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66925"/>
  <mc:AlternateContent xmlns:mc="http://schemas.openxmlformats.org/markup-compatibility/2006">
    <mc:Choice Requires="x15">
      <x15ac:absPath xmlns:x15ac="http://schemas.microsoft.com/office/spreadsheetml/2010/11/ac" url="https://viimsivv-my.sharepoint.com/personal/alar_mik_viimsivv_ee/Documents/Desktop/Viimsi valla ehitusõiguse rakendatuse uuring 120-22/"/>
    </mc:Choice>
  </mc:AlternateContent>
  <xr:revisionPtr revIDLastSave="7" documentId="13_ncr:1_{6AE981EA-4B15-4BD7-A55B-673E8AA75078}" xr6:coauthVersionLast="47" xr6:coauthVersionMax="47" xr10:uidLastSave="{B23CFC43-771A-480D-B2D6-0D9BCE22840C}"/>
  <bookViews>
    <workbookView xWindow="28680" yWindow="-120" windowWidth="29040" windowHeight="15840" xr2:uid="{00000000-000D-0000-FFFF-FFFF00000000}"/>
  </bookViews>
  <sheets>
    <sheet name="ViimsiVald_uuringu tabel_070920" sheetId="1" r:id="rId1"/>
    <sheet name="Potentsiaalne lisanduv veetarve" sheetId="2" r:id="rId2"/>
  </sheets>
  <definedNames>
    <definedName name="_xlnm._FilterDatabase" localSheetId="0" hidden="1">'ViimsiVald_uuringu tabel_070920'!$A$1:$AM$11308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K11220" i="1" l="1"/>
  <c r="AK11134" i="1"/>
  <c r="AK11097" i="1"/>
  <c r="AK10581" i="1"/>
  <c r="AK10157" i="1"/>
  <c r="AK9969" i="1"/>
  <c r="AK9932" i="1"/>
  <c r="AK9882" i="1"/>
  <c r="AK9743" i="1"/>
  <c r="AK9520" i="1"/>
  <c r="AK9500" i="1"/>
  <c r="AK9422" i="1"/>
  <c r="AK8959" i="1"/>
  <c r="AK8376" i="1"/>
  <c r="AK8296" i="1"/>
  <c r="AK8101" i="1"/>
  <c r="AK7906" i="1"/>
  <c r="AK7793" i="1"/>
  <c r="AK7770" i="1"/>
  <c r="AK7483" i="1"/>
  <c r="AK7439" i="1"/>
  <c r="AK7381" i="1"/>
  <c r="AK7380" i="1"/>
  <c r="AK7378" i="1"/>
  <c r="AK7373" i="1"/>
  <c r="AK7229" i="1"/>
  <c r="AK7098" i="1"/>
  <c r="AK7095" i="1"/>
  <c r="AK6809" i="1"/>
  <c r="AK6507" i="1"/>
  <c r="AK6024" i="1"/>
  <c r="AK5878" i="1"/>
  <c r="AK5811" i="1"/>
  <c r="AK5721" i="1"/>
  <c r="AK5376" i="1"/>
  <c r="AK5057" i="1"/>
  <c r="AK4562" i="1"/>
  <c r="AK4241" i="1"/>
  <c r="AK2710" i="1"/>
  <c r="AK2699" i="1"/>
  <c r="AK2653" i="1"/>
  <c r="AK2639" i="1"/>
  <c r="AK2611" i="1"/>
  <c r="AK2470" i="1"/>
  <c r="AK2455" i="1"/>
  <c r="AK2427" i="1"/>
  <c r="AK1157" i="1"/>
  <c r="AK1120" i="1"/>
  <c r="AK961" i="1"/>
  <c r="AK889" i="1"/>
  <c r="AK523" i="1"/>
  <c r="AH11302" i="1"/>
  <c r="AH11300" i="1"/>
  <c r="AH11296" i="1"/>
  <c r="AH11294" i="1"/>
  <c r="AH11292" i="1"/>
  <c r="AH11291" i="1"/>
  <c r="AH11288" i="1"/>
  <c r="AH11287" i="1"/>
  <c r="AH11199" i="1"/>
  <c r="AH11198" i="1"/>
  <c r="AH11192" i="1"/>
  <c r="AH11190" i="1"/>
  <c r="AH11139" i="1"/>
  <c r="AH11132" i="1"/>
  <c r="AH11131" i="1"/>
  <c r="AH11130" i="1"/>
  <c r="AH11124" i="1"/>
  <c r="AH11123" i="1"/>
  <c r="AH11118" i="1"/>
  <c r="AH11117" i="1"/>
  <c r="AH11116" i="1"/>
  <c r="AH11115" i="1"/>
  <c r="AH11114" i="1"/>
  <c r="AH11113" i="1"/>
  <c r="AH11111" i="1"/>
  <c r="AH11109" i="1"/>
  <c r="AH11108" i="1"/>
  <c r="AH11106" i="1"/>
  <c r="AH11104" i="1"/>
  <c r="AH11103" i="1"/>
  <c r="AH11102" i="1"/>
  <c r="AH11101" i="1"/>
  <c r="AH11088" i="1"/>
  <c r="AH11087" i="1"/>
  <c r="AH11086" i="1"/>
  <c r="AH11085" i="1"/>
  <c r="AH11081" i="1"/>
  <c r="AH11079" i="1"/>
  <c r="AH11033" i="1"/>
  <c r="AH11029" i="1"/>
  <c r="AH11028" i="1"/>
  <c r="AH11017" i="1"/>
  <c r="AH11016" i="1"/>
  <c r="AH11015" i="1"/>
  <c r="AH10896" i="1"/>
  <c r="AH10872" i="1"/>
  <c r="AH10862" i="1"/>
  <c r="AH10816" i="1"/>
  <c r="AH10815" i="1"/>
  <c r="AH10814" i="1"/>
  <c r="AH10813" i="1"/>
  <c r="AH10812" i="1"/>
  <c r="AH10811" i="1"/>
  <c r="AH10810" i="1"/>
  <c r="AH10775" i="1"/>
  <c r="AH10774" i="1"/>
  <c r="AH10773" i="1"/>
  <c r="AH10772" i="1"/>
  <c r="AH10771" i="1"/>
  <c r="AH10770" i="1"/>
  <c r="AH10765" i="1"/>
  <c r="AH10764" i="1"/>
  <c r="AH10759" i="1"/>
  <c r="AH10758" i="1"/>
  <c r="AH10757" i="1"/>
  <c r="AH10736" i="1"/>
  <c r="AH10735" i="1"/>
  <c r="AH10734" i="1"/>
  <c r="AH10733" i="1"/>
  <c r="AH10732" i="1"/>
  <c r="AH10731" i="1"/>
  <c r="AH10730" i="1"/>
  <c r="AH10729" i="1"/>
  <c r="AH10728" i="1"/>
  <c r="AH10727" i="1"/>
  <c r="AH10726" i="1"/>
  <c r="AH10725" i="1"/>
  <c r="AH10724" i="1"/>
  <c r="AH10723" i="1"/>
  <c r="AH10722" i="1"/>
  <c r="AH10720" i="1"/>
  <c r="AH10719" i="1"/>
  <c r="AH10718" i="1"/>
  <c r="AH10717" i="1"/>
  <c r="AH10716" i="1"/>
  <c r="AH10715" i="1"/>
  <c r="AH10714" i="1"/>
  <c r="AH10713" i="1"/>
  <c r="AH10692" i="1"/>
  <c r="AH10691" i="1"/>
  <c r="AH10687" i="1"/>
  <c r="AH10686" i="1"/>
  <c r="AH10685" i="1"/>
  <c r="AH10682" i="1"/>
  <c r="AH10663" i="1"/>
  <c r="AH10662" i="1"/>
  <c r="AH10661" i="1"/>
  <c r="AH10642" i="1"/>
  <c r="AH10640" i="1"/>
  <c r="AH10634" i="1"/>
  <c r="AH10632" i="1"/>
  <c r="AH10631" i="1"/>
  <c r="AH10630" i="1"/>
  <c r="AH10629" i="1"/>
  <c r="AH10627" i="1"/>
  <c r="AH10626" i="1"/>
  <c r="AH10625" i="1"/>
  <c r="AH10624" i="1"/>
  <c r="AH10623" i="1"/>
  <c r="AH10620" i="1"/>
  <c r="AH10613" i="1"/>
  <c r="AH10612" i="1"/>
  <c r="AH10611" i="1"/>
  <c r="AH10610" i="1"/>
  <c r="AH10609" i="1"/>
  <c r="AH10608" i="1"/>
  <c r="AH10607" i="1"/>
  <c r="AH10606" i="1"/>
  <c r="AH10604" i="1"/>
  <c r="AH10603" i="1"/>
  <c r="AH10602" i="1"/>
  <c r="AH10601" i="1"/>
  <c r="AH10600" i="1"/>
  <c r="AH10599" i="1"/>
  <c r="AH10590" i="1"/>
  <c r="AH10589" i="1"/>
  <c r="AH10585" i="1"/>
  <c r="AH10584" i="1"/>
  <c r="AH10582" i="1"/>
  <c r="AH10580" i="1"/>
  <c r="AH10577" i="1"/>
  <c r="AH10573" i="1"/>
  <c r="AH10572" i="1"/>
  <c r="AH10571" i="1"/>
  <c r="AH10570" i="1"/>
  <c r="AH10568" i="1"/>
  <c r="AH10567" i="1"/>
  <c r="AH10566" i="1"/>
  <c r="AH10565" i="1"/>
  <c r="AH10564" i="1"/>
  <c r="AH10560" i="1"/>
  <c r="AH10558" i="1"/>
  <c r="AH10433" i="1"/>
  <c r="AH10432" i="1"/>
  <c r="AH10431" i="1"/>
  <c r="AH10430" i="1"/>
  <c r="AH10429" i="1"/>
  <c r="AH10428" i="1"/>
  <c r="AH10427" i="1"/>
  <c r="AH10426" i="1"/>
  <c r="AH10425" i="1"/>
  <c r="AH10406" i="1"/>
  <c r="AH10403" i="1"/>
  <c r="AH10401" i="1"/>
  <c r="AH10390" i="1"/>
  <c r="AH10389" i="1"/>
  <c r="AH10387" i="1"/>
  <c r="AH10385" i="1"/>
  <c r="AH10384" i="1"/>
  <c r="AH10383" i="1"/>
  <c r="AH10377" i="1"/>
  <c r="AH10376" i="1"/>
  <c r="AH10375" i="1"/>
  <c r="AH10356" i="1"/>
  <c r="AH10355" i="1"/>
  <c r="AH10354" i="1"/>
  <c r="AH10353" i="1"/>
  <c r="AH10352" i="1"/>
  <c r="AH10351" i="1"/>
  <c r="AH10349" i="1"/>
  <c r="AH10348" i="1"/>
  <c r="AH10347" i="1"/>
  <c r="AH10346" i="1"/>
  <c r="AH10345" i="1"/>
  <c r="AH10344" i="1"/>
  <c r="AH10343" i="1"/>
  <c r="AH10342" i="1"/>
  <c r="AH10339" i="1"/>
  <c r="AH10338" i="1"/>
  <c r="AH10337" i="1"/>
  <c r="AH10335" i="1"/>
  <c r="AH10334" i="1"/>
  <c r="AH10333" i="1"/>
  <c r="AH10332" i="1"/>
  <c r="AH10331" i="1"/>
  <c r="AH10330" i="1"/>
  <c r="AH10329" i="1"/>
  <c r="AH10328" i="1"/>
  <c r="AH10327" i="1"/>
  <c r="AH10326" i="1"/>
  <c r="AH10325" i="1"/>
  <c r="AH10324" i="1"/>
  <c r="AH10323" i="1"/>
  <c r="AH10322" i="1"/>
  <c r="AH10312" i="1"/>
  <c r="AH10309" i="1"/>
  <c r="AH10308" i="1"/>
  <c r="AH10307" i="1"/>
  <c r="AH10306" i="1"/>
  <c r="AH10305" i="1"/>
  <c r="AH10304" i="1"/>
  <c r="AH10303" i="1"/>
  <c r="AH10301" i="1"/>
  <c r="AH10299" i="1"/>
  <c r="AH10298" i="1"/>
  <c r="AH10291" i="1"/>
  <c r="AH10288" i="1"/>
  <c r="AH10287" i="1"/>
  <c r="AH10285" i="1"/>
  <c r="AH10283" i="1"/>
  <c r="AH10282" i="1"/>
  <c r="AH10281" i="1"/>
  <c r="AH10279" i="1"/>
  <c r="AH10278" i="1"/>
  <c r="AH10277" i="1"/>
  <c r="AH10276" i="1"/>
  <c r="AH10275" i="1"/>
  <c r="AH10271" i="1"/>
  <c r="AH10269" i="1"/>
  <c r="AH10268" i="1"/>
  <c r="AH10267" i="1"/>
  <c r="AH10266" i="1"/>
  <c r="AH10265" i="1"/>
  <c r="AH10263" i="1"/>
  <c r="AH10262" i="1"/>
  <c r="AH10260" i="1"/>
  <c r="AH10259" i="1"/>
  <c r="AH10258" i="1"/>
  <c r="AH10256" i="1"/>
  <c r="AH10255" i="1"/>
  <c r="AH10254" i="1"/>
  <c r="AH10252" i="1"/>
  <c r="AH10251" i="1"/>
  <c r="AH10250" i="1"/>
  <c r="AH10245" i="1"/>
  <c r="AH10244" i="1"/>
  <c r="AH10243" i="1"/>
  <c r="AH10241" i="1"/>
  <c r="AH10240" i="1"/>
  <c r="AH10238" i="1"/>
  <c r="AH10233" i="1"/>
  <c r="AH10212" i="1"/>
  <c r="AH10206" i="1"/>
  <c r="AH10205" i="1"/>
  <c r="AH10204" i="1"/>
  <c r="AH10203" i="1"/>
  <c r="AH10201" i="1"/>
  <c r="AH10200" i="1"/>
  <c r="AH10178" i="1"/>
  <c r="AH10159" i="1"/>
  <c r="AH10158" i="1"/>
  <c r="AH10155" i="1"/>
  <c r="AH10154" i="1"/>
  <c r="AH10153" i="1"/>
  <c r="AH10150" i="1"/>
  <c r="AH10149" i="1"/>
  <c r="AH10148" i="1"/>
  <c r="AH10128" i="1"/>
  <c r="AH10126" i="1"/>
  <c r="AH10112" i="1"/>
  <c r="AH10110" i="1"/>
  <c r="AH10091" i="1"/>
  <c r="AH10084" i="1"/>
  <c r="AH10083" i="1"/>
  <c r="AH10082" i="1"/>
  <c r="AH10081" i="1"/>
  <c r="AH10077" i="1"/>
  <c r="AH10076" i="1"/>
  <c r="AH10075" i="1"/>
  <c r="AH10071" i="1"/>
  <c r="AH10069" i="1"/>
  <c r="AH10068" i="1"/>
  <c r="AH10066" i="1"/>
  <c r="AH10065" i="1"/>
  <c r="AH10064" i="1"/>
  <c r="AH10061" i="1"/>
  <c r="AH10060" i="1"/>
  <c r="AH10059" i="1"/>
  <c r="AH10057" i="1"/>
  <c r="AH10055" i="1"/>
  <c r="AH10054" i="1"/>
  <c r="AH10053" i="1"/>
  <c r="AH10052" i="1"/>
  <c r="AH10051" i="1"/>
  <c r="AH10050" i="1"/>
  <c r="AH10049" i="1"/>
  <c r="AH10037" i="1"/>
  <c r="AH10033" i="1"/>
  <c r="AH10032" i="1"/>
  <c r="AH10031" i="1"/>
  <c r="AH9981" i="1"/>
  <c r="AH9980" i="1"/>
  <c r="AH9979" i="1"/>
  <c r="AH9969" i="1"/>
  <c r="AH9915" i="1"/>
  <c r="AH9913" i="1"/>
  <c r="AH9912" i="1"/>
  <c r="AH9910" i="1"/>
  <c r="AH9909" i="1"/>
  <c r="AH9901" i="1"/>
  <c r="AH9900" i="1"/>
  <c r="AH9896" i="1"/>
  <c r="AH9895" i="1"/>
  <c r="AH9892" i="1"/>
  <c r="AH9891" i="1"/>
  <c r="AH9886" i="1"/>
  <c r="AH9885" i="1"/>
  <c r="AH9884" i="1"/>
  <c r="AH9883" i="1"/>
  <c r="AH9879" i="1"/>
  <c r="AH9866" i="1"/>
  <c r="AH9865" i="1"/>
  <c r="AH9864" i="1"/>
  <c r="AH9863" i="1"/>
  <c r="AH9862" i="1"/>
  <c r="AH9861" i="1"/>
  <c r="AH9860" i="1"/>
  <c r="AH9859" i="1"/>
  <c r="AH9858" i="1"/>
  <c r="AH9856" i="1"/>
  <c r="AH9855" i="1"/>
  <c r="AH9854" i="1"/>
  <c r="AH9853" i="1"/>
  <c r="AH9852" i="1"/>
  <c r="AH9851" i="1"/>
  <c r="AH9850" i="1"/>
  <c r="AH9849" i="1"/>
  <c r="AH9848" i="1"/>
  <c r="AH9846" i="1"/>
  <c r="AH9844" i="1"/>
  <c r="AH9842" i="1"/>
  <c r="AH9838" i="1"/>
  <c r="AH9837" i="1"/>
  <c r="AH9836" i="1"/>
  <c r="AH9835" i="1"/>
  <c r="AH9834" i="1"/>
  <c r="AH9833" i="1"/>
  <c r="AH9830" i="1"/>
  <c r="AH9828" i="1"/>
  <c r="AH9827" i="1"/>
  <c r="AH9826" i="1"/>
  <c r="AH9825" i="1"/>
  <c r="AH9824" i="1"/>
  <c r="AH9822" i="1"/>
  <c r="AH9820" i="1"/>
  <c r="AH9819" i="1"/>
  <c r="AH9815" i="1"/>
  <c r="AH9814" i="1"/>
  <c r="AH9813" i="1"/>
  <c r="AH9812" i="1"/>
  <c r="AH9811" i="1"/>
  <c r="AH9810" i="1"/>
  <c r="AH9771" i="1"/>
  <c r="AH9769" i="1"/>
  <c r="AH9766" i="1"/>
  <c r="AH9756" i="1"/>
  <c r="AH9755" i="1"/>
  <c r="AH9754" i="1"/>
  <c r="AH9752" i="1"/>
  <c r="AH9749" i="1"/>
  <c r="AH9746" i="1"/>
  <c r="AH9745" i="1"/>
  <c r="AH9742" i="1"/>
  <c r="AH9741" i="1"/>
  <c r="AH9740" i="1"/>
  <c r="AH9739" i="1"/>
  <c r="AH9738" i="1"/>
  <c r="AH9737" i="1"/>
  <c r="AH9735" i="1"/>
  <c r="AH9732" i="1"/>
  <c r="AH9731" i="1"/>
  <c r="AH9729" i="1"/>
  <c r="AH9728" i="1"/>
  <c r="AH9724" i="1"/>
  <c r="AH9722" i="1"/>
  <c r="AH9721" i="1"/>
  <c r="AH9719" i="1"/>
  <c r="AH9718" i="1"/>
  <c r="AH9632" i="1"/>
  <c r="AH9631" i="1"/>
  <c r="AH9629" i="1"/>
  <c r="AH9628" i="1"/>
  <c r="AH9627" i="1"/>
  <c r="AH9626" i="1"/>
  <c r="AH9625" i="1"/>
  <c r="AH9624" i="1"/>
  <c r="AH9623" i="1"/>
  <c r="AH9622" i="1"/>
  <c r="AH9621" i="1"/>
  <c r="AH9590" i="1"/>
  <c r="AH9544" i="1"/>
  <c r="AH9526" i="1"/>
  <c r="AH9521" i="1"/>
  <c r="AH9519" i="1"/>
  <c r="AH9518" i="1"/>
  <c r="AH9515" i="1"/>
  <c r="AH9507" i="1"/>
  <c r="AH9505" i="1"/>
  <c r="AH9502" i="1"/>
  <c r="AH9501" i="1"/>
  <c r="AH9499" i="1"/>
  <c r="AH9498" i="1"/>
  <c r="AH9497" i="1"/>
  <c r="AH9496" i="1"/>
  <c r="AH9495" i="1"/>
  <c r="AH9494" i="1"/>
  <c r="AH9492" i="1"/>
  <c r="AH9490" i="1"/>
  <c r="AH9488" i="1"/>
  <c r="AH9486" i="1"/>
  <c r="AH9483" i="1"/>
  <c r="AH9481" i="1"/>
  <c r="AH9479" i="1"/>
  <c r="AH9465" i="1"/>
  <c r="AH9455" i="1"/>
  <c r="AH9432" i="1"/>
  <c r="AH9429" i="1"/>
  <c r="AH9427" i="1"/>
  <c r="AH9424" i="1"/>
  <c r="AH9423" i="1"/>
  <c r="AH9417" i="1"/>
  <c r="AH9414" i="1"/>
  <c r="AH9413" i="1"/>
  <c r="AH9403" i="1"/>
  <c r="AH9394" i="1"/>
  <c r="AH9382" i="1"/>
  <c r="AH9373" i="1"/>
  <c r="AH9372" i="1"/>
  <c r="AH9371" i="1"/>
  <c r="AH9370" i="1"/>
  <c r="AH9369" i="1"/>
  <c r="AH9368" i="1"/>
  <c r="AH9367" i="1"/>
  <c r="AH9364" i="1"/>
  <c r="AH9363" i="1"/>
  <c r="AH9361" i="1"/>
  <c r="AH9339" i="1"/>
  <c r="AH9317" i="1"/>
  <c r="AH9314" i="1"/>
  <c r="AH9313" i="1"/>
  <c r="AH9312" i="1"/>
  <c r="AH9311" i="1"/>
  <c r="AH9308" i="1"/>
  <c r="AH9306" i="1"/>
  <c r="AH9302" i="1"/>
  <c r="AH9301" i="1"/>
  <c r="AH9300" i="1"/>
  <c r="AH9290" i="1"/>
  <c r="AH9196" i="1"/>
  <c r="AH9191" i="1"/>
  <c r="AH9190" i="1"/>
  <c r="AH9189" i="1"/>
  <c r="AH9188" i="1"/>
  <c r="AH9187" i="1"/>
  <c r="AH9185" i="1"/>
  <c r="AH9184" i="1"/>
  <c r="AH9183" i="1"/>
  <c r="AH9151" i="1"/>
  <c r="AH9118" i="1"/>
  <c r="AH9093" i="1"/>
  <c r="AH9092" i="1"/>
  <c r="AH9089" i="1"/>
  <c r="AH9052" i="1"/>
  <c r="AH9051" i="1"/>
  <c r="AH9050" i="1"/>
  <c r="AH9047" i="1"/>
  <c r="AH9029" i="1"/>
  <c r="AH9013" i="1"/>
  <c r="AH9012" i="1"/>
  <c r="AH9010" i="1"/>
  <c r="AH9009" i="1"/>
  <c r="AH9008" i="1"/>
  <c r="AH9004" i="1"/>
  <c r="AH9001" i="1"/>
  <c r="AH9000" i="1"/>
  <c r="AH8999" i="1"/>
  <c r="AH8998" i="1"/>
  <c r="AH8994" i="1"/>
  <c r="AH8993" i="1"/>
  <c r="AH8990" i="1"/>
  <c r="AH8989" i="1"/>
  <c r="AH8987" i="1"/>
  <c r="AH8985" i="1"/>
  <c r="AH8976" i="1"/>
  <c r="AH8975" i="1"/>
  <c r="AH8974" i="1"/>
  <c r="AH8973" i="1"/>
  <c r="AH8971" i="1"/>
  <c r="AH8969" i="1"/>
  <c r="AH8967" i="1"/>
  <c r="AH8966" i="1"/>
  <c r="AH8965" i="1"/>
  <c r="AH8957" i="1"/>
  <c r="AH8946" i="1"/>
  <c r="AH8945" i="1"/>
  <c r="AH8944" i="1"/>
  <c r="AH8943" i="1"/>
  <c r="AH8942" i="1"/>
  <c r="AH8939" i="1"/>
  <c r="AH8938" i="1"/>
  <c r="AH8937" i="1"/>
  <c r="AH8936" i="1"/>
  <c r="AH8935" i="1"/>
  <c r="AH8934" i="1"/>
  <c r="AH8933" i="1"/>
  <c r="AH8932" i="1"/>
  <c r="AH8931" i="1"/>
  <c r="AH8930" i="1"/>
  <c r="AH8929" i="1"/>
  <c r="AH8928" i="1"/>
  <c r="AH8926" i="1"/>
  <c r="AH8925" i="1"/>
  <c r="AH8880" i="1"/>
  <c r="AH8845" i="1"/>
  <c r="AH8826" i="1"/>
  <c r="AH8825" i="1"/>
  <c r="AH8824" i="1"/>
  <c r="AH8823" i="1"/>
  <c r="AH8808" i="1"/>
  <c r="AH8790" i="1"/>
  <c r="AH8788" i="1"/>
  <c r="AH8786" i="1"/>
  <c r="AH8782" i="1"/>
  <c r="AH8777" i="1"/>
  <c r="AH8776" i="1"/>
  <c r="AH8775" i="1"/>
  <c r="AH8774" i="1"/>
  <c r="AH8772" i="1"/>
  <c r="AH8770" i="1"/>
  <c r="AH8769" i="1"/>
  <c r="AH8768" i="1"/>
  <c r="AH8767" i="1"/>
  <c r="AH8766" i="1"/>
  <c r="AH8739" i="1"/>
  <c r="AH8738" i="1"/>
  <c r="AH8737" i="1"/>
  <c r="AH8694" i="1"/>
  <c r="AH8617" i="1"/>
  <c r="AH8616" i="1"/>
  <c r="AH8615" i="1"/>
  <c r="AH8614" i="1"/>
  <c r="AH8613" i="1"/>
  <c r="AH8612" i="1"/>
  <c r="AH8611" i="1"/>
  <c r="AH8610" i="1"/>
  <c r="AH8609" i="1"/>
  <c r="AH8606" i="1"/>
  <c r="AH8604" i="1"/>
  <c r="AH8602" i="1"/>
  <c r="AH8600" i="1"/>
  <c r="AH8595" i="1"/>
  <c r="AH8591" i="1"/>
  <c r="AH8589" i="1"/>
  <c r="AH8588" i="1"/>
  <c r="AH8587" i="1"/>
  <c r="AH8585" i="1"/>
  <c r="AH8583" i="1"/>
  <c r="AH8581" i="1"/>
  <c r="AH8580" i="1"/>
  <c r="AH8579" i="1"/>
  <c r="AH8578" i="1"/>
  <c r="AH8576" i="1"/>
  <c r="AH8575" i="1"/>
  <c r="AH8574" i="1"/>
  <c r="AH8573" i="1"/>
  <c r="AH8572" i="1"/>
  <c r="AH8571" i="1"/>
  <c r="AH8567" i="1"/>
  <c r="AH8565" i="1"/>
  <c r="AH8564" i="1"/>
  <c r="AH8562" i="1"/>
  <c r="AH8560" i="1"/>
  <c r="AH8558" i="1"/>
  <c r="AH8470" i="1"/>
  <c r="AH8468" i="1"/>
  <c r="AH8466" i="1"/>
  <c r="AH8464" i="1"/>
  <c r="AH8462" i="1"/>
  <c r="AH8460" i="1"/>
  <c r="AH8457" i="1"/>
  <c r="AH8455" i="1"/>
  <c r="AH8453" i="1"/>
  <c r="AH8450" i="1"/>
  <c r="AH8448" i="1"/>
  <c r="AH8447" i="1"/>
  <c r="AH8446" i="1"/>
  <c r="AH8445" i="1"/>
  <c r="AH8444" i="1"/>
  <c r="AH8443" i="1"/>
  <c r="AH8442" i="1"/>
  <c r="AH8438" i="1"/>
  <c r="AH8436" i="1"/>
  <c r="AH8434" i="1"/>
  <c r="AH8428" i="1"/>
  <c r="AH8416" i="1"/>
  <c r="AH8395" i="1"/>
  <c r="AH8394" i="1"/>
  <c r="AH8393" i="1"/>
  <c r="AH8392" i="1"/>
  <c r="AH8391" i="1"/>
  <c r="AH8390" i="1"/>
  <c r="AH8389" i="1"/>
  <c r="AH8388" i="1"/>
  <c r="AH8386" i="1"/>
  <c r="AH8385" i="1"/>
  <c r="AH8384" i="1"/>
  <c r="AH8383" i="1"/>
  <c r="AH8382" i="1"/>
  <c r="AH8381" i="1"/>
  <c r="AH8379" i="1"/>
  <c r="AH8378" i="1"/>
  <c r="AH8377" i="1"/>
  <c r="AH8375" i="1"/>
  <c r="AH8373" i="1"/>
  <c r="AH8372" i="1"/>
  <c r="AH8371" i="1"/>
  <c r="AH8370" i="1"/>
  <c r="AH8368" i="1"/>
  <c r="AH8367" i="1"/>
  <c r="AH8366" i="1"/>
  <c r="AH8365" i="1"/>
  <c r="AH8364" i="1"/>
  <c r="AH8353" i="1"/>
  <c r="AH8346" i="1"/>
  <c r="AH8345" i="1"/>
  <c r="AH8344" i="1"/>
  <c r="AH8343" i="1"/>
  <c r="AH8339" i="1"/>
  <c r="AH8321" i="1"/>
  <c r="AH8320" i="1"/>
  <c r="AH8319" i="1"/>
  <c r="AH8318" i="1"/>
  <c r="AH8316" i="1"/>
  <c r="AH8315" i="1"/>
  <c r="AH8313" i="1"/>
  <c r="AH8310" i="1"/>
  <c r="AH8309" i="1"/>
  <c r="AH8308" i="1"/>
  <c r="AH8305" i="1"/>
  <c r="AH8304" i="1"/>
  <c r="AH8303" i="1"/>
  <c r="AH8299" i="1"/>
  <c r="AH8295" i="1"/>
  <c r="AH8293" i="1"/>
  <c r="AH8292" i="1"/>
  <c r="AH8286" i="1"/>
  <c r="AH8285" i="1"/>
  <c r="AH8283" i="1"/>
  <c r="AH8282" i="1"/>
  <c r="AH8281" i="1"/>
  <c r="AH8280" i="1"/>
  <c r="AH8278" i="1"/>
  <c r="AH8277" i="1"/>
  <c r="AH8276" i="1"/>
  <c r="AH8275" i="1"/>
  <c r="AH8225" i="1"/>
  <c r="AH8223" i="1"/>
  <c r="AH8222" i="1"/>
  <c r="AH8217" i="1"/>
  <c r="AH8216" i="1"/>
  <c r="AH8214" i="1"/>
  <c r="AH8213" i="1"/>
  <c r="AH8211" i="1"/>
  <c r="AH8210" i="1"/>
  <c r="AH8208" i="1"/>
  <c r="AH8198" i="1"/>
  <c r="AH8188" i="1"/>
  <c r="AH8186" i="1"/>
  <c r="AH8183" i="1"/>
  <c r="AH8180" i="1"/>
  <c r="AH8178" i="1"/>
  <c r="AH8177" i="1"/>
  <c r="AH8175" i="1"/>
  <c r="AH8174" i="1"/>
  <c r="AH8173" i="1"/>
  <c r="AH8170" i="1"/>
  <c r="AH8168" i="1"/>
  <c r="AH8166" i="1"/>
  <c r="AH8165" i="1"/>
  <c r="AH8164" i="1"/>
  <c r="AH8163" i="1"/>
  <c r="AH8162" i="1"/>
  <c r="AH8160" i="1"/>
  <c r="AH8158" i="1"/>
  <c r="AH8156" i="1"/>
  <c r="AH8155" i="1"/>
  <c r="AH8148" i="1"/>
  <c r="AH8147" i="1"/>
  <c r="AH8145" i="1"/>
  <c r="AH8144" i="1"/>
  <c r="AH8143" i="1"/>
  <c r="AH8142" i="1"/>
  <c r="AH8141" i="1"/>
  <c r="AH8140" i="1"/>
  <c r="AH8124" i="1"/>
  <c r="AH8123" i="1"/>
  <c r="AH8122" i="1"/>
  <c r="AH8119" i="1"/>
  <c r="AH8118" i="1"/>
  <c r="AH8116" i="1"/>
  <c r="AH8115" i="1"/>
  <c r="AH8110" i="1"/>
  <c r="AH8108" i="1"/>
  <c r="AH8106" i="1"/>
  <c r="AH8105" i="1"/>
  <c r="AH8103" i="1"/>
  <c r="AH8102" i="1"/>
  <c r="AH8100" i="1"/>
  <c r="AH8046" i="1"/>
  <c r="AH8044" i="1"/>
  <c r="AH8013" i="1"/>
  <c r="AH8012" i="1"/>
  <c r="AH8011" i="1"/>
  <c r="AH8009" i="1"/>
  <c r="AH8008" i="1"/>
  <c r="AH7997" i="1"/>
  <c r="AH7996" i="1"/>
  <c r="AH7990" i="1"/>
  <c r="AH7989" i="1"/>
  <c r="AH7987" i="1"/>
  <c r="AH7986" i="1"/>
  <c r="AH7985" i="1"/>
  <c r="AH7984" i="1"/>
  <c r="AH7975" i="1"/>
  <c r="AH7974" i="1"/>
  <c r="AH7973" i="1"/>
  <c r="AH7966" i="1"/>
  <c r="AH7965" i="1"/>
  <c r="AH7964" i="1"/>
  <c r="AH7963" i="1"/>
  <c r="AH7959" i="1"/>
  <c r="AH7958" i="1"/>
  <c r="AH7947" i="1"/>
  <c r="AH7945" i="1"/>
  <c r="AH7943" i="1"/>
  <c r="AH7941" i="1"/>
  <c r="AH7940" i="1"/>
  <c r="AH7938" i="1"/>
  <c r="AH7937" i="1"/>
  <c r="AH7935" i="1"/>
  <c r="AH7933" i="1"/>
  <c r="AH7930" i="1"/>
  <c r="AH7929" i="1"/>
  <c r="AH7927" i="1"/>
  <c r="AH7926" i="1"/>
  <c r="AH7875" i="1"/>
  <c r="AH7851" i="1"/>
  <c r="AH7849" i="1"/>
  <c r="AH7847" i="1"/>
  <c r="AH7845" i="1"/>
  <c r="AH7844" i="1"/>
  <c r="AH7840" i="1"/>
  <c r="AH7839" i="1"/>
  <c r="AH7838" i="1"/>
  <c r="AH7836" i="1"/>
  <c r="AH7824" i="1"/>
  <c r="AH7823" i="1"/>
  <c r="AH7822" i="1"/>
  <c r="AH7821" i="1"/>
  <c r="AH7820" i="1"/>
  <c r="AH7817" i="1"/>
  <c r="AH7815" i="1"/>
  <c r="AH7814" i="1"/>
  <c r="AH7813" i="1"/>
  <c r="AH7812" i="1"/>
  <c r="AH7811" i="1"/>
  <c r="AH7800" i="1"/>
  <c r="AH7792" i="1"/>
  <c r="AH7791" i="1"/>
  <c r="AH7789" i="1"/>
  <c r="AH7786" i="1"/>
  <c r="AH7784" i="1"/>
  <c r="AH7783" i="1"/>
  <c r="AH7776" i="1"/>
  <c r="AH7775" i="1"/>
  <c r="AH7774" i="1"/>
  <c r="AH7771" i="1"/>
  <c r="AH7762" i="1"/>
  <c r="AH7759" i="1"/>
  <c r="AH7758" i="1"/>
  <c r="AH7757" i="1"/>
  <c r="AH7755" i="1"/>
  <c r="AH7752" i="1"/>
  <c r="AH7744" i="1"/>
  <c r="AH7743" i="1"/>
  <c r="AH7742" i="1"/>
  <c r="AH7741" i="1"/>
  <c r="AH7736" i="1"/>
  <c r="AH7734" i="1"/>
  <c r="AH7733" i="1"/>
  <c r="AH7732" i="1"/>
  <c r="AH7731" i="1"/>
  <c r="AH7730" i="1"/>
  <c r="AH7729" i="1"/>
  <c r="AH7726" i="1"/>
  <c r="AH7713" i="1"/>
  <c r="AH7708" i="1"/>
  <c r="AH7706" i="1"/>
  <c r="AH7698" i="1"/>
  <c r="AH7697" i="1"/>
  <c r="AH7696" i="1"/>
  <c r="AH7695" i="1"/>
  <c r="AH7694" i="1"/>
  <c r="AH7693" i="1"/>
  <c r="AH7692" i="1"/>
  <c r="AH7691" i="1"/>
  <c r="AH7690" i="1"/>
  <c r="AH7664" i="1"/>
  <c r="AH7634" i="1"/>
  <c r="AH7633" i="1"/>
  <c r="AH7630" i="1"/>
  <c r="AH7629" i="1"/>
  <c r="AH7623" i="1"/>
  <c r="AH7622" i="1"/>
  <c r="AH7621" i="1"/>
  <c r="AH7620" i="1"/>
  <c r="AH7619" i="1"/>
  <c r="AH7618" i="1"/>
  <c r="AH7617" i="1"/>
  <c r="AH7616" i="1"/>
  <c r="AH7608" i="1"/>
  <c r="AH7607" i="1"/>
  <c r="AH7606" i="1"/>
  <c r="AH7605" i="1"/>
  <c r="AH7604" i="1"/>
  <c r="AH7603" i="1"/>
  <c r="AH7602" i="1"/>
  <c r="AH7601" i="1"/>
  <c r="AH7599" i="1"/>
  <c r="AH7598" i="1"/>
  <c r="AH7597" i="1"/>
  <c r="AH7590" i="1"/>
  <c r="AH7588" i="1"/>
  <c r="AH7587" i="1"/>
  <c r="AH7575" i="1"/>
  <c r="AH7522" i="1"/>
  <c r="AH7521" i="1"/>
  <c r="AH7518" i="1"/>
  <c r="AH7517" i="1"/>
  <c r="AH7486" i="1"/>
  <c r="AH7485" i="1"/>
  <c r="AH7484" i="1"/>
  <c r="AH7482" i="1"/>
  <c r="AH7481" i="1"/>
  <c r="AH7480" i="1"/>
  <c r="AH7477" i="1"/>
  <c r="AH7476" i="1"/>
  <c r="AH7475" i="1"/>
  <c r="AH7474" i="1"/>
  <c r="AH7473" i="1"/>
  <c r="AH7472" i="1"/>
  <c r="AH7455" i="1"/>
  <c r="AH7440" i="1"/>
  <c r="AH7437" i="1"/>
  <c r="AH7436" i="1"/>
  <c r="AH7434" i="1"/>
  <c r="AH7432" i="1"/>
  <c r="AH7430" i="1"/>
  <c r="AH7428" i="1"/>
  <c r="AH7426" i="1"/>
  <c r="AH7425" i="1"/>
  <c r="AH7424" i="1"/>
  <c r="AH7423" i="1"/>
  <c r="AH7422" i="1"/>
  <c r="AH7421" i="1"/>
  <c r="AH7419" i="1"/>
  <c r="AH7382" i="1"/>
  <c r="AH7379" i="1"/>
  <c r="AH7377" i="1"/>
  <c r="AH7376" i="1"/>
  <c r="AH7375" i="1"/>
  <c r="AH7374" i="1"/>
  <c r="AH7372" i="1"/>
  <c r="AH7371" i="1"/>
  <c r="AH7370" i="1"/>
  <c r="AH7369" i="1"/>
  <c r="AH7367" i="1"/>
  <c r="AH7364" i="1"/>
  <c r="AH7362" i="1"/>
  <c r="AH7361" i="1"/>
  <c r="AH7360" i="1"/>
  <c r="AH7358" i="1"/>
  <c r="AH7339" i="1"/>
  <c r="AH7337" i="1"/>
  <c r="AH7336" i="1"/>
  <c r="AH7334" i="1"/>
  <c r="AH7331" i="1"/>
  <c r="AH7330" i="1"/>
  <c r="AH7329" i="1"/>
  <c r="AH7328" i="1"/>
  <c r="AH7327" i="1"/>
  <c r="AH7326" i="1"/>
  <c r="AH7324" i="1"/>
  <c r="AH7323" i="1"/>
  <c r="AH7322" i="1"/>
  <c r="AH7321" i="1"/>
  <c r="AH7320" i="1"/>
  <c r="AH7319" i="1"/>
  <c r="AH7318" i="1"/>
  <c r="AH7317" i="1"/>
  <c r="AH7316" i="1"/>
  <c r="AH7315" i="1"/>
  <c r="AH7314" i="1"/>
  <c r="AH7302" i="1"/>
  <c r="AH7301" i="1"/>
  <c r="AH7300" i="1"/>
  <c r="AH7292" i="1"/>
  <c r="AH7276" i="1"/>
  <c r="AH7275" i="1"/>
  <c r="AH7273" i="1"/>
  <c r="AH7267" i="1"/>
  <c r="AH7265" i="1"/>
  <c r="AH7261" i="1"/>
  <c r="AH7235" i="1"/>
  <c r="AH7231" i="1"/>
  <c r="AH7222" i="1"/>
  <c r="AH7220" i="1"/>
  <c r="AH7214" i="1"/>
  <c r="AH7182" i="1"/>
  <c r="AH7181" i="1"/>
  <c r="AH7179" i="1"/>
  <c r="AH7174" i="1"/>
  <c r="AH7171" i="1"/>
  <c r="AH7170" i="1"/>
  <c r="AH7169" i="1"/>
  <c r="AH7168" i="1"/>
  <c r="AH7167" i="1"/>
  <c r="AH7166" i="1"/>
  <c r="AH7139" i="1"/>
  <c r="AH7111" i="1"/>
  <c r="AH7091" i="1"/>
  <c r="AH7090" i="1"/>
  <c r="AH7089" i="1"/>
  <c r="AH7087" i="1"/>
  <c r="AH7070" i="1"/>
  <c r="AH7030" i="1"/>
  <c r="AH6993" i="1"/>
  <c r="AH6989" i="1"/>
  <c r="AH6934" i="1"/>
  <c r="AH6931" i="1"/>
  <c r="AH6930" i="1"/>
  <c r="AH6929" i="1"/>
  <c r="AH6926" i="1"/>
  <c r="AH6925" i="1"/>
  <c r="AH6924" i="1"/>
  <c r="AH6923" i="1"/>
  <c r="AH6922" i="1"/>
  <c r="AH6918" i="1"/>
  <c r="AH6917" i="1"/>
  <c r="AH6825" i="1"/>
  <c r="AH6824" i="1"/>
  <c r="AH6821" i="1"/>
  <c r="AH6820" i="1"/>
  <c r="AH6819" i="1"/>
  <c r="AH6818" i="1"/>
  <c r="AH6811" i="1"/>
  <c r="AH6808" i="1"/>
  <c r="AH6807" i="1"/>
  <c r="AH6806" i="1"/>
  <c r="AH6805" i="1"/>
  <c r="AH6802" i="1"/>
  <c r="AH6797" i="1"/>
  <c r="AH6795" i="1"/>
  <c r="AH6763" i="1"/>
  <c r="AH6701" i="1"/>
  <c r="AH6700" i="1"/>
  <c r="AH6698" i="1"/>
  <c r="AH6547" i="1"/>
  <c r="AH6546" i="1"/>
  <c r="AH6545" i="1"/>
  <c r="AH6544" i="1"/>
  <c r="AH6543" i="1"/>
  <c r="AH6541" i="1"/>
  <c r="AH6537" i="1"/>
  <c r="AH6531" i="1"/>
  <c r="AH6503" i="1"/>
  <c r="AH6478" i="1"/>
  <c r="AH6476" i="1"/>
  <c r="AH6475" i="1"/>
  <c r="AH6474" i="1"/>
  <c r="AH6473" i="1"/>
  <c r="AH6472" i="1"/>
  <c r="AH6471" i="1"/>
  <c r="AH6467" i="1"/>
  <c r="AH6466" i="1"/>
  <c r="AH6459" i="1"/>
  <c r="AH6454" i="1"/>
  <c r="AH6453" i="1"/>
  <c r="AH6452" i="1"/>
  <c r="AH6451" i="1"/>
  <c r="AH6450" i="1"/>
  <c r="AH6449" i="1"/>
  <c r="AH6448" i="1"/>
  <c r="AH6447" i="1"/>
  <c r="AH6445" i="1"/>
  <c r="AH6443" i="1"/>
  <c r="AH6442" i="1"/>
  <c r="AH6441" i="1"/>
  <c r="AH6436" i="1"/>
  <c r="AH6433" i="1"/>
  <c r="AH6432" i="1"/>
  <c r="AH6430" i="1"/>
  <c r="AH6429" i="1"/>
  <c r="AH6428" i="1"/>
  <c r="AH6427" i="1"/>
  <c r="AH6426" i="1"/>
  <c r="AH6425" i="1"/>
  <c r="AH6421" i="1"/>
  <c r="AH6420" i="1"/>
  <c r="AH6419" i="1"/>
  <c r="AH6418" i="1"/>
  <c r="AH6417" i="1"/>
  <c r="AH6416" i="1"/>
  <c r="AH6410" i="1"/>
  <c r="AH6407" i="1"/>
  <c r="AH6404" i="1"/>
  <c r="AH6396" i="1"/>
  <c r="AH6395" i="1"/>
  <c r="AH6385" i="1"/>
  <c r="AH6376" i="1"/>
  <c r="AH6363" i="1"/>
  <c r="AH6362" i="1"/>
  <c r="AH6356" i="1"/>
  <c r="AH6355" i="1"/>
  <c r="AH6354" i="1"/>
  <c r="AH6345" i="1"/>
  <c r="AH6190" i="1"/>
  <c r="AH6037" i="1"/>
  <c r="AH6036" i="1"/>
  <c r="AH6035" i="1"/>
  <c r="AH6034" i="1"/>
  <c r="AH6033" i="1"/>
  <c r="AH6031" i="1"/>
  <c r="AH6025" i="1"/>
  <c r="AH5932" i="1"/>
  <c r="AH5931" i="1"/>
  <c r="AH5930" i="1"/>
  <c r="AH5929" i="1"/>
  <c r="AH5927" i="1"/>
  <c r="AH5926" i="1"/>
  <c r="AH5925" i="1"/>
  <c r="AH5924" i="1"/>
  <c r="AH5923" i="1"/>
  <c r="AH5922" i="1"/>
  <c r="AH5819" i="1"/>
  <c r="AH5818" i="1"/>
  <c r="AH5817" i="1"/>
  <c r="AH5804" i="1"/>
  <c r="AH5802" i="1"/>
  <c r="AH5800" i="1"/>
  <c r="AH5796" i="1"/>
  <c r="AH5787" i="1"/>
  <c r="AH5780" i="1"/>
  <c r="AH5737" i="1"/>
  <c r="AH5736" i="1"/>
  <c r="AH5735" i="1"/>
  <c r="AH5734" i="1"/>
  <c r="AH5733" i="1"/>
  <c r="AH5732" i="1"/>
  <c r="AH5731" i="1"/>
  <c r="AH5722" i="1"/>
  <c r="AH5718" i="1"/>
  <c r="AH5717" i="1"/>
  <c r="AH5716" i="1"/>
  <c r="AH5715" i="1"/>
  <c r="AH5714" i="1"/>
  <c r="AH5705" i="1"/>
  <c r="AH5703" i="1"/>
  <c r="AH5699" i="1"/>
  <c r="AH5677" i="1"/>
  <c r="AH5676" i="1"/>
  <c r="AH5675" i="1"/>
  <c r="AH5674" i="1"/>
  <c r="AH5672" i="1"/>
  <c r="AH5642" i="1"/>
  <c r="AH5640" i="1"/>
  <c r="AH5639" i="1"/>
  <c r="AH5638" i="1"/>
  <c r="AH5637" i="1"/>
  <c r="AH5636" i="1"/>
  <c r="AH5635" i="1"/>
  <c r="AH5633" i="1"/>
  <c r="AH5631" i="1"/>
  <c r="AH5630" i="1"/>
  <c r="AH5629" i="1"/>
  <c r="AH5628" i="1"/>
  <c r="AH5627" i="1"/>
  <c r="AH5626" i="1"/>
  <c r="AH5625" i="1"/>
  <c r="AH5621" i="1"/>
  <c r="AH5616" i="1"/>
  <c r="AH5615" i="1"/>
  <c r="AH5614" i="1"/>
  <c r="AH5613" i="1"/>
  <c r="AH5611" i="1"/>
  <c r="AH5610" i="1"/>
  <c r="AH5609" i="1"/>
  <c r="AH5608" i="1"/>
  <c r="AH5607" i="1"/>
  <c r="AH5606" i="1"/>
  <c r="AH5605" i="1"/>
  <c r="AH5602" i="1"/>
  <c r="AH5601" i="1"/>
  <c r="AH5599" i="1"/>
  <c r="AH5597" i="1"/>
  <c r="AH5595" i="1"/>
  <c r="AH5593" i="1"/>
  <c r="AH5591" i="1"/>
  <c r="AH5590" i="1"/>
  <c r="AH5589" i="1"/>
  <c r="AH5588" i="1"/>
  <c r="AH5587" i="1"/>
  <c r="AH5586" i="1"/>
  <c r="AH5585" i="1"/>
  <c r="AH5584" i="1"/>
  <c r="AH5583" i="1"/>
  <c r="AH5581" i="1"/>
  <c r="AH5580" i="1"/>
  <c r="AH5579" i="1"/>
  <c r="AH5578" i="1"/>
  <c r="AH5577" i="1"/>
  <c r="AH5576" i="1"/>
  <c r="AH5575" i="1"/>
  <c r="AH5574" i="1"/>
  <c r="AH5573" i="1"/>
  <c r="AH5572" i="1"/>
  <c r="AH5571" i="1"/>
  <c r="AH5570" i="1"/>
  <c r="AH5569" i="1"/>
  <c r="AH5568" i="1"/>
  <c r="AH5567" i="1"/>
  <c r="AH5566" i="1"/>
  <c r="AH5565" i="1"/>
  <c r="AH5564" i="1"/>
  <c r="AH5563" i="1"/>
  <c r="AH5562" i="1"/>
  <c r="AH5561" i="1"/>
  <c r="AH5558" i="1"/>
  <c r="AH5551" i="1"/>
  <c r="AH5550" i="1"/>
  <c r="AH5549" i="1"/>
  <c r="AH5548" i="1"/>
  <c r="AH5547" i="1"/>
  <c r="AH5546" i="1"/>
  <c r="AH5545" i="1"/>
  <c r="AH5543" i="1"/>
  <c r="AH5542" i="1"/>
  <c r="AH5541" i="1"/>
  <c r="AH5540" i="1"/>
  <c r="AH5539" i="1"/>
  <c r="AH5538" i="1"/>
  <c r="AH5537" i="1"/>
  <c r="AH5536" i="1"/>
  <c r="AH5535" i="1"/>
  <c r="AH5534" i="1"/>
  <c r="AH5533" i="1"/>
  <c r="AH5532" i="1"/>
  <c r="AH5531" i="1"/>
  <c r="AH5530" i="1"/>
  <c r="AH5529" i="1"/>
  <c r="AH5528" i="1"/>
  <c r="AH5525" i="1"/>
  <c r="AH5524" i="1"/>
  <c r="AH5523" i="1"/>
  <c r="AH5520" i="1"/>
  <c r="AH5519" i="1"/>
  <c r="AH5518" i="1"/>
  <c r="AH5517" i="1"/>
  <c r="AH5516" i="1"/>
  <c r="AH5515" i="1"/>
  <c r="AH5514" i="1"/>
  <c r="AH5506" i="1"/>
  <c r="AH5505" i="1"/>
  <c r="AH5504" i="1"/>
  <c r="AH5503" i="1"/>
  <c r="AH5501" i="1"/>
  <c r="AH5496" i="1"/>
  <c r="AH5495" i="1"/>
  <c r="AH5494" i="1"/>
  <c r="AH5491" i="1"/>
  <c r="AH5490" i="1"/>
  <c r="AH5489" i="1"/>
  <c r="AH5487" i="1"/>
  <c r="AH5486" i="1"/>
  <c r="AH5485" i="1"/>
  <c r="AH5484" i="1"/>
  <c r="AH5483" i="1"/>
  <c r="AH5482" i="1"/>
  <c r="AH5480" i="1"/>
  <c r="AH5479" i="1"/>
  <c r="AH5478" i="1"/>
  <c r="AH5477" i="1"/>
  <c r="AH5476" i="1"/>
  <c r="AH5475" i="1"/>
  <c r="AH5474" i="1"/>
  <c r="AH5472" i="1"/>
  <c r="AH5470" i="1"/>
  <c r="AH5469" i="1"/>
  <c r="AH5458" i="1"/>
  <c r="AH5456" i="1"/>
  <c r="AH5454" i="1"/>
  <c r="AH5453" i="1"/>
  <c r="AH5452" i="1"/>
  <c r="AH5451" i="1"/>
  <c r="AH5449" i="1"/>
  <c r="AH5448" i="1"/>
  <c r="AH5447" i="1"/>
  <c r="AH5446" i="1"/>
  <c r="AH5445" i="1"/>
  <c r="AH5444" i="1"/>
  <c r="AH5443" i="1"/>
  <c r="AH5441" i="1"/>
  <c r="AH5439" i="1"/>
  <c r="AH5437" i="1"/>
  <c r="AH5436" i="1"/>
  <c r="AH5435" i="1"/>
  <c r="AH5409" i="1"/>
  <c r="AH5408" i="1"/>
  <c r="AH5407" i="1"/>
  <c r="AH5406" i="1"/>
  <c r="AH5405" i="1"/>
  <c r="AH5403" i="1"/>
  <c r="AH5402" i="1"/>
  <c r="AH5401" i="1"/>
  <c r="AH5399" i="1"/>
  <c r="AH5396" i="1"/>
  <c r="AH5395" i="1"/>
  <c r="AH5394" i="1"/>
  <c r="AH5393" i="1"/>
  <c r="AH5392" i="1"/>
  <c r="AH5391" i="1"/>
  <c r="AH5390" i="1"/>
  <c r="AH5389" i="1"/>
  <c r="AH5387" i="1"/>
  <c r="AH5386" i="1"/>
  <c r="AH5385" i="1"/>
  <c r="AH5384" i="1"/>
  <c r="AH5383" i="1"/>
  <c r="AH5382" i="1"/>
  <c r="AH5377" i="1"/>
  <c r="AH5375" i="1"/>
  <c r="AH5374" i="1"/>
  <c r="AH5371" i="1"/>
  <c r="AH5370" i="1"/>
  <c r="AH5368" i="1"/>
  <c r="AH5367" i="1"/>
  <c r="AH5366" i="1"/>
  <c r="AH5365" i="1"/>
  <c r="AH5363" i="1"/>
  <c r="AH5362" i="1"/>
  <c r="AH5361" i="1"/>
  <c r="AH5360" i="1"/>
  <c r="AH5359" i="1"/>
  <c r="AH5358" i="1"/>
  <c r="AH5355" i="1"/>
  <c r="AH5348" i="1"/>
  <c r="AH5347" i="1"/>
  <c r="AH5345" i="1"/>
  <c r="AH5344" i="1"/>
  <c r="AH5340" i="1"/>
  <c r="AH5339" i="1"/>
  <c r="AH5337" i="1"/>
  <c r="AH5336" i="1"/>
  <c r="AH5335" i="1"/>
  <c r="AH5334" i="1"/>
  <c r="AH5332" i="1"/>
  <c r="AH5331" i="1"/>
  <c r="AH5330" i="1"/>
  <c r="AH5329" i="1"/>
  <c r="AH5326" i="1"/>
  <c r="AH5325" i="1"/>
  <c r="AH5324" i="1"/>
  <c r="AH5323" i="1"/>
  <c r="AH5322" i="1"/>
  <c r="AH5321" i="1"/>
  <c r="AH5298" i="1"/>
  <c r="AH5270" i="1"/>
  <c r="AH5269" i="1"/>
  <c r="AH5268" i="1"/>
  <c r="AH5267" i="1"/>
  <c r="AH5266" i="1"/>
  <c r="AH5265" i="1"/>
  <c r="AH5264" i="1"/>
  <c r="AH5259" i="1"/>
  <c r="AH5258" i="1"/>
  <c r="AH5256" i="1"/>
  <c r="AH5255" i="1"/>
  <c r="AH5254" i="1"/>
  <c r="AH5250" i="1"/>
  <c r="AH5249" i="1"/>
  <c r="AH5248" i="1"/>
  <c r="AH5247" i="1"/>
  <c r="AH5246" i="1"/>
  <c r="AH5245" i="1"/>
  <c r="AH5244" i="1"/>
  <c r="AH5243" i="1"/>
  <c r="AH5242" i="1"/>
  <c r="AH5241" i="1"/>
  <c r="AH5240" i="1"/>
  <c r="AH5239" i="1"/>
  <c r="AH5238" i="1"/>
  <c r="AH5237" i="1"/>
  <c r="AH5235" i="1"/>
  <c r="AH5234" i="1"/>
  <c r="AH5230" i="1"/>
  <c r="AH5225" i="1"/>
  <c r="AH5223" i="1"/>
  <c r="AH5221" i="1"/>
  <c r="AH5219" i="1"/>
  <c r="AH5217" i="1"/>
  <c r="AH5216" i="1"/>
  <c r="AH5215" i="1"/>
  <c r="AH5214" i="1"/>
  <c r="AH5213" i="1"/>
  <c r="AH5212" i="1"/>
  <c r="AH5211" i="1"/>
  <c r="AH5210" i="1"/>
  <c r="AH5207" i="1"/>
  <c r="AH5206" i="1"/>
  <c r="AH5205" i="1"/>
  <c r="AH5204" i="1"/>
  <c r="AH5203" i="1"/>
  <c r="AH5202" i="1"/>
  <c r="AH5201" i="1"/>
  <c r="AH5200" i="1"/>
  <c r="AH5199" i="1"/>
  <c r="AH5166" i="1"/>
  <c r="AH5165" i="1"/>
  <c r="AH5162" i="1"/>
  <c r="AH5161" i="1"/>
  <c r="AH5160" i="1"/>
  <c r="AH5159" i="1"/>
  <c r="AH5158" i="1"/>
  <c r="AH5150" i="1"/>
  <c r="AH5149" i="1"/>
  <c r="AH5147" i="1"/>
  <c r="AH5146" i="1"/>
  <c r="AH5145" i="1"/>
  <c r="AH5142" i="1"/>
  <c r="AH5140" i="1"/>
  <c r="AH5137" i="1"/>
  <c r="AH5136" i="1"/>
  <c r="AH5135" i="1"/>
  <c r="AH5134" i="1"/>
  <c r="AH5132" i="1"/>
  <c r="AH5130" i="1"/>
  <c r="AH5128" i="1"/>
  <c r="AH5127" i="1"/>
  <c r="AH5125" i="1"/>
  <c r="AH5123" i="1"/>
  <c r="AH5122" i="1"/>
  <c r="AH5119" i="1"/>
  <c r="AH5118" i="1"/>
  <c r="AH5116" i="1"/>
  <c r="AH5114" i="1"/>
  <c r="AH5111" i="1"/>
  <c r="AH5108" i="1"/>
  <c r="AH5107" i="1"/>
  <c r="AH5104" i="1"/>
  <c r="AH5101" i="1"/>
  <c r="AH5100" i="1"/>
  <c r="AH5099" i="1"/>
  <c r="AH5098" i="1"/>
  <c r="AH5097" i="1"/>
  <c r="AH5092" i="1"/>
  <c r="AH5091" i="1"/>
  <c r="AH5090" i="1"/>
  <c r="AH5089" i="1"/>
  <c r="AH5088" i="1"/>
  <c r="AH5087" i="1"/>
  <c r="AH5086" i="1"/>
  <c r="AH5085" i="1"/>
  <c r="AH5084" i="1"/>
  <c r="AH5083" i="1"/>
  <c r="AH5081" i="1"/>
  <c r="AH5080" i="1"/>
  <c r="AH5079" i="1"/>
  <c r="AH5076" i="1"/>
  <c r="AH5075" i="1"/>
  <c r="AH5074" i="1"/>
  <c r="AH5071" i="1"/>
  <c r="AH5069" i="1"/>
  <c r="AH5068" i="1"/>
  <c r="AH5067" i="1"/>
  <c r="AH5064" i="1"/>
  <c r="AH5063" i="1"/>
  <c r="AH5062" i="1"/>
  <c r="AH5061" i="1"/>
  <c r="AH5060" i="1"/>
  <c r="AH5057" i="1"/>
  <c r="AH5056" i="1"/>
  <c r="AH5055" i="1"/>
  <c r="AH5053" i="1"/>
  <c r="AH5051" i="1"/>
  <c r="AH5047" i="1"/>
  <c r="AH5046" i="1"/>
  <c r="AH5044" i="1"/>
  <c r="AH5043" i="1"/>
  <c r="AH5042" i="1"/>
  <c r="AH5040" i="1"/>
  <c r="AH5039" i="1"/>
  <c r="AH5038" i="1"/>
  <c r="AH5037" i="1"/>
  <c r="AH5032" i="1"/>
  <c r="AH5031" i="1"/>
  <c r="AH5030" i="1"/>
  <c r="AH5029" i="1"/>
  <c r="AH5028" i="1"/>
  <c r="AH5027" i="1"/>
  <c r="AH5026" i="1"/>
  <c r="AH5025" i="1"/>
  <c r="AH5024" i="1"/>
  <c r="AH5023" i="1"/>
  <c r="AH5022" i="1"/>
  <c r="AH5021" i="1"/>
  <c r="AH5020" i="1"/>
  <c r="AH5019" i="1"/>
  <c r="AH5018" i="1"/>
  <c r="AH5017" i="1"/>
  <c r="AH5016" i="1"/>
  <c r="AH5015" i="1"/>
  <c r="AH5014" i="1"/>
  <c r="AH5013" i="1"/>
  <c r="AH5011" i="1"/>
  <c r="AH5010" i="1"/>
  <c r="AH5009" i="1"/>
  <c r="AH5008" i="1"/>
  <c r="AH5006" i="1"/>
  <c r="AH5005" i="1"/>
  <c r="AH5000" i="1"/>
  <c r="AH4999" i="1"/>
  <c r="AH4998" i="1"/>
  <c r="AH4997" i="1"/>
  <c r="AH4996" i="1"/>
  <c r="AH4995" i="1"/>
  <c r="AH4994" i="1"/>
  <c r="AH4993" i="1"/>
  <c r="AH4992" i="1"/>
  <c r="AH4990" i="1"/>
  <c r="AH4988" i="1"/>
  <c r="AH4987" i="1"/>
  <c r="AH4986" i="1"/>
  <c r="AH4984" i="1"/>
  <c r="AH4983" i="1"/>
  <c r="AH4982" i="1"/>
  <c r="AH4981" i="1"/>
  <c r="AH4980" i="1"/>
  <c r="AH4972" i="1"/>
  <c r="AH4971" i="1"/>
  <c r="AH4970" i="1"/>
  <c r="AH4969" i="1"/>
  <c r="AH4968" i="1"/>
  <c r="AH4967" i="1"/>
  <c r="AH4966" i="1"/>
  <c r="AH4965" i="1"/>
  <c r="AH4964" i="1"/>
  <c r="AH4959" i="1"/>
  <c r="AH4958" i="1"/>
  <c r="AH4957" i="1"/>
  <c r="AH4956" i="1"/>
  <c r="AH4955" i="1"/>
  <c r="AH4954" i="1"/>
  <c r="AH4953" i="1"/>
  <c r="AH4952" i="1"/>
  <c r="AH4951" i="1"/>
  <c r="AH4950" i="1"/>
  <c r="AH4946" i="1"/>
  <c r="AH4945" i="1"/>
  <c r="AH4941" i="1"/>
  <c r="AH4934" i="1"/>
  <c r="AH4933" i="1"/>
  <c r="AH4919" i="1"/>
  <c r="AH4917" i="1"/>
  <c r="AH4916" i="1"/>
  <c r="AH4915" i="1"/>
  <c r="AH4911" i="1"/>
  <c r="AH4904" i="1"/>
  <c r="AH4903" i="1"/>
  <c r="AH4902" i="1"/>
  <c r="AH4901" i="1"/>
  <c r="AH4900" i="1"/>
  <c r="AH4899" i="1"/>
  <c r="AH4898" i="1"/>
  <c r="AH4897" i="1"/>
  <c r="AH4896" i="1"/>
  <c r="AH4895" i="1"/>
  <c r="AH4894" i="1"/>
  <c r="AH4893" i="1"/>
  <c r="AH4892" i="1"/>
  <c r="AH4891" i="1"/>
  <c r="AH4890" i="1"/>
  <c r="AH4889" i="1"/>
  <c r="AH4888" i="1"/>
  <c r="AH4887" i="1"/>
  <c r="AH4886" i="1"/>
  <c r="AH4885" i="1"/>
  <c r="AH4883" i="1"/>
  <c r="AH4882" i="1"/>
  <c r="AH4881" i="1"/>
  <c r="AH4880" i="1"/>
  <c r="AH4879" i="1"/>
  <c r="AH4869" i="1"/>
  <c r="AH4859" i="1"/>
  <c r="AH4858" i="1"/>
  <c r="AH4857" i="1"/>
  <c r="AH4856" i="1"/>
  <c r="AH4855" i="1"/>
  <c r="AH4854" i="1"/>
  <c r="AH4853" i="1"/>
  <c r="AH4852" i="1"/>
  <c r="AH4851" i="1"/>
  <c r="AH4850" i="1"/>
  <c r="AH4849" i="1"/>
  <c r="AH4831" i="1"/>
  <c r="AH4830" i="1"/>
  <c r="AH4829" i="1"/>
  <c r="AH4828" i="1"/>
  <c r="AH4827" i="1"/>
  <c r="AH4826" i="1"/>
  <c r="AH4824" i="1"/>
  <c r="AH4823" i="1"/>
  <c r="AH4821" i="1"/>
  <c r="AH4820" i="1"/>
  <c r="AH4818" i="1"/>
  <c r="AH4816" i="1"/>
  <c r="AH4814" i="1"/>
  <c r="AH4813" i="1"/>
  <c r="AH4812" i="1"/>
  <c r="AH4811" i="1"/>
  <c r="AH4748" i="1"/>
  <c r="AH4745" i="1"/>
  <c r="AH4744" i="1"/>
  <c r="AH4743" i="1"/>
  <c r="AH4742" i="1"/>
  <c r="AH4741" i="1"/>
  <c r="AH4737" i="1"/>
  <c r="AH4736" i="1"/>
  <c r="AH4735" i="1"/>
  <c r="AH4734" i="1"/>
  <c r="AH4732" i="1"/>
  <c r="AH4730" i="1"/>
  <c r="AH4711" i="1"/>
  <c r="AH4710" i="1"/>
  <c r="AH4708" i="1"/>
  <c r="AH4707" i="1"/>
  <c r="AH4706" i="1"/>
  <c r="AH4705" i="1"/>
  <c r="AH4704" i="1"/>
  <c r="AH4702" i="1"/>
  <c r="AH4701" i="1"/>
  <c r="AH4700" i="1"/>
  <c r="AH4699" i="1"/>
  <c r="AH4697" i="1"/>
  <c r="AH4696" i="1"/>
  <c r="AH4695" i="1"/>
  <c r="AH4694" i="1"/>
  <c r="AH4692" i="1"/>
  <c r="AH4691" i="1"/>
  <c r="AH4690" i="1"/>
  <c r="AH4689" i="1"/>
  <c r="AH4688" i="1"/>
  <c r="AH4687" i="1"/>
  <c r="AH4686" i="1"/>
  <c r="AH4685" i="1"/>
  <c r="AH4679" i="1"/>
  <c r="AH4678" i="1"/>
  <c r="AH4676" i="1"/>
  <c r="AH4658" i="1"/>
  <c r="AH4657" i="1"/>
  <c r="AH4653" i="1"/>
  <c r="AH4652" i="1"/>
  <c r="AH4651" i="1"/>
  <c r="AH4649" i="1"/>
  <c r="AH4648" i="1"/>
  <c r="AH4646" i="1"/>
  <c r="AH4641" i="1"/>
  <c r="AH4640" i="1"/>
  <c r="AH4638" i="1"/>
  <c r="AH4637" i="1"/>
  <c r="AH4636" i="1"/>
  <c r="AH4635" i="1"/>
  <c r="AH4634" i="1"/>
  <c r="AH4633" i="1"/>
  <c r="AH4632" i="1"/>
  <c r="AH4631" i="1"/>
  <c r="AH4630" i="1"/>
  <c r="AH4629" i="1"/>
  <c r="AH4627" i="1"/>
  <c r="AH4625" i="1"/>
  <c r="AH4624" i="1"/>
  <c r="AH4623" i="1"/>
  <c r="AH4622" i="1"/>
  <c r="AH4621" i="1"/>
  <c r="AH4620" i="1"/>
  <c r="AH4619" i="1"/>
  <c r="AH4618" i="1"/>
  <c r="AH4617" i="1"/>
  <c r="AH4616" i="1"/>
  <c r="AH4614" i="1"/>
  <c r="AH4613" i="1"/>
  <c r="AH4611" i="1"/>
  <c r="AH4610" i="1"/>
  <c r="AH4609" i="1"/>
  <c r="AH4608" i="1"/>
  <c r="AH4607" i="1"/>
  <c r="AH4606" i="1"/>
  <c r="AH4605" i="1"/>
  <c r="AH4574" i="1"/>
  <c r="AH4571" i="1"/>
  <c r="AH4570" i="1"/>
  <c r="AH4569" i="1"/>
  <c r="AH4568" i="1"/>
  <c r="AH4567" i="1"/>
  <c r="AH4566" i="1"/>
  <c r="AH4565" i="1"/>
  <c r="AH4564" i="1"/>
  <c r="AH4563" i="1"/>
  <c r="AH4561" i="1"/>
  <c r="AH4537" i="1"/>
  <c r="AH4535" i="1"/>
  <c r="AH4534" i="1"/>
  <c r="AH4533" i="1"/>
  <c r="AH4532" i="1"/>
  <c r="AH4531" i="1"/>
  <c r="AH4530" i="1"/>
  <c r="AH4529" i="1"/>
  <c r="AH4528" i="1"/>
  <c r="AH4527" i="1"/>
  <c r="AH4525" i="1"/>
  <c r="AH4524" i="1"/>
  <c r="AH4521" i="1"/>
  <c r="AH4520" i="1"/>
  <c r="AH4519" i="1"/>
  <c r="AH4518" i="1"/>
  <c r="AH4517" i="1"/>
  <c r="AH4516" i="1"/>
  <c r="AH4515" i="1"/>
  <c r="AH4514" i="1"/>
  <c r="AH4513" i="1"/>
  <c r="AH4511" i="1"/>
  <c r="AH4489" i="1"/>
  <c r="AH4486" i="1"/>
  <c r="AH4485" i="1"/>
  <c r="AH4484" i="1"/>
  <c r="AH4483" i="1"/>
  <c r="AH4481" i="1"/>
  <c r="AH4479" i="1"/>
  <c r="AH4478" i="1"/>
  <c r="AH4477" i="1"/>
  <c r="AH4476" i="1"/>
  <c r="AH4474" i="1"/>
  <c r="AH4473" i="1"/>
  <c r="AH4472" i="1"/>
  <c r="AH4468" i="1"/>
  <c r="AH4467" i="1"/>
  <c r="AH4466" i="1"/>
  <c r="AH4465" i="1"/>
  <c r="AH4463" i="1"/>
  <c r="AH4459" i="1"/>
  <c r="AH4458" i="1"/>
  <c r="AH4457" i="1"/>
  <c r="AH4456" i="1"/>
  <c r="AH4455" i="1"/>
  <c r="AH4453" i="1"/>
  <c r="AH4423" i="1"/>
  <c r="AH4421" i="1"/>
  <c r="AH4420" i="1"/>
  <c r="AH4419" i="1"/>
  <c r="AH4418" i="1"/>
  <c r="AH4417" i="1"/>
  <c r="AH4416" i="1"/>
  <c r="AH4414" i="1"/>
  <c r="AH4413" i="1"/>
  <c r="AH4411" i="1"/>
  <c r="AH4410" i="1"/>
  <c r="AH4373" i="1"/>
  <c r="AH4372" i="1"/>
  <c r="AH4371" i="1"/>
  <c r="AH4370" i="1"/>
  <c r="AH4369" i="1"/>
  <c r="AH4367" i="1"/>
  <c r="AH4366" i="1"/>
  <c r="AH4365" i="1"/>
  <c r="AH4364" i="1"/>
  <c r="AH4362" i="1"/>
  <c r="AH4351" i="1"/>
  <c r="AH4350" i="1"/>
  <c r="AH4349" i="1"/>
  <c r="AH4348" i="1"/>
  <c r="AH4347" i="1"/>
  <c r="AH4346" i="1"/>
  <c r="AH4345" i="1"/>
  <c r="AH4342" i="1"/>
  <c r="AH4341" i="1"/>
  <c r="AH4339" i="1"/>
  <c r="AH4338" i="1"/>
  <c r="AH4337" i="1"/>
  <c r="AH4336" i="1"/>
  <c r="AH4335" i="1"/>
  <c r="AH4334" i="1"/>
  <c r="AH4333" i="1"/>
  <c r="AH4332" i="1"/>
  <c r="AH4331" i="1"/>
  <c r="AH4330" i="1"/>
  <c r="AH4329" i="1"/>
  <c r="AH4328" i="1"/>
  <c r="AH4327" i="1"/>
  <c r="AH4326" i="1"/>
  <c r="AH4262" i="1"/>
  <c r="AH4261" i="1"/>
  <c r="AH4260" i="1"/>
  <c r="AH4254" i="1"/>
  <c r="AH4161" i="1"/>
  <c r="AH4159" i="1"/>
  <c r="AH4158" i="1"/>
  <c r="AH4157" i="1"/>
  <c r="AH4155" i="1"/>
  <c r="AH4153" i="1"/>
  <c r="AH4152" i="1"/>
  <c r="AH4151" i="1"/>
  <c r="AH4150" i="1"/>
  <c r="AH4148" i="1"/>
  <c r="AH4147" i="1"/>
  <c r="AH4146" i="1"/>
  <c r="AH4145" i="1"/>
  <c r="AH3720" i="1"/>
  <c r="AH3719" i="1"/>
  <c r="AH3708" i="1"/>
  <c r="AH3660" i="1"/>
  <c r="AH3659" i="1"/>
  <c r="AH3500" i="1"/>
  <c r="AH3498" i="1"/>
  <c r="AH3490" i="1"/>
  <c r="AH3488" i="1"/>
  <c r="AH3486" i="1"/>
  <c r="AH3484" i="1"/>
  <c r="AH3459" i="1"/>
  <c r="AH3456" i="1"/>
  <c r="AH3430" i="1"/>
  <c r="AH3429" i="1"/>
  <c r="AH3400" i="1"/>
  <c r="AH3398" i="1"/>
  <c r="AH3397" i="1"/>
  <c r="AH3329" i="1"/>
  <c r="AH3309" i="1"/>
  <c r="AH3306" i="1"/>
  <c r="AH3305" i="1"/>
  <c r="AH3303" i="1"/>
  <c r="AH3302" i="1"/>
  <c r="AH3300" i="1"/>
  <c r="AH3298" i="1"/>
  <c r="AH3257" i="1"/>
  <c r="AH3256" i="1"/>
  <c r="AH3255" i="1"/>
  <c r="AH3254" i="1"/>
  <c r="AH3253" i="1"/>
  <c r="AH3246" i="1"/>
  <c r="AH3198" i="1"/>
  <c r="AH3196" i="1"/>
  <c r="AH3077" i="1"/>
  <c r="AH3060" i="1"/>
  <c r="AH3059" i="1"/>
  <c r="AH3056" i="1"/>
  <c r="AH3054" i="1"/>
  <c r="AH3053" i="1"/>
  <c r="AH2995" i="1"/>
  <c r="AH2980" i="1"/>
  <c r="AH2972" i="1"/>
  <c r="AH2970" i="1"/>
  <c r="AH2969" i="1"/>
  <c r="AH2930" i="1"/>
  <c r="AH2927" i="1"/>
  <c r="AH2925" i="1"/>
  <c r="AH2924" i="1"/>
  <c r="AH2916" i="1"/>
  <c r="AH2915" i="1"/>
  <c r="AH2892" i="1"/>
  <c r="AH2890" i="1"/>
  <c r="AH2886" i="1"/>
  <c r="AH2883" i="1"/>
  <c r="AH2882" i="1"/>
  <c r="AH2881" i="1"/>
  <c r="AH2880" i="1"/>
  <c r="AH2877" i="1"/>
  <c r="AH2876" i="1"/>
  <c r="AH2875" i="1"/>
  <c r="AH2874" i="1"/>
  <c r="AH2872" i="1"/>
  <c r="AH2871" i="1"/>
  <c r="AH2862" i="1"/>
  <c r="AH2845" i="1"/>
  <c r="AH2844" i="1"/>
  <c r="AH2843" i="1"/>
  <c r="AH2841" i="1"/>
  <c r="AH2840" i="1"/>
  <c r="AH2839" i="1"/>
  <c r="AH2838" i="1"/>
  <c r="AH2837" i="1"/>
  <c r="AH2833" i="1"/>
  <c r="AH2831" i="1"/>
  <c r="AH2823" i="1"/>
  <c r="AH2822" i="1"/>
  <c r="AH2821" i="1"/>
  <c r="AH2820" i="1"/>
  <c r="AH2817" i="1"/>
  <c r="AH2814" i="1"/>
  <c r="AH2813" i="1"/>
  <c r="AH2812" i="1"/>
  <c r="AH2807" i="1"/>
  <c r="AH2804" i="1"/>
  <c r="AH2803" i="1"/>
  <c r="AH2802" i="1"/>
  <c r="AH2788" i="1"/>
  <c r="AH2785" i="1"/>
  <c r="AH2784" i="1"/>
  <c r="AH2772" i="1"/>
  <c r="AH2771" i="1"/>
  <c r="AH2770" i="1"/>
  <c r="AH2767" i="1"/>
  <c r="AH2766" i="1"/>
  <c r="AH2765" i="1"/>
  <c r="AH2764" i="1"/>
  <c r="AH2763" i="1"/>
  <c r="AH2762" i="1"/>
  <c r="AH2761" i="1"/>
  <c r="AH2760" i="1"/>
  <c r="AH2717" i="1"/>
  <c r="AH2715" i="1"/>
  <c r="AH2712" i="1"/>
  <c r="AH2711" i="1"/>
  <c r="AH2677" i="1"/>
  <c r="AH2667" i="1"/>
  <c r="AH2665" i="1"/>
  <c r="AH2664" i="1"/>
  <c r="AH2662" i="1"/>
  <c r="AH2660" i="1"/>
  <c r="AH2647" i="1"/>
  <c r="AH2637" i="1"/>
  <c r="AH2636" i="1"/>
  <c r="AH2632" i="1"/>
  <c r="AH2630" i="1"/>
  <c r="AH2629" i="1"/>
  <c r="AH2628" i="1"/>
  <c r="AH2626" i="1"/>
  <c r="AH2625" i="1"/>
  <c r="AH2587" i="1"/>
  <c r="AH2549" i="1"/>
  <c r="AH2545" i="1"/>
  <c r="AH2544" i="1"/>
  <c r="AH2491" i="1"/>
  <c r="AH2490" i="1"/>
  <c r="AH2489" i="1"/>
  <c r="AH2487" i="1"/>
  <c r="AH2486" i="1"/>
  <c r="AH2485" i="1"/>
  <c r="AH2484" i="1"/>
  <c r="AH2483" i="1"/>
  <c r="AH2480" i="1"/>
  <c r="AH2479" i="1"/>
  <c r="AH2478" i="1"/>
  <c r="AH2476" i="1"/>
  <c r="AH2466" i="1"/>
  <c r="AH2464" i="1"/>
  <c r="AH2463" i="1"/>
  <c r="AH2462" i="1"/>
  <c r="AH2451" i="1"/>
  <c r="AH2367" i="1"/>
  <c r="AH2331" i="1"/>
  <c r="AH2330" i="1"/>
  <c r="AH2311" i="1"/>
  <c r="AH2310" i="1"/>
  <c r="AH2249" i="1"/>
  <c r="AH2248" i="1"/>
  <c r="AH2246" i="1"/>
  <c r="AH2242" i="1"/>
  <c r="AH2240" i="1"/>
  <c r="AH2239" i="1"/>
  <c r="AH2225" i="1"/>
  <c r="AH2208" i="1"/>
  <c r="AH2196" i="1"/>
  <c r="AH2195" i="1"/>
  <c r="AH2186" i="1"/>
  <c r="AH2042" i="1"/>
  <c r="AH1419" i="1"/>
  <c r="AH1417" i="1"/>
  <c r="AH1416" i="1"/>
  <c r="AH1415" i="1"/>
  <c r="AH1396" i="1"/>
  <c r="AH1395" i="1"/>
  <c r="AH1394" i="1"/>
  <c r="AH1393" i="1"/>
  <c r="AH1360" i="1"/>
  <c r="AH1357" i="1"/>
  <c r="AH1356" i="1"/>
  <c r="AH1354" i="1"/>
  <c r="AH1353" i="1"/>
  <c r="AH1351" i="1"/>
  <c r="AH1338" i="1"/>
  <c r="AH1337" i="1"/>
  <c r="AH1335" i="1"/>
  <c r="AH1334" i="1"/>
  <c r="AH1333" i="1"/>
  <c r="AH1332" i="1"/>
  <c r="AH1331" i="1"/>
  <c r="AH1330" i="1"/>
  <c r="AH1329" i="1"/>
  <c r="AH1328" i="1"/>
  <c r="AH1320" i="1"/>
  <c r="AH1319" i="1"/>
  <c r="AH1318" i="1"/>
  <c r="AH1317" i="1"/>
  <c r="AH1316" i="1"/>
  <c r="AH1315" i="1"/>
  <c r="AH1314" i="1"/>
  <c r="AH1313" i="1"/>
  <c r="AH1312" i="1"/>
  <c r="AH1310" i="1"/>
  <c r="AH1309" i="1"/>
  <c r="AH1308" i="1"/>
  <c r="AH1307" i="1"/>
  <c r="AH1306" i="1"/>
  <c r="AH1305" i="1"/>
  <c r="AH1304" i="1"/>
  <c r="AH1303" i="1"/>
  <c r="AH1302" i="1"/>
  <c r="AH1301" i="1"/>
  <c r="AH1300" i="1"/>
  <c r="AH1298" i="1"/>
  <c r="AH1297" i="1"/>
  <c r="AH1296" i="1"/>
  <c r="AH1295" i="1"/>
  <c r="AH1294" i="1"/>
  <c r="AH1293" i="1"/>
  <c r="AH1253" i="1"/>
  <c r="AH1227" i="1"/>
  <c r="AH1226" i="1"/>
  <c r="AH1224" i="1"/>
  <c r="AH1223" i="1"/>
  <c r="AH1221" i="1"/>
  <c r="AH1220" i="1"/>
  <c r="AH1219" i="1"/>
  <c r="AH1218" i="1"/>
  <c r="AH1217" i="1"/>
  <c r="AH1216" i="1"/>
  <c r="AH1196" i="1"/>
  <c r="AH1143" i="1"/>
  <c r="AH1141" i="1"/>
  <c r="AH1140" i="1"/>
  <c r="AH1138" i="1"/>
  <c r="AH1135" i="1"/>
  <c r="AH1134" i="1"/>
  <c r="AH1131" i="1"/>
  <c r="AH1127" i="1"/>
  <c r="AH1126" i="1"/>
  <c r="AH1125" i="1"/>
  <c r="AH1121" i="1"/>
  <c r="AH1120" i="1"/>
  <c r="AH1119" i="1"/>
  <c r="AH1117" i="1"/>
  <c r="AH1114" i="1"/>
  <c r="AH1113" i="1"/>
  <c r="AH1112" i="1"/>
  <c r="AH1111" i="1"/>
  <c r="AH1109" i="1"/>
  <c r="AH1105" i="1"/>
  <c r="AH1102" i="1"/>
  <c r="AH1096" i="1"/>
  <c r="AH1095" i="1"/>
  <c r="AH1094" i="1"/>
  <c r="AH1093" i="1"/>
  <c r="AH1092" i="1"/>
  <c r="AH1091" i="1"/>
  <c r="AH1090" i="1"/>
  <c r="AH1089" i="1"/>
  <c r="AH1088" i="1"/>
  <c r="AH1087" i="1"/>
  <c r="AH1086" i="1"/>
  <c r="AH1085" i="1"/>
  <c r="AH1084" i="1"/>
  <c r="AH1083" i="1"/>
  <c r="AH1082" i="1"/>
  <c r="AH1081" i="1"/>
  <c r="AH1079" i="1"/>
  <c r="AH1078" i="1"/>
  <c r="AH1077" i="1"/>
  <c r="AH1076" i="1"/>
  <c r="AH1075" i="1"/>
  <c r="AH1074" i="1"/>
  <c r="AH1073" i="1"/>
  <c r="AH1072" i="1"/>
  <c r="AH1071" i="1"/>
  <c r="AH1069" i="1"/>
  <c r="AH1068" i="1"/>
  <c r="AH1067" i="1"/>
  <c r="AH1066" i="1"/>
  <c r="AH1065" i="1"/>
  <c r="AH1064" i="1"/>
  <c r="AH1063" i="1"/>
  <c r="AH1062" i="1"/>
  <c r="AH1061" i="1"/>
  <c r="AH1054" i="1"/>
  <c r="AH1053" i="1"/>
  <c r="AH1049" i="1"/>
  <c r="AH1048" i="1"/>
  <c r="AH1047" i="1"/>
  <c r="AH1046" i="1"/>
  <c r="AH1045" i="1"/>
  <c r="AH1033" i="1"/>
  <c r="AH1025" i="1"/>
  <c r="AH1024" i="1"/>
  <c r="AH1023"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855" i="1"/>
  <c r="AH854" i="1"/>
  <c r="AH835" i="1"/>
  <c r="AH824" i="1"/>
  <c r="AH823" i="1"/>
  <c r="AH821" i="1"/>
  <c r="AH818" i="1"/>
  <c r="AH817" i="1"/>
  <c r="AH808" i="1"/>
  <c r="AH803" i="1"/>
  <c r="AH801" i="1"/>
  <c r="AH800" i="1"/>
  <c r="AH799" i="1"/>
  <c r="AH798" i="1"/>
  <c r="AH797" i="1"/>
  <c r="AH796" i="1"/>
  <c r="AH753" i="1"/>
  <c r="AH751" i="1"/>
  <c r="AH749" i="1"/>
  <c r="AH748" i="1"/>
  <c r="AH746" i="1"/>
  <c r="AH745" i="1"/>
  <c r="AH744" i="1"/>
  <c r="AH743" i="1"/>
  <c r="AH741" i="1"/>
  <c r="AH740" i="1"/>
  <c r="AH737" i="1"/>
  <c r="AH736" i="1"/>
  <c r="AH735" i="1"/>
  <c r="AH734" i="1"/>
  <c r="AH733" i="1"/>
  <c r="AH731" i="1"/>
  <c r="AH730" i="1"/>
  <c r="AH705" i="1"/>
  <c r="AH699" i="1"/>
  <c r="AH694" i="1"/>
  <c r="AH693" i="1"/>
  <c r="AH692" i="1"/>
  <c r="AH690" i="1"/>
  <c r="AH688" i="1"/>
  <c r="AH687" i="1"/>
  <c r="AH686" i="1"/>
  <c r="AH685" i="1"/>
  <c r="AH684" i="1"/>
  <c r="AH683" i="1"/>
  <c r="AH682" i="1"/>
  <c r="AH681" i="1"/>
  <c r="AH680" i="1"/>
  <c r="AH678" i="1"/>
  <c r="AH676" i="1"/>
  <c r="AH675" i="1"/>
  <c r="AH674" i="1"/>
  <c r="AH673" i="1"/>
  <c r="AH672" i="1"/>
  <c r="AH671" i="1"/>
  <c r="AH670" i="1"/>
  <c r="AH669" i="1"/>
  <c r="AH668" i="1"/>
  <c r="AH664" i="1"/>
  <c r="AH663" i="1"/>
  <c r="AH662" i="1"/>
  <c r="AH661" i="1"/>
  <c r="AH660" i="1"/>
  <c r="AH659" i="1"/>
  <c r="AH658" i="1"/>
  <c r="AH657" i="1"/>
  <c r="AH656" i="1"/>
  <c r="AH655" i="1"/>
  <c r="AH654" i="1"/>
  <c r="AH653" i="1"/>
  <c r="AH652" i="1"/>
  <c r="AH651" i="1"/>
  <c r="AH650" i="1"/>
  <c r="AH649" i="1"/>
  <c r="AH648" i="1"/>
  <c r="AH647" i="1"/>
  <c r="AH646" i="1"/>
  <c r="AH645" i="1"/>
  <c r="AH644"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75" i="1"/>
  <c r="AH552" i="1"/>
  <c r="AH551" i="1"/>
  <c r="AH549" i="1"/>
  <c r="AH548" i="1"/>
  <c r="AH547" i="1"/>
  <c r="AH546" i="1"/>
  <c r="AH545" i="1"/>
  <c r="AH544" i="1"/>
  <c r="AH543" i="1"/>
  <c r="AH538" i="1"/>
  <c r="AH531" i="1"/>
  <c r="AH527" i="1"/>
  <c r="AH523" i="1"/>
  <c r="AH504" i="1"/>
  <c r="AH502" i="1"/>
  <c r="AH435" i="1"/>
  <c r="AH434" i="1"/>
  <c r="AH432" i="1"/>
  <c r="AH348" i="1"/>
  <c r="AH347" i="1"/>
  <c r="AH346" i="1"/>
  <c r="AH345" i="1"/>
  <c r="AH344" i="1"/>
  <c r="AH343" i="1"/>
  <c r="AH342" i="1"/>
  <c r="AH319" i="1"/>
  <c r="AH318" i="1"/>
  <c r="AH317" i="1"/>
  <c r="AH316" i="1"/>
  <c r="AH315" i="1"/>
  <c r="AH300" i="1"/>
  <c r="AH299" i="1"/>
  <c r="AH298" i="1"/>
  <c r="AH297" i="1"/>
  <c r="AH296" i="1"/>
  <c r="AH295" i="1"/>
  <c r="AH291" i="1"/>
  <c r="AH290" i="1"/>
  <c r="AH289" i="1"/>
  <c r="AH288" i="1"/>
  <c r="AH287" i="1"/>
  <c r="AH284" i="1"/>
  <c r="AH259" i="1"/>
  <c r="AH258" i="1"/>
  <c r="AH257" i="1"/>
  <c r="AH255" i="1"/>
  <c r="AH253" i="1"/>
  <c r="AH252" i="1"/>
  <c r="AH250" i="1"/>
  <c r="AH213" i="1"/>
  <c r="AH211" i="1"/>
  <c r="AH209" i="1"/>
  <c r="AH207" i="1"/>
  <c r="AH206" i="1"/>
  <c r="AH202" i="1"/>
  <c r="AH201" i="1"/>
  <c r="AH129" i="1"/>
  <c r="AH123" i="1"/>
  <c r="AH121" i="1"/>
  <c r="AH101" i="1"/>
  <c r="AH100" i="1"/>
  <c r="AH98" i="1"/>
  <c r="AH30" i="1"/>
  <c r="AH21" i="1"/>
  <c r="AH20" i="1"/>
  <c r="AH18" i="1"/>
  <c r="AE7993" i="1"/>
  <c r="AK7993" i="1" s="1"/>
  <c r="AD3717" i="1"/>
  <c r="AG7876" i="1"/>
  <c r="AH7876" i="1" s="1"/>
  <c r="AF5057" i="1"/>
  <c r="AG7380" i="1"/>
  <c r="AH7380" i="1" s="1"/>
  <c r="W9968" i="1" l="1"/>
  <c r="W6921" i="1"/>
  <c r="W2752" i="1"/>
  <c r="W1750" i="1"/>
  <c r="W613" i="1"/>
  <c r="AF7966" i="1"/>
  <c r="AE7966" i="1"/>
  <c r="AK7966" i="1" s="1"/>
  <c r="AF7965" i="1"/>
  <c r="AE7965" i="1"/>
  <c r="AK7965" i="1" s="1"/>
  <c r="AF7964" i="1"/>
  <c r="AE7964" i="1"/>
  <c r="AK7964" i="1" s="1"/>
  <c r="AF7963" i="1"/>
  <c r="AE7963" i="1"/>
  <c r="AK7963" i="1" s="1"/>
  <c r="AF7959" i="1"/>
  <c r="AE7959" i="1"/>
  <c r="AK7959" i="1" s="1"/>
  <c r="AF7958" i="1"/>
  <c r="AE7958" i="1"/>
  <c r="AK7958" i="1" s="1"/>
  <c r="AF7851" i="1"/>
  <c r="AE7851" i="1"/>
  <c r="AK7851" i="1" s="1"/>
  <c r="AF7849" i="1"/>
  <c r="AE7849" i="1"/>
  <c r="AK7849" i="1" s="1"/>
  <c r="AF7847" i="1"/>
  <c r="AE7847" i="1"/>
  <c r="AK7847" i="1" s="1"/>
  <c r="AF7845" i="1"/>
  <c r="AE7845" i="1"/>
  <c r="AK7845" i="1" s="1"/>
  <c r="AF7844" i="1"/>
  <c r="AE7844" i="1"/>
  <c r="AK7844" i="1" s="1"/>
  <c r="AF7824" i="1"/>
  <c r="AE7824" i="1"/>
  <c r="AK7824" i="1" s="1"/>
  <c r="AF7823" i="1"/>
  <c r="AE7823" i="1"/>
  <c r="AK7823" i="1" s="1"/>
  <c r="AF7822" i="1"/>
  <c r="AE7822" i="1"/>
  <c r="AK7822" i="1" s="1"/>
  <c r="AF7821" i="1"/>
  <c r="AE7821" i="1"/>
  <c r="AK7821" i="1" s="1"/>
  <c r="AF7820" i="1"/>
  <c r="AE7820" i="1"/>
  <c r="AK7820" i="1" s="1"/>
  <c r="AF7817" i="1"/>
  <c r="AE7817" i="1"/>
  <c r="AK7817" i="1" s="1"/>
  <c r="AF7815" i="1"/>
  <c r="AE7815" i="1"/>
  <c r="AK7815" i="1" s="1"/>
  <c r="AF7814" i="1"/>
  <c r="AE7814" i="1"/>
  <c r="AK7814" i="1" s="1"/>
  <c r="AF7813" i="1"/>
  <c r="AE7813" i="1"/>
  <c r="AK7813" i="1" s="1"/>
  <c r="AF7812" i="1"/>
  <c r="AE7812" i="1"/>
  <c r="AK7812" i="1" s="1"/>
  <c r="AF7811" i="1"/>
  <c r="AE7811" i="1"/>
  <c r="AK7811" i="1" s="1"/>
  <c r="AF7698" i="1"/>
  <c r="AE7698" i="1"/>
  <c r="AK7698" i="1" s="1"/>
  <c r="AF7697" i="1"/>
  <c r="AE7697" i="1"/>
  <c r="AK7697" i="1" s="1"/>
  <c r="AF7696" i="1"/>
  <c r="AE7696" i="1"/>
  <c r="AK7696" i="1" s="1"/>
  <c r="AF7695" i="1"/>
  <c r="AE7695" i="1"/>
  <c r="AK7695" i="1" s="1"/>
  <c r="AF7694" i="1"/>
  <c r="AE7694" i="1"/>
  <c r="AK7694" i="1" s="1"/>
  <c r="AF7693" i="1"/>
  <c r="AE7693" i="1"/>
  <c r="AK7693" i="1" s="1"/>
  <c r="AF7692" i="1"/>
  <c r="AE7692" i="1"/>
  <c r="AK7692" i="1" s="1"/>
  <c r="AF7691" i="1"/>
  <c r="AE7691" i="1"/>
  <c r="AK7691" i="1" s="1"/>
  <c r="AF7690" i="1"/>
  <c r="AE7690" i="1"/>
  <c r="AK7690" i="1" s="1"/>
  <c r="AF7623" i="1"/>
  <c r="AE7623" i="1"/>
  <c r="AK7623" i="1" s="1"/>
  <c r="AF7622" i="1"/>
  <c r="AE7622" i="1"/>
  <c r="AK7622" i="1" s="1"/>
  <c r="AF7621" i="1"/>
  <c r="AE7621" i="1"/>
  <c r="AK7621" i="1" s="1"/>
  <c r="AF7620" i="1"/>
  <c r="AE7620" i="1"/>
  <c r="AK7620" i="1" s="1"/>
  <c r="AF7619" i="1"/>
  <c r="AE7619" i="1"/>
  <c r="AK7619" i="1" s="1"/>
  <c r="AF7618" i="1"/>
  <c r="AE7618" i="1"/>
  <c r="AK7618" i="1" s="1"/>
  <c r="AF7617" i="1"/>
  <c r="AE7617" i="1"/>
  <c r="AK7617" i="1" s="1"/>
  <c r="AF7616" i="1"/>
  <c r="AE7616" i="1"/>
  <c r="AK7616" i="1" s="1"/>
  <c r="AF7608" i="1"/>
  <c r="AE7608" i="1"/>
  <c r="AK7608" i="1" s="1"/>
  <c r="AF7607" i="1"/>
  <c r="AE7607" i="1"/>
  <c r="AK7607" i="1" s="1"/>
  <c r="AF7606" i="1"/>
  <c r="AE7606" i="1"/>
  <c r="AK7606" i="1" s="1"/>
  <c r="AF7605" i="1"/>
  <c r="AE7605" i="1"/>
  <c r="AK7605" i="1" s="1"/>
  <c r="AF7604" i="1"/>
  <c r="AE7604" i="1"/>
  <c r="AK7604" i="1" s="1"/>
  <c r="AF7603" i="1"/>
  <c r="AE7603" i="1"/>
  <c r="AK7603" i="1" s="1"/>
  <c r="AF7602" i="1"/>
  <c r="AE7602" i="1"/>
  <c r="AK7602" i="1" s="1"/>
  <c r="AF7601" i="1"/>
  <c r="AE7601" i="1"/>
  <c r="AK7601" i="1" s="1"/>
  <c r="AF7486" i="1"/>
  <c r="AE7486" i="1"/>
  <c r="AK7486" i="1" s="1"/>
  <c r="AF7485" i="1"/>
  <c r="AE7485" i="1"/>
  <c r="AK7485" i="1" s="1"/>
  <c r="AF7484" i="1"/>
  <c r="AE7484" i="1"/>
  <c r="AK7484" i="1" s="1"/>
  <c r="AD7483" i="1"/>
  <c r="AF7483" i="1"/>
  <c r="AG7483" i="1"/>
  <c r="AH7483" i="1" s="1"/>
  <c r="AF7482" i="1"/>
  <c r="AE7482" i="1"/>
  <c r="AK7482" i="1" s="1"/>
  <c r="AF7481" i="1"/>
  <c r="AE7481" i="1"/>
  <c r="AK7481" i="1" s="1"/>
  <c r="AF7480" i="1"/>
  <c r="AE7480" i="1"/>
  <c r="AK7480" i="1" s="1"/>
  <c r="AF7477" i="1"/>
  <c r="AE7477" i="1"/>
  <c r="AK7477" i="1" s="1"/>
  <c r="AF7476" i="1"/>
  <c r="AE7476" i="1"/>
  <c r="AK7476" i="1" s="1"/>
  <c r="AF7475" i="1"/>
  <c r="AE7475" i="1"/>
  <c r="AK7475" i="1" s="1"/>
  <c r="AF7474" i="1"/>
  <c r="AE7474" i="1"/>
  <c r="AK7474" i="1" s="1"/>
  <c r="AF7473" i="1"/>
  <c r="AE7473" i="1"/>
  <c r="AK7473" i="1" s="1"/>
  <c r="AF7380" i="1"/>
  <c r="AD7380" i="1"/>
  <c r="AF7377" i="1"/>
  <c r="AE7377" i="1"/>
  <c r="AK7377" i="1" s="1"/>
  <c r="AD7377" i="1"/>
  <c r="AF7375" i="1"/>
  <c r="AE7375" i="1"/>
  <c r="AK7375" i="1" s="1"/>
  <c r="AD7375" i="1"/>
  <c r="AF7382" i="1"/>
  <c r="AE7382" i="1"/>
  <c r="AK7382" i="1" s="1"/>
  <c r="AD7382" i="1"/>
  <c r="AF7379" i="1"/>
  <c r="AE7379" i="1"/>
  <c r="AK7379" i="1" s="1"/>
  <c r="AD7379" i="1"/>
  <c r="AF7376" i="1"/>
  <c r="AE7376" i="1"/>
  <c r="AK7376" i="1" s="1"/>
  <c r="AD7376" i="1"/>
  <c r="AF7374" i="1"/>
  <c r="AE7374" i="1"/>
  <c r="AK7374" i="1" s="1"/>
  <c r="AD7374" i="1"/>
  <c r="AF7371" i="1"/>
  <c r="AE7371" i="1"/>
  <c r="AK7371" i="1" s="1"/>
  <c r="AD7371" i="1"/>
  <c r="AF7370" i="1"/>
  <c r="AE7370" i="1"/>
  <c r="AK7370" i="1" s="1"/>
  <c r="AD7370" i="1"/>
  <c r="AF7369" i="1"/>
  <c r="AE7369" i="1"/>
  <c r="AK7369" i="1" s="1"/>
  <c r="AD7369" i="1"/>
  <c r="AF7367" i="1"/>
  <c r="AE7367" i="1"/>
  <c r="AK7367" i="1" s="1"/>
  <c r="AD7367" i="1"/>
  <c r="AF7364" i="1"/>
  <c r="AE7364" i="1"/>
  <c r="AK7364" i="1" s="1"/>
  <c r="AD7364" i="1"/>
  <c r="AF7362" i="1"/>
  <c r="AE7362" i="1"/>
  <c r="AK7362" i="1" s="1"/>
  <c r="AD7362" i="1"/>
  <c r="AF7361" i="1"/>
  <c r="AE7361" i="1"/>
  <c r="AK7361" i="1" s="1"/>
  <c r="AD7361" i="1"/>
  <c r="AG11082" i="1" l="1"/>
  <c r="AH11082" i="1" s="1"/>
  <c r="AG11080" i="1"/>
  <c r="AH11080" i="1" s="1"/>
  <c r="AG10605" i="1"/>
  <c r="AH10605" i="1" s="1"/>
  <c r="AG10358" i="1"/>
  <c r="AH10358" i="1" s="1"/>
  <c r="AG9845" i="1"/>
  <c r="AH9845" i="1" s="1"/>
  <c r="AG9094" i="1"/>
  <c r="AH9094" i="1" s="1"/>
  <c r="AG8955" i="1"/>
  <c r="AH8955" i="1" s="1"/>
  <c r="AG7797" i="1"/>
  <c r="AH7797" i="1" s="1"/>
  <c r="AG6492" i="1"/>
  <c r="AH6492" i="1" s="1"/>
  <c r="AG5620" i="1"/>
  <c r="AH5620" i="1" s="1"/>
  <c r="AG9958" i="1"/>
  <c r="AH9958" i="1" s="1"/>
  <c r="AG5522" i="1"/>
  <c r="AH5522" i="1" s="1"/>
  <c r="AG5513" i="1"/>
  <c r="AH5513" i="1" s="1"/>
  <c r="AG5498" i="1"/>
  <c r="AH5498" i="1" s="1"/>
  <c r="AG9970" i="1"/>
  <c r="AH9970" i="1" s="1"/>
  <c r="AG4974" i="1"/>
  <c r="AH4974" i="1" s="1"/>
  <c r="AG4907" i="1"/>
  <c r="AH4907" i="1" s="1"/>
  <c r="AG4908" i="1"/>
  <c r="AH4908" i="1" s="1"/>
  <c r="AG4909" i="1"/>
  <c r="AH4909" i="1" s="1"/>
  <c r="AG4910" i="1"/>
  <c r="AH4910" i="1" s="1"/>
  <c r="AG3973" i="1"/>
  <c r="AG1722" i="1"/>
  <c r="AG1503" i="1"/>
  <c r="AC1364" i="1"/>
  <c r="AD1364" i="1"/>
  <c r="AC487" i="1"/>
  <c r="AG487" i="1" s="1"/>
  <c r="AH487" i="1" s="1"/>
  <c r="AD2" i="1" l="1"/>
  <c r="AG1060" i="1"/>
  <c r="AH1060" i="1" s="1"/>
  <c r="AK9637" i="1" l="1"/>
  <c r="W5670" i="1"/>
  <c r="Z5670" i="1" s="1"/>
  <c r="W5669" i="1"/>
  <c r="Z5669" i="1" s="1"/>
  <c r="W5668" i="1"/>
  <c r="Z5668" i="1" s="1"/>
  <c r="W5667" i="1"/>
  <c r="Z5667" i="1" s="1"/>
  <c r="W5665" i="1"/>
  <c r="Z5665" i="1" s="1"/>
  <c r="W5664" i="1"/>
  <c r="Z5664" i="1" s="1"/>
  <c r="W5663" i="1"/>
  <c r="Z5663" i="1" s="1"/>
  <c r="W5661" i="1"/>
  <c r="Z5661" i="1" s="1"/>
  <c r="Z5660" i="1"/>
  <c r="W5646" i="1"/>
  <c r="Z5646" i="1" s="1"/>
  <c r="W5659" i="1"/>
  <c r="Z5659" i="1" s="1"/>
  <c r="W5657" i="1"/>
  <c r="Z5657" i="1" s="1"/>
  <c r="W5656" i="1"/>
  <c r="Z5656" i="1" s="1"/>
  <c r="W5655" i="1"/>
  <c r="Z5655" i="1" s="1"/>
  <c r="W5654" i="1"/>
  <c r="Z5654" i="1" s="1"/>
  <c r="W5653" i="1"/>
  <c r="Z5653" i="1" s="1"/>
  <c r="W5652" i="1"/>
  <c r="Z5652" i="1" s="1"/>
  <c r="W5651" i="1"/>
  <c r="Z5651" i="1" s="1"/>
  <c r="W5648" i="1"/>
  <c r="Z5648" i="1" s="1"/>
  <c r="W5650" i="1"/>
  <c r="Z5650" i="1" s="1"/>
  <c r="W5509" i="1"/>
  <c r="Z5509" i="1" s="1"/>
  <c r="W5466" i="1"/>
  <c r="Z5466" i="1" s="1"/>
  <c r="W5644" i="1"/>
  <c r="Z5644" i="1" s="1"/>
  <c r="W5508" i="1"/>
  <c r="Z5508" i="1" s="1"/>
  <c r="W5666" i="1"/>
  <c r="Z5666" i="1" s="1"/>
  <c r="W5623" i="1"/>
  <c r="Z5623" i="1" s="1"/>
  <c r="W5671" i="1"/>
  <c r="Z5671" i="1" s="1"/>
  <c r="W5379" i="1"/>
  <c r="Z5379" i="1" s="1"/>
  <c r="W5649" i="1"/>
  <c r="Z5649" i="1" s="1"/>
  <c r="W5658" i="1"/>
  <c r="Z5658" i="1" s="1"/>
  <c r="W5174" i="1"/>
  <c r="Z5174" i="1" s="1"/>
  <c r="W2754" i="1" l="1"/>
  <c r="AF770" i="1"/>
  <c r="AD9637" i="1"/>
  <c r="AE1518" i="1"/>
  <c r="AG1019" i="1"/>
  <c r="AH1019" i="1" s="1"/>
  <c r="AE515" i="1"/>
  <c r="AK515" i="1" s="1"/>
  <c r="AE407" i="1"/>
  <c r="AK407" i="1" s="1"/>
  <c r="AE369" i="1"/>
  <c r="AK369" i="1" s="1"/>
  <c r="AE362" i="1"/>
  <c r="AK362" i="1" s="1"/>
  <c r="AE356" i="1"/>
  <c r="AK356" i="1" s="1"/>
  <c r="AG250" i="1"/>
  <c r="AC2171" i="1"/>
  <c r="AG10233" i="1"/>
  <c r="AG10303" i="1"/>
  <c r="AC10378" i="1"/>
  <c r="AC10379" i="1"/>
  <c r="AG10406" i="1"/>
  <c r="W214" i="1"/>
  <c r="W292" i="1"/>
  <c r="W480" i="1"/>
  <c r="W904" i="1"/>
  <c r="W2169" i="1"/>
  <c r="W3359" i="1"/>
  <c r="W3368" i="1"/>
  <c r="W3383" i="1"/>
  <c r="W4942" i="1"/>
  <c r="Z4942" i="1" s="1"/>
  <c r="W5312" i="1"/>
  <c r="W5308" i="1"/>
  <c r="W5621" i="1"/>
  <c r="W7487" i="1"/>
  <c r="W8624" i="1"/>
  <c r="W8628" i="1"/>
  <c r="W10114" i="1"/>
  <c r="Z10620" i="1"/>
  <c r="W5198" i="1"/>
  <c r="Z5198" i="1" s="1"/>
  <c r="W5197" i="1"/>
  <c r="Z5197" i="1" s="1"/>
  <c r="W5196" i="1"/>
  <c r="Z5196" i="1" s="1"/>
  <c r="W5195" i="1"/>
  <c r="Z5195" i="1" s="1"/>
  <c r="W5194" i="1"/>
  <c r="Z5194" i="1" s="1"/>
  <c r="W5193" i="1"/>
  <c r="Z5193" i="1" s="1"/>
  <c r="W5192" i="1"/>
  <c r="Z5192" i="1" s="1"/>
  <c r="W5190" i="1"/>
  <c r="Z5190" i="1" s="1"/>
  <c r="W5188" i="1"/>
  <c r="Z5188" i="1" s="1"/>
  <c r="W5187" i="1"/>
  <c r="Z5187" i="1" s="1"/>
  <c r="W5184" i="1"/>
  <c r="Z5184" i="1" s="1"/>
  <c r="W5183" i="1"/>
  <c r="Z5183" i="1" s="1"/>
  <c r="W5182" i="1"/>
  <c r="Z5182" i="1" s="1"/>
  <c r="W5181" i="1"/>
  <c r="Z5181" i="1" s="1"/>
  <c r="W5185" i="1"/>
  <c r="Z5185" i="1" s="1"/>
  <c r="W5186" i="1"/>
  <c r="Z5186" i="1" s="1"/>
  <c r="W5189" i="1"/>
  <c r="Z5189" i="1" s="1"/>
  <c r="W5180" i="1"/>
  <c r="Z5180" i="1" s="1"/>
  <c r="W5177" i="1"/>
  <c r="Z5177" i="1" s="1"/>
  <c r="W5175" i="1"/>
  <c r="Z5175" i="1" s="1"/>
  <c r="W5173" i="1"/>
  <c r="Z5173" i="1" s="1"/>
  <c r="W5171" i="1"/>
  <c r="Z5171" i="1" s="1"/>
  <c r="W5170" i="1"/>
  <c r="Z5170" i="1" s="1"/>
  <c r="AG515" i="1" l="1"/>
  <c r="AH515" i="1" s="1"/>
  <c r="AJ9473" i="1" l="1"/>
  <c r="W9473" i="1"/>
  <c r="W9461" i="1"/>
  <c r="W7756" i="1"/>
  <c r="W7754" i="1"/>
  <c r="AE7715" i="1"/>
  <c r="AK7715" i="1" s="1"/>
  <c r="AE7288" i="1"/>
  <c r="AK7288" i="1" s="1"/>
  <c r="W5686" i="1"/>
  <c r="Z5686" i="1" s="1"/>
  <c r="W5694" i="1"/>
  <c r="Z5694" i="1" s="1"/>
  <c r="W5693" i="1"/>
  <c r="Z5693" i="1" s="1"/>
  <c r="W5692" i="1"/>
  <c r="Z5692" i="1" s="1"/>
  <c r="W5691" i="1"/>
  <c r="Z5691" i="1" s="1"/>
  <c r="W5689" i="1"/>
  <c r="Z5689" i="1" s="1"/>
  <c r="W5688" i="1"/>
  <c r="Z5688" i="1" s="1"/>
  <c r="W5685" i="1"/>
  <c r="Z5685" i="1" s="1"/>
  <c r="W5684" i="1"/>
  <c r="Z5684" i="1" s="1"/>
  <c r="W5682" i="1"/>
  <c r="Z5682" i="1" s="1"/>
  <c r="W5310" i="1"/>
  <c r="Z5310" i="1" s="1"/>
  <c r="W5309" i="1"/>
  <c r="Z5309" i="1" s="1"/>
  <c r="AF4927" i="1"/>
  <c r="W4865" i="1"/>
  <c r="Z4865" i="1" s="1"/>
  <c r="AL3717" i="1"/>
  <c r="W3169" i="1"/>
  <c r="W3159" i="1"/>
  <c r="AE3103" i="1"/>
  <c r="AK3103" i="1" s="1"/>
  <c r="W2702" i="1"/>
  <c r="Z2702" i="1" s="1"/>
  <c r="W2281" i="1" l="1"/>
  <c r="W1990" i="1"/>
  <c r="Z1990" i="1" s="1"/>
  <c r="W1989" i="1"/>
  <c r="Z1989" i="1" s="1"/>
  <c r="W1672" i="1"/>
  <c r="Z1672" i="1" s="1"/>
  <c r="W1370" i="1"/>
  <c r="Z1120" i="1"/>
  <c r="Z1021" i="1"/>
  <c r="Z719" i="1" l="1"/>
  <c r="W244" i="1" l="1"/>
  <c r="Z244" i="1" s="1"/>
  <c r="W409" i="1"/>
  <c r="AL310" i="1"/>
  <c r="AL306" i="1"/>
  <c r="Z306" i="1"/>
  <c r="AL212" i="1"/>
  <c r="AL210" i="1"/>
  <c r="AF7292" i="1"/>
  <c r="AE7253" i="1"/>
  <c r="AK7253" i="1" s="1"/>
  <c r="AG5312" i="1"/>
  <c r="AH5312" i="1" s="1"/>
  <c r="AF4103" i="1"/>
  <c r="AG3864" i="1"/>
  <c r="AE3102" i="1"/>
  <c r="AK3102" i="1" s="1"/>
  <c r="AD1021" i="1"/>
  <c r="AG725" i="1"/>
  <c r="AH725" i="1" s="1"/>
  <c r="AG525" i="1"/>
  <c r="AH525" i="1" s="1"/>
  <c r="AE522" i="1"/>
  <c r="AK522" i="1" s="1"/>
  <c r="AE516" i="1"/>
  <c r="AK516" i="1" s="1"/>
  <c r="AG193" i="1"/>
  <c r="AH193" i="1" s="1"/>
  <c r="AG22" i="1"/>
  <c r="AH22" i="1" s="1"/>
  <c r="AE3865" i="1" l="1"/>
  <c r="AG3865" i="1"/>
  <c r="AE3866" i="1"/>
  <c r="AG3866" i="1"/>
  <c r="AF4926" i="1"/>
  <c r="AD4926" i="1"/>
  <c r="AE524" i="1"/>
  <c r="AK524" i="1" s="1"/>
  <c r="AG524" i="1"/>
  <c r="AH524" i="1" s="1"/>
  <c r="W9106" i="1"/>
  <c r="W8024" i="1"/>
  <c r="W5696" i="1"/>
  <c r="AD6619" i="1"/>
  <c r="Z4845" i="1"/>
  <c r="AD4267" i="1"/>
  <c r="AE4267" i="1"/>
  <c r="AK4267" i="1" s="1"/>
  <c r="AD6939" i="1"/>
  <c r="AE6939" i="1"/>
  <c r="AK6939" i="1" s="1"/>
  <c r="AD7075" i="1"/>
  <c r="AE7075" i="1"/>
  <c r="AK7075" i="1" s="1"/>
  <c r="AD7076" i="1"/>
  <c r="AE7076" i="1"/>
  <c r="AK7076" i="1" s="1"/>
  <c r="AD7081" i="1"/>
  <c r="AE7081" i="1"/>
  <c r="AK7081" i="1" s="1"/>
  <c r="AD7288" i="1"/>
  <c r="AD7289" i="1"/>
  <c r="AE7289" i="1"/>
  <c r="AK7289" i="1" s="1"/>
  <c r="AD7714" i="1"/>
  <c r="AE7714" i="1"/>
  <c r="AK7714" i="1" s="1"/>
  <c r="AD8504" i="1"/>
  <c r="AE8504" i="1"/>
  <c r="AK8504" i="1" s="1"/>
  <c r="AD8760" i="1"/>
  <c r="AE8760" i="1"/>
  <c r="AK8760" i="1" s="1"/>
  <c r="AD9642" i="1"/>
  <c r="AE9642" i="1"/>
  <c r="AD9726" i="1"/>
  <c r="AE9726" i="1"/>
  <c r="AK9726" i="1" s="1"/>
  <c r="AD10005" i="1"/>
  <c r="AE10005" i="1"/>
  <c r="AK10005" i="1" s="1"/>
  <c r="AE10012" i="1"/>
  <c r="AK10012" i="1" s="1"/>
  <c r="AD10620" i="1"/>
  <c r="AE10620" i="1"/>
  <c r="AK10620" i="1" s="1"/>
  <c r="AD11091" i="1"/>
  <c r="AD11092" i="1"/>
  <c r="AD11093" i="1"/>
  <c r="AE11093" i="1"/>
  <c r="AK11093" i="1" s="1"/>
  <c r="AD11094" i="1"/>
  <c r="AE11094" i="1"/>
  <c r="AK11094" i="1" s="1"/>
  <c r="W3308" i="1"/>
  <c r="W2706" i="1"/>
  <c r="Z2706" i="1" s="1"/>
  <c r="W294" i="1"/>
  <c r="Z1283" i="1"/>
  <c r="W1037" i="1"/>
  <c r="Z1037" i="1" s="1"/>
  <c r="AE6619" i="1" l="1"/>
  <c r="AK6619" i="1" s="1"/>
  <c r="AG1194" i="1" l="1"/>
  <c r="AG1391" i="1"/>
  <c r="AG3073" i="1"/>
  <c r="AH3073" i="1" s="1"/>
  <c r="AG3102" i="1"/>
  <c r="AG3105" i="1"/>
  <c r="AG4267" i="1"/>
  <c r="AG6619" i="1"/>
  <c r="AG6939" i="1"/>
  <c r="AG7075" i="1"/>
  <c r="AG7076" i="1"/>
  <c r="AG7081" i="1"/>
  <c r="AG7288" i="1"/>
  <c r="AG7289" i="1"/>
  <c r="AG7714" i="1"/>
  <c r="AG8504" i="1"/>
  <c r="AG8760" i="1"/>
  <c r="AG9642" i="1"/>
  <c r="AH9642" i="1" s="1"/>
  <c r="AJ9642" i="1" s="1"/>
  <c r="AG9726" i="1"/>
  <c r="AG10005" i="1"/>
  <c r="AG10012" i="1"/>
  <c r="AJ10620" i="1"/>
  <c r="AG11093" i="1"/>
  <c r="AG11094" i="1"/>
  <c r="AL4267" i="1"/>
  <c r="AL6619" i="1"/>
  <c r="AL6939" i="1"/>
  <c r="AL7075" i="1"/>
  <c r="AL7076" i="1"/>
  <c r="AL7081" i="1"/>
  <c r="AL7288" i="1"/>
  <c r="AL7289" i="1"/>
  <c r="AL7714" i="1"/>
  <c r="AL8504" i="1"/>
  <c r="AL8760" i="1"/>
  <c r="AK9642" i="1"/>
  <c r="AL9642" i="1" s="1"/>
  <c r="AL9726" i="1"/>
  <c r="AL10005" i="1"/>
  <c r="AL10012" i="1"/>
  <c r="AL10620" i="1"/>
  <c r="AL11093" i="1"/>
  <c r="AL11094" i="1"/>
  <c r="AF1194" i="1"/>
  <c r="AF3073" i="1"/>
  <c r="AF4267" i="1"/>
  <c r="AF6939" i="1"/>
  <c r="AF7075" i="1"/>
  <c r="AF7076" i="1"/>
  <c r="AF7081" i="1"/>
  <c r="AF7288" i="1"/>
  <c r="AF7289" i="1"/>
  <c r="AF7714" i="1"/>
  <c r="AF8504" i="1"/>
  <c r="AF8760" i="1"/>
  <c r="AF9642" i="1"/>
  <c r="AF9726" i="1"/>
  <c r="AF10005" i="1"/>
  <c r="AF10620" i="1"/>
  <c r="AF11091" i="1"/>
  <c r="AF11092" i="1"/>
  <c r="AF11093" i="1"/>
  <c r="AF11094" i="1"/>
  <c r="AE1194" i="1"/>
  <c r="AE3073" i="1"/>
  <c r="AK3073" i="1" s="1"/>
  <c r="AL3102" i="1"/>
  <c r="AE3105" i="1"/>
  <c r="AD1194" i="1"/>
  <c r="AD3073" i="1"/>
  <c r="AD3102" i="1"/>
  <c r="AD3105" i="1"/>
  <c r="AC11092" i="1"/>
  <c r="AE11092" i="1" s="1"/>
  <c r="AC11091" i="1"/>
  <c r="AE11091" i="1" s="1"/>
  <c r="AB11092" i="1"/>
  <c r="AB11091" i="1"/>
  <c r="Z10873" i="1"/>
  <c r="AB7133" i="1"/>
  <c r="Z7133" i="1"/>
  <c r="W7133" i="1"/>
  <c r="AB6701" i="1"/>
  <c r="Z6701" i="1"/>
  <c r="W6701" i="1"/>
  <c r="AG2691" i="1"/>
  <c r="AC2429" i="1"/>
  <c r="AB1194" i="1"/>
  <c r="AC851" i="1"/>
  <c r="AC844" i="1"/>
  <c r="AC281" i="1"/>
  <c r="AG281" i="1" s="1"/>
  <c r="AC96" i="1"/>
  <c r="AC97" i="1"/>
  <c r="AC99" i="1"/>
  <c r="AC94" i="1"/>
  <c r="AC33" i="1"/>
  <c r="AC24" i="1"/>
  <c r="AJ7631" i="1"/>
  <c r="AL3936" i="1"/>
  <c r="AJ3869" i="1"/>
  <c r="AL3311" i="1"/>
  <c r="W11284" i="1"/>
  <c r="Z11284" i="1" s="1"/>
  <c r="AB10862" i="1"/>
  <c r="Z10862" i="1"/>
  <c r="Y10862" i="1"/>
  <c r="W10862" i="1"/>
  <c r="AB10861" i="1"/>
  <c r="Z10861" i="1"/>
  <c r="Y10861" i="1"/>
  <c r="W10861" i="1"/>
  <c r="W10820" i="1"/>
  <c r="Z10820" i="1" s="1"/>
  <c r="AC10782" i="1"/>
  <c r="Z10782" i="1"/>
  <c r="Z10690" i="1"/>
  <c r="Z10688" i="1"/>
  <c r="Z10578" i="1"/>
  <c r="Z10230" i="1"/>
  <c r="Z10229" i="1"/>
  <c r="Z10228" i="1"/>
  <c r="Z10114" i="1"/>
  <c r="Z10087" i="1"/>
  <c r="Z10085" i="1"/>
  <c r="Z10041" i="1"/>
  <c r="Z9978" i="1"/>
  <c r="Z9968" i="1"/>
  <c r="W9676" i="1"/>
  <c r="Z9676" i="1" s="1"/>
  <c r="Z9643" i="1"/>
  <c r="Z9473" i="1"/>
  <c r="Z9471" i="1"/>
  <c r="Z9461" i="1"/>
  <c r="Z9304" i="1"/>
  <c r="Z9294" i="1"/>
  <c r="Z9141" i="1"/>
  <c r="AD9141" i="1" s="1"/>
  <c r="Z9106" i="1"/>
  <c r="W9083" i="1"/>
  <c r="W9082" i="1"/>
  <c r="Z8735" i="1"/>
  <c r="Z8628" i="1"/>
  <c r="Z8624" i="1"/>
  <c r="Z8201" i="1"/>
  <c r="Z8154" i="1"/>
  <c r="Z8024" i="1"/>
  <c r="Z7994" i="1"/>
  <c r="Z7992" i="1"/>
  <c r="Z7760" i="1"/>
  <c r="AD7760" i="1" s="1"/>
  <c r="Z7756" i="1"/>
  <c r="Z7754" i="1"/>
  <c r="Z7487" i="1"/>
  <c r="Z6938" i="1"/>
  <c r="Z6937" i="1"/>
  <c r="Z6921" i="1"/>
  <c r="Z6727" i="1"/>
  <c r="Z6399" i="1"/>
  <c r="Z6369" i="1"/>
  <c r="AB6346" i="1"/>
  <c r="Y6346" i="1"/>
  <c r="AB6062" i="1"/>
  <c r="Z6062" i="1"/>
  <c r="Z6061" i="1"/>
  <c r="Z6060" i="1"/>
  <c r="Z6028" i="1"/>
  <c r="Z5696" i="1"/>
  <c r="Z5621" i="1"/>
  <c r="AF5621" i="1" s="1"/>
  <c r="Z5430" i="1"/>
  <c r="Z5308" i="1"/>
  <c r="Z5176" i="1"/>
  <c r="Y5176" i="1"/>
  <c r="W5176" i="1"/>
  <c r="Z4944" i="1"/>
  <c r="Z4937" i="1"/>
  <c r="Z4781" i="1"/>
  <c r="Z3869" i="1"/>
  <c r="Z3717" i="1"/>
  <c r="Z3714" i="1"/>
  <c r="Z3635" i="1"/>
  <c r="Z3383" i="1"/>
  <c r="Z3368" i="1"/>
  <c r="Z3359" i="1"/>
  <c r="Z3336" i="1"/>
  <c r="Z3308" i="1"/>
  <c r="Z3185" i="1"/>
  <c r="Z3169" i="1"/>
  <c r="AD3169" i="1" s="1"/>
  <c r="Z3159" i="1"/>
  <c r="AD3159" i="1" s="1"/>
  <c r="Z3106" i="1"/>
  <c r="Z3105" i="1"/>
  <c r="AF3105" i="1" s="1"/>
  <c r="Z3103" i="1"/>
  <c r="Z3102" i="1"/>
  <c r="Z2754" i="1"/>
  <c r="Z2752" i="1"/>
  <c r="Z2707" i="1"/>
  <c r="W2698" i="1"/>
  <c r="Z2698" i="1" s="1"/>
  <c r="Z2281" i="1"/>
  <c r="Z2169" i="1"/>
  <c r="Z1980" i="1"/>
  <c r="Z1830" i="1"/>
  <c r="Z1757" i="1"/>
  <c r="Z1750" i="1"/>
  <c r="Z1735" i="1"/>
  <c r="Z1370" i="1"/>
  <c r="AF1370" i="1" s="1"/>
  <c r="Z1284" i="1"/>
  <c r="Z1278" i="1"/>
  <c r="Z1275" i="1"/>
  <c r="Z1273" i="1"/>
  <c r="Z1270" i="1"/>
  <c r="Z1269" i="1"/>
  <c r="AB1193" i="1"/>
  <c r="Z1034" i="1"/>
  <c r="W1034" i="1"/>
  <c r="Z967" i="1"/>
  <c r="Z966" i="1"/>
  <c r="Z965" i="1"/>
  <c r="Z962" i="1"/>
  <c r="W960" i="1"/>
  <c r="Z960" i="1" s="1"/>
  <c r="Z959" i="1"/>
  <c r="W958" i="1"/>
  <c r="Z958" i="1" s="1"/>
  <c r="Z951" i="1"/>
  <c r="Z939" i="1"/>
  <c r="W938" i="1"/>
  <c r="Z938" i="1" s="1"/>
  <c r="Z936" i="1"/>
  <c r="W935" i="1"/>
  <c r="Z935" i="1" s="1"/>
  <c r="W934" i="1"/>
  <c r="Z934" i="1" s="1"/>
  <c r="W927" i="1"/>
  <c r="Z927" i="1" s="1"/>
  <c r="W910" i="1"/>
  <c r="Z910" i="1" s="1"/>
  <c r="W909" i="1"/>
  <c r="Z909" i="1" s="1"/>
  <c r="W908" i="1"/>
  <c r="Z908" i="1" s="1"/>
  <c r="W907" i="1"/>
  <c r="Z907" i="1" s="1"/>
  <c r="W905" i="1"/>
  <c r="Z905" i="1" s="1"/>
  <c r="Z904" i="1"/>
  <c r="W903" i="1"/>
  <c r="Z903" i="1" s="1"/>
  <c r="Z894" i="1"/>
  <c r="Z893" i="1"/>
  <c r="Z892" i="1"/>
  <c r="Z891" i="1"/>
  <c r="Z890" i="1"/>
  <c r="Z888" i="1"/>
  <c r="Z886" i="1"/>
  <c r="Z884" i="1"/>
  <c r="Z882" i="1"/>
  <c r="Z879" i="1"/>
  <c r="Z874" i="1"/>
  <c r="W862" i="1"/>
  <c r="Z862" i="1" s="1"/>
  <c r="W860" i="1"/>
  <c r="Z860" i="1" s="1"/>
  <c r="W849" i="1"/>
  <c r="W846" i="1"/>
  <c r="Z846" i="1" s="1"/>
  <c r="W841" i="1"/>
  <c r="Z841" i="1" s="1"/>
  <c r="W839" i="1"/>
  <c r="Z839" i="1" s="1"/>
  <c r="W837" i="1"/>
  <c r="Z837" i="1" s="1"/>
  <c r="W836" i="1"/>
  <c r="Z836" i="1" s="1"/>
  <c r="W834" i="1"/>
  <c r="Z834" i="1" s="1"/>
  <c r="W816" i="1"/>
  <c r="Z816" i="1" s="1"/>
  <c r="Z815" i="1"/>
  <c r="Z813" i="1"/>
  <c r="Z812" i="1"/>
  <c r="Z810" i="1"/>
  <c r="W809" i="1"/>
  <c r="Z809" i="1" s="1"/>
  <c r="W806" i="1"/>
  <c r="Z806" i="1" s="1"/>
  <c r="Z804" i="1"/>
  <c r="Z779" i="1"/>
  <c r="Z718" i="1"/>
  <c r="Z562" i="1"/>
  <c r="Z480" i="1"/>
  <c r="Z458" i="1"/>
  <c r="Z409" i="1"/>
  <c r="Z294" i="1"/>
  <c r="Z292" i="1"/>
  <c r="Z283" i="1"/>
  <c r="Z243" i="1"/>
  <c r="Z238" i="1"/>
  <c r="Z225" i="1"/>
  <c r="Z224" i="1"/>
  <c r="Z220" i="1"/>
  <c r="Z214" i="1"/>
  <c r="Z210" i="1"/>
  <c r="Z208" i="1"/>
  <c r="Z199" i="1"/>
  <c r="Z172" i="1"/>
  <c r="AG1981" i="1"/>
  <c r="AG1963" i="1"/>
  <c r="AG1993" i="1"/>
  <c r="AG1928" i="1"/>
  <c r="AG1933" i="1"/>
  <c r="AG1937" i="1"/>
  <c r="AG1947" i="1"/>
  <c r="AG1953" i="1"/>
  <c r="AG1945" i="1"/>
  <c r="AG1915" i="1"/>
  <c r="AG2003" i="1"/>
  <c r="AG1934" i="1"/>
  <c r="AG1920" i="1"/>
  <c r="AG1979" i="1"/>
  <c r="AG1939" i="1"/>
  <c r="AG2030" i="1"/>
  <c r="AG1965" i="1"/>
  <c r="AG1982" i="1"/>
  <c r="AG1941" i="1"/>
  <c r="AG1921" i="1"/>
  <c r="AG1923" i="1"/>
  <c r="AG1927" i="1"/>
  <c r="AG1944" i="1"/>
  <c r="AG1949" i="1"/>
  <c r="AG2014" i="1"/>
  <c r="AG1978" i="1"/>
  <c r="AG1918" i="1"/>
  <c r="AG1888" i="1"/>
  <c r="AG1885" i="1"/>
  <c r="AG1848" i="1"/>
  <c r="AG2006" i="1"/>
  <c r="AG1875" i="1"/>
  <c r="AG1889" i="1"/>
  <c r="AG1847" i="1"/>
  <c r="AG1886" i="1"/>
  <c r="AG1995" i="1"/>
  <c r="AG1914" i="1"/>
  <c r="AG1866" i="1"/>
  <c r="AG1854" i="1"/>
  <c r="AG1870" i="1"/>
  <c r="AG2019" i="1"/>
  <c r="AG1877" i="1"/>
  <c r="AG1881" i="1"/>
  <c r="AG2008" i="1"/>
  <c r="AG1857" i="1"/>
  <c r="AJ213" i="1"/>
  <c r="AG1132" i="1"/>
  <c r="AJ1127" i="1"/>
  <c r="AG1991" i="1"/>
  <c r="AG1876" i="1"/>
  <c r="AG1878" i="1"/>
  <c r="AG1880" i="1"/>
  <c r="AG1873" i="1"/>
  <c r="AG1864" i="1"/>
  <c r="AG1899" i="1"/>
  <c r="AG1962" i="1"/>
  <c r="AG1913" i="1"/>
  <c r="AG1971" i="1"/>
  <c r="AG2024" i="1"/>
  <c r="AG2021" i="1"/>
  <c r="AG1999" i="1"/>
  <c r="AG2015" i="1"/>
  <c r="AG2005" i="1"/>
  <c r="AG1853" i="1"/>
  <c r="AG2010" i="1"/>
  <c r="AG1997" i="1"/>
  <c r="AG1998" i="1"/>
  <c r="AG1969" i="1"/>
  <c r="AG2000" i="1"/>
  <c r="AG1850" i="1"/>
  <c r="AG1898" i="1"/>
  <c r="AG1133" i="1"/>
  <c r="AH1133" i="1" s="1"/>
  <c r="AG1883" i="1"/>
  <c r="AG3052" i="1"/>
  <c r="AG1919" i="1"/>
  <c r="AG1929" i="1"/>
  <c r="AG1966" i="1"/>
  <c r="AG2025" i="1"/>
  <c r="AG1960" i="1"/>
  <c r="AG1983" i="1"/>
  <c r="AG1987" i="1"/>
  <c r="AG1985" i="1"/>
  <c r="AG2029" i="1"/>
  <c r="AG2031" i="1"/>
  <c r="AG1974" i="1"/>
  <c r="AG2009" i="1"/>
  <c r="AG1902" i="1"/>
  <c r="AG1862" i="1"/>
  <c r="AG1859" i="1"/>
  <c r="AJ737" i="1"/>
  <c r="AJ740" i="1"/>
  <c r="AG1992" i="1"/>
  <c r="AG1976" i="1"/>
  <c r="AG1973" i="1"/>
  <c r="AG1961" i="1"/>
  <c r="AG1924" i="1"/>
  <c r="AG1936" i="1"/>
  <c r="AG1925" i="1"/>
  <c r="AG1901" i="1"/>
  <c r="AG1946" i="1"/>
  <c r="AG1957" i="1"/>
  <c r="AG1733" i="1"/>
  <c r="AH1733" i="1" s="1"/>
  <c r="AJ1733" i="1" s="1"/>
  <c r="AG1752" i="1"/>
  <c r="AH1752" i="1" s="1"/>
  <c r="AJ1752" i="1" s="1"/>
  <c r="AH1808" i="1"/>
  <c r="AJ1808" i="1" s="1"/>
  <c r="AG2001" i="1"/>
  <c r="AG1865" i="1"/>
  <c r="AG1860" i="1"/>
  <c r="AG1869" i="1"/>
  <c r="AG1861" i="1"/>
  <c r="AG1855" i="1"/>
  <c r="AG2020" i="1"/>
  <c r="AG2018" i="1"/>
  <c r="AG1988" i="1"/>
  <c r="AG2933" i="1"/>
  <c r="AG2713" i="1"/>
  <c r="AJ753" i="1"/>
  <c r="AG410" i="1"/>
  <c r="AG422" i="1"/>
  <c r="AG439" i="1"/>
  <c r="AG440" i="1"/>
  <c r="AG3286" i="1"/>
  <c r="AJ258" i="1"/>
  <c r="AG1222" i="1"/>
  <c r="AJ1333" i="1"/>
  <c r="AJ1217" i="1"/>
  <c r="AJ1335" i="1"/>
  <c r="AG2017" i="1"/>
  <c r="AG2011" i="1"/>
  <c r="AJ296" i="1"/>
  <c r="AJ685" i="1"/>
  <c r="AJ290" i="1"/>
  <c r="AJ668" i="1"/>
  <c r="AG416" i="1"/>
  <c r="AG418" i="1"/>
  <c r="AG419" i="1"/>
  <c r="AG420" i="1"/>
  <c r="AG421" i="1"/>
  <c r="AG423" i="1"/>
  <c r="AG424" i="1"/>
  <c r="AG425" i="1"/>
  <c r="AG426" i="1"/>
  <c r="AG427" i="1"/>
  <c r="AG429" i="1"/>
  <c r="AH1812" i="1"/>
  <c r="AJ1812" i="1" s="1"/>
  <c r="AH1823" i="1"/>
  <c r="AJ1823" i="1" s="1"/>
  <c r="AG431" i="1"/>
  <c r="AJ1223" i="1"/>
  <c r="AJ547" i="1"/>
  <c r="AJ348" i="1"/>
  <c r="AJ1218" i="1"/>
  <c r="AG1342" i="1"/>
  <c r="AG1358" i="1"/>
  <c r="AG1371" i="1"/>
  <c r="AG1373" i="1"/>
  <c r="AG438" i="1"/>
  <c r="AG441" i="1"/>
  <c r="AG412" i="1"/>
  <c r="AG413" i="1"/>
  <c r="AG414" i="1"/>
  <c r="AG415" i="1"/>
  <c r="AG226" i="1"/>
  <c r="AJ1328" i="1"/>
  <c r="AJ546" i="1"/>
  <c r="AJ316" i="1"/>
  <c r="AJ692" i="1"/>
  <c r="AG1137" i="1"/>
  <c r="AJ1134" i="1"/>
  <c r="AJ1337" i="1"/>
  <c r="AG729" i="1"/>
  <c r="AG1955" i="1"/>
  <c r="AG1172" i="1"/>
  <c r="AG1161" i="1"/>
  <c r="AG1170" i="1"/>
  <c r="AG1163" i="1"/>
  <c r="AG1167" i="1"/>
  <c r="AG1166" i="1"/>
  <c r="AG1165" i="1"/>
  <c r="AG1164" i="1"/>
  <c r="AG1159" i="1"/>
  <c r="AG1156" i="1"/>
  <c r="AG1171" i="1"/>
  <c r="AG1158" i="1"/>
  <c r="AJ284" i="1"/>
  <c r="AG1168" i="1"/>
  <c r="AJ2717" i="1"/>
  <c r="AJ1329" i="1"/>
  <c r="AG2613" i="1"/>
  <c r="AG2611" i="1"/>
  <c r="AJ744" i="1"/>
  <c r="AJ683" i="1"/>
  <c r="AJ736" i="1"/>
  <c r="AG752" i="1"/>
  <c r="AG335" i="1"/>
  <c r="AG332" i="1"/>
  <c r="AG1123" i="1"/>
  <c r="AJ543" i="1"/>
  <c r="AG336" i="1"/>
  <c r="AG1169" i="1"/>
  <c r="AJ2762" i="1"/>
  <c r="AJ2761" i="1"/>
  <c r="AG1153" i="1"/>
  <c r="AG1155" i="1"/>
  <c r="AG1173" i="1"/>
  <c r="AG1160" i="1"/>
  <c r="AG1162" i="1"/>
  <c r="AJ2772" i="1"/>
  <c r="AJ2771" i="1"/>
  <c r="AJ2770" i="1"/>
  <c r="AG2769" i="1"/>
  <c r="AJ2767" i="1"/>
  <c r="AJ2766" i="1"/>
  <c r="AJ2765" i="1"/>
  <c r="AJ2760" i="1"/>
  <c r="AJ600" i="1"/>
  <c r="AJ674" i="1"/>
  <c r="AJ622" i="1"/>
  <c r="AG329" i="1"/>
  <c r="AG750" i="1"/>
  <c r="AJ749" i="1"/>
  <c r="AG2617" i="1"/>
  <c r="AJ618" i="1"/>
  <c r="AJ615" i="1"/>
  <c r="AJ1419" i="1"/>
  <c r="AJ992" i="1"/>
  <c r="AJ991" i="1"/>
  <c r="AJ988" i="1"/>
  <c r="AJ999" i="1"/>
  <c r="AJ997" i="1"/>
  <c r="AG2592" i="1"/>
  <c r="AG2590" i="1"/>
  <c r="AG2582" i="1"/>
  <c r="AG2593" i="1"/>
  <c r="AJ606" i="1"/>
  <c r="AG2591" i="1"/>
  <c r="AG2589" i="1"/>
  <c r="AJ1143" i="1"/>
  <c r="AJ604" i="1"/>
  <c r="AJ601" i="1"/>
  <c r="AJ599" i="1"/>
  <c r="AG2548" i="1"/>
  <c r="AG2891" i="1"/>
  <c r="AG2889" i="1"/>
  <c r="AH2889" i="1" s="1"/>
  <c r="AG2879" i="1"/>
  <c r="AJ597" i="1"/>
  <c r="AJ1294" i="1"/>
  <c r="AJ1298" i="1"/>
  <c r="AJ1309" i="1"/>
  <c r="AJ980" i="1"/>
  <c r="AJ976" i="1"/>
  <c r="AJ974" i="1"/>
  <c r="AJ1415" i="1"/>
  <c r="AG333" i="1"/>
  <c r="AJ612" i="1"/>
  <c r="AJ610" i="1"/>
  <c r="AJ994" i="1"/>
  <c r="AJ972" i="1"/>
  <c r="AJ977" i="1"/>
  <c r="AJ975" i="1"/>
  <c r="AJ973" i="1"/>
  <c r="AJ1000" i="1"/>
  <c r="AJ1306" i="1"/>
  <c r="AJ1304" i="1"/>
  <c r="AJ1293" i="1"/>
  <c r="AJ620" i="1"/>
  <c r="AG1246" i="1"/>
  <c r="AJ2667" i="1"/>
  <c r="AJ2660" i="1"/>
  <c r="AJ2549" i="1"/>
  <c r="AJ617" i="1"/>
  <c r="AJ990" i="1"/>
  <c r="AJ995" i="1"/>
  <c r="AJ1416" i="1"/>
  <c r="AJ592" i="1"/>
  <c r="AJ614" i="1"/>
  <c r="AJ637" i="1"/>
  <c r="AG666" i="1"/>
  <c r="AJ594" i="1"/>
  <c r="AJ596" i="1"/>
  <c r="AJ598" i="1"/>
  <c r="AJ602" i="1"/>
  <c r="AJ650" i="1"/>
  <c r="AG895" i="1"/>
  <c r="AJ652" i="1"/>
  <c r="AJ982" i="1"/>
  <c r="AJ725" i="1"/>
  <c r="AJ435" i="1"/>
  <c r="AG1193" i="1"/>
  <c r="AG1195" i="1"/>
  <c r="AJ1196" i="1"/>
  <c r="AG1197" i="1"/>
  <c r="AG2661" i="1"/>
  <c r="AG2659" i="1"/>
  <c r="AG2657" i="1"/>
  <c r="AJ2664" i="1"/>
  <c r="AJ605" i="1"/>
  <c r="AJ607" i="1"/>
  <c r="AG2655" i="1"/>
  <c r="AG2654" i="1"/>
  <c r="AG2648" i="1"/>
  <c r="AG2643" i="1"/>
  <c r="AJ2665" i="1"/>
  <c r="AG338" i="1"/>
  <c r="AG3013" i="1"/>
  <c r="AJ1295" i="1"/>
  <c r="AG3100" i="1"/>
  <c r="AG337" i="1"/>
  <c r="AJ659" i="1"/>
  <c r="AG732" i="1"/>
  <c r="AG330" i="1"/>
  <c r="AJ1102" i="1"/>
  <c r="AJ1114" i="1"/>
  <c r="AJ1318" i="1"/>
  <c r="AG1139" i="1"/>
  <c r="AJ1138" i="1"/>
  <c r="AG3123" i="1"/>
  <c r="AJ1112" i="1"/>
  <c r="AJ1312" i="1"/>
  <c r="AJ1313" i="1"/>
  <c r="AJ1088" i="1"/>
  <c r="AJ1091" i="1"/>
  <c r="AJ630" i="1"/>
  <c r="AJ2915" i="1"/>
  <c r="AJ1227" i="1"/>
  <c r="AG1145" i="1"/>
  <c r="AJ623" i="1"/>
  <c r="AJ1125" i="1"/>
  <c r="AJ1126" i="1"/>
  <c r="AJ1303" i="1"/>
  <c r="AJ1307" i="1"/>
  <c r="AJ751" i="1"/>
  <c r="AG3109" i="1"/>
  <c r="AG3107" i="1"/>
  <c r="AG3106" i="1"/>
  <c r="AJ648" i="1"/>
  <c r="AJ1087" i="1"/>
  <c r="AJ984" i="1"/>
  <c r="AJ638" i="1"/>
  <c r="AJ611" i="1"/>
  <c r="AJ1220" i="1"/>
  <c r="AH1665" i="1"/>
  <c r="AJ1665" i="1" s="1"/>
  <c r="AH1725" i="1"/>
  <c r="AJ1725" i="1" s="1"/>
  <c r="AJ626" i="1"/>
  <c r="AJ613" i="1"/>
  <c r="AJ609" i="1"/>
  <c r="AJ647" i="1"/>
  <c r="AJ660" i="1"/>
  <c r="AJ1297" i="1"/>
  <c r="AJ1310" i="1"/>
  <c r="AJ649" i="1"/>
  <c r="AJ634" i="1"/>
  <c r="AJ635" i="1"/>
  <c r="AG325" i="1"/>
  <c r="AJ1109" i="1"/>
  <c r="AJ1395" i="1"/>
  <c r="AJ1394" i="1"/>
  <c r="AJ1113" i="1"/>
  <c r="AG216" i="1"/>
  <c r="AJ1054" i="1"/>
  <c r="AJ1049" i="1"/>
  <c r="AJ1047" i="1"/>
  <c r="AG1050" i="1"/>
  <c r="AJ733" i="1"/>
  <c r="AG550" i="1"/>
  <c r="AG331" i="1"/>
  <c r="AJ608" i="1"/>
  <c r="AJ1226" i="1"/>
  <c r="AJ1317" i="1"/>
  <c r="AJ545" i="1"/>
  <c r="AJ1096" i="1"/>
  <c r="AJ1094" i="1"/>
  <c r="AJ1092" i="1"/>
  <c r="AJ1079" i="1"/>
  <c r="AJ1081" i="1"/>
  <c r="AJ632" i="1"/>
  <c r="AJ624" i="1"/>
  <c r="AJ603" i="1"/>
  <c r="AJ629" i="1"/>
  <c r="AJ1300" i="1"/>
  <c r="AJ1046" i="1"/>
  <c r="AJ1219" i="1"/>
  <c r="AJ628" i="1"/>
  <c r="AJ627" i="1"/>
  <c r="AJ625" i="1"/>
  <c r="AJ295" i="1"/>
  <c r="AG2653" i="1"/>
  <c r="AJ636" i="1"/>
  <c r="AG1104" i="1"/>
  <c r="AG219" i="1"/>
  <c r="AJ985" i="1"/>
  <c r="AG1110" i="1"/>
  <c r="AG1107" i="1"/>
  <c r="AJ1086" i="1"/>
  <c r="AJ1314" i="1"/>
  <c r="AG214" i="1"/>
  <c r="AG679" i="1"/>
  <c r="AJ675" i="1"/>
  <c r="AG2801" i="1"/>
  <c r="AJ987" i="1"/>
  <c r="AJ996" i="1"/>
  <c r="AJ646" i="1"/>
  <c r="AJ661" i="1"/>
  <c r="AJ1085" i="1"/>
  <c r="AJ1084" i="1"/>
  <c r="AJ796" i="1"/>
  <c r="AG807" i="1"/>
  <c r="AJ817" i="1"/>
  <c r="AJ818" i="1"/>
  <c r="AG819" i="1"/>
  <c r="AJ821" i="1"/>
  <c r="AG822" i="1"/>
  <c r="AJ823" i="1"/>
  <c r="AJ1083" i="1"/>
  <c r="AJ824" i="1"/>
  <c r="AJ797" i="1"/>
  <c r="AJ798" i="1"/>
  <c r="AJ799" i="1"/>
  <c r="AJ800" i="1"/>
  <c r="AJ801" i="1"/>
  <c r="AJ803" i="1"/>
  <c r="AG825" i="1"/>
  <c r="AG225" i="1"/>
  <c r="AJ1296" i="1"/>
  <c r="AJ653" i="1"/>
  <c r="AJ658" i="1"/>
  <c r="AJ655" i="1"/>
  <c r="AJ1093" i="1"/>
  <c r="AJ1082" i="1"/>
  <c r="AG716" i="1"/>
  <c r="AJ690" i="1"/>
  <c r="AJ633" i="1"/>
  <c r="AJ631" i="1"/>
  <c r="AJ735" i="1"/>
  <c r="AJ317" i="1"/>
  <c r="AG3110" i="1"/>
  <c r="AJ2862" i="1"/>
  <c r="AJ2837" i="1"/>
  <c r="AG1387" i="1"/>
  <c r="AJ743" i="1"/>
  <c r="AJ654" i="1"/>
  <c r="AG2842" i="1"/>
  <c r="AJ2843" i="1"/>
  <c r="AG1237" i="1"/>
  <c r="AJ651" i="1"/>
  <c r="AJ645" i="1"/>
  <c r="AJ2845" i="1"/>
  <c r="AG3057" i="1"/>
  <c r="AJ3059" i="1"/>
  <c r="AJ3060" i="1"/>
  <c r="AJ1090" i="1"/>
  <c r="AJ2545" i="1"/>
  <c r="AJ2840" i="1"/>
  <c r="AJ2841" i="1"/>
  <c r="AJ1117" i="1"/>
  <c r="AG691" i="1"/>
  <c r="AG3101" i="1"/>
  <c r="AG220" i="1"/>
  <c r="AG689" i="1"/>
  <c r="AG2869" i="1"/>
  <c r="AJ2872" i="1"/>
  <c r="AJ2874" i="1"/>
  <c r="AG2829" i="1"/>
  <c r="AG2830" i="1"/>
  <c r="AJ299" i="1"/>
  <c r="AG1058" i="1"/>
  <c r="AG1057" i="1"/>
  <c r="AH1057" i="1" s="1"/>
  <c r="AJ669" i="1"/>
  <c r="AJ1393" i="1"/>
  <c r="AJ548" i="1"/>
  <c r="AJ1053" i="1"/>
  <c r="AJ731" i="1"/>
  <c r="AJ730" i="1"/>
  <c r="AJ1319" i="1"/>
  <c r="AG1266" i="1"/>
  <c r="AJ2831" i="1"/>
  <c r="AJ2833" i="1"/>
  <c r="AG2835" i="1"/>
  <c r="AG2547" i="1"/>
  <c r="AJ2625" i="1"/>
  <c r="AJ2626" i="1"/>
  <c r="AJ2890" i="1"/>
  <c r="AG1240" i="1"/>
  <c r="AG1241" i="1"/>
  <c r="AG1242" i="1"/>
  <c r="AG1238" i="1"/>
  <c r="AG1235" i="1"/>
  <c r="AG1230" i="1"/>
  <c r="AJ2925" i="1"/>
  <c r="AG2926" i="1"/>
  <c r="AJ2927" i="1"/>
  <c r="AJ2489" i="1"/>
  <c r="AG2488" i="1"/>
  <c r="AG1243" i="1"/>
  <c r="AJ1320" i="1"/>
  <c r="AJ1315" i="1"/>
  <c r="AJ1316" i="1"/>
  <c r="AJ676" i="1"/>
  <c r="AJ318" i="1"/>
  <c r="AG2929" i="1"/>
  <c r="AJ2483" i="1"/>
  <c r="AG1245" i="1"/>
  <c r="AG1244" i="1"/>
  <c r="AG1247" i="1"/>
  <c r="AG1231" i="1"/>
  <c r="AG1232" i="1"/>
  <c r="AG1233" i="1"/>
  <c r="AG1234" i="1"/>
  <c r="AG1236" i="1"/>
  <c r="AG1239" i="1"/>
  <c r="AJ682" i="1"/>
  <c r="AJ1135" i="1"/>
  <c r="AG2552" i="1"/>
  <c r="AJ2485" i="1"/>
  <c r="AJ2486" i="1"/>
  <c r="AG2965" i="1"/>
  <c r="AG2968" i="1"/>
  <c r="AJ2969" i="1"/>
  <c r="AG2553" i="1"/>
  <c r="AG2554" i="1"/>
  <c r="AG2555" i="1"/>
  <c r="AG224" i="1"/>
  <c r="AJ552" i="1"/>
  <c r="AJ687" i="1"/>
  <c r="AJ656" i="1"/>
  <c r="AJ1301" i="1"/>
  <c r="AG2477" i="1"/>
  <c r="AJ2478" i="1"/>
  <c r="AJ2479" i="1"/>
  <c r="AJ2480" i="1"/>
  <c r="AJ1221" i="1"/>
  <c r="AJ255" i="1"/>
  <c r="AG2979" i="1"/>
  <c r="AJ2980" i="1"/>
  <c r="AG2981" i="1"/>
  <c r="AJ1216" i="1"/>
  <c r="AJ291" i="1"/>
  <c r="AG2977" i="1"/>
  <c r="AJ2970" i="1"/>
  <c r="AJ2930" i="1"/>
  <c r="AJ734" i="1"/>
  <c r="AJ345" i="1"/>
  <c r="AJ3053" i="1"/>
  <c r="AG2693" i="1"/>
  <c r="AG3009" i="1"/>
  <c r="AJ2637" i="1"/>
  <c r="AJ2877" i="1"/>
  <c r="AG2622" i="1"/>
  <c r="AJ2628" i="1"/>
  <c r="AJ2629" i="1"/>
  <c r="AJ2630" i="1"/>
  <c r="AJ1105" i="1"/>
  <c r="AJ287" i="1"/>
  <c r="AG2893" i="1"/>
  <c r="AJ2880" i="1"/>
  <c r="AJ2632" i="1"/>
  <c r="AJ2881" i="1"/>
  <c r="AJ2883" i="1"/>
  <c r="AG2594" i="1"/>
  <c r="AG2584" i="1"/>
  <c r="AG2585" i="1"/>
  <c r="AG2633" i="1"/>
  <c r="AJ2677" i="1"/>
  <c r="AG2888" i="1"/>
  <c r="AJ686" i="1"/>
  <c r="AJ998" i="1"/>
  <c r="AG728" i="1"/>
  <c r="AJ1141" i="1"/>
  <c r="AG1144" i="1"/>
  <c r="AJ1334" i="1"/>
  <c r="AH1726" i="1"/>
  <c r="AJ1726" i="1" s="1"/>
  <c r="AG3007" i="1"/>
  <c r="AJ694" i="1"/>
  <c r="AG3008" i="1"/>
  <c r="AJ2995" i="1"/>
  <c r="AG326" i="1"/>
  <c r="AG719" i="1"/>
  <c r="AJ300" i="1"/>
  <c r="AJ680" i="1"/>
  <c r="AJ288" i="1"/>
  <c r="AJ289" i="1"/>
  <c r="AG286" i="1"/>
  <c r="AJ342" i="1"/>
  <c r="AH1704" i="1"/>
  <c r="AJ1704" i="1" s="1"/>
  <c r="AG2734" i="1"/>
  <c r="AG2733" i="1"/>
  <c r="AG2751" i="1"/>
  <c r="AG2752" i="1"/>
  <c r="AG2753" i="1"/>
  <c r="AG2755" i="1"/>
  <c r="AG2756" i="1"/>
  <c r="AG1122" i="1"/>
  <c r="AJ3309" i="1"/>
  <c r="AG227" i="1"/>
  <c r="AG228" i="1"/>
  <c r="AG229" i="1"/>
  <c r="AJ346" i="1"/>
  <c r="AJ319" i="1"/>
  <c r="AJ2821" i="1"/>
  <c r="AJ688" i="1"/>
  <c r="AJ253" i="1"/>
  <c r="AJ693" i="1"/>
  <c r="AJ748" i="1"/>
  <c r="AJ2820" i="1"/>
  <c r="AJ347" i="1"/>
  <c r="AG3039" i="1"/>
  <c r="AG863" i="1"/>
  <c r="AG861" i="1"/>
  <c r="AH861" i="1" s="1"/>
  <c r="AG859" i="1"/>
  <c r="AH859" i="1" s="1"/>
  <c r="AG1355" i="1"/>
  <c r="AG1352" i="1"/>
  <c r="AJ3253" i="1"/>
  <c r="AG1629" i="1"/>
  <c r="AH1629" i="1" s="1"/>
  <c r="AJ1629" i="1" s="1"/>
  <c r="AH1657" i="1"/>
  <c r="AJ1657" i="1" s="1"/>
  <c r="AG703" i="1"/>
  <c r="AJ3054" i="1"/>
  <c r="AJ2712" i="1"/>
  <c r="AG1739" i="1"/>
  <c r="AH1739" i="1" s="1"/>
  <c r="AJ1739" i="1" s="1"/>
  <c r="AG2074" i="1"/>
  <c r="AG2237" i="1"/>
  <c r="AJ746" i="1"/>
  <c r="AG877" i="1"/>
  <c r="AG899" i="1"/>
  <c r="AJ297" i="1"/>
  <c r="AG718" i="1"/>
  <c r="AJ315" i="1"/>
  <c r="AJ1111" i="1"/>
  <c r="AG2860" i="1"/>
  <c r="AG285" i="1"/>
  <c r="AJ2813" i="1"/>
  <c r="AJ671" i="1"/>
  <c r="AJ699" i="1"/>
  <c r="AJ705" i="1"/>
  <c r="AG1369" i="1"/>
  <c r="AG1361" i="1"/>
  <c r="AJ1001" i="1"/>
  <c r="AJ3298" i="1"/>
  <c r="AG2710" i="1"/>
  <c r="AG311" i="1"/>
  <c r="AG308" i="1"/>
  <c r="AG312" i="1"/>
  <c r="AG3075" i="1"/>
  <c r="AJ2544" i="1"/>
  <c r="AJ1060" i="1"/>
  <c r="AJ1068" i="1"/>
  <c r="AJ1071" i="1"/>
  <c r="AJ1072" i="1"/>
  <c r="AJ1073" i="1"/>
  <c r="AJ1074" i="1"/>
  <c r="AJ1075" i="1"/>
  <c r="AJ1076" i="1"/>
  <c r="AJ1077" i="1"/>
  <c r="AJ1061" i="1"/>
  <c r="AJ1062" i="1"/>
  <c r="AJ1063" i="1"/>
  <c r="AJ1064" i="1"/>
  <c r="AG1106" i="1"/>
  <c r="AJ1095" i="1"/>
  <c r="AG3074" i="1"/>
  <c r="AH3074" i="1" s="1"/>
  <c r="AJ1065" i="1"/>
  <c r="AJ1066" i="1"/>
  <c r="AJ1067" i="1"/>
  <c r="AJ1069" i="1"/>
  <c r="AG1070" i="1"/>
  <c r="AJ3077" i="1"/>
  <c r="AJ684" i="1"/>
  <c r="AG1851" i="1"/>
  <c r="AG1059" i="1"/>
  <c r="AG2855" i="1"/>
  <c r="AG1566" i="1"/>
  <c r="AH1566" i="1" s="1"/>
  <c r="AJ1566" i="1" s="1"/>
  <c r="AG1502" i="1"/>
  <c r="AH1502" i="1" s="1"/>
  <c r="AJ1502" i="1" s="1"/>
  <c r="AG1541" i="1"/>
  <c r="AH1541" i="1" s="1"/>
  <c r="AJ1541" i="1" s="1"/>
  <c r="AG2678" i="1"/>
  <c r="AG1542" i="1"/>
  <c r="AH1542" i="1" s="1"/>
  <c r="AJ1542" i="1" s="1"/>
  <c r="AG2859" i="1"/>
  <c r="AG2799" i="1"/>
  <c r="AG2686" i="1"/>
  <c r="AG897" i="1"/>
  <c r="AG872" i="1"/>
  <c r="AG874" i="1"/>
  <c r="AG900" i="1"/>
  <c r="AG554" i="1"/>
  <c r="AG876" i="1"/>
  <c r="AG558" i="1"/>
  <c r="AG559" i="1"/>
  <c r="AG560" i="1"/>
  <c r="AG561" i="1"/>
  <c r="AG555" i="1"/>
  <c r="AG556" i="1"/>
  <c r="AG820" i="1"/>
  <c r="AJ1078" i="1"/>
  <c r="AJ2239" i="1"/>
  <c r="AH1827" i="1"/>
  <c r="AJ1827" i="1" s="1"/>
  <c r="AG574" i="1"/>
  <c r="AJ2186" i="1"/>
  <c r="AG1821" i="1"/>
  <c r="AH1821" i="1" s="1"/>
  <c r="AJ1821" i="1" s="1"/>
  <c r="AG1822" i="1"/>
  <c r="AH1822" i="1" s="1"/>
  <c r="AJ1822" i="1" s="1"/>
  <c r="AJ252" i="1"/>
  <c r="AG1616" i="1"/>
  <c r="AH1616" i="1" s="1"/>
  <c r="AJ1616" i="1" s="1"/>
  <c r="AJ741" i="1"/>
  <c r="AG1606" i="1"/>
  <c r="AH1606" i="1" s="1"/>
  <c r="AJ1606" i="1" s="1"/>
  <c r="AH1503" i="1"/>
  <c r="AJ1503" i="1" s="1"/>
  <c r="AG1602" i="1"/>
  <c r="AH1602" i="1" s="1"/>
  <c r="AJ1602" i="1" s="1"/>
  <c r="AH1667" i="1"/>
  <c r="AJ1667" i="1" s="1"/>
  <c r="AG408" i="1"/>
  <c r="AJ2246" i="1"/>
  <c r="AH1568" i="1"/>
  <c r="AJ1568" i="1" s="1"/>
  <c r="AH1745" i="1"/>
  <c r="AJ1745" i="1" s="1"/>
  <c r="AG1598" i="1"/>
  <c r="AH1598" i="1" s="1"/>
  <c r="AJ1598" i="1" s="1"/>
  <c r="AG1526" i="1"/>
  <c r="AH1526" i="1" s="1"/>
  <c r="AJ1526" i="1" s="1"/>
  <c r="AG1573" i="1"/>
  <c r="AH1573" i="1" s="1"/>
  <c r="AJ1573" i="1" s="1"/>
  <c r="AG1512" i="1"/>
  <c r="AH1512" i="1" s="1"/>
  <c r="AJ1512" i="1" s="1"/>
  <c r="AG3378" i="1"/>
  <c r="AG3379" i="1"/>
  <c r="AG3381" i="1"/>
  <c r="AG3382" i="1"/>
  <c r="AG1561" i="1"/>
  <c r="AH1561" i="1" s="1"/>
  <c r="AJ1561" i="1" s="1"/>
  <c r="AG1732" i="1"/>
  <c r="AH1732" i="1" s="1"/>
  <c r="AJ1732" i="1" s="1"/>
  <c r="AJ681" i="1"/>
  <c r="AJ1089" i="1"/>
  <c r="AG3383" i="1"/>
  <c r="AG3377" i="1"/>
  <c r="AG3366" i="1"/>
  <c r="AG3367" i="1"/>
  <c r="AG3369" i="1"/>
  <c r="AG3371" i="1"/>
  <c r="AG3372" i="1"/>
  <c r="AG3373" i="1"/>
  <c r="AG3376" i="1"/>
  <c r="AJ2817" i="1"/>
  <c r="AG914" i="1"/>
  <c r="AG915" i="1"/>
  <c r="AG917" i="1"/>
  <c r="AG918" i="1"/>
  <c r="AG919" i="1"/>
  <c r="AG920" i="1"/>
  <c r="AG921" i="1"/>
  <c r="AG922" i="1"/>
  <c r="AG923" i="1"/>
  <c r="AJ993" i="1"/>
  <c r="AG293" i="1"/>
  <c r="AG924" i="1"/>
  <c r="AG916" i="1"/>
  <c r="AG1405" i="1"/>
  <c r="AG896" i="1"/>
  <c r="AG898" i="1"/>
  <c r="AG1408" i="1"/>
  <c r="AG1409" i="1"/>
  <c r="AG1410" i="1"/>
  <c r="AG1411" i="1"/>
  <c r="AG1412" i="1"/>
  <c r="AG1413" i="1"/>
  <c r="AG2797" i="1"/>
  <c r="AG1406" i="1"/>
  <c r="AG578" i="1"/>
  <c r="AG563" i="1"/>
  <c r="AG568" i="1"/>
  <c r="AG569" i="1"/>
  <c r="AG570" i="1"/>
  <c r="AG571" i="1"/>
  <c r="AG2912" i="1"/>
  <c r="AJ981" i="1"/>
  <c r="AH1486" i="1"/>
  <c r="AJ1486" i="1" s="1"/>
  <c r="AH1666" i="1"/>
  <c r="AJ1666" i="1" s="1"/>
  <c r="AG2687" i="1"/>
  <c r="AG1593" i="1"/>
  <c r="AH1593" i="1" s="1"/>
  <c r="AJ1593" i="1" s="1"/>
  <c r="AG3334" i="1"/>
  <c r="AG3351" i="1"/>
  <c r="AG3360" i="1"/>
  <c r="AG3292" i="1"/>
  <c r="AG3363" i="1"/>
  <c r="AG3158" i="1"/>
  <c r="AG3159" i="1"/>
  <c r="AG3166" i="1"/>
  <c r="AG3169" i="1"/>
  <c r="AG1905" i="1"/>
  <c r="AG3170" i="1"/>
  <c r="AG3173" i="1"/>
  <c r="AG3160" i="1"/>
  <c r="AG3161" i="1"/>
  <c r="AG3163" i="1"/>
  <c r="AJ1353" i="1"/>
  <c r="AJ1351" i="1"/>
  <c r="AJ979" i="1"/>
  <c r="AG3310" i="1"/>
  <c r="AG2967" i="1"/>
  <c r="AJ989" i="1"/>
  <c r="AG579" i="1"/>
  <c r="AG277" i="1"/>
  <c r="AJ1045" i="1"/>
  <c r="AG1557" i="1"/>
  <c r="AH1557" i="1" s="1"/>
  <c r="AJ1557" i="1" s="1"/>
  <c r="AG1619" i="1"/>
  <c r="AH1619" i="1" s="1"/>
  <c r="AJ1619" i="1" s="1"/>
  <c r="AG2819" i="1"/>
  <c r="AJ835" i="1"/>
  <c r="AG1381" i="1"/>
  <c r="AG873" i="1"/>
  <c r="AJ575" i="1"/>
  <c r="AH1485" i="1"/>
  <c r="AJ1485" i="1" s="1"/>
  <c r="AH1729" i="1"/>
  <c r="AJ1729" i="1" s="1"/>
  <c r="AH1531" i="1"/>
  <c r="AJ1531" i="1" s="1"/>
  <c r="AJ1308" i="1"/>
  <c r="AG1455" i="1"/>
  <c r="AH1455" i="1" s="1"/>
  <c r="AJ1455" i="1" s="1"/>
  <c r="AG1456" i="1"/>
  <c r="AH1456" i="1" s="1"/>
  <c r="AJ1456" i="1" s="1"/>
  <c r="AJ544" i="1"/>
  <c r="AG1548" i="1"/>
  <c r="AH1548" i="1" s="1"/>
  <c r="AJ1548" i="1" s="1"/>
  <c r="AG1615" i="1"/>
  <c r="AH1615" i="1" s="1"/>
  <c r="AJ1615" i="1" s="1"/>
  <c r="AG1608" i="1"/>
  <c r="AH1608" i="1" s="1"/>
  <c r="AJ1608" i="1" s="1"/>
  <c r="AG1510" i="1"/>
  <c r="AH1510" i="1" s="1"/>
  <c r="AJ1510" i="1" s="1"/>
  <c r="AG2973" i="1"/>
  <c r="AG1600" i="1"/>
  <c r="AH1600" i="1" s="1"/>
  <c r="AJ1600" i="1" s="1"/>
  <c r="AG1429" i="1"/>
  <c r="AH1429" i="1" s="1"/>
  <c r="AJ1429" i="1" s="1"/>
  <c r="AG1507" i="1"/>
  <c r="AH1507" i="1" s="1"/>
  <c r="AJ1507" i="1" s="1"/>
  <c r="AG1191" i="1"/>
  <c r="AG1950" i="1"/>
  <c r="AG2709" i="1"/>
  <c r="AG1664" i="1"/>
  <c r="AH1664" i="1" s="1"/>
  <c r="AJ1664" i="1" s="1"/>
  <c r="AG1909" i="1"/>
  <c r="AJ670" i="1"/>
  <c r="AJ644" i="1"/>
  <c r="AJ662" i="1"/>
  <c r="AG1491" i="1"/>
  <c r="AH1491" i="1" s="1"/>
  <c r="AJ1491" i="1" s="1"/>
  <c r="AJ2195" i="1"/>
  <c r="AG2697" i="1"/>
  <c r="AG334" i="1"/>
  <c r="AG2696" i="1"/>
  <c r="AJ259" i="1"/>
  <c r="AG1579" i="1"/>
  <c r="AH1579" i="1" s="1"/>
  <c r="AJ1579" i="1" s="1"/>
  <c r="AG1467" i="1"/>
  <c r="AH1467" i="1" s="1"/>
  <c r="AJ1467" i="1" s="1"/>
  <c r="AG1588" i="1"/>
  <c r="AH1588" i="1" s="1"/>
  <c r="AJ1588" i="1" s="1"/>
  <c r="AJ1048" i="1"/>
  <c r="AJ1121" i="1"/>
  <c r="AG1210" i="1"/>
  <c r="AG2856" i="1"/>
  <c r="AG2857" i="1"/>
  <c r="AG2858" i="1"/>
  <c r="AG2141" i="1"/>
  <c r="AG2112" i="1"/>
  <c r="AG2143" i="1"/>
  <c r="AG1209" i="1"/>
  <c r="AH1209" i="1" s="1"/>
  <c r="AG1031" i="1"/>
  <c r="AH1031" i="1" s="1"/>
  <c r="AG1032" i="1"/>
  <c r="AG2147" i="1"/>
  <c r="AG2125" i="1"/>
  <c r="AG2126" i="1"/>
  <c r="AG2127" i="1"/>
  <c r="AG2357" i="1"/>
  <c r="AG2128" i="1"/>
  <c r="AG2355" i="1"/>
  <c r="AG2356" i="1"/>
  <c r="AG2113" i="1"/>
  <c r="AG2115" i="1"/>
  <c r="AG2153" i="1"/>
  <c r="AG2148" i="1"/>
  <c r="AG2155" i="1"/>
  <c r="AG2157" i="1"/>
  <c r="AG1289" i="1"/>
  <c r="AG576" i="1"/>
  <c r="AG577" i="1"/>
  <c r="AG1325" i="1"/>
  <c r="AG2741" i="1"/>
  <c r="AG3001" i="1"/>
  <c r="AG2990" i="1"/>
  <c r="AJ1330" i="1"/>
  <c r="AG2776" i="1"/>
  <c r="AG2777" i="1"/>
  <c r="AG2778" i="1"/>
  <c r="AG2779" i="1"/>
  <c r="AG417" i="1"/>
  <c r="AG2116" i="1"/>
  <c r="AG2165" i="1"/>
  <c r="AG2152" i="1"/>
  <c r="AG2158" i="1"/>
  <c r="AJ672" i="1"/>
  <c r="AG2035" i="1"/>
  <c r="AG2037" i="1"/>
  <c r="AG2093" i="1"/>
  <c r="AG2099" i="1"/>
  <c r="AG2573" i="1"/>
  <c r="AG2565" i="1"/>
  <c r="AG2567" i="1"/>
  <c r="AG2569" i="1"/>
  <c r="AG2032" i="1"/>
  <c r="AG902" i="1"/>
  <c r="AG883" i="1"/>
  <c r="AG885" i="1"/>
  <c r="AG887" i="1"/>
  <c r="AJ3398" i="1"/>
  <c r="AJ3397" i="1"/>
  <c r="AG2574" i="1"/>
  <c r="AG2558" i="1"/>
  <c r="AG2566" i="1"/>
  <c r="AG2568" i="1"/>
  <c r="AG2570" i="1"/>
  <c r="AG2571" i="1"/>
  <c r="AG2559" i="1"/>
  <c r="AG3187" i="1"/>
  <c r="AG1248" i="1"/>
  <c r="AG1260" i="1"/>
  <c r="AG1262" i="1"/>
  <c r="AG1263" i="1"/>
  <c r="AG1264" i="1"/>
  <c r="AG1249" i="1"/>
  <c r="AG1252" i="1"/>
  <c r="AG1254" i="1"/>
  <c r="AG1255" i="1"/>
  <c r="AG1256" i="1"/>
  <c r="AG1257" i="1"/>
  <c r="AG1258" i="1"/>
  <c r="AG1250" i="1"/>
  <c r="AG275" i="1"/>
  <c r="AG276" i="1"/>
  <c r="AG1251" i="1"/>
  <c r="AG1772" i="1"/>
  <c r="AH1772" i="1" s="1"/>
  <c r="AJ1772" i="1" s="1"/>
  <c r="AG1601" i="1"/>
  <c r="AH1601" i="1" s="1"/>
  <c r="AJ1601" i="1" s="1"/>
  <c r="AG1779" i="1"/>
  <c r="AH1779" i="1" s="1"/>
  <c r="AJ1779" i="1" s="1"/>
  <c r="AG1340" i="1"/>
  <c r="AG1324" i="1"/>
  <c r="AG2167" i="1"/>
  <c r="AG1917" i="1"/>
  <c r="AG845" i="1"/>
  <c r="AG881" i="1"/>
  <c r="AG564" i="1"/>
  <c r="AG565" i="1"/>
  <c r="AG566" i="1"/>
  <c r="AG567" i="1"/>
  <c r="AG1382" i="1"/>
  <c r="AG1907" i="1"/>
  <c r="AG642" i="1"/>
  <c r="AG3002" i="1"/>
  <c r="AG3000" i="1"/>
  <c r="AG2989" i="1"/>
  <c r="AG2993" i="1"/>
  <c r="AG834" i="1"/>
  <c r="AH834" i="1" s="1"/>
  <c r="AG968" i="1"/>
  <c r="AG959" i="1"/>
  <c r="AH959" i="1" s="1"/>
  <c r="AG962" i="1"/>
  <c r="AG965" i="1"/>
  <c r="AG967" i="1"/>
  <c r="AG1187" i="1"/>
  <c r="AG1180" i="1"/>
  <c r="AG1182" i="1"/>
  <c r="AG1184" i="1"/>
  <c r="AG1176" i="1"/>
  <c r="AG837" i="1"/>
  <c r="AH837" i="1" s="1"/>
  <c r="AG839" i="1"/>
  <c r="AH839" i="1" s="1"/>
  <c r="AG841" i="1"/>
  <c r="AH841" i="1" s="1"/>
  <c r="AG846" i="1"/>
  <c r="AH846" i="1" s="1"/>
  <c r="AJ978" i="1"/>
  <c r="AG2639" i="1"/>
  <c r="AG901" i="1"/>
  <c r="AG882" i="1"/>
  <c r="AG884" i="1"/>
  <c r="AG886" i="1"/>
  <c r="AG888" i="1"/>
  <c r="AG891" i="1"/>
  <c r="AG278" i="1"/>
  <c r="AG274" i="1"/>
  <c r="AG892" i="1"/>
  <c r="AG893" i="1"/>
  <c r="AG894" i="1"/>
  <c r="AG711" i="1"/>
  <c r="AG562" i="1"/>
  <c r="AG707" i="1"/>
  <c r="AG709" i="1"/>
  <c r="AG710" i="1"/>
  <c r="AG273" i="1"/>
  <c r="AG280" i="1"/>
  <c r="AG700" i="1"/>
  <c r="AG1402" i="1"/>
  <c r="AG2078" i="1"/>
  <c r="AG2081" i="1"/>
  <c r="AG2082" i="1"/>
  <c r="AG2083" i="1"/>
  <c r="AG2084" i="1"/>
  <c r="AG2085" i="1"/>
  <c r="AG2086" i="1"/>
  <c r="AG701" i="1"/>
  <c r="AG1400" i="1"/>
  <c r="AG702" i="1"/>
  <c r="AG1398" i="1"/>
  <c r="AG1404" i="1"/>
  <c r="AG2079" i="1"/>
  <c r="AG1229" i="1"/>
  <c r="AG875" i="1"/>
  <c r="AG1397" i="1"/>
  <c r="AG1403" i="1"/>
  <c r="AG1366" i="1"/>
  <c r="AG1399" i="1"/>
  <c r="AG1367" i="1"/>
  <c r="AG1401" i="1"/>
  <c r="AG1124" i="1"/>
  <c r="AJ3430" i="1"/>
  <c r="AJ3429" i="1"/>
  <c r="AJ1354" i="1"/>
  <c r="AG2409" i="1"/>
  <c r="AG2937" i="1"/>
  <c r="AG1570" i="1"/>
  <c r="AH1570" i="1" s="1"/>
  <c r="AJ1570" i="1" s="1"/>
  <c r="AJ2916" i="1"/>
  <c r="AG1493" i="1"/>
  <c r="AH1493" i="1" s="1"/>
  <c r="AJ1493" i="1" s="1"/>
  <c r="AG1494" i="1"/>
  <c r="AH1494" i="1" s="1"/>
  <c r="AJ1494" i="1" s="1"/>
  <c r="AG1621" i="1"/>
  <c r="AH1621" i="1" s="1"/>
  <c r="AJ1621" i="1" s="1"/>
  <c r="AH1809" i="1"/>
  <c r="AJ1809" i="1" s="1"/>
  <c r="AG1595" i="1"/>
  <c r="AH1595" i="1" s="1"/>
  <c r="AJ1595" i="1" s="1"/>
  <c r="AG1596" i="1"/>
  <c r="AH1596" i="1" s="1"/>
  <c r="AJ1596" i="1" s="1"/>
  <c r="AG1108" i="1"/>
  <c r="AG1622" i="1"/>
  <c r="AH1622" i="1" s="1"/>
  <c r="AJ1622" i="1" s="1"/>
  <c r="AG1623" i="1"/>
  <c r="AH1623" i="1" s="1"/>
  <c r="AJ1623" i="1" s="1"/>
  <c r="AG1492" i="1"/>
  <c r="AH1492" i="1" s="1"/>
  <c r="AJ1492" i="1" s="1"/>
  <c r="AG2501" i="1"/>
  <c r="AG2504" i="1"/>
  <c r="AG2510" i="1"/>
  <c r="AG2511" i="1"/>
  <c r="AG2515" i="1"/>
  <c r="AG2497" i="1"/>
  <c r="AG2601" i="1"/>
  <c r="AG2606" i="1"/>
  <c r="AG2609" i="1"/>
  <c r="AG511" i="1"/>
  <c r="AG1212" i="1"/>
  <c r="AG1006" i="1"/>
  <c r="AG2597" i="1"/>
  <c r="AG2722" i="1"/>
  <c r="AG2723" i="1"/>
  <c r="AG2600" i="1"/>
  <c r="AG2602" i="1"/>
  <c r="AG2900" i="1"/>
  <c r="AG2907" i="1"/>
  <c r="AG2537" i="1"/>
  <c r="AG2605" i="1"/>
  <c r="AG2596" i="1"/>
  <c r="AG1777" i="1"/>
  <c r="AH1777" i="1" s="1"/>
  <c r="AJ1777" i="1" s="1"/>
  <c r="AG1811" i="1"/>
  <c r="AH1811" i="1" s="1"/>
  <c r="AJ1811" i="1" s="1"/>
  <c r="AG2521" i="1"/>
  <c r="AG2536" i="1"/>
  <c r="AG2539" i="1"/>
  <c r="AG2500" i="1"/>
  <c r="AG2502" i="1"/>
  <c r="AG2503" i="1"/>
  <c r="AG2505" i="1"/>
  <c r="AG2512" i="1"/>
  <c r="AG2561" i="1"/>
  <c r="AG2563" i="1"/>
  <c r="AG2329" i="1"/>
  <c r="AJ2331" i="1"/>
  <c r="AG2419" i="1"/>
  <c r="AG2452" i="1"/>
  <c r="AH1816" i="1"/>
  <c r="AJ1816" i="1" s="1"/>
  <c r="AG1633" i="1"/>
  <c r="AH1633" i="1" s="1"/>
  <c r="AJ1633" i="1" s="1"/>
  <c r="AH1631" i="1"/>
  <c r="AJ1631" i="1" s="1"/>
  <c r="AG1632" i="1"/>
  <c r="AH1632" i="1" s="1"/>
  <c r="AJ1632" i="1" s="1"/>
  <c r="AG1712" i="1"/>
  <c r="AH1712" i="1" s="1"/>
  <c r="AJ1712" i="1" s="1"/>
  <c r="AG1799" i="1"/>
  <c r="AH1799" i="1" s="1"/>
  <c r="AJ1799" i="1" s="1"/>
  <c r="AJ549" i="1"/>
  <c r="AG738" i="1"/>
  <c r="AG739" i="1"/>
  <c r="AG2724" i="1"/>
  <c r="AG2610" i="1"/>
  <c r="AG1290" i="1"/>
  <c r="AJ525" i="1"/>
  <c r="AG1291" i="1"/>
  <c r="AG2674" i="1"/>
  <c r="AG2673" i="1"/>
  <c r="AG1610" i="1"/>
  <c r="AH1610" i="1" s="1"/>
  <c r="AJ1610" i="1" s="1"/>
  <c r="AG2679" i="1"/>
  <c r="AG2681" i="1"/>
  <c r="AG2680" i="1"/>
  <c r="AG2577" i="1"/>
  <c r="AG2579" i="1"/>
  <c r="AG2578" i="1"/>
  <c r="AG2580" i="1"/>
  <c r="AG1418" i="1"/>
  <c r="AG2496" i="1"/>
  <c r="AG2541" i="1"/>
  <c r="AG1591" i="1"/>
  <c r="AH1591" i="1" s="1"/>
  <c r="AJ1591" i="1" s="1"/>
  <c r="AG1592" i="1"/>
  <c r="AH1592" i="1" s="1"/>
  <c r="AJ1592" i="1" s="1"/>
  <c r="AJ745" i="1"/>
  <c r="AG395" i="1"/>
  <c r="AG393" i="1"/>
  <c r="AG349" i="1"/>
  <c r="AG926" i="1"/>
  <c r="AG864" i="1"/>
  <c r="AG1891" i="1"/>
  <c r="AH1891" i="1" s="1"/>
  <c r="AG1892" i="1"/>
  <c r="AH1892" i="1" s="1"/>
  <c r="AG1893" i="1"/>
  <c r="AH1893" i="1" s="1"/>
  <c r="AG1894" i="1"/>
  <c r="AH1894" i="1" s="1"/>
  <c r="AG1895" i="1"/>
  <c r="AH1895" i="1" s="1"/>
  <c r="AG1896" i="1"/>
  <c r="AH1896" i="1" s="1"/>
  <c r="AG1897" i="1"/>
  <c r="AH1897" i="1" s="1"/>
  <c r="AG2106" i="1"/>
  <c r="AG2120" i="1"/>
  <c r="AG2121" i="1"/>
  <c r="AG2069" i="1"/>
  <c r="AG2132" i="1"/>
  <c r="AG320" i="1"/>
  <c r="AG321" i="1"/>
  <c r="AG2133" i="1"/>
  <c r="AG2136" i="1"/>
  <c r="AG2137" i="1"/>
  <c r="AG514" i="1"/>
  <c r="AG517" i="1"/>
  <c r="AG518" i="1"/>
  <c r="AJ663" i="1"/>
  <c r="AG322" i="1"/>
  <c r="AG1299" i="1"/>
  <c r="AJ3254" i="1"/>
  <c r="AJ3257" i="1"/>
  <c r="AG519" i="1"/>
  <c r="AG520" i="1"/>
  <c r="AG521" i="1"/>
  <c r="AG522" i="1"/>
  <c r="AJ523" i="1"/>
  <c r="AJ524" i="1"/>
  <c r="AJ515" i="1"/>
  <c r="AG516" i="1"/>
  <c r="AG1017" i="1"/>
  <c r="AJ1023" i="1"/>
  <c r="AJ1024" i="1"/>
  <c r="AJ1025" i="1"/>
  <c r="AG1800" i="1"/>
  <c r="AH1800" i="1" s="1"/>
  <c r="AJ1800" i="1" s="1"/>
  <c r="AG2456" i="1"/>
  <c r="AJ1338" i="1"/>
  <c r="AG2161" i="1"/>
  <c r="AG2163" i="1"/>
  <c r="AG1037" i="1"/>
  <c r="AH1037" i="1" s="1"/>
  <c r="AG2100" i="1"/>
  <c r="AG2101" i="1"/>
  <c r="AG2142" i="1"/>
  <c r="AG2413" i="1"/>
  <c r="AG2129" i="1"/>
  <c r="AG249" i="1"/>
  <c r="AG323" i="1"/>
  <c r="AG2131" i="1"/>
  <c r="AG3175" i="1"/>
  <c r="AJ2225" i="1"/>
  <c r="AG1544" i="1"/>
  <c r="AH1544" i="1" s="1"/>
  <c r="AJ1544" i="1" s="1"/>
  <c r="AG1609" i="1"/>
  <c r="AH1609" i="1" s="1"/>
  <c r="AJ1609" i="1" s="1"/>
  <c r="AG963" i="1"/>
  <c r="AG2033" i="1"/>
  <c r="AG935" i="1"/>
  <c r="AH935" i="1" s="1"/>
  <c r="AG912" i="1"/>
  <c r="AG905" i="1"/>
  <c r="AH905" i="1" s="1"/>
  <c r="AG960" i="1"/>
  <c r="AH960" i="1" s="1"/>
  <c r="AG910" i="1"/>
  <c r="AH910" i="1" s="1"/>
  <c r="AG969" i="1"/>
  <c r="AG964" i="1"/>
  <c r="AG966" i="1"/>
  <c r="AH966" i="1" s="1"/>
  <c r="AG868" i="1"/>
  <c r="AG928" i="1"/>
  <c r="AG939" i="1"/>
  <c r="AG937" i="1"/>
  <c r="AH937" i="1" s="1"/>
  <c r="AG927" i="1"/>
  <c r="AH927" i="1" s="1"/>
  <c r="AG3271" i="1"/>
  <c r="AG3272" i="1"/>
  <c r="AG3273" i="1"/>
  <c r="AJ2367" i="1"/>
  <c r="AG903" i="1"/>
  <c r="AH903" i="1" s="1"/>
  <c r="AG906" i="1"/>
  <c r="AG958" i="1"/>
  <c r="AH958" i="1" s="1"/>
  <c r="AG961" i="1"/>
  <c r="AG3275" i="1"/>
  <c r="AG3276" i="1"/>
  <c r="AG3277" i="1"/>
  <c r="AG2068" i="1"/>
  <c r="AG2047" i="1"/>
  <c r="AG815" i="1"/>
  <c r="AH815" i="1" s="1"/>
  <c r="AG816" i="1"/>
  <c r="AH816" i="1" s="1"/>
  <c r="AG2420" i="1"/>
  <c r="AG2936" i="1"/>
  <c r="AG806" i="1"/>
  <c r="AH806" i="1" s="1"/>
  <c r="AG810" i="1"/>
  <c r="AH810" i="1" s="1"/>
  <c r="AG826" i="1"/>
  <c r="AG805" i="1"/>
  <c r="AG849" i="1"/>
  <c r="AG2149" i="1"/>
  <c r="AG1339" i="1"/>
  <c r="AG2414" i="1"/>
  <c r="AG2416" i="1"/>
  <c r="AG3025" i="1"/>
  <c r="AG3019" i="1"/>
  <c r="AG831" i="1"/>
  <c r="AJ3329" i="1"/>
  <c r="AG2118" i="1"/>
  <c r="AG2095" i="1"/>
  <c r="AG3027" i="1"/>
  <c r="AG3028" i="1"/>
  <c r="AG3029" i="1"/>
  <c r="AG3032" i="1"/>
  <c r="AG3033" i="1"/>
  <c r="AG2884" i="1"/>
  <c r="AG869" i="1"/>
  <c r="AG936" i="1"/>
  <c r="AH936" i="1" s="1"/>
  <c r="AG933" i="1"/>
  <c r="AH933" i="1" s="1"/>
  <c r="AG1362" i="1"/>
  <c r="AG1363" i="1"/>
  <c r="AG2138" i="1"/>
  <c r="AG2139" i="1"/>
  <c r="AG1801" i="1"/>
  <c r="AH1801" i="1" s="1"/>
  <c r="AJ1801" i="1" s="1"/>
  <c r="AG2097" i="1"/>
  <c r="AG2885" i="1"/>
  <c r="AG2104" i="1"/>
  <c r="AG2105" i="1"/>
  <c r="AG2110" i="1"/>
  <c r="AG836" i="1"/>
  <c r="AH836" i="1" s="1"/>
  <c r="AG1627" i="1"/>
  <c r="AH1627" i="1" s="1"/>
  <c r="AJ1627" i="1" s="1"/>
  <c r="AG1836" i="1"/>
  <c r="AH1836" i="1" s="1"/>
  <c r="AJ1836" i="1" s="1"/>
  <c r="AG3023" i="1"/>
  <c r="AG812" i="1"/>
  <c r="AH812" i="1" s="1"/>
  <c r="AG830" i="1"/>
  <c r="AG827" i="1"/>
  <c r="AG809" i="1"/>
  <c r="AG2164" i="1"/>
  <c r="AG1336" i="1"/>
  <c r="AG1436" i="1"/>
  <c r="AH1436" i="1" s="1"/>
  <c r="AJ1436" i="1" s="1"/>
  <c r="AG1437" i="1"/>
  <c r="AH1437" i="1" s="1"/>
  <c r="AJ1437" i="1" s="1"/>
  <c r="AG2408" i="1"/>
  <c r="AG1472" i="1"/>
  <c r="AH1472" i="1" s="1"/>
  <c r="AJ1472" i="1" s="1"/>
  <c r="AG1473" i="1"/>
  <c r="AH1473" i="1" s="1"/>
  <c r="AJ1473" i="1" s="1"/>
  <c r="AG1474" i="1"/>
  <c r="AH1474" i="1" s="1"/>
  <c r="AJ1474" i="1" s="1"/>
  <c r="AG2145" i="1"/>
  <c r="AG2117" i="1"/>
  <c r="AG2146" i="1"/>
  <c r="AG1802" i="1"/>
  <c r="AH1802" i="1" s="1"/>
  <c r="AJ1802" i="1" s="1"/>
  <c r="AG1813" i="1"/>
  <c r="AH1813" i="1" s="1"/>
  <c r="AJ1813" i="1" s="1"/>
  <c r="AG1818" i="1"/>
  <c r="AH1818" i="1" s="1"/>
  <c r="AJ1818" i="1" s="1"/>
  <c r="AG2040" i="1"/>
  <c r="AG880" i="1"/>
  <c r="AG1347" i="1"/>
  <c r="AG2094" i="1"/>
  <c r="AG1348" i="1"/>
  <c r="AG2109" i="1"/>
  <c r="AG2166" i="1"/>
  <c r="AG2041" i="1"/>
  <c r="AG866" i="1"/>
  <c r="AG811" i="1"/>
  <c r="AG814" i="1"/>
  <c r="AG860" i="1"/>
  <c r="AG813" i="1"/>
  <c r="AH813" i="1" s="1"/>
  <c r="AG829" i="1"/>
  <c r="AG867" i="1"/>
  <c r="AG907" i="1"/>
  <c r="AH907" i="1" s="1"/>
  <c r="AG909" i="1"/>
  <c r="AH909" i="1" s="1"/>
  <c r="AG911" i="1"/>
  <c r="AG904" i="1"/>
  <c r="AG244" i="1"/>
  <c r="AG2443" i="1"/>
  <c r="AG2444" i="1"/>
  <c r="AG2445" i="1"/>
  <c r="AG2446" i="1"/>
  <c r="AG2447" i="1"/>
  <c r="AG2448" i="1"/>
  <c r="AG3012" i="1"/>
  <c r="AG2454" i="1"/>
  <c r="AG2449" i="1"/>
  <c r="AG1323" i="1"/>
  <c r="AH1484" i="1"/>
  <c r="AJ1484" i="1" s="1"/>
  <c r="AH1514" i="1"/>
  <c r="AJ1514" i="1" s="1"/>
  <c r="AG2209" i="1"/>
  <c r="AG2211" i="1"/>
  <c r="AG2212" i="1"/>
  <c r="AG2213" i="1"/>
  <c r="AG2216" i="1"/>
  <c r="AG2205" i="1"/>
  <c r="AG2442" i="1"/>
  <c r="AG2441" i="1"/>
  <c r="AG2206" i="1"/>
  <c r="AG2207" i="1"/>
  <c r="AG2222" i="1"/>
  <c r="AG2224" i="1"/>
  <c r="AG2226" i="1"/>
  <c r="AJ3255" i="1"/>
  <c r="AG2509" i="1"/>
  <c r="AG2542" i="1"/>
  <c r="AG2718" i="1"/>
  <c r="AG2721" i="1"/>
  <c r="AG2197" i="1"/>
  <c r="AG1368" i="1"/>
  <c r="AG3227" i="1"/>
  <c r="AG3229" i="1"/>
  <c r="AG3232" i="1"/>
  <c r="AG3234" i="1"/>
  <c r="AG3225" i="1"/>
  <c r="AJ1119" i="1"/>
  <c r="AG1372" i="1"/>
  <c r="AG1374" i="1"/>
  <c r="AG1376" i="1"/>
  <c r="AG1377" i="1"/>
  <c r="AG1343" i="1"/>
  <c r="AG1346" i="1"/>
  <c r="AG1420" i="1"/>
  <c r="AG3224" i="1"/>
  <c r="AG3233" i="1"/>
  <c r="AG2947" i="1"/>
  <c r="AG2787" i="1"/>
  <c r="AG1378" i="1"/>
  <c r="AG1344" i="1"/>
  <c r="AG1345" i="1"/>
  <c r="AG2943" i="1"/>
  <c r="AG1379" i="1"/>
  <c r="AG938" i="1"/>
  <c r="AG913" i="1"/>
  <c r="AG246" i="1"/>
  <c r="AH1589" i="1"/>
  <c r="AJ1589" i="1" s="1"/>
  <c r="AG1389" i="1"/>
  <c r="AG588" i="1"/>
  <c r="AJ3305" i="1"/>
  <c r="AJ1033" i="1"/>
  <c r="AG223" i="1"/>
  <c r="AH223" i="1" s="1"/>
  <c r="AG1654" i="1"/>
  <c r="AH1654" i="1" s="1"/>
  <c r="AJ1654" i="1" s="1"/>
  <c r="AG1758" i="1"/>
  <c r="AH1758" i="1" s="1"/>
  <c r="AJ1758" i="1" s="1"/>
  <c r="AG1652" i="1"/>
  <c r="AH1652" i="1" s="1"/>
  <c r="AJ1652" i="1" s="1"/>
  <c r="AG1649" i="1"/>
  <c r="AH1649" i="1" s="1"/>
  <c r="AJ1649" i="1" s="1"/>
  <c r="AG1770" i="1"/>
  <c r="AH1770" i="1" s="1"/>
  <c r="AJ1770" i="1" s="1"/>
  <c r="AG1832" i="1"/>
  <c r="AH1832" i="1" s="1"/>
  <c r="AJ1832" i="1" s="1"/>
  <c r="AG1651" i="1"/>
  <c r="AH1651" i="1" s="1"/>
  <c r="AJ1651" i="1" s="1"/>
  <c r="AG1655" i="1"/>
  <c r="AH1655" i="1" s="1"/>
  <c r="AJ1655" i="1" s="1"/>
  <c r="AG1653" i="1"/>
  <c r="AH1653" i="1" s="1"/>
  <c r="AJ1653" i="1" s="1"/>
  <c r="AG1648" i="1"/>
  <c r="AH1648" i="1" s="1"/>
  <c r="AJ1648" i="1" s="1"/>
  <c r="AG1641" i="1"/>
  <c r="AH1641" i="1" s="1"/>
  <c r="AJ1641" i="1" s="1"/>
  <c r="AH1723" i="1"/>
  <c r="AJ1723" i="1" s="1"/>
  <c r="AG1724" i="1"/>
  <c r="AH1724" i="1" s="1"/>
  <c r="AJ1724" i="1" s="1"/>
  <c r="AG1040" i="1"/>
  <c r="AG2938" i="1"/>
  <c r="AG2493" i="1"/>
  <c r="AJ2803" i="1"/>
  <c r="AG1175" i="1"/>
  <c r="AG1179" i="1"/>
  <c r="AG1181" i="1"/>
  <c r="AG1183" i="1"/>
  <c r="AG1185" i="1"/>
  <c r="AG1186" i="1"/>
  <c r="AG954" i="1"/>
  <c r="AH954" i="1" s="1"/>
  <c r="AG1174" i="1"/>
  <c r="AG957" i="1"/>
  <c r="AH957" i="1" s="1"/>
  <c r="AG1177" i="1"/>
  <c r="AG1178" i="1"/>
  <c r="AG436" i="1"/>
  <c r="AG437" i="1"/>
  <c r="AG3293" i="1"/>
  <c r="AG262" i="1"/>
  <c r="AG264" i="1"/>
  <c r="AG265" i="1"/>
  <c r="AG266" i="1"/>
  <c r="AG267" i="1"/>
  <c r="AG270" i="1"/>
  <c r="AG271" i="1"/>
  <c r="AG272" i="1"/>
  <c r="AG263" i="1"/>
  <c r="AG261" i="1"/>
  <c r="AG3017" i="1"/>
  <c r="AG2277" i="1"/>
  <c r="AG1041" i="1"/>
  <c r="AG1039" i="1"/>
  <c r="AG2275" i="1"/>
  <c r="AG2276" i="1"/>
  <c r="AG1205" i="1"/>
  <c r="AG2046" i="1"/>
  <c r="AG2473" i="1"/>
  <c r="AG1200" i="1"/>
  <c r="AG409" i="1"/>
  <c r="AG1341" i="1"/>
  <c r="AG1390" i="1"/>
  <c r="AG442" i="1"/>
  <c r="AG1451" i="1"/>
  <c r="AH1451" i="1" s="1"/>
  <c r="AJ1451" i="1" s="1"/>
  <c r="AJ1302" i="1"/>
  <c r="AG367" i="1"/>
  <c r="AH1677" i="1"/>
  <c r="AJ1677" i="1" s="1"/>
  <c r="AG1480" i="1"/>
  <c r="AH1480" i="1" s="1"/>
  <c r="AJ1480" i="1" s="1"/>
  <c r="AH1749" i="1"/>
  <c r="AJ1749" i="1" s="1"/>
  <c r="AG360" i="1"/>
  <c r="AG357" i="1"/>
  <c r="AG358" i="1"/>
  <c r="AG351" i="1"/>
  <c r="AG352" i="1"/>
  <c r="AG363" i="1"/>
  <c r="AG364" i="1"/>
  <c r="AG368" i="1"/>
  <c r="AG354" i="1"/>
  <c r="AG537" i="1"/>
  <c r="AJ538" i="1"/>
  <c r="AG539" i="1"/>
  <c r="AJ527" i="1"/>
  <c r="AG528" i="1"/>
  <c r="AJ531" i="1"/>
  <c r="AG532" i="1"/>
  <c r="AG402" i="1"/>
  <c r="AG405" i="1"/>
  <c r="AG403" i="1"/>
  <c r="AG3038" i="1"/>
  <c r="AG391" i="1"/>
  <c r="AG392" i="1"/>
  <c r="AG376" i="1"/>
  <c r="AG377" i="1"/>
  <c r="AG379" i="1"/>
  <c r="AG383" i="1"/>
  <c r="AG3064" i="1"/>
  <c r="AG1644" i="1"/>
  <c r="AH1644" i="1" s="1"/>
  <c r="AJ1644" i="1" s="1"/>
  <c r="AG526" i="1"/>
  <c r="AG373" i="1"/>
  <c r="AG940" i="1"/>
  <c r="AH940" i="1" s="1"/>
  <c r="AG512" i="1"/>
  <c r="AG303" i="1"/>
  <c r="AG1005" i="1"/>
  <c r="AG1004" i="1"/>
  <c r="AG925" i="1"/>
  <c r="AJ2208" i="1"/>
  <c r="AG2210" i="1"/>
  <c r="AJ344" i="1"/>
  <c r="AG1645" i="1"/>
  <c r="AH1645" i="1" s="1"/>
  <c r="AJ1645" i="1" s="1"/>
  <c r="AG1457" i="1"/>
  <c r="AH1457" i="1" s="1"/>
  <c r="AJ1457" i="1" s="1"/>
  <c r="AH1784" i="1"/>
  <c r="AJ1784" i="1" s="1"/>
  <c r="AG1785" i="1"/>
  <c r="AH1785" i="1" s="1"/>
  <c r="AJ1785" i="1" s="1"/>
  <c r="AG1587" i="1"/>
  <c r="AH1587" i="1" s="1"/>
  <c r="AJ1587" i="1" s="1"/>
  <c r="AG397" i="1"/>
  <c r="AG398" i="1"/>
  <c r="AG399" i="1"/>
  <c r="AJ343" i="1"/>
  <c r="AG1550" i="1"/>
  <c r="AH1550" i="1" s="1"/>
  <c r="AJ1550" i="1" s="1"/>
  <c r="AG1447" i="1"/>
  <c r="AH1447" i="1" s="1"/>
  <c r="AJ1447" i="1" s="1"/>
  <c r="AG1282" i="1"/>
  <c r="AG1284" i="1"/>
  <c r="AG1285" i="1"/>
  <c r="AG1274" i="1"/>
  <c r="AG1275" i="1"/>
  <c r="AG1276" i="1"/>
  <c r="AG1277" i="1"/>
  <c r="AG1281" i="1"/>
  <c r="AG1271" i="1"/>
  <c r="AG1035" i="1"/>
  <c r="AG1016" i="1"/>
  <c r="AJ1356" i="1"/>
  <c r="AJ1360" i="1"/>
  <c r="AG2122" i="1"/>
  <c r="AG3037" i="1"/>
  <c r="AJ2804" i="1"/>
  <c r="AG2918" i="1"/>
  <c r="AG2920" i="1"/>
  <c r="AG2923" i="1"/>
  <c r="AG3211" i="1"/>
  <c r="AG3265" i="1"/>
  <c r="AG3266" i="1"/>
  <c r="AG3259" i="1"/>
  <c r="AG3153" i="1"/>
  <c r="AG3327" i="1"/>
  <c r="AG3313" i="1"/>
  <c r="AG384" i="1"/>
  <c r="AJ664" i="1"/>
  <c r="AG2453" i="1"/>
  <c r="AG1448" i="1"/>
  <c r="AH1448" i="1" s="1"/>
  <c r="AJ1448" i="1" s="1"/>
  <c r="AH1737" i="1"/>
  <c r="AJ1737" i="1" s="1"/>
  <c r="AG529" i="1"/>
  <c r="AG530" i="1"/>
  <c r="AG541" i="1"/>
  <c r="AG513" i="1"/>
  <c r="AG1738" i="1"/>
  <c r="AH1738" i="1" s="1"/>
  <c r="AJ1738" i="1" s="1"/>
  <c r="AG955" i="1"/>
  <c r="AH955" i="1" s="1"/>
  <c r="AG3138" i="1"/>
  <c r="AG3143" i="1"/>
  <c r="AG3144" i="1"/>
  <c r="AG3145" i="1"/>
  <c r="AG3149" i="1"/>
  <c r="AG3261" i="1"/>
  <c r="AG3264" i="1"/>
  <c r="AG3152" i="1"/>
  <c r="AG3115" i="1"/>
  <c r="AG3134" i="1"/>
  <c r="AG3212" i="1"/>
  <c r="AG3216" i="1"/>
  <c r="AG3217" i="1"/>
  <c r="AG3218" i="1"/>
  <c r="AG3262" i="1"/>
  <c r="AG3147" i="1"/>
  <c r="AG3141" i="1"/>
  <c r="AG3142" i="1"/>
  <c r="AG3133" i="1"/>
  <c r="AG3113" i="1"/>
  <c r="AG3213" i="1"/>
  <c r="AG3214" i="1"/>
  <c r="AG1286" i="1"/>
  <c r="AG1273" i="1"/>
  <c r="AG1279" i="1"/>
  <c r="AG1280" i="1"/>
  <c r="AJ1140" i="1"/>
  <c r="AG1553" i="1"/>
  <c r="AH1553" i="1" s="1"/>
  <c r="AJ1553" i="1" s="1"/>
  <c r="AG443" i="1"/>
  <c r="AG3384" i="1"/>
  <c r="AG3281" i="1"/>
  <c r="AG3278" i="1"/>
  <c r="AG3280" i="1"/>
  <c r="AG3285" i="1"/>
  <c r="AH1519" i="1"/>
  <c r="AJ1519" i="1" s="1"/>
  <c r="AH1522" i="1"/>
  <c r="AJ1522" i="1" s="1"/>
  <c r="AG1523" i="1"/>
  <c r="AH1523" i="1" s="1"/>
  <c r="AJ1523" i="1" s="1"/>
  <c r="AG1475" i="1"/>
  <c r="AH1475" i="1" s="1"/>
  <c r="AJ1475" i="1" s="1"/>
  <c r="AG2614" i="1"/>
  <c r="AG2615" i="1"/>
  <c r="AH1825" i="1"/>
  <c r="AJ1825" i="1" s="1"/>
  <c r="AJ257" i="1"/>
  <c r="AG3135" i="1"/>
  <c r="AG3126" i="1"/>
  <c r="AG3125" i="1"/>
  <c r="AG3124" i="1"/>
  <c r="AH1535" i="1"/>
  <c r="AJ1535" i="1" s="1"/>
  <c r="AG1574" i="1"/>
  <c r="AH1574" i="1" s="1"/>
  <c r="AJ1574" i="1" s="1"/>
  <c r="AG1747" i="1"/>
  <c r="AH1747" i="1" s="1"/>
  <c r="AJ1747" i="1" s="1"/>
  <c r="AG1520" i="1"/>
  <c r="AH1520" i="1" s="1"/>
  <c r="AJ1520" i="1" s="1"/>
  <c r="AG1558" i="1"/>
  <c r="AH1558" i="1" s="1"/>
  <c r="AJ1558" i="1" s="1"/>
  <c r="AG3139" i="1"/>
  <c r="AG1549" i="1"/>
  <c r="AH1549" i="1" s="1"/>
  <c r="AJ1549" i="1" s="1"/>
  <c r="AG1735" i="1"/>
  <c r="AH1735" i="1" s="1"/>
  <c r="AJ1735" i="1" s="1"/>
  <c r="AG3312" i="1"/>
  <c r="AH1624" i="1"/>
  <c r="AJ1624" i="1" s="1"/>
  <c r="AJ551" i="1"/>
  <c r="AG1552" i="1"/>
  <c r="AH1552" i="1" s="1"/>
  <c r="AJ1552" i="1" s="1"/>
  <c r="AG1757" i="1"/>
  <c r="AH1757" i="1" s="1"/>
  <c r="AJ1757" i="1" s="1"/>
  <c r="AG1750" i="1"/>
  <c r="AH1750" i="1" s="1"/>
  <c r="AJ1750" i="1" s="1"/>
  <c r="AG1563" i="1"/>
  <c r="AH1563" i="1" s="1"/>
  <c r="AJ1563" i="1" s="1"/>
  <c r="AG1326" i="1"/>
  <c r="AG1211" i="1"/>
  <c r="AG1463" i="1"/>
  <c r="AH1463" i="1" s="1"/>
  <c r="AJ1463" i="1" s="1"/>
  <c r="AG3307" i="1"/>
  <c r="AG3297" i="1"/>
  <c r="AJ595" i="1"/>
  <c r="AJ1417" i="1"/>
  <c r="AG2405" i="1"/>
  <c r="AG2440" i="1"/>
  <c r="AG3399" i="1"/>
  <c r="AG557" i="1"/>
  <c r="AG256" i="1"/>
  <c r="AG1464" i="1"/>
  <c r="AH1464" i="1" s="1"/>
  <c r="AJ1464" i="1" s="1"/>
  <c r="AG3301" i="1"/>
  <c r="AH3301" i="1" s="1"/>
  <c r="AH1452" i="1"/>
  <c r="AJ1452" i="1" s="1"/>
  <c r="AG1639" i="1"/>
  <c r="AH1639" i="1" s="1"/>
  <c r="AJ1639" i="1" s="1"/>
  <c r="AG1453" i="1"/>
  <c r="AH1453" i="1" s="1"/>
  <c r="AJ1453" i="1" s="1"/>
  <c r="AG1640" i="1"/>
  <c r="AH1640" i="1" s="1"/>
  <c r="AJ1640" i="1" s="1"/>
  <c r="AG400" i="1"/>
  <c r="AG2666" i="1"/>
  <c r="AG2644" i="1"/>
  <c r="AG401" i="1"/>
  <c r="AG404" i="1"/>
  <c r="AG355" i="1"/>
  <c r="AG356" i="1"/>
  <c r="AG359" i="1"/>
  <c r="AG350" i="1"/>
  <c r="AG366" i="1"/>
  <c r="AG380" i="1"/>
  <c r="AG374" i="1"/>
  <c r="AG375" i="1"/>
  <c r="AG378" i="1"/>
  <c r="AG370" i="1"/>
  <c r="AG371" i="1"/>
  <c r="AG372" i="1"/>
  <c r="AG388" i="1"/>
  <c r="AG389" i="1"/>
  <c r="AG390" i="1"/>
  <c r="AG1228" i="1"/>
  <c r="AG1136" i="1"/>
  <c r="AG386" i="1"/>
  <c r="AG387" i="1"/>
  <c r="AG956" i="1"/>
  <c r="AH956" i="1" s="1"/>
  <c r="AG381" i="1"/>
  <c r="AG382" i="1"/>
  <c r="AG385" i="1"/>
  <c r="AG406" i="1"/>
  <c r="AG407" i="1"/>
  <c r="AG353" i="1"/>
  <c r="AG361" i="1"/>
  <c r="AG362" i="1"/>
  <c r="AG365" i="1"/>
  <c r="AG248" i="1"/>
  <c r="AG3018" i="1"/>
  <c r="AG932" i="1"/>
  <c r="AG369" i="1"/>
  <c r="AG931" i="1"/>
  <c r="AH931" i="1" s="1"/>
  <c r="AG2669" i="1"/>
  <c r="AG444" i="1"/>
  <c r="AG459" i="1"/>
  <c r="AG445" i="1"/>
  <c r="AG848" i="1"/>
  <c r="AG460" i="1"/>
  <c r="AG461" i="1"/>
  <c r="AG462" i="1"/>
  <c r="AG463" i="1"/>
  <c r="AG464" i="1"/>
  <c r="AG465" i="1"/>
  <c r="AG446" i="1"/>
  <c r="AG449" i="1"/>
  <c r="AG451" i="1"/>
  <c r="AG2417" i="1"/>
  <c r="AG2038" i="1"/>
  <c r="AG2415" i="1"/>
  <c r="AG2281" i="1"/>
  <c r="AG2293" i="1"/>
  <c r="AG2294" i="1"/>
  <c r="AG2305" i="1"/>
  <c r="AG2308" i="1"/>
  <c r="AG2309" i="1"/>
  <c r="AG2273" i="1"/>
  <c r="AG2303" i="1"/>
  <c r="AG453" i="1"/>
  <c r="AG458" i="1"/>
  <c r="AG756" i="1"/>
  <c r="AG757" i="1"/>
  <c r="AJ854" i="1"/>
  <c r="AG833" i="1"/>
  <c r="AG2270" i="1"/>
  <c r="AH1713" i="1"/>
  <c r="AJ1713" i="1" s="1"/>
  <c r="AG1817" i="1"/>
  <c r="AH1817" i="1" s="1"/>
  <c r="AJ1817" i="1" s="1"/>
  <c r="AJ3302" i="1"/>
  <c r="AG2259" i="1"/>
  <c r="AG2184" i="1"/>
  <c r="AG2256" i="1"/>
  <c r="AG2255" i="1"/>
  <c r="AG2334" i="1"/>
  <c r="AG2373" i="1"/>
  <c r="AG2174" i="1"/>
  <c r="AG2177" i="1"/>
  <c r="AG2178" i="1"/>
  <c r="AG2179" i="1"/>
  <c r="AG2180" i="1"/>
  <c r="AG2181" i="1"/>
  <c r="AG2397" i="1"/>
  <c r="AG2701" i="1"/>
  <c r="AG2399" i="1"/>
  <c r="AG2400" i="1"/>
  <c r="AG2401" i="1"/>
  <c r="AG2376" i="1"/>
  <c r="AG2377" i="1"/>
  <c r="AG2465" i="1"/>
  <c r="AG2378" i="1"/>
  <c r="AG2379" i="1"/>
  <c r="AG2429" i="1"/>
  <c r="AG2269" i="1"/>
  <c r="AG2282" i="1"/>
  <c r="AG2283" i="1"/>
  <c r="AG2285" i="1"/>
  <c r="AG2291" i="1"/>
  <c r="AG1559" i="1"/>
  <c r="AH1559" i="1" s="1"/>
  <c r="AJ1559" i="1" s="1"/>
  <c r="AG2295" i="1"/>
  <c r="AG2296" i="1"/>
  <c r="AG2171" i="1"/>
  <c r="AG2298" i="1"/>
  <c r="AG2168" i="1"/>
  <c r="AG2403" i="1"/>
  <c r="AG2302" i="1"/>
  <c r="AG2169" i="1"/>
  <c r="AG2173" i="1"/>
  <c r="AG2388" i="1"/>
  <c r="AG2390" i="1"/>
  <c r="AG2393" i="1"/>
  <c r="AG2234" i="1"/>
  <c r="AG2257" i="1"/>
  <c r="AG2260" i="1"/>
  <c r="AG2392" i="1"/>
  <c r="AG2262" i="1"/>
  <c r="AG2339" i="1"/>
  <c r="AG2340" i="1"/>
  <c r="AG2353" i="1"/>
  <c r="AG2365" i="1"/>
  <c r="AG2061" i="1"/>
  <c r="AG2059" i="1"/>
  <c r="AG2057" i="1"/>
  <c r="AG2051" i="1"/>
  <c r="AG2433" i="1"/>
  <c r="AG2072" i="1"/>
  <c r="AG2073" i="1"/>
  <c r="AG2383" i="1"/>
  <c r="AG2265" i="1"/>
  <c r="AG2253" i="1"/>
  <c r="AG2254" i="1"/>
  <c r="AG2358" i="1"/>
  <c r="AG2359" i="1"/>
  <c r="AG2345" i="1"/>
  <c r="AG2346" i="1"/>
  <c r="AG2053" i="1"/>
  <c r="AG2439" i="1"/>
  <c r="AG2266" i="1"/>
  <c r="AG2267" i="1"/>
  <c r="AG2432" i="1"/>
  <c r="AG2435" i="1"/>
  <c r="AG2360" i="1"/>
  <c r="AG2361" i="1"/>
  <c r="AG2436" i="1"/>
  <c r="AG2437" i="1"/>
  <c r="AH1838" i="1"/>
  <c r="AJ1838" i="1" s="1"/>
  <c r="AG2307" i="1"/>
  <c r="AG2280" i="1"/>
  <c r="AG2398" i="1"/>
  <c r="AG2349" i="1"/>
  <c r="AG2430" i="1"/>
  <c r="AG2387" i="1"/>
  <c r="AH1839" i="1"/>
  <c r="AJ1839" i="1" s="1"/>
  <c r="AG2350" i="1"/>
  <c r="AG2289" i="1"/>
  <c r="AG2385" i="1"/>
  <c r="AG2337" i="1"/>
  <c r="AG2286" i="1"/>
  <c r="AG2297" i="1"/>
  <c r="AG2389" i="1"/>
  <c r="AG2261" i="1"/>
  <c r="AG2382" i="1"/>
  <c r="AG2335" i="1"/>
  <c r="AG2301" i="1"/>
  <c r="AG2344" i="1"/>
  <c r="AG2264" i="1"/>
  <c r="AG2351" i="1"/>
  <c r="AG1470" i="1"/>
  <c r="AH1470" i="1" s="1"/>
  <c r="AJ1470" i="1" s="1"/>
  <c r="AG1849" i="1"/>
  <c r="AG1977" i="1"/>
  <c r="AH1611" i="1"/>
  <c r="AJ1611" i="1" s="1"/>
  <c r="AG1612" i="1"/>
  <c r="AH1612" i="1" s="1"/>
  <c r="AJ1612" i="1" s="1"/>
  <c r="AG1613" i="1"/>
  <c r="AH1613" i="1" s="1"/>
  <c r="AJ1613" i="1" s="1"/>
  <c r="AG1599" i="1"/>
  <c r="AH1599" i="1" s="1"/>
  <c r="AJ1599" i="1" s="1"/>
  <c r="AH1586" i="1"/>
  <c r="AJ1586" i="1" s="1"/>
  <c r="AG3117" i="1"/>
  <c r="AG3120" i="1"/>
  <c r="AG1637" i="1"/>
  <c r="AH1637" i="1" s="1"/>
  <c r="AJ1637" i="1" s="1"/>
  <c r="AG1705" i="1"/>
  <c r="AH1705" i="1" s="1"/>
  <c r="AJ1705" i="1" s="1"/>
  <c r="AG3131" i="1"/>
  <c r="AJ678" i="1"/>
  <c r="AJ298" i="1"/>
  <c r="AG2861" i="1"/>
  <c r="AG2863" i="1"/>
  <c r="AG2865" i="1"/>
  <c r="AG1272" i="1"/>
  <c r="AG394" i="1"/>
  <c r="AG2328" i="1"/>
  <c r="AG878" i="1"/>
  <c r="AG879" i="1"/>
  <c r="AG889" i="1"/>
  <c r="AG890" i="1"/>
  <c r="AH1525" i="1"/>
  <c r="AJ1525" i="1" s="1"/>
  <c r="AG1530" i="1"/>
  <c r="AH1530" i="1" s="1"/>
  <c r="AJ1530" i="1" s="1"/>
  <c r="AJ983" i="1"/>
  <c r="AJ986" i="1"/>
  <c r="AJ1131" i="1"/>
  <c r="AG1208" i="1"/>
  <c r="AH1208" i="1" s="1"/>
  <c r="AG2404" i="1"/>
  <c r="AJ2451" i="1"/>
  <c r="AJ2248" i="1"/>
  <c r="AJ2249" i="1"/>
  <c r="AG2744" i="1"/>
  <c r="AJ639" i="1"/>
  <c r="AJ593" i="1"/>
  <c r="AJ434" i="1"/>
  <c r="AJ657" i="1"/>
  <c r="AJ621" i="1"/>
  <c r="AG396" i="1"/>
  <c r="AG2868" i="1"/>
  <c r="AG1536" i="1"/>
  <c r="AH1536" i="1" s="1"/>
  <c r="AJ1536" i="1" s="1"/>
  <c r="AG2381" i="1"/>
  <c r="AG2704" i="1"/>
  <c r="AJ1332" i="1"/>
  <c r="AG1118" i="1"/>
  <c r="AG500" i="1"/>
  <c r="AG488" i="1"/>
  <c r="AG486" i="1"/>
  <c r="AG3239" i="1"/>
  <c r="AG3269" i="1"/>
  <c r="AG3240" i="1"/>
  <c r="AG3154" i="1"/>
  <c r="AG2720" i="1"/>
  <c r="AG2520" i="1"/>
  <c r="AG411" i="1"/>
  <c r="AG3416" i="1"/>
  <c r="AG3417" i="1"/>
  <c r="AG3419" i="1"/>
  <c r="AG3415" i="1"/>
  <c r="AG472" i="1"/>
  <c r="AG473" i="1"/>
  <c r="AG474" i="1"/>
  <c r="AG475" i="1"/>
  <c r="AG476" i="1"/>
  <c r="AG3420" i="1"/>
  <c r="AG3408" i="1"/>
  <c r="AG485" i="1"/>
  <c r="AG489" i="1"/>
  <c r="AG478" i="1"/>
  <c r="AG479" i="1"/>
  <c r="AG3424" i="1"/>
  <c r="AG3412" i="1"/>
  <c r="AG3413" i="1"/>
  <c r="AG499" i="1"/>
  <c r="AG501" i="1"/>
  <c r="AJ502" i="1"/>
  <c r="AG503" i="1"/>
  <c r="AJ504" i="1"/>
  <c r="AG505" i="1"/>
  <c r="AG3406" i="1"/>
  <c r="AG3409" i="1"/>
  <c r="AG3404" i="1"/>
  <c r="AG3091" i="1"/>
  <c r="AG3093" i="1"/>
  <c r="AG3094" i="1"/>
  <c r="AG3095" i="1"/>
  <c r="AG3097" i="1"/>
  <c r="AG3092" i="1"/>
  <c r="AG3098" i="1"/>
  <c r="AG3425" i="1"/>
  <c r="AG506" i="1"/>
  <c r="AG507" i="1"/>
  <c r="AG508" i="1"/>
  <c r="AG509" i="1"/>
  <c r="AG490" i="1"/>
  <c r="AG493" i="1"/>
  <c r="AG494" i="1"/>
  <c r="AG3410" i="1"/>
  <c r="AG3421" i="1"/>
  <c r="AG3096" i="1"/>
  <c r="AG3090" i="1"/>
  <c r="AG3405" i="1"/>
  <c r="AG2062" i="1"/>
  <c r="AG2058" i="1"/>
  <c r="AG2056" i="1"/>
  <c r="AG2052" i="1"/>
  <c r="AG2050" i="1"/>
  <c r="AG2067" i="1"/>
  <c r="AG758" i="1"/>
  <c r="AG483" i="1"/>
  <c r="AG484" i="1"/>
  <c r="AG468" i="1"/>
  <c r="AG480" i="1"/>
  <c r="AG481" i="1"/>
  <c r="AG469" i="1"/>
  <c r="AG470" i="1"/>
  <c r="AG3182" i="1"/>
  <c r="AG3184" i="1"/>
  <c r="AG495" i="1"/>
  <c r="AG496" i="1"/>
  <c r="AG497" i="1"/>
  <c r="AG2934" i="1"/>
  <c r="AG1370" i="1"/>
  <c r="AG704" i="1"/>
  <c r="AG706" i="1"/>
  <c r="AG708" i="1"/>
  <c r="AG1365" i="1"/>
  <c r="AG1148" i="1"/>
  <c r="AG1149" i="1"/>
  <c r="AG1151" i="1"/>
  <c r="AG1150" i="1"/>
  <c r="AG510" i="1"/>
  <c r="AG471" i="1"/>
  <c r="AG477" i="1"/>
  <c r="AG2472" i="1"/>
  <c r="AG3062" i="1"/>
  <c r="AG491" i="1"/>
  <c r="AG492" i="1"/>
  <c r="AG1383" i="1"/>
  <c r="AG498" i="1"/>
  <c r="AG482" i="1"/>
  <c r="AJ1224" i="1"/>
  <c r="AG764" i="1"/>
  <c r="AG766" i="1"/>
  <c r="AG772" i="1"/>
  <c r="AG3185" i="1"/>
  <c r="AG3193" i="1"/>
  <c r="AG3191" i="1"/>
  <c r="AG844" i="1"/>
  <c r="AG770" i="1"/>
  <c r="AG771" i="1"/>
  <c r="AG785" i="1"/>
  <c r="AG792" i="1"/>
  <c r="AG759" i="1"/>
  <c r="AG774" i="1"/>
  <c r="AG775" i="1"/>
  <c r="AG776" i="1"/>
  <c r="AG777" i="1"/>
  <c r="AG778" i="1"/>
  <c r="AG780" i="1"/>
  <c r="AG781" i="1"/>
  <c r="AG782" i="1"/>
  <c r="AG784" i="1"/>
  <c r="AG786" i="1"/>
  <c r="AG787" i="1"/>
  <c r="AG850" i="1"/>
  <c r="AH850" i="1" s="1"/>
  <c r="AG851" i="1"/>
  <c r="AH851" i="1" s="1"/>
  <c r="AG794" i="1"/>
  <c r="AG768" i="1"/>
  <c r="AG789" i="1"/>
  <c r="AG783" i="1"/>
  <c r="AG773" i="1"/>
  <c r="AG790" i="1"/>
  <c r="AG762" i="1"/>
  <c r="AG788" i="1"/>
  <c r="AG838" i="1"/>
  <c r="AG840" i="1"/>
  <c r="AH840" i="1" s="1"/>
  <c r="AG842" i="1"/>
  <c r="AG843" i="1"/>
  <c r="AG1198" i="1"/>
  <c r="AG865" i="1"/>
  <c r="AG802" i="1"/>
  <c r="AG804" i="1"/>
  <c r="AH804" i="1" s="1"/>
  <c r="AG847" i="1"/>
  <c r="AG3189" i="1"/>
  <c r="AG3202" i="1"/>
  <c r="AG3192" i="1"/>
  <c r="AG3190" i="1"/>
  <c r="AG3205" i="1"/>
  <c r="AG3203" i="1"/>
  <c r="AG3201" i="1"/>
  <c r="AG3237" i="1"/>
  <c r="AG3238" i="1"/>
  <c r="AG3433" i="1"/>
  <c r="AG3208" i="1"/>
  <c r="AJ3196" i="1"/>
  <c r="AG3200" i="1"/>
  <c r="AG3181" i="1"/>
  <c r="AG828" i="1"/>
  <c r="AG1056" i="1"/>
  <c r="AH1431" i="1"/>
  <c r="AJ1431" i="1" s="1"/>
  <c r="AH1425" i="1"/>
  <c r="AJ1425" i="1" s="1"/>
  <c r="AH1670" i="1"/>
  <c r="AJ1670" i="1" s="1"/>
  <c r="AG1517" i="1"/>
  <c r="AH1517" i="1" s="1"/>
  <c r="AJ1517" i="1" s="1"/>
  <c r="AG1496" i="1"/>
  <c r="AH1496" i="1" s="1"/>
  <c r="AJ1496" i="1" s="1"/>
  <c r="AH1524" i="1"/>
  <c r="AJ1524" i="1" s="1"/>
  <c r="AG1384" i="1"/>
  <c r="AG1385" i="1"/>
  <c r="AG1259" i="1"/>
  <c r="AG2692" i="1"/>
  <c r="AH1489" i="1"/>
  <c r="AJ1489" i="1" s="1"/>
  <c r="AG1518" i="1"/>
  <c r="AH1518" i="1" s="1"/>
  <c r="AJ1518" i="1" s="1"/>
  <c r="AG2707" i="1"/>
  <c r="AG2474" i="1"/>
  <c r="AJ1305" i="1"/>
  <c r="AG3049" i="1"/>
  <c r="AG1678" i="1"/>
  <c r="AH1678" i="1" s="1"/>
  <c r="AJ1678" i="1" s="1"/>
  <c r="AG1481" i="1"/>
  <c r="AH1481" i="1" s="1"/>
  <c r="AJ1481" i="1" s="1"/>
  <c r="AG1482" i="1"/>
  <c r="AH1482" i="1" s="1"/>
  <c r="AJ1482" i="1" s="1"/>
  <c r="AG747" i="1"/>
  <c r="AJ250" i="1"/>
  <c r="AJ2462" i="1"/>
  <c r="AG3431" i="1"/>
  <c r="AG1731" i="1"/>
  <c r="AH1731" i="1" s="1"/>
  <c r="AJ1731" i="1" s="1"/>
  <c r="AG1459" i="1"/>
  <c r="AH1459" i="1" s="1"/>
  <c r="AJ1459" i="1" s="1"/>
  <c r="AG1460" i="1"/>
  <c r="AH1460" i="1" s="1"/>
  <c r="AJ1460" i="1" s="1"/>
  <c r="AG1461" i="1"/>
  <c r="AH1461" i="1" s="1"/>
  <c r="AJ1461" i="1" s="1"/>
  <c r="AG1646" i="1"/>
  <c r="AH1646" i="1" s="1"/>
  <c r="AJ1646" i="1" s="1"/>
  <c r="AG1192" i="1"/>
  <c r="AG1190" i="1"/>
  <c r="AG2698" i="1"/>
  <c r="AH2698" i="1" s="1"/>
  <c r="AH1603" i="1"/>
  <c r="AJ1603" i="1" s="1"/>
  <c r="AG1605" i="1"/>
  <c r="AH1605" i="1" s="1"/>
  <c r="AJ1605" i="1" s="1"/>
  <c r="AH1562" i="1"/>
  <c r="AJ1562" i="1" s="1"/>
  <c r="AG3016" i="1"/>
  <c r="AG2963" i="1"/>
  <c r="AG2946" i="1"/>
  <c r="AJ2785" i="1"/>
  <c r="AG2575" i="1"/>
  <c r="AJ2463" i="1"/>
  <c r="AH1515" i="1"/>
  <c r="AJ1515" i="1" s="1"/>
  <c r="AH1545" i="1"/>
  <c r="AJ1545" i="1" s="1"/>
  <c r="AG1673" i="1"/>
  <c r="AH1673" i="1" s="1"/>
  <c r="AJ1673" i="1" s="1"/>
  <c r="AG1672" i="1"/>
  <c r="AH1672" i="1" s="1"/>
  <c r="AJ1672" i="1" s="1"/>
  <c r="AG282" i="1"/>
  <c r="AG2705" i="1"/>
  <c r="AG2708" i="1"/>
  <c r="AH1537" i="1"/>
  <c r="AJ1537" i="1" s="1"/>
  <c r="AH1547" i="1"/>
  <c r="AJ1547" i="1" s="1"/>
  <c r="AG2952" i="1"/>
  <c r="AG2757" i="1"/>
  <c r="AG2527" i="1"/>
  <c r="AG2524" i="1"/>
  <c r="AG2531" i="1"/>
  <c r="AG2517" i="1"/>
  <c r="AG2909" i="1"/>
  <c r="AG2533" i="1"/>
  <c r="AG2528" i="1"/>
  <c r="AG2526" i="1"/>
  <c r="AG2525" i="1"/>
  <c r="AG2529" i="1"/>
  <c r="AG2516" i="1"/>
  <c r="AG1555" i="1"/>
  <c r="AH1555" i="1" s="1"/>
  <c r="AJ1555" i="1" s="1"/>
  <c r="AG1556" i="1"/>
  <c r="AH1556" i="1" s="1"/>
  <c r="AJ1556" i="1" s="1"/>
  <c r="AG294" i="1"/>
  <c r="AH294" i="1" s="1"/>
  <c r="AG1201" i="1"/>
  <c r="AG2188" i="1"/>
  <c r="AG2185" i="1"/>
  <c r="AG2189" i="1"/>
  <c r="AG2198" i="1"/>
  <c r="AG2193" i="1"/>
  <c r="AG2190" i="1"/>
  <c r="AG2853" i="1"/>
  <c r="AG2729" i="1"/>
  <c r="AG2191" i="1"/>
  <c r="AJ2196" i="1"/>
  <c r="AG1028" i="1"/>
  <c r="AG1030" i="1"/>
  <c r="AG534" i="1"/>
  <c r="AG540" i="1"/>
  <c r="AG589" i="1"/>
  <c r="AG1018" i="1"/>
  <c r="AG1020" i="1"/>
  <c r="AG535" i="1"/>
  <c r="AG1026" i="1"/>
  <c r="AG1027" i="1"/>
  <c r="AJ1019" i="1"/>
  <c r="AG533" i="1"/>
  <c r="AG536" i="1"/>
  <c r="AG793" i="1"/>
  <c r="AG763" i="1"/>
  <c r="AG761" i="1"/>
  <c r="AG765" i="1"/>
  <c r="AG760" i="1"/>
  <c r="AG791" i="1"/>
  <c r="AG767" i="1"/>
  <c r="AG779" i="1"/>
  <c r="AG795" i="1"/>
  <c r="AG769" i="1"/>
  <c r="AG2961" i="1"/>
  <c r="AG2945" i="1"/>
  <c r="AG3345" i="1"/>
  <c r="AG3387" i="1"/>
  <c r="AG3179" i="1"/>
  <c r="AG3352" i="1"/>
  <c r="AG3357" i="1"/>
  <c r="AG3349" i="1"/>
  <c r="AG3221" i="1"/>
  <c r="AG3176" i="1"/>
  <c r="AG3350" i="1"/>
  <c r="AG3222" i="1"/>
  <c r="AG3220" i="1"/>
  <c r="AG3344" i="1"/>
  <c r="AG3356" i="1"/>
  <c r="AG3337" i="1"/>
  <c r="AG3178" i="1"/>
  <c r="AG3346" i="1"/>
  <c r="AG3353" i="1"/>
  <c r="AG3389" i="1"/>
  <c r="AG1022" i="1"/>
  <c r="AG3180" i="1"/>
  <c r="AG3340" i="1"/>
  <c r="AG3355" i="1"/>
  <c r="AG3177" i="1"/>
  <c r="AG3341" i="1"/>
  <c r="AG3339" i="1"/>
  <c r="AG3385" i="1"/>
  <c r="AG3066" i="1"/>
  <c r="AG3065" i="1"/>
  <c r="AG2458" i="1"/>
  <c r="AH1513" i="1"/>
  <c r="AJ1513" i="1" s="1"/>
  <c r="AG1213" i="1"/>
  <c r="AG3136" i="1"/>
  <c r="AG3137" i="1"/>
  <c r="AG3118" i="1"/>
  <c r="AG3129" i="1"/>
  <c r="AG3127" i="1"/>
  <c r="AG3121" i="1"/>
  <c r="AG3128" i="1"/>
  <c r="AG3130" i="1"/>
  <c r="AG2641" i="1"/>
  <c r="AG339" i="1"/>
  <c r="AG2783" i="1"/>
  <c r="AG2949" i="1"/>
  <c r="AG2950" i="1"/>
  <c r="AG3249" i="1"/>
  <c r="AG3248" i="1"/>
  <c r="AG3251" i="1"/>
  <c r="AG3250" i="1"/>
  <c r="AG1101" i="1"/>
  <c r="AG3296" i="1"/>
  <c r="AG217" i="1"/>
  <c r="AG2642" i="1"/>
  <c r="AG222" i="1"/>
  <c r="AG2725" i="1"/>
  <c r="AG2728" i="1"/>
  <c r="AG2742" i="1"/>
  <c r="AG1034" i="1"/>
  <c r="AG313" i="1"/>
  <c r="AG742" i="1"/>
  <c r="AH742" i="1" s="1"/>
  <c r="AG2461" i="1"/>
  <c r="AG2088" i="1"/>
  <c r="AG2423" i="1"/>
  <c r="AG1116" i="1"/>
  <c r="AG2317" i="1"/>
  <c r="AG2318" i="1"/>
  <c r="AG2424" i="1"/>
  <c r="AG2425" i="1"/>
  <c r="AG2312" i="1"/>
  <c r="AG2313" i="1"/>
  <c r="AG2089" i="1"/>
  <c r="AG1422" i="1"/>
  <c r="AH1422" i="1" s="1"/>
  <c r="AJ1422" i="1" s="1"/>
  <c r="AG467" i="1"/>
  <c r="AG447" i="1"/>
  <c r="AG448" i="1"/>
  <c r="AG454" i="1"/>
  <c r="AG455" i="1"/>
  <c r="AG1571" i="1"/>
  <c r="AH1571" i="1" s="1"/>
  <c r="AJ1571" i="1" s="1"/>
  <c r="AG2627" i="1"/>
  <c r="AG2864" i="1"/>
  <c r="AG2621" i="1"/>
  <c r="AH1462" i="1"/>
  <c r="AJ1462" i="1" s="1"/>
  <c r="AG2045" i="1"/>
  <c r="AG2958" i="1"/>
  <c r="AG2957" i="1"/>
  <c r="AG2955" i="1"/>
  <c r="AG1643" i="1"/>
  <c r="AH1643" i="1" s="1"/>
  <c r="AJ1643" i="1" s="1"/>
  <c r="AG1658" i="1"/>
  <c r="AH1658" i="1" s="1"/>
  <c r="AJ1658" i="1" s="1"/>
  <c r="AH1583" i="1"/>
  <c r="AJ1583" i="1" s="1"/>
  <c r="AG1581" i="1"/>
  <c r="AH1581" i="1" s="1"/>
  <c r="AJ1581" i="1" s="1"/>
  <c r="AG1349" i="1"/>
  <c r="AG1350" i="1"/>
  <c r="AG230" i="1"/>
  <c r="AG3048" i="1"/>
  <c r="AJ2814" i="1"/>
  <c r="AJ432" i="1"/>
  <c r="AG428" i="1"/>
  <c r="AG1688" i="1"/>
  <c r="AH1688" i="1" s="1"/>
  <c r="AJ1688" i="1" s="1"/>
  <c r="AG1708" i="1"/>
  <c r="AH1708" i="1" s="1"/>
  <c r="AJ1708" i="1" s="1"/>
  <c r="AG1781" i="1"/>
  <c r="AH1781" i="1" s="1"/>
  <c r="AJ1781" i="1" s="1"/>
  <c r="AG2826" i="1"/>
  <c r="AH1722" i="1"/>
  <c r="AJ1722" i="1" s="1"/>
  <c r="AG1734" i="1"/>
  <c r="AH1734" i="1" s="1"/>
  <c r="AJ1734" i="1" s="1"/>
  <c r="AG1471" i="1"/>
  <c r="AH1471" i="1" s="1"/>
  <c r="AJ1471" i="1" s="1"/>
  <c r="AG3076" i="1"/>
  <c r="AG3078" i="1"/>
  <c r="AG218" i="1"/>
  <c r="AG314" i="1"/>
  <c r="AG3333" i="1"/>
  <c r="AG1706" i="1"/>
  <c r="AH1706" i="1" s="1"/>
  <c r="AJ1706" i="1" s="1"/>
  <c r="AG3393" i="1"/>
  <c r="AG572" i="1"/>
  <c r="AG573" i="1"/>
  <c r="AG580" i="1"/>
  <c r="AG2714" i="1"/>
  <c r="AG1539" i="1"/>
  <c r="AH1539" i="1" s="1"/>
  <c r="AJ1539" i="1" s="1"/>
  <c r="AG1423" i="1"/>
  <c r="AH1423" i="1" s="1"/>
  <c r="AJ1423" i="1" s="1"/>
  <c r="AG1465" i="1"/>
  <c r="AH1465" i="1" s="1"/>
  <c r="AJ1465" i="1" s="1"/>
  <c r="AG1578" i="1"/>
  <c r="AH1578" i="1" s="1"/>
  <c r="AJ1578" i="1" s="1"/>
  <c r="AH1516" i="1"/>
  <c r="AJ1516" i="1" s="1"/>
  <c r="AG2824" i="1"/>
  <c r="AG1718" i="1"/>
  <c r="AH1718" i="1" s="1"/>
  <c r="AJ1718" i="1" s="1"/>
  <c r="AG1717" i="1"/>
  <c r="AH1717" i="1" s="1"/>
  <c r="AJ1717" i="1" s="1"/>
  <c r="AG1660" i="1"/>
  <c r="AH1660" i="1" s="1"/>
  <c r="AJ1660" i="1" s="1"/>
  <c r="AG1805" i="1"/>
  <c r="AH1805" i="1" s="1"/>
  <c r="AJ1805" i="1" s="1"/>
  <c r="AG1674" i="1"/>
  <c r="AH1674" i="1" s="1"/>
  <c r="AJ1674" i="1" s="1"/>
  <c r="AG1756" i="1"/>
  <c r="AH1756" i="1" s="1"/>
  <c r="AJ1756" i="1" s="1"/>
  <c r="AG1642" i="1"/>
  <c r="AH1642" i="1" s="1"/>
  <c r="AJ1642" i="1" s="1"/>
  <c r="AG1634" i="1"/>
  <c r="AH1634" i="1" s="1"/>
  <c r="AJ1634" i="1" s="1"/>
  <c r="AG1828" i="1"/>
  <c r="AH1828" i="1" s="1"/>
  <c r="AJ1828" i="1" s="1"/>
  <c r="AG1675" i="1"/>
  <c r="AH1675" i="1" s="1"/>
  <c r="AJ1675" i="1" s="1"/>
  <c r="AJ673" i="1"/>
  <c r="AG2341" i="1"/>
  <c r="AG720" i="1"/>
  <c r="AG1626" i="1"/>
  <c r="AH1626" i="1" s="1"/>
  <c r="AJ1626" i="1" s="1"/>
  <c r="AG1625" i="1"/>
  <c r="AH1625" i="1" s="1"/>
  <c r="AJ1625" i="1" s="1"/>
  <c r="AG1424" i="1"/>
  <c r="AH1424" i="1" s="1"/>
  <c r="AJ1424" i="1" s="1"/>
  <c r="AG1716" i="1"/>
  <c r="AH1716" i="1" s="1"/>
  <c r="AJ1716" i="1" s="1"/>
  <c r="AG1499" i="1"/>
  <c r="AH1499" i="1" s="1"/>
  <c r="AJ1499" i="1" s="1"/>
  <c r="AG1495" i="1"/>
  <c r="AH1495" i="1" s="1"/>
  <c r="AJ1495" i="1" s="1"/>
  <c r="AG1572" i="1"/>
  <c r="AH1572" i="1" s="1"/>
  <c r="AJ1572" i="1" s="1"/>
  <c r="AG1584" i="1"/>
  <c r="AH1584" i="1" s="1"/>
  <c r="AJ1584" i="1" s="1"/>
  <c r="AG1577" i="1"/>
  <c r="AH1577" i="1" s="1"/>
  <c r="AJ1577" i="1" s="1"/>
  <c r="AG1565" i="1"/>
  <c r="AH1565" i="1" s="1"/>
  <c r="AJ1565" i="1" s="1"/>
  <c r="AG1469" i="1"/>
  <c r="AH1469" i="1" s="1"/>
  <c r="AJ1469" i="1" s="1"/>
  <c r="AG2427" i="1"/>
  <c r="AG1152" i="1"/>
  <c r="AG1157" i="1"/>
  <c r="AG1701" i="1"/>
  <c r="AH1701" i="1" s="1"/>
  <c r="AJ1701" i="1" s="1"/>
  <c r="AG1690" i="1"/>
  <c r="AH1690" i="1" s="1"/>
  <c r="AJ1690" i="1" s="1"/>
  <c r="AG1741" i="1"/>
  <c r="AH1741" i="1" s="1"/>
  <c r="AJ1741" i="1" s="1"/>
  <c r="AG1773" i="1"/>
  <c r="AH1773" i="1" s="1"/>
  <c r="AJ1773" i="1" s="1"/>
  <c r="AG1617" i="1"/>
  <c r="AH1617" i="1" s="1"/>
  <c r="AJ1617" i="1" s="1"/>
  <c r="AG1430" i="1"/>
  <c r="AH1430" i="1" s="1"/>
  <c r="AJ1430" i="1" s="1"/>
  <c r="AG1585" i="1"/>
  <c r="AH1585" i="1" s="1"/>
  <c r="AJ1585" i="1" s="1"/>
  <c r="AG3447" i="1"/>
  <c r="AG3453" i="1"/>
  <c r="AG3441" i="1"/>
  <c r="AG3443" i="1"/>
  <c r="AG3445" i="1"/>
  <c r="AG1638" i="1"/>
  <c r="AH1638" i="1" s="1"/>
  <c r="AJ1638" i="1" s="1"/>
  <c r="AG1668" i="1"/>
  <c r="AH1668" i="1" s="1"/>
  <c r="AJ1668" i="1" s="1"/>
  <c r="AG1843" i="1"/>
  <c r="AH1843" i="1" s="1"/>
  <c r="AJ1843" i="1" s="1"/>
  <c r="AG1051" i="1"/>
  <c r="AG1052" i="1"/>
  <c r="AG2795" i="1"/>
  <c r="AG1038" i="1"/>
  <c r="AG240" i="1"/>
  <c r="AG242" i="1"/>
  <c r="AG241" i="1"/>
  <c r="AG247" i="1"/>
  <c r="AH1478" i="1"/>
  <c r="AJ1478" i="1" s="1"/>
  <c r="AG239" i="1"/>
  <c r="AG1199" i="1"/>
  <c r="AG251" i="1"/>
  <c r="AG3323" i="1"/>
  <c r="AG3325" i="1"/>
  <c r="AG3319" i="1"/>
  <c r="AG1292" i="1"/>
  <c r="AG1002" i="1"/>
  <c r="AG341" i="1"/>
  <c r="AG1080" i="1"/>
  <c r="AG1003" i="1"/>
  <c r="AG971" i="1"/>
  <c r="AG1691" i="1"/>
  <c r="AH1691" i="1" s="1"/>
  <c r="AJ1691" i="1" s="1"/>
  <c r="AG1699" i="1"/>
  <c r="AH1699" i="1" s="1"/>
  <c r="AJ1699" i="1" s="1"/>
  <c r="AG641" i="1"/>
  <c r="AG640" i="1"/>
  <c r="AG2217" i="1"/>
  <c r="AG324" i="1"/>
  <c r="AG1392" i="1"/>
  <c r="AG1044" i="1"/>
  <c r="AG328" i="1"/>
  <c r="AG254" i="1"/>
  <c r="AG1440" i="1"/>
  <c r="AH1440" i="1" s="1"/>
  <c r="AJ1440" i="1" s="1"/>
  <c r="AG1445" i="1"/>
  <c r="AH1445" i="1" s="1"/>
  <c r="AJ1445" i="1" s="1"/>
  <c r="AG1590" i="1"/>
  <c r="AH1590" i="1" s="1"/>
  <c r="AJ1590" i="1" s="1"/>
  <c r="AG643" i="1"/>
  <c r="AG1327" i="1"/>
  <c r="AG591" i="1"/>
  <c r="AJ616" i="1"/>
  <c r="AJ619" i="1"/>
  <c r="AG1188" i="1"/>
  <c r="AG697" i="1"/>
  <c r="AG695" i="1"/>
  <c r="AG696" i="1"/>
  <c r="AG553" i="1"/>
  <c r="AG542" i="1"/>
  <c r="AG301" i="1"/>
  <c r="AG302" i="1"/>
  <c r="AG1414" i="1"/>
  <c r="AG1311" i="1"/>
  <c r="AG727" i="1"/>
  <c r="AG1560" i="1"/>
  <c r="AH1560" i="1" s="1"/>
  <c r="AJ1560" i="1" s="1"/>
  <c r="AG1439" i="1"/>
  <c r="AH1439" i="1" s="1"/>
  <c r="AJ1439" i="1" s="1"/>
  <c r="AG1321" i="1"/>
  <c r="AG1215" i="1"/>
  <c r="AG3414" i="1"/>
  <c r="AG3403" i="1"/>
  <c r="AG306" i="1"/>
  <c r="AH306" i="1" s="1"/>
  <c r="AG310" i="1"/>
  <c r="AH310" i="1" s="1"/>
  <c r="AG304" i="1"/>
  <c r="AG305" i="1"/>
  <c r="AG307" i="1"/>
  <c r="AG215" i="1"/>
  <c r="AG1207" i="1"/>
  <c r="AG1146" i="1"/>
  <c r="AG1206" i="1"/>
  <c r="AG1189" i="1"/>
  <c r="AG309" i="1"/>
  <c r="AG2369" i="1"/>
  <c r="AH2369" i="1" s="1"/>
  <c r="AG2228" i="1"/>
  <c r="AG2229" i="1"/>
  <c r="AG2221" i="1"/>
  <c r="AG2232" i="1"/>
  <c r="AG2233" i="1"/>
  <c r="AG2499" i="1"/>
  <c r="AG2825" i="1"/>
  <c r="AG3071" i="1"/>
  <c r="AG3287" i="1"/>
  <c r="AG948" i="1"/>
  <c r="AH948" i="1" s="1"/>
  <c r="AG950" i="1"/>
  <c r="AH950" i="1" s="1"/>
  <c r="AG862" i="1"/>
  <c r="AH862" i="1" s="1"/>
  <c r="AG724" i="1"/>
  <c r="AG754" i="1"/>
  <c r="AG3206" i="1"/>
  <c r="AG2238" i="1"/>
  <c r="AG2694" i="1"/>
  <c r="AG3317" i="1"/>
  <c r="AG3321" i="1"/>
  <c r="AG3318" i="1"/>
  <c r="AG587" i="1"/>
  <c r="AG583" i="1"/>
  <c r="AG584" i="1"/>
  <c r="AG585" i="1"/>
  <c r="AG586" i="1"/>
  <c r="AG941" i="1"/>
  <c r="AG942" i="1"/>
  <c r="AH942" i="1" s="1"/>
  <c r="AG943" i="1"/>
  <c r="AH943" i="1" s="1"/>
  <c r="AG944" i="1"/>
  <c r="AH944" i="1" s="1"/>
  <c r="AG945" i="1"/>
  <c r="AH945" i="1" s="1"/>
  <c r="AG946" i="1"/>
  <c r="AH946" i="1" s="1"/>
  <c r="AG947" i="1"/>
  <c r="AH947" i="1" s="1"/>
  <c r="AG327" i="1"/>
  <c r="AG1115" i="1"/>
  <c r="AG3080" i="1"/>
  <c r="AG3084" i="1"/>
  <c r="AG3072" i="1"/>
  <c r="AG3449" i="1"/>
  <c r="AG3451" i="1"/>
  <c r="AG3067" i="1"/>
  <c r="AG3069" i="1"/>
  <c r="AG3070" i="1"/>
  <c r="AG870" i="1"/>
  <c r="AG852" i="1"/>
  <c r="AH852" i="1" s="1"/>
  <c r="AG871" i="1"/>
  <c r="AG853" i="1"/>
  <c r="AH853" i="1" s="1"/>
  <c r="AG856" i="1"/>
  <c r="AH856" i="1" s="1"/>
  <c r="AG857" i="1"/>
  <c r="AH857" i="1" s="1"/>
  <c r="AG858" i="1"/>
  <c r="AH858" i="1" s="1"/>
  <c r="AG713" i="1"/>
  <c r="AG714" i="1"/>
  <c r="AG233" i="1"/>
  <c r="AG234" i="1"/>
  <c r="AG235" i="1"/>
  <c r="AG236" i="1"/>
  <c r="AG237" i="1"/>
  <c r="AG231" i="1"/>
  <c r="AG232" i="1"/>
  <c r="AG1007" i="1"/>
  <c r="AG1008" i="1"/>
  <c r="AG1010" i="1"/>
  <c r="AG1011" i="1"/>
  <c r="AG1012" i="1"/>
  <c r="AG1013" i="1"/>
  <c r="AG832" i="1"/>
  <c r="AG243" i="1"/>
  <c r="AG245" i="1"/>
  <c r="AH245" i="1" s="1"/>
  <c r="AG2781" i="1"/>
  <c r="AG2910" i="1"/>
  <c r="AG2475" i="1"/>
  <c r="AG2921" i="1"/>
  <c r="AG2917" i="1"/>
  <c r="AG949" i="1"/>
  <c r="AG1202" i="1"/>
  <c r="AG951" i="1"/>
  <c r="AH951" i="1" s="1"/>
  <c r="AG3081" i="1"/>
  <c r="AG3085" i="1"/>
  <c r="AJ1357" i="1"/>
  <c r="AG433" i="1"/>
  <c r="AG1635" i="1"/>
  <c r="AH1635" i="1" s="1"/>
  <c r="AJ1635" i="1" s="1"/>
  <c r="AG1630" i="1"/>
  <c r="AH1630" i="1" s="1"/>
  <c r="AJ1630" i="1" s="1"/>
  <c r="AG1029" i="1"/>
  <c r="AG1441" i="1"/>
  <c r="AH1441" i="1" s="1"/>
  <c r="AJ1441" i="1" s="1"/>
  <c r="AG3055" i="1"/>
  <c r="AG1014" i="1"/>
  <c r="AG1015" i="1"/>
  <c r="AG1268" i="1"/>
  <c r="AG1278" i="1"/>
  <c r="AG1844" i="1"/>
  <c r="AH1844" i="1" s="1"/>
  <c r="AJ1844" i="1" s="1"/>
  <c r="AG1283" i="1"/>
  <c r="AG1269" i="1"/>
  <c r="AH1269" i="1" s="1"/>
  <c r="AG1036" i="1"/>
  <c r="AG1288" i="1"/>
  <c r="AG1203" i="1"/>
  <c r="AG2798" i="1"/>
  <c r="AG2789" i="1"/>
  <c r="AG466" i="1"/>
  <c r="AG450" i="1"/>
  <c r="AG452" i="1"/>
  <c r="AG456" i="1"/>
  <c r="AG457" i="1"/>
  <c r="AG1528" i="1"/>
  <c r="AH1528" i="1" s="1"/>
  <c r="AJ1528" i="1" s="1"/>
  <c r="AG279" i="1"/>
  <c r="AG2218" i="1"/>
  <c r="AG2227" i="1"/>
  <c r="AG2230" i="1"/>
  <c r="AG2200" i="1"/>
  <c r="AG1267" i="1"/>
  <c r="AG1204" i="1"/>
  <c r="AG3079" i="1"/>
  <c r="AH3079" i="1" s="1"/>
  <c r="AG2604" i="1"/>
  <c r="AG2894" i="1"/>
  <c r="AG3061" i="1"/>
  <c r="AG2557" i="1"/>
  <c r="AG2932" i="1"/>
  <c r="AJ1331" i="1"/>
  <c r="AG1270" i="1"/>
  <c r="AH1270" i="1" s="1"/>
  <c r="AG1021" i="1"/>
  <c r="AH1021" i="1" s="1"/>
  <c r="AG2746" i="1"/>
  <c r="AG3041" i="1"/>
  <c r="AG3304" i="1"/>
  <c r="AG3314" i="1"/>
  <c r="AG2543" i="1"/>
  <c r="AG2878" i="1"/>
  <c r="AG1287" i="1"/>
  <c r="AG2836" i="1"/>
  <c r="AG1824" i="1"/>
  <c r="AH1824" i="1" s="1"/>
  <c r="AJ1824" i="1" s="1"/>
  <c r="AG2982" i="1"/>
  <c r="AG2846" i="1"/>
  <c r="AG2931" i="1"/>
  <c r="AG934" i="1"/>
  <c r="AH934" i="1" s="1"/>
  <c r="AG3006" i="1"/>
  <c r="AG3291" i="1"/>
  <c r="AG2745" i="1"/>
  <c r="AG3043" i="1"/>
  <c r="AG3044" i="1"/>
  <c r="AG1443" i="1"/>
  <c r="AH1443" i="1" s="1"/>
  <c r="AJ1443" i="1" s="1"/>
  <c r="AG1661" i="1"/>
  <c r="AH1661" i="1" s="1"/>
  <c r="AJ1661" i="1" s="1"/>
  <c r="AG2638" i="1"/>
  <c r="AG2897" i="1"/>
  <c r="AG2901" i="1"/>
  <c r="AG2469" i="1"/>
  <c r="AJ3400" i="1"/>
  <c r="AG970" i="1"/>
  <c r="AG1442" i="1"/>
  <c r="AH1442" i="1" s="1"/>
  <c r="AJ1442" i="1" s="1"/>
  <c r="AG908" i="1"/>
  <c r="AH908" i="1" s="1"/>
  <c r="AG2903" i="1"/>
  <c r="AG221" i="1"/>
  <c r="AG665" i="1"/>
  <c r="AG2906" i="1"/>
  <c r="AG2612" i="1"/>
  <c r="AG3183" i="1"/>
  <c r="AH3183" i="1" s="1"/>
  <c r="AG3195" i="1"/>
  <c r="AG3197" i="1"/>
  <c r="AG3241" i="1"/>
  <c r="AG3243" i="1"/>
  <c r="AG3244" i="1"/>
  <c r="AG3245" i="1"/>
  <c r="AG3435" i="1"/>
  <c r="AG3436" i="1"/>
  <c r="AG1098" i="1"/>
  <c r="AG1097" i="1"/>
  <c r="AG1225" i="1"/>
  <c r="AG1694" i="1"/>
  <c r="AH1694" i="1" s="1"/>
  <c r="AJ1694" i="1" s="1"/>
  <c r="AG1989" i="1"/>
  <c r="AG1990" i="1"/>
  <c r="AH1567" i="1"/>
  <c r="AJ1567" i="1" s="1"/>
  <c r="AG1597" i="1"/>
  <c r="AH1597" i="1" s="1"/>
  <c r="AJ1597" i="1" s="1"/>
  <c r="AG292" i="1"/>
  <c r="AG3209" i="1"/>
  <c r="AG3267" i="1"/>
  <c r="AG1697" i="1"/>
  <c r="AH1697" i="1" s="1"/>
  <c r="AJ1697" i="1" s="1"/>
  <c r="AG3260" i="1"/>
  <c r="AG2513" i="1"/>
  <c r="AH1454" i="1"/>
  <c r="AJ1454" i="1" s="1"/>
  <c r="AG3437" i="1"/>
  <c r="AG3446" i="1"/>
  <c r="AG3442" i="1"/>
  <c r="AG3440" i="1"/>
  <c r="AG3452" i="1"/>
  <c r="AG2243" i="1"/>
  <c r="AG2244" i="1"/>
  <c r="AG1322" i="1"/>
  <c r="AG2905" i="1"/>
  <c r="AG3361" i="1"/>
  <c r="AG1099" i="1"/>
  <c r="AG1693" i="1"/>
  <c r="AH1693" i="1" s="1"/>
  <c r="AJ1693" i="1" s="1"/>
  <c r="AG2077" i="1"/>
  <c r="AG1714" i="1"/>
  <c r="AH1714" i="1" s="1"/>
  <c r="AJ1714" i="1" s="1"/>
  <c r="AG1715" i="1"/>
  <c r="AH1715" i="1" s="1"/>
  <c r="AJ1715" i="1" s="1"/>
  <c r="AG2899" i="1"/>
  <c r="AG1754" i="1"/>
  <c r="AH1754" i="1" s="1"/>
  <c r="AJ1754" i="1" s="1"/>
  <c r="AG1753" i="1"/>
  <c r="AH1753" i="1" s="1"/>
  <c r="AJ1753" i="1" s="1"/>
  <c r="AG1774" i="1"/>
  <c r="AH1774" i="1" s="1"/>
  <c r="AJ1774" i="1" s="1"/>
  <c r="AG1833" i="1"/>
  <c r="AH1833" i="1" s="1"/>
  <c r="AJ1833" i="1" s="1"/>
  <c r="AG1683" i="1"/>
  <c r="AH1683" i="1" s="1"/>
  <c r="AJ1683" i="1" s="1"/>
  <c r="AG3045" i="1"/>
  <c r="AG712" i="1"/>
  <c r="AG1787" i="1"/>
  <c r="AH1787" i="1" s="1"/>
  <c r="AJ1787" i="1" s="1"/>
  <c r="AG1789" i="1"/>
  <c r="AH1789" i="1" s="1"/>
  <c r="AJ1789" i="1" s="1"/>
  <c r="AG1790" i="1"/>
  <c r="AH1790" i="1" s="1"/>
  <c r="AJ1790" i="1" s="1"/>
  <c r="AG1791" i="1"/>
  <c r="AH1791" i="1" s="1"/>
  <c r="AJ1791" i="1" s="1"/>
  <c r="AG953" i="1"/>
  <c r="AH953" i="1" s="1"/>
  <c r="AG952" i="1"/>
  <c r="AH952" i="1" s="1"/>
  <c r="AG1792" i="1"/>
  <c r="AH1792" i="1" s="1"/>
  <c r="AJ1792" i="1" s="1"/>
  <c r="AG1793" i="1"/>
  <c r="AH1793" i="1" s="1"/>
  <c r="AJ1793" i="1" s="1"/>
  <c r="AG1806" i="1"/>
  <c r="AH1806" i="1" s="1"/>
  <c r="AJ1806" i="1" s="1"/>
  <c r="AG2201" i="1"/>
  <c r="AG2314" i="1"/>
  <c r="AG1709" i="1"/>
  <c r="AH1709" i="1" s="1"/>
  <c r="AJ1709" i="1" s="1"/>
  <c r="AG1798" i="1"/>
  <c r="AH1798" i="1" s="1"/>
  <c r="AJ1798" i="1" s="1"/>
  <c r="AG1845" i="1"/>
  <c r="AH1845" i="1" s="1"/>
  <c r="AJ1845" i="1" s="1"/>
  <c r="AG1768" i="1"/>
  <c r="AH1768" i="1" s="1"/>
  <c r="AJ1768" i="1" s="1"/>
  <c r="AG2904" i="1"/>
  <c r="AG1743" i="1"/>
  <c r="AH1743" i="1" s="1"/>
  <c r="AJ1743" i="1" s="1"/>
  <c r="AG1763" i="1"/>
  <c r="AH1763" i="1" s="1"/>
  <c r="AJ1763" i="1" s="1"/>
  <c r="AG1765" i="1"/>
  <c r="AH1765" i="1" s="1"/>
  <c r="AJ1765" i="1" s="1"/>
  <c r="AG1766" i="1"/>
  <c r="AH1766" i="1" s="1"/>
  <c r="AJ1766" i="1" s="1"/>
  <c r="AG1769" i="1"/>
  <c r="AH1769" i="1" s="1"/>
  <c r="AJ1769" i="1" s="1"/>
  <c r="AG1761" i="1"/>
  <c r="AH1761" i="1" s="1"/>
  <c r="AJ1761" i="1" s="1"/>
  <c r="AG1759" i="1"/>
  <c r="AH1759" i="1" s="1"/>
  <c r="AJ1759" i="1" s="1"/>
  <c r="AG1620" i="1"/>
  <c r="AH1620" i="1" s="1"/>
  <c r="AJ1620" i="1" s="1"/>
  <c r="AG430" i="1"/>
  <c r="AG269" i="1"/>
  <c r="AG268" i="1"/>
  <c r="AG2319" i="1"/>
  <c r="AG2323" i="1"/>
  <c r="AG2241" i="1"/>
  <c r="AG2325" i="1"/>
  <c r="AG2321" i="1"/>
  <c r="AG2324" i="1"/>
  <c r="AG3155" i="1"/>
  <c r="AG1504" i="1"/>
  <c r="AH1504" i="1" s="1"/>
  <c r="AJ1504" i="1" s="1"/>
  <c r="AG1527" i="1"/>
  <c r="AH1527" i="1" s="1"/>
  <c r="AJ1527" i="1" s="1"/>
  <c r="AG1569" i="1"/>
  <c r="AH1569" i="1" s="1"/>
  <c r="AJ1569" i="1" s="1"/>
  <c r="AG2457" i="1"/>
  <c r="AG2702" i="1"/>
  <c r="AG1710" i="1"/>
  <c r="AH1710" i="1" s="1"/>
  <c r="AJ1710" i="1" s="1"/>
  <c r="AG2852" i="1"/>
  <c r="AG1261" i="1"/>
  <c r="AG1684" i="1"/>
  <c r="AH1684" i="1" s="1"/>
  <c r="AJ1684" i="1" s="1"/>
  <c r="AG3392" i="1"/>
  <c r="AG1841" i="1"/>
  <c r="AH1841" i="1" s="1"/>
  <c r="AJ1841" i="1" s="1"/>
  <c r="AG2467" i="1"/>
  <c r="AG2616" i="1"/>
  <c r="AG1043" i="1"/>
  <c r="AG1483" i="1"/>
  <c r="AH1483" i="1" s="1"/>
  <c r="AJ1483" i="1" s="1"/>
  <c r="AG1742" i="1"/>
  <c r="AH1742" i="1" s="1"/>
  <c r="AJ1742" i="1" s="1"/>
  <c r="AG1614" i="1"/>
  <c r="AH1614" i="1" s="1"/>
  <c r="AJ1614" i="1" s="1"/>
  <c r="AG1736" i="1"/>
  <c r="AH1736" i="1" s="1"/>
  <c r="AJ1736" i="1" s="1"/>
  <c r="AG1432" i="1"/>
  <c r="AH1432" i="1" s="1"/>
  <c r="AJ1432" i="1" s="1"/>
  <c r="AG3111" i="1"/>
  <c r="AG3328" i="1"/>
  <c r="AG2245" i="1"/>
  <c r="AG1829" i="1"/>
  <c r="AH1829" i="1" s="1"/>
  <c r="AJ1829" i="1" s="1"/>
  <c r="AG2953" i="1"/>
  <c r="AG1449" i="1"/>
  <c r="AH1449" i="1" s="1"/>
  <c r="AJ1449" i="1" s="1"/>
  <c r="AG1679" i="1"/>
  <c r="AH1679" i="1" s="1"/>
  <c r="AJ1679" i="1" s="1"/>
  <c r="AG1438" i="1"/>
  <c r="AH1438" i="1" s="1"/>
  <c r="AJ1438" i="1" s="1"/>
  <c r="AG2675" i="1"/>
  <c r="AG1147" i="1"/>
  <c r="AG1686" i="1"/>
  <c r="AH1686" i="1" s="1"/>
  <c r="AJ1686" i="1" s="1"/>
  <c r="AG1795" i="1"/>
  <c r="AH1795" i="1" s="1"/>
  <c r="AJ1795" i="1" s="1"/>
  <c r="AG1476" i="1"/>
  <c r="AH1476" i="1" s="1"/>
  <c r="AJ1476" i="1" s="1"/>
  <c r="AG1685" i="1"/>
  <c r="AH1685" i="1" s="1"/>
  <c r="AJ1685" i="1" s="1"/>
  <c r="AG1505" i="1"/>
  <c r="AH1505" i="1" s="1"/>
  <c r="AJ1505" i="1" s="1"/>
  <c r="AG1681" i="1"/>
  <c r="AH1681" i="1" s="1"/>
  <c r="AJ1681" i="1" s="1"/>
  <c r="AG590" i="1"/>
  <c r="AG2984" i="1"/>
  <c r="AG1142" i="1"/>
  <c r="AG3401" i="1"/>
  <c r="AG2371" i="1"/>
  <c r="AG2372" i="1"/>
  <c r="AG1433" i="1"/>
  <c r="AH1433" i="1" s="1"/>
  <c r="AJ1433" i="1" s="1"/>
  <c r="AG1521" i="1"/>
  <c r="AH1521" i="1" s="1"/>
  <c r="AJ1521" i="1" s="1"/>
  <c r="AG1426" i="1"/>
  <c r="AH1426" i="1" s="1"/>
  <c r="AJ1426" i="1" s="1"/>
  <c r="AG1546" i="1"/>
  <c r="AH1546" i="1" s="1"/>
  <c r="AJ1546" i="1" s="1"/>
  <c r="AG1576" i="1"/>
  <c r="AH1576" i="1" s="1"/>
  <c r="AJ1576" i="1" s="1"/>
  <c r="AG3022" i="1"/>
  <c r="AG3005" i="1"/>
  <c r="AG677" i="1"/>
  <c r="AG726" i="1"/>
  <c r="AG1534" i="1"/>
  <c r="AH1534" i="1" s="1"/>
  <c r="AJ1534" i="1" s="1"/>
  <c r="AG1435" i="1"/>
  <c r="AH1435" i="1" s="1"/>
  <c r="AJ1435" i="1" s="1"/>
  <c r="AG2703" i="1"/>
  <c r="AG2091" i="1"/>
  <c r="AG2750" i="1"/>
  <c r="AJ2788" i="1"/>
  <c r="AJ2784" i="1"/>
  <c r="AG2090" i="1"/>
  <c r="AG2645" i="1"/>
  <c r="AG1594" i="1"/>
  <c r="AH1594" i="1" s="1"/>
  <c r="AJ1594" i="1" s="1"/>
  <c r="AG1265" i="1"/>
  <c r="AG260" i="1"/>
  <c r="AG2773" i="1"/>
  <c r="AG1533" i="1"/>
  <c r="AH1533" i="1" s="1"/>
  <c r="AJ1533" i="1" s="1"/>
  <c r="AG1214" i="1"/>
  <c r="AG1100" i="1"/>
  <c r="AG1434" i="1"/>
  <c r="AH1434" i="1" s="1"/>
  <c r="AJ1434" i="1" s="1"/>
  <c r="AG1582" i="1"/>
  <c r="AH1582" i="1" s="1"/>
  <c r="AJ1582" i="1" s="1"/>
  <c r="AG2794" i="1"/>
  <c r="AG2581" i="1"/>
  <c r="AG755" i="1"/>
  <c r="AG1807" i="1"/>
  <c r="AH1807" i="1" s="1"/>
  <c r="AJ1807" i="1" s="1"/>
  <c r="AG1837" i="1"/>
  <c r="AH1837" i="1" s="1"/>
  <c r="AJ1837" i="1" s="1"/>
  <c r="AG1421" i="1"/>
  <c r="AG1042" i="1"/>
  <c r="AG2747" i="1"/>
  <c r="AG2688" i="1"/>
  <c r="AG2740" i="1"/>
  <c r="AG2070" i="1"/>
  <c r="AG2481" i="1"/>
  <c r="AG1488" i="1"/>
  <c r="AH1488" i="1" s="1"/>
  <c r="AJ1488" i="1" s="1"/>
  <c r="AG1669" i="1"/>
  <c r="AH1669" i="1" s="1"/>
  <c r="AJ1669" i="1" s="1"/>
  <c r="AG1427" i="1"/>
  <c r="AH1427" i="1" s="1"/>
  <c r="AJ1427" i="1" s="1"/>
  <c r="AG1796" i="1"/>
  <c r="AH1796" i="1" s="1"/>
  <c r="AJ1796" i="1" s="1"/>
  <c r="AG1009" i="1"/>
  <c r="AG238" i="1"/>
  <c r="AG717" i="1"/>
  <c r="AH717" i="1" s="1"/>
  <c r="AG581" i="1"/>
  <c r="AG582" i="1"/>
  <c r="AG723" i="1"/>
  <c r="AG721" i="1"/>
  <c r="AG722" i="1"/>
  <c r="AG2366" i="1"/>
  <c r="AG2333" i="1"/>
  <c r="AG3086" i="1"/>
  <c r="AG3087" i="1"/>
  <c r="AG3288" i="1"/>
  <c r="AG3289" i="1"/>
  <c r="AG1388" i="1"/>
  <c r="AG2730" i="1"/>
  <c r="AG2731" i="1"/>
  <c r="AG2670" i="1"/>
  <c r="AG2913" i="1"/>
  <c r="AG2986" i="1"/>
  <c r="AG2985" i="1"/>
  <c r="AG2940" i="1"/>
  <c r="AG2685" i="1"/>
  <c r="AG2672" i="1"/>
  <c r="AG2922" i="1"/>
  <c r="AG2942" i="1"/>
  <c r="AG2790" i="1"/>
  <c r="AG2689" i="1"/>
  <c r="AG2941" i="1"/>
  <c r="AG2683" i="1"/>
  <c r="AG2748" i="1"/>
  <c r="AG3011" i="1"/>
  <c r="AG698" i="1"/>
  <c r="AG283" i="1"/>
  <c r="AG1055" i="1"/>
  <c r="AJ2807" i="1"/>
  <c r="AG2851" i="1"/>
  <c r="AG2808" i="1"/>
  <c r="AG2735" i="1"/>
  <c r="AG1103" i="1"/>
  <c r="AG1689" i="1"/>
  <c r="AH1689" i="1" s="1"/>
  <c r="AJ1689" i="1" s="1"/>
  <c r="AG1659" i="1"/>
  <c r="AH1659" i="1" s="1"/>
  <c r="AJ1659" i="1" s="1"/>
  <c r="AG1797" i="1"/>
  <c r="AH1797" i="1" s="1"/>
  <c r="AJ1797" i="1" s="1"/>
  <c r="AG1458" i="1"/>
  <c r="AH1458" i="1" s="1"/>
  <c r="AJ1458" i="1" s="1"/>
  <c r="AG1130" i="1"/>
  <c r="AG1129" i="1"/>
  <c r="AG1529" i="1"/>
  <c r="AH1529" i="1" s="1"/>
  <c r="AJ1529" i="1" s="1"/>
  <c r="AG1446" i="1"/>
  <c r="AH1446" i="1" s="1"/>
  <c r="AJ1446" i="1" s="1"/>
  <c r="AJ487" i="1"/>
  <c r="AG1364" i="1"/>
  <c r="AG2649" i="1"/>
  <c r="AG2867" i="1"/>
  <c r="AG2873" i="1"/>
  <c r="AG2870" i="1"/>
  <c r="AG2634" i="1"/>
  <c r="AG667" i="1"/>
  <c r="AG340" i="1"/>
  <c r="AG715" i="1"/>
  <c r="AG2827" i="1"/>
  <c r="AG2792" i="1"/>
  <c r="AG2782" i="1"/>
  <c r="AG2576" i="1"/>
  <c r="AG2811" i="1"/>
  <c r="AG2816" i="1"/>
  <c r="AG2793" i="1"/>
  <c r="AG3157" i="1"/>
  <c r="AG3021" i="1"/>
  <c r="AG3165" i="1"/>
  <c r="AG3365" i="1"/>
  <c r="AG3174" i="1"/>
  <c r="AG3171" i="1"/>
  <c r="AG3168" i="1"/>
  <c r="AG1912" i="1"/>
  <c r="AG1721" i="1"/>
  <c r="AH1721" i="1" s="1"/>
  <c r="AJ1721" i="1" s="1"/>
  <c r="AG1720" i="1"/>
  <c r="AH1720" i="1" s="1"/>
  <c r="AJ1720" i="1" s="1"/>
  <c r="AG2815" i="1"/>
  <c r="AG1466" i="1"/>
  <c r="AH1466" i="1" s="1"/>
  <c r="AJ1466" i="1" s="1"/>
  <c r="AH1497" i="1"/>
  <c r="AJ1497" i="1" s="1"/>
  <c r="AG1477" i="1"/>
  <c r="AH1477" i="1" s="1"/>
  <c r="AJ1477" i="1" s="1"/>
  <c r="AG2806" i="1"/>
  <c r="AG2494" i="1"/>
  <c r="AG2895" i="1"/>
  <c r="AG2805" i="1"/>
  <c r="AG1501" i="1"/>
  <c r="AH1501" i="1" s="1"/>
  <c r="AJ1501" i="1" s="1"/>
  <c r="AG2640" i="1"/>
  <c r="AG2997" i="1"/>
  <c r="AG2996" i="1"/>
  <c r="AG2994" i="1"/>
  <c r="AG2992" i="1"/>
  <c r="AG3004" i="1"/>
  <c r="AG2737" i="1"/>
  <c r="AG2739" i="1"/>
  <c r="AG2850" i="1"/>
  <c r="AG2849" i="1"/>
  <c r="AG2749" i="1"/>
  <c r="AG3089" i="1"/>
  <c r="AG3010" i="1"/>
  <c r="AG2470" i="1"/>
  <c r="AG1509" i="1"/>
  <c r="AH1509" i="1" s="1"/>
  <c r="AJ1509" i="1" s="1"/>
  <c r="AG1908" i="1"/>
  <c r="AG2809" i="1"/>
  <c r="AG1154" i="1"/>
  <c r="AJ1253" i="1"/>
  <c r="AG2964" i="1"/>
  <c r="AG2619" i="1"/>
  <c r="AG930" i="1"/>
  <c r="AG929" i="1"/>
  <c r="AG2064" i="1"/>
  <c r="AG2065" i="1"/>
  <c r="AG2066" i="1"/>
  <c r="AG2421" i="1"/>
  <c r="AG2092" i="1"/>
  <c r="AG2049" i="1"/>
  <c r="AG3432" i="1"/>
  <c r="AG3270" i="1"/>
  <c r="AG2954" i="1"/>
  <c r="AG2944" i="1"/>
  <c r="AG2974" i="1"/>
  <c r="AG2595" i="1"/>
  <c r="AG1128" i="1"/>
  <c r="AJ2715" i="1"/>
  <c r="AG1951" i="1"/>
  <c r="AG1938" i="1"/>
  <c r="AG2013" i="1"/>
  <c r="AG1926" i="1"/>
  <c r="AJ3456" i="1"/>
  <c r="AK11091" i="1" l="1"/>
  <c r="AL11091" i="1" s="1"/>
  <c r="AK11092" i="1"/>
  <c r="AL11092" i="1" s="1"/>
  <c r="AK1194" i="1"/>
  <c r="AL1194" i="1" s="1"/>
  <c r="AK3105" i="1"/>
  <c r="AL3105" i="1" s="1"/>
  <c r="AH1938" i="1"/>
  <c r="AJ1938" i="1" s="1"/>
  <c r="AH2421" i="1"/>
  <c r="AJ2421" i="1" s="1"/>
  <c r="AH2749" i="1"/>
  <c r="AJ2749" i="1" s="1"/>
  <c r="AH2996" i="1"/>
  <c r="AJ2996" i="1" s="1"/>
  <c r="AH3171" i="1"/>
  <c r="AJ3171" i="1" s="1"/>
  <c r="AH2827" i="1"/>
  <c r="AJ2827" i="1" s="1"/>
  <c r="AH2649" i="1"/>
  <c r="AJ2649" i="1" s="1"/>
  <c r="AH1055" i="1"/>
  <c r="AJ1055" i="1" s="1"/>
  <c r="AH2974" i="1"/>
  <c r="AJ2974" i="1" s="1"/>
  <c r="AH2066" i="1"/>
  <c r="AJ2066" i="1" s="1"/>
  <c r="AH2470" i="1"/>
  <c r="AJ2470" i="1" s="1"/>
  <c r="AH3004" i="1"/>
  <c r="AJ3004" i="1" s="1"/>
  <c r="AH2895" i="1"/>
  <c r="AJ2895" i="1" s="1"/>
  <c r="AH3174" i="1"/>
  <c r="AJ3174" i="1" s="1"/>
  <c r="AH2576" i="1"/>
  <c r="AJ2576" i="1" s="1"/>
  <c r="AH283" i="1"/>
  <c r="AJ283" i="1" s="1"/>
  <c r="AH2940" i="1"/>
  <c r="AJ2940" i="1" s="1"/>
  <c r="AH3289" i="1"/>
  <c r="AJ3289" i="1" s="1"/>
  <c r="AH238" i="1"/>
  <c r="AJ238" i="1" s="1"/>
  <c r="AH2013" i="1"/>
  <c r="AJ2013" i="1" s="1"/>
  <c r="AH1128" i="1"/>
  <c r="AJ1128" i="1" s="1"/>
  <c r="AH2954" i="1"/>
  <c r="AJ2954" i="1" s="1"/>
  <c r="AH2092" i="1"/>
  <c r="AJ2092" i="1" s="1"/>
  <c r="AH2064" i="1"/>
  <c r="AJ2064" i="1" s="1"/>
  <c r="AH2964" i="1"/>
  <c r="AJ2964" i="1" s="1"/>
  <c r="AH1908" i="1"/>
  <c r="AJ1908" i="1" s="1"/>
  <c r="AH3089" i="1"/>
  <c r="AJ3089" i="1" s="1"/>
  <c r="AH2739" i="1"/>
  <c r="AJ2739" i="1" s="1"/>
  <c r="AH2994" i="1"/>
  <c r="AJ2994" i="1" s="1"/>
  <c r="AH2806" i="1"/>
  <c r="AJ2806" i="1" s="1"/>
  <c r="AH2815" i="1"/>
  <c r="AJ2815" i="1" s="1"/>
  <c r="AH3168" i="1"/>
  <c r="AJ3168" i="1" s="1"/>
  <c r="AH3165" i="1"/>
  <c r="AJ3165" i="1" s="1"/>
  <c r="AH2816" i="1"/>
  <c r="AJ2816" i="1" s="1"/>
  <c r="AH2792" i="1"/>
  <c r="AJ2792" i="1" s="1"/>
  <c r="AH667" i="1"/>
  <c r="AJ667" i="1" s="1"/>
  <c r="AH2867" i="1"/>
  <c r="AJ2867" i="1" s="1"/>
  <c r="AH1103" i="1"/>
  <c r="AJ1103" i="1" s="1"/>
  <c r="AH3011" i="1"/>
  <c r="AJ3011" i="1" s="1"/>
  <c r="AH2689" i="1"/>
  <c r="AJ2689" i="1" s="1"/>
  <c r="AH2672" i="1"/>
  <c r="AJ2672" i="1" s="1"/>
  <c r="AH2986" i="1"/>
  <c r="AJ2986" i="1" s="1"/>
  <c r="AH2730" i="1"/>
  <c r="AJ2730" i="1" s="1"/>
  <c r="AH3087" i="1"/>
  <c r="AJ3087" i="1" s="1"/>
  <c r="AH722" i="1"/>
  <c r="AJ722" i="1" s="1"/>
  <c r="AH581" i="1"/>
  <c r="AJ581" i="1" s="1"/>
  <c r="AH2481" i="1"/>
  <c r="AJ2481" i="1" s="1"/>
  <c r="AH2747" i="1"/>
  <c r="AJ2747" i="1" s="1"/>
  <c r="AH3005" i="1"/>
  <c r="AJ3005" i="1" s="1"/>
  <c r="AH2371" i="1"/>
  <c r="AJ2371" i="1" s="1"/>
  <c r="AH590" i="1"/>
  <c r="AJ590" i="1" s="1"/>
  <c r="AH2675" i="1"/>
  <c r="AJ2675" i="1" s="1"/>
  <c r="AH2953" i="1"/>
  <c r="AJ2953" i="1" s="1"/>
  <c r="AH3111" i="1"/>
  <c r="AJ3111" i="1" s="1"/>
  <c r="AH2467" i="1"/>
  <c r="AJ2467" i="1" s="1"/>
  <c r="AH1261" i="1"/>
  <c r="AJ1261" i="1" s="1"/>
  <c r="AH2457" i="1"/>
  <c r="AJ2457" i="1" s="1"/>
  <c r="AH3155" i="1"/>
  <c r="AJ3155" i="1" s="1"/>
  <c r="AH2241" i="1"/>
  <c r="AJ2241" i="1" s="1"/>
  <c r="AH269" i="1"/>
  <c r="AJ269" i="1" s="1"/>
  <c r="AH2201" i="1"/>
  <c r="AJ2201" i="1" s="1"/>
  <c r="AH2077" i="1"/>
  <c r="AJ2077" i="1" s="1"/>
  <c r="AH2905" i="1"/>
  <c r="AJ2905" i="1" s="1"/>
  <c r="AH3452" i="1"/>
  <c r="AJ3452" i="1" s="1"/>
  <c r="AH3437" i="1"/>
  <c r="AJ3437" i="1" s="1"/>
  <c r="AH3436" i="1"/>
  <c r="AJ3436" i="1" s="1"/>
  <c r="AH3243" i="1"/>
  <c r="AJ3243" i="1" s="1"/>
  <c r="AH221" i="1"/>
  <c r="AJ221" i="1" s="1"/>
  <c r="AH970" i="1"/>
  <c r="AJ970" i="1" s="1"/>
  <c r="AH2897" i="1"/>
  <c r="AJ2897" i="1" s="1"/>
  <c r="AH3044" i="1"/>
  <c r="AJ3044" i="1" s="1"/>
  <c r="AH3006" i="1"/>
  <c r="AJ3006" i="1" s="1"/>
  <c r="AH2982" i="1"/>
  <c r="AJ2982" i="1" s="1"/>
  <c r="AH2878" i="1"/>
  <c r="AJ2878" i="1" s="1"/>
  <c r="AH3041" i="1"/>
  <c r="AJ3041" i="1" s="1"/>
  <c r="AH2894" i="1"/>
  <c r="AJ2894" i="1" s="1"/>
  <c r="AH1267" i="1"/>
  <c r="AJ1267" i="1" s="1"/>
  <c r="AH2218" i="1"/>
  <c r="AJ2218" i="1" s="1"/>
  <c r="AH456" i="1"/>
  <c r="AJ456" i="1" s="1"/>
  <c r="AH2789" i="1"/>
  <c r="AJ2789" i="1" s="1"/>
  <c r="AH1036" i="1"/>
  <c r="AJ1036" i="1" s="1"/>
  <c r="AH1278" i="1"/>
  <c r="AJ1278" i="1" s="1"/>
  <c r="AH3055" i="1"/>
  <c r="AJ3055" i="1" s="1"/>
  <c r="AH3081" i="1"/>
  <c r="AJ3081" i="1" s="1"/>
  <c r="AH2917" i="1"/>
  <c r="AJ2917" i="1" s="1"/>
  <c r="AH2781" i="1"/>
  <c r="AJ2781" i="1" s="1"/>
  <c r="AH1013" i="1"/>
  <c r="AJ1013" i="1" s="1"/>
  <c r="AH1008" i="1"/>
  <c r="AJ1008" i="1" s="1"/>
  <c r="AH237" i="1"/>
  <c r="AJ237" i="1" s="1"/>
  <c r="AH233" i="1"/>
  <c r="AJ233" i="1" s="1"/>
  <c r="AH3067" i="1"/>
  <c r="AJ3067" i="1" s="1"/>
  <c r="AH3084" i="1"/>
  <c r="AJ3084" i="1" s="1"/>
  <c r="AH585" i="1"/>
  <c r="AJ585" i="1" s="1"/>
  <c r="AH3318" i="1"/>
  <c r="AJ3318" i="1" s="1"/>
  <c r="AH2238" i="1"/>
  <c r="AJ2238" i="1" s="1"/>
  <c r="AH3071" i="1"/>
  <c r="AJ3071" i="1" s="1"/>
  <c r="AH2232" i="1"/>
  <c r="AJ2232" i="1" s="1"/>
  <c r="AH1146" i="1"/>
  <c r="AJ1146" i="1" s="1"/>
  <c r="AH305" i="1"/>
  <c r="AJ305" i="1" s="1"/>
  <c r="AH3403" i="1"/>
  <c r="AJ3403" i="1" s="1"/>
  <c r="AH1414" i="1"/>
  <c r="AJ1414" i="1" s="1"/>
  <c r="AH553" i="1"/>
  <c r="AJ553" i="1" s="1"/>
  <c r="AH1188" i="1"/>
  <c r="AJ1188" i="1" s="1"/>
  <c r="AH1327" i="1"/>
  <c r="AJ1327" i="1" s="1"/>
  <c r="AH1392" i="1"/>
  <c r="AJ1392" i="1" s="1"/>
  <c r="AH641" i="1"/>
  <c r="AJ641" i="1" s="1"/>
  <c r="AH1003" i="1"/>
  <c r="AJ1003" i="1" s="1"/>
  <c r="AH1292" i="1"/>
  <c r="AJ1292" i="1" s="1"/>
  <c r="AH251" i="1"/>
  <c r="AJ251" i="1" s="1"/>
  <c r="AH247" i="1"/>
  <c r="AJ247" i="1" s="1"/>
  <c r="AH1038" i="1"/>
  <c r="AJ1038" i="1" s="1"/>
  <c r="AH3443" i="1"/>
  <c r="AJ3443" i="1" s="1"/>
  <c r="AH1152" i="1"/>
  <c r="AJ1152" i="1" s="1"/>
  <c r="AH2714" i="1"/>
  <c r="AJ2714" i="1" s="1"/>
  <c r="AH3393" i="1"/>
  <c r="AJ3393" i="1" s="1"/>
  <c r="AH218" i="1"/>
  <c r="AJ218" i="1" s="1"/>
  <c r="AH1349" i="1"/>
  <c r="AJ1349" i="1" s="1"/>
  <c r="AH2045" i="1"/>
  <c r="AJ2045" i="1" s="1"/>
  <c r="AH2627" i="1"/>
  <c r="AJ2627" i="1" s="1"/>
  <c r="AH448" i="1"/>
  <c r="AJ448" i="1" s="1"/>
  <c r="AH2089" i="1"/>
  <c r="AJ2089" i="1" s="1"/>
  <c r="AH2424" i="1"/>
  <c r="AJ2424" i="1" s="1"/>
  <c r="AH2423" i="1"/>
  <c r="AJ2423" i="1" s="1"/>
  <c r="AH313" i="1"/>
  <c r="AJ313" i="1" s="1"/>
  <c r="AH2725" i="1"/>
  <c r="AJ2725" i="1" s="1"/>
  <c r="AH3296" i="1"/>
  <c r="AJ3296" i="1" s="1"/>
  <c r="AH3248" i="1"/>
  <c r="AJ3248" i="1" s="1"/>
  <c r="AH2783" i="1"/>
  <c r="AJ2783" i="1" s="1"/>
  <c r="AH3128" i="1"/>
  <c r="AJ3128" i="1" s="1"/>
  <c r="AH3118" i="1"/>
  <c r="AJ3118" i="1" s="1"/>
  <c r="AH3385" i="1"/>
  <c r="AJ3385" i="1" s="1"/>
  <c r="AH3355" i="1"/>
  <c r="AJ3355" i="1" s="1"/>
  <c r="AH3389" i="1"/>
  <c r="AJ3389" i="1" s="1"/>
  <c r="AH3337" i="1"/>
  <c r="AJ3337" i="1" s="1"/>
  <c r="AH3222" i="1"/>
  <c r="AJ3222" i="1" s="1"/>
  <c r="AH3349" i="1"/>
  <c r="AJ3349" i="1" s="1"/>
  <c r="AH3387" i="1"/>
  <c r="AJ3387" i="1" s="1"/>
  <c r="AH769" i="1"/>
  <c r="AJ769" i="1" s="1"/>
  <c r="AH791" i="1"/>
  <c r="AJ791" i="1" s="1"/>
  <c r="AH763" i="1"/>
  <c r="AJ763" i="1" s="1"/>
  <c r="AH1020" i="1"/>
  <c r="AJ1020" i="1" s="1"/>
  <c r="AH534" i="1"/>
  <c r="AJ534" i="1" s="1"/>
  <c r="AH2191" i="1"/>
  <c r="AJ2191" i="1" s="1"/>
  <c r="AH2193" i="1"/>
  <c r="AJ2193" i="1" s="1"/>
  <c r="AH2188" i="1"/>
  <c r="AJ2188" i="1" s="1"/>
  <c r="AH2526" i="1"/>
  <c r="AJ2526" i="1" s="1"/>
  <c r="AH2517" i="1"/>
  <c r="AJ2517" i="1" s="1"/>
  <c r="AH2757" i="1"/>
  <c r="AJ2757" i="1" s="1"/>
  <c r="AH2708" i="1"/>
  <c r="AJ2708" i="1" s="1"/>
  <c r="AH2575" i="1"/>
  <c r="AJ2575" i="1" s="1"/>
  <c r="AH3016" i="1"/>
  <c r="AJ3016" i="1" s="1"/>
  <c r="AH3431" i="1"/>
  <c r="AJ3431" i="1" s="1"/>
  <c r="AH1384" i="1"/>
  <c r="AJ1384" i="1" s="1"/>
  <c r="AH828" i="1"/>
  <c r="AJ828" i="1" s="1"/>
  <c r="AH3208" i="1"/>
  <c r="AJ3208" i="1" s="1"/>
  <c r="AH3201" i="1"/>
  <c r="AJ3201" i="1" s="1"/>
  <c r="AH3192" i="1"/>
  <c r="AJ3192" i="1" s="1"/>
  <c r="AH843" i="1"/>
  <c r="AJ843" i="1" s="1"/>
  <c r="AH788" i="1"/>
  <c r="AJ788" i="1" s="1"/>
  <c r="AH783" i="1"/>
  <c r="AJ783" i="1" s="1"/>
  <c r="AH784" i="1"/>
  <c r="AJ784" i="1" s="1"/>
  <c r="AH778" i="1"/>
  <c r="AJ778" i="1" s="1"/>
  <c r="AH774" i="1"/>
  <c r="AJ774" i="1" s="1"/>
  <c r="AH771" i="1"/>
  <c r="AJ771" i="1" s="1"/>
  <c r="AH3193" i="1"/>
  <c r="AJ3193" i="1" s="1"/>
  <c r="AH764" i="1"/>
  <c r="AJ764" i="1" s="1"/>
  <c r="AH1383" i="1"/>
  <c r="AJ1383" i="1" s="1"/>
  <c r="AH2472" i="1"/>
  <c r="AJ2472" i="1" s="1"/>
  <c r="AH1150" i="1"/>
  <c r="AJ1150" i="1" s="1"/>
  <c r="AH1365" i="1"/>
  <c r="AJ1365" i="1" s="1"/>
  <c r="AH1370" i="1"/>
  <c r="AJ1370" i="1" s="1"/>
  <c r="AH495" i="1"/>
  <c r="AJ495" i="1" s="1"/>
  <c r="AH469" i="1"/>
  <c r="AJ469" i="1" s="1"/>
  <c r="AH484" i="1"/>
  <c r="AJ484" i="1" s="1"/>
  <c r="AH2050" i="1"/>
  <c r="AJ2050" i="1" s="1"/>
  <c r="AH2062" i="1"/>
  <c r="AJ2062" i="1" s="1"/>
  <c r="AH3421" i="1"/>
  <c r="AJ3421" i="1" s="1"/>
  <c r="AH490" i="1"/>
  <c r="AJ490" i="1" s="1"/>
  <c r="AH506" i="1"/>
  <c r="AJ506" i="1" s="1"/>
  <c r="AH3097" i="1"/>
  <c r="AJ3097" i="1" s="1"/>
  <c r="AH3091" i="1"/>
  <c r="AJ3091" i="1" s="1"/>
  <c r="AH505" i="1"/>
  <c r="AJ505" i="1" s="1"/>
  <c r="AH501" i="1"/>
  <c r="AJ501" i="1" s="1"/>
  <c r="AH3424" i="1"/>
  <c r="AJ3424" i="1" s="1"/>
  <c r="AH485" i="1"/>
  <c r="AJ485" i="1" s="1"/>
  <c r="AH475" i="1"/>
  <c r="AJ475" i="1" s="1"/>
  <c r="AH3415" i="1"/>
  <c r="AJ3415" i="1" s="1"/>
  <c r="AH411" i="1"/>
  <c r="AJ411" i="1" s="1"/>
  <c r="AH3240" i="1"/>
  <c r="AJ3240" i="1" s="1"/>
  <c r="AH488" i="1"/>
  <c r="AJ488" i="1" s="1"/>
  <c r="AH2704" i="1"/>
  <c r="AJ2704" i="1" s="1"/>
  <c r="AH396" i="1"/>
  <c r="AJ396" i="1" s="1"/>
  <c r="AH878" i="1"/>
  <c r="AJ878" i="1" s="1"/>
  <c r="AH2865" i="1"/>
  <c r="AJ2865" i="1" s="1"/>
  <c r="AH3120" i="1"/>
  <c r="AJ3120" i="1" s="1"/>
  <c r="AH1849" i="1"/>
  <c r="AJ1849" i="1" s="1"/>
  <c r="AH2344" i="1"/>
  <c r="AJ2344" i="1" s="1"/>
  <c r="AH2261" i="1"/>
  <c r="AJ2261" i="1" s="1"/>
  <c r="AH2337" i="1"/>
  <c r="AJ2337" i="1" s="1"/>
  <c r="AH2398" i="1"/>
  <c r="AJ2398" i="1" s="1"/>
  <c r="AH2437" i="1"/>
  <c r="AJ2437" i="1" s="1"/>
  <c r="AH2435" i="1"/>
  <c r="AJ2435" i="1" s="1"/>
  <c r="AH2439" i="1"/>
  <c r="AJ2439" i="1" s="1"/>
  <c r="AH2359" i="1"/>
  <c r="AJ2359" i="1" s="1"/>
  <c r="AH2265" i="1"/>
  <c r="AJ2265" i="1" s="1"/>
  <c r="AH2433" i="1"/>
  <c r="AJ2433" i="1" s="1"/>
  <c r="AH2061" i="1"/>
  <c r="AJ2061" i="1" s="1"/>
  <c r="AH2339" i="1"/>
  <c r="AJ2339" i="1" s="1"/>
  <c r="AH2257" i="1"/>
  <c r="AJ2257" i="1" s="1"/>
  <c r="AH2388" i="1"/>
  <c r="AJ2388" i="1" s="1"/>
  <c r="AH2403" i="1"/>
  <c r="AJ2403" i="1" s="1"/>
  <c r="AH2296" i="1"/>
  <c r="AJ2296" i="1" s="1"/>
  <c r="AH2285" i="1"/>
  <c r="AJ2285" i="1" s="1"/>
  <c r="AH2429" i="1"/>
  <c r="AJ2429" i="1" s="1"/>
  <c r="AH2377" i="1"/>
  <c r="AJ2377" i="1" s="1"/>
  <c r="AH2399" i="1"/>
  <c r="AJ2399" i="1" s="1"/>
  <c r="AH2180" i="1"/>
  <c r="AJ2180" i="1" s="1"/>
  <c r="AH2174" i="1"/>
  <c r="AJ2174" i="1" s="1"/>
  <c r="AH2256" i="1"/>
  <c r="AJ2256" i="1" s="1"/>
  <c r="AH453" i="1"/>
  <c r="AJ453" i="1" s="1"/>
  <c r="AH2308" i="1"/>
  <c r="AJ2308" i="1" s="1"/>
  <c r="AH2281" i="1"/>
  <c r="AJ2281" i="1" s="1"/>
  <c r="AH451" i="1"/>
  <c r="AJ451" i="1" s="1"/>
  <c r="AH464" i="1"/>
  <c r="AJ464" i="1" s="1"/>
  <c r="AH460" i="1"/>
  <c r="AJ460" i="1" s="1"/>
  <c r="AH444" i="1"/>
  <c r="AJ444" i="1" s="1"/>
  <c r="AH932" i="1"/>
  <c r="AJ932" i="1" s="1"/>
  <c r="AH362" i="1"/>
  <c r="AJ362" i="1" s="1"/>
  <c r="AH406" i="1"/>
  <c r="AJ406" i="1" s="1"/>
  <c r="AH1228" i="1"/>
  <c r="AJ1228" i="1" s="1"/>
  <c r="AH372" i="1"/>
  <c r="AJ372" i="1" s="1"/>
  <c r="AH375" i="1"/>
  <c r="AJ375" i="1" s="1"/>
  <c r="AH350" i="1"/>
  <c r="AJ350" i="1" s="1"/>
  <c r="AH404" i="1"/>
  <c r="AJ404" i="1" s="1"/>
  <c r="AH400" i="1"/>
  <c r="AJ400" i="1" s="1"/>
  <c r="AH557" i="1"/>
  <c r="AJ557" i="1" s="1"/>
  <c r="AH3139" i="1"/>
  <c r="AJ3139" i="1" s="1"/>
  <c r="AH3126" i="1"/>
  <c r="AJ3126" i="1" s="1"/>
  <c r="AH2615" i="1"/>
  <c r="AJ2615" i="1" s="1"/>
  <c r="AH3278" i="1"/>
  <c r="AJ3278" i="1" s="1"/>
  <c r="AH1273" i="1"/>
  <c r="AJ1273" i="1" s="1"/>
  <c r="AH3113" i="1"/>
  <c r="AJ3113" i="1" s="1"/>
  <c r="AH3147" i="1"/>
  <c r="AJ3147" i="1" s="1"/>
  <c r="AH3216" i="1"/>
  <c r="AJ3216" i="1" s="1"/>
  <c r="AH3152" i="1"/>
  <c r="AJ3152" i="1" s="1"/>
  <c r="AH3145" i="1"/>
  <c r="AJ3145" i="1" s="1"/>
  <c r="AH530" i="1"/>
  <c r="AJ530" i="1" s="1"/>
  <c r="AH2453" i="1"/>
  <c r="AJ2453" i="1" s="1"/>
  <c r="AH3327" i="1"/>
  <c r="AJ3327" i="1" s="1"/>
  <c r="AH3265" i="1"/>
  <c r="AJ3265" i="1" s="1"/>
  <c r="AH2918" i="1"/>
  <c r="AJ2918" i="1" s="1"/>
  <c r="AH1271" i="1"/>
  <c r="AJ1271" i="1" s="1"/>
  <c r="AH1275" i="1"/>
  <c r="AJ1275" i="1" s="1"/>
  <c r="AH1282" i="1"/>
  <c r="AJ1282" i="1" s="1"/>
  <c r="AH399" i="1"/>
  <c r="AJ399" i="1" s="1"/>
  <c r="AH1004" i="1"/>
  <c r="AJ1004" i="1" s="1"/>
  <c r="AH3064" i="1"/>
  <c r="AJ3064" i="1" s="1"/>
  <c r="AH376" i="1"/>
  <c r="AJ376" i="1" s="1"/>
  <c r="AH403" i="1"/>
  <c r="AJ403" i="1" s="1"/>
  <c r="AH364" i="1"/>
  <c r="AJ364" i="1" s="1"/>
  <c r="AH358" i="1"/>
  <c r="AJ358" i="1" s="1"/>
  <c r="AH409" i="1"/>
  <c r="AJ409" i="1" s="1"/>
  <c r="AH1205" i="1"/>
  <c r="AJ1205" i="1" s="1"/>
  <c r="AH1041" i="1"/>
  <c r="AJ1041" i="1" s="1"/>
  <c r="AH263" i="1"/>
  <c r="AJ263" i="1" s="1"/>
  <c r="AH267" i="1"/>
  <c r="AJ267" i="1" s="1"/>
  <c r="AH262" i="1"/>
  <c r="AJ262" i="1" s="1"/>
  <c r="AH1178" i="1"/>
  <c r="AJ1178" i="1" s="1"/>
  <c r="AH1181" i="1"/>
  <c r="AJ1181" i="1" s="1"/>
  <c r="AH2493" i="1"/>
  <c r="AJ2493" i="1" s="1"/>
  <c r="AH1389" i="1"/>
  <c r="AJ1389" i="1" s="1"/>
  <c r="AH938" i="1"/>
  <c r="AJ938" i="1" s="1"/>
  <c r="AH1344" i="1"/>
  <c r="AJ1344" i="1" s="1"/>
  <c r="AH3233" i="1"/>
  <c r="AJ3233" i="1" s="1"/>
  <c r="AH1343" i="1"/>
  <c r="AJ1343" i="1" s="1"/>
  <c r="AH1372" i="1"/>
  <c r="AJ1372" i="1" s="1"/>
  <c r="AH3232" i="1"/>
  <c r="AJ3232" i="1" s="1"/>
  <c r="AH2197" i="1"/>
  <c r="AJ2197" i="1" s="1"/>
  <c r="AH2509" i="1"/>
  <c r="AJ2509" i="1" s="1"/>
  <c r="AH2222" i="1"/>
  <c r="AJ2222" i="1" s="1"/>
  <c r="AH2442" i="1"/>
  <c r="AJ2442" i="1" s="1"/>
  <c r="AH2212" i="1"/>
  <c r="AJ2212" i="1" s="1"/>
  <c r="AH3012" i="1"/>
  <c r="AJ3012" i="1" s="1"/>
  <c r="AH2445" i="1"/>
  <c r="AJ2445" i="1" s="1"/>
  <c r="AH904" i="1"/>
  <c r="AJ904" i="1" s="1"/>
  <c r="AH867" i="1"/>
  <c r="AJ867" i="1" s="1"/>
  <c r="AH814" i="1"/>
  <c r="AJ814" i="1" s="1"/>
  <c r="AH2166" i="1"/>
  <c r="AJ2166" i="1" s="1"/>
  <c r="AH1347" i="1"/>
  <c r="AJ1347" i="1" s="1"/>
  <c r="AH2145" i="1"/>
  <c r="AJ2145" i="1" s="1"/>
  <c r="AH2408" i="1"/>
  <c r="AJ2408" i="1" s="1"/>
  <c r="AH2164" i="1"/>
  <c r="AJ2164" i="1" s="1"/>
  <c r="AH2885" i="1"/>
  <c r="AJ2885" i="1" s="1"/>
  <c r="AH2138" i="1"/>
  <c r="AJ2138" i="1" s="1"/>
  <c r="AH3032" i="1"/>
  <c r="AJ3032" i="1" s="1"/>
  <c r="AH2095" i="1"/>
  <c r="AJ2095" i="1" s="1"/>
  <c r="AH3019" i="1"/>
  <c r="AJ3019" i="1" s="1"/>
  <c r="AH1339" i="1"/>
  <c r="AJ1339" i="1" s="1"/>
  <c r="AH826" i="1"/>
  <c r="AJ826" i="1" s="1"/>
  <c r="AH2420" i="1"/>
  <c r="AJ2420" i="1" s="1"/>
  <c r="AH2068" i="1"/>
  <c r="AJ2068" i="1" s="1"/>
  <c r="AH961" i="1"/>
  <c r="AJ961" i="1" s="1"/>
  <c r="AH868" i="1"/>
  <c r="AJ868" i="1" s="1"/>
  <c r="AH323" i="1"/>
  <c r="AJ323" i="1" s="1"/>
  <c r="AH2142" i="1"/>
  <c r="AJ2142" i="1" s="1"/>
  <c r="AH2163" i="1"/>
  <c r="AJ2163" i="1" s="1"/>
  <c r="AH1017" i="1"/>
  <c r="AJ1017" i="1" s="1"/>
  <c r="AH519" i="1"/>
  <c r="AJ519" i="1" s="1"/>
  <c r="AH322" i="1"/>
  <c r="AJ322" i="1" s="1"/>
  <c r="AH514" i="1"/>
  <c r="AJ514" i="1" s="1"/>
  <c r="AH321" i="1"/>
  <c r="AJ321" i="1" s="1"/>
  <c r="AH2121" i="1"/>
  <c r="AJ2121" i="1" s="1"/>
  <c r="AH349" i="1"/>
  <c r="AJ349" i="1" s="1"/>
  <c r="AH1418" i="1"/>
  <c r="AJ1418" i="1" s="1"/>
  <c r="AH2577" i="1"/>
  <c r="AJ2577" i="1" s="1"/>
  <c r="AH739" i="1"/>
  <c r="AJ739" i="1" s="1"/>
  <c r="AH2329" i="1"/>
  <c r="AJ2329" i="1" s="1"/>
  <c r="AH2505" i="1"/>
  <c r="AJ2505" i="1" s="1"/>
  <c r="AH2539" i="1"/>
  <c r="AJ2539" i="1" s="1"/>
  <c r="AH2907" i="1"/>
  <c r="AJ2907" i="1" s="1"/>
  <c r="AH2723" i="1"/>
  <c r="AJ2723" i="1" s="1"/>
  <c r="AH1212" i="1"/>
  <c r="AJ1212" i="1" s="1"/>
  <c r="AH2601" i="1"/>
  <c r="AJ2601" i="1" s="1"/>
  <c r="AH2510" i="1"/>
  <c r="AJ2510" i="1" s="1"/>
  <c r="AH2409" i="1"/>
  <c r="AJ2409" i="1" s="1"/>
  <c r="AH1124" i="1"/>
  <c r="AJ1124" i="1" s="1"/>
  <c r="AH1366" i="1"/>
  <c r="AJ1366" i="1" s="1"/>
  <c r="AH1229" i="1"/>
  <c r="AJ1229" i="1" s="1"/>
  <c r="AH702" i="1"/>
  <c r="AJ702" i="1" s="1"/>
  <c r="AH2085" i="1"/>
  <c r="AJ2085" i="1" s="1"/>
  <c r="AH2081" i="1"/>
  <c r="AJ2081" i="1" s="1"/>
  <c r="AH280" i="1"/>
  <c r="AJ280" i="1" s="1"/>
  <c r="AH707" i="1"/>
  <c r="AJ707" i="1" s="1"/>
  <c r="AH893" i="1"/>
  <c r="AJ893" i="1" s="1"/>
  <c r="AH891" i="1"/>
  <c r="AJ891" i="1" s="1"/>
  <c r="AH882" i="1"/>
  <c r="AJ882" i="1" s="1"/>
  <c r="AH1176" i="1"/>
  <c r="AJ1176" i="1" s="1"/>
  <c r="AH1187" i="1"/>
  <c r="AJ1187" i="1" s="1"/>
  <c r="AH2989" i="1"/>
  <c r="AJ2989" i="1" s="1"/>
  <c r="AH1907" i="1"/>
  <c r="AJ1907" i="1" s="1"/>
  <c r="AH565" i="1"/>
  <c r="AJ565" i="1" s="1"/>
  <c r="AH1917" i="1"/>
  <c r="AJ1917" i="1" s="1"/>
  <c r="AH276" i="1"/>
  <c r="AJ276" i="1" s="1"/>
  <c r="AH1257" i="1"/>
  <c r="AJ1257" i="1" s="1"/>
  <c r="AH1252" i="1"/>
  <c r="AJ1252" i="1" s="1"/>
  <c r="AH1262" i="1"/>
  <c r="AJ1262" i="1" s="1"/>
  <c r="AH2559" i="1"/>
  <c r="AJ2559" i="1" s="1"/>
  <c r="AH2566" i="1"/>
  <c r="AJ2566" i="1" s="1"/>
  <c r="AH902" i="1"/>
  <c r="AJ902" i="1" s="1"/>
  <c r="AH2565" i="1"/>
  <c r="AJ2565" i="1" s="1"/>
  <c r="AH2037" i="1"/>
  <c r="AJ2037" i="1" s="1"/>
  <c r="AH2152" i="1"/>
  <c r="AJ2152" i="1" s="1"/>
  <c r="AH2779" i="1"/>
  <c r="AJ2779" i="1" s="1"/>
  <c r="AH1325" i="1"/>
  <c r="AJ1325" i="1" s="1"/>
  <c r="AH2157" i="1"/>
  <c r="AJ2157" i="1" s="1"/>
  <c r="AH2115" i="1"/>
  <c r="AJ2115" i="1" s="1"/>
  <c r="AH2128" i="1"/>
  <c r="AJ2128" i="1" s="1"/>
  <c r="AH2125" i="1"/>
  <c r="AJ2125" i="1" s="1"/>
  <c r="AH2858" i="1"/>
  <c r="AJ2858" i="1" s="1"/>
  <c r="AH2697" i="1"/>
  <c r="AJ2697" i="1" s="1"/>
  <c r="AH2709" i="1"/>
  <c r="AJ2709" i="1" s="1"/>
  <c r="AH1381" i="1"/>
  <c r="AJ1381" i="1" s="1"/>
  <c r="AH3160" i="1"/>
  <c r="AJ3160" i="1" s="1"/>
  <c r="AH3169" i="1"/>
  <c r="AJ3169" i="1" s="1"/>
  <c r="AH3363" i="1"/>
  <c r="AJ3363" i="1" s="1"/>
  <c r="AH3334" i="1"/>
  <c r="AJ3334" i="1" s="1"/>
  <c r="AH570" i="1"/>
  <c r="AJ570" i="1" s="1"/>
  <c r="AH578" i="1"/>
  <c r="AJ578" i="1" s="1"/>
  <c r="AH1412" i="1"/>
  <c r="AJ1412" i="1" s="1"/>
  <c r="AH1408" i="1"/>
  <c r="AJ1408" i="1" s="1"/>
  <c r="AH916" i="1"/>
  <c r="AJ916" i="1" s="1"/>
  <c r="AH923" i="1"/>
  <c r="AJ923" i="1" s="1"/>
  <c r="AH919" i="1"/>
  <c r="AJ919" i="1" s="1"/>
  <c r="AH914" i="1"/>
  <c r="AJ914" i="1" s="1"/>
  <c r="AH3372" i="1"/>
  <c r="AJ3372" i="1" s="1"/>
  <c r="AH3366" i="1"/>
  <c r="AJ3366" i="1" s="1"/>
  <c r="AH3381" i="1"/>
  <c r="AJ3381" i="1" s="1"/>
  <c r="AH561" i="1"/>
  <c r="AJ561" i="1" s="1"/>
  <c r="AH876" i="1"/>
  <c r="AJ876" i="1" s="1"/>
  <c r="AH872" i="1"/>
  <c r="AJ872" i="1" s="1"/>
  <c r="AH2859" i="1"/>
  <c r="AJ2859" i="1" s="1"/>
  <c r="AH1851" i="1"/>
  <c r="AJ1851" i="1" s="1"/>
  <c r="AH311" i="1"/>
  <c r="AJ311" i="1" s="1"/>
  <c r="AH1361" i="1"/>
  <c r="AJ1361" i="1" s="1"/>
  <c r="AH899" i="1"/>
  <c r="AJ899" i="1" s="1"/>
  <c r="AH2074" i="1"/>
  <c r="AJ2074" i="1" s="1"/>
  <c r="AH703" i="1"/>
  <c r="AJ703" i="1" s="1"/>
  <c r="AH1352" i="1"/>
  <c r="AJ1352" i="1" s="1"/>
  <c r="AH863" i="1"/>
  <c r="AJ863" i="1" s="1"/>
  <c r="AH228" i="1"/>
  <c r="AJ228" i="1" s="1"/>
  <c r="AH2756" i="1"/>
  <c r="AJ2756" i="1" s="1"/>
  <c r="AH2751" i="1"/>
  <c r="AJ2751" i="1" s="1"/>
  <c r="AH728" i="1"/>
  <c r="AJ728" i="1" s="1"/>
  <c r="AH2594" i="1"/>
  <c r="AJ2594" i="1" s="1"/>
  <c r="AH2981" i="1"/>
  <c r="AJ2981" i="1" s="1"/>
  <c r="AH2477" i="1"/>
  <c r="AJ2477" i="1" s="1"/>
  <c r="AH2553" i="1"/>
  <c r="AJ2553" i="1" s="1"/>
  <c r="AH1233" i="1"/>
  <c r="AJ1233" i="1" s="1"/>
  <c r="AH1244" i="1"/>
  <c r="AJ1244" i="1" s="1"/>
  <c r="AH1235" i="1"/>
  <c r="AJ1235" i="1" s="1"/>
  <c r="AH1240" i="1"/>
  <c r="AJ1240" i="1" s="1"/>
  <c r="AH2547" i="1"/>
  <c r="AJ2547" i="1" s="1"/>
  <c r="AH1266" i="1"/>
  <c r="AJ1266" i="1" s="1"/>
  <c r="AH2829" i="1"/>
  <c r="AJ2829" i="1" s="1"/>
  <c r="AH689" i="1"/>
  <c r="AJ689" i="1" s="1"/>
  <c r="AH1387" i="1"/>
  <c r="AJ1387" i="1" s="1"/>
  <c r="AH225" i="1"/>
  <c r="AJ225" i="1" s="1"/>
  <c r="AH807" i="1"/>
  <c r="AJ807" i="1" s="1"/>
  <c r="AH2801" i="1"/>
  <c r="AJ2801" i="1" s="1"/>
  <c r="AH2653" i="1"/>
  <c r="AJ2653" i="1" s="1"/>
  <c r="AH1050" i="1"/>
  <c r="AJ1050" i="1" s="1"/>
  <c r="AH216" i="1"/>
  <c r="AJ216" i="1" s="1"/>
  <c r="AH3106" i="1"/>
  <c r="AJ3106" i="1" s="1"/>
  <c r="AH1139" i="1"/>
  <c r="AJ1139" i="1" s="1"/>
  <c r="AH330" i="1"/>
  <c r="AJ330" i="1" s="1"/>
  <c r="AH3100" i="1"/>
  <c r="AJ3100" i="1" s="1"/>
  <c r="AH2655" i="1"/>
  <c r="AJ2655" i="1" s="1"/>
  <c r="AH2657" i="1"/>
  <c r="AJ2657" i="1" s="1"/>
  <c r="AH1246" i="1"/>
  <c r="AJ1246" i="1" s="1"/>
  <c r="AH2891" i="1"/>
  <c r="AJ2891" i="1" s="1"/>
  <c r="AH2592" i="1"/>
  <c r="AJ2592" i="1" s="1"/>
  <c r="AH329" i="1"/>
  <c r="AJ329" i="1" s="1"/>
  <c r="AH2769" i="1"/>
  <c r="AJ2769" i="1" s="1"/>
  <c r="AH1162" i="1"/>
  <c r="AJ1162" i="1" s="1"/>
  <c r="AH1153" i="1"/>
  <c r="AJ1153" i="1" s="1"/>
  <c r="AH336" i="1"/>
  <c r="AJ336" i="1" s="1"/>
  <c r="AH335" i="1"/>
  <c r="AJ335" i="1" s="1"/>
  <c r="AH1171" i="1"/>
  <c r="AJ1171" i="1" s="1"/>
  <c r="AH1165" i="1"/>
  <c r="AJ1165" i="1" s="1"/>
  <c r="AH1170" i="1"/>
  <c r="AJ1170" i="1" s="1"/>
  <c r="AH729" i="1"/>
  <c r="AJ729" i="1" s="1"/>
  <c r="AH226" i="1"/>
  <c r="AJ226" i="1" s="1"/>
  <c r="AH412" i="1"/>
  <c r="AJ412" i="1" s="1"/>
  <c r="AH1371" i="1"/>
  <c r="AJ1371" i="1" s="1"/>
  <c r="AH426" i="1"/>
  <c r="AJ426" i="1" s="1"/>
  <c r="AH421" i="1"/>
  <c r="AJ421" i="1" s="1"/>
  <c r="AH416" i="1"/>
  <c r="AJ416" i="1" s="1"/>
  <c r="AH3286" i="1"/>
  <c r="AJ3286" i="1" s="1"/>
  <c r="AH410" i="1"/>
  <c r="AJ410" i="1" s="1"/>
  <c r="AH1988" i="1"/>
  <c r="AJ1988" i="1" s="1"/>
  <c r="AH1861" i="1"/>
  <c r="AJ1861" i="1" s="1"/>
  <c r="AH2001" i="1"/>
  <c r="AJ2001" i="1" s="1"/>
  <c r="AH1957" i="1"/>
  <c r="AJ1957" i="1" s="1"/>
  <c r="AH1936" i="1"/>
  <c r="AJ1936" i="1" s="1"/>
  <c r="AH1976" i="1"/>
  <c r="AJ1976" i="1" s="1"/>
  <c r="AH1859" i="1"/>
  <c r="AJ1859" i="1" s="1"/>
  <c r="AH1974" i="1"/>
  <c r="AJ1974" i="1" s="1"/>
  <c r="AH1987" i="1"/>
  <c r="AJ1987" i="1" s="1"/>
  <c r="AH1966" i="1"/>
  <c r="AJ1966" i="1" s="1"/>
  <c r="AH1883" i="1"/>
  <c r="AJ1883" i="1" s="1"/>
  <c r="AH2000" i="1"/>
  <c r="AJ2000" i="1" s="1"/>
  <c r="AH2010" i="1"/>
  <c r="AJ2010" i="1" s="1"/>
  <c r="AH1999" i="1"/>
  <c r="AJ1999" i="1" s="1"/>
  <c r="AH1913" i="1"/>
  <c r="AJ1913" i="1" s="1"/>
  <c r="AH1873" i="1"/>
  <c r="AJ1873" i="1" s="1"/>
  <c r="AH1991" i="1"/>
  <c r="AJ1991" i="1" s="1"/>
  <c r="AH1857" i="1"/>
  <c r="AJ1857" i="1" s="1"/>
  <c r="AH2019" i="1"/>
  <c r="AJ2019" i="1" s="1"/>
  <c r="AH1914" i="1"/>
  <c r="AJ1914" i="1" s="1"/>
  <c r="AH1889" i="1"/>
  <c r="AJ1889" i="1" s="1"/>
  <c r="AH1885" i="1"/>
  <c r="AJ1885" i="1" s="1"/>
  <c r="AH2014" i="1"/>
  <c r="AJ2014" i="1" s="1"/>
  <c r="AH1923" i="1"/>
  <c r="AJ1923" i="1" s="1"/>
  <c r="AH1965" i="1"/>
  <c r="AJ1965" i="1" s="1"/>
  <c r="AH1920" i="1"/>
  <c r="AJ1920" i="1" s="1"/>
  <c r="AH1945" i="1"/>
  <c r="AJ1945" i="1" s="1"/>
  <c r="AH1933" i="1"/>
  <c r="AJ1933" i="1" s="1"/>
  <c r="AH1981" i="1"/>
  <c r="AJ1981" i="1" s="1"/>
  <c r="AH10012" i="1"/>
  <c r="AJ10012" i="1" s="1"/>
  <c r="AH8760" i="1"/>
  <c r="AJ8760" i="1" s="1"/>
  <c r="AH7288" i="1"/>
  <c r="AJ7288" i="1" s="1"/>
  <c r="AH6939" i="1"/>
  <c r="AJ6939" i="1" s="1"/>
  <c r="AH3102" i="1"/>
  <c r="AJ3102" i="1" s="1"/>
  <c r="AH2595" i="1"/>
  <c r="AJ2595" i="1" s="1"/>
  <c r="AH929" i="1"/>
  <c r="AJ929" i="1" s="1"/>
  <c r="AH2737" i="1"/>
  <c r="AJ2737" i="1" s="1"/>
  <c r="AH2805" i="1"/>
  <c r="AJ2805" i="1" s="1"/>
  <c r="AH2811" i="1"/>
  <c r="AJ2811" i="1" s="1"/>
  <c r="AH2748" i="1"/>
  <c r="AJ2748" i="1" s="1"/>
  <c r="AH2790" i="1"/>
  <c r="AJ2790" i="1" s="1"/>
  <c r="AH2685" i="1"/>
  <c r="AJ2685" i="1" s="1"/>
  <c r="AH2913" i="1"/>
  <c r="AJ2913" i="1" s="1"/>
  <c r="AH1388" i="1"/>
  <c r="AJ1388" i="1" s="1"/>
  <c r="AH3086" i="1"/>
  <c r="AJ3086" i="1" s="1"/>
  <c r="AH721" i="1"/>
  <c r="AJ721" i="1" s="1"/>
  <c r="AH2070" i="1"/>
  <c r="AJ2070" i="1" s="1"/>
  <c r="AH1042" i="1"/>
  <c r="AJ1042" i="1" s="1"/>
  <c r="AH755" i="1"/>
  <c r="AJ755" i="1" s="1"/>
  <c r="AH2773" i="1"/>
  <c r="AJ2773" i="1" s="1"/>
  <c r="AH2645" i="1"/>
  <c r="AJ2645" i="1" s="1"/>
  <c r="AH2750" i="1"/>
  <c r="AJ2750" i="1" s="1"/>
  <c r="AH3022" i="1"/>
  <c r="AJ3022" i="1" s="1"/>
  <c r="AH3401" i="1"/>
  <c r="AJ3401" i="1" s="1"/>
  <c r="AH2852" i="1"/>
  <c r="AJ2852" i="1" s="1"/>
  <c r="AH2324" i="1"/>
  <c r="AJ2324" i="1" s="1"/>
  <c r="AH2323" i="1"/>
  <c r="AJ2323" i="1" s="1"/>
  <c r="AH430" i="1"/>
  <c r="AJ430" i="1" s="1"/>
  <c r="AH2899" i="1"/>
  <c r="AJ2899" i="1" s="1"/>
  <c r="AH1322" i="1"/>
  <c r="AJ1322" i="1" s="1"/>
  <c r="AH3440" i="1"/>
  <c r="AJ3440" i="1" s="1"/>
  <c r="AH3267" i="1"/>
  <c r="AJ3267" i="1" s="1"/>
  <c r="AH1225" i="1"/>
  <c r="AJ1225" i="1" s="1"/>
  <c r="AH3435" i="1"/>
  <c r="AJ3435" i="1" s="1"/>
  <c r="AH3241" i="1"/>
  <c r="AJ3241" i="1" s="1"/>
  <c r="AH2612" i="1"/>
  <c r="AJ2612" i="1" s="1"/>
  <c r="AH2903" i="1"/>
  <c r="AJ2903" i="1" s="1"/>
  <c r="AH2638" i="1"/>
  <c r="AJ2638" i="1" s="1"/>
  <c r="AH3043" i="1"/>
  <c r="AJ3043" i="1" s="1"/>
  <c r="AH2543" i="1"/>
  <c r="AJ2543" i="1" s="1"/>
  <c r="AH2746" i="1"/>
  <c r="AJ2746" i="1" s="1"/>
  <c r="AH2932" i="1"/>
  <c r="AJ2932" i="1" s="1"/>
  <c r="AH2604" i="1"/>
  <c r="AJ2604" i="1" s="1"/>
  <c r="AH2200" i="1"/>
  <c r="AJ2200" i="1" s="1"/>
  <c r="AH279" i="1"/>
  <c r="AJ279" i="1" s="1"/>
  <c r="AH452" i="1"/>
  <c r="AJ452" i="1" s="1"/>
  <c r="AH2798" i="1"/>
  <c r="AJ2798" i="1" s="1"/>
  <c r="AH1268" i="1"/>
  <c r="AJ1268" i="1" s="1"/>
  <c r="AH433" i="1"/>
  <c r="AJ433" i="1" s="1"/>
  <c r="AH2921" i="1"/>
  <c r="AJ2921" i="1" s="1"/>
  <c r="AH1012" i="1"/>
  <c r="AJ1012" i="1" s="1"/>
  <c r="AH1007" i="1"/>
  <c r="AJ1007" i="1" s="1"/>
  <c r="AH236" i="1"/>
  <c r="AJ236" i="1" s="1"/>
  <c r="AH714" i="1"/>
  <c r="AJ714" i="1" s="1"/>
  <c r="AH870" i="1"/>
  <c r="AJ870" i="1" s="1"/>
  <c r="AH3451" i="1"/>
  <c r="AJ3451" i="1" s="1"/>
  <c r="AH3080" i="1"/>
  <c r="AJ3080" i="1" s="1"/>
  <c r="AH584" i="1"/>
  <c r="AJ584" i="1" s="1"/>
  <c r="AH3321" i="1"/>
  <c r="AJ3321" i="1" s="1"/>
  <c r="AH3206" i="1"/>
  <c r="AJ3206" i="1" s="1"/>
  <c r="AH2825" i="1"/>
  <c r="AJ2825" i="1" s="1"/>
  <c r="AH2221" i="1"/>
  <c r="AJ2221" i="1" s="1"/>
  <c r="AH309" i="1"/>
  <c r="AJ309" i="1" s="1"/>
  <c r="AH1207" i="1"/>
  <c r="AJ1207" i="1" s="1"/>
  <c r="AH304" i="1"/>
  <c r="AJ304" i="1" s="1"/>
  <c r="AH3414" i="1"/>
  <c r="AJ3414" i="1" s="1"/>
  <c r="AH302" i="1"/>
  <c r="AJ302" i="1" s="1"/>
  <c r="AH696" i="1"/>
  <c r="AJ696" i="1" s="1"/>
  <c r="AH643" i="1"/>
  <c r="AJ643" i="1" s="1"/>
  <c r="AH254" i="1"/>
  <c r="AJ254" i="1" s="1"/>
  <c r="AH324" i="1"/>
  <c r="AJ324" i="1" s="1"/>
  <c r="AH1080" i="1"/>
  <c r="AJ1080" i="1" s="1"/>
  <c r="AH3319" i="1"/>
  <c r="AJ3319" i="1" s="1"/>
  <c r="AH1199" i="1"/>
  <c r="AJ1199" i="1" s="1"/>
  <c r="AH241" i="1"/>
  <c r="AJ241" i="1" s="1"/>
  <c r="AH2795" i="1"/>
  <c r="AJ2795" i="1" s="1"/>
  <c r="AH3441" i="1"/>
  <c r="AJ3441" i="1" s="1"/>
  <c r="AH2427" i="1"/>
  <c r="AJ2427" i="1" s="1"/>
  <c r="AH720" i="1"/>
  <c r="AJ720" i="1" s="1"/>
  <c r="AH580" i="1"/>
  <c r="AJ580" i="1" s="1"/>
  <c r="AH3078" i="1"/>
  <c r="AJ3078" i="1" s="1"/>
  <c r="AH3048" i="1"/>
  <c r="AJ3048" i="1" s="1"/>
  <c r="AH2955" i="1"/>
  <c r="AJ2955" i="1" s="1"/>
  <c r="AH447" i="1"/>
  <c r="AJ447" i="1" s="1"/>
  <c r="AH2313" i="1"/>
  <c r="AJ2313" i="1" s="1"/>
  <c r="AH2318" i="1"/>
  <c r="AJ2318" i="1" s="1"/>
  <c r="AH2088" i="1"/>
  <c r="AJ2088" i="1" s="1"/>
  <c r="AH1034" i="1"/>
  <c r="AJ1034" i="1" s="1"/>
  <c r="AH222" i="1"/>
  <c r="AJ222" i="1" s="1"/>
  <c r="AH1101" i="1"/>
  <c r="AJ1101" i="1" s="1"/>
  <c r="AH3249" i="1"/>
  <c r="AJ3249" i="1" s="1"/>
  <c r="AH339" i="1"/>
  <c r="AJ339" i="1" s="1"/>
  <c r="AH3121" i="1"/>
  <c r="AJ3121" i="1" s="1"/>
  <c r="AH3137" i="1"/>
  <c r="AJ3137" i="1" s="1"/>
  <c r="AH2458" i="1"/>
  <c r="AJ2458" i="1" s="1"/>
  <c r="AH3339" i="1"/>
  <c r="AJ3339" i="1" s="1"/>
  <c r="AH3340" i="1"/>
  <c r="AJ3340" i="1" s="1"/>
  <c r="AH3353" i="1"/>
  <c r="AJ3353" i="1" s="1"/>
  <c r="AH3356" i="1"/>
  <c r="AJ3356" i="1" s="1"/>
  <c r="AH3350" i="1"/>
  <c r="AJ3350" i="1" s="1"/>
  <c r="AH3357" i="1"/>
  <c r="AJ3357" i="1" s="1"/>
  <c r="AH3345" i="1"/>
  <c r="AJ3345" i="1" s="1"/>
  <c r="AH795" i="1"/>
  <c r="AJ795" i="1" s="1"/>
  <c r="AH760" i="1"/>
  <c r="AJ760" i="1" s="1"/>
  <c r="AH793" i="1"/>
  <c r="AJ793" i="1" s="1"/>
  <c r="AH1027" i="1"/>
  <c r="AJ1027" i="1" s="1"/>
  <c r="AH1018" i="1"/>
  <c r="AJ1018" i="1" s="1"/>
  <c r="AH1030" i="1"/>
  <c r="AJ1030" i="1" s="1"/>
  <c r="AH2729" i="1"/>
  <c r="AJ2729" i="1" s="1"/>
  <c r="AH2198" i="1"/>
  <c r="AJ2198" i="1" s="1"/>
  <c r="AH1201" i="1"/>
  <c r="AJ1201" i="1" s="1"/>
  <c r="AH2516" i="1"/>
  <c r="AJ2516" i="1" s="1"/>
  <c r="AH2528" i="1"/>
  <c r="AJ2528" i="1" s="1"/>
  <c r="AH2531" i="1"/>
  <c r="AJ2531" i="1" s="1"/>
  <c r="AH2952" i="1"/>
  <c r="AJ2952" i="1" s="1"/>
  <c r="AH2705" i="1"/>
  <c r="AJ2705" i="1" s="1"/>
  <c r="AH1190" i="1"/>
  <c r="AJ1190" i="1" s="1"/>
  <c r="AH2474" i="1"/>
  <c r="AJ2474" i="1" s="1"/>
  <c r="AH2692" i="1"/>
  <c r="AJ2692" i="1" s="1"/>
  <c r="AH3181" i="1"/>
  <c r="AJ3181" i="1" s="1"/>
  <c r="AH3433" i="1"/>
  <c r="AJ3433" i="1" s="1"/>
  <c r="AH3203" i="1"/>
  <c r="AJ3203" i="1" s="1"/>
  <c r="AH3202" i="1"/>
  <c r="AJ3202" i="1" s="1"/>
  <c r="AH802" i="1"/>
  <c r="AJ802" i="1" s="1"/>
  <c r="AH842" i="1"/>
  <c r="AJ842" i="1" s="1"/>
  <c r="AH762" i="1"/>
  <c r="AJ762" i="1" s="1"/>
  <c r="AH789" i="1"/>
  <c r="AJ789" i="1" s="1"/>
  <c r="AH782" i="1"/>
  <c r="AJ782" i="1" s="1"/>
  <c r="AH777" i="1"/>
  <c r="AJ777" i="1" s="1"/>
  <c r="AH759" i="1"/>
  <c r="AJ759" i="1" s="1"/>
  <c r="AH770" i="1"/>
  <c r="AJ770" i="1" s="1"/>
  <c r="AH3185" i="1"/>
  <c r="AJ3185" i="1" s="1"/>
  <c r="AH492" i="1"/>
  <c r="AJ492" i="1" s="1"/>
  <c r="AH477" i="1"/>
  <c r="AJ477" i="1" s="1"/>
  <c r="AH1151" i="1"/>
  <c r="AJ1151" i="1" s="1"/>
  <c r="AH708" i="1"/>
  <c r="AJ708" i="1" s="1"/>
  <c r="AH2934" i="1"/>
  <c r="AJ2934" i="1" s="1"/>
  <c r="AH3184" i="1"/>
  <c r="AJ3184" i="1" s="1"/>
  <c r="AH481" i="1"/>
  <c r="AJ481" i="1" s="1"/>
  <c r="AH483" i="1"/>
  <c r="AJ483" i="1" s="1"/>
  <c r="AH2052" i="1"/>
  <c r="AJ2052" i="1" s="1"/>
  <c r="AH3405" i="1"/>
  <c r="AJ3405" i="1" s="1"/>
  <c r="AH3410" i="1"/>
  <c r="AJ3410" i="1" s="1"/>
  <c r="AH509" i="1"/>
  <c r="AJ509" i="1" s="1"/>
  <c r="AH3425" i="1"/>
  <c r="AJ3425" i="1" s="1"/>
  <c r="AH3095" i="1"/>
  <c r="AJ3095" i="1" s="1"/>
  <c r="AH3404" i="1"/>
  <c r="AJ3404" i="1" s="1"/>
  <c r="AH499" i="1"/>
  <c r="AJ499" i="1" s="1"/>
  <c r="AH479" i="1"/>
  <c r="AJ479" i="1" s="1"/>
  <c r="AH3408" i="1"/>
  <c r="AJ3408" i="1" s="1"/>
  <c r="AH474" i="1"/>
  <c r="AJ474" i="1" s="1"/>
  <c r="AH3419" i="1"/>
  <c r="AJ3419" i="1" s="1"/>
  <c r="AH2520" i="1"/>
  <c r="AJ2520" i="1" s="1"/>
  <c r="AH3269" i="1"/>
  <c r="AJ3269" i="1" s="1"/>
  <c r="AH500" i="1"/>
  <c r="AJ500" i="1" s="1"/>
  <c r="AH2381" i="1"/>
  <c r="AJ2381" i="1" s="1"/>
  <c r="AH890" i="1"/>
  <c r="AJ890" i="1" s="1"/>
  <c r="AH2328" i="1"/>
  <c r="AJ2328" i="1" s="1"/>
  <c r="AH2863" i="1"/>
  <c r="AJ2863" i="1" s="1"/>
  <c r="AH3131" i="1"/>
  <c r="AJ3131" i="1" s="1"/>
  <c r="AH3117" i="1"/>
  <c r="AJ3117" i="1" s="1"/>
  <c r="AH2301" i="1"/>
  <c r="AJ2301" i="1" s="1"/>
  <c r="AH2389" i="1"/>
  <c r="AJ2389" i="1" s="1"/>
  <c r="AH2385" i="1"/>
  <c r="AJ2385" i="1" s="1"/>
  <c r="AH2387" i="1"/>
  <c r="AJ2387" i="1" s="1"/>
  <c r="AH2280" i="1"/>
  <c r="AJ2280" i="1" s="1"/>
  <c r="AH2436" i="1"/>
  <c r="AJ2436" i="1" s="1"/>
  <c r="AH2432" i="1"/>
  <c r="AJ2432" i="1" s="1"/>
  <c r="AH2053" i="1"/>
  <c r="AJ2053" i="1" s="1"/>
  <c r="AH2358" i="1"/>
  <c r="AJ2358" i="1" s="1"/>
  <c r="AH2383" i="1"/>
  <c r="AJ2383" i="1" s="1"/>
  <c r="AH2051" i="1"/>
  <c r="AJ2051" i="1" s="1"/>
  <c r="AH2365" i="1"/>
  <c r="AJ2365" i="1" s="1"/>
  <c r="AH2262" i="1"/>
  <c r="AJ2262" i="1" s="1"/>
  <c r="AH2234" i="1"/>
  <c r="AJ2234" i="1" s="1"/>
  <c r="AH2173" i="1"/>
  <c r="AJ2173" i="1" s="1"/>
  <c r="AH2168" i="1"/>
  <c r="AJ2168" i="1" s="1"/>
  <c r="AH2295" i="1"/>
  <c r="AJ2295" i="1" s="1"/>
  <c r="AH2283" i="1"/>
  <c r="AJ2283" i="1" s="1"/>
  <c r="AH2379" i="1"/>
  <c r="AJ2379" i="1" s="1"/>
  <c r="AH2376" i="1"/>
  <c r="AJ2376" i="1" s="1"/>
  <c r="AH2701" i="1"/>
  <c r="AJ2701" i="1" s="1"/>
  <c r="AH2179" i="1"/>
  <c r="AJ2179" i="1" s="1"/>
  <c r="AH2373" i="1"/>
  <c r="AJ2373" i="1" s="1"/>
  <c r="AH2184" i="1"/>
  <c r="AJ2184" i="1" s="1"/>
  <c r="AH757" i="1"/>
  <c r="AJ757" i="1" s="1"/>
  <c r="AH2303" i="1"/>
  <c r="AJ2303" i="1" s="1"/>
  <c r="AH2305" i="1"/>
  <c r="AJ2305" i="1" s="1"/>
  <c r="AH2415" i="1"/>
  <c r="AJ2415" i="1" s="1"/>
  <c r="AH449" i="1"/>
  <c r="AJ449" i="1" s="1"/>
  <c r="AH463" i="1"/>
  <c r="AJ463" i="1" s="1"/>
  <c r="AH848" i="1"/>
  <c r="AJ848" i="1" s="1"/>
  <c r="AH2669" i="1"/>
  <c r="AJ2669" i="1" s="1"/>
  <c r="AH3018" i="1"/>
  <c r="AJ3018" i="1" s="1"/>
  <c r="AH361" i="1"/>
  <c r="AJ361" i="1" s="1"/>
  <c r="AH385" i="1"/>
  <c r="AJ385" i="1" s="1"/>
  <c r="AH387" i="1"/>
  <c r="AJ387" i="1" s="1"/>
  <c r="AH390" i="1"/>
  <c r="AJ390" i="1" s="1"/>
  <c r="AH371" i="1"/>
  <c r="AJ371" i="1" s="1"/>
  <c r="AH374" i="1"/>
  <c r="AJ374" i="1" s="1"/>
  <c r="AH359" i="1"/>
  <c r="AJ359" i="1" s="1"/>
  <c r="AH401" i="1"/>
  <c r="AJ401" i="1" s="1"/>
  <c r="AH3399" i="1"/>
  <c r="AJ3399" i="1" s="1"/>
  <c r="AH1211" i="1"/>
  <c r="AJ1211" i="1" s="1"/>
  <c r="AH3312" i="1"/>
  <c r="AJ3312" i="1" s="1"/>
  <c r="AH3135" i="1"/>
  <c r="AJ3135" i="1" s="1"/>
  <c r="AH2614" i="1"/>
  <c r="AJ2614" i="1" s="1"/>
  <c r="AH3281" i="1"/>
  <c r="AJ3281" i="1" s="1"/>
  <c r="AH1286" i="1"/>
  <c r="AJ1286" i="1" s="1"/>
  <c r="AH3133" i="1"/>
  <c r="AJ3133" i="1" s="1"/>
  <c r="AH3262" i="1"/>
  <c r="AJ3262" i="1" s="1"/>
  <c r="AH3212" i="1"/>
  <c r="AJ3212" i="1" s="1"/>
  <c r="AH3264" i="1"/>
  <c r="AJ3264" i="1" s="1"/>
  <c r="AH3144" i="1"/>
  <c r="AJ3144" i="1" s="1"/>
  <c r="AH529" i="1"/>
  <c r="AJ529" i="1" s="1"/>
  <c r="AH3153" i="1"/>
  <c r="AJ3153" i="1" s="1"/>
  <c r="AH3211" i="1"/>
  <c r="AJ3211" i="1" s="1"/>
  <c r="AH1281" i="1"/>
  <c r="AJ1281" i="1" s="1"/>
  <c r="AH1274" i="1"/>
  <c r="AJ1274" i="1" s="1"/>
  <c r="AH398" i="1"/>
  <c r="AJ398" i="1" s="1"/>
  <c r="AH2210" i="1"/>
  <c r="AJ2210" i="1" s="1"/>
  <c r="AH1005" i="1"/>
  <c r="AJ1005" i="1" s="1"/>
  <c r="AH373" i="1"/>
  <c r="AJ373" i="1" s="1"/>
  <c r="AH383" i="1"/>
  <c r="AJ383" i="1" s="1"/>
  <c r="AH392" i="1"/>
  <c r="AJ392" i="1" s="1"/>
  <c r="AH405" i="1"/>
  <c r="AJ405" i="1" s="1"/>
  <c r="AH528" i="1"/>
  <c r="AJ528" i="1" s="1"/>
  <c r="AH537" i="1"/>
  <c r="AJ537" i="1" s="1"/>
  <c r="AH363" i="1"/>
  <c r="AJ363" i="1" s="1"/>
  <c r="AH357" i="1"/>
  <c r="AJ357" i="1" s="1"/>
  <c r="AH442" i="1"/>
  <c r="AJ442" i="1" s="1"/>
  <c r="AH1200" i="1"/>
  <c r="AJ1200" i="1" s="1"/>
  <c r="AH2276" i="1"/>
  <c r="AJ2276" i="1" s="1"/>
  <c r="AH2277" i="1"/>
  <c r="AJ2277" i="1" s="1"/>
  <c r="AH272" i="1"/>
  <c r="AJ272" i="1" s="1"/>
  <c r="AH266" i="1"/>
  <c r="AJ266" i="1" s="1"/>
  <c r="AH3293" i="1"/>
  <c r="AJ3293" i="1" s="1"/>
  <c r="AH1177" i="1"/>
  <c r="AJ1177" i="1" s="1"/>
  <c r="AH1186" i="1"/>
  <c r="AJ1186" i="1" s="1"/>
  <c r="AH1179" i="1"/>
  <c r="AJ1179" i="1" s="1"/>
  <c r="AH2938" i="1"/>
  <c r="AJ2938" i="1" s="1"/>
  <c r="AH1379" i="1"/>
  <c r="AJ1379" i="1" s="1"/>
  <c r="AH1378" i="1"/>
  <c r="AJ1378" i="1" s="1"/>
  <c r="AH3224" i="1"/>
  <c r="AJ3224" i="1" s="1"/>
  <c r="AH1377" i="1"/>
  <c r="AJ1377" i="1" s="1"/>
  <c r="AH3229" i="1"/>
  <c r="AJ3229" i="1" s="1"/>
  <c r="AH2721" i="1"/>
  <c r="AJ2721" i="1" s="1"/>
  <c r="AH2207" i="1"/>
  <c r="AJ2207" i="1" s="1"/>
  <c r="AH2205" i="1"/>
  <c r="AJ2205" i="1" s="1"/>
  <c r="AH2211" i="1"/>
  <c r="AJ2211" i="1" s="1"/>
  <c r="AH1323" i="1"/>
  <c r="AJ1323" i="1" s="1"/>
  <c r="AH2448" i="1"/>
  <c r="AJ2448" i="1" s="1"/>
  <c r="AH2444" i="1"/>
  <c r="AJ2444" i="1" s="1"/>
  <c r="AH911" i="1"/>
  <c r="AJ911" i="1" s="1"/>
  <c r="AH829" i="1"/>
  <c r="AJ829" i="1" s="1"/>
  <c r="AH811" i="1"/>
  <c r="AJ811" i="1" s="1"/>
  <c r="AH2109" i="1"/>
  <c r="AJ2109" i="1" s="1"/>
  <c r="AH880" i="1"/>
  <c r="AJ880" i="1" s="1"/>
  <c r="AH809" i="1"/>
  <c r="AJ809" i="1" s="1"/>
  <c r="AH3023" i="1"/>
  <c r="AJ3023" i="1" s="1"/>
  <c r="AH2110" i="1"/>
  <c r="AJ2110" i="1" s="1"/>
  <c r="AH2097" i="1"/>
  <c r="AJ2097" i="1" s="1"/>
  <c r="AH1363" i="1"/>
  <c r="AJ1363" i="1" s="1"/>
  <c r="AH869" i="1"/>
  <c r="AJ869" i="1" s="1"/>
  <c r="AH3029" i="1"/>
  <c r="AJ3029" i="1" s="1"/>
  <c r="AH2118" i="1"/>
  <c r="AJ2118" i="1" s="1"/>
  <c r="AH3025" i="1"/>
  <c r="AJ3025" i="1" s="1"/>
  <c r="AH2149" i="1"/>
  <c r="AJ2149" i="1" s="1"/>
  <c r="AH3277" i="1"/>
  <c r="AJ3277" i="1" s="1"/>
  <c r="AH3273" i="1"/>
  <c r="AJ3273" i="1" s="1"/>
  <c r="AH2033" i="1"/>
  <c r="AJ2033" i="1" s="1"/>
  <c r="AH249" i="1"/>
  <c r="AJ249" i="1" s="1"/>
  <c r="AH2101" i="1"/>
  <c r="AJ2101" i="1" s="1"/>
  <c r="AH2161" i="1"/>
  <c r="AJ2161" i="1" s="1"/>
  <c r="AH516" i="1"/>
  <c r="AJ516" i="1" s="1"/>
  <c r="AH522" i="1"/>
  <c r="AJ522" i="1" s="1"/>
  <c r="AH2137" i="1"/>
  <c r="AJ2137" i="1" s="1"/>
  <c r="AH320" i="1"/>
  <c r="AJ320" i="1" s="1"/>
  <c r="AH2120" i="1"/>
  <c r="AJ2120" i="1" s="1"/>
  <c r="AH393" i="1"/>
  <c r="AJ393" i="1" s="1"/>
  <c r="AH2580" i="1"/>
  <c r="AJ2580" i="1" s="1"/>
  <c r="AH2680" i="1"/>
  <c r="AJ2680" i="1" s="1"/>
  <c r="AH2673" i="1"/>
  <c r="AJ2673" i="1" s="1"/>
  <c r="AH1290" i="1"/>
  <c r="AJ1290" i="1" s="1"/>
  <c r="AH738" i="1"/>
  <c r="AJ738" i="1" s="1"/>
  <c r="AH2452" i="1"/>
  <c r="AJ2452" i="1" s="1"/>
  <c r="AH2563" i="1"/>
  <c r="AJ2563" i="1" s="1"/>
  <c r="AH2503" i="1"/>
  <c r="AJ2503" i="1" s="1"/>
  <c r="AH2536" i="1"/>
  <c r="AJ2536" i="1" s="1"/>
  <c r="AH2596" i="1"/>
  <c r="AJ2596" i="1" s="1"/>
  <c r="AH2900" i="1"/>
  <c r="AJ2900" i="1" s="1"/>
  <c r="AH2722" i="1"/>
  <c r="AJ2722" i="1" s="1"/>
  <c r="AH511" i="1"/>
  <c r="AJ511" i="1" s="1"/>
  <c r="AH2497" i="1"/>
  <c r="AJ2497" i="1" s="1"/>
  <c r="AH2504" i="1"/>
  <c r="AJ2504" i="1" s="1"/>
  <c r="AH1401" i="1"/>
  <c r="AJ1401" i="1" s="1"/>
  <c r="AH1403" i="1"/>
  <c r="AJ1403" i="1" s="1"/>
  <c r="AH2079" i="1"/>
  <c r="AJ2079" i="1" s="1"/>
  <c r="AH1400" i="1"/>
  <c r="AJ1400" i="1" s="1"/>
  <c r="AH2084" i="1"/>
  <c r="AJ2084" i="1" s="1"/>
  <c r="AH2078" i="1"/>
  <c r="AJ2078" i="1" s="1"/>
  <c r="AH273" i="1"/>
  <c r="AJ273" i="1" s="1"/>
  <c r="AH562" i="1"/>
  <c r="AJ562" i="1" s="1"/>
  <c r="AH892" i="1"/>
  <c r="AJ892" i="1" s="1"/>
  <c r="AH888" i="1"/>
  <c r="AJ888" i="1" s="1"/>
  <c r="AH901" i="1"/>
  <c r="AJ901" i="1" s="1"/>
  <c r="AH1184" i="1"/>
  <c r="AJ1184" i="1" s="1"/>
  <c r="AH967" i="1"/>
  <c r="AJ967" i="1" s="1"/>
  <c r="AH968" i="1"/>
  <c r="AJ968" i="1" s="1"/>
  <c r="AH3000" i="1"/>
  <c r="AJ3000" i="1" s="1"/>
  <c r="AH1382" i="1"/>
  <c r="AJ1382" i="1" s="1"/>
  <c r="AH564" i="1"/>
  <c r="AJ564" i="1" s="1"/>
  <c r="AH2167" i="1"/>
  <c r="AJ2167" i="1" s="1"/>
  <c r="AH275" i="1"/>
  <c r="AJ275" i="1" s="1"/>
  <c r="AH1256" i="1"/>
  <c r="AJ1256" i="1" s="1"/>
  <c r="AH1249" i="1"/>
  <c r="AJ1249" i="1" s="1"/>
  <c r="AH1260" i="1"/>
  <c r="AJ1260" i="1" s="1"/>
  <c r="AH2571" i="1"/>
  <c r="AJ2571" i="1" s="1"/>
  <c r="AH2558" i="1"/>
  <c r="AJ2558" i="1" s="1"/>
  <c r="AH887" i="1"/>
  <c r="AJ887" i="1" s="1"/>
  <c r="AH2032" i="1"/>
  <c r="AJ2032" i="1" s="1"/>
  <c r="AH2573" i="1"/>
  <c r="AJ2573" i="1" s="1"/>
  <c r="AH2035" i="1"/>
  <c r="AJ2035" i="1" s="1"/>
  <c r="AH2165" i="1"/>
  <c r="AJ2165" i="1" s="1"/>
  <c r="AH2778" i="1"/>
  <c r="AJ2778" i="1" s="1"/>
  <c r="AH2990" i="1"/>
  <c r="AJ2990" i="1" s="1"/>
  <c r="AH577" i="1"/>
  <c r="AJ577" i="1" s="1"/>
  <c r="AH2155" i="1"/>
  <c r="AJ2155" i="1" s="1"/>
  <c r="AH2113" i="1"/>
  <c r="AJ2113" i="1" s="1"/>
  <c r="AH2357" i="1"/>
  <c r="AJ2357" i="1" s="1"/>
  <c r="AH2147" i="1"/>
  <c r="AJ2147" i="1" s="1"/>
  <c r="AH2143" i="1"/>
  <c r="AJ2143" i="1" s="1"/>
  <c r="AH2857" i="1"/>
  <c r="AJ2857" i="1" s="1"/>
  <c r="AH1950" i="1"/>
  <c r="AJ1950" i="1" s="1"/>
  <c r="AH2967" i="1"/>
  <c r="AJ2967" i="1" s="1"/>
  <c r="AH3173" i="1"/>
  <c r="AJ3173" i="1" s="1"/>
  <c r="AH3166" i="1"/>
  <c r="AJ3166" i="1" s="1"/>
  <c r="AH3292" i="1"/>
  <c r="AJ3292" i="1" s="1"/>
  <c r="AH569" i="1"/>
  <c r="AJ569" i="1" s="1"/>
  <c r="AH1406" i="1"/>
  <c r="AJ1406" i="1" s="1"/>
  <c r="AH1411" i="1"/>
  <c r="AJ1411" i="1" s="1"/>
  <c r="AH898" i="1"/>
  <c r="AJ898" i="1" s="1"/>
  <c r="AH924" i="1"/>
  <c r="AJ924" i="1" s="1"/>
  <c r="AH922" i="1"/>
  <c r="AJ922" i="1" s="1"/>
  <c r="AH918" i="1"/>
  <c r="AJ918" i="1" s="1"/>
  <c r="AH3371" i="1"/>
  <c r="AJ3371" i="1" s="1"/>
  <c r="AH3377" i="1"/>
  <c r="AJ3377" i="1" s="1"/>
  <c r="AH3379" i="1"/>
  <c r="AJ3379" i="1" s="1"/>
  <c r="AH574" i="1"/>
  <c r="AJ574" i="1" s="1"/>
  <c r="AH820" i="1"/>
  <c r="AJ820" i="1" s="1"/>
  <c r="AH560" i="1"/>
  <c r="AJ560" i="1" s="1"/>
  <c r="AH554" i="1"/>
  <c r="AJ554" i="1" s="1"/>
  <c r="AH897" i="1"/>
  <c r="AJ897" i="1" s="1"/>
  <c r="AH3075" i="1"/>
  <c r="AJ3075" i="1" s="1"/>
  <c r="AH2710" i="1"/>
  <c r="AJ2710" i="1" s="1"/>
  <c r="AH1369" i="1"/>
  <c r="AJ1369" i="1" s="1"/>
  <c r="AH877" i="1"/>
  <c r="AJ877" i="1" s="1"/>
  <c r="AH1355" i="1"/>
  <c r="AJ1355" i="1" s="1"/>
  <c r="AH3039" i="1"/>
  <c r="AJ3039" i="1" s="1"/>
  <c r="AH227" i="1"/>
  <c r="AJ227" i="1" s="1"/>
  <c r="AH2755" i="1"/>
  <c r="AJ2755" i="1" s="1"/>
  <c r="AH2733" i="1"/>
  <c r="AJ2733" i="1" s="1"/>
  <c r="AH286" i="1"/>
  <c r="AJ286" i="1" s="1"/>
  <c r="AH3008" i="1"/>
  <c r="AJ3008" i="1" s="1"/>
  <c r="AH2633" i="1"/>
  <c r="AJ2633" i="1" s="1"/>
  <c r="AH2893" i="1"/>
  <c r="AJ2893" i="1" s="1"/>
  <c r="AH2977" i="1"/>
  <c r="AJ2977" i="1" s="1"/>
  <c r="AH224" i="1"/>
  <c r="AJ224" i="1" s="1"/>
  <c r="AH1239" i="1"/>
  <c r="AJ1239" i="1" s="1"/>
  <c r="AH1232" i="1"/>
  <c r="AJ1232" i="1" s="1"/>
  <c r="AH1245" i="1"/>
  <c r="AJ1245" i="1" s="1"/>
  <c r="AH1243" i="1"/>
  <c r="AJ1243" i="1" s="1"/>
  <c r="AH2926" i="1"/>
  <c r="AJ2926" i="1" s="1"/>
  <c r="AH1238" i="1"/>
  <c r="AJ1238" i="1" s="1"/>
  <c r="AH2835" i="1"/>
  <c r="AJ2835" i="1" s="1"/>
  <c r="AH1058" i="1"/>
  <c r="AJ1058" i="1" s="1"/>
  <c r="AH220" i="1"/>
  <c r="AJ220" i="1" s="1"/>
  <c r="AH2842" i="1"/>
  <c r="AJ2842" i="1" s="1"/>
  <c r="AH716" i="1"/>
  <c r="AJ716" i="1" s="1"/>
  <c r="AH825" i="1"/>
  <c r="AJ825" i="1" s="1"/>
  <c r="AH819" i="1"/>
  <c r="AJ819" i="1" s="1"/>
  <c r="AH219" i="1"/>
  <c r="AJ219" i="1" s="1"/>
  <c r="AH331" i="1"/>
  <c r="AJ331" i="1" s="1"/>
  <c r="AH325" i="1"/>
  <c r="AJ325" i="1" s="1"/>
  <c r="AH3107" i="1"/>
  <c r="AJ3107" i="1" s="1"/>
  <c r="AH1145" i="1"/>
  <c r="AJ1145" i="1" s="1"/>
  <c r="AH732" i="1"/>
  <c r="AJ732" i="1" s="1"/>
  <c r="AH2643" i="1"/>
  <c r="AJ2643" i="1" s="1"/>
  <c r="AH2659" i="1"/>
  <c r="AJ2659" i="1" s="1"/>
  <c r="AH1195" i="1"/>
  <c r="AJ1195" i="1" s="1"/>
  <c r="AH666" i="1"/>
  <c r="AJ666" i="1" s="1"/>
  <c r="AH333" i="1"/>
  <c r="AJ333" i="1" s="1"/>
  <c r="AH2548" i="1"/>
  <c r="AJ2548" i="1" s="1"/>
  <c r="AH2593" i="1"/>
  <c r="AJ2593" i="1" s="1"/>
  <c r="AH2617" i="1"/>
  <c r="AJ2617" i="1" s="1"/>
  <c r="AH1160" i="1"/>
  <c r="AJ1160" i="1" s="1"/>
  <c r="AH752" i="1"/>
  <c r="AJ752" i="1" s="1"/>
  <c r="AH2611" i="1"/>
  <c r="AJ2611" i="1" s="1"/>
  <c r="AH1168" i="1"/>
  <c r="AJ1168" i="1" s="1"/>
  <c r="AH1156" i="1"/>
  <c r="AJ1156" i="1" s="1"/>
  <c r="AH1166" i="1"/>
  <c r="AJ1166" i="1" s="1"/>
  <c r="AH1161" i="1"/>
  <c r="AJ1161" i="1" s="1"/>
  <c r="AH415" i="1"/>
  <c r="AJ415" i="1" s="1"/>
  <c r="AH441" i="1"/>
  <c r="AJ441" i="1" s="1"/>
  <c r="AH1358" i="1"/>
  <c r="AJ1358" i="1" s="1"/>
  <c r="AH425" i="1"/>
  <c r="AJ425" i="1" s="1"/>
  <c r="AH420" i="1"/>
  <c r="AJ420" i="1" s="1"/>
  <c r="AH2011" i="1"/>
  <c r="AJ2011" i="1" s="1"/>
  <c r="AH440" i="1"/>
  <c r="AJ440" i="1" s="1"/>
  <c r="AH2018" i="1"/>
  <c r="AJ2018" i="1" s="1"/>
  <c r="AH1869" i="1"/>
  <c r="AJ1869" i="1" s="1"/>
  <c r="AH1946" i="1"/>
  <c r="AJ1946" i="1" s="1"/>
  <c r="AH1924" i="1"/>
  <c r="AJ1924" i="1" s="1"/>
  <c r="AH1992" i="1"/>
  <c r="AJ1992" i="1" s="1"/>
  <c r="AH1862" i="1"/>
  <c r="AJ1862" i="1" s="1"/>
  <c r="AH2031" i="1"/>
  <c r="AJ2031" i="1" s="1"/>
  <c r="AH1983" i="1"/>
  <c r="AJ1983" i="1" s="1"/>
  <c r="AH1929" i="1"/>
  <c r="AJ1929" i="1" s="1"/>
  <c r="AH1969" i="1"/>
  <c r="AJ1969" i="1" s="1"/>
  <c r="AH1853" i="1"/>
  <c r="AJ1853" i="1" s="1"/>
  <c r="AH2021" i="1"/>
  <c r="AJ2021" i="1" s="1"/>
  <c r="AH1962" i="1"/>
  <c r="AJ1962" i="1" s="1"/>
  <c r="AH1880" i="1"/>
  <c r="AJ1880" i="1" s="1"/>
  <c r="AH2008" i="1"/>
  <c r="AJ2008" i="1" s="1"/>
  <c r="AH1870" i="1"/>
  <c r="AJ1870" i="1" s="1"/>
  <c r="AH1995" i="1"/>
  <c r="AJ1995" i="1" s="1"/>
  <c r="AH1875" i="1"/>
  <c r="AJ1875" i="1" s="1"/>
  <c r="AH1888" i="1"/>
  <c r="AJ1888" i="1" s="1"/>
  <c r="AH1949" i="1"/>
  <c r="AJ1949" i="1" s="1"/>
  <c r="AH1921" i="1"/>
  <c r="AJ1921" i="1" s="1"/>
  <c r="AH2030" i="1"/>
  <c r="AJ2030" i="1" s="1"/>
  <c r="AH1934" i="1"/>
  <c r="AJ1934" i="1" s="1"/>
  <c r="AH1953" i="1"/>
  <c r="AJ1953" i="1" s="1"/>
  <c r="AH1928" i="1"/>
  <c r="AJ1928" i="1" s="1"/>
  <c r="AH11094" i="1"/>
  <c r="AJ11094" i="1" s="1"/>
  <c r="AH10005" i="1"/>
  <c r="AJ10005" i="1" s="1"/>
  <c r="AH8504" i="1"/>
  <c r="AJ8504" i="1" s="1"/>
  <c r="AH7081" i="1"/>
  <c r="AJ7081" i="1" s="1"/>
  <c r="AH6619" i="1"/>
  <c r="AJ6619" i="1" s="1"/>
  <c r="AH3270" i="1"/>
  <c r="AJ3270" i="1" s="1"/>
  <c r="AH1951" i="1"/>
  <c r="AJ1951" i="1" s="1"/>
  <c r="AH1154" i="1"/>
  <c r="AJ1154" i="1" s="1"/>
  <c r="AH715" i="1"/>
  <c r="AJ715" i="1" s="1"/>
  <c r="AH1129" i="1"/>
  <c r="AJ1129" i="1" s="1"/>
  <c r="AH2683" i="1"/>
  <c r="AJ2683" i="1" s="1"/>
  <c r="AH2670" i="1"/>
  <c r="AJ2670" i="1" s="1"/>
  <c r="AH723" i="1"/>
  <c r="AJ723" i="1" s="1"/>
  <c r="AH2740" i="1"/>
  <c r="AJ2740" i="1" s="1"/>
  <c r="AH2581" i="1"/>
  <c r="AJ2581" i="1" s="1"/>
  <c r="AH1100" i="1"/>
  <c r="AJ1100" i="1" s="1"/>
  <c r="AH2090" i="1"/>
  <c r="AJ2090" i="1" s="1"/>
  <c r="AH2091" i="1"/>
  <c r="AJ2091" i="1" s="1"/>
  <c r="AH726" i="1"/>
  <c r="AJ726" i="1" s="1"/>
  <c r="AH1142" i="1"/>
  <c r="AJ1142" i="1" s="1"/>
  <c r="AH2245" i="1"/>
  <c r="AJ2245" i="1" s="1"/>
  <c r="AH1043" i="1"/>
  <c r="AJ1043" i="1" s="1"/>
  <c r="AH3392" i="1"/>
  <c r="AJ3392" i="1" s="1"/>
  <c r="AH2321" i="1"/>
  <c r="AJ2321" i="1" s="1"/>
  <c r="AH2319" i="1"/>
  <c r="AJ2319" i="1" s="1"/>
  <c r="AH2904" i="1"/>
  <c r="AJ2904" i="1" s="1"/>
  <c r="AH712" i="1"/>
  <c r="AJ712" i="1" s="1"/>
  <c r="AH1099" i="1"/>
  <c r="AJ1099" i="1" s="1"/>
  <c r="AH2244" i="1"/>
  <c r="AJ2244" i="1" s="1"/>
  <c r="AH3442" i="1"/>
  <c r="AJ3442" i="1" s="1"/>
  <c r="AH2513" i="1"/>
  <c r="AJ2513" i="1" s="1"/>
  <c r="AH3209" i="1"/>
  <c r="AJ3209" i="1" s="1"/>
  <c r="AH1990" i="1"/>
  <c r="AJ1990" i="1" s="1"/>
  <c r="AH1097" i="1"/>
  <c r="AJ1097" i="1" s="1"/>
  <c r="AH3245" i="1"/>
  <c r="AJ3245" i="1" s="1"/>
  <c r="AH3197" i="1"/>
  <c r="AJ3197" i="1" s="1"/>
  <c r="AH2906" i="1"/>
  <c r="AJ2906" i="1" s="1"/>
  <c r="AH2469" i="1"/>
  <c r="AJ2469" i="1" s="1"/>
  <c r="AH2745" i="1"/>
  <c r="AJ2745" i="1" s="1"/>
  <c r="AH2931" i="1"/>
  <c r="AJ2931" i="1" s="1"/>
  <c r="AH2836" i="1"/>
  <c r="AJ2836" i="1" s="1"/>
  <c r="AH3314" i="1"/>
  <c r="AJ3314" i="1" s="1"/>
  <c r="AH2557" i="1"/>
  <c r="AJ2557" i="1" s="1"/>
  <c r="AH2230" i="1"/>
  <c r="AJ2230" i="1" s="1"/>
  <c r="AH450" i="1"/>
  <c r="AJ450" i="1" s="1"/>
  <c r="AH1203" i="1"/>
  <c r="AJ1203" i="1" s="1"/>
  <c r="AH1283" i="1"/>
  <c r="AJ1283" i="1" s="1"/>
  <c r="AH1015" i="1"/>
  <c r="AJ1015" i="1" s="1"/>
  <c r="AH1029" i="1"/>
  <c r="AJ1029" i="1" s="1"/>
  <c r="AH1202" i="1"/>
  <c r="AJ1202" i="1" s="1"/>
  <c r="AH2475" i="1"/>
  <c r="AJ2475" i="1" s="1"/>
  <c r="AH243" i="1"/>
  <c r="AJ243" i="1" s="1"/>
  <c r="AH1011" i="1"/>
  <c r="AJ1011" i="1" s="1"/>
  <c r="AH232" i="1"/>
  <c r="AJ232" i="1" s="1"/>
  <c r="AH235" i="1"/>
  <c r="AJ235" i="1" s="1"/>
  <c r="AH713" i="1"/>
  <c r="AJ713" i="1" s="1"/>
  <c r="AH3070" i="1"/>
  <c r="AJ3070" i="1" s="1"/>
  <c r="AH3449" i="1"/>
  <c r="AJ3449" i="1" s="1"/>
  <c r="AH1115" i="1"/>
  <c r="AJ1115" i="1" s="1"/>
  <c r="AH941" i="1"/>
  <c r="AJ941" i="1" s="1"/>
  <c r="AH583" i="1"/>
  <c r="AJ583" i="1" s="1"/>
  <c r="AH3317" i="1"/>
  <c r="AJ3317" i="1" s="1"/>
  <c r="AH754" i="1"/>
  <c r="AJ754" i="1" s="1"/>
  <c r="AH2499" i="1"/>
  <c r="AJ2499" i="1" s="1"/>
  <c r="AH2229" i="1"/>
  <c r="AJ2229" i="1" s="1"/>
  <c r="AH1189" i="1"/>
  <c r="AJ1189" i="1" s="1"/>
  <c r="AH215" i="1"/>
  <c r="AJ215" i="1" s="1"/>
  <c r="AH1215" i="1"/>
  <c r="AJ1215" i="1" s="1"/>
  <c r="AH727" i="1"/>
  <c r="AJ727" i="1" s="1"/>
  <c r="AH301" i="1"/>
  <c r="AJ301" i="1" s="1"/>
  <c r="AH695" i="1"/>
  <c r="AJ695" i="1" s="1"/>
  <c r="AH328" i="1"/>
  <c r="AJ328" i="1" s="1"/>
  <c r="AH2217" i="1"/>
  <c r="AJ2217" i="1" s="1"/>
  <c r="AH341" i="1"/>
  <c r="AJ341" i="1" s="1"/>
  <c r="AH3325" i="1"/>
  <c r="AJ3325" i="1" s="1"/>
  <c r="AH239" i="1"/>
  <c r="AJ239" i="1" s="1"/>
  <c r="AH242" i="1"/>
  <c r="AJ242" i="1" s="1"/>
  <c r="AH1052" i="1"/>
  <c r="AJ1052" i="1" s="1"/>
  <c r="AH3453" i="1"/>
  <c r="AJ3453" i="1" s="1"/>
  <c r="AH2341" i="1"/>
  <c r="AJ2341" i="1" s="1"/>
  <c r="AH2824" i="1"/>
  <c r="AJ2824" i="1" s="1"/>
  <c r="AH573" i="1"/>
  <c r="AJ573" i="1" s="1"/>
  <c r="AH3333" i="1"/>
  <c r="AJ3333" i="1" s="1"/>
  <c r="AH3076" i="1"/>
  <c r="AJ3076" i="1" s="1"/>
  <c r="AH2826" i="1"/>
  <c r="AJ2826" i="1" s="1"/>
  <c r="AH428" i="1"/>
  <c r="AJ428" i="1" s="1"/>
  <c r="AH230" i="1"/>
  <c r="AJ230" i="1" s="1"/>
  <c r="AH2957" i="1"/>
  <c r="AJ2957" i="1" s="1"/>
  <c r="AH2621" i="1"/>
  <c r="AJ2621" i="1" s="1"/>
  <c r="AH455" i="1"/>
  <c r="AJ455" i="1" s="1"/>
  <c r="AH467" i="1"/>
  <c r="AJ467" i="1" s="1"/>
  <c r="AH2312" i="1"/>
  <c r="AJ2312" i="1" s="1"/>
  <c r="AH2317" i="1"/>
  <c r="AJ2317" i="1" s="1"/>
  <c r="AH2461" i="1"/>
  <c r="AJ2461" i="1" s="1"/>
  <c r="AH2742" i="1"/>
  <c r="AJ2742" i="1" s="1"/>
  <c r="AH2642" i="1"/>
  <c r="AJ2642" i="1" s="1"/>
  <c r="AH3250" i="1"/>
  <c r="AJ3250" i="1" s="1"/>
  <c r="AH2950" i="1"/>
  <c r="AJ2950" i="1" s="1"/>
  <c r="AH2641" i="1"/>
  <c r="AJ2641" i="1" s="1"/>
  <c r="AH3127" i="1"/>
  <c r="AJ3127" i="1" s="1"/>
  <c r="AH3136" i="1"/>
  <c r="AJ3136" i="1" s="1"/>
  <c r="AH3065" i="1"/>
  <c r="AJ3065" i="1" s="1"/>
  <c r="AH3341" i="1"/>
  <c r="AJ3341" i="1" s="1"/>
  <c r="AH3180" i="1"/>
  <c r="AJ3180" i="1" s="1"/>
  <c r="AH3346" i="1"/>
  <c r="AJ3346" i="1" s="1"/>
  <c r="AH3344" i="1"/>
  <c r="AJ3344" i="1" s="1"/>
  <c r="AH3176" i="1"/>
  <c r="AJ3176" i="1" s="1"/>
  <c r="AH3352" i="1"/>
  <c r="AJ3352" i="1" s="1"/>
  <c r="AH2945" i="1"/>
  <c r="AJ2945" i="1" s="1"/>
  <c r="AH779" i="1"/>
  <c r="AJ779" i="1" s="1"/>
  <c r="AH765" i="1"/>
  <c r="AJ765" i="1" s="1"/>
  <c r="AH536" i="1"/>
  <c r="AJ536" i="1" s="1"/>
  <c r="AH1026" i="1"/>
  <c r="AJ1026" i="1" s="1"/>
  <c r="AH589" i="1"/>
  <c r="AJ589" i="1" s="1"/>
  <c r="AH1028" i="1"/>
  <c r="AJ1028" i="1" s="1"/>
  <c r="AH2853" i="1"/>
  <c r="AJ2853" i="1" s="1"/>
  <c r="AH2189" i="1"/>
  <c r="AJ2189" i="1" s="1"/>
  <c r="AH2529" i="1"/>
  <c r="AJ2529" i="1" s="1"/>
  <c r="AH2533" i="1"/>
  <c r="AJ2533" i="1" s="1"/>
  <c r="AH2524" i="1"/>
  <c r="AJ2524" i="1" s="1"/>
  <c r="AH282" i="1"/>
  <c r="AJ282" i="1" s="1"/>
  <c r="AH2946" i="1"/>
  <c r="AJ2946" i="1" s="1"/>
  <c r="AH1192" i="1"/>
  <c r="AJ1192" i="1" s="1"/>
  <c r="AH2707" i="1"/>
  <c r="AJ2707" i="1" s="1"/>
  <c r="AH1259" i="1"/>
  <c r="AJ1259" i="1" s="1"/>
  <c r="AH3200" i="1"/>
  <c r="AJ3200" i="1" s="1"/>
  <c r="AH3238" i="1"/>
  <c r="AJ3238" i="1" s="1"/>
  <c r="AH3205" i="1"/>
  <c r="AJ3205" i="1" s="1"/>
  <c r="AH3189" i="1"/>
  <c r="AJ3189" i="1" s="1"/>
  <c r="AH865" i="1"/>
  <c r="AJ865" i="1" s="1"/>
  <c r="AH790" i="1"/>
  <c r="AJ790" i="1" s="1"/>
  <c r="AH768" i="1"/>
  <c r="AJ768" i="1" s="1"/>
  <c r="AH787" i="1"/>
  <c r="AJ787" i="1" s="1"/>
  <c r="AH781" i="1"/>
  <c r="AJ781" i="1" s="1"/>
  <c r="AH776" i="1"/>
  <c r="AJ776" i="1" s="1"/>
  <c r="AH792" i="1"/>
  <c r="AJ792" i="1" s="1"/>
  <c r="AH844" i="1"/>
  <c r="AJ844" i="1" s="1"/>
  <c r="AH772" i="1"/>
  <c r="AJ772" i="1" s="1"/>
  <c r="AH482" i="1"/>
  <c r="AJ482" i="1" s="1"/>
  <c r="AH491" i="1"/>
  <c r="AJ491" i="1" s="1"/>
  <c r="AH471" i="1"/>
  <c r="AJ471" i="1" s="1"/>
  <c r="AH1149" i="1"/>
  <c r="AJ1149" i="1" s="1"/>
  <c r="AH706" i="1"/>
  <c r="AJ706" i="1" s="1"/>
  <c r="AH497" i="1"/>
  <c r="AJ497" i="1" s="1"/>
  <c r="AH3182" i="1"/>
  <c r="AJ3182" i="1" s="1"/>
  <c r="AH480" i="1"/>
  <c r="AJ480" i="1" s="1"/>
  <c r="AH758" i="1"/>
  <c r="AJ758" i="1" s="1"/>
  <c r="AH2056" i="1"/>
  <c r="AJ2056" i="1" s="1"/>
  <c r="AH3090" i="1"/>
  <c r="AJ3090" i="1" s="1"/>
  <c r="AH494" i="1"/>
  <c r="AJ494" i="1" s="1"/>
  <c r="AH508" i="1"/>
  <c r="AJ508" i="1" s="1"/>
  <c r="AH3098" i="1"/>
  <c r="AJ3098" i="1" s="1"/>
  <c r="AH3094" i="1"/>
  <c r="AJ3094" i="1" s="1"/>
  <c r="AH3409" i="1"/>
  <c r="AJ3409" i="1" s="1"/>
  <c r="AH503" i="1"/>
  <c r="AJ503" i="1" s="1"/>
  <c r="AH3413" i="1"/>
  <c r="AJ3413" i="1" s="1"/>
  <c r="AH478" i="1"/>
  <c r="AJ478" i="1" s="1"/>
  <c r="AH3420" i="1"/>
  <c r="AJ3420" i="1" s="1"/>
  <c r="AH473" i="1"/>
  <c r="AJ473" i="1" s="1"/>
  <c r="AH3417" i="1"/>
  <c r="AJ3417" i="1" s="1"/>
  <c r="AH2720" i="1"/>
  <c r="AJ2720" i="1" s="1"/>
  <c r="AH3239" i="1"/>
  <c r="AJ3239" i="1" s="1"/>
  <c r="AH1118" i="1"/>
  <c r="AJ1118" i="1" s="1"/>
  <c r="AH2744" i="1"/>
  <c r="AJ2744" i="1" s="1"/>
  <c r="AH2404" i="1"/>
  <c r="AJ2404" i="1" s="1"/>
  <c r="AH889" i="1"/>
  <c r="AJ889" i="1" s="1"/>
  <c r="AH394" i="1"/>
  <c r="AJ394" i="1" s="1"/>
  <c r="AH2861" i="1"/>
  <c r="AJ2861" i="1" s="1"/>
  <c r="AH2351" i="1"/>
  <c r="AJ2351" i="1" s="1"/>
  <c r="AH2335" i="1"/>
  <c r="AJ2335" i="1" s="1"/>
  <c r="AH2297" i="1"/>
  <c r="AJ2297" i="1" s="1"/>
  <c r="AH2289" i="1"/>
  <c r="AJ2289" i="1" s="1"/>
  <c r="AH2430" i="1"/>
  <c r="AJ2430" i="1" s="1"/>
  <c r="AH2307" i="1"/>
  <c r="AJ2307" i="1" s="1"/>
  <c r="AH2361" i="1"/>
  <c r="AJ2361" i="1" s="1"/>
  <c r="AH2267" i="1"/>
  <c r="AJ2267" i="1" s="1"/>
  <c r="AH2346" i="1"/>
  <c r="AJ2346" i="1" s="1"/>
  <c r="AH2254" i="1"/>
  <c r="AJ2254" i="1" s="1"/>
  <c r="AH2073" i="1"/>
  <c r="AJ2073" i="1" s="1"/>
  <c r="AH2057" i="1"/>
  <c r="AJ2057" i="1" s="1"/>
  <c r="AH2353" i="1"/>
  <c r="AJ2353" i="1" s="1"/>
  <c r="AH2392" i="1"/>
  <c r="AJ2392" i="1" s="1"/>
  <c r="AH2393" i="1"/>
  <c r="AJ2393" i="1" s="1"/>
  <c r="AH2169" i="1"/>
  <c r="AJ2169" i="1" s="1"/>
  <c r="AH2298" i="1"/>
  <c r="AJ2298" i="1" s="1"/>
  <c r="AH2282" i="1"/>
  <c r="AJ2282" i="1" s="1"/>
  <c r="AH2378" i="1"/>
  <c r="AJ2378" i="1" s="1"/>
  <c r="AH2401" i="1"/>
  <c r="AJ2401" i="1" s="1"/>
  <c r="AH2397" i="1"/>
  <c r="AJ2397" i="1" s="1"/>
  <c r="AH2178" i="1"/>
  <c r="AJ2178" i="1" s="1"/>
  <c r="AH2334" i="1"/>
  <c r="AJ2334" i="1" s="1"/>
  <c r="AH2259" i="1"/>
  <c r="AJ2259" i="1" s="1"/>
  <c r="AH2270" i="1"/>
  <c r="AJ2270" i="1" s="1"/>
  <c r="AH756" i="1"/>
  <c r="AJ756" i="1" s="1"/>
  <c r="AH2273" i="1"/>
  <c r="AJ2273" i="1" s="1"/>
  <c r="AH2294" i="1"/>
  <c r="AJ2294" i="1" s="1"/>
  <c r="AH2038" i="1"/>
  <c r="AJ2038" i="1" s="1"/>
  <c r="AH446" i="1"/>
  <c r="AJ446" i="1" s="1"/>
  <c r="AH462" i="1"/>
  <c r="AJ462" i="1" s="1"/>
  <c r="AH445" i="1"/>
  <c r="AJ445" i="1" s="1"/>
  <c r="AH248" i="1"/>
  <c r="AJ248" i="1" s="1"/>
  <c r="AH353" i="1"/>
  <c r="AJ353" i="1" s="1"/>
  <c r="AH382" i="1"/>
  <c r="AJ382" i="1" s="1"/>
  <c r="AH386" i="1"/>
  <c r="AJ386" i="1" s="1"/>
  <c r="AH389" i="1"/>
  <c r="AJ389" i="1" s="1"/>
  <c r="AH370" i="1"/>
  <c r="AJ370" i="1" s="1"/>
  <c r="AH380" i="1"/>
  <c r="AJ380" i="1" s="1"/>
  <c r="AH356" i="1"/>
  <c r="AJ356" i="1" s="1"/>
  <c r="AH2644" i="1"/>
  <c r="AJ2644" i="1" s="1"/>
  <c r="AH2440" i="1"/>
  <c r="AJ2440" i="1" s="1"/>
  <c r="AH3297" i="1"/>
  <c r="AJ3297" i="1" s="1"/>
  <c r="AH1326" i="1"/>
  <c r="AJ1326" i="1" s="1"/>
  <c r="AH3124" i="1"/>
  <c r="AJ3124" i="1" s="1"/>
  <c r="AH3285" i="1"/>
  <c r="AJ3285" i="1" s="1"/>
  <c r="AH3384" i="1"/>
  <c r="AJ3384" i="1" s="1"/>
  <c r="AH1280" i="1"/>
  <c r="AJ1280" i="1" s="1"/>
  <c r="AH3214" i="1"/>
  <c r="AJ3214" i="1" s="1"/>
  <c r="AH3142" i="1"/>
  <c r="AJ3142" i="1" s="1"/>
  <c r="AH3218" i="1"/>
  <c r="AJ3218" i="1" s="1"/>
  <c r="AH3134" i="1"/>
  <c r="AJ3134" i="1" s="1"/>
  <c r="AH3261" i="1"/>
  <c r="AJ3261" i="1" s="1"/>
  <c r="AH3143" i="1"/>
  <c r="AJ3143" i="1" s="1"/>
  <c r="AH513" i="1"/>
  <c r="AJ513" i="1" s="1"/>
  <c r="AH384" i="1"/>
  <c r="AJ384" i="1" s="1"/>
  <c r="AH3259" i="1"/>
  <c r="AJ3259" i="1" s="1"/>
  <c r="AH2923" i="1"/>
  <c r="AJ2923" i="1" s="1"/>
  <c r="AH3037" i="1"/>
  <c r="AJ3037" i="1" s="1"/>
  <c r="AH1016" i="1"/>
  <c r="AJ1016" i="1" s="1"/>
  <c r="AH1277" i="1"/>
  <c r="AJ1277" i="1" s="1"/>
  <c r="AH1285" i="1"/>
  <c r="AJ1285" i="1" s="1"/>
  <c r="AH397" i="1"/>
  <c r="AJ397" i="1" s="1"/>
  <c r="AH303" i="1"/>
  <c r="AJ303" i="1" s="1"/>
  <c r="AH526" i="1"/>
  <c r="AJ526" i="1" s="1"/>
  <c r="AH379" i="1"/>
  <c r="AJ379" i="1" s="1"/>
  <c r="AH391" i="1"/>
  <c r="AJ391" i="1" s="1"/>
  <c r="AH402" i="1"/>
  <c r="AJ402" i="1" s="1"/>
  <c r="AH354" i="1"/>
  <c r="AJ354" i="1" s="1"/>
  <c r="AH352" i="1"/>
  <c r="AJ352" i="1" s="1"/>
  <c r="AH360" i="1"/>
  <c r="AJ360" i="1" s="1"/>
  <c r="AH367" i="1"/>
  <c r="AJ367" i="1" s="1"/>
  <c r="AH1390" i="1"/>
  <c r="AJ1390" i="1" s="1"/>
  <c r="AH2473" i="1"/>
  <c r="AJ2473" i="1" s="1"/>
  <c r="AH2275" i="1"/>
  <c r="AJ2275" i="1" s="1"/>
  <c r="AH3017" i="1"/>
  <c r="AJ3017" i="1" s="1"/>
  <c r="AH271" i="1"/>
  <c r="AJ271" i="1" s="1"/>
  <c r="AH265" i="1"/>
  <c r="AJ265" i="1" s="1"/>
  <c r="AH437" i="1"/>
  <c r="AJ437" i="1" s="1"/>
  <c r="AH1185" i="1"/>
  <c r="AJ1185" i="1" s="1"/>
  <c r="AH1175" i="1"/>
  <c r="AJ1175" i="1" s="1"/>
  <c r="AH1040" i="1"/>
  <c r="AJ1040" i="1" s="1"/>
  <c r="AH246" i="1"/>
  <c r="AJ246" i="1" s="1"/>
  <c r="AH2943" i="1"/>
  <c r="AJ2943" i="1" s="1"/>
  <c r="AH2787" i="1"/>
  <c r="AJ2787" i="1" s="1"/>
  <c r="AH1420" i="1"/>
  <c r="AJ1420" i="1" s="1"/>
  <c r="AH1376" i="1"/>
  <c r="AJ1376" i="1" s="1"/>
  <c r="AH3225" i="1"/>
  <c r="AJ3225" i="1" s="1"/>
  <c r="AH3227" i="1"/>
  <c r="AJ3227" i="1" s="1"/>
  <c r="AH2718" i="1"/>
  <c r="AJ2718" i="1" s="1"/>
  <c r="AH2226" i="1"/>
  <c r="AJ2226" i="1" s="1"/>
  <c r="AH2206" i="1"/>
  <c r="AJ2206" i="1" s="1"/>
  <c r="AH2216" i="1"/>
  <c r="AJ2216" i="1" s="1"/>
  <c r="AH2209" i="1"/>
  <c r="AJ2209" i="1" s="1"/>
  <c r="AH2449" i="1"/>
  <c r="AJ2449" i="1" s="1"/>
  <c r="AH2447" i="1"/>
  <c r="AJ2447" i="1" s="1"/>
  <c r="AH2443" i="1"/>
  <c r="AJ2443" i="1" s="1"/>
  <c r="AH866" i="1"/>
  <c r="AJ866" i="1" s="1"/>
  <c r="AH1348" i="1"/>
  <c r="AJ1348" i="1" s="1"/>
  <c r="AH2040" i="1"/>
  <c r="AJ2040" i="1" s="1"/>
  <c r="AH2146" i="1"/>
  <c r="AJ2146" i="1" s="1"/>
  <c r="AH827" i="1"/>
  <c r="AJ827" i="1" s="1"/>
  <c r="AH2105" i="1"/>
  <c r="AJ2105" i="1" s="1"/>
  <c r="AH1362" i="1"/>
  <c r="AJ1362" i="1" s="1"/>
  <c r="AH2884" i="1"/>
  <c r="AJ2884" i="1" s="1"/>
  <c r="AH3028" i="1"/>
  <c r="AJ3028" i="1" s="1"/>
  <c r="AH2416" i="1"/>
  <c r="AJ2416" i="1" s="1"/>
  <c r="AH849" i="1"/>
  <c r="AJ849" i="1" s="1"/>
  <c r="AH3276" i="1"/>
  <c r="AJ3276" i="1" s="1"/>
  <c r="AH906" i="1"/>
  <c r="AJ906" i="1" s="1"/>
  <c r="AH3272" i="1"/>
  <c r="AJ3272" i="1" s="1"/>
  <c r="AH939" i="1"/>
  <c r="AJ939" i="1" s="1"/>
  <c r="AH964" i="1"/>
  <c r="AJ964" i="1" s="1"/>
  <c r="AH963" i="1"/>
  <c r="AJ963" i="1" s="1"/>
  <c r="AH3175" i="1"/>
  <c r="AJ3175" i="1" s="1"/>
  <c r="AH2129" i="1"/>
  <c r="AJ2129" i="1" s="1"/>
  <c r="AH2100" i="1"/>
  <c r="AJ2100" i="1" s="1"/>
  <c r="AH521" i="1"/>
  <c r="AJ521" i="1" s="1"/>
  <c r="AH518" i="1"/>
  <c r="AJ518" i="1" s="1"/>
  <c r="AH2136" i="1"/>
  <c r="AJ2136" i="1" s="1"/>
  <c r="AH2132" i="1"/>
  <c r="AJ2132" i="1" s="1"/>
  <c r="AH2106" i="1"/>
  <c r="AJ2106" i="1" s="1"/>
  <c r="AH864" i="1"/>
  <c r="AJ864" i="1" s="1"/>
  <c r="AH395" i="1"/>
  <c r="AJ395" i="1" s="1"/>
  <c r="AH2541" i="1"/>
  <c r="AJ2541" i="1" s="1"/>
  <c r="AH2578" i="1"/>
  <c r="AJ2578" i="1" s="1"/>
  <c r="AH2681" i="1"/>
  <c r="AJ2681" i="1" s="1"/>
  <c r="AH2674" i="1"/>
  <c r="AJ2674" i="1" s="1"/>
  <c r="AH2610" i="1"/>
  <c r="AJ2610" i="1" s="1"/>
  <c r="AH2419" i="1"/>
  <c r="AJ2419" i="1" s="1"/>
  <c r="AH2561" i="1"/>
  <c r="AJ2561" i="1" s="1"/>
  <c r="AH2502" i="1"/>
  <c r="AJ2502" i="1" s="1"/>
  <c r="AH2521" i="1"/>
  <c r="AJ2521" i="1" s="1"/>
  <c r="AH2605" i="1"/>
  <c r="AJ2605" i="1" s="1"/>
  <c r="AH2602" i="1"/>
  <c r="AJ2602" i="1" s="1"/>
  <c r="AH2597" i="1"/>
  <c r="AJ2597" i="1" s="1"/>
  <c r="AH2609" i="1"/>
  <c r="AJ2609" i="1" s="1"/>
  <c r="AH2515" i="1"/>
  <c r="AJ2515" i="1" s="1"/>
  <c r="AH2501" i="1"/>
  <c r="AJ2501" i="1" s="1"/>
  <c r="AH1108" i="1"/>
  <c r="AJ1108" i="1" s="1"/>
  <c r="AH1367" i="1"/>
  <c r="AJ1367" i="1" s="1"/>
  <c r="AH1397" i="1"/>
  <c r="AJ1397" i="1" s="1"/>
  <c r="AH1404" i="1"/>
  <c r="AJ1404" i="1" s="1"/>
  <c r="AH701" i="1"/>
  <c r="AJ701" i="1" s="1"/>
  <c r="AH2083" i="1"/>
  <c r="AJ2083" i="1" s="1"/>
  <c r="AH1402" i="1"/>
  <c r="AJ1402" i="1" s="1"/>
  <c r="AH710" i="1"/>
  <c r="AJ710" i="1" s="1"/>
  <c r="AH711" i="1"/>
  <c r="AJ711" i="1" s="1"/>
  <c r="AH274" i="1"/>
  <c r="AJ274" i="1" s="1"/>
  <c r="AH886" i="1"/>
  <c r="AJ886" i="1" s="1"/>
  <c r="AH2639" i="1"/>
  <c r="AJ2639" i="1" s="1"/>
  <c r="AH1182" i="1"/>
  <c r="AJ1182" i="1" s="1"/>
  <c r="AH965" i="1"/>
  <c r="AJ965" i="1" s="1"/>
  <c r="AH3002" i="1"/>
  <c r="AJ3002" i="1" s="1"/>
  <c r="AH567" i="1"/>
  <c r="AJ567" i="1" s="1"/>
  <c r="AH881" i="1"/>
  <c r="AJ881" i="1" s="1"/>
  <c r="AH1324" i="1"/>
  <c r="AJ1324" i="1" s="1"/>
  <c r="AH1250" i="1"/>
  <c r="AJ1250" i="1" s="1"/>
  <c r="AH1255" i="1"/>
  <c r="AJ1255" i="1" s="1"/>
  <c r="AH1264" i="1"/>
  <c r="AJ1264" i="1" s="1"/>
  <c r="AH1248" i="1"/>
  <c r="AJ1248" i="1" s="1"/>
  <c r="AH2570" i="1"/>
  <c r="AJ2570" i="1" s="1"/>
  <c r="AH2574" i="1"/>
  <c r="AJ2574" i="1" s="1"/>
  <c r="AH885" i="1"/>
  <c r="AJ885" i="1" s="1"/>
  <c r="AH2569" i="1"/>
  <c r="AJ2569" i="1" s="1"/>
  <c r="AH2099" i="1"/>
  <c r="AJ2099" i="1" s="1"/>
  <c r="AH2116" i="1"/>
  <c r="AJ2116" i="1" s="1"/>
  <c r="AH2777" i="1"/>
  <c r="AJ2777" i="1" s="1"/>
  <c r="AH3001" i="1"/>
  <c r="AJ3001" i="1" s="1"/>
  <c r="AH576" i="1"/>
  <c r="AJ576" i="1" s="1"/>
  <c r="AH2148" i="1"/>
  <c r="AJ2148" i="1" s="1"/>
  <c r="AH2356" i="1"/>
  <c r="AJ2356" i="1" s="1"/>
  <c r="AH2127" i="1"/>
  <c r="AJ2127" i="1" s="1"/>
  <c r="AH1032" i="1"/>
  <c r="AJ1032" i="1" s="1"/>
  <c r="AH2112" i="1"/>
  <c r="AJ2112" i="1" s="1"/>
  <c r="AH2856" i="1"/>
  <c r="AJ2856" i="1" s="1"/>
  <c r="AH2696" i="1"/>
  <c r="AJ2696" i="1" s="1"/>
  <c r="AH1909" i="1"/>
  <c r="AJ1909" i="1" s="1"/>
  <c r="AH1191" i="1"/>
  <c r="AJ1191" i="1" s="1"/>
  <c r="AH2973" i="1"/>
  <c r="AJ2973" i="1" s="1"/>
  <c r="AH2819" i="1"/>
  <c r="AJ2819" i="1" s="1"/>
  <c r="AH277" i="1"/>
  <c r="AJ277" i="1" s="1"/>
  <c r="AH3310" i="1"/>
  <c r="AJ3310" i="1" s="1"/>
  <c r="AH3163" i="1"/>
  <c r="AJ3163" i="1" s="1"/>
  <c r="AH3170" i="1"/>
  <c r="AJ3170" i="1" s="1"/>
  <c r="AH3159" i="1"/>
  <c r="AJ3159" i="1" s="1"/>
  <c r="AH3360" i="1"/>
  <c r="AJ3360" i="1" s="1"/>
  <c r="AH2687" i="1"/>
  <c r="AJ2687" i="1" s="1"/>
  <c r="AH2912" i="1"/>
  <c r="AJ2912" i="1" s="1"/>
  <c r="AH568" i="1"/>
  <c r="AJ568" i="1" s="1"/>
  <c r="AH2797" i="1"/>
  <c r="AJ2797" i="1" s="1"/>
  <c r="AH1410" i="1"/>
  <c r="AJ1410" i="1" s="1"/>
  <c r="AH896" i="1"/>
  <c r="AJ896" i="1" s="1"/>
  <c r="AH293" i="1"/>
  <c r="AJ293" i="1" s="1"/>
  <c r="AH921" i="1"/>
  <c r="AJ921" i="1" s="1"/>
  <c r="AH917" i="1"/>
  <c r="AJ917" i="1" s="1"/>
  <c r="AH3376" i="1"/>
  <c r="AJ3376" i="1" s="1"/>
  <c r="AH3369" i="1"/>
  <c r="AJ3369" i="1" s="1"/>
  <c r="AH3383" i="1"/>
  <c r="AJ3383" i="1" s="1"/>
  <c r="AH3378" i="1"/>
  <c r="AJ3378" i="1" s="1"/>
  <c r="AH408" i="1"/>
  <c r="AJ408" i="1" s="1"/>
  <c r="AH556" i="1"/>
  <c r="AJ556" i="1" s="1"/>
  <c r="AH559" i="1"/>
  <c r="AJ559" i="1" s="1"/>
  <c r="AH900" i="1"/>
  <c r="AJ900" i="1" s="1"/>
  <c r="AH2686" i="1"/>
  <c r="AJ2686" i="1" s="1"/>
  <c r="AH2678" i="1"/>
  <c r="AJ2678" i="1" s="1"/>
  <c r="AH2855" i="1"/>
  <c r="AJ2855" i="1" s="1"/>
  <c r="AH1106" i="1"/>
  <c r="AJ1106" i="1" s="1"/>
  <c r="AH312" i="1"/>
  <c r="AJ312" i="1" s="1"/>
  <c r="AH285" i="1"/>
  <c r="AJ285" i="1" s="1"/>
  <c r="AH718" i="1"/>
  <c r="AJ718" i="1" s="1"/>
  <c r="AH2753" i="1"/>
  <c r="AJ2753" i="1" s="1"/>
  <c r="AH2734" i="1"/>
  <c r="AJ2734" i="1" s="1"/>
  <c r="AH719" i="1"/>
  <c r="AJ719" i="1" s="1"/>
  <c r="AH1144" i="1"/>
  <c r="AJ1144" i="1" s="1"/>
  <c r="AH2585" i="1"/>
  <c r="AJ2585" i="1" s="1"/>
  <c r="AH3009" i="1"/>
  <c r="AJ3009" i="1" s="1"/>
  <c r="AH2979" i="1"/>
  <c r="AJ2979" i="1" s="1"/>
  <c r="AH2555" i="1"/>
  <c r="AJ2555" i="1" s="1"/>
  <c r="AH2968" i="1"/>
  <c r="AJ2968" i="1" s="1"/>
  <c r="AH2552" i="1"/>
  <c r="AJ2552" i="1" s="1"/>
  <c r="AH1236" i="1"/>
  <c r="AJ1236" i="1" s="1"/>
  <c r="AH1231" i="1"/>
  <c r="AJ1231" i="1" s="1"/>
  <c r="AH2488" i="1"/>
  <c r="AJ2488" i="1" s="1"/>
  <c r="AH1242" i="1"/>
  <c r="AJ1242" i="1" s="1"/>
  <c r="AH3101" i="1"/>
  <c r="AJ3101" i="1" s="1"/>
  <c r="AH679" i="1"/>
  <c r="AJ679" i="1" s="1"/>
  <c r="AH1107" i="1"/>
  <c r="AJ1107" i="1" s="1"/>
  <c r="AH1104" i="1"/>
  <c r="AJ1104" i="1" s="1"/>
  <c r="AH550" i="1"/>
  <c r="AJ550" i="1" s="1"/>
  <c r="AH3109" i="1"/>
  <c r="AJ3109" i="1" s="1"/>
  <c r="AH3123" i="1"/>
  <c r="AJ3123" i="1" s="1"/>
  <c r="AH3013" i="1"/>
  <c r="AJ3013" i="1" s="1"/>
  <c r="AH2648" i="1"/>
  <c r="AJ2648" i="1" s="1"/>
  <c r="AH2661" i="1"/>
  <c r="AJ2661" i="1" s="1"/>
  <c r="AH1193" i="1"/>
  <c r="AJ1193" i="1" s="1"/>
  <c r="AH2879" i="1"/>
  <c r="AJ2879" i="1" s="1"/>
  <c r="AH2589" i="1"/>
  <c r="AJ2589" i="1" s="1"/>
  <c r="AH2582" i="1"/>
  <c r="AJ2582" i="1" s="1"/>
  <c r="AH1173" i="1"/>
  <c r="AJ1173" i="1" s="1"/>
  <c r="AH1123" i="1"/>
  <c r="AJ1123" i="1" s="1"/>
  <c r="AH2613" i="1"/>
  <c r="AJ2613" i="1" s="1"/>
  <c r="AH1159" i="1"/>
  <c r="AJ1159" i="1" s="1"/>
  <c r="AH1167" i="1"/>
  <c r="AJ1167" i="1" s="1"/>
  <c r="AH1172" i="1"/>
  <c r="AJ1172" i="1" s="1"/>
  <c r="AH414" i="1"/>
  <c r="AJ414" i="1" s="1"/>
  <c r="AH438" i="1"/>
  <c r="AJ438" i="1" s="1"/>
  <c r="AH1342" i="1"/>
  <c r="AJ1342" i="1" s="1"/>
  <c r="AH429" i="1"/>
  <c r="AJ429" i="1" s="1"/>
  <c r="AH424" i="1"/>
  <c r="AJ424" i="1" s="1"/>
  <c r="AH419" i="1"/>
  <c r="AJ419" i="1" s="1"/>
  <c r="AH2017" i="1"/>
  <c r="AJ2017" i="1" s="1"/>
  <c r="AH1222" i="1"/>
  <c r="AJ1222" i="1" s="1"/>
  <c r="AH439" i="1"/>
  <c r="AJ439" i="1" s="1"/>
  <c r="AH2713" i="1"/>
  <c r="AJ2713" i="1" s="1"/>
  <c r="AH2020" i="1"/>
  <c r="AJ2020" i="1" s="1"/>
  <c r="AH1860" i="1"/>
  <c r="AJ1860" i="1" s="1"/>
  <c r="AH1901" i="1"/>
  <c r="AJ1901" i="1" s="1"/>
  <c r="AH1961" i="1"/>
  <c r="AJ1961" i="1" s="1"/>
  <c r="AH1902" i="1"/>
  <c r="AJ1902" i="1" s="1"/>
  <c r="AH2029" i="1"/>
  <c r="AJ2029" i="1" s="1"/>
  <c r="AH1960" i="1"/>
  <c r="AJ1960" i="1" s="1"/>
  <c r="AH1919" i="1"/>
  <c r="AJ1919" i="1" s="1"/>
  <c r="AH1898" i="1"/>
  <c r="AJ1898" i="1" s="1"/>
  <c r="AH1998" i="1"/>
  <c r="AJ1998" i="1" s="1"/>
  <c r="AH2005" i="1"/>
  <c r="AJ2005" i="1" s="1"/>
  <c r="AH2024" i="1"/>
  <c r="AJ2024" i="1" s="1"/>
  <c r="AH1899" i="1"/>
  <c r="AJ1899" i="1" s="1"/>
  <c r="AH1878" i="1"/>
  <c r="AJ1878" i="1" s="1"/>
  <c r="AH1132" i="1"/>
  <c r="AJ1132" i="1" s="1"/>
  <c r="AH1881" i="1"/>
  <c r="AJ1881" i="1" s="1"/>
  <c r="AH1854" i="1"/>
  <c r="AJ1854" i="1" s="1"/>
  <c r="AH1886" i="1"/>
  <c r="AJ1886" i="1" s="1"/>
  <c r="AH2006" i="1"/>
  <c r="AJ2006" i="1" s="1"/>
  <c r="AH1918" i="1"/>
  <c r="AJ1918" i="1" s="1"/>
  <c r="AH1944" i="1"/>
  <c r="AJ1944" i="1" s="1"/>
  <c r="AH1941" i="1"/>
  <c r="AJ1941" i="1" s="1"/>
  <c r="AH1939" i="1"/>
  <c r="AJ1939" i="1" s="1"/>
  <c r="AH2003" i="1"/>
  <c r="AJ2003" i="1" s="1"/>
  <c r="AH1947" i="1"/>
  <c r="AJ1947" i="1" s="1"/>
  <c r="AH1993" i="1"/>
  <c r="AJ1993" i="1" s="1"/>
  <c r="AH281" i="1"/>
  <c r="AJ281" i="1" s="1"/>
  <c r="AH11093" i="1"/>
  <c r="AJ11093" i="1" s="1"/>
  <c r="AH9726" i="1"/>
  <c r="AJ9726" i="1" s="1"/>
  <c r="AH7714" i="1"/>
  <c r="AJ7714" i="1" s="1"/>
  <c r="AH7076" i="1"/>
  <c r="AJ7076" i="1" s="1"/>
  <c r="AH4267" i="1"/>
  <c r="AJ4267" i="1" s="1"/>
  <c r="AH1391" i="1"/>
  <c r="AJ1391" i="1" s="1"/>
  <c r="AH3021" i="1"/>
  <c r="AJ3021" i="1" s="1"/>
  <c r="AH2634" i="1"/>
  <c r="AJ2634" i="1" s="1"/>
  <c r="AH2735" i="1"/>
  <c r="AJ2735" i="1" s="1"/>
  <c r="AH3432" i="1"/>
  <c r="AJ3432" i="1" s="1"/>
  <c r="AH930" i="1"/>
  <c r="AJ930" i="1" s="1"/>
  <c r="AH2849" i="1"/>
  <c r="AJ2849" i="1" s="1"/>
  <c r="AH2997" i="1"/>
  <c r="AJ2997" i="1" s="1"/>
  <c r="AH3157" i="1"/>
  <c r="AJ3157" i="1" s="1"/>
  <c r="AH2870" i="1"/>
  <c r="AJ2870" i="1" s="1"/>
  <c r="AH1364" i="1"/>
  <c r="AJ1364" i="1" s="1"/>
  <c r="AH2808" i="1"/>
  <c r="AJ2808" i="1" s="1"/>
  <c r="AH2942" i="1"/>
  <c r="AJ2942" i="1" s="1"/>
  <c r="AH2333" i="1"/>
  <c r="AJ2333" i="1" s="1"/>
  <c r="AH1421" i="1"/>
  <c r="AJ1421" i="1" s="1"/>
  <c r="AH260" i="1"/>
  <c r="AJ260" i="1" s="1"/>
  <c r="AH1926" i="1"/>
  <c r="AJ1926" i="1" s="1"/>
  <c r="AH2944" i="1"/>
  <c r="AJ2944" i="1" s="1"/>
  <c r="AH2049" i="1"/>
  <c r="AJ2049" i="1" s="1"/>
  <c r="AH2065" i="1"/>
  <c r="AJ2065" i="1" s="1"/>
  <c r="AH2619" i="1"/>
  <c r="AJ2619" i="1" s="1"/>
  <c r="AH2809" i="1"/>
  <c r="AJ2809" i="1" s="1"/>
  <c r="AH3010" i="1"/>
  <c r="AJ3010" i="1" s="1"/>
  <c r="AH2850" i="1"/>
  <c r="AJ2850" i="1" s="1"/>
  <c r="AH2992" i="1"/>
  <c r="AJ2992" i="1" s="1"/>
  <c r="AH2640" i="1"/>
  <c r="AJ2640" i="1" s="1"/>
  <c r="AH2494" i="1"/>
  <c r="AJ2494" i="1" s="1"/>
  <c r="AH1912" i="1"/>
  <c r="AJ1912" i="1" s="1"/>
  <c r="AH3365" i="1"/>
  <c r="AJ3365" i="1" s="1"/>
  <c r="AH2793" i="1"/>
  <c r="AJ2793" i="1" s="1"/>
  <c r="AH2782" i="1"/>
  <c r="AJ2782" i="1" s="1"/>
  <c r="AH340" i="1"/>
  <c r="AJ340" i="1" s="1"/>
  <c r="AH2873" i="1"/>
  <c r="AJ2873" i="1" s="1"/>
  <c r="AH1130" i="1"/>
  <c r="AJ1130" i="1" s="1"/>
  <c r="AH2851" i="1"/>
  <c r="AJ2851" i="1" s="1"/>
  <c r="AH698" i="1"/>
  <c r="AJ698" i="1" s="1"/>
  <c r="AH2941" i="1"/>
  <c r="AJ2941" i="1" s="1"/>
  <c r="AH2922" i="1"/>
  <c r="AJ2922" i="1" s="1"/>
  <c r="AH2985" i="1"/>
  <c r="AJ2985" i="1" s="1"/>
  <c r="AH2731" i="1"/>
  <c r="AJ2731" i="1" s="1"/>
  <c r="AH3288" i="1"/>
  <c r="AJ3288" i="1" s="1"/>
  <c r="AH2366" i="1"/>
  <c r="AJ2366" i="1" s="1"/>
  <c r="AH582" i="1"/>
  <c r="AJ582" i="1" s="1"/>
  <c r="AH1009" i="1"/>
  <c r="AJ1009" i="1" s="1"/>
  <c r="AH2688" i="1"/>
  <c r="AJ2688" i="1" s="1"/>
  <c r="AH2794" i="1"/>
  <c r="AJ2794" i="1" s="1"/>
  <c r="AH1214" i="1"/>
  <c r="AJ1214" i="1" s="1"/>
  <c r="AH1265" i="1"/>
  <c r="AJ1265" i="1" s="1"/>
  <c r="AH2703" i="1"/>
  <c r="AJ2703" i="1" s="1"/>
  <c r="AH677" i="1"/>
  <c r="AJ677" i="1" s="1"/>
  <c r="AH2372" i="1"/>
  <c r="AJ2372" i="1" s="1"/>
  <c r="AH2984" i="1"/>
  <c r="AJ2984" i="1" s="1"/>
  <c r="AH1147" i="1"/>
  <c r="AJ1147" i="1" s="1"/>
  <c r="AH3328" i="1"/>
  <c r="AJ3328" i="1" s="1"/>
  <c r="AH2616" i="1"/>
  <c r="AJ2616" i="1" s="1"/>
  <c r="AH2702" i="1"/>
  <c r="AJ2702" i="1" s="1"/>
  <c r="AH2325" i="1"/>
  <c r="AJ2325" i="1" s="1"/>
  <c r="AH268" i="1"/>
  <c r="AJ268" i="1" s="1"/>
  <c r="AH2314" i="1"/>
  <c r="AJ2314" i="1" s="1"/>
  <c r="AH3045" i="1"/>
  <c r="AJ3045" i="1" s="1"/>
  <c r="AH3361" i="1"/>
  <c r="AJ3361" i="1" s="1"/>
  <c r="AH2243" i="1"/>
  <c r="AJ2243" i="1" s="1"/>
  <c r="AH3446" i="1"/>
  <c r="AJ3446" i="1" s="1"/>
  <c r="AH3260" i="1"/>
  <c r="AJ3260" i="1" s="1"/>
  <c r="AH292" i="1"/>
  <c r="AJ292" i="1" s="1"/>
  <c r="AH1989" i="1"/>
  <c r="AJ1989" i="1" s="1"/>
  <c r="AH1098" i="1"/>
  <c r="AJ1098" i="1" s="1"/>
  <c r="AH3244" i="1"/>
  <c r="AJ3244" i="1" s="1"/>
  <c r="AH3195" i="1"/>
  <c r="AJ3195" i="1" s="1"/>
  <c r="AH665" i="1"/>
  <c r="AJ665" i="1" s="1"/>
  <c r="AH2901" i="1"/>
  <c r="AJ2901" i="1" s="1"/>
  <c r="AH3291" i="1"/>
  <c r="AJ3291" i="1" s="1"/>
  <c r="AH2846" i="1"/>
  <c r="AJ2846" i="1" s="1"/>
  <c r="AH1287" i="1"/>
  <c r="AJ1287" i="1" s="1"/>
  <c r="AH3304" i="1"/>
  <c r="AJ3304" i="1" s="1"/>
  <c r="AH3061" i="1"/>
  <c r="AJ3061" i="1" s="1"/>
  <c r="AH1204" i="1"/>
  <c r="AJ1204" i="1" s="1"/>
  <c r="AH2227" i="1"/>
  <c r="AJ2227" i="1" s="1"/>
  <c r="AH457" i="1"/>
  <c r="AJ457" i="1" s="1"/>
  <c r="AH466" i="1"/>
  <c r="AJ466" i="1" s="1"/>
  <c r="AH1288" i="1"/>
  <c r="AJ1288" i="1" s="1"/>
  <c r="AH1014" i="1"/>
  <c r="AJ1014" i="1" s="1"/>
  <c r="AH3085" i="1"/>
  <c r="AJ3085" i="1" s="1"/>
  <c r="AH949" i="1"/>
  <c r="AJ949" i="1" s="1"/>
  <c r="AH2910" i="1"/>
  <c r="AJ2910" i="1" s="1"/>
  <c r="AH832" i="1"/>
  <c r="AJ832" i="1" s="1"/>
  <c r="AH1010" i="1"/>
  <c r="AJ1010" i="1" s="1"/>
  <c r="AH231" i="1"/>
  <c r="AJ231" i="1" s="1"/>
  <c r="AH234" i="1"/>
  <c r="AJ234" i="1" s="1"/>
  <c r="AH871" i="1"/>
  <c r="AJ871" i="1" s="1"/>
  <c r="AH3069" i="1"/>
  <c r="AJ3069" i="1" s="1"/>
  <c r="AH3072" i="1"/>
  <c r="AJ3072" i="1" s="1"/>
  <c r="AH327" i="1"/>
  <c r="AJ327" i="1" s="1"/>
  <c r="AH586" i="1"/>
  <c r="AJ586" i="1" s="1"/>
  <c r="AH587" i="1"/>
  <c r="AJ587" i="1" s="1"/>
  <c r="AH2694" i="1"/>
  <c r="AJ2694" i="1" s="1"/>
  <c r="AH724" i="1"/>
  <c r="AJ724" i="1" s="1"/>
  <c r="AH3287" i="1"/>
  <c r="AJ3287" i="1" s="1"/>
  <c r="AH2233" i="1"/>
  <c r="AJ2233" i="1" s="1"/>
  <c r="AH2228" i="1"/>
  <c r="AJ2228" i="1" s="1"/>
  <c r="AH1206" i="1"/>
  <c r="AJ1206" i="1" s="1"/>
  <c r="AH307" i="1"/>
  <c r="AJ307" i="1" s="1"/>
  <c r="AH1321" i="1"/>
  <c r="AJ1321" i="1" s="1"/>
  <c r="AH1311" i="1"/>
  <c r="AJ1311" i="1" s="1"/>
  <c r="AH542" i="1"/>
  <c r="AJ542" i="1" s="1"/>
  <c r="AH697" i="1"/>
  <c r="AJ697" i="1" s="1"/>
  <c r="AH591" i="1"/>
  <c r="AJ591" i="1" s="1"/>
  <c r="AH1044" i="1"/>
  <c r="AJ1044" i="1" s="1"/>
  <c r="AH640" i="1"/>
  <c r="AJ640" i="1" s="1"/>
  <c r="AH971" i="1"/>
  <c r="AJ971" i="1" s="1"/>
  <c r="AH1002" i="1"/>
  <c r="AJ1002" i="1" s="1"/>
  <c r="AH3323" i="1"/>
  <c r="AJ3323" i="1" s="1"/>
  <c r="AH240" i="1"/>
  <c r="AJ240" i="1" s="1"/>
  <c r="AH1051" i="1"/>
  <c r="AJ1051" i="1" s="1"/>
  <c r="AH3445" i="1"/>
  <c r="AJ3445" i="1" s="1"/>
  <c r="AH3447" i="1"/>
  <c r="AJ3447" i="1" s="1"/>
  <c r="AH1157" i="1"/>
  <c r="AJ1157" i="1" s="1"/>
  <c r="AH572" i="1"/>
  <c r="AJ572" i="1" s="1"/>
  <c r="AH314" i="1"/>
  <c r="AJ314" i="1" s="1"/>
  <c r="AH1350" i="1"/>
  <c r="AJ1350" i="1" s="1"/>
  <c r="AH2958" i="1"/>
  <c r="AJ2958" i="1" s="1"/>
  <c r="AH2864" i="1"/>
  <c r="AJ2864" i="1" s="1"/>
  <c r="AH454" i="1"/>
  <c r="AJ454" i="1" s="1"/>
  <c r="AH2425" i="1"/>
  <c r="AJ2425" i="1" s="1"/>
  <c r="AH1116" i="1"/>
  <c r="AJ1116" i="1" s="1"/>
  <c r="AH2728" i="1"/>
  <c r="AJ2728" i="1" s="1"/>
  <c r="AH217" i="1"/>
  <c r="AJ217" i="1" s="1"/>
  <c r="AH3251" i="1"/>
  <c r="AJ3251" i="1" s="1"/>
  <c r="AH2949" i="1"/>
  <c r="AJ2949" i="1" s="1"/>
  <c r="AH3130" i="1"/>
  <c r="AJ3130" i="1" s="1"/>
  <c r="AH3129" i="1"/>
  <c r="AJ3129" i="1" s="1"/>
  <c r="AH1213" i="1"/>
  <c r="AJ1213" i="1" s="1"/>
  <c r="AH3066" i="1"/>
  <c r="AJ3066" i="1" s="1"/>
  <c r="AH3177" i="1"/>
  <c r="AJ3177" i="1" s="1"/>
  <c r="AH1022" i="1"/>
  <c r="AJ1022" i="1" s="1"/>
  <c r="AH3178" i="1"/>
  <c r="AJ3178" i="1" s="1"/>
  <c r="AH3220" i="1"/>
  <c r="AJ3220" i="1" s="1"/>
  <c r="AH3221" i="1"/>
  <c r="AJ3221" i="1" s="1"/>
  <c r="AH3179" i="1"/>
  <c r="AJ3179" i="1" s="1"/>
  <c r="AH2961" i="1"/>
  <c r="AJ2961" i="1" s="1"/>
  <c r="AH767" i="1"/>
  <c r="AJ767" i="1" s="1"/>
  <c r="AH761" i="1"/>
  <c r="AJ761" i="1" s="1"/>
  <c r="AH533" i="1"/>
  <c r="AJ533" i="1" s="1"/>
  <c r="AH535" i="1"/>
  <c r="AJ535" i="1" s="1"/>
  <c r="AH540" i="1"/>
  <c r="AJ540" i="1" s="1"/>
  <c r="AH2190" i="1"/>
  <c r="AJ2190" i="1" s="1"/>
  <c r="AH2185" i="1"/>
  <c r="AJ2185" i="1" s="1"/>
  <c r="AH2525" i="1"/>
  <c r="AJ2525" i="1" s="1"/>
  <c r="AH2909" i="1"/>
  <c r="AJ2909" i="1" s="1"/>
  <c r="AH2527" i="1"/>
  <c r="AJ2527" i="1" s="1"/>
  <c r="AH2963" i="1"/>
  <c r="AJ2963" i="1" s="1"/>
  <c r="AH747" i="1"/>
  <c r="AJ747" i="1" s="1"/>
  <c r="AH3049" i="1"/>
  <c r="AJ3049" i="1" s="1"/>
  <c r="AH1385" i="1"/>
  <c r="AJ1385" i="1" s="1"/>
  <c r="AH1056" i="1"/>
  <c r="AJ1056" i="1" s="1"/>
  <c r="AH3237" i="1"/>
  <c r="AJ3237" i="1" s="1"/>
  <c r="AH3190" i="1"/>
  <c r="AJ3190" i="1" s="1"/>
  <c r="AH847" i="1"/>
  <c r="AJ847" i="1" s="1"/>
  <c r="AH1198" i="1"/>
  <c r="AJ1198" i="1" s="1"/>
  <c r="AH838" i="1"/>
  <c r="AJ838" i="1" s="1"/>
  <c r="AH773" i="1"/>
  <c r="AJ773" i="1" s="1"/>
  <c r="AH794" i="1"/>
  <c r="AJ794" i="1" s="1"/>
  <c r="AH786" i="1"/>
  <c r="AJ786" i="1" s="1"/>
  <c r="AH780" i="1"/>
  <c r="AJ780" i="1" s="1"/>
  <c r="AH775" i="1"/>
  <c r="AJ775" i="1" s="1"/>
  <c r="AH785" i="1"/>
  <c r="AJ785" i="1" s="1"/>
  <c r="AH3191" i="1"/>
  <c r="AJ3191" i="1" s="1"/>
  <c r="AH766" i="1"/>
  <c r="AJ766" i="1" s="1"/>
  <c r="AH498" i="1"/>
  <c r="AJ498" i="1" s="1"/>
  <c r="AH3062" i="1"/>
  <c r="AJ3062" i="1" s="1"/>
  <c r="AH510" i="1"/>
  <c r="AJ510" i="1" s="1"/>
  <c r="AH1148" i="1"/>
  <c r="AJ1148" i="1" s="1"/>
  <c r="AH704" i="1"/>
  <c r="AJ704" i="1" s="1"/>
  <c r="AH496" i="1"/>
  <c r="AJ496" i="1" s="1"/>
  <c r="AH470" i="1"/>
  <c r="AJ470" i="1" s="1"/>
  <c r="AH468" i="1"/>
  <c r="AJ468" i="1" s="1"/>
  <c r="AH2067" i="1"/>
  <c r="AJ2067" i="1" s="1"/>
  <c r="AH2058" i="1"/>
  <c r="AJ2058" i="1" s="1"/>
  <c r="AH3096" i="1"/>
  <c r="AJ3096" i="1" s="1"/>
  <c r="AH493" i="1"/>
  <c r="AJ493" i="1" s="1"/>
  <c r="AH507" i="1"/>
  <c r="AJ507" i="1" s="1"/>
  <c r="AH3092" i="1"/>
  <c r="AJ3092" i="1" s="1"/>
  <c r="AH3093" i="1"/>
  <c r="AJ3093" i="1" s="1"/>
  <c r="AH3406" i="1"/>
  <c r="AJ3406" i="1" s="1"/>
  <c r="AH3412" i="1"/>
  <c r="AJ3412" i="1" s="1"/>
  <c r="AH489" i="1"/>
  <c r="AJ489" i="1" s="1"/>
  <c r="AH476" i="1"/>
  <c r="AJ476" i="1" s="1"/>
  <c r="AH472" i="1"/>
  <c r="AJ472" i="1" s="1"/>
  <c r="AH3416" i="1"/>
  <c r="AJ3416" i="1" s="1"/>
  <c r="AH3154" i="1"/>
  <c r="AJ3154" i="1" s="1"/>
  <c r="AH486" i="1"/>
  <c r="AJ486" i="1" s="1"/>
  <c r="AH2868" i="1"/>
  <c r="AJ2868" i="1" s="1"/>
  <c r="AH879" i="1"/>
  <c r="AJ879" i="1" s="1"/>
  <c r="AH1272" i="1"/>
  <c r="AJ1272" i="1" s="1"/>
  <c r="AH1977" i="1"/>
  <c r="AJ1977" i="1" s="1"/>
  <c r="AH2264" i="1"/>
  <c r="AJ2264" i="1" s="1"/>
  <c r="AH2382" i="1"/>
  <c r="AJ2382" i="1" s="1"/>
  <c r="AH2286" i="1"/>
  <c r="AJ2286" i="1" s="1"/>
  <c r="AH2350" i="1"/>
  <c r="AJ2350" i="1" s="1"/>
  <c r="AH2349" i="1"/>
  <c r="AJ2349" i="1" s="1"/>
  <c r="AH2360" i="1"/>
  <c r="AJ2360" i="1" s="1"/>
  <c r="AH2266" i="1"/>
  <c r="AJ2266" i="1" s="1"/>
  <c r="AH2345" i="1"/>
  <c r="AJ2345" i="1" s="1"/>
  <c r="AH2253" i="1"/>
  <c r="AJ2253" i="1" s="1"/>
  <c r="AH2072" i="1"/>
  <c r="AJ2072" i="1" s="1"/>
  <c r="AH2059" i="1"/>
  <c r="AJ2059" i="1" s="1"/>
  <c r="AH2340" i="1"/>
  <c r="AJ2340" i="1" s="1"/>
  <c r="AH2260" i="1"/>
  <c r="AJ2260" i="1" s="1"/>
  <c r="AH2390" i="1"/>
  <c r="AJ2390" i="1" s="1"/>
  <c r="AH2302" i="1"/>
  <c r="AJ2302" i="1" s="1"/>
  <c r="AH2171" i="1"/>
  <c r="AJ2171" i="1" s="1"/>
  <c r="AH2291" i="1"/>
  <c r="AJ2291" i="1" s="1"/>
  <c r="AH2269" i="1"/>
  <c r="AJ2269" i="1" s="1"/>
  <c r="AH2465" i="1"/>
  <c r="AJ2465" i="1" s="1"/>
  <c r="AH2400" i="1"/>
  <c r="AJ2400" i="1" s="1"/>
  <c r="AH2181" i="1"/>
  <c r="AJ2181" i="1" s="1"/>
  <c r="AH2177" i="1"/>
  <c r="AJ2177" i="1" s="1"/>
  <c r="AH2255" i="1"/>
  <c r="AJ2255" i="1" s="1"/>
  <c r="AH833" i="1"/>
  <c r="AJ833" i="1" s="1"/>
  <c r="AH458" i="1"/>
  <c r="AJ458" i="1" s="1"/>
  <c r="AH2309" i="1"/>
  <c r="AJ2309" i="1" s="1"/>
  <c r="AH2293" i="1"/>
  <c r="AJ2293" i="1" s="1"/>
  <c r="AH2417" i="1"/>
  <c r="AJ2417" i="1" s="1"/>
  <c r="AH465" i="1"/>
  <c r="AJ465" i="1" s="1"/>
  <c r="AH461" i="1"/>
  <c r="AJ461" i="1" s="1"/>
  <c r="AH459" i="1"/>
  <c r="AJ459" i="1" s="1"/>
  <c r="AH369" i="1"/>
  <c r="AJ369" i="1" s="1"/>
  <c r="AH365" i="1"/>
  <c r="AJ365" i="1" s="1"/>
  <c r="AH407" i="1"/>
  <c r="AJ407" i="1" s="1"/>
  <c r="AH381" i="1"/>
  <c r="AJ381" i="1" s="1"/>
  <c r="AH1136" i="1"/>
  <c r="AJ1136" i="1" s="1"/>
  <c r="AH388" i="1"/>
  <c r="AJ388" i="1" s="1"/>
  <c r="AH378" i="1"/>
  <c r="AJ378" i="1" s="1"/>
  <c r="AH366" i="1"/>
  <c r="AJ366" i="1" s="1"/>
  <c r="AH355" i="1"/>
  <c r="AJ355" i="1" s="1"/>
  <c r="AH2666" i="1"/>
  <c r="AJ2666" i="1" s="1"/>
  <c r="AH256" i="1"/>
  <c r="AJ256" i="1" s="1"/>
  <c r="AH2405" i="1"/>
  <c r="AJ2405" i="1" s="1"/>
  <c r="AH3307" i="1"/>
  <c r="AJ3307" i="1" s="1"/>
  <c r="AH3125" i="1"/>
  <c r="AJ3125" i="1" s="1"/>
  <c r="AH3280" i="1"/>
  <c r="AJ3280" i="1" s="1"/>
  <c r="AH443" i="1"/>
  <c r="AJ443" i="1" s="1"/>
  <c r="AH1279" i="1"/>
  <c r="AJ1279" i="1" s="1"/>
  <c r="AH3213" i="1"/>
  <c r="AJ3213" i="1" s="1"/>
  <c r="AH3141" i="1"/>
  <c r="AJ3141" i="1" s="1"/>
  <c r="AH3217" i="1"/>
  <c r="AJ3217" i="1" s="1"/>
  <c r="AH3115" i="1"/>
  <c r="AJ3115" i="1" s="1"/>
  <c r="AH3149" i="1"/>
  <c r="AJ3149" i="1" s="1"/>
  <c r="AH3138" i="1"/>
  <c r="AJ3138" i="1" s="1"/>
  <c r="AH541" i="1"/>
  <c r="AJ541" i="1" s="1"/>
  <c r="AH3313" i="1"/>
  <c r="AJ3313" i="1" s="1"/>
  <c r="AH3266" i="1"/>
  <c r="AJ3266" i="1" s="1"/>
  <c r="AH2920" i="1"/>
  <c r="AJ2920" i="1" s="1"/>
  <c r="AH2122" i="1"/>
  <c r="AJ2122" i="1" s="1"/>
  <c r="AH1035" i="1"/>
  <c r="AJ1035" i="1" s="1"/>
  <c r="AH1276" i="1"/>
  <c r="AJ1276" i="1" s="1"/>
  <c r="AH1284" i="1"/>
  <c r="AJ1284" i="1" s="1"/>
  <c r="AH925" i="1"/>
  <c r="AJ925" i="1" s="1"/>
  <c r="AH512" i="1"/>
  <c r="AJ512" i="1" s="1"/>
  <c r="AH377" i="1"/>
  <c r="AJ377" i="1" s="1"/>
  <c r="AH3038" i="1"/>
  <c r="AJ3038" i="1" s="1"/>
  <c r="AH532" i="1"/>
  <c r="AJ532" i="1" s="1"/>
  <c r="AH539" i="1"/>
  <c r="AJ539" i="1" s="1"/>
  <c r="AH368" i="1"/>
  <c r="AJ368" i="1" s="1"/>
  <c r="AH351" i="1"/>
  <c r="AJ351" i="1" s="1"/>
  <c r="AH1341" i="1"/>
  <c r="AJ1341" i="1" s="1"/>
  <c r="AH2046" i="1"/>
  <c r="AJ2046" i="1" s="1"/>
  <c r="AH1039" i="1"/>
  <c r="AJ1039" i="1" s="1"/>
  <c r="AH261" i="1"/>
  <c r="AJ261" i="1" s="1"/>
  <c r="AH270" i="1"/>
  <c r="AJ270" i="1" s="1"/>
  <c r="AH264" i="1"/>
  <c r="AJ264" i="1" s="1"/>
  <c r="AH436" i="1"/>
  <c r="AJ436" i="1" s="1"/>
  <c r="AH1174" i="1"/>
  <c r="AJ1174" i="1" s="1"/>
  <c r="AH1183" i="1"/>
  <c r="AJ1183" i="1" s="1"/>
  <c r="AH588" i="1"/>
  <c r="AJ588" i="1" s="1"/>
  <c r="AH913" i="1"/>
  <c r="AJ913" i="1" s="1"/>
  <c r="AH1345" i="1"/>
  <c r="AJ1345" i="1" s="1"/>
  <c r="AH2947" i="1"/>
  <c r="AJ2947" i="1" s="1"/>
  <c r="AH1346" i="1"/>
  <c r="AJ1346" i="1" s="1"/>
  <c r="AH1374" i="1"/>
  <c r="AJ1374" i="1" s="1"/>
  <c r="AH3234" i="1"/>
  <c r="AJ3234" i="1" s="1"/>
  <c r="AH1368" i="1"/>
  <c r="AJ1368" i="1" s="1"/>
  <c r="AH2542" i="1"/>
  <c r="AJ2542" i="1" s="1"/>
  <c r="AH2224" i="1"/>
  <c r="AJ2224" i="1" s="1"/>
  <c r="AH2441" i="1"/>
  <c r="AJ2441" i="1" s="1"/>
  <c r="AH2213" i="1"/>
  <c r="AJ2213" i="1" s="1"/>
  <c r="AH2454" i="1"/>
  <c r="AJ2454" i="1" s="1"/>
  <c r="AH2446" i="1"/>
  <c r="AJ2446" i="1" s="1"/>
  <c r="AH244" i="1"/>
  <c r="AJ244" i="1" s="1"/>
  <c r="AH860" i="1"/>
  <c r="AJ860" i="1" s="1"/>
  <c r="AH2041" i="1"/>
  <c r="AJ2041" i="1" s="1"/>
  <c r="AH2094" i="1"/>
  <c r="AJ2094" i="1" s="1"/>
  <c r="AH2117" i="1"/>
  <c r="AJ2117" i="1" s="1"/>
  <c r="AH1336" i="1"/>
  <c r="AJ1336" i="1" s="1"/>
  <c r="AH830" i="1"/>
  <c r="AJ830" i="1" s="1"/>
  <c r="AH2104" i="1"/>
  <c r="AJ2104" i="1" s="1"/>
  <c r="AH2139" i="1"/>
  <c r="AJ2139" i="1" s="1"/>
  <c r="AH3033" i="1"/>
  <c r="AJ3033" i="1" s="1"/>
  <c r="AH3027" i="1"/>
  <c r="AJ3027" i="1" s="1"/>
  <c r="AH831" i="1"/>
  <c r="AJ831" i="1" s="1"/>
  <c r="AH2414" i="1"/>
  <c r="AJ2414" i="1" s="1"/>
  <c r="AH805" i="1"/>
  <c r="AJ805" i="1" s="1"/>
  <c r="AH2936" i="1"/>
  <c r="AJ2936" i="1" s="1"/>
  <c r="AH2047" i="1"/>
  <c r="AJ2047" i="1" s="1"/>
  <c r="AH3275" i="1"/>
  <c r="AJ3275" i="1" s="1"/>
  <c r="AH3271" i="1"/>
  <c r="AJ3271" i="1" s="1"/>
  <c r="AH928" i="1"/>
  <c r="AJ928" i="1" s="1"/>
  <c r="AH969" i="1"/>
  <c r="AJ969" i="1" s="1"/>
  <c r="AH912" i="1"/>
  <c r="AJ912" i="1" s="1"/>
  <c r="AH2131" i="1"/>
  <c r="AJ2131" i="1" s="1"/>
  <c r="AH2413" i="1"/>
  <c r="AJ2413" i="1" s="1"/>
  <c r="AH2456" i="1"/>
  <c r="AJ2456" i="1" s="1"/>
  <c r="AH520" i="1"/>
  <c r="AJ520" i="1" s="1"/>
  <c r="AH1299" i="1"/>
  <c r="AJ1299" i="1" s="1"/>
  <c r="AH517" i="1"/>
  <c r="AJ517" i="1" s="1"/>
  <c r="AH2133" i="1"/>
  <c r="AJ2133" i="1" s="1"/>
  <c r="AH2069" i="1"/>
  <c r="AJ2069" i="1" s="1"/>
  <c r="AH926" i="1"/>
  <c r="AJ926" i="1" s="1"/>
  <c r="AH2496" i="1"/>
  <c r="AJ2496" i="1" s="1"/>
  <c r="AH2579" i="1"/>
  <c r="AJ2579" i="1" s="1"/>
  <c r="AH2679" i="1"/>
  <c r="AJ2679" i="1" s="1"/>
  <c r="AH1291" i="1"/>
  <c r="AJ1291" i="1" s="1"/>
  <c r="AH2724" i="1"/>
  <c r="AJ2724" i="1" s="1"/>
  <c r="AH2512" i="1"/>
  <c r="AJ2512" i="1" s="1"/>
  <c r="AH2500" i="1"/>
  <c r="AJ2500" i="1" s="1"/>
  <c r="AH2537" i="1"/>
  <c r="AJ2537" i="1" s="1"/>
  <c r="AH2600" i="1"/>
  <c r="AJ2600" i="1" s="1"/>
  <c r="AH1006" i="1"/>
  <c r="AJ1006" i="1" s="1"/>
  <c r="AH2606" i="1"/>
  <c r="AJ2606" i="1" s="1"/>
  <c r="AH2511" i="1"/>
  <c r="AJ2511" i="1" s="1"/>
  <c r="AH2937" i="1"/>
  <c r="AJ2937" i="1" s="1"/>
  <c r="AH1399" i="1"/>
  <c r="AJ1399" i="1" s="1"/>
  <c r="AH875" i="1"/>
  <c r="AJ875" i="1" s="1"/>
  <c r="AH1398" i="1"/>
  <c r="AJ1398" i="1" s="1"/>
  <c r="AH2086" i="1"/>
  <c r="AJ2086" i="1" s="1"/>
  <c r="AH2082" i="1"/>
  <c r="AJ2082" i="1" s="1"/>
  <c r="AH700" i="1"/>
  <c r="AJ700" i="1" s="1"/>
  <c r="AH709" i="1"/>
  <c r="AJ709" i="1" s="1"/>
  <c r="AH894" i="1"/>
  <c r="AJ894" i="1" s="1"/>
  <c r="AH278" i="1"/>
  <c r="AJ278" i="1" s="1"/>
  <c r="AH884" i="1"/>
  <c r="AJ884" i="1" s="1"/>
  <c r="AH1180" i="1"/>
  <c r="AJ1180" i="1" s="1"/>
  <c r="AH962" i="1"/>
  <c r="AJ962" i="1" s="1"/>
  <c r="AH2993" i="1"/>
  <c r="AJ2993" i="1" s="1"/>
  <c r="AH642" i="1"/>
  <c r="AJ642" i="1" s="1"/>
  <c r="AH566" i="1"/>
  <c r="AJ566" i="1" s="1"/>
  <c r="AH845" i="1"/>
  <c r="AJ845" i="1" s="1"/>
  <c r="AH1340" i="1"/>
  <c r="AJ1340" i="1" s="1"/>
  <c r="AH1251" i="1"/>
  <c r="AJ1251" i="1" s="1"/>
  <c r="AH1258" i="1"/>
  <c r="AJ1258" i="1" s="1"/>
  <c r="AH1254" i="1"/>
  <c r="AJ1254" i="1" s="1"/>
  <c r="AH1263" i="1"/>
  <c r="AJ1263" i="1" s="1"/>
  <c r="AH3187" i="1"/>
  <c r="AJ3187" i="1" s="1"/>
  <c r="AH2568" i="1"/>
  <c r="AJ2568" i="1" s="1"/>
  <c r="AH883" i="1"/>
  <c r="AJ883" i="1" s="1"/>
  <c r="AH2567" i="1"/>
  <c r="AJ2567" i="1" s="1"/>
  <c r="AH2093" i="1"/>
  <c r="AJ2093" i="1" s="1"/>
  <c r="AH2158" i="1"/>
  <c r="AJ2158" i="1" s="1"/>
  <c r="AH417" i="1"/>
  <c r="AJ417" i="1" s="1"/>
  <c r="AH2776" i="1"/>
  <c r="AJ2776" i="1" s="1"/>
  <c r="AH2741" i="1"/>
  <c r="AJ2741" i="1" s="1"/>
  <c r="AH1289" i="1"/>
  <c r="AJ1289" i="1" s="1"/>
  <c r="AH2153" i="1"/>
  <c r="AJ2153" i="1" s="1"/>
  <c r="AH2355" i="1"/>
  <c r="AJ2355" i="1" s="1"/>
  <c r="AH2126" i="1"/>
  <c r="AJ2126" i="1" s="1"/>
  <c r="AH2141" i="1"/>
  <c r="AJ2141" i="1" s="1"/>
  <c r="AH1210" i="1"/>
  <c r="AJ1210" i="1" s="1"/>
  <c r="AH334" i="1"/>
  <c r="AJ334" i="1" s="1"/>
  <c r="AH873" i="1"/>
  <c r="AJ873" i="1" s="1"/>
  <c r="AH579" i="1"/>
  <c r="AJ579" i="1" s="1"/>
  <c r="AH3161" i="1"/>
  <c r="AJ3161" i="1" s="1"/>
  <c r="AH1905" i="1"/>
  <c r="AJ1905" i="1" s="1"/>
  <c r="AH3158" i="1"/>
  <c r="AJ3158" i="1" s="1"/>
  <c r="AH3351" i="1"/>
  <c r="AJ3351" i="1" s="1"/>
  <c r="AH571" i="1"/>
  <c r="AJ571" i="1" s="1"/>
  <c r="AH563" i="1"/>
  <c r="AJ563" i="1" s="1"/>
  <c r="AH1413" i="1"/>
  <c r="AJ1413" i="1" s="1"/>
  <c r="AH1409" i="1"/>
  <c r="AJ1409" i="1" s="1"/>
  <c r="AH1405" i="1"/>
  <c r="AJ1405" i="1" s="1"/>
  <c r="AH920" i="1"/>
  <c r="AJ920" i="1" s="1"/>
  <c r="AH915" i="1"/>
  <c r="AJ915" i="1" s="1"/>
  <c r="AH3373" i="1"/>
  <c r="AJ3373" i="1" s="1"/>
  <c r="AH3367" i="1"/>
  <c r="AJ3367" i="1" s="1"/>
  <c r="AH3382" i="1"/>
  <c r="AJ3382" i="1" s="1"/>
  <c r="AH555" i="1"/>
  <c r="AJ555" i="1" s="1"/>
  <c r="AH558" i="1"/>
  <c r="AJ558" i="1" s="1"/>
  <c r="AH874" i="1"/>
  <c r="AJ874" i="1" s="1"/>
  <c r="AH2799" i="1"/>
  <c r="AJ2799" i="1" s="1"/>
  <c r="AH1059" i="1"/>
  <c r="AJ1059" i="1" s="1"/>
  <c r="AH1070" i="1"/>
  <c r="AJ1070" i="1" s="1"/>
  <c r="AH308" i="1"/>
  <c r="AJ308" i="1" s="1"/>
  <c r="AH2860" i="1"/>
  <c r="AJ2860" i="1" s="1"/>
  <c r="AH2237" i="1"/>
  <c r="AJ2237" i="1" s="1"/>
  <c r="AH229" i="1"/>
  <c r="AJ229" i="1" s="1"/>
  <c r="AH1122" i="1"/>
  <c r="AJ1122" i="1" s="1"/>
  <c r="AH2752" i="1"/>
  <c r="AJ2752" i="1" s="1"/>
  <c r="AH326" i="1"/>
  <c r="AJ326" i="1" s="1"/>
  <c r="AH3007" i="1"/>
  <c r="AJ3007" i="1" s="1"/>
  <c r="AH2888" i="1"/>
  <c r="AJ2888" i="1" s="1"/>
  <c r="AH2584" i="1"/>
  <c r="AJ2584" i="1" s="1"/>
  <c r="AH2622" i="1"/>
  <c r="AJ2622" i="1" s="1"/>
  <c r="AH2693" i="1"/>
  <c r="AJ2693" i="1" s="1"/>
  <c r="AH2554" i="1"/>
  <c r="AJ2554" i="1" s="1"/>
  <c r="AH2965" i="1"/>
  <c r="AJ2965" i="1" s="1"/>
  <c r="AH1234" i="1"/>
  <c r="AJ1234" i="1" s="1"/>
  <c r="AH1247" i="1"/>
  <c r="AJ1247" i="1" s="1"/>
  <c r="AH2929" i="1"/>
  <c r="AJ2929" i="1" s="1"/>
  <c r="AH1230" i="1"/>
  <c r="AJ1230" i="1" s="1"/>
  <c r="AH1241" i="1"/>
  <c r="AJ1241" i="1" s="1"/>
  <c r="AH2830" i="1"/>
  <c r="AJ2830" i="1" s="1"/>
  <c r="AH2869" i="1"/>
  <c r="AJ2869" i="1" s="1"/>
  <c r="AH691" i="1"/>
  <c r="AJ691" i="1" s="1"/>
  <c r="AH3057" i="1"/>
  <c r="AJ3057" i="1" s="1"/>
  <c r="AH1237" i="1"/>
  <c r="AJ1237" i="1" s="1"/>
  <c r="AH3110" i="1"/>
  <c r="AJ3110" i="1" s="1"/>
  <c r="AH822" i="1"/>
  <c r="AJ822" i="1" s="1"/>
  <c r="AH214" i="1"/>
  <c r="AJ214" i="1" s="1"/>
  <c r="AH1110" i="1"/>
  <c r="AJ1110" i="1" s="1"/>
  <c r="AH337" i="1"/>
  <c r="AJ337" i="1" s="1"/>
  <c r="AH338" i="1"/>
  <c r="AJ338" i="1" s="1"/>
  <c r="AH2654" i="1"/>
  <c r="AJ2654" i="1" s="1"/>
  <c r="AH1197" i="1"/>
  <c r="AJ1197" i="1" s="1"/>
  <c r="AH895" i="1"/>
  <c r="AJ895" i="1" s="1"/>
  <c r="AH2591" i="1"/>
  <c r="AJ2591" i="1" s="1"/>
  <c r="AH2590" i="1"/>
  <c r="AJ2590" i="1" s="1"/>
  <c r="AH750" i="1"/>
  <c r="AJ750" i="1" s="1"/>
  <c r="AH1155" i="1"/>
  <c r="AJ1155" i="1" s="1"/>
  <c r="AH1169" i="1"/>
  <c r="AJ1169" i="1" s="1"/>
  <c r="AH332" i="1"/>
  <c r="AJ332" i="1" s="1"/>
  <c r="AH1158" i="1"/>
  <c r="AJ1158" i="1" s="1"/>
  <c r="AH1164" i="1"/>
  <c r="AJ1164" i="1" s="1"/>
  <c r="AH1163" i="1"/>
  <c r="AJ1163" i="1" s="1"/>
  <c r="AH1955" i="1"/>
  <c r="AJ1955" i="1" s="1"/>
  <c r="AH1137" i="1"/>
  <c r="AJ1137" i="1" s="1"/>
  <c r="AH413" i="1"/>
  <c r="AJ413" i="1" s="1"/>
  <c r="AH1373" i="1"/>
  <c r="AJ1373" i="1" s="1"/>
  <c r="AH431" i="1"/>
  <c r="AJ431" i="1" s="1"/>
  <c r="AH427" i="1"/>
  <c r="AJ427" i="1" s="1"/>
  <c r="AH423" i="1"/>
  <c r="AJ423" i="1" s="1"/>
  <c r="AH418" i="1"/>
  <c r="AJ418" i="1" s="1"/>
  <c r="AH422" i="1"/>
  <c r="AJ422" i="1" s="1"/>
  <c r="AH2933" i="1"/>
  <c r="AJ2933" i="1" s="1"/>
  <c r="AH1855" i="1"/>
  <c r="AJ1855" i="1" s="1"/>
  <c r="AH1865" i="1"/>
  <c r="AJ1865" i="1" s="1"/>
  <c r="AH1925" i="1"/>
  <c r="AJ1925" i="1" s="1"/>
  <c r="AH1973" i="1"/>
  <c r="AJ1973" i="1" s="1"/>
  <c r="AH2009" i="1"/>
  <c r="AJ2009" i="1" s="1"/>
  <c r="AH1985" i="1"/>
  <c r="AJ1985" i="1" s="1"/>
  <c r="AH2025" i="1"/>
  <c r="AJ2025" i="1" s="1"/>
  <c r="AH3052" i="1"/>
  <c r="AJ3052" i="1" s="1"/>
  <c r="AH1850" i="1"/>
  <c r="AJ1850" i="1" s="1"/>
  <c r="AH1997" i="1"/>
  <c r="AJ1997" i="1" s="1"/>
  <c r="AH2015" i="1"/>
  <c r="AJ2015" i="1" s="1"/>
  <c r="AH1971" i="1"/>
  <c r="AJ1971" i="1" s="1"/>
  <c r="AH1864" i="1"/>
  <c r="AJ1864" i="1" s="1"/>
  <c r="AH1876" i="1"/>
  <c r="AJ1876" i="1" s="1"/>
  <c r="AH1877" i="1"/>
  <c r="AJ1877" i="1" s="1"/>
  <c r="AH1866" i="1"/>
  <c r="AJ1866" i="1" s="1"/>
  <c r="AH1847" i="1"/>
  <c r="AJ1847" i="1" s="1"/>
  <c r="AH1848" i="1"/>
  <c r="AJ1848" i="1" s="1"/>
  <c r="AH1978" i="1"/>
  <c r="AJ1978" i="1" s="1"/>
  <c r="AH1927" i="1"/>
  <c r="AJ1927" i="1" s="1"/>
  <c r="AH1982" i="1"/>
  <c r="AJ1982" i="1" s="1"/>
  <c r="AH1979" i="1"/>
  <c r="AJ1979" i="1" s="1"/>
  <c r="AH1915" i="1"/>
  <c r="AJ1915" i="1" s="1"/>
  <c r="AH1937" i="1"/>
  <c r="AJ1937" i="1" s="1"/>
  <c r="AH1963" i="1"/>
  <c r="AJ1963" i="1" s="1"/>
  <c r="AH2691" i="1"/>
  <c r="AJ2691" i="1" s="1"/>
  <c r="AH7289" i="1"/>
  <c r="AJ7289" i="1" s="1"/>
  <c r="AH7075" i="1"/>
  <c r="AJ7075" i="1" s="1"/>
  <c r="AH3105" i="1"/>
  <c r="AJ3105" i="1" s="1"/>
  <c r="AH1194" i="1"/>
  <c r="AJ1194" i="1" s="1"/>
  <c r="AF3102" i="1"/>
  <c r="AJ2889" i="1"/>
  <c r="AG11092" i="1"/>
  <c r="AG11091" i="1"/>
  <c r="AE4805" i="1"/>
  <c r="AD4805" i="1"/>
  <c r="AG4805" i="1"/>
  <c r="AD7340" i="1"/>
  <c r="AE7340" i="1"/>
  <c r="AG7340" i="1"/>
  <c r="AE5893" i="1"/>
  <c r="AD5893" i="1"/>
  <c r="AG5893" i="1"/>
  <c r="AD6609" i="1"/>
  <c r="AE6609" i="1"/>
  <c r="AG6609" i="1"/>
  <c r="AE6005" i="1"/>
  <c r="AD6005" i="1"/>
  <c r="AG6005" i="1"/>
  <c r="AE5975" i="1"/>
  <c r="AD5975" i="1"/>
  <c r="AG5975" i="1"/>
  <c r="AD6040" i="1"/>
  <c r="AE6040" i="1"/>
  <c r="AG6040" i="1"/>
  <c r="AE5971" i="1"/>
  <c r="AD5971" i="1"/>
  <c r="AG5971" i="1"/>
  <c r="AD8731" i="1"/>
  <c r="AE8731" i="1"/>
  <c r="AG8731" i="1"/>
  <c r="AD6578" i="1"/>
  <c r="AE6578" i="1"/>
  <c r="AG6578" i="1"/>
  <c r="AD9525" i="1"/>
  <c r="AE9525" i="1"/>
  <c r="AG9525" i="1"/>
  <c r="AE4599" i="1"/>
  <c r="AD4599" i="1"/>
  <c r="AG4599" i="1"/>
  <c r="AD4252" i="1"/>
  <c r="AE4252" i="1"/>
  <c r="AG4252" i="1"/>
  <c r="AD4750" i="1"/>
  <c r="AE4750" i="1"/>
  <c r="AG4750" i="1"/>
  <c r="AD8518" i="1"/>
  <c r="AE8518" i="1"/>
  <c r="AG8518" i="1"/>
  <c r="AD8106" i="1"/>
  <c r="AE8106" i="1"/>
  <c r="AJ8106" i="1"/>
  <c r="AE6435" i="1"/>
  <c r="AD6435" i="1"/>
  <c r="AG6435" i="1"/>
  <c r="AD9016" i="1"/>
  <c r="AE9016" i="1"/>
  <c r="AG9016" i="1"/>
  <c r="AD6881" i="1"/>
  <c r="AE6881" i="1"/>
  <c r="AG6881" i="1"/>
  <c r="AD11194" i="1"/>
  <c r="AE11194" i="1"/>
  <c r="AG11194" i="1"/>
  <c r="AD11090" i="1"/>
  <c r="AE11090" i="1"/>
  <c r="AG11090" i="1"/>
  <c r="AD4143" i="1"/>
  <c r="AE4143" i="1"/>
  <c r="AK4143" i="1" s="1"/>
  <c r="AL4143" i="1" s="1"/>
  <c r="AG4143" i="1"/>
  <c r="AH4143" i="1" s="1"/>
  <c r="AJ4143" i="1" s="1"/>
  <c r="AE8033" i="1"/>
  <c r="AD8033" i="1"/>
  <c r="AG8033" i="1"/>
  <c r="AD9706" i="1"/>
  <c r="AE9706" i="1"/>
  <c r="AG9706" i="1"/>
  <c r="AE11141" i="1"/>
  <c r="AD11141" i="1"/>
  <c r="AG11141" i="1"/>
  <c r="AD7250" i="1"/>
  <c r="AE7250" i="1"/>
  <c r="AK7250" i="1" s="1"/>
  <c r="AG7250" i="1"/>
  <c r="AD10093" i="1"/>
  <c r="AE10093" i="1"/>
  <c r="AG10093" i="1"/>
  <c r="AD4546" i="1"/>
  <c r="AE4546" i="1"/>
  <c r="AG4546" i="1"/>
  <c r="AD4279" i="1"/>
  <c r="AE4279" i="1"/>
  <c r="AG4279" i="1"/>
  <c r="AD4095" i="1"/>
  <c r="AE4095" i="1"/>
  <c r="AK4095" i="1" s="1"/>
  <c r="AL4095" i="1" s="1"/>
  <c r="AG4095" i="1"/>
  <c r="AH4095" i="1" s="1"/>
  <c r="AJ4095" i="1" s="1"/>
  <c r="AD9758" i="1"/>
  <c r="AE9758" i="1"/>
  <c r="AG9758" i="1"/>
  <c r="AD4024" i="1"/>
  <c r="AE4024" i="1"/>
  <c r="AK4024" i="1" s="1"/>
  <c r="AL4024" i="1" s="1"/>
  <c r="AG4024" i="1"/>
  <c r="AH4024" i="1" s="1"/>
  <c r="AJ4024" i="1" s="1"/>
  <c r="AD7724" i="1"/>
  <c r="AE7724" i="1"/>
  <c r="AG7724" i="1"/>
  <c r="AD3864" i="1"/>
  <c r="AE3864" i="1"/>
  <c r="AK3864" i="1" s="1"/>
  <c r="AL3864" i="1" s="1"/>
  <c r="AH3864" i="1"/>
  <c r="AJ3864" i="1" s="1"/>
  <c r="AE5126" i="1"/>
  <c r="AD5126" i="1"/>
  <c r="AG5126" i="1"/>
  <c r="AD7806" i="1"/>
  <c r="AE7806" i="1"/>
  <c r="AG7806" i="1"/>
  <c r="AD3956" i="1"/>
  <c r="AE3956" i="1"/>
  <c r="AK3956" i="1" s="1"/>
  <c r="AL3956" i="1" s="1"/>
  <c r="AG3956" i="1"/>
  <c r="AH3956" i="1" s="1"/>
  <c r="AJ3956" i="1" s="1"/>
  <c r="AD9734" i="1"/>
  <c r="AE9734" i="1"/>
  <c r="AG9734" i="1"/>
  <c r="AD5643" i="1"/>
  <c r="AE5643" i="1"/>
  <c r="AG5643" i="1"/>
  <c r="AD5711" i="1"/>
  <c r="AE5711" i="1"/>
  <c r="AG5711" i="1"/>
  <c r="AD3992" i="1"/>
  <c r="AE3992" i="1"/>
  <c r="AK3992" i="1" s="1"/>
  <c r="AL3992" i="1" s="1"/>
  <c r="AG3992" i="1"/>
  <c r="AH3992" i="1" s="1"/>
  <c r="AJ3992" i="1" s="1"/>
  <c r="AE8023" i="1"/>
  <c r="AD8023" i="1"/>
  <c r="AG8023" i="1"/>
  <c r="AD2320" i="1"/>
  <c r="AG2320" i="1"/>
  <c r="AE5382" i="1"/>
  <c r="AD5382" i="1"/>
  <c r="AJ5382" i="1"/>
  <c r="AD4031" i="1"/>
  <c r="AE4031" i="1"/>
  <c r="AK4031" i="1" s="1"/>
  <c r="AL4031" i="1" s="1"/>
  <c r="AG4031" i="1"/>
  <c r="AH4031" i="1" s="1"/>
  <c r="AJ4031" i="1" s="1"/>
  <c r="AD5617" i="1"/>
  <c r="AE5617" i="1"/>
  <c r="AG5617" i="1"/>
  <c r="AD3980" i="1"/>
  <c r="AE3980" i="1"/>
  <c r="AK3980" i="1" s="1"/>
  <c r="AL3980" i="1" s="1"/>
  <c r="AG3980" i="1"/>
  <c r="AH3980" i="1" s="1"/>
  <c r="AJ3980" i="1" s="1"/>
  <c r="AD10982" i="1"/>
  <c r="AE10982" i="1"/>
  <c r="AK10982" i="1" s="1"/>
  <c r="AL10982" i="1" s="1"/>
  <c r="AG10982" i="1"/>
  <c r="AH10982" i="1" s="1"/>
  <c r="AJ10982" i="1" s="1"/>
  <c r="AD10061" i="1"/>
  <c r="AE10061" i="1"/>
  <c r="AJ10061" i="1"/>
  <c r="AD6571" i="1"/>
  <c r="AE6571" i="1"/>
  <c r="AG6571" i="1"/>
  <c r="AE6067" i="1"/>
  <c r="AD6067" i="1"/>
  <c r="AG6067" i="1"/>
  <c r="AD10928" i="1"/>
  <c r="AE10928" i="1"/>
  <c r="AG10928" i="1"/>
  <c r="AD6558" i="1"/>
  <c r="AE6558" i="1"/>
  <c r="AG6558" i="1"/>
  <c r="AD10912" i="1"/>
  <c r="AE10912" i="1"/>
  <c r="AG10912" i="1"/>
  <c r="AE10905" i="1"/>
  <c r="AD10905" i="1"/>
  <c r="AG10905" i="1"/>
  <c r="AD8742" i="1"/>
  <c r="AE8742" i="1"/>
  <c r="AG8742" i="1"/>
  <c r="AD3438" i="1"/>
  <c r="AG3438" i="1"/>
  <c r="AD10760" i="1"/>
  <c r="AE10760" i="1"/>
  <c r="AG10760" i="1"/>
  <c r="AD1696" i="1"/>
  <c r="AG1696" i="1"/>
  <c r="AH1696" i="1" s="1"/>
  <c r="AJ1696" i="1" s="1"/>
  <c r="AD4189" i="1"/>
  <c r="AE4189" i="1"/>
  <c r="AG4189" i="1"/>
  <c r="AE7903" i="1"/>
  <c r="AD7903" i="1"/>
  <c r="AG7903" i="1"/>
  <c r="AD3513" i="1"/>
  <c r="AE3513" i="1"/>
  <c r="AG3513" i="1"/>
  <c r="AD3242" i="1"/>
  <c r="AG3242" i="1"/>
  <c r="AD3507" i="1"/>
  <c r="AE3507" i="1"/>
  <c r="AG3507" i="1"/>
  <c r="AD7236" i="1"/>
  <c r="AE7236" i="1"/>
  <c r="AG7236" i="1"/>
  <c r="AE5620" i="1"/>
  <c r="AD5620" i="1"/>
  <c r="AJ5620" i="1"/>
  <c r="AD10746" i="1"/>
  <c r="AE10746" i="1"/>
  <c r="AG10746" i="1"/>
  <c r="AD2759" i="1"/>
  <c r="AG2759" i="1"/>
  <c r="AE5871" i="1"/>
  <c r="AD5871" i="1"/>
  <c r="AG5871" i="1"/>
  <c r="AE7971" i="1"/>
  <c r="AD7971" i="1"/>
  <c r="AG7971" i="1"/>
  <c r="AE4585" i="1"/>
  <c r="AD4585" i="1"/>
  <c r="AG4585" i="1"/>
  <c r="AD6014" i="1"/>
  <c r="AE6014" i="1"/>
  <c r="AG6014" i="1"/>
  <c r="AD6010" i="1"/>
  <c r="AE6010" i="1"/>
  <c r="AG6010" i="1"/>
  <c r="AD3723" i="1"/>
  <c r="AE3723" i="1"/>
  <c r="AG3723" i="1"/>
  <c r="AD4206" i="1"/>
  <c r="AE4206" i="1"/>
  <c r="AG4206" i="1"/>
  <c r="AD4211" i="1"/>
  <c r="AE4211" i="1"/>
  <c r="AG4211" i="1"/>
  <c r="AE7435" i="1"/>
  <c r="AD7435" i="1"/>
  <c r="AG7435" i="1"/>
  <c r="AD4500" i="1"/>
  <c r="AE4500" i="1"/>
  <c r="AG4500" i="1"/>
  <c r="AD4501" i="1"/>
  <c r="AE4501" i="1"/>
  <c r="AG4501" i="1"/>
  <c r="AD8948" i="1"/>
  <c r="AE8948" i="1"/>
  <c r="AG8948" i="1"/>
  <c r="AD6356" i="1"/>
  <c r="AE6356" i="1"/>
  <c r="AJ6356" i="1"/>
  <c r="AE3508" i="1"/>
  <c r="AD3508" i="1"/>
  <c r="AG3508" i="1"/>
  <c r="AE5194" i="1"/>
  <c r="AD5194" i="1"/>
  <c r="AG5194" i="1"/>
  <c r="AD3525" i="1"/>
  <c r="AE3525" i="1"/>
  <c r="AG3525" i="1"/>
  <c r="AE3518" i="1"/>
  <c r="AD3518" i="1"/>
  <c r="AG3518" i="1"/>
  <c r="AD3311" i="1"/>
  <c r="AG3311" i="1"/>
  <c r="AD4177" i="1"/>
  <c r="AE4177" i="1"/>
  <c r="AG4177" i="1"/>
  <c r="AD9448" i="1"/>
  <c r="AE9448" i="1"/>
  <c r="AG9448" i="1"/>
  <c r="AD3707" i="1"/>
  <c r="AE3707" i="1"/>
  <c r="AG3707" i="1"/>
  <c r="AE7957" i="1"/>
  <c r="AD7957" i="1"/>
  <c r="AG7957" i="1"/>
  <c r="AD11000" i="1"/>
  <c r="AE11000" i="1"/>
  <c r="AK11000" i="1" s="1"/>
  <c r="AL11000" i="1" s="1"/>
  <c r="AG11000" i="1"/>
  <c r="AH11000" i="1" s="1"/>
  <c r="AJ11000" i="1" s="1"/>
  <c r="AD10932" i="1"/>
  <c r="AE10932" i="1"/>
  <c r="AG10932" i="1"/>
  <c r="AD9762" i="1"/>
  <c r="AE9762" i="1"/>
  <c r="AG9762" i="1"/>
  <c r="AD4233" i="1"/>
  <c r="AE4233" i="1"/>
  <c r="AG4233" i="1"/>
  <c r="AE7158" i="1"/>
  <c r="AD7158" i="1"/>
  <c r="AG7158" i="1"/>
  <c r="AD8096" i="1"/>
  <c r="AE8096" i="1"/>
  <c r="AG8096" i="1"/>
  <c r="AE10809" i="1"/>
  <c r="AD10809" i="1"/>
  <c r="AG10809" i="1"/>
  <c r="AD5319" i="1"/>
  <c r="AE5319" i="1"/>
  <c r="AK5319" i="1" s="1"/>
  <c r="AG5319" i="1"/>
  <c r="AD4877" i="1"/>
  <c r="AE4877" i="1"/>
  <c r="AG4877" i="1"/>
  <c r="AD3762" i="1"/>
  <c r="AE3762" i="1"/>
  <c r="AG3762" i="1"/>
  <c r="AE3716" i="1"/>
  <c r="AD3716" i="1"/>
  <c r="AG3716" i="1"/>
  <c r="AE10600" i="1"/>
  <c r="AD10600" i="1"/>
  <c r="AJ10600" i="1"/>
  <c r="AD6602" i="1"/>
  <c r="AE6602" i="1"/>
  <c r="AK6602" i="1" s="1"/>
  <c r="AG6602" i="1"/>
  <c r="AE5849" i="1"/>
  <c r="AD5849" i="1"/>
  <c r="AG5849" i="1"/>
  <c r="AD5842" i="1"/>
  <c r="AE5842" i="1"/>
  <c r="AG5842" i="1"/>
  <c r="AE5838" i="1"/>
  <c r="AD5838" i="1"/>
  <c r="AG5838" i="1"/>
  <c r="AE8221" i="1"/>
  <c r="AD8221" i="1"/>
  <c r="AG8221" i="1"/>
  <c r="AD7174" i="1"/>
  <c r="AE7174" i="1"/>
  <c r="AJ7174" i="1"/>
  <c r="AD4963" i="1"/>
  <c r="AE4963" i="1"/>
  <c r="AG4963" i="1"/>
  <c r="AD1682" i="1"/>
  <c r="AG1682" i="1"/>
  <c r="AH1682" i="1" s="1"/>
  <c r="AJ1682" i="1" s="1"/>
  <c r="AD3497" i="1"/>
  <c r="AE3497" i="1"/>
  <c r="AG3497" i="1"/>
  <c r="AD8452" i="1"/>
  <c r="AE8452" i="1"/>
  <c r="AG8452" i="1"/>
  <c r="AD10381" i="1"/>
  <c r="AE10381" i="1"/>
  <c r="AG10381" i="1"/>
  <c r="AD4929" i="1"/>
  <c r="AE4929" i="1"/>
  <c r="AG4929" i="1"/>
  <c r="AH4929" i="1" s="1"/>
  <c r="AJ4929" i="1" s="1"/>
  <c r="AD9602" i="1"/>
  <c r="AE9602" i="1"/>
  <c r="AG9602" i="1"/>
  <c r="AD1618" i="1"/>
  <c r="AG1618" i="1"/>
  <c r="AH1618" i="1" s="1"/>
  <c r="AJ1618" i="1" s="1"/>
  <c r="AD10956" i="1"/>
  <c r="AE10956" i="1"/>
  <c r="AK10956" i="1" s="1"/>
  <c r="AL10956" i="1" s="1"/>
  <c r="AG10956" i="1"/>
  <c r="AH10956" i="1" s="1"/>
  <c r="AJ10956" i="1" s="1"/>
  <c r="AD6214" i="1"/>
  <c r="AE6214" i="1"/>
  <c r="AG6214" i="1"/>
  <c r="AD3827" i="1"/>
  <c r="AE3827" i="1"/>
  <c r="AG3827" i="1"/>
  <c r="AE5192" i="1"/>
  <c r="AD5192" i="1"/>
  <c r="AG5192" i="1"/>
  <c r="AE5658" i="1"/>
  <c r="AD5658" i="1"/>
  <c r="AG5658" i="1"/>
  <c r="AD1698" i="1"/>
  <c r="AG1698" i="1"/>
  <c r="AH1698" i="1" s="1"/>
  <c r="AJ1698" i="1" s="1"/>
  <c r="AD2828" i="1"/>
  <c r="AG2828" i="1"/>
  <c r="AD6460" i="1"/>
  <c r="AE6460" i="1"/>
  <c r="AG6460" i="1"/>
  <c r="AE7773" i="1"/>
  <c r="AD7773" i="1"/>
  <c r="AG7773" i="1"/>
  <c r="AD8190" i="1"/>
  <c r="AE8190" i="1"/>
  <c r="AG8190" i="1"/>
  <c r="AD9307" i="1"/>
  <c r="AE9307" i="1"/>
  <c r="AG9307" i="1"/>
  <c r="AE5222" i="1"/>
  <c r="AD5222" i="1"/>
  <c r="AG5222" i="1"/>
  <c r="AD9696" i="1"/>
  <c r="AE9696" i="1"/>
  <c r="AK9696" i="1" s="1"/>
  <c r="AL9696" i="1" s="1"/>
  <c r="AG9696" i="1"/>
  <c r="AH9696" i="1" s="1"/>
  <c r="AJ9696" i="1" s="1"/>
  <c r="AE10246" i="1"/>
  <c r="AD10246" i="1"/>
  <c r="AG10246" i="1"/>
  <c r="AD11288" i="1"/>
  <c r="AE11288" i="1"/>
  <c r="AJ11288" i="1"/>
  <c r="AD9520" i="1"/>
  <c r="AL9520" i="1"/>
  <c r="AG9520" i="1"/>
  <c r="AE10985" i="1"/>
  <c r="AK10985" i="1" s="1"/>
  <c r="AL10985" i="1" s="1"/>
  <c r="AD10985" i="1"/>
  <c r="AG10985" i="1"/>
  <c r="AH10985" i="1" s="1"/>
  <c r="AJ10985" i="1" s="1"/>
  <c r="AE6409" i="1"/>
  <c r="AD6409" i="1"/>
  <c r="AG6409" i="1"/>
  <c r="AE8355" i="1"/>
  <c r="AD8355" i="1"/>
  <c r="AG8355" i="1"/>
  <c r="AD9353" i="1"/>
  <c r="AE9353" i="1"/>
  <c r="AG9353" i="1"/>
  <c r="AD9315" i="1"/>
  <c r="AE9315" i="1"/>
  <c r="AG9315" i="1"/>
  <c r="AE7839" i="1"/>
  <c r="AD7839" i="1"/>
  <c r="AJ7839" i="1"/>
  <c r="AD9026" i="1"/>
  <c r="AE9026" i="1"/>
  <c r="AG9026" i="1"/>
  <c r="AD3925" i="1"/>
  <c r="AE3925" i="1"/>
  <c r="AK3925" i="1" s="1"/>
  <c r="AL3925" i="1" s="1"/>
  <c r="AG3925" i="1"/>
  <c r="AH3925" i="1" s="1"/>
  <c r="AJ3925" i="1" s="1"/>
  <c r="AD9599" i="1"/>
  <c r="AE9599" i="1"/>
  <c r="AG9599" i="1"/>
  <c r="AD3306" i="1"/>
  <c r="AJ3306" i="1"/>
  <c r="AD9463" i="1"/>
  <c r="AE9463" i="1"/>
  <c r="AG9463" i="1"/>
  <c r="AD9397" i="1"/>
  <c r="AE9397" i="1"/>
  <c r="AG9397" i="1"/>
  <c r="AD10145" i="1"/>
  <c r="AE10145" i="1"/>
  <c r="AG10145" i="1"/>
  <c r="AD10127" i="1"/>
  <c r="AE10127" i="1"/>
  <c r="AG10127" i="1"/>
  <c r="AD7023" i="1"/>
  <c r="AE7023" i="1"/>
  <c r="AG7023" i="1"/>
  <c r="AD6958" i="1"/>
  <c r="AE6958" i="1"/>
  <c r="AG6958" i="1"/>
  <c r="AD6979" i="1"/>
  <c r="AE6979" i="1"/>
  <c r="AG6979" i="1"/>
  <c r="AD6994" i="1"/>
  <c r="AE6994" i="1"/>
  <c r="AG6994" i="1"/>
  <c r="AD8693" i="1"/>
  <c r="AE8693" i="1"/>
  <c r="AG8693" i="1"/>
  <c r="AD3754" i="1"/>
  <c r="AE3754" i="1"/>
  <c r="AG3754" i="1"/>
  <c r="AE3620" i="1"/>
  <c r="AD3620" i="1"/>
  <c r="AG3620" i="1"/>
  <c r="AE3584" i="1"/>
  <c r="AD3584" i="1"/>
  <c r="AG3584" i="1"/>
  <c r="AD3806" i="1"/>
  <c r="AE3806" i="1"/>
  <c r="AG3806" i="1"/>
  <c r="AD3586" i="1"/>
  <c r="AE3586" i="1"/>
  <c r="AG3586" i="1"/>
  <c r="AD3336" i="1"/>
  <c r="AG3336" i="1"/>
  <c r="AD3600" i="1"/>
  <c r="AE3600" i="1"/>
  <c r="AG3600" i="1"/>
  <c r="AE3590" i="1"/>
  <c r="AD3590" i="1"/>
  <c r="AG3590" i="1"/>
  <c r="AD3773" i="1"/>
  <c r="AE3773" i="1"/>
  <c r="AG3773" i="1"/>
  <c r="AE3568" i="1"/>
  <c r="AD3568" i="1"/>
  <c r="AG3568" i="1"/>
  <c r="AD3624" i="1"/>
  <c r="AE3624" i="1"/>
  <c r="AG3624" i="1"/>
  <c r="AD9433" i="1"/>
  <c r="AE9433" i="1"/>
  <c r="AG9433" i="1"/>
  <c r="AD8607" i="1"/>
  <c r="AE8607" i="1"/>
  <c r="AG8607" i="1"/>
  <c r="AE6245" i="1"/>
  <c r="AD6245" i="1"/>
  <c r="AG6245" i="1"/>
  <c r="AD1930" i="1"/>
  <c r="AG1930" i="1"/>
  <c r="AD5962" i="1"/>
  <c r="AE5962" i="1"/>
  <c r="AG5962" i="1"/>
  <c r="AE5977" i="1"/>
  <c r="AD5977" i="1"/>
  <c r="AG5977" i="1"/>
  <c r="AD5886" i="1"/>
  <c r="AE5886" i="1"/>
  <c r="AG5886" i="1"/>
  <c r="AE5899" i="1"/>
  <c r="AD5899" i="1"/>
  <c r="AG5899" i="1"/>
  <c r="AD6581" i="1"/>
  <c r="AE6581" i="1"/>
  <c r="AG6581" i="1"/>
  <c r="AD6580" i="1"/>
  <c r="AE6580" i="1"/>
  <c r="AG6580" i="1"/>
  <c r="AD8733" i="1"/>
  <c r="AE8733" i="1"/>
  <c r="AG8733" i="1"/>
  <c r="AE5897" i="1"/>
  <c r="AD5897" i="1"/>
  <c r="AG5897" i="1"/>
  <c r="AE6051" i="1"/>
  <c r="AD6051" i="1"/>
  <c r="AG6051" i="1"/>
  <c r="AE10781" i="1"/>
  <c r="AD10781" i="1"/>
  <c r="AG10781" i="1"/>
  <c r="AD4602" i="1"/>
  <c r="AE4602" i="1"/>
  <c r="AG4602" i="1"/>
  <c r="AD9878" i="1"/>
  <c r="AE9878" i="1"/>
  <c r="AG9878" i="1"/>
  <c r="AD8569" i="1"/>
  <c r="AE8569" i="1"/>
  <c r="AG8569" i="1"/>
  <c r="AD4247" i="1"/>
  <c r="AE4247" i="1"/>
  <c r="AG4247" i="1"/>
  <c r="AE4597" i="1"/>
  <c r="AD4597" i="1"/>
  <c r="AG4597" i="1"/>
  <c r="AD3315" i="1"/>
  <c r="AG3315" i="1"/>
  <c r="AD8222" i="1"/>
  <c r="AE8222" i="1"/>
  <c r="AJ8222" i="1"/>
  <c r="AD2854" i="1"/>
  <c r="AG2854" i="1"/>
  <c r="AE10364" i="1"/>
  <c r="AD10364" i="1"/>
  <c r="AG10364" i="1"/>
  <c r="AE8121" i="1"/>
  <c r="AD8121" i="1"/>
  <c r="AG8121" i="1"/>
  <c r="AD3370" i="1"/>
  <c r="AG3370" i="1"/>
  <c r="AD3050" i="1"/>
  <c r="AG3050" i="1"/>
  <c r="AD8698" i="1"/>
  <c r="AE8698" i="1"/>
  <c r="AG8698" i="1"/>
  <c r="AD3015" i="1"/>
  <c r="AG3015" i="1"/>
  <c r="AD6434" i="1"/>
  <c r="AE6434" i="1"/>
  <c r="AG6434" i="1"/>
  <c r="AD9018" i="1"/>
  <c r="AE9018" i="1"/>
  <c r="AG9018" i="1"/>
  <c r="AD8554" i="1"/>
  <c r="AE8554" i="1"/>
  <c r="AG8554" i="1"/>
  <c r="AD6884" i="1"/>
  <c r="AE6884" i="1"/>
  <c r="AG6884" i="1"/>
  <c r="AD6891" i="1"/>
  <c r="AE6891" i="1"/>
  <c r="AG6891" i="1"/>
  <c r="AD1604" i="1"/>
  <c r="AG1604" i="1"/>
  <c r="AH1604" i="1" s="1"/>
  <c r="AJ1604" i="1" s="1"/>
  <c r="AE11137" i="1"/>
  <c r="AD11137" i="1"/>
  <c r="AG11137" i="1"/>
  <c r="AD3843" i="1"/>
  <c r="AE3843" i="1"/>
  <c r="AK3843" i="1" s="1"/>
  <c r="AL3843" i="1" s="1"/>
  <c r="AG3843" i="1"/>
  <c r="AH3843" i="1" s="1"/>
  <c r="AJ3843" i="1" s="1"/>
  <c r="AD3904" i="1"/>
  <c r="AE3904" i="1"/>
  <c r="AK3904" i="1" s="1"/>
  <c r="AL3904" i="1" s="1"/>
  <c r="AG3904" i="1"/>
  <c r="AH3904" i="1" s="1"/>
  <c r="AJ3904" i="1" s="1"/>
  <c r="AD3946" i="1"/>
  <c r="AE3946" i="1"/>
  <c r="AK3946" i="1" s="1"/>
  <c r="AL3946" i="1" s="1"/>
  <c r="AG3946" i="1"/>
  <c r="AH3946" i="1" s="1"/>
  <c r="AJ3946" i="1" s="1"/>
  <c r="AE8017" i="1"/>
  <c r="AD8017" i="1"/>
  <c r="AG8017" i="1"/>
  <c r="AD8487" i="1"/>
  <c r="AE8487" i="1"/>
  <c r="AG8487" i="1"/>
  <c r="AD9659" i="1"/>
  <c r="AE9659" i="1"/>
  <c r="AK9659" i="1" s="1"/>
  <c r="AL9659" i="1" s="1"/>
  <c r="AG9659" i="1"/>
  <c r="AH9659" i="1" s="1"/>
  <c r="AJ9659" i="1" s="1"/>
  <c r="AD9707" i="1"/>
  <c r="AE9707" i="1"/>
  <c r="AG9707" i="1"/>
  <c r="AD8014" i="1"/>
  <c r="AE8014" i="1"/>
  <c r="AG8014" i="1"/>
  <c r="AE7615" i="1"/>
  <c r="AD7615" i="1"/>
  <c r="AG7615" i="1"/>
  <c r="AD3675" i="1"/>
  <c r="AE3675" i="1"/>
  <c r="AG3675" i="1"/>
  <c r="AE3676" i="1"/>
  <c r="AD3676" i="1"/>
  <c r="AG3676" i="1"/>
  <c r="AE3700" i="1"/>
  <c r="AD3700" i="1"/>
  <c r="AG3700" i="1"/>
  <c r="AE10436" i="1"/>
  <c r="AD10436" i="1"/>
  <c r="AG10436" i="1"/>
  <c r="AH10436" i="1" s="1"/>
  <c r="AD10085" i="1"/>
  <c r="AE10085" i="1"/>
  <c r="AG10085" i="1"/>
  <c r="AD6502" i="1"/>
  <c r="AE6502" i="1"/>
  <c r="AG6502" i="1"/>
  <c r="AD10768" i="1"/>
  <c r="AE10768" i="1"/>
  <c r="AG10768" i="1"/>
  <c r="AE4667" i="1"/>
  <c r="AD4667" i="1"/>
  <c r="AG4667" i="1"/>
  <c r="AD4282" i="1"/>
  <c r="AE4282" i="1"/>
  <c r="AG4282" i="1"/>
  <c r="AD10962" i="1"/>
  <c r="AE10962" i="1"/>
  <c r="AK10962" i="1" s="1"/>
  <c r="AL10962" i="1" s="1"/>
  <c r="AG10962" i="1"/>
  <c r="AH10962" i="1" s="1"/>
  <c r="AJ10962" i="1" s="1"/>
  <c r="AE8403" i="1"/>
  <c r="AD8403" i="1"/>
  <c r="AG8403" i="1"/>
  <c r="AE10903" i="1"/>
  <c r="AD10903" i="1"/>
  <c r="AG10903" i="1"/>
  <c r="AE5153" i="1"/>
  <c r="AD5153" i="1"/>
  <c r="AG5153" i="1"/>
  <c r="AD10988" i="1"/>
  <c r="AE10988" i="1"/>
  <c r="AK10988" i="1" s="1"/>
  <c r="AL10988" i="1" s="1"/>
  <c r="AG10988" i="1"/>
  <c r="AH10988" i="1" s="1"/>
  <c r="AJ10988" i="1" s="1"/>
  <c r="AD9647" i="1"/>
  <c r="AE9647" i="1"/>
  <c r="AK9647" i="1" s="1"/>
  <c r="AL9647" i="1" s="1"/>
  <c r="AG9647" i="1"/>
  <c r="AH9647" i="1" s="1"/>
  <c r="AJ9647" i="1" s="1"/>
  <c r="AD9804" i="1"/>
  <c r="AE9804" i="1"/>
  <c r="AG9804" i="1"/>
  <c r="AE11237" i="1"/>
  <c r="AD11237" i="1"/>
  <c r="AG11237" i="1"/>
  <c r="AE7739" i="1"/>
  <c r="AD7739" i="1"/>
  <c r="AG7739" i="1"/>
  <c r="AD4375" i="1"/>
  <c r="AE4375" i="1"/>
  <c r="AG4375" i="1"/>
  <c r="AD8461" i="1"/>
  <c r="AE8461" i="1"/>
  <c r="AG8461" i="1"/>
  <c r="AE5131" i="1"/>
  <c r="AD5131" i="1"/>
  <c r="AG5131" i="1"/>
  <c r="AD4050" i="1"/>
  <c r="AE4050" i="1"/>
  <c r="AK4050" i="1" s="1"/>
  <c r="AL4050" i="1" s="1"/>
  <c r="AG4050" i="1"/>
  <c r="AH4050" i="1" s="1"/>
  <c r="AJ4050" i="1" s="1"/>
  <c r="AD8952" i="1"/>
  <c r="AE8952" i="1"/>
  <c r="AG8952" i="1"/>
  <c r="AE5110" i="1"/>
  <c r="AD5110" i="1"/>
  <c r="AG5110" i="1"/>
  <c r="AD10958" i="1"/>
  <c r="AE10958" i="1"/>
  <c r="AK10958" i="1" s="1"/>
  <c r="AL10958" i="1" s="1"/>
  <c r="AG10958" i="1"/>
  <c r="AH10958" i="1" s="1"/>
  <c r="AJ10958" i="1" s="1"/>
  <c r="AD1506" i="1"/>
  <c r="AG1506" i="1"/>
  <c r="AH1506" i="1" s="1"/>
  <c r="AJ1506" i="1" s="1"/>
  <c r="AD9069" i="1"/>
  <c r="AE9069" i="1"/>
  <c r="AG9069" i="1"/>
  <c r="AD9753" i="1"/>
  <c r="AE9753" i="1"/>
  <c r="AG9753" i="1"/>
  <c r="AD5507" i="1"/>
  <c r="AE5507" i="1"/>
  <c r="AG5507" i="1"/>
  <c r="AD3643" i="1"/>
  <c r="AE3643" i="1"/>
  <c r="AG3643" i="1"/>
  <c r="AD7808" i="1"/>
  <c r="AE7808" i="1"/>
  <c r="AG7808" i="1"/>
  <c r="AD3099" i="1"/>
  <c r="AG3099" i="1"/>
  <c r="AD3858" i="1"/>
  <c r="AE3858" i="1"/>
  <c r="AK3858" i="1" s="1"/>
  <c r="AL3858" i="1" s="1"/>
  <c r="AG3858" i="1"/>
  <c r="AH3858" i="1" s="1"/>
  <c r="AJ3858" i="1" s="1"/>
  <c r="AE6423" i="1"/>
  <c r="AD6423" i="1"/>
  <c r="AG6423" i="1"/>
  <c r="AE4677" i="1"/>
  <c r="AD4677" i="1"/>
  <c r="AG4677" i="1"/>
  <c r="AE7733" i="1"/>
  <c r="AD7733" i="1"/>
  <c r="AJ7733" i="1"/>
  <c r="AD5712" i="1"/>
  <c r="AE5712" i="1"/>
  <c r="AG5712" i="1"/>
  <c r="AD4846" i="1"/>
  <c r="AE4846" i="1"/>
  <c r="AG4846" i="1"/>
  <c r="AD3104" i="1"/>
  <c r="AG3104" i="1"/>
  <c r="AD8658" i="1"/>
  <c r="AE8658" i="1"/>
  <c r="AG8658" i="1"/>
  <c r="AD1783" i="1"/>
  <c r="AG1783" i="1"/>
  <c r="AH1783" i="1" s="1"/>
  <c r="AJ1783" i="1" s="1"/>
  <c r="AD3391" i="1"/>
  <c r="AG3391" i="1"/>
  <c r="AD5511" i="1"/>
  <c r="AE5511" i="1"/>
  <c r="AG5511" i="1"/>
  <c r="AD9808" i="1"/>
  <c r="AE9808" i="1"/>
  <c r="AG9808" i="1"/>
  <c r="AE5875" i="1"/>
  <c r="AD5875" i="1"/>
  <c r="AG5875" i="1"/>
  <c r="AD3955" i="1"/>
  <c r="AE3955" i="1"/>
  <c r="AK3955" i="1" s="1"/>
  <c r="AL3955" i="1" s="1"/>
  <c r="AG3955" i="1"/>
  <c r="AH3955" i="1" s="1"/>
  <c r="AJ3955" i="1" s="1"/>
  <c r="AD7788" i="1"/>
  <c r="AE7788" i="1"/>
  <c r="AG7788" i="1"/>
  <c r="AD6002" i="1"/>
  <c r="AE6002" i="1"/>
  <c r="AG6002" i="1"/>
  <c r="AD3040" i="1"/>
  <c r="AG3040" i="1"/>
  <c r="AD3995" i="1"/>
  <c r="AE3995" i="1"/>
  <c r="AK3995" i="1" s="1"/>
  <c r="AL3995" i="1" s="1"/>
  <c r="AG3995" i="1"/>
  <c r="AH3995" i="1" s="1"/>
  <c r="AJ3995" i="1" s="1"/>
  <c r="AE6085" i="1"/>
  <c r="AD6085" i="1"/>
  <c r="AG6085" i="1"/>
  <c r="AE5815" i="1"/>
  <c r="AD5815" i="1"/>
  <c r="AG5815" i="1"/>
  <c r="AD2650" i="1"/>
  <c r="AG2650" i="1"/>
  <c r="AD4010" i="1"/>
  <c r="AE4010" i="1"/>
  <c r="AK4010" i="1" s="1"/>
  <c r="AL4010" i="1" s="1"/>
  <c r="AG4010" i="1"/>
  <c r="AH4010" i="1" s="1"/>
  <c r="AJ4010" i="1" s="1"/>
  <c r="AD8200" i="1"/>
  <c r="AE8200" i="1"/>
  <c r="AG8200" i="1"/>
  <c r="AD5679" i="1"/>
  <c r="AE5679" i="1"/>
  <c r="AG5679" i="1"/>
  <c r="AE5460" i="1"/>
  <c r="AD5460" i="1"/>
  <c r="AG5460" i="1"/>
  <c r="AD3236" i="1"/>
  <c r="AG3236" i="1"/>
  <c r="AD3427" i="1"/>
  <c r="AG3427" i="1"/>
  <c r="AD9447" i="1"/>
  <c r="AE9447" i="1"/>
  <c r="AG9447" i="1"/>
  <c r="AD1834" i="1"/>
  <c r="AG1834" i="1"/>
  <c r="AH1834" i="1" s="1"/>
  <c r="AJ1834" i="1" s="1"/>
  <c r="AD2975" i="1"/>
  <c r="AG2975" i="1"/>
  <c r="AD3950" i="1"/>
  <c r="AE3950" i="1"/>
  <c r="AK3950" i="1" s="1"/>
  <c r="AL3950" i="1" s="1"/>
  <c r="AG3950" i="1"/>
  <c r="AH3950" i="1" s="1"/>
  <c r="AJ3950" i="1" s="1"/>
  <c r="AD8559" i="1"/>
  <c r="AE8559" i="1"/>
  <c r="AG8559" i="1"/>
  <c r="AD1767" i="1"/>
  <c r="AG1767" i="1"/>
  <c r="AH1767" i="1" s="1"/>
  <c r="AJ1767" i="1" s="1"/>
  <c r="AD8729" i="1"/>
  <c r="AE8729" i="1"/>
  <c r="AG8729" i="1"/>
  <c r="AD9095" i="1"/>
  <c r="AE9095" i="1"/>
  <c r="AG9095" i="1"/>
  <c r="AE4555" i="1"/>
  <c r="AD4555" i="1"/>
  <c r="AG4555" i="1"/>
  <c r="AD4664" i="1"/>
  <c r="AE4664" i="1"/>
  <c r="AG4664" i="1"/>
  <c r="AD10213" i="1"/>
  <c r="AE10213" i="1"/>
  <c r="AG10213" i="1"/>
  <c r="AD3902" i="1"/>
  <c r="AE3902" i="1"/>
  <c r="AK3902" i="1" s="1"/>
  <c r="AL3902" i="1" s="1"/>
  <c r="AG3902" i="1"/>
  <c r="AH3902" i="1" s="1"/>
  <c r="AJ3902" i="1" s="1"/>
  <c r="AD9097" i="1"/>
  <c r="AE9097" i="1"/>
  <c r="AG9097" i="1"/>
  <c r="AE4669" i="1"/>
  <c r="AD4669" i="1"/>
  <c r="AG4669" i="1"/>
  <c r="AE5380" i="1"/>
  <c r="AD5380" i="1"/>
  <c r="AG5380" i="1"/>
  <c r="AD4135" i="1"/>
  <c r="AE4135" i="1"/>
  <c r="AK4135" i="1" s="1"/>
  <c r="AL4135" i="1" s="1"/>
  <c r="AG4135" i="1"/>
  <c r="AH4135" i="1" s="1"/>
  <c r="AJ4135" i="1" s="1"/>
  <c r="AD7063" i="1"/>
  <c r="AE7063" i="1"/>
  <c r="AG7063" i="1"/>
  <c r="AD9440" i="1"/>
  <c r="AE9440" i="1"/>
  <c r="AG9440" i="1"/>
  <c r="AD4003" i="1"/>
  <c r="AE4003" i="1"/>
  <c r="AK4003" i="1" s="1"/>
  <c r="AL4003" i="1" s="1"/>
  <c r="AG4003" i="1"/>
  <c r="AH4003" i="1" s="1"/>
  <c r="AJ4003" i="1" s="1"/>
  <c r="AD5872" i="1"/>
  <c r="AE5872" i="1"/>
  <c r="AG5872" i="1"/>
  <c r="AD3959" i="1"/>
  <c r="AE3959" i="1"/>
  <c r="AK3959" i="1" s="1"/>
  <c r="AL3959" i="1" s="1"/>
  <c r="AG3959" i="1"/>
  <c r="AH3959" i="1" s="1"/>
  <c r="AJ3959" i="1" s="1"/>
  <c r="AD1788" i="1"/>
  <c r="AG1788" i="1"/>
  <c r="AH1788" i="1" s="1"/>
  <c r="AJ1788" i="1" s="1"/>
  <c r="AD1744" i="1"/>
  <c r="AG1744" i="1"/>
  <c r="AH1744" i="1" s="1"/>
  <c r="AJ1744" i="1" s="1"/>
  <c r="AD3727" i="1"/>
  <c r="AE3727" i="1"/>
  <c r="AG3727" i="1"/>
  <c r="AD4007" i="1"/>
  <c r="AE4007" i="1"/>
  <c r="AK4007" i="1" s="1"/>
  <c r="AL4007" i="1" s="1"/>
  <c r="AG4007" i="1"/>
  <c r="AH4007" i="1" s="1"/>
  <c r="AJ4007" i="1" s="1"/>
  <c r="AD5936" i="1"/>
  <c r="AE5936" i="1"/>
  <c r="AG5936" i="1"/>
  <c r="AD1786" i="1"/>
  <c r="AG1786" i="1"/>
  <c r="AH1786" i="1" s="1"/>
  <c r="AJ1786" i="1" s="1"/>
  <c r="AD9616" i="1"/>
  <c r="AE9616" i="1"/>
  <c r="AG9616" i="1"/>
  <c r="AD9610" i="1"/>
  <c r="AE9610" i="1"/>
  <c r="AG9610" i="1"/>
  <c r="AD4022" i="1"/>
  <c r="AE4022" i="1"/>
  <c r="AK4022" i="1" s="1"/>
  <c r="AL4022" i="1" s="1"/>
  <c r="AG4022" i="1"/>
  <c r="AH4022" i="1" s="1"/>
  <c r="AJ4022" i="1" s="1"/>
  <c r="AD4141" i="1"/>
  <c r="AE4141" i="1"/>
  <c r="AK4141" i="1" s="1"/>
  <c r="AL4141" i="1" s="1"/>
  <c r="AG4141" i="1"/>
  <c r="AH4141" i="1" s="1"/>
  <c r="AJ4141" i="1" s="1"/>
  <c r="AD4093" i="1"/>
  <c r="AE4093" i="1"/>
  <c r="AK4093" i="1" s="1"/>
  <c r="AL4093" i="1" s="1"/>
  <c r="AG4093" i="1"/>
  <c r="AH4093" i="1" s="1"/>
  <c r="AJ4093" i="1" s="1"/>
  <c r="AD4036" i="1"/>
  <c r="AE4036" i="1"/>
  <c r="AK4036" i="1" s="1"/>
  <c r="AL4036" i="1" s="1"/>
  <c r="AG4036" i="1"/>
  <c r="AH4036" i="1" s="1"/>
  <c r="AJ4036" i="1" s="1"/>
  <c r="AD6566" i="1"/>
  <c r="AE6566" i="1"/>
  <c r="AG6566" i="1"/>
  <c r="AD6561" i="1"/>
  <c r="AE6561" i="1"/>
  <c r="AG6561" i="1"/>
  <c r="AD6556" i="1"/>
  <c r="AE6556" i="1"/>
  <c r="AG6556" i="1"/>
  <c r="AD6568" i="1"/>
  <c r="AE6568" i="1"/>
  <c r="AG6568" i="1"/>
  <c r="AD6563" i="1"/>
  <c r="AE6563" i="1"/>
  <c r="AG6563" i="1"/>
  <c r="AD6070" i="1"/>
  <c r="AE6070" i="1"/>
  <c r="AG6070" i="1"/>
  <c r="AD6066" i="1"/>
  <c r="AE6066" i="1"/>
  <c r="AG6066" i="1"/>
  <c r="AD6560" i="1"/>
  <c r="AE6560" i="1"/>
  <c r="AG6560" i="1"/>
  <c r="AE3534" i="1"/>
  <c r="AD3534" i="1"/>
  <c r="AG3534" i="1"/>
  <c r="AD1775" i="1"/>
  <c r="AG1775" i="1"/>
  <c r="AH1775" i="1" s="1"/>
  <c r="AJ1775" i="1" s="1"/>
  <c r="AD8616" i="1"/>
  <c r="AE8616" i="1"/>
  <c r="AJ8616" i="1"/>
  <c r="AD10904" i="1"/>
  <c r="AE10904" i="1"/>
  <c r="AG10904" i="1"/>
  <c r="AD2315" i="1"/>
  <c r="AG2315" i="1"/>
  <c r="AD6078" i="1"/>
  <c r="AE6078" i="1"/>
  <c r="AG6078" i="1"/>
  <c r="AE6069" i="1"/>
  <c r="AD6069" i="1"/>
  <c r="AG6069" i="1"/>
  <c r="AD3335" i="1"/>
  <c r="AG3335" i="1"/>
  <c r="AD3930" i="1"/>
  <c r="AE3930" i="1"/>
  <c r="AK3930" i="1" s="1"/>
  <c r="AL3930" i="1" s="1"/>
  <c r="AG3930" i="1"/>
  <c r="AH3930" i="1" s="1"/>
  <c r="AJ3930" i="1" s="1"/>
  <c r="AD10916" i="1"/>
  <c r="AE10916" i="1"/>
  <c r="AG10916" i="1"/>
  <c r="AE10911" i="1"/>
  <c r="AD10911" i="1"/>
  <c r="AG10911" i="1"/>
  <c r="AE10907" i="1"/>
  <c r="AD10907" i="1"/>
  <c r="AG10907" i="1"/>
  <c r="AE10919" i="1"/>
  <c r="AD10919" i="1"/>
  <c r="AG10919" i="1"/>
  <c r="AD10876" i="1"/>
  <c r="AE10876" i="1"/>
  <c r="AG10876" i="1"/>
  <c r="AD10239" i="1"/>
  <c r="AE10239" i="1"/>
  <c r="AG10239" i="1"/>
  <c r="AD3765" i="1"/>
  <c r="AE3765" i="1"/>
  <c r="AG3765" i="1"/>
  <c r="AD3771" i="1"/>
  <c r="AE3771" i="1"/>
  <c r="AG3771" i="1"/>
  <c r="AD11214" i="1"/>
  <c r="AE11214" i="1"/>
  <c r="AG11214" i="1"/>
  <c r="AD4650" i="1"/>
  <c r="AE4650" i="1"/>
  <c r="AG4650" i="1"/>
  <c r="AD3444" i="1"/>
  <c r="AG3444" i="1"/>
  <c r="AD10207" i="1"/>
  <c r="AE10207" i="1"/>
  <c r="AG10207" i="1"/>
  <c r="AD5003" i="1"/>
  <c r="AE5003" i="1"/>
  <c r="AG5003" i="1"/>
  <c r="AD4932" i="1"/>
  <c r="AE4932" i="1"/>
  <c r="AG4932" i="1"/>
  <c r="AD5513" i="1"/>
  <c r="AE5513" i="1"/>
  <c r="AJ5513" i="1"/>
  <c r="AD3116" i="1"/>
  <c r="AG3116" i="1"/>
  <c r="AD10161" i="1"/>
  <c r="AE10161" i="1"/>
  <c r="AG10161" i="1"/>
  <c r="AD8806" i="1"/>
  <c r="AE8806" i="1"/>
  <c r="AG8806" i="1"/>
  <c r="AD6080" i="1"/>
  <c r="AE6080" i="1"/>
  <c r="AG6080" i="1"/>
  <c r="AD4258" i="1"/>
  <c r="AE4258" i="1"/>
  <c r="AG4258" i="1"/>
  <c r="AD4760" i="1"/>
  <c r="AE4760" i="1"/>
  <c r="AG4760" i="1"/>
  <c r="AD2902" i="1"/>
  <c r="AG2902" i="1"/>
  <c r="AE7893" i="1"/>
  <c r="AD7893" i="1"/>
  <c r="AG7893" i="1"/>
  <c r="AD9255" i="1"/>
  <c r="AE9255" i="1"/>
  <c r="AG9255" i="1"/>
  <c r="AD1695" i="1"/>
  <c r="AG1695" i="1"/>
  <c r="AH1695" i="1" s="1"/>
  <c r="AJ1695" i="1" s="1"/>
  <c r="AD8662" i="1"/>
  <c r="AE8662" i="1"/>
  <c r="AG8662" i="1"/>
  <c r="AD9921" i="1"/>
  <c r="AE9921" i="1"/>
  <c r="AG9921" i="1"/>
  <c r="AD7962" i="1"/>
  <c r="AE7962" i="1"/>
  <c r="AG7962" i="1"/>
  <c r="AE3542" i="1"/>
  <c r="AD3542" i="1"/>
  <c r="AG3542" i="1"/>
  <c r="AD3519" i="1"/>
  <c r="AE3519" i="1"/>
  <c r="AG3519" i="1"/>
  <c r="AD3461" i="1"/>
  <c r="AE3461" i="1"/>
  <c r="AG3461" i="1"/>
  <c r="AD3511" i="1"/>
  <c r="AE3511" i="1"/>
  <c r="AG3511" i="1"/>
  <c r="AD3207" i="1"/>
  <c r="AG3207" i="1"/>
  <c r="AD3186" i="1"/>
  <c r="AG3186" i="1"/>
  <c r="AD6759" i="1"/>
  <c r="AE6759" i="1"/>
  <c r="AG6759" i="1"/>
  <c r="AE3462" i="1"/>
  <c r="AD3462" i="1"/>
  <c r="AG3462" i="1"/>
  <c r="AD9359" i="1"/>
  <c r="AE9359" i="1"/>
  <c r="AG9359" i="1"/>
  <c r="AD10894" i="1"/>
  <c r="AE10894" i="1"/>
  <c r="AG10894" i="1"/>
  <c r="AD7230" i="1"/>
  <c r="AE7230" i="1"/>
  <c r="AG7230" i="1"/>
  <c r="AD8784" i="1"/>
  <c r="AE8784" i="1"/>
  <c r="AG8784" i="1"/>
  <c r="AD4808" i="1"/>
  <c r="AE4808" i="1"/>
  <c r="AG4808" i="1"/>
  <c r="AD3721" i="1"/>
  <c r="AE3721" i="1"/>
  <c r="AG3721" i="1"/>
  <c r="AD10738" i="1"/>
  <c r="AE10738" i="1"/>
  <c r="AG10738" i="1"/>
  <c r="AE10749" i="1"/>
  <c r="AD10749" i="1"/>
  <c r="AG10749" i="1"/>
  <c r="AE10745" i="1"/>
  <c r="AD10745" i="1"/>
  <c r="AG10745" i="1"/>
  <c r="AD10740" i="1"/>
  <c r="AE10740" i="1"/>
  <c r="AG10740" i="1"/>
  <c r="AD10229" i="1"/>
  <c r="AE10229" i="1"/>
  <c r="AG10229" i="1"/>
  <c r="AE7949" i="1"/>
  <c r="AD7949" i="1"/>
  <c r="AG7949" i="1"/>
  <c r="AD6408" i="1"/>
  <c r="AE6408" i="1"/>
  <c r="AG6408" i="1"/>
  <c r="AE5208" i="1"/>
  <c r="AD5208" i="1"/>
  <c r="AG5208" i="1"/>
  <c r="AE10102" i="1"/>
  <c r="AD10102" i="1"/>
  <c r="AG10102" i="1"/>
  <c r="AD3042" i="1"/>
  <c r="AG3042" i="1"/>
  <c r="AD9978" i="1"/>
  <c r="AE9978" i="1"/>
  <c r="AG9978" i="1"/>
  <c r="AH9978" i="1" s="1"/>
  <c r="AD2758" i="1"/>
  <c r="AG2758" i="1"/>
  <c r="AD8858" i="1"/>
  <c r="AE8858" i="1"/>
  <c r="AG8858" i="1"/>
  <c r="AD4236" i="1"/>
  <c r="AE4236" i="1"/>
  <c r="AG4236" i="1"/>
  <c r="AD10171" i="1"/>
  <c r="AE10171" i="1"/>
  <c r="AG10171" i="1"/>
  <c r="AE8307" i="1"/>
  <c r="AD8307" i="1"/>
  <c r="AG8307" i="1"/>
  <c r="AD5866" i="1"/>
  <c r="AE5866" i="1"/>
  <c r="AG5866" i="1"/>
  <c r="AD9459" i="1"/>
  <c r="AE9459" i="1"/>
  <c r="AG9459" i="1"/>
  <c r="AE5989" i="1"/>
  <c r="AD5989" i="1"/>
  <c r="AG5989" i="1"/>
  <c r="AE5983" i="1"/>
  <c r="AD5983" i="1"/>
  <c r="AG5983" i="1"/>
  <c r="AD5874" i="1"/>
  <c r="AE5874" i="1"/>
  <c r="AG5874" i="1"/>
  <c r="AD3294" i="1"/>
  <c r="AG3294" i="1"/>
  <c r="AE5935" i="1"/>
  <c r="AD5935" i="1"/>
  <c r="AG5935" i="1"/>
  <c r="AD8568" i="1"/>
  <c r="AE8568" i="1"/>
  <c r="AG8568" i="1"/>
  <c r="AE4581" i="1"/>
  <c r="AD4581" i="1"/>
  <c r="AG4581" i="1"/>
  <c r="AE4795" i="1"/>
  <c r="AD4795" i="1"/>
  <c r="AG4795" i="1"/>
  <c r="AD9931" i="1"/>
  <c r="AE9931" i="1"/>
  <c r="AG9931" i="1"/>
  <c r="AD7048" i="1"/>
  <c r="AE7048" i="1"/>
  <c r="AG7048" i="1"/>
  <c r="AD9971" i="1"/>
  <c r="AE9971" i="1"/>
  <c r="AG9971" i="1"/>
  <c r="AD8922" i="1"/>
  <c r="AE8922" i="1"/>
  <c r="AG8922" i="1"/>
  <c r="AD11084" i="1"/>
  <c r="AE11084" i="1"/>
  <c r="AG11084" i="1"/>
  <c r="AD9096" i="1"/>
  <c r="AE9096" i="1"/>
  <c r="AG9096" i="1"/>
  <c r="AE6017" i="1"/>
  <c r="AD6017" i="1"/>
  <c r="AG6017" i="1"/>
  <c r="AE6013" i="1"/>
  <c r="AD6013" i="1"/>
  <c r="AG6013" i="1"/>
  <c r="AD5972" i="1"/>
  <c r="AE5972" i="1"/>
  <c r="AG5972" i="1"/>
  <c r="AE6019" i="1"/>
  <c r="AD6019" i="1"/>
  <c r="AG6019" i="1"/>
  <c r="AD6008" i="1"/>
  <c r="AE6008" i="1"/>
  <c r="AG6008" i="1"/>
  <c r="AD4241" i="1"/>
  <c r="AL4241" i="1"/>
  <c r="AG4241" i="1"/>
  <c r="AE10376" i="1"/>
  <c r="AD10376" i="1"/>
  <c r="AJ10376" i="1"/>
  <c r="AD2786" i="1"/>
  <c r="AG2786" i="1"/>
  <c r="AD9585" i="1"/>
  <c r="AE9585" i="1"/>
  <c r="AG9585" i="1"/>
  <c r="AE7357" i="1"/>
  <c r="AD7357" i="1"/>
  <c r="AG7357" i="1"/>
  <c r="AD7282" i="1"/>
  <c r="AE7282" i="1"/>
  <c r="AG7282" i="1"/>
  <c r="AE4579" i="1"/>
  <c r="AD4579" i="1"/>
  <c r="AG4579" i="1"/>
  <c r="AD4266" i="1"/>
  <c r="AE4266" i="1"/>
  <c r="AG4266" i="1"/>
  <c r="AD4220" i="1"/>
  <c r="AE4220" i="1"/>
  <c r="AG4220" i="1"/>
  <c r="AD4214" i="1"/>
  <c r="AE4214" i="1"/>
  <c r="AG4214" i="1"/>
  <c r="AD4210" i="1"/>
  <c r="AE4210" i="1"/>
  <c r="AG4210" i="1"/>
  <c r="AD4217" i="1"/>
  <c r="AE4217" i="1"/>
  <c r="AG4217" i="1"/>
  <c r="AD7278" i="1"/>
  <c r="AE7278" i="1"/>
  <c r="AG7278" i="1"/>
  <c r="AD7596" i="1"/>
  <c r="AE7596" i="1"/>
  <c r="AG7596" i="1"/>
  <c r="AD3963" i="1"/>
  <c r="AE3963" i="1"/>
  <c r="AK3963" i="1" s="1"/>
  <c r="AL3963" i="1" s="1"/>
  <c r="AG3963" i="1"/>
  <c r="AH3963" i="1" s="1"/>
  <c r="AJ3963" i="1" s="1"/>
  <c r="AD8977" i="1"/>
  <c r="AE8977" i="1"/>
  <c r="AG8977" i="1"/>
  <c r="AD6647" i="1"/>
  <c r="AE6647" i="1"/>
  <c r="AG6647" i="1"/>
  <c r="AE5812" i="1"/>
  <c r="AD5812" i="1"/>
  <c r="AG5812" i="1"/>
  <c r="AE4753" i="1"/>
  <c r="AD4753" i="1"/>
  <c r="AG4753" i="1"/>
  <c r="AD4756" i="1"/>
  <c r="AE4756" i="1"/>
  <c r="AG4756" i="1"/>
  <c r="AD4499" i="1"/>
  <c r="AE4499" i="1"/>
  <c r="AG4499" i="1"/>
  <c r="AD4507" i="1"/>
  <c r="AE4507" i="1"/>
  <c r="AG4507" i="1"/>
  <c r="AD4503" i="1"/>
  <c r="AE4503" i="1"/>
  <c r="AG4503" i="1"/>
  <c r="AD4540" i="1"/>
  <c r="AE4540" i="1"/>
  <c r="AG4540" i="1"/>
  <c r="AD4496" i="1"/>
  <c r="AE4496" i="1"/>
  <c r="AG4496" i="1"/>
  <c r="AD4359" i="1"/>
  <c r="AE4359" i="1"/>
  <c r="AG4359" i="1"/>
  <c r="AD8921" i="1"/>
  <c r="AE8921" i="1"/>
  <c r="AG8921" i="1"/>
  <c r="AD6058" i="1"/>
  <c r="AE6058" i="1"/>
  <c r="AG6058" i="1"/>
  <c r="AD4268" i="1"/>
  <c r="AE4268" i="1"/>
  <c r="AG4268" i="1"/>
  <c r="AD9970" i="1"/>
  <c r="AE9970" i="1"/>
  <c r="AJ9970" i="1"/>
  <c r="AD6669" i="1"/>
  <c r="AE6669" i="1"/>
  <c r="AG6669" i="1"/>
  <c r="AD9379" i="1"/>
  <c r="AE9379" i="1"/>
  <c r="AG9379" i="1"/>
  <c r="AE8287" i="1"/>
  <c r="AD8287" i="1"/>
  <c r="AG8287" i="1"/>
  <c r="AD9635" i="1"/>
  <c r="AE9635" i="1"/>
  <c r="AG9635" i="1"/>
  <c r="AH9635" i="1" s="1"/>
  <c r="AJ9635" i="1" s="1"/>
  <c r="AD10409" i="1"/>
  <c r="AE10409" i="1"/>
  <c r="AG10409" i="1"/>
  <c r="AE3528" i="1"/>
  <c r="AD3528" i="1"/>
  <c r="AG3528" i="1"/>
  <c r="AE3512" i="1"/>
  <c r="AD3512" i="1"/>
  <c r="AG3512" i="1"/>
  <c r="AE3520" i="1"/>
  <c r="AD3520" i="1"/>
  <c r="AG3520" i="1"/>
  <c r="AE3514" i="1"/>
  <c r="AD3514" i="1"/>
  <c r="AG3514" i="1"/>
  <c r="AD3752" i="1"/>
  <c r="AE3752" i="1"/>
  <c r="AG3752" i="1"/>
  <c r="AD3481" i="1"/>
  <c r="AE3481" i="1"/>
  <c r="AG3481" i="1"/>
  <c r="AE3718" i="1"/>
  <c r="AD3718" i="1"/>
  <c r="AG3718" i="1"/>
  <c r="AD4169" i="1"/>
  <c r="AE4169" i="1"/>
  <c r="AG4169" i="1"/>
  <c r="AD4176" i="1"/>
  <c r="AE4176" i="1"/>
  <c r="AG4176" i="1"/>
  <c r="AD4175" i="1"/>
  <c r="AE4175" i="1"/>
  <c r="AG4175" i="1"/>
  <c r="AD4166" i="1"/>
  <c r="AE4166" i="1"/>
  <c r="AG4166" i="1"/>
  <c r="AD4272" i="1"/>
  <c r="AE4272" i="1"/>
  <c r="AG4272" i="1"/>
  <c r="AD4264" i="1"/>
  <c r="AE4264" i="1"/>
  <c r="AG4264" i="1"/>
  <c r="AD9377" i="1"/>
  <c r="AE9377" i="1"/>
  <c r="AG9377" i="1"/>
  <c r="AD9444" i="1"/>
  <c r="AE9444" i="1"/>
  <c r="AG9444" i="1"/>
  <c r="AD9438" i="1"/>
  <c r="AE9438" i="1"/>
  <c r="AG9438" i="1"/>
  <c r="AD3322" i="1"/>
  <c r="AG3322" i="1"/>
  <c r="AD3962" i="1"/>
  <c r="AE3962" i="1"/>
  <c r="AK3962" i="1" s="1"/>
  <c r="AL3962" i="1" s="1"/>
  <c r="AG3962" i="1"/>
  <c r="AH3962" i="1" s="1"/>
  <c r="AJ3962" i="1" s="1"/>
  <c r="AD3705" i="1"/>
  <c r="AE3705" i="1"/>
  <c r="AG3705" i="1"/>
  <c r="AD8814" i="1"/>
  <c r="AE8814" i="1"/>
  <c r="AG8814" i="1"/>
  <c r="AE7293" i="1"/>
  <c r="AD7293" i="1"/>
  <c r="AG7293" i="1"/>
  <c r="AE6375" i="1"/>
  <c r="AD6375" i="1"/>
  <c r="AG6375" i="1"/>
  <c r="AD3937" i="1"/>
  <c r="AE3937" i="1"/>
  <c r="AK3937" i="1" s="1"/>
  <c r="AL3937" i="1" s="1"/>
  <c r="AG3937" i="1"/>
  <c r="AH3937" i="1" s="1"/>
  <c r="AJ3937" i="1" s="1"/>
  <c r="AE10999" i="1"/>
  <c r="AK10999" i="1" s="1"/>
  <c r="AL10999" i="1" s="1"/>
  <c r="AD10999" i="1"/>
  <c r="AG10999" i="1"/>
  <c r="AH10999" i="1" s="1"/>
  <c r="AJ10999" i="1" s="1"/>
  <c r="AD9679" i="1"/>
  <c r="AE9679" i="1"/>
  <c r="AK9679" i="1" s="1"/>
  <c r="AL9679" i="1" s="1"/>
  <c r="AG9679" i="1"/>
  <c r="AH9679" i="1" s="1"/>
  <c r="AJ9679" i="1" s="1"/>
  <c r="AD6509" i="1"/>
  <c r="AE6509" i="1"/>
  <c r="AG6509" i="1"/>
  <c r="AD10559" i="1"/>
  <c r="AE10559" i="1"/>
  <c r="AG10559" i="1"/>
  <c r="AD9639" i="1"/>
  <c r="AE9639" i="1"/>
  <c r="AK9639" i="1" s="1"/>
  <c r="AL9639" i="1" s="1"/>
  <c r="AG9639" i="1"/>
  <c r="AH9639" i="1" s="1"/>
  <c r="AJ9639" i="1" s="1"/>
  <c r="AD7586" i="1"/>
  <c r="AE7586" i="1"/>
  <c r="AG7586" i="1"/>
  <c r="AE7341" i="1"/>
  <c r="AD7341" i="1"/>
  <c r="AG7341" i="1"/>
  <c r="AE10753" i="1"/>
  <c r="AD10753" i="1"/>
  <c r="AG10753" i="1"/>
  <c r="AE7705" i="1"/>
  <c r="AD7705" i="1"/>
  <c r="AG7705" i="1"/>
  <c r="AD10750" i="1"/>
  <c r="AE10750" i="1"/>
  <c r="AG10750" i="1"/>
  <c r="AE7523" i="1"/>
  <c r="AD7523" i="1"/>
  <c r="AG7523" i="1"/>
  <c r="AE7567" i="1"/>
  <c r="AD7567" i="1"/>
  <c r="AG7567" i="1"/>
  <c r="AD5920" i="1"/>
  <c r="AE5920" i="1"/>
  <c r="AG5920" i="1"/>
  <c r="AD4434" i="1"/>
  <c r="AE4434" i="1"/>
  <c r="AG4434" i="1"/>
  <c r="AD9788" i="1"/>
  <c r="AE9788" i="1"/>
  <c r="AG9788" i="1"/>
  <c r="AD2231" i="1"/>
  <c r="AG2231" i="1"/>
  <c r="AD9759" i="1"/>
  <c r="AE9759" i="1"/>
  <c r="AG9759" i="1"/>
  <c r="AD4234" i="1"/>
  <c r="AE4234" i="1"/>
  <c r="AG4234" i="1"/>
  <c r="AD4300" i="1"/>
  <c r="AE4300" i="1"/>
  <c r="AG4300" i="1"/>
  <c r="AE4793" i="1"/>
  <c r="AD4793" i="1"/>
  <c r="AG4793" i="1"/>
  <c r="AD3909" i="1"/>
  <c r="AE3909" i="1"/>
  <c r="AK3909" i="1" s="1"/>
  <c r="AL3909" i="1" s="1"/>
  <c r="AG3909" i="1"/>
  <c r="AH3909" i="1" s="1"/>
  <c r="AJ3909" i="1" s="1"/>
  <c r="AD7155" i="1"/>
  <c r="AE7155" i="1"/>
  <c r="AG7155" i="1"/>
  <c r="AD7157" i="1"/>
  <c r="AE7157" i="1"/>
  <c r="AG7157" i="1"/>
  <c r="AD6834" i="1"/>
  <c r="AE6834" i="1"/>
  <c r="AG6834" i="1"/>
  <c r="AD6775" i="1"/>
  <c r="AE6775" i="1"/>
  <c r="AG6775" i="1"/>
  <c r="AE8097" i="1"/>
  <c r="AD8097" i="1"/>
  <c r="AG8097" i="1"/>
  <c r="AE6317" i="1"/>
  <c r="AD6317" i="1"/>
  <c r="AG6317" i="1"/>
  <c r="AD3810" i="1"/>
  <c r="AE3810" i="1"/>
  <c r="AG3810" i="1"/>
  <c r="AE6279" i="1"/>
  <c r="AD6279" i="1"/>
  <c r="AG6279" i="1"/>
  <c r="AD1444" i="1"/>
  <c r="AG1444" i="1"/>
  <c r="AH1444" i="1" s="1"/>
  <c r="AJ1444" i="1" s="1"/>
  <c r="AE6373" i="1"/>
  <c r="AD6373" i="1"/>
  <c r="AG6373" i="1"/>
  <c r="AE7819" i="1"/>
  <c r="AD7819" i="1"/>
  <c r="AG7819" i="1"/>
  <c r="AD9770" i="1"/>
  <c r="AE9770" i="1"/>
  <c r="AG9770" i="1"/>
  <c r="AD1994" i="1"/>
  <c r="AG1994" i="1"/>
  <c r="AD7848" i="1"/>
  <c r="AE7848" i="1"/>
  <c r="AG7848" i="1"/>
  <c r="AD10107" i="1"/>
  <c r="AE10107" i="1"/>
  <c r="AG10107" i="1"/>
  <c r="AE10080" i="1"/>
  <c r="AD10080" i="1"/>
  <c r="AG10080" i="1"/>
  <c r="AD8953" i="1"/>
  <c r="AE8953" i="1"/>
  <c r="AG8953" i="1"/>
  <c r="AD3324" i="1"/>
  <c r="AG3324" i="1"/>
  <c r="AD4991" i="1"/>
  <c r="AE4991" i="1"/>
  <c r="AG4991" i="1"/>
  <c r="AD5695" i="1"/>
  <c r="AE5695" i="1"/>
  <c r="AK5695" i="1" s="1"/>
  <c r="AG5695" i="1"/>
  <c r="AD1687" i="1"/>
  <c r="AG1687" i="1"/>
  <c r="AH1687" i="1" s="1"/>
  <c r="AJ1687" i="1" s="1"/>
  <c r="AE10434" i="1"/>
  <c r="AD10434" i="1"/>
  <c r="AG10434" i="1"/>
  <c r="AD9690" i="1"/>
  <c r="AE9690" i="1"/>
  <c r="AK9690" i="1" s="1"/>
  <c r="AL9690" i="1" s="1"/>
  <c r="AG9690" i="1"/>
  <c r="AH9690" i="1" s="1"/>
  <c r="AJ9690" i="1" s="1"/>
  <c r="AD9688" i="1"/>
  <c r="AE9688" i="1"/>
  <c r="AK9688" i="1" s="1"/>
  <c r="AL9688" i="1" s="1"/>
  <c r="AG9688" i="1"/>
  <c r="AH9688" i="1" s="1"/>
  <c r="AJ9688" i="1" s="1"/>
  <c r="AE5833" i="1"/>
  <c r="AD5833" i="1"/>
  <c r="AG5833" i="1"/>
  <c r="AD6611" i="1"/>
  <c r="AE6611" i="1"/>
  <c r="AG6611" i="1"/>
  <c r="AE5853" i="1"/>
  <c r="AD5853" i="1"/>
  <c r="AG5853" i="1"/>
  <c r="AD5848" i="1"/>
  <c r="AE5848" i="1"/>
  <c r="AG5848" i="1"/>
  <c r="AD9209" i="1"/>
  <c r="AE9209" i="1"/>
  <c r="AG9209" i="1"/>
  <c r="AE5841" i="1"/>
  <c r="AD5841" i="1"/>
  <c r="AG5841" i="1"/>
  <c r="AD5860" i="1"/>
  <c r="AE5860" i="1"/>
  <c r="AG5860" i="1"/>
  <c r="AD5856" i="1"/>
  <c r="AE5856" i="1"/>
  <c r="AG5856" i="1"/>
  <c r="AD3911" i="1"/>
  <c r="AE3911" i="1"/>
  <c r="AK3911" i="1" s="1"/>
  <c r="AL3911" i="1" s="1"/>
  <c r="AG3911" i="1"/>
  <c r="AH3911" i="1" s="1"/>
  <c r="AJ3911" i="1" s="1"/>
  <c r="AD3862" i="1"/>
  <c r="AE3862" i="1"/>
  <c r="AK3862" i="1" s="1"/>
  <c r="AL3862" i="1" s="1"/>
  <c r="AG3862" i="1"/>
  <c r="AH3862" i="1" s="1"/>
  <c r="AJ3862" i="1" s="1"/>
  <c r="AE8203" i="1"/>
  <c r="AD8203" i="1"/>
  <c r="AG8203" i="1"/>
  <c r="AD8218" i="1"/>
  <c r="AE8218" i="1"/>
  <c r="AG8218" i="1"/>
  <c r="AD3921" i="1"/>
  <c r="AE3921" i="1"/>
  <c r="AK3921" i="1" s="1"/>
  <c r="AL3921" i="1" s="1"/>
  <c r="AG3921" i="1"/>
  <c r="AH3921" i="1" s="1"/>
  <c r="AJ3921" i="1" s="1"/>
  <c r="AE10214" i="1"/>
  <c r="AD10214" i="1"/>
  <c r="AG10214" i="1"/>
  <c r="AE10614" i="1"/>
  <c r="AD10614" i="1"/>
  <c r="AG10614" i="1"/>
  <c r="AD4848" i="1"/>
  <c r="AE4848" i="1"/>
  <c r="AG4848" i="1"/>
  <c r="AE8219" i="1"/>
  <c r="AD8219" i="1"/>
  <c r="AG8219" i="1"/>
  <c r="AD4949" i="1"/>
  <c r="AE4949" i="1"/>
  <c r="AG4949" i="1"/>
  <c r="AD3448" i="1"/>
  <c r="AG3448" i="1"/>
  <c r="AD3439" i="1"/>
  <c r="AG3439" i="1"/>
  <c r="AE10637" i="1"/>
  <c r="AD10637" i="1"/>
  <c r="AG10637" i="1"/>
  <c r="AD3533" i="1"/>
  <c r="AE3533" i="1"/>
  <c r="AG3533" i="1"/>
  <c r="AE3496" i="1"/>
  <c r="AD3496" i="1"/>
  <c r="AG3496" i="1"/>
  <c r="AD6985" i="1"/>
  <c r="AE6985" i="1"/>
  <c r="AG6985" i="1"/>
  <c r="AD2250" i="1"/>
  <c r="AG2250" i="1"/>
  <c r="AD6224" i="1"/>
  <c r="AE6224" i="1"/>
  <c r="AG6224" i="1"/>
  <c r="AD4105" i="1"/>
  <c r="AE4105" i="1"/>
  <c r="AK4105" i="1" s="1"/>
  <c r="AL4105" i="1" s="1"/>
  <c r="AG4105" i="1"/>
  <c r="AH4105" i="1" s="1"/>
  <c r="AJ4105" i="1" s="1"/>
  <c r="AD4116" i="1"/>
  <c r="AE4116" i="1"/>
  <c r="AK4116" i="1" s="1"/>
  <c r="AL4116" i="1" s="1"/>
  <c r="AG4116" i="1"/>
  <c r="AH4116" i="1" s="1"/>
  <c r="AJ4116" i="1" s="1"/>
  <c r="AE10274" i="1"/>
  <c r="AD10274" i="1"/>
  <c r="AG10274" i="1"/>
  <c r="AD10563" i="1"/>
  <c r="AE10563" i="1"/>
  <c r="AG10563" i="1"/>
  <c r="AE6431" i="1"/>
  <c r="AD6431" i="1"/>
  <c r="AG6431" i="1"/>
  <c r="AE10374" i="1"/>
  <c r="AD10374" i="1"/>
  <c r="AG10374" i="1"/>
  <c r="AD4928" i="1"/>
  <c r="AE4928" i="1"/>
  <c r="AG4928" i="1"/>
  <c r="AD9277" i="1"/>
  <c r="AE9277" i="1"/>
  <c r="AG9277" i="1"/>
  <c r="AD9281" i="1"/>
  <c r="AE9281" i="1"/>
  <c r="AG9281" i="1"/>
  <c r="AD9603" i="1"/>
  <c r="AE9603" i="1"/>
  <c r="AG9603" i="1"/>
  <c r="AD9466" i="1"/>
  <c r="AE9466" i="1"/>
  <c r="AG9466" i="1"/>
  <c r="AD1719" i="1"/>
  <c r="AG1719" i="1"/>
  <c r="AH1719" i="1" s="1"/>
  <c r="AJ1719" i="1" s="1"/>
  <c r="AE5915" i="1"/>
  <c r="AD5915" i="1"/>
  <c r="AG5915" i="1"/>
  <c r="AE10955" i="1"/>
  <c r="AK10955" i="1" s="1"/>
  <c r="AL10955" i="1" s="1"/>
  <c r="AD10955" i="1"/>
  <c r="AG10955" i="1"/>
  <c r="AH10955" i="1" s="1"/>
  <c r="AJ10955" i="1" s="1"/>
  <c r="AD1540" i="1"/>
  <c r="AH1540" i="1"/>
  <c r="AJ1540" i="1" s="1"/>
  <c r="AD7418" i="1"/>
  <c r="AE7418" i="1"/>
  <c r="AG7418" i="1"/>
  <c r="AE6161" i="1"/>
  <c r="AD6161" i="1"/>
  <c r="AG6161" i="1"/>
  <c r="AD3428" i="1"/>
  <c r="AG3428" i="1"/>
  <c r="AD1840" i="1"/>
  <c r="AG1840" i="1"/>
  <c r="AH1840" i="1" s="1"/>
  <c r="AJ1840" i="1" s="1"/>
  <c r="AD6540" i="1"/>
  <c r="AE6540" i="1"/>
  <c r="AG6540" i="1"/>
  <c r="AE10971" i="1"/>
  <c r="AK10971" i="1" s="1"/>
  <c r="AL10971" i="1" s="1"/>
  <c r="AD10971" i="1"/>
  <c r="AG10971" i="1"/>
  <c r="AH10971" i="1" s="1"/>
  <c r="AJ10971" i="1" s="1"/>
  <c r="AD6897" i="1"/>
  <c r="AE6897" i="1"/>
  <c r="AG6897" i="1"/>
  <c r="AD1662" i="1"/>
  <c r="AG1662" i="1"/>
  <c r="AH1662" i="1" s="1"/>
  <c r="AJ1662" i="1" s="1"/>
  <c r="AE5174" i="1"/>
  <c r="AG5174" i="1"/>
  <c r="AE5189" i="1"/>
  <c r="AD5189" i="1"/>
  <c r="AG5189" i="1"/>
  <c r="AE5183" i="1"/>
  <c r="AD5183" i="1"/>
  <c r="AG5183" i="1"/>
  <c r="AE5180" i="1"/>
  <c r="AG5180" i="1"/>
  <c r="AE5181" i="1"/>
  <c r="AD5181" i="1"/>
  <c r="AG5181" i="1"/>
  <c r="AE5466" i="1"/>
  <c r="AK5466" i="1" s="1"/>
  <c r="AD5466" i="1"/>
  <c r="AG5466" i="1"/>
  <c r="AE5684" i="1"/>
  <c r="AD5684" i="1"/>
  <c r="AG5684" i="1"/>
  <c r="AD5623" i="1"/>
  <c r="AE5623" i="1"/>
  <c r="AG5623" i="1"/>
  <c r="AE5656" i="1"/>
  <c r="AD5656" i="1"/>
  <c r="AG5656" i="1"/>
  <c r="AD4195" i="1"/>
  <c r="AE4195" i="1"/>
  <c r="AG4195" i="1"/>
  <c r="AD4191" i="1"/>
  <c r="AE4191" i="1"/>
  <c r="AG4191" i="1"/>
  <c r="AD1780" i="1"/>
  <c r="AG1780" i="1"/>
  <c r="AH1780" i="1" s="1"/>
  <c r="AJ1780" i="1" s="1"/>
  <c r="AD3465" i="1"/>
  <c r="AE3465" i="1"/>
  <c r="AG3465" i="1"/>
  <c r="AD1711" i="1"/>
  <c r="AH1711" i="1"/>
  <c r="AJ1711" i="1" s="1"/>
  <c r="AD4724" i="1"/>
  <c r="AE4724" i="1"/>
  <c r="AG4724" i="1"/>
  <c r="AD4199" i="1"/>
  <c r="AE4199" i="1"/>
  <c r="AG4199" i="1"/>
  <c r="AE6461" i="1"/>
  <c r="AD6461" i="1"/>
  <c r="AG6461" i="1"/>
  <c r="AD9924" i="1"/>
  <c r="AE9924" i="1"/>
  <c r="AG9924" i="1"/>
  <c r="AD1580" i="1"/>
  <c r="AG1580" i="1"/>
  <c r="AH1580" i="1" s="1"/>
  <c r="AJ1580" i="1" s="1"/>
  <c r="AE8193" i="1"/>
  <c r="AD8193" i="1"/>
  <c r="AG8193" i="1"/>
  <c r="AE8189" i="1"/>
  <c r="AD8189" i="1"/>
  <c r="AG8189" i="1"/>
  <c r="AD9308" i="1"/>
  <c r="AE9308" i="1"/>
  <c r="AJ9308" i="1"/>
  <c r="AE8165" i="1"/>
  <c r="AD8165" i="1"/>
  <c r="AJ8165" i="1"/>
  <c r="AE5430" i="1"/>
  <c r="AK5430" i="1" s="1"/>
  <c r="AG5430" i="1"/>
  <c r="AD2866" i="1"/>
  <c r="AG2866" i="1"/>
  <c r="AD9697" i="1"/>
  <c r="AE9697" i="1"/>
  <c r="AK9697" i="1" s="1"/>
  <c r="AL9697" i="1" s="1"/>
  <c r="AG9697" i="1"/>
  <c r="AH9697" i="1" s="1"/>
  <c r="AJ9697" i="1" s="1"/>
  <c r="AE10594" i="1"/>
  <c r="AD10594" i="1"/>
  <c r="AG10594" i="1"/>
  <c r="AD6596" i="1"/>
  <c r="AE6596" i="1"/>
  <c r="AG6596" i="1"/>
  <c r="AD5557" i="1"/>
  <c r="AE5557" i="1"/>
  <c r="AG5557" i="1"/>
  <c r="AD5553" i="1"/>
  <c r="AE5553" i="1"/>
  <c r="AG5553" i="1"/>
  <c r="AD5709" i="1"/>
  <c r="AE5709" i="1"/>
  <c r="AG5709" i="1"/>
  <c r="AE4745" i="1"/>
  <c r="AD4745" i="1"/>
  <c r="AJ4745" i="1"/>
  <c r="AL7476" i="1"/>
  <c r="AJ7476" i="1"/>
  <c r="AD4090" i="1"/>
  <c r="AE4090" i="1"/>
  <c r="AK4090" i="1" s="1"/>
  <c r="AL4090" i="1" s="1"/>
  <c r="AG4090" i="1"/>
  <c r="AH4090" i="1" s="1"/>
  <c r="AJ4090" i="1" s="1"/>
  <c r="AE10078" i="1"/>
  <c r="AD10078" i="1"/>
  <c r="AG10078" i="1"/>
  <c r="AD8886" i="1"/>
  <c r="AE8886" i="1"/>
  <c r="AG8886" i="1"/>
  <c r="AD8832" i="1"/>
  <c r="AE8832" i="1"/>
  <c r="AG8832" i="1"/>
  <c r="AD8818" i="1"/>
  <c r="AE8818" i="1"/>
  <c r="AG8818" i="1"/>
  <c r="AD9906" i="1"/>
  <c r="AE9906" i="1"/>
  <c r="AG9906" i="1"/>
  <c r="AD9670" i="1"/>
  <c r="AE9670" i="1"/>
  <c r="AK9670" i="1" s="1"/>
  <c r="AL9670" i="1" s="1"/>
  <c r="AG9670" i="1"/>
  <c r="AH9670" i="1" s="1"/>
  <c r="AJ9670" i="1" s="1"/>
  <c r="AE10641" i="1"/>
  <c r="AD10641" i="1"/>
  <c r="AG10641" i="1"/>
  <c r="AD9412" i="1"/>
  <c r="AE9412" i="1"/>
  <c r="AG9412" i="1"/>
  <c r="AE7165" i="1"/>
  <c r="AD7165" i="1"/>
  <c r="AG7165" i="1"/>
  <c r="AD8338" i="1"/>
  <c r="AE8338" i="1"/>
  <c r="AG8338" i="1"/>
  <c r="AD8783" i="1"/>
  <c r="AE8783" i="1"/>
  <c r="AG8783" i="1"/>
  <c r="AD5064" i="1"/>
  <c r="AE5064" i="1"/>
  <c r="AJ5064" i="1"/>
  <c r="AD9316" i="1"/>
  <c r="AE9316" i="1"/>
  <c r="AG9316" i="1"/>
  <c r="AD4188" i="1"/>
  <c r="AE4188" i="1"/>
  <c r="AG4188" i="1"/>
  <c r="AD4198" i="1"/>
  <c r="AE4198" i="1"/>
  <c r="AG4198" i="1"/>
  <c r="AD7910" i="1"/>
  <c r="AE7910" i="1"/>
  <c r="AG7910" i="1"/>
  <c r="AD3459" i="1"/>
  <c r="AE3459" i="1"/>
  <c r="AJ3459" i="1"/>
  <c r="AD4083" i="1"/>
  <c r="AE4083" i="1"/>
  <c r="AK4083" i="1" s="1"/>
  <c r="AL4083" i="1" s="1"/>
  <c r="AG4083" i="1"/>
  <c r="AH4083" i="1" s="1"/>
  <c r="AJ4083" i="1" s="1"/>
  <c r="AD2956" i="1"/>
  <c r="AG2956" i="1"/>
  <c r="AD6599" i="1"/>
  <c r="AE6599" i="1"/>
  <c r="AG6599" i="1"/>
  <c r="AE7433" i="1"/>
  <c r="AD7433" i="1"/>
  <c r="AG7433" i="1"/>
  <c r="AD3847" i="1"/>
  <c r="AE3847" i="1"/>
  <c r="AK3847" i="1" s="1"/>
  <c r="AG3847" i="1"/>
  <c r="AH3847" i="1" s="1"/>
  <c r="AJ3847" i="1" s="1"/>
  <c r="AD10045" i="1"/>
  <c r="AE10045" i="1"/>
  <c r="AG10045" i="1"/>
  <c r="AD9705" i="1"/>
  <c r="AE9705" i="1"/>
  <c r="AG9705" i="1"/>
  <c r="AD9601" i="1"/>
  <c r="AE9601" i="1"/>
  <c r="AG9601" i="1"/>
  <c r="AD9420" i="1"/>
  <c r="AE9420" i="1"/>
  <c r="AG9420" i="1"/>
  <c r="AD9597" i="1"/>
  <c r="AE9597" i="1"/>
  <c r="AG9597" i="1"/>
  <c r="AD3308" i="1"/>
  <c r="AG3308" i="1"/>
  <c r="AH3308" i="1" s="1"/>
  <c r="AD9460" i="1"/>
  <c r="AE9460" i="1"/>
  <c r="AG9460" i="1"/>
  <c r="AD3119" i="1"/>
  <c r="AG3119" i="1"/>
  <c r="AD9400" i="1"/>
  <c r="AE9400" i="1"/>
  <c r="AG9400" i="1"/>
  <c r="AD9395" i="1"/>
  <c r="AE9395" i="1"/>
  <c r="AG9395" i="1"/>
  <c r="AD3122" i="1"/>
  <c r="AG3122" i="1"/>
  <c r="AE10132" i="1"/>
  <c r="AD10132" i="1"/>
  <c r="AG10132" i="1"/>
  <c r="AD9947" i="1"/>
  <c r="AE9947" i="1"/>
  <c r="AG9947" i="1"/>
  <c r="AD9950" i="1"/>
  <c r="AE9950" i="1"/>
  <c r="AG9950" i="1"/>
  <c r="AD9956" i="1"/>
  <c r="AE9956" i="1"/>
  <c r="AG9956" i="1"/>
  <c r="AD8294" i="1"/>
  <c r="AE8294" i="1"/>
  <c r="AG8294" i="1"/>
  <c r="AE10144" i="1"/>
  <c r="AD10144" i="1"/>
  <c r="AG10144" i="1"/>
  <c r="AE10142" i="1"/>
  <c r="AD10142" i="1"/>
  <c r="AG10142" i="1"/>
  <c r="AD6440" i="1"/>
  <c r="AE6440" i="1"/>
  <c r="AG6440" i="1"/>
  <c r="AD6964" i="1"/>
  <c r="AE6964" i="1"/>
  <c r="AG6964" i="1"/>
  <c r="AD6975" i="1"/>
  <c r="AE6975" i="1"/>
  <c r="AG6975" i="1"/>
  <c r="AD6966" i="1"/>
  <c r="AE6966" i="1"/>
  <c r="AG6966" i="1"/>
  <c r="AD6965" i="1"/>
  <c r="AE6965" i="1"/>
  <c r="AG6965" i="1"/>
  <c r="AD6915" i="1"/>
  <c r="AE6915" i="1"/>
  <c r="AG6915" i="1"/>
  <c r="AD6967" i="1"/>
  <c r="AE6967" i="1"/>
  <c r="AG6967" i="1"/>
  <c r="AD7009" i="1"/>
  <c r="AE7009" i="1"/>
  <c r="AG7009" i="1"/>
  <c r="AD6978" i="1"/>
  <c r="AE6978" i="1"/>
  <c r="AG6978" i="1"/>
  <c r="AD7024" i="1"/>
  <c r="AE7024" i="1"/>
  <c r="AG7024" i="1"/>
  <c r="AD6986" i="1"/>
  <c r="AE6986" i="1"/>
  <c r="AG6986" i="1"/>
  <c r="AD6446" i="1"/>
  <c r="AE6446" i="1"/>
  <c r="AG6446" i="1"/>
  <c r="AD10095" i="1"/>
  <c r="AE10095" i="1"/>
  <c r="AG10095" i="1"/>
  <c r="AD3388" i="1"/>
  <c r="AG3388" i="1"/>
  <c r="AD3641" i="1"/>
  <c r="AE3641" i="1"/>
  <c r="AG3641" i="1"/>
  <c r="AD3755" i="1"/>
  <c r="AE3755" i="1"/>
  <c r="AG3755" i="1"/>
  <c r="AD4943" i="1"/>
  <c r="AE4943" i="1"/>
  <c r="AG4943" i="1"/>
  <c r="AD3342" i="1"/>
  <c r="AG3342" i="1"/>
  <c r="AE3611" i="1"/>
  <c r="AD3611" i="1"/>
  <c r="AG3611" i="1"/>
  <c r="AE3587" i="1"/>
  <c r="AD3587" i="1"/>
  <c r="AG3587" i="1"/>
  <c r="AD3219" i="1"/>
  <c r="AG3219" i="1"/>
  <c r="AE3579" i="1"/>
  <c r="AD3579" i="1"/>
  <c r="AG3579" i="1"/>
  <c r="AE3628" i="1"/>
  <c r="AD3628" i="1"/>
  <c r="AG3628" i="1"/>
  <c r="AD3816" i="1"/>
  <c r="AE3816" i="1"/>
  <c r="AG3816" i="1"/>
  <c r="AE3556" i="1"/>
  <c r="AD3556" i="1"/>
  <c r="AG3556" i="1"/>
  <c r="AD3774" i="1"/>
  <c r="AE3774" i="1"/>
  <c r="AG3774" i="1"/>
  <c r="AE3591" i="1"/>
  <c r="AD3591" i="1"/>
  <c r="AG3591" i="1"/>
  <c r="AD3807" i="1"/>
  <c r="AE3807" i="1"/>
  <c r="AG3807" i="1"/>
  <c r="AE3566" i="1"/>
  <c r="AD3566" i="1"/>
  <c r="AG3566" i="1"/>
  <c r="AD6756" i="1"/>
  <c r="AE6756" i="1"/>
  <c r="AG6756" i="1"/>
  <c r="AE3554" i="1"/>
  <c r="AD3554" i="1"/>
  <c r="AG3554" i="1"/>
  <c r="AD3343" i="1"/>
  <c r="AG3343" i="1"/>
  <c r="AE3636" i="1"/>
  <c r="AD3636" i="1"/>
  <c r="AG3636" i="1"/>
  <c r="AE3598" i="1"/>
  <c r="AD3598" i="1"/>
  <c r="AG3598" i="1"/>
  <c r="AE3570" i="1"/>
  <c r="AD3570" i="1"/>
  <c r="AG3570" i="1"/>
  <c r="AD3608" i="1"/>
  <c r="AE3608" i="1"/>
  <c r="AG3608" i="1"/>
  <c r="AE3595" i="1"/>
  <c r="AD3595" i="1"/>
  <c r="AG3595" i="1"/>
  <c r="AE3615" i="1"/>
  <c r="AD3615" i="1"/>
  <c r="AG3615" i="1"/>
  <c r="AD3821" i="1"/>
  <c r="AE3821" i="1"/>
  <c r="AG3821" i="1"/>
  <c r="AE3558" i="1"/>
  <c r="AD3558" i="1"/>
  <c r="AG3558" i="1"/>
  <c r="AE3603" i="1"/>
  <c r="AD3603" i="1"/>
  <c r="AG3603" i="1"/>
  <c r="AE3569" i="1"/>
  <c r="AD3569" i="1"/>
  <c r="AG3569" i="1"/>
  <c r="AD3817" i="1"/>
  <c r="AE3817" i="1"/>
  <c r="AG3817" i="1"/>
  <c r="AE3565" i="1"/>
  <c r="AD3565" i="1"/>
  <c r="AG3565" i="1"/>
  <c r="AD3386" i="1"/>
  <c r="AG3386" i="1"/>
  <c r="AE3599" i="1"/>
  <c r="AD3599" i="1"/>
  <c r="AG3599" i="1"/>
  <c r="AD3808" i="1"/>
  <c r="AE3808" i="1"/>
  <c r="AG3808" i="1"/>
  <c r="AE3621" i="1"/>
  <c r="AD3621" i="1"/>
  <c r="AG3621" i="1"/>
  <c r="AE3571" i="1"/>
  <c r="AD3571" i="1"/>
  <c r="AG3571" i="1"/>
  <c r="AE3614" i="1"/>
  <c r="AD3614" i="1"/>
  <c r="AG3614" i="1"/>
  <c r="AD3986" i="1"/>
  <c r="AK3986" i="1"/>
  <c r="AL3986" i="1" s="1"/>
  <c r="AG3986" i="1"/>
  <c r="AH3986" i="1" s="1"/>
  <c r="AJ3986" i="1" s="1"/>
  <c r="AD9435" i="1"/>
  <c r="AE9435" i="1"/>
  <c r="AG9435" i="1"/>
  <c r="AD7988" i="1"/>
  <c r="AE7988" i="1"/>
  <c r="AG7988" i="1"/>
  <c r="AD8684" i="1"/>
  <c r="AE8684" i="1"/>
  <c r="AG8684" i="1"/>
  <c r="AD5001" i="1"/>
  <c r="AE5001" i="1"/>
  <c r="AG5001" i="1"/>
  <c r="AD4004" i="1"/>
  <c r="AE4004" i="1"/>
  <c r="AK4004" i="1" s="1"/>
  <c r="AL4004" i="1" s="1"/>
  <c r="AG4004" i="1"/>
  <c r="AH4004" i="1" s="1"/>
  <c r="AJ4004" i="1" s="1"/>
  <c r="AE6239" i="1"/>
  <c r="AD6239" i="1"/>
  <c r="AG6239" i="1"/>
  <c r="AD6242" i="1"/>
  <c r="AE6242" i="1"/>
  <c r="AG6242" i="1"/>
  <c r="AD6256" i="1"/>
  <c r="AE6256" i="1"/>
  <c r="AG6256" i="1"/>
  <c r="AD2194" i="1"/>
  <c r="AG2194" i="1"/>
  <c r="AE10224" i="1"/>
  <c r="AD10224" i="1"/>
  <c r="AG10224" i="1"/>
  <c r="AD2187" i="1"/>
  <c r="AG2187" i="1"/>
  <c r="AD2192" i="1"/>
  <c r="AG2192" i="1"/>
  <c r="AE10931" i="1"/>
  <c r="AD10931" i="1"/>
  <c r="AG10931" i="1"/>
  <c r="AD9805" i="1"/>
  <c r="AE9805" i="1"/>
  <c r="AG9805" i="1"/>
  <c r="AD2522" i="1"/>
  <c r="AG2522" i="1"/>
  <c r="AD2530" i="1"/>
  <c r="AG2530" i="1"/>
  <c r="AD9301" i="1"/>
  <c r="AE9301" i="1"/>
  <c r="AJ9301" i="1"/>
  <c r="AE10402" i="1"/>
  <c r="AD10402" i="1"/>
  <c r="AG10402" i="1"/>
  <c r="AD10407" i="1"/>
  <c r="AE10407" i="1"/>
  <c r="AG10407" i="1"/>
  <c r="AD2802" i="1"/>
  <c r="AJ2802" i="1"/>
  <c r="AD9558" i="1"/>
  <c r="AE9558" i="1"/>
  <c r="AG9558" i="1"/>
  <c r="AD4026" i="1"/>
  <c r="AE4026" i="1"/>
  <c r="AK4026" i="1" s="1"/>
  <c r="AL4026" i="1" s="1"/>
  <c r="AH4026" i="1"/>
  <c r="AJ4026" i="1" s="1"/>
  <c r="AD9360" i="1"/>
  <c r="AE9360" i="1"/>
  <c r="AG9360" i="1"/>
  <c r="AE5328" i="1"/>
  <c r="AD5328" i="1"/>
  <c r="AG5328" i="1"/>
  <c r="AE10927" i="1"/>
  <c r="AD10927" i="1"/>
  <c r="AG10927" i="1"/>
  <c r="AE11279" i="1"/>
  <c r="AK11279" i="1" s="1"/>
  <c r="AD11279" i="1"/>
  <c r="AG11279" i="1"/>
  <c r="AE11023" i="1"/>
  <c r="AD11023" i="1"/>
  <c r="AG11023" i="1"/>
  <c r="AE11165" i="1"/>
  <c r="AD11165" i="1"/>
  <c r="AG11165" i="1"/>
  <c r="AE10983" i="1"/>
  <c r="AK10983" i="1" s="1"/>
  <c r="AL10983" i="1" s="1"/>
  <c r="AD10983" i="1"/>
  <c r="AG10983" i="1"/>
  <c r="AH10983" i="1" s="1"/>
  <c r="AJ10983" i="1" s="1"/>
  <c r="AE11261" i="1"/>
  <c r="AD11261" i="1"/>
  <c r="AG11261" i="1"/>
  <c r="AE11027" i="1"/>
  <c r="AD11027" i="1"/>
  <c r="AG11027" i="1"/>
  <c r="AD11278" i="1"/>
  <c r="AE11278" i="1"/>
  <c r="AG11278" i="1"/>
  <c r="AE7685" i="1"/>
  <c r="AD7685" i="1"/>
  <c r="AG7685" i="1"/>
  <c r="AE7687" i="1"/>
  <c r="AD7687" i="1"/>
  <c r="AG7687" i="1"/>
  <c r="AD11252" i="1"/>
  <c r="AE11252" i="1"/>
  <c r="AG11252" i="1"/>
  <c r="AD11156" i="1"/>
  <c r="AE11156" i="1"/>
  <c r="AG11156" i="1"/>
  <c r="AD11204" i="1"/>
  <c r="AE11204" i="1"/>
  <c r="AG11204" i="1"/>
  <c r="AD11260" i="1"/>
  <c r="AE11260" i="1"/>
  <c r="AG11260" i="1"/>
  <c r="AD11164" i="1"/>
  <c r="AE11164" i="1"/>
  <c r="AG11164" i="1"/>
  <c r="AD11182" i="1"/>
  <c r="AE11182" i="1"/>
  <c r="AG11182" i="1"/>
  <c r="AD11254" i="1"/>
  <c r="AE11254" i="1"/>
  <c r="AG11254" i="1"/>
  <c r="AE11151" i="1"/>
  <c r="AD11151" i="1"/>
  <c r="AG11151" i="1"/>
  <c r="AD11170" i="1"/>
  <c r="AE11170" i="1"/>
  <c r="AG11170" i="1"/>
  <c r="AE11211" i="1"/>
  <c r="AD11211" i="1"/>
  <c r="AG11211" i="1"/>
  <c r="AD11150" i="1"/>
  <c r="AE11150" i="1"/>
  <c r="AG11150" i="1"/>
  <c r="AE11205" i="1"/>
  <c r="AD11205" i="1"/>
  <c r="AG11205" i="1"/>
  <c r="AE11171" i="1"/>
  <c r="AD11171" i="1"/>
  <c r="AG11171" i="1"/>
  <c r="AE11245" i="1"/>
  <c r="AD11245" i="1"/>
  <c r="AG11245" i="1"/>
  <c r="AD11178" i="1"/>
  <c r="AE11178" i="1"/>
  <c r="AG11178" i="1"/>
  <c r="AD2736" i="1"/>
  <c r="AG2736" i="1"/>
  <c r="AD9880" i="1"/>
  <c r="AE9880" i="1"/>
  <c r="AG9880" i="1"/>
  <c r="AD4257" i="1"/>
  <c r="AE4257" i="1"/>
  <c r="AG4257" i="1"/>
  <c r="AD2962" i="1"/>
  <c r="AG2962" i="1"/>
  <c r="AD9241" i="1"/>
  <c r="AE9241" i="1"/>
  <c r="AG9241" i="1"/>
  <c r="AD2948" i="1"/>
  <c r="AG2948" i="1"/>
  <c r="AD2959" i="1"/>
  <c r="AG2959" i="1"/>
  <c r="AE4801" i="1"/>
  <c r="AD4801" i="1"/>
  <c r="AG4801" i="1"/>
  <c r="AD6444" i="1"/>
  <c r="AE6444" i="1"/>
  <c r="AG6444" i="1"/>
  <c r="AD8212" i="1"/>
  <c r="AE8212" i="1"/>
  <c r="AG8212" i="1"/>
  <c r="AE10092" i="1"/>
  <c r="AD10092" i="1"/>
  <c r="AG10092" i="1"/>
  <c r="AD7141" i="1"/>
  <c r="AE7141" i="1"/>
  <c r="AG7141" i="1"/>
  <c r="AE7144" i="1"/>
  <c r="AD7144" i="1"/>
  <c r="AG7144" i="1"/>
  <c r="AD6776" i="1"/>
  <c r="AE6776" i="1"/>
  <c r="AG6776" i="1"/>
  <c r="AD6845" i="1"/>
  <c r="AE6845" i="1"/>
  <c r="AG6845" i="1"/>
  <c r="AD6841" i="1"/>
  <c r="AE6841" i="1"/>
  <c r="AG6841" i="1"/>
  <c r="AD6785" i="1"/>
  <c r="AE6785" i="1"/>
  <c r="AG6785" i="1"/>
  <c r="AD6781" i="1"/>
  <c r="AE6781" i="1"/>
  <c r="AG6781" i="1"/>
  <c r="AD6832" i="1"/>
  <c r="AE6832" i="1"/>
  <c r="AG6832" i="1"/>
  <c r="AD6933" i="1"/>
  <c r="AE6933" i="1"/>
  <c r="AG6933" i="1"/>
  <c r="AD4798" i="1"/>
  <c r="AE4798" i="1"/>
  <c r="AG4798" i="1"/>
  <c r="AD6770" i="1"/>
  <c r="AE6770" i="1"/>
  <c r="AG6770" i="1"/>
  <c r="AD10557" i="1"/>
  <c r="AE10557" i="1"/>
  <c r="AG10557" i="1"/>
  <c r="AD6784" i="1"/>
  <c r="AE6784" i="1"/>
  <c r="AG6784" i="1"/>
  <c r="AD5735" i="1"/>
  <c r="AE5735" i="1"/>
  <c r="AJ5735" i="1"/>
  <c r="AE10408" i="1"/>
  <c r="AD10408" i="1"/>
  <c r="AG10408" i="1"/>
  <c r="AD3681" i="1"/>
  <c r="AE3681" i="1"/>
  <c r="AG3681" i="1"/>
  <c r="AE3684" i="1"/>
  <c r="AD3684" i="1"/>
  <c r="AG3684" i="1"/>
  <c r="AE3692" i="1"/>
  <c r="AD3692" i="1"/>
  <c r="AG3692" i="1"/>
  <c r="AE3688" i="1"/>
  <c r="AD3688" i="1"/>
  <c r="AG3688" i="1"/>
  <c r="AE3682" i="1"/>
  <c r="AD3682" i="1"/>
  <c r="AG3682" i="1"/>
  <c r="AD8841" i="1"/>
  <c r="AE8841" i="1"/>
  <c r="AG8841" i="1"/>
  <c r="AD8507" i="1"/>
  <c r="AE8507" i="1"/>
  <c r="AG8507" i="1"/>
  <c r="AE4809" i="1"/>
  <c r="AD4809" i="1"/>
  <c r="AG4809" i="1"/>
  <c r="AD1386" i="1"/>
  <c r="AG1386" i="1"/>
  <c r="AE7185" i="1"/>
  <c r="AD7185" i="1"/>
  <c r="AG7185" i="1"/>
  <c r="AD8796" i="1"/>
  <c r="AE8796" i="1"/>
  <c r="AG8796" i="1"/>
  <c r="AD5315" i="1"/>
  <c r="AE5315" i="1"/>
  <c r="AG5315" i="1"/>
  <c r="AE10969" i="1"/>
  <c r="AK10969" i="1" s="1"/>
  <c r="AL10969" i="1" s="1"/>
  <c r="AD10969" i="1"/>
  <c r="AG10969" i="1"/>
  <c r="AH10969" i="1" s="1"/>
  <c r="AJ10969" i="1" s="1"/>
  <c r="AD9903" i="1"/>
  <c r="AE9903" i="1"/>
  <c r="AG9903" i="1"/>
  <c r="AE10953" i="1"/>
  <c r="AK10953" i="1" s="1"/>
  <c r="AL10953" i="1" s="1"/>
  <c r="AD10953" i="1"/>
  <c r="AG10953" i="1"/>
  <c r="AH10953" i="1" s="1"/>
  <c r="AJ10953" i="1" s="1"/>
  <c r="AD9782" i="1"/>
  <c r="AE9782" i="1"/>
  <c r="AG9782" i="1"/>
  <c r="AD10950" i="1"/>
  <c r="AE10950" i="1"/>
  <c r="AK10950" i="1" s="1"/>
  <c r="AL10950" i="1" s="1"/>
  <c r="AG10950" i="1"/>
  <c r="AH10950" i="1" s="1"/>
  <c r="AJ10950" i="1" s="1"/>
  <c r="AD11006" i="1"/>
  <c r="AE11006" i="1"/>
  <c r="AK11006" i="1" s="1"/>
  <c r="AL11006" i="1" s="1"/>
  <c r="AG11006" i="1"/>
  <c r="AH11006" i="1" s="1"/>
  <c r="AJ11006" i="1" s="1"/>
  <c r="AD1671" i="1"/>
  <c r="AG1671" i="1"/>
  <c r="AH1671" i="1" s="1"/>
  <c r="AJ1671" i="1" s="1"/>
  <c r="AD5251" i="1"/>
  <c r="AE5251" i="1"/>
  <c r="AG5251" i="1"/>
  <c r="AE10937" i="1"/>
  <c r="AK10937" i="1" s="1"/>
  <c r="AL10937" i="1" s="1"/>
  <c r="AD10937" i="1"/>
  <c r="AG10937" i="1"/>
  <c r="AH10937" i="1" s="1"/>
  <c r="AJ10937" i="1" s="1"/>
  <c r="AE9193" i="1"/>
  <c r="AD9193" i="1"/>
  <c r="AG9193" i="1"/>
  <c r="AD7123" i="1"/>
  <c r="AE7123" i="1"/>
  <c r="AG7123" i="1"/>
  <c r="AD6686" i="1"/>
  <c r="AE6686" i="1"/>
  <c r="AG6686" i="1"/>
  <c r="AD6935" i="1"/>
  <c r="AE6935" i="1"/>
  <c r="AG6935" i="1"/>
  <c r="AD9554" i="1"/>
  <c r="AE9554" i="1"/>
  <c r="AG9554" i="1"/>
  <c r="AD3929" i="1"/>
  <c r="AE3929" i="1"/>
  <c r="AK3929" i="1" s="1"/>
  <c r="AL3929" i="1" s="1"/>
  <c r="AG3929" i="1"/>
  <c r="AH3929" i="1" s="1"/>
  <c r="AJ3929" i="1" s="1"/>
  <c r="AD9899" i="1"/>
  <c r="AE9899" i="1"/>
  <c r="AG9899" i="1"/>
  <c r="AD8158" i="1"/>
  <c r="AE8158" i="1"/>
  <c r="AJ8158" i="1"/>
  <c r="AE8155" i="1"/>
  <c r="AD8155" i="1"/>
  <c r="AJ8155" i="1"/>
  <c r="AD6505" i="1"/>
  <c r="AE6505" i="1"/>
  <c r="AG6505" i="1"/>
  <c r="AD9555" i="1"/>
  <c r="AE9555" i="1"/>
  <c r="AG9555" i="1"/>
  <c r="AD9559" i="1"/>
  <c r="AE9559" i="1"/>
  <c r="AG9559" i="1"/>
  <c r="AD11300" i="1"/>
  <c r="AE11300" i="1"/>
  <c r="AJ11300" i="1"/>
  <c r="AD3737" i="1"/>
  <c r="AE3737" i="1"/>
  <c r="AG3737" i="1"/>
  <c r="AD3204" i="1"/>
  <c r="AG3204" i="1"/>
  <c r="AE4537" i="1"/>
  <c r="AD4537" i="1"/>
  <c r="AJ4537" i="1"/>
  <c r="AD2063" i="1"/>
  <c r="AG2063" i="1"/>
  <c r="AD3198" i="1"/>
  <c r="AJ3198" i="1"/>
  <c r="AD3987" i="1"/>
  <c r="AE3987" i="1"/>
  <c r="AK3987" i="1" s="1"/>
  <c r="AL3987" i="1" s="1"/>
  <c r="AH3987" i="1"/>
  <c r="AJ3987" i="1" s="1"/>
  <c r="AD2719" i="1"/>
  <c r="AG2719" i="1"/>
  <c r="AD9504" i="1"/>
  <c r="AE9504" i="1"/>
  <c r="AG9504" i="1"/>
  <c r="AD7764" i="1"/>
  <c r="AE7764" i="1"/>
  <c r="AG7764" i="1"/>
  <c r="AE7413" i="1"/>
  <c r="AD7413" i="1"/>
  <c r="AG7413" i="1"/>
  <c r="AD6902" i="1"/>
  <c r="AE6902" i="1"/>
  <c r="AG6902" i="1"/>
  <c r="AD3402" i="1"/>
  <c r="AG3402" i="1"/>
  <c r="AD3426" i="1"/>
  <c r="AG3426" i="1"/>
  <c r="AD3422" i="1"/>
  <c r="AG3422" i="1"/>
  <c r="AE10156" i="1"/>
  <c r="AD10156" i="1"/>
  <c r="AG10156" i="1"/>
  <c r="AD3418" i="1"/>
  <c r="AG3418" i="1"/>
  <c r="AE8021" i="1"/>
  <c r="AD8021" i="1"/>
  <c r="AG8021" i="1"/>
  <c r="AD9972" i="1"/>
  <c r="AE9972" i="1"/>
  <c r="AG9972" i="1"/>
  <c r="AD10013" i="1"/>
  <c r="AE10013" i="1"/>
  <c r="AG10013" i="1"/>
  <c r="AD10011" i="1"/>
  <c r="AE10011" i="1"/>
  <c r="AG10011" i="1"/>
  <c r="AD10008" i="1"/>
  <c r="AE10008" i="1"/>
  <c r="AG10008" i="1"/>
  <c r="AD6380" i="1"/>
  <c r="AE6380" i="1"/>
  <c r="AG6380" i="1"/>
  <c r="AD8012" i="1"/>
  <c r="AE8012" i="1"/>
  <c r="AJ8012" i="1"/>
  <c r="AD6757" i="1"/>
  <c r="AE6757" i="1"/>
  <c r="AG6757" i="1"/>
  <c r="AD6752" i="1"/>
  <c r="AE6752" i="1"/>
  <c r="AG6752" i="1"/>
  <c r="AD3235" i="1"/>
  <c r="AG3235" i="1"/>
  <c r="AE7263" i="1"/>
  <c r="AD7263" i="1"/>
  <c r="AG7263" i="1"/>
  <c r="AE10635" i="1"/>
  <c r="AD10635" i="1"/>
  <c r="AG10635" i="1"/>
  <c r="AE7711" i="1"/>
  <c r="AD7711" i="1"/>
  <c r="AG7711" i="1"/>
  <c r="AD9967" i="1"/>
  <c r="AE9967" i="1"/>
  <c r="AG9967" i="1"/>
  <c r="AD9887" i="1"/>
  <c r="AE9887" i="1"/>
  <c r="AG9887" i="1"/>
  <c r="AD9415" i="1"/>
  <c r="AE9415" i="1"/>
  <c r="AG9415" i="1"/>
  <c r="AE5177" i="1"/>
  <c r="AD5177" i="1"/>
  <c r="AG5177" i="1"/>
  <c r="AD4442" i="1"/>
  <c r="AE4442" i="1"/>
  <c r="AG4442" i="1"/>
  <c r="AD2586" i="1"/>
  <c r="AG2586" i="1"/>
  <c r="AE4679" i="1"/>
  <c r="AD4679" i="1"/>
  <c r="AJ4679" i="1"/>
  <c r="AD9584" i="1"/>
  <c r="AE9584" i="1"/>
  <c r="AG9584" i="1"/>
  <c r="AD6600" i="1"/>
  <c r="AE6600" i="1"/>
  <c r="AG6600" i="1"/>
  <c r="AL7608" i="1"/>
  <c r="AJ7608" i="1"/>
  <c r="AE4629" i="1"/>
  <c r="AD4629" i="1"/>
  <c r="AJ4629" i="1"/>
  <c r="AD6180" i="1"/>
  <c r="AE6180" i="1"/>
  <c r="AG6180" i="1"/>
  <c r="AL7377" i="1"/>
  <c r="AJ7377" i="1"/>
  <c r="AE7927" i="1"/>
  <c r="AD7927" i="1"/>
  <c r="AJ7927" i="1"/>
  <c r="AL7824" i="1"/>
  <c r="AJ7824" i="1"/>
  <c r="AD5399" i="1"/>
  <c r="AE5399" i="1"/>
  <c r="AJ5399" i="1"/>
  <c r="AD4405" i="1"/>
  <c r="AE4405" i="1"/>
  <c r="AG4405" i="1"/>
  <c r="AE9191" i="1"/>
  <c r="AD9191" i="1"/>
  <c r="AJ9191" i="1"/>
  <c r="AD9569" i="1"/>
  <c r="AE9569" i="1"/>
  <c r="AG9569" i="1"/>
  <c r="AD9537" i="1"/>
  <c r="AE9537" i="1"/>
  <c r="AG9537" i="1"/>
  <c r="AD9538" i="1"/>
  <c r="AE9538" i="1"/>
  <c r="AG9538" i="1"/>
  <c r="AD9346" i="1"/>
  <c r="AE9346" i="1"/>
  <c r="AG9346" i="1"/>
  <c r="AE5482" i="1"/>
  <c r="AD5482" i="1"/>
  <c r="AJ5482" i="1"/>
  <c r="AD7770" i="1"/>
  <c r="AL7770" i="1"/>
  <c r="AG7770" i="1"/>
  <c r="AD8878" i="1"/>
  <c r="AE8878" i="1"/>
  <c r="AG8878" i="1"/>
  <c r="AE11271" i="1"/>
  <c r="AD11271" i="1"/>
  <c r="AG11271" i="1"/>
  <c r="AE10751" i="1"/>
  <c r="AD10751" i="1"/>
  <c r="AG10751" i="1"/>
  <c r="AE3660" i="1"/>
  <c r="AD3660" i="1"/>
  <c r="AJ3660" i="1"/>
  <c r="AD4925" i="1"/>
  <c r="AE4925" i="1"/>
  <c r="AG4925" i="1"/>
  <c r="AH4925" i="1" s="1"/>
  <c r="AJ4925" i="1" s="1"/>
  <c r="AE8245" i="1"/>
  <c r="AD8245" i="1"/>
  <c r="AG8245" i="1"/>
  <c r="AD3279" i="1"/>
  <c r="AG3279" i="1"/>
  <c r="AD10025" i="1"/>
  <c r="AE10025" i="1"/>
  <c r="AG10025" i="1"/>
  <c r="AL7966" i="1"/>
  <c r="AJ7966" i="1"/>
  <c r="AD3988" i="1"/>
  <c r="AE3988" i="1"/>
  <c r="AK3988" i="1" s="1"/>
  <c r="AL3988" i="1" s="1"/>
  <c r="AH3988" i="1"/>
  <c r="AJ3988" i="1" s="1"/>
  <c r="AE7913" i="1"/>
  <c r="AD7913" i="1"/>
  <c r="AG7913" i="1"/>
  <c r="AD7920" i="1"/>
  <c r="AE7920" i="1"/>
  <c r="AG7920" i="1"/>
  <c r="AD4137" i="1"/>
  <c r="AE4137" i="1"/>
  <c r="AK4137" i="1" s="1"/>
  <c r="AL4137" i="1" s="1"/>
  <c r="AG4137" i="1"/>
  <c r="AH4137" i="1" s="1"/>
  <c r="AJ4137" i="1" s="1"/>
  <c r="AD7412" i="1"/>
  <c r="AE7412" i="1"/>
  <c r="AG7412" i="1"/>
  <c r="AE7407" i="1"/>
  <c r="AD7407" i="1"/>
  <c r="AG7407" i="1"/>
  <c r="AE7907" i="1"/>
  <c r="AD7907" i="1"/>
  <c r="AG7907" i="1"/>
  <c r="AD2284" i="1"/>
  <c r="AG2284" i="1"/>
  <c r="AD2431" i="1"/>
  <c r="AG2431" i="1"/>
  <c r="AD2347" i="1"/>
  <c r="AG2347" i="1"/>
  <c r="AD2170" i="1"/>
  <c r="AG2170" i="1"/>
  <c r="AD2236" i="1"/>
  <c r="AG2236" i="1"/>
  <c r="AD2362" i="1"/>
  <c r="AG2362" i="1"/>
  <c r="AD2434" i="1"/>
  <c r="AG2434" i="1"/>
  <c r="AD2268" i="1"/>
  <c r="AG2268" i="1"/>
  <c r="AD2348" i="1"/>
  <c r="AG2348" i="1"/>
  <c r="AD2342" i="1"/>
  <c r="AG2342" i="1"/>
  <c r="AD2438" i="1"/>
  <c r="AG2438" i="1"/>
  <c r="AD2338" i="1"/>
  <c r="AG2338" i="1"/>
  <c r="AD2394" i="1"/>
  <c r="AG2394" i="1"/>
  <c r="AD2391" i="1"/>
  <c r="AG2391" i="1"/>
  <c r="AD2386" i="1"/>
  <c r="AG2386" i="1"/>
  <c r="AE10288" i="1"/>
  <c r="AD10288" i="1"/>
  <c r="AJ10288" i="1"/>
  <c r="AE5692" i="1"/>
  <c r="AD5692" i="1"/>
  <c r="AG5692" i="1"/>
  <c r="AE5178" i="1"/>
  <c r="AD5178" i="1"/>
  <c r="AG5178" i="1"/>
  <c r="AD5305" i="1"/>
  <c r="AE5305" i="1"/>
  <c r="AG5305" i="1"/>
  <c r="AD5667" i="1"/>
  <c r="AE5667" i="1"/>
  <c r="AG5667" i="1"/>
  <c r="AD5647" i="1"/>
  <c r="AE5647" i="1"/>
  <c r="AG5647" i="1"/>
  <c r="AE5646" i="1"/>
  <c r="AD5646" i="1"/>
  <c r="AG5646" i="1"/>
  <c r="AE5686" i="1"/>
  <c r="AD5686" i="1"/>
  <c r="AG5686" i="1"/>
  <c r="AD2182" i="1"/>
  <c r="AG2182" i="1"/>
  <c r="AD2304" i="1"/>
  <c r="AG2304" i="1"/>
  <c r="AD2299" i="1"/>
  <c r="AG2299" i="1"/>
  <c r="AD2292" i="1"/>
  <c r="AG2292" i="1"/>
  <c r="AD2287" i="1"/>
  <c r="AG2287" i="1"/>
  <c r="AD2279" i="1"/>
  <c r="AG2279" i="1"/>
  <c r="AD2384" i="1"/>
  <c r="AG2384" i="1"/>
  <c r="AD2460" i="1"/>
  <c r="AG2460" i="1"/>
  <c r="AD2374" i="1"/>
  <c r="AG2374" i="1"/>
  <c r="AD2175" i="1"/>
  <c r="AG2175" i="1"/>
  <c r="AD2172" i="1"/>
  <c r="AG2172" i="1"/>
  <c r="AD2258" i="1"/>
  <c r="AG2258" i="1"/>
  <c r="AD4438" i="1"/>
  <c r="AE4438" i="1"/>
  <c r="AG4438" i="1"/>
  <c r="AD4310" i="1"/>
  <c r="AE4310" i="1"/>
  <c r="AG4310" i="1"/>
  <c r="AD4305" i="1"/>
  <c r="AE4305" i="1"/>
  <c r="AG4305" i="1"/>
  <c r="AE10651" i="1"/>
  <c r="AD10651" i="1"/>
  <c r="AG10651" i="1"/>
  <c r="AE6393" i="1"/>
  <c r="AD6393" i="1"/>
  <c r="AG6393" i="1"/>
  <c r="AD5517" i="1"/>
  <c r="AE5517" i="1"/>
  <c r="AJ5517" i="1"/>
  <c r="AD7748" i="1"/>
  <c r="AE7748" i="1"/>
  <c r="AG7748" i="1"/>
  <c r="AE6075" i="1"/>
  <c r="AD6075" i="1"/>
  <c r="AG6075" i="1"/>
  <c r="AE5832" i="1"/>
  <c r="AD5832" i="1"/>
  <c r="AG5832" i="1"/>
  <c r="AE5828" i="1"/>
  <c r="AD5828" i="1"/>
  <c r="AG5828" i="1"/>
  <c r="AD6072" i="1"/>
  <c r="AE6072" i="1"/>
  <c r="AG6072" i="1"/>
  <c r="AE6073" i="1"/>
  <c r="AD6073" i="1"/>
  <c r="AG6073" i="1"/>
  <c r="AD2271" i="1"/>
  <c r="AG2271" i="1"/>
  <c r="AD8780" i="1"/>
  <c r="AE8780" i="1"/>
  <c r="AG8780" i="1"/>
  <c r="AE7199" i="1"/>
  <c r="AD7199" i="1"/>
  <c r="AG7199" i="1"/>
  <c r="AE5165" i="1"/>
  <c r="AD5165" i="1"/>
  <c r="AJ5165" i="1"/>
  <c r="AD3082" i="1"/>
  <c r="AG3082" i="1"/>
  <c r="AE10689" i="1"/>
  <c r="AD10689" i="1"/>
  <c r="AG10689" i="1"/>
  <c r="AE6401" i="1"/>
  <c r="AD6401" i="1"/>
  <c r="AG6401" i="1"/>
  <c r="AD6856" i="1"/>
  <c r="AE6856" i="1"/>
  <c r="AG6856" i="1"/>
  <c r="AD6849" i="1"/>
  <c r="AE6849" i="1"/>
  <c r="AG6849" i="1"/>
  <c r="AD6869" i="1"/>
  <c r="AE6869" i="1"/>
  <c r="AG6869" i="1"/>
  <c r="AD6859" i="1"/>
  <c r="AE6859" i="1"/>
  <c r="AG6859" i="1"/>
  <c r="AD6863" i="1"/>
  <c r="AE6863" i="1"/>
  <c r="AG6863" i="1"/>
  <c r="AD6854" i="1"/>
  <c r="AE6854" i="1"/>
  <c r="AG6854" i="1"/>
  <c r="AD6850" i="1"/>
  <c r="AE6850" i="1"/>
  <c r="AG6850" i="1"/>
  <c r="AD7001" i="1"/>
  <c r="AE7001" i="1"/>
  <c r="AG7001" i="1"/>
  <c r="AD9202" i="1"/>
  <c r="AE9202" i="1"/>
  <c r="AG9202" i="1"/>
  <c r="AD7722" i="1"/>
  <c r="AE7722" i="1"/>
  <c r="AG7722" i="1"/>
  <c r="AD8983" i="1"/>
  <c r="AE8983" i="1"/>
  <c r="AG8983" i="1"/>
  <c r="AD4398" i="1"/>
  <c r="AE4398" i="1"/>
  <c r="AG4398" i="1"/>
  <c r="AD9743" i="1"/>
  <c r="AL9743" i="1"/>
  <c r="AG9743" i="1"/>
  <c r="AE7641" i="1"/>
  <c r="AD7641" i="1"/>
  <c r="AG7641" i="1"/>
  <c r="AE7805" i="1"/>
  <c r="AD7805" i="1"/>
  <c r="AG7805" i="1"/>
  <c r="AD6042" i="1"/>
  <c r="AE6042" i="1"/>
  <c r="AG6042" i="1"/>
  <c r="AD7638" i="1"/>
  <c r="AE7638" i="1"/>
  <c r="AG7638" i="1"/>
  <c r="AD7646" i="1"/>
  <c r="AE7646" i="1"/>
  <c r="AG7646" i="1"/>
  <c r="AD3975" i="1"/>
  <c r="AE3975" i="1"/>
  <c r="AK3975" i="1" s="1"/>
  <c r="AL3975" i="1" s="1"/>
  <c r="AG3975" i="1"/>
  <c r="AH3975" i="1" s="1"/>
  <c r="AJ3975" i="1" s="1"/>
  <c r="AD4444" i="1"/>
  <c r="AE4444" i="1"/>
  <c r="AG4444" i="1"/>
  <c r="AD4488" i="1"/>
  <c r="AE4488" i="1"/>
  <c r="AG4488" i="1"/>
  <c r="AD4493" i="1"/>
  <c r="AE4493" i="1"/>
  <c r="AG4493" i="1"/>
  <c r="AD4440" i="1"/>
  <c r="AE4440" i="1"/>
  <c r="AG4440" i="1"/>
  <c r="AD4445" i="1"/>
  <c r="AE4445" i="1"/>
  <c r="AG4445" i="1"/>
  <c r="AD7080" i="1"/>
  <c r="AE7080" i="1"/>
  <c r="AG7080" i="1"/>
  <c r="AD1727" i="1"/>
  <c r="AH1727" i="1"/>
  <c r="AJ1727" i="1" s="1"/>
  <c r="AD8843" i="1"/>
  <c r="AE8843" i="1"/>
  <c r="AG8843" i="1"/>
  <c r="AD7058" i="1"/>
  <c r="AE7058" i="1"/>
  <c r="AG7058" i="1"/>
  <c r="AD4074" i="1"/>
  <c r="AE4074" i="1"/>
  <c r="AK4074" i="1" s="1"/>
  <c r="AL4074" i="1" s="1"/>
  <c r="AG4074" i="1"/>
  <c r="AH4074" i="1" s="1"/>
  <c r="AJ4074" i="1" s="1"/>
  <c r="AD6032" i="1"/>
  <c r="AE6032" i="1"/>
  <c r="AG6032" i="1"/>
  <c r="AD4086" i="1"/>
  <c r="AE4086" i="1"/>
  <c r="AK4086" i="1" s="1"/>
  <c r="AL4086" i="1" s="1"/>
  <c r="AG4086" i="1"/>
  <c r="AH4086" i="1" s="1"/>
  <c r="AJ4086" i="1" s="1"/>
  <c r="AD7053" i="1"/>
  <c r="AE7053" i="1"/>
  <c r="AG7053" i="1"/>
  <c r="AD7067" i="1"/>
  <c r="AE7067" i="1"/>
  <c r="AG7067" i="1"/>
  <c r="AD8947" i="1"/>
  <c r="AE8947" i="1"/>
  <c r="AG8947" i="1"/>
  <c r="AD7054" i="1"/>
  <c r="AE7054" i="1"/>
  <c r="AG7054" i="1"/>
  <c r="AE7247" i="1"/>
  <c r="AD7247" i="1"/>
  <c r="AG7247" i="1"/>
  <c r="AE8136" i="1"/>
  <c r="AG8136" i="1"/>
  <c r="AD1575" i="1"/>
  <c r="AG1575" i="1"/>
  <c r="AH1575" i="1" s="1"/>
  <c r="AJ1575" i="1" s="1"/>
  <c r="AE5520" i="1"/>
  <c r="AD5520" i="1"/>
  <c r="AJ5520" i="1"/>
  <c r="AE5288" i="1"/>
  <c r="AD5288" i="1"/>
  <c r="AG5288" i="1"/>
  <c r="AD1803" i="1"/>
  <c r="AG1803" i="1"/>
  <c r="AH1803" i="1" s="1"/>
  <c r="AJ1803" i="1" s="1"/>
  <c r="AD10026" i="1"/>
  <c r="AE10026" i="1"/>
  <c r="AG10026" i="1"/>
  <c r="AE10100" i="1"/>
  <c r="AD10100" i="1"/>
  <c r="AG10100" i="1"/>
  <c r="AD3824" i="1"/>
  <c r="AE3824" i="1"/>
  <c r="AG3824" i="1"/>
  <c r="AD3114" i="1"/>
  <c r="AG3114" i="1"/>
  <c r="AD9938" i="1"/>
  <c r="AE9938" i="1"/>
  <c r="AG9938" i="1"/>
  <c r="AD9259" i="1"/>
  <c r="AE9259" i="1"/>
  <c r="AG9259" i="1"/>
  <c r="AD9207" i="1"/>
  <c r="AE9207" i="1"/>
  <c r="AG9207" i="1"/>
  <c r="AD5351" i="1"/>
  <c r="AE5351" i="1"/>
  <c r="AG5351" i="1"/>
  <c r="AD9246" i="1"/>
  <c r="AE9246" i="1"/>
  <c r="AG9246" i="1"/>
  <c r="AD9247" i="1"/>
  <c r="AE9247" i="1"/>
  <c r="AG9247" i="1"/>
  <c r="AE8079" i="1"/>
  <c r="AD8079" i="1"/>
  <c r="AG8079" i="1"/>
  <c r="AE8077" i="1"/>
  <c r="AD8077" i="1"/>
  <c r="AG8077" i="1"/>
  <c r="AD9254" i="1"/>
  <c r="AE9254" i="1"/>
  <c r="AG9254" i="1"/>
  <c r="AD9264" i="1"/>
  <c r="AE9264" i="1"/>
  <c r="AG9264" i="1"/>
  <c r="AD3282" i="1"/>
  <c r="AG3282" i="1"/>
  <c r="AD8995" i="1"/>
  <c r="AE8995" i="1"/>
  <c r="AG8995" i="1"/>
  <c r="AE5310" i="1"/>
  <c r="AD5310" i="1"/>
  <c r="AG5310" i="1"/>
  <c r="AD6750" i="1"/>
  <c r="AE6750" i="1"/>
  <c r="AG6750" i="1"/>
  <c r="AD6740" i="1"/>
  <c r="AE6740" i="1"/>
  <c r="AG6740" i="1"/>
  <c r="AD6984" i="1"/>
  <c r="AE6984" i="1"/>
  <c r="AG6984" i="1"/>
  <c r="AD6725" i="1"/>
  <c r="AE6725" i="1"/>
  <c r="AG6725" i="1"/>
  <c r="AD6721" i="1"/>
  <c r="AE6721" i="1"/>
  <c r="AG6721" i="1"/>
  <c r="AD6710" i="1"/>
  <c r="AE6710" i="1"/>
  <c r="AG6710" i="1"/>
  <c r="AD9937" i="1"/>
  <c r="AE9937" i="1"/>
  <c r="AG9937" i="1"/>
  <c r="AE7969" i="1"/>
  <c r="AK7969" i="1" s="1"/>
  <c r="AD7969" i="1"/>
  <c r="AG7969" i="1"/>
  <c r="AE9141" i="1"/>
  <c r="AG9141" i="1"/>
  <c r="AD8260" i="1"/>
  <c r="AE8260" i="1"/>
  <c r="AG8260" i="1"/>
  <c r="AD6482" i="1"/>
  <c r="AE6482" i="1"/>
  <c r="AG6482" i="1"/>
  <c r="AE8249" i="1"/>
  <c r="AD8249" i="1"/>
  <c r="AG8249" i="1"/>
  <c r="AE8235" i="1"/>
  <c r="AD8235" i="1"/>
  <c r="AG8235" i="1"/>
  <c r="AD8060" i="1"/>
  <c r="AE8060" i="1"/>
  <c r="AG8060" i="1"/>
  <c r="AD6491" i="1"/>
  <c r="AE6491" i="1"/>
  <c r="AG6491" i="1"/>
  <c r="AD11308" i="1"/>
  <c r="AE11308" i="1"/>
  <c r="AG11308" i="1"/>
  <c r="AD6494" i="1"/>
  <c r="AE6494" i="1"/>
  <c r="AG6494" i="1"/>
  <c r="AE11163" i="1"/>
  <c r="AD11163" i="1"/>
  <c r="AG11163" i="1"/>
  <c r="AE11053" i="1"/>
  <c r="AD11053" i="1"/>
  <c r="AG11053" i="1"/>
  <c r="AD3396" i="1"/>
  <c r="AG3396" i="1"/>
  <c r="AD4077" i="1"/>
  <c r="AE4077" i="1"/>
  <c r="AK4077" i="1" s="1"/>
  <c r="AL4077" i="1" s="1"/>
  <c r="AG4077" i="1"/>
  <c r="AH4077" i="1" s="1"/>
  <c r="AJ4077" i="1" s="1"/>
  <c r="AD6656" i="1"/>
  <c r="AE6656" i="1"/>
  <c r="AG6656" i="1"/>
  <c r="AD6716" i="1"/>
  <c r="AE6716" i="1"/>
  <c r="AG6716" i="1"/>
  <c r="AD3148" i="1"/>
  <c r="AG3148" i="1"/>
  <c r="AD8184" i="1"/>
  <c r="AE8184" i="1"/>
  <c r="AG8184" i="1"/>
  <c r="AD6714" i="1"/>
  <c r="AE6714" i="1"/>
  <c r="AG6714" i="1"/>
  <c r="AD6733" i="1"/>
  <c r="AE6733" i="1"/>
  <c r="AG6733" i="1"/>
  <c r="AD6724" i="1"/>
  <c r="AE6724" i="1"/>
  <c r="AG6724" i="1"/>
  <c r="AD6720" i="1"/>
  <c r="AE6720" i="1"/>
  <c r="AG6720" i="1"/>
  <c r="AD3215" i="1"/>
  <c r="AG3215" i="1"/>
  <c r="AD3132" i="1"/>
  <c r="AG3132" i="1"/>
  <c r="AD6804" i="1"/>
  <c r="AE6804" i="1"/>
  <c r="AG6804" i="1"/>
  <c r="AD6792" i="1"/>
  <c r="AE6792" i="1"/>
  <c r="AG6792" i="1"/>
  <c r="AD7216" i="1"/>
  <c r="AE7216" i="1"/>
  <c r="AG7216" i="1"/>
  <c r="AD3954" i="1"/>
  <c r="AE3954" i="1"/>
  <c r="AK3954" i="1" s="1"/>
  <c r="AL3954" i="1" s="1"/>
  <c r="AG3954" i="1"/>
  <c r="AH3954" i="1" s="1"/>
  <c r="AJ3954" i="1" s="1"/>
  <c r="AD3775" i="1"/>
  <c r="AE3775" i="1"/>
  <c r="AG3775" i="1"/>
  <c r="AD9693" i="1"/>
  <c r="AE9693" i="1"/>
  <c r="AK9693" i="1" s="1"/>
  <c r="AL9693" i="1" s="1"/>
  <c r="AG9693" i="1"/>
  <c r="AH9693" i="1" s="1"/>
  <c r="AJ9693" i="1" s="1"/>
  <c r="AD3760" i="1"/>
  <c r="AE3760" i="1"/>
  <c r="AG3760" i="1"/>
  <c r="AD2810" i="1"/>
  <c r="AG2810" i="1"/>
  <c r="AD3258" i="1"/>
  <c r="AG3258" i="1"/>
  <c r="AD3263" i="1"/>
  <c r="AG3263" i="1"/>
  <c r="AE10825" i="1"/>
  <c r="AD10825" i="1"/>
  <c r="AG10825" i="1"/>
  <c r="AD2919" i="1"/>
  <c r="AG2919" i="1"/>
  <c r="AE7124" i="1"/>
  <c r="AD7124" i="1"/>
  <c r="AG7124" i="1"/>
  <c r="AD2042" i="1"/>
  <c r="AJ2042" i="1"/>
  <c r="AD2847" i="1"/>
  <c r="AG2847" i="1"/>
  <c r="AD3953" i="1"/>
  <c r="AE3953" i="1"/>
  <c r="AK3953" i="1" s="1"/>
  <c r="AL3953" i="1" s="1"/>
  <c r="AG3953" i="1"/>
  <c r="AH3953" i="1" s="1"/>
  <c r="AJ3953" i="1" s="1"/>
  <c r="AD5625" i="1"/>
  <c r="AE5625" i="1"/>
  <c r="AJ5625" i="1"/>
  <c r="AD7782" i="1"/>
  <c r="AE7782" i="1"/>
  <c r="AG7782" i="1"/>
  <c r="AD1782" i="1"/>
  <c r="AH1782" i="1"/>
  <c r="AJ1782" i="1" s="1"/>
  <c r="AD4070" i="1"/>
  <c r="AE4070" i="1"/>
  <c r="AK4070" i="1" s="1"/>
  <c r="AL4070" i="1" s="1"/>
  <c r="AG4070" i="1"/>
  <c r="AH4070" i="1" s="1"/>
  <c r="AJ4070" i="1" s="1"/>
  <c r="AD6508" i="1"/>
  <c r="AE6508" i="1"/>
  <c r="AG6508" i="1"/>
  <c r="AD9476" i="1"/>
  <c r="AE9476" i="1"/>
  <c r="AG9476" i="1"/>
  <c r="AE9114" i="1"/>
  <c r="AD9114" i="1"/>
  <c r="AG9114" i="1"/>
  <c r="AE9119" i="1"/>
  <c r="AD9119" i="1"/>
  <c r="AG9119" i="1"/>
  <c r="AD10597" i="1"/>
  <c r="AE10597" i="1"/>
  <c r="AG10597" i="1"/>
  <c r="AH10597" i="1" s="1"/>
  <c r="AE8257" i="1"/>
  <c r="AD8257" i="1"/>
  <c r="AG8257" i="1"/>
  <c r="AD3290" i="1"/>
  <c r="AG3290" i="1"/>
  <c r="AD8246" i="1"/>
  <c r="AE8246" i="1"/>
  <c r="AG8246" i="1"/>
  <c r="AD8238" i="1"/>
  <c r="AE8238" i="1"/>
  <c r="AG8238" i="1"/>
  <c r="AD8250" i="1"/>
  <c r="AE8250" i="1"/>
  <c r="AG8250" i="1"/>
  <c r="AE8233" i="1"/>
  <c r="AD8233" i="1"/>
  <c r="AG8233" i="1"/>
  <c r="AD8272" i="1"/>
  <c r="AE8272" i="1"/>
  <c r="AG8272" i="1"/>
  <c r="AE8269" i="1"/>
  <c r="AD8269" i="1"/>
  <c r="AG8269" i="1"/>
  <c r="AD7066" i="1"/>
  <c r="AE7066" i="1"/>
  <c r="AG7066" i="1"/>
  <c r="AD6340" i="1"/>
  <c r="AE6340" i="1"/>
  <c r="AG6340" i="1"/>
  <c r="AE7140" i="1"/>
  <c r="AD7140" i="1"/>
  <c r="AG7140" i="1"/>
  <c r="AE10895" i="1"/>
  <c r="AD10895" i="1"/>
  <c r="AG10895" i="1"/>
  <c r="AE9139" i="1"/>
  <c r="AD9139" i="1"/>
  <c r="AG9139" i="1"/>
  <c r="AD6822" i="1"/>
  <c r="AE6822" i="1"/>
  <c r="AG6822" i="1"/>
  <c r="AD7161" i="1"/>
  <c r="AE7161" i="1"/>
  <c r="AG7161" i="1"/>
  <c r="AE9137" i="1"/>
  <c r="AD9137" i="1"/>
  <c r="AG9137" i="1"/>
  <c r="AD9213" i="1"/>
  <c r="AE9213" i="1"/>
  <c r="AG9213" i="1"/>
  <c r="AD8494" i="1"/>
  <c r="AE8494" i="1"/>
  <c r="AG8494" i="1"/>
  <c r="AD8501" i="1"/>
  <c r="AE8501" i="1"/>
  <c r="AG8501" i="1"/>
  <c r="AE8267" i="1"/>
  <c r="AD8267" i="1"/>
  <c r="AG8267" i="1"/>
  <c r="AD6490" i="1"/>
  <c r="AE6490" i="1"/>
  <c r="AG6490" i="1"/>
  <c r="AD3390" i="1"/>
  <c r="AG3390" i="1"/>
  <c r="AD6484" i="1"/>
  <c r="AE6484" i="1"/>
  <c r="AG6484" i="1"/>
  <c r="AD6497" i="1"/>
  <c r="AE6497" i="1"/>
  <c r="AG6497" i="1"/>
  <c r="AE8067" i="1"/>
  <c r="AD8067" i="1"/>
  <c r="AG8067" i="1"/>
  <c r="AE8059" i="1"/>
  <c r="AD8059" i="1"/>
  <c r="AG8059" i="1"/>
  <c r="AE8065" i="1"/>
  <c r="AD8065" i="1"/>
  <c r="AG8065" i="1"/>
  <c r="AD8074" i="1"/>
  <c r="AE8074" i="1"/>
  <c r="AG8074" i="1"/>
  <c r="AD4079" i="1"/>
  <c r="AE4079" i="1"/>
  <c r="AK4079" i="1" s="1"/>
  <c r="AL4079" i="1" s="1"/>
  <c r="AG4079" i="1"/>
  <c r="AH4079" i="1" s="1"/>
  <c r="AJ4079" i="1" s="1"/>
  <c r="AD3330" i="1"/>
  <c r="AG3330" i="1"/>
  <c r="AD3948" i="1"/>
  <c r="AE3948" i="1"/>
  <c r="AK3948" i="1" s="1"/>
  <c r="AL3948" i="1" s="1"/>
  <c r="AH3948" i="1"/>
  <c r="AJ3948" i="1" s="1"/>
  <c r="AD2911" i="1"/>
  <c r="AG2911" i="1"/>
  <c r="AD3970" i="1"/>
  <c r="AE3970" i="1"/>
  <c r="AK3970" i="1" s="1"/>
  <c r="AL3970" i="1" s="1"/>
  <c r="AG3970" i="1"/>
  <c r="AH3970" i="1" s="1"/>
  <c r="AJ3970" i="1" s="1"/>
  <c r="AD3968" i="1"/>
  <c r="AE3968" i="1"/>
  <c r="AK3968" i="1" s="1"/>
  <c r="AL3968" i="1" s="1"/>
  <c r="AG3968" i="1"/>
  <c r="AH3968" i="1" s="1"/>
  <c r="AJ3968" i="1" s="1"/>
  <c r="AD6342" i="1"/>
  <c r="AE6342" i="1"/>
  <c r="AG6342" i="1"/>
  <c r="AE6341" i="1"/>
  <c r="AD6341" i="1"/>
  <c r="AG6341" i="1"/>
  <c r="AD3394" i="1"/>
  <c r="AG3394" i="1"/>
  <c r="AD8416" i="1"/>
  <c r="AE8416" i="1"/>
  <c r="AJ8416" i="1"/>
  <c r="AE11265" i="1"/>
  <c r="AD11265" i="1"/>
  <c r="AG11265" i="1"/>
  <c r="AE10088" i="1"/>
  <c r="AD10088" i="1"/>
  <c r="AG10088" i="1"/>
  <c r="AD11266" i="1"/>
  <c r="AE11266" i="1"/>
  <c r="AG11266" i="1"/>
  <c r="AE11065" i="1"/>
  <c r="AD11065" i="1"/>
  <c r="AG11065" i="1"/>
  <c r="AE11209" i="1"/>
  <c r="AD11209" i="1"/>
  <c r="AG11209" i="1"/>
  <c r="AD3958" i="1"/>
  <c r="AE3958" i="1"/>
  <c r="AK3958" i="1" s="1"/>
  <c r="AL3958" i="1" s="1"/>
  <c r="AG3958" i="1"/>
  <c r="AH3958" i="1" s="1"/>
  <c r="AJ3958" i="1" s="1"/>
  <c r="AD5477" i="1"/>
  <c r="AE5477" i="1"/>
  <c r="AJ5477" i="1"/>
  <c r="AE7175" i="1"/>
  <c r="AD7175" i="1"/>
  <c r="AG7175" i="1"/>
  <c r="AD6632" i="1"/>
  <c r="AE6632" i="1"/>
  <c r="AG6632" i="1"/>
  <c r="AD7520" i="1"/>
  <c r="AE7520" i="1"/>
  <c r="AG7520" i="1"/>
  <c r="AD7532" i="1"/>
  <c r="AE7532" i="1"/>
  <c r="AG7532" i="1"/>
  <c r="AD7392" i="1"/>
  <c r="AE7392" i="1"/>
  <c r="AG7392" i="1"/>
  <c r="AD7194" i="1"/>
  <c r="AE7194" i="1"/>
  <c r="AG7194" i="1"/>
  <c r="AD5353" i="1"/>
  <c r="AE5353" i="1"/>
  <c r="AG5353" i="1"/>
  <c r="AD3842" i="1"/>
  <c r="AE3842" i="1"/>
  <c r="AK3842" i="1" s="1"/>
  <c r="AL3842" i="1" s="1"/>
  <c r="AG3842" i="1"/>
  <c r="AH3842" i="1" s="1"/>
  <c r="AJ3842" i="1" s="1"/>
  <c r="AD9410" i="1"/>
  <c r="AE9410" i="1"/>
  <c r="AG9410" i="1"/>
  <c r="AD9613" i="1"/>
  <c r="AE9613" i="1"/>
  <c r="AG9613" i="1"/>
  <c r="AD9611" i="1"/>
  <c r="AE9611" i="1"/>
  <c r="AG9611" i="1"/>
  <c r="AD8436" i="1"/>
  <c r="AE8436" i="1"/>
  <c r="AJ8436" i="1"/>
  <c r="AD7260" i="1"/>
  <c r="AE7260" i="1"/>
  <c r="AG7260" i="1"/>
  <c r="AD3869" i="1"/>
  <c r="AE3869" i="1"/>
  <c r="AK3869" i="1" s="1"/>
  <c r="AL3869" i="1" s="1"/>
  <c r="AG3869" i="1"/>
  <c r="AH3869" i="1" s="1"/>
  <c r="AD9456" i="1"/>
  <c r="AE9456" i="1"/>
  <c r="AG9456" i="1"/>
  <c r="AD4299" i="1"/>
  <c r="AE4299" i="1"/>
  <c r="AG4299" i="1"/>
  <c r="AD4302" i="1"/>
  <c r="AE4302" i="1"/>
  <c r="AG4302" i="1"/>
  <c r="AD6928" i="1"/>
  <c r="AE6928" i="1"/>
  <c r="AG6928" i="1"/>
  <c r="AD9457" i="1"/>
  <c r="AE9457" i="1"/>
  <c r="AG9457" i="1"/>
  <c r="AD9941" i="1"/>
  <c r="AE9941" i="1"/>
  <c r="AG9941" i="1"/>
  <c r="AE5412" i="1"/>
  <c r="AD5412" i="1"/>
  <c r="AG5412" i="1"/>
  <c r="AD4053" i="1"/>
  <c r="AE4053" i="1"/>
  <c r="AK4053" i="1" s="1"/>
  <c r="AL4053" i="1" s="1"/>
  <c r="AH4053" i="1"/>
  <c r="AJ4053" i="1" s="1"/>
  <c r="AD5423" i="1"/>
  <c r="AE5423" i="1"/>
  <c r="AG5423" i="1"/>
  <c r="AD5419" i="1"/>
  <c r="AE5419" i="1"/>
  <c r="AG5419" i="1"/>
  <c r="AD5413" i="1"/>
  <c r="AE5413" i="1"/>
  <c r="AG5413" i="1"/>
  <c r="AD3886" i="1"/>
  <c r="AE3886" i="1"/>
  <c r="AK3886" i="1" s="1"/>
  <c r="AL3886" i="1" s="1"/>
  <c r="AG3886" i="1"/>
  <c r="AH3886" i="1" s="1"/>
  <c r="AJ3886" i="1" s="1"/>
  <c r="AD1656" i="1"/>
  <c r="AG1656" i="1"/>
  <c r="AH1656" i="1" s="1"/>
  <c r="AJ1656" i="1" s="1"/>
  <c r="AD1650" i="1"/>
  <c r="AG1650" i="1"/>
  <c r="AH1650" i="1" s="1"/>
  <c r="AJ1650" i="1" s="1"/>
  <c r="AD10690" i="1"/>
  <c r="AE10690" i="1"/>
  <c r="AG10690" i="1"/>
  <c r="AD6270" i="1"/>
  <c r="AE6270" i="1"/>
  <c r="AG6270" i="1"/>
  <c r="AD3744" i="1"/>
  <c r="AE3744" i="1"/>
  <c r="AG3744" i="1"/>
  <c r="AE10803" i="1"/>
  <c r="AD10803" i="1"/>
  <c r="AG10803" i="1"/>
  <c r="AD3473" i="1"/>
  <c r="AE3473" i="1"/>
  <c r="AG3473" i="1"/>
  <c r="AD3745" i="1"/>
  <c r="AE3745" i="1"/>
  <c r="AG3745" i="1"/>
  <c r="AD11190" i="1"/>
  <c r="AE11190" i="1"/>
  <c r="AJ11190" i="1"/>
  <c r="AD5910" i="1"/>
  <c r="AE5910" i="1"/>
  <c r="AG5910" i="1"/>
  <c r="AE3460" i="1"/>
  <c r="AD3460" i="1"/>
  <c r="AG3460" i="1"/>
  <c r="AD4285" i="1"/>
  <c r="AE4285" i="1"/>
  <c r="AG4285" i="1"/>
  <c r="AD5293" i="1"/>
  <c r="AE5293" i="1"/>
  <c r="AG5293" i="1"/>
  <c r="AE7921" i="1"/>
  <c r="AD7921" i="1"/>
  <c r="AG7921" i="1"/>
  <c r="AH7921" i="1" s="1"/>
  <c r="AD5307" i="1"/>
  <c r="AE5307" i="1"/>
  <c r="AG5307" i="1"/>
  <c r="AE10767" i="1"/>
  <c r="AD10767" i="1"/>
  <c r="AG10767" i="1"/>
  <c r="AE5933" i="1"/>
  <c r="AD5933" i="1"/>
  <c r="AG5933" i="1"/>
  <c r="AD8991" i="1"/>
  <c r="AE8991" i="1"/>
  <c r="AG8991" i="1"/>
  <c r="AD7234" i="1"/>
  <c r="AE7234" i="1"/>
  <c r="AG7234" i="1"/>
  <c r="AD3919" i="1"/>
  <c r="AE3919" i="1"/>
  <c r="AK3919" i="1" s="1"/>
  <c r="AL3919" i="1" s="1"/>
  <c r="AG3919" i="1"/>
  <c r="AH3919" i="1" s="1"/>
  <c r="AJ3919" i="1" s="1"/>
  <c r="AD10571" i="1"/>
  <c r="AE10571" i="1"/>
  <c r="AJ10571" i="1"/>
  <c r="AD10375" i="1"/>
  <c r="AE10375" i="1"/>
  <c r="AJ10375" i="1"/>
  <c r="AE10683" i="1"/>
  <c r="AD10683" i="1"/>
  <c r="AG10683" i="1"/>
  <c r="AD10860" i="1"/>
  <c r="AE10860" i="1"/>
  <c r="AG10860" i="1"/>
  <c r="AD2043" i="1"/>
  <c r="AG2043" i="1"/>
  <c r="AD3493" i="1"/>
  <c r="AE3493" i="1"/>
  <c r="AG3493" i="1"/>
  <c r="AD10399" i="1"/>
  <c r="AE10399" i="1"/>
  <c r="AG10399" i="1"/>
  <c r="AD1375" i="1"/>
  <c r="AG1375" i="1"/>
  <c r="AD9550" i="1"/>
  <c r="AE9550" i="1"/>
  <c r="AG9550" i="1"/>
  <c r="AD3228" i="1"/>
  <c r="AG3228" i="1"/>
  <c r="AD3230" i="1"/>
  <c r="AG3230" i="1"/>
  <c r="AD3795" i="1"/>
  <c r="AE3795" i="1"/>
  <c r="AG3795" i="1"/>
  <c r="AD9312" i="1"/>
  <c r="AE9312" i="1"/>
  <c r="AJ9312" i="1"/>
  <c r="AD2368" i="1"/>
  <c r="AG2368" i="1"/>
  <c r="AD2532" i="1"/>
  <c r="AG2532" i="1"/>
  <c r="AD3256" i="1"/>
  <c r="AJ3256" i="1"/>
  <c r="AD8958" i="1"/>
  <c r="AE8958" i="1"/>
  <c r="AG8958" i="1"/>
  <c r="AD2202" i="1"/>
  <c r="AG2202" i="1"/>
  <c r="AD2411" i="1"/>
  <c r="AG2411" i="1"/>
  <c r="AD2204" i="1"/>
  <c r="AG2204" i="1"/>
  <c r="AD9089" i="1"/>
  <c r="AE9089" i="1"/>
  <c r="AJ9089" i="1"/>
  <c r="AD8815" i="1"/>
  <c r="AE8815" i="1"/>
  <c r="AG8815" i="1"/>
  <c r="AE9150" i="1"/>
  <c r="AD9150" i="1"/>
  <c r="AG9150" i="1"/>
  <c r="AD9946" i="1"/>
  <c r="AE9946" i="1"/>
  <c r="AG9946" i="1"/>
  <c r="AD6747" i="1"/>
  <c r="AE6747" i="1"/>
  <c r="AG6747" i="1"/>
  <c r="AD6817" i="1"/>
  <c r="AE6817" i="1"/>
  <c r="AG6817" i="1"/>
  <c r="AE8085" i="1"/>
  <c r="AD8085" i="1"/>
  <c r="AG8085" i="1"/>
  <c r="AD8094" i="1"/>
  <c r="AE8094" i="1"/>
  <c r="AG8094" i="1"/>
  <c r="AD8090" i="1"/>
  <c r="AE8090" i="1"/>
  <c r="AG8090" i="1"/>
  <c r="AD2034" i="1"/>
  <c r="AG2034" i="1"/>
  <c r="AD2156" i="1"/>
  <c r="AG2156" i="1"/>
  <c r="AE10140" i="1"/>
  <c r="AD10140" i="1"/>
  <c r="AG10140" i="1"/>
  <c r="AD10137" i="1"/>
  <c r="AE10137" i="1"/>
  <c r="AG10137" i="1"/>
  <c r="AD2418" i="1"/>
  <c r="AG2418" i="1"/>
  <c r="AD2098" i="1"/>
  <c r="AG2098" i="1"/>
  <c r="AE10126" i="1"/>
  <c r="AD10126" i="1"/>
  <c r="AJ10126" i="1"/>
  <c r="AD10123" i="1"/>
  <c r="AE10123" i="1"/>
  <c r="AG10123" i="1"/>
  <c r="AD10117" i="1"/>
  <c r="AE10117" i="1"/>
  <c r="AG10117" i="1"/>
  <c r="AD3223" i="1"/>
  <c r="AG3223" i="1"/>
  <c r="AD3791" i="1"/>
  <c r="AE3791" i="1"/>
  <c r="AG3791" i="1"/>
  <c r="AE4803" i="1"/>
  <c r="AD4803" i="1"/>
  <c r="AG4803" i="1"/>
  <c r="AD7570" i="1"/>
  <c r="AE7570" i="1"/>
  <c r="AG7570" i="1"/>
  <c r="AD10133" i="1"/>
  <c r="AE10133" i="1"/>
  <c r="AG10133" i="1"/>
  <c r="AD3949" i="1"/>
  <c r="AE3949" i="1"/>
  <c r="AK3949" i="1" s="1"/>
  <c r="AL3949" i="1" s="1"/>
  <c r="AG3949" i="1"/>
  <c r="AH3949" i="1" s="1"/>
  <c r="AJ3949" i="1" s="1"/>
  <c r="AD10141" i="1"/>
  <c r="AE10141" i="1"/>
  <c r="AG10141" i="1"/>
  <c r="AD7170" i="1"/>
  <c r="AE7170" i="1"/>
  <c r="AJ7170" i="1"/>
  <c r="AD5301" i="1"/>
  <c r="AE5301" i="1"/>
  <c r="AG5301" i="1"/>
  <c r="AD4125" i="1"/>
  <c r="AE4125" i="1"/>
  <c r="AK4125" i="1" s="1"/>
  <c r="AL4125" i="1" s="1"/>
  <c r="AG4125" i="1"/>
  <c r="AH4125" i="1" s="1"/>
  <c r="AJ4125" i="1" s="1"/>
  <c r="AD7738" i="1"/>
  <c r="AE7738" i="1"/>
  <c r="AG7738" i="1"/>
  <c r="AD2096" i="1"/>
  <c r="AG2096" i="1"/>
  <c r="AD3034" i="1"/>
  <c r="AG3034" i="1"/>
  <c r="AD3030" i="1"/>
  <c r="AG3030" i="1"/>
  <c r="AD3026" i="1"/>
  <c r="AG3026" i="1"/>
  <c r="AE7191" i="1"/>
  <c r="AD7191" i="1"/>
  <c r="AG7191" i="1"/>
  <c r="AE5320" i="1"/>
  <c r="AD5320" i="1"/>
  <c r="AG5320" i="1"/>
  <c r="AD3024" i="1"/>
  <c r="AG3024" i="1"/>
  <c r="AD7115" i="1"/>
  <c r="AE7115" i="1"/>
  <c r="AG7115" i="1"/>
  <c r="AD7108" i="1"/>
  <c r="AE7108" i="1"/>
  <c r="AG7108" i="1"/>
  <c r="AD6706" i="1"/>
  <c r="AE6706" i="1"/>
  <c r="AG6706" i="1"/>
  <c r="AD2144" i="1"/>
  <c r="AG2144" i="1"/>
  <c r="AE10807" i="1"/>
  <c r="AD10807" i="1"/>
  <c r="AG10807" i="1"/>
  <c r="AD6703" i="1"/>
  <c r="AE6703" i="1"/>
  <c r="AG6703" i="1"/>
  <c r="AD7232" i="1"/>
  <c r="AE7232" i="1"/>
  <c r="AG7232" i="1"/>
  <c r="AE10869" i="1"/>
  <c r="AD10869" i="1"/>
  <c r="AG10869" i="1"/>
  <c r="AD3274" i="1"/>
  <c r="AG3274" i="1"/>
  <c r="AD6810" i="1"/>
  <c r="AE6810" i="1"/>
  <c r="AG6810" i="1"/>
  <c r="AD7242" i="1"/>
  <c r="AE7242" i="1"/>
  <c r="AG7242" i="1"/>
  <c r="AE7221" i="1"/>
  <c r="AD7221" i="1"/>
  <c r="AG7221" i="1"/>
  <c r="AD6692" i="1"/>
  <c r="AE6692" i="1"/>
  <c r="AG6692" i="1"/>
  <c r="AD6814" i="1"/>
  <c r="AE6814" i="1"/>
  <c r="AG6814" i="1"/>
  <c r="AE7219" i="1"/>
  <c r="AD7219" i="1"/>
  <c r="AG7219" i="1"/>
  <c r="AD6683" i="1"/>
  <c r="AE6683" i="1"/>
  <c r="AG6683" i="1"/>
  <c r="AD6679" i="1"/>
  <c r="AE6679" i="1"/>
  <c r="AG6679" i="1"/>
  <c r="AD6674" i="1"/>
  <c r="AE6674" i="1"/>
  <c r="AG6674" i="1"/>
  <c r="AD9944" i="1"/>
  <c r="AE9944" i="1"/>
  <c r="AG9944" i="1"/>
  <c r="AD2036" i="1"/>
  <c r="AG2036" i="1"/>
  <c r="AD7092" i="1"/>
  <c r="AE7092" i="1"/>
  <c r="AG7092" i="1"/>
  <c r="AD7084" i="1"/>
  <c r="AE7084" i="1"/>
  <c r="AG7084" i="1"/>
  <c r="AD7078" i="1"/>
  <c r="AE7078" i="1"/>
  <c r="AG7078" i="1"/>
  <c r="AD2159" i="1"/>
  <c r="AG2159" i="1"/>
  <c r="AD7065" i="1"/>
  <c r="AE7065" i="1"/>
  <c r="AG7065" i="1"/>
  <c r="AD7047" i="1"/>
  <c r="AE7047" i="1"/>
  <c r="AG7047" i="1"/>
  <c r="AD1776" i="1"/>
  <c r="AG1776" i="1"/>
  <c r="AH1776" i="1" s="1"/>
  <c r="AJ1776" i="1" s="1"/>
  <c r="AD9425" i="1"/>
  <c r="AE9425" i="1"/>
  <c r="AG9425" i="1"/>
  <c r="AD3828" i="1"/>
  <c r="AE3828" i="1"/>
  <c r="AG3828" i="1"/>
  <c r="AD3776" i="1"/>
  <c r="AE3776" i="1"/>
  <c r="AG3776" i="1"/>
  <c r="AD9803" i="1"/>
  <c r="AE9803" i="1"/>
  <c r="AG9803" i="1"/>
  <c r="AD11110" i="1"/>
  <c r="AE11110" i="1"/>
  <c r="AG11110" i="1"/>
  <c r="AE11281" i="1"/>
  <c r="AD11281" i="1"/>
  <c r="AG11281" i="1"/>
  <c r="AE11105" i="1"/>
  <c r="AD11105" i="1"/>
  <c r="AG11105" i="1"/>
  <c r="AD11186" i="1"/>
  <c r="AE11186" i="1"/>
  <c r="AG11186" i="1"/>
  <c r="AD11174" i="1"/>
  <c r="AE11174" i="1"/>
  <c r="AG11174" i="1"/>
  <c r="AE7563" i="1"/>
  <c r="AD7563" i="1"/>
  <c r="AG7563" i="1"/>
  <c r="AD3796" i="1"/>
  <c r="AE3796" i="1"/>
  <c r="AG3796" i="1"/>
  <c r="AE6407" i="1"/>
  <c r="AD6407" i="1"/>
  <c r="AJ6407" i="1"/>
  <c r="AE11079" i="1"/>
  <c r="AD11079" i="1"/>
  <c r="AJ11079" i="1"/>
  <c r="AD4948" i="1"/>
  <c r="AE4948" i="1"/>
  <c r="AG4948" i="1"/>
  <c r="AD2134" i="1"/>
  <c r="AG2134" i="1"/>
  <c r="AD10417" i="1"/>
  <c r="AE10417" i="1"/>
  <c r="AG10417" i="1"/>
  <c r="AD10421" i="1"/>
  <c r="AE10421" i="1"/>
  <c r="AG10421" i="1"/>
  <c r="AD4047" i="1"/>
  <c r="AE4047" i="1"/>
  <c r="AK4047" i="1" s="1"/>
  <c r="AL4047" i="1" s="1"/>
  <c r="AG4047" i="1"/>
  <c r="AH4047" i="1" s="1"/>
  <c r="AJ4047" i="1" s="1"/>
  <c r="AD2107" i="1"/>
  <c r="AG2107" i="1"/>
  <c r="AE10412" i="1"/>
  <c r="AD10412" i="1"/>
  <c r="AG10412" i="1"/>
  <c r="AE10416" i="1"/>
  <c r="AD10416" i="1"/>
  <c r="AG10416" i="1"/>
  <c r="AD4776" i="1"/>
  <c r="AE4776" i="1"/>
  <c r="AG4776" i="1"/>
  <c r="AE4779" i="1"/>
  <c r="AD4779" i="1"/>
  <c r="AG4779" i="1"/>
  <c r="AE4775" i="1"/>
  <c r="AD4775" i="1"/>
  <c r="AG4775" i="1"/>
  <c r="AE4773" i="1"/>
  <c r="AD4773" i="1"/>
  <c r="AG4773" i="1"/>
  <c r="AD4768" i="1"/>
  <c r="AE4768" i="1"/>
  <c r="AG4768" i="1"/>
  <c r="AD4764" i="1"/>
  <c r="AE4764" i="1"/>
  <c r="AG4764" i="1"/>
  <c r="AE4787" i="1"/>
  <c r="AD4787" i="1"/>
  <c r="AG4787" i="1"/>
  <c r="AE7769" i="1"/>
  <c r="AD7769" i="1"/>
  <c r="AG7769" i="1"/>
  <c r="AE4781" i="1"/>
  <c r="AK4781" i="1" s="1"/>
  <c r="AD4781" i="1"/>
  <c r="AG4781" i="1"/>
  <c r="AD7368" i="1"/>
  <c r="AE7368" i="1"/>
  <c r="AG7368" i="1"/>
  <c r="AD7256" i="1"/>
  <c r="AE7256" i="1"/>
  <c r="AG7256" i="1"/>
  <c r="AD7252" i="1"/>
  <c r="AE7252" i="1"/>
  <c r="AG7252" i="1"/>
  <c r="AD7876" i="1"/>
  <c r="AE7876" i="1"/>
  <c r="AJ7876" i="1"/>
  <c r="AD10175" i="1"/>
  <c r="AE10175" i="1"/>
  <c r="AG10175" i="1"/>
  <c r="AD2896" i="1"/>
  <c r="AG2896" i="1"/>
  <c r="AD7198" i="1"/>
  <c r="AE7198" i="1"/>
  <c r="AG7198" i="1"/>
  <c r="AE7777" i="1"/>
  <c r="AD7777" i="1"/>
  <c r="AG7777" i="1"/>
  <c r="AH7777" i="1" s="1"/>
  <c r="AE7873" i="1"/>
  <c r="AD7873" i="1"/>
  <c r="AG7873" i="1"/>
  <c r="AD2671" i="1"/>
  <c r="AG2671" i="1"/>
  <c r="AD6627" i="1"/>
  <c r="AE6627" i="1"/>
  <c r="AG6627" i="1"/>
  <c r="AE7207" i="1"/>
  <c r="AD7207" i="1"/>
  <c r="AG7207" i="1"/>
  <c r="AD7025" i="1"/>
  <c r="AE7025" i="1"/>
  <c r="AG7025" i="1"/>
  <c r="AD4133" i="1"/>
  <c r="AE4133" i="1"/>
  <c r="AK4133" i="1" s="1"/>
  <c r="AL4133" i="1" s="1"/>
  <c r="AG4133" i="1"/>
  <c r="AH4133" i="1" s="1"/>
  <c r="AJ4133" i="1" s="1"/>
  <c r="AD6987" i="1"/>
  <c r="AE6987" i="1"/>
  <c r="AG6987" i="1"/>
  <c r="AE10172" i="1"/>
  <c r="AD10172" i="1"/>
  <c r="AG10172" i="1"/>
  <c r="AE10182" i="1"/>
  <c r="AD10182" i="1"/>
  <c r="AG10182" i="1"/>
  <c r="AD10896" i="1"/>
  <c r="AE10896" i="1"/>
  <c r="AJ10896" i="1"/>
  <c r="AD9075" i="1"/>
  <c r="AE9075" i="1"/>
  <c r="AG9075" i="1"/>
  <c r="AD9080" i="1"/>
  <c r="AE9080" i="1"/>
  <c r="AG9080" i="1"/>
  <c r="AD9541" i="1"/>
  <c r="AE9541" i="1"/>
  <c r="AG9541" i="1"/>
  <c r="AD8810" i="1"/>
  <c r="AE8810" i="1"/>
  <c r="AG8810" i="1"/>
  <c r="AD6690" i="1"/>
  <c r="AE6690" i="1"/>
  <c r="AG6690" i="1"/>
  <c r="AE5274" i="1"/>
  <c r="AD5274" i="1"/>
  <c r="AG5274" i="1"/>
  <c r="AD5285" i="1"/>
  <c r="AE5285" i="1"/>
  <c r="AG5285" i="1"/>
  <c r="AE5286" i="1"/>
  <c r="AD5286" i="1"/>
  <c r="AG5286" i="1"/>
  <c r="AE7239" i="1"/>
  <c r="AD7239" i="1"/>
  <c r="AG7239" i="1"/>
  <c r="AD6743" i="1"/>
  <c r="AE6743" i="1"/>
  <c r="AG6743" i="1"/>
  <c r="AE5296" i="1"/>
  <c r="AD5296" i="1"/>
  <c r="AG5296" i="1"/>
  <c r="AD3846" i="1"/>
  <c r="AE3846" i="1"/>
  <c r="AK3846" i="1" s="1"/>
  <c r="AL3846" i="1" s="1"/>
  <c r="AG3846" i="1"/>
  <c r="AH3846" i="1" s="1"/>
  <c r="AJ3846" i="1" s="1"/>
  <c r="AD10615" i="1"/>
  <c r="AE10615" i="1"/>
  <c r="AG10615" i="1"/>
  <c r="AD7131" i="1"/>
  <c r="AE7131" i="1"/>
  <c r="AG7131" i="1"/>
  <c r="AD9305" i="1"/>
  <c r="AE9305" i="1"/>
  <c r="AG9305" i="1"/>
  <c r="AE7951" i="1"/>
  <c r="AD7951" i="1"/>
  <c r="AG7951" i="1"/>
  <c r="AL7485" i="1"/>
  <c r="AJ7485" i="1"/>
  <c r="AD7044" i="1"/>
  <c r="AE7044" i="1"/>
  <c r="AG7044" i="1"/>
  <c r="AD7038" i="1"/>
  <c r="AE7038" i="1"/>
  <c r="AG7038" i="1"/>
  <c r="AD7036" i="1"/>
  <c r="AE7036" i="1"/>
  <c r="AG7036" i="1"/>
  <c r="AD7027" i="1"/>
  <c r="AE7027" i="1"/>
  <c r="AG7027" i="1"/>
  <c r="AD7204" i="1"/>
  <c r="AE7204" i="1"/>
  <c r="AG7204" i="1"/>
  <c r="AD7137" i="1"/>
  <c r="AE7137" i="1"/>
  <c r="AG7137" i="1"/>
  <c r="AE7237" i="1"/>
  <c r="AD7237" i="1"/>
  <c r="AG7237" i="1"/>
  <c r="AD4379" i="1"/>
  <c r="AE4379" i="1"/>
  <c r="AG4379" i="1"/>
  <c r="AD6668" i="1"/>
  <c r="AE6668" i="1"/>
  <c r="AG6668" i="1"/>
  <c r="AD6663" i="1"/>
  <c r="AE6663" i="1"/>
  <c r="AG6663" i="1"/>
  <c r="AD4387" i="1"/>
  <c r="AE4387" i="1"/>
  <c r="AG4387" i="1"/>
  <c r="AD4384" i="1"/>
  <c r="AE4384" i="1"/>
  <c r="AG4384" i="1"/>
  <c r="AD6660" i="1"/>
  <c r="AE6660" i="1"/>
  <c r="AG6660" i="1"/>
  <c r="AD6658" i="1"/>
  <c r="AE6658" i="1"/>
  <c r="AG6658" i="1"/>
  <c r="AD7135" i="1"/>
  <c r="AE7135" i="1"/>
  <c r="AG7135" i="1"/>
  <c r="AD4377" i="1"/>
  <c r="AE4377" i="1"/>
  <c r="AG4377" i="1"/>
  <c r="AE5276" i="1"/>
  <c r="AD5276" i="1"/>
  <c r="AG5276" i="1"/>
  <c r="AE5790" i="1"/>
  <c r="AD5790" i="1"/>
  <c r="AG5790" i="1"/>
  <c r="AE5781" i="1"/>
  <c r="AD5781" i="1"/>
  <c r="AG5781" i="1"/>
  <c r="AD8799" i="1"/>
  <c r="AE8799" i="1"/>
  <c r="AG8799" i="1"/>
  <c r="AD9632" i="1"/>
  <c r="AE9632" i="1"/>
  <c r="AJ9632" i="1"/>
  <c r="AD10561" i="1"/>
  <c r="AE10561" i="1"/>
  <c r="AG10561" i="1"/>
  <c r="AD9945" i="1"/>
  <c r="AE9945" i="1"/>
  <c r="AG9945" i="1"/>
  <c r="AE10037" i="1"/>
  <c r="AD10037" i="1"/>
  <c r="AJ10037" i="1"/>
  <c r="AD7464" i="1"/>
  <c r="AE7464" i="1"/>
  <c r="AG7464" i="1"/>
  <c r="AD9936" i="1"/>
  <c r="AE9936" i="1"/>
  <c r="AG9936" i="1"/>
  <c r="AD8822" i="1"/>
  <c r="AE8822" i="1"/>
  <c r="AG8822" i="1"/>
  <c r="AE7553" i="1"/>
  <c r="AD7553" i="1"/>
  <c r="AG7553" i="1"/>
  <c r="AD8829" i="1"/>
  <c r="AE8829" i="1"/>
  <c r="AG8829" i="1"/>
  <c r="AE9129" i="1"/>
  <c r="AD9129" i="1"/>
  <c r="AG9129" i="1"/>
  <c r="AE9148" i="1"/>
  <c r="AD9148" i="1"/>
  <c r="AG9148" i="1"/>
  <c r="AE9143" i="1"/>
  <c r="AD9143" i="1"/>
  <c r="AG9143" i="1"/>
  <c r="AD7630" i="1"/>
  <c r="AE7630" i="1"/>
  <c r="AJ7630" i="1"/>
  <c r="AD9105" i="1"/>
  <c r="AE9105" i="1"/>
  <c r="AG9105" i="1"/>
  <c r="AD9101" i="1"/>
  <c r="AE9101" i="1"/>
  <c r="AG9101" i="1"/>
  <c r="AE9111" i="1"/>
  <c r="AD9111" i="1"/>
  <c r="AG9111" i="1"/>
  <c r="AE9109" i="1"/>
  <c r="AD9109" i="1"/>
  <c r="AG9109" i="1"/>
  <c r="AD9099" i="1"/>
  <c r="AE9099" i="1"/>
  <c r="AG9099" i="1"/>
  <c r="AE11219" i="1"/>
  <c r="AD11219" i="1"/>
  <c r="AG11219" i="1"/>
  <c r="AE5799" i="1"/>
  <c r="AD5799" i="1"/>
  <c r="AG5799" i="1"/>
  <c r="AD5653" i="1"/>
  <c r="AE5653" i="1"/>
  <c r="AG5653" i="1"/>
  <c r="AD10019" i="1"/>
  <c r="AE10019" i="1"/>
  <c r="AG10019" i="1"/>
  <c r="AD5084" i="1"/>
  <c r="AE5084" i="1"/>
  <c r="AJ5084" i="1"/>
  <c r="AD9929" i="1"/>
  <c r="AE9929" i="1"/>
  <c r="AG9929" i="1"/>
  <c r="AD9596" i="1"/>
  <c r="AE9596" i="1"/>
  <c r="AG9596" i="1"/>
  <c r="AD7013" i="1"/>
  <c r="AE7013" i="1"/>
  <c r="AG7013" i="1"/>
  <c r="AD9286" i="1"/>
  <c r="AE9286" i="1"/>
  <c r="AG9286" i="1"/>
  <c r="AD6988" i="1"/>
  <c r="AE6988" i="1"/>
  <c r="AG6988" i="1"/>
  <c r="AD10868" i="1"/>
  <c r="AE10868" i="1"/>
  <c r="AG10868" i="1"/>
  <c r="AE3502" i="1"/>
  <c r="AD3502" i="1"/>
  <c r="AG3502" i="1"/>
  <c r="AD9292" i="1"/>
  <c r="AE9292" i="1"/>
  <c r="AG9292" i="1"/>
  <c r="AD7222" i="1"/>
  <c r="AE7222" i="1"/>
  <c r="AJ7222" i="1"/>
  <c r="AD7378" i="1"/>
  <c r="AL7378" i="1"/>
  <c r="AG7378" i="1"/>
  <c r="AD9508" i="1"/>
  <c r="AE9508" i="1"/>
  <c r="AG9508" i="1"/>
  <c r="AD9540" i="1"/>
  <c r="AE9540" i="1"/>
  <c r="AG9540" i="1"/>
  <c r="AD9323" i="1"/>
  <c r="AE9323" i="1"/>
  <c r="AG9323" i="1"/>
  <c r="AD6990" i="1"/>
  <c r="AE6990" i="1"/>
  <c r="AG6990" i="1"/>
  <c r="AD9328" i="1"/>
  <c r="AE9328" i="1"/>
  <c r="AG9328" i="1"/>
  <c r="AD10638" i="1"/>
  <c r="AE10638" i="1"/>
  <c r="AG10638" i="1"/>
  <c r="AD9334" i="1"/>
  <c r="AE9334" i="1"/>
  <c r="AG9334" i="1"/>
  <c r="AD9330" i="1"/>
  <c r="AE9330" i="1"/>
  <c r="AG9330" i="1"/>
  <c r="AD10575" i="1"/>
  <c r="AE10575" i="1"/>
  <c r="AG10575" i="1"/>
  <c r="AD9340" i="1"/>
  <c r="AE9340" i="1"/>
  <c r="AG9340" i="1"/>
  <c r="AD1663" i="1"/>
  <c r="AG1663" i="1"/>
  <c r="AH1663" i="1" s="1"/>
  <c r="AJ1663" i="1" s="1"/>
  <c r="AD8926" i="1"/>
  <c r="AE8926" i="1"/>
  <c r="AJ8926" i="1"/>
  <c r="AE5696" i="1"/>
  <c r="AK5696" i="1" s="1"/>
  <c r="AG5696" i="1"/>
  <c r="AD8929" i="1"/>
  <c r="AE8929" i="1"/>
  <c r="AJ8929" i="1"/>
  <c r="AD2999" i="1"/>
  <c r="AG2999" i="1"/>
  <c r="AE10468" i="1"/>
  <c r="AD10468" i="1"/>
  <c r="AG10468" i="1"/>
  <c r="AE7583" i="1"/>
  <c r="AD7583" i="1"/>
  <c r="AG7583" i="1"/>
  <c r="AD6951" i="1"/>
  <c r="AE6951" i="1"/>
  <c r="AG6951" i="1"/>
  <c r="AD6953" i="1"/>
  <c r="AE6953" i="1"/>
  <c r="AG6953" i="1"/>
  <c r="AE7735" i="1"/>
  <c r="AD7735" i="1"/>
  <c r="AG7735" i="1"/>
  <c r="AD6698" i="1"/>
  <c r="AE6698" i="1"/>
  <c r="AJ6698" i="1"/>
  <c r="AD6950" i="1"/>
  <c r="AE6950" i="1"/>
  <c r="AG6950" i="1"/>
  <c r="AD8825" i="1"/>
  <c r="AE8825" i="1"/>
  <c r="AJ8825" i="1"/>
  <c r="AD6811" i="1"/>
  <c r="AE6811" i="1"/>
  <c r="AJ6811" i="1"/>
  <c r="AD9701" i="1"/>
  <c r="AE9701" i="1"/>
  <c r="AK9701" i="1" s="1"/>
  <c r="AG9701" i="1"/>
  <c r="AD2124" i="1"/>
  <c r="AG2124" i="1"/>
  <c r="AD8627" i="1"/>
  <c r="AE8627" i="1"/>
  <c r="AG8627" i="1"/>
  <c r="AD8635" i="1"/>
  <c r="AE8635" i="1"/>
  <c r="AG8635" i="1"/>
  <c r="AE7383" i="1"/>
  <c r="AD7383" i="1"/>
  <c r="AG7383" i="1"/>
  <c r="AE7937" i="1"/>
  <c r="AD7937" i="1"/>
  <c r="AJ7937" i="1"/>
  <c r="AE7717" i="1"/>
  <c r="AD7717" i="1"/>
  <c r="AG7717" i="1"/>
  <c r="AE6399" i="1"/>
  <c r="AK6399" i="1" s="1"/>
  <c r="AD6399" i="1"/>
  <c r="AG6399" i="1"/>
  <c r="AD1500" i="1"/>
  <c r="AG1500" i="1"/>
  <c r="AH1500" i="1" s="1"/>
  <c r="AJ1500" i="1" s="1"/>
  <c r="AD4118" i="1"/>
  <c r="AE4118" i="1"/>
  <c r="AK4118" i="1" s="1"/>
  <c r="AL4118" i="1" s="1"/>
  <c r="AG4118" i="1"/>
  <c r="AH4118" i="1" s="1"/>
  <c r="AJ4118" i="1" s="1"/>
  <c r="AD4060" i="1"/>
  <c r="AE4060" i="1"/>
  <c r="AK4060" i="1" s="1"/>
  <c r="AG4060" i="1"/>
  <c r="AH4060" i="1" s="1"/>
  <c r="AJ4060" i="1" s="1"/>
  <c r="AD6064" i="1"/>
  <c r="AE6064" i="1"/>
  <c r="AG6064" i="1"/>
  <c r="AE4865" i="1"/>
  <c r="AK4865" i="1" s="1"/>
  <c r="AD4865" i="1"/>
  <c r="AG4865" i="1"/>
  <c r="AD9590" i="1"/>
  <c r="AE9590" i="1"/>
  <c r="AJ9590" i="1"/>
  <c r="AD7390" i="1"/>
  <c r="AE7390" i="1"/>
  <c r="AG7390" i="1"/>
  <c r="AD5729" i="1"/>
  <c r="AE5729" i="1"/>
  <c r="AG5729" i="1"/>
  <c r="AE7295" i="1"/>
  <c r="AD7295" i="1"/>
  <c r="AG7295" i="1"/>
  <c r="AE9155" i="1"/>
  <c r="AD9155" i="1"/>
  <c r="AG9155" i="1"/>
  <c r="AD9883" i="1"/>
  <c r="AE9883" i="1"/>
  <c r="AJ9883" i="1"/>
  <c r="AD3719" i="1"/>
  <c r="AE3719" i="1"/>
  <c r="AJ3719" i="1"/>
  <c r="AD6535" i="1"/>
  <c r="AE6535" i="1"/>
  <c r="AG6535" i="1"/>
  <c r="AD9470" i="1"/>
  <c r="AE9470" i="1"/>
  <c r="AG9470" i="1"/>
  <c r="AD9387" i="1"/>
  <c r="AE9387" i="1"/>
  <c r="AG9387" i="1"/>
  <c r="AD4013" i="1"/>
  <c r="AE4013" i="1"/>
  <c r="AK4013" i="1" s="1"/>
  <c r="AL4013" i="1" s="1"/>
  <c r="AG4013" i="1"/>
  <c r="AH4013" i="1" s="1"/>
  <c r="AJ4013" i="1" s="1"/>
  <c r="AD7350" i="1"/>
  <c r="AE7350" i="1"/>
  <c r="AG7350" i="1"/>
  <c r="AE7535" i="1"/>
  <c r="AD7535" i="1"/>
  <c r="AG7535" i="1"/>
  <c r="AD5495" i="1"/>
  <c r="AE5495" i="1"/>
  <c r="AJ5495" i="1"/>
  <c r="AD5700" i="1"/>
  <c r="AE5700" i="1"/>
  <c r="AG5700" i="1"/>
  <c r="AD9232" i="1"/>
  <c r="AE9232" i="1"/>
  <c r="AG9232" i="1"/>
  <c r="AD6158" i="1"/>
  <c r="AE6158" i="1"/>
  <c r="AG6158" i="1"/>
  <c r="AD3814" i="1"/>
  <c r="AE3814" i="1"/>
  <c r="AG3814" i="1"/>
  <c r="AE6349" i="1"/>
  <c r="AD6349" i="1"/>
  <c r="AG6349" i="1"/>
  <c r="AD5762" i="1"/>
  <c r="AE5762" i="1"/>
  <c r="AG5762" i="1"/>
  <c r="AD9976" i="1"/>
  <c r="AE9976" i="1"/>
  <c r="AG9976" i="1"/>
  <c r="AD6525" i="1"/>
  <c r="AE6525" i="1"/>
  <c r="AG6525" i="1"/>
  <c r="AE5907" i="1"/>
  <c r="AD5907" i="1"/>
  <c r="AG5907" i="1"/>
  <c r="AE9677" i="1"/>
  <c r="AK9677" i="1" s="1"/>
  <c r="AL9677" i="1" s="1"/>
  <c r="AG9677" i="1"/>
  <c r="AH9677" i="1" s="1"/>
  <c r="AJ9677" i="1" s="1"/>
  <c r="AD4457" i="1"/>
  <c r="AE4457" i="1"/>
  <c r="AJ4457" i="1"/>
  <c r="AD2311" i="1"/>
  <c r="AJ2311" i="1"/>
  <c r="AD4012" i="1"/>
  <c r="AE4012" i="1"/>
  <c r="AK4012" i="1" s="1"/>
  <c r="AL4012" i="1" s="1"/>
  <c r="AG4012" i="1"/>
  <c r="AH4012" i="1" s="1"/>
  <c r="AJ4012" i="1" s="1"/>
  <c r="AD6370" i="1"/>
  <c r="AE6370" i="1"/>
  <c r="AG6370" i="1"/>
  <c r="AD9451" i="1"/>
  <c r="AE9451" i="1"/>
  <c r="AG9451" i="1"/>
  <c r="AD2871" i="1"/>
  <c r="AJ2871" i="1"/>
  <c r="AD6533" i="1"/>
  <c r="AE6533" i="1"/>
  <c r="AG6533" i="1"/>
  <c r="AE6455" i="1"/>
  <c r="AD6455" i="1"/>
  <c r="AG6455" i="1"/>
  <c r="AD6513" i="1"/>
  <c r="AE6513" i="1"/>
  <c r="AG6513" i="1"/>
  <c r="AD10219" i="1"/>
  <c r="AE10219" i="1"/>
  <c r="AG10219" i="1"/>
  <c r="AD6519" i="1"/>
  <c r="AE6519" i="1"/>
  <c r="AG6519" i="1"/>
  <c r="AD5701" i="1"/>
  <c r="AE5701" i="1"/>
  <c r="AG5701" i="1"/>
  <c r="AD6524" i="1"/>
  <c r="AE6524" i="1"/>
  <c r="AG6524" i="1"/>
  <c r="AD9581" i="1"/>
  <c r="AE9581" i="1"/>
  <c r="AG9581" i="1"/>
  <c r="AD9577" i="1"/>
  <c r="AE9577" i="1"/>
  <c r="AG9577" i="1"/>
  <c r="AD8713" i="1"/>
  <c r="AE8713" i="1"/>
  <c r="AG8713" i="1"/>
  <c r="AD8454" i="1"/>
  <c r="AE8454" i="1"/>
  <c r="AG8454" i="1"/>
  <c r="AD6646" i="1"/>
  <c r="AE6646" i="1"/>
  <c r="AG6646" i="1"/>
  <c r="AD8706" i="1"/>
  <c r="AE8706" i="1"/>
  <c r="AG8706" i="1"/>
  <c r="AD6913" i="1"/>
  <c r="AE6913" i="1"/>
  <c r="AG6913" i="1"/>
  <c r="AD8718" i="1"/>
  <c r="AE8718" i="1"/>
  <c r="AG8718" i="1"/>
  <c r="AD8715" i="1"/>
  <c r="AE8715" i="1"/>
  <c r="AG8715" i="1"/>
  <c r="AD6912" i="1"/>
  <c r="AE6912" i="1"/>
  <c r="AG6912" i="1"/>
  <c r="AD6908" i="1"/>
  <c r="AE6908" i="1"/>
  <c r="AG6908" i="1"/>
  <c r="AD7740" i="1"/>
  <c r="AE7740" i="1"/>
  <c r="AG7740" i="1"/>
  <c r="AD6643" i="1"/>
  <c r="AE6643" i="1"/>
  <c r="AG6643" i="1"/>
  <c r="AD9388" i="1"/>
  <c r="AE9388" i="1"/>
  <c r="AG9388" i="1"/>
  <c r="AD6797" i="1"/>
  <c r="AE6797" i="1"/>
  <c r="AJ6797" i="1"/>
  <c r="AD6825" i="1"/>
  <c r="AE6825" i="1"/>
  <c r="AJ6825" i="1"/>
  <c r="AD6820" i="1"/>
  <c r="AE6820" i="1"/>
  <c r="AJ6820" i="1"/>
  <c r="AE10188" i="1"/>
  <c r="AD10188" i="1"/>
  <c r="AG10188" i="1"/>
  <c r="AD8720" i="1"/>
  <c r="AE8720" i="1"/>
  <c r="AG8720" i="1"/>
  <c r="AD9226" i="1"/>
  <c r="AE9226" i="1"/>
  <c r="AG9226" i="1"/>
  <c r="AE7945" i="1"/>
  <c r="AD7945" i="1"/>
  <c r="AJ7945" i="1"/>
  <c r="AD8505" i="1"/>
  <c r="AE8505" i="1"/>
  <c r="AG8505" i="1"/>
  <c r="AD6765" i="1"/>
  <c r="AE6765" i="1"/>
  <c r="AG6765" i="1"/>
  <c r="AD9222" i="1"/>
  <c r="AE9222" i="1"/>
  <c r="AG9222" i="1"/>
  <c r="AD9220" i="1"/>
  <c r="AE9220" i="1"/>
  <c r="AG9220" i="1"/>
  <c r="AE10791" i="1"/>
  <c r="AD10791" i="1"/>
  <c r="AG10791" i="1"/>
  <c r="AD8722" i="1"/>
  <c r="AE8722" i="1"/>
  <c r="AG8722" i="1"/>
  <c r="AD10670" i="1"/>
  <c r="AE10670" i="1"/>
  <c r="AG10670" i="1"/>
  <c r="AD5048" i="1"/>
  <c r="AE5048" i="1"/>
  <c r="AG5048" i="1"/>
  <c r="AD8797" i="1"/>
  <c r="AE8797" i="1"/>
  <c r="AG8797" i="1"/>
  <c r="AD8705" i="1"/>
  <c r="AE8705" i="1"/>
  <c r="AG8705" i="1"/>
  <c r="AE10556" i="1"/>
  <c r="AD10556" i="1"/>
  <c r="AG10556" i="1"/>
  <c r="AD8657" i="1"/>
  <c r="AE8657" i="1"/>
  <c r="AG8657" i="1"/>
  <c r="AD4147" i="1"/>
  <c r="AE4147" i="1"/>
  <c r="AJ4147" i="1"/>
  <c r="AD4702" i="1"/>
  <c r="AE4702" i="1"/>
  <c r="AJ4702" i="1"/>
  <c r="AE4695" i="1"/>
  <c r="AD4695" i="1"/>
  <c r="AJ4695" i="1"/>
  <c r="AE11043" i="1"/>
  <c r="AD11043" i="1"/>
  <c r="AG11043" i="1"/>
  <c r="AE9149" i="1"/>
  <c r="AD9149" i="1"/>
  <c r="AG9149" i="1"/>
  <c r="AE6465" i="1"/>
  <c r="AD6465" i="1"/>
  <c r="AG6465" i="1"/>
  <c r="AE7317" i="1"/>
  <c r="AD7317" i="1"/>
  <c r="AJ7317" i="1"/>
  <c r="AD4225" i="1"/>
  <c r="AE4225" i="1"/>
  <c r="AG4225" i="1"/>
  <c r="AD4224" i="1"/>
  <c r="AE4224" i="1"/>
  <c r="AG4224" i="1"/>
  <c r="AE9181" i="1"/>
  <c r="AD9181" i="1"/>
  <c r="AG9181" i="1"/>
  <c r="AD4684" i="1"/>
  <c r="AE4684" i="1"/>
  <c r="AG4684" i="1"/>
  <c r="AE7453" i="1"/>
  <c r="AD7453" i="1"/>
  <c r="AG7453" i="1"/>
  <c r="AD8194" i="1"/>
  <c r="AE8194" i="1"/>
  <c r="AG8194" i="1"/>
  <c r="AD5441" i="1"/>
  <c r="AE5441" i="1"/>
  <c r="AJ5441" i="1"/>
  <c r="AD6802" i="1"/>
  <c r="AE6802" i="1"/>
  <c r="AJ6802" i="1"/>
  <c r="AD7000" i="1"/>
  <c r="AE7000" i="1"/>
  <c r="AG7000" i="1"/>
  <c r="AD10451" i="1"/>
  <c r="AE10451" i="1"/>
  <c r="AG10451" i="1"/>
  <c r="AD4920" i="1"/>
  <c r="AE4920" i="1"/>
  <c r="AG4920" i="1"/>
  <c r="AD10890" i="1"/>
  <c r="AE10890" i="1"/>
  <c r="AG10890" i="1"/>
  <c r="AE7787" i="1"/>
  <c r="AD7787" i="1"/>
  <c r="AG7787" i="1"/>
  <c r="AE8329" i="1"/>
  <c r="AD8329" i="1"/>
  <c r="AG8329" i="1"/>
  <c r="AD9219" i="1"/>
  <c r="AE9219" i="1"/>
  <c r="AG9219" i="1"/>
  <c r="AD7446" i="1"/>
  <c r="AE7446" i="1"/>
  <c r="AG7446" i="1"/>
  <c r="AD8727" i="1"/>
  <c r="AE8727" i="1"/>
  <c r="AG8727" i="1"/>
  <c r="AD8711" i="1"/>
  <c r="AE8711" i="1"/>
  <c r="AG8711" i="1"/>
  <c r="AE10657" i="1"/>
  <c r="AD10657" i="1"/>
  <c r="AG10657" i="1"/>
  <c r="AE10354" i="1"/>
  <c r="AD10354" i="1"/>
  <c r="AJ10354" i="1"/>
  <c r="AD8728" i="1"/>
  <c r="AE8728" i="1"/>
  <c r="AG8728" i="1"/>
  <c r="AE4717" i="1"/>
  <c r="AD4717" i="1"/>
  <c r="AG4717" i="1"/>
  <c r="AE4713" i="1"/>
  <c r="AD4713" i="1"/>
  <c r="AG4713" i="1"/>
  <c r="AD1468" i="1"/>
  <c r="AH1468" i="1"/>
  <c r="AJ1468" i="1" s="1"/>
  <c r="AE10667" i="1"/>
  <c r="AD10667" i="1"/>
  <c r="AG10667" i="1"/>
  <c r="AE10679" i="1"/>
  <c r="AD10679" i="1"/>
  <c r="AG10679" i="1"/>
  <c r="AD4029" i="1"/>
  <c r="AE4029" i="1"/>
  <c r="AK4029" i="1" s="1"/>
  <c r="AL4029" i="1" s="1"/>
  <c r="AG4029" i="1"/>
  <c r="AH4029" i="1" s="1"/>
  <c r="AJ4029" i="1" s="1"/>
  <c r="AD10676" i="1"/>
  <c r="AE10676" i="1"/>
  <c r="AG10676" i="1"/>
  <c r="AD8290" i="1"/>
  <c r="AE8290" i="1"/>
  <c r="AG8290" i="1"/>
  <c r="AD8712" i="1"/>
  <c r="AE8712" i="1"/>
  <c r="AG8712" i="1"/>
  <c r="AE8213" i="1"/>
  <c r="AD8213" i="1"/>
  <c r="AJ8213" i="1"/>
  <c r="AE6095" i="1"/>
  <c r="AD6095" i="1"/>
  <c r="AG6095" i="1"/>
  <c r="AD8708" i="1"/>
  <c r="AE8708" i="1"/>
  <c r="AG8708" i="1"/>
  <c r="AD6621" i="1"/>
  <c r="AE6621" i="1"/>
  <c r="AG6621" i="1"/>
  <c r="AE10508" i="1"/>
  <c r="AD10508" i="1"/>
  <c r="AG10508" i="1"/>
  <c r="AD1746" i="1"/>
  <c r="AG1746" i="1"/>
  <c r="AH1746" i="1" s="1"/>
  <c r="AJ1746" i="1" s="1"/>
  <c r="AD4324" i="1"/>
  <c r="AE4324" i="1"/>
  <c r="AG4324" i="1"/>
  <c r="AE10452" i="1"/>
  <c r="AD10452" i="1"/>
  <c r="AG10452" i="1"/>
  <c r="AE10536" i="1"/>
  <c r="AD10536" i="1"/>
  <c r="AG10536" i="1"/>
  <c r="AE8119" i="1"/>
  <c r="AD8119" i="1"/>
  <c r="AJ8119" i="1"/>
  <c r="AE10530" i="1"/>
  <c r="AD10530" i="1"/>
  <c r="AG10530" i="1"/>
  <c r="AE10578" i="1"/>
  <c r="AD10578" i="1"/>
  <c r="AG10578" i="1"/>
  <c r="AE8297" i="1"/>
  <c r="AD8297" i="1"/>
  <c r="AG8297" i="1"/>
  <c r="AD7450" i="1"/>
  <c r="AE7450" i="1"/>
  <c r="AG7450" i="1"/>
  <c r="AE11195" i="1"/>
  <c r="AD11195" i="1"/>
  <c r="AG11195" i="1"/>
  <c r="AE11009" i="1"/>
  <c r="AK11009" i="1" s="1"/>
  <c r="AD11009" i="1"/>
  <c r="AG11009" i="1"/>
  <c r="AE7533" i="1"/>
  <c r="AD7533" i="1"/>
  <c r="AG7533" i="1"/>
  <c r="AD5772" i="1"/>
  <c r="AE5772" i="1"/>
  <c r="AG5772" i="1"/>
  <c r="AD4953" i="1"/>
  <c r="AE4953" i="1"/>
  <c r="AJ4953" i="1"/>
  <c r="AE10887" i="1"/>
  <c r="AD10887" i="1"/>
  <c r="AG10887" i="1"/>
  <c r="AE10538" i="1"/>
  <c r="AD10538" i="1"/>
  <c r="AG10538" i="1"/>
  <c r="AE3492" i="1"/>
  <c r="AD3492" i="1"/>
  <c r="AG3492" i="1"/>
  <c r="AD3657" i="1"/>
  <c r="AE3657" i="1"/>
  <c r="AG3657" i="1"/>
  <c r="AE10506" i="1"/>
  <c r="AD10506" i="1"/>
  <c r="AG10506" i="1"/>
  <c r="AD10521" i="1"/>
  <c r="AE10521" i="1"/>
  <c r="AG10521" i="1"/>
  <c r="AD7448" i="1"/>
  <c r="AE7448" i="1"/>
  <c r="AG7448" i="1"/>
  <c r="AD7666" i="1"/>
  <c r="AE7666" i="1"/>
  <c r="AG7666" i="1"/>
  <c r="AD3649" i="1"/>
  <c r="AE3649" i="1"/>
  <c r="AG3649" i="1"/>
  <c r="AE3664" i="1"/>
  <c r="AD3664" i="1"/>
  <c r="AG3664" i="1"/>
  <c r="AE11215" i="1"/>
  <c r="AD11215" i="1"/>
  <c r="AG11215" i="1"/>
  <c r="AE10849" i="1"/>
  <c r="AD10849" i="1"/>
  <c r="AG10849" i="1"/>
  <c r="AD10856" i="1"/>
  <c r="AE10856" i="1"/>
  <c r="AG10856" i="1"/>
  <c r="AE11071" i="1"/>
  <c r="AD11071" i="1"/>
  <c r="AG11071" i="1"/>
  <c r="AD10850" i="1"/>
  <c r="AE10850" i="1"/>
  <c r="AG10850" i="1"/>
  <c r="AD10443" i="1"/>
  <c r="AE10443" i="1"/>
  <c r="AG10443" i="1"/>
  <c r="AL9637" i="1"/>
  <c r="AG9637" i="1"/>
  <c r="AH9637" i="1" s="1"/>
  <c r="AJ9637" i="1" s="1"/>
  <c r="AD9638" i="1"/>
  <c r="AE9638" i="1"/>
  <c r="AK9638" i="1" s="1"/>
  <c r="AL9638" i="1" s="1"/>
  <c r="AG9638" i="1"/>
  <c r="AH9638" i="1" s="1"/>
  <c r="AJ9638" i="1" s="1"/>
  <c r="AD7270" i="1"/>
  <c r="AE7270" i="1"/>
  <c r="AG7270" i="1"/>
  <c r="AD3872" i="1"/>
  <c r="AE3872" i="1"/>
  <c r="AK3872" i="1" s="1"/>
  <c r="AL3872" i="1" s="1"/>
  <c r="AG3872" i="1"/>
  <c r="AH3872" i="1" s="1"/>
  <c r="AJ3872" i="1" s="1"/>
  <c r="AD8648" i="1"/>
  <c r="AE8648" i="1"/>
  <c r="AG8648" i="1"/>
  <c r="AD3873" i="1"/>
  <c r="AE3873" i="1"/>
  <c r="AK3873" i="1" s="1"/>
  <c r="AL3873" i="1" s="1"/>
  <c r="AG3873" i="1"/>
  <c r="AH3873" i="1" s="1"/>
  <c r="AJ3873" i="1" s="1"/>
  <c r="AD8646" i="1"/>
  <c r="AE8646" i="1"/>
  <c r="AG8646" i="1"/>
  <c r="AD10167" i="1"/>
  <c r="AE10167" i="1"/>
  <c r="AG10167" i="1"/>
  <c r="AD9980" i="1"/>
  <c r="AE9980" i="1"/>
  <c r="AJ9980" i="1"/>
  <c r="AD10073" i="1"/>
  <c r="AE10073" i="1"/>
  <c r="AG10073" i="1"/>
  <c r="AD10513" i="1"/>
  <c r="AE10513" i="1"/>
  <c r="AG10513" i="1"/>
  <c r="AE3490" i="1"/>
  <c r="AD3490" i="1"/>
  <c r="AJ3490" i="1"/>
  <c r="AD3797" i="1"/>
  <c r="AE3797" i="1"/>
  <c r="AG3797" i="1"/>
  <c r="AE10865" i="1"/>
  <c r="AD10865" i="1"/>
  <c r="AG10865" i="1"/>
  <c r="AD10567" i="1"/>
  <c r="AE10567" i="1"/>
  <c r="AJ10567" i="1"/>
  <c r="AD5707" i="1"/>
  <c r="AE5707" i="1"/>
  <c r="AG5707" i="1"/>
  <c r="AE10532" i="1"/>
  <c r="AD10532" i="1"/>
  <c r="AG10532" i="1"/>
  <c r="AE10330" i="1"/>
  <c r="AD10330" i="1"/>
  <c r="AJ10330" i="1"/>
  <c r="AD10503" i="1"/>
  <c r="AE10503" i="1"/>
  <c r="AG10503" i="1"/>
  <c r="AD10583" i="1"/>
  <c r="AE10583" i="1"/>
  <c r="AG10583" i="1"/>
  <c r="AD8801" i="1"/>
  <c r="AE8801" i="1"/>
  <c r="AG8801" i="1"/>
  <c r="AE7661" i="1"/>
  <c r="AD7661" i="1"/>
  <c r="AG7661" i="1"/>
  <c r="AD7678" i="1"/>
  <c r="AE7678" i="1"/>
  <c r="AG7678" i="1"/>
  <c r="AE7679" i="1"/>
  <c r="AD7679" i="1"/>
  <c r="AG7679" i="1"/>
  <c r="AD7436" i="1"/>
  <c r="AE7436" i="1"/>
  <c r="AJ7436" i="1"/>
  <c r="AE10562" i="1"/>
  <c r="AD10562" i="1"/>
  <c r="AG10562" i="1"/>
  <c r="AD3875" i="1"/>
  <c r="AE3875" i="1"/>
  <c r="AK3875" i="1" s="1"/>
  <c r="AL3875" i="1" s="1"/>
  <c r="AG3875" i="1"/>
  <c r="AH3875" i="1" s="1"/>
  <c r="AJ3875" i="1" s="1"/>
  <c r="AD9998" i="1"/>
  <c r="AE9998" i="1"/>
  <c r="AG9998" i="1"/>
  <c r="AL7370" i="1"/>
  <c r="AJ7370" i="1"/>
  <c r="AE11139" i="1"/>
  <c r="AD11139" i="1"/>
  <c r="AJ11139" i="1"/>
  <c r="AE7683" i="1"/>
  <c r="AD7683" i="1"/>
  <c r="AG7683" i="1"/>
  <c r="AE7589" i="1"/>
  <c r="AD7589" i="1"/>
  <c r="AG7589" i="1"/>
  <c r="AE7875" i="1"/>
  <c r="AD7875" i="1"/>
  <c r="AJ7875" i="1"/>
  <c r="AD9728" i="1"/>
  <c r="AE9728" i="1"/>
  <c r="AJ9728" i="1"/>
  <c r="AD6931" i="1"/>
  <c r="AE6931" i="1"/>
  <c r="AJ6931" i="1"/>
  <c r="AE7895" i="1"/>
  <c r="AD7895" i="1"/>
  <c r="AG7895" i="1"/>
  <c r="AE7677" i="1"/>
  <c r="AD7677" i="1"/>
  <c r="AG7677" i="1"/>
  <c r="AE7577" i="1"/>
  <c r="AD7577" i="1"/>
  <c r="AG7577" i="1"/>
  <c r="AD10882" i="1"/>
  <c r="AE10882" i="1"/>
  <c r="AG10882" i="1"/>
  <c r="AD5385" i="1"/>
  <c r="AE5385" i="1"/>
  <c r="AJ5385" i="1"/>
  <c r="AE4807" i="1"/>
  <c r="AD4807" i="1"/>
  <c r="AG4807" i="1"/>
  <c r="AD4802" i="1"/>
  <c r="AE4802" i="1"/>
  <c r="AK4802" i="1" s="1"/>
  <c r="AG4802" i="1"/>
  <c r="AE6053" i="1"/>
  <c r="AD6053" i="1"/>
  <c r="AG6053" i="1"/>
  <c r="AD5982" i="1"/>
  <c r="AE5982" i="1"/>
  <c r="AG5982" i="1"/>
  <c r="AD6582" i="1"/>
  <c r="AE6582" i="1"/>
  <c r="AG6582" i="1"/>
  <c r="AD6576" i="1"/>
  <c r="AE6576" i="1"/>
  <c r="AG6576" i="1"/>
  <c r="AE5865" i="1"/>
  <c r="AD5865" i="1"/>
  <c r="AG5865" i="1"/>
  <c r="AD10585" i="1"/>
  <c r="AE10585" i="1"/>
  <c r="AJ10585" i="1"/>
  <c r="AE6003" i="1"/>
  <c r="AD6003" i="1"/>
  <c r="AG6003" i="1"/>
  <c r="AD10780" i="1"/>
  <c r="AE10780" i="1"/>
  <c r="AG10780" i="1"/>
  <c r="AE10598" i="1"/>
  <c r="AD10598" i="1"/>
  <c r="AG10598" i="1"/>
  <c r="AD7384" i="1"/>
  <c r="AE7384" i="1"/>
  <c r="AG7384" i="1"/>
  <c r="AD10365" i="1"/>
  <c r="AE10365" i="1"/>
  <c r="AG10365" i="1"/>
  <c r="AD7802" i="1"/>
  <c r="AE7802" i="1"/>
  <c r="AG7802" i="1"/>
  <c r="AE7837" i="1"/>
  <c r="AD7837" i="1"/>
  <c r="AG7837" i="1"/>
  <c r="AD4140" i="1"/>
  <c r="AE4140" i="1"/>
  <c r="AK4140" i="1" s="1"/>
  <c r="AL4140" i="1" s="1"/>
  <c r="AG4140" i="1"/>
  <c r="AH4140" i="1" s="1"/>
  <c r="AJ4140" i="1" s="1"/>
  <c r="AD9024" i="1"/>
  <c r="AE9024" i="1"/>
  <c r="AG9024" i="1"/>
  <c r="AD6944" i="1"/>
  <c r="AE6944" i="1"/>
  <c r="AG6944" i="1"/>
  <c r="AD6894" i="1"/>
  <c r="AE6894" i="1"/>
  <c r="AG6894" i="1"/>
  <c r="AD4424" i="1"/>
  <c r="AE4424" i="1"/>
  <c r="AG4424" i="1"/>
  <c r="AD8516" i="1"/>
  <c r="AE8516" i="1"/>
  <c r="AG8516" i="1"/>
  <c r="AD8553" i="1"/>
  <c r="AE8553" i="1"/>
  <c r="AG8553" i="1"/>
  <c r="AD10101" i="1"/>
  <c r="AE10101" i="1"/>
  <c r="AG10101" i="1"/>
  <c r="AD3713" i="1"/>
  <c r="AE3713" i="1"/>
  <c r="AG3713" i="1"/>
  <c r="AD3699" i="1"/>
  <c r="AE3699" i="1"/>
  <c r="AG3699" i="1"/>
  <c r="AE3706" i="1"/>
  <c r="AD3706" i="1"/>
  <c r="AG3706" i="1"/>
  <c r="AD4560" i="1"/>
  <c r="AE4560" i="1"/>
  <c r="AG4560" i="1"/>
  <c r="AE4665" i="1"/>
  <c r="AD4665" i="1"/>
  <c r="AG4665" i="1"/>
  <c r="AE10947" i="1"/>
  <c r="AK10947" i="1" s="1"/>
  <c r="AL10947" i="1" s="1"/>
  <c r="AD10947" i="1"/>
  <c r="AG10947" i="1"/>
  <c r="AH10947" i="1" s="1"/>
  <c r="AJ10947" i="1" s="1"/>
  <c r="AE6361" i="1"/>
  <c r="AD6361" i="1"/>
  <c r="AG6361" i="1"/>
  <c r="AE5913" i="1"/>
  <c r="AD5913" i="1"/>
  <c r="AG5913" i="1"/>
  <c r="AE10845" i="1"/>
  <c r="AD10845" i="1"/>
  <c r="AG10845" i="1"/>
  <c r="AE7807" i="1"/>
  <c r="AD7807" i="1"/>
  <c r="AG7807" i="1"/>
  <c r="AD9748" i="1"/>
  <c r="AE9748" i="1"/>
  <c r="AG9748" i="1"/>
  <c r="AE7753" i="1"/>
  <c r="AD7753" i="1"/>
  <c r="AG7753" i="1"/>
  <c r="AD9699" i="1"/>
  <c r="AE9699" i="1"/>
  <c r="AK9699" i="1" s="1"/>
  <c r="AL9699" i="1" s="1"/>
  <c r="AG9699" i="1"/>
  <c r="AH9699" i="1" s="1"/>
  <c r="AJ9699" i="1" s="1"/>
  <c r="AD5327" i="1"/>
  <c r="AE5327" i="1"/>
  <c r="AG5327" i="1"/>
  <c r="AD3914" i="1"/>
  <c r="AE3914" i="1"/>
  <c r="AK3914" i="1" s="1"/>
  <c r="AL3914" i="1" s="1"/>
  <c r="AG3914" i="1"/>
  <c r="AH3914" i="1" s="1"/>
  <c r="AJ3914" i="1" s="1"/>
  <c r="AE11293" i="1"/>
  <c r="AD11293" i="1"/>
  <c r="AG11293" i="1"/>
  <c r="AD2326" i="1"/>
  <c r="AG2326" i="1"/>
  <c r="AD9547" i="1"/>
  <c r="AE9547" i="1"/>
  <c r="AG9547" i="1"/>
  <c r="AD3156" i="1"/>
  <c r="AG3156" i="1"/>
  <c r="AD1760" i="1"/>
  <c r="AG1760" i="1"/>
  <c r="AH1760" i="1" s="1"/>
  <c r="AJ1760" i="1" s="1"/>
  <c r="AD1728" i="1"/>
  <c r="AG1728" i="1"/>
  <c r="AH1728" i="1" s="1"/>
  <c r="AJ1728" i="1" s="1"/>
  <c r="AE6413" i="1"/>
  <c r="AD6413" i="1"/>
  <c r="AG6413" i="1"/>
  <c r="AD4536" i="1"/>
  <c r="AE4536" i="1"/>
  <c r="AG4536" i="1"/>
  <c r="AD4039" i="1"/>
  <c r="AE4039" i="1"/>
  <c r="AK4039" i="1" s="1"/>
  <c r="AL4039" i="1" s="1"/>
  <c r="AG4039" i="1"/>
  <c r="AH4039" i="1" s="1"/>
  <c r="AJ4039" i="1" s="1"/>
  <c r="AD8360" i="1"/>
  <c r="AE8360" i="1"/>
  <c r="AG8360" i="1"/>
  <c r="AD4091" i="1"/>
  <c r="AE4091" i="1"/>
  <c r="AK4091" i="1" s="1"/>
  <c r="AL4091" i="1" s="1"/>
  <c r="AG4091" i="1"/>
  <c r="AH4091" i="1" s="1"/>
  <c r="AJ4091" i="1" s="1"/>
  <c r="AD3985" i="1"/>
  <c r="AE3985" i="1"/>
  <c r="AK3985" i="1" s="1"/>
  <c r="AL3985" i="1" s="1"/>
  <c r="AG3985" i="1"/>
  <c r="AH3985" i="1" s="1"/>
  <c r="AJ3985" i="1" s="1"/>
  <c r="AE8003" i="1"/>
  <c r="AD8003" i="1"/>
  <c r="AG8003" i="1"/>
  <c r="AD6559" i="1"/>
  <c r="AE6559" i="1"/>
  <c r="AG6559" i="1"/>
  <c r="AD8324" i="1"/>
  <c r="AE8324" i="1"/>
  <c r="AG8324" i="1"/>
  <c r="AD10908" i="1"/>
  <c r="AE10908" i="1"/>
  <c r="AG10908" i="1"/>
  <c r="AD9920" i="1"/>
  <c r="AE9920" i="1"/>
  <c r="AG9920" i="1"/>
  <c r="AD11096" i="1"/>
  <c r="AE11096" i="1"/>
  <c r="AG11096" i="1"/>
  <c r="AD7798" i="1"/>
  <c r="AE7798" i="1"/>
  <c r="AG7798" i="1"/>
  <c r="AD8514" i="1"/>
  <c r="AE8514" i="1"/>
  <c r="AG8514" i="1"/>
  <c r="AE6333" i="1"/>
  <c r="AD6333" i="1"/>
  <c r="AG6333" i="1"/>
  <c r="AD3535" i="1"/>
  <c r="AE3535" i="1"/>
  <c r="AG3535" i="1"/>
  <c r="AD9959" i="1"/>
  <c r="AE9959" i="1"/>
  <c r="AG9959" i="1"/>
  <c r="AD8458" i="1"/>
  <c r="AE8458" i="1"/>
  <c r="AG8458" i="1"/>
  <c r="AD3521" i="1"/>
  <c r="AE3521" i="1"/>
  <c r="AG3521" i="1"/>
  <c r="AD3434" i="1"/>
  <c r="AG3434" i="1"/>
  <c r="AD6758" i="1"/>
  <c r="AE6758" i="1"/>
  <c r="AG6758" i="1"/>
  <c r="AE10893" i="1"/>
  <c r="AD10893" i="1"/>
  <c r="AG10893" i="1"/>
  <c r="AD4937" i="1"/>
  <c r="AE4937" i="1"/>
  <c r="AK4937" i="1" s="1"/>
  <c r="AG4937" i="1"/>
  <c r="AH4937" i="1" s="1"/>
  <c r="AJ4937" i="1" s="1"/>
  <c r="AD7294" i="1"/>
  <c r="AE7294" i="1"/>
  <c r="AG7294" i="1"/>
  <c r="AE10104" i="1"/>
  <c r="AD10104" i="1"/>
  <c r="AG10104" i="1"/>
  <c r="AD9985" i="1"/>
  <c r="AE9985" i="1"/>
  <c r="AG9985" i="1"/>
  <c r="AD5986" i="1"/>
  <c r="AE5986" i="1"/>
  <c r="AG5986" i="1"/>
  <c r="AD7970" i="1"/>
  <c r="AE7970" i="1"/>
  <c r="AG7970" i="1"/>
  <c r="AD4758" i="1"/>
  <c r="AE4758" i="1"/>
  <c r="AG4758" i="1"/>
  <c r="AD9897" i="1"/>
  <c r="AE9897" i="1"/>
  <c r="AG9897" i="1"/>
  <c r="AE10779" i="1"/>
  <c r="AD10779" i="1"/>
  <c r="AG10779" i="1"/>
  <c r="AD6020" i="1"/>
  <c r="AE6020" i="1"/>
  <c r="AG6020" i="1"/>
  <c r="AD5227" i="1"/>
  <c r="AE5227" i="1"/>
  <c r="AG5227" i="1"/>
  <c r="AD1498" i="1"/>
  <c r="AG1498" i="1"/>
  <c r="AH1498" i="1" s="1"/>
  <c r="AJ1498" i="1" s="1"/>
  <c r="AD8923" i="1"/>
  <c r="AE8923" i="1"/>
  <c r="AG8923" i="1"/>
  <c r="AD9014" i="1"/>
  <c r="AE9014" i="1"/>
  <c r="AG9014" i="1"/>
  <c r="AD4204" i="1"/>
  <c r="AE4204" i="1"/>
  <c r="AG4204" i="1"/>
  <c r="AD6831" i="1"/>
  <c r="AE6831" i="1"/>
  <c r="AG6831" i="1"/>
  <c r="AE4757" i="1"/>
  <c r="AD4757" i="1"/>
  <c r="AG4757" i="1"/>
  <c r="AD9477" i="1"/>
  <c r="AE9477" i="1"/>
  <c r="AG9477" i="1"/>
  <c r="AD4355" i="1"/>
  <c r="AE4355" i="1"/>
  <c r="AK4355" i="1" s="1"/>
  <c r="AG4355" i="1"/>
  <c r="AE10711" i="1"/>
  <c r="AD10711" i="1"/>
  <c r="AG10711" i="1"/>
  <c r="AE3532" i="1"/>
  <c r="AD3532" i="1"/>
  <c r="AG3532" i="1"/>
  <c r="AD4178" i="1"/>
  <c r="AE4178" i="1"/>
  <c r="AG4178" i="1"/>
  <c r="AD4265" i="1"/>
  <c r="AE4265" i="1"/>
  <c r="AG4265" i="1"/>
  <c r="AD3326" i="1"/>
  <c r="AG3326" i="1"/>
  <c r="AE10264" i="1"/>
  <c r="AD10264" i="1"/>
  <c r="AG10264" i="1"/>
  <c r="AD11002" i="1"/>
  <c r="AE11002" i="1"/>
  <c r="AK11002" i="1" s="1"/>
  <c r="AL11002" i="1" s="1"/>
  <c r="AG11002" i="1"/>
  <c r="AH11002" i="1" s="1"/>
  <c r="AJ11002" i="1" s="1"/>
  <c r="AD5698" i="1"/>
  <c r="AE5698" i="1"/>
  <c r="AG5698" i="1"/>
  <c r="AD10752" i="1"/>
  <c r="AE10752" i="1"/>
  <c r="AG10752" i="1"/>
  <c r="AD3918" i="1"/>
  <c r="AE3918" i="1"/>
  <c r="AK3918" i="1" s="1"/>
  <c r="AL3918" i="1" s="1"/>
  <c r="AG3918" i="1"/>
  <c r="AH3918" i="1" s="1"/>
  <c r="AJ3918" i="1" s="1"/>
  <c r="AE10659" i="1"/>
  <c r="AD10659" i="1"/>
  <c r="AG10659" i="1"/>
  <c r="AD2240" i="1"/>
  <c r="AJ2240" i="1"/>
  <c r="AD4433" i="1"/>
  <c r="AE4433" i="1"/>
  <c r="AG4433" i="1"/>
  <c r="AD9760" i="1"/>
  <c r="AE9760" i="1"/>
  <c r="AG9760" i="1"/>
  <c r="AD4792" i="1"/>
  <c r="AE4792" i="1"/>
  <c r="AG4792" i="1"/>
  <c r="AD6777" i="1"/>
  <c r="AE6777" i="1"/>
  <c r="AG6777" i="1"/>
  <c r="AD3811" i="1"/>
  <c r="AE3811" i="1"/>
  <c r="AG3811" i="1"/>
  <c r="AD6026" i="1"/>
  <c r="AE6026" i="1"/>
  <c r="AG6026" i="1"/>
  <c r="AD6374" i="1"/>
  <c r="AE6374" i="1"/>
  <c r="AG6374" i="1"/>
  <c r="AD9747" i="1"/>
  <c r="AE9747" i="1"/>
  <c r="AG9747" i="1"/>
  <c r="AD1996" i="1"/>
  <c r="AG1996" i="1"/>
  <c r="AE10216" i="1"/>
  <c r="AD10216" i="1"/>
  <c r="AG10216" i="1"/>
  <c r="AD6542" i="1"/>
  <c r="AE6542" i="1"/>
  <c r="AG6542" i="1"/>
  <c r="AD9680" i="1"/>
  <c r="AE9680" i="1"/>
  <c r="AK9680" i="1" s="1"/>
  <c r="AL9680" i="1" s="1"/>
  <c r="AG9680" i="1"/>
  <c r="AH9680" i="1" s="1"/>
  <c r="AJ9680" i="1" s="1"/>
  <c r="AD6612" i="1"/>
  <c r="AE6612" i="1"/>
  <c r="AG6612" i="1"/>
  <c r="AE5845" i="1"/>
  <c r="AD5845" i="1"/>
  <c r="AG5845" i="1"/>
  <c r="AE5857" i="1"/>
  <c r="AD5857" i="1"/>
  <c r="AG5857" i="1"/>
  <c r="AE8227" i="1"/>
  <c r="AD8227" i="1"/>
  <c r="AG8227" i="1"/>
  <c r="AD3845" i="1"/>
  <c r="AE3845" i="1"/>
  <c r="AK3845" i="1" s="1"/>
  <c r="AL3845" i="1" s="1"/>
  <c r="AG3845" i="1"/>
  <c r="AH3845" i="1" s="1"/>
  <c r="AJ3845" i="1" s="1"/>
  <c r="AD4989" i="1"/>
  <c r="AE4989" i="1"/>
  <c r="AG4989" i="1"/>
  <c r="AD3479" i="1"/>
  <c r="AE3479" i="1"/>
  <c r="AG3479" i="1"/>
  <c r="AD10646" i="1"/>
  <c r="AE10646" i="1"/>
  <c r="AG10646" i="1"/>
  <c r="AD6108" i="1"/>
  <c r="AE6108" i="1"/>
  <c r="AG6108" i="1"/>
  <c r="AE6207" i="1"/>
  <c r="AD6207" i="1"/>
  <c r="AG6207" i="1"/>
  <c r="AE10248" i="1"/>
  <c r="AD10248" i="1"/>
  <c r="AG10248" i="1"/>
  <c r="AD10321" i="1"/>
  <c r="AE10321" i="1"/>
  <c r="AG10321" i="1"/>
  <c r="AD9274" i="1"/>
  <c r="AE9274" i="1"/>
  <c r="AG9274" i="1"/>
  <c r="AD9543" i="1"/>
  <c r="AE9543" i="1"/>
  <c r="AG9543" i="1"/>
  <c r="AE6477" i="1"/>
  <c r="AD6477" i="1"/>
  <c r="AG6477" i="1"/>
  <c r="AE5184" i="1"/>
  <c r="AD5184" i="1"/>
  <c r="AG5184" i="1"/>
  <c r="AE5182" i="1"/>
  <c r="AD5182" i="1"/>
  <c r="AG5182" i="1"/>
  <c r="AD5671" i="1"/>
  <c r="AE5671" i="1"/>
  <c r="AG5671" i="1"/>
  <c r="AD4192" i="1"/>
  <c r="AE4192" i="1"/>
  <c r="AG4192" i="1"/>
  <c r="AE3470" i="1"/>
  <c r="AD3470" i="1"/>
  <c r="AG3470" i="1"/>
  <c r="AE8069" i="1"/>
  <c r="AD8069" i="1"/>
  <c r="AG8069" i="1"/>
  <c r="AD3046" i="1"/>
  <c r="AG3046" i="1"/>
  <c r="AD6593" i="1"/>
  <c r="AE6593" i="1"/>
  <c r="AG6593" i="1"/>
  <c r="AD8811" i="1"/>
  <c r="AE8811" i="1"/>
  <c r="AG8811" i="1"/>
  <c r="AE8167" i="1"/>
  <c r="AD8167" i="1"/>
  <c r="AG8167" i="1"/>
  <c r="AD2459" i="1"/>
  <c r="AG2459" i="1"/>
  <c r="AD6592" i="1"/>
  <c r="AE6592" i="1"/>
  <c r="AG6592" i="1"/>
  <c r="AE6419" i="1"/>
  <c r="AD6419" i="1"/>
  <c r="AJ6419" i="1"/>
  <c r="AD7456" i="1"/>
  <c r="AE7456" i="1"/>
  <c r="AG7456" i="1"/>
  <c r="AE10106" i="1"/>
  <c r="AD10106" i="1"/>
  <c r="AG10106" i="1"/>
  <c r="AD8819" i="1"/>
  <c r="AE8819" i="1"/>
  <c r="AG8819" i="1"/>
  <c r="AD9927" i="1"/>
  <c r="AE9927" i="1"/>
  <c r="AG9927" i="1"/>
  <c r="AD3856" i="1"/>
  <c r="AE3856" i="1"/>
  <c r="AK3856" i="1" s="1"/>
  <c r="AL3856" i="1" s="1"/>
  <c r="AH3856" i="1"/>
  <c r="AJ3856" i="1" s="1"/>
  <c r="AE4577" i="1"/>
  <c r="AD4577" i="1"/>
  <c r="AG4577" i="1"/>
  <c r="AD9633" i="1"/>
  <c r="AE9633" i="1"/>
  <c r="AG9633" i="1"/>
  <c r="AE7429" i="1"/>
  <c r="AD7429" i="1"/>
  <c r="AG7429" i="1"/>
  <c r="AD10043" i="1"/>
  <c r="AE10043" i="1"/>
  <c r="AG10043" i="1"/>
  <c r="AD9593" i="1"/>
  <c r="AE9593" i="1"/>
  <c r="AG9593" i="1"/>
  <c r="AE5921" i="1"/>
  <c r="AD5921" i="1"/>
  <c r="AG5921" i="1"/>
  <c r="AD9398" i="1"/>
  <c r="AE9398" i="1"/>
  <c r="AG9398" i="1"/>
  <c r="AD9962" i="1"/>
  <c r="AE9962" i="1"/>
  <c r="AG9962" i="1"/>
  <c r="AD9955" i="1"/>
  <c r="AE9955" i="1"/>
  <c r="AG9955" i="1"/>
  <c r="AD9961" i="1"/>
  <c r="AE9961" i="1"/>
  <c r="AG9961" i="1"/>
  <c r="AD6969" i="1"/>
  <c r="AE6969" i="1"/>
  <c r="AG6969" i="1"/>
  <c r="AD6973" i="1"/>
  <c r="AE6973" i="1"/>
  <c r="AG6973" i="1"/>
  <c r="AD6914" i="1"/>
  <c r="AE6914" i="1"/>
  <c r="AG6914" i="1"/>
  <c r="AD9521" i="1"/>
  <c r="AE9521" i="1"/>
  <c r="AJ9521" i="1"/>
  <c r="AE3557" i="1"/>
  <c r="AD3557" i="1"/>
  <c r="AG3557" i="1"/>
  <c r="AE3604" i="1"/>
  <c r="AD3604" i="1"/>
  <c r="AG3604" i="1"/>
  <c r="AD3347" i="1"/>
  <c r="AG3347" i="1"/>
  <c r="AE3596" i="1"/>
  <c r="AD3596" i="1"/>
  <c r="AG3596" i="1"/>
  <c r="AE3617" i="1"/>
  <c r="AD3617" i="1"/>
  <c r="AG3617" i="1"/>
  <c r="AD5082" i="1"/>
  <c r="AE5082" i="1"/>
  <c r="AG5082" i="1"/>
  <c r="AE3589" i="1"/>
  <c r="AD3589" i="1"/>
  <c r="AG3589" i="1"/>
  <c r="AE3588" i="1"/>
  <c r="AD3588" i="1"/>
  <c r="AG3588" i="1"/>
  <c r="AE3563" i="1"/>
  <c r="AD3563" i="1"/>
  <c r="AG3563" i="1"/>
  <c r="AE3580" i="1"/>
  <c r="AD3580" i="1"/>
  <c r="AG3580" i="1"/>
  <c r="AD3354" i="1"/>
  <c r="AG3354" i="1"/>
  <c r="AE3609" i="1"/>
  <c r="AD3609" i="1"/>
  <c r="AG3609" i="1"/>
  <c r="AD3820" i="1"/>
  <c r="AE3820" i="1"/>
  <c r="AG3820" i="1"/>
  <c r="AE11289" i="1"/>
  <c r="AD11289" i="1"/>
  <c r="AG11289" i="1"/>
  <c r="AD4961" i="1"/>
  <c r="AE4961" i="1"/>
  <c r="AG4961" i="1"/>
  <c r="AE6241" i="1"/>
  <c r="AD6241" i="1"/>
  <c r="AG6241" i="1"/>
  <c r="AD1940" i="1"/>
  <c r="AG1940" i="1"/>
  <c r="AE4839" i="1"/>
  <c r="AD4839" i="1"/>
  <c r="AG4839" i="1"/>
  <c r="AD4874" i="1"/>
  <c r="AE4874" i="1"/>
  <c r="AG4874" i="1"/>
  <c r="AD4876" i="1"/>
  <c r="AE4876" i="1"/>
  <c r="AG4876" i="1"/>
  <c r="AD4864" i="1"/>
  <c r="AE4864" i="1"/>
  <c r="AG4864" i="1"/>
  <c r="AD11126" i="1"/>
  <c r="AE11126" i="1"/>
  <c r="AG11126" i="1"/>
  <c r="AE10270" i="1"/>
  <c r="AD10270" i="1"/>
  <c r="AG10270" i="1"/>
  <c r="AD10065" i="1"/>
  <c r="AE10065" i="1"/>
  <c r="AJ10065" i="1"/>
  <c r="AD6000" i="1"/>
  <c r="AE6000" i="1"/>
  <c r="AG6000" i="1"/>
  <c r="AD6577" i="1"/>
  <c r="AE6577" i="1"/>
  <c r="AG6577" i="1"/>
  <c r="AD5896" i="1"/>
  <c r="AE5896" i="1"/>
  <c r="AG5896" i="1"/>
  <c r="AE6007" i="1"/>
  <c r="AD6007" i="1"/>
  <c r="AG6007" i="1"/>
  <c r="AD5974" i="1"/>
  <c r="AE5974" i="1"/>
  <c r="AG5974" i="1"/>
  <c r="AE5903" i="1"/>
  <c r="AD5903" i="1"/>
  <c r="AG5903" i="1"/>
  <c r="AD5978" i="1"/>
  <c r="AE5978" i="1"/>
  <c r="AG5978" i="1"/>
  <c r="AE5863" i="1"/>
  <c r="AD5863" i="1"/>
  <c r="AG5863" i="1"/>
  <c r="AD5960" i="1"/>
  <c r="AE5960" i="1"/>
  <c r="AG5960" i="1"/>
  <c r="AE5873" i="1"/>
  <c r="AD5873" i="1"/>
  <c r="AG5873" i="1"/>
  <c r="AD5878" i="1"/>
  <c r="AL5878" i="1"/>
  <c r="AG5878" i="1"/>
  <c r="AD5882" i="1"/>
  <c r="AE5882" i="1"/>
  <c r="AG5882" i="1"/>
  <c r="AD6587" i="1"/>
  <c r="AE6587" i="1"/>
  <c r="AG6587" i="1"/>
  <c r="AE5967" i="1"/>
  <c r="AD5967" i="1"/>
  <c r="AG5967" i="1"/>
  <c r="AD9731" i="1"/>
  <c r="AE9731" i="1"/>
  <c r="AJ9731" i="1"/>
  <c r="AD5992" i="1"/>
  <c r="AE5992" i="1"/>
  <c r="AG5992" i="1"/>
  <c r="AD6054" i="1"/>
  <c r="AE6054" i="1"/>
  <c r="AG6054" i="1"/>
  <c r="AD2620" i="1"/>
  <c r="AG2620" i="1"/>
  <c r="AD5727" i="1"/>
  <c r="AE5727" i="1"/>
  <c r="AG5727" i="1"/>
  <c r="AE4595" i="1"/>
  <c r="AD4595" i="1"/>
  <c r="AG4595" i="1"/>
  <c r="AD4596" i="1"/>
  <c r="AE4596" i="1"/>
  <c r="AG4596" i="1"/>
  <c r="AD4246" i="1"/>
  <c r="AE4246" i="1"/>
  <c r="AG4246" i="1"/>
  <c r="AD4263" i="1"/>
  <c r="AE4263" i="1"/>
  <c r="AG4263" i="1"/>
  <c r="AD4251" i="1"/>
  <c r="AE4251" i="1"/>
  <c r="AG4251" i="1"/>
  <c r="AD4604" i="1"/>
  <c r="AE4604" i="1"/>
  <c r="AG4604" i="1"/>
  <c r="AD10205" i="1"/>
  <c r="AE10205" i="1"/>
  <c r="AJ10205" i="1"/>
  <c r="AD4180" i="1"/>
  <c r="AE4180" i="1"/>
  <c r="AG4180" i="1"/>
  <c r="AD3003" i="1"/>
  <c r="AG3003" i="1"/>
  <c r="AD4041" i="1"/>
  <c r="AE4041" i="1"/>
  <c r="AK4041" i="1" s="1"/>
  <c r="AL4041" i="1" s="1"/>
  <c r="AG4041" i="1"/>
  <c r="AH4041" i="1" s="1"/>
  <c r="AJ4041" i="1" s="1"/>
  <c r="AE10386" i="1"/>
  <c r="AD10386" i="1"/>
  <c r="AG10386" i="1"/>
  <c r="AE10070" i="1"/>
  <c r="AD10070" i="1"/>
  <c r="AG10070" i="1"/>
  <c r="AD3167" i="1"/>
  <c r="AG3167" i="1"/>
  <c r="AD8637" i="1"/>
  <c r="AE8637" i="1"/>
  <c r="AG8637" i="1"/>
  <c r="AD3960" i="1"/>
  <c r="AE3960" i="1"/>
  <c r="AK3960" i="1" s="1"/>
  <c r="AL3960" i="1" s="1"/>
  <c r="AG3960" i="1"/>
  <c r="AH3960" i="1" s="1"/>
  <c r="AJ3960" i="1" s="1"/>
  <c r="AD2818" i="1"/>
  <c r="AG2818" i="1"/>
  <c r="AD6693" i="1"/>
  <c r="AE6693" i="1"/>
  <c r="AG6693" i="1"/>
  <c r="AD9933" i="1"/>
  <c r="AE9933" i="1"/>
  <c r="AG9933" i="1"/>
  <c r="AD2631" i="1"/>
  <c r="AG2631" i="1"/>
  <c r="AD11276" i="1"/>
  <c r="AE11276" i="1"/>
  <c r="AG11276" i="1"/>
  <c r="AD8980" i="1"/>
  <c r="AE8980" i="1"/>
  <c r="AG8980" i="1"/>
  <c r="AD9020" i="1"/>
  <c r="AE9020" i="1"/>
  <c r="AG9020" i="1"/>
  <c r="AD4075" i="1"/>
  <c r="AE4075" i="1"/>
  <c r="AK4075" i="1" s="1"/>
  <c r="AL4075" i="1" s="1"/>
  <c r="AG4075" i="1"/>
  <c r="AH4075" i="1" s="1"/>
  <c r="AJ4075" i="1" s="1"/>
  <c r="AD6888" i="1"/>
  <c r="AE6888" i="1"/>
  <c r="AG6888" i="1"/>
  <c r="AD6892" i="1"/>
  <c r="AE6892" i="1"/>
  <c r="AG6892" i="1"/>
  <c r="AE10975" i="1"/>
  <c r="AK10975" i="1" s="1"/>
  <c r="AL10975" i="1" s="1"/>
  <c r="AD10975" i="1"/>
  <c r="AG10975" i="1"/>
  <c r="AH10975" i="1" s="1"/>
  <c r="AJ10975" i="1" s="1"/>
  <c r="AD4469" i="1"/>
  <c r="AE4469" i="1"/>
  <c r="AG4469" i="1"/>
  <c r="AD2682" i="1"/>
  <c r="AG2682" i="1"/>
  <c r="AD8555" i="1"/>
  <c r="AE8555" i="1"/>
  <c r="AG8555" i="1"/>
  <c r="AD9773" i="1"/>
  <c r="AE9773" i="1"/>
  <c r="AG9773" i="1"/>
  <c r="AE11083" i="1"/>
  <c r="AD11083" i="1"/>
  <c r="AG11083" i="1"/>
  <c r="AD7610" i="1"/>
  <c r="AE7610" i="1"/>
  <c r="AG7610" i="1"/>
  <c r="AD7968" i="1"/>
  <c r="AE7968" i="1"/>
  <c r="AK7968" i="1" s="1"/>
  <c r="AG7968" i="1"/>
  <c r="AE3668" i="1"/>
  <c r="AD3668" i="1"/>
  <c r="AG3668" i="1"/>
  <c r="AD3673" i="1"/>
  <c r="AE3673" i="1"/>
  <c r="AG3673" i="1"/>
  <c r="AD3701" i="1"/>
  <c r="AE3701" i="1"/>
  <c r="AG3701" i="1"/>
  <c r="AD3088" i="1"/>
  <c r="AG3088" i="1"/>
  <c r="AE3696" i="1"/>
  <c r="AD3696" i="1"/>
  <c r="AG3696" i="1"/>
  <c r="AD10097" i="1"/>
  <c r="AE10097" i="1"/>
  <c r="AG10097" i="1"/>
  <c r="AE10164" i="1"/>
  <c r="AD10164" i="1"/>
  <c r="AG10164" i="1"/>
  <c r="AD4542" i="1"/>
  <c r="AE4542" i="1"/>
  <c r="AG4542" i="1"/>
  <c r="AD4548" i="1"/>
  <c r="AE4548" i="1"/>
  <c r="AG4548" i="1"/>
  <c r="AE4551" i="1"/>
  <c r="AD4551" i="1"/>
  <c r="AG4551" i="1"/>
  <c r="AD4281" i="1"/>
  <c r="AE4281" i="1"/>
  <c r="AG4281" i="1"/>
  <c r="AE4575" i="1"/>
  <c r="AD4575" i="1"/>
  <c r="AG4575" i="1"/>
  <c r="AD5527" i="1"/>
  <c r="AE5527" i="1"/>
  <c r="AG5527" i="1"/>
  <c r="AD4056" i="1"/>
  <c r="AE4056" i="1"/>
  <c r="AK4056" i="1" s="1"/>
  <c r="AL4056" i="1" s="1"/>
  <c r="AG4056" i="1"/>
  <c r="AH4056" i="1" s="1"/>
  <c r="AJ4056" i="1" s="1"/>
  <c r="AE6325" i="1"/>
  <c r="AD6325" i="1"/>
  <c r="AG6325" i="1"/>
  <c r="AD9350" i="1"/>
  <c r="AE9350" i="1"/>
  <c r="AG9350" i="1"/>
  <c r="AD8640" i="1"/>
  <c r="AE8640" i="1"/>
  <c r="AG8640" i="1"/>
  <c r="AE7443" i="1"/>
  <c r="AD7443" i="1"/>
  <c r="AG7443" i="1"/>
  <c r="AD3957" i="1"/>
  <c r="AE3957" i="1"/>
  <c r="AK3957" i="1" s="1"/>
  <c r="AL3957" i="1" s="1"/>
  <c r="AG3957" i="1"/>
  <c r="AH3957" i="1" s="1"/>
  <c r="AJ3957" i="1" s="1"/>
  <c r="AD9587" i="1"/>
  <c r="AE9587" i="1"/>
  <c r="AG9587" i="1"/>
  <c r="AD7924" i="1"/>
  <c r="AE7924" i="1"/>
  <c r="AG7924" i="1"/>
  <c r="AD9552" i="1"/>
  <c r="AE9552" i="1"/>
  <c r="AG9552" i="1"/>
  <c r="AD11018" i="1"/>
  <c r="AE11018" i="1"/>
  <c r="AG11018" i="1"/>
  <c r="AD5774" i="1"/>
  <c r="AE5774" i="1"/>
  <c r="AG5774" i="1"/>
  <c r="AD2426" i="1"/>
  <c r="AG2426" i="1"/>
  <c r="AE4841" i="1"/>
  <c r="AD4841" i="1"/>
  <c r="AG4841" i="1"/>
  <c r="AD4806" i="1"/>
  <c r="AE4806" i="1"/>
  <c r="AG4806" i="1"/>
  <c r="AE4871" i="1"/>
  <c r="AD4871" i="1"/>
  <c r="AG4871" i="1"/>
  <c r="AE4873" i="1"/>
  <c r="AD4873" i="1"/>
  <c r="AG4873" i="1"/>
  <c r="AE4867" i="1"/>
  <c r="AD4867" i="1"/>
  <c r="AG4867" i="1"/>
  <c r="AE4541" i="1"/>
  <c r="AD4541" i="1"/>
  <c r="AG4541" i="1"/>
  <c r="AE5887" i="1"/>
  <c r="AD5887" i="1"/>
  <c r="AG5887" i="1"/>
  <c r="AE6055" i="1"/>
  <c r="AD6055" i="1"/>
  <c r="AG6055" i="1"/>
  <c r="AE6047" i="1"/>
  <c r="AD6047" i="1"/>
  <c r="AG6047" i="1"/>
  <c r="AD5898" i="1"/>
  <c r="AE5898" i="1"/>
  <c r="AG5898" i="1"/>
  <c r="AD5964" i="1"/>
  <c r="AE5964" i="1"/>
  <c r="AG5964" i="1"/>
  <c r="AD5998" i="1"/>
  <c r="AE5998" i="1"/>
  <c r="AG5998" i="1"/>
  <c r="AD5902" i="1"/>
  <c r="AE5902" i="1"/>
  <c r="AG5902" i="1"/>
  <c r="AD5970" i="1"/>
  <c r="AE5970" i="1"/>
  <c r="AG5970" i="1"/>
  <c r="AE5963" i="1"/>
  <c r="AD5963" i="1"/>
  <c r="AG5963" i="1"/>
  <c r="AE6041" i="1"/>
  <c r="AD6041" i="1"/>
  <c r="AG6041" i="1"/>
  <c r="AE5981" i="1"/>
  <c r="AD5981" i="1"/>
  <c r="AG5981" i="1"/>
  <c r="AD5976" i="1"/>
  <c r="AE5976" i="1"/>
  <c r="AG5976" i="1"/>
  <c r="AD6586" i="1"/>
  <c r="AE6586" i="1"/>
  <c r="AG6586" i="1"/>
  <c r="AE5895" i="1"/>
  <c r="AD5895" i="1"/>
  <c r="AG5895" i="1"/>
  <c r="AD6004" i="1"/>
  <c r="AE6004" i="1"/>
  <c r="AG6004" i="1"/>
  <c r="AD6579" i="1"/>
  <c r="AE6579" i="1"/>
  <c r="AG6579" i="1"/>
  <c r="AE5979" i="1"/>
  <c r="AD5979" i="1"/>
  <c r="AG5979" i="1"/>
  <c r="AD5956" i="1"/>
  <c r="AE5956" i="1"/>
  <c r="AG5956" i="1"/>
  <c r="AD6584" i="1"/>
  <c r="AE6584" i="1"/>
  <c r="AG6584" i="1"/>
  <c r="AD5890" i="1"/>
  <c r="AE5890" i="1"/>
  <c r="AG5890" i="1"/>
  <c r="AD8732" i="1"/>
  <c r="AE8732" i="1"/>
  <c r="AG8732" i="1"/>
  <c r="AD6048" i="1"/>
  <c r="AE6048" i="1"/>
  <c r="AG6048" i="1"/>
  <c r="AD6610" i="1"/>
  <c r="AE6610" i="1"/>
  <c r="AG6610" i="1"/>
  <c r="AD5984" i="1"/>
  <c r="AE5984" i="1"/>
  <c r="AG5984" i="1"/>
  <c r="AD5884" i="1"/>
  <c r="AE5884" i="1"/>
  <c r="AG5884" i="1"/>
  <c r="AD6052" i="1"/>
  <c r="AE6052" i="1"/>
  <c r="AG6052" i="1"/>
  <c r="AD10778" i="1"/>
  <c r="AE10778" i="1"/>
  <c r="AG10778" i="1"/>
  <c r="AD4598" i="1"/>
  <c r="AE4598" i="1"/>
  <c r="AG4598" i="1"/>
  <c r="AD4720" i="1"/>
  <c r="AE4720" i="1"/>
  <c r="AG4720" i="1"/>
  <c r="AD10035" i="1"/>
  <c r="AE10035" i="1"/>
  <c r="AG10035" i="1"/>
  <c r="AE10981" i="1"/>
  <c r="AK10981" i="1" s="1"/>
  <c r="AL10981" i="1" s="1"/>
  <c r="AD10981" i="1"/>
  <c r="AG10981" i="1"/>
  <c r="AH10981" i="1" s="1"/>
  <c r="AJ10981" i="1" s="1"/>
  <c r="AD4244" i="1"/>
  <c r="AE4244" i="1"/>
  <c r="AG4244" i="1"/>
  <c r="AD4248" i="1"/>
  <c r="AE4248" i="1"/>
  <c r="AG4248" i="1"/>
  <c r="AD8951" i="1"/>
  <c r="AE8951" i="1"/>
  <c r="AG8951" i="1"/>
  <c r="AE4719" i="1"/>
  <c r="AD4719" i="1"/>
  <c r="AG4719" i="1"/>
  <c r="AD4313" i="1"/>
  <c r="AE4313" i="1"/>
  <c r="AG4313" i="1"/>
  <c r="AD4464" i="1"/>
  <c r="AE4464" i="1"/>
  <c r="AG4464" i="1"/>
  <c r="AE4601" i="1"/>
  <c r="AD4601" i="1"/>
  <c r="AG4601" i="1"/>
  <c r="AD4722" i="1"/>
  <c r="AE4722" i="1"/>
  <c r="AG4722" i="1"/>
  <c r="AE8223" i="1"/>
  <c r="AD8223" i="1"/>
  <c r="AJ8223" i="1"/>
  <c r="AD4107" i="1"/>
  <c r="AE4107" i="1"/>
  <c r="AK4107" i="1" s="1"/>
  <c r="AL4107" i="1" s="1"/>
  <c r="AG4107" i="1"/>
  <c r="AH4107" i="1" s="1"/>
  <c r="AJ4107" i="1" s="1"/>
  <c r="AE10821" i="1"/>
  <c r="AD10821" i="1"/>
  <c r="AG10821" i="1"/>
  <c r="AD9005" i="1"/>
  <c r="AE9005" i="1"/>
  <c r="AG9005" i="1"/>
  <c r="AD8618" i="1"/>
  <c r="AE8618" i="1"/>
  <c r="AG8618" i="1"/>
  <c r="AD10924" i="1"/>
  <c r="AE10924" i="1"/>
  <c r="AG10924" i="1"/>
  <c r="AD8699" i="1"/>
  <c r="AE8699" i="1"/>
  <c r="AG8699" i="1"/>
  <c r="AD8700" i="1"/>
  <c r="AE8700" i="1"/>
  <c r="AG8700" i="1"/>
  <c r="AD6082" i="1"/>
  <c r="AE6082" i="1"/>
  <c r="AG6082" i="1"/>
  <c r="AE6081" i="1"/>
  <c r="AD6081" i="1"/>
  <c r="AG6081" i="1"/>
  <c r="AE10823" i="1"/>
  <c r="AD10823" i="1"/>
  <c r="AG10823" i="1"/>
  <c r="AE11031" i="1"/>
  <c r="AD11031" i="1"/>
  <c r="AG11031" i="1"/>
  <c r="AD10435" i="1"/>
  <c r="AE10435" i="1"/>
  <c r="AG10435" i="1"/>
  <c r="AD8982" i="1"/>
  <c r="AE8982" i="1"/>
  <c r="AG8982" i="1"/>
  <c r="AD9019" i="1"/>
  <c r="AE9019" i="1"/>
  <c r="AG9019" i="1"/>
  <c r="AD9025" i="1"/>
  <c r="AE9025" i="1"/>
  <c r="AG9025" i="1"/>
  <c r="AD6883" i="1"/>
  <c r="AE6883" i="1"/>
  <c r="AG6883" i="1"/>
  <c r="AE7195" i="1"/>
  <c r="AD7195" i="1"/>
  <c r="AG7195" i="1"/>
  <c r="AD6885" i="1"/>
  <c r="AE6885" i="1"/>
  <c r="AG6885" i="1"/>
  <c r="AD6882" i="1"/>
  <c r="AE6882" i="1"/>
  <c r="AG6882" i="1"/>
  <c r="AD6893" i="1"/>
  <c r="AE6893" i="1"/>
  <c r="AG6893" i="1"/>
  <c r="AD10980" i="1"/>
  <c r="AE10980" i="1"/>
  <c r="AK10980" i="1" s="1"/>
  <c r="AL10980" i="1" s="1"/>
  <c r="AG10980" i="1"/>
  <c r="AH10980" i="1" s="1"/>
  <c r="AJ10980" i="1" s="1"/>
  <c r="AE11231" i="1"/>
  <c r="AD11231" i="1"/>
  <c r="AG11231" i="1"/>
  <c r="AE4749" i="1"/>
  <c r="AD4749" i="1"/>
  <c r="AG4749" i="1"/>
  <c r="AD3844" i="1"/>
  <c r="AE3844" i="1"/>
  <c r="AK3844" i="1" s="1"/>
  <c r="AL3844" i="1" s="1"/>
  <c r="AG3844" i="1"/>
  <c r="AH3844" i="1" s="1"/>
  <c r="AJ3844" i="1" s="1"/>
  <c r="AD3915" i="1"/>
  <c r="AE3915" i="1"/>
  <c r="AK3915" i="1" s="1"/>
  <c r="AL3915" i="1" s="1"/>
  <c r="AG3915" i="1"/>
  <c r="AH3915" i="1" s="1"/>
  <c r="AJ3915" i="1" s="1"/>
  <c r="AD8022" i="1"/>
  <c r="AE8022" i="1"/>
  <c r="AG8022" i="1"/>
  <c r="AD8488" i="1"/>
  <c r="AE8488" i="1"/>
  <c r="AG8488" i="1"/>
  <c r="AD8517" i="1"/>
  <c r="AE8517" i="1"/>
  <c r="AG8517" i="1"/>
  <c r="AD8979" i="1"/>
  <c r="AE8979" i="1"/>
  <c r="AG8979" i="1"/>
  <c r="AD9674" i="1"/>
  <c r="AE9674" i="1"/>
  <c r="AK9674" i="1" s="1"/>
  <c r="AL9674" i="1" s="1"/>
  <c r="AG9674" i="1"/>
  <c r="AH9674" i="1" s="1"/>
  <c r="AJ9674" i="1" s="1"/>
  <c r="AD9989" i="1"/>
  <c r="AE9989" i="1"/>
  <c r="AG9989" i="1"/>
  <c r="AD11032" i="1"/>
  <c r="AE11032" i="1"/>
  <c r="AG11032" i="1"/>
  <c r="AE8001" i="1"/>
  <c r="AD8001" i="1"/>
  <c r="AG8001" i="1"/>
  <c r="AE7611" i="1"/>
  <c r="AD7611" i="1"/>
  <c r="AG7611" i="1"/>
  <c r="AD7614" i="1"/>
  <c r="AE7614" i="1"/>
  <c r="AG7614" i="1"/>
  <c r="AD10195" i="1"/>
  <c r="AE10195" i="1"/>
  <c r="AG10195" i="1"/>
  <c r="AD3711" i="1"/>
  <c r="AE3711" i="1"/>
  <c r="AG3711" i="1"/>
  <c r="AD3667" i="1"/>
  <c r="AE3667" i="1"/>
  <c r="AG3667" i="1"/>
  <c r="AE3674" i="1"/>
  <c r="AD3674" i="1"/>
  <c r="AG3674" i="1"/>
  <c r="AD3703" i="1"/>
  <c r="AE3703" i="1"/>
  <c r="AG3703" i="1"/>
  <c r="AD3709" i="1"/>
  <c r="AE3709" i="1"/>
  <c r="AG3709" i="1"/>
  <c r="AE3710" i="1"/>
  <c r="AD3710" i="1"/>
  <c r="AG3710" i="1"/>
  <c r="AE3702" i="1"/>
  <c r="AD3702" i="1"/>
  <c r="AG3702" i="1"/>
  <c r="AD9394" i="1"/>
  <c r="AE9394" i="1"/>
  <c r="AJ9394" i="1"/>
  <c r="AD9871" i="1"/>
  <c r="AE9871" i="1"/>
  <c r="AG9871" i="1"/>
  <c r="AD10087" i="1"/>
  <c r="AE10087" i="1"/>
  <c r="AG10087" i="1"/>
  <c r="AD6504" i="1"/>
  <c r="AE6504" i="1"/>
  <c r="AG6504" i="1"/>
  <c r="AE3714" i="1"/>
  <c r="AD3714" i="1"/>
  <c r="AG3714" i="1"/>
  <c r="AH3714" i="1" s="1"/>
  <c r="AD4291" i="1"/>
  <c r="AE4291" i="1"/>
  <c r="AG4291" i="1"/>
  <c r="AE10777" i="1"/>
  <c r="AD10777" i="1"/>
  <c r="AG10777" i="1"/>
  <c r="AD4558" i="1"/>
  <c r="AE4558" i="1"/>
  <c r="AG4558" i="1"/>
  <c r="AE4549" i="1"/>
  <c r="AD4549" i="1"/>
  <c r="AG4549" i="1"/>
  <c r="AD4552" i="1"/>
  <c r="AE4552" i="1"/>
  <c r="AG4552" i="1"/>
  <c r="AE4553" i="1"/>
  <c r="AD4553" i="1"/>
  <c r="AG4553" i="1"/>
  <c r="AD4283" i="1"/>
  <c r="AE4283" i="1"/>
  <c r="AG4283" i="1"/>
  <c r="AE10959" i="1"/>
  <c r="AK10959" i="1" s="1"/>
  <c r="AL10959" i="1" s="1"/>
  <c r="AD10959" i="1"/>
  <c r="AG10959" i="1"/>
  <c r="AH10959" i="1" s="1"/>
  <c r="AJ10959" i="1" s="1"/>
  <c r="AD4374" i="1"/>
  <c r="AE4374" i="1"/>
  <c r="AG4374" i="1"/>
  <c r="AD8978" i="1"/>
  <c r="AE8978" i="1"/>
  <c r="AG8978" i="1"/>
  <c r="AE5468" i="1"/>
  <c r="AD5468" i="1"/>
  <c r="AG5468" i="1"/>
  <c r="AE10859" i="1"/>
  <c r="AD10859" i="1"/>
  <c r="AG10859" i="1"/>
  <c r="AE3905" i="1"/>
  <c r="AK3905" i="1" s="1"/>
  <c r="AL3905" i="1" s="1"/>
  <c r="AG3905" i="1"/>
  <c r="AH3905" i="1" s="1"/>
  <c r="AJ3905" i="1" s="1"/>
  <c r="AE10933" i="1"/>
  <c r="AD10933" i="1"/>
  <c r="AG10933" i="1"/>
  <c r="AH10933" i="1" s="1"/>
  <c r="AJ10933" i="1" s="1"/>
  <c r="AD9798" i="1"/>
  <c r="AE9798" i="1"/>
  <c r="AG9798" i="1"/>
  <c r="AD4940" i="1"/>
  <c r="AE4940" i="1"/>
  <c r="AG4940" i="1"/>
  <c r="AH4940" i="1" s="1"/>
  <c r="AJ4940" i="1" s="1"/>
  <c r="AE5262" i="1"/>
  <c r="AD5262" i="1"/>
  <c r="AG5262" i="1"/>
  <c r="AE5129" i="1"/>
  <c r="AD5129" i="1"/>
  <c r="AG5129" i="1"/>
  <c r="AD4006" i="1"/>
  <c r="AE4006" i="1"/>
  <c r="AK4006" i="1" s="1"/>
  <c r="AL4006" i="1" s="1"/>
  <c r="AG4006" i="1"/>
  <c r="AH4006" i="1" s="1"/>
  <c r="AJ4006" i="1" s="1"/>
  <c r="AD11008" i="1"/>
  <c r="AE11008" i="1"/>
  <c r="AK11008" i="1" s="1"/>
  <c r="AL11008" i="1" s="1"/>
  <c r="AG11008" i="1"/>
  <c r="AH11008" i="1" s="1"/>
  <c r="AJ11008" i="1" s="1"/>
  <c r="AD6412" i="1"/>
  <c r="AE6412" i="1"/>
  <c r="AG6412" i="1"/>
  <c r="AE7725" i="1"/>
  <c r="AD7725" i="1"/>
  <c r="AG7725" i="1"/>
  <c r="AE5400" i="1"/>
  <c r="AD5400" i="1"/>
  <c r="AG5400" i="1"/>
  <c r="AD5862" i="1"/>
  <c r="AE5862" i="1"/>
  <c r="AG5862" i="1"/>
  <c r="AD4049" i="1"/>
  <c r="AE4049" i="1"/>
  <c r="AK4049" i="1" s="1"/>
  <c r="AL4049" i="1" s="1"/>
  <c r="AG4049" i="1"/>
  <c r="AH4049" i="1" s="1"/>
  <c r="AJ4049" i="1" s="1"/>
  <c r="AD8676" i="1"/>
  <c r="AE8676" i="1"/>
  <c r="AG8676" i="1"/>
  <c r="AE5109" i="1"/>
  <c r="AD5109" i="1"/>
  <c r="AG5109" i="1"/>
  <c r="AE7809" i="1"/>
  <c r="AD7809" i="1"/>
  <c r="AG7809" i="1"/>
  <c r="AE7923" i="1"/>
  <c r="AD7923" i="1"/>
  <c r="AG7923" i="1"/>
  <c r="AD6604" i="1"/>
  <c r="AE6604" i="1"/>
  <c r="AG6604" i="1"/>
  <c r="AD9645" i="1"/>
  <c r="AE9645" i="1"/>
  <c r="AK9645" i="1" s="1"/>
  <c r="AL9645" i="1" s="1"/>
  <c r="AG9645" i="1"/>
  <c r="AH9645" i="1" s="1"/>
  <c r="AJ9645" i="1" s="1"/>
  <c r="AD6601" i="1"/>
  <c r="AE6601" i="1"/>
  <c r="AG6601" i="1"/>
  <c r="AD3854" i="1"/>
  <c r="AE3854" i="1"/>
  <c r="AK3854" i="1" s="1"/>
  <c r="AL3854" i="1" s="1"/>
  <c r="AG3854" i="1"/>
  <c r="AH3854" i="1" s="1"/>
  <c r="AJ3854" i="1" s="1"/>
  <c r="AE5226" i="1"/>
  <c r="AD5226" i="1"/>
  <c r="AG5226" i="1"/>
  <c r="AE11251" i="1"/>
  <c r="AD11251" i="1"/>
  <c r="AG11251" i="1"/>
  <c r="AE5512" i="1"/>
  <c r="AD5512" i="1"/>
  <c r="AG5512" i="1"/>
  <c r="AD4046" i="1"/>
  <c r="AE4046" i="1"/>
  <c r="AK4046" i="1" s="1"/>
  <c r="AL4046" i="1" s="1"/>
  <c r="AG4046" i="1"/>
  <c r="AH4046" i="1" s="1"/>
  <c r="AJ4046" i="1" s="1"/>
  <c r="AD8664" i="1"/>
  <c r="AE8664" i="1"/>
  <c r="AG8664" i="1"/>
  <c r="AE5510" i="1"/>
  <c r="AD5510" i="1"/>
  <c r="AG5510" i="1"/>
  <c r="AE8325" i="1"/>
  <c r="AD8325" i="1"/>
  <c r="AG8325" i="1"/>
  <c r="AE5879" i="1"/>
  <c r="AD5879" i="1"/>
  <c r="AG5879" i="1"/>
  <c r="AD4243" i="1"/>
  <c r="AE4243" i="1"/>
  <c r="AG4243" i="1"/>
  <c r="AD7286" i="1"/>
  <c r="AE7286" i="1"/>
  <c r="AG7286" i="1"/>
  <c r="AD5710" i="1"/>
  <c r="AE5710" i="1"/>
  <c r="AG5710" i="1"/>
  <c r="AD6414" i="1"/>
  <c r="AE6414" i="1"/>
  <c r="AG6414" i="1"/>
  <c r="AD3903" i="1"/>
  <c r="AE3903" i="1"/>
  <c r="AK3903" i="1" s="1"/>
  <c r="AL3903" i="1" s="1"/>
  <c r="AG3903" i="1"/>
  <c r="AH3903" i="1" s="1"/>
  <c r="AJ3903" i="1" s="1"/>
  <c r="AE10645" i="1"/>
  <c r="AD10645" i="1"/>
  <c r="AG10645" i="1"/>
  <c r="AD8653" i="1"/>
  <c r="AE8653" i="1"/>
  <c r="AG8653" i="1"/>
  <c r="AD7442" i="1"/>
  <c r="AE7442" i="1"/>
  <c r="AG7442" i="1"/>
  <c r="AD9966" i="1"/>
  <c r="AE9966" i="1"/>
  <c r="AG9966" i="1"/>
  <c r="AE6411" i="1"/>
  <c r="AD6411" i="1"/>
  <c r="AG6411" i="1"/>
  <c r="AD8704" i="1"/>
  <c r="AE8704" i="1"/>
  <c r="AG8704" i="1"/>
  <c r="AE8449" i="1"/>
  <c r="AD8449" i="1"/>
  <c r="AG8449" i="1"/>
  <c r="AD3898" i="1"/>
  <c r="AE3898" i="1"/>
  <c r="AK3898" i="1" s="1"/>
  <c r="AL3898" i="1" s="1"/>
  <c r="AG3898" i="1"/>
  <c r="AH3898" i="1" s="1"/>
  <c r="AJ3898" i="1" s="1"/>
  <c r="AD4018" i="1"/>
  <c r="AE4018" i="1"/>
  <c r="AK4018" i="1" s="1"/>
  <c r="AL4018" i="1" s="1"/>
  <c r="AG4018" i="1"/>
  <c r="AH4018" i="1" s="1"/>
  <c r="AJ4018" i="1" s="1"/>
  <c r="AD6923" i="1"/>
  <c r="AE6923" i="1"/>
  <c r="AJ6923" i="1"/>
  <c r="AD9458" i="1"/>
  <c r="AE9458" i="1"/>
  <c r="AG9458" i="1"/>
  <c r="AD4142" i="1"/>
  <c r="AE4142" i="1"/>
  <c r="AK4142" i="1" s="1"/>
  <c r="AL4142" i="1" s="1"/>
  <c r="AG4142" i="1"/>
  <c r="AH4142" i="1" s="1"/>
  <c r="AJ4142" i="1" s="1"/>
  <c r="AE11133" i="1"/>
  <c r="AD11133" i="1"/>
  <c r="AG11133" i="1"/>
  <c r="AE8451" i="1"/>
  <c r="AD8451" i="1"/>
  <c r="AG8451" i="1"/>
  <c r="AD7626" i="1"/>
  <c r="AE7626" i="1"/>
  <c r="AG7626" i="1"/>
  <c r="AE5342" i="1"/>
  <c r="AD5342" i="1"/>
  <c r="AG5342" i="1"/>
  <c r="AD5045" i="1"/>
  <c r="AE5045" i="1"/>
  <c r="AG5045" i="1"/>
  <c r="AD5004" i="1"/>
  <c r="AE5004" i="1"/>
  <c r="AG5004" i="1"/>
  <c r="AD5095" i="1"/>
  <c r="AE5095" i="1"/>
  <c r="AG5095" i="1"/>
  <c r="AD8714" i="1"/>
  <c r="AE8714" i="1"/>
  <c r="AG8714" i="1"/>
  <c r="AE6459" i="1"/>
  <c r="AD6459" i="1"/>
  <c r="AJ6459" i="1"/>
  <c r="AD8558" i="1"/>
  <c r="AE8558" i="1"/>
  <c r="AJ8558" i="1"/>
  <c r="AD4181" i="1"/>
  <c r="AE4181" i="1"/>
  <c r="AG4181" i="1"/>
  <c r="AD7290" i="1"/>
  <c r="AE7290" i="1"/>
  <c r="AG7290" i="1"/>
  <c r="AD4670" i="1"/>
  <c r="AE4670" i="1"/>
  <c r="AG4670" i="1"/>
  <c r="AE4661" i="1"/>
  <c r="AD4661" i="1"/>
  <c r="AG4661" i="1"/>
  <c r="AD10217" i="1"/>
  <c r="AE10217" i="1"/>
  <c r="AG10217" i="1"/>
  <c r="AD7090" i="1"/>
  <c r="AE7090" i="1"/>
  <c r="AJ7090" i="1"/>
  <c r="AD4353" i="1"/>
  <c r="AE4353" i="1"/>
  <c r="AG4353" i="1"/>
  <c r="AD4662" i="1"/>
  <c r="AE4662" i="1"/>
  <c r="AG4662" i="1"/>
  <c r="AD4106" i="1"/>
  <c r="AE4106" i="1"/>
  <c r="AK4106" i="1" s="1"/>
  <c r="AL4106" i="1" s="1"/>
  <c r="AG4106" i="1"/>
  <c r="AH4106" i="1" s="1"/>
  <c r="AJ4106" i="1" s="1"/>
  <c r="AD3994" i="1"/>
  <c r="AE3994" i="1"/>
  <c r="AK3994" i="1" s="1"/>
  <c r="AL3994" i="1" s="1"/>
  <c r="AG3994" i="1"/>
  <c r="AH3994" i="1" s="1"/>
  <c r="AJ3994" i="1" s="1"/>
  <c r="AD4069" i="1"/>
  <c r="AE4069" i="1"/>
  <c r="AK4069" i="1" s="1"/>
  <c r="AL4069" i="1" s="1"/>
  <c r="AG4069" i="1"/>
  <c r="AH4069" i="1" s="1"/>
  <c r="AJ4069" i="1" s="1"/>
  <c r="AD9428" i="1"/>
  <c r="AE9428" i="1"/>
  <c r="AG9428" i="1"/>
  <c r="AD3978" i="1"/>
  <c r="AE3978" i="1"/>
  <c r="AK3978" i="1" s="1"/>
  <c r="AL3978" i="1" s="1"/>
  <c r="AG3978" i="1"/>
  <c r="AH3978" i="1" s="1"/>
  <c r="AJ3978" i="1" s="1"/>
  <c r="AD3972" i="1"/>
  <c r="AE3972" i="1"/>
  <c r="AK3972" i="1" s="1"/>
  <c r="AL3972" i="1" s="1"/>
  <c r="AG3972" i="1"/>
  <c r="AH3972" i="1" s="1"/>
  <c r="AJ3972" i="1" s="1"/>
  <c r="AD3901" i="1"/>
  <c r="AE3901" i="1"/>
  <c r="AK3901" i="1" s="1"/>
  <c r="AL3901" i="1" s="1"/>
  <c r="AG3901" i="1"/>
  <c r="AH3901" i="1" s="1"/>
  <c r="AJ3901" i="1" s="1"/>
  <c r="AE7747" i="1"/>
  <c r="AD7747" i="1"/>
  <c r="AG7747" i="1"/>
  <c r="AD9662" i="1"/>
  <c r="AE9662" i="1"/>
  <c r="AK9662" i="1" s="1"/>
  <c r="AL9662" i="1" s="1"/>
  <c r="AG9662" i="1"/>
  <c r="AH9662" i="1" s="1"/>
  <c r="AJ9662" i="1" s="1"/>
  <c r="AD9441" i="1"/>
  <c r="AE9441" i="1"/>
  <c r="AG9441" i="1"/>
  <c r="AD4092" i="1"/>
  <c r="AE4092" i="1"/>
  <c r="AK4092" i="1" s="1"/>
  <c r="AL4092" i="1" s="1"/>
  <c r="AG4092" i="1"/>
  <c r="AH4092" i="1" s="1"/>
  <c r="AJ4092" i="1" s="1"/>
  <c r="AD3947" i="1"/>
  <c r="AE3947" i="1"/>
  <c r="AK3947" i="1" s="1"/>
  <c r="AL3947" i="1" s="1"/>
  <c r="AG3947" i="1"/>
  <c r="AH3947" i="1" s="1"/>
  <c r="AJ3947" i="1" s="1"/>
  <c r="AD4002" i="1"/>
  <c r="AE4002" i="1"/>
  <c r="AK4002" i="1" s="1"/>
  <c r="AL4002" i="1" s="1"/>
  <c r="AG4002" i="1"/>
  <c r="AH4002" i="1" s="1"/>
  <c r="AJ4002" i="1" s="1"/>
  <c r="AD3996" i="1"/>
  <c r="AE3996" i="1"/>
  <c r="AK3996" i="1" s="1"/>
  <c r="AL3996" i="1" s="1"/>
  <c r="AG3996" i="1"/>
  <c r="AH3996" i="1" s="1"/>
  <c r="AJ3996" i="1" s="1"/>
  <c r="AD6074" i="1"/>
  <c r="AE6074" i="1"/>
  <c r="AG6074" i="1"/>
  <c r="AD6555" i="1"/>
  <c r="AE6555" i="1"/>
  <c r="AG6555" i="1"/>
  <c r="AE6071" i="1"/>
  <c r="AD6071" i="1"/>
  <c r="AG6071" i="1"/>
  <c r="AD6574" i="1"/>
  <c r="AE6574" i="1"/>
  <c r="AG6574" i="1"/>
  <c r="AD6567" i="1"/>
  <c r="AE6567" i="1"/>
  <c r="AG6567" i="1"/>
  <c r="AD6564" i="1"/>
  <c r="AE6564" i="1"/>
  <c r="AG6564" i="1"/>
  <c r="AD6573" i="1"/>
  <c r="AE6573" i="1"/>
  <c r="AG6573" i="1"/>
  <c r="AD3899" i="1"/>
  <c r="AE3899" i="1"/>
  <c r="AK3899" i="1" s="1"/>
  <c r="AL3899" i="1" s="1"/>
  <c r="AG3899" i="1"/>
  <c r="AH3899" i="1" s="1"/>
  <c r="AJ3899" i="1" s="1"/>
  <c r="AD3531" i="1"/>
  <c r="AE3531" i="1"/>
  <c r="AG3531" i="1"/>
  <c r="AD9218" i="1"/>
  <c r="AE9218" i="1"/>
  <c r="AG9218" i="1"/>
  <c r="AD8004" i="1"/>
  <c r="AE8004" i="1"/>
  <c r="AG8004" i="1"/>
  <c r="AD6553" i="1"/>
  <c r="AE6553" i="1"/>
  <c r="AG6553" i="1"/>
  <c r="AD5990" i="1"/>
  <c r="AE5990" i="1"/>
  <c r="AG5990" i="1"/>
  <c r="AD9922" i="1"/>
  <c r="AE9922" i="1"/>
  <c r="AG9922" i="1"/>
  <c r="AD10914" i="1"/>
  <c r="AE10914" i="1"/>
  <c r="AG10914" i="1"/>
  <c r="AD10910" i="1"/>
  <c r="AE10910" i="1"/>
  <c r="AG10910" i="1"/>
  <c r="AD10922" i="1"/>
  <c r="AE10922" i="1"/>
  <c r="AG10922" i="1"/>
  <c r="AD10918" i="1"/>
  <c r="AE10918" i="1"/>
  <c r="AG10918" i="1"/>
  <c r="AE10198" i="1"/>
  <c r="AD10198" i="1"/>
  <c r="AG10198" i="1"/>
  <c r="AD7994" i="1"/>
  <c r="AE7994" i="1"/>
  <c r="AG7994" i="1"/>
  <c r="AD9891" i="1"/>
  <c r="AE9891" i="1"/>
  <c r="AJ9891" i="1"/>
  <c r="AD3769" i="1"/>
  <c r="AE3769" i="1"/>
  <c r="AG3769" i="1"/>
  <c r="AD3767" i="1"/>
  <c r="AE3767" i="1"/>
  <c r="AG3767" i="1"/>
  <c r="AD9918" i="1"/>
  <c r="AE9918" i="1"/>
  <c r="AG9918" i="1"/>
  <c r="AD4644" i="1"/>
  <c r="AE4644" i="1"/>
  <c r="AG4644" i="1"/>
  <c r="AD8835" i="1"/>
  <c r="AE8835" i="1"/>
  <c r="AG8835" i="1"/>
  <c r="AD9691" i="1"/>
  <c r="AE9691" i="1"/>
  <c r="AK9691" i="1" s="1"/>
  <c r="AG9691" i="1"/>
  <c r="AH9691" i="1" s="1"/>
  <c r="AJ9691" i="1" s="1"/>
  <c r="AD5345" i="1"/>
  <c r="AE5345" i="1"/>
  <c r="AJ5345" i="1"/>
  <c r="AD3777" i="1"/>
  <c r="AE3777" i="1"/>
  <c r="AG3777" i="1"/>
  <c r="AD10892" i="1"/>
  <c r="AE10892" i="1"/>
  <c r="AG10892" i="1"/>
  <c r="AD1692" i="1"/>
  <c r="AG1692" i="1"/>
  <c r="AH1692" i="1" s="1"/>
  <c r="AJ1692" i="1" s="1"/>
  <c r="AD8805" i="1"/>
  <c r="AE8805" i="1"/>
  <c r="AG8805" i="1"/>
  <c r="AD9522" i="1"/>
  <c r="AE9522" i="1"/>
  <c r="AG9522" i="1"/>
  <c r="AD3545" i="1"/>
  <c r="AE3545" i="1"/>
  <c r="AG3545" i="1"/>
  <c r="AD4277" i="1"/>
  <c r="AE4277" i="1"/>
  <c r="AG4277" i="1"/>
  <c r="AD9983" i="1"/>
  <c r="AE9983" i="1"/>
  <c r="AG9983" i="1"/>
  <c r="AD9416" i="1"/>
  <c r="AE9416" i="1"/>
  <c r="AG9416" i="1"/>
  <c r="AD7950" i="1"/>
  <c r="AE7950" i="1"/>
  <c r="AG7950" i="1"/>
  <c r="AD9248" i="1"/>
  <c r="AE9248" i="1"/>
  <c r="AG9248" i="1"/>
  <c r="AD8663" i="1"/>
  <c r="AE8663" i="1"/>
  <c r="AG8663" i="1"/>
  <c r="AD9919" i="1"/>
  <c r="AE9919" i="1"/>
  <c r="AG9919" i="1"/>
  <c r="AD7846" i="1"/>
  <c r="AE7846" i="1"/>
  <c r="AG7846" i="1"/>
  <c r="AE3524" i="1"/>
  <c r="AD3524" i="1"/>
  <c r="AG3524" i="1"/>
  <c r="AD3517" i="1"/>
  <c r="AE3517" i="1"/>
  <c r="AG3517" i="1"/>
  <c r="AE11277" i="1"/>
  <c r="AD11277" i="1"/>
  <c r="AG11277" i="1"/>
  <c r="AD3739" i="1"/>
  <c r="AE3739" i="1"/>
  <c r="AG3739" i="1"/>
  <c r="AD3199" i="1"/>
  <c r="AG3199" i="1"/>
  <c r="AE4791" i="1"/>
  <c r="AD4791" i="1"/>
  <c r="AG4791" i="1"/>
  <c r="AD8000" i="1"/>
  <c r="AE8000" i="1"/>
  <c r="AG8000" i="1"/>
  <c r="AE10979" i="1"/>
  <c r="AK10979" i="1" s="1"/>
  <c r="AL10979" i="1" s="1"/>
  <c r="AD10979" i="1"/>
  <c r="AG10979" i="1"/>
  <c r="AH10979" i="1" s="1"/>
  <c r="AJ10979" i="1" s="1"/>
  <c r="AD6896" i="1"/>
  <c r="AE6896" i="1"/>
  <c r="AG6896" i="1"/>
  <c r="AE7132" i="1"/>
  <c r="AD7132" i="1"/>
  <c r="AG7132" i="1"/>
  <c r="AD8834" i="1"/>
  <c r="AE8834" i="1"/>
  <c r="AG8834" i="1"/>
  <c r="AD3813" i="1"/>
  <c r="AE3813" i="1"/>
  <c r="AK3813" i="1" s="1"/>
  <c r="AG3813" i="1"/>
  <c r="AD3725" i="1"/>
  <c r="AE3725" i="1"/>
  <c r="AG3725" i="1"/>
  <c r="AD9881" i="1"/>
  <c r="AE9881" i="1"/>
  <c r="AG9881" i="1"/>
  <c r="AE10737" i="1"/>
  <c r="AD10737" i="1"/>
  <c r="AG10737" i="1"/>
  <c r="AD10748" i="1"/>
  <c r="AE10748" i="1"/>
  <c r="AG10748" i="1"/>
  <c r="AD10744" i="1"/>
  <c r="AE10744" i="1"/>
  <c r="AG10744" i="1"/>
  <c r="AD10015" i="1"/>
  <c r="AE10015" i="1"/>
  <c r="AG10015" i="1"/>
  <c r="AE10228" i="1"/>
  <c r="AK10228" i="1" s="1"/>
  <c r="AD10228" i="1"/>
  <c r="AG10228" i="1"/>
  <c r="AE7779" i="1"/>
  <c r="AD7779" i="1"/>
  <c r="AG7779" i="1"/>
  <c r="AE9304" i="1"/>
  <c r="AK9304" i="1" s="1"/>
  <c r="AG9304" i="1"/>
  <c r="AE11127" i="1"/>
  <c r="AD11127" i="1"/>
  <c r="AG11127" i="1"/>
  <c r="AD10103" i="1"/>
  <c r="AE10103" i="1"/>
  <c r="AG10103" i="1"/>
  <c r="AD9840" i="1"/>
  <c r="AE9840" i="1"/>
  <c r="AG9840" i="1"/>
  <c r="AE10060" i="1"/>
  <c r="AD10060" i="1"/>
  <c r="AJ10060" i="1"/>
  <c r="AD9384" i="1"/>
  <c r="AE9384" i="1"/>
  <c r="AG9384" i="1"/>
  <c r="AD9589" i="1"/>
  <c r="AE9589" i="1"/>
  <c r="AG9589" i="1"/>
  <c r="AD5868" i="1"/>
  <c r="AE5868" i="1"/>
  <c r="AG5868" i="1"/>
  <c r="AD6603" i="1"/>
  <c r="AE6603" i="1"/>
  <c r="AG6603" i="1"/>
  <c r="AE6001" i="1"/>
  <c r="AD6001" i="1"/>
  <c r="AG6001" i="1"/>
  <c r="AE5867" i="1"/>
  <c r="AD5867" i="1"/>
  <c r="AG5867" i="1"/>
  <c r="AD4712" i="1"/>
  <c r="AE4712" i="1"/>
  <c r="AG4712" i="1"/>
  <c r="AD8874" i="1"/>
  <c r="AE8874" i="1"/>
  <c r="AG8874" i="1"/>
  <c r="AD4584" i="1"/>
  <c r="AE4584" i="1"/>
  <c r="AG4584" i="1"/>
  <c r="AD4357" i="1"/>
  <c r="AE4357" i="1"/>
  <c r="AG4357" i="1"/>
  <c r="AE4587" i="1"/>
  <c r="AD4587" i="1"/>
  <c r="AG4587" i="1"/>
  <c r="AE11129" i="1"/>
  <c r="AD11129" i="1"/>
  <c r="AG11129" i="1"/>
  <c r="AD9776" i="1"/>
  <c r="AE9776" i="1"/>
  <c r="AG9776" i="1"/>
  <c r="AE6015" i="1"/>
  <c r="AD6015" i="1"/>
  <c r="AG6015" i="1"/>
  <c r="AD6012" i="1"/>
  <c r="AE6012" i="1"/>
  <c r="AG6012" i="1"/>
  <c r="AD6022" i="1"/>
  <c r="AE6022" i="1"/>
  <c r="AG6022" i="1"/>
  <c r="AD6018" i="1"/>
  <c r="AE6018" i="1"/>
  <c r="AG6018" i="1"/>
  <c r="AE4723" i="1"/>
  <c r="AD4723" i="1"/>
  <c r="AG4723" i="1"/>
  <c r="AE10773" i="1"/>
  <c r="AD10773" i="1"/>
  <c r="AJ10773" i="1"/>
  <c r="AD10243" i="1"/>
  <c r="AE10243" i="1"/>
  <c r="AJ10243" i="1"/>
  <c r="AD9289" i="1"/>
  <c r="AE9289" i="1"/>
  <c r="AG9289" i="1"/>
  <c r="AE3724" i="1"/>
  <c r="AD3724" i="1"/>
  <c r="AG3724" i="1"/>
  <c r="AD9385" i="1"/>
  <c r="AE9385" i="1"/>
  <c r="AG9385" i="1"/>
  <c r="AD4205" i="1"/>
  <c r="AE4205" i="1"/>
  <c r="AG4205" i="1"/>
  <c r="AD4269" i="1"/>
  <c r="AE4269" i="1"/>
  <c r="AG4269" i="1"/>
  <c r="AD4202" i="1"/>
  <c r="AE4202" i="1"/>
  <c r="AG4202" i="1"/>
  <c r="AD4218" i="1"/>
  <c r="AE4218" i="1"/>
  <c r="AG4218" i="1"/>
  <c r="AD4207" i="1"/>
  <c r="AE4207" i="1"/>
  <c r="AG4207" i="1"/>
  <c r="AD4209" i="1"/>
  <c r="AE4209" i="1"/>
  <c r="AG4209" i="1"/>
  <c r="AD4215" i="1"/>
  <c r="AE4215" i="1"/>
  <c r="AG4215" i="1"/>
  <c r="AD7274" i="1"/>
  <c r="AE7274" i="1"/>
  <c r="AG7274" i="1"/>
  <c r="AE7259" i="1"/>
  <c r="AD7259" i="1"/>
  <c r="AG7259" i="1"/>
  <c r="AD4772" i="1"/>
  <c r="AE4772" i="1"/>
  <c r="AG4772" i="1"/>
  <c r="AD6998" i="1"/>
  <c r="AE6998" i="1"/>
  <c r="AG6998" i="1"/>
  <c r="AD7020" i="1"/>
  <c r="AE7020" i="1"/>
  <c r="AG7020" i="1"/>
  <c r="AD7300" i="1"/>
  <c r="AE7300" i="1"/>
  <c r="AJ7300" i="1"/>
  <c r="AE7547" i="1"/>
  <c r="AD7547" i="1"/>
  <c r="AG7547" i="1"/>
  <c r="AD4752" i="1"/>
  <c r="AE4752" i="1"/>
  <c r="AG4752" i="1"/>
  <c r="AE4755" i="1"/>
  <c r="AD4755" i="1"/>
  <c r="AG4755" i="1"/>
  <c r="AD4498" i="1"/>
  <c r="AE4498" i="1"/>
  <c r="AG4498" i="1"/>
  <c r="AD4506" i="1"/>
  <c r="AE4506" i="1"/>
  <c r="AG4506" i="1"/>
  <c r="AD4502" i="1"/>
  <c r="AE4502" i="1"/>
  <c r="AG4502" i="1"/>
  <c r="AE4539" i="1"/>
  <c r="AD4539" i="1"/>
  <c r="AG4539" i="1"/>
  <c r="AD4437" i="1"/>
  <c r="AE4437" i="1"/>
  <c r="AG4437" i="1"/>
  <c r="AD4358" i="1"/>
  <c r="AE4358" i="1"/>
  <c r="AG4358" i="1"/>
  <c r="AE6061" i="1"/>
  <c r="AD6061" i="1"/>
  <c r="AG6061" i="1"/>
  <c r="AD4274" i="1"/>
  <c r="AE4274" i="1"/>
  <c r="AG4274" i="1"/>
  <c r="AE10576" i="1"/>
  <c r="AD10576" i="1"/>
  <c r="AG10576" i="1"/>
  <c r="AD5323" i="1"/>
  <c r="AE5323" i="1"/>
  <c r="AJ5323" i="1"/>
  <c r="AE4721" i="1"/>
  <c r="AD4721" i="1"/>
  <c r="AG4721" i="1"/>
  <c r="AD3509" i="1"/>
  <c r="AE3509" i="1"/>
  <c r="AG3509" i="1"/>
  <c r="AD9383" i="1"/>
  <c r="AE9383" i="1"/>
  <c r="AG9383" i="1"/>
  <c r="AD9431" i="1"/>
  <c r="AE9431" i="1"/>
  <c r="AG9431" i="1"/>
  <c r="AD10373" i="1"/>
  <c r="AE10373" i="1"/>
  <c r="AG10373" i="1"/>
  <c r="AD3527" i="1"/>
  <c r="AE3527" i="1"/>
  <c r="AG3527" i="1"/>
  <c r="AD3068" i="1"/>
  <c r="AG3068" i="1"/>
  <c r="AE3466" i="1"/>
  <c r="AD3466" i="1"/>
  <c r="AG3466" i="1"/>
  <c r="AE3468" i="1"/>
  <c r="AD3468" i="1"/>
  <c r="AG3468" i="1"/>
  <c r="AD3083" i="1"/>
  <c r="AG3083" i="1"/>
  <c r="AE3516" i="1"/>
  <c r="AD3516" i="1"/>
  <c r="AG3516" i="1"/>
  <c r="AD3750" i="1"/>
  <c r="AE3750" i="1"/>
  <c r="AG3750" i="1"/>
  <c r="AD3742" i="1"/>
  <c r="AE3742" i="1"/>
  <c r="AG3742" i="1"/>
  <c r="AE3717" i="1"/>
  <c r="AK3717" i="1" s="1"/>
  <c r="AG3717" i="1"/>
  <c r="AD4168" i="1"/>
  <c r="AE4168" i="1"/>
  <c r="AG4168" i="1"/>
  <c r="AD4174" i="1"/>
  <c r="AE4174" i="1"/>
  <c r="AG4174" i="1"/>
  <c r="AD4173" i="1"/>
  <c r="AE4173" i="1"/>
  <c r="AG4173" i="1"/>
  <c r="AD4164" i="1"/>
  <c r="AE4164" i="1"/>
  <c r="AG4164" i="1"/>
  <c r="AD4271" i="1"/>
  <c r="AE4271" i="1"/>
  <c r="AG4271" i="1"/>
  <c r="AD10341" i="1"/>
  <c r="AE10341" i="1"/>
  <c r="AG10341" i="1"/>
  <c r="AD9437" i="1"/>
  <c r="AE9437" i="1"/>
  <c r="AG9437" i="1"/>
  <c r="AD9443" i="1"/>
  <c r="AE9443" i="1"/>
  <c r="AG9443" i="1"/>
  <c r="AD4237" i="1"/>
  <c r="AE4237" i="1"/>
  <c r="AG4237" i="1"/>
  <c r="AD4239" i="1"/>
  <c r="AE4239" i="1"/>
  <c r="AG4239" i="1"/>
  <c r="AD3768" i="1"/>
  <c r="AE3768" i="1"/>
  <c r="AG3768" i="1"/>
  <c r="AD3770" i="1"/>
  <c r="AE3770" i="1"/>
  <c r="AG3770" i="1"/>
  <c r="AD4510" i="1"/>
  <c r="AE4510" i="1"/>
  <c r="AG4510" i="1"/>
  <c r="AD3695" i="1"/>
  <c r="AE3695" i="1"/>
  <c r="AG3695" i="1"/>
  <c r="AD2700" i="1"/>
  <c r="AG2700" i="1"/>
  <c r="AD8677" i="1"/>
  <c r="AE8677" i="1"/>
  <c r="AG8677" i="1"/>
  <c r="AE7879" i="1"/>
  <c r="AD7879" i="1"/>
  <c r="AG7879" i="1"/>
  <c r="AD7850" i="1"/>
  <c r="AE7850" i="1"/>
  <c r="AG7850" i="1"/>
  <c r="AD3851" i="1"/>
  <c r="AE3851" i="1"/>
  <c r="AK3851" i="1" s="1"/>
  <c r="AL3851" i="1" s="1"/>
  <c r="AG3851" i="1"/>
  <c r="AH3851" i="1" s="1"/>
  <c r="AJ3851" i="1" s="1"/>
  <c r="AD11004" i="1"/>
  <c r="AE11004" i="1"/>
  <c r="AK11004" i="1" s="1"/>
  <c r="AL11004" i="1" s="1"/>
  <c r="AG11004" i="1"/>
  <c r="AH11004" i="1" s="1"/>
  <c r="AJ11004" i="1" s="1"/>
  <c r="AD5904" i="1"/>
  <c r="AE5904" i="1"/>
  <c r="AG5904" i="1"/>
  <c r="AD9742" i="1"/>
  <c r="AE9742" i="1"/>
  <c r="AJ9742" i="1"/>
  <c r="AD6614" i="1"/>
  <c r="AE6614" i="1"/>
  <c r="AG6614" i="1"/>
  <c r="AD7538" i="1"/>
  <c r="AE7538" i="1"/>
  <c r="AG7538" i="1"/>
  <c r="AD5738" i="1"/>
  <c r="AE5738" i="1"/>
  <c r="AG5738" i="1"/>
  <c r="AE7313" i="1"/>
  <c r="AD7313" i="1"/>
  <c r="AG7313" i="1"/>
  <c r="AD3892" i="1"/>
  <c r="AE3892" i="1"/>
  <c r="AK3892" i="1" s="1"/>
  <c r="AL3892" i="1" s="1"/>
  <c r="AG3892" i="1"/>
  <c r="AH3892" i="1" s="1"/>
  <c r="AJ3892" i="1" s="1"/>
  <c r="AD6258" i="1"/>
  <c r="AE6258" i="1"/>
  <c r="AG6258" i="1"/>
  <c r="AD7628" i="1"/>
  <c r="AE7628" i="1"/>
  <c r="AG7628" i="1"/>
  <c r="AD4938" i="1"/>
  <c r="AE4938" i="1"/>
  <c r="AG4938" i="1"/>
  <c r="AD7094" i="1"/>
  <c r="AE7094" i="1"/>
  <c r="AG7094" i="1"/>
  <c r="AD10658" i="1"/>
  <c r="AE10658" i="1"/>
  <c r="AG10658" i="1"/>
  <c r="AD7904" i="1"/>
  <c r="AE7904" i="1"/>
  <c r="AG7904" i="1"/>
  <c r="AD7504" i="1"/>
  <c r="AE7504" i="1"/>
  <c r="AG7504" i="1"/>
  <c r="AD3936" i="1"/>
  <c r="AE3936" i="1"/>
  <c r="AK3936" i="1" s="1"/>
  <c r="AG3936" i="1"/>
  <c r="AH3936" i="1" s="1"/>
  <c r="AJ3936" i="1" s="1"/>
  <c r="AD9761" i="1"/>
  <c r="AE9761" i="1"/>
  <c r="AG9761" i="1"/>
  <c r="AD9765" i="1"/>
  <c r="AE9765" i="1"/>
  <c r="AG9765" i="1"/>
  <c r="AD4431" i="1"/>
  <c r="AE4431" i="1"/>
  <c r="AG4431" i="1"/>
  <c r="AD4232" i="1"/>
  <c r="AE4232" i="1"/>
  <c r="AG4232" i="1"/>
  <c r="AD4794" i="1"/>
  <c r="AE4794" i="1"/>
  <c r="AG4794" i="1"/>
  <c r="AD4428" i="1"/>
  <c r="AE4428" i="1"/>
  <c r="AG4428" i="1"/>
  <c r="AE7148" i="1"/>
  <c r="AD7148" i="1"/>
  <c r="AG7148" i="1"/>
  <c r="AD7153" i="1"/>
  <c r="AE7153" i="1"/>
  <c r="AG7153" i="1"/>
  <c r="AD7151" i="1"/>
  <c r="AE7151" i="1"/>
  <c r="AG7151" i="1"/>
  <c r="AD6837" i="1"/>
  <c r="AE6837" i="1"/>
  <c r="AG6837" i="1"/>
  <c r="AD6836" i="1"/>
  <c r="AE6836" i="1"/>
  <c r="AG6836" i="1"/>
  <c r="AD6773" i="1"/>
  <c r="AE6773" i="1"/>
  <c r="AG6773" i="1"/>
  <c r="AE8099" i="1"/>
  <c r="AD8099" i="1"/>
  <c r="AG8099" i="1"/>
  <c r="AD3910" i="1"/>
  <c r="AE3910" i="1"/>
  <c r="AK3910" i="1" s="1"/>
  <c r="AL3910" i="1" s="1"/>
  <c r="AG3910" i="1"/>
  <c r="AH3910" i="1" s="1"/>
  <c r="AJ3910" i="1" s="1"/>
  <c r="AD6650" i="1"/>
  <c r="AE6650" i="1"/>
  <c r="AG6650" i="1"/>
  <c r="AD9940" i="1"/>
  <c r="AE9940" i="1"/>
  <c r="AG9940" i="1"/>
  <c r="AE7171" i="1"/>
  <c r="AD7171" i="1"/>
  <c r="AJ7171" i="1"/>
  <c r="AD6372" i="1"/>
  <c r="AE6372" i="1"/>
  <c r="AG6372" i="1"/>
  <c r="AD4884" i="1"/>
  <c r="AE4884" i="1"/>
  <c r="AG4884" i="1"/>
  <c r="AD9874" i="1"/>
  <c r="AE9874" i="1"/>
  <c r="AG9874" i="1"/>
  <c r="AE5809" i="1"/>
  <c r="AD5809" i="1"/>
  <c r="AG5809" i="1"/>
  <c r="AD10079" i="1"/>
  <c r="AE10079" i="1"/>
  <c r="AG10079" i="1"/>
  <c r="AE10210" i="1"/>
  <c r="AD10210" i="1"/>
  <c r="AG10210" i="1"/>
  <c r="AD10660" i="1"/>
  <c r="AE10660" i="1"/>
  <c r="AG10660" i="1"/>
  <c r="AE7635" i="1"/>
  <c r="AD7635" i="1"/>
  <c r="AG7635" i="1"/>
  <c r="AD10049" i="1"/>
  <c r="AE10049" i="1"/>
  <c r="AJ10049" i="1"/>
  <c r="AD9681" i="1"/>
  <c r="AE9681" i="1"/>
  <c r="AK9681" i="1" s="1"/>
  <c r="AL9681" i="1" s="1"/>
  <c r="AG9681" i="1"/>
  <c r="AH9681" i="1" s="1"/>
  <c r="AJ9681" i="1" s="1"/>
  <c r="AD3934" i="1"/>
  <c r="AE3934" i="1"/>
  <c r="AK3934" i="1" s="1"/>
  <c r="AL3934" i="1" s="1"/>
  <c r="AG3934" i="1"/>
  <c r="AH3934" i="1" s="1"/>
  <c r="AJ3934" i="1" s="1"/>
  <c r="AD9649" i="1"/>
  <c r="AE9649" i="1"/>
  <c r="AK9649" i="1" s="1"/>
  <c r="AL9649" i="1" s="1"/>
  <c r="AG9649" i="1"/>
  <c r="AH9649" i="1" s="1"/>
  <c r="AJ9649" i="1" s="1"/>
  <c r="AE5834" i="1"/>
  <c r="AD5834" i="1"/>
  <c r="AG5834" i="1"/>
  <c r="AE5837" i="1"/>
  <c r="AD5837" i="1"/>
  <c r="AG5837" i="1"/>
  <c r="AD5852" i="1"/>
  <c r="AE5852" i="1"/>
  <c r="AG5852" i="1"/>
  <c r="AE5847" i="1"/>
  <c r="AD5847" i="1"/>
  <c r="AG5847" i="1"/>
  <c r="AD5844" i="1"/>
  <c r="AE5844" i="1"/>
  <c r="AG5844" i="1"/>
  <c r="AD5840" i="1"/>
  <c r="AE5840" i="1"/>
  <c r="AG5840" i="1"/>
  <c r="AE5859" i="1"/>
  <c r="AD5859" i="1"/>
  <c r="AG5859" i="1"/>
  <c r="AE5855" i="1"/>
  <c r="AD5855" i="1"/>
  <c r="AG5855" i="1"/>
  <c r="AD3867" i="1"/>
  <c r="AE3867" i="1"/>
  <c r="AK3867" i="1" s="1"/>
  <c r="AL3867" i="1" s="1"/>
  <c r="AG3867" i="1"/>
  <c r="AH3867" i="1" s="1"/>
  <c r="AJ3867" i="1" s="1"/>
  <c r="AD3865" i="1"/>
  <c r="AK3865" i="1"/>
  <c r="AL3865" i="1" s="1"/>
  <c r="AH3865" i="1"/>
  <c r="AJ3865" i="1" s="1"/>
  <c r="AD8226" i="1"/>
  <c r="AE8226" i="1"/>
  <c r="AG8226" i="1"/>
  <c r="AD7046" i="1"/>
  <c r="AE7046" i="1"/>
  <c r="AG7046" i="1"/>
  <c r="AD9682" i="1"/>
  <c r="AE9682" i="1"/>
  <c r="AK9682" i="1" s="1"/>
  <c r="AL9682" i="1" s="1"/>
  <c r="AG9682" i="1"/>
  <c r="AH9682" i="1" s="1"/>
  <c r="AJ9682" i="1" s="1"/>
  <c r="AD10223" i="1"/>
  <c r="AE10223" i="1"/>
  <c r="AG10223" i="1"/>
  <c r="AE3504" i="1"/>
  <c r="AD3504" i="1"/>
  <c r="AG3504" i="1"/>
  <c r="AD10579" i="1"/>
  <c r="AE10579" i="1"/>
  <c r="AG10579" i="1"/>
  <c r="AD6947" i="1"/>
  <c r="AE6947" i="1"/>
  <c r="AG6947" i="1"/>
  <c r="AD6176" i="1"/>
  <c r="AE6176" i="1"/>
  <c r="AG6176" i="1"/>
  <c r="AD3469" i="1"/>
  <c r="AE3469" i="1"/>
  <c r="AG3469" i="1"/>
  <c r="AE6083" i="1"/>
  <c r="AD6083" i="1"/>
  <c r="AG6083" i="1"/>
  <c r="AD10712" i="1"/>
  <c r="AE10712" i="1"/>
  <c r="AG10712" i="1"/>
  <c r="AD6152" i="1"/>
  <c r="AE6152" i="1"/>
  <c r="AG6152" i="1"/>
  <c r="AD4104" i="1"/>
  <c r="AE4104" i="1"/>
  <c r="AK4104" i="1" s="1"/>
  <c r="AL4104" i="1" s="1"/>
  <c r="AG4104" i="1"/>
  <c r="AH4104" i="1" s="1"/>
  <c r="AJ4104" i="1" s="1"/>
  <c r="AE10647" i="1"/>
  <c r="AD10647" i="1"/>
  <c r="AG10647" i="1"/>
  <c r="AD8138" i="1"/>
  <c r="AE8138" i="1"/>
  <c r="AG8138" i="1"/>
  <c r="AD4632" i="1"/>
  <c r="AE4632" i="1"/>
  <c r="AJ4632" i="1"/>
  <c r="AD10569" i="1"/>
  <c r="AE10569" i="1"/>
  <c r="AG10569" i="1"/>
  <c r="AD6216" i="1"/>
  <c r="AE6216" i="1"/>
  <c r="AG6216" i="1"/>
  <c r="AD9276" i="1"/>
  <c r="AE9276" i="1"/>
  <c r="AG9276" i="1"/>
  <c r="AD9280" i="1"/>
  <c r="AE9280" i="1"/>
  <c r="AG9280" i="1"/>
  <c r="AD9461" i="1"/>
  <c r="AE9461" i="1"/>
  <c r="AG9461" i="1"/>
  <c r="AE5919" i="1"/>
  <c r="AD5919" i="1"/>
  <c r="AG5919" i="1"/>
  <c r="AD9093" i="1"/>
  <c r="AE9093" i="1"/>
  <c r="AJ9093" i="1"/>
  <c r="AD4939" i="1"/>
  <c r="AE4939" i="1"/>
  <c r="AG4939" i="1"/>
  <c r="AD10357" i="1"/>
  <c r="AE10357" i="1"/>
  <c r="AG10357" i="1"/>
  <c r="AE6097" i="1"/>
  <c r="AD6097" i="1"/>
  <c r="AG6097" i="1"/>
  <c r="AE7126" i="1"/>
  <c r="AD7126" i="1"/>
  <c r="AG7126" i="1"/>
  <c r="AD6948" i="1"/>
  <c r="AE6948" i="1"/>
  <c r="AG6948" i="1"/>
  <c r="AE10202" i="1"/>
  <c r="AD10202" i="1"/>
  <c r="AG10202" i="1"/>
  <c r="AE5173" i="1"/>
  <c r="AD5173" i="1"/>
  <c r="AG5173" i="1"/>
  <c r="AE5188" i="1"/>
  <c r="AD5188" i="1"/>
  <c r="AG5188" i="1"/>
  <c r="AE5198" i="1"/>
  <c r="AD5198" i="1"/>
  <c r="AG5198" i="1"/>
  <c r="AE5186" i="1"/>
  <c r="AD5186" i="1"/>
  <c r="AG5186" i="1"/>
  <c r="AD5661" i="1"/>
  <c r="AE5661" i="1"/>
  <c r="AG5661" i="1"/>
  <c r="AD5379" i="1"/>
  <c r="AE5379" i="1"/>
  <c r="AG5379" i="1"/>
  <c r="AE5508" i="1"/>
  <c r="AD5508" i="1"/>
  <c r="AG5508" i="1"/>
  <c r="AE5666" i="1"/>
  <c r="AD5666" i="1"/>
  <c r="AG5666" i="1"/>
  <c r="AD4194" i="1"/>
  <c r="AE4194" i="1"/>
  <c r="AG4194" i="1"/>
  <c r="AD4190" i="1"/>
  <c r="AE4190" i="1"/>
  <c r="AG4190" i="1"/>
  <c r="AD9777" i="1"/>
  <c r="AE9777" i="1"/>
  <c r="AG9777" i="1"/>
  <c r="AD4682" i="1"/>
  <c r="AE4682" i="1"/>
  <c r="AG4682" i="1"/>
  <c r="AD4200" i="1"/>
  <c r="AE4200" i="1"/>
  <c r="AG4200" i="1"/>
  <c r="AD4197" i="1"/>
  <c r="AE4197" i="1"/>
  <c r="AG4197" i="1"/>
  <c r="AD9882" i="1"/>
  <c r="AL9882" i="1"/>
  <c r="AG9882" i="1"/>
  <c r="AD8192" i="1"/>
  <c r="AE8192" i="1"/>
  <c r="AG8192" i="1"/>
  <c r="AE8159" i="1"/>
  <c r="AD8159" i="1"/>
  <c r="AG8159" i="1"/>
  <c r="AD9318" i="1"/>
  <c r="AE9318" i="1"/>
  <c r="AG9318" i="1"/>
  <c r="AD10147" i="1"/>
  <c r="AE10147" i="1"/>
  <c r="AG10147" i="1"/>
  <c r="AE10194" i="1"/>
  <c r="AK10194" i="1" s="1"/>
  <c r="AD10194" i="1"/>
  <c r="AG10194" i="1"/>
  <c r="AE5434" i="1"/>
  <c r="AD5434" i="1"/>
  <c r="AG5434" i="1"/>
  <c r="AD5429" i="1"/>
  <c r="AE5429" i="1"/>
  <c r="AG5429" i="1"/>
  <c r="AD9698" i="1"/>
  <c r="AE9698" i="1"/>
  <c r="AK9698" i="1" s="1"/>
  <c r="AL9698" i="1" s="1"/>
  <c r="AG9698" i="1"/>
  <c r="AH9698" i="1" s="1"/>
  <c r="AJ9698" i="1" s="1"/>
  <c r="AD9683" i="1"/>
  <c r="AK9683" i="1"/>
  <c r="AL9683" i="1" s="1"/>
  <c r="AG9683" i="1"/>
  <c r="AH9683" i="1" s="1"/>
  <c r="AJ9683" i="1" s="1"/>
  <c r="AD6597" i="1"/>
  <c r="AE6597" i="1"/>
  <c r="AG6597" i="1"/>
  <c r="AD4101" i="1"/>
  <c r="AE4101" i="1"/>
  <c r="AK4101" i="1" s="1"/>
  <c r="AL4101" i="1" s="1"/>
  <c r="AG4101" i="1"/>
  <c r="AH4101" i="1" s="1"/>
  <c r="AJ4101" i="1" s="1"/>
  <c r="AE5554" i="1"/>
  <c r="AD5554" i="1"/>
  <c r="AG5554" i="1"/>
  <c r="AE5582" i="1"/>
  <c r="AD5582" i="1"/>
  <c r="AG5582" i="1"/>
  <c r="AD10067" i="1"/>
  <c r="AE10067" i="1"/>
  <c r="AG10067" i="1"/>
  <c r="AD5002" i="1"/>
  <c r="AE5002" i="1"/>
  <c r="AK5002" i="1" s="1"/>
  <c r="AG5002" i="1"/>
  <c r="AD9641" i="1"/>
  <c r="AE9641" i="1"/>
  <c r="AK9641" i="1" s="1"/>
  <c r="AL9641" i="1" s="1"/>
  <c r="AG9641" i="1"/>
  <c r="AH9641" i="1" s="1"/>
  <c r="AJ9641" i="1" s="1"/>
  <c r="AL7486" i="1"/>
  <c r="AJ7486" i="1"/>
  <c r="AD4102" i="1"/>
  <c r="AE4102" i="1"/>
  <c r="AK4102" i="1" s="1"/>
  <c r="AL4102" i="1" s="1"/>
  <c r="AG4102" i="1"/>
  <c r="AH4102" i="1" s="1"/>
  <c r="AJ4102" i="1" s="1"/>
  <c r="AE10074" i="1"/>
  <c r="AD10074" i="1"/>
  <c r="AG10074" i="1"/>
  <c r="AD3922" i="1"/>
  <c r="AE3922" i="1"/>
  <c r="AK3922" i="1" s="1"/>
  <c r="AL3922" i="1" s="1"/>
  <c r="AG3922" i="1"/>
  <c r="AH3922" i="1" s="1"/>
  <c r="AJ3922" i="1" s="1"/>
  <c r="AD8821" i="1"/>
  <c r="AE8821" i="1"/>
  <c r="AG8821" i="1"/>
  <c r="AD8820" i="1"/>
  <c r="AE8820" i="1"/>
  <c r="AG8820" i="1"/>
  <c r="AD3908" i="1"/>
  <c r="AE3908" i="1"/>
  <c r="AK3908" i="1" s="1"/>
  <c r="AL3908" i="1" s="1"/>
  <c r="AG3908" i="1"/>
  <c r="AH3908" i="1" s="1"/>
  <c r="AJ3908" i="1" s="1"/>
  <c r="AD9669" i="1"/>
  <c r="AE9669" i="1"/>
  <c r="AK9669" i="1" s="1"/>
  <c r="AL9669" i="1" s="1"/>
  <c r="AG9669" i="1"/>
  <c r="AH9669" i="1" s="1"/>
  <c r="AJ9669" i="1" s="1"/>
  <c r="AE10380" i="1"/>
  <c r="AD10380" i="1"/>
  <c r="AG10380" i="1"/>
  <c r="AD9411" i="1"/>
  <c r="AE9411" i="1"/>
  <c r="AG9411" i="1"/>
  <c r="AD6591" i="1"/>
  <c r="AE6591" i="1"/>
  <c r="AG6591" i="1"/>
  <c r="AD9517" i="1"/>
  <c r="AE9517" i="1"/>
  <c r="AG9517" i="1"/>
  <c r="AD9287" i="1"/>
  <c r="AE9287" i="1"/>
  <c r="AG9287" i="1"/>
  <c r="AD10818" i="1"/>
  <c r="AE10818" i="1"/>
  <c r="AG10818" i="1"/>
  <c r="AD4187" i="1"/>
  <c r="AE4187" i="1"/>
  <c r="AG4187" i="1"/>
  <c r="AD4186" i="1"/>
  <c r="AE4186" i="1"/>
  <c r="AG4186" i="1"/>
  <c r="AD10199" i="1"/>
  <c r="AE10199" i="1"/>
  <c r="AG10199" i="1"/>
  <c r="AD6589" i="1"/>
  <c r="AE6589" i="1"/>
  <c r="AG6589" i="1"/>
  <c r="AE10286" i="1"/>
  <c r="AD10286" i="1"/>
  <c r="AG10286" i="1"/>
  <c r="AE6329" i="1"/>
  <c r="AD6329" i="1"/>
  <c r="AG6329" i="1"/>
  <c r="AE8113" i="1"/>
  <c r="AD8113" i="1"/>
  <c r="AG8113" i="1"/>
  <c r="AE10042" i="1"/>
  <c r="AD10042" i="1"/>
  <c r="AG10042" i="1"/>
  <c r="AD9704" i="1"/>
  <c r="AE9704" i="1"/>
  <c r="AG9704" i="1"/>
  <c r="AD9594" i="1"/>
  <c r="AE9594" i="1"/>
  <c r="AG9594" i="1"/>
  <c r="AD9418" i="1"/>
  <c r="AE9418" i="1"/>
  <c r="AG9418" i="1"/>
  <c r="AE10044" i="1"/>
  <c r="AD10044" i="1"/>
  <c r="AG10044" i="1"/>
  <c r="AE10621" i="1"/>
  <c r="AD10621" i="1"/>
  <c r="AG10621" i="1"/>
  <c r="AE5804" i="1"/>
  <c r="AD5804" i="1"/>
  <c r="AJ5804" i="1"/>
  <c r="AE6029" i="1"/>
  <c r="AD6029" i="1"/>
  <c r="AG6029" i="1"/>
  <c r="AD9399" i="1"/>
  <c r="AE9399" i="1"/>
  <c r="AG9399" i="1"/>
  <c r="AD9396" i="1"/>
  <c r="AE9396" i="1"/>
  <c r="AG9396" i="1"/>
  <c r="AE6415" i="1"/>
  <c r="AD6415" i="1"/>
  <c r="AG6415" i="1"/>
  <c r="AD10125" i="1"/>
  <c r="AE10125" i="1"/>
  <c r="AG10125" i="1"/>
  <c r="AD10131" i="1"/>
  <c r="AE10131" i="1"/>
  <c r="AG10131" i="1"/>
  <c r="AD9952" i="1"/>
  <c r="AE9952" i="1"/>
  <c r="AG9952" i="1"/>
  <c r="AD9954" i="1"/>
  <c r="AE9954" i="1"/>
  <c r="AG9954" i="1"/>
  <c r="AD8597" i="1"/>
  <c r="AE8597" i="1"/>
  <c r="AG8597" i="1"/>
  <c r="AE10120" i="1"/>
  <c r="AD10120" i="1"/>
  <c r="AG10120" i="1"/>
  <c r="AD7006" i="1"/>
  <c r="AE7006" i="1"/>
  <c r="AG7006" i="1"/>
  <c r="AD6960" i="1"/>
  <c r="AE6960" i="1"/>
  <c r="AG6960" i="1"/>
  <c r="AD6901" i="1"/>
  <c r="AE6901" i="1"/>
  <c r="AG6901" i="1"/>
  <c r="AD6976" i="1"/>
  <c r="AE6976" i="1"/>
  <c r="AG6976" i="1"/>
  <c r="AD6963" i="1"/>
  <c r="AE6963" i="1"/>
  <c r="AG6963" i="1"/>
  <c r="AD7022" i="1"/>
  <c r="AE7022" i="1"/>
  <c r="AG7022" i="1"/>
  <c r="AD6957" i="1"/>
  <c r="AE6957" i="1"/>
  <c r="AG6957" i="1"/>
  <c r="AD6962" i="1"/>
  <c r="AE6962" i="1"/>
  <c r="AG6962" i="1"/>
  <c r="AD6977" i="1"/>
  <c r="AE6977" i="1"/>
  <c r="AG6977" i="1"/>
  <c r="AD7021" i="1"/>
  <c r="AE7021" i="1"/>
  <c r="AG7021" i="1"/>
  <c r="AD6982" i="1"/>
  <c r="AE6982" i="1"/>
  <c r="AG6982" i="1"/>
  <c r="AE6469" i="1"/>
  <c r="AD6469" i="1"/>
  <c r="AG6469" i="1"/>
  <c r="AD5730" i="1"/>
  <c r="AE5730" i="1"/>
  <c r="AG5730" i="1"/>
  <c r="AE10094" i="1"/>
  <c r="AD10094" i="1"/>
  <c r="AG10094" i="1"/>
  <c r="AD3594" i="1"/>
  <c r="AE3594" i="1"/>
  <c r="AG3594" i="1"/>
  <c r="AD8102" i="1"/>
  <c r="AE8102" i="1"/>
  <c r="AJ8102" i="1"/>
  <c r="AE10957" i="1"/>
  <c r="AK10957" i="1" s="1"/>
  <c r="AL10957" i="1" s="1"/>
  <c r="AD10957" i="1"/>
  <c r="AG10957" i="1"/>
  <c r="AH10957" i="1" s="1"/>
  <c r="AJ10957" i="1" s="1"/>
  <c r="AE3578" i="1"/>
  <c r="AD3578" i="1"/>
  <c r="AG3578" i="1"/>
  <c r="AE3581" i="1"/>
  <c r="AD3581" i="1"/>
  <c r="AG3581" i="1"/>
  <c r="AE3612" i="1"/>
  <c r="AD3612" i="1"/>
  <c r="AG3612" i="1"/>
  <c r="AD3602" i="1"/>
  <c r="AE3602" i="1"/>
  <c r="AG3602" i="1"/>
  <c r="AE3622" i="1"/>
  <c r="AD3622" i="1"/>
  <c r="AG3622" i="1"/>
  <c r="AD3818" i="1"/>
  <c r="AE3818" i="1"/>
  <c r="AG3818" i="1"/>
  <c r="AE3572" i="1"/>
  <c r="AD3572" i="1"/>
  <c r="AG3572" i="1"/>
  <c r="AE3583" i="1"/>
  <c r="AD3583" i="1"/>
  <c r="AG3583" i="1"/>
  <c r="AD3804" i="1"/>
  <c r="AE3804" i="1"/>
  <c r="AG3804" i="1"/>
  <c r="AE3562" i="1"/>
  <c r="AD3562" i="1"/>
  <c r="AG3562" i="1"/>
  <c r="AD6753" i="1"/>
  <c r="AE6753" i="1"/>
  <c r="AG6753" i="1"/>
  <c r="AE3574" i="1"/>
  <c r="AD3574" i="1"/>
  <c r="AG3574" i="1"/>
  <c r="AE3577" i="1"/>
  <c r="AD3577" i="1"/>
  <c r="AG3577" i="1"/>
  <c r="AD3819" i="1"/>
  <c r="AE3819" i="1"/>
  <c r="AG3819" i="1"/>
  <c r="AE3613" i="1"/>
  <c r="AD3613" i="1"/>
  <c r="AG3613" i="1"/>
  <c r="AE3619" i="1"/>
  <c r="AD3619" i="1"/>
  <c r="AG3619" i="1"/>
  <c r="AE3607" i="1"/>
  <c r="AD3607" i="1"/>
  <c r="AG3607" i="1"/>
  <c r="AD3633" i="1"/>
  <c r="AE3633" i="1"/>
  <c r="AG3633" i="1"/>
  <c r="AE3564" i="1"/>
  <c r="AD3564" i="1"/>
  <c r="AG3564" i="1"/>
  <c r="AD3618" i="1"/>
  <c r="AE3618" i="1"/>
  <c r="AG3618" i="1"/>
  <c r="AE3634" i="1"/>
  <c r="AD3634" i="1"/>
  <c r="AG3634" i="1"/>
  <c r="AE3605" i="1"/>
  <c r="AD3605" i="1"/>
  <c r="AG3605" i="1"/>
  <c r="AD3635" i="1"/>
  <c r="AE3635" i="1"/>
  <c r="AK3635" i="1" s="1"/>
  <c r="AG3635" i="1"/>
  <c r="AE3576" i="1"/>
  <c r="AD3576" i="1"/>
  <c r="AG3576" i="1"/>
  <c r="AE3632" i="1"/>
  <c r="AD3632" i="1"/>
  <c r="AG3632" i="1"/>
  <c r="AD9434" i="1"/>
  <c r="AE9434" i="1"/>
  <c r="AG9434" i="1"/>
  <c r="AD9310" i="1"/>
  <c r="AE9310" i="1"/>
  <c r="AG9310" i="1"/>
  <c r="AD9529" i="1"/>
  <c r="AE9529" i="1"/>
  <c r="AG9529" i="1"/>
  <c r="AD8692" i="1"/>
  <c r="AE8692" i="1"/>
  <c r="AG8692" i="1"/>
  <c r="AD10784" i="1"/>
  <c r="AE10784" i="1"/>
  <c r="AG10784" i="1"/>
  <c r="AD8675" i="1"/>
  <c r="AE8675" i="1"/>
  <c r="AG8675" i="1"/>
  <c r="AD6232" i="1"/>
  <c r="AE6232" i="1"/>
  <c r="AG6232" i="1"/>
  <c r="AE6237" i="1"/>
  <c r="AD6237" i="1"/>
  <c r="AG6237" i="1"/>
  <c r="AE6257" i="1"/>
  <c r="AD6257" i="1"/>
  <c r="AG6257" i="1"/>
  <c r="AD4081" i="1"/>
  <c r="AE4081" i="1"/>
  <c r="AK4081" i="1" s="1"/>
  <c r="AL4081" i="1" s="1"/>
  <c r="AG4081" i="1"/>
  <c r="AH4081" i="1" s="1"/>
  <c r="AJ4081" i="1" s="1"/>
  <c r="AD10591" i="1"/>
  <c r="AE10591" i="1"/>
  <c r="AG10591" i="1"/>
  <c r="AD10644" i="1"/>
  <c r="AE10644" i="1"/>
  <c r="AG10644" i="1"/>
  <c r="AD10403" i="1"/>
  <c r="AE10403" i="1"/>
  <c r="AJ10403" i="1"/>
  <c r="AD10405" i="1"/>
  <c r="AE10405" i="1"/>
  <c r="AG10405" i="1"/>
  <c r="AE10616" i="1"/>
  <c r="AD10616" i="1"/>
  <c r="AG10616" i="1"/>
  <c r="AD9557" i="1"/>
  <c r="AE9557" i="1"/>
  <c r="AG9557" i="1"/>
  <c r="AK9666" i="1"/>
  <c r="AL9666" i="1" s="1"/>
  <c r="AH9666" i="1"/>
  <c r="AJ9666" i="1" s="1"/>
  <c r="AD3984" i="1"/>
  <c r="AK3984" i="1"/>
  <c r="AL3984" i="1" s="1"/>
  <c r="AG3984" i="1"/>
  <c r="AH3984" i="1" s="1"/>
  <c r="AJ3984" i="1" s="1"/>
  <c r="AD9365" i="1"/>
  <c r="AE9365" i="1"/>
  <c r="AG9365" i="1"/>
  <c r="AE5209" i="1"/>
  <c r="AD5209" i="1"/>
  <c r="AG5209" i="1"/>
  <c r="AD11154" i="1"/>
  <c r="AE11154" i="1"/>
  <c r="AG11154" i="1"/>
  <c r="AD11046" i="1"/>
  <c r="AE11046" i="1"/>
  <c r="AG11046" i="1"/>
  <c r="AD11244" i="1"/>
  <c r="AE11244" i="1"/>
  <c r="AG11244" i="1"/>
  <c r="AD11264" i="1"/>
  <c r="AE11264" i="1"/>
  <c r="AG11264" i="1"/>
  <c r="AE11227" i="1"/>
  <c r="AD11227" i="1"/>
  <c r="AG11227" i="1"/>
  <c r="AE11255" i="1"/>
  <c r="AD11255" i="1"/>
  <c r="AG11255" i="1"/>
  <c r="AD11148" i="1"/>
  <c r="AE11148" i="1"/>
  <c r="AG11148" i="1"/>
  <c r="AD3997" i="1"/>
  <c r="AE3997" i="1"/>
  <c r="AK3997" i="1" s="1"/>
  <c r="AL3997" i="1" s="1"/>
  <c r="AG3997" i="1"/>
  <c r="AH3997" i="1" s="1"/>
  <c r="AJ3997" i="1" s="1"/>
  <c r="AD7656" i="1"/>
  <c r="AE7656" i="1"/>
  <c r="AG7656" i="1"/>
  <c r="AD7660" i="1"/>
  <c r="AE7660" i="1"/>
  <c r="AG7660" i="1"/>
  <c r="AD7658" i="1"/>
  <c r="AE7658" i="1"/>
  <c r="AG7658" i="1"/>
  <c r="AE11259" i="1"/>
  <c r="AD11259" i="1"/>
  <c r="AG11259" i="1"/>
  <c r="AD11152" i="1"/>
  <c r="AE11152" i="1"/>
  <c r="AG11152" i="1"/>
  <c r="AD11242" i="1"/>
  <c r="AE11242" i="1"/>
  <c r="AG11242" i="1"/>
  <c r="AE11257" i="1"/>
  <c r="AD11257" i="1"/>
  <c r="AG11257" i="1"/>
  <c r="AD11228" i="1"/>
  <c r="AE11228" i="1"/>
  <c r="AG11228" i="1"/>
  <c r="AD11212" i="1"/>
  <c r="AE11212" i="1"/>
  <c r="AG11212" i="1"/>
  <c r="AD11274" i="1"/>
  <c r="AE11274" i="1"/>
  <c r="AG11274" i="1"/>
  <c r="AD11234" i="1"/>
  <c r="AE11234" i="1"/>
  <c r="AG11234" i="1"/>
  <c r="AE11077" i="1"/>
  <c r="AD11077" i="1"/>
  <c r="AG11077" i="1"/>
  <c r="AD11224" i="1"/>
  <c r="AE11224" i="1"/>
  <c r="AG11224" i="1"/>
  <c r="AE11149" i="1"/>
  <c r="AD11149" i="1"/>
  <c r="AG11149" i="1"/>
  <c r="AE11025" i="1"/>
  <c r="AD11025" i="1"/>
  <c r="AG11025" i="1"/>
  <c r="AD11160" i="1"/>
  <c r="AE11160" i="1"/>
  <c r="AG11160" i="1"/>
  <c r="AE11243" i="1"/>
  <c r="AD11243" i="1"/>
  <c r="AG11243" i="1"/>
  <c r="AE11177" i="1"/>
  <c r="AD11177" i="1"/>
  <c r="AG11177" i="1"/>
  <c r="AD10726" i="1"/>
  <c r="AE10726" i="1"/>
  <c r="AJ10726" i="1"/>
  <c r="AD9240" i="1"/>
  <c r="AE9240" i="1"/>
  <c r="AG9240" i="1"/>
  <c r="AD9270" i="1"/>
  <c r="AE9270" i="1"/>
  <c r="AG9270" i="1"/>
  <c r="AE6323" i="1"/>
  <c r="AD6323" i="1"/>
  <c r="AG6323" i="1"/>
  <c r="AE4811" i="1"/>
  <c r="AD4811" i="1"/>
  <c r="AJ4811" i="1"/>
  <c r="AD6846" i="1"/>
  <c r="AE6846" i="1"/>
  <c r="AG6846" i="1"/>
  <c r="AD10089" i="1"/>
  <c r="AE10089" i="1"/>
  <c r="AG10089" i="1"/>
  <c r="AD7147" i="1"/>
  <c r="AE7147" i="1"/>
  <c r="AG7147" i="1"/>
  <c r="AE7154" i="1"/>
  <c r="AD7154" i="1"/>
  <c r="AG7154" i="1"/>
  <c r="AL7993" i="1"/>
  <c r="AD7993" i="1"/>
  <c r="AG7993" i="1"/>
  <c r="AD6844" i="1"/>
  <c r="AE6844" i="1"/>
  <c r="AG6844" i="1"/>
  <c r="AD6840" i="1"/>
  <c r="AE6840" i="1"/>
  <c r="AG6840" i="1"/>
  <c r="AD6768" i="1"/>
  <c r="AE6768" i="1"/>
  <c r="AG6768" i="1"/>
  <c r="AD3981" i="1"/>
  <c r="AE3981" i="1"/>
  <c r="AK3981" i="1" s="1"/>
  <c r="AL3981" i="1" s="1"/>
  <c r="AG3981" i="1"/>
  <c r="AH3981" i="1" s="1"/>
  <c r="AJ3981" i="1" s="1"/>
  <c r="AD6945" i="1"/>
  <c r="AE6945" i="1"/>
  <c r="AG6945" i="1"/>
  <c r="AD6780" i="1"/>
  <c r="AE6780" i="1"/>
  <c r="AG6780" i="1"/>
  <c r="AD6774" i="1"/>
  <c r="AE6774" i="1"/>
  <c r="AG6774" i="1"/>
  <c r="AD6769" i="1"/>
  <c r="AE6769" i="1"/>
  <c r="AG6769" i="1"/>
  <c r="AE10560" i="1"/>
  <c r="AD10560" i="1"/>
  <c r="AJ10560" i="1"/>
  <c r="AD11124" i="1"/>
  <c r="AE11124" i="1"/>
  <c r="AJ11124" i="1"/>
  <c r="AD10395" i="1"/>
  <c r="AE10395" i="1"/>
  <c r="AG10395" i="1"/>
  <c r="AE10406" i="1"/>
  <c r="AD10406" i="1"/>
  <c r="AJ10406" i="1"/>
  <c r="AD3683" i="1"/>
  <c r="AE3683" i="1"/>
  <c r="AG3683" i="1"/>
  <c r="AD3691" i="1"/>
  <c r="AE3691" i="1"/>
  <c r="AG3691" i="1"/>
  <c r="AD3687" i="1"/>
  <c r="AE3687" i="1"/>
  <c r="AG3687" i="1"/>
  <c r="AD3895" i="1"/>
  <c r="AE3895" i="1"/>
  <c r="AK3895" i="1" s="1"/>
  <c r="AL3895" i="1" s="1"/>
  <c r="AG3895" i="1"/>
  <c r="AH3895" i="1" s="1"/>
  <c r="AJ3895" i="1" s="1"/>
  <c r="AL7621" i="1"/>
  <c r="AJ7621" i="1"/>
  <c r="AL7821" i="1"/>
  <c r="AJ7821" i="1"/>
  <c r="AD8840" i="1"/>
  <c r="AE8840" i="1"/>
  <c r="AG8840" i="1"/>
  <c r="AD9094" i="1"/>
  <c r="AE9094" i="1"/>
  <c r="AJ9094" i="1"/>
  <c r="AD5313" i="1"/>
  <c r="AE5313" i="1"/>
  <c r="AG5313" i="1"/>
  <c r="AD10069" i="1"/>
  <c r="AE10069" i="1"/>
  <c r="AJ10069" i="1"/>
  <c r="AD3802" i="1"/>
  <c r="AE3802" i="1"/>
  <c r="AG3802" i="1"/>
  <c r="AD9781" i="1"/>
  <c r="AE9781" i="1"/>
  <c r="AG9781" i="1"/>
  <c r="AE10939" i="1"/>
  <c r="AK10939" i="1" s="1"/>
  <c r="AL10939" i="1" s="1"/>
  <c r="AD10939" i="1"/>
  <c r="AG10939" i="1"/>
  <c r="AH10939" i="1" s="1"/>
  <c r="AJ10939" i="1" s="1"/>
  <c r="AD9785" i="1"/>
  <c r="AE9785" i="1"/>
  <c r="AG9785" i="1"/>
  <c r="AE10963" i="1"/>
  <c r="AK10963" i="1" s="1"/>
  <c r="AL10963" i="1" s="1"/>
  <c r="AD10963" i="1"/>
  <c r="AG10963" i="1"/>
  <c r="AH10963" i="1" s="1"/>
  <c r="AJ10963" i="1" s="1"/>
  <c r="AD10940" i="1"/>
  <c r="AE10940" i="1"/>
  <c r="AK10940" i="1" s="1"/>
  <c r="AL10940" i="1" s="1"/>
  <c r="AG10940" i="1"/>
  <c r="AH10940" i="1" s="1"/>
  <c r="AJ10940" i="1" s="1"/>
  <c r="AE10935" i="1"/>
  <c r="AK10935" i="1" s="1"/>
  <c r="AL10935" i="1" s="1"/>
  <c r="AD10935" i="1"/>
  <c r="AG10935" i="1"/>
  <c r="AH10935" i="1" s="1"/>
  <c r="AJ10935" i="1" s="1"/>
  <c r="AD10936" i="1"/>
  <c r="AE10936" i="1"/>
  <c r="AK10936" i="1" s="1"/>
  <c r="AL10936" i="1" s="1"/>
  <c r="AG10936" i="1"/>
  <c r="AH10936" i="1" s="1"/>
  <c r="AJ10936" i="1" s="1"/>
  <c r="AD7086" i="1"/>
  <c r="AE7086" i="1"/>
  <c r="AG7086" i="1"/>
  <c r="AE7122" i="1"/>
  <c r="AD7122" i="1"/>
  <c r="AG7122" i="1"/>
  <c r="AD7088" i="1"/>
  <c r="AE7088" i="1"/>
  <c r="AG7088" i="1"/>
  <c r="AD7029" i="1"/>
  <c r="AE7029" i="1"/>
  <c r="AG7029" i="1"/>
  <c r="AD5033" i="1"/>
  <c r="AE5033" i="1"/>
  <c r="AG5033" i="1"/>
  <c r="AD9511" i="1"/>
  <c r="AE9511" i="1"/>
  <c r="AG9511" i="1"/>
  <c r="AD3887" i="1"/>
  <c r="AE3887" i="1"/>
  <c r="AK3887" i="1" s="1"/>
  <c r="AL3887" i="1" s="1"/>
  <c r="AG3887" i="1"/>
  <c r="AH3887" i="1" s="1"/>
  <c r="AJ3887" i="1" s="1"/>
  <c r="AD9917" i="1"/>
  <c r="AE9917" i="1"/>
  <c r="AG9917" i="1"/>
  <c r="AE8157" i="1"/>
  <c r="AD8157" i="1"/>
  <c r="AG8157" i="1"/>
  <c r="AD8154" i="1"/>
  <c r="AE8154" i="1"/>
  <c r="AK8154" i="1" s="1"/>
  <c r="AG8154" i="1"/>
  <c r="AD6150" i="1"/>
  <c r="AE6150" i="1"/>
  <c r="AG6150" i="1"/>
  <c r="AE6437" i="1"/>
  <c r="AD6437" i="1"/>
  <c r="AG6437" i="1"/>
  <c r="AD9563" i="1"/>
  <c r="AE9563" i="1"/>
  <c r="AG9563" i="1"/>
  <c r="AD3740" i="1"/>
  <c r="AE3740" i="1"/>
  <c r="AG3740" i="1"/>
  <c r="AD3733" i="1"/>
  <c r="AE3733" i="1"/>
  <c r="AG3733" i="1"/>
  <c r="AD3736" i="1"/>
  <c r="AE3736" i="1"/>
  <c r="AG3736" i="1"/>
  <c r="AD5467" i="1"/>
  <c r="AE5467" i="1"/>
  <c r="AG5467" i="1"/>
  <c r="AE6167" i="1"/>
  <c r="AD6167" i="1"/>
  <c r="AG6167" i="1"/>
  <c r="AD9519" i="1"/>
  <c r="AE9519" i="1"/>
  <c r="AJ9519" i="1"/>
  <c r="AD7470" i="1"/>
  <c r="AE7470" i="1"/>
  <c r="AG7470" i="1"/>
  <c r="AD9530" i="1"/>
  <c r="AE9530" i="1"/>
  <c r="AG9530" i="1"/>
  <c r="AE7763" i="1"/>
  <c r="AD7763" i="1"/>
  <c r="AG7763" i="1"/>
  <c r="AD7414" i="1"/>
  <c r="AE7414" i="1"/>
  <c r="AG7414" i="1"/>
  <c r="AE6383" i="1"/>
  <c r="AD6383" i="1"/>
  <c r="AG6383" i="1"/>
  <c r="AE11249" i="1"/>
  <c r="AD11249" i="1"/>
  <c r="AG11249" i="1"/>
  <c r="AD8993" i="1"/>
  <c r="AE8993" i="1"/>
  <c r="AJ8993" i="1"/>
  <c r="AD3825" i="1"/>
  <c r="AE3825" i="1"/>
  <c r="AG3825" i="1"/>
  <c r="AE8019" i="1"/>
  <c r="AD8019" i="1"/>
  <c r="AG8019" i="1"/>
  <c r="AD10002" i="1"/>
  <c r="AE10002" i="1"/>
  <c r="AG10002" i="1"/>
  <c r="AD9973" i="1"/>
  <c r="AE9973" i="1"/>
  <c r="AG9973" i="1"/>
  <c r="AD10004" i="1"/>
  <c r="AE10004" i="1"/>
  <c r="AG10004" i="1"/>
  <c r="AD10010" i="1"/>
  <c r="AE10010" i="1"/>
  <c r="AG10010" i="1"/>
  <c r="AD6382" i="1"/>
  <c r="AE6382" i="1"/>
  <c r="AG6382" i="1"/>
  <c r="AD10007" i="1"/>
  <c r="AE10007" i="1"/>
  <c r="AG10007" i="1"/>
  <c r="AD4922" i="1"/>
  <c r="AE4922" i="1"/>
  <c r="AG4922" i="1"/>
  <c r="AH4922" i="1" s="1"/>
  <c r="AD4830" i="1"/>
  <c r="AE4830" i="1"/>
  <c r="AJ4830" i="1"/>
  <c r="AE10154" i="1"/>
  <c r="AD10154" i="1"/>
  <c r="AJ10154" i="1"/>
  <c r="AD9489" i="1"/>
  <c r="AE9489" i="1"/>
  <c r="AG9489" i="1"/>
  <c r="AD10299" i="1"/>
  <c r="AE10299" i="1"/>
  <c r="AJ10299" i="1"/>
  <c r="AE7799" i="1"/>
  <c r="AD7799" i="1"/>
  <c r="AG7799" i="1"/>
  <c r="AD9916" i="1"/>
  <c r="AE9916" i="1"/>
  <c r="AG9916" i="1"/>
  <c r="AE11301" i="1"/>
  <c r="AD11301" i="1"/>
  <c r="AG11301" i="1"/>
  <c r="AE11085" i="1"/>
  <c r="AD11085" i="1"/>
  <c r="AJ11085" i="1"/>
  <c r="AD4931" i="1"/>
  <c r="AE4931" i="1"/>
  <c r="AG4931" i="1"/>
  <c r="AH4931" i="1" s="1"/>
  <c r="AJ4931" i="1" s="1"/>
  <c r="AD4824" i="1"/>
  <c r="AE4824" i="1"/>
  <c r="AJ4824" i="1"/>
  <c r="AE5101" i="1"/>
  <c r="AD5101" i="1"/>
  <c r="AJ5101" i="1"/>
  <c r="AD9548" i="1"/>
  <c r="AE9548" i="1"/>
  <c r="AG9548" i="1"/>
  <c r="AE5125" i="1"/>
  <c r="AD5125" i="1"/>
  <c r="AJ5125" i="1"/>
  <c r="AD4628" i="1"/>
  <c r="AE4628" i="1"/>
  <c r="AG4628" i="1"/>
  <c r="AD8887" i="1"/>
  <c r="AE8887" i="1"/>
  <c r="AG8887" i="1"/>
  <c r="AD4891" i="1"/>
  <c r="AE4891" i="1"/>
  <c r="AJ4891" i="1"/>
  <c r="AE10272" i="1"/>
  <c r="AD10272" i="1"/>
  <c r="AG10272" i="1"/>
  <c r="AD8497" i="1"/>
  <c r="AE8497" i="1"/>
  <c r="AG8497" i="1"/>
  <c r="AD9237" i="1"/>
  <c r="AE9237" i="1"/>
  <c r="AG9237" i="1"/>
  <c r="AD9510" i="1"/>
  <c r="AE9510" i="1"/>
  <c r="AG9510" i="1"/>
  <c r="AD9536" i="1"/>
  <c r="AE9536" i="1"/>
  <c r="AG9536" i="1"/>
  <c r="AD9831" i="1"/>
  <c r="AE9831" i="1"/>
  <c r="AG9831" i="1"/>
  <c r="AD9378" i="1"/>
  <c r="AE9378" i="1"/>
  <c r="AG9378" i="1"/>
  <c r="AD5475" i="1"/>
  <c r="AE5475" i="1"/>
  <c r="AJ5475" i="1"/>
  <c r="AD6238" i="1"/>
  <c r="AE6238" i="1"/>
  <c r="AG6238" i="1"/>
  <c r="AD11268" i="1"/>
  <c r="AE11268" i="1"/>
  <c r="AG11268" i="1"/>
  <c r="AE6483" i="1"/>
  <c r="AD6483" i="1"/>
  <c r="AG6483" i="1"/>
  <c r="AD8850" i="1"/>
  <c r="AE8850" i="1"/>
  <c r="AG8850" i="1"/>
  <c r="AD8502" i="1"/>
  <c r="AE8502" i="1"/>
  <c r="AG8502" i="1"/>
  <c r="AD6507" i="1"/>
  <c r="AL6507" i="1"/>
  <c r="AG6507" i="1"/>
  <c r="AE5796" i="1"/>
  <c r="AD5796" i="1"/>
  <c r="AJ5796" i="1"/>
  <c r="AD3659" i="1"/>
  <c r="AE3659" i="1"/>
  <c r="AJ3659" i="1"/>
  <c r="AD4924" i="1"/>
  <c r="AE4924" i="1"/>
  <c r="AG4924" i="1"/>
  <c r="AH4924" i="1" s="1"/>
  <c r="AJ4924" i="1" s="1"/>
  <c r="AE8057" i="1"/>
  <c r="AD8057" i="1"/>
  <c r="AG8057" i="1"/>
  <c r="AD6655" i="1"/>
  <c r="AE6655" i="1"/>
  <c r="AG6655" i="1"/>
  <c r="AE5678" i="1"/>
  <c r="AD5678" i="1"/>
  <c r="AG5678" i="1"/>
  <c r="AD4119" i="1"/>
  <c r="AE4119" i="1"/>
  <c r="AK4119" i="1" s="1"/>
  <c r="AL4119" i="1" s="1"/>
  <c r="AG4119" i="1"/>
  <c r="AH4119" i="1" s="1"/>
  <c r="AJ4119" i="1" s="1"/>
  <c r="AD10628" i="1"/>
  <c r="AE10628" i="1"/>
  <c r="AG10628" i="1"/>
  <c r="AE5690" i="1"/>
  <c r="AD5690" i="1"/>
  <c r="AG5690" i="1"/>
  <c r="AD7912" i="1"/>
  <c r="AE7912" i="1"/>
  <c r="AG7912" i="1"/>
  <c r="AD7918" i="1"/>
  <c r="AE7918" i="1"/>
  <c r="AG7918" i="1"/>
  <c r="AD4109" i="1"/>
  <c r="AE4109" i="1"/>
  <c r="AK4109" i="1" s="1"/>
  <c r="AL4109" i="1" s="1"/>
  <c r="AG4109" i="1"/>
  <c r="AH4109" i="1" s="1"/>
  <c r="AJ4109" i="1" s="1"/>
  <c r="AE7411" i="1"/>
  <c r="AD7411" i="1"/>
  <c r="AG7411" i="1"/>
  <c r="AD7406" i="1"/>
  <c r="AE7406" i="1"/>
  <c r="AG7406" i="1"/>
  <c r="AD5035" i="1"/>
  <c r="AE5035" i="1"/>
  <c r="AG5035" i="1"/>
  <c r="AD9392" i="1"/>
  <c r="AE9392" i="1"/>
  <c r="AG9392" i="1"/>
  <c r="AD7854" i="1"/>
  <c r="AE7854" i="1"/>
  <c r="AG7854" i="1"/>
  <c r="AE10873" i="1"/>
  <c r="AD10873" i="1"/>
  <c r="AG10873" i="1"/>
  <c r="AE5682" i="1"/>
  <c r="AD5682" i="1"/>
  <c r="AG5682" i="1"/>
  <c r="AD5683" i="1"/>
  <c r="AE5683" i="1"/>
  <c r="AG5683" i="1"/>
  <c r="AD5303" i="1"/>
  <c r="AE5303" i="1"/>
  <c r="AG5303" i="1"/>
  <c r="AD5665" i="1"/>
  <c r="AE5665" i="1"/>
  <c r="AG5665" i="1"/>
  <c r="AD5657" i="1"/>
  <c r="AE5657" i="1"/>
  <c r="AG5657" i="1"/>
  <c r="AE5172" i="1"/>
  <c r="AD5172" i="1"/>
  <c r="AG5172" i="1"/>
  <c r="AD5685" i="1"/>
  <c r="AE5685" i="1"/>
  <c r="AG5685" i="1"/>
  <c r="AD4319" i="1"/>
  <c r="AE4319" i="1"/>
  <c r="AG4319" i="1"/>
  <c r="AD4314" i="1"/>
  <c r="AE4314" i="1"/>
  <c r="AG4314" i="1"/>
  <c r="AD4308" i="1"/>
  <c r="AE4308" i="1"/>
  <c r="AG4308" i="1"/>
  <c r="AD4322" i="1"/>
  <c r="AE4322" i="1"/>
  <c r="AG4322" i="1"/>
  <c r="AD10650" i="1"/>
  <c r="AE10650" i="1"/>
  <c r="AG10650" i="1"/>
  <c r="AD6392" i="1"/>
  <c r="AE6392" i="1"/>
  <c r="AG6392" i="1"/>
  <c r="AE5442" i="1"/>
  <c r="AD5442" i="1"/>
  <c r="AG5442" i="1"/>
  <c r="AE7749" i="1"/>
  <c r="AD7749" i="1"/>
  <c r="AG7749" i="1"/>
  <c r="AD9469" i="1"/>
  <c r="AE9469" i="1"/>
  <c r="AG9469" i="1"/>
  <c r="AD6606" i="1"/>
  <c r="AE6606" i="1"/>
  <c r="AG6606" i="1"/>
  <c r="AE5831" i="1"/>
  <c r="AD5831" i="1"/>
  <c r="AG5831" i="1"/>
  <c r="AE5827" i="1"/>
  <c r="AD5827" i="1"/>
  <c r="AG5827" i="1"/>
  <c r="AD7550" i="1"/>
  <c r="AE7550" i="1"/>
  <c r="AG7550" i="1"/>
  <c r="AD7045" i="1"/>
  <c r="AE7045" i="1"/>
  <c r="AG7045" i="1"/>
  <c r="AD7121" i="1"/>
  <c r="AE7121" i="1"/>
  <c r="AG7121" i="1"/>
  <c r="AD5357" i="1"/>
  <c r="AE5357" i="1"/>
  <c r="AG5357" i="1"/>
  <c r="AD6400" i="1"/>
  <c r="AE6400" i="1"/>
  <c r="AG6400" i="1"/>
  <c r="AD6876" i="1"/>
  <c r="AE6876" i="1"/>
  <c r="AG6876" i="1"/>
  <c r="AD6861" i="1"/>
  <c r="AE6861" i="1"/>
  <c r="AG6861" i="1"/>
  <c r="AD6867" i="1"/>
  <c r="AE6867" i="1"/>
  <c r="AG6867" i="1"/>
  <c r="AD6862" i="1"/>
  <c r="AE6862" i="1"/>
  <c r="AG6862" i="1"/>
  <c r="AD6853" i="1"/>
  <c r="AE6853" i="1"/>
  <c r="AG6853" i="1"/>
  <c r="AD6872" i="1"/>
  <c r="AE6872" i="1"/>
  <c r="AG6872" i="1"/>
  <c r="AD9855" i="1"/>
  <c r="AE9855" i="1"/>
  <c r="AJ9855" i="1"/>
  <c r="AD9206" i="1"/>
  <c r="AE9206" i="1"/>
  <c r="AG9206" i="1"/>
  <c r="AD10684" i="1"/>
  <c r="AE10684" i="1"/>
  <c r="AG10684" i="1"/>
  <c r="AE7723" i="1"/>
  <c r="AD7723" i="1"/>
  <c r="AG7723" i="1"/>
  <c r="AE10574" i="1"/>
  <c r="AD10574" i="1"/>
  <c r="AG10574" i="1"/>
  <c r="AD6707" i="1"/>
  <c r="AE6707" i="1"/>
  <c r="AG6707" i="1"/>
  <c r="AD4087" i="1"/>
  <c r="AE4087" i="1"/>
  <c r="AK4087" i="1" s="1"/>
  <c r="AL4087" i="1" s="1"/>
  <c r="AG4087" i="1"/>
  <c r="AH4087" i="1" s="1"/>
  <c r="AJ4087" i="1" s="1"/>
  <c r="AD4408" i="1"/>
  <c r="AE4408" i="1"/>
  <c r="AG4408" i="1"/>
  <c r="AD7804" i="1"/>
  <c r="AE7804" i="1"/>
  <c r="AG7804" i="1"/>
  <c r="AD7642" i="1"/>
  <c r="AE7642" i="1"/>
  <c r="AG7642" i="1"/>
  <c r="AE7651" i="1"/>
  <c r="AD7651" i="1"/>
  <c r="AG7651" i="1"/>
  <c r="AE7645" i="1"/>
  <c r="AD7645" i="1"/>
  <c r="AG7645" i="1"/>
  <c r="AD3973" i="1"/>
  <c r="AE3973" i="1"/>
  <c r="AK3973" i="1" s="1"/>
  <c r="AL3973" i="1" s="1"/>
  <c r="AH3973" i="1"/>
  <c r="AJ3973" i="1" s="1"/>
  <c r="AD4491" i="1"/>
  <c r="AE4491" i="1"/>
  <c r="AG4491" i="1"/>
  <c r="AD4439" i="1"/>
  <c r="AE4439" i="1"/>
  <c r="AG4439" i="1"/>
  <c r="AD4487" i="1"/>
  <c r="AE4487" i="1"/>
  <c r="AG4487" i="1"/>
  <c r="AD4492" i="1"/>
  <c r="AE4492" i="1"/>
  <c r="AG4492" i="1"/>
  <c r="AD4451" i="1"/>
  <c r="AE4451" i="1"/>
  <c r="AG4451" i="1"/>
  <c r="AD4449" i="1"/>
  <c r="AE4449" i="1"/>
  <c r="AG4449" i="1"/>
  <c r="AD3983" i="1"/>
  <c r="AE3983" i="1"/>
  <c r="AK3983" i="1" s="1"/>
  <c r="AL3983" i="1" s="1"/>
  <c r="AH3983" i="1"/>
  <c r="AJ3983" i="1" s="1"/>
  <c r="AD4035" i="1"/>
  <c r="AE4035" i="1"/>
  <c r="AK4035" i="1" s="1"/>
  <c r="AL4035" i="1" s="1"/>
  <c r="AG4035" i="1"/>
  <c r="AH4035" i="1" s="1"/>
  <c r="AJ4035" i="1" s="1"/>
  <c r="AD3852" i="1"/>
  <c r="AE3852" i="1"/>
  <c r="AK3852" i="1" s="1"/>
  <c r="AL3852" i="1" s="1"/>
  <c r="AG3852" i="1"/>
  <c r="AH3852" i="1" s="1"/>
  <c r="AJ3852" i="1" s="1"/>
  <c r="AD7190" i="1"/>
  <c r="AE7190" i="1"/>
  <c r="AG7190" i="1"/>
  <c r="AD8837" i="1"/>
  <c r="AE8837" i="1"/>
  <c r="AG8837" i="1"/>
  <c r="AD5523" i="1"/>
  <c r="AE5523" i="1"/>
  <c r="AJ5523" i="1"/>
  <c r="AD3855" i="1"/>
  <c r="AE3855" i="1"/>
  <c r="AK3855" i="1" s="1"/>
  <c r="AL3855" i="1" s="1"/>
  <c r="AG3855" i="1"/>
  <c r="AH3855" i="1" s="1"/>
  <c r="AJ3855" i="1" s="1"/>
  <c r="AD4073" i="1"/>
  <c r="AE4073" i="1"/>
  <c r="AK4073" i="1" s="1"/>
  <c r="AL4073" i="1" s="1"/>
  <c r="AG4073" i="1"/>
  <c r="AH4073" i="1" s="1"/>
  <c r="AJ4073" i="1" s="1"/>
  <c r="AD6030" i="1"/>
  <c r="AE6030" i="1"/>
  <c r="AG6030" i="1"/>
  <c r="AD7051" i="1"/>
  <c r="AE7051" i="1"/>
  <c r="AG7051" i="1"/>
  <c r="AD7064" i="1"/>
  <c r="AE7064" i="1"/>
  <c r="AG7064" i="1"/>
  <c r="AE10693" i="1"/>
  <c r="AD10693" i="1"/>
  <c r="AG10693" i="1"/>
  <c r="AD9369" i="1"/>
  <c r="AE9369" i="1"/>
  <c r="AJ9369" i="1"/>
  <c r="AE7160" i="1"/>
  <c r="AD7160" i="1"/>
  <c r="AG7160" i="1"/>
  <c r="AD8128" i="1"/>
  <c r="AE8128" i="1"/>
  <c r="AG8128" i="1"/>
  <c r="AD5287" i="1"/>
  <c r="AE5287" i="1"/>
  <c r="AG5287" i="1"/>
  <c r="AE10040" i="1"/>
  <c r="AD10040" i="1"/>
  <c r="AG10040" i="1"/>
  <c r="AD6826" i="1"/>
  <c r="AE6826" i="1"/>
  <c r="AG6826" i="1"/>
  <c r="AD9215" i="1"/>
  <c r="AE9215" i="1"/>
  <c r="AG9215" i="1"/>
  <c r="AD8076" i="1"/>
  <c r="AE8076" i="1"/>
  <c r="AG8076" i="1"/>
  <c r="AE5350" i="1"/>
  <c r="AD5350" i="1"/>
  <c r="AG5350" i="1"/>
  <c r="AD9245" i="1"/>
  <c r="AE9245" i="1"/>
  <c r="AG9245" i="1"/>
  <c r="AD9256" i="1"/>
  <c r="AE9256" i="1"/>
  <c r="AG9256" i="1"/>
  <c r="AD9260" i="1"/>
  <c r="AE9260" i="1"/>
  <c r="AG9260" i="1"/>
  <c r="AD9267" i="1"/>
  <c r="AE9267" i="1"/>
  <c r="AG9267" i="1"/>
  <c r="AD9253" i="1"/>
  <c r="AE9253" i="1"/>
  <c r="AG9253" i="1"/>
  <c r="AD9262" i="1"/>
  <c r="AE9262" i="1"/>
  <c r="AG9262" i="1"/>
  <c r="AD7828" i="1"/>
  <c r="AE7828" i="1"/>
  <c r="AG7828" i="1"/>
  <c r="AD5309" i="1"/>
  <c r="AE5309" i="1"/>
  <c r="AG5309" i="1"/>
  <c r="AE7187" i="1"/>
  <c r="AD7187" i="1"/>
  <c r="AG7187" i="1"/>
  <c r="AD6739" i="1"/>
  <c r="AE6739" i="1"/>
  <c r="AG6739" i="1"/>
  <c r="AD6983" i="1"/>
  <c r="AE6983" i="1"/>
  <c r="AG6983" i="1"/>
  <c r="AD6723" i="1"/>
  <c r="AE6723" i="1"/>
  <c r="AG6723" i="1"/>
  <c r="AD6719" i="1"/>
  <c r="AE6719" i="1"/>
  <c r="AG6719" i="1"/>
  <c r="AD6711" i="1"/>
  <c r="AE6711" i="1"/>
  <c r="AG6711" i="1"/>
  <c r="AD9934" i="1"/>
  <c r="AE9934" i="1"/>
  <c r="AG9934" i="1"/>
  <c r="AD8833" i="1"/>
  <c r="AE8833" i="1"/>
  <c r="AG8833" i="1"/>
  <c r="AE9140" i="1"/>
  <c r="AD9140" i="1"/>
  <c r="AG9140" i="1"/>
  <c r="AD3952" i="1"/>
  <c r="AE3952" i="1"/>
  <c r="AK3952" i="1" s="1"/>
  <c r="AL3952" i="1" s="1"/>
  <c r="AG3952" i="1"/>
  <c r="AH3952" i="1" s="1"/>
  <c r="AJ3952" i="1" s="1"/>
  <c r="AE8051" i="1"/>
  <c r="AD8051" i="1"/>
  <c r="AG8051" i="1"/>
  <c r="AD8248" i="1"/>
  <c r="AE8248" i="1"/>
  <c r="AG8248" i="1"/>
  <c r="AD8234" i="1"/>
  <c r="AE8234" i="1"/>
  <c r="AG8234" i="1"/>
  <c r="AE8055" i="1"/>
  <c r="AD8055" i="1"/>
  <c r="AG8055" i="1"/>
  <c r="AE6487" i="1"/>
  <c r="AD6487" i="1"/>
  <c r="AG6487" i="1"/>
  <c r="AD11306" i="1"/>
  <c r="AE11306" i="1"/>
  <c r="AG11306" i="1"/>
  <c r="AD4973" i="1"/>
  <c r="AE4973" i="1"/>
  <c r="AG4973" i="1"/>
  <c r="AE11305" i="1"/>
  <c r="AD11305" i="1"/>
  <c r="AG11305" i="1"/>
  <c r="AD11068" i="1"/>
  <c r="AE11068" i="1"/>
  <c r="AG11068" i="1"/>
  <c r="AD4080" i="1"/>
  <c r="AE4080" i="1"/>
  <c r="AK4080" i="1" s="1"/>
  <c r="AL4080" i="1" s="1"/>
  <c r="AH4080" i="1"/>
  <c r="AJ4080" i="1" s="1"/>
  <c r="AD7113" i="1"/>
  <c r="AE7113" i="1"/>
  <c r="AG7113" i="1"/>
  <c r="AD7004" i="1"/>
  <c r="AE7004" i="1"/>
  <c r="AG7004" i="1"/>
  <c r="AD9493" i="1"/>
  <c r="AE9493" i="1"/>
  <c r="AG9493" i="1"/>
  <c r="AD6712" i="1"/>
  <c r="AE6712" i="1"/>
  <c r="AG6712" i="1"/>
  <c r="AD6749" i="1"/>
  <c r="AE6749" i="1"/>
  <c r="AG6749" i="1"/>
  <c r="AE10372" i="1"/>
  <c r="AD10372" i="1"/>
  <c r="AG10372" i="1"/>
  <c r="AD7180" i="1"/>
  <c r="AE7180" i="1"/>
  <c r="AG7180" i="1"/>
  <c r="AD6633" i="1"/>
  <c r="AE6633" i="1"/>
  <c r="AG6633" i="1"/>
  <c r="AD6823" i="1"/>
  <c r="AE6823" i="1"/>
  <c r="AG6823" i="1"/>
  <c r="AE10086" i="1"/>
  <c r="AD10086" i="1"/>
  <c r="AG10086" i="1"/>
  <c r="AE7427" i="1"/>
  <c r="AD7427" i="1"/>
  <c r="AG7427" i="1"/>
  <c r="AD7248" i="1"/>
  <c r="AE7248" i="1"/>
  <c r="AG7248" i="1"/>
  <c r="AD6626" i="1"/>
  <c r="AE6626" i="1"/>
  <c r="AG6626" i="1"/>
  <c r="AD7116" i="1"/>
  <c r="AE7116" i="1"/>
  <c r="AG7116" i="1"/>
  <c r="AD9551" i="1"/>
  <c r="AE9551" i="1"/>
  <c r="AG9551" i="1"/>
  <c r="AD4071" i="1"/>
  <c r="AE4071" i="1"/>
  <c r="AK4071" i="1" s="1"/>
  <c r="AL4071" i="1" s="1"/>
  <c r="AG4071" i="1"/>
  <c r="AH4071" i="1" s="1"/>
  <c r="AJ4071" i="1" s="1"/>
  <c r="AE7781" i="1"/>
  <c r="AD7781" i="1"/>
  <c r="AG7781" i="1"/>
  <c r="AD6934" i="1"/>
  <c r="AE6934" i="1"/>
  <c r="AJ6934" i="1"/>
  <c r="AE9116" i="1"/>
  <c r="AD9116" i="1"/>
  <c r="AG9116" i="1"/>
  <c r="AE9118" i="1"/>
  <c r="AD9118" i="1"/>
  <c r="AJ9118" i="1"/>
  <c r="AD9771" i="1"/>
  <c r="AE9771" i="1"/>
  <c r="AJ9771" i="1"/>
  <c r="AD8256" i="1"/>
  <c r="AE8256" i="1"/>
  <c r="AG8256" i="1"/>
  <c r="AE4761" i="1"/>
  <c r="AD4761" i="1"/>
  <c r="AG4761" i="1"/>
  <c r="AD8244" i="1"/>
  <c r="AE8244" i="1"/>
  <c r="AG8244" i="1"/>
  <c r="AD8254" i="1"/>
  <c r="AE8254" i="1"/>
  <c r="AG8254" i="1"/>
  <c r="AE8237" i="1"/>
  <c r="AD8237" i="1"/>
  <c r="AG8237" i="1"/>
  <c r="AD8232" i="1"/>
  <c r="AE8232" i="1"/>
  <c r="AG8232" i="1"/>
  <c r="AE8271" i="1"/>
  <c r="AD8271" i="1"/>
  <c r="AG8271" i="1"/>
  <c r="AD8252" i="1"/>
  <c r="AE8252" i="1"/>
  <c r="AG8252" i="1"/>
  <c r="AD6330" i="1"/>
  <c r="AE6330" i="1"/>
  <c r="AG6330" i="1"/>
  <c r="AH6330" i="1" s="1"/>
  <c r="AD7708" i="1"/>
  <c r="AE7708" i="1"/>
  <c r="AJ7708" i="1"/>
  <c r="AD7228" i="1"/>
  <c r="AE7228" i="1"/>
  <c r="AG7228" i="1"/>
  <c r="AE7227" i="1"/>
  <c r="AD7227" i="1"/>
  <c r="AG7227" i="1"/>
  <c r="AD6815" i="1"/>
  <c r="AE6815" i="1"/>
  <c r="AG6815" i="1"/>
  <c r="AE9136" i="1"/>
  <c r="AD9136" i="1"/>
  <c r="AG9136" i="1"/>
  <c r="AD8498" i="1"/>
  <c r="AE8498" i="1"/>
  <c r="AG8498" i="1"/>
  <c r="AD8493" i="1"/>
  <c r="AE8493" i="1"/>
  <c r="AG8493" i="1"/>
  <c r="AD8500" i="1"/>
  <c r="AE8500" i="1"/>
  <c r="AG8500" i="1"/>
  <c r="AD8266" i="1"/>
  <c r="AE8266" i="1"/>
  <c r="AG8266" i="1"/>
  <c r="AD6500" i="1"/>
  <c r="AE6500" i="1"/>
  <c r="AG6500" i="1"/>
  <c r="AD6480" i="1"/>
  <c r="AE6480" i="1"/>
  <c r="AG6480" i="1"/>
  <c r="AD6496" i="1"/>
  <c r="AE6496" i="1"/>
  <c r="AG6496" i="1"/>
  <c r="AD8064" i="1"/>
  <c r="AE8064" i="1"/>
  <c r="AG8064" i="1"/>
  <c r="AD8058" i="1"/>
  <c r="AE8058" i="1"/>
  <c r="AG8058" i="1"/>
  <c r="AE8087" i="1"/>
  <c r="AD8087" i="1"/>
  <c r="AG8087" i="1"/>
  <c r="AE8073" i="1"/>
  <c r="AD8073" i="1"/>
  <c r="AG8073" i="1"/>
  <c r="AD4078" i="1"/>
  <c r="AE4078" i="1"/>
  <c r="AK4078" i="1" s="1"/>
  <c r="AL4078" i="1" s="1"/>
  <c r="AG4078" i="1"/>
  <c r="AH4078" i="1" s="1"/>
  <c r="AJ4078" i="1" s="1"/>
  <c r="AD4103" i="1"/>
  <c r="AE4103" i="1"/>
  <c r="AK4103" i="1" s="1"/>
  <c r="AL4103" i="1" s="1"/>
  <c r="AG4103" i="1"/>
  <c r="AH4103" i="1" s="1"/>
  <c r="AJ4103" i="1" s="1"/>
  <c r="AD4063" i="1"/>
  <c r="AE4063" i="1"/>
  <c r="AK4063" i="1" s="1"/>
  <c r="AL4063" i="1" s="1"/>
  <c r="AG4063" i="1"/>
  <c r="AH4063" i="1" s="1"/>
  <c r="AJ4063" i="1" s="1"/>
  <c r="AD3977" i="1"/>
  <c r="AE3977" i="1"/>
  <c r="AK3977" i="1" s="1"/>
  <c r="AL3977" i="1" s="1"/>
  <c r="AG3977" i="1"/>
  <c r="AH3977" i="1" s="1"/>
  <c r="AJ3977" i="1" s="1"/>
  <c r="AD7776" i="1"/>
  <c r="AE7776" i="1"/>
  <c r="AJ7776" i="1"/>
  <c r="AD9694" i="1"/>
  <c r="AE9694" i="1"/>
  <c r="AK9694" i="1" s="1"/>
  <c r="AL9694" i="1" s="1"/>
  <c r="AG9694" i="1"/>
  <c r="AH9694" i="1" s="1"/>
  <c r="AJ9694" i="1" s="1"/>
  <c r="AD3998" i="1"/>
  <c r="AE3998" i="1"/>
  <c r="AK3998" i="1" s="1"/>
  <c r="AL3998" i="1" s="1"/>
  <c r="AG3998" i="1"/>
  <c r="AH3998" i="1" s="1"/>
  <c r="AJ3998" i="1" s="1"/>
  <c r="AE11307" i="1"/>
  <c r="AD11307" i="1"/>
  <c r="AG11307" i="1"/>
  <c r="AD11270" i="1"/>
  <c r="AE11270" i="1"/>
  <c r="AG11270" i="1"/>
  <c r="AD11208" i="1"/>
  <c r="AE11208" i="1"/>
  <c r="AG11208" i="1"/>
  <c r="AD11162" i="1"/>
  <c r="AE11162" i="1"/>
  <c r="AG11162" i="1"/>
  <c r="AD11052" i="1"/>
  <c r="AE11052" i="1"/>
  <c r="AG11052" i="1"/>
  <c r="AE11055" i="1"/>
  <c r="AD11055" i="1"/>
  <c r="AG11055" i="1"/>
  <c r="AE11069" i="1"/>
  <c r="AD11069" i="1"/>
  <c r="AG11069" i="1"/>
  <c r="AD8726" i="1"/>
  <c r="AE8726" i="1"/>
  <c r="AG8726" i="1"/>
  <c r="AD8762" i="1"/>
  <c r="AE8762" i="1"/>
  <c r="AG8762" i="1"/>
  <c r="AE5789" i="1"/>
  <c r="AD5789" i="1"/>
  <c r="AG5789" i="1"/>
  <c r="AE7173" i="1"/>
  <c r="AD7173" i="1"/>
  <c r="AG7173" i="1"/>
  <c r="AD6789" i="1"/>
  <c r="AE6789" i="1"/>
  <c r="AG6789" i="1"/>
  <c r="AE7519" i="1"/>
  <c r="AD7519" i="1"/>
  <c r="AG7519" i="1"/>
  <c r="AD7068" i="1"/>
  <c r="AE7068" i="1"/>
  <c r="AG7068" i="1"/>
  <c r="AD5681" i="1"/>
  <c r="AE5681" i="1"/>
  <c r="AG5681" i="1"/>
  <c r="AE7771" i="1"/>
  <c r="AD7771" i="1"/>
  <c r="AJ7771" i="1"/>
  <c r="AD11128" i="1"/>
  <c r="AE11128" i="1"/>
  <c r="AG11128" i="1"/>
  <c r="AD6818" i="1"/>
  <c r="AE6818" i="1"/>
  <c r="AJ6818" i="1"/>
  <c r="AD4023" i="1"/>
  <c r="AE4023" i="1"/>
  <c r="AK4023" i="1" s="1"/>
  <c r="AL4023" i="1" s="1"/>
  <c r="AG4023" i="1"/>
  <c r="AH4023" i="1" s="1"/>
  <c r="AJ4023" i="1" s="1"/>
  <c r="AD3879" i="1"/>
  <c r="AE3879" i="1"/>
  <c r="AK3879" i="1" s="1"/>
  <c r="AL3879" i="1" s="1"/>
  <c r="AG3879" i="1"/>
  <c r="AH3879" i="1" s="1"/>
  <c r="AJ3879" i="1" s="1"/>
  <c r="AD6398" i="1"/>
  <c r="AE6398" i="1"/>
  <c r="AG6398" i="1"/>
  <c r="AD9893" i="1"/>
  <c r="AE9893" i="1"/>
  <c r="AG9893" i="1"/>
  <c r="AE3458" i="1"/>
  <c r="AD3458" i="1"/>
  <c r="AG3458" i="1"/>
  <c r="AD9298" i="1"/>
  <c r="AE9298" i="1"/>
  <c r="AG9298" i="1"/>
  <c r="AD9294" i="1"/>
  <c r="AE9294" i="1"/>
  <c r="AK9294" i="1" s="1"/>
  <c r="AG9294" i="1"/>
  <c r="AD4982" i="1"/>
  <c r="AE4982" i="1"/>
  <c r="AJ4982" i="1"/>
  <c r="AD4554" i="1"/>
  <c r="AE4554" i="1"/>
  <c r="AG4554" i="1"/>
  <c r="AD5427" i="1"/>
  <c r="AE5427" i="1"/>
  <c r="AG5427" i="1"/>
  <c r="AD4295" i="1"/>
  <c r="AE4295" i="1"/>
  <c r="AG4295" i="1"/>
  <c r="AD4278" i="1"/>
  <c r="AE4278" i="1"/>
  <c r="AG4278" i="1"/>
  <c r="AD4293" i="1"/>
  <c r="AE4293" i="1"/>
  <c r="AG4293" i="1"/>
  <c r="AD9450" i="1"/>
  <c r="AE9450" i="1"/>
  <c r="AG9450" i="1"/>
  <c r="AD9942" i="1"/>
  <c r="AE9942" i="1"/>
  <c r="AG9942" i="1"/>
  <c r="AD5417" i="1"/>
  <c r="AE5417" i="1"/>
  <c r="AG5417" i="1"/>
  <c r="AD4124" i="1"/>
  <c r="AE4124" i="1"/>
  <c r="AK4124" i="1" s="1"/>
  <c r="AL4124" i="1" s="1"/>
  <c r="AG4124" i="1"/>
  <c r="AH4124" i="1" s="1"/>
  <c r="AJ4124" i="1" s="1"/>
  <c r="AE5414" i="1"/>
  <c r="AD5414" i="1"/>
  <c r="AG5414" i="1"/>
  <c r="AE5422" i="1"/>
  <c r="AD5422" i="1"/>
  <c r="AG5422" i="1"/>
  <c r="AD9876" i="1"/>
  <c r="AE9876" i="1"/>
  <c r="AG9876" i="1"/>
  <c r="AD4962" i="1"/>
  <c r="AE4962" i="1"/>
  <c r="AG4962" i="1"/>
  <c r="AD3860" i="1"/>
  <c r="AE3860" i="1"/>
  <c r="AK3860" i="1" s="1"/>
  <c r="AL3860" i="1" s="1"/>
  <c r="AG3860" i="1"/>
  <c r="AH3860" i="1" s="1"/>
  <c r="AJ3860" i="1" s="1"/>
  <c r="AD8024" i="1"/>
  <c r="AE8024" i="1"/>
  <c r="AG8024" i="1"/>
  <c r="AH8024" i="1" s="1"/>
  <c r="AD3751" i="1"/>
  <c r="AE3751" i="1"/>
  <c r="AG3751" i="1"/>
  <c r="AD3748" i="1"/>
  <c r="AE3748" i="1"/>
  <c r="AG3748" i="1"/>
  <c r="AD3747" i="1"/>
  <c r="AE3747" i="1"/>
  <c r="AG3747" i="1"/>
  <c r="AD9712" i="1"/>
  <c r="AE9712" i="1"/>
  <c r="AG9712" i="1"/>
  <c r="AD11248" i="1"/>
  <c r="AE11248" i="1"/>
  <c r="AG11248" i="1"/>
  <c r="AE3476" i="1"/>
  <c r="AD3476" i="1"/>
  <c r="AG3476" i="1"/>
  <c r="AD9052" i="1"/>
  <c r="AE9052" i="1"/>
  <c r="AJ9052" i="1"/>
  <c r="AD4284" i="1"/>
  <c r="AE4284" i="1"/>
  <c r="AG4284" i="1"/>
  <c r="AE5290" i="1"/>
  <c r="AD5290" i="1"/>
  <c r="AG5290" i="1"/>
  <c r="AD9404" i="1"/>
  <c r="AE9404" i="1"/>
  <c r="AG9404" i="1"/>
  <c r="AD5311" i="1"/>
  <c r="AE5311" i="1"/>
  <c r="AG5311" i="1"/>
  <c r="AD10766" i="1"/>
  <c r="AE10766" i="1"/>
  <c r="AG10766" i="1"/>
  <c r="AD7097" i="1"/>
  <c r="AE7097" i="1"/>
  <c r="AG7097" i="1"/>
  <c r="AE7233" i="1"/>
  <c r="AD7233" i="1"/>
  <c r="AG7233" i="1"/>
  <c r="AE10965" i="1"/>
  <c r="AK10965" i="1" s="1"/>
  <c r="AL10965" i="1" s="1"/>
  <c r="AD10965" i="1"/>
  <c r="AG10965" i="1"/>
  <c r="AH10965" i="1" s="1"/>
  <c r="AJ10965" i="1" s="1"/>
  <c r="AD3823" i="1"/>
  <c r="AE3823" i="1"/>
  <c r="AG3823" i="1"/>
  <c r="AD7884" i="1"/>
  <c r="AE7884" i="1"/>
  <c r="AG7884" i="1"/>
  <c r="AE5534" i="1"/>
  <c r="AD5534" i="1"/>
  <c r="AJ5534" i="1"/>
  <c r="AD10824" i="1"/>
  <c r="AE10824" i="1"/>
  <c r="AG10824" i="1"/>
  <c r="AE6107" i="1"/>
  <c r="AD6107" i="1"/>
  <c r="AG6107" i="1"/>
  <c r="AE3478" i="1"/>
  <c r="AD3478" i="1"/>
  <c r="AG3478" i="1"/>
  <c r="AD3491" i="1"/>
  <c r="AE3491" i="1"/>
  <c r="AG3491" i="1"/>
  <c r="AD6617" i="1"/>
  <c r="AE6617" i="1"/>
  <c r="AG6617" i="1"/>
  <c r="AD3485" i="1"/>
  <c r="AE3485" i="1"/>
  <c r="AG3485" i="1"/>
  <c r="AE5448" i="1"/>
  <c r="AD5448" i="1"/>
  <c r="AJ5448" i="1"/>
  <c r="AD9619" i="1"/>
  <c r="AE9619" i="1"/>
  <c r="AG9619" i="1"/>
  <c r="AE8397" i="1"/>
  <c r="AD8397" i="1"/>
  <c r="AG8397" i="1"/>
  <c r="AE9200" i="1"/>
  <c r="AD9200" i="1"/>
  <c r="AG9200" i="1"/>
  <c r="AD7246" i="1"/>
  <c r="AE7246" i="1"/>
  <c r="AG7246" i="1"/>
  <c r="AD7101" i="1"/>
  <c r="AE7101" i="1"/>
  <c r="AG7101" i="1"/>
  <c r="AD8084" i="1"/>
  <c r="AE8084" i="1"/>
  <c r="AG8084" i="1"/>
  <c r="AD7103" i="1"/>
  <c r="AE7103" i="1"/>
  <c r="AG7103" i="1"/>
  <c r="AE8093" i="1"/>
  <c r="AD8093" i="1"/>
  <c r="AG8093" i="1"/>
  <c r="AE8089" i="1"/>
  <c r="AD8089" i="1"/>
  <c r="AG8089" i="1"/>
  <c r="AE7833" i="1"/>
  <c r="AD7833" i="1"/>
  <c r="AG7833" i="1"/>
  <c r="AD10233" i="1"/>
  <c r="AE10233" i="1"/>
  <c r="AJ10233" i="1"/>
  <c r="AD5535" i="1"/>
  <c r="AE5535" i="1"/>
  <c r="AJ5535" i="1"/>
  <c r="AE10136" i="1"/>
  <c r="AD10136" i="1"/>
  <c r="AG10136" i="1"/>
  <c r="AE10124" i="1"/>
  <c r="AD10124" i="1"/>
  <c r="AG10124" i="1"/>
  <c r="AE10122" i="1"/>
  <c r="AD10122" i="1"/>
  <c r="AG10122" i="1"/>
  <c r="AD3794" i="1"/>
  <c r="AE3794" i="1"/>
  <c r="AG3794" i="1"/>
  <c r="AD3790" i="1"/>
  <c r="AE3790" i="1"/>
  <c r="AG3790" i="1"/>
  <c r="AE7585" i="1"/>
  <c r="AD7585" i="1"/>
  <c r="AG7585" i="1"/>
  <c r="AE10130" i="1"/>
  <c r="AD10130" i="1"/>
  <c r="AG10130" i="1"/>
  <c r="AE10110" i="1"/>
  <c r="AD10110" i="1"/>
  <c r="AJ10110" i="1"/>
  <c r="AD9714" i="1"/>
  <c r="AE9714" i="1"/>
  <c r="AG9714" i="1"/>
  <c r="AD10113" i="1"/>
  <c r="AE10113" i="1"/>
  <c r="AG10113" i="1"/>
  <c r="AD7818" i="1"/>
  <c r="AE7818" i="1"/>
  <c r="AG7818" i="1"/>
  <c r="AD4076" i="1"/>
  <c r="AE4076" i="1"/>
  <c r="AK4076" i="1" s="1"/>
  <c r="AL4076" i="1" s="1"/>
  <c r="AH4076" i="1"/>
  <c r="AJ4076" i="1" s="1"/>
  <c r="AE7737" i="1"/>
  <c r="AD7737" i="1"/>
  <c r="AG7737" i="1"/>
  <c r="AD7110" i="1"/>
  <c r="AE7110" i="1"/>
  <c r="AG7110" i="1"/>
  <c r="AD6748" i="1"/>
  <c r="AE6748" i="1"/>
  <c r="AG6748" i="1"/>
  <c r="AD7102" i="1"/>
  <c r="AE7102" i="1"/>
  <c r="AG7102" i="1"/>
  <c r="AD6705" i="1"/>
  <c r="AE6705" i="1"/>
  <c r="AG6705" i="1"/>
  <c r="AD10804" i="1"/>
  <c r="AE10804" i="1"/>
  <c r="AG10804" i="1"/>
  <c r="AD6704" i="1"/>
  <c r="AE6704" i="1"/>
  <c r="AG6704" i="1"/>
  <c r="AD7226" i="1"/>
  <c r="AE7226" i="1"/>
  <c r="AG7226" i="1"/>
  <c r="AD7186" i="1"/>
  <c r="AE7186" i="1"/>
  <c r="AG7186" i="1"/>
  <c r="AD6745" i="1"/>
  <c r="AE6745" i="1"/>
  <c r="AG6745" i="1"/>
  <c r="AD7214" i="1"/>
  <c r="AE7214" i="1"/>
  <c r="AJ7214" i="1"/>
  <c r="AD6816" i="1"/>
  <c r="AE6816" i="1"/>
  <c r="AG6816" i="1"/>
  <c r="AD6689" i="1"/>
  <c r="AE6689" i="1"/>
  <c r="AG6689" i="1"/>
  <c r="AD6682" i="1"/>
  <c r="AE6682" i="1"/>
  <c r="AG6682" i="1"/>
  <c r="AD6677" i="1"/>
  <c r="AE6677" i="1"/>
  <c r="AG6677" i="1"/>
  <c r="AD6673" i="1"/>
  <c r="AE6673" i="1"/>
  <c r="AG6673" i="1"/>
  <c r="AD10187" i="1"/>
  <c r="AE10187" i="1"/>
  <c r="AG10187" i="1"/>
  <c r="AE5680" i="1"/>
  <c r="AD5680" i="1"/>
  <c r="AG5680" i="1"/>
  <c r="AD7083" i="1"/>
  <c r="AE7083" i="1"/>
  <c r="AG7083" i="1"/>
  <c r="AD7077" i="1"/>
  <c r="AE7077" i="1"/>
  <c r="AG7077" i="1"/>
  <c r="AE10178" i="1"/>
  <c r="AD10178" i="1"/>
  <c r="AJ10178" i="1"/>
  <c r="AD7074" i="1"/>
  <c r="AE7074" i="1"/>
  <c r="AG7074" i="1"/>
  <c r="AD7057" i="1"/>
  <c r="AE7057" i="1"/>
  <c r="AG7057" i="1"/>
  <c r="AE7467" i="1"/>
  <c r="AD7467" i="1"/>
  <c r="AG7467" i="1"/>
  <c r="AE7499" i="1"/>
  <c r="AD7499" i="1"/>
  <c r="AG7499" i="1"/>
  <c r="AD7922" i="1"/>
  <c r="AE7922" i="1"/>
  <c r="AG7922" i="1"/>
  <c r="AD3547" i="1"/>
  <c r="AE3547" i="1"/>
  <c r="AG3547" i="1"/>
  <c r="AD9802" i="1"/>
  <c r="AE9802" i="1"/>
  <c r="AG9802" i="1"/>
  <c r="AE11297" i="1"/>
  <c r="AD11297" i="1"/>
  <c r="AG11297" i="1"/>
  <c r="AE11059" i="1"/>
  <c r="AD11059" i="1"/>
  <c r="AG11059" i="1"/>
  <c r="AD11298" i="1"/>
  <c r="AE11298" i="1"/>
  <c r="AG11298" i="1"/>
  <c r="AD11280" i="1"/>
  <c r="AE11280" i="1"/>
  <c r="AG11280" i="1"/>
  <c r="AE11173" i="1"/>
  <c r="AD11173" i="1"/>
  <c r="AG11173" i="1"/>
  <c r="AE7561" i="1"/>
  <c r="AD7561" i="1"/>
  <c r="AG7561" i="1"/>
  <c r="AD5723" i="1"/>
  <c r="AE5723" i="1"/>
  <c r="AG5723" i="1"/>
  <c r="AD6378" i="1"/>
  <c r="AE6378" i="1"/>
  <c r="AG6378" i="1"/>
  <c r="AD9430" i="1"/>
  <c r="AE9430" i="1"/>
  <c r="AG9430" i="1"/>
  <c r="AD10411" i="1"/>
  <c r="AE10411" i="1"/>
  <c r="AG10411" i="1"/>
  <c r="AE10418" i="1"/>
  <c r="AD10418" i="1"/>
  <c r="AG10418" i="1"/>
  <c r="AE10422" i="1"/>
  <c r="AD10422" i="1"/>
  <c r="AG10422" i="1"/>
  <c r="AE7759" i="1"/>
  <c r="AD7759" i="1"/>
  <c r="AJ7759" i="1"/>
  <c r="AD10413" i="1"/>
  <c r="AE10413" i="1"/>
  <c r="AG10413" i="1"/>
  <c r="AD7684" i="1"/>
  <c r="AE7684" i="1"/>
  <c r="AG7684" i="1"/>
  <c r="AD4774" i="1"/>
  <c r="AE4774" i="1"/>
  <c r="AG4774" i="1"/>
  <c r="AD4778" i="1"/>
  <c r="AE4778" i="1"/>
  <c r="AG4778" i="1"/>
  <c r="AE4771" i="1"/>
  <c r="AD4771" i="1"/>
  <c r="AG4771" i="1"/>
  <c r="AE4767" i="1"/>
  <c r="AD4767" i="1"/>
  <c r="AG4767" i="1"/>
  <c r="AD4790" i="1"/>
  <c r="AE4790" i="1"/>
  <c r="AG4790" i="1"/>
  <c r="AD4786" i="1"/>
  <c r="AE4786" i="1"/>
  <c r="AG4786" i="1"/>
  <c r="AD4780" i="1"/>
  <c r="AE4780" i="1"/>
  <c r="AG4780" i="1"/>
  <c r="AE5169" i="1"/>
  <c r="AD5169" i="1"/>
  <c r="AG5169" i="1"/>
  <c r="AE7365" i="1"/>
  <c r="AD7365" i="1"/>
  <c r="AG7365" i="1"/>
  <c r="AE7255" i="1"/>
  <c r="AD7255" i="1"/>
  <c r="AG7255" i="1"/>
  <c r="AE7251" i="1"/>
  <c r="AD7251" i="1"/>
  <c r="AG7251" i="1"/>
  <c r="AE7363" i="1"/>
  <c r="AD7363" i="1"/>
  <c r="AG7363" i="1"/>
  <c r="AD10181" i="1"/>
  <c r="AE10181" i="1"/>
  <c r="AG10181" i="1"/>
  <c r="AE7269" i="1"/>
  <c r="AD7269" i="1"/>
  <c r="AG7269" i="1"/>
  <c r="AD7872" i="1"/>
  <c r="AE7872" i="1"/>
  <c r="AG7872" i="1"/>
  <c r="AD6666" i="1"/>
  <c r="AE6666" i="1"/>
  <c r="AG6666" i="1"/>
  <c r="AD7206" i="1"/>
  <c r="AE7206" i="1"/>
  <c r="AG7206" i="1"/>
  <c r="AD4132" i="1"/>
  <c r="AE4132" i="1"/>
  <c r="AK4132" i="1" s="1"/>
  <c r="AL4132" i="1" s="1"/>
  <c r="AG4132" i="1"/>
  <c r="AH4132" i="1" s="1"/>
  <c r="AJ4132" i="1" s="1"/>
  <c r="AD7015" i="1"/>
  <c r="AE7015" i="1"/>
  <c r="AG7015" i="1"/>
  <c r="AE10176" i="1"/>
  <c r="AD10176" i="1"/>
  <c r="AG10176" i="1"/>
  <c r="AE10180" i="1"/>
  <c r="AD10180" i="1"/>
  <c r="AG10180" i="1"/>
  <c r="AD9073" i="1"/>
  <c r="AE9073" i="1"/>
  <c r="AG9073" i="1"/>
  <c r="AD9077" i="1"/>
  <c r="AE9077" i="1"/>
  <c r="AG9077" i="1"/>
  <c r="AD9078" i="1"/>
  <c r="AE9078" i="1"/>
  <c r="AG9078" i="1"/>
  <c r="AE7285" i="1"/>
  <c r="AD7285" i="1"/>
  <c r="AG7285" i="1"/>
  <c r="AH7285" i="1" s="1"/>
  <c r="AJ7285" i="1" s="1"/>
  <c r="AD9076" i="1"/>
  <c r="AE9076" i="1"/>
  <c r="AG9076" i="1"/>
  <c r="AD9574" i="1"/>
  <c r="AE9574" i="1"/>
  <c r="AG9574" i="1"/>
  <c r="AD6678" i="1"/>
  <c r="AE6678" i="1"/>
  <c r="AG6678" i="1"/>
  <c r="AD2727" i="1"/>
  <c r="AG2727" i="1"/>
  <c r="AD5273" i="1"/>
  <c r="AE5273" i="1"/>
  <c r="AG5273" i="1"/>
  <c r="AE5284" i="1"/>
  <c r="AD5284" i="1"/>
  <c r="AG5284" i="1"/>
  <c r="AD5281" i="1"/>
  <c r="AE5281" i="1"/>
  <c r="AG5281" i="1"/>
  <c r="AD7240" i="1"/>
  <c r="AE7240" i="1"/>
  <c r="AG7240" i="1"/>
  <c r="AD6744" i="1"/>
  <c r="AE6744" i="1"/>
  <c r="AG6744" i="1"/>
  <c r="AE5294" i="1"/>
  <c r="AD5294" i="1"/>
  <c r="AG5294" i="1"/>
  <c r="AE7130" i="1"/>
  <c r="AD7130" i="1"/>
  <c r="AG7130" i="1"/>
  <c r="AE7138" i="1"/>
  <c r="AD7138" i="1"/>
  <c r="AG7138" i="1"/>
  <c r="AE7213" i="1"/>
  <c r="AD7213" i="1"/>
  <c r="AG7213" i="1"/>
  <c r="AD3830" i="1"/>
  <c r="AE3830" i="1"/>
  <c r="AK3830" i="1" s="1"/>
  <c r="AL3830" i="1" s="1"/>
  <c r="AG3830" i="1"/>
  <c r="AH3830" i="1" s="1"/>
  <c r="AJ3830" i="1" s="1"/>
  <c r="AD3944" i="1"/>
  <c r="AE3944" i="1"/>
  <c r="AK3944" i="1" s="1"/>
  <c r="AL3944" i="1" s="1"/>
  <c r="AG3944" i="1"/>
  <c r="AH3944" i="1" s="1"/>
  <c r="AJ3944" i="1" s="1"/>
  <c r="AD2407" i="1"/>
  <c r="AG2407" i="1"/>
  <c r="AD2562" i="1"/>
  <c r="AG2562" i="1"/>
  <c r="AD3943" i="1"/>
  <c r="AE3943" i="1"/>
  <c r="AG3943" i="1"/>
  <c r="AH3943" i="1" s="1"/>
  <c r="AJ3943" i="1" s="1"/>
  <c r="AD6651" i="1"/>
  <c r="AE6651" i="1"/>
  <c r="AG6651" i="1"/>
  <c r="AL7694" i="1"/>
  <c r="AJ7694" i="1"/>
  <c r="AD7043" i="1"/>
  <c r="AE7043" i="1"/>
  <c r="AG7043" i="1"/>
  <c r="AD7037" i="1"/>
  <c r="AE7037" i="1"/>
  <c r="AG7037" i="1"/>
  <c r="AD7035" i="1"/>
  <c r="AE7035" i="1"/>
  <c r="AG7035" i="1"/>
  <c r="AD7032" i="1"/>
  <c r="AE7032" i="1"/>
  <c r="AG7032" i="1"/>
  <c r="AD7112" i="1"/>
  <c r="AE7112" i="1"/>
  <c r="AG7112" i="1"/>
  <c r="AE7203" i="1"/>
  <c r="AD7203" i="1"/>
  <c r="AG7203" i="1"/>
  <c r="AD7200" i="1"/>
  <c r="AE7200" i="1"/>
  <c r="AG7200" i="1"/>
  <c r="AE7235" i="1"/>
  <c r="AD7235" i="1"/>
  <c r="AJ7235" i="1"/>
  <c r="AD4382" i="1"/>
  <c r="AE4382" i="1"/>
  <c r="AG4382" i="1"/>
  <c r="AD6667" i="1"/>
  <c r="AE6667" i="1"/>
  <c r="AG6667" i="1"/>
  <c r="AD4390" i="1"/>
  <c r="AE4390" i="1"/>
  <c r="AG4390" i="1"/>
  <c r="AD2908" i="1"/>
  <c r="AG2908" i="1"/>
  <c r="AD9314" i="1"/>
  <c r="AE9314" i="1"/>
  <c r="AJ9314" i="1"/>
  <c r="AD6659" i="1"/>
  <c r="AE6659" i="1"/>
  <c r="AG6659" i="1"/>
  <c r="AD6657" i="1"/>
  <c r="AE6657" i="1"/>
  <c r="AG6657" i="1"/>
  <c r="AD7133" i="1"/>
  <c r="AE7133" i="1"/>
  <c r="AG7133" i="1"/>
  <c r="AD5279" i="1"/>
  <c r="AE5279" i="1"/>
  <c r="AG5279" i="1"/>
  <c r="AD2540" i="1"/>
  <c r="AG2540" i="1"/>
  <c r="AE5788" i="1"/>
  <c r="AD5788" i="1"/>
  <c r="AG5788" i="1"/>
  <c r="AE5780" i="1"/>
  <c r="AD5780" i="1"/>
  <c r="AJ5780" i="1"/>
  <c r="AD4120" i="1"/>
  <c r="AE4120" i="1"/>
  <c r="AK4120" i="1" s="1"/>
  <c r="AL4120" i="1" s="1"/>
  <c r="AG4120" i="1"/>
  <c r="AH4120" i="1" s="1"/>
  <c r="AJ4120" i="1" s="1"/>
  <c r="AD1831" i="1"/>
  <c r="AG1831" i="1"/>
  <c r="AH1831" i="1" s="1"/>
  <c r="AJ1831" i="1" s="1"/>
  <c r="AD4098" i="1"/>
  <c r="AE4098" i="1"/>
  <c r="AK4098" i="1" s="1"/>
  <c r="AL4098" i="1" s="1"/>
  <c r="AG4098" i="1"/>
  <c r="AH4098" i="1" s="1"/>
  <c r="AJ4098" i="1" s="1"/>
  <c r="AE11191" i="1"/>
  <c r="AD11191" i="1"/>
  <c r="AG11191" i="1"/>
  <c r="AD4893" i="1"/>
  <c r="AE4893" i="1"/>
  <c r="AJ4893" i="1"/>
  <c r="AE10260" i="1"/>
  <c r="AD10260" i="1"/>
  <c r="AJ10260" i="1"/>
  <c r="AD9935" i="1"/>
  <c r="AE9935" i="1"/>
  <c r="AG9935" i="1"/>
  <c r="AD8831" i="1"/>
  <c r="AE8831" i="1"/>
  <c r="AG8831" i="1"/>
  <c r="AD8328" i="1"/>
  <c r="AE8328" i="1"/>
  <c r="AG8328" i="1"/>
  <c r="AD8827" i="1"/>
  <c r="AE8827" i="1"/>
  <c r="AG8827" i="1"/>
  <c r="AE9128" i="1"/>
  <c r="AD9128" i="1"/>
  <c r="AG9128" i="1"/>
  <c r="AE9147" i="1"/>
  <c r="AD9147" i="1"/>
  <c r="AG9147" i="1"/>
  <c r="AE9146" i="1"/>
  <c r="AD9146" i="1"/>
  <c r="AG9146" i="1"/>
  <c r="AE9142" i="1"/>
  <c r="AD9142" i="1"/>
  <c r="AG9142" i="1"/>
  <c r="AD7632" i="1"/>
  <c r="AE7632" i="1"/>
  <c r="AG7632" i="1"/>
  <c r="AD9104" i="1"/>
  <c r="AE9104" i="1"/>
  <c r="AG9104" i="1"/>
  <c r="AD9100" i="1"/>
  <c r="AE9100" i="1"/>
  <c r="AG9100" i="1"/>
  <c r="AD7896" i="1"/>
  <c r="AE7896" i="1"/>
  <c r="AG7896" i="1"/>
  <c r="AE9108" i="1"/>
  <c r="AD9108" i="1"/>
  <c r="AG9108" i="1"/>
  <c r="AD9098" i="1"/>
  <c r="AE9098" i="1"/>
  <c r="AG9098" i="1"/>
  <c r="AE8327" i="1"/>
  <c r="AD8327" i="1"/>
  <c r="AG8327" i="1"/>
  <c r="AE5808" i="1"/>
  <c r="AD5808" i="1"/>
  <c r="AG5808" i="1"/>
  <c r="AE5798" i="1"/>
  <c r="AD5798" i="1"/>
  <c r="AG5798" i="1"/>
  <c r="AD9926" i="1"/>
  <c r="AE9926" i="1"/>
  <c r="AG9926" i="1"/>
  <c r="AE4815" i="1"/>
  <c r="AD4815" i="1"/>
  <c r="AG4815" i="1"/>
  <c r="AD9595" i="1"/>
  <c r="AE9595" i="1"/>
  <c r="AG9595" i="1"/>
  <c r="AD9370" i="1"/>
  <c r="AE9370" i="1"/>
  <c r="AJ9370" i="1"/>
  <c r="AD6991" i="1"/>
  <c r="AE6991" i="1"/>
  <c r="AG6991" i="1"/>
  <c r="AD9376" i="1"/>
  <c r="AE9376" i="1"/>
  <c r="AG9376" i="1"/>
  <c r="AD10265" i="1"/>
  <c r="AE10265" i="1"/>
  <c r="AJ10265" i="1"/>
  <c r="AD9375" i="1"/>
  <c r="AE9375" i="1"/>
  <c r="AG9375" i="1"/>
  <c r="AD9651" i="1"/>
  <c r="AE9651" i="1"/>
  <c r="AK9651" i="1" s="1"/>
  <c r="AL9651" i="1" s="1"/>
  <c r="AG9651" i="1"/>
  <c r="AH9651" i="1" s="1"/>
  <c r="AJ9651" i="1" s="1"/>
  <c r="AD6819" i="1"/>
  <c r="AE6819" i="1"/>
  <c r="AJ6819" i="1"/>
  <c r="AD6828" i="1"/>
  <c r="AE6828" i="1"/>
  <c r="AG6828" i="1"/>
  <c r="AD9485" i="1"/>
  <c r="AE9485" i="1"/>
  <c r="AG9485" i="1"/>
  <c r="AE7785" i="1"/>
  <c r="AD7785" i="1"/>
  <c r="AG7785" i="1"/>
  <c r="AD2247" i="1"/>
  <c r="AG2247" i="1"/>
  <c r="AD9516" i="1"/>
  <c r="AE9516" i="1"/>
  <c r="AG9516" i="1"/>
  <c r="AD9539" i="1"/>
  <c r="AE9539" i="1"/>
  <c r="AG9539" i="1"/>
  <c r="AD9322" i="1"/>
  <c r="AE9322" i="1"/>
  <c r="AG9322" i="1"/>
  <c r="AD6992" i="1"/>
  <c r="AE6992" i="1"/>
  <c r="AG6992" i="1"/>
  <c r="AD9327" i="1"/>
  <c r="AE9327" i="1"/>
  <c r="AG9327" i="1"/>
  <c r="AD9702" i="1"/>
  <c r="AE9702" i="1"/>
  <c r="AG9702" i="1"/>
  <c r="AD9333" i="1"/>
  <c r="AE9333" i="1"/>
  <c r="AG9333" i="1"/>
  <c r="AD6616" i="1"/>
  <c r="AE6616" i="1"/>
  <c r="AG6616" i="1"/>
  <c r="AD9344" i="1"/>
  <c r="AE9344" i="1"/>
  <c r="AG9344" i="1"/>
  <c r="AD9338" i="1"/>
  <c r="AE9338" i="1"/>
  <c r="AG9338" i="1"/>
  <c r="AE7181" i="1"/>
  <c r="AD7181" i="1"/>
  <c r="AJ7181" i="1"/>
  <c r="AD2140" i="1"/>
  <c r="AG2140" i="1"/>
  <c r="AD6877" i="1"/>
  <c r="AE6877" i="1"/>
  <c r="AG6877" i="1"/>
  <c r="AD9755" i="1"/>
  <c r="AE9755" i="1"/>
  <c r="AJ9755" i="1"/>
  <c r="AD2998" i="1"/>
  <c r="AG2998" i="1"/>
  <c r="AD2988" i="1"/>
  <c r="AG2988" i="1"/>
  <c r="AE7581" i="1"/>
  <c r="AD7581" i="1"/>
  <c r="AG7581" i="1"/>
  <c r="AD6956" i="1"/>
  <c r="AE6956" i="1"/>
  <c r="AG6956" i="1"/>
  <c r="AD6751" i="1"/>
  <c r="AE6751" i="1"/>
  <c r="AG6751" i="1"/>
  <c r="AD3020" i="1"/>
  <c r="AG3020" i="1"/>
  <c r="AD7089" i="1"/>
  <c r="AE7089" i="1"/>
  <c r="AJ7089" i="1"/>
  <c r="AD6918" i="1"/>
  <c r="AE6918" i="1"/>
  <c r="AJ6918" i="1"/>
  <c r="AD6628" i="1"/>
  <c r="AE6628" i="1"/>
  <c r="AG6628" i="1"/>
  <c r="AD7220" i="1"/>
  <c r="AE7220" i="1"/>
  <c r="AJ7220" i="1"/>
  <c r="AD8793" i="1"/>
  <c r="AE8793" i="1"/>
  <c r="AG8793" i="1"/>
  <c r="AD2354" i="1"/>
  <c r="AG2354" i="1"/>
  <c r="AD2123" i="1"/>
  <c r="AG2123" i="1"/>
  <c r="AD8626" i="1"/>
  <c r="AE8626" i="1"/>
  <c r="AG8626" i="1"/>
  <c r="AD8634" i="1"/>
  <c r="AE8634" i="1"/>
  <c r="AG8634" i="1"/>
  <c r="AD5726" i="1"/>
  <c r="AE5726" i="1"/>
  <c r="AG5726" i="1"/>
  <c r="AD7898" i="1"/>
  <c r="AE7898" i="1"/>
  <c r="AG7898" i="1"/>
  <c r="AD1450" i="1"/>
  <c r="AG1450" i="1"/>
  <c r="AH1450" i="1" s="1"/>
  <c r="AJ1450" i="1" s="1"/>
  <c r="AD4061" i="1"/>
  <c r="AE4061" i="1"/>
  <c r="AK4061" i="1" s="1"/>
  <c r="AL4061" i="1" s="1"/>
  <c r="AG4061" i="1"/>
  <c r="AH4061" i="1" s="1"/>
  <c r="AJ4061" i="1" s="1"/>
  <c r="AE6063" i="1"/>
  <c r="AD6063" i="1"/>
  <c r="AG6063" i="1"/>
  <c r="AD4872" i="1"/>
  <c r="AE4872" i="1"/>
  <c r="AG4872" i="1"/>
  <c r="AD7388" i="1"/>
  <c r="AE7388" i="1"/>
  <c r="AG7388" i="1"/>
  <c r="AD4129" i="1"/>
  <c r="AE4129" i="1"/>
  <c r="AK4129" i="1" s="1"/>
  <c r="AL4129" i="1" s="1"/>
  <c r="AH4129" i="1"/>
  <c r="AJ4129" i="1" s="1"/>
  <c r="AE7393" i="1"/>
  <c r="AD7393" i="1"/>
  <c r="AG7393" i="1"/>
  <c r="AD7127" i="1"/>
  <c r="AE7127" i="1"/>
  <c r="AG7127" i="1"/>
  <c r="AE3720" i="1"/>
  <c r="AD3720" i="1"/>
  <c r="AJ3720" i="1"/>
  <c r="AD8605" i="1"/>
  <c r="AE8605" i="1"/>
  <c r="AG8605" i="1"/>
  <c r="AE3644" i="1"/>
  <c r="AD3644" i="1"/>
  <c r="AG3644" i="1"/>
  <c r="AD9468" i="1"/>
  <c r="AE9468" i="1"/>
  <c r="AG9468" i="1"/>
  <c r="AE7755" i="1"/>
  <c r="AD7755" i="1"/>
  <c r="AJ7755" i="1"/>
  <c r="AD3300" i="1"/>
  <c r="AJ3300" i="1"/>
  <c r="AE7463" i="1"/>
  <c r="AD7463" i="1"/>
  <c r="AG7463" i="1"/>
  <c r="AD5706" i="1"/>
  <c r="AE5706" i="1"/>
  <c r="AG5706" i="1"/>
  <c r="AD7976" i="1"/>
  <c r="AE7976" i="1"/>
  <c r="AG7976" i="1"/>
  <c r="AD9225" i="1"/>
  <c r="AE9225" i="1"/>
  <c r="AG9225" i="1"/>
  <c r="AD1508" i="1"/>
  <c r="AG1508" i="1"/>
  <c r="AH1508" i="1" s="1"/>
  <c r="AJ1508" i="1" s="1"/>
  <c r="AE4797" i="1"/>
  <c r="AD4797" i="1"/>
  <c r="AG4797" i="1"/>
  <c r="AD6594" i="1"/>
  <c r="AE6594" i="1"/>
  <c r="AG6594" i="1"/>
  <c r="AE6457" i="1"/>
  <c r="AD6457" i="1"/>
  <c r="AG6457" i="1"/>
  <c r="AD6521" i="1"/>
  <c r="AE6521" i="1"/>
  <c r="AG6521" i="1"/>
  <c r="AD9977" i="1"/>
  <c r="AE9977" i="1"/>
  <c r="AG9977" i="1"/>
  <c r="AD4736" i="1"/>
  <c r="AE4736" i="1"/>
  <c r="AJ4736" i="1"/>
  <c r="AD6526" i="1"/>
  <c r="AE6526" i="1"/>
  <c r="AG6526" i="1"/>
  <c r="AE8105" i="1"/>
  <c r="AD8105" i="1"/>
  <c r="AJ8105" i="1"/>
  <c r="AD10878" i="1"/>
  <c r="AE10878" i="1"/>
  <c r="AG10878" i="1"/>
  <c r="AD5697" i="1"/>
  <c r="AE5697" i="1"/>
  <c r="AG5697" i="1"/>
  <c r="AD3834" i="1"/>
  <c r="AE3834" i="1"/>
  <c r="AK3834" i="1" s="1"/>
  <c r="AL3834" i="1" s="1"/>
  <c r="AG3834" i="1"/>
  <c r="AH3834" i="1" s="1"/>
  <c r="AJ3834" i="1" s="1"/>
  <c r="AD4898" i="1"/>
  <c r="AE4898" i="1"/>
  <c r="AJ4898" i="1"/>
  <c r="AD2075" i="1"/>
  <c r="AG2075" i="1"/>
  <c r="AD9453" i="1"/>
  <c r="AE9453" i="1"/>
  <c r="AG9453" i="1"/>
  <c r="AD2310" i="1"/>
  <c r="AJ2310" i="1"/>
  <c r="AD8725" i="1"/>
  <c r="AE8725" i="1"/>
  <c r="AG8725" i="1"/>
  <c r="AD9234" i="1"/>
  <c r="AE9234" i="1"/>
  <c r="AG9234" i="1"/>
  <c r="AD6458" i="1"/>
  <c r="AE6458" i="1"/>
  <c r="AG6458" i="1"/>
  <c r="AD6510" i="1"/>
  <c r="AE6510" i="1"/>
  <c r="AG6510" i="1"/>
  <c r="AD6515" i="1"/>
  <c r="AE6515" i="1"/>
  <c r="AG6515" i="1"/>
  <c r="AE6367" i="1"/>
  <c r="AD6367" i="1"/>
  <c r="AG6367" i="1"/>
  <c r="AE10218" i="1"/>
  <c r="AD10218" i="1"/>
  <c r="AG10218" i="1"/>
  <c r="AD6520" i="1"/>
  <c r="AE6520" i="1"/>
  <c r="AG6520" i="1"/>
  <c r="AD9568" i="1"/>
  <c r="AE9568" i="1"/>
  <c r="AG9568" i="1"/>
  <c r="AD5704" i="1"/>
  <c r="AE5704" i="1"/>
  <c r="AG5704" i="1"/>
  <c r="AD6527" i="1"/>
  <c r="AE6527" i="1"/>
  <c r="AG6527" i="1"/>
  <c r="AD9580" i="1"/>
  <c r="AE9580" i="1"/>
  <c r="AG9580" i="1"/>
  <c r="AD9576" i="1"/>
  <c r="AE9576" i="1"/>
  <c r="AG9576" i="1"/>
  <c r="AD10874" i="1"/>
  <c r="AE10874" i="1"/>
  <c r="AG10874" i="1"/>
  <c r="AD9901" i="1"/>
  <c r="AE9901" i="1"/>
  <c r="AJ9901" i="1"/>
  <c r="AE10108" i="1"/>
  <c r="AD10108" i="1"/>
  <c r="AG10108" i="1"/>
  <c r="AD9900" i="1"/>
  <c r="AE9900" i="1"/>
  <c r="AJ9900" i="1"/>
  <c r="AD8719" i="1"/>
  <c r="AE8719" i="1"/>
  <c r="AG8719" i="1"/>
  <c r="AD6911" i="1"/>
  <c r="AE6911" i="1"/>
  <c r="AG6911" i="1"/>
  <c r="AD6034" i="1"/>
  <c r="AE6034" i="1"/>
  <c r="AJ6034" i="1"/>
  <c r="AD8845" i="1"/>
  <c r="AE8845" i="1"/>
  <c r="AJ8845" i="1"/>
  <c r="AD6642" i="1"/>
  <c r="AE6642" i="1"/>
  <c r="AG6642" i="1"/>
  <c r="AD9389" i="1"/>
  <c r="AE9389" i="1"/>
  <c r="AG9389" i="1"/>
  <c r="AD3359" i="1"/>
  <c r="AG3359" i="1"/>
  <c r="AD6645" i="1"/>
  <c r="AE6645" i="1"/>
  <c r="AG6645" i="1"/>
  <c r="AD6796" i="1"/>
  <c r="AE6796" i="1"/>
  <c r="AG6796" i="1"/>
  <c r="AD6640" i="1"/>
  <c r="AE6640" i="1"/>
  <c r="AG6640" i="1"/>
  <c r="AD10309" i="1"/>
  <c r="AE10309" i="1"/>
  <c r="AJ10309" i="1"/>
  <c r="AD9503" i="1"/>
  <c r="AE9503" i="1"/>
  <c r="AG9503" i="1"/>
  <c r="AD9449" i="1"/>
  <c r="AE9449" i="1"/>
  <c r="AG9449" i="1"/>
  <c r="AD3815" i="1"/>
  <c r="AE3815" i="1"/>
  <c r="AG3815" i="1"/>
  <c r="AE8209" i="1"/>
  <c r="AD8209" i="1"/>
  <c r="AG8209" i="1"/>
  <c r="AD6764" i="1"/>
  <c r="AE6764" i="1"/>
  <c r="AG6764" i="1"/>
  <c r="AD9233" i="1"/>
  <c r="AE9233" i="1"/>
  <c r="AG9233" i="1"/>
  <c r="AD9243" i="1"/>
  <c r="AE9243" i="1"/>
  <c r="AG9243" i="1"/>
  <c r="AD4744" i="1"/>
  <c r="AE4744" i="1"/>
  <c r="AJ4744" i="1"/>
  <c r="AD8456" i="1"/>
  <c r="AE8456" i="1"/>
  <c r="AG8456" i="1"/>
  <c r="AD6924" i="1"/>
  <c r="AE6924" i="1"/>
  <c r="AJ6924" i="1"/>
  <c r="AD8649" i="1"/>
  <c r="AE8649" i="1"/>
  <c r="AG8649" i="1"/>
  <c r="AD9227" i="1"/>
  <c r="AE9227" i="1"/>
  <c r="AG9227" i="1"/>
  <c r="AE10540" i="1"/>
  <c r="AD10540" i="1"/>
  <c r="AG10540" i="1"/>
  <c r="AE8357" i="1"/>
  <c r="AD8357" i="1"/>
  <c r="AG8357" i="1"/>
  <c r="AE4687" i="1"/>
  <c r="AD4687" i="1"/>
  <c r="AJ4687" i="1"/>
  <c r="AE7751" i="1"/>
  <c r="AD7751" i="1"/>
  <c r="AG7751" i="1"/>
  <c r="AD6328" i="1"/>
  <c r="AE6328" i="1"/>
  <c r="AG6328" i="1"/>
  <c r="AD5621" i="1"/>
  <c r="AE5621" i="1"/>
  <c r="AJ5621" i="1"/>
  <c r="AE7795" i="1"/>
  <c r="AD7795" i="1"/>
  <c r="AG7795" i="1"/>
  <c r="AE10454" i="1"/>
  <c r="AD10454" i="1"/>
  <c r="AG10454" i="1"/>
  <c r="AD4588" i="1"/>
  <c r="AE4588" i="1"/>
  <c r="AG4588" i="1"/>
  <c r="AD4223" i="1"/>
  <c r="AE4223" i="1"/>
  <c r="AG4223" i="1"/>
  <c r="AD4226" i="1"/>
  <c r="AE4226" i="1"/>
  <c r="AG4226" i="1"/>
  <c r="AE9180" i="1"/>
  <c r="AD9180" i="1"/>
  <c r="AG9180" i="1"/>
  <c r="AD4330" i="1"/>
  <c r="AE4330" i="1"/>
  <c r="AJ4330" i="1"/>
  <c r="AD7710" i="1"/>
  <c r="AE7710" i="1"/>
  <c r="AG7710" i="1"/>
  <c r="AD8944" i="1"/>
  <c r="AE8944" i="1"/>
  <c r="AJ8944" i="1"/>
  <c r="AD11220" i="1"/>
  <c r="AL11220" i="1"/>
  <c r="AG11220" i="1"/>
  <c r="AD5253" i="1"/>
  <c r="AE5253" i="1"/>
  <c r="AG5253" i="1"/>
  <c r="AD5912" i="1"/>
  <c r="AE5912" i="1"/>
  <c r="AG5912" i="1"/>
  <c r="AD3364" i="1"/>
  <c r="AG3364" i="1"/>
  <c r="AD6794" i="1"/>
  <c r="AE6794" i="1"/>
  <c r="AG6794" i="1"/>
  <c r="AD6807" i="1"/>
  <c r="AE6807" i="1"/>
  <c r="AJ6807" i="1"/>
  <c r="AD6999" i="1"/>
  <c r="AE6999" i="1"/>
  <c r="AG6999" i="1"/>
  <c r="AD8721" i="1"/>
  <c r="AE8721" i="1"/>
  <c r="AG8721" i="1"/>
  <c r="AD10441" i="1"/>
  <c r="AE10441" i="1"/>
  <c r="AG10441" i="1"/>
  <c r="AD4000" i="1"/>
  <c r="AE4000" i="1"/>
  <c r="AK4000" i="1" s="1"/>
  <c r="AL4000" i="1" s="1"/>
  <c r="AH4000" i="1"/>
  <c r="AJ4000" i="1" s="1"/>
  <c r="AD10888" i="1"/>
  <c r="AE10888" i="1"/>
  <c r="AG10888" i="1"/>
  <c r="AD6130" i="1"/>
  <c r="AE6130" i="1"/>
  <c r="AG6130" i="1"/>
  <c r="AD7972" i="1"/>
  <c r="AE7972" i="1"/>
  <c r="AG7972" i="1"/>
  <c r="AD8442" i="1"/>
  <c r="AE8442" i="1"/>
  <c r="AJ8442" i="1"/>
  <c r="AD8469" i="1"/>
  <c r="AE8469" i="1"/>
  <c r="AG8469" i="1"/>
  <c r="AD9239" i="1"/>
  <c r="AE9239" i="1"/>
  <c r="AG9239" i="1"/>
  <c r="AE10470" i="1"/>
  <c r="AD10470" i="1"/>
  <c r="AG10470" i="1"/>
  <c r="AD9729" i="1"/>
  <c r="AE9729" i="1"/>
  <c r="AJ9729" i="1"/>
  <c r="AD9230" i="1"/>
  <c r="AE9230" i="1"/>
  <c r="AG9230" i="1"/>
  <c r="AD4965" i="1"/>
  <c r="AE4965" i="1"/>
  <c r="AJ4965" i="1"/>
  <c r="AE10671" i="1"/>
  <c r="AD10671" i="1"/>
  <c r="AG10671" i="1"/>
  <c r="AL7381" i="1"/>
  <c r="AD7381" i="1"/>
  <c r="AG7381" i="1"/>
  <c r="AD8709" i="1"/>
  <c r="AE8709" i="1"/>
  <c r="AG8709" i="1"/>
  <c r="AD4716" i="1"/>
  <c r="AE4716" i="1"/>
  <c r="AG4716" i="1"/>
  <c r="AD4231" i="1"/>
  <c r="AE4231" i="1"/>
  <c r="AG4231" i="1"/>
  <c r="AD10666" i="1"/>
  <c r="AE10666" i="1"/>
  <c r="AG10666" i="1"/>
  <c r="AD4115" i="1"/>
  <c r="AE4115" i="1"/>
  <c r="AK4115" i="1" s="1"/>
  <c r="AL4115" i="1" s="1"/>
  <c r="AG4115" i="1"/>
  <c r="AH4115" i="1" s="1"/>
  <c r="AJ4115" i="1" s="1"/>
  <c r="AD1511" i="1"/>
  <c r="AG1511" i="1"/>
  <c r="AH1511" i="1" s="1"/>
  <c r="AJ1511" i="1" s="1"/>
  <c r="AE10675" i="1"/>
  <c r="AD10675" i="1"/>
  <c r="AG10675" i="1"/>
  <c r="AD10664" i="1"/>
  <c r="AE10664" i="1"/>
  <c r="AG10664" i="1"/>
  <c r="AD1707" i="1"/>
  <c r="AH1707" i="1"/>
  <c r="AJ1707" i="1" s="1"/>
  <c r="AD8724" i="1"/>
  <c r="AE8724" i="1"/>
  <c r="AG8724" i="1"/>
  <c r="AD5533" i="1"/>
  <c r="AE5533" i="1"/>
  <c r="AJ5533" i="1"/>
  <c r="AD4896" i="1"/>
  <c r="AE4896" i="1"/>
  <c r="AJ4896" i="1"/>
  <c r="AE5668" i="1"/>
  <c r="AD5668" i="1"/>
  <c r="AG5668" i="1"/>
  <c r="AD6620" i="1"/>
  <c r="AE6620" i="1"/>
  <c r="AG6620" i="1"/>
  <c r="AE6157" i="1"/>
  <c r="AD6157" i="1"/>
  <c r="AG6157" i="1"/>
  <c r="AD10519" i="1"/>
  <c r="AE10519" i="1"/>
  <c r="AG10519" i="1"/>
  <c r="AE10446" i="1"/>
  <c r="AD10446" i="1"/>
  <c r="AG10446" i="1"/>
  <c r="AE10440" i="1"/>
  <c r="AD10440" i="1"/>
  <c r="AG10440" i="1"/>
  <c r="AE4673" i="1"/>
  <c r="AD4673" i="1"/>
  <c r="AG4673" i="1"/>
  <c r="AE10438" i="1"/>
  <c r="AD10438" i="1"/>
  <c r="AG10438" i="1"/>
  <c r="AD10437" i="1"/>
  <c r="AE10437" i="1"/>
  <c r="AG10437" i="1"/>
  <c r="AD10535" i="1"/>
  <c r="AE10535" i="1"/>
  <c r="AG10535" i="1"/>
  <c r="AD4021" i="1"/>
  <c r="AE4021" i="1"/>
  <c r="AK4021" i="1" s="1"/>
  <c r="AL4021" i="1" s="1"/>
  <c r="AG4021" i="1"/>
  <c r="AH4021" i="1" s="1"/>
  <c r="AJ4021" i="1" s="1"/>
  <c r="AD4430" i="1"/>
  <c r="AE4430" i="1"/>
  <c r="AG4430" i="1"/>
  <c r="AD7936" i="1"/>
  <c r="AE7936" i="1"/>
  <c r="AG7936" i="1"/>
  <c r="AE8293" i="1"/>
  <c r="AD8293" i="1"/>
  <c r="AJ8293" i="1"/>
  <c r="AD9928" i="1"/>
  <c r="AE9928" i="1"/>
  <c r="AG9928" i="1"/>
  <c r="AD10081" i="1"/>
  <c r="AE10081" i="1"/>
  <c r="AJ10081" i="1"/>
  <c r="AD9629" i="1"/>
  <c r="AE9629" i="1"/>
  <c r="AJ9629" i="1"/>
  <c r="AD7726" i="1"/>
  <c r="AE7726" i="1"/>
  <c r="AJ7726" i="1"/>
  <c r="AE7531" i="1"/>
  <c r="AD7531" i="1"/>
  <c r="AG7531" i="1"/>
  <c r="AE7571" i="1"/>
  <c r="AD7571" i="1"/>
  <c r="AG7571" i="1"/>
  <c r="AD4954" i="1"/>
  <c r="AE4954" i="1"/>
  <c r="AJ4954" i="1"/>
  <c r="AD10886" i="1"/>
  <c r="AE10886" i="1"/>
  <c r="AG10886" i="1"/>
  <c r="AD3499" i="1"/>
  <c r="AE3499" i="1"/>
  <c r="AG3499" i="1"/>
  <c r="AD3655" i="1"/>
  <c r="AE3655" i="1"/>
  <c r="AG3655" i="1"/>
  <c r="AE10510" i="1"/>
  <c r="AD10510" i="1"/>
  <c r="AG10510" i="1"/>
  <c r="AD10523" i="1"/>
  <c r="AE10523" i="1"/>
  <c r="AG10523" i="1"/>
  <c r="AE10783" i="1"/>
  <c r="AD10783" i="1"/>
  <c r="AG10783" i="1"/>
  <c r="AE3652" i="1"/>
  <c r="AD3652" i="1"/>
  <c r="AG3652" i="1"/>
  <c r="AE3648" i="1"/>
  <c r="AD3648" i="1"/>
  <c r="AG3648" i="1"/>
  <c r="AD3663" i="1"/>
  <c r="AE3663" i="1"/>
  <c r="AG3663" i="1"/>
  <c r="AD6194" i="1"/>
  <c r="AE6194" i="1"/>
  <c r="AG6194" i="1"/>
  <c r="AE3658" i="1"/>
  <c r="AD3658" i="1"/>
  <c r="AG3658" i="1"/>
  <c r="AD10848" i="1"/>
  <c r="AE10848" i="1"/>
  <c r="AG10848" i="1"/>
  <c r="AE10855" i="1"/>
  <c r="AD10855" i="1"/>
  <c r="AG10855" i="1"/>
  <c r="AE10853" i="1"/>
  <c r="AD10853" i="1"/>
  <c r="AG10853" i="1"/>
  <c r="AE10444" i="1"/>
  <c r="AD10444" i="1"/>
  <c r="AG10444" i="1"/>
  <c r="AD9663" i="1"/>
  <c r="AE9663" i="1"/>
  <c r="AK9663" i="1" s="1"/>
  <c r="AL9663" i="1" s="1"/>
  <c r="AH9663" i="1"/>
  <c r="AJ9663" i="1" s="1"/>
  <c r="AD9646" i="1"/>
  <c r="AE9646" i="1"/>
  <c r="AK9646" i="1" s="1"/>
  <c r="AL9646" i="1" s="1"/>
  <c r="AH9646" i="1"/>
  <c r="AJ9646" i="1" s="1"/>
  <c r="AE11197" i="1"/>
  <c r="AD11197" i="1"/>
  <c r="AG11197" i="1"/>
  <c r="AD3874" i="1"/>
  <c r="AE3874" i="1"/>
  <c r="AK3874" i="1" s="1"/>
  <c r="AL3874" i="1" s="1"/>
  <c r="AG3874" i="1"/>
  <c r="AH3874" i="1" s="1"/>
  <c r="AJ3874" i="1" s="1"/>
  <c r="AD10349" i="1"/>
  <c r="AE10349" i="1"/>
  <c r="AJ10349" i="1"/>
  <c r="AD6038" i="1"/>
  <c r="AE6038" i="1"/>
  <c r="AG6038" i="1"/>
  <c r="AD5699" i="1"/>
  <c r="AE5699" i="1"/>
  <c r="AJ5699" i="1"/>
  <c r="AD6548" i="1"/>
  <c r="AE6548" i="1"/>
  <c r="AG6548" i="1"/>
  <c r="AD7172" i="1"/>
  <c r="AE7172" i="1"/>
  <c r="AG7172" i="1"/>
  <c r="AD3868" i="1"/>
  <c r="AE3868" i="1"/>
  <c r="AK3868" i="1" s="1"/>
  <c r="AL3868" i="1" s="1"/>
  <c r="AG3868" i="1"/>
  <c r="AH3868" i="1" s="1"/>
  <c r="AJ3868" i="1" s="1"/>
  <c r="AE10516" i="1"/>
  <c r="AD10516" i="1"/>
  <c r="AG10516" i="1"/>
  <c r="AD3800" i="1"/>
  <c r="AE3800" i="1"/>
  <c r="AG3800" i="1"/>
  <c r="AD4967" i="1"/>
  <c r="AE4967" i="1"/>
  <c r="AJ4967" i="1"/>
  <c r="AD7095" i="1"/>
  <c r="AL7095" i="1"/>
  <c r="AG7095" i="1"/>
  <c r="AE10520" i="1"/>
  <c r="AD10520" i="1"/>
  <c r="AG10520" i="1"/>
  <c r="AE10500" i="1"/>
  <c r="AD10500" i="1"/>
  <c r="AG10500" i="1"/>
  <c r="AE10504" i="1"/>
  <c r="AD10504" i="1"/>
  <c r="AG10504" i="1"/>
  <c r="AD10325" i="1"/>
  <c r="AE10325" i="1"/>
  <c r="AJ10325" i="1"/>
  <c r="AD4828" i="1"/>
  <c r="AE4828" i="1"/>
  <c r="AJ4828" i="1"/>
  <c r="AD3883" i="1"/>
  <c r="AE3883" i="1"/>
  <c r="AK3883" i="1" s="1"/>
  <c r="AL3883" i="1" s="1"/>
  <c r="AG3883" i="1"/>
  <c r="AH3883" i="1" s="1"/>
  <c r="AJ3883" i="1" s="1"/>
  <c r="AE7663" i="1"/>
  <c r="AD7663" i="1"/>
  <c r="AG7663" i="1"/>
  <c r="AE8331" i="1"/>
  <c r="AD8331" i="1"/>
  <c r="AG8331" i="1"/>
  <c r="AD3866" i="1"/>
  <c r="AK3866" i="1"/>
  <c r="AL3866" i="1" s="1"/>
  <c r="AH3866" i="1"/>
  <c r="AJ3866" i="1" s="1"/>
  <c r="AD8735" i="1"/>
  <c r="AE8735" i="1"/>
  <c r="AK8735" i="1" s="1"/>
  <c r="AG8735" i="1"/>
  <c r="AD8655" i="1"/>
  <c r="AE8655" i="1"/>
  <c r="AG8655" i="1"/>
  <c r="AD8836" i="1"/>
  <c r="AE8836" i="1"/>
  <c r="AG8836" i="1"/>
  <c r="AD1628" i="1"/>
  <c r="AG1628" i="1"/>
  <c r="AH1628" i="1" s="1"/>
  <c r="AJ1628" i="1" s="1"/>
  <c r="AD9347" i="1"/>
  <c r="AE9347" i="1"/>
  <c r="AG9347" i="1"/>
  <c r="AD2987" i="1"/>
  <c r="AG2987" i="1"/>
  <c r="AD3299" i="1"/>
  <c r="AG3299" i="1"/>
  <c r="AH3299" i="1" s="1"/>
  <c r="AE7675" i="1"/>
  <c r="AD7675" i="1"/>
  <c r="AG7675" i="1"/>
  <c r="AD4748" i="1"/>
  <c r="AE4748" i="1"/>
  <c r="AJ4748" i="1"/>
  <c r="AL7483" i="1"/>
  <c r="AJ7483" i="1"/>
  <c r="AD10267" i="1"/>
  <c r="AE10267" i="1"/>
  <c r="AJ10267" i="1"/>
  <c r="AD10383" i="1"/>
  <c r="AE10383" i="1"/>
  <c r="AJ10383" i="1"/>
  <c r="AE7449" i="1"/>
  <c r="AD7449" i="1"/>
  <c r="AG7449" i="1"/>
  <c r="AE7899" i="1"/>
  <c r="AD7899" i="1"/>
  <c r="AG7899" i="1"/>
  <c r="AD7578" i="1"/>
  <c r="AE7578" i="1"/>
  <c r="AG7578" i="1"/>
  <c r="AE10881" i="1"/>
  <c r="AD10881" i="1"/>
  <c r="AG10881" i="1"/>
  <c r="AE5384" i="1"/>
  <c r="AD5384" i="1"/>
  <c r="AJ5384" i="1"/>
  <c r="AE5516" i="1"/>
  <c r="AD5516" i="1"/>
  <c r="AJ5516" i="1"/>
  <c r="AD10459" i="1"/>
  <c r="AE10459" i="1"/>
  <c r="AG10459" i="1"/>
  <c r="AD5473" i="1"/>
  <c r="AE5473" i="1"/>
  <c r="AG5473" i="1"/>
  <c r="AE5406" i="1"/>
  <c r="AD5406" i="1"/>
  <c r="AJ5406" i="1"/>
  <c r="AD5329" i="1"/>
  <c r="AE5329" i="1"/>
  <c r="AJ5329" i="1"/>
  <c r="AD2732" i="1"/>
  <c r="AG2732" i="1"/>
  <c r="AD5405" i="1"/>
  <c r="AE5405" i="1"/>
  <c r="AJ5405" i="1"/>
  <c r="AD5505" i="1"/>
  <c r="AE5505" i="1"/>
  <c r="AJ5505" i="1"/>
  <c r="AD5503" i="1"/>
  <c r="AE5503" i="1"/>
  <c r="AJ5503" i="1"/>
  <c r="AD10471" i="1"/>
  <c r="AE10471" i="1"/>
  <c r="AG10471" i="1"/>
  <c r="AD4704" i="1"/>
  <c r="AE4704" i="1"/>
  <c r="AJ4704" i="1"/>
  <c r="AE5159" i="1"/>
  <c r="AD5159" i="1"/>
  <c r="AJ5159" i="1"/>
  <c r="AD5501" i="1"/>
  <c r="AE5501" i="1"/>
  <c r="AJ5501" i="1"/>
  <c r="AE10474" i="1"/>
  <c r="AD10474" i="1"/>
  <c r="AG10474" i="1"/>
  <c r="AE10482" i="1"/>
  <c r="AD10482" i="1"/>
  <c r="AG10482" i="1"/>
  <c r="AE4701" i="1"/>
  <c r="AD4701" i="1"/>
  <c r="AJ4701" i="1"/>
  <c r="AD4696" i="1"/>
  <c r="AE4696" i="1"/>
  <c r="AJ4696" i="1"/>
  <c r="AE5157" i="1"/>
  <c r="AD5157" i="1"/>
  <c r="AG5157" i="1"/>
  <c r="AD5471" i="1"/>
  <c r="AE5471" i="1"/>
  <c r="AG5471" i="1"/>
  <c r="AD5067" i="1"/>
  <c r="AE5067" i="1"/>
  <c r="AJ5067" i="1"/>
  <c r="AD10485" i="1"/>
  <c r="AE10485" i="1"/>
  <c r="AG10485" i="1"/>
  <c r="AD10489" i="1"/>
  <c r="AE10489" i="1"/>
  <c r="AG10489" i="1"/>
  <c r="AD5449" i="1"/>
  <c r="AE5449" i="1"/>
  <c r="AJ5449" i="1"/>
  <c r="AD5479" i="1"/>
  <c r="AE5479" i="1"/>
  <c r="AJ5479" i="1"/>
  <c r="AE5156" i="1"/>
  <c r="AD5156" i="1"/>
  <c r="AG5156" i="1"/>
  <c r="AD5078" i="1"/>
  <c r="AE5078" i="1"/>
  <c r="AG5078" i="1"/>
  <c r="AD5469" i="1"/>
  <c r="AE5469" i="1"/>
  <c r="AJ5469" i="1"/>
  <c r="AD5439" i="1"/>
  <c r="AE5439" i="1"/>
  <c r="AJ5439" i="1"/>
  <c r="AD5059" i="1"/>
  <c r="AE5059" i="1"/>
  <c r="AG5059" i="1"/>
  <c r="AD5051" i="1"/>
  <c r="AE5051" i="1"/>
  <c r="AJ5051" i="1"/>
  <c r="AE5124" i="1"/>
  <c r="AD5124" i="1"/>
  <c r="AG5124" i="1"/>
  <c r="AE5436" i="1"/>
  <c r="AD5436" i="1"/>
  <c r="AJ5436" i="1"/>
  <c r="AD3784" i="1"/>
  <c r="AE3784" i="1"/>
  <c r="AG3784" i="1"/>
  <c r="AD5485" i="1"/>
  <c r="AE5485" i="1"/>
  <c r="AJ5485" i="1"/>
  <c r="AD5047" i="1"/>
  <c r="AE5047" i="1"/>
  <c r="AJ5047" i="1"/>
  <c r="AE5145" i="1"/>
  <c r="AD5145" i="1"/>
  <c r="AJ5145" i="1"/>
  <c r="AD4690" i="1"/>
  <c r="AE4690" i="1"/>
  <c r="AJ4690" i="1"/>
  <c r="AD10990" i="1"/>
  <c r="AE10990" i="1"/>
  <c r="AK10990" i="1" s="1"/>
  <c r="AL10990" i="1" s="1"/>
  <c r="AG10990" i="1"/>
  <c r="AH10990" i="1" s="1"/>
  <c r="AJ10990" i="1" s="1"/>
  <c r="AD5041" i="1"/>
  <c r="AE5041" i="1"/>
  <c r="AG5041" i="1"/>
  <c r="AE5458" i="1"/>
  <c r="AD5458" i="1"/>
  <c r="AJ5458" i="1"/>
  <c r="AD5349" i="1"/>
  <c r="AE5349" i="1"/>
  <c r="AG5349" i="1"/>
  <c r="AE5340" i="1"/>
  <c r="AD5340" i="1"/>
  <c r="AJ5340" i="1"/>
  <c r="AE6365" i="1"/>
  <c r="AD6365" i="1"/>
  <c r="AG6365" i="1"/>
  <c r="AH6365" i="1" s="1"/>
  <c r="AD8645" i="1"/>
  <c r="AE8645" i="1"/>
  <c r="AG8645" i="1"/>
  <c r="AD4706" i="1"/>
  <c r="AE4706" i="1"/>
  <c r="AJ4706" i="1"/>
  <c r="AD4261" i="1"/>
  <c r="AE4261" i="1"/>
  <c r="AJ4261" i="1"/>
  <c r="AD5069" i="1"/>
  <c r="AE5069" i="1"/>
  <c r="AJ5069" i="1"/>
  <c r="AE5676" i="1"/>
  <c r="AD5676" i="1"/>
  <c r="AJ5676" i="1"/>
  <c r="AD5068" i="1"/>
  <c r="AE5068" i="1"/>
  <c r="AJ5068" i="1"/>
  <c r="AD5046" i="1"/>
  <c r="AE5046" i="1"/>
  <c r="AJ5046" i="1"/>
  <c r="AD4678" i="1"/>
  <c r="AE4678" i="1"/>
  <c r="AJ4678" i="1"/>
  <c r="AD10251" i="1"/>
  <c r="AE10251" i="1"/>
  <c r="AJ10251" i="1"/>
  <c r="AD8650" i="1"/>
  <c r="AE8650" i="1"/>
  <c r="AG8650" i="1"/>
  <c r="AE10524" i="1"/>
  <c r="AD10524" i="1"/>
  <c r="AG10524" i="1"/>
  <c r="AE4711" i="1"/>
  <c r="AD4711" i="1"/>
  <c r="AJ4711" i="1"/>
  <c r="AD4153" i="1"/>
  <c r="AE4153" i="1"/>
  <c r="AJ4153" i="1"/>
  <c r="AD4146" i="1"/>
  <c r="AE4146" i="1"/>
  <c r="AJ4146" i="1"/>
  <c r="AD10083" i="1"/>
  <c r="AE10083" i="1"/>
  <c r="AJ10083" i="1"/>
  <c r="AE5402" i="1"/>
  <c r="AD5402" i="1"/>
  <c r="AJ5402" i="1"/>
  <c r="AE10526" i="1"/>
  <c r="AD10526" i="1"/>
  <c r="AG10526" i="1"/>
  <c r="AD10537" i="1"/>
  <c r="AE10537" i="1"/>
  <c r="AG10537" i="1"/>
  <c r="AE10554" i="1"/>
  <c r="AD10554" i="1"/>
  <c r="AG10554" i="1"/>
  <c r="AE4705" i="1"/>
  <c r="AD4705" i="1"/>
  <c r="AJ4705" i="1"/>
  <c r="AE10951" i="1"/>
  <c r="AK10951" i="1" s="1"/>
  <c r="AL10951" i="1" s="1"/>
  <c r="AD10951" i="1"/>
  <c r="AG10951" i="1"/>
  <c r="AH10951" i="1" s="1"/>
  <c r="AJ10951" i="1" s="1"/>
  <c r="AD5397" i="1"/>
  <c r="AE5397" i="1"/>
  <c r="AG5397" i="1"/>
  <c r="AE5392" i="1"/>
  <c r="AD5392" i="1"/>
  <c r="AJ5392" i="1"/>
  <c r="AD5267" i="1"/>
  <c r="AE5267" i="1"/>
  <c r="AJ5267" i="1"/>
  <c r="AD9885" i="1"/>
  <c r="AE9885" i="1"/>
  <c r="AJ9885" i="1"/>
  <c r="AE8335" i="1"/>
  <c r="AD8335" i="1"/>
  <c r="AG8335" i="1"/>
  <c r="AD10539" i="1"/>
  <c r="AE10539" i="1"/>
  <c r="AG10539" i="1"/>
  <c r="AD10545" i="1"/>
  <c r="AE10545" i="1"/>
  <c r="AG10545" i="1"/>
  <c r="AD4149" i="1"/>
  <c r="AE4149" i="1"/>
  <c r="AG4149" i="1"/>
  <c r="AD3870" i="1"/>
  <c r="AE3870" i="1"/>
  <c r="AK3870" i="1" s="1"/>
  <c r="AL3870" i="1" s="1"/>
  <c r="AG3870" i="1"/>
  <c r="AH3870" i="1" s="1"/>
  <c r="AJ3870" i="1" s="1"/>
  <c r="AE5390" i="1"/>
  <c r="AD5390" i="1"/>
  <c r="AJ5390" i="1"/>
  <c r="AD5387" i="1"/>
  <c r="AE5387" i="1"/>
  <c r="AJ5387" i="1"/>
  <c r="AE8341" i="1"/>
  <c r="AD8341" i="1"/>
  <c r="AG8341" i="1"/>
  <c r="AD11292" i="1"/>
  <c r="AE11292" i="1"/>
  <c r="AJ11292" i="1"/>
  <c r="AE10338" i="1"/>
  <c r="AD10338" i="1"/>
  <c r="AJ10338" i="1"/>
  <c r="AE7597" i="1"/>
  <c r="AD7597" i="1"/>
  <c r="AJ7597" i="1"/>
  <c r="AE5300" i="1"/>
  <c r="AD5300" i="1"/>
  <c r="AG5300" i="1"/>
  <c r="AD4145" i="1"/>
  <c r="AE4145" i="1"/>
  <c r="AJ4145" i="1"/>
  <c r="AD2647" i="1"/>
  <c r="AJ2647" i="1"/>
  <c r="AE10196" i="1"/>
  <c r="AD10196" i="1"/>
  <c r="AG10196" i="1"/>
  <c r="AE6309" i="1"/>
  <c r="AD6309" i="1"/>
  <c r="AG6309" i="1"/>
  <c r="AE10785" i="1"/>
  <c r="AD10785" i="1"/>
  <c r="AG10785" i="1"/>
  <c r="AL7964" i="1"/>
  <c r="AJ7964" i="1"/>
  <c r="AD9549" i="1"/>
  <c r="AE9549" i="1"/>
  <c r="AG9549" i="1"/>
  <c r="AD4044" i="1"/>
  <c r="AE4044" i="1"/>
  <c r="AK4044" i="1" s="1"/>
  <c r="AL4044" i="1" s="1"/>
  <c r="AH4044" i="1"/>
  <c r="AJ4044" i="1" s="1"/>
  <c r="AD10091" i="1"/>
  <c r="AE10091" i="1"/>
  <c r="AJ10091" i="1"/>
  <c r="AE10490" i="1"/>
  <c r="AD10490" i="1"/>
  <c r="AG10490" i="1"/>
  <c r="AD10077" i="1"/>
  <c r="AE10077" i="1"/>
  <c r="AJ10077" i="1"/>
  <c r="AE9176" i="1"/>
  <c r="AD9176" i="1"/>
  <c r="AG9176" i="1"/>
  <c r="AD6410" i="1"/>
  <c r="AE6410" i="1"/>
  <c r="AJ6410" i="1"/>
  <c r="AD9915" i="1"/>
  <c r="AE9915" i="1"/>
  <c r="AJ9915" i="1"/>
  <c r="AD5086" i="1"/>
  <c r="AE5086" i="1"/>
  <c r="AJ5086" i="1"/>
  <c r="AD5077" i="1"/>
  <c r="AE5077" i="1"/>
  <c r="AG5077" i="1"/>
  <c r="AD9990" i="1"/>
  <c r="AE9990" i="1"/>
  <c r="AG9990" i="1"/>
  <c r="AD11188" i="1"/>
  <c r="AE11188" i="1"/>
  <c r="AG11188" i="1"/>
  <c r="AD9877" i="1"/>
  <c r="AE9877" i="1"/>
  <c r="AG9877" i="1"/>
  <c r="AD6192" i="1"/>
  <c r="AE6192" i="1"/>
  <c r="AG6192" i="1"/>
  <c r="AD2556" i="1"/>
  <c r="AG2556" i="1"/>
  <c r="AD10477" i="1"/>
  <c r="AE10477" i="1"/>
  <c r="AG10477" i="1"/>
  <c r="AE10462" i="1"/>
  <c r="AD10462" i="1"/>
  <c r="AG10462" i="1"/>
  <c r="AD10479" i="1"/>
  <c r="AE10479" i="1"/>
  <c r="AG10479" i="1"/>
  <c r="AD10439" i="1"/>
  <c r="AE10439" i="1"/>
  <c r="AG10439" i="1"/>
  <c r="AD10355" i="1"/>
  <c r="AE10355" i="1"/>
  <c r="AJ10355" i="1"/>
  <c r="AD6930" i="1"/>
  <c r="AE6930" i="1"/>
  <c r="AJ6930" i="1"/>
  <c r="AD4945" i="1"/>
  <c r="AE4945" i="1"/>
  <c r="AJ4945" i="1"/>
  <c r="AE7325" i="1"/>
  <c r="AD7325" i="1"/>
  <c r="AG7325" i="1"/>
  <c r="AE10703" i="1"/>
  <c r="AD10703" i="1"/>
  <c r="AG10703" i="1"/>
  <c r="AD2892" i="1"/>
  <c r="AJ2892" i="1"/>
  <c r="AL7696" i="1"/>
  <c r="AJ7696" i="1"/>
  <c r="AD9889" i="1"/>
  <c r="AE9889" i="1"/>
  <c r="AG9889" i="1"/>
  <c r="AD10433" i="1"/>
  <c r="AE10433" i="1"/>
  <c r="AJ10433" i="1"/>
  <c r="AE7329" i="1"/>
  <c r="AD7329" i="1"/>
  <c r="AJ7329" i="1"/>
  <c r="AE7321" i="1"/>
  <c r="AD7321" i="1"/>
  <c r="AJ7321" i="1"/>
  <c r="AE7319" i="1"/>
  <c r="AD7319" i="1"/>
  <c r="AJ7319" i="1"/>
  <c r="AD10335" i="1"/>
  <c r="AE10335" i="1"/>
  <c r="AJ10335" i="1"/>
  <c r="AE10282" i="1"/>
  <c r="AD10282" i="1"/>
  <c r="AJ10282" i="1"/>
  <c r="AE5522" i="1"/>
  <c r="AD5522" i="1"/>
  <c r="AJ5522" i="1"/>
  <c r="AE10200" i="1"/>
  <c r="AD10200" i="1"/>
  <c r="AJ10200" i="1"/>
  <c r="AD4984" i="1"/>
  <c r="AE4984" i="1"/>
  <c r="AJ4984" i="1"/>
  <c r="AD6544" i="1"/>
  <c r="AE6544" i="1"/>
  <c r="AJ6544" i="1"/>
  <c r="AD5000" i="1"/>
  <c r="AE5000" i="1"/>
  <c r="AJ5000" i="1"/>
  <c r="AD4957" i="1"/>
  <c r="AE4957" i="1"/>
  <c r="AJ4957" i="1"/>
  <c r="AD9051" i="1"/>
  <c r="AE9051" i="1"/>
  <c r="AJ9051" i="1"/>
  <c r="AD4883" i="1"/>
  <c r="AE4883" i="1"/>
  <c r="AJ4883" i="1"/>
  <c r="AE4819" i="1"/>
  <c r="AD4819" i="1"/>
  <c r="AG4819" i="1"/>
  <c r="AE5953" i="1"/>
  <c r="AD5953" i="1"/>
  <c r="AG5953" i="1"/>
  <c r="AD4326" i="1"/>
  <c r="AE4326" i="1"/>
  <c r="AJ4326" i="1"/>
  <c r="AD5758" i="1"/>
  <c r="AE5758" i="1"/>
  <c r="AG5758" i="1"/>
  <c r="AD2978" i="1"/>
  <c r="AG2978" i="1"/>
  <c r="AD10351" i="1"/>
  <c r="AE10351" i="1"/>
  <c r="AJ10351" i="1"/>
  <c r="AD8214" i="1"/>
  <c r="AE8214" i="1"/>
  <c r="AJ8214" i="1"/>
  <c r="AD5763" i="1"/>
  <c r="AE5763" i="1"/>
  <c r="AG5763" i="1"/>
  <c r="AE5941" i="1"/>
  <c r="AD5941" i="1"/>
  <c r="AG5941" i="1"/>
  <c r="AD5952" i="1"/>
  <c r="AE5952" i="1"/>
  <c r="AG5952" i="1"/>
  <c r="AD6547" i="1"/>
  <c r="AE6547" i="1"/>
  <c r="AJ6547" i="1"/>
  <c r="AD7712" i="1"/>
  <c r="AE7712" i="1"/>
  <c r="AG7712" i="1"/>
  <c r="AD1740" i="1"/>
  <c r="AH1740" i="1"/>
  <c r="AJ1740" i="1" s="1"/>
  <c r="AD5940" i="1"/>
  <c r="AE5940" i="1"/>
  <c r="AG5940" i="1"/>
  <c r="AD5749" i="1"/>
  <c r="AE5749" i="1"/>
  <c r="AG5749" i="1"/>
  <c r="AE8127" i="1"/>
  <c r="AD8127" i="1"/>
  <c r="AG8127" i="1"/>
  <c r="AD9886" i="1"/>
  <c r="AE9886" i="1"/>
  <c r="AJ9886" i="1"/>
  <c r="AE10066" i="1"/>
  <c r="AD10066" i="1"/>
  <c r="AJ10066" i="1"/>
  <c r="AD2550" i="1"/>
  <c r="AG2550" i="1"/>
  <c r="AD2928" i="1"/>
  <c r="AG2928" i="1"/>
  <c r="AD9752" i="1"/>
  <c r="AE9752" i="1"/>
  <c r="AJ9752" i="1"/>
  <c r="AD2491" i="1"/>
  <c r="AJ2491" i="1"/>
  <c r="AD2482" i="1"/>
  <c r="AG2482" i="1"/>
  <c r="AE10699" i="1"/>
  <c r="AD10699" i="1"/>
  <c r="AG10699" i="1"/>
  <c r="AE10695" i="1"/>
  <c r="AD10695" i="1"/>
  <c r="AG10695" i="1"/>
  <c r="AD2624" i="1"/>
  <c r="AG2624" i="1"/>
  <c r="AD2546" i="1"/>
  <c r="AG2546" i="1"/>
  <c r="AE10707" i="1"/>
  <c r="AD10707" i="1"/>
  <c r="AG10707" i="1"/>
  <c r="AD4614" i="1"/>
  <c r="AE4614" i="1"/>
  <c r="AJ4614" i="1"/>
  <c r="AE8413" i="1"/>
  <c r="AD8413" i="1"/>
  <c r="AG8413" i="1"/>
  <c r="AD9064" i="1"/>
  <c r="AE9064" i="1"/>
  <c r="AG9064" i="1"/>
  <c r="AD8525" i="1"/>
  <c r="AE8525" i="1"/>
  <c r="AG8525" i="1"/>
  <c r="AD4325" i="1"/>
  <c r="AE4325" i="1"/>
  <c r="AG4325" i="1"/>
  <c r="AE4659" i="1"/>
  <c r="AD4659" i="1"/>
  <c r="AG4659" i="1"/>
  <c r="AD8527" i="1"/>
  <c r="AE8527" i="1"/>
  <c r="AG8527" i="1"/>
  <c r="AD8520" i="1"/>
  <c r="AE8520" i="1"/>
  <c r="AG8520" i="1"/>
  <c r="AE11013" i="1"/>
  <c r="AD11013" i="1"/>
  <c r="AG11013" i="1"/>
  <c r="AD8940" i="1"/>
  <c r="AE8940" i="1"/>
  <c r="AG8940" i="1"/>
  <c r="AD9043" i="1"/>
  <c r="AE9043" i="1"/>
  <c r="AG9043" i="1"/>
  <c r="AD9048" i="1"/>
  <c r="AE9048" i="1"/>
  <c r="AG9048" i="1"/>
  <c r="AD11034" i="1"/>
  <c r="AE11034" i="1"/>
  <c r="AG11034" i="1"/>
  <c r="AE11187" i="1"/>
  <c r="AD11187" i="1"/>
  <c r="AG11187" i="1"/>
  <c r="AD7440" i="1"/>
  <c r="AE7440" i="1"/>
  <c r="AJ7440" i="1"/>
  <c r="AD7744" i="1"/>
  <c r="AE7744" i="1"/>
  <c r="AJ7744" i="1"/>
  <c r="AE8117" i="1"/>
  <c r="AD8117" i="1"/>
  <c r="AG8117" i="1"/>
  <c r="AD9054" i="1"/>
  <c r="AE9054" i="1"/>
  <c r="AG9054" i="1"/>
  <c r="AD9060" i="1"/>
  <c r="AE9060" i="1"/>
  <c r="AG9060" i="1"/>
  <c r="AD11040" i="1"/>
  <c r="AE11040" i="1"/>
  <c r="AG11040" i="1"/>
  <c r="AD10605" i="1"/>
  <c r="AE10605" i="1"/>
  <c r="AJ10605" i="1"/>
  <c r="AD4483" i="1"/>
  <c r="AE4483" i="1"/>
  <c r="AJ4483" i="1"/>
  <c r="AD4574" i="1"/>
  <c r="AE4574" i="1"/>
  <c r="AJ4574" i="1"/>
  <c r="AE9154" i="1"/>
  <c r="AD9154" i="1"/>
  <c r="AG9154" i="1"/>
  <c r="AD11050" i="1"/>
  <c r="AE11050" i="1"/>
  <c r="AG11050" i="1"/>
  <c r="AD11070" i="1"/>
  <c r="AE11070" i="1"/>
  <c r="AG11070" i="1"/>
  <c r="AE7431" i="1"/>
  <c r="AD7431" i="1"/>
  <c r="AG7431" i="1"/>
  <c r="AD2844" i="1"/>
  <c r="AJ2844" i="1"/>
  <c r="AD7320" i="1"/>
  <c r="AE7320" i="1"/>
  <c r="AJ7320" i="1"/>
  <c r="AD4570" i="1"/>
  <c r="AE4570" i="1"/>
  <c r="AJ4570" i="1"/>
  <c r="AE9164" i="1"/>
  <c r="AD9164" i="1"/>
  <c r="AG9164" i="1"/>
  <c r="AE9173" i="1"/>
  <c r="AD9173" i="1"/>
  <c r="AG9173" i="1"/>
  <c r="AD4089" i="1"/>
  <c r="AE4089" i="1"/>
  <c r="AK4089" i="1" s="1"/>
  <c r="AL4089" i="1" s="1"/>
  <c r="AH4089" i="1"/>
  <c r="AJ4089" i="1" s="1"/>
  <c r="AD9905" i="1"/>
  <c r="AE9905" i="1"/>
  <c r="AG9905" i="1"/>
  <c r="AD2875" i="1"/>
  <c r="AJ2875" i="1"/>
  <c r="AE4563" i="1"/>
  <c r="AD4563" i="1"/>
  <c r="AJ4563" i="1"/>
  <c r="AD8476" i="1"/>
  <c r="AE8476" i="1"/>
  <c r="AG8476" i="1"/>
  <c r="AD9028" i="1"/>
  <c r="AE9028" i="1"/>
  <c r="AG9028" i="1"/>
  <c r="AD9057" i="1"/>
  <c r="AE9057" i="1"/>
  <c r="AG9057" i="1"/>
  <c r="AE10899" i="1"/>
  <c r="AD10899" i="1"/>
  <c r="AG10899" i="1"/>
  <c r="AE6123" i="1"/>
  <c r="AD6123" i="1"/>
  <c r="AG6123" i="1"/>
  <c r="AD5754" i="1"/>
  <c r="AE5754" i="1"/>
  <c r="AG5754" i="1"/>
  <c r="AD9607" i="1"/>
  <c r="AE9607" i="1"/>
  <c r="AG9607" i="1"/>
  <c r="AE4655" i="1"/>
  <c r="AD4655" i="1"/>
  <c r="AG4655" i="1"/>
  <c r="AD4329" i="1"/>
  <c r="AE4329" i="1"/>
  <c r="AJ4329" i="1"/>
  <c r="AD8665" i="1"/>
  <c r="AE8665" i="1"/>
  <c r="AG8665" i="1"/>
  <c r="AD8672" i="1"/>
  <c r="AE8672" i="1"/>
  <c r="AG8672" i="1"/>
  <c r="AD4348" i="1"/>
  <c r="AE4348" i="1"/>
  <c r="AJ4348" i="1"/>
  <c r="AD7426" i="1"/>
  <c r="AE7426" i="1"/>
  <c r="AJ7426" i="1"/>
  <c r="AD4345" i="1"/>
  <c r="AE4345" i="1"/>
  <c r="AJ4345" i="1"/>
  <c r="AD9036" i="1"/>
  <c r="AE9036" i="1"/>
  <c r="AG9036" i="1"/>
  <c r="AE4853" i="1"/>
  <c r="AD4853" i="1"/>
  <c r="AJ4853" i="1"/>
  <c r="AD7502" i="1"/>
  <c r="AE7502" i="1"/>
  <c r="AG7502" i="1"/>
  <c r="AD4612" i="1"/>
  <c r="AE4612" i="1"/>
  <c r="AG4612" i="1"/>
  <c r="AD4608" i="1"/>
  <c r="AE4608" i="1"/>
  <c r="AJ4608" i="1"/>
  <c r="AD5767" i="1"/>
  <c r="AE5767" i="1"/>
  <c r="AG5767" i="1"/>
  <c r="AD4956" i="1"/>
  <c r="AE4956" i="1"/>
  <c r="AJ4956" i="1"/>
  <c r="AD4471" i="1"/>
  <c r="AE4471" i="1"/>
  <c r="AG4471" i="1"/>
  <c r="AE4637" i="1"/>
  <c r="AD4637" i="1"/>
  <c r="AJ4637" i="1"/>
  <c r="AD10361" i="1"/>
  <c r="AE10361" i="1"/>
  <c r="AG10361" i="1"/>
  <c r="AE8433" i="1"/>
  <c r="AD8433" i="1"/>
  <c r="AG8433" i="1"/>
  <c r="AE9163" i="1"/>
  <c r="AD9163" i="1"/>
  <c r="AG9163" i="1"/>
  <c r="AD8472" i="1"/>
  <c r="AE8472" i="1"/>
  <c r="AG8472" i="1"/>
  <c r="AD4366" i="1"/>
  <c r="AE4366" i="1"/>
  <c r="AJ4366" i="1"/>
  <c r="AD5599" i="1"/>
  <c r="AE5599" i="1"/>
  <c r="AJ5599" i="1"/>
  <c r="AE7525" i="1"/>
  <c r="AD7525" i="1"/>
  <c r="AG7525" i="1"/>
  <c r="AL7371" i="1"/>
  <c r="AJ7371" i="1"/>
  <c r="AD10796" i="1"/>
  <c r="AE10796" i="1"/>
  <c r="AG10796" i="1"/>
  <c r="AD10431" i="1"/>
  <c r="AE10431" i="1"/>
  <c r="AJ10431" i="1"/>
  <c r="AE7527" i="1"/>
  <c r="AD7527" i="1"/>
  <c r="AG7527" i="1"/>
  <c r="AE5141" i="1"/>
  <c r="AD5141" i="1"/>
  <c r="AG5141" i="1"/>
  <c r="AD6140" i="1"/>
  <c r="AE6140" i="1"/>
  <c r="AG6140" i="1"/>
  <c r="AD9628" i="1"/>
  <c r="AE9628" i="1"/>
  <c r="AJ9628" i="1"/>
  <c r="AE9188" i="1"/>
  <c r="AD9188" i="1"/>
  <c r="AJ9188" i="1"/>
  <c r="AE6193" i="1"/>
  <c r="AD6193" i="1"/>
  <c r="AG6193" i="1"/>
  <c r="AD9063" i="1"/>
  <c r="AE9063" i="1"/>
  <c r="AG9063" i="1"/>
  <c r="AD8144" i="1"/>
  <c r="AE8144" i="1"/>
  <c r="AJ8144" i="1"/>
  <c r="AE5111" i="1"/>
  <c r="AD5111" i="1"/>
  <c r="AJ5111" i="1"/>
  <c r="AE10799" i="1"/>
  <c r="AD10799" i="1"/>
  <c r="AG10799" i="1"/>
  <c r="AD8146" i="1"/>
  <c r="AE8146" i="1"/>
  <c r="AG8146" i="1"/>
  <c r="AE7491" i="1"/>
  <c r="AD7491" i="1"/>
  <c r="AG7491" i="1"/>
  <c r="AD9502" i="1"/>
  <c r="AE9502" i="1"/>
  <c r="AJ9502" i="1"/>
  <c r="AE6099" i="1"/>
  <c r="AD6099" i="1"/>
  <c r="AG6099" i="1"/>
  <c r="AE7507" i="1"/>
  <c r="AD7507" i="1"/>
  <c r="AG7507" i="1"/>
  <c r="AD10994" i="1"/>
  <c r="AE10994" i="1"/>
  <c r="AK10994" i="1" s="1"/>
  <c r="AL10994" i="1" s="1"/>
  <c r="AG10994" i="1"/>
  <c r="AH10994" i="1" s="1"/>
  <c r="AJ10994" i="1" s="1"/>
  <c r="AD10425" i="1"/>
  <c r="AE10425" i="1"/>
  <c r="AJ10425" i="1"/>
  <c r="AD10814" i="1"/>
  <c r="AE10814" i="1"/>
  <c r="AJ10814" i="1"/>
  <c r="AD5770" i="1"/>
  <c r="AE5770" i="1"/>
  <c r="AG5770" i="1"/>
  <c r="AE7541" i="1"/>
  <c r="AD7541" i="1"/>
  <c r="AG7541" i="1"/>
  <c r="AD10954" i="1"/>
  <c r="AE10954" i="1"/>
  <c r="AK10954" i="1" s="1"/>
  <c r="AL10954" i="1" s="1"/>
  <c r="AG10954" i="1"/>
  <c r="AH10954" i="1" s="1"/>
  <c r="AJ10954" i="1" s="1"/>
  <c r="AD8124" i="1"/>
  <c r="AE8124" i="1"/>
  <c r="AJ8124" i="1"/>
  <c r="AD9624" i="1"/>
  <c r="AE9624" i="1"/>
  <c r="AJ9624" i="1"/>
  <c r="AD7360" i="1"/>
  <c r="AE7360" i="1"/>
  <c r="AK7360" i="1" s="1"/>
  <c r="AJ7360" i="1"/>
  <c r="AD8126" i="1"/>
  <c r="AE8126" i="1"/>
  <c r="AG8126" i="1"/>
  <c r="AE4627" i="1"/>
  <c r="AD4627" i="1"/>
  <c r="AJ4627" i="1"/>
  <c r="AD7556" i="1"/>
  <c r="AE7556" i="1"/>
  <c r="AG7556" i="1"/>
  <c r="AE7549" i="1"/>
  <c r="AD7549" i="1"/>
  <c r="AG7549" i="1"/>
  <c r="AE10226" i="1"/>
  <c r="AD10226" i="1"/>
  <c r="AG10226" i="1"/>
  <c r="AD6538" i="1"/>
  <c r="AE6538" i="1"/>
  <c r="AG6538" i="1"/>
  <c r="AL7481" i="1"/>
  <c r="AJ7481" i="1"/>
  <c r="AE4605" i="1"/>
  <c r="AD4605" i="1"/>
  <c r="AJ4605" i="1"/>
  <c r="AD4362" i="1"/>
  <c r="AE4362" i="1"/>
  <c r="AJ4362" i="1"/>
  <c r="AE7555" i="1"/>
  <c r="AD7555" i="1"/>
  <c r="AG7555" i="1"/>
  <c r="AE5821" i="1"/>
  <c r="AD5821" i="1"/>
  <c r="AG5821" i="1"/>
  <c r="AD7700" i="1"/>
  <c r="AE7700" i="1"/>
  <c r="AG7700" i="1"/>
  <c r="AD3103" i="1"/>
  <c r="AG3103" i="1"/>
  <c r="AE7275" i="1"/>
  <c r="AD7275" i="1"/>
  <c r="AJ7275" i="1"/>
  <c r="AD7558" i="1"/>
  <c r="AE7558" i="1"/>
  <c r="AG7558" i="1"/>
  <c r="AD7704" i="1"/>
  <c r="AE7704" i="1"/>
  <c r="AG7704" i="1"/>
  <c r="AE7465" i="1"/>
  <c r="AD7465" i="1"/>
  <c r="AG7465" i="1"/>
  <c r="AE11113" i="1"/>
  <c r="AD11113" i="1"/>
  <c r="AJ11113" i="1"/>
  <c r="AD5225" i="1"/>
  <c r="AE5225" i="1"/>
  <c r="AJ5225" i="1"/>
  <c r="AD7882" i="1"/>
  <c r="AE7882" i="1"/>
  <c r="AG7882" i="1"/>
  <c r="AD7466" i="1"/>
  <c r="AE7466" i="1"/>
  <c r="AG7466" i="1"/>
  <c r="AE8295" i="1"/>
  <c r="AD8295" i="1"/>
  <c r="AJ8295" i="1"/>
  <c r="AE6433" i="1"/>
  <c r="AD6433" i="1"/>
  <c r="AJ6433" i="1"/>
  <c r="AE6273" i="1"/>
  <c r="AD6273" i="1"/>
  <c r="AG6273" i="1"/>
  <c r="AE7891" i="1"/>
  <c r="AD7891" i="1"/>
  <c r="AG7891" i="1"/>
  <c r="AE5943" i="1"/>
  <c r="AD5943" i="1"/>
  <c r="AG5943" i="1"/>
  <c r="AE10805" i="1"/>
  <c r="AD10805" i="1"/>
  <c r="AG10805" i="1"/>
  <c r="AE5917" i="1"/>
  <c r="AD5917" i="1"/>
  <c r="AG5917" i="1"/>
  <c r="AE10352" i="1"/>
  <c r="AD10352" i="1"/>
  <c r="AJ10352" i="1"/>
  <c r="AD5926" i="1"/>
  <c r="AE5926" i="1"/>
  <c r="AJ5926" i="1"/>
  <c r="AD5744" i="1"/>
  <c r="AE5744" i="1"/>
  <c r="AG5744" i="1"/>
  <c r="AD5098" i="1"/>
  <c r="AE5098" i="1"/>
  <c r="AJ5098" i="1"/>
  <c r="AE5138" i="1"/>
  <c r="AD5138" i="1"/>
  <c r="AG5138" i="1"/>
  <c r="AD10287" i="1"/>
  <c r="AE10287" i="1"/>
  <c r="AJ10287" i="1"/>
  <c r="AE8427" i="1"/>
  <c r="AD8427" i="1"/>
  <c r="AG8427" i="1"/>
  <c r="AD8432" i="1"/>
  <c r="AE8432" i="1"/>
  <c r="AG8432" i="1"/>
  <c r="AE5136" i="1"/>
  <c r="AD5136" i="1"/>
  <c r="AJ5136" i="1"/>
  <c r="AE8291" i="1"/>
  <c r="AD8291" i="1"/>
  <c r="AG8291" i="1"/>
  <c r="AE8417" i="1"/>
  <c r="AD8417" i="1"/>
  <c r="AG8417" i="1"/>
  <c r="AD9750" i="1"/>
  <c r="AE9750" i="1"/>
  <c r="AG9750" i="1"/>
  <c r="AD3726" i="1"/>
  <c r="AE3726" i="1"/>
  <c r="AK3726" i="1" s="1"/>
  <c r="AG3726" i="1"/>
  <c r="AH3726" i="1" s="1"/>
  <c r="AE5123" i="1"/>
  <c r="AD5123" i="1"/>
  <c r="AJ5123" i="1"/>
  <c r="AD6922" i="1"/>
  <c r="AE6922" i="1"/>
  <c r="AJ6922" i="1"/>
  <c r="AE5254" i="1"/>
  <c r="AD5254" i="1"/>
  <c r="AJ5254" i="1"/>
  <c r="AD9790" i="1"/>
  <c r="AE9790" i="1"/>
  <c r="AG9790" i="1"/>
  <c r="AD9791" i="1"/>
  <c r="AE9791" i="1"/>
  <c r="AG9791" i="1"/>
  <c r="AD7674" i="1"/>
  <c r="AE7674" i="1"/>
  <c r="AG7674" i="1"/>
  <c r="AE5258" i="1"/>
  <c r="AD5258" i="1"/>
  <c r="AJ5258" i="1"/>
  <c r="AE5612" i="1"/>
  <c r="AD5612" i="1"/>
  <c r="AG5612" i="1"/>
  <c r="AE7657" i="1"/>
  <c r="AD7657" i="1"/>
  <c r="AG7657" i="1"/>
  <c r="AE5606" i="1"/>
  <c r="AD5606" i="1"/>
  <c r="AJ5606" i="1"/>
  <c r="AE8407" i="1"/>
  <c r="AD8407" i="1"/>
  <c r="AG8407" i="1"/>
  <c r="AE8437" i="1"/>
  <c r="AD8437" i="1"/>
  <c r="AG8437" i="1"/>
  <c r="AE5588" i="1"/>
  <c r="AD5588" i="1"/>
  <c r="AJ5588" i="1"/>
  <c r="AE10765" i="1"/>
  <c r="AD10765" i="1"/>
  <c r="AJ10765" i="1"/>
  <c r="AD8398" i="1"/>
  <c r="AE8398" i="1"/>
  <c r="AG8398" i="1"/>
  <c r="AE9169" i="1"/>
  <c r="AD9169" i="1"/>
  <c r="AG9169" i="1"/>
  <c r="AD3108" i="1"/>
  <c r="AG3108" i="1"/>
  <c r="AE10254" i="1"/>
  <c r="AD10254" i="1"/>
  <c r="AJ10254" i="1"/>
  <c r="AE5580" i="1"/>
  <c r="AD5580" i="1"/>
  <c r="AJ5580" i="1"/>
  <c r="AD5575" i="1"/>
  <c r="AE5575" i="1"/>
  <c r="AJ5575" i="1"/>
  <c r="AD9656" i="1"/>
  <c r="AE9656" i="1"/>
  <c r="AK9656" i="1" s="1"/>
  <c r="AL9656" i="1" s="1"/>
  <c r="AH9656" i="1"/>
  <c r="AJ9656" i="1" s="1"/>
  <c r="AD4958" i="1"/>
  <c r="AE4958" i="1"/>
  <c r="AJ4958" i="1"/>
  <c r="AE10240" i="1"/>
  <c r="AD10240" i="1"/>
  <c r="AJ10240" i="1"/>
  <c r="AE9161" i="1"/>
  <c r="AD9161" i="1"/>
  <c r="AG9161" i="1"/>
  <c r="AE5204" i="1"/>
  <c r="AD5204" i="1"/>
  <c r="AJ5204" i="1"/>
  <c r="AE5212" i="1"/>
  <c r="AD5212" i="1"/>
  <c r="AJ5212" i="1"/>
  <c r="AD5577" i="1"/>
  <c r="AE5577" i="1"/>
  <c r="AJ5577" i="1"/>
  <c r="AD5571" i="1"/>
  <c r="AE5571" i="1"/>
  <c r="AJ5571" i="1"/>
  <c r="AE7489" i="1"/>
  <c r="AD7489" i="1"/>
  <c r="AG7489" i="1"/>
  <c r="AD7500" i="1"/>
  <c r="AE7500" i="1"/>
  <c r="AG7500" i="1"/>
  <c r="AD7342" i="1"/>
  <c r="AE7342" i="1"/>
  <c r="AG7342" i="1"/>
  <c r="AD4990" i="1"/>
  <c r="AE4990" i="1"/>
  <c r="AJ4990" i="1"/>
  <c r="AD8408" i="1"/>
  <c r="AE8408" i="1"/>
  <c r="AG8408" i="1"/>
  <c r="AD5567" i="1"/>
  <c r="AE5567" i="1"/>
  <c r="AJ5567" i="1"/>
  <c r="AD5559" i="1"/>
  <c r="AE5559" i="1"/>
  <c r="AG5559" i="1"/>
  <c r="AD4910" i="1"/>
  <c r="AE4910" i="1"/>
  <c r="AJ4910" i="1"/>
  <c r="AD9003" i="1"/>
  <c r="AE9003" i="1"/>
  <c r="AG9003" i="1"/>
  <c r="AL7362" i="1"/>
  <c r="AJ7362" i="1"/>
  <c r="AD9733" i="1"/>
  <c r="AE9733" i="1"/>
  <c r="AG9733" i="1"/>
  <c r="AE10663" i="1"/>
  <c r="AD10663" i="1"/>
  <c r="AJ10663" i="1"/>
  <c r="AE8187" i="1"/>
  <c r="AD8187" i="1"/>
  <c r="AG8187" i="1"/>
  <c r="AE7579" i="1"/>
  <c r="AD7579" i="1"/>
  <c r="AG7579" i="1"/>
  <c r="AE7347" i="1"/>
  <c r="AD7347" i="1"/>
  <c r="AG7347" i="1"/>
  <c r="AE7355" i="1"/>
  <c r="AD7355" i="1"/>
  <c r="AG7355" i="1"/>
  <c r="AE9186" i="1"/>
  <c r="AD9186" i="1"/>
  <c r="AG9186" i="1"/>
  <c r="AE8319" i="1"/>
  <c r="AD8319" i="1"/>
  <c r="AJ8319" i="1"/>
  <c r="AE8161" i="1"/>
  <c r="AD8161" i="1"/>
  <c r="AG8161" i="1"/>
  <c r="AD6539" i="1"/>
  <c r="AE6539" i="1"/>
  <c r="AG6539" i="1"/>
  <c r="AE7349" i="1"/>
  <c r="AD7349" i="1"/>
  <c r="AG7349" i="1"/>
  <c r="AD7734" i="1"/>
  <c r="AE7734" i="1"/>
  <c r="AJ7734" i="1"/>
  <c r="AE5562" i="1"/>
  <c r="AD5562" i="1"/>
  <c r="AJ5562" i="1"/>
  <c r="AD5579" i="1"/>
  <c r="AE5579" i="1"/>
  <c r="AJ5579" i="1"/>
  <c r="AD4532" i="1"/>
  <c r="AE4532" i="1"/>
  <c r="AJ4532" i="1"/>
  <c r="AE7841" i="1"/>
  <c r="AD7841" i="1"/>
  <c r="AG7841" i="1"/>
  <c r="AD3829" i="1"/>
  <c r="AE3829" i="1"/>
  <c r="AG3829" i="1"/>
  <c r="AH3829" i="1" s="1"/>
  <c r="AJ3829" i="1" s="1"/>
  <c r="AD4535" i="1"/>
  <c r="AE4535" i="1"/>
  <c r="AJ4535" i="1"/>
  <c r="AD4527" i="1"/>
  <c r="AE4527" i="1"/>
  <c r="AJ4527" i="1"/>
  <c r="AD7512" i="1"/>
  <c r="AE7512" i="1"/>
  <c r="AG7512" i="1"/>
  <c r="AD8044" i="1"/>
  <c r="AE8044" i="1"/>
  <c r="AJ8044" i="1"/>
  <c r="AD4941" i="1"/>
  <c r="AE4941" i="1"/>
  <c r="AJ4941" i="1"/>
  <c r="AD8998" i="1"/>
  <c r="AE8998" i="1"/>
  <c r="AJ8998" i="1"/>
  <c r="AD4331" i="1"/>
  <c r="AE4331" i="1"/>
  <c r="AJ4331" i="1"/>
  <c r="AD4340" i="1"/>
  <c r="AE4340" i="1"/>
  <c r="AG4340" i="1"/>
  <c r="AE5822" i="1"/>
  <c r="AD5822" i="1"/>
  <c r="AG5822" i="1"/>
  <c r="AE8037" i="1"/>
  <c r="AD8037" i="1"/>
  <c r="AG8037" i="1"/>
  <c r="AD9087" i="1"/>
  <c r="AE9087" i="1"/>
  <c r="AG9087" i="1"/>
  <c r="AD9737" i="1"/>
  <c r="AE9737" i="1"/>
  <c r="AJ9737" i="1"/>
  <c r="AD8114" i="1"/>
  <c r="AE8114" i="1"/>
  <c r="AG8114" i="1"/>
  <c r="AD10016" i="1"/>
  <c r="AE10016" i="1"/>
  <c r="AG10016" i="1"/>
  <c r="AD10022" i="1"/>
  <c r="AE10022" i="1"/>
  <c r="AG10022" i="1"/>
  <c r="AE8041" i="1"/>
  <c r="AD8041" i="1"/>
  <c r="AG8041" i="1"/>
  <c r="AD9084" i="1"/>
  <c r="AE9084" i="1"/>
  <c r="AG9084" i="1"/>
  <c r="AD8987" i="1"/>
  <c r="AE8987" i="1"/>
  <c r="AJ8987" i="1"/>
  <c r="AE8299" i="1"/>
  <c r="AD8299" i="1"/>
  <c r="AJ8299" i="1"/>
  <c r="AD8372" i="1"/>
  <c r="AE8372" i="1"/>
  <c r="AJ8372" i="1"/>
  <c r="AD10017" i="1"/>
  <c r="AE10017" i="1"/>
  <c r="AG10017" i="1"/>
  <c r="AE8305" i="1"/>
  <c r="AD8305" i="1"/>
  <c r="AJ8305" i="1"/>
  <c r="AD8602" i="1"/>
  <c r="AE8602" i="1"/>
  <c r="AJ8602" i="1"/>
  <c r="AE5784" i="1"/>
  <c r="AD5784" i="1"/>
  <c r="AG5784" i="1"/>
  <c r="AE8141" i="1"/>
  <c r="AD8141" i="1"/>
  <c r="AJ8141" i="1"/>
  <c r="AE5116" i="1"/>
  <c r="AD5116" i="1"/>
  <c r="AJ5116" i="1"/>
  <c r="AE8027" i="1"/>
  <c r="AD8027" i="1"/>
  <c r="AG8027" i="1"/>
  <c r="AE5115" i="1"/>
  <c r="AD5115" i="1"/>
  <c r="AG5115" i="1"/>
  <c r="AD5918" i="1"/>
  <c r="AE5918" i="1"/>
  <c r="AG5918" i="1"/>
  <c r="AE5113" i="1"/>
  <c r="AD5113" i="1"/>
  <c r="AG5113" i="1"/>
  <c r="AE5118" i="1"/>
  <c r="AD5118" i="1"/>
  <c r="AJ5118" i="1"/>
  <c r="AD8344" i="1"/>
  <c r="AE8344" i="1"/>
  <c r="AJ8344" i="1"/>
  <c r="AE8353" i="1"/>
  <c r="AD8353" i="1"/>
  <c r="AJ8353" i="1"/>
  <c r="AE11111" i="1"/>
  <c r="AD11111" i="1"/>
  <c r="AJ11111" i="1"/>
  <c r="AD8696" i="1"/>
  <c r="AE8696" i="1"/>
  <c r="AG8696" i="1"/>
  <c r="AD8614" i="1"/>
  <c r="AE8614" i="1"/>
  <c r="AJ8614" i="1"/>
  <c r="AD8182" i="1"/>
  <c r="AE8182" i="1"/>
  <c r="AG8182" i="1"/>
  <c r="AD8612" i="1"/>
  <c r="AE8612" i="1"/>
  <c r="AJ8612" i="1"/>
  <c r="AD8457" i="1"/>
  <c r="AE8457" i="1"/>
  <c r="AJ8457" i="1"/>
  <c r="AD8466" i="1"/>
  <c r="AE8466" i="1"/>
  <c r="AJ8466" i="1"/>
  <c r="AD8170" i="1"/>
  <c r="AE8170" i="1"/>
  <c r="AJ8170" i="1"/>
  <c r="AD8186" i="1"/>
  <c r="AE8186" i="1"/>
  <c r="AJ8186" i="1"/>
  <c r="AD8018" i="1"/>
  <c r="AE8018" i="1"/>
  <c r="AG8018" i="1"/>
  <c r="AD8020" i="1"/>
  <c r="AE8020" i="1"/>
  <c r="AG8020" i="1"/>
  <c r="AD4416" i="1"/>
  <c r="AE4416" i="1"/>
  <c r="AJ4416" i="1"/>
  <c r="AD8751" i="1"/>
  <c r="AE8751" i="1"/>
  <c r="AG8751" i="1"/>
  <c r="AD5581" i="1"/>
  <c r="AE5581" i="1"/>
  <c r="AJ5581" i="1"/>
  <c r="AE5570" i="1"/>
  <c r="AD5570" i="1"/>
  <c r="AJ5570" i="1"/>
  <c r="AD4414" i="1"/>
  <c r="AE4414" i="1"/>
  <c r="AJ4414" i="1"/>
  <c r="AD4519" i="1"/>
  <c r="AE4519" i="1"/>
  <c r="AJ4519" i="1"/>
  <c r="AD8744" i="1"/>
  <c r="AE8744" i="1"/>
  <c r="AG8744" i="1"/>
  <c r="AD8747" i="1"/>
  <c r="AE8747" i="1"/>
  <c r="AG8747" i="1"/>
  <c r="AD8483" i="1"/>
  <c r="AE8483" i="1"/>
  <c r="AG8483" i="1"/>
  <c r="AE5566" i="1"/>
  <c r="AD5566" i="1"/>
  <c r="AJ5566" i="1"/>
  <c r="AD4518" i="1"/>
  <c r="AE4518" i="1"/>
  <c r="AJ4518" i="1"/>
  <c r="AD10367" i="1"/>
  <c r="AE10367" i="1"/>
  <c r="AK10367" i="1" s="1"/>
  <c r="AG10367" i="1"/>
  <c r="AH10367" i="1" s="1"/>
  <c r="AD4904" i="1"/>
  <c r="AE4904" i="1"/>
  <c r="AJ4904" i="1"/>
  <c r="AD8937" i="1"/>
  <c r="AE8937" i="1"/>
  <c r="AJ8937" i="1"/>
  <c r="AD2455" i="1"/>
  <c r="AG2455" i="1"/>
  <c r="AD7332" i="1"/>
  <c r="AE7332" i="1"/>
  <c r="AG7332" i="1"/>
  <c r="AE10150" i="1"/>
  <c r="AD10150" i="1"/>
  <c r="AJ10150" i="1"/>
  <c r="AD8935" i="1"/>
  <c r="AE8935" i="1"/>
  <c r="AJ8935" i="1"/>
  <c r="AD8428" i="1"/>
  <c r="AE8428" i="1"/>
  <c r="AJ8428" i="1"/>
  <c r="AD2662" i="1"/>
  <c r="AJ2662" i="1"/>
  <c r="AD2646" i="1"/>
  <c r="AG2646" i="1"/>
  <c r="AD2656" i="1"/>
  <c r="AG2656" i="1"/>
  <c r="AD6364" i="1"/>
  <c r="AE6364" i="1"/>
  <c r="AG6364" i="1"/>
  <c r="AH6364" i="1" s="1"/>
  <c r="AD4462" i="1"/>
  <c r="AE4462" i="1"/>
  <c r="AG4462" i="1"/>
  <c r="AE4631" i="1"/>
  <c r="AD4631" i="1"/>
  <c r="AJ4631" i="1"/>
  <c r="AD3913" i="1"/>
  <c r="AE3913" i="1"/>
  <c r="AK3913" i="1" s="1"/>
  <c r="AL3913" i="1" s="1"/>
  <c r="AG3913" i="1"/>
  <c r="AH3913" i="1" s="1"/>
  <c r="AJ3913" i="1" s="1"/>
  <c r="AE4623" i="1"/>
  <c r="AD4623" i="1"/>
  <c r="AJ4623" i="1"/>
  <c r="AE4619" i="1"/>
  <c r="AD4619" i="1"/>
  <c r="AJ4619" i="1"/>
  <c r="AE6425" i="1"/>
  <c r="AD6425" i="1"/>
  <c r="AJ6425" i="1"/>
  <c r="AD5219" i="1"/>
  <c r="AE5219" i="1"/>
  <c r="AJ5219" i="1"/>
  <c r="AD4413" i="1"/>
  <c r="AE4413" i="1"/>
  <c r="AJ4413" i="1"/>
  <c r="AD4417" i="1"/>
  <c r="AE4417" i="1"/>
  <c r="AJ4417" i="1"/>
  <c r="AD4460" i="1"/>
  <c r="AE4460" i="1"/>
  <c r="AG4460" i="1"/>
  <c r="AD4455" i="1"/>
  <c r="AE4455" i="1"/>
  <c r="AJ4455" i="1"/>
  <c r="AD4477" i="1"/>
  <c r="AE4477" i="1"/>
  <c r="AJ4477" i="1"/>
  <c r="AE5196" i="1"/>
  <c r="AD5196" i="1"/>
  <c r="AG5196" i="1"/>
  <c r="AE5210" i="1"/>
  <c r="AD5210" i="1"/>
  <c r="AJ5210" i="1"/>
  <c r="AD8588" i="1"/>
  <c r="AE8588" i="1"/>
  <c r="AJ8588" i="1"/>
  <c r="AD8579" i="1"/>
  <c r="AE8579" i="1"/>
  <c r="AJ8579" i="1"/>
  <c r="AD8754" i="1"/>
  <c r="AE8754" i="1"/>
  <c r="AG8754" i="1"/>
  <c r="AD8582" i="1"/>
  <c r="AE8582" i="1"/>
  <c r="AG8582" i="1"/>
  <c r="AD8474" i="1"/>
  <c r="AE8474" i="1"/>
  <c r="AG8474" i="1"/>
  <c r="AD8512" i="1"/>
  <c r="AE8512" i="1"/>
  <c r="AG8512" i="1"/>
  <c r="AD8849" i="1"/>
  <c r="AE8849" i="1"/>
  <c r="AG8849" i="1"/>
  <c r="AD8583" i="1"/>
  <c r="AE8583" i="1"/>
  <c r="AJ8583" i="1"/>
  <c r="AD8276" i="1"/>
  <c r="AE8276" i="1"/>
  <c r="AJ8276" i="1"/>
  <c r="AD8280" i="1"/>
  <c r="AE8280" i="1"/>
  <c r="AJ8280" i="1"/>
  <c r="AD8104" i="1"/>
  <c r="AE8104" i="1"/>
  <c r="AG8104" i="1"/>
  <c r="AD8586" i="1"/>
  <c r="AE8586" i="1"/>
  <c r="AG8586" i="1"/>
  <c r="AE7277" i="1"/>
  <c r="AD7277" i="1"/>
  <c r="AG7277" i="1"/>
  <c r="AD8906" i="1"/>
  <c r="AE8906" i="1"/>
  <c r="AG8906" i="1"/>
  <c r="AD6120" i="1"/>
  <c r="AE6120" i="1"/>
  <c r="AG6120" i="1"/>
  <c r="AE6153" i="1"/>
  <c r="AD6153" i="1"/>
  <c r="AG6153" i="1"/>
  <c r="AD6188" i="1"/>
  <c r="AE6188" i="1"/>
  <c r="AG6188" i="1"/>
  <c r="AD5740" i="1"/>
  <c r="AE5740" i="1"/>
  <c r="AG5740" i="1"/>
  <c r="AD8867" i="1"/>
  <c r="AE8867" i="1"/>
  <c r="AG8867" i="1"/>
  <c r="AD8917" i="1"/>
  <c r="AE8917" i="1"/>
  <c r="AG8917" i="1"/>
  <c r="AE6315" i="1"/>
  <c r="AD6315" i="1"/>
  <c r="AG6315" i="1"/>
  <c r="AL7844" i="1"/>
  <c r="AJ7844" i="1"/>
  <c r="AD8861" i="1"/>
  <c r="AE8861" i="1"/>
  <c r="AG8861" i="1"/>
  <c r="AD8872" i="1"/>
  <c r="AE8872" i="1"/>
  <c r="AG8872" i="1"/>
  <c r="AD8864" i="1"/>
  <c r="AE8864" i="1"/>
  <c r="AG8864" i="1"/>
  <c r="AD8865" i="1"/>
  <c r="AE8865" i="1"/>
  <c r="AG8865" i="1"/>
  <c r="AD8855" i="1"/>
  <c r="AE8855" i="1"/>
  <c r="AG8855" i="1"/>
  <c r="AD6472" i="1"/>
  <c r="AE6472" i="1"/>
  <c r="AJ6472" i="1"/>
  <c r="AD5742" i="1"/>
  <c r="AE5742" i="1"/>
  <c r="AG5742" i="1"/>
  <c r="AD8510" i="1"/>
  <c r="AE8510" i="1"/>
  <c r="AG8510" i="1"/>
  <c r="AD9861" i="1"/>
  <c r="AE9861" i="1"/>
  <c r="AJ9861" i="1"/>
  <c r="AD9849" i="1"/>
  <c r="AE9849" i="1"/>
  <c r="AJ9849" i="1"/>
  <c r="AD8788" i="1"/>
  <c r="AE8788" i="1"/>
  <c r="AJ8788" i="1"/>
  <c r="AD5545" i="1"/>
  <c r="AE5545" i="1"/>
  <c r="AJ5545" i="1"/>
  <c r="AD5639" i="1"/>
  <c r="AE5639" i="1"/>
  <c r="AJ5639" i="1"/>
  <c r="AD8790" i="1"/>
  <c r="AE8790" i="1"/>
  <c r="AJ8790" i="1"/>
  <c r="AD8791" i="1"/>
  <c r="AE8791" i="1"/>
  <c r="AG8791" i="1"/>
  <c r="AE4739" i="1"/>
  <c r="AD4739" i="1"/>
  <c r="AG4739" i="1"/>
  <c r="AD8883" i="1"/>
  <c r="AE8883" i="1"/>
  <c r="AG8883" i="1"/>
  <c r="AD8892" i="1"/>
  <c r="AE8892" i="1"/>
  <c r="AG8892" i="1"/>
  <c r="AD5635" i="1"/>
  <c r="AE5635" i="1"/>
  <c r="AJ5635" i="1"/>
  <c r="AD5627" i="1"/>
  <c r="AE5627" i="1"/>
  <c r="AJ5627" i="1"/>
  <c r="AD8789" i="1"/>
  <c r="AE8789" i="1"/>
  <c r="AG8789" i="1"/>
  <c r="AD8566" i="1"/>
  <c r="AE8566" i="1"/>
  <c r="AG8566" i="1"/>
  <c r="AD8903" i="1"/>
  <c r="AE8903" i="1"/>
  <c r="AG8903" i="1"/>
  <c r="AD8915" i="1"/>
  <c r="AE8915" i="1"/>
  <c r="AG8915" i="1"/>
  <c r="AD2652" i="1"/>
  <c r="AG2652" i="1"/>
  <c r="AD7420" i="1"/>
  <c r="AE7420" i="1"/>
  <c r="AG7420" i="1"/>
  <c r="AD8809" i="1"/>
  <c r="AE8809" i="1"/>
  <c r="AG8809" i="1"/>
  <c r="AE7943" i="1"/>
  <c r="AD7943" i="1"/>
  <c r="AJ7943" i="1"/>
  <c r="AD7926" i="1"/>
  <c r="AE7926" i="1"/>
  <c r="AJ7926" i="1"/>
  <c r="AD8899" i="1"/>
  <c r="AE8899" i="1"/>
  <c r="AG8899" i="1"/>
  <c r="AD5756" i="1"/>
  <c r="AE5756" i="1"/>
  <c r="AG5756" i="1"/>
  <c r="AD4400" i="1"/>
  <c r="AE4400" i="1"/>
  <c r="AG4400" i="1"/>
  <c r="AD4404" i="1"/>
  <c r="AE4404" i="1"/>
  <c r="AG4404" i="1"/>
  <c r="AD8909" i="1"/>
  <c r="AE8909" i="1"/>
  <c r="AG8909" i="1"/>
  <c r="AD4407" i="1"/>
  <c r="AE4407" i="1"/>
  <c r="AG4407" i="1"/>
  <c r="AD4394" i="1"/>
  <c r="AE4394" i="1"/>
  <c r="AG4394" i="1"/>
  <c r="AD8877" i="1"/>
  <c r="AE8877" i="1"/>
  <c r="AG8877" i="1"/>
  <c r="AD8902" i="1"/>
  <c r="AE8902" i="1"/>
  <c r="AG8902" i="1"/>
  <c r="AE8031" i="1"/>
  <c r="AD8031" i="1"/>
  <c r="AG8031" i="1"/>
  <c r="AD5031" i="1"/>
  <c r="AE5031" i="1"/>
  <c r="AJ5031" i="1"/>
  <c r="AD8965" i="1"/>
  <c r="AE8965" i="1"/>
  <c r="AJ8965" i="1"/>
  <c r="AD5019" i="1"/>
  <c r="AE5019" i="1"/>
  <c r="AJ5019" i="1"/>
  <c r="AD5032" i="1"/>
  <c r="AE5032" i="1"/>
  <c r="AJ5032" i="1"/>
  <c r="AE6443" i="1"/>
  <c r="AD6443" i="1"/>
  <c r="AJ6443" i="1"/>
  <c r="AD9011" i="1"/>
  <c r="AE9011" i="1"/>
  <c r="AG9011" i="1"/>
  <c r="AE6131" i="1"/>
  <c r="AD6131" i="1"/>
  <c r="AG6131" i="1"/>
  <c r="AD5011" i="1"/>
  <c r="AE5011" i="1"/>
  <c r="AJ5011" i="1"/>
  <c r="AD6450" i="1"/>
  <c r="AE6450" i="1"/>
  <c r="AJ6450" i="1"/>
  <c r="AD6474" i="1"/>
  <c r="AE6474" i="1"/>
  <c r="AJ6474" i="1"/>
  <c r="AD9009" i="1"/>
  <c r="AE9009" i="1"/>
  <c r="AJ9009" i="1"/>
  <c r="AD11104" i="1"/>
  <c r="AE11104" i="1"/>
  <c r="AJ11104" i="1"/>
  <c r="AD5020" i="1"/>
  <c r="AE5020" i="1"/>
  <c r="AJ5020" i="1"/>
  <c r="AE7168" i="1"/>
  <c r="AD7168" i="1"/>
  <c r="AJ7168" i="1"/>
  <c r="AD5718" i="1"/>
  <c r="AE5718" i="1"/>
  <c r="AJ5718" i="1"/>
  <c r="AD5731" i="1"/>
  <c r="AE5731" i="1"/>
  <c r="AJ5731" i="1"/>
  <c r="AD5924" i="1"/>
  <c r="AE5924" i="1"/>
  <c r="AJ5924" i="1"/>
  <c r="AE6031" i="1"/>
  <c r="AD6031" i="1"/>
  <c r="AJ6031" i="1"/>
  <c r="AD8382" i="1"/>
  <c r="AE8382" i="1"/>
  <c r="AJ8382" i="1"/>
  <c r="AE6035" i="1"/>
  <c r="AD6035" i="1"/>
  <c r="AJ6035" i="1"/>
  <c r="AD6428" i="1"/>
  <c r="AE6428" i="1"/>
  <c r="AJ6428" i="1"/>
  <c r="AD8386" i="1"/>
  <c r="AE8386" i="1"/>
  <c r="AJ8386" i="1"/>
  <c r="AD8444" i="1"/>
  <c r="AE8444" i="1"/>
  <c r="AJ8444" i="1"/>
  <c r="AD9740" i="1"/>
  <c r="AE9740" i="1"/>
  <c r="AJ9740" i="1"/>
  <c r="AD7424" i="1"/>
  <c r="AE7424" i="1"/>
  <c r="AJ7424" i="1"/>
  <c r="AE7887" i="1"/>
  <c r="AD7887" i="1"/>
  <c r="AG7887" i="1"/>
  <c r="AD2887" i="1"/>
  <c r="AG2887" i="1"/>
  <c r="AD9622" i="1"/>
  <c r="AE9622" i="1"/>
  <c r="AJ9622" i="1"/>
  <c r="AD8971" i="1"/>
  <c r="AE8971" i="1"/>
  <c r="AJ8971" i="1"/>
  <c r="AD5551" i="1"/>
  <c r="AE5551" i="1"/>
  <c r="AJ5551" i="1"/>
  <c r="AD5549" i="1"/>
  <c r="AE5549" i="1"/>
  <c r="AJ5549" i="1"/>
  <c r="AD8939" i="1"/>
  <c r="AE8939" i="1"/>
  <c r="AJ8939" i="1"/>
  <c r="AD2588" i="1"/>
  <c r="AG2588" i="1"/>
  <c r="AD8973" i="1"/>
  <c r="AE8973" i="1"/>
  <c r="AJ8973" i="1"/>
  <c r="AD9004" i="1"/>
  <c r="AE9004" i="1"/>
  <c r="AJ9004" i="1"/>
  <c r="AE8447" i="1"/>
  <c r="AD8447" i="1"/>
  <c r="AJ8447" i="1"/>
  <c r="AD7932" i="1"/>
  <c r="AE7932" i="1"/>
  <c r="AG7932" i="1"/>
  <c r="AD5541" i="1"/>
  <c r="AE5541" i="1"/>
  <c r="AJ5541" i="1"/>
  <c r="AD8308" i="1"/>
  <c r="AE8308" i="1"/>
  <c r="AJ8308" i="1"/>
  <c r="AD8963" i="1"/>
  <c r="AE8963" i="1"/>
  <c r="AG8963" i="1"/>
  <c r="AE7933" i="1"/>
  <c r="AD7933" i="1"/>
  <c r="AJ7933" i="1"/>
  <c r="AE8195" i="1"/>
  <c r="AD8195" i="1"/>
  <c r="AG8195" i="1"/>
  <c r="AD8206" i="1"/>
  <c r="AE8206" i="1"/>
  <c r="AG8206" i="1"/>
  <c r="AD5028" i="1"/>
  <c r="AE5028" i="1"/>
  <c r="AJ5028" i="1"/>
  <c r="AD8972" i="1"/>
  <c r="AE8972" i="1"/>
  <c r="AG8972" i="1"/>
  <c r="AE7307" i="1"/>
  <c r="AD7307" i="1"/>
  <c r="AG7307" i="1"/>
  <c r="AE7869" i="1"/>
  <c r="AD7869" i="1"/>
  <c r="AG7869" i="1"/>
  <c r="AD9865" i="1"/>
  <c r="AE9865" i="1"/>
  <c r="AJ9865" i="1"/>
  <c r="AD9821" i="1"/>
  <c r="AE9821" i="1"/>
  <c r="AG9821" i="1"/>
  <c r="AE8389" i="1"/>
  <c r="AD8389" i="1"/>
  <c r="AJ8389" i="1"/>
  <c r="AD6208" i="1"/>
  <c r="AE6208" i="1"/>
  <c r="AG6208" i="1"/>
  <c r="AD7866" i="1"/>
  <c r="AE7866" i="1"/>
  <c r="AG7866" i="1"/>
  <c r="AD9812" i="1"/>
  <c r="AE9812" i="1"/>
  <c r="AJ9812" i="1"/>
  <c r="AD6178" i="1"/>
  <c r="AE6178" i="1"/>
  <c r="AG6178" i="1"/>
  <c r="AD6128" i="1"/>
  <c r="AE6128" i="1"/>
  <c r="AG6128" i="1"/>
  <c r="AD9866" i="1"/>
  <c r="AE9866" i="1"/>
  <c r="AJ9866" i="1"/>
  <c r="AE6197" i="1"/>
  <c r="AD6197" i="1"/>
  <c r="AG6197" i="1"/>
  <c r="AD9837" i="1"/>
  <c r="AE9837" i="1"/>
  <c r="AJ9837" i="1"/>
  <c r="AD6118" i="1"/>
  <c r="AE6118" i="1"/>
  <c r="AG6118" i="1"/>
  <c r="AD9844" i="1"/>
  <c r="AE9844" i="1"/>
  <c r="AJ9844" i="1"/>
  <c r="AD9827" i="1"/>
  <c r="AE9827" i="1"/>
  <c r="AJ9827" i="1"/>
  <c r="AE8315" i="1"/>
  <c r="AD8315" i="1"/>
  <c r="AJ8315" i="1"/>
  <c r="AE7861" i="1"/>
  <c r="AD7861" i="1"/>
  <c r="AG7861" i="1"/>
  <c r="AD7856" i="1"/>
  <c r="AE7856" i="1"/>
  <c r="AG7856" i="1"/>
  <c r="AD9818" i="1"/>
  <c r="AE9818" i="1"/>
  <c r="AG9818" i="1"/>
  <c r="AD8394" i="1"/>
  <c r="AE8394" i="1"/>
  <c r="AJ8394" i="1"/>
  <c r="AD9857" i="1"/>
  <c r="AE9857" i="1"/>
  <c r="AG9857" i="1"/>
  <c r="AD9814" i="1"/>
  <c r="AE9814" i="1"/>
  <c r="AJ9814" i="1"/>
  <c r="AD9811" i="1"/>
  <c r="AE9811" i="1"/>
  <c r="AJ9811" i="1"/>
  <c r="AD5221" i="1"/>
  <c r="AE5221" i="1"/>
  <c r="AJ5221" i="1"/>
  <c r="AL7715" i="1"/>
  <c r="AD7715" i="1"/>
  <c r="AG7715" i="1"/>
  <c r="AD8792" i="1"/>
  <c r="AE8792" i="1"/>
  <c r="AG8792" i="1"/>
  <c r="AD9869" i="1"/>
  <c r="AE9869" i="1"/>
  <c r="AG9869" i="1"/>
  <c r="AD3246" i="1"/>
  <c r="AJ3246" i="1"/>
  <c r="AD9675" i="1"/>
  <c r="AE9675" i="1"/>
  <c r="AK9675" i="1" s="1"/>
  <c r="AL9675" i="1" s="1"/>
  <c r="AH9675" i="1"/>
  <c r="AJ9675" i="1" s="1"/>
  <c r="AD6260" i="1"/>
  <c r="AE6260" i="1"/>
  <c r="AG6260" i="1"/>
  <c r="AD9839" i="1"/>
  <c r="AE9839" i="1"/>
  <c r="AG9839" i="1"/>
  <c r="AD9854" i="1"/>
  <c r="AE9854" i="1"/>
  <c r="AJ9854" i="1"/>
  <c r="AE10623" i="1"/>
  <c r="AD10623" i="1"/>
  <c r="AJ10623" i="1"/>
  <c r="AD7400" i="1"/>
  <c r="AE7400" i="1"/>
  <c r="AG7400" i="1"/>
  <c r="AE7591" i="1"/>
  <c r="AD7591" i="1"/>
  <c r="AG7591" i="1"/>
  <c r="AD9851" i="1"/>
  <c r="AE9851" i="1"/>
  <c r="AJ9851" i="1"/>
  <c r="AE10326" i="1"/>
  <c r="AD10326" i="1"/>
  <c r="AJ10326" i="1"/>
  <c r="AE5240" i="1"/>
  <c r="AD5240" i="1"/>
  <c r="AJ5240" i="1"/>
  <c r="AD2768" i="1"/>
  <c r="AG2768" i="1"/>
  <c r="AE7775" i="1"/>
  <c r="AD7775" i="1"/>
  <c r="AJ7775" i="1"/>
  <c r="AD6122" i="1"/>
  <c r="AE6122" i="1"/>
  <c r="AG6122" i="1"/>
  <c r="AE5248" i="1"/>
  <c r="AD5248" i="1"/>
  <c r="AJ5248" i="1"/>
  <c r="AE5232" i="1"/>
  <c r="AD5232" i="1"/>
  <c r="AG5232" i="1"/>
  <c r="AE4837" i="1"/>
  <c r="AD4837" i="1"/>
  <c r="AG4837" i="1"/>
  <c r="AD8778" i="1"/>
  <c r="AE8778" i="1"/>
  <c r="AG8778" i="1"/>
  <c r="AE5959" i="1"/>
  <c r="AD5959" i="1"/>
  <c r="AG5959" i="1"/>
  <c r="AD5900" i="1"/>
  <c r="AE5900" i="1"/>
  <c r="AG5900" i="1"/>
  <c r="AD5892" i="1"/>
  <c r="AE5892" i="1"/>
  <c r="AG5892" i="1"/>
  <c r="AD6585" i="1"/>
  <c r="AE6585" i="1"/>
  <c r="AG6585" i="1"/>
  <c r="AD6046" i="1"/>
  <c r="AE6046" i="1"/>
  <c r="AG6046" i="1"/>
  <c r="AE5995" i="1"/>
  <c r="AD5995" i="1"/>
  <c r="AG5995" i="1"/>
  <c r="AD9320" i="1"/>
  <c r="AE9320" i="1"/>
  <c r="AG9320" i="1"/>
  <c r="AD4275" i="1"/>
  <c r="AE4275" i="1"/>
  <c r="AG4275" i="1"/>
  <c r="AD4594" i="1"/>
  <c r="AE4594" i="1"/>
  <c r="AG4594" i="1"/>
  <c r="AE10388" i="1"/>
  <c r="AD10388" i="1"/>
  <c r="AG10388" i="1"/>
  <c r="AD9022" i="1"/>
  <c r="AE9022" i="1"/>
  <c r="AG9022" i="1"/>
  <c r="AD4016" i="1"/>
  <c r="AE4016" i="1"/>
  <c r="AK4016" i="1" s="1"/>
  <c r="AL4016" i="1" s="1"/>
  <c r="AG4016" i="1"/>
  <c r="AH4016" i="1" s="1"/>
  <c r="AJ4016" i="1" s="1"/>
  <c r="AD6878" i="1"/>
  <c r="AE6878" i="1"/>
  <c r="AG6878" i="1"/>
  <c r="AD8006" i="1"/>
  <c r="AE8006" i="1"/>
  <c r="AG8006" i="1"/>
  <c r="AE7609" i="1"/>
  <c r="AD7609" i="1"/>
  <c r="AG7609" i="1"/>
  <c r="AE3670" i="1"/>
  <c r="AD3670" i="1"/>
  <c r="AG3670" i="1"/>
  <c r="AD3677" i="1"/>
  <c r="AE3677" i="1"/>
  <c r="AG3677" i="1"/>
  <c r="AD6691" i="1"/>
  <c r="AE6691" i="1"/>
  <c r="AG6691" i="1"/>
  <c r="AE4547" i="1"/>
  <c r="AD4547" i="1"/>
  <c r="AG4547" i="1"/>
  <c r="AD4352" i="1"/>
  <c r="AE4352" i="1"/>
  <c r="AG4352" i="1"/>
  <c r="AD9974" i="1"/>
  <c r="AE9974" i="1"/>
  <c r="AG9974" i="1"/>
  <c r="AD5928" i="1"/>
  <c r="AE5928" i="1"/>
  <c r="AG5928" i="1"/>
  <c r="AE8441" i="1"/>
  <c r="AD8441" i="1"/>
  <c r="AG8441" i="1"/>
  <c r="AD10024" i="1"/>
  <c r="AE10024" i="1"/>
  <c r="AG10024" i="1"/>
  <c r="AD10047" i="1"/>
  <c r="AE10047" i="1"/>
  <c r="AG10047" i="1"/>
  <c r="AD7954" i="1"/>
  <c r="AE7954" i="1"/>
  <c r="AG7954" i="1"/>
  <c r="AD3897" i="1"/>
  <c r="AE3897" i="1"/>
  <c r="AK3897" i="1" s="1"/>
  <c r="AL3897" i="1" s="1"/>
  <c r="AG3897" i="1"/>
  <c r="AH3897" i="1" s="1"/>
  <c r="AJ3897" i="1" s="1"/>
  <c r="AE10755" i="1"/>
  <c r="AD10755" i="1"/>
  <c r="AG10755" i="1"/>
  <c r="AE5937" i="1"/>
  <c r="AD5937" i="1"/>
  <c r="AG5937" i="1"/>
  <c r="AD4037" i="1"/>
  <c r="AE4037" i="1"/>
  <c r="AK4037" i="1" s="1"/>
  <c r="AL4037" i="1" s="1"/>
  <c r="AG4037" i="1"/>
  <c r="AH4037" i="1" s="1"/>
  <c r="AJ4037" i="1" s="1"/>
  <c r="AD8702" i="1"/>
  <c r="AE8702" i="1"/>
  <c r="AG8702" i="1"/>
  <c r="AD8120" i="1"/>
  <c r="AE8120" i="1"/>
  <c r="AG8120" i="1"/>
  <c r="AD4052" i="1"/>
  <c r="AE4052" i="1"/>
  <c r="AK4052" i="1" s="1"/>
  <c r="AL4052" i="1" s="1"/>
  <c r="AG4052" i="1"/>
  <c r="AH4052" i="1" s="1"/>
  <c r="AJ4052" i="1" s="1"/>
  <c r="AD9720" i="1"/>
  <c r="AE9720" i="1"/>
  <c r="AG9720" i="1"/>
  <c r="AD2468" i="1"/>
  <c r="AG2468" i="1"/>
  <c r="AD2668" i="1"/>
  <c r="AG2668" i="1"/>
  <c r="AD5094" i="1"/>
  <c r="AE5094" i="1"/>
  <c r="AG5094" i="1"/>
  <c r="AD9290" i="1"/>
  <c r="AE9290" i="1"/>
  <c r="AJ9290" i="1"/>
  <c r="AE8199" i="1"/>
  <c r="AD8199" i="1"/>
  <c r="AG8199" i="1"/>
  <c r="AE5260" i="1"/>
  <c r="AD5260" i="1"/>
  <c r="AG5260" i="1"/>
  <c r="AD4009" i="1"/>
  <c r="AE4009" i="1"/>
  <c r="AK4009" i="1" s="1"/>
  <c r="AL4009" i="1" s="1"/>
  <c r="AG4009" i="1"/>
  <c r="AH4009" i="1" s="1"/>
  <c r="AJ4009" i="1" s="1"/>
  <c r="AD3728" i="1"/>
  <c r="AE3728" i="1"/>
  <c r="AG3728" i="1"/>
  <c r="AD4032" i="1"/>
  <c r="AE4032" i="1"/>
  <c r="AK4032" i="1" s="1"/>
  <c r="AL4032" i="1" s="1"/>
  <c r="AG4032" i="1"/>
  <c r="AH4032" i="1" s="1"/>
  <c r="AJ4032" i="1" s="1"/>
  <c r="AD4138" i="1"/>
  <c r="AE4138" i="1"/>
  <c r="AK4138" i="1" s="1"/>
  <c r="AL4138" i="1" s="1"/>
  <c r="AG4138" i="1"/>
  <c r="AH4138" i="1" s="1"/>
  <c r="AJ4138" i="1" s="1"/>
  <c r="AD6557" i="1"/>
  <c r="AE6557" i="1"/>
  <c r="AG6557" i="1"/>
  <c r="AD2422" i="1"/>
  <c r="AG2422" i="1"/>
  <c r="AD8812" i="1"/>
  <c r="AE8812" i="1"/>
  <c r="AG8812" i="1"/>
  <c r="AD10920" i="1"/>
  <c r="AE10920" i="1"/>
  <c r="AG10920" i="1"/>
  <c r="AD3772" i="1"/>
  <c r="AE3772" i="1"/>
  <c r="AG3772" i="1"/>
  <c r="AD3454" i="1"/>
  <c r="AG3454" i="1"/>
  <c r="AD6937" i="1"/>
  <c r="AE6937" i="1"/>
  <c r="AG6937" i="1"/>
  <c r="AH6937" i="1" s="1"/>
  <c r="AD3939" i="1"/>
  <c r="AE3939" i="1"/>
  <c r="AK3939" i="1" s="1"/>
  <c r="AL3939" i="1" s="1"/>
  <c r="AG3939" i="1"/>
  <c r="AH3939" i="1" s="1"/>
  <c r="AJ3939" i="1" s="1"/>
  <c r="AE3536" i="1"/>
  <c r="AD3536" i="1"/>
  <c r="AG3536" i="1"/>
  <c r="AD3734" i="1"/>
  <c r="AE3734" i="1"/>
  <c r="AG3734" i="1"/>
  <c r="AD2738" i="1"/>
  <c r="AG2738" i="1"/>
  <c r="AD2492" i="1"/>
  <c r="AG2492" i="1"/>
  <c r="AE10739" i="1"/>
  <c r="AD10739" i="1"/>
  <c r="AG10739" i="1"/>
  <c r="AD4844" i="1"/>
  <c r="AE4844" i="1"/>
  <c r="AG4844" i="1"/>
  <c r="AD9757" i="1"/>
  <c r="AE9757" i="1"/>
  <c r="AG9757" i="1"/>
  <c r="AD2966" i="1"/>
  <c r="AG2966" i="1"/>
  <c r="AD4427" i="1"/>
  <c r="AE4427" i="1"/>
  <c r="AK4427" i="1" s="1"/>
  <c r="AG4427" i="1"/>
  <c r="AE6043" i="1"/>
  <c r="AD6043" i="1"/>
  <c r="AG6043" i="1"/>
  <c r="AD6501" i="1"/>
  <c r="AE6501" i="1"/>
  <c r="AG6501" i="1"/>
  <c r="AD4582" i="1"/>
  <c r="AE4582" i="1"/>
  <c r="AG4582" i="1"/>
  <c r="AD6613" i="1"/>
  <c r="AE6613" i="1"/>
  <c r="AG6613" i="1"/>
  <c r="AD9562" i="1"/>
  <c r="AE9562" i="1"/>
  <c r="AG9562" i="1"/>
  <c r="AD4255" i="1"/>
  <c r="AE4255" i="1"/>
  <c r="AG4255" i="1"/>
  <c r="AE7441" i="1"/>
  <c r="AD7441" i="1"/>
  <c r="AG7441" i="1"/>
  <c r="AD8954" i="1"/>
  <c r="AE8954" i="1"/>
  <c r="AG8954" i="1"/>
  <c r="AD4796" i="1"/>
  <c r="AE4796" i="1"/>
  <c r="AG4796" i="1"/>
  <c r="AD4504" i="1"/>
  <c r="AE4504" i="1"/>
  <c r="AG4504" i="1"/>
  <c r="AD3541" i="1"/>
  <c r="AE3541" i="1"/>
  <c r="AG3541" i="1"/>
  <c r="AD3450" i="1"/>
  <c r="AG3450" i="1"/>
  <c r="AE3482" i="1"/>
  <c r="AD3482" i="1"/>
  <c r="AG3482" i="1"/>
  <c r="AD9445" i="1"/>
  <c r="AE9445" i="1"/>
  <c r="AG9445" i="1"/>
  <c r="AD4008" i="1"/>
  <c r="AE4008" i="1"/>
  <c r="AK4008" i="1" s="1"/>
  <c r="AL4008" i="1" s="1"/>
  <c r="AG4008" i="1"/>
  <c r="AH4008" i="1" s="1"/>
  <c r="AJ4008" i="1" s="1"/>
  <c r="AD7960" i="1"/>
  <c r="AE7960" i="1"/>
  <c r="AG7960" i="1"/>
  <c r="AD7654" i="1"/>
  <c r="AE7654" i="1"/>
  <c r="AG7654" i="1"/>
  <c r="AE6463" i="1"/>
  <c r="AD6463" i="1"/>
  <c r="AG6463" i="1"/>
  <c r="AD1922" i="1"/>
  <c r="AG1922" i="1"/>
  <c r="AD2012" i="1"/>
  <c r="AG2012" i="1"/>
  <c r="AD4834" i="1"/>
  <c r="AE4834" i="1"/>
  <c r="AG4834" i="1"/>
  <c r="AD4804" i="1"/>
  <c r="AE4804" i="1"/>
  <c r="AG4804" i="1"/>
  <c r="AE4875" i="1"/>
  <c r="AD4875" i="1"/>
  <c r="AG4875" i="1"/>
  <c r="AE4835" i="1"/>
  <c r="AD4835" i="1"/>
  <c r="AG4835" i="1"/>
  <c r="AD4866" i="1"/>
  <c r="AE4866" i="1"/>
  <c r="AG4866" i="1"/>
  <c r="AE7335" i="1"/>
  <c r="AD7335" i="1"/>
  <c r="AG7335" i="1"/>
  <c r="AD8703" i="1"/>
  <c r="AE8703" i="1"/>
  <c r="AG8703" i="1"/>
  <c r="AE5901" i="1"/>
  <c r="AD5901" i="1"/>
  <c r="AG5901" i="1"/>
  <c r="AE5885" i="1"/>
  <c r="AD5885" i="1"/>
  <c r="AG5885" i="1"/>
  <c r="AD6006" i="1"/>
  <c r="AE6006" i="1"/>
  <c r="AG6006" i="1"/>
  <c r="AD3503" i="1"/>
  <c r="AE3503" i="1"/>
  <c r="AG3503" i="1"/>
  <c r="AE5957" i="1"/>
  <c r="AD5957" i="1"/>
  <c r="AG5957" i="1"/>
  <c r="AE5883" i="1"/>
  <c r="AD5883" i="1"/>
  <c r="AG5883" i="1"/>
  <c r="AD5996" i="1"/>
  <c r="AE5996" i="1"/>
  <c r="AG5996" i="1"/>
  <c r="AD5980" i="1"/>
  <c r="AE5980" i="1"/>
  <c r="AG5980" i="1"/>
  <c r="AE5965" i="1"/>
  <c r="AD5965" i="1"/>
  <c r="AG5965" i="1"/>
  <c r="AE6039" i="1"/>
  <c r="AD6039" i="1"/>
  <c r="AG6039" i="1"/>
  <c r="AD6583" i="1"/>
  <c r="AE6583" i="1"/>
  <c r="AG6583" i="1"/>
  <c r="AE5973" i="1"/>
  <c r="AD5973" i="1"/>
  <c r="AG5973" i="1"/>
  <c r="AE5969" i="1"/>
  <c r="AD5969" i="1"/>
  <c r="AG5969" i="1"/>
  <c r="AE5999" i="1"/>
  <c r="AD5999" i="1"/>
  <c r="AG5999" i="1"/>
  <c r="AD5958" i="1"/>
  <c r="AE5958" i="1"/>
  <c r="AG5958" i="1"/>
  <c r="AD5968" i="1"/>
  <c r="AE5968" i="1"/>
  <c r="AG5968" i="1"/>
  <c r="AD6607" i="1"/>
  <c r="AE6607" i="1"/>
  <c r="AG6607" i="1"/>
  <c r="AE5961" i="1"/>
  <c r="AD5961" i="1"/>
  <c r="AG5961" i="1"/>
  <c r="AD5894" i="1"/>
  <c r="AE5894" i="1"/>
  <c r="AG5894" i="1"/>
  <c r="AD5888" i="1"/>
  <c r="AE5888" i="1"/>
  <c r="AG5888" i="1"/>
  <c r="AD8734" i="1"/>
  <c r="AE8734" i="1"/>
  <c r="AG8734" i="1"/>
  <c r="AD8730" i="1"/>
  <c r="AE8730" i="1"/>
  <c r="AG8730" i="1"/>
  <c r="AD5994" i="1"/>
  <c r="AE5994" i="1"/>
  <c r="AG5994" i="1"/>
  <c r="AE5997" i="1"/>
  <c r="AD5997" i="1"/>
  <c r="AG5997" i="1"/>
  <c r="AE6049" i="1"/>
  <c r="AD6049" i="1"/>
  <c r="AG6049" i="1"/>
  <c r="AD6050" i="1"/>
  <c r="AE6050" i="1"/>
  <c r="AG6050" i="1"/>
  <c r="AE5993" i="1"/>
  <c r="AD5993" i="1"/>
  <c r="AG5993" i="1"/>
  <c r="AE10917" i="1"/>
  <c r="AK10917" i="1" s="1"/>
  <c r="AD10917" i="1"/>
  <c r="AG10917" i="1"/>
  <c r="AD4600" i="1"/>
  <c r="AE4600" i="1"/>
  <c r="AG4600" i="1"/>
  <c r="AE4593" i="1"/>
  <c r="AD4593" i="1"/>
  <c r="AG4593" i="1"/>
  <c r="AD10978" i="1"/>
  <c r="AE10978" i="1"/>
  <c r="AK10978" i="1" s="1"/>
  <c r="AL10978" i="1" s="1"/>
  <c r="AG10978" i="1"/>
  <c r="AH10978" i="1" s="1"/>
  <c r="AJ10978" i="1" s="1"/>
  <c r="AD4250" i="1"/>
  <c r="AE4250" i="1"/>
  <c r="AG4250" i="1"/>
  <c r="AD4249" i="1"/>
  <c r="AE4249" i="1"/>
  <c r="AG4249" i="1"/>
  <c r="AD3316" i="1"/>
  <c r="AG3316" i="1"/>
  <c r="AD4245" i="1"/>
  <c r="AE4245" i="1"/>
  <c r="AG4245" i="1"/>
  <c r="AD4592" i="1"/>
  <c r="AE4592" i="1"/>
  <c r="AG4592" i="1"/>
  <c r="AE4603" i="1"/>
  <c r="AD4603" i="1"/>
  <c r="AG4603" i="1"/>
  <c r="AE10929" i="1"/>
  <c r="AD10929" i="1"/>
  <c r="AG10929" i="1"/>
  <c r="AE4725" i="1"/>
  <c r="AD4725" i="1"/>
  <c r="AG4725" i="1"/>
  <c r="AD4376" i="1"/>
  <c r="AE4376" i="1"/>
  <c r="AG4376" i="1"/>
  <c r="AE4847" i="1"/>
  <c r="AD4847" i="1"/>
  <c r="AG4847" i="1"/>
  <c r="AD4123" i="1"/>
  <c r="AE4123" i="1"/>
  <c r="AK4123" i="1" s="1"/>
  <c r="AL4123" i="1" s="1"/>
  <c r="AG4123" i="1"/>
  <c r="AH4123" i="1" s="1"/>
  <c r="AJ4123" i="1" s="1"/>
  <c r="AE11019" i="1"/>
  <c r="AD11019" i="1"/>
  <c r="AG11019" i="1"/>
  <c r="AD11142" i="1"/>
  <c r="AE11142" i="1"/>
  <c r="AG11142" i="1"/>
  <c r="AD9002" i="1"/>
  <c r="AE9002" i="1"/>
  <c r="AG9002" i="1"/>
  <c r="AE8107" i="1"/>
  <c r="AD8107" i="1"/>
  <c r="AG8107" i="1"/>
  <c r="AD9007" i="1"/>
  <c r="AE9007" i="1"/>
  <c r="AG9007" i="1"/>
  <c r="AE10915" i="1"/>
  <c r="AD10915" i="1"/>
  <c r="AG10915" i="1"/>
  <c r="AD8701" i="1"/>
  <c r="AE8701" i="1"/>
  <c r="AG8701" i="1"/>
  <c r="AD8638" i="1"/>
  <c r="AE8638" i="1"/>
  <c r="AG8638" i="1"/>
  <c r="AE5552" i="1"/>
  <c r="AD5552" i="1"/>
  <c r="AG5552" i="1"/>
  <c r="AE6439" i="1"/>
  <c r="AD6439" i="1"/>
  <c r="AG6439" i="1"/>
  <c r="AE6079" i="1"/>
  <c r="AD6079" i="1"/>
  <c r="AG6079" i="1"/>
  <c r="AD10826" i="1"/>
  <c r="AE10826" i="1"/>
  <c r="AG10826" i="1"/>
  <c r="AD1490" i="1"/>
  <c r="AG1490" i="1"/>
  <c r="AH1490" i="1" s="1"/>
  <c r="AJ1490" i="1" s="1"/>
  <c r="AE10410" i="1"/>
  <c r="AK10410" i="1" s="1"/>
  <c r="AD10410" i="1"/>
  <c r="AG10410" i="1"/>
  <c r="AH10410" i="1" s="1"/>
  <c r="AD9023" i="1"/>
  <c r="AE9023" i="1"/>
  <c r="AG9023" i="1"/>
  <c r="AD9021" i="1"/>
  <c r="AE9021" i="1"/>
  <c r="AG9021" i="1"/>
  <c r="AD8981" i="1"/>
  <c r="AE8981" i="1"/>
  <c r="AG8981" i="1"/>
  <c r="AD6879" i="1"/>
  <c r="AE6879" i="1"/>
  <c r="AG6879" i="1"/>
  <c r="AD6880" i="1"/>
  <c r="AE6880" i="1"/>
  <c r="AG6880" i="1"/>
  <c r="AD6890" i="1"/>
  <c r="AE6890" i="1"/>
  <c r="AG6890" i="1"/>
  <c r="AD6886" i="1"/>
  <c r="AE6886" i="1"/>
  <c r="AG6886" i="1"/>
  <c r="AD6887" i="1"/>
  <c r="AE6887" i="1"/>
  <c r="AG6887" i="1"/>
  <c r="AE11303" i="1"/>
  <c r="AD11303" i="1"/>
  <c r="AG11303" i="1"/>
  <c r="AE10991" i="1"/>
  <c r="AK10991" i="1" s="1"/>
  <c r="AL10991" i="1" s="1"/>
  <c r="AD10991" i="1"/>
  <c r="AG10991" i="1"/>
  <c r="AH10991" i="1" s="1"/>
  <c r="AJ10991" i="1" s="1"/>
  <c r="AD11232" i="1"/>
  <c r="AE11232" i="1"/>
  <c r="AG11232" i="1"/>
  <c r="AE4643" i="1"/>
  <c r="AD4643" i="1"/>
  <c r="AG4643" i="1"/>
  <c r="AD3916" i="1"/>
  <c r="AE3916" i="1"/>
  <c r="AK3916" i="1" s="1"/>
  <c r="AL3916" i="1" s="1"/>
  <c r="AG3916" i="1"/>
  <c r="AH3916" i="1" s="1"/>
  <c r="AJ3916" i="1" s="1"/>
  <c r="AD8032" i="1"/>
  <c r="AE8032" i="1"/>
  <c r="AG8032" i="1"/>
  <c r="AD8034" i="1"/>
  <c r="AE8034" i="1"/>
  <c r="AG8034" i="1"/>
  <c r="AD8515" i="1"/>
  <c r="AE8515" i="1"/>
  <c r="AG8515" i="1"/>
  <c r="AD2791" i="1"/>
  <c r="AG2791" i="1"/>
  <c r="AD8763" i="1"/>
  <c r="AE8763" i="1"/>
  <c r="AG8763" i="1"/>
  <c r="AD2684" i="1"/>
  <c r="AG2684" i="1"/>
  <c r="AD9715" i="1"/>
  <c r="AE9715" i="1"/>
  <c r="AG9715" i="1"/>
  <c r="AD11082" i="1"/>
  <c r="AE11082" i="1"/>
  <c r="AJ11082" i="1"/>
  <c r="AD10165" i="1"/>
  <c r="AE10165" i="1"/>
  <c r="AG10165" i="1"/>
  <c r="AE11125" i="1"/>
  <c r="AD11125" i="1"/>
  <c r="AG11125" i="1"/>
  <c r="AD7612" i="1"/>
  <c r="AE7612" i="1"/>
  <c r="AG7612" i="1"/>
  <c r="AD7600" i="1"/>
  <c r="AE7600" i="1"/>
  <c r="AG7600" i="1"/>
  <c r="AE3672" i="1"/>
  <c r="AD3672" i="1"/>
  <c r="AG3672" i="1"/>
  <c r="AD3669" i="1"/>
  <c r="AE3669" i="1"/>
  <c r="AG3669" i="1"/>
  <c r="AE3678" i="1"/>
  <c r="AD3678" i="1"/>
  <c r="AG3678" i="1"/>
  <c r="AD3697" i="1"/>
  <c r="AE3697" i="1"/>
  <c r="AG3697" i="1"/>
  <c r="AE3704" i="1"/>
  <c r="AD3704" i="1"/>
  <c r="AG3704" i="1"/>
  <c r="AD9402" i="1"/>
  <c r="AE9402" i="1"/>
  <c r="AG9402" i="1"/>
  <c r="AD9870" i="1"/>
  <c r="AE9870" i="1"/>
  <c r="AG9870" i="1"/>
  <c r="AD4930" i="1"/>
  <c r="AE4930" i="1"/>
  <c r="AG4930" i="1"/>
  <c r="AE10098" i="1"/>
  <c r="AD10098" i="1"/>
  <c r="AG10098" i="1"/>
  <c r="AD3715" i="1"/>
  <c r="AE3715" i="1"/>
  <c r="AG3715" i="1"/>
  <c r="AE4671" i="1"/>
  <c r="AD4671" i="1"/>
  <c r="AG4671" i="1"/>
  <c r="AE4557" i="1"/>
  <c r="AD4557" i="1"/>
  <c r="AG4557" i="1"/>
  <c r="AE4559" i="1"/>
  <c r="AD4559" i="1"/>
  <c r="AG4559" i="1"/>
  <c r="AE4545" i="1"/>
  <c r="AD4545" i="1"/>
  <c r="AG4545" i="1"/>
  <c r="AD4550" i="1"/>
  <c r="AE4550" i="1"/>
  <c r="AG4550" i="1"/>
  <c r="AE4663" i="1"/>
  <c r="AD4663" i="1"/>
  <c r="AG4663" i="1"/>
  <c r="AD4290" i="1"/>
  <c r="AE4290" i="1"/>
  <c r="AG4290" i="1"/>
  <c r="AD10942" i="1"/>
  <c r="AE10942" i="1"/>
  <c r="AK10942" i="1" s="1"/>
  <c r="AL10942" i="1" s="1"/>
  <c r="AG10942" i="1"/>
  <c r="AH10942" i="1" s="1"/>
  <c r="AJ10942" i="1" s="1"/>
  <c r="AD4642" i="1"/>
  <c r="AE4642" i="1"/>
  <c r="AG4642" i="1"/>
  <c r="AD7914" i="1"/>
  <c r="AE7914" i="1"/>
  <c r="AG7914" i="1"/>
  <c r="AD9033" i="1"/>
  <c r="AE9033" i="1"/>
  <c r="AG9033" i="1"/>
  <c r="AD4660" i="1"/>
  <c r="AE4660" i="1"/>
  <c r="AG4660" i="1"/>
  <c r="AD8404" i="1"/>
  <c r="AE8404" i="1"/>
  <c r="AG8404" i="1"/>
  <c r="AD10754" i="1"/>
  <c r="AE10754" i="1"/>
  <c r="AG10754" i="1"/>
  <c r="AD6438" i="1"/>
  <c r="AE6438" i="1"/>
  <c r="AG6438" i="1"/>
  <c r="AD10247" i="1"/>
  <c r="AE10247" i="1"/>
  <c r="AG10247" i="1"/>
  <c r="AD6044" i="1"/>
  <c r="AE6044" i="1"/>
  <c r="AG6044" i="1"/>
  <c r="AE4683" i="1"/>
  <c r="AD4683" i="1"/>
  <c r="AG4683" i="1"/>
  <c r="AD8956" i="1"/>
  <c r="AE8956" i="1"/>
  <c r="AG8956" i="1"/>
  <c r="AD2780" i="1"/>
  <c r="AG2780" i="1"/>
  <c r="AE5152" i="1"/>
  <c r="AD5152" i="1"/>
  <c r="AG5152" i="1"/>
  <c r="AD3926" i="1"/>
  <c r="AE3926" i="1"/>
  <c r="AK3926" i="1" s="1"/>
  <c r="AL3926" i="1" s="1"/>
  <c r="AG3926" i="1"/>
  <c r="AH3926" i="1" s="1"/>
  <c r="AJ3926" i="1" s="1"/>
  <c r="AD4117" i="1"/>
  <c r="AE4117" i="1"/>
  <c r="AK4117" i="1" s="1"/>
  <c r="AL4117" i="1" s="1"/>
  <c r="AG4117" i="1"/>
  <c r="AH4117" i="1" s="1"/>
  <c r="AJ4117" i="1" s="1"/>
  <c r="AE7761" i="1"/>
  <c r="AD7761" i="1"/>
  <c r="AG7761" i="1"/>
  <c r="AE7999" i="1"/>
  <c r="AD7999" i="1"/>
  <c r="AG7999" i="1"/>
  <c r="AD6919" i="1"/>
  <c r="AE6919" i="1"/>
  <c r="AG6919" i="1"/>
  <c r="AD10371" i="1"/>
  <c r="AE10371" i="1"/>
  <c r="AG10371" i="1"/>
  <c r="AD9269" i="1"/>
  <c r="AE9269" i="1"/>
  <c r="AG9269" i="1"/>
  <c r="AE5106" i="1"/>
  <c r="AD5106" i="1"/>
  <c r="AG5106" i="1"/>
  <c r="AD3945" i="1"/>
  <c r="AE3945" i="1"/>
  <c r="AK3945" i="1" s="1"/>
  <c r="AL3945" i="1" s="1"/>
  <c r="AG3945" i="1"/>
  <c r="AH3945" i="1" s="1"/>
  <c r="AJ3945" i="1" s="1"/>
  <c r="AE4759" i="1"/>
  <c r="AD4759" i="1"/>
  <c r="AG4759" i="1"/>
  <c r="AD8803" i="1"/>
  <c r="AE8803" i="1"/>
  <c r="AG8803" i="1"/>
  <c r="AD1703" i="1"/>
  <c r="AG1703" i="1"/>
  <c r="AH1703" i="1" s="1"/>
  <c r="AJ1703" i="1" s="1"/>
  <c r="AD9484" i="1"/>
  <c r="AE9484" i="1"/>
  <c r="AG9484" i="1"/>
  <c r="AD10986" i="1"/>
  <c r="AE10986" i="1"/>
  <c r="AK10986" i="1" s="1"/>
  <c r="AL10986" i="1" s="1"/>
  <c r="AG10986" i="1"/>
  <c r="AH10986" i="1" s="1"/>
  <c r="AJ10986" i="1" s="1"/>
  <c r="AD9686" i="1"/>
  <c r="AE9686" i="1"/>
  <c r="AK9686" i="1" s="1"/>
  <c r="AL9686" i="1" s="1"/>
  <c r="AG9686" i="1"/>
  <c r="AH9686" i="1" s="1"/>
  <c r="AJ9686" i="1" s="1"/>
  <c r="AD6200" i="1"/>
  <c r="AE6200" i="1"/>
  <c r="AG6200" i="1"/>
  <c r="AD9426" i="1"/>
  <c r="AE9426" i="1"/>
  <c r="AG9426" i="1"/>
  <c r="AD1676" i="1"/>
  <c r="AG1676" i="1"/>
  <c r="AH1676" i="1" s="1"/>
  <c r="AJ1676" i="1" s="1"/>
  <c r="AD8228" i="1"/>
  <c r="AE8228" i="1"/>
  <c r="AG8228" i="1"/>
  <c r="AD1428" i="1"/>
  <c r="AG1428" i="1"/>
  <c r="AH1428" i="1" s="1"/>
  <c r="AJ1428" i="1" s="1"/>
  <c r="AD9723" i="1"/>
  <c r="AE9723" i="1"/>
  <c r="AG9723" i="1"/>
  <c r="AD1815" i="1"/>
  <c r="AG1815" i="1"/>
  <c r="AH1815" i="1" s="1"/>
  <c r="AJ1815" i="1" s="1"/>
  <c r="AD10960" i="1"/>
  <c r="AE10960" i="1"/>
  <c r="AK10960" i="1" s="1"/>
  <c r="AL10960" i="1" s="1"/>
  <c r="AH10960" i="1"/>
  <c r="AJ10960" i="1" s="1"/>
  <c r="AE7939" i="1"/>
  <c r="AD7939" i="1"/>
  <c r="AG7939" i="1"/>
  <c r="AE5133" i="1"/>
  <c r="AD5133" i="1"/>
  <c r="AG5133" i="1"/>
  <c r="AE9199" i="1"/>
  <c r="AD9199" i="1"/>
  <c r="AG9199" i="1"/>
  <c r="AD6344" i="1"/>
  <c r="AE6344" i="1"/>
  <c r="AG6344" i="1"/>
  <c r="AE6223" i="1"/>
  <c r="AD6223" i="1"/>
  <c r="AG6223" i="1"/>
  <c r="AE7283" i="1"/>
  <c r="AD7283" i="1"/>
  <c r="AG7283" i="1"/>
  <c r="AE5155" i="1"/>
  <c r="AD5155" i="1"/>
  <c r="AG5155" i="1"/>
  <c r="AD6608" i="1"/>
  <c r="AE6608" i="1"/>
  <c r="AG6608" i="1"/>
  <c r="AE6059" i="1"/>
  <c r="AD6059" i="1"/>
  <c r="AG6059" i="1"/>
  <c r="AD3840" i="1"/>
  <c r="AE3840" i="1"/>
  <c r="AK3840" i="1" s="1"/>
  <c r="AL3840" i="1" s="1"/>
  <c r="AG3840" i="1"/>
  <c r="AH3840" i="1" s="1"/>
  <c r="AJ3840" i="1" s="1"/>
  <c r="AD1532" i="1"/>
  <c r="AG1532" i="1"/>
  <c r="AH1532" i="1" s="1"/>
  <c r="AJ1532" i="1" s="1"/>
  <c r="AD8881" i="1"/>
  <c r="AE8881" i="1"/>
  <c r="AG8881" i="1"/>
  <c r="AD8471" i="1"/>
  <c r="AE8471" i="1"/>
  <c r="AG8471" i="1"/>
  <c r="AE5816" i="1"/>
  <c r="AD5816" i="1"/>
  <c r="AG5816" i="1"/>
  <c r="AD8844" i="1"/>
  <c r="AE8844" i="1"/>
  <c r="AG8844" i="1"/>
  <c r="AE8081" i="1"/>
  <c r="AD8081" i="1"/>
  <c r="AG8081" i="1"/>
  <c r="AD10984" i="1"/>
  <c r="AE10984" i="1"/>
  <c r="AK10984" i="1" s="1"/>
  <c r="AL10984" i="1" s="1"/>
  <c r="AG10984" i="1"/>
  <c r="AH10984" i="1" s="1"/>
  <c r="AJ10984" i="1" s="1"/>
  <c r="AD3931" i="1"/>
  <c r="AE3931" i="1"/>
  <c r="AK3931" i="1" s="1"/>
  <c r="AL3931" i="1" s="1"/>
  <c r="AG3931" i="1"/>
  <c r="AH3931" i="1" s="1"/>
  <c r="AJ3931" i="1" s="1"/>
  <c r="AD4240" i="1"/>
  <c r="AE4240" i="1"/>
  <c r="AG4240" i="1"/>
  <c r="AD7536" i="1"/>
  <c r="AE7536" i="1"/>
  <c r="AG7536" i="1"/>
  <c r="AE10989" i="1"/>
  <c r="AK10989" i="1" s="1"/>
  <c r="AL10989" i="1" s="1"/>
  <c r="AD10989" i="1"/>
  <c r="AG10989" i="1"/>
  <c r="AH10989" i="1" s="1"/>
  <c r="AJ10989" i="1" s="1"/>
  <c r="AD3912" i="1"/>
  <c r="AE3912" i="1"/>
  <c r="AK3912" i="1" s="1"/>
  <c r="AL3912" i="1" s="1"/>
  <c r="AG3912" i="1"/>
  <c r="AH3912" i="1" s="1"/>
  <c r="AJ3912" i="1" s="1"/>
  <c r="AE5813" i="1"/>
  <c r="AD5813" i="1"/>
  <c r="AG5813" i="1"/>
  <c r="AD10029" i="1"/>
  <c r="AE10029" i="1"/>
  <c r="AG10029" i="1"/>
  <c r="AD5461" i="1"/>
  <c r="AE5461" i="1"/>
  <c r="AG5461" i="1"/>
  <c r="AD9588" i="1"/>
  <c r="AE9588" i="1"/>
  <c r="AG9588" i="1"/>
  <c r="AE6151" i="1"/>
  <c r="AD6151" i="1"/>
  <c r="AG6151" i="1"/>
  <c r="AD5341" i="1"/>
  <c r="AE5341" i="1"/>
  <c r="AG5341" i="1"/>
  <c r="AD2322" i="1"/>
  <c r="AG2322" i="1"/>
  <c r="AD9244" i="1"/>
  <c r="AE9244" i="1"/>
  <c r="AG9244" i="1"/>
  <c r="AE5818" i="1"/>
  <c r="AD5818" i="1"/>
  <c r="AJ5818" i="1"/>
  <c r="AD1762" i="1"/>
  <c r="AG1762" i="1"/>
  <c r="AH1762" i="1" s="1"/>
  <c r="AJ1762" i="1" s="1"/>
  <c r="AD4045" i="1"/>
  <c r="AE4045" i="1"/>
  <c r="AK4045" i="1" s="1"/>
  <c r="AL4045" i="1" s="1"/>
  <c r="AG4045" i="1"/>
  <c r="AH4045" i="1" s="1"/>
  <c r="AJ4045" i="1" s="1"/>
  <c r="AE10072" i="1"/>
  <c r="AD10072" i="1"/>
  <c r="AG10072" i="1"/>
  <c r="AE8025" i="1"/>
  <c r="AD8025" i="1"/>
  <c r="AG8025" i="1"/>
  <c r="AD4668" i="1"/>
  <c r="AE4668" i="1"/>
  <c r="AG4668" i="1"/>
  <c r="AE5618" i="1"/>
  <c r="AD5618" i="1"/>
  <c r="AG5618" i="1"/>
  <c r="AE5151" i="1"/>
  <c r="AD5151" i="1"/>
  <c r="AG5151" i="1"/>
  <c r="AE4543" i="1"/>
  <c r="AD4543" i="1"/>
  <c r="AG4543" i="1"/>
  <c r="AD4556" i="1"/>
  <c r="AE4556" i="1"/>
  <c r="AG4556" i="1"/>
  <c r="AD4065" i="1"/>
  <c r="AE4065" i="1"/>
  <c r="AK4065" i="1" s="1"/>
  <c r="AL4065" i="1" s="1"/>
  <c r="AG4065" i="1"/>
  <c r="AH4065" i="1" s="1"/>
  <c r="AJ4065" i="1" s="1"/>
  <c r="AD4260" i="1"/>
  <c r="AE4260" i="1"/>
  <c r="AJ4260" i="1"/>
  <c r="AD4259" i="1"/>
  <c r="AE4259" i="1"/>
  <c r="AG4259" i="1"/>
  <c r="AD4522" i="1"/>
  <c r="AE4522" i="1"/>
  <c r="AG4522" i="1"/>
  <c r="AD4096" i="1"/>
  <c r="AE4096" i="1"/>
  <c r="AK4096" i="1" s="1"/>
  <c r="AL4096" i="1" s="1"/>
  <c r="AG4096" i="1"/>
  <c r="AH4096" i="1" s="1"/>
  <c r="AJ4096" i="1" s="1"/>
  <c r="AD9643" i="1"/>
  <c r="AE9643" i="1"/>
  <c r="AK9643" i="1" s="1"/>
  <c r="AL9643" i="1" s="1"/>
  <c r="AG9643" i="1"/>
  <c r="AH9643" i="1" s="1"/>
  <c r="AJ9643" i="1" s="1"/>
  <c r="AD3252" i="1"/>
  <c r="AG3252" i="1"/>
  <c r="AD5864" i="1"/>
  <c r="AE5864" i="1"/>
  <c r="AG5864" i="1"/>
  <c r="AD3979" i="1"/>
  <c r="AE3979" i="1"/>
  <c r="AK3979" i="1" s="1"/>
  <c r="AL3979" i="1" s="1"/>
  <c r="AG3979" i="1"/>
  <c r="AH3979" i="1" s="1"/>
  <c r="AJ3979" i="1" s="1"/>
  <c r="AD5619" i="1"/>
  <c r="AE5619" i="1"/>
  <c r="AG5619" i="1"/>
  <c r="AD3729" i="1"/>
  <c r="AE3729" i="1"/>
  <c r="AG3729" i="1"/>
  <c r="AD8891" i="1"/>
  <c r="AE8891" i="1"/>
  <c r="AG8891" i="1"/>
  <c r="AD9658" i="1"/>
  <c r="AE9658" i="1"/>
  <c r="AK9658" i="1" s="1"/>
  <c r="AL9658" i="1" s="1"/>
  <c r="AG9658" i="1"/>
  <c r="AH9658" i="1" s="1"/>
  <c r="AJ9658" i="1" s="1"/>
  <c r="AD5036" i="1"/>
  <c r="AE5036" i="1"/>
  <c r="AG5036" i="1"/>
  <c r="AD1794" i="1"/>
  <c r="AG1794" i="1"/>
  <c r="AH1794" i="1" s="1"/>
  <c r="AJ1794" i="1" s="1"/>
  <c r="AD9393" i="1"/>
  <c r="AE9393" i="1"/>
  <c r="AG9393" i="1"/>
  <c r="AD3993" i="1"/>
  <c r="AE3993" i="1"/>
  <c r="AK3993" i="1" s="1"/>
  <c r="AL3993" i="1" s="1"/>
  <c r="AG3993" i="1"/>
  <c r="AH3993" i="1" s="1"/>
  <c r="AJ3993" i="1" s="1"/>
  <c r="AD4094" i="1"/>
  <c r="AE4094" i="1"/>
  <c r="AK4094" i="1" s="1"/>
  <c r="AL4094" i="1" s="1"/>
  <c r="AG4094" i="1"/>
  <c r="AH4094" i="1" s="1"/>
  <c r="AJ4094" i="1" s="1"/>
  <c r="AD4030" i="1"/>
  <c r="AE4030" i="1"/>
  <c r="AK4030" i="1" s="1"/>
  <c r="AL4030" i="1" s="1"/>
  <c r="AG4030" i="1"/>
  <c r="AH4030" i="1" s="1"/>
  <c r="AJ4030" i="1" s="1"/>
  <c r="AD10057" i="1"/>
  <c r="AE10057" i="1"/>
  <c r="AJ10057" i="1"/>
  <c r="AD6068" i="1"/>
  <c r="AE6068" i="1"/>
  <c r="AG6068" i="1"/>
  <c r="AD6605" i="1"/>
  <c r="AE6605" i="1"/>
  <c r="AG6605" i="1"/>
  <c r="AD6575" i="1"/>
  <c r="AE6575" i="1"/>
  <c r="AG6575" i="1"/>
  <c r="AD6551" i="1"/>
  <c r="AE6551" i="1"/>
  <c r="AG6551" i="1"/>
  <c r="AD6550" i="1"/>
  <c r="AE6550" i="1"/>
  <c r="AG6550" i="1"/>
  <c r="AD6570" i="1"/>
  <c r="AE6570" i="1"/>
  <c r="AG6570" i="1"/>
  <c r="AD6552" i="1"/>
  <c r="AE6552" i="1"/>
  <c r="AG6552" i="1"/>
  <c r="AE10763" i="1"/>
  <c r="AD10763" i="1"/>
  <c r="AG10763" i="1"/>
  <c r="AE3522" i="1"/>
  <c r="AD3522" i="1"/>
  <c r="AG3522" i="1"/>
  <c r="AD8621" i="1"/>
  <c r="AE8621" i="1"/>
  <c r="AG8621" i="1"/>
  <c r="AD9229" i="1"/>
  <c r="AE9229" i="1"/>
  <c r="AG9229" i="1"/>
  <c r="AD2316" i="1"/>
  <c r="AG2316" i="1"/>
  <c r="AD6562" i="1"/>
  <c r="AE6562" i="1"/>
  <c r="AG6562" i="1"/>
  <c r="AD6569" i="1"/>
  <c r="AE6569" i="1"/>
  <c r="AG6569" i="1"/>
  <c r="AD8813" i="1"/>
  <c r="AE8813" i="1"/>
  <c r="AG8813" i="1"/>
  <c r="AE10925" i="1"/>
  <c r="AD10925" i="1"/>
  <c r="AG10925" i="1"/>
  <c r="AE10913" i="1"/>
  <c r="AD10913" i="1"/>
  <c r="AG10913" i="1"/>
  <c r="AE10909" i="1"/>
  <c r="AD10909" i="1"/>
  <c r="AG10909" i="1"/>
  <c r="AE10921" i="1"/>
  <c r="AD10921" i="1"/>
  <c r="AG10921" i="1"/>
  <c r="AD10906" i="1"/>
  <c r="AE10906" i="1"/>
  <c r="AG10906" i="1"/>
  <c r="AD10197" i="1"/>
  <c r="AE10197" i="1"/>
  <c r="AG10197" i="1"/>
  <c r="AD7992" i="1"/>
  <c r="AE7992" i="1"/>
  <c r="AG7992" i="1"/>
  <c r="AD9741" i="1"/>
  <c r="AE9741" i="1"/>
  <c r="AJ9741" i="1"/>
  <c r="AD3764" i="1"/>
  <c r="AE3764" i="1"/>
  <c r="AG3764" i="1"/>
  <c r="AE10897" i="1"/>
  <c r="AD10897" i="1"/>
  <c r="AG10897" i="1"/>
  <c r="AD8826" i="1"/>
  <c r="AE8826" i="1"/>
  <c r="AJ8826" i="1"/>
  <c r="AE5622" i="1"/>
  <c r="AD5622" i="1"/>
  <c r="AG5622" i="1"/>
  <c r="AD3927" i="1"/>
  <c r="AE3927" i="1"/>
  <c r="AK3927" i="1" s="1"/>
  <c r="AL3927" i="1" s="1"/>
  <c r="AG3927" i="1"/>
  <c r="AH3927" i="1" s="1"/>
  <c r="AJ3927" i="1" s="1"/>
  <c r="AD8620" i="1"/>
  <c r="AE8620" i="1"/>
  <c r="AG8620" i="1"/>
  <c r="AD9408" i="1"/>
  <c r="AE9408" i="1"/>
  <c r="AG9408" i="1"/>
  <c r="AD6332" i="1"/>
  <c r="AE6332" i="1"/>
  <c r="AG6332" i="1"/>
  <c r="AD8804" i="1"/>
  <c r="AE8804" i="1"/>
  <c r="AG8804" i="1"/>
  <c r="AD3537" i="1"/>
  <c r="AE3537" i="1"/>
  <c r="AG3537" i="1"/>
  <c r="AD4578" i="1"/>
  <c r="AE4578" i="1"/>
  <c r="AG4578" i="1"/>
  <c r="AE7905" i="1"/>
  <c r="AD7905" i="1"/>
  <c r="AG7905" i="1"/>
  <c r="AD9948" i="1"/>
  <c r="AE9948" i="1"/>
  <c r="AK9948" i="1" s="1"/>
  <c r="AG9948" i="1"/>
  <c r="AD3940" i="1"/>
  <c r="AE3940" i="1"/>
  <c r="AK3940" i="1" s="1"/>
  <c r="AL3940" i="1" s="1"/>
  <c r="AG3940" i="1"/>
  <c r="AH3940" i="1" s="1"/>
  <c r="AJ3940" i="1" s="1"/>
  <c r="AE3544" i="1"/>
  <c r="AD3544" i="1"/>
  <c r="AG3544" i="1"/>
  <c r="AD3523" i="1"/>
  <c r="AE3523" i="1"/>
  <c r="AG3523" i="1"/>
  <c r="AD3515" i="1"/>
  <c r="AE3515" i="1"/>
  <c r="AG3515" i="1"/>
  <c r="AE3538" i="1"/>
  <c r="AD3538" i="1"/>
  <c r="AG3538" i="1"/>
  <c r="AD3735" i="1"/>
  <c r="AE3735" i="1"/>
  <c r="AG3735" i="1"/>
  <c r="AD10619" i="1"/>
  <c r="AE10619" i="1"/>
  <c r="AG10619" i="1"/>
  <c r="AD8010" i="1"/>
  <c r="AE8010" i="1"/>
  <c r="AG8010" i="1"/>
  <c r="AD10976" i="1"/>
  <c r="AE10976" i="1"/>
  <c r="AK10976" i="1" s="1"/>
  <c r="AL10976" i="1" s="1"/>
  <c r="AG10976" i="1"/>
  <c r="AH10976" i="1" s="1"/>
  <c r="AJ10976" i="1" s="1"/>
  <c r="AD6895" i="1"/>
  <c r="AE6895" i="1"/>
  <c r="AG6895" i="1"/>
  <c r="AD6630" i="1"/>
  <c r="AE6630" i="1"/>
  <c r="AG6630" i="1"/>
  <c r="AE3722" i="1"/>
  <c r="AD3722" i="1"/>
  <c r="AG3722" i="1"/>
  <c r="AD10030" i="1"/>
  <c r="AE10030" i="1"/>
  <c r="AG10030" i="1"/>
  <c r="AE10741" i="1"/>
  <c r="AD10741" i="1"/>
  <c r="AG10741" i="1"/>
  <c r="AE10747" i="1"/>
  <c r="AD10747" i="1"/>
  <c r="AG10747" i="1"/>
  <c r="AE10743" i="1"/>
  <c r="AD10743" i="1"/>
  <c r="AG10743" i="1"/>
  <c r="AE4843" i="1"/>
  <c r="AK4843" i="1" s="1"/>
  <c r="AD4843" i="1"/>
  <c r="AG4843" i="1"/>
  <c r="AD5724" i="1"/>
  <c r="AE5724" i="1"/>
  <c r="AG5724" i="1"/>
  <c r="AD9586" i="1"/>
  <c r="AE9586" i="1"/>
  <c r="AG9586" i="1"/>
  <c r="AE11135" i="1"/>
  <c r="AD11135" i="1"/>
  <c r="AG11135" i="1"/>
  <c r="AD9774" i="1"/>
  <c r="AE9774" i="1"/>
  <c r="AG9774" i="1"/>
  <c r="AD3809" i="1"/>
  <c r="AE3809" i="1"/>
  <c r="AG3809" i="1"/>
  <c r="AE11119" i="1"/>
  <c r="AD11119" i="1"/>
  <c r="AG11119" i="1"/>
  <c r="AE10170" i="1"/>
  <c r="AD10170" i="1"/>
  <c r="AG10170" i="1"/>
  <c r="AD9015" i="1"/>
  <c r="AE9015" i="1"/>
  <c r="AG9015" i="1"/>
  <c r="AD3989" i="1"/>
  <c r="AE3989" i="1"/>
  <c r="AK3989" i="1" s="1"/>
  <c r="AL3989" i="1" s="1"/>
  <c r="AG3989" i="1"/>
  <c r="AH3989" i="1" s="1"/>
  <c r="AJ3989" i="1" s="1"/>
  <c r="AD9984" i="1"/>
  <c r="AE9984" i="1"/>
  <c r="AG9984" i="1"/>
  <c r="AD4163" i="1"/>
  <c r="AE4163" i="1"/>
  <c r="AG4163" i="1"/>
  <c r="AD5870" i="1"/>
  <c r="AE5870" i="1"/>
  <c r="AG5870" i="1"/>
  <c r="AE5985" i="1"/>
  <c r="AD5985" i="1"/>
  <c r="AG5985" i="1"/>
  <c r="AD5988" i="1"/>
  <c r="AE5988" i="1"/>
  <c r="AG5988" i="1"/>
  <c r="AE5869" i="1"/>
  <c r="AD5869" i="1"/>
  <c r="AG5869" i="1"/>
  <c r="AD4842" i="1"/>
  <c r="AE4842" i="1"/>
  <c r="AG4842" i="1"/>
  <c r="AD4887" i="1"/>
  <c r="AE4887" i="1"/>
  <c r="AJ4887" i="1"/>
  <c r="AE4583" i="1"/>
  <c r="AD4583" i="1"/>
  <c r="AG4583" i="1"/>
  <c r="AD4354" i="1"/>
  <c r="AE4354" i="1"/>
  <c r="AG4354" i="1"/>
  <c r="AD9299" i="1"/>
  <c r="AE9299" i="1"/>
  <c r="AG9299" i="1"/>
  <c r="AD4586" i="1"/>
  <c r="AE4586" i="1"/>
  <c r="AG4586" i="1"/>
  <c r="AD9898" i="1"/>
  <c r="AE9898" i="1"/>
  <c r="AG9898" i="1"/>
  <c r="AE7291" i="1"/>
  <c r="AD7291" i="1"/>
  <c r="AG7291" i="1"/>
  <c r="AE11189" i="1"/>
  <c r="AD11189" i="1"/>
  <c r="AG11189" i="1"/>
  <c r="AD4242" i="1"/>
  <c r="AE4242" i="1"/>
  <c r="AG4242" i="1"/>
  <c r="AE6009" i="1"/>
  <c r="AD6009" i="1"/>
  <c r="AG6009" i="1"/>
  <c r="AE6045" i="1"/>
  <c r="AD6045" i="1"/>
  <c r="AG6045" i="1"/>
  <c r="AE6011" i="1"/>
  <c r="AD6011" i="1"/>
  <c r="AG6011" i="1"/>
  <c r="AE6021" i="1"/>
  <c r="AD6021" i="1"/>
  <c r="AG6021" i="1"/>
  <c r="AD6016" i="1"/>
  <c r="AE6016" i="1"/>
  <c r="AG6016" i="1"/>
  <c r="AE7835" i="1"/>
  <c r="AD7835" i="1"/>
  <c r="AG7835" i="1"/>
  <c r="AD8924" i="1"/>
  <c r="AE8924" i="1"/>
  <c r="AG8924" i="1"/>
  <c r="AE7551" i="1"/>
  <c r="AD7551" i="1"/>
  <c r="AG7551" i="1"/>
  <c r="AD8314" i="1"/>
  <c r="AE8314" i="1"/>
  <c r="AG8314" i="1"/>
  <c r="AD9288" i="1"/>
  <c r="AE9288" i="1"/>
  <c r="AG9288" i="1"/>
  <c r="AE7825" i="1"/>
  <c r="AD7825" i="1"/>
  <c r="AG7825" i="1"/>
  <c r="AE11143" i="1"/>
  <c r="AD11143" i="1"/>
  <c r="AG11143" i="1"/>
  <c r="AD4580" i="1"/>
  <c r="AE4580" i="1"/>
  <c r="AG4580" i="1"/>
  <c r="AD4256" i="1"/>
  <c r="AE4256" i="1"/>
  <c r="AG4256" i="1"/>
  <c r="AD4203" i="1"/>
  <c r="AE4203" i="1"/>
  <c r="AG4203" i="1"/>
  <c r="AD4216" i="1"/>
  <c r="AE4216" i="1"/>
  <c r="AG4216" i="1"/>
  <c r="AD4212" i="1"/>
  <c r="AE4212" i="1"/>
  <c r="AG4212" i="1"/>
  <c r="AD4208" i="1"/>
  <c r="AE4208" i="1"/>
  <c r="AG4208" i="1"/>
  <c r="AD4213" i="1"/>
  <c r="AE4213" i="1"/>
  <c r="AG4213" i="1"/>
  <c r="AE7271" i="1"/>
  <c r="AD7271" i="1"/>
  <c r="AG7271" i="1"/>
  <c r="AE10368" i="1"/>
  <c r="AK10368" i="1" s="1"/>
  <c r="AD10368" i="1"/>
  <c r="AG10368" i="1"/>
  <c r="AD6903" i="1"/>
  <c r="AE6903" i="1"/>
  <c r="AG6903" i="1"/>
  <c r="AD7019" i="1"/>
  <c r="AE7019" i="1"/>
  <c r="AG7019" i="1"/>
  <c r="AD9546" i="1"/>
  <c r="AE9546" i="1"/>
  <c r="AG9546" i="1"/>
  <c r="AE4751" i="1"/>
  <c r="AD4751" i="1"/>
  <c r="AG4751" i="1"/>
  <c r="AD4754" i="1"/>
  <c r="AE4754" i="1"/>
  <c r="AG4754" i="1"/>
  <c r="AD4497" i="1"/>
  <c r="AE4497" i="1"/>
  <c r="AG4497" i="1"/>
  <c r="AD4505" i="1"/>
  <c r="AE4505" i="1"/>
  <c r="AG4505" i="1"/>
  <c r="AD9620" i="1"/>
  <c r="AE9620" i="1"/>
  <c r="AG9620" i="1"/>
  <c r="AD4509" i="1"/>
  <c r="AE4509" i="1"/>
  <c r="AG4509" i="1"/>
  <c r="AD4436" i="1"/>
  <c r="AE4436" i="1"/>
  <c r="AG4436" i="1"/>
  <c r="AD4356" i="1"/>
  <c r="AE4356" i="1"/>
  <c r="AG4356" i="1"/>
  <c r="AD6060" i="1"/>
  <c r="AE6060" i="1"/>
  <c r="AG6060" i="1"/>
  <c r="AD6360" i="1"/>
  <c r="AE6360" i="1"/>
  <c r="AG6360" i="1"/>
  <c r="AD10237" i="1"/>
  <c r="AE10237" i="1"/>
  <c r="AG10237" i="1"/>
  <c r="AD5321" i="1"/>
  <c r="AE5321" i="1"/>
  <c r="AJ5321" i="1"/>
  <c r="AD7087" i="1"/>
  <c r="AE7087" i="1"/>
  <c r="AJ7087" i="1"/>
  <c r="AE3510" i="1"/>
  <c r="AD3510" i="1"/>
  <c r="AG3510" i="1"/>
  <c r="AD9380" i="1"/>
  <c r="AE9380" i="1"/>
  <c r="AG9380" i="1"/>
  <c r="AE5197" i="1"/>
  <c r="AD5197" i="1"/>
  <c r="AG5197" i="1"/>
  <c r="AD11286" i="1"/>
  <c r="AE11286" i="1"/>
  <c r="AG11286" i="1"/>
  <c r="AE3530" i="1"/>
  <c r="AD3530" i="1"/>
  <c r="AG3530" i="1"/>
  <c r="AE3526" i="1"/>
  <c r="AD3526" i="1"/>
  <c r="AG3526" i="1"/>
  <c r="AD3539" i="1"/>
  <c r="AE3539" i="1"/>
  <c r="AG3539" i="1"/>
  <c r="AE3506" i="1"/>
  <c r="AD3506" i="1"/>
  <c r="AG3506" i="1"/>
  <c r="AE7515" i="1"/>
  <c r="AD7515" i="1"/>
  <c r="AG7515" i="1"/>
  <c r="AD4171" i="1"/>
  <c r="AE4171" i="1"/>
  <c r="AG4171" i="1"/>
  <c r="AD4167" i="1"/>
  <c r="AE4167" i="1"/>
  <c r="AG4167" i="1"/>
  <c r="AD4172" i="1"/>
  <c r="AE4172" i="1"/>
  <c r="AG4172" i="1"/>
  <c r="AD11296" i="1"/>
  <c r="AE11296" i="1"/>
  <c r="AJ11296" i="1"/>
  <c r="AD4165" i="1"/>
  <c r="AE4165" i="1"/>
  <c r="AG4165" i="1"/>
  <c r="AD4270" i="1"/>
  <c r="AE4270" i="1"/>
  <c r="AG4270" i="1"/>
  <c r="AE10340" i="1"/>
  <c r="AD10340" i="1"/>
  <c r="AG10340" i="1"/>
  <c r="AD9446" i="1"/>
  <c r="AE9446" i="1"/>
  <c r="AG9446" i="1"/>
  <c r="AD9442" i="1"/>
  <c r="AE9442" i="1"/>
  <c r="AG9442" i="1"/>
  <c r="AD4680" i="1"/>
  <c r="AE4680" i="1"/>
  <c r="AG4680" i="1"/>
  <c r="AD3766" i="1"/>
  <c r="AE3766" i="1"/>
  <c r="AG3766" i="1"/>
  <c r="AD4111" i="1"/>
  <c r="AE4111" i="1"/>
  <c r="AK4111" i="1" s="1"/>
  <c r="AL4111" i="1" s="1"/>
  <c r="AH4111" i="1"/>
  <c r="AJ4111" i="1" s="1"/>
  <c r="AE3712" i="1"/>
  <c r="AD3712" i="1"/>
  <c r="AG3712" i="1"/>
  <c r="AD3505" i="1"/>
  <c r="AE3505" i="1"/>
  <c r="AG3505" i="1"/>
  <c r="AE7961" i="1"/>
  <c r="AD7961" i="1"/>
  <c r="AG7961" i="1"/>
  <c r="AD10652" i="1"/>
  <c r="AE10652" i="1"/>
  <c r="AG10652" i="1"/>
  <c r="AD10311" i="1"/>
  <c r="AE10311" i="1"/>
  <c r="AG10311" i="1"/>
  <c r="AD3938" i="1"/>
  <c r="AE3938" i="1"/>
  <c r="AK3938" i="1" s="1"/>
  <c r="AL3938" i="1" s="1"/>
  <c r="AG3938" i="1"/>
  <c r="AH3938" i="1" s="1"/>
  <c r="AJ3938" i="1" s="1"/>
  <c r="AE11003" i="1"/>
  <c r="AK11003" i="1" s="1"/>
  <c r="AL11003" i="1" s="1"/>
  <c r="AD11003" i="1"/>
  <c r="AG11003" i="1"/>
  <c r="AH11003" i="1" s="1"/>
  <c r="AJ11003" i="1" s="1"/>
  <c r="AD7488" i="1"/>
  <c r="AE7488" i="1"/>
  <c r="AG7488" i="1"/>
  <c r="AD9884" i="1"/>
  <c r="AE9884" i="1"/>
  <c r="AJ9884" i="1"/>
  <c r="AD4728" i="1"/>
  <c r="AE4728" i="1"/>
  <c r="AG4728" i="1"/>
  <c r="AD9640" i="1"/>
  <c r="AE9640" i="1"/>
  <c r="AK9640" i="1" s="1"/>
  <c r="AL9640" i="1" s="1"/>
  <c r="AG9640" i="1"/>
  <c r="AH9640" i="1" s="1"/>
  <c r="AJ9640" i="1" s="1"/>
  <c r="AD9676" i="1"/>
  <c r="AE9676" i="1"/>
  <c r="AK9676" i="1" s="1"/>
  <c r="AL9676" i="1" s="1"/>
  <c r="AG9676" i="1"/>
  <c r="AH9676" i="1" s="1"/>
  <c r="AJ9676" i="1" s="1"/>
  <c r="AE7689" i="1"/>
  <c r="AD7689" i="1"/>
  <c r="AG7689" i="1"/>
  <c r="AD7386" i="1"/>
  <c r="AE7386" i="1"/>
  <c r="AG7386" i="1"/>
  <c r="AD3900" i="1"/>
  <c r="AE3900" i="1"/>
  <c r="AK3900" i="1" s="1"/>
  <c r="AL3900" i="1" s="1"/>
  <c r="AG3900" i="1"/>
  <c r="AH3900" i="1" s="1"/>
  <c r="AJ3900" i="1" s="1"/>
  <c r="AD7444" i="1"/>
  <c r="AE7444" i="1"/>
  <c r="AG7444" i="1"/>
  <c r="AD3785" i="1"/>
  <c r="AE3785" i="1"/>
  <c r="AG3785" i="1"/>
  <c r="AD4935" i="1"/>
  <c r="AE4935" i="1"/>
  <c r="AG4935" i="1"/>
  <c r="AH4935" i="1" s="1"/>
  <c r="AJ4935" i="1" s="1"/>
  <c r="AD7091" i="1"/>
  <c r="AE7091" i="1"/>
  <c r="AJ7091" i="1"/>
  <c r="AD7458" i="1"/>
  <c r="AE7458" i="1"/>
  <c r="AG7458" i="1"/>
  <c r="AD5728" i="1"/>
  <c r="AE5728" i="1"/>
  <c r="AG5728" i="1"/>
  <c r="AE7471" i="1"/>
  <c r="AD7471" i="1"/>
  <c r="AG7471" i="1"/>
  <c r="AD4432" i="1"/>
  <c r="AE4432" i="1"/>
  <c r="AG4432" i="1"/>
  <c r="AD9763" i="1"/>
  <c r="AE9763" i="1"/>
  <c r="AG9763" i="1"/>
  <c r="AD9775" i="1"/>
  <c r="AE9775" i="1"/>
  <c r="AG9775" i="1"/>
  <c r="AD4235" i="1"/>
  <c r="AE4235" i="1"/>
  <c r="AG4235" i="1"/>
  <c r="AD4303" i="1"/>
  <c r="AE4303" i="1"/>
  <c r="AG4303" i="1"/>
  <c r="AD8118" i="1"/>
  <c r="AE8118" i="1"/>
  <c r="AJ8118" i="1"/>
  <c r="AD4426" i="1"/>
  <c r="AE4426" i="1"/>
  <c r="AG4426" i="1"/>
  <c r="AD4429" i="1"/>
  <c r="AE4429" i="1"/>
  <c r="AG4429" i="1"/>
  <c r="AD7145" i="1"/>
  <c r="AE7145" i="1"/>
  <c r="AG7145" i="1"/>
  <c r="AE7152" i="1"/>
  <c r="AD7152" i="1"/>
  <c r="AG7152" i="1"/>
  <c r="AE7150" i="1"/>
  <c r="AD7150" i="1"/>
  <c r="AG7150" i="1"/>
  <c r="AD6835" i="1"/>
  <c r="AE6835" i="1"/>
  <c r="AG6835" i="1"/>
  <c r="AD6838" i="1"/>
  <c r="AE6838" i="1"/>
  <c r="AG6838" i="1"/>
  <c r="AD6778" i="1"/>
  <c r="AE6778" i="1"/>
  <c r="AG6778" i="1"/>
  <c r="AD8098" i="1"/>
  <c r="AE8098" i="1"/>
  <c r="AG8098" i="1"/>
  <c r="AE10350" i="1"/>
  <c r="AD10350" i="1"/>
  <c r="AG10350" i="1"/>
  <c r="AD10297" i="1"/>
  <c r="AE10297" i="1"/>
  <c r="AG10297" i="1"/>
  <c r="AE7169" i="1"/>
  <c r="AD7169" i="1"/>
  <c r="AJ7169" i="1"/>
  <c r="AD5775" i="1"/>
  <c r="AE5775" i="1"/>
  <c r="AG5775" i="1"/>
  <c r="AE5526" i="1"/>
  <c r="AD5526" i="1"/>
  <c r="AG5526" i="1"/>
  <c r="AD4878" i="1"/>
  <c r="AE4878" i="1"/>
  <c r="AG4878" i="1"/>
  <c r="AE6371" i="1"/>
  <c r="AD6371" i="1"/>
  <c r="AG6371" i="1"/>
  <c r="AD10211" i="1"/>
  <c r="AE10211" i="1"/>
  <c r="AG10211" i="1"/>
  <c r="AD3763" i="1"/>
  <c r="AE3763" i="1"/>
  <c r="AG3763" i="1"/>
  <c r="AD10756" i="1"/>
  <c r="AE10756" i="1"/>
  <c r="AG10756" i="1"/>
  <c r="AE10046" i="1"/>
  <c r="AD10046" i="1"/>
  <c r="AG10046" i="1"/>
  <c r="AD9652" i="1"/>
  <c r="AE9652" i="1"/>
  <c r="AK9652" i="1" s="1"/>
  <c r="AL9652" i="1" s="1"/>
  <c r="AG9652" i="1"/>
  <c r="AH9652" i="1" s="1"/>
  <c r="AJ9652" i="1" s="1"/>
  <c r="AD3935" i="1"/>
  <c r="AE3935" i="1"/>
  <c r="AK3935" i="1" s="1"/>
  <c r="AL3935" i="1" s="1"/>
  <c r="AG3935" i="1"/>
  <c r="AH3935" i="1" s="1"/>
  <c r="AJ3935" i="1" s="1"/>
  <c r="AD9667" i="1"/>
  <c r="AE9667" i="1"/>
  <c r="AK9667" i="1" s="1"/>
  <c r="AL9667" i="1" s="1"/>
  <c r="AG9667" i="1"/>
  <c r="AH9667" i="1" s="1"/>
  <c r="AJ9667" i="1" s="1"/>
  <c r="AE5835" i="1"/>
  <c r="AD5835" i="1"/>
  <c r="AG5835" i="1"/>
  <c r="AD10429" i="1"/>
  <c r="AE10429" i="1"/>
  <c r="AJ10429" i="1"/>
  <c r="AE5851" i="1"/>
  <c r="AD5851" i="1"/>
  <c r="AG5851" i="1"/>
  <c r="AD5846" i="1"/>
  <c r="AE5846" i="1"/>
  <c r="AG5846" i="1"/>
  <c r="AE5843" i="1"/>
  <c r="AD5843" i="1"/>
  <c r="AG5843" i="1"/>
  <c r="AE5839" i="1"/>
  <c r="AD5839" i="1"/>
  <c r="AG5839" i="1"/>
  <c r="AD5858" i="1"/>
  <c r="AE5858" i="1"/>
  <c r="AG5858" i="1"/>
  <c r="AD5850" i="1"/>
  <c r="AE5850" i="1"/>
  <c r="AG5850" i="1"/>
  <c r="AD3896" i="1"/>
  <c r="AE3896" i="1"/>
  <c r="AK3896" i="1" s="1"/>
  <c r="AL3896" i="1" s="1"/>
  <c r="AG3896" i="1"/>
  <c r="AH3896" i="1" s="1"/>
  <c r="AJ3896" i="1" s="1"/>
  <c r="AD3861" i="1"/>
  <c r="AE3861" i="1"/>
  <c r="AK3861" i="1" s="1"/>
  <c r="AL3861" i="1" s="1"/>
  <c r="AG3861" i="1"/>
  <c r="AH3861" i="1" s="1"/>
  <c r="AJ3861" i="1" s="1"/>
  <c r="AD8224" i="1"/>
  <c r="AE8224" i="1"/>
  <c r="AG8224" i="1"/>
  <c r="AD9653" i="1"/>
  <c r="AE9653" i="1"/>
  <c r="AK9653" i="1" s="1"/>
  <c r="AL9653" i="1" s="1"/>
  <c r="AG9653" i="1"/>
  <c r="AH9653" i="1" s="1"/>
  <c r="AJ9653" i="1" s="1"/>
  <c r="AD9684" i="1"/>
  <c r="AE9684" i="1"/>
  <c r="AK9684" i="1" s="1"/>
  <c r="AL9684" i="1" s="1"/>
  <c r="AG9684" i="1"/>
  <c r="AH9684" i="1" s="1"/>
  <c r="AJ9684" i="1" s="1"/>
  <c r="AE10222" i="1"/>
  <c r="AD10222" i="1"/>
  <c r="AG10222" i="1"/>
  <c r="AD4979" i="1"/>
  <c r="AE4979" i="1"/>
  <c r="AG4979" i="1"/>
  <c r="AE3464" i="1"/>
  <c r="AD3464" i="1"/>
  <c r="AG3464" i="1"/>
  <c r="AE10715" i="1"/>
  <c r="AD10715" i="1"/>
  <c r="AJ10715" i="1"/>
  <c r="AD3463" i="1"/>
  <c r="AE3463" i="1"/>
  <c r="AG3463" i="1"/>
  <c r="AD6186" i="1"/>
  <c r="AE6186" i="1"/>
  <c r="AG6186" i="1"/>
  <c r="AD3467" i="1"/>
  <c r="AE3467" i="1"/>
  <c r="AG3467" i="1"/>
  <c r="AD4822" i="1"/>
  <c r="AE4822" i="1"/>
  <c r="AG4822" i="1"/>
  <c r="AE10116" i="1"/>
  <c r="AD10116" i="1"/>
  <c r="AG10116" i="1"/>
  <c r="AE10721" i="1"/>
  <c r="AD10721" i="1"/>
  <c r="AG10721" i="1"/>
  <c r="AE10280" i="1"/>
  <c r="AD10280" i="1"/>
  <c r="AG10280" i="1"/>
  <c r="AE10336" i="1"/>
  <c r="AD10336" i="1"/>
  <c r="AG10336" i="1"/>
  <c r="AE6139" i="1"/>
  <c r="AD6139" i="1"/>
  <c r="AG6139" i="1"/>
  <c r="AD9609" i="1"/>
  <c r="AE9609" i="1"/>
  <c r="AG9609" i="1"/>
  <c r="AD9275" i="1"/>
  <c r="AE9275" i="1"/>
  <c r="AG9275" i="1"/>
  <c r="AD9279" i="1"/>
  <c r="AE9279" i="1"/>
  <c r="AG9279" i="1"/>
  <c r="AD9462" i="1"/>
  <c r="AE9462" i="1"/>
  <c r="AG9462" i="1"/>
  <c r="AD9345" i="1"/>
  <c r="AE9345" i="1"/>
  <c r="AG9345" i="1"/>
  <c r="AD2716" i="1"/>
  <c r="AG2716" i="1"/>
  <c r="AD4470" i="1"/>
  <c r="AE4470" i="1"/>
  <c r="AG4470" i="1"/>
  <c r="AD1842" i="1"/>
  <c r="AG1842" i="1"/>
  <c r="AH1842" i="1" s="1"/>
  <c r="AJ1842" i="1" s="1"/>
  <c r="AD6470" i="1"/>
  <c r="AE6470" i="1"/>
  <c r="AG6470" i="1"/>
  <c r="AD7163" i="1"/>
  <c r="AE7163" i="1"/>
  <c r="AG7163" i="1"/>
  <c r="AE5356" i="1"/>
  <c r="AD5356" i="1"/>
  <c r="AG5356" i="1"/>
  <c r="AE10310" i="1"/>
  <c r="AD10310" i="1"/>
  <c r="AG10310" i="1"/>
  <c r="AE5670" i="1"/>
  <c r="AG5670" i="1"/>
  <c r="AE5187" i="1"/>
  <c r="AG5187" i="1"/>
  <c r="AE5171" i="1"/>
  <c r="AD5171" i="1"/>
  <c r="AG5171" i="1"/>
  <c r="AE5185" i="1"/>
  <c r="AD5185" i="1"/>
  <c r="AG5185" i="1"/>
  <c r="AD5299" i="1"/>
  <c r="AE5299" i="1"/>
  <c r="AG5299" i="1"/>
  <c r="AD5509" i="1"/>
  <c r="AE5509" i="1"/>
  <c r="AG5509" i="1"/>
  <c r="AD5649" i="1"/>
  <c r="AE5649" i="1"/>
  <c r="AG5649" i="1"/>
  <c r="AD5663" i="1"/>
  <c r="AE5663" i="1"/>
  <c r="AG5663" i="1"/>
  <c r="AD4193" i="1"/>
  <c r="AE4193" i="1"/>
  <c r="AG4193" i="1"/>
  <c r="AD3783" i="1"/>
  <c r="AE3783" i="1"/>
  <c r="AG3783" i="1"/>
  <c r="AE4681" i="1"/>
  <c r="AD4681" i="1"/>
  <c r="AG4681" i="1"/>
  <c r="AD3047" i="1"/>
  <c r="AG3047" i="1"/>
  <c r="AD4185" i="1"/>
  <c r="AE4185" i="1"/>
  <c r="AG4185" i="1"/>
  <c r="AD4196" i="1"/>
  <c r="AE4196" i="1"/>
  <c r="AG4196" i="1"/>
  <c r="AD9913" i="1"/>
  <c r="AE9913" i="1"/>
  <c r="AJ9913" i="1"/>
  <c r="AD10617" i="1"/>
  <c r="AE10617" i="1"/>
  <c r="AG10617" i="1"/>
  <c r="AE8191" i="1"/>
  <c r="AD8191" i="1"/>
  <c r="AG8191" i="1"/>
  <c r="AE9201" i="1"/>
  <c r="AD9201" i="1"/>
  <c r="AG9201" i="1"/>
  <c r="AD9409" i="1"/>
  <c r="AE9409" i="1"/>
  <c r="AG9409" i="1"/>
  <c r="AE5428" i="1"/>
  <c r="AD5428" i="1"/>
  <c r="AG5428" i="1"/>
  <c r="AD5433" i="1"/>
  <c r="AE5433" i="1"/>
  <c r="AG5433" i="1"/>
  <c r="AE7333" i="1"/>
  <c r="AD7333" i="1"/>
  <c r="AG7333" i="1"/>
  <c r="AD9650" i="1"/>
  <c r="AE9650" i="1"/>
  <c r="AK9650" i="1" s="1"/>
  <c r="AL9650" i="1" s="1"/>
  <c r="AH9650" i="1"/>
  <c r="AJ9650" i="1" s="1"/>
  <c r="AE5861" i="1"/>
  <c r="AD5861" i="1"/>
  <c r="AG5861" i="1"/>
  <c r="AD4100" i="1"/>
  <c r="AE4100" i="1"/>
  <c r="AK4100" i="1" s="1"/>
  <c r="AL4100" i="1" s="1"/>
  <c r="AG4100" i="1"/>
  <c r="AH4100" i="1" s="1"/>
  <c r="AJ4100" i="1" s="1"/>
  <c r="AE5556" i="1"/>
  <c r="AD5556" i="1"/>
  <c r="AG5556" i="1"/>
  <c r="AD5708" i="1"/>
  <c r="AE5708" i="1"/>
  <c r="AG5708" i="1"/>
  <c r="AE10949" i="1"/>
  <c r="AK10949" i="1" s="1"/>
  <c r="AL10949" i="1" s="1"/>
  <c r="AG10949" i="1"/>
  <c r="AH10949" i="1" s="1"/>
  <c r="AJ10949" i="1" s="1"/>
  <c r="AE10901" i="1"/>
  <c r="AD10901" i="1"/>
  <c r="AG10901" i="1"/>
  <c r="AD10992" i="1"/>
  <c r="AE10992" i="1"/>
  <c r="AK10992" i="1" s="1"/>
  <c r="AL10992" i="1" s="1"/>
  <c r="AG10992" i="1"/>
  <c r="AH10992" i="1" s="1"/>
  <c r="AJ10992" i="1" s="1"/>
  <c r="AE7457" i="1"/>
  <c r="AD7457" i="1"/>
  <c r="AG7457" i="1"/>
  <c r="AD9687" i="1"/>
  <c r="AE9687" i="1"/>
  <c r="AK9687" i="1" s="1"/>
  <c r="AL9687" i="1" s="1"/>
  <c r="AG9687" i="1"/>
  <c r="AH9687" i="1" s="1"/>
  <c r="AJ9687" i="1" s="1"/>
  <c r="AD6916" i="1"/>
  <c r="AE6916" i="1"/>
  <c r="AG6916" i="1"/>
  <c r="AE7215" i="1"/>
  <c r="AD7215" i="1"/>
  <c r="AG7215" i="1"/>
  <c r="AD10169" i="1"/>
  <c r="AE10169" i="1"/>
  <c r="AG10169" i="1"/>
  <c r="AD8817" i="1"/>
  <c r="AE8817" i="1"/>
  <c r="AG8817" i="1"/>
  <c r="AE7767" i="1"/>
  <c r="AD7767" i="1"/>
  <c r="AG7767" i="1"/>
  <c r="AD9671" i="1"/>
  <c r="AE9671" i="1"/>
  <c r="AK9671" i="1" s="1"/>
  <c r="AL9671" i="1" s="1"/>
  <c r="AG9671" i="1"/>
  <c r="AH9671" i="1" s="1"/>
  <c r="AJ9671" i="1" s="1"/>
  <c r="AD9778" i="1"/>
  <c r="AE9778" i="1"/>
  <c r="AG9778" i="1"/>
  <c r="AE10378" i="1"/>
  <c r="AD10378" i="1"/>
  <c r="AG10378" i="1"/>
  <c r="AD6615" i="1"/>
  <c r="AE6615" i="1"/>
  <c r="AG6615" i="1"/>
  <c r="AD2775" i="1"/>
  <c r="AG2775" i="1"/>
  <c r="AD9523" i="1"/>
  <c r="AE9523" i="1"/>
  <c r="AG9523" i="1"/>
  <c r="AD3871" i="1"/>
  <c r="AE3871" i="1"/>
  <c r="AK3871" i="1" s="1"/>
  <c r="AL3871" i="1" s="1"/>
  <c r="AG3871" i="1"/>
  <c r="AH3871" i="1" s="1"/>
  <c r="AJ3871" i="1" s="1"/>
  <c r="AD9582" i="1"/>
  <c r="AE9582" i="1"/>
  <c r="AG9582" i="1"/>
  <c r="AE10819" i="1"/>
  <c r="AD10819" i="1"/>
  <c r="AG10819" i="1"/>
  <c r="AD4183" i="1"/>
  <c r="AE4183" i="1"/>
  <c r="AG4183" i="1"/>
  <c r="AD6320" i="1"/>
  <c r="AE6320" i="1"/>
  <c r="AG6320" i="1"/>
  <c r="AD1943" i="1"/>
  <c r="AG1943" i="1"/>
  <c r="AE10284" i="1"/>
  <c r="AD10284" i="1"/>
  <c r="AG10284" i="1"/>
  <c r="AL8101" i="1"/>
  <c r="AD8101" i="1"/>
  <c r="AG8101" i="1"/>
  <c r="AE3498" i="1"/>
  <c r="AD3498" i="1"/>
  <c r="AJ3498" i="1"/>
  <c r="AD10039" i="1"/>
  <c r="AE10039" i="1"/>
  <c r="AG10039" i="1"/>
  <c r="AD9407" i="1"/>
  <c r="AE9407" i="1"/>
  <c r="AG9407" i="1"/>
  <c r="AD9592" i="1"/>
  <c r="AE9592" i="1"/>
  <c r="AG9592" i="1"/>
  <c r="AD9600" i="1"/>
  <c r="AE9600" i="1"/>
  <c r="AG9600" i="1"/>
  <c r="AD10038" i="1"/>
  <c r="AE10038" i="1"/>
  <c r="AG10038" i="1"/>
  <c r="AE6057" i="1"/>
  <c r="AD6057" i="1"/>
  <c r="AG6057" i="1"/>
  <c r="AD9474" i="1"/>
  <c r="AE9474" i="1"/>
  <c r="AG9474" i="1"/>
  <c r="AD5713" i="1"/>
  <c r="AE5713" i="1"/>
  <c r="AG5713" i="1"/>
  <c r="AD9401" i="1"/>
  <c r="AE9401" i="1"/>
  <c r="AG9401" i="1"/>
  <c r="AD9957" i="1"/>
  <c r="AE9957" i="1"/>
  <c r="AG9957" i="1"/>
  <c r="AD9958" i="1"/>
  <c r="AE9958" i="1"/>
  <c r="AJ9958" i="1"/>
  <c r="AD9953" i="1"/>
  <c r="AE9953" i="1"/>
  <c r="AG9953" i="1"/>
  <c r="AD9949" i="1"/>
  <c r="AE9949" i="1"/>
  <c r="AG9949" i="1"/>
  <c r="AD10143" i="1"/>
  <c r="AE10143" i="1"/>
  <c r="AG10143" i="1"/>
  <c r="AD9875" i="1"/>
  <c r="AE9875" i="1"/>
  <c r="AG9875" i="1"/>
  <c r="AD9960" i="1"/>
  <c r="AE9960" i="1"/>
  <c r="AG9960" i="1"/>
  <c r="AD6972" i="1"/>
  <c r="AE6972" i="1"/>
  <c r="AG6972" i="1"/>
  <c r="AD6980" i="1"/>
  <c r="AE6980" i="1"/>
  <c r="AG6980" i="1"/>
  <c r="AD6971" i="1"/>
  <c r="AE6971" i="1"/>
  <c r="AG6971" i="1"/>
  <c r="AE7164" i="1"/>
  <c r="AD7164" i="1"/>
  <c r="AG7164" i="1"/>
  <c r="AD6961" i="1"/>
  <c r="AE6961" i="1"/>
  <c r="AG6961" i="1"/>
  <c r="AD7005" i="1"/>
  <c r="AE7005" i="1"/>
  <c r="AG7005" i="1"/>
  <c r="AD6648" i="1"/>
  <c r="AE6648" i="1"/>
  <c r="AG6648" i="1"/>
  <c r="AD6981" i="1"/>
  <c r="AE6981" i="1"/>
  <c r="AG6981" i="1"/>
  <c r="AD6970" i="1"/>
  <c r="AE6970" i="1"/>
  <c r="AG6970" i="1"/>
  <c r="AD7011" i="1"/>
  <c r="AE7011" i="1"/>
  <c r="AG7011" i="1"/>
  <c r="AD7026" i="1"/>
  <c r="AE7026" i="1"/>
  <c r="AG7026" i="1"/>
  <c r="AD6424" i="1"/>
  <c r="AE6424" i="1"/>
  <c r="AG6424" i="1"/>
  <c r="AD8298" i="1"/>
  <c r="AE8298" i="1"/>
  <c r="AG8298" i="1"/>
  <c r="AE3552" i="1"/>
  <c r="AD3552" i="1"/>
  <c r="AG3552" i="1"/>
  <c r="AE3601" i="1"/>
  <c r="AD3601" i="1"/>
  <c r="AG3601" i="1"/>
  <c r="AD11020" i="1"/>
  <c r="AE11020" i="1"/>
  <c r="AG11020" i="1"/>
  <c r="AE3555" i="1"/>
  <c r="AD3555" i="1"/>
  <c r="AG3555" i="1"/>
  <c r="AE3627" i="1"/>
  <c r="AD3627" i="1"/>
  <c r="AG3627" i="1"/>
  <c r="AE3638" i="1"/>
  <c r="AD3638" i="1"/>
  <c r="AG3638" i="1"/>
  <c r="AD3637" i="1"/>
  <c r="AE3637" i="1"/>
  <c r="AG3637" i="1"/>
  <c r="AD3610" i="1"/>
  <c r="AE3610" i="1"/>
  <c r="AG3610" i="1"/>
  <c r="AD3805" i="1"/>
  <c r="AE3805" i="1"/>
  <c r="AG3805" i="1"/>
  <c r="AE3567" i="1"/>
  <c r="AD3567" i="1"/>
  <c r="AG3567" i="1"/>
  <c r="AE3573" i="1"/>
  <c r="AD3573" i="1"/>
  <c r="AG3573" i="1"/>
  <c r="AE3593" i="1"/>
  <c r="AD3593" i="1"/>
  <c r="AG3593" i="1"/>
  <c r="AD3822" i="1"/>
  <c r="AE3822" i="1"/>
  <c r="AG3822" i="1"/>
  <c r="AD3626" i="1"/>
  <c r="AE3626" i="1"/>
  <c r="AG3626" i="1"/>
  <c r="AD5083" i="1"/>
  <c r="AE5083" i="1"/>
  <c r="AJ5083" i="1"/>
  <c r="AE3642" i="1"/>
  <c r="AD3642" i="1"/>
  <c r="AG3642" i="1"/>
  <c r="AE3585" i="1"/>
  <c r="AD3585" i="1"/>
  <c r="AG3585" i="1"/>
  <c r="AD3616" i="1"/>
  <c r="AE3616" i="1"/>
  <c r="AG3616" i="1"/>
  <c r="AD3592" i="1"/>
  <c r="AE3592" i="1"/>
  <c r="AG3592" i="1"/>
  <c r="AE3597" i="1"/>
  <c r="AD3597" i="1"/>
  <c r="AG3597" i="1"/>
  <c r="AE3625" i="1"/>
  <c r="AD3625" i="1"/>
  <c r="AG3625" i="1"/>
  <c r="AE3640" i="1"/>
  <c r="AD3640" i="1"/>
  <c r="AG3640" i="1"/>
  <c r="AD3551" i="1"/>
  <c r="AE3551" i="1"/>
  <c r="AG3551" i="1"/>
  <c r="AE3630" i="1"/>
  <c r="AD3630" i="1"/>
  <c r="AG3630" i="1"/>
  <c r="AE3553" i="1"/>
  <c r="AD3553" i="1"/>
  <c r="AG3553" i="1"/>
  <c r="AD3756" i="1"/>
  <c r="AE3756" i="1"/>
  <c r="AG3756" i="1"/>
  <c r="AD3639" i="1"/>
  <c r="AE3639" i="1"/>
  <c r="AG3639" i="1"/>
  <c r="AD3348" i="1"/>
  <c r="AG3348" i="1"/>
  <c r="AE3606" i="1"/>
  <c r="AD3606" i="1"/>
  <c r="AG3606" i="1"/>
  <c r="AE3550" i="1"/>
  <c r="AD3550" i="1"/>
  <c r="AG3550" i="1"/>
  <c r="AD11290" i="1"/>
  <c r="AE11290" i="1"/>
  <c r="AG11290" i="1"/>
  <c r="AD9436" i="1"/>
  <c r="AE9436" i="1"/>
  <c r="AG9436" i="1"/>
  <c r="AE10058" i="1"/>
  <c r="AD10058" i="1"/>
  <c r="AG10058" i="1"/>
  <c r="AD9527" i="1"/>
  <c r="AE9527" i="1"/>
  <c r="AG9527" i="1"/>
  <c r="AD10565" i="1"/>
  <c r="AE10565" i="1"/>
  <c r="AJ10565" i="1"/>
  <c r="AD6246" i="1"/>
  <c r="AE6246" i="1"/>
  <c r="AG6246" i="1"/>
  <c r="AD6248" i="1"/>
  <c r="AE6248" i="1"/>
  <c r="AG6248" i="1"/>
  <c r="AE6247" i="1"/>
  <c r="AD6247" i="1"/>
  <c r="AG6247" i="1"/>
  <c r="AE6249" i="1"/>
  <c r="AD6249" i="1"/>
  <c r="AG6249" i="1"/>
  <c r="AD2743" i="1"/>
  <c r="AG2743" i="1"/>
  <c r="AD2519" i="1"/>
  <c r="AG2519" i="1"/>
  <c r="AE10400" i="1"/>
  <c r="AD10400" i="1"/>
  <c r="AG10400" i="1"/>
  <c r="AE10618" i="1"/>
  <c r="AD10618" i="1"/>
  <c r="AG10618" i="1"/>
  <c r="AD10401" i="1"/>
  <c r="AE10401" i="1"/>
  <c r="AJ10401" i="1"/>
  <c r="AD9892" i="1"/>
  <c r="AE9892" i="1"/>
  <c r="AJ9892" i="1"/>
  <c r="AE4799" i="1"/>
  <c r="AD4799" i="1"/>
  <c r="AG4799" i="1"/>
  <c r="AD9644" i="1"/>
  <c r="AE9644" i="1"/>
  <c r="AK9644" i="1" s="1"/>
  <c r="AL9644" i="1" s="1"/>
  <c r="AG9644" i="1"/>
  <c r="AH9644" i="1" s="1"/>
  <c r="AJ9644" i="1" s="1"/>
  <c r="AD3961" i="1"/>
  <c r="AE3961" i="1"/>
  <c r="AK3961" i="1" s="1"/>
  <c r="AL3961" i="1" s="1"/>
  <c r="AG3961" i="1"/>
  <c r="AH3961" i="1" s="1"/>
  <c r="AJ3961" i="1" s="1"/>
  <c r="AE6369" i="1"/>
  <c r="AD6369" i="1"/>
  <c r="AG6369" i="1"/>
  <c r="AH6369" i="1" s="1"/>
  <c r="AD5465" i="1"/>
  <c r="AE5465" i="1"/>
  <c r="AG5465" i="1"/>
  <c r="AD11226" i="1"/>
  <c r="AE11226" i="1"/>
  <c r="AG11226" i="1"/>
  <c r="AD11146" i="1"/>
  <c r="AE11146" i="1"/>
  <c r="AG11146" i="1"/>
  <c r="AE11179" i="1"/>
  <c r="AD11179" i="1"/>
  <c r="AG11179" i="1"/>
  <c r="AE11183" i="1"/>
  <c r="AD11183" i="1"/>
  <c r="AG11183" i="1"/>
  <c r="AD11184" i="1"/>
  <c r="AE11184" i="1"/>
  <c r="AG11184" i="1"/>
  <c r="AE11273" i="1"/>
  <c r="AD11273" i="1"/>
  <c r="AG11273" i="1"/>
  <c r="AD11272" i="1"/>
  <c r="AE11272" i="1"/>
  <c r="AG11272" i="1"/>
  <c r="AD3999" i="1"/>
  <c r="AE3999" i="1"/>
  <c r="AK3999" i="1" s="1"/>
  <c r="AL3999" i="1" s="1"/>
  <c r="AG3999" i="1"/>
  <c r="AH3999" i="1" s="1"/>
  <c r="AJ3999" i="1" s="1"/>
  <c r="AD7662" i="1"/>
  <c r="AE7662" i="1"/>
  <c r="AG7662" i="1"/>
  <c r="AD2706" i="1"/>
  <c r="AG2706" i="1"/>
  <c r="AH2706" i="1" s="1"/>
  <c r="AD11246" i="1"/>
  <c r="AE11246" i="1"/>
  <c r="AG11246" i="1"/>
  <c r="AE11225" i="1"/>
  <c r="AD11225" i="1"/>
  <c r="AG11225" i="1"/>
  <c r="AD11230" i="1"/>
  <c r="AE11230" i="1"/>
  <c r="AG11230" i="1"/>
  <c r="AE11239" i="1"/>
  <c r="AD11239" i="1"/>
  <c r="AG11239" i="1"/>
  <c r="AE11145" i="1"/>
  <c r="AD11145" i="1"/>
  <c r="AG11145" i="1"/>
  <c r="AE11075" i="1"/>
  <c r="AD11075" i="1"/>
  <c r="AG11075" i="1"/>
  <c r="AD11210" i="1"/>
  <c r="AE11210" i="1"/>
  <c r="AG11210" i="1"/>
  <c r="AE11253" i="1"/>
  <c r="AD11253" i="1"/>
  <c r="AG11253" i="1"/>
  <c r="AD11236" i="1"/>
  <c r="AE11236" i="1"/>
  <c r="AG11236" i="1"/>
  <c r="AE11155" i="1"/>
  <c r="AD11155" i="1"/>
  <c r="AG11155" i="1"/>
  <c r="AE11159" i="1"/>
  <c r="AD11159" i="1"/>
  <c r="AG11159" i="1"/>
  <c r="AD11044" i="1"/>
  <c r="AE11044" i="1"/>
  <c r="AG11044" i="1"/>
  <c r="AE11275" i="1"/>
  <c r="AD11275" i="1"/>
  <c r="AG11275" i="1"/>
  <c r="AD11240" i="1"/>
  <c r="AE11240" i="1"/>
  <c r="AG11240" i="1"/>
  <c r="AE11167" i="1"/>
  <c r="AD11167" i="1"/>
  <c r="AG11167" i="1"/>
  <c r="AD1751" i="1"/>
  <c r="AG1751" i="1"/>
  <c r="AH1751" i="1" s="1"/>
  <c r="AJ1751" i="1" s="1"/>
  <c r="AE10276" i="1"/>
  <c r="AD10276" i="1"/>
  <c r="AJ10276" i="1"/>
  <c r="AD2983" i="1"/>
  <c r="AG2983" i="1"/>
  <c r="AD8950" i="1"/>
  <c r="AE8950" i="1"/>
  <c r="AG8950" i="1"/>
  <c r="AE10987" i="1"/>
  <c r="AK10987" i="1" s="1"/>
  <c r="AL10987" i="1" s="1"/>
  <c r="AD10987" i="1"/>
  <c r="AG10987" i="1"/>
  <c r="AH10987" i="1" s="1"/>
  <c r="AJ10987" i="1" s="1"/>
  <c r="AD8262" i="1"/>
  <c r="AE8262" i="1"/>
  <c r="AG8262" i="1"/>
  <c r="AD6767" i="1"/>
  <c r="AE6767" i="1"/>
  <c r="AG6767" i="1"/>
  <c r="AD9994" i="1"/>
  <c r="AE9994" i="1"/>
  <c r="AG9994" i="1"/>
  <c r="AE7146" i="1"/>
  <c r="AD7146" i="1"/>
  <c r="AG7146" i="1"/>
  <c r="AE7142" i="1"/>
  <c r="AD7142" i="1"/>
  <c r="AG7142" i="1"/>
  <c r="AE7995" i="1"/>
  <c r="AD7995" i="1"/>
  <c r="AG7995" i="1"/>
  <c r="AD6843" i="1"/>
  <c r="AE6843" i="1"/>
  <c r="AG6843" i="1"/>
  <c r="AD3982" i="1"/>
  <c r="AE3982" i="1"/>
  <c r="AK3982" i="1" s="1"/>
  <c r="AL3982" i="1" s="1"/>
  <c r="AG3982" i="1"/>
  <c r="AH3982" i="1" s="1"/>
  <c r="AJ3982" i="1" s="1"/>
  <c r="AD6783" i="1"/>
  <c r="AE6783" i="1"/>
  <c r="AG6783" i="1"/>
  <c r="AD6946" i="1"/>
  <c r="AE6946" i="1"/>
  <c r="AG6946" i="1"/>
  <c r="AD6779" i="1"/>
  <c r="AE6779" i="1"/>
  <c r="AG6779" i="1"/>
  <c r="AD6772" i="1"/>
  <c r="AE6772" i="1"/>
  <c r="AG6772" i="1"/>
  <c r="AD6786" i="1"/>
  <c r="AE6786" i="1"/>
  <c r="AG6786" i="1"/>
  <c r="AE11011" i="1"/>
  <c r="AD11011" i="1"/>
  <c r="AG11011" i="1"/>
  <c r="AD8946" i="1"/>
  <c r="AE8946" i="1"/>
  <c r="AJ8946" i="1"/>
  <c r="AE5797" i="1"/>
  <c r="AD5797" i="1"/>
  <c r="AG5797" i="1"/>
  <c r="AE3694" i="1"/>
  <c r="AD3694" i="1"/>
  <c r="AG3694" i="1"/>
  <c r="AE3690" i="1"/>
  <c r="AD3690" i="1"/>
  <c r="AG3690" i="1"/>
  <c r="AE3686" i="1"/>
  <c r="AD3686" i="1"/>
  <c r="AG3686" i="1"/>
  <c r="AD4862" i="1"/>
  <c r="AE4862" i="1"/>
  <c r="AG4862" i="1"/>
  <c r="AD8838" i="1"/>
  <c r="AE8838" i="1"/>
  <c r="AG8838" i="1"/>
  <c r="AD4040" i="1"/>
  <c r="AE4040" i="1"/>
  <c r="AK4040" i="1" s="1"/>
  <c r="AL4040" i="1" s="1"/>
  <c r="AG4040" i="1"/>
  <c r="AH4040" i="1" s="1"/>
  <c r="AJ4040" i="1" s="1"/>
  <c r="AE5304" i="1"/>
  <c r="AD5304" i="1"/>
  <c r="AG5304" i="1"/>
  <c r="AD10938" i="1"/>
  <c r="AE10938" i="1"/>
  <c r="AK10938" i="1" s="1"/>
  <c r="AL10938" i="1" s="1"/>
  <c r="AG10938" i="1"/>
  <c r="AH10938" i="1" s="1"/>
  <c r="AJ10938" i="1" s="1"/>
  <c r="AD10972" i="1"/>
  <c r="AE10972" i="1"/>
  <c r="AK10972" i="1" s="1"/>
  <c r="AL10972" i="1" s="1"/>
  <c r="AG10972" i="1"/>
  <c r="AH10972" i="1" s="1"/>
  <c r="AJ10972" i="1" s="1"/>
  <c r="AD9780" i="1"/>
  <c r="AE9780" i="1"/>
  <c r="AG9780" i="1"/>
  <c r="AD10966" i="1"/>
  <c r="AE10966" i="1"/>
  <c r="AK10966" i="1" s="1"/>
  <c r="AL10966" i="1" s="1"/>
  <c r="AG10966" i="1"/>
  <c r="AH10966" i="1" s="1"/>
  <c r="AJ10966" i="1" s="1"/>
  <c r="AD9786" i="1"/>
  <c r="AE9786" i="1"/>
  <c r="AG9786" i="1"/>
  <c r="AD10944" i="1"/>
  <c r="AE10944" i="1"/>
  <c r="AK10944" i="1" s="1"/>
  <c r="AL10944" i="1" s="1"/>
  <c r="AG10944" i="1"/>
  <c r="AH10944" i="1" s="1"/>
  <c r="AJ10944" i="1" s="1"/>
  <c r="AE8207" i="1"/>
  <c r="AD8207" i="1"/>
  <c r="AG8207" i="1"/>
  <c r="AD9419" i="1"/>
  <c r="AE9419" i="1"/>
  <c r="AG9419" i="1"/>
  <c r="AE10941" i="1"/>
  <c r="AK10941" i="1" s="1"/>
  <c r="AL10941" i="1" s="1"/>
  <c r="AD10941" i="1"/>
  <c r="AG10941" i="1"/>
  <c r="AH10941" i="1" s="1"/>
  <c r="AJ10941" i="1" s="1"/>
  <c r="AD9198" i="1"/>
  <c r="AE9198" i="1"/>
  <c r="AG9198" i="1"/>
  <c r="AD6685" i="1"/>
  <c r="AE6685" i="1"/>
  <c r="AG6685" i="1"/>
  <c r="AD6694" i="1"/>
  <c r="AE6694" i="1"/>
  <c r="AG6694" i="1"/>
  <c r="AD6696" i="1"/>
  <c r="AE6696" i="1"/>
  <c r="AG6696" i="1"/>
  <c r="AD7028" i="1"/>
  <c r="AE7028" i="1"/>
  <c r="AG7028" i="1"/>
  <c r="AD1543" i="1"/>
  <c r="AH1543" i="1"/>
  <c r="AJ1543" i="1" s="1"/>
  <c r="AD9422" i="1"/>
  <c r="AL9422" i="1"/>
  <c r="AG9422" i="1"/>
  <c r="AE10062" i="1"/>
  <c r="AD10062" i="1"/>
  <c r="AG10062" i="1"/>
  <c r="AD8150" i="1"/>
  <c r="AE8150" i="1"/>
  <c r="AG8150" i="1"/>
  <c r="AD8156" i="1"/>
  <c r="AE8156" i="1"/>
  <c r="AJ8156" i="1"/>
  <c r="AD8152" i="1"/>
  <c r="AE8152" i="1"/>
  <c r="AG8152" i="1"/>
  <c r="AD9553" i="1"/>
  <c r="AE9553" i="1"/>
  <c r="AG9553" i="1"/>
  <c r="AE6149" i="1"/>
  <c r="AG6149" i="1"/>
  <c r="AD9561" i="1"/>
  <c r="AE9561" i="1"/>
  <c r="AG9561" i="1"/>
  <c r="AE8281" i="1"/>
  <c r="AD8281" i="1"/>
  <c r="AJ8281" i="1"/>
  <c r="AD3210" i="1"/>
  <c r="AG3210" i="1"/>
  <c r="AD3732" i="1"/>
  <c r="AE3732" i="1"/>
  <c r="AG3732" i="1"/>
  <c r="AD3731" i="1"/>
  <c r="AE3731" i="1"/>
  <c r="AG3731" i="1"/>
  <c r="AD3194" i="1"/>
  <c r="AG3194" i="1"/>
  <c r="AE3680" i="1"/>
  <c r="AD3680" i="1"/>
  <c r="AG3680" i="1"/>
  <c r="AE4813" i="1"/>
  <c r="AD4813" i="1"/>
  <c r="AJ4813" i="1"/>
  <c r="AD2471" i="1"/>
  <c r="AG2471" i="1"/>
  <c r="AD5497" i="1"/>
  <c r="AE5497" i="1"/>
  <c r="AG5497" i="1"/>
  <c r="AD9478" i="1"/>
  <c r="AE9478" i="1"/>
  <c r="AG9478" i="1"/>
  <c r="AD7416" i="1"/>
  <c r="AE7416" i="1"/>
  <c r="AG7416" i="1"/>
  <c r="AD7952" i="1"/>
  <c r="AE7952" i="1"/>
  <c r="AG7952" i="1"/>
  <c r="AD3332" i="1"/>
  <c r="AG3332" i="1"/>
  <c r="AD3423" i="1"/>
  <c r="AG3423" i="1"/>
  <c r="AD6452" i="1"/>
  <c r="AE6452" i="1"/>
  <c r="AJ6452" i="1"/>
  <c r="AD3188" i="1"/>
  <c r="AG3188" i="1"/>
  <c r="AE7911" i="1"/>
  <c r="AD7911" i="1"/>
  <c r="AG7911" i="1"/>
  <c r="AD9969" i="1"/>
  <c r="AL9969" i="1"/>
  <c r="AJ9969" i="1"/>
  <c r="AD9968" i="1"/>
  <c r="AE9968" i="1"/>
  <c r="AK9968" i="1" s="1"/>
  <c r="AG9968" i="1"/>
  <c r="AD10003" i="1"/>
  <c r="AE10003" i="1"/>
  <c r="AG10003" i="1"/>
  <c r="AD10009" i="1"/>
  <c r="AE10009" i="1"/>
  <c r="AG10009" i="1"/>
  <c r="AE6381" i="1"/>
  <c r="AD6381" i="1"/>
  <c r="AG6381" i="1"/>
  <c r="AD10006" i="1"/>
  <c r="AE10006" i="1"/>
  <c r="AG10006" i="1"/>
  <c r="AD6760" i="1"/>
  <c r="AE6760" i="1"/>
  <c r="AG6760" i="1"/>
  <c r="AD6755" i="1"/>
  <c r="AE6755" i="1"/>
  <c r="AG6755" i="1"/>
  <c r="AD7908" i="1"/>
  <c r="AE7908" i="1"/>
  <c r="AG7908" i="1"/>
  <c r="AD6396" i="1"/>
  <c r="AE6396" i="1"/>
  <c r="AJ6396" i="1"/>
  <c r="AD9487" i="1"/>
  <c r="AE9487" i="1"/>
  <c r="AG9487" i="1"/>
  <c r="AE6321" i="1"/>
  <c r="AD6321" i="1"/>
  <c r="AG6321" i="1"/>
  <c r="AD7794" i="1"/>
  <c r="AE7794" i="1"/>
  <c r="AG7794" i="1"/>
  <c r="AD9923" i="1"/>
  <c r="AE9923" i="1"/>
  <c r="AG9923" i="1"/>
  <c r="AE8217" i="1"/>
  <c r="AD8217" i="1"/>
  <c r="AJ8217" i="1"/>
  <c r="AD9473" i="1"/>
  <c r="AE9473" i="1"/>
  <c r="AG9473" i="1"/>
  <c r="AH9473" i="1" s="1"/>
  <c r="AD9285" i="1"/>
  <c r="AE9285" i="1"/>
  <c r="AG9285" i="1"/>
  <c r="AE4827" i="1"/>
  <c r="AD4827" i="1"/>
  <c r="AJ4827" i="1"/>
  <c r="AE5130" i="1"/>
  <c r="AD5130" i="1"/>
  <c r="AJ5130" i="1"/>
  <c r="AD9282" i="1"/>
  <c r="AE9282" i="1"/>
  <c r="AG9282" i="1"/>
  <c r="AD4538" i="1"/>
  <c r="AE4538" i="1"/>
  <c r="AG4538" i="1"/>
  <c r="AD8932" i="1"/>
  <c r="AE8932" i="1"/>
  <c r="AJ8932" i="1"/>
  <c r="AE6417" i="1"/>
  <c r="AD6417" i="1"/>
  <c r="AJ6417" i="1"/>
  <c r="AD8852" i="1"/>
  <c r="AE8852" i="1"/>
  <c r="AG8852" i="1"/>
  <c r="AD7182" i="1"/>
  <c r="AE7182" i="1"/>
  <c r="AJ7182" i="1"/>
  <c r="AD5014" i="1"/>
  <c r="AE5014" i="1"/>
  <c r="AJ5014" i="1"/>
  <c r="AE5660" i="1"/>
  <c r="AD5660" i="1"/>
  <c r="AG5660" i="1"/>
  <c r="AE8259" i="1"/>
  <c r="AD8259" i="1"/>
  <c r="AG8259" i="1"/>
  <c r="AD9284" i="1"/>
  <c r="AE9284" i="1"/>
  <c r="AK9284" i="1" s="1"/>
  <c r="AG9284" i="1"/>
  <c r="AD9535" i="1"/>
  <c r="AE9535" i="1"/>
  <c r="AG9535" i="1"/>
  <c r="AE10168" i="1"/>
  <c r="AD10168" i="1"/>
  <c r="AG10168" i="1"/>
  <c r="AD9475" i="1"/>
  <c r="AE9475" i="1"/>
  <c r="AG9475" i="1"/>
  <c r="AE9117" i="1"/>
  <c r="AD9117" i="1"/>
  <c r="AG9117" i="1"/>
  <c r="AD5765" i="1"/>
  <c r="AE5765" i="1"/>
  <c r="AG5765" i="1"/>
  <c r="AD6202" i="1"/>
  <c r="AE6202" i="1"/>
  <c r="AG6202" i="1"/>
  <c r="AE5536" i="1"/>
  <c r="AD5536" i="1"/>
  <c r="AJ5536" i="1"/>
  <c r="AD8066" i="1"/>
  <c r="AE8066" i="1"/>
  <c r="AG8066" i="1"/>
  <c r="AE4817" i="1"/>
  <c r="AD4817" i="1"/>
  <c r="AG4817" i="1"/>
  <c r="AD8907" i="1"/>
  <c r="AE8907" i="1"/>
  <c r="AG8907" i="1"/>
  <c r="AD4618" i="1"/>
  <c r="AE4618" i="1"/>
  <c r="AJ4618" i="1"/>
  <c r="AE10152" i="1"/>
  <c r="AD10152" i="1"/>
  <c r="AG10152" i="1"/>
  <c r="AD5673" i="1"/>
  <c r="AE5673" i="1"/>
  <c r="AG5673" i="1"/>
  <c r="AD4122" i="1"/>
  <c r="AE4122" i="1"/>
  <c r="AK4122" i="1" s="1"/>
  <c r="AL4122" i="1" s="1"/>
  <c r="AG4122" i="1"/>
  <c r="AH4122" i="1" s="1"/>
  <c r="AJ4122" i="1" s="1"/>
  <c r="AE7681" i="1"/>
  <c r="AD7681" i="1"/>
  <c r="AG7681" i="1"/>
  <c r="AE5688" i="1"/>
  <c r="AD5688" i="1"/>
  <c r="AG5688" i="1"/>
  <c r="AD7408" i="1"/>
  <c r="AE7408" i="1"/>
  <c r="AG7408" i="1"/>
  <c r="AD7298" i="1"/>
  <c r="AE7298" i="1"/>
  <c r="AG7298" i="1"/>
  <c r="AE7917" i="1"/>
  <c r="AD7917" i="1"/>
  <c r="AG7917" i="1"/>
  <c r="AE5524" i="1"/>
  <c r="AD5524" i="1"/>
  <c r="AJ5524" i="1"/>
  <c r="AD7410" i="1"/>
  <c r="AE7410" i="1"/>
  <c r="AG7410" i="1"/>
  <c r="AE7919" i="1"/>
  <c r="AD7919" i="1"/>
  <c r="AG7919" i="1"/>
  <c r="AD2380" i="1"/>
  <c r="AG2380" i="1"/>
  <c r="AD2183" i="1"/>
  <c r="AG2183" i="1"/>
  <c r="AD2252" i="1"/>
  <c r="AG2252" i="1"/>
  <c r="AD2263" i="1"/>
  <c r="AG2263" i="1"/>
  <c r="AD2071" i="1"/>
  <c r="AG2071" i="1"/>
  <c r="AD2396" i="1"/>
  <c r="AG2396" i="1"/>
  <c r="AD9571" i="1"/>
  <c r="AE9571" i="1"/>
  <c r="AG9571" i="1"/>
  <c r="AD2402" i="1"/>
  <c r="AG2402" i="1"/>
  <c r="AE8043" i="1"/>
  <c r="AD8043" i="1"/>
  <c r="AG8043" i="1"/>
  <c r="AD5659" i="1"/>
  <c r="AE5659" i="1"/>
  <c r="AG5659" i="1"/>
  <c r="AE5664" i="1"/>
  <c r="AD5664" i="1"/>
  <c r="AG5664" i="1"/>
  <c r="AD5687" i="1"/>
  <c r="AE5687" i="1"/>
  <c r="AG5687" i="1"/>
  <c r="AE5302" i="1"/>
  <c r="AD5302" i="1"/>
  <c r="AG5302" i="1"/>
  <c r="AE5662" i="1"/>
  <c r="AD5662" i="1"/>
  <c r="AG5662" i="1"/>
  <c r="AD5655" i="1"/>
  <c r="AE5655" i="1"/>
  <c r="AG5655" i="1"/>
  <c r="AE5179" i="1"/>
  <c r="AD5179" i="1"/>
  <c r="AG5179" i="1"/>
  <c r="AE5316" i="1"/>
  <c r="AD5316" i="1"/>
  <c r="AG5316" i="1"/>
  <c r="AD4318" i="1"/>
  <c r="AE4318" i="1"/>
  <c r="AG4318" i="1"/>
  <c r="AD4316" i="1"/>
  <c r="AE4316" i="1"/>
  <c r="AG4316" i="1"/>
  <c r="AD2290" i="1"/>
  <c r="AG2290" i="1"/>
  <c r="AD4315" i="1"/>
  <c r="AE4315" i="1"/>
  <c r="AG4315" i="1"/>
  <c r="AD4312" i="1"/>
  <c r="AE4312" i="1"/>
  <c r="AG4312" i="1"/>
  <c r="AD4307" i="1"/>
  <c r="AE4307" i="1"/>
  <c r="AG4307" i="1"/>
  <c r="AD4321" i="1"/>
  <c r="AE4321" i="1"/>
  <c r="AG4321" i="1"/>
  <c r="AE5823" i="1"/>
  <c r="AD5823" i="1"/>
  <c r="AG5823" i="1"/>
  <c r="AE6077" i="1"/>
  <c r="AD6077" i="1"/>
  <c r="AG6077" i="1"/>
  <c r="AE5830" i="1"/>
  <c r="AD5830" i="1"/>
  <c r="AG5830" i="1"/>
  <c r="AD3455" i="1"/>
  <c r="AG3455" i="1"/>
  <c r="AE5826" i="1"/>
  <c r="AD5826" i="1"/>
  <c r="AG5826" i="1"/>
  <c r="AD7042" i="1"/>
  <c r="AE7042" i="1"/>
  <c r="AG7042" i="1"/>
  <c r="AE7118" i="1"/>
  <c r="AD7118" i="1"/>
  <c r="AG7118" i="1"/>
  <c r="AD7039" i="1"/>
  <c r="AE7039" i="1"/>
  <c r="AG7039" i="1"/>
  <c r="AD10593" i="1"/>
  <c r="AE10593" i="1"/>
  <c r="AG10593" i="1"/>
  <c r="AD6875" i="1"/>
  <c r="AE6875" i="1"/>
  <c r="AG6875" i="1"/>
  <c r="AD6865" i="1"/>
  <c r="AE6865" i="1"/>
  <c r="AG6865" i="1"/>
  <c r="AD6848" i="1"/>
  <c r="AE6848" i="1"/>
  <c r="AG6848" i="1"/>
  <c r="AD6874" i="1"/>
  <c r="AE6874" i="1"/>
  <c r="AG6874" i="1"/>
  <c r="AD6866" i="1"/>
  <c r="AE6866" i="1"/>
  <c r="AG6866" i="1"/>
  <c r="AD6857" i="1"/>
  <c r="AE6857" i="1"/>
  <c r="AG6857" i="1"/>
  <c r="AD6852" i="1"/>
  <c r="AE6852" i="1"/>
  <c r="AG6852" i="1"/>
  <c r="AD6871" i="1"/>
  <c r="AE6871" i="1"/>
  <c r="AG6871" i="1"/>
  <c r="AD9204" i="1"/>
  <c r="AE9204" i="1"/>
  <c r="AG9204" i="1"/>
  <c r="AD9205" i="1"/>
  <c r="AE9205" i="1"/>
  <c r="AG9205" i="1"/>
  <c r="AE7193" i="1"/>
  <c r="AD7193" i="1"/>
  <c r="AG7193" i="1"/>
  <c r="AE7727" i="1"/>
  <c r="AD7727" i="1"/>
  <c r="AG7727" i="1"/>
  <c r="AD8330" i="1"/>
  <c r="AE8330" i="1"/>
  <c r="AG8330" i="1"/>
  <c r="AD8960" i="1"/>
  <c r="AE8960" i="1"/>
  <c r="AG8960" i="1"/>
  <c r="AE7803" i="1"/>
  <c r="AD7803" i="1"/>
  <c r="AG7803" i="1"/>
  <c r="AD7640" i="1"/>
  <c r="AE7640" i="1"/>
  <c r="AG7640" i="1"/>
  <c r="AD7648" i="1"/>
  <c r="AE7648" i="1"/>
  <c r="AG7648" i="1"/>
  <c r="AD7644" i="1"/>
  <c r="AE7644" i="1"/>
  <c r="AG7644" i="1"/>
  <c r="AD7650" i="1"/>
  <c r="AE7650" i="1"/>
  <c r="AG7650" i="1"/>
  <c r="AD4452" i="1"/>
  <c r="AE4452" i="1"/>
  <c r="AG4452" i="1"/>
  <c r="AD4490" i="1"/>
  <c r="AE4490" i="1"/>
  <c r="AG4490" i="1"/>
  <c r="AD4495" i="1"/>
  <c r="AE4495" i="1"/>
  <c r="AG4495" i="1"/>
  <c r="AD4446" i="1"/>
  <c r="AE4446" i="1"/>
  <c r="AG4446" i="1"/>
  <c r="AD4450" i="1"/>
  <c r="AE4450" i="1"/>
  <c r="AG4450" i="1"/>
  <c r="AD4448" i="1"/>
  <c r="AE4448" i="1"/>
  <c r="AG4448" i="1"/>
  <c r="AD4034" i="1"/>
  <c r="AE4034" i="1"/>
  <c r="AK4034" i="1" s="1"/>
  <c r="AL4034" i="1" s="1"/>
  <c r="AG4034" i="1"/>
  <c r="AH4034" i="1" s="1"/>
  <c r="AJ4034" i="1" s="1"/>
  <c r="AD3839" i="1"/>
  <c r="AE3839" i="1"/>
  <c r="AK3839" i="1" s="1"/>
  <c r="AL3839" i="1" s="1"/>
  <c r="AG3839" i="1"/>
  <c r="AH3839" i="1" s="1"/>
  <c r="AJ3839" i="1" s="1"/>
  <c r="AE7189" i="1"/>
  <c r="AD7189" i="1"/>
  <c r="AG7189" i="1"/>
  <c r="AE5354" i="1"/>
  <c r="AD5354" i="1"/>
  <c r="AG5354" i="1"/>
  <c r="AD4072" i="1"/>
  <c r="AE4072" i="1"/>
  <c r="AK4072" i="1" s="1"/>
  <c r="AL4072" i="1" s="1"/>
  <c r="AG4072" i="1"/>
  <c r="AH4072" i="1" s="1"/>
  <c r="AJ4072" i="1" s="1"/>
  <c r="AD6420" i="1"/>
  <c r="AE6420" i="1"/>
  <c r="AJ6420" i="1"/>
  <c r="AD4114" i="1"/>
  <c r="AE4114" i="1"/>
  <c r="AK4114" i="1" s="1"/>
  <c r="AL4114" i="1" s="1"/>
  <c r="AG4114" i="1"/>
  <c r="AH4114" i="1" s="1"/>
  <c r="AJ4114" i="1" s="1"/>
  <c r="AD7060" i="1"/>
  <c r="AE7060" i="1"/>
  <c r="AG7060" i="1"/>
  <c r="AD7062" i="1"/>
  <c r="AE7062" i="1"/>
  <c r="AG7062" i="1"/>
  <c r="AD7059" i="1"/>
  <c r="AE7059" i="1"/>
  <c r="AG7059" i="1"/>
  <c r="AD10339" i="1"/>
  <c r="AE10339" i="1"/>
  <c r="AJ10339" i="1"/>
  <c r="AD11056" i="1"/>
  <c r="AE11056" i="1"/>
  <c r="AG11056" i="1"/>
  <c r="AL7369" i="1"/>
  <c r="AJ7369" i="1"/>
  <c r="AE5344" i="1"/>
  <c r="AD5344" i="1"/>
  <c r="AJ5344" i="1"/>
  <c r="AD4085" i="1"/>
  <c r="AE4085" i="1"/>
  <c r="AK4085" i="1" s="1"/>
  <c r="AL4085" i="1" s="1"/>
  <c r="AH4085" i="1"/>
  <c r="AJ4085" i="1" s="1"/>
  <c r="AD9772" i="1"/>
  <c r="AE9772" i="1"/>
  <c r="AG9772" i="1"/>
  <c r="AD8632" i="1"/>
  <c r="AE8632" i="1"/>
  <c r="AG8632" i="1"/>
  <c r="AD6800" i="1"/>
  <c r="AE6800" i="1"/>
  <c r="AG6800" i="1"/>
  <c r="AD9216" i="1"/>
  <c r="AE9216" i="1"/>
  <c r="AG9216" i="1"/>
  <c r="AD9212" i="1"/>
  <c r="AE9212" i="1"/>
  <c r="AG9212" i="1"/>
  <c r="AD9263" i="1"/>
  <c r="AE9263" i="1"/>
  <c r="AG9263" i="1"/>
  <c r="AD9261" i="1"/>
  <c r="AE9261" i="1"/>
  <c r="AG9261" i="1"/>
  <c r="AD9211" i="1"/>
  <c r="AE9211" i="1"/>
  <c r="AG9211" i="1"/>
  <c r="AD8078" i="1"/>
  <c r="AE8078" i="1"/>
  <c r="AG8078" i="1"/>
  <c r="AD9266" i="1"/>
  <c r="AE9266" i="1"/>
  <c r="AG9266" i="1"/>
  <c r="AD9252" i="1"/>
  <c r="AE9252" i="1"/>
  <c r="AG9252" i="1"/>
  <c r="AD3759" i="1"/>
  <c r="AE3759" i="1"/>
  <c r="AG3759" i="1"/>
  <c r="AE7827" i="1"/>
  <c r="AD7827" i="1"/>
  <c r="AG7827" i="1"/>
  <c r="AD6738" i="1"/>
  <c r="AE6738" i="1"/>
  <c r="AG6738" i="1"/>
  <c r="AD6654" i="1"/>
  <c r="AE6654" i="1"/>
  <c r="AG6654" i="1"/>
  <c r="AD6737" i="1"/>
  <c r="AE6737" i="1"/>
  <c r="AG6737" i="1"/>
  <c r="AD6732" i="1"/>
  <c r="AE6732" i="1"/>
  <c r="AG6732" i="1"/>
  <c r="AD6729" i="1"/>
  <c r="AE6729" i="1"/>
  <c r="AG6729" i="1"/>
  <c r="AD6717" i="1"/>
  <c r="AE6717" i="1"/>
  <c r="AG6717" i="1"/>
  <c r="AE8201" i="1"/>
  <c r="AD8201" i="1"/>
  <c r="AG8201" i="1"/>
  <c r="AD9997" i="1"/>
  <c r="AE9997" i="1"/>
  <c r="AG9997" i="1"/>
  <c r="AE9122" i="1"/>
  <c r="AD9122" i="1"/>
  <c r="AG9122" i="1"/>
  <c r="AD8490" i="1"/>
  <c r="AE8490" i="1"/>
  <c r="AG8490" i="1"/>
  <c r="AD4051" i="1"/>
  <c r="AE4051" i="1"/>
  <c r="AK4051" i="1" s="1"/>
  <c r="AL4051" i="1" s="1"/>
  <c r="AG4051" i="1"/>
  <c r="AH4051" i="1" s="1"/>
  <c r="AJ4051" i="1" s="1"/>
  <c r="AD8396" i="1"/>
  <c r="AE8396" i="1"/>
  <c r="AG8396" i="1"/>
  <c r="AE8243" i="1"/>
  <c r="AD8243" i="1"/>
  <c r="AG8243" i="1"/>
  <c r="AE8229" i="1"/>
  <c r="AD8229" i="1"/>
  <c r="AG8229" i="1"/>
  <c r="AD8054" i="1"/>
  <c r="AE8054" i="1"/>
  <c r="AG8054" i="1"/>
  <c r="AD6486" i="1"/>
  <c r="AE6486" i="1"/>
  <c r="AG6486" i="1"/>
  <c r="AE6481" i="1"/>
  <c r="AD6481" i="1"/>
  <c r="AG6481" i="1"/>
  <c r="AE11213" i="1"/>
  <c r="AD11213" i="1"/>
  <c r="AG11213" i="1"/>
  <c r="AE11063" i="1"/>
  <c r="AD11063" i="1"/>
  <c r="AG11063" i="1"/>
  <c r="AE11067" i="1"/>
  <c r="AD11067" i="1"/>
  <c r="AG11067" i="1"/>
  <c r="AD9242" i="1"/>
  <c r="AE9242" i="1"/>
  <c r="AG9242" i="1"/>
  <c r="AE6363" i="1"/>
  <c r="AD6363" i="1"/>
  <c r="AJ6363" i="1"/>
  <c r="AD6734" i="1"/>
  <c r="AE6734" i="1"/>
  <c r="AG6734" i="1"/>
  <c r="AD6728" i="1"/>
  <c r="AE6728" i="1"/>
  <c r="AG6728" i="1"/>
  <c r="AE6331" i="1"/>
  <c r="AD6331" i="1"/>
  <c r="AG6331" i="1"/>
  <c r="AD10203" i="1"/>
  <c r="AE10203" i="1"/>
  <c r="AJ10203" i="1"/>
  <c r="AD6709" i="1"/>
  <c r="AE6709" i="1"/>
  <c r="AG6709" i="1"/>
  <c r="AD7003" i="1"/>
  <c r="AE7003" i="1"/>
  <c r="AG7003" i="1"/>
  <c r="AD3151" i="1"/>
  <c r="AG3151" i="1"/>
  <c r="AD6803" i="1"/>
  <c r="AE6803" i="1"/>
  <c r="AG6803" i="1"/>
  <c r="AD9768" i="1"/>
  <c r="AE9768" i="1"/>
  <c r="AG9768" i="1"/>
  <c r="AE11005" i="1"/>
  <c r="AK11005" i="1" s="1"/>
  <c r="AL11005" i="1" s="1"/>
  <c r="AD11005" i="1"/>
  <c r="AG11005" i="1"/>
  <c r="AH11005" i="1" s="1"/>
  <c r="AJ11005" i="1" s="1"/>
  <c r="AD7276" i="1"/>
  <c r="AE7276" i="1"/>
  <c r="AJ7276" i="1"/>
  <c r="AD6624" i="1"/>
  <c r="AE6624" i="1"/>
  <c r="AG6624" i="1"/>
  <c r="AD6898" i="1"/>
  <c r="AE6898" i="1"/>
  <c r="AG6898" i="1"/>
  <c r="AE3575" i="1"/>
  <c r="AD3575" i="1"/>
  <c r="AG3575" i="1"/>
  <c r="AD8949" i="1"/>
  <c r="AE8949" i="1"/>
  <c r="AG8949" i="1"/>
  <c r="AD6649" i="1"/>
  <c r="AE6649" i="1"/>
  <c r="AG6649" i="1"/>
  <c r="AL11097" i="1"/>
  <c r="AD11097" i="1"/>
  <c r="AG11097" i="1"/>
  <c r="AD7085" i="1"/>
  <c r="AE7085" i="1"/>
  <c r="AG7085" i="1"/>
  <c r="AE5604" i="1"/>
  <c r="AD5604" i="1"/>
  <c r="AG5604" i="1"/>
  <c r="AD5223" i="1"/>
  <c r="AE5223" i="1"/>
  <c r="AJ5223" i="1"/>
  <c r="AD9767" i="1"/>
  <c r="AE9767" i="1"/>
  <c r="AG9767" i="1"/>
  <c r="AD11198" i="1"/>
  <c r="AE11198" i="1"/>
  <c r="AJ11198" i="1"/>
  <c r="AD4088" i="1"/>
  <c r="AE4088" i="1"/>
  <c r="AK4088" i="1" s="1"/>
  <c r="AL4088" i="1" s="1"/>
  <c r="AG4088" i="1"/>
  <c r="AH4088" i="1" s="1"/>
  <c r="AJ4088" i="1" s="1"/>
  <c r="AD10595" i="1"/>
  <c r="AE10595" i="1"/>
  <c r="AG10595" i="1"/>
  <c r="AD2690" i="1"/>
  <c r="AG2690" i="1"/>
  <c r="AE9123" i="1"/>
  <c r="AD9123" i="1"/>
  <c r="AG9123" i="1"/>
  <c r="AE9115" i="1"/>
  <c r="AD9115" i="1"/>
  <c r="AG9115" i="1"/>
  <c r="AE8263" i="1"/>
  <c r="AD8263" i="1"/>
  <c r="AG8263" i="1"/>
  <c r="AE8255" i="1"/>
  <c r="AD8255" i="1"/>
  <c r="AG8255" i="1"/>
  <c r="AD1607" i="1"/>
  <c r="AG1607" i="1"/>
  <c r="AH1607" i="1" s="1"/>
  <c r="AJ1607" i="1" s="1"/>
  <c r="AD8240" i="1"/>
  <c r="AE8240" i="1"/>
  <c r="AG8240" i="1"/>
  <c r="AE8253" i="1"/>
  <c r="AD8253" i="1"/>
  <c r="AG8253" i="1"/>
  <c r="AD8236" i="1"/>
  <c r="AE8236" i="1"/>
  <c r="AG8236" i="1"/>
  <c r="AE8231" i="1"/>
  <c r="AD8231" i="1"/>
  <c r="AG8231" i="1"/>
  <c r="AD8270" i="1"/>
  <c r="AE8270" i="1"/>
  <c r="AG8270" i="1"/>
  <c r="AE8241" i="1"/>
  <c r="AD8241" i="1"/>
  <c r="AG8241" i="1"/>
  <c r="AE7243" i="1"/>
  <c r="AD7243" i="1"/>
  <c r="AG7243" i="1"/>
  <c r="AE9135" i="1"/>
  <c r="AD9135" i="1"/>
  <c r="AG9135" i="1"/>
  <c r="AD7218" i="1"/>
  <c r="AE7218" i="1"/>
  <c r="AG7218" i="1"/>
  <c r="AD6813" i="1"/>
  <c r="AE6813" i="1"/>
  <c r="AG6813" i="1"/>
  <c r="AE9134" i="1"/>
  <c r="AD9134" i="1"/>
  <c r="AG9134" i="1"/>
  <c r="AD8496" i="1"/>
  <c r="AE8496" i="1"/>
  <c r="AG8496" i="1"/>
  <c r="AD3799" i="1"/>
  <c r="AE3799" i="1"/>
  <c r="AG3799" i="1"/>
  <c r="AD8492" i="1"/>
  <c r="AE8492" i="1"/>
  <c r="AG8492" i="1"/>
  <c r="AD8499" i="1"/>
  <c r="AE8499" i="1"/>
  <c r="AG8499" i="1"/>
  <c r="AE8265" i="1"/>
  <c r="AD8265" i="1"/>
  <c r="AG8265" i="1"/>
  <c r="AD6488" i="1"/>
  <c r="AE6488" i="1"/>
  <c r="AG6488" i="1"/>
  <c r="AD6499" i="1"/>
  <c r="AE6499" i="1"/>
  <c r="AG6499" i="1"/>
  <c r="AD6493" i="1"/>
  <c r="AE6493" i="1"/>
  <c r="AG6493" i="1"/>
  <c r="AE8063" i="1"/>
  <c r="AD8063" i="1"/>
  <c r="AG8063" i="1"/>
  <c r="AD8056" i="1"/>
  <c r="AE8056" i="1"/>
  <c r="AG8056" i="1"/>
  <c r="AD8068" i="1"/>
  <c r="AE8068" i="1"/>
  <c r="AG8068" i="1"/>
  <c r="AD8072" i="1"/>
  <c r="AE8072" i="1"/>
  <c r="AG8072" i="1"/>
  <c r="AE7783" i="1"/>
  <c r="AD7783" i="1"/>
  <c r="AJ7783" i="1"/>
  <c r="AD4054" i="1"/>
  <c r="AE4054" i="1"/>
  <c r="AK4054" i="1" s="1"/>
  <c r="AL4054" i="1" s="1"/>
  <c r="AG4054" i="1"/>
  <c r="AH4054" i="1" s="1"/>
  <c r="AJ4054" i="1" s="1"/>
  <c r="AD4057" i="1"/>
  <c r="AE4057" i="1"/>
  <c r="AK4057" i="1" s="1"/>
  <c r="AL4057" i="1" s="1"/>
  <c r="AG4057" i="1"/>
  <c r="AH4057" i="1" s="1"/>
  <c r="AJ4057" i="1" s="1"/>
  <c r="AD3971" i="1"/>
  <c r="AE3971" i="1"/>
  <c r="AK3971" i="1" s="1"/>
  <c r="AL3971" i="1" s="1"/>
  <c r="AG3971" i="1"/>
  <c r="AH3971" i="1" s="1"/>
  <c r="AJ3971" i="1" s="1"/>
  <c r="AD9618" i="1"/>
  <c r="AE9618" i="1"/>
  <c r="AG9618" i="1"/>
  <c r="AE10242" i="1"/>
  <c r="AD10242" i="1"/>
  <c r="AG10242" i="1"/>
  <c r="AE10056" i="1"/>
  <c r="AD10056" i="1"/>
  <c r="AG10056" i="1"/>
  <c r="AD11120" i="1"/>
  <c r="AE11120" i="1"/>
  <c r="AG11120" i="1"/>
  <c r="AD9500" i="1"/>
  <c r="AL9500" i="1"/>
  <c r="AG9500" i="1"/>
  <c r="AD11200" i="1"/>
  <c r="AE11200" i="1"/>
  <c r="AG11200" i="1"/>
  <c r="AE11169" i="1"/>
  <c r="AD11169" i="1"/>
  <c r="AG11169" i="1"/>
  <c r="AE11269" i="1"/>
  <c r="AD11269" i="1"/>
  <c r="AG11269" i="1"/>
  <c r="AE11267" i="1"/>
  <c r="AD11267" i="1"/>
  <c r="AG11267" i="1"/>
  <c r="AE11061" i="1"/>
  <c r="AD11061" i="1"/>
  <c r="AG11061" i="1"/>
  <c r="AD11202" i="1"/>
  <c r="AE11202" i="1"/>
  <c r="AG11202" i="1"/>
  <c r="AE4589" i="1"/>
  <c r="AD4589" i="1"/>
  <c r="AG4589" i="1"/>
  <c r="AD10870" i="1"/>
  <c r="AE10870" i="1"/>
  <c r="AG10870" i="1"/>
  <c r="AD7178" i="1"/>
  <c r="AE7178" i="1"/>
  <c r="AG7178" i="1"/>
  <c r="AD6637" i="1"/>
  <c r="AE6637" i="1"/>
  <c r="AG6637" i="1"/>
  <c r="AD6635" i="1"/>
  <c r="AE6635" i="1"/>
  <c r="AG6635" i="1"/>
  <c r="AD4067" i="1"/>
  <c r="AE4067" i="1"/>
  <c r="AK4067" i="1" s="1"/>
  <c r="AL4067" i="1" s="1"/>
  <c r="AG4067" i="1"/>
  <c r="AH4067" i="1" s="1"/>
  <c r="AJ4067" i="1" s="1"/>
  <c r="AD11066" i="1"/>
  <c r="AE11066" i="1"/>
  <c r="AG11066" i="1"/>
  <c r="AD7860" i="1"/>
  <c r="AE7860" i="1"/>
  <c r="AG7860" i="1"/>
  <c r="AD9964" i="1"/>
  <c r="AE9964" i="1"/>
  <c r="AG9964" i="1"/>
  <c r="AD11134" i="1"/>
  <c r="AL11134" i="1"/>
  <c r="AG11134" i="1"/>
  <c r="AD8654" i="1"/>
  <c r="AE8654" i="1"/>
  <c r="AG8654" i="1"/>
  <c r="AD9296" i="1"/>
  <c r="AE9296" i="1"/>
  <c r="AG9296" i="1"/>
  <c r="AE5228" i="1"/>
  <c r="AD5228" i="1"/>
  <c r="AG5228" i="1"/>
  <c r="AD9357" i="1"/>
  <c r="AE9357" i="1"/>
  <c r="AG9357" i="1"/>
  <c r="AD9356" i="1"/>
  <c r="AE9356" i="1"/>
  <c r="AG9356" i="1"/>
  <c r="AD9354" i="1"/>
  <c r="AE9354" i="1"/>
  <c r="AG9354" i="1"/>
  <c r="AD9352" i="1"/>
  <c r="AE9352" i="1"/>
  <c r="AG9352" i="1"/>
  <c r="AD9614" i="1"/>
  <c r="AE9614" i="1"/>
  <c r="AG9614" i="1"/>
  <c r="AD9779" i="1"/>
  <c r="AE9779" i="1"/>
  <c r="AG9779" i="1"/>
  <c r="AE5909" i="1"/>
  <c r="AD5909" i="1"/>
  <c r="AG5909" i="1"/>
  <c r="AD5377" i="1"/>
  <c r="AE5377" i="1"/>
  <c r="AJ5377" i="1"/>
  <c r="AD4297" i="1"/>
  <c r="AE4297" i="1"/>
  <c r="AG4297" i="1"/>
  <c r="AD4544" i="1"/>
  <c r="AE4544" i="1"/>
  <c r="AG4544" i="1"/>
  <c r="AD4294" i="1"/>
  <c r="AE4294" i="1"/>
  <c r="AG4294" i="1"/>
  <c r="AD4298" i="1"/>
  <c r="AE4298" i="1"/>
  <c r="AG4298" i="1"/>
  <c r="AD4292" i="1"/>
  <c r="AE4292" i="1"/>
  <c r="AG4292" i="1"/>
  <c r="AE10761" i="1"/>
  <c r="AD10761" i="1"/>
  <c r="AG10761" i="1"/>
  <c r="AE5426" i="1"/>
  <c r="AD5426" i="1"/>
  <c r="AG5426" i="1"/>
  <c r="AE5416" i="1"/>
  <c r="AD5416" i="1"/>
  <c r="AG5416" i="1"/>
  <c r="AD4038" i="1"/>
  <c r="AE4038" i="1"/>
  <c r="AK4038" i="1" s="1"/>
  <c r="AL4038" i="1" s="1"/>
  <c r="AG4038" i="1"/>
  <c r="AH4038" i="1" s="1"/>
  <c r="AJ4038" i="1" s="1"/>
  <c r="AD4084" i="1"/>
  <c r="AE4084" i="1"/>
  <c r="AK4084" i="1" s="1"/>
  <c r="AL4084" i="1" s="1"/>
  <c r="AH4084" i="1"/>
  <c r="AJ4084" i="1" s="1"/>
  <c r="AD5425" i="1"/>
  <c r="AE5425" i="1"/>
  <c r="AG5425" i="1"/>
  <c r="AD5421" i="1"/>
  <c r="AE5421" i="1"/>
  <c r="AG5421" i="1"/>
  <c r="AD9986" i="1"/>
  <c r="AE9986" i="1"/>
  <c r="AG9986" i="1"/>
  <c r="AD9664" i="1"/>
  <c r="AE9664" i="1"/>
  <c r="AK9664" i="1" s="1"/>
  <c r="AL9664" i="1" s="1"/>
  <c r="AH9664" i="1"/>
  <c r="AJ9664" i="1" s="1"/>
  <c r="AD9981" i="1"/>
  <c r="AE9981" i="1"/>
  <c r="AJ9981" i="1"/>
  <c r="AD3743" i="1"/>
  <c r="AE3743" i="1"/>
  <c r="AG3743" i="1"/>
  <c r="AD3475" i="1"/>
  <c r="AE3475" i="1"/>
  <c r="AG3475" i="1"/>
  <c r="AE3472" i="1"/>
  <c r="AD3472" i="1"/>
  <c r="AG3472" i="1"/>
  <c r="AD9709" i="1"/>
  <c r="AE9709" i="1"/>
  <c r="AG9709" i="1"/>
  <c r="AE11099" i="1"/>
  <c r="AD11099" i="1"/>
  <c r="AG11099" i="1"/>
  <c r="AD4289" i="1"/>
  <c r="AE4289" i="1"/>
  <c r="AG4289" i="1"/>
  <c r="AD4287" i="1"/>
  <c r="AE4287" i="1"/>
  <c r="AG4287" i="1"/>
  <c r="AL7473" i="1"/>
  <c r="AJ7473" i="1"/>
  <c r="AD3857" i="1"/>
  <c r="AE3857" i="1"/>
  <c r="AK3857" i="1" s="1"/>
  <c r="AL3857" i="1" s="1"/>
  <c r="AG3857" i="1"/>
  <c r="AH3857" i="1" s="1"/>
  <c r="AJ3857" i="1" s="1"/>
  <c r="AD9533" i="1"/>
  <c r="AE9533" i="1"/>
  <c r="AG9533" i="1"/>
  <c r="AE5144" i="1"/>
  <c r="AD5144" i="1"/>
  <c r="AG5144" i="1"/>
  <c r="AE10592" i="1"/>
  <c r="AD10592" i="1"/>
  <c r="AG10592" i="1"/>
  <c r="AD7100" i="1"/>
  <c r="AE7100" i="1"/>
  <c r="AG7100" i="1"/>
  <c r="AD3501" i="1"/>
  <c r="AE3501" i="1"/>
  <c r="AG3501" i="1"/>
  <c r="AD3942" i="1"/>
  <c r="AE3942" i="1"/>
  <c r="AK3942" i="1" s="1"/>
  <c r="AL3942" i="1" s="1"/>
  <c r="AG3942" i="1"/>
  <c r="AH3942" i="1" s="1"/>
  <c r="AJ3942" i="1" s="1"/>
  <c r="AE10964" i="1"/>
  <c r="AK10964" i="1" s="1"/>
  <c r="AL10964" i="1" s="1"/>
  <c r="AG10964" i="1"/>
  <c r="AH10964" i="1" s="1"/>
  <c r="AJ10964" i="1" s="1"/>
  <c r="AD10862" i="1"/>
  <c r="AE10862" i="1"/>
  <c r="AJ10862" i="1"/>
  <c r="AD9496" i="1"/>
  <c r="AE9496" i="1"/>
  <c r="AJ9496" i="1"/>
  <c r="AE3480" i="1"/>
  <c r="AD3480" i="1"/>
  <c r="AG3480" i="1"/>
  <c r="AD3489" i="1"/>
  <c r="AE3489" i="1"/>
  <c r="AG3489" i="1"/>
  <c r="AD6618" i="1"/>
  <c r="AE6618" i="1"/>
  <c r="AG6618" i="1"/>
  <c r="AD3231" i="1"/>
  <c r="AG3231" i="1"/>
  <c r="AD3477" i="1"/>
  <c r="AE3477" i="1"/>
  <c r="AG3477" i="1"/>
  <c r="AD3788" i="1"/>
  <c r="AE3788" i="1"/>
  <c r="AG3788" i="1"/>
  <c r="AD2199" i="1"/>
  <c r="AG2199" i="1"/>
  <c r="AD9532" i="1"/>
  <c r="AE9532" i="1"/>
  <c r="AG9532" i="1"/>
  <c r="AE8419" i="1"/>
  <c r="AD8419" i="1"/>
  <c r="AG8419" i="1"/>
  <c r="AD2450" i="1"/>
  <c r="AG2450" i="1"/>
  <c r="AD2215" i="1"/>
  <c r="AG2215" i="1"/>
  <c r="AD9088" i="1"/>
  <c r="AE9088" i="1"/>
  <c r="AG9088" i="1"/>
  <c r="AD7192" i="1"/>
  <c r="AE7192" i="1"/>
  <c r="AG7192" i="1"/>
  <c r="AD6827" i="1"/>
  <c r="AE6827" i="1"/>
  <c r="AG6827" i="1"/>
  <c r="AD8082" i="1"/>
  <c r="AE8082" i="1"/>
  <c r="AG8082" i="1"/>
  <c r="AE8095" i="1"/>
  <c r="AD8095" i="1"/>
  <c r="AG8095" i="1"/>
  <c r="AD8092" i="1"/>
  <c r="AE8092" i="1"/>
  <c r="AG8092" i="1"/>
  <c r="AD8088" i="1"/>
  <c r="AE8088" i="1"/>
  <c r="AG8088" i="1"/>
  <c r="AD9991" i="1"/>
  <c r="AE9991" i="1"/>
  <c r="AG9991" i="1"/>
  <c r="AD10135" i="1"/>
  <c r="AE10135" i="1"/>
  <c r="AG10135" i="1"/>
  <c r="AD10129" i="1"/>
  <c r="AE10129" i="1"/>
  <c r="AG10129" i="1"/>
  <c r="AD10119" i="1"/>
  <c r="AE10119" i="1"/>
  <c r="AG10119" i="1"/>
  <c r="AD3793" i="1"/>
  <c r="AE3793" i="1"/>
  <c r="AG3793" i="1"/>
  <c r="AD10115" i="1"/>
  <c r="AE10115" i="1"/>
  <c r="AG10115" i="1"/>
  <c r="AD3226" i="1"/>
  <c r="AG3226" i="1"/>
  <c r="AD10139" i="1"/>
  <c r="AE10139" i="1"/>
  <c r="AG10139" i="1"/>
  <c r="AD7358" i="1"/>
  <c r="AE7358" i="1"/>
  <c r="AJ7358" i="1"/>
  <c r="AD9661" i="1"/>
  <c r="AE9661" i="1"/>
  <c r="AK9661" i="1" s="1"/>
  <c r="AL9661" i="1" s="1"/>
  <c r="AG9661" i="1"/>
  <c r="AH9661" i="1" s="1"/>
  <c r="AJ9661" i="1" s="1"/>
  <c r="AD9713" i="1"/>
  <c r="AE9713" i="1"/>
  <c r="AG9713" i="1"/>
  <c r="AD2162" i="1"/>
  <c r="AG2162" i="1"/>
  <c r="AD10111" i="1"/>
  <c r="AE10111" i="1"/>
  <c r="AG10111" i="1"/>
  <c r="AD2103" i="1"/>
  <c r="AG2103" i="1"/>
  <c r="AD10974" i="1"/>
  <c r="AE10974" i="1"/>
  <c r="AK10974" i="1" s="1"/>
  <c r="AL10974" i="1" s="1"/>
  <c r="AG10974" i="1"/>
  <c r="AH10974" i="1" s="1"/>
  <c r="AJ10974" i="1" s="1"/>
  <c r="AE7359" i="1"/>
  <c r="AD7359" i="1"/>
  <c r="AG7359" i="1"/>
  <c r="AD10636" i="1"/>
  <c r="AE10636" i="1"/>
  <c r="AG10636" i="1"/>
  <c r="AD10191" i="1"/>
  <c r="AE10191" i="1"/>
  <c r="AG10191" i="1"/>
  <c r="AD7111" i="1"/>
  <c r="AE7111" i="1"/>
  <c r="AJ7111" i="1"/>
  <c r="AD7104" i="1"/>
  <c r="AE7104" i="1"/>
  <c r="AG7104" i="1"/>
  <c r="AD6699" i="1"/>
  <c r="AE6699" i="1"/>
  <c r="AG6699" i="1"/>
  <c r="AD10634" i="1"/>
  <c r="AE10634" i="1"/>
  <c r="AJ10634" i="1"/>
  <c r="AD7105" i="1"/>
  <c r="AE7105" i="1"/>
  <c r="AG7105" i="1"/>
  <c r="AD6695" i="1"/>
  <c r="AE6695" i="1"/>
  <c r="AG6695" i="1"/>
  <c r="AD7224" i="1"/>
  <c r="AE7224" i="1"/>
  <c r="AG7224" i="1"/>
  <c r="AE7183" i="1"/>
  <c r="AD7183" i="1"/>
  <c r="AG7183" i="1"/>
  <c r="AE7225" i="1"/>
  <c r="AD7225" i="1"/>
  <c r="AG7225" i="1"/>
  <c r="AD7212" i="1"/>
  <c r="AE7212" i="1"/>
  <c r="AG7212" i="1"/>
  <c r="AL7375" i="1"/>
  <c r="AJ7375" i="1"/>
  <c r="AD6687" i="1"/>
  <c r="AE6687" i="1"/>
  <c r="AG6687" i="1"/>
  <c r="AD6681" i="1"/>
  <c r="AE6681" i="1"/>
  <c r="AG6681" i="1"/>
  <c r="AD6676" i="1"/>
  <c r="AE6676" i="1"/>
  <c r="AG6676" i="1"/>
  <c r="AD6672" i="1"/>
  <c r="AE6672" i="1"/>
  <c r="AG6672" i="1"/>
  <c r="AD10034" i="1"/>
  <c r="AE10034" i="1"/>
  <c r="AG10034" i="1"/>
  <c r="AD7838" i="1"/>
  <c r="AE7838" i="1"/>
  <c r="AJ7838" i="1"/>
  <c r="AD7082" i="1"/>
  <c r="AE7082" i="1"/>
  <c r="AG7082" i="1"/>
  <c r="AD7007" i="1"/>
  <c r="AE7007" i="1"/>
  <c r="AG7007" i="1"/>
  <c r="AD10173" i="1"/>
  <c r="AE10173" i="1"/>
  <c r="AG10173" i="1"/>
  <c r="AD7072" i="1"/>
  <c r="AE7072" i="1"/>
  <c r="AG7072" i="1"/>
  <c r="AD7050" i="1"/>
  <c r="AE7050" i="1"/>
  <c r="AG7050" i="1"/>
  <c r="AE10871" i="1"/>
  <c r="AD10871" i="1"/>
  <c r="AG10871" i="1"/>
  <c r="AD8350" i="1"/>
  <c r="AE8350" i="1"/>
  <c r="AG8350" i="1"/>
  <c r="AD4903" i="1"/>
  <c r="AE4903" i="1"/>
  <c r="AJ4903" i="1"/>
  <c r="AD5052" i="1"/>
  <c r="AE5052" i="1"/>
  <c r="AG5052" i="1"/>
  <c r="AD11100" i="1"/>
  <c r="AE11100" i="1"/>
  <c r="AG11100" i="1"/>
  <c r="AD7842" i="1"/>
  <c r="AE7842" i="1"/>
  <c r="AG7842" i="1"/>
  <c r="AE11295" i="1"/>
  <c r="AD11295" i="1"/>
  <c r="AG11295" i="1"/>
  <c r="AD11076" i="1"/>
  <c r="AE11076" i="1"/>
  <c r="AG11076" i="1"/>
  <c r="AE11175" i="1"/>
  <c r="AD11175" i="1"/>
  <c r="AG11175" i="1"/>
  <c r="AE11203" i="1"/>
  <c r="AD11203" i="1"/>
  <c r="AG11203" i="1"/>
  <c r="AD7548" i="1"/>
  <c r="AE7548" i="1"/>
  <c r="AG7548" i="1"/>
  <c r="AE7953" i="1"/>
  <c r="AD7953" i="1"/>
  <c r="AG7953" i="1"/>
  <c r="AE10610" i="1"/>
  <c r="AD10610" i="1"/>
  <c r="AJ10610" i="1"/>
  <c r="AD10419" i="1"/>
  <c r="AE10419" i="1"/>
  <c r="AG10419" i="1"/>
  <c r="AD10423" i="1"/>
  <c r="AE10423" i="1"/>
  <c r="AG10423" i="1"/>
  <c r="AD5261" i="1"/>
  <c r="AE5261" i="1"/>
  <c r="AG5261" i="1"/>
  <c r="AE10414" i="1"/>
  <c r="AD10414" i="1"/>
  <c r="AG10414" i="1"/>
  <c r="AD4976" i="1"/>
  <c r="AE4976" i="1"/>
  <c r="AG4976" i="1"/>
  <c r="AD4784" i="1"/>
  <c r="AE4784" i="1"/>
  <c r="AG4784" i="1"/>
  <c r="AE4777" i="1"/>
  <c r="AD4777" i="1"/>
  <c r="AG4777" i="1"/>
  <c r="AD4770" i="1"/>
  <c r="AE4770" i="1"/>
  <c r="AG4770" i="1"/>
  <c r="AD4766" i="1"/>
  <c r="AE4766" i="1"/>
  <c r="AG4766" i="1"/>
  <c r="AE4789" i="1"/>
  <c r="AD4789" i="1"/>
  <c r="AG4789" i="1"/>
  <c r="AE4785" i="1"/>
  <c r="AD4785" i="1"/>
  <c r="AG4785" i="1"/>
  <c r="AE4763" i="1"/>
  <c r="AD4763" i="1"/>
  <c r="AG4763" i="1"/>
  <c r="AE5168" i="1"/>
  <c r="AD5168" i="1"/>
  <c r="AG5168" i="1"/>
  <c r="AD7258" i="1"/>
  <c r="AE7258" i="1"/>
  <c r="AG7258" i="1"/>
  <c r="AD7254" i="1"/>
  <c r="AE7254" i="1"/>
  <c r="AG7254" i="1"/>
  <c r="AD7272" i="1"/>
  <c r="AE7272" i="1"/>
  <c r="AG7272" i="1"/>
  <c r="AE10586" i="1"/>
  <c r="AD10586" i="1"/>
  <c r="AG10586" i="1"/>
  <c r="AE10184" i="1"/>
  <c r="AD10184" i="1"/>
  <c r="AG10184" i="1"/>
  <c r="AD7452" i="1"/>
  <c r="AE7452" i="1"/>
  <c r="AG7452" i="1"/>
  <c r="AD7874" i="1"/>
  <c r="AE7874" i="1"/>
  <c r="AG7874" i="1"/>
  <c r="AE5806" i="1"/>
  <c r="AD5806" i="1"/>
  <c r="AG5806" i="1"/>
  <c r="AE7197" i="1"/>
  <c r="AD7197" i="1"/>
  <c r="AG7197" i="1"/>
  <c r="AE7209" i="1"/>
  <c r="AD7209" i="1"/>
  <c r="AG7209" i="1"/>
  <c r="AD4927" i="1"/>
  <c r="AE4927" i="1"/>
  <c r="AG4927" i="1"/>
  <c r="AH4927" i="1" s="1"/>
  <c r="AD4131" i="1"/>
  <c r="AE4131" i="1"/>
  <c r="AK4131" i="1" s="1"/>
  <c r="AL4131" i="1" s="1"/>
  <c r="AG4131" i="1"/>
  <c r="AH4131" i="1" s="1"/>
  <c r="AJ4131" i="1" s="1"/>
  <c r="AD8802" i="1"/>
  <c r="AE8802" i="1"/>
  <c r="AG8802" i="1"/>
  <c r="AD11010" i="1"/>
  <c r="AE11010" i="1"/>
  <c r="AG11010" i="1"/>
  <c r="AE10174" i="1"/>
  <c r="AD10174" i="1"/>
  <c r="AG10174" i="1"/>
  <c r="AD10185" i="1"/>
  <c r="AE10185" i="1"/>
  <c r="AG10185" i="1"/>
  <c r="AD9070" i="1"/>
  <c r="AE9070" i="1"/>
  <c r="AG9070" i="1"/>
  <c r="AD9079" i="1"/>
  <c r="AE9079" i="1"/>
  <c r="AG9079" i="1"/>
  <c r="AD9074" i="1"/>
  <c r="AE9074" i="1"/>
  <c r="AG9074" i="1"/>
  <c r="AD9071" i="1"/>
  <c r="AE9071" i="1"/>
  <c r="AG9071" i="1"/>
  <c r="AD6708" i="1"/>
  <c r="AE6708" i="1"/>
  <c r="AG6708" i="1"/>
  <c r="AE7211" i="1"/>
  <c r="AD7211" i="1"/>
  <c r="AG7211" i="1"/>
  <c r="AE5272" i="1"/>
  <c r="AD5272" i="1"/>
  <c r="AG5272" i="1"/>
  <c r="AD5283" i="1"/>
  <c r="AE5283" i="1"/>
  <c r="AG5283" i="1"/>
  <c r="AE5280" i="1"/>
  <c r="AD5280" i="1"/>
  <c r="AG5280" i="1"/>
  <c r="AE7241" i="1"/>
  <c r="AD7241" i="1"/>
  <c r="AG7241" i="1"/>
  <c r="AD7117" i="1"/>
  <c r="AE7117" i="1"/>
  <c r="AG7117" i="1"/>
  <c r="AD5291" i="1"/>
  <c r="AE5291" i="1"/>
  <c r="AG5291" i="1"/>
  <c r="AD6793" i="1"/>
  <c r="AE6793" i="1"/>
  <c r="AG6793" i="1"/>
  <c r="AE10398" i="1"/>
  <c r="AD10398" i="1"/>
  <c r="AG10398" i="1"/>
  <c r="AE7136" i="1"/>
  <c r="AD7136" i="1"/>
  <c r="AG7136" i="1"/>
  <c r="AD10393" i="1"/>
  <c r="AE10393" i="1"/>
  <c r="AG10393" i="1"/>
  <c r="AD9873" i="1"/>
  <c r="AE9873" i="1"/>
  <c r="AG9873" i="1"/>
  <c r="AD4127" i="1"/>
  <c r="AE4127" i="1"/>
  <c r="AK4127" i="1" s="1"/>
  <c r="AL4127" i="1" s="1"/>
  <c r="AG4127" i="1"/>
  <c r="AH4127" i="1" s="1"/>
  <c r="AJ4127" i="1" s="1"/>
  <c r="AD9996" i="1"/>
  <c r="AE9996" i="1"/>
  <c r="AG9996" i="1"/>
  <c r="AD4108" i="1"/>
  <c r="AE4108" i="1"/>
  <c r="AK4108" i="1" s="1"/>
  <c r="AL4108" i="1" s="1"/>
  <c r="AG4108" i="1"/>
  <c r="AH4108" i="1" s="1"/>
  <c r="AJ4108" i="1" s="1"/>
  <c r="AD2048" i="1"/>
  <c r="AG2048" i="1"/>
  <c r="AD2507" i="1"/>
  <c r="AG2507" i="1"/>
  <c r="AD2534" i="1"/>
  <c r="AG2534" i="1"/>
  <c r="AD6084" i="1"/>
  <c r="AE6084" i="1"/>
  <c r="AG6084" i="1"/>
  <c r="AD7718" i="1"/>
  <c r="AE7718" i="1"/>
  <c r="AG7718" i="1"/>
  <c r="AD2608" i="1"/>
  <c r="AG2608" i="1"/>
  <c r="AD7041" i="1"/>
  <c r="AE7041" i="1"/>
  <c r="AG7041" i="1"/>
  <c r="AD7762" i="1"/>
  <c r="AE7762" i="1"/>
  <c r="AJ7762" i="1"/>
  <c r="AD7034" i="1"/>
  <c r="AE7034" i="1"/>
  <c r="AG7034" i="1"/>
  <c r="AD2599" i="1"/>
  <c r="AG2599" i="1"/>
  <c r="AD7031" i="1"/>
  <c r="AE7031" i="1"/>
  <c r="AG7031" i="1"/>
  <c r="AD7093" i="1"/>
  <c r="AE7093" i="1"/>
  <c r="AG7093" i="1"/>
  <c r="AD7202" i="1"/>
  <c r="AE7202" i="1"/>
  <c r="AG7202" i="1"/>
  <c r="AD7238" i="1"/>
  <c r="AE7238" i="1"/>
  <c r="AG7238" i="1"/>
  <c r="AD4381" i="1"/>
  <c r="AE4381" i="1"/>
  <c r="AG4381" i="1"/>
  <c r="AD3051" i="1"/>
  <c r="AG3051" i="1"/>
  <c r="AD6665" i="1"/>
  <c r="AE6665" i="1"/>
  <c r="AG6665" i="1"/>
  <c r="AD4389" i="1"/>
  <c r="AE4389" i="1"/>
  <c r="AG4389" i="1"/>
  <c r="AD4386" i="1"/>
  <c r="AE4386" i="1"/>
  <c r="AG4386" i="1"/>
  <c r="AD6662" i="1"/>
  <c r="AE6662" i="1"/>
  <c r="AG6662" i="1"/>
  <c r="AD6652" i="1"/>
  <c r="AE6652" i="1"/>
  <c r="AG6652" i="1"/>
  <c r="AD4383" i="1"/>
  <c r="AE4383" i="1"/>
  <c r="AG4383" i="1"/>
  <c r="AE5278" i="1"/>
  <c r="AD5278" i="1"/>
  <c r="AG5278" i="1"/>
  <c r="AD2508" i="1"/>
  <c r="AG2508" i="1"/>
  <c r="AE5793" i="1"/>
  <c r="AD5793" i="1"/>
  <c r="AG5793" i="1"/>
  <c r="AE5785" i="1"/>
  <c r="AD5785" i="1"/>
  <c r="AG5785" i="1"/>
  <c r="AE5778" i="1"/>
  <c r="AD5778" i="1"/>
  <c r="AG5778" i="1"/>
  <c r="AD10682" i="1"/>
  <c r="AE10682" i="1"/>
  <c r="AJ10682" i="1"/>
  <c r="AD1820" i="1"/>
  <c r="AH1820" i="1"/>
  <c r="AJ1820" i="1" s="1"/>
  <c r="AD4017" i="1"/>
  <c r="AE4017" i="1"/>
  <c r="AK4017" i="1" s="1"/>
  <c r="AL4017" i="1" s="1"/>
  <c r="AG4017" i="1"/>
  <c r="AH4017" i="1" s="1"/>
  <c r="AJ4017" i="1" s="1"/>
  <c r="AD4099" i="1"/>
  <c r="AE4099" i="1"/>
  <c r="AK4099" i="1" s="1"/>
  <c r="AL4099" i="1" s="1"/>
  <c r="AG4099" i="1"/>
  <c r="AH4099" i="1" s="1"/>
  <c r="AJ4099" i="1" s="1"/>
  <c r="AE11193" i="1"/>
  <c r="AD11193" i="1"/>
  <c r="AG11193" i="1"/>
  <c r="AD9429" i="1"/>
  <c r="AE9429" i="1"/>
  <c r="AJ9429" i="1"/>
  <c r="AD9417" i="1"/>
  <c r="AE9417" i="1"/>
  <c r="AJ9417" i="1"/>
  <c r="AD10036" i="1"/>
  <c r="AE10036" i="1"/>
  <c r="AG10036" i="1"/>
  <c r="AD8830" i="1"/>
  <c r="AE8830" i="1"/>
  <c r="AG8830" i="1"/>
  <c r="AE9133" i="1"/>
  <c r="AD9133" i="1"/>
  <c r="AG9133" i="1"/>
  <c r="AE9127" i="1"/>
  <c r="AD9127" i="1"/>
  <c r="AG9127" i="1"/>
  <c r="AD3758" i="1"/>
  <c r="AE3758" i="1"/>
  <c r="AG3758" i="1"/>
  <c r="AE9145" i="1"/>
  <c r="AD9145" i="1"/>
  <c r="AG9145" i="1"/>
  <c r="AE9138" i="1"/>
  <c r="AD9138" i="1"/>
  <c r="AG9138" i="1"/>
  <c r="AD4971" i="1"/>
  <c r="AE4971" i="1"/>
  <c r="AJ4971" i="1"/>
  <c r="AD9103" i="1"/>
  <c r="AE9103" i="1"/>
  <c r="AG9103" i="1"/>
  <c r="AE9113" i="1"/>
  <c r="AD9113" i="1"/>
  <c r="AG9113" i="1"/>
  <c r="AE9107" i="1"/>
  <c r="AD9107" i="1"/>
  <c r="AG9107" i="1"/>
  <c r="AD10714" i="1"/>
  <c r="AE10714" i="1"/>
  <c r="AJ10714" i="1"/>
  <c r="AD5463" i="1"/>
  <c r="AE5463" i="1"/>
  <c r="AG5463" i="1"/>
  <c r="AE5807" i="1"/>
  <c r="AD5807" i="1"/>
  <c r="AG5807" i="1"/>
  <c r="AE5795" i="1"/>
  <c r="AD5795" i="1"/>
  <c r="AG5795" i="1"/>
  <c r="AD2080" i="1"/>
  <c r="AG2080" i="1"/>
  <c r="AD9730" i="1"/>
  <c r="AE9730" i="1"/>
  <c r="AG9730" i="1"/>
  <c r="AD9925" i="1"/>
  <c r="AE9925" i="1"/>
  <c r="AG9925" i="1"/>
  <c r="AD4942" i="1"/>
  <c r="AE4942" i="1"/>
  <c r="AG4942" i="1"/>
  <c r="AH4942" i="1" s="1"/>
  <c r="AD10055" i="1"/>
  <c r="AE10055" i="1"/>
  <c r="AJ10055" i="1"/>
  <c r="AD6422" i="1"/>
  <c r="AE6422" i="1"/>
  <c r="AG6422" i="1"/>
  <c r="AD1359" i="1"/>
  <c r="AG1359" i="1"/>
  <c r="AD7772" i="1"/>
  <c r="AE7772" i="1"/>
  <c r="AG7772" i="1"/>
  <c r="AD1906" i="1"/>
  <c r="AG1906" i="1"/>
  <c r="AD4328" i="1"/>
  <c r="AE4328" i="1"/>
  <c r="AJ4328" i="1"/>
  <c r="AD9319" i="1"/>
  <c r="AE9319" i="1"/>
  <c r="AG9319" i="1"/>
  <c r="AD9391" i="1"/>
  <c r="AE9391" i="1"/>
  <c r="AG9391" i="1"/>
  <c r="AD9295" i="1"/>
  <c r="AE9295" i="1"/>
  <c r="AG9295" i="1"/>
  <c r="AE7231" i="1"/>
  <c r="AD7231" i="1"/>
  <c r="AJ7231" i="1"/>
  <c r="AD6809" i="1"/>
  <c r="AL6809" i="1"/>
  <c r="AG6809" i="1"/>
  <c r="AD2651" i="1"/>
  <c r="AG2651" i="1"/>
  <c r="AD9482" i="1"/>
  <c r="AE9482" i="1"/>
  <c r="AG9482" i="1"/>
  <c r="AD10946" i="1"/>
  <c r="AE10946" i="1"/>
  <c r="AK10946" i="1" s="1"/>
  <c r="AL10946" i="1" s="1"/>
  <c r="AG10946" i="1"/>
  <c r="AH10946" i="1" s="1"/>
  <c r="AJ10946" i="1" s="1"/>
  <c r="AL5811" i="1"/>
  <c r="AD5811" i="1"/>
  <c r="AG5811" i="1"/>
  <c r="AD7014" i="1"/>
  <c r="AE7014" i="1"/>
  <c r="AG7014" i="1"/>
  <c r="AD9514" i="1"/>
  <c r="AE9514" i="1"/>
  <c r="AG9514" i="1"/>
  <c r="AD9325" i="1"/>
  <c r="AE9325" i="1"/>
  <c r="AG9325" i="1"/>
  <c r="AE11015" i="1"/>
  <c r="AD11015" i="1"/>
  <c r="AJ11015" i="1"/>
  <c r="AD2151" i="1"/>
  <c r="AG2151" i="1"/>
  <c r="AD9341" i="1"/>
  <c r="AE9341" i="1"/>
  <c r="AG9341" i="1"/>
  <c r="AD9326" i="1"/>
  <c r="AE9326" i="1"/>
  <c r="AG9326" i="1"/>
  <c r="AE10084" i="1"/>
  <c r="AD10084" i="1"/>
  <c r="AJ10084" i="1"/>
  <c r="AD9332" i="1"/>
  <c r="AE9332" i="1"/>
  <c r="AG9332" i="1"/>
  <c r="AD1700" i="1"/>
  <c r="AG1700" i="1"/>
  <c r="AH1700" i="1" s="1"/>
  <c r="AJ1700" i="1" s="1"/>
  <c r="AD9343" i="1"/>
  <c r="AE9343" i="1"/>
  <c r="AG9343" i="1"/>
  <c r="AD9336" i="1"/>
  <c r="AE9336" i="1"/>
  <c r="AG9336" i="1"/>
  <c r="AD5343" i="1"/>
  <c r="AE5343" i="1"/>
  <c r="AG5343" i="1"/>
  <c r="AD2130" i="1"/>
  <c r="AG2130" i="1"/>
  <c r="AE7503" i="1"/>
  <c r="AD7503" i="1"/>
  <c r="AG7503" i="1"/>
  <c r="AE6137" i="1"/>
  <c r="AD6137" i="1"/>
  <c r="AG6137" i="1"/>
  <c r="AD6588" i="1"/>
  <c r="AE6588" i="1"/>
  <c r="AG6588" i="1"/>
  <c r="AD6955" i="1"/>
  <c r="AE6955" i="1"/>
  <c r="AG6955" i="1"/>
  <c r="AD6746" i="1"/>
  <c r="AE6746" i="1"/>
  <c r="AG6746" i="1"/>
  <c r="AD7119" i="1"/>
  <c r="AE7119" i="1"/>
  <c r="AG7119" i="1"/>
  <c r="AD6942" i="1"/>
  <c r="AE6942" i="1"/>
  <c r="AG6942" i="1"/>
  <c r="AD8208" i="1"/>
  <c r="AE8208" i="1"/>
  <c r="AJ8208" i="1"/>
  <c r="AD6821" i="1"/>
  <c r="AE6821" i="1"/>
  <c r="AJ6821" i="1"/>
  <c r="AD7244" i="1"/>
  <c r="AE7244" i="1"/>
  <c r="AG7244" i="1"/>
  <c r="AD2154" i="1"/>
  <c r="AG2154" i="1"/>
  <c r="AD2111" i="1"/>
  <c r="AG2111" i="1"/>
  <c r="AD2410" i="1"/>
  <c r="AG2410" i="1"/>
  <c r="AD8625" i="1"/>
  <c r="AE8625" i="1"/>
  <c r="AG8625" i="1"/>
  <c r="AD8633" i="1"/>
  <c r="AE8633" i="1"/>
  <c r="AG8633" i="1"/>
  <c r="AD8629" i="1"/>
  <c r="AE8629" i="1"/>
  <c r="AG8629" i="1"/>
  <c r="AD5725" i="1"/>
  <c r="AE5725" i="1"/>
  <c r="AG5725" i="1"/>
  <c r="AE6405" i="1"/>
  <c r="AD6405" i="1"/>
  <c r="AG6405" i="1"/>
  <c r="AE6391" i="1"/>
  <c r="AD6391" i="1"/>
  <c r="AG6391" i="1"/>
  <c r="AD7296" i="1"/>
  <c r="AE7296" i="1"/>
  <c r="AG7296" i="1"/>
  <c r="AD4059" i="1"/>
  <c r="AE4059" i="1"/>
  <c r="AK4059" i="1" s="1"/>
  <c r="AL4059" i="1" s="1"/>
  <c r="AG4059" i="1"/>
  <c r="AH4059" i="1" s="1"/>
  <c r="AJ4059" i="1" s="1"/>
  <c r="AD6056" i="1"/>
  <c r="AE6056" i="1"/>
  <c r="AG6056" i="1"/>
  <c r="AL7698" i="1"/>
  <c r="AJ7698" i="1"/>
  <c r="AD8710" i="1"/>
  <c r="AE8710" i="1"/>
  <c r="AG8710" i="1"/>
  <c r="AE7399" i="1"/>
  <c r="AD7399" i="1"/>
  <c r="AG7399" i="1"/>
  <c r="AD4112" i="1"/>
  <c r="AE4112" i="1"/>
  <c r="AK4112" i="1" s="1"/>
  <c r="AL4112" i="1" s="1"/>
  <c r="AG4112" i="1"/>
  <c r="AH4112" i="1" s="1"/>
  <c r="AJ4112" i="1" s="1"/>
  <c r="AD10041" i="1"/>
  <c r="AE10041" i="1"/>
  <c r="AG10041" i="1"/>
  <c r="AD7159" i="1"/>
  <c r="AE7159" i="1"/>
  <c r="AG7159" i="1"/>
  <c r="AD4746" i="1"/>
  <c r="AE4746" i="1"/>
  <c r="AG4746" i="1"/>
  <c r="AD8603" i="1"/>
  <c r="AE8603" i="1"/>
  <c r="AG8603" i="1"/>
  <c r="AD3645" i="1"/>
  <c r="AE3645" i="1"/>
  <c r="AG3645" i="1"/>
  <c r="AD9467" i="1"/>
  <c r="AE9467" i="1"/>
  <c r="AG9467" i="1"/>
  <c r="AD4015" i="1"/>
  <c r="AE4015" i="1"/>
  <c r="AK4015" i="1" s="1"/>
  <c r="AL4015" i="1" s="1"/>
  <c r="AG4015" i="1"/>
  <c r="AH4015" i="1" s="1"/>
  <c r="AJ4015" i="1" s="1"/>
  <c r="AD8110" i="1"/>
  <c r="AE8110" i="1"/>
  <c r="AJ8110" i="1"/>
  <c r="AD3303" i="1"/>
  <c r="AJ3303" i="1"/>
  <c r="AD9545" i="1"/>
  <c r="AE9545" i="1"/>
  <c r="AG9545" i="1"/>
  <c r="AD1910" i="1"/>
  <c r="AG1910" i="1"/>
  <c r="AD9673" i="1"/>
  <c r="AE9673" i="1"/>
  <c r="AK9673" i="1" s="1"/>
  <c r="AL9673" i="1" s="1"/>
  <c r="AH9673" i="1"/>
  <c r="AJ9673" i="1" s="1"/>
  <c r="AD1980" i="1"/>
  <c r="AG1980" i="1"/>
  <c r="AD4960" i="1"/>
  <c r="AE4960" i="1"/>
  <c r="AG4960" i="1"/>
  <c r="AD9257" i="1"/>
  <c r="AE9257" i="1"/>
  <c r="AG9257" i="1"/>
  <c r="AD3753" i="1"/>
  <c r="AE3753" i="1"/>
  <c r="AG3753" i="1"/>
  <c r="AD5739" i="1"/>
  <c r="AE5739" i="1"/>
  <c r="AG5739" i="1"/>
  <c r="AD2618" i="1"/>
  <c r="AG2618" i="1"/>
  <c r="AD7784" i="1"/>
  <c r="AE7784" i="1"/>
  <c r="AJ7784" i="1"/>
  <c r="AD3848" i="1"/>
  <c r="AE3848" i="1"/>
  <c r="AK3848" i="1" s="1"/>
  <c r="AL3848" i="1" s="1"/>
  <c r="AG3848" i="1"/>
  <c r="AH3848" i="1" s="1"/>
  <c r="AJ3848" i="1" s="1"/>
  <c r="AD5732" i="1"/>
  <c r="AE5732" i="1"/>
  <c r="AJ5732" i="1"/>
  <c r="AE5213" i="1"/>
  <c r="AD5213" i="1"/>
  <c r="AJ5213" i="1"/>
  <c r="AD6468" i="1"/>
  <c r="AE6468" i="1"/>
  <c r="AG6468" i="1"/>
  <c r="AD1730" i="1"/>
  <c r="AG1730" i="1"/>
  <c r="AH1730" i="1" s="1"/>
  <c r="AJ1730" i="1" s="1"/>
  <c r="AE7757" i="1"/>
  <c r="AD7757" i="1"/>
  <c r="AJ7757" i="1"/>
  <c r="AE7417" i="1"/>
  <c r="AD7417" i="1"/>
  <c r="AG7417" i="1"/>
  <c r="AD7956" i="1"/>
  <c r="AE7956" i="1"/>
  <c r="AG7956" i="1"/>
  <c r="AD4908" i="1"/>
  <c r="AE4908" i="1"/>
  <c r="AJ4908" i="1"/>
  <c r="AE7979" i="1"/>
  <c r="AD7979" i="1"/>
  <c r="AG7979" i="1"/>
  <c r="AD7756" i="1"/>
  <c r="AE7756" i="1"/>
  <c r="AG7756" i="1"/>
  <c r="AD9236" i="1"/>
  <c r="AE9236" i="1"/>
  <c r="AG9236" i="1"/>
  <c r="AD9235" i="1"/>
  <c r="AE9235" i="1"/>
  <c r="AG9235" i="1"/>
  <c r="AD6456" i="1"/>
  <c r="AE6456" i="1"/>
  <c r="AG6456" i="1"/>
  <c r="AD6511" i="1"/>
  <c r="AE6511" i="1"/>
  <c r="AG6511" i="1"/>
  <c r="AD6516" i="1"/>
  <c r="AE6516" i="1"/>
  <c r="AG6516" i="1"/>
  <c r="AD6366" i="1"/>
  <c r="AE6366" i="1"/>
  <c r="AG6366" i="1"/>
  <c r="AD6517" i="1"/>
  <c r="AE6517" i="1"/>
  <c r="AG6517" i="1"/>
  <c r="AD6522" i="1"/>
  <c r="AE6522" i="1"/>
  <c r="AG6522" i="1"/>
  <c r="AD9567" i="1"/>
  <c r="AE9567" i="1"/>
  <c r="AG9567" i="1"/>
  <c r="AD5702" i="1"/>
  <c r="AE5702" i="1"/>
  <c r="AG5702" i="1"/>
  <c r="AD6528" i="1"/>
  <c r="AE6528" i="1"/>
  <c r="AG6528" i="1"/>
  <c r="AD9579" i="1"/>
  <c r="AE9579" i="1"/>
  <c r="AG9579" i="1"/>
  <c r="AD9575" i="1"/>
  <c r="AE9575" i="1"/>
  <c r="AG9575" i="1"/>
  <c r="AE9151" i="1"/>
  <c r="AD9151" i="1"/>
  <c r="AJ9151" i="1"/>
  <c r="AD3164" i="1"/>
  <c r="AG3164" i="1"/>
  <c r="AD9228" i="1"/>
  <c r="AE9228" i="1"/>
  <c r="AG9228" i="1"/>
  <c r="AD9912" i="1"/>
  <c r="AE9912" i="1"/>
  <c r="AJ9912" i="1"/>
  <c r="AD3162" i="1"/>
  <c r="AG3162" i="1"/>
  <c r="AD3172" i="1"/>
  <c r="AG3172" i="1"/>
  <c r="AD8717" i="1"/>
  <c r="AE8717" i="1"/>
  <c r="AG8717" i="1"/>
  <c r="AD1903" i="1"/>
  <c r="AG1903" i="1"/>
  <c r="AD6910" i="1"/>
  <c r="AE6910" i="1"/>
  <c r="AG6910" i="1"/>
  <c r="AD6036" i="1"/>
  <c r="AE6036" i="1"/>
  <c r="AJ6036" i="1"/>
  <c r="AD6907" i="1"/>
  <c r="AE6907" i="1"/>
  <c r="AG6907" i="1"/>
  <c r="AD3375" i="1"/>
  <c r="AG3375" i="1"/>
  <c r="AD3362" i="1"/>
  <c r="AG3362" i="1"/>
  <c r="AD3358" i="1"/>
  <c r="AG3358" i="1"/>
  <c r="AD6799" i="1"/>
  <c r="AE6799" i="1"/>
  <c r="AG6799" i="1"/>
  <c r="AD6795" i="1"/>
  <c r="AE6795" i="1"/>
  <c r="AJ6795" i="1"/>
  <c r="AD6824" i="1"/>
  <c r="AE6824" i="1"/>
  <c r="AJ6824" i="1"/>
  <c r="AD3928" i="1"/>
  <c r="AE3928" i="1"/>
  <c r="AK3928" i="1" s="1"/>
  <c r="AL3928" i="1" s="1"/>
  <c r="AG3928" i="1"/>
  <c r="AH3928" i="1" s="1"/>
  <c r="AJ3928" i="1" s="1"/>
  <c r="AE6403" i="1"/>
  <c r="AD6403" i="1"/>
  <c r="AG6403" i="1"/>
  <c r="AE6377" i="1"/>
  <c r="AD6377" i="1"/>
  <c r="AG6377" i="1"/>
  <c r="AD9452" i="1"/>
  <c r="AE9452" i="1"/>
  <c r="AG9452" i="1"/>
  <c r="AD8592" i="1"/>
  <c r="AE8592" i="1"/>
  <c r="AG8592" i="1"/>
  <c r="AD6995" i="1"/>
  <c r="AE6995" i="1"/>
  <c r="AG6995" i="1"/>
  <c r="AD6763" i="1"/>
  <c r="AE6763" i="1"/>
  <c r="AJ6763" i="1"/>
  <c r="AD9221" i="1"/>
  <c r="AE9221" i="1"/>
  <c r="AG9221" i="1"/>
  <c r="AD9238" i="1"/>
  <c r="AE9238" i="1"/>
  <c r="AG9238" i="1"/>
  <c r="AD6788" i="1"/>
  <c r="AE6788" i="1"/>
  <c r="AG6788" i="1"/>
  <c r="AD8467" i="1"/>
  <c r="AE8467" i="1"/>
  <c r="AG8467" i="1"/>
  <c r="AD4126" i="1"/>
  <c r="AE4126" i="1"/>
  <c r="AK4126" i="1" s="1"/>
  <c r="AL4126" i="1" s="1"/>
  <c r="AG4126" i="1"/>
  <c r="AH4126" i="1" s="1"/>
  <c r="AJ4126" i="1" s="1"/>
  <c r="AD6917" i="1"/>
  <c r="AE6917" i="1"/>
  <c r="AJ6917" i="1"/>
  <c r="AD8660" i="1"/>
  <c r="AE8660" i="1"/>
  <c r="AG8660" i="1"/>
  <c r="AD9231" i="1"/>
  <c r="AE9231" i="1"/>
  <c r="AG9231" i="1"/>
  <c r="AD7572" i="1"/>
  <c r="AE7572" i="1"/>
  <c r="AG7572" i="1"/>
  <c r="AD4154" i="1"/>
  <c r="AE4154" i="1"/>
  <c r="AG4154" i="1"/>
  <c r="AD4686" i="1"/>
  <c r="AE4686" i="1"/>
  <c r="AJ4686" i="1"/>
  <c r="AD7750" i="1"/>
  <c r="AE7750" i="1"/>
  <c r="AG7750" i="1"/>
  <c r="AE6327" i="1"/>
  <c r="AD6327" i="1"/>
  <c r="AG6327" i="1"/>
  <c r="AE7801" i="1"/>
  <c r="AD7801" i="1"/>
  <c r="AG7801" i="1"/>
  <c r="AD5263" i="1"/>
  <c r="AE5263" i="1"/>
  <c r="AG5263" i="1"/>
  <c r="AD4800" i="1"/>
  <c r="AE4800" i="1"/>
  <c r="AG4800" i="1"/>
  <c r="AD1407" i="1"/>
  <c r="AG1407" i="1"/>
  <c r="AD4229" i="1"/>
  <c r="AE4229" i="1"/>
  <c r="AG4229" i="1"/>
  <c r="AD4221" i="1"/>
  <c r="AE4221" i="1"/>
  <c r="AG4221" i="1"/>
  <c r="AD4228" i="1"/>
  <c r="AE4228" i="1"/>
  <c r="AG4228" i="1"/>
  <c r="AE9182" i="1"/>
  <c r="AD9182" i="1"/>
  <c r="AG9182" i="1"/>
  <c r="AE10250" i="1"/>
  <c r="AD10250" i="1"/>
  <c r="AJ10250" i="1"/>
  <c r="AE7709" i="1"/>
  <c r="AD7709" i="1"/>
  <c r="AG7709" i="1"/>
  <c r="AD11238" i="1"/>
  <c r="AE11238" i="1"/>
  <c r="AG11238" i="1"/>
  <c r="AD7318" i="1"/>
  <c r="AE7318" i="1"/>
  <c r="AJ7318" i="1"/>
  <c r="AD3374" i="1"/>
  <c r="AG3374" i="1"/>
  <c r="AE6389" i="1"/>
  <c r="AD6389" i="1"/>
  <c r="AG6389" i="1"/>
  <c r="AD3368" i="1"/>
  <c r="AG3368" i="1"/>
  <c r="AD6806" i="1"/>
  <c r="AE6806" i="1"/>
  <c r="AJ6806" i="1"/>
  <c r="AD10654" i="1"/>
  <c r="AE10654" i="1"/>
  <c r="AG10654" i="1"/>
  <c r="AD6808" i="1"/>
  <c r="AE6808" i="1"/>
  <c r="AJ6808" i="1"/>
  <c r="AD6997" i="1"/>
  <c r="AE6997" i="1"/>
  <c r="AG6997" i="1"/>
  <c r="AD3380" i="1"/>
  <c r="AG3380" i="1"/>
  <c r="AE10448" i="1"/>
  <c r="AD10448" i="1"/>
  <c r="AG10448" i="1"/>
  <c r="AD1748" i="1"/>
  <c r="AG1748" i="1"/>
  <c r="AH1748" i="1" s="1"/>
  <c r="AJ1748" i="1" s="1"/>
  <c r="AD4832" i="1"/>
  <c r="AE4832" i="1"/>
  <c r="AG4832" i="1"/>
  <c r="AD10445" i="1"/>
  <c r="AE10445" i="1"/>
  <c r="AG10445" i="1"/>
  <c r="AE7665" i="1"/>
  <c r="AD7665" i="1"/>
  <c r="AG7665" i="1"/>
  <c r="AE7673" i="1"/>
  <c r="AD7673" i="1"/>
  <c r="AG7673" i="1"/>
  <c r="AD8661" i="1"/>
  <c r="AE8661" i="1"/>
  <c r="AG8661" i="1"/>
  <c r="AE7671" i="1"/>
  <c r="AD7671" i="1"/>
  <c r="AG7671" i="1"/>
  <c r="AD10475" i="1"/>
  <c r="AE10475" i="1"/>
  <c r="AG10475" i="1"/>
  <c r="AE4857" i="1"/>
  <c r="AD4857" i="1"/>
  <c r="AJ4857" i="1"/>
  <c r="AD7978" i="1"/>
  <c r="AE7978" i="1"/>
  <c r="AG7978" i="1"/>
  <c r="AD4916" i="1"/>
  <c r="AE4916" i="1"/>
  <c r="AJ4916" i="1"/>
  <c r="AE10669" i="1"/>
  <c r="AD10669" i="1"/>
  <c r="AG10669" i="1"/>
  <c r="AD10656" i="1"/>
  <c r="AE10656" i="1"/>
  <c r="AG10656" i="1"/>
  <c r="AD4230" i="1"/>
  <c r="AE4230" i="1"/>
  <c r="AG4230" i="1"/>
  <c r="AE4715" i="1"/>
  <c r="AD4715" i="1"/>
  <c r="AG4715" i="1"/>
  <c r="AD10846" i="1"/>
  <c r="AE10846" i="1"/>
  <c r="AG10846" i="1"/>
  <c r="AD1396" i="1"/>
  <c r="AJ1396" i="1"/>
  <c r="AE10665" i="1"/>
  <c r="AD10665" i="1"/>
  <c r="AG10665" i="1"/>
  <c r="AD4110" i="1"/>
  <c r="AE4110" i="1"/>
  <c r="AK4110" i="1" s="1"/>
  <c r="AL4110" i="1" s="1"/>
  <c r="AG4110" i="1"/>
  <c r="AH4110" i="1" s="1"/>
  <c r="AJ4110" i="1" s="1"/>
  <c r="AD4028" i="1"/>
  <c r="AE4028" i="1"/>
  <c r="AK4028" i="1" s="1"/>
  <c r="AL4028" i="1" s="1"/>
  <c r="AG4028" i="1"/>
  <c r="AH4028" i="1" s="1"/>
  <c r="AJ4028" i="1" s="1"/>
  <c r="AD10678" i="1"/>
  <c r="AE10678" i="1"/>
  <c r="AG10678" i="1"/>
  <c r="AE10673" i="1"/>
  <c r="AD10673" i="1"/>
  <c r="AG10673" i="1"/>
  <c r="AD10674" i="1"/>
  <c r="AE10674" i="1"/>
  <c r="AG10674" i="1"/>
  <c r="AD2406" i="1"/>
  <c r="AG2406" i="1"/>
  <c r="AD2223" i="1"/>
  <c r="AG2223" i="1"/>
  <c r="AD5629" i="1"/>
  <c r="AE5629" i="1"/>
  <c r="AJ5629" i="1"/>
  <c r="AD10672" i="1"/>
  <c r="AE10672" i="1"/>
  <c r="AG10672" i="1"/>
  <c r="AD5721" i="1"/>
  <c r="AL5721" i="1"/>
  <c r="AG5721" i="1"/>
  <c r="AE4825" i="1"/>
  <c r="AD4825" i="1"/>
  <c r="AG4825" i="1"/>
  <c r="AE6471" i="1"/>
  <c r="AD6471" i="1"/>
  <c r="AJ6471" i="1"/>
  <c r="AE6155" i="1"/>
  <c r="AD6155" i="1"/>
  <c r="AG6155" i="1"/>
  <c r="AD10533" i="1"/>
  <c r="AE10533" i="1"/>
  <c r="AG10533" i="1"/>
  <c r="AD10447" i="1"/>
  <c r="AE10447" i="1"/>
  <c r="AG10447" i="1"/>
  <c r="AD2800" i="1"/>
  <c r="AG2800" i="1"/>
  <c r="AD8619" i="1"/>
  <c r="AE8619" i="1"/>
  <c r="AG8619" i="1"/>
  <c r="AD7510" i="1"/>
  <c r="AE7510" i="1"/>
  <c r="AG7510" i="1"/>
  <c r="AD10455" i="1"/>
  <c r="AE10455" i="1"/>
  <c r="AG10455" i="1"/>
  <c r="AE10514" i="1"/>
  <c r="AD10514" i="1"/>
  <c r="AG10514" i="1"/>
  <c r="AE10534" i="1"/>
  <c r="AD10534" i="1"/>
  <c r="AG10534" i="1"/>
  <c r="AD4020" i="1"/>
  <c r="AE4020" i="1"/>
  <c r="AK4020" i="1" s="1"/>
  <c r="AL4020" i="1" s="1"/>
  <c r="AG4020" i="1"/>
  <c r="AH4020" i="1" s="1"/>
  <c r="AJ4020" i="1" s="1"/>
  <c r="AE10498" i="1"/>
  <c r="AD10498" i="1"/>
  <c r="AG10498" i="1"/>
  <c r="AD2774" i="1"/>
  <c r="AG2774" i="1"/>
  <c r="AE7941" i="1"/>
  <c r="AD7941" i="1"/>
  <c r="AJ7941" i="1"/>
  <c r="AE8103" i="1"/>
  <c r="AD8103" i="1"/>
  <c r="AJ8103" i="1"/>
  <c r="AD11114" i="1"/>
  <c r="AE11114" i="1"/>
  <c r="AJ11114" i="1"/>
  <c r="AD10249" i="1"/>
  <c r="AE10249" i="1"/>
  <c r="AG10249" i="1"/>
  <c r="AE10312" i="1"/>
  <c r="AD10312" i="1"/>
  <c r="AJ10312" i="1"/>
  <c r="AD7524" i="1"/>
  <c r="AE7524" i="1"/>
  <c r="AG7524" i="1"/>
  <c r="AE7889" i="1"/>
  <c r="AD7889" i="1"/>
  <c r="AG7889" i="1"/>
  <c r="AD9486" i="1"/>
  <c r="AE9486" i="1"/>
  <c r="AJ9486" i="1"/>
  <c r="AE10885" i="1"/>
  <c r="AD10885" i="1"/>
  <c r="AG10885" i="1"/>
  <c r="AD3969" i="1"/>
  <c r="AE3969" i="1"/>
  <c r="AK3969" i="1" s="1"/>
  <c r="AL3969" i="1" s="1"/>
  <c r="AH3969" i="1"/>
  <c r="AJ3969" i="1" s="1"/>
  <c r="AE3654" i="1"/>
  <c r="AD3654" i="1"/>
  <c r="AG3654" i="1"/>
  <c r="AE10512" i="1"/>
  <c r="AD10512" i="1"/>
  <c r="AG10512" i="1"/>
  <c r="AD10527" i="1"/>
  <c r="AE10527" i="1"/>
  <c r="AG10527" i="1"/>
  <c r="AE3546" i="1"/>
  <c r="AD3546" i="1"/>
  <c r="AG3546" i="1"/>
  <c r="AD10235" i="1"/>
  <c r="AE10235" i="1"/>
  <c r="AG10235" i="1"/>
  <c r="AD3651" i="1"/>
  <c r="AE3651" i="1"/>
  <c r="AG3651" i="1"/>
  <c r="AD3647" i="1"/>
  <c r="AE3647" i="1"/>
  <c r="AG3647" i="1"/>
  <c r="AE3662" i="1"/>
  <c r="AD3662" i="1"/>
  <c r="AG3662" i="1"/>
  <c r="AD10900" i="1"/>
  <c r="AE10900" i="1"/>
  <c r="AG10900" i="1"/>
  <c r="AE3656" i="1"/>
  <c r="AD3656" i="1"/>
  <c r="AG3656" i="1"/>
  <c r="AE10847" i="1"/>
  <c r="AD10847" i="1"/>
  <c r="AG10847" i="1"/>
  <c r="AD10854" i="1"/>
  <c r="AE10854" i="1"/>
  <c r="AG10854" i="1"/>
  <c r="AD10852" i="1"/>
  <c r="AE10852" i="1"/>
  <c r="AG10852" i="1"/>
  <c r="AD3798" i="1"/>
  <c r="AE3798" i="1"/>
  <c r="AG3798" i="1"/>
  <c r="AD11196" i="1"/>
  <c r="AE11196" i="1"/>
  <c r="AG11196" i="1"/>
  <c r="AD9648" i="1"/>
  <c r="AE9648" i="1"/>
  <c r="AK9648" i="1" s="1"/>
  <c r="AL9648" i="1" s="1"/>
  <c r="AH9648" i="1"/>
  <c r="AJ9648" i="1" s="1"/>
  <c r="AD4911" i="1"/>
  <c r="AE4911" i="1"/>
  <c r="AJ4911" i="1"/>
  <c r="AD3884" i="1"/>
  <c r="AE3884" i="1"/>
  <c r="AK3884" i="1" s="1"/>
  <c r="AL3884" i="1" s="1"/>
  <c r="AG3884" i="1"/>
  <c r="AH3884" i="1" s="1"/>
  <c r="AJ3884" i="1" s="1"/>
  <c r="AD1814" i="1"/>
  <c r="AH1814" i="1"/>
  <c r="AJ1814" i="1" s="1"/>
  <c r="AE10945" i="1"/>
  <c r="AK10945" i="1" s="1"/>
  <c r="AL10945" i="1" s="1"/>
  <c r="AD10945" i="1"/>
  <c r="AG10945" i="1"/>
  <c r="AH10945" i="1" s="1"/>
  <c r="AJ10945" i="1" s="1"/>
  <c r="AD9872" i="1"/>
  <c r="AE9872" i="1"/>
  <c r="AG9872" i="1"/>
  <c r="AD6549" i="1"/>
  <c r="AE6549" i="1"/>
  <c r="AG6549" i="1"/>
  <c r="AD9367" i="1"/>
  <c r="AE9367" i="1"/>
  <c r="AJ9367" i="1"/>
  <c r="AE6353" i="1"/>
  <c r="AD6353" i="1"/>
  <c r="AG6353" i="1"/>
  <c r="AD6352" i="1"/>
  <c r="AE6352" i="1"/>
  <c r="AG6352" i="1"/>
  <c r="AD6989" i="1"/>
  <c r="AE6989" i="1"/>
  <c r="AJ6989" i="1"/>
  <c r="AD3880" i="1"/>
  <c r="AE3880" i="1"/>
  <c r="AK3880" i="1" s="1"/>
  <c r="AL3880" i="1" s="1"/>
  <c r="AG3880" i="1"/>
  <c r="AH3880" i="1" s="1"/>
  <c r="AJ3880" i="1" s="1"/>
  <c r="AD4892" i="1"/>
  <c r="AE4892" i="1"/>
  <c r="AJ4892" i="1"/>
  <c r="AD10517" i="1"/>
  <c r="AE10517" i="1"/>
  <c r="AG10517" i="1"/>
  <c r="AD9544" i="1"/>
  <c r="AE9544" i="1"/>
  <c r="AJ9544" i="1"/>
  <c r="AD6316" i="1"/>
  <c r="AE6316" i="1"/>
  <c r="AG6316" i="1"/>
  <c r="AD7098" i="1"/>
  <c r="AL7098" i="1"/>
  <c r="AG7098" i="1"/>
  <c r="AE10548" i="1"/>
  <c r="AD10548" i="1"/>
  <c r="AG10548" i="1"/>
  <c r="AD9309" i="1"/>
  <c r="AE9309" i="1"/>
  <c r="AG9309" i="1"/>
  <c r="AD6925" i="1"/>
  <c r="AE6925" i="1"/>
  <c r="AJ6925" i="1"/>
  <c r="AD10505" i="1"/>
  <c r="AE10505" i="1"/>
  <c r="AG10505" i="1"/>
  <c r="AD8794" i="1"/>
  <c r="AE8794" i="1"/>
  <c r="AG8794" i="1"/>
  <c r="AL7373" i="1"/>
  <c r="AD7373" i="1"/>
  <c r="AG7373" i="1"/>
  <c r="AD3877" i="1"/>
  <c r="AE3877" i="1"/>
  <c r="AK3877" i="1" s="1"/>
  <c r="AL3877" i="1" s="1"/>
  <c r="AG3877" i="1"/>
  <c r="AH3877" i="1" s="1"/>
  <c r="AJ3877" i="1" s="1"/>
  <c r="AE7667" i="1"/>
  <c r="AD7667" i="1"/>
  <c r="AG7667" i="1"/>
  <c r="AD4992" i="1"/>
  <c r="AE4992" i="1"/>
  <c r="AJ4992" i="1"/>
  <c r="AD7680" i="1"/>
  <c r="AE7680" i="1"/>
  <c r="AG7680" i="1"/>
  <c r="AE10631" i="1"/>
  <c r="AD10631" i="1"/>
  <c r="AJ10631" i="1"/>
  <c r="AD4676" i="1"/>
  <c r="AE4676" i="1"/>
  <c r="AJ4676" i="1"/>
  <c r="AD1826" i="1"/>
  <c r="AH1826" i="1"/>
  <c r="AJ1826" i="1" s="1"/>
  <c r="AD5719" i="1"/>
  <c r="AE5719" i="1"/>
  <c r="AG5719" i="1"/>
  <c r="AD11132" i="1"/>
  <c r="AE11132" i="1"/>
  <c r="AJ11132" i="1"/>
  <c r="AD7682" i="1"/>
  <c r="AE7682" i="1"/>
  <c r="AG7682" i="1"/>
  <c r="AE7445" i="1"/>
  <c r="AD7445" i="1"/>
  <c r="AG7445" i="1"/>
  <c r="AD4459" i="1"/>
  <c r="AE4459" i="1"/>
  <c r="AJ4459" i="1"/>
  <c r="AD9531" i="1"/>
  <c r="AE9531" i="1"/>
  <c r="AG9531" i="1"/>
  <c r="AD4988" i="1"/>
  <c r="AE4988" i="1"/>
  <c r="AJ4988" i="1"/>
  <c r="AE7451" i="1"/>
  <c r="AD7451" i="1"/>
  <c r="AG7451" i="1"/>
  <c r="AE10356" i="1"/>
  <c r="AD10356" i="1"/>
  <c r="AJ10356" i="1"/>
  <c r="AE7573" i="1"/>
  <c r="AD7573" i="1"/>
  <c r="AG7573" i="1"/>
  <c r="AE10891" i="1"/>
  <c r="AD10891" i="1"/>
  <c r="AG10891" i="1"/>
  <c r="AD10387" i="1"/>
  <c r="AE10387" i="1"/>
  <c r="AJ10387" i="1"/>
  <c r="AD5383" i="1"/>
  <c r="AE5383" i="1"/>
  <c r="AJ5383" i="1"/>
  <c r="AE5336" i="1"/>
  <c r="AD5336" i="1"/>
  <c r="AJ5336" i="1"/>
  <c r="AD10880" i="1"/>
  <c r="AE10880" i="1"/>
  <c r="AG10880" i="1"/>
  <c r="AE10460" i="1"/>
  <c r="AD10460" i="1"/>
  <c r="AG10460" i="1"/>
  <c r="AD5407" i="1"/>
  <c r="AE5407" i="1"/>
  <c r="AJ5407" i="1"/>
  <c r="AE5332" i="1"/>
  <c r="AD5332" i="1"/>
  <c r="AJ5332" i="1"/>
  <c r="AD10461" i="1"/>
  <c r="AE10461" i="1"/>
  <c r="AG10461" i="1"/>
  <c r="AD5026" i="1"/>
  <c r="AE5026" i="1"/>
  <c r="AJ5026" i="1"/>
  <c r="AE5506" i="1"/>
  <c r="AD5506" i="1"/>
  <c r="AJ5506" i="1"/>
  <c r="AD5401" i="1"/>
  <c r="AE5401" i="1"/>
  <c r="AJ5401" i="1"/>
  <c r="AE5163" i="1"/>
  <c r="AD5163" i="1"/>
  <c r="AG5163" i="1"/>
  <c r="AE10472" i="1"/>
  <c r="AD10472" i="1"/>
  <c r="AG10472" i="1"/>
  <c r="AE4703" i="1"/>
  <c r="AD4703" i="1"/>
  <c r="AG4703" i="1"/>
  <c r="AE5158" i="1"/>
  <c r="AD5158" i="1"/>
  <c r="AJ5158" i="1"/>
  <c r="AE5500" i="1"/>
  <c r="AD5500" i="1"/>
  <c r="AG5500" i="1"/>
  <c r="AE10476" i="1"/>
  <c r="AD10476" i="1"/>
  <c r="AG10476" i="1"/>
  <c r="AE10484" i="1"/>
  <c r="AD10484" i="1"/>
  <c r="AG10484" i="1"/>
  <c r="AE4699" i="1"/>
  <c r="AD4699" i="1"/>
  <c r="AJ4699" i="1"/>
  <c r="AD5499" i="1"/>
  <c r="AE5499" i="1"/>
  <c r="AG5499" i="1"/>
  <c r="AE5167" i="1"/>
  <c r="AD5167" i="1"/>
  <c r="AG5167" i="1"/>
  <c r="AD5074" i="1"/>
  <c r="AE5074" i="1"/>
  <c r="AJ5074" i="1"/>
  <c r="AD5066" i="1"/>
  <c r="AE5066" i="1"/>
  <c r="AG5066" i="1"/>
  <c r="AE10486" i="1"/>
  <c r="AD10486" i="1"/>
  <c r="AG10486" i="1"/>
  <c r="AD10491" i="1"/>
  <c r="AE10491" i="1"/>
  <c r="AG10491" i="1"/>
  <c r="AD5481" i="1"/>
  <c r="AE5481" i="1"/>
  <c r="AG5481" i="1"/>
  <c r="AD5447" i="1"/>
  <c r="AE5447" i="1"/>
  <c r="AJ5447" i="1"/>
  <c r="AE5147" i="1"/>
  <c r="AD5147" i="1"/>
  <c r="AJ5147" i="1"/>
  <c r="AD5062" i="1"/>
  <c r="AE5062" i="1"/>
  <c r="AJ5062" i="1"/>
  <c r="AD5044" i="1"/>
  <c r="AE5044" i="1"/>
  <c r="AJ5044" i="1"/>
  <c r="AD5491" i="1"/>
  <c r="AE5491" i="1"/>
  <c r="AJ5491" i="1"/>
  <c r="AD5489" i="1"/>
  <c r="AE5489" i="1"/>
  <c r="AJ5489" i="1"/>
  <c r="AD5055" i="1"/>
  <c r="AE5055" i="1"/>
  <c r="AJ5055" i="1"/>
  <c r="AE5488" i="1"/>
  <c r="AD5488" i="1"/>
  <c r="AG5488" i="1"/>
  <c r="AD5459" i="1"/>
  <c r="AE5459" i="1"/>
  <c r="AG5459" i="1"/>
  <c r="AE5484" i="1"/>
  <c r="AD5484" i="1"/>
  <c r="AJ5484" i="1"/>
  <c r="AD5093" i="1"/>
  <c r="AE5093" i="1"/>
  <c r="AG5093" i="1"/>
  <c r="AD5355" i="1"/>
  <c r="AE5355" i="1"/>
  <c r="AJ5355" i="1"/>
  <c r="AD4688" i="1"/>
  <c r="AE4688" i="1"/>
  <c r="AJ4688" i="1"/>
  <c r="AE10961" i="1"/>
  <c r="AK10961" i="1" s="1"/>
  <c r="AL10961" i="1" s="1"/>
  <c r="AD10961" i="1"/>
  <c r="AG10961" i="1"/>
  <c r="AH10961" i="1" s="1"/>
  <c r="AJ10961" i="1" s="1"/>
  <c r="AD5038" i="1"/>
  <c r="AE5038" i="1"/>
  <c r="AJ5038" i="1"/>
  <c r="AD5457" i="1"/>
  <c r="AE5457" i="1"/>
  <c r="AG5457" i="1"/>
  <c r="AE5348" i="1"/>
  <c r="AD5348" i="1"/>
  <c r="AJ5348" i="1"/>
  <c r="AD5092" i="1"/>
  <c r="AE5092" i="1"/>
  <c r="AJ5092" i="1"/>
  <c r="AD8465" i="1"/>
  <c r="AE8465" i="1"/>
  <c r="AG8465" i="1"/>
  <c r="AD8647" i="1"/>
  <c r="AE8647" i="1"/>
  <c r="AG8647" i="1"/>
  <c r="AD5455" i="1"/>
  <c r="AE5455" i="1"/>
  <c r="AG5455" i="1"/>
  <c r="AD5087" i="1"/>
  <c r="AE5087" i="1"/>
  <c r="AJ5087" i="1"/>
  <c r="AD5337" i="1"/>
  <c r="AE5337" i="1"/>
  <c r="AJ5337" i="1"/>
  <c r="AE5672" i="1"/>
  <c r="AD5672" i="1"/>
  <c r="AJ5672" i="1"/>
  <c r="AD5058" i="1"/>
  <c r="AE5058" i="1"/>
  <c r="AG5058" i="1"/>
  <c r="AE11029" i="1"/>
  <c r="AD11029" i="1"/>
  <c r="AJ11029" i="1"/>
  <c r="AD4157" i="1"/>
  <c r="AE4157" i="1"/>
  <c r="AJ4157" i="1"/>
  <c r="AD8807" i="1"/>
  <c r="AE8807" i="1"/>
  <c r="AG8807" i="1"/>
  <c r="AH8807" i="1" s="1"/>
  <c r="AD4879" i="1"/>
  <c r="AE4879" i="1"/>
  <c r="AJ4879" i="1"/>
  <c r="AE4693" i="1"/>
  <c r="AD4693" i="1"/>
  <c r="AG4693" i="1"/>
  <c r="AE4709" i="1"/>
  <c r="AD4709" i="1"/>
  <c r="AG4709" i="1"/>
  <c r="AD4151" i="1"/>
  <c r="AE4151" i="1"/>
  <c r="AJ4151" i="1"/>
  <c r="AD4162" i="1"/>
  <c r="AE4162" i="1"/>
  <c r="AG4162" i="1"/>
  <c r="AD6404" i="1"/>
  <c r="AE6404" i="1"/>
  <c r="AJ6404" i="1"/>
  <c r="AD2754" i="1"/>
  <c r="AG2754" i="1"/>
  <c r="AD8644" i="1"/>
  <c r="AE8644" i="1"/>
  <c r="AG8644" i="1"/>
  <c r="AE10528" i="1"/>
  <c r="AD10528" i="1"/>
  <c r="AG10528" i="1"/>
  <c r="AD10551" i="1"/>
  <c r="AE10551" i="1"/>
  <c r="AG10551" i="1"/>
  <c r="AD10555" i="1"/>
  <c r="AE10555" i="1"/>
  <c r="AG10555" i="1"/>
  <c r="AD4156" i="1"/>
  <c r="AE4156" i="1"/>
  <c r="AG4156" i="1"/>
  <c r="AD10970" i="1"/>
  <c r="AE10970" i="1"/>
  <c r="AK10970" i="1" s="1"/>
  <c r="AL10970" i="1" s="1"/>
  <c r="AG10970" i="1"/>
  <c r="AH10970" i="1" s="1"/>
  <c r="AJ10970" i="1" s="1"/>
  <c r="AE5396" i="1"/>
  <c r="AD5396" i="1"/>
  <c r="AJ5396" i="1"/>
  <c r="AE5270" i="1"/>
  <c r="AD5270" i="1"/>
  <c r="AJ5270" i="1"/>
  <c r="AE5266" i="1"/>
  <c r="AD5266" i="1"/>
  <c r="AJ5266" i="1"/>
  <c r="AD8659" i="1"/>
  <c r="AE8659" i="1"/>
  <c r="AG8659" i="1"/>
  <c r="AD8332" i="1"/>
  <c r="AE8332" i="1"/>
  <c r="AG8332" i="1"/>
  <c r="AD4128" i="1"/>
  <c r="AE4128" i="1"/>
  <c r="AK4128" i="1" s="1"/>
  <c r="AL4128" i="1" s="1"/>
  <c r="AG4128" i="1"/>
  <c r="AH4128" i="1" s="1"/>
  <c r="AJ4128" i="1" s="1"/>
  <c r="AD10541" i="1"/>
  <c r="AE10541" i="1"/>
  <c r="AG10541" i="1"/>
  <c r="AD10547" i="1"/>
  <c r="AE10547" i="1"/>
  <c r="AG10547" i="1"/>
  <c r="AD3894" i="1"/>
  <c r="AE3894" i="1"/>
  <c r="AK3894" i="1" s="1"/>
  <c r="AL3894" i="1" s="1"/>
  <c r="AG3894" i="1"/>
  <c r="AH3894" i="1" s="1"/>
  <c r="AJ3894" i="1" s="1"/>
  <c r="AD5391" i="1"/>
  <c r="AE5391" i="1"/>
  <c r="AJ5391" i="1"/>
  <c r="AD5389" i="1"/>
  <c r="AE5389" i="1"/>
  <c r="AJ5389" i="1"/>
  <c r="AE8339" i="1"/>
  <c r="AD8339" i="1"/>
  <c r="AJ8339" i="1"/>
  <c r="AD8342" i="1"/>
  <c r="AE8342" i="1"/>
  <c r="AG8342" i="1"/>
  <c r="AD10277" i="1"/>
  <c r="AE10277" i="1"/>
  <c r="AJ10277" i="1"/>
  <c r="AE10266" i="1"/>
  <c r="AD10266" i="1"/>
  <c r="AJ10266" i="1"/>
  <c r="AD4262" i="1"/>
  <c r="AE4262" i="1"/>
  <c r="AJ4262" i="1"/>
  <c r="AD10642" i="1"/>
  <c r="AE10642" i="1"/>
  <c r="AJ10642" i="1"/>
  <c r="AD8296" i="1"/>
  <c r="AL8296" i="1"/>
  <c r="AG8296" i="1"/>
  <c r="AD4159" i="1"/>
  <c r="AE4159" i="1"/>
  <c r="AJ4159" i="1"/>
  <c r="AE6421" i="1"/>
  <c r="AD6421" i="1"/>
  <c r="AJ6421" i="1"/>
  <c r="AD5716" i="1"/>
  <c r="AE5716" i="1"/>
  <c r="AJ5716" i="1"/>
  <c r="AE6449" i="1"/>
  <c r="AD6449" i="1"/>
  <c r="AJ6449" i="1"/>
  <c r="AD9423" i="1"/>
  <c r="AE9423" i="1"/>
  <c r="AJ9423" i="1"/>
  <c r="AD8198" i="1"/>
  <c r="AE8198" i="1"/>
  <c r="AJ8198" i="1"/>
  <c r="AD2635" i="1"/>
  <c r="AG2635" i="1"/>
  <c r="AE10082" i="1"/>
  <c r="AD10082" i="1"/>
  <c r="AJ10082" i="1"/>
  <c r="AD9283" i="1"/>
  <c r="AE9283" i="1"/>
  <c r="AG9283" i="1"/>
  <c r="AE7281" i="1"/>
  <c r="AD7281" i="1"/>
  <c r="AG7281" i="1"/>
  <c r="AH7281" i="1" s="1"/>
  <c r="AD10493" i="1"/>
  <c r="AE10493" i="1"/>
  <c r="AG10493" i="1"/>
  <c r="AD2822" i="1"/>
  <c r="AJ2822" i="1"/>
  <c r="AD8739" i="1"/>
  <c r="AE8739" i="1"/>
  <c r="AJ8739" i="1"/>
  <c r="AD7786" i="1"/>
  <c r="AE7786" i="1"/>
  <c r="AJ7786" i="1"/>
  <c r="AD5435" i="1"/>
  <c r="AE5435" i="1"/>
  <c r="AJ5435" i="1"/>
  <c r="AD5085" i="1"/>
  <c r="AE5085" i="1"/>
  <c r="AJ5085" i="1"/>
  <c r="AE10192" i="1"/>
  <c r="AD10192" i="1"/>
  <c r="AG10192" i="1"/>
  <c r="AE7909" i="1"/>
  <c r="AD7909" i="1"/>
  <c r="AG7909" i="1"/>
  <c r="AE4675" i="1"/>
  <c r="AD4675" i="1"/>
  <c r="AG4675" i="1"/>
  <c r="AD8779" i="1"/>
  <c r="AE8779" i="1"/>
  <c r="AG8779" i="1"/>
  <c r="AD6926" i="1"/>
  <c r="AE6926" i="1"/>
  <c r="AJ6926" i="1"/>
  <c r="AD8839" i="1"/>
  <c r="AE8839" i="1"/>
  <c r="AG8839" i="1"/>
  <c r="AD10469" i="1"/>
  <c r="AE10469" i="1"/>
  <c r="AG10469" i="1"/>
  <c r="AD10495" i="1"/>
  <c r="AE10495" i="1"/>
  <c r="AG10495" i="1"/>
  <c r="AD10507" i="1"/>
  <c r="AE10507" i="1"/>
  <c r="AG10507" i="1"/>
  <c r="AE10442" i="1"/>
  <c r="AD10442" i="1"/>
  <c r="AG10442" i="1"/>
  <c r="AE11103" i="1"/>
  <c r="AD11103" i="1"/>
  <c r="AJ11103" i="1"/>
  <c r="AD10281" i="1"/>
  <c r="AE10281" i="1"/>
  <c r="AJ10281" i="1"/>
  <c r="AD2583" i="1"/>
  <c r="AG2583" i="1"/>
  <c r="AD4983" i="1"/>
  <c r="AE4983" i="1"/>
  <c r="AJ4983" i="1"/>
  <c r="AD10706" i="1"/>
  <c r="AE10706" i="1"/>
  <c r="AG10706" i="1"/>
  <c r="AD10702" i="1"/>
  <c r="AE10702" i="1"/>
  <c r="AG10702" i="1"/>
  <c r="AD2838" i="1"/>
  <c r="AJ2838" i="1"/>
  <c r="AL7382" i="1"/>
  <c r="AJ7382" i="1"/>
  <c r="AD7330" i="1"/>
  <c r="AE7330" i="1"/>
  <c r="AJ7330" i="1"/>
  <c r="AD7328" i="1"/>
  <c r="AE7328" i="1"/>
  <c r="AJ7328" i="1"/>
  <c r="AD7316" i="1"/>
  <c r="AE7316" i="1"/>
  <c r="AJ7316" i="1"/>
  <c r="AE10717" i="1"/>
  <c r="AD10717" i="1"/>
  <c r="AJ10717" i="1"/>
  <c r="AE7339" i="1"/>
  <c r="AD7339" i="1"/>
  <c r="AJ7339" i="1"/>
  <c r="AE10300" i="1"/>
  <c r="AD10300" i="1"/>
  <c r="AG10300" i="1"/>
  <c r="AD3850" i="1"/>
  <c r="AE3850" i="1"/>
  <c r="AK3850" i="1" s="1"/>
  <c r="AL3850" i="1" s="1"/>
  <c r="AG3850" i="1"/>
  <c r="AH3850" i="1" s="1"/>
  <c r="AJ3850" i="1" s="1"/>
  <c r="AD4997" i="1"/>
  <c r="AE4997" i="1"/>
  <c r="AJ4997" i="1"/>
  <c r="AD6545" i="1"/>
  <c r="AE6545" i="1"/>
  <c r="AJ6545" i="1"/>
  <c r="AD4999" i="1"/>
  <c r="AE4999" i="1"/>
  <c r="AJ4999" i="1"/>
  <c r="AD4972" i="1"/>
  <c r="AE4972" i="1"/>
  <c r="AJ4972" i="1"/>
  <c r="AD7840" i="1"/>
  <c r="AE7840" i="1"/>
  <c r="AJ7840" i="1"/>
  <c r="AE5810" i="1"/>
  <c r="AD5810" i="1"/>
  <c r="AG5810" i="1"/>
  <c r="AD4852" i="1"/>
  <c r="AE4852" i="1"/>
  <c r="AJ4852" i="1"/>
  <c r="AE10719" i="1"/>
  <c r="AD10719" i="1"/>
  <c r="AJ10719" i="1"/>
  <c r="AD2976" i="1"/>
  <c r="AG2976" i="1"/>
  <c r="AE6337" i="1"/>
  <c r="AD6337" i="1"/>
  <c r="AG6337" i="1"/>
  <c r="AD4652" i="1"/>
  <c r="AE4652" i="1"/>
  <c r="AJ4652" i="1"/>
  <c r="AD5760" i="1"/>
  <c r="AE5760" i="1"/>
  <c r="AG5760" i="1"/>
  <c r="AD10800" i="1"/>
  <c r="AE10800" i="1"/>
  <c r="AG10800" i="1"/>
  <c r="AD9031" i="1"/>
  <c r="AE9031" i="1"/>
  <c r="AG9031" i="1"/>
  <c r="AD5771" i="1"/>
  <c r="AE5771" i="1"/>
  <c r="AG5771" i="1"/>
  <c r="AD5759" i="1"/>
  <c r="AE5759" i="1"/>
  <c r="AG5759" i="1"/>
  <c r="AE9177" i="1"/>
  <c r="AD9177" i="1"/>
  <c r="AG9177" i="1"/>
  <c r="AE5819" i="1"/>
  <c r="AD5819" i="1"/>
  <c r="AJ5819" i="1"/>
  <c r="AD2972" i="1"/>
  <c r="AJ2972" i="1"/>
  <c r="AD7664" i="1"/>
  <c r="AE7664" i="1"/>
  <c r="AJ7664" i="1"/>
  <c r="AD9361" i="1"/>
  <c r="AE9361" i="1"/>
  <c r="AJ9361" i="1"/>
  <c r="AD5944" i="1"/>
  <c r="AE5944" i="1"/>
  <c r="AG5944" i="1"/>
  <c r="AE8401" i="1"/>
  <c r="AD8401" i="1"/>
  <c r="AG8401" i="1"/>
  <c r="AD9993" i="1"/>
  <c r="AE9993" i="1"/>
  <c r="AG9993" i="1"/>
  <c r="AE8323" i="1"/>
  <c r="AD8323" i="1"/>
  <c r="AG8323" i="1"/>
  <c r="AL7477" i="1"/>
  <c r="AJ7477" i="1"/>
  <c r="AD9722" i="1"/>
  <c r="AE9722" i="1"/>
  <c r="AJ9722" i="1"/>
  <c r="AD2484" i="1"/>
  <c r="AJ2484" i="1"/>
  <c r="AD8284" i="1"/>
  <c r="AE8284" i="1"/>
  <c r="AG8284" i="1"/>
  <c r="AL7692" i="1"/>
  <c r="AJ7692" i="1"/>
  <c r="AD2490" i="1"/>
  <c r="AJ2490" i="1"/>
  <c r="AD2487" i="1"/>
  <c r="AJ2487" i="1"/>
  <c r="AD2676" i="1"/>
  <c r="AG2676" i="1"/>
  <c r="AD10708" i="1"/>
  <c r="AE10708" i="1"/>
  <c r="AG10708" i="1"/>
  <c r="AD10698" i="1"/>
  <c r="AE10698" i="1"/>
  <c r="AG10698" i="1"/>
  <c r="AD2886" i="1"/>
  <c r="AJ2886" i="1"/>
  <c r="AD2832" i="1"/>
  <c r="AG2832" i="1"/>
  <c r="AD2587" i="1"/>
  <c r="AJ2587" i="1"/>
  <c r="AD2623" i="1"/>
  <c r="AG2623" i="1"/>
  <c r="AD4634" i="1"/>
  <c r="AE4634" i="1"/>
  <c r="AJ4634" i="1"/>
  <c r="AD8674" i="1"/>
  <c r="AE8674" i="1"/>
  <c r="AG8674" i="1"/>
  <c r="AE8425" i="1"/>
  <c r="AD8425" i="1"/>
  <c r="AG8425" i="1"/>
  <c r="AD8519" i="1"/>
  <c r="AE8519" i="1"/>
  <c r="AG8519" i="1"/>
  <c r="AD8526" i="1"/>
  <c r="AE8526" i="1"/>
  <c r="AG8526" i="1"/>
  <c r="AD4648" i="1"/>
  <c r="AE4648" i="1"/>
  <c r="AJ4648" i="1"/>
  <c r="AD8528" i="1"/>
  <c r="AE8528" i="1"/>
  <c r="AG8528" i="1"/>
  <c r="AD9038" i="1"/>
  <c r="AE9038" i="1"/>
  <c r="AG9038" i="1"/>
  <c r="AE11073" i="1"/>
  <c r="AD11073" i="1"/>
  <c r="AG11073" i="1"/>
  <c r="AD9040" i="1"/>
  <c r="AE9040" i="1"/>
  <c r="AG9040" i="1"/>
  <c r="AD3831" i="1"/>
  <c r="AE3831" i="1"/>
  <c r="AK3831" i="1" s="1"/>
  <c r="AL3831" i="1" s="1"/>
  <c r="AG3831" i="1"/>
  <c r="AH3831" i="1" s="1"/>
  <c r="AJ3831" i="1" s="1"/>
  <c r="AD9049" i="1"/>
  <c r="AE9049" i="1"/>
  <c r="AG9049" i="1"/>
  <c r="AE11037" i="1"/>
  <c r="AD11037" i="1"/>
  <c r="AG11037" i="1"/>
  <c r="AE11181" i="1"/>
  <c r="AD11181" i="1"/>
  <c r="AG11181" i="1"/>
  <c r="AL7439" i="1"/>
  <c r="AD7439" i="1"/>
  <c r="AG7439" i="1"/>
  <c r="AE7743" i="1"/>
  <c r="AD7743" i="1"/>
  <c r="AJ7743" i="1"/>
  <c r="AD4254" i="1"/>
  <c r="AE4254" i="1"/>
  <c r="AJ4254" i="1"/>
  <c r="AD9055" i="1"/>
  <c r="AE9055" i="1"/>
  <c r="AG9055" i="1"/>
  <c r="AD9061" i="1"/>
  <c r="AE9061" i="1"/>
  <c r="AG9061" i="1"/>
  <c r="AD10788" i="1"/>
  <c r="AE10788" i="1"/>
  <c r="AG10788" i="1"/>
  <c r="AE11021" i="1"/>
  <c r="AD11021" i="1"/>
  <c r="AG11021" i="1"/>
  <c r="AD10872" i="1"/>
  <c r="AE10872" i="1"/>
  <c r="AJ10872" i="1"/>
  <c r="AD4481" i="1"/>
  <c r="AE4481" i="1"/>
  <c r="AJ4481" i="1"/>
  <c r="AE4573" i="1"/>
  <c r="AD4573" i="1"/>
  <c r="AG4573" i="1"/>
  <c r="AE9156" i="1"/>
  <c r="AD9156" i="1"/>
  <c r="AG9156" i="1"/>
  <c r="AE11089" i="1"/>
  <c r="AD11089" i="1"/>
  <c r="AG11089" i="1"/>
  <c r="AD9800" i="1"/>
  <c r="AE9800" i="1"/>
  <c r="AG9800" i="1"/>
  <c r="AD7430" i="1"/>
  <c r="AE7430" i="1"/>
  <c r="AJ7430" i="1"/>
  <c r="AD3056" i="1"/>
  <c r="AJ3056" i="1"/>
  <c r="AE7315" i="1"/>
  <c r="AD7315" i="1"/>
  <c r="AJ7315" i="1"/>
  <c r="AE4569" i="1"/>
  <c r="AD4569" i="1"/>
  <c r="AJ4569" i="1"/>
  <c r="AE9166" i="1"/>
  <c r="AD9166" i="1"/>
  <c r="AG9166" i="1"/>
  <c r="AD9027" i="1"/>
  <c r="AE9027" i="1"/>
  <c r="AG9027" i="1"/>
  <c r="AD9894" i="1"/>
  <c r="AE9894" i="1"/>
  <c r="AG9894" i="1"/>
  <c r="AD4568" i="1"/>
  <c r="AE4568" i="1"/>
  <c r="AJ4568" i="1"/>
  <c r="AD6210" i="1"/>
  <c r="AE6210" i="1"/>
  <c r="AG6210" i="1"/>
  <c r="AD5750" i="1"/>
  <c r="AE5750" i="1"/>
  <c r="AG5750" i="1"/>
  <c r="AD9030" i="1"/>
  <c r="AE9030" i="1"/>
  <c r="AG9030" i="1"/>
  <c r="AD8668" i="1"/>
  <c r="AE8668" i="1"/>
  <c r="AG8668" i="1"/>
  <c r="AD10730" i="1"/>
  <c r="AE10730" i="1"/>
  <c r="AJ10730" i="1"/>
  <c r="AD8522" i="1"/>
  <c r="AE8522" i="1"/>
  <c r="AG8522" i="1"/>
  <c r="AD8166" i="1"/>
  <c r="AE8166" i="1"/>
  <c r="AJ8166" i="1"/>
  <c r="AD4658" i="1"/>
  <c r="AE4658" i="1"/>
  <c r="AJ4658" i="1"/>
  <c r="AD4654" i="1"/>
  <c r="AE4654" i="1"/>
  <c r="AG4654" i="1"/>
  <c r="AD4327" i="1"/>
  <c r="AE4327" i="1"/>
  <c r="AJ4327" i="1"/>
  <c r="AD8669" i="1"/>
  <c r="AE8669" i="1"/>
  <c r="AG8669" i="1"/>
  <c r="AD8673" i="1"/>
  <c r="AE8673" i="1"/>
  <c r="AG8673" i="1"/>
  <c r="AD4347" i="1"/>
  <c r="AE4347" i="1"/>
  <c r="AJ4347" i="1"/>
  <c r="AE7425" i="1"/>
  <c r="AD7425" i="1"/>
  <c r="AJ7425" i="1"/>
  <c r="AD4336" i="1"/>
  <c r="AE4336" i="1"/>
  <c r="AJ4336" i="1"/>
  <c r="AD9035" i="1"/>
  <c r="AE9035" i="1"/>
  <c r="AG9035" i="1"/>
  <c r="AE7455" i="1"/>
  <c r="AD7455" i="1"/>
  <c r="AJ7455" i="1"/>
  <c r="AD5766" i="1"/>
  <c r="AE5766" i="1"/>
  <c r="AG5766" i="1"/>
  <c r="AE4611" i="1"/>
  <c r="AD4611" i="1"/>
  <c r="AJ4611" i="1"/>
  <c r="AE4607" i="1"/>
  <c r="AD4607" i="1"/>
  <c r="AJ4607" i="1"/>
  <c r="AD9374" i="1"/>
  <c r="AE9374" i="1"/>
  <c r="AG9374" i="1"/>
  <c r="AD8740" i="1"/>
  <c r="AE8740" i="1"/>
  <c r="AG8740" i="1"/>
  <c r="AD4640" i="1"/>
  <c r="AE4640" i="1"/>
  <c r="AJ4640" i="1"/>
  <c r="AD5773" i="1"/>
  <c r="AE5773" i="1"/>
  <c r="AG5773" i="1"/>
  <c r="AD4913" i="1"/>
  <c r="AE4913" i="1"/>
  <c r="AG4913" i="1"/>
  <c r="AD7830" i="1"/>
  <c r="AE7830" i="1"/>
  <c r="AG7830" i="1"/>
  <c r="AD7460" i="1"/>
  <c r="AE7460" i="1"/>
  <c r="AG7460" i="1"/>
  <c r="AE9174" i="1"/>
  <c r="AD9174" i="1"/>
  <c r="AG9174" i="1"/>
  <c r="AD8513" i="1"/>
  <c r="AE8513" i="1"/>
  <c r="AG8513" i="1"/>
  <c r="AD10808" i="1"/>
  <c r="AE10808" i="1"/>
  <c r="AG10808" i="1"/>
  <c r="AD7528" i="1"/>
  <c r="AE7528" i="1"/>
  <c r="AG7528" i="1"/>
  <c r="AD3112" i="1"/>
  <c r="AG3112" i="1"/>
  <c r="AD4918" i="1"/>
  <c r="AE4918" i="1"/>
  <c r="AG4918" i="1"/>
  <c r="AD10802" i="1"/>
  <c r="AE10802" i="1"/>
  <c r="AG10802" i="1"/>
  <c r="AE10204" i="1"/>
  <c r="AD10204" i="1"/>
  <c r="AJ10204" i="1"/>
  <c r="AE5103" i="1"/>
  <c r="AD5103" i="1"/>
  <c r="AG5103" i="1"/>
  <c r="AE10064" i="1"/>
  <c r="AD10064" i="1"/>
  <c r="AJ10064" i="1"/>
  <c r="AE8367" i="1"/>
  <c r="AD8367" i="1"/>
  <c r="AJ8367" i="1"/>
  <c r="AD6112" i="1"/>
  <c r="AE6112" i="1"/>
  <c r="AG6112" i="1"/>
  <c r="AD8615" i="1"/>
  <c r="AE8615" i="1"/>
  <c r="AJ8615" i="1"/>
  <c r="AD8216" i="1"/>
  <c r="AE8216" i="1"/>
  <c r="AJ8216" i="1"/>
  <c r="AE10797" i="1"/>
  <c r="AD10797" i="1"/>
  <c r="AG10797" i="1"/>
  <c r="AD7902" i="1"/>
  <c r="AE7902" i="1"/>
  <c r="AG7902" i="1"/>
  <c r="AL7376" i="1"/>
  <c r="AJ7376" i="1"/>
  <c r="AD6110" i="1"/>
  <c r="AE6110" i="1"/>
  <c r="AG6110" i="1"/>
  <c r="AD7508" i="1"/>
  <c r="AE7508" i="1"/>
  <c r="AG7508" i="1"/>
  <c r="AD6595" i="1"/>
  <c r="AE6595" i="1"/>
  <c r="AG6595" i="1"/>
  <c r="AE10789" i="1"/>
  <c r="AD10789" i="1"/>
  <c r="AG10789" i="1"/>
  <c r="AE6335" i="1"/>
  <c r="AD6335" i="1"/>
  <c r="AG6335" i="1"/>
  <c r="AD9427" i="1"/>
  <c r="AE9427" i="1"/>
  <c r="AJ9427" i="1"/>
  <c r="AD7542" i="1"/>
  <c r="AE7542" i="1"/>
  <c r="AG7542" i="1"/>
  <c r="AE7177" i="1"/>
  <c r="AD7177" i="1"/>
  <c r="AG7177" i="1"/>
  <c r="AE10298" i="1"/>
  <c r="AD10298" i="1"/>
  <c r="AJ10298" i="1"/>
  <c r="AD8945" i="1"/>
  <c r="AE8945" i="1"/>
  <c r="AJ8945" i="1"/>
  <c r="AL7361" i="1"/>
  <c r="AJ7361" i="1"/>
  <c r="AD8322" i="1"/>
  <c r="AE8322" i="1"/>
  <c r="AG8322" i="1"/>
  <c r="AE7543" i="1"/>
  <c r="AD7543" i="1"/>
  <c r="AG7543" i="1"/>
  <c r="AD7562" i="1"/>
  <c r="AE7562" i="1"/>
  <c r="AG7562" i="1"/>
  <c r="AD7552" i="1"/>
  <c r="AE7552" i="1"/>
  <c r="AG7552" i="1"/>
  <c r="AE10220" i="1"/>
  <c r="AD10220" i="1"/>
  <c r="AG10220" i="1"/>
  <c r="AD6531" i="1"/>
  <c r="AE6531" i="1"/>
  <c r="AJ6531" i="1"/>
  <c r="AD4365" i="1"/>
  <c r="AE4365" i="1"/>
  <c r="AJ4365" i="1"/>
  <c r="AD4373" i="1"/>
  <c r="AE4373" i="1"/>
  <c r="AJ4373" i="1"/>
  <c r="AE5820" i="1"/>
  <c r="AD5820" i="1"/>
  <c r="AG5820" i="1"/>
  <c r="AE7701" i="1"/>
  <c r="AD7701" i="1"/>
  <c r="AG7701" i="1"/>
  <c r="AE10366" i="1"/>
  <c r="AD10366" i="1"/>
  <c r="AG10366" i="1"/>
  <c r="AE7521" i="1"/>
  <c r="AD7521" i="1"/>
  <c r="AJ7521" i="1"/>
  <c r="AD4421" i="1"/>
  <c r="AE4421" i="1"/>
  <c r="AJ4421" i="1"/>
  <c r="AE7559" i="1"/>
  <c r="AD7559" i="1"/>
  <c r="AG7559" i="1"/>
  <c r="AD8292" i="1"/>
  <c r="AE8292" i="1"/>
  <c r="AJ8292" i="1"/>
  <c r="AE10795" i="1"/>
  <c r="AD10795" i="1"/>
  <c r="AG10795" i="1"/>
  <c r="AE7883" i="1"/>
  <c r="AD7883" i="1"/>
  <c r="AG7883" i="1"/>
  <c r="AD7468" i="1"/>
  <c r="AE7468" i="1"/>
  <c r="AG7468" i="1"/>
  <c r="AD8996" i="1"/>
  <c r="AE8996" i="1"/>
  <c r="AG8996" i="1"/>
  <c r="AE6429" i="1"/>
  <c r="AD6429" i="1"/>
  <c r="AJ6429" i="1"/>
  <c r="AD8176" i="1"/>
  <c r="AE8176" i="1"/>
  <c r="AG8176" i="1"/>
  <c r="AD7890" i="1"/>
  <c r="AE7890" i="1"/>
  <c r="AG7890" i="1"/>
  <c r="AD10622" i="1"/>
  <c r="AE10622" i="1"/>
  <c r="AG10622" i="1"/>
  <c r="AD10329" i="1"/>
  <c r="AE10329" i="1"/>
  <c r="AJ10329" i="1"/>
  <c r="AE8175" i="1"/>
  <c r="AD8175" i="1"/>
  <c r="AJ8175" i="1"/>
  <c r="AE5777" i="1"/>
  <c r="AD5777" i="1"/>
  <c r="AG5777" i="1"/>
  <c r="AD11028" i="1"/>
  <c r="AE11028" i="1"/>
  <c r="AJ11028" i="1"/>
  <c r="AD9909" i="1"/>
  <c r="AE9909" i="1"/>
  <c r="AJ9909" i="1"/>
  <c r="AE5142" i="1"/>
  <c r="AD5142" i="1"/>
  <c r="AJ5142" i="1"/>
  <c r="AD4952" i="1"/>
  <c r="AE4952" i="1"/>
  <c r="AJ4952" i="1"/>
  <c r="AD10640" i="1"/>
  <c r="AE10640" i="1"/>
  <c r="AJ10640" i="1"/>
  <c r="AE8429" i="1"/>
  <c r="AD8429" i="1"/>
  <c r="AG8429" i="1"/>
  <c r="AE8409" i="1"/>
  <c r="AD8409" i="1"/>
  <c r="AG8409" i="1"/>
  <c r="AE5135" i="1"/>
  <c r="AD5135" i="1"/>
  <c r="AJ5135" i="1"/>
  <c r="AD8984" i="1"/>
  <c r="AE8984" i="1"/>
  <c r="AG8984" i="1"/>
  <c r="AD8418" i="1"/>
  <c r="AE8418" i="1"/>
  <c r="AG8418" i="1"/>
  <c r="AE5132" i="1"/>
  <c r="AD5132" i="1"/>
  <c r="AJ5132" i="1"/>
  <c r="AD9796" i="1"/>
  <c r="AE9796" i="1"/>
  <c r="AG9796" i="1"/>
  <c r="AD4978" i="1"/>
  <c r="AE4978" i="1"/>
  <c r="AG4978" i="1"/>
  <c r="AE5121" i="1"/>
  <c r="AD5121" i="1"/>
  <c r="AG5121" i="1"/>
  <c r="AD4058" i="1"/>
  <c r="AE4058" i="1"/>
  <c r="AK4058" i="1" s="1"/>
  <c r="AL4058" i="1" s="1"/>
  <c r="AG4058" i="1"/>
  <c r="AH4058" i="1" s="1"/>
  <c r="AJ4058" i="1" s="1"/>
  <c r="AD5325" i="1"/>
  <c r="AE5325" i="1"/>
  <c r="AJ5325" i="1"/>
  <c r="AD5257" i="1"/>
  <c r="AE5257" i="1"/>
  <c r="AG5257" i="1"/>
  <c r="AD9845" i="1"/>
  <c r="AE9845" i="1"/>
  <c r="AJ9845" i="1"/>
  <c r="AD7686" i="1"/>
  <c r="AE7686" i="1"/>
  <c r="AG7686" i="1"/>
  <c r="AD5259" i="1"/>
  <c r="AE5259" i="1"/>
  <c r="AJ5259" i="1"/>
  <c r="AD5611" i="1"/>
  <c r="AE5611" i="1"/>
  <c r="AJ5611" i="1"/>
  <c r="AD10263" i="1"/>
  <c r="AE10263" i="1"/>
  <c r="AJ10263" i="1"/>
  <c r="AD8942" i="1"/>
  <c r="AE8942" i="1"/>
  <c r="AJ8942" i="1"/>
  <c r="AD5605" i="1"/>
  <c r="AE5605" i="1"/>
  <c r="AJ5605" i="1"/>
  <c r="AD8406" i="1"/>
  <c r="AE8406" i="1"/>
  <c r="AG8406" i="1"/>
  <c r="AD10581" i="1"/>
  <c r="AL10581" i="1"/>
  <c r="AG10581" i="1"/>
  <c r="AD5595" i="1"/>
  <c r="AE5595" i="1"/>
  <c r="AJ5595" i="1"/>
  <c r="AE5584" i="1"/>
  <c r="AD5584" i="1"/>
  <c r="AJ5584" i="1"/>
  <c r="AD4946" i="1"/>
  <c r="AE4946" i="1"/>
  <c r="AJ4946" i="1"/>
  <c r="AE9179" i="1"/>
  <c r="AD9179" i="1"/>
  <c r="AG9179" i="1"/>
  <c r="AE9167" i="1"/>
  <c r="AD9167" i="1"/>
  <c r="AG9167" i="1"/>
  <c r="AD10285" i="1"/>
  <c r="AE10285" i="1"/>
  <c r="AJ10285" i="1"/>
  <c r="AD5589" i="1"/>
  <c r="AE5589" i="1"/>
  <c r="AJ5589" i="1"/>
  <c r="AE5592" i="1"/>
  <c r="AD5592" i="1"/>
  <c r="AG5592" i="1"/>
  <c r="AD5746" i="1"/>
  <c r="AE5746" i="1"/>
  <c r="AG5746" i="1"/>
  <c r="AD4970" i="1"/>
  <c r="AE4970" i="1"/>
  <c r="AJ4970" i="1"/>
  <c r="AD4812" i="1"/>
  <c r="AE4812" i="1"/>
  <c r="AJ4812" i="1"/>
  <c r="AE10244" i="1"/>
  <c r="AD10244" i="1"/>
  <c r="AJ10244" i="1"/>
  <c r="AE5199" i="1"/>
  <c r="AD5199" i="1"/>
  <c r="AJ5199" i="1"/>
  <c r="AE5206" i="1"/>
  <c r="AD5206" i="1"/>
  <c r="AJ5206" i="1"/>
  <c r="AE3484" i="1"/>
  <c r="AD3484" i="1"/>
  <c r="AJ3484" i="1"/>
  <c r="AE5600" i="1"/>
  <c r="AD5600" i="1"/>
  <c r="AG5600" i="1"/>
  <c r="AD5569" i="1"/>
  <c r="AE5569" i="1"/>
  <c r="AJ5569" i="1"/>
  <c r="AD7494" i="1"/>
  <c r="AE7494" i="1"/>
  <c r="AG7494" i="1"/>
  <c r="AE7501" i="1"/>
  <c r="AD7501" i="1"/>
  <c r="AG7501" i="1"/>
  <c r="AD7568" i="1"/>
  <c r="AE7568" i="1"/>
  <c r="AG7568" i="1"/>
  <c r="AD1755" i="1"/>
  <c r="AH1755" i="1"/>
  <c r="AJ1755" i="1" s="1"/>
  <c r="AE8301" i="1"/>
  <c r="AD8301" i="1"/>
  <c r="AG8301" i="1"/>
  <c r="AD6324" i="1"/>
  <c r="AE6324" i="1"/>
  <c r="AG6324" i="1"/>
  <c r="AD5565" i="1"/>
  <c r="AE5565" i="1"/>
  <c r="AJ5565" i="1"/>
  <c r="AD4906" i="1"/>
  <c r="AE4906" i="1"/>
  <c r="AG4906" i="1"/>
  <c r="AD4912" i="1"/>
  <c r="AE4912" i="1"/>
  <c r="AG4912" i="1"/>
  <c r="AD10810" i="1"/>
  <c r="AE10810" i="1"/>
  <c r="AJ10810" i="1"/>
  <c r="AL7475" i="1"/>
  <c r="AJ7475" i="1"/>
  <c r="AE6467" i="1"/>
  <c r="AD6467" i="1"/>
  <c r="AJ6467" i="1"/>
  <c r="AE8123" i="1"/>
  <c r="AD8123" i="1"/>
  <c r="AJ8123" i="1"/>
  <c r="AE9183" i="1"/>
  <c r="AD9183" i="1"/>
  <c r="AJ9183" i="1"/>
  <c r="AD7582" i="1"/>
  <c r="AE7582" i="1"/>
  <c r="AG7582" i="1"/>
  <c r="AD7346" i="1"/>
  <c r="AE7346" i="1"/>
  <c r="AG7346" i="1"/>
  <c r="AE8115" i="1"/>
  <c r="AD8115" i="1"/>
  <c r="AJ8115" i="1"/>
  <c r="AE9187" i="1"/>
  <c r="AD9187" i="1"/>
  <c r="AJ9187" i="1"/>
  <c r="AE8163" i="1"/>
  <c r="AD8163" i="1"/>
  <c r="AJ8163" i="1"/>
  <c r="AD5757" i="1"/>
  <c r="AE5757" i="1"/>
  <c r="AG5757" i="1"/>
  <c r="AD7894" i="1"/>
  <c r="AE7894" i="1"/>
  <c r="AG7894" i="1"/>
  <c r="AD4850" i="1"/>
  <c r="AE4850" i="1"/>
  <c r="AJ4850" i="1"/>
  <c r="AD8808" i="1"/>
  <c r="AE8808" i="1"/>
  <c r="AJ8808" i="1"/>
  <c r="AE5560" i="1"/>
  <c r="AD5560" i="1"/>
  <c r="AG5560" i="1"/>
  <c r="AD8470" i="1"/>
  <c r="AE8470" i="1"/>
  <c r="AJ8470" i="1"/>
  <c r="AD4534" i="1"/>
  <c r="AE4534" i="1"/>
  <c r="AJ4534" i="1"/>
  <c r="AE7505" i="1"/>
  <c r="AD7505" i="1"/>
  <c r="AG7505" i="1"/>
  <c r="AD9655" i="1"/>
  <c r="AE9655" i="1"/>
  <c r="AK9655" i="1" s="1"/>
  <c r="AL9655" i="1" s="1"/>
  <c r="AH9655" i="1"/>
  <c r="AJ9655" i="1" s="1"/>
  <c r="AD4524" i="1"/>
  <c r="AE4524" i="1"/>
  <c r="AJ4524" i="1"/>
  <c r="AD4332" i="1"/>
  <c r="AE4332" i="1"/>
  <c r="AJ4332" i="1"/>
  <c r="AD7514" i="1"/>
  <c r="AE7514" i="1"/>
  <c r="AG7514" i="1"/>
  <c r="AE8045" i="1"/>
  <c r="AD8045" i="1"/>
  <c r="AG8045" i="1"/>
  <c r="AD6941" i="1"/>
  <c r="AE6941" i="1"/>
  <c r="AG6941" i="1"/>
  <c r="AD8985" i="1"/>
  <c r="AE8985" i="1"/>
  <c r="AJ8985" i="1"/>
  <c r="AD4337" i="1"/>
  <c r="AE4337" i="1"/>
  <c r="AJ4337" i="1"/>
  <c r="AD4333" i="1"/>
  <c r="AE4333" i="1"/>
  <c r="AJ4333" i="1"/>
  <c r="AD4342" i="1"/>
  <c r="AE4342" i="1"/>
  <c r="AJ4342" i="1"/>
  <c r="AE8047" i="1"/>
  <c r="AD8047" i="1"/>
  <c r="AG8047" i="1"/>
  <c r="AD8038" i="1"/>
  <c r="AE8038" i="1"/>
  <c r="AG8038" i="1"/>
  <c r="AD8999" i="1"/>
  <c r="AE8999" i="1"/>
  <c r="AJ8999" i="1"/>
  <c r="AD4343" i="1"/>
  <c r="AE4343" i="1"/>
  <c r="AG4343" i="1"/>
  <c r="AE8109" i="1"/>
  <c r="AD8109" i="1"/>
  <c r="AG8109" i="1"/>
  <c r="AD10018" i="1"/>
  <c r="AE10018" i="1"/>
  <c r="AG10018" i="1"/>
  <c r="AD10023" i="1"/>
  <c r="AE10023" i="1"/>
  <c r="AG10023" i="1"/>
  <c r="AD8042" i="1"/>
  <c r="AE8042" i="1"/>
  <c r="AG8042" i="1"/>
  <c r="AD9085" i="1"/>
  <c r="AE9085" i="1"/>
  <c r="AG9085" i="1"/>
  <c r="AD8988" i="1"/>
  <c r="AE8988" i="1"/>
  <c r="AG8988" i="1"/>
  <c r="AD8364" i="1"/>
  <c r="AE8364" i="1"/>
  <c r="AJ8364" i="1"/>
  <c r="AD8370" i="1"/>
  <c r="AE8370" i="1"/>
  <c r="AJ8370" i="1"/>
  <c r="AD8300" i="1"/>
  <c r="AE8300" i="1"/>
  <c r="AG8300" i="1"/>
  <c r="AD8306" i="1"/>
  <c r="AE8306" i="1"/>
  <c r="AG8306" i="1"/>
  <c r="AD8604" i="1"/>
  <c r="AE8604" i="1"/>
  <c r="AJ8604" i="1"/>
  <c r="AD6326" i="1"/>
  <c r="AE6326" i="1"/>
  <c r="AG6326" i="1"/>
  <c r="AD8148" i="1"/>
  <c r="AE8148" i="1"/>
  <c r="AJ8148" i="1"/>
  <c r="AE5114" i="1"/>
  <c r="AD5114" i="1"/>
  <c r="AJ5114" i="1"/>
  <c r="AE5105" i="1"/>
  <c r="AD5105" i="1"/>
  <c r="AG5105" i="1"/>
  <c r="AD4473" i="1"/>
  <c r="AE4473" i="1"/>
  <c r="AJ4473" i="1"/>
  <c r="AD8748" i="1"/>
  <c r="AE8748" i="1"/>
  <c r="AG8748" i="1"/>
  <c r="AD5255" i="1"/>
  <c r="AE5255" i="1"/>
  <c r="AJ5255" i="1"/>
  <c r="AD5097" i="1"/>
  <c r="AE5097" i="1"/>
  <c r="AJ5097" i="1"/>
  <c r="AE8345" i="1"/>
  <c r="AD8345" i="1"/>
  <c r="AJ8345" i="1"/>
  <c r="AD8354" i="1"/>
  <c r="AE8354" i="1"/>
  <c r="AG8354" i="1"/>
  <c r="AD11118" i="1"/>
  <c r="AE11118" i="1"/>
  <c r="AJ11118" i="1"/>
  <c r="AD8695" i="1"/>
  <c r="AE8695" i="1"/>
  <c r="AG8695" i="1"/>
  <c r="AD8613" i="1"/>
  <c r="AE8613" i="1"/>
  <c r="AJ8613" i="1"/>
  <c r="AD8180" i="1"/>
  <c r="AE8180" i="1"/>
  <c r="AJ8180" i="1"/>
  <c r="AD8611" i="1"/>
  <c r="AE8611" i="1"/>
  <c r="AJ8611" i="1"/>
  <c r="AE8455" i="1"/>
  <c r="AD8455" i="1"/>
  <c r="AJ8455" i="1"/>
  <c r="AD8479" i="1"/>
  <c r="AE8479" i="1"/>
  <c r="AG8479" i="1"/>
  <c r="AD8168" i="1"/>
  <c r="AE8168" i="1"/>
  <c r="AJ8168" i="1"/>
  <c r="AE9185" i="1"/>
  <c r="AD9185" i="1"/>
  <c r="AJ9185" i="1"/>
  <c r="AD3932" i="1"/>
  <c r="AK3932" i="1"/>
  <c r="AL3932" i="1" s="1"/>
  <c r="AG3932" i="1"/>
  <c r="AH3932" i="1" s="1"/>
  <c r="AJ3932" i="1" s="1"/>
  <c r="AE8453" i="1"/>
  <c r="AD8453" i="1"/>
  <c r="AJ8453" i="1"/>
  <c r="AD4418" i="1"/>
  <c r="AE4418" i="1"/>
  <c r="AJ4418" i="1"/>
  <c r="AD3741" i="1"/>
  <c r="AE3741" i="1"/>
  <c r="AG3741" i="1"/>
  <c r="AE5576" i="1"/>
  <c r="AD5576" i="1"/>
  <c r="AJ5576" i="1"/>
  <c r="AD4422" i="1"/>
  <c r="AE4422" i="1"/>
  <c r="AG4422" i="1"/>
  <c r="AD4511" i="1"/>
  <c r="AE4511" i="1"/>
  <c r="AJ4511" i="1"/>
  <c r="AD4521" i="1"/>
  <c r="AE4521" i="1"/>
  <c r="AJ4521" i="1"/>
  <c r="AD8745" i="1"/>
  <c r="AE8745" i="1"/>
  <c r="AG8745" i="1"/>
  <c r="AD8481" i="1"/>
  <c r="AE8481" i="1"/>
  <c r="AG8481" i="1"/>
  <c r="AD8753" i="1"/>
  <c r="AE8753" i="1"/>
  <c r="AG8753" i="1"/>
  <c r="AE5564" i="1"/>
  <c r="AD5564" i="1"/>
  <c r="AJ5564" i="1"/>
  <c r="AD4520" i="1"/>
  <c r="AE4520" i="1"/>
  <c r="AJ4520" i="1"/>
  <c r="AD10369" i="1"/>
  <c r="AE10369" i="1"/>
  <c r="AK10369" i="1" s="1"/>
  <c r="AG10369" i="1"/>
  <c r="AH10369" i="1" s="1"/>
  <c r="AD8936" i="1"/>
  <c r="AE8936" i="1"/>
  <c r="AJ8936" i="1"/>
  <c r="AE7885" i="1"/>
  <c r="AD7885" i="1"/>
  <c r="AG7885" i="1"/>
  <c r="AD10153" i="1"/>
  <c r="AE10153" i="1"/>
  <c r="AJ10153" i="1"/>
  <c r="AD8934" i="1"/>
  <c r="AE8934" i="1"/>
  <c r="AJ8934" i="1"/>
  <c r="AD8434" i="1"/>
  <c r="AE8434" i="1"/>
  <c r="AJ8434" i="1"/>
  <c r="AD9756" i="1"/>
  <c r="AE9756" i="1"/>
  <c r="AJ9756" i="1"/>
  <c r="AD9932" i="1"/>
  <c r="AL9932" i="1"/>
  <c r="AG9932" i="1"/>
  <c r="AE3708" i="1"/>
  <c r="AD3708" i="1"/>
  <c r="AJ3708" i="1"/>
  <c r="AD4636" i="1"/>
  <c r="AE4636" i="1"/>
  <c r="AJ4636" i="1"/>
  <c r="AD4630" i="1"/>
  <c r="AE4630" i="1"/>
  <c r="AJ4630" i="1"/>
  <c r="AD2663" i="1"/>
  <c r="AG2663" i="1"/>
  <c r="AD4626" i="1"/>
  <c r="AE4626" i="1"/>
  <c r="AG4626" i="1"/>
  <c r="AD4622" i="1"/>
  <c r="AE4622" i="1"/>
  <c r="AJ4622" i="1"/>
  <c r="AE5218" i="1"/>
  <c r="AD5218" i="1"/>
  <c r="AG5218" i="1"/>
  <c r="AE4615" i="1"/>
  <c r="AD4615" i="1"/>
  <c r="AG4615" i="1"/>
  <c r="AD4411" i="1"/>
  <c r="AE4411" i="1"/>
  <c r="AJ4411" i="1"/>
  <c r="AD4409" i="1"/>
  <c r="AE4409" i="1"/>
  <c r="AG4409" i="1"/>
  <c r="AD4463" i="1"/>
  <c r="AE4463" i="1"/>
  <c r="AJ4463" i="1"/>
  <c r="AD4486" i="1"/>
  <c r="AE4486" i="1"/>
  <c r="AJ4486" i="1"/>
  <c r="AE5191" i="1"/>
  <c r="AD5191" i="1"/>
  <c r="AG5191" i="1"/>
  <c r="AE5201" i="1"/>
  <c r="AD5201" i="1"/>
  <c r="AJ5201" i="1"/>
  <c r="AE5203" i="1"/>
  <c r="AD5203" i="1"/>
  <c r="AJ5203" i="1"/>
  <c r="AD8589" i="1"/>
  <c r="AE8589" i="1"/>
  <c r="AJ8589" i="1"/>
  <c r="AD8580" i="1"/>
  <c r="AE8580" i="1"/>
  <c r="AJ8580" i="1"/>
  <c r="AD8854" i="1"/>
  <c r="AE8854" i="1"/>
  <c r="AG8854" i="1"/>
  <c r="AE10208" i="1"/>
  <c r="AD10208" i="1"/>
  <c r="AG10208" i="1"/>
  <c r="AD8511" i="1"/>
  <c r="AE8511" i="1"/>
  <c r="AG8511" i="1"/>
  <c r="AD8478" i="1"/>
  <c r="AE8478" i="1"/>
  <c r="AG8478" i="1"/>
  <c r="AD8859" i="1"/>
  <c r="AE8859" i="1"/>
  <c r="AG8859" i="1"/>
  <c r="AD8572" i="1"/>
  <c r="AE8572" i="1"/>
  <c r="AJ8572" i="1"/>
  <c r="AE10232" i="1"/>
  <c r="AD10232" i="1"/>
  <c r="AG10232" i="1"/>
  <c r="AE8277" i="1"/>
  <c r="AD8277" i="1"/>
  <c r="AJ8277" i="1"/>
  <c r="AD8316" i="1"/>
  <c r="AE8316" i="1"/>
  <c r="AJ8316" i="1"/>
  <c r="AD8578" i="1"/>
  <c r="AE8578" i="1"/>
  <c r="AJ8578" i="1"/>
  <c r="AD8587" i="1"/>
  <c r="AE8587" i="1"/>
  <c r="AJ8587" i="1"/>
  <c r="AD5768" i="1"/>
  <c r="AE5768" i="1"/>
  <c r="AG5768" i="1"/>
  <c r="AE6143" i="1"/>
  <c r="AD6143" i="1"/>
  <c r="AG6143" i="1"/>
  <c r="AE7279" i="1"/>
  <c r="AD7279" i="1"/>
  <c r="AG7279" i="1"/>
  <c r="AH7279" i="1" s="1"/>
  <c r="AD8908" i="1"/>
  <c r="AE8908" i="1"/>
  <c r="AG8908" i="1"/>
  <c r="AE6185" i="1"/>
  <c r="AD6185" i="1"/>
  <c r="AG6185" i="1"/>
  <c r="AD6154" i="1"/>
  <c r="AE6154" i="1"/>
  <c r="AG6154" i="1"/>
  <c r="AE6209" i="1"/>
  <c r="AD6209" i="1"/>
  <c r="AG6209" i="1"/>
  <c r="AL7845" i="1"/>
  <c r="AJ7845" i="1"/>
  <c r="AE6147" i="1"/>
  <c r="AD6147" i="1"/>
  <c r="AG6147" i="1"/>
  <c r="AD8916" i="1"/>
  <c r="AE8916" i="1"/>
  <c r="AG8916" i="1"/>
  <c r="AD6264" i="1"/>
  <c r="AE6264" i="1"/>
  <c r="AG6264" i="1"/>
  <c r="AD8869" i="1"/>
  <c r="AE8869" i="1"/>
  <c r="AG8869" i="1"/>
  <c r="AD8866" i="1"/>
  <c r="AE8866" i="1"/>
  <c r="AG8866" i="1"/>
  <c r="AD8860" i="1"/>
  <c r="AE8860" i="1"/>
  <c r="AG8860" i="1"/>
  <c r="AD6362" i="1"/>
  <c r="AE6362" i="1"/>
  <c r="AJ6362" i="1"/>
  <c r="AD8846" i="1"/>
  <c r="AE8846" i="1"/>
  <c r="AG8846" i="1"/>
  <c r="AD8857" i="1"/>
  <c r="AE8857" i="1"/>
  <c r="AG8857" i="1"/>
  <c r="AE6475" i="1"/>
  <c r="AD6475" i="1"/>
  <c r="AJ6475" i="1"/>
  <c r="AD10245" i="1"/>
  <c r="AE10245" i="1"/>
  <c r="AJ10245" i="1"/>
  <c r="AD8759" i="1"/>
  <c r="AE8759" i="1"/>
  <c r="AG8759" i="1"/>
  <c r="AD8785" i="1"/>
  <c r="AE8785" i="1"/>
  <c r="AG8785" i="1"/>
  <c r="AD5547" i="1"/>
  <c r="AE5547" i="1"/>
  <c r="AJ5547" i="1"/>
  <c r="AE5624" i="1"/>
  <c r="AD5624" i="1"/>
  <c r="AG5624" i="1"/>
  <c r="AD8557" i="1"/>
  <c r="AE8557" i="1"/>
  <c r="AG8557" i="1"/>
  <c r="AD4732" i="1"/>
  <c r="AE4732" i="1"/>
  <c r="AJ4732" i="1"/>
  <c r="AD4740" i="1"/>
  <c r="AE4740" i="1"/>
  <c r="AG4740" i="1"/>
  <c r="AD8885" i="1"/>
  <c r="AE8885" i="1"/>
  <c r="AG8885" i="1"/>
  <c r="AD5016" i="1"/>
  <c r="AE5016" i="1"/>
  <c r="AJ5016" i="1"/>
  <c r="AE5338" i="1"/>
  <c r="AD5338" i="1"/>
  <c r="AG5338" i="1"/>
  <c r="AD4454" i="1"/>
  <c r="AE4454" i="1"/>
  <c r="AG4454" i="1"/>
  <c r="AD8786" i="1"/>
  <c r="AE8786" i="1"/>
  <c r="AJ8786" i="1"/>
  <c r="AD8564" i="1"/>
  <c r="AE8564" i="1"/>
  <c r="AJ8564" i="1"/>
  <c r="AE7587" i="1"/>
  <c r="AD7587" i="1"/>
  <c r="AJ7587" i="1"/>
  <c r="AD8876" i="1"/>
  <c r="AE8876" i="1"/>
  <c r="AG8876" i="1"/>
  <c r="AD7588" i="1"/>
  <c r="AE7588" i="1"/>
  <c r="AJ7588" i="1"/>
  <c r="AE7925" i="1"/>
  <c r="AD7925" i="1"/>
  <c r="AG7925" i="1"/>
  <c r="AD7944" i="1"/>
  <c r="AE7944" i="1"/>
  <c r="AG7944" i="1"/>
  <c r="AD8893" i="1"/>
  <c r="AE8893" i="1"/>
  <c r="AG8893" i="1"/>
  <c r="AD8856" i="1"/>
  <c r="AE8856" i="1"/>
  <c r="AG8856" i="1"/>
  <c r="AE5925" i="1"/>
  <c r="AD5925" i="1"/>
  <c r="AJ5925" i="1"/>
  <c r="AD4401" i="1"/>
  <c r="AE4401" i="1"/>
  <c r="AG4401" i="1"/>
  <c r="AD4406" i="1"/>
  <c r="AE4406" i="1"/>
  <c r="AG4406" i="1"/>
  <c r="AD8918" i="1"/>
  <c r="AE8918" i="1"/>
  <c r="AG8918" i="1"/>
  <c r="AD4392" i="1"/>
  <c r="AE4392" i="1"/>
  <c r="AG4392" i="1"/>
  <c r="AD4395" i="1"/>
  <c r="AE4395" i="1"/>
  <c r="AG4395" i="1"/>
  <c r="AD8879" i="1"/>
  <c r="AE8879" i="1"/>
  <c r="AG8879" i="1"/>
  <c r="AD8904" i="1"/>
  <c r="AE8904" i="1"/>
  <c r="AG8904" i="1"/>
  <c r="AD7998" i="1"/>
  <c r="AE7998" i="1"/>
  <c r="AG7998" i="1"/>
  <c r="AD5006" i="1"/>
  <c r="AE5006" i="1"/>
  <c r="AJ5006" i="1"/>
  <c r="AD5021" i="1"/>
  <c r="AE5021" i="1"/>
  <c r="AJ5021" i="1"/>
  <c r="AD5009" i="1"/>
  <c r="AE5009" i="1"/>
  <c r="AJ5009" i="1"/>
  <c r="AE6447" i="1"/>
  <c r="AD6447" i="1"/>
  <c r="AJ6447" i="1"/>
  <c r="AD9010" i="1"/>
  <c r="AE9010" i="1"/>
  <c r="AJ9010" i="1"/>
  <c r="AD6184" i="1"/>
  <c r="AE6184" i="1"/>
  <c r="AG6184" i="1"/>
  <c r="AD5013" i="1"/>
  <c r="AE5013" i="1"/>
  <c r="AJ5013" i="1"/>
  <c r="AE6451" i="1"/>
  <c r="AD6451" i="1"/>
  <c r="AJ6451" i="1"/>
  <c r="AD6478" i="1"/>
  <c r="AE6478" i="1"/>
  <c r="AJ6478" i="1"/>
  <c r="AD9008" i="1"/>
  <c r="AE9008" i="1"/>
  <c r="AJ9008" i="1"/>
  <c r="AE11109" i="1"/>
  <c r="AD11109" i="1"/>
  <c r="AJ11109" i="1"/>
  <c r="AD5741" i="1"/>
  <c r="AE5741" i="1"/>
  <c r="AG5741" i="1"/>
  <c r="AD9904" i="1"/>
  <c r="AE9904" i="1"/>
  <c r="AG9904" i="1"/>
  <c r="AD5734" i="1"/>
  <c r="AE5734" i="1"/>
  <c r="AJ5734" i="1"/>
  <c r="AE5931" i="1"/>
  <c r="AD5931" i="1"/>
  <c r="AJ5931" i="1"/>
  <c r="AD9006" i="1"/>
  <c r="AE9006" i="1"/>
  <c r="AG9006" i="1"/>
  <c r="AE6033" i="1"/>
  <c r="AD6033" i="1"/>
  <c r="AJ6033" i="1"/>
  <c r="AD4885" i="1"/>
  <c r="AE4885" i="1"/>
  <c r="AJ4885" i="1"/>
  <c r="AD6426" i="1"/>
  <c r="AE6426" i="1"/>
  <c r="AJ6426" i="1"/>
  <c r="AD6432" i="1"/>
  <c r="AE6432" i="1"/>
  <c r="AJ6432" i="1"/>
  <c r="AE8387" i="1"/>
  <c r="AD8387" i="1"/>
  <c r="AG8387" i="1"/>
  <c r="AE8445" i="1"/>
  <c r="AD8445" i="1"/>
  <c r="AJ8445" i="1"/>
  <c r="AD8955" i="1"/>
  <c r="AE8955" i="1"/>
  <c r="AJ8955" i="1"/>
  <c r="AD5743" i="1"/>
  <c r="AE5743" i="1"/>
  <c r="AG5743" i="1"/>
  <c r="AE6103" i="1"/>
  <c r="AD6103" i="1"/>
  <c r="AG6103" i="1"/>
  <c r="AD9526" i="1"/>
  <c r="AE9526" i="1"/>
  <c r="AJ9526" i="1"/>
  <c r="AD8930" i="1"/>
  <c r="AE8930" i="1"/>
  <c r="AJ8930" i="1"/>
  <c r="AD5537" i="1"/>
  <c r="AE5537" i="1"/>
  <c r="AJ5537" i="1"/>
  <c r="AD5529" i="1"/>
  <c r="AE5529" i="1"/>
  <c r="AJ5529" i="1"/>
  <c r="AE5530" i="1"/>
  <c r="AD5530" i="1"/>
  <c r="AJ5530" i="1"/>
  <c r="AE7987" i="1"/>
  <c r="AD7987" i="1"/>
  <c r="AJ7987" i="1"/>
  <c r="AD8969" i="1"/>
  <c r="AE8969" i="1"/>
  <c r="AJ8969" i="1"/>
  <c r="AD11088" i="1"/>
  <c r="AE11088" i="1"/>
  <c r="AJ11088" i="1"/>
  <c r="AD8959" i="1"/>
  <c r="AL8959" i="1"/>
  <c r="AG8959" i="1"/>
  <c r="AD7930" i="1"/>
  <c r="AE7930" i="1"/>
  <c r="AJ7930" i="1"/>
  <c r="AE5538" i="1"/>
  <c r="AD5538" i="1"/>
  <c r="AJ5538" i="1"/>
  <c r="AE5544" i="1"/>
  <c r="AD5544" i="1"/>
  <c r="AG5544" i="1"/>
  <c r="AE8313" i="1"/>
  <c r="AD8313" i="1"/>
  <c r="AJ8313" i="1"/>
  <c r="AD8755" i="1"/>
  <c r="AE8755" i="1"/>
  <c r="AG8755" i="1"/>
  <c r="AD7934" i="1"/>
  <c r="AE7934" i="1"/>
  <c r="AG7934" i="1"/>
  <c r="AD8202" i="1"/>
  <c r="AE8202" i="1"/>
  <c r="AG8202" i="1"/>
  <c r="AD5005" i="1"/>
  <c r="AE5005" i="1"/>
  <c r="AJ5005" i="1"/>
  <c r="AD5029" i="1"/>
  <c r="AE5029" i="1"/>
  <c r="AJ5029" i="1"/>
  <c r="AD8974" i="1"/>
  <c r="AE8974" i="1"/>
  <c r="AJ8974" i="1"/>
  <c r="AE7853" i="1"/>
  <c r="AD7853" i="1"/>
  <c r="AG7853" i="1"/>
  <c r="AD7868" i="1"/>
  <c r="AE7868" i="1"/>
  <c r="AG7868" i="1"/>
  <c r="AD9823" i="1"/>
  <c r="AE9823" i="1"/>
  <c r="AG9823" i="1"/>
  <c r="AD9819" i="1"/>
  <c r="AE9819" i="1"/>
  <c r="AJ9819" i="1"/>
  <c r="AD8390" i="1"/>
  <c r="AE8390" i="1"/>
  <c r="AJ8390" i="1"/>
  <c r="AE6203" i="1"/>
  <c r="AD6203" i="1"/>
  <c r="AG6203" i="1"/>
  <c r="AE7865" i="1"/>
  <c r="AD7865" i="1"/>
  <c r="AG7865" i="1"/>
  <c r="AE10268" i="1"/>
  <c r="AD10268" i="1"/>
  <c r="AJ10268" i="1"/>
  <c r="AD9797" i="1"/>
  <c r="AE9797" i="1"/>
  <c r="AG9797" i="1"/>
  <c r="AE6159" i="1"/>
  <c r="AD6159" i="1"/>
  <c r="AG6159" i="1"/>
  <c r="AD9864" i="1"/>
  <c r="AE9864" i="1"/>
  <c r="AJ9864" i="1"/>
  <c r="AD1380" i="1"/>
  <c r="AG1380" i="1"/>
  <c r="AE10342" i="1"/>
  <c r="AD10342" i="1"/>
  <c r="AJ10342" i="1"/>
  <c r="AE6117" i="1"/>
  <c r="AD6117" i="1"/>
  <c r="AG6117" i="1"/>
  <c r="AD9850" i="1"/>
  <c r="AE9850" i="1"/>
  <c r="AJ9850" i="1"/>
  <c r="AD5359" i="1"/>
  <c r="AE5359" i="1"/>
  <c r="AJ5359" i="1"/>
  <c r="AE7297" i="1"/>
  <c r="AD7297" i="1"/>
  <c r="AG7297" i="1"/>
  <c r="AD7858" i="1"/>
  <c r="AE7858" i="1"/>
  <c r="AG7858" i="1"/>
  <c r="AE7855" i="1"/>
  <c r="AD7855" i="1"/>
  <c r="AG7855" i="1"/>
  <c r="AE8391" i="1"/>
  <c r="AD8391" i="1"/>
  <c r="AJ8391" i="1"/>
  <c r="AE8395" i="1"/>
  <c r="AD8395" i="1"/>
  <c r="AJ8395" i="1"/>
  <c r="AD9824" i="1"/>
  <c r="AE9824" i="1"/>
  <c r="AJ9824" i="1"/>
  <c r="AD9816" i="1"/>
  <c r="AE9816" i="1"/>
  <c r="AG9816" i="1"/>
  <c r="AD9810" i="1"/>
  <c r="AE9810" i="1"/>
  <c r="AJ9810" i="1"/>
  <c r="AE8379" i="1"/>
  <c r="AD8379" i="1"/>
  <c r="AJ8379" i="1"/>
  <c r="AE6111" i="1"/>
  <c r="AD6111" i="1"/>
  <c r="AG6111" i="1"/>
  <c r="AD9414" i="1"/>
  <c r="AE9414" i="1"/>
  <c r="AJ9414" i="1"/>
  <c r="AD9868" i="1"/>
  <c r="AE9868" i="1"/>
  <c r="AG9868" i="1"/>
  <c r="AD9809" i="1"/>
  <c r="AE9809" i="1"/>
  <c r="AG9809" i="1"/>
  <c r="AE6129" i="1"/>
  <c r="AD6129" i="1"/>
  <c r="AG6129" i="1"/>
  <c r="AE6211" i="1"/>
  <c r="AD6211" i="1"/>
  <c r="AG6211" i="1"/>
  <c r="AD9848" i="1"/>
  <c r="AE9848" i="1"/>
  <c r="AJ9848" i="1"/>
  <c r="AD4130" i="1"/>
  <c r="AE4130" i="1"/>
  <c r="AK4130" i="1" s="1"/>
  <c r="AL4130" i="1" s="1"/>
  <c r="AH4130" i="1"/>
  <c r="AJ4130" i="1" s="1"/>
  <c r="AD7394" i="1"/>
  <c r="AE7394" i="1"/>
  <c r="AG7394" i="1"/>
  <c r="AD7592" i="1"/>
  <c r="AE7592" i="1"/>
  <c r="AG7592" i="1"/>
  <c r="AE7303" i="1"/>
  <c r="AD7303" i="1"/>
  <c r="AG7303" i="1"/>
  <c r="AD9858" i="1"/>
  <c r="AE9858" i="1"/>
  <c r="AJ9858" i="1"/>
  <c r="AD10720" i="1"/>
  <c r="AE10720" i="1"/>
  <c r="AJ10720" i="1"/>
  <c r="AE5244" i="1"/>
  <c r="AD5244" i="1"/>
  <c r="AJ5244" i="1"/>
  <c r="AE5432" i="1"/>
  <c r="AD5432" i="1"/>
  <c r="AG5432" i="1"/>
  <c r="AD10059" i="1"/>
  <c r="AE10059" i="1"/>
  <c r="AJ10059" i="1"/>
  <c r="AD5722" i="1"/>
  <c r="AE5722" i="1"/>
  <c r="AJ5722" i="1"/>
  <c r="AD5249" i="1"/>
  <c r="AE5249" i="1"/>
  <c r="AJ5249" i="1"/>
  <c r="AD5233" i="1"/>
  <c r="AE5233" i="1"/>
  <c r="AG5233" i="1"/>
  <c r="AD2764" i="1"/>
  <c r="AJ2764" i="1"/>
  <c r="AE5236" i="1"/>
  <c r="AD5236" i="1"/>
  <c r="AG5236" i="1"/>
  <c r="AE6135" i="1"/>
  <c r="AD6135" i="1"/>
  <c r="AG6135" i="1"/>
  <c r="AE10612" i="1"/>
  <c r="AD10612" i="1"/>
  <c r="AJ10612" i="1"/>
  <c r="AD10209" i="1"/>
  <c r="AE10209" i="1"/>
  <c r="AG10209" i="1"/>
  <c r="AE10801" i="1"/>
  <c r="AD10801" i="1"/>
  <c r="AG10801" i="1"/>
  <c r="AE10190" i="1"/>
  <c r="AD10190" i="1"/>
  <c r="AG10190" i="1"/>
  <c r="AE4869" i="1"/>
  <c r="AD4869" i="1"/>
  <c r="AJ4869" i="1"/>
  <c r="AE10068" i="1"/>
  <c r="AD10068" i="1"/>
  <c r="AJ10068" i="1"/>
  <c r="AE5889" i="1"/>
  <c r="AD5889" i="1"/>
  <c r="AG5889" i="1"/>
  <c r="AE5891" i="1"/>
  <c r="AD5891" i="1"/>
  <c r="AG5891" i="1"/>
  <c r="AE6445" i="1"/>
  <c r="AD6445" i="1"/>
  <c r="AJ6445" i="1"/>
  <c r="AD5966" i="1"/>
  <c r="AE5966" i="1"/>
  <c r="AG5966" i="1"/>
  <c r="AE5881" i="1"/>
  <c r="AD5881" i="1"/>
  <c r="AG5881" i="1"/>
  <c r="AE10584" i="1"/>
  <c r="AD10584" i="1"/>
  <c r="AJ10584" i="1"/>
  <c r="AD4590" i="1"/>
  <c r="AE4590" i="1"/>
  <c r="AG4590" i="1"/>
  <c r="AD4253" i="1"/>
  <c r="AE4253" i="1"/>
  <c r="AG4253" i="1"/>
  <c r="AE4591" i="1"/>
  <c r="AD4591" i="1"/>
  <c r="AG4591" i="1"/>
  <c r="AD4323" i="1"/>
  <c r="AE4323" i="1"/>
  <c r="AG4323" i="1"/>
  <c r="AD11140" i="1"/>
  <c r="AE11140" i="1"/>
  <c r="AG11140" i="1"/>
  <c r="AD8639" i="1"/>
  <c r="AE8639" i="1"/>
  <c r="AG8639" i="1"/>
  <c r="AD5363" i="1"/>
  <c r="AE5363" i="1"/>
  <c r="AJ5363" i="1"/>
  <c r="AD10193" i="1"/>
  <c r="AE10193" i="1"/>
  <c r="AG10193" i="1"/>
  <c r="AE10817" i="1"/>
  <c r="AD10817" i="1"/>
  <c r="AG10817" i="1"/>
  <c r="AD9017" i="1"/>
  <c r="AE9017" i="1"/>
  <c r="AG9017" i="1"/>
  <c r="AD6889" i="1"/>
  <c r="AE6889" i="1"/>
  <c r="AG6889" i="1"/>
  <c r="AE11233" i="1"/>
  <c r="AD11233" i="1"/>
  <c r="AG11233" i="1"/>
  <c r="AD8486" i="1"/>
  <c r="AE8486" i="1"/>
  <c r="AG8486" i="1"/>
  <c r="AD9700" i="1"/>
  <c r="AE9700" i="1"/>
  <c r="AK9700" i="1" s="1"/>
  <c r="AL9700" i="1" s="1"/>
  <c r="AG9700" i="1"/>
  <c r="AH9700" i="1" s="1"/>
  <c r="AJ9700" i="1" s="1"/>
  <c r="AE7613" i="1"/>
  <c r="AD7613" i="1"/>
  <c r="AG7613" i="1"/>
  <c r="AD3671" i="1"/>
  <c r="AE3671" i="1"/>
  <c r="AG3671" i="1"/>
  <c r="AE3698" i="1"/>
  <c r="AD3698" i="1"/>
  <c r="AG3698" i="1"/>
  <c r="AD10099" i="1"/>
  <c r="AE10099" i="1"/>
  <c r="AG10099" i="1"/>
  <c r="AD6506" i="1"/>
  <c r="AE6506" i="1"/>
  <c r="AG6506" i="1"/>
  <c r="AE10769" i="1"/>
  <c r="AD10769" i="1"/>
  <c r="AG10769" i="1"/>
  <c r="AD4280" i="1"/>
  <c r="AE4280" i="1"/>
  <c r="AG4280" i="1"/>
  <c r="AD5096" i="1"/>
  <c r="AE5096" i="1"/>
  <c r="AG5096" i="1"/>
  <c r="AE11299" i="1"/>
  <c r="AD11299" i="1"/>
  <c r="AG11299" i="1"/>
  <c r="AE6195" i="1"/>
  <c r="AD6195" i="1"/>
  <c r="AG6195" i="1"/>
  <c r="AE7760" i="1"/>
  <c r="AK7760" i="1" s="1"/>
  <c r="AG7760" i="1"/>
  <c r="AD10996" i="1"/>
  <c r="AE10996" i="1"/>
  <c r="AK10996" i="1" s="1"/>
  <c r="AL10996" i="1" s="1"/>
  <c r="AG10996" i="1"/>
  <c r="AH10996" i="1" s="1"/>
  <c r="AJ10996" i="1" s="1"/>
  <c r="AE7299" i="1"/>
  <c r="AD7299" i="1"/>
  <c r="AG7299" i="1"/>
  <c r="AD11250" i="1"/>
  <c r="AE11250" i="1"/>
  <c r="AG11250" i="1"/>
  <c r="AD3730" i="1"/>
  <c r="AE3730" i="1"/>
  <c r="AG3730" i="1"/>
  <c r="AE3666" i="1"/>
  <c r="AD3666" i="1"/>
  <c r="AG3666" i="1"/>
  <c r="AD5876" i="1"/>
  <c r="AE5876" i="1"/>
  <c r="AG5876" i="1"/>
  <c r="AE5143" i="1"/>
  <c r="AD5143" i="1"/>
  <c r="AG5143" i="1"/>
  <c r="AD3991" i="1"/>
  <c r="AE3991" i="1"/>
  <c r="AK3991" i="1" s="1"/>
  <c r="AL3991" i="1" s="1"/>
  <c r="AG3991" i="1"/>
  <c r="AH3991" i="1" s="1"/>
  <c r="AJ3991" i="1" s="1"/>
  <c r="AD4025" i="1"/>
  <c r="AE4025" i="1"/>
  <c r="AK4025" i="1" s="1"/>
  <c r="AL4025" i="1" s="1"/>
  <c r="AG4025" i="1"/>
  <c r="AH4025" i="1" s="1"/>
  <c r="AJ4025" i="1" s="1"/>
  <c r="AD1636" i="1"/>
  <c r="AG1636" i="1"/>
  <c r="AH1636" i="1" s="1"/>
  <c r="AJ1636" i="1" s="1"/>
  <c r="AE5814" i="1"/>
  <c r="AD5814" i="1"/>
  <c r="AG5814" i="1"/>
  <c r="AE7981" i="1"/>
  <c r="AD7981" i="1"/>
  <c r="AG7981" i="1"/>
  <c r="AD1764" i="1"/>
  <c r="AG1764" i="1"/>
  <c r="AH1764" i="1" s="1"/>
  <c r="AJ1764" i="1" s="1"/>
  <c r="AD1702" i="1"/>
  <c r="AG1702" i="1"/>
  <c r="AH1702" i="1" s="1"/>
  <c r="AJ1702" i="1" s="1"/>
  <c r="AD4666" i="1"/>
  <c r="AE4666" i="1"/>
  <c r="AG4666" i="1"/>
  <c r="AD4672" i="1"/>
  <c r="AE4672" i="1"/>
  <c r="AG4672" i="1"/>
  <c r="AD5373" i="1"/>
  <c r="AE5373" i="1"/>
  <c r="AG5373" i="1"/>
  <c r="AE5991" i="1"/>
  <c r="AD5991" i="1"/>
  <c r="AG5991" i="1"/>
  <c r="AE10877" i="1"/>
  <c r="AD10877" i="1"/>
  <c r="AG10877" i="1"/>
  <c r="AD7980" i="1"/>
  <c r="AE7980" i="1"/>
  <c r="AG7980" i="1"/>
  <c r="AD4136" i="1"/>
  <c r="AE4136" i="1"/>
  <c r="AK4136" i="1" s="1"/>
  <c r="AL4136" i="1" s="1"/>
  <c r="AG4136" i="1"/>
  <c r="AH4136" i="1" s="1"/>
  <c r="AJ4136" i="1" s="1"/>
  <c r="AD6554" i="1"/>
  <c r="AE6554" i="1"/>
  <c r="AG6554" i="1"/>
  <c r="AD6572" i="1"/>
  <c r="AE6572" i="1"/>
  <c r="AG6572" i="1"/>
  <c r="AD8593" i="1"/>
  <c r="AE8593" i="1"/>
  <c r="AG8593" i="1"/>
  <c r="AD6565" i="1"/>
  <c r="AE6565" i="1"/>
  <c r="AG6565" i="1"/>
  <c r="AE10923" i="1"/>
  <c r="AD10923" i="1"/>
  <c r="AG10923" i="1"/>
  <c r="AD10926" i="1"/>
  <c r="AE10926" i="1"/>
  <c r="AG10926" i="1"/>
  <c r="AD8824" i="1"/>
  <c r="AE8824" i="1"/>
  <c r="AJ8824" i="1"/>
  <c r="AE10160" i="1"/>
  <c r="AD10160" i="1"/>
  <c r="AG10160" i="1"/>
  <c r="AD3543" i="1"/>
  <c r="AE3543" i="1"/>
  <c r="AG3543" i="1"/>
  <c r="AD6938" i="1"/>
  <c r="AE6938" i="1"/>
  <c r="AG6938" i="1"/>
  <c r="AH6938" i="1" s="1"/>
  <c r="AD1911" i="1"/>
  <c r="AG1911" i="1"/>
  <c r="AD10742" i="1"/>
  <c r="AE10742" i="1"/>
  <c r="AG10742" i="1"/>
  <c r="AE5372" i="1"/>
  <c r="AD5372" i="1"/>
  <c r="AG5372" i="1"/>
  <c r="AD3990" i="1"/>
  <c r="AE3990" i="1"/>
  <c r="AK3990" i="1" s="1"/>
  <c r="AL3990" i="1" s="1"/>
  <c r="AG3990" i="1"/>
  <c r="AH3990" i="1" s="1"/>
  <c r="AJ3990" i="1" s="1"/>
  <c r="AE5987" i="1"/>
  <c r="AD5987" i="1"/>
  <c r="AG5987" i="1"/>
  <c r="AD3295" i="1"/>
  <c r="AG3295" i="1"/>
  <c r="AD10105" i="1"/>
  <c r="AE10105" i="1"/>
  <c r="AG10105" i="1"/>
  <c r="AE6023" i="1"/>
  <c r="AD6023" i="1"/>
  <c r="AG6023" i="1"/>
  <c r="AE8439" i="1"/>
  <c r="AD8439" i="1"/>
  <c r="AG8439" i="1"/>
  <c r="AE7843" i="1"/>
  <c r="AD7843" i="1"/>
  <c r="AG7843" i="1"/>
  <c r="AD4201" i="1"/>
  <c r="AE4201" i="1"/>
  <c r="AG4201" i="1"/>
  <c r="AD4219" i="1"/>
  <c r="AE4219" i="1"/>
  <c r="AG4219" i="1"/>
  <c r="AD6761" i="1"/>
  <c r="AE6761" i="1"/>
  <c r="AG6761" i="1"/>
  <c r="AD8962" i="1"/>
  <c r="AE8962" i="1"/>
  <c r="AG8962" i="1"/>
  <c r="AD4508" i="1"/>
  <c r="AE4508" i="1"/>
  <c r="AG4508" i="1"/>
  <c r="AD4435" i="1"/>
  <c r="AE4435" i="1"/>
  <c r="AG4435" i="1"/>
  <c r="AD9988" i="1"/>
  <c r="AE9988" i="1"/>
  <c r="AK9988" i="1" s="1"/>
  <c r="AG9988" i="1"/>
  <c r="AD4238" i="1"/>
  <c r="AE4238" i="1"/>
  <c r="AG4238" i="1"/>
  <c r="AD3529" i="1"/>
  <c r="AE3529" i="1"/>
  <c r="AG3529" i="1"/>
  <c r="AE3540" i="1"/>
  <c r="AD3540" i="1"/>
  <c r="AG3540" i="1"/>
  <c r="AD4170" i="1"/>
  <c r="AE4170" i="1"/>
  <c r="AG4170" i="1"/>
  <c r="AD4273" i="1"/>
  <c r="AE4273" i="1"/>
  <c r="AG4273" i="1"/>
  <c r="AD9439" i="1"/>
  <c r="AE9439" i="1"/>
  <c r="AG9439" i="1"/>
  <c r="AD3320" i="1"/>
  <c r="AG3320" i="1"/>
  <c r="AD2699" i="1"/>
  <c r="AG2699" i="1"/>
  <c r="AE11001" i="1"/>
  <c r="AK11001" i="1" s="1"/>
  <c r="AL11001" i="1" s="1"/>
  <c r="AD11001" i="1"/>
  <c r="AG11001" i="1"/>
  <c r="AH11001" i="1" s="1"/>
  <c r="AJ11001" i="1" s="1"/>
  <c r="AD9672" i="1"/>
  <c r="AE9672" i="1"/>
  <c r="AK9672" i="1" s="1"/>
  <c r="AL9672" i="1" s="1"/>
  <c r="AG9672" i="1"/>
  <c r="AH9672" i="1" s="1"/>
  <c r="AJ9672" i="1" s="1"/>
  <c r="AD7810" i="1"/>
  <c r="AE7810" i="1"/>
  <c r="AG7810" i="1"/>
  <c r="AD4301" i="1"/>
  <c r="AE4301" i="1"/>
  <c r="AG4301" i="1"/>
  <c r="AD4425" i="1"/>
  <c r="AE4425" i="1"/>
  <c r="AG4425" i="1"/>
  <c r="AD7143" i="1"/>
  <c r="AE7143" i="1"/>
  <c r="AG7143" i="1"/>
  <c r="AD6833" i="1"/>
  <c r="AE6833" i="1"/>
  <c r="AG6833" i="1"/>
  <c r="AE6319" i="1"/>
  <c r="AD6319" i="1"/>
  <c r="AG6319" i="1"/>
  <c r="AD7018" i="1"/>
  <c r="AE7018" i="1"/>
  <c r="AG7018" i="1"/>
  <c r="AD5776" i="1"/>
  <c r="AE5776" i="1"/>
  <c r="AG5776" i="1"/>
  <c r="AE10166" i="1"/>
  <c r="AD10166" i="1"/>
  <c r="AG10166" i="1"/>
  <c r="AD10261" i="1"/>
  <c r="AE10261" i="1"/>
  <c r="AG10261" i="1"/>
  <c r="AD1680" i="1"/>
  <c r="AG1680" i="1"/>
  <c r="AH1680" i="1" s="1"/>
  <c r="AJ1680" i="1" s="1"/>
  <c r="AD9689" i="1"/>
  <c r="AE9689" i="1"/>
  <c r="AK9689" i="1" s="1"/>
  <c r="AL9689" i="1" s="1"/>
  <c r="AG9689" i="1"/>
  <c r="AH9689" i="1" s="1"/>
  <c r="AJ9689" i="1" s="1"/>
  <c r="AD5854" i="1"/>
  <c r="AE5854" i="1"/>
  <c r="AG5854" i="1"/>
  <c r="AE5836" i="1"/>
  <c r="AD5836" i="1"/>
  <c r="AG5836" i="1"/>
  <c r="AD3863" i="1"/>
  <c r="AE3863" i="1"/>
  <c r="AK3863" i="1" s="1"/>
  <c r="AL3863" i="1" s="1"/>
  <c r="AG3863" i="1"/>
  <c r="AH3863" i="1" s="1"/>
  <c r="AJ3863" i="1" s="1"/>
  <c r="AD10215" i="1"/>
  <c r="AE10215" i="1"/>
  <c r="AG10215" i="1"/>
  <c r="AD3471" i="1"/>
  <c r="AE3471" i="1"/>
  <c r="AG3471" i="1"/>
  <c r="AD4810" i="1"/>
  <c r="AE4810" i="1"/>
  <c r="AG4810" i="1"/>
  <c r="AD7886" i="1"/>
  <c r="AE7886" i="1"/>
  <c r="AG7886" i="1"/>
  <c r="AE5877" i="1"/>
  <c r="AD5877" i="1"/>
  <c r="AG5877" i="1"/>
  <c r="AD9608" i="1"/>
  <c r="AE9608" i="1"/>
  <c r="AG9608" i="1"/>
  <c r="AD9465" i="1"/>
  <c r="AE9465" i="1"/>
  <c r="AJ9465" i="1"/>
  <c r="AD1819" i="1"/>
  <c r="AG1819" i="1"/>
  <c r="AH1819" i="1" s="1"/>
  <c r="AJ1819" i="1" s="1"/>
  <c r="AD6629" i="1"/>
  <c r="AE6629" i="1"/>
  <c r="AG6629" i="1"/>
  <c r="AD9534" i="1"/>
  <c r="AE9534" i="1"/>
  <c r="AG9534" i="1"/>
  <c r="AE5193" i="1"/>
  <c r="AD5193" i="1"/>
  <c r="AG5193" i="1"/>
  <c r="AE5644" i="1"/>
  <c r="AD5644" i="1"/>
  <c r="AG5644" i="1"/>
  <c r="AE5175" i="1"/>
  <c r="AG5175" i="1"/>
  <c r="AE8071" i="1"/>
  <c r="AD8071" i="1"/>
  <c r="AG8071" i="1"/>
  <c r="AD4184" i="1"/>
  <c r="AE4184" i="1"/>
  <c r="AG4184" i="1"/>
  <c r="AD5431" i="1"/>
  <c r="AE5431" i="1"/>
  <c r="AG5431" i="1"/>
  <c r="AD4951" i="1"/>
  <c r="AE4951" i="1"/>
  <c r="AJ4951" i="1"/>
  <c r="AD5555" i="1"/>
  <c r="AE5555" i="1"/>
  <c r="AG5555" i="1"/>
  <c r="AE8005" i="1"/>
  <c r="AD8005" i="1"/>
  <c r="AG8005" i="1"/>
  <c r="AD2466" i="1"/>
  <c r="AJ2466" i="1"/>
  <c r="AE8169" i="1"/>
  <c r="AD8169" i="1"/>
  <c r="AG8169" i="1"/>
  <c r="AD3907" i="1"/>
  <c r="AE3907" i="1"/>
  <c r="AK3907" i="1" s="1"/>
  <c r="AL3907" i="1" s="1"/>
  <c r="AG3907" i="1"/>
  <c r="AH3907" i="1" s="1"/>
  <c r="AJ3907" i="1" s="1"/>
  <c r="AD10379" i="1"/>
  <c r="AE10379" i="1"/>
  <c r="AG10379" i="1"/>
  <c r="AD2726" i="1"/>
  <c r="AG2726" i="1"/>
  <c r="AD6598" i="1"/>
  <c r="AE6598" i="1"/>
  <c r="AG6598" i="1"/>
  <c r="AE10681" i="1"/>
  <c r="AD10681" i="1"/>
  <c r="AG10681" i="1"/>
  <c r="AD1942" i="1"/>
  <c r="AG1942" i="1"/>
  <c r="AD2951" i="1"/>
  <c r="AG2951" i="1"/>
  <c r="AE3500" i="1"/>
  <c r="AD3500" i="1"/>
  <c r="AJ3500" i="1"/>
  <c r="AD9591" i="1"/>
  <c r="AE9591" i="1"/>
  <c r="AG9591" i="1"/>
  <c r="AD9951" i="1"/>
  <c r="AE9951" i="1"/>
  <c r="AG9951" i="1"/>
  <c r="AD10109" i="1"/>
  <c r="AE10109" i="1"/>
  <c r="AG10109" i="1"/>
  <c r="AD6968" i="1"/>
  <c r="AE6968" i="1"/>
  <c r="AG6968" i="1"/>
  <c r="AD6974" i="1"/>
  <c r="AE6974" i="1"/>
  <c r="AG6974" i="1"/>
  <c r="AE7249" i="1"/>
  <c r="AD7249" i="1"/>
  <c r="AG7249" i="1"/>
  <c r="AD6959" i="1"/>
  <c r="AE6959" i="1"/>
  <c r="AG6959" i="1"/>
  <c r="AD10020" i="1"/>
  <c r="AE10020" i="1"/>
  <c r="AG10020" i="1"/>
  <c r="AE7877" i="1"/>
  <c r="AD7877" i="1"/>
  <c r="AG7877" i="1"/>
  <c r="AE3582" i="1"/>
  <c r="AD3582" i="1"/>
  <c r="AG3582" i="1"/>
  <c r="AD3629" i="1"/>
  <c r="AE3629" i="1"/>
  <c r="AG3629" i="1"/>
  <c r="AE3623" i="1"/>
  <c r="AD3623" i="1"/>
  <c r="AG3623" i="1"/>
  <c r="AD3631" i="1"/>
  <c r="AE3631" i="1"/>
  <c r="AG3631" i="1"/>
  <c r="AD3757" i="1"/>
  <c r="AE3757" i="1"/>
  <c r="AG3757" i="1"/>
  <c r="AE3559" i="1"/>
  <c r="AD3559" i="1"/>
  <c r="AG3559" i="1"/>
  <c r="AD3549" i="1"/>
  <c r="AE3549" i="1"/>
  <c r="AG3549" i="1"/>
  <c r="AD3338" i="1"/>
  <c r="AG3338" i="1"/>
  <c r="AE3560" i="1"/>
  <c r="AD3560" i="1"/>
  <c r="AG3560" i="1"/>
  <c r="AE3548" i="1"/>
  <c r="AD3548" i="1"/>
  <c r="AG3548" i="1"/>
  <c r="AD7990" i="1"/>
  <c r="AE7990" i="1"/>
  <c r="AJ7990" i="1"/>
  <c r="AD4121" i="1"/>
  <c r="AE4121" i="1"/>
  <c r="AK4121" i="1" s="1"/>
  <c r="AL4121" i="1" s="1"/>
  <c r="AH4121" i="1"/>
  <c r="AJ4121" i="1" s="1"/>
  <c r="AE6243" i="1"/>
  <c r="AD6243" i="1"/>
  <c r="AG6243" i="1"/>
  <c r="AD2518" i="1"/>
  <c r="AG2518" i="1"/>
  <c r="AD2898" i="1"/>
  <c r="AG2898" i="1"/>
  <c r="AD2523" i="1"/>
  <c r="AG2523" i="1"/>
  <c r="AD9302" i="1"/>
  <c r="AE9302" i="1"/>
  <c r="AJ9302" i="1"/>
  <c r="AE10404" i="1"/>
  <c r="AD10404" i="1"/>
  <c r="AG10404" i="1"/>
  <c r="AD2960" i="1"/>
  <c r="AG2960" i="1"/>
  <c r="AD9565" i="1"/>
  <c r="AE9565" i="1"/>
  <c r="AG9565" i="1"/>
  <c r="AD4011" i="1"/>
  <c r="AE4011" i="1"/>
  <c r="AK4011" i="1" s="1"/>
  <c r="AL4011" i="1" s="1"/>
  <c r="AH4011" i="1"/>
  <c r="AJ4011" i="1" s="1"/>
  <c r="AE5450" i="1"/>
  <c r="AD5450" i="1"/>
  <c r="AG5450" i="1"/>
  <c r="AD5645" i="1"/>
  <c r="AE5645" i="1"/>
  <c r="AG5645" i="1"/>
  <c r="AE5220" i="1"/>
  <c r="AD5220" i="1"/>
  <c r="AG5220" i="1"/>
  <c r="AH5220" i="1" s="1"/>
  <c r="AE11229" i="1"/>
  <c r="AD11229" i="1"/>
  <c r="AG11229" i="1"/>
  <c r="AD11026" i="1"/>
  <c r="AE11026" i="1"/>
  <c r="AG11026" i="1"/>
  <c r="AD11262" i="1"/>
  <c r="AE11262" i="1"/>
  <c r="AG11262" i="1"/>
  <c r="AD11206" i="1"/>
  <c r="AE11206" i="1"/>
  <c r="AG11206" i="1"/>
  <c r="AD11258" i="1"/>
  <c r="AE11258" i="1"/>
  <c r="AG11258" i="1"/>
  <c r="AE11161" i="1"/>
  <c r="AD11161" i="1"/>
  <c r="AG11161" i="1"/>
  <c r="AE11235" i="1"/>
  <c r="AD11235" i="1"/>
  <c r="AG11235" i="1"/>
  <c r="AE7659" i="1"/>
  <c r="AD7659" i="1"/>
  <c r="AG7659" i="1"/>
  <c r="AD1479" i="1"/>
  <c r="AG1479" i="1"/>
  <c r="AH1479" i="1" s="1"/>
  <c r="AJ1479" i="1" s="1"/>
  <c r="AE11045" i="1"/>
  <c r="AD11045" i="1"/>
  <c r="AG11045" i="1"/>
  <c r="AE11157" i="1"/>
  <c r="AD11157" i="1"/>
  <c r="AG11157" i="1"/>
  <c r="AE11185" i="1"/>
  <c r="AD11185" i="1"/>
  <c r="AG11185" i="1"/>
  <c r="AD11024" i="1"/>
  <c r="AE11024" i="1"/>
  <c r="AG11024" i="1"/>
  <c r="AE11223" i="1"/>
  <c r="AD11223" i="1"/>
  <c r="AG11223" i="1"/>
  <c r="AE11283" i="1"/>
  <c r="AD11283" i="1"/>
  <c r="AG11283" i="1"/>
  <c r="AD11256" i="1"/>
  <c r="AE11256" i="1"/>
  <c r="AG11256" i="1"/>
  <c r="AD11158" i="1"/>
  <c r="AE11158" i="1"/>
  <c r="AG11158" i="1"/>
  <c r="AD11176" i="1"/>
  <c r="AE11176" i="1"/>
  <c r="AG11176" i="1"/>
  <c r="AE11207" i="1"/>
  <c r="AD11207" i="1"/>
  <c r="AG11207" i="1"/>
  <c r="AE11153" i="1"/>
  <c r="AD11153" i="1"/>
  <c r="AG11153" i="1"/>
  <c r="AE11285" i="1"/>
  <c r="AD11285" i="1"/>
  <c r="AG11285" i="1"/>
  <c r="AE11263" i="1"/>
  <c r="AD11263" i="1"/>
  <c r="AG11263" i="1"/>
  <c r="AE11241" i="1"/>
  <c r="AD11241" i="1"/>
  <c r="AG11241" i="1"/>
  <c r="AE11147" i="1"/>
  <c r="AD11147" i="1"/>
  <c r="AG11147" i="1"/>
  <c r="AD9914" i="1"/>
  <c r="AE9914" i="1"/>
  <c r="AG9914" i="1"/>
  <c r="AD7766" i="1"/>
  <c r="AE7766" i="1"/>
  <c r="AG7766" i="1"/>
  <c r="AD2560" i="1"/>
  <c r="AG2560" i="1"/>
  <c r="AE10278" i="1"/>
  <c r="AD10278" i="1"/>
  <c r="AJ10278" i="1"/>
  <c r="AD6949" i="1"/>
  <c r="AE6949" i="1"/>
  <c r="AG6949" i="1"/>
  <c r="AD4947" i="1"/>
  <c r="AE4947" i="1"/>
  <c r="AG4947" i="1"/>
  <c r="AD8268" i="1"/>
  <c r="AE8268" i="1"/>
  <c r="AG8268" i="1"/>
  <c r="AE10090" i="1"/>
  <c r="AD10090" i="1"/>
  <c r="AG10090" i="1"/>
  <c r="AE7156" i="1"/>
  <c r="AD7156" i="1"/>
  <c r="AG7156" i="1"/>
  <c r="AD7149" i="1"/>
  <c r="AE7149" i="1"/>
  <c r="AG7149" i="1"/>
  <c r="AD6847" i="1"/>
  <c r="AE6847" i="1"/>
  <c r="AG6847" i="1"/>
  <c r="AD6842" i="1"/>
  <c r="AE6842" i="1"/>
  <c r="AG6842" i="1"/>
  <c r="AD1647" i="1"/>
  <c r="AG1647" i="1"/>
  <c r="AH1647" i="1" s="1"/>
  <c r="AJ1647" i="1" s="1"/>
  <c r="AD6782" i="1"/>
  <c r="AE6782" i="1"/>
  <c r="AG6782" i="1"/>
  <c r="AD6839" i="1"/>
  <c r="AE6839" i="1"/>
  <c r="AG6839" i="1"/>
  <c r="AD6771" i="1"/>
  <c r="AE6771" i="1"/>
  <c r="AG6771" i="1"/>
  <c r="AD10930" i="1"/>
  <c r="AE10930" i="1"/>
  <c r="AG10930" i="1"/>
  <c r="AD6900" i="1"/>
  <c r="AE6900" i="1"/>
  <c r="AG6900" i="1"/>
  <c r="AE7479" i="1"/>
  <c r="AG7479" i="1"/>
  <c r="AE4727" i="1"/>
  <c r="AD4727" i="1"/>
  <c r="AG4727" i="1"/>
  <c r="AE10943" i="1"/>
  <c r="AK10943" i="1" s="1"/>
  <c r="AL10943" i="1" s="1"/>
  <c r="AD10943" i="1"/>
  <c r="AG10943" i="1"/>
  <c r="AH10943" i="1" s="1"/>
  <c r="AJ10943" i="1" s="1"/>
  <c r="AD6464" i="1"/>
  <c r="AE6464" i="1"/>
  <c r="AG6464" i="1"/>
  <c r="AD4868" i="1"/>
  <c r="AE4868" i="1"/>
  <c r="AG4868" i="1"/>
  <c r="AD3693" i="1"/>
  <c r="AE3693" i="1"/>
  <c r="AG3693" i="1"/>
  <c r="AD3689" i="1"/>
  <c r="AE3689" i="1"/>
  <c r="AG3689" i="1"/>
  <c r="AD3685" i="1"/>
  <c r="AE3685" i="1"/>
  <c r="AG3685" i="1"/>
  <c r="AD1487" i="1"/>
  <c r="AG1487" i="1"/>
  <c r="AH1487" i="1" s="1"/>
  <c r="AJ1487" i="1" s="1"/>
  <c r="AD10902" i="1"/>
  <c r="AE10902" i="1"/>
  <c r="AG10902" i="1"/>
  <c r="AD8842" i="1"/>
  <c r="AE8842" i="1"/>
  <c r="AG8842" i="1"/>
  <c r="AD8509" i="1"/>
  <c r="AE8509" i="1"/>
  <c r="AG8509" i="1"/>
  <c r="AE7797" i="1"/>
  <c r="AD7797" i="1"/>
  <c r="AJ7797" i="1"/>
  <c r="AD7184" i="1"/>
  <c r="AE7184" i="1"/>
  <c r="AG7184" i="1"/>
  <c r="AD6801" i="1"/>
  <c r="AE6801" i="1"/>
  <c r="AG6801" i="1"/>
  <c r="AD5297" i="1"/>
  <c r="AE5297" i="1"/>
  <c r="AG5297" i="1"/>
  <c r="AD10968" i="1"/>
  <c r="AE10968" i="1"/>
  <c r="AK10968" i="1" s="1"/>
  <c r="AL10968" i="1" s="1"/>
  <c r="AG10968" i="1"/>
  <c r="AH10968" i="1" s="1"/>
  <c r="AJ10968" i="1" s="1"/>
  <c r="AD10948" i="1"/>
  <c r="AE10948" i="1"/>
  <c r="AK10948" i="1" s="1"/>
  <c r="AL10948" i="1" s="1"/>
  <c r="AG10948" i="1"/>
  <c r="AH10948" i="1" s="1"/>
  <c r="AJ10948" i="1" s="1"/>
  <c r="AD9784" i="1"/>
  <c r="AE9784" i="1"/>
  <c r="AG9784" i="1"/>
  <c r="AD9783" i="1"/>
  <c r="AE9783" i="1"/>
  <c r="AG9783" i="1"/>
  <c r="AE10995" i="1"/>
  <c r="AK10995" i="1" s="1"/>
  <c r="AL10995" i="1" s="1"/>
  <c r="AD10995" i="1"/>
  <c r="AG10995" i="1"/>
  <c r="AH10995" i="1" s="1"/>
  <c r="AJ10995" i="1" s="1"/>
  <c r="AD10934" i="1"/>
  <c r="AE10934" i="1"/>
  <c r="AK10934" i="1" s="1"/>
  <c r="AL10934" i="1" s="1"/>
  <c r="AG10934" i="1"/>
  <c r="AH10934" i="1" s="1"/>
  <c r="AJ10934" i="1" s="1"/>
  <c r="AD4082" i="1"/>
  <c r="AE4082" i="1"/>
  <c r="AK4082" i="1" s="1"/>
  <c r="AL4082" i="1" s="1"/>
  <c r="AG4082" i="1"/>
  <c r="AH4082" i="1" s="1"/>
  <c r="AJ4082" i="1" s="1"/>
  <c r="AD5229" i="1"/>
  <c r="AE5229" i="1"/>
  <c r="AG5229" i="1"/>
  <c r="AE11007" i="1"/>
  <c r="AK11007" i="1" s="1"/>
  <c r="AL11007" i="1" s="1"/>
  <c r="AD11007" i="1"/>
  <c r="AG11007" i="1"/>
  <c r="AH11007" i="1" s="1"/>
  <c r="AJ11007" i="1" s="1"/>
  <c r="AD9194" i="1"/>
  <c r="AE9194" i="1"/>
  <c r="AG9194" i="1"/>
  <c r="AD7114" i="1"/>
  <c r="AE7114" i="1"/>
  <c r="AG7114" i="1"/>
  <c r="AD6688" i="1"/>
  <c r="AE6688" i="1"/>
  <c r="AG6688" i="1"/>
  <c r="AD6936" i="1"/>
  <c r="AE6936" i="1"/>
  <c r="AG6936" i="1"/>
  <c r="AD10063" i="1"/>
  <c r="AE10063" i="1"/>
  <c r="AG10063" i="1"/>
  <c r="AD9764" i="1"/>
  <c r="AE9764" i="1"/>
  <c r="AG9764" i="1"/>
  <c r="AE8153" i="1"/>
  <c r="AD8153" i="1"/>
  <c r="AG8153" i="1"/>
  <c r="AE8151" i="1"/>
  <c r="AD8151" i="1"/>
  <c r="AG8151" i="1"/>
  <c r="AD9564" i="1"/>
  <c r="AE9564" i="1"/>
  <c r="AG9564" i="1"/>
  <c r="AD9556" i="1"/>
  <c r="AE9556" i="1"/>
  <c r="AG9556" i="1"/>
  <c r="AD9560" i="1"/>
  <c r="AE9560" i="1"/>
  <c r="AG9560" i="1"/>
  <c r="AD11302" i="1"/>
  <c r="AE11302" i="1"/>
  <c r="AJ11302" i="1"/>
  <c r="AE3561" i="1"/>
  <c r="AD3561" i="1"/>
  <c r="AG3561" i="1"/>
  <c r="AD3738" i="1"/>
  <c r="AE3738" i="1"/>
  <c r="AG3738" i="1"/>
  <c r="AD3679" i="1"/>
  <c r="AE3679" i="1"/>
  <c r="AG3679" i="1"/>
  <c r="AD5693" i="1"/>
  <c r="AE5693" i="1"/>
  <c r="AG5693" i="1"/>
  <c r="AE7128" i="1"/>
  <c r="AD7128" i="1"/>
  <c r="AG7128" i="1"/>
  <c r="AE5224" i="1"/>
  <c r="AD5224" i="1"/>
  <c r="AG5224" i="1"/>
  <c r="AD9506" i="1"/>
  <c r="AE9506" i="1"/>
  <c r="AG9506" i="1"/>
  <c r="AE10550" i="1"/>
  <c r="AD10550" i="1"/>
  <c r="AG10550" i="1"/>
  <c r="AE7415" i="1"/>
  <c r="AD7415" i="1"/>
  <c r="AG7415" i="1"/>
  <c r="AD6590" i="1"/>
  <c r="AE6590" i="1"/>
  <c r="AG6590" i="1"/>
  <c r="AD2054" i="1"/>
  <c r="AG2054" i="1"/>
  <c r="AD2060" i="1"/>
  <c r="AG2060" i="1"/>
  <c r="AD3331" i="1"/>
  <c r="AG3331" i="1"/>
  <c r="AD3407" i="1"/>
  <c r="AG3407" i="1"/>
  <c r="AD3411" i="1"/>
  <c r="AG3411" i="1"/>
  <c r="AD10307" i="1"/>
  <c r="AE10307" i="1"/>
  <c r="AJ10307" i="1"/>
  <c r="AE8007" i="1"/>
  <c r="AD8007" i="1"/>
  <c r="AG8007" i="1"/>
  <c r="AD5375" i="1"/>
  <c r="AE5375" i="1"/>
  <c r="AJ5375" i="1"/>
  <c r="AD9999" i="1"/>
  <c r="AE9999" i="1"/>
  <c r="AG9999" i="1"/>
  <c r="AD10014" i="1"/>
  <c r="AE10014" i="1"/>
  <c r="AG10014" i="1"/>
  <c r="AD10001" i="1"/>
  <c r="AE10001" i="1"/>
  <c r="AG10001" i="1"/>
  <c r="AD6384" i="1"/>
  <c r="AE6384" i="1"/>
  <c r="AG6384" i="1"/>
  <c r="AD6462" i="1"/>
  <c r="AE6462" i="1"/>
  <c r="AG6462" i="1"/>
  <c r="AD10000" i="1"/>
  <c r="AE10000" i="1"/>
  <c r="AG10000" i="1"/>
  <c r="AD6754" i="1"/>
  <c r="AE6754" i="1"/>
  <c r="AG6754" i="1"/>
  <c r="AD6631" i="1"/>
  <c r="AE6631" i="1"/>
  <c r="AG6631" i="1"/>
  <c r="AD2464" i="1"/>
  <c r="AJ2464" i="1"/>
  <c r="AE6397" i="1"/>
  <c r="AD6397" i="1"/>
  <c r="AG6397" i="1"/>
  <c r="AD11218" i="1"/>
  <c r="AE11218" i="1"/>
  <c r="AG11218" i="1"/>
  <c r="AD7796" i="1"/>
  <c r="AE7796" i="1"/>
  <c r="AG7796" i="1"/>
  <c r="AD9987" i="1"/>
  <c r="AE9987" i="1"/>
  <c r="AG9987" i="1"/>
  <c r="AD9888" i="1"/>
  <c r="AE9888" i="1"/>
  <c r="AG9888" i="1"/>
  <c r="AE8215" i="1"/>
  <c r="AD8215" i="1"/>
  <c r="AG8215" i="1"/>
  <c r="AD5057" i="1"/>
  <c r="AL5057" i="1"/>
  <c r="AJ5057" i="1"/>
  <c r="AD4443" i="1"/>
  <c r="AE4443" i="1"/>
  <c r="AG4443" i="1"/>
  <c r="AD2636" i="1"/>
  <c r="AJ2636" i="1"/>
  <c r="AD2839" i="1"/>
  <c r="AJ2839" i="1"/>
  <c r="AE10360" i="1"/>
  <c r="AD10360" i="1"/>
  <c r="AG10360" i="1"/>
  <c r="AD8571" i="1"/>
  <c r="AE8571" i="1"/>
  <c r="AJ8571" i="1"/>
  <c r="AD8752" i="1"/>
  <c r="AE8752" i="1"/>
  <c r="AG8752" i="1"/>
  <c r="AD8847" i="1"/>
  <c r="AE8847" i="1"/>
  <c r="AG8847" i="1"/>
  <c r="AD7576" i="1"/>
  <c r="AE7576" i="1"/>
  <c r="AG7576" i="1"/>
  <c r="AD7928" i="1"/>
  <c r="AE7928" i="1"/>
  <c r="AG7928" i="1"/>
  <c r="AD3058" i="1"/>
  <c r="AG3058" i="1"/>
  <c r="AD8919" i="1"/>
  <c r="AE8919" i="1"/>
  <c r="AG8919" i="1"/>
  <c r="AD9792" i="1"/>
  <c r="AE9792" i="1"/>
  <c r="AG9792" i="1"/>
  <c r="AD9570" i="1"/>
  <c r="AE9570" i="1"/>
  <c r="AG9570" i="1"/>
  <c r="AD9390" i="1"/>
  <c r="AE9390" i="1"/>
  <c r="AG9390" i="1"/>
  <c r="AD9524" i="1"/>
  <c r="AE9524" i="1"/>
  <c r="AG9524" i="1"/>
  <c r="AD9272" i="1"/>
  <c r="AE9272" i="1"/>
  <c r="AG9272" i="1"/>
  <c r="AD9617" i="1"/>
  <c r="AE9617" i="1"/>
  <c r="AG9617" i="1"/>
  <c r="AD7284" i="1"/>
  <c r="AE7284" i="1"/>
  <c r="AG7284" i="1"/>
  <c r="AD9724" i="1"/>
  <c r="AE9724" i="1"/>
  <c r="AJ9724" i="1"/>
  <c r="AD6791" i="1"/>
  <c r="AE6791" i="1"/>
  <c r="AG6791" i="1"/>
  <c r="AD8894" i="1"/>
  <c r="AE8894" i="1"/>
  <c r="AG8894" i="1"/>
  <c r="AD5012" i="1"/>
  <c r="AE5012" i="1"/>
  <c r="AG5012" i="1"/>
  <c r="AD2327" i="1"/>
  <c r="AG2327" i="1"/>
  <c r="AD8026" i="1"/>
  <c r="AE8026" i="1"/>
  <c r="AG8026" i="1"/>
  <c r="AD4276" i="1"/>
  <c r="AE4276" i="1"/>
  <c r="AG4276" i="1"/>
  <c r="AD10151" i="1"/>
  <c r="AE10151" i="1"/>
  <c r="AG10151" i="1"/>
  <c r="AD4005" i="1"/>
  <c r="AE4005" i="1"/>
  <c r="AK4005" i="1" s="1"/>
  <c r="AL4005" i="1" s="1"/>
  <c r="AG4005" i="1"/>
  <c r="AH4005" i="1" s="1"/>
  <c r="AJ4005" i="1" s="1"/>
  <c r="AD7716" i="1"/>
  <c r="AE7716" i="1"/>
  <c r="AG7716" i="1"/>
  <c r="AE7405" i="1"/>
  <c r="AD7405" i="1"/>
  <c r="AG7405" i="1"/>
  <c r="AE7915" i="1"/>
  <c r="AD7915" i="1"/>
  <c r="AG7915" i="1"/>
  <c r="AE7745" i="1"/>
  <c r="AD7745" i="1"/>
  <c r="AG7745" i="1"/>
  <c r="AD7916" i="1"/>
  <c r="AE7916" i="1"/>
  <c r="AG7916" i="1"/>
  <c r="AE7403" i="1"/>
  <c r="AD7403" i="1"/>
  <c r="AG7403" i="1"/>
  <c r="AE7409" i="1"/>
  <c r="AD7409" i="1"/>
  <c r="AG7409" i="1"/>
  <c r="AD7404" i="1"/>
  <c r="AE7404" i="1"/>
  <c r="AG7404" i="1"/>
  <c r="AD2363" i="1"/>
  <c r="AG2363" i="1"/>
  <c r="AD2235" i="1"/>
  <c r="AG2235" i="1"/>
  <c r="AD2336" i="1"/>
  <c r="AG2336" i="1"/>
  <c r="AD2055" i="1"/>
  <c r="AG2055" i="1"/>
  <c r="AD2343" i="1"/>
  <c r="AG2343" i="1"/>
  <c r="AD2352" i="1"/>
  <c r="AG2352" i="1"/>
  <c r="AD2251" i="1"/>
  <c r="AG2251" i="1"/>
  <c r="AD2395" i="1"/>
  <c r="AG2395" i="1"/>
  <c r="AD8362" i="1"/>
  <c r="AE8362" i="1"/>
  <c r="AG8362" i="1"/>
  <c r="AD5669" i="1"/>
  <c r="AE5669" i="1"/>
  <c r="AG5669" i="1"/>
  <c r="AD5651" i="1"/>
  <c r="AE5651" i="1"/>
  <c r="AG5651" i="1"/>
  <c r="AE5314" i="1"/>
  <c r="AD5314" i="1"/>
  <c r="AG5314" i="1"/>
  <c r="AE5318" i="1"/>
  <c r="AD5318" i="1"/>
  <c r="AG5318" i="1"/>
  <c r="AE5648" i="1"/>
  <c r="AK5648" i="1" s="1"/>
  <c r="AG5648" i="1"/>
  <c r="AE5652" i="1"/>
  <c r="AD5652" i="1"/>
  <c r="AG5652" i="1"/>
  <c r="AD5691" i="1"/>
  <c r="AE5691" i="1"/>
  <c r="AG5691" i="1"/>
  <c r="AD5317" i="1"/>
  <c r="AE5317" i="1"/>
  <c r="AG5317" i="1"/>
  <c r="AD10071" i="1"/>
  <c r="AE10071" i="1"/>
  <c r="AJ10071" i="1"/>
  <c r="AD2300" i="1"/>
  <c r="AG2300" i="1"/>
  <c r="AD4317" i="1"/>
  <c r="AE4317" i="1"/>
  <c r="AG4317" i="1"/>
  <c r="AD2428" i="1"/>
  <c r="AG2428" i="1"/>
  <c r="AD2288" i="1"/>
  <c r="AG2288" i="1"/>
  <c r="AD2364" i="1"/>
  <c r="AG2364" i="1"/>
  <c r="AD2375" i="1"/>
  <c r="AG2375" i="1"/>
  <c r="AD2176" i="1"/>
  <c r="AG2176" i="1"/>
  <c r="AD4309" i="1"/>
  <c r="AE4309" i="1"/>
  <c r="AG4309" i="1"/>
  <c r="AD4311" i="1"/>
  <c r="AE4311" i="1"/>
  <c r="AG4311" i="1"/>
  <c r="AD4306" i="1"/>
  <c r="AE4306" i="1"/>
  <c r="AG4306" i="1"/>
  <c r="AD4320" i="1"/>
  <c r="AE4320" i="1"/>
  <c r="AG4320" i="1"/>
  <c r="AD6394" i="1"/>
  <c r="AE6394" i="1"/>
  <c r="AG6394" i="1"/>
  <c r="AE5825" i="1"/>
  <c r="AD5825" i="1"/>
  <c r="AG5825" i="1"/>
  <c r="AD6076" i="1"/>
  <c r="AE6076" i="1"/>
  <c r="AG6076" i="1"/>
  <c r="AE5829" i="1"/>
  <c r="AD5829" i="1"/>
  <c r="AG5829" i="1"/>
  <c r="AE3457" i="1"/>
  <c r="AD3457" i="1"/>
  <c r="AG3457" i="1"/>
  <c r="AH3457" i="1" s="1"/>
  <c r="AE5824" i="1"/>
  <c r="AD5824" i="1"/>
  <c r="AG5824" i="1"/>
  <c r="AD2272" i="1"/>
  <c r="AG2272" i="1"/>
  <c r="AD2306" i="1"/>
  <c r="AG2306" i="1"/>
  <c r="AD9668" i="1"/>
  <c r="AE9668" i="1"/>
  <c r="AK9668" i="1" s="1"/>
  <c r="AL9668" i="1" s="1"/>
  <c r="AG9668" i="1"/>
  <c r="AH9668" i="1" s="1"/>
  <c r="AJ9668" i="1" s="1"/>
  <c r="AD10688" i="1"/>
  <c r="AE10688" i="1"/>
  <c r="AG10688" i="1"/>
  <c r="AH10688" i="1" s="1"/>
  <c r="AD6858" i="1"/>
  <c r="AE6858" i="1"/>
  <c r="AG6858" i="1"/>
  <c r="AD6873" i="1"/>
  <c r="AE6873" i="1"/>
  <c r="AG6873" i="1"/>
  <c r="AD6870" i="1"/>
  <c r="AE6870" i="1"/>
  <c r="AG6870" i="1"/>
  <c r="AD6860" i="1"/>
  <c r="AE6860" i="1"/>
  <c r="AG6860" i="1"/>
  <c r="AD6864" i="1"/>
  <c r="AE6864" i="1"/>
  <c r="AG6864" i="1"/>
  <c r="AD6855" i="1"/>
  <c r="AE6855" i="1"/>
  <c r="AG6855" i="1"/>
  <c r="AD6851" i="1"/>
  <c r="AE6851" i="1"/>
  <c r="AG6851" i="1"/>
  <c r="AD7002" i="1"/>
  <c r="AE7002" i="1"/>
  <c r="AG7002" i="1"/>
  <c r="AD9217" i="1"/>
  <c r="AE9217" i="1"/>
  <c r="AG9217" i="1"/>
  <c r="AD9203" i="1"/>
  <c r="AE9203" i="1"/>
  <c r="AG9203" i="1"/>
  <c r="AE7721" i="1"/>
  <c r="AD7721" i="1"/>
  <c r="AG7721" i="1"/>
  <c r="AD7728" i="1"/>
  <c r="AE7728" i="1"/>
  <c r="AG7728" i="1"/>
  <c r="AE7637" i="1"/>
  <c r="AD7637" i="1"/>
  <c r="AG7637" i="1"/>
  <c r="AD8463" i="1"/>
  <c r="AE8463" i="1"/>
  <c r="AG8463" i="1"/>
  <c r="AD7768" i="1"/>
  <c r="AE7768" i="1"/>
  <c r="AG7768" i="1"/>
  <c r="AD8961" i="1"/>
  <c r="AE8961" i="1"/>
  <c r="AG8961" i="1"/>
  <c r="AE7649" i="1"/>
  <c r="AD7649" i="1"/>
  <c r="AG7649" i="1"/>
  <c r="AD7402" i="1"/>
  <c r="AE7402" i="1"/>
  <c r="AG7402" i="1"/>
  <c r="AD7636" i="1"/>
  <c r="AE7636" i="1"/>
  <c r="AG7636" i="1"/>
  <c r="AE7639" i="1"/>
  <c r="AD7639" i="1"/>
  <c r="AG7639" i="1"/>
  <c r="AE7647" i="1"/>
  <c r="AD7647" i="1"/>
  <c r="AG7647" i="1"/>
  <c r="AE7643" i="1"/>
  <c r="AD7643" i="1"/>
  <c r="AG7643" i="1"/>
  <c r="AD3924" i="1"/>
  <c r="AE3924" i="1"/>
  <c r="AK3924" i="1" s="1"/>
  <c r="AL3924" i="1" s="1"/>
  <c r="AG3924" i="1"/>
  <c r="AH3924" i="1" s="1"/>
  <c r="AJ3924" i="1" s="1"/>
  <c r="AD4489" i="1"/>
  <c r="AE4489" i="1"/>
  <c r="AJ4489" i="1"/>
  <c r="AD4494" i="1"/>
  <c r="AE4494" i="1"/>
  <c r="AG4494" i="1"/>
  <c r="AD4441" i="1"/>
  <c r="AE4441" i="1"/>
  <c r="AG4441" i="1"/>
  <c r="AD4447" i="1"/>
  <c r="AE4447" i="1"/>
  <c r="AG4447" i="1"/>
  <c r="AD4033" i="1"/>
  <c r="AE4033" i="1"/>
  <c r="AK4033" i="1" s="1"/>
  <c r="AL4033" i="1" s="1"/>
  <c r="AH4033" i="1"/>
  <c r="AJ4033" i="1" s="1"/>
  <c r="AD9403" i="1"/>
  <c r="AE9403" i="1"/>
  <c r="AJ9403" i="1"/>
  <c r="AD7061" i="1"/>
  <c r="AE7061" i="1"/>
  <c r="AG7061" i="1"/>
  <c r="AD1830" i="1"/>
  <c r="AG1830" i="1"/>
  <c r="AH1830" i="1" s="1"/>
  <c r="AJ1830" i="1" s="1"/>
  <c r="AD1551" i="1"/>
  <c r="AG1551" i="1"/>
  <c r="AH1551" i="1" s="1"/>
  <c r="AJ1551" i="1" s="1"/>
  <c r="AE5252" i="1"/>
  <c r="AD5252" i="1"/>
  <c r="AG5252" i="1"/>
  <c r="AD3849" i="1"/>
  <c r="AE3849" i="1"/>
  <c r="AK3849" i="1" s="1"/>
  <c r="AL3849" i="1" s="1"/>
  <c r="AG3849" i="1"/>
  <c r="AH3849" i="1" s="1"/>
  <c r="AJ3849" i="1" s="1"/>
  <c r="AD7055" i="1"/>
  <c r="AE7055" i="1"/>
  <c r="AG7055" i="1"/>
  <c r="AD7069" i="1"/>
  <c r="AE7069" i="1"/>
  <c r="AG7069" i="1"/>
  <c r="AD4734" i="1"/>
  <c r="AE4734" i="1"/>
  <c r="AJ4734" i="1"/>
  <c r="AD7056" i="1"/>
  <c r="AE7056" i="1"/>
  <c r="AG7056" i="1"/>
  <c r="AD7052" i="1"/>
  <c r="AE7052" i="1"/>
  <c r="AG7052" i="1"/>
  <c r="AE8137" i="1"/>
  <c r="AD8137" i="1"/>
  <c r="AG8137" i="1"/>
  <c r="AE4729" i="1"/>
  <c r="AD4729" i="1"/>
  <c r="AG4729" i="1"/>
  <c r="AD5521" i="1"/>
  <c r="AE5521" i="1"/>
  <c r="AG5521" i="1"/>
  <c r="AD5289" i="1"/>
  <c r="AE5289" i="1"/>
  <c r="AG5289" i="1"/>
  <c r="AD3150" i="1"/>
  <c r="AG3150" i="1"/>
  <c r="AE10048" i="1"/>
  <c r="AD10048" i="1"/>
  <c r="AG10048" i="1"/>
  <c r="AD10028" i="1"/>
  <c r="AE10028" i="1"/>
  <c r="AG10028" i="1"/>
  <c r="AD8630" i="1"/>
  <c r="AE8630" i="1"/>
  <c r="AG8630" i="1"/>
  <c r="AD1804" i="1"/>
  <c r="AH1804" i="1"/>
  <c r="AJ1804" i="1" s="1"/>
  <c r="AE10639" i="1"/>
  <c r="AD10639" i="1"/>
  <c r="AG10639" i="1"/>
  <c r="AE8075" i="1"/>
  <c r="AD8075" i="1"/>
  <c r="AG8075" i="1"/>
  <c r="AD9208" i="1"/>
  <c r="AE9208" i="1"/>
  <c r="AG9208" i="1"/>
  <c r="AD9210" i="1"/>
  <c r="AE9210" i="1"/>
  <c r="AG9210" i="1"/>
  <c r="AD9249" i="1"/>
  <c r="AE9249" i="1"/>
  <c r="AG9249" i="1"/>
  <c r="AD9250" i="1"/>
  <c r="AE9250" i="1"/>
  <c r="AG9250" i="1"/>
  <c r="AD9258" i="1"/>
  <c r="AE9258" i="1"/>
  <c r="AG9258" i="1"/>
  <c r="AD9268" i="1"/>
  <c r="AE9268" i="1"/>
  <c r="AG9268" i="1"/>
  <c r="AD9251" i="1"/>
  <c r="AE9251" i="1"/>
  <c r="AG9251" i="1"/>
  <c r="AD9265" i="1"/>
  <c r="AE9265" i="1"/>
  <c r="AG9265" i="1"/>
  <c r="AD3284" i="1"/>
  <c r="AG3284" i="1"/>
  <c r="AD3283" i="1"/>
  <c r="AG3283" i="1"/>
  <c r="AD9013" i="1"/>
  <c r="AE9013" i="1"/>
  <c r="AJ9013" i="1"/>
  <c r="AD6929" i="1"/>
  <c r="AE6929" i="1"/>
  <c r="AJ6929" i="1"/>
  <c r="AD6713" i="1"/>
  <c r="AE6713" i="1"/>
  <c r="AG6713" i="1"/>
  <c r="AD6653" i="1"/>
  <c r="AE6653" i="1"/>
  <c r="AG6653" i="1"/>
  <c r="AD6736" i="1"/>
  <c r="AE6736" i="1"/>
  <c r="AG6736" i="1"/>
  <c r="AD6731" i="1"/>
  <c r="AE6731" i="1"/>
  <c r="AG6731" i="1"/>
  <c r="AD6727" i="1"/>
  <c r="AE6727" i="1"/>
  <c r="AG6727" i="1"/>
  <c r="AD6715" i="1"/>
  <c r="AE6715" i="1"/>
  <c r="AG6715" i="1"/>
  <c r="AD9939" i="1"/>
  <c r="AE9939" i="1"/>
  <c r="AG9939" i="1"/>
  <c r="AE5154" i="1"/>
  <c r="AD5154" i="1"/>
  <c r="AG5154" i="1"/>
  <c r="AD9615" i="1"/>
  <c r="AE9615" i="1"/>
  <c r="AG9615" i="1"/>
  <c r="AD8503" i="1"/>
  <c r="AE8503" i="1"/>
  <c r="AG8503" i="1"/>
  <c r="AD4113" i="1"/>
  <c r="AE4113" i="1"/>
  <c r="AK4113" i="1" s="1"/>
  <c r="AL4113" i="1" s="1"/>
  <c r="AH4113" i="1"/>
  <c r="AJ4113" i="1" s="1"/>
  <c r="AE8261" i="1"/>
  <c r="AD8261" i="1"/>
  <c r="AG8261" i="1"/>
  <c r="AD8242" i="1"/>
  <c r="AE8242" i="1"/>
  <c r="AG8242" i="1"/>
  <c r="AE8061" i="1"/>
  <c r="AD8061" i="1"/>
  <c r="AG8061" i="1"/>
  <c r="AD6492" i="1"/>
  <c r="AE6492" i="1"/>
  <c r="AJ6492" i="1"/>
  <c r="AD11058" i="1"/>
  <c r="AE11058" i="1"/>
  <c r="AG11058" i="1"/>
  <c r="AD6495" i="1"/>
  <c r="AE6495" i="1"/>
  <c r="AG6495" i="1"/>
  <c r="AD11166" i="1"/>
  <c r="AE11166" i="1"/>
  <c r="AG11166" i="1"/>
  <c r="AD11062" i="1"/>
  <c r="AE11062" i="1"/>
  <c r="AG11062" i="1"/>
  <c r="AD6742" i="1"/>
  <c r="AE6742" i="1"/>
  <c r="AG6742" i="1"/>
  <c r="AD6730" i="1"/>
  <c r="AE6730" i="1"/>
  <c r="AG6730" i="1"/>
  <c r="AD6718" i="1"/>
  <c r="AE6718" i="1"/>
  <c r="AG6718" i="1"/>
  <c r="AE8185" i="1"/>
  <c r="AD8185" i="1"/>
  <c r="AG8185" i="1"/>
  <c r="AE9121" i="1"/>
  <c r="AD9121" i="1"/>
  <c r="AG9121" i="1"/>
  <c r="AD6868" i="1"/>
  <c r="AE6868" i="1"/>
  <c r="AG6868" i="1"/>
  <c r="AD6726" i="1"/>
  <c r="AE6726" i="1"/>
  <c r="AG6726" i="1"/>
  <c r="AD6722" i="1"/>
  <c r="AE6722" i="1"/>
  <c r="AG6722" i="1"/>
  <c r="AD3140" i="1"/>
  <c r="AG3140" i="1"/>
  <c r="AD3146" i="1"/>
  <c r="AG3146" i="1"/>
  <c r="AD6790" i="1"/>
  <c r="AE6790" i="1"/>
  <c r="AG6790" i="1"/>
  <c r="AD6094" i="1"/>
  <c r="AE6094" i="1"/>
  <c r="AG6094" i="1"/>
  <c r="AD7129" i="1"/>
  <c r="AE7129" i="1"/>
  <c r="AG7129" i="1"/>
  <c r="AD3941" i="1"/>
  <c r="AE3941" i="1"/>
  <c r="AK3941" i="1" s="1"/>
  <c r="AL3941" i="1" s="1"/>
  <c r="AG3941" i="1"/>
  <c r="AH3941" i="1" s="1"/>
  <c r="AJ3941" i="1" s="1"/>
  <c r="AD9695" i="1"/>
  <c r="AE9695" i="1"/>
  <c r="AK9695" i="1" s="1"/>
  <c r="AL9695" i="1" s="1"/>
  <c r="AG9695" i="1"/>
  <c r="AH9695" i="1" s="1"/>
  <c r="AJ9695" i="1" s="1"/>
  <c r="AD7312" i="1"/>
  <c r="AE7312" i="1"/>
  <c r="AG7312" i="1"/>
  <c r="AD6766" i="1"/>
  <c r="AE6766" i="1"/>
  <c r="AG6766" i="1"/>
  <c r="AD6899" i="1"/>
  <c r="AE6899" i="1"/>
  <c r="AG6899" i="1"/>
  <c r="AD10822" i="1"/>
  <c r="AE10822" i="1"/>
  <c r="AG10822" i="1"/>
  <c r="AD2914" i="1"/>
  <c r="AG2914" i="1"/>
  <c r="AE7401" i="1"/>
  <c r="AD7401" i="1"/>
  <c r="AG7401" i="1"/>
  <c r="AD11138" i="1"/>
  <c r="AE11138" i="1"/>
  <c r="AG11138" i="1"/>
  <c r="AD6092" i="1"/>
  <c r="AE6092" i="1"/>
  <c r="AG6092" i="1"/>
  <c r="AD5603" i="1"/>
  <c r="AE5603" i="1"/>
  <c r="AG5603" i="1"/>
  <c r="AD9769" i="1"/>
  <c r="AE9769" i="1"/>
  <c r="AJ9769" i="1"/>
  <c r="AE6093" i="1"/>
  <c r="AD6093" i="1"/>
  <c r="AG6093" i="1"/>
  <c r="AD1564" i="1"/>
  <c r="AG1564" i="1"/>
  <c r="AH1564" i="1" s="1"/>
  <c r="AJ1564" i="1" s="1"/>
  <c r="AD6436" i="1"/>
  <c r="AE6436" i="1"/>
  <c r="AJ6436" i="1"/>
  <c r="AE10596" i="1"/>
  <c r="AD10596" i="1"/>
  <c r="AG10596" i="1"/>
  <c r="AH10596" i="1" s="1"/>
  <c r="AD8828" i="1"/>
  <c r="AE8828" i="1"/>
  <c r="AG8828" i="1"/>
  <c r="AE9120" i="1"/>
  <c r="AD9120" i="1"/>
  <c r="AG9120" i="1"/>
  <c r="AD4001" i="1"/>
  <c r="AE4001" i="1"/>
  <c r="AK4001" i="1" s="1"/>
  <c r="AL4001" i="1" s="1"/>
  <c r="AG4001" i="1"/>
  <c r="AH4001" i="1" s="1"/>
  <c r="AJ4001" i="1" s="1"/>
  <c r="AD8258" i="1"/>
  <c r="AE8258" i="1"/>
  <c r="AG8258" i="1"/>
  <c r="AD3801" i="1"/>
  <c r="AE3801" i="1"/>
  <c r="AG3801" i="1"/>
  <c r="AE8247" i="1"/>
  <c r="AD8247" i="1"/>
  <c r="AG8247" i="1"/>
  <c r="AE8239" i="1"/>
  <c r="AD8239" i="1"/>
  <c r="AG8239" i="1"/>
  <c r="AE8251" i="1"/>
  <c r="AD8251" i="1"/>
  <c r="AG8251" i="1"/>
  <c r="AD3036" i="1"/>
  <c r="AG3036" i="1"/>
  <c r="AE8273" i="1"/>
  <c r="AD8273" i="1"/>
  <c r="AG8273" i="1"/>
  <c r="AE10973" i="1"/>
  <c r="AK10973" i="1" s="1"/>
  <c r="AL10973" i="1" s="1"/>
  <c r="AD10973" i="1"/>
  <c r="AG10973" i="1"/>
  <c r="AH10973" i="1" s="1"/>
  <c r="AJ10973" i="1" s="1"/>
  <c r="AD8230" i="1"/>
  <c r="AE8230" i="1"/>
  <c r="AG8230" i="1"/>
  <c r="AD2203" i="1"/>
  <c r="AG2203" i="1"/>
  <c r="AD6830" i="1"/>
  <c r="AE6830" i="1"/>
  <c r="AG6830" i="1"/>
  <c r="AD8070" i="1"/>
  <c r="AE8070" i="1"/>
  <c r="AG8070" i="1"/>
  <c r="AE9132" i="1"/>
  <c r="AD9132" i="1"/>
  <c r="AG9132" i="1"/>
  <c r="AE7217" i="1"/>
  <c r="AD7217" i="1"/>
  <c r="AG7217" i="1"/>
  <c r="AE7162" i="1"/>
  <c r="AD7162" i="1"/>
  <c r="AG7162" i="1"/>
  <c r="AE9131" i="1"/>
  <c r="AD9131" i="1"/>
  <c r="AG9131" i="1"/>
  <c r="AD8495" i="1"/>
  <c r="AE8495" i="1"/>
  <c r="AG8495" i="1"/>
  <c r="AD2848" i="1"/>
  <c r="AG2848" i="1"/>
  <c r="AD8491" i="1"/>
  <c r="AE8491" i="1"/>
  <c r="AG8491" i="1"/>
  <c r="AD8489" i="1"/>
  <c r="AE8489" i="1"/>
  <c r="AG8489" i="1"/>
  <c r="AD8264" i="1"/>
  <c r="AE8264" i="1"/>
  <c r="AG8264" i="1"/>
  <c r="AE6485" i="1"/>
  <c r="AD6485" i="1"/>
  <c r="AG6485" i="1"/>
  <c r="AD6498" i="1"/>
  <c r="AE6498" i="1"/>
  <c r="AG6498" i="1"/>
  <c r="AE6489" i="1"/>
  <c r="AD6489" i="1"/>
  <c r="AG6489" i="1"/>
  <c r="AE6479" i="1"/>
  <c r="AD6479" i="1"/>
  <c r="AG6479" i="1"/>
  <c r="AD8062" i="1"/>
  <c r="AE8062" i="1"/>
  <c r="AG8062" i="1"/>
  <c r="AE8053" i="1"/>
  <c r="AD8053" i="1"/>
  <c r="AG8053" i="1"/>
  <c r="AD8052" i="1"/>
  <c r="AE8052" i="1"/>
  <c r="AG8052" i="1"/>
  <c r="AD1554" i="1"/>
  <c r="AG1554" i="1"/>
  <c r="AH1554" i="1" s="1"/>
  <c r="AJ1554" i="1" s="1"/>
  <c r="AD4068" i="1"/>
  <c r="AE4068" i="1"/>
  <c r="AK4068" i="1" s="1"/>
  <c r="AL4068" i="1" s="1"/>
  <c r="AH4068" i="1"/>
  <c r="AJ4068" i="1" s="1"/>
  <c r="AD4064" i="1"/>
  <c r="AE4064" i="1"/>
  <c r="AK4064" i="1" s="1"/>
  <c r="AL4064" i="1" s="1"/>
  <c r="AG4064" i="1"/>
  <c r="AH4064" i="1" s="1"/>
  <c r="AJ4064" i="1" s="1"/>
  <c r="AD4043" i="1"/>
  <c r="AE4043" i="1"/>
  <c r="AK4043" i="1" s="1"/>
  <c r="AL4043" i="1" s="1"/>
  <c r="AG4043" i="1"/>
  <c r="AH4043" i="1" s="1"/>
  <c r="AJ4043" i="1" s="1"/>
  <c r="AD3976" i="1"/>
  <c r="AE3976" i="1"/>
  <c r="AK3976" i="1" s="1"/>
  <c r="AL3976" i="1" s="1"/>
  <c r="AG3976" i="1"/>
  <c r="AH3976" i="1" s="1"/>
  <c r="AJ3976" i="1" s="1"/>
  <c r="AE6343" i="1"/>
  <c r="AD6343" i="1"/>
  <c r="AG6343" i="1"/>
  <c r="AD3395" i="1"/>
  <c r="AG3395" i="1"/>
  <c r="AD10221" i="1"/>
  <c r="AE10221" i="1"/>
  <c r="AG10221" i="1"/>
  <c r="AD9692" i="1"/>
  <c r="AE9692" i="1"/>
  <c r="AK9692" i="1" s="1"/>
  <c r="AL9692" i="1" s="1"/>
  <c r="AG9692" i="1"/>
  <c r="AH9692" i="1" s="1"/>
  <c r="AJ9692" i="1" s="1"/>
  <c r="AD11172" i="1"/>
  <c r="AE11172" i="1"/>
  <c r="AG11172" i="1"/>
  <c r="AD11168" i="1"/>
  <c r="AE11168" i="1"/>
  <c r="AG11168" i="1"/>
  <c r="AD11304" i="1"/>
  <c r="AE11304" i="1"/>
  <c r="AG11304" i="1"/>
  <c r="AD11054" i="1"/>
  <c r="AE11054" i="1"/>
  <c r="AG11054" i="1"/>
  <c r="AD11060" i="1"/>
  <c r="AE11060" i="1"/>
  <c r="AG11060" i="1"/>
  <c r="AD4576" i="1"/>
  <c r="AE4576" i="1"/>
  <c r="AG4576" i="1"/>
  <c r="AE5786" i="1"/>
  <c r="AD5786" i="1"/>
  <c r="AG5786" i="1"/>
  <c r="AD7176" i="1"/>
  <c r="AE7176" i="1"/>
  <c r="AG7176" i="1"/>
  <c r="AD6634" i="1"/>
  <c r="AE6634" i="1"/>
  <c r="AG6634" i="1"/>
  <c r="AD6638" i="1"/>
  <c r="AE6638" i="1"/>
  <c r="AG6638" i="1"/>
  <c r="AD7073" i="1"/>
  <c r="AE7073" i="1"/>
  <c r="AG7073" i="1"/>
  <c r="AD11064" i="1"/>
  <c r="AE11064" i="1"/>
  <c r="AG11064" i="1"/>
  <c r="AE7859" i="1"/>
  <c r="AD7859" i="1"/>
  <c r="AG7859" i="1"/>
  <c r="AD8112" i="1"/>
  <c r="AE8112" i="1"/>
  <c r="AG8112" i="1"/>
  <c r="AD11030" i="1"/>
  <c r="AE11030" i="1"/>
  <c r="AG11030" i="1"/>
  <c r="AD9464" i="1"/>
  <c r="AE9464" i="1"/>
  <c r="AG9464" i="1"/>
  <c r="AD9612" i="1"/>
  <c r="AE9612" i="1"/>
  <c r="AG9612" i="1"/>
  <c r="AD2274" i="1"/>
  <c r="AG2274" i="1"/>
  <c r="AD2278" i="1"/>
  <c r="AG2278" i="1"/>
  <c r="AD9807" i="1"/>
  <c r="AE9807" i="1"/>
  <c r="AG9807" i="1"/>
  <c r="AD9355" i="1"/>
  <c r="AE9355" i="1"/>
  <c r="AG9355" i="1"/>
  <c r="AD9351" i="1"/>
  <c r="AE9351" i="1"/>
  <c r="AG9351" i="1"/>
  <c r="AD9297" i="1"/>
  <c r="AE9297" i="1"/>
  <c r="AG9297" i="1"/>
  <c r="AD5908" i="1"/>
  <c r="AE5908" i="1"/>
  <c r="AG5908" i="1"/>
  <c r="AE5410" i="1"/>
  <c r="AD5410" i="1"/>
  <c r="AG5410" i="1"/>
  <c r="AD7544" i="1"/>
  <c r="AE7544" i="1"/>
  <c r="AG7544" i="1"/>
  <c r="AD4296" i="1"/>
  <c r="AE4296" i="1"/>
  <c r="AG4296" i="1"/>
  <c r="AD4304" i="1"/>
  <c r="AE4304" i="1"/>
  <c r="AG4304" i="1"/>
  <c r="AD6927" i="1"/>
  <c r="AE6927" i="1"/>
  <c r="AG6927" i="1"/>
  <c r="AD9454" i="1"/>
  <c r="AE9454" i="1"/>
  <c r="AG9454" i="1"/>
  <c r="AD9943" i="1"/>
  <c r="AE9943" i="1"/>
  <c r="AG9943" i="1"/>
  <c r="AD5411" i="1"/>
  <c r="AE5411" i="1"/>
  <c r="AG5411" i="1"/>
  <c r="AD5415" i="1"/>
  <c r="AE5415" i="1"/>
  <c r="AG5415" i="1"/>
  <c r="AD4055" i="1"/>
  <c r="AE4055" i="1"/>
  <c r="AK4055" i="1" s="1"/>
  <c r="AL4055" i="1" s="1"/>
  <c r="AH4055" i="1"/>
  <c r="AJ4055" i="1" s="1"/>
  <c r="AE5424" i="1"/>
  <c r="AD5424" i="1"/>
  <c r="AG5424" i="1"/>
  <c r="AE5420" i="1"/>
  <c r="AD5420" i="1"/>
  <c r="AG5420" i="1"/>
  <c r="AE5418" i="1"/>
  <c r="AD5418" i="1"/>
  <c r="AG5418" i="1"/>
  <c r="AD8992" i="1"/>
  <c r="AE8992" i="1"/>
  <c r="AG8992" i="1"/>
  <c r="AD9665" i="1"/>
  <c r="AE9665" i="1"/>
  <c r="AK9665" i="1" s="1"/>
  <c r="AL9665" i="1" s="1"/>
  <c r="AH9665" i="1"/>
  <c r="AJ9665" i="1" s="1"/>
  <c r="AD3483" i="1"/>
  <c r="AE3483" i="1"/>
  <c r="AG3483" i="1"/>
  <c r="AD3746" i="1"/>
  <c r="AE3746" i="1"/>
  <c r="AG3746" i="1"/>
  <c r="AD3749" i="1"/>
  <c r="AE3749" i="1"/>
  <c r="AG3749" i="1"/>
  <c r="AE3474" i="1"/>
  <c r="AD3474" i="1"/>
  <c r="AG3474" i="1"/>
  <c r="AD9708" i="1"/>
  <c r="AE9708" i="1"/>
  <c r="AG9708" i="1"/>
  <c r="AD5008" i="1"/>
  <c r="AE5008" i="1"/>
  <c r="AJ5008" i="1"/>
  <c r="AD4288" i="1"/>
  <c r="AE4288" i="1"/>
  <c r="AG4288" i="1"/>
  <c r="AD4286" i="1"/>
  <c r="AE4286" i="1"/>
  <c r="AG4286" i="1"/>
  <c r="AD10273" i="1"/>
  <c r="AE10273" i="1"/>
  <c r="AG10273" i="1"/>
  <c r="AE11123" i="1"/>
  <c r="AD11123" i="1"/>
  <c r="AJ11123" i="1"/>
  <c r="AE5308" i="1"/>
  <c r="AK5308" i="1" s="1"/>
  <c r="AD5308" i="1"/>
  <c r="AG5308" i="1"/>
  <c r="AD5295" i="1"/>
  <c r="AE5295" i="1"/>
  <c r="AG5295" i="1"/>
  <c r="AD5934" i="1"/>
  <c r="AE5934" i="1"/>
  <c r="AG5934" i="1"/>
  <c r="AD9979" i="1"/>
  <c r="AE9979" i="1"/>
  <c r="AJ9979" i="1"/>
  <c r="AD7017" i="1"/>
  <c r="AE7017" i="1"/>
  <c r="AG7017" i="1"/>
  <c r="AD7016" i="1"/>
  <c r="AE7016" i="1"/>
  <c r="AG7016" i="1"/>
  <c r="AD6028" i="1"/>
  <c r="AE6028" i="1"/>
  <c r="AG6028" i="1"/>
  <c r="AE10861" i="1"/>
  <c r="AD10861" i="1"/>
  <c r="AG10861" i="1"/>
  <c r="AD2044" i="1"/>
  <c r="AG2044" i="1"/>
  <c r="AD3495" i="1"/>
  <c r="AE3495" i="1"/>
  <c r="AG3495" i="1"/>
  <c r="AD3487" i="1"/>
  <c r="AE3487" i="1"/>
  <c r="AG3487" i="1"/>
  <c r="AD3786" i="1"/>
  <c r="AE3786" i="1"/>
  <c r="AG3786" i="1"/>
  <c r="AD3789" i="1"/>
  <c r="AE3789" i="1"/>
  <c r="AG3789" i="1"/>
  <c r="AD9405" i="1"/>
  <c r="AE9405" i="1"/>
  <c r="AG9405" i="1"/>
  <c r="AD2535" i="1"/>
  <c r="AG2535" i="1"/>
  <c r="AD3247" i="1"/>
  <c r="AG3247" i="1"/>
  <c r="AD9566" i="1"/>
  <c r="AE9566" i="1"/>
  <c r="AG9566" i="1"/>
  <c r="AD8440" i="1"/>
  <c r="AE8440" i="1"/>
  <c r="AG8440" i="1"/>
  <c r="AD2076" i="1"/>
  <c r="AG2076" i="1"/>
  <c r="AD2214" i="1"/>
  <c r="AG2214" i="1"/>
  <c r="AD9091" i="1"/>
  <c r="AE9091" i="1"/>
  <c r="AG9091" i="1"/>
  <c r="AD9090" i="1"/>
  <c r="AE9090" i="1"/>
  <c r="AG9090" i="1"/>
  <c r="AD2219" i="1"/>
  <c r="AG2219" i="1"/>
  <c r="AE7120" i="1"/>
  <c r="AD7120" i="1"/>
  <c r="AG7120" i="1"/>
  <c r="AD7188" i="1"/>
  <c r="AE7188" i="1"/>
  <c r="AG7188" i="1"/>
  <c r="AD8086" i="1"/>
  <c r="AE8086" i="1"/>
  <c r="AG8086" i="1"/>
  <c r="AE10396" i="1"/>
  <c r="AD10396" i="1"/>
  <c r="AG10396" i="1"/>
  <c r="AE8091" i="1"/>
  <c r="AD8091" i="1"/>
  <c r="AG8091" i="1"/>
  <c r="AE8083" i="1"/>
  <c r="AD8083" i="1"/>
  <c r="AG8083" i="1"/>
  <c r="AD2039" i="1"/>
  <c r="AG2039" i="1"/>
  <c r="AE10138" i="1"/>
  <c r="AD10138" i="1"/>
  <c r="AG10138" i="1"/>
  <c r="AE10128" i="1"/>
  <c r="AD10128" i="1"/>
  <c r="AJ10128" i="1"/>
  <c r="AD2114" i="1"/>
  <c r="AG2114" i="1"/>
  <c r="AE10118" i="1"/>
  <c r="AD10118" i="1"/>
  <c r="AG10118" i="1"/>
  <c r="AE4833" i="1"/>
  <c r="AD4833" i="1"/>
  <c r="AG4833" i="1"/>
  <c r="AD3792" i="1"/>
  <c r="AE3792" i="1"/>
  <c r="AG3792" i="1"/>
  <c r="AE10114" i="1"/>
  <c r="AD10114" i="1"/>
  <c r="AG10114" i="1"/>
  <c r="AD3787" i="1"/>
  <c r="AE3787" i="1"/>
  <c r="AG3787" i="1"/>
  <c r="AE10134" i="1"/>
  <c r="AD10134" i="1"/>
  <c r="AG10134" i="1"/>
  <c r="AD10121" i="1"/>
  <c r="AE10121" i="1"/>
  <c r="AG10121" i="1"/>
  <c r="AD9711" i="1"/>
  <c r="AE9711" i="1"/>
  <c r="AG9711" i="1"/>
  <c r="AE5528" i="1"/>
  <c r="AD5528" i="1"/>
  <c r="AJ5528" i="1"/>
  <c r="AD1778" i="1"/>
  <c r="AG1778" i="1"/>
  <c r="AH1778" i="1" s="1"/>
  <c r="AJ1778" i="1" s="1"/>
  <c r="AE7487" i="1"/>
  <c r="AD7487" i="1"/>
  <c r="AG7487" i="1"/>
  <c r="AE10633" i="1"/>
  <c r="AD10633" i="1"/>
  <c r="AG10633" i="1"/>
  <c r="AD3031" i="1"/>
  <c r="AG3031" i="1"/>
  <c r="AD3014" i="1"/>
  <c r="AG3014" i="1"/>
  <c r="AD7109" i="1"/>
  <c r="AE7109" i="1"/>
  <c r="AG7109" i="1"/>
  <c r="AD7106" i="1"/>
  <c r="AE7106" i="1"/>
  <c r="AG7106" i="1"/>
  <c r="AD6702" i="1"/>
  <c r="AE6702" i="1"/>
  <c r="AG6702" i="1"/>
  <c r="AD7107" i="1"/>
  <c r="AE7107" i="1"/>
  <c r="AG7107" i="1"/>
  <c r="AD6697" i="1"/>
  <c r="AE6697" i="1"/>
  <c r="AG6697" i="1"/>
  <c r="AD4975" i="1"/>
  <c r="AE4975" i="1"/>
  <c r="AG4975" i="1"/>
  <c r="AD6812" i="1"/>
  <c r="AE6812" i="1"/>
  <c r="AG6812" i="1"/>
  <c r="AE7223" i="1"/>
  <c r="AD7223" i="1"/>
  <c r="AG7223" i="1"/>
  <c r="AD7210" i="1"/>
  <c r="AE7210" i="1"/>
  <c r="AG7210" i="1"/>
  <c r="AD6684" i="1"/>
  <c r="AE6684" i="1"/>
  <c r="AG6684" i="1"/>
  <c r="AD6680" i="1"/>
  <c r="AE6680" i="1"/>
  <c r="AG6680" i="1"/>
  <c r="AD6675" i="1"/>
  <c r="AE6675" i="1"/>
  <c r="AG6675" i="1"/>
  <c r="AD6671" i="1"/>
  <c r="AE6671" i="1"/>
  <c r="AG6671" i="1"/>
  <c r="AD2412" i="1"/>
  <c r="AG2412" i="1"/>
  <c r="AD8798" i="1"/>
  <c r="AE8798" i="1"/>
  <c r="AG8798" i="1"/>
  <c r="AL7958" i="1"/>
  <c r="AJ7958" i="1"/>
  <c r="AD5525" i="1"/>
  <c r="AE5525" i="1"/>
  <c r="AJ5525" i="1"/>
  <c r="AD7079" i="1"/>
  <c r="AE7079" i="1"/>
  <c r="AG7079" i="1"/>
  <c r="AD6993" i="1"/>
  <c r="AE6993" i="1"/>
  <c r="AJ6993" i="1"/>
  <c r="AD2160" i="1"/>
  <c r="AG2160" i="1"/>
  <c r="AD7071" i="1"/>
  <c r="AE7071" i="1"/>
  <c r="AG7071" i="1"/>
  <c r="AD7049" i="1"/>
  <c r="AE7049" i="1"/>
  <c r="AG7049" i="1"/>
  <c r="AD1771" i="1"/>
  <c r="AG1771" i="1"/>
  <c r="AH1771" i="1" s="1"/>
  <c r="AJ1771" i="1" s="1"/>
  <c r="AE8351" i="1"/>
  <c r="AD8351" i="1"/>
  <c r="AG8351" i="1"/>
  <c r="AD8358" i="1"/>
  <c r="AE8358" i="1"/>
  <c r="AG8358" i="1"/>
  <c r="AD3268" i="1"/>
  <c r="AG3268" i="1"/>
  <c r="AE11107" i="1"/>
  <c r="AD11107" i="1"/>
  <c r="AG11107" i="1"/>
  <c r="AD11282" i="1"/>
  <c r="AE11282" i="1"/>
  <c r="AG11282" i="1"/>
  <c r="AD11112" i="1"/>
  <c r="AE11112" i="1"/>
  <c r="AG11112" i="1"/>
  <c r="AE7385" i="1"/>
  <c r="AD7385" i="1"/>
  <c r="AG7385" i="1"/>
  <c r="AD11078" i="1"/>
  <c r="AE11078" i="1"/>
  <c r="AG11078" i="1"/>
  <c r="AE11201" i="1"/>
  <c r="AD11201" i="1"/>
  <c r="AG11201" i="1"/>
  <c r="AE7565" i="1"/>
  <c r="AD7565" i="1"/>
  <c r="AG7565" i="1"/>
  <c r="AD9975" i="1"/>
  <c r="AE9975" i="1"/>
  <c r="AG9975" i="1"/>
  <c r="AD1835" i="1"/>
  <c r="AG1835" i="1"/>
  <c r="AH1835" i="1" s="1"/>
  <c r="AJ1835" i="1" s="1"/>
  <c r="AD9572" i="1"/>
  <c r="AE9572" i="1"/>
  <c r="AG9572" i="1"/>
  <c r="AE10392" i="1"/>
  <c r="AD10392" i="1"/>
  <c r="AG10392" i="1"/>
  <c r="AD2370" i="1"/>
  <c r="AG2370" i="1"/>
  <c r="AD2135" i="1"/>
  <c r="AG2135" i="1"/>
  <c r="AE10420" i="1"/>
  <c r="AD10420" i="1"/>
  <c r="AG10420" i="1"/>
  <c r="AE10424" i="1"/>
  <c r="AD10424" i="1"/>
  <c r="AG10424" i="1"/>
  <c r="AD2150" i="1"/>
  <c r="AG2150" i="1"/>
  <c r="AD2108" i="1"/>
  <c r="AG2108" i="1"/>
  <c r="AD7816" i="1"/>
  <c r="AE7816" i="1"/>
  <c r="AG7816" i="1"/>
  <c r="AD10415" i="1"/>
  <c r="AE10415" i="1"/>
  <c r="AG10415" i="1"/>
  <c r="AE4783" i="1"/>
  <c r="AD4783" i="1"/>
  <c r="AG4783" i="1"/>
  <c r="AD2102" i="1"/>
  <c r="AG2102" i="1"/>
  <c r="AD1890" i="1"/>
  <c r="AG1890" i="1"/>
  <c r="AH1890" i="1" s="1"/>
  <c r="AE4769" i="1"/>
  <c r="AD4769" i="1"/>
  <c r="AG4769" i="1"/>
  <c r="AE4765" i="1"/>
  <c r="AD4765" i="1"/>
  <c r="AG4765" i="1"/>
  <c r="AD4788" i="1"/>
  <c r="AE4788" i="1"/>
  <c r="AG4788" i="1"/>
  <c r="AD4782" i="1"/>
  <c r="AE4782" i="1"/>
  <c r="AG4782" i="1"/>
  <c r="AD4762" i="1"/>
  <c r="AE4762" i="1"/>
  <c r="AG4762" i="1"/>
  <c r="AD5049" i="1"/>
  <c r="AE5049" i="1"/>
  <c r="AG5049" i="1"/>
  <c r="AE7257" i="1"/>
  <c r="AD7257" i="1"/>
  <c r="AG7257" i="1"/>
  <c r="AL7253" i="1"/>
  <c r="AD7253" i="1"/>
  <c r="AG7253" i="1"/>
  <c r="AD10177" i="1"/>
  <c r="AE10177" i="1"/>
  <c r="AG10177" i="1"/>
  <c r="AD7338" i="1"/>
  <c r="AE7338" i="1"/>
  <c r="AG7338" i="1"/>
  <c r="AD2971" i="1"/>
  <c r="AG2971" i="1"/>
  <c r="AD7070" i="1"/>
  <c r="AE7070" i="1"/>
  <c r="AJ7070" i="1"/>
  <c r="AD7778" i="1"/>
  <c r="AE7778" i="1"/>
  <c r="AG7778" i="1"/>
  <c r="AH7778" i="1" s="1"/>
  <c r="AL7793" i="1"/>
  <c r="AD7793" i="1"/>
  <c r="AG7793" i="1"/>
  <c r="AD7196" i="1"/>
  <c r="AE7196" i="1"/>
  <c r="AG7196" i="1"/>
  <c r="AD7208" i="1"/>
  <c r="AE7208" i="1"/>
  <c r="AG7208" i="1"/>
  <c r="AE4926" i="1"/>
  <c r="AG4926" i="1"/>
  <c r="AH4926" i="1" s="1"/>
  <c r="AJ4926" i="1" s="1"/>
  <c r="AD4134" i="1"/>
  <c r="AE4134" i="1"/>
  <c r="AK4134" i="1" s="1"/>
  <c r="AL4134" i="1" s="1"/>
  <c r="AG4134" i="1"/>
  <c r="AH4134" i="1" s="1"/>
  <c r="AJ4134" i="1" s="1"/>
  <c r="AE4859" i="1"/>
  <c r="AD4859" i="1"/>
  <c r="AJ4859" i="1"/>
  <c r="AE5364" i="1"/>
  <c r="AD5364" i="1"/>
  <c r="AG5364" i="1"/>
  <c r="AD11098" i="1"/>
  <c r="AE11098" i="1"/>
  <c r="AG11098" i="1"/>
  <c r="AD10183" i="1"/>
  <c r="AE10183" i="1"/>
  <c r="AG10183" i="1"/>
  <c r="AD8823" i="1"/>
  <c r="AE8823" i="1"/>
  <c r="AJ8823" i="1"/>
  <c r="AD8816" i="1"/>
  <c r="AE8816" i="1"/>
  <c r="AG8816" i="1"/>
  <c r="AD9072" i="1"/>
  <c r="AE9072" i="1"/>
  <c r="AG9072" i="1"/>
  <c r="AD9542" i="1"/>
  <c r="AE9542" i="1"/>
  <c r="AG9542" i="1"/>
  <c r="AD9214" i="1"/>
  <c r="AE9214" i="1"/>
  <c r="AG9214" i="1"/>
  <c r="AD6701" i="1"/>
  <c r="AE6701" i="1"/>
  <c r="AJ6701" i="1"/>
  <c r="AD2598" i="1"/>
  <c r="AG2598" i="1"/>
  <c r="AD5275" i="1"/>
  <c r="AE5275" i="1"/>
  <c r="AG5275" i="1"/>
  <c r="AD5271" i="1"/>
  <c r="AE5271" i="1"/>
  <c r="AG5271" i="1"/>
  <c r="AE5292" i="1"/>
  <c r="AD5292" i="1"/>
  <c r="AG5292" i="1"/>
  <c r="AD3967" i="1"/>
  <c r="AE3967" i="1"/>
  <c r="AK3967" i="1" s="1"/>
  <c r="AL3967" i="1" s="1"/>
  <c r="AG3967" i="1"/>
  <c r="AH3967" i="1" s="1"/>
  <c r="AJ3967" i="1" s="1"/>
  <c r="AD6741" i="1"/>
  <c r="AE6741" i="1"/>
  <c r="AG6741" i="1"/>
  <c r="AE5282" i="1"/>
  <c r="AD5282" i="1"/>
  <c r="AG5282" i="1"/>
  <c r="AE7765" i="1"/>
  <c r="AD7765" i="1"/>
  <c r="AG7765" i="1"/>
  <c r="AD10397" i="1"/>
  <c r="AE10397" i="1"/>
  <c r="AG10397" i="1"/>
  <c r="AE7134" i="1"/>
  <c r="AD7134" i="1"/>
  <c r="AG7134" i="1"/>
  <c r="AE10394" i="1"/>
  <c r="AD10394" i="1"/>
  <c r="AG10394" i="1"/>
  <c r="AD3951" i="1"/>
  <c r="AE3951" i="1"/>
  <c r="AK3951" i="1" s="1"/>
  <c r="AL3951" i="1" s="1"/>
  <c r="AG3951" i="1"/>
  <c r="AH3951" i="1" s="1"/>
  <c r="AJ3951" i="1" s="1"/>
  <c r="AD2572" i="1"/>
  <c r="AG2572" i="1"/>
  <c r="AD3832" i="1"/>
  <c r="AE3832" i="1"/>
  <c r="AK3832" i="1" s="1"/>
  <c r="AL3832" i="1" s="1"/>
  <c r="AG3832" i="1"/>
  <c r="AH3832" i="1" s="1"/>
  <c r="AJ3832" i="1" s="1"/>
  <c r="AD2332" i="1"/>
  <c r="AG2332" i="1"/>
  <c r="AD2564" i="1"/>
  <c r="AG2564" i="1"/>
  <c r="AD2495" i="1"/>
  <c r="AG2495" i="1"/>
  <c r="AD2498" i="1"/>
  <c r="AG2498" i="1"/>
  <c r="AE7955" i="1"/>
  <c r="AD7955" i="1"/>
  <c r="AG7955" i="1"/>
  <c r="AD7040" i="1"/>
  <c r="AE7040" i="1"/>
  <c r="AG7040" i="1"/>
  <c r="AE7537" i="1"/>
  <c r="AD7537" i="1"/>
  <c r="AG7537" i="1"/>
  <c r="AD7033" i="1"/>
  <c r="AE7033" i="1"/>
  <c r="AG7033" i="1"/>
  <c r="AD2603" i="1"/>
  <c r="AG2603" i="1"/>
  <c r="AD7030" i="1"/>
  <c r="AE7030" i="1"/>
  <c r="AJ7030" i="1"/>
  <c r="AE7205" i="1"/>
  <c r="AD7205" i="1"/>
  <c r="AG7205" i="1"/>
  <c r="AE7201" i="1"/>
  <c r="AD7201" i="1"/>
  <c r="AG7201" i="1"/>
  <c r="AD7139" i="1"/>
  <c r="AE7139" i="1"/>
  <c r="AJ7139" i="1"/>
  <c r="AD2607" i="1"/>
  <c r="AG2607" i="1"/>
  <c r="AD4380" i="1"/>
  <c r="AE4380" i="1"/>
  <c r="AG4380" i="1"/>
  <c r="AD6670" i="1"/>
  <c r="AE6670" i="1"/>
  <c r="AG6670" i="1"/>
  <c r="AD6664" i="1"/>
  <c r="AE6664" i="1"/>
  <c r="AG6664" i="1"/>
  <c r="AD4388" i="1"/>
  <c r="AE4388" i="1"/>
  <c r="AG4388" i="1"/>
  <c r="AD4385" i="1"/>
  <c r="AE4385" i="1"/>
  <c r="AG4385" i="1"/>
  <c r="AD6661" i="1"/>
  <c r="AE6661" i="1"/>
  <c r="AG6661" i="1"/>
  <c r="AD2538" i="1"/>
  <c r="AG2538" i="1"/>
  <c r="AD6735" i="1"/>
  <c r="AE6735" i="1"/>
  <c r="AG6735" i="1"/>
  <c r="AD4378" i="1"/>
  <c r="AE4378" i="1"/>
  <c r="AG4378" i="1"/>
  <c r="AD5277" i="1"/>
  <c r="AE5277" i="1"/>
  <c r="AG5277" i="1"/>
  <c r="AD2514" i="1"/>
  <c r="AG2514" i="1"/>
  <c r="AD2506" i="1"/>
  <c r="AG2506" i="1"/>
  <c r="AE5791" i="1"/>
  <c r="AD5791" i="1"/>
  <c r="AG5791" i="1"/>
  <c r="AE5782" i="1"/>
  <c r="AD5782" i="1"/>
  <c r="AG5782" i="1"/>
  <c r="AE10302" i="1"/>
  <c r="AD10302" i="1"/>
  <c r="AG10302" i="1"/>
  <c r="AD1810" i="1"/>
  <c r="AG1810" i="1"/>
  <c r="AH1810" i="1" s="1"/>
  <c r="AJ1810" i="1" s="1"/>
  <c r="AD3035" i="1"/>
  <c r="AG3035" i="1"/>
  <c r="AD4097" i="1"/>
  <c r="AE4097" i="1"/>
  <c r="AK4097" i="1" s="1"/>
  <c r="AL4097" i="1" s="1"/>
  <c r="AG4097" i="1"/>
  <c r="AH4097" i="1" s="1"/>
  <c r="AJ4097" i="1" s="1"/>
  <c r="AE10096" i="1"/>
  <c r="AD10096" i="1"/>
  <c r="AG10096" i="1"/>
  <c r="AD9703" i="1"/>
  <c r="AE9703" i="1"/>
  <c r="AG9703" i="1"/>
  <c r="AD9631" i="1"/>
  <c r="AE9631" i="1"/>
  <c r="AJ9631" i="1"/>
  <c r="AD1538" i="1"/>
  <c r="AG1538" i="1"/>
  <c r="AH1538" i="1" s="1"/>
  <c r="AJ1538" i="1" s="1"/>
  <c r="AD2330" i="1"/>
  <c r="AJ2330" i="1"/>
  <c r="AE7653" i="1"/>
  <c r="AD7653" i="1"/>
  <c r="AG7653" i="1"/>
  <c r="AE9130" i="1"/>
  <c r="AD9130" i="1"/>
  <c r="AG9130" i="1"/>
  <c r="AE9126" i="1"/>
  <c r="AD9126" i="1"/>
  <c r="AG9126" i="1"/>
  <c r="AE7631" i="1"/>
  <c r="AD7631" i="1"/>
  <c r="AG7631" i="1"/>
  <c r="AH7631" i="1" s="1"/>
  <c r="AE9144" i="1"/>
  <c r="AD9144" i="1"/>
  <c r="AG9144" i="1"/>
  <c r="AE9125" i="1"/>
  <c r="AD9125" i="1"/>
  <c r="AG9125" i="1"/>
  <c r="AE9124" i="1"/>
  <c r="AD9124" i="1"/>
  <c r="AG9124" i="1"/>
  <c r="AD9102" i="1"/>
  <c r="AE9102" i="1"/>
  <c r="AG9102" i="1"/>
  <c r="AE9112" i="1"/>
  <c r="AD9112" i="1"/>
  <c r="AG9112" i="1"/>
  <c r="AE9110" i="1"/>
  <c r="AD9110" i="1"/>
  <c r="AG9110" i="1"/>
  <c r="AE9106" i="1"/>
  <c r="AK9106" i="1" s="1"/>
  <c r="AG9106" i="1"/>
  <c r="AD4139" i="1"/>
  <c r="AE4139" i="1"/>
  <c r="AK4139" i="1" s="1"/>
  <c r="AL4139" i="1" s="1"/>
  <c r="AG4139" i="1"/>
  <c r="AH4139" i="1" s="1"/>
  <c r="AJ4139" i="1" s="1"/>
  <c r="AD5034" i="1"/>
  <c r="AE5034" i="1"/>
  <c r="AG5034" i="1"/>
  <c r="AE5805" i="1"/>
  <c r="AD5805" i="1"/>
  <c r="AG5805" i="1"/>
  <c r="AE5794" i="1"/>
  <c r="AD5794" i="1"/>
  <c r="AG5794" i="1"/>
  <c r="AD2087" i="1"/>
  <c r="AG2087" i="1"/>
  <c r="AD2220" i="1"/>
  <c r="AG2220" i="1"/>
  <c r="AE5170" i="1"/>
  <c r="AD5170" i="1"/>
  <c r="AG5170" i="1"/>
  <c r="AD9907" i="1"/>
  <c r="AE9907" i="1"/>
  <c r="AG9907" i="1"/>
  <c r="AD9930" i="1"/>
  <c r="AE9930" i="1"/>
  <c r="AG9930" i="1"/>
  <c r="AD2991" i="1"/>
  <c r="AG2991" i="1"/>
  <c r="AD9598" i="1"/>
  <c r="AE9598" i="1"/>
  <c r="AG9598" i="1"/>
  <c r="AD10053" i="1"/>
  <c r="AE10053" i="1"/>
  <c r="AJ10053" i="1"/>
  <c r="AD9291" i="1"/>
  <c r="AE9291" i="1"/>
  <c r="AG9291" i="1"/>
  <c r="AD7008" i="1"/>
  <c r="AE7008" i="1"/>
  <c r="AG7008" i="1"/>
  <c r="AD9509" i="1"/>
  <c r="AE9509" i="1"/>
  <c r="AG9509" i="1"/>
  <c r="AD9293" i="1"/>
  <c r="AE9293" i="1"/>
  <c r="AG9293" i="1"/>
  <c r="AE7245" i="1"/>
  <c r="AD7245" i="1"/>
  <c r="AG7245" i="1"/>
  <c r="AD7125" i="1"/>
  <c r="AE7125" i="1"/>
  <c r="AG7125" i="1"/>
  <c r="AD4726" i="1"/>
  <c r="AE4726" i="1"/>
  <c r="AG4726" i="1"/>
  <c r="AE10867" i="1"/>
  <c r="AD10867" i="1"/>
  <c r="AG10867" i="1"/>
  <c r="AD9480" i="1"/>
  <c r="AE9480" i="1"/>
  <c r="AG9480" i="1"/>
  <c r="AE10997" i="1"/>
  <c r="AK10997" i="1" s="1"/>
  <c r="AL10997" i="1" s="1"/>
  <c r="AD10997" i="1"/>
  <c r="AG10997" i="1"/>
  <c r="AH10997" i="1" s="1"/>
  <c r="AJ10997" i="1" s="1"/>
  <c r="AE10993" i="1"/>
  <c r="AK10993" i="1" s="1"/>
  <c r="AL10993" i="1" s="1"/>
  <c r="AD10993" i="1"/>
  <c r="AG10993" i="1"/>
  <c r="AH10993" i="1" s="1"/>
  <c r="AJ10993" i="1" s="1"/>
  <c r="AD9787" i="1"/>
  <c r="AE9787" i="1"/>
  <c r="AG9787" i="1"/>
  <c r="AD7012" i="1"/>
  <c r="AE7012" i="1"/>
  <c r="AG7012" i="1"/>
  <c r="AD9512" i="1"/>
  <c r="AE9512" i="1"/>
  <c r="AG9512" i="1"/>
  <c r="AD9324" i="1"/>
  <c r="AE9324" i="1"/>
  <c r="AG9324" i="1"/>
  <c r="AD2119" i="1"/>
  <c r="AG2119" i="1"/>
  <c r="AD7010" i="1"/>
  <c r="AE7010" i="1"/>
  <c r="AG7010" i="1"/>
  <c r="AD9321" i="1"/>
  <c r="AE9321" i="1"/>
  <c r="AG9321" i="1"/>
  <c r="AD9337" i="1"/>
  <c r="AE9337" i="1"/>
  <c r="AG9337" i="1"/>
  <c r="AD9335" i="1"/>
  <c r="AE9335" i="1"/>
  <c r="AG9335" i="1"/>
  <c r="AD9331" i="1"/>
  <c r="AE9331" i="1"/>
  <c r="AG9331" i="1"/>
  <c r="AD4465" i="1"/>
  <c r="AE4465" i="1"/>
  <c r="AJ4465" i="1"/>
  <c r="AD9342" i="1"/>
  <c r="AE9342" i="1"/>
  <c r="AG9342" i="1"/>
  <c r="AD9329" i="1"/>
  <c r="AE9329" i="1"/>
  <c r="AG9329" i="1"/>
  <c r="AD6530" i="1"/>
  <c r="AE6530" i="1"/>
  <c r="AG6530" i="1"/>
  <c r="AD9358" i="1"/>
  <c r="AE9358" i="1"/>
  <c r="AG9358" i="1"/>
  <c r="AE11217" i="1"/>
  <c r="AD11217" i="1"/>
  <c r="AG11217" i="1"/>
  <c r="AD5954" i="1"/>
  <c r="AE5954" i="1"/>
  <c r="AG5954" i="1"/>
  <c r="AD6952" i="1"/>
  <c r="AE6952" i="1"/>
  <c r="AG6952" i="1"/>
  <c r="AD6954" i="1"/>
  <c r="AE6954" i="1"/>
  <c r="AG6954" i="1"/>
  <c r="AD3826" i="1"/>
  <c r="AE3826" i="1"/>
  <c r="AG3826" i="1"/>
  <c r="AD6700" i="1"/>
  <c r="AE6700" i="1"/>
  <c r="AJ6700" i="1"/>
  <c r="AD7096" i="1"/>
  <c r="AE7096" i="1"/>
  <c r="AG7096" i="1"/>
  <c r="AD7099" i="1"/>
  <c r="AE7099" i="1"/>
  <c r="AG7099" i="1"/>
  <c r="AD7880" i="1"/>
  <c r="AE7880" i="1"/>
  <c r="AG7880" i="1"/>
  <c r="AD6829" i="1"/>
  <c r="AE6829" i="1"/>
  <c r="AG6829" i="1"/>
  <c r="AL7229" i="1"/>
  <c r="AD7229" i="1"/>
  <c r="AG7229" i="1"/>
  <c r="AD8356" i="1"/>
  <c r="AE8356" i="1"/>
  <c r="AG8356" i="1"/>
  <c r="AD8623" i="1"/>
  <c r="AE8623" i="1"/>
  <c r="AG8623" i="1"/>
  <c r="AD8628" i="1"/>
  <c r="AE8628" i="1"/>
  <c r="AG8628" i="1"/>
  <c r="AD8636" i="1"/>
  <c r="AE8636" i="1"/>
  <c r="AG8636" i="1"/>
  <c r="AD8631" i="1"/>
  <c r="AE8631" i="1"/>
  <c r="AG8631" i="1"/>
  <c r="AD7478" i="1"/>
  <c r="AE7478" i="1"/>
  <c r="AG7478" i="1"/>
  <c r="AD8624" i="1"/>
  <c r="AE8624" i="1"/>
  <c r="AG8624" i="1"/>
  <c r="AD7878" i="1"/>
  <c r="AE7878" i="1"/>
  <c r="AG7878" i="1"/>
  <c r="AD6402" i="1"/>
  <c r="AE6402" i="1"/>
  <c r="AG6402" i="1"/>
  <c r="AD6390" i="1"/>
  <c r="AE6390" i="1"/>
  <c r="AG6390" i="1"/>
  <c r="AE7387" i="1"/>
  <c r="AD7387" i="1"/>
  <c r="AG7387" i="1"/>
  <c r="AD4062" i="1"/>
  <c r="AE4062" i="1"/>
  <c r="AK4062" i="1" s="1"/>
  <c r="AL4062" i="1" s="1"/>
  <c r="AG4062" i="1"/>
  <c r="AH4062" i="1" s="1"/>
  <c r="AJ4062" i="1" s="1"/>
  <c r="AD9583" i="1"/>
  <c r="AE9583" i="1"/>
  <c r="AG9583" i="1"/>
  <c r="AD7906" i="1"/>
  <c r="AL7906" i="1"/>
  <c r="AG7906" i="1"/>
  <c r="AE7391" i="1"/>
  <c r="AD7391" i="1"/>
  <c r="AG7391" i="1"/>
  <c r="AE7397" i="1"/>
  <c r="AD7397" i="1"/>
  <c r="AG7397" i="1"/>
  <c r="AE7395" i="1"/>
  <c r="AD7395" i="1"/>
  <c r="AG7395" i="1"/>
  <c r="AD6534" i="1"/>
  <c r="AE6534" i="1"/>
  <c r="AG6534" i="1"/>
  <c r="AE7513" i="1"/>
  <c r="AD7513" i="1"/>
  <c r="AG7513" i="1"/>
  <c r="AD7304" i="1"/>
  <c r="AE7304" i="1"/>
  <c r="AG7304" i="1"/>
  <c r="AD9472" i="1"/>
  <c r="AE9472" i="1"/>
  <c r="AG9472" i="1"/>
  <c r="AD9386" i="1"/>
  <c r="AE9386" i="1"/>
  <c r="AG9386" i="1"/>
  <c r="AD4014" i="1"/>
  <c r="AE4014" i="1"/>
  <c r="AK4014" i="1" s="1"/>
  <c r="AL4014" i="1" s="1"/>
  <c r="AG4014" i="1"/>
  <c r="AH4014" i="1" s="1"/>
  <c r="AJ4014" i="1" s="1"/>
  <c r="AE8111" i="1"/>
  <c r="AD8111" i="1"/>
  <c r="AG8111" i="1"/>
  <c r="AD9513" i="1"/>
  <c r="AE9513" i="1"/>
  <c r="AG9513" i="1"/>
  <c r="AE10643" i="1"/>
  <c r="AD10643" i="1"/>
  <c r="AG10643" i="1"/>
  <c r="AD11122" i="1"/>
  <c r="AE11122" i="1"/>
  <c r="AG11122" i="1"/>
  <c r="AE10661" i="1"/>
  <c r="AD10661" i="1"/>
  <c r="AJ10661" i="1"/>
  <c r="AD4923" i="1"/>
  <c r="AE4923" i="1"/>
  <c r="AG4923" i="1"/>
  <c r="AD6514" i="1"/>
  <c r="AE6514" i="1"/>
  <c r="AG6514" i="1"/>
  <c r="AD3812" i="1"/>
  <c r="AE3812" i="1"/>
  <c r="AG3812" i="1"/>
  <c r="AD6523" i="1"/>
  <c r="AE6523" i="1"/>
  <c r="AG6523" i="1"/>
  <c r="AE7719" i="1"/>
  <c r="AD7719" i="1"/>
  <c r="AG7719" i="1"/>
  <c r="AD3890" i="1"/>
  <c r="AE3890" i="1"/>
  <c r="AK3890" i="1" s="1"/>
  <c r="AL3890" i="1" s="1"/>
  <c r="AG3890" i="1"/>
  <c r="AH3890" i="1" s="1"/>
  <c r="AJ3890" i="1" s="1"/>
  <c r="AE4731" i="1"/>
  <c r="AD4731" i="1"/>
  <c r="AG4731" i="1"/>
  <c r="AD3917" i="1"/>
  <c r="AE3917" i="1"/>
  <c r="AK3917" i="1" s="1"/>
  <c r="AL3917" i="1" s="1"/>
  <c r="AG3917" i="1"/>
  <c r="AH3917" i="1" s="1"/>
  <c r="AJ3917" i="1" s="1"/>
  <c r="AE5911" i="1"/>
  <c r="AD5911" i="1"/>
  <c r="AG5911" i="1"/>
  <c r="AD5585" i="1"/>
  <c r="AE5585" i="1"/>
  <c r="AJ5585" i="1"/>
  <c r="AD4914" i="1"/>
  <c r="AE4914" i="1"/>
  <c r="AG4914" i="1"/>
  <c r="AD7754" i="1"/>
  <c r="AE7754" i="1"/>
  <c r="AG7754" i="1"/>
  <c r="AH7754" i="1" s="1"/>
  <c r="AD10363" i="1"/>
  <c r="AE10363" i="1"/>
  <c r="AG10363" i="1"/>
  <c r="AD6529" i="1"/>
  <c r="AE6529" i="1"/>
  <c r="AG6529" i="1"/>
  <c r="AD6512" i="1"/>
  <c r="AE6512" i="1"/>
  <c r="AG6512" i="1"/>
  <c r="AD10227" i="1"/>
  <c r="AE10227" i="1"/>
  <c r="AG10227" i="1"/>
  <c r="AD6518" i="1"/>
  <c r="AE6518" i="1"/>
  <c r="AG6518" i="1"/>
  <c r="AD9303" i="1"/>
  <c r="AE9303" i="1"/>
  <c r="AG9303" i="1"/>
  <c r="AD8346" i="1"/>
  <c r="AE8346" i="1"/>
  <c r="AJ8346" i="1"/>
  <c r="AD9573" i="1"/>
  <c r="AE9573" i="1"/>
  <c r="AG9573" i="1"/>
  <c r="AD9578" i="1"/>
  <c r="AE9578" i="1"/>
  <c r="AG9578" i="1"/>
  <c r="AD8326" i="1"/>
  <c r="AE8326" i="1"/>
  <c r="AG8326" i="1"/>
  <c r="AE8333" i="1"/>
  <c r="AD8333" i="1"/>
  <c r="AG8333" i="1"/>
  <c r="AD6905" i="1"/>
  <c r="AE6905" i="1"/>
  <c r="AG6905" i="1"/>
  <c r="AE7991" i="1"/>
  <c r="AD7991" i="1"/>
  <c r="AG7991" i="1"/>
  <c r="AE5779" i="1"/>
  <c r="AD5779" i="1"/>
  <c r="AG5779" i="1"/>
  <c r="AD8707" i="1"/>
  <c r="AE8707" i="1"/>
  <c r="AG8707" i="1"/>
  <c r="AD6644" i="1"/>
  <c r="AE6644" i="1"/>
  <c r="AG6644" i="1"/>
  <c r="AD6909" i="1"/>
  <c r="AE6909" i="1"/>
  <c r="AG6909" i="1"/>
  <c r="AD8716" i="1"/>
  <c r="AE8716" i="1"/>
  <c r="AG8716" i="1"/>
  <c r="AD6904" i="1"/>
  <c r="AE6904" i="1"/>
  <c r="AG6904" i="1"/>
  <c r="AD6798" i="1"/>
  <c r="AE6798" i="1"/>
  <c r="AG6798" i="1"/>
  <c r="AD6636" i="1"/>
  <c r="AE6636" i="1"/>
  <c r="AG6636" i="1"/>
  <c r="AD6641" i="1"/>
  <c r="AE6641" i="1"/>
  <c r="AG6641" i="1"/>
  <c r="AE5905" i="1"/>
  <c r="AD5905" i="1"/>
  <c r="AG5905" i="1"/>
  <c r="AD9223" i="1"/>
  <c r="AE9223" i="1"/>
  <c r="AG9223" i="1"/>
  <c r="AD3838" i="1"/>
  <c r="AE3838" i="1"/>
  <c r="AK3838" i="1" s="1"/>
  <c r="AL3838" i="1" s="1"/>
  <c r="AG3838" i="1"/>
  <c r="AH3838" i="1" s="1"/>
  <c r="AJ3838" i="1" s="1"/>
  <c r="AD6906" i="1"/>
  <c r="AE6906" i="1"/>
  <c r="AG6906" i="1"/>
  <c r="AD6762" i="1"/>
  <c r="AE6762" i="1"/>
  <c r="AG6762" i="1"/>
  <c r="AD9224" i="1"/>
  <c r="AE9224" i="1"/>
  <c r="AG9224" i="1"/>
  <c r="AE7447" i="1"/>
  <c r="AD7447" i="1"/>
  <c r="AG7447" i="1"/>
  <c r="AE10653" i="1"/>
  <c r="AD10653" i="1"/>
  <c r="AG10653" i="1"/>
  <c r="AD8643" i="1"/>
  <c r="AE8643" i="1"/>
  <c r="AG8643" i="1"/>
  <c r="AE4733" i="1"/>
  <c r="AD4733" i="1"/>
  <c r="AG4733" i="1"/>
  <c r="AD8651" i="1"/>
  <c r="AE8651" i="1"/>
  <c r="AG8651" i="1"/>
  <c r="AD8737" i="1"/>
  <c r="AE8737" i="1"/>
  <c r="AJ8737" i="1"/>
  <c r="AD11072" i="1"/>
  <c r="AE11072" i="1"/>
  <c r="AG11072" i="1"/>
  <c r="AD4161" i="1"/>
  <c r="AE4161" i="1"/>
  <c r="AJ4161" i="1"/>
  <c r="AD4692" i="1"/>
  <c r="AE4692" i="1"/>
  <c r="AJ4692" i="1"/>
  <c r="AD4048" i="1"/>
  <c r="AE4048" i="1"/>
  <c r="AK4048" i="1" s="1"/>
  <c r="AL4048" i="1" s="1"/>
  <c r="AG4048" i="1"/>
  <c r="AH4048" i="1" s="1"/>
  <c r="AJ4048" i="1" s="1"/>
  <c r="AD8781" i="1"/>
  <c r="AE8781" i="1"/>
  <c r="AG8781" i="1"/>
  <c r="AE6395" i="1"/>
  <c r="AD6395" i="1"/>
  <c r="AJ6395" i="1"/>
  <c r="AD4480" i="1"/>
  <c r="AE4480" i="1"/>
  <c r="AG4480" i="1"/>
  <c r="AD4227" i="1"/>
  <c r="AE4227" i="1"/>
  <c r="AG4227" i="1"/>
  <c r="AD4222" i="1"/>
  <c r="AE4222" i="1"/>
  <c r="AG4222" i="1"/>
  <c r="AD5597" i="1"/>
  <c r="AE5597" i="1"/>
  <c r="AJ5597" i="1"/>
  <c r="AD8594" i="1"/>
  <c r="AE8594" i="1"/>
  <c r="AG8594" i="1"/>
  <c r="AE7707" i="1"/>
  <c r="AD7707" i="1"/>
  <c r="AG7707" i="1"/>
  <c r="AD9654" i="1"/>
  <c r="AE9654" i="1"/>
  <c r="AK9654" i="1" s="1"/>
  <c r="AL9654" i="1" s="1"/>
  <c r="AG9654" i="1"/>
  <c r="AH9654" i="1" s="1"/>
  <c r="AJ9654" i="1" s="1"/>
  <c r="AD6388" i="1"/>
  <c r="AE6388" i="1"/>
  <c r="AG6388" i="1"/>
  <c r="AD6639" i="1"/>
  <c r="AE6639" i="1"/>
  <c r="AG6639" i="1"/>
  <c r="AD6805" i="1"/>
  <c r="AE6805" i="1"/>
  <c r="AJ6805" i="1"/>
  <c r="AD6996" i="1"/>
  <c r="AE6996" i="1"/>
  <c r="AG6996" i="1"/>
  <c r="AE10450" i="1"/>
  <c r="AD10450" i="1"/>
  <c r="AG10450" i="1"/>
  <c r="AD4042" i="1"/>
  <c r="AE4042" i="1"/>
  <c r="AK4042" i="1" s="1"/>
  <c r="AL4042" i="1" s="1"/>
  <c r="AG4042" i="1"/>
  <c r="AH4042" i="1" s="1"/>
  <c r="AJ4042" i="1" s="1"/>
  <c r="AD9271" i="1"/>
  <c r="AE9271" i="1"/>
  <c r="AK9271" i="1" s="1"/>
  <c r="AG9271" i="1"/>
  <c r="AD4921" i="1"/>
  <c r="AE4921" i="1"/>
  <c r="AG4921" i="1"/>
  <c r="AD10543" i="1"/>
  <c r="AE10543" i="1"/>
  <c r="AG10543" i="1"/>
  <c r="AE5802" i="1"/>
  <c r="AD5802" i="1"/>
  <c r="AJ5802" i="1"/>
  <c r="AD8800" i="1"/>
  <c r="AE8800" i="1"/>
  <c r="AG8800" i="1"/>
  <c r="AD7672" i="1"/>
  <c r="AE7672" i="1"/>
  <c r="AG7672" i="1"/>
  <c r="AD8723" i="1"/>
  <c r="AE8723" i="1"/>
  <c r="AG8723" i="1"/>
  <c r="AD8140" i="1"/>
  <c r="AE8140" i="1"/>
  <c r="AJ8140" i="1"/>
  <c r="AE7977" i="1"/>
  <c r="AD7977" i="1"/>
  <c r="AG7977" i="1"/>
  <c r="AD4894" i="1"/>
  <c r="AE4894" i="1"/>
  <c r="AJ4894" i="1"/>
  <c r="AD10668" i="1"/>
  <c r="AE10668" i="1"/>
  <c r="AG10668" i="1"/>
  <c r="AE10655" i="1"/>
  <c r="AD10655" i="1"/>
  <c r="AG10655" i="1"/>
  <c r="AD4718" i="1"/>
  <c r="AE4718" i="1"/>
  <c r="AG4718" i="1"/>
  <c r="AD4714" i="1"/>
  <c r="AE4714" i="1"/>
  <c r="AG4714" i="1"/>
  <c r="AD10858" i="1"/>
  <c r="AE10858" i="1"/>
  <c r="AG10858" i="1"/>
  <c r="AE6065" i="1"/>
  <c r="AD6065" i="1"/>
  <c r="AG6065" i="1"/>
  <c r="AD10680" i="1"/>
  <c r="AE10680" i="1"/>
  <c r="AG10680" i="1"/>
  <c r="AD5880" i="1"/>
  <c r="AE5880" i="1"/>
  <c r="AG5880" i="1"/>
  <c r="AD4027" i="1"/>
  <c r="AE4027" i="1"/>
  <c r="AK4027" i="1" s="1"/>
  <c r="AL4027" i="1" s="1"/>
  <c r="AH4027" i="1"/>
  <c r="AJ4027" i="1" s="1"/>
  <c r="AE10677" i="1"/>
  <c r="AD10677" i="1"/>
  <c r="AG10677" i="1"/>
  <c r="AD9738" i="1"/>
  <c r="AE9738" i="1"/>
  <c r="AJ9738" i="1"/>
  <c r="AD8348" i="1"/>
  <c r="AE8348" i="1"/>
  <c r="AG8348" i="1"/>
  <c r="AE5636" i="1"/>
  <c r="AD5636" i="1"/>
  <c r="AJ5636" i="1"/>
  <c r="AD4472" i="1"/>
  <c r="AE4472" i="1"/>
  <c r="AJ4472" i="1"/>
  <c r="AD9751" i="1"/>
  <c r="AE9751" i="1"/>
  <c r="AG9751" i="1"/>
  <c r="AD6096" i="1"/>
  <c r="AE6096" i="1"/>
  <c r="AG6096" i="1"/>
  <c r="AD9717" i="1"/>
  <c r="AE9717" i="1"/>
  <c r="AG9717" i="1"/>
  <c r="AD5024" i="1"/>
  <c r="AE5024" i="1"/>
  <c r="AJ5024" i="1"/>
  <c r="AD5720" i="1"/>
  <c r="AE5720" i="1"/>
  <c r="AG5720" i="1"/>
  <c r="AD10497" i="1"/>
  <c r="AE10497" i="1"/>
  <c r="AG10497" i="1"/>
  <c r="AE10502" i="1"/>
  <c r="AD10502" i="1"/>
  <c r="AG10502" i="1"/>
  <c r="AD10449" i="1"/>
  <c r="AE10449" i="1"/>
  <c r="AG10449" i="1"/>
  <c r="AD11216" i="1"/>
  <c r="AE11216" i="1"/>
  <c r="AG11216" i="1"/>
  <c r="AD7366" i="1"/>
  <c r="AE7366" i="1"/>
  <c r="AG7366" i="1"/>
  <c r="AD10453" i="1"/>
  <c r="AE10453" i="1"/>
  <c r="AG10453" i="1"/>
  <c r="AD10499" i="1"/>
  <c r="AE10499" i="1"/>
  <c r="AG10499" i="1"/>
  <c r="AD4019" i="1"/>
  <c r="AE4019" i="1"/>
  <c r="AK4019" i="1" s="1"/>
  <c r="AL4019" i="1" s="1"/>
  <c r="AH4019" i="1"/>
  <c r="AJ4019" i="1" s="1"/>
  <c r="AD9716" i="1"/>
  <c r="AE9716" i="1"/>
  <c r="AG9716" i="1"/>
  <c r="AD10163" i="1"/>
  <c r="AE10163" i="1"/>
  <c r="AG10163" i="1"/>
  <c r="AD11016" i="1"/>
  <c r="AE11016" i="1"/>
  <c r="AJ11016" i="1"/>
  <c r="AD9749" i="1"/>
  <c r="AE9749" i="1"/>
  <c r="AJ9749" i="1"/>
  <c r="AD10806" i="1"/>
  <c r="AE10806" i="1"/>
  <c r="AG10806" i="1"/>
  <c r="AE7545" i="1"/>
  <c r="AD7545" i="1"/>
  <c r="AG7545" i="1"/>
  <c r="AD7832" i="1"/>
  <c r="AE7832" i="1"/>
  <c r="AG7832" i="1"/>
  <c r="AD10515" i="1"/>
  <c r="AE10515" i="1"/>
  <c r="AG10515" i="1"/>
  <c r="AD9488" i="1"/>
  <c r="AE9488" i="1"/>
  <c r="AJ9488" i="1"/>
  <c r="AD10884" i="1"/>
  <c r="AE10884" i="1"/>
  <c r="AG10884" i="1"/>
  <c r="AD10271" i="1"/>
  <c r="AE10271" i="1"/>
  <c r="AJ10271" i="1"/>
  <c r="AD3653" i="1"/>
  <c r="AE3653" i="1"/>
  <c r="AG3653" i="1"/>
  <c r="AE10518" i="1"/>
  <c r="AD10518" i="1"/>
  <c r="AG10518" i="1"/>
  <c r="AD10710" i="1"/>
  <c r="AE10710" i="1"/>
  <c r="AG10710" i="1"/>
  <c r="AE10236" i="1"/>
  <c r="AD10236" i="1"/>
  <c r="AG10236" i="1"/>
  <c r="AE5792" i="1"/>
  <c r="AD5792" i="1"/>
  <c r="AG5792" i="1"/>
  <c r="AE3650" i="1"/>
  <c r="AD3650" i="1"/>
  <c r="AG3650" i="1"/>
  <c r="AD3665" i="1"/>
  <c r="AE3665" i="1"/>
  <c r="AG3665" i="1"/>
  <c r="AD3661" i="1"/>
  <c r="AE3661" i="1"/>
  <c r="AG3661" i="1"/>
  <c r="AD10732" i="1"/>
  <c r="AE10732" i="1"/>
  <c r="AJ10732" i="1"/>
  <c r="AE3646" i="1"/>
  <c r="AD3646" i="1"/>
  <c r="AG3646" i="1"/>
  <c r="AE10857" i="1"/>
  <c r="AD10857" i="1"/>
  <c r="AG10857" i="1"/>
  <c r="AD4919" i="1"/>
  <c r="AE4919" i="1"/>
  <c r="AJ4919" i="1"/>
  <c r="AE10851" i="1"/>
  <c r="AD10851" i="1"/>
  <c r="AG10851" i="1"/>
  <c r="AD10389" i="1"/>
  <c r="AE10389" i="1"/>
  <c r="AJ10389" i="1"/>
  <c r="AD9362" i="1"/>
  <c r="AE9362" i="1"/>
  <c r="AG9362" i="1"/>
  <c r="AD9636" i="1"/>
  <c r="AE9636" i="1"/>
  <c r="AK9636" i="1" s="1"/>
  <c r="AL9636" i="1" s="1"/>
  <c r="AH9636" i="1"/>
  <c r="AJ9636" i="1" s="1"/>
  <c r="AD7268" i="1"/>
  <c r="AE7268" i="1"/>
  <c r="AG7268" i="1"/>
  <c r="AD9660" i="1"/>
  <c r="AE9660" i="1"/>
  <c r="AK9660" i="1" s="1"/>
  <c r="AL9660" i="1" s="1"/>
  <c r="AG9660" i="1"/>
  <c r="AH9660" i="1" s="1"/>
  <c r="AJ9660" i="1" s="1"/>
  <c r="AD8642" i="1"/>
  <c r="AE8642" i="1"/>
  <c r="AG8642" i="1"/>
  <c r="AD9678" i="1"/>
  <c r="AE9678" i="1"/>
  <c r="AK9678" i="1" s="1"/>
  <c r="AL9678" i="1" s="1"/>
  <c r="AG9678" i="1"/>
  <c r="AH9678" i="1" s="1"/>
  <c r="AJ9678" i="1" s="1"/>
  <c r="AD6230" i="1"/>
  <c r="AE6230" i="1"/>
  <c r="AG6230" i="1"/>
  <c r="AD9424" i="1"/>
  <c r="AE9424" i="1"/>
  <c r="AJ9424" i="1"/>
  <c r="AD10189" i="1"/>
  <c r="AE10189" i="1"/>
  <c r="AG10189" i="1"/>
  <c r="AE5446" i="1"/>
  <c r="AD5446" i="1"/>
  <c r="AJ5446" i="1"/>
  <c r="AD6625" i="1"/>
  <c r="AE6625" i="1"/>
  <c r="AG6625" i="1"/>
  <c r="AD10511" i="1"/>
  <c r="AE10511" i="1"/>
  <c r="AG10511" i="1"/>
  <c r="AD3881" i="1"/>
  <c r="AE3881" i="1"/>
  <c r="AK3881" i="1" s="1"/>
  <c r="AL3881" i="1" s="1"/>
  <c r="AG3881" i="1"/>
  <c r="AH3881" i="1" s="1"/>
  <c r="AJ3881" i="1" s="1"/>
  <c r="AE6427" i="1"/>
  <c r="AD6427" i="1"/>
  <c r="AJ6427" i="1"/>
  <c r="AD3761" i="1"/>
  <c r="AE3761" i="1"/>
  <c r="AG3761" i="1"/>
  <c r="AD4066" i="1"/>
  <c r="AE4066" i="1"/>
  <c r="AK4066" i="1" s="1"/>
  <c r="AL4066" i="1" s="1"/>
  <c r="AH4066" i="1"/>
  <c r="AJ4066" i="1" s="1"/>
  <c r="AE7179" i="1"/>
  <c r="AD7179" i="1"/>
  <c r="AJ7179" i="1"/>
  <c r="AE10546" i="1"/>
  <c r="AD10546" i="1"/>
  <c r="AG10546" i="1"/>
  <c r="AD10343" i="1"/>
  <c r="AE10343" i="1"/>
  <c r="AJ10343" i="1"/>
  <c r="AD10501" i="1"/>
  <c r="AE10501" i="1"/>
  <c r="AG10501" i="1"/>
  <c r="AD3859" i="1"/>
  <c r="AE3859" i="1"/>
  <c r="AK3859" i="1" s="1"/>
  <c r="AL3859" i="1" s="1"/>
  <c r="AH3859" i="1"/>
  <c r="AJ3859" i="1" s="1"/>
  <c r="AD10179" i="1"/>
  <c r="AE10179" i="1"/>
  <c r="AG10179" i="1"/>
  <c r="AD3876" i="1"/>
  <c r="AE3876" i="1"/>
  <c r="AK3876" i="1" s="1"/>
  <c r="AL3876" i="1" s="1"/>
  <c r="AG3876" i="1"/>
  <c r="AH3876" i="1" s="1"/>
  <c r="AJ3876" i="1" s="1"/>
  <c r="AD7676" i="1"/>
  <c r="AE7676" i="1"/>
  <c r="AG7676" i="1"/>
  <c r="AE7901" i="1"/>
  <c r="AD7901" i="1"/>
  <c r="AG7901" i="1"/>
  <c r="AD10864" i="1"/>
  <c r="AE10864" i="1"/>
  <c r="AG10864" i="1"/>
  <c r="AD8274" i="1"/>
  <c r="AE8274" i="1"/>
  <c r="AG8274" i="1"/>
  <c r="AE7301" i="1"/>
  <c r="AD7301" i="1"/>
  <c r="AJ7301" i="1"/>
  <c r="AD10391" i="1"/>
  <c r="AE10391" i="1"/>
  <c r="AG10391" i="1"/>
  <c r="AD7668" i="1"/>
  <c r="AE7668" i="1"/>
  <c r="AG7668" i="1"/>
  <c r="AD7590" i="1"/>
  <c r="AE7590" i="1"/>
  <c r="AJ7590" i="1"/>
  <c r="AE7897" i="1"/>
  <c r="AD7897" i="1"/>
  <c r="AG7897" i="1"/>
  <c r="AD7892" i="1"/>
  <c r="AE7892" i="1"/>
  <c r="AG7892" i="1"/>
  <c r="AE7669" i="1"/>
  <c r="AD7669" i="1"/>
  <c r="AG7669" i="1"/>
  <c r="AD7574" i="1"/>
  <c r="AE7574" i="1"/>
  <c r="AG7574" i="1"/>
  <c r="AE10889" i="1"/>
  <c r="AD10889" i="1"/>
  <c r="AG10889" i="1"/>
  <c r="AE5386" i="1"/>
  <c r="AD5386" i="1"/>
  <c r="AJ5386" i="1"/>
  <c r="AD5519" i="1"/>
  <c r="AE5519" i="1"/>
  <c r="AJ5519" i="1"/>
  <c r="AD5335" i="1"/>
  <c r="AE5335" i="1"/>
  <c r="AJ5335" i="1"/>
  <c r="AE10879" i="1"/>
  <c r="AD10879" i="1"/>
  <c r="AG10879" i="1"/>
  <c r="AE5472" i="1"/>
  <c r="AD5472" i="1"/>
  <c r="AJ5472" i="1"/>
  <c r="AD5331" i="1"/>
  <c r="AE5331" i="1"/>
  <c r="AJ5331" i="1"/>
  <c r="AD10463" i="1"/>
  <c r="AE10463" i="1"/>
  <c r="AG10463" i="1"/>
  <c r="AE5470" i="1"/>
  <c r="AD5470" i="1"/>
  <c r="AJ5470" i="1"/>
  <c r="AD5039" i="1"/>
  <c r="AE5039" i="1"/>
  <c r="AJ5039" i="1"/>
  <c r="AE5504" i="1"/>
  <c r="AD5504" i="1"/>
  <c r="AJ5504" i="1"/>
  <c r="AE5162" i="1"/>
  <c r="AD5162" i="1"/>
  <c r="AJ5162" i="1"/>
  <c r="AD10473" i="1"/>
  <c r="AE10473" i="1"/>
  <c r="AG10473" i="1"/>
  <c r="AE5161" i="1"/>
  <c r="AD5161" i="1"/>
  <c r="AJ5161" i="1"/>
  <c r="AE5502" i="1"/>
  <c r="AD5502" i="1"/>
  <c r="AG5502" i="1"/>
  <c r="AD5076" i="1"/>
  <c r="AE5076" i="1"/>
  <c r="AJ5076" i="1"/>
  <c r="AE10478" i="1"/>
  <c r="AD10478" i="1"/>
  <c r="AG10478" i="1"/>
  <c r="AD4698" i="1"/>
  <c r="AE4698" i="1"/>
  <c r="AG4698" i="1"/>
  <c r="AE5498" i="1"/>
  <c r="AD5498" i="1"/>
  <c r="AJ5498" i="1"/>
  <c r="AE5166" i="1"/>
  <c r="AD5166" i="1"/>
  <c r="AJ5166" i="1"/>
  <c r="AD5073" i="1"/>
  <c r="AE5073" i="1"/>
  <c r="AG5073" i="1"/>
  <c r="AD5065" i="1"/>
  <c r="AE5065" i="1"/>
  <c r="AG5065" i="1"/>
  <c r="AD10487" i="1"/>
  <c r="AE10487" i="1"/>
  <c r="AG10487" i="1"/>
  <c r="AD4694" i="1"/>
  <c r="AE4694" i="1"/>
  <c r="AJ4694" i="1"/>
  <c r="AE5492" i="1"/>
  <c r="AD5492" i="1"/>
  <c r="AG5492" i="1"/>
  <c r="AD5445" i="1"/>
  <c r="AE5445" i="1"/>
  <c r="AJ5445" i="1"/>
  <c r="AE5444" i="1"/>
  <c r="AD5444" i="1"/>
  <c r="AJ5444" i="1"/>
  <c r="AE5496" i="1"/>
  <c r="AD5496" i="1"/>
  <c r="AJ5496" i="1"/>
  <c r="AE5480" i="1"/>
  <c r="AD5480" i="1"/>
  <c r="AJ5480" i="1"/>
  <c r="AD5060" i="1"/>
  <c r="AE5060" i="1"/>
  <c r="AJ5060" i="1"/>
  <c r="AD5054" i="1"/>
  <c r="AE5054" i="1"/>
  <c r="AG5054" i="1"/>
  <c r="AE5408" i="1"/>
  <c r="AD5408" i="1"/>
  <c r="AJ5408" i="1"/>
  <c r="AE5438" i="1"/>
  <c r="AD5438" i="1"/>
  <c r="AG5438" i="1"/>
  <c r="AD5043" i="1"/>
  <c r="AE5043" i="1"/>
  <c r="AJ5043" i="1"/>
  <c r="AD5487" i="1"/>
  <c r="AE5487" i="1"/>
  <c r="AJ5487" i="1"/>
  <c r="AD5483" i="1"/>
  <c r="AE5483" i="1"/>
  <c r="AJ5483" i="1"/>
  <c r="AE5146" i="1"/>
  <c r="AD5146" i="1"/>
  <c r="AJ5146" i="1"/>
  <c r="AE10206" i="1"/>
  <c r="AD10206" i="1"/>
  <c r="AJ10206" i="1"/>
  <c r="AD9685" i="1"/>
  <c r="AE9685" i="1"/>
  <c r="AK9685" i="1" s="1"/>
  <c r="AL9685" i="1" s="1"/>
  <c r="AG9685" i="1"/>
  <c r="AH9685" i="1" s="1"/>
  <c r="AJ9685" i="1" s="1"/>
  <c r="AD4915" i="1"/>
  <c r="AE4915" i="1"/>
  <c r="AJ4915" i="1"/>
  <c r="AD5037" i="1"/>
  <c r="AE5037" i="1"/>
  <c r="AJ5037" i="1"/>
  <c r="AE5456" i="1"/>
  <c r="AD5456" i="1"/>
  <c r="AJ5456" i="1"/>
  <c r="AD5347" i="1"/>
  <c r="AE5347" i="1"/>
  <c r="AJ5347" i="1"/>
  <c r="AD5091" i="1"/>
  <c r="AE5091" i="1"/>
  <c r="AJ5091" i="1"/>
  <c r="AD8459" i="1"/>
  <c r="AE8459" i="1"/>
  <c r="AG8459" i="1"/>
  <c r="AD3853" i="1"/>
  <c r="AE3853" i="1"/>
  <c r="AK3853" i="1" s="1"/>
  <c r="AL3853" i="1" s="1"/>
  <c r="AG3853" i="1"/>
  <c r="AH3853" i="1" s="1"/>
  <c r="AJ3853" i="1" s="1"/>
  <c r="AE5454" i="1"/>
  <c r="AD5454" i="1"/>
  <c r="AJ5454" i="1"/>
  <c r="AD5081" i="1"/>
  <c r="AE5081" i="1"/>
  <c r="AJ5081" i="1"/>
  <c r="AE5674" i="1"/>
  <c r="AD5674" i="1"/>
  <c r="AJ5674" i="1"/>
  <c r="AD5677" i="1"/>
  <c r="AE5677" i="1"/>
  <c r="AJ5677" i="1"/>
  <c r="AE5478" i="1"/>
  <c r="AD5478" i="1"/>
  <c r="AJ5478" i="1"/>
  <c r="AD9890" i="1"/>
  <c r="AE9890" i="1"/>
  <c r="AG9890" i="1"/>
  <c r="AD4155" i="1"/>
  <c r="AE4155" i="1"/>
  <c r="AJ4155" i="1"/>
  <c r="AD5056" i="1"/>
  <c r="AE5056" i="1"/>
  <c r="AJ5056" i="1"/>
  <c r="AD8652" i="1"/>
  <c r="AE8652" i="1"/>
  <c r="AG8652" i="1"/>
  <c r="AE4691" i="1"/>
  <c r="AD4691" i="1"/>
  <c r="AJ4691" i="1"/>
  <c r="AE4707" i="1"/>
  <c r="AD4707" i="1"/>
  <c r="AJ4707" i="1"/>
  <c r="AD4150" i="1"/>
  <c r="AE4150" i="1"/>
  <c r="AJ4150" i="1"/>
  <c r="AD4160" i="1"/>
  <c r="AE4160" i="1"/>
  <c r="AG4160" i="1"/>
  <c r="AD3889" i="1"/>
  <c r="AE3889" i="1"/>
  <c r="AK3889" i="1" s="1"/>
  <c r="AL3889" i="1" s="1"/>
  <c r="AH3889" i="1"/>
  <c r="AJ3889" i="1" s="1"/>
  <c r="AD7292" i="1"/>
  <c r="AE7292" i="1"/>
  <c r="AJ7292" i="1"/>
  <c r="AD10529" i="1"/>
  <c r="AE10529" i="1"/>
  <c r="AG10529" i="1"/>
  <c r="AE10552" i="1"/>
  <c r="AD10552" i="1"/>
  <c r="AG10552" i="1"/>
  <c r="AE4685" i="1"/>
  <c r="AD4685" i="1"/>
  <c r="AJ4685" i="1"/>
  <c r="AD4144" i="1"/>
  <c r="AE4144" i="1"/>
  <c r="AK4144" i="1" s="1"/>
  <c r="AG4144" i="1"/>
  <c r="AD10303" i="1"/>
  <c r="AE10303" i="1"/>
  <c r="AJ10303" i="1"/>
  <c r="AE5264" i="1"/>
  <c r="AD5264" i="1"/>
  <c r="AJ5264" i="1"/>
  <c r="AD5395" i="1"/>
  <c r="AE5395" i="1"/>
  <c r="AJ5395" i="1"/>
  <c r="AD5269" i="1"/>
  <c r="AE5269" i="1"/>
  <c r="AJ5269" i="1"/>
  <c r="AD5265" i="1"/>
  <c r="AE5265" i="1"/>
  <c r="AJ5265" i="1"/>
  <c r="AD10032" i="1"/>
  <c r="AE10032" i="1"/>
  <c r="AJ10032" i="1"/>
  <c r="AD8334" i="1"/>
  <c r="AE8334" i="1"/>
  <c r="AG8334" i="1"/>
  <c r="AD8336" i="1"/>
  <c r="AE8336" i="1"/>
  <c r="AG8336" i="1"/>
  <c r="AE10542" i="1"/>
  <c r="AD10542" i="1"/>
  <c r="AG10542" i="1"/>
  <c r="AD10549" i="1"/>
  <c r="AE10549" i="1"/>
  <c r="AG10549" i="1"/>
  <c r="AD3891" i="1"/>
  <c r="AE3891" i="1"/>
  <c r="AK3891" i="1" s="1"/>
  <c r="AL3891" i="1" s="1"/>
  <c r="AG3891" i="1"/>
  <c r="AH3891" i="1" s="1"/>
  <c r="AJ3891" i="1" s="1"/>
  <c r="AE5476" i="1"/>
  <c r="AD5476" i="1"/>
  <c r="AJ5476" i="1"/>
  <c r="AE5388" i="1"/>
  <c r="AD5388" i="1"/>
  <c r="AG5388" i="1"/>
  <c r="AD8340" i="1"/>
  <c r="AE8340" i="1"/>
  <c r="AG8340" i="1"/>
  <c r="AD3933" i="1"/>
  <c r="AE3933" i="1"/>
  <c r="AK3933" i="1" s="1"/>
  <c r="AL3933" i="1" s="1"/>
  <c r="AG3933" i="1"/>
  <c r="AH3933" i="1" s="1"/>
  <c r="AJ3933" i="1" s="1"/>
  <c r="AD10333" i="1"/>
  <c r="AE10333" i="1"/>
  <c r="AJ10333" i="1"/>
  <c r="AD8460" i="1"/>
  <c r="AE8460" i="1"/>
  <c r="AJ8460" i="1"/>
  <c r="AE10570" i="1"/>
  <c r="AD10570" i="1"/>
  <c r="AJ10570" i="1"/>
  <c r="AD4882" i="1"/>
  <c r="AE4882" i="1"/>
  <c r="AJ4882" i="1"/>
  <c r="AD11116" i="1"/>
  <c r="AE11116" i="1"/>
  <c r="AJ11116" i="1"/>
  <c r="AD9623" i="1"/>
  <c r="AE9623" i="1"/>
  <c r="AJ9623" i="1"/>
  <c r="AE5927" i="1"/>
  <c r="AD5927" i="1"/>
  <c r="AJ5927" i="1"/>
  <c r="AD9505" i="1"/>
  <c r="AE9505" i="1"/>
  <c r="AJ9505" i="1"/>
  <c r="AD9497" i="1"/>
  <c r="AE9497" i="1"/>
  <c r="AJ9497" i="1"/>
  <c r="AD9744" i="1"/>
  <c r="AE9744" i="1"/>
  <c r="AG9744" i="1"/>
  <c r="AE5298" i="1"/>
  <c r="AD5298" i="1"/>
  <c r="AJ5298" i="1"/>
  <c r="AD10457" i="1"/>
  <c r="AE10457" i="1"/>
  <c r="AG10457" i="1"/>
  <c r="AD8414" i="1"/>
  <c r="AE8414" i="1"/>
  <c r="AG8414" i="1"/>
  <c r="AE10496" i="1"/>
  <c r="AD10496" i="1"/>
  <c r="AG10496" i="1"/>
  <c r="AD6212" i="1"/>
  <c r="AE6212" i="1"/>
  <c r="AG6212" i="1"/>
  <c r="AD6406" i="1"/>
  <c r="AE6406" i="1"/>
  <c r="AG6406" i="1"/>
  <c r="AD5089" i="1"/>
  <c r="AE5089" i="1"/>
  <c r="AJ5089" i="1"/>
  <c r="AD5080" i="1"/>
  <c r="AE5080" i="1"/>
  <c r="AJ5080" i="1"/>
  <c r="AD11136" i="1"/>
  <c r="AE11136" i="1"/>
  <c r="AG11136" i="1"/>
  <c r="AE8125" i="1"/>
  <c r="AD8125" i="1"/>
  <c r="AG8125" i="1"/>
  <c r="AE5374" i="1"/>
  <c r="AD5374" i="1"/>
  <c r="AJ5374" i="1"/>
  <c r="AE6125" i="1"/>
  <c r="AD6125" i="1"/>
  <c r="AG6125" i="1"/>
  <c r="AD10483" i="1"/>
  <c r="AE10483" i="1"/>
  <c r="AG10483" i="1"/>
  <c r="AD8008" i="1"/>
  <c r="AE8008" i="1"/>
  <c r="AJ8008" i="1"/>
  <c r="AD10467" i="1"/>
  <c r="AE10467" i="1"/>
  <c r="AG10467" i="1"/>
  <c r="AE10494" i="1"/>
  <c r="AD10494" i="1"/>
  <c r="AG10494" i="1"/>
  <c r="AD10509" i="1"/>
  <c r="AE10509" i="1"/>
  <c r="AG10509" i="1"/>
  <c r="AE10883" i="1"/>
  <c r="AD10883" i="1"/>
  <c r="AG10883" i="1"/>
  <c r="AE10608" i="1"/>
  <c r="AD10608" i="1"/>
  <c r="AJ10608" i="1"/>
  <c r="AD5717" i="1"/>
  <c r="AE5717" i="1"/>
  <c r="AJ5717" i="1"/>
  <c r="AE10705" i="1"/>
  <c r="AD10705" i="1"/>
  <c r="AG10705" i="1"/>
  <c r="AD10694" i="1"/>
  <c r="AE10694" i="1"/>
  <c r="AG10694" i="1"/>
  <c r="AD7800" i="1"/>
  <c r="AE7800" i="1"/>
  <c r="AJ7800" i="1"/>
  <c r="AE11017" i="1"/>
  <c r="AD11017" i="1"/>
  <c r="AJ11017" i="1"/>
  <c r="AE7327" i="1"/>
  <c r="AD7327" i="1"/>
  <c r="AJ7327" i="1"/>
  <c r="AD7888" i="1"/>
  <c r="AE7888" i="1"/>
  <c r="AG7888" i="1"/>
  <c r="AD8795" i="1"/>
  <c r="AE8795" i="1"/>
  <c r="AG8795" i="1"/>
  <c r="AD10347" i="1"/>
  <c r="AE10347" i="1"/>
  <c r="AJ10347" i="1"/>
  <c r="AD8738" i="1"/>
  <c r="AE8738" i="1"/>
  <c r="AJ8738" i="1"/>
  <c r="AE7569" i="1"/>
  <c r="AD7569" i="1"/>
  <c r="AG7569" i="1"/>
  <c r="AD4934" i="1"/>
  <c r="AE4934" i="1"/>
  <c r="AJ4934" i="1"/>
  <c r="AD6541" i="1"/>
  <c r="AE6541" i="1"/>
  <c r="AJ6541" i="1"/>
  <c r="AD4994" i="1"/>
  <c r="AE4994" i="1"/>
  <c r="AJ4994" i="1"/>
  <c r="AD4969" i="1"/>
  <c r="AE4969" i="1"/>
  <c r="AJ4969" i="1"/>
  <c r="AD4880" i="1"/>
  <c r="AE4880" i="1"/>
  <c r="AJ4880" i="1"/>
  <c r="AD4986" i="1"/>
  <c r="AE4986" i="1"/>
  <c r="AJ4986" i="1"/>
  <c r="AD5751" i="1"/>
  <c r="AE5751" i="1"/>
  <c r="AG5751" i="1"/>
  <c r="AE5322" i="1"/>
  <c r="AD5322" i="1"/>
  <c r="AJ5322" i="1"/>
  <c r="AE4649" i="1"/>
  <c r="AD4649" i="1"/>
  <c r="AJ4649" i="1"/>
  <c r="AD6546" i="1"/>
  <c r="AE6546" i="1"/>
  <c r="AJ6546" i="1"/>
  <c r="AD4964" i="1"/>
  <c r="AE4964" i="1"/>
  <c r="AJ4964" i="1"/>
  <c r="AD4485" i="1"/>
  <c r="AE4485" i="1"/>
  <c r="AJ4485" i="1"/>
  <c r="AD6338" i="1"/>
  <c r="AE6338" i="1"/>
  <c r="AG6338" i="1"/>
  <c r="AE5951" i="1"/>
  <c r="AD5951" i="1"/>
  <c r="AG5951" i="1"/>
  <c r="AE9175" i="1"/>
  <c r="AD9175" i="1"/>
  <c r="AG9175" i="1"/>
  <c r="AE8139" i="1"/>
  <c r="AD8139" i="1"/>
  <c r="AG8139" i="1"/>
  <c r="AE4829" i="1"/>
  <c r="AD4829" i="1"/>
  <c r="AJ4829" i="1"/>
  <c r="AE5955" i="1"/>
  <c r="AD5955" i="1"/>
  <c r="AG5955" i="1"/>
  <c r="AD5752" i="1"/>
  <c r="AE5752" i="1"/>
  <c r="AG5752" i="1"/>
  <c r="AE8421" i="1"/>
  <c r="AD8421" i="1"/>
  <c r="AG8421" i="1"/>
  <c r="AD9992" i="1"/>
  <c r="AE9992" i="1"/>
  <c r="AG9992" i="1"/>
  <c r="AD8288" i="1"/>
  <c r="AE8288" i="1"/>
  <c r="AG8288" i="1"/>
  <c r="AD4826" i="1"/>
  <c r="AE4826" i="1"/>
  <c r="AJ4826" i="1"/>
  <c r="AE10787" i="1"/>
  <c r="AD10787" i="1"/>
  <c r="AG10787" i="1"/>
  <c r="AD9499" i="1"/>
  <c r="AE9499" i="1"/>
  <c r="AJ9499" i="1"/>
  <c r="AE10701" i="1"/>
  <c r="AD10701" i="1"/>
  <c r="AG10701" i="1"/>
  <c r="AE10697" i="1"/>
  <c r="AD10697" i="1"/>
  <c r="AG10697" i="1"/>
  <c r="AE4645" i="1"/>
  <c r="AD4645" i="1"/>
  <c r="AG4645" i="1"/>
  <c r="AD9056" i="1"/>
  <c r="AE9056" i="1"/>
  <c r="AG9056" i="1"/>
  <c r="AD8666" i="1"/>
  <c r="AE8666" i="1"/>
  <c r="AG8666" i="1"/>
  <c r="AD8412" i="1"/>
  <c r="AE8412" i="1"/>
  <c r="AG8412" i="1"/>
  <c r="AD8523" i="1"/>
  <c r="AE8523" i="1"/>
  <c r="AG8523" i="1"/>
  <c r="AD8410" i="1"/>
  <c r="AE8410" i="1"/>
  <c r="AG8410" i="1"/>
  <c r="AE4647" i="1"/>
  <c r="AD4647" i="1"/>
  <c r="AG4647" i="1"/>
  <c r="AD8529" i="1"/>
  <c r="AE8529" i="1"/>
  <c r="AG8529" i="1"/>
  <c r="AD9039" i="1"/>
  <c r="AE9039" i="1"/>
  <c r="AG9039" i="1"/>
  <c r="AD11012" i="1"/>
  <c r="AE11012" i="1"/>
  <c r="AG11012" i="1"/>
  <c r="AD9041" i="1"/>
  <c r="AE9041" i="1"/>
  <c r="AG9041" i="1"/>
  <c r="AD9047" i="1"/>
  <c r="AE9047" i="1"/>
  <c r="AJ9047" i="1"/>
  <c r="AD11014" i="1"/>
  <c r="AE11014" i="1"/>
  <c r="AG11014" i="1"/>
  <c r="AD11180" i="1"/>
  <c r="AE11180" i="1"/>
  <c r="AG11180" i="1"/>
  <c r="AE11041" i="1"/>
  <c r="AD11041" i="1"/>
  <c r="AG11041" i="1"/>
  <c r="AE7437" i="1"/>
  <c r="AD7437" i="1"/>
  <c r="AJ7437" i="1"/>
  <c r="AD7742" i="1"/>
  <c r="AE7742" i="1"/>
  <c r="AJ7742" i="1"/>
  <c r="AL7374" i="1"/>
  <c r="AJ7374" i="1"/>
  <c r="AD9058" i="1"/>
  <c r="AE9058" i="1"/>
  <c r="AG9058" i="1"/>
  <c r="AD11042" i="1"/>
  <c r="AE11042" i="1"/>
  <c r="AG11042" i="1"/>
  <c r="AE11049" i="1"/>
  <c r="AD11049" i="1"/>
  <c r="AG11049" i="1"/>
  <c r="AD6024" i="1"/>
  <c r="AL6024" i="1"/>
  <c r="AG6024" i="1"/>
  <c r="AE7741" i="1"/>
  <c r="AD7741" i="1"/>
  <c r="AJ7741" i="1"/>
  <c r="AD4564" i="1"/>
  <c r="AE4564" i="1"/>
  <c r="AJ4564" i="1"/>
  <c r="AD4572" i="1"/>
  <c r="AE4572" i="1"/>
  <c r="AG4572" i="1"/>
  <c r="AE9158" i="1"/>
  <c r="AD9158" i="1"/>
  <c r="AG9158" i="1"/>
  <c r="AD11048" i="1"/>
  <c r="AE11048" i="1"/>
  <c r="AG11048" i="1"/>
  <c r="AD9317" i="1"/>
  <c r="AE9317" i="1"/>
  <c r="AJ9317" i="1"/>
  <c r="AD7428" i="1"/>
  <c r="AE7428" i="1"/>
  <c r="AJ7428" i="1"/>
  <c r="AE7323" i="1"/>
  <c r="AD7323" i="1"/>
  <c r="AJ7323" i="1"/>
  <c r="AD7336" i="1"/>
  <c r="AE7336" i="1"/>
  <c r="AJ7336" i="1"/>
  <c r="AE9160" i="1"/>
  <c r="AD9160" i="1"/>
  <c r="AG9160" i="1"/>
  <c r="AE9168" i="1"/>
  <c r="AD9168" i="1"/>
  <c r="AG9168" i="1"/>
  <c r="AE4567" i="1"/>
  <c r="AD4567" i="1"/>
  <c r="AJ4567" i="1"/>
  <c r="AE4565" i="1"/>
  <c r="AD4565" i="1"/>
  <c r="AJ4565" i="1"/>
  <c r="AD5755" i="1"/>
  <c r="AE5755" i="1"/>
  <c r="AG5755" i="1"/>
  <c r="AD9032" i="1"/>
  <c r="AE9032" i="1"/>
  <c r="AG9032" i="1"/>
  <c r="AD8521" i="1"/>
  <c r="AE8521" i="1"/>
  <c r="AG8521" i="1"/>
  <c r="AE5947" i="1"/>
  <c r="AD5947" i="1"/>
  <c r="AG5947" i="1"/>
  <c r="AD9604" i="1"/>
  <c r="AE9604" i="1"/>
  <c r="AG9604" i="1"/>
  <c r="AE4657" i="1"/>
  <c r="AD4657" i="1"/>
  <c r="AJ4657" i="1"/>
  <c r="AD8108" i="1"/>
  <c r="AE8108" i="1"/>
  <c r="AJ8108" i="1"/>
  <c r="AD4351" i="1"/>
  <c r="AE4351" i="1"/>
  <c r="AJ4351" i="1"/>
  <c r="AD8670" i="1"/>
  <c r="AE8670" i="1"/>
  <c r="AG8670" i="1"/>
  <c r="AD5641" i="1"/>
  <c r="AE5641" i="1"/>
  <c r="AG5641" i="1"/>
  <c r="AD4346" i="1"/>
  <c r="AE4346" i="1"/>
  <c r="AJ4346" i="1"/>
  <c r="AE7423" i="1"/>
  <c r="AD7423" i="1"/>
  <c r="AJ7423" i="1"/>
  <c r="AD6174" i="1"/>
  <c r="AE6174" i="1"/>
  <c r="AG6174" i="1"/>
  <c r="AE10308" i="1"/>
  <c r="AD10308" i="1"/>
  <c r="AJ10308" i="1"/>
  <c r="AD9067" i="1"/>
  <c r="AE9067" i="1"/>
  <c r="AG9067" i="1"/>
  <c r="AE7791" i="1"/>
  <c r="AD7791" i="1"/>
  <c r="AJ7791" i="1"/>
  <c r="AE10815" i="1"/>
  <c r="AD10815" i="1"/>
  <c r="AJ10815" i="1"/>
  <c r="AD4610" i="1"/>
  <c r="AE4610" i="1"/>
  <c r="AJ4610" i="1"/>
  <c r="AD4606" i="1"/>
  <c r="AE4606" i="1"/>
  <c r="AJ4606" i="1"/>
  <c r="AD5761" i="1"/>
  <c r="AE5761" i="1"/>
  <c r="AG5761" i="1"/>
  <c r="AD4890" i="1"/>
  <c r="AE4890" i="1"/>
  <c r="AJ4890" i="1"/>
  <c r="AE4639" i="1"/>
  <c r="AD4639" i="1"/>
  <c r="AG4639" i="1"/>
  <c r="AD4858" i="1"/>
  <c r="AE4858" i="1"/>
  <c r="AJ4858" i="1"/>
  <c r="AD8761" i="1"/>
  <c r="AE8761" i="1"/>
  <c r="AG8761" i="1"/>
  <c r="AE9153" i="1"/>
  <c r="AD9153" i="1"/>
  <c r="AG9153" i="1"/>
  <c r="AD7462" i="1"/>
  <c r="AE7462" i="1"/>
  <c r="AG7462" i="1"/>
  <c r="AD4369" i="1"/>
  <c r="AE4369" i="1"/>
  <c r="AJ4369" i="1"/>
  <c r="AE7529" i="1"/>
  <c r="AD7529" i="1"/>
  <c r="AG7529" i="1"/>
  <c r="AD7530" i="1"/>
  <c r="AE7530" i="1"/>
  <c r="AG7530" i="1"/>
  <c r="AE6379" i="1"/>
  <c r="AD6379" i="1"/>
  <c r="AG6379" i="1"/>
  <c r="AD10798" i="1"/>
  <c r="AE10798" i="1"/>
  <c r="AG10798" i="1"/>
  <c r="AE5616" i="1"/>
  <c r="AD5616" i="1"/>
  <c r="AJ5616" i="1"/>
  <c r="AD7492" i="1"/>
  <c r="AE7492" i="1"/>
  <c r="AG7492" i="1"/>
  <c r="AD5748" i="1"/>
  <c r="AE5748" i="1"/>
  <c r="AG5748" i="1"/>
  <c r="AE10112" i="1"/>
  <c r="AD10112" i="1"/>
  <c r="AJ10112" i="1"/>
  <c r="AE8369" i="1"/>
  <c r="AD8369" i="1"/>
  <c r="AG8369" i="1"/>
  <c r="AE5148" i="1"/>
  <c r="AD5148" i="1"/>
  <c r="AG5148" i="1"/>
  <c r="AD8736" i="1"/>
  <c r="AE8736" i="1"/>
  <c r="AG8736" i="1"/>
  <c r="AD8617" i="1"/>
  <c r="AE8617" i="1"/>
  <c r="AJ8617" i="1"/>
  <c r="AD5764" i="1"/>
  <c r="AE5764" i="1"/>
  <c r="AG5764" i="1"/>
  <c r="AD8142" i="1"/>
  <c r="AE8142" i="1"/>
  <c r="AJ8142" i="1"/>
  <c r="AD9034" i="1"/>
  <c r="AE9034" i="1"/>
  <c r="AG9034" i="1"/>
  <c r="AD6134" i="1"/>
  <c r="AE6134" i="1"/>
  <c r="AG6134" i="1"/>
  <c r="AE7511" i="1"/>
  <c r="AD7511" i="1"/>
  <c r="AG7511" i="1"/>
  <c r="AE10811" i="1"/>
  <c r="AD10811" i="1"/>
  <c r="AJ10811" i="1"/>
  <c r="AD7506" i="1"/>
  <c r="AE7506" i="1"/>
  <c r="AG7506" i="1"/>
  <c r="AD5948" i="1"/>
  <c r="AE5948" i="1"/>
  <c r="AG5948" i="1"/>
  <c r="AE10967" i="1"/>
  <c r="AK10967" i="1" s="1"/>
  <c r="AL10967" i="1" s="1"/>
  <c r="AD10967" i="1"/>
  <c r="AG10967" i="1"/>
  <c r="AH10967" i="1" s="1"/>
  <c r="AJ10967" i="1" s="1"/>
  <c r="AD9044" i="1"/>
  <c r="AE9044" i="1"/>
  <c r="AG9044" i="1"/>
  <c r="AD10353" i="1"/>
  <c r="AE10353" i="1"/>
  <c r="AJ10353" i="1"/>
  <c r="AD8931" i="1"/>
  <c r="AE8931" i="1"/>
  <c r="AJ8931" i="1"/>
  <c r="AL7480" i="1"/>
  <c r="AJ7480" i="1"/>
  <c r="AE8183" i="1"/>
  <c r="AD8183" i="1"/>
  <c r="AJ8183" i="1"/>
  <c r="AD7546" i="1"/>
  <c r="AE7546" i="1"/>
  <c r="AG7546" i="1"/>
  <c r="AD7564" i="1"/>
  <c r="AE7564" i="1"/>
  <c r="AG7564" i="1"/>
  <c r="AD10998" i="1"/>
  <c r="AE10998" i="1"/>
  <c r="AK10998" i="1" s="1"/>
  <c r="AL10998" i="1" s="1"/>
  <c r="AG10998" i="1"/>
  <c r="AH10998" i="1" s="1"/>
  <c r="AJ10998" i="1" s="1"/>
  <c r="AD10225" i="1"/>
  <c r="AE10225" i="1"/>
  <c r="AG10225" i="1"/>
  <c r="AD6532" i="1"/>
  <c r="AE6532" i="1"/>
  <c r="AG6532" i="1"/>
  <c r="AD8164" i="1"/>
  <c r="AE8164" i="1"/>
  <c r="AJ8164" i="1"/>
  <c r="AD4364" i="1"/>
  <c r="AE4364" i="1"/>
  <c r="AJ4364" i="1"/>
  <c r="AD4372" i="1"/>
  <c r="AE4372" i="1"/>
  <c r="AJ4372" i="1"/>
  <c r="AE6345" i="1"/>
  <c r="AD6345" i="1"/>
  <c r="AJ6345" i="1"/>
  <c r="AD7702" i="1"/>
  <c r="AE7702" i="1"/>
  <c r="AG7702" i="1"/>
  <c r="AE6027" i="1"/>
  <c r="AD6027" i="1"/>
  <c r="AG6027" i="1"/>
  <c r="AD7518" i="1"/>
  <c r="AE7518" i="1"/>
  <c r="AJ7518" i="1"/>
  <c r="AD4371" i="1"/>
  <c r="AE4371" i="1"/>
  <c r="AJ4371" i="1"/>
  <c r="AD7560" i="1"/>
  <c r="AE7560" i="1"/>
  <c r="AG7560" i="1"/>
  <c r="AD7652" i="1"/>
  <c r="AE7652" i="1"/>
  <c r="AG7652" i="1"/>
  <c r="AE10793" i="1"/>
  <c r="AD10793" i="1"/>
  <c r="AG10793" i="1"/>
  <c r="AE11101" i="1"/>
  <c r="AD11101" i="1"/>
  <c r="AJ11101" i="1"/>
  <c r="AL7959" i="1"/>
  <c r="AJ7959" i="1"/>
  <c r="AD7826" i="1"/>
  <c r="AE7826" i="1"/>
  <c r="AG7826" i="1"/>
  <c r="AE7469" i="1"/>
  <c r="AD7469" i="1"/>
  <c r="AG7469" i="1"/>
  <c r="AD8030" i="1"/>
  <c r="AE8030" i="1"/>
  <c r="AG8030" i="1"/>
  <c r="AD6430" i="1"/>
  <c r="AE6430" i="1"/>
  <c r="AJ6430" i="1"/>
  <c r="AE8177" i="1"/>
  <c r="AD8177" i="1"/>
  <c r="AJ8177" i="1"/>
  <c r="AE5949" i="1"/>
  <c r="AD5949" i="1"/>
  <c r="AG5949" i="1"/>
  <c r="AE10076" i="1"/>
  <c r="AD10076" i="1"/>
  <c r="AJ10076" i="1"/>
  <c r="AD10305" i="1"/>
  <c r="AE10305" i="1"/>
  <c r="AJ10305" i="1"/>
  <c r="AD11080" i="1"/>
  <c r="AE11080" i="1"/>
  <c r="AJ11080" i="1"/>
  <c r="AD10301" i="1"/>
  <c r="AE10301" i="1"/>
  <c r="AJ10301" i="1"/>
  <c r="AE5107" i="1"/>
  <c r="AD5107" i="1"/>
  <c r="AJ5107" i="1"/>
  <c r="AE5803" i="1"/>
  <c r="AD5803" i="1"/>
  <c r="AG5803" i="1"/>
  <c r="AD4818" i="1"/>
  <c r="AE4818" i="1"/>
  <c r="AJ4818" i="1"/>
  <c r="AE5127" i="1"/>
  <c r="AD5127" i="1"/>
  <c r="AJ5127" i="1"/>
  <c r="AE5140" i="1"/>
  <c r="AD5140" i="1"/>
  <c r="AJ5140" i="1"/>
  <c r="AD4955" i="1"/>
  <c r="AE4955" i="1"/>
  <c r="AJ4955" i="1"/>
  <c r="AD8424" i="1"/>
  <c r="AE8424" i="1"/>
  <c r="AG8424" i="1"/>
  <c r="AD8430" i="1"/>
  <c r="AE8430" i="1"/>
  <c r="AG8430" i="1"/>
  <c r="AE8411" i="1"/>
  <c r="AD8411" i="1"/>
  <c r="AG8411" i="1"/>
  <c r="AE5134" i="1"/>
  <c r="AD5134" i="1"/>
  <c r="AJ5134" i="1"/>
  <c r="AD5914" i="1"/>
  <c r="AE5914" i="1"/>
  <c r="AG5914" i="1"/>
  <c r="AD8420" i="1"/>
  <c r="AE8420" i="1"/>
  <c r="AG8420" i="1"/>
  <c r="AE5128" i="1"/>
  <c r="AD5128" i="1"/>
  <c r="AJ5128" i="1"/>
  <c r="AD8422" i="1"/>
  <c r="AE8422" i="1"/>
  <c r="AG8422" i="1"/>
  <c r="AD4895" i="1"/>
  <c r="AE4895" i="1"/>
  <c r="AJ4895" i="1"/>
  <c r="AE11115" i="1"/>
  <c r="AD11115" i="1"/>
  <c r="AJ11115" i="1"/>
  <c r="AE5326" i="1"/>
  <c r="AD5326" i="1"/>
  <c r="AJ5326" i="1"/>
  <c r="AE7629" i="1"/>
  <c r="AD7629" i="1"/>
  <c r="AJ7629" i="1"/>
  <c r="AD9793" i="1"/>
  <c r="AE9793" i="1"/>
  <c r="AG9793" i="1"/>
  <c r="AD10075" i="1"/>
  <c r="AE10075" i="1"/>
  <c r="AJ10075" i="1"/>
  <c r="AE7831" i="1"/>
  <c r="AD7831" i="1"/>
  <c r="AG7831" i="1"/>
  <c r="AD7688" i="1"/>
  <c r="AE7688" i="1"/>
  <c r="AG7688" i="1"/>
  <c r="AD5601" i="1"/>
  <c r="AE5601" i="1"/>
  <c r="AJ5601" i="1"/>
  <c r="AE5610" i="1"/>
  <c r="AD5610" i="1"/>
  <c r="AJ5610" i="1"/>
  <c r="AD10345" i="1"/>
  <c r="AE10345" i="1"/>
  <c r="AJ10345" i="1"/>
  <c r="AE5608" i="1"/>
  <c r="AD5608" i="1"/>
  <c r="AJ5608" i="1"/>
  <c r="AE7261" i="1"/>
  <c r="AD7261" i="1"/>
  <c r="AJ7261" i="1"/>
  <c r="AD8596" i="1"/>
  <c r="AE8596" i="1"/>
  <c r="AG8596" i="1"/>
  <c r="AE10348" i="1"/>
  <c r="AD10348" i="1"/>
  <c r="AJ10348" i="1"/>
  <c r="AE10757" i="1"/>
  <c r="AD10757" i="1"/>
  <c r="AJ10757" i="1"/>
  <c r="AD5593" i="1"/>
  <c r="AE5593" i="1"/>
  <c r="AJ5593" i="1"/>
  <c r="AE10322" i="1"/>
  <c r="AD10322" i="1"/>
  <c r="AJ10322" i="1"/>
  <c r="AE8435" i="1"/>
  <c r="AD8435" i="1"/>
  <c r="AG8435" i="1"/>
  <c r="AE9172" i="1"/>
  <c r="AD9172" i="1"/>
  <c r="AG9172" i="1"/>
  <c r="AE10759" i="1"/>
  <c r="AD10759" i="1"/>
  <c r="AJ10759" i="1"/>
  <c r="AE10775" i="1"/>
  <c r="AD10775" i="1"/>
  <c r="AJ10775" i="1"/>
  <c r="AD5587" i="1"/>
  <c r="AE5587" i="1"/>
  <c r="AJ5587" i="1"/>
  <c r="AE5594" i="1"/>
  <c r="AD5594" i="1"/>
  <c r="AG5594" i="1"/>
  <c r="AD5753" i="1"/>
  <c r="AE5753" i="1"/>
  <c r="AG5753" i="1"/>
  <c r="AD4902" i="1"/>
  <c r="AE4902" i="1"/>
  <c r="AJ4902" i="1"/>
  <c r="AD4985" i="1"/>
  <c r="AE4985" i="1"/>
  <c r="AG4985" i="1"/>
  <c r="AD10201" i="1"/>
  <c r="AE10201" i="1"/>
  <c r="AJ10201" i="1"/>
  <c r="AE5200" i="1"/>
  <c r="AD5200" i="1"/>
  <c r="AJ5200" i="1"/>
  <c r="AE5205" i="1"/>
  <c r="AD5205" i="1"/>
  <c r="AJ5205" i="1"/>
  <c r="AD10157" i="1"/>
  <c r="AL10157" i="1"/>
  <c r="AG10157" i="1"/>
  <c r="AE5598" i="1"/>
  <c r="AD5598" i="1"/>
  <c r="AG5598" i="1"/>
  <c r="AD4974" i="1"/>
  <c r="AE4974" i="1"/>
  <c r="AJ4974" i="1"/>
  <c r="AD7496" i="1"/>
  <c r="AE7496" i="1"/>
  <c r="AG7496" i="1"/>
  <c r="AD7490" i="1"/>
  <c r="AE7490" i="1"/>
  <c r="AG7490" i="1"/>
  <c r="AD3833" i="1"/>
  <c r="AE3833" i="1"/>
  <c r="AK3833" i="1" s="1"/>
  <c r="AL3833" i="1" s="1"/>
  <c r="AG3833" i="1"/>
  <c r="AH3833" i="1" s="1"/>
  <c r="AJ3833" i="1" s="1"/>
  <c r="AE9159" i="1"/>
  <c r="AD9159" i="1"/>
  <c r="AG9159" i="1"/>
  <c r="AE10687" i="1"/>
  <c r="AD10687" i="1"/>
  <c r="AJ10687" i="1"/>
  <c r="AD8016" i="1"/>
  <c r="AE8016" i="1"/>
  <c r="AG8016" i="1"/>
  <c r="AD5563" i="1"/>
  <c r="AE5563" i="1"/>
  <c r="AJ5563" i="1"/>
  <c r="AD4907" i="1"/>
  <c r="AE4907" i="1"/>
  <c r="AJ4907" i="1"/>
  <c r="AD8178" i="1"/>
  <c r="AE8178" i="1"/>
  <c r="AJ8178" i="1"/>
  <c r="AE10813" i="1"/>
  <c r="AD10813" i="1"/>
  <c r="AJ10813" i="1"/>
  <c r="AD7498" i="1"/>
  <c r="AE7498" i="1"/>
  <c r="AG7498" i="1"/>
  <c r="AD9739" i="1"/>
  <c r="AE9739" i="1"/>
  <c r="AJ9739" i="1"/>
  <c r="AD10692" i="1"/>
  <c r="AE10692" i="1"/>
  <c r="AJ10692" i="1"/>
  <c r="AE9184" i="1"/>
  <c r="AD9184" i="1"/>
  <c r="AJ9184" i="1"/>
  <c r="AD9190" i="1"/>
  <c r="AE9190" i="1"/>
  <c r="AJ9190" i="1"/>
  <c r="AD7584" i="1"/>
  <c r="AE7584" i="1"/>
  <c r="AG7584" i="1"/>
  <c r="AE7343" i="1"/>
  <c r="AD7343" i="1"/>
  <c r="AG7343" i="1"/>
  <c r="AD7758" i="1"/>
  <c r="AE7758" i="1"/>
  <c r="AJ7758" i="1"/>
  <c r="AD8172" i="1"/>
  <c r="AE8172" i="1"/>
  <c r="AG8172" i="1"/>
  <c r="AE9195" i="1"/>
  <c r="AD9195" i="1"/>
  <c r="AG9195" i="1"/>
  <c r="AD7354" i="1"/>
  <c r="AE7354" i="1"/>
  <c r="AG7354" i="1"/>
  <c r="AD7352" i="1"/>
  <c r="AE7352" i="1"/>
  <c r="AG7352" i="1"/>
  <c r="AD7900" i="1"/>
  <c r="AE7900" i="1"/>
  <c r="AG7900" i="1"/>
  <c r="AE8015" i="1"/>
  <c r="AD8015" i="1"/>
  <c r="AG8015" i="1"/>
  <c r="AD5613" i="1"/>
  <c r="AE5613" i="1"/>
  <c r="AJ5613" i="1"/>
  <c r="AD4528" i="1"/>
  <c r="AE4528" i="1"/>
  <c r="AJ4528" i="1"/>
  <c r="AD4523" i="1"/>
  <c r="AE4523" i="1"/>
  <c r="AG4523" i="1"/>
  <c r="AE7967" i="1"/>
  <c r="AD7967" i="1"/>
  <c r="AG7967" i="1"/>
  <c r="AD4531" i="1"/>
  <c r="AE4531" i="1"/>
  <c r="AJ4531" i="1"/>
  <c r="AD4525" i="1"/>
  <c r="AE4525" i="1"/>
  <c r="AJ4525" i="1"/>
  <c r="AD4334" i="1"/>
  <c r="AE4334" i="1"/>
  <c r="AJ4334" i="1"/>
  <c r="AD8036" i="1"/>
  <c r="AE8036" i="1"/>
  <c r="AG8036" i="1"/>
  <c r="AD8046" i="1"/>
  <c r="AE8046" i="1"/>
  <c r="AJ8046" i="1"/>
  <c r="AD8994" i="1"/>
  <c r="AE8994" i="1"/>
  <c r="AJ8994" i="1"/>
  <c r="AD4339" i="1"/>
  <c r="AE4339" i="1"/>
  <c r="AJ4339" i="1"/>
  <c r="AD4335" i="1"/>
  <c r="AE4335" i="1"/>
  <c r="AJ4335" i="1"/>
  <c r="AE8029" i="1"/>
  <c r="AD8029" i="1"/>
  <c r="AG8029" i="1"/>
  <c r="AD8048" i="1"/>
  <c r="AE8048" i="1"/>
  <c r="AG8048" i="1"/>
  <c r="AE8049" i="1"/>
  <c r="AD8049" i="1"/>
  <c r="AG8049" i="1"/>
  <c r="AD9000" i="1"/>
  <c r="AE9000" i="1"/>
  <c r="AJ9000" i="1"/>
  <c r="AD4344" i="1"/>
  <c r="AE4344" i="1"/>
  <c r="AG4344" i="1"/>
  <c r="AE8181" i="1"/>
  <c r="AD8181" i="1"/>
  <c r="AG8181" i="1"/>
  <c r="AD9908" i="1"/>
  <c r="AE9908" i="1"/>
  <c r="AG9908" i="1"/>
  <c r="AE8039" i="1"/>
  <c r="AD8039" i="1"/>
  <c r="AG8039" i="1"/>
  <c r="AD9081" i="1"/>
  <c r="AE9081" i="1"/>
  <c r="AG9081" i="1"/>
  <c r="AD9001" i="1"/>
  <c r="AE9001" i="1"/>
  <c r="AJ9001" i="1"/>
  <c r="AD8989" i="1"/>
  <c r="AE8989" i="1"/>
  <c r="AJ8989" i="1"/>
  <c r="AE8373" i="1"/>
  <c r="AD8373" i="1"/>
  <c r="AJ8373" i="1"/>
  <c r="AD8366" i="1"/>
  <c r="AE8366" i="1"/>
  <c r="AJ8366" i="1"/>
  <c r="AD8302" i="1"/>
  <c r="AE8302" i="1"/>
  <c r="AG8302" i="1"/>
  <c r="AD8595" i="1"/>
  <c r="AE8595" i="1"/>
  <c r="AJ8595" i="1"/>
  <c r="AD8606" i="1"/>
  <c r="AE8606" i="1"/>
  <c r="AJ8606" i="1"/>
  <c r="AE8147" i="1"/>
  <c r="AD8147" i="1"/>
  <c r="AJ8147" i="1"/>
  <c r="AD11192" i="1"/>
  <c r="AE11192" i="1"/>
  <c r="AJ11192" i="1"/>
  <c r="AE5112" i="1"/>
  <c r="AD5112" i="1"/>
  <c r="AG5112" i="1"/>
  <c r="AE5104" i="1"/>
  <c r="AD5104" i="1"/>
  <c r="AJ5104" i="1"/>
  <c r="AD4475" i="1"/>
  <c r="AE4475" i="1"/>
  <c r="AG4475" i="1"/>
  <c r="AE8361" i="1"/>
  <c r="AD8361" i="1"/>
  <c r="AG8361" i="1"/>
  <c r="AE5099" i="1"/>
  <c r="AD5099" i="1"/>
  <c r="AJ5099" i="1"/>
  <c r="AD10051" i="1"/>
  <c r="AE10051" i="1"/>
  <c r="AJ10051" i="1"/>
  <c r="AE8347" i="1"/>
  <c r="AD8347" i="1"/>
  <c r="AG8347" i="1"/>
  <c r="AD8352" i="1"/>
  <c r="AE8352" i="1"/>
  <c r="AG8352" i="1"/>
  <c r="AD8462" i="1"/>
  <c r="AE8462" i="1"/>
  <c r="AJ8462" i="1"/>
  <c r="AD8116" i="1"/>
  <c r="AE8116" i="1"/>
  <c r="AJ8116" i="1"/>
  <c r="AD7982" i="1"/>
  <c r="AE7982" i="1"/>
  <c r="AG7982" i="1"/>
  <c r="AD8610" i="1"/>
  <c r="AE8610" i="1"/>
  <c r="AJ8610" i="1"/>
  <c r="AD8468" i="1"/>
  <c r="AE8468" i="1"/>
  <c r="AJ8468" i="1"/>
  <c r="AE8179" i="1"/>
  <c r="AD8179" i="1"/>
  <c r="AG8179" i="1"/>
  <c r="AD8162" i="1"/>
  <c r="AE8162" i="1"/>
  <c r="AJ8162" i="1"/>
  <c r="AE9189" i="1"/>
  <c r="AD9189" i="1"/>
  <c r="AJ9189" i="1"/>
  <c r="AD3837" i="1"/>
  <c r="AK3837" i="1"/>
  <c r="AL3837" i="1" s="1"/>
  <c r="AG3837" i="1"/>
  <c r="AH3837" i="1" s="1"/>
  <c r="AJ3837" i="1" s="1"/>
  <c r="AD4420" i="1"/>
  <c r="AE4420" i="1"/>
  <c r="AJ4420" i="1"/>
  <c r="AD5609" i="1"/>
  <c r="AE5609" i="1"/>
  <c r="AJ5609" i="1"/>
  <c r="AE5574" i="1"/>
  <c r="AD5574" i="1"/>
  <c r="AJ5574" i="1"/>
  <c r="AD4410" i="1"/>
  <c r="AE4410" i="1"/>
  <c r="AJ4410" i="1"/>
  <c r="AD4515" i="1"/>
  <c r="AE4515" i="1"/>
  <c r="AJ4515" i="1"/>
  <c r="AD4566" i="1"/>
  <c r="AE4566" i="1"/>
  <c r="AJ4566" i="1"/>
  <c r="AD8746" i="1"/>
  <c r="AE8746" i="1"/>
  <c r="AG8746" i="1"/>
  <c r="AD8749" i="1"/>
  <c r="AE8749" i="1"/>
  <c r="AG8749" i="1"/>
  <c r="AD6940" i="1"/>
  <c r="AE6940" i="1"/>
  <c r="AG6940" i="1"/>
  <c r="AD4514" i="1"/>
  <c r="AE4514" i="1"/>
  <c r="AJ4514" i="1"/>
  <c r="AD4512" i="1"/>
  <c r="AE4512" i="1"/>
  <c r="AG4512" i="1"/>
  <c r="AD5906" i="1"/>
  <c r="AE5906" i="1"/>
  <c r="AG5906" i="1"/>
  <c r="AD4467" i="1"/>
  <c r="AE4467" i="1"/>
  <c r="AJ4467" i="1"/>
  <c r="AD10155" i="1"/>
  <c r="AE10155" i="1"/>
  <c r="AJ10155" i="1"/>
  <c r="AD5745" i="1"/>
  <c r="AE5745" i="1"/>
  <c r="AG5745" i="1"/>
  <c r="AD8933" i="1"/>
  <c r="AE8933" i="1"/>
  <c r="AJ8933" i="1"/>
  <c r="AD8438" i="1"/>
  <c r="AE8438" i="1"/>
  <c r="AJ8438" i="1"/>
  <c r="AD9754" i="1"/>
  <c r="AE9754" i="1"/>
  <c r="AJ9754" i="1"/>
  <c r="AE4735" i="1"/>
  <c r="AD4735" i="1"/>
  <c r="AJ4735" i="1"/>
  <c r="AD4888" i="1"/>
  <c r="AE4888" i="1"/>
  <c r="AJ4888" i="1"/>
  <c r="AD3906" i="1"/>
  <c r="AE3906" i="1"/>
  <c r="AK3906" i="1" s="1"/>
  <c r="AL3906" i="1" s="1"/>
  <c r="AG3906" i="1"/>
  <c r="AH3906" i="1" s="1"/>
  <c r="AJ3906" i="1" s="1"/>
  <c r="AE4635" i="1"/>
  <c r="AD4635" i="1"/>
  <c r="AJ4635" i="1"/>
  <c r="AE4625" i="1"/>
  <c r="AD4625" i="1"/>
  <c r="AJ4625" i="1"/>
  <c r="AE4621" i="1"/>
  <c r="AD4621" i="1"/>
  <c r="AJ4621" i="1"/>
  <c r="AD6454" i="1"/>
  <c r="AE6454" i="1"/>
  <c r="AJ6454" i="1"/>
  <c r="AD5217" i="1"/>
  <c r="AE5217" i="1"/>
  <c r="AJ5217" i="1"/>
  <c r="AE4613" i="1"/>
  <c r="AD4613" i="1"/>
  <c r="AJ4613" i="1"/>
  <c r="AD4423" i="1"/>
  <c r="AE4423" i="1"/>
  <c r="AJ4423" i="1"/>
  <c r="AD4466" i="1"/>
  <c r="AE4466" i="1"/>
  <c r="AJ4466" i="1"/>
  <c r="AD4484" i="1"/>
  <c r="AE4484" i="1"/>
  <c r="AJ4484" i="1"/>
  <c r="AE5214" i="1"/>
  <c r="AD5214" i="1"/>
  <c r="AJ5214" i="1"/>
  <c r="AD8577" i="1"/>
  <c r="AE8577" i="1"/>
  <c r="AG8577" i="1"/>
  <c r="AD8590" i="1"/>
  <c r="AE8590" i="1"/>
  <c r="AG8590" i="1"/>
  <c r="AE8283" i="1"/>
  <c r="AD8283" i="1"/>
  <c r="AJ8283" i="1"/>
  <c r="AD6622" i="1"/>
  <c r="AE6622" i="1"/>
  <c r="AK6622" i="1" s="1"/>
  <c r="AG6622" i="1"/>
  <c r="AD8473" i="1"/>
  <c r="AE8473" i="1"/>
  <c r="AG8473" i="1"/>
  <c r="AD8475" i="1"/>
  <c r="AE8475" i="1"/>
  <c r="AG8475" i="1"/>
  <c r="AD8506" i="1"/>
  <c r="AE8506" i="1"/>
  <c r="AG8506" i="1"/>
  <c r="AD6062" i="1"/>
  <c r="AE6062" i="1"/>
  <c r="AG6062" i="1"/>
  <c r="AH6062" i="1" s="1"/>
  <c r="AD8573" i="1"/>
  <c r="AE8573" i="1"/>
  <c r="AJ8573" i="1"/>
  <c r="AD8286" i="1"/>
  <c r="AE8286" i="1"/>
  <c r="AJ8286" i="1"/>
  <c r="AD8278" i="1"/>
  <c r="AE8278" i="1"/>
  <c r="AJ8278" i="1"/>
  <c r="AD8318" i="1"/>
  <c r="AE8318" i="1"/>
  <c r="AJ8318" i="1"/>
  <c r="AD8584" i="1"/>
  <c r="AE8584" i="1"/>
  <c r="AG8584" i="1"/>
  <c r="AD8575" i="1"/>
  <c r="AE8575" i="1"/>
  <c r="AJ8575" i="1"/>
  <c r="AE10158" i="1"/>
  <c r="AD10158" i="1"/>
  <c r="AJ10158" i="1"/>
  <c r="AD4399" i="1"/>
  <c r="AE4399" i="1"/>
  <c r="AG4399" i="1"/>
  <c r="AD6196" i="1"/>
  <c r="AE6196" i="1"/>
  <c r="AG6196" i="1"/>
  <c r="AD6156" i="1"/>
  <c r="AE6156" i="1"/>
  <c r="AG6156" i="1"/>
  <c r="AD8910" i="1"/>
  <c r="AE8910" i="1"/>
  <c r="AG8910" i="1"/>
  <c r="AD6142" i="1"/>
  <c r="AE6142" i="1"/>
  <c r="AG6142" i="1"/>
  <c r="AD6136" i="1"/>
  <c r="AE6136" i="1"/>
  <c r="AG6136" i="1"/>
  <c r="AE6181" i="1"/>
  <c r="AD6181" i="1"/>
  <c r="AG6181" i="1"/>
  <c r="AE6217" i="1"/>
  <c r="AD6217" i="1"/>
  <c r="AG6217" i="1"/>
  <c r="AD8912" i="1"/>
  <c r="AE8912" i="1"/>
  <c r="AG8912" i="1"/>
  <c r="AE6109" i="1"/>
  <c r="AD6109" i="1"/>
  <c r="AG6109" i="1"/>
  <c r="AE5632" i="1"/>
  <c r="AD5632" i="1"/>
  <c r="AG5632" i="1"/>
  <c r="AD8913" i="1"/>
  <c r="AE8913" i="1"/>
  <c r="AG8913" i="1"/>
  <c r="AE6275" i="1"/>
  <c r="AD6275" i="1"/>
  <c r="AG6275" i="1"/>
  <c r="AD8871" i="1"/>
  <c r="AE8871" i="1"/>
  <c r="AG8871" i="1"/>
  <c r="AD8868" i="1"/>
  <c r="AE8868" i="1"/>
  <c r="AG8868" i="1"/>
  <c r="AD8862" i="1"/>
  <c r="AE8862" i="1"/>
  <c r="AG8862" i="1"/>
  <c r="AD6354" i="1"/>
  <c r="AE6354" i="1"/>
  <c r="AJ6354" i="1"/>
  <c r="AD8851" i="1"/>
  <c r="AE8851" i="1"/>
  <c r="AG8851" i="1"/>
  <c r="AD8848" i="1"/>
  <c r="AE8848" i="1"/>
  <c r="AG8848" i="1"/>
  <c r="AL7849" i="1"/>
  <c r="AJ7849" i="1"/>
  <c r="AE10580" i="1"/>
  <c r="AD10580" i="1"/>
  <c r="AJ10580" i="1"/>
  <c r="AD8450" i="1"/>
  <c r="AE8450" i="1"/>
  <c r="AJ8450" i="1"/>
  <c r="AD8556" i="1"/>
  <c r="AE8556" i="1"/>
  <c r="AG8556" i="1"/>
  <c r="AE5634" i="1"/>
  <c r="AD5634" i="1"/>
  <c r="AG5634" i="1"/>
  <c r="AD5633" i="1"/>
  <c r="AE5633" i="1"/>
  <c r="AJ5633" i="1"/>
  <c r="AE5626" i="1"/>
  <c r="AD5626" i="1"/>
  <c r="AJ5626" i="1"/>
  <c r="AD8561" i="1"/>
  <c r="AE8561" i="1"/>
  <c r="AG8561" i="1"/>
  <c r="AE4737" i="1"/>
  <c r="AD4737" i="1"/>
  <c r="AJ4737" i="1"/>
  <c r="AE4741" i="1"/>
  <c r="AD4741" i="1"/>
  <c r="AJ4741" i="1"/>
  <c r="AD8888" i="1"/>
  <c r="AE8888" i="1"/>
  <c r="AG8888" i="1"/>
  <c r="AD5007" i="1"/>
  <c r="AE5007" i="1"/>
  <c r="AG5007" i="1"/>
  <c r="AE5638" i="1"/>
  <c r="AD5638" i="1"/>
  <c r="AJ5638" i="1"/>
  <c r="AD4456" i="1"/>
  <c r="AE4456" i="1"/>
  <c r="AJ4456" i="1"/>
  <c r="AD8782" i="1"/>
  <c r="AE8782" i="1"/>
  <c r="AJ8782" i="1"/>
  <c r="AD8562" i="1"/>
  <c r="AE8562" i="1"/>
  <c r="AJ8562" i="1"/>
  <c r="AD5631" i="1"/>
  <c r="AE5631" i="1"/>
  <c r="AJ5631" i="1"/>
  <c r="AD8882" i="1"/>
  <c r="AE8882" i="1"/>
  <c r="AG8882" i="1"/>
  <c r="AD7302" i="1"/>
  <c r="AE7302" i="1"/>
  <c r="AJ7302" i="1"/>
  <c r="AD7942" i="1"/>
  <c r="AE7942" i="1"/>
  <c r="AG7942" i="1"/>
  <c r="AD7946" i="1"/>
  <c r="AE7946" i="1"/>
  <c r="AG7946" i="1"/>
  <c r="AD8895" i="1"/>
  <c r="AE8895" i="1"/>
  <c r="AG8895" i="1"/>
  <c r="AE7267" i="1"/>
  <c r="AD7267" i="1"/>
  <c r="AJ7267" i="1"/>
  <c r="AD4402" i="1"/>
  <c r="AE4402" i="1"/>
  <c r="AG4402" i="1"/>
  <c r="AD8875" i="1"/>
  <c r="AE8875" i="1"/>
  <c r="AG8875" i="1"/>
  <c r="AD8920" i="1"/>
  <c r="AE8920" i="1"/>
  <c r="AG8920" i="1"/>
  <c r="AD4396" i="1"/>
  <c r="AE4396" i="1"/>
  <c r="AG4396" i="1"/>
  <c r="AD8900" i="1"/>
  <c r="AE8900" i="1"/>
  <c r="AG8900" i="1"/>
  <c r="AD8758" i="1"/>
  <c r="AE8758" i="1"/>
  <c r="AG8758" i="1"/>
  <c r="AD9841" i="1"/>
  <c r="AE9841" i="1"/>
  <c r="AG9841" i="1"/>
  <c r="AD5010" i="1"/>
  <c r="AE5010" i="1"/>
  <c r="AJ5010" i="1"/>
  <c r="AD8966" i="1"/>
  <c r="AE8966" i="1"/>
  <c r="AJ8966" i="1"/>
  <c r="AD5023" i="1"/>
  <c r="AE5023" i="1"/>
  <c r="AJ5023" i="1"/>
  <c r="AE6441" i="1"/>
  <c r="AD6441" i="1"/>
  <c r="AJ6441" i="1"/>
  <c r="AD9012" i="1"/>
  <c r="AE9012" i="1"/>
  <c r="AJ9012" i="1"/>
  <c r="AD9518" i="1"/>
  <c r="AE9518" i="1"/>
  <c r="AJ9518" i="1"/>
  <c r="AD5018" i="1"/>
  <c r="AE5018" i="1"/>
  <c r="AJ5018" i="1"/>
  <c r="AE6453" i="1"/>
  <c r="AD6453" i="1"/>
  <c r="AJ6453" i="1"/>
  <c r="AD5714" i="1"/>
  <c r="AE5714" i="1"/>
  <c r="AJ5714" i="1"/>
  <c r="AD4905" i="1"/>
  <c r="AE4905" i="1"/>
  <c r="AG4905" i="1"/>
  <c r="AD11102" i="1"/>
  <c r="AE11102" i="1"/>
  <c r="AJ11102" i="1"/>
  <c r="AE11287" i="1"/>
  <c r="AD11287" i="1"/>
  <c r="AJ11287" i="1"/>
  <c r="AD5736" i="1"/>
  <c r="AE5736" i="1"/>
  <c r="AJ5736" i="1"/>
  <c r="AD5932" i="1"/>
  <c r="AE5932" i="1"/>
  <c r="AJ5932" i="1"/>
  <c r="AD5022" i="1"/>
  <c r="AE5022" i="1"/>
  <c r="AJ5022" i="1"/>
  <c r="AD8380" i="1"/>
  <c r="AE8380" i="1"/>
  <c r="AG8380" i="1"/>
  <c r="AD10816" i="1"/>
  <c r="AE10816" i="1"/>
  <c r="AJ10816" i="1"/>
  <c r="AD6416" i="1"/>
  <c r="AE6416" i="1"/>
  <c r="AJ6416" i="1"/>
  <c r="AE8383" i="1"/>
  <c r="AD8383" i="1"/>
  <c r="AJ8383" i="1"/>
  <c r="AD8388" i="1"/>
  <c r="AE8388" i="1"/>
  <c r="AJ8388" i="1"/>
  <c r="AD8446" i="1"/>
  <c r="AE8446" i="1"/>
  <c r="AJ8446" i="1"/>
  <c r="AE7627" i="1"/>
  <c r="AD7627" i="1"/>
  <c r="AG7627" i="1"/>
  <c r="AE6105" i="1"/>
  <c r="AD6105" i="1"/>
  <c r="AG6105" i="1"/>
  <c r="AE11087" i="1"/>
  <c r="AD11087" i="1"/>
  <c r="AJ11087" i="1"/>
  <c r="AD8928" i="1"/>
  <c r="AE8928" i="1"/>
  <c r="AJ8928" i="1"/>
  <c r="AE5548" i="1"/>
  <c r="AD5548" i="1"/>
  <c r="AJ5548" i="1"/>
  <c r="AD5531" i="1"/>
  <c r="AE5531" i="1"/>
  <c r="AJ5531" i="1"/>
  <c r="AD8927" i="1"/>
  <c r="AE8927" i="1"/>
  <c r="AG8927" i="1"/>
  <c r="AD8975" i="1"/>
  <c r="AE8975" i="1"/>
  <c r="AJ8975" i="1"/>
  <c r="AE5532" i="1"/>
  <c r="AD5532" i="1"/>
  <c r="AJ5532" i="1"/>
  <c r="AE8309" i="1"/>
  <c r="AD8309" i="1"/>
  <c r="AJ8309" i="1"/>
  <c r="AE7929" i="1"/>
  <c r="AD7929" i="1"/>
  <c r="AJ7929" i="1"/>
  <c r="AD5539" i="1"/>
  <c r="AE5539" i="1"/>
  <c r="AJ5539" i="1"/>
  <c r="AE5546" i="1"/>
  <c r="AD5546" i="1"/>
  <c r="AJ5546" i="1"/>
  <c r="AE8311" i="1"/>
  <c r="AD8311" i="1"/>
  <c r="AG8311" i="1"/>
  <c r="AD8448" i="1"/>
  <c r="AE8448" i="1"/>
  <c r="AJ8448" i="1"/>
  <c r="AE8197" i="1"/>
  <c r="AD8197" i="1"/>
  <c r="AG8197" i="1"/>
  <c r="AD8204" i="1"/>
  <c r="AE8204" i="1"/>
  <c r="AG8204" i="1"/>
  <c r="AD5025" i="1"/>
  <c r="AE5025" i="1"/>
  <c r="AJ5025" i="1"/>
  <c r="AD8976" i="1"/>
  <c r="AE8976" i="1"/>
  <c r="AJ8976" i="1"/>
  <c r="AE7871" i="1"/>
  <c r="AD7871" i="1"/>
  <c r="AG7871" i="1"/>
  <c r="AD10782" i="1"/>
  <c r="AE10782" i="1"/>
  <c r="AG10782" i="1"/>
  <c r="AD9830" i="1"/>
  <c r="AE9830" i="1"/>
  <c r="AJ9830" i="1"/>
  <c r="AE8375" i="1"/>
  <c r="AD8375" i="1"/>
  <c r="AJ8375" i="1"/>
  <c r="AD6124" i="1"/>
  <c r="AE6124" i="1"/>
  <c r="AG6124" i="1"/>
  <c r="AD7862" i="1"/>
  <c r="AE7862" i="1"/>
  <c r="AG7862" i="1"/>
  <c r="AE6127" i="1"/>
  <c r="AD6127" i="1"/>
  <c r="AG6127" i="1"/>
  <c r="AD9481" i="1"/>
  <c r="AE9481" i="1"/>
  <c r="AJ9481" i="1"/>
  <c r="AD9859" i="1"/>
  <c r="AE9859" i="1"/>
  <c r="AJ9859" i="1"/>
  <c r="AD9863" i="1"/>
  <c r="AE9863" i="1"/>
  <c r="AJ9863" i="1"/>
  <c r="AD9836" i="1"/>
  <c r="AE9836" i="1"/>
  <c r="AJ9836" i="1"/>
  <c r="AD7306" i="1"/>
  <c r="AE7306" i="1"/>
  <c r="AG7306" i="1"/>
  <c r="AD9856" i="1"/>
  <c r="AE9856" i="1"/>
  <c r="AJ9856" i="1"/>
  <c r="AE5464" i="1"/>
  <c r="AD5464" i="1"/>
  <c r="AG5464" i="1"/>
  <c r="AD7864" i="1"/>
  <c r="AE7864" i="1"/>
  <c r="AG7864" i="1"/>
  <c r="AE7389" i="1"/>
  <c r="AD7389" i="1"/>
  <c r="AG7389" i="1"/>
  <c r="AE7311" i="1"/>
  <c r="AD7311" i="1"/>
  <c r="AG7311" i="1"/>
  <c r="AD8392" i="1"/>
  <c r="AE8392" i="1"/>
  <c r="AJ8392" i="1"/>
  <c r="AD8376" i="1"/>
  <c r="AL8376" i="1"/>
  <c r="AG8376" i="1"/>
  <c r="AD9826" i="1"/>
  <c r="AE9826" i="1"/>
  <c r="AJ9826" i="1"/>
  <c r="AD9815" i="1"/>
  <c r="AE9815" i="1"/>
  <c r="AJ9815" i="1"/>
  <c r="AE8377" i="1"/>
  <c r="AD8377" i="1"/>
  <c r="AJ8377" i="1"/>
  <c r="AD9963" i="1"/>
  <c r="AE9963" i="1"/>
  <c r="AG9963" i="1"/>
  <c r="AL7963" i="1"/>
  <c r="AJ7963" i="1"/>
  <c r="AL7474" i="1"/>
  <c r="AJ7474" i="1"/>
  <c r="AD9867" i="1"/>
  <c r="AE9867" i="1"/>
  <c r="AG9867" i="1"/>
  <c r="AD9817" i="1"/>
  <c r="AE9817" i="1"/>
  <c r="AG9817" i="1"/>
  <c r="AD6126" i="1"/>
  <c r="AE6126" i="1"/>
  <c r="AG6126" i="1"/>
  <c r="AD9838" i="1"/>
  <c r="AE9838" i="1"/>
  <c r="AJ9838" i="1"/>
  <c r="AD9852" i="1"/>
  <c r="AE9852" i="1"/>
  <c r="AJ9852" i="1"/>
  <c r="AD7396" i="1"/>
  <c r="AE7396" i="1"/>
  <c r="AG7396" i="1"/>
  <c r="AE7593" i="1"/>
  <c r="AD7593" i="1"/>
  <c r="AG7593" i="1"/>
  <c r="AD7310" i="1"/>
  <c r="AE7310" i="1"/>
  <c r="AG7310" i="1"/>
  <c r="AD9842" i="1"/>
  <c r="AE9842" i="1"/>
  <c r="AJ9842" i="1"/>
  <c r="AD5243" i="1"/>
  <c r="AE5243" i="1"/>
  <c r="AJ5243" i="1"/>
  <c r="AD5245" i="1"/>
  <c r="AE5245" i="1"/>
  <c r="AJ5245" i="1"/>
  <c r="AE5246" i="1"/>
  <c r="AD5246" i="1"/>
  <c r="AJ5246" i="1"/>
  <c r="AE5250" i="1"/>
  <c r="AD5250" i="1"/>
  <c r="AJ5250" i="1"/>
  <c r="AE6119" i="1"/>
  <c r="AD6119" i="1"/>
  <c r="AG6119" i="1"/>
  <c r="AD5237" i="1"/>
  <c r="AE5237" i="1"/>
  <c r="AJ5237" i="1"/>
  <c r="AE6133" i="1"/>
  <c r="AD6133" i="1"/>
  <c r="AG6133" i="1"/>
  <c r="AD10255" i="1"/>
  <c r="AE10255" i="1"/>
  <c r="AJ10255" i="1"/>
  <c r="AD6350" i="1"/>
  <c r="AE6350" i="1"/>
  <c r="AG6350" i="1"/>
  <c r="AD10792" i="1"/>
  <c r="AE10792" i="1"/>
  <c r="AG10792" i="1"/>
  <c r="AD5239" i="1"/>
  <c r="AE5239" i="1"/>
  <c r="AJ5239" i="1"/>
  <c r="AD10601" i="1"/>
  <c r="AE10601" i="1"/>
  <c r="AJ10601" i="1"/>
  <c r="AD9515" i="1"/>
  <c r="AE9515" i="1"/>
  <c r="AJ9515" i="1"/>
  <c r="AE10875" i="1"/>
  <c r="AD10875" i="1"/>
  <c r="AG10875" i="1"/>
  <c r="AD3878" i="1"/>
  <c r="AE3878" i="1"/>
  <c r="AK3878" i="1" s="1"/>
  <c r="AL3878" i="1" s="1"/>
  <c r="AG3878" i="1"/>
  <c r="AH3878" i="1" s="1"/>
  <c r="AJ3878" i="1" s="1"/>
  <c r="AD9413" i="1"/>
  <c r="AE9413" i="1"/>
  <c r="AJ9413" i="1"/>
  <c r="AD7526" i="1"/>
  <c r="AE7526" i="1"/>
  <c r="AG7526" i="1"/>
  <c r="AD6466" i="1"/>
  <c r="AE6466" i="1"/>
  <c r="AJ6466" i="1"/>
  <c r="AE6291" i="1"/>
  <c r="AD6291" i="1"/>
  <c r="AG6291" i="1"/>
  <c r="AE10685" i="1"/>
  <c r="AD10685" i="1"/>
  <c r="AJ10685" i="1"/>
  <c r="AL7619" i="1"/>
  <c r="AJ7619" i="1"/>
  <c r="AE11095" i="1"/>
  <c r="AD11095" i="1"/>
  <c r="AG11095" i="1"/>
  <c r="AD8688" i="1"/>
  <c r="AE8688" i="1"/>
  <c r="AG8688" i="1"/>
  <c r="AD8531" i="1"/>
  <c r="AE8531" i="1"/>
  <c r="AG8531" i="1"/>
  <c r="AE7713" i="1"/>
  <c r="AD7713" i="1"/>
  <c r="AJ7713" i="1"/>
  <c r="AE6229" i="1"/>
  <c r="AD6229" i="1"/>
  <c r="AG6229" i="1"/>
  <c r="AD6272" i="1"/>
  <c r="AE6272" i="1"/>
  <c r="AG6272" i="1"/>
  <c r="AD8679" i="1"/>
  <c r="AE8679" i="1"/>
  <c r="AG8679" i="1"/>
  <c r="AD10776" i="1"/>
  <c r="AE10776" i="1"/>
  <c r="AG10776" i="1"/>
  <c r="AD6306" i="1"/>
  <c r="AE6306" i="1"/>
  <c r="AG6306" i="1"/>
  <c r="AE6265" i="1"/>
  <c r="AD6265" i="1"/>
  <c r="AG6265" i="1"/>
  <c r="AD10686" i="1"/>
  <c r="AE10686" i="1"/>
  <c r="AJ10686" i="1"/>
  <c r="AE6259" i="1"/>
  <c r="AD6259" i="1"/>
  <c r="AG6259" i="1"/>
  <c r="AD6222" i="1"/>
  <c r="AE6222" i="1"/>
  <c r="AG6222" i="1"/>
  <c r="AE6121" i="1"/>
  <c r="AD6121" i="1"/>
  <c r="AG6121" i="1"/>
  <c r="AD6282" i="1"/>
  <c r="AE6282" i="1"/>
  <c r="AG6282" i="1"/>
  <c r="AD8772" i="1"/>
  <c r="AE8772" i="1"/>
  <c r="AJ8772" i="1"/>
  <c r="AD8774" i="1"/>
  <c r="AE8774" i="1"/>
  <c r="AJ8774" i="1"/>
  <c r="AD6921" i="1"/>
  <c r="AE6921" i="1"/>
  <c r="AG6921" i="1"/>
  <c r="AE10238" i="1"/>
  <c r="AD10238" i="1"/>
  <c r="AJ10238" i="1"/>
  <c r="AE6255" i="1"/>
  <c r="AD6255" i="1"/>
  <c r="AG6255" i="1"/>
  <c r="AE6231" i="1"/>
  <c r="AD6231" i="1"/>
  <c r="AG6231" i="1"/>
  <c r="AD6160" i="1"/>
  <c r="AE6160" i="1"/>
  <c r="AG6160" i="1"/>
  <c r="AD8683" i="1"/>
  <c r="AE8683" i="1"/>
  <c r="AG8683" i="1"/>
  <c r="AD8535" i="1"/>
  <c r="AE8535" i="1"/>
  <c r="AG8535" i="1"/>
  <c r="AE7265" i="1"/>
  <c r="AD7265" i="1"/>
  <c r="AJ7265" i="1"/>
  <c r="AD8542" i="1"/>
  <c r="AE8542" i="1"/>
  <c r="AG8542" i="1"/>
  <c r="AD8534" i="1"/>
  <c r="AE8534" i="1"/>
  <c r="AG8534" i="1"/>
  <c r="AD6106" i="1"/>
  <c r="AE6106" i="1"/>
  <c r="AG6106" i="1"/>
  <c r="AE6225" i="1"/>
  <c r="AD6225" i="1"/>
  <c r="AG6225" i="1"/>
  <c r="AE6301" i="1"/>
  <c r="AD6301" i="1"/>
  <c r="AG6301" i="1"/>
  <c r="AD8220" i="1"/>
  <c r="AE8220" i="1"/>
  <c r="AG8220" i="1"/>
  <c r="AD8777" i="1"/>
  <c r="AE8777" i="1"/>
  <c r="AJ8777" i="1"/>
  <c r="AD6228" i="1"/>
  <c r="AE6228" i="1"/>
  <c r="AG6228" i="1"/>
  <c r="AD5369" i="1"/>
  <c r="AE5369" i="1"/>
  <c r="AG5369" i="1"/>
  <c r="AD6252" i="1"/>
  <c r="AE6252" i="1"/>
  <c r="AG6252" i="1"/>
  <c r="AD6088" i="1"/>
  <c r="AE6088" i="1"/>
  <c r="AG6088" i="1"/>
  <c r="AE6299" i="1"/>
  <c r="AD6299" i="1"/>
  <c r="AG6299" i="1"/>
  <c r="AD8549" i="1"/>
  <c r="AE8549" i="1"/>
  <c r="AG8549" i="1"/>
  <c r="AD6296" i="1"/>
  <c r="AE6296" i="1"/>
  <c r="AG6296" i="1"/>
  <c r="AD6292" i="1"/>
  <c r="AE6292" i="1"/>
  <c r="AG6292" i="1"/>
  <c r="AE6285" i="1"/>
  <c r="AD6285" i="1"/>
  <c r="AG6285" i="1"/>
  <c r="AE10629" i="1"/>
  <c r="AD10629" i="1"/>
  <c r="AJ10629" i="1"/>
  <c r="AD6104" i="1"/>
  <c r="AE6104" i="1"/>
  <c r="AG6104" i="1"/>
  <c r="AD6240" i="1"/>
  <c r="AE6240" i="1"/>
  <c r="AG6240" i="1"/>
  <c r="AE6311" i="1"/>
  <c r="AD6311" i="1"/>
  <c r="AG6311" i="1"/>
  <c r="AD6266" i="1"/>
  <c r="AE6266" i="1"/>
  <c r="AG6266" i="1"/>
  <c r="AD10331" i="1"/>
  <c r="AE10331" i="1"/>
  <c r="AJ10331" i="1"/>
  <c r="AD6503" i="1"/>
  <c r="AE6503" i="1"/>
  <c r="AJ6503" i="1"/>
  <c r="AE10052" i="1"/>
  <c r="AD10052" i="1"/>
  <c r="AJ10052" i="1"/>
  <c r="AD7280" i="1"/>
  <c r="AE7280" i="1"/>
  <c r="AG7280" i="1"/>
  <c r="AE6213" i="1"/>
  <c r="AD6213" i="1"/>
  <c r="AG6213" i="1"/>
  <c r="AE6179" i="1"/>
  <c r="AD6179" i="1"/>
  <c r="AG6179" i="1"/>
  <c r="AD4816" i="1"/>
  <c r="AE4816" i="1"/>
  <c r="AJ4816" i="1"/>
  <c r="AE7655" i="1"/>
  <c r="AD7655" i="1"/>
  <c r="AG7655" i="1"/>
  <c r="AE6201" i="1"/>
  <c r="AD6201" i="1"/>
  <c r="AG6201" i="1"/>
  <c r="AD10770" i="1"/>
  <c r="AE10770" i="1"/>
  <c r="AJ10770" i="1"/>
  <c r="AD9902" i="1"/>
  <c r="AE9902" i="1"/>
  <c r="AG9902" i="1"/>
  <c r="AE5800" i="1"/>
  <c r="AD5800" i="1"/>
  <c r="AJ5800" i="1"/>
  <c r="AD10573" i="1"/>
  <c r="AE10573" i="1"/>
  <c r="AJ10573" i="1"/>
  <c r="AE10713" i="1"/>
  <c r="AD10713" i="1"/>
  <c r="AJ10713" i="1"/>
  <c r="AD10630" i="1"/>
  <c r="AE10630" i="1"/>
  <c r="AJ10630" i="1"/>
  <c r="AD4870" i="1"/>
  <c r="AE4870" i="1"/>
  <c r="AG4870" i="1"/>
  <c r="AL7379" i="1"/>
  <c r="AJ7379" i="1"/>
  <c r="AD10603" i="1"/>
  <c r="AE10603" i="1"/>
  <c r="AJ10603" i="1"/>
  <c r="AD7720" i="1"/>
  <c r="AE7720" i="1"/>
  <c r="AG7720" i="1"/>
  <c r="AE10384" i="1"/>
  <c r="AD10384" i="1"/>
  <c r="AJ10384" i="1"/>
  <c r="AD9995" i="1"/>
  <c r="AE9995" i="1"/>
  <c r="AG9995" i="1"/>
  <c r="AD11144" i="1"/>
  <c r="AE11144" i="1"/>
  <c r="AG11144" i="1"/>
  <c r="AE11247" i="1"/>
  <c r="AD11247" i="1"/>
  <c r="AG11247" i="1"/>
  <c r="AE3488" i="1"/>
  <c r="AD3488" i="1"/>
  <c r="AJ3488" i="1"/>
  <c r="AE10602" i="1"/>
  <c r="AD10602" i="1"/>
  <c r="AJ10602" i="1"/>
  <c r="AE10723" i="1"/>
  <c r="AD10723" i="1"/>
  <c r="AJ10723" i="1"/>
  <c r="AD8925" i="1"/>
  <c r="AE8925" i="1"/>
  <c r="AJ8925" i="1"/>
  <c r="AD6932" i="1"/>
  <c r="AE6932" i="1"/>
  <c r="AG6932" i="1"/>
  <c r="AL7602" i="1"/>
  <c r="AJ7602" i="1"/>
  <c r="AD10898" i="1"/>
  <c r="AE10898" i="1"/>
  <c r="AG10898" i="1"/>
  <c r="AE10292" i="1"/>
  <c r="AD10292" i="1"/>
  <c r="AG10292" i="1"/>
  <c r="AD10295" i="1"/>
  <c r="AE10295" i="1"/>
  <c r="AG10295" i="1"/>
  <c r="AD7314" i="1"/>
  <c r="AE7314" i="1"/>
  <c r="AJ7314" i="1"/>
  <c r="AD10315" i="1"/>
  <c r="AE10315" i="1"/>
  <c r="AG10315" i="1"/>
  <c r="AD10736" i="1"/>
  <c r="AE10736" i="1"/>
  <c r="AJ10736" i="1"/>
  <c r="AE10314" i="1"/>
  <c r="AD10314" i="1"/>
  <c r="AG10314" i="1"/>
  <c r="AL7606" i="1"/>
  <c r="AJ7606" i="1"/>
  <c r="AE10725" i="1"/>
  <c r="AD10725" i="1"/>
  <c r="AJ10725" i="1"/>
  <c r="AL7822" i="1"/>
  <c r="AJ7822" i="1"/>
  <c r="AL7380" i="1"/>
  <c r="AJ7380" i="1"/>
  <c r="AL7364" i="1"/>
  <c r="AJ7364" i="1"/>
  <c r="AD9498" i="1"/>
  <c r="AE9498" i="1"/>
  <c r="AJ9498" i="1"/>
  <c r="AD4881" i="1"/>
  <c r="AE4881" i="1"/>
  <c r="AJ4881" i="1"/>
  <c r="AD4476" i="1"/>
  <c r="AE4476" i="1"/>
  <c r="AJ4476" i="1"/>
  <c r="AE10230" i="1"/>
  <c r="AD10230" i="1"/>
  <c r="AG10230" i="1"/>
  <c r="AH10230" i="1" s="1"/>
  <c r="AD9625" i="1"/>
  <c r="AE9625" i="1"/>
  <c r="AJ9625" i="1"/>
  <c r="AD6787" i="1"/>
  <c r="AE6787" i="1"/>
  <c r="AG6787" i="1"/>
  <c r="AE11131" i="1"/>
  <c r="AD11131" i="1"/>
  <c r="AJ11131" i="1"/>
  <c r="AE5312" i="1"/>
  <c r="AD5312" i="1"/>
  <c r="AJ5312" i="1"/>
  <c r="AD9982" i="1"/>
  <c r="AE9982" i="1"/>
  <c r="AG9982" i="1"/>
  <c r="AD4836" i="1"/>
  <c r="AE4836" i="1"/>
  <c r="AG4836" i="1"/>
  <c r="AE4861" i="1"/>
  <c r="AD4861" i="1"/>
  <c r="AG4861" i="1"/>
  <c r="AE10839" i="1"/>
  <c r="AD10839" i="1"/>
  <c r="AG10839" i="1"/>
  <c r="AD6920" i="1"/>
  <c r="AE6920" i="1"/>
  <c r="AG6920" i="1"/>
  <c r="AD10830" i="1"/>
  <c r="AE10830" i="1"/>
  <c r="AG10830" i="1"/>
  <c r="AD10838" i="1"/>
  <c r="AE10838" i="1"/>
  <c r="AG10838" i="1"/>
  <c r="AE10649" i="1"/>
  <c r="AD10649" i="1"/>
  <c r="AG10649" i="1"/>
  <c r="AD9806" i="1"/>
  <c r="AE9806" i="1"/>
  <c r="AG9806" i="1"/>
  <c r="AD9273" i="1"/>
  <c r="AE9273" i="1"/>
  <c r="AG9273" i="1"/>
  <c r="AE10827" i="1"/>
  <c r="AD10827" i="1"/>
  <c r="AG10827" i="1"/>
  <c r="AD10844" i="1"/>
  <c r="AE10844" i="1"/>
  <c r="AG10844" i="1"/>
  <c r="AD11222" i="1"/>
  <c r="AE11222" i="1"/>
  <c r="AG11222" i="1"/>
  <c r="AD9736" i="1"/>
  <c r="AE9736" i="1"/>
  <c r="AG9736" i="1"/>
  <c r="AE10432" i="1"/>
  <c r="AD10432" i="1"/>
  <c r="AJ10432" i="1"/>
  <c r="AE4849" i="1"/>
  <c r="AD4849" i="1"/>
  <c r="AJ4849" i="1"/>
  <c r="AE5694" i="1"/>
  <c r="AD5694" i="1"/>
  <c r="AG5694" i="1"/>
  <c r="AD4674" i="1"/>
  <c r="AE4674" i="1"/>
  <c r="AG4674" i="1"/>
  <c r="AE7595" i="1"/>
  <c r="AD7595" i="1"/>
  <c r="AG7595" i="1"/>
  <c r="AE10316" i="1"/>
  <c r="AD10316" i="1"/>
  <c r="AG10316" i="1"/>
  <c r="AE7625" i="1"/>
  <c r="AD7625" i="1"/>
  <c r="AG7625" i="1"/>
  <c r="AD7516" i="1"/>
  <c r="AE7516" i="1"/>
  <c r="AG7516" i="1"/>
  <c r="AD2763" i="1"/>
  <c r="AJ2763" i="1"/>
  <c r="AD5235" i="1"/>
  <c r="AE5235" i="1"/>
  <c r="AJ5235" i="1"/>
  <c r="AE6113" i="1"/>
  <c r="AD6113" i="1"/>
  <c r="AG6113" i="1"/>
  <c r="AD6190" i="1"/>
  <c r="AE6190" i="1"/>
  <c r="AJ6190" i="1"/>
  <c r="AD9068" i="1"/>
  <c r="AE9068" i="1"/>
  <c r="AG9068" i="1"/>
  <c r="AE5242" i="1"/>
  <c r="AD5242" i="1"/>
  <c r="AJ5242" i="1"/>
  <c r="AE4863" i="1"/>
  <c r="AD4863" i="1"/>
  <c r="AG4863" i="1"/>
  <c r="AD11106" i="1"/>
  <c r="AE11106" i="1"/>
  <c r="AJ11106" i="1"/>
  <c r="AE5558" i="1"/>
  <c r="AD5558" i="1"/>
  <c r="AJ5558" i="1"/>
  <c r="AL7622" i="1"/>
  <c r="AJ7622" i="1"/>
  <c r="AD8690" i="1"/>
  <c r="AE8690" i="1"/>
  <c r="AG8690" i="1"/>
  <c r="AE7997" i="1"/>
  <c r="AD7997" i="1"/>
  <c r="AJ7997" i="1"/>
  <c r="AD6146" i="1"/>
  <c r="AE6146" i="1"/>
  <c r="AG6146" i="1"/>
  <c r="AD8546" i="1"/>
  <c r="AE8546" i="1"/>
  <c r="AG8546" i="1"/>
  <c r="AE7989" i="1"/>
  <c r="AD7989" i="1"/>
  <c r="AJ7989" i="1"/>
  <c r="AL7617" i="1"/>
  <c r="AJ7617" i="1"/>
  <c r="AE5195" i="1"/>
  <c r="AD5195" i="1"/>
  <c r="AG5195" i="1"/>
  <c r="AD8550" i="1"/>
  <c r="AE8550" i="1"/>
  <c r="AG8550" i="1"/>
  <c r="AE10382" i="1"/>
  <c r="AD10382" i="1"/>
  <c r="AG10382" i="1"/>
  <c r="AD6314" i="1"/>
  <c r="AE6314" i="1"/>
  <c r="AG6314" i="1"/>
  <c r="AD6278" i="1"/>
  <c r="AE6278" i="1"/>
  <c r="AG6278" i="1"/>
  <c r="AE6269" i="1"/>
  <c r="AD6269" i="1"/>
  <c r="AG6269" i="1"/>
  <c r="AD8687" i="1"/>
  <c r="AE8687" i="1"/>
  <c r="AG8687" i="1"/>
  <c r="AE6307" i="1"/>
  <c r="AD6307" i="1"/>
  <c r="AG6307" i="1"/>
  <c r="AE6267" i="1"/>
  <c r="AD6267" i="1"/>
  <c r="AG6267" i="1"/>
  <c r="AD6288" i="1"/>
  <c r="AE6288" i="1"/>
  <c r="AG6288" i="1"/>
  <c r="AD8544" i="1"/>
  <c r="AE8544" i="1"/>
  <c r="AG8544" i="1"/>
  <c r="AE6199" i="1"/>
  <c r="AD6199" i="1"/>
  <c r="AG6199" i="1"/>
  <c r="AE6173" i="1"/>
  <c r="AD6173" i="1"/>
  <c r="AG6173" i="1"/>
  <c r="AD6286" i="1"/>
  <c r="AE6286" i="1"/>
  <c r="AG6286" i="1"/>
  <c r="AD6090" i="1"/>
  <c r="AE6090" i="1"/>
  <c r="AG6090" i="1"/>
  <c r="AD7974" i="1"/>
  <c r="AE7974" i="1"/>
  <c r="AJ7974" i="1"/>
  <c r="AD6302" i="1"/>
  <c r="AE6302" i="1"/>
  <c r="AG6302" i="1"/>
  <c r="AD8100" i="1"/>
  <c r="AE8100" i="1"/>
  <c r="AJ8100" i="1"/>
  <c r="AD6234" i="1"/>
  <c r="AE6234" i="1"/>
  <c r="AG6234" i="1"/>
  <c r="AD6166" i="1"/>
  <c r="AE6166" i="1"/>
  <c r="AG6166" i="1"/>
  <c r="AD6170" i="1"/>
  <c r="AE6170" i="1"/>
  <c r="AG6170" i="1"/>
  <c r="AE5360" i="1"/>
  <c r="AD5360" i="1"/>
  <c r="AJ5360" i="1"/>
  <c r="AD8681" i="1"/>
  <c r="AE8681" i="1"/>
  <c r="AG8681" i="1"/>
  <c r="AD8539" i="1"/>
  <c r="AE8539" i="1"/>
  <c r="AG8539" i="1"/>
  <c r="AD8538" i="1"/>
  <c r="AE8538" i="1"/>
  <c r="AG8538" i="1"/>
  <c r="AE6101" i="1"/>
  <c r="AD6101" i="1"/>
  <c r="AG6101" i="1"/>
  <c r="AD8765" i="1"/>
  <c r="AE8765" i="1"/>
  <c r="AG8765" i="1"/>
  <c r="AD6250" i="1"/>
  <c r="AE6250" i="1"/>
  <c r="AG6250" i="1"/>
  <c r="AE10252" i="1"/>
  <c r="AD10252" i="1"/>
  <c r="AJ10252" i="1"/>
  <c r="AD8768" i="1"/>
  <c r="AE8768" i="1"/>
  <c r="AJ8768" i="1"/>
  <c r="AD8771" i="1"/>
  <c r="AE8771" i="1"/>
  <c r="AG8771" i="1"/>
  <c r="AE5366" i="1"/>
  <c r="AD5366" i="1"/>
  <c r="AJ5366" i="1"/>
  <c r="AE6253" i="1"/>
  <c r="AD6253" i="1"/>
  <c r="AG6253" i="1"/>
  <c r="AD5367" i="1"/>
  <c r="AE5367" i="1"/>
  <c r="AJ5367" i="1"/>
  <c r="AD8532" i="1"/>
  <c r="AE8532" i="1"/>
  <c r="AG8532" i="1"/>
  <c r="AD4933" i="1"/>
  <c r="AE4933" i="1"/>
  <c r="AJ4933" i="1"/>
  <c r="AD8541" i="1"/>
  <c r="AE8541" i="1"/>
  <c r="AG8541" i="1"/>
  <c r="AD6294" i="1"/>
  <c r="AE6294" i="1"/>
  <c r="AG6294" i="1"/>
  <c r="AE6289" i="1"/>
  <c r="AD6289" i="1"/>
  <c r="AG6289" i="1"/>
  <c r="AD8686" i="1"/>
  <c r="AE8686" i="1"/>
  <c r="AG8686" i="1"/>
  <c r="AE10566" i="1"/>
  <c r="AD10566" i="1"/>
  <c r="AJ10566" i="1"/>
  <c r="AD9621" i="1"/>
  <c r="AE9621" i="1"/>
  <c r="AJ9621" i="1"/>
  <c r="AD6312" i="1"/>
  <c r="AE6312" i="1"/>
  <c r="AG6312" i="1"/>
  <c r="AD6198" i="1"/>
  <c r="AE6198" i="1"/>
  <c r="AG6198" i="1"/>
  <c r="AE6205" i="1"/>
  <c r="AD6205" i="1"/>
  <c r="AG6205" i="1"/>
  <c r="AD9311" i="1"/>
  <c r="AE9311" i="1"/>
  <c r="AJ9311" i="1"/>
  <c r="AD7522" i="1"/>
  <c r="AE7522" i="1"/>
  <c r="AJ7522" i="1"/>
  <c r="AE6215" i="1"/>
  <c r="AD6215" i="1"/>
  <c r="AG6215" i="1"/>
  <c r="AD7264" i="1"/>
  <c r="AE7264" i="1"/>
  <c r="AG7264" i="1"/>
  <c r="AD6262" i="1"/>
  <c r="AE6262" i="1"/>
  <c r="AG6262" i="1"/>
  <c r="AD6218" i="1"/>
  <c r="AE6218" i="1"/>
  <c r="AG6218" i="1"/>
  <c r="AD10762" i="1"/>
  <c r="AE10762" i="1"/>
  <c r="AG10762" i="1"/>
  <c r="AD4980" i="1"/>
  <c r="AE4980" i="1"/>
  <c r="AJ4980" i="1"/>
  <c r="AD10764" i="1"/>
  <c r="AE10764" i="1"/>
  <c r="AJ10764" i="1"/>
  <c r="AD9366" i="1"/>
  <c r="AE9366" i="1"/>
  <c r="AG9366" i="1"/>
  <c r="AD10279" i="1"/>
  <c r="AE10279" i="1"/>
  <c r="AJ10279" i="1"/>
  <c r="AD9507" i="1"/>
  <c r="AE9507" i="1"/>
  <c r="AJ9507" i="1"/>
  <c r="AE5378" i="1"/>
  <c r="AD5378" i="1"/>
  <c r="AG5378" i="1"/>
  <c r="AE5176" i="1"/>
  <c r="AD5176" i="1"/>
  <c r="AG5176" i="1"/>
  <c r="AD2939" i="1"/>
  <c r="AG2939" i="1"/>
  <c r="AE4823" i="1"/>
  <c r="AD4823" i="1"/>
  <c r="AJ4823" i="1"/>
  <c r="AE10771" i="1"/>
  <c r="AD10771" i="1"/>
  <c r="AJ10771" i="1"/>
  <c r="AL7965" i="1"/>
  <c r="AJ7965" i="1"/>
  <c r="AL7814" i="1"/>
  <c r="AJ7814" i="1"/>
  <c r="AE10572" i="1"/>
  <c r="AD10572" i="1"/>
  <c r="AJ10572" i="1"/>
  <c r="AD5705" i="1"/>
  <c r="AE5705" i="1"/>
  <c r="AJ5705" i="1"/>
  <c r="AE4821" i="1"/>
  <c r="AD4821" i="1"/>
  <c r="AJ4821" i="1"/>
  <c r="AL7815" i="1"/>
  <c r="AJ7815" i="1"/>
  <c r="AD10609" i="1"/>
  <c r="AE10609" i="1"/>
  <c r="AJ10609" i="1"/>
  <c r="AE10162" i="1"/>
  <c r="AD10162" i="1"/>
  <c r="AG10162" i="1"/>
  <c r="AE10731" i="1"/>
  <c r="AD10731" i="1"/>
  <c r="AJ10731" i="1"/>
  <c r="AD10632" i="1"/>
  <c r="AE10632" i="1"/>
  <c r="AJ10632" i="1"/>
  <c r="AL7604" i="1"/>
  <c r="AJ7604" i="1"/>
  <c r="AD10259" i="1"/>
  <c r="AE10259" i="1"/>
  <c r="AJ10259" i="1"/>
  <c r="AD10289" i="1"/>
  <c r="AE10289" i="1"/>
  <c r="AG10289" i="1"/>
  <c r="AE10294" i="1"/>
  <c r="AD10294" i="1"/>
  <c r="AG10294" i="1"/>
  <c r="AE10296" i="1"/>
  <c r="AD10296" i="1"/>
  <c r="AG10296" i="1"/>
  <c r="AE10328" i="1"/>
  <c r="AD10328" i="1"/>
  <c r="AJ10328" i="1"/>
  <c r="AD10327" i="1"/>
  <c r="AE10327" i="1"/>
  <c r="AJ10327" i="1"/>
  <c r="AD10728" i="1"/>
  <c r="AE10728" i="1"/>
  <c r="AJ10728" i="1"/>
  <c r="AD4936" i="1"/>
  <c r="AE4936" i="1"/>
  <c r="AG4936" i="1"/>
  <c r="AE10212" i="1"/>
  <c r="AD10212" i="1"/>
  <c r="AJ10212" i="1"/>
  <c r="AD4950" i="1"/>
  <c r="AE4950" i="1"/>
  <c r="AJ4950" i="1"/>
  <c r="AD4854" i="1"/>
  <c r="AE4854" i="1"/>
  <c r="AJ4854" i="1"/>
  <c r="AE8011" i="1"/>
  <c r="AD8011" i="1"/>
  <c r="AJ8011" i="1"/>
  <c r="AE6025" i="1"/>
  <c r="AD6025" i="1"/>
  <c r="AJ6025" i="1"/>
  <c r="AD9483" i="1"/>
  <c r="AE9483" i="1"/>
  <c r="AJ9483" i="1"/>
  <c r="AD4820" i="1"/>
  <c r="AE4820" i="1"/>
  <c r="AJ4820" i="1"/>
  <c r="AD4479" i="1"/>
  <c r="AE4479" i="1"/>
  <c r="AJ4479" i="1"/>
  <c r="AD3836" i="1"/>
  <c r="AK3836" i="1"/>
  <c r="AL3836" i="1" s="1"/>
  <c r="AG3836" i="1"/>
  <c r="AH3836" i="1" s="1"/>
  <c r="AJ3836" i="1" s="1"/>
  <c r="AD9745" i="1"/>
  <c r="AE9745" i="1"/>
  <c r="AJ9745" i="1"/>
  <c r="AD10241" i="1"/>
  <c r="AE10241" i="1"/>
  <c r="AJ10241" i="1"/>
  <c r="AL7695" i="1"/>
  <c r="AJ7695" i="1"/>
  <c r="AE5650" i="1"/>
  <c r="AD5650" i="1"/>
  <c r="AG5650" i="1"/>
  <c r="AD4840" i="1"/>
  <c r="AE4840" i="1"/>
  <c r="AG4840" i="1"/>
  <c r="AD5916" i="1"/>
  <c r="AE5916" i="1"/>
  <c r="AG5916" i="1"/>
  <c r="AD7167" i="1"/>
  <c r="AE7167" i="1"/>
  <c r="AJ7167" i="1"/>
  <c r="AD10836" i="1"/>
  <c r="AE10836" i="1"/>
  <c r="AG10836" i="1"/>
  <c r="AE10833" i="1"/>
  <c r="AD10833" i="1"/>
  <c r="AG10833" i="1"/>
  <c r="AE10829" i="1"/>
  <c r="AD10829" i="1"/>
  <c r="AG10829" i="1"/>
  <c r="AD10866" i="1"/>
  <c r="AE10866" i="1"/>
  <c r="AG10866" i="1"/>
  <c r="AD10648" i="1"/>
  <c r="AE10648" i="1"/>
  <c r="AG10648" i="1"/>
  <c r="AE7699" i="1"/>
  <c r="AD7699" i="1"/>
  <c r="AG7699" i="1"/>
  <c r="AD10840" i="1"/>
  <c r="AE10840" i="1"/>
  <c r="AG10840" i="1"/>
  <c r="AD11294" i="1"/>
  <c r="AE11294" i="1"/>
  <c r="AJ11294" i="1"/>
  <c r="AE7599" i="1"/>
  <c r="AD7599" i="1"/>
  <c r="AJ7599" i="1"/>
  <c r="AD1986" i="1"/>
  <c r="AG1986" i="1"/>
  <c r="AD2022" i="1"/>
  <c r="AG2022" i="1"/>
  <c r="AD1868" i="1"/>
  <c r="AG1868" i="1"/>
  <c r="AD6322" i="1"/>
  <c r="AE6322" i="1"/>
  <c r="AG6322" i="1"/>
  <c r="AE11051" i="1"/>
  <c r="AD11051" i="1"/>
  <c r="AG11051" i="1"/>
  <c r="AD10607" i="1"/>
  <c r="AE10607" i="1"/>
  <c r="AJ10607" i="1"/>
  <c r="AE4845" i="1"/>
  <c r="AD4845" i="1"/>
  <c r="AG4845" i="1"/>
  <c r="AH4845" i="1" s="1"/>
  <c r="AD1959" i="1"/>
  <c r="AG1959" i="1"/>
  <c r="AD1931" i="1"/>
  <c r="AG1931" i="1"/>
  <c r="AD1975" i="1"/>
  <c r="AG1975" i="1"/>
  <c r="AD9801" i="1"/>
  <c r="AE9801" i="1"/>
  <c r="AG9801" i="1"/>
  <c r="AD1856" i="1"/>
  <c r="AG1856" i="1"/>
  <c r="AD1932" i="1"/>
  <c r="AG1932" i="1"/>
  <c r="AD2007" i="1"/>
  <c r="AG2007" i="1"/>
  <c r="AD1958" i="1"/>
  <c r="AG1958" i="1"/>
  <c r="AD7624" i="1"/>
  <c r="AE7624" i="1"/>
  <c r="AG7624" i="1"/>
  <c r="AD7736" i="1"/>
  <c r="AE7736" i="1"/>
  <c r="AJ7736" i="1"/>
  <c r="AD1863" i="1"/>
  <c r="AG1863" i="1"/>
  <c r="AD1900" i="1"/>
  <c r="AG1900" i="1"/>
  <c r="AD1846" i="1"/>
  <c r="AG1846" i="1"/>
  <c r="AD2027" i="1"/>
  <c r="AG2027" i="1"/>
  <c r="AD9349" i="1"/>
  <c r="AE9349" i="1"/>
  <c r="AG9349" i="1"/>
  <c r="AD3778" i="1"/>
  <c r="AE3778" i="1"/>
  <c r="AG3778" i="1"/>
  <c r="AD3782" i="1"/>
  <c r="AE3782" i="1"/>
  <c r="AG3782" i="1"/>
  <c r="AE5783" i="1"/>
  <c r="AD5783" i="1"/>
  <c r="AG5783" i="1"/>
  <c r="AE6387" i="1"/>
  <c r="AD6387" i="1"/>
  <c r="AG6387" i="1"/>
  <c r="AE7287" i="1"/>
  <c r="AD7287" i="1"/>
  <c r="AG7287" i="1"/>
  <c r="AE8132" i="1"/>
  <c r="AG8132" i="1"/>
  <c r="AD9710" i="1"/>
  <c r="AE9710" i="1"/>
  <c r="AG9710" i="1"/>
  <c r="AE5238" i="1"/>
  <c r="AD5238" i="1"/>
  <c r="AJ5238" i="1"/>
  <c r="AD5361" i="1"/>
  <c r="AE5361" i="1"/>
  <c r="AJ5361" i="1"/>
  <c r="AE10050" i="1"/>
  <c r="AD10050" i="1"/>
  <c r="AJ10050" i="1"/>
  <c r="AE5358" i="1"/>
  <c r="AD5358" i="1"/>
  <c r="AJ5358" i="1"/>
  <c r="AD8552" i="1"/>
  <c r="AE8552" i="1"/>
  <c r="AG8552" i="1"/>
  <c r="AD9306" i="1"/>
  <c r="AE9306" i="1"/>
  <c r="AJ9306" i="1"/>
  <c r="AD10257" i="1"/>
  <c r="AE10257" i="1"/>
  <c r="AG10257" i="1"/>
  <c r="AE6091" i="1"/>
  <c r="AD6091" i="1"/>
  <c r="AG6091" i="1"/>
  <c r="AD7986" i="1"/>
  <c r="AE7986" i="1"/>
  <c r="AJ7986" i="1"/>
  <c r="AL7620" i="1"/>
  <c r="AJ7620" i="1"/>
  <c r="AL7616" i="1"/>
  <c r="AJ7616" i="1"/>
  <c r="AD6138" i="1"/>
  <c r="AE6138" i="1"/>
  <c r="AG6138" i="1"/>
  <c r="AD8548" i="1"/>
  <c r="AE8548" i="1"/>
  <c r="AG8548" i="1"/>
  <c r="AD10794" i="1"/>
  <c r="AE10794" i="1"/>
  <c r="AG10794" i="1"/>
  <c r="AD6308" i="1"/>
  <c r="AE6308" i="1"/>
  <c r="AG6308" i="1"/>
  <c r="AD6276" i="1"/>
  <c r="AE6276" i="1"/>
  <c r="AG6276" i="1"/>
  <c r="AD8691" i="1"/>
  <c r="AE8691" i="1"/>
  <c r="AG8691" i="1"/>
  <c r="AD8685" i="1"/>
  <c r="AE8685" i="1"/>
  <c r="AG8685" i="1"/>
  <c r="AE6305" i="1"/>
  <c r="AD6305" i="1"/>
  <c r="AG6305" i="1"/>
  <c r="AE6263" i="1"/>
  <c r="AD6263" i="1"/>
  <c r="AG6263" i="1"/>
  <c r="AE10256" i="1"/>
  <c r="AD10256" i="1"/>
  <c r="AJ10256" i="1"/>
  <c r="AD8543" i="1"/>
  <c r="AE8543" i="1"/>
  <c r="AG8543" i="1"/>
  <c r="AE6145" i="1"/>
  <c r="AD6145" i="1"/>
  <c r="AG6145" i="1"/>
  <c r="AE6171" i="1"/>
  <c r="AD6171" i="1"/>
  <c r="AG6171" i="1"/>
  <c r="AD6284" i="1"/>
  <c r="AE6284" i="1"/>
  <c r="AG6284" i="1"/>
  <c r="AD8770" i="1"/>
  <c r="AE8770" i="1"/>
  <c r="AJ8770" i="1"/>
  <c r="AE7975" i="1"/>
  <c r="AD7975" i="1"/>
  <c r="AJ7975" i="1"/>
  <c r="AD8282" i="1"/>
  <c r="AE8282" i="1"/>
  <c r="AJ8282" i="1"/>
  <c r="AD7730" i="1"/>
  <c r="AE7730" i="1"/>
  <c r="AJ7730" i="1"/>
  <c r="AE6227" i="1"/>
  <c r="AD6227" i="1"/>
  <c r="AG6227" i="1"/>
  <c r="AE6233" i="1"/>
  <c r="AD6233" i="1"/>
  <c r="AG6233" i="1"/>
  <c r="AE6165" i="1"/>
  <c r="AD6165" i="1"/>
  <c r="AG6165" i="1"/>
  <c r="AE6163" i="1"/>
  <c r="AD6163" i="1"/>
  <c r="AG6163" i="1"/>
  <c r="AE5370" i="1"/>
  <c r="AD5370" i="1"/>
  <c r="AJ5370" i="1"/>
  <c r="AD8680" i="1"/>
  <c r="AE8680" i="1"/>
  <c r="AG8680" i="1"/>
  <c r="AD9471" i="1"/>
  <c r="AE9471" i="1"/>
  <c r="AG9471" i="1"/>
  <c r="AH9471" i="1" s="1"/>
  <c r="AD8545" i="1"/>
  <c r="AE8545" i="1"/>
  <c r="AG8545" i="1"/>
  <c r="AD8536" i="1"/>
  <c r="AE8536" i="1"/>
  <c r="AG8536" i="1"/>
  <c r="AD6086" i="1"/>
  <c r="AE6086" i="1"/>
  <c r="AG6086" i="1"/>
  <c r="AD8767" i="1"/>
  <c r="AE8767" i="1"/>
  <c r="AJ8767" i="1"/>
  <c r="AD6300" i="1"/>
  <c r="AE6300" i="1"/>
  <c r="AG6300" i="1"/>
  <c r="AD8769" i="1"/>
  <c r="AE8769" i="1"/>
  <c r="AJ8769" i="1"/>
  <c r="AD8766" i="1"/>
  <c r="AE8766" i="1"/>
  <c r="AJ8766" i="1"/>
  <c r="AD8764" i="1"/>
  <c r="AE8764" i="1"/>
  <c r="AG8764" i="1"/>
  <c r="AD5371" i="1"/>
  <c r="AE5371" i="1"/>
  <c r="AJ5371" i="1"/>
  <c r="AD6254" i="1"/>
  <c r="AE6254" i="1"/>
  <c r="AG6254" i="1"/>
  <c r="AD5365" i="1"/>
  <c r="AE5365" i="1"/>
  <c r="AJ5365" i="1"/>
  <c r="AD8551" i="1"/>
  <c r="AE8551" i="1"/>
  <c r="AG8551" i="1"/>
  <c r="AD9363" i="1"/>
  <c r="AE9363" i="1"/>
  <c r="AJ9363" i="1"/>
  <c r="AD6298" i="1"/>
  <c r="AE6298" i="1"/>
  <c r="AG6298" i="1"/>
  <c r="AD6290" i="1"/>
  <c r="AE6290" i="1"/>
  <c r="AG6290" i="1"/>
  <c r="AE6287" i="1"/>
  <c r="AD6287" i="1"/>
  <c r="AG6287" i="1"/>
  <c r="AD4900" i="1"/>
  <c r="AE4900" i="1"/>
  <c r="AJ4900" i="1"/>
  <c r="AE10568" i="1"/>
  <c r="AD10568" i="1"/>
  <c r="AJ10568" i="1"/>
  <c r="AD10231" i="1"/>
  <c r="AE10231" i="1"/>
  <c r="AG10231" i="1"/>
  <c r="AD6310" i="1"/>
  <c r="AE6310" i="1"/>
  <c r="AG6310" i="1"/>
  <c r="AE6191" i="1"/>
  <c r="AD6191" i="1"/>
  <c r="AG6191" i="1"/>
  <c r="AD6206" i="1"/>
  <c r="AE6206" i="1"/>
  <c r="AG6206" i="1"/>
  <c r="AD9373" i="1"/>
  <c r="AE9373" i="1"/>
  <c r="AJ9373" i="1"/>
  <c r="AE7517" i="1"/>
  <c r="AD7517" i="1"/>
  <c r="AJ7517" i="1"/>
  <c r="AD6182" i="1"/>
  <c r="AE6182" i="1"/>
  <c r="AG6182" i="1"/>
  <c r="AD7266" i="1"/>
  <c r="AE7266" i="1"/>
  <c r="AG7266" i="1"/>
  <c r="AD6148" i="1"/>
  <c r="AE6148" i="1"/>
  <c r="AG6148" i="1"/>
  <c r="AD6164" i="1"/>
  <c r="AE6164" i="1"/>
  <c r="AG6164" i="1"/>
  <c r="AD9746" i="1"/>
  <c r="AE9746" i="1"/>
  <c r="AJ9746" i="1"/>
  <c r="AE6187" i="1"/>
  <c r="AD6187" i="1"/>
  <c r="AG6187" i="1"/>
  <c r="AD7732" i="1"/>
  <c r="AE7732" i="1"/>
  <c r="AJ7732" i="1"/>
  <c r="AD10613" i="1"/>
  <c r="AE10613" i="1"/>
  <c r="AJ10613" i="1"/>
  <c r="AD10275" i="1"/>
  <c r="AE10275" i="1"/>
  <c r="AJ10275" i="1"/>
  <c r="AD9495" i="1"/>
  <c r="AE9495" i="1"/>
  <c r="AJ9495" i="1"/>
  <c r="AD7746" i="1"/>
  <c r="AE7746" i="1"/>
  <c r="AG7746" i="1"/>
  <c r="AD9372" i="1"/>
  <c r="AE9372" i="1"/>
  <c r="AJ9372" i="1"/>
  <c r="AE5787" i="1"/>
  <c r="AD5787" i="1"/>
  <c r="AJ5787" i="1"/>
  <c r="AD1956" i="1"/>
  <c r="AG1956" i="1"/>
  <c r="AL7367" i="1"/>
  <c r="AJ7367" i="1"/>
  <c r="AE10390" i="1"/>
  <c r="AD10390" i="1"/>
  <c r="AJ10390" i="1"/>
  <c r="AD10427" i="1"/>
  <c r="AE10427" i="1"/>
  <c r="AJ10427" i="1"/>
  <c r="AL7823" i="1"/>
  <c r="AJ7823" i="1"/>
  <c r="AE10604" i="1"/>
  <c r="AD10604" i="1"/>
  <c r="AJ10604" i="1"/>
  <c r="AE10729" i="1"/>
  <c r="AD10729" i="1"/>
  <c r="AJ10729" i="1"/>
  <c r="AD10577" i="1"/>
  <c r="AE10577" i="1"/>
  <c r="AJ10577" i="1"/>
  <c r="AL7603" i="1"/>
  <c r="AJ7603" i="1"/>
  <c r="AE5654" i="1"/>
  <c r="AD5654" i="1"/>
  <c r="AG5654" i="1"/>
  <c r="AD10313" i="1"/>
  <c r="AE10313" i="1"/>
  <c r="AG10313" i="1"/>
  <c r="AE10318" i="1"/>
  <c r="AD10318" i="1"/>
  <c r="AG10318" i="1"/>
  <c r="AE10320" i="1"/>
  <c r="AD10320" i="1"/>
  <c r="AG10320" i="1"/>
  <c r="AE10290" i="1"/>
  <c r="AD10290" i="1"/>
  <c r="AG10290" i="1"/>
  <c r="AD10724" i="1"/>
  <c r="AE10724" i="1"/>
  <c r="AJ10724" i="1"/>
  <c r="AE10727" i="1"/>
  <c r="AD10727" i="1"/>
  <c r="AJ10727" i="1"/>
  <c r="AL7607" i="1"/>
  <c r="AJ7607" i="1"/>
  <c r="AD9528" i="1"/>
  <c r="AE9528" i="1"/>
  <c r="AG9528" i="1"/>
  <c r="AE8225" i="1"/>
  <c r="AD8225" i="1"/>
  <c r="AJ8225" i="1"/>
  <c r="AE10582" i="1"/>
  <c r="AD10582" i="1"/>
  <c r="AJ10582" i="1"/>
  <c r="AD4474" i="1"/>
  <c r="AE4474" i="1"/>
  <c r="AJ4474" i="1"/>
  <c r="AD9501" i="1"/>
  <c r="AE9501" i="1"/>
  <c r="AJ9501" i="1"/>
  <c r="AD7790" i="1"/>
  <c r="AE7790" i="1"/>
  <c r="AG7790" i="1"/>
  <c r="AD7852" i="1"/>
  <c r="AE7852" i="1"/>
  <c r="AG7852" i="1"/>
  <c r="AD4179" i="1"/>
  <c r="AE4179" i="1"/>
  <c r="AG4179" i="1"/>
  <c r="AD9627" i="1"/>
  <c r="AE9627" i="1"/>
  <c r="AJ9627" i="1"/>
  <c r="AD3835" i="1"/>
  <c r="AK3835" i="1"/>
  <c r="AL3835" i="1" s="1"/>
  <c r="AG3835" i="1"/>
  <c r="AH3835" i="1" s="1"/>
  <c r="AJ3835" i="1" s="1"/>
  <c r="AE3494" i="1"/>
  <c r="AD3494" i="1"/>
  <c r="AG3494" i="1"/>
  <c r="AL7690" i="1"/>
  <c r="AJ7690" i="1"/>
  <c r="AD9879" i="1"/>
  <c r="AE9879" i="1"/>
  <c r="AJ9879" i="1"/>
  <c r="AD4995" i="1"/>
  <c r="AE4995" i="1"/>
  <c r="AJ4995" i="1"/>
  <c r="AD4838" i="1"/>
  <c r="AE4838" i="1"/>
  <c r="AG4838" i="1"/>
  <c r="AD4860" i="1"/>
  <c r="AE4860" i="1"/>
  <c r="AG4860" i="1"/>
  <c r="AE10835" i="1"/>
  <c r="AD10835" i="1"/>
  <c r="AG10835" i="1"/>
  <c r="AE10831" i="1"/>
  <c r="AD10831" i="1"/>
  <c r="AG10831" i="1"/>
  <c r="AD10828" i="1"/>
  <c r="AE10828" i="1"/>
  <c r="AG10828" i="1"/>
  <c r="AE10588" i="1"/>
  <c r="AD10588" i="1"/>
  <c r="AG10588" i="1"/>
  <c r="AD9278" i="1"/>
  <c r="AE9278" i="1"/>
  <c r="AG9278" i="1"/>
  <c r="AE10843" i="1"/>
  <c r="AD10843" i="1"/>
  <c r="AG10843" i="1"/>
  <c r="AD10842" i="1"/>
  <c r="AE10842" i="1"/>
  <c r="AG10842" i="1"/>
  <c r="AD10820" i="1"/>
  <c r="AE10820" i="1"/>
  <c r="AK10820" i="1" s="1"/>
  <c r="AG10820" i="1"/>
  <c r="AH10820" i="1" s="1"/>
  <c r="AD7598" i="1"/>
  <c r="AE7598" i="1"/>
  <c r="AJ7598" i="1"/>
  <c r="AD1984" i="1"/>
  <c r="AG1984" i="1"/>
  <c r="AD1887" i="1"/>
  <c r="AG1887" i="1"/>
  <c r="AE8009" i="1"/>
  <c r="AD8009" i="1"/>
  <c r="AJ8009" i="1"/>
  <c r="AE10606" i="1"/>
  <c r="AD10606" i="1"/>
  <c r="AJ10606" i="1"/>
  <c r="AE11121" i="1"/>
  <c r="AD11121" i="1"/>
  <c r="AG11121" i="1"/>
  <c r="AD1948" i="1"/>
  <c r="AG1948" i="1"/>
  <c r="AD1972" i="1"/>
  <c r="AG1972" i="1"/>
  <c r="AD1867" i="1"/>
  <c r="AG1867" i="1"/>
  <c r="AD2028" i="1"/>
  <c r="AG2028" i="1"/>
  <c r="AD1916" i="1"/>
  <c r="AG1916" i="1"/>
  <c r="AD1970" i="1"/>
  <c r="AG1970" i="1"/>
  <c r="AD1904" i="1"/>
  <c r="AG1904" i="1"/>
  <c r="AD2016" i="1"/>
  <c r="AG2016" i="1"/>
  <c r="AE5306" i="1"/>
  <c r="AD5306" i="1"/>
  <c r="AG5306" i="1"/>
  <c r="AD1871" i="1"/>
  <c r="AG1871" i="1"/>
  <c r="AD2002" i="1"/>
  <c r="AG2002" i="1"/>
  <c r="AD2004" i="1"/>
  <c r="AG2004" i="1"/>
  <c r="AD1884" i="1"/>
  <c r="AG1884" i="1"/>
  <c r="AD9406" i="1"/>
  <c r="AE9406" i="1"/>
  <c r="AG9406" i="1"/>
  <c r="AD1952" i="1"/>
  <c r="AG1952" i="1"/>
  <c r="AD1882" i="1"/>
  <c r="AG1882" i="1"/>
  <c r="AD2023" i="1"/>
  <c r="AG2023" i="1"/>
  <c r="AD7454" i="1"/>
  <c r="AE7454" i="1"/>
  <c r="AG7454" i="1"/>
  <c r="AD1968" i="1"/>
  <c r="AG1968" i="1"/>
  <c r="AD1872" i="1"/>
  <c r="AG1872" i="1"/>
  <c r="AD2026" i="1"/>
  <c r="AG2026" i="1"/>
  <c r="AD1964" i="1"/>
  <c r="AG1964" i="1"/>
  <c r="AD1935" i="1"/>
  <c r="AG1935" i="1"/>
  <c r="AD1967" i="1"/>
  <c r="AG1967" i="1"/>
  <c r="AD3779" i="1"/>
  <c r="AE3779" i="1"/>
  <c r="AG3779" i="1"/>
  <c r="AD3964" i="1"/>
  <c r="AE3964" i="1"/>
  <c r="AK3964" i="1" s="1"/>
  <c r="AL3964" i="1" s="1"/>
  <c r="AG3964" i="1"/>
  <c r="AH3964" i="1" s="1"/>
  <c r="AJ3964" i="1" s="1"/>
  <c r="AE6359" i="1"/>
  <c r="AD6359" i="1"/>
  <c r="AG6359" i="1"/>
  <c r="AD6386" i="1"/>
  <c r="AE6386" i="1"/>
  <c r="AG6386" i="1"/>
  <c r="AE8135" i="1"/>
  <c r="AG8135" i="1"/>
  <c r="AE8131" i="1"/>
  <c r="AG8131" i="1"/>
  <c r="AE10234" i="1"/>
  <c r="AD10234" i="1"/>
  <c r="AG10234" i="1"/>
  <c r="AD5696" i="1"/>
  <c r="AD9106" i="1"/>
  <c r="AD3780" i="1"/>
  <c r="AE3780" i="1"/>
  <c r="AG3780" i="1"/>
  <c r="AD3965" i="1"/>
  <c r="AE3965" i="1"/>
  <c r="AK3965" i="1" s="1"/>
  <c r="AL3965" i="1" s="1"/>
  <c r="AG3965" i="1"/>
  <c r="AH3965" i="1" s="1"/>
  <c r="AJ3965" i="1" s="1"/>
  <c r="AD6358" i="1"/>
  <c r="AE6358" i="1"/>
  <c r="AG6358" i="1"/>
  <c r="AE8134" i="1"/>
  <c r="AG8134" i="1"/>
  <c r="AD8130" i="1"/>
  <c r="AE8130" i="1"/>
  <c r="AG8130" i="1"/>
  <c r="AE5518" i="1"/>
  <c r="AD5518" i="1"/>
  <c r="AJ5518" i="1"/>
  <c r="AD5333" i="1"/>
  <c r="AE5333" i="1"/>
  <c r="AG5333" i="1"/>
  <c r="AE10458" i="1"/>
  <c r="AD10458" i="1"/>
  <c r="AG10458" i="1"/>
  <c r="AE5334" i="1"/>
  <c r="AD5334" i="1"/>
  <c r="AJ5334" i="1"/>
  <c r="AD5403" i="1"/>
  <c r="AE5403" i="1"/>
  <c r="AJ5403" i="1"/>
  <c r="AE5330" i="1"/>
  <c r="AD5330" i="1"/>
  <c r="AJ5330" i="1"/>
  <c r="AE10464" i="1"/>
  <c r="AD10464" i="1"/>
  <c r="AG10464" i="1"/>
  <c r="AD5040" i="1"/>
  <c r="AE5040" i="1"/>
  <c r="AJ5040" i="1"/>
  <c r="AE5404" i="1"/>
  <c r="AD5404" i="1"/>
  <c r="AG5404" i="1"/>
  <c r="AD5393" i="1"/>
  <c r="AE5393" i="1"/>
  <c r="AJ5393" i="1"/>
  <c r="AD10465" i="1"/>
  <c r="AE10465" i="1"/>
  <c r="AG10465" i="1"/>
  <c r="AE5160" i="1"/>
  <c r="AD5160" i="1"/>
  <c r="AJ5160" i="1"/>
  <c r="AD5381" i="1"/>
  <c r="AE5381" i="1"/>
  <c r="AG5381" i="1"/>
  <c r="AD5075" i="1"/>
  <c r="AE5075" i="1"/>
  <c r="AJ5075" i="1"/>
  <c r="AD10481" i="1"/>
  <c r="AE10481" i="1"/>
  <c r="AG10481" i="1"/>
  <c r="AE4697" i="1"/>
  <c r="AD4697" i="1"/>
  <c r="AJ4697" i="1"/>
  <c r="AE5494" i="1"/>
  <c r="AD5494" i="1"/>
  <c r="AJ5494" i="1"/>
  <c r="AE5164" i="1"/>
  <c r="AD5164" i="1"/>
  <c r="AG5164" i="1"/>
  <c r="AD5072" i="1"/>
  <c r="AE5072" i="1"/>
  <c r="AG5072" i="1"/>
  <c r="AD5063" i="1"/>
  <c r="AE5063" i="1"/>
  <c r="AJ5063" i="1"/>
  <c r="AE10488" i="1"/>
  <c r="AD10488" i="1"/>
  <c r="AG10488" i="1"/>
  <c r="AD5453" i="1"/>
  <c r="AE5453" i="1"/>
  <c r="AJ5453" i="1"/>
  <c r="AD5493" i="1"/>
  <c r="AE5493" i="1"/>
  <c r="AG5493" i="1"/>
  <c r="AD5443" i="1"/>
  <c r="AE5443" i="1"/>
  <c r="AJ5443" i="1"/>
  <c r="AD5451" i="1"/>
  <c r="AE5451" i="1"/>
  <c r="AJ5451" i="1"/>
  <c r="AD5061" i="1"/>
  <c r="AE5061" i="1"/>
  <c r="AJ5061" i="1"/>
  <c r="AE5440" i="1"/>
  <c r="AD5440" i="1"/>
  <c r="AG5440" i="1"/>
  <c r="AE5490" i="1"/>
  <c r="AD5490" i="1"/>
  <c r="AJ5490" i="1"/>
  <c r="AD5053" i="1"/>
  <c r="AE5053" i="1"/>
  <c r="AJ5053" i="1"/>
  <c r="AD5409" i="1"/>
  <c r="AE5409" i="1"/>
  <c r="AJ5409" i="1"/>
  <c r="AD5437" i="1"/>
  <c r="AE5437" i="1"/>
  <c r="AJ5437" i="1"/>
  <c r="AD5042" i="1"/>
  <c r="AE5042" i="1"/>
  <c r="AJ5042" i="1"/>
  <c r="AE5486" i="1"/>
  <c r="AD5486" i="1"/>
  <c r="AJ5486" i="1"/>
  <c r="AD5050" i="1"/>
  <c r="AE5050" i="1"/>
  <c r="AG5050" i="1"/>
  <c r="AE5122" i="1"/>
  <c r="AD5122" i="1"/>
  <c r="AJ5122" i="1"/>
  <c r="AD3920" i="1"/>
  <c r="AE3920" i="1"/>
  <c r="AK3920" i="1" s="1"/>
  <c r="AL3920" i="1" s="1"/>
  <c r="AG3920" i="1"/>
  <c r="AH3920" i="1" s="1"/>
  <c r="AJ3920" i="1" s="1"/>
  <c r="AD6943" i="1"/>
  <c r="AE6943" i="1"/>
  <c r="AG6943" i="1"/>
  <c r="AD6543" i="1"/>
  <c r="AE6543" i="1"/>
  <c r="AJ6543" i="1"/>
  <c r="AE5352" i="1"/>
  <c r="AD5352" i="1"/>
  <c r="AG5352" i="1"/>
  <c r="AE5346" i="1"/>
  <c r="AD5346" i="1"/>
  <c r="AG5346" i="1"/>
  <c r="AD5090" i="1"/>
  <c r="AE5090" i="1"/>
  <c r="AJ5090" i="1"/>
  <c r="AD8641" i="1"/>
  <c r="AE8641" i="1"/>
  <c r="AG8641" i="1"/>
  <c r="AD4708" i="1"/>
  <c r="AE4708" i="1"/>
  <c r="AJ4708" i="1"/>
  <c r="AE5452" i="1"/>
  <c r="AD5452" i="1"/>
  <c r="AJ5452" i="1"/>
  <c r="AD5071" i="1"/>
  <c r="AE5071" i="1"/>
  <c r="AJ5071" i="1"/>
  <c r="AD5339" i="1"/>
  <c r="AE5339" i="1"/>
  <c r="AJ5339" i="1"/>
  <c r="AD5675" i="1"/>
  <c r="AE5675" i="1"/>
  <c r="AJ5675" i="1"/>
  <c r="AD5070" i="1"/>
  <c r="AE5070" i="1"/>
  <c r="AG5070" i="1"/>
  <c r="AD9348" i="1"/>
  <c r="AE9348" i="1"/>
  <c r="AG9348" i="1"/>
  <c r="AD4966" i="1"/>
  <c r="AE4966" i="1"/>
  <c r="AJ4966" i="1"/>
  <c r="AD4897" i="1"/>
  <c r="AE4897" i="1"/>
  <c r="AJ4897" i="1"/>
  <c r="AE10522" i="1"/>
  <c r="AD10522" i="1"/>
  <c r="AG10522" i="1"/>
  <c r="AE4689" i="1"/>
  <c r="AD4689" i="1"/>
  <c r="AJ4689" i="1"/>
  <c r="AD4700" i="1"/>
  <c r="AE4700" i="1"/>
  <c r="AJ4700" i="1"/>
  <c r="AD4148" i="1"/>
  <c r="AE4148" i="1"/>
  <c r="AJ4148" i="1"/>
  <c r="AD4158" i="1"/>
  <c r="AE4158" i="1"/>
  <c r="AJ4158" i="1"/>
  <c r="AD10525" i="1"/>
  <c r="AE10525" i="1"/>
  <c r="AG10525" i="1"/>
  <c r="AD10531" i="1"/>
  <c r="AE10531" i="1"/>
  <c r="AG10531" i="1"/>
  <c r="AD10553" i="1"/>
  <c r="AE10553" i="1"/>
  <c r="AG10553" i="1"/>
  <c r="AD4152" i="1"/>
  <c r="AE4152" i="1"/>
  <c r="AJ4152" i="1"/>
  <c r="AD3893" i="1"/>
  <c r="AE3893" i="1"/>
  <c r="AK3893" i="1" s="1"/>
  <c r="AL3893" i="1" s="1"/>
  <c r="AG3893" i="1"/>
  <c r="AH3893" i="1" s="1"/>
  <c r="AJ3893" i="1" s="1"/>
  <c r="AE5398" i="1"/>
  <c r="AD5398" i="1"/>
  <c r="AG5398" i="1"/>
  <c r="AE5394" i="1"/>
  <c r="AD5394" i="1"/>
  <c r="AJ5394" i="1"/>
  <c r="AE5268" i="1"/>
  <c r="AD5268" i="1"/>
  <c r="AJ5268" i="1"/>
  <c r="AD5515" i="1"/>
  <c r="AE5515" i="1"/>
  <c r="AJ5515" i="1"/>
  <c r="AD8656" i="1"/>
  <c r="AE8656" i="1"/>
  <c r="AG8656" i="1"/>
  <c r="AD3974" i="1"/>
  <c r="AE3974" i="1"/>
  <c r="AK3974" i="1" s="1"/>
  <c r="AL3974" i="1" s="1"/>
  <c r="AG3974" i="1"/>
  <c r="AH3974" i="1" s="1"/>
  <c r="AJ3974" i="1" s="1"/>
  <c r="AE8337" i="1"/>
  <c r="AD8337" i="1"/>
  <c r="AG8337" i="1"/>
  <c r="AE10544" i="1"/>
  <c r="AD10544" i="1"/>
  <c r="AG10544" i="1"/>
  <c r="AD4996" i="1"/>
  <c r="AE4996" i="1"/>
  <c r="AJ4996" i="1"/>
  <c r="AD3885" i="1"/>
  <c r="AE3885" i="1"/>
  <c r="AK3885" i="1" s="1"/>
  <c r="AL3885" i="1" s="1"/>
  <c r="AG3885" i="1"/>
  <c r="AH3885" i="1" s="1"/>
  <c r="AJ3885" i="1" s="1"/>
  <c r="AE5514" i="1"/>
  <c r="AD5514" i="1"/>
  <c r="AJ5514" i="1"/>
  <c r="AE5474" i="1"/>
  <c r="AD5474" i="1"/>
  <c r="AJ5474" i="1"/>
  <c r="AD9657" i="1"/>
  <c r="AE9657" i="1"/>
  <c r="AK9657" i="1" s="1"/>
  <c r="AL9657" i="1" s="1"/>
  <c r="AG9657" i="1"/>
  <c r="AH9657" i="1" s="1"/>
  <c r="AJ9657" i="1" s="1"/>
  <c r="AD3888" i="1"/>
  <c r="AE3888" i="1"/>
  <c r="AK3888" i="1" s="1"/>
  <c r="AL3888" i="1" s="1"/>
  <c r="AG3888" i="1"/>
  <c r="AH3888" i="1" s="1"/>
  <c r="AE10332" i="1"/>
  <c r="AD10332" i="1"/>
  <c r="AJ10332" i="1"/>
  <c r="AD9491" i="1"/>
  <c r="AE9491" i="1"/>
  <c r="AG9491" i="1"/>
  <c r="AD9092" i="1"/>
  <c r="AE9092" i="1"/>
  <c r="AJ9092" i="1"/>
  <c r="AD5922" i="1"/>
  <c r="AE5922" i="1"/>
  <c r="AJ5922" i="1"/>
  <c r="AD9630" i="1"/>
  <c r="AE9630" i="1"/>
  <c r="AG9630" i="1"/>
  <c r="AD10253" i="1"/>
  <c r="AE10253" i="1"/>
  <c r="AG10253" i="1"/>
  <c r="AD9479" i="1"/>
  <c r="AE9479" i="1"/>
  <c r="AJ9479" i="1"/>
  <c r="AD9626" i="1"/>
  <c r="AE9626" i="1"/>
  <c r="AJ9626" i="1"/>
  <c r="AD11108" i="1"/>
  <c r="AE11108" i="1"/>
  <c r="AJ11108" i="1"/>
  <c r="AD10786" i="1"/>
  <c r="AE10786" i="1"/>
  <c r="AG10786" i="1"/>
  <c r="AE6385" i="1"/>
  <c r="AD6385" i="1"/>
  <c r="AJ6385" i="1"/>
  <c r="AD9799" i="1"/>
  <c r="AE9799" i="1"/>
  <c r="AG9799" i="1"/>
  <c r="AD8941" i="1"/>
  <c r="AE8941" i="1"/>
  <c r="AG8941" i="1"/>
  <c r="AD5015" i="1"/>
  <c r="AE5015" i="1"/>
  <c r="AJ5015" i="1"/>
  <c r="AD9725" i="1"/>
  <c r="AE9725" i="1"/>
  <c r="AG9725" i="1"/>
  <c r="AD8400" i="1"/>
  <c r="AE8400" i="1"/>
  <c r="AG8400" i="1"/>
  <c r="AE6177" i="1"/>
  <c r="AD6177" i="1"/>
  <c r="AG6177" i="1"/>
  <c r="AE7337" i="1"/>
  <c r="AD7337" i="1"/>
  <c r="AJ7337" i="1"/>
  <c r="AD5088" i="1"/>
  <c r="AE5088" i="1"/>
  <c r="AJ5088" i="1"/>
  <c r="AD5079" i="1"/>
  <c r="AE5079" i="1"/>
  <c r="AJ5079" i="1"/>
  <c r="AD11038" i="1"/>
  <c r="AE11038" i="1"/>
  <c r="AG11038" i="1"/>
  <c r="AE5462" i="1"/>
  <c r="AD5462" i="1"/>
  <c r="AG5462" i="1"/>
  <c r="AE10186" i="1"/>
  <c r="AD10186" i="1"/>
  <c r="AG10186" i="1"/>
  <c r="AD6268" i="1"/>
  <c r="AE6268" i="1"/>
  <c r="AG6268" i="1"/>
  <c r="AE10480" i="1"/>
  <c r="AD10480" i="1"/>
  <c r="AG10480" i="1"/>
  <c r="AE11057" i="1"/>
  <c r="AD11057" i="1"/>
  <c r="AG11057" i="1"/>
  <c r="AE10466" i="1"/>
  <c r="AD10466" i="1"/>
  <c r="AG10466" i="1"/>
  <c r="AE10492" i="1"/>
  <c r="AD10492" i="1"/>
  <c r="AG10492" i="1"/>
  <c r="AE10456" i="1"/>
  <c r="AD10456" i="1"/>
  <c r="AG10456" i="1"/>
  <c r="AD4987" i="1"/>
  <c r="AE4987" i="1"/>
  <c r="AJ4987" i="1"/>
  <c r="AE11291" i="1"/>
  <c r="AD11291" i="1"/>
  <c r="AJ11291" i="1"/>
  <c r="AD7334" i="1"/>
  <c r="AE7334" i="1"/>
  <c r="AJ7334" i="1"/>
  <c r="AD10704" i="1"/>
  <c r="AE10704" i="1"/>
  <c r="AG10704" i="1"/>
  <c r="AE7731" i="1"/>
  <c r="AD7731" i="1"/>
  <c r="AJ7731" i="1"/>
  <c r="AD10027" i="1"/>
  <c r="AE10027" i="1"/>
  <c r="AG10027" i="1"/>
  <c r="AE10426" i="1"/>
  <c r="AD10426" i="1"/>
  <c r="AJ10426" i="1"/>
  <c r="AD2876" i="1"/>
  <c r="AJ2876" i="1"/>
  <c r="AD7324" i="1"/>
  <c r="AE7324" i="1"/>
  <c r="AJ7324" i="1"/>
  <c r="AE8359" i="1"/>
  <c r="AD8359" i="1"/>
  <c r="AG8359" i="1"/>
  <c r="AD3063" i="1"/>
  <c r="AG3063" i="1"/>
  <c r="AD8622" i="1"/>
  <c r="AE8622" i="1"/>
  <c r="AG8622" i="1"/>
  <c r="AD10337" i="1"/>
  <c r="AE10337" i="1"/>
  <c r="AJ10337" i="1"/>
  <c r="AD2882" i="1"/>
  <c r="AJ2882" i="1"/>
  <c r="AD4899" i="1"/>
  <c r="AE4899" i="1"/>
  <c r="AJ4899" i="1"/>
  <c r="AD4981" i="1"/>
  <c r="AE4981" i="1"/>
  <c r="AJ4981" i="1"/>
  <c r="AD4968" i="1"/>
  <c r="AE4968" i="1"/>
  <c r="AJ4968" i="1"/>
  <c r="AD6334" i="1"/>
  <c r="AE6334" i="1"/>
  <c r="AG6334" i="1"/>
  <c r="AD3803" i="1"/>
  <c r="AE3803" i="1"/>
  <c r="AG3803" i="1"/>
  <c r="AE5586" i="1"/>
  <c r="AD5586" i="1"/>
  <c r="AJ5586" i="1"/>
  <c r="AD4368" i="1"/>
  <c r="AE4368" i="1"/>
  <c r="AG4368" i="1"/>
  <c r="AD2476" i="1"/>
  <c r="AJ2476" i="1"/>
  <c r="AD9735" i="1"/>
  <c r="AE9735" i="1"/>
  <c r="AJ9735" i="1"/>
  <c r="AD10359" i="1"/>
  <c r="AE10359" i="1"/>
  <c r="AG10359" i="1"/>
  <c r="AD10323" i="1"/>
  <c r="AE10323" i="1"/>
  <c r="AJ10323" i="1"/>
  <c r="AE6339" i="1"/>
  <c r="AD6339" i="1"/>
  <c r="AG6339" i="1"/>
  <c r="AE4651" i="1"/>
  <c r="AD4651" i="1"/>
  <c r="AJ4651" i="1"/>
  <c r="AD8402" i="1"/>
  <c r="AE8402" i="1"/>
  <c r="AG8402" i="1"/>
  <c r="AE8363" i="1"/>
  <c r="AD8363" i="1"/>
  <c r="AG8363" i="1"/>
  <c r="AD7938" i="1"/>
  <c r="AE7938" i="1"/>
  <c r="AJ7938" i="1"/>
  <c r="AD5942" i="1"/>
  <c r="AE5942" i="1"/>
  <c r="AG5942" i="1"/>
  <c r="AD5747" i="1"/>
  <c r="AE5747" i="1"/>
  <c r="AG5747" i="1"/>
  <c r="AE9197" i="1"/>
  <c r="AD9197" i="1"/>
  <c r="AG9197" i="1"/>
  <c r="AE8289" i="1"/>
  <c r="AD8289" i="1"/>
  <c r="AG8289" i="1"/>
  <c r="AD9896" i="1"/>
  <c r="AE9896" i="1"/>
  <c r="AJ9896" i="1"/>
  <c r="AE11199" i="1"/>
  <c r="AD11199" i="1"/>
  <c r="AJ11199" i="1"/>
  <c r="AD2551" i="1"/>
  <c r="AG2551" i="1"/>
  <c r="AD10700" i="1"/>
  <c r="AE10700" i="1"/>
  <c r="AG10700" i="1"/>
  <c r="AD10696" i="1"/>
  <c r="AE10696" i="1"/>
  <c r="AG10696" i="1"/>
  <c r="AD2834" i="1"/>
  <c r="AG2834" i="1"/>
  <c r="AD2924" i="1"/>
  <c r="AJ2924" i="1"/>
  <c r="AE10709" i="1"/>
  <c r="AD10709" i="1"/>
  <c r="AG10709" i="1"/>
  <c r="AE4617" i="1"/>
  <c r="AD4617" i="1"/>
  <c r="AJ4617" i="1"/>
  <c r="AD3923" i="1"/>
  <c r="AE3923" i="1"/>
  <c r="AK3923" i="1" s="1"/>
  <c r="AL3923" i="1" s="1"/>
  <c r="AG3923" i="1"/>
  <c r="AH3923" i="1" s="1"/>
  <c r="AJ3923" i="1" s="1"/>
  <c r="AD4461" i="1"/>
  <c r="AE4461" i="1"/>
  <c r="AG4461" i="1"/>
  <c r="AD8667" i="1"/>
  <c r="AE8667" i="1"/>
  <c r="AG8667" i="1"/>
  <c r="AD9062" i="1"/>
  <c r="AE9062" i="1"/>
  <c r="AG9062" i="1"/>
  <c r="AD8524" i="1"/>
  <c r="AE8524" i="1"/>
  <c r="AG8524" i="1"/>
  <c r="AD2695" i="1"/>
  <c r="AG2695" i="1"/>
  <c r="AD4646" i="1"/>
  <c r="AE4646" i="1"/>
  <c r="AJ4646" i="1"/>
  <c r="AD9339" i="1"/>
  <c r="AE9339" i="1"/>
  <c r="AJ9339" i="1"/>
  <c r="AD2242" i="1"/>
  <c r="AJ2242" i="1"/>
  <c r="AD8530" i="1"/>
  <c r="AE8530" i="1"/>
  <c r="AG8530" i="1"/>
  <c r="AD11074" i="1"/>
  <c r="AE11074" i="1"/>
  <c r="AG11074" i="1"/>
  <c r="AE9178" i="1"/>
  <c r="AD9178" i="1"/>
  <c r="AG9178" i="1"/>
  <c r="AD9042" i="1"/>
  <c r="AE9042" i="1"/>
  <c r="AG9042" i="1"/>
  <c r="AD9046" i="1"/>
  <c r="AE9046" i="1"/>
  <c r="AG9046" i="1"/>
  <c r="AD11036" i="1"/>
  <c r="AE11036" i="1"/>
  <c r="AG11036" i="1"/>
  <c r="AE11035" i="1"/>
  <c r="AD11035" i="1"/>
  <c r="AG11035" i="1"/>
  <c r="AE11039" i="1"/>
  <c r="AD11039" i="1"/>
  <c r="AG11039" i="1"/>
  <c r="AD7434" i="1"/>
  <c r="AE7434" i="1"/>
  <c r="AJ7434" i="1"/>
  <c r="AE7419" i="1"/>
  <c r="AD7419" i="1"/>
  <c r="AJ7419" i="1"/>
  <c r="AD9050" i="1"/>
  <c r="AE9050" i="1"/>
  <c r="AJ9050" i="1"/>
  <c r="AD9053" i="1"/>
  <c r="AE9053" i="1"/>
  <c r="AG9053" i="1"/>
  <c r="AD9059" i="1"/>
  <c r="AE9059" i="1"/>
  <c r="AG9059" i="1"/>
  <c r="AD11022" i="1"/>
  <c r="AE11022" i="1"/>
  <c r="AG11022" i="1"/>
  <c r="AE10324" i="1"/>
  <c r="AD10324" i="1"/>
  <c r="AJ10324" i="1"/>
  <c r="AD7326" i="1"/>
  <c r="AE7326" i="1"/>
  <c r="AJ7326" i="1"/>
  <c r="AD4562" i="1"/>
  <c r="AL4562" i="1"/>
  <c r="AG4562" i="1"/>
  <c r="AE9152" i="1"/>
  <c r="AD9152" i="1"/>
  <c r="AG9152" i="1"/>
  <c r="AE11047" i="1"/>
  <c r="AD11047" i="1"/>
  <c r="AG11047" i="1"/>
  <c r="AD11284" i="1"/>
  <c r="AE11284" i="1"/>
  <c r="AK11284" i="1" s="1"/>
  <c r="AG11284" i="1"/>
  <c r="AD7432" i="1"/>
  <c r="AE7432" i="1"/>
  <c r="AJ7432" i="1"/>
  <c r="AD7322" i="1"/>
  <c r="AE7322" i="1"/>
  <c r="AJ7322" i="1"/>
  <c r="AE4571" i="1"/>
  <c r="AD4571" i="1"/>
  <c r="AJ4571" i="1"/>
  <c r="AE9162" i="1"/>
  <c r="AD9162" i="1"/>
  <c r="AG9162" i="1"/>
  <c r="AE9170" i="1"/>
  <c r="AD9170" i="1"/>
  <c r="AG9170" i="1"/>
  <c r="AD9766" i="1"/>
  <c r="AE9766" i="1"/>
  <c r="AJ9766" i="1"/>
  <c r="AE4561" i="1"/>
  <c r="AD4561" i="1"/>
  <c r="AJ4561" i="1"/>
  <c r="AE6115" i="1"/>
  <c r="AD6115" i="1"/>
  <c r="AG6115" i="1"/>
  <c r="AD6336" i="1"/>
  <c r="AE6336" i="1"/>
  <c r="AG6336" i="1"/>
  <c r="AD9045" i="1"/>
  <c r="AE9045" i="1"/>
  <c r="AG9045" i="1"/>
  <c r="AD9605" i="1"/>
  <c r="AE9605" i="1"/>
  <c r="AG9605" i="1"/>
  <c r="AD5938" i="1"/>
  <c r="AE5938" i="1"/>
  <c r="AG5938" i="1"/>
  <c r="AD5950" i="1"/>
  <c r="AE5950" i="1"/>
  <c r="AG5950" i="1"/>
  <c r="AD9606" i="1"/>
  <c r="AE9606" i="1"/>
  <c r="AG9606" i="1"/>
  <c r="AD4656" i="1"/>
  <c r="AE4656" i="1"/>
  <c r="AG4656" i="1"/>
  <c r="AD4350" i="1"/>
  <c r="AE4350" i="1"/>
  <c r="AJ4350" i="1"/>
  <c r="AD8671" i="1"/>
  <c r="AE8671" i="1"/>
  <c r="AG8671" i="1"/>
  <c r="AD4349" i="1"/>
  <c r="AE4349" i="1"/>
  <c r="AJ4349" i="1"/>
  <c r="AD10790" i="1"/>
  <c r="AE10790" i="1"/>
  <c r="AG10790" i="1"/>
  <c r="AE7421" i="1"/>
  <c r="AD7421" i="1"/>
  <c r="AJ7421" i="1"/>
  <c r="AD9037" i="1"/>
  <c r="AE9037" i="1"/>
  <c r="AG9037" i="1"/>
  <c r="AD9066" i="1"/>
  <c r="AE9066" i="1"/>
  <c r="AG9066" i="1"/>
  <c r="AD7792" i="1"/>
  <c r="AE7792" i="1"/>
  <c r="AJ7792" i="1"/>
  <c r="AD9065" i="1"/>
  <c r="AE9065" i="1"/>
  <c r="AG9065" i="1"/>
  <c r="AE4609" i="1"/>
  <c r="AD4609" i="1"/>
  <c r="AJ4609" i="1"/>
  <c r="AE4641" i="1"/>
  <c r="AD4641" i="1"/>
  <c r="AJ4641" i="1"/>
  <c r="AD5946" i="1"/>
  <c r="AE5946" i="1"/>
  <c r="AG5946" i="1"/>
  <c r="AE4653" i="1"/>
  <c r="AD4653" i="1"/>
  <c r="AJ4653" i="1"/>
  <c r="AD4638" i="1"/>
  <c r="AE4638" i="1"/>
  <c r="AJ4638" i="1"/>
  <c r="AE4831" i="1"/>
  <c r="AD4831" i="1"/>
  <c r="AJ4831" i="1"/>
  <c r="AD8482" i="1"/>
  <c r="AE8482" i="1"/>
  <c r="AG8482" i="1"/>
  <c r="AE7461" i="1"/>
  <c r="AD7461" i="1"/>
  <c r="AG7461" i="1"/>
  <c r="AD10377" i="1"/>
  <c r="AE10377" i="1"/>
  <c r="AJ10377" i="1"/>
  <c r="AD4367" i="1"/>
  <c r="AE4367" i="1"/>
  <c r="AJ4367" i="1"/>
  <c r="AE8211" i="1"/>
  <c r="AD8211" i="1"/>
  <c r="AJ8211" i="1"/>
  <c r="AD7534" i="1"/>
  <c r="AE7534" i="1"/>
  <c r="AG7534" i="1"/>
  <c r="AD9455" i="1"/>
  <c r="AE9455" i="1"/>
  <c r="AJ9455" i="1"/>
  <c r="AD7706" i="1"/>
  <c r="AE7706" i="1"/>
  <c r="AJ7706" i="1"/>
  <c r="AE10370" i="1"/>
  <c r="AD10370" i="1"/>
  <c r="AG10370" i="1"/>
  <c r="AD4361" i="1"/>
  <c r="AE4361" i="1"/>
  <c r="AG4361" i="1"/>
  <c r="AE5578" i="1"/>
  <c r="AD5578" i="1"/>
  <c r="AJ5578" i="1"/>
  <c r="AD7344" i="1"/>
  <c r="AE7344" i="1"/>
  <c r="AG7344" i="1"/>
  <c r="AD6376" i="1"/>
  <c r="AE6376" i="1"/>
  <c r="AJ6376" i="1"/>
  <c r="AE8171" i="1"/>
  <c r="AD8171" i="1"/>
  <c r="AG8171" i="1"/>
  <c r="AE8371" i="1"/>
  <c r="AD8371" i="1"/>
  <c r="AJ8371" i="1"/>
  <c r="AE5100" i="1"/>
  <c r="AD5100" i="1"/>
  <c r="AJ5100" i="1"/>
  <c r="AE8143" i="1"/>
  <c r="AD8143" i="1"/>
  <c r="AJ8143" i="1"/>
  <c r="AE5102" i="1"/>
  <c r="AD5102" i="1"/>
  <c r="AG5102" i="1"/>
  <c r="AE10054" i="1"/>
  <c r="AD10054" i="1"/>
  <c r="AJ10054" i="1"/>
  <c r="AD2711" i="1"/>
  <c r="AJ2711" i="1"/>
  <c r="AE7345" i="1"/>
  <c r="AD7345" i="1"/>
  <c r="AG7345" i="1"/>
  <c r="AE7495" i="1"/>
  <c r="AD7495" i="1"/>
  <c r="AG7495" i="1"/>
  <c r="AD6144" i="1"/>
  <c r="AE6144" i="1"/>
  <c r="AG6144" i="1"/>
  <c r="AD4917" i="1"/>
  <c r="AE4917" i="1"/>
  <c r="AJ4917" i="1"/>
  <c r="AD7580" i="1"/>
  <c r="AE7580" i="1"/>
  <c r="AG7580" i="1"/>
  <c r="AD10812" i="1"/>
  <c r="AE10812" i="1"/>
  <c r="AJ10812" i="1"/>
  <c r="AE7539" i="1"/>
  <c r="AD7539" i="1"/>
  <c r="AG7539" i="1"/>
  <c r="AE5945" i="1"/>
  <c r="AD5945" i="1"/>
  <c r="AG5945" i="1"/>
  <c r="AD3841" i="1"/>
  <c r="AE3841" i="1"/>
  <c r="AK3841" i="1" s="1"/>
  <c r="AL3841" i="1" s="1"/>
  <c r="AG3841" i="1"/>
  <c r="AH3841" i="1" s="1"/>
  <c r="AJ3841" i="1" s="1"/>
  <c r="AD8368" i="1"/>
  <c r="AE8368" i="1"/>
  <c r="AJ8368" i="1"/>
  <c r="AD9364" i="1"/>
  <c r="AE9364" i="1"/>
  <c r="AJ9364" i="1"/>
  <c r="AD9911" i="1"/>
  <c r="AE9911" i="1"/>
  <c r="AG9911" i="1"/>
  <c r="AD7540" i="1"/>
  <c r="AE7540" i="1"/>
  <c r="AG7540" i="1"/>
  <c r="AD7566" i="1"/>
  <c r="AE7566" i="1"/>
  <c r="AG7566" i="1"/>
  <c r="AD10952" i="1"/>
  <c r="AE10952" i="1"/>
  <c r="AK10952" i="1" s="1"/>
  <c r="AL10952" i="1" s="1"/>
  <c r="AG10952" i="1"/>
  <c r="AH10952" i="1" s="1"/>
  <c r="AJ10952" i="1" s="1"/>
  <c r="AD6348" i="1"/>
  <c r="AE6348" i="1"/>
  <c r="AG6348" i="1"/>
  <c r="AD6537" i="1"/>
  <c r="AE6537" i="1"/>
  <c r="AJ6537" i="1"/>
  <c r="AD4616" i="1"/>
  <c r="AE4616" i="1"/>
  <c r="AJ4616" i="1"/>
  <c r="AD4363" i="1"/>
  <c r="AE4363" i="1"/>
  <c r="AG4363" i="1"/>
  <c r="AD7554" i="1"/>
  <c r="AE7554" i="1"/>
  <c r="AG7554" i="1"/>
  <c r="AD6204" i="1"/>
  <c r="AE6204" i="1"/>
  <c r="AG6204" i="1"/>
  <c r="AD6536" i="1"/>
  <c r="AE6536" i="1"/>
  <c r="AG6536" i="1"/>
  <c r="AE6347" i="1"/>
  <c r="AD6347" i="1"/>
  <c r="AG6347" i="1"/>
  <c r="AE7703" i="1"/>
  <c r="AD7703" i="1"/>
  <c r="AG7703" i="1"/>
  <c r="AD7670" i="1"/>
  <c r="AE7670" i="1"/>
  <c r="AG7670" i="1"/>
  <c r="AD7634" i="1"/>
  <c r="AE7634" i="1"/>
  <c r="AJ7634" i="1"/>
  <c r="AE7557" i="1"/>
  <c r="AD7557" i="1"/>
  <c r="AG7557" i="1"/>
  <c r="AD4370" i="1"/>
  <c r="AE4370" i="1"/>
  <c r="AJ4370" i="1"/>
  <c r="AE7459" i="1"/>
  <c r="AD7459" i="1"/>
  <c r="AG7459" i="1"/>
  <c r="AD11130" i="1"/>
  <c r="AE11130" i="1"/>
  <c r="AJ11130" i="1"/>
  <c r="AE7881" i="1"/>
  <c r="AD7881" i="1"/>
  <c r="AG7881" i="1"/>
  <c r="AE7829" i="1"/>
  <c r="AD7829" i="1"/>
  <c r="AG7829" i="1"/>
  <c r="AE8303" i="1"/>
  <c r="AD8303" i="1"/>
  <c r="AJ8303" i="1"/>
  <c r="AD8756" i="1"/>
  <c r="AE8756" i="1"/>
  <c r="AG8756" i="1"/>
  <c r="AD10149" i="1"/>
  <c r="AE10149" i="1"/>
  <c r="AJ10149" i="1"/>
  <c r="AE6087" i="1"/>
  <c r="AD6087" i="1"/>
  <c r="AG6087" i="1"/>
  <c r="AD8174" i="1"/>
  <c r="AE8174" i="1"/>
  <c r="AJ8174" i="1"/>
  <c r="AE5939" i="1"/>
  <c r="AD5939" i="1"/>
  <c r="AG5939" i="1"/>
  <c r="AD4182" i="1"/>
  <c r="AE4182" i="1"/>
  <c r="AG4182" i="1"/>
  <c r="AE11081" i="1"/>
  <c r="AD11081" i="1"/>
  <c r="AJ11081" i="1"/>
  <c r="AD10772" i="1"/>
  <c r="AE10772" i="1"/>
  <c r="AJ10772" i="1"/>
  <c r="AE5801" i="1"/>
  <c r="AD5801" i="1"/>
  <c r="AG5801" i="1"/>
  <c r="AE4851" i="1"/>
  <c r="AD4851" i="1"/>
  <c r="AJ4851" i="1"/>
  <c r="AE5149" i="1"/>
  <c r="AD5149" i="1"/>
  <c r="AJ5149" i="1"/>
  <c r="AE5139" i="1"/>
  <c r="AD5139" i="1"/>
  <c r="AG5139" i="1"/>
  <c r="AE10344" i="1"/>
  <c r="AD10344" i="1"/>
  <c r="AJ10344" i="1"/>
  <c r="AD8426" i="1"/>
  <c r="AE8426" i="1"/>
  <c r="AG8426" i="1"/>
  <c r="AE8431" i="1"/>
  <c r="AD8431" i="1"/>
  <c r="AG8431" i="1"/>
  <c r="AE5137" i="1"/>
  <c r="AD5137" i="1"/>
  <c r="AJ5137" i="1"/>
  <c r="AE8415" i="1"/>
  <c r="AD8415" i="1"/>
  <c r="AG8415" i="1"/>
  <c r="AD9789" i="1"/>
  <c r="AE9789" i="1"/>
  <c r="AG9789" i="1"/>
  <c r="AD8599" i="1"/>
  <c r="AE8599" i="1"/>
  <c r="AG8599" i="1"/>
  <c r="AE8423" i="1"/>
  <c r="AD8423" i="1"/>
  <c r="AG8423" i="1"/>
  <c r="AD4944" i="1"/>
  <c r="AE4944" i="1"/>
  <c r="AG4944" i="1"/>
  <c r="AE11117" i="1"/>
  <c r="AD11117" i="1"/>
  <c r="AJ11117" i="1"/>
  <c r="AE5324" i="1"/>
  <c r="AD5324" i="1"/>
  <c r="AJ5324" i="1"/>
  <c r="AD9843" i="1"/>
  <c r="AE9843" i="1"/>
  <c r="AG9843" i="1"/>
  <c r="AD9795" i="1"/>
  <c r="AE9795" i="1"/>
  <c r="AG9795" i="1"/>
  <c r="AD9965" i="1"/>
  <c r="AE9965" i="1"/>
  <c r="AG9965" i="1"/>
  <c r="AD7834" i="1"/>
  <c r="AE7834" i="1"/>
  <c r="AG7834" i="1"/>
  <c r="AE5256" i="1"/>
  <c r="AD5256" i="1"/>
  <c r="AJ5256" i="1"/>
  <c r="AE5614" i="1"/>
  <c r="AD5614" i="1"/>
  <c r="AJ5614" i="1"/>
  <c r="AD5733" i="1"/>
  <c r="AE5733" i="1"/>
  <c r="AJ5733" i="1"/>
  <c r="AD5607" i="1"/>
  <c r="AE5607" i="1"/>
  <c r="AJ5607" i="1"/>
  <c r="AD8601" i="1"/>
  <c r="AE8601" i="1"/>
  <c r="AG8601" i="1"/>
  <c r="AD10385" i="1"/>
  <c r="AE10385" i="1"/>
  <c r="AJ10385" i="1"/>
  <c r="AD10758" i="1"/>
  <c r="AE10758" i="1"/>
  <c r="AJ10758" i="1"/>
  <c r="AE5590" i="1"/>
  <c r="AD5590" i="1"/>
  <c r="AJ5590" i="1"/>
  <c r="AE10334" i="1"/>
  <c r="AD10334" i="1"/>
  <c r="AJ10334" i="1"/>
  <c r="AE8399" i="1"/>
  <c r="AD8399" i="1"/>
  <c r="AG8399" i="1"/>
  <c r="AE9171" i="1"/>
  <c r="AD9171" i="1"/>
  <c r="AG9171" i="1"/>
  <c r="AD10589" i="1"/>
  <c r="AE10589" i="1"/>
  <c r="AJ10589" i="1"/>
  <c r="AD10283" i="1"/>
  <c r="AE10283" i="1"/>
  <c r="AJ10283" i="1"/>
  <c r="AD5583" i="1"/>
  <c r="AE5583" i="1"/>
  <c r="AJ5583" i="1"/>
  <c r="AD5573" i="1"/>
  <c r="AE5573" i="1"/>
  <c r="AJ5573" i="1"/>
  <c r="AD5769" i="1"/>
  <c r="AE5769" i="1"/>
  <c r="AG5769" i="1"/>
  <c r="AD4889" i="1"/>
  <c r="AE4889" i="1"/>
  <c r="AJ4889" i="1"/>
  <c r="AE10590" i="1"/>
  <c r="AD10590" i="1"/>
  <c r="AJ10590" i="1"/>
  <c r="AE9165" i="1"/>
  <c r="AD9165" i="1"/>
  <c r="AG9165" i="1"/>
  <c r="AE5202" i="1"/>
  <c r="AD5202" i="1"/>
  <c r="AJ5202" i="1"/>
  <c r="AE5207" i="1"/>
  <c r="AD5207" i="1"/>
  <c r="AJ5207" i="1"/>
  <c r="AE10148" i="1"/>
  <c r="AD10148" i="1"/>
  <c r="AJ10148" i="1"/>
  <c r="AE5596" i="1"/>
  <c r="AD5596" i="1"/>
  <c r="AG5596" i="1"/>
  <c r="AD4977" i="1"/>
  <c r="AE4977" i="1"/>
  <c r="AG4977" i="1"/>
  <c r="AE7497" i="1"/>
  <c r="AD7497" i="1"/>
  <c r="AG7497" i="1"/>
  <c r="AE7493" i="1"/>
  <c r="AD7493" i="1"/>
  <c r="AG7493" i="1"/>
  <c r="AE10977" i="1"/>
  <c r="AK10977" i="1" s="1"/>
  <c r="AL10977" i="1" s="1"/>
  <c r="AD10977" i="1"/>
  <c r="AH10977" i="1"/>
  <c r="AJ10977" i="1" s="1"/>
  <c r="AD9492" i="1"/>
  <c r="AE9492" i="1"/>
  <c r="AJ9492" i="1"/>
  <c r="AE9157" i="1"/>
  <c r="AD9157" i="1"/>
  <c r="AG9157" i="1"/>
  <c r="AE10691" i="1"/>
  <c r="AD10691" i="1"/>
  <c r="AJ10691" i="1"/>
  <c r="AE5362" i="1"/>
  <c r="AD5362" i="1"/>
  <c r="AJ5362" i="1"/>
  <c r="AD5561" i="1"/>
  <c r="AE5561" i="1"/>
  <c r="AJ5561" i="1"/>
  <c r="AD4909" i="1"/>
  <c r="AE4909" i="1"/>
  <c r="AJ4909" i="1"/>
  <c r="AD8694" i="1"/>
  <c r="AE8694" i="1"/>
  <c r="AJ8694" i="1"/>
  <c r="AE7836" i="1"/>
  <c r="AD7836" i="1"/>
  <c r="AJ7836" i="1"/>
  <c r="AD9719" i="1"/>
  <c r="AE9719" i="1"/>
  <c r="AJ9719" i="1"/>
  <c r="AD10662" i="1"/>
  <c r="AE10662" i="1"/>
  <c r="AJ10662" i="1"/>
  <c r="AD8598" i="1"/>
  <c r="AE8598" i="1"/>
  <c r="AG8598" i="1"/>
  <c r="AE9192" i="1"/>
  <c r="AD9192" i="1"/>
  <c r="AG9192" i="1"/>
  <c r="AD7348" i="1"/>
  <c r="AE7348" i="1"/>
  <c r="AG7348" i="1"/>
  <c r="AD7356" i="1"/>
  <c r="AE7356" i="1"/>
  <c r="AG7356" i="1"/>
  <c r="AD9732" i="1"/>
  <c r="AE9732" i="1"/>
  <c r="AJ9732" i="1"/>
  <c r="AE8317" i="1"/>
  <c r="AD8317" i="1"/>
  <c r="AG8317" i="1"/>
  <c r="AD9196" i="1"/>
  <c r="AE9196" i="1"/>
  <c r="AJ9196" i="1"/>
  <c r="AE7353" i="1"/>
  <c r="AD7353" i="1"/>
  <c r="AG7353" i="1"/>
  <c r="AE7351" i="1"/>
  <c r="AD7351" i="1"/>
  <c r="AG7351" i="1"/>
  <c r="AD10031" i="1"/>
  <c r="AE10031" i="1"/>
  <c r="AJ10031" i="1"/>
  <c r="AD8485" i="1"/>
  <c r="AE8485" i="1"/>
  <c r="AG8485" i="1"/>
  <c r="AE5602" i="1"/>
  <c r="AD5602" i="1"/>
  <c r="AJ5602" i="1"/>
  <c r="AD4530" i="1"/>
  <c r="AE4530" i="1"/>
  <c r="AJ4530" i="1"/>
  <c r="AD4529" i="1"/>
  <c r="AE4529" i="1"/>
  <c r="AJ4529" i="1"/>
  <c r="AD4533" i="1"/>
  <c r="AE4533" i="1"/>
  <c r="AJ4533" i="1"/>
  <c r="AD4526" i="1"/>
  <c r="AE4526" i="1"/>
  <c r="AG4526" i="1"/>
  <c r="AE7509" i="1"/>
  <c r="AD7509" i="1"/>
  <c r="AG7509" i="1"/>
  <c r="AD9083" i="1"/>
  <c r="AE9083" i="1"/>
  <c r="AG9083" i="1"/>
  <c r="AD4856" i="1"/>
  <c r="AE4856" i="1"/>
  <c r="AJ4856" i="1"/>
  <c r="AD8997" i="1"/>
  <c r="AE8997" i="1"/>
  <c r="AG8997" i="1"/>
  <c r="AD4341" i="1"/>
  <c r="AE4341" i="1"/>
  <c r="AJ4341" i="1"/>
  <c r="AD4338" i="1"/>
  <c r="AE4338" i="1"/>
  <c r="AJ4338" i="1"/>
  <c r="AD8028" i="1"/>
  <c r="AE8028" i="1"/>
  <c r="AG8028" i="1"/>
  <c r="AD8050" i="1"/>
  <c r="AE8050" i="1"/>
  <c r="AG8050" i="1"/>
  <c r="AD9086" i="1"/>
  <c r="AE9086" i="1"/>
  <c r="AG9086" i="1"/>
  <c r="AE7472" i="1"/>
  <c r="AJ7472" i="1"/>
  <c r="AE8321" i="1"/>
  <c r="AD8321" i="1"/>
  <c r="AJ8321" i="1"/>
  <c r="AD8160" i="1"/>
  <c r="AE8160" i="1"/>
  <c r="AJ8160" i="1"/>
  <c r="AD10021" i="1"/>
  <c r="AE10021" i="1"/>
  <c r="AG10021" i="1"/>
  <c r="AD8040" i="1"/>
  <c r="AE8040" i="1"/>
  <c r="AG8040" i="1"/>
  <c r="AD9082" i="1"/>
  <c r="AE9082" i="1"/>
  <c r="AG9082" i="1"/>
  <c r="AD8986" i="1"/>
  <c r="AE8986" i="1"/>
  <c r="AG8986" i="1"/>
  <c r="AD8990" i="1"/>
  <c r="AE8990" i="1"/>
  <c r="AJ8990" i="1"/>
  <c r="AE8365" i="1"/>
  <c r="AD8365" i="1"/>
  <c r="AJ8365" i="1"/>
  <c r="AE8145" i="1"/>
  <c r="AD8145" i="1"/>
  <c r="AJ8145" i="1"/>
  <c r="AD8304" i="1"/>
  <c r="AE8304" i="1"/>
  <c r="AJ8304" i="1"/>
  <c r="AD8600" i="1"/>
  <c r="AE8600" i="1"/>
  <c r="AJ8600" i="1"/>
  <c r="AE5120" i="1"/>
  <c r="AD5120" i="1"/>
  <c r="AG5120" i="1"/>
  <c r="AE8149" i="1"/>
  <c r="AD8149" i="1"/>
  <c r="AG8149" i="1"/>
  <c r="AE5119" i="1"/>
  <c r="AD5119" i="1"/>
  <c r="AJ5119" i="1"/>
  <c r="AE5108" i="1"/>
  <c r="AD5108" i="1"/>
  <c r="AJ5108" i="1"/>
  <c r="AE5117" i="1"/>
  <c r="AD5117" i="1"/>
  <c r="AG5117" i="1"/>
  <c r="AD9794" i="1"/>
  <c r="AE9794" i="1"/>
  <c r="AG9794" i="1"/>
  <c r="AD8608" i="1"/>
  <c r="AE8608" i="1"/>
  <c r="AG8608" i="1"/>
  <c r="AE5150" i="1"/>
  <c r="AD5150" i="1"/>
  <c r="AJ5150" i="1"/>
  <c r="AD4458" i="1"/>
  <c r="AE4458" i="1"/>
  <c r="AJ4458" i="1"/>
  <c r="AE8349" i="1"/>
  <c r="AD8349" i="1"/>
  <c r="AG8349" i="1"/>
  <c r="AD8697" i="1"/>
  <c r="AE8697" i="1"/>
  <c r="AG8697" i="1"/>
  <c r="AE8343" i="1"/>
  <c r="AD8343" i="1"/>
  <c r="AJ8343" i="1"/>
  <c r="AD8122" i="1"/>
  <c r="AE8122" i="1"/>
  <c r="AJ8122" i="1"/>
  <c r="AE7983" i="1"/>
  <c r="AD7983" i="1"/>
  <c r="AG7983" i="1"/>
  <c r="AD8609" i="1"/>
  <c r="AE8609" i="1"/>
  <c r="AJ8609" i="1"/>
  <c r="AD8464" i="1"/>
  <c r="AE8464" i="1"/>
  <c r="AJ8464" i="1"/>
  <c r="AE8173" i="1"/>
  <c r="AD8173" i="1"/>
  <c r="AJ8173" i="1"/>
  <c r="AD8188" i="1"/>
  <c r="AE8188" i="1"/>
  <c r="AJ8188" i="1"/>
  <c r="AD9029" i="1"/>
  <c r="AE9029" i="1"/>
  <c r="AJ9029" i="1"/>
  <c r="AD3882" i="1"/>
  <c r="AE3882" i="1"/>
  <c r="AK3882" i="1" s="1"/>
  <c r="AL3882" i="1" s="1"/>
  <c r="AH3882" i="1"/>
  <c r="AJ3882" i="1" s="1"/>
  <c r="AD5615" i="1"/>
  <c r="AE5615" i="1"/>
  <c r="AJ5615" i="1"/>
  <c r="AD8743" i="1"/>
  <c r="AE8743" i="1"/>
  <c r="AG8743" i="1"/>
  <c r="AD5591" i="1"/>
  <c r="AE5591" i="1"/>
  <c r="AJ5591" i="1"/>
  <c r="AE5572" i="1"/>
  <c r="AD5572" i="1"/>
  <c r="AJ5572" i="1"/>
  <c r="AD4412" i="1"/>
  <c r="AE4412" i="1"/>
  <c r="AG4412" i="1"/>
  <c r="AD4517" i="1"/>
  <c r="AE4517" i="1"/>
  <c r="AJ4517" i="1"/>
  <c r="AD8741" i="1"/>
  <c r="AE8741" i="1"/>
  <c r="AG8741" i="1"/>
  <c r="AD8750" i="1"/>
  <c r="AE8750" i="1"/>
  <c r="AG8750" i="1"/>
  <c r="AE5568" i="1"/>
  <c r="AD5568" i="1"/>
  <c r="AJ5568" i="1"/>
  <c r="AD4516" i="1"/>
  <c r="AE4516" i="1"/>
  <c r="AJ4516" i="1"/>
  <c r="AD4513" i="1"/>
  <c r="AE4513" i="1"/>
  <c r="AJ4513" i="1"/>
  <c r="AD8938" i="1"/>
  <c r="AE8938" i="1"/>
  <c r="AJ8938" i="1"/>
  <c r="AD4738" i="1"/>
  <c r="AE4738" i="1"/>
  <c r="AG4738" i="1"/>
  <c r="AD10159" i="1"/>
  <c r="AE10159" i="1"/>
  <c r="AJ10159" i="1"/>
  <c r="AE7166" i="1"/>
  <c r="AD7166" i="1"/>
  <c r="AJ7166" i="1"/>
  <c r="AE8405" i="1"/>
  <c r="AD8405" i="1"/>
  <c r="AG8405" i="1"/>
  <c r="AE4747" i="1"/>
  <c r="AD4747" i="1"/>
  <c r="AG4747" i="1"/>
  <c r="AE7947" i="1"/>
  <c r="AD7947" i="1"/>
  <c r="AJ7947" i="1"/>
  <c r="AD4742" i="1"/>
  <c r="AE4742" i="1"/>
  <c r="AJ4742" i="1"/>
  <c r="AE4633" i="1"/>
  <c r="AD4633" i="1"/>
  <c r="AJ4633" i="1"/>
  <c r="AD2658" i="1"/>
  <c r="AG2658" i="1"/>
  <c r="AD4624" i="1"/>
  <c r="AE4624" i="1"/>
  <c r="AJ4624" i="1"/>
  <c r="AD4620" i="1"/>
  <c r="AE4620" i="1"/>
  <c r="AJ4620" i="1"/>
  <c r="AD6476" i="1"/>
  <c r="AE6476" i="1"/>
  <c r="AJ6476" i="1"/>
  <c r="AE5216" i="1"/>
  <c r="AD5216" i="1"/>
  <c r="AJ5216" i="1"/>
  <c r="AD4415" i="1"/>
  <c r="AE4415" i="1"/>
  <c r="AG4415" i="1"/>
  <c r="AD4419" i="1"/>
  <c r="AE4419" i="1"/>
  <c r="AJ4419" i="1"/>
  <c r="AD4453" i="1"/>
  <c r="AE4453" i="1"/>
  <c r="AJ4453" i="1"/>
  <c r="AD4468" i="1"/>
  <c r="AE4468" i="1"/>
  <c r="AJ4468" i="1"/>
  <c r="AD4482" i="1"/>
  <c r="AE4482" i="1"/>
  <c r="AG4482" i="1"/>
  <c r="AD4730" i="1"/>
  <c r="AE4730" i="1"/>
  <c r="AJ4730" i="1"/>
  <c r="AE5211" i="1"/>
  <c r="AD5211" i="1"/>
  <c r="AJ5211" i="1"/>
  <c r="AD8570" i="1"/>
  <c r="AE8570" i="1"/>
  <c r="AG8570" i="1"/>
  <c r="AD8591" i="1"/>
  <c r="AE8591" i="1"/>
  <c r="AJ8591" i="1"/>
  <c r="AD8484" i="1"/>
  <c r="AE8484" i="1"/>
  <c r="AG8484" i="1"/>
  <c r="AD8581" i="1"/>
  <c r="AE8581" i="1"/>
  <c r="AJ8581" i="1"/>
  <c r="AD8508" i="1"/>
  <c r="AE8508" i="1"/>
  <c r="AG8508" i="1"/>
  <c r="AD8477" i="1"/>
  <c r="AE8477" i="1"/>
  <c r="AG8477" i="1"/>
  <c r="AE8285" i="1"/>
  <c r="AD8285" i="1"/>
  <c r="AJ8285" i="1"/>
  <c r="AD8560" i="1"/>
  <c r="AE8560" i="1"/>
  <c r="AJ8560" i="1"/>
  <c r="AD8574" i="1"/>
  <c r="AE8574" i="1"/>
  <c r="AJ8574" i="1"/>
  <c r="AE8275" i="1"/>
  <c r="AD8275" i="1"/>
  <c r="AJ8275" i="1"/>
  <c r="AE8279" i="1"/>
  <c r="AD8279" i="1"/>
  <c r="AG8279" i="1"/>
  <c r="AD8320" i="1"/>
  <c r="AE8320" i="1"/>
  <c r="AJ8320" i="1"/>
  <c r="AD8585" i="1"/>
  <c r="AE8585" i="1"/>
  <c r="AJ8585" i="1"/>
  <c r="AD8576" i="1"/>
  <c r="AE8576" i="1"/>
  <c r="AJ8576" i="1"/>
  <c r="AD9847" i="1"/>
  <c r="AE9847" i="1"/>
  <c r="AG9847" i="1"/>
  <c r="AD10033" i="1"/>
  <c r="AE10033" i="1"/>
  <c r="AJ10033" i="1"/>
  <c r="AE6175" i="1"/>
  <c r="AD6175" i="1"/>
  <c r="AG6175" i="1"/>
  <c r="AE6303" i="1"/>
  <c r="AD6303" i="1"/>
  <c r="AG6303" i="1"/>
  <c r="AD8905" i="1"/>
  <c r="AE8905" i="1"/>
  <c r="AG8905" i="1"/>
  <c r="AD8911" i="1"/>
  <c r="AE8911" i="1"/>
  <c r="AG8911" i="1"/>
  <c r="AD6114" i="1"/>
  <c r="AE6114" i="1"/>
  <c r="AG6114" i="1"/>
  <c r="AE6183" i="1"/>
  <c r="AD6183" i="1"/>
  <c r="AG6183" i="1"/>
  <c r="AE6169" i="1"/>
  <c r="AD6169" i="1"/>
  <c r="AG6169" i="1"/>
  <c r="AD8914" i="1"/>
  <c r="AE8914" i="1"/>
  <c r="AG8914" i="1"/>
  <c r="AD9432" i="1"/>
  <c r="AE9432" i="1"/>
  <c r="AJ9432" i="1"/>
  <c r="AE6297" i="1"/>
  <c r="AD6297" i="1"/>
  <c r="AG6297" i="1"/>
  <c r="AD8873" i="1"/>
  <c r="AE8873" i="1"/>
  <c r="AG8873" i="1"/>
  <c r="AD8870" i="1"/>
  <c r="AE8870" i="1"/>
  <c r="AG8870" i="1"/>
  <c r="AD8863" i="1"/>
  <c r="AE8863" i="1"/>
  <c r="AG8863" i="1"/>
  <c r="AE6037" i="1"/>
  <c r="AD6037" i="1"/>
  <c r="AJ6037" i="1"/>
  <c r="AD8853" i="1"/>
  <c r="AE8853" i="1"/>
  <c r="AG8853" i="1"/>
  <c r="AD5930" i="1"/>
  <c r="AE5930" i="1"/>
  <c r="AJ5930" i="1"/>
  <c r="AE8013" i="1"/>
  <c r="AD8013" i="1"/>
  <c r="AJ8013" i="1"/>
  <c r="AD8002" i="1"/>
  <c r="AE8002" i="1"/>
  <c r="AG8002" i="1"/>
  <c r="AE5640" i="1"/>
  <c r="AD5640" i="1"/>
  <c r="AJ5640" i="1"/>
  <c r="AD8787" i="1"/>
  <c r="AE8787" i="1"/>
  <c r="AG8787" i="1"/>
  <c r="AE5542" i="1"/>
  <c r="AD5542" i="1"/>
  <c r="AJ5542" i="1"/>
  <c r="AD5637" i="1"/>
  <c r="AE5637" i="1"/>
  <c r="AJ5637" i="1"/>
  <c r="AE5628" i="1"/>
  <c r="AD5628" i="1"/>
  <c r="AJ5628" i="1"/>
  <c r="AD8563" i="1"/>
  <c r="AE8563" i="1"/>
  <c r="AG8563" i="1"/>
  <c r="AE4743" i="1"/>
  <c r="AD4743" i="1"/>
  <c r="AJ4743" i="1"/>
  <c r="AD8880" i="1"/>
  <c r="AE8880" i="1"/>
  <c r="AJ8880" i="1"/>
  <c r="AD8890" i="1"/>
  <c r="AE8890" i="1"/>
  <c r="AG8890" i="1"/>
  <c r="AE5630" i="1"/>
  <c r="AD5630" i="1"/>
  <c r="AJ5630" i="1"/>
  <c r="AE5642" i="1"/>
  <c r="AD5642" i="1"/>
  <c r="AJ5642" i="1"/>
  <c r="AD8565" i="1"/>
  <c r="AE8565" i="1"/>
  <c r="AJ8565" i="1"/>
  <c r="AD8567" i="1"/>
  <c r="AE8567" i="1"/>
  <c r="AJ8567" i="1"/>
  <c r="AD8896" i="1"/>
  <c r="AE8896" i="1"/>
  <c r="AG8896" i="1"/>
  <c r="AD8884" i="1"/>
  <c r="AE8884" i="1"/>
  <c r="AG8884" i="1"/>
  <c r="AD7438" i="1"/>
  <c r="AE7438" i="1"/>
  <c r="AG7438" i="1"/>
  <c r="AD8889" i="1"/>
  <c r="AE8889" i="1"/>
  <c r="AG8889" i="1"/>
  <c r="AD7948" i="1"/>
  <c r="AE7948" i="1"/>
  <c r="AG7948" i="1"/>
  <c r="AD8898" i="1"/>
  <c r="AE8898" i="1"/>
  <c r="AG8898" i="1"/>
  <c r="AD4391" i="1"/>
  <c r="AE4391" i="1"/>
  <c r="AG4391" i="1"/>
  <c r="AD4403" i="1"/>
  <c r="AE4403" i="1"/>
  <c r="AG4403" i="1"/>
  <c r="AD8897" i="1"/>
  <c r="AE8897" i="1"/>
  <c r="AG8897" i="1"/>
  <c r="AD8757" i="1"/>
  <c r="AE8757" i="1"/>
  <c r="AG8757" i="1"/>
  <c r="AD4393" i="1"/>
  <c r="AE4393" i="1"/>
  <c r="AG4393" i="1"/>
  <c r="AD4397" i="1"/>
  <c r="AE4397" i="1"/>
  <c r="AG4397" i="1"/>
  <c r="AD8901" i="1"/>
  <c r="AE8901" i="1"/>
  <c r="AG8901" i="1"/>
  <c r="AD8480" i="1"/>
  <c r="AE8480" i="1"/>
  <c r="AG8480" i="1"/>
  <c r="AE7935" i="1"/>
  <c r="AD7935" i="1"/>
  <c r="AJ7935" i="1"/>
  <c r="AD5017" i="1"/>
  <c r="AE5017" i="1"/>
  <c r="AJ5017" i="1"/>
  <c r="AD8967" i="1"/>
  <c r="AE8967" i="1"/>
  <c r="AJ8967" i="1"/>
  <c r="AD5030" i="1"/>
  <c r="AE5030" i="1"/>
  <c r="AJ5030" i="1"/>
  <c r="AD6442" i="1"/>
  <c r="AE6442" i="1"/>
  <c r="AJ6442" i="1"/>
  <c r="AD8968" i="1"/>
  <c r="AE8968" i="1"/>
  <c r="AG8968" i="1"/>
  <c r="AD9634" i="1"/>
  <c r="AE9634" i="1"/>
  <c r="AG9634" i="1"/>
  <c r="AD6448" i="1"/>
  <c r="AE6448" i="1"/>
  <c r="AJ6448" i="1"/>
  <c r="AE6473" i="1"/>
  <c r="AD6473" i="1"/>
  <c r="AJ6473" i="1"/>
  <c r="AD11086" i="1"/>
  <c r="AE11086" i="1"/>
  <c r="AJ11086" i="1"/>
  <c r="AD9313" i="1"/>
  <c r="AE9313" i="1"/>
  <c r="AJ9313" i="1"/>
  <c r="AD4710" i="1"/>
  <c r="AE4710" i="1"/>
  <c r="AJ4710" i="1"/>
  <c r="AD5715" i="1"/>
  <c r="AE5715" i="1"/>
  <c r="AJ5715" i="1"/>
  <c r="AD5737" i="1"/>
  <c r="AE5737" i="1"/>
  <c r="AJ5737" i="1"/>
  <c r="AE5923" i="1"/>
  <c r="AD5923" i="1"/>
  <c r="AJ5923" i="1"/>
  <c r="AE5929" i="1"/>
  <c r="AD5929" i="1"/>
  <c r="AJ5929" i="1"/>
  <c r="AE8381" i="1"/>
  <c r="AD8381" i="1"/>
  <c r="AJ8381" i="1"/>
  <c r="AD7940" i="1"/>
  <c r="AE7940" i="1"/>
  <c r="AJ7940" i="1"/>
  <c r="AD6418" i="1"/>
  <c r="AE6418" i="1"/>
  <c r="AJ6418" i="1"/>
  <c r="AE8385" i="1"/>
  <c r="AD8385" i="1"/>
  <c r="AJ8385" i="1"/>
  <c r="AE8443" i="1"/>
  <c r="AD8443" i="1"/>
  <c r="AJ8443" i="1"/>
  <c r="AD9727" i="1"/>
  <c r="AE9727" i="1"/>
  <c r="AG9727" i="1"/>
  <c r="AD9718" i="1"/>
  <c r="AE9718" i="1"/>
  <c r="AJ9718" i="1"/>
  <c r="AL7847" i="1"/>
  <c r="AJ7847" i="1"/>
  <c r="AE5550" i="1"/>
  <c r="AD5550" i="1"/>
  <c r="AJ5550" i="1"/>
  <c r="AD5543" i="1"/>
  <c r="AE5543" i="1"/>
  <c r="AJ5543" i="1"/>
  <c r="AD8943" i="1"/>
  <c r="AE8943" i="1"/>
  <c r="AJ8943" i="1"/>
  <c r="AD6318" i="1"/>
  <c r="AE6318" i="1"/>
  <c r="AG6318" i="1"/>
  <c r="AD8957" i="1"/>
  <c r="AE8957" i="1"/>
  <c r="AJ8957" i="1"/>
  <c r="AD8310" i="1"/>
  <c r="AE8310" i="1"/>
  <c r="AJ8310" i="1"/>
  <c r="AE7931" i="1"/>
  <c r="AD7931" i="1"/>
  <c r="AG7931" i="1"/>
  <c r="AE5540" i="1"/>
  <c r="AD5540" i="1"/>
  <c r="AJ5540" i="1"/>
  <c r="AD6623" i="1"/>
  <c r="AE6623" i="1"/>
  <c r="AK6623" i="1" s="1"/>
  <c r="AG6623" i="1"/>
  <c r="AD8312" i="1"/>
  <c r="AE8312" i="1"/>
  <c r="AG8312" i="1"/>
  <c r="AD8374" i="1"/>
  <c r="AE8374" i="1"/>
  <c r="AG8374" i="1"/>
  <c r="AD8196" i="1"/>
  <c r="AE8196" i="1"/>
  <c r="AG8196" i="1"/>
  <c r="AE8205" i="1"/>
  <c r="AD8205" i="1"/>
  <c r="AG8205" i="1"/>
  <c r="AD5027" i="1"/>
  <c r="AE5027" i="1"/>
  <c r="AJ5027" i="1"/>
  <c r="AD8970" i="1"/>
  <c r="AE8970" i="1"/>
  <c r="AG8970" i="1"/>
  <c r="AD8964" i="1"/>
  <c r="AE8964" i="1"/>
  <c r="AG8964" i="1"/>
  <c r="AD7308" i="1"/>
  <c r="AE7308" i="1"/>
  <c r="AG7308" i="1"/>
  <c r="AD7870" i="1"/>
  <c r="AE7870" i="1"/>
  <c r="AG7870" i="1"/>
  <c r="AD9822" i="1"/>
  <c r="AE9822" i="1"/>
  <c r="AJ9822" i="1"/>
  <c r="AD9820" i="1"/>
  <c r="AE9820" i="1"/>
  <c r="AJ9820" i="1"/>
  <c r="AD8384" i="1"/>
  <c r="AE8384" i="1"/>
  <c r="AJ8384" i="1"/>
  <c r="AE6281" i="1"/>
  <c r="AD6281" i="1"/>
  <c r="AG6281" i="1"/>
  <c r="AE7867" i="1"/>
  <c r="AD7867" i="1"/>
  <c r="AG7867" i="1"/>
  <c r="AD9829" i="1"/>
  <c r="AE9829" i="1"/>
  <c r="AG9829" i="1"/>
  <c r="AD6168" i="1"/>
  <c r="AE6168" i="1"/>
  <c r="AG6168" i="1"/>
  <c r="AD6098" i="1"/>
  <c r="AE6098" i="1"/>
  <c r="AG6098" i="1"/>
  <c r="AD9860" i="1"/>
  <c r="AE9860" i="1"/>
  <c r="AJ9860" i="1"/>
  <c r="AD9833" i="1"/>
  <c r="AE9833" i="1"/>
  <c r="AJ9833" i="1"/>
  <c r="AD9835" i="1"/>
  <c r="AE9835" i="1"/>
  <c r="AJ9835" i="1"/>
  <c r="AE7305" i="1"/>
  <c r="AD7305" i="1"/>
  <c r="AG7305" i="1"/>
  <c r="AD9846" i="1"/>
  <c r="AE9846" i="1"/>
  <c r="AJ9846" i="1"/>
  <c r="AD10718" i="1"/>
  <c r="AE10718" i="1"/>
  <c r="AJ10718" i="1"/>
  <c r="AE7863" i="1"/>
  <c r="AD7863" i="1"/>
  <c r="AG7863" i="1"/>
  <c r="AE7857" i="1"/>
  <c r="AD7857" i="1"/>
  <c r="AG7857" i="1"/>
  <c r="AD9825" i="1"/>
  <c r="AE9825" i="1"/>
  <c r="AJ9825" i="1"/>
  <c r="AE8393" i="1"/>
  <c r="AD8393" i="1"/>
  <c r="AJ8393" i="1"/>
  <c r="AD9862" i="1"/>
  <c r="AE9862" i="1"/>
  <c r="AJ9862" i="1"/>
  <c r="AD9828" i="1"/>
  <c r="AE9828" i="1"/>
  <c r="AJ9828" i="1"/>
  <c r="AD9813" i="1"/>
  <c r="AE9813" i="1"/>
  <c r="AJ9813" i="1"/>
  <c r="AD8378" i="1"/>
  <c r="AE8378" i="1"/>
  <c r="AJ8378" i="1"/>
  <c r="AL5376" i="1"/>
  <c r="AD5376" i="1"/>
  <c r="AG5376" i="1"/>
  <c r="AE7789" i="1"/>
  <c r="AD7789" i="1"/>
  <c r="AJ7789" i="1"/>
  <c r="AD7984" i="1"/>
  <c r="AE7984" i="1"/>
  <c r="AJ7984" i="1"/>
  <c r="AD7774" i="1"/>
  <c r="AE7774" i="1"/>
  <c r="AJ7774" i="1"/>
  <c r="AD4360" i="1"/>
  <c r="AE4360" i="1"/>
  <c r="AG4360" i="1"/>
  <c r="AD9832" i="1"/>
  <c r="AE9832" i="1"/>
  <c r="AG9832" i="1"/>
  <c r="AD6132" i="1"/>
  <c r="AE6132" i="1"/>
  <c r="AG6132" i="1"/>
  <c r="AD9834" i="1"/>
  <c r="AE9834" i="1"/>
  <c r="AJ9834" i="1"/>
  <c r="AD9853" i="1"/>
  <c r="AE9853" i="1"/>
  <c r="AJ9853" i="1"/>
  <c r="AE7985" i="1"/>
  <c r="AD7985" i="1"/>
  <c r="AJ7985" i="1"/>
  <c r="AD7398" i="1"/>
  <c r="AE7398" i="1"/>
  <c r="AG7398" i="1"/>
  <c r="AD7594" i="1"/>
  <c r="AE7594" i="1"/>
  <c r="AG7594" i="1"/>
  <c r="AE7309" i="1"/>
  <c r="AD7309" i="1"/>
  <c r="AG7309" i="1"/>
  <c r="AD5703" i="1"/>
  <c r="AE5703" i="1"/>
  <c r="AJ5703" i="1"/>
  <c r="AE5230" i="1"/>
  <c r="AD5230" i="1"/>
  <c r="AJ5230" i="1"/>
  <c r="AD7422" i="1"/>
  <c r="AE7422" i="1"/>
  <c r="AJ7422" i="1"/>
  <c r="AL7811" i="1"/>
  <c r="AJ7811" i="1"/>
  <c r="AE6089" i="1"/>
  <c r="AD6089" i="1"/>
  <c r="AG6089" i="1"/>
  <c r="AD5247" i="1"/>
  <c r="AE5247" i="1"/>
  <c r="AJ5247" i="1"/>
  <c r="AD5231" i="1"/>
  <c r="AE5231" i="1"/>
  <c r="AG5231" i="1"/>
  <c r="AE5234" i="1"/>
  <c r="AD5234" i="1"/>
  <c r="AJ5234" i="1"/>
  <c r="AD6116" i="1"/>
  <c r="AE6116" i="1"/>
  <c r="AG6116" i="1"/>
  <c r="AE7331" i="1"/>
  <c r="AD7331" i="1"/>
  <c r="AJ7331" i="1"/>
  <c r="AE10362" i="1"/>
  <c r="AD10362" i="1"/>
  <c r="AG10362" i="1"/>
  <c r="AD10611" i="1"/>
  <c r="AE10611" i="1"/>
  <c r="AJ10611" i="1"/>
  <c r="AD5241" i="1"/>
  <c r="AE5241" i="1"/>
  <c r="AJ5241" i="1"/>
  <c r="AE5190" i="1"/>
  <c r="AD5190" i="1"/>
  <c r="AG5190" i="1"/>
  <c r="AE10358" i="1"/>
  <c r="AD10358" i="1"/>
  <c r="AJ10358" i="1"/>
  <c r="AD9490" i="1"/>
  <c r="AE9490" i="1"/>
  <c r="AJ9490" i="1"/>
  <c r="AL7623" i="1"/>
  <c r="AJ7623" i="1"/>
  <c r="AD8678" i="1"/>
  <c r="AE8678" i="1"/>
  <c r="AG8678" i="1"/>
  <c r="AD9910" i="1"/>
  <c r="AE9910" i="1"/>
  <c r="AJ9910" i="1"/>
  <c r="AD10774" i="1"/>
  <c r="AE10774" i="1"/>
  <c r="AJ10774" i="1"/>
  <c r="AE10304" i="1"/>
  <c r="AD10304" i="1"/>
  <c r="AJ10304" i="1"/>
  <c r="AE6277" i="1"/>
  <c r="AD6277" i="1"/>
  <c r="AG6277" i="1"/>
  <c r="AE10306" i="1"/>
  <c r="AD10306" i="1"/>
  <c r="AJ10306" i="1"/>
  <c r="AL7618" i="1"/>
  <c r="AJ7618" i="1"/>
  <c r="AE11033" i="1"/>
  <c r="AD11033" i="1"/>
  <c r="AJ11033" i="1"/>
  <c r="AD8533" i="1"/>
  <c r="AE8533" i="1"/>
  <c r="AG8533" i="1"/>
  <c r="AD10269" i="1"/>
  <c r="AE10269" i="1"/>
  <c r="AJ10269" i="1"/>
  <c r="AD9895" i="1"/>
  <c r="AE9895" i="1"/>
  <c r="AJ9895" i="1"/>
  <c r="AE6283" i="1"/>
  <c r="AD6283" i="1"/>
  <c r="AG6283" i="1"/>
  <c r="AD6274" i="1"/>
  <c r="AE6274" i="1"/>
  <c r="AG6274" i="1"/>
  <c r="AD8689" i="1"/>
  <c r="AE8689" i="1"/>
  <c r="AG8689" i="1"/>
  <c r="AE10258" i="1"/>
  <c r="AD10258" i="1"/>
  <c r="AJ10258" i="1"/>
  <c r="AD6304" i="1"/>
  <c r="AE6304" i="1"/>
  <c r="AG6304" i="1"/>
  <c r="AE6261" i="1"/>
  <c r="AD6261" i="1"/>
  <c r="AG6261" i="1"/>
  <c r="AE5817" i="1"/>
  <c r="AD5817" i="1"/>
  <c r="AJ5817" i="1"/>
  <c r="AE6189" i="1"/>
  <c r="AD6189" i="1"/>
  <c r="AG6189" i="1"/>
  <c r="AD6162" i="1"/>
  <c r="AE6162" i="1"/>
  <c r="AG6162" i="1"/>
  <c r="AD8773" i="1"/>
  <c r="AE8773" i="1"/>
  <c r="AG8773" i="1"/>
  <c r="AE10733" i="1"/>
  <c r="AD10733" i="1"/>
  <c r="AJ10733" i="1"/>
  <c r="AE7973" i="1"/>
  <c r="AD7973" i="1"/>
  <c r="AJ7973" i="1"/>
  <c r="AD8776" i="1"/>
  <c r="AE8776" i="1"/>
  <c r="AJ8776" i="1"/>
  <c r="AD9368" i="1"/>
  <c r="AE9368" i="1"/>
  <c r="AJ9368" i="1"/>
  <c r="AD6236" i="1"/>
  <c r="AE6236" i="1"/>
  <c r="AG6236" i="1"/>
  <c r="AD6226" i="1"/>
  <c r="AE6226" i="1"/>
  <c r="AG6226" i="1"/>
  <c r="AD6172" i="1"/>
  <c r="AE6172" i="1"/>
  <c r="AG6172" i="1"/>
  <c r="AD4993" i="1"/>
  <c r="AE4993" i="1"/>
  <c r="AJ4993" i="1"/>
  <c r="AD8682" i="1"/>
  <c r="AE8682" i="1"/>
  <c r="AG8682" i="1"/>
  <c r="AD8537" i="1"/>
  <c r="AE8537" i="1"/>
  <c r="AG8537" i="1"/>
  <c r="AD9381" i="1"/>
  <c r="AE9381" i="1"/>
  <c r="AG9381" i="1"/>
  <c r="AD8540" i="1"/>
  <c r="AE8540" i="1"/>
  <c r="AG8540" i="1"/>
  <c r="AD6100" i="1"/>
  <c r="AE6100" i="1"/>
  <c r="AG6100" i="1"/>
  <c r="AD6102" i="1"/>
  <c r="AE6102" i="1"/>
  <c r="AG6102" i="1"/>
  <c r="AE6235" i="1"/>
  <c r="AD6235" i="1"/>
  <c r="AG6235" i="1"/>
  <c r="AD10626" i="1"/>
  <c r="AE10626" i="1"/>
  <c r="AJ10626" i="1"/>
  <c r="AD8210" i="1"/>
  <c r="AE8210" i="1"/>
  <c r="AJ8210" i="1"/>
  <c r="AD8775" i="1"/>
  <c r="AE8775" i="1"/>
  <c r="AJ8775" i="1"/>
  <c r="AE5368" i="1"/>
  <c r="AD5368" i="1"/>
  <c r="AJ5368" i="1"/>
  <c r="AE6251" i="1"/>
  <c r="AD6251" i="1"/>
  <c r="AG6251" i="1"/>
  <c r="AD6244" i="1"/>
  <c r="AE6244" i="1"/>
  <c r="AG6244" i="1"/>
  <c r="AE6351" i="1"/>
  <c r="AD6351" i="1"/>
  <c r="AG6351" i="1"/>
  <c r="AE4855" i="1"/>
  <c r="AD4855" i="1"/>
  <c r="AJ4855" i="1"/>
  <c r="AD8547" i="1"/>
  <c r="AE8547" i="1"/>
  <c r="AG8547" i="1"/>
  <c r="AE6295" i="1"/>
  <c r="AD6295" i="1"/>
  <c r="AG6295" i="1"/>
  <c r="AE6293" i="1"/>
  <c r="AD6293" i="1"/>
  <c r="AG6293" i="1"/>
  <c r="AD6280" i="1"/>
  <c r="AE6280" i="1"/>
  <c r="AG6280" i="1"/>
  <c r="AE10558" i="1"/>
  <c r="AD10558" i="1"/>
  <c r="AJ10558" i="1"/>
  <c r="AE6221" i="1"/>
  <c r="AD6221" i="1"/>
  <c r="AG6221" i="1"/>
  <c r="AE6313" i="1"/>
  <c r="AD6313" i="1"/>
  <c r="AG6313" i="1"/>
  <c r="AE6219" i="1"/>
  <c r="AD6219" i="1"/>
  <c r="AG6219" i="1"/>
  <c r="AE6141" i="1"/>
  <c r="AD6141" i="1"/>
  <c r="AG6141" i="1"/>
  <c r="AL7820" i="1"/>
  <c r="AJ7820" i="1"/>
  <c r="AD9300" i="1"/>
  <c r="AE9300" i="1"/>
  <c r="AJ9300" i="1"/>
  <c r="AE7729" i="1"/>
  <c r="AD7729" i="1"/>
  <c r="AJ7729" i="1"/>
  <c r="AD9721" i="1"/>
  <c r="AE9721" i="1"/>
  <c r="AJ9721" i="1"/>
  <c r="AD7262" i="1"/>
  <c r="AE7262" i="1"/>
  <c r="AG7262" i="1"/>
  <c r="AE6271" i="1"/>
  <c r="AD6271" i="1"/>
  <c r="AG6271" i="1"/>
  <c r="AD6220" i="1"/>
  <c r="AE6220" i="1"/>
  <c r="AG6220" i="1"/>
  <c r="AE10146" i="1"/>
  <c r="AD10146" i="1"/>
  <c r="AG10146" i="1"/>
  <c r="AE10262" i="1"/>
  <c r="AD10262" i="1"/>
  <c r="AJ10262" i="1"/>
  <c r="AL7813" i="1"/>
  <c r="AJ7813" i="1"/>
  <c r="AD10716" i="1"/>
  <c r="AE10716" i="1"/>
  <c r="AJ10716" i="1"/>
  <c r="AE3486" i="1"/>
  <c r="AD3486" i="1"/>
  <c r="AJ3486" i="1"/>
  <c r="AL7693" i="1"/>
  <c r="AJ7693" i="1"/>
  <c r="AE6355" i="1"/>
  <c r="AD6355" i="1"/>
  <c r="AJ6355" i="1"/>
  <c r="AD9421" i="1"/>
  <c r="AE9421" i="1"/>
  <c r="AG9421" i="1"/>
  <c r="AE7575" i="1"/>
  <c r="AD7575" i="1"/>
  <c r="AJ7575" i="1"/>
  <c r="AE7273" i="1"/>
  <c r="AD7273" i="1"/>
  <c r="AJ7273" i="1"/>
  <c r="AD4886" i="1"/>
  <c r="AE4886" i="1"/>
  <c r="AJ4886" i="1"/>
  <c r="AE10428" i="1"/>
  <c r="AD10428" i="1"/>
  <c r="AJ10428" i="1"/>
  <c r="AD10293" i="1"/>
  <c r="AE10293" i="1"/>
  <c r="AG10293" i="1"/>
  <c r="AD9382" i="1"/>
  <c r="AE9382" i="1"/>
  <c r="AJ9382" i="1"/>
  <c r="AD10624" i="1"/>
  <c r="AE10624" i="1"/>
  <c r="AJ10624" i="1"/>
  <c r="AE10625" i="1"/>
  <c r="AD10625" i="1"/>
  <c r="AJ10625" i="1"/>
  <c r="AD4814" i="1"/>
  <c r="AE4814" i="1"/>
  <c r="AJ4814" i="1"/>
  <c r="AE10346" i="1"/>
  <c r="AD10346" i="1"/>
  <c r="AJ10346" i="1"/>
  <c r="AD10599" i="1"/>
  <c r="AE10599" i="1"/>
  <c r="AJ10599" i="1"/>
  <c r="AL7851" i="1"/>
  <c r="AJ7851" i="1"/>
  <c r="AE10735" i="1"/>
  <c r="AD10735" i="1"/>
  <c r="AJ10735" i="1"/>
  <c r="AD7372" i="1"/>
  <c r="AE7372" i="1"/>
  <c r="AJ7372" i="1"/>
  <c r="AL7482" i="1"/>
  <c r="AJ7482" i="1"/>
  <c r="AL7601" i="1"/>
  <c r="AJ7601" i="1"/>
  <c r="AD10722" i="1"/>
  <c r="AE10722" i="1"/>
  <c r="AJ10722" i="1"/>
  <c r="AD10317" i="1"/>
  <c r="AE10317" i="1"/>
  <c r="AG10317" i="1"/>
  <c r="AD10319" i="1"/>
  <c r="AE10319" i="1"/>
  <c r="AG10319" i="1"/>
  <c r="AD6346" i="1"/>
  <c r="AE6346" i="1"/>
  <c r="AG6346" i="1"/>
  <c r="AD10734" i="1"/>
  <c r="AE10734" i="1"/>
  <c r="AJ10734" i="1"/>
  <c r="AD10291" i="1"/>
  <c r="AE10291" i="1"/>
  <c r="AJ10291" i="1"/>
  <c r="AL7605" i="1"/>
  <c r="AJ7605" i="1"/>
  <c r="AE10627" i="1"/>
  <c r="AD10627" i="1"/>
  <c r="AJ10627" i="1"/>
  <c r="AL7812" i="1"/>
  <c r="AJ7812" i="1"/>
  <c r="AL7817" i="1"/>
  <c r="AJ7817" i="1"/>
  <c r="AD4959" i="1"/>
  <c r="AE4959" i="1"/>
  <c r="AJ4959" i="1"/>
  <c r="AD9494" i="1"/>
  <c r="AE9494" i="1"/>
  <c r="AJ9494" i="1"/>
  <c r="AL7691" i="1"/>
  <c r="AJ7691" i="1"/>
  <c r="AD4478" i="1"/>
  <c r="AE4478" i="1"/>
  <c r="AJ4478" i="1"/>
  <c r="AD9371" i="1"/>
  <c r="AE9371" i="1"/>
  <c r="AJ9371" i="1"/>
  <c r="AD4998" i="1"/>
  <c r="AE4998" i="1"/>
  <c r="AJ4998" i="1"/>
  <c r="AD2812" i="1"/>
  <c r="AJ2812" i="1"/>
  <c r="AE10564" i="1"/>
  <c r="AD10564" i="1"/>
  <c r="AJ10564" i="1"/>
  <c r="AD1954" i="1"/>
  <c r="AG1954" i="1"/>
  <c r="AL7697" i="1"/>
  <c r="AJ7697" i="1"/>
  <c r="AD5689" i="1"/>
  <c r="AE5689" i="1"/>
  <c r="AG5689" i="1"/>
  <c r="AD2796" i="1"/>
  <c r="AG2796" i="1"/>
  <c r="AE11221" i="1"/>
  <c r="AD11221" i="1"/>
  <c r="AG11221" i="1"/>
  <c r="AE10837" i="1"/>
  <c r="AD10837" i="1"/>
  <c r="AG10837" i="1"/>
  <c r="AD10834" i="1"/>
  <c r="AE10834" i="1"/>
  <c r="AG10834" i="1"/>
  <c r="AE10863" i="1"/>
  <c r="AD10863" i="1"/>
  <c r="AG10863" i="1"/>
  <c r="AE10841" i="1"/>
  <c r="AD10841" i="1"/>
  <c r="AG10841" i="1"/>
  <c r="AD10587" i="1"/>
  <c r="AE10587" i="1"/>
  <c r="AG10587" i="1"/>
  <c r="AD7780" i="1"/>
  <c r="AE7780" i="1"/>
  <c r="AG7780" i="1"/>
  <c r="AH7780" i="1" s="1"/>
  <c r="AL7484" i="1"/>
  <c r="AJ7484" i="1"/>
  <c r="AD10832" i="1"/>
  <c r="AE10832" i="1"/>
  <c r="AG10832" i="1"/>
  <c r="AD2935" i="1"/>
  <c r="AG2935" i="1"/>
  <c r="AD6368" i="1"/>
  <c r="AE6368" i="1"/>
  <c r="AG6368" i="1"/>
  <c r="AD7996" i="1"/>
  <c r="AE7996" i="1"/>
  <c r="AJ7996" i="1"/>
  <c r="AE10430" i="1"/>
  <c r="AD10430" i="1"/>
  <c r="AJ10430" i="1"/>
  <c r="AD4901" i="1"/>
  <c r="AE4901" i="1"/>
  <c r="AJ4901" i="1"/>
  <c r="AD8080" i="1"/>
  <c r="AE8080" i="1"/>
  <c r="AG8080" i="1"/>
  <c r="AE8035" i="1"/>
  <c r="AD8035" i="1"/>
  <c r="AG8035" i="1"/>
  <c r="AD2823" i="1"/>
  <c r="AJ2823" i="1"/>
  <c r="AD1852" i="1"/>
  <c r="AG1852" i="1"/>
  <c r="AD1874" i="1"/>
  <c r="AG1874" i="1"/>
  <c r="AE7633" i="1"/>
  <c r="AD7633" i="1"/>
  <c r="AJ7633" i="1"/>
  <c r="AD7752" i="1"/>
  <c r="AE7752" i="1"/>
  <c r="AJ7752" i="1"/>
  <c r="AD1879" i="1"/>
  <c r="AG1879" i="1"/>
  <c r="AD1858" i="1"/>
  <c r="AG1858" i="1"/>
  <c r="AE5215" i="1"/>
  <c r="AD5215" i="1"/>
  <c r="AJ5215" i="1"/>
  <c r="AD3781" i="1"/>
  <c r="AE3781" i="1"/>
  <c r="AG3781" i="1"/>
  <c r="AD3966" i="1"/>
  <c r="AE3966" i="1"/>
  <c r="AK3966" i="1" s="1"/>
  <c r="AL3966" i="1" s="1"/>
  <c r="AG3966" i="1"/>
  <c r="AH3966" i="1" s="1"/>
  <c r="AJ3966" i="1" s="1"/>
  <c r="AE6357" i="1"/>
  <c r="AD6357" i="1"/>
  <c r="AG6357" i="1"/>
  <c r="AE8133" i="1"/>
  <c r="AG8133" i="1"/>
  <c r="AE8129" i="1"/>
  <c r="AD8129" i="1"/>
  <c r="AG8129" i="1"/>
  <c r="AF1926" i="1"/>
  <c r="AE1926" i="1"/>
  <c r="AD1926" i="1"/>
  <c r="AF4807" i="1"/>
  <c r="AF4869" i="1"/>
  <c r="AF10068" i="1"/>
  <c r="AF5959" i="1"/>
  <c r="AF5900" i="1"/>
  <c r="AF6005" i="1"/>
  <c r="AF2066" i="1"/>
  <c r="AE2066" i="1"/>
  <c r="AD2066" i="1"/>
  <c r="AF6445" i="1"/>
  <c r="AF5865" i="1"/>
  <c r="AF8731" i="1"/>
  <c r="AF5881" i="1"/>
  <c r="AF5995" i="1"/>
  <c r="AF9320" i="1"/>
  <c r="AF4252" i="1"/>
  <c r="AE3089" i="1"/>
  <c r="AD3089" i="1"/>
  <c r="AF3089" i="1"/>
  <c r="AF4591" i="1"/>
  <c r="AF4323" i="1"/>
  <c r="AF1501" i="1"/>
  <c r="AE1501" i="1"/>
  <c r="AK1501" i="1" s="1"/>
  <c r="AL1501" i="1" s="1"/>
  <c r="AD1501" i="1"/>
  <c r="AF11140" i="1"/>
  <c r="AF8106" i="1"/>
  <c r="AF7837" i="1"/>
  <c r="AF5363" i="1"/>
  <c r="AF10193" i="1"/>
  <c r="AF10817" i="1"/>
  <c r="AF9024" i="1"/>
  <c r="AF4016" i="1"/>
  <c r="AF6889" i="1"/>
  <c r="AF11194" i="1"/>
  <c r="AF11090" i="1"/>
  <c r="AF2735" i="1"/>
  <c r="AE2735" i="1"/>
  <c r="AD2735" i="1"/>
  <c r="AF8006" i="1"/>
  <c r="AF2790" i="1"/>
  <c r="AE2790" i="1"/>
  <c r="AD2790" i="1"/>
  <c r="AF9700" i="1"/>
  <c r="AF11141" i="1"/>
  <c r="AF7613" i="1"/>
  <c r="AF3670" i="1"/>
  <c r="AF3677" i="1"/>
  <c r="AF3706" i="1"/>
  <c r="AF2366" i="1"/>
  <c r="AE2366" i="1"/>
  <c r="AD2366" i="1"/>
  <c r="AF10093" i="1"/>
  <c r="AF4560" i="1"/>
  <c r="AF4546" i="1"/>
  <c r="AF4280" i="1"/>
  <c r="AF4352" i="1"/>
  <c r="AF9758" i="1"/>
  <c r="AF5913" i="1"/>
  <c r="AF2581" i="1"/>
  <c r="AE2581" i="1"/>
  <c r="AD2581" i="1"/>
  <c r="AF1214" i="1"/>
  <c r="AD1214" i="1"/>
  <c r="AE1214" i="1"/>
  <c r="AF1594" i="1"/>
  <c r="AE1594" i="1"/>
  <c r="AK1594" i="1" s="1"/>
  <c r="AL1594" i="1" s="1"/>
  <c r="AD1594" i="1"/>
  <c r="AF6195" i="1"/>
  <c r="AF3864" i="1"/>
  <c r="AF5126" i="1"/>
  <c r="AF7806" i="1"/>
  <c r="AF7954" i="1"/>
  <c r="AF1521" i="1"/>
  <c r="AE1521" i="1"/>
  <c r="AK1521" i="1" s="1"/>
  <c r="AL1521" i="1" s="1"/>
  <c r="AD1521" i="1"/>
  <c r="AF11250" i="1"/>
  <c r="AF3730" i="1"/>
  <c r="AF5937" i="1"/>
  <c r="AF7753" i="1"/>
  <c r="AE2953" i="1"/>
  <c r="AD2953" i="1"/>
  <c r="AF2953" i="1"/>
  <c r="AF1938" i="1"/>
  <c r="AE1938" i="1"/>
  <c r="AD1938" i="1"/>
  <c r="AF4805" i="1"/>
  <c r="AF4802" i="1"/>
  <c r="AF8778" i="1"/>
  <c r="AF5893" i="1"/>
  <c r="AF6609" i="1"/>
  <c r="AF5891" i="1"/>
  <c r="AF5975" i="1"/>
  <c r="AF6582" i="1"/>
  <c r="AF6576" i="1"/>
  <c r="AF5971" i="1"/>
  <c r="AF6585" i="1"/>
  <c r="AF6046" i="1"/>
  <c r="AF6003" i="1"/>
  <c r="AF9525" i="1"/>
  <c r="AF4590" i="1"/>
  <c r="AF3010" i="1"/>
  <c r="AE3010" i="1"/>
  <c r="AD3010" i="1"/>
  <c r="AF4253" i="1"/>
  <c r="AF4594" i="1"/>
  <c r="AF2850" i="1"/>
  <c r="AE2850" i="1"/>
  <c r="AD2850" i="1"/>
  <c r="AF2994" i="1"/>
  <c r="AE2994" i="1"/>
  <c r="AD2994" i="1"/>
  <c r="AF2806" i="1"/>
  <c r="AE2806" i="1"/>
  <c r="AD2806" i="1"/>
  <c r="AF8518" i="1"/>
  <c r="AF10388" i="1"/>
  <c r="AF3168" i="1"/>
  <c r="AE3168" i="1"/>
  <c r="AD3168" i="1"/>
  <c r="AE3157" i="1"/>
  <c r="AD3157" i="1"/>
  <c r="AF3157" i="1"/>
  <c r="AF4140" i="1"/>
  <c r="AF667" i="1"/>
  <c r="AE667" i="1"/>
  <c r="AD667" i="1"/>
  <c r="AF2873" i="1"/>
  <c r="AE2873" i="1"/>
  <c r="AD2873" i="1"/>
  <c r="AF1446" i="1"/>
  <c r="AE1446" i="1"/>
  <c r="AK1446" i="1" s="1"/>
  <c r="AL1446" i="1" s="1"/>
  <c r="AD1446" i="1"/>
  <c r="AF9016" i="1"/>
  <c r="AF6944" i="1"/>
  <c r="AF6878" i="1"/>
  <c r="AF11233" i="1"/>
  <c r="AF1659" i="1"/>
  <c r="AE1659" i="1"/>
  <c r="AK1659" i="1" s="1"/>
  <c r="AL1659" i="1" s="1"/>
  <c r="AD1659" i="1"/>
  <c r="AF4143" i="1"/>
  <c r="AF8033" i="1"/>
  <c r="AF8516" i="1"/>
  <c r="AF2672" i="1"/>
  <c r="AE2672" i="1"/>
  <c r="AD2672" i="1"/>
  <c r="AF2730" i="1"/>
  <c r="AE2730" i="1"/>
  <c r="AD2730" i="1"/>
  <c r="AF10101" i="1"/>
  <c r="AF7250" i="1"/>
  <c r="AF3671" i="1"/>
  <c r="AF3086" i="1"/>
  <c r="AE3086" i="1"/>
  <c r="AD3086" i="1"/>
  <c r="AF6691" i="1"/>
  <c r="AF721" i="1"/>
  <c r="AE721" i="1"/>
  <c r="AD721" i="1"/>
  <c r="AF717" i="1"/>
  <c r="AE717" i="1"/>
  <c r="AK717" i="1" s="1"/>
  <c r="AD717" i="1"/>
  <c r="AF4547" i="1"/>
  <c r="AF4279" i="1"/>
  <c r="AF4095" i="1"/>
  <c r="AF6361" i="1"/>
  <c r="AF5096" i="1"/>
  <c r="AF9974" i="1"/>
  <c r="AF5928" i="1"/>
  <c r="AF2773" i="1"/>
  <c r="AE2773" i="1"/>
  <c r="AD2773" i="1"/>
  <c r="AF10845" i="1"/>
  <c r="AF7724" i="1"/>
  <c r="AF2784" i="1"/>
  <c r="AE2784" i="1"/>
  <c r="AD2784" i="1"/>
  <c r="AF2091" i="1"/>
  <c r="AE2091" i="1"/>
  <c r="AD2091" i="1"/>
  <c r="AF10047" i="1"/>
  <c r="AF3022" i="1"/>
  <c r="AE3022" i="1"/>
  <c r="AD3022" i="1"/>
  <c r="AF7299" i="1"/>
  <c r="AF2371" i="1"/>
  <c r="AE2371" i="1"/>
  <c r="AD2371" i="1"/>
  <c r="AF10755" i="1"/>
  <c r="AF9748" i="1"/>
  <c r="AF3666" i="1"/>
  <c r="AF4037" i="1"/>
  <c r="AF5876" i="1"/>
  <c r="AF3456" i="1"/>
  <c r="AE3456" i="1"/>
  <c r="AD3456" i="1"/>
  <c r="AF2013" i="1"/>
  <c r="AE2013" i="1"/>
  <c r="AD2013" i="1"/>
  <c r="AF4806" i="1"/>
  <c r="AF4871" i="1"/>
  <c r="AF4867" i="1"/>
  <c r="AF2974" i="1"/>
  <c r="AE2974" i="1"/>
  <c r="AD2974" i="1"/>
  <c r="AF5887" i="1"/>
  <c r="AF6047" i="1"/>
  <c r="AF5898" i="1"/>
  <c r="AF5998" i="1"/>
  <c r="AF5970" i="1"/>
  <c r="AF6041" i="1"/>
  <c r="AF2064" i="1"/>
  <c r="AE2064" i="1"/>
  <c r="AD2064" i="1"/>
  <c r="AF5976" i="1"/>
  <c r="AF5895" i="1"/>
  <c r="AF6579" i="1"/>
  <c r="AF5956" i="1"/>
  <c r="AF5890" i="1"/>
  <c r="AF6048" i="1"/>
  <c r="AF5984" i="1"/>
  <c r="AF6052" i="1"/>
  <c r="AF1154" i="1"/>
  <c r="AD1154" i="1"/>
  <c r="AE1154" i="1"/>
  <c r="AF10778" i="1"/>
  <c r="AF4720" i="1"/>
  <c r="AF10981" i="1"/>
  <c r="AF4248" i="1"/>
  <c r="AF4719" i="1"/>
  <c r="AF4464" i="1"/>
  <c r="AF2749" i="1"/>
  <c r="AE2749" i="1"/>
  <c r="AD2749" i="1"/>
  <c r="AF4722" i="1"/>
  <c r="AF2996" i="1"/>
  <c r="AE2996" i="1"/>
  <c r="AD2996" i="1"/>
  <c r="AF2895" i="1"/>
  <c r="AE2895" i="1"/>
  <c r="AD2895" i="1"/>
  <c r="AF4107" i="1"/>
  <c r="AF1721" i="1"/>
  <c r="AE1721" i="1"/>
  <c r="AK1721" i="1" s="1"/>
  <c r="AL1721" i="1" s="1"/>
  <c r="AD1721" i="1"/>
  <c r="AF9005" i="1"/>
  <c r="AF8618" i="1"/>
  <c r="AE3165" i="1"/>
  <c r="AD3165" i="1"/>
  <c r="AF3165" i="1"/>
  <c r="AF8700" i="1"/>
  <c r="AF2576" i="1"/>
  <c r="AE2576" i="1"/>
  <c r="AD2576" i="1"/>
  <c r="AG36" i="1"/>
  <c r="AF36" i="1"/>
  <c r="AE36" i="1"/>
  <c r="AD36" i="1"/>
  <c r="AF6081" i="1"/>
  <c r="AF2867" i="1"/>
  <c r="AE2867" i="1"/>
  <c r="AD2867" i="1"/>
  <c r="AF11031" i="1"/>
  <c r="AF8982" i="1"/>
  <c r="AF9025" i="1"/>
  <c r="AF6883" i="1"/>
  <c r="AF7195" i="1"/>
  <c r="AF6882" i="1"/>
  <c r="AF1458" i="1"/>
  <c r="AD1458" i="1"/>
  <c r="AE1458" i="1"/>
  <c r="AK1458" i="1" s="1"/>
  <c r="AL1458" i="1" s="1"/>
  <c r="AF4749" i="1"/>
  <c r="AG205" i="1"/>
  <c r="AF205" i="1"/>
  <c r="AE205" i="1"/>
  <c r="AD205" i="1"/>
  <c r="AF2808" i="1"/>
  <c r="AE2808" i="1"/>
  <c r="AD2808" i="1"/>
  <c r="AF8022" i="1"/>
  <c r="AF8488" i="1"/>
  <c r="AE2941" i="1"/>
  <c r="AD2941" i="1"/>
  <c r="AF2941" i="1"/>
  <c r="AF8979" i="1"/>
  <c r="AF2670" i="1"/>
  <c r="AE2670" i="1"/>
  <c r="AD2670" i="1"/>
  <c r="AF9989" i="1"/>
  <c r="AF1388" i="1"/>
  <c r="AD1388" i="1"/>
  <c r="AE1388" i="1"/>
  <c r="AF8001" i="1"/>
  <c r="AF7614" i="1"/>
  <c r="AF3667" i="1"/>
  <c r="AF3703" i="1"/>
  <c r="AF3710" i="1"/>
  <c r="AF3702" i="1"/>
  <c r="AF10087" i="1"/>
  <c r="AF582" i="1"/>
  <c r="AE582" i="1"/>
  <c r="AD582" i="1"/>
  <c r="AF3714" i="1"/>
  <c r="AF4291" i="1"/>
  <c r="AF4558" i="1"/>
  <c r="AF4552" i="1"/>
  <c r="AF4283" i="1"/>
  <c r="AF4374" i="1"/>
  <c r="AF5468" i="1"/>
  <c r="AF1488" i="1"/>
  <c r="AE1488" i="1"/>
  <c r="AK1488" i="1" s="1"/>
  <c r="AL1488" i="1" s="1"/>
  <c r="AD1488" i="1"/>
  <c r="AF2740" i="1"/>
  <c r="AE2740" i="1"/>
  <c r="AD2740" i="1"/>
  <c r="AF1421" i="1"/>
  <c r="AE1421" i="1"/>
  <c r="AD1421" i="1"/>
  <c r="AF2794" i="1"/>
  <c r="AE2794" i="1"/>
  <c r="AD2794" i="1"/>
  <c r="AF9798" i="1"/>
  <c r="AF1533" i="1"/>
  <c r="AE1533" i="1"/>
  <c r="AK1533" i="1" s="1"/>
  <c r="AL1533" i="1" s="1"/>
  <c r="AD1533" i="1"/>
  <c r="AF5129" i="1"/>
  <c r="AF11008" i="1"/>
  <c r="AF2090" i="1"/>
  <c r="AE2090" i="1"/>
  <c r="AD2090" i="1"/>
  <c r="AF5400" i="1"/>
  <c r="AF5862" i="1"/>
  <c r="AF8676" i="1"/>
  <c r="AF1534" i="1"/>
  <c r="AD1534" i="1"/>
  <c r="AE1534" i="1"/>
  <c r="AK1534" i="1" s="1"/>
  <c r="AL1534" i="1" s="1"/>
  <c r="AF7923" i="1"/>
  <c r="AF6604" i="1"/>
  <c r="AF6601" i="1"/>
  <c r="AF1546" i="1"/>
  <c r="AE1546" i="1"/>
  <c r="AK1546" i="1" s="1"/>
  <c r="AL1546" i="1" s="1"/>
  <c r="AD1546" i="1"/>
  <c r="AF2372" i="1"/>
  <c r="AE2372" i="1"/>
  <c r="AD2372" i="1"/>
  <c r="AF5226" i="1"/>
  <c r="AF11251" i="1"/>
  <c r="AF2984" i="1"/>
  <c r="AE2984" i="1"/>
  <c r="AD2984" i="1"/>
  <c r="AF590" i="1"/>
  <c r="AE590" i="1"/>
  <c r="AD590" i="1"/>
  <c r="AF1681" i="1"/>
  <c r="AE1681" i="1"/>
  <c r="AK1681" i="1" s="1"/>
  <c r="AL1681" i="1" s="1"/>
  <c r="AD1681" i="1"/>
  <c r="AF1685" i="1"/>
  <c r="AE1685" i="1"/>
  <c r="AK1685" i="1" s="1"/>
  <c r="AL1685" i="1" s="1"/>
  <c r="AD1685" i="1"/>
  <c r="AF5512" i="1"/>
  <c r="AF4046" i="1"/>
  <c r="AF1686" i="1"/>
  <c r="AE1686" i="1"/>
  <c r="AK1686" i="1" s="1"/>
  <c r="AL1686" i="1" s="1"/>
  <c r="AD1686" i="1"/>
  <c r="AF8664" i="1"/>
  <c r="AF1438" i="1"/>
  <c r="AD1438" i="1"/>
  <c r="AE1438" i="1"/>
  <c r="AK1438" i="1" s="1"/>
  <c r="AL1438" i="1" s="1"/>
  <c r="AF5510" i="1"/>
  <c r="AF8325" i="1"/>
  <c r="AF5879" i="1"/>
  <c r="AF4243" i="1"/>
  <c r="AF7286" i="1"/>
  <c r="AF2245" i="1"/>
  <c r="AE2245" i="1"/>
  <c r="AD2245" i="1"/>
  <c r="AF5710" i="1"/>
  <c r="AF6414" i="1"/>
  <c r="AF10190" i="1"/>
  <c r="AF4837" i="1"/>
  <c r="AF7340" i="1"/>
  <c r="AF6053" i="1"/>
  <c r="AF5889" i="1"/>
  <c r="AF3432" i="1"/>
  <c r="AE3432" i="1"/>
  <c r="AD3432" i="1"/>
  <c r="AF5982" i="1"/>
  <c r="AF930" i="1"/>
  <c r="AE930" i="1"/>
  <c r="AD930" i="1"/>
  <c r="AF6040" i="1"/>
  <c r="AF5892" i="1"/>
  <c r="AF5966" i="1"/>
  <c r="AF10585" i="1"/>
  <c r="AF6578" i="1"/>
  <c r="AF10584" i="1"/>
  <c r="AF10780" i="1"/>
  <c r="AF4599" i="1"/>
  <c r="AF4275" i="1"/>
  <c r="AF4750" i="1"/>
  <c r="AF10598" i="1"/>
  <c r="AF7384" i="1"/>
  <c r="AG119" i="1"/>
  <c r="AF119" i="1"/>
  <c r="AE119" i="1"/>
  <c r="AD119" i="1"/>
  <c r="AF1497" i="1"/>
  <c r="AE1497" i="1"/>
  <c r="AK1497" i="1" s="1"/>
  <c r="AL1497" i="1" s="1"/>
  <c r="AD1497" i="1"/>
  <c r="AF10365" i="1"/>
  <c r="AF7802" i="1"/>
  <c r="AE3365" i="1"/>
  <c r="AD3365" i="1"/>
  <c r="AF3365" i="1"/>
  <c r="AF8639" i="1"/>
  <c r="AF2792" i="1"/>
  <c r="AE2792" i="1"/>
  <c r="AD2792" i="1"/>
  <c r="AF6435" i="1"/>
  <c r="AF1364" i="1"/>
  <c r="AE1364" i="1"/>
  <c r="AF9022" i="1"/>
  <c r="AF9017" i="1"/>
  <c r="AF6881" i="1"/>
  <c r="AF6894" i="1"/>
  <c r="AF4424" i="1"/>
  <c r="AF2807" i="1"/>
  <c r="AE2807" i="1"/>
  <c r="AD2807" i="1"/>
  <c r="AF8486" i="1"/>
  <c r="AF2683" i="1"/>
  <c r="AE2683" i="1"/>
  <c r="AD2683" i="1"/>
  <c r="AF2986" i="1"/>
  <c r="AE2986" i="1"/>
  <c r="AD2986" i="1"/>
  <c r="AF9706" i="1"/>
  <c r="AF7609" i="1"/>
  <c r="AF3713" i="1"/>
  <c r="AF3699" i="1"/>
  <c r="AF3698" i="1"/>
  <c r="AF10099" i="1"/>
  <c r="AF6506" i="1"/>
  <c r="AF10769" i="1"/>
  <c r="AF4665" i="1"/>
  <c r="AF10947" i="1"/>
  <c r="AF1796" i="1"/>
  <c r="AE1796" i="1"/>
  <c r="AK1796" i="1" s="1"/>
  <c r="AL1796" i="1" s="1"/>
  <c r="AD1796" i="1"/>
  <c r="AF2481" i="1"/>
  <c r="AE2481" i="1"/>
  <c r="AD2481" i="1"/>
  <c r="AF4024" i="1"/>
  <c r="AF1582" i="1"/>
  <c r="AD1582" i="1"/>
  <c r="AE1582" i="1"/>
  <c r="AK1582" i="1" s="1"/>
  <c r="AL1582" i="1" s="1"/>
  <c r="AF11299" i="1"/>
  <c r="AF8441" i="1"/>
  <c r="AF10024" i="1"/>
  <c r="AF7760" i="1"/>
  <c r="AF10996" i="1"/>
  <c r="AF2703" i="1"/>
  <c r="AE2703" i="1"/>
  <c r="AD2703" i="1"/>
  <c r="AF677" i="1"/>
  <c r="AE677" i="1"/>
  <c r="AD677" i="1"/>
  <c r="AF3956" i="1"/>
  <c r="AF3897" i="1"/>
  <c r="AF7807" i="1"/>
  <c r="AF1476" i="1"/>
  <c r="AE1476" i="1"/>
  <c r="AK1476" i="1" s="1"/>
  <c r="AL1476" i="1" s="1"/>
  <c r="AD1476" i="1"/>
  <c r="AF9734" i="1"/>
  <c r="AF5643" i="1"/>
  <c r="AF9699" i="1"/>
  <c r="AF1951" i="1"/>
  <c r="AE1951" i="1"/>
  <c r="AD1951" i="1"/>
  <c r="AF4841" i="1"/>
  <c r="AF4873" i="1"/>
  <c r="AF4541" i="1"/>
  <c r="AF2944" i="1"/>
  <c r="AE2944" i="1"/>
  <c r="AD2944" i="1"/>
  <c r="AF6055" i="1"/>
  <c r="AF3270" i="1"/>
  <c r="AE3270" i="1"/>
  <c r="AD3270" i="1"/>
  <c r="AF5964" i="1"/>
  <c r="AF5902" i="1"/>
  <c r="AF5963" i="1"/>
  <c r="AF2092" i="1"/>
  <c r="AE2092" i="1"/>
  <c r="AD2092" i="1"/>
  <c r="AF5981" i="1"/>
  <c r="AF6586" i="1"/>
  <c r="AF6004" i="1"/>
  <c r="AF5979" i="1"/>
  <c r="AF6584" i="1"/>
  <c r="AF8732" i="1"/>
  <c r="AF6610" i="1"/>
  <c r="AF5884" i="1"/>
  <c r="AF2619" i="1"/>
  <c r="AE2619" i="1"/>
  <c r="AD2619" i="1"/>
  <c r="AF1908" i="1"/>
  <c r="AE1908" i="1"/>
  <c r="AD1908" i="1"/>
  <c r="AF4598" i="1"/>
  <c r="AF10035" i="1"/>
  <c r="AF4244" i="1"/>
  <c r="AF8951" i="1"/>
  <c r="AF4313" i="1"/>
  <c r="AF4601" i="1"/>
  <c r="AF2737" i="1"/>
  <c r="AE2737" i="1"/>
  <c r="AD2737" i="1"/>
  <c r="AF3004" i="1"/>
  <c r="AE3004" i="1"/>
  <c r="AD3004" i="1"/>
  <c r="AF2640" i="1"/>
  <c r="AE2640" i="1"/>
  <c r="AD2640" i="1"/>
  <c r="AF8223" i="1"/>
  <c r="AF2815" i="1"/>
  <c r="AE2815" i="1"/>
  <c r="AD2815" i="1"/>
  <c r="AF10821" i="1"/>
  <c r="AD1120" i="1"/>
  <c r="AF3171" i="1"/>
  <c r="AE3171" i="1"/>
  <c r="AD3171" i="1"/>
  <c r="AF10924" i="1"/>
  <c r="AF8699" i="1"/>
  <c r="AF2793" i="1"/>
  <c r="AE2793" i="1"/>
  <c r="AD2793" i="1"/>
  <c r="AF2827" i="1"/>
  <c r="AE2827" i="1"/>
  <c r="AD2827" i="1"/>
  <c r="AF6082" i="1"/>
  <c r="AF2634" i="1"/>
  <c r="AE2634" i="1"/>
  <c r="AD2634" i="1"/>
  <c r="AF10823" i="1"/>
  <c r="AF10435" i="1"/>
  <c r="AF9019" i="1"/>
  <c r="AF1129" i="1"/>
  <c r="AE1129" i="1"/>
  <c r="AK1129" i="1" s="1"/>
  <c r="AD1129" i="1"/>
  <c r="AF6885" i="1"/>
  <c r="AF6893" i="1"/>
  <c r="AF10980" i="1"/>
  <c r="AF11231" i="1"/>
  <c r="AF3844" i="1"/>
  <c r="AF3915" i="1"/>
  <c r="AF283" i="1"/>
  <c r="AE283" i="1"/>
  <c r="AD283" i="1"/>
  <c r="AF698" i="1"/>
  <c r="AE698" i="1"/>
  <c r="AF2748" i="1"/>
  <c r="AE2748" i="1"/>
  <c r="AD2748" i="1"/>
  <c r="AF8517" i="1"/>
  <c r="AF2940" i="1"/>
  <c r="AE2940" i="1"/>
  <c r="AD2940" i="1"/>
  <c r="AF9674" i="1"/>
  <c r="AF11032" i="1"/>
  <c r="AF7611" i="1"/>
  <c r="AF10195" i="1"/>
  <c r="AF3711" i="1"/>
  <c r="AF3674" i="1"/>
  <c r="AF3709" i="1"/>
  <c r="AF9394" i="1"/>
  <c r="AF9871" i="1"/>
  <c r="AF722" i="1"/>
  <c r="AE722" i="1"/>
  <c r="AD722" i="1"/>
  <c r="AF6504" i="1"/>
  <c r="AF1009" i="1"/>
  <c r="AE1009" i="1"/>
  <c r="AD1009" i="1"/>
  <c r="AF10777" i="1"/>
  <c r="AF4549" i="1"/>
  <c r="AF4553" i="1"/>
  <c r="AF10959" i="1"/>
  <c r="AF8978" i="1"/>
  <c r="AF1669" i="1"/>
  <c r="AE1669" i="1"/>
  <c r="AK1669" i="1" s="1"/>
  <c r="AL1669" i="1" s="1"/>
  <c r="AD1669" i="1"/>
  <c r="AF10859" i="1"/>
  <c r="AF3905" i="1"/>
  <c r="AF1807" i="1"/>
  <c r="AE1807" i="1"/>
  <c r="AK1807" i="1" s="1"/>
  <c r="AL1807" i="1" s="1"/>
  <c r="AD1807" i="1"/>
  <c r="AF10933" i="1"/>
  <c r="AF4940" i="1"/>
  <c r="AF5262" i="1"/>
  <c r="AF4006" i="1"/>
  <c r="AF6412" i="1"/>
  <c r="AF7725" i="1"/>
  <c r="AF2788" i="1"/>
  <c r="AE2788" i="1"/>
  <c r="AD2788" i="1"/>
  <c r="AF4049" i="1"/>
  <c r="AF5109" i="1"/>
  <c r="AF7809" i="1"/>
  <c r="AE3005" i="1"/>
  <c r="AD3005" i="1"/>
  <c r="AF3005" i="1"/>
  <c r="AF9645" i="1"/>
  <c r="AF3854" i="1"/>
  <c r="AF2811" i="1"/>
  <c r="AE2811" i="1"/>
  <c r="AD2811" i="1"/>
  <c r="AF8553" i="1"/>
  <c r="AF3903" i="1"/>
  <c r="AF1742" i="1"/>
  <c r="AE1742" i="1"/>
  <c r="AK1742" i="1" s="1"/>
  <c r="AL1742" i="1" s="1"/>
  <c r="AF8653" i="1"/>
  <c r="AF9966" i="1"/>
  <c r="AF8704" i="1"/>
  <c r="AF3898" i="1"/>
  <c r="AF4018" i="1"/>
  <c r="AF9458" i="1"/>
  <c r="AF4142" i="1"/>
  <c r="AF2457" i="1"/>
  <c r="AE2457" i="1"/>
  <c r="AD2457" i="1"/>
  <c r="AF7626" i="1"/>
  <c r="AF5045" i="1"/>
  <c r="AF5004" i="1"/>
  <c r="AF5095" i="1"/>
  <c r="AF2323" i="1"/>
  <c r="AE2323" i="1"/>
  <c r="AF430" i="1"/>
  <c r="AE430" i="1"/>
  <c r="AD430" i="1"/>
  <c r="AF1759" i="1"/>
  <c r="AE1759" i="1"/>
  <c r="AK1759" i="1" s="1"/>
  <c r="AL1759" i="1" s="1"/>
  <c r="AF1763" i="1"/>
  <c r="AE1763" i="1"/>
  <c r="AK1763" i="1" s="1"/>
  <c r="AL1763" i="1" s="1"/>
  <c r="AF8558" i="1"/>
  <c r="AF4181" i="1"/>
  <c r="AF7290" i="1"/>
  <c r="AF4661" i="1"/>
  <c r="AF7090" i="1"/>
  <c r="AF4662" i="1"/>
  <c r="AF3994" i="1"/>
  <c r="AF9428" i="1"/>
  <c r="AF1792" i="1"/>
  <c r="AE1792" i="1"/>
  <c r="AK1792" i="1" s="1"/>
  <c r="AL1792" i="1" s="1"/>
  <c r="AF1791" i="1"/>
  <c r="AE1791" i="1"/>
  <c r="AK1791" i="1" s="1"/>
  <c r="AL1791" i="1" s="1"/>
  <c r="AF3972" i="1"/>
  <c r="AF3901" i="1"/>
  <c r="AE3045" i="1"/>
  <c r="AD3045" i="1"/>
  <c r="AF3045" i="1"/>
  <c r="AF9662" i="1"/>
  <c r="AF1774" i="1"/>
  <c r="AE1774" i="1"/>
  <c r="AK1774" i="1" s="1"/>
  <c r="AL1774" i="1" s="1"/>
  <c r="AF4092" i="1"/>
  <c r="AF4002" i="1"/>
  <c r="AF6074" i="1"/>
  <c r="AF6555" i="1"/>
  <c r="AF6574" i="1"/>
  <c r="AF6564" i="1"/>
  <c r="AF3899" i="1"/>
  <c r="AF1714" i="1"/>
  <c r="AE1714" i="1"/>
  <c r="AK1714" i="1" s="1"/>
  <c r="AL1714" i="1" s="1"/>
  <c r="AF8004" i="1"/>
  <c r="AF2077" i="1"/>
  <c r="AE2077" i="1"/>
  <c r="AD2077" i="1"/>
  <c r="AF6553" i="1"/>
  <c r="AF5990" i="1"/>
  <c r="AF9922" i="1"/>
  <c r="AF10910" i="1"/>
  <c r="AF10918" i="1"/>
  <c r="AF7994" i="1"/>
  <c r="AF9891" i="1"/>
  <c r="AF3767" i="1"/>
  <c r="AF4644" i="1"/>
  <c r="AE3437" i="1"/>
  <c r="AD3437" i="1"/>
  <c r="AF3437" i="1"/>
  <c r="AF9691" i="1"/>
  <c r="AF5345" i="1"/>
  <c r="AF10892" i="1"/>
  <c r="AF8805" i="1"/>
  <c r="AF3545" i="1"/>
  <c r="AF9983" i="1"/>
  <c r="AF9416" i="1"/>
  <c r="AF9248" i="1"/>
  <c r="AF8663" i="1"/>
  <c r="AF7846" i="1"/>
  <c r="AF3517" i="1"/>
  <c r="AF3436" i="1"/>
  <c r="AE3436" i="1"/>
  <c r="AF3739" i="1"/>
  <c r="AF3183" i="1"/>
  <c r="AE3183" i="1"/>
  <c r="AF665" i="1"/>
  <c r="AE665" i="1"/>
  <c r="AD665" i="1"/>
  <c r="AF2903" i="1"/>
  <c r="AE2903" i="1"/>
  <c r="AF6896" i="1"/>
  <c r="AF8834" i="1"/>
  <c r="AF3725" i="1"/>
  <c r="AF9881" i="1"/>
  <c r="AF10748" i="1"/>
  <c r="AF10015" i="1"/>
  <c r="AF7779" i="1"/>
  <c r="AF11127" i="1"/>
  <c r="AF10103" i="1"/>
  <c r="AF9840" i="1"/>
  <c r="AF2931" i="1"/>
  <c r="AE2931" i="1"/>
  <c r="AF1824" i="1"/>
  <c r="AE1824" i="1"/>
  <c r="AK1824" i="1" s="1"/>
  <c r="AL1824" i="1" s="1"/>
  <c r="AF9589" i="1"/>
  <c r="AF6603" i="1"/>
  <c r="AF5867" i="1"/>
  <c r="AF4712" i="1"/>
  <c r="AF8874" i="1"/>
  <c r="AF4357" i="1"/>
  <c r="AF4587" i="1"/>
  <c r="AF1021" i="1"/>
  <c r="AE1021" i="1"/>
  <c r="AK1021" i="1" s="1"/>
  <c r="AF2557" i="1"/>
  <c r="AE2557" i="1"/>
  <c r="AD2557" i="1"/>
  <c r="AF2604" i="1"/>
  <c r="AE2604" i="1"/>
  <c r="AF6022" i="1"/>
  <c r="AF6018" i="1"/>
  <c r="AF2230" i="1"/>
  <c r="AE2230" i="1"/>
  <c r="AF456" i="1"/>
  <c r="AE456" i="1"/>
  <c r="AD456" i="1"/>
  <c r="AF10243" i="1"/>
  <c r="AF9289" i="1"/>
  <c r="AF9385" i="1"/>
  <c r="AF4205" i="1"/>
  <c r="AF4202" i="1"/>
  <c r="AF4207" i="1"/>
  <c r="AF4209" i="1"/>
  <c r="AF7259" i="1"/>
  <c r="AF6998" i="1"/>
  <c r="AF7020" i="1"/>
  <c r="AF7547" i="1"/>
  <c r="AF4755" i="1"/>
  <c r="AF4506" i="1"/>
  <c r="AF4437" i="1"/>
  <c r="AF1630" i="1"/>
  <c r="AD1630" i="1"/>
  <c r="AE1630" i="1"/>
  <c r="AK1630" i="1" s="1"/>
  <c r="AL1630" i="1" s="1"/>
  <c r="AF4274" i="1"/>
  <c r="AF5323" i="1"/>
  <c r="AF3509" i="1"/>
  <c r="AF9383" i="1"/>
  <c r="AF9431" i="1"/>
  <c r="AF10373" i="1"/>
  <c r="AF130" i="1"/>
  <c r="AE130" i="1"/>
  <c r="AG130" i="1"/>
  <c r="AD130" i="1"/>
  <c r="AF236" i="1"/>
  <c r="AE236" i="1"/>
  <c r="AD236" i="1"/>
  <c r="AF870" i="1"/>
  <c r="AE870" i="1"/>
  <c r="AD870" i="1"/>
  <c r="AF3527" i="1"/>
  <c r="AF3466" i="1"/>
  <c r="AF3468" i="1"/>
  <c r="AF3516" i="1"/>
  <c r="AF3742" i="1"/>
  <c r="AF4168" i="1"/>
  <c r="AF4173" i="1"/>
  <c r="AF4271" i="1"/>
  <c r="AF9437" i="1"/>
  <c r="AG190" i="1"/>
  <c r="AF190" i="1"/>
  <c r="AE190" i="1"/>
  <c r="AD190" i="1"/>
  <c r="AF4239" i="1"/>
  <c r="AF584" i="1"/>
  <c r="AE584" i="1"/>
  <c r="AD584" i="1"/>
  <c r="AF3770" i="1"/>
  <c r="AF4510" i="1"/>
  <c r="AF3695" i="1"/>
  <c r="AF8677" i="1"/>
  <c r="AF7879" i="1"/>
  <c r="AF7850" i="1"/>
  <c r="AF3206" i="1"/>
  <c r="AE3206" i="1"/>
  <c r="AF3851" i="1"/>
  <c r="AF11004" i="1"/>
  <c r="AF5904" i="1"/>
  <c r="AF9742" i="1"/>
  <c r="AF6614" i="1"/>
  <c r="AF862" i="1"/>
  <c r="AE862" i="1"/>
  <c r="AD862" i="1"/>
  <c r="AF7538" i="1"/>
  <c r="AF5738" i="1"/>
  <c r="AF7313" i="1"/>
  <c r="AF3892" i="1"/>
  <c r="AF6258" i="1"/>
  <c r="AF7628" i="1"/>
  <c r="AF4938" i="1"/>
  <c r="AF7094" i="1"/>
  <c r="AF10658" i="1"/>
  <c r="AF7904" i="1"/>
  <c r="AF7504" i="1"/>
  <c r="AF3936" i="1"/>
  <c r="AF9761" i="1"/>
  <c r="AF2233" i="1"/>
  <c r="AE2233" i="1"/>
  <c r="AD2233" i="1"/>
  <c r="AF2228" i="1"/>
  <c r="AE2228" i="1"/>
  <c r="AF9765" i="1"/>
  <c r="AF4431" i="1"/>
  <c r="AF4232" i="1"/>
  <c r="AF4794" i="1"/>
  <c r="AF4428" i="1"/>
  <c r="AF1207" i="1"/>
  <c r="AD1207" i="1"/>
  <c r="AE1207" i="1"/>
  <c r="AF215" i="1"/>
  <c r="AE215" i="1"/>
  <c r="AD215" i="1"/>
  <c r="AF310" i="1"/>
  <c r="AE310" i="1"/>
  <c r="AK310" i="1" s="1"/>
  <c r="AJ310" i="1"/>
  <c r="AD310" i="1"/>
  <c r="AF7148" i="1"/>
  <c r="AF7153" i="1"/>
  <c r="AF7151" i="1"/>
  <c r="AF6837" i="1"/>
  <c r="AF6836" i="1"/>
  <c r="AF6773" i="1"/>
  <c r="AF8099" i="1"/>
  <c r="AF3403" i="1"/>
  <c r="AE3403" i="1"/>
  <c r="AF3910" i="1"/>
  <c r="AF6650" i="1"/>
  <c r="AF1439" i="1"/>
  <c r="AE1439" i="1"/>
  <c r="AK1439" i="1" s="1"/>
  <c r="AL1439" i="1" s="1"/>
  <c r="AF9940" i="1"/>
  <c r="AF1414" i="1"/>
  <c r="AE1414" i="1"/>
  <c r="AD1414" i="1"/>
  <c r="AF301" i="1"/>
  <c r="AE301" i="1"/>
  <c r="AD301" i="1"/>
  <c r="AF7171" i="1"/>
  <c r="AF697" i="1"/>
  <c r="AE697" i="1"/>
  <c r="AD697" i="1"/>
  <c r="AF6372" i="1"/>
  <c r="AF4884" i="1"/>
  <c r="AF616" i="1"/>
  <c r="AE616" i="1"/>
  <c r="AD616" i="1"/>
  <c r="AF1327" i="1"/>
  <c r="AE1327" i="1"/>
  <c r="AD1327" i="1"/>
  <c r="AF1590" i="1"/>
  <c r="AE1590" i="1"/>
  <c r="AK1590" i="1" s="1"/>
  <c r="AL1590" i="1" s="1"/>
  <c r="AD1590" i="1"/>
  <c r="AF328" i="1"/>
  <c r="AE328" i="1"/>
  <c r="AD328" i="1"/>
  <c r="AF324" i="1"/>
  <c r="AE324" i="1"/>
  <c r="AD324" i="1"/>
  <c r="AF2217" i="1"/>
  <c r="AE2217" i="1"/>
  <c r="AD2217" i="1"/>
  <c r="AF1691" i="1"/>
  <c r="AE1691" i="1"/>
  <c r="AK1691" i="1" s="1"/>
  <c r="AL1691" i="1" s="1"/>
  <c r="AF9874" i="1"/>
  <c r="AF5809" i="1"/>
  <c r="AF10079" i="1"/>
  <c r="AF10210" i="1"/>
  <c r="AF3319" i="1"/>
  <c r="AE3319" i="1"/>
  <c r="AF10660" i="1"/>
  <c r="AF3323" i="1"/>
  <c r="AE3323" i="1"/>
  <c r="AF1478" i="1"/>
  <c r="AE1478" i="1"/>
  <c r="AK1478" i="1" s="1"/>
  <c r="AL1478" i="1" s="1"/>
  <c r="AD1478" i="1"/>
  <c r="AF240" i="1"/>
  <c r="AE240" i="1"/>
  <c r="AD240" i="1"/>
  <c r="AF7635" i="1"/>
  <c r="AF1052" i="1"/>
  <c r="AE1052" i="1"/>
  <c r="AD1052" i="1"/>
  <c r="AF1843" i="1"/>
  <c r="AE1843" i="1"/>
  <c r="AK1843" i="1" s="1"/>
  <c r="AL1843" i="1" s="1"/>
  <c r="AF10049" i="1"/>
  <c r="AF9681" i="1"/>
  <c r="AF3934" i="1"/>
  <c r="AF9649" i="1"/>
  <c r="AF5834" i="1"/>
  <c r="AF5837" i="1"/>
  <c r="AF5852" i="1"/>
  <c r="AF5847" i="1"/>
  <c r="AF5844" i="1"/>
  <c r="AF5840" i="1"/>
  <c r="AF5859" i="1"/>
  <c r="AF5855" i="1"/>
  <c r="AF3867" i="1"/>
  <c r="AF3865" i="1"/>
  <c r="AF8226" i="1"/>
  <c r="AF7046" i="1"/>
  <c r="AF9682" i="1"/>
  <c r="AF10223" i="1"/>
  <c r="AG198" i="1"/>
  <c r="AF198" i="1"/>
  <c r="AE198" i="1"/>
  <c r="AD198" i="1"/>
  <c r="AF3504" i="1"/>
  <c r="AF10579" i="1"/>
  <c r="AF6947" i="1"/>
  <c r="AE3445" i="1"/>
  <c r="AD3445" i="1"/>
  <c r="AF3445" i="1"/>
  <c r="AE3453" i="1"/>
  <c r="AD3453" i="1"/>
  <c r="AF3453" i="1"/>
  <c r="AF1617" i="1"/>
  <c r="AE1617" i="1"/>
  <c r="AK1617" i="1" s="1"/>
  <c r="AL1617" i="1" s="1"/>
  <c r="AD1617" i="1"/>
  <c r="AF1690" i="1"/>
  <c r="AE1690" i="1"/>
  <c r="AK1690" i="1" s="1"/>
  <c r="AL1690" i="1" s="1"/>
  <c r="AF6176" i="1"/>
  <c r="AF3469" i="1"/>
  <c r="AF6083" i="1"/>
  <c r="AF1157" i="1"/>
  <c r="AL1157" i="1"/>
  <c r="AD1157" i="1"/>
  <c r="AF10712" i="1"/>
  <c r="AF6152" i="1"/>
  <c r="AF4104" i="1"/>
  <c r="AF1572" i="1"/>
  <c r="AE1572" i="1"/>
  <c r="AK1572" i="1" s="1"/>
  <c r="AL1572" i="1" s="1"/>
  <c r="AF1716" i="1"/>
  <c r="AE1716" i="1"/>
  <c r="AK1716" i="1" s="1"/>
  <c r="AL1716" i="1" s="1"/>
  <c r="AF10647" i="1"/>
  <c r="AF1626" i="1"/>
  <c r="AE1626" i="1"/>
  <c r="AK1626" i="1" s="1"/>
  <c r="AL1626" i="1" s="1"/>
  <c r="AF8138" i="1"/>
  <c r="AF4632" i="1"/>
  <c r="AF10569" i="1"/>
  <c r="AF6216" i="1"/>
  <c r="AF9276" i="1"/>
  <c r="AF9280" i="1"/>
  <c r="AF2341" i="1"/>
  <c r="AE2341" i="1"/>
  <c r="AD2341" i="1"/>
  <c r="AF9461" i="1"/>
  <c r="AF1675" i="1"/>
  <c r="AE1675" i="1"/>
  <c r="AK1675" i="1" s="1"/>
  <c r="AL1675" i="1" s="1"/>
  <c r="AF1756" i="1"/>
  <c r="AE1756" i="1"/>
  <c r="AK1756" i="1" s="1"/>
  <c r="AL1756" i="1" s="1"/>
  <c r="AF5919" i="1"/>
  <c r="AF1718" i="1"/>
  <c r="AE1718" i="1"/>
  <c r="AK1718" i="1" s="1"/>
  <c r="AL1718" i="1" s="1"/>
  <c r="AF1465" i="1"/>
  <c r="AE1465" i="1"/>
  <c r="AK1465" i="1" s="1"/>
  <c r="AL1465" i="1" s="1"/>
  <c r="AD1465" i="1"/>
  <c r="AF1539" i="1"/>
  <c r="AD1539" i="1"/>
  <c r="AE1539" i="1"/>
  <c r="AK1539" i="1" s="1"/>
  <c r="AL1539" i="1" s="1"/>
  <c r="AF9093" i="1"/>
  <c r="AF4939" i="1"/>
  <c r="AF580" i="1"/>
  <c r="AE580" i="1"/>
  <c r="AD580" i="1"/>
  <c r="AE3393" i="1"/>
  <c r="AD3393" i="1"/>
  <c r="AF3393" i="1"/>
  <c r="AF10357" i="1"/>
  <c r="AF6097" i="1"/>
  <c r="AF7126" i="1"/>
  <c r="AF6948" i="1"/>
  <c r="AF3078" i="1"/>
  <c r="AE3078" i="1"/>
  <c r="AF10202" i="1"/>
  <c r="AF5173" i="1"/>
  <c r="AF5188" i="1"/>
  <c r="AF5198" i="1"/>
  <c r="AF5186" i="1"/>
  <c r="AF1734" i="1"/>
  <c r="AE1734" i="1"/>
  <c r="AK1734" i="1" s="1"/>
  <c r="AL1734" i="1" s="1"/>
  <c r="AF5661" i="1"/>
  <c r="AF5379" i="1"/>
  <c r="AF5508" i="1"/>
  <c r="AF5666" i="1"/>
  <c r="AF4194" i="1"/>
  <c r="AF4190" i="1"/>
  <c r="AF1708" i="1"/>
  <c r="AE1708" i="1"/>
  <c r="AK1708" i="1" s="1"/>
  <c r="AL1708" i="1" s="1"/>
  <c r="AF9777" i="1"/>
  <c r="AF4682" i="1"/>
  <c r="AF432" i="1"/>
  <c r="AE432" i="1"/>
  <c r="AD432" i="1"/>
  <c r="AF4200" i="1"/>
  <c r="AF4197" i="1"/>
  <c r="AF2814" i="1"/>
  <c r="AE2814" i="1"/>
  <c r="AF1350" i="1"/>
  <c r="AE1350" i="1"/>
  <c r="AD1350" i="1"/>
  <c r="AF9882" i="1"/>
  <c r="AF1583" i="1"/>
  <c r="AE1583" i="1"/>
  <c r="AK1583" i="1" s="1"/>
  <c r="AL1583" i="1" s="1"/>
  <c r="AF8192" i="1"/>
  <c r="AF8159" i="1"/>
  <c r="AF9318" i="1"/>
  <c r="AF1643" i="1"/>
  <c r="AE1643" i="1"/>
  <c r="AK1643" i="1" s="1"/>
  <c r="AL1643" i="1" s="1"/>
  <c r="AD1643" i="1"/>
  <c r="AF10147" i="1"/>
  <c r="AF10194" i="1"/>
  <c r="AF5434" i="1"/>
  <c r="AF5429" i="1"/>
  <c r="AF2864" i="1"/>
  <c r="AE2864" i="1"/>
  <c r="AF9698" i="1"/>
  <c r="AF9683" i="1"/>
  <c r="AF6597" i="1"/>
  <c r="AF4101" i="1"/>
  <c r="AF5554" i="1"/>
  <c r="AF5582" i="1"/>
  <c r="AF10067" i="1"/>
  <c r="AF448" i="1"/>
  <c r="AE448" i="1"/>
  <c r="AD448" i="1"/>
  <c r="AF1422" i="1"/>
  <c r="AD1422" i="1"/>
  <c r="AE1422" i="1"/>
  <c r="AF2312" i="1"/>
  <c r="AE2312" i="1"/>
  <c r="AF2317" i="1"/>
  <c r="AE2317" i="1"/>
  <c r="AD2317" i="1"/>
  <c r="AF2423" i="1"/>
  <c r="AE2423" i="1"/>
  <c r="AF5002" i="1"/>
  <c r="AF9641" i="1"/>
  <c r="AF4102" i="1"/>
  <c r="AF10074" i="1"/>
  <c r="AF3922" i="1"/>
  <c r="AF8821" i="1"/>
  <c r="AF8820" i="1"/>
  <c r="AF3908" i="1"/>
  <c r="AF9669" i="1"/>
  <c r="AF10380" i="1"/>
  <c r="AF9411" i="1"/>
  <c r="AF2742" i="1"/>
  <c r="AE2742" i="1"/>
  <c r="AF6591" i="1"/>
  <c r="AF2642" i="1"/>
  <c r="AE2642" i="1"/>
  <c r="AG14" i="1"/>
  <c r="AF14" i="1"/>
  <c r="AE14" i="1"/>
  <c r="AD14" i="1"/>
  <c r="AF9517" i="1"/>
  <c r="AF1101" i="1"/>
  <c r="AE1101" i="1"/>
  <c r="AD1101" i="1"/>
  <c r="AF9287" i="1"/>
  <c r="AF3250" i="1"/>
  <c r="AE3250" i="1"/>
  <c r="AF10818" i="1"/>
  <c r="AF4187" i="1"/>
  <c r="AF4186" i="1"/>
  <c r="AF10199" i="1"/>
  <c r="AF6589" i="1"/>
  <c r="AF10286" i="1"/>
  <c r="AF2950" i="1"/>
  <c r="AE2950" i="1"/>
  <c r="AF6329" i="1"/>
  <c r="AF8113" i="1"/>
  <c r="AF339" i="1"/>
  <c r="AE339" i="1"/>
  <c r="AD339" i="1"/>
  <c r="AF10042" i="1"/>
  <c r="AF9704" i="1"/>
  <c r="AF9594" i="1"/>
  <c r="AF9418" i="1"/>
  <c r="AF10044" i="1"/>
  <c r="AF10621" i="1"/>
  <c r="AF5804" i="1"/>
  <c r="AF3130" i="1"/>
  <c r="AE3130" i="1"/>
  <c r="AF6029" i="1"/>
  <c r="AF9399" i="1"/>
  <c r="AF9396" i="1"/>
  <c r="AE3129" i="1"/>
  <c r="AD3129" i="1"/>
  <c r="AF3129" i="1"/>
  <c r="AF6415" i="1"/>
  <c r="AF10125" i="1"/>
  <c r="AF10131" i="1"/>
  <c r="AF9952" i="1"/>
  <c r="AF9954" i="1"/>
  <c r="AF8597" i="1"/>
  <c r="AF10120" i="1"/>
  <c r="AG126" i="1"/>
  <c r="AF126" i="1"/>
  <c r="AE126" i="1"/>
  <c r="AD126" i="1"/>
  <c r="AF7006" i="1"/>
  <c r="AF6960" i="1"/>
  <c r="AF6901" i="1"/>
  <c r="AF6976" i="1"/>
  <c r="AF6963" i="1"/>
  <c r="AF7022" i="1"/>
  <c r="AF6957" i="1"/>
  <c r="AF6962" i="1"/>
  <c r="AF6977" i="1"/>
  <c r="AF7021" i="1"/>
  <c r="AF6982" i="1"/>
  <c r="AF6469" i="1"/>
  <c r="AF5730" i="1"/>
  <c r="AF3066" i="1"/>
  <c r="AE3066" i="1"/>
  <c r="AF10094" i="1"/>
  <c r="AE3385" i="1"/>
  <c r="AD3385" i="1"/>
  <c r="AF3385" i="1"/>
  <c r="AF3594" i="1"/>
  <c r="AF8102" i="1"/>
  <c r="AF10957" i="1"/>
  <c r="AE3341" i="1"/>
  <c r="AD3341" i="1"/>
  <c r="AF3341" i="1"/>
  <c r="AF3578" i="1"/>
  <c r="AF3581" i="1"/>
  <c r="AF3612" i="1"/>
  <c r="AF3602" i="1"/>
  <c r="AF3622" i="1"/>
  <c r="AF3818" i="1"/>
  <c r="AF3355" i="1"/>
  <c r="AE3355" i="1"/>
  <c r="AF3572" i="1"/>
  <c r="AF3583" i="1"/>
  <c r="AF3804" i="1"/>
  <c r="AF3562" i="1"/>
  <c r="AF6753" i="1"/>
  <c r="AE3389" i="1"/>
  <c r="AD3389" i="1"/>
  <c r="AF3389" i="1"/>
  <c r="AF3178" i="1"/>
  <c r="AE3178" i="1"/>
  <c r="AF3574" i="1"/>
  <c r="AF3577" i="1"/>
  <c r="AF3819" i="1"/>
  <c r="AF3613" i="1"/>
  <c r="AF3619" i="1"/>
  <c r="AF3607" i="1"/>
  <c r="AF3633" i="1"/>
  <c r="AF3356" i="1"/>
  <c r="AE3356" i="1"/>
  <c r="AF3220" i="1"/>
  <c r="AE3220" i="1"/>
  <c r="AF3564" i="1"/>
  <c r="AF3618" i="1"/>
  <c r="AF3634" i="1"/>
  <c r="AF3350" i="1"/>
  <c r="AE3350" i="1"/>
  <c r="AE3221" i="1"/>
  <c r="AD3221" i="1"/>
  <c r="AF3221" i="1"/>
  <c r="AF3605" i="1"/>
  <c r="AF3635" i="1"/>
  <c r="AF3352" i="1"/>
  <c r="AE3352" i="1"/>
  <c r="AF3576" i="1"/>
  <c r="AF3632" i="1"/>
  <c r="AE3345" i="1"/>
  <c r="AD3345" i="1"/>
  <c r="AF3345" i="1"/>
  <c r="AF9434" i="1"/>
  <c r="AF9310" i="1"/>
  <c r="AF795" i="1"/>
  <c r="AE795" i="1"/>
  <c r="AD795" i="1"/>
  <c r="AF760" i="1"/>
  <c r="AE760" i="1"/>
  <c r="AD760" i="1"/>
  <c r="AF793" i="1"/>
  <c r="AE793" i="1"/>
  <c r="AD793" i="1"/>
  <c r="AF9529" i="1"/>
  <c r="AF8692" i="1"/>
  <c r="AF10784" i="1"/>
  <c r="AF1027" i="1"/>
  <c r="AE1027" i="1"/>
  <c r="AD1027" i="1"/>
  <c r="AF1018" i="1"/>
  <c r="AE1018" i="1"/>
  <c r="AD1018" i="1"/>
  <c r="AF1030" i="1"/>
  <c r="AE1030" i="1"/>
  <c r="AD1030" i="1"/>
  <c r="AF8675" i="1"/>
  <c r="AF6232" i="1"/>
  <c r="AF6237" i="1"/>
  <c r="AF6257" i="1"/>
  <c r="AF2191" i="1"/>
  <c r="AE2191" i="1"/>
  <c r="AF2853" i="1"/>
  <c r="AE2853" i="1"/>
  <c r="AD2853" i="1"/>
  <c r="AF2198" i="1"/>
  <c r="AE2198" i="1"/>
  <c r="AF2188" i="1"/>
  <c r="AE2188" i="1"/>
  <c r="AF4081" i="1"/>
  <c r="AF10591" i="1"/>
  <c r="AF2529" i="1"/>
  <c r="AE2529" i="1"/>
  <c r="AD2529" i="1"/>
  <c r="AF2528" i="1"/>
  <c r="AE2528" i="1"/>
  <c r="AF2909" i="1"/>
  <c r="AE2909" i="1"/>
  <c r="AD2909" i="1"/>
  <c r="AF2524" i="1"/>
  <c r="AE2524" i="1"/>
  <c r="AF10644" i="1"/>
  <c r="AF10403" i="1"/>
  <c r="AF10405" i="1"/>
  <c r="AF10616" i="1"/>
  <c r="AF9557" i="1"/>
  <c r="AF3984" i="1"/>
  <c r="AF9365" i="1"/>
  <c r="AF5209" i="1"/>
  <c r="AF11154" i="1"/>
  <c r="AF11046" i="1"/>
  <c r="AF11244" i="1"/>
  <c r="AF11264" i="1"/>
  <c r="AF11227" i="1"/>
  <c r="AF11255" i="1"/>
  <c r="AF11148" i="1"/>
  <c r="AF3997" i="1"/>
  <c r="AF7656" i="1"/>
  <c r="AF7660" i="1"/>
  <c r="AF7658" i="1"/>
  <c r="AF11259" i="1"/>
  <c r="AF11152" i="1"/>
  <c r="AF11242" i="1"/>
  <c r="AF11257" i="1"/>
  <c r="AF11228" i="1"/>
  <c r="AF11212" i="1"/>
  <c r="AF11274" i="1"/>
  <c r="AF11234" i="1"/>
  <c r="AF11077" i="1"/>
  <c r="AF11224" i="1"/>
  <c r="AF11149" i="1"/>
  <c r="AF11025" i="1"/>
  <c r="AF11160" i="1"/>
  <c r="AF11243" i="1"/>
  <c r="AF11177" i="1"/>
  <c r="AF282" i="1"/>
  <c r="AE282" i="1"/>
  <c r="AD282" i="1"/>
  <c r="AF1545" i="1"/>
  <c r="AE1545" i="1"/>
  <c r="AK1545" i="1" s="1"/>
  <c r="AL1545" i="1" s="1"/>
  <c r="AD1545" i="1"/>
  <c r="AF10726" i="1"/>
  <c r="AF2575" i="1"/>
  <c r="AE2575" i="1"/>
  <c r="AF2946" i="1"/>
  <c r="AE2946" i="1"/>
  <c r="AF9240" i="1"/>
  <c r="AF9270" i="1"/>
  <c r="AF3016" i="1"/>
  <c r="AE3016" i="1"/>
  <c r="AF6323" i="1"/>
  <c r="AF4811" i="1"/>
  <c r="AF1603" i="1"/>
  <c r="AD1603" i="1"/>
  <c r="AE1603" i="1"/>
  <c r="AK1603" i="1" s="1"/>
  <c r="AL1603" i="1" s="1"/>
  <c r="AF6846" i="1"/>
  <c r="AF10089" i="1"/>
  <c r="AF7147" i="1"/>
  <c r="AF7154" i="1"/>
  <c r="AF7993" i="1"/>
  <c r="AF6844" i="1"/>
  <c r="AF6840" i="1"/>
  <c r="AF6768" i="1"/>
  <c r="AF1646" i="1"/>
  <c r="AD1646" i="1"/>
  <c r="AE1646" i="1"/>
  <c r="AK1646" i="1" s="1"/>
  <c r="AL1646" i="1" s="1"/>
  <c r="AF3981" i="1"/>
  <c r="AF6945" i="1"/>
  <c r="AF6780" i="1"/>
  <c r="AF6774" i="1"/>
  <c r="AF6769" i="1"/>
  <c r="AF10560" i="1"/>
  <c r="AF11124" i="1"/>
  <c r="AF10395" i="1"/>
  <c r="AF10406" i="1"/>
  <c r="AF1678" i="1"/>
  <c r="AE1678" i="1"/>
  <c r="AK1678" i="1" s="1"/>
  <c r="AL1678" i="1" s="1"/>
  <c r="AF1305" i="1"/>
  <c r="AE1305" i="1"/>
  <c r="AD1305" i="1"/>
  <c r="AJ129" i="1"/>
  <c r="AF129" i="1"/>
  <c r="AE129" i="1"/>
  <c r="AD129" i="1"/>
  <c r="AF3683" i="1"/>
  <c r="AF3691" i="1"/>
  <c r="AF3687" i="1"/>
  <c r="AF3895" i="1"/>
  <c r="AF8840" i="1"/>
  <c r="AF1259" i="1"/>
  <c r="AE1259" i="1"/>
  <c r="AD1259" i="1"/>
  <c r="AF9094" i="1"/>
  <c r="AF1524" i="1"/>
  <c r="AE1524" i="1"/>
  <c r="AK1524" i="1" s="1"/>
  <c r="AL1524" i="1" s="1"/>
  <c r="AF1517" i="1"/>
  <c r="AK1517" i="1"/>
  <c r="AL1517" i="1" s="1"/>
  <c r="AD1517" i="1"/>
  <c r="AF5313" i="1"/>
  <c r="AF10069" i="1"/>
  <c r="AF3802" i="1"/>
  <c r="AF9781" i="1"/>
  <c r="AF10939" i="1"/>
  <c r="AF9785" i="1"/>
  <c r="AF10963" i="1"/>
  <c r="AF10940" i="1"/>
  <c r="AG106" i="1"/>
  <c r="AF106" i="1"/>
  <c r="AE106" i="1"/>
  <c r="AD106" i="1"/>
  <c r="AF1670" i="1"/>
  <c r="AE1670" i="1"/>
  <c r="AK1670" i="1" s="1"/>
  <c r="AL1670" i="1" s="1"/>
  <c r="AD1670" i="1"/>
  <c r="AG103" i="1"/>
  <c r="AF103" i="1"/>
  <c r="AE103" i="1"/>
  <c r="AD103" i="1"/>
  <c r="AF10935" i="1"/>
  <c r="AF10936" i="1"/>
  <c r="AF7086" i="1"/>
  <c r="AF7122" i="1"/>
  <c r="AF7088" i="1"/>
  <c r="AF7029" i="1"/>
  <c r="AF5033" i="1"/>
  <c r="AF9511" i="1"/>
  <c r="AF3887" i="1"/>
  <c r="AF9917" i="1"/>
  <c r="AF8157" i="1"/>
  <c r="AF8154" i="1"/>
  <c r="AF6150" i="1"/>
  <c r="AF6437" i="1"/>
  <c r="AF9563" i="1"/>
  <c r="AF828" i="1"/>
  <c r="AE828" i="1"/>
  <c r="AD828" i="1"/>
  <c r="AF3196" i="1"/>
  <c r="AE3196" i="1"/>
  <c r="AF3740" i="1"/>
  <c r="AF3733" i="1"/>
  <c r="AF3736" i="1"/>
  <c r="AE3201" i="1"/>
  <c r="AD3201" i="1"/>
  <c r="AF3201" i="1"/>
  <c r="AF3192" i="1"/>
  <c r="AE3192" i="1"/>
  <c r="AE3189" i="1"/>
  <c r="AD3189" i="1"/>
  <c r="AF3189" i="1"/>
  <c r="AF5467" i="1"/>
  <c r="AF6167" i="1"/>
  <c r="AF9519" i="1"/>
  <c r="AF842" i="1"/>
  <c r="AE842" i="1"/>
  <c r="AD842" i="1"/>
  <c r="AG97" i="1"/>
  <c r="AH97" i="1" s="1"/>
  <c r="AF97" i="1"/>
  <c r="AE97" i="1"/>
  <c r="AD97" i="1"/>
  <c r="AF790" i="1"/>
  <c r="AE790" i="1"/>
  <c r="AD790" i="1"/>
  <c r="AF768" i="1"/>
  <c r="AE768" i="1"/>
  <c r="AD768" i="1"/>
  <c r="AF787" i="1"/>
  <c r="AE787" i="1"/>
  <c r="AD787" i="1"/>
  <c r="AF781" i="1"/>
  <c r="AE781" i="1"/>
  <c r="AD781" i="1"/>
  <c r="AF776" i="1"/>
  <c r="AE776" i="1"/>
  <c r="AD776" i="1"/>
  <c r="AF792" i="1"/>
  <c r="AE792" i="1"/>
  <c r="AD792" i="1"/>
  <c r="AF844" i="1"/>
  <c r="AE844" i="1"/>
  <c r="AD844" i="1"/>
  <c r="AE3193" i="1"/>
  <c r="AD3193" i="1"/>
  <c r="AF3193" i="1"/>
  <c r="AF764" i="1"/>
  <c r="AE764" i="1"/>
  <c r="AD764" i="1"/>
  <c r="AF482" i="1"/>
  <c r="AE482" i="1"/>
  <c r="AD482" i="1"/>
  <c r="AF491" i="1"/>
  <c r="AE491" i="1"/>
  <c r="AD491" i="1"/>
  <c r="AF471" i="1"/>
  <c r="AE471" i="1"/>
  <c r="AD471" i="1"/>
  <c r="AF1149" i="1"/>
  <c r="AE1149" i="1"/>
  <c r="AD1149" i="1"/>
  <c r="AF706" i="1"/>
  <c r="AE706" i="1"/>
  <c r="AD706" i="1"/>
  <c r="AF7470" i="1"/>
  <c r="AF2934" i="1"/>
  <c r="AE2934" i="1"/>
  <c r="AF3184" i="1"/>
  <c r="AE3184" i="1"/>
  <c r="AF9530" i="1"/>
  <c r="AF7763" i="1"/>
  <c r="AF7414" i="1"/>
  <c r="AF480" i="1"/>
  <c r="AE480" i="1"/>
  <c r="AK480" i="1" s="1"/>
  <c r="AD480" i="1"/>
  <c r="AF6383" i="1"/>
  <c r="AF2050" i="1"/>
  <c r="AE2050" i="1"/>
  <c r="AF11249" i="1"/>
  <c r="AF8993" i="1"/>
  <c r="AF3096" i="1"/>
  <c r="AE3096" i="1"/>
  <c r="AF494" i="1"/>
  <c r="AE494" i="1"/>
  <c r="AD494" i="1"/>
  <c r="AF508" i="1"/>
  <c r="AE508" i="1"/>
  <c r="AD508" i="1"/>
  <c r="AF3098" i="1"/>
  <c r="AE3098" i="1"/>
  <c r="AF3094" i="1"/>
  <c r="AE3094" i="1"/>
  <c r="AF3404" i="1"/>
  <c r="AE3404" i="1"/>
  <c r="AF3406" i="1"/>
  <c r="AE3406" i="1"/>
  <c r="AF3825" i="1"/>
  <c r="AF502" i="1"/>
  <c r="AE502" i="1"/>
  <c r="AD502" i="1"/>
  <c r="AF3412" i="1"/>
  <c r="AE3412" i="1"/>
  <c r="AF478" i="1"/>
  <c r="AE478" i="1"/>
  <c r="AD478" i="1"/>
  <c r="AF3408" i="1"/>
  <c r="AE3408" i="1"/>
  <c r="AF476" i="1"/>
  <c r="AE476" i="1"/>
  <c r="AD476" i="1"/>
  <c r="AF472" i="1"/>
  <c r="AE472" i="1"/>
  <c r="AD472" i="1"/>
  <c r="AE3417" i="1"/>
  <c r="AD3417" i="1"/>
  <c r="AF3417" i="1"/>
  <c r="AF8019" i="1"/>
  <c r="AG4" i="1"/>
  <c r="AF4" i="1"/>
  <c r="AE4" i="1"/>
  <c r="AD4" i="1"/>
  <c r="AF2720" i="1"/>
  <c r="AE2720" i="1"/>
  <c r="AF10002" i="1"/>
  <c r="AF9973" i="1"/>
  <c r="AF10004" i="1"/>
  <c r="AF10010" i="1"/>
  <c r="AF6382" i="1"/>
  <c r="AF10007" i="1"/>
  <c r="AF4922" i="1"/>
  <c r="AF4830" i="1"/>
  <c r="AF3154" i="1"/>
  <c r="AE3154" i="1"/>
  <c r="AF3239" i="1"/>
  <c r="AE3239" i="1"/>
  <c r="AF486" i="1"/>
  <c r="AE486" i="1"/>
  <c r="AD486" i="1"/>
  <c r="AF10154" i="1"/>
  <c r="AF9489" i="1"/>
  <c r="AF10299" i="1"/>
  <c r="AF7799" i="1"/>
  <c r="AF9916" i="1"/>
  <c r="AG149" i="1"/>
  <c r="AF149" i="1"/>
  <c r="AE149" i="1"/>
  <c r="AD149" i="1"/>
  <c r="AF11301" i="1"/>
  <c r="AF2381" i="1"/>
  <c r="AE2381" i="1"/>
  <c r="AD2381" i="1"/>
  <c r="AF11085" i="1"/>
  <c r="AF4931" i="1"/>
  <c r="AF4824" i="1"/>
  <c r="AF5101" i="1"/>
  <c r="AF9548" i="1"/>
  <c r="AF5125" i="1"/>
  <c r="AF434" i="1"/>
  <c r="AE434" i="1"/>
  <c r="AD434" i="1"/>
  <c r="AF4628" i="1"/>
  <c r="AF8887" i="1"/>
  <c r="AF639" i="1"/>
  <c r="AE639" i="1"/>
  <c r="AD639" i="1"/>
  <c r="AF4891" i="1"/>
  <c r="AF10272" i="1"/>
  <c r="AF2744" i="1"/>
  <c r="AE2744" i="1"/>
  <c r="AF8497" i="1"/>
  <c r="AF9237" i="1"/>
  <c r="AF2451" i="1"/>
  <c r="AE2451" i="1"/>
  <c r="AF9510" i="1"/>
  <c r="AF9536" i="1"/>
  <c r="AF9831" i="1"/>
  <c r="AF986" i="1"/>
  <c r="AE986" i="1"/>
  <c r="AD986" i="1"/>
  <c r="AF9378" i="1"/>
  <c r="AF5475" i="1"/>
  <c r="AF6238" i="1"/>
  <c r="AF11268" i="1"/>
  <c r="AF6483" i="1"/>
  <c r="AF8850" i="1"/>
  <c r="AF8502" i="1"/>
  <c r="AF6507" i="1"/>
  <c r="AF5796" i="1"/>
  <c r="AF3659" i="1"/>
  <c r="AF4924" i="1"/>
  <c r="AF8057" i="1"/>
  <c r="AF298" i="1"/>
  <c r="AE298" i="1"/>
  <c r="AD298" i="1"/>
  <c r="AF6655" i="1"/>
  <c r="AF1637" i="1"/>
  <c r="AE1637" i="1"/>
  <c r="AK1637" i="1" s="1"/>
  <c r="AL1637" i="1" s="1"/>
  <c r="AD1637" i="1"/>
  <c r="AF5678" i="1"/>
  <c r="AF3120" i="1"/>
  <c r="AE3120" i="1"/>
  <c r="AF1586" i="1"/>
  <c r="AE1586" i="1"/>
  <c r="AK1586" i="1" s="1"/>
  <c r="AL1586" i="1" s="1"/>
  <c r="AF4119" i="1"/>
  <c r="AF10628" i="1"/>
  <c r="AF5690" i="1"/>
  <c r="AF1470" i="1"/>
  <c r="AD1470" i="1"/>
  <c r="AE1470" i="1"/>
  <c r="AK1470" i="1" s="1"/>
  <c r="AL1470" i="1" s="1"/>
  <c r="AF7912" i="1"/>
  <c r="AF7918" i="1"/>
  <c r="AF4109" i="1"/>
  <c r="AF7411" i="1"/>
  <c r="AF7406" i="1"/>
  <c r="AF5035" i="1"/>
  <c r="AF2344" i="1"/>
  <c r="AE2344" i="1"/>
  <c r="AF2382" i="1"/>
  <c r="AE2382" i="1"/>
  <c r="AF2286" i="1"/>
  <c r="AE2286" i="1"/>
  <c r="AF2289" i="1"/>
  <c r="AE2289" i="1"/>
  <c r="AD2289" i="1"/>
  <c r="AF1839" i="1"/>
  <c r="AE1839" i="1"/>
  <c r="AK1839" i="1" s="1"/>
  <c r="AL1839" i="1" s="1"/>
  <c r="AF2398" i="1"/>
  <c r="AE2398" i="1"/>
  <c r="AF2307" i="1"/>
  <c r="AE2307" i="1"/>
  <c r="AF2437" i="1"/>
  <c r="AE2437" i="1"/>
  <c r="AD2437" i="1"/>
  <c r="AF2361" i="1"/>
  <c r="AE2361" i="1"/>
  <c r="AD2361" i="1"/>
  <c r="AF2432" i="1"/>
  <c r="AE2432" i="1"/>
  <c r="AF2439" i="1"/>
  <c r="AE2439" i="1"/>
  <c r="AF2346" i="1"/>
  <c r="AE2346" i="1"/>
  <c r="AF2359" i="1"/>
  <c r="AE2359" i="1"/>
  <c r="AF2253" i="1"/>
  <c r="AE2253" i="1"/>
  <c r="AD2253" i="1"/>
  <c r="AF2383" i="1"/>
  <c r="AE2383" i="1"/>
  <c r="AF2072" i="1"/>
  <c r="AE2072" i="1"/>
  <c r="AF2057" i="1"/>
  <c r="AE2057" i="1"/>
  <c r="AD2057" i="1"/>
  <c r="AF2353" i="1"/>
  <c r="AE2353" i="1"/>
  <c r="AD2353" i="1"/>
  <c r="AF2262" i="1"/>
  <c r="AE2262" i="1"/>
  <c r="AF2234" i="1"/>
  <c r="AE2234" i="1"/>
  <c r="AF9392" i="1"/>
  <c r="AF2390" i="1"/>
  <c r="AE2390" i="1"/>
  <c r="AF7854" i="1"/>
  <c r="AF10873" i="1"/>
  <c r="AF5682" i="1"/>
  <c r="AF5683" i="1"/>
  <c r="AF5303" i="1"/>
  <c r="AF5665" i="1"/>
  <c r="AF5657" i="1"/>
  <c r="AF5172" i="1"/>
  <c r="AF5685" i="1"/>
  <c r="AF2173" i="1"/>
  <c r="AE2173" i="1"/>
  <c r="AD2173" i="1"/>
  <c r="AF2302" i="1"/>
  <c r="AE2302" i="1"/>
  <c r="AF4319" i="1"/>
  <c r="AF2298" i="1"/>
  <c r="AE2298" i="1"/>
  <c r="AF2295" i="1"/>
  <c r="AE2295" i="1"/>
  <c r="AF2291" i="1"/>
  <c r="AE2291" i="1"/>
  <c r="AF2285" i="1"/>
  <c r="AE2285" i="1"/>
  <c r="AD2285" i="1"/>
  <c r="AF2269" i="1"/>
  <c r="AE2269" i="1"/>
  <c r="AD2269" i="1"/>
  <c r="AF2379" i="1"/>
  <c r="AE2379" i="1"/>
  <c r="AF2377" i="1"/>
  <c r="AE2377" i="1"/>
  <c r="AD2377" i="1"/>
  <c r="AF2401" i="1"/>
  <c r="AE2401" i="1"/>
  <c r="AD2401" i="1"/>
  <c r="AF2397" i="1"/>
  <c r="AE2397" i="1"/>
  <c r="AD2397" i="1"/>
  <c r="AF2178" i="1"/>
  <c r="AE2178" i="1"/>
  <c r="AF2174" i="1"/>
  <c r="AE2174" i="1"/>
  <c r="AF2255" i="1"/>
  <c r="AE2255" i="1"/>
  <c r="AF2259" i="1"/>
  <c r="AE2259" i="1"/>
  <c r="AF4314" i="1"/>
  <c r="AF4308" i="1"/>
  <c r="AF4322" i="1"/>
  <c r="AF10650" i="1"/>
  <c r="AF6392" i="1"/>
  <c r="AF5442" i="1"/>
  <c r="AF855" i="1"/>
  <c r="AJ855" i="1"/>
  <c r="AE855" i="1"/>
  <c r="AD855" i="1"/>
  <c r="AF7749" i="1"/>
  <c r="AF9469" i="1"/>
  <c r="AF6606" i="1"/>
  <c r="AF5831" i="1"/>
  <c r="AF2303" i="1"/>
  <c r="AE2303" i="1"/>
  <c r="AF5827" i="1"/>
  <c r="AF7550" i="1"/>
  <c r="AF2309" i="1"/>
  <c r="AE2309" i="1"/>
  <c r="AD2309" i="1"/>
  <c r="AF2294" i="1"/>
  <c r="AE2294" i="1"/>
  <c r="AF2415" i="1"/>
  <c r="AE2415" i="1"/>
  <c r="AF7045" i="1"/>
  <c r="AF446" i="1"/>
  <c r="AE446" i="1"/>
  <c r="AD446" i="1"/>
  <c r="AF462" i="1"/>
  <c r="AE462" i="1"/>
  <c r="AD462" i="1"/>
  <c r="AF848" i="1"/>
  <c r="AE848" i="1"/>
  <c r="AD848" i="1"/>
  <c r="AF7121" i="1"/>
  <c r="AF2669" i="1"/>
  <c r="AE2669" i="1"/>
  <c r="AD2669" i="1"/>
  <c r="AF3018" i="1"/>
  <c r="AE3018" i="1"/>
  <c r="AF365" i="1"/>
  <c r="AE365" i="1"/>
  <c r="AD365" i="1"/>
  <c r="AF407" i="1"/>
  <c r="AL407" i="1"/>
  <c r="AD407" i="1"/>
  <c r="AF381" i="1"/>
  <c r="AE381" i="1"/>
  <c r="AD381" i="1"/>
  <c r="AF5357" i="1"/>
  <c r="AF6400" i="1"/>
  <c r="AF1136" i="1"/>
  <c r="AE1136" i="1"/>
  <c r="AD1136" i="1"/>
  <c r="AF6876" i="1"/>
  <c r="AF6861" i="1"/>
  <c r="AF6867" i="1"/>
  <c r="AF6862" i="1"/>
  <c r="AF6853" i="1"/>
  <c r="AF6872" i="1"/>
  <c r="AF9855" i="1"/>
  <c r="AF9206" i="1"/>
  <c r="AF10684" i="1"/>
  <c r="AF7723" i="1"/>
  <c r="AF389" i="1"/>
  <c r="AE389" i="1"/>
  <c r="AD389" i="1"/>
  <c r="AF370" i="1"/>
  <c r="AE370" i="1"/>
  <c r="AD370" i="1"/>
  <c r="AF10574" i="1"/>
  <c r="AF350" i="1"/>
  <c r="AE350" i="1"/>
  <c r="AD350" i="1"/>
  <c r="AF6707" i="1"/>
  <c r="AF401" i="1"/>
  <c r="AE401" i="1"/>
  <c r="AD401" i="1"/>
  <c r="AF4087" i="1"/>
  <c r="AF4408" i="1"/>
  <c r="AF1640" i="1"/>
  <c r="AD1640" i="1"/>
  <c r="AE1640" i="1"/>
  <c r="AK1640" i="1" s="1"/>
  <c r="AL1640" i="1" s="1"/>
  <c r="AF1639" i="1"/>
  <c r="AE1639" i="1"/>
  <c r="AK1639" i="1" s="1"/>
  <c r="AL1639" i="1" s="1"/>
  <c r="AF7804" i="1"/>
  <c r="AF7642" i="1"/>
  <c r="AF7651" i="1"/>
  <c r="AF7645" i="1"/>
  <c r="AF3973" i="1"/>
  <c r="AF4491" i="1"/>
  <c r="AF4439" i="1"/>
  <c r="AF4487" i="1"/>
  <c r="AF4492" i="1"/>
  <c r="AF4451" i="1"/>
  <c r="AF4449" i="1"/>
  <c r="AF3399" i="1"/>
  <c r="AE3399" i="1"/>
  <c r="AF595" i="1"/>
  <c r="AE595" i="1"/>
  <c r="AD595" i="1"/>
  <c r="AF3983" i="1"/>
  <c r="AF4035" i="1"/>
  <c r="AF3852" i="1"/>
  <c r="AF7190" i="1"/>
  <c r="AF8837" i="1"/>
  <c r="AF5523" i="1"/>
  <c r="AF3855" i="1"/>
  <c r="AF4073" i="1"/>
  <c r="AF3312" i="1"/>
  <c r="AE3312" i="1"/>
  <c r="AF6030" i="1"/>
  <c r="AF1735" i="1"/>
  <c r="AE1735" i="1"/>
  <c r="AK1735" i="1" s="1"/>
  <c r="AL1735" i="1" s="1"/>
  <c r="AF7051" i="1"/>
  <c r="AF7064" i="1"/>
  <c r="AF10693" i="1"/>
  <c r="AF9369" i="1"/>
  <c r="AF7160" i="1"/>
  <c r="AF8128" i="1"/>
  <c r="AF3139" i="1"/>
  <c r="AE3139" i="1"/>
  <c r="AF1558" i="1"/>
  <c r="AE1558" i="1"/>
  <c r="AK1558" i="1" s="1"/>
  <c r="AL1558" i="1" s="1"/>
  <c r="AD1558" i="1"/>
  <c r="AF5287" i="1"/>
  <c r="AF1747" i="1"/>
  <c r="AE1747" i="1"/>
  <c r="AK1747" i="1" s="1"/>
  <c r="AL1747" i="1" s="1"/>
  <c r="AF10040" i="1"/>
  <c r="AF1535" i="1"/>
  <c r="AE1535" i="1"/>
  <c r="AK1535" i="1" s="1"/>
  <c r="AL1535" i="1" s="1"/>
  <c r="AF3124" i="1"/>
  <c r="AE3124" i="1"/>
  <c r="AF3135" i="1"/>
  <c r="AE3135" i="1"/>
  <c r="AF2615" i="1"/>
  <c r="AE2615" i="1"/>
  <c r="AF6826" i="1"/>
  <c r="AF9215" i="1"/>
  <c r="AF8076" i="1"/>
  <c r="AF5350" i="1"/>
  <c r="AF9245" i="1"/>
  <c r="AF9256" i="1"/>
  <c r="AF9260" i="1"/>
  <c r="AF9267" i="1"/>
  <c r="AF9253" i="1"/>
  <c r="AF1522" i="1"/>
  <c r="AE1522" i="1"/>
  <c r="AK1522" i="1" s="1"/>
  <c r="AL1522" i="1" s="1"/>
  <c r="AF9262" i="1"/>
  <c r="AF3280" i="1"/>
  <c r="AE3280" i="1"/>
  <c r="AF3384" i="1"/>
  <c r="AE3384" i="1"/>
  <c r="AF7828" i="1"/>
  <c r="AF5309" i="1"/>
  <c r="AF7187" i="1"/>
  <c r="AF6739" i="1"/>
  <c r="AF6983" i="1"/>
  <c r="AF6723" i="1"/>
  <c r="AF6719" i="1"/>
  <c r="AF6711" i="1"/>
  <c r="AF9934" i="1"/>
  <c r="AF8833" i="1"/>
  <c r="AF9140" i="1"/>
  <c r="AF3952" i="1"/>
  <c r="AF8051" i="1"/>
  <c r="AF8248" i="1"/>
  <c r="AF8234" i="1"/>
  <c r="AF8055" i="1"/>
  <c r="AF6487" i="1"/>
  <c r="AF11306" i="1"/>
  <c r="AF4973" i="1"/>
  <c r="AF11305" i="1"/>
  <c r="AF11068" i="1"/>
  <c r="AF4080" i="1"/>
  <c r="AF7113" i="1"/>
  <c r="AF7004" i="1"/>
  <c r="AG174" i="1"/>
  <c r="AF174" i="1"/>
  <c r="AE174" i="1"/>
  <c r="AD174" i="1"/>
  <c r="AF1140" i="1"/>
  <c r="AE1140" i="1"/>
  <c r="AD1140" i="1"/>
  <c r="AF1286" i="1"/>
  <c r="AE1286" i="1"/>
  <c r="AD1286" i="1"/>
  <c r="AE3133" i="1"/>
  <c r="AD3133" i="1"/>
  <c r="AF3133" i="1"/>
  <c r="AF3147" i="1"/>
  <c r="AE3147" i="1"/>
  <c r="AF9493" i="1"/>
  <c r="AF6712" i="1"/>
  <c r="AF6749" i="1"/>
  <c r="AF3262" i="1"/>
  <c r="AE3262" i="1"/>
  <c r="AF10372" i="1"/>
  <c r="AF3212" i="1"/>
  <c r="AE3212" i="1"/>
  <c r="AF3152" i="1"/>
  <c r="AE3152" i="1"/>
  <c r="AE3261" i="1"/>
  <c r="AD3261" i="1"/>
  <c r="AF3261" i="1"/>
  <c r="AF3144" i="1"/>
  <c r="AE3144" i="1"/>
  <c r="AF7180" i="1"/>
  <c r="AF6633" i="1"/>
  <c r="AF6823" i="1"/>
  <c r="AF513" i="1"/>
  <c r="AE513" i="1"/>
  <c r="AD513" i="1"/>
  <c r="AF1737" i="1"/>
  <c r="AE1737" i="1"/>
  <c r="AK1737" i="1" s="1"/>
  <c r="AL1737" i="1" s="1"/>
  <c r="AD1737" i="1"/>
  <c r="AF10086" i="1"/>
  <c r="AF7427" i="1"/>
  <c r="AF664" i="1"/>
  <c r="AE664" i="1"/>
  <c r="AD664" i="1"/>
  <c r="AF7248" i="1"/>
  <c r="AF6626" i="1"/>
  <c r="AF3327" i="1"/>
  <c r="AE3327" i="1"/>
  <c r="AF3259" i="1"/>
  <c r="AE3259" i="1"/>
  <c r="AF3211" i="1"/>
  <c r="AE3211" i="1"/>
  <c r="AF2923" i="1"/>
  <c r="AE2923" i="1"/>
  <c r="AF2918" i="1"/>
  <c r="AE2918" i="1"/>
  <c r="AF7116" i="1"/>
  <c r="AF9551" i="1"/>
  <c r="AF2122" i="1"/>
  <c r="AE2122" i="1"/>
  <c r="AF1360" i="1"/>
  <c r="AE1360" i="1"/>
  <c r="AD1360" i="1"/>
  <c r="AF1016" i="1"/>
  <c r="AE1016" i="1"/>
  <c r="AD1016" i="1"/>
  <c r="AF1277" i="1"/>
  <c r="AE1277" i="1"/>
  <c r="AD1277" i="1"/>
  <c r="AF1285" i="1"/>
  <c r="AE1285" i="1"/>
  <c r="AD1285" i="1"/>
  <c r="AF1447" i="1"/>
  <c r="AD1447" i="1"/>
  <c r="AE1447" i="1"/>
  <c r="AK1447" i="1" s="1"/>
  <c r="AL1447" i="1" s="1"/>
  <c r="AF4071" i="1"/>
  <c r="AF343" i="1"/>
  <c r="AE343" i="1"/>
  <c r="AD343" i="1"/>
  <c r="AF397" i="1"/>
  <c r="AE397" i="1"/>
  <c r="AD397" i="1"/>
  <c r="AF7781" i="1"/>
  <c r="AF1587" i="1"/>
  <c r="AD1587" i="1"/>
  <c r="AE1587" i="1"/>
  <c r="AK1587" i="1" s="1"/>
  <c r="AL1587" i="1" s="1"/>
  <c r="AF1457" i="1"/>
  <c r="AE1457" i="1"/>
  <c r="AK1457" i="1" s="1"/>
  <c r="AL1457" i="1" s="1"/>
  <c r="AD1457" i="1"/>
  <c r="AF6934" i="1"/>
  <c r="AF344" i="1"/>
  <c r="AE344" i="1"/>
  <c r="AD344" i="1"/>
  <c r="AF9116" i="1"/>
  <c r="AF9118" i="1"/>
  <c r="AF9771" i="1"/>
  <c r="AF8256" i="1"/>
  <c r="AF4761" i="1"/>
  <c r="AF8244" i="1"/>
  <c r="AF8254" i="1"/>
  <c r="AF8237" i="1"/>
  <c r="AF8232" i="1"/>
  <c r="AF8271" i="1"/>
  <c r="AF8252" i="1"/>
  <c r="AF2210" i="1"/>
  <c r="AE2210" i="1"/>
  <c r="AF6330" i="1"/>
  <c r="AF7708" i="1"/>
  <c r="AF303" i="1"/>
  <c r="AE303" i="1"/>
  <c r="AD303" i="1"/>
  <c r="AF7228" i="1"/>
  <c r="AF7227" i="1"/>
  <c r="AF6815" i="1"/>
  <c r="AJ940" i="1"/>
  <c r="AF940" i="1"/>
  <c r="AE940" i="1"/>
  <c r="AD940" i="1"/>
  <c r="AF9136" i="1"/>
  <c r="AF8498" i="1"/>
  <c r="AF1644" i="1"/>
  <c r="AK1644" i="1"/>
  <c r="AL1644" i="1" s="1"/>
  <c r="AF8493" i="1"/>
  <c r="AF8500" i="1"/>
  <c r="AF8266" i="1"/>
  <c r="AF6500" i="1"/>
  <c r="AF383" i="1"/>
  <c r="AE383" i="1"/>
  <c r="AD383" i="1"/>
  <c r="AF6480" i="1"/>
  <c r="AF6496" i="1"/>
  <c r="AF392" i="1"/>
  <c r="AE392" i="1"/>
  <c r="AD392" i="1"/>
  <c r="AF8064" i="1"/>
  <c r="AF8058" i="1"/>
  <c r="AF8087" i="1"/>
  <c r="AF8073" i="1"/>
  <c r="AF4078" i="1"/>
  <c r="AF405" i="1"/>
  <c r="AE405" i="1"/>
  <c r="AD405" i="1"/>
  <c r="AF4063" i="1"/>
  <c r="AF532" i="1"/>
  <c r="AE532" i="1"/>
  <c r="AD532" i="1"/>
  <c r="AF539" i="1"/>
  <c r="AE539" i="1"/>
  <c r="AD539" i="1"/>
  <c r="AF3977" i="1"/>
  <c r="AF354" i="1"/>
  <c r="AE354" i="1"/>
  <c r="AD354" i="1"/>
  <c r="AF368" i="1"/>
  <c r="AE368" i="1"/>
  <c r="AD368" i="1"/>
  <c r="AF7776" i="1"/>
  <c r="AF9694" i="1"/>
  <c r="AF3998" i="1"/>
  <c r="AF11307" i="1"/>
  <c r="AF11270" i="1"/>
  <c r="AF11208" i="1"/>
  <c r="AF11162" i="1"/>
  <c r="AF11052" i="1"/>
  <c r="AF11055" i="1"/>
  <c r="AF11069" i="1"/>
  <c r="AF1749" i="1"/>
  <c r="AE1749" i="1"/>
  <c r="AK1749" i="1" s="1"/>
  <c r="AL1749" i="1" s="1"/>
  <c r="AD1749" i="1"/>
  <c r="AF8726" i="1"/>
  <c r="AF442" i="1"/>
  <c r="AE442" i="1"/>
  <c r="AD442" i="1"/>
  <c r="AF1200" i="1"/>
  <c r="AE1200" i="1"/>
  <c r="AD1200" i="1"/>
  <c r="AF8762" i="1"/>
  <c r="AF5789" i="1"/>
  <c r="AF7173" i="1"/>
  <c r="AF6789" i="1"/>
  <c r="AF7519" i="1"/>
  <c r="AF7068" i="1"/>
  <c r="AF5681" i="1"/>
  <c r="AF7771" i="1"/>
  <c r="AF11128" i="1"/>
  <c r="AF6818" i="1"/>
  <c r="AF4023" i="1"/>
  <c r="AF2276" i="1"/>
  <c r="AE2276" i="1"/>
  <c r="AF1041" i="1"/>
  <c r="AE1041" i="1"/>
  <c r="AK1041" i="1" s="1"/>
  <c r="AD1041" i="1"/>
  <c r="AF3879" i="1"/>
  <c r="AF6398" i="1"/>
  <c r="AF9893" i="1"/>
  <c r="AF272" i="1"/>
  <c r="AE272" i="1"/>
  <c r="AD272" i="1"/>
  <c r="AF266" i="1"/>
  <c r="AE266" i="1"/>
  <c r="AD266" i="1"/>
  <c r="AF3458" i="1"/>
  <c r="AF9298" i="1"/>
  <c r="AF9294" i="1"/>
  <c r="AF4982" i="1"/>
  <c r="AG39" i="1"/>
  <c r="AF39" i="1"/>
  <c r="AE39" i="1"/>
  <c r="AD39" i="1"/>
  <c r="AG25" i="1"/>
  <c r="AF25" i="1"/>
  <c r="AE25" i="1"/>
  <c r="AD25" i="1"/>
  <c r="AF436" i="1"/>
  <c r="AE436" i="1"/>
  <c r="AD436" i="1"/>
  <c r="AF31" i="1"/>
  <c r="AG31" i="1"/>
  <c r="AE31" i="1"/>
  <c r="AD31" i="1"/>
  <c r="AJ957" i="1"/>
  <c r="AF957" i="1"/>
  <c r="AE957" i="1"/>
  <c r="AD957" i="1"/>
  <c r="AG168" i="1"/>
  <c r="AF168" i="1"/>
  <c r="AE168" i="1"/>
  <c r="AD168" i="1"/>
  <c r="AJ954" i="1"/>
  <c r="AF954" i="1"/>
  <c r="AE954" i="1"/>
  <c r="AD954" i="1"/>
  <c r="AF1181" i="1"/>
  <c r="AE1181" i="1"/>
  <c r="AD1181" i="1"/>
  <c r="AF4554" i="1"/>
  <c r="AF5427" i="1"/>
  <c r="AF4295" i="1"/>
  <c r="AF4278" i="1"/>
  <c r="AF4293" i="1"/>
  <c r="AF9450" i="1"/>
  <c r="AF9942" i="1"/>
  <c r="AF5417" i="1"/>
  <c r="AF2493" i="1"/>
  <c r="AE2493" i="1"/>
  <c r="AD2493" i="1"/>
  <c r="AF4124" i="1"/>
  <c r="AF5414" i="1"/>
  <c r="AF5422" i="1"/>
  <c r="AF9876" i="1"/>
  <c r="AF1724" i="1"/>
  <c r="AE1724" i="1"/>
  <c r="AK1724" i="1" s="1"/>
  <c r="AL1724" i="1" s="1"/>
  <c r="AF4962" i="1"/>
  <c r="AF1653" i="1"/>
  <c r="AE1653" i="1"/>
  <c r="AK1653" i="1" s="1"/>
  <c r="AL1653" i="1" s="1"/>
  <c r="AD1653" i="1"/>
  <c r="AF1832" i="1"/>
  <c r="AE1832" i="1"/>
  <c r="AK1832" i="1" s="1"/>
  <c r="AL1832" i="1" s="1"/>
  <c r="AF3860" i="1"/>
  <c r="AF8024" i="1"/>
  <c r="AF1652" i="1"/>
  <c r="AE1652" i="1"/>
  <c r="AK1652" i="1" s="1"/>
  <c r="AL1652" i="1" s="1"/>
  <c r="AF3751" i="1"/>
  <c r="AF3748" i="1"/>
  <c r="AF3747" i="1"/>
  <c r="AF9712" i="1"/>
  <c r="AF11248" i="1"/>
  <c r="AF3476" i="1"/>
  <c r="AF9052" i="1"/>
  <c r="AG9" i="1"/>
  <c r="AF9" i="1"/>
  <c r="AE9" i="1"/>
  <c r="AD9" i="1"/>
  <c r="AF4284" i="1"/>
  <c r="AF5290" i="1"/>
  <c r="AF9404" i="1"/>
  <c r="AF5311" i="1"/>
  <c r="AF10766" i="1"/>
  <c r="AF7097" i="1"/>
  <c r="AF1589" i="1"/>
  <c r="AE1589" i="1"/>
  <c r="AK1589" i="1" s="1"/>
  <c r="AL1589" i="1" s="1"/>
  <c r="AD1589" i="1"/>
  <c r="AF7233" i="1"/>
  <c r="AF10965" i="1"/>
  <c r="AF3823" i="1"/>
  <c r="AF7884" i="1"/>
  <c r="AF5534" i="1"/>
  <c r="AF10824" i="1"/>
  <c r="AF6107" i="1"/>
  <c r="AF1344" i="1"/>
  <c r="AE1344" i="1"/>
  <c r="AD1344" i="1"/>
  <c r="AF3478" i="1"/>
  <c r="AF3491" i="1"/>
  <c r="AF6617" i="1"/>
  <c r="AF3224" i="1"/>
  <c r="AE3224" i="1"/>
  <c r="AF1343" i="1"/>
  <c r="AE1343" i="1"/>
  <c r="AD1343" i="1"/>
  <c r="AF1374" i="1"/>
  <c r="AD1374" i="1"/>
  <c r="AE1374" i="1"/>
  <c r="AF3485" i="1"/>
  <c r="AF3234" i="1"/>
  <c r="AE3234" i="1"/>
  <c r="AE3229" i="1"/>
  <c r="AD3229" i="1"/>
  <c r="AF3229" i="1"/>
  <c r="AF5448" i="1"/>
  <c r="AF9619" i="1"/>
  <c r="AF2721" i="1"/>
  <c r="AE2721" i="1"/>
  <c r="AD2721" i="1"/>
  <c r="AF2542" i="1"/>
  <c r="AE2542" i="1"/>
  <c r="AF3255" i="1"/>
  <c r="AE3255" i="1"/>
  <c r="AF2226" i="1"/>
  <c r="AE2226" i="1"/>
  <c r="AF8397" i="1"/>
  <c r="AF2207" i="1"/>
  <c r="AE2207" i="1"/>
  <c r="AF2442" i="1"/>
  <c r="AE2442" i="1"/>
  <c r="AF2216" i="1"/>
  <c r="AE2216" i="1"/>
  <c r="AF2212" i="1"/>
  <c r="AE2212" i="1"/>
  <c r="AF1484" i="1"/>
  <c r="AE1484" i="1"/>
  <c r="AK1484" i="1" s="1"/>
  <c r="AL1484" i="1" s="1"/>
  <c r="AF9200" i="1"/>
  <c r="AF2454" i="1"/>
  <c r="AE2454" i="1"/>
  <c r="AF2448" i="1"/>
  <c r="AE2448" i="1"/>
  <c r="AF2444" i="1"/>
  <c r="AE2444" i="1"/>
  <c r="AF244" i="1"/>
  <c r="AE244" i="1"/>
  <c r="AD244" i="1"/>
  <c r="AF907" i="1"/>
  <c r="AE907" i="1"/>
  <c r="AD907" i="1"/>
  <c r="AF7246" i="1"/>
  <c r="AF7101" i="1"/>
  <c r="AF8084" i="1"/>
  <c r="AF813" i="1"/>
  <c r="AE813" i="1"/>
  <c r="AD813" i="1"/>
  <c r="AF7103" i="1"/>
  <c r="AF8093" i="1"/>
  <c r="AF8089" i="1"/>
  <c r="AF7833" i="1"/>
  <c r="AF2166" i="1"/>
  <c r="AE2166" i="1"/>
  <c r="AF10233" i="1"/>
  <c r="AF5535" i="1"/>
  <c r="AF10136" i="1"/>
  <c r="AF1818" i="1"/>
  <c r="AE1818" i="1"/>
  <c r="AK1818" i="1" s="1"/>
  <c r="AL1818" i="1" s="1"/>
  <c r="AF2146" i="1"/>
  <c r="AE2146" i="1"/>
  <c r="AF10124" i="1"/>
  <c r="AF10122" i="1"/>
  <c r="AG122" i="1"/>
  <c r="AF122" i="1"/>
  <c r="AE122" i="1"/>
  <c r="AD122" i="1"/>
  <c r="AF3794" i="1"/>
  <c r="AF2145" i="1"/>
  <c r="AE2145" i="1"/>
  <c r="AD2145" i="1"/>
  <c r="AF3790" i="1"/>
  <c r="AF7585" i="1"/>
  <c r="AF10130" i="1"/>
  <c r="AF1472" i="1"/>
  <c r="AE1472" i="1"/>
  <c r="AK1472" i="1" s="1"/>
  <c r="AL1472" i="1" s="1"/>
  <c r="AD1472" i="1"/>
  <c r="AF10110" i="1"/>
  <c r="AF9714" i="1"/>
  <c r="AF2164" i="1"/>
  <c r="AE2164" i="1"/>
  <c r="AF827" i="1"/>
  <c r="AE827" i="1"/>
  <c r="AD827" i="1"/>
  <c r="AF10113" i="1"/>
  <c r="AF1836" i="1"/>
  <c r="AE1836" i="1"/>
  <c r="AK1836" i="1" s="1"/>
  <c r="AL1836" i="1" s="1"/>
  <c r="AF7818" i="1"/>
  <c r="AF2104" i="1"/>
  <c r="AE2104" i="1"/>
  <c r="AF4076" i="1"/>
  <c r="AF7737" i="1"/>
  <c r="AF1801" i="1"/>
  <c r="AE1801" i="1"/>
  <c r="AK1801" i="1" s="1"/>
  <c r="AL1801" i="1" s="1"/>
  <c r="AD1801" i="1"/>
  <c r="AF1362" i="1"/>
  <c r="AD1362" i="1"/>
  <c r="AE1362" i="1"/>
  <c r="AF936" i="1"/>
  <c r="AE936" i="1"/>
  <c r="AD936" i="1"/>
  <c r="AE3033" i="1"/>
  <c r="AD3033" i="1"/>
  <c r="AF3033" i="1"/>
  <c r="AE3029" i="1"/>
  <c r="AD3029" i="1"/>
  <c r="AF3029" i="1"/>
  <c r="AF2095" i="1"/>
  <c r="AE2095" i="1"/>
  <c r="AF7110" i="1"/>
  <c r="AF831" i="1"/>
  <c r="AE831" i="1"/>
  <c r="AD831" i="1"/>
  <c r="AF2416" i="1"/>
  <c r="AE2416" i="1"/>
  <c r="AF6748" i="1"/>
  <c r="AF7102" i="1"/>
  <c r="AF6705" i="1"/>
  <c r="AF2149" i="1"/>
  <c r="AE2149" i="1"/>
  <c r="AD2149" i="1"/>
  <c r="AF810" i="1"/>
  <c r="AE810" i="1"/>
  <c r="AD810" i="1"/>
  <c r="AF10804" i="1"/>
  <c r="AF815" i="1"/>
  <c r="AE815" i="1"/>
  <c r="AD815" i="1"/>
  <c r="AF6704" i="1"/>
  <c r="AF2047" i="1"/>
  <c r="AE2047" i="1"/>
  <c r="AE3277" i="1"/>
  <c r="AD3277" i="1"/>
  <c r="AF3277" i="1"/>
  <c r="AF7226" i="1"/>
  <c r="AF958" i="1"/>
  <c r="AE958" i="1"/>
  <c r="AD958" i="1"/>
  <c r="AF7186" i="1"/>
  <c r="AF6745" i="1"/>
  <c r="AF7214" i="1"/>
  <c r="AE3273" i="1"/>
  <c r="AD3273" i="1"/>
  <c r="AF3273" i="1"/>
  <c r="AF6816" i="1"/>
  <c r="AF939" i="1"/>
  <c r="AE939" i="1"/>
  <c r="AD939" i="1"/>
  <c r="AF6689" i="1"/>
  <c r="AF6682" i="1"/>
  <c r="AF6677" i="1"/>
  <c r="AF6673" i="1"/>
  <c r="AF10187" i="1"/>
  <c r="AF969" i="1"/>
  <c r="AE969" i="1"/>
  <c r="AD969" i="1"/>
  <c r="AF960" i="1"/>
  <c r="AE960" i="1"/>
  <c r="AD960" i="1"/>
  <c r="AF935" i="1"/>
  <c r="AE935" i="1"/>
  <c r="AD935" i="1"/>
  <c r="AF5680" i="1"/>
  <c r="AF7083" i="1"/>
  <c r="AF7077" i="1"/>
  <c r="AF10178" i="1"/>
  <c r="AF7074" i="1"/>
  <c r="AF7057" i="1"/>
  <c r="AF7467" i="1"/>
  <c r="AF7499" i="1"/>
  <c r="AG160" i="1"/>
  <c r="AF160" i="1"/>
  <c r="AE160" i="1"/>
  <c r="AD160" i="1"/>
  <c r="AF7922" i="1"/>
  <c r="AF3547" i="1"/>
  <c r="AF2131" i="1"/>
  <c r="AE2131" i="1"/>
  <c r="AF9802" i="1"/>
  <c r="AF2142" i="1"/>
  <c r="AE2142" i="1"/>
  <c r="AF2163" i="1"/>
  <c r="AE2163" i="1"/>
  <c r="AF11297" i="1"/>
  <c r="AF11059" i="1"/>
  <c r="AF11298" i="1"/>
  <c r="AF2456" i="1"/>
  <c r="AE2456" i="1"/>
  <c r="AF11280" i="1"/>
  <c r="AF11173" i="1"/>
  <c r="AF7561" i="1"/>
  <c r="AF5723" i="1"/>
  <c r="AF6378" i="1"/>
  <c r="AF1023" i="1"/>
  <c r="AE1023" i="1"/>
  <c r="AD1023" i="1"/>
  <c r="AF516" i="1"/>
  <c r="AL516" i="1"/>
  <c r="AD516" i="1"/>
  <c r="AF522" i="1"/>
  <c r="AL522" i="1"/>
  <c r="AD522" i="1"/>
  <c r="AE3257" i="1"/>
  <c r="AD3257" i="1"/>
  <c r="AF3257" i="1"/>
  <c r="AF9430" i="1"/>
  <c r="AG144" i="1"/>
  <c r="AF144" i="1"/>
  <c r="AE144" i="1"/>
  <c r="AD144" i="1"/>
  <c r="AF10411" i="1"/>
  <c r="AF2137" i="1"/>
  <c r="AE2137" i="1"/>
  <c r="AD2137" i="1"/>
  <c r="AF2133" i="1"/>
  <c r="AE2133" i="1"/>
  <c r="AD2133" i="1"/>
  <c r="AF10418" i="1"/>
  <c r="AF10422" i="1"/>
  <c r="AF7759" i="1"/>
  <c r="AF2121" i="1"/>
  <c r="AE2121" i="1"/>
  <c r="AD2121" i="1"/>
  <c r="AF2106" i="1"/>
  <c r="AE2106" i="1"/>
  <c r="AF10413" i="1"/>
  <c r="AF7684" i="1"/>
  <c r="AF1895" i="1"/>
  <c r="AE1895" i="1"/>
  <c r="AF4774" i="1"/>
  <c r="AF4778" i="1"/>
  <c r="AF1892" i="1"/>
  <c r="AE1892" i="1"/>
  <c r="AF4771" i="1"/>
  <c r="AF4767" i="1"/>
  <c r="AF4790" i="1"/>
  <c r="AF4786" i="1"/>
  <c r="AF864" i="1"/>
  <c r="AE864" i="1"/>
  <c r="AD864" i="1"/>
  <c r="AF4780" i="1"/>
  <c r="AF5169" i="1"/>
  <c r="AF7365" i="1"/>
  <c r="AF7255" i="1"/>
  <c r="AF7251" i="1"/>
  <c r="AF7363" i="1"/>
  <c r="AF10181" i="1"/>
  <c r="AF1592" i="1"/>
  <c r="AD1592" i="1"/>
  <c r="AE1592" i="1"/>
  <c r="AK1592" i="1" s="1"/>
  <c r="AL1592" i="1" s="1"/>
  <c r="AF2541" i="1"/>
  <c r="AE2541" i="1"/>
  <c r="AD2541" i="1"/>
  <c r="AF1418" i="1"/>
  <c r="AE1418" i="1"/>
  <c r="AF7269" i="1"/>
  <c r="AF7872" i="1"/>
  <c r="AF2578" i="1"/>
  <c r="AE2578" i="1"/>
  <c r="AF6666" i="1"/>
  <c r="AF7206" i="1"/>
  <c r="AF2579" i="1"/>
  <c r="AE2579" i="1"/>
  <c r="AF2679" i="1"/>
  <c r="AE2679" i="1"/>
  <c r="AF4132" i="1"/>
  <c r="AF7015" i="1"/>
  <c r="AF2674" i="1"/>
  <c r="AE2674" i="1"/>
  <c r="AF10176" i="1"/>
  <c r="AF10180" i="1"/>
  <c r="AF9073" i="1"/>
  <c r="AF9077" i="1"/>
  <c r="AF9078" i="1"/>
  <c r="AF7285" i="1"/>
  <c r="AF1290" i="1"/>
  <c r="AE1290" i="1"/>
  <c r="AD1290" i="1"/>
  <c r="AF8810" i="1"/>
  <c r="AF6690" i="1"/>
  <c r="AF2610" i="1"/>
  <c r="AE2610" i="1"/>
  <c r="AF5274" i="1"/>
  <c r="AF5285" i="1"/>
  <c r="AF5286" i="1"/>
  <c r="AF7239" i="1"/>
  <c r="AF6743" i="1"/>
  <c r="AF5296" i="1"/>
  <c r="AF738" i="1"/>
  <c r="AE738" i="1"/>
  <c r="AD738" i="1"/>
  <c r="AF3846" i="1"/>
  <c r="AF10615" i="1"/>
  <c r="AF7131" i="1"/>
  <c r="AF1799" i="1"/>
  <c r="AE1799" i="1"/>
  <c r="AK1799" i="1" s="1"/>
  <c r="AL1799" i="1" s="1"/>
  <c r="AF1632" i="1"/>
  <c r="AE1632" i="1"/>
  <c r="AK1632" i="1" s="1"/>
  <c r="AL1632" i="1" s="1"/>
  <c r="AD1632" i="1"/>
  <c r="AF1816" i="1"/>
  <c r="AE1816" i="1"/>
  <c r="AK1816" i="1" s="1"/>
  <c r="AL1816" i="1" s="1"/>
  <c r="AF9305" i="1"/>
  <c r="AF2452" i="1"/>
  <c r="AE2452" i="1"/>
  <c r="AF2331" i="1"/>
  <c r="AE2331" i="1"/>
  <c r="AF2563" i="1"/>
  <c r="AE2563" i="1"/>
  <c r="AF2512" i="1"/>
  <c r="AE2512" i="1"/>
  <c r="AF2503" i="1"/>
  <c r="AE2503" i="1"/>
  <c r="AF2539" i="1"/>
  <c r="AE2539" i="1"/>
  <c r="AF7951" i="1"/>
  <c r="AF1777" i="1"/>
  <c r="AE1777" i="1"/>
  <c r="AK1777" i="1" s="1"/>
  <c r="AL1777" i="1" s="1"/>
  <c r="AD1777" i="1"/>
  <c r="AF7044" i="1"/>
  <c r="AF7038" i="1"/>
  <c r="AF7036" i="1"/>
  <c r="AF2537" i="1"/>
  <c r="AE2537" i="1"/>
  <c r="AD2537" i="1"/>
  <c r="AF2602" i="1"/>
  <c r="AE2602" i="1"/>
  <c r="AF2722" i="1"/>
  <c r="AE2722" i="1"/>
  <c r="AF511" i="1"/>
  <c r="AE511" i="1"/>
  <c r="AD511" i="1"/>
  <c r="AF7027" i="1"/>
  <c r="AF7204" i="1"/>
  <c r="AF7137" i="1"/>
  <c r="AF7237" i="1"/>
  <c r="AF2606" i="1"/>
  <c r="AE2606" i="1"/>
  <c r="AF4379" i="1"/>
  <c r="AF6668" i="1"/>
  <c r="AF6663" i="1"/>
  <c r="AF4387" i="1"/>
  <c r="AF4384" i="1"/>
  <c r="AF6660" i="1"/>
  <c r="AF6658" i="1"/>
  <c r="AF7135" i="1"/>
  <c r="AF4377" i="1"/>
  <c r="AF5276" i="1"/>
  <c r="AF2511" i="1"/>
  <c r="AE2511" i="1"/>
  <c r="AF2504" i="1"/>
  <c r="AE2504" i="1"/>
  <c r="AF5790" i="1"/>
  <c r="AF5781" i="1"/>
  <c r="AF1623" i="1"/>
  <c r="AE1623" i="1"/>
  <c r="AK1623" i="1" s="1"/>
  <c r="AL1623" i="1" s="1"/>
  <c r="AF8799" i="1"/>
  <c r="AF1596" i="1"/>
  <c r="AE1596" i="1"/>
  <c r="AK1596" i="1" s="1"/>
  <c r="AL1596" i="1" s="1"/>
  <c r="AF9632" i="1"/>
  <c r="AF1493" i="1"/>
  <c r="AE1493" i="1"/>
  <c r="AK1493" i="1" s="1"/>
  <c r="AL1493" i="1" s="1"/>
  <c r="AD1493" i="1"/>
  <c r="AF2916" i="1"/>
  <c r="AE2916" i="1"/>
  <c r="AF10561" i="1"/>
  <c r="AF9945" i="1"/>
  <c r="AF10037" i="1"/>
  <c r="AF7464" i="1"/>
  <c r="AF9936" i="1"/>
  <c r="AF8822" i="1"/>
  <c r="AF7553" i="1"/>
  <c r="AF8829" i="1"/>
  <c r="AF9129" i="1"/>
  <c r="AF9148" i="1"/>
  <c r="AF1354" i="1"/>
  <c r="AE1354" i="1"/>
  <c r="AF9143" i="1"/>
  <c r="AF7630" i="1"/>
  <c r="AF9105" i="1"/>
  <c r="AF9101" i="1"/>
  <c r="AF9111" i="1"/>
  <c r="AF9109" i="1"/>
  <c r="AF9099" i="1"/>
  <c r="AF1401" i="1"/>
  <c r="AE1401" i="1"/>
  <c r="AD1401" i="1"/>
  <c r="AF1367" i="1"/>
  <c r="AD1367" i="1"/>
  <c r="AE1367" i="1"/>
  <c r="AF1397" i="1"/>
  <c r="AE1397" i="1"/>
  <c r="AD1397" i="1"/>
  <c r="AF11219" i="1"/>
  <c r="AF5799" i="1"/>
  <c r="AF1229" i="1"/>
  <c r="AE1229" i="1"/>
  <c r="AD1229" i="1"/>
  <c r="AF702" i="1"/>
  <c r="AE702" i="1"/>
  <c r="AD702" i="1"/>
  <c r="AF2086" i="1"/>
  <c r="AE2086" i="1"/>
  <c r="AF2082" i="1"/>
  <c r="AE2082" i="1"/>
  <c r="AF2078" i="1"/>
  <c r="AE2078" i="1"/>
  <c r="AF5653" i="1"/>
  <c r="AF709" i="1"/>
  <c r="AE709" i="1"/>
  <c r="AD709" i="1"/>
  <c r="AF894" i="1"/>
  <c r="AE894" i="1"/>
  <c r="AD894" i="1"/>
  <c r="AF10019" i="1"/>
  <c r="AF888" i="1"/>
  <c r="AE888" i="1"/>
  <c r="AD888" i="1"/>
  <c r="AF901" i="1"/>
  <c r="AE901" i="1"/>
  <c r="AD901" i="1"/>
  <c r="AF5084" i="1"/>
  <c r="AF9929" i="1"/>
  <c r="AF837" i="1"/>
  <c r="AE837" i="1"/>
  <c r="AD837" i="1"/>
  <c r="AF1180" i="1"/>
  <c r="AD1180" i="1"/>
  <c r="AE1180" i="1"/>
  <c r="AF965" i="1"/>
  <c r="AE965" i="1"/>
  <c r="AD965" i="1"/>
  <c r="AF834" i="1"/>
  <c r="AE834" i="1"/>
  <c r="AD834" i="1"/>
  <c r="AE2989" i="1"/>
  <c r="AD2989" i="1"/>
  <c r="AF2989" i="1"/>
  <c r="AF9596" i="1"/>
  <c r="AF642" i="1"/>
  <c r="AE642" i="1"/>
  <c r="AD642" i="1"/>
  <c r="AF1382" i="1"/>
  <c r="AE1382" i="1"/>
  <c r="AD1382" i="1"/>
  <c r="AF564" i="1"/>
  <c r="AE564" i="1"/>
  <c r="AD564" i="1"/>
  <c r="AF7013" i="1"/>
  <c r="AF9286" i="1"/>
  <c r="AF2167" i="1"/>
  <c r="AE2167" i="1"/>
  <c r="AF6988" i="1"/>
  <c r="AF10868" i="1"/>
  <c r="AF3502" i="1"/>
  <c r="AF9292" i="1"/>
  <c r="AF7222" i="1"/>
  <c r="AF1779" i="1"/>
  <c r="AE1779" i="1"/>
  <c r="AK1779" i="1" s="1"/>
  <c r="AL1779" i="1" s="1"/>
  <c r="AF1772" i="1"/>
  <c r="AE1772" i="1"/>
  <c r="AK1772" i="1" s="1"/>
  <c r="AL1772" i="1" s="1"/>
  <c r="AF1250" i="1"/>
  <c r="AD1250" i="1"/>
  <c r="AE1250" i="1"/>
  <c r="AF1255" i="1"/>
  <c r="AD1255" i="1"/>
  <c r="AE1255" i="1"/>
  <c r="AF1249" i="1"/>
  <c r="AE1249" i="1"/>
  <c r="AD1249" i="1"/>
  <c r="AF1260" i="1"/>
  <c r="AD1260" i="1"/>
  <c r="AE1260" i="1"/>
  <c r="AF3187" i="1"/>
  <c r="AE3187" i="1"/>
  <c r="AF2559" i="1"/>
  <c r="AE2559" i="1"/>
  <c r="AF2566" i="1"/>
  <c r="AE2566" i="1"/>
  <c r="AF7378" i="1"/>
  <c r="AE3397" i="1"/>
  <c r="AD3397" i="1"/>
  <c r="AF3397" i="1"/>
  <c r="AF887" i="1"/>
  <c r="AE887" i="1"/>
  <c r="AD887" i="1"/>
  <c r="AF2032" i="1"/>
  <c r="AE2032" i="1"/>
  <c r="AK2032" i="1" s="1"/>
  <c r="AF9508" i="1"/>
  <c r="AF9540" i="1"/>
  <c r="AF9323" i="1"/>
  <c r="AF2567" i="1"/>
  <c r="AE2567" i="1"/>
  <c r="AF2099" i="1"/>
  <c r="AE2099" i="1"/>
  <c r="AF6990" i="1"/>
  <c r="AF9328" i="1"/>
  <c r="AF10638" i="1"/>
  <c r="AF9335" i="1"/>
  <c r="AF9331" i="1"/>
  <c r="AF4465" i="1"/>
  <c r="AF9342" i="1"/>
  <c r="AF9329" i="1"/>
  <c r="AF6530" i="1"/>
  <c r="AF2037" i="1"/>
  <c r="AE2037" i="1"/>
  <c r="AD2037" i="1"/>
  <c r="AF9358" i="1"/>
  <c r="AF2116" i="1"/>
  <c r="AE2116" i="1"/>
  <c r="AF2779" i="1"/>
  <c r="AE2779" i="1"/>
  <c r="AF1330" i="1"/>
  <c r="AD1330" i="1"/>
  <c r="AE1330" i="1"/>
  <c r="AE3001" i="1"/>
  <c r="AD3001" i="1"/>
  <c r="AF3001" i="1"/>
  <c r="AF11217" i="1"/>
  <c r="AF5954" i="1"/>
  <c r="AF6952" i="1"/>
  <c r="AF6954" i="1"/>
  <c r="AF3826" i="1"/>
  <c r="AF6700" i="1"/>
  <c r="AF7096" i="1"/>
  <c r="AF7099" i="1"/>
  <c r="AF7880" i="1"/>
  <c r="AF6829" i="1"/>
  <c r="AF7229" i="1"/>
  <c r="AF2157" i="1"/>
  <c r="AE2157" i="1"/>
  <c r="AD2157" i="1"/>
  <c r="AF2153" i="1"/>
  <c r="AE2153" i="1"/>
  <c r="AD2153" i="1"/>
  <c r="AF8356" i="1"/>
  <c r="AF2128" i="1"/>
  <c r="AE2128" i="1"/>
  <c r="AF2125" i="1"/>
  <c r="AE2125" i="1"/>
  <c r="AD2125" i="1"/>
  <c r="AF8623" i="1"/>
  <c r="AF2143" i="1"/>
  <c r="AE2143" i="1"/>
  <c r="AF8628" i="1"/>
  <c r="AF8636" i="1"/>
  <c r="AF8631" i="1"/>
  <c r="AF7478" i="1"/>
  <c r="AF8624" i="1"/>
  <c r="AF7878" i="1"/>
  <c r="AF6402" i="1"/>
  <c r="AF1588" i="1"/>
  <c r="AE1588" i="1"/>
  <c r="AK1588" i="1" s="1"/>
  <c r="AL1588" i="1" s="1"/>
  <c r="AF6390" i="1"/>
  <c r="AF7387" i="1"/>
  <c r="AF4062" i="1"/>
  <c r="AF9583" i="1"/>
  <c r="AF2696" i="1"/>
  <c r="AE2696" i="1"/>
  <c r="AF7906" i="1"/>
  <c r="AF7391" i="1"/>
  <c r="AF7397" i="1"/>
  <c r="AF7395" i="1"/>
  <c r="AF2195" i="1"/>
  <c r="AE2195" i="1"/>
  <c r="AF6534" i="1"/>
  <c r="AF7513" i="1"/>
  <c r="AF7304" i="1"/>
  <c r="AF9472" i="1"/>
  <c r="AF9386" i="1"/>
  <c r="AF4014" i="1"/>
  <c r="AF8111" i="1"/>
  <c r="AF9513" i="1"/>
  <c r="AF662" i="1"/>
  <c r="AE662" i="1"/>
  <c r="AD662" i="1"/>
  <c r="AF1909" i="1"/>
  <c r="AE1909" i="1"/>
  <c r="AD1909" i="1"/>
  <c r="AF2709" i="1"/>
  <c r="AE2709" i="1"/>
  <c r="AD2709" i="1"/>
  <c r="AF1950" i="1"/>
  <c r="AE1950" i="1"/>
  <c r="AF10643" i="1"/>
  <c r="AF11122" i="1"/>
  <c r="AF1429" i="1"/>
  <c r="AE1429" i="1"/>
  <c r="AK1429" i="1" s="1"/>
  <c r="AL1429" i="1" s="1"/>
  <c r="AD1429" i="1"/>
  <c r="AF10661" i="1"/>
  <c r="AF1608" i="1"/>
  <c r="AD1608" i="1"/>
  <c r="AE1608" i="1"/>
  <c r="AK1608" i="1" s="1"/>
  <c r="AL1608" i="1" s="1"/>
  <c r="AF4923" i="1"/>
  <c r="AF6514" i="1"/>
  <c r="AF3812" i="1"/>
  <c r="AF1456" i="1"/>
  <c r="AE1456" i="1"/>
  <c r="AK1456" i="1" s="1"/>
  <c r="AL1456" i="1" s="1"/>
  <c r="AD1456" i="1"/>
  <c r="AF6523" i="1"/>
  <c r="AF7719" i="1"/>
  <c r="AF3890" i="1"/>
  <c r="AF4731" i="1"/>
  <c r="AF3917" i="1"/>
  <c r="AF5911" i="1"/>
  <c r="AF1729" i="1"/>
  <c r="AE1729" i="1"/>
  <c r="AK1729" i="1" s="1"/>
  <c r="AL1729" i="1" s="1"/>
  <c r="AD1729" i="1"/>
  <c r="AF5585" i="1"/>
  <c r="AF575" i="1"/>
  <c r="AE575" i="1"/>
  <c r="AD575" i="1"/>
  <c r="AF2819" i="1"/>
  <c r="AE2819" i="1"/>
  <c r="AF4914" i="1"/>
  <c r="AF1045" i="1"/>
  <c r="AE1045" i="1"/>
  <c r="AD1045" i="1"/>
  <c r="AF277" i="1"/>
  <c r="AE277" i="1"/>
  <c r="AD277" i="1"/>
  <c r="AF10363" i="1"/>
  <c r="AF2967" i="1"/>
  <c r="AE2967" i="1"/>
  <c r="AF6529" i="1"/>
  <c r="AF6512" i="1"/>
  <c r="AF3310" i="1"/>
  <c r="AE3310" i="1"/>
  <c r="AF10227" i="1"/>
  <c r="AF6518" i="1"/>
  <c r="AF1351" i="1"/>
  <c r="AD1351" i="1"/>
  <c r="AE1351" i="1"/>
  <c r="AF9303" i="1"/>
  <c r="AF8346" i="1"/>
  <c r="AF9573" i="1"/>
  <c r="AF9578" i="1"/>
  <c r="AF8326" i="1"/>
  <c r="AF8333" i="1"/>
  <c r="AF6905" i="1"/>
  <c r="AF7991" i="1"/>
  <c r="AF5779" i="1"/>
  <c r="AE3161" i="1"/>
  <c r="AD3161" i="1"/>
  <c r="AF3161" i="1"/>
  <c r="AF3170" i="1"/>
  <c r="AE3170" i="1"/>
  <c r="AF8707" i="1"/>
  <c r="AE3169" i="1"/>
  <c r="AK3169" i="1" s="1"/>
  <c r="AF3169" i="1"/>
  <c r="AF6644" i="1"/>
  <c r="AF6909" i="1"/>
  <c r="AF8716" i="1"/>
  <c r="AF6904" i="1"/>
  <c r="AF3363" i="1"/>
  <c r="AE3363" i="1"/>
  <c r="AF3292" i="1"/>
  <c r="AE3292" i="1"/>
  <c r="AF3351" i="1"/>
  <c r="AE3351" i="1"/>
  <c r="AF6798" i="1"/>
  <c r="AF6636" i="1"/>
  <c r="AF6641" i="1"/>
  <c r="AF1593" i="1"/>
  <c r="AE1593" i="1"/>
  <c r="AK1593" i="1" s="1"/>
  <c r="AL1593" i="1" s="1"/>
  <c r="AD1593" i="1"/>
  <c r="AF5905" i="1"/>
  <c r="AF9223" i="1"/>
  <c r="AF3838" i="1"/>
  <c r="AF2687" i="1"/>
  <c r="AE2687" i="1"/>
  <c r="AF6906" i="1"/>
  <c r="AF6762" i="1"/>
  <c r="AF9224" i="1"/>
  <c r="AF7447" i="1"/>
  <c r="AF10653" i="1"/>
  <c r="AF8643" i="1"/>
  <c r="AF4733" i="1"/>
  <c r="AF8651" i="1"/>
  <c r="AF8737" i="1"/>
  <c r="AF11072" i="1"/>
  <c r="AF1486" i="1"/>
  <c r="AD1486" i="1"/>
  <c r="AE1486" i="1"/>
  <c r="AK1486" i="1" s="1"/>
  <c r="AL1486" i="1" s="1"/>
  <c r="AF4161" i="1"/>
  <c r="AF4692" i="1"/>
  <c r="AG157" i="1"/>
  <c r="AF157" i="1"/>
  <c r="AE157" i="1"/>
  <c r="AD157" i="1"/>
  <c r="AF4048" i="1"/>
  <c r="AF8781" i="1"/>
  <c r="AF2912" i="1"/>
  <c r="AE2912" i="1"/>
  <c r="AF571" i="1"/>
  <c r="AE571" i="1"/>
  <c r="AD571" i="1"/>
  <c r="AF6395" i="1"/>
  <c r="AF2797" i="1"/>
  <c r="AE2797" i="1"/>
  <c r="AD2797" i="1"/>
  <c r="AF4480" i="1"/>
  <c r="AF1410" i="1"/>
  <c r="AD1410" i="1"/>
  <c r="AE1410" i="1"/>
  <c r="AF898" i="1"/>
  <c r="AE898" i="1"/>
  <c r="AD898" i="1"/>
  <c r="AF4227" i="1"/>
  <c r="AF4222" i="1"/>
  <c r="AF5597" i="1"/>
  <c r="AF8594" i="1"/>
  <c r="AF916" i="1"/>
  <c r="AE916" i="1"/>
  <c r="AD916" i="1"/>
  <c r="AF7707" i="1"/>
  <c r="AF993" i="1"/>
  <c r="AE993" i="1"/>
  <c r="AD993" i="1"/>
  <c r="AF923" i="1"/>
  <c r="AE923" i="1"/>
  <c r="AD923" i="1"/>
  <c r="AF919" i="1"/>
  <c r="AE919" i="1"/>
  <c r="AD919" i="1"/>
  <c r="AF914" i="1"/>
  <c r="AE914" i="1"/>
  <c r="AD914" i="1"/>
  <c r="AF9654" i="1"/>
  <c r="AE3373" i="1"/>
  <c r="AD3373" i="1"/>
  <c r="AF3373" i="1"/>
  <c r="AF6388" i="1"/>
  <c r="AF3367" i="1"/>
  <c r="AE3367" i="1"/>
  <c r="AF6639" i="1"/>
  <c r="AF3383" i="1"/>
  <c r="AE3383" i="1"/>
  <c r="AF1732" i="1"/>
  <c r="AE1732" i="1"/>
  <c r="AK1732" i="1" s="1"/>
  <c r="AL1732" i="1" s="1"/>
  <c r="AF6805" i="1"/>
  <c r="AF6996" i="1"/>
  <c r="AF3379" i="1"/>
  <c r="AE3379" i="1"/>
  <c r="AF10450" i="1"/>
  <c r="AF4042" i="1"/>
  <c r="AF9271" i="1"/>
  <c r="AF4921" i="1"/>
  <c r="AF1568" i="1"/>
  <c r="AE1568" i="1"/>
  <c r="AK1568" i="1" s="1"/>
  <c r="AL1568" i="1" s="1"/>
  <c r="AD1568" i="1"/>
  <c r="AF10543" i="1"/>
  <c r="AF5802" i="1"/>
  <c r="AF408" i="1"/>
  <c r="AE408" i="1"/>
  <c r="AD408" i="1"/>
  <c r="AF8800" i="1"/>
  <c r="AF7672" i="1"/>
  <c r="AF8723" i="1"/>
  <c r="AF8140" i="1"/>
  <c r="AF7977" i="1"/>
  <c r="AF4894" i="1"/>
  <c r="AF10668" i="1"/>
  <c r="AF1602" i="1"/>
  <c r="AE1602" i="1"/>
  <c r="AK1602" i="1" s="1"/>
  <c r="AL1602" i="1" s="1"/>
  <c r="AF10655" i="1"/>
  <c r="AF4718" i="1"/>
  <c r="AF4714" i="1"/>
  <c r="AF10858" i="1"/>
  <c r="AF6065" i="1"/>
  <c r="AF10680" i="1"/>
  <c r="AF5880" i="1"/>
  <c r="AF4027" i="1"/>
  <c r="AF10677" i="1"/>
  <c r="AF9738" i="1"/>
  <c r="AF2186" i="1"/>
  <c r="AE2186" i="1"/>
  <c r="AF8348" i="1"/>
  <c r="AF2239" i="1"/>
  <c r="AE2239" i="1"/>
  <c r="AF1078" i="1"/>
  <c r="AE1078" i="1"/>
  <c r="AD1078" i="1"/>
  <c r="AF5636" i="1"/>
  <c r="AF4472" i="1"/>
  <c r="AF9751" i="1"/>
  <c r="AF876" i="1"/>
  <c r="AE876" i="1"/>
  <c r="AD876" i="1"/>
  <c r="AF6096" i="1"/>
  <c r="AF9717" i="1"/>
  <c r="AF5024" i="1"/>
  <c r="AF5720" i="1"/>
  <c r="AF10497" i="1"/>
  <c r="AF10502" i="1"/>
  <c r="AF10449" i="1"/>
  <c r="AF2799" i="1"/>
  <c r="AE2799" i="1"/>
  <c r="AF11216" i="1"/>
  <c r="AF7366" i="1"/>
  <c r="AF10453" i="1"/>
  <c r="AF10499" i="1"/>
  <c r="AF1541" i="1"/>
  <c r="AE1541" i="1"/>
  <c r="AK1541" i="1" s="1"/>
  <c r="AL1541" i="1" s="1"/>
  <c r="AD1541" i="1"/>
  <c r="AF4019" i="1"/>
  <c r="AF9716" i="1"/>
  <c r="AF2855" i="1"/>
  <c r="AE2855" i="1"/>
  <c r="AF10163" i="1"/>
  <c r="AF11016" i="1"/>
  <c r="AF9749" i="1"/>
  <c r="AG179" i="1"/>
  <c r="AF179" i="1"/>
  <c r="AE179" i="1"/>
  <c r="AD179" i="1"/>
  <c r="AG187" i="1"/>
  <c r="AF187" i="1"/>
  <c r="AE187" i="1"/>
  <c r="AD187" i="1"/>
  <c r="AF684" i="1"/>
  <c r="AE684" i="1"/>
  <c r="AD684" i="1"/>
  <c r="AG184" i="1"/>
  <c r="AF184" i="1"/>
  <c r="AE184" i="1"/>
  <c r="AD184" i="1"/>
  <c r="AF10806" i="1"/>
  <c r="AE3077" i="1"/>
  <c r="AD3077" i="1"/>
  <c r="AF3077" i="1"/>
  <c r="AF1069" i="1"/>
  <c r="AE1069" i="1"/>
  <c r="AD1069" i="1"/>
  <c r="AF7545" i="1"/>
  <c r="AF7832" i="1"/>
  <c r="AF10515" i="1"/>
  <c r="AF1106" i="1"/>
  <c r="AE1106" i="1"/>
  <c r="AD1106" i="1"/>
  <c r="AF1062" i="1"/>
  <c r="AE1062" i="1"/>
  <c r="AD1062" i="1"/>
  <c r="AF9488" i="1"/>
  <c r="AF10884" i="1"/>
  <c r="AF1074" i="1"/>
  <c r="AE1074" i="1"/>
  <c r="AD1074" i="1"/>
  <c r="AF1068" i="1"/>
  <c r="AE1068" i="1"/>
  <c r="AD1068" i="1"/>
  <c r="AF10271" i="1"/>
  <c r="AF3653" i="1"/>
  <c r="AF10518" i="1"/>
  <c r="AF10710" i="1"/>
  <c r="AF2544" i="1"/>
  <c r="AE2544" i="1"/>
  <c r="AF10236" i="1"/>
  <c r="AF5792" i="1"/>
  <c r="AF3650" i="1"/>
  <c r="AF3665" i="1"/>
  <c r="AF3661" i="1"/>
  <c r="AF10732" i="1"/>
  <c r="AF3646" i="1"/>
  <c r="AF10857" i="1"/>
  <c r="AF4919" i="1"/>
  <c r="AF10851" i="1"/>
  <c r="AF10389" i="1"/>
  <c r="AF9362" i="1"/>
  <c r="AF9636" i="1"/>
  <c r="AF7268" i="1"/>
  <c r="AF9660" i="1"/>
  <c r="AF8642" i="1"/>
  <c r="AF705" i="1"/>
  <c r="AE705" i="1"/>
  <c r="AD705" i="1"/>
  <c r="AF9678" i="1"/>
  <c r="AF2813" i="1"/>
  <c r="AE2813" i="1"/>
  <c r="AD2813" i="1"/>
  <c r="AF2860" i="1"/>
  <c r="AE2860" i="1"/>
  <c r="AF6230" i="1"/>
  <c r="AF9424" i="1"/>
  <c r="AF10189" i="1"/>
  <c r="AF5446" i="1"/>
  <c r="AF6625" i="1"/>
  <c r="AF10511" i="1"/>
  <c r="AF3881" i="1"/>
  <c r="AF6427" i="1"/>
  <c r="AF746" i="1"/>
  <c r="AE746" i="1"/>
  <c r="AD746" i="1"/>
  <c r="AF3761" i="1"/>
  <c r="AF4066" i="1"/>
  <c r="AF7179" i="1"/>
  <c r="AF10546" i="1"/>
  <c r="AF10343" i="1"/>
  <c r="AF10501" i="1"/>
  <c r="AF2074" i="1"/>
  <c r="AE2074" i="1"/>
  <c r="AF3859" i="1"/>
  <c r="AF10179" i="1"/>
  <c r="AF3876" i="1"/>
  <c r="AF7676" i="1"/>
  <c r="AF2712" i="1"/>
  <c r="AE2712" i="1"/>
  <c r="AF7901" i="1"/>
  <c r="AF10864" i="1"/>
  <c r="AF3054" i="1"/>
  <c r="AE3054" i="1"/>
  <c r="AF1657" i="1"/>
  <c r="AE1657" i="1"/>
  <c r="AK1657" i="1" s="1"/>
  <c r="AL1657" i="1" s="1"/>
  <c r="AD1657" i="1"/>
  <c r="AF8274" i="1"/>
  <c r="AE3253" i="1"/>
  <c r="AD3253" i="1"/>
  <c r="AF3253" i="1"/>
  <c r="AJ859" i="1"/>
  <c r="AF859" i="1"/>
  <c r="AE859" i="1"/>
  <c r="AD859" i="1"/>
  <c r="AF7301" i="1"/>
  <c r="AF10391" i="1"/>
  <c r="AF7668" i="1"/>
  <c r="AF7590" i="1"/>
  <c r="AF7897" i="1"/>
  <c r="AF2820" i="1"/>
  <c r="AE2820" i="1"/>
  <c r="AF693" i="1"/>
  <c r="AE693" i="1"/>
  <c r="AD693" i="1"/>
  <c r="AF253" i="1"/>
  <c r="AE253" i="1"/>
  <c r="AD253" i="1"/>
  <c r="AF7892" i="1"/>
  <c r="AF7669" i="1"/>
  <c r="AF7574" i="1"/>
  <c r="AF10889" i="1"/>
  <c r="AF5386" i="1"/>
  <c r="AF5519" i="1"/>
  <c r="AF5335" i="1"/>
  <c r="AF10879" i="1"/>
  <c r="AF346" i="1"/>
  <c r="AE346" i="1"/>
  <c r="AD346" i="1"/>
  <c r="AF5472" i="1"/>
  <c r="AF5331" i="1"/>
  <c r="AF10463" i="1"/>
  <c r="AF5470" i="1"/>
  <c r="AF5039" i="1"/>
  <c r="AF5504" i="1"/>
  <c r="AF5162" i="1"/>
  <c r="AF10473" i="1"/>
  <c r="AF5161" i="1"/>
  <c r="AF5502" i="1"/>
  <c r="AF5076" i="1"/>
  <c r="AF10478" i="1"/>
  <c r="AF228" i="1"/>
  <c r="AE228" i="1"/>
  <c r="AD228" i="1"/>
  <c r="AF4698" i="1"/>
  <c r="AF5498" i="1"/>
  <c r="AF5166" i="1"/>
  <c r="AF5073" i="1"/>
  <c r="AF5065" i="1"/>
  <c r="AF10487" i="1"/>
  <c r="AF4694" i="1"/>
  <c r="AF5492" i="1"/>
  <c r="AF5445" i="1"/>
  <c r="AF5444" i="1"/>
  <c r="AF5496" i="1"/>
  <c r="AF5480" i="1"/>
  <c r="AF5060" i="1"/>
  <c r="AF5054" i="1"/>
  <c r="AF5408" i="1"/>
  <c r="AF5438" i="1"/>
  <c r="AF5043" i="1"/>
  <c r="AF5487" i="1"/>
  <c r="AF5483" i="1"/>
  <c r="AF5146" i="1"/>
  <c r="AF10206" i="1"/>
  <c r="AF9685" i="1"/>
  <c r="AF4915" i="1"/>
  <c r="AF5037" i="1"/>
  <c r="AF5456" i="1"/>
  <c r="AF5347" i="1"/>
  <c r="AF5091" i="1"/>
  <c r="AF8459" i="1"/>
  <c r="AF3853" i="1"/>
  <c r="AF5454" i="1"/>
  <c r="AF5081" i="1"/>
  <c r="AF5674" i="1"/>
  <c r="AF5677" i="1"/>
  <c r="AF5478" i="1"/>
  <c r="AF9890" i="1"/>
  <c r="AF4155" i="1"/>
  <c r="AF5056" i="1"/>
  <c r="AF8652" i="1"/>
  <c r="AF4691" i="1"/>
  <c r="AF4707" i="1"/>
  <c r="AF4150" i="1"/>
  <c r="AF4160" i="1"/>
  <c r="AF3889" i="1"/>
  <c r="AF2753" i="1"/>
  <c r="AE2753" i="1"/>
  <c r="AD2753" i="1"/>
  <c r="AF10529" i="1"/>
  <c r="AF10552" i="1"/>
  <c r="AF4685" i="1"/>
  <c r="AF4144" i="1"/>
  <c r="AF10303" i="1"/>
  <c r="AF5264" i="1"/>
  <c r="AF5395" i="1"/>
  <c r="AF5269" i="1"/>
  <c r="AF5265" i="1"/>
  <c r="AF10032" i="1"/>
  <c r="AF8334" i="1"/>
  <c r="AF8336" i="1"/>
  <c r="AF10542" i="1"/>
  <c r="AF10549" i="1"/>
  <c r="AF3891" i="1"/>
  <c r="AF5476" i="1"/>
  <c r="AF5388" i="1"/>
  <c r="AF8340" i="1"/>
  <c r="AF3933" i="1"/>
  <c r="AF10333" i="1"/>
  <c r="AF8460" i="1"/>
  <c r="AF10570" i="1"/>
  <c r="AF4882" i="1"/>
  <c r="AF289" i="1"/>
  <c r="AE289" i="1"/>
  <c r="AD289" i="1"/>
  <c r="AF11116" i="1"/>
  <c r="AF9623" i="1"/>
  <c r="AF5927" i="1"/>
  <c r="AF9505" i="1"/>
  <c r="AF9497" i="1"/>
  <c r="AF719" i="1"/>
  <c r="AE719" i="1"/>
  <c r="AD719" i="1"/>
  <c r="AF3008" i="1"/>
  <c r="AE3008" i="1"/>
  <c r="AF694" i="1"/>
  <c r="AE694" i="1"/>
  <c r="AD694" i="1"/>
  <c r="AF9744" i="1"/>
  <c r="AF1334" i="1"/>
  <c r="AE1334" i="1"/>
  <c r="AD1334" i="1"/>
  <c r="AF5298" i="1"/>
  <c r="AF10457" i="1"/>
  <c r="AF728" i="1"/>
  <c r="AE728" i="1"/>
  <c r="AD728" i="1"/>
  <c r="AF8414" i="1"/>
  <c r="AF10496" i="1"/>
  <c r="AF2888" i="1"/>
  <c r="AE2888" i="1"/>
  <c r="AF6212" i="1"/>
  <c r="AF6406" i="1"/>
  <c r="AF5089" i="1"/>
  <c r="AF5080" i="1"/>
  <c r="AF11136" i="1"/>
  <c r="AF8125" i="1"/>
  <c r="AF5374" i="1"/>
  <c r="AF6125" i="1"/>
  <c r="AF10483" i="1"/>
  <c r="AF8008" i="1"/>
  <c r="AF10467" i="1"/>
  <c r="AF10494" i="1"/>
  <c r="AF10509" i="1"/>
  <c r="AF10883" i="1"/>
  <c r="AF10608" i="1"/>
  <c r="AF2633" i="1"/>
  <c r="AE2633" i="1"/>
  <c r="AD2633" i="1"/>
  <c r="AF2594" i="1"/>
  <c r="AE2594" i="1"/>
  <c r="AF2880" i="1"/>
  <c r="AE2880" i="1"/>
  <c r="AF5717" i="1"/>
  <c r="AF10705" i="1"/>
  <c r="AF10694" i="1"/>
  <c r="AF2630" i="1"/>
  <c r="AE2630" i="1"/>
  <c r="AF2628" i="1"/>
  <c r="AE2628" i="1"/>
  <c r="AF7800" i="1"/>
  <c r="AF11017" i="1"/>
  <c r="AF2877" i="1"/>
  <c r="AE2877" i="1"/>
  <c r="AD2877" i="1"/>
  <c r="AF7327" i="1"/>
  <c r="AE3009" i="1"/>
  <c r="AD3009" i="1"/>
  <c r="AF3009" i="1"/>
  <c r="AF7888" i="1"/>
  <c r="AF8795" i="1"/>
  <c r="AF10347" i="1"/>
  <c r="AF8738" i="1"/>
  <c r="AF7569" i="1"/>
  <c r="AF4934" i="1"/>
  <c r="AF6541" i="1"/>
  <c r="AG151" i="1"/>
  <c r="AF151" i="1"/>
  <c r="AE151" i="1"/>
  <c r="AD151" i="1"/>
  <c r="AF4994" i="1"/>
  <c r="AF4969" i="1"/>
  <c r="AF2930" i="1"/>
  <c r="AE2930" i="1"/>
  <c r="AF4880" i="1"/>
  <c r="AF4986" i="1"/>
  <c r="AF1216" i="1"/>
  <c r="AE1216" i="1"/>
  <c r="AD1216" i="1"/>
  <c r="AE2981" i="1"/>
  <c r="AD2981" i="1"/>
  <c r="AF2981" i="1"/>
  <c r="AF5751" i="1"/>
  <c r="AF5322" i="1"/>
  <c r="AF4649" i="1"/>
  <c r="AF6546" i="1"/>
  <c r="AF2477" i="1"/>
  <c r="AE2477" i="1"/>
  <c r="AD2477" i="1"/>
  <c r="AG139" i="1"/>
  <c r="AF139" i="1"/>
  <c r="AE139" i="1"/>
  <c r="AD139" i="1"/>
  <c r="AF4964" i="1"/>
  <c r="AF224" i="1"/>
  <c r="AE224" i="1"/>
  <c r="AD224" i="1"/>
  <c r="AF4485" i="1"/>
  <c r="AF6338" i="1"/>
  <c r="AF5951" i="1"/>
  <c r="AF9175" i="1"/>
  <c r="AF2555" i="1"/>
  <c r="AE2555" i="1"/>
  <c r="AF8139" i="1"/>
  <c r="AF4829" i="1"/>
  <c r="AF5955" i="1"/>
  <c r="AF5752" i="1"/>
  <c r="AF8421" i="1"/>
  <c r="AF2486" i="1"/>
  <c r="AE2486" i="1"/>
  <c r="AF9992" i="1"/>
  <c r="AF8288" i="1"/>
  <c r="AF1135" i="1"/>
  <c r="AE1135" i="1"/>
  <c r="AD1135" i="1"/>
  <c r="AF4826" i="1"/>
  <c r="AF1239" i="1"/>
  <c r="AD1239" i="1"/>
  <c r="AE1239" i="1"/>
  <c r="AF1232" i="1"/>
  <c r="AE1232" i="1"/>
  <c r="AD1232" i="1"/>
  <c r="AF1245" i="1"/>
  <c r="AE1245" i="1"/>
  <c r="AD1245" i="1"/>
  <c r="AF2483" i="1"/>
  <c r="AE2483" i="1"/>
  <c r="AF10787" i="1"/>
  <c r="AF9499" i="1"/>
  <c r="AF1320" i="1"/>
  <c r="AD1320" i="1"/>
  <c r="AE1320" i="1"/>
  <c r="AF2488" i="1"/>
  <c r="AE2488" i="1"/>
  <c r="AF2927" i="1"/>
  <c r="AE2927" i="1"/>
  <c r="AF1230" i="1"/>
  <c r="AD1230" i="1"/>
  <c r="AE1230" i="1"/>
  <c r="AF10701" i="1"/>
  <c r="AF10697" i="1"/>
  <c r="AF1241" i="1"/>
  <c r="AE1241" i="1"/>
  <c r="AD1241" i="1"/>
  <c r="AF2626" i="1"/>
  <c r="AE2626" i="1"/>
  <c r="AF2835" i="1"/>
  <c r="AE2835" i="1"/>
  <c r="AF2831" i="1"/>
  <c r="AE2831" i="1"/>
  <c r="AF1266" i="1"/>
  <c r="AD1266" i="1"/>
  <c r="AE1266" i="1"/>
  <c r="AF730" i="1"/>
  <c r="AE730" i="1"/>
  <c r="AD730" i="1"/>
  <c r="AF1393" i="1"/>
  <c r="AE1393" i="1"/>
  <c r="AD1393" i="1"/>
  <c r="AF299" i="1"/>
  <c r="AE299" i="1"/>
  <c r="AD299" i="1"/>
  <c r="AF4645" i="1"/>
  <c r="AF9056" i="1"/>
  <c r="AF2869" i="1"/>
  <c r="AE2869" i="1"/>
  <c r="AD2869" i="1"/>
  <c r="AF8666" i="1"/>
  <c r="AF8412" i="1"/>
  <c r="AF8523" i="1"/>
  <c r="AF8410" i="1"/>
  <c r="AF4647" i="1"/>
  <c r="AG208" i="1"/>
  <c r="AF208" i="1"/>
  <c r="AE208" i="1"/>
  <c r="AD208" i="1"/>
  <c r="AF1117" i="1"/>
  <c r="AE1117" i="1"/>
  <c r="AD1117" i="1"/>
  <c r="AF8529" i="1"/>
  <c r="AF9039" i="1"/>
  <c r="AF11012" i="1"/>
  <c r="AF9041" i="1"/>
  <c r="AF9047" i="1"/>
  <c r="AF11014" i="1"/>
  <c r="AF11180" i="1"/>
  <c r="AF11041" i="1"/>
  <c r="AF7437" i="1"/>
  <c r="AF2545" i="1"/>
  <c r="AE2545" i="1"/>
  <c r="AD2545" i="1"/>
  <c r="AF7742" i="1"/>
  <c r="AF9058" i="1"/>
  <c r="AG93" i="1"/>
  <c r="AF93" i="1"/>
  <c r="AE93" i="1"/>
  <c r="AD93" i="1"/>
  <c r="AF11042" i="1"/>
  <c r="AF11049" i="1"/>
  <c r="AF6024" i="1"/>
  <c r="AF7741" i="1"/>
  <c r="AF4564" i="1"/>
  <c r="AF4572" i="1"/>
  <c r="AF9158" i="1"/>
  <c r="AF11048" i="1"/>
  <c r="AF9317" i="1"/>
  <c r="AF7428" i="1"/>
  <c r="AF7323" i="1"/>
  <c r="AF7336" i="1"/>
  <c r="AF9160" i="1"/>
  <c r="AF9168" i="1"/>
  <c r="AF645" i="1"/>
  <c r="AE645" i="1"/>
  <c r="AD645" i="1"/>
  <c r="AF1237" i="1"/>
  <c r="AE1237" i="1"/>
  <c r="AD1237" i="1"/>
  <c r="AF2843" i="1"/>
  <c r="AE2843" i="1"/>
  <c r="AF4567" i="1"/>
  <c r="AF4565" i="1"/>
  <c r="AF5755" i="1"/>
  <c r="AF9032" i="1"/>
  <c r="AF8521" i="1"/>
  <c r="AF654" i="1"/>
  <c r="AE654" i="1"/>
  <c r="AD654" i="1"/>
  <c r="AF5947" i="1"/>
  <c r="AF9604" i="1"/>
  <c r="AF4657" i="1"/>
  <c r="AF8108" i="1"/>
  <c r="AF4351" i="1"/>
  <c r="AF8670" i="1"/>
  <c r="AF5641" i="1"/>
  <c r="AF4346" i="1"/>
  <c r="AF7423" i="1"/>
  <c r="AF6174" i="1"/>
  <c r="AF10308" i="1"/>
  <c r="AF9067" i="1"/>
  <c r="AF7791" i="1"/>
  <c r="AF10815" i="1"/>
  <c r="AF4610" i="1"/>
  <c r="AF4606" i="1"/>
  <c r="AF5761" i="1"/>
  <c r="AF4890" i="1"/>
  <c r="AF4639" i="1"/>
  <c r="AF4858" i="1"/>
  <c r="AF3110" i="1"/>
  <c r="AE3110" i="1"/>
  <c r="AF8761" i="1"/>
  <c r="AF9153" i="1"/>
  <c r="AF7462" i="1"/>
  <c r="AF631" i="1"/>
  <c r="AE631" i="1"/>
  <c r="AD631" i="1"/>
  <c r="AF4369" i="1"/>
  <c r="AF7529" i="1"/>
  <c r="AF7530" i="1"/>
  <c r="AF716" i="1"/>
  <c r="AE716" i="1"/>
  <c r="AD716" i="1"/>
  <c r="AF6379" i="1"/>
  <c r="AF658" i="1"/>
  <c r="AE658" i="1"/>
  <c r="AD658" i="1"/>
  <c r="AF10798" i="1"/>
  <c r="AG196" i="1"/>
  <c r="AF196" i="1"/>
  <c r="AE196" i="1"/>
  <c r="AD196" i="1"/>
  <c r="AF5616" i="1"/>
  <c r="AF7492" i="1"/>
  <c r="AF5748" i="1"/>
  <c r="AF10112" i="1"/>
  <c r="AF8369" i="1"/>
  <c r="AF5148" i="1"/>
  <c r="AF8736" i="1"/>
  <c r="AF8617" i="1"/>
  <c r="AF5764" i="1"/>
  <c r="AG124" i="1"/>
  <c r="AF124" i="1"/>
  <c r="AE124" i="1"/>
  <c r="AD124" i="1"/>
  <c r="AF8142" i="1"/>
  <c r="AF803" i="1"/>
  <c r="AE803" i="1"/>
  <c r="AD803" i="1"/>
  <c r="AF9034" i="1"/>
  <c r="AF6134" i="1"/>
  <c r="AF7511" i="1"/>
  <c r="AF801" i="1"/>
  <c r="AE801" i="1"/>
  <c r="AD801" i="1"/>
  <c r="AF797" i="1"/>
  <c r="AE797" i="1"/>
  <c r="AD797" i="1"/>
  <c r="AF10811" i="1"/>
  <c r="AF7506" i="1"/>
  <c r="AF821" i="1"/>
  <c r="AE821" i="1"/>
  <c r="AD821" i="1"/>
  <c r="AJ808" i="1"/>
  <c r="AF808" i="1"/>
  <c r="AE808" i="1"/>
  <c r="AD808" i="1"/>
  <c r="AF5948" i="1"/>
  <c r="AF1084" i="1"/>
  <c r="AE1084" i="1"/>
  <c r="AD1084" i="1"/>
  <c r="AF10967" i="1"/>
  <c r="AF9044" i="1"/>
  <c r="AF646" i="1"/>
  <c r="AE646" i="1"/>
  <c r="AD646" i="1"/>
  <c r="AF10353" i="1"/>
  <c r="AF8931" i="1"/>
  <c r="AF8183" i="1"/>
  <c r="AF7546" i="1"/>
  <c r="AF7564" i="1"/>
  <c r="AF10998" i="1"/>
  <c r="AF10225" i="1"/>
  <c r="AF6532" i="1"/>
  <c r="AF8164" i="1"/>
  <c r="AF4364" i="1"/>
  <c r="AF4372" i="1"/>
  <c r="AF214" i="1"/>
  <c r="AE214" i="1"/>
  <c r="AD214" i="1"/>
  <c r="AG204" i="1"/>
  <c r="AF204" i="1"/>
  <c r="AE204" i="1"/>
  <c r="AD204" i="1"/>
  <c r="AF6345" i="1"/>
  <c r="AF7702" i="1"/>
  <c r="AF6027" i="1"/>
  <c r="AF7518" i="1"/>
  <c r="AF985" i="1"/>
  <c r="AE985" i="1"/>
  <c r="AD985" i="1"/>
  <c r="AF4371" i="1"/>
  <c r="AF7560" i="1"/>
  <c r="AF7652" i="1"/>
  <c r="AF10793" i="1"/>
  <c r="AF11101" i="1"/>
  <c r="AF7826" i="1"/>
  <c r="AF7469" i="1"/>
  <c r="AF8030" i="1"/>
  <c r="AF628" i="1"/>
  <c r="AE628" i="1"/>
  <c r="AD628" i="1"/>
  <c r="AF629" i="1"/>
  <c r="AE629" i="1"/>
  <c r="AD629" i="1"/>
  <c r="AF6430" i="1"/>
  <c r="AF8177" i="1"/>
  <c r="AF5949" i="1"/>
  <c r="AF10076" i="1"/>
  <c r="AF10305" i="1"/>
  <c r="AF11080" i="1"/>
  <c r="AF10301" i="1"/>
  <c r="AF5107" i="1"/>
  <c r="AF5803" i="1"/>
  <c r="AF1079" i="1"/>
  <c r="AE1079" i="1"/>
  <c r="AD1079" i="1"/>
  <c r="AF545" i="1"/>
  <c r="AE545" i="1"/>
  <c r="AD545" i="1"/>
  <c r="AF4818" i="1"/>
  <c r="AF5127" i="1"/>
  <c r="AF5140" i="1"/>
  <c r="AF4955" i="1"/>
  <c r="AF8424" i="1"/>
  <c r="AF8430" i="1"/>
  <c r="AF8411" i="1"/>
  <c r="AF5134" i="1"/>
  <c r="AF5914" i="1"/>
  <c r="AF8420" i="1"/>
  <c r="AF5128" i="1"/>
  <c r="AF8422" i="1"/>
  <c r="AF4895" i="1"/>
  <c r="AF550" i="1"/>
  <c r="AE550" i="1"/>
  <c r="AD550" i="1"/>
  <c r="AF1049" i="1"/>
  <c r="AE1049" i="1"/>
  <c r="AD1049" i="1"/>
  <c r="AF11115" i="1"/>
  <c r="AF5326" i="1"/>
  <c r="AF7629" i="1"/>
  <c r="AF9793" i="1"/>
  <c r="AF10075" i="1"/>
  <c r="AF7831" i="1"/>
  <c r="AF7688" i="1"/>
  <c r="AF5601" i="1"/>
  <c r="AF5610" i="1"/>
  <c r="AF10345" i="1"/>
  <c r="AF5608" i="1"/>
  <c r="AF7261" i="1"/>
  <c r="AF8596" i="1"/>
  <c r="AF10348" i="1"/>
  <c r="AF10757" i="1"/>
  <c r="AF5593" i="1"/>
  <c r="AF1310" i="1"/>
  <c r="AD1310" i="1"/>
  <c r="AE1310" i="1"/>
  <c r="AF609" i="1"/>
  <c r="AE609" i="1"/>
  <c r="AD609" i="1"/>
  <c r="AF10322" i="1"/>
  <c r="AF8435" i="1"/>
  <c r="AF9172" i="1"/>
  <c r="AF10759" i="1"/>
  <c r="AF10775" i="1"/>
  <c r="AF5587" i="1"/>
  <c r="AF5594" i="1"/>
  <c r="AF5753" i="1"/>
  <c r="AF4902" i="1"/>
  <c r="AF4985" i="1"/>
  <c r="AF10201" i="1"/>
  <c r="AF5200" i="1"/>
  <c r="AF5205" i="1"/>
  <c r="AF10157" i="1"/>
  <c r="AF5598" i="1"/>
  <c r="AF4974" i="1"/>
  <c r="AF7496" i="1"/>
  <c r="AF7490" i="1"/>
  <c r="AF3833" i="1"/>
  <c r="AF1665" i="1"/>
  <c r="AE1665" i="1"/>
  <c r="AK1665" i="1" s="1"/>
  <c r="AL1665" i="1" s="1"/>
  <c r="AD1665" i="1"/>
  <c r="AF9159" i="1"/>
  <c r="AF10687" i="1"/>
  <c r="AF8016" i="1"/>
  <c r="AF5563" i="1"/>
  <c r="AF4907" i="1"/>
  <c r="AF8178" i="1"/>
  <c r="AF10813" i="1"/>
  <c r="AF7498" i="1"/>
  <c r="AF9739" i="1"/>
  <c r="AF10692" i="1"/>
  <c r="AF9184" i="1"/>
  <c r="AF9190" i="1"/>
  <c r="AF7584" i="1"/>
  <c r="AF7343" i="1"/>
  <c r="AF7758" i="1"/>
  <c r="AF8172" i="1"/>
  <c r="AF9195" i="1"/>
  <c r="AF7354" i="1"/>
  <c r="AF7352" i="1"/>
  <c r="AF7900" i="1"/>
  <c r="AF3106" i="1"/>
  <c r="AE3106" i="1"/>
  <c r="AF8015" i="1"/>
  <c r="AF5613" i="1"/>
  <c r="AF4528" i="1"/>
  <c r="AF4523" i="1"/>
  <c r="AF7967" i="1"/>
  <c r="AF1126" i="1"/>
  <c r="AE1126" i="1"/>
  <c r="AD1126" i="1"/>
  <c r="AF4531" i="1"/>
  <c r="AF4525" i="1"/>
  <c r="AF4334" i="1"/>
  <c r="AF8036" i="1"/>
  <c r="AF8046" i="1"/>
  <c r="AF1227" i="1"/>
  <c r="AE1227" i="1"/>
  <c r="AD1227" i="1"/>
  <c r="AF8994" i="1"/>
  <c r="AF4339" i="1"/>
  <c r="AF4335" i="1"/>
  <c r="AF8029" i="1"/>
  <c r="AF8048" i="1"/>
  <c r="AF8049" i="1"/>
  <c r="AF9000" i="1"/>
  <c r="AF4344" i="1"/>
  <c r="AF8181" i="1"/>
  <c r="AF9908" i="1"/>
  <c r="AF8039" i="1"/>
  <c r="AF9081" i="1"/>
  <c r="AF9001" i="1"/>
  <c r="AF8989" i="1"/>
  <c r="AF630" i="1"/>
  <c r="AE630" i="1"/>
  <c r="AD630" i="1"/>
  <c r="AF8373" i="1"/>
  <c r="AF8366" i="1"/>
  <c r="AF8302" i="1"/>
  <c r="AF8595" i="1"/>
  <c r="AF8606" i="1"/>
  <c r="AF8147" i="1"/>
  <c r="AF11192" i="1"/>
  <c r="AF5112" i="1"/>
  <c r="AF5104" i="1"/>
  <c r="AF4475" i="1"/>
  <c r="AF8361" i="1"/>
  <c r="AF5099" i="1"/>
  <c r="AF10051" i="1"/>
  <c r="AF8347" i="1"/>
  <c r="AF1313" i="1"/>
  <c r="AE1313" i="1"/>
  <c r="AD1313" i="1"/>
  <c r="AF8352" i="1"/>
  <c r="AF8462" i="1"/>
  <c r="AF8116" i="1"/>
  <c r="AF7982" i="1"/>
  <c r="AF8610" i="1"/>
  <c r="AF8468" i="1"/>
  <c r="AF8179" i="1"/>
  <c r="AF8162" i="1"/>
  <c r="AF9189" i="1"/>
  <c r="AF3837" i="1"/>
  <c r="AF1112" i="1"/>
  <c r="AE1112" i="1"/>
  <c r="AD1112" i="1"/>
  <c r="AF4420" i="1"/>
  <c r="AF5609" i="1"/>
  <c r="AF5574" i="1"/>
  <c r="AF4410" i="1"/>
  <c r="AF4515" i="1"/>
  <c r="AF4566" i="1"/>
  <c r="AF8746" i="1"/>
  <c r="AF8749" i="1"/>
  <c r="AF6940" i="1"/>
  <c r="AF4514" i="1"/>
  <c r="AF4512" i="1"/>
  <c r="AJ207" i="1"/>
  <c r="AF207" i="1"/>
  <c r="AE207" i="1"/>
  <c r="AD207" i="1"/>
  <c r="AF1114" i="1"/>
  <c r="AE1114" i="1"/>
  <c r="AD1114" i="1"/>
  <c r="AF659" i="1"/>
  <c r="AE659" i="1"/>
  <c r="AD659" i="1"/>
  <c r="AF5906" i="1"/>
  <c r="AF1295" i="1"/>
  <c r="AE1295" i="1"/>
  <c r="AD1295" i="1"/>
  <c r="AF4467" i="1"/>
  <c r="AF10155" i="1"/>
  <c r="AF5745" i="1"/>
  <c r="AF8933" i="1"/>
  <c r="AF8438" i="1"/>
  <c r="AF9754" i="1"/>
  <c r="AF2654" i="1"/>
  <c r="AE2654" i="1"/>
  <c r="AF4735" i="1"/>
  <c r="AF4888" i="1"/>
  <c r="AF3906" i="1"/>
  <c r="AF4635" i="1"/>
  <c r="AF2664" i="1"/>
  <c r="AE2664" i="1"/>
  <c r="AF2661" i="1"/>
  <c r="AE2661" i="1"/>
  <c r="AD2661" i="1"/>
  <c r="AF4625" i="1"/>
  <c r="AF4621" i="1"/>
  <c r="AF6454" i="1"/>
  <c r="AF1195" i="1"/>
  <c r="AE1195" i="1"/>
  <c r="AD1195" i="1"/>
  <c r="AF5217" i="1"/>
  <c r="AF4613" i="1"/>
  <c r="AF4423" i="1"/>
  <c r="AF725" i="1"/>
  <c r="AE725" i="1"/>
  <c r="AD725" i="1"/>
  <c r="AF4466" i="1"/>
  <c r="AF4484" i="1"/>
  <c r="AF982" i="1"/>
  <c r="AE982" i="1"/>
  <c r="AD982" i="1"/>
  <c r="AF5214" i="1"/>
  <c r="AF8577" i="1"/>
  <c r="AF8590" i="1"/>
  <c r="AF8283" i="1"/>
  <c r="AF6622" i="1"/>
  <c r="AF8473" i="1"/>
  <c r="AF8475" i="1"/>
  <c r="AF8506" i="1"/>
  <c r="AF6062" i="1"/>
  <c r="AF8573" i="1"/>
  <c r="AF8286" i="1"/>
  <c r="AF8278" i="1"/>
  <c r="AF8318" i="1"/>
  <c r="AF8584" i="1"/>
  <c r="AF8575" i="1"/>
  <c r="AF10158" i="1"/>
  <c r="AG46" i="1"/>
  <c r="AF46" i="1"/>
  <c r="AE46" i="1"/>
  <c r="AD46" i="1"/>
  <c r="AF4399" i="1"/>
  <c r="AF6196" i="1"/>
  <c r="AG120" i="1"/>
  <c r="AF120" i="1"/>
  <c r="AE120" i="1"/>
  <c r="AD120" i="1"/>
  <c r="AG52" i="1"/>
  <c r="AF52" i="1"/>
  <c r="AE52" i="1"/>
  <c r="AD52" i="1"/>
  <c r="AF6156" i="1"/>
  <c r="AF8910" i="1"/>
  <c r="AF6142" i="1"/>
  <c r="AG48" i="1"/>
  <c r="AF48" i="1"/>
  <c r="AE48" i="1"/>
  <c r="AD48" i="1"/>
  <c r="AG77" i="1"/>
  <c r="AF77" i="1"/>
  <c r="AE77" i="1"/>
  <c r="AD77" i="1"/>
  <c r="AF6136" i="1"/>
  <c r="AF6181" i="1"/>
  <c r="AF6217" i="1"/>
  <c r="AF8912" i="1"/>
  <c r="AF6109" i="1"/>
  <c r="AF5632" i="1"/>
  <c r="AF8913" i="1"/>
  <c r="AF6275" i="1"/>
  <c r="AF8871" i="1"/>
  <c r="AF8868" i="1"/>
  <c r="AF8862" i="1"/>
  <c r="AF6354" i="1"/>
  <c r="AF8851" i="1"/>
  <c r="AF8848" i="1"/>
  <c r="AF594" i="1"/>
  <c r="AE594" i="1"/>
  <c r="AD594" i="1"/>
  <c r="AF10580" i="1"/>
  <c r="AF8450" i="1"/>
  <c r="AF614" i="1"/>
  <c r="AE614" i="1"/>
  <c r="AD614" i="1"/>
  <c r="AF8556" i="1"/>
  <c r="AF5634" i="1"/>
  <c r="AF5633" i="1"/>
  <c r="AF5626" i="1"/>
  <c r="AF8561" i="1"/>
  <c r="AF4737" i="1"/>
  <c r="AF4741" i="1"/>
  <c r="AF8888" i="1"/>
  <c r="AF5007" i="1"/>
  <c r="AF5638" i="1"/>
  <c r="AF4456" i="1"/>
  <c r="AF8782" i="1"/>
  <c r="AF8562" i="1"/>
  <c r="AF5631" i="1"/>
  <c r="AF990" i="1"/>
  <c r="AE990" i="1"/>
  <c r="AD990" i="1"/>
  <c r="AF8882" i="1"/>
  <c r="AF7302" i="1"/>
  <c r="AF7942" i="1"/>
  <c r="AF2660" i="1"/>
  <c r="AE2660" i="1"/>
  <c r="AF7946" i="1"/>
  <c r="AF8895" i="1"/>
  <c r="AJ206" i="1"/>
  <c r="AF206" i="1"/>
  <c r="AE206" i="1"/>
  <c r="AD206" i="1"/>
  <c r="AF7267" i="1"/>
  <c r="AF4402" i="1"/>
  <c r="AF8875" i="1"/>
  <c r="AF8920" i="1"/>
  <c r="AG10" i="1"/>
  <c r="AF10" i="1"/>
  <c r="AE10" i="1"/>
  <c r="AD10" i="1"/>
  <c r="AF4396" i="1"/>
  <c r="AF8900" i="1"/>
  <c r="AF8758" i="1"/>
  <c r="AF9841" i="1"/>
  <c r="AF5010" i="1"/>
  <c r="AF1293" i="1"/>
  <c r="AE1293" i="1"/>
  <c r="AD1293" i="1"/>
  <c r="AF8966" i="1"/>
  <c r="AF5023" i="1"/>
  <c r="AF6441" i="1"/>
  <c r="AF9012" i="1"/>
  <c r="AF973" i="1"/>
  <c r="AE973" i="1"/>
  <c r="AD973" i="1"/>
  <c r="AF994" i="1"/>
  <c r="AE994" i="1"/>
  <c r="AD994" i="1"/>
  <c r="AF9518" i="1"/>
  <c r="AF5018" i="1"/>
  <c r="AF6453" i="1"/>
  <c r="AF5714" i="1"/>
  <c r="AF4905" i="1"/>
  <c r="AF333" i="1"/>
  <c r="AE333" i="1"/>
  <c r="AD333" i="1"/>
  <c r="AF11102" i="1"/>
  <c r="AF11287" i="1"/>
  <c r="AF5736" i="1"/>
  <c r="AF5932" i="1"/>
  <c r="AF5022" i="1"/>
  <c r="AF8380" i="1"/>
  <c r="AF10816" i="1"/>
  <c r="AF6416" i="1"/>
  <c r="AF8383" i="1"/>
  <c r="AF8388" i="1"/>
  <c r="AF8446" i="1"/>
  <c r="AG59" i="1"/>
  <c r="AF59" i="1"/>
  <c r="AE59" i="1"/>
  <c r="AD59" i="1"/>
  <c r="AF63" i="1"/>
  <c r="AG63" i="1"/>
  <c r="AE63" i="1"/>
  <c r="AD63" i="1"/>
  <c r="AG68" i="1"/>
  <c r="AF68" i="1"/>
  <c r="AE68" i="1"/>
  <c r="AD68" i="1"/>
  <c r="AG69" i="1"/>
  <c r="AF69" i="1"/>
  <c r="AE69" i="1"/>
  <c r="AD69" i="1"/>
  <c r="AG42" i="1"/>
  <c r="AF42" i="1"/>
  <c r="AE42" i="1"/>
  <c r="AD42" i="1"/>
  <c r="AF1415" i="1"/>
  <c r="AD1415" i="1"/>
  <c r="AE1415" i="1"/>
  <c r="AF1309" i="1"/>
  <c r="AE1309" i="1"/>
  <c r="AD1309" i="1"/>
  <c r="AF7627" i="1"/>
  <c r="AF6105" i="1"/>
  <c r="AF2891" i="1"/>
  <c r="AE2891" i="1"/>
  <c r="AF604" i="1"/>
  <c r="AE604" i="1"/>
  <c r="AD604" i="1"/>
  <c r="AF11087" i="1"/>
  <c r="AF8928" i="1"/>
  <c r="AF5548" i="1"/>
  <c r="AF5531" i="1"/>
  <c r="AF8927" i="1"/>
  <c r="AF2593" i="1"/>
  <c r="AE2593" i="1"/>
  <c r="AD2593" i="1"/>
  <c r="AF2592" i="1"/>
  <c r="AE2592" i="1"/>
  <c r="AF8975" i="1"/>
  <c r="AF5532" i="1"/>
  <c r="AF8309" i="1"/>
  <c r="AF7929" i="1"/>
  <c r="AF5539" i="1"/>
  <c r="AF5546" i="1"/>
  <c r="AF8311" i="1"/>
  <c r="AF991" i="1"/>
  <c r="AE991" i="1"/>
  <c r="AD991" i="1"/>
  <c r="AG143" i="1"/>
  <c r="AF143" i="1"/>
  <c r="AE143" i="1"/>
  <c r="AD143" i="1"/>
  <c r="AF8448" i="1"/>
  <c r="AF8197" i="1"/>
  <c r="AF8204" i="1"/>
  <c r="AF5025" i="1"/>
  <c r="AG150" i="1"/>
  <c r="AF150" i="1"/>
  <c r="AE150" i="1"/>
  <c r="AD150" i="1"/>
  <c r="AF8976" i="1"/>
  <c r="AF618" i="1"/>
  <c r="AE618" i="1"/>
  <c r="AD618" i="1"/>
  <c r="AF7871" i="1"/>
  <c r="AF10782" i="1"/>
  <c r="AF9830" i="1"/>
  <c r="AF8375" i="1"/>
  <c r="AF2617" i="1"/>
  <c r="AE2617" i="1"/>
  <c r="AD2617" i="1"/>
  <c r="AF6124" i="1"/>
  <c r="AF7862" i="1"/>
  <c r="AF6127" i="1"/>
  <c r="AF9481" i="1"/>
  <c r="AF9859" i="1"/>
  <c r="AF9863" i="1"/>
  <c r="AF9836" i="1"/>
  <c r="AF749" i="1"/>
  <c r="AE749" i="1"/>
  <c r="AD749" i="1"/>
  <c r="AF7306" i="1"/>
  <c r="AF9856" i="1"/>
  <c r="AF5464" i="1"/>
  <c r="AF7864" i="1"/>
  <c r="AF7389" i="1"/>
  <c r="AF7311" i="1"/>
  <c r="AF8392" i="1"/>
  <c r="AF8376" i="1"/>
  <c r="AF9826" i="1"/>
  <c r="AF9815" i="1"/>
  <c r="AF8377" i="1"/>
  <c r="AF9963" i="1"/>
  <c r="AF674" i="1"/>
  <c r="AE674" i="1"/>
  <c r="AD674" i="1"/>
  <c r="AF9867" i="1"/>
  <c r="AF9817" i="1"/>
  <c r="AF6126" i="1"/>
  <c r="AF9838" i="1"/>
  <c r="AF9852" i="1"/>
  <c r="AF600" i="1"/>
  <c r="AE600" i="1"/>
  <c r="AD600" i="1"/>
  <c r="AF7396" i="1"/>
  <c r="AF7593" i="1"/>
  <c r="AF7310" i="1"/>
  <c r="AF9842" i="1"/>
  <c r="AF5243" i="1"/>
  <c r="AF5245" i="1"/>
  <c r="AF2766" i="1"/>
  <c r="AE2766" i="1"/>
  <c r="AF2770" i="1"/>
  <c r="AE2770" i="1"/>
  <c r="AG89" i="1"/>
  <c r="AF89" i="1"/>
  <c r="AE89" i="1"/>
  <c r="AD89" i="1"/>
  <c r="AF1155" i="1"/>
  <c r="AD1155" i="1"/>
  <c r="AE1155" i="1"/>
  <c r="AF1153" i="1"/>
  <c r="AE1153" i="1"/>
  <c r="AD1153" i="1"/>
  <c r="AF5246" i="1"/>
  <c r="AF5250" i="1"/>
  <c r="AF2761" i="1"/>
  <c r="AE2761" i="1"/>
  <c r="AD2761" i="1"/>
  <c r="AF6119" i="1"/>
  <c r="AF5237" i="1"/>
  <c r="AF6133" i="1"/>
  <c r="AF10255" i="1"/>
  <c r="AF6350" i="1"/>
  <c r="AF10792" i="1"/>
  <c r="AF5239" i="1"/>
  <c r="AF10601" i="1"/>
  <c r="AF9515" i="1"/>
  <c r="AF10875" i="1"/>
  <c r="AF335" i="1"/>
  <c r="AE335" i="1"/>
  <c r="AD335" i="1"/>
  <c r="AF3878" i="1"/>
  <c r="AF9413" i="1"/>
  <c r="AF7526" i="1"/>
  <c r="AF6466" i="1"/>
  <c r="AF6291" i="1"/>
  <c r="AF10685" i="1"/>
  <c r="AF11095" i="1"/>
  <c r="AF8688" i="1"/>
  <c r="AF8531" i="1"/>
  <c r="AF7713" i="1"/>
  <c r="AF6229" i="1"/>
  <c r="AF6272" i="1"/>
  <c r="AF8679" i="1"/>
  <c r="AF10776" i="1"/>
  <c r="AF6306" i="1"/>
  <c r="AF6265" i="1"/>
  <c r="AF10686" i="1"/>
  <c r="AF6259" i="1"/>
  <c r="AF6222" i="1"/>
  <c r="AF6121" i="1"/>
  <c r="AF6282" i="1"/>
  <c r="AF8772" i="1"/>
  <c r="AF8774" i="1"/>
  <c r="AF6921" i="1"/>
  <c r="AF10238" i="1"/>
  <c r="AF6255" i="1"/>
  <c r="AF6231" i="1"/>
  <c r="AF6160" i="1"/>
  <c r="AF744" i="1"/>
  <c r="AE744" i="1"/>
  <c r="AD744" i="1"/>
  <c r="AF8683" i="1"/>
  <c r="AF8535" i="1"/>
  <c r="AF7265" i="1"/>
  <c r="AF8542" i="1"/>
  <c r="AF8534" i="1"/>
  <c r="AF6106" i="1"/>
  <c r="AF6225" i="1"/>
  <c r="AF6301" i="1"/>
  <c r="AF8220" i="1"/>
  <c r="AF8777" i="1"/>
  <c r="AF6228" i="1"/>
  <c r="AF5369" i="1"/>
  <c r="AF6252" i="1"/>
  <c r="AF6088" i="1"/>
  <c r="AF6299" i="1"/>
  <c r="AF8549" i="1"/>
  <c r="AF6296" i="1"/>
  <c r="AF6292" i="1"/>
  <c r="AF6285" i="1"/>
  <c r="AF10629" i="1"/>
  <c r="AF6104" i="1"/>
  <c r="AF6240" i="1"/>
  <c r="AF6311" i="1"/>
  <c r="AF6266" i="1"/>
  <c r="AF10331" i="1"/>
  <c r="AF6503" i="1"/>
  <c r="AJ121" i="1"/>
  <c r="AF121" i="1"/>
  <c r="AE121" i="1"/>
  <c r="AD121" i="1"/>
  <c r="AF10052" i="1"/>
  <c r="AF7280" i="1"/>
  <c r="AF6213" i="1"/>
  <c r="AF6179" i="1"/>
  <c r="AF4816" i="1"/>
  <c r="AF7655" i="1"/>
  <c r="AF6201" i="1"/>
  <c r="AG91" i="1"/>
  <c r="AF91" i="1"/>
  <c r="AE91" i="1"/>
  <c r="AD91" i="1"/>
  <c r="AF10770" i="1"/>
  <c r="AF9902" i="1"/>
  <c r="AF5800" i="1"/>
  <c r="AF1171" i="1"/>
  <c r="AE1171" i="1"/>
  <c r="AD1171" i="1"/>
  <c r="AF1165" i="1"/>
  <c r="AE1165" i="1"/>
  <c r="AD1165" i="1"/>
  <c r="AF1163" i="1"/>
  <c r="AE1163" i="1"/>
  <c r="AD1163" i="1"/>
  <c r="AF10573" i="1"/>
  <c r="AF10713" i="1"/>
  <c r="AF10630" i="1"/>
  <c r="AF4870" i="1"/>
  <c r="AF10603" i="1"/>
  <c r="AF1955" i="1"/>
  <c r="AE1955" i="1"/>
  <c r="AF7720" i="1"/>
  <c r="AF10384" i="1"/>
  <c r="AF9995" i="1"/>
  <c r="AF1137" i="1"/>
  <c r="AE1137" i="1"/>
  <c r="AD1137" i="1"/>
  <c r="AF11144" i="1"/>
  <c r="AF11247" i="1"/>
  <c r="AF3488" i="1"/>
  <c r="AF10602" i="1"/>
  <c r="AF10723" i="1"/>
  <c r="AF8925" i="1"/>
  <c r="AF6932" i="1"/>
  <c r="AF10898" i="1"/>
  <c r="AF10292" i="1"/>
  <c r="AF10295" i="1"/>
  <c r="AF7314" i="1"/>
  <c r="AF10315" i="1"/>
  <c r="AF10736" i="1"/>
  <c r="AF10314" i="1"/>
  <c r="AF10725" i="1"/>
  <c r="AF415" i="1"/>
  <c r="AE415" i="1"/>
  <c r="AD415" i="1"/>
  <c r="AF441" i="1"/>
  <c r="AE441" i="1"/>
  <c r="AD441" i="1"/>
  <c r="AF1371" i="1"/>
  <c r="AE1371" i="1"/>
  <c r="AD1371" i="1"/>
  <c r="AF9498" i="1"/>
  <c r="AF4881" i="1"/>
  <c r="AF1218" i="1"/>
  <c r="AD1218" i="1"/>
  <c r="AE1218" i="1"/>
  <c r="AF4476" i="1"/>
  <c r="AF10230" i="1"/>
  <c r="AF9625" i="1"/>
  <c r="AF427" i="1"/>
  <c r="AE427" i="1"/>
  <c r="AD427" i="1"/>
  <c r="AF423" i="1"/>
  <c r="AE423" i="1"/>
  <c r="AD423" i="1"/>
  <c r="AF418" i="1"/>
  <c r="AE418" i="1"/>
  <c r="AD418" i="1"/>
  <c r="AF685" i="1"/>
  <c r="AE685" i="1"/>
  <c r="AD685" i="1"/>
  <c r="AF6787" i="1"/>
  <c r="AF2011" i="1"/>
  <c r="AE2011" i="1"/>
  <c r="AF2017" i="1"/>
  <c r="AE2017" i="1"/>
  <c r="AD2017" i="1"/>
  <c r="AF11131" i="1"/>
  <c r="AF1217" i="1"/>
  <c r="AE1217" i="1"/>
  <c r="AD1217" i="1"/>
  <c r="AF5312" i="1"/>
  <c r="AF9982" i="1"/>
  <c r="AF258" i="1"/>
  <c r="AE258" i="1"/>
  <c r="AD258" i="1"/>
  <c r="AF4836" i="1"/>
  <c r="AF4861" i="1"/>
  <c r="AF439" i="1"/>
  <c r="AE439" i="1"/>
  <c r="AD439" i="1"/>
  <c r="AF10839" i="1"/>
  <c r="AF6920" i="1"/>
  <c r="AF10830" i="1"/>
  <c r="AF10838" i="1"/>
  <c r="AF10649" i="1"/>
  <c r="AF9806" i="1"/>
  <c r="AF9273" i="1"/>
  <c r="AF10827" i="1"/>
  <c r="AF10844" i="1"/>
  <c r="AF11222" i="1"/>
  <c r="AF9736" i="1"/>
  <c r="AF2018" i="1"/>
  <c r="AE2018" i="1"/>
  <c r="AF1855" i="1"/>
  <c r="AE1855" i="1"/>
  <c r="AF1860" i="1"/>
  <c r="AE1860" i="1"/>
  <c r="AF1808" i="1"/>
  <c r="AE1808" i="1"/>
  <c r="AK1808" i="1" s="1"/>
  <c r="AL1808" i="1" s="1"/>
  <c r="AF10432" i="1"/>
  <c r="AF4849" i="1"/>
  <c r="AF5694" i="1"/>
  <c r="AF4674" i="1"/>
  <c r="AF7595" i="1"/>
  <c r="AF10316" i="1"/>
  <c r="AF1936" i="1"/>
  <c r="AE1936" i="1"/>
  <c r="AF1973" i="1"/>
  <c r="AE1973" i="1"/>
  <c r="AD1973" i="1"/>
  <c r="AF740" i="1"/>
  <c r="AE740" i="1"/>
  <c r="AD740" i="1"/>
  <c r="AF1862" i="1"/>
  <c r="AE1862" i="1"/>
  <c r="AF2009" i="1"/>
  <c r="AE2009" i="1"/>
  <c r="AD2009" i="1"/>
  <c r="AF2031" i="1"/>
  <c r="AE2031" i="1"/>
  <c r="AF1985" i="1"/>
  <c r="AE1985" i="1"/>
  <c r="AD1985" i="1"/>
  <c r="AF1960" i="1"/>
  <c r="AE1960" i="1"/>
  <c r="AF1966" i="1"/>
  <c r="AE1966" i="1"/>
  <c r="AF3052" i="1"/>
  <c r="AE3052" i="1"/>
  <c r="AF1133" i="1"/>
  <c r="AE1133" i="1"/>
  <c r="AD1133" i="1"/>
  <c r="AF2000" i="1"/>
  <c r="AE2000" i="1"/>
  <c r="AF1969" i="1"/>
  <c r="AE1969" i="1"/>
  <c r="AD1969" i="1"/>
  <c r="AF2010" i="1"/>
  <c r="AE2010" i="1"/>
  <c r="AF2015" i="1"/>
  <c r="AE2015" i="1"/>
  <c r="AF2024" i="1"/>
  <c r="AE2024" i="1"/>
  <c r="AF7625" i="1"/>
  <c r="AF1899" i="1"/>
  <c r="AE1899" i="1"/>
  <c r="AF1880" i="1"/>
  <c r="AE1880" i="1"/>
  <c r="AF1991" i="1"/>
  <c r="AE1991" i="1"/>
  <c r="AF1132" i="1"/>
  <c r="AD1132" i="1"/>
  <c r="AE1132" i="1"/>
  <c r="AF7516" i="1"/>
  <c r="AF1881" i="1"/>
  <c r="AE1881" i="1"/>
  <c r="AD1881" i="1"/>
  <c r="AF1877" i="1"/>
  <c r="AE1877" i="1"/>
  <c r="AD1877" i="1"/>
  <c r="AF1854" i="1"/>
  <c r="AE1854" i="1"/>
  <c r="AF1995" i="1"/>
  <c r="AE1995" i="1"/>
  <c r="AF1847" i="1"/>
  <c r="AE1847" i="1"/>
  <c r="AF2006" i="1"/>
  <c r="AE2006" i="1"/>
  <c r="AF1888" i="1"/>
  <c r="AE1888" i="1"/>
  <c r="AF1949" i="1"/>
  <c r="AE1949" i="1"/>
  <c r="AD1949" i="1"/>
  <c r="AF1927" i="1"/>
  <c r="AE1927" i="1"/>
  <c r="AF1982" i="1"/>
  <c r="AE1982" i="1"/>
  <c r="AF1979" i="1"/>
  <c r="AE1979" i="1"/>
  <c r="AF2003" i="1"/>
  <c r="AE2003" i="1"/>
  <c r="AF1947" i="1"/>
  <c r="AE1947" i="1"/>
  <c r="AF1993" i="1"/>
  <c r="AE1993" i="1"/>
  <c r="AD1993" i="1"/>
  <c r="AF3779" i="1"/>
  <c r="AF3964" i="1"/>
  <c r="AF6359" i="1"/>
  <c r="AF6386" i="1"/>
  <c r="AF8135" i="1"/>
  <c r="AF8131" i="1"/>
  <c r="AF10234" i="1"/>
  <c r="AD3412" i="1"/>
  <c r="AD3327" i="1"/>
  <c r="AD3220" i="1"/>
  <c r="AD3183" i="1"/>
  <c r="AD3178" i="1"/>
  <c r="AD3135" i="1"/>
  <c r="AD3130" i="1"/>
  <c r="AD3124" i="1"/>
  <c r="AD3094" i="1"/>
  <c r="AD3078" i="1"/>
  <c r="AD3052" i="1"/>
  <c r="AD2967" i="1"/>
  <c r="AD2946" i="1"/>
  <c r="AD2930" i="1"/>
  <c r="AD2903" i="1"/>
  <c r="AD2860" i="1"/>
  <c r="AD2855" i="1"/>
  <c r="AD2770" i="1"/>
  <c r="AD2722" i="1"/>
  <c r="AD2679" i="1"/>
  <c r="AD2674" i="1"/>
  <c r="AD2642" i="1"/>
  <c r="AD2626" i="1"/>
  <c r="AD2615" i="1"/>
  <c r="AD2610" i="1"/>
  <c r="AD2604" i="1"/>
  <c r="AD2594" i="1"/>
  <c r="AD2578" i="1"/>
  <c r="AD2567" i="1"/>
  <c r="AD2524" i="1"/>
  <c r="AD2503" i="1"/>
  <c r="AD2444" i="1"/>
  <c r="AD2439" i="1"/>
  <c r="AD2423" i="1"/>
  <c r="AD2359" i="1"/>
  <c r="AD2295" i="1"/>
  <c r="AD2226" i="1"/>
  <c r="AD2210" i="1"/>
  <c r="AD2188" i="1"/>
  <c r="AD2178" i="1"/>
  <c r="AD2167" i="1"/>
  <c r="AD2146" i="1"/>
  <c r="AD2082" i="1"/>
  <c r="AD2050" i="1"/>
  <c r="AD2018" i="1"/>
  <c r="AD1991" i="1"/>
  <c r="AD1927" i="1"/>
  <c r="AD1895" i="1"/>
  <c r="AD1847" i="1"/>
  <c r="AD1836" i="1"/>
  <c r="AD1799" i="1"/>
  <c r="AD1772" i="1"/>
  <c r="AD1756" i="1"/>
  <c r="AD1735" i="1"/>
  <c r="AD1724" i="1"/>
  <c r="AD1714" i="1"/>
  <c r="AD1708" i="1"/>
  <c r="AD1639" i="1"/>
  <c r="AD1596" i="1"/>
  <c r="AD1586" i="1"/>
  <c r="AD1522" i="1"/>
  <c r="AF1432" i="1"/>
  <c r="AD1432" i="1"/>
  <c r="AE1432" i="1"/>
  <c r="AK1432" i="1" s="1"/>
  <c r="AL1432" i="1" s="1"/>
  <c r="AF10645" i="1"/>
  <c r="AF7442" i="1"/>
  <c r="AF6411" i="1"/>
  <c r="AF8449" i="1"/>
  <c r="AF6923" i="1"/>
  <c r="AF2852" i="1"/>
  <c r="AE2852" i="1"/>
  <c r="AF11133" i="1"/>
  <c r="AF8451" i="1"/>
  <c r="AF5342" i="1"/>
  <c r="AF3155" i="1"/>
  <c r="AE3155" i="1"/>
  <c r="AF8714" i="1"/>
  <c r="AF268" i="1"/>
  <c r="AE268" i="1"/>
  <c r="AD268" i="1"/>
  <c r="AF6459" i="1"/>
  <c r="AF1766" i="1"/>
  <c r="AE1766" i="1"/>
  <c r="AK1766" i="1" s="1"/>
  <c r="AL1766" i="1" s="1"/>
  <c r="AF1743" i="1"/>
  <c r="AE1743" i="1"/>
  <c r="AK1743" i="1" s="1"/>
  <c r="AL1743" i="1" s="1"/>
  <c r="AF1845" i="1"/>
  <c r="AE1845" i="1"/>
  <c r="AD1845" i="1"/>
  <c r="AF4670" i="1"/>
  <c r="AF10217" i="1"/>
  <c r="AF4353" i="1"/>
  <c r="AF4106" i="1"/>
  <c r="AF4069" i="1"/>
  <c r="AF3978" i="1"/>
  <c r="AF1789" i="1"/>
  <c r="AE1789" i="1"/>
  <c r="AK1789" i="1" s="1"/>
  <c r="AL1789" i="1" s="1"/>
  <c r="AD1789" i="1"/>
  <c r="AF1787" i="1"/>
  <c r="AE1787" i="1"/>
  <c r="AK1787" i="1" s="1"/>
  <c r="AL1787" i="1" s="1"/>
  <c r="AF7747" i="1"/>
  <c r="AF1683" i="1"/>
  <c r="AE1683" i="1"/>
  <c r="AK1683" i="1" s="1"/>
  <c r="AL1683" i="1" s="1"/>
  <c r="AF1833" i="1"/>
  <c r="AE1833" i="1"/>
  <c r="AK1833" i="1" s="1"/>
  <c r="AL1833" i="1" s="1"/>
  <c r="AD1833" i="1"/>
  <c r="AF9441" i="1"/>
  <c r="AF3947" i="1"/>
  <c r="AF3996" i="1"/>
  <c r="AF6071" i="1"/>
  <c r="AF6567" i="1"/>
  <c r="AF6573" i="1"/>
  <c r="AF3531" i="1"/>
  <c r="AF9218" i="1"/>
  <c r="AE3361" i="1"/>
  <c r="AD3361" i="1"/>
  <c r="AF3361" i="1"/>
  <c r="AF10914" i="1"/>
  <c r="AF10922" i="1"/>
  <c r="AF10198" i="1"/>
  <c r="AF3769" i="1"/>
  <c r="AF9918" i="1"/>
  <c r="AF3440" i="1"/>
  <c r="AE3440" i="1"/>
  <c r="AK3440" i="1" s="1"/>
  <c r="AF8835" i="1"/>
  <c r="AF2513" i="1"/>
  <c r="AE2513" i="1"/>
  <c r="AD2513" i="1"/>
  <c r="AF3777" i="1"/>
  <c r="AF1692" i="1"/>
  <c r="AE1692" i="1"/>
  <c r="AK1692" i="1" s="1"/>
  <c r="AL1692" i="1" s="1"/>
  <c r="AF9522" i="1"/>
  <c r="AF4277" i="1"/>
  <c r="AF7950" i="1"/>
  <c r="AF1694" i="1"/>
  <c r="AE1694" i="1"/>
  <c r="AK1694" i="1" s="1"/>
  <c r="AL1694" i="1" s="1"/>
  <c r="AF9919" i="1"/>
  <c r="AF3524" i="1"/>
  <c r="AF11277" i="1"/>
  <c r="AF3244" i="1"/>
  <c r="AE3244" i="1"/>
  <c r="AF3199" i="1"/>
  <c r="AE3199" i="1"/>
  <c r="AF4791" i="1"/>
  <c r="AF8000" i="1"/>
  <c r="AF10979" i="1"/>
  <c r="AF7132" i="1"/>
  <c r="AF3813" i="1"/>
  <c r="AF10737" i="1"/>
  <c r="AF10744" i="1"/>
  <c r="AF10228" i="1"/>
  <c r="AF9304" i="1"/>
  <c r="AF1443" i="1"/>
  <c r="AD1443" i="1"/>
  <c r="AE1443" i="1"/>
  <c r="AK1443" i="1" s="1"/>
  <c r="AL1443" i="1" s="1"/>
  <c r="AF3043" i="1"/>
  <c r="AE3043" i="1"/>
  <c r="AF3006" i="1"/>
  <c r="AE3006" i="1"/>
  <c r="AF10060" i="1"/>
  <c r="AF9384" i="1"/>
  <c r="AF5868" i="1"/>
  <c r="AF6001" i="1"/>
  <c r="AF1287" i="1"/>
  <c r="AD1287" i="1"/>
  <c r="AE1287" i="1"/>
  <c r="AF3314" i="1"/>
  <c r="AE3314" i="1"/>
  <c r="AF4584" i="1"/>
  <c r="AF2746" i="1"/>
  <c r="AE2746" i="1"/>
  <c r="AF11129" i="1"/>
  <c r="AF9776" i="1"/>
  <c r="AF2894" i="1"/>
  <c r="AE2894" i="1"/>
  <c r="AF6015" i="1"/>
  <c r="AF6012" i="1"/>
  <c r="AF4723" i="1"/>
  <c r="AF1204" i="1"/>
  <c r="AE1204" i="1"/>
  <c r="AD1204" i="1"/>
  <c r="AF279" i="1"/>
  <c r="AE279" i="1"/>
  <c r="AD279" i="1"/>
  <c r="AF10773" i="1"/>
  <c r="AF2798" i="1"/>
  <c r="AE2798" i="1"/>
  <c r="AF3724" i="1"/>
  <c r="AF1283" i="1"/>
  <c r="AD1283" i="1"/>
  <c r="AE1283" i="1"/>
  <c r="AK1283" i="1" s="1"/>
  <c r="AF4269" i="1"/>
  <c r="AF4218" i="1"/>
  <c r="AF4215" i="1"/>
  <c r="AF7274" i="1"/>
  <c r="AF4772" i="1"/>
  <c r="AF1015" i="1"/>
  <c r="AE1015" i="1"/>
  <c r="AD1015" i="1"/>
  <c r="AF7300" i="1"/>
  <c r="AF4752" i="1"/>
  <c r="AF4498" i="1"/>
  <c r="AF4502" i="1"/>
  <c r="AF4539" i="1"/>
  <c r="AF4358" i="1"/>
  <c r="AF6061" i="1"/>
  <c r="AF10576" i="1"/>
  <c r="AF4721" i="1"/>
  <c r="AF951" i="1"/>
  <c r="AE951" i="1"/>
  <c r="AD951" i="1"/>
  <c r="AF2475" i="1"/>
  <c r="AE2475" i="1"/>
  <c r="AF1013" i="1"/>
  <c r="AE1013" i="1"/>
  <c r="AD1013" i="1"/>
  <c r="AF1008" i="1"/>
  <c r="AE1008" i="1"/>
  <c r="AD1008" i="1"/>
  <c r="AG113" i="1"/>
  <c r="AF113" i="1"/>
  <c r="AE113" i="1"/>
  <c r="AD113" i="1"/>
  <c r="AF714" i="1"/>
  <c r="AE714" i="1"/>
  <c r="AD714" i="1"/>
  <c r="AJ856" i="1"/>
  <c r="AF856" i="1"/>
  <c r="AE856" i="1"/>
  <c r="AD856" i="1"/>
  <c r="AF3070" i="1"/>
  <c r="AE3070" i="1"/>
  <c r="AF3068" i="1"/>
  <c r="AE3068" i="1"/>
  <c r="AF3083" i="1"/>
  <c r="AE3083" i="1"/>
  <c r="AF3750" i="1"/>
  <c r="AF4174" i="1"/>
  <c r="AF4164" i="1"/>
  <c r="AF10341" i="1"/>
  <c r="AF9443" i="1"/>
  <c r="AF4237" i="1"/>
  <c r="AF327" i="1"/>
  <c r="AE327" i="1"/>
  <c r="AD327" i="1"/>
  <c r="AF942" i="1"/>
  <c r="AJ942" i="1"/>
  <c r="AE942" i="1"/>
  <c r="AD942" i="1"/>
  <c r="AF3768" i="1"/>
  <c r="AF2700" i="1"/>
  <c r="AE2700" i="1"/>
  <c r="AF1922" i="1"/>
  <c r="AE1922" i="1"/>
  <c r="AF2012" i="1"/>
  <c r="AE2012" i="1"/>
  <c r="AF2715" i="1"/>
  <c r="AE2715" i="1"/>
  <c r="AF4834" i="1"/>
  <c r="AF4804" i="1"/>
  <c r="AF4875" i="1"/>
  <c r="AF4835" i="1"/>
  <c r="AF4866" i="1"/>
  <c r="AF7335" i="1"/>
  <c r="AF8703" i="1"/>
  <c r="AF2954" i="1"/>
  <c r="AE2954" i="1"/>
  <c r="AF5901" i="1"/>
  <c r="AF5885" i="1"/>
  <c r="AF6006" i="1"/>
  <c r="AF3503" i="1"/>
  <c r="AF5957" i="1"/>
  <c r="AF5883" i="1"/>
  <c r="AF5996" i="1"/>
  <c r="AF5980" i="1"/>
  <c r="AF5965" i="1"/>
  <c r="AF6039" i="1"/>
  <c r="AF6583" i="1"/>
  <c r="AF2421" i="1"/>
  <c r="AE2421" i="1"/>
  <c r="AD2421" i="1"/>
  <c r="AF929" i="1"/>
  <c r="AE929" i="1"/>
  <c r="AD929" i="1"/>
  <c r="AF5973" i="1"/>
  <c r="AF5969" i="1"/>
  <c r="AF5999" i="1"/>
  <c r="AF5958" i="1"/>
  <c r="AF5968" i="1"/>
  <c r="AF6607" i="1"/>
  <c r="AF5961" i="1"/>
  <c r="AF5894" i="1"/>
  <c r="AF5888" i="1"/>
  <c r="AF8734" i="1"/>
  <c r="AF8730" i="1"/>
  <c r="AF5994" i="1"/>
  <c r="AF5997" i="1"/>
  <c r="AF6049" i="1"/>
  <c r="AF6050" i="1"/>
  <c r="AF5993" i="1"/>
  <c r="AF2964" i="1"/>
  <c r="AE2964" i="1"/>
  <c r="AF2809" i="1"/>
  <c r="AE2809" i="1"/>
  <c r="AD2809" i="1"/>
  <c r="AF10917" i="1"/>
  <c r="AF1509" i="1"/>
  <c r="AE1509" i="1"/>
  <c r="AK1509" i="1" s="1"/>
  <c r="AL1509" i="1" s="1"/>
  <c r="AD1509" i="1"/>
  <c r="AF4600" i="1"/>
  <c r="AF4593" i="1"/>
  <c r="AF2470" i="1"/>
  <c r="AL2470" i="1"/>
  <c r="AF10978" i="1"/>
  <c r="AF4250" i="1"/>
  <c r="AF4249" i="1"/>
  <c r="AF3316" i="1"/>
  <c r="AE3316" i="1"/>
  <c r="AF4245" i="1"/>
  <c r="AF4592" i="1"/>
  <c r="AF4603" i="1"/>
  <c r="AF10929" i="1"/>
  <c r="AF2849" i="1"/>
  <c r="AE2849" i="1"/>
  <c r="AD2849" i="1"/>
  <c r="AF4725" i="1"/>
  <c r="AF4376" i="1"/>
  <c r="AF2992" i="1"/>
  <c r="AE2992" i="1"/>
  <c r="AF4847" i="1"/>
  <c r="AF4123" i="1"/>
  <c r="AF2494" i="1"/>
  <c r="AE2494" i="1"/>
  <c r="AF1477" i="1"/>
  <c r="AK1477" i="1"/>
  <c r="AL1477" i="1" s="1"/>
  <c r="AD1477" i="1"/>
  <c r="AF1466" i="1"/>
  <c r="AE1466" i="1"/>
  <c r="AK1466" i="1" s="1"/>
  <c r="AL1466" i="1" s="1"/>
  <c r="AF11019" i="1"/>
  <c r="AF11142" i="1"/>
  <c r="AF9002" i="1"/>
  <c r="AF8107" i="1"/>
  <c r="AF9007" i="1"/>
  <c r="AF1912" i="1"/>
  <c r="AE1912" i="1"/>
  <c r="AF3174" i="1"/>
  <c r="AE3174" i="1"/>
  <c r="AE3021" i="1"/>
  <c r="AD3021" i="1"/>
  <c r="AF3021" i="1"/>
  <c r="AF10915" i="1"/>
  <c r="AF8701" i="1"/>
  <c r="AF8638" i="1"/>
  <c r="AF2816" i="1"/>
  <c r="AE2816" i="1"/>
  <c r="AF2782" i="1"/>
  <c r="AE2782" i="1"/>
  <c r="AF5552" i="1"/>
  <c r="AF340" i="1"/>
  <c r="AE340" i="1"/>
  <c r="AD340" i="1"/>
  <c r="AF6439" i="1"/>
  <c r="AF6079" i="1"/>
  <c r="AF2870" i="1"/>
  <c r="AE2870" i="1"/>
  <c r="AF2649" i="1"/>
  <c r="AE2649" i="1"/>
  <c r="AD2649" i="1"/>
  <c r="AF10826" i="1"/>
  <c r="AF1490" i="1"/>
  <c r="AE1490" i="1"/>
  <c r="AK1490" i="1" s="1"/>
  <c r="AL1490" i="1" s="1"/>
  <c r="AF10410" i="1"/>
  <c r="AF9023" i="1"/>
  <c r="AF9021" i="1"/>
  <c r="AF8981" i="1"/>
  <c r="AF1130" i="1"/>
  <c r="AE1130" i="1"/>
  <c r="AD1130" i="1"/>
  <c r="AF6879" i="1"/>
  <c r="AF6880" i="1"/>
  <c r="AF6890" i="1"/>
  <c r="AF6886" i="1"/>
  <c r="AF6887" i="1"/>
  <c r="AF11303" i="1"/>
  <c r="AF10991" i="1"/>
  <c r="AF11232" i="1"/>
  <c r="AF4643" i="1"/>
  <c r="AF1797" i="1"/>
  <c r="AE1797" i="1"/>
  <c r="AK1797" i="1" s="1"/>
  <c r="AL1797" i="1" s="1"/>
  <c r="AD1797" i="1"/>
  <c r="AF1103" i="1"/>
  <c r="AE1103" i="1"/>
  <c r="AD1103" i="1"/>
  <c r="AF3916" i="1"/>
  <c r="AF2851" i="1"/>
  <c r="AE2851" i="1"/>
  <c r="AG84" i="1"/>
  <c r="AF84" i="1"/>
  <c r="AE84" i="1"/>
  <c r="AD84" i="1"/>
  <c r="AF8032" i="1"/>
  <c r="AF8034" i="1"/>
  <c r="AF8515" i="1"/>
  <c r="AF2791" i="1"/>
  <c r="AE2791" i="1"/>
  <c r="AF2689" i="1"/>
  <c r="AE2689" i="1"/>
  <c r="AD2689" i="1"/>
  <c r="AF8763" i="1"/>
  <c r="AF2922" i="1"/>
  <c r="AE2922" i="1"/>
  <c r="AE2985" i="1"/>
  <c r="AD2985" i="1"/>
  <c r="AF2985" i="1"/>
  <c r="AF2684" i="1"/>
  <c r="AE2684" i="1"/>
  <c r="AF2731" i="1"/>
  <c r="AE2731" i="1"/>
  <c r="AF9715" i="1"/>
  <c r="AF11082" i="1"/>
  <c r="AF10165" i="1"/>
  <c r="AF11125" i="1"/>
  <c r="AF7612" i="1"/>
  <c r="AF7600" i="1"/>
  <c r="AE3289" i="1"/>
  <c r="AD3289" i="1"/>
  <c r="AF3289" i="1"/>
  <c r="AF3672" i="1"/>
  <c r="AF3669" i="1"/>
  <c r="AF3288" i="1"/>
  <c r="AE3288" i="1"/>
  <c r="AF3678" i="1"/>
  <c r="AF3087" i="1"/>
  <c r="AE3087" i="1"/>
  <c r="AK3087" i="1" s="1"/>
  <c r="AF3697" i="1"/>
  <c r="AF3704" i="1"/>
  <c r="AF9402" i="1"/>
  <c r="AF9870" i="1"/>
  <c r="AF2333" i="1"/>
  <c r="AE2333" i="1"/>
  <c r="AD2333" i="1"/>
  <c r="AF4930" i="1"/>
  <c r="AF581" i="1"/>
  <c r="AE581" i="1"/>
  <c r="AD581" i="1"/>
  <c r="AF10098" i="1"/>
  <c r="AF3715" i="1"/>
  <c r="AF4671" i="1"/>
  <c r="AF4557" i="1"/>
  <c r="AF4559" i="1"/>
  <c r="AF4545" i="1"/>
  <c r="AF4550" i="1"/>
  <c r="AF4663" i="1"/>
  <c r="AF4290" i="1"/>
  <c r="AF10942" i="1"/>
  <c r="AF4642" i="1"/>
  <c r="AF7914" i="1"/>
  <c r="AF9033" i="1"/>
  <c r="AF4660" i="1"/>
  <c r="AF8404" i="1"/>
  <c r="AF10754" i="1"/>
  <c r="AF2070" i="1"/>
  <c r="AE2070" i="1"/>
  <c r="AF2688" i="1"/>
  <c r="AE2688" i="1"/>
  <c r="AF2747" i="1"/>
  <c r="AE2747" i="1"/>
  <c r="AF6438" i="1"/>
  <c r="AF755" i="1"/>
  <c r="AE755" i="1"/>
  <c r="AD755" i="1"/>
  <c r="AF10247" i="1"/>
  <c r="AF6044" i="1"/>
  <c r="AF1100" i="1"/>
  <c r="AE1100" i="1"/>
  <c r="AD1100" i="1"/>
  <c r="AF4683" i="1"/>
  <c r="AF8956" i="1"/>
  <c r="AF2780" i="1"/>
  <c r="AE2780" i="1"/>
  <c r="AF1265" i="1"/>
  <c r="AE1265" i="1"/>
  <c r="AD1265" i="1"/>
  <c r="AF5152" i="1"/>
  <c r="AF3926" i="1"/>
  <c r="AF2645" i="1"/>
  <c r="AE2645" i="1"/>
  <c r="AD2645" i="1"/>
  <c r="AF4117" i="1"/>
  <c r="AF7761" i="1"/>
  <c r="AF7999" i="1"/>
  <c r="AF2750" i="1"/>
  <c r="AE2750" i="1"/>
  <c r="AF6919" i="1"/>
  <c r="AF10371" i="1"/>
  <c r="AF9269" i="1"/>
  <c r="AF5106" i="1"/>
  <c r="AF3945" i="1"/>
  <c r="AF4759" i="1"/>
  <c r="AF726" i="1"/>
  <c r="AE726" i="1"/>
  <c r="AD726" i="1"/>
  <c r="AF8803" i="1"/>
  <c r="AF1703" i="1"/>
  <c r="AE1703" i="1"/>
  <c r="AK1703" i="1" s="1"/>
  <c r="AL1703" i="1" s="1"/>
  <c r="AF9484" i="1"/>
  <c r="AF10986" i="1"/>
  <c r="AF1426" i="1"/>
  <c r="AD1426" i="1"/>
  <c r="AE1426" i="1"/>
  <c r="AK1426" i="1" s="1"/>
  <c r="AL1426" i="1" s="1"/>
  <c r="AF9686" i="1"/>
  <c r="AF6200" i="1"/>
  <c r="AF9426" i="1"/>
  <c r="AF1676" i="1"/>
  <c r="AE1676" i="1"/>
  <c r="AK1676" i="1" s="1"/>
  <c r="AL1676" i="1" s="1"/>
  <c r="AF8228" i="1"/>
  <c r="AF1428" i="1"/>
  <c r="AE1428" i="1"/>
  <c r="AK1428" i="1" s="1"/>
  <c r="AL1428" i="1" s="1"/>
  <c r="AF9723" i="1"/>
  <c r="AF1815" i="1"/>
  <c r="AE1815" i="1"/>
  <c r="AK1815" i="1" s="1"/>
  <c r="AL1815" i="1" s="1"/>
  <c r="AF1795" i="1"/>
  <c r="AE1795" i="1"/>
  <c r="AK1795" i="1" s="1"/>
  <c r="AL1795" i="1" s="1"/>
  <c r="AF10960" i="1"/>
  <c r="AF7939" i="1"/>
  <c r="AF2675" i="1"/>
  <c r="AE2675" i="1"/>
  <c r="AF1679" i="1"/>
  <c r="AE1679" i="1"/>
  <c r="AK1679" i="1" s="1"/>
  <c r="AL1679" i="1" s="1"/>
  <c r="AF5133" i="1"/>
  <c r="AF9199" i="1"/>
  <c r="AF6344" i="1"/>
  <c r="AF6223" i="1"/>
  <c r="AF7283" i="1"/>
  <c r="AF5155" i="1"/>
  <c r="AF6608" i="1"/>
  <c r="AF6059" i="1"/>
  <c r="AF3840" i="1"/>
  <c r="AF1736" i="1"/>
  <c r="AE1736" i="1"/>
  <c r="AK1736" i="1" s="1"/>
  <c r="AL1736" i="1" s="1"/>
  <c r="AF1532" i="1"/>
  <c r="AE1532" i="1"/>
  <c r="AK1532" i="1" s="1"/>
  <c r="AL1532" i="1" s="1"/>
  <c r="AF8881" i="1"/>
  <c r="AF8471" i="1"/>
  <c r="AF5816" i="1"/>
  <c r="AF8844" i="1"/>
  <c r="AF2616" i="1"/>
  <c r="AE2616" i="1"/>
  <c r="AF8081" i="1"/>
  <c r="AF10984" i="1"/>
  <c r="AF3931" i="1"/>
  <c r="AF1841" i="1"/>
  <c r="AE1841" i="1"/>
  <c r="AK1841" i="1" s="1"/>
  <c r="AL1841" i="1" s="1"/>
  <c r="AD1841" i="1"/>
  <c r="AF1684" i="1"/>
  <c r="AE1684" i="1"/>
  <c r="AK1684" i="1" s="1"/>
  <c r="AL1684" i="1" s="1"/>
  <c r="AF4240" i="1"/>
  <c r="AF7536" i="1"/>
  <c r="AF10989" i="1"/>
  <c r="AF2702" i="1"/>
  <c r="AE2702" i="1"/>
  <c r="AF3912" i="1"/>
  <c r="AF5813" i="1"/>
  <c r="AF10029" i="1"/>
  <c r="AF5461" i="1"/>
  <c r="AF9588" i="1"/>
  <c r="AF6151" i="1"/>
  <c r="AF5341" i="1"/>
  <c r="AG3" i="1"/>
  <c r="AF3" i="1"/>
  <c r="AE3" i="1"/>
  <c r="AD3" i="1"/>
  <c r="AF2325" i="1"/>
  <c r="AE2325" i="1"/>
  <c r="AD2325" i="1"/>
  <c r="AF2322" i="1"/>
  <c r="AE2322" i="1"/>
  <c r="AF269" i="1"/>
  <c r="AE269" i="1"/>
  <c r="AD269" i="1"/>
  <c r="AF9244" i="1"/>
  <c r="AF5818" i="1"/>
  <c r="AF1761" i="1"/>
  <c r="AE1761" i="1"/>
  <c r="AK1761" i="1" s="1"/>
  <c r="AL1761" i="1" s="1"/>
  <c r="AD1761" i="1"/>
  <c r="AF1765" i="1"/>
  <c r="AE1765" i="1"/>
  <c r="AK1765" i="1" s="1"/>
  <c r="AL1765" i="1" s="1"/>
  <c r="AD1765" i="1"/>
  <c r="AF1762" i="1"/>
  <c r="AE1762" i="1"/>
  <c r="AK1762" i="1" s="1"/>
  <c r="AL1762" i="1" s="1"/>
  <c r="AF4045" i="1"/>
  <c r="AF2904" i="1"/>
  <c r="AE2904" i="1"/>
  <c r="AF1798" i="1"/>
  <c r="AE1798" i="1"/>
  <c r="AK1798" i="1" s="1"/>
  <c r="AL1798" i="1" s="1"/>
  <c r="AF10072" i="1"/>
  <c r="AF8025" i="1"/>
  <c r="AF4668" i="1"/>
  <c r="AF2314" i="1"/>
  <c r="AE2314" i="1"/>
  <c r="AF5618" i="1"/>
  <c r="AF5151" i="1"/>
  <c r="AF4543" i="1"/>
  <c r="AF4556" i="1"/>
  <c r="AF4065" i="1"/>
  <c r="AF4260" i="1"/>
  <c r="AF4259" i="1"/>
  <c r="AF4522" i="1"/>
  <c r="AF4096" i="1"/>
  <c r="AF9643" i="1"/>
  <c r="AF1790" i="1"/>
  <c r="AE1790" i="1"/>
  <c r="AK1790" i="1" s="1"/>
  <c r="AL1790" i="1" s="1"/>
  <c r="AF3252" i="1"/>
  <c r="AE3252" i="1"/>
  <c r="AF5864" i="1"/>
  <c r="AF3979" i="1"/>
  <c r="AF5619" i="1"/>
  <c r="AF3729" i="1"/>
  <c r="AF8891" i="1"/>
  <c r="AF9658" i="1"/>
  <c r="AF5036" i="1"/>
  <c r="AF1794" i="1"/>
  <c r="AE1794" i="1"/>
  <c r="AK1794" i="1" s="1"/>
  <c r="AL1794" i="1" s="1"/>
  <c r="AF1753" i="1"/>
  <c r="AE1753" i="1"/>
  <c r="AK1753" i="1" s="1"/>
  <c r="AL1753" i="1" s="1"/>
  <c r="AD1753" i="1"/>
  <c r="AF9393" i="1"/>
  <c r="AF3993" i="1"/>
  <c r="AF4094" i="1"/>
  <c r="AF4030" i="1"/>
  <c r="AF10057" i="1"/>
  <c r="AF6068" i="1"/>
  <c r="AF6605" i="1"/>
  <c r="AF6575" i="1"/>
  <c r="AF6551" i="1"/>
  <c r="AF6550" i="1"/>
  <c r="AF6570" i="1"/>
  <c r="AF6552" i="1"/>
  <c r="AF10763" i="1"/>
  <c r="AF3522" i="1"/>
  <c r="AF8621" i="1"/>
  <c r="AF9229" i="1"/>
  <c r="AF2316" i="1"/>
  <c r="AE2316" i="1"/>
  <c r="AK2316" i="1" s="1"/>
  <c r="AF6562" i="1"/>
  <c r="AF6569" i="1"/>
  <c r="AF1693" i="1"/>
  <c r="AE1693" i="1"/>
  <c r="AK1693" i="1" s="1"/>
  <c r="AL1693" i="1" s="1"/>
  <c r="AD1693" i="1"/>
  <c r="AF8813" i="1"/>
  <c r="AF10925" i="1"/>
  <c r="AF10913" i="1"/>
  <c r="AF10909" i="1"/>
  <c r="AF10921" i="1"/>
  <c r="AF10906" i="1"/>
  <c r="AF10197" i="1"/>
  <c r="AF7992" i="1"/>
  <c r="AF9741" i="1"/>
  <c r="AF3764" i="1"/>
  <c r="AF1322" i="1"/>
  <c r="AE1322" i="1"/>
  <c r="AD1322" i="1"/>
  <c r="AF2244" i="1"/>
  <c r="AE2244" i="1"/>
  <c r="AF3452" i="1"/>
  <c r="AE3452" i="1"/>
  <c r="AF3442" i="1"/>
  <c r="AE3442" i="1"/>
  <c r="AF10897" i="1"/>
  <c r="AF8826" i="1"/>
  <c r="AF1454" i="1"/>
  <c r="AD1454" i="1"/>
  <c r="AE1454" i="1"/>
  <c r="AK1454" i="1" s="1"/>
  <c r="AL1454" i="1" s="1"/>
  <c r="AF5622" i="1"/>
  <c r="AF3927" i="1"/>
  <c r="AF8620" i="1"/>
  <c r="AF9408" i="1"/>
  <c r="AF6332" i="1"/>
  <c r="AF8804" i="1"/>
  <c r="AF3267" i="1"/>
  <c r="AE3267" i="1"/>
  <c r="AF3537" i="1"/>
  <c r="AF4578" i="1"/>
  <c r="AF1597" i="1"/>
  <c r="AE1597" i="1"/>
  <c r="AK1597" i="1" s="1"/>
  <c r="AL1597" i="1" s="1"/>
  <c r="AD1597" i="1"/>
  <c r="AF7905" i="1"/>
  <c r="AF9948" i="1"/>
  <c r="AF1990" i="1"/>
  <c r="AE1990" i="1"/>
  <c r="AK1990" i="1" s="1"/>
  <c r="AF1225" i="1"/>
  <c r="AE1225" i="1"/>
  <c r="AD1225" i="1"/>
  <c r="AF3940" i="1"/>
  <c r="AF1097" i="1"/>
  <c r="AE1097" i="1"/>
  <c r="AD1097" i="1"/>
  <c r="AF3544" i="1"/>
  <c r="AF3523" i="1"/>
  <c r="AF3515" i="1"/>
  <c r="AF3538" i="1"/>
  <c r="AF3435" i="1"/>
  <c r="AE3435" i="1"/>
  <c r="AF3243" i="1"/>
  <c r="AE3243" i="1"/>
  <c r="AF3735" i="1"/>
  <c r="AE3197" i="1"/>
  <c r="AD3197" i="1"/>
  <c r="AF3197" i="1"/>
  <c r="AF2612" i="1"/>
  <c r="AE2612" i="1"/>
  <c r="AF2906" i="1"/>
  <c r="AE2906" i="1"/>
  <c r="AF10619" i="1"/>
  <c r="AF8010" i="1"/>
  <c r="AF908" i="1"/>
  <c r="AE908" i="1"/>
  <c r="AD908" i="1"/>
  <c r="AF10976" i="1"/>
  <c r="AF6895" i="1"/>
  <c r="AF6630" i="1"/>
  <c r="AF970" i="1"/>
  <c r="AE970" i="1"/>
  <c r="AD970" i="1"/>
  <c r="AF3722" i="1"/>
  <c r="AF3400" i="1"/>
  <c r="AE3400" i="1"/>
  <c r="AF10030" i="1"/>
  <c r="AF10741" i="1"/>
  <c r="AF10747" i="1"/>
  <c r="AF10743" i="1"/>
  <c r="AF4843" i="1"/>
  <c r="AF2901" i="1"/>
  <c r="AE2901" i="1"/>
  <c r="AD2901" i="1"/>
  <c r="AF5724" i="1"/>
  <c r="AF9586" i="1"/>
  <c r="AF11135" i="1"/>
  <c r="AF9774" i="1"/>
  <c r="AF3809" i="1"/>
  <c r="AF11119" i="1"/>
  <c r="AF10170" i="1"/>
  <c r="AF934" i="1"/>
  <c r="AE934" i="1"/>
  <c r="AD934" i="1"/>
  <c r="AF9015" i="1"/>
  <c r="AF2982" i="1"/>
  <c r="AE2982" i="1"/>
  <c r="AF3989" i="1"/>
  <c r="AF9984" i="1"/>
  <c r="AF4163" i="1"/>
  <c r="AF5870" i="1"/>
  <c r="AF5985" i="1"/>
  <c r="AF5988" i="1"/>
  <c r="AF5869" i="1"/>
  <c r="AF4842" i="1"/>
  <c r="AF2543" i="1"/>
  <c r="AE2543" i="1"/>
  <c r="AF3304" i="1"/>
  <c r="AE3304" i="1"/>
  <c r="AF4887" i="1"/>
  <c r="AF4583" i="1"/>
  <c r="AF4354" i="1"/>
  <c r="AF9299" i="1"/>
  <c r="AF4586" i="1"/>
  <c r="AF9898" i="1"/>
  <c r="AF1270" i="1"/>
  <c r="AE1270" i="1"/>
  <c r="AK1270" i="1" s="1"/>
  <c r="AD1270" i="1"/>
  <c r="AF7291" i="1"/>
  <c r="AF11189" i="1"/>
  <c r="AF4242" i="1"/>
  <c r="AF6009" i="1"/>
  <c r="AF6045" i="1"/>
  <c r="AF6011" i="1"/>
  <c r="AF6021" i="1"/>
  <c r="AF6016" i="1"/>
  <c r="AF7835" i="1"/>
  <c r="AF8924" i="1"/>
  <c r="AF2227" i="1"/>
  <c r="AE2227" i="1"/>
  <c r="AF1528" i="1"/>
  <c r="AD1528" i="1"/>
  <c r="AE1528" i="1"/>
  <c r="AK1528" i="1" s="1"/>
  <c r="AL1528" i="1" s="1"/>
  <c r="AF452" i="1"/>
  <c r="AE452" i="1"/>
  <c r="AD452" i="1"/>
  <c r="AF7551" i="1"/>
  <c r="AF8314" i="1"/>
  <c r="AF1203" i="1"/>
  <c r="AD1203" i="1"/>
  <c r="AE1203" i="1"/>
  <c r="AF9288" i="1"/>
  <c r="AF1036" i="1"/>
  <c r="AE1036" i="1"/>
  <c r="AD1036" i="1"/>
  <c r="AF7825" i="1"/>
  <c r="AF11143" i="1"/>
  <c r="AF4580" i="1"/>
  <c r="AF4256" i="1"/>
  <c r="AF4203" i="1"/>
  <c r="AF4216" i="1"/>
  <c r="AF4212" i="1"/>
  <c r="AF4208" i="1"/>
  <c r="AF4213" i="1"/>
  <c r="AF7271" i="1"/>
  <c r="AF10368" i="1"/>
  <c r="AF1278" i="1"/>
  <c r="AD1278" i="1"/>
  <c r="AE1278" i="1"/>
  <c r="AF6903" i="1"/>
  <c r="AF1014" i="1"/>
  <c r="AE1014" i="1"/>
  <c r="AD1014" i="1"/>
  <c r="AF7019" i="1"/>
  <c r="AF1029" i="1"/>
  <c r="AE1029" i="1"/>
  <c r="AD1029" i="1"/>
  <c r="AF9546" i="1"/>
  <c r="AF4751" i="1"/>
  <c r="AF4754" i="1"/>
  <c r="AF4497" i="1"/>
  <c r="AF4505" i="1"/>
  <c r="AF9620" i="1"/>
  <c r="AF4509" i="1"/>
  <c r="AF4436" i="1"/>
  <c r="AF4356" i="1"/>
  <c r="AF1635" i="1"/>
  <c r="AD1635" i="1"/>
  <c r="AE1635" i="1"/>
  <c r="AK1635" i="1" s="1"/>
  <c r="AL1635" i="1" s="1"/>
  <c r="AF6060" i="1"/>
  <c r="AF6360" i="1"/>
  <c r="AF10237" i="1"/>
  <c r="AF5321" i="1"/>
  <c r="AF7087" i="1"/>
  <c r="AF3510" i="1"/>
  <c r="AF1202" i="1"/>
  <c r="AD1202" i="1"/>
  <c r="AE1202" i="1"/>
  <c r="AF9380" i="1"/>
  <c r="AF2910" i="1"/>
  <c r="AE2910" i="1"/>
  <c r="AF245" i="1"/>
  <c r="AE245" i="1"/>
  <c r="AK245" i="1" s="1"/>
  <c r="AD245" i="1"/>
  <c r="AF1012" i="1"/>
  <c r="AE1012" i="1"/>
  <c r="AD1012" i="1"/>
  <c r="AF1007" i="1"/>
  <c r="AE1007" i="1"/>
  <c r="AD1007" i="1"/>
  <c r="AF5197" i="1"/>
  <c r="AG110" i="1"/>
  <c r="AF110" i="1"/>
  <c r="AE110" i="1"/>
  <c r="AD110" i="1"/>
  <c r="AF232" i="1"/>
  <c r="AE232" i="1"/>
  <c r="AD232" i="1"/>
  <c r="AF235" i="1"/>
  <c r="AE235" i="1"/>
  <c r="AD235" i="1"/>
  <c r="AF713" i="1"/>
  <c r="AE713" i="1"/>
  <c r="AD713" i="1"/>
  <c r="AJ853" i="1"/>
  <c r="AF853" i="1"/>
  <c r="AE853" i="1"/>
  <c r="AD853" i="1"/>
  <c r="AF11286" i="1"/>
  <c r="AF3530" i="1"/>
  <c r="AF3526" i="1"/>
  <c r="AF3067" i="1"/>
  <c r="AE3067" i="1"/>
  <c r="AF3451" i="1"/>
  <c r="AE3451" i="1"/>
  <c r="AF3539" i="1"/>
  <c r="AF3072" i="1"/>
  <c r="AE3072" i="1"/>
  <c r="AF3084" i="1"/>
  <c r="AE3084" i="1"/>
  <c r="AF3506" i="1"/>
  <c r="AF7515" i="1"/>
  <c r="AF4171" i="1"/>
  <c r="AF4167" i="1"/>
  <c r="AF4172" i="1"/>
  <c r="AF11296" i="1"/>
  <c r="AF4165" i="1"/>
  <c r="AF4270" i="1"/>
  <c r="AF10340" i="1"/>
  <c r="AF9446" i="1"/>
  <c r="AF9442" i="1"/>
  <c r="AJ193" i="1"/>
  <c r="AF193" i="1"/>
  <c r="AE193" i="1"/>
  <c r="AD193" i="1"/>
  <c r="AG189" i="1"/>
  <c r="AF189" i="1"/>
  <c r="AE189" i="1"/>
  <c r="AD189" i="1"/>
  <c r="AJ947" i="1"/>
  <c r="AF947" i="1"/>
  <c r="AE947" i="1"/>
  <c r="AD947" i="1"/>
  <c r="AF4680" i="1"/>
  <c r="AF941" i="1"/>
  <c r="AE941" i="1"/>
  <c r="AD941" i="1"/>
  <c r="AF583" i="1"/>
  <c r="AE583" i="1"/>
  <c r="AD583" i="1"/>
  <c r="AF3766" i="1"/>
  <c r="AE3321" i="1"/>
  <c r="AD3321" i="1"/>
  <c r="AF3321" i="1"/>
  <c r="AF4111" i="1"/>
  <c r="AF3712" i="1"/>
  <c r="AF2694" i="1"/>
  <c r="AE2694" i="1"/>
  <c r="AF3505" i="1"/>
  <c r="AF7961" i="1"/>
  <c r="AF10652" i="1"/>
  <c r="AF10311" i="1"/>
  <c r="AF3938" i="1"/>
  <c r="AF11003" i="1"/>
  <c r="AF7488" i="1"/>
  <c r="AF9884" i="1"/>
  <c r="AF4728" i="1"/>
  <c r="AF9640" i="1"/>
  <c r="AF9676" i="1"/>
  <c r="AF7689" i="1"/>
  <c r="AF7386" i="1"/>
  <c r="AF3900" i="1"/>
  <c r="AF7444" i="1"/>
  <c r="AF3785" i="1"/>
  <c r="AF4935" i="1"/>
  <c r="AF7091" i="1"/>
  <c r="AF7458" i="1"/>
  <c r="AF5728" i="1"/>
  <c r="AF7471" i="1"/>
  <c r="AF4432" i="1"/>
  <c r="AF9763" i="1"/>
  <c r="AF2232" i="1"/>
  <c r="AE2232" i="1"/>
  <c r="AF2369" i="1"/>
  <c r="AE2369" i="1"/>
  <c r="AK2369" i="1" s="1"/>
  <c r="AD2369" i="1"/>
  <c r="AF9775" i="1"/>
  <c r="AF4235" i="1"/>
  <c r="AF4303" i="1"/>
  <c r="AF8118" i="1"/>
  <c r="AF4426" i="1"/>
  <c r="AF4429" i="1"/>
  <c r="AF307" i="1"/>
  <c r="AE307" i="1"/>
  <c r="AD307" i="1"/>
  <c r="AF306" i="1"/>
  <c r="AE306" i="1"/>
  <c r="AK306" i="1" s="1"/>
  <c r="AD306" i="1"/>
  <c r="AF7145" i="1"/>
  <c r="AF7152" i="1"/>
  <c r="AF7150" i="1"/>
  <c r="AF6835" i="1"/>
  <c r="AF6838" i="1"/>
  <c r="AF6778" i="1"/>
  <c r="AF8098" i="1"/>
  <c r="AF3414" i="1"/>
  <c r="AE3414" i="1"/>
  <c r="AF1215" i="1"/>
  <c r="AE1215" i="1"/>
  <c r="AD1215" i="1"/>
  <c r="AF10350" i="1"/>
  <c r="AF1560" i="1"/>
  <c r="AD1560" i="1"/>
  <c r="AE1560" i="1"/>
  <c r="AK1560" i="1" s="1"/>
  <c r="AL1560" i="1" s="1"/>
  <c r="AF10297" i="1"/>
  <c r="AG17" i="1"/>
  <c r="AF17" i="1"/>
  <c r="AE17" i="1"/>
  <c r="AD17" i="1"/>
  <c r="AG136" i="1"/>
  <c r="AF136" i="1"/>
  <c r="AE136" i="1"/>
  <c r="AD136" i="1"/>
  <c r="AF7169" i="1"/>
  <c r="AF1188" i="1"/>
  <c r="AE1188" i="1"/>
  <c r="AD1188" i="1"/>
  <c r="AF5775" i="1"/>
  <c r="AF5526" i="1"/>
  <c r="AF591" i="1"/>
  <c r="AE591" i="1"/>
  <c r="AD591" i="1"/>
  <c r="AF643" i="1"/>
  <c r="AE643" i="1"/>
  <c r="AD643" i="1"/>
  <c r="AF1445" i="1"/>
  <c r="AE1445" i="1"/>
  <c r="AK1445" i="1" s="1"/>
  <c r="AL1445" i="1" s="1"/>
  <c r="AD1445" i="1"/>
  <c r="AF194" i="1"/>
  <c r="AE194" i="1"/>
  <c r="AG194" i="1"/>
  <c r="AD194" i="1"/>
  <c r="AF4878" i="1"/>
  <c r="AF640" i="1"/>
  <c r="AE640" i="1"/>
  <c r="AD640" i="1"/>
  <c r="AG81" i="1"/>
  <c r="AF81" i="1"/>
  <c r="AE81" i="1"/>
  <c r="AD81" i="1"/>
  <c r="AF971" i="1"/>
  <c r="AE971" i="1"/>
  <c r="AD971" i="1"/>
  <c r="AF6371" i="1"/>
  <c r="AF341" i="1"/>
  <c r="AE341" i="1"/>
  <c r="AD341" i="1"/>
  <c r="AF10211" i="1"/>
  <c r="AF3763" i="1"/>
  <c r="AF10756" i="1"/>
  <c r="AF251" i="1"/>
  <c r="AE251" i="1"/>
  <c r="AD251" i="1"/>
  <c r="AF247" i="1"/>
  <c r="AE247" i="1"/>
  <c r="AD247" i="1"/>
  <c r="AF1038" i="1"/>
  <c r="AE1038" i="1"/>
  <c r="AD1038" i="1"/>
  <c r="AF2795" i="1"/>
  <c r="AE2795" i="1"/>
  <c r="AF1051" i="1"/>
  <c r="AE1051" i="1"/>
  <c r="AD1051" i="1"/>
  <c r="AF1668" i="1"/>
  <c r="AE1668" i="1"/>
  <c r="AK1668" i="1" s="1"/>
  <c r="AL1668" i="1" s="1"/>
  <c r="AF10046" i="1"/>
  <c r="AF9652" i="1"/>
  <c r="AF3935" i="1"/>
  <c r="AF9667" i="1"/>
  <c r="AF5835" i="1"/>
  <c r="AF10429" i="1"/>
  <c r="AF5851" i="1"/>
  <c r="AF5846" i="1"/>
  <c r="AF5843" i="1"/>
  <c r="AF5839" i="1"/>
  <c r="AF5858" i="1"/>
  <c r="AF5850" i="1"/>
  <c r="AF3896" i="1"/>
  <c r="AF3861" i="1"/>
  <c r="AF8224" i="1"/>
  <c r="AF9653" i="1"/>
  <c r="AF9684" i="1"/>
  <c r="AF10222" i="1"/>
  <c r="AF4979" i="1"/>
  <c r="AF3464" i="1"/>
  <c r="AF10715" i="1"/>
  <c r="AF3463" i="1"/>
  <c r="AF3443" i="1"/>
  <c r="AE3443" i="1"/>
  <c r="AF3447" i="1"/>
  <c r="AE3447" i="1"/>
  <c r="AF1773" i="1"/>
  <c r="AE1773" i="1"/>
  <c r="AK1773" i="1" s="1"/>
  <c r="AL1773" i="1" s="1"/>
  <c r="AD1773" i="1"/>
  <c r="AF1701" i="1"/>
  <c r="AE1701" i="1"/>
  <c r="AK1701" i="1" s="1"/>
  <c r="AL1701" i="1" s="1"/>
  <c r="AD1701" i="1"/>
  <c r="AF6186" i="1"/>
  <c r="AF3467" i="1"/>
  <c r="AF4822" i="1"/>
  <c r="AF1152" i="1"/>
  <c r="AE1152" i="1"/>
  <c r="AD1152" i="1"/>
  <c r="AF10116" i="1"/>
  <c r="AF2427" i="1"/>
  <c r="AL2427" i="1"/>
  <c r="AF1565" i="1"/>
  <c r="AE1565" i="1"/>
  <c r="AK1565" i="1" s="1"/>
  <c r="AL1565" i="1" s="1"/>
  <c r="AD1565" i="1"/>
  <c r="AF1495" i="1"/>
  <c r="AE1495" i="1"/>
  <c r="AK1495" i="1" s="1"/>
  <c r="AL1495" i="1" s="1"/>
  <c r="AF1424" i="1"/>
  <c r="AE1424" i="1"/>
  <c r="AK1424" i="1" s="1"/>
  <c r="AL1424" i="1" s="1"/>
  <c r="AD1424" i="1"/>
  <c r="AF10721" i="1"/>
  <c r="AF10280" i="1"/>
  <c r="AF720" i="1"/>
  <c r="AE720" i="1"/>
  <c r="AD720" i="1"/>
  <c r="AF10336" i="1"/>
  <c r="AF6139" i="1"/>
  <c r="AF9609" i="1"/>
  <c r="AF9275" i="1"/>
  <c r="AF9279" i="1"/>
  <c r="AF9462" i="1"/>
  <c r="AF673" i="1"/>
  <c r="AE673" i="1"/>
  <c r="AD673" i="1"/>
  <c r="AF1828" i="1"/>
  <c r="AE1828" i="1"/>
  <c r="AK1828" i="1" s="1"/>
  <c r="AL1828" i="1" s="1"/>
  <c r="AF1674" i="1"/>
  <c r="AE1674" i="1"/>
  <c r="AK1674" i="1" s="1"/>
  <c r="AL1674" i="1" s="1"/>
  <c r="AF1805" i="1"/>
  <c r="AE1805" i="1"/>
  <c r="AK1805" i="1" s="1"/>
  <c r="AL1805" i="1" s="1"/>
  <c r="AD1805" i="1"/>
  <c r="AF2824" i="1"/>
  <c r="AE2824" i="1"/>
  <c r="AF1423" i="1"/>
  <c r="AE1423" i="1"/>
  <c r="AK1423" i="1" s="1"/>
  <c r="AL1423" i="1" s="1"/>
  <c r="AF9345" i="1"/>
  <c r="AF2716" i="1"/>
  <c r="AE2716" i="1"/>
  <c r="AF4470" i="1"/>
  <c r="AF573" i="1"/>
  <c r="AE573" i="1"/>
  <c r="AD573" i="1"/>
  <c r="AF1842" i="1"/>
  <c r="AE1842" i="1"/>
  <c r="AK1842" i="1" s="1"/>
  <c r="AL1842" i="1" s="1"/>
  <c r="AE3333" i="1"/>
  <c r="AD3333" i="1"/>
  <c r="AF3333" i="1"/>
  <c r="AF6470" i="1"/>
  <c r="AF7163" i="1"/>
  <c r="AF5356" i="1"/>
  <c r="AF3076" i="1"/>
  <c r="AE3076" i="1"/>
  <c r="AF10310" i="1"/>
  <c r="AF5670" i="1"/>
  <c r="AF5187" i="1"/>
  <c r="AF5171" i="1"/>
  <c r="AF5185" i="1"/>
  <c r="AF1722" i="1"/>
  <c r="AE1722" i="1"/>
  <c r="AK1722" i="1" s="1"/>
  <c r="AL1722" i="1" s="1"/>
  <c r="AF5299" i="1"/>
  <c r="AF5509" i="1"/>
  <c r="AF5663" i="1"/>
  <c r="AF4193" i="1"/>
  <c r="AF1781" i="1"/>
  <c r="AE1781" i="1"/>
  <c r="AK1781" i="1" s="1"/>
  <c r="AL1781" i="1" s="1"/>
  <c r="AD1781" i="1"/>
  <c r="AF1688" i="1"/>
  <c r="AE1688" i="1"/>
  <c r="AK1688" i="1" s="1"/>
  <c r="AL1688" i="1" s="1"/>
  <c r="AF3783" i="1"/>
  <c r="AF4681" i="1"/>
  <c r="AF3047" i="1"/>
  <c r="AE3047" i="1"/>
  <c r="AF4185" i="1"/>
  <c r="AF4196" i="1"/>
  <c r="AF3048" i="1"/>
  <c r="AE3048" i="1"/>
  <c r="AF1349" i="1"/>
  <c r="AE1349" i="1"/>
  <c r="AD1349" i="1"/>
  <c r="AF9913" i="1"/>
  <c r="AF10617" i="1"/>
  <c r="AF8191" i="1"/>
  <c r="AF9201" i="1"/>
  <c r="AF9409" i="1"/>
  <c r="AF2955" i="1"/>
  <c r="AE2955" i="1"/>
  <c r="AF2045" i="1"/>
  <c r="AE2045" i="1"/>
  <c r="AD2045" i="1"/>
  <c r="AF5428" i="1"/>
  <c r="AF5433" i="1"/>
  <c r="AF2621" i="1"/>
  <c r="AE2621" i="1"/>
  <c r="AD2621" i="1"/>
  <c r="AF2627" i="1"/>
  <c r="AE2627" i="1"/>
  <c r="AF7333" i="1"/>
  <c r="AF9650" i="1"/>
  <c r="AF5861" i="1"/>
  <c r="AF4100" i="1"/>
  <c r="AF5556" i="1"/>
  <c r="AF5708" i="1"/>
  <c r="AF10949" i="1"/>
  <c r="AF447" i="1"/>
  <c r="AE447" i="1"/>
  <c r="AD447" i="1"/>
  <c r="AF10901" i="1"/>
  <c r="AF2425" i="1"/>
  <c r="AE2425" i="1"/>
  <c r="AD2425" i="1"/>
  <c r="AF10992" i="1"/>
  <c r="AF2088" i="1"/>
  <c r="AE2088" i="1"/>
  <c r="AF7457" i="1"/>
  <c r="AF9687" i="1"/>
  <c r="AF313" i="1"/>
  <c r="AE313" i="1"/>
  <c r="AD313" i="1"/>
  <c r="AF6916" i="1"/>
  <c r="AF7215" i="1"/>
  <c r="AF10169" i="1"/>
  <c r="AF8817" i="1"/>
  <c r="AF7767" i="1"/>
  <c r="AF9671" i="1"/>
  <c r="AF9778" i="1"/>
  <c r="AF10378" i="1"/>
  <c r="AF6615" i="1"/>
  <c r="AF2728" i="1"/>
  <c r="AE2728" i="1"/>
  <c r="AF222" i="1"/>
  <c r="AE222" i="1"/>
  <c r="AD222" i="1"/>
  <c r="AF2775" i="1"/>
  <c r="AE2775" i="1"/>
  <c r="AG15" i="1"/>
  <c r="AF15" i="1"/>
  <c r="AE15" i="1"/>
  <c r="AD15" i="1"/>
  <c r="AF9523" i="1"/>
  <c r="AF3871" i="1"/>
  <c r="AF9582" i="1"/>
  <c r="AF3251" i="1"/>
  <c r="AE3251" i="1"/>
  <c r="AF10819" i="1"/>
  <c r="AF4183" i="1"/>
  <c r="AF6320" i="1"/>
  <c r="AF1943" i="1"/>
  <c r="AE1943" i="1"/>
  <c r="AG92" i="1"/>
  <c r="AF92" i="1"/>
  <c r="AE92" i="1"/>
  <c r="AD92" i="1"/>
  <c r="AF10284" i="1"/>
  <c r="AE2949" i="1"/>
  <c r="AD2949" i="1"/>
  <c r="AF2949" i="1"/>
  <c r="AF2783" i="1"/>
  <c r="AE2783" i="1"/>
  <c r="AF8101" i="1"/>
  <c r="AF3498" i="1"/>
  <c r="AF10039" i="1"/>
  <c r="AF9407" i="1"/>
  <c r="AF9592" i="1"/>
  <c r="AF9600" i="1"/>
  <c r="AF10038" i="1"/>
  <c r="AF6057" i="1"/>
  <c r="AF9474" i="1"/>
  <c r="AF3128" i="1"/>
  <c r="AE3128" i="1"/>
  <c r="AF5713" i="1"/>
  <c r="AF9401" i="1"/>
  <c r="AG200" i="1"/>
  <c r="AF200" i="1"/>
  <c r="AE200" i="1"/>
  <c r="AK200" i="1" s="1"/>
  <c r="AD200" i="1"/>
  <c r="AF3118" i="1"/>
  <c r="AE3118" i="1"/>
  <c r="AF9957" i="1"/>
  <c r="AF9958" i="1"/>
  <c r="AF9953" i="1"/>
  <c r="AF9949" i="1"/>
  <c r="AF10143" i="1"/>
  <c r="AF9875" i="1"/>
  <c r="AF9960" i="1"/>
  <c r="AG125" i="1"/>
  <c r="AF125" i="1"/>
  <c r="AE125" i="1"/>
  <c r="AD125" i="1"/>
  <c r="AF6972" i="1"/>
  <c r="AF6980" i="1"/>
  <c r="AF6971" i="1"/>
  <c r="AF7164" i="1"/>
  <c r="AF6961" i="1"/>
  <c r="AF7005" i="1"/>
  <c r="AF6648" i="1"/>
  <c r="AF6981" i="1"/>
  <c r="AF6970" i="1"/>
  <c r="AF7011" i="1"/>
  <c r="AF7026" i="1"/>
  <c r="AF6424" i="1"/>
  <c r="AF2458" i="1"/>
  <c r="AE2458" i="1"/>
  <c r="AF8298" i="1"/>
  <c r="AF3552" i="1"/>
  <c r="AF3339" i="1"/>
  <c r="AE3339" i="1"/>
  <c r="AF3601" i="1"/>
  <c r="AF11020" i="1"/>
  <c r="AF3555" i="1"/>
  <c r="AE3177" i="1"/>
  <c r="AD3177" i="1"/>
  <c r="AF3177" i="1"/>
  <c r="AF3627" i="1"/>
  <c r="AF3638" i="1"/>
  <c r="AF3637" i="1"/>
  <c r="AF3610" i="1"/>
  <c r="AF3805" i="1"/>
  <c r="AF3567" i="1"/>
  <c r="AF3340" i="1"/>
  <c r="AE3340" i="1"/>
  <c r="AF3573" i="1"/>
  <c r="AF3593" i="1"/>
  <c r="AF3822" i="1"/>
  <c r="AF3626" i="1"/>
  <c r="AF5083" i="1"/>
  <c r="AE3353" i="1"/>
  <c r="AD3353" i="1"/>
  <c r="AF3353" i="1"/>
  <c r="AE3337" i="1"/>
  <c r="AD3337" i="1"/>
  <c r="AF3337" i="1"/>
  <c r="AF3642" i="1"/>
  <c r="AF3585" i="1"/>
  <c r="AF3616" i="1"/>
  <c r="AF3592" i="1"/>
  <c r="AF3597" i="1"/>
  <c r="AF3625" i="1"/>
  <c r="AF3640" i="1"/>
  <c r="AF3344" i="1"/>
  <c r="AE3344" i="1"/>
  <c r="AF3222" i="1"/>
  <c r="AE3222" i="1"/>
  <c r="AF3551" i="1"/>
  <c r="AF3630" i="1"/>
  <c r="AF3553" i="1"/>
  <c r="AF3176" i="1"/>
  <c r="AE3176" i="1"/>
  <c r="AF3756" i="1"/>
  <c r="AE3349" i="1"/>
  <c r="AD3349" i="1"/>
  <c r="AF3349" i="1"/>
  <c r="AF3639" i="1"/>
  <c r="AF3348" i="1"/>
  <c r="AE3348" i="1"/>
  <c r="AF3606" i="1"/>
  <c r="AF3550" i="1"/>
  <c r="AF11290" i="1"/>
  <c r="AF9436" i="1"/>
  <c r="AE2945" i="1"/>
  <c r="AD2945" i="1"/>
  <c r="AF2945" i="1"/>
  <c r="AF779" i="1"/>
  <c r="AE779" i="1"/>
  <c r="AK779" i="1" s="1"/>
  <c r="AD779" i="1"/>
  <c r="AF765" i="1"/>
  <c r="AE765" i="1"/>
  <c r="AD765" i="1"/>
  <c r="AF10058" i="1"/>
  <c r="AF9527" i="1"/>
  <c r="AF10565" i="1"/>
  <c r="AF536" i="1"/>
  <c r="AE536" i="1"/>
  <c r="AD536" i="1"/>
  <c r="AF1026" i="1"/>
  <c r="AE1026" i="1"/>
  <c r="AD1026" i="1"/>
  <c r="AF589" i="1"/>
  <c r="AE589" i="1"/>
  <c r="AD589" i="1"/>
  <c r="AF1028" i="1"/>
  <c r="AE1028" i="1"/>
  <c r="AD1028" i="1"/>
  <c r="AF6246" i="1"/>
  <c r="AF6248" i="1"/>
  <c r="AF6247" i="1"/>
  <c r="AF6249" i="1"/>
  <c r="AF2743" i="1"/>
  <c r="AE2743" i="1"/>
  <c r="AF2190" i="1"/>
  <c r="AE2190" i="1"/>
  <c r="AF2189" i="1"/>
  <c r="AE2189" i="1"/>
  <c r="AD2189" i="1"/>
  <c r="AF1201" i="1"/>
  <c r="AE1201" i="1"/>
  <c r="AD1201" i="1"/>
  <c r="AF1556" i="1"/>
  <c r="AE1556" i="1"/>
  <c r="AK1556" i="1" s="1"/>
  <c r="AL1556" i="1" s="1"/>
  <c r="AF2519" i="1"/>
  <c r="AE2519" i="1"/>
  <c r="AF2525" i="1"/>
  <c r="AE2525" i="1"/>
  <c r="AD2525" i="1"/>
  <c r="AF2533" i="1"/>
  <c r="AE2533" i="1"/>
  <c r="AD2533" i="1"/>
  <c r="AF2517" i="1"/>
  <c r="AE2517" i="1"/>
  <c r="AD2517" i="1"/>
  <c r="AF2527" i="1"/>
  <c r="AE2527" i="1"/>
  <c r="AF10400" i="1"/>
  <c r="AF10618" i="1"/>
  <c r="AF10401" i="1"/>
  <c r="AF9892" i="1"/>
  <c r="AF4799" i="1"/>
  <c r="AF9644" i="1"/>
  <c r="AF3961" i="1"/>
  <c r="AF6369" i="1"/>
  <c r="AF5465" i="1"/>
  <c r="AF11226" i="1"/>
  <c r="AF11146" i="1"/>
  <c r="AF11179" i="1"/>
  <c r="AF11183" i="1"/>
  <c r="AF11184" i="1"/>
  <c r="AF11273" i="1"/>
  <c r="AF11272" i="1"/>
  <c r="AF3999" i="1"/>
  <c r="AF7662" i="1"/>
  <c r="AF2706" i="1"/>
  <c r="AE2706" i="1"/>
  <c r="AK2706" i="1" s="1"/>
  <c r="AF11246" i="1"/>
  <c r="AF11225" i="1"/>
  <c r="AF11230" i="1"/>
  <c r="AF11239" i="1"/>
  <c r="AF11145" i="1"/>
  <c r="AF11075" i="1"/>
  <c r="AF11210" i="1"/>
  <c r="AF11253" i="1"/>
  <c r="AF11236" i="1"/>
  <c r="AF11155" i="1"/>
  <c r="AF11159" i="1"/>
  <c r="AF11044" i="1"/>
  <c r="AF11275" i="1"/>
  <c r="AF11240" i="1"/>
  <c r="AF11167" i="1"/>
  <c r="AF2708" i="1"/>
  <c r="AE2708" i="1"/>
  <c r="AF1751" i="1"/>
  <c r="AE1751" i="1"/>
  <c r="AK1751" i="1" s="1"/>
  <c r="AL1751" i="1" s="1"/>
  <c r="AF1515" i="1"/>
  <c r="AE1515" i="1"/>
  <c r="AK1515" i="1" s="1"/>
  <c r="AL1515" i="1" s="1"/>
  <c r="AD1515" i="1"/>
  <c r="AF2463" i="1"/>
  <c r="AE2463" i="1"/>
  <c r="AF2785" i="1"/>
  <c r="AE2785" i="1"/>
  <c r="AD2785" i="1"/>
  <c r="AF10276" i="1"/>
  <c r="AF2983" i="1"/>
  <c r="AE2983" i="1"/>
  <c r="AF8950" i="1"/>
  <c r="AF10987" i="1"/>
  <c r="AF1562" i="1"/>
  <c r="AE1562" i="1"/>
  <c r="AK1562" i="1" s="1"/>
  <c r="AL1562" i="1" s="1"/>
  <c r="AF8262" i="1"/>
  <c r="AF2698" i="1"/>
  <c r="AE2698" i="1"/>
  <c r="AK2698" i="1" s="1"/>
  <c r="AF6767" i="1"/>
  <c r="AF9994" i="1"/>
  <c r="AF7146" i="1"/>
  <c r="AF7142" i="1"/>
  <c r="AF7995" i="1"/>
  <c r="AF6843" i="1"/>
  <c r="AF3982" i="1"/>
  <c r="AF6783" i="1"/>
  <c r="AF1461" i="1"/>
  <c r="AE1461" i="1"/>
  <c r="AK1461" i="1" s="1"/>
  <c r="AL1461" i="1" s="1"/>
  <c r="AD1461" i="1"/>
  <c r="AF1731" i="1"/>
  <c r="AE1731" i="1"/>
  <c r="AK1731" i="1" s="1"/>
  <c r="AL1731" i="1" s="1"/>
  <c r="AF6946" i="1"/>
  <c r="AF6779" i="1"/>
  <c r="AF6772" i="1"/>
  <c r="AF6786" i="1"/>
  <c r="AF250" i="1"/>
  <c r="AE250" i="1"/>
  <c r="AD250" i="1"/>
  <c r="AF11011" i="1"/>
  <c r="AF747" i="1"/>
  <c r="AE747" i="1"/>
  <c r="AD747" i="1"/>
  <c r="AF8946" i="1"/>
  <c r="AE3049" i="1"/>
  <c r="AD3049" i="1"/>
  <c r="AF3049" i="1"/>
  <c r="AF2474" i="1"/>
  <c r="AE2474" i="1"/>
  <c r="AF5797" i="1"/>
  <c r="AF3694" i="1"/>
  <c r="AF3690" i="1"/>
  <c r="AF3686" i="1"/>
  <c r="AF2707" i="1"/>
  <c r="AE2707" i="1"/>
  <c r="AF4862" i="1"/>
  <c r="AF2692" i="1"/>
  <c r="AE2692" i="1"/>
  <c r="AF8838" i="1"/>
  <c r="AG102" i="1"/>
  <c r="AF102" i="1"/>
  <c r="AE102" i="1"/>
  <c r="AD102" i="1"/>
  <c r="AF1385" i="1"/>
  <c r="AE1385" i="1"/>
  <c r="AD1385" i="1"/>
  <c r="AF1496" i="1"/>
  <c r="AD1496" i="1"/>
  <c r="AE1496" i="1"/>
  <c r="AK1496" i="1" s="1"/>
  <c r="AL1496" i="1" s="1"/>
  <c r="AF4040" i="1"/>
  <c r="AF5304" i="1"/>
  <c r="AF10938" i="1"/>
  <c r="AF10972" i="1"/>
  <c r="AF9780" i="1"/>
  <c r="AF10966" i="1"/>
  <c r="AF9786" i="1"/>
  <c r="AF10944" i="1"/>
  <c r="AF8207" i="1"/>
  <c r="AG105" i="1"/>
  <c r="AF105" i="1"/>
  <c r="AE105" i="1"/>
  <c r="AD105" i="1"/>
  <c r="AF9419" i="1"/>
  <c r="AG134" i="1"/>
  <c r="AF134" i="1"/>
  <c r="AE134" i="1"/>
  <c r="AD134" i="1"/>
  <c r="AF10941" i="1"/>
  <c r="AF9198" i="1"/>
  <c r="AF6685" i="1"/>
  <c r="AF6694" i="1"/>
  <c r="AF6696" i="1"/>
  <c r="AF7028" i="1"/>
  <c r="AF1543" i="1"/>
  <c r="AE1543" i="1"/>
  <c r="AK1543" i="1" s="1"/>
  <c r="AL1543" i="1" s="1"/>
  <c r="AF9422" i="1"/>
  <c r="AF10062" i="1"/>
  <c r="AF8150" i="1"/>
  <c r="AF8156" i="1"/>
  <c r="AF8152" i="1"/>
  <c r="AF9553" i="1"/>
  <c r="AF6149" i="1"/>
  <c r="AF9561" i="1"/>
  <c r="AF8281" i="1"/>
  <c r="AF3208" i="1"/>
  <c r="AE3208" i="1"/>
  <c r="AF3210" i="1"/>
  <c r="AE3210" i="1"/>
  <c r="AF3732" i="1"/>
  <c r="AF3731" i="1"/>
  <c r="AF3203" i="1"/>
  <c r="AE3203" i="1"/>
  <c r="AF3194" i="1"/>
  <c r="AE3194" i="1"/>
  <c r="AF3680" i="1"/>
  <c r="AF804" i="1"/>
  <c r="AE804" i="1"/>
  <c r="AD804" i="1"/>
  <c r="AF4813" i="1"/>
  <c r="AF865" i="1"/>
  <c r="AE865" i="1"/>
  <c r="AD865" i="1"/>
  <c r="AJ840" i="1"/>
  <c r="AF840" i="1"/>
  <c r="AE840" i="1"/>
  <c r="AD840" i="1"/>
  <c r="AG96" i="1"/>
  <c r="AF96" i="1"/>
  <c r="AE96" i="1"/>
  <c r="AD96" i="1"/>
  <c r="AF773" i="1"/>
  <c r="AE773" i="1"/>
  <c r="AD773" i="1"/>
  <c r="AF794" i="1"/>
  <c r="AE794" i="1"/>
  <c r="AD794" i="1"/>
  <c r="AF786" i="1"/>
  <c r="AE786" i="1"/>
  <c r="AD786" i="1"/>
  <c r="AF780" i="1"/>
  <c r="AE780" i="1"/>
  <c r="AD780" i="1"/>
  <c r="AF775" i="1"/>
  <c r="AE775" i="1"/>
  <c r="AD775" i="1"/>
  <c r="AF785" i="1"/>
  <c r="AE785" i="1"/>
  <c r="AD785" i="1"/>
  <c r="AG131" i="1"/>
  <c r="AF131" i="1"/>
  <c r="AE131" i="1"/>
  <c r="AD131" i="1"/>
  <c r="AE3185" i="1"/>
  <c r="AK3185" i="1" s="1"/>
  <c r="AD3185" i="1"/>
  <c r="AF3185" i="1"/>
  <c r="AF1224" i="1"/>
  <c r="AD1224" i="1"/>
  <c r="AE1224" i="1"/>
  <c r="AF498" i="1"/>
  <c r="AE498" i="1"/>
  <c r="AD498" i="1"/>
  <c r="AF3062" i="1"/>
  <c r="AE3062" i="1"/>
  <c r="AF510" i="1"/>
  <c r="AE510" i="1"/>
  <c r="AD510" i="1"/>
  <c r="AF1148" i="1"/>
  <c r="AD1148" i="1"/>
  <c r="AE1148" i="1"/>
  <c r="AF2471" i="1"/>
  <c r="AE2471" i="1"/>
  <c r="AF5497" i="1"/>
  <c r="AF497" i="1"/>
  <c r="AE497" i="1"/>
  <c r="AD497" i="1"/>
  <c r="AF3182" i="1"/>
  <c r="AE3182" i="1"/>
  <c r="AF9478" i="1"/>
  <c r="AF7416" i="1"/>
  <c r="AF470" i="1"/>
  <c r="AE470" i="1"/>
  <c r="AD470" i="1"/>
  <c r="AF468" i="1"/>
  <c r="AE468" i="1"/>
  <c r="AD468" i="1"/>
  <c r="AF758" i="1"/>
  <c r="AE758" i="1"/>
  <c r="AD758" i="1"/>
  <c r="AF2052" i="1"/>
  <c r="AE2052" i="1"/>
  <c r="AF2058" i="1"/>
  <c r="AE2058" i="1"/>
  <c r="AF7952" i="1"/>
  <c r="AE3421" i="1"/>
  <c r="AD3421" i="1"/>
  <c r="AF3421" i="1"/>
  <c r="AF493" i="1"/>
  <c r="AE493" i="1"/>
  <c r="AD493" i="1"/>
  <c r="AF507" i="1"/>
  <c r="AE507" i="1"/>
  <c r="AD507" i="1"/>
  <c r="AF3092" i="1"/>
  <c r="AE3092" i="1"/>
  <c r="AE3093" i="1"/>
  <c r="AD3093" i="1"/>
  <c r="AF3093" i="1"/>
  <c r="AF3332" i="1"/>
  <c r="AE3332" i="1"/>
  <c r="AF3423" i="1"/>
  <c r="AE3423" i="1"/>
  <c r="AF505" i="1"/>
  <c r="AE505" i="1"/>
  <c r="AD505" i="1"/>
  <c r="AF501" i="1"/>
  <c r="AE501" i="1"/>
  <c r="AD501" i="1"/>
  <c r="AF3424" i="1"/>
  <c r="AE3424" i="1"/>
  <c r="AF489" i="1"/>
  <c r="AE489" i="1"/>
  <c r="AD489" i="1"/>
  <c r="AF3420" i="1"/>
  <c r="AE3420" i="1"/>
  <c r="AF475" i="1"/>
  <c r="AE475" i="1"/>
  <c r="AD475" i="1"/>
  <c r="AF3415" i="1"/>
  <c r="AE3415" i="1"/>
  <c r="AF3416" i="1"/>
  <c r="AE3416" i="1"/>
  <c r="AF6452" i="1"/>
  <c r="AF3188" i="1"/>
  <c r="AE3188" i="1"/>
  <c r="AF7911" i="1"/>
  <c r="AF9969" i="1"/>
  <c r="AF9968" i="1"/>
  <c r="AF10003" i="1"/>
  <c r="AF10009" i="1"/>
  <c r="AF6381" i="1"/>
  <c r="AF10006" i="1"/>
  <c r="AF6760" i="1"/>
  <c r="AF6755" i="1"/>
  <c r="AF3240" i="1"/>
  <c r="AE3240" i="1"/>
  <c r="AF7908" i="1"/>
  <c r="AF488" i="1"/>
  <c r="AE488" i="1"/>
  <c r="AD488" i="1"/>
  <c r="AF6396" i="1"/>
  <c r="AF9487" i="1"/>
  <c r="AF6321" i="1"/>
  <c r="AF7794" i="1"/>
  <c r="AF9923" i="1"/>
  <c r="AF8217" i="1"/>
  <c r="AF2704" i="1"/>
  <c r="AE2704" i="1"/>
  <c r="AF9473" i="1"/>
  <c r="AF9285" i="1"/>
  <c r="AF1536" i="1"/>
  <c r="AE1536" i="1"/>
  <c r="AK1536" i="1" s="1"/>
  <c r="AL1536" i="1" s="1"/>
  <c r="AD1536" i="1"/>
  <c r="AF4827" i="1"/>
  <c r="AF5130" i="1"/>
  <c r="AF9282" i="1"/>
  <c r="AF4538" i="1"/>
  <c r="AF8932" i="1"/>
  <c r="AF6417" i="1"/>
  <c r="AF8852" i="1"/>
  <c r="AF7182" i="1"/>
  <c r="AF5014" i="1"/>
  <c r="AF5660" i="1"/>
  <c r="AF8259" i="1"/>
  <c r="AF9284" i="1"/>
  <c r="AF2249" i="1"/>
  <c r="AE2249" i="1"/>
  <c r="AD2249" i="1"/>
  <c r="AF2404" i="1"/>
  <c r="AE2404" i="1"/>
  <c r="AG76" i="1"/>
  <c r="AF76" i="1"/>
  <c r="AE76" i="1"/>
  <c r="AD76" i="1"/>
  <c r="AF9535" i="1"/>
  <c r="AF10168" i="1"/>
  <c r="AF983" i="1"/>
  <c r="AE983" i="1"/>
  <c r="AD983" i="1"/>
  <c r="AF9475" i="1"/>
  <c r="AF1530" i="1"/>
  <c r="AE1530" i="1"/>
  <c r="AK1530" i="1" s="1"/>
  <c r="AL1530" i="1" s="1"/>
  <c r="AF9117" i="1"/>
  <c r="AF5765" i="1"/>
  <c r="AF6202" i="1"/>
  <c r="AF5536" i="1"/>
  <c r="AF8066" i="1"/>
  <c r="AF879" i="1"/>
  <c r="AE879" i="1"/>
  <c r="AD879" i="1"/>
  <c r="AF4817" i="1"/>
  <c r="AF2328" i="1"/>
  <c r="AE2328" i="1"/>
  <c r="AF8907" i="1"/>
  <c r="AF2865" i="1"/>
  <c r="AE2865" i="1"/>
  <c r="AD2865" i="1"/>
  <c r="AF4618" i="1"/>
  <c r="AF3131" i="1"/>
  <c r="AE3131" i="1"/>
  <c r="AF10152" i="1"/>
  <c r="AF5673" i="1"/>
  <c r="AE3117" i="1"/>
  <c r="AD3117" i="1"/>
  <c r="AF3117" i="1"/>
  <c r="AF4122" i="1"/>
  <c r="AF1613" i="1"/>
  <c r="AE1613" i="1"/>
  <c r="AK1613" i="1" s="1"/>
  <c r="AL1613" i="1" s="1"/>
  <c r="AD1613" i="1"/>
  <c r="AF7681" i="1"/>
  <c r="AF5688" i="1"/>
  <c r="AF7408" i="1"/>
  <c r="AF7298" i="1"/>
  <c r="AF7917" i="1"/>
  <c r="AF5524" i="1"/>
  <c r="AF7410" i="1"/>
  <c r="AF7919" i="1"/>
  <c r="AF2351" i="1"/>
  <c r="AE2351" i="1"/>
  <c r="AF2301" i="1"/>
  <c r="AE2301" i="1"/>
  <c r="AD2301" i="1"/>
  <c r="AF2261" i="1"/>
  <c r="AE2261" i="1"/>
  <c r="AD2261" i="1"/>
  <c r="AF2337" i="1"/>
  <c r="AE2337" i="1"/>
  <c r="AD2337" i="1"/>
  <c r="AF2380" i="1"/>
  <c r="AE2380" i="1"/>
  <c r="AF2387" i="1"/>
  <c r="AE2387" i="1"/>
  <c r="AF2183" i="1"/>
  <c r="AE2183" i="1"/>
  <c r="AF1838" i="1"/>
  <c r="AE1838" i="1"/>
  <c r="AK1838" i="1" s="1"/>
  <c r="AL1838" i="1" s="1"/>
  <c r="AF2436" i="1"/>
  <c r="AE2436" i="1"/>
  <c r="AF2360" i="1"/>
  <c r="AE2360" i="1"/>
  <c r="AF2267" i="1"/>
  <c r="AE2267" i="1"/>
  <c r="AF2053" i="1"/>
  <c r="AE2053" i="1"/>
  <c r="AD2053" i="1"/>
  <c r="AF2345" i="1"/>
  <c r="AE2345" i="1"/>
  <c r="AD2345" i="1"/>
  <c r="AF2358" i="1"/>
  <c r="AE2358" i="1"/>
  <c r="AF2252" i="1"/>
  <c r="AE2252" i="1"/>
  <c r="AF2263" i="1"/>
  <c r="AE2263" i="1"/>
  <c r="AF2071" i="1"/>
  <c r="AE2071" i="1"/>
  <c r="AF2059" i="1"/>
  <c r="AE2059" i="1"/>
  <c r="AF2340" i="1"/>
  <c r="AE2340" i="1"/>
  <c r="AF2392" i="1"/>
  <c r="AE2392" i="1"/>
  <c r="AF2396" i="1"/>
  <c r="AE2396" i="1"/>
  <c r="AF9571" i="1"/>
  <c r="AF2402" i="1"/>
  <c r="AE2402" i="1"/>
  <c r="AF8043" i="1"/>
  <c r="AF5659" i="1"/>
  <c r="AF5664" i="1"/>
  <c r="AF5687" i="1"/>
  <c r="AF5302" i="1"/>
  <c r="AF5662" i="1"/>
  <c r="AF5655" i="1"/>
  <c r="AF5179" i="1"/>
  <c r="AF5316" i="1"/>
  <c r="AF2169" i="1"/>
  <c r="AE2169" i="1"/>
  <c r="AD2169" i="1"/>
  <c r="AF2403" i="1"/>
  <c r="AE2403" i="1"/>
  <c r="AF4318" i="1"/>
  <c r="AF2171" i="1"/>
  <c r="AE2171" i="1"/>
  <c r="AF4316" i="1"/>
  <c r="AF2290" i="1"/>
  <c r="AE2290" i="1"/>
  <c r="AF2283" i="1"/>
  <c r="AE2283" i="1"/>
  <c r="AF2429" i="1"/>
  <c r="AE2429" i="1"/>
  <c r="AD2429" i="1"/>
  <c r="AF2378" i="1"/>
  <c r="AE2378" i="1"/>
  <c r="AF2376" i="1"/>
  <c r="AE2376" i="1"/>
  <c r="AF2400" i="1"/>
  <c r="AE2400" i="1"/>
  <c r="AF2181" i="1"/>
  <c r="AE2181" i="1"/>
  <c r="AD2181" i="1"/>
  <c r="AF2177" i="1"/>
  <c r="AE2177" i="1"/>
  <c r="AD2177" i="1"/>
  <c r="AF2373" i="1"/>
  <c r="AE2373" i="1"/>
  <c r="AD2373" i="1"/>
  <c r="AF2256" i="1"/>
  <c r="AE2256" i="1"/>
  <c r="AF4315" i="1"/>
  <c r="AF4312" i="1"/>
  <c r="AF4307" i="1"/>
  <c r="AF4321" i="1"/>
  <c r="AF3302" i="1"/>
  <c r="AE3302" i="1"/>
  <c r="AF1817" i="1"/>
  <c r="AK1817" i="1"/>
  <c r="AL1817" i="1" s="1"/>
  <c r="AD1817" i="1"/>
  <c r="AF2270" i="1"/>
  <c r="AE2270" i="1"/>
  <c r="AF854" i="1"/>
  <c r="AE854" i="1"/>
  <c r="AD854" i="1"/>
  <c r="AF756" i="1"/>
  <c r="AE756" i="1"/>
  <c r="AD756" i="1"/>
  <c r="AF5823" i="1"/>
  <c r="AF6077" i="1"/>
  <c r="AF5830" i="1"/>
  <c r="AF3455" i="1"/>
  <c r="AE3455" i="1"/>
  <c r="AF5826" i="1"/>
  <c r="AF2273" i="1"/>
  <c r="AE2273" i="1"/>
  <c r="AD2273" i="1"/>
  <c r="AF2308" i="1"/>
  <c r="AE2308" i="1"/>
  <c r="AF2293" i="1"/>
  <c r="AE2293" i="1"/>
  <c r="AD2293" i="1"/>
  <c r="AF2038" i="1"/>
  <c r="AE2038" i="1"/>
  <c r="AF7042" i="1"/>
  <c r="AF465" i="1"/>
  <c r="AE465" i="1"/>
  <c r="AD465" i="1"/>
  <c r="AF461" i="1"/>
  <c r="AE461" i="1"/>
  <c r="AD461" i="1"/>
  <c r="AF445" i="1"/>
  <c r="AE445" i="1"/>
  <c r="AD445" i="1"/>
  <c r="AF7118" i="1"/>
  <c r="AJ931" i="1"/>
  <c r="AF931" i="1"/>
  <c r="AE931" i="1"/>
  <c r="AD931" i="1"/>
  <c r="AF7039" i="1"/>
  <c r="AF362" i="1"/>
  <c r="AL362" i="1"/>
  <c r="AD362" i="1"/>
  <c r="AF406" i="1"/>
  <c r="AE406" i="1"/>
  <c r="AD406" i="1"/>
  <c r="AJ956" i="1"/>
  <c r="AF956" i="1"/>
  <c r="AE956" i="1"/>
  <c r="AD956" i="1"/>
  <c r="AF10593" i="1"/>
  <c r="AF6875" i="1"/>
  <c r="AF6865" i="1"/>
  <c r="AF6848" i="1"/>
  <c r="AF6874" i="1"/>
  <c r="AF6866" i="1"/>
  <c r="AF6857" i="1"/>
  <c r="AF6852" i="1"/>
  <c r="AF6871" i="1"/>
  <c r="AF9204" i="1"/>
  <c r="AF9205" i="1"/>
  <c r="AF7193" i="1"/>
  <c r="AF7727" i="1"/>
  <c r="AF388" i="1"/>
  <c r="AE388" i="1"/>
  <c r="AD388" i="1"/>
  <c r="AF378" i="1"/>
  <c r="AE378" i="1"/>
  <c r="AD378" i="1"/>
  <c r="AF374" i="1"/>
  <c r="AE374" i="1"/>
  <c r="AD374" i="1"/>
  <c r="AF359" i="1"/>
  <c r="AE359" i="1"/>
  <c r="AD359" i="1"/>
  <c r="AF8330" i="1"/>
  <c r="AF2644" i="1"/>
  <c r="AE2644" i="1"/>
  <c r="AF400" i="1"/>
  <c r="AE400" i="1"/>
  <c r="AD400" i="1"/>
  <c r="AF8960" i="1"/>
  <c r="AF1453" i="1"/>
  <c r="AE1453" i="1"/>
  <c r="AK1453" i="1" s="1"/>
  <c r="AL1453" i="1" s="1"/>
  <c r="AD1453" i="1"/>
  <c r="AF1452" i="1"/>
  <c r="AD1452" i="1"/>
  <c r="AE1452" i="1"/>
  <c r="AK1452" i="1" s="1"/>
  <c r="AL1452" i="1" s="1"/>
  <c r="AF7803" i="1"/>
  <c r="AF7640" i="1"/>
  <c r="AF7648" i="1"/>
  <c r="AF7644" i="1"/>
  <c r="AF7650" i="1"/>
  <c r="AF4452" i="1"/>
  <c r="AF4490" i="1"/>
  <c r="AF4495" i="1"/>
  <c r="AF4446" i="1"/>
  <c r="AF4450" i="1"/>
  <c r="AF4448" i="1"/>
  <c r="AF2440" i="1"/>
  <c r="AE2440" i="1"/>
  <c r="AE3297" i="1"/>
  <c r="AD3297" i="1"/>
  <c r="AF3297" i="1"/>
  <c r="AG11" i="1"/>
  <c r="AF11" i="1"/>
  <c r="AE11" i="1"/>
  <c r="AD11" i="1"/>
  <c r="AF4034" i="1"/>
  <c r="AF3839" i="1"/>
  <c r="AF7189" i="1"/>
  <c r="AF5354" i="1"/>
  <c r="AF1750" i="1"/>
  <c r="AE1750" i="1"/>
  <c r="AK1750" i="1" s="1"/>
  <c r="AF1552" i="1"/>
  <c r="AE1552" i="1"/>
  <c r="AK1552" i="1" s="1"/>
  <c r="AL1552" i="1" s="1"/>
  <c r="AD1552" i="1"/>
  <c r="AF4072" i="1"/>
  <c r="AF6420" i="1"/>
  <c r="AF4114" i="1"/>
  <c r="AF7060" i="1"/>
  <c r="AF1549" i="1"/>
  <c r="AE1549" i="1"/>
  <c r="AK1549" i="1" s="1"/>
  <c r="AL1549" i="1" s="1"/>
  <c r="AD1549" i="1"/>
  <c r="AF7062" i="1"/>
  <c r="AF7059" i="1"/>
  <c r="AF10339" i="1"/>
  <c r="AF11056" i="1"/>
  <c r="AF5344" i="1"/>
  <c r="AF1520" i="1"/>
  <c r="AK1520" i="1"/>
  <c r="AL1520" i="1" s="1"/>
  <c r="AD1520" i="1"/>
  <c r="AF4085" i="1"/>
  <c r="AF1574" i="1"/>
  <c r="AE1574" i="1"/>
  <c r="AK1574" i="1" s="1"/>
  <c r="AL1574" i="1" s="1"/>
  <c r="AD1574" i="1"/>
  <c r="AF9772" i="1"/>
  <c r="AF8632" i="1"/>
  <c r="AE3125" i="1"/>
  <c r="AD3125" i="1"/>
  <c r="AF3125" i="1"/>
  <c r="AF257" i="1"/>
  <c r="AE257" i="1"/>
  <c r="AD257" i="1"/>
  <c r="AF2614" i="1"/>
  <c r="AE2614" i="1"/>
  <c r="AF6800" i="1"/>
  <c r="AF9216" i="1"/>
  <c r="AF9212" i="1"/>
  <c r="AF9263" i="1"/>
  <c r="AF9261" i="1"/>
  <c r="AF9211" i="1"/>
  <c r="AF8078" i="1"/>
  <c r="AF9266" i="1"/>
  <c r="AF9252" i="1"/>
  <c r="AF1519" i="1"/>
  <c r="AE1519" i="1"/>
  <c r="AK1519" i="1" s="1"/>
  <c r="AL1519" i="1" s="1"/>
  <c r="AE3285" i="1"/>
  <c r="AD3285" i="1"/>
  <c r="AF3285" i="1"/>
  <c r="AF3278" i="1"/>
  <c r="AE3278" i="1"/>
  <c r="AF3759" i="1"/>
  <c r="AF7827" i="1"/>
  <c r="AF6738" i="1"/>
  <c r="AF6654" i="1"/>
  <c r="AF6737" i="1"/>
  <c r="AF6732" i="1"/>
  <c r="AF6729" i="1"/>
  <c r="AF6717" i="1"/>
  <c r="AF8201" i="1"/>
  <c r="AF9997" i="1"/>
  <c r="AF9122" i="1"/>
  <c r="AF8490" i="1"/>
  <c r="AF4051" i="1"/>
  <c r="AF8396" i="1"/>
  <c r="AF8243" i="1"/>
  <c r="AF8229" i="1"/>
  <c r="AF8054" i="1"/>
  <c r="AF6486" i="1"/>
  <c r="AF6481" i="1"/>
  <c r="AF11213" i="1"/>
  <c r="AF11063" i="1"/>
  <c r="AF11067" i="1"/>
  <c r="AF9242" i="1"/>
  <c r="AF6363" i="1"/>
  <c r="AF6734" i="1"/>
  <c r="AF6728" i="1"/>
  <c r="AF1280" i="1"/>
  <c r="AE1280" i="1"/>
  <c r="AD1280" i="1"/>
  <c r="AF3214" i="1"/>
  <c r="AE3214" i="1"/>
  <c r="AF3142" i="1"/>
  <c r="AE3142" i="1"/>
  <c r="AF6331" i="1"/>
  <c r="AF10203" i="1"/>
  <c r="AF6709" i="1"/>
  <c r="AF7003" i="1"/>
  <c r="AF3218" i="1"/>
  <c r="AE3218" i="1"/>
  <c r="AE3217" i="1"/>
  <c r="AD3217" i="1"/>
  <c r="AF3217" i="1"/>
  <c r="AF3134" i="1"/>
  <c r="AE3134" i="1"/>
  <c r="AF3151" i="1"/>
  <c r="AE3151" i="1"/>
  <c r="AE3149" i="1"/>
  <c r="AD3149" i="1"/>
  <c r="AF3149" i="1"/>
  <c r="AF3143" i="1"/>
  <c r="AE3143" i="1"/>
  <c r="AF6803" i="1"/>
  <c r="AJ955" i="1"/>
  <c r="AF955" i="1"/>
  <c r="AE955" i="1"/>
  <c r="AD955" i="1"/>
  <c r="AF1738" i="1"/>
  <c r="AE1738" i="1"/>
  <c r="AK1738" i="1" s="1"/>
  <c r="AL1738" i="1" s="1"/>
  <c r="AF541" i="1"/>
  <c r="AE541" i="1"/>
  <c r="AD541" i="1"/>
  <c r="AF9768" i="1"/>
  <c r="AF11005" i="1"/>
  <c r="AF7276" i="1"/>
  <c r="AF384" i="1"/>
  <c r="AE384" i="1"/>
  <c r="AD384" i="1"/>
  <c r="AF6624" i="1"/>
  <c r="AF6898" i="1"/>
  <c r="AF3575" i="1"/>
  <c r="AF3266" i="1"/>
  <c r="AE3266" i="1"/>
  <c r="AF8949" i="1"/>
  <c r="AF2920" i="1"/>
  <c r="AE2920" i="1"/>
  <c r="AG6" i="1"/>
  <c r="AF6" i="1"/>
  <c r="AE6" i="1"/>
  <c r="AD6" i="1"/>
  <c r="AF6649" i="1"/>
  <c r="AF11097" i="1"/>
  <c r="AF7085" i="1"/>
  <c r="AF1356" i="1"/>
  <c r="AD1356" i="1"/>
  <c r="AE1356" i="1"/>
  <c r="AF1035" i="1"/>
  <c r="AE1035" i="1"/>
  <c r="AD1035" i="1"/>
  <c r="AF1276" i="1"/>
  <c r="AD1276" i="1"/>
  <c r="AE1276" i="1"/>
  <c r="AF1284" i="1"/>
  <c r="AE1284" i="1"/>
  <c r="AD1284" i="1"/>
  <c r="AF5604" i="1"/>
  <c r="AF5223" i="1"/>
  <c r="AF9767" i="1"/>
  <c r="AF11198" i="1"/>
  <c r="AF4088" i="1"/>
  <c r="AF1785" i="1"/>
  <c r="AE1785" i="1"/>
  <c r="AK1785" i="1" s="1"/>
  <c r="AL1785" i="1" s="1"/>
  <c r="AD1785" i="1"/>
  <c r="AF1645" i="1"/>
  <c r="AE1645" i="1"/>
  <c r="AK1645" i="1" s="1"/>
  <c r="AL1645" i="1" s="1"/>
  <c r="AD1645" i="1"/>
  <c r="AF10595" i="1"/>
  <c r="AF2690" i="1"/>
  <c r="AE2690" i="1"/>
  <c r="AF9123" i="1"/>
  <c r="AF9115" i="1"/>
  <c r="AF8263" i="1"/>
  <c r="AF8255" i="1"/>
  <c r="AF1607" i="1"/>
  <c r="AE1607" i="1"/>
  <c r="AK1607" i="1" s="1"/>
  <c r="AL1607" i="1" s="1"/>
  <c r="AF8240" i="1"/>
  <c r="AF8253" i="1"/>
  <c r="AF8236" i="1"/>
  <c r="AF8231" i="1"/>
  <c r="AF8270" i="1"/>
  <c r="AF8241" i="1"/>
  <c r="AF2208" i="1"/>
  <c r="AE2208" i="1"/>
  <c r="AF7243" i="1"/>
  <c r="AF925" i="1"/>
  <c r="AE925" i="1"/>
  <c r="AD925" i="1"/>
  <c r="AF512" i="1"/>
  <c r="AE512" i="1"/>
  <c r="AD512" i="1"/>
  <c r="AF9135" i="1"/>
  <c r="AF7218" i="1"/>
  <c r="AF6813" i="1"/>
  <c r="AF373" i="1"/>
  <c r="AE373" i="1"/>
  <c r="AD373" i="1"/>
  <c r="AF9134" i="1"/>
  <c r="AF8496" i="1"/>
  <c r="AF3799" i="1"/>
  <c r="AF8492" i="1"/>
  <c r="AF8499" i="1"/>
  <c r="AF8265" i="1"/>
  <c r="AF6488" i="1"/>
  <c r="AF379" i="1"/>
  <c r="AE379" i="1"/>
  <c r="AD379" i="1"/>
  <c r="AF6499" i="1"/>
  <c r="AF6493" i="1"/>
  <c r="AF391" i="1"/>
  <c r="AE391" i="1"/>
  <c r="AD391" i="1"/>
  <c r="AF8063" i="1"/>
  <c r="AF8056" i="1"/>
  <c r="AF8068" i="1"/>
  <c r="AF8072" i="1"/>
  <c r="AF7783" i="1"/>
  <c r="AF402" i="1"/>
  <c r="AE402" i="1"/>
  <c r="AD402" i="1"/>
  <c r="AF4054" i="1"/>
  <c r="AF4057" i="1"/>
  <c r="AF531" i="1"/>
  <c r="AE531" i="1"/>
  <c r="AD531" i="1"/>
  <c r="AF538" i="1"/>
  <c r="AE538" i="1"/>
  <c r="AD538" i="1"/>
  <c r="AF3971" i="1"/>
  <c r="AF9618" i="1"/>
  <c r="AF364" i="1"/>
  <c r="AE364" i="1"/>
  <c r="AD364" i="1"/>
  <c r="AF10242" i="1"/>
  <c r="AF10056" i="1"/>
  <c r="AF11120" i="1"/>
  <c r="AF9500" i="1"/>
  <c r="AF11200" i="1"/>
  <c r="AF11169" i="1"/>
  <c r="AF11269" i="1"/>
  <c r="AF11267" i="1"/>
  <c r="AF11061" i="1"/>
  <c r="AF11202" i="1"/>
  <c r="AF1480" i="1"/>
  <c r="AD1480" i="1"/>
  <c r="AE1480" i="1"/>
  <c r="AK1480" i="1" s="1"/>
  <c r="AL1480" i="1" s="1"/>
  <c r="AF1302" i="1"/>
  <c r="AE1302" i="1"/>
  <c r="AD1302" i="1"/>
  <c r="AF1390" i="1"/>
  <c r="AD1390" i="1"/>
  <c r="AE1390" i="1"/>
  <c r="AF4589" i="1"/>
  <c r="AF10870" i="1"/>
  <c r="AF7178" i="1"/>
  <c r="AF6637" i="1"/>
  <c r="AF6635" i="1"/>
  <c r="AF4067" i="1"/>
  <c r="AF11066" i="1"/>
  <c r="AF7860" i="1"/>
  <c r="AF9964" i="1"/>
  <c r="AF11134" i="1"/>
  <c r="AF8654" i="1"/>
  <c r="AF9296" i="1"/>
  <c r="AF2275" i="1"/>
  <c r="AE2275" i="1"/>
  <c r="AF5228" i="1"/>
  <c r="AF9357" i="1"/>
  <c r="AF9356" i="1"/>
  <c r="AF9354" i="1"/>
  <c r="AF271" i="1"/>
  <c r="AE271" i="1"/>
  <c r="AD271" i="1"/>
  <c r="AF265" i="1"/>
  <c r="AE265" i="1"/>
  <c r="AD265" i="1"/>
  <c r="AF9352" i="1"/>
  <c r="AF9614" i="1"/>
  <c r="AF9779" i="1"/>
  <c r="AF5909" i="1"/>
  <c r="AG38" i="1"/>
  <c r="AF38" i="1"/>
  <c r="AE38" i="1"/>
  <c r="AD38" i="1"/>
  <c r="AG24" i="1"/>
  <c r="AF24" i="1"/>
  <c r="AE24" i="1"/>
  <c r="AD24" i="1"/>
  <c r="AG35" i="1"/>
  <c r="AF35" i="1"/>
  <c r="AE35" i="1"/>
  <c r="AD35" i="1"/>
  <c r="AG28" i="1"/>
  <c r="AF28" i="1"/>
  <c r="AE28" i="1"/>
  <c r="AD28" i="1"/>
  <c r="AF5377" i="1"/>
  <c r="AG167" i="1"/>
  <c r="AF167" i="1"/>
  <c r="AE167" i="1"/>
  <c r="AD167" i="1"/>
  <c r="AF1186" i="1"/>
  <c r="AD1186" i="1"/>
  <c r="AE1186" i="1"/>
  <c r="AF1179" i="1"/>
  <c r="AE1179" i="1"/>
  <c r="AD1179" i="1"/>
  <c r="AF4297" i="1"/>
  <c r="AF4544" i="1"/>
  <c r="AF4294" i="1"/>
  <c r="AF4298" i="1"/>
  <c r="AF4292" i="1"/>
  <c r="AF10761" i="1"/>
  <c r="AF5426" i="1"/>
  <c r="AF5416" i="1"/>
  <c r="AF4038" i="1"/>
  <c r="AF4084" i="1"/>
  <c r="AF5425" i="1"/>
  <c r="AF5421" i="1"/>
  <c r="AF9986" i="1"/>
  <c r="AF1723" i="1"/>
  <c r="AE1723" i="1"/>
  <c r="AK1723" i="1" s="1"/>
  <c r="AL1723" i="1" s="1"/>
  <c r="AF1641" i="1"/>
  <c r="AE1641" i="1"/>
  <c r="AK1641" i="1" s="1"/>
  <c r="AL1641" i="1" s="1"/>
  <c r="AD1641" i="1"/>
  <c r="AF1655" i="1"/>
  <c r="AE1655" i="1"/>
  <c r="AK1655" i="1" s="1"/>
  <c r="AL1655" i="1" s="1"/>
  <c r="AF1770" i="1"/>
  <c r="AE1770" i="1"/>
  <c r="AK1770" i="1" s="1"/>
  <c r="AL1770" i="1" s="1"/>
  <c r="AF9664" i="1"/>
  <c r="AF9981" i="1"/>
  <c r="AF1758" i="1"/>
  <c r="AE1758" i="1"/>
  <c r="AK1758" i="1" s="1"/>
  <c r="AL1758" i="1" s="1"/>
  <c r="AF3743" i="1"/>
  <c r="AF3475" i="1"/>
  <c r="AF3472" i="1"/>
  <c r="AF9709" i="1"/>
  <c r="AF11099" i="1"/>
  <c r="AE3305" i="1"/>
  <c r="AD3305" i="1"/>
  <c r="AF3305" i="1"/>
  <c r="AF4289" i="1"/>
  <c r="AF4287" i="1"/>
  <c r="AF3857" i="1"/>
  <c r="AF9533" i="1"/>
  <c r="AF5144" i="1"/>
  <c r="AF10592" i="1"/>
  <c r="AF7100" i="1"/>
  <c r="AF3501" i="1"/>
  <c r="AF3942" i="1"/>
  <c r="AF10964" i="1"/>
  <c r="AF246" i="1"/>
  <c r="AE246" i="1"/>
  <c r="AD246" i="1"/>
  <c r="AF913" i="1"/>
  <c r="AE913" i="1"/>
  <c r="AD913" i="1"/>
  <c r="AF10862" i="1"/>
  <c r="AF9496" i="1"/>
  <c r="AF1379" i="1"/>
  <c r="AD1379" i="1"/>
  <c r="AE1379" i="1"/>
  <c r="AF1378" i="1"/>
  <c r="AD1378" i="1"/>
  <c r="AE1378" i="1"/>
  <c r="AF3480" i="1"/>
  <c r="AF3489" i="1"/>
  <c r="AF6618" i="1"/>
  <c r="AF3231" i="1"/>
  <c r="AE3231" i="1"/>
  <c r="AF1377" i="1"/>
  <c r="AE1377" i="1"/>
  <c r="AD1377" i="1"/>
  <c r="AF1372" i="1"/>
  <c r="AD1372" i="1"/>
  <c r="AE1372" i="1"/>
  <c r="AF3477" i="1"/>
  <c r="AF3232" i="1"/>
  <c r="AE3232" i="1"/>
  <c r="AF3788" i="1"/>
  <c r="AF1368" i="1"/>
  <c r="AD1368" i="1"/>
  <c r="AE1368" i="1"/>
  <c r="AF2199" i="1"/>
  <c r="AE2199" i="1"/>
  <c r="AF2718" i="1"/>
  <c r="AE2718" i="1"/>
  <c r="AF2509" i="1"/>
  <c r="AE2509" i="1"/>
  <c r="AD2509" i="1"/>
  <c r="AF9532" i="1"/>
  <c r="AF2224" i="1"/>
  <c r="AE2224" i="1"/>
  <c r="AF8419" i="1"/>
  <c r="AF2206" i="1"/>
  <c r="AE2206" i="1"/>
  <c r="AF2450" i="1"/>
  <c r="AE2450" i="1"/>
  <c r="AF2215" i="1"/>
  <c r="AE2215" i="1"/>
  <c r="AF2211" i="1"/>
  <c r="AE2211" i="1"/>
  <c r="AF9088" i="1"/>
  <c r="AF1323" i="1"/>
  <c r="AE1323" i="1"/>
  <c r="AD1323" i="1"/>
  <c r="AF3012" i="1"/>
  <c r="AE3012" i="1"/>
  <c r="AF2447" i="1"/>
  <c r="AE2447" i="1"/>
  <c r="AF2443" i="1"/>
  <c r="AE2443" i="1"/>
  <c r="AF904" i="1"/>
  <c r="AE904" i="1"/>
  <c r="AD904" i="1"/>
  <c r="AF7192" i="1"/>
  <c r="AF6827" i="1"/>
  <c r="AF8082" i="1"/>
  <c r="AF8095" i="1"/>
  <c r="AF860" i="1"/>
  <c r="AE860" i="1"/>
  <c r="AD860" i="1"/>
  <c r="AF811" i="1"/>
  <c r="AE811" i="1"/>
  <c r="AD811" i="1"/>
  <c r="AF8092" i="1"/>
  <c r="AF8088" i="1"/>
  <c r="AF2041" i="1"/>
  <c r="AE2041" i="1"/>
  <c r="AD2041" i="1"/>
  <c r="AF2109" i="1"/>
  <c r="AE2109" i="1"/>
  <c r="AD2109" i="1"/>
  <c r="AF2094" i="1"/>
  <c r="AE2094" i="1"/>
  <c r="AF9991" i="1"/>
  <c r="AF10135" i="1"/>
  <c r="AF1813" i="1"/>
  <c r="AE1813" i="1"/>
  <c r="AK1813" i="1" s="1"/>
  <c r="AL1813" i="1" s="1"/>
  <c r="AD1813" i="1"/>
  <c r="AF10129" i="1"/>
  <c r="AF2117" i="1"/>
  <c r="AE2117" i="1"/>
  <c r="AD2117" i="1"/>
  <c r="AF10119" i="1"/>
  <c r="AG117" i="1"/>
  <c r="AF117" i="1"/>
  <c r="AE117" i="1"/>
  <c r="AD117" i="1"/>
  <c r="AF3793" i="1"/>
  <c r="AF10115" i="1"/>
  <c r="AF3226" i="1"/>
  <c r="AE3226" i="1"/>
  <c r="AF10139" i="1"/>
  <c r="AF7358" i="1"/>
  <c r="AF9661" i="1"/>
  <c r="AF1437" i="1"/>
  <c r="AE1437" i="1"/>
  <c r="AK1437" i="1" s="1"/>
  <c r="AL1437" i="1" s="1"/>
  <c r="AD1437" i="1"/>
  <c r="AF9713" i="1"/>
  <c r="AF2162" i="1"/>
  <c r="AE2162" i="1"/>
  <c r="AF830" i="1"/>
  <c r="AE830" i="1"/>
  <c r="AD830" i="1"/>
  <c r="AF10111" i="1"/>
  <c r="AF1627" i="1"/>
  <c r="AE1627" i="1"/>
  <c r="AK1627" i="1" s="1"/>
  <c r="AL1627" i="1" s="1"/>
  <c r="AD1627" i="1"/>
  <c r="AF836" i="1"/>
  <c r="AE836" i="1"/>
  <c r="AK836" i="1" s="1"/>
  <c r="AD836" i="1"/>
  <c r="AF2103" i="1"/>
  <c r="AE2103" i="1"/>
  <c r="AF10974" i="1"/>
  <c r="AF7359" i="1"/>
  <c r="AF2139" i="1"/>
  <c r="AE2139" i="1"/>
  <c r="AF10636" i="1"/>
  <c r="AF869" i="1"/>
  <c r="AE869" i="1"/>
  <c r="AD869" i="1"/>
  <c r="AF3032" i="1"/>
  <c r="AE3032" i="1"/>
  <c r="AF3028" i="1"/>
  <c r="AE3028" i="1"/>
  <c r="AF2118" i="1"/>
  <c r="AE2118" i="1"/>
  <c r="AF10191" i="1"/>
  <c r="AF3019" i="1"/>
  <c r="AE3019" i="1"/>
  <c r="AF2414" i="1"/>
  <c r="AE2414" i="1"/>
  <c r="AF7111" i="1"/>
  <c r="AF7104" i="1"/>
  <c r="AF6699" i="1"/>
  <c r="AF849" i="1"/>
  <c r="AE849" i="1"/>
  <c r="AD849" i="1"/>
  <c r="AF806" i="1"/>
  <c r="AE806" i="1"/>
  <c r="AD806" i="1"/>
  <c r="AF10634" i="1"/>
  <c r="AF7105" i="1"/>
  <c r="AF6695" i="1"/>
  <c r="AF2068" i="1"/>
  <c r="AE2068" i="1"/>
  <c r="AF3276" i="1"/>
  <c r="AE3276" i="1"/>
  <c r="AF7224" i="1"/>
  <c r="AF906" i="1"/>
  <c r="AE906" i="1"/>
  <c r="AD906" i="1"/>
  <c r="AF7183" i="1"/>
  <c r="AF7225" i="1"/>
  <c r="AF7212" i="1"/>
  <c r="AF3272" i="1"/>
  <c r="AE3272" i="1"/>
  <c r="AF928" i="1"/>
  <c r="AE928" i="1"/>
  <c r="AD928" i="1"/>
  <c r="AF6687" i="1"/>
  <c r="AF6681" i="1"/>
  <c r="AF6676" i="1"/>
  <c r="AF6672" i="1"/>
  <c r="AF10034" i="1"/>
  <c r="AF910" i="1"/>
  <c r="AE910" i="1"/>
  <c r="AD910" i="1"/>
  <c r="AF905" i="1"/>
  <c r="AE905" i="1"/>
  <c r="AD905" i="1"/>
  <c r="AF7838" i="1"/>
  <c r="AF2033" i="1"/>
  <c r="AE2033" i="1"/>
  <c r="AK2033" i="1" s="1"/>
  <c r="AD2033" i="1"/>
  <c r="AF7082" i="1"/>
  <c r="AF7007" i="1"/>
  <c r="AF10173" i="1"/>
  <c r="AF7072" i="1"/>
  <c r="AF7050" i="1"/>
  <c r="AF1609" i="1"/>
  <c r="AE1609" i="1"/>
  <c r="AK1609" i="1" s="1"/>
  <c r="AL1609" i="1" s="1"/>
  <c r="AD1609" i="1"/>
  <c r="AF10871" i="1"/>
  <c r="AF8350" i="1"/>
  <c r="AF4903" i="1"/>
  <c r="AF3175" i="1"/>
  <c r="AE3175" i="1"/>
  <c r="AF323" i="1"/>
  <c r="AE323" i="1"/>
  <c r="AD323" i="1"/>
  <c r="AF5052" i="1"/>
  <c r="AF2101" i="1"/>
  <c r="AE2101" i="1"/>
  <c r="AD2101" i="1"/>
  <c r="AF2161" i="1"/>
  <c r="AE2161" i="1"/>
  <c r="AD2161" i="1"/>
  <c r="AF11100" i="1"/>
  <c r="AF7842" i="1"/>
  <c r="AF11295" i="1"/>
  <c r="AF11076" i="1"/>
  <c r="AF11175" i="1"/>
  <c r="AF11203" i="1"/>
  <c r="AF7548" i="1"/>
  <c r="AF7953" i="1"/>
  <c r="AF10610" i="1"/>
  <c r="AF1017" i="1"/>
  <c r="AE1017" i="1"/>
  <c r="AD1017" i="1"/>
  <c r="AF515" i="1"/>
  <c r="AL515" i="1"/>
  <c r="AD515" i="1"/>
  <c r="AF521" i="1"/>
  <c r="AE521" i="1"/>
  <c r="AD521" i="1"/>
  <c r="AF3254" i="1"/>
  <c r="AE3254" i="1"/>
  <c r="AF1299" i="1"/>
  <c r="AD1299" i="1"/>
  <c r="AE1299" i="1"/>
  <c r="AF146" i="1"/>
  <c r="AG146" i="1"/>
  <c r="AE146" i="1"/>
  <c r="AD146" i="1"/>
  <c r="AF518" i="1"/>
  <c r="AE518" i="1"/>
  <c r="AD518" i="1"/>
  <c r="AF2136" i="1"/>
  <c r="AE2136" i="1"/>
  <c r="AF321" i="1"/>
  <c r="AE321" i="1"/>
  <c r="AD321" i="1"/>
  <c r="AF10419" i="1"/>
  <c r="AF10423" i="1"/>
  <c r="AF2132" i="1"/>
  <c r="AE2132" i="1"/>
  <c r="AF2120" i="1"/>
  <c r="AE2120" i="1"/>
  <c r="AF5261" i="1"/>
  <c r="AF10414" i="1"/>
  <c r="AF4976" i="1"/>
  <c r="AF1894" i="1"/>
  <c r="AE1894" i="1"/>
  <c r="AF4784" i="1"/>
  <c r="AF4777" i="1"/>
  <c r="AF1891" i="1"/>
  <c r="AE1891" i="1"/>
  <c r="AF4770" i="1"/>
  <c r="AF4766" i="1"/>
  <c r="AF4789" i="1"/>
  <c r="AF4785" i="1"/>
  <c r="AF926" i="1"/>
  <c r="AE926" i="1"/>
  <c r="AD926" i="1"/>
  <c r="AF4763" i="1"/>
  <c r="AF5168" i="1"/>
  <c r="AF7258" i="1"/>
  <c r="AF7254" i="1"/>
  <c r="AF7272" i="1"/>
  <c r="AF10586" i="1"/>
  <c r="AF10184" i="1"/>
  <c r="AF1591" i="1"/>
  <c r="AE1591" i="1"/>
  <c r="AK1591" i="1" s="1"/>
  <c r="AL1591" i="1" s="1"/>
  <c r="AF2496" i="1"/>
  <c r="AE2496" i="1"/>
  <c r="AF7452" i="1"/>
  <c r="AF7874" i="1"/>
  <c r="AF5806" i="1"/>
  <c r="AF7197" i="1"/>
  <c r="AF7209" i="1"/>
  <c r="AF2577" i="1"/>
  <c r="AE2577" i="1"/>
  <c r="AD2577" i="1"/>
  <c r="AF1610" i="1"/>
  <c r="AE1610" i="1"/>
  <c r="AK1610" i="1" s="1"/>
  <c r="AL1610" i="1" s="1"/>
  <c r="AF4131" i="1"/>
  <c r="AF8802" i="1"/>
  <c r="AF11010" i="1"/>
  <c r="AF10174" i="1"/>
  <c r="AF10185" i="1"/>
  <c r="AF9070" i="1"/>
  <c r="AF9079" i="1"/>
  <c r="AF9074" i="1"/>
  <c r="AF1391" i="1"/>
  <c r="AE1391" i="1"/>
  <c r="AF9076" i="1"/>
  <c r="AF9574" i="1"/>
  <c r="AF6678" i="1"/>
  <c r="AF2727" i="1"/>
  <c r="AE2727" i="1"/>
  <c r="AF5273" i="1"/>
  <c r="AF5284" i="1"/>
  <c r="AF5281" i="1"/>
  <c r="AF7240" i="1"/>
  <c r="AF6744" i="1"/>
  <c r="AF5294" i="1"/>
  <c r="AF7130" i="1"/>
  <c r="AF549" i="1"/>
  <c r="AE549" i="1"/>
  <c r="AD549" i="1"/>
  <c r="AF7138" i="1"/>
  <c r="AF7213" i="1"/>
  <c r="AF1712" i="1"/>
  <c r="AE1712" i="1"/>
  <c r="AK1712" i="1" s="1"/>
  <c r="AL1712" i="1" s="1"/>
  <c r="AF1631" i="1"/>
  <c r="AE1631" i="1"/>
  <c r="AK1631" i="1" s="1"/>
  <c r="AL1631" i="1" s="1"/>
  <c r="AF3830" i="1"/>
  <c r="AF3944" i="1"/>
  <c r="AF2419" i="1"/>
  <c r="AE2419" i="1"/>
  <c r="AF2407" i="1"/>
  <c r="AE2407" i="1"/>
  <c r="AF2562" i="1"/>
  <c r="AE2562" i="1"/>
  <c r="AF3943" i="1"/>
  <c r="AF2502" i="1"/>
  <c r="AE2502" i="1"/>
  <c r="AF2536" i="1"/>
  <c r="AE2536" i="1"/>
  <c r="AF6651" i="1"/>
  <c r="AF2596" i="1"/>
  <c r="AE2596" i="1"/>
  <c r="AF7043" i="1"/>
  <c r="AF7037" i="1"/>
  <c r="AF7035" i="1"/>
  <c r="AF2907" i="1"/>
  <c r="AE2907" i="1"/>
  <c r="AF2600" i="1"/>
  <c r="AE2600" i="1"/>
  <c r="AF2597" i="1"/>
  <c r="AE2597" i="1"/>
  <c r="AD2597" i="1"/>
  <c r="AF7032" i="1"/>
  <c r="AF7112" i="1"/>
  <c r="AF7203" i="1"/>
  <c r="AF7200" i="1"/>
  <c r="AF7235" i="1"/>
  <c r="AF4382" i="1"/>
  <c r="AF2601" i="1"/>
  <c r="AE2601" i="1"/>
  <c r="AD2601" i="1"/>
  <c r="AF6667" i="1"/>
  <c r="AF4390" i="1"/>
  <c r="AF2908" i="1"/>
  <c r="AE2908" i="1"/>
  <c r="AF9314" i="1"/>
  <c r="AF6659" i="1"/>
  <c r="AF6657" i="1"/>
  <c r="AF7133" i="1"/>
  <c r="AF5279" i="1"/>
  <c r="AF2540" i="1"/>
  <c r="AE2540" i="1"/>
  <c r="AF2510" i="1"/>
  <c r="AE2510" i="1"/>
  <c r="AF2501" i="1"/>
  <c r="AE2501" i="1"/>
  <c r="AD2501" i="1"/>
  <c r="AF5788" i="1"/>
  <c r="AF5780" i="1"/>
  <c r="AF1622" i="1"/>
  <c r="AE1622" i="1"/>
  <c r="AK1622" i="1" s="1"/>
  <c r="AL1622" i="1" s="1"/>
  <c r="AD1622" i="1"/>
  <c r="AF1108" i="1"/>
  <c r="AE1108" i="1"/>
  <c r="AD1108" i="1"/>
  <c r="AF4120" i="1"/>
  <c r="AF1621" i="1"/>
  <c r="AE1621" i="1"/>
  <c r="AK1621" i="1" s="1"/>
  <c r="AL1621" i="1" s="1"/>
  <c r="AD1621" i="1"/>
  <c r="AF1831" i="1"/>
  <c r="AE1831" i="1"/>
  <c r="AK1831" i="1" s="1"/>
  <c r="AL1831" i="1" s="1"/>
  <c r="AF4098" i="1"/>
  <c r="AF11191" i="1"/>
  <c r="AF4893" i="1"/>
  <c r="AF2409" i="1"/>
  <c r="AE2409" i="1"/>
  <c r="AD2409" i="1"/>
  <c r="AF10260" i="1"/>
  <c r="AF9935" i="1"/>
  <c r="AF8831" i="1"/>
  <c r="AF8328" i="1"/>
  <c r="AF8827" i="1"/>
  <c r="AF9128" i="1"/>
  <c r="AF9147" i="1"/>
  <c r="AF9146" i="1"/>
  <c r="AF9142" i="1"/>
  <c r="AF7632" i="1"/>
  <c r="AF9104" i="1"/>
  <c r="AF9100" i="1"/>
  <c r="AF7896" i="1"/>
  <c r="AF9108" i="1"/>
  <c r="AF9098" i="1"/>
  <c r="AF8327" i="1"/>
  <c r="AF1399" i="1"/>
  <c r="AD1399" i="1"/>
  <c r="AE1399" i="1"/>
  <c r="AF875" i="1"/>
  <c r="AE875" i="1"/>
  <c r="AD875" i="1"/>
  <c r="AF5808" i="1"/>
  <c r="AF5798" i="1"/>
  <c r="AF2079" i="1"/>
  <c r="AE2079" i="1"/>
  <c r="AF1400" i="1"/>
  <c r="AD1400" i="1"/>
  <c r="AE1400" i="1"/>
  <c r="AF2085" i="1"/>
  <c r="AE2085" i="1"/>
  <c r="AD2085" i="1"/>
  <c r="AF2081" i="1"/>
  <c r="AE2081" i="1"/>
  <c r="AD2081" i="1"/>
  <c r="AF1402" i="1"/>
  <c r="AE1402" i="1"/>
  <c r="AF280" i="1"/>
  <c r="AE280" i="1"/>
  <c r="AD280" i="1"/>
  <c r="AF707" i="1"/>
  <c r="AE707" i="1"/>
  <c r="AD707" i="1"/>
  <c r="AF893" i="1"/>
  <c r="AE893" i="1"/>
  <c r="AD893" i="1"/>
  <c r="AF274" i="1"/>
  <c r="AE274" i="1"/>
  <c r="AD274" i="1"/>
  <c r="AF886" i="1"/>
  <c r="AE886" i="1"/>
  <c r="AD886" i="1"/>
  <c r="AF2639" i="1"/>
  <c r="AL2639" i="1"/>
  <c r="AF9926" i="1"/>
  <c r="AF846" i="1"/>
  <c r="AE846" i="1"/>
  <c r="AD846" i="1"/>
  <c r="AF1176" i="1"/>
  <c r="AD1176" i="1"/>
  <c r="AE1176" i="1"/>
  <c r="AF1187" i="1"/>
  <c r="AD1187" i="1"/>
  <c r="AE1187" i="1"/>
  <c r="AF962" i="1"/>
  <c r="AE962" i="1"/>
  <c r="AD962" i="1"/>
  <c r="AF4815" i="1"/>
  <c r="AF3000" i="1"/>
  <c r="AE3000" i="1"/>
  <c r="AF9595" i="1"/>
  <c r="AF9370" i="1"/>
  <c r="AF567" i="1"/>
  <c r="AE567" i="1"/>
  <c r="AD567" i="1"/>
  <c r="AF881" i="1"/>
  <c r="AE881" i="1"/>
  <c r="AD881" i="1"/>
  <c r="AF6991" i="1"/>
  <c r="AF9376" i="1"/>
  <c r="AF10265" i="1"/>
  <c r="AF9375" i="1"/>
  <c r="AF1324" i="1"/>
  <c r="AD1324" i="1"/>
  <c r="AE1324" i="1"/>
  <c r="AF9651" i="1"/>
  <c r="AF6819" i="1"/>
  <c r="AF6828" i="1"/>
  <c r="AF1601" i="1"/>
  <c r="AE1601" i="1"/>
  <c r="AK1601" i="1" s="1"/>
  <c r="AL1601" i="1" s="1"/>
  <c r="AD1601" i="1"/>
  <c r="AF1251" i="1"/>
  <c r="AD1251" i="1"/>
  <c r="AE1251" i="1"/>
  <c r="AF1258" i="1"/>
  <c r="AE1258" i="1"/>
  <c r="AD1258" i="1"/>
  <c r="AF1254" i="1"/>
  <c r="AE1254" i="1"/>
  <c r="AD1254" i="1"/>
  <c r="AF1264" i="1"/>
  <c r="AE1264" i="1"/>
  <c r="AD1264" i="1"/>
  <c r="AJ100" i="1"/>
  <c r="AE100" i="1"/>
  <c r="AD100" i="1"/>
  <c r="AF9485" i="1"/>
  <c r="AF2571" i="1"/>
  <c r="AE2571" i="1"/>
  <c r="AF2558" i="1"/>
  <c r="AE2558" i="1"/>
  <c r="AF7785" i="1"/>
  <c r="AF3398" i="1"/>
  <c r="AE3398" i="1"/>
  <c r="AF885" i="1"/>
  <c r="AE885" i="1"/>
  <c r="AD885" i="1"/>
  <c r="AF2247" i="1"/>
  <c r="AE2247" i="1"/>
  <c r="AF9516" i="1"/>
  <c r="AF9539" i="1"/>
  <c r="AF9322" i="1"/>
  <c r="AF2565" i="1"/>
  <c r="AE2565" i="1"/>
  <c r="AD2565" i="1"/>
  <c r="AF2093" i="1"/>
  <c r="AE2093" i="1"/>
  <c r="AD2093" i="1"/>
  <c r="AF6992" i="1"/>
  <c r="AF9327" i="1"/>
  <c r="AF6619" i="1"/>
  <c r="AF9334" i="1"/>
  <c r="AF9330" i="1"/>
  <c r="AF10575" i="1"/>
  <c r="AF9340" i="1"/>
  <c r="AF1663" i="1"/>
  <c r="AE1663" i="1"/>
  <c r="AK1663" i="1" s="1"/>
  <c r="AL1663" i="1" s="1"/>
  <c r="AF8926" i="1"/>
  <c r="AF2035" i="1"/>
  <c r="AE2035" i="1"/>
  <c r="AF2158" i="1"/>
  <c r="AE2158" i="1"/>
  <c r="AF5696" i="1"/>
  <c r="AF2778" i="1"/>
  <c r="AE2778" i="1"/>
  <c r="AF8929" i="1"/>
  <c r="AF2999" i="1"/>
  <c r="AE2999" i="1"/>
  <c r="AF10468" i="1"/>
  <c r="AF7583" i="1"/>
  <c r="AF6951" i="1"/>
  <c r="AF6953" i="1"/>
  <c r="AF7735" i="1"/>
  <c r="AF6698" i="1"/>
  <c r="AF577" i="1"/>
  <c r="AE577" i="1"/>
  <c r="AD577" i="1"/>
  <c r="AF6950" i="1"/>
  <c r="AF8825" i="1"/>
  <c r="AF6811" i="1"/>
  <c r="AF9701" i="1"/>
  <c r="AF2155" i="1"/>
  <c r="AE2155" i="1"/>
  <c r="AF2115" i="1"/>
  <c r="AE2115" i="1"/>
  <c r="AF2356" i="1"/>
  <c r="AE2356" i="1"/>
  <c r="AF2357" i="1"/>
  <c r="AE2357" i="1"/>
  <c r="AD2357" i="1"/>
  <c r="AF2124" i="1"/>
  <c r="AE2124" i="1"/>
  <c r="AF1032" i="1"/>
  <c r="AE1032" i="1"/>
  <c r="AD1032" i="1"/>
  <c r="AF2112" i="1"/>
  <c r="AE2112" i="1"/>
  <c r="AF8627" i="1"/>
  <c r="AF8635" i="1"/>
  <c r="AF2858" i="1"/>
  <c r="AE2858" i="1"/>
  <c r="AF7383" i="1"/>
  <c r="AF7937" i="1"/>
  <c r="AF7717" i="1"/>
  <c r="AF6399" i="1"/>
  <c r="AF1500" i="1"/>
  <c r="AE1500" i="1"/>
  <c r="AK1500" i="1" s="1"/>
  <c r="AL1500" i="1" s="1"/>
  <c r="AF1579" i="1"/>
  <c r="AE1579" i="1"/>
  <c r="AK1579" i="1" s="1"/>
  <c r="AL1579" i="1" s="1"/>
  <c r="AD1579" i="1"/>
  <c r="AF4118" i="1"/>
  <c r="AF4060" i="1"/>
  <c r="AF6064" i="1"/>
  <c r="AF4865" i="1"/>
  <c r="AF9590" i="1"/>
  <c r="AF7390" i="1"/>
  <c r="AF5729" i="1"/>
  <c r="AF7295" i="1"/>
  <c r="AF9155" i="1"/>
  <c r="AF9883" i="1"/>
  <c r="AF3719" i="1"/>
  <c r="AF6535" i="1"/>
  <c r="AF9470" i="1"/>
  <c r="AF9387" i="1"/>
  <c r="AF4013" i="1"/>
  <c r="AF7350" i="1"/>
  <c r="AF7535" i="1"/>
  <c r="AF644" i="1"/>
  <c r="AE644" i="1"/>
  <c r="AD644" i="1"/>
  <c r="AF5495" i="1"/>
  <c r="AF5700" i="1"/>
  <c r="AF9232" i="1"/>
  <c r="AF6158" i="1"/>
  <c r="AF3814" i="1"/>
  <c r="AF1600" i="1"/>
  <c r="AE1600" i="1"/>
  <c r="AK1600" i="1" s="1"/>
  <c r="AL1600" i="1" s="1"/>
  <c r="AD1600" i="1"/>
  <c r="AE2973" i="1"/>
  <c r="AD2973" i="1"/>
  <c r="AF2973" i="1"/>
  <c r="AF1615" i="1"/>
  <c r="AE1615" i="1"/>
  <c r="AK1615" i="1" s="1"/>
  <c r="AL1615" i="1" s="1"/>
  <c r="AF6349" i="1"/>
  <c r="AF5762" i="1"/>
  <c r="AF9976" i="1"/>
  <c r="AF1455" i="1"/>
  <c r="AE1455" i="1"/>
  <c r="AK1455" i="1" s="1"/>
  <c r="AL1455" i="1" s="1"/>
  <c r="AF6525" i="1"/>
  <c r="AF5907" i="1"/>
  <c r="AF9677" i="1"/>
  <c r="AF4457" i="1"/>
  <c r="AJ211" i="1"/>
  <c r="AF211" i="1"/>
  <c r="AE211" i="1"/>
  <c r="AD211" i="1"/>
  <c r="AF2311" i="1"/>
  <c r="AE2311" i="1"/>
  <c r="AJ20" i="1"/>
  <c r="AF20" i="1"/>
  <c r="AE20" i="1"/>
  <c r="AD20" i="1"/>
  <c r="AF4012" i="1"/>
  <c r="AF873" i="1"/>
  <c r="AE873" i="1"/>
  <c r="AD873" i="1"/>
  <c r="AF1619" i="1"/>
  <c r="AD1619" i="1"/>
  <c r="AE1619" i="1"/>
  <c r="AK1619" i="1" s="1"/>
  <c r="AL1619" i="1" s="1"/>
  <c r="AF6370" i="1"/>
  <c r="AF9451" i="1"/>
  <c r="AF579" i="1"/>
  <c r="AE579" i="1"/>
  <c r="AD579" i="1"/>
  <c r="AF2871" i="1"/>
  <c r="AE2871" i="1"/>
  <c r="AF989" i="1"/>
  <c r="AE989" i="1"/>
  <c r="AD989" i="1"/>
  <c r="AF6533" i="1"/>
  <c r="AF6455" i="1"/>
  <c r="AF6513" i="1"/>
  <c r="AF979" i="1"/>
  <c r="AE979" i="1"/>
  <c r="AD979" i="1"/>
  <c r="AF10219" i="1"/>
  <c r="AF6519" i="1"/>
  <c r="AF1353" i="1"/>
  <c r="AE1353" i="1"/>
  <c r="AD1353" i="1"/>
  <c r="AF5701" i="1"/>
  <c r="AF6524" i="1"/>
  <c r="AF9581" i="1"/>
  <c r="AF9577" i="1"/>
  <c r="AF8713" i="1"/>
  <c r="AF8454" i="1"/>
  <c r="AF6646" i="1"/>
  <c r="AF8706" i="1"/>
  <c r="AF6913" i="1"/>
  <c r="AF3160" i="1"/>
  <c r="AE3160" i="1"/>
  <c r="AF8718" i="1"/>
  <c r="AF8715" i="1"/>
  <c r="AF3166" i="1"/>
  <c r="AE3166" i="1"/>
  <c r="AF6912" i="1"/>
  <c r="AF6908" i="1"/>
  <c r="AF7740" i="1"/>
  <c r="AF6643" i="1"/>
  <c r="AF9388" i="1"/>
  <c r="AF3360" i="1"/>
  <c r="AE3360" i="1"/>
  <c r="AF3334" i="1"/>
  <c r="AE3334" i="1"/>
  <c r="AF6797" i="1"/>
  <c r="AF6825" i="1"/>
  <c r="AF6820" i="1"/>
  <c r="AF10188" i="1"/>
  <c r="AF8720" i="1"/>
  <c r="AF9226" i="1"/>
  <c r="AF7945" i="1"/>
  <c r="AF8505" i="1"/>
  <c r="AF6765" i="1"/>
  <c r="AF9222" i="1"/>
  <c r="AF9220" i="1"/>
  <c r="AF10791" i="1"/>
  <c r="AF8722" i="1"/>
  <c r="AF10670" i="1"/>
  <c r="AF5048" i="1"/>
  <c r="AF8797" i="1"/>
  <c r="AF8705" i="1"/>
  <c r="AF10556" i="1"/>
  <c r="AF8657" i="1"/>
  <c r="AF4147" i="1"/>
  <c r="AF4702" i="1"/>
  <c r="AF4695" i="1"/>
  <c r="AF11043" i="1"/>
  <c r="AF9149" i="1"/>
  <c r="AF6465" i="1"/>
  <c r="AF570" i="1"/>
  <c r="AE570" i="1"/>
  <c r="AD570" i="1"/>
  <c r="AF563" i="1"/>
  <c r="AE563" i="1"/>
  <c r="AD563" i="1"/>
  <c r="AF7317" i="1"/>
  <c r="AF1413" i="1"/>
  <c r="AE1413" i="1"/>
  <c r="AD1413" i="1"/>
  <c r="AF1409" i="1"/>
  <c r="AE1409" i="1"/>
  <c r="AD1409" i="1"/>
  <c r="AF896" i="1"/>
  <c r="AE896" i="1"/>
  <c r="AD896" i="1"/>
  <c r="AF4225" i="1"/>
  <c r="AF4224" i="1"/>
  <c r="AF9181" i="1"/>
  <c r="AF4684" i="1"/>
  <c r="AF924" i="1"/>
  <c r="AE924" i="1"/>
  <c r="AD924" i="1"/>
  <c r="AF7453" i="1"/>
  <c r="AF8194" i="1"/>
  <c r="AF922" i="1"/>
  <c r="AE922" i="1"/>
  <c r="AD922" i="1"/>
  <c r="AF918" i="1"/>
  <c r="AE918" i="1"/>
  <c r="AD918" i="1"/>
  <c r="AF2817" i="1"/>
  <c r="AE2817" i="1"/>
  <c r="AD2817" i="1"/>
  <c r="AF5441" i="1"/>
  <c r="AF3372" i="1"/>
  <c r="AE3372" i="1"/>
  <c r="AF3371" i="1"/>
  <c r="AE3371" i="1"/>
  <c r="AF3366" i="1"/>
  <c r="AE3366" i="1"/>
  <c r="AF6802" i="1"/>
  <c r="AF1089" i="1"/>
  <c r="AE1089" i="1"/>
  <c r="AD1089" i="1"/>
  <c r="AF1561" i="1"/>
  <c r="AE1561" i="1"/>
  <c r="AK1561" i="1" s="1"/>
  <c r="AL1561" i="1" s="1"/>
  <c r="AD1561" i="1"/>
  <c r="AF7000" i="1"/>
  <c r="AF3382" i="1"/>
  <c r="AE3382" i="1"/>
  <c r="AF3378" i="1"/>
  <c r="AE3378" i="1"/>
  <c r="AF10451" i="1"/>
  <c r="AF1526" i="1"/>
  <c r="AE1526" i="1"/>
  <c r="AK1526" i="1" s="1"/>
  <c r="AL1526" i="1" s="1"/>
  <c r="AD1526" i="1"/>
  <c r="AF1598" i="1"/>
  <c r="AD1598" i="1"/>
  <c r="AE1598" i="1"/>
  <c r="AK1598" i="1" s="1"/>
  <c r="AL1598" i="1" s="1"/>
  <c r="AF4920" i="1"/>
  <c r="AF2246" i="1"/>
  <c r="AE2246" i="1"/>
  <c r="AF10890" i="1"/>
  <c r="AF7787" i="1"/>
  <c r="AF8329" i="1"/>
  <c r="AF9219" i="1"/>
  <c r="AF7446" i="1"/>
  <c r="AF8727" i="1"/>
  <c r="AF8711" i="1"/>
  <c r="AF10657" i="1"/>
  <c r="AF1667" i="1"/>
  <c r="AE1667" i="1"/>
  <c r="AK1667" i="1" s="1"/>
  <c r="AL1667" i="1" s="1"/>
  <c r="AF10354" i="1"/>
  <c r="AF1503" i="1"/>
  <c r="AE1503" i="1"/>
  <c r="AK1503" i="1" s="1"/>
  <c r="AL1503" i="1" s="1"/>
  <c r="AF8728" i="1"/>
  <c r="AF4717" i="1"/>
  <c r="AF4713" i="1"/>
  <c r="AF1468" i="1"/>
  <c r="AE1468" i="1"/>
  <c r="AK1468" i="1" s="1"/>
  <c r="AL1468" i="1" s="1"/>
  <c r="AF10667" i="1"/>
  <c r="AF10679" i="1"/>
  <c r="AF4029" i="1"/>
  <c r="AF1616" i="1"/>
  <c r="AE1616" i="1"/>
  <c r="AK1616" i="1" s="1"/>
  <c r="AL1616" i="1" s="1"/>
  <c r="AD1616" i="1"/>
  <c r="AF10676" i="1"/>
  <c r="AF8290" i="1"/>
  <c r="AF574" i="1"/>
  <c r="AE574" i="1"/>
  <c r="AD574" i="1"/>
  <c r="AF1827" i="1"/>
  <c r="AE1827" i="1"/>
  <c r="AK1827" i="1" s="1"/>
  <c r="AL1827" i="1" s="1"/>
  <c r="AF8712" i="1"/>
  <c r="AF8213" i="1"/>
  <c r="AF820" i="1"/>
  <c r="AE820" i="1"/>
  <c r="AD820" i="1"/>
  <c r="AF556" i="1"/>
  <c r="AE556" i="1"/>
  <c r="AD556" i="1"/>
  <c r="AF560" i="1"/>
  <c r="AE560" i="1"/>
  <c r="AD560" i="1"/>
  <c r="AF554" i="1"/>
  <c r="AE554" i="1"/>
  <c r="AD554" i="1"/>
  <c r="AF6095" i="1"/>
  <c r="AF872" i="1"/>
  <c r="AE872" i="1"/>
  <c r="AD872" i="1"/>
  <c r="AF8708" i="1"/>
  <c r="AF6621" i="1"/>
  <c r="AF10508" i="1"/>
  <c r="AF1746" i="1"/>
  <c r="AE1746" i="1"/>
  <c r="AK1746" i="1" s="1"/>
  <c r="AL1746" i="1" s="1"/>
  <c r="AF2686" i="1"/>
  <c r="AE2686" i="1"/>
  <c r="AF2859" i="1"/>
  <c r="AE2859" i="1"/>
  <c r="AF4324" i="1"/>
  <c r="AF2678" i="1"/>
  <c r="AE2678" i="1"/>
  <c r="AF10452" i="1"/>
  <c r="AF10536" i="1"/>
  <c r="AF1502" i="1"/>
  <c r="AD1502" i="1"/>
  <c r="AE1502" i="1"/>
  <c r="AK1502" i="1" s="1"/>
  <c r="AL1502" i="1" s="1"/>
  <c r="AF8119" i="1"/>
  <c r="AF10530" i="1"/>
  <c r="AF10578" i="1"/>
  <c r="AF8297" i="1"/>
  <c r="AF7450" i="1"/>
  <c r="AF11195" i="1"/>
  <c r="AF178" i="1"/>
  <c r="AG178" i="1"/>
  <c r="AE178" i="1"/>
  <c r="AD178" i="1"/>
  <c r="AF1851" i="1"/>
  <c r="AE1851" i="1"/>
  <c r="AF11009" i="1"/>
  <c r="AG183" i="1"/>
  <c r="AF183" i="1"/>
  <c r="AE183" i="1"/>
  <c r="AD183" i="1"/>
  <c r="AG161" i="1"/>
  <c r="AF161" i="1"/>
  <c r="AE161" i="1"/>
  <c r="AD161" i="1"/>
  <c r="AG181" i="1"/>
  <c r="AF181" i="1"/>
  <c r="AE181" i="1"/>
  <c r="AD181" i="1"/>
  <c r="AF1067" i="1"/>
  <c r="AE1067" i="1"/>
  <c r="AD1067" i="1"/>
  <c r="AF7533" i="1"/>
  <c r="AF5772" i="1"/>
  <c r="AF3074" i="1"/>
  <c r="AE3074" i="1"/>
  <c r="AK3074" i="1" s="1"/>
  <c r="AF4953" i="1"/>
  <c r="AF1061" i="1"/>
  <c r="AE1061" i="1"/>
  <c r="AD1061" i="1"/>
  <c r="AF10887" i="1"/>
  <c r="AF10538" i="1"/>
  <c r="AF1073" i="1"/>
  <c r="AE1073" i="1"/>
  <c r="AD1073" i="1"/>
  <c r="AF3492" i="1"/>
  <c r="AF3657" i="1"/>
  <c r="AF10506" i="1"/>
  <c r="AF10521" i="1"/>
  <c r="AF7448" i="1"/>
  <c r="AF3075" i="1"/>
  <c r="AE3075" i="1"/>
  <c r="AF312" i="1"/>
  <c r="AE312" i="1"/>
  <c r="AD312" i="1"/>
  <c r="AF7666" i="1"/>
  <c r="AF3649" i="1"/>
  <c r="AF3664" i="1"/>
  <c r="AF11215" i="1"/>
  <c r="AF2710" i="1"/>
  <c r="AL2710" i="1"/>
  <c r="AF10849" i="1"/>
  <c r="AF10856" i="1"/>
  <c r="AF11071" i="1"/>
  <c r="AF10850" i="1"/>
  <c r="AF10443" i="1"/>
  <c r="AF9637" i="1"/>
  <c r="AF9638" i="1"/>
  <c r="AF7270" i="1"/>
  <c r="AF3872" i="1"/>
  <c r="AF8648" i="1"/>
  <c r="AF699" i="1"/>
  <c r="AE699" i="1"/>
  <c r="AD699" i="1"/>
  <c r="AF3873" i="1"/>
  <c r="AF8646" i="1"/>
  <c r="AF10167" i="1"/>
  <c r="AF9980" i="1"/>
  <c r="AF1111" i="1"/>
  <c r="AE1111" i="1"/>
  <c r="AD1111" i="1"/>
  <c r="AF10073" i="1"/>
  <c r="AF315" i="1"/>
  <c r="AE315" i="1"/>
  <c r="AD315" i="1"/>
  <c r="AF718" i="1"/>
  <c r="AE718" i="1"/>
  <c r="AD718" i="1"/>
  <c r="AF10513" i="1"/>
  <c r="AF899" i="1"/>
  <c r="AE899" i="1"/>
  <c r="AD899" i="1"/>
  <c r="AF3490" i="1"/>
  <c r="AF3797" i="1"/>
  <c r="AF10865" i="1"/>
  <c r="AF10567" i="1"/>
  <c r="AF5707" i="1"/>
  <c r="AF10532" i="1"/>
  <c r="AF10330" i="1"/>
  <c r="AF10503" i="1"/>
  <c r="AF10583" i="1"/>
  <c r="AF1739" i="1"/>
  <c r="AE1739" i="1"/>
  <c r="AK1739" i="1" s="1"/>
  <c r="AL1739" i="1" s="1"/>
  <c r="AF8801" i="1"/>
  <c r="AF7661" i="1"/>
  <c r="AF7678" i="1"/>
  <c r="AF7679" i="1"/>
  <c r="AF7436" i="1"/>
  <c r="AF10562" i="1"/>
  <c r="AF3875" i="1"/>
  <c r="AF1629" i="1"/>
  <c r="AE1629" i="1"/>
  <c r="AK1629" i="1" s="1"/>
  <c r="AL1629" i="1" s="1"/>
  <c r="AD1629" i="1"/>
  <c r="AF9998" i="1"/>
  <c r="AJ861" i="1"/>
  <c r="AF861" i="1"/>
  <c r="AE861" i="1"/>
  <c r="AD861" i="1"/>
  <c r="AF3039" i="1"/>
  <c r="AE3039" i="1"/>
  <c r="AF11139" i="1"/>
  <c r="AF7683" i="1"/>
  <c r="AF7589" i="1"/>
  <c r="AF7875" i="1"/>
  <c r="AF9728" i="1"/>
  <c r="AF6931" i="1"/>
  <c r="AF688" i="1"/>
  <c r="AE688" i="1"/>
  <c r="AD688" i="1"/>
  <c r="AF7895" i="1"/>
  <c r="AF7677" i="1"/>
  <c r="AF7577" i="1"/>
  <c r="AF10882" i="1"/>
  <c r="AF5385" i="1"/>
  <c r="AF5518" i="1"/>
  <c r="AF5333" i="1"/>
  <c r="AF10458" i="1"/>
  <c r="AF5334" i="1"/>
  <c r="AF5403" i="1"/>
  <c r="AF5330" i="1"/>
  <c r="AF10464" i="1"/>
  <c r="AF5040" i="1"/>
  <c r="AF5404" i="1"/>
  <c r="AF5393" i="1"/>
  <c r="AF10465" i="1"/>
  <c r="AF229" i="1"/>
  <c r="AE229" i="1"/>
  <c r="AD229" i="1"/>
  <c r="AF5160" i="1"/>
  <c r="AF5381" i="1"/>
  <c r="AF5075" i="1"/>
  <c r="AF10481" i="1"/>
  <c r="AF227" i="1"/>
  <c r="AE227" i="1"/>
  <c r="AD227" i="1"/>
  <c r="AF4697" i="1"/>
  <c r="AF5494" i="1"/>
  <c r="AF5164" i="1"/>
  <c r="AF5072" i="1"/>
  <c r="AF5063" i="1"/>
  <c r="AF10488" i="1"/>
  <c r="AF5453" i="1"/>
  <c r="AF5493" i="1"/>
  <c r="AF5443" i="1"/>
  <c r="AF5451" i="1"/>
  <c r="AF5061" i="1"/>
  <c r="AF5440" i="1"/>
  <c r="AF5490" i="1"/>
  <c r="AF5053" i="1"/>
  <c r="AF5409" i="1"/>
  <c r="AF5437" i="1"/>
  <c r="AF5042" i="1"/>
  <c r="AF5486" i="1"/>
  <c r="AF5050" i="1"/>
  <c r="AF5122" i="1"/>
  <c r="AF1122" i="1"/>
  <c r="AE1122" i="1"/>
  <c r="AD1122" i="1"/>
  <c r="AF3920" i="1"/>
  <c r="AF6943" i="1"/>
  <c r="AF6543" i="1"/>
  <c r="AF5352" i="1"/>
  <c r="AF5346" i="1"/>
  <c r="AF5090" i="1"/>
  <c r="AF8641" i="1"/>
  <c r="AF4708" i="1"/>
  <c r="AF5452" i="1"/>
  <c r="AF5071" i="1"/>
  <c r="AF5339" i="1"/>
  <c r="AF5675" i="1"/>
  <c r="AF5070" i="1"/>
  <c r="AF9348" i="1"/>
  <c r="AF4966" i="1"/>
  <c r="AF4897" i="1"/>
  <c r="AF10522" i="1"/>
  <c r="AF4689" i="1"/>
  <c r="AF4700" i="1"/>
  <c r="AF4148" i="1"/>
  <c r="AF4158" i="1"/>
  <c r="AF2756" i="1"/>
  <c r="AE2756" i="1"/>
  <c r="AF2752" i="1"/>
  <c r="AE2752" i="1"/>
  <c r="AF10525" i="1"/>
  <c r="AF10531" i="1"/>
  <c r="AF10553" i="1"/>
  <c r="AF4152" i="1"/>
  <c r="AF2751" i="1"/>
  <c r="AE2751" i="1"/>
  <c r="AF3893" i="1"/>
  <c r="AF5398" i="1"/>
  <c r="AF5394" i="1"/>
  <c r="AF5268" i="1"/>
  <c r="AF5515" i="1"/>
  <c r="AF8656" i="1"/>
  <c r="AF3974" i="1"/>
  <c r="AF8337" i="1"/>
  <c r="AF10544" i="1"/>
  <c r="AF4996" i="1"/>
  <c r="AF3885" i="1"/>
  <c r="AF5514" i="1"/>
  <c r="AF5474" i="1"/>
  <c r="AF9657" i="1"/>
  <c r="AF3888" i="1"/>
  <c r="AF10332" i="1"/>
  <c r="AF9491" i="1"/>
  <c r="AF9092" i="1"/>
  <c r="AF342" i="1"/>
  <c r="AE342" i="1"/>
  <c r="AD342" i="1"/>
  <c r="AF5922" i="1"/>
  <c r="AF288" i="1"/>
  <c r="AE288" i="1"/>
  <c r="AD288" i="1"/>
  <c r="AF9630" i="1"/>
  <c r="AF10253" i="1"/>
  <c r="AF9479" i="1"/>
  <c r="AF9626" i="1"/>
  <c r="AF11108" i="1"/>
  <c r="AF10786" i="1"/>
  <c r="AF6385" i="1"/>
  <c r="AF9799" i="1"/>
  <c r="AF8941" i="1"/>
  <c r="AF5015" i="1"/>
  <c r="AF1144" i="1"/>
  <c r="AD1144" i="1"/>
  <c r="AE1144" i="1"/>
  <c r="AF9725" i="1"/>
  <c r="AF8400" i="1"/>
  <c r="AF686" i="1"/>
  <c r="AE686" i="1"/>
  <c r="AD686" i="1"/>
  <c r="AF2677" i="1"/>
  <c r="AE2677" i="1"/>
  <c r="AD2677" i="1"/>
  <c r="AF6177" i="1"/>
  <c r="AF7337" i="1"/>
  <c r="AF5088" i="1"/>
  <c r="AF5079" i="1"/>
  <c r="AF11038" i="1"/>
  <c r="AF5462" i="1"/>
  <c r="AF10186" i="1"/>
  <c r="AF6268" i="1"/>
  <c r="AF10480" i="1"/>
  <c r="AF11057" i="1"/>
  <c r="AF10466" i="1"/>
  <c r="AF10492" i="1"/>
  <c r="AF10456" i="1"/>
  <c r="AF4987" i="1"/>
  <c r="AF11291" i="1"/>
  <c r="AF2585" i="1"/>
  <c r="AE2585" i="1"/>
  <c r="AD2585" i="1"/>
  <c r="AF2883" i="1"/>
  <c r="AE2883" i="1"/>
  <c r="AF2893" i="1"/>
  <c r="AE2893" i="1"/>
  <c r="AD2893" i="1"/>
  <c r="AF7334" i="1"/>
  <c r="AF10704" i="1"/>
  <c r="AF287" i="1"/>
  <c r="AE287" i="1"/>
  <c r="AD287" i="1"/>
  <c r="AF2629" i="1"/>
  <c r="AE2629" i="1"/>
  <c r="AD2629" i="1"/>
  <c r="AF7731" i="1"/>
  <c r="AF10027" i="1"/>
  <c r="AF10426" i="1"/>
  <c r="AF2876" i="1"/>
  <c r="AE2876" i="1"/>
  <c r="AF7324" i="1"/>
  <c r="AF8359" i="1"/>
  <c r="AF3063" i="1"/>
  <c r="AE3063" i="1"/>
  <c r="AF8622" i="1"/>
  <c r="AF10337" i="1"/>
  <c r="AE3053" i="1"/>
  <c r="AD3053" i="1"/>
  <c r="AF3053" i="1"/>
  <c r="AF2882" i="1"/>
  <c r="AE2882" i="1"/>
  <c r="AF4899" i="1"/>
  <c r="AG154" i="1"/>
  <c r="AF154" i="1"/>
  <c r="AE154" i="1"/>
  <c r="AD154" i="1"/>
  <c r="AG199" i="1"/>
  <c r="AF199" i="1"/>
  <c r="AE199" i="1"/>
  <c r="AK199" i="1" s="1"/>
  <c r="AD199" i="1"/>
  <c r="AF4981" i="1"/>
  <c r="AF734" i="1"/>
  <c r="AE734" i="1"/>
  <c r="AD734" i="1"/>
  <c r="AF2970" i="1"/>
  <c r="AE2970" i="1"/>
  <c r="AF291" i="1"/>
  <c r="AE291" i="1"/>
  <c r="AD291" i="1"/>
  <c r="AF4968" i="1"/>
  <c r="AF6334" i="1"/>
  <c r="AF2980" i="1"/>
  <c r="AE2980" i="1"/>
  <c r="AF3803" i="1"/>
  <c r="AF5586" i="1"/>
  <c r="AF4368" i="1"/>
  <c r="AF2480" i="1"/>
  <c r="AE2480" i="1"/>
  <c r="AF2476" i="1"/>
  <c r="AE2476" i="1"/>
  <c r="AF656" i="1"/>
  <c r="AE656" i="1"/>
  <c r="AD656" i="1"/>
  <c r="AF9735" i="1"/>
  <c r="AF10359" i="1"/>
  <c r="AF10323" i="1"/>
  <c r="AF6339" i="1"/>
  <c r="AF4651" i="1"/>
  <c r="AF8402" i="1"/>
  <c r="AF2554" i="1"/>
  <c r="AE2554" i="1"/>
  <c r="AF8363" i="1"/>
  <c r="AF7938" i="1"/>
  <c r="AF5942" i="1"/>
  <c r="AF5747" i="1"/>
  <c r="AE2969" i="1"/>
  <c r="AD2969" i="1"/>
  <c r="AF2969" i="1"/>
  <c r="AF2485" i="1"/>
  <c r="AE2485" i="1"/>
  <c r="AD2485" i="1"/>
  <c r="AF9197" i="1"/>
  <c r="AF8289" i="1"/>
  <c r="AF9896" i="1"/>
  <c r="AF11199" i="1"/>
  <c r="AF1236" i="1"/>
  <c r="AE1236" i="1"/>
  <c r="AD1236" i="1"/>
  <c r="AF1231" i="1"/>
  <c r="AE1231" i="1"/>
  <c r="AD1231" i="1"/>
  <c r="AF2551" i="1"/>
  <c r="AE2551" i="1"/>
  <c r="AF2929" i="1"/>
  <c r="AE2929" i="1"/>
  <c r="AD2929" i="1"/>
  <c r="AF318" i="1"/>
  <c r="AE318" i="1"/>
  <c r="AD318" i="1"/>
  <c r="AF676" i="1"/>
  <c r="AE676" i="1"/>
  <c r="AD676" i="1"/>
  <c r="AF1243" i="1"/>
  <c r="AE1243" i="1"/>
  <c r="AD1243" i="1"/>
  <c r="AF2489" i="1"/>
  <c r="AE2489" i="1"/>
  <c r="AD2489" i="1"/>
  <c r="AF2926" i="1"/>
  <c r="AE2926" i="1"/>
  <c r="AF1235" i="1"/>
  <c r="AD1235" i="1"/>
  <c r="AE1235" i="1"/>
  <c r="AF10700" i="1"/>
  <c r="AF10696" i="1"/>
  <c r="AF1240" i="1"/>
  <c r="AD1240" i="1"/>
  <c r="AE1240" i="1"/>
  <c r="AF2625" i="1"/>
  <c r="AE2625" i="1"/>
  <c r="AD2625" i="1"/>
  <c r="AF2834" i="1"/>
  <c r="AE2834" i="1"/>
  <c r="AF2924" i="1"/>
  <c r="AE2924" i="1"/>
  <c r="AF10709" i="1"/>
  <c r="AF731" i="1"/>
  <c r="AE731" i="1"/>
  <c r="AD731" i="1"/>
  <c r="AF669" i="1"/>
  <c r="AE669" i="1"/>
  <c r="AD669" i="1"/>
  <c r="AF2830" i="1"/>
  <c r="AE2830" i="1"/>
  <c r="AF4617" i="1"/>
  <c r="AF3923" i="1"/>
  <c r="AF4461" i="1"/>
  <c r="AF8667" i="1"/>
  <c r="AF9062" i="1"/>
  <c r="AF8524" i="1"/>
  <c r="AF2695" i="1"/>
  <c r="AE2695" i="1"/>
  <c r="AF4646" i="1"/>
  <c r="AF9339" i="1"/>
  <c r="AF2242" i="1"/>
  <c r="AE2242" i="1"/>
  <c r="AF8530" i="1"/>
  <c r="AF11074" i="1"/>
  <c r="AF9178" i="1"/>
  <c r="AF9042" i="1"/>
  <c r="AF9046" i="1"/>
  <c r="AF11036" i="1"/>
  <c r="AF11035" i="1"/>
  <c r="AF11039" i="1"/>
  <c r="AF7434" i="1"/>
  <c r="AF7419" i="1"/>
  <c r="AF9050" i="1"/>
  <c r="AF9053" i="1"/>
  <c r="AF9059" i="1"/>
  <c r="AG137" i="1"/>
  <c r="AF137" i="1"/>
  <c r="AE137" i="1"/>
  <c r="AD137" i="1"/>
  <c r="AF11022" i="1"/>
  <c r="AF3060" i="1"/>
  <c r="AE3060" i="1"/>
  <c r="AF10324" i="1"/>
  <c r="AF7326" i="1"/>
  <c r="AF4562" i="1"/>
  <c r="AF9152" i="1"/>
  <c r="AF11047" i="1"/>
  <c r="AF11284" i="1"/>
  <c r="AF7432" i="1"/>
  <c r="AF2845" i="1"/>
  <c r="AE2845" i="1"/>
  <c r="AD2845" i="1"/>
  <c r="AF7322" i="1"/>
  <c r="AF4571" i="1"/>
  <c r="AF9162" i="1"/>
  <c r="AF9170" i="1"/>
  <c r="AF651" i="1"/>
  <c r="AE651" i="1"/>
  <c r="AD651" i="1"/>
  <c r="AF9766" i="1"/>
  <c r="AF2842" i="1"/>
  <c r="AE2842" i="1"/>
  <c r="AF4561" i="1"/>
  <c r="AF6115" i="1"/>
  <c r="AF6336" i="1"/>
  <c r="AF9045" i="1"/>
  <c r="AF9605" i="1"/>
  <c r="AF5938" i="1"/>
  <c r="AF5950" i="1"/>
  <c r="AF9606" i="1"/>
  <c r="AF4656" i="1"/>
  <c r="AF743" i="1"/>
  <c r="AE743" i="1"/>
  <c r="AD743" i="1"/>
  <c r="AF4350" i="1"/>
  <c r="AF8671" i="1"/>
  <c r="AF4349" i="1"/>
  <c r="AF10790" i="1"/>
  <c r="AF7421" i="1"/>
  <c r="AF2862" i="1"/>
  <c r="AE2862" i="1"/>
  <c r="AF9037" i="1"/>
  <c r="AF9066" i="1"/>
  <c r="AF7792" i="1"/>
  <c r="AF9065" i="1"/>
  <c r="AF4609" i="1"/>
  <c r="AF4641" i="1"/>
  <c r="AF5946" i="1"/>
  <c r="AF4653" i="1"/>
  <c r="AF4638" i="1"/>
  <c r="AF4831" i="1"/>
  <c r="AF317" i="1"/>
  <c r="AE317" i="1"/>
  <c r="AD317" i="1"/>
  <c r="AF8482" i="1"/>
  <c r="AF7461" i="1"/>
  <c r="AF10377" i="1"/>
  <c r="AF633" i="1"/>
  <c r="AE633" i="1"/>
  <c r="AD633" i="1"/>
  <c r="AF4367" i="1"/>
  <c r="AF8211" i="1"/>
  <c r="AF7534" i="1"/>
  <c r="AF9455" i="1"/>
  <c r="AF1093" i="1"/>
  <c r="AE1093" i="1"/>
  <c r="AD1093" i="1"/>
  <c r="AF7706" i="1"/>
  <c r="AF10370" i="1"/>
  <c r="AF4361" i="1"/>
  <c r="AF5578" i="1"/>
  <c r="AF7344" i="1"/>
  <c r="AF6376" i="1"/>
  <c r="AF8171" i="1"/>
  <c r="AF8371" i="1"/>
  <c r="AF5100" i="1"/>
  <c r="AF8143" i="1"/>
  <c r="AF5102" i="1"/>
  <c r="AF10054" i="1"/>
  <c r="AF2711" i="1"/>
  <c r="AE2711" i="1"/>
  <c r="AF7345" i="1"/>
  <c r="AF7495" i="1"/>
  <c r="AF6144" i="1"/>
  <c r="AF4917" i="1"/>
  <c r="AF7580" i="1"/>
  <c r="AF800" i="1"/>
  <c r="AE800" i="1"/>
  <c r="AD800" i="1"/>
  <c r="AF824" i="1"/>
  <c r="AE824" i="1"/>
  <c r="AD824" i="1"/>
  <c r="AF10812" i="1"/>
  <c r="AF7539" i="1"/>
  <c r="AF819" i="1"/>
  <c r="AE819" i="1"/>
  <c r="AD819" i="1"/>
  <c r="AF807" i="1"/>
  <c r="AE807" i="1"/>
  <c r="AD807" i="1"/>
  <c r="AF5945" i="1"/>
  <c r="AF1085" i="1"/>
  <c r="AE1085" i="1"/>
  <c r="AD1085" i="1"/>
  <c r="AF3841" i="1"/>
  <c r="AF8368" i="1"/>
  <c r="AG195" i="1"/>
  <c r="AF195" i="1"/>
  <c r="AE195" i="1"/>
  <c r="AD195" i="1"/>
  <c r="AF9364" i="1"/>
  <c r="AF9911" i="1"/>
  <c r="AF987" i="1"/>
  <c r="AE987" i="1"/>
  <c r="AD987" i="1"/>
  <c r="AF2801" i="1"/>
  <c r="AE2801" i="1"/>
  <c r="AD2801" i="1"/>
  <c r="AF7540" i="1"/>
  <c r="AF7566" i="1"/>
  <c r="AF10952" i="1"/>
  <c r="AF6348" i="1"/>
  <c r="AF6537" i="1"/>
  <c r="AF4616" i="1"/>
  <c r="AF4363" i="1"/>
  <c r="AF7554" i="1"/>
  <c r="AF6204" i="1"/>
  <c r="AF6536" i="1"/>
  <c r="AF6347" i="1"/>
  <c r="AF7703" i="1"/>
  <c r="AF7670" i="1"/>
  <c r="AF7634" i="1"/>
  <c r="AF219" i="1"/>
  <c r="AE219" i="1"/>
  <c r="AD219" i="1"/>
  <c r="AF7557" i="1"/>
  <c r="AF4370" i="1"/>
  <c r="AF7459" i="1"/>
  <c r="AF636" i="1"/>
  <c r="AE636" i="1"/>
  <c r="AD636" i="1"/>
  <c r="AF11130" i="1"/>
  <c r="AF7881" i="1"/>
  <c r="AF7829" i="1"/>
  <c r="AF8303" i="1"/>
  <c r="AF8756" i="1"/>
  <c r="AF1219" i="1"/>
  <c r="AD1219" i="1"/>
  <c r="AE1219" i="1"/>
  <c r="AF10149" i="1"/>
  <c r="AF6087" i="1"/>
  <c r="AF8174" i="1"/>
  <c r="AF5939" i="1"/>
  <c r="AF4182" i="1"/>
  <c r="AF603" i="1"/>
  <c r="AE603" i="1"/>
  <c r="AD603" i="1"/>
  <c r="AF11081" i="1"/>
  <c r="AF10772" i="1"/>
  <c r="AG156" i="1"/>
  <c r="AF156" i="1"/>
  <c r="AE156" i="1"/>
  <c r="AD156" i="1"/>
  <c r="AF5801" i="1"/>
  <c r="AF1092" i="1"/>
  <c r="AE1092" i="1"/>
  <c r="AD1092" i="1"/>
  <c r="AF1317" i="1"/>
  <c r="AE1317" i="1"/>
  <c r="AD1317" i="1"/>
  <c r="AF4851" i="1"/>
  <c r="AF5149" i="1"/>
  <c r="AF5139" i="1"/>
  <c r="AF10344" i="1"/>
  <c r="AF8426" i="1"/>
  <c r="AF8431" i="1"/>
  <c r="AF5137" i="1"/>
  <c r="AF608" i="1"/>
  <c r="AE608" i="1"/>
  <c r="AD608" i="1"/>
  <c r="AF8415" i="1"/>
  <c r="AF9789" i="1"/>
  <c r="AF8599" i="1"/>
  <c r="AF8423" i="1"/>
  <c r="AF4944" i="1"/>
  <c r="AF733" i="1"/>
  <c r="AE733" i="1"/>
  <c r="AD733" i="1"/>
  <c r="AF1054" i="1"/>
  <c r="AE1054" i="1"/>
  <c r="AD1054" i="1"/>
  <c r="AF11117" i="1"/>
  <c r="AF5324" i="1"/>
  <c r="AF9843" i="1"/>
  <c r="AF9795" i="1"/>
  <c r="AF9965" i="1"/>
  <c r="AF7834" i="1"/>
  <c r="AF5256" i="1"/>
  <c r="AF5614" i="1"/>
  <c r="AF5733" i="1"/>
  <c r="AF325" i="1"/>
  <c r="AE325" i="1"/>
  <c r="AD325" i="1"/>
  <c r="AF5607" i="1"/>
  <c r="AF635" i="1"/>
  <c r="AE635" i="1"/>
  <c r="AD635" i="1"/>
  <c r="AF8601" i="1"/>
  <c r="AF10385" i="1"/>
  <c r="AF10758" i="1"/>
  <c r="AF5590" i="1"/>
  <c r="AF1297" i="1"/>
  <c r="AE1297" i="1"/>
  <c r="AD1297" i="1"/>
  <c r="AF613" i="1"/>
  <c r="AE613" i="1"/>
  <c r="AD613" i="1"/>
  <c r="AF10334" i="1"/>
  <c r="AF8399" i="1"/>
  <c r="AF9171" i="1"/>
  <c r="AF10589" i="1"/>
  <c r="AF10283" i="1"/>
  <c r="AF5583" i="1"/>
  <c r="AF5573" i="1"/>
  <c r="AF5769" i="1"/>
  <c r="AF4889" i="1"/>
  <c r="AF10590" i="1"/>
  <c r="AF9165" i="1"/>
  <c r="AF5202" i="1"/>
  <c r="AF5207" i="1"/>
  <c r="AF10148" i="1"/>
  <c r="AF5596" i="1"/>
  <c r="AF4977" i="1"/>
  <c r="AF7497" i="1"/>
  <c r="AF7493" i="1"/>
  <c r="AF10977" i="1"/>
  <c r="AF9492" i="1"/>
  <c r="AF9157" i="1"/>
  <c r="AF10691" i="1"/>
  <c r="AF5362" i="1"/>
  <c r="AF5561" i="1"/>
  <c r="AF4909" i="1"/>
  <c r="AF8694" i="1"/>
  <c r="AF638" i="1"/>
  <c r="AE638" i="1"/>
  <c r="AD638" i="1"/>
  <c r="AF7836" i="1"/>
  <c r="AF9719" i="1"/>
  <c r="AF10662" i="1"/>
  <c r="AF8598" i="1"/>
  <c r="AF9192" i="1"/>
  <c r="AF7348" i="1"/>
  <c r="AF7356" i="1"/>
  <c r="AF9732" i="1"/>
  <c r="AF8317" i="1"/>
  <c r="AF9196" i="1"/>
  <c r="AF7353" i="1"/>
  <c r="AF7351" i="1"/>
  <c r="AF10031" i="1"/>
  <c r="AF3107" i="1"/>
  <c r="AE3107" i="1"/>
  <c r="AF8485" i="1"/>
  <c r="AF5602" i="1"/>
  <c r="AF4530" i="1"/>
  <c r="AF4529" i="1"/>
  <c r="AF751" i="1"/>
  <c r="AE751" i="1"/>
  <c r="AD751" i="1"/>
  <c r="AF1125" i="1"/>
  <c r="AE1125" i="1"/>
  <c r="AD1125" i="1"/>
  <c r="AF4533" i="1"/>
  <c r="AF4526" i="1"/>
  <c r="AF7509" i="1"/>
  <c r="AF9083" i="1"/>
  <c r="AF623" i="1"/>
  <c r="AE623" i="1"/>
  <c r="AD623" i="1"/>
  <c r="AF4856" i="1"/>
  <c r="AF8997" i="1"/>
  <c r="AF4341" i="1"/>
  <c r="AF4338" i="1"/>
  <c r="AF8028" i="1"/>
  <c r="AF8050" i="1"/>
  <c r="AF9086" i="1"/>
  <c r="AF7472" i="1"/>
  <c r="AF8321" i="1"/>
  <c r="AF8160" i="1"/>
  <c r="AF10021" i="1"/>
  <c r="AF8040" i="1"/>
  <c r="AF9082" i="1"/>
  <c r="AF8986" i="1"/>
  <c r="AF8990" i="1"/>
  <c r="AF1091" i="1"/>
  <c r="AE1091" i="1"/>
  <c r="AD1091" i="1"/>
  <c r="AF8365" i="1"/>
  <c r="AF8145" i="1"/>
  <c r="AF8304" i="1"/>
  <c r="AF8600" i="1"/>
  <c r="AF5120" i="1"/>
  <c r="AF8149" i="1"/>
  <c r="AF5119" i="1"/>
  <c r="AF5108" i="1"/>
  <c r="AF5117" i="1"/>
  <c r="AF9794" i="1"/>
  <c r="AF8608" i="1"/>
  <c r="AF5150" i="1"/>
  <c r="AF4458" i="1"/>
  <c r="AF8349" i="1"/>
  <c r="AF1312" i="1"/>
  <c r="AE1312" i="1"/>
  <c r="AD1312" i="1"/>
  <c r="AF8697" i="1"/>
  <c r="AF8343" i="1"/>
  <c r="AF8122" i="1"/>
  <c r="AF7983" i="1"/>
  <c r="AF8609" i="1"/>
  <c r="AF8464" i="1"/>
  <c r="AF8173" i="1"/>
  <c r="AF8188" i="1"/>
  <c r="AF9029" i="1"/>
  <c r="AF3882" i="1"/>
  <c r="AF5615" i="1"/>
  <c r="AF8743" i="1"/>
  <c r="AF5591" i="1"/>
  <c r="AF5572" i="1"/>
  <c r="AF4412" i="1"/>
  <c r="AF4517" i="1"/>
  <c r="AF3123" i="1"/>
  <c r="AE3123" i="1"/>
  <c r="AF8741" i="1"/>
  <c r="AF8750" i="1"/>
  <c r="AF5568" i="1"/>
  <c r="AF4516" i="1"/>
  <c r="AF4513" i="1"/>
  <c r="AF1138" i="1"/>
  <c r="AD1138" i="1"/>
  <c r="AE1138" i="1"/>
  <c r="AF1102" i="1"/>
  <c r="AE1102" i="1"/>
  <c r="AD1102" i="1"/>
  <c r="AF337" i="1"/>
  <c r="AE337" i="1"/>
  <c r="AD337" i="1"/>
  <c r="AF8938" i="1"/>
  <c r="AE3013" i="1"/>
  <c r="AD3013" i="1"/>
  <c r="AF3013" i="1"/>
  <c r="AF4738" i="1"/>
  <c r="AF10159" i="1"/>
  <c r="AF7166" i="1"/>
  <c r="AF8405" i="1"/>
  <c r="AF2665" i="1"/>
  <c r="AE2665" i="1"/>
  <c r="AD2665" i="1"/>
  <c r="AF2643" i="1"/>
  <c r="AE2643" i="1"/>
  <c r="AF2655" i="1"/>
  <c r="AE2655" i="1"/>
  <c r="AF4747" i="1"/>
  <c r="AF7947" i="1"/>
  <c r="AF4742" i="1"/>
  <c r="AF4633" i="1"/>
  <c r="AF2657" i="1"/>
  <c r="AE2657" i="1"/>
  <c r="AD2657" i="1"/>
  <c r="AF2658" i="1"/>
  <c r="AE2658" i="1"/>
  <c r="AF4624" i="1"/>
  <c r="AF4620" i="1"/>
  <c r="AF6476" i="1"/>
  <c r="AF1193" i="1"/>
  <c r="AE1193" i="1"/>
  <c r="AD1193" i="1"/>
  <c r="AF5216" i="1"/>
  <c r="AF4415" i="1"/>
  <c r="AF4419" i="1"/>
  <c r="AF4453" i="1"/>
  <c r="AF4468" i="1"/>
  <c r="AF4482" i="1"/>
  <c r="AF4730" i="1"/>
  <c r="AF5211" i="1"/>
  <c r="AF8570" i="1"/>
  <c r="AF8591" i="1"/>
  <c r="AF8484" i="1"/>
  <c r="AF8581" i="1"/>
  <c r="AF8508" i="1"/>
  <c r="AF8477" i="1"/>
  <c r="AF8285" i="1"/>
  <c r="AF8560" i="1"/>
  <c r="AF8574" i="1"/>
  <c r="AF8275" i="1"/>
  <c r="AF8279" i="1"/>
  <c r="AF8320" i="1"/>
  <c r="AF8585" i="1"/>
  <c r="AF8576" i="1"/>
  <c r="AF9847" i="1"/>
  <c r="AG109" i="1"/>
  <c r="AF109" i="1"/>
  <c r="AE109" i="1"/>
  <c r="AD109" i="1"/>
  <c r="AF10033" i="1"/>
  <c r="AF6175" i="1"/>
  <c r="AG55" i="1"/>
  <c r="AF55" i="1"/>
  <c r="AE55" i="1"/>
  <c r="AD55" i="1"/>
  <c r="AF6303" i="1"/>
  <c r="AF8905" i="1"/>
  <c r="AF8911" i="1"/>
  <c r="AG51" i="1"/>
  <c r="AF51" i="1"/>
  <c r="AE51" i="1"/>
  <c r="AD51" i="1"/>
  <c r="AG47" i="1"/>
  <c r="AF47" i="1"/>
  <c r="AE47" i="1"/>
  <c r="AD47" i="1"/>
  <c r="AG75" i="1"/>
  <c r="AF75" i="1"/>
  <c r="AE75" i="1"/>
  <c r="AD75" i="1"/>
  <c r="AF6114" i="1"/>
  <c r="AF6183" i="1"/>
  <c r="AF6169" i="1"/>
  <c r="AF8914" i="1"/>
  <c r="AG65" i="1"/>
  <c r="AF65" i="1"/>
  <c r="AE65" i="1"/>
  <c r="AD65" i="1"/>
  <c r="AF9432" i="1"/>
  <c r="AF6297" i="1"/>
  <c r="AF650" i="1"/>
  <c r="AE650" i="1"/>
  <c r="AD650" i="1"/>
  <c r="AF8873" i="1"/>
  <c r="AF8870" i="1"/>
  <c r="AF8863" i="1"/>
  <c r="AF6037" i="1"/>
  <c r="AF8853" i="1"/>
  <c r="AF602" i="1"/>
  <c r="AE602" i="1"/>
  <c r="AD602" i="1"/>
  <c r="AF5930" i="1"/>
  <c r="AF8013" i="1"/>
  <c r="AF8002" i="1"/>
  <c r="AF666" i="1"/>
  <c r="AE666" i="1"/>
  <c r="AD666" i="1"/>
  <c r="AF5640" i="1"/>
  <c r="AF8787" i="1"/>
  <c r="AF5542" i="1"/>
  <c r="AF5637" i="1"/>
  <c r="AF5628" i="1"/>
  <c r="AF8563" i="1"/>
  <c r="AF4743" i="1"/>
  <c r="AF8880" i="1"/>
  <c r="AF8890" i="1"/>
  <c r="AF5630" i="1"/>
  <c r="AF5642" i="1"/>
  <c r="AF8565" i="1"/>
  <c r="AF8567" i="1"/>
  <c r="AF8896" i="1"/>
  <c r="AF1416" i="1"/>
  <c r="AD1416" i="1"/>
  <c r="AE1416" i="1"/>
  <c r="AF617" i="1"/>
  <c r="AE617" i="1"/>
  <c r="AD617" i="1"/>
  <c r="AF8884" i="1"/>
  <c r="AF7438" i="1"/>
  <c r="AF8889" i="1"/>
  <c r="AF2667" i="1"/>
  <c r="AE2667" i="1"/>
  <c r="AF7948" i="1"/>
  <c r="AF8898" i="1"/>
  <c r="AF1246" i="1"/>
  <c r="AD1246" i="1"/>
  <c r="AE1246" i="1"/>
  <c r="AF4391" i="1"/>
  <c r="AF4403" i="1"/>
  <c r="AF8897" i="1"/>
  <c r="AF8757" i="1"/>
  <c r="AF4393" i="1"/>
  <c r="AF4397" i="1"/>
  <c r="AF8901" i="1"/>
  <c r="AF8480" i="1"/>
  <c r="AF7935" i="1"/>
  <c r="AF5017" i="1"/>
  <c r="AF1304" i="1"/>
  <c r="AD1304" i="1"/>
  <c r="AE1304" i="1"/>
  <c r="AF8967" i="1"/>
  <c r="AF5030" i="1"/>
  <c r="AF6442" i="1"/>
  <c r="AF8968" i="1"/>
  <c r="AF975" i="1"/>
  <c r="AE975" i="1"/>
  <c r="AD975" i="1"/>
  <c r="AF610" i="1"/>
  <c r="AE610" i="1"/>
  <c r="AD610" i="1"/>
  <c r="AF9634" i="1"/>
  <c r="AF6448" i="1"/>
  <c r="AF6473" i="1"/>
  <c r="AF612" i="1"/>
  <c r="AE612" i="1"/>
  <c r="AD612" i="1"/>
  <c r="AF11086" i="1"/>
  <c r="AF9313" i="1"/>
  <c r="AF4710" i="1"/>
  <c r="AF5715" i="1"/>
  <c r="AF5737" i="1"/>
  <c r="AF5923" i="1"/>
  <c r="AF5929" i="1"/>
  <c r="AF8381" i="1"/>
  <c r="AF7940" i="1"/>
  <c r="AF6418" i="1"/>
  <c r="AF8385" i="1"/>
  <c r="AF8443" i="1"/>
  <c r="AF9727" i="1"/>
  <c r="AG60" i="1"/>
  <c r="AF60" i="1"/>
  <c r="AE60" i="1"/>
  <c r="AD60" i="1"/>
  <c r="AG64" i="1"/>
  <c r="AF64" i="1"/>
  <c r="AE64" i="1"/>
  <c r="AD64" i="1"/>
  <c r="AF9718" i="1"/>
  <c r="AG70" i="1"/>
  <c r="AF70" i="1"/>
  <c r="AE70" i="1"/>
  <c r="AD70" i="1"/>
  <c r="AG43" i="1"/>
  <c r="AF43" i="1"/>
  <c r="AE43" i="1"/>
  <c r="AD43" i="1"/>
  <c r="AF974" i="1"/>
  <c r="AE974" i="1"/>
  <c r="AD974" i="1"/>
  <c r="AF1298" i="1"/>
  <c r="AD1298" i="1"/>
  <c r="AE1298" i="1"/>
  <c r="AF2879" i="1"/>
  <c r="AE2879" i="1"/>
  <c r="AF2548" i="1"/>
  <c r="AE2548" i="1"/>
  <c r="AF1143" i="1"/>
  <c r="AD1143" i="1"/>
  <c r="AE1143" i="1"/>
  <c r="AF2589" i="1"/>
  <c r="AE2589" i="1"/>
  <c r="AD2589" i="1"/>
  <c r="AF606" i="1"/>
  <c r="AE606" i="1"/>
  <c r="AD606" i="1"/>
  <c r="AF5550" i="1"/>
  <c r="AF5543" i="1"/>
  <c r="AF8943" i="1"/>
  <c r="AF2582" i="1"/>
  <c r="AE2582" i="1"/>
  <c r="AF6318" i="1"/>
  <c r="AF8957" i="1"/>
  <c r="AF997" i="1"/>
  <c r="AE997" i="1"/>
  <c r="AD997" i="1"/>
  <c r="AF8310" i="1"/>
  <c r="AF7931" i="1"/>
  <c r="AF5540" i="1"/>
  <c r="AF6623" i="1"/>
  <c r="AF8312" i="1"/>
  <c r="AF992" i="1"/>
  <c r="AE992" i="1"/>
  <c r="AD992" i="1"/>
  <c r="AG145" i="1"/>
  <c r="AF145" i="1"/>
  <c r="AE145" i="1"/>
  <c r="AD145" i="1"/>
  <c r="AF8374" i="1"/>
  <c r="AF8196" i="1"/>
  <c r="AF8205" i="1"/>
  <c r="AF5027" i="1"/>
  <c r="AF8970" i="1"/>
  <c r="AF8964" i="1"/>
  <c r="AF7308" i="1"/>
  <c r="AF7870" i="1"/>
  <c r="AF9822" i="1"/>
  <c r="AF9820" i="1"/>
  <c r="AF8384" i="1"/>
  <c r="AF6281" i="1"/>
  <c r="AF7867" i="1"/>
  <c r="AF9829" i="1"/>
  <c r="AF6168" i="1"/>
  <c r="AF6098" i="1"/>
  <c r="AF9860" i="1"/>
  <c r="AF9833" i="1"/>
  <c r="AF9835" i="1"/>
  <c r="AF750" i="1"/>
  <c r="AE750" i="1"/>
  <c r="AD750" i="1"/>
  <c r="AF7305" i="1"/>
  <c r="AF9846" i="1"/>
  <c r="AF10718" i="1"/>
  <c r="AF7863" i="1"/>
  <c r="AF7857" i="1"/>
  <c r="AF9825" i="1"/>
  <c r="AF8393" i="1"/>
  <c r="AF9862" i="1"/>
  <c r="AF9828" i="1"/>
  <c r="AF9813" i="1"/>
  <c r="AF8378" i="1"/>
  <c r="AF5376" i="1"/>
  <c r="AF7789" i="1"/>
  <c r="AF7984" i="1"/>
  <c r="AF7774" i="1"/>
  <c r="AF4360" i="1"/>
  <c r="AF9832" i="1"/>
  <c r="AF6132" i="1"/>
  <c r="AF9834" i="1"/>
  <c r="AF9853" i="1"/>
  <c r="AF7985" i="1"/>
  <c r="AF7398" i="1"/>
  <c r="AF7594" i="1"/>
  <c r="AF7309" i="1"/>
  <c r="AF5703" i="1"/>
  <c r="AF5230" i="1"/>
  <c r="AF7422" i="1"/>
  <c r="AF2767" i="1"/>
  <c r="AE2767" i="1"/>
  <c r="AF2771" i="1"/>
  <c r="AE2771" i="1"/>
  <c r="AF1162" i="1"/>
  <c r="AE1162" i="1"/>
  <c r="AD1162" i="1"/>
  <c r="AF6089" i="1"/>
  <c r="AF5247" i="1"/>
  <c r="AF5231" i="1"/>
  <c r="AF2762" i="1"/>
  <c r="AE2762" i="1"/>
  <c r="AF5234" i="1"/>
  <c r="AF6116" i="1"/>
  <c r="AF1169" i="1"/>
  <c r="AE1169" i="1"/>
  <c r="AD1169" i="1"/>
  <c r="AF7331" i="1"/>
  <c r="AF10362" i="1"/>
  <c r="AF10611" i="1"/>
  <c r="AF5241" i="1"/>
  <c r="AF5190" i="1"/>
  <c r="AF10358" i="1"/>
  <c r="AF9490" i="1"/>
  <c r="AF8678" i="1"/>
  <c r="AF9910" i="1"/>
  <c r="AF10774" i="1"/>
  <c r="AF10304" i="1"/>
  <c r="AF6277" i="1"/>
  <c r="AF10306" i="1"/>
  <c r="AF11033" i="1"/>
  <c r="AF8533" i="1"/>
  <c r="AF10269" i="1"/>
  <c r="AF9895" i="1"/>
  <c r="AF6283" i="1"/>
  <c r="AF6274" i="1"/>
  <c r="AF8689" i="1"/>
  <c r="AF10258" i="1"/>
  <c r="AF6304" i="1"/>
  <c r="AF6261" i="1"/>
  <c r="AF5817" i="1"/>
  <c r="AF6189" i="1"/>
  <c r="AF6162" i="1"/>
  <c r="AF8773" i="1"/>
  <c r="AF10733" i="1"/>
  <c r="AF7973" i="1"/>
  <c r="AF8776" i="1"/>
  <c r="AF9368" i="1"/>
  <c r="AF736" i="1"/>
  <c r="AE736" i="1"/>
  <c r="AD736" i="1"/>
  <c r="AF6236" i="1"/>
  <c r="AF6226" i="1"/>
  <c r="AF6172" i="1"/>
  <c r="AF4993" i="1"/>
  <c r="AF8682" i="1"/>
  <c r="AF8537" i="1"/>
  <c r="AF9381" i="1"/>
  <c r="AF8540" i="1"/>
  <c r="AF6100" i="1"/>
  <c r="AF6102" i="1"/>
  <c r="AF6235" i="1"/>
  <c r="AF10626" i="1"/>
  <c r="AF8210" i="1"/>
  <c r="AF8775" i="1"/>
  <c r="AF5368" i="1"/>
  <c r="AF6251" i="1"/>
  <c r="AF6244" i="1"/>
  <c r="AF6351" i="1"/>
  <c r="AF4855" i="1"/>
  <c r="AF8547" i="1"/>
  <c r="AF6295" i="1"/>
  <c r="AF6293" i="1"/>
  <c r="AF6280" i="1"/>
  <c r="AF10558" i="1"/>
  <c r="AF6221" i="1"/>
  <c r="AF6313" i="1"/>
  <c r="AF6219" i="1"/>
  <c r="AF6141" i="1"/>
  <c r="AF9300" i="1"/>
  <c r="AF7729" i="1"/>
  <c r="AF9721" i="1"/>
  <c r="AF7262" i="1"/>
  <c r="AF6271" i="1"/>
  <c r="AF6220" i="1"/>
  <c r="AF10146" i="1"/>
  <c r="AF10262" i="1"/>
  <c r="AF10716" i="1"/>
  <c r="AF3486" i="1"/>
  <c r="AF6355" i="1"/>
  <c r="AF1156" i="1"/>
  <c r="AE1156" i="1"/>
  <c r="AD1156" i="1"/>
  <c r="AF1166" i="1"/>
  <c r="AD1166" i="1"/>
  <c r="AE1166" i="1"/>
  <c r="AF1170" i="1"/>
  <c r="AD1170" i="1"/>
  <c r="AE1170" i="1"/>
  <c r="AF9421" i="1"/>
  <c r="AF7575" i="1"/>
  <c r="AF7273" i="1"/>
  <c r="AF4886" i="1"/>
  <c r="AF10428" i="1"/>
  <c r="AF10293" i="1"/>
  <c r="AF9382" i="1"/>
  <c r="AF10624" i="1"/>
  <c r="AF1337" i="1"/>
  <c r="AE1337" i="1"/>
  <c r="AD1337" i="1"/>
  <c r="AF10625" i="1"/>
  <c r="AF692" i="1"/>
  <c r="AE692" i="1"/>
  <c r="AD692" i="1"/>
  <c r="AF4814" i="1"/>
  <c r="AF10346" i="1"/>
  <c r="AF10599" i="1"/>
  <c r="AF10735" i="1"/>
  <c r="AF7372" i="1"/>
  <c r="AF10722" i="1"/>
  <c r="AF10317" i="1"/>
  <c r="AF10319" i="1"/>
  <c r="AG90" i="1"/>
  <c r="AF90" i="1"/>
  <c r="AE90" i="1"/>
  <c r="AD90" i="1"/>
  <c r="AF6346" i="1"/>
  <c r="AF10734" i="1"/>
  <c r="AF10291" i="1"/>
  <c r="AF10627" i="1"/>
  <c r="AF414" i="1"/>
  <c r="AE414" i="1"/>
  <c r="AD414" i="1"/>
  <c r="AF438" i="1"/>
  <c r="AE438" i="1"/>
  <c r="AD438" i="1"/>
  <c r="AF1358" i="1"/>
  <c r="AD1358" i="1"/>
  <c r="AE1358" i="1"/>
  <c r="AF4959" i="1"/>
  <c r="AF9494" i="1"/>
  <c r="AF348" i="1"/>
  <c r="AE348" i="1"/>
  <c r="AD348" i="1"/>
  <c r="AF4478" i="1"/>
  <c r="AF431" i="1"/>
  <c r="AE431" i="1"/>
  <c r="AD431" i="1"/>
  <c r="AF9371" i="1"/>
  <c r="AF426" i="1"/>
  <c r="AE426" i="1"/>
  <c r="AD426" i="1"/>
  <c r="AF421" i="1"/>
  <c r="AE421" i="1"/>
  <c r="AD421" i="1"/>
  <c r="AF416" i="1"/>
  <c r="AE416" i="1"/>
  <c r="AD416" i="1"/>
  <c r="AF4998" i="1"/>
  <c r="AF2812" i="1"/>
  <c r="AE2812" i="1"/>
  <c r="AF10564" i="1"/>
  <c r="AF1954" i="1"/>
  <c r="AE1954" i="1"/>
  <c r="AF5689" i="1"/>
  <c r="AG27" i="1"/>
  <c r="AF27" i="1"/>
  <c r="AE27" i="1"/>
  <c r="AD27" i="1"/>
  <c r="AF1333" i="1"/>
  <c r="AE1333" i="1"/>
  <c r="AD1333" i="1"/>
  <c r="AF2796" i="1"/>
  <c r="AE2796" i="1"/>
  <c r="AF3286" i="1"/>
  <c r="AE3286" i="1"/>
  <c r="AF11221" i="1"/>
  <c r="AF422" i="1"/>
  <c r="AE422" i="1"/>
  <c r="AD422" i="1"/>
  <c r="AF10837" i="1"/>
  <c r="AF10834" i="1"/>
  <c r="AF10863" i="1"/>
  <c r="AF10841" i="1"/>
  <c r="AF10587" i="1"/>
  <c r="AF7780" i="1"/>
  <c r="AF10832" i="1"/>
  <c r="AF2935" i="1"/>
  <c r="AE2935" i="1"/>
  <c r="AF6368" i="1"/>
  <c r="AF1988" i="1"/>
  <c r="AE1988" i="1"/>
  <c r="AF2020" i="1"/>
  <c r="AE2020" i="1"/>
  <c r="AF1861" i="1"/>
  <c r="AE1861" i="1"/>
  <c r="AD1861" i="1"/>
  <c r="AF1865" i="1"/>
  <c r="AE1865" i="1"/>
  <c r="AD1865" i="1"/>
  <c r="AF7996" i="1"/>
  <c r="AF10430" i="1"/>
  <c r="AF4901" i="1"/>
  <c r="AF8080" i="1"/>
  <c r="AF8035" i="1"/>
  <c r="AF1957" i="1"/>
  <c r="AE1957" i="1"/>
  <c r="AD1957" i="1"/>
  <c r="AF2823" i="1"/>
  <c r="AE2823" i="1"/>
  <c r="AF1924" i="1"/>
  <c r="AE1924" i="1"/>
  <c r="AF1976" i="1"/>
  <c r="AE1976" i="1"/>
  <c r="AF737" i="1"/>
  <c r="AE737" i="1"/>
  <c r="AD737" i="1"/>
  <c r="AF1852" i="1"/>
  <c r="AE1852" i="1"/>
  <c r="AF1974" i="1"/>
  <c r="AE1974" i="1"/>
  <c r="AF2029" i="1"/>
  <c r="AE2029" i="1"/>
  <c r="AD2029" i="1"/>
  <c r="AF1987" i="1"/>
  <c r="AE1987" i="1"/>
  <c r="AF2025" i="1"/>
  <c r="AE2025" i="1"/>
  <c r="AD2025" i="1"/>
  <c r="AF1929" i="1"/>
  <c r="AE1929" i="1"/>
  <c r="AD1929" i="1"/>
  <c r="AF1883" i="1"/>
  <c r="AE1883" i="1"/>
  <c r="AF1898" i="1"/>
  <c r="AE1898" i="1"/>
  <c r="AF1874" i="1"/>
  <c r="AE1874" i="1"/>
  <c r="AF1998" i="1"/>
  <c r="AE1998" i="1"/>
  <c r="AF1853" i="1"/>
  <c r="AE1853" i="1"/>
  <c r="AD1853" i="1"/>
  <c r="AF1999" i="1"/>
  <c r="AE1999" i="1"/>
  <c r="AF1971" i="1"/>
  <c r="AE1971" i="1"/>
  <c r="AF7633" i="1"/>
  <c r="AF1864" i="1"/>
  <c r="AE1864" i="1"/>
  <c r="AF1878" i="1"/>
  <c r="AE1878" i="1"/>
  <c r="AF7752" i="1"/>
  <c r="AF213" i="1"/>
  <c r="AE213" i="1"/>
  <c r="AD213" i="1"/>
  <c r="AF1857" i="1"/>
  <c r="AE1857" i="1"/>
  <c r="AD1857" i="1"/>
  <c r="AF1879" i="1"/>
  <c r="AE1879" i="1"/>
  <c r="AF2019" i="1"/>
  <c r="AE2019" i="1"/>
  <c r="AF1866" i="1"/>
  <c r="AE1866" i="1"/>
  <c r="AF1858" i="1"/>
  <c r="AE1858" i="1"/>
  <c r="AF1889" i="1"/>
  <c r="AE1889" i="1"/>
  <c r="AD1889" i="1"/>
  <c r="AF1848" i="1"/>
  <c r="AE1848" i="1"/>
  <c r="AF1918" i="1"/>
  <c r="AE1918" i="1"/>
  <c r="AF5215" i="1"/>
  <c r="AF1923" i="1"/>
  <c r="AE1923" i="1"/>
  <c r="AF1965" i="1"/>
  <c r="AE1965" i="1"/>
  <c r="AD1965" i="1"/>
  <c r="AF1920" i="1"/>
  <c r="AE1920" i="1"/>
  <c r="AF1915" i="1"/>
  <c r="AE1915" i="1"/>
  <c r="AF1937" i="1"/>
  <c r="AE1937" i="1"/>
  <c r="AD1937" i="1"/>
  <c r="AF1963" i="1"/>
  <c r="AE1963" i="1"/>
  <c r="AF2691" i="1"/>
  <c r="AE2691" i="1"/>
  <c r="AF3780" i="1"/>
  <c r="AF3965" i="1"/>
  <c r="AF6358" i="1"/>
  <c r="AF8134" i="1"/>
  <c r="AF8130" i="1"/>
  <c r="AD3443" i="1"/>
  <c r="AD3416" i="1"/>
  <c r="AD3406" i="1"/>
  <c r="AD3400" i="1"/>
  <c r="AD3384" i="1"/>
  <c r="AD3379" i="1"/>
  <c r="AD3363" i="1"/>
  <c r="AD3352" i="1"/>
  <c r="AD3310" i="1"/>
  <c r="AD3304" i="1"/>
  <c r="AD3288" i="1"/>
  <c r="AD3278" i="1"/>
  <c r="AD3272" i="1"/>
  <c r="AD3267" i="1"/>
  <c r="AD3262" i="1"/>
  <c r="AD3251" i="1"/>
  <c r="AD3240" i="1"/>
  <c r="AD3224" i="1"/>
  <c r="AD3214" i="1"/>
  <c r="AD3208" i="1"/>
  <c r="AD3203" i="1"/>
  <c r="AD3192" i="1"/>
  <c r="AD3187" i="1"/>
  <c r="AD3182" i="1"/>
  <c r="AD3176" i="1"/>
  <c r="AD3166" i="1"/>
  <c r="AD3160" i="1"/>
  <c r="AD3155" i="1"/>
  <c r="AD3144" i="1"/>
  <c r="AD3139" i="1"/>
  <c r="AD3134" i="1"/>
  <c r="AD3128" i="1"/>
  <c r="AD3123" i="1"/>
  <c r="AD3118" i="1"/>
  <c r="AD3107" i="1"/>
  <c r="AD3098" i="1"/>
  <c r="AD3092" i="1"/>
  <c r="AD3087" i="1"/>
  <c r="AD3076" i="1"/>
  <c r="AD3072" i="1"/>
  <c r="AD3067" i="1"/>
  <c r="AD3062" i="1"/>
  <c r="AD3019" i="1"/>
  <c r="AD3008" i="1"/>
  <c r="AD2992" i="1"/>
  <c r="AD2982" i="1"/>
  <c r="AD2955" i="1"/>
  <c r="AD2950" i="1"/>
  <c r="AD2934" i="1"/>
  <c r="AD2923" i="1"/>
  <c r="AD2918" i="1"/>
  <c r="AD2912" i="1"/>
  <c r="AD2907" i="1"/>
  <c r="AD2891" i="1"/>
  <c r="AD2880" i="1"/>
  <c r="AD2870" i="1"/>
  <c r="AD2864" i="1"/>
  <c r="AD2859" i="1"/>
  <c r="AD2843" i="1"/>
  <c r="AD2816" i="1"/>
  <c r="AD2795" i="1"/>
  <c r="AD2779" i="1"/>
  <c r="AD2752" i="1"/>
  <c r="AD2747" i="1"/>
  <c r="AD2742" i="1"/>
  <c r="AD2731" i="1"/>
  <c r="AD2720" i="1"/>
  <c r="AD2715" i="1"/>
  <c r="AD2710" i="1"/>
  <c r="AD2704" i="1"/>
  <c r="AD2694" i="1"/>
  <c r="AD2688" i="1"/>
  <c r="AD2678" i="1"/>
  <c r="AD2667" i="1"/>
  <c r="AD2630" i="1"/>
  <c r="AD2614" i="1"/>
  <c r="AD2592" i="1"/>
  <c r="AD2582" i="1"/>
  <c r="AD2571" i="1"/>
  <c r="AD2566" i="1"/>
  <c r="AD2555" i="1"/>
  <c r="AD2544" i="1"/>
  <c r="AD2539" i="1"/>
  <c r="AD2528" i="1"/>
  <c r="AD2512" i="1"/>
  <c r="AD2502" i="1"/>
  <c r="AD2496" i="1"/>
  <c r="AD2486" i="1"/>
  <c r="AD2480" i="1"/>
  <c r="AD2475" i="1"/>
  <c r="AD2470" i="1"/>
  <c r="AD2454" i="1"/>
  <c r="AD2448" i="1"/>
  <c r="AD2443" i="1"/>
  <c r="AD2432" i="1"/>
  <c r="AD2427" i="1"/>
  <c r="AD2416" i="1"/>
  <c r="AD2400" i="1"/>
  <c r="AD2390" i="1"/>
  <c r="AD2379" i="1"/>
  <c r="AD2358" i="1"/>
  <c r="AD2331" i="1"/>
  <c r="AD2294" i="1"/>
  <c r="AD2283" i="1"/>
  <c r="AD2267" i="1"/>
  <c r="AD2262" i="1"/>
  <c r="AD2256" i="1"/>
  <c r="AD2246" i="1"/>
  <c r="AD2230" i="1"/>
  <c r="AD2224" i="1"/>
  <c r="AD2208" i="1"/>
  <c r="AD2198" i="1"/>
  <c r="AD2171" i="1"/>
  <c r="AD2166" i="1"/>
  <c r="AD2155" i="1"/>
  <c r="AD2139" i="1"/>
  <c r="AD2128" i="1"/>
  <c r="AD2118" i="1"/>
  <c r="AD2112" i="1"/>
  <c r="AD2086" i="1"/>
  <c r="AD2070" i="1"/>
  <c r="AD2059" i="1"/>
  <c r="AD2038" i="1"/>
  <c r="AD2032" i="1"/>
  <c r="AD2011" i="1"/>
  <c r="AD2006" i="1"/>
  <c r="AD2000" i="1"/>
  <c r="AD1995" i="1"/>
  <c r="AD1990" i="1"/>
  <c r="AD1979" i="1"/>
  <c r="AD1974" i="1"/>
  <c r="AD1963" i="1"/>
  <c r="AD1947" i="1"/>
  <c r="AD1936" i="1"/>
  <c r="AD1920" i="1"/>
  <c r="AD1915" i="1"/>
  <c r="AD1899" i="1"/>
  <c r="AD1894" i="1"/>
  <c r="AD1888" i="1"/>
  <c r="AD1883" i="1"/>
  <c r="AD1878" i="1"/>
  <c r="AD1862" i="1"/>
  <c r="AD1851" i="1"/>
  <c r="AD1824" i="1"/>
  <c r="AD1808" i="1"/>
  <c r="AD1798" i="1"/>
  <c r="AD1792" i="1"/>
  <c r="AD1787" i="1"/>
  <c r="AD1766" i="1"/>
  <c r="AD1750" i="1"/>
  <c r="AD1739" i="1"/>
  <c r="AD1734" i="1"/>
  <c r="AD1723" i="1"/>
  <c r="AD1718" i="1"/>
  <c r="AD1712" i="1"/>
  <c r="AD1691" i="1"/>
  <c r="AD1675" i="1"/>
  <c r="AD1668" i="1"/>
  <c r="AD1655" i="1"/>
  <c r="AD1626" i="1"/>
  <c r="AD1615" i="1"/>
  <c r="AD1583" i="1"/>
  <c r="AD1572" i="1"/>
  <c r="AD1562" i="1"/>
  <c r="AD1530" i="1"/>
  <c r="AD1519" i="1"/>
  <c r="AD1466" i="1"/>
  <c r="AD1423" i="1"/>
  <c r="AD1402" i="1"/>
  <c r="AF5327" i="1"/>
  <c r="AF3111" i="1"/>
  <c r="AE3111" i="1"/>
  <c r="AF3914" i="1"/>
  <c r="AF5143" i="1"/>
  <c r="AF11293" i="1"/>
  <c r="AF3991" i="1"/>
  <c r="AF4052" i="1"/>
  <c r="AF4025" i="1"/>
  <c r="AF9547" i="1"/>
  <c r="AF1261" i="1"/>
  <c r="AE1261" i="1"/>
  <c r="AD1261" i="1"/>
  <c r="AF1636" i="1"/>
  <c r="AE1636" i="1"/>
  <c r="AK1636" i="1" s="1"/>
  <c r="AL1636" i="1" s="1"/>
  <c r="AF8023" i="1"/>
  <c r="AF2668" i="1"/>
  <c r="AE2668" i="1"/>
  <c r="AF1527" i="1"/>
  <c r="AE1527" i="1"/>
  <c r="AK1527" i="1" s="1"/>
  <c r="AL1527" i="1" s="1"/>
  <c r="AF7981" i="1"/>
  <c r="AF2324" i="1"/>
  <c r="AE2324" i="1"/>
  <c r="AF2319" i="1"/>
  <c r="AE2319" i="1"/>
  <c r="AF5382" i="1"/>
  <c r="AF1760" i="1"/>
  <c r="AE1760" i="1"/>
  <c r="AK1760" i="1" s="1"/>
  <c r="AL1760" i="1" s="1"/>
  <c r="AF4031" i="1"/>
  <c r="AF1768" i="1"/>
  <c r="AE1768" i="1"/>
  <c r="AK1768" i="1" s="1"/>
  <c r="AL1768" i="1" s="1"/>
  <c r="AF1702" i="1"/>
  <c r="AE1702" i="1"/>
  <c r="AK1702" i="1" s="1"/>
  <c r="AL1702" i="1" s="1"/>
  <c r="AF6413" i="1"/>
  <c r="AF9290" i="1"/>
  <c r="AF4536" i="1"/>
  <c r="AF8199" i="1"/>
  <c r="AF2201" i="1"/>
  <c r="AE2201" i="1"/>
  <c r="AD2201" i="1"/>
  <c r="AF5373" i="1"/>
  <c r="AJ952" i="1"/>
  <c r="AF952" i="1"/>
  <c r="AE952" i="1"/>
  <c r="AD952" i="1"/>
  <c r="AF5991" i="1"/>
  <c r="AF8360" i="1"/>
  <c r="AF10877" i="1"/>
  <c r="AF4091" i="1"/>
  <c r="AF7980" i="1"/>
  <c r="AF1754" i="1"/>
  <c r="AE1754" i="1"/>
  <c r="AK1754" i="1" s="1"/>
  <c r="AL1754" i="1" s="1"/>
  <c r="AF4136" i="1"/>
  <c r="AF4138" i="1"/>
  <c r="AF10061" i="1"/>
  <c r="AF6557" i="1"/>
  <c r="AF6571" i="1"/>
  <c r="AF6559" i="1"/>
  <c r="AF1715" i="1"/>
  <c r="AE1715" i="1"/>
  <c r="AK1715" i="1" s="1"/>
  <c r="AL1715" i="1" s="1"/>
  <c r="AF8324" i="1"/>
  <c r="AF10928" i="1"/>
  <c r="AF6565" i="1"/>
  <c r="AF1099" i="1"/>
  <c r="AE1099" i="1"/>
  <c r="AD1099" i="1"/>
  <c r="AF10923" i="1"/>
  <c r="AF10908" i="1"/>
  <c r="AF10905" i="1"/>
  <c r="AF9920" i="1"/>
  <c r="AF8742" i="1"/>
  <c r="AF2243" i="1"/>
  <c r="AE2243" i="1"/>
  <c r="AF3454" i="1"/>
  <c r="AE3454" i="1"/>
  <c r="AF7798" i="1"/>
  <c r="AF8824" i="1"/>
  <c r="AF8514" i="1"/>
  <c r="AF3260" i="1"/>
  <c r="AE3260" i="1"/>
  <c r="AF10160" i="1"/>
  <c r="AF1696" i="1"/>
  <c r="AE1696" i="1"/>
  <c r="AK1696" i="1" s="1"/>
  <c r="AL1696" i="1" s="1"/>
  <c r="AF6333" i="1"/>
  <c r="AF6937" i="1"/>
  <c r="AF4189" i="1"/>
  <c r="AF3535" i="1"/>
  <c r="AF292" i="1"/>
  <c r="AE292" i="1"/>
  <c r="AD292" i="1"/>
  <c r="AF1567" i="1"/>
  <c r="AE1567" i="1"/>
  <c r="AK1567" i="1" s="1"/>
  <c r="AL1567" i="1" s="1"/>
  <c r="AF7903" i="1"/>
  <c r="AF9959" i="1"/>
  <c r="AF1989" i="1"/>
  <c r="AE1989" i="1"/>
  <c r="AK1989" i="1" s="1"/>
  <c r="AD1989" i="1"/>
  <c r="AF8458" i="1"/>
  <c r="AF3939" i="1"/>
  <c r="AF1098" i="1"/>
  <c r="AE1098" i="1"/>
  <c r="AD1098" i="1"/>
  <c r="AF3543" i="1"/>
  <c r="AF3521" i="1"/>
  <c r="AF3513" i="1"/>
  <c r="AF3536" i="1"/>
  <c r="AF3434" i="1"/>
  <c r="AE3434" i="1"/>
  <c r="AF3242" i="1"/>
  <c r="AE3242" i="1"/>
  <c r="AF3734" i="1"/>
  <c r="AF3195" i="1"/>
  <c r="AE3195" i="1"/>
  <c r="AF6758" i="1"/>
  <c r="AF3507" i="1"/>
  <c r="AF2738" i="1"/>
  <c r="AE2738" i="1"/>
  <c r="AF34" i="1"/>
  <c r="AE34" i="1"/>
  <c r="AG34" i="1"/>
  <c r="AD34" i="1"/>
  <c r="AF10893" i="1"/>
  <c r="AF7236" i="1"/>
  <c r="AF6938" i="1"/>
  <c r="AF2492" i="1"/>
  <c r="AE2492" i="1"/>
  <c r="AF4937" i="1"/>
  <c r="AF5620" i="1"/>
  <c r="AF1911" i="1"/>
  <c r="AE1911" i="1"/>
  <c r="AK1911" i="1" s="1"/>
  <c r="AF10739" i="1"/>
  <c r="AF7294" i="1"/>
  <c r="AF10746" i="1"/>
  <c r="AF10742" i="1"/>
  <c r="AF4844" i="1"/>
  <c r="AF2897" i="1"/>
  <c r="AE2897" i="1"/>
  <c r="AD2897" i="1"/>
  <c r="AF2638" i="1"/>
  <c r="AE2638" i="1"/>
  <c r="AF5372" i="1"/>
  <c r="AF9757" i="1"/>
  <c r="AF10104" i="1"/>
  <c r="AF3044" i="1"/>
  <c r="AE3044" i="1"/>
  <c r="AF2966" i="1"/>
  <c r="AE2966" i="1"/>
  <c r="AF2745" i="1"/>
  <c r="AE2745" i="1"/>
  <c r="AD2745" i="1"/>
  <c r="AF2759" i="1"/>
  <c r="AE2759" i="1"/>
  <c r="AF2846" i="1"/>
  <c r="AE2846" i="1"/>
  <c r="AF4427" i="1"/>
  <c r="AF3990" i="1"/>
  <c r="AF9985" i="1"/>
  <c r="AF2836" i="1"/>
  <c r="AE2836" i="1"/>
  <c r="AF6043" i="1"/>
  <c r="AF5987" i="1"/>
  <c r="AF5986" i="1"/>
  <c r="AF5871" i="1"/>
  <c r="AF6501" i="1"/>
  <c r="AF3295" i="1"/>
  <c r="AE3295" i="1"/>
  <c r="AF7970" i="1"/>
  <c r="AF7971" i="1"/>
  <c r="AF4582" i="1"/>
  <c r="AF4758" i="1"/>
  <c r="AF10105" i="1"/>
  <c r="AF4585" i="1"/>
  <c r="AF9897" i="1"/>
  <c r="AF1331" i="1"/>
  <c r="AD1331" i="1"/>
  <c r="AE1331" i="1"/>
  <c r="AF2932" i="1"/>
  <c r="AE2932" i="1"/>
  <c r="AE3061" i="1"/>
  <c r="AD3061" i="1"/>
  <c r="AF3061" i="1"/>
  <c r="AF10779" i="1"/>
  <c r="AF6613" i="1"/>
  <c r="AF6014" i="1"/>
  <c r="AF6023" i="1"/>
  <c r="AF6020" i="1"/>
  <c r="AF6010" i="1"/>
  <c r="AF5227" i="1"/>
  <c r="AF1267" i="1"/>
  <c r="AD1267" i="1"/>
  <c r="AE1267" i="1"/>
  <c r="AF2218" i="1"/>
  <c r="AE2218" i="1"/>
  <c r="AF1498" i="1"/>
  <c r="AE1498" i="1"/>
  <c r="AK1498" i="1" s="1"/>
  <c r="AL1498" i="1" s="1"/>
  <c r="AF450" i="1"/>
  <c r="AE450" i="1"/>
  <c r="AD450" i="1"/>
  <c r="AF8439" i="1"/>
  <c r="AF2789" i="1"/>
  <c r="AE2789" i="1"/>
  <c r="AD2789" i="1"/>
  <c r="AF8923" i="1"/>
  <c r="AF3723" i="1"/>
  <c r="AF7843" i="1"/>
  <c r="AF9562" i="1"/>
  <c r="AF9014" i="1"/>
  <c r="AF4206" i="1"/>
  <c r="AF4255" i="1"/>
  <c r="AF4201" i="1"/>
  <c r="AF4204" i="1"/>
  <c r="AF4211" i="1"/>
  <c r="AF4219" i="1"/>
  <c r="AF7441" i="1"/>
  <c r="AF7435" i="1"/>
  <c r="AF1844" i="1"/>
  <c r="AE1844" i="1"/>
  <c r="AK1844" i="1" s="1"/>
  <c r="AL1844" i="1" s="1"/>
  <c r="AF8954" i="1"/>
  <c r="AF6761" i="1"/>
  <c r="AF3055" i="1"/>
  <c r="AE3055" i="1"/>
  <c r="AF6831" i="1"/>
  <c r="AF8962" i="1"/>
  <c r="AF4796" i="1"/>
  <c r="AF4757" i="1"/>
  <c r="AF4500" i="1"/>
  <c r="AF4508" i="1"/>
  <c r="AF4504" i="1"/>
  <c r="AF9477" i="1"/>
  <c r="AF4501" i="1"/>
  <c r="AF4435" i="1"/>
  <c r="AF4355" i="1"/>
  <c r="AF8948" i="1"/>
  <c r="AF433" i="1"/>
  <c r="AE433" i="1"/>
  <c r="AD433" i="1"/>
  <c r="AF6356" i="1"/>
  <c r="AF82" i="1"/>
  <c r="AG82" i="1"/>
  <c r="AE82" i="1"/>
  <c r="AD82" i="1"/>
  <c r="AF9988" i="1"/>
  <c r="AF3541" i="1"/>
  <c r="AF3508" i="1"/>
  <c r="AF949" i="1"/>
  <c r="AE949" i="1"/>
  <c r="AD949" i="1"/>
  <c r="AF2917" i="1"/>
  <c r="AE2917" i="1"/>
  <c r="AD2917" i="1"/>
  <c r="AF2781" i="1"/>
  <c r="AE2781" i="1"/>
  <c r="AF243" i="1"/>
  <c r="AE243" i="1"/>
  <c r="AD243" i="1"/>
  <c r="AF1011" i="1"/>
  <c r="AE1011" i="1"/>
  <c r="AD1011" i="1"/>
  <c r="AF4238" i="1"/>
  <c r="AF5194" i="1"/>
  <c r="AG108" i="1"/>
  <c r="AF108" i="1"/>
  <c r="AE108" i="1"/>
  <c r="AD108" i="1"/>
  <c r="AF231" i="1"/>
  <c r="AE231" i="1"/>
  <c r="AD231" i="1"/>
  <c r="AF234" i="1"/>
  <c r="AE234" i="1"/>
  <c r="AD234" i="1"/>
  <c r="AJ858" i="1"/>
  <c r="AF858" i="1"/>
  <c r="AE858" i="1"/>
  <c r="AD858" i="1"/>
  <c r="AF871" i="1"/>
  <c r="AE871" i="1"/>
  <c r="AD871" i="1"/>
  <c r="AF10711" i="1"/>
  <c r="AF3529" i="1"/>
  <c r="AF3525" i="1"/>
  <c r="AF3532" i="1"/>
  <c r="AF3450" i="1"/>
  <c r="AE3450" i="1"/>
  <c r="AF3518" i="1"/>
  <c r="AF3540" i="1"/>
  <c r="AF3080" i="1"/>
  <c r="AE3080" i="1"/>
  <c r="AF3482" i="1"/>
  <c r="AF3311" i="1"/>
  <c r="AE3311" i="1"/>
  <c r="AK3311" i="1" s="1"/>
  <c r="AF4170" i="1"/>
  <c r="AF4178" i="1"/>
  <c r="AF4177" i="1"/>
  <c r="AF1115" i="1"/>
  <c r="AE1115" i="1"/>
  <c r="AD1115" i="1"/>
  <c r="AF4273" i="1"/>
  <c r="AF4265" i="1"/>
  <c r="AF9448" i="1"/>
  <c r="AF9445" i="1"/>
  <c r="AF9439" i="1"/>
  <c r="AG192" i="1"/>
  <c r="AF192" i="1"/>
  <c r="AE192" i="1"/>
  <c r="AD192" i="1"/>
  <c r="AG132" i="1"/>
  <c r="AF132" i="1"/>
  <c r="AE132" i="1"/>
  <c r="AD132" i="1"/>
  <c r="AJ946" i="1"/>
  <c r="AF946" i="1"/>
  <c r="AE946" i="1"/>
  <c r="AD946" i="1"/>
  <c r="AJ944" i="1"/>
  <c r="AF944" i="1"/>
  <c r="AE944" i="1"/>
  <c r="AD944" i="1"/>
  <c r="AF586" i="1"/>
  <c r="AE586" i="1"/>
  <c r="AD586" i="1"/>
  <c r="AF587" i="1"/>
  <c r="AE587" i="1"/>
  <c r="AD587" i="1"/>
  <c r="AF3326" i="1"/>
  <c r="AE3326" i="1"/>
  <c r="AF3320" i="1"/>
  <c r="AE3320" i="1"/>
  <c r="AF4008" i="1"/>
  <c r="AF3707" i="1"/>
  <c r="AF10264" i="1"/>
  <c r="AF2699" i="1"/>
  <c r="AL2699" i="1"/>
  <c r="AF7960" i="1"/>
  <c r="AF7957" i="1"/>
  <c r="AF11002" i="1"/>
  <c r="AF11000" i="1"/>
  <c r="AF11001" i="1"/>
  <c r="AF754" i="1"/>
  <c r="AE754" i="1"/>
  <c r="AD754" i="1"/>
  <c r="AF5698" i="1"/>
  <c r="AF10932" i="1"/>
  <c r="AF9672" i="1"/>
  <c r="AF10752" i="1"/>
  <c r="AF7654" i="1"/>
  <c r="AF950" i="1"/>
  <c r="AJ950" i="1"/>
  <c r="AE950" i="1"/>
  <c r="AD950" i="1"/>
  <c r="AF3918" i="1"/>
  <c r="AF6463" i="1"/>
  <c r="AF3287" i="1"/>
  <c r="AE3287" i="1"/>
  <c r="AF3071" i="1"/>
  <c r="AE3071" i="1"/>
  <c r="AF10659" i="1"/>
  <c r="AF7810" i="1"/>
  <c r="AF2240" i="1"/>
  <c r="AE2240" i="1"/>
  <c r="AF2499" i="1"/>
  <c r="AE2499" i="1"/>
  <c r="AF4433" i="1"/>
  <c r="AF9762" i="1"/>
  <c r="AF2221" i="1"/>
  <c r="AE2221" i="1"/>
  <c r="AK2221" i="1" s="1"/>
  <c r="AD2221" i="1"/>
  <c r="AF9760" i="1"/>
  <c r="AF309" i="1"/>
  <c r="AE309" i="1"/>
  <c r="AD309" i="1"/>
  <c r="AF4233" i="1"/>
  <c r="AF4301" i="1"/>
  <c r="AF4792" i="1"/>
  <c r="AF1206" i="1"/>
  <c r="AE1206" i="1"/>
  <c r="AD1206" i="1"/>
  <c r="AF4425" i="1"/>
  <c r="AF305" i="1"/>
  <c r="AE305" i="1"/>
  <c r="AD305" i="1"/>
  <c r="AG212" i="1"/>
  <c r="AH212" i="1" s="1"/>
  <c r="AF212" i="1"/>
  <c r="AE212" i="1"/>
  <c r="AK212" i="1" s="1"/>
  <c r="AD212" i="1"/>
  <c r="AF7143" i="1"/>
  <c r="AG16" i="1"/>
  <c r="AF16" i="1"/>
  <c r="AE16" i="1"/>
  <c r="AD16" i="1"/>
  <c r="AF7158" i="1"/>
  <c r="AF6833" i="1"/>
  <c r="AF6777" i="1"/>
  <c r="AF8096" i="1"/>
  <c r="AF6319" i="1"/>
  <c r="AF3811" i="1"/>
  <c r="AF1321" i="1"/>
  <c r="AE1321" i="1"/>
  <c r="AD1321" i="1"/>
  <c r="AF6026" i="1"/>
  <c r="AF7018" i="1"/>
  <c r="AF10809" i="1"/>
  <c r="AG80" i="1"/>
  <c r="AF80" i="1"/>
  <c r="AE80" i="1"/>
  <c r="AD80" i="1"/>
  <c r="AF542" i="1"/>
  <c r="AE542" i="1"/>
  <c r="AD542" i="1"/>
  <c r="AF696" i="1"/>
  <c r="AE696" i="1"/>
  <c r="AD696" i="1"/>
  <c r="AF6374" i="1"/>
  <c r="AF5776" i="1"/>
  <c r="AF5319" i="1"/>
  <c r="AF9747" i="1"/>
  <c r="AF1996" i="1"/>
  <c r="AE1996" i="1"/>
  <c r="AF1440" i="1"/>
  <c r="AE1440" i="1"/>
  <c r="AK1440" i="1" s="1"/>
  <c r="AD1440" i="1"/>
  <c r="AF1044" i="1"/>
  <c r="AE1044" i="1"/>
  <c r="AD1044" i="1"/>
  <c r="AF4877" i="1"/>
  <c r="AF641" i="1"/>
  <c r="AE641" i="1"/>
  <c r="AD641" i="1"/>
  <c r="AG73" i="1"/>
  <c r="AF73" i="1"/>
  <c r="AE73" i="1"/>
  <c r="AD73" i="1"/>
  <c r="AF1003" i="1"/>
  <c r="AE1003" i="1"/>
  <c r="AD1003" i="1"/>
  <c r="AF10166" i="1"/>
  <c r="AF1002" i="1"/>
  <c r="AE1002" i="1"/>
  <c r="AD1002" i="1"/>
  <c r="AF10216" i="1"/>
  <c r="AF3762" i="1"/>
  <c r="AE3325" i="1"/>
  <c r="AD3325" i="1"/>
  <c r="AF3325" i="1"/>
  <c r="AF1199" i="1"/>
  <c r="AE1199" i="1"/>
  <c r="AD1199" i="1"/>
  <c r="AF241" i="1"/>
  <c r="AE241" i="1"/>
  <c r="AD241" i="1"/>
  <c r="AF10261" i="1"/>
  <c r="AF3716" i="1"/>
  <c r="AF6542" i="1"/>
  <c r="AF1680" i="1"/>
  <c r="AE1680" i="1"/>
  <c r="AK1680" i="1" s="1"/>
  <c r="AL1680" i="1" s="1"/>
  <c r="AF10600" i="1"/>
  <c r="AF9680" i="1"/>
  <c r="AF9689" i="1"/>
  <c r="AF6602" i="1"/>
  <c r="AF6612" i="1"/>
  <c r="AF5854" i="1"/>
  <c r="AF5849" i="1"/>
  <c r="AF5845" i="1"/>
  <c r="AF5842" i="1"/>
  <c r="AF5836" i="1"/>
  <c r="AF5857" i="1"/>
  <c r="AF5838" i="1"/>
  <c r="AF3863" i="1"/>
  <c r="AF8227" i="1"/>
  <c r="AF8221" i="1"/>
  <c r="AF3845" i="1"/>
  <c r="AF10215" i="1"/>
  <c r="AF7174" i="1"/>
  <c r="AF4989" i="1"/>
  <c r="AF3471" i="1"/>
  <c r="AF4963" i="1"/>
  <c r="AF3479" i="1"/>
  <c r="AE3441" i="1"/>
  <c r="AD3441" i="1"/>
  <c r="AF3441" i="1"/>
  <c r="AF1585" i="1"/>
  <c r="AE1585" i="1"/>
  <c r="AK1585" i="1" s="1"/>
  <c r="AL1585" i="1" s="1"/>
  <c r="AD1585" i="1"/>
  <c r="AF1682" i="1"/>
  <c r="AE1682" i="1"/>
  <c r="AK1682" i="1" s="1"/>
  <c r="AL1682" i="1" s="1"/>
  <c r="AF10646" i="1"/>
  <c r="AF6108" i="1"/>
  <c r="AF3497" i="1"/>
  <c r="AF4810" i="1"/>
  <c r="AF8452" i="1"/>
  <c r="AF6207" i="1"/>
  <c r="AF1469" i="1"/>
  <c r="AE1469" i="1"/>
  <c r="AK1469" i="1" s="1"/>
  <c r="AL1469" i="1" s="1"/>
  <c r="AD1469" i="1"/>
  <c r="AF1577" i="1"/>
  <c r="AE1577" i="1"/>
  <c r="AK1577" i="1" s="1"/>
  <c r="AL1577" i="1" s="1"/>
  <c r="AD1577" i="1"/>
  <c r="AF1499" i="1"/>
  <c r="AE1499" i="1"/>
  <c r="AK1499" i="1" s="1"/>
  <c r="AL1499" i="1" s="1"/>
  <c r="AD1499" i="1"/>
  <c r="AF7886" i="1"/>
  <c r="AF10248" i="1"/>
  <c r="AF10381" i="1"/>
  <c r="AF5877" i="1"/>
  <c r="AF10321" i="1"/>
  <c r="AF4929" i="1"/>
  <c r="AF9608" i="1"/>
  <c r="AF9274" i="1"/>
  <c r="AF9602" i="1"/>
  <c r="AF9465" i="1"/>
  <c r="AF1618" i="1"/>
  <c r="AE1618" i="1"/>
  <c r="AF1634" i="1"/>
  <c r="AE1634" i="1"/>
  <c r="AK1634" i="1" s="1"/>
  <c r="AL1634" i="1" s="1"/>
  <c r="AF1819" i="1"/>
  <c r="AE1819" i="1"/>
  <c r="AK1819" i="1" s="1"/>
  <c r="AL1819" i="1" s="1"/>
  <c r="AF1660" i="1"/>
  <c r="AE1660" i="1"/>
  <c r="AK1660" i="1" s="1"/>
  <c r="AL1660" i="1" s="1"/>
  <c r="AF1516" i="1"/>
  <c r="AE1516" i="1"/>
  <c r="AK1516" i="1" s="1"/>
  <c r="AL1516" i="1" s="1"/>
  <c r="AF10956" i="1"/>
  <c r="AF9543" i="1"/>
  <c r="AF2714" i="1"/>
  <c r="AE2714" i="1"/>
  <c r="AF6214" i="1"/>
  <c r="AF572" i="1"/>
  <c r="AE572" i="1"/>
  <c r="AD572" i="1"/>
  <c r="AF1706" i="1"/>
  <c r="AE1706" i="1"/>
  <c r="AK1706" i="1" s="1"/>
  <c r="AL1706" i="1" s="1"/>
  <c r="AF3827" i="1"/>
  <c r="AF6477" i="1"/>
  <c r="AF6629" i="1"/>
  <c r="AF314" i="1"/>
  <c r="AE314" i="1"/>
  <c r="AD314" i="1"/>
  <c r="AF1471" i="1"/>
  <c r="AE1471" i="1"/>
  <c r="AK1471" i="1" s="1"/>
  <c r="AL1471" i="1" s="1"/>
  <c r="AF9534" i="1"/>
  <c r="AF5192" i="1"/>
  <c r="AF5184" i="1"/>
  <c r="AF5193" i="1"/>
  <c r="AF5182" i="1"/>
  <c r="AF2826" i="1"/>
  <c r="AE2826" i="1"/>
  <c r="AF5644" i="1"/>
  <c r="AF5671" i="1"/>
  <c r="AF5658" i="1"/>
  <c r="AF5175" i="1"/>
  <c r="AF4192" i="1"/>
  <c r="AF1698" i="1"/>
  <c r="AE1698" i="1"/>
  <c r="AK1698" i="1" s="1"/>
  <c r="AL1698" i="1" s="1"/>
  <c r="AF8071" i="1"/>
  <c r="AF3470" i="1"/>
  <c r="AF2828" i="1"/>
  <c r="AE2828" i="1"/>
  <c r="AF8069" i="1"/>
  <c r="AF4184" i="1"/>
  <c r="AF6460" i="1"/>
  <c r="AF3046" i="1"/>
  <c r="AE3046" i="1"/>
  <c r="AF7773" i="1"/>
  <c r="AF1581" i="1"/>
  <c r="AE1581" i="1"/>
  <c r="AK1581" i="1" s="1"/>
  <c r="AL1581" i="1" s="1"/>
  <c r="AD1581" i="1"/>
  <c r="AF6593" i="1"/>
  <c r="AF8190" i="1"/>
  <c r="AF8811" i="1"/>
  <c r="AF9307" i="1"/>
  <c r="AE2957" i="1"/>
  <c r="AD2957" i="1"/>
  <c r="AF2957" i="1"/>
  <c r="AF8167" i="1"/>
  <c r="AF5222" i="1"/>
  <c r="AF5431" i="1"/>
  <c r="AF2459" i="1"/>
  <c r="AE2459" i="1"/>
  <c r="AF9696" i="1"/>
  <c r="AF4951" i="1"/>
  <c r="AF6592" i="1"/>
  <c r="AF10246" i="1"/>
  <c r="AF11288" i="1"/>
  <c r="AF5555" i="1"/>
  <c r="AF6419" i="1"/>
  <c r="AF455" i="1"/>
  <c r="AE455" i="1"/>
  <c r="AD455" i="1"/>
  <c r="AF467" i="1"/>
  <c r="AE467" i="1"/>
  <c r="AD467" i="1"/>
  <c r="AF2089" i="1"/>
  <c r="AE2089" i="1"/>
  <c r="AD2089" i="1"/>
  <c r="AF2424" i="1"/>
  <c r="AE2424" i="1"/>
  <c r="AG2" i="1"/>
  <c r="AF2" i="1"/>
  <c r="AE2" i="1"/>
  <c r="AK2" i="1" s="1"/>
  <c r="AF8005" i="1"/>
  <c r="AF7456" i="1"/>
  <c r="AF2466" i="1"/>
  <c r="AE2466" i="1"/>
  <c r="AF1034" i="1"/>
  <c r="AE1034" i="1"/>
  <c r="AD1034" i="1"/>
  <c r="AF10106" i="1"/>
  <c r="AF8169" i="1"/>
  <c r="AF9520" i="1"/>
  <c r="AF8819" i="1"/>
  <c r="AF10985" i="1"/>
  <c r="AF3907" i="1"/>
  <c r="AF9927" i="1"/>
  <c r="AF10379" i="1"/>
  <c r="AF6409" i="1"/>
  <c r="AF2726" i="1"/>
  <c r="AE2726" i="1"/>
  <c r="AF8355" i="1"/>
  <c r="AF217" i="1"/>
  <c r="AE217" i="1"/>
  <c r="AD217" i="1"/>
  <c r="AF6598" i="1"/>
  <c r="AF9353" i="1"/>
  <c r="AF3856" i="1"/>
  <c r="AF9315" i="1"/>
  <c r="AF3248" i="1"/>
  <c r="AE3248" i="1"/>
  <c r="AF10681" i="1"/>
  <c r="AF4577" i="1"/>
  <c r="AF7839" i="1"/>
  <c r="AF1942" i="1"/>
  <c r="AE1942" i="1"/>
  <c r="AF9026" i="1"/>
  <c r="AF9633" i="1"/>
  <c r="AF2951" i="1"/>
  <c r="AE2951" i="1"/>
  <c r="AK2951" i="1" s="1"/>
  <c r="AF7429" i="1"/>
  <c r="AF3925" i="1"/>
  <c r="AF3500" i="1"/>
  <c r="AF10043" i="1"/>
  <c r="AF9599" i="1"/>
  <c r="AF9591" i="1"/>
  <c r="AF9593" i="1"/>
  <c r="AF3306" i="1"/>
  <c r="AE3306" i="1"/>
  <c r="AF5921" i="1"/>
  <c r="AF9463" i="1"/>
  <c r="AE3121" i="1"/>
  <c r="AD3121" i="1"/>
  <c r="AF3121" i="1"/>
  <c r="AF9398" i="1"/>
  <c r="AF9397" i="1"/>
  <c r="AF3127" i="1"/>
  <c r="AE3127" i="1"/>
  <c r="AE3137" i="1"/>
  <c r="AD3137" i="1"/>
  <c r="AF3137" i="1"/>
  <c r="AF10145" i="1"/>
  <c r="AF9962" i="1"/>
  <c r="AF9951" i="1"/>
  <c r="AF10127" i="1"/>
  <c r="AF9955" i="1"/>
  <c r="AF10109" i="1"/>
  <c r="AF9961" i="1"/>
  <c r="AF1213" i="1"/>
  <c r="AE1213" i="1"/>
  <c r="AD1213" i="1"/>
  <c r="AF6968" i="1"/>
  <c r="AF7023" i="1"/>
  <c r="AF6969" i="1"/>
  <c r="AF6974" i="1"/>
  <c r="AF6958" i="1"/>
  <c r="AF6973" i="1"/>
  <c r="AF7249" i="1"/>
  <c r="AF6979" i="1"/>
  <c r="AF6914" i="1"/>
  <c r="AF6959" i="1"/>
  <c r="AF6994" i="1"/>
  <c r="AF9521" i="1"/>
  <c r="AF10020" i="1"/>
  <c r="AF8693" i="1"/>
  <c r="AF3557" i="1"/>
  <c r="AF3604" i="1"/>
  <c r="AF3754" i="1"/>
  <c r="AF7877" i="1"/>
  <c r="AF3347" i="1"/>
  <c r="AE3347" i="1"/>
  <c r="AF3620" i="1"/>
  <c r="AF3582" i="1"/>
  <c r="AF3596" i="1"/>
  <c r="AF3584" i="1"/>
  <c r="AF3629" i="1"/>
  <c r="AF3806" i="1"/>
  <c r="AF3623" i="1"/>
  <c r="AF3180" i="1"/>
  <c r="AE3180" i="1"/>
  <c r="AF3586" i="1"/>
  <c r="AF3617" i="1"/>
  <c r="AF3631" i="1"/>
  <c r="AF1022" i="1"/>
  <c r="AE1022" i="1"/>
  <c r="AD1022" i="1"/>
  <c r="AF5082" i="1"/>
  <c r="AF3346" i="1"/>
  <c r="AE3346" i="1"/>
  <c r="AF3336" i="1"/>
  <c r="AE3336" i="1"/>
  <c r="AK3336" i="1" s="1"/>
  <c r="AF3589" i="1"/>
  <c r="AF3600" i="1"/>
  <c r="AF3757" i="1"/>
  <c r="AF3588" i="1"/>
  <c r="AF3590" i="1"/>
  <c r="AF3563" i="1"/>
  <c r="AF3559" i="1"/>
  <c r="AF3773" i="1"/>
  <c r="AF3580" i="1"/>
  <c r="AF3549" i="1"/>
  <c r="AF3568" i="1"/>
  <c r="AF3354" i="1"/>
  <c r="AE3354" i="1"/>
  <c r="AF3338" i="1"/>
  <c r="AE3338" i="1"/>
  <c r="AF3624" i="1"/>
  <c r="AF3609" i="1"/>
  <c r="AF3560" i="1"/>
  <c r="AF3179" i="1"/>
  <c r="AE3179" i="1"/>
  <c r="AF3820" i="1"/>
  <c r="AF3548" i="1"/>
  <c r="AF11289" i="1"/>
  <c r="AF9433" i="1"/>
  <c r="AE2961" i="1"/>
  <c r="AD2961" i="1"/>
  <c r="AF2961" i="1"/>
  <c r="AF767" i="1"/>
  <c r="AE767" i="1"/>
  <c r="AD767" i="1"/>
  <c r="AF761" i="1"/>
  <c r="AE761" i="1"/>
  <c r="AD761" i="1"/>
  <c r="AF7990" i="1"/>
  <c r="AF8607" i="1"/>
  <c r="AF4961" i="1"/>
  <c r="AF533" i="1"/>
  <c r="AE533" i="1"/>
  <c r="AD533" i="1"/>
  <c r="AF535" i="1"/>
  <c r="AE535" i="1"/>
  <c r="AD535" i="1"/>
  <c r="AF540" i="1"/>
  <c r="AE540" i="1"/>
  <c r="AD540" i="1"/>
  <c r="AF4121" i="1"/>
  <c r="AF6243" i="1"/>
  <c r="AF6245" i="1"/>
  <c r="AF6241" i="1"/>
  <c r="AF2196" i="1"/>
  <c r="AE2196" i="1"/>
  <c r="AF2729" i="1"/>
  <c r="AE2729" i="1"/>
  <c r="AD2729" i="1"/>
  <c r="AF2193" i="1"/>
  <c r="AE2193" i="1"/>
  <c r="AD2193" i="1"/>
  <c r="AF2185" i="1"/>
  <c r="AE2185" i="1"/>
  <c r="AD2185" i="1"/>
  <c r="AF294" i="1"/>
  <c r="AE294" i="1"/>
  <c r="AD294" i="1"/>
  <c r="AF1555" i="1"/>
  <c r="AD1555" i="1"/>
  <c r="AE1555" i="1"/>
  <c r="AK1555" i="1" s="1"/>
  <c r="AL1555" i="1" s="1"/>
  <c r="AF2516" i="1"/>
  <c r="AE2516" i="1"/>
  <c r="AF2518" i="1"/>
  <c r="AE2518" i="1"/>
  <c r="AF2898" i="1"/>
  <c r="AE2898" i="1"/>
  <c r="AF2523" i="1"/>
  <c r="AE2523" i="1"/>
  <c r="AF9302" i="1"/>
  <c r="AF10404" i="1"/>
  <c r="AF2960" i="1"/>
  <c r="AE2960" i="1"/>
  <c r="AF9565" i="1"/>
  <c r="AF2757" i="1"/>
  <c r="AE2757" i="1"/>
  <c r="AD2757" i="1"/>
  <c r="AF4011" i="1"/>
  <c r="AF5450" i="1"/>
  <c r="AF5645" i="1"/>
  <c r="AF5220" i="1"/>
  <c r="AF11229" i="1"/>
  <c r="AF11026" i="1"/>
  <c r="AF11262" i="1"/>
  <c r="AF11206" i="1"/>
  <c r="AF11258" i="1"/>
  <c r="AF11161" i="1"/>
  <c r="AF11235" i="1"/>
  <c r="AF1547" i="1"/>
  <c r="AE1547" i="1"/>
  <c r="AK1547" i="1" s="1"/>
  <c r="AL1547" i="1" s="1"/>
  <c r="AD1547" i="1"/>
  <c r="AF7659" i="1"/>
  <c r="AF1479" i="1"/>
  <c r="AK1479" i="1"/>
  <c r="AL1479" i="1" s="1"/>
  <c r="AF11045" i="1"/>
  <c r="AF11157" i="1"/>
  <c r="AF11185" i="1"/>
  <c r="AF11024" i="1"/>
  <c r="AF11223" i="1"/>
  <c r="AF11283" i="1"/>
  <c r="AF11256" i="1"/>
  <c r="AF11158" i="1"/>
  <c r="AF11176" i="1"/>
  <c r="AF11207" i="1"/>
  <c r="AF11153" i="1"/>
  <c r="AF11285" i="1"/>
  <c r="AF11263" i="1"/>
  <c r="AF11241" i="1"/>
  <c r="AF11147" i="1"/>
  <c r="AF2705" i="1"/>
  <c r="AE2705" i="1"/>
  <c r="AK2705" i="1" s="1"/>
  <c r="AD2705" i="1"/>
  <c r="AF1672" i="1"/>
  <c r="AE1672" i="1"/>
  <c r="AK1672" i="1" s="1"/>
  <c r="AL1672" i="1" s="1"/>
  <c r="AF9914" i="1"/>
  <c r="AF7766" i="1"/>
  <c r="AF2560" i="1"/>
  <c r="AE2560" i="1"/>
  <c r="AF10278" i="1"/>
  <c r="AF2963" i="1"/>
  <c r="AE2963" i="1"/>
  <c r="AF6949" i="1"/>
  <c r="AG138" i="1"/>
  <c r="AF138" i="1"/>
  <c r="AE138" i="1"/>
  <c r="AD138" i="1"/>
  <c r="AF4947" i="1"/>
  <c r="AF8268" i="1"/>
  <c r="AF1190" i="1"/>
  <c r="AE1190" i="1"/>
  <c r="AD1190" i="1"/>
  <c r="AF1192" i="1"/>
  <c r="AE1192" i="1"/>
  <c r="AD1192" i="1"/>
  <c r="AF10090" i="1"/>
  <c r="AF7156" i="1"/>
  <c r="AF7149" i="1"/>
  <c r="AF6847" i="1"/>
  <c r="AF6842" i="1"/>
  <c r="AF1647" i="1"/>
  <c r="AE1647" i="1"/>
  <c r="AK1647" i="1" s="1"/>
  <c r="AL1647" i="1" s="1"/>
  <c r="AF6782" i="1"/>
  <c r="AF1460" i="1"/>
  <c r="AE1460" i="1"/>
  <c r="AK1460" i="1" s="1"/>
  <c r="AL1460" i="1" s="1"/>
  <c r="AF6839" i="1"/>
  <c r="AF3431" i="1"/>
  <c r="AE3431" i="1"/>
  <c r="AF2462" i="1"/>
  <c r="AE2462" i="1"/>
  <c r="AF6771" i="1"/>
  <c r="AF10930" i="1"/>
  <c r="AF6900" i="1"/>
  <c r="AF7479" i="1"/>
  <c r="AF4727" i="1"/>
  <c r="AF1482" i="1"/>
  <c r="AE1482" i="1"/>
  <c r="AK1482" i="1" s="1"/>
  <c r="AL1482" i="1" s="1"/>
  <c r="AF10943" i="1"/>
  <c r="AF6464" i="1"/>
  <c r="AF4868" i="1"/>
  <c r="AF3693" i="1"/>
  <c r="AF3689" i="1"/>
  <c r="AF3685" i="1"/>
  <c r="AF1487" i="1"/>
  <c r="AE1487" i="1"/>
  <c r="AK1487" i="1" s="1"/>
  <c r="AL1487" i="1" s="1"/>
  <c r="AF10902" i="1"/>
  <c r="AF8842" i="1"/>
  <c r="AF8509" i="1"/>
  <c r="AF7797" i="1"/>
  <c r="AF1384" i="1"/>
  <c r="AD1384" i="1"/>
  <c r="AE1384" i="1"/>
  <c r="AF7184" i="1"/>
  <c r="AF6801" i="1"/>
  <c r="AF5297" i="1"/>
  <c r="AF10968" i="1"/>
  <c r="AF10948" i="1"/>
  <c r="AF9784" i="1"/>
  <c r="AF9783" i="1"/>
  <c r="AF10995" i="1"/>
  <c r="AF10934" i="1"/>
  <c r="AG133" i="1"/>
  <c r="AF133" i="1"/>
  <c r="AE133" i="1"/>
  <c r="AD133" i="1"/>
  <c r="AG135" i="1"/>
  <c r="AF135" i="1"/>
  <c r="AE135" i="1"/>
  <c r="AD135" i="1"/>
  <c r="AF4082" i="1"/>
  <c r="AF5229" i="1"/>
  <c r="AF11007" i="1"/>
  <c r="AF9194" i="1"/>
  <c r="AF7114" i="1"/>
  <c r="AF6688" i="1"/>
  <c r="AF6936" i="1"/>
  <c r="AG140" i="1"/>
  <c r="AF140" i="1"/>
  <c r="AE140" i="1"/>
  <c r="AD140" i="1"/>
  <c r="AF1431" i="1"/>
  <c r="AD1431" i="1"/>
  <c r="AE1431" i="1"/>
  <c r="AK1431" i="1" s="1"/>
  <c r="AL1431" i="1" s="1"/>
  <c r="AF10063" i="1"/>
  <c r="AF9764" i="1"/>
  <c r="AF8153" i="1"/>
  <c r="AF1056" i="1"/>
  <c r="AE1056" i="1"/>
  <c r="AD1056" i="1"/>
  <c r="AF8151" i="1"/>
  <c r="AF9564" i="1"/>
  <c r="AF9556" i="1"/>
  <c r="AF9560" i="1"/>
  <c r="AE3181" i="1"/>
  <c r="AD3181" i="1"/>
  <c r="AF3181" i="1"/>
  <c r="AF11302" i="1"/>
  <c r="AF3561" i="1"/>
  <c r="AF3738" i="1"/>
  <c r="AF3238" i="1"/>
  <c r="AE3238" i="1"/>
  <c r="AE3205" i="1"/>
  <c r="AD3205" i="1"/>
  <c r="AF3205" i="1"/>
  <c r="AF3202" i="1"/>
  <c r="AE3202" i="1"/>
  <c r="AF3679" i="1"/>
  <c r="AF802" i="1"/>
  <c r="AE802" i="1"/>
  <c r="AD802" i="1"/>
  <c r="AF5693" i="1"/>
  <c r="AF1198" i="1"/>
  <c r="AD1198" i="1"/>
  <c r="AE1198" i="1"/>
  <c r="AF838" i="1"/>
  <c r="AE838" i="1"/>
  <c r="AD838" i="1"/>
  <c r="AF788" i="1"/>
  <c r="AE788" i="1"/>
  <c r="AD788" i="1"/>
  <c r="AF783" i="1"/>
  <c r="AE783" i="1"/>
  <c r="AD783" i="1"/>
  <c r="AJ851" i="1"/>
  <c r="AF851" i="1"/>
  <c r="AE851" i="1"/>
  <c r="AD851" i="1"/>
  <c r="AF784" i="1"/>
  <c r="AE784" i="1"/>
  <c r="AD784" i="1"/>
  <c r="AF778" i="1"/>
  <c r="AE778" i="1"/>
  <c r="AD778" i="1"/>
  <c r="AF774" i="1"/>
  <c r="AE774" i="1"/>
  <c r="AD774" i="1"/>
  <c r="AF771" i="1"/>
  <c r="AE771" i="1"/>
  <c r="AD771" i="1"/>
  <c r="AF3191" i="1"/>
  <c r="AE3191" i="1"/>
  <c r="AF772" i="1"/>
  <c r="AE772" i="1"/>
  <c r="AD772" i="1"/>
  <c r="AF7128" i="1"/>
  <c r="AF1383" i="1"/>
  <c r="AD1383" i="1"/>
  <c r="AE1383" i="1"/>
  <c r="AF2472" i="1"/>
  <c r="AE2472" i="1"/>
  <c r="AF1150" i="1"/>
  <c r="AE1150" i="1"/>
  <c r="AD1150" i="1"/>
  <c r="AF1365" i="1"/>
  <c r="AE1365" i="1"/>
  <c r="AD1365" i="1"/>
  <c r="AF704" i="1"/>
  <c r="AE704" i="1"/>
  <c r="AD704" i="1"/>
  <c r="AF5224" i="1"/>
  <c r="AF496" i="1"/>
  <c r="AE496" i="1"/>
  <c r="AD496" i="1"/>
  <c r="AF9506" i="1"/>
  <c r="AF10550" i="1"/>
  <c r="AF7415" i="1"/>
  <c r="AF469" i="1"/>
  <c r="AE469" i="1"/>
  <c r="AD469" i="1"/>
  <c r="AF484" i="1"/>
  <c r="AE484" i="1"/>
  <c r="AD484" i="1"/>
  <c r="AF6590" i="1"/>
  <c r="AF2054" i="1"/>
  <c r="AE2054" i="1"/>
  <c r="AF2060" i="1"/>
  <c r="AE2060" i="1"/>
  <c r="AE3405" i="1"/>
  <c r="AD3405" i="1"/>
  <c r="AF3405" i="1"/>
  <c r="AF3410" i="1"/>
  <c r="AE3410" i="1"/>
  <c r="AF490" i="1"/>
  <c r="AE490" i="1"/>
  <c r="AD490" i="1"/>
  <c r="AF506" i="1"/>
  <c r="AE506" i="1"/>
  <c r="AD506" i="1"/>
  <c r="AE3097" i="1"/>
  <c r="AD3097" i="1"/>
  <c r="AF3097" i="1"/>
  <c r="AF3091" i="1"/>
  <c r="AE3091" i="1"/>
  <c r="AF3331" i="1"/>
  <c r="AE3331" i="1"/>
  <c r="AF3407" i="1"/>
  <c r="AE3407" i="1"/>
  <c r="AF504" i="1"/>
  <c r="AE504" i="1"/>
  <c r="AD504" i="1"/>
  <c r="AF499" i="1"/>
  <c r="AE499" i="1"/>
  <c r="AD499" i="1"/>
  <c r="AF3411" i="1"/>
  <c r="AE3411" i="1"/>
  <c r="AF485" i="1"/>
  <c r="AE485" i="1"/>
  <c r="AD485" i="1"/>
  <c r="AF10307" i="1"/>
  <c r="AF474" i="1"/>
  <c r="AE474" i="1"/>
  <c r="AD474" i="1"/>
  <c r="AF3419" i="1"/>
  <c r="AE3419" i="1"/>
  <c r="AF8007" i="1"/>
  <c r="AF5375" i="1"/>
  <c r="AF411" i="1"/>
  <c r="AE411" i="1"/>
  <c r="AD411" i="1"/>
  <c r="AG8" i="1"/>
  <c r="AF8" i="1"/>
  <c r="AE8" i="1"/>
  <c r="AD8" i="1"/>
  <c r="AF9999" i="1"/>
  <c r="AF10014" i="1"/>
  <c r="AF10001" i="1"/>
  <c r="AF6384" i="1"/>
  <c r="AF6462" i="1"/>
  <c r="AF10000" i="1"/>
  <c r="AF6754" i="1"/>
  <c r="AF6631" i="1"/>
  <c r="AE3269" i="1"/>
  <c r="AD3269" i="1"/>
  <c r="AF3269" i="1"/>
  <c r="AF2464" i="1"/>
  <c r="AE2464" i="1"/>
  <c r="AF500" i="1"/>
  <c r="AE500" i="1"/>
  <c r="AD500" i="1"/>
  <c r="AF6397" i="1"/>
  <c r="AF11218" i="1"/>
  <c r="AF7796" i="1"/>
  <c r="AF9987" i="1"/>
  <c r="AF9888" i="1"/>
  <c r="AF8215" i="1"/>
  <c r="AF4443" i="1"/>
  <c r="AF2636" i="1"/>
  <c r="AE2636" i="1"/>
  <c r="AF2868" i="1"/>
  <c r="AE2868" i="1"/>
  <c r="AF2839" i="1"/>
  <c r="AE2839" i="1"/>
  <c r="AF396" i="1"/>
  <c r="AE396" i="1"/>
  <c r="AD396" i="1"/>
  <c r="AF621" i="1"/>
  <c r="AE621" i="1"/>
  <c r="AD621" i="1"/>
  <c r="AF10360" i="1"/>
  <c r="AF8571" i="1"/>
  <c r="AF8752" i="1"/>
  <c r="AF8847" i="1"/>
  <c r="AF7576" i="1"/>
  <c r="AF7928" i="1"/>
  <c r="AF3058" i="1"/>
  <c r="AE3058" i="1"/>
  <c r="AF8919" i="1"/>
  <c r="AF9792" i="1"/>
  <c r="AF2248" i="1"/>
  <c r="AE2248" i="1"/>
  <c r="AF9570" i="1"/>
  <c r="AF9390" i="1"/>
  <c r="AF9524" i="1"/>
  <c r="AF1208" i="1"/>
  <c r="AD1208" i="1"/>
  <c r="AE1208" i="1"/>
  <c r="AK1208" i="1" s="1"/>
  <c r="AF9272" i="1"/>
  <c r="AF9617" i="1"/>
  <c r="AF7284" i="1"/>
  <c r="AF9724" i="1"/>
  <c r="AF6791" i="1"/>
  <c r="AF8894" i="1"/>
  <c r="AF5012" i="1"/>
  <c r="AF890" i="1"/>
  <c r="AE890" i="1"/>
  <c r="AD890" i="1"/>
  <c r="AF878" i="1"/>
  <c r="AE878" i="1"/>
  <c r="AD878" i="1"/>
  <c r="AF2327" i="1"/>
  <c r="AE2327" i="1"/>
  <c r="AF394" i="1"/>
  <c r="AE394" i="1"/>
  <c r="AD394" i="1"/>
  <c r="AF8026" i="1"/>
  <c r="AF2863" i="1"/>
  <c r="AE2863" i="1"/>
  <c r="AF678" i="1"/>
  <c r="AE678" i="1"/>
  <c r="AD678" i="1"/>
  <c r="AF4276" i="1"/>
  <c r="AF10151" i="1"/>
  <c r="AF4005" i="1"/>
  <c r="AF7716" i="1"/>
  <c r="AF1599" i="1"/>
  <c r="AE1599" i="1"/>
  <c r="AK1599" i="1" s="1"/>
  <c r="AL1599" i="1" s="1"/>
  <c r="AF1612" i="1"/>
  <c r="AE1612" i="1"/>
  <c r="AK1612" i="1" s="1"/>
  <c r="AL1612" i="1" s="1"/>
  <c r="AF1977" i="1"/>
  <c r="AE1977" i="1"/>
  <c r="AD1977" i="1"/>
  <c r="AF7405" i="1"/>
  <c r="AF7915" i="1"/>
  <c r="AF7745" i="1"/>
  <c r="AF7916" i="1"/>
  <c r="AF7403" i="1"/>
  <c r="AF7409" i="1"/>
  <c r="AF7404" i="1"/>
  <c r="AF2264" i="1"/>
  <c r="AE2264" i="1"/>
  <c r="AF2335" i="1"/>
  <c r="AE2335" i="1"/>
  <c r="AF2389" i="1"/>
  <c r="AE2389" i="1"/>
  <c r="AD2389" i="1"/>
  <c r="AF2385" i="1"/>
  <c r="AE2385" i="1"/>
  <c r="AD2385" i="1"/>
  <c r="AF2363" i="1"/>
  <c r="AE2363" i="1"/>
  <c r="AF2430" i="1"/>
  <c r="AE2430" i="1"/>
  <c r="AF2280" i="1"/>
  <c r="AE2280" i="1"/>
  <c r="AF2235" i="1"/>
  <c r="AE2235" i="1"/>
  <c r="AF2336" i="1"/>
  <c r="AE2336" i="1"/>
  <c r="AF2435" i="1"/>
  <c r="AE2435" i="1"/>
  <c r="AF2266" i="1"/>
  <c r="AE2266" i="1"/>
  <c r="AF2055" i="1"/>
  <c r="AE2055" i="1"/>
  <c r="AF2343" i="1"/>
  <c r="AE2343" i="1"/>
  <c r="AF2352" i="1"/>
  <c r="AE2352" i="1"/>
  <c r="AF2251" i="1"/>
  <c r="AE2251" i="1"/>
  <c r="AF2073" i="1"/>
  <c r="AE2073" i="1"/>
  <c r="AD2073" i="1"/>
  <c r="AF2433" i="1"/>
  <c r="AE2433" i="1"/>
  <c r="AD2433" i="1"/>
  <c r="AF2061" i="1"/>
  <c r="AE2061" i="1"/>
  <c r="AD2061" i="1"/>
  <c r="AF2339" i="1"/>
  <c r="AE2339" i="1"/>
  <c r="AF2260" i="1"/>
  <c r="AE2260" i="1"/>
  <c r="AF2395" i="1"/>
  <c r="AE2395" i="1"/>
  <c r="AF2393" i="1"/>
  <c r="AE2393" i="1"/>
  <c r="AD2393" i="1"/>
  <c r="AF2388" i="1"/>
  <c r="AE2388" i="1"/>
  <c r="AF8362" i="1"/>
  <c r="AF5669" i="1"/>
  <c r="AF5651" i="1"/>
  <c r="AF5314" i="1"/>
  <c r="AF5318" i="1"/>
  <c r="AF5648" i="1"/>
  <c r="AF5652" i="1"/>
  <c r="AF5691" i="1"/>
  <c r="AF5317" i="1"/>
  <c r="AF10071" i="1"/>
  <c r="AF2300" i="1"/>
  <c r="AE2300" i="1"/>
  <c r="AF4317" i="1"/>
  <c r="AF2428" i="1"/>
  <c r="AE2428" i="1"/>
  <c r="AF1559" i="1"/>
  <c r="AE1559" i="1"/>
  <c r="AK1559" i="1" s="1"/>
  <c r="AL1559" i="1" s="1"/>
  <c r="AF2288" i="1"/>
  <c r="AE2288" i="1"/>
  <c r="AF2282" i="1"/>
  <c r="AE2282" i="1"/>
  <c r="AF2364" i="1"/>
  <c r="AE2364" i="1"/>
  <c r="AF2465" i="1"/>
  <c r="AE2465" i="1"/>
  <c r="AD2465" i="1"/>
  <c r="AF2375" i="1"/>
  <c r="AE2375" i="1"/>
  <c r="AF2399" i="1"/>
  <c r="AE2399" i="1"/>
  <c r="AF2180" i="1"/>
  <c r="AE2180" i="1"/>
  <c r="AF2176" i="1"/>
  <c r="AE2176" i="1"/>
  <c r="AF2334" i="1"/>
  <c r="AE2334" i="1"/>
  <c r="AF2184" i="1"/>
  <c r="AE2184" i="1"/>
  <c r="AF4309" i="1"/>
  <c r="AF4311" i="1"/>
  <c r="AF4306" i="1"/>
  <c r="AF4320" i="1"/>
  <c r="AF6394" i="1"/>
  <c r="AF1713" i="1"/>
  <c r="AE1713" i="1"/>
  <c r="AK1713" i="1" s="1"/>
  <c r="AL1713" i="1" s="1"/>
  <c r="AD1713" i="1"/>
  <c r="AF833" i="1"/>
  <c r="AE833" i="1"/>
  <c r="AD833" i="1"/>
  <c r="AF757" i="1"/>
  <c r="AE757" i="1"/>
  <c r="AD757" i="1"/>
  <c r="AF458" i="1"/>
  <c r="AE458" i="1"/>
  <c r="AD458" i="1"/>
  <c r="AF5825" i="1"/>
  <c r="AF6076" i="1"/>
  <c r="AF5829" i="1"/>
  <c r="AF5824" i="1"/>
  <c r="AF2272" i="1"/>
  <c r="AE2272" i="1"/>
  <c r="AF2306" i="1"/>
  <c r="AE2306" i="1"/>
  <c r="AF2281" i="1"/>
  <c r="AE2281" i="1"/>
  <c r="AK2281" i="1" s="1"/>
  <c r="AD2281" i="1"/>
  <c r="AF2417" i="1"/>
  <c r="AE2417" i="1"/>
  <c r="AD2417" i="1"/>
  <c r="AF451" i="1"/>
  <c r="AE451" i="1"/>
  <c r="AD451" i="1"/>
  <c r="AF464" i="1"/>
  <c r="AE464" i="1"/>
  <c r="AD464" i="1"/>
  <c r="AF460" i="1"/>
  <c r="AE460" i="1"/>
  <c r="AD460" i="1"/>
  <c r="AF459" i="1"/>
  <c r="AE459" i="1"/>
  <c r="AD459" i="1"/>
  <c r="AF9668" i="1"/>
  <c r="AF369" i="1"/>
  <c r="AL369" i="1"/>
  <c r="AD369" i="1"/>
  <c r="AF248" i="1"/>
  <c r="AE248" i="1"/>
  <c r="AD248" i="1"/>
  <c r="AF361" i="1"/>
  <c r="AE361" i="1"/>
  <c r="AD361" i="1"/>
  <c r="AF385" i="1"/>
  <c r="AE385" i="1"/>
  <c r="AD385" i="1"/>
  <c r="AF387" i="1"/>
  <c r="AE387" i="1"/>
  <c r="AD387" i="1"/>
  <c r="AF10688" i="1"/>
  <c r="AF6858" i="1"/>
  <c r="AF6873" i="1"/>
  <c r="AF6870" i="1"/>
  <c r="AF6860" i="1"/>
  <c r="AF6864" i="1"/>
  <c r="AF6855" i="1"/>
  <c r="AF6851" i="1"/>
  <c r="AF7002" i="1"/>
  <c r="AF9217" i="1"/>
  <c r="AF9203" i="1"/>
  <c r="AF7721" i="1"/>
  <c r="AF7728" i="1"/>
  <c r="AF372" i="1"/>
  <c r="AE372" i="1"/>
  <c r="AD372" i="1"/>
  <c r="AF7637" i="1"/>
  <c r="AF380" i="1"/>
  <c r="AE380" i="1"/>
  <c r="AD380" i="1"/>
  <c r="AF356" i="1"/>
  <c r="AL356" i="1"/>
  <c r="AD356" i="1"/>
  <c r="AF8463" i="1"/>
  <c r="AF2666" i="1"/>
  <c r="AE2666" i="1"/>
  <c r="AF7768" i="1"/>
  <c r="AF8961" i="1"/>
  <c r="AF7649" i="1"/>
  <c r="AF7402" i="1"/>
  <c r="AF7636" i="1"/>
  <c r="AF7639" i="1"/>
  <c r="AF7647" i="1"/>
  <c r="AF7643" i="1"/>
  <c r="AF3924" i="1"/>
  <c r="AE3301" i="1"/>
  <c r="AK3301" i="1" s="1"/>
  <c r="AD3301" i="1"/>
  <c r="AF3301" i="1"/>
  <c r="AF4489" i="1"/>
  <c r="AF4494" i="1"/>
  <c r="AF4441" i="1"/>
  <c r="AF256" i="1"/>
  <c r="AE256" i="1"/>
  <c r="AD256" i="1"/>
  <c r="AF4447" i="1"/>
  <c r="AF2405" i="1"/>
  <c r="AE2405" i="1"/>
  <c r="AD2405" i="1"/>
  <c r="AF3307" i="1"/>
  <c r="AE3307" i="1"/>
  <c r="AF1211" i="1"/>
  <c r="AE1211" i="1"/>
  <c r="AD1211" i="1"/>
  <c r="AF4033" i="1"/>
  <c r="AF1563" i="1"/>
  <c r="AE1563" i="1"/>
  <c r="AK1563" i="1" s="1"/>
  <c r="AL1563" i="1" s="1"/>
  <c r="AD1563" i="1"/>
  <c r="AF9403" i="1"/>
  <c r="AF7061" i="1"/>
  <c r="AF1830" i="1"/>
  <c r="AE1830" i="1"/>
  <c r="AK1830" i="1" s="1"/>
  <c r="AL1830" i="1" s="1"/>
  <c r="AF1551" i="1"/>
  <c r="AE1551" i="1"/>
  <c r="AK1551" i="1" s="1"/>
  <c r="AL1551" i="1" s="1"/>
  <c r="AF551" i="1"/>
  <c r="AE551" i="1"/>
  <c r="AD551" i="1"/>
  <c r="AF5252" i="1"/>
  <c r="AF3849" i="1"/>
  <c r="AF7055" i="1"/>
  <c r="AF7069" i="1"/>
  <c r="AF4734" i="1"/>
  <c r="AF7056" i="1"/>
  <c r="AF7052" i="1"/>
  <c r="AF8137" i="1"/>
  <c r="AF4729" i="1"/>
  <c r="AF5521" i="1"/>
  <c r="AF5289" i="1"/>
  <c r="AF3150" i="1"/>
  <c r="AE3150" i="1"/>
  <c r="AF10048" i="1"/>
  <c r="AF10028" i="1"/>
  <c r="AF8630" i="1"/>
  <c r="AF3126" i="1"/>
  <c r="AE3126" i="1"/>
  <c r="AF1804" i="1"/>
  <c r="AE1804" i="1"/>
  <c r="AK1804" i="1" s="1"/>
  <c r="AL1804" i="1" s="1"/>
  <c r="AF10639" i="1"/>
  <c r="AF8075" i="1"/>
  <c r="AF9208" i="1"/>
  <c r="AF9210" i="1"/>
  <c r="AF9249" i="1"/>
  <c r="AF9250" i="1"/>
  <c r="AF9258" i="1"/>
  <c r="AF9268" i="1"/>
  <c r="AF1475" i="1"/>
  <c r="AD1475" i="1"/>
  <c r="AE1475" i="1"/>
  <c r="AK1475" i="1" s="1"/>
  <c r="AL1475" i="1" s="1"/>
  <c r="AF9251" i="1"/>
  <c r="AF9265" i="1"/>
  <c r="AF3284" i="1"/>
  <c r="AE3284" i="1"/>
  <c r="AF3283" i="1"/>
  <c r="AE3283" i="1"/>
  <c r="AF9013" i="1"/>
  <c r="AF6929" i="1"/>
  <c r="AF6713" i="1"/>
  <c r="AF6653" i="1"/>
  <c r="AF6736" i="1"/>
  <c r="AF6731" i="1"/>
  <c r="AF6727" i="1"/>
  <c r="AF6715" i="1"/>
  <c r="AF9939" i="1"/>
  <c r="AF5154" i="1"/>
  <c r="AF9615" i="1"/>
  <c r="AF8503" i="1"/>
  <c r="AF4113" i="1"/>
  <c r="AF8261" i="1"/>
  <c r="AF8242" i="1"/>
  <c r="AF8061" i="1"/>
  <c r="AF6492" i="1"/>
  <c r="AF11058" i="1"/>
  <c r="AF6495" i="1"/>
  <c r="AF11166" i="1"/>
  <c r="AF11062" i="1"/>
  <c r="AF443" i="1"/>
  <c r="AE443" i="1"/>
  <c r="AD443" i="1"/>
  <c r="AF1553" i="1"/>
  <c r="AE1553" i="1"/>
  <c r="AK1553" i="1" s="1"/>
  <c r="AL1553" i="1" s="1"/>
  <c r="AD1553" i="1"/>
  <c r="AF6742" i="1"/>
  <c r="AF6730" i="1"/>
  <c r="AF6718" i="1"/>
  <c r="AF1279" i="1"/>
  <c r="AE1279" i="1"/>
  <c r="AD1279" i="1"/>
  <c r="AE3213" i="1"/>
  <c r="AD3213" i="1"/>
  <c r="AF3213" i="1"/>
  <c r="AE3141" i="1"/>
  <c r="AD3141" i="1"/>
  <c r="AF3141" i="1"/>
  <c r="AF8185" i="1"/>
  <c r="AF9121" i="1"/>
  <c r="AF6868" i="1"/>
  <c r="AF6726" i="1"/>
  <c r="AF6722" i="1"/>
  <c r="AF3216" i="1"/>
  <c r="AE3216" i="1"/>
  <c r="AF3115" i="1"/>
  <c r="AE3115" i="1"/>
  <c r="AF3140" i="1"/>
  <c r="AE3140" i="1"/>
  <c r="AF3146" i="1"/>
  <c r="AE3146" i="1"/>
  <c r="AF3138" i="1"/>
  <c r="AE3138" i="1"/>
  <c r="AF6790" i="1"/>
  <c r="AF6094" i="1"/>
  <c r="AF7129" i="1"/>
  <c r="AF530" i="1"/>
  <c r="AE530" i="1"/>
  <c r="AD530" i="1"/>
  <c r="AF1448" i="1"/>
  <c r="AD1448" i="1"/>
  <c r="AE1448" i="1"/>
  <c r="AK1448" i="1" s="1"/>
  <c r="AL1448" i="1" s="1"/>
  <c r="AF3941" i="1"/>
  <c r="AF9695" i="1"/>
  <c r="AF7312" i="1"/>
  <c r="AF6766" i="1"/>
  <c r="AF6899" i="1"/>
  <c r="AE3153" i="1"/>
  <c r="AD3153" i="1"/>
  <c r="AF3153" i="1"/>
  <c r="AE3265" i="1"/>
  <c r="AD3265" i="1"/>
  <c r="AF3265" i="1"/>
  <c r="AF10822" i="1"/>
  <c r="AF2914" i="1"/>
  <c r="AE2914" i="1"/>
  <c r="AF7401" i="1"/>
  <c r="AF2804" i="1"/>
  <c r="AE2804" i="1"/>
  <c r="AF11138" i="1"/>
  <c r="AF6092" i="1"/>
  <c r="AG172" i="1"/>
  <c r="AF172" i="1"/>
  <c r="AE172" i="1"/>
  <c r="AD172" i="1"/>
  <c r="AF1271" i="1"/>
  <c r="AD1271" i="1"/>
  <c r="AE1271" i="1"/>
  <c r="AF1275" i="1"/>
  <c r="AE1275" i="1"/>
  <c r="AD1275" i="1"/>
  <c r="AF1282" i="1"/>
  <c r="AD1282" i="1"/>
  <c r="AE1282" i="1"/>
  <c r="AF5603" i="1"/>
  <c r="AF9769" i="1"/>
  <c r="AF399" i="1"/>
  <c r="AE399" i="1"/>
  <c r="AD399" i="1"/>
  <c r="AF6093" i="1"/>
  <c r="AF1564" i="1"/>
  <c r="AE1564" i="1"/>
  <c r="AK1564" i="1" s="1"/>
  <c r="AL1564" i="1" s="1"/>
  <c r="AF1784" i="1"/>
  <c r="AE1784" i="1"/>
  <c r="AK1784" i="1" s="1"/>
  <c r="AL1784" i="1" s="1"/>
  <c r="AF6436" i="1"/>
  <c r="AF10596" i="1"/>
  <c r="AF8828" i="1"/>
  <c r="AF9120" i="1"/>
  <c r="AF4001" i="1"/>
  <c r="AF8258" i="1"/>
  <c r="AF3801" i="1"/>
  <c r="AF8247" i="1"/>
  <c r="AF8239" i="1"/>
  <c r="AF8251" i="1"/>
  <c r="AF3036" i="1"/>
  <c r="AE3036" i="1"/>
  <c r="AF8273" i="1"/>
  <c r="AF10973" i="1"/>
  <c r="AF8230" i="1"/>
  <c r="AF2203" i="1"/>
  <c r="AE2203" i="1"/>
  <c r="AF6830" i="1"/>
  <c r="AF1004" i="1"/>
  <c r="AE1004" i="1"/>
  <c r="AD1004" i="1"/>
  <c r="AF8070" i="1"/>
  <c r="AF9132" i="1"/>
  <c r="AF7217" i="1"/>
  <c r="AF7162" i="1"/>
  <c r="AF526" i="1"/>
  <c r="AE526" i="1"/>
  <c r="AD526" i="1"/>
  <c r="AF9131" i="1"/>
  <c r="AF8495" i="1"/>
  <c r="AF2848" i="1"/>
  <c r="AE2848" i="1"/>
  <c r="AF8491" i="1"/>
  <c r="AF8489" i="1"/>
  <c r="AF8264" i="1"/>
  <c r="AF6485" i="1"/>
  <c r="AF377" i="1"/>
  <c r="AE377" i="1"/>
  <c r="AD377" i="1"/>
  <c r="AF6498" i="1"/>
  <c r="AF6489" i="1"/>
  <c r="AF6479" i="1"/>
  <c r="AF8062" i="1"/>
  <c r="AF8053" i="1"/>
  <c r="AF8052" i="1"/>
  <c r="AF1554" i="1"/>
  <c r="AE1554" i="1"/>
  <c r="AK1554" i="1" s="1"/>
  <c r="AL1554" i="1" s="1"/>
  <c r="AF3038" i="1"/>
  <c r="AE3038" i="1"/>
  <c r="AF4068" i="1"/>
  <c r="AF4064" i="1"/>
  <c r="AF4043" i="1"/>
  <c r="AF528" i="1"/>
  <c r="AE528" i="1"/>
  <c r="AD528" i="1"/>
  <c r="AF537" i="1"/>
  <c r="AE537" i="1"/>
  <c r="AD537" i="1"/>
  <c r="AF3976" i="1"/>
  <c r="AF6343" i="1"/>
  <c r="AF363" i="1"/>
  <c r="AE363" i="1"/>
  <c r="AD363" i="1"/>
  <c r="AF3395" i="1"/>
  <c r="AE3395" i="1"/>
  <c r="AF10221" i="1"/>
  <c r="AF9692" i="1"/>
  <c r="AF351" i="1"/>
  <c r="AE351" i="1"/>
  <c r="AD351" i="1"/>
  <c r="AF11172" i="1"/>
  <c r="AF11168" i="1"/>
  <c r="AF11304" i="1"/>
  <c r="AF11054" i="1"/>
  <c r="AF11060" i="1"/>
  <c r="AF357" i="1"/>
  <c r="AE357" i="1"/>
  <c r="AD357" i="1"/>
  <c r="AF1677" i="1"/>
  <c r="AE1677" i="1"/>
  <c r="AK1677" i="1" s="1"/>
  <c r="AL1677" i="1" s="1"/>
  <c r="AD1677" i="1"/>
  <c r="AF1451" i="1"/>
  <c r="AK1451" i="1"/>
  <c r="AL1451" i="1" s="1"/>
  <c r="AD1451" i="1"/>
  <c r="AF1341" i="1"/>
  <c r="AE1341" i="1"/>
  <c r="AD1341" i="1"/>
  <c r="AF4576" i="1"/>
  <c r="AF5786" i="1"/>
  <c r="AF7176" i="1"/>
  <c r="AF6634" i="1"/>
  <c r="AF6638" i="1"/>
  <c r="AF7073" i="1"/>
  <c r="AF11064" i="1"/>
  <c r="AF7859" i="1"/>
  <c r="AF8112" i="1"/>
  <c r="AF11030" i="1"/>
  <c r="AF9464" i="1"/>
  <c r="AF9612" i="1"/>
  <c r="AF2274" i="1"/>
  <c r="AE2274" i="1"/>
  <c r="AF2278" i="1"/>
  <c r="AE2278" i="1"/>
  <c r="AF9807" i="1"/>
  <c r="AF9355" i="1"/>
  <c r="AF261" i="1"/>
  <c r="AE261" i="1"/>
  <c r="AD261" i="1"/>
  <c r="AF270" i="1"/>
  <c r="AE270" i="1"/>
  <c r="AD270" i="1"/>
  <c r="AF264" i="1"/>
  <c r="AE264" i="1"/>
  <c r="AD264" i="1"/>
  <c r="AF9351" i="1"/>
  <c r="AF9297" i="1"/>
  <c r="AE3293" i="1"/>
  <c r="AD3293" i="1"/>
  <c r="AF3293" i="1"/>
  <c r="AF5908" i="1"/>
  <c r="AG37" i="1"/>
  <c r="AF37" i="1"/>
  <c r="AE37" i="1"/>
  <c r="AD37" i="1"/>
  <c r="AG23" i="1"/>
  <c r="AF23" i="1"/>
  <c r="AE23" i="1"/>
  <c r="AD23" i="1"/>
  <c r="AG33" i="1"/>
  <c r="AF33" i="1"/>
  <c r="AE33" i="1"/>
  <c r="AD33" i="1"/>
  <c r="AF1178" i="1"/>
  <c r="AE1178" i="1"/>
  <c r="AD1178" i="1"/>
  <c r="AF5410" i="1"/>
  <c r="AG165" i="1"/>
  <c r="AF165" i="1"/>
  <c r="AE165" i="1"/>
  <c r="AD165" i="1"/>
  <c r="AF1185" i="1"/>
  <c r="AE1185" i="1"/>
  <c r="AD1185" i="1"/>
  <c r="AF1175" i="1"/>
  <c r="AD1175" i="1"/>
  <c r="AE1175" i="1"/>
  <c r="AF7544" i="1"/>
  <c r="AF4296" i="1"/>
  <c r="AF4304" i="1"/>
  <c r="AF6927" i="1"/>
  <c r="AF9454" i="1"/>
  <c r="AF9943" i="1"/>
  <c r="AF5411" i="1"/>
  <c r="AF5415" i="1"/>
  <c r="AF4055" i="1"/>
  <c r="AF2938" i="1"/>
  <c r="AE2938" i="1"/>
  <c r="AF5424" i="1"/>
  <c r="AF5420" i="1"/>
  <c r="AF5418" i="1"/>
  <c r="AF8992" i="1"/>
  <c r="AF1648" i="1"/>
  <c r="AE1648" i="1"/>
  <c r="AK1648" i="1" s="1"/>
  <c r="AL1648" i="1" s="1"/>
  <c r="AD1648" i="1"/>
  <c r="AF1651" i="1"/>
  <c r="AE1651" i="1"/>
  <c r="AK1651" i="1" s="1"/>
  <c r="AL1651" i="1" s="1"/>
  <c r="AF1649" i="1"/>
  <c r="AE1649" i="1"/>
  <c r="AK1649" i="1" s="1"/>
  <c r="AL1649" i="1" s="1"/>
  <c r="AD1649" i="1"/>
  <c r="AF9665" i="1"/>
  <c r="AF3483" i="1"/>
  <c r="AF1654" i="1"/>
  <c r="AE1654" i="1"/>
  <c r="AK1654" i="1" s="1"/>
  <c r="AL1654" i="1" s="1"/>
  <c r="AD1654" i="1"/>
  <c r="AF3746" i="1"/>
  <c r="AF3749" i="1"/>
  <c r="AF3474" i="1"/>
  <c r="AF9708" i="1"/>
  <c r="AF223" i="1"/>
  <c r="AE223" i="1"/>
  <c r="AK223" i="1" s="1"/>
  <c r="AD223" i="1"/>
  <c r="AF5008" i="1"/>
  <c r="AF4288" i="1"/>
  <c r="AF4286" i="1"/>
  <c r="AF10273" i="1"/>
  <c r="AF11123" i="1"/>
  <c r="AF5308" i="1"/>
  <c r="AF5295" i="1"/>
  <c r="AF5934" i="1"/>
  <c r="AF1389" i="1"/>
  <c r="AE1389" i="1"/>
  <c r="AD1389" i="1"/>
  <c r="AF9979" i="1"/>
  <c r="AF7017" i="1"/>
  <c r="AF7016" i="1"/>
  <c r="AF6028" i="1"/>
  <c r="AF938" i="1"/>
  <c r="AE938" i="1"/>
  <c r="AD938" i="1"/>
  <c r="AF10861" i="1"/>
  <c r="AF2044" i="1"/>
  <c r="AE2044" i="1"/>
  <c r="AF2943" i="1"/>
  <c r="AE2943" i="1"/>
  <c r="AF2787" i="1"/>
  <c r="AE2787" i="1"/>
  <c r="AF3495" i="1"/>
  <c r="AF3487" i="1"/>
  <c r="AF3786" i="1"/>
  <c r="AF1420" i="1"/>
  <c r="AD1420" i="1"/>
  <c r="AE1420" i="1"/>
  <c r="AF1376" i="1"/>
  <c r="AE1376" i="1"/>
  <c r="AD1376" i="1"/>
  <c r="AF1119" i="1"/>
  <c r="AE1119" i="1"/>
  <c r="AD1119" i="1"/>
  <c r="AE3225" i="1"/>
  <c r="AD3225" i="1"/>
  <c r="AF3225" i="1"/>
  <c r="AF3789" i="1"/>
  <c r="AF3227" i="1"/>
  <c r="AE3227" i="1"/>
  <c r="AF9405" i="1"/>
  <c r="AF2197" i="1"/>
  <c r="AE2197" i="1"/>
  <c r="AD2197" i="1"/>
  <c r="AF2535" i="1"/>
  <c r="AE2535" i="1"/>
  <c r="AF3247" i="1"/>
  <c r="AE3247" i="1"/>
  <c r="AF9566" i="1"/>
  <c r="AF2222" i="1"/>
  <c r="AE2222" i="1"/>
  <c r="AF8440" i="1"/>
  <c r="AF2076" i="1"/>
  <c r="AE2076" i="1"/>
  <c r="AF2205" i="1"/>
  <c r="AE2205" i="1"/>
  <c r="AD2205" i="1"/>
  <c r="AF2214" i="1"/>
  <c r="AE2214" i="1"/>
  <c r="AF2209" i="1"/>
  <c r="AE2209" i="1"/>
  <c r="AD2209" i="1"/>
  <c r="AF9091" i="1"/>
  <c r="AF2449" i="1"/>
  <c r="AE2449" i="1"/>
  <c r="AD2449" i="1"/>
  <c r="AF9090" i="1"/>
  <c r="AF2446" i="1"/>
  <c r="AE2446" i="1"/>
  <c r="AF2219" i="1"/>
  <c r="AE2219" i="1"/>
  <c r="AF911" i="1"/>
  <c r="AE911" i="1"/>
  <c r="AD911" i="1"/>
  <c r="AF7120" i="1"/>
  <c r="AF7188" i="1"/>
  <c r="AF8086" i="1"/>
  <c r="AF867" i="1"/>
  <c r="AE867" i="1"/>
  <c r="AD867" i="1"/>
  <c r="AF10396" i="1"/>
  <c r="AF866" i="1"/>
  <c r="AE866" i="1"/>
  <c r="AD866" i="1"/>
  <c r="AF8091" i="1"/>
  <c r="AF8083" i="1"/>
  <c r="AF2039" i="1"/>
  <c r="AE2039" i="1"/>
  <c r="AF1348" i="1"/>
  <c r="AE1348" i="1"/>
  <c r="AD1348" i="1"/>
  <c r="AF1347" i="1"/>
  <c r="AD1347" i="1"/>
  <c r="AE1347" i="1"/>
  <c r="AF10138" i="1"/>
  <c r="AF2040" i="1"/>
  <c r="AE2040" i="1"/>
  <c r="AF1802" i="1"/>
  <c r="AE1802" i="1"/>
  <c r="AK1802" i="1" s="1"/>
  <c r="AL1802" i="1" s="1"/>
  <c r="AF10128" i="1"/>
  <c r="AF2114" i="1"/>
  <c r="AE2114" i="1"/>
  <c r="AF10118" i="1"/>
  <c r="AF4833" i="1"/>
  <c r="AF3792" i="1"/>
  <c r="AF10114" i="1"/>
  <c r="AF3787" i="1"/>
  <c r="AF10134" i="1"/>
  <c r="AF1474" i="1"/>
  <c r="AE1474" i="1"/>
  <c r="AK1474" i="1" s="1"/>
  <c r="AL1474" i="1" s="1"/>
  <c r="AF10121" i="1"/>
  <c r="AF1436" i="1"/>
  <c r="AD1436" i="1"/>
  <c r="AE1436" i="1"/>
  <c r="AK1436" i="1" s="1"/>
  <c r="AL1436" i="1" s="1"/>
  <c r="AF9711" i="1"/>
  <c r="AF5528" i="1"/>
  <c r="AF812" i="1"/>
  <c r="AE812" i="1"/>
  <c r="AD812" i="1"/>
  <c r="AF3023" i="1"/>
  <c r="AE3023" i="1"/>
  <c r="AF1778" i="1"/>
  <c r="AE1778" i="1"/>
  <c r="AK1778" i="1" s="1"/>
  <c r="AL1778" i="1" s="1"/>
  <c r="AF2110" i="1"/>
  <c r="AE2110" i="1"/>
  <c r="AF2885" i="1"/>
  <c r="AE2885" i="1"/>
  <c r="AD2885" i="1"/>
  <c r="AF7487" i="1"/>
  <c r="AF2097" i="1"/>
  <c r="AE2097" i="1"/>
  <c r="AD2097" i="1"/>
  <c r="AF2138" i="1"/>
  <c r="AE2138" i="1"/>
  <c r="AF10633" i="1"/>
  <c r="AF2884" i="1"/>
  <c r="AE2884" i="1"/>
  <c r="AF3031" i="1"/>
  <c r="AE3031" i="1"/>
  <c r="AF3027" i="1"/>
  <c r="AE3027" i="1"/>
  <c r="AE3329" i="1"/>
  <c r="AD3329" i="1"/>
  <c r="AF3329" i="1"/>
  <c r="AF3014" i="1"/>
  <c r="AE3014" i="1"/>
  <c r="AE3025" i="1"/>
  <c r="AD3025" i="1"/>
  <c r="AF3025" i="1"/>
  <c r="AF1339" i="1"/>
  <c r="AE1339" i="1"/>
  <c r="AD1339" i="1"/>
  <c r="AF7109" i="1"/>
  <c r="AF7106" i="1"/>
  <c r="AF6702" i="1"/>
  <c r="AF805" i="1"/>
  <c r="AE805" i="1"/>
  <c r="AD805" i="1"/>
  <c r="AF2936" i="1"/>
  <c r="AE2936" i="1"/>
  <c r="AF2420" i="1"/>
  <c r="AE2420" i="1"/>
  <c r="AF7107" i="1"/>
  <c r="AF6697" i="1"/>
  <c r="AF4975" i="1"/>
  <c r="AF3275" i="1"/>
  <c r="AE3275" i="1"/>
  <c r="AF6812" i="1"/>
  <c r="AF903" i="1"/>
  <c r="AE903" i="1"/>
  <c r="AD903" i="1"/>
  <c r="AF2367" i="1"/>
  <c r="AE2367" i="1"/>
  <c r="AF7223" i="1"/>
  <c r="AF7210" i="1"/>
  <c r="AF3271" i="1"/>
  <c r="AE3271" i="1"/>
  <c r="AF927" i="1"/>
  <c r="AE927" i="1"/>
  <c r="AK927" i="1" s="1"/>
  <c r="AD927" i="1"/>
  <c r="AF868" i="1"/>
  <c r="AE868" i="1"/>
  <c r="AD868" i="1"/>
  <c r="AF6684" i="1"/>
  <c r="AF6680" i="1"/>
  <c r="AF6675" i="1"/>
  <c r="AF6671" i="1"/>
  <c r="AF966" i="1"/>
  <c r="AE966" i="1"/>
  <c r="AD966" i="1"/>
  <c r="AF2412" i="1"/>
  <c r="AE2412" i="1"/>
  <c r="AF8798" i="1"/>
  <c r="AF5525" i="1"/>
  <c r="AF7079" i="1"/>
  <c r="AF6993" i="1"/>
  <c r="AF2160" i="1"/>
  <c r="AE2160" i="1"/>
  <c r="AF7071" i="1"/>
  <c r="AF7049" i="1"/>
  <c r="AF1544" i="1"/>
  <c r="AD1544" i="1"/>
  <c r="AE1544" i="1"/>
  <c r="AK1544" i="1" s="1"/>
  <c r="AL1544" i="1" s="1"/>
  <c r="AF1771" i="1"/>
  <c r="AK1771" i="1"/>
  <c r="AL1771" i="1" s="1"/>
  <c r="AF8351" i="1"/>
  <c r="AF8358" i="1"/>
  <c r="AF3268" i="1"/>
  <c r="AE3268" i="1"/>
  <c r="AF249" i="1"/>
  <c r="AE249" i="1"/>
  <c r="AD249" i="1"/>
  <c r="AF2129" i="1"/>
  <c r="AE2129" i="1"/>
  <c r="AD2129" i="1"/>
  <c r="AF2100" i="1"/>
  <c r="AE2100" i="1"/>
  <c r="AF11107" i="1"/>
  <c r="AF11282" i="1"/>
  <c r="AF11112" i="1"/>
  <c r="AF7385" i="1"/>
  <c r="AF11078" i="1"/>
  <c r="AF11201" i="1"/>
  <c r="AF7565" i="1"/>
  <c r="AF9975" i="1"/>
  <c r="AF1835" i="1"/>
  <c r="AE1835" i="1"/>
  <c r="AK1835" i="1" s="1"/>
  <c r="AL1835" i="1" s="1"/>
  <c r="AF1025" i="1"/>
  <c r="AE1025" i="1"/>
  <c r="AD1025" i="1"/>
  <c r="AF9572" i="1"/>
  <c r="AF524" i="1"/>
  <c r="AL524" i="1"/>
  <c r="AD524" i="1"/>
  <c r="AF520" i="1"/>
  <c r="AE520" i="1"/>
  <c r="AD520" i="1"/>
  <c r="AF10392" i="1"/>
  <c r="AF322" i="1"/>
  <c r="AE322" i="1"/>
  <c r="AD322" i="1"/>
  <c r="AF2370" i="1"/>
  <c r="AE2370" i="1"/>
  <c r="AF517" i="1"/>
  <c r="AE517" i="1"/>
  <c r="AD517" i="1"/>
  <c r="AF2135" i="1"/>
  <c r="AE2135" i="1"/>
  <c r="AF320" i="1"/>
  <c r="AE320" i="1"/>
  <c r="AD320" i="1"/>
  <c r="AF10420" i="1"/>
  <c r="AF10424" i="1"/>
  <c r="AF2150" i="1"/>
  <c r="AE2150" i="1"/>
  <c r="AF2108" i="1"/>
  <c r="AE2108" i="1"/>
  <c r="AF7816" i="1"/>
  <c r="AF10415" i="1"/>
  <c r="AF1897" i="1"/>
  <c r="AE1897" i="1"/>
  <c r="AD1897" i="1"/>
  <c r="AF1893" i="1"/>
  <c r="AE1893" i="1"/>
  <c r="AD1893" i="1"/>
  <c r="AF4783" i="1"/>
  <c r="AF2102" i="1"/>
  <c r="AE2102" i="1"/>
  <c r="AF1890" i="1"/>
  <c r="AE1890" i="1"/>
  <c r="AF4769" i="1"/>
  <c r="AF4765" i="1"/>
  <c r="AF4788" i="1"/>
  <c r="AF4782" i="1"/>
  <c r="AF349" i="1"/>
  <c r="AE349" i="1"/>
  <c r="AD349" i="1"/>
  <c r="AF4762" i="1"/>
  <c r="AF5049" i="1"/>
  <c r="AF7257" i="1"/>
  <c r="AF7253" i="1"/>
  <c r="AF395" i="1"/>
  <c r="AE395" i="1"/>
  <c r="AD395" i="1"/>
  <c r="AF10177" i="1"/>
  <c r="AF7338" i="1"/>
  <c r="AF2971" i="1"/>
  <c r="AE2971" i="1"/>
  <c r="AF7070" i="1"/>
  <c r="AF7778" i="1"/>
  <c r="AF7793" i="1"/>
  <c r="AF2580" i="1"/>
  <c r="AE2580" i="1"/>
  <c r="AF7196" i="1"/>
  <c r="AF7208" i="1"/>
  <c r="AF2680" i="1"/>
  <c r="AE2680" i="1"/>
  <c r="AF4134" i="1"/>
  <c r="AF4859" i="1"/>
  <c r="AF5364" i="1"/>
  <c r="AF11098" i="1"/>
  <c r="AF10183" i="1"/>
  <c r="AF8823" i="1"/>
  <c r="AF8816" i="1"/>
  <c r="AF9072" i="1"/>
  <c r="AF9542" i="1"/>
  <c r="AF1291" i="1"/>
  <c r="AE1291" i="1"/>
  <c r="AD1291" i="1"/>
  <c r="AF9071" i="1"/>
  <c r="AF6708" i="1"/>
  <c r="AF7211" i="1"/>
  <c r="AF2724" i="1"/>
  <c r="AE2724" i="1"/>
  <c r="AF5272" i="1"/>
  <c r="AF5283" i="1"/>
  <c r="AF5280" i="1"/>
  <c r="AF7241" i="1"/>
  <c r="AF7117" i="1"/>
  <c r="AF5291" i="1"/>
  <c r="AF6793" i="1"/>
  <c r="AF10398" i="1"/>
  <c r="AF7136" i="1"/>
  <c r="AF10393" i="1"/>
  <c r="AF9873" i="1"/>
  <c r="AF4127" i="1"/>
  <c r="AF9996" i="1"/>
  <c r="AF4108" i="1"/>
  <c r="AF2048" i="1"/>
  <c r="AE2048" i="1"/>
  <c r="AF2329" i="1"/>
  <c r="AE2329" i="1"/>
  <c r="AD2329" i="1"/>
  <c r="AF2561" i="1"/>
  <c r="AE2561" i="1"/>
  <c r="AD2561" i="1"/>
  <c r="AF2507" i="1"/>
  <c r="AE2507" i="1"/>
  <c r="AF2500" i="1"/>
  <c r="AE2500" i="1"/>
  <c r="AF2534" i="1"/>
  <c r="AE2534" i="1"/>
  <c r="AF6084" i="1"/>
  <c r="AF7718" i="1"/>
  <c r="AF2608" i="1"/>
  <c r="AE2608" i="1"/>
  <c r="AF7041" i="1"/>
  <c r="AF7762" i="1"/>
  <c r="AF7034" i="1"/>
  <c r="AF2900" i="1"/>
  <c r="AE2900" i="1"/>
  <c r="AF2599" i="1"/>
  <c r="AE2599" i="1"/>
  <c r="AF1006" i="1"/>
  <c r="AE1006" i="1"/>
  <c r="AD1006" i="1"/>
  <c r="AF7031" i="1"/>
  <c r="AF7093" i="1"/>
  <c r="AF7202" i="1"/>
  <c r="AF7238" i="1"/>
  <c r="AF2609" i="1"/>
  <c r="AE2609" i="1"/>
  <c r="AD2609" i="1"/>
  <c r="AF4381" i="1"/>
  <c r="AF3051" i="1"/>
  <c r="AE3051" i="1"/>
  <c r="AF6665" i="1"/>
  <c r="AF4389" i="1"/>
  <c r="AF4386" i="1"/>
  <c r="AF6662" i="1"/>
  <c r="AF2497" i="1"/>
  <c r="AE2497" i="1"/>
  <c r="AD2497" i="1"/>
  <c r="AF6652" i="1"/>
  <c r="AF4383" i="1"/>
  <c r="AF5278" i="1"/>
  <c r="AF2515" i="1"/>
  <c r="AE2515" i="1"/>
  <c r="AF2508" i="1"/>
  <c r="AE2508" i="1"/>
  <c r="AF5793" i="1"/>
  <c r="AF5785" i="1"/>
  <c r="AF5778" i="1"/>
  <c r="AF10682" i="1"/>
  <c r="AF1820" i="1"/>
  <c r="AE1820" i="1"/>
  <c r="AK1820" i="1" s="1"/>
  <c r="AL1820" i="1" s="1"/>
  <c r="AF1595" i="1"/>
  <c r="AE1595" i="1"/>
  <c r="AK1595" i="1" s="1"/>
  <c r="AL1595" i="1" s="1"/>
  <c r="AD1595" i="1"/>
  <c r="AF4017" i="1"/>
  <c r="AF4099" i="1"/>
  <c r="AF1570" i="1"/>
  <c r="AE1570" i="1"/>
  <c r="AK1570" i="1" s="1"/>
  <c r="AL1570" i="1" s="1"/>
  <c r="AF11193" i="1"/>
  <c r="AE2937" i="1"/>
  <c r="AD2937" i="1"/>
  <c r="AF2937" i="1"/>
  <c r="AF9429" i="1"/>
  <c r="AF9417" i="1"/>
  <c r="AF10036" i="1"/>
  <c r="AF8830" i="1"/>
  <c r="AG19" i="1"/>
  <c r="AF19" i="1"/>
  <c r="AE19" i="1"/>
  <c r="AD19" i="1"/>
  <c r="AF9133" i="1"/>
  <c r="AF9127" i="1"/>
  <c r="AF3758" i="1"/>
  <c r="AF9145" i="1"/>
  <c r="AF9138" i="1"/>
  <c r="AF4971" i="1"/>
  <c r="AF9103" i="1"/>
  <c r="AF9113" i="1"/>
  <c r="AE3429" i="1"/>
  <c r="AD3429" i="1"/>
  <c r="AF3429" i="1"/>
  <c r="AF9107" i="1"/>
  <c r="AF3430" i="1"/>
  <c r="AE3430" i="1"/>
  <c r="AF10714" i="1"/>
  <c r="AF1366" i="1"/>
  <c r="AE1366" i="1"/>
  <c r="AD1366" i="1"/>
  <c r="AF5463" i="1"/>
  <c r="AF5807" i="1"/>
  <c r="AF5795" i="1"/>
  <c r="AF1404" i="1"/>
  <c r="AD1404" i="1"/>
  <c r="AE1404" i="1"/>
  <c r="AF701" i="1"/>
  <c r="AE701" i="1"/>
  <c r="AD701" i="1"/>
  <c r="AF2084" i="1"/>
  <c r="AE2084" i="1"/>
  <c r="AF2080" i="1"/>
  <c r="AE2080" i="1"/>
  <c r="AF700" i="1"/>
  <c r="AE700" i="1"/>
  <c r="AD700" i="1"/>
  <c r="AF273" i="1"/>
  <c r="AE273" i="1"/>
  <c r="AD273" i="1"/>
  <c r="AF562" i="1"/>
  <c r="AE562" i="1"/>
  <c r="AD562" i="1"/>
  <c r="AF892" i="1"/>
  <c r="AE892" i="1"/>
  <c r="AD892" i="1"/>
  <c r="AF278" i="1"/>
  <c r="AE278" i="1"/>
  <c r="AD278" i="1"/>
  <c r="AF884" i="1"/>
  <c r="AE884" i="1"/>
  <c r="AD884" i="1"/>
  <c r="AF9730" i="1"/>
  <c r="AF9925" i="1"/>
  <c r="AF841" i="1"/>
  <c r="AE841" i="1"/>
  <c r="AD841" i="1"/>
  <c r="AF1184" i="1"/>
  <c r="AE1184" i="1"/>
  <c r="AD1184" i="1"/>
  <c r="AF4942" i="1"/>
  <c r="AF959" i="1"/>
  <c r="AJ959" i="1"/>
  <c r="AE959" i="1"/>
  <c r="AD959" i="1"/>
  <c r="AE2993" i="1"/>
  <c r="AD2993" i="1"/>
  <c r="AF2993" i="1"/>
  <c r="AF3002" i="1"/>
  <c r="AE3002" i="1"/>
  <c r="AF10055" i="1"/>
  <c r="AF6422" i="1"/>
  <c r="AF566" i="1"/>
  <c r="AE566" i="1"/>
  <c r="AD566" i="1"/>
  <c r="AF1359" i="1"/>
  <c r="AE1359" i="1"/>
  <c r="AF7772" i="1"/>
  <c r="AF1906" i="1"/>
  <c r="AE1906" i="1"/>
  <c r="AF4328" i="1"/>
  <c r="AF9319" i="1"/>
  <c r="AF9391" i="1"/>
  <c r="AF9295" i="1"/>
  <c r="AF7231" i="1"/>
  <c r="AF6809" i="1"/>
  <c r="AF2651" i="1"/>
  <c r="AE2651" i="1"/>
  <c r="AF276" i="1"/>
  <c r="AE276" i="1"/>
  <c r="AD276" i="1"/>
  <c r="AF1257" i="1"/>
  <c r="AE1257" i="1"/>
  <c r="AD1257" i="1"/>
  <c r="AF1252" i="1"/>
  <c r="AE1252" i="1"/>
  <c r="AD1252" i="1"/>
  <c r="AF1263" i="1"/>
  <c r="AE1263" i="1"/>
  <c r="AD1263" i="1"/>
  <c r="AE98" i="1"/>
  <c r="AJ98" i="1"/>
  <c r="AD98" i="1"/>
  <c r="AF9482" i="1"/>
  <c r="AF2570" i="1"/>
  <c r="AE2570" i="1"/>
  <c r="AF2574" i="1"/>
  <c r="AE2574" i="1"/>
  <c r="AF10946" i="1"/>
  <c r="AF5811" i="1"/>
  <c r="AF883" i="1"/>
  <c r="AE883" i="1"/>
  <c r="AD883" i="1"/>
  <c r="AF7014" i="1"/>
  <c r="AF9514" i="1"/>
  <c r="AF9325" i="1"/>
  <c r="AF11015" i="1"/>
  <c r="AF2573" i="1"/>
  <c r="AE2573" i="1"/>
  <c r="AD2573" i="1"/>
  <c r="AF2151" i="1"/>
  <c r="AE2151" i="1"/>
  <c r="AF9341" i="1"/>
  <c r="AF9326" i="1"/>
  <c r="AF9702" i="1"/>
  <c r="AF9333" i="1"/>
  <c r="AF6616" i="1"/>
  <c r="AF9344" i="1"/>
  <c r="AF9338" i="1"/>
  <c r="AF7181" i="1"/>
  <c r="AF2140" i="1"/>
  <c r="AE2140" i="1"/>
  <c r="AF6877" i="1"/>
  <c r="AF2152" i="1"/>
  <c r="AE2152" i="1"/>
  <c r="AF417" i="1"/>
  <c r="AE417" i="1"/>
  <c r="AD417" i="1"/>
  <c r="AF2777" i="1"/>
  <c r="AE2777" i="1"/>
  <c r="AD2777" i="1"/>
  <c r="AF9755" i="1"/>
  <c r="AF2998" i="1"/>
  <c r="AE2998" i="1"/>
  <c r="AF2988" i="1"/>
  <c r="AE2988" i="1"/>
  <c r="AF7581" i="1"/>
  <c r="AF6956" i="1"/>
  <c r="AF6751" i="1"/>
  <c r="AF3020" i="1"/>
  <c r="AE3020" i="1"/>
  <c r="AF7089" i="1"/>
  <c r="AF576" i="1"/>
  <c r="AE576" i="1"/>
  <c r="AD576" i="1"/>
  <c r="AF6918" i="1"/>
  <c r="AF6628" i="1"/>
  <c r="AF7220" i="1"/>
  <c r="AF8793" i="1"/>
  <c r="AF2148" i="1"/>
  <c r="AE2148" i="1"/>
  <c r="AF2113" i="1"/>
  <c r="AE2113" i="1"/>
  <c r="AD2113" i="1"/>
  <c r="AF2354" i="1"/>
  <c r="AE2354" i="1"/>
  <c r="AF2127" i="1"/>
  <c r="AE2127" i="1"/>
  <c r="AF2123" i="1"/>
  <c r="AE2123" i="1"/>
  <c r="AF1031" i="1"/>
  <c r="AE1031" i="1"/>
  <c r="AK1031" i="1" s="1"/>
  <c r="AD1031" i="1"/>
  <c r="AF2141" i="1"/>
  <c r="AE2141" i="1"/>
  <c r="AD2141" i="1"/>
  <c r="AF8626" i="1"/>
  <c r="AF8634" i="1"/>
  <c r="AF2857" i="1"/>
  <c r="AE2857" i="1"/>
  <c r="AD2857" i="1"/>
  <c r="AF1210" i="1"/>
  <c r="AE1210" i="1"/>
  <c r="AD1210" i="1"/>
  <c r="AF5726" i="1"/>
  <c r="AF1121" i="1"/>
  <c r="AE1121" i="1"/>
  <c r="AD1121" i="1"/>
  <c r="AF7898" i="1"/>
  <c r="AF1467" i="1"/>
  <c r="AE1467" i="1"/>
  <c r="AK1467" i="1" s="1"/>
  <c r="AL1467" i="1" s="1"/>
  <c r="AD1467" i="1"/>
  <c r="AF1450" i="1"/>
  <c r="AE1450" i="1"/>
  <c r="AK1450" i="1" s="1"/>
  <c r="AL1450" i="1" s="1"/>
  <c r="AF4061" i="1"/>
  <c r="AF259" i="1"/>
  <c r="AE259" i="1"/>
  <c r="AD259" i="1"/>
  <c r="AF6063" i="1"/>
  <c r="AF4872" i="1"/>
  <c r="AF2697" i="1"/>
  <c r="AE2697" i="1"/>
  <c r="AD2697" i="1"/>
  <c r="AF7388" i="1"/>
  <c r="AF4129" i="1"/>
  <c r="AF7393" i="1"/>
  <c r="AF7127" i="1"/>
  <c r="AF3720" i="1"/>
  <c r="AF8605" i="1"/>
  <c r="AF3644" i="1"/>
  <c r="AF9468" i="1"/>
  <c r="AF1491" i="1"/>
  <c r="AD1491" i="1"/>
  <c r="AE1491" i="1"/>
  <c r="AK1491" i="1" s="1"/>
  <c r="AL1491" i="1" s="1"/>
  <c r="AF7755" i="1"/>
  <c r="AF3300" i="1"/>
  <c r="AE3300" i="1"/>
  <c r="AF7463" i="1"/>
  <c r="AF670" i="1"/>
  <c r="AE670" i="1"/>
  <c r="AD670" i="1"/>
  <c r="AF1664" i="1"/>
  <c r="AE1664" i="1"/>
  <c r="AK1664" i="1" s="1"/>
  <c r="AL1664" i="1" s="1"/>
  <c r="AD1664" i="1"/>
  <c r="AF5706" i="1"/>
  <c r="AF7976" i="1"/>
  <c r="AF9225" i="1"/>
  <c r="AF1508" i="1"/>
  <c r="AE1508" i="1"/>
  <c r="AK1508" i="1" s="1"/>
  <c r="AL1508" i="1" s="1"/>
  <c r="AF4797" i="1"/>
  <c r="AF6594" i="1"/>
  <c r="AF1548" i="1"/>
  <c r="AE1548" i="1"/>
  <c r="AK1548" i="1" s="1"/>
  <c r="AL1548" i="1" s="1"/>
  <c r="AF6457" i="1"/>
  <c r="AF6521" i="1"/>
  <c r="AF9977" i="1"/>
  <c r="AF4736" i="1"/>
  <c r="AF6526" i="1"/>
  <c r="AF1531" i="1"/>
  <c r="AE1531" i="1"/>
  <c r="AK1531" i="1" s="1"/>
  <c r="AL1531" i="1" s="1"/>
  <c r="AD1531" i="1"/>
  <c r="AF8105" i="1"/>
  <c r="AF10878" i="1"/>
  <c r="AF5697" i="1"/>
  <c r="AF3834" i="1"/>
  <c r="AF4898" i="1"/>
  <c r="AF1485" i="1"/>
  <c r="AE1485" i="1"/>
  <c r="AK1485" i="1" s="1"/>
  <c r="AL1485" i="1" s="1"/>
  <c r="AD1485" i="1"/>
  <c r="AF1381" i="1"/>
  <c r="AE1381" i="1"/>
  <c r="AD1381" i="1"/>
  <c r="AF1557" i="1"/>
  <c r="AE1557" i="1"/>
  <c r="AK1557" i="1" s="1"/>
  <c r="AL1557" i="1" s="1"/>
  <c r="AD1557" i="1"/>
  <c r="AF2075" i="1"/>
  <c r="AE2075" i="1"/>
  <c r="AF9453" i="1"/>
  <c r="AF2310" i="1"/>
  <c r="AE2310" i="1"/>
  <c r="AF8725" i="1"/>
  <c r="AF9234" i="1"/>
  <c r="AF6458" i="1"/>
  <c r="AF6510" i="1"/>
  <c r="AF6515" i="1"/>
  <c r="AF6367" i="1"/>
  <c r="AF10218" i="1"/>
  <c r="AF6520" i="1"/>
  <c r="AF9568" i="1"/>
  <c r="AF5704" i="1"/>
  <c r="AF6527" i="1"/>
  <c r="AF9580" i="1"/>
  <c r="AF9576" i="1"/>
  <c r="AF10874" i="1"/>
  <c r="AF9901" i="1"/>
  <c r="AF10108" i="1"/>
  <c r="AF9900" i="1"/>
  <c r="AF3163" i="1"/>
  <c r="AE3163" i="1"/>
  <c r="AE3173" i="1"/>
  <c r="AD3173" i="1"/>
  <c r="AF3173" i="1"/>
  <c r="AF8719" i="1"/>
  <c r="AF1905" i="1"/>
  <c r="AE1905" i="1"/>
  <c r="AD1905" i="1"/>
  <c r="AF3159" i="1"/>
  <c r="AE3159" i="1"/>
  <c r="AK3159" i="1" s="1"/>
  <c r="AF6911" i="1"/>
  <c r="AF6034" i="1"/>
  <c r="AF8845" i="1"/>
  <c r="AF6642" i="1"/>
  <c r="AF9389" i="1"/>
  <c r="AF3359" i="1"/>
  <c r="AE3359" i="1"/>
  <c r="AF6645" i="1"/>
  <c r="AF6796" i="1"/>
  <c r="AF6640" i="1"/>
  <c r="AF10309" i="1"/>
  <c r="AG155" i="1"/>
  <c r="AF155" i="1"/>
  <c r="AE155" i="1"/>
  <c r="AD155" i="1"/>
  <c r="AF9503" i="1"/>
  <c r="AF9449" i="1"/>
  <c r="AF3815" i="1"/>
  <c r="AF8209" i="1"/>
  <c r="AF6764" i="1"/>
  <c r="AF9233" i="1"/>
  <c r="AF9243" i="1"/>
  <c r="AF4744" i="1"/>
  <c r="AF8456" i="1"/>
  <c r="AF1666" i="1"/>
  <c r="AE1666" i="1"/>
  <c r="AK1666" i="1" s="1"/>
  <c r="AL1666" i="1" s="1"/>
  <c r="AF6924" i="1"/>
  <c r="AF8649" i="1"/>
  <c r="AF9227" i="1"/>
  <c r="AF10540" i="1"/>
  <c r="AF8357" i="1"/>
  <c r="AF4687" i="1"/>
  <c r="AF7751" i="1"/>
  <c r="AF6328" i="1"/>
  <c r="AF7795" i="1"/>
  <c r="AF10454" i="1"/>
  <c r="AF569" i="1"/>
  <c r="AE569" i="1"/>
  <c r="AD569" i="1"/>
  <c r="AF578" i="1"/>
  <c r="AE578" i="1"/>
  <c r="AD578" i="1"/>
  <c r="AF4588" i="1"/>
  <c r="AF1412" i="1"/>
  <c r="AE1412" i="1"/>
  <c r="AF1408" i="1"/>
  <c r="AE1408" i="1"/>
  <c r="AD1408" i="1"/>
  <c r="AF1405" i="1"/>
  <c r="AE1405" i="1"/>
  <c r="AD1405" i="1"/>
  <c r="AF4223" i="1"/>
  <c r="AF4226" i="1"/>
  <c r="AF9180" i="1"/>
  <c r="AF4330" i="1"/>
  <c r="AF7710" i="1"/>
  <c r="AF8944" i="1"/>
  <c r="AF11220" i="1"/>
  <c r="AF921" i="1"/>
  <c r="AE921" i="1"/>
  <c r="AD921" i="1"/>
  <c r="AF917" i="1"/>
  <c r="AE917" i="1"/>
  <c r="AD917" i="1"/>
  <c r="AF5253" i="1"/>
  <c r="AF3376" i="1"/>
  <c r="AE3376" i="1"/>
  <c r="AF5912" i="1"/>
  <c r="AE3369" i="1"/>
  <c r="AD3369" i="1"/>
  <c r="AF3369" i="1"/>
  <c r="AF3364" i="1"/>
  <c r="AE3364" i="1"/>
  <c r="AF6794" i="1"/>
  <c r="AF681" i="1"/>
  <c r="AE681" i="1"/>
  <c r="AD681" i="1"/>
  <c r="AF6807" i="1"/>
  <c r="AF6999" i="1"/>
  <c r="AE3381" i="1"/>
  <c r="AD3381" i="1"/>
  <c r="AF3381" i="1"/>
  <c r="AF8721" i="1"/>
  <c r="AF1512" i="1"/>
  <c r="AD1512" i="1"/>
  <c r="AE1512" i="1"/>
  <c r="AK1512" i="1" s="1"/>
  <c r="AL1512" i="1" s="1"/>
  <c r="AF10441" i="1"/>
  <c r="AF4000" i="1"/>
  <c r="AF10888" i="1"/>
  <c r="AF6130" i="1"/>
  <c r="AF7972" i="1"/>
  <c r="AF8442" i="1"/>
  <c r="AF8469" i="1"/>
  <c r="AF9239" i="1"/>
  <c r="AF10470" i="1"/>
  <c r="AF9729" i="1"/>
  <c r="AF9230" i="1"/>
  <c r="AF4965" i="1"/>
  <c r="AF10671" i="1"/>
  <c r="AF7381" i="1"/>
  <c r="AF1606" i="1"/>
  <c r="AE1606" i="1"/>
  <c r="AK1606" i="1" s="1"/>
  <c r="AL1606" i="1" s="1"/>
  <c r="AD1606" i="1"/>
  <c r="AF8709" i="1"/>
  <c r="AF4716" i="1"/>
  <c r="AF4231" i="1"/>
  <c r="AF741" i="1"/>
  <c r="AE741" i="1"/>
  <c r="AD741" i="1"/>
  <c r="AF10666" i="1"/>
  <c r="AF4115" i="1"/>
  <c r="AF1511" i="1"/>
  <c r="AE1511" i="1"/>
  <c r="AK1511" i="1" s="1"/>
  <c r="AL1511" i="1" s="1"/>
  <c r="AF252" i="1"/>
  <c r="AE252" i="1"/>
  <c r="AD252" i="1"/>
  <c r="AF10675" i="1"/>
  <c r="AF1822" i="1"/>
  <c r="AE1822" i="1"/>
  <c r="AK1822" i="1" s="1"/>
  <c r="AL1822" i="1" s="1"/>
  <c r="AF10664" i="1"/>
  <c r="AF1707" i="1"/>
  <c r="AE1707" i="1"/>
  <c r="AK1707" i="1" s="1"/>
  <c r="AL1707" i="1" s="1"/>
  <c r="AF8724" i="1"/>
  <c r="AF5533" i="1"/>
  <c r="AF4896" i="1"/>
  <c r="AF555" i="1"/>
  <c r="AE555" i="1"/>
  <c r="AD555" i="1"/>
  <c r="AF559" i="1"/>
  <c r="AE559" i="1"/>
  <c r="AD559" i="1"/>
  <c r="AF900" i="1"/>
  <c r="AE900" i="1"/>
  <c r="AD900" i="1"/>
  <c r="AF5668" i="1"/>
  <c r="AF897" i="1"/>
  <c r="AE897" i="1"/>
  <c r="AD897" i="1"/>
  <c r="AF6620" i="1"/>
  <c r="AF6157" i="1"/>
  <c r="AF10519" i="1"/>
  <c r="AF10446" i="1"/>
  <c r="AF10440" i="1"/>
  <c r="AF1542" i="1"/>
  <c r="AE1542" i="1"/>
  <c r="AK1542" i="1" s="1"/>
  <c r="AL1542" i="1" s="1"/>
  <c r="AD1542" i="1"/>
  <c r="AF4673" i="1"/>
  <c r="AF10438" i="1"/>
  <c r="AF10437" i="1"/>
  <c r="AF10535" i="1"/>
  <c r="AF4021" i="1"/>
  <c r="AF1566" i="1"/>
  <c r="AD1566" i="1"/>
  <c r="AE1566" i="1"/>
  <c r="AK1566" i="1" s="1"/>
  <c r="AL1566" i="1" s="1"/>
  <c r="AF4430" i="1"/>
  <c r="AF7936" i="1"/>
  <c r="AF8293" i="1"/>
  <c r="AF9928" i="1"/>
  <c r="AF10081" i="1"/>
  <c r="AG177" i="1"/>
  <c r="AF177" i="1"/>
  <c r="AE177" i="1"/>
  <c r="AD177" i="1"/>
  <c r="AF9629" i="1"/>
  <c r="AG186" i="1"/>
  <c r="AF186" i="1"/>
  <c r="AE186" i="1"/>
  <c r="AD186" i="1"/>
  <c r="AG182" i="1"/>
  <c r="AF182" i="1"/>
  <c r="AE182" i="1"/>
  <c r="AD182" i="1"/>
  <c r="AF7726" i="1"/>
  <c r="AG180" i="1"/>
  <c r="AF180" i="1"/>
  <c r="AE180" i="1"/>
  <c r="AD180" i="1"/>
  <c r="AF1066" i="1"/>
  <c r="AE1066" i="1"/>
  <c r="AD1066" i="1"/>
  <c r="AF7531" i="1"/>
  <c r="AF7571" i="1"/>
  <c r="AF4954" i="1"/>
  <c r="AF1064" i="1"/>
  <c r="AE1064" i="1"/>
  <c r="AD1064" i="1"/>
  <c r="AF1077" i="1"/>
  <c r="AE1077" i="1"/>
  <c r="AD1077" i="1"/>
  <c r="AF10886" i="1"/>
  <c r="AF1076" i="1"/>
  <c r="AE1076" i="1"/>
  <c r="AD1076" i="1"/>
  <c r="AF1072" i="1"/>
  <c r="AE1072" i="1"/>
  <c r="AD1072" i="1"/>
  <c r="AF3499" i="1"/>
  <c r="AF3655" i="1"/>
  <c r="AF10510" i="1"/>
  <c r="AF10523" i="1"/>
  <c r="AF1060" i="1"/>
  <c r="AE1060" i="1"/>
  <c r="AD1060" i="1"/>
  <c r="AF10783" i="1"/>
  <c r="AF308" i="1"/>
  <c r="AE308" i="1"/>
  <c r="AD308" i="1"/>
  <c r="AF3652" i="1"/>
  <c r="AF3648" i="1"/>
  <c r="AF3663" i="1"/>
  <c r="AF6194" i="1"/>
  <c r="AF3658" i="1"/>
  <c r="AF10848" i="1"/>
  <c r="AF10855" i="1"/>
  <c r="AF10853" i="1"/>
  <c r="AF3298" i="1"/>
  <c r="AE3298" i="1"/>
  <c r="AF10444" i="1"/>
  <c r="AF9663" i="1"/>
  <c r="AF9646" i="1"/>
  <c r="AF11197" i="1"/>
  <c r="AF3874" i="1"/>
  <c r="AF1361" i="1"/>
  <c r="AE1361" i="1"/>
  <c r="AD1361" i="1"/>
  <c r="AF10349" i="1"/>
  <c r="AF671" i="1"/>
  <c r="AE671" i="1"/>
  <c r="AD671" i="1"/>
  <c r="AF285" i="1"/>
  <c r="AE285" i="1"/>
  <c r="AD285" i="1"/>
  <c r="AF6038" i="1"/>
  <c r="AF5699" i="1"/>
  <c r="AF6548" i="1"/>
  <c r="AJ209" i="1"/>
  <c r="AF209" i="1"/>
  <c r="AE209" i="1"/>
  <c r="AD209" i="1"/>
  <c r="AF7172" i="1"/>
  <c r="AF297" i="1"/>
  <c r="AE297" i="1"/>
  <c r="AD297" i="1"/>
  <c r="AF3868" i="1"/>
  <c r="AF877" i="1"/>
  <c r="AE877" i="1"/>
  <c r="AD877" i="1"/>
  <c r="AF10516" i="1"/>
  <c r="AF3800" i="1"/>
  <c r="AF4967" i="1"/>
  <c r="AF7095" i="1"/>
  <c r="AF10520" i="1"/>
  <c r="AF10500" i="1"/>
  <c r="AF2237" i="1"/>
  <c r="AE2237" i="1"/>
  <c r="AD2237" i="1"/>
  <c r="AF10504" i="1"/>
  <c r="AF10325" i="1"/>
  <c r="AF4828" i="1"/>
  <c r="AF3883" i="1"/>
  <c r="AF7663" i="1"/>
  <c r="AF8331" i="1"/>
  <c r="AF3866" i="1"/>
  <c r="AF8735" i="1"/>
  <c r="AF8655" i="1"/>
  <c r="AF8836" i="1"/>
  <c r="AF1628" i="1"/>
  <c r="AE1628" i="1"/>
  <c r="AK1628" i="1" s="1"/>
  <c r="AL1628" i="1" s="1"/>
  <c r="AF9347" i="1"/>
  <c r="AF1352" i="1"/>
  <c r="AD1352" i="1"/>
  <c r="AE1352" i="1"/>
  <c r="AF863" i="1"/>
  <c r="AE863" i="1"/>
  <c r="AD863" i="1"/>
  <c r="AF2987" i="1"/>
  <c r="AE2987" i="1"/>
  <c r="AF3299" i="1"/>
  <c r="AE3299" i="1"/>
  <c r="AF7675" i="1"/>
  <c r="AF4748" i="1"/>
  <c r="AF10267" i="1"/>
  <c r="AF10383" i="1"/>
  <c r="AF7449" i="1"/>
  <c r="AF2821" i="1"/>
  <c r="AE2821" i="1"/>
  <c r="AD2821" i="1"/>
  <c r="AF7899" i="1"/>
  <c r="AF7578" i="1"/>
  <c r="AF10881" i="1"/>
  <c r="AF5384" i="1"/>
  <c r="AF5516" i="1"/>
  <c r="AF319" i="1"/>
  <c r="AE319" i="1"/>
  <c r="AD319" i="1"/>
  <c r="AF10459" i="1"/>
  <c r="AF5473" i="1"/>
  <c r="AF5406" i="1"/>
  <c r="AF5329" i="1"/>
  <c r="AF2732" i="1"/>
  <c r="AE2732" i="1"/>
  <c r="AF5405" i="1"/>
  <c r="AF5505" i="1"/>
  <c r="AF5503" i="1"/>
  <c r="AF10471" i="1"/>
  <c r="AF4704" i="1"/>
  <c r="AF5159" i="1"/>
  <c r="AF5501" i="1"/>
  <c r="AF10474" i="1"/>
  <c r="AF10482" i="1"/>
  <c r="AF4701" i="1"/>
  <c r="AF4696" i="1"/>
  <c r="AF5157" i="1"/>
  <c r="AF5471" i="1"/>
  <c r="AF5067" i="1"/>
  <c r="AF10485" i="1"/>
  <c r="AF10489" i="1"/>
  <c r="AF5449" i="1"/>
  <c r="AF5479" i="1"/>
  <c r="AF5156" i="1"/>
  <c r="AF5078" i="1"/>
  <c r="AF5469" i="1"/>
  <c r="AF5439" i="1"/>
  <c r="AF5059" i="1"/>
  <c r="AF5051" i="1"/>
  <c r="AF5124" i="1"/>
  <c r="AF5436" i="1"/>
  <c r="AF3784" i="1"/>
  <c r="AF5485" i="1"/>
  <c r="AF5047" i="1"/>
  <c r="AF5145" i="1"/>
  <c r="AF4690" i="1"/>
  <c r="AF10990" i="1"/>
  <c r="AF5041" i="1"/>
  <c r="AF5458" i="1"/>
  <c r="AF5349" i="1"/>
  <c r="AF5340" i="1"/>
  <c r="AF6365" i="1"/>
  <c r="AF8645" i="1"/>
  <c r="AF4706" i="1"/>
  <c r="AF4261" i="1"/>
  <c r="AF5069" i="1"/>
  <c r="AF5676" i="1"/>
  <c r="AF5068" i="1"/>
  <c r="AF5046" i="1"/>
  <c r="AF4678" i="1"/>
  <c r="AF10251" i="1"/>
  <c r="AF8650" i="1"/>
  <c r="AF10524" i="1"/>
  <c r="AF4711" i="1"/>
  <c r="AF4153" i="1"/>
  <c r="AF4146" i="1"/>
  <c r="AF10083" i="1"/>
  <c r="AF2755" i="1"/>
  <c r="AE2755" i="1"/>
  <c r="AF5402" i="1"/>
  <c r="AF10526" i="1"/>
  <c r="AF10537" i="1"/>
  <c r="AF10554" i="1"/>
  <c r="AF4705" i="1"/>
  <c r="AF10951" i="1"/>
  <c r="AF2733" i="1"/>
  <c r="AE2733" i="1"/>
  <c r="AD2733" i="1"/>
  <c r="AF5397" i="1"/>
  <c r="AF5392" i="1"/>
  <c r="AF5267" i="1"/>
  <c r="AF9885" i="1"/>
  <c r="AF1704" i="1"/>
  <c r="AE1704" i="1"/>
  <c r="AK1704" i="1" s="1"/>
  <c r="AL1704" i="1" s="1"/>
  <c r="AF8335" i="1"/>
  <c r="AF10539" i="1"/>
  <c r="AF10545" i="1"/>
  <c r="AF4149" i="1"/>
  <c r="AF3870" i="1"/>
  <c r="AF5390" i="1"/>
  <c r="AF5387" i="1"/>
  <c r="AF8341" i="1"/>
  <c r="AF11292" i="1"/>
  <c r="AF10338" i="1"/>
  <c r="AF7597" i="1"/>
  <c r="AF5300" i="1"/>
  <c r="AF286" i="1"/>
  <c r="AE286" i="1"/>
  <c r="AD286" i="1"/>
  <c r="AF4145" i="1"/>
  <c r="AF680" i="1"/>
  <c r="AE680" i="1"/>
  <c r="AD680" i="1"/>
  <c r="AF2647" i="1"/>
  <c r="AE2647" i="1"/>
  <c r="AF10196" i="1"/>
  <c r="AF300" i="1"/>
  <c r="AE300" i="1"/>
  <c r="AD300" i="1"/>
  <c r="AF6309" i="1"/>
  <c r="AF326" i="1"/>
  <c r="AE326" i="1"/>
  <c r="AD326" i="1"/>
  <c r="AF10785" i="1"/>
  <c r="AF3007" i="1"/>
  <c r="AE3007" i="1"/>
  <c r="AF9549" i="1"/>
  <c r="AF4044" i="1"/>
  <c r="AF1141" i="1"/>
  <c r="AE1141" i="1"/>
  <c r="AD1141" i="1"/>
  <c r="AF10091" i="1"/>
  <c r="AF10490" i="1"/>
  <c r="AF10077" i="1"/>
  <c r="AF9176" i="1"/>
  <c r="AF6410" i="1"/>
  <c r="AF9915" i="1"/>
  <c r="AF5086" i="1"/>
  <c r="AF5077" i="1"/>
  <c r="AF9990" i="1"/>
  <c r="AF11188" i="1"/>
  <c r="AF9877" i="1"/>
  <c r="AF6192" i="1"/>
  <c r="AF2556" i="1"/>
  <c r="AE2556" i="1"/>
  <c r="AF10477" i="1"/>
  <c r="AF10462" i="1"/>
  <c r="AF10479" i="1"/>
  <c r="AF10439" i="1"/>
  <c r="AF10355" i="1"/>
  <c r="AF6930" i="1"/>
  <c r="AF2584" i="1"/>
  <c r="AE2584" i="1"/>
  <c r="AF2881" i="1"/>
  <c r="AE2881" i="1"/>
  <c r="AD2881" i="1"/>
  <c r="AF4945" i="1"/>
  <c r="AF7325" i="1"/>
  <c r="AF10703" i="1"/>
  <c r="AF18" i="1"/>
  <c r="AJ18" i="1"/>
  <c r="AE18" i="1"/>
  <c r="AD18" i="1"/>
  <c r="AF2892" i="1"/>
  <c r="AE2892" i="1"/>
  <c r="AF9889" i="1"/>
  <c r="AF10433" i="1"/>
  <c r="AF7329" i="1"/>
  <c r="AF7321" i="1"/>
  <c r="AF7319" i="1"/>
  <c r="AF10335" i="1"/>
  <c r="AF2693" i="1"/>
  <c r="AE2693" i="1"/>
  <c r="AD2693" i="1"/>
  <c r="AF10282" i="1"/>
  <c r="AF5522" i="1"/>
  <c r="AF10200" i="1"/>
  <c r="AF4984" i="1"/>
  <c r="AF6544" i="1"/>
  <c r="AF5000" i="1"/>
  <c r="AF4957" i="1"/>
  <c r="AF9051" i="1"/>
  <c r="AE2977" i="1"/>
  <c r="AD2977" i="1"/>
  <c r="AF2977" i="1"/>
  <c r="AF4883" i="1"/>
  <c r="AF4819" i="1"/>
  <c r="AF5953" i="1"/>
  <c r="AF2979" i="1"/>
  <c r="AE2979" i="1"/>
  <c r="AF255" i="1"/>
  <c r="AE255" i="1"/>
  <c r="AD255" i="1"/>
  <c r="AF4326" i="1"/>
  <c r="AF5758" i="1"/>
  <c r="AF2479" i="1"/>
  <c r="AE2479" i="1"/>
  <c r="AF2978" i="1"/>
  <c r="AE2978" i="1"/>
  <c r="AF687" i="1"/>
  <c r="AE687" i="1"/>
  <c r="AD687" i="1"/>
  <c r="AF10351" i="1"/>
  <c r="AF8214" i="1"/>
  <c r="AF5763" i="1"/>
  <c r="AF5941" i="1"/>
  <c r="AF5952" i="1"/>
  <c r="AF6547" i="1"/>
  <c r="AF2553" i="1"/>
  <c r="AE2553" i="1"/>
  <c r="AD2553" i="1"/>
  <c r="AF7712" i="1"/>
  <c r="AF1740" i="1"/>
  <c r="AE1740" i="1"/>
  <c r="AK1740" i="1" s="1"/>
  <c r="AL1740" i="1" s="1"/>
  <c r="AF5940" i="1"/>
  <c r="AF5749" i="1"/>
  <c r="AF2968" i="1"/>
  <c r="AE2968" i="1"/>
  <c r="AF2552" i="1"/>
  <c r="AE2552" i="1"/>
  <c r="AF8127" i="1"/>
  <c r="AF9886" i="1"/>
  <c r="AF10066" i="1"/>
  <c r="AJ21" i="1"/>
  <c r="AF21" i="1"/>
  <c r="AE21" i="1"/>
  <c r="AD21" i="1"/>
  <c r="AF1234" i="1"/>
  <c r="AD1234" i="1"/>
  <c r="AE1234" i="1"/>
  <c r="AF1247" i="1"/>
  <c r="AE1247" i="1"/>
  <c r="AD1247" i="1"/>
  <c r="AF2550" i="1"/>
  <c r="AE2550" i="1"/>
  <c r="AF2928" i="1"/>
  <c r="AE2928" i="1"/>
  <c r="AF9752" i="1"/>
  <c r="AF1316" i="1"/>
  <c r="AE1316" i="1"/>
  <c r="AD1316" i="1"/>
  <c r="AF2491" i="1"/>
  <c r="AE2491" i="1"/>
  <c r="AF2482" i="1"/>
  <c r="AE2482" i="1"/>
  <c r="AF2925" i="1"/>
  <c r="AE2925" i="1"/>
  <c r="AD2925" i="1"/>
  <c r="AF1238" i="1"/>
  <c r="AE1238" i="1"/>
  <c r="AD1238" i="1"/>
  <c r="AF10699" i="1"/>
  <c r="AF10695" i="1"/>
  <c r="AF2890" i="1"/>
  <c r="AE2890" i="1"/>
  <c r="AF2624" i="1"/>
  <c r="AE2624" i="1"/>
  <c r="AF2833" i="1"/>
  <c r="AE2833" i="1"/>
  <c r="AD2833" i="1"/>
  <c r="AF2546" i="1"/>
  <c r="AE2546" i="1"/>
  <c r="AF10707" i="1"/>
  <c r="AF1053" i="1"/>
  <c r="AE1053" i="1"/>
  <c r="AD1053" i="1"/>
  <c r="AF1057" i="1"/>
  <c r="AE1057" i="1"/>
  <c r="AD1057" i="1"/>
  <c r="AF2829" i="1"/>
  <c r="AE2829" i="1"/>
  <c r="AD2829" i="1"/>
  <c r="AF4614" i="1"/>
  <c r="AF2874" i="1"/>
  <c r="AE2874" i="1"/>
  <c r="AF689" i="1"/>
  <c r="AE689" i="1"/>
  <c r="AD689" i="1"/>
  <c r="AF8413" i="1"/>
  <c r="AF9064" i="1"/>
  <c r="AF8525" i="1"/>
  <c r="AF4325" i="1"/>
  <c r="AF4659" i="1"/>
  <c r="AE3101" i="1"/>
  <c r="AD3101" i="1"/>
  <c r="AF3101" i="1"/>
  <c r="AF8527" i="1"/>
  <c r="AF8520" i="1"/>
  <c r="AF11013" i="1"/>
  <c r="AF8940" i="1"/>
  <c r="AF9043" i="1"/>
  <c r="AF9048" i="1"/>
  <c r="AF11034" i="1"/>
  <c r="AF11187" i="1"/>
  <c r="AF7440" i="1"/>
  <c r="AF2841" i="1"/>
  <c r="AE2841" i="1"/>
  <c r="AD2841" i="1"/>
  <c r="AF7744" i="1"/>
  <c r="AF8117" i="1"/>
  <c r="AF9054" i="1"/>
  <c r="AF9060" i="1"/>
  <c r="AF1090" i="1"/>
  <c r="AE1090" i="1"/>
  <c r="AD1090" i="1"/>
  <c r="AF11040" i="1"/>
  <c r="AF3059" i="1"/>
  <c r="AE3059" i="1"/>
  <c r="AF10605" i="1"/>
  <c r="AF4483" i="1"/>
  <c r="AF4574" i="1"/>
  <c r="AF9154" i="1"/>
  <c r="AF11050" i="1"/>
  <c r="AF11070" i="1"/>
  <c r="AF7431" i="1"/>
  <c r="AF2844" i="1"/>
  <c r="AE2844" i="1"/>
  <c r="AF7320" i="1"/>
  <c r="AF4570" i="1"/>
  <c r="AF9164" i="1"/>
  <c r="AF9173" i="1"/>
  <c r="AF4089" i="1"/>
  <c r="AF9905" i="1"/>
  <c r="AF2875" i="1"/>
  <c r="AE2875" i="1"/>
  <c r="AF4563" i="1"/>
  <c r="AF8476" i="1"/>
  <c r="AF9028" i="1"/>
  <c r="AF9057" i="1"/>
  <c r="AF10899" i="1"/>
  <c r="AF6123" i="1"/>
  <c r="AF5754" i="1"/>
  <c r="AF9607" i="1"/>
  <c r="AF4655" i="1"/>
  <c r="AF4329" i="1"/>
  <c r="AF8665" i="1"/>
  <c r="AF8672" i="1"/>
  <c r="AF4348" i="1"/>
  <c r="AF7426" i="1"/>
  <c r="AF1387" i="1"/>
  <c r="AE1387" i="1"/>
  <c r="AD1387" i="1"/>
  <c r="AF4345" i="1"/>
  <c r="AF9036" i="1"/>
  <c r="AF4853" i="1"/>
  <c r="AF7502" i="1"/>
  <c r="AF4612" i="1"/>
  <c r="AF4608" i="1"/>
  <c r="AF5767" i="1"/>
  <c r="AF4956" i="1"/>
  <c r="AF4471" i="1"/>
  <c r="AF4637" i="1"/>
  <c r="AF10361" i="1"/>
  <c r="AF735" i="1"/>
  <c r="AE735" i="1"/>
  <c r="AD735" i="1"/>
  <c r="AF8433" i="1"/>
  <c r="AF9163" i="1"/>
  <c r="AF8472" i="1"/>
  <c r="AF690" i="1"/>
  <c r="AE690" i="1"/>
  <c r="AD690" i="1"/>
  <c r="AF4366" i="1"/>
  <c r="AF5599" i="1"/>
  <c r="AF7525" i="1"/>
  <c r="AF162" i="1"/>
  <c r="AE162" i="1"/>
  <c r="AG162" i="1"/>
  <c r="AD162" i="1"/>
  <c r="AF10796" i="1"/>
  <c r="AF10431" i="1"/>
  <c r="AF7527" i="1"/>
  <c r="AF5141" i="1"/>
  <c r="AF6140" i="1"/>
  <c r="AF9628" i="1"/>
  <c r="AF9188" i="1"/>
  <c r="AF6193" i="1"/>
  <c r="AF9063" i="1"/>
  <c r="AF8144" i="1"/>
  <c r="AF5111" i="1"/>
  <c r="AF10799" i="1"/>
  <c r="AF8146" i="1"/>
  <c r="AF7491" i="1"/>
  <c r="AF9502" i="1"/>
  <c r="AF6099" i="1"/>
  <c r="AF7507" i="1"/>
  <c r="AF10994" i="1"/>
  <c r="AF799" i="1"/>
  <c r="AE799" i="1"/>
  <c r="AD799" i="1"/>
  <c r="AF10425" i="1"/>
  <c r="AF10814" i="1"/>
  <c r="AF823" i="1"/>
  <c r="AE823" i="1"/>
  <c r="AD823" i="1"/>
  <c r="AF818" i="1"/>
  <c r="AE818" i="1"/>
  <c r="AD818" i="1"/>
  <c r="AF796" i="1"/>
  <c r="AE796" i="1"/>
  <c r="AD796" i="1"/>
  <c r="AF5770" i="1"/>
  <c r="AF7541" i="1"/>
  <c r="AF10954" i="1"/>
  <c r="AF8124" i="1"/>
  <c r="AF996" i="1"/>
  <c r="AE996" i="1"/>
  <c r="AD996" i="1"/>
  <c r="AF9624" i="1"/>
  <c r="AF7360" i="1"/>
  <c r="AF8126" i="1"/>
  <c r="AF4627" i="1"/>
  <c r="AF7556" i="1"/>
  <c r="AF7549" i="1"/>
  <c r="AF10226" i="1"/>
  <c r="AF6538" i="1"/>
  <c r="AF4605" i="1"/>
  <c r="AF4362" i="1"/>
  <c r="AF7555" i="1"/>
  <c r="AF1314" i="1"/>
  <c r="AD1314" i="1"/>
  <c r="AE1314" i="1"/>
  <c r="AF5821" i="1"/>
  <c r="AF7700" i="1"/>
  <c r="AF3103" i="1"/>
  <c r="AF7275" i="1"/>
  <c r="AF1107" i="1"/>
  <c r="AE1107" i="1"/>
  <c r="AD1107" i="1"/>
  <c r="AF1104" i="1"/>
  <c r="AE1104" i="1"/>
  <c r="AD1104" i="1"/>
  <c r="AF7558" i="1"/>
  <c r="AF7704" i="1"/>
  <c r="AF7465" i="1"/>
  <c r="AF11113" i="1"/>
  <c r="AF5225" i="1"/>
  <c r="AF7882" i="1"/>
  <c r="AF7466" i="1"/>
  <c r="AF8295" i="1"/>
  <c r="AF625" i="1"/>
  <c r="AE625" i="1"/>
  <c r="AD625" i="1"/>
  <c r="AF1046" i="1"/>
  <c r="AE1046" i="1"/>
  <c r="AD1046" i="1"/>
  <c r="AF6433" i="1"/>
  <c r="AF6273" i="1"/>
  <c r="AF7891" i="1"/>
  <c r="AF5943" i="1"/>
  <c r="AF10805" i="1"/>
  <c r="AF624" i="1"/>
  <c r="AE624" i="1"/>
  <c r="AD624" i="1"/>
  <c r="AF5917" i="1"/>
  <c r="AF10352" i="1"/>
  <c r="AG164" i="1"/>
  <c r="AF164" i="1"/>
  <c r="AE164" i="1"/>
  <c r="AD164" i="1"/>
  <c r="AF5926" i="1"/>
  <c r="AF1094" i="1"/>
  <c r="AE1094" i="1"/>
  <c r="AD1094" i="1"/>
  <c r="AF1226" i="1"/>
  <c r="AE1226" i="1"/>
  <c r="AD1226" i="1"/>
  <c r="AF5744" i="1"/>
  <c r="AF5098" i="1"/>
  <c r="AF5138" i="1"/>
  <c r="AF10287" i="1"/>
  <c r="AF8427" i="1"/>
  <c r="AF8432" i="1"/>
  <c r="AF5136" i="1"/>
  <c r="AF8291" i="1"/>
  <c r="AF8417" i="1"/>
  <c r="AF331" i="1"/>
  <c r="AE331" i="1"/>
  <c r="AD331" i="1"/>
  <c r="AF9750" i="1"/>
  <c r="AF3726" i="1"/>
  <c r="AF5123" i="1"/>
  <c r="AF1050" i="1"/>
  <c r="AE1050" i="1"/>
  <c r="AD1050" i="1"/>
  <c r="AF6922" i="1"/>
  <c r="AF216" i="1"/>
  <c r="AE216" i="1"/>
  <c r="AD216" i="1"/>
  <c r="AF5254" i="1"/>
  <c r="AF9790" i="1"/>
  <c r="AF9791" i="1"/>
  <c r="AF1394" i="1"/>
  <c r="AD1394" i="1"/>
  <c r="AE1394" i="1"/>
  <c r="AF7674" i="1"/>
  <c r="AF5258" i="1"/>
  <c r="AF5612" i="1"/>
  <c r="AF1109" i="1"/>
  <c r="AE1109" i="1"/>
  <c r="AD1109" i="1"/>
  <c r="AF7657" i="1"/>
  <c r="AF5606" i="1"/>
  <c r="AF634" i="1"/>
  <c r="AE634" i="1"/>
  <c r="AD634" i="1"/>
  <c r="AF8407" i="1"/>
  <c r="AF649" i="1"/>
  <c r="AE649" i="1"/>
  <c r="AD649" i="1"/>
  <c r="AF8437" i="1"/>
  <c r="AF5588" i="1"/>
  <c r="AF660" i="1"/>
  <c r="AE660" i="1"/>
  <c r="AD660" i="1"/>
  <c r="AF626" i="1"/>
  <c r="AE626" i="1"/>
  <c r="AD626" i="1"/>
  <c r="AF10765" i="1"/>
  <c r="AF8398" i="1"/>
  <c r="AF9169" i="1"/>
  <c r="AF3108" i="1"/>
  <c r="AE3108" i="1"/>
  <c r="AF10254" i="1"/>
  <c r="AF5580" i="1"/>
  <c r="AF5575" i="1"/>
  <c r="AF9656" i="1"/>
  <c r="AF4958" i="1"/>
  <c r="AF10240" i="1"/>
  <c r="AF9161" i="1"/>
  <c r="AF5204" i="1"/>
  <c r="AF5212" i="1"/>
  <c r="AF5577" i="1"/>
  <c r="AF5571" i="1"/>
  <c r="AF7489" i="1"/>
  <c r="AF7500" i="1"/>
  <c r="AF7342" i="1"/>
  <c r="AF1725" i="1"/>
  <c r="AE1725" i="1"/>
  <c r="AK1725" i="1" s="1"/>
  <c r="AL1725" i="1" s="1"/>
  <c r="AD1725" i="1"/>
  <c r="AF4990" i="1"/>
  <c r="AF8408" i="1"/>
  <c r="AF611" i="1"/>
  <c r="AE611" i="1"/>
  <c r="AD611" i="1"/>
  <c r="AF5567" i="1"/>
  <c r="AF5559" i="1"/>
  <c r="AF4910" i="1"/>
  <c r="AF9003" i="1"/>
  <c r="AF984" i="1"/>
  <c r="AE984" i="1"/>
  <c r="AD984" i="1"/>
  <c r="AF9733" i="1"/>
  <c r="AF10663" i="1"/>
  <c r="AF8187" i="1"/>
  <c r="AF7579" i="1"/>
  <c r="AF7347" i="1"/>
  <c r="AF7355" i="1"/>
  <c r="AF9186" i="1"/>
  <c r="AF8319" i="1"/>
  <c r="AF8161" i="1"/>
  <c r="AF6539" i="1"/>
  <c r="AF7349" i="1"/>
  <c r="AF7734" i="1"/>
  <c r="AE3109" i="1"/>
  <c r="AD3109" i="1"/>
  <c r="AF3109" i="1"/>
  <c r="AF5562" i="1"/>
  <c r="AF5579" i="1"/>
  <c r="AF4532" i="1"/>
  <c r="AF7841" i="1"/>
  <c r="AF1307" i="1"/>
  <c r="AE1307" i="1"/>
  <c r="AD1307" i="1"/>
  <c r="AF3829" i="1"/>
  <c r="AF4535" i="1"/>
  <c r="AF4527" i="1"/>
  <c r="AF7512" i="1"/>
  <c r="AF8044" i="1"/>
  <c r="AF1145" i="1"/>
  <c r="AE1145" i="1"/>
  <c r="AD1145" i="1"/>
  <c r="AF4941" i="1"/>
  <c r="AF8998" i="1"/>
  <c r="AF4331" i="1"/>
  <c r="AF4340" i="1"/>
  <c r="AF5822" i="1"/>
  <c r="AF8037" i="1"/>
  <c r="AF9087" i="1"/>
  <c r="AF9737" i="1"/>
  <c r="AF8114" i="1"/>
  <c r="AF10016" i="1"/>
  <c r="AF10022" i="1"/>
  <c r="AF8041" i="1"/>
  <c r="AF9084" i="1"/>
  <c r="AF8987" i="1"/>
  <c r="AF8299" i="1"/>
  <c r="AF1088" i="1"/>
  <c r="AE1088" i="1"/>
  <c r="AD1088" i="1"/>
  <c r="AF8372" i="1"/>
  <c r="AF10017" i="1"/>
  <c r="AF8305" i="1"/>
  <c r="AF8602" i="1"/>
  <c r="AF5784" i="1"/>
  <c r="AF8141" i="1"/>
  <c r="AF5116" i="1"/>
  <c r="AF8027" i="1"/>
  <c r="AF5115" i="1"/>
  <c r="AF5918" i="1"/>
  <c r="AF5113" i="1"/>
  <c r="AF5118" i="1"/>
  <c r="AF8344" i="1"/>
  <c r="AF8353" i="1"/>
  <c r="AF11111" i="1"/>
  <c r="AF8696" i="1"/>
  <c r="AF8614" i="1"/>
  <c r="AF8182" i="1"/>
  <c r="AF8612" i="1"/>
  <c r="AF8457" i="1"/>
  <c r="AF8466" i="1"/>
  <c r="AF8170" i="1"/>
  <c r="AF8186" i="1"/>
  <c r="AF8018" i="1"/>
  <c r="AF8020" i="1"/>
  <c r="AF4416" i="1"/>
  <c r="AF8751" i="1"/>
  <c r="AF5581" i="1"/>
  <c r="AF5570" i="1"/>
  <c r="AF4414" i="1"/>
  <c r="AF4519" i="1"/>
  <c r="AF8744" i="1"/>
  <c r="AF8747" i="1"/>
  <c r="AF8483" i="1"/>
  <c r="AF5566" i="1"/>
  <c r="AF4518" i="1"/>
  <c r="AF10367" i="1"/>
  <c r="AF1139" i="1"/>
  <c r="AE1139" i="1"/>
  <c r="AD1139" i="1"/>
  <c r="AF330" i="1"/>
  <c r="AE330" i="1"/>
  <c r="AD330" i="1"/>
  <c r="AF4904" i="1"/>
  <c r="AF8937" i="1"/>
  <c r="AF2455" i="1"/>
  <c r="AL2455" i="1"/>
  <c r="AF7332" i="1"/>
  <c r="AF10150" i="1"/>
  <c r="AF8935" i="1"/>
  <c r="AF8428" i="1"/>
  <c r="AF2662" i="1"/>
  <c r="AE2662" i="1"/>
  <c r="AF2646" i="1"/>
  <c r="AE2646" i="1"/>
  <c r="AF2656" i="1"/>
  <c r="AE2656" i="1"/>
  <c r="AF6364" i="1"/>
  <c r="AF607" i="1"/>
  <c r="AE607" i="1"/>
  <c r="AD607" i="1"/>
  <c r="AF4462" i="1"/>
  <c r="AF4631" i="1"/>
  <c r="AF2659" i="1"/>
  <c r="AE2659" i="1"/>
  <c r="AF3913" i="1"/>
  <c r="AF4623" i="1"/>
  <c r="AF4619" i="1"/>
  <c r="AF6425" i="1"/>
  <c r="AF5219" i="1"/>
  <c r="AF435" i="1"/>
  <c r="AE435" i="1"/>
  <c r="AD435" i="1"/>
  <c r="AF4413" i="1"/>
  <c r="AF4417" i="1"/>
  <c r="AF4460" i="1"/>
  <c r="AF4455" i="1"/>
  <c r="AF4477" i="1"/>
  <c r="AF5196" i="1"/>
  <c r="AF5210" i="1"/>
  <c r="AF8588" i="1"/>
  <c r="AF8579" i="1"/>
  <c r="AF8754" i="1"/>
  <c r="AF8582" i="1"/>
  <c r="AF8474" i="1"/>
  <c r="AF8512" i="1"/>
  <c r="AF8849" i="1"/>
  <c r="AF8583" i="1"/>
  <c r="AF652" i="1"/>
  <c r="AE652" i="1"/>
  <c r="AD652" i="1"/>
  <c r="AF8276" i="1"/>
  <c r="AF8280" i="1"/>
  <c r="AF8104" i="1"/>
  <c r="AF8586" i="1"/>
  <c r="AF895" i="1"/>
  <c r="AE895" i="1"/>
  <c r="AD895" i="1"/>
  <c r="AG44" i="1"/>
  <c r="AF44" i="1"/>
  <c r="AE44" i="1"/>
  <c r="AD44" i="1"/>
  <c r="AG111" i="1"/>
  <c r="AF111" i="1"/>
  <c r="AE111" i="1"/>
  <c r="AD111" i="1"/>
  <c r="AF159" i="1"/>
  <c r="AG159" i="1"/>
  <c r="AE159" i="1"/>
  <c r="AD159" i="1"/>
  <c r="AG115" i="1"/>
  <c r="AF115" i="1"/>
  <c r="AE115" i="1"/>
  <c r="AD115" i="1"/>
  <c r="AG54" i="1"/>
  <c r="AF54" i="1"/>
  <c r="AE54" i="1"/>
  <c r="AD54" i="1"/>
  <c r="AF7277" i="1"/>
  <c r="AF8906" i="1"/>
  <c r="AF6120" i="1"/>
  <c r="AF50" i="1"/>
  <c r="AG50" i="1"/>
  <c r="AE50" i="1"/>
  <c r="AD50" i="1"/>
  <c r="AG79" i="1"/>
  <c r="AF79" i="1"/>
  <c r="AE79" i="1"/>
  <c r="AD79" i="1"/>
  <c r="AG72" i="1"/>
  <c r="AF72" i="1"/>
  <c r="AE72" i="1"/>
  <c r="AD72" i="1"/>
  <c r="AF6153" i="1"/>
  <c r="AF6188" i="1"/>
  <c r="AF5740" i="1"/>
  <c r="AF8867" i="1"/>
  <c r="AG57" i="1"/>
  <c r="AF57" i="1"/>
  <c r="AE57" i="1"/>
  <c r="AD57" i="1"/>
  <c r="AF8917" i="1"/>
  <c r="AF6315" i="1"/>
  <c r="AF8861" i="1"/>
  <c r="AF8872" i="1"/>
  <c r="AF8864" i="1"/>
  <c r="AF8865" i="1"/>
  <c r="AF8855" i="1"/>
  <c r="AF598" i="1"/>
  <c r="AE598" i="1"/>
  <c r="AD598" i="1"/>
  <c r="AF6472" i="1"/>
  <c r="AF5742" i="1"/>
  <c r="AF8510" i="1"/>
  <c r="AF9861" i="1"/>
  <c r="AF9849" i="1"/>
  <c r="AF8788" i="1"/>
  <c r="AF5545" i="1"/>
  <c r="AF5639" i="1"/>
  <c r="AF8790" i="1"/>
  <c r="AF8791" i="1"/>
  <c r="AF4739" i="1"/>
  <c r="AF8883" i="1"/>
  <c r="AF8892" i="1"/>
  <c r="AF5635" i="1"/>
  <c r="AF5627" i="1"/>
  <c r="AF8789" i="1"/>
  <c r="AF8566" i="1"/>
  <c r="AF8903" i="1"/>
  <c r="AG163" i="1"/>
  <c r="AF163" i="1"/>
  <c r="AE163" i="1"/>
  <c r="AD163" i="1"/>
  <c r="AF8915" i="1"/>
  <c r="AF2652" i="1"/>
  <c r="AE2652" i="1"/>
  <c r="AF7420" i="1"/>
  <c r="AF8809" i="1"/>
  <c r="AF7943" i="1"/>
  <c r="AF7926" i="1"/>
  <c r="AF8899" i="1"/>
  <c r="AF5756" i="1"/>
  <c r="AF4400" i="1"/>
  <c r="AF4404" i="1"/>
  <c r="AF8909" i="1"/>
  <c r="AF4407" i="1"/>
  <c r="AF4394" i="1"/>
  <c r="AF8877" i="1"/>
  <c r="AF8902" i="1"/>
  <c r="AF8031" i="1"/>
  <c r="AF5031" i="1"/>
  <c r="AF8965" i="1"/>
  <c r="AF1306" i="1"/>
  <c r="AE1306" i="1"/>
  <c r="AD1306" i="1"/>
  <c r="AF5019" i="1"/>
  <c r="AF5032" i="1"/>
  <c r="AF6443" i="1"/>
  <c r="AF9011" i="1"/>
  <c r="AF977" i="1"/>
  <c r="AE977" i="1"/>
  <c r="AD977" i="1"/>
  <c r="AF6131" i="1"/>
  <c r="AF5011" i="1"/>
  <c r="AF6450" i="1"/>
  <c r="AF6474" i="1"/>
  <c r="AF9009" i="1"/>
  <c r="AF11104" i="1"/>
  <c r="AF5020" i="1"/>
  <c r="AF7168" i="1"/>
  <c r="AF5718" i="1"/>
  <c r="AF5731" i="1"/>
  <c r="AF5924" i="1"/>
  <c r="AF6031" i="1"/>
  <c r="AF8382" i="1"/>
  <c r="AF6035" i="1"/>
  <c r="AF6428" i="1"/>
  <c r="AF8386" i="1"/>
  <c r="AF8444" i="1"/>
  <c r="AG56" i="1"/>
  <c r="AF56" i="1"/>
  <c r="AE56" i="1"/>
  <c r="AD56" i="1"/>
  <c r="AG61" i="1"/>
  <c r="AF61" i="1"/>
  <c r="AE61" i="1"/>
  <c r="AD61" i="1"/>
  <c r="AF66" i="1"/>
  <c r="AE66" i="1"/>
  <c r="AG66" i="1"/>
  <c r="AD66" i="1"/>
  <c r="AF9740" i="1"/>
  <c r="AG40" i="1"/>
  <c r="AF40" i="1"/>
  <c r="AE40" i="1"/>
  <c r="AD40" i="1"/>
  <c r="AF7424" i="1"/>
  <c r="AF976" i="1"/>
  <c r="AE976" i="1"/>
  <c r="AD976" i="1"/>
  <c r="AF1294" i="1"/>
  <c r="AD1294" i="1"/>
  <c r="AE1294" i="1"/>
  <c r="AF7887" i="1"/>
  <c r="AF2887" i="1"/>
  <c r="AE2887" i="1"/>
  <c r="AF599" i="1"/>
  <c r="AE599" i="1"/>
  <c r="AD599" i="1"/>
  <c r="AF9622" i="1"/>
  <c r="AF2591" i="1"/>
  <c r="AE2591" i="1"/>
  <c r="AF8971" i="1"/>
  <c r="AF5551" i="1"/>
  <c r="AF5549" i="1"/>
  <c r="AF8939" i="1"/>
  <c r="AF2588" i="1"/>
  <c r="AE2588" i="1"/>
  <c r="AF8973" i="1"/>
  <c r="AF9004" i="1"/>
  <c r="AF999" i="1"/>
  <c r="AE999" i="1"/>
  <c r="AD999" i="1"/>
  <c r="AF8447" i="1"/>
  <c r="AF7932" i="1"/>
  <c r="AF5541" i="1"/>
  <c r="AF8308" i="1"/>
  <c r="AF8963" i="1"/>
  <c r="AF1419" i="1"/>
  <c r="AE1419" i="1"/>
  <c r="AD1419" i="1"/>
  <c r="AG147" i="1"/>
  <c r="AF147" i="1"/>
  <c r="AE147" i="1"/>
  <c r="AD147" i="1"/>
  <c r="AF7933" i="1"/>
  <c r="AF8195" i="1"/>
  <c r="AF8206" i="1"/>
  <c r="AF5028" i="1"/>
  <c r="AF8972" i="1"/>
  <c r="AG152" i="1"/>
  <c r="AF152" i="1"/>
  <c r="AE152" i="1"/>
  <c r="AD152" i="1"/>
  <c r="AF7307" i="1"/>
  <c r="AF7869" i="1"/>
  <c r="AF9865" i="1"/>
  <c r="AF9821" i="1"/>
  <c r="AF8389" i="1"/>
  <c r="AF6208" i="1"/>
  <c r="AF7866" i="1"/>
  <c r="AF9812" i="1"/>
  <c r="AF6178" i="1"/>
  <c r="AF6128" i="1"/>
  <c r="AF9866" i="1"/>
  <c r="AF6197" i="1"/>
  <c r="AF9837" i="1"/>
  <c r="AF6118" i="1"/>
  <c r="AF9844" i="1"/>
  <c r="AF9827" i="1"/>
  <c r="AF8315" i="1"/>
  <c r="AF7861" i="1"/>
  <c r="AF7856" i="1"/>
  <c r="AF9818" i="1"/>
  <c r="AF8394" i="1"/>
  <c r="AF9857" i="1"/>
  <c r="AF9814" i="1"/>
  <c r="AF9811" i="1"/>
  <c r="AF329" i="1"/>
  <c r="AE329" i="1"/>
  <c r="AD329" i="1"/>
  <c r="AF5221" i="1"/>
  <c r="AF7715" i="1"/>
  <c r="AF8792" i="1"/>
  <c r="AF9869" i="1"/>
  <c r="AF3246" i="1"/>
  <c r="AE3246" i="1"/>
  <c r="AF9675" i="1"/>
  <c r="AF6260" i="1"/>
  <c r="AF9839" i="1"/>
  <c r="AF9854" i="1"/>
  <c r="AF10623" i="1"/>
  <c r="AF7400" i="1"/>
  <c r="AF7591" i="1"/>
  <c r="AF9851" i="1"/>
  <c r="AF10326" i="1"/>
  <c r="AF5240" i="1"/>
  <c r="AF2760" i="1"/>
  <c r="AE2760" i="1"/>
  <c r="AF2768" i="1"/>
  <c r="AE2768" i="1"/>
  <c r="AF2772" i="1"/>
  <c r="AE2772" i="1"/>
  <c r="AF1160" i="1"/>
  <c r="AE1160" i="1"/>
  <c r="AD1160" i="1"/>
  <c r="AF7775" i="1"/>
  <c r="AF6122" i="1"/>
  <c r="AF5248" i="1"/>
  <c r="AF5232" i="1"/>
  <c r="AF2763" i="1"/>
  <c r="AE2763" i="1"/>
  <c r="AF5235" i="1"/>
  <c r="AF6113" i="1"/>
  <c r="AF336" i="1"/>
  <c r="AE336" i="1"/>
  <c r="AD336" i="1"/>
  <c r="AF6190" i="1"/>
  <c r="AF9068" i="1"/>
  <c r="AF543" i="1"/>
  <c r="AE543" i="1"/>
  <c r="AD543" i="1"/>
  <c r="AF5242" i="1"/>
  <c r="AF4863" i="1"/>
  <c r="AF11106" i="1"/>
  <c r="AF5558" i="1"/>
  <c r="AF8690" i="1"/>
  <c r="AF752" i="1"/>
  <c r="AE752" i="1"/>
  <c r="AD752" i="1"/>
  <c r="AF7997" i="1"/>
  <c r="AF6146" i="1"/>
  <c r="AF8546" i="1"/>
  <c r="AF7989" i="1"/>
  <c r="AF5195" i="1"/>
  <c r="AF8550" i="1"/>
  <c r="AF10382" i="1"/>
  <c r="AF6314" i="1"/>
  <c r="AF6278" i="1"/>
  <c r="AF6269" i="1"/>
  <c r="AF8687" i="1"/>
  <c r="AF6307" i="1"/>
  <c r="AF6267" i="1"/>
  <c r="AF6288" i="1"/>
  <c r="AF8544" i="1"/>
  <c r="AF6199" i="1"/>
  <c r="AF6173" i="1"/>
  <c r="AF6286" i="1"/>
  <c r="AF6090" i="1"/>
  <c r="AF7974" i="1"/>
  <c r="AF6302" i="1"/>
  <c r="AF8100" i="1"/>
  <c r="AF683" i="1"/>
  <c r="AE683" i="1"/>
  <c r="AD683" i="1"/>
  <c r="AF6234" i="1"/>
  <c r="AF6166" i="1"/>
  <c r="AF6170" i="1"/>
  <c r="AF5360" i="1"/>
  <c r="AF8681" i="1"/>
  <c r="AF8539" i="1"/>
  <c r="AG83" i="1"/>
  <c r="AF83" i="1"/>
  <c r="AE83" i="1"/>
  <c r="AD83" i="1"/>
  <c r="AF8538" i="1"/>
  <c r="AF6101" i="1"/>
  <c r="AF8765" i="1"/>
  <c r="AF6250" i="1"/>
  <c r="AF10252" i="1"/>
  <c r="AF8768" i="1"/>
  <c r="AF8771" i="1"/>
  <c r="AF5366" i="1"/>
  <c r="AF6253" i="1"/>
  <c r="AF5367" i="1"/>
  <c r="AF8532" i="1"/>
  <c r="AF4933" i="1"/>
  <c r="AF8541" i="1"/>
  <c r="AF6294" i="1"/>
  <c r="AF6289" i="1"/>
  <c r="AF8686" i="1"/>
  <c r="AF10566" i="1"/>
  <c r="AF9621" i="1"/>
  <c r="AF6312" i="1"/>
  <c r="AF6198" i="1"/>
  <c r="AF6205" i="1"/>
  <c r="AF2611" i="1"/>
  <c r="AL2611" i="1"/>
  <c r="AF9311" i="1"/>
  <c r="AF7522" i="1"/>
  <c r="AF6215" i="1"/>
  <c r="AF7264" i="1"/>
  <c r="AF6262" i="1"/>
  <c r="AF6218" i="1"/>
  <c r="AF10762" i="1"/>
  <c r="AF4980" i="1"/>
  <c r="AF10764" i="1"/>
  <c r="AF1329" i="1"/>
  <c r="AE1329" i="1"/>
  <c r="AD1329" i="1"/>
  <c r="AF9366" i="1"/>
  <c r="AF10279" i="1"/>
  <c r="AF284" i="1"/>
  <c r="AE284" i="1"/>
  <c r="AD284" i="1"/>
  <c r="AF1159" i="1"/>
  <c r="AD1159" i="1"/>
  <c r="AE1159" i="1"/>
  <c r="AF9507" i="1"/>
  <c r="AF1161" i="1"/>
  <c r="AE1161" i="1"/>
  <c r="AD1161" i="1"/>
  <c r="AF5378" i="1"/>
  <c r="AF5176" i="1"/>
  <c r="AF2939" i="1"/>
  <c r="AE2939" i="1"/>
  <c r="AF4823" i="1"/>
  <c r="AF10771" i="1"/>
  <c r="AF10572" i="1"/>
  <c r="AF5705" i="1"/>
  <c r="AF4821" i="1"/>
  <c r="AF316" i="1"/>
  <c r="AE316" i="1"/>
  <c r="AD316" i="1"/>
  <c r="AF1328" i="1"/>
  <c r="AE1328" i="1"/>
  <c r="AD1328" i="1"/>
  <c r="AF10609" i="1"/>
  <c r="AF10162" i="1"/>
  <c r="AF10731" i="1"/>
  <c r="AF10632" i="1"/>
  <c r="AF10259" i="1"/>
  <c r="AF10289" i="1"/>
  <c r="AF10294" i="1"/>
  <c r="AF10296" i="1"/>
  <c r="AF10328" i="1"/>
  <c r="AF10327" i="1"/>
  <c r="AF10728" i="1"/>
  <c r="AF4936" i="1"/>
  <c r="AG87" i="1"/>
  <c r="AF87" i="1"/>
  <c r="AE87" i="1"/>
  <c r="AD87" i="1"/>
  <c r="AF10212" i="1"/>
  <c r="AF413" i="1"/>
  <c r="AE413" i="1"/>
  <c r="AD413" i="1"/>
  <c r="AF4950" i="1"/>
  <c r="AF1342" i="1"/>
  <c r="AD1342" i="1"/>
  <c r="AE1342" i="1"/>
  <c r="AF4854" i="1"/>
  <c r="AF8011" i="1"/>
  <c r="AF6025" i="1"/>
  <c r="AF9483" i="1"/>
  <c r="AF4820" i="1"/>
  <c r="AF547" i="1"/>
  <c r="AE547" i="1"/>
  <c r="AD547" i="1"/>
  <c r="AF4479" i="1"/>
  <c r="AF1823" i="1"/>
  <c r="AE1823" i="1"/>
  <c r="AK1823" i="1" s="1"/>
  <c r="AL1823" i="1" s="1"/>
  <c r="AF1812" i="1"/>
  <c r="AE1812" i="1"/>
  <c r="AK1812" i="1" s="1"/>
  <c r="AL1812" i="1" s="1"/>
  <c r="AF425" i="1"/>
  <c r="AE425" i="1"/>
  <c r="AD425" i="1"/>
  <c r="AF420" i="1"/>
  <c r="AE420" i="1"/>
  <c r="AD420" i="1"/>
  <c r="AF668" i="1"/>
  <c r="AE668" i="1"/>
  <c r="AD668" i="1"/>
  <c r="AF296" i="1"/>
  <c r="AE296" i="1"/>
  <c r="AD296" i="1"/>
  <c r="AF3836" i="1"/>
  <c r="AF9745" i="1"/>
  <c r="AF10241" i="1"/>
  <c r="AF5650" i="1"/>
  <c r="AG166" i="1"/>
  <c r="AF166" i="1"/>
  <c r="AE166" i="1"/>
  <c r="AD166" i="1"/>
  <c r="AG169" i="1"/>
  <c r="AF169" i="1"/>
  <c r="AE169" i="1"/>
  <c r="AD169" i="1"/>
  <c r="AF4840" i="1"/>
  <c r="AF5916" i="1"/>
  <c r="AF7167" i="1"/>
  <c r="AF410" i="1"/>
  <c r="AE410" i="1"/>
  <c r="AD410" i="1"/>
  <c r="AF10836" i="1"/>
  <c r="AF10833" i="1"/>
  <c r="AF10829" i="1"/>
  <c r="AF10866" i="1"/>
  <c r="AF10648" i="1"/>
  <c r="AF7699" i="1"/>
  <c r="AE2933" i="1"/>
  <c r="AD2933" i="1"/>
  <c r="AF2933" i="1"/>
  <c r="AF10840" i="1"/>
  <c r="AF11294" i="1"/>
  <c r="AF7599" i="1"/>
  <c r="AF1986" i="1"/>
  <c r="AE1986" i="1"/>
  <c r="AF2022" i="1"/>
  <c r="AE2022" i="1"/>
  <c r="AF1868" i="1"/>
  <c r="AE1868" i="1"/>
  <c r="AF6322" i="1"/>
  <c r="AF11051" i="1"/>
  <c r="AF10607" i="1"/>
  <c r="AF1752" i="1"/>
  <c r="AE1752" i="1"/>
  <c r="AK1752" i="1" s="1"/>
  <c r="AL1752" i="1" s="1"/>
  <c r="AF281" i="1"/>
  <c r="AE281" i="1"/>
  <c r="AD281" i="1"/>
  <c r="AF4845" i="1"/>
  <c r="AF1946" i="1"/>
  <c r="AE1946" i="1"/>
  <c r="AF1901" i="1"/>
  <c r="AE1901" i="1"/>
  <c r="AD1901" i="1"/>
  <c r="AF1959" i="1"/>
  <c r="AE1959" i="1"/>
  <c r="AF1992" i="1"/>
  <c r="AE1992" i="1"/>
  <c r="AF1859" i="1"/>
  <c r="AE1859" i="1"/>
  <c r="AF1931" i="1"/>
  <c r="AE1931" i="1"/>
  <c r="AF1975" i="1"/>
  <c r="AE1975" i="1"/>
  <c r="AF9801" i="1"/>
  <c r="AF1983" i="1"/>
  <c r="AE1983" i="1"/>
  <c r="AF1856" i="1"/>
  <c r="AE1856" i="1"/>
  <c r="AF1919" i="1"/>
  <c r="AE1919" i="1"/>
  <c r="AF1932" i="1"/>
  <c r="AE1932" i="1"/>
  <c r="AF1850" i="1"/>
  <c r="AE1850" i="1"/>
  <c r="AF2007" i="1"/>
  <c r="AE2007" i="1"/>
  <c r="AF1997" i="1"/>
  <c r="AE1997" i="1"/>
  <c r="AD1997" i="1"/>
  <c r="AF2005" i="1"/>
  <c r="AE2005" i="1"/>
  <c r="AD2005" i="1"/>
  <c r="AF1958" i="1"/>
  <c r="AE1958" i="1"/>
  <c r="AF1913" i="1"/>
  <c r="AE1913" i="1"/>
  <c r="AD1913" i="1"/>
  <c r="AF1962" i="1"/>
  <c r="AE1962" i="1"/>
  <c r="AF1873" i="1"/>
  <c r="AE1873" i="1"/>
  <c r="AD1873" i="1"/>
  <c r="AF1876" i="1"/>
  <c r="AE1876" i="1"/>
  <c r="AF7624" i="1"/>
  <c r="AF7736" i="1"/>
  <c r="AF1863" i="1"/>
  <c r="AE1863" i="1"/>
  <c r="AF1900" i="1"/>
  <c r="AE1900" i="1"/>
  <c r="AF1846" i="1"/>
  <c r="AE1846" i="1"/>
  <c r="AK1846" i="1" s="1"/>
  <c r="AF1914" i="1"/>
  <c r="AE1914" i="1"/>
  <c r="AF2027" i="1"/>
  <c r="AE2027" i="1"/>
  <c r="AF1875" i="1"/>
  <c r="AE1875" i="1"/>
  <c r="AF1885" i="1"/>
  <c r="AE1885" i="1"/>
  <c r="AD1885" i="1"/>
  <c r="AF1978" i="1"/>
  <c r="AE1978" i="1"/>
  <c r="AF9349" i="1"/>
  <c r="AF1921" i="1"/>
  <c r="AE1921" i="1"/>
  <c r="AD1921" i="1"/>
  <c r="AF2030" i="1"/>
  <c r="AE2030" i="1"/>
  <c r="AF1934" i="1"/>
  <c r="AE1934" i="1"/>
  <c r="AF1945" i="1"/>
  <c r="AE1945" i="1"/>
  <c r="AD1945" i="1"/>
  <c r="AF1933" i="1"/>
  <c r="AE1933" i="1"/>
  <c r="AD1933" i="1"/>
  <c r="AF1981" i="1"/>
  <c r="AE1981" i="1"/>
  <c r="AD1981" i="1"/>
  <c r="AF3781" i="1"/>
  <c r="AF3966" i="1"/>
  <c r="AF6357" i="1"/>
  <c r="AF8133" i="1"/>
  <c r="AF8129" i="1"/>
  <c r="AD3452" i="1"/>
  <c r="AD3447" i="1"/>
  <c r="AD3442" i="1"/>
  <c r="AD3436" i="1"/>
  <c r="AD3431" i="1"/>
  <c r="AD3420" i="1"/>
  <c r="AD3415" i="1"/>
  <c r="AD3410" i="1"/>
  <c r="AD3404" i="1"/>
  <c r="AD3399" i="1"/>
  <c r="AD3383" i="1"/>
  <c r="AD3378" i="1"/>
  <c r="AD3372" i="1"/>
  <c r="AD3367" i="1"/>
  <c r="AD3356" i="1"/>
  <c r="AD3351" i="1"/>
  <c r="AD3346" i="1"/>
  <c r="AD3340" i="1"/>
  <c r="AD3319" i="1"/>
  <c r="AD3314" i="1"/>
  <c r="AD3298" i="1"/>
  <c r="AD3292" i="1"/>
  <c r="AD3287" i="1"/>
  <c r="AD3276" i="1"/>
  <c r="AD3271" i="1"/>
  <c r="AD3266" i="1"/>
  <c r="AD3260" i="1"/>
  <c r="AD3255" i="1"/>
  <c r="AD3250" i="1"/>
  <c r="AD3244" i="1"/>
  <c r="AD3239" i="1"/>
  <c r="AD3234" i="1"/>
  <c r="AD3218" i="1"/>
  <c r="AD3212" i="1"/>
  <c r="AD3202" i="1"/>
  <c r="AD3196" i="1"/>
  <c r="AD3191" i="1"/>
  <c r="AD3180" i="1"/>
  <c r="AD3175" i="1"/>
  <c r="AD3170" i="1"/>
  <c r="AD3154" i="1"/>
  <c r="AD3143" i="1"/>
  <c r="AD3138" i="1"/>
  <c r="AD3127" i="1"/>
  <c r="AD3111" i="1"/>
  <c r="AD3106" i="1"/>
  <c r="AD3096" i="1"/>
  <c r="AD3091" i="1"/>
  <c r="AD3080" i="1"/>
  <c r="AD3075" i="1"/>
  <c r="AD3071" i="1"/>
  <c r="AD3066" i="1"/>
  <c r="AD3060" i="1"/>
  <c r="AD3055" i="1"/>
  <c r="AD3044" i="1"/>
  <c r="AD3039" i="1"/>
  <c r="AD3028" i="1"/>
  <c r="AD3023" i="1"/>
  <c r="AD3018" i="1"/>
  <c r="AD3012" i="1"/>
  <c r="AD3007" i="1"/>
  <c r="AD3002" i="1"/>
  <c r="AD2980" i="1"/>
  <c r="AD2970" i="1"/>
  <c r="AD2964" i="1"/>
  <c r="AD2954" i="1"/>
  <c r="AD2943" i="1"/>
  <c r="AD2938" i="1"/>
  <c r="AD2932" i="1"/>
  <c r="AD2927" i="1"/>
  <c r="AD2922" i="1"/>
  <c r="AD2916" i="1"/>
  <c r="AD2906" i="1"/>
  <c r="AD2900" i="1"/>
  <c r="AD2890" i="1"/>
  <c r="AD2884" i="1"/>
  <c r="AD2879" i="1"/>
  <c r="AD2874" i="1"/>
  <c r="AD2868" i="1"/>
  <c r="AD2863" i="1"/>
  <c r="AD2858" i="1"/>
  <c r="AD2852" i="1"/>
  <c r="AD2842" i="1"/>
  <c r="AD2836" i="1"/>
  <c r="AD2831" i="1"/>
  <c r="AD2826" i="1"/>
  <c r="AD2820" i="1"/>
  <c r="AD2804" i="1"/>
  <c r="AD2799" i="1"/>
  <c r="AD2783" i="1"/>
  <c r="AD2778" i="1"/>
  <c r="AD2772" i="1"/>
  <c r="AD2767" i="1"/>
  <c r="AD2762" i="1"/>
  <c r="AD2756" i="1"/>
  <c r="AD2751" i="1"/>
  <c r="AD2746" i="1"/>
  <c r="AD2724" i="1"/>
  <c r="AD2714" i="1"/>
  <c r="AD2708" i="1"/>
  <c r="AD2698" i="1"/>
  <c r="AD2692" i="1"/>
  <c r="AD2687" i="1"/>
  <c r="AD2666" i="1"/>
  <c r="AD2660" i="1"/>
  <c r="AD2655" i="1"/>
  <c r="AD2644" i="1"/>
  <c r="AD2639" i="1"/>
  <c r="AD2628" i="1"/>
  <c r="AD2612" i="1"/>
  <c r="AD2602" i="1"/>
  <c r="AD2596" i="1"/>
  <c r="AD2591" i="1"/>
  <c r="AD2580" i="1"/>
  <c r="AD2575" i="1"/>
  <c r="AD2570" i="1"/>
  <c r="AD2559" i="1"/>
  <c r="AD2554" i="1"/>
  <c r="AD2548" i="1"/>
  <c r="AD2543" i="1"/>
  <c r="AD2527" i="1"/>
  <c r="AD2516" i="1"/>
  <c r="AD2511" i="1"/>
  <c r="AD2500" i="1"/>
  <c r="AD2479" i="1"/>
  <c r="AD2474" i="1"/>
  <c r="AD2463" i="1"/>
  <c r="AD2458" i="1"/>
  <c r="AD2452" i="1"/>
  <c r="AD2447" i="1"/>
  <c r="AD2442" i="1"/>
  <c r="AD2436" i="1"/>
  <c r="AD2420" i="1"/>
  <c r="AD2415" i="1"/>
  <c r="AD2404" i="1"/>
  <c r="AD2399" i="1"/>
  <c r="AD2388" i="1"/>
  <c r="AD2383" i="1"/>
  <c r="AD2378" i="1"/>
  <c r="AD2367" i="1"/>
  <c r="AD2356" i="1"/>
  <c r="AD2351" i="1"/>
  <c r="AD2346" i="1"/>
  <c r="AD2340" i="1"/>
  <c r="AD2335" i="1"/>
  <c r="AD2324" i="1"/>
  <c r="AD2319" i="1"/>
  <c r="AD2314" i="1"/>
  <c r="AD2308" i="1"/>
  <c r="AD2303" i="1"/>
  <c r="AD2298" i="1"/>
  <c r="AD2282" i="1"/>
  <c r="AD2276" i="1"/>
  <c r="AD2266" i="1"/>
  <c r="AD2260" i="1"/>
  <c r="AD2255" i="1"/>
  <c r="AD2244" i="1"/>
  <c r="AD2239" i="1"/>
  <c r="AD2234" i="1"/>
  <c r="AD2228" i="1"/>
  <c r="AD2218" i="1"/>
  <c r="AD2212" i="1"/>
  <c r="AD2207" i="1"/>
  <c r="AD2196" i="1"/>
  <c r="AD2191" i="1"/>
  <c r="AD2186" i="1"/>
  <c r="AD2180" i="1"/>
  <c r="AD2164" i="1"/>
  <c r="AD2148" i="1"/>
  <c r="AD2143" i="1"/>
  <c r="AD2138" i="1"/>
  <c r="AD2132" i="1"/>
  <c r="AD2127" i="1"/>
  <c r="AD2122" i="1"/>
  <c r="AD2116" i="1"/>
  <c r="AD2106" i="1"/>
  <c r="AD2100" i="1"/>
  <c r="AD2095" i="1"/>
  <c r="AD2084" i="1"/>
  <c r="AD2079" i="1"/>
  <c r="AD2074" i="1"/>
  <c r="AD2068" i="1"/>
  <c r="AD2058" i="1"/>
  <c r="AD2052" i="1"/>
  <c r="AD2031" i="1"/>
  <c r="AD2020" i="1"/>
  <c r="AD2015" i="1"/>
  <c r="AD2010" i="1"/>
  <c r="AD1999" i="1"/>
  <c r="AD1988" i="1"/>
  <c r="AD1983" i="1"/>
  <c r="AD1978" i="1"/>
  <c r="AD1962" i="1"/>
  <c r="AD1946" i="1"/>
  <c r="AD1924" i="1"/>
  <c r="AD1919" i="1"/>
  <c r="AD1914" i="1"/>
  <c r="AD1898" i="1"/>
  <c r="AD1892" i="1"/>
  <c r="AD1876" i="1"/>
  <c r="AD1866" i="1"/>
  <c r="AD1860" i="1"/>
  <c r="AD1855" i="1"/>
  <c r="AD1850" i="1"/>
  <c r="AD1844" i="1"/>
  <c r="AD1839" i="1"/>
  <c r="AD1828" i="1"/>
  <c r="AD1823" i="1"/>
  <c r="AD1818" i="1"/>
  <c r="AD1812" i="1"/>
  <c r="AD1802" i="1"/>
  <c r="AD1791" i="1"/>
  <c r="AD1770" i="1"/>
  <c r="AD1759" i="1"/>
  <c r="AD1754" i="1"/>
  <c r="AD1743" i="1"/>
  <c r="AD1738" i="1"/>
  <c r="AD1732" i="1"/>
  <c r="AD1722" i="1"/>
  <c r="AD1716" i="1"/>
  <c r="AD1706" i="1"/>
  <c r="AD1690" i="1"/>
  <c r="AD1684" i="1"/>
  <c r="AD1679" i="1"/>
  <c r="AD1674" i="1"/>
  <c r="AD1667" i="1"/>
  <c r="AD1660" i="1"/>
  <c r="AD1652" i="1"/>
  <c r="AD1644" i="1"/>
  <c r="AD1634" i="1"/>
  <c r="AD1623" i="1"/>
  <c r="AD1612" i="1"/>
  <c r="AD1602" i="1"/>
  <c r="AD1591" i="1"/>
  <c r="AD1570" i="1"/>
  <c r="AD1559" i="1"/>
  <c r="AD1548" i="1"/>
  <c r="AD1527" i="1"/>
  <c r="AD1516" i="1"/>
  <c r="AD1495" i="1"/>
  <c r="AD1484" i="1"/>
  <c r="AD1474" i="1"/>
  <c r="AD1460" i="1"/>
  <c r="AD1439" i="1"/>
  <c r="AD1418" i="1"/>
  <c r="AD1354" i="1"/>
  <c r="AF3328" i="1"/>
  <c r="AE3328" i="1"/>
  <c r="AF8702" i="1"/>
  <c r="AF1614" i="1"/>
  <c r="AD1614" i="1"/>
  <c r="AE1614" i="1"/>
  <c r="AK1614" i="1" s="1"/>
  <c r="AL1614" i="1" s="1"/>
  <c r="AF8120" i="1"/>
  <c r="AF5711" i="1"/>
  <c r="AF2326" i="1"/>
  <c r="AE2326" i="1"/>
  <c r="AF3992" i="1"/>
  <c r="AF9720" i="1"/>
  <c r="AF95" i="1"/>
  <c r="AG95" i="1"/>
  <c r="AE95" i="1"/>
  <c r="AD95" i="1"/>
  <c r="AF2468" i="1"/>
  <c r="AE2468" i="1"/>
  <c r="AF5814" i="1"/>
  <c r="AF1504" i="1"/>
  <c r="AE1504" i="1"/>
  <c r="AK1504" i="1" s="1"/>
  <c r="AL1504" i="1" s="1"/>
  <c r="AD1504" i="1"/>
  <c r="AF5094" i="1"/>
  <c r="AF2320" i="1"/>
  <c r="AE2320" i="1"/>
  <c r="AF3156" i="1"/>
  <c r="AE3156" i="1"/>
  <c r="AF1620" i="1"/>
  <c r="AE1620" i="1"/>
  <c r="AK1620" i="1" s="1"/>
  <c r="AL1620" i="1" s="1"/>
  <c r="AF1764" i="1"/>
  <c r="AE1764" i="1"/>
  <c r="AK1764" i="1" s="1"/>
  <c r="AL1764" i="1" s="1"/>
  <c r="AF1728" i="1"/>
  <c r="AE1728" i="1"/>
  <c r="AK1728" i="1" s="1"/>
  <c r="AL1728" i="1" s="1"/>
  <c r="AF1709" i="1"/>
  <c r="AE1709" i="1"/>
  <c r="AK1709" i="1" s="1"/>
  <c r="AL1709" i="1" s="1"/>
  <c r="AD1709" i="1"/>
  <c r="AF4666" i="1"/>
  <c r="AF5617" i="1"/>
  <c r="AF4672" i="1"/>
  <c r="AF4039" i="1"/>
  <c r="AF5260" i="1"/>
  <c r="AF1806" i="1"/>
  <c r="AE1806" i="1"/>
  <c r="AK1806" i="1" s="1"/>
  <c r="AL1806" i="1" s="1"/>
  <c r="AF4009" i="1"/>
  <c r="AF3980" i="1"/>
  <c r="AF3728" i="1"/>
  <c r="AF10982" i="1"/>
  <c r="AF4032" i="1"/>
  <c r="AF2899" i="1"/>
  <c r="AE2899" i="1"/>
  <c r="AF3985" i="1"/>
  <c r="AF6554" i="1"/>
  <c r="AF8003" i="1"/>
  <c r="AF6572" i="1"/>
  <c r="AF6067" i="1"/>
  <c r="AF8593" i="1"/>
  <c r="AF2422" i="1"/>
  <c r="AE2422" i="1"/>
  <c r="AF6558" i="1"/>
  <c r="AF8812" i="1"/>
  <c r="AF10912" i="1"/>
  <c r="AF10920" i="1"/>
  <c r="AF10926" i="1"/>
  <c r="AF3772" i="1"/>
  <c r="AF11096" i="1"/>
  <c r="AF3438" i="1"/>
  <c r="AE3438" i="1"/>
  <c r="AF10760" i="1"/>
  <c r="AF1930" i="1"/>
  <c r="AE1930" i="1"/>
  <c r="AF1940" i="1"/>
  <c r="AE1940" i="1"/>
  <c r="AF1128" i="1"/>
  <c r="AE1128" i="1"/>
  <c r="AD1128" i="1"/>
  <c r="AF4839" i="1"/>
  <c r="AF4874" i="1"/>
  <c r="AF4876" i="1"/>
  <c r="AF4864" i="1"/>
  <c r="AF11126" i="1"/>
  <c r="AF2595" i="1"/>
  <c r="AE2595" i="1"/>
  <c r="AF10270" i="1"/>
  <c r="AF10065" i="1"/>
  <c r="AF6000" i="1"/>
  <c r="AF6577" i="1"/>
  <c r="AF5896" i="1"/>
  <c r="AF6007" i="1"/>
  <c r="AF5974" i="1"/>
  <c r="AF5903" i="1"/>
  <c r="AF5978" i="1"/>
  <c r="AF5863" i="1"/>
  <c r="AF5962" i="1"/>
  <c r="AF5960" i="1"/>
  <c r="AF2049" i="1"/>
  <c r="AE2049" i="1"/>
  <c r="AD2049" i="1"/>
  <c r="AF2065" i="1"/>
  <c r="AE2065" i="1"/>
  <c r="AD2065" i="1"/>
  <c r="AF5977" i="1"/>
  <c r="AF5873" i="1"/>
  <c r="AF5886" i="1"/>
  <c r="AF5878" i="1"/>
  <c r="AF5899" i="1"/>
  <c r="AF5882" i="1"/>
  <c r="AF6581" i="1"/>
  <c r="AF6587" i="1"/>
  <c r="AF6580" i="1"/>
  <c r="AF5967" i="1"/>
  <c r="AF8733" i="1"/>
  <c r="AF9731" i="1"/>
  <c r="AF5897" i="1"/>
  <c r="AF5992" i="1"/>
  <c r="AF6051" i="1"/>
  <c r="AF6054" i="1"/>
  <c r="AF2620" i="1"/>
  <c r="AE2620" i="1"/>
  <c r="AF1253" i="1"/>
  <c r="AE1253" i="1"/>
  <c r="AD1253" i="1"/>
  <c r="AF5727" i="1"/>
  <c r="AF10781" i="1"/>
  <c r="AF4595" i="1"/>
  <c r="AF4602" i="1"/>
  <c r="AF4596" i="1"/>
  <c r="AF9878" i="1"/>
  <c r="AF4246" i="1"/>
  <c r="AF4263" i="1"/>
  <c r="AF8569" i="1"/>
  <c r="AF4251" i="1"/>
  <c r="AF4247" i="1"/>
  <c r="AF4604" i="1"/>
  <c r="AF4597" i="1"/>
  <c r="AF10205" i="1"/>
  <c r="AF2739" i="1"/>
  <c r="AE2739" i="1"/>
  <c r="AF4180" i="1"/>
  <c r="AF3315" i="1"/>
  <c r="AE3315" i="1"/>
  <c r="AF3003" i="1"/>
  <c r="AE3003" i="1"/>
  <c r="AE2997" i="1"/>
  <c r="AD2997" i="1"/>
  <c r="AF2997" i="1"/>
  <c r="AF2805" i="1"/>
  <c r="AE2805" i="1"/>
  <c r="AD2805" i="1"/>
  <c r="AF8222" i="1"/>
  <c r="AF4041" i="1"/>
  <c r="AF2854" i="1"/>
  <c r="AE2854" i="1"/>
  <c r="AF1720" i="1"/>
  <c r="AE1720" i="1"/>
  <c r="AK1720" i="1" s="1"/>
  <c r="AL1720" i="1" s="1"/>
  <c r="AF10364" i="1"/>
  <c r="AF10386" i="1"/>
  <c r="AF8121" i="1"/>
  <c r="AF10070" i="1"/>
  <c r="AF3370" i="1"/>
  <c r="AE3370" i="1"/>
  <c r="AF3167" i="1"/>
  <c r="AE3167" i="1"/>
  <c r="AF3050" i="1"/>
  <c r="AE3050" i="1"/>
  <c r="AF8637" i="1"/>
  <c r="AF8698" i="1"/>
  <c r="AF3960" i="1"/>
  <c r="AF3015" i="1"/>
  <c r="AE3015" i="1"/>
  <c r="AF2818" i="1"/>
  <c r="AE2818" i="1"/>
  <c r="AF715" i="1"/>
  <c r="AE715" i="1"/>
  <c r="AD715" i="1"/>
  <c r="AF6693" i="1"/>
  <c r="AF6434" i="1"/>
  <c r="AF9933" i="1"/>
  <c r="AF2631" i="1"/>
  <c r="AE2631" i="1"/>
  <c r="AF487" i="1"/>
  <c r="AE487" i="1"/>
  <c r="AD487" i="1"/>
  <c r="AF11276" i="1"/>
  <c r="AF1529" i="1"/>
  <c r="AE1529" i="1"/>
  <c r="AK1529" i="1" s="1"/>
  <c r="AL1529" i="1" s="1"/>
  <c r="AD1529" i="1"/>
  <c r="AF8980" i="1"/>
  <c r="AF9018" i="1"/>
  <c r="AF9020" i="1"/>
  <c r="AF8554" i="1"/>
  <c r="AF4075" i="1"/>
  <c r="AF6884" i="1"/>
  <c r="AF6888" i="1"/>
  <c r="AF6891" i="1"/>
  <c r="AF6892" i="1"/>
  <c r="AF1604" i="1"/>
  <c r="AE1604" i="1"/>
  <c r="AK1604" i="1" s="1"/>
  <c r="AL1604" i="1" s="1"/>
  <c r="AF10975" i="1"/>
  <c r="AF11137" i="1"/>
  <c r="AF4469" i="1"/>
  <c r="AF3843" i="1"/>
  <c r="AF1689" i="1"/>
  <c r="AE1689" i="1"/>
  <c r="AK1689" i="1" s="1"/>
  <c r="AL1689" i="1" s="1"/>
  <c r="AD1689" i="1"/>
  <c r="AF3904" i="1"/>
  <c r="AF3946" i="1"/>
  <c r="AF1055" i="1"/>
  <c r="AE1055" i="1"/>
  <c r="AD1055" i="1"/>
  <c r="AF8017" i="1"/>
  <c r="AG85" i="1"/>
  <c r="AF85" i="1"/>
  <c r="AE85" i="1"/>
  <c r="AD85" i="1"/>
  <c r="AF8487" i="1"/>
  <c r="AF3011" i="1"/>
  <c r="AE3011" i="1"/>
  <c r="AF2682" i="1"/>
  <c r="AE2682" i="1"/>
  <c r="AF2942" i="1"/>
  <c r="AE2942" i="1"/>
  <c r="AF8555" i="1"/>
  <c r="AF2685" i="1"/>
  <c r="AE2685" i="1"/>
  <c r="AD2685" i="1"/>
  <c r="AF2913" i="1"/>
  <c r="AE2913" i="1"/>
  <c r="AD2913" i="1"/>
  <c r="AF9659" i="1"/>
  <c r="AF9773" i="1"/>
  <c r="AF9707" i="1"/>
  <c r="AF11083" i="1"/>
  <c r="AF8014" i="1"/>
  <c r="AF7610" i="1"/>
  <c r="AF7615" i="1"/>
  <c r="AF7968" i="1"/>
  <c r="AF3675" i="1"/>
  <c r="AF3668" i="1"/>
  <c r="AF3673" i="1"/>
  <c r="AF3701" i="1"/>
  <c r="AF3676" i="1"/>
  <c r="AF3088" i="1"/>
  <c r="AE3088" i="1"/>
  <c r="AF3700" i="1"/>
  <c r="AF3696" i="1"/>
  <c r="AF10436" i="1"/>
  <c r="AF10097" i="1"/>
  <c r="AF10085" i="1"/>
  <c r="AF723" i="1"/>
  <c r="AE723" i="1"/>
  <c r="AD723" i="1"/>
  <c r="AF6502" i="1"/>
  <c r="AF10164" i="1"/>
  <c r="AF238" i="1"/>
  <c r="AE238" i="1"/>
  <c r="AD238" i="1"/>
  <c r="AF4542" i="1"/>
  <c r="AF10768" i="1"/>
  <c r="AF4548" i="1"/>
  <c r="AF4667" i="1"/>
  <c r="AF4551" i="1"/>
  <c r="AF4282" i="1"/>
  <c r="AF4281" i="1"/>
  <c r="AF10962" i="1"/>
  <c r="AF4575" i="1"/>
  <c r="AF8403" i="1"/>
  <c r="AF5527" i="1"/>
  <c r="AF1427" i="1"/>
  <c r="AD1427" i="1"/>
  <c r="AE1427" i="1"/>
  <c r="AK1427" i="1" s="1"/>
  <c r="AL1427" i="1" s="1"/>
  <c r="AF4056" i="1"/>
  <c r="AF10903" i="1"/>
  <c r="AF6325" i="1"/>
  <c r="AF5153" i="1"/>
  <c r="AF1042" i="1"/>
  <c r="AE1042" i="1"/>
  <c r="AD1042" i="1"/>
  <c r="AF1837" i="1"/>
  <c r="AE1837" i="1"/>
  <c r="AK1837" i="1" s="1"/>
  <c r="AL1837" i="1" s="1"/>
  <c r="AD1837" i="1"/>
  <c r="AF9350" i="1"/>
  <c r="AF10988" i="1"/>
  <c r="AF1434" i="1"/>
  <c r="AE1434" i="1"/>
  <c r="AK1434" i="1" s="1"/>
  <c r="AL1434" i="1" s="1"/>
  <c r="AF9647" i="1"/>
  <c r="AF8640" i="1"/>
  <c r="AF260" i="1"/>
  <c r="AE260" i="1"/>
  <c r="AD260" i="1"/>
  <c r="AF7443" i="1"/>
  <c r="AF9804" i="1"/>
  <c r="AF3957" i="1"/>
  <c r="AF11237" i="1"/>
  <c r="AF9587" i="1"/>
  <c r="AF7739" i="1"/>
  <c r="AF7924" i="1"/>
  <c r="AF4375" i="1"/>
  <c r="AF9552" i="1"/>
  <c r="AF8461" i="1"/>
  <c r="AF11018" i="1"/>
  <c r="AF5131" i="1"/>
  <c r="AF1435" i="1"/>
  <c r="AE1435" i="1"/>
  <c r="AK1435" i="1" s="1"/>
  <c r="AL1435" i="1" s="1"/>
  <c r="AD1435" i="1"/>
  <c r="AF4050" i="1"/>
  <c r="AF5774" i="1"/>
  <c r="AG128" i="1"/>
  <c r="AF128" i="1"/>
  <c r="AE128" i="1"/>
  <c r="AD128" i="1"/>
  <c r="AF8952" i="1"/>
  <c r="AF2426" i="1"/>
  <c r="AE2426" i="1"/>
  <c r="AF5110" i="1"/>
  <c r="AF1576" i="1"/>
  <c r="AD1576" i="1"/>
  <c r="AE1576" i="1"/>
  <c r="AK1576" i="1" s="1"/>
  <c r="AL1576" i="1" s="1"/>
  <c r="AF1433" i="1"/>
  <c r="AE1433" i="1"/>
  <c r="AK1433" i="1" s="1"/>
  <c r="AL1433" i="1" s="1"/>
  <c r="AD1433" i="1"/>
  <c r="AF10958" i="1"/>
  <c r="AF1506" i="1"/>
  <c r="AE1506" i="1"/>
  <c r="AK1506" i="1" s="1"/>
  <c r="AL1506" i="1" s="1"/>
  <c r="AE3401" i="1"/>
  <c r="AD3401" i="1"/>
  <c r="AF3401" i="1"/>
  <c r="AF1142" i="1"/>
  <c r="AE1142" i="1"/>
  <c r="AD1142" i="1"/>
  <c r="AF9069" i="1"/>
  <c r="AF9753" i="1"/>
  <c r="AF1505" i="1"/>
  <c r="AE1505" i="1"/>
  <c r="AK1505" i="1" s="1"/>
  <c r="AL1505" i="1" s="1"/>
  <c r="AD1505" i="1"/>
  <c r="AF5507" i="1"/>
  <c r="AF3643" i="1"/>
  <c r="AF7808" i="1"/>
  <c r="AF1147" i="1"/>
  <c r="AE1147" i="1"/>
  <c r="AD1147" i="1"/>
  <c r="AF3099" i="1"/>
  <c r="AE3099" i="1"/>
  <c r="AF1449" i="1"/>
  <c r="AE1449" i="1"/>
  <c r="AK1449" i="1" s="1"/>
  <c r="AL1449" i="1" s="1"/>
  <c r="AD1449" i="1"/>
  <c r="AF3858" i="1"/>
  <c r="AF6423" i="1"/>
  <c r="AF4677" i="1"/>
  <c r="AF7733" i="1"/>
  <c r="AF1829" i="1"/>
  <c r="AE1829" i="1"/>
  <c r="AK1829" i="1" s="1"/>
  <c r="AL1829" i="1" s="1"/>
  <c r="AD1829" i="1"/>
  <c r="AF5712" i="1"/>
  <c r="AF4846" i="1"/>
  <c r="AF3104" i="1"/>
  <c r="AE3104" i="1"/>
  <c r="AF8658" i="1"/>
  <c r="AF1783" i="1"/>
  <c r="AE1783" i="1"/>
  <c r="AK1783" i="1" s="1"/>
  <c r="AL1783" i="1" s="1"/>
  <c r="AF1483" i="1"/>
  <c r="AE1483" i="1"/>
  <c r="AK1483" i="1" s="1"/>
  <c r="AL1483" i="1" s="1"/>
  <c r="AD1483" i="1"/>
  <c r="AF3391" i="1"/>
  <c r="AE3391" i="1"/>
  <c r="AF5511" i="1"/>
  <c r="AF1043" i="1"/>
  <c r="AE1043" i="1"/>
  <c r="AD1043" i="1"/>
  <c r="AF9808" i="1"/>
  <c r="AF5875" i="1"/>
  <c r="AF2467" i="1"/>
  <c r="AE2467" i="1"/>
  <c r="AF3955" i="1"/>
  <c r="AF7788" i="1"/>
  <c r="AF3392" i="1"/>
  <c r="AE3392" i="1"/>
  <c r="AF6002" i="1"/>
  <c r="AF3040" i="1"/>
  <c r="AE3040" i="1"/>
  <c r="AF3995" i="1"/>
  <c r="AF1710" i="1"/>
  <c r="AE1710" i="1"/>
  <c r="AK1710" i="1" s="1"/>
  <c r="AL1710" i="1" s="1"/>
  <c r="AF6085" i="1"/>
  <c r="AF1569" i="1"/>
  <c r="AE1569" i="1"/>
  <c r="AK1569" i="1" s="1"/>
  <c r="AL1569" i="1" s="1"/>
  <c r="AD1569" i="1"/>
  <c r="AF5815" i="1"/>
  <c r="AF2650" i="1"/>
  <c r="AE2650" i="1"/>
  <c r="AF4010" i="1"/>
  <c r="AF8200" i="1"/>
  <c r="AF5679" i="1"/>
  <c r="AF5460" i="1"/>
  <c r="AF2321" i="1"/>
  <c r="AE2321" i="1"/>
  <c r="AD2321" i="1"/>
  <c r="AF2241" i="1"/>
  <c r="AE2241" i="1"/>
  <c r="AD2241" i="1"/>
  <c r="AF3236" i="1"/>
  <c r="AE3236" i="1"/>
  <c r="AF3427" i="1"/>
  <c r="AE3427" i="1"/>
  <c r="AF9447" i="1"/>
  <c r="AF1834" i="1"/>
  <c r="AE1834" i="1"/>
  <c r="AK1834" i="1" s="1"/>
  <c r="AL1834" i="1" s="1"/>
  <c r="AF1769" i="1"/>
  <c r="AE1769" i="1"/>
  <c r="AK1769" i="1" s="1"/>
  <c r="AL1769" i="1" s="1"/>
  <c r="AD1769" i="1"/>
  <c r="AF2975" i="1"/>
  <c r="AE2975" i="1"/>
  <c r="AF3950" i="1"/>
  <c r="AF8559" i="1"/>
  <c r="AF1767" i="1"/>
  <c r="AE1767" i="1"/>
  <c r="AK1767" i="1" s="1"/>
  <c r="AL1767" i="1" s="1"/>
  <c r="AF8729" i="1"/>
  <c r="AF9095" i="1"/>
  <c r="AF4555" i="1"/>
  <c r="AF4664" i="1"/>
  <c r="AF10213" i="1"/>
  <c r="AF3902" i="1"/>
  <c r="AF9097" i="1"/>
  <c r="AF4669" i="1"/>
  <c r="AF5380" i="1"/>
  <c r="AF4135" i="1"/>
  <c r="AF7063" i="1"/>
  <c r="AF9440" i="1"/>
  <c r="AF4003" i="1"/>
  <c r="AF1793" i="1"/>
  <c r="AE1793" i="1"/>
  <c r="AK1793" i="1" s="1"/>
  <c r="AL1793" i="1" s="1"/>
  <c r="AD1793" i="1"/>
  <c r="AJ953" i="1"/>
  <c r="AF953" i="1"/>
  <c r="AE953" i="1"/>
  <c r="AD953" i="1"/>
  <c r="AF5872" i="1"/>
  <c r="AF3959" i="1"/>
  <c r="AF1788" i="1"/>
  <c r="AE1788" i="1"/>
  <c r="AK1788" i="1" s="1"/>
  <c r="AL1788" i="1" s="1"/>
  <c r="AF1744" i="1"/>
  <c r="AE1744" i="1"/>
  <c r="AK1744" i="1" s="1"/>
  <c r="AL1744" i="1" s="1"/>
  <c r="AF712" i="1"/>
  <c r="AE712" i="1"/>
  <c r="AD712" i="1"/>
  <c r="AF3727" i="1"/>
  <c r="AF4007" i="1"/>
  <c r="AF5936" i="1"/>
  <c r="AF1786" i="1"/>
  <c r="AE1786" i="1"/>
  <c r="AK1786" i="1" s="1"/>
  <c r="AL1786" i="1" s="1"/>
  <c r="AF9616" i="1"/>
  <c r="AF9610" i="1"/>
  <c r="AF4022" i="1"/>
  <c r="AF4141" i="1"/>
  <c r="AF4093" i="1"/>
  <c r="AF4036" i="1"/>
  <c r="AF6566" i="1"/>
  <c r="AF6561" i="1"/>
  <c r="AF6556" i="1"/>
  <c r="AF6568" i="1"/>
  <c r="AF6563" i="1"/>
  <c r="AF6070" i="1"/>
  <c r="AF6066" i="1"/>
  <c r="AF6560" i="1"/>
  <c r="AF3534" i="1"/>
  <c r="AF1775" i="1"/>
  <c r="AE1775" i="1"/>
  <c r="AK1775" i="1" s="1"/>
  <c r="AL1775" i="1" s="1"/>
  <c r="AF8616" i="1"/>
  <c r="AF10904" i="1"/>
  <c r="AF2315" i="1"/>
  <c r="AE2315" i="1"/>
  <c r="AF6078" i="1"/>
  <c r="AF6069" i="1"/>
  <c r="AF3335" i="1"/>
  <c r="AE3335" i="1"/>
  <c r="AF3930" i="1"/>
  <c r="AF10916" i="1"/>
  <c r="AF10911" i="1"/>
  <c r="AF10907" i="1"/>
  <c r="AF10919" i="1"/>
  <c r="AF10876" i="1"/>
  <c r="AF10239" i="1"/>
  <c r="AF2905" i="1"/>
  <c r="AE2905" i="1"/>
  <c r="AD2905" i="1"/>
  <c r="AF3765" i="1"/>
  <c r="AF3771" i="1"/>
  <c r="AF11214" i="1"/>
  <c r="AF4650" i="1"/>
  <c r="AF3444" i="1"/>
  <c r="AE3444" i="1"/>
  <c r="AF3446" i="1"/>
  <c r="AE3446" i="1"/>
  <c r="AF10207" i="1"/>
  <c r="AF5003" i="1"/>
  <c r="AF4932" i="1"/>
  <c r="AF5513" i="1"/>
  <c r="AF3116" i="1"/>
  <c r="AE3116" i="1"/>
  <c r="AF10161" i="1"/>
  <c r="AF1697" i="1"/>
  <c r="AE1697" i="1"/>
  <c r="AK1697" i="1" s="1"/>
  <c r="AL1697" i="1" s="1"/>
  <c r="AD1697" i="1"/>
  <c r="AF8806" i="1"/>
  <c r="AF6080" i="1"/>
  <c r="AF4258" i="1"/>
  <c r="AE3209" i="1"/>
  <c r="AD3209" i="1"/>
  <c r="AF3209" i="1"/>
  <c r="AF4760" i="1"/>
  <c r="AF2902" i="1"/>
  <c r="AE2902" i="1"/>
  <c r="AF7893" i="1"/>
  <c r="AF9255" i="1"/>
  <c r="AF1695" i="1"/>
  <c r="AE1695" i="1"/>
  <c r="AK1695" i="1" s="1"/>
  <c r="AL1695" i="1" s="1"/>
  <c r="AF8662" i="1"/>
  <c r="AF9921" i="1"/>
  <c r="AF7962" i="1"/>
  <c r="AF3542" i="1"/>
  <c r="AF3519" i="1"/>
  <c r="AF3461" i="1"/>
  <c r="AF3511" i="1"/>
  <c r="AE3245" i="1"/>
  <c r="AD3245" i="1"/>
  <c r="AF3245" i="1"/>
  <c r="AE3241" i="1"/>
  <c r="AD3241" i="1"/>
  <c r="AF3241" i="1"/>
  <c r="AF3207" i="1"/>
  <c r="AE3207" i="1"/>
  <c r="AF3186" i="1"/>
  <c r="AE3186" i="1"/>
  <c r="AF6759" i="1"/>
  <c r="AF3462" i="1"/>
  <c r="AF221" i="1"/>
  <c r="AE221" i="1"/>
  <c r="AD221" i="1"/>
  <c r="AF9359" i="1"/>
  <c r="AF10894" i="1"/>
  <c r="AF1442" i="1"/>
  <c r="AD1442" i="1"/>
  <c r="AE1442" i="1"/>
  <c r="AK1442" i="1" s="1"/>
  <c r="AL1442" i="1" s="1"/>
  <c r="AF7230" i="1"/>
  <c r="AF8784" i="1"/>
  <c r="AF4808" i="1"/>
  <c r="AF3721" i="1"/>
  <c r="AF2469" i="1"/>
  <c r="AE2469" i="1"/>
  <c r="AD2469" i="1"/>
  <c r="AF10738" i="1"/>
  <c r="AF10749" i="1"/>
  <c r="AF10745" i="1"/>
  <c r="AF10740" i="1"/>
  <c r="AF10229" i="1"/>
  <c r="AF7949" i="1"/>
  <c r="AF6408" i="1"/>
  <c r="AF1661" i="1"/>
  <c r="AE1661" i="1"/>
  <c r="AK1661" i="1" s="1"/>
  <c r="AL1661" i="1" s="1"/>
  <c r="AD1661" i="1"/>
  <c r="AF5208" i="1"/>
  <c r="AF10102" i="1"/>
  <c r="AF3042" i="1"/>
  <c r="AE3042" i="1"/>
  <c r="AF9978" i="1"/>
  <c r="AF3291" i="1"/>
  <c r="AE3291" i="1"/>
  <c r="AF2758" i="1"/>
  <c r="AE2758" i="1"/>
  <c r="AF8858" i="1"/>
  <c r="AF4236" i="1"/>
  <c r="AF10171" i="1"/>
  <c r="AF8307" i="1"/>
  <c r="AF5866" i="1"/>
  <c r="AF9459" i="1"/>
  <c r="AF5989" i="1"/>
  <c r="AF5983" i="1"/>
  <c r="AF5874" i="1"/>
  <c r="AF2878" i="1"/>
  <c r="AE2878" i="1"/>
  <c r="AF3294" i="1"/>
  <c r="AE3294" i="1"/>
  <c r="AF5935" i="1"/>
  <c r="AF8568" i="1"/>
  <c r="AF4581" i="1"/>
  <c r="AE3041" i="1"/>
  <c r="AD3041" i="1"/>
  <c r="AF3041" i="1"/>
  <c r="AF4795" i="1"/>
  <c r="AF9931" i="1"/>
  <c r="AF7048" i="1"/>
  <c r="AF9971" i="1"/>
  <c r="AF8922" i="1"/>
  <c r="AF11084" i="1"/>
  <c r="AF9096" i="1"/>
  <c r="AF6017" i="1"/>
  <c r="AF6013" i="1"/>
  <c r="AF5972" i="1"/>
  <c r="AF6019" i="1"/>
  <c r="AF6008" i="1"/>
  <c r="AF3079" i="1"/>
  <c r="AE3079" i="1"/>
  <c r="AF2200" i="1"/>
  <c r="AE2200" i="1"/>
  <c r="AF4241" i="1"/>
  <c r="AF457" i="1"/>
  <c r="AE457" i="1"/>
  <c r="AD457" i="1"/>
  <c r="AF466" i="1"/>
  <c r="AE466" i="1"/>
  <c r="AD466" i="1"/>
  <c r="AF10376" i="1"/>
  <c r="AF2786" i="1"/>
  <c r="AE2786" i="1"/>
  <c r="AF9585" i="1"/>
  <c r="AF1288" i="1"/>
  <c r="AD1288" i="1"/>
  <c r="AE1288" i="1"/>
  <c r="AF7357" i="1"/>
  <c r="AF1269" i="1"/>
  <c r="AE1269" i="1"/>
  <c r="AK1269" i="1" s="1"/>
  <c r="AD1269" i="1"/>
  <c r="AF7282" i="1"/>
  <c r="AF4579" i="1"/>
  <c r="AF4266" i="1"/>
  <c r="AF4220" i="1"/>
  <c r="AF4214" i="1"/>
  <c r="AF4210" i="1"/>
  <c r="AF4217" i="1"/>
  <c r="AF7278" i="1"/>
  <c r="AF7596" i="1"/>
  <c r="AF3963" i="1"/>
  <c r="AF1268" i="1"/>
  <c r="AE1268" i="1"/>
  <c r="AD1268" i="1"/>
  <c r="AF8977" i="1"/>
  <c r="AF1441" i="1"/>
  <c r="AE1441" i="1"/>
  <c r="AK1441" i="1" s="1"/>
  <c r="AL1441" i="1" s="1"/>
  <c r="AD1441" i="1"/>
  <c r="AF6647" i="1"/>
  <c r="AF5812" i="1"/>
  <c r="AF4753" i="1"/>
  <c r="AF4756" i="1"/>
  <c r="AF4499" i="1"/>
  <c r="AF4507" i="1"/>
  <c r="AF4503" i="1"/>
  <c r="AF4540" i="1"/>
  <c r="AF4496" i="1"/>
  <c r="AF4359" i="1"/>
  <c r="AF8921" i="1"/>
  <c r="AF6058" i="1"/>
  <c r="AF4268" i="1"/>
  <c r="AF1357" i="1"/>
  <c r="AE1357" i="1"/>
  <c r="AD1357" i="1"/>
  <c r="AG74" i="1"/>
  <c r="AF74" i="1"/>
  <c r="AE74" i="1"/>
  <c r="AD74" i="1"/>
  <c r="AF9970" i="1"/>
  <c r="AE3085" i="1"/>
  <c r="AD3085" i="1"/>
  <c r="AF3085" i="1"/>
  <c r="AE3081" i="1"/>
  <c r="AD3081" i="1"/>
  <c r="AF3081" i="1"/>
  <c r="AF6669" i="1"/>
  <c r="AF2921" i="1"/>
  <c r="AE2921" i="1"/>
  <c r="AD2921" i="1"/>
  <c r="AF9379" i="1"/>
  <c r="AF832" i="1"/>
  <c r="AE832" i="1"/>
  <c r="AD832" i="1"/>
  <c r="AF1010" i="1"/>
  <c r="AE1010" i="1"/>
  <c r="AD1010" i="1"/>
  <c r="AF8287" i="1"/>
  <c r="AF9635" i="1"/>
  <c r="AG104" i="1"/>
  <c r="AF104" i="1"/>
  <c r="AE104" i="1"/>
  <c r="AD104" i="1"/>
  <c r="AF237" i="1"/>
  <c r="AE237" i="1"/>
  <c r="AD237" i="1"/>
  <c r="AF233" i="1"/>
  <c r="AE233" i="1"/>
  <c r="AD233" i="1"/>
  <c r="AJ857" i="1"/>
  <c r="AF857" i="1"/>
  <c r="AE857" i="1"/>
  <c r="AD857" i="1"/>
  <c r="AJ852" i="1"/>
  <c r="AF852" i="1"/>
  <c r="AE852" i="1"/>
  <c r="AD852" i="1"/>
  <c r="AF10409" i="1"/>
  <c r="AF3528" i="1"/>
  <c r="AE3069" i="1"/>
  <c r="AD3069" i="1"/>
  <c r="AF3069" i="1"/>
  <c r="AF3512" i="1"/>
  <c r="AE3449" i="1"/>
  <c r="AD3449" i="1"/>
  <c r="AF3449" i="1"/>
  <c r="AF3520" i="1"/>
  <c r="AF3514" i="1"/>
  <c r="AF3752" i="1"/>
  <c r="AF3481" i="1"/>
  <c r="AF3718" i="1"/>
  <c r="AF4169" i="1"/>
  <c r="AF4176" i="1"/>
  <c r="AF4175" i="1"/>
  <c r="AF4166" i="1"/>
  <c r="AF4272" i="1"/>
  <c r="AF4264" i="1"/>
  <c r="AF9377" i="1"/>
  <c r="AF9444" i="1"/>
  <c r="AF9438" i="1"/>
  <c r="AF191" i="1"/>
  <c r="AG191" i="1"/>
  <c r="AE191" i="1"/>
  <c r="AK191" i="1" s="1"/>
  <c r="AD191" i="1"/>
  <c r="AG116" i="1"/>
  <c r="AF116" i="1"/>
  <c r="AE116" i="1"/>
  <c r="AD116" i="1"/>
  <c r="AJ945" i="1"/>
  <c r="AF945" i="1"/>
  <c r="AE945" i="1"/>
  <c r="AD945" i="1"/>
  <c r="AF943" i="1"/>
  <c r="AJ943" i="1"/>
  <c r="AE943" i="1"/>
  <c r="AD943" i="1"/>
  <c r="AF585" i="1"/>
  <c r="AE585" i="1"/>
  <c r="AD585" i="1"/>
  <c r="AF3318" i="1"/>
  <c r="AE3318" i="1"/>
  <c r="AF3322" i="1"/>
  <c r="AE3322" i="1"/>
  <c r="AE3317" i="1"/>
  <c r="AD3317" i="1"/>
  <c r="AF3317" i="1"/>
  <c r="AF3962" i="1"/>
  <c r="AF3705" i="1"/>
  <c r="AF8814" i="1"/>
  <c r="AF2238" i="1"/>
  <c r="AE2238" i="1"/>
  <c r="AF7293" i="1"/>
  <c r="AF6375" i="1"/>
  <c r="AF3937" i="1"/>
  <c r="AF10999" i="1"/>
  <c r="AF9679" i="1"/>
  <c r="AF724" i="1"/>
  <c r="AE724" i="1"/>
  <c r="AD724" i="1"/>
  <c r="AF6509" i="1"/>
  <c r="AF10559" i="1"/>
  <c r="AF9639" i="1"/>
  <c r="AF7586" i="1"/>
  <c r="AF7341" i="1"/>
  <c r="AJ948" i="1"/>
  <c r="AF948" i="1"/>
  <c r="AE948" i="1"/>
  <c r="AD948" i="1"/>
  <c r="AF10753" i="1"/>
  <c r="AF7705" i="1"/>
  <c r="AF10750" i="1"/>
  <c r="AF2825" i="1"/>
  <c r="AE2825" i="1"/>
  <c r="AD2825" i="1"/>
  <c r="AF7523" i="1"/>
  <c r="AF7567" i="1"/>
  <c r="AF5920" i="1"/>
  <c r="AF4434" i="1"/>
  <c r="AF9788" i="1"/>
  <c r="AF2231" i="1"/>
  <c r="AE2231" i="1"/>
  <c r="AF2229" i="1"/>
  <c r="AE2229" i="1"/>
  <c r="AD2229" i="1"/>
  <c r="AF9759" i="1"/>
  <c r="AF1189" i="1"/>
  <c r="AE1189" i="1"/>
  <c r="AD1189" i="1"/>
  <c r="AF4234" i="1"/>
  <c r="AF4300" i="1"/>
  <c r="AF4793" i="1"/>
  <c r="AF1146" i="1"/>
  <c r="AE1146" i="1"/>
  <c r="AD1146" i="1"/>
  <c r="AF3909" i="1"/>
  <c r="AF304" i="1"/>
  <c r="AE304" i="1"/>
  <c r="AD304" i="1"/>
  <c r="AF210" i="1"/>
  <c r="AG210" i="1"/>
  <c r="AH210" i="1" s="1"/>
  <c r="AE210" i="1"/>
  <c r="AK210" i="1" s="1"/>
  <c r="AD210" i="1"/>
  <c r="AF7155" i="1"/>
  <c r="AG197" i="1"/>
  <c r="AF197" i="1"/>
  <c r="AE197" i="1"/>
  <c r="AD197" i="1"/>
  <c r="AF7157" i="1"/>
  <c r="AF6834" i="1"/>
  <c r="AF6775" i="1"/>
  <c r="AF8097" i="1"/>
  <c r="AF6317" i="1"/>
  <c r="AF3810" i="1"/>
  <c r="AF6279" i="1"/>
  <c r="AF1444" i="1"/>
  <c r="AE1444" i="1"/>
  <c r="AK1444" i="1" s="1"/>
  <c r="AL1444" i="1" s="1"/>
  <c r="AF727" i="1"/>
  <c r="AE727" i="1"/>
  <c r="AD727" i="1"/>
  <c r="AF1311" i="1"/>
  <c r="AE1311" i="1"/>
  <c r="AD1311" i="1"/>
  <c r="AF302" i="1"/>
  <c r="AE302" i="1"/>
  <c r="AD302" i="1"/>
  <c r="AF553" i="1"/>
  <c r="AE553" i="1"/>
  <c r="AD553" i="1"/>
  <c r="AF695" i="1"/>
  <c r="AE695" i="1"/>
  <c r="AD695" i="1"/>
  <c r="AF6373" i="1"/>
  <c r="AF7819" i="1"/>
  <c r="AF619" i="1"/>
  <c r="AE619" i="1"/>
  <c r="AD619" i="1"/>
  <c r="AF9770" i="1"/>
  <c r="AF1994" i="1"/>
  <c r="AE1994" i="1"/>
  <c r="AF254" i="1"/>
  <c r="AE254" i="1"/>
  <c r="AD254" i="1"/>
  <c r="AF1392" i="1"/>
  <c r="AE1392" i="1"/>
  <c r="AD1392" i="1"/>
  <c r="AF7848" i="1"/>
  <c r="AF1699" i="1"/>
  <c r="AE1699" i="1"/>
  <c r="AK1699" i="1" s="1"/>
  <c r="AL1699" i="1" s="1"/>
  <c r="AF10107" i="1"/>
  <c r="AF1080" i="1"/>
  <c r="AE1080" i="1"/>
  <c r="AD1080" i="1"/>
  <c r="AF10080" i="1"/>
  <c r="AF1292" i="1"/>
  <c r="AD1292" i="1"/>
  <c r="AE1292" i="1"/>
  <c r="AF8953" i="1"/>
  <c r="AG12" i="1"/>
  <c r="AF12" i="1"/>
  <c r="AE12" i="1"/>
  <c r="AD12" i="1"/>
  <c r="AF3324" i="1"/>
  <c r="AE3324" i="1"/>
  <c r="AF239" i="1"/>
  <c r="AE239" i="1"/>
  <c r="AD239" i="1"/>
  <c r="AF242" i="1"/>
  <c r="AE242" i="1"/>
  <c r="AD242" i="1"/>
  <c r="AF4991" i="1"/>
  <c r="AF5695" i="1"/>
  <c r="AF1687" i="1"/>
  <c r="AE1687" i="1"/>
  <c r="AK1687" i="1" s="1"/>
  <c r="AL1687" i="1" s="1"/>
  <c r="AF1638" i="1"/>
  <c r="AE1638" i="1"/>
  <c r="AK1638" i="1" s="1"/>
  <c r="AL1638" i="1" s="1"/>
  <c r="AD1638" i="1"/>
  <c r="AF10434" i="1"/>
  <c r="AF9690" i="1"/>
  <c r="AF9688" i="1"/>
  <c r="AF5833" i="1"/>
  <c r="AF6611" i="1"/>
  <c r="AF5853" i="1"/>
  <c r="AF5848" i="1"/>
  <c r="AF9209" i="1"/>
  <c r="AF5841" i="1"/>
  <c r="AF5860" i="1"/>
  <c r="AF5856" i="1"/>
  <c r="AF3911" i="1"/>
  <c r="AF3862" i="1"/>
  <c r="AF8203" i="1"/>
  <c r="AF8218" i="1"/>
  <c r="AF3921" i="1"/>
  <c r="AF10214" i="1"/>
  <c r="AF10614" i="1"/>
  <c r="AF4848" i="1"/>
  <c r="AF8219" i="1"/>
  <c r="AF4949" i="1"/>
  <c r="AF3448" i="1"/>
  <c r="AE3448" i="1"/>
  <c r="AF3439" i="1"/>
  <c r="AE3439" i="1"/>
  <c r="AF1430" i="1"/>
  <c r="AE1430" i="1"/>
  <c r="AK1430" i="1" s="1"/>
  <c r="AL1430" i="1" s="1"/>
  <c r="AD1430" i="1"/>
  <c r="AF1741" i="1"/>
  <c r="AE1741" i="1"/>
  <c r="AK1741" i="1" s="1"/>
  <c r="AL1741" i="1" s="1"/>
  <c r="AD1741" i="1"/>
  <c r="AF10637" i="1"/>
  <c r="AF3533" i="1"/>
  <c r="AF3496" i="1"/>
  <c r="AF6985" i="1"/>
  <c r="AF2250" i="1"/>
  <c r="AE2250" i="1"/>
  <c r="AF6224" i="1"/>
  <c r="AF4105" i="1"/>
  <c r="AF1584" i="1"/>
  <c r="AE1584" i="1"/>
  <c r="AK1584" i="1" s="1"/>
  <c r="AL1584" i="1" s="1"/>
  <c r="AD1584" i="1"/>
  <c r="AF4116" i="1"/>
  <c r="AF10274" i="1"/>
  <c r="AF1625" i="1"/>
  <c r="AE1625" i="1"/>
  <c r="AK1625" i="1" s="1"/>
  <c r="AL1625" i="1" s="1"/>
  <c r="AD1625" i="1"/>
  <c r="AF10563" i="1"/>
  <c r="AF6431" i="1"/>
  <c r="AF10374" i="1"/>
  <c r="AF4928" i="1"/>
  <c r="AF9277" i="1"/>
  <c r="AF9281" i="1"/>
  <c r="AF9603" i="1"/>
  <c r="AF9466" i="1"/>
  <c r="AF1719" i="1"/>
  <c r="AE1719" i="1"/>
  <c r="AK1719" i="1" s="1"/>
  <c r="AL1719" i="1" s="1"/>
  <c r="AF1642" i="1"/>
  <c r="AE1642" i="1"/>
  <c r="AK1642" i="1" s="1"/>
  <c r="AL1642" i="1" s="1"/>
  <c r="AF5915" i="1"/>
  <c r="AF1717" i="1"/>
  <c r="AE1717" i="1"/>
  <c r="AK1717" i="1" s="1"/>
  <c r="AL1717" i="1" s="1"/>
  <c r="AD1717" i="1"/>
  <c r="AF1578" i="1"/>
  <c r="AE1578" i="1"/>
  <c r="AK1578" i="1" s="1"/>
  <c r="AL1578" i="1" s="1"/>
  <c r="AF10955" i="1"/>
  <c r="AF1540" i="1"/>
  <c r="AE1540" i="1"/>
  <c r="AK1540" i="1" s="1"/>
  <c r="AL1540" i="1" s="1"/>
  <c r="AF7418" i="1"/>
  <c r="AF6161" i="1"/>
  <c r="AF3428" i="1"/>
  <c r="AE3428" i="1"/>
  <c r="AF1840" i="1"/>
  <c r="AE1840" i="1"/>
  <c r="AK1840" i="1" s="1"/>
  <c r="AL1840" i="1" s="1"/>
  <c r="AF6540" i="1"/>
  <c r="AF10971" i="1"/>
  <c r="AF6897" i="1"/>
  <c r="AF218" i="1"/>
  <c r="AE218" i="1"/>
  <c r="AD218" i="1"/>
  <c r="AF1662" i="1"/>
  <c r="AE1662" i="1"/>
  <c r="AK1662" i="1" s="1"/>
  <c r="AL1662" i="1" s="1"/>
  <c r="AF5174" i="1"/>
  <c r="AF5189" i="1"/>
  <c r="AF5183" i="1"/>
  <c r="AF5180" i="1"/>
  <c r="AF5181" i="1"/>
  <c r="AF5466" i="1"/>
  <c r="AF5684" i="1"/>
  <c r="AF5623" i="1"/>
  <c r="AF5656" i="1"/>
  <c r="AF4195" i="1"/>
  <c r="AF4191" i="1"/>
  <c r="AF1780" i="1"/>
  <c r="AE1780" i="1"/>
  <c r="AK1780" i="1" s="1"/>
  <c r="AL1780" i="1" s="1"/>
  <c r="AF428" i="1"/>
  <c r="AE428" i="1"/>
  <c r="AD428" i="1"/>
  <c r="AF3465" i="1"/>
  <c r="AF1711" i="1"/>
  <c r="AE1711" i="1"/>
  <c r="AK1711" i="1" s="1"/>
  <c r="AL1711" i="1" s="1"/>
  <c r="AF4724" i="1"/>
  <c r="AF4199" i="1"/>
  <c r="AF6461" i="1"/>
  <c r="AF230" i="1"/>
  <c r="AE230" i="1"/>
  <c r="AD230" i="1"/>
  <c r="AF9924" i="1"/>
  <c r="AF1580" i="1"/>
  <c r="AE1580" i="1"/>
  <c r="AK1580" i="1" s="1"/>
  <c r="AL1580" i="1" s="1"/>
  <c r="AF8193" i="1"/>
  <c r="AF8189" i="1"/>
  <c r="AF9308" i="1"/>
  <c r="AF1658" i="1"/>
  <c r="AK1658" i="1"/>
  <c r="AL1658" i="1" s="1"/>
  <c r="AF2958" i="1"/>
  <c r="AE2958" i="1"/>
  <c r="AF8165" i="1"/>
  <c r="AF1462" i="1"/>
  <c r="AE1462" i="1"/>
  <c r="AK1462" i="1" s="1"/>
  <c r="AL1462" i="1" s="1"/>
  <c r="AD1462" i="1"/>
  <c r="AF2866" i="1"/>
  <c r="AE2866" i="1"/>
  <c r="AF9697" i="1"/>
  <c r="AF10594" i="1"/>
  <c r="AF6596" i="1"/>
  <c r="AF1571" i="1"/>
  <c r="AD1571" i="1"/>
  <c r="AE1571" i="1"/>
  <c r="AK1571" i="1" s="1"/>
  <c r="AL1571" i="1" s="1"/>
  <c r="AF5557" i="1"/>
  <c r="AF5553" i="1"/>
  <c r="AF5709" i="1"/>
  <c r="AF454" i="1"/>
  <c r="AE454" i="1"/>
  <c r="AD454" i="1"/>
  <c r="AF4745" i="1"/>
  <c r="AF2313" i="1"/>
  <c r="AE2313" i="1"/>
  <c r="AD2313" i="1"/>
  <c r="AF2318" i="1"/>
  <c r="AE2318" i="1"/>
  <c r="AK2318" i="1" s="1"/>
  <c r="AF1116" i="1"/>
  <c r="AE1116" i="1"/>
  <c r="AD1116" i="1"/>
  <c r="AF2461" i="1"/>
  <c r="AE2461" i="1"/>
  <c r="AD2461" i="1"/>
  <c r="AF742" i="1"/>
  <c r="AE742" i="1"/>
  <c r="AK742" i="1" s="1"/>
  <c r="AD742" i="1"/>
  <c r="AF4090" i="1"/>
  <c r="AF10078" i="1"/>
  <c r="AF8886" i="1"/>
  <c r="AF8832" i="1"/>
  <c r="AF8818" i="1"/>
  <c r="AF9906" i="1"/>
  <c r="AF9670" i="1"/>
  <c r="AF10641" i="1"/>
  <c r="AF9412" i="1"/>
  <c r="AF7165" i="1"/>
  <c r="AF2725" i="1"/>
  <c r="AE2725" i="1"/>
  <c r="AD2725" i="1"/>
  <c r="AF8338" i="1"/>
  <c r="AG13" i="1"/>
  <c r="AF13" i="1"/>
  <c r="AE13" i="1"/>
  <c r="AD13" i="1"/>
  <c r="AF8783" i="1"/>
  <c r="AF3296" i="1"/>
  <c r="AE3296" i="1"/>
  <c r="AF5064" i="1"/>
  <c r="AF9316" i="1"/>
  <c r="AE3249" i="1"/>
  <c r="AD3249" i="1"/>
  <c r="AF3249" i="1"/>
  <c r="AF4188" i="1"/>
  <c r="AF4198" i="1"/>
  <c r="AF7910" i="1"/>
  <c r="AF3459" i="1"/>
  <c r="AF4083" i="1"/>
  <c r="AF2956" i="1"/>
  <c r="AE2956" i="1"/>
  <c r="AF6599" i="1"/>
  <c r="AF7433" i="1"/>
  <c r="AF3847" i="1"/>
  <c r="AF10045" i="1"/>
  <c r="AF9705" i="1"/>
  <c r="AF9601" i="1"/>
  <c r="AF9420" i="1"/>
  <c r="AF9597" i="1"/>
  <c r="AF3308" i="1"/>
  <c r="AE3308" i="1"/>
  <c r="AF2641" i="1"/>
  <c r="AE2641" i="1"/>
  <c r="AD2641" i="1"/>
  <c r="AF9460" i="1"/>
  <c r="AF3119" i="1"/>
  <c r="AE3119" i="1"/>
  <c r="AF9400" i="1"/>
  <c r="AF9395" i="1"/>
  <c r="AF3122" i="1"/>
  <c r="AE3122" i="1"/>
  <c r="AF3136" i="1"/>
  <c r="AE3136" i="1"/>
  <c r="AF10132" i="1"/>
  <c r="AF9947" i="1"/>
  <c r="AF9950" i="1"/>
  <c r="AF9956" i="1"/>
  <c r="AF8294" i="1"/>
  <c r="AF10144" i="1"/>
  <c r="AF10142" i="1"/>
  <c r="AF6440" i="1"/>
  <c r="AF6964" i="1"/>
  <c r="AF6975" i="1"/>
  <c r="AF6966" i="1"/>
  <c r="AF6965" i="1"/>
  <c r="AF6915" i="1"/>
  <c r="AF6967" i="1"/>
  <c r="AF7009" i="1"/>
  <c r="AF6978" i="1"/>
  <c r="AF7024" i="1"/>
  <c r="AF6986" i="1"/>
  <c r="AF6446" i="1"/>
  <c r="AF1513" i="1"/>
  <c r="AE1513" i="1"/>
  <c r="AK1513" i="1" s="1"/>
  <c r="AL1513" i="1" s="1"/>
  <c r="AD1513" i="1"/>
  <c r="AE3065" i="1"/>
  <c r="AK3065" i="1" s="1"/>
  <c r="AD3065" i="1"/>
  <c r="AF3065" i="1"/>
  <c r="AF10095" i="1"/>
  <c r="AF3388" i="1"/>
  <c r="AE3388" i="1"/>
  <c r="AF3641" i="1"/>
  <c r="AF3755" i="1"/>
  <c r="AF4943" i="1"/>
  <c r="AF3342" i="1"/>
  <c r="AE3342" i="1"/>
  <c r="AF3611" i="1"/>
  <c r="AF3587" i="1"/>
  <c r="AF3219" i="1"/>
  <c r="AE3219" i="1"/>
  <c r="AF3579" i="1"/>
  <c r="AF3628" i="1"/>
  <c r="AF3816" i="1"/>
  <c r="AF3556" i="1"/>
  <c r="AF3774" i="1"/>
  <c r="AF3591" i="1"/>
  <c r="AF3807" i="1"/>
  <c r="AF3566" i="1"/>
  <c r="AF6756" i="1"/>
  <c r="AF3554" i="1"/>
  <c r="AF3343" i="1"/>
  <c r="AE3343" i="1"/>
  <c r="AF3636" i="1"/>
  <c r="AF3598" i="1"/>
  <c r="AF3570" i="1"/>
  <c r="AF3608" i="1"/>
  <c r="AF3595" i="1"/>
  <c r="AF3615" i="1"/>
  <c r="AF3821" i="1"/>
  <c r="AF3558" i="1"/>
  <c r="AF3603" i="1"/>
  <c r="AF3569" i="1"/>
  <c r="AF3817" i="1"/>
  <c r="AF3565" i="1"/>
  <c r="AF3386" i="1"/>
  <c r="AE3386" i="1"/>
  <c r="AF3599" i="1"/>
  <c r="AF3808" i="1"/>
  <c r="AF3621" i="1"/>
  <c r="AE3357" i="1"/>
  <c r="AD3357" i="1"/>
  <c r="AF3357" i="1"/>
  <c r="AF3571" i="1"/>
  <c r="AF3614" i="1"/>
  <c r="AF3387" i="1"/>
  <c r="AE3387" i="1"/>
  <c r="AF3986" i="1"/>
  <c r="AF9435" i="1"/>
  <c r="AF769" i="1"/>
  <c r="AE769" i="1"/>
  <c r="AD769" i="1"/>
  <c r="AF791" i="1"/>
  <c r="AE791" i="1"/>
  <c r="AD791" i="1"/>
  <c r="AF763" i="1"/>
  <c r="AE763" i="1"/>
  <c r="AD763" i="1"/>
  <c r="AF7988" i="1"/>
  <c r="AF8684" i="1"/>
  <c r="AF5001" i="1"/>
  <c r="AF1019" i="1"/>
  <c r="AE1019" i="1"/>
  <c r="AK1019" i="1" s="1"/>
  <c r="AD1019" i="1"/>
  <c r="AF1020" i="1"/>
  <c r="AE1020" i="1"/>
  <c r="AD1020" i="1"/>
  <c r="AF534" i="1"/>
  <c r="AE534" i="1"/>
  <c r="AD534" i="1"/>
  <c r="AF4004" i="1"/>
  <c r="AF6239" i="1"/>
  <c r="AF6242" i="1"/>
  <c r="AF6256" i="1"/>
  <c r="AF2194" i="1"/>
  <c r="AE2194" i="1"/>
  <c r="AF10224" i="1"/>
  <c r="AF2187" i="1"/>
  <c r="AE2187" i="1"/>
  <c r="AF2192" i="1"/>
  <c r="AE2192" i="1"/>
  <c r="AF10931" i="1"/>
  <c r="AF9805" i="1"/>
  <c r="AF2522" i="1"/>
  <c r="AE2522" i="1"/>
  <c r="AF2526" i="1"/>
  <c r="AE2526" i="1"/>
  <c r="AF2530" i="1"/>
  <c r="AE2530" i="1"/>
  <c r="AF2531" i="1"/>
  <c r="AE2531" i="1"/>
  <c r="AF9301" i="1"/>
  <c r="AF10402" i="1"/>
  <c r="AF10407" i="1"/>
  <c r="AF2802" i="1"/>
  <c r="AE2802" i="1"/>
  <c r="AF9558" i="1"/>
  <c r="AF2952" i="1"/>
  <c r="AE2952" i="1"/>
  <c r="AF4026" i="1"/>
  <c r="AF9360" i="1"/>
  <c r="AF5328" i="1"/>
  <c r="AF10927" i="1"/>
  <c r="AF11279" i="1"/>
  <c r="AF11023" i="1"/>
  <c r="AF11165" i="1"/>
  <c r="AF10983" i="1"/>
  <c r="AF11261" i="1"/>
  <c r="AF11027" i="1"/>
  <c r="AF11278" i="1"/>
  <c r="AF7685" i="1"/>
  <c r="AF7687" i="1"/>
  <c r="AF1537" i="1"/>
  <c r="AE1537" i="1"/>
  <c r="AK1537" i="1" s="1"/>
  <c r="AL1537" i="1" s="1"/>
  <c r="AD1537" i="1"/>
  <c r="AF11252" i="1"/>
  <c r="AF11156" i="1"/>
  <c r="AF11204" i="1"/>
  <c r="AF11260" i="1"/>
  <c r="AF11164" i="1"/>
  <c r="AF11182" i="1"/>
  <c r="AF11254" i="1"/>
  <c r="AF11151" i="1"/>
  <c r="AF11170" i="1"/>
  <c r="AF11211" i="1"/>
  <c r="AF11150" i="1"/>
  <c r="AF11205" i="1"/>
  <c r="AF11171" i="1"/>
  <c r="AF11245" i="1"/>
  <c r="AF11178" i="1"/>
  <c r="AF2736" i="1"/>
  <c r="AE2736" i="1"/>
  <c r="AF1673" i="1"/>
  <c r="AE1673" i="1"/>
  <c r="AK1673" i="1" s="1"/>
  <c r="AL1673" i="1" s="1"/>
  <c r="AD1673" i="1"/>
  <c r="AF9880" i="1"/>
  <c r="AF4257" i="1"/>
  <c r="AF2962" i="1"/>
  <c r="AE2962" i="1"/>
  <c r="AF9241" i="1"/>
  <c r="AF2948" i="1"/>
  <c r="AE2948" i="1"/>
  <c r="AF2959" i="1"/>
  <c r="AE2959" i="1"/>
  <c r="AF4801" i="1"/>
  <c r="AF6444" i="1"/>
  <c r="AF1605" i="1"/>
  <c r="AE1605" i="1"/>
  <c r="AK1605" i="1" s="1"/>
  <c r="AL1605" i="1" s="1"/>
  <c r="AD1605" i="1"/>
  <c r="AF8212" i="1"/>
  <c r="AF10092" i="1"/>
  <c r="AF7141" i="1"/>
  <c r="AF7144" i="1"/>
  <c r="AF6776" i="1"/>
  <c r="AF6845" i="1"/>
  <c r="AF6841" i="1"/>
  <c r="AF6785" i="1"/>
  <c r="AF6781" i="1"/>
  <c r="AF1459" i="1"/>
  <c r="AD1459" i="1"/>
  <c r="AE1459" i="1"/>
  <c r="AK1459" i="1" s="1"/>
  <c r="AL1459" i="1" s="1"/>
  <c r="AF6832" i="1"/>
  <c r="AF6933" i="1"/>
  <c r="AF4798" i="1"/>
  <c r="AF6770" i="1"/>
  <c r="AF10557" i="1"/>
  <c r="AF6784" i="1"/>
  <c r="AF5735" i="1"/>
  <c r="AF10408" i="1"/>
  <c r="AF1481" i="1"/>
  <c r="AE1481" i="1"/>
  <c r="AK1481" i="1" s="1"/>
  <c r="AL1481" i="1" s="1"/>
  <c r="AD1481" i="1"/>
  <c r="AG158" i="1"/>
  <c r="AF158" i="1"/>
  <c r="AE158" i="1"/>
  <c r="AD158" i="1"/>
  <c r="AF3681" i="1"/>
  <c r="AF3684" i="1"/>
  <c r="AF3692" i="1"/>
  <c r="AF3688" i="1"/>
  <c r="AF3682" i="1"/>
  <c r="AF1518" i="1"/>
  <c r="AD1518" i="1"/>
  <c r="AK1518" i="1"/>
  <c r="AL1518" i="1" s="1"/>
  <c r="AF1489" i="1"/>
  <c r="AE1489" i="1"/>
  <c r="AK1489" i="1" s="1"/>
  <c r="AL1489" i="1" s="1"/>
  <c r="AD1489" i="1"/>
  <c r="AF8841" i="1"/>
  <c r="AF8507" i="1"/>
  <c r="AF4809" i="1"/>
  <c r="AF1386" i="1"/>
  <c r="AE1386" i="1"/>
  <c r="AF7185" i="1"/>
  <c r="AF8796" i="1"/>
  <c r="AF5315" i="1"/>
  <c r="AF10969" i="1"/>
  <c r="AF9903" i="1"/>
  <c r="AF10953" i="1"/>
  <c r="AF9782" i="1"/>
  <c r="AF10950" i="1"/>
  <c r="AF11006" i="1"/>
  <c r="AG107" i="1"/>
  <c r="AF107" i="1"/>
  <c r="AE107" i="1"/>
  <c r="AD107" i="1"/>
  <c r="AF1671" i="1"/>
  <c r="AE1671" i="1"/>
  <c r="AK1671" i="1" s="1"/>
  <c r="AL1671" i="1" s="1"/>
  <c r="AF1425" i="1"/>
  <c r="AE1425" i="1"/>
  <c r="AK1425" i="1" s="1"/>
  <c r="AL1425" i="1" s="1"/>
  <c r="AD1425" i="1"/>
  <c r="AF5251" i="1"/>
  <c r="AF10937" i="1"/>
  <c r="AF9193" i="1"/>
  <c r="AF7123" i="1"/>
  <c r="AF6686" i="1"/>
  <c r="AF6935" i="1"/>
  <c r="AG142" i="1"/>
  <c r="AF142" i="1"/>
  <c r="AE142" i="1"/>
  <c r="AD142" i="1"/>
  <c r="AF9554" i="1"/>
  <c r="AF3929" i="1"/>
  <c r="AF9899" i="1"/>
  <c r="AF8158" i="1"/>
  <c r="AF8155" i="1"/>
  <c r="AF6505" i="1"/>
  <c r="AG175" i="1"/>
  <c r="AF175" i="1"/>
  <c r="AE175" i="1"/>
  <c r="AD175" i="1"/>
  <c r="AF9555" i="1"/>
  <c r="AF9559" i="1"/>
  <c r="AF3200" i="1"/>
  <c r="AE3200" i="1"/>
  <c r="AK3200" i="1" s="1"/>
  <c r="AF11300" i="1"/>
  <c r="AE3433" i="1"/>
  <c r="AD3433" i="1"/>
  <c r="AF3433" i="1"/>
  <c r="AF3737" i="1"/>
  <c r="AE3237" i="1"/>
  <c r="AD3237" i="1"/>
  <c r="AF3237" i="1"/>
  <c r="AF3190" i="1"/>
  <c r="AE3190" i="1"/>
  <c r="AF3204" i="1"/>
  <c r="AE3204" i="1"/>
  <c r="AF847" i="1"/>
  <c r="AE847" i="1"/>
  <c r="AD847" i="1"/>
  <c r="AF4537" i="1"/>
  <c r="AF2063" i="1"/>
  <c r="AE2063" i="1"/>
  <c r="AF843" i="1"/>
  <c r="AE843" i="1"/>
  <c r="AD843" i="1"/>
  <c r="AG99" i="1"/>
  <c r="AH99" i="1" s="1"/>
  <c r="AF99" i="1"/>
  <c r="AE99" i="1"/>
  <c r="AD99" i="1"/>
  <c r="AF762" i="1"/>
  <c r="AE762" i="1"/>
  <c r="AD762" i="1"/>
  <c r="AF789" i="1"/>
  <c r="AE789" i="1"/>
  <c r="AD789" i="1"/>
  <c r="AJ850" i="1"/>
  <c r="AF850" i="1"/>
  <c r="AE850" i="1"/>
  <c r="AD850" i="1"/>
  <c r="AF782" i="1"/>
  <c r="AE782" i="1"/>
  <c r="AD782" i="1"/>
  <c r="AF777" i="1"/>
  <c r="AE777" i="1"/>
  <c r="AD777" i="1"/>
  <c r="AF759" i="1"/>
  <c r="AE759" i="1"/>
  <c r="AD759" i="1"/>
  <c r="AE770" i="1"/>
  <c r="AD770" i="1"/>
  <c r="AF3198" i="1"/>
  <c r="AE3198" i="1"/>
  <c r="AF766" i="1"/>
  <c r="AE766" i="1"/>
  <c r="AD766" i="1"/>
  <c r="AF3987" i="1"/>
  <c r="AF492" i="1"/>
  <c r="AE492" i="1"/>
  <c r="AD492" i="1"/>
  <c r="AF477" i="1"/>
  <c r="AE477" i="1"/>
  <c r="AD477" i="1"/>
  <c r="AF1151" i="1"/>
  <c r="AE1151" i="1"/>
  <c r="AD1151" i="1"/>
  <c r="AF708" i="1"/>
  <c r="AE708" i="1"/>
  <c r="AD708" i="1"/>
  <c r="AE1370" i="1"/>
  <c r="AF2719" i="1"/>
  <c r="AE2719" i="1"/>
  <c r="AF495" i="1"/>
  <c r="AE495" i="1"/>
  <c r="AD495" i="1"/>
  <c r="AF9504" i="1"/>
  <c r="AF7764" i="1"/>
  <c r="AF7413" i="1"/>
  <c r="AF481" i="1"/>
  <c r="AE481" i="1"/>
  <c r="AD481" i="1"/>
  <c r="AF483" i="1"/>
  <c r="AE483" i="1"/>
  <c r="AD483" i="1"/>
  <c r="AF2067" i="1"/>
  <c r="AE2067" i="1"/>
  <c r="AF2056" i="1"/>
  <c r="AE2056" i="1"/>
  <c r="AF2062" i="1"/>
  <c r="AE2062" i="1"/>
  <c r="AF3090" i="1"/>
  <c r="AE3090" i="1"/>
  <c r="AF6902" i="1"/>
  <c r="AF509" i="1"/>
  <c r="AE509" i="1"/>
  <c r="AD509" i="1"/>
  <c r="AE3425" i="1"/>
  <c r="AD3425" i="1"/>
  <c r="AF3425" i="1"/>
  <c r="AF3095" i="1"/>
  <c r="AE3095" i="1"/>
  <c r="AF3402" i="1"/>
  <c r="AE3402" i="1"/>
  <c r="AE3409" i="1"/>
  <c r="AD3409" i="1"/>
  <c r="AF3409" i="1"/>
  <c r="AF3426" i="1"/>
  <c r="AE3426" i="1"/>
  <c r="AF503" i="1"/>
  <c r="AE503" i="1"/>
  <c r="AD503" i="1"/>
  <c r="AE3413" i="1"/>
  <c r="AD3413" i="1"/>
  <c r="AF3413" i="1"/>
  <c r="AF479" i="1"/>
  <c r="AE479" i="1"/>
  <c r="AD479" i="1"/>
  <c r="AF3422" i="1"/>
  <c r="AE3422" i="1"/>
  <c r="AF10156" i="1"/>
  <c r="AF473" i="1"/>
  <c r="AE473" i="1"/>
  <c r="AD473" i="1"/>
  <c r="AF3418" i="1"/>
  <c r="AE3418" i="1"/>
  <c r="AF8021" i="1"/>
  <c r="AG7" i="1"/>
  <c r="AH7" i="1" s="1"/>
  <c r="AF7" i="1"/>
  <c r="AE7" i="1"/>
  <c r="AD7" i="1"/>
  <c r="AF2520" i="1"/>
  <c r="AE2520" i="1"/>
  <c r="AG5" i="1"/>
  <c r="AF5" i="1"/>
  <c r="AE5" i="1"/>
  <c r="AD5" i="1"/>
  <c r="AF9972" i="1"/>
  <c r="AF10013" i="1"/>
  <c r="AF10011" i="1"/>
  <c r="AF10008" i="1"/>
  <c r="AF6380" i="1"/>
  <c r="AF8012" i="1"/>
  <c r="AF6757" i="1"/>
  <c r="AF6752" i="1"/>
  <c r="AF3235" i="1"/>
  <c r="AE3235" i="1"/>
  <c r="AF7263" i="1"/>
  <c r="AF10635" i="1"/>
  <c r="AF1118" i="1"/>
  <c r="AE1118" i="1"/>
  <c r="AD1118" i="1"/>
  <c r="AF1332" i="1"/>
  <c r="AE1332" i="1"/>
  <c r="AD1332" i="1"/>
  <c r="AF7711" i="1"/>
  <c r="AF9967" i="1"/>
  <c r="AF9887" i="1"/>
  <c r="AF9415" i="1"/>
  <c r="AF5177" i="1"/>
  <c r="AF4442" i="1"/>
  <c r="AF2586" i="1"/>
  <c r="AE2586" i="1"/>
  <c r="AF4679" i="1"/>
  <c r="AF9584" i="1"/>
  <c r="AF6600" i="1"/>
  <c r="AF657" i="1"/>
  <c r="AE657" i="1"/>
  <c r="AD657" i="1"/>
  <c r="AF4629" i="1"/>
  <c r="AF6180" i="1"/>
  <c r="AF593" i="1"/>
  <c r="AE593" i="1"/>
  <c r="AD593" i="1"/>
  <c r="AF7927" i="1"/>
  <c r="AF5399" i="1"/>
  <c r="AF4405" i="1"/>
  <c r="AF9191" i="1"/>
  <c r="AF9569" i="1"/>
  <c r="AF9537" i="1"/>
  <c r="AF9538" i="1"/>
  <c r="AF1131" i="1"/>
  <c r="AE1131" i="1"/>
  <c r="AD1131" i="1"/>
  <c r="AF9346" i="1"/>
  <c r="AF5482" i="1"/>
  <c r="AF7770" i="1"/>
  <c r="AG29" i="1"/>
  <c r="AF29" i="1"/>
  <c r="AE29" i="1"/>
  <c r="AD29" i="1"/>
  <c r="AF1525" i="1"/>
  <c r="AE1525" i="1"/>
  <c r="AK1525" i="1" s="1"/>
  <c r="AL1525" i="1" s="1"/>
  <c r="AD1525" i="1"/>
  <c r="AF8878" i="1"/>
  <c r="AF11271" i="1"/>
  <c r="AF889" i="1"/>
  <c r="AL889" i="1"/>
  <c r="AD889" i="1"/>
  <c r="AF10751" i="1"/>
  <c r="AF3660" i="1"/>
  <c r="AF4925" i="1"/>
  <c r="AF1272" i="1"/>
  <c r="AD1272" i="1"/>
  <c r="AE1272" i="1"/>
  <c r="AF2861" i="1"/>
  <c r="AE2861" i="1"/>
  <c r="AD2861" i="1"/>
  <c r="AF8245" i="1"/>
  <c r="AF1705" i="1"/>
  <c r="AE1705" i="1"/>
  <c r="AK1705" i="1" s="1"/>
  <c r="AL1705" i="1" s="1"/>
  <c r="AD1705" i="1"/>
  <c r="AJ201" i="1"/>
  <c r="AF201" i="1"/>
  <c r="AE201" i="1"/>
  <c r="AD201" i="1"/>
  <c r="AF3279" i="1"/>
  <c r="AE3279" i="1"/>
  <c r="AF10025" i="1"/>
  <c r="AF1611" i="1"/>
  <c r="AE1611" i="1"/>
  <c r="AK1611" i="1" s="1"/>
  <c r="AL1611" i="1" s="1"/>
  <c r="AD1611" i="1"/>
  <c r="AF1849" i="1"/>
  <c r="AE1849" i="1"/>
  <c r="AD1849" i="1"/>
  <c r="AF3988" i="1"/>
  <c r="AF7913" i="1"/>
  <c r="AF7920" i="1"/>
  <c r="AF4137" i="1"/>
  <c r="AF7412" i="1"/>
  <c r="AF7407" i="1"/>
  <c r="AF7907" i="1"/>
  <c r="AF2284" i="1"/>
  <c r="AE2284" i="1"/>
  <c r="AF2431" i="1"/>
  <c r="AE2431" i="1"/>
  <c r="AF2297" i="1"/>
  <c r="AE2297" i="1"/>
  <c r="AD2297" i="1"/>
  <c r="AF2347" i="1"/>
  <c r="AE2347" i="1"/>
  <c r="AF2350" i="1"/>
  <c r="AE2350" i="1"/>
  <c r="AF2349" i="1"/>
  <c r="AE2349" i="1"/>
  <c r="AD2349" i="1"/>
  <c r="AF2170" i="1"/>
  <c r="AE2170" i="1"/>
  <c r="AF2236" i="1"/>
  <c r="AE2236" i="1"/>
  <c r="AF2362" i="1"/>
  <c r="AE2362" i="1"/>
  <c r="AF2434" i="1"/>
  <c r="AE2434" i="1"/>
  <c r="AF2268" i="1"/>
  <c r="AE2268" i="1"/>
  <c r="AF2348" i="1"/>
  <c r="AE2348" i="1"/>
  <c r="AF2342" i="1"/>
  <c r="AE2342" i="1"/>
  <c r="AF2254" i="1"/>
  <c r="AE2254" i="1"/>
  <c r="AF2265" i="1"/>
  <c r="AE2265" i="1"/>
  <c r="AD2265" i="1"/>
  <c r="AF2438" i="1"/>
  <c r="AE2438" i="1"/>
  <c r="AF2051" i="1"/>
  <c r="AE2051" i="1"/>
  <c r="AF2365" i="1"/>
  <c r="AE2365" i="1"/>
  <c r="AD2365" i="1"/>
  <c r="AF2338" i="1"/>
  <c r="AE2338" i="1"/>
  <c r="AF2257" i="1"/>
  <c r="AE2257" i="1"/>
  <c r="AD2257" i="1"/>
  <c r="AF2394" i="1"/>
  <c r="AE2394" i="1"/>
  <c r="AF2391" i="1"/>
  <c r="AE2391" i="1"/>
  <c r="AF2386" i="1"/>
  <c r="AE2386" i="1"/>
  <c r="AF10288" i="1"/>
  <c r="AF5692" i="1"/>
  <c r="AF5178" i="1"/>
  <c r="AF5305" i="1"/>
  <c r="AF5667" i="1"/>
  <c r="AF5647" i="1"/>
  <c r="AF5646" i="1"/>
  <c r="AF5686" i="1"/>
  <c r="AF2182" i="1"/>
  <c r="AE2182" i="1"/>
  <c r="AF2304" i="1"/>
  <c r="AE2304" i="1"/>
  <c r="AF2168" i="1"/>
  <c r="AE2168" i="1"/>
  <c r="AF2299" i="1"/>
  <c r="AE2299" i="1"/>
  <c r="AF2296" i="1"/>
  <c r="AE2296" i="1"/>
  <c r="AF2292" i="1"/>
  <c r="AE2292" i="1"/>
  <c r="AF2287" i="1"/>
  <c r="AE2287" i="1"/>
  <c r="AF2279" i="1"/>
  <c r="AE2279" i="1"/>
  <c r="AF2384" i="1"/>
  <c r="AE2384" i="1"/>
  <c r="AF2460" i="1"/>
  <c r="AE2460" i="1"/>
  <c r="AF2374" i="1"/>
  <c r="AE2374" i="1"/>
  <c r="AF2701" i="1"/>
  <c r="AE2701" i="1"/>
  <c r="AD2701" i="1"/>
  <c r="AF2179" i="1"/>
  <c r="AE2179" i="1"/>
  <c r="AF2175" i="1"/>
  <c r="AE2175" i="1"/>
  <c r="AF2172" i="1"/>
  <c r="AE2172" i="1"/>
  <c r="AF2258" i="1"/>
  <c r="AE2258" i="1"/>
  <c r="AF4438" i="1"/>
  <c r="AF4310" i="1"/>
  <c r="AF4305" i="1"/>
  <c r="AF10651" i="1"/>
  <c r="AF6393" i="1"/>
  <c r="AF5517" i="1"/>
  <c r="AJ101" i="1"/>
  <c r="AE101" i="1"/>
  <c r="AD101" i="1"/>
  <c r="AF7748" i="1"/>
  <c r="AF453" i="1"/>
  <c r="AE453" i="1"/>
  <c r="AD453" i="1"/>
  <c r="AF6075" i="1"/>
  <c r="AF5832" i="1"/>
  <c r="AF5828" i="1"/>
  <c r="AF6072" i="1"/>
  <c r="AF6073" i="1"/>
  <c r="AF2271" i="1"/>
  <c r="AE2271" i="1"/>
  <c r="AF2305" i="1"/>
  <c r="AE2305" i="1"/>
  <c r="AD2305" i="1"/>
  <c r="AF8780" i="1"/>
  <c r="AF7199" i="1"/>
  <c r="AF449" i="1"/>
  <c r="AE449" i="1"/>
  <c r="AD449" i="1"/>
  <c r="AF463" i="1"/>
  <c r="AE463" i="1"/>
  <c r="AD463" i="1"/>
  <c r="AF5165" i="1"/>
  <c r="AF444" i="1"/>
  <c r="AE444" i="1"/>
  <c r="AD444" i="1"/>
  <c r="AF3082" i="1"/>
  <c r="AE3082" i="1"/>
  <c r="AF932" i="1"/>
  <c r="AE932" i="1"/>
  <c r="AD932" i="1"/>
  <c r="AF10689" i="1"/>
  <c r="AF353" i="1"/>
  <c r="AE353" i="1"/>
  <c r="AD353" i="1"/>
  <c r="AF382" i="1"/>
  <c r="AE382" i="1"/>
  <c r="AD382" i="1"/>
  <c r="AF386" i="1"/>
  <c r="AE386" i="1"/>
  <c r="AD386" i="1"/>
  <c r="AF6401" i="1"/>
  <c r="AF6856" i="1"/>
  <c r="AF6849" i="1"/>
  <c r="AF6869" i="1"/>
  <c r="AF6859" i="1"/>
  <c r="AF6863" i="1"/>
  <c r="AF6854" i="1"/>
  <c r="AF6850" i="1"/>
  <c r="AF7001" i="1"/>
  <c r="AF9202" i="1"/>
  <c r="AF1228" i="1"/>
  <c r="AD1228" i="1"/>
  <c r="AE1228" i="1"/>
  <c r="AF7722" i="1"/>
  <c r="AF390" i="1"/>
  <c r="AE390" i="1"/>
  <c r="AD390" i="1"/>
  <c r="AF371" i="1"/>
  <c r="AE371" i="1"/>
  <c r="AD371" i="1"/>
  <c r="AF375" i="1"/>
  <c r="AE375" i="1"/>
  <c r="AD375" i="1"/>
  <c r="AF366" i="1"/>
  <c r="AE366" i="1"/>
  <c r="AD366" i="1"/>
  <c r="AF355" i="1"/>
  <c r="AE355" i="1"/>
  <c r="AD355" i="1"/>
  <c r="AF404" i="1"/>
  <c r="AE404" i="1"/>
  <c r="AD404" i="1"/>
  <c r="AF8983" i="1"/>
  <c r="AF4398" i="1"/>
  <c r="AF9743" i="1"/>
  <c r="AF7641" i="1"/>
  <c r="AF7805" i="1"/>
  <c r="AF6042" i="1"/>
  <c r="AF7638" i="1"/>
  <c r="AF7646" i="1"/>
  <c r="AF3975" i="1"/>
  <c r="AF4444" i="1"/>
  <c r="AF1464" i="1"/>
  <c r="AD1464" i="1"/>
  <c r="AE1464" i="1"/>
  <c r="AK1464" i="1" s="1"/>
  <c r="AL1464" i="1" s="1"/>
  <c r="AF4488" i="1"/>
  <c r="AF4493" i="1"/>
  <c r="AF4440" i="1"/>
  <c r="AF557" i="1"/>
  <c r="AE557" i="1"/>
  <c r="AD557" i="1"/>
  <c r="AF4445" i="1"/>
  <c r="AF1417" i="1"/>
  <c r="AE1417" i="1"/>
  <c r="AD1417" i="1"/>
  <c r="AF1463" i="1"/>
  <c r="AD1463" i="1"/>
  <c r="AE1463" i="1"/>
  <c r="AK1463" i="1" s="1"/>
  <c r="AL1463" i="1" s="1"/>
  <c r="AF7080" i="1"/>
  <c r="AF1326" i="1"/>
  <c r="AD1326" i="1"/>
  <c r="AE1326" i="1"/>
  <c r="AF1727" i="1"/>
  <c r="AE1727" i="1"/>
  <c r="AK1727" i="1" s="1"/>
  <c r="AL1727" i="1" s="1"/>
  <c r="AF8843" i="1"/>
  <c r="AF7058" i="1"/>
  <c r="AF1757" i="1"/>
  <c r="AE1757" i="1"/>
  <c r="AK1757" i="1" s="1"/>
  <c r="AL1757" i="1" s="1"/>
  <c r="AD1757" i="1"/>
  <c r="AF4074" i="1"/>
  <c r="AF1624" i="1"/>
  <c r="AD1624" i="1"/>
  <c r="AE1624" i="1"/>
  <c r="AK1624" i="1" s="1"/>
  <c r="AL1624" i="1" s="1"/>
  <c r="AF6032" i="1"/>
  <c r="AF4086" i="1"/>
  <c r="AF7053" i="1"/>
  <c r="AF7067" i="1"/>
  <c r="AF8947" i="1"/>
  <c r="AF7054" i="1"/>
  <c r="AF7247" i="1"/>
  <c r="AF8136" i="1"/>
  <c r="AF1575" i="1"/>
  <c r="AE1575" i="1"/>
  <c r="AK1575" i="1" s="1"/>
  <c r="AL1575" i="1" s="1"/>
  <c r="AF5520" i="1"/>
  <c r="AF5288" i="1"/>
  <c r="AF1803" i="1"/>
  <c r="AE1803" i="1"/>
  <c r="AK1803" i="1" s="1"/>
  <c r="AL1803" i="1" s="1"/>
  <c r="AF10026" i="1"/>
  <c r="AF10100" i="1"/>
  <c r="AF3824" i="1"/>
  <c r="AF3114" i="1"/>
  <c r="AE3114" i="1"/>
  <c r="AF1825" i="1"/>
  <c r="AE1825" i="1"/>
  <c r="AK1825" i="1" s="1"/>
  <c r="AL1825" i="1" s="1"/>
  <c r="AD1825" i="1"/>
  <c r="AF9938" i="1"/>
  <c r="AF9259" i="1"/>
  <c r="AF9207" i="1"/>
  <c r="AF5351" i="1"/>
  <c r="AF9246" i="1"/>
  <c r="AF9247" i="1"/>
  <c r="AF8079" i="1"/>
  <c r="AF8077" i="1"/>
  <c r="AF9254" i="1"/>
  <c r="AF1523" i="1"/>
  <c r="AD1523" i="1"/>
  <c r="AK1523" i="1"/>
  <c r="AL1523" i="1" s="1"/>
  <c r="AF9264" i="1"/>
  <c r="AF3282" i="1"/>
  <c r="AE3282" i="1"/>
  <c r="AE3281" i="1"/>
  <c r="AD3281" i="1"/>
  <c r="AF3281" i="1"/>
  <c r="AF8995" i="1"/>
  <c r="AF5310" i="1"/>
  <c r="AF6750" i="1"/>
  <c r="AF6740" i="1"/>
  <c r="AF6984" i="1"/>
  <c r="AF6725" i="1"/>
  <c r="AF6721" i="1"/>
  <c r="AF6710" i="1"/>
  <c r="AF9937" i="1"/>
  <c r="AF7969" i="1"/>
  <c r="AF9141" i="1"/>
  <c r="AF8260" i="1"/>
  <c r="AF6482" i="1"/>
  <c r="AF8249" i="1"/>
  <c r="AF8235" i="1"/>
  <c r="AF8060" i="1"/>
  <c r="AF6491" i="1"/>
  <c r="AF11308" i="1"/>
  <c r="AF6494" i="1"/>
  <c r="AF11163" i="1"/>
  <c r="AF11053" i="1"/>
  <c r="AF3396" i="1"/>
  <c r="AE3396" i="1"/>
  <c r="AF4077" i="1"/>
  <c r="AF6656" i="1"/>
  <c r="AG170" i="1"/>
  <c r="AF170" i="1"/>
  <c r="AE170" i="1"/>
  <c r="AD170" i="1"/>
  <c r="AF6716" i="1"/>
  <c r="AF1273" i="1"/>
  <c r="AE1273" i="1"/>
  <c r="AD1273" i="1"/>
  <c r="AE3113" i="1"/>
  <c r="AD3113" i="1"/>
  <c r="AF3113" i="1"/>
  <c r="AF3148" i="1"/>
  <c r="AE3148" i="1"/>
  <c r="AF8184" i="1"/>
  <c r="AF6714" i="1"/>
  <c r="AF6733" i="1"/>
  <c r="AF6724" i="1"/>
  <c r="AF6720" i="1"/>
  <c r="AF3215" i="1"/>
  <c r="AE3215" i="1"/>
  <c r="AF3132" i="1"/>
  <c r="AE3132" i="1"/>
  <c r="AF3264" i="1"/>
  <c r="AE3264" i="1"/>
  <c r="AE3145" i="1"/>
  <c r="AD3145" i="1"/>
  <c r="AF3145" i="1"/>
  <c r="AF6804" i="1"/>
  <c r="AF6792" i="1"/>
  <c r="AF7216" i="1"/>
  <c r="AF3954" i="1"/>
  <c r="AF529" i="1"/>
  <c r="AE529" i="1"/>
  <c r="AD529" i="1"/>
  <c r="AF2453" i="1"/>
  <c r="AE2453" i="1"/>
  <c r="AK2453" i="1" s="1"/>
  <c r="AD2453" i="1"/>
  <c r="AF3775" i="1"/>
  <c r="AF9693" i="1"/>
  <c r="AF3760" i="1"/>
  <c r="AF2810" i="1"/>
  <c r="AE2810" i="1"/>
  <c r="AE3313" i="1"/>
  <c r="AD3313" i="1"/>
  <c r="AF3313" i="1"/>
  <c r="AF3258" i="1"/>
  <c r="AE3258" i="1"/>
  <c r="AF3263" i="1"/>
  <c r="AE3263" i="1"/>
  <c r="AF10825" i="1"/>
  <c r="AF2919" i="1"/>
  <c r="AE2919" i="1"/>
  <c r="AF7124" i="1"/>
  <c r="AE3037" i="1"/>
  <c r="AD3037" i="1"/>
  <c r="AF3037" i="1"/>
  <c r="AF2042" i="1"/>
  <c r="AE2042" i="1"/>
  <c r="AF2847" i="1"/>
  <c r="AE2847" i="1"/>
  <c r="AG171" i="1"/>
  <c r="AF171" i="1"/>
  <c r="AE171" i="1"/>
  <c r="AD171" i="1"/>
  <c r="AF1281" i="1"/>
  <c r="AE1281" i="1"/>
  <c r="AD1281" i="1"/>
  <c r="AF1274" i="1"/>
  <c r="AE1274" i="1"/>
  <c r="AD1274" i="1"/>
  <c r="AF3953" i="1"/>
  <c r="AF1550" i="1"/>
  <c r="AD1550" i="1"/>
  <c r="AE1550" i="1"/>
  <c r="AK1550" i="1" s="1"/>
  <c r="AL1550" i="1" s="1"/>
  <c r="AF5625" i="1"/>
  <c r="AF398" i="1"/>
  <c r="AE398" i="1"/>
  <c r="AD398" i="1"/>
  <c r="AF7782" i="1"/>
  <c r="AF1782" i="1"/>
  <c r="AE1782" i="1"/>
  <c r="AK1782" i="1" s="1"/>
  <c r="AL1782" i="1" s="1"/>
  <c r="AF4070" i="1"/>
  <c r="AF6508" i="1"/>
  <c r="AF9476" i="1"/>
  <c r="AF9114" i="1"/>
  <c r="AF9119" i="1"/>
  <c r="AF10597" i="1"/>
  <c r="AF8257" i="1"/>
  <c r="AF3290" i="1"/>
  <c r="AE3290" i="1"/>
  <c r="AF8246" i="1"/>
  <c r="AF8238" i="1"/>
  <c r="AF8250" i="1"/>
  <c r="AF8233" i="1"/>
  <c r="AF8272" i="1"/>
  <c r="AF8269" i="1"/>
  <c r="AF7066" i="1"/>
  <c r="AF6340" i="1"/>
  <c r="AF7140" i="1"/>
  <c r="AF1005" i="1"/>
  <c r="AE1005" i="1"/>
  <c r="AD1005" i="1"/>
  <c r="AF10895" i="1"/>
  <c r="AF9139" i="1"/>
  <c r="AF6822" i="1"/>
  <c r="AF7161" i="1"/>
  <c r="AF9137" i="1"/>
  <c r="AF9213" i="1"/>
  <c r="AF8494" i="1"/>
  <c r="AF3064" i="1"/>
  <c r="AE3064" i="1"/>
  <c r="AF8501" i="1"/>
  <c r="AF8267" i="1"/>
  <c r="AF6490" i="1"/>
  <c r="AF3390" i="1"/>
  <c r="AE3390" i="1"/>
  <c r="AF6484" i="1"/>
  <c r="AF6497" i="1"/>
  <c r="AF376" i="1"/>
  <c r="AE376" i="1"/>
  <c r="AD376" i="1"/>
  <c r="AF8067" i="1"/>
  <c r="AF8059" i="1"/>
  <c r="AF8065" i="1"/>
  <c r="AF8074" i="1"/>
  <c r="AF4079" i="1"/>
  <c r="AF403" i="1"/>
  <c r="AE403" i="1"/>
  <c r="AD403" i="1"/>
  <c r="AF3330" i="1"/>
  <c r="AE3330" i="1"/>
  <c r="AF3948" i="1"/>
  <c r="AF2911" i="1"/>
  <c r="AE2911" i="1"/>
  <c r="AF527" i="1"/>
  <c r="AE527" i="1"/>
  <c r="AD527" i="1"/>
  <c r="AF3970" i="1"/>
  <c r="AF3968" i="1"/>
  <c r="AF6342" i="1"/>
  <c r="AF6341" i="1"/>
  <c r="AF3394" i="1"/>
  <c r="AE3394" i="1"/>
  <c r="AF8416" i="1"/>
  <c r="AF352" i="1"/>
  <c r="AE352" i="1"/>
  <c r="AD352" i="1"/>
  <c r="AF11265" i="1"/>
  <c r="AF10088" i="1"/>
  <c r="AF11266" i="1"/>
  <c r="AF11065" i="1"/>
  <c r="AF358" i="1"/>
  <c r="AE358" i="1"/>
  <c r="AD358" i="1"/>
  <c r="AF11209" i="1"/>
  <c r="AF360" i="1"/>
  <c r="AE360" i="1"/>
  <c r="AD360" i="1"/>
  <c r="AF367" i="1"/>
  <c r="AE367" i="1"/>
  <c r="AD367" i="1"/>
  <c r="AF3958" i="1"/>
  <c r="AF409" i="1"/>
  <c r="AE409" i="1"/>
  <c r="AD409" i="1"/>
  <c r="AF2473" i="1"/>
  <c r="AE2473" i="1"/>
  <c r="AD2473" i="1"/>
  <c r="AF5477" i="1"/>
  <c r="AF7175" i="1"/>
  <c r="AF6632" i="1"/>
  <c r="AF7520" i="1"/>
  <c r="AF2046" i="1"/>
  <c r="AE2046" i="1"/>
  <c r="AF7532" i="1"/>
  <c r="AF7392" i="1"/>
  <c r="AF7194" i="1"/>
  <c r="AF5353" i="1"/>
  <c r="AF1205" i="1"/>
  <c r="AE1205" i="1"/>
  <c r="AD1205" i="1"/>
  <c r="AF3842" i="1"/>
  <c r="AF1039" i="1"/>
  <c r="AE1039" i="1"/>
  <c r="AD1039" i="1"/>
  <c r="AF2277" i="1"/>
  <c r="AE2277" i="1"/>
  <c r="AD2277" i="1"/>
  <c r="AF9410" i="1"/>
  <c r="AE3017" i="1"/>
  <c r="AD3017" i="1"/>
  <c r="AF3017" i="1"/>
  <c r="AF263" i="1"/>
  <c r="AE263" i="1"/>
  <c r="AD263" i="1"/>
  <c r="AF267" i="1"/>
  <c r="AE267" i="1"/>
  <c r="AD267" i="1"/>
  <c r="AF262" i="1"/>
  <c r="AE262" i="1"/>
  <c r="AD262" i="1"/>
  <c r="AF9613" i="1"/>
  <c r="AF9611" i="1"/>
  <c r="AF8436" i="1"/>
  <c r="AF7260" i="1"/>
  <c r="AG26" i="1"/>
  <c r="AF26" i="1"/>
  <c r="AE26" i="1"/>
  <c r="AD26" i="1"/>
  <c r="AF437" i="1"/>
  <c r="AE437" i="1"/>
  <c r="AD437" i="1"/>
  <c r="AG32" i="1"/>
  <c r="AF32" i="1"/>
  <c r="AE32" i="1"/>
  <c r="AD32" i="1"/>
  <c r="AF1177" i="1"/>
  <c r="AE1177" i="1"/>
  <c r="AD1177" i="1"/>
  <c r="AG173" i="1"/>
  <c r="AF173" i="1"/>
  <c r="AE173" i="1"/>
  <c r="AD173" i="1"/>
  <c r="AF1174" i="1"/>
  <c r="AE1174" i="1"/>
  <c r="AD1174" i="1"/>
  <c r="AF1183" i="1"/>
  <c r="AE1183" i="1"/>
  <c r="AD1183" i="1"/>
  <c r="AF3869" i="1"/>
  <c r="AF9456" i="1"/>
  <c r="AF4299" i="1"/>
  <c r="AF4302" i="1"/>
  <c r="AF6928" i="1"/>
  <c r="AF9457" i="1"/>
  <c r="AF9941" i="1"/>
  <c r="AF5412" i="1"/>
  <c r="AF2803" i="1"/>
  <c r="AE2803" i="1"/>
  <c r="AF4053" i="1"/>
  <c r="AF1040" i="1"/>
  <c r="AE1040" i="1"/>
  <c r="AD1040" i="1"/>
  <c r="AF5423" i="1"/>
  <c r="AF5419" i="1"/>
  <c r="AF5413" i="1"/>
  <c r="AF3886" i="1"/>
  <c r="AF1656" i="1"/>
  <c r="AE1656" i="1"/>
  <c r="AK1656" i="1" s="1"/>
  <c r="AL1656" i="1" s="1"/>
  <c r="AF1650" i="1"/>
  <c r="AE1650" i="1"/>
  <c r="AK1650" i="1" s="1"/>
  <c r="AL1650" i="1" s="1"/>
  <c r="AF10690" i="1"/>
  <c r="AF6270" i="1"/>
  <c r="AF3744" i="1"/>
  <c r="AF10803" i="1"/>
  <c r="AF3473" i="1"/>
  <c r="AF3745" i="1"/>
  <c r="AF11190" i="1"/>
  <c r="AF5910" i="1"/>
  <c r="AF1033" i="1"/>
  <c r="AE1033" i="1"/>
  <c r="AD1033" i="1"/>
  <c r="AF588" i="1"/>
  <c r="AE588" i="1"/>
  <c r="AD588" i="1"/>
  <c r="AF3460" i="1"/>
  <c r="AF4285" i="1"/>
  <c r="AF5293" i="1"/>
  <c r="AF7921" i="1"/>
  <c r="AF5307" i="1"/>
  <c r="AF10767" i="1"/>
  <c r="AF5933" i="1"/>
  <c r="AF8991" i="1"/>
  <c r="AF7234" i="1"/>
  <c r="AF3919" i="1"/>
  <c r="AF10571" i="1"/>
  <c r="AF10375" i="1"/>
  <c r="AF10683" i="1"/>
  <c r="AF10860" i="1"/>
  <c r="AF2043" i="1"/>
  <c r="AE2043" i="1"/>
  <c r="AF1345" i="1"/>
  <c r="AE1345" i="1"/>
  <c r="AD1345" i="1"/>
  <c r="AF2947" i="1"/>
  <c r="AE2947" i="1"/>
  <c r="AF3493" i="1"/>
  <c r="AF10399" i="1"/>
  <c r="AE3233" i="1"/>
  <c r="AD3233" i="1"/>
  <c r="AF3233" i="1"/>
  <c r="AF1346" i="1"/>
  <c r="AD1346" i="1"/>
  <c r="AE1346" i="1"/>
  <c r="AF1375" i="1"/>
  <c r="AE1375" i="1"/>
  <c r="AF9550" i="1"/>
  <c r="AF3228" i="1"/>
  <c r="AE3228" i="1"/>
  <c r="AF3230" i="1"/>
  <c r="AE3230" i="1"/>
  <c r="AF3795" i="1"/>
  <c r="AF9312" i="1"/>
  <c r="AF2368" i="1"/>
  <c r="AE2368" i="1"/>
  <c r="AF2532" i="1"/>
  <c r="AE2532" i="1"/>
  <c r="AF3256" i="1"/>
  <c r="AE3256" i="1"/>
  <c r="AF8958" i="1"/>
  <c r="AF2202" i="1"/>
  <c r="AE2202" i="1"/>
  <c r="AF2411" i="1"/>
  <c r="AE2411" i="1"/>
  <c r="AF2441" i="1"/>
  <c r="AE2441" i="1"/>
  <c r="AD2441" i="1"/>
  <c r="AF2204" i="1"/>
  <c r="AE2204" i="1"/>
  <c r="AF2213" i="1"/>
  <c r="AE2213" i="1"/>
  <c r="AD2213" i="1"/>
  <c r="AF1514" i="1"/>
  <c r="AE1514" i="1"/>
  <c r="AK1514" i="1" s="1"/>
  <c r="AL1514" i="1" s="1"/>
  <c r="AF9089" i="1"/>
  <c r="AF8815" i="1"/>
  <c r="AF9150" i="1"/>
  <c r="AF2445" i="1"/>
  <c r="AE2445" i="1"/>
  <c r="AD2445" i="1"/>
  <c r="AF9946" i="1"/>
  <c r="AF909" i="1"/>
  <c r="AE909" i="1"/>
  <c r="AD909" i="1"/>
  <c r="AF6747" i="1"/>
  <c r="AF6817" i="1"/>
  <c r="AF8085" i="1"/>
  <c r="AF829" i="1"/>
  <c r="AE829" i="1"/>
  <c r="AD829" i="1"/>
  <c r="AF814" i="1"/>
  <c r="AE814" i="1"/>
  <c r="AD814" i="1"/>
  <c r="AF8094" i="1"/>
  <c r="AF8090" i="1"/>
  <c r="AF2034" i="1"/>
  <c r="AE2034" i="1"/>
  <c r="AF2156" i="1"/>
  <c r="AE2156" i="1"/>
  <c r="AF10140" i="1"/>
  <c r="AF880" i="1"/>
  <c r="AE880" i="1"/>
  <c r="AD880" i="1"/>
  <c r="AF10137" i="1"/>
  <c r="AF2418" i="1"/>
  <c r="AE2418" i="1"/>
  <c r="AF2098" i="1"/>
  <c r="AE2098" i="1"/>
  <c r="AF10126" i="1"/>
  <c r="AF10123" i="1"/>
  <c r="AF10117" i="1"/>
  <c r="AF3223" i="1"/>
  <c r="AE3223" i="1"/>
  <c r="AF3791" i="1"/>
  <c r="AF4803" i="1"/>
  <c r="AF7570" i="1"/>
  <c r="AF10133" i="1"/>
  <c r="AF1473" i="1"/>
  <c r="AE1473" i="1"/>
  <c r="AK1473" i="1" s="1"/>
  <c r="AL1473" i="1" s="1"/>
  <c r="AD1473" i="1"/>
  <c r="AF2408" i="1"/>
  <c r="AE2408" i="1"/>
  <c r="AF3949" i="1"/>
  <c r="AF1336" i="1"/>
  <c r="AD1336" i="1"/>
  <c r="AE1336" i="1"/>
  <c r="AF809" i="1"/>
  <c r="AE809" i="1"/>
  <c r="AK809" i="1" s="1"/>
  <c r="AD809" i="1"/>
  <c r="AF10141" i="1"/>
  <c r="AF7170" i="1"/>
  <c r="AF5301" i="1"/>
  <c r="AF2105" i="1"/>
  <c r="AE2105" i="1"/>
  <c r="AD2105" i="1"/>
  <c r="AF4125" i="1"/>
  <c r="AF7738" i="1"/>
  <c r="AF2096" i="1"/>
  <c r="AE2096" i="1"/>
  <c r="AF1363" i="1"/>
  <c r="AD1363" i="1"/>
  <c r="AE1363" i="1"/>
  <c r="AJ933" i="1"/>
  <c r="AF933" i="1"/>
  <c r="AE933" i="1"/>
  <c r="AD933" i="1"/>
  <c r="AF3034" i="1"/>
  <c r="AE3034" i="1"/>
  <c r="AF3030" i="1"/>
  <c r="AE3030" i="1"/>
  <c r="AF3026" i="1"/>
  <c r="AE3026" i="1"/>
  <c r="AF7191" i="1"/>
  <c r="AF5320" i="1"/>
  <c r="AF3024" i="1"/>
  <c r="AE3024" i="1"/>
  <c r="AF7115" i="1"/>
  <c r="AF7108" i="1"/>
  <c r="AF6706" i="1"/>
  <c r="AF2144" i="1"/>
  <c r="AE2144" i="1"/>
  <c r="AF826" i="1"/>
  <c r="AE826" i="1"/>
  <c r="AD826" i="1"/>
  <c r="AF10807" i="1"/>
  <c r="AF816" i="1"/>
  <c r="AE816" i="1"/>
  <c r="AD816" i="1"/>
  <c r="AF6703" i="1"/>
  <c r="AF7232" i="1"/>
  <c r="AF10869" i="1"/>
  <c r="AF3274" i="1"/>
  <c r="AE3274" i="1"/>
  <c r="AF961" i="1"/>
  <c r="AL961" i="1"/>
  <c r="AD961" i="1"/>
  <c r="AF6810" i="1"/>
  <c r="AF7242" i="1"/>
  <c r="AF7221" i="1"/>
  <c r="AF6692" i="1"/>
  <c r="AF6814" i="1"/>
  <c r="AJ937" i="1"/>
  <c r="AF937" i="1"/>
  <c r="AE937" i="1"/>
  <c r="AD937" i="1"/>
  <c r="AF7219" i="1"/>
  <c r="AF6683" i="1"/>
  <c r="AF6679" i="1"/>
  <c r="AF6674" i="1"/>
  <c r="AF9944" i="1"/>
  <c r="AF964" i="1"/>
  <c r="AE964" i="1"/>
  <c r="AD964" i="1"/>
  <c r="AF2036" i="1"/>
  <c r="AE2036" i="1"/>
  <c r="AF912" i="1"/>
  <c r="AE912" i="1"/>
  <c r="AD912" i="1"/>
  <c r="AF7092" i="1"/>
  <c r="AF7084" i="1"/>
  <c r="AF7078" i="1"/>
  <c r="AF963" i="1"/>
  <c r="AE963" i="1"/>
  <c r="AD963" i="1"/>
  <c r="AF2159" i="1"/>
  <c r="AE2159" i="1"/>
  <c r="AF7065" i="1"/>
  <c r="AF7047" i="1"/>
  <c r="AF1776" i="1"/>
  <c r="AE1776" i="1"/>
  <c r="AK1776" i="1" s="1"/>
  <c r="AL1776" i="1" s="1"/>
  <c r="AF2225" i="1"/>
  <c r="AE2225" i="1"/>
  <c r="AD2225" i="1"/>
  <c r="AF9425" i="1"/>
  <c r="AF3828" i="1"/>
  <c r="AF3776" i="1"/>
  <c r="AF9803" i="1"/>
  <c r="AF2413" i="1"/>
  <c r="AE2413" i="1"/>
  <c r="AD2413" i="1"/>
  <c r="AF1037" i="1"/>
  <c r="AE1037" i="1"/>
  <c r="AD1037" i="1"/>
  <c r="AF11110" i="1"/>
  <c r="AF11281" i="1"/>
  <c r="AF11105" i="1"/>
  <c r="AF1338" i="1"/>
  <c r="AE1338" i="1"/>
  <c r="AD1338" i="1"/>
  <c r="AF11186" i="1"/>
  <c r="AF11174" i="1"/>
  <c r="AF7563" i="1"/>
  <c r="AF3796" i="1"/>
  <c r="AF1800" i="1"/>
  <c r="AE1800" i="1"/>
  <c r="AK1800" i="1" s="1"/>
  <c r="AL1800" i="1" s="1"/>
  <c r="AF1024" i="1"/>
  <c r="AE1024" i="1"/>
  <c r="AD1024" i="1"/>
  <c r="AF6407" i="1"/>
  <c r="AF523" i="1"/>
  <c r="AL523" i="1"/>
  <c r="AD523" i="1"/>
  <c r="AF519" i="1"/>
  <c r="AE519" i="1"/>
  <c r="AD519" i="1"/>
  <c r="AF11079" i="1"/>
  <c r="AF663" i="1"/>
  <c r="AE663" i="1"/>
  <c r="AD663" i="1"/>
  <c r="AF4948" i="1"/>
  <c r="AF514" i="1"/>
  <c r="AE514" i="1"/>
  <c r="AD514" i="1"/>
  <c r="AF2134" i="1"/>
  <c r="AE2134" i="1"/>
  <c r="AF10417" i="1"/>
  <c r="AF10421" i="1"/>
  <c r="AF4047" i="1"/>
  <c r="AF2069" i="1"/>
  <c r="AE2069" i="1"/>
  <c r="AD2069" i="1"/>
  <c r="AF2107" i="1"/>
  <c r="AE2107" i="1"/>
  <c r="AF10412" i="1"/>
  <c r="AF10416" i="1"/>
  <c r="AF1896" i="1"/>
  <c r="AE1896" i="1"/>
  <c r="AF4776" i="1"/>
  <c r="AF4779" i="1"/>
  <c r="AF4775" i="1"/>
  <c r="AF4773" i="1"/>
  <c r="AF4768" i="1"/>
  <c r="AF4764" i="1"/>
  <c r="AF4787" i="1"/>
  <c r="AF7769" i="1"/>
  <c r="AF4781" i="1"/>
  <c r="AF393" i="1"/>
  <c r="AE393" i="1"/>
  <c r="AD393" i="1"/>
  <c r="AF7368" i="1"/>
  <c r="AF7256" i="1"/>
  <c r="AF7252" i="1"/>
  <c r="AF7876" i="1"/>
  <c r="AF10175" i="1"/>
  <c r="AF745" i="1"/>
  <c r="AE745" i="1"/>
  <c r="AD745" i="1"/>
  <c r="AF2896" i="1"/>
  <c r="AE2896" i="1"/>
  <c r="AF7198" i="1"/>
  <c r="AF7777" i="1"/>
  <c r="AF7873" i="1"/>
  <c r="AF2671" i="1"/>
  <c r="AE2671" i="1"/>
  <c r="AF6627" i="1"/>
  <c r="AF7207" i="1"/>
  <c r="AF7025" i="1"/>
  <c r="AF2681" i="1"/>
  <c r="AE2681" i="1"/>
  <c r="AD2681" i="1"/>
  <c r="AF4133" i="1"/>
  <c r="AF6987" i="1"/>
  <c r="AF2673" i="1"/>
  <c r="AE2673" i="1"/>
  <c r="AD2673" i="1"/>
  <c r="AF10172" i="1"/>
  <c r="AF10182" i="1"/>
  <c r="AF10896" i="1"/>
  <c r="AF9075" i="1"/>
  <c r="AF9080" i="1"/>
  <c r="AF9541" i="1"/>
  <c r="AF525" i="1"/>
  <c r="AE525" i="1"/>
  <c r="AD525" i="1"/>
  <c r="AF9214" i="1"/>
  <c r="AF6701" i="1"/>
  <c r="AF2598" i="1"/>
  <c r="AE2598" i="1"/>
  <c r="AF5275" i="1"/>
  <c r="AF5271" i="1"/>
  <c r="AF5292" i="1"/>
  <c r="AF3967" i="1"/>
  <c r="AF6741" i="1"/>
  <c r="AF5282" i="1"/>
  <c r="AF739" i="1"/>
  <c r="AE739" i="1"/>
  <c r="AD739" i="1"/>
  <c r="AF7765" i="1"/>
  <c r="AF10397" i="1"/>
  <c r="AF7134" i="1"/>
  <c r="AF10394" i="1"/>
  <c r="AF3951" i="1"/>
  <c r="AF1633" i="1"/>
  <c r="AE1633" i="1"/>
  <c r="AK1633" i="1" s="1"/>
  <c r="AL1633" i="1" s="1"/>
  <c r="AD1633" i="1"/>
  <c r="AF2572" i="1"/>
  <c r="AE2572" i="1"/>
  <c r="AF3832" i="1"/>
  <c r="AF2332" i="1"/>
  <c r="AE2332" i="1"/>
  <c r="AF2564" i="1"/>
  <c r="AE2564" i="1"/>
  <c r="AF2495" i="1"/>
  <c r="AE2495" i="1"/>
  <c r="AF2505" i="1"/>
  <c r="AE2505" i="1"/>
  <c r="AD2505" i="1"/>
  <c r="AF2498" i="1"/>
  <c r="AE2498" i="1"/>
  <c r="AF2521" i="1"/>
  <c r="AE2521" i="1"/>
  <c r="AD2521" i="1"/>
  <c r="AF7955" i="1"/>
  <c r="AF1811" i="1"/>
  <c r="AE1811" i="1"/>
  <c r="AK1811" i="1" s="1"/>
  <c r="AL1811" i="1" s="1"/>
  <c r="AF2605" i="1"/>
  <c r="AE2605" i="1"/>
  <c r="AD2605" i="1"/>
  <c r="AF7040" i="1"/>
  <c r="AF7537" i="1"/>
  <c r="AF7033" i="1"/>
  <c r="AF2603" i="1"/>
  <c r="AE2603" i="1"/>
  <c r="AF2723" i="1"/>
  <c r="AE2723" i="1"/>
  <c r="AF1212" i="1"/>
  <c r="AD1212" i="1"/>
  <c r="AE1212" i="1"/>
  <c r="AF7030" i="1"/>
  <c r="AF7205" i="1"/>
  <c r="AF7201" i="1"/>
  <c r="AF7139" i="1"/>
  <c r="AF2607" i="1"/>
  <c r="AE2607" i="1"/>
  <c r="AF4380" i="1"/>
  <c r="AF6670" i="1"/>
  <c r="AF6664" i="1"/>
  <c r="AF4388" i="1"/>
  <c r="AF4385" i="1"/>
  <c r="AF6661" i="1"/>
  <c r="AF2538" i="1"/>
  <c r="AE2538" i="1"/>
  <c r="AF6735" i="1"/>
  <c r="AF4378" i="1"/>
  <c r="AF5277" i="1"/>
  <c r="AF2514" i="1"/>
  <c r="AE2514" i="1"/>
  <c r="AF2506" i="1"/>
  <c r="AE2506" i="1"/>
  <c r="AF5791" i="1"/>
  <c r="AF5782" i="1"/>
  <c r="AF1492" i="1"/>
  <c r="AE1492" i="1"/>
  <c r="AK1492" i="1" s="1"/>
  <c r="AL1492" i="1" s="1"/>
  <c r="AF10302" i="1"/>
  <c r="AF1810" i="1"/>
  <c r="AE1810" i="1"/>
  <c r="AK1810" i="1" s="1"/>
  <c r="AL1810" i="1" s="1"/>
  <c r="AF1809" i="1"/>
  <c r="AE1809" i="1"/>
  <c r="AK1809" i="1" s="1"/>
  <c r="AL1809" i="1" s="1"/>
  <c r="AD1809" i="1"/>
  <c r="AF1494" i="1"/>
  <c r="AE1494" i="1"/>
  <c r="AK1494" i="1" s="1"/>
  <c r="AL1494" i="1" s="1"/>
  <c r="AD1494" i="1"/>
  <c r="AF3035" i="1"/>
  <c r="AE3035" i="1"/>
  <c r="AF4097" i="1"/>
  <c r="AF10096" i="1"/>
  <c r="AF9703" i="1"/>
  <c r="AF9631" i="1"/>
  <c r="AF1538" i="1"/>
  <c r="AE1538" i="1"/>
  <c r="AK1538" i="1" s="1"/>
  <c r="AL1538" i="1" s="1"/>
  <c r="AF2330" i="1"/>
  <c r="AE2330" i="1"/>
  <c r="AF7653" i="1"/>
  <c r="AG203" i="1"/>
  <c r="AF203" i="1"/>
  <c r="AE203" i="1"/>
  <c r="AD203" i="1"/>
  <c r="AF9130" i="1"/>
  <c r="AF9126" i="1"/>
  <c r="AF7631" i="1"/>
  <c r="AF9144" i="1"/>
  <c r="AF9125" i="1"/>
  <c r="AF9124" i="1"/>
  <c r="AF9102" i="1"/>
  <c r="AF9112" i="1"/>
  <c r="AF9110" i="1"/>
  <c r="AF9106" i="1"/>
  <c r="AF1124" i="1"/>
  <c r="AE1124" i="1"/>
  <c r="AD1124" i="1"/>
  <c r="AF4139" i="1"/>
  <c r="AF1403" i="1"/>
  <c r="AE1403" i="1"/>
  <c r="AD1403" i="1"/>
  <c r="AF5034" i="1"/>
  <c r="AF5805" i="1"/>
  <c r="AF5794" i="1"/>
  <c r="AF1398" i="1"/>
  <c r="AE1398" i="1"/>
  <c r="AD1398" i="1"/>
  <c r="AF2087" i="1"/>
  <c r="AE2087" i="1"/>
  <c r="AF2083" i="1"/>
  <c r="AE2083" i="1"/>
  <c r="AF2220" i="1"/>
  <c r="AE2220" i="1"/>
  <c r="AF5170" i="1"/>
  <c r="AF710" i="1"/>
  <c r="AE710" i="1"/>
  <c r="AD710" i="1"/>
  <c r="AF711" i="1"/>
  <c r="AE711" i="1"/>
  <c r="AD711" i="1"/>
  <c r="AF9907" i="1"/>
  <c r="AF891" i="1"/>
  <c r="AE891" i="1"/>
  <c r="AD891" i="1"/>
  <c r="AF882" i="1"/>
  <c r="AE882" i="1"/>
  <c r="AD882" i="1"/>
  <c r="AF978" i="1"/>
  <c r="AE978" i="1"/>
  <c r="AD978" i="1"/>
  <c r="AF9930" i="1"/>
  <c r="AF839" i="1"/>
  <c r="AE839" i="1"/>
  <c r="AD839" i="1"/>
  <c r="AF1182" i="1"/>
  <c r="AE1182" i="1"/>
  <c r="AD1182" i="1"/>
  <c r="AF967" i="1"/>
  <c r="AE967" i="1"/>
  <c r="AD967" i="1"/>
  <c r="AF968" i="1"/>
  <c r="AE968" i="1"/>
  <c r="AD968" i="1"/>
  <c r="AF2991" i="1"/>
  <c r="AE2991" i="1"/>
  <c r="AF9598" i="1"/>
  <c r="AF10053" i="1"/>
  <c r="AF1907" i="1"/>
  <c r="AE1907" i="1"/>
  <c r="AF565" i="1"/>
  <c r="AE565" i="1"/>
  <c r="AD565" i="1"/>
  <c r="AF845" i="1"/>
  <c r="AE845" i="1"/>
  <c r="AD845" i="1"/>
  <c r="AF9291" i="1"/>
  <c r="AF1917" i="1"/>
  <c r="AE1917" i="1"/>
  <c r="AD1917" i="1"/>
  <c r="AF7008" i="1"/>
  <c r="AF9509" i="1"/>
  <c r="AF1340" i="1"/>
  <c r="AD1340" i="1"/>
  <c r="AE1340" i="1"/>
  <c r="AF9293" i="1"/>
  <c r="AF7245" i="1"/>
  <c r="AF7125" i="1"/>
  <c r="AF4726" i="1"/>
  <c r="AF275" i="1"/>
  <c r="AE275" i="1"/>
  <c r="AD275" i="1"/>
  <c r="AF1256" i="1"/>
  <c r="AD1256" i="1"/>
  <c r="AE1256" i="1"/>
  <c r="AF10867" i="1"/>
  <c r="AF1262" i="1"/>
  <c r="AD1262" i="1"/>
  <c r="AE1262" i="1"/>
  <c r="AF1248" i="1"/>
  <c r="AE1248" i="1"/>
  <c r="AD1248" i="1"/>
  <c r="AF9480" i="1"/>
  <c r="AF2568" i="1"/>
  <c r="AE2568" i="1"/>
  <c r="AF10997" i="1"/>
  <c r="AF10993" i="1"/>
  <c r="AF9787" i="1"/>
  <c r="AF902" i="1"/>
  <c r="AE902" i="1"/>
  <c r="AD902" i="1"/>
  <c r="AF7012" i="1"/>
  <c r="AF9512" i="1"/>
  <c r="AF9324" i="1"/>
  <c r="AF2569" i="1"/>
  <c r="AE2569" i="1"/>
  <c r="AD2569" i="1"/>
  <c r="AF2119" i="1"/>
  <c r="AE2119" i="1"/>
  <c r="AF7010" i="1"/>
  <c r="AF9321" i="1"/>
  <c r="AF9337" i="1"/>
  <c r="AF10084" i="1"/>
  <c r="AF9332" i="1"/>
  <c r="AF1700" i="1"/>
  <c r="AE1700" i="1"/>
  <c r="AK1700" i="1" s="1"/>
  <c r="AL1700" i="1" s="1"/>
  <c r="AF9343" i="1"/>
  <c r="AF9336" i="1"/>
  <c r="AF5343" i="1"/>
  <c r="AF2130" i="1"/>
  <c r="AE2130" i="1"/>
  <c r="AF672" i="1"/>
  <c r="AE672" i="1"/>
  <c r="AD672" i="1"/>
  <c r="AF2165" i="1"/>
  <c r="AE2165" i="1"/>
  <c r="AD2165" i="1"/>
  <c r="AF7503" i="1"/>
  <c r="AF2776" i="1"/>
  <c r="AE2776" i="1"/>
  <c r="AF2990" i="1"/>
  <c r="AE2990" i="1"/>
  <c r="AF6137" i="1"/>
  <c r="AF2741" i="1"/>
  <c r="AE2741" i="1"/>
  <c r="AD2741" i="1"/>
  <c r="AF6588" i="1"/>
  <c r="AF6955" i="1"/>
  <c r="AF1325" i="1"/>
  <c r="AE1325" i="1"/>
  <c r="AD1325" i="1"/>
  <c r="AF6746" i="1"/>
  <c r="AF7119" i="1"/>
  <c r="AF6942" i="1"/>
  <c r="AF8208" i="1"/>
  <c r="AF6821" i="1"/>
  <c r="AF7244" i="1"/>
  <c r="AF1289" i="1"/>
  <c r="AE1289" i="1"/>
  <c r="AD1289" i="1"/>
  <c r="AF2154" i="1"/>
  <c r="AE2154" i="1"/>
  <c r="AF2111" i="1"/>
  <c r="AE2111" i="1"/>
  <c r="AF2355" i="1"/>
  <c r="AE2355" i="1"/>
  <c r="AF2126" i="1"/>
  <c r="AE2126" i="1"/>
  <c r="AF2147" i="1"/>
  <c r="AE2147" i="1"/>
  <c r="AF1209" i="1"/>
  <c r="AE1209" i="1"/>
  <c r="AD1209" i="1"/>
  <c r="AF2410" i="1"/>
  <c r="AE2410" i="1"/>
  <c r="AF8625" i="1"/>
  <c r="AF8633" i="1"/>
  <c r="AF2856" i="1"/>
  <c r="AE2856" i="1"/>
  <c r="AF8629" i="1"/>
  <c r="AF5725" i="1"/>
  <c r="AF6405" i="1"/>
  <c r="AF1048" i="1"/>
  <c r="AE1048" i="1"/>
  <c r="AD1048" i="1"/>
  <c r="AF6391" i="1"/>
  <c r="AF7296" i="1"/>
  <c r="AF4059" i="1"/>
  <c r="AF6056" i="1"/>
  <c r="AF334" i="1"/>
  <c r="AE334" i="1"/>
  <c r="AD334" i="1"/>
  <c r="AF8710" i="1"/>
  <c r="AF7399" i="1"/>
  <c r="AF4112" i="1"/>
  <c r="AF10041" i="1"/>
  <c r="AF7159" i="1"/>
  <c r="AF4746" i="1"/>
  <c r="AF8603" i="1"/>
  <c r="AF3645" i="1"/>
  <c r="AF9467" i="1"/>
  <c r="AF4015" i="1"/>
  <c r="AF8110" i="1"/>
  <c r="AF3303" i="1"/>
  <c r="AE3303" i="1"/>
  <c r="AF9545" i="1"/>
  <c r="AF1910" i="1"/>
  <c r="AE1910" i="1"/>
  <c r="AF9673" i="1"/>
  <c r="AF1980" i="1"/>
  <c r="AE1980" i="1"/>
  <c r="AF4960" i="1"/>
  <c r="AF1191" i="1"/>
  <c r="AD1191" i="1"/>
  <c r="AE1191" i="1"/>
  <c r="AF1507" i="1"/>
  <c r="AD1507" i="1"/>
  <c r="AE1507" i="1"/>
  <c r="AK1507" i="1" s="1"/>
  <c r="AL1507" i="1" s="1"/>
  <c r="AF9257" i="1"/>
  <c r="AF1510" i="1"/>
  <c r="AE1510" i="1"/>
  <c r="AK1510" i="1" s="1"/>
  <c r="AL1510" i="1" s="1"/>
  <c r="AD1510" i="1"/>
  <c r="AF3753" i="1"/>
  <c r="AF5739" i="1"/>
  <c r="AF2618" i="1"/>
  <c r="AE2618" i="1"/>
  <c r="AF544" i="1"/>
  <c r="AE544" i="1"/>
  <c r="AD544" i="1"/>
  <c r="AF1308" i="1"/>
  <c r="AD1308" i="1"/>
  <c r="AE1308" i="1"/>
  <c r="AF7784" i="1"/>
  <c r="AF3848" i="1"/>
  <c r="AF5732" i="1"/>
  <c r="AF5213" i="1"/>
  <c r="AF6468" i="1"/>
  <c r="AF1730" i="1"/>
  <c r="AE1730" i="1"/>
  <c r="AK1730" i="1" s="1"/>
  <c r="AL1730" i="1" s="1"/>
  <c r="AF7757" i="1"/>
  <c r="AF7417" i="1"/>
  <c r="AF835" i="1"/>
  <c r="AE835" i="1"/>
  <c r="AD835" i="1"/>
  <c r="AF7956" i="1"/>
  <c r="AF4908" i="1"/>
  <c r="AF7979" i="1"/>
  <c r="AF7756" i="1"/>
  <c r="AF9236" i="1"/>
  <c r="AF9235" i="1"/>
  <c r="AF6456" i="1"/>
  <c r="AF6511" i="1"/>
  <c r="AF6516" i="1"/>
  <c r="AF6366" i="1"/>
  <c r="AF6517" i="1"/>
  <c r="AF6522" i="1"/>
  <c r="AF9567" i="1"/>
  <c r="AF5702" i="1"/>
  <c r="AF6528" i="1"/>
  <c r="AF9579" i="1"/>
  <c r="AF9575" i="1"/>
  <c r="AF9151" i="1"/>
  <c r="AF3164" i="1"/>
  <c r="AE3164" i="1"/>
  <c r="AF9228" i="1"/>
  <c r="AF9912" i="1"/>
  <c r="AF3162" i="1"/>
  <c r="AE3162" i="1"/>
  <c r="AF3172" i="1"/>
  <c r="AE3172" i="1"/>
  <c r="AF8717" i="1"/>
  <c r="AF1903" i="1"/>
  <c r="AE1903" i="1"/>
  <c r="AF3158" i="1"/>
  <c r="AE3158" i="1"/>
  <c r="AF6910" i="1"/>
  <c r="AF6036" i="1"/>
  <c r="AF6907" i="1"/>
  <c r="AF3375" i="1"/>
  <c r="AE3375" i="1"/>
  <c r="AF3362" i="1"/>
  <c r="AE3362" i="1"/>
  <c r="AF3358" i="1"/>
  <c r="AE3358" i="1"/>
  <c r="AF6799" i="1"/>
  <c r="AF6795" i="1"/>
  <c r="AF6824" i="1"/>
  <c r="AF3928" i="1"/>
  <c r="AF6403" i="1"/>
  <c r="AF6377" i="1"/>
  <c r="AF9452" i="1"/>
  <c r="AF8592" i="1"/>
  <c r="AF6995" i="1"/>
  <c r="AF6763" i="1"/>
  <c r="AF9221" i="1"/>
  <c r="AF9238" i="1"/>
  <c r="AF6788" i="1"/>
  <c r="AF8467" i="1"/>
  <c r="AF4126" i="1"/>
  <c r="AF6917" i="1"/>
  <c r="AF8660" i="1"/>
  <c r="AF9231" i="1"/>
  <c r="AF7572" i="1"/>
  <c r="AF4154" i="1"/>
  <c r="AF4686" i="1"/>
  <c r="AF7750" i="1"/>
  <c r="AF6327" i="1"/>
  <c r="AF7801" i="1"/>
  <c r="AF981" i="1"/>
  <c r="AE981" i="1"/>
  <c r="AD981" i="1"/>
  <c r="AF5263" i="1"/>
  <c r="AF568" i="1"/>
  <c r="AE568" i="1"/>
  <c r="AD568" i="1"/>
  <c r="AF1406" i="1"/>
  <c r="AD1406" i="1"/>
  <c r="AE1406" i="1"/>
  <c r="AF4800" i="1"/>
  <c r="AF1411" i="1"/>
  <c r="AD1411" i="1"/>
  <c r="AE1411" i="1"/>
  <c r="AF1407" i="1"/>
  <c r="AE1407" i="1"/>
  <c r="AF4229" i="1"/>
  <c r="AF4221" i="1"/>
  <c r="AF4228" i="1"/>
  <c r="AF9182" i="1"/>
  <c r="AF10250" i="1"/>
  <c r="AF7709" i="1"/>
  <c r="AF293" i="1"/>
  <c r="AE293" i="1"/>
  <c r="AD293" i="1"/>
  <c r="AF11238" i="1"/>
  <c r="AF920" i="1"/>
  <c r="AE920" i="1"/>
  <c r="AD920" i="1"/>
  <c r="AF915" i="1"/>
  <c r="AE915" i="1"/>
  <c r="AD915" i="1"/>
  <c r="AF7318" i="1"/>
  <c r="AF3374" i="1"/>
  <c r="AE3374" i="1"/>
  <c r="AF6389" i="1"/>
  <c r="AF3368" i="1"/>
  <c r="AE3368" i="1"/>
  <c r="AE3377" i="1"/>
  <c r="AD3377" i="1"/>
  <c r="AF3377" i="1"/>
  <c r="AF6806" i="1"/>
  <c r="AF10654" i="1"/>
  <c r="AF6808" i="1"/>
  <c r="AF6997" i="1"/>
  <c r="AF3380" i="1"/>
  <c r="AE3380" i="1"/>
  <c r="AF10448" i="1"/>
  <c r="AF1573" i="1"/>
  <c r="AE1573" i="1"/>
  <c r="AK1573" i="1" s="1"/>
  <c r="AL1573" i="1" s="1"/>
  <c r="AD1573" i="1"/>
  <c r="AF1748" i="1"/>
  <c r="AE1748" i="1"/>
  <c r="AK1748" i="1" s="1"/>
  <c r="AL1748" i="1" s="1"/>
  <c r="AF4832" i="1"/>
  <c r="AF1745" i="1"/>
  <c r="AE1745" i="1"/>
  <c r="AK1745" i="1" s="1"/>
  <c r="AL1745" i="1" s="1"/>
  <c r="AD1745" i="1"/>
  <c r="AF10445" i="1"/>
  <c r="AF7665" i="1"/>
  <c r="AF7673" i="1"/>
  <c r="AF8661" i="1"/>
  <c r="AF7671" i="1"/>
  <c r="AF10475" i="1"/>
  <c r="AF4857" i="1"/>
  <c r="AF7978" i="1"/>
  <c r="AF4916" i="1"/>
  <c r="AF10669" i="1"/>
  <c r="AJ123" i="1"/>
  <c r="AF123" i="1"/>
  <c r="AE123" i="1"/>
  <c r="AK123" i="1" s="1"/>
  <c r="AD123" i="1"/>
  <c r="AF10656" i="1"/>
  <c r="AF4230" i="1"/>
  <c r="AF4715" i="1"/>
  <c r="AF10846" i="1"/>
  <c r="AF1396" i="1"/>
  <c r="AE1396" i="1"/>
  <c r="AF10665" i="1"/>
  <c r="AF4110" i="1"/>
  <c r="AF4028" i="1"/>
  <c r="AF10678" i="1"/>
  <c r="AF10673" i="1"/>
  <c r="AF1821" i="1"/>
  <c r="AE1821" i="1"/>
  <c r="AK1821" i="1" s="1"/>
  <c r="AL1821" i="1" s="1"/>
  <c r="AD1821" i="1"/>
  <c r="AF10674" i="1"/>
  <c r="AF2406" i="1"/>
  <c r="AE2406" i="1"/>
  <c r="AF2223" i="1"/>
  <c r="AE2223" i="1"/>
  <c r="AF5629" i="1"/>
  <c r="AF10672" i="1"/>
  <c r="AF561" i="1"/>
  <c r="AE561" i="1"/>
  <c r="AD561" i="1"/>
  <c r="AF558" i="1"/>
  <c r="AE558" i="1"/>
  <c r="AD558" i="1"/>
  <c r="AF874" i="1"/>
  <c r="AE874" i="1"/>
  <c r="AD874" i="1"/>
  <c r="AF5721" i="1"/>
  <c r="AF4825" i="1"/>
  <c r="AF6471" i="1"/>
  <c r="AF6155" i="1"/>
  <c r="AF10533" i="1"/>
  <c r="AF10447" i="1"/>
  <c r="AF2800" i="1"/>
  <c r="AE2800" i="1"/>
  <c r="AF8619" i="1"/>
  <c r="AF7510" i="1"/>
  <c r="AF10455" i="1"/>
  <c r="AF10514" i="1"/>
  <c r="AF10534" i="1"/>
  <c r="AF4020" i="1"/>
  <c r="AF10498" i="1"/>
  <c r="AF2774" i="1"/>
  <c r="AE2774" i="1"/>
  <c r="AF7941" i="1"/>
  <c r="AF8103" i="1"/>
  <c r="AG188" i="1"/>
  <c r="AF188" i="1"/>
  <c r="AE188" i="1"/>
  <c r="AD188" i="1"/>
  <c r="AF1059" i="1"/>
  <c r="AE1059" i="1"/>
  <c r="AD1059" i="1"/>
  <c r="AG176" i="1"/>
  <c r="AF176" i="1"/>
  <c r="AE176" i="1"/>
  <c r="AD176" i="1"/>
  <c r="AF11114" i="1"/>
  <c r="AG185" i="1"/>
  <c r="AF185" i="1"/>
  <c r="AE185" i="1"/>
  <c r="AD185" i="1"/>
  <c r="AF10249" i="1"/>
  <c r="AF10312" i="1"/>
  <c r="AF1070" i="1"/>
  <c r="AE1070" i="1"/>
  <c r="AD1070" i="1"/>
  <c r="AF1065" i="1"/>
  <c r="AE1065" i="1"/>
  <c r="AD1065" i="1"/>
  <c r="AF7524" i="1"/>
  <c r="AF7889" i="1"/>
  <c r="AF1095" i="1"/>
  <c r="AE1095" i="1"/>
  <c r="AD1095" i="1"/>
  <c r="AF1063" i="1"/>
  <c r="AE1063" i="1"/>
  <c r="AD1063" i="1"/>
  <c r="AF9486" i="1"/>
  <c r="AF10885" i="1"/>
  <c r="AF1075" i="1"/>
  <c r="AE1075" i="1"/>
  <c r="AD1075" i="1"/>
  <c r="AF1071" i="1"/>
  <c r="AE1071" i="1"/>
  <c r="AD1071" i="1"/>
  <c r="AF3969" i="1"/>
  <c r="AF3654" i="1"/>
  <c r="AF10512" i="1"/>
  <c r="AF10527" i="1"/>
  <c r="AF3546" i="1"/>
  <c r="AF10235" i="1"/>
  <c r="AF311" i="1"/>
  <c r="AE311" i="1"/>
  <c r="AD311" i="1"/>
  <c r="AF3651" i="1"/>
  <c r="AF3647" i="1"/>
  <c r="AF3662" i="1"/>
  <c r="AF10900" i="1"/>
  <c r="AF3656" i="1"/>
  <c r="AF10847" i="1"/>
  <c r="AF10854" i="1"/>
  <c r="AF10852" i="1"/>
  <c r="AF3798" i="1"/>
  <c r="AF11196" i="1"/>
  <c r="AF9648" i="1"/>
  <c r="AF4911" i="1"/>
  <c r="AF1001" i="1"/>
  <c r="AE1001" i="1"/>
  <c r="AD1001" i="1"/>
  <c r="AF3884" i="1"/>
  <c r="AF1369" i="1"/>
  <c r="AE1369" i="1"/>
  <c r="AD1369" i="1"/>
  <c r="AF1814" i="1"/>
  <c r="AE1814" i="1"/>
  <c r="AK1814" i="1" s="1"/>
  <c r="AL1814" i="1" s="1"/>
  <c r="AF10945" i="1"/>
  <c r="AF9872" i="1"/>
  <c r="AF6549" i="1"/>
  <c r="AF9367" i="1"/>
  <c r="AF6353" i="1"/>
  <c r="AG86" i="1"/>
  <c r="AF86" i="1"/>
  <c r="AE86" i="1"/>
  <c r="AD86" i="1"/>
  <c r="AF6352" i="1"/>
  <c r="AF6989" i="1"/>
  <c r="AF3880" i="1"/>
  <c r="AF4892" i="1"/>
  <c r="AF10517" i="1"/>
  <c r="AF9544" i="1"/>
  <c r="AF6316" i="1"/>
  <c r="AF7098" i="1"/>
  <c r="AF10548" i="1"/>
  <c r="AF9309" i="1"/>
  <c r="AF6925" i="1"/>
  <c r="AF10505" i="1"/>
  <c r="AF8794" i="1"/>
  <c r="AF7373" i="1"/>
  <c r="AF3877" i="1"/>
  <c r="AF7667" i="1"/>
  <c r="AF4992" i="1"/>
  <c r="AF7680" i="1"/>
  <c r="AF10631" i="1"/>
  <c r="AF4676" i="1"/>
  <c r="AF703" i="1"/>
  <c r="AE703" i="1"/>
  <c r="AD703" i="1"/>
  <c r="AF1826" i="1"/>
  <c r="AE1826" i="1"/>
  <c r="AK1826" i="1" s="1"/>
  <c r="AL1826" i="1" s="1"/>
  <c r="AF5719" i="1"/>
  <c r="AF1355" i="1"/>
  <c r="AE1355" i="1"/>
  <c r="AD1355" i="1"/>
  <c r="AF11132" i="1"/>
  <c r="AF347" i="1"/>
  <c r="AE347" i="1"/>
  <c r="AD347" i="1"/>
  <c r="AF7682" i="1"/>
  <c r="AF7445" i="1"/>
  <c r="AF4459" i="1"/>
  <c r="AF9531" i="1"/>
  <c r="AF748" i="1"/>
  <c r="AE748" i="1"/>
  <c r="AD748" i="1"/>
  <c r="AF4988" i="1"/>
  <c r="AF7451" i="1"/>
  <c r="AF10356" i="1"/>
  <c r="AF7573" i="1"/>
  <c r="AF10891" i="1"/>
  <c r="AF10387" i="1"/>
  <c r="AF5383" i="1"/>
  <c r="AF5336" i="1"/>
  <c r="AF10880" i="1"/>
  <c r="AF10460" i="1"/>
  <c r="AF5407" i="1"/>
  <c r="AF5332" i="1"/>
  <c r="AF10461" i="1"/>
  <c r="AF5026" i="1"/>
  <c r="AF5506" i="1"/>
  <c r="AF5401" i="1"/>
  <c r="AF5163" i="1"/>
  <c r="AF10472" i="1"/>
  <c r="AF4703" i="1"/>
  <c r="AF5158" i="1"/>
  <c r="AF5500" i="1"/>
  <c r="AF10476" i="1"/>
  <c r="AF10484" i="1"/>
  <c r="AF4699" i="1"/>
  <c r="AF5499" i="1"/>
  <c r="AF5167" i="1"/>
  <c r="AF5074" i="1"/>
  <c r="AF5066" i="1"/>
  <c r="AF10486" i="1"/>
  <c r="AF10491" i="1"/>
  <c r="AF5481" i="1"/>
  <c r="AF5447" i="1"/>
  <c r="AF5147" i="1"/>
  <c r="AF5062" i="1"/>
  <c r="AF5044" i="1"/>
  <c r="AF5491" i="1"/>
  <c r="AF5489" i="1"/>
  <c r="AF5055" i="1"/>
  <c r="AF5488" i="1"/>
  <c r="AF5459" i="1"/>
  <c r="AE3309" i="1"/>
  <c r="AD3309" i="1"/>
  <c r="AF3309" i="1"/>
  <c r="AF5484" i="1"/>
  <c r="AF5093" i="1"/>
  <c r="AF5355" i="1"/>
  <c r="AF4688" i="1"/>
  <c r="AF10961" i="1"/>
  <c r="AF5038" i="1"/>
  <c r="AF5457" i="1"/>
  <c r="AF5348" i="1"/>
  <c r="AF5092" i="1"/>
  <c r="AF8465" i="1"/>
  <c r="AF8647" i="1"/>
  <c r="AF5455" i="1"/>
  <c r="AF5087" i="1"/>
  <c r="AF5337" i="1"/>
  <c r="AF5672" i="1"/>
  <c r="AF5058" i="1"/>
  <c r="AF11029" i="1"/>
  <c r="AF4157" i="1"/>
  <c r="AF8807" i="1"/>
  <c r="AF4879" i="1"/>
  <c r="AF4693" i="1"/>
  <c r="AF4709" i="1"/>
  <c r="AF4151" i="1"/>
  <c r="AF4162" i="1"/>
  <c r="AF6404" i="1"/>
  <c r="AF2754" i="1"/>
  <c r="AE2754" i="1"/>
  <c r="AK2754" i="1" s="1"/>
  <c r="AF8644" i="1"/>
  <c r="AF10528" i="1"/>
  <c r="AF10551" i="1"/>
  <c r="AF10555" i="1"/>
  <c r="AF4156" i="1"/>
  <c r="AF10970" i="1"/>
  <c r="AF2734" i="1"/>
  <c r="AE2734" i="1"/>
  <c r="AF5396" i="1"/>
  <c r="AF5270" i="1"/>
  <c r="AF5266" i="1"/>
  <c r="AF8659" i="1"/>
  <c r="AF8332" i="1"/>
  <c r="AF4128" i="1"/>
  <c r="AF10541" i="1"/>
  <c r="AF10547" i="1"/>
  <c r="AF3894" i="1"/>
  <c r="AF5391" i="1"/>
  <c r="AF5389" i="1"/>
  <c r="AF8339" i="1"/>
  <c r="AF8342" i="1"/>
  <c r="AF10277" i="1"/>
  <c r="AF10266" i="1"/>
  <c r="AF4262" i="1"/>
  <c r="AF10642" i="1"/>
  <c r="AF8296" i="1"/>
  <c r="AF4159" i="1"/>
  <c r="AF6421" i="1"/>
  <c r="AF5716" i="1"/>
  <c r="AF6449" i="1"/>
  <c r="AF9423" i="1"/>
  <c r="AF8198" i="1"/>
  <c r="AF2995" i="1"/>
  <c r="AE2995" i="1"/>
  <c r="AF2635" i="1"/>
  <c r="AE2635" i="1"/>
  <c r="AF10082" i="1"/>
  <c r="AF1726" i="1"/>
  <c r="AE1726" i="1"/>
  <c r="AK1726" i="1" s="1"/>
  <c r="AL1726" i="1" s="1"/>
  <c r="AF9283" i="1"/>
  <c r="AF7281" i="1"/>
  <c r="AJ22" i="1"/>
  <c r="AF22" i="1"/>
  <c r="AE22" i="1"/>
  <c r="AD22" i="1"/>
  <c r="AF998" i="1"/>
  <c r="AE998" i="1"/>
  <c r="AD998" i="1"/>
  <c r="AF10493" i="1"/>
  <c r="AF2822" i="1"/>
  <c r="AE2822" i="1"/>
  <c r="AF8739" i="1"/>
  <c r="AF7786" i="1"/>
  <c r="AF5435" i="1"/>
  <c r="AF5085" i="1"/>
  <c r="AF10192" i="1"/>
  <c r="AF7909" i="1"/>
  <c r="AF4675" i="1"/>
  <c r="AF8779" i="1"/>
  <c r="AF6926" i="1"/>
  <c r="AF8839" i="1"/>
  <c r="AF10469" i="1"/>
  <c r="AF10495" i="1"/>
  <c r="AF10507" i="1"/>
  <c r="AF10442" i="1"/>
  <c r="AF11103" i="1"/>
  <c r="AF10281" i="1"/>
  <c r="AF2583" i="1"/>
  <c r="AE2583" i="1"/>
  <c r="AF2632" i="1"/>
  <c r="AE2632" i="1"/>
  <c r="AF4983" i="1"/>
  <c r="AF10706" i="1"/>
  <c r="AF10702" i="1"/>
  <c r="AF1105" i="1"/>
  <c r="AE1105" i="1"/>
  <c r="AD1105" i="1"/>
  <c r="AF2838" i="1"/>
  <c r="AE2838" i="1"/>
  <c r="AF7330" i="1"/>
  <c r="AF2622" i="1"/>
  <c r="AE2622" i="1"/>
  <c r="AF7328" i="1"/>
  <c r="AF2637" i="1"/>
  <c r="AE2637" i="1"/>
  <c r="AD2637" i="1"/>
  <c r="AF7316" i="1"/>
  <c r="AF10717" i="1"/>
  <c r="AF7339" i="1"/>
  <c r="AF10300" i="1"/>
  <c r="AF3850" i="1"/>
  <c r="AF4997" i="1"/>
  <c r="AF345" i="1"/>
  <c r="AE345" i="1"/>
  <c r="AD345" i="1"/>
  <c r="AF6545" i="1"/>
  <c r="AF4999" i="1"/>
  <c r="AF4972" i="1"/>
  <c r="AF7840" i="1"/>
  <c r="AF5810" i="1"/>
  <c r="AF4852" i="1"/>
  <c r="AF10719" i="1"/>
  <c r="AF2976" i="1"/>
  <c r="AE2976" i="1"/>
  <c r="AF6337" i="1"/>
  <c r="AF1221" i="1"/>
  <c r="AE1221" i="1"/>
  <c r="AD1221" i="1"/>
  <c r="AF4652" i="1"/>
  <c r="AF5760" i="1"/>
  <c r="AF2478" i="1"/>
  <c r="AE2478" i="1"/>
  <c r="AF1301" i="1"/>
  <c r="AE1301" i="1"/>
  <c r="AD1301" i="1"/>
  <c r="AF552" i="1"/>
  <c r="AE552" i="1"/>
  <c r="AD552" i="1"/>
  <c r="AF10800" i="1"/>
  <c r="AF9031" i="1"/>
  <c r="AF5771" i="1"/>
  <c r="AF5759" i="1"/>
  <c r="AF9177" i="1"/>
  <c r="AF5819" i="1"/>
  <c r="AF2972" i="1"/>
  <c r="AE2972" i="1"/>
  <c r="AF7664" i="1"/>
  <c r="AF9361" i="1"/>
  <c r="AF5944" i="1"/>
  <c r="AF8401" i="1"/>
  <c r="AE2965" i="1"/>
  <c r="AD2965" i="1"/>
  <c r="AF2965" i="1"/>
  <c r="AF9993" i="1"/>
  <c r="AF8323" i="1"/>
  <c r="AF9722" i="1"/>
  <c r="AF682" i="1"/>
  <c r="AE682" i="1"/>
  <c r="AD682" i="1"/>
  <c r="AF1233" i="1"/>
  <c r="AE1233" i="1"/>
  <c r="AD1233" i="1"/>
  <c r="AF1244" i="1"/>
  <c r="AD1244" i="1"/>
  <c r="AE1244" i="1"/>
  <c r="AF2484" i="1"/>
  <c r="AE2484" i="1"/>
  <c r="AF8284" i="1"/>
  <c r="AF1315" i="1"/>
  <c r="AD1315" i="1"/>
  <c r="AE1315" i="1"/>
  <c r="AF2490" i="1"/>
  <c r="AE2490" i="1"/>
  <c r="AF2487" i="1"/>
  <c r="AE2487" i="1"/>
  <c r="AF2676" i="1"/>
  <c r="AE2676" i="1"/>
  <c r="AF10708" i="1"/>
  <c r="AF10698" i="1"/>
  <c r="AF1242" i="1"/>
  <c r="AE1242" i="1"/>
  <c r="AD1242" i="1"/>
  <c r="AF2886" i="1"/>
  <c r="AE2886" i="1"/>
  <c r="AF2547" i="1"/>
  <c r="AE2547" i="1"/>
  <c r="AF2832" i="1"/>
  <c r="AE2832" i="1"/>
  <c r="AF2587" i="1"/>
  <c r="AE2587" i="1"/>
  <c r="AF1319" i="1"/>
  <c r="AD1319" i="1"/>
  <c r="AE1319" i="1"/>
  <c r="AF548" i="1"/>
  <c r="AE548" i="1"/>
  <c r="AD548" i="1"/>
  <c r="AF1058" i="1"/>
  <c r="AE1058" i="1"/>
  <c r="AD1058" i="1"/>
  <c r="AF2623" i="1"/>
  <c r="AE2623" i="1"/>
  <c r="AF4634" i="1"/>
  <c r="AF2872" i="1"/>
  <c r="AE2872" i="1"/>
  <c r="AF8674" i="1"/>
  <c r="AF8425" i="1"/>
  <c r="AF8519" i="1"/>
  <c r="AF8526" i="1"/>
  <c r="AF4648" i="1"/>
  <c r="AF220" i="1"/>
  <c r="AE220" i="1"/>
  <c r="AD220" i="1"/>
  <c r="AF691" i="1"/>
  <c r="AE691" i="1"/>
  <c r="AD691" i="1"/>
  <c r="AF8528" i="1"/>
  <c r="AF9038" i="1"/>
  <c r="AF11073" i="1"/>
  <c r="AF9040" i="1"/>
  <c r="AF3831" i="1"/>
  <c r="AF9049" i="1"/>
  <c r="AF11037" i="1"/>
  <c r="AF11181" i="1"/>
  <c r="AF7439" i="1"/>
  <c r="AF2840" i="1"/>
  <c r="AE2840" i="1"/>
  <c r="AF7743" i="1"/>
  <c r="AF4254" i="1"/>
  <c r="AF9055" i="1"/>
  <c r="AF9061" i="1"/>
  <c r="AF10788" i="1"/>
  <c r="AF11021" i="1"/>
  <c r="AE3057" i="1"/>
  <c r="AD3057" i="1"/>
  <c r="AF3057" i="1"/>
  <c r="AF10872" i="1"/>
  <c r="AF4481" i="1"/>
  <c r="AF4573" i="1"/>
  <c r="AF9156" i="1"/>
  <c r="AF11089" i="1"/>
  <c r="AF9800" i="1"/>
  <c r="AF7430" i="1"/>
  <c r="AF3056" i="1"/>
  <c r="AE3056" i="1"/>
  <c r="AF7315" i="1"/>
  <c r="AF4569" i="1"/>
  <c r="AF9166" i="1"/>
  <c r="AF9027" i="1"/>
  <c r="AJ30" i="1"/>
  <c r="AF30" i="1"/>
  <c r="AE30" i="1"/>
  <c r="AD30" i="1"/>
  <c r="AF9894" i="1"/>
  <c r="AF4568" i="1"/>
  <c r="AF6210" i="1"/>
  <c r="AF5750" i="1"/>
  <c r="AF9030" i="1"/>
  <c r="AF8668" i="1"/>
  <c r="AF10730" i="1"/>
  <c r="AF8522" i="1"/>
  <c r="AF8166" i="1"/>
  <c r="AF4658" i="1"/>
  <c r="AF4654" i="1"/>
  <c r="AF4327" i="1"/>
  <c r="AF8669" i="1"/>
  <c r="AF8673" i="1"/>
  <c r="AF4347" i="1"/>
  <c r="AF7425" i="1"/>
  <c r="AF2837" i="1"/>
  <c r="AE2837" i="1"/>
  <c r="AD2837" i="1"/>
  <c r="AF4336" i="1"/>
  <c r="AF9035" i="1"/>
  <c r="AF7455" i="1"/>
  <c r="AF5766" i="1"/>
  <c r="AF4611" i="1"/>
  <c r="AF4607" i="1"/>
  <c r="AF9374" i="1"/>
  <c r="AF8740" i="1"/>
  <c r="AF4640" i="1"/>
  <c r="AF5773" i="1"/>
  <c r="AF4913" i="1"/>
  <c r="AF7830" i="1"/>
  <c r="AF7460" i="1"/>
  <c r="AF9174" i="1"/>
  <c r="AF8513" i="1"/>
  <c r="AF10808" i="1"/>
  <c r="AF7528" i="1"/>
  <c r="AF3112" i="1"/>
  <c r="AE3112" i="1"/>
  <c r="AF4918" i="1"/>
  <c r="AF1082" i="1"/>
  <c r="AE1082" i="1"/>
  <c r="AD1082" i="1"/>
  <c r="AF655" i="1"/>
  <c r="AE655" i="1"/>
  <c r="AD655" i="1"/>
  <c r="AF10802" i="1"/>
  <c r="AF10204" i="1"/>
  <c r="AF653" i="1"/>
  <c r="AE653" i="1"/>
  <c r="AD653" i="1"/>
  <c r="AF5103" i="1"/>
  <c r="AF1296" i="1"/>
  <c r="AE1296" i="1"/>
  <c r="AD1296" i="1"/>
  <c r="AF10064" i="1"/>
  <c r="AF8367" i="1"/>
  <c r="AF6112" i="1"/>
  <c r="AF225" i="1"/>
  <c r="AE225" i="1"/>
  <c r="AD225" i="1"/>
  <c r="AF8615" i="1"/>
  <c r="AF8216" i="1"/>
  <c r="AF10797" i="1"/>
  <c r="AF7902" i="1"/>
  <c r="AF825" i="1"/>
  <c r="AE825" i="1"/>
  <c r="AD825" i="1"/>
  <c r="AF6110" i="1"/>
  <c r="AF7508" i="1"/>
  <c r="AF6595" i="1"/>
  <c r="AF798" i="1"/>
  <c r="AE798" i="1"/>
  <c r="AD798" i="1"/>
  <c r="AF10789" i="1"/>
  <c r="AF1083" i="1"/>
  <c r="AE1083" i="1"/>
  <c r="AD1083" i="1"/>
  <c r="AF822" i="1"/>
  <c r="AE822" i="1"/>
  <c r="AD822" i="1"/>
  <c r="AF817" i="1"/>
  <c r="AE817" i="1"/>
  <c r="AD817" i="1"/>
  <c r="AF6335" i="1"/>
  <c r="AF9427" i="1"/>
  <c r="AF7542" i="1"/>
  <c r="AF7177" i="1"/>
  <c r="AF661" i="1"/>
  <c r="AE661" i="1"/>
  <c r="AD661" i="1"/>
  <c r="AF10298" i="1"/>
  <c r="AF8945" i="1"/>
  <c r="AF8322" i="1"/>
  <c r="AF7543" i="1"/>
  <c r="AF7562" i="1"/>
  <c r="AF7552" i="1"/>
  <c r="AF10220" i="1"/>
  <c r="AF6531" i="1"/>
  <c r="AF675" i="1"/>
  <c r="AE675" i="1"/>
  <c r="AD675" i="1"/>
  <c r="AF4365" i="1"/>
  <c r="AF4373" i="1"/>
  <c r="AF679" i="1"/>
  <c r="AE679" i="1"/>
  <c r="AD679" i="1"/>
  <c r="AF1086" i="1"/>
  <c r="AE1086" i="1"/>
  <c r="AD1086" i="1"/>
  <c r="AF5820" i="1"/>
  <c r="AF7701" i="1"/>
  <c r="AF10366" i="1"/>
  <c r="AF7521" i="1"/>
  <c r="AF1110" i="1"/>
  <c r="AE1110" i="1"/>
  <c r="AD1110" i="1"/>
  <c r="AF4421" i="1"/>
  <c r="AF7559" i="1"/>
  <c r="AF8292" i="1"/>
  <c r="AF10795" i="1"/>
  <c r="AF2653" i="1"/>
  <c r="AL2653" i="1"/>
  <c r="AD2653" i="1"/>
  <c r="AF295" i="1"/>
  <c r="AE295" i="1"/>
  <c r="AD295" i="1"/>
  <c r="AF7883" i="1"/>
  <c r="AF7468" i="1"/>
  <c r="AF8996" i="1"/>
  <c r="AF627" i="1"/>
  <c r="AE627" i="1"/>
  <c r="AD627" i="1"/>
  <c r="AF1300" i="1"/>
  <c r="AE1300" i="1"/>
  <c r="AD1300" i="1"/>
  <c r="AF6429" i="1"/>
  <c r="AF8176" i="1"/>
  <c r="AF7890" i="1"/>
  <c r="AF10622" i="1"/>
  <c r="AF10329" i="1"/>
  <c r="AF632" i="1"/>
  <c r="AE632" i="1"/>
  <c r="AD632" i="1"/>
  <c r="AF8175" i="1"/>
  <c r="AJ202" i="1"/>
  <c r="AF202" i="1"/>
  <c r="AE202" i="1"/>
  <c r="AD202" i="1"/>
  <c r="AF5777" i="1"/>
  <c r="AF1081" i="1"/>
  <c r="AE1081" i="1"/>
  <c r="AD1081" i="1"/>
  <c r="AF1096" i="1"/>
  <c r="AE1096" i="1"/>
  <c r="AD1096" i="1"/>
  <c r="AF11028" i="1"/>
  <c r="AF9909" i="1"/>
  <c r="AF5142" i="1"/>
  <c r="AF4952" i="1"/>
  <c r="AF10640" i="1"/>
  <c r="AF8429" i="1"/>
  <c r="AF8409" i="1"/>
  <c r="AF5135" i="1"/>
  <c r="AF8984" i="1"/>
  <c r="AF8418" i="1"/>
  <c r="AF5132" i="1"/>
  <c r="AF9796" i="1"/>
  <c r="AF4978" i="1"/>
  <c r="AF5121" i="1"/>
  <c r="AF1047" i="1"/>
  <c r="AE1047" i="1"/>
  <c r="AD1047" i="1"/>
  <c r="AF4058" i="1"/>
  <c r="AF5325" i="1"/>
  <c r="AF5257" i="1"/>
  <c r="AF9845" i="1"/>
  <c r="AF1113" i="1"/>
  <c r="AE1113" i="1"/>
  <c r="AD1113" i="1"/>
  <c r="AF1395" i="1"/>
  <c r="AD1395" i="1"/>
  <c r="AE1395" i="1"/>
  <c r="AF7686" i="1"/>
  <c r="AF5259" i="1"/>
  <c r="AF5611" i="1"/>
  <c r="AF10263" i="1"/>
  <c r="AF8942" i="1"/>
  <c r="AF5605" i="1"/>
  <c r="AG148" i="1"/>
  <c r="AF148" i="1"/>
  <c r="AE148" i="1"/>
  <c r="AD148" i="1"/>
  <c r="AF8406" i="1"/>
  <c r="AF10581" i="1"/>
  <c r="AF5595" i="1"/>
  <c r="AF5584" i="1"/>
  <c r="AF647" i="1"/>
  <c r="AE647" i="1"/>
  <c r="AD647" i="1"/>
  <c r="AG153" i="1"/>
  <c r="AF153" i="1"/>
  <c r="AE153" i="1"/>
  <c r="AD153" i="1"/>
  <c r="AF4946" i="1"/>
  <c r="AF9179" i="1"/>
  <c r="AF9167" i="1"/>
  <c r="AF10285" i="1"/>
  <c r="AF5589" i="1"/>
  <c r="AF5592" i="1"/>
  <c r="AF5746" i="1"/>
  <c r="AF4970" i="1"/>
  <c r="AF4812" i="1"/>
  <c r="AF10244" i="1"/>
  <c r="AF5199" i="1"/>
  <c r="AF5206" i="1"/>
  <c r="AF3484" i="1"/>
  <c r="AF5600" i="1"/>
  <c r="AF5569" i="1"/>
  <c r="AF7494" i="1"/>
  <c r="AF7501" i="1"/>
  <c r="AF7568" i="1"/>
  <c r="AF1755" i="1"/>
  <c r="AE1755" i="1"/>
  <c r="AK1755" i="1" s="1"/>
  <c r="AL1755" i="1" s="1"/>
  <c r="AF8301" i="1"/>
  <c r="AF1220" i="1"/>
  <c r="AE1220" i="1"/>
  <c r="AD1220" i="1"/>
  <c r="AF6324" i="1"/>
  <c r="AF5565" i="1"/>
  <c r="AF4906" i="1"/>
  <c r="AF4912" i="1"/>
  <c r="AF10810" i="1"/>
  <c r="AF1087" i="1"/>
  <c r="AE1087" i="1"/>
  <c r="AD1087" i="1"/>
  <c r="AF6467" i="1"/>
  <c r="AF8123" i="1"/>
  <c r="AF9183" i="1"/>
  <c r="AF7582" i="1"/>
  <c r="AF7346" i="1"/>
  <c r="AF8115" i="1"/>
  <c r="AF9187" i="1"/>
  <c r="AF648" i="1"/>
  <c r="AE648" i="1"/>
  <c r="AD648" i="1"/>
  <c r="AF8163" i="1"/>
  <c r="AF5757" i="1"/>
  <c r="AF7894" i="1"/>
  <c r="AF4850" i="1"/>
  <c r="AF8808" i="1"/>
  <c r="AF5560" i="1"/>
  <c r="AF8470" i="1"/>
  <c r="AF4534" i="1"/>
  <c r="AF7505" i="1"/>
  <c r="AF1303" i="1"/>
  <c r="AD1303" i="1"/>
  <c r="AE1303" i="1"/>
  <c r="AF9655" i="1"/>
  <c r="AF4524" i="1"/>
  <c r="AF4332" i="1"/>
  <c r="AF7514" i="1"/>
  <c r="AF8045" i="1"/>
  <c r="AF6941" i="1"/>
  <c r="AF8985" i="1"/>
  <c r="AF4337" i="1"/>
  <c r="AF4333" i="1"/>
  <c r="AF4342" i="1"/>
  <c r="AF8047" i="1"/>
  <c r="AF8038" i="1"/>
  <c r="AF8999" i="1"/>
  <c r="AF4343" i="1"/>
  <c r="AF8109" i="1"/>
  <c r="AF10018" i="1"/>
  <c r="AF10023" i="1"/>
  <c r="AF8042" i="1"/>
  <c r="AF9085" i="1"/>
  <c r="AF8988" i="1"/>
  <c r="AF2915" i="1"/>
  <c r="AE2915" i="1"/>
  <c r="AF8364" i="1"/>
  <c r="AF8370" i="1"/>
  <c r="AF8300" i="1"/>
  <c r="AF8306" i="1"/>
  <c r="AF8604" i="1"/>
  <c r="AF6326" i="1"/>
  <c r="AF8148" i="1"/>
  <c r="AF5114" i="1"/>
  <c r="AF5105" i="1"/>
  <c r="AF4473" i="1"/>
  <c r="AF8748" i="1"/>
  <c r="AF5255" i="1"/>
  <c r="AF5097" i="1"/>
  <c r="AF8345" i="1"/>
  <c r="AF8354" i="1"/>
  <c r="AF11118" i="1"/>
  <c r="AF8695" i="1"/>
  <c r="AF8613" i="1"/>
  <c r="AF8180" i="1"/>
  <c r="AF8611" i="1"/>
  <c r="AF8455" i="1"/>
  <c r="AF8479" i="1"/>
  <c r="AF8168" i="1"/>
  <c r="AF9185" i="1"/>
  <c r="AF3932" i="1"/>
  <c r="AF8453" i="1"/>
  <c r="AF4418" i="1"/>
  <c r="AF3741" i="1"/>
  <c r="AF5576" i="1"/>
  <c r="AF4422" i="1"/>
  <c r="AF4511" i="1"/>
  <c r="AF4521" i="1"/>
  <c r="AF8745" i="1"/>
  <c r="AF8481" i="1"/>
  <c r="AF8753" i="1"/>
  <c r="AF5564" i="1"/>
  <c r="AF4520" i="1"/>
  <c r="AF10369" i="1"/>
  <c r="AF1318" i="1"/>
  <c r="AE1318" i="1"/>
  <c r="AD1318" i="1"/>
  <c r="AF732" i="1"/>
  <c r="AE732" i="1"/>
  <c r="AD732" i="1"/>
  <c r="AF3100" i="1"/>
  <c r="AE3100" i="1"/>
  <c r="AF8936" i="1"/>
  <c r="AF7885" i="1"/>
  <c r="AF10153" i="1"/>
  <c r="AF338" i="1"/>
  <c r="AE338" i="1"/>
  <c r="AD338" i="1"/>
  <c r="AF8934" i="1"/>
  <c r="AF8434" i="1"/>
  <c r="AF9756" i="1"/>
  <c r="AF2648" i="1"/>
  <c r="AE2648" i="1"/>
  <c r="AF9932" i="1"/>
  <c r="AF3708" i="1"/>
  <c r="AF605" i="1"/>
  <c r="AE605" i="1"/>
  <c r="AD605" i="1"/>
  <c r="AF4636" i="1"/>
  <c r="AF4630" i="1"/>
  <c r="AF2663" i="1"/>
  <c r="AE2663" i="1"/>
  <c r="AF4626" i="1"/>
  <c r="AF4622" i="1"/>
  <c r="AF1197" i="1"/>
  <c r="AE1197" i="1"/>
  <c r="AD1197" i="1"/>
  <c r="AF1196" i="1"/>
  <c r="AD1196" i="1"/>
  <c r="AE1196" i="1"/>
  <c r="AF5218" i="1"/>
  <c r="AF4615" i="1"/>
  <c r="AF4411" i="1"/>
  <c r="AF4409" i="1"/>
  <c r="AF4463" i="1"/>
  <c r="AF4486" i="1"/>
  <c r="AF5191" i="1"/>
  <c r="AF5201" i="1"/>
  <c r="AF5203" i="1"/>
  <c r="AF8589" i="1"/>
  <c r="AF8580" i="1"/>
  <c r="AF8854" i="1"/>
  <c r="AF10208" i="1"/>
  <c r="AF8511" i="1"/>
  <c r="AF8478" i="1"/>
  <c r="AF8859" i="1"/>
  <c r="AF8572" i="1"/>
  <c r="AF10232" i="1"/>
  <c r="AF8277" i="1"/>
  <c r="AF8316" i="1"/>
  <c r="AF8578" i="1"/>
  <c r="AF8587" i="1"/>
  <c r="AF5768" i="1"/>
  <c r="AG45" i="1"/>
  <c r="AF45" i="1"/>
  <c r="AE45" i="1"/>
  <c r="AD45" i="1"/>
  <c r="AF114" i="1"/>
  <c r="AG114" i="1"/>
  <c r="AE114" i="1"/>
  <c r="AD114" i="1"/>
  <c r="AF6143" i="1"/>
  <c r="AG118" i="1"/>
  <c r="AF118" i="1"/>
  <c r="AE118" i="1"/>
  <c r="AD118" i="1"/>
  <c r="AG53" i="1"/>
  <c r="AF53" i="1"/>
  <c r="AE53" i="1"/>
  <c r="AD53" i="1"/>
  <c r="AF7279" i="1"/>
  <c r="AF8908" i="1"/>
  <c r="AF6185" i="1"/>
  <c r="AG49" i="1"/>
  <c r="AF49" i="1"/>
  <c r="AE49" i="1"/>
  <c r="AD49" i="1"/>
  <c r="AG78" i="1"/>
  <c r="AF78" i="1"/>
  <c r="AE78" i="1"/>
  <c r="AD78" i="1"/>
  <c r="AG71" i="1"/>
  <c r="AF71" i="1"/>
  <c r="AE71" i="1"/>
  <c r="AD71" i="1"/>
  <c r="AF6154" i="1"/>
  <c r="AF6209" i="1"/>
  <c r="AF6147" i="1"/>
  <c r="AG112" i="1"/>
  <c r="AF112" i="1"/>
  <c r="AE112" i="1"/>
  <c r="AD112" i="1"/>
  <c r="AF8916" i="1"/>
  <c r="AF6264" i="1"/>
  <c r="AF8869" i="1"/>
  <c r="AF8866" i="1"/>
  <c r="AF8860" i="1"/>
  <c r="AF6362" i="1"/>
  <c r="AF8846" i="1"/>
  <c r="AF8857" i="1"/>
  <c r="AF596" i="1"/>
  <c r="AE596" i="1"/>
  <c r="AD596" i="1"/>
  <c r="AF6475" i="1"/>
  <c r="AF10245" i="1"/>
  <c r="AF8759" i="1"/>
  <c r="AF637" i="1"/>
  <c r="AE637" i="1"/>
  <c r="AD637" i="1"/>
  <c r="AF8785" i="1"/>
  <c r="AF592" i="1"/>
  <c r="AE592" i="1"/>
  <c r="AD592" i="1"/>
  <c r="AF5547" i="1"/>
  <c r="AF5624" i="1"/>
  <c r="AF8557" i="1"/>
  <c r="AF4732" i="1"/>
  <c r="AF4740" i="1"/>
  <c r="AF8885" i="1"/>
  <c r="AF5016" i="1"/>
  <c r="AF5338" i="1"/>
  <c r="AF4454" i="1"/>
  <c r="AF8786" i="1"/>
  <c r="AF8564" i="1"/>
  <c r="AF7587" i="1"/>
  <c r="AF995" i="1"/>
  <c r="AE995" i="1"/>
  <c r="AD995" i="1"/>
  <c r="AF8876" i="1"/>
  <c r="AF7588" i="1"/>
  <c r="AF7925" i="1"/>
  <c r="AF2549" i="1"/>
  <c r="AE2549" i="1"/>
  <c r="AD2549" i="1"/>
  <c r="AF7944" i="1"/>
  <c r="AF8893" i="1"/>
  <c r="AF8856" i="1"/>
  <c r="AF5925" i="1"/>
  <c r="AF4401" i="1"/>
  <c r="AF4406" i="1"/>
  <c r="AF8918" i="1"/>
  <c r="AF4392" i="1"/>
  <c r="AF4395" i="1"/>
  <c r="AF8879" i="1"/>
  <c r="AF8904" i="1"/>
  <c r="AF7998" i="1"/>
  <c r="AF5006" i="1"/>
  <c r="AF620" i="1"/>
  <c r="AE620" i="1"/>
  <c r="AD620" i="1"/>
  <c r="AF1000" i="1"/>
  <c r="AE1000" i="1"/>
  <c r="AD1000" i="1"/>
  <c r="AF5021" i="1"/>
  <c r="AF5009" i="1"/>
  <c r="AF6447" i="1"/>
  <c r="AF9010" i="1"/>
  <c r="AF972" i="1"/>
  <c r="AE972" i="1"/>
  <c r="AD972" i="1"/>
  <c r="AF6184" i="1"/>
  <c r="AF5013" i="1"/>
  <c r="AF6451" i="1"/>
  <c r="AF6478" i="1"/>
  <c r="AF9008" i="1"/>
  <c r="AF11109" i="1"/>
  <c r="AF5741" i="1"/>
  <c r="AF9904" i="1"/>
  <c r="AF5734" i="1"/>
  <c r="AF5931" i="1"/>
  <c r="AF9006" i="1"/>
  <c r="AF6033" i="1"/>
  <c r="AF4885" i="1"/>
  <c r="AF6426" i="1"/>
  <c r="AF6432" i="1"/>
  <c r="AF8387" i="1"/>
  <c r="AF8445" i="1"/>
  <c r="AG58" i="1"/>
  <c r="AF58" i="1"/>
  <c r="AE58" i="1"/>
  <c r="AD58" i="1"/>
  <c r="AG62" i="1"/>
  <c r="AF62" i="1"/>
  <c r="AE62" i="1"/>
  <c r="AD62" i="1"/>
  <c r="AG67" i="1"/>
  <c r="AF67" i="1"/>
  <c r="AE67" i="1"/>
  <c r="AD67" i="1"/>
  <c r="AF8955" i="1"/>
  <c r="AG41" i="1"/>
  <c r="AF41" i="1"/>
  <c r="AE41" i="1"/>
  <c r="AD41" i="1"/>
  <c r="AF5743" i="1"/>
  <c r="AF980" i="1"/>
  <c r="AE980" i="1"/>
  <c r="AD980" i="1"/>
  <c r="AF597" i="1"/>
  <c r="AE597" i="1"/>
  <c r="AD597" i="1"/>
  <c r="AF6103" i="1"/>
  <c r="AF2889" i="1"/>
  <c r="AE2889" i="1"/>
  <c r="AD2889" i="1"/>
  <c r="AF601" i="1"/>
  <c r="AE601" i="1"/>
  <c r="AD601" i="1"/>
  <c r="AF9526" i="1"/>
  <c r="AF8930" i="1"/>
  <c r="AF5537" i="1"/>
  <c r="AF5529" i="1"/>
  <c r="AF5530" i="1"/>
  <c r="AF7987" i="1"/>
  <c r="AF2590" i="1"/>
  <c r="AE2590" i="1"/>
  <c r="AF8969" i="1"/>
  <c r="AF11088" i="1"/>
  <c r="AF8959" i="1"/>
  <c r="AF7930" i="1"/>
  <c r="AF5538" i="1"/>
  <c r="AF5544" i="1"/>
  <c r="AF8313" i="1"/>
  <c r="AF988" i="1"/>
  <c r="AE988" i="1"/>
  <c r="AD988" i="1"/>
  <c r="AG141" i="1"/>
  <c r="AF141" i="1"/>
  <c r="AE141" i="1"/>
  <c r="AD141" i="1"/>
  <c r="AF8755" i="1"/>
  <c r="AF7934" i="1"/>
  <c r="AF8202" i="1"/>
  <c r="AF5005" i="1"/>
  <c r="AF5029" i="1"/>
  <c r="AF8974" i="1"/>
  <c r="AF615" i="1"/>
  <c r="AE615" i="1"/>
  <c r="AD615" i="1"/>
  <c r="AF7853" i="1"/>
  <c r="AF7868" i="1"/>
  <c r="AF9823" i="1"/>
  <c r="AF9819" i="1"/>
  <c r="AF8390" i="1"/>
  <c r="AF6203" i="1"/>
  <c r="AF7865" i="1"/>
  <c r="AF10268" i="1"/>
  <c r="AF9797" i="1"/>
  <c r="AF6159" i="1"/>
  <c r="AF9864" i="1"/>
  <c r="AF1380" i="1"/>
  <c r="AE1380" i="1"/>
  <c r="AF10342" i="1"/>
  <c r="AF6117" i="1"/>
  <c r="AF9850" i="1"/>
  <c r="AF5359" i="1"/>
  <c r="AF7297" i="1"/>
  <c r="AF7858" i="1"/>
  <c r="AF7855" i="1"/>
  <c r="AF8391" i="1"/>
  <c r="AF8395" i="1"/>
  <c r="AF9824" i="1"/>
  <c r="AF9816" i="1"/>
  <c r="AF9810" i="1"/>
  <c r="AF8379" i="1"/>
  <c r="AF622" i="1"/>
  <c r="AE622" i="1"/>
  <c r="AD622" i="1"/>
  <c r="AF6111" i="1"/>
  <c r="AF9414" i="1"/>
  <c r="AF9868" i="1"/>
  <c r="AF9809" i="1"/>
  <c r="AF6129" i="1"/>
  <c r="AF6211" i="1"/>
  <c r="AF9848" i="1"/>
  <c r="AF4130" i="1"/>
  <c r="AF7394" i="1"/>
  <c r="AF7592" i="1"/>
  <c r="AF7303" i="1"/>
  <c r="AF9858" i="1"/>
  <c r="AF10720" i="1"/>
  <c r="AF5244" i="1"/>
  <c r="AF2765" i="1"/>
  <c r="AE2765" i="1"/>
  <c r="AD2765" i="1"/>
  <c r="AF2769" i="1"/>
  <c r="AE2769" i="1"/>
  <c r="AD2769" i="1"/>
  <c r="AF5432" i="1"/>
  <c r="AF1173" i="1"/>
  <c r="AE1173" i="1"/>
  <c r="AD1173" i="1"/>
  <c r="AF10059" i="1"/>
  <c r="AF5722" i="1"/>
  <c r="AF5249" i="1"/>
  <c r="AF5233" i="1"/>
  <c r="AF2764" i="1"/>
  <c r="AE2764" i="1"/>
  <c r="AF5236" i="1"/>
  <c r="AF6135" i="1"/>
  <c r="AF10612" i="1"/>
  <c r="AF10209" i="1"/>
  <c r="AF10801" i="1"/>
  <c r="AF5238" i="1"/>
  <c r="AF1123" i="1"/>
  <c r="AE1123" i="1"/>
  <c r="AD1123" i="1"/>
  <c r="AF5361" i="1"/>
  <c r="AF10050" i="1"/>
  <c r="AF332" i="1"/>
  <c r="AE332" i="1"/>
  <c r="AD332" i="1"/>
  <c r="AF5358" i="1"/>
  <c r="AF8552" i="1"/>
  <c r="AF9306" i="1"/>
  <c r="AF10257" i="1"/>
  <c r="AF6091" i="1"/>
  <c r="AF7986" i="1"/>
  <c r="AF6138" i="1"/>
  <c r="AF8548" i="1"/>
  <c r="AF10794" i="1"/>
  <c r="AF6308" i="1"/>
  <c r="AF6276" i="1"/>
  <c r="AF8691" i="1"/>
  <c r="AF8685" i="1"/>
  <c r="AF6305" i="1"/>
  <c r="AF6263" i="1"/>
  <c r="AF10256" i="1"/>
  <c r="AF8543" i="1"/>
  <c r="AF6145" i="1"/>
  <c r="AF6171" i="1"/>
  <c r="AF6284" i="1"/>
  <c r="AF8770" i="1"/>
  <c r="AF7975" i="1"/>
  <c r="AF8282" i="1"/>
  <c r="AF7730" i="1"/>
  <c r="AF6227" i="1"/>
  <c r="AF6233" i="1"/>
  <c r="AF6165" i="1"/>
  <c r="AF6163" i="1"/>
  <c r="AF5370" i="1"/>
  <c r="AF8680" i="1"/>
  <c r="AF9471" i="1"/>
  <c r="AF8545" i="1"/>
  <c r="AF8536" i="1"/>
  <c r="AF6086" i="1"/>
  <c r="AF8767" i="1"/>
  <c r="AF6300" i="1"/>
  <c r="AF8769" i="1"/>
  <c r="AF8766" i="1"/>
  <c r="AF8764" i="1"/>
  <c r="AF5371" i="1"/>
  <c r="AF6254" i="1"/>
  <c r="AF5365" i="1"/>
  <c r="AF8551" i="1"/>
  <c r="AF9363" i="1"/>
  <c r="AF6298" i="1"/>
  <c r="AF6290" i="1"/>
  <c r="AF6287" i="1"/>
  <c r="AF4900" i="1"/>
  <c r="AF10568" i="1"/>
  <c r="AF10231" i="1"/>
  <c r="AF6310" i="1"/>
  <c r="AF6191" i="1"/>
  <c r="AF6206" i="1"/>
  <c r="AF2613" i="1"/>
  <c r="AE2613" i="1"/>
  <c r="AD2613" i="1"/>
  <c r="AF9373" i="1"/>
  <c r="AF7517" i="1"/>
  <c r="AF6182" i="1"/>
  <c r="AF7266" i="1"/>
  <c r="AF6148" i="1"/>
  <c r="AF6164" i="1"/>
  <c r="AF9746" i="1"/>
  <c r="AF6187" i="1"/>
  <c r="AF7732" i="1"/>
  <c r="AF2717" i="1"/>
  <c r="AE2717" i="1"/>
  <c r="AD2717" i="1"/>
  <c r="AF1168" i="1"/>
  <c r="AE1168" i="1"/>
  <c r="AD1168" i="1"/>
  <c r="AF10613" i="1"/>
  <c r="AF1158" i="1"/>
  <c r="AE1158" i="1"/>
  <c r="AD1158" i="1"/>
  <c r="AF1164" i="1"/>
  <c r="AD1164" i="1"/>
  <c r="AE1164" i="1"/>
  <c r="AF1167" i="1"/>
  <c r="AE1167" i="1"/>
  <c r="AD1167" i="1"/>
  <c r="AF1172" i="1"/>
  <c r="AE1172" i="1"/>
  <c r="AD1172" i="1"/>
  <c r="AF10275" i="1"/>
  <c r="AF9495" i="1"/>
  <c r="AF7746" i="1"/>
  <c r="AF9372" i="1"/>
  <c r="AF5787" i="1"/>
  <c r="AF1956" i="1"/>
  <c r="AE1956" i="1"/>
  <c r="AF729" i="1"/>
  <c r="AE729" i="1"/>
  <c r="AD729" i="1"/>
  <c r="AF10390" i="1"/>
  <c r="AF1134" i="1"/>
  <c r="AD1134" i="1"/>
  <c r="AE1134" i="1"/>
  <c r="AF10427" i="1"/>
  <c r="AF546" i="1"/>
  <c r="AE546" i="1"/>
  <c r="AD546" i="1"/>
  <c r="AF10604" i="1"/>
  <c r="AF226" i="1"/>
  <c r="AE226" i="1"/>
  <c r="AD226" i="1"/>
  <c r="AF10729" i="1"/>
  <c r="AF10577" i="1"/>
  <c r="AF5654" i="1"/>
  <c r="AF10313" i="1"/>
  <c r="AF10318" i="1"/>
  <c r="AF10320" i="1"/>
  <c r="AF10290" i="1"/>
  <c r="AF10724" i="1"/>
  <c r="AF10727" i="1"/>
  <c r="AG88" i="1"/>
  <c r="AF88" i="1"/>
  <c r="AE88" i="1"/>
  <c r="AK88" i="1" s="1"/>
  <c r="AD88" i="1"/>
  <c r="AF9528" i="1"/>
  <c r="AF412" i="1"/>
  <c r="AE412" i="1"/>
  <c r="AD412" i="1"/>
  <c r="AF1373" i="1"/>
  <c r="AE1373" i="1"/>
  <c r="AD1373" i="1"/>
  <c r="AF8225" i="1"/>
  <c r="AF10582" i="1"/>
  <c r="AF4474" i="1"/>
  <c r="AF9501" i="1"/>
  <c r="AF7790" i="1"/>
  <c r="AF7852" i="1"/>
  <c r="AF1223" i="1"/>
  <c r="AD1223" i="1"/>
  <c r="AE1223" i="1"/>
  <c r="AF4179" i="1"/>
  <c r="AF9627" i="1"/>
  <c r="AF429" i="1"/>
  <c r="AE429" i="1"/>
  <c r="AD429" i="1"/>
  <c r="AF424" i="1"/>
  <c r="AE424" i="1"/>
  <c r="AD424" i="1"/>
  <c r="AF419" i="1"/>
  <c r="AE419" i="1"/>
  <c r="AD419" i="1"/>
  <c r="AF290" i="1"/>
  <c r="AE290" i="1"/>
  <c r="AD290" i="1"/>
  <c r="AF127" i="1"/>
  <c r="AG127" i="1"/>
  <c r="AE127" i="1"/>
  <c r="AD127" i="1"/>
  <c r="AF3835" i="1"/>
  <c r="AF3494" i="1"/>
  <c r="AF1335" i="1"/>
  <c r="AD1335" i="1"/>
  <c r="AE1335" i="1"/>
  <c r="AF9879" i="1"/>
  <c r="AF4995" i="1"/>
  <c r="AF1222" i="1"/>
  <c r="AE1222" i="1"/>
  <c r="AD1222" i="1"/>
  <c r="AF4838" i="1"/>
  <c r="AF4860" i="1"/>
  <c r="AF440" i="1"/>
  <c r="AE440" i="1"/>
  <c r="AD440" i="1"/>
  <c r="AF753" i="1"/>
  <c r="AE753" i="1"/>
  <c r="AD753" i="1"/>
  <c r="AF10835" i="1"/>
  <c r="AF10831" i="1"/>
  <c r="AF10828" i="1"/>
  <c r="AF10588" i="1"/>
  <c r="AF2713" i="1"/>
  <c r="AE2713" i="1"/>
  <c r="AD2713" i="1"/>
  <c r="AF9278" i="1"/>
  <c r="AF10843" i="1"/>
  <c r="AF10842" i="1"/>
  <c r="AF10820" i="1"/>
  <c r="AF7598" i="1"/>
  <c r="AF1984" i="1"/>
  <c r="AE1984" i="1"/>
  <c r="AF1887" i="1"/>
  <c r="AE1887" i="1"/>
  <c r="AF1869" i="1"/>
  <c r="AE1869" i="1"/>
  <c r="AD1869" i="1"/>
  <c r="AF2001" i="1"/>
  <c r="AE2001" i="1"/>
  <c r="AD2001" i="1"/>
  <c r="AF8009" i="1"/>
  <c r="AF10606" i="1"/>
  <c r="AF1733" i="1"/>
  <c r="AE1733" i="1"/>
  <c r="AK1733" i="1" s="1"/>
  <c r="AL1733" i="1" s="1"/>
  <c r="AD1733" i="1"/>
  <c r="AF11121" i="1"/>
  <c r="AG94" i="1"/>
  <c r="AF94" i="1"/>
  <c r="AE94" i="1"/>
  <c r="AD94" i="1"/>
  <c r="AF1948" i="1"/>
  <c r="AE1948" i="1"/>
  <c r="AF1925" i="1"/>
  <c r="AE1925" i="1"/>
  <c r="AD1925" i="1"/>
  <c r="AF1961" i="1"/>
  <c r="AE1961" i="1"/>
  <c r="AD1961" i="1"/>
  <c r="AF1972" i="1"/>
  <c r="AE1972" i="1"/>
  <c r="AF1867" i="1"/>
  <c r="AE1867" i="1"/>
  <c r="AF1902" i="1"/>
  <c r="AE1902" i="1"/>
  <c r="AF2028" i="1"/>
  <c r="AE2028" i="1"/>
  <c r="AF1916" i="1"/>
  <c r="AE1916" i="1"/>
  <c r="AF1970" i="1"/>
  <c r="AE1970" i="1"/>
  <c r="AF1904" i="1"/>
  <c r="AE1904" i="1"/>
  <c r="AF2016" i="1"/>
  <c r="AE2016" i="1"/>
  <c r="AF5306" i="1"/>
  <c r="AF1871" i="1"/>
  <c r="AE1871" i="1"/>
  <c r="AF2002" i="1"/>
  <c r="AE2002" i="1"/>
  <c r="AF2004" i="1"/>
  <c r="AE2004" i="1"/>
  <c r="AF1884" i="1"/>
  <c r="AE1884" i="1"/>
  <c r="AF2021" i="1"/>
  <c r="AE2021" i="1"/>
  <c r="AD2021" i="1"/>
  <c r="AF9406" i="1"/>
  <c r="AF1952" i="1"/>
  <c r="AE1952" i="1"/>
  <c r="AF1882" i="1"/>
  <c r="AE1882" i="1"/>
  <c r="AF2023" i="1"/>
  <c r="AE2023" i="1"/>
  <c r="AF1127" i="1"/>
  <c r="AD1127" i="1"/>
  <c r="AE1127" i="1"/>
  <c r="AF7454" i="1"/>
  <c r="AF2008" i="1"/>
  <c r="AE2008" i="1"/>
  <c r="AF1968" i="1"/>
  <c r="AE1968" i="1"/>
  <c r="AF1870" i="1"/>
  <c r="AE1870" i="1"/>
  <c r="AF1872" i="1"/>
  <c r="AE1872" i="1"/>
  <c r="AF1886" i="1"/>
  <c r="AE1886" i="1"/>
  <c r="AF2026" i="1"/>
  <c r="AE2026" i="1"/>
  <c r="AF1964" i="1"/>
  <c r="AE1964" i="1"/>
  <c r="AF2014" i="1"/>
  <c r="AE2014" i="1"/>
  <c r="AF1944" i="1"/>
  <c r="AE1944" i="1"/>
  <c r="AF1941" i="1"/>
  <c r="AE1941" i="1"/>
  <c r="AD1941" i="1"/>
  <c r="AF1939" i="1"/>
  <c r="AE1939" i="1"/>
  <c r="AF1935" i="1"/>
  <c r="AE1935" i="1"/>
  <c r="AF1953" i="1"/>
  <c r="AE1953" i="1"/>
  <c r="AD1953" i="1"/>
  <c r="AF1928" i="1"/>
  <c r="AE1928" i="1"/>
  <c r="AF1967" i="1"/>
  <c r="AE1967" i="1"/>
  <c r="AF3778" i="1"/>
  <c r="AF3782" i="1"/>
  <c r="AF5783" i="1"/>
  <c r="AF6387" i="1"/>
  <c r="AF7287" i="1"/>
  <c r="AF8132" i="1"/>
  <c r="AD3451" i="1"/>
  <c r="AD3446" i="1"/>
  <c r="AD3440" i="1"/>
  <c r="AD3435" i="1"/>
  <c r="AD3430" i="1"/>
  <c r="AD3424" i="1"/>
  <c r="AD3419" i="1"/>
  <c r="AD3414" i="1"/>
  <c r="AD3408" i="1"/>
  <c r="AD3403" i="1"/>
  <c r="AD3398" i="1"/>
  <c r="AD3392" i="1"/>
  <c r="AD3387" i="1"/>
  <c r="AD3382" i="1"/>
  <c r="AD3376" i="1"/>
  <c r="AD3371" i="1"/>
  <c r="AD3366" i="1"/>
  <c r="AD3360" i="1"/>
  <c r="AD3355" i="1"/>
  <c r="AD3350" i="1"/>
  <c r="AD3344" i="1"/>
  <c r="AD3339" i="1"/>
  <c r="AD3334" i="1"/>
  <c r="AD3328" i="1"/>
  <c r="AD3323" i="1"/>
  <c r="AD3318" i="1"/>
  <c r="AD3312" i="1"/>
  <c r="AD3307" i="1"/>
  <c r="AD3302" i="1"/>
  <c r="AD3296" i="1"/>
  <c r="AD3291" i="1"/>
  <c r="AD3286" i="1"/>
  <c r="AD3280" i="1"/>
  <c r="AD3275" i="1"/>
  <c r="AD3264" i="1"/>
  <c r="AD3259" i="1"/>
  <c r="AD3254" i="1"/>
  <c r="AD3248" i="1"/>
  <c r="AD3243" i="1"/>
  <c r="AD3238" i="1"/>
  <c r="AD3232" i="1"/>
  <c r="AD3227" i="1"/>
  <c r="AD3222" i="1"/>
  <c r="AD3216" i="1"/>
  <c r="AD3211" i="1"/>
  <c r="AD3206" i="1"/>
  <c r="AD3200" i="1"/>
  <c r="AD3195" i="1"/>
  <c r="AD3190" i="1"/>
  <c r="AD3184" i="1"/>
  <c r="AD3179" i="1"/>
  <c r="AD3174" i="1"/>
  <c r="AD3163" i="1"/>
  <c r="AD3158" i="1"/>
  <c r="AD3152" i="1"/>
  <c r="AD3147" i="1"/>
  <c r="AD3142" i="1"/>
  <c r="AD3136" i="1"/>
  <c r="AD3131" i="1"/>
  <c r="AD3126" i="1"/>
  <c r="AD3120" i="1"/>
  <c r="AD3115" i="1"/>
  <c r="AD3110" i="1"/>
  <c r="AD3100" i="1"/>
  <c r="AD3095" i="1"/>
  <c r="AD3090" i="1"/>
  <c r="AD3084" i="1"/>
  <c r="AD3079" i="1"/>
  <c r="AD3074" i="1"/>
  <c r="AD3070" i="1"/>
  <c r="AD3064" i="1"/>
  <c r="AD3059" i="1"/>
  <c r="AD3054" i="1"/>
  <c r="AD3048" i="1"/>
  <c r="AD3043" i="1"/>
  <c r="AD3038" i="1"/>
  <c r="AD3032" i="1"/>
  <c r="AD3027" i="1"/>
  <c r="AD3016" i="1"/>
  <c r="AD3011" i="1"/>
  <c r="AD3006" i="1"/>
  <c r="AD3000" i="1"/>
  <c r="AD2995" i="1"/>
  <c r="AD2990" i="1"/>
  <c r="AD2979" i="1"/>
  <c r="AD2968" i="1"/>
  <c r="AD2963" i="1"/>
  <c r="AD2958" i="1"/>
  <c r="AD2952" i="1"/>
  <c r="AD2947" i="1"/>
  <c r="AD2942" i="1"/>
  <c r="AD2936" i="1"/>
  <c r="AD2931" i="1"/>
  <c r="AD2926" i="1"/>
  <c r="AD2920" i="1"/>
  <c r="AD2915" i="1"/>
  <c r="AD2910" i="1"/>
  <c r="AD2904" i="1"/>
  <c r="AD2899" i="1"/>
  <c r="AD2894" i="1"/>
  <c r="AD2888" i="1"/>
  <c r="AD2883" i="1"/>
  <c r="AD2878" i="1"/>
  <c r="AD2872" i="1"/>
  <c r="AD2862" i="1"/>
  <c r="AD2856" i="1"/>
  <c r="AD2851" i="1"/>
  <c r="AD2846" i="1"/>
  <c r="AD2840" i="1"/>
  <c r="AD2835" i="1"/>
  <c r="AD2830" i="1"/>
  <c r="AD2824" i="1"/>
  <c r="AD2819" i="1"/>
  <c r="AD2814" i="1"/>
  <c r="AD2803" i="1"/>
  <c r="AD2798" i="1"/>
  <c r="AD2787" i="1"/>
  <c r="AD2782" i="1"/>
  <c r="AD2776" i="1"/>
  <c r="AD2771" i="1"/>
  <c r="AD2766" i="1"/>
  <c r="AD2760" i="1"/>
  <c r="AD2755" i="1"/>
  <c r="AD2750" i="1"/>
  <c r="AD2744" i="1"/>
  <c r="AD2739" i="1"/>
  <c r="AD2734" i="1"/>
  <c r="AD2728" i="1"/>
  <c r="AD2723" i="1"/>
  <c r="AD2718" i="1"/>
  <c r="AD2712" i="1"/>
  <c r="AD2707" i="1"/>
  <c r="AD2702" i="1"/>
  <c r="AD2696" i="1"/>
  <c r="AD2691" i="1"/>
  <c r="AD2686" i="1"/>
  <c r="AD2680" i="1"/>
  <c r="AD2675" i="1"/>
  <c r="AD2664" i="1"/>
  <c r="AD2659" i="1"/>
  <c r="AD2654" i="1"/>
  <c r="AD2648" i="1"/>
  <c r="AD2643" i="1"/>
  <c r="AD2638" i="1"/>
  <c r="AD2632" i="1"/>
  <c r="AD2627" i="1"/>
  <c r="AD2622" i="1"/>
  <c r="AD2616" i="1"/>
  <c r="AD2611" i="1"/>
  <c r="AD2606" i="1"/>
  <c r="AD2600" i="1"/>
  <c r="AD2595" i="1"/>
  <c r="AD2590" i="1"/>
  <c r="AD2584" i="1"/>
  <c r="AD2579" i="1"/>
  <c r="AD2574" i="1"/>
  <c r="AD2568" i="1"/>
  <c r="AD2563" i="1"/>
  <c r="AD2558" i="1"/>
  <c r="AD2552" i="1"/>
  <c r="AD2547" i="1"/>
  <c r="AD2542" i="1"/>
  <c r="AD2536" i="1"/>
  <c r="AD2531" i="1"/>
  <c r="AD2526" i="1"/>
  <c r="AD2520" i="1"/>
  <c r="AD2515" i="1"/>
  <c r="AD2510" i="1"/>
  <c r="AD2504" i="1"/>
  <c r="AD2499" i="1"/>
  <c r="AD2494" i="1"/>
  <c r="AD2488" i="1"/>
  <c r="AD2483" i="1"/>
  <c r="AD2478" i="1"/>
  <c r="AD2472" i="1"/>
  <c r="AD2467" i="1"/>
  <c r="AD2462" i="1"/>
  <c r="AD2456" i="1"/>
  <c r="AD2451" i="1"/>
  <c r="AD2446" i="1"/>
  <c r="AD2440" i="1"/>
  <c r="AD2435" i="1"/>
  <c r="AD2430" i="1"/>
  <c r="AD2424" i="1"/>
  <c r="AD2419" i="1"/>
  <c r="AD2414" i="1"/>
  <c r="AD2408" i="1"/>
  <c r="AD2403" i="1"/>
  <c r="AD2398" i="1"/>
  <c r="AD2392" i="1"/>
  <c r="AD2387" i="1"/>
  <c r="AD2382" i="1"/>
  <c r="AD2376" i="1"/>
  <c r="AD2360" i="1"/>
  <c r="AD2355" i="1"/>
  <c r="AD2350" i="1"/>
  <c r="AD2344" i="1"/>
  <c r="AD2339" i="1"/>
  <c r="AD2334" i="1"/>
  <c r="AD2328" i="1"/>
  <c r="AD2323" i="1"/>
  <c r="AD2318" i="1"/>
  <c r="AD2312" i="1"/>
  <c r="AD2307" i="1"/>
  <c r="AD2302" i="1"/>
  <c r="AD2296" i="1"/>
  <c r="AD2291" i="1"/>
  <c r="AD2286" i="1"/>
  <c r="AD2280" i="1"/>
  <c r="AD2275" i="1"/>
  <c r="AD2270" i="1"/>
  <c r="AD2264" i="1"/>
  <c r="AD2259" i="1"/>
  <c r="AD2254" i="1"/>
  <c r="AD2248" i="1"/>
  <c r="AD2243" i="1"/>
  <c r="AD2238" i="1"/>
  <c r="AD2232" i="1"/>
  <c r="AD2227" i="1"/>
  <c r="AD2222" i="1"/>
  <c r="AD2216" i="1"/>
  <c r="AD2211" i="1"/>
  <c r="AD2206" i="1"/>
  <c r="AD2200" i="1"/>
  <c r="AD2195" i="1"/>
  <c r="AD2190" i="1"/>
  <c r="AD2184" i="1"/>
  <c r="AD2179" i="1"/>
  <c r="AD2174" i="1"/>
  <c r="AD2168" i="1"/>
  <c r="AD2163" i="1"/>
  <c r="AD2158" i="1"/>
  <c r="AD2152" i="1"/>
  <c r="AD2147" i="1"/>
  <c r="AD2142" i="1"/>
  <c r="AD2136" i="1"/>
  <c r="AD2131" i="1"/>
  <c r="AD2126" i="1"/>
  <c r="AD2120" i="1"/>
  <c r="AD2115" i="1"/>
  <c r="AD2110" i="1"/>
  <c r="AD2104" i="1"/>
  <c r="AD2099" i="1"/>
  <c r="AD2094" i="1"/>
  <c r="AD2088" i="1"/>
  <c r="AD2083" i="1"/>
  <c r="AD2078" i="1"/>
  <c r="AD2072" i="1"/>
  <c r="AD2067" i="1"/>
  <c r="AD2062" i="1"/>
  <c r="AD2056" i="1"/>
  <c r="AD2051" i="1"/>
  <c r="AD2046" i="1"/>
  <c r="AD2040" i="1"/>
  <c r="AD2035" i="1"/>
  <c r="AD2030" i="1"/>
  <c r="AD2024" i="1"/>
  <c r="AD2019" i="1"/>
  <c r="AD2014" i="1"/>
  <c r="AD2008" i="1"/>
  <c r="AD2003" i="1"/>
  <c r="AD1998" i="1"/>
  <c r="AD1992" i="1"/>
  <c r="AD1987" i="1"/>
  <c r="AD1982" i="1"/>
  <c r="AD1976" i="1"/>
  <c r="AD1971" i="1"/>
  <c r="AD1966" i="1"/>
  <c r="AD1960" i="1"/>
  <c r="AD1955" i="1"/>
  <c r="AD1950" i="1"/>
  <c r="AD1944" i="1"/>
  <c r="AD1939" i="1"/>
  <c r="AD1934" i="1"/>
  <c r="AD1928" i="1"/>
  <c r="AD1923" i="1"/>
  <c r="AD1918" i="1"/>
  <c r="AD1912" i="1"/>
  <c r="AD1907" i="1"/>
  <c r="AD1902" i="1"/>
  <c r="AD1896" i="1"/>
  <c r="AD1891" i="1"/>
  <c r="AD1886" i="1"/>
  <c r="AD1880" i="1"/>
  <c r="AD1875" i="1"/>
  <c r="AD1870" i="1"/>
  <c r="AD1864" i="1"/>
  <c r="AD1859" i="1"/>
  <c r="AD1854" i="1"/>
  <c r="AD1848" i="1"/>
  <c r="AD1843" i="1"/>
  <c r="AD1838" i="1"/>
  <c r="AD1832" i="1"/>
  <c r="AD1827" i="1"/>
  <c r="AD1822" i="1"/>
  <c r="AD1816" i="1"/>
  <c r="AD1811" i="1"/>
  <c r="AD1806" i="1"/>
  <c r="AD1800" i="1"/>
  <c r="AD1795" i="1"/>
  <c r="AD1790" i="1"/>
  <c r="AD1784" i="1"/>
  <c r="AD1779" i="1"/>
  <c r="AD1774" i="1"/>
  <c r="AD1768" i="1"/>
  <c r="AD1763" i="1"/>
  <c r="AD1758" i="1"/>
  <c r="AD1752" i="1"/>
  <c r="AD1747" i="1"/>
  <c r="AD1742" i="1"/>
  <c r="AD1736" i="1"/>
  <c r="AD1731" i="1"/>
  <c r="AD1726" i="1"/>
  <c r="AD1720" i="1"/>
  <c r="AD1715" i="1"/>
  <c r="AD1710" i="1"/>
  <c r="AD1704" i="1"/>
  <c r="AD1699" i="1"/>
  <c r="AD1694" i="1"/>
  <c r="AD1688" i="1"/>
  <c r="AD1683" i="1"/>
  <c r="AD1678" i="1"/>
  <c r="AD1672" i="1"/>
  <c r="AD1666" i="1"/>
  <c r="AD1658" i="1"/>
  <c r="AD1651" i="1"/>
  <c r="AD1642" i="1"/>
  <c r="AD1631" i="1"/>
  <c r="AD1620" i="1"/>
  <c r="AD1610" i="1"/>
  <c r="AD1599" i="1"/>
  <c r="AD1588" i="1"/>
  <c r="AD1578" i="1"/>
  <c r="AD1567" i="1"/>
  <c r="AD1556" i="1"/>
  <c r="AD1535" i="1"/>
  <c r="AD1524" i="1"/>
  <c r="AD1514" i="1"/>
  <c r="AD1503" i="1"/>
  <c r="AD1492" i="1"/>
  <c r="AD1482" i="1"/>
  <c r="AD1471" i="1"/>
  <c r="AD1455" i="1"/>
  <c r="AD1434" i="1"/>
  <c r="AD1412" i="1"/>
  <c r="AD1391" i="1"/>
  <c r="AD1370" i="1"/>
  <c r="AF9710" i="1"/>
  <c r="AK1953" i="1" l="1"/>
  <c r="AL1953" i="1" s="1"/>
  <c r="AK1902" i="1"/>
  <c r="AL1902" i="1" s="1"/>
  <c r="AK1984" i="1"/>
  <c r="AL1984" i="1" s="1"/>
  <c r="AK2713" i="1"/>
  <c r="AL2713" i="1" s="1"/>
  <c r="AK419" i="1"/>
  <c r="AL419" i="1" s="1"/>
  <c r="AK226" i="1"/>
  <c r="AL226" i="1" s="1"/>
  <c r="AK141" i="1"/>
  <c r="AL141" i="1" s="1"/>
  <c r="AK648" i="1"/>
  <c r="AL648" i="1" s="1"/>
  <c r="AK3056" i="1"/>
  <c r="AL3056" i="1" s="1"/>
  <c r="AK2872" i="1"/>
  <c r="AL2872" i="1" s="1"/>
  <c r="AK2832" i="1"/>
  <c r="AL2832" i="1" s="1"/>
  <c r="AK2976" i="1"/>
  <c r="AL2976" i="1" s="1"/>
  <c r="AK703" i="1"/>
  <c r="AL703" i="1" s="1"/>
  <c r="AK1903" i="1"/>
  <c r="AL1903" i="1" s="1"/>
  <c r="AK2568" i="1"/>
  <c r="AL2568" i="1" s="1"/>
  <c r="AK1182" i="1"/>
  <c r="AL1182" i="1" s="1"/>
  <c r="AK2723" i="1"/>
  <c r="AL2723" i="1" s="1"/>
  <c r="AK912" i="1"/>
  <c r="AL912" i="1" s="1"/>
  <c r="AK933" i="1"/>
  <c r="AL933" i="1" s="1"/>
  <c r="AK2034" i="1"/>
  <c r="AL2034" i="1" s="1"/>
  <c r="AK437" i="1"/>
  <c r="AL437" i="1" s="1"/>
  <c r="AK3394" i="1"/>
  <c r="AL3394" i="1" s="1"/>
  <c r="AK3313" i="1"/>
  <c r="AL3313" i="1" s="1"/>
  <c r="AK932" i="1"/>
  <c r="AL932" i="1" s="1"/>
  <c r="AK2460" i="1"/>
  <c r="AL2460" i="1" s="1"/>
  <c r="AK2394" i="1"/>
  <c r="AL2394" i="1" s="1"/>
  <c r="AK2438" i="1"/>
  <c r="AL2438" i="1" s="1"/>
  <c r="AK2861" i="1"/>
  <c r="AL2861" i="1" s="1"/>
  <c r="AK2962" i="1"/>
  <c r="AL2962" i="1" s="1"/>
  <c r="AK2531" i="1"/>
  <c r="AL2531" i="1" s="1"/>
  <c r="AK454" i="1"/>
  <c r="AL454" i="1" s="1"/>
  <c r="AK727" i="1"/>
  <c r="AL727" i="1" s="1"/>
  <c r="AK197" i="1"/>
  <c r="AL197" i="1" s="1"/>
  <c r="AK724" i="1"/>
  <c r="AL724" i="1" s="1"/>
  <c r="AK1288" i="1"/>
  <c r="AL1288" i="1" s="1"/>
  <c r="AK3236" i="1"/>
  <c r="AL3236" i="1" s="1"/>
  <c r="AK2650" i="1"/>
  <c r="AL2650" i="1" s="1"/>
  <c r="AK85" i="1"/>
  <c r="AL85" i="1" s="1"/>
  <c r="AK3015" i="1"/>
  <c r="AL3015" i="1" s="1"/>
  <c r="AK1933" i="1"/>
  <c r="AL1933" i="1" s="1"/>
  <c r="AK1885" i="1"/>
  <c r="AL1885" i="1" s="1"/>
  <c r="AK1863" i="1"/>
  <c r="AL1863" i="1" s="1"/>
  <c r="AK1913" i="1"/>
  <c r="AL1913" i="1" s="1"/>
  <c r="AK1919" i="1"/>
  <c r="AL1919" i="1" s="1"/>
  <c r="AK281" i="1"/>
  <c r="AL281" i="1" s="1"/>
  <c r="AK169" i="1"/>
  <c r="AL169" i="1" s="1"/>
  <c r="AK296" i="1"/>
  <c r="AL296" i="1" s="1"/>
  <c r="AK159" i="1"/>
  <c r="AL159" i="1" s="1"/>
  <c r="AK895" i="1"/>
  <c r="AL895" i="1" s="1"/>
  <c r="AK1145" i="1"/>
  <c r="AL1145" i="1" s="1"/>
  <c r="AK1046" i="1"/>
  <c r="AL1046" i="1" s="1"/>
  <c r="AK2844" i="1"/>
  <c r="AL2844" i="1" s="1"/>
  <c r="AK1053" i="1"/>
  <c r="AL1053" i="1" s="1"/>
  <c r="AK687" i="1"/>
  <c r="AL687" i="1" s="1"/>
  <c r="AK2693" i="1"/>
  <c r="AL2693" i="1" s="1"/>
  <c r="AK2732" i="1"/>
  <c r="AL2732" i="1" s="1"/>
  <c r="AK897" i="1"/>
  <c r="AL897" i="1" s="1"/>
  <c r="AK3364" i="1"/>
  <c r="AL3364" i="1" s="1"/>
  <c r="AK3300" i="1"/>
  <c r="AL3300" i="1" s="1"/>
  <c r="AK98" i="1"/>
  <c r="AL98" i="1" s="1"/>
  <c r="AK2900" i="1"/>
  <c r="AL2900" i="1" s="1"/>
  <c r="AK2971" i="1"/>
  <c r="AL2971" i="1" s="1"/>
  <c r="AK349" i="1"/>
  <c r="AL349" i="1" s="1"/>
  <c r="AK1893" i="1"/>
  <c r="AL1893" i="1" s="1"/>
  <c r="AK2412" i="1"/>
  <c r="AL2412" i="1" s="1"/>
  <c r="AK3247" i="1"/>
  <c r="AL3247" i="1" s="1"/>
  <c r="AK1004" i="1"/>
  <c r="AL1004" i="1" s="1"/>
  <c r="AK3141" i="1"/>
  <c r="AL3141" i="1" s="1"/>
  <c r="AK3126" i="1"/>
  <c r="AL3126" i="1" s="1"/>
  <c r="AK1879" i="1"/>
  <c r="AL1879" i="1" s="1"/>
  <c r="AK1337" i="1"/>
  <c r="AL1337" i="1" s="1"/>
  <c r="AK2589" i="1"/>
  <c r="AL2589" i="1" s="1"/>
  <c r="AK43" i="1"/>
  <c r="AL43" i="1" s="1"/>
  <c r="AK65" i="1"/>
  <c r="AL65" i="1" s="1"/>
  <c r="AK2657" i="1"/>
  <c r="AL2657" i="1" s="1"/>
  <c r="AK2643" i="1"/>
  <c r="AL2643" i="1" s="1"/>
  <c r="AK1125" i="1"/>
  <c r="AL1125" i="1" s="1"/>
  <c r="AK635" i="1"/>
  <c r="AL635" i="1" s="1"/>
  <c r="AK2242" i="1"/>
  <c r="AL2242" i="1" s="1"/>
  <c r="AK2830" i="1"/>
  <c r="AL2830" i="1" s="1"/>
  <c r="AK318" i="1"/>
  <c r="AL318" i="1" s="1"/>
  <c r="AK2480" i="1"/>
  <c r="AL2480" i="1" s="1"/>
  <c r="AK2970" i="1"/>
  <c r="AL2970" i="1" s="1"/>
  <c r="AK2629" i="1"/>
  <c r="AL2629" i="1" s="1"/>
  <c r="AK2751" i="1"/>
  <c r="AL2751" i="1" s="1"/>
  <c r="AK178" i="1"/>
  <c r="AL178" i="1" s="1"/>
  <c r="AK918" i="1"/>
  <c r="AL918" i="1" s="1"/>
  <c r="AK3166" i="1"/>
  <c r="AL3166" i="1" s="1"/>
  <c r="AK1353" i="1"/>
  <c r="AL1353" i="1" s="1"/>
  <c r="AK2571" i="1"/>
  <c r="AL2571" i="1" s="1"/>
  <c r="AK846" i="1"/>
  <c r="AL846" i="1" s="1"/>
  <c r="AK893" i="1"/>
  <c r="AL893" i="1" s="1"/>
  <c r="AK2562" i="1"/>
  <c r="AL2562" i="1" s="1"/>
  <c r="AK2118" i="1"/>
  <c r="AL2118" i="1" s="1"/>
  <c r="AK830" i="1"/>
  <c r="AL830" i="1" s="1"/>
  <c r="AK117" i="1"/>
  <c r="AL117" i="1" s="1"/>
  <c r="AK2109" i="1"/>
  <c r="AL2109" i="1" s="1"/>
  <c r="AK2215" i="1"/>
  <c r="AL2215" i="1" s="1"/>
  <c r="AK1377" i="1"/>
  <c r="AL1377" i="1" s="1"/>
  <c r="AK167" i="1"/>
  <c r="AL167" i="1" s="1"/>
  <c r="AK6" i="1"/>
  <c r="AL6" i="1" s="1" a="1"/>
  <c r="AL6" i="1" s="1"/>
  <c r="AK2169" i="1"/>
  <c r="AL2169" i="1" s="1"/>
  <c r="AK2392" i="1"/>
  <c r="AL2392" i="1" s="1"/>
  <c r="AK2358" i="1"/>
  <c r="AL2358" i="1" s="1"/>
  <c r="AK2183" i="1"/>
  <c r="AL2183" i="1" s="1"/>
  <c r="AK3416" i="1"/>
  <c r="AL3416" i="1" s="1"/>
  <c r="AK3424" i="1"/>
  <c r="AL3424" i="1" s="1"/>
  <c r="AK3062" i="1"/>
  <c r="AL3062" i="1" s="1"/>
  <c r="AK2708" i="1"/>
  <c r="AL2708" i="1" s="1"/>
  <c r="AK2519" i="1"/>
  <c r="AL2519" i="1" s="1"/>
  <c r="AK2743" i="1"/>
  <c r="AL2743" i="1" s="1"/>
  <c r="AK2045" i="1"/>
  <c r="AL2045" i="1" s="1"/>
  <c r="AK3048" i="1"/>
  <c r="AL3048" i="1" s="1"/>
  <c r="AK591" i="1"/>
  <c r="AL591" i="1" s="1"/>
  <c r="AK235" i="1"/>
  <c r="AL235" i="1" s="1"/>
  <c r="AK1029" i="1"/>
  <c r="AL1029" i="1" s="1"/>
  <c r="AK3267" i="1"/>
  <c r="AL3267" i="1" s="1"/>
  <c r="AK2322" i="1"/>
  <c r="AL2322" i="1" s="1"/>
  <c r="AK2750" i="1"/>
  <c r="AL2750" i="1" s="1"/>
  <c r="AK2688" i="1"/>
  <c r="AL2688" i="1" s="1"/>
  <c r="AK2791" i="1"/>
  <c r="AL2791" i="1" s="1"/>
  <c r="AK1130" i="1"/>
  <c r="AL1130" i="1" s="1"/>
  <c r="AK2870" i="1"/>
  <c r="AL2870" i="1" s="1"/>
  <c r="AK3043" i="1"/>
  <c r="AL3043" i="1" s="1"/>
  <c r="AK3244" i="1"/>
  <c r="AL3244" i="1" s="1"/>
  <c r="AK1982" i="1"/>
  <c r="AL1982" i="1" s="1"/>
  <c r="AK1973" i="1"/>
  <c r="AL1973" i="1" s="1"/>
  <c r="AK415" i="1"/>
  <c r="AL415" i="1" s="1"/>
  <c r="AK1309" i="1"/>
  <c r="AL1309" i="1" s="1"/>
  <c r="AK609" i="1"/>
  <c r="AL609" i="1" s="1"/>
  <c r="AK1079" i="1"/>
  <c r="AL1079" i="1" s="1"/>
  <c r="AK629" i="1"/>
  <c r="AL629" i="1" s="1"/>
  <c r="AK93" i="1"/>
  <c r="AL93" i="1" s="1"/>
  <c r="AK2477" i="1"/>
  <c r="AL2477" i="1" s="1"/>
  <c r="AK184" i="1"/>
  <c r="AL184" i="1" s="1"/>
  <c r="AK993" i="1"/>
  <c r="AL993" i="1" s="1"/>
  <c r="AK3292" i="1"/>
  <c r="AL3292" i="1" s="1"/>
  <c r="AK2037" i="1"/>
  <c r="AL2037" i="1" s="1"/>
  <c r="AK709" i="1"/>
  <c r="AL709" i="1" s="1"/>
  <c r="AK960" i="1"/>
  <c r="AL960" i="1" s="1"/>
  <c r="AK383" i="1"/>
  <c r="AL383" i="1" s="1"/>
  <c r="AK3211" i="1"/>
  <c r="AL3211" i="1" s="1"/>
  <c r="AK3262" i="1"/>
  <c r="AL3262" i="1" s="1"/>
  <c r="AK2353" i="1"/>
  <c r="AL2353" i="1" s="1"/>
  <c r="AK2359" i="1"/>
  <c r="AL2359" i="1" s="1"/>
  <c r="AK2381" i="1"/>
  <c r="AL2381" i="1" s="1"/>
  <c r="AK3417" i="1"/>
  <c r="AL3417" i="1" s="1"/>
  <c r="AK3096" i="1"/>
  <c r="AL3096" i="1" s="1"/>
  <c r="AK491" i="1"/>
  <c r="AL491" i="1" s="1"/>
  <c r="AK3189" i="1"/>
  <c r="AL3189" i="1" s="1"/>
  <c r="AK828" i="1"/>
  <c r="AL828" i="1" s="1"/>
  <c r="AK3221" i="1"/>
  <c r="AL3221" i="1" s="1"/>
  <c r="AK3356" i="1"/>
  <c r="AL3356" i="1" s="1"/>
  <c r="AK2814" i="1"/>
  <c r="AL2814" i="1" s="1"/>
  <c r="AK3078" i="1"/>
  <c r="AL3078" i="1" s="1"/>
  <c r="AK3393" i="1"/>
  <c r="AL3393" i="1" s="1"/>
  <c r="AK3453" i="1"/>
  <c r="AL3453" i="1" s="1"/>
  <c r="AK198" i="1"/>
  <c r="AL198" i="1" s="1"/>
  <c r="AK1052" i="1"/>
  <c r="AL1052" i="1" s="1"/>
  <c r="AK240" i="1"/>
  <c r="AL240" i="1" s="1"/>
  <c r="AK3319" i="1"/>
  <c r="AL3319" i="1" s="1"/>
  <c r="AK324" i="1"/>
  <c r="AL324" i="1" s="1"/>
  <c r="AK616" i="1"/>
  <c r="AL616" i="1" s="1"/>
  <c r="AK1414" i="1"/>
  <c r="AL1414" i="1" s="1"/>
  <c r="AK456" i="1"/>
  <c r="AL456" i="1" s="1"/>
  <c r="AK2077" i="1"/>
  <c r="AL2077" i="1" s="1"/>
  <c r="AK2811" i="1"/>
  <c r="AL2811" i="1" s="1"/>
  <c r="AK2793" i="1"/>
  <c r="AL2793" i="1" s="1"/>
  <c r="AK2737" i="1"/>
  <c r="AL2737" i="1" s="1"/>
  <c r="AK2619" i="1"/>
  <c r="AL2619" i="1" s="1"/>
  <c r="AK1364" i="1"/>
  <c r="AL1364" i="1" s="1"/>
  <c r="AK2792" i="1"/>
  <c r="AL2792" i="1" s="1"/>
  <c r="AK119" i="1"/>
  <c r="AL119" i="1" s="1"/>
  <c r="AK930" i="1"/>
  <c r="AL930" i="1" s="1"/>
  <c r="AK3432" i="1"/>
  <c r="AL3432" i="1" s="1"/>
  <c r="AK2984" i="1"/>
  <c r="AL2984" i="1" s="1"/>
  <c r="AK2090" i="1"/>
  <c r="AL2090" i="1" s="1"/>
  <c r="AK1421" i="1"/>
  <c r="AL1421" i="1" s="1"/>
  <c r="AK582" i="1"/>
  <c r="AL582" i="1" s="1"/>
  <c r="AK2867" i="1"/>
  <c r="AL2867" i="1" s="1"/>
  <c r="AK36" i="1"/>
  <c r="AL36" i="1" s="1"/>
  <c r="AK2576" i="1"/>
  <c r="AL2576" i="1" s="1"/>
  <c r="AK2996" i="1"/>
  <c r="AL2996" i="1" s="1"/>
  <c r="AK2749" i="1"/>
  <c r="AL2749" i="1" s="1"/>
  <c r="AK1154" i="1"/>
  <c r="AL1154" i="1" s="1"/>
  <c r="AK2064" i="1"/>
  <c r="AL2064" i="1" s="1"/>
  <c r="AK2672" i="1"/>
  <c r="AL2672" i="1" s="1"/>
  <c r="AK2873" i="1"/>
  <c r="AL2873" i="1" s="1"/>
  <c r="AK3157" i="1"/>
  <c r="AL3157" i="1" s="1"/>
  <c r="AK1938" i="1"/>
  <c r="AL1938" i="1" s="1"/>
  <c r="AK2953" i="1"/>
  <c r="AL2953" i="1" s="1"/>
  <c r="AK1214" i="1"/>
  <c r="AL1214" i="1" s="1"/>
  <c r="AK2581" i="1"/>
  <c r="AL2581" i="1" s="1"/>
  <c r="AK2066" i="1"/>
  <c r="AL2066" i="1" s="1"/>
  <c r="AK8080" i="1"/>
  <c r="AL8080" i="1" s="1"/>
  <c r="AK6368" i="1"/>
  <c r="AL6368" i="1" s="1"/>
  <c r="AK10863" i="1"/>
  <c r="AL10863" i="1" s="1"/>
  <c r="AK9371" i="1"/>
  <c r="AL9371" i="1" s="1"/>
  <c r="AK9494" i="1"/>
  <c r="AL9494" i="1" s="1"/>
  <c r="AK10319" i="1"/>
  <c r="AL10319" i="1" s="1"/>
  <c r="AK9382" i="1"/>
  <c r="AL9382" i="1" s="1"/>
  <c r="AK7575" i="1"/>
  <c r="AL7575" i="1" s="1"/>
  <c r="AK6220" i="1"/>
  <c r="AL6220" i="1" s="1"/>
  <c r="AK6271" i="1"/>
  <c r="AL6271" i="1" s="1"/>
  <c r="AK6219" i="1"/>
  <c r="AL6219" i="1" s="1"/>
  <c r="AK8547" i="1"/>
  <c r="AL8547" i="1" s="1"/>
  <c r="AK4855" i="1"/>
  <c r="AL4855" i="1" s="1"/>
  <c r="AK5368" i="1"/>
  <c r="AL5368" i="1" s="1"/>
  <c r="AK10626" i="1"/>
  <c r="AL10626" i="1" s="1"/>
  <c r="AK6235" i="1"/>
  <c r="AL6235" i="1" s="1"/>
  <c r="AK8540" i="1"/>
  <c r="AL8540" i="1" s="1"/>
  <c r="AK4993" i="1"/>
  <c r="AL4993" i="1" s="1"/>
  <c r="AK9368" i="1"/>
  <c r="AL9368" i="1" s="1"/>
  <c r="AK8773" i="1"/>
  <c r="AL8773" i="1" s="1"/>
  <c r="AK6274" i="1"/>
  <c r="AL6274" i="1" s="1"/>
  <c r="AK6283" i="1"/>
  <c r="AL6283" i="1" s="1"/>
  <c r="AK8533" i="1"/>
  <c r="AL8533" i="1" s="1"/>
  <c r="AK11033" i="1"/>
  <c r="AL11033" i="1" s="1"/>
  <c r="AK6277" i="1"/>
  <c r="AL6277" i="1" s="1"/>
  <c r="AK9910" i="1"/>
  <c r="AL9910" i="1" s="1"/>
  <c r="AK9490" i="1"/>
  <c r="AL9490" i="1" s="1"/>
  <c r="AK10358" i="1"/>
  <c r="AL10358" i="1" s="1"/>
  <c r="AK10611" i="1"/>
  <c r="AL10611" i="1" s="1"/>
  <c r="AK10362" i="1"/>
  <c r="AL10362" i="1" s="1"/>
  <c r="AK5703" i="1"/>
  <c r="AL5703" i="1" s="1"/>
  <c r="AK7309" i="1"/>
  <c r="AL7309" i="1" s="1"/>
  <c r="AK9832" i="1"/>
  <c r="AL9832" i="1" s="1"/>
  <c r="AK9828" i="1"/>
  <c r="AL9828" i="1" s="1"/>
  <c r="AK7863" i="1"/>
  <c r="AL7863" i="1" s="1"/>
  <c r="AK6098" i="1"/>
  <c r="AL6098" i="1" s="1"/>
  <c r="AK7870" i="1"/>
  <c r="AL7870" i="1" s="1"/>
  <c r="AK5027" i="1"/>
  <c r="AL5027" i="1" s="1"/>
  <c r="AK8205" i="1"/>
  <c r="AL8205" i="1" s="1"/>
  <c r="AK8312" i="1"/>
  <c r="AL8312" i="1" s="1"/>
  <c r="AK8310" i="1"/>
  <c r="AL8310" i="1" s="1"/>
  <c r="AK5543" i="1"/>
  <c r="AL5543" i="1" s="1"/>
  <c r="AK5550" i="1"/>
  <c r="AL5550" i="1" s="1"/>
  <c r="AK9718" i="1"/>
  <c r="AL9718" i="1" s="1"/>
  <c r="AK6418" i="1"/>
  <c r="AL6418" i="1" s="1"/>
  <c r="AK9313" i="1"/>
  <c r="AL9313" i="1" s="1"/>
  <c r="AK9634" i="1"/>
  <c r="AL9634" i="1" s="1"/>
  <c r="AK8967" i="1"/>
  <c r="AL8967" i="1" s="1"/>
  <c r="AK8901" i="1"/>
  <c r="AL8901" i="1" s="1"/>
  <c r="AK8897" i="1"/>
  <c r="AL8897" i="1" s="1"/>
  <c r="AK7948" i="1"/>
  <c r="AL7948" i="1" s="1"/>
  <c r="AK8896" i="1"/>
  <c r="AL8896" i="1" s="1"/>
  <c r="AK8563" i="1"/>
  <c r="AL8563" i="1" s="1"/>
  <c r="AK5628" i="1"/>
  <c r="AL5628" i="1" s="1"/>
  <c r="AK8787" i="1"/>
  <c r="AL8787" i="1" s="1"/>
  <c r="AK5640" i="1"/>
  <c r="AL5640" i="1" s="1"/>
  <c r="AK5930" i="1"/>
  <c r="AL5930" i="1" s="1"/>
  <c r="AK8870" i="1"/>
  <c r="AL8870" i="1" s="1"/>
  <c r="AK8914" i="1"/>
  <c r="AL8914" i="1" s="1"/>
  <c r="AK6169" i="1"/>
  <c r="AL6169" i="1" s="1"/>
  <c r="AK8911" i="1"/>
  <c r="AL8911" i="1" s="1"/>
  <c r="AK10033" i="1"/>
  <c r="AL10033" i="1" s="1"/>
  <c r="AK8320" i="1"/>
  <c r="AL8320" i="1" s="1"/>
  <c r="AK8279" i="1"/>
  <c r="AL8279" i="1" s="1"/>
  <c r="AK8560" i="1"/>
  <c r="AL8560" i="1" s="1"/>
  <c r="AK1916" i="1"/>
  <c r="AL1916" i="1" s="1"/>
  <c r="AK546" i="1"/>
  <c r="AL546" i="1" s="1"/>
  <c r="AK729" i="1"/>
  <c r="AL729" i="1" s="1"/>
  <c r="AK41" i="1"/>
  <c r="AL41" i="1" s="1"/>
  <c r="AK53" i="1"/>
  <c r="AL53" i="1" s="1"/>
  <c r="AK605" i="1"/>
  <c r="AL605" i="1" s="1"/>
  <c r="AK1086" i="1"/>
  <c r="AL1086" i="1" s="1"/>
  <c r="AK1105" i="1"/>
  <c r="AL1105" i="1" s="1"/>
  <c r="AK22" i="1"/>
  <c r="AL22" i="1" s="1" a="1"/>
  <c r="AL22" i="1" s="1"/>
  <c r="AK2734" i="1"/>
  <c r="AL2734" i="1" s="1"/>
  <c r="AK1396" i="1"/>
  <c r="AL1396" i="1" s="1"/>
  <c r="AK3303" i="1"/>
  <c r="AL3303" i="1" s="1"/>
  <c r="AK1340" i="1"/>
  <c r="AL1340" i="1" s="1"/>
  <c r="AK1124" i="1"/>
  <c r="AL1124" i="1" s="1"/>
  <c r="AK2506" i="1"/>
  <c r="AL2506" i="1" s="1"/>
  <c r="AK2605" i="1"/>
  <c r="AL2605" i="1" s="1"/>
  <c r="AK2498" i="1"/>
  <c r="AL2498" i="1" s="1"/>
  <c r="AK2204" i="1"/>
  <c r="AL2204" i="1" s="1"/>
  <c r="AK1273" i="1"/>
  <c r="AL1273" i="1" s="1"/>
  <c r="AK170" i="1"/>
  <c r="AL170" i="1" s="1"/>
  <c r="AK353" i="1"/>
  <c r="AL353" i="1" s="1"/>
  <c r="AK449" i="1"/>
  <c r="AL449" i="1" s="1"/>
  <c r="AK2279" i="1"/>
  <c r="AL2279" i="1" s="1"/>
  <c r="AK2304" i="1"/>
  <c r="AL2304" i="1" s="1"/>
  <c r="AK2586" i="1"/>
  <c r="AL2586" i="1" s="1"/>
  <c r="AK503" i="1"/>
  <c r="AL503" i="1" s="1"/>
  <c r="AK2952" i="1"/>
  <c r="AL2952" i="1" s="1"/>
  <c r="AK3387" i="1"/>
  <c r="AL3387" i="1" s="1"/>
  <c r="AK3343" i="1"/>
  <c r="AL3343" i="1" s="1"/>
  <c r="AK3219" i="1"/>
  <c r="AL3219" i="1" s="1"/>
  <c r="AK2313" i="1"/>
  <c r="AL2313" i="1" s="1"/>
  <c r="AK1357" i="1"/>
  <c r="AL1357" i="1" s="1"/>
  <c r="AK2786" i="1"/>
  <c r="AL2786" i="1" s="1"/>
  <c r="AK3079" i="1"/>
  <c r="AL3079" i="1" s="1"/>
  <c r="AK3041" i="1"/>
  <c r="AL3041" i="1" s="1"/>
  <c r="AK3011" i="1"/>
  <c r="AL3011" i="1" s="1"/>
  <c r="AK2320" i="1"/>
  <c r="AL2320" i="1" s="1"/>
  <c r="AK1342" i="1"/>
  <c r="AL1342" i="1" s="1"/>
  <c r="AK1161" i="1"/>
  <c r="AL1161" i="1" s="1"/>
  <c r="AK1329" i="1"/>
  <c r="AL1329" i="1" s="1"/>
  <c r="AK977" i="1"/>
  <c r="AL977" i="1" s="1"/>
  <c r="AK115" i="1"/>
  <c r="AL115" i="1" s="1"/>
  <c r="AK44" i="1"/>
  <c r="AL44" i="1" s="1"/>
  <c r="AK2656" i="1"/>
  <c r="AL2656" i="1" s="1"/>
  <c r="AK626" i="1"/>
  <c r="AL626" i="1" s="1"/>
  <c r="AK799" i="1"/>
  <c r="AL799" i="1" s="1"/>
  <c r="AK690" i="1"/>
  <c r="AL690" i="1" s="1"/>
  <c r="AK1387" i="1"/>
  <c r="AL1387" i="1" s="1"/>
  <c r="AK2624" i="1"/>
  <c r="AL2624" i="1" s="1"/>
  <c r="AK2482" i="1"/>
  <c r="AL2482" i="1" s="1"/>
  <c r="AK2556" i="1"/>
  <c r="AL2556" i="1" s="1"/>
  <c r="AK578" i="1"/>
  <c r="AL578" i="1" s="1"/>
  <c r="AK1905" i="1"/>
  <c r="AL1905" i="1" s="1"/>
  <c r="AK417" i="1"/>
  <c r="AL417" i="1" s="1"/>
  <c r="AK3430" i="1"/>
  <c r="AL3430" i="1" s="1"/>
  <c r="AK2561" i="1"/>
  <c r="AL2561" i="1" s="1"/>
  <c r="AK2102" i="1"/>
  <c r="AL2102" i="1" s="1"/>
  <c r="AK520" i="1"/>
  <c r="AL520" i="1" s="1"/>
  <c r="AK172" i="1"/>
  <c r="AL172" i="1" s="1"/>
  <c r="AK1211" i="1"/>
  <c r="AL1211" i="1" s="1"/>
  <c r="AK385" i="1"/>
  <c r="AL385" i="1" s="1"/>
  <c r="AK2272" i="1"/>
  <c r="AL2272" i="1" s="1"/>
  <c r="AK2393" i="1"/>
  <c r="AL2393" i="1" s="1"/>
  <c r="AK2385" i="1"/>
  <c r="AL2385" i="1" s="1"/>
  <c r="AK3331" i="1"/>
  <c r="AL3331" i="1" s="1"/>
  <c r="AK506" i="1"/>
  <c r="AL506" i="1" s="1"/>
  <c r="AK2054" i="1"/>
  <c r="AL2054" i="1" s="1"/>
  <c r="AK772" i="1"/>
  <c r="AL772" i="1" s="1"/>
  <c r="AK1190" i="1"/>
  <c r="AL1190" i="1" s="1"/>
  <c r="AK3338" i="1"/>
  <c r="AL3338" i="1" s="1"/>
  <c r="AK3127" i="1"/>
  <c r="AL3127" i="1" s="1"/>
  <c r="AK944" i="1"/>
  <c r="AL944" i="1" s="1"/>
  <c r="AK192" i="1"/>
  <c r="AL192" i="1" s="1"/>
  <c r="AK871" i="1"/>
  <c r="AL871" i="1" s="1"/>
  <c r="AK82" i="1"/>
  <c r="AL82" i="1" s="1"/>
  <c r="AK2638" i="1"/>
  <c r="AL2638" i="1" s="1"/>
  <c r="AK1889" i="1"/>
  <c r="AL1889" i="1" s="1"/>
  <c r="AK2812" i="1"/>
  <c r="AL2812" i="1" s="1"/>
  <c r="AK692" i="1"/>
  <c r="AL692" i="1" s="1"/>
  <c r="AK610" i="1"/>
  <c r="AL610" i="1" s="1"/>
  <c r="AK47" i="1"/>
  <c r="AL47" i="1" s="1"/>
  <c r="AK325" i="1"/>
  <c r="AL325" i="1" s="1"/>
  <c r="AK1054" i="1"/>
  <c r="AL1054" i="1" s="1"/>
  <c r="AK156" i="1"/>
  <c r="AL156" i="1" s="1"/>
  <c r="AK219" i="1"/>
  <c r="AL219" i="1" s="1"/>
  <c r="AK651" i="1"/>
  <c r="AL651" i="1" s="1"/>
  <c r="AK3060" i="1"/>
  <c r="AL3060" i="1" s="1"/>
  <c r="AK1240" i="1"/>
  <c r="AL1240" i="1" s="1"/>
  <c r="AK1231" i="1"/>
  <c r="AL1231" i="1" s="1"/>
  <c r="AK1122" i="1"/>
  <c r="AL1122" i="1" s="1"/>
  <c r="AK861" i="1"/>
  <c r="AL861" i="1" s="1"/>
  <c r="AK699" i="1"/>
  <c r="AL699" i="1" s="1"/>
  <c r="AK570" i="1"/>
  <c r="AL570" i="1" s="1"/>
  <c r="AK873" i="1"/>
  <c r="AL873" i="1" s="1"/>
  <c r="AK2357" i="1"/>
  <c r="AL2357" i="1" s="1"/>
  <c r="AK2596" i="1"/>
  <c r="AL2596" i="1" s="1"/>
  <c r="AK2727" i="1"/>
  <c r="AL2727" i="1" s="1"/>
  <c r="AK521" i="1"/>
  <c r="AL521" i="1" s="1"/>
  <c r="AK910" i="1"/>
  <c r="AL910" i="1" s="1"/>
  <c r="AK906" i="1"/>
  <c r="AL906" i="1" s="1"/>
  <c r="AK2443" i="1"/>
  <c r="AL2443" i="1" s="1"/>
  <c r="AK2206" i="1"/>
  <c r="AL2206" i="1" s="1"/>
  <c r="AK1186" i="1"/>
  <c r="AL1186" i="1" s="1"/>
  <c r="AK1390" i="1"/>
  <c r="AL1390" i="1" s="1"/>
  <c r="AK531" i="1"/>
  <c r="AL531" i="1" s="1"/>
  <c r="AK373" i="1"/>
  <c r="AL373" i="1" s="1"/>
  <c r="AK400" i="1"/>
  <c r="AL400" i="1" s="1"/>
  <c r="AK378" i="1"/>
  <c r="AL378" i="1" s="1"/>
  <c r="AK2038" i="1"/>
  <c r="AL2038" i="1" s="1"/>
  <c r="AK2273" i="1"/>
  <c r="AL2273" i="1" s="1"/>
  <c r="AK854" i="1"/>
  <c r="AL854" i="1" s="1"/>
  <c r="AK2378" i="1"/>
  <c r="AL2378" i="1" s="1"/>
  <c r="AK2059" i="1"/>
  <c r="AL2059" i="1" s="1"/>
  <c r="AK2267" i="1"/>
  <c r="AL2267" i="1" s="1"/>
  <c r="AK983" i="1"/>
  <c r="AL983" i="1" s="1"/>
  <c r="AK3423" i="1"/>
  <c r="AL3423" i="1" s="1"/>
  <c r="AK2707" i="1"/>
  <c r="AL2707" i="1" s="1"/>
  <c r="AK536" i="1"/>
  <c r="AL536" i="1" s="1"/>
  <c r="AK3340" i="1"/>
  <c r="AL3340" i="1" s="1"/>
  <c r="AK1943" i="1"/>
  <c r="AL1943" i="1" s="1"/>
  <c r="AK2627" i="1"/>
  <c r="AL2627" i="1" s="1"/>
  <c r="AK3076" i="1"/>
  <c r="AL3076" i="1" s="1"/>
  <c r="AK2232" i="1"/>
  <c r="AL2232" i="1" s="1"/>
  <c r="AK3084" i="1"/>
  <c r="AL3084" i="1" s="1"/>
  <c r="AK2227" i="1"/>
  <c r="AL2227" i="1" s="1"/>
  <c r="AK2992" i="1"/>
  <c r="AL2992" i="1" s="1"/>
  <c r="AK1960" i="1"/>
  <c r="AL1960" i="1" s="1"/>
  <c r="AK2018" i="1"/>
  <c r="AL2018" i="1" s="1"/>
  <c r="AK2761" i="1"/>
  <c r="AL2761" i="1" s="1"/>
  <c r="AK120" i="1"/>
  <c r="AL120" i="1" s="1"/>
  <c r="AK659" i="1"/>
  <c r="AL659" i="1" s="1"/>
  <c r="AK1126" i="1"/>
  <c r="AL1126" i="1" s="1"/>
  <c r="AK821" i="1"/>
  <c r="AL821" i="1" s="1"/>
  <c r="AK716" i="1"/>
  <c r="AL716" i="1" s="1"/>
  <c r="AK2835" i="1"/>
  <c r="AL2835" i="1" s="1"/>
  <c r="AK1320" i="1"/>
  <c r="AL1320" i="1" s="1"/>
  <c r="AK1245" i="1"/>
  <c r="AL1245" i="1" s="1"/>
  <c r="AK139" i="1"/>
  <c r="AL139" i="1" s="1"/>
  <c r="AK2630" i="1"/>
  <c r="AL2630" i="1" s="1"/>
  <c r="AK2860" i="1"/>
  <c r="AL2860" i="1" s="1"/>
  <c r="AK1078" i="1"/>
  <c r="AL1078" i="1" s="1"/>
  <c r="AK3383" i="1"/>
  <c r="AL3383" i="1" s="1"/>
  <c r="AK1909" i="1"/>
  <c r="AL1909" i="1" s="1"/>
  <c r="AK2116" i="1"/>
  <c r="AL2116" i="1" s="1"/>
  <c r="AK834" i="1"/>
  <c r="AL834" i="1" s="1"/>
  <c r="AK1367" i="1"/>
  <c r="AL1367" i="1" s="1"/>
  <c r="AK2131" i="1"/>
  <c r="AL2131" i="1" s="1"/>
  <c r="AK3033" i="1"/>
  <c r="AL3033" i="1" s="1"/>
  <c r="AK2104" i="1"/>
  <c r="AL2104" i="1" s="1"/>
  <c r="AK2145" i="1"/>
  <c r="AL2145" i="1" s="1"/>
  <c r="AK122" i="1"/>
  <c r="AL122" i="1" s="1"/>
  <c r="AK244" i="1"/>
  <c r="AL244" i="1" s="1"/>
  <c r="AK2226" i="1"/>
  <c r="AL2226" i="1" s="1"/>
  <c r="AK9" i="1"/>
  <c r="AL9" i="1" s="1" a="1"/>
  <c r="AL9" i="1" s="1"/>
  <c r="AK25" i="1"/>
  <c r="AL25" i="1" s="1" a="1"/>
  <c r="AL25" i="1" s="1"/>
  <c r="AK354" i="1"/>
  <c r="AL354" i="1" s="1"/>
  <c r="AK344" i="1"/>
  <c r="AL344" i="1" s="1"/>
  <c r="AK2122" i="1"/>
  <c r="AL2122" i="1" s="1"/>
  <c r="AK3327" i="1"/>
  <c r="AL3327" i="1" s="1"/>
  <c r="AK3384" i="1"/>
  <c r="AL3384" i="1" s="1"/>
  <c r="AK2615" i="1"/>
  <c r="AL2615" i="1" s="1"/>
  <c r="AK350" i="1"/>
  <c r="AL350" i="1" s="1"/>
  <c r="AK2255" i="1"/>
  <c r="AL2255" i="1" s="1"/>
  <c r="AK2390" i="1"/>
  <c r="AL2390" i="1" s="1"/>
  <c r="AK2437" i="1"/>
  <c r="AL2437" i="1" s="1"/>
  <c r="AK2744" i="1"/>
  <c r="AL2744" i="1" s="1"/>
  <c r="AK2946" i="1"/>
  <c r="AL2946" i="1" s="1"/>
  <c r="AK2909" i="1"/>
  <c r="AL2909" i="1" s="1"/>
  <c r="AK2765" i="1"/>
  <c r="AL2765" i="1" s="1"/>
  <c r="AK1127" i="1"/>
  <c r="AL1127" i="1" s="1"/>
  <c r="AK1373" i="1"/>
  <c r="AL1373" i="1" s="1"/>
  <c r="AK988" i="1"/>
  <c r="AL988" i="1" s="1"/>
  <c r="AK980" i="1"/>
  <c r="AL980" i="1" s="1"/>
  <c r="AK620" i="1"/>
  <c r="AL620" i="1" s="1"/>
  <c r="AK2549" i="1"/>
  <c r="AL2549" i="1" s="1"/>
  <c r="AK118" i="1"/>
  <c r="AL118" i="1" s="1"/>
  <c r="AK675" i="1"/>
  <c r="AL675" i="1" s="1"/>
  <c r="AK1083" i="1"/>
  <c r="AL1083" i="1" s="1"/>
  <c r="AK655" i="1"/>
  <c r="AL655" i="1" s="1"/>
  <c r="AK2886" i="1"/>
  <c r="AL2886" i="1" s="1"/>
  <c r="AK1248" i="1"/>
  <c r="AL1248" i="1" s="1"/>
  <c r="AK710" i="1"/>
  <c r="AL710" i="1" s="1"/>
  <c r="AK1403" i="1"/>
  <c r="AL1403" i="1" s="1"/>
  <c r="AK2572" i="1"/>
  <c r="AL2572" i="1" s="1"/>
  <c r="AK2896" i="1"/>
  <c r="AL2896" i="1" s="1"/>
  <c r="AK3274" i="1"/>
  <c r="AL3274" i="1" s="1"/>
  <c r="AK829" i="1"/>
  <c r="AL829" i="1" s="1"/>
  <c r="AK2532" i="1"/>
  <c r="AL2532" i="1" s="1"/>
  <c r="AK3228" i="1"/>
  <c r="AL3228" i="1" s="1"/>
  <c r="AK32" i="1"/>
  <c r="AL32" i="1" s="1"/>
  <c r="AK2473" i="1"/>
  <c r="AL2473" i="1" s="1"/>
  <c r="AK3064" i="1"/>
  <c r="AL3064" i="1" s="1"/>
  <c r="AK366" i="1"/>
  <c r="AL366" i="1" s="1"/>
  <c r="AK2292" i="1"/>
  <c r="AL2292" i="1" s="1"/>
  <c r="AK2365" i="1"/>
  <c r="AL2365" i="1" s="1"/>
  <c r="AK2350" i="1"/>
  <c r="AL2350" i="1" s="1"/>
  <c r="AK201" i="1"/>
  <c r="AL201" i="1" s="1"/>
  <c r="AK3235" i="1"/>
  <c r="AL3235" i="1" s="1"/>
  <c r="AK473" i="1"/>
  <c r="AL473" i="1" s="1"/>
  <c r="AK2062" i="1"/>
  <c r="AL2062" i="1" s="1"/>
  <c r="AK495" i="1"/>
  <c r="AL495" i="1" s="1"/>
  <c r="AK142" i="1"/>
  <c r="AL142" i="1" s="1"/>
  <c r="AK158" i="1"/>
  <c r="AL158" i="1" s="1"/>
  <c r="AK2526" i="1"/>
  <c r="AL2526" i="1" s="1"/>
  <c r="AK2725" i="1"/>
  <c r="AL2725" i="1" s="1"/>
  <c r="AK585" i="1"/>
  <c r="AL585" i="1" s="1"/>
  <c r="AK104" i="1"/>
  <c r="AL104" i="1" s="1"/>
  <c r="AK74" i="1"/>
  <c r="AL74" i="1" s="1"/>
  <c r="AK1268" i="1"/>
  <c r="AL1268" i="1" s="1"/>
  <c r="AK466" i="1"/>
  <c r="AL466" i="1" s="1"/>
  <c r="AK3294" i="1"/>
  <c r="AL3294" i="1" s="1"/>
  <c r="AK128" i="1"/>
  <c r="AL128" i="1" s="1"/>
  <c r="AK487" i="1"/>
  <c r="AL487" i="1" s="1"/>
  <c r="AK715" i="1"/>
  <c r="AL715" i="1" s="1"/>
  <c r="AK1997" i="1"/>
  <c r="AL1997" i="1" s="1"/>
  <c r="AK1983" i="1"/>
  <c r="AL1983" i="1" s="1"/>
  <c r="AK1946" i="1"/>
  <c r="AL1946" i="1" s="1"/>
  <c r="AK316" i="1"/>
  <c r="AL316" i="1" s="1"/>
  <c r="AK2760" i="1"/>
  <c r="AL2760" i="1" s="1"/>
  <c r="AK111" i="1"/>
  <c r="AL111" i="1" s="1"/>
  <c r="AK1307" i="1"/>
  <c r="AL1307" i="1" s="1"/>
  <c r="AK649" i="1"/>
  <c r="AL649" i="1" s="1"/>
  <c r="AK2841" i="1"/>
  <c r="AL2841" i="1" s="1"/>
  <c r="AK2928" i="1"/>
  <c r="AL2928" i="1" s="1"/>
  <c r="AK2479" i="1"/>
  <c r="AL2479" i="1" s="1"/>
  <c r="AK2892" i="1"/>
  <c r="AL2892" i="1" s="1"/>
  <c r="AK2584" i="1"/>
  <c r="AL2584" i="1" s="1"/>
  <c r="AK3298" i="1"/>
  <c r="AL3298" i="1" s="1"/>
  <c r="AK1064" i="1"/>
  <c r="AL1064" i="1" s="1"/>
  <c r="AK900" i="1"/>
  <c r="AL900" i="1" s="1"/>
  <c r="AK3369" i="1"/>
  <c r="AL3369" i="1" s="1"/>
  <c r="AK1412" i="1"/>
  <c r="AL1412" i="1" s="1"/>
  <c r="AK259" i="1"/>
  <c r="AL259" i="1" s="1"/>
  <c r="AK1359" i="1"/>
  <c r="AL1359" i="1" s="1"/>
  <c r="AK701" i="1"/>
  <c r="AL701" i="1" s="1"/>
  <c r="AK1006" i="1"/>
  <c r="AL1006" i="1" s="1"/>
  <c r="AK2135" i="1"/>
  <c r="AL2135" i="1" s="1"/>
  <c r="AK2936" i="1"/>
  <c r="AL2936" i="1" s="1"/>
  <c r="AK3227" i="1"/>
  <c r="AL3227" i="1" s="1"/>
  <c r="AK1420" i="1"/>
  <c r="AL1420" i="1" s="1"/>
  <c r="AK3036" i="1"/>
  <c r="AL3036" i="1" s="1"/>
  <c r="AK1271" i="1"/>
  <c r="AL1271" i="1" s="1"/>
  <c r="AK2914" i="1"/>
  <c r="AL2914" i="1" s="1"/>
  <c r="AK3153" i="1"/>
  <c r="AL3153" i="1" s="1"/>
  <c r="AK460" i="1"/>
  <c r="AL460" i="1" s="1"/>
  <c r="AK2260" i="1"/>
  <c r="AL2260" i="1" s="1"/>
  <c r="AK678" i="1"/>
  <c r="AL678" i="1" s="1"/>
  <c r="AK474" i="1"/>
  <c r="AL474" i="1" s="1"/>
  <c r="AK504" i="1"/>
  <c r="AL504" i="1" s="1"/>
  <c r="AK1365" i="1"/>
  <c r="AL1365" i="1" s="1"/>
  <c r="AK2560" i="1"/>
  <c r="AL2560" i="1" s="1"/>
  <c r="AK1213" i="1"/>
  <c r="AL1213" i="1" s="1"/>
  <c r="AK467" i="1"/>
  <c r="AL467" i="1" s="1"/>
  <c r="AK2459" i="1"/>
  <c r="AL2459" i="1" s="1"/>
  <c r="AK2826" i="1"/>
  <c r="AL2826" i="1" s="1"/>
  <c r="AK132" i="1"/>
  <c r="AL132" i="1" s="1"/>
  <c r="AK1331" i="1"/>
  <c r="AL1331" i="1" s="1"/>
  <c r="AK2759" i="1"/>
  <c r="AL2759" i="1" s="1"/>
  <c r="AK3260" i="1"/>
  <c r="AL3260" i="1" s="1"/>
  <c r="AK952" i="1"/>
  <c r="AL952" i="1" s="1"/>
  <c r="AK1261" i="1"/>
  <c r="AL1261" i="1" s="1"/>
  <c r="AK1999" i="1"/>
  <c r="AL1999" i="1" s="1"/>
  <c r="AK1974" i="1"/>
  <c r="AL1974" i="1" s="1"/>
  <c r="AK416" i="1"/>
  <c r="AL416" i="1" s="1"/>
  <c r="AK1092" i="1"/>
  <c r="AL1092" i="1" s="1"/>
  <c r="AK2842" i="1"/>
  <c r="AL2842" i="1" s="1"/>
  <c r="AK137" i="1"/>
  <c r="AL137" i="1" s="1"/>
  <c r="AK2926" i="1"/>
  <c r="AL2926" i="1" s="1"/>
  <c r="AK2893" i="1"/>
  <c r="AL2893" i="1" s="1"/>
  <c r="AK342" i="1"/>
  <c r="AL342" i="1" s="1"/>
  <c r="AK2756" i="1"/>
  <c r="AL2756" i="1" s="1"/>
  <c r="AK820" i="1"/>
  <c r="AL820" i="1" s="1"/>
  <c r="AK924" i="1"/>
  <c r="AL924" i="1" s="1"/>
  <c r="AK3160" i="1"/>
  <c r="AL3160" i="1" s="1"/>
  <c r="AK579" i="1"/>
  <c r="AL579" i="1" s="1"/>
  <c r="AK20" i="1"/>
  <c r="AL20" i="1" s="1" a="1"/>
  <c r="AL20" i="1" s="1"/>
  <c r="AK2858" i="1"/>
  <c r="AL2858" i="1" s="1"/>
  <c r="AK2115" i="1"/>
  <c r="AL2115" i="1" s="1"/>
  <c r="AK1324" i="1"/>
  <c r="AL1324" i="1" s="1"/>
  <c r="AK881" i="1"/>
  <c r="AL881" i="1" s="1"/>
  <c r="AK1176" i="1"/>
  <c r="AL1176" i="1" s="1"/>
  <c r="AK1400" i="1"/>
  <c r="AL1400" i="1" s="1"/>
  <c r="AK2419" i="1"/>
  <c r="AL2419" i="1" s="1"/>
  <c r="AK518" i="1"/>
  <c r="AL518" i="1" s="1"/>
  <c r="AK928" i="1"/>
  <c r="AL928" i="1" s="1"/>
  <c r="AK3032" i="1"/>
  <c r="AL3032" i="1" s="1"/>
  <c r="AK811" i="1"/>
  <c r="AL811" i="1" s="1"/>
  <c r="AK1372" i="1"/>
  <c r="AL1372" i="1" s="1"/>
  <c r="AK271" i="1"/>
  <c r="AL271" i="1" s="1"/>
  <c r="AK364" i="1"/>
  <c r="AL364" i="1" s="1"/>
  <c r="AK384" i="1"/>
  <c r="AL384" i="1" s="1"/>
  <c r="AK2373" i="1"/>
  <c r="AL2373" i="1" s="1"/>
  <c r="AK2380" i="1"/>
  <c r="AL2380" i="1" s="1"/>
  <c r="AK131" i="1"/>
  <c r="AL131" i="1" s="1"/>
  <c r="AK2517" i="1"/>
  <c r="AL2517" i="1" s="1"/>
  <c r="AK2189" i="1"/>
  <c r="AL2189" i="1" s="1"/>
  <c r="AK3414" i="1"/>
  <c r="AL3414" i="1" s="1"/>
  <c r="AK3321" i="1"/>
  <c r="AL3321" i="1" s="1"/>
  <c r="AK2906" i="1"/>
  <c r="AL2906" i="1" s="1"/>
  <c r="AK726" i="1"/>
  <c r="AL726" i="1" s="1"/>
  <c r="AK3289" i="1"/>
  <c r="AL3289" i="1" s="1"/>
  <c r="AK2494" i="1"/>
  <c r="AL2494" i="1" s="1"/>
  <c r="AK856" i="1"/>
  <c r="AL856" i="1" s="1"/>
  <c r="AK3155" i="1"/>
  <c r="AL3155" i="1" s="1"/>
  <c r="AK2003" i="1"/>
  <c r="AL2003" i="1" s="1"/>
  <c r="AK1132" i="1"/>
  <c r="AL1132" i="1" s="1"/>
  <c r="AK1860" i="1"/>
  <c r="AL1860" i="1" s="1"/>
  <c r="AK2017" i="1"/>
  <c r="AL2017" i="1" s="1"/>
  <c r="AK2766" i="1"/>
  <c r="AL2766" i="1" s="1"/>
  <c r="AK749" i="1"/>
  <c r="AL749" i="1" s="1"/>
  <c r="AK52" i="1"/>
  <c r="AL52" i="1" s="1"/>
  <c r="AK1295" i="1"/>
  <c r="AL1295" i="1" s="1"/>
  <c r="AK1084" i="1"/>
  <c r="AL1084" i="1" s="1"/>
  <c r="AK658" i="1"/>
  <c r="AL658" i="1" s="1"/>
  <c r="AK224" i="1"/>
  <c r="AL224" i="1" s="1"/>
  <c r="AK728" i="1"/>
  <c r="AL728" i="1" s="1"/>
  <c r="AK1062" i="1"/>
  <c r="AL1062" i="1" s="1"/>
  <c r="AK2799" i="1"/>
  <c r="AL2799" i="1" s="1"/>
  <c r="AK3373" i="1"/>
  <c r="AL3373" i="1" s="1"/>
  <c r="AK916" i="1"/>
  <c r="AL916" i="1" s="1"/>
  <c r="AK2128" i="1"/>
  <c r="AL2128" i="1" s="1"/>
  <c r="AK2153" i="1"/>
  <c r="AL2153" i="1" s="1"/>
  <c r="AK1401" i="1"/>
  <c r="AL1401" i="1" s="1"/>
  <c r="AK2121" i="1"/>
  <c r="AL2121" i="1" s="1"/>
  <c r="AK3273" i="1"/>
  <c r="AL3273" i="1" s="1"/>
  <c r="AK2166" i="1"/>
  <c r="AL2166" i="1" s="1"/>
  <c r="AK2448" i="1"/>
  <c r="AL2448" i="1" s="1"/>
  <c r="AK39" i="1"/>
  <c r="AL39" i="1" s="1"/>
  <c r="AK266" i="1"/>
  <c r="AL266" i="1" s="1"/>
  <c r="AK442" i="1"/>
  <c r="AL442" i="1" s="1"/>
  <c r="AK539" i="1"/>
  <c r="AL539" i="1" s="1"/>
  <c r="AK1277" i="1"/>
  <c r="AL1277" i="1" s="1"/>
  <c r="AK3124" i="1"/>
  <c r="AL3124" i="1" s="1"/>
  <c r="AK401" i="1"/>
  <c r="AL401" i="1" s="1"/>
  <c r="AK848" i="1"/>
  <c r="AL848" i="1" s="1"/>
  <c r="AK2451" i="1"/>
  <c r="AL2451" i="1" s="1"/>
  <c r="AK149" i="1"/>
  <c r="AL149" i="1" s="1"/>
  <c r="AK3412" i="1"/>
  <c r="AL3412" i="1" s="1"/>
  <c r="AK3098" i="1"/>
  <c r="AL3098" i="1" s="1"/>
  <c r="AK844" i="1"/>
  <c r="AL844" i="1" s="1"/>
  <c r="AK787" i="1"/>
  <c r="AL787" i="1" s="1"/>
  <c r="AK2191" i="1"/>
  <c r="AL2191" i="1" s="1"/>
  <c r="AK1964" i="1"/>
  <c r="AL1964" i="1" s="1"/>
  <c r="AK1870" i="1"/>
  <c r="AL1870" i="1" s="1"/>
  <c r="AK2008" i="1"/>
  <c r="AL2008" i="1" s="1"/>
  <c r="AK1882" i="1"/>
  <c r="AL1882" i="1" s="1"/>
  <c r="AK1884" i="1"/>
  <c r="AL1884" i="1" s="1"/>
  <c r="AK2002" i="1"/>
  <c r="AL2002" i="1" s="1"/>
  <c r="AK2001" i="1"/>
  <c r="AL2001" i="1" s="1"/>
  <c r="AK1935" i="1"/>
  <c r="AL1935" i="1" s="1"/>
  <c r="AK2016" i="1"/>
  <c r="AL2016" i="1" s="1"/>
  <c r="AK1970" i="1"/>
  <c r="AL1970" i="1" s="1"/>
  <c r="AK2028" i="1"/>
  <c r="AL2028" i="1" s="1"/>
  <c r="AK1867" i="1"/>
  <c r="AL1867" i="1" s="1"/>
  <c r="AK1925" i="1"/>
  <c r="AL1925" i="1" s="1"/>
  <c r="AK1887" i="1"/>
  <c r="AL1887" i="1" s="1"/>
  <c r="AK440" i="1"/>
  <c r="AL440" i="1" s="1"/>
  <c r="AK429" i="1"/>
  <c r="AL429" i="1" s="1"/>
  <c r="AK1223" i="1"/>
  <c r="AL1223" i="1" s="1"/>
  <c r="AK1956" i="1"/>
  <c r="AL1956" i="1" s="1"/>
  <c r="AK1172" i="1"/>
  <c r="AL1172" i="1" s="1"/>
  <c r="AK2717" i="1"/>
  <c r="AL2717" i="1" s="1"/>
  <c r="AK2613" i="1"/>
  <c r="AL2613" i="1" s="1"/>
  <c r="AK332" i="1"/>
  <c r="AL332" i="1" s="1"/>
  <c r="AK1173" i="1"/>
  <c r="AL1173" i="1" s="1"/>
  <c r="AK2769" i="1"/>
  <c r="AL2769" i="1" s="1"/>
  <c r="AK1939" i="1"/>
  <c r="AL1939" i="1" s="1"/>
  <c r="AK1904" i="1"/>
  <c r="AL1904" i="1" s="1"/>
  <c r="AK1972" i="1"/>
  <c r="AL1972" i="1" s="1"/>
  <c r="AK1948" i="1"/>
  <c r="AL1948" i="1" s="1"/>
  <c r="AK1869" i="1"/>
  <c r="AL1869" i="1" s="1"/>
  <c r="AK2648" i="1"/>
  <c r="AL2648" i="1" s="1"/>
  <c r="AK798" i="1"/>
  <c r="AL798" i="1" s="1"/>
  <c r="AK2478" i="1"/>
  <c r="AL2478" i="1" s="1"/>
  <c r="AK2635" i="1"/>
  <c r="AL2635" i="1" s="1"/>
  <c r="AK2800" i="1"/>
  <c r="AL2800" i="1" s="1"/>
  <c r="AK558" i="1"/>
  <c r="AL558" i="1" s="1"/>
  <c r="AK2741" i="1"/>
  <c r="AL2741" i="1" s="1"/>
  <c r="AK672" i="1"/>
  <c r="AL672" i="1" s="1"/>
  <c r="AK525" i="1"/>
  <c r="AL525" i="1" s="1"/>
  <c r="AK1024" i="1"/>
  <c r="AL1024" i="1" s="1"/>
  <c r="AK2144" i="1"/>
  <c r="AL2144" i="1" s="1"/>
  <c r="AK3223" i="1"/>
  <c r="AL3223" i="1" s="1"/>
  <c r="AK1345" i="1"/>
  <c r="AL1345" i="1" s="1"/>
  <c r="AK2803" i="1"/>
  <c r="AL2803" i="1" s="1"/>
  <c r="AK2277" i="1"/>
  <c r="AL2277" i="1" s="1"/>
  <c r="AK3330" i="1"/>
  <c r="AL3330" i="1" s="1"/>
  <c r="AK171" i="1"/>
  <c r="AL171" i="1" s="1"/>
  <c r="AK3258" i="1"/>
  <c r="AL3258" i="1" s="1"/>
  <c r="AK1228" i="1"/>
  <c r="AL1228" i="1" s="1"/>
  <c r="AK2701" i="1"/>
  <c r="AL2701" i="1" s="1"/>
  <c r="AK2299" i="1"/>
  <c r="AL2299" i="1" s="1"/>
  <c r="AK2386" i="1"/>
  <c r="AL2386" i="1" s="1"/>
  <c r="AK1131" i="1"/>
  <c r="AL1131" i="1" s="1"/>
  <c r="AK1118" i="1"/>
  <c r="AL1118" i="1" s="1"/>
  <c r="AK2067" i="1"/>
  <c r="AL2067" i="1" s="1"/>
  <c r="AK1370" i="1"/>
  <c r="AL1370" i="1" s="1"/>
  <c r="AK477" i="1"/>
  <c r="AL477" i="1" s="1"/>
  <c r="AK770" i="1"/>
  <c r="AL770" i="1" s="1"/>
  <c r="AK782" i="1"/>
  <c r="AL782" i="1" s="1"/>
  <c r="AK2187" i="1"/>
  <c r="AL2187" i="1" s="1"/>
  <c r="AK769" i="1"/>
  <c r="AL769" i="1" s="1"/>
  <c r="AK3342" i="1"/>
  <c r="AL3342" i="1" s="1"/>
  <c r="AK3249" i="1"/>
  <c r="AL3249" i="1" s="1"/>
  <c r="AK2461" i="1"/>
  <c r="AL2461" i="1" s="1"/>
  <c r="AK230" i="1"/>
  <c r="AL230" i="1" s="1"/>
  <c r="AK695" i="1"/>
  <c r="AL695" i="1" s="1"/>
  <c r="AK2426" i="1"/>
  <c r="AL2426" i="1" s="1"/>
  <c r="AK2942" i="1"/>
  <c r="AL2942" i="1" s="1"/>
  <c r="AK2739" i="1"/>
  <c r="AL2739" i="1" s="1"/>
  <c r="AK2027" i="1"/>
  <c r="AL2027" i="1" s="1"/>
  <c r="AK1876" i="1"/>
  <c r="AL1876" i="1" s="1"/>
  <c r="AK1850" i="1"/>
  <c r="AL1850" i="1" s="1"/>
  <c r="AK166" i="1"/>
  <c r="AL166" i="1" s="1"/>
  <c r="AK2772" i="1"/>
  <c r="AL2772" i="1" s="1"/>
  <c r="AK3246" i="1"/>
  <c r="AL3246" i="1" s="1"/>
  <c r="AK66" i="1"/>
  <c r="AL66" i="1" s="1"/>
  <c r="AK54" i="1"/>
  <c r="AL54" i="1" s="1"/>
  <c r="AK2659" i="1"/>
  <c r="AL2659" i="1" s="1"/>
  <c r="AK2662" i="1"/>
  <c r="AL2662" i="1" s="1"/>
  <c r="AK3109" i="1"/>
  <c r="AL3109" i="1" s="1"/>
  <c r="AK634" i="1"/>
  <c r="AL634" i="1" s="1"/>
  <c r="AK624" i="1"/>
  <c r="AL624" i="1" s="1"/>
  <c r="AK818" i="1"/>
  <c r="AL818" i="1" s="1"/>
  <c r="AK2875" i="1"/>
  <c r="AL2875" i="1" s="1"/>
  <c r="AK689" i="1"/>
  <c r="AL689" i="1" s="1"/>
  <c r="AK2987" i="1"/>
  <c r="AL2987" i="1" s="1"/>
  <c r="AK2075" i="1"/>
  <c r="AL2075" i="1" s="1"/>
  <c r="AK2148" i="1"/>
  <c r="AL2148" i="1" s="1"/>
  <c r="AK1257" i="1"/>
  <c r="AL1257" i="1" s="1"/>
  <c r="AK892" i="1"/>
  <c r="AL892" i="1" s="1"/>
  <c r="AK2937" i="1"/>
  <c r="AL2937" i="1" s="1"/>
  <c r="AK322" i="1"/>
  <c r="AL322" i="1" s="1"/>
  <c r="AK2039" i="1"/>
  <c r="AL2039" i="1" s="1"/>
  <c r="AK2205" i="1"/>
  <c r="AL2205" i="1" s="1"/>
  <c r="AK2943" i="1"/>
  <c r="AL2943" i="1" s="1"/>
  <c r="AK2848" i="1"/>
  <c r="AL2848" i="1" s="1"/>
  <c r="AK2465" i="1"/>
  <c r="AL2465" i="1" s="1"/>
  <c r="AK2282" i="1"/>
  <c r="AL2282" i="1" s="1"/>
  <c r="AK2433" i="1"/>
  <c r="AL2433" i="1" s="1"/>
  <c r="AK2327" i="1"/>
  <c r="AL2327" i="1" s="1"/>
  <c r="AK485" i="1"/>
  <c r="AL485" i="1" s="1"/>
  <c r="AK484" i="1"/>
  <c r="AL484" i="1" s="1"/>
  <c r="AK774" i="1"/>
  <c r="AL774" i="1" s="1"/>
  <c r="AK788" i="1"/>
  <c r="AL788" i="1" s="1"/>
  <c r="AK140" i="1"/>
  <c r="AL140" i="1" s="1"/>
  <c r="AK2185" i="1"/>
  <c r="AL2185" i="1" s="1"/>
  <c r="AK2196" i="1"/>
  <c r="AL2196" i="1" s="1"/>
  <c r="AK3046" i="1"/>
  <c r="AL3046" i="1" s="1"/>
  <c r="AK241" i="1"/>
  <c r="AL241" i="1" s="1"/>
  <c r="AK80" i="1"/>
  <c r="AL80" i="1" s="1"/>
  <c r="AK16" i="1"/>
  <c r="AL16" i="1" s="1" a="1"/>
  <c r="AL16" i="1" s="1"/>
  <c r="AK950" i="1"/>
  <c r="AL950" i="1" s="1"/>
  <c r="AK946" i="1"/>
  <c r="AL946" i="1" s="1"/>
  <c r="AK2781" i="1"/>
  <c r="AL2781" i="1" s="1"/>
  <c r="AK3434" i="1"/>
  <c r="AL3434" i="1" s="1"/>
  <c r="AK1963" i="1"/>
  <c r="AL1963" i="1" s="1"/>
  <c r="AK1923" i="1"/>
  <c r="AL1923" i="1" s="1"/>
  <c r="AK1866" i="1"/>
  <c r="AL1866" i="1" s="1"/>
  <c r="AK2935" i="1"/>
  <c r="AL2935" i="1" s="1"/>
  <c r="AK90" i="1"/>
  <c r="AL90" i="1" s="1"/>
  <c r="AK70" i="1"/>
  <c r="AL70" i="1" s="1"/>
  <c r="AK75" i="1"/>
  <c r="AL75" i="1" s="1"/>
  <c r="AK51" i="1"/>
  <c r="AL51" i="1" s="1"/>
  <c r="AK1193" i="1"/>
  <c r="AL1193" i="1" s="1"/>
  <c r="AK987" i="1"/>
  <c r="AL987" i="1" s="1"/>
  <c r="AK1093" i="1"/>
  <c r="AL1093" i="1" s="1"/>
  <c r="AK2695" i="1"/>
  <c r="AL2695" i="1" s="1"/>
  <c r="AK656" i="1"/>
  <c r="AL656" i="1" s="1"/>
  <c r="AK288" i="1"/>
  <c r="AL288" i="1" s="1"/>
  <c r="AK644" i="1"/>
  <c r="AL644" i="1" s="1"/>
  <c r="AK2112" i="1"/>
  <c r="AL2112" i="1" s="1"/>
  <c r="AK2778" i="1"/>
  <c r="AL2778" i="1" s="1"/>
  <c r="AK100" i="1"/>
  <c r="AL100" i="1" s="1"/>
  <c r="AK1402" i="1"/>
  <c r="AL1402" i="1" s="1"/>
  <c r="AK875" i="1"/>
  <c r="AL875" i="1" s="1"/>
  <c r="AK2510" i="1"/>
  <c r="AL2510" i="1" s="1"/>
  <c r="AK2120" i="1"/>
  <c r="AL2120" i="1" s="1"/>
  <c r="AK3012" i="1"/>
  <c r="AL3012" i="1" s="1"/>
  <c r="AK913" i="1"/>
  <c r="AL913" i="1" s="1"/>
  <c r="AK1302" i="1"/>
  <c r="AL1302" i="1" s="1"/>
  <c r="AK2208" i="1"/>
  <c r="AL2208" i="1" s="1"/>
  <c r="AK3151" i="1"/>
  <c r="AL3151" i="1" s="1"/>
  <c r="AK2400" i="1"/>
  <c r="AL2400" i="1" s="1"/>
  <c r="AK2263" i="1"/>
  <c r="AL2263" i="1" s="1"/>
  <c r="AK2436" i="1"/>
  <c r="AL2436" i="1" s="1"/>
  <c r="AK2404" i="1"/>
  <c r="AL2404" i="1" s="1"/>
  <c r="AK758" i="1"/>
  <c r="AL758" i="1" s="1"/>
  <c r="AK2471" i="1"/>
  <c r="AL2471" i="1" s="1"/>
  <c r="AK785" i="1"/>
  <c r="AL785" i="1" s="1"/>
  <c r="AK794" i="1"/>
  <c r="AL794" i="1" s="1"/>
  <c r="AK3344" i="1"/>
  <c r="AL3344" i="1" s="1"/>
  <c r="AK3047" i="1"/>
  <c r="AL3047" i="1" s="1"/>
  <c r="AK2795" i="1"/>
  <c r="AL2795" i="1" s="1"/>
  <c r="AK1014" i="1"/>
  <c r="AL1014" i="1" s="1"/>
  <c r="AK908" i="1"/>
  <c r="AL908" i="1" s="1"/>
  <c r="AK3243" i="1"/>
  <c r="AL3243" i="1" s="1"/>
  <c r="AK1322" i="1"/>
  <c r="AL1322" i="1" s="1"/>
  <c r="AK2904" i="1"/>
  <c r="AL2904" i="1" s="1"/>
  <c r="AK2702" i="1"/>
  <c r="AL2702" i="1" s="1"/>
  <c r="AK2782" i="1"/>
  <c r="AL2782" i="1" s="1"/>
  <c r="AK1912" i="1"/>
  <c r="AL1912" i="1" s="1"/>
  <c r="AK714" i="1"/>
  <c r="AL714" i="1" s="1"/>
  <c r="AK2475" i="1"/>
  <c r="AL2475" i="1" s="1"/>
  <c r="AK1993" i="1"/>
  <c r="AL1993" i="1" s="1"/>
  <c r="AK2015" i="1"/>
  <c r="AL2015" i="1" s="1"/>
  <c r="AK3052" i="1"/>
  <c r="AL3052" i="1" s="1"/>
  <c r="AK2009" i="1"/>
  <c r="AL2009" i="1" s="1"/>
  <c r="AK1217" i="1"/>
  <c r="AL1217" i="1" s="1"/>
  <c r="AK423" i="1"/>
  <c r="AL423" i="1" s="1"/>
  <c r="AK1218" i="1"/>
  <c r="AL1218" i="1" s="1"/>
  <c r="AK744" i="1"/>
  <c r="AL744" i="1" s="1"/>
  <c r="AK973" i="1"/>
  <c r="AL973" i="1" s="1"/>
  <c r="AK2660" i="1"/>
  <c r="AL2660" i="1" s="1"/>
  <c r="AK594" i="1"/>
  <c r="AL594" i="1" s="1"/>
  <c r="AK1227" i="1"/>
  <c r="AL1227" i="1" s="1"/>
  <c r="AK808" i="1"/>
  <c r="AL808" i="1" s="1"/>
  <c r="AK801" i="1"/>
  <c r="AL801" i="1" s="1"/>
  <c r="AK1237" i="1"/>
  <c r="AL1237" i="1" s="1"/>
  <c r="AK2927" i="1"/>
  <c r="AL2927" i="1" s="1"/>
  <c r="AK2981" i="1"/>
  <c r="AL2981" i="1" s="1"/>
  <c r="AK2753" i="1"/>
  <c r="AL2753" i="1" s="1"/>
  <c r="AK253" i="1"/>
  <c r="AL253" i="1" s="1"/>
  <c r="AK1068" i="1"/>
  <c r="AL1068" i="1" s="1"/>
  <c r="AK684" i="1"/>
  <c r="AL684" i="1" s="1"/>
  <c r="AK2912" i="1"/>
  <c r="AL2912" i="1" s="1"/>
  <c r="AK2819" i="1"/>
  <c r="AL2819" i="1" s="1"/>
  <c r="AK2511" i="1"/>
  <c r="AL2511" i="1" s="1"/>
  <c r="AK2606" i="1"/>
  <c r="AL2606" i="1" s="1"/>
  <c r="AK1290" i="1"/>
  <c r="AL1290" i="1" s="1"/>
  <c r="AK1362" i="1"/>
  <c r="AL1362" i="1" s="1"/>
  <c r="AK2542" i="1"/>
  <c r="AL2542" i="1" s="1"/>
  <c r="AK2918" i="1"/>
  <c r="AL2918" i="1" s="1"/>
  <c r="AK370" i="1"/>
  <c r="AL370" i="1" s="1"/>
  <c r="AK1136" i="1"/>
  <c r="AL1136" i="1" s="1"/>
  <c r="AK2669" i="1"/>
  <c r="AL2669" i="1" s="1"/>
  <c r="AK2178" i="1"/>
  <c r="AL2178" i="1" s="1"/>
  <c r="AK2439" i="1"/>
  <c r="AL2439" i="1" s="1"/>
  <c r="AK2398" i="1"/>
  <c r="AL2398" i="1" s="1"/>
  <c r="AK3404" i="1"/>
  <c r="AL3404" i="1" s="1"/>
  <c r="AK2050" i="1"/>
  <c r="AL2050" i="1" s="1"/>
  <c r="AK3016" i="1"/>
  <c r="AL3016" i="1" s="1"/>
  <c r="AK1928" i="1"/>
  <c r="AL1928" i="1" s="1"/>
  <c r="AK1944" i="1"/>
  <c r="AL1944" i="1" s="1"/>
  <c r="AK1886" i="1"/>
  <c r="AL1886" i="1" s="1"/>
  <c r="AK127" i="1"/>
  <c r="AL127" i="1" s="1"/>
  <c r="AK290" i="1"/>
  <c r="AL290" i="1" s="1"/>
  <c r="AK1167" i="1"/>
  <c r="AL1167" i="1" s="1"/>
  <c r="AK1967" i="1"/>
  <c r="AL1967" i="1" s="1"/>
  <c r="AK1941" i="1"/>
  <c r="AL1941" i="1" s="1"/>
  <c r="AK2014" i="1"/>
  <c r="AL2014" i="1" s="1"/>
  <c r="AK2026" i="1"/>
  <c r="AL2026" i="1" s="1"/>
  <c r="AK1872" i="1"/>
  <c r="AL1872" i="1" s="1"/>
  <c r="AK1968" i="1"/>
  <c r="AL1968" i="1" s="1"/>
  <c r="AK2023" i="1"/>
  <c r="AL2023" i="1" s="1"/>
  <c r="AK1952" i="1"/>
  <c r="AL1952" i="1" s="1"/>
  <c r="AK2021" i="1"/>
  <c r="AL2021" i="1" s="1"/>
  <c r="AK2004" i="1"/>
  <c r="AL2004" i="1" s="1"/>
  <c r="AK1871" i="1"/>
  <c r="AL1871" i="1" s="1"/>
  <c r="AK1961" i="1"/>
  <c r="AL1961" i="1" s="1"/>
  <c r="AK94" i="1"/>
  <c r="AL94" i="1" s="1"/>
  <c r="AK753" i="1"/>
  <c r="AL753" i="1" s="1"/>
  <c r="AK1222" i="1"/>
  <c r="AL1222" i="1" s="1"/>
  <c r="AK1335" i="1"/>
  <c r="AL1335" i="1" s="1"/>
  <c r="AK424" i="1"/>
  <c r="AL424" i="1" s="1"/>
  <c r="AK412" i="1"/>
  <c r="AL412" i="1" s="1"/>
  <c r="AK1134" i="1"/>
  <c r="AL1134" i="1" s="1"/>
  <c r="AK1164" i="1"/>
  <c r="AL1164" i="1" s="1"/>
  <c r="AK1158" i="1"/>
  <c r="AL1158" i="1" s="1"/>
  <c r="AK1168" i="1"/>
  <c r="AL1168" i="1" s="1"/>
  <c r="AK1123" i="1"/>
  <c r="AL1123" i="1" s="1"/>
  <c r="AK2764" i="1"/>
  <c r="AL2764" i="1" s="1"/>
  <c r="AK8285" i="1"/>
  <c r="AL8285" i="1" s="1"/>
  <c r="AK8581" i="1"/>
  <c r="AL8581" i="1" s="1"/>
  <c r="AK4453" i="1"/>
  <c r="AL4453" i="1" s="1"/>
  <c r="AK6476" i="1"/>
  <c r="AL6476" i="1" s="1"/>
  <c r="AK4633" i="1"/>
  <c r="AL4633" i="1" s="1"/>
  <c r="AK8405" i="1"/>
  <c r="AL8405" i="1" s="1"/>
  <c r="AK4738" i="1"/>
  <c r="AL4738" i="1" s="1"/>
  <c r="AK4412" i="1"/>
  <c r="AL4412" i="1" s="1"/>
  <c r="AK5572" i="1"/>
  <c r="AL5572" i="1" s="1"/>
  <c r="AK5615" i="1"/>
  <c r="AL5615" i="1" s="1"/>
  <c r="AK8122" i="1"/>
  <c r="AL8122" i="1" s="1"/>
  <c r="AK8343" i="1"/>
  <c r="AL8343" i="1" s="1"/>
  <c r="AK4458" i="1"/>
  <c r="AL4458" i="1" s="1"/>
  <c r="AK5150" i="1"/>
  <c r="AL5150" i="1" s="1"/>
  <c r="AK5108" i="1"/>
  <c r="AL5108" i="1" s="1"/>
  <c r="AK8040" i="1"/>
  <c r="AL8040" i="1" s="1"/>
  <c r="AK7472" i="1"/>
  <c r="AL7472" i="1" s="1"/>
  <c r="AK8028" i="1"/>
  <c r="AL8028" i="1" s="1"/>
  <c r="AK4856" i="1"/>
  <c r="AL4856" i="1" s="1"/>
  <c r="AK4533" i="1"/>
  <c r="AL4533" i="1" s="1"/>
  <c r="AK8485" i="1"/>
  <c r="AL8485" i="1" s="1"/>
  <c r="AK9196" i="1"/>
  <c r="AL9196" i="1" s="1"/>
  <c r="AK8317" i="1"/>
  <c r="AL8317" i="1" s="1"/>
  <c r="AK7348" i="1"/>
  <c r="AL7348" i="1" s="1"/>
  <c r="AK9192" i="1"/>
  <c r="AL9192" i="1" s="1"/>
  <c r="AK9719" i="1"/>
  <c r="AL9719" i="1" s="1"/>
  <c r="AK7836" i="1"/>
  <c r="AL7836" i="1" s="1"/>
  <c r="AK5561" i="1"/>
  <c r="AL5561" i="1" s="1"/>
  <c r="AK5362" i="1"/>
  <c r="AL5362" i="1" s="1"/>
  <c r="AK9492" i="1"/>
  <c r="AL9492" i="1" s="1"/>
  <c r="AK4977" i="1"/>
  <c r="AL4977" i="1" s="1"/>
  <c r="AK5596" i="1"/>
  <c r="AL5596" i="1" s="1"/>
  <c r="AK9165" i="1"/>
  <c r="AL9165" i="1" s="1"/>
  <c r="AK5769" i="1"/>
  <c r="AL5769" i="1" s="1"/>
  <c r="AK10589" i="1"/>
  <c r="AL10589" i="1" s="1"/>
  <c r="AK9171" i="1"/>
  <c r="AL9171" i="1" s="1"/>
  <c r="AK5607" i="1"/>
  <c r="AL5607" i="1" s="1"/>
  <c r="AK7834" i="1"/>
  <c r="AL7834" i="1" s="1"/>
  <c r="AK11117" i="1"/>
  <c r="AL11117" i="1" s="1"/>
  <c r="AK8599" i="1"/>
  <c r="AL8599" i="1" s="1"/>
  <c r="AK4851" i="1"/>
  <c r="AL4851" i="1" s="1"/>
  <c r="AK7881" i="1"/>
  <c r="AL7881" i="1" s="1"/>
  <c r="AK4370" i="1"/>
  <c r="AL4370" i="1" s="1"/>
  <c r="AK7557" i="1"/>
  <c r="AL7557" i="1" s="1"/>
  <c r="AK6347" i="1"/>
  <c r="AL6347" i="1" s="1"/>
  <c r="AK7554" i="1"/>
  <c r="AL7554" i="1" s="1"/>
  <c r="AK6348" i="1"/>
  <c r="AL6348" i="1" s="1"/>
  <c r="AK9911" i="1"/>
  <c r="AL9911" i="1" s="1"/>
  <c r="AK7539" i="1"/>
  <c r="AL7539" i="1" s="1"/>
  <c r="AK4917" i="1"/>
  <c r="AL4917" i="1" s="1"/>
  <c r="AK5100" i="1"/>
  <c r="AL5100" i="1" s="1"/>
  <c r="AK6376" i="1"/>
  <c r="AL6376" i="1" s="1"/>
  <c r="AK8482" i="1"/>
  <c r="AL8482" i="1" s="1"/>
  <c r="AK4831" i="1"/>
  <c r="AL4831" i="1" s="1"/>
  <c r="AK5946" i="1"/>
  <c r="AL5946" i="1" s="1"/>
  <c r="AK4641" i="1"/>
  <c r="AL4641" i="1" s="1"/>
  <c r="AK7792" i="1"/>
  <c r="AL7792" i="1" s="1"/>
  <c r="AK10790" i="1"/>
  <c r="AL10790" i="1" s="1"/>
  <c r="AK4656" i="1"/>
  <c r="AL4656" i="1" s="1"/>
  <c r="AK9605" i="1"/>
  <c r="AL9605" i="1" s="1"/>
  <c r="AK9152" i="1"/>
  <c r="AL9152" i="1" s="1"/>
  <c r="AK9050" i="1"/>
  <c r="AL9050" i="1" s="1"/>
  <c r="AK7419" i="1"/>
  <c r="AL7419" i="1" s="1"/>
  <c r="AK4461" i="1"/>
  <c r="AL4461" i="1" s="1"/>
  <c r="AK10696" i="1"/>
  <c r="AL10696" i="1" s="1"/>
  <c r="AK5747" i="1"/>
  <c r="AL5747" i="1" s="1"/>
  <c r="AK8402" i="1"/>
  <c r="AL8402" i="1" s="1"/>
  <c r="AK4651" i="1"/>
  <c r="AL4651" i="1" s="1"/>
  <c r="AK10359" i="1"/>
  <c r="AL10359" i="1" s="1"/>
  <c r="AK4368" i="1"/>
  <c r="AL4368" i="1" s="1"/>
  <c r="AK5586" i="1"/>
  <c r="AL5586" i="1" s="1"/>
  <c r="AK4968" i="1"/>
  <c r="AL4968" i="1" s="1"/>
  <c r="AK8359" i="1"/>
  <c r="AL8359" i="1" s="1"/>
  <c r="AK10426" i="1"/>
  <c r="AL10426" i="1" s="1"/>
  <c r="AK10704" i="1"/>
  <c r="AL10704" i="1" s="1"/>
  <c r="AK10492" i="1"/>
  <c r="AL10492" i="1" s="1"/>
  <c r="AK11038" i="1"/>
  <c r="AL11038" i="1" s="1"/>
  <c r="AK8941" i="1"/>
  <c r="AL8941" i="1" s="1"/>
  <c r="AK11108" i="1"/>
  <c r="AL11108" i="1" s="1"/>
  <c r="AK9630" i="1"/>
  <c r="AL9630" i="1" s="1"/>
  <c r="AK5394" i="1"/>
  <c r="AL5394" i="1" s="1"/>
  <c r="AK4152" i="1"/>
  <c r="AL4152" i="1" s="1"/>
  <c r="AK4158" i="1"/>
  <c r="AL4158" i="1" s="1"/>
  <c r="AK5070" i="1"/>
  <c r="AL5070" i="1" s="1"/>
  <c r="AK5352" i="1"/>
  <c r="AL5352" i="1" s="1"/>
  <c r="AK5122" i="1"/>
  <c r="AL5122" i="1" s="1"/>
  <c r="AK5042" i="1"/>
  <c r="AL5042" i="1" s="1"/>
  <c r="AK5440" i="1"/>
  <c r="AL5440" i="1" s="1"/>
  <c r="AK5443" i="1"/>
  <c r="AL5443" i="1" s="1"/>
  <c r="AK5063" i="1"/>
  <c r="AL5063" i="1" s="1"/>
  <c r="AK5040" i="1"/>
  <c r="AL5040" i="1" s="1"/>
  <c r="AK10464" i="1"/>
  <c r="AL10464" i="1" s="1"/>
  <c r="AK10458" i="1"/>
  <c r="AL10458" i="1" s="1"/>
  <c r="AK8130" i="1"/>
  <c r="AL8130" i="1" s="1"/>
  <c r="AK3779" i="1"/>
  <c r="AL3779" i="1" s="1"/>
  <c r="AK9406" i="1"/>
  <c r="AL9406" i="1" s="1"/>
  <c r="AK5306" i="1"/>
  <c r="AL5306" i="1" s="1"/>
  <c r="AK10835" i="1"/>
  <c r="AL10835" i="1" s="1"/>
  <c r="AK4995" i="1"/>
  <c r="AL4995" i="1" s="1"/>
  <c r="AK7852" i="1"/>
  <c r="AL7852" i="1" s="1"/>
  <c r="AK8225" i="1"/>
  <c r="AL8225" i="1" s="1"/>
  <c r="AK10727" i="1"/>
  <c r="AL10727" i="1" s="1"/>
  <c r="AK10318" i="1"/>
  <c r="AL10318" i="1" s="1"/>
  <c r="AK5787" i="1"/>
  <c r="AL5787" i="1" s="1"/>
  <c r="AK9495" i="1"/>
  <c r="AL9495" i="1" s="1"/>
  <c r="AK7266" i="1"/>
  <c r="AL7266" i="1" s="1"/>
  <c r="AK6206" i="1"/>
  <c r="AL6206" i="1" s="1"/>
  <c r="AK6191" i="1"/>
  <c r="AL6191" i="1" s="1"/>
  <c r="AK6298" i="1"/>
  <c r="AL6298" i="1" s="1"/>
  <c r="AK6254" i="1"/>
  <c r="AL6254" i="1" s="1"/>
  <c r="AK8769" i="1"/>
  <c r="AL8769" i="1" s="1"/>
  <c r="AK8536" i="1"/>
  <c r="AL8536" i="1" s="1"/>
  <c r="AK6163" i="1"/>
  <c r="AL6163" i="1" s="1"/>
  <c r="AK8770" i="1"/>
  <c r="AL8770" i="1" s="1"/>
  <c r="AK8543" i="1"/>
  <c r="AL8543" i="1" s="1"/>
  <c r="AK10256" i="1"/>
  <c r="AL10256" i="1" s="1"/>
  <c r="AK8685" i="1"/>
  <c r="AL8685" i="1" s="1"/>
  <c r="AK10794" i="1"/>
  <c r="AL10794" i="1" s="1"/>
  <c r="AK10050" i="1"/>
  <c r="AL10050" i="1" s="1"/>
  <c r="AK9710" i="1"/>
  <c r="AL9710" i="1" s="1"/>
  <c r="AK5783" i="1"/>
  <c r="AL5783" i="1" s="1"/>
  <c r="AK9349" i="1"/>
  <c r="AL9349" i="1" s="1"/>
  <c r="AK10648" i="1"/>
  <c r="AL10648" i="1" s="1"/>
  <c r="AK10836" i="1"/>
  <c r="AL10836" i="1" s="1"/>
  <c r="AK9745" i="1"/>
  <c r="AL9745" i="1" s="1"/>
  <c r="AK9483" i="1"/>
  <c r="AL9483" i="1" s="1"/>
  <c r="AK6025" i="1"/>
  <c r="AL6025" i="1" s="1"/>
  <c r="AK4950" i="1"/>
  <c r="AL4950" i="1" s="1"/>
  <c r="AK10212" i="1"/>
  <c r="AL10212" i="1" s="1"/>
  <c r="AK10327" i="1"/>
  <c r="AL10327" i="1" s="1"/>
  <c r="AK10328" i="1"/>
  <c r="AL10328" i="1" s="1"/>
  <c r="AK10289" i="1"/>
  <c r="AL10289" i="1" s="1"/>
  <c r="AK10632" i="1"/>
  <c r="AL10632" i="1" s="1"/>
  <c r="AK10731" i="1"/>
  <c r="AL10731" i="1" s="1"/>
  <c r="AK10771" i="1"/>
  <c r="AL10771" i="1" s="1"/>
  <c r="AK5176" i="1"/>
  <c r="AL5176" i="1" s="1"/>
  <c r="AK10279" i="1"/>
  <c r="AL10279" i="1" s="1"/>
  <c r="AK10762" i="1"/>
  <c r="AL10762" i="1" s="1"/>
  <c r="AK6198" i="1"/>
  <c r="AL6198" i="1" s="1"/>
  <c r="AK8686" i="1"/>
  <c r="AL8686" i="1" s="1"/>
  <c r="AK6289" i="1"/>
  <c r="AL6289" i="1" s="1"/>
  <c r="AK4933" i="1"/>
  <c r="AL4933" i="1" s="1"/>
  <c r="AK6250" i="1"/>
  <c r="AL6250" i="1" s="1"/>
  <c r="AK8539" i="1"/>
  <c r="AL8539" i="1" s="1"/>
  <c r="AK6166" i="1"/>
  <c r="AL6166" i="1" s="1"/>
  <c r="AK7974" i="1"/>
  <c r="AL7974" i="1" s="1"/>
  <c r="AK6314" i="1"/>
  <c r="AL6314" i="1" s="1"/>
  <c r="AK10382" i="1"/>
  <c r="AL10382" i="1" s="1"/>
  <c r="AK6146" i="1"/>
  <c r="AL6146" i="1" s="1"/>
  <c r="AK7997" i="1"/>
  <c r="AL7997" i="1" s="1"/>
  <c r="AK5558" i="1"/>
  <c r="AL5558" i="1" s="1"/>
  <c r="AK5235" i="1"/>
  <c r="AL5235" i="1" s="1"/>
  <c r="AK10316" i="1"/>
  <c r="AL10316" i="1" s="1"/>
  <c r="AK4849" i="1"/>
  <c r="AL4849" i="1" s="1"/>
  <c r="AK11222" i="1"/>
  <c r="AL11222" i="1" s="1"/>
  <c r="AK9806" i="1"/>
  <c r="AL9806" i="1" s="1"/>
  <c r="AK10649" i="1"/>
  <c r="AL10649" i="1" s="1"/>
  <c r="AK6920" i="1"/>
  <c r="AL6920" i="1" s="1"/>
  <c r="AK10839" i="1"/>
  <c r="AL10839" i="1" s="1"/>
  <c r="AK9982" i="1"/>
  <c r="AL9982" i="1" s="1"/>
  <c r="AK5312" i="1"/>
  <c r="AL5312" i="1" s="1"/>
  <c r="AK9625" i="1"/>
  <c r="AL9625" i="1" s="1"/>
  <c r="AK10230" i="1"/>
  <c r="AL10230" i="1" s="1"/>
  <c r="AK9498" i="1"/>
  <c r="AL9498" i="1" s="1"/>
  <c r="AK10315" i="1"/>
  <c r="AL10315" i="1" s="1"/>
  <c r="AK10898" i="1"/>
  <c r="AL10898" i="1" s="1"/>
  <c r="AK8925" i="1"/>
  <c r="AL8925" i="1" s="1"/>
  <c r="AK10723" i="1"/>
  <c r="AL10723" i="1" s="1"/>
  <c r="AK7720" i="1"/>
  <c r="AL7720" i="1" s="1"/>
  <c r="AK4870" i="1"/>
  <c r="AL4870" i="1" s="1"/>
  <c r="AK7280" i="1"/>
  <c r="AL7280" i="1" s="1"/>
  <c r="AK10052" i="1"/>
  <c r="AL10052" i="1" s="1"/>
  <c r="AK6266" i="1"/>
  <c r="AL6266" i="1" s="1"/>
  <c r="AK6311" i="1"/>
  <c r="AL6311" i="1" s="1"/>
  <c r="AK6285" i="1"/>
  <c r="AL6285" i="1" s="1"/>
  <c r="AK8549" i="1"/>
  <c r="AL8549" i="1" s="1"/>
  <c r="AK6299" i="1"/>
  <c r="AL6299" i="1" s="1"/>
  <c r="AK5369" i="1"/>
  <c r="AL5369" i="1" s="1"/>
  <c r="AK6225" i="1"/>
  <c r="AL6225" i="1" s="1"/>
  <c r="AK8542" i="1"/>
  <c r="AL8542" i="1" s="1"/>
  <c r="AK7265" i="1"/>
  <c r="AL7265" i="1" s="1"/>
  <c r="AK6160" i="1"/>
  <c r="AL6160" i="1" s="1"/>
  <c r="AK6231" i="1"/>
  <c r="AL6231" i="1" s="1"/>
  <c r="AK6921" i="1"/>
  <c r="AL6921" i="1" s="1"/>
  <c r="AK6272" i="1"/>
  <c r="AL6272" i="1" s="1"/>
  <c r="AK6229" i="1"/>
  <c r="AL6229" i="1" s="1"/>
  <c r="AK8688" i="1"/>
  <c r="AL8688" i="1" s="1"/>
  <c r="AK11095" i="1"/>
  <c r="AL11095" i="1" s="1"/>
  <c r="AK6291" i="1"/>
  <c r="AL6291" i="1" s="1"/>
  <c r="AK9413" i="1"/>
  <c r="AL9413" i="1" s="1"/>
  <c r="AK10601" i="1"/>
  <c r="AL10601" i="1" s="1"/>
  <c r="AK10255" i="1"/>
  <c r="AL10255" i="1" s="1"/>
  <c r="AK6133" i="1"/>
  <c r="AL6133" i="1" s="1"/>
  <c r="AK5246" i="1"/>
  <c r="AL5246" i="1" s="1"/>
  <c r="AK9842" i="1"/>
  <c r="AL9842" i="1" s="1"/>
  <c r="AK9852" i="1"/>
  <c r="AL9852" i="1" s="1"/>
  <c r="AK9867" i="1"/>
  <c r="AL9867" i="1" s="1"/>
  <c r="AK9826" i="1"/>
  <c r="AL9826" i="1" s="1"/>
  <c r="AK7306" i="1"/>
  <c r="AL7306" i="1" s="1"/>
  <c r="AK9481" i="1"/>
  <c r="AL9481" i="1" s="1"/>
  <c r="AK6127" i="1"/>
  <c r="AL6127" i="1" s="1"/>
  <c r="AK8976" i="1"/>
  <c r="AL8976" i="1" s="1"/>
  <c r="AK8448" i="1"/>
  <c r="AL8448" i="1" s="1"/>
  <c r="AK8311" i="1"/>
  <c r="AL8311" i="1" s="1"/>
  <c r="AK8309" i="1"/>
  <c r="AL8309" i="1" s="1"/>
  <c r="AK8927" i="1"/>
  <c r="AL8927" i="1" s="1"/>
  <c r="AK6105" i="1"/>
  <c r="AL6105" i="1" s="1"/>
  <c r="AK8388" i="1"/>
  <c r="AL8388" i="1" s="1"/>
  <c r="AK8383" i="1"/>
  <c r="AL8383" i="1" s="1"/>
  <c r="AK8380" i="1"/>
  <c r="AL8380" i="1" s="1"/>
  <c r="AK9841" i="1"/>
  <c r="AL9841" i="1" s="1"/>
  <c r="AK8920" i="1"/>
  <c r="AL8920" i="1" s="1"/>
  <c r="AK8895" i="1"/>
  <c r="AL8895" i="1" s="1"/>
  <c r="AK8882" i="1"/>
  <c r="AL8882" i="1" s="1"/>
  <c r="AK4456" i="1"/>
  <c r="AL4456" i="1" s="1"/>
  <c r="AK5638" i="1"/>
  <c r="AL5638" i="1" s="1"/>
  <c r="AK4737" i="1"/>
  <c r="AL4737" i="1" s="1"/>
  <c r="AK5633" i="1"/>
  <c r="AL5633" i="1" s="1"/>
  <c r="AK5634" i="1"/>
  <c r="AL5634" i="1" s="1"/>
  <c r="AK8851" i="1"/>
  <c r="AL8851" i="1" s="1"/>
  <c r="AK8871" i="1"/>
  <c r="AL8871" i="1" s="1"/>
  <c r="AK6275" i="1"/>
  <c r="AL6275" i="1" s="1"/>
  <c r="AK6136" i="1"/>
  <c r="AL6136" i="1" s="1"/>
  <c r="AK6196" i="1"/>
  <c r="AL6196" i="1" s="1"/>
  <c r="AK8584" i="1"/>
  <c r="AL8584" i="1" s="1"/>
  <c r="AK8573" i="1"/>
  <c r="AL8573" i="1" s="1"/>
  <c r="AK8473" i="1"/>
  <c r="AL8473" i="1" s="1"/>
  <c r="AK8577" i="1"/>
  <c r="AL8577" i="1" s="1"/>
  <c r="AK5214" i="1"/>
  <c r="AL5214" i="1" s="1"/>
  <c r="AK4423" i="1"/>
  <c r="AL4423" i="1" s="1"/>
  <c r="AK4613" i="1"/>
  <c r="AL4613" i="1" s="1"/>
  <c r="AK4625" i="1"/>
  <c r="AL4625" i="1" s="1"/>
  <c r="AK4888" i="1"/>
  <c r="AL4888" i="1" s="1"/>
  <c r="AK4735" i="1"/>
  <c r="AL4735" i="1" s="1"/>
  <c r="AK8933" i="1"/>
  <c r="AL8933" i="1" s="1"/>
  <c r="AK5906" i="1"/>
  <c r="AL5906" i="1" s="1"/>
  <c r="AK8749" i="1"/>
  <c r="AL8749" i="1" s="1"/>
  <c r="AK4410" i="1"/>
  <c r="AL4410" i="1" s="1"/>
  <c r="AK5574" i="1"/>
  <c r="AL5574" i="1" s="1"/>
  <c r="AK9189" i="1"/>
  <c r="AL9189" i="1" s="1"/>
  <c r="AK8468" i="1"/>
  <c r="AL8468" i="1" s="1"/>
  <c r="AK8462" i="1"/>
  <c r="AL8462" i="1" s="1"/>
  <c r="AK8361" i="1"/>
  <c r="AL8361" i="1" s="1"/>
  <c r="AK8595" i="1"/>
  <c r="AL8595" i="1" s="1"/>
  <c r="AK8989" i="1"/>
  <c r="AL8989" i="1" s="1"/>
  <c r="AK9908" i="1"/>
  <c r="AL9908" i="1" s="1"/>
  <c r="AK8181" i="1"/>
  <c r="AL8181" i="1" s="1"/>
  <c r="AK4339" i="1"/>
  <c r="AL4339" i="1" s="1"/>
  <c r="AK4334" i="1"/>
  <c r="AL4334" i="1" s="1"/>
  <c r="AK4523" i="1"/>
  <c r="AL4523" i="1" s="1"/>
  <c r="AK7900" i="1"/>
  <c r="AL7900" i="1" s="1"/>
  <c r="AK8172" i="1"/>
  <c r="AL8172" i="1" s="1"/>
  <c r="AK9190" i="1"/>
  <c r="AL9190" i="1" s="1"/>
  <c r="AK9184" i="1"/>
  <c r="AL9184" i="1" s="1"/>
  <c r="AK7498" i="1"/>
  <c r="AL7498" i="1" s="1"/>
  <c r="AK10813" i="1"/>
  <c r="AL10813" i="1" s="1"/>
  <c r="AK5563" i="1"/>
  <c r="AL5563" i="1" s="1"/>
  <c r="AK10201" i="1"/>
  <c r="AL10201" i="1" s="1"/>
  <c r="AK8435" i="1"/>
  <c r="AL8435" i="1" s="1"/>
  <c r="AK10348" i="1"/>
  <c r="AL10348" i="1" s="1"/>
  <c r="AK7688" i="1"/>
  <c r="AL7688" i="1" s="1"/>
  <c r="AK7831" i="1"/>
  <c r="AL7831" i="1" s="1"/>
  <c r="AK5326" i="1"/>
  <c r="AL5326" i="1" s="1"/>
  <c r="AK8422" i="1"/>
  <c r="AL8422" i="1" s="1"/>
  <c r="AK5128" i="1"/>
  <c r="AL5128" i="1" s="1"/>
  <c r="AK8411" i="1"/>
  <c r="AL8411" i="1" s="1"/>
  <c r="AK4955" i="1"/>
  <c r="AL4955" i="1" s="1"/>
  <c r="AK5140" i="1"/>
  <c r="AL5140" i="1" s="1"/>
  <c r="AK5107" i="1"/>
  <c r="AL5107" i="1" s="1"/>
  <c r="AK10305" i="1"/>
  <c r="AL10305" i="1" s="1"/>
  <c r="AK10076" i="1"/>
  <c r="AL10076" i="1" s="1"/>
  <c r="AK6430" i="1"/>
  <c r="AL6430" i="1" s="1"/>
  <c r="AK7652" i="1"/>
  <c r="AL7652" i="1" s="1"/>
  <c r="AK4364" i="1"/>
  <c r="AL4364" i="1" s="1"/>
  <c r="AK9044" i="1"/>
  <c r="AL9044" i="1" s="1"/>
  <c r="AK7511" i="1"/>
  <c r="AL7511" i="1" s="1"/>
  <c r="AK8142" i="1"/>
  <c r="AL8142" i="1" s="1"/>
  <c r="AK8369" i="1"/>
  <c r="AL8369" i="1" s="1"/>
  <c r="AK7492" i="1"/>
  <c r="AL7492" i="1" s="1"/>
  <c r="AK5616" i="1"/>
  <c r="AL5616" i="1" s="1"/>
  <c r="AK7530" i="1"/>
  <c r="AL7530" i="1" s="1"/>
  <c r="AK7529" i="1"/>
  <c r="AL7529" i="1" s="1"/>
  <c r="AK4890" i="1"/>
  <c r="AL4890" i="1" s="1"/>
  <c r="AK7791" i="1"/>
  <c r="AL7791" i="1" s="1"/>
  <c r="AK6174" i="1"/>
  <c r="AL6174" i="1" s="1"/>
  <c r="AK7423" i="1"/>
  <c r="AL7423" i="1" s="1"/>
  <c r="AK8670" i="1"/>
  <c r="AL8670" i="1" s="1"/>
  <c r="AK9604" i="1"/>
  <c r="AL9604" i="1" s="1"/>
  <c r="AK5947" i="1"/>
  <c r="AL5947" i="1" s="1"/>
  <c r="AK5755" i="1"/>
  <c r="AL5755" i="1" s="1"/>
  <c r="AK4565" i="1"/>
  <c r="AL4565" i="1" s="1"/>
  <c r="AK9317" i="1"/>
  <c r="AL9317" i="1" s="1"/>
  <c r="AK4564" i="1"/>
  <c r="AL4564" i="1" s="1"/>
  <c r="AK7741" i="1"/>
  <c r="AL7741" i="1" s="1"/>
  <c r="AK11042" i="1"/>
  <c r="AL11042" i="1" s="1"/>
  <c r="AK7742" i="1"/>
  <c r="AL7742" i="1" s="1"/>
  <c r="AK7437" i="1"/>
  <c r="AL7437" i="1" s="1"/>
  <c r="AK11014" i="1"/>
  <c r="AL11014" i="1" s="1"/>
  <c r="AK9039" i="1"/>
  <c r="AL9039" i="1" s="1"/>
  <c r="AK8523" i="1"/>
  <c r="AL8523" i="1" s="1"/>
  <c r="AK10697" i="1"/>
  <c r="AL10697" i="1" s="1"/>
  <c r="AK9175" i="1"/>
  <c r="AL9175" i="1" s="1"/>
  <c r="AK4485" i="1"/>
  <c r="AL4485" i="1" s="1"/>
  <c r="AK4969" i="1"/>
  <c r="AL4969" i="1" s="1"/>
  <c r="AK7888" i="1"/>
  <c r="AL7888" i="1" s="1"/>
  <c r="AK7327" i="1"/>
  <c r="AL7327" i="1" s="1"/>
  <c r="AK10694" i="1"/>
  <c r="AL10694" i="1" s="1"/>
  <c r="AK10705" i="1"/>
  <c r="AL10705" i="1" s="1"/>
  <c r="AK8008" i="1"/>
  <c r="AL8008" i="1" s="1"/>
  <c r="AK6406" i="1"/>
  <c r="AL6406" i="1" s="1"/>
  <c r="AK10457" i="1"/>
  <c r="AL10457" i="1" s="1"/>
  <c r="AK5298" i="1"/>
  <c r="AL5298" i="1" s="1"/>
  <c r="AK9505" i="1"/>
  <c r="AL9505" i="1" s="1"/>
  <c r="AK5927" i="1"/>
  <c r="AL5927" i="1" s="1"/>
  <c r="AK4882" i="1"/>
  <c r="AL4882" i="1" s="1"/>
  <c r="AK10570" i="1"/>
  <c r="AL10570" i="1" s="1"/>
  <c r="AK8334" i="1"/>
  <c r="AL8334" i="1" s="1"/>
  <c r="AK5395" i="1"/>
  <c r="AL5395" i="1" s="1"/>
  <c r="AK5264" i="1"/>
  <c r="AL5264" i="1" s="1"/>
  <c r="AK10552" i="1"/>
  <c r="AL10552" i="1" s="1"/>
  <c r="AK9890" i="1"/>
  <c r="AL9890" i="1" s="1"/>
  <c r="AK5478" i="1"/>
  <c r="AL5478" i="1" s="1"/>
  <c r="AK5081" i="1"/>
  <c r="AL5081" i="1" s="1"/>
  <c r="AK5454" i="1"/>
  <c r="AL5454" i="1" s="1"/>
  <c r="AK5091" i="1"/>
  <c r="AL5091" i="1" s="1"/>
  <c r="AK4915" i="1"/>
  <c r="AL4915" i="1" s="1"/>
  <c r="AK5483" i="1"/>
  <c r="AL5483" i="1" s="1"/>
  <c r="AK5444" i="1"/>
  <c r="AL5444" i="1" s="1"/>
  <c r="AK4694" i="1"/>
  <c r="AL4694" i="1" s="1"/>
  <c r="AK5498" i="1"/>
  <c r="AL5498" i="1" s="1"/>
  <c r="AK5076" i="1"/>
  <c r="AL5076" i="1" s="1"/>
  <c r="AK5502" i="1"/>
  <c r="AL5502" i="1" s="1"/>
  <c r="AK5504" i="1"/>
  <c r="AL5504" i="1" s="1"/>
  <c r="AK10463" i="1"/>
  <c r="AL10463" i="1" s="1"/>
  <c r="AK5335" i="1"/>
  <c r="AL5335" i="1" s="1"/>
  <c r="AK7574" i="1"/>
  <c r="AL7574" i="1" s="1"/>
  <c r="AK7669" i="1"/>
  <c r="AL7669" i="1" s="1"/>
  <c r="AK7590" i="1"/>
  <c r="AL7590" i="1" s="1"/>
  <c r="AK8274" i="1"/>
  <c r="AL8274" i="1" s="1"/>
  <c r="AK10343" i="1"/>
  <c r="AL10343" i="1" s="1"/>
  <c r="AK10546" i="1"/>
  <c r="AL10546" i="1" s="1"/>
  <c r="AK3761" i="1"/>
  <c r="AL3761" i="1" s="1"/>
  <c r="AK6427" i="1"/>
  <c r="AL6427" i="1" s="1"/>
  <c r="AK6625" i="1"/>
  <c r="AL6625" i="1" s="1"/>
  <c r="AK5446" i="1"/>
  <c r="AL5446" i="1" s="1"/>
  <c r="AK6230" i="1"/>
  <c r="AL6230" i="1" s="1"/>
  <c r="AK7268" i="1"/>
  <c r="AL7268" i="1" s="1"/>
  <c r="AK10732" i="1"/>
  <c r="AL10732" i="1" s="1"/>
  <c r="AK10236" i="1"/>
  <c r="AL10236" i="1" s="1"/>
  <c r="AK3653" i="1"/>
  <c r="AL3653" i="1" s="1"/>
  <c r="AK10515" i="1"/>
  <c r="AL10515" i="1" s="1"/>
  <c r="AK9749" i="1"/>
  <c r="AL9749" i="1" s="1"/>
  <c r="AK11216" i="1"/>
  <c r="AL11216" i="1" s="1"/>
  <c r="AK5720" i="1"/>
  <c r="AL5720" i="1" s="1"/>
  <c r="AK9751" i="1"/>
  <c r="AL9751" i="1" s="1"/>
  <c r="AK9738" i="1"/>
  <c r="AL9738" i="1" s="1"/>
  <c r="AK10677" i="1"/>
  <c r="AL10677" i="1" s="1"/>
  <c r="AK10680" i="1"/>
  <c r="AL10680" i="1" s="1"/>
  <c r="AK6065" i="1"/>
  <c r="AL6065" i="1" s="1"/>
  <c r="AK4718" i="1"/>
  <c r="AL4718" i="1" s="1"/>
  <c r="AK10655" i="1"/>
  <c r="AL10655" i="1" s="1"/>
  <c r="AK8800" i="1"/>
  <c r="AL8800" i="1" s="1"/>
  <c r="AK5802" i="1"/>
  <c r="AL5802" i="1" s="1"/>
  <c r="AK6805" i="1"/>
  <c r="AL6805" i="1" s="1"/>
  <c r="AK4227" i="1"/>
  <c r="AL4227" i="1" s="1"/>
  <c r="AK8737" i="1"/>
  <c r="AL8737" i="1" s="1"/>
  <c r="AK7447" i="1"/>
  <c r="AL7447" i="1" s="1"/>
  <c r="AK6906" i="1"/>
  <c r="AL6906" i="1" s="1"/>
  <c r="AK6641" i="1"/>
  <c r="AL6641" i="1" s="1"/>
  <c r="AK8716" i="1"/>
  <c r="AL8716" i="1" s="1"/>
  <c r="AK7991" i="1"/>
  <c r="AL7991" i="1" s="1"/>
  <c r="AK8326" i="1"/>
  <c r="AL8326" i="1" s="1"/>
  <c r="AK9303" i="1"/>
  <c r="AL9303" i="1" s="1"/>
  <c r="AK6529" i="1"/>
  <c r="AL6529" i="1" s="1"/>
  <c r="AK5585" i="1"/>
  <c r="AL5585" i="1" s="1"/>
  <c r="AK5911" i="1"/>
  <c r="AL5911" i="1" s="1"/>
  <c r="AK7719" i="1"/>
  <c r="AL7719" i="1" s="1"/>
  <c r="AK6514" i="1"/>
  <c r="AL6514" i="1" s="1"/>
  <c r="AK9386" i="1"/>
  <c r="AL9386" i="1" s="1"/>
  <c r="AK6534" i="1"/>
  <c r="AL6534" i="1" s="1"/>
  <c r="AK7395" i="1"/>
  <c r="AL7395" i="1" s="1"/>
  <c r="AK6390" i="1"/>
  <c r="AL6390" i="1" s="1"/>
  <c r="AK7478" i="1"/>
  <c r="AL7478" i="1" s="1"/>
  <c r="AK8623" i="1"/>
  <c r="AL8623" i="1" s="1"/>
  <c r="AK7880" i="1"/>
  <c r="AL7880" i="1" s="1"/>
  <c r="AK3826" i="1"/>
  <c r="AL3826" i="1" s="1"/>
  <c r="AK9342" i="1"/>
  <c r="AL9342" i="1" s="1"/>
  <c r="AK9337" i="1"/>
  <c r="AL9337" i="1" s="1"/>
  <c r="AK9787" i="1"/>
  <c r="AL9787" i="1" s="1"/>
  <c r="AK9293" i="1"/>
  <c r="AL9293" i="1" s="1"/>
  <c r="AK10053" i="1"/>
  <c r="AL10053" i="1" s="1"/>
  <c r="AK9930" i="1"/>
  <c r="AL9930" i="1" s="1"/>
  <c r="AK9110" i="1"/>
  <c r="AL9110" i="1" s="1"/>
  <c r="AK9125" i="1"/>
  <c r="AL9125" i="1" s="1"/>
  <c r="AK9130" i="1"/>
  <c r="AL9130" i="1" s="1"/>
  <c r="AK9703" i="1"/>
  <c r="AL9703" i="1" s="1"/>
  <c r="AK10096" i="1"/>
  <c r="AL10096" i="1" s="1"/>
  <c r="AK5791" i="1"/>
  <c r="AL5791" i="1" s="1"/>
  <c r="AK6735" i="1"/>
  <c r="AL6735" i="1" s="1"/>
  <c r="AK4385" i="1"/>
  <c r="AL4385" i="1" s="1"/>
  <c r="AK4380" i="1"/>
  <c r="AL4380" i="1" s="1"/>
  <c r="AK7205" i="1"/>
  <c r="AL7205" i="1" s="1"/>
  <c r="AK10394" i="1"/>
  <c r="AL10394" i="1" s="1"/>
  <c r="AK5282" i="1"/>
  <c r="AL5282" i="1" s="1"/>
  <c r="AK9072" i="1"/>
  <c r="AL9072" i="1" s="1"/>
  <c r="AK11098" i="1"/>
  <c r="AL11098" i="1" s="1"/>
  <c r="AK5364" i="1"/>
  <c r="AL5364" i="1" s="1"/>
  <c r="AK4926" i="1"/>
  <c r="AL4926" i="1" s="1"/>
  <c r="AK4788" i="1"/>
  <c r="AL4788" i="1" s="1"/>
  <c r="AK4765" i="1"/>
  <c r="AL4765" i="1" s="1"/>
  <c r="AK10415" i="1"/>
  <c r="AL10415" i="1" s="1"/>
  <c r="AK9975" i="1"/>
  <c r="AL9975" i="1" s="1"/>
  <c r="AK7565" i="1"/>
  <c r="AL7565" i="1" s="1"/>
  <c r="AK5525" i="1"/>
  <c r="AL5525" i="1" s="1"/>
  <c r="AK6680" i="1"/>
  <c r="AL6680" i="1" s="1"/>
  <c r="AK6812" i="1"/>
  <c r="AL6812" i="1" s="1"/>
  <c r="AK6702" i="1"/>
  <c r="AL6702" i="1" s="1"/>
  <c r="AK9711" i="1"/>
  <c r="AL9711" i="1" s="1"/>
  <c r="AK8440" i="1"/>
  <c r="AL8440" i="1" s="1"/>
  <c r="AK3786" i="1"/>
  <c r="AL3786" i="1" s="1"/>
  <c r="AK10861" i="1"/>
  <c r="AL10861" i="1" s="1"/>
  <c r="AK7017" i="1"/>
  <c r="AL7017" i="1" s="1"/>
  <c r="AK11123" i="1"/>
  <c r="AL11123" i="1" s="1"/>
  <c r="AK4288" i="1"/>
  <c r="AL4288" i="1" s="1"/>
  <c r="AK3749" i="1"/>
  <c r="AL3749" i="1" s="1"/>
  <c r="AK8992" i="1"/>
  <c r="AL8992" i="1" s="1"/>
  <c r="AK5418" i="1"/>
  <c r="AL5418" i="1" s="1"/>
  <c r="AK9454" i="1"/>
  <c r="AL9454" i="1" s="1"/>
  <c r="AK7544" i="1"/>
  <c r="AL7544" i="1" s="1"/>
  <c r="AK5410" i="1"/>
  <c r="AL5410" i="1" s="1"/>
  <c r="AK9351" i="1"/>
  <c r="AL9351" i="1" s="1"/>
  <c r="AK9464" i="1"/>
  <c r="AL9464" i="1" s="1"/>
  <c r="AK11064" i="1"/>
  <c r="AL11064" i="1" s="1"/>
  <c r="AK7176" i="1"/>
  <c r="AL7176" i="1" s="1"/>
  <c r="AK5786" i="1"/>
  <c r="AL5786" i="1" s="1"/>
  <c r="AK11054" i="1"/>
  <c r="AL11054" i="1" s="1"/>
  <c r="AK6498" i="1"/>
  <c r="AL6498" i="1" s="1"/>
  <c r="AK6485" i="1"/>
  <c r="AL6485" i="1" s="1"/>
  <c r="AK8491" i="1"/>
  <c r="AL8491" i="1" s="1"/>
  <c r="AK7162" i="1"/>
  <c r="AL7162" i="1" s="1"/>
  <c r="AK8070" i="1"/>
  <c r="AL8070" i="1" s="1"/>
  <c r="AK8230" i="1"/>
  <c r="AL8230" i="1" s="1"/>
  <c r="AK8251" i="1"/>
  <c r="AL8251" i="1" s="1"/>
  <c r="AK3801" i="1"/>
  <c r="AL3801" i="1" s="1"/>
  <c r="AK8828" i="1"/>
  <c r="AL8828" i="1" s="1"/>
  <c r="AK10596" i="1"/>
  <c r="AL10596" i="1" s="1"/>
  <c r="AK6093" i="1"/>
  <c r="AL6093" i="1" s="1"/>
  <c r="AK6092" i="1"/>
  <c r="AL6092" i="1" s="1"/>
  <c r="AK7312" i="1"/>
  <c r="AL7312" i="1" s="1"/>
  <c r="AK6094" i="1"/>
  <c r="AL6094" i="1" s="1"/>
  <c r="AK6868" i="1"/>
  <c r="AL6868" i="1" s="1"/>
  <c r="AK9121" i="1"/>
  <c r="AL9121" i="1" s="1"/>
  <c r="AK6730" i="1"/>
  <c r="AL6730" i="1" s="1"/>
  <c r="AK6495" i="1"/>
  <c r="AL6495" i="1" s="1"/>
  <c r="AK8242" i="1"/>
  <c r="AL8242" i="1" s="1"/>
  <c r="AK8261" i="1"/>
  <c r="AL8261" i="1" s="1"/>
  <c r="AK9615" i="1"/>
  <c r="AL9615" i="1" s="1"/>
  <c r="AK5154" i="1"/>
  <c r="AL5154" i="1" s="1"/>
  <c r="AK6727" i="1"/>
  <c r="AL6727" i="1" s="1"/>
  <c r="AK6713" i="1"/>
  <c r="AL6713" i="1" s="1"/>
  <c r="AK9251" i="1"/>
  <c r="AL9251" i="1" s="1"/>
  <c r="AK9249" i="1"/>
  <c r="AL9249" i="1" s="1"/>
  <c r="AK10028" i="1"/>
  <c r="AL10028" i="1" s="1"/>
  <c r="AK10048" i="1"/>
  <c r="AL10048" i="1" s="1"/>
  <c r="AK5289" i="1"/>
  <c r="AL5289" i="1" s="1"/>
  <c r="AK7052" i="1"/>
  <c r="AL7052" i="1" s="1"/>
  <c r="AK7055" i="1"/>
  <c r="AL7055" i="1" s="1"/>
  <c r="AK9403" i="1"/>
  <c r="AL9403" i="1" s="1"/>
  <c r="AK4494" i="1"/>
  <c r="AL4494" i="1" s="1"/>
  <c r="AK7639" i="1"/>
  <c r="AL7639" i="1" s="1"/>
  <c r="AK9217" i="1"/>
  <c r="AL9217" i="1" s="1"/>
  <c r="AK6864" i="1"/>
  <c r="AL6864" i="1" s="1"/>
  <c r="AK6858" i="1"/>
  <c r="AL6858" i="1" s="1"/>
  <c r="AK5829" i="1"/>
  <c r="AL5829" i="1" s="1"/>
  <c r="AK6394" i="1"/>
  <c r="AL6394" i="1" s="1"/>
  <c r="AK4309" i="1"/>
  <c r="AL4309" i="1" s="1"/>
  <c r="AK5691" i="1"/>
  <c r="AL5691" i="1" s="1"/>
  <c r="AK5652" i="1"/>
  <c r="AL5652" i="1" s="1"/>
  <c r="AK5314" i="1"/>
  <c r="AL5314" i="1" s="1"/>
  <c r="AK8362" i="1"/>
  <c r="AL8362" i="1" s="1"/>
  <c r="AK7916" i="1"/>
  <c r="AL7916" i="1" s="1"/>
  <c r="AK7745" i="1"/>
  <c r="AL7745" i="1" s="1"/>
  <c r="AK7716" i="1"/>
  <c r="AL7716" i="1" s="1"/>
  <c r="AK8026" i="1"/>
  <c r="AL8026" i="1" s="1"/>
  <c r="AK8894" i="1"/>
  <c r="AL8894" i="1" s="1"/>
  <c r="AK9617" i="1"/>
  <c r="AL9617" i="1" s="1"/>
  <c r="AK9570" i="1"/>
  <c r="AL9570" i="1" s="1"/>
  <c r="AK8752" i="1"/>
  <c r="AL8752" i="1" s="1"/>
  <c r="AK8215" i="1"/>
  <c r="AL8215" i="1" s="1"/>
  <c r="AK7796" i="1"/>
  <c r="AL7796" i="1" s="1"/>
  <c r="AK6462" i="1"/>
  <c r="AL6462" i="1" s="1"/>
  <c r="AK9999" i="1"/>
  <c r="AL9999" i="1" s="1"/>
  <c r="AK5693" i="1"/>
  <c r="AL5693" i="1" s="1"/>
  <c r="AK11302" i="1"/>
  <c r="AL11302" i="1" s="1"/>
  <c r="AK8153" i="1"/>
  <c r="AL8153" i="1" s="1"/>
  <c r="AK6936" i="1"/>
  <c r="AL6936" i="1" s="1"/>
  <c r="AK3693" i="1"/>
  <c r="AL3693" i="1" s="1"/>
  <c r="AK10930" i="1"/>
  <c r="AL10930" i="1" s="1"/>
  <c r="AK7149" i="1"/>
  <c r="AL7149" i="1" s="1"/>
  <c r="AK7156" i="1"/>
  <c r="AL7156" i="1" s="1"/>
  <c r="AK4947" i="1"/>
  <c r="AL4947" i="1" s="1"/>
  <c r="AK11263" i="1"/>
  <c r="AL11263" i="1" s="1"/>
  <c r="AK11223" i="1"/>
  <c r="AL11223" i="1" s="1"/>
  <c r="AK11045" i="1"/>
  <c r="AL11045" i="1" s="1"/>
  <c r="AK11235" i="1"/>
  <c r="AL11235" i="1" s="1"/>
  <c r="AK11206" i="1"/>
  <c r="AL11206" i="1" s="1"/>
  <c r="AK9565" i="1"/>
  <c r="AL9565" i="1" s="1"/>
  <c r="AK9302" i="1"/>
  <c r="AL9302" i="1" s="1"/>
  <c r="AK3757" i="1"/>
  <c r="AL3757" i="1" s="1"/>
  <c r="AK7877" i="1"/>
  <c r="AL7877" i="1" s="1"/>
  <c r="AK9951" i="1"/>
  <c r="AL9951" i="1" s="1"/>
  <c r="AK6598" i="1"/>
  <c r="AL6598" i="1" s="1"/>
  <c r="AK8169" i="1"/>
  <c r="AL8169" i="1" s="1"/>
  <c r="AK4184" i="1"/>
  <c r="AL4184" i="1" s="1"/>
  <c r="AK8071" i="1"/>
  <c r="AL8071" i="1" s="1"/>
  <c r="AK5193" i="1"/>
  <c r="AL5193" i="1" s="1"/>
  <c r="AK10215" i="1"/>
  <c r="AL10215" i="1" s="1"/>
  <c r="AK6833" i="1"/>
  <c r="AL6833" i="1" s="1"/>
  <c r="AK7810" i="1"/>
  <c r="AL7810" i="1" s="1"/>
  <c r="AK4273" i="1"/>
  <c r="AL4273" i="1" s="1"/>
  <c r="AK4238" i="1"/>
  <c r="AL4238" i="1" s="1"/>
  <c r="AK8962" i="1"/>
  <c r="AL8962" i="1" s="1"/>
  <c r="AK8439" i="1"/>
  <c r="AL8439" i="1" s="1"/>
  <c r="AK6938" i="1"/>
  <c r="AL6938" i="1" s="1"/>
  <c r="AK10926" i="1"/>
  <c r="AL10926" i="1" s="1"/>
  <c r="AK10923" i="1"/>
  <c r="AL10923" i="1" s="1"/>
  <c r="AK6572" i="1"/>
  <c r="AL6572" i="1" s="1"/>
  <c r="AK5991" i="1"/>
  <c r="AL5991" i="1" s="1"/>
  <c r="AK4666" i="1"/>
  <c r="AL4666" i="1" s="1"/>
  <c r="AK7981" i="1"/>
  <c r="AL7981" i="1" s="1"/>
  <c r="AK5876" i="1"/>
  <c r="AL5876" i="1" s="1"/>
  <c r="AK3666" i="1"/>
  <c r="AL3666" i="1" s="1"/>
  <c r="AK11299" i="1"/>
  <c r="AL11299" i="1" s="1"/>
  <c r="AK3671" i="1"/>
  <c r="AL3671" i="1" s="1"/>
  <c r="AK7613" i="1"/>
  <c r="AL7613" i="1" s="1"/>
  <c r="AK10193" i="1"/>
  <c r="AL10193" i="1" s="1"/>
  <c r="AK4323" i="1"/>
  <c r="AL4323" i="1" s="1"/>
  <c r="AK4591" i="1"/>
  <c r="AL4591" i="1" s="1"/>
  <c r="AK5881" i="1"/>
  <c r="AL5881" i="1" s="1"/>
  <c r="AK5889" i="1"/>
  <c r="AL5889" i="1" s="1"/>
  <c r="AK10801" i="1"/>
  <c r="AL10801" i="1" s="1"/>
  <c r="AK5236" i="1"/>
  <c r="AL5236" i="1" s="1"/>
  <c r="AK5233" i="1"/>
  <c r="AL5233" i="1" s="1"/>
  <c r="AK5244" i="1"/>
  <c r="AL5244" i="1" s="1"/>
  <c r="AK9848" i="1"/>
  <c r="AL9848" i="1" s="1"/>
  <c r="AK6211" i="1"/>
  <c r="AL6211" i="1" s="1"/>
  <c r="AK9868" i="1"/>
  <c r="AL9868" i="1" s="1"/>
  <c r="AK9810" i="1"/>
  <c r="AL9810" i="1" s="1"/>
  <c r="AK7855" i="1"/>
  <c r="AL7855" i="1" s="1"/>
  <c r="AK5359" i="1"/>
  <c r="AL5359" i="1" s="1"/>
  <c r="AK9797" i="1"/>
  <c r="AL9797" i="1" s="1"/>
  <c r="AK10268" i="1"/>
  <c r="AL10268" i="1" s="1"/>
  <c r="AK8390" i="1"/>
  <c r="AL8390" i="1" s="1"/>
  <c r="AK8202" i="1"/>
  <c r="AL8202" i="1" s="1"/>
  <c r="AK5538" i="1"/>
  <c r="AL5538" i="1" s="1"/>
  <c r="AK11088" i="1"/>
  <c r="AL11088" i="1" s="1"/>
  <c r="AK5529" i="1"/>
  <c r="AL5529" i="1" s="1"/>
  <c r="AK9904" i="1"/>
  <c r="AL9904" i="1" s="1"/>
  <c r="AK6478" i="1"/>
  <c r="AL6478" i="1" s="1"/>
  <c r="AK6451" i="1"/>
  <c r="AL6451" i="1" s="1"/>
  <c r="AK9010" i="1"/>
  <c r="AL9010" i="1" s="1"/>
  <c r="AK6447" i="1"/>
  <c r="AL6447" i="1" s="1"/>
  <c r="AK5006" i="1"/>
  <c r="AL5006" i="1" s="1"/>
  <c r="AK4395" i="1"/>
  <c r="AL4395" i="1" s="1"/>
  <c r="AK4401" i="1"/>
  <c r="AL4401" i="1" s="1"/>
  <c r="AK5925" i="1"/>
  <c r="AL5925" i="1" s="1"/>
  <c r="AK7944" i="1"/>
  <c r="AL7944" i="1" s="1"/>
  <c r="AK7925" i="1"/>
  <c r="AL7925" i="1" s="1"/>
  <c r="AK4732" i="1"/>
  <c r="AL4732" i="1" s="1"/>
  <c r="AK8785" i="1"/>
  <c r="AL8785" i="1" s="1"/>
  <c r="AK8857" i="1"/>
  <c r="AL8857" i="1" s="1"/>
  <c r="AK8866" i="1"/>
  <c r="AL8866" i="1" s="1"/>
  <c r="AK6154" i="1"/>
  <c r="AL6154" i="1" s="1"/>
  <c r="AK6185" i="1"/>
  <c r="AL6185" i="1" s="1"/>
  <c r="AK8316" i="1"/>
  <c r="AL8316" i="1" s="1"/>
  <c r="AK8277" i="1"/>
  <c r="AL8277" i="1" s="1"/>
  <c r="AK8859" i="1"/>
  <c r="AL8859" i="1" s="1"/>
  <c r="AK8854" i="1"/>
  <c r="AL8854" i="1" s="1"/>
  <c r="AK5191" i="1"/>
  <c r="AL5191" i="1" s="1"/>
  <c r="AK4409" i="1"/>
  <c r="AL4409" i="1" s="1"/>
  <c r="AK4622" i="1"/>
  <c r="AL4622" i="1" s="1"/>
  <c r="AK4630" i="1"/>
  <c r="AL4630" i="1" s="1"/>
  <c r="AK9756" i="1"/>
  <c r="AL9756" i="1" s="1"/>
  <c r="AK4521" i="1"/>
  <c r="AL4521" i="1" s="1"/>
  <c r="AK3741" i="1"/>
  <c r="AL3741" i="1" s="1"/>
  <c r="AK8611" i="1"/>
  <c r="AL8611" i="1" s="1"/>
  <c r="AK11118" i="1"/>
  <c r="AL11118" i="1" s="1"/>
  <c r="AK5255" i="1"/>
  <c r="AL5255" i="1" s="1"/>
  <c r="AK8306" i="1"/>
  <c r="AL8306" i="1" s="1"/>
  <c r="AK8988" i="1"/>
  <c r="AL8988" i="1" s="1"/>
  <c r="AK10018" i="1"/>
  <c r="AL10018" i="1" s="1"/>
  <c r="AK8109" i="1"/>
  <c r="AL8109" i="1" s="1"/>
  <c r="AK8038" i="1"/>
  <c r="AL8038" i="1" s="1"/>
  <c r="AK8047" i="1"/>
  <c r="AL8047" i="1" s="1"/>
  <c r="AK4337" i="1"/>
  <c r="AL4337" i="1" s="1"/>
  <c r="AK7514" i="1"/>
  <c r="AL7514" i="1" s="1"/>
  <c r="AK8808" i="1"/>
  <c r="AL8808" i="1" s="1"/>
  <c r="AK9187" i="1"/>
  <c r="AL9187" i="1" s="1"/>
  <c r="AK7582" i="1"/>
  <c r="AL7582" i="1" s="1"/>
  <c r="AK9183" i="1"/>
  <c r="AL9183" i="1" s="1"/>
  <c r="AK4906" i="1"/>
  <c r="AL4906" i="1" s="1"/>
  <c r="AK7494" i="1"/>
  <c r="AL7494" i="1" s="1"/>
  <c r="AK5199" i="1"/>
  <c r="AL5199" i="1" s="1"/>
  <c r="AK4970" i="1"/>
  <c r="AL4970" i="1" s="1"/>
  <c r="AK10285" i="1"/>
  <c r="AL10285" i="1" s="1"/>
  <c r="AK9167" i="1"/>
  <c r="AL9167" i="1" s="1"/>
  <c r="AK5605" i="1"/>
  <c r="AL5605" i="1" s="1"/>
  <c r="AK5259" i="1"/>
  <c r="AL5259" i="1" s="1"/>
  <c r="AK5325" i="1"/>
  <c r="AL5325" i="1" s="1"/>
  <c r="AK9796" i="1"/>
  <c r="AL9796" i="1" s="1"/>
  <c r="AK5132" i="1"/>
  <c r="AL5132" i="1" s="1"/>
  <c r="AK8409" i="1"/>
  <c r="AL8409" i="1" s="1"/>
  <c r="AK4952" i="1"/>
  <c r="AL4952" i="1" s="1"/>
  <c r="AK5142" i="1"/>
  <c r="AL5142" i="1" s="1"/>
  <c r="AK8175" i="1"/>
  <c r="AL8175" i="1" s="1"/>
  <c r="AK7890" i="1"/>
  <c r="AL7890" i="1" s="1"/>
  <c r="AK7468" i="1"/>
  <c r="AL7468" i="1" s="1"/>
  <c r="AK7883" i="1"/>
  <c r="AL7883" i="1" s="1"/>
  <c r="AK5820" i="1"/>
  <c r="AL5820" i="1" s="1"/>
  <c r="AK6531" i="1"/>
  <c r="AL6531" i="1" s="1"/>
  <c r="AK10220" i="1"/>
  <c r="AL10220" i="1" s="1"/>
  <c r="AK8945" i="1"/>
  <c r="AL8945" i="1" s="1"/>
  <c r="AK10298" i="1"/>
  <c r="AL10298" i="1" s="1"/>
  <c r="AK9427" i="1"/>
  <c r="AL9427" i="1" s="1"/>
  <c r="AK6335" i="1"/>
  <c r="AL6335" i="1" s="1"/>
  <c r="AK7508" i="1"/>
  <c r="AL7508" i="1" s="1"/>
  <c r="AK7902" i="1"/>
  <c r="AL7902" i="1" s="1"/>
  <c r="AK10797" i="1"/>
  <c r="AL10797" i="1" s="1"/>
  <c r="AK6112" i="1"/>
  <c r="AL6112" i="1" s="1"/>
  <c r="AK8367" i="1"/>
  <c r="AL8367" i="1" s="1"/>
  <c r="AK5773" i="1"/>
  <c r="AL5773" i="1" s="1"/>
  <c r="AK4611" i="1"/>
  <c r="AL4611" i="1" s="1"/>
  <c r="AK9035" i="1"/>
  <c r="AL9035" i="1" s="1"/>
  <c r="AK8673" i="1"/>
  <c r="AL8673" i="1" s="1"/>
  <c r="AK4658" i="1"/>
  <c r="AL4658" i="1" s="1"/>
  <c r="AK8668" i="1"/>
  <c r="AL8668" i="1" s="1"/>
  <c r="AK4568" i="1"/>
  <c r="AL4568" i="1" s="1"/>
  <c r="AK7315" i="1"/>
  <c r="AL7315" i="1" s="1"/>
  <c r="AK7430" i="1"/>
  <c r="AL7430" i="1" s="1"/>
  <c r="AK10788" i="1"/>
  <c r="AL10788" i="1" s="1"/>
  <c r="AK9049" i="1"/>
  <c r="AL9049" i="1" s="1"/>
  <c r="AK9038" i="1"/>
  <c r="AL9038" i="1" s="1"/>
  <c r="AK8519" i="1"/>
  <c r="AL8519" i="1" s="1"/>
  <c r="AK8425" i="1"/>
  <c r="AL8425" i="1" s="1"/>
  <c r="AK10698" i="1"/>
  <c r="AL10698" i="1" s="1"/>
  <c r="AK9361" i="1"/>
  <c r="AL9361" i="1" s="1"/>
  <c r="AK9177" i="1"/>
  <c r="AL9177" i="1" s="1"/>
  <c r="AK9031" i="1"/>
  <c r="AL9031" i="1" s="1"/>
  <c r="AK4852" i="1"/>
  <c r="AL4852" i="1" s="1"/>
  <c r="AK5810" i="1"/>
  <c r="AL5810" i="1" s="1"/>
  <c r="AK4999" i="1"/>
  <c r="AL4999" i="1" s="1"/>
  <c r="AK7339" i="1"/>
  <c r="AL7339" i="1" s="1"/>
  <c r="AK7328" i="1"/>
  <c r="AL7328" i="1" s="1"/>
  <c r="AK4983" i="1"/>
  <c r="AL4983" i="1" s="1"/>
  <c r="AK10442" i="1"/>
  <c r="AL10442" i="1" s="1"/>
  <c r="AK10469" i="1"/>
  <c r="AL10469" i="1" s="1"/>
  <c r="AK7909" i="1"/>
  <c r="AL7909" i="1" s="1"/>
  <c r="AK5435" i="1"/>
  <c r="AL5435" i="1" s="1"/>
  <c r="AK9423" i="1"/>
  <c r="AL9423" i="1" s="1"/>
  <c r="AK6449" i="1"/>
  <c r="AL6449" i="1" s="1"/>
  <c r="AK4159" i="1"/>
  <c r="AL4159" i="1" s="1"/>
  <c r="AK5389" i="1"/>
  <c r="AL5389" i="1" s="1"/>
  <c r="AK10541" i="1"/>
  <c r="AL10541" i="1" s="1"/>
  <c r="AK5270" i="1"/>
  <c r="AL5270" i="1" s="1"/>
  <c r="AK4156" i="1"/>
  <c r="AL4156" i="1" s="1"/>
  <c r="AK8644" i="1"/>
  <c r="AL8644" i="1" s="1"/>
  <c r="AK4162" i="1"/>
  <c r="AL4162" i="1" s="1"/>
  <c r="AK4879" i="1"/>
  <c r="AL4879" i="1" s="1"/>
  <c r="AK5058" i="1"/>
  <c r="AL5058" i="1" s="1"/>
  <c r="AK5672" i="1"/>
  <c r="AL5672" i="1" s="1"/>
  <c r="AK5455" i="1"/>
  <c r="AL5455" i="1" s="1"/>
  <c r="AK4688" i="1"/>
  <c r="AL4688" i="1" s="1"/>
  <c r="AK5459" i="1"/>
  <c r="AL5459" i="1" s="1"/>
  <c r="AK5488" i="1"/>
  <c r="AL5488" i="1" s="1"/>
  <c r="AK5491" i="1"/>
  <c r="AL5491" i="1" s="1"/>
  <c r="AK5447" i="1"/>
  <c r="AL5447" i="1" s="1"/>
  <c r="AK5066" i="1"/>
  <c r="AL5066" i="1" s="1"/>
  <c r="AK10484" i="1"/>
  <c r="AL10484" i="1" s="1"/>
  <c r="AK4703" i="1"/>
  <c r="AL4703" i="1" s="1"/>
  <c r="AK5401" i="1"/>
  <c r="AL5401" i="1" s="1"/>
  <c r="AK5506" i="1"/>
  <c r="AL5506" i="1" s="1"/>
  <c r="AK10356" i="1"/>
  <c r="AL10356" i="1" s="1"/>
  <c r="AK9531" i="1"/>
  <c r="AL9531" i="1" s="1"/>
  <c r="AK11132" i="1"/>
  <c r="AL11132" i="1" s="1"/>
  <c r="AK4676" i="1"/>
  <c r="AL4676" i="1" s="1"/>
  <c r="AK10631" i="1"/>
  <c r="AL10631" i="1" s="1"/>
  <c r="AK10505" i="1"/>
  <c r="AL10505" i="1" s="1"/>
  <c r="AK4892" i="1"/>
  <c r="AL4892" i="1" s="1"/>
  <c r="AK4911" i="1"/>
  <c r="AL4911" i="1" s="1"/>
  <c r="AK10852" i="1"/>
  <c r="AL10852" i="1" s="1"/>
  <c r="AK10900" i="1"/>
  <c r="AL10900" i="1" s="1"/>
  <c r="AK3662" i="1"/>
  <c r="AL3662" i="1" s="1"/>
  <c r="AK10235" i="1"/>
  <c r="AL10235" i="1" s="1"/>
  <c r="AK3546" i="1"/>
  <c r="AL3546" i="1" s="1"/>
  <c r="AK11114" i="1"/>
  <c r="AL11114" i="1" s="1"/>
  <c r="AK8103" i="1"/>
  <c r="AL8103" i="1" s="1"/>
  <c r="AK10498" i="1"/>
  <c r="AL10498" i="1" s="1"/>
  <c r="AK6471" i="1"/>
  <c r="AL6471" i="1" s="1"/>
  <c r="AK10672" i="1"/>
  <c r="AL10672" i="1" s="1"/>
  <c r="AK10678" i="1"/>
  <c r="AL10678" i="1" s="1"/>
  <c r="AK4230" i="1"/>
  <c r="AL4230" i="1" s="1"/>
  <c r="AK7978" i="1"/>
  <c r="AL7978" i="1" s="1"/>
  <c r="AK4857" i="1"/>
  <c r="AL4857" i="1" s="1"/>
  <c r="AK8661" i="1"/>
  <c r="AL8661" i="1" s="1"/>
  <c r="AK7673" i="1"/>
  <c r="AL7673" i="1" s="1"/>
  <c r="AK4832" i="1"/>
  <c r="AL4832" i="1" s="1"/>
  <c r="AK10654" i="1"/>
  <c r="AL10654" i="1" s="1"/>
  <c r="AK11238" i="1"/>
  <c r="AL11238" i="1" s="1"/>
  <c r="AK7709" i="1"/>
  <c r="AL7709" i="1" s="1"/>
  <c r="AK4228" i="1"/>
  <c r="AL4228" i="1" s="1"/>
  <c r="AK7572" i="1"/>
  <c r="AL7572" i="1" s="1"/>
  <c r="AK9221" i="1"/>
  <c r="AL9221" i="1" s="1"/>
  <c r="AK9452" i="1"/>
  <c r="AL9452" i="1" s="1"/>
  <c r="AK6377" i="1"/>
  <c r="AL6377" i="1" s="1"/>
  <c r="AK6824" i="1"/>
  <c r="AL6824" i="1" s="1"/>
  <c r="AK9228" i="1"/>
  <c r="AL9228" i="1" s="1"/>
  <c r="AK9575" i="1"/>
  <c r="AL9575" i="1" s="1"/>
  <c r="AK9567" i="1"/>
  <c r="AL9567" i="1" s="1"/>
  <c r="AK6516" i="1"/>
  <c r="AL6516" i="1" s="1"/>
  <c r="AK9236" i="1"/>
  <c r="AL9236" i="1" s="1"/>
  <c r="AK7956" i="1"/>
  <c r="AL7956" i="1" s="1"/>
  <c r="AK7417" i="1"/>
  <c r="AL7417" i="1" s="1"/>
  <c r="AK5739" i="1"/>
  <c r="AL5739" i="1" s="1"/>
  <c r="AK8110" i="1"/>
  <c r="AL8110" i="1" s="1"/>
  <c r="AK8603" i="1"/>
  <c r="AL8603" i="1" s="1"/>
  <c r="AK7399" i="1"/>
  <c r="AL7399" i="1" s="1"/>
  <c r="AK6405" i="1"/>
  <c r="AL6405" i="1" s="1"/>
  <c r="AK8633" i="1"/>
  <c r="AL8633" i="1" s="1"/>
  <c r="AK7244" i="1"/>
  <c r="AL7244" i="1" s="1"/>
  <c r="AK7119" i="1"/>
  <c r="AL7119" i="1" s="1"/>
  <c r="AK7503" i="1"/>
  <c r="AL7503" i="1" s="1"/>
  <c r="AK5343" i="1"/>
  <c r="AL5343" i="1" s="1"/>
  <c r="AK9341" i="1"/>
  <c r="AL9341" i="1" s="1"/>
  <c r="AK9325" i="1"/>
  <c r="AL9325" i="1" s="1"/>
  <c r="AK7231" i="1"/>
  <c r="AL7231" i="1" s="1"/>
  <c r="AK9319" i="1"/>
  <c r="AL9319" i="1" s="1"/>
  <c r="AK7772" i="1"/>
  <c r="AL7772" i="1" s="1"/>
  <c r="AK10055" i="1"/>
  <c r="AL10055" i="1" s="1"/>
  <c r="AK5463" i="1"/>
  <c r="AL5463" i="1" s="1"/>
  <c r="AK9103" i="1"/>
  <c r="AL9103" i="1" s="1"/>
  <c r="AK3758" i="1"/>
  <c r="AL3758" i="1" s="1"/>
  <c r="AK9127" i="1"/>
  <c r="AL9127" i="1" s="1"/>
  <c r="AK10036" i="1"/>
  <c r="AL10036" i="1" s="1"/>
  <c r="AK10682" i="1"/>
  <c r="AL10682" i="1" s="1"/>
  <c r="AK5778" i="1"/>
  <c r="AL5778" i="1" s="1"/>
  <c r="AK6652" i="1"/>
  <c r="AL6652" i="1" s="1"/>
  <c r="AK6665" i="1"/>
  <c r="AL6665" i="1" s="1"/>
  <c r="AK7238" i="1"/>
  <c r="AL7238" i="1" s="1"/>
  <c r="AK7041" i="1"/>
  <c r="AL7041" i="1" s="1"/>
  <c r="AK6084" i="1"/>
  <c r="AL6084" i="1" s="1"/>
  <c r="AK9996" i="1"/>
  <c r="AL9996" i="1" s="1"/>
  <c r="AK10398" i="1"/>
  <c r="AL10398" i="1" s="1"/>
  <c r="AK7117" i="1"/>
  <c r="AL7117" i="1" s="1"/>
  <c r="AK7241" i="1"/>
  <c r="AL7241" i="1" s="1"/>
  <c r="AK7211" i="1"/>
  <c r="AL7211" i="1" s="1"/>
  <c r="AK9074" i="1"/>
  <c r="AL9074" i="1" s="1"/>
  <c r="AK4927" i="1"/>
  <c r="AL4927" i="1" s="1"/>
  <c r="AK7209" i="1"/>
  <c r="AL7209" i="1" s="1"/>
  <c r="AK7874" i="1"/>
  <c r="AL7874" i="1" s="1"/>
  <c r="AK7272" i="1"/>
  <c r="AL7272" i="1" s="1"/>
  <c r="AK4785" i="1"/>
  <c r="AL4785" i="1" s="1"/>
  <c r="AK4770" i="1"/>
  <c r="AL4770" i="1" s="1"/>
  <c r="AK4777" i="1"/>
  <c r="AL4777" i="1" s="1"/>
  <c r="AK7953" i="1"/>
  <c r="AL7953" i="1" s="1"/>
  <c r="AK11100" i="1"/>
  <c r="AL11100" i="1" s="1"/>
  <c r="AK7007" i="1"/>
  <c r="AL7007" i="1" s="1"/>
  <c r="AK6672" i="1"/>
  <c r="AL6672" i="1" s="1"/>
  <c r="AK10634" i="1"/>
  <c r="AL10634" i="1" s="1"/>
  <c r="AK10191" i="1"/>
  <c r="AL10191" i="1" s="1"/>
  <c r="AK10139" i="1"/>
  <c r="AL10139" i="1" s="1"/>
  <c r="AK3793" i="1"/>
  <c r="AL3793" i="1" s="1"/>
  <c r="AK9991" i="1"/>
  <c r="AL9991" i="1" s="1"/>
  <c r="AK8082" i="1"/>
  <c r="AL8082" i="1" s="1"/>
  <c r="AK3788" i="1"/>
  <c r="AL3788" i="1" s="1"/>
  <c r="AK6618" i="1"/>
  <c r="AL6618" i="1" s="1"/>
  <c r="AK10862" i="1"/>
  <c r="AL10862" i="1" s="1"/>
  <c r="AK3501" i="1"/>
  <c r="AL3501" i="1" s="1"/>
  <c r="AK9533" i="1"/>
  <c r="AL9533" i="1" s="1"/>
  <c r="AK4287" i="1"/>
  <c r="AL4287" i="1" s="1"/>
  <c r="AK4544" i="1"/>
  <c r="AL4544" i="1" s="1"/>
  <c r="AK9779" i="1"/>
  <c r="AL9779" i="1" s="1"/>
  <c r="AK9356" i="1"/>
  <c r="AL9356" i="1" s="1"/>
  <c r="AK8654" i="1"/>
  <c r="AL8654" i="1" s="1"/>
  <c r="AK11066" i="1"/>
  <c r="AL11066" i="1" s="1"/>
  <c r="AK7178" i="1"/>
  <c r="AL7178" i="1" s="1"/>
  <c r="AK11267" i="1"/>
  <c r="AL11267" i="1" s="1"/>
  <c r="AK11200" i="1"/>
  <c r="AL11200" i="1" s="1"/>
  <c r="AK7783" i="1"/>
  <c r="AL7783" i="1" s="1"/>
  <c r="AK8056" i="1"/>
  <c r="AL8056" i="1" s="1"/>
  <c r="AK8063" i="1"/>
  <c r="AL8063" i="1" s="1"/>
  <c r="AK6488" i="1"/>
  <c r="AL6488" i="1" s="1"/>
  <c r="AK8265" i="1"/>
  <c r="AL8265" i="1" s="1"/>
  <c r="AK3799" i="1"/>
  <c r="AL3799" i="1" s="1"/>
  <c r="AK7218" i="1"/>
  <c r="AL7218" i="1" s="1"/>
  <c r="AK9135" i="1"/>
  <c r="AL9135" i="1" s="1"/>
  <c r="AK8270" i="1"/>
  <c r="AL8270" i="1" s="1"/>
  <c r="AK8231" i="1"/>
  <c r="AL8231" i="1" s="1"/>
  <c r="AK8240" i="1"/>
  <c r="AL8240" i="1" s="1"/>
  <c r="AK9115" i="1"/>
  <c r="AL9115" i="1" s="1"/>
  <c r="AK9767" i="1"/>
  <c r="AL9767" i="1" s="1"/>
  <c r="AK6898" i="1"/>
  <c r="AL6898" i="1" s="1"/>
  <c r="AK9768" i="1"/>
  <c r="AL9768" i="1" s="1"/>
  <c r="AK7003" i="1"/>
  <c r="AL7003" i="1" s="1"/>
  <c r="AK6728" i="1"/>
  <c r="AL6728" i="1" s="1"/>
  <c r="AK11063" i="1"/>
  <c r="AL11063" i="1" s="1"/>
  <c r="AK6486" i="1"/>
  <c r="AL6486" i="1" s="1"/>
  <c r="AK8396" i="1"/>
  <c r="AL8396" i="1" s="1"/>
  <c r="AK9997" i="1"/>
  <c r="AL9997" i="1" s="1"/>
  <c r="AK8201" i="1"/>
  <c r="AL8201" i="1" s="1"/>
  <c r="AK6732" i="1"/>
  <c r="AL6732" i="1" s="1"/>
  <c r="AK8078" i="1"/>
  <c r="AL8078" i="1" s="1"/>
  <c r="AK9212" i="1"/>
  <c r="AL9212" i="1" s="1"/>
  <c r="AK9772" i="1"/>
  <c r="AL9772" i="1" s="1"/>
  <c r="AK7062" i="1"/>
  <c r="AL7062" i="1" s="1"/>
  <c r="AK5354" i="1"/>
  <c r="AL5354" i="1" s="1"/>
  <c r="AK4495" i="1"/>
  <c r="AL4495" i="1" s="1"/>
  <c r="AK7644" i="1"/>
  <c r="AL7644" i="1" s="1"/>
  <c r="AK8960" i="1"/>
  <c r="AL8960" i="1" s="1"/>
  <c r="AK9205" i="1"/>
  <c r="AL9205" i="1" s="1"/>
  <c r="AK6857" i="1"/>
  <c r="AL6857" i="1" s="1"/>
  <c r="AK6865" i="1"/>
  <c r="AL6865" i="1" s="1"/>
  <c r="AK5830" i="1"/>
  <c r="AL5830" i="1" s="1"/>
  <c r="AK4321" i="1"/>
  <c r="AL4321" i="1" s="1"/>
  <c r="AK5179" i="1"/>
  <c r="AL5179" i="1" s="1"/>
  <c r="AK7298" i="1"/>
  <c r="AL7298" i="1" s="1"/>
  <c r="AK8907" i="1"/>
  <c r="AL8907" i="1" s="1"/>
  <c r="AK4817" i="1"/>
  <c r="AL4817" i="1" s="1"/>
  <c r="AK6202" i="1"/>
  <c r="AL6202" i="1" s="1"/>
  <c r="AK4827" i="1"/>
  <c r="AL4827" i="1" s="1"/>
  <c r="AK9487" i="1"/>
  <c r="AL9487" i="1" s="1"/>
  <c r="AK6760" i="1"/>
  <c r="AL6760" i="1" s="1"/>
  <c r="AK10003" i="1"/>
  <c r="AL10003" i="1" s="1"/>
  <c r="AK7416" i="1"/>
  <c r="AL7416" i="1" s="1"/>
  <c r="AK4813" i="1"/>
  <c r="AL4813" i="1" s="1"/>
  <c r="AK8281" i="1"/>
  <c r="AL8281" i="1" s="1"/>
  <c r="AK8150" i="1"/>
  <c r="AL8150" i="1" s="1"/>
  <c r="AK10062" i="1"/>
  <c r="AL10062" i="1" s="1"/>
  <c r="AK6685" i="1"/>
  <c r="AL6685" i="1" s="1"/>
  <c r="AK9780" i="1"/>
  <c r="AL9780" i="1" s="1"/>
  <c r="AK3694" i="1"/>
  <c r="AL3694" i="1" s="1"/>
  <c r="AK6946" i="1"/>
  <c r="AL6946" i="1" s="1"/>
  <c r="AK7142" i="1"/>
  <c r="AL7142" i="1" s="1"/>
  <c r="AK6767" i="1"/>
  <c r="AL6767" i="1" s="1"/>
  <c r="AK11167" i="1"/>
  <c r="AL11167" i="1" s="1"/>
  <c r="AK11044" i="1"/>
  <c r="AL11044" i="1" s="1"/>
  <c r="AK11159" i="1"/>
  <c r="AL11159" i="1" s="1"/>
  <c r="AK11272" i="1"/>
  <c r="AL11272" i="1" s="1"/>
  <c r="AK11273" i="1"/>
  <c r="AL11273" i="1" s="1"/>
  <c r="AK9892" i="1"/>
  <c r="AL9892" i="1" s="1"/>
  <c r="AK6247" i="1"/>
  <c r="AL6247" i="1" s="1"/>
  <c r="AK10565" i="1"/>
  <c r="AL10565" i="1" s="1"/>
  <c r="AK11290" i="1"/>
  <c r="AL11290" i="1" s="1"/>
  <c r="AK3550" i="1"/>
  <c r="AL3550" i="1" s="1"/>
  <c r="AK3573" i="1"/>
  <c r="AL3573" i="1" s="1"/>
  <c r="AK3610" i="1"/>
  <c r="AL3610" i="1" s="1"/>
  <c r="AK8298" i="1"/>
  <c r="AL8298" i="1" s="1"/>
  <c r="AK6970" i="1"/>
  <c r="AL6970" i="1" s="1"/>
  <c r="AK6961" i="1"/>
  <c r="AL6961" i="1" s="1"/>
  <c r="AK7164" i="1"/>
  <c r="AL7164" i="1" s="1"/>
  <c r="AK6972" i="1"/>
  <c r="AL6972" i="1" s="1"/>
  <c r="AK9949" i="1"/>
  <c r="AL9949" i="1" s="1"/>
  <c r="AK9401" i="1"/>
  <c r="AL9401" i="1" s="1"/>
  <c r="AK10038" i="1"/>
  <c r="AL10038" i="1" s="1"/>
  <c r="AK10039" i="1"/>
  <c r="AL10039" i="1" s="1"/>
  <c r="AK3498" i="1"/>
  <c r="AL3498" i="1" s="1"/>
  <c r="AK9778" i="1"/>
  <c r="AL9778" i="1" s="1"/>
  <c r="AK10169" i="1"/>
  <c r="AL10169" i="1" s="1"/>
  <c r="AK7215" i="1"/>
  <c r="AL7215" i="1" s="1"/>
  <c r="AK10617" i="1"/>
  <c r="AL10617" i="1" s="1"/>
  <c r="AK4193" i="1"/>
  <c r="AL4193" i="1" s="1"/>
  <c r="AK5299" i="1"/>
  <c r="AL5299" i="1" s="1"/>
  <c r="AK5185" i="1"/>
  <c r="AL5185" i="1" s="1"/>
  <c r="AK9345" i="1"/>
  <c r="AL9345" i="1" s="1"/>
  <c r="AK9609" i="1"/>
  <c r="AL9609" i="1" s="1"/>
  <c r="AK6139" i="1"/>
  <c r="AL6139" i="1" s="1"/>
  <c r="AK10116" i="1"/>
  <c r="AL10116" i="1" s="1"/>
  <c r="AK6186" i="1"/>
  <c r="AL6186" i="1" s="1"/>
  <c r="AK4979" i="1"/>
  <c r="AL4979" i="1" s="1"/>
  <c r="AK10222" i="1"/>
  <c r="AL10222" i="1" s="1"/>
  <c r="AK8224" i="1"/>
  <c r="AL8224" i="1" s="1"/>
  <c r="AK5858" i="1"/>
  <c r="AL5858" i="1" s="1"/>
  <c r="AK5839" i="1"/>
  <c r="AL5839" i="1" s="1"/>
  <c r="AK3763" i="1"/>
  <c r="AL3763" i="1" s="1"/>
  <c r="AK6835" i="1"/>
  <c r="AL6835" i="1" s="1"/>
  <c r="AK7150" i="1"/>
  <c r="AL7150" i="1" s="1"/>
  <c r="AK4429" i="1"/>
  <c r="AL4429" i="1" s="1"/>
  <c r="AK4235" i="1"/>
  <c r="AL4235" i="1" s="1"/>
  <c r="AK4935" i="1"/>
  <c r="AL4935" i="1" s="1"/>
  <c r="AK7386" i="1"/>
  <c r="AL7386" i="1" s="1"/>
  <c r="AK7689" i="1"/>
  <c r="AL7689" i="1" s="1"/>
  <c r="AK4728" i="1"/>
  <c r="AL4728" i="1" s="1"/>
  <c r="AK3505" i="1"/>
  <c r="AL3505" i="1" s="1"/>
  <c r="AK3712" i="1"/>
  <c r="AL3712" i="1" s="1"/>
  <c r="AK4680" i="1"/>
  <c r="AL4680" i="1" s="1"/>
  <c r="AK4270" i="1"/>
  <c r="AL4270" i="1" s="1"/>
  <c r="AK4167" i="1"/>
  <c r="AL4167" i="1" s="1"/>
  <c r="AK3539" i="1"/>
  <c r="AL3539" i="1" s="1"/>
  <c r="AK3526" i="1"/>
  <c r="AL3526" i="1" s="1"/>
  <c r="AK5321" i="1"/>
  <c r="AL5321" i="1" s="1"/>
  <c r="AK4356" i="1"/>
  <c r="AL4356" i="1" s="1"/>
  <c r="AK4505" i="1"/>
  <c r="AL4505" i="1" s="1"/>
  <c r="AK9546" i="1"/>
  <c r="AL9546" i="1" s="1"/>
  <c r="AK4216" i="1"/>
  <c r="AL4216" i="1" s="1"/>
  <c r="AK7825" i="1"/>
  <c r="AL7825" i="1" s="1"/>
  <c r="AK6011" i="1"/>
  <c r="AL6011" i="1" s="1"/>
  <c r="AK4242" i="1"/>
  <c r="AL4242" i="1" s="1"/>
  <c r="AK11189" i="1"/>
  <c r="AL11189" i="1" s="1"/>
  <c r="AK4586" i="1"/>
  <c r="AL4586" i="1" s="1"/>
  <c r="AK4887" i="1"/>
  <c r="AL4887" i="1" s="1"/>
  <c r="AK3809" i="1"/>
  <c r="AL3809" i="1" s="1"/>
  <c r="AK5724" i="1"/>
  <c r="AL5724" i="1" s="1"/>
  <c r="AK6895" i="1"/>
  <c r="AL6895" i="1" s="1"/>
  <c r="AK3735" i="1"/>
  <c r="AL3735" i="1" s="1"/>
  <c r="AK3538" i="1"/>
  <c r="AL3538" i="1" s="1"/>
  <c r="AK4578" i="1"/>
  <c r="AL4578" i="1" s="1"/>
  <c r="AK9408" i="1"/>
  <c r="AL9408" i="1" s="1"/>
  <c r="AK8826" i="1"/>
  <c r="AL8826" i="1" s="1"/>
  <c r="AK10897" i="1"/>
  <c r="AL10897" i="1" s="1"/>
  <c r="AK7992" i="1"/>
  <c r="AL7992" i="1" s="1"/>
  <c r="AK10913" i="1"/>
  <c r="AL10913" i="1" s="1"/>
  <c r="AK6569" i="1"/>
  <c r="AL6569" i="1" s="1"/>
  <c r="AK9229" i="1"/>
  <c r="AL9229" i="1" s="1"/>
  <c r="AK6552" i="1"/>
  <c r="AL6552" i="1" s="1"/>
  <c r="AK6575" i="1"/>
  <c r="AL6575" i="1" s="1"/>
  <c r="AK8891" i="1"/>
  <c r="AL8891" i="1" s="1"/>
  <c r="AK5864" i="1"/>
  <c r="AL5864" i="1" s="1"/>
  <c r="AK9244" i="1"/>
  <c r="AL9244" i="1" s="1"/>
  <c r="AK4240" i="1"/>
  <c r="AL4240" i="1" s="1"/>
  <c r="AK8844" i="1"/>
  <c r="AL8844" i="1" s="1"/>
  <c r="AK5816" i="1"/>
  <c r="AL5816" i="1" s="1"/>
  <c r="AK6608" i="1"/>
  <c r="AL6608" i="1" s="1"/>
  <c r="AK5155" i="1"/>
  <c r="AL5155" i="1" s="1"/>
  <c r="AK6344" i="1"/>
  <c r="AL6344" i="1" s="1"/>
  <c r="AK9199" i="1"/>
  <c r="AL9199" i="1" s="1"/>
  <c r="AK8803" i="1"/>
  <c r="AL8803" i="1" s="1"/>
  <c r="AK4759" i="1"/>
  <c r="AL4759" i="1" s="1"/>
  <c r="AK9269" i="1"/>
  <c r="AL9269" i="1" s="1"/>
  <c r="AK6044" i="1"/>
  <c r="AL6044" i="1" s="1"/>
  <c r="AK8404" i="1"/>
  <c r="AL8404" i="1" s="1"/>
  <c r="AK4642" i="1"/>
  <c r="AL4642" i="1" s="1"/>
  <c r="AK4550" i="1"/>
  <c r="AL4550" i="1" s="1"/>
  <c r="AK4545" i="1"/>
  <c r="AL4545" i="1" s="1"/>
  <c r="AK9870" i="1"/>
  <c r="AL9870" i="1" s="1"/>
  <c r="AK7612" i="1"/>
  <c r="AL7612" i="1" s="1"/>
  <c r="AK11125" i="1"/>
  <c r="AL11125" i="1" s="1"/>
  <c r="AK9715" i="1"/>
  <c r="AL9715" i="1" s="1"/>
  <c r="AK8032" i="1"/>
  <c r="AL8032" i="1" s="1"/>
  <c r="AK11303" i="1"/>
  <c r="AL11303" i="1" s="1"/>
  <c r="AK6890" i="1"/>
  <c r="AL6890" i="1" s="1"/>
  <c r="AK9021" i="1"/>
  <c r="AL9021" i="1" s="1"/>
  <c r="AK9007" i="1"/>
  <c r="AL9007" i="1" s="1"/>
  <c r="AK8107" i="1"/>
  <c r="AL8107" i="1" s="1"/>
  <c r="AK10929" i="1"/>
  <c r="AL10929" i="1" s="1"/>
  <c r="AK4245" i="1"/>
  <c r="AL4245" i="1" s="1"/>
  <c r="AK4250" i="1"/>
  <c r="AL4250" i="1" s="1"/>
  <c r="AK5993" i="1"/>
  <c r="AL5993" i="1" s="1"/>
  <c r="AK5888" i="1"/>
  <c r="AL5888" i="1" s="1"/>
  <c r="AK5968" i="1"/>
  <c r="AL5968" i="1" s="1"/>
  <c r="AK5980" i="1"/>
  <c r="AL5980" i="1" s="1"/>
  <c r="AK3503" i="1"/>
  <c r="AL3503" i="1" s="1"/>
  <c r="AK8703" i="1"/>
  <c r="AL8703" i="1" s="1"/>
  <c r="AK7335" i="1"/>
  <c r="AL7335" i="1" s="1"/>
  <c r="AK7654" i="1"/>
  <c r="AL7654" i="1" s="1"/>
  <c r="AK4504" i="1"/>
  <c r="AL4504" i="1" s="1"/>
  <c r="AK4255" i="1"/>
  <c r="AL4255" i="1" s="1"/>
  <c r="AK6501" i="1"/>
  <c r="AL6501" i="1" s="1"/>
  <c r="AK6043" i="1"/>
  <c r="AL6043" i="1" s="1"/>
  <c r="AK3734" i="1"/>
  <c r="AL3734" i="1" s="1"/>
  <c r="AK3536" i="1"/>
  <c r="AL3536" i="1" s="1"/>
  <c r="AK8812" i="1"/>
  <c r="AL8812" i="1" s="1"/>
  <c r="AK8199" i="1"/>
  <c r="AL8199" i="1" s="1"/>
  <c r="AK9720" i="1"/>
  <c r="AL9720" i="1" s="1"/>
  <c r="AK5937" i="1"/>
  <c r="AL5937" i="1" s="1"/>
  <c r="AK7954" i="1"/>
  <c r="AL7954" i="1" s="1"/>
  <c r="AK5928" i="1"/>
  <c r="AL5928" i="1" s="1"/>
  <c r="AK6691" i="1"/>
  <c r="AL6691" i="1" s="1"/>
  <c r="AK8006" i="1"/>
  <c r="AL8006" i="1" s="1"/>
  <c r="AK5900" i="1"/>
  <c r="AL5900" i="1" s="1"/>
  <c r="AK5959" i="1"/>
  <c r="AL5959" i="1" s="1"/>
  <c r="AK5248" i="1"/>
  <c r="AL5248" i="1" s="1"/>
  <c r="AK9851" i="1"/>
  <c r="AL9851" i="1" s="1"/>
  <c r="AK7591" i="1"/>
  <c r="AL7591" i="1" s="1"/>
  <c r="AK9854" i="1"/>
  <c r="AL9854" i="1" s="1"/>
  <c r="AK9857" i="1"/>
  <c r="AL9857" i="1" s="1"/>
  <c r="AK8315" i="1"/>
  <c r="AL8315" i="1" s="1"/>
  <c r="AK6118" i="1"/>
  <c r="AL6118" i="1" s="1"/>
  <c r="AK6128" i="1"/>
  <c r="AL6128" i="1" s="1"/>
  <c r="AK6208" i="1"/>
  <c r="AL6208" i="1" s="1"/>
  <c r="AK8389" i="1"/>
  <c r="AL8389" i="1" s="1"/>
  <c r="AK7307" i="1"/>
  <c r="AL7307" i="1" s="1"/>
  <c r="AK8206" i="1"/>
  <c r="AL8206" i="1" s="1"/>
  <c r="AK8195" i="1"/>
  <c r="AL8195" i="1" s="1"/>
  <c r="AK8308" i="1"/>
  <c r="AL8308" i="1" s="1"/>
  <c r="AK9004" i="1"/>
  <c r="AL9004" i="1" s="1"/>
  <c r="AK8939" i="1"/>
  <c r="AL8939" i="1" s="1"/>
  <c r="AK9622" i="1"/>
  <c r="AL9622" i="1" s="1"/>
  <c r="AK7424" i="1"/>
  <c r="AL7424" i="1" s="1"/>
  <c r="AK6428" i="1"/>
  <c r="AL6428" i="1" s="1"/>
  <c r="AK6035" i="1"/>
  <c r="AL6035" i="1" s="1"/>
  <c r="AK5924" i="1"/>
  <c r="AL5924" i="1" s="1"/>
  <c r="AK5020" i="1"/>
  <c r="AL5020" i="1" s="1"/>
  <c r="AK6450" i="1"/>
  <c r="AL6450" i="1" s="1"/>
  <c r="AK5031" i="1"/>
  <c r="AL5031" i="1" s="1"/>
  <c r="AK8031" i="1"/>
  <c r="AL8031" i="1" s="1"/>
  <c r="AK4394" i="1"/>
  <c r="AL4394" i="1" s="1"/>
  <c r="AK4400" i="1"/>
  <c r="AL4400" i="1" s="1"/>
  <c r="AK8789" i="1"/>
  <c r="AL8789" i="1" s="1"/>
  <c r="AK8883" i="1"/>
  <c r="AL8883" i="1" s="1"/>
  <c r="AK4739" i="1"/>
  <c r="AL4739" i="1" s="1"/>
  <c r="AK5639" i="1"/>
  <c r="AL5639" i="1" s="1"/>
  <c r="AK9861" i="1"/>
  <c r="AL9861" i="1" s="1"/>
  <c r="AK8855" i="1"/>
  <c r="AL8855" i="1" s="1"/>
  <c r="AK8861" i="1"/>
  <c r="AL8861" i="1" s="1"/>
  <c r="AK8917" i="1"/>
  <c r="AL8917" i="1" s="1"/>
  <c r="AK8586" i="1"/>
  <c r="AL8586" i="1" s="1"/>
  <c r="AK8583" i="1"/>
  <c r="AL8583" i="1" s="1"/>
  <c r="AK8582" i="1"/>
  <c r="AL8582" i="1" s="1"/>
  <c r="AK5196" i="1"/>
  <c r="AL5196" i="1" s="1"/>
  <c r="AK4460" i="1"/>
  <c r="AL4460" i="1" s="1"/>
  <c r="AK4619" i="1"/>
  <c r="AL4619" i="1" s="1"/>
  <c r="AK7332" i="1"/>
  <c r="AL7332" i="1" s="1"/>
  <c r="AK4904" i="1"/>
  <c r="AL4904" i="1" s="1"/>
  <c r="AK1380" i="1"/>
  <c r="AL1380" i="1" s="1"/>
  <c r="AK2590" i="1"/>
  <c r="AL2590" i="1" s="1"/>
  <c r="AK2889" i="1"/>
  <c r="AL2889" i="1" s="1"/>
  <c r="AK597" i="1"/>
  <c r="AL597" i="1" s="1"/>
  <c r="AK67" i="1"/>
  <c r="AL67" i="1" s="1"/>
  <c r="AK62" i="1"/>
  <c r="AL62" i="1" s="1"/>
  <c r="AK58" i="1"/>
  <c r="AL58" i="1" s="1"/>
  <c r="AK1000" i="1"/>
  <c r="AL1000" i="1" s="1"/>
  <c r="AK592" i="1"/>
  <c r="AL592" i="1" s="1"/>
  <c r="AK637" i="1"/>
  <c r="AL637" i="1" s="1"/>
  <c r="AK71" i="1"/>
  <c r="AL71" i="1" s="1"/>
  <c r="AK78" i="1"/>
  <c r="AL78" i="1" s="1"/>
  <c r="AK49" i="1"/>
  <c r="AL49" i="1" s="1"/>
  <c r="AK114" i="1"/>
  <c r="AL114" i="1" s="1"/>
  <c r="AK45" i="1"/>
  <c r="AL45" i="1" s="1"/>
  <c r="AK1318" i="1"/>
  <c r="AL1318" i="1" s="1"/>
  <c r="AK2915" i="1"/>
  <c r="AL2915" i="1" s="1"/>
  <c r="AK148" i="1"/>
  <c r="AL148" i="1" s="1"/>
  <c r="AK1047" i="1"/>
  <c r="AL1047" i="1" s="1"/>
  <c r="AK1081" i="1"/>
  <c r="AL1081" i="1" s="1"/>
  <c r="AK202" i="1"/>
  <c r="AL202" i="1" s="1"/>
  <c r="AK627" i="1"/>
  <c r="AL627" i="1" s="1"/>
  <c r="AK1110" i="1"/>
  <c r="AL1110" i="1" s="1"/>
  <c r="AK822" i="1"/>
  <c r="AL822" i="1" s="1"/>
  <c r="AK225" i="1"/>
  <c r="AL225" i="1" s="1"/>
  <c r="AK30" i="1"/>
  <c r="AL30" i="1" s="1" a="1"/>
  <c r="AL30" i="1" s="1"/>
  <c r="AK220" i="1"/>
  <c r="AL220" i="1" s="1"/>
  <c r="AK548" i="1"/>
  <c r="AL548" i="1" s="1"/>
  <c r="AK2487" i="1"/>
  <c r="AL2487" i="1" s="1"/>
  <c r="AK1315" i="1"/>
  <c r="AL1315" i="1" s="1"/>
  <c r="AK2484" i="1"/>
  <c r="AL2484" i="1" s="1"/>
  <c r="AK2965" i="1"/>
  <c r="AL2965" i="1" s="1"/>
  <c r="AK1221" i="1"/>
  <c r="AL1221" i="1" s="1"/>
  <c r="AK2838" i="1"/>
  <c r="AL2838" i="1" s="1"/>
  <c r="AK2632" i="1"/>
  <c r="AL2632" i="1" s="1"/>
  <c r="AK2822" i="1"/>
  <c r="AL2822" i="1" s="1"/>
  <c r="AK998" i="1"/>
  <c r="AL998" i="1" s="1"/>
  <c r="AK3309" i="1"/>
  <c r="AL3309" i="1" s="1"/>
  <c r="AK311" i="1"/>
  <c r="AL311" i="1" s="1"/>
  <c r="AK1075" i="1"/>
  <c r="AL1075" i="1" s="1"/>
  <c r="AK1095" i="1"/>
  <c r="AL1095" i="1" s="1"/>
  <c r="AK1070" i="1"/>
  <c r="AL1070" i="1" s="1"/>
  <c r="AK874" i="1"/>
  <c r="AL874" i="1" s="1"/>
  <c r="AK2406" i="1"/>
  <c r="AL2406" i="1" s="1"/>
  <c r="AK920" i="1"/>
  <c r="AL920" i="1" s="1"/>
  <c r="AK293" i="1"/>
  <c r="AL293" i="1" s="1"/>
  <c r="AK1407" i="1"/>
  <c r="AL1407" i="1" s="1"/>
  <c r="AK3358" i="1"/>
  <c r="AL3358" i="1" s="1"/>
  <c r="AK3375" i="1"/>
  <c r="AL3375" i="1" s="1"/>
  <c r="AK3162" i="1"/>
  <c r="AL3162" i="1" s="1"/>
  <c r="AK3164" i="1"/>
  <c r="AL3164" i="1" s="1"/>
  <c r="AK1308" i="1"/>
  <c r="AL1308" i="1" s="1"/>
  <c r="AK544" i="1"/>
  <c r="AL544" i="1" s="1"/>
  <c r="AK1910" i="1"/>
  <c r="AL1910" i="1" s="1"/>
  <c r="AK1048" i="1"/>
  <c r="AL1048" i="1" s="1"/>
  <c r="AK1209" i="1"/>
  <c r="AL1209" i="1" s="1"/>
  <c r="AK2126" i="1"/>
  <c r="AL2126" i="1" s="1"/>
  <c r="AK2111" i="1"/>
  <c r="AL2111" i="1" s="1"/>
  <c r="AK2776" i="1"/>
  <c r="AL2776" i="1" s="1"/>
  <c r="AK2165" i="1"/>
  <c r="AL2165" i="1" s="1"/>
  <c r="AK2569" i="1"/>
  <c r="AL2569" i="1" s="1"/>
  <c r="AK565" i="1"/>
  <c r="AL565" i="1" s="1"/>
  <c r="AK967" i="1"/>
  <c r="AL967" i="1" s="1"/>
  <c r="AK891" i="1"/>
  <c r="AL891" i="1" s="1"/>
  <c r="AK711" i="1"/>
  <c r="AL711" i="1" s="1"/>
  <c r="AK2083" i="1"/>
  <c r="AL2083" i="1" s="1"/>
  <c r="AK203" i="1"/>
  <c r="AL203" i="1" s="1"/>
  <c r="AK2330" i="1"/>
  <c r="AL2330" i="1" s="1"/>
  <c r="AK3035" i="1"/>
  <c r="AL3035" i="1" s="1"/>
  <c r="AK1212" i="1"/>
  <c r="AL1212" i="1" s="1"/>
  <c r="AK2495" i="1"/>
  <c r="AL2495" i="1" s="1"/>
  <c r="AK2332" i="1"/>
  <c r="AL2332" i="1" s="1"/>
  <c r="AK2673" i="1"/>
  <c r="AL2673" i="1" s="1"/>
  <c r="AK2069" i="1"/>
  <c r="AL2069" i="1" s="1"/>
  <c r="AK514" i="1"/>
  <c r="AL514" i="1" s="1"/>
  <c r="AK663" i="1"/>
  <c r="AL663" i="1" s="1"/>
  <c r="AK519" i="1"/>
  <c r="AL519" i="1" s="1"/>
  <c r="AK1338" i="1"/>
  <c r="AL1338" i="1" s="1"/>
  <c r="AK2225" i="1"/>
  <c r="AL2225" i="1" s="1"/>
  <c r="AK964" i="1"/>
  <c r="AL964" i="1" s="1"/>
  <c r="AK937" i="1"/>
  <c r="AL937" i="1" s="1"/>
  <c r="AK3024" i="1"/>
  <c r="AL3024" i="1" s="1"/>
  <c r="AK3026" i="1"/>
  <c r="AL3026" i="1" s="1"/>
  <c r="AK3034" i="1"/>
  <c r="AL3034" i="1" s="1"/>
  <c r="AK2098" i="1"/>
  <c r="AL2098" i="1" s="1"/>
  <c r="AK814" i="1"/>
  <c r="AL814" i="1" s="1"/>
  <c r="AK2411" i="1"/>
  <c r="AL2411" i="1" s="1"/>
  <c r="AK1346" i="1"/>
  <c r="AL1346" i="1" s="1"/>
  <c r="AK2947" i="1"/>
  <c r="AL2947" i="1" s="1"/>
  <c r="AK1040" i="1"/>
  <c r="AL1040" i="1" s="1"/>
  <c r="AK173" i="1"/>
  <c r="AL173" i="1" s="1"/>
  <c r="AK1177" i="1"/>
  <c r="AL1177" i="1" s="1"/>
  <c r="AK263" i="1"/>
  <c r="AL263" i="1" s="1"/>
  <c r="AK3017" i="1"/>
  <c r="AL3017" i="1" s="1"/>
  <c r="AK2046" i="1"/>
  <c r="AL2046" i="1" s="1"/>
  <c r="AK352" i="1"/>
  <c r="AL352" i="1" s="1"/>
  <c r="AK2911" i="1"/>
  <c r="AL2911" i="1" s="1"/>
  <c r="AK3290" i="1"/>
  <c r="AL3290" i="1" s="1"/>
  <c r="AK1281" i="1"/>
  <c r="AL1281" i="1" s="1"/>
  <c r="AK2042" i="1"/>
  <c r="AL2042" i="1" s="1"/>
  <c r="AK3037" i="1"/>
  <c r="AL3037" i="1" s="1"/>
  <c r="AK2810" i="1"/>
  <c r="AL2810" i="1" s="1"/>
  <c r="AK3132" i="1"/>
  <c r="AL3132" i="1" s="1"/>
  <c r="AK3396" i="1"/>
  <c r="AL3396" i="1" s="1"/>
  <c r="AK3114" i="1"/>
  <c r="AL3114" i="1" s="1"/>
  <c r="AK355" i="1"/>
  <c r="AL355" i="1" s="1"/>
  <c r="AK390" i="1"/>
  <c r="AL390" i="1" s="1"/>
  <c r="AK382" i="1"/>
  <c r="AL382" i="1" s="1"/>
  <c r="AK444" i="1"/>
  <c r="AL444" i="1" s="1"/>
  <c r="AK463" i="1"/>
  <c r="AL463" i="1" s="1"/>
  <c r="AK2305" i="1"/>
  <c r="AL2305" i="1" s="1"/>
  <c r="AK2172" i="1"/>
  <c r="AL2172" i="1" s="1"/>
  <c r="AK2179" i="1"/>
  <c r="AL2179" i="1" s="1"/>
  <c r="AK2338" i="1"/>
  <c r="AL2338" i="1" s="1"/>
  <c r="AK2254" i="1"/>
  <c r="AL2254" i="1" s="1"/>
  <c r="AK2348" i="1"/>
  <c r="AL2348" i="1" s="1"/>
  <c r="AK2434" i="1"/>
  <c r="AL2434" i="1" s="1"/>
  <c r="AK2236" i="1"/>
  <c r="AL2236" i="1" s="1"/>
  <c r="AK2297" i="1"/>
  <c r="AL2297" i="1" s="1"/>
  <c r="AK2284" i="1"/>
  <c r="AL2284" i="1" s="1"/>
  <c r="AK3279" i="1"/>
  <c r="AL3279" i="1" s="1"/>
  <c r="AK29" i="1"/>
  <c r="AL29" i="1" s="1" a="1"/>
  <c r="AL29" i="1" s="1"/>
  <c r="AK1332" i="1"/>
  <c r="AL1332" i="1" s="1"/>
  <c r="AK7" i="1"/>
  <c r="AL7" i="1" s="1" a="1"/>
  <c r="AL7" i="1" s="1"/>
  <c r="AK3418" i="1"/>
  <c r="AL3418" i="1" s="1"/>
  <c r="AK3095" i="1"/>
  <c r="AL3095" i="1" s="1"/>
  <c r="AK3425" i="1"/>
  <c r="AL3425" i="1" s="1"/>
  <c r="AK1151" i="1"/>
  <c r="AL1151" i="1" s="1"/>
  <c r="AK3198" i="1"/>
  <c r="AL3198" i="1" s="1"/>
  <c r="AK777" i="1"/>
  <c r="AL777" i="1" s="1"/>
  <c r="AK99" i="1"/>
  <c r="AL99" i="1" s="1"/>
  <c r="AK843" i="1"/>
  <c r="AL843" i="1" s="1"/>
  <c r="AK3204" i="1"/>
  <c r="AL3204" i="1" s="1"/>
  <c r="AK2948" i="1"/>
  <c r="AL2948" i="1" s="1"/>
  <c r="AK1020" i="1"/>
  <c r="AL1020" i="1" s="1"/>
  <c r="AK791" i="1"/>
  <c r="AL791" i="1" s="1"/>
  <c r="AK3388" i="1"/>
  <c r="AL3388" i="1" s="1"/>
  <c r="AK3136" i="1"/>
  <c r="AL3136" i="1" s="1"/>
  <c r="AK3308" i="1"/>
  <c r="AL3308" i="1" s="1"/>
  <c r="AK2958" i="1"/>
  <c r="AL2958" i="1" s="1"/>
  <c r="AK428" i="1"/>
  <c r="AL428" i="1" s="1"/>
  <c r="AK2250" i="1"/>
  <c r="AL2250" i="1" s="1"/>
  <c r="AK3439" i="1"/>
  <c r="AL3439" i="1" s="1"/>
  <c r="AK239" i="1"/>
  <c r="AL239" i="1" s="1"/>
  <c r="AK254" i="1"/>
  <c r="AL254" i="1" s="1"/>
  <c r="AK1311" i="1"/>
  <c r="AL1311" i="1" s="1"/>
  <c r="AK304" i="1"/>
  <c r="AL304" i="1" s="1"/>
  <c r="AK1146" i="1"/>
  <c r="AL1146" i="1" s="1"/>
  <c r="AK2231" i="1"/>
  <c r="AL2231" i="1" s="1"/>
  <c r="AK2825" i="1"/>
  <c r="AL2825" i="1" s="1"/>
  <c r="AK3318" i="1"/>
  <c r="AL3318" i="1" s="1"/>
  <c r="AK237" i="1"/>
  <c r="AL237" i="1" s="1"/>
  <c r="AK832" i="1"/>
  <c r="AL832" i="1" s="1"/>
  <c r="AK2921" i="1"/>
  <c r="AL2921" i="1" s="1"/>
  <c r="AK3085" i="1"/>
  <c r="AL3085" i="1" s="1"/>
  <c r="AK2758" i="1"/>
  <c r="AL2758" i="1" s="1"/>
  <c r="AK2469" i="1"/>
  <c r="AL2469" i="1" s="1"/>
  <c r="AK221" i="1"/>
  <c r="AL221" i="1" s="1"/>
  <c r="AK3186" i="1"/>
  <c r="AL3186" i="1" s="1"/>
  <c r="AK3446" i="1"/>
  <c r="AL3446" i="1" s="1"/>
  <c r="AK3392" i="1"/>
  <c r="AL3392" i="1" s="1"/>
  <c r="AK2467" i="1"/>
  <c r="AL2467" i="1" s="1"/>
  <c r="AK3391" i="1"/>
  <c r="AL3391" i="1" s="1"/>
  <c r="AK3104" i="1"/>
  <c r="AL3104" i="1" s="1"/>
  <c r="AK1142" i="1"/>
  <c r="AL1142" i="1" s="1"/>
  <c r="AK3401" i="1"/>
  <c r="AL3401" i="1" s="1"/>
  <c r="AK260" i="1"/>
  <c r="AL260" i="1" s="1"/>
  <c r="AK1042" i="1"/>
  <c r="AL1042" i="1" s="1"/>
  <c r="AK2685" i="1"/>
  <c r="AL2685" i="1" s="1"/>
  <c r="AK1055" i="1"/>
  <c r="AL1055" i="1" s="1"/>
  <c r="AK3050" i="1"/>
  <c r="AL3050" i="1" s="1"/>
  <c r="AK3370" i="1"/>
  <c r="AL3370" i="1" s="1"/>
  <c r="AK2854" i="1"/>
  <c r="AL2854" i="1" s="1"/>
  <c r="AK3315" i="1"/>
  <c r="AL3315" i="1" s="1"/>
  <c r="AK1253" i="1"/>
  <c r="AL1253" i="1" s="1"/>
  <c r="AK2049" i="1"/>
  <c r="AL2049" i="1" s="1"/>
  <c r="AK1940" i="1"/>
  <c r="AL1940" i="1" s="1"/>
  <c r="AK1981" i="1"/>
  <c r="AL1981" i="1" s="1"/>
  <c r="AK1934" i="1"/>
  <c r="AL1934" i="1" s="1"/>
  <c r="AK1978" i="1"/>
  <c r="AL1978" i="1" s="1"/>
  <c r="AK1962" i="1"/>
  <c r="AL1962" i="1" s="1"/>
  <c r="AK2005" i="1"/>
  <c r="AL2005" i="1" s="1"/>
  <c r="AK1931" i="1"/>
  <c r="AL1931" i="1" s="1"/>
  <c r="AK1992" i="1"/>
  <c r="AL1992" i="1" s="1"/>
  <c r="AK2022" i="1"/>
  <c r="AL2022" i="1" s="1"/>
  <c r="AK425" i="1"/>
  <c r="AL425" i="1" s="1"/>
  <c r="AK547" i="1"/>
  <c r="AL547" i="1" s="1"/>
  <c r="AK413" i="1"/>
  <c r="AL413" i="1" s="1"/>
  <c r="AK87" i="1"/>
  <c r="AL87" i="1" s="1"/>
  <c r="AK1328" i="1"/>
  <c r="AL1328" i="1" s="1"/>
  <c r="AK683" i="1"/>
  <c r="AL683" i="1" s="1"/>
  <c r="AK2591" i="1"/>
  <c r="AL2591" i="1" s="1"/>
  <c r="AK599" i="1"/>
  <c r="AL599" i="1" s="1"/>
  <c r="AK2652" i="1"/>
  <c r="AL2652" i="1" s="1"/>
  <c r="AK163" i="1"/>
  <c r="AL163" i="1" s="1"/>
  <c r="AK57" i="1"/>
  <c r="AL57" i="1" s="1"/>
  <c r="AK72" i="1"/>
  <c r="AL72" i="1" s="1"/>
  <c r="AK79" i="1"/>
  <c r="AL79" i="1" s="1"/>
  <c r="AK50" i="1"/>
  <c r="AL50" i="1" s="1"/>
  <c r="AK435" i="1"/>
  <c r="AL435" i="1" s="1"/>
  <c r="AK607" i="1"/>
  <c r="AL607" i="1" s="1"/>
  <c r="AK611" i="1"/>
  <c r="AL611" i="1" s="1"/>
  <c r="AK1109" i="1"/>
  <c r="AL1109" i="1" s="1"/>
  <c r="AK216" i="1"/>
  <c r="AL216" i="1" s="1"/>
  <c r="AK1050" i="1"/>
  <c r="AL1050" i="1" s="1"/>
  <c r="AK1107" i="1"/>
  <c r="AL1107" i="1" s="1"/>
  <c r="AK796" i="1"/>
  <c r="AL796" i="1" s="1"/>
  <c r="AK3059" i="1"/>
  <c r="AL3059" i="1" s="1"/>
  <c r="AK1090" i="1"/>
  <c r="AL1090" i="1" s="1"/>
  <c r="AK3101" i="1"/>
  <c r="AL3101" i="1" s="1"/>
  <c r="AK1057" i="1"/>
  <c r="AL1057" i="1" s="1"/>
  <c r="AK1316" i="1"/>
  <c r="AL1316" i="1" s="1"/>
  <c r="AK1247" i="1"/>
  <c r="AL1247" i="1" s="1"/>
  <c r="AK2552" i="1"/>
  <c r="AL2552" i="1" s="1"/>
  <c r="AK255" i="1"/>
  <c r="AL255" i="1" s="1"/>
  <c r="AK680" i="1"/>
  <c r="AL680" i="1" s="1"/>
  <c r="AK286" i="1"/>
  <c r="AL286" i="1" s="1"/>
  <c r="AK1352" i="1"/>
  <c r="AL1352" i="1" s="1"/>
  <c r="AK671" i="1"/>
  <c r="AL671" i="1" s="1"/>
  <c r="AK1361" i="1"/>
  <c r="AL1361" i="1" s="1"/>
  <c r="AK1076" i="1"/>
  <c r="AL1076" i="1" s="1"/>
  <c r="AK1077" i="1"/>
  <c r="AL1077" i="1" s="1"/>
  <c r="AK180" i="1"/>
  <c r="AL180" i="1" s="1"/>
  <c r="AK741" i="1"/>
  <c r="AL741" i="1" s="1"/>
  <c r="AK3381" i="1"/>
  <c r="AL3381" i="1" s="1"/>
  <c r="AK681" i="1"/>
  <c r="AL681" i="1" s="1"/>
  <c r="AK921" i="1"/>
  <c r="AL921" i="1" s="1"/>
  <c r="AK3173" i="1"/>
  <c r="AL3173" i="1" s="1"/>
  <c r="AK2310" i="1"/>
  <c r="AL2310" i="1" s="1"/>
  <c r="AK670" i="1"/>
  <c r="AL670" i="1" s="1"/>
  <c r="AK2857" i="1"/>
  <c r="AL2857" i="1" s="1"/>
  <c r="AK2127" i="1"/>
  <c r="AL2127" i="1" s="1"/>
  <c r="AK2998" i="1"/>
  <c r="AL2998" i="1" s="1"/>
  <c r="AK2777" i="1"/>
  <c r="AL2777" i="1" s="1"/>
  <c r="AK2140" i="1"/>
  <c r="AL2140" i="1" s="1"/>
  <c r="AK883" i="1"/>
  <c r="AL883" i="1" s="1"/>
  <c r="AK2574" i="1"/>
  <c r="AL2574" i="1" s="1"/>
  <c r="AK1252" i="1"/>
  <c r="AL1252" i="1" s="1"/>
  <c r="AK2651" i="1"/>
  <c r="AL2651" i="1" s="1"/>
  <c r="AK1906" i="1"/>
  <c r="AL1906" i="1" s="1"/>
  <c r="AK959" i="1"/>
  <c r="AL959" i="1" s="1"/>
  <c r="AK841" i="1"/>
  <c r="AL841" i="1" s="1"/>
  <c r="AK278" i="1"/>
  <c r="AL278" i="1" s="1"/>
  <c r="AK700" i="1"/>
  <c r="AL700" i="1" s="1"/>
  <c r="AK2084" i="1"/>
  <c r="AL2084" i="1" s="1"/>
  <c r="AK1366" i="1"/>
  <c r="AL1366" i="1" s="1"/>
  <c r="AK3429" i="1"/>
  <c r="AL3429" i="1" s="1"/>
  <c r="AK2515" i="1"/>
  <c r="AL2515" i="1" s="1"/>
  <c r="AK3051" i="1"/>
  <c r="AL3051" i="1" s="1"/>
  <c r="AK2609" i="1"/>
  <c r="AL2609" i="1" s="1"/>
  <c r="AK2608" i="1"/>
  <c r="AL2608" i="1" s="1"/>
  <c r="AK2534" i="1"/>
  <c r="AL2534" i="1" s="1"/>
  <c r="AK2507" i="1"/>
  <c r="AL2507" i="1" s="1"/>
  <c r="AK2048" i="1"/>
  <c r="AL2048" i="1" s="1"/>
  <c r="AK2724" i="1"/>
  <c r="AL2724" i="1" s="1"/>
  <c r="AK395" i="1"/>
  <c r="AL395" i="1" s="1"/>
  <c r="AK2150" i="1"/>
  <c r="AL2150" i="1" s="1"/>
  <c r="AK2370" i="1"/>
  <c r="AL2370" i="1" s="1"/>
  <c r="AK249" i="1"/>
  <c r="AL249" i="1" s="1"/>
  <c r="AK3275" i="1"/>
  <c r="AL3275" i="1" s="1"/>
  <c r="AK1339" i="1"/>
  <c r="AL1339" i="1" s="1"/>
  <c r="AK3025" i="1"/>
  <c r="AL3025" i="1" s="1"/>
  <c r="AK3031" i="1"/>
  <c r="AL3031" i="1" s="1"/>
  <c r="AK2097" i="1"/>
  <c r="AL2097" i="1" s="1"/>
  <c r="AK2885" i="1"/>
  <c r="AL2885" i="1" s="1"/>
  <c r="AK866" i="1"/>
  <c r="AL866" i="1" s="1"/>
  <c r="AK867" i="1"/>
  <c r="AL867" i="1" s="1"/>
  <c r="AK2219" i="1"/>
  <c r="AL2219" i="1" s="1"/>
  <c r="AK2214" i="1"/>
  <c r="AL2214" i="1" s="1"/>
  <c r="AK2222" i="1"/>
  <c r="AL2222" i="1" s="1"/>
  <c r="AK2197" i="1"/>
  <c r="AL2197" i="1" s="1"/>
  <c r="AK3225" i="1"/>
  <c r="AL3225" i="1" s="1"/>
  <c r="AK1389" i="1"/>
  <c r="AL1389" i="1" s="1"/>
  <c r="AK165" i="1"/>
  <c r="AL165" i="1" s="1"/>
  <c r="AK33" i="1"/>
  <c r="AL33" i="1" s="1"/>
  <c r="AK23" i="1"/>
  <c r="AL23" i="1" s="1" a="1"/>
  <c r="AL23" i="1" s="1"/>
  <c r="AK37" i="1"/>
  <c r="AL37" i="1" s="1"/>
  <c r="AK261" i="1"/>
  <c r="AL261" i="1" s="1"/>
  <c r="AK2278" i="1"/>
  <c r="AL2278" i="1" s="1"/>
  <c r="AK526" i="1"/>
  <c r="AL526" i="1" s="1"/>
  <c r="AK2804" i="1"/>
  <c r="AL2804" i="1" s="1"/>
  <c r="AK3265" i="1"/>
  <c r="AL3265" i="1" s="1"/>
  <c r="AK3146" i="1"/>
  <c r="AL3146" i="1" s="1"/>
  <c r="AK3115" i="1"/>
  <c r="AL3115" i="1" s="1"/>
  <c r="AK1279" i="1"/>
  <c r="AL1279" i="1" s="1"/>
  <c r="AK3283" i="1"/>
  <c r="AL3283" i="1" s="1"/>
  <c r="AK3150" i="1"/>
  <c r="AL3150" i="1" s="1"/>
  <c r="AK2405" i="1"/>
  <c r="AL2405" i="1" s="1"/>
  <c r="AK256" i="1"/>
  <c r="AL256" i="1" s="1"/>
  <c r="AK380" i="1"/>
  <c r="AL380" i="1" s="1"/>
  <c r="AK372" i="1"/>
  <c r="AL372" i="1" s="1"/>
  <c r="AK387" i="1"/>
  <c r="AL387" i="1" s="1"/>
  <c r="AK459" i="1"/>
  <c r="AL459" i="1" s="1"/>
  <c r="AK2417" i="1"/>
  <c r="AL2417" i="1" s="1"/>
  <c r="AK833" i="1"/>
  <c r="AL833" i="1" s="1"/>
  <c r="AK2334" i="1"/>
  <c r="AL2334" i="1" s="1"/>
  <c r="AK2180" i="1"/>
  <c r="AL2180" i="1" s="1"/>
  <c r="AK2375" i="1"/>
  <c r="AL2375" i="1" s="1"/>
  <c r="AK2300" i="1"/>
  <c r="AL2300" i="1" s="1"/>
  <c r="AK2388" i="1"/>
  <c r="AL2388" i="1" s="1"/>
  <c r="AK2061" i="1"/>
  <c r="AL2061" i="1" s="1"/>
  <c r="AK2251" i="1"/>
  <c r="AL2251" i="1" s="1"/>
  <c r="AK2343" i="1"/>
  <c r="AL2343" i="1" s="1"/>
  <c r="AK2266" i="1"/>
  <c r="AL2266" i="1" s="1"/>
  <c r="AK2336" i="1"/>
  <c r="AL2336" i="1" s="1"/>
  <c r="AK2280" i="1"/>
  <c r="AL2280" i="1" s="1"/>
  <c r="AK2363" i="1"/>
  <c r="AL2363" i="1" s="1"/>
  <c r="AK2335" i="1"/>
  <c r="AL2335" i="1" s="1"/>
  <c r="AK1977" i="1"/>
  <c r="AL1977" i="1" s="1"/>
  <c r="AK2248" i="1"/>
  <c r="AL2248" i="1" s="1"/>
  <c r="AK3058" i="1"/>
  <c r="AL3058" i="1" s="1"/>
  <c r="AK396" i="1"/>
  <c r="AL396" i="1" s="1"/>
  <c r="AK2868" i="1"/>
  <c r="AL2868" i="1" s="1"/>
  <c r="AK500" i="1"/>
  <c r="AL500" i="1" s="1"/>
  <c r="AK8" i="1"/>
  <c r="AL8" i="1" s="1" a="1"/>
  <c r="AL8" i="1" s="1"/>
  <c r="AK411" i="1"/>
  <c r="AL411" i="1" s="1"/>
  <c r="AK3419" i="1"/>
  <c r="AL3419" i="1" s="1"/>
  <c r="AK499" i="1"/>
  <c r="AL499" i="1" s="1"/>
  <c r="AK3410" i="1"/>
  <c r="AL3410" i="1" s="1"/>
  <c r="AK3405" i="1"/>
  <c r="AL3405" i="1" s="1"/>
  <c r="AK496" i="1"/>
  <c r="AL496" i="1" s="1"/>
  <c r="AK704" i="1"/>
  <c r="AL704" i="1" s="1"/>
  <c r="AK2472" i="1"/>
  <c r="AL2472" i="1" s="1"/>
  <c r="AK771" i="1"/>
  <c r="AL771" i="1" s="1"/>
  <c r="AK851" i="1"/>
  <c r="AL851" i="1" s="1"/>
  <c r="AK783" i="1"/>
  <c r="AL783" i="1" s="1"/>
  <c r="AK1198" i="1"/>
  <c r="AL1198" i="1" s="1"/>
  <c r="AK3202" i="1"/>
  <c r="AL3202" i="1" s="1"/>
  <c r="AK3205" i="1"/>
  <c r="AL3205" i="1" s="1"/>
  <c r="AK3181" i="1"/>
  <c r="AL3181" i="1" s="1"/>
  <c r="AK2462" i="1"/>
  <c r="AL2462" i="1" s="1"/>
  <c r="AK1192" i="1"/>
  <c r="AL1192" i="1" s="1"/>
  <c r="AK138" i="1"/>
  <c r="AL138" i="1" s="1"/>
  <c r="AK2963" i="1"/>
  <c r="AL2963" i="1" s="1"/>
  <c r="AK2960" i="1"/>
  <c r="AL2960" i="1" s="1"/>
  <c r="AK2523" i="1"/>
  <c r="AL2523" i="1" s="1"/>
  <c r="AK2518" i="1"/>
  <c r="AL2518" i="1" s="1"/>
  <c r="AK294" i="1"/>
  <c r="AL294" i="1" s="1"/>
  <c r="AK533" i="1"/>
  <c r="AL533" i="1" s="1"/>
  <c r="AK3346" i="1"/>
  <c r="AL3346" i="1" s="1"/>
  <c r="AK1022" i="1"/>
  <c r="AL1022" i="1" s="1"/>
  <c r="AK3306" i="1"/>
  <c r="AL3306" i="1" s="1"/>
  <c r="AK2726" i="1"/>
  <c r="AL2726" i="1" s="1"/>
  <c r="AK1034" i="1"/>
  <c r="AL1034" i="1" s="1"/>
  <c r="AK2089" i="1"/>
  <c r="AL2089" i="1" s="1"/>
  <c r="AK2828" i="1"/>
  <c r="AL2828" i="1" s="1"/>
  <c r="AK2714" i="1"/>
  <c r="AL2714" i="1" s="1"/>
  <c r="AK542" i="1"/>
  <c r="AL542" i="1" s="1"/>
  <c r="AK305" i="1"/>
  <c r="AL305" i="1" s="1"/>
  <c r="AK1206" i="1"/>
  <c r="AL1206" i="1" s="1"/>
  <c r="AK2240" i="1"/>
  <c r="AL2240" i="1" s="1"/>
  <c r="AK3071" i="1"/>
  <c r="AL3071" i="1" s="1"/>
  <c r="AK754" i="1"/>
  <c r="AL754" i="1" s="1"/>
  <c r="AK3320" i="1"/>
  <c r="AL3320" i="1" s="1"/>
  <c r="AK586" i="1"/>
  <c r="AL586" i="1" s="1"/>
  <c r="AK1115" i="1"/>
  <c r="AL1115" i="1" s="1"/>
  <c r="AK3080" i="1"/>
  <c r="AL3080" i="1" s="1"/>
  <c r="AK3450" i="1"/>
  <c r="AL3450" i="1" s="1"/>
  <c r="AK108" i="1"/>
  <c r="AL108" i="1" s="1"/>
  <c r="AK433" i="1"/>
  <c r="AL433" i="1" s="1"/>
  <c r="AK1267" i="1"/>
  <c r="AL1267" i="1" s="1"/>
  <c r="AK3061" i="1"/>
  <c r="AL3061" i="1" s="1"/>
  <c r="AK2836" i="1"/>
  <c r="AL2836" i="1" s="1"/>
  <c r="AK2966" i="1"/>
  <c r="AL2966" i="1" s="1"/>
  <c r="AK34" i="1"/>
  <c r="AL34" i="1" s="1"/>
  <c r="AK3454" i="1"/>
  <c r="AL3454" i="1" s="1"/>
  <c r="AK2201" i="1"/>
  <c r="AL2201" i="1" s="1"/>
  <c r="AK2324" i="1"/>
  <c r="AL2324" i="1" s="1"/>
  <c r="AK3111" i="1"/>
  <c r="AL3111" i="1" s="1"/>
  <c r="AK1915" i="1"/>
  <c r="AL1915" i="1" s="1"/>
  <c r="AK1848" i="1"/>
  <c r="AL1848" i="1" s="1"/>
  <c r="AK1878" i="1"/>
  <c r="AL1878" i="1" s="1"/>
  <c r="AK1998" i="1"/>
  <c r="AL1998" i="1" s="1"/>
  <c r="AK1898" i="1"/>
  <c r="AL1898" i="1" s="1"/>
  <c r="AK2025" i="1"/>
  <c r="AL2025" i="1" s="1"/>
  <c r="AK737" i="1"/>
  <c r="AL737" i="1" s="1"/>
  <c r="AK1924" i="1"/>
  <c r="AL1924" i="1" s="1"/>
  <c r="AK1861" i="1"/>
  <c r="AL1861" i="1" s="1"/>
  <c r="AK1988" i="1"/>
  <c r="AL1988" i="1" s="1"/>
  <c r="AK3286" i="1"/>
  <c r="AL3286" i="1" s="1"/>
  <c r="AK27" i="1"/>
  <c r="AL27" i="1" s="1" a="1"/>
  <c r="AL27" i="1" s="1"/>
  <c r="AK1954" i="1"/>
  <c r="AL1954" i="1" s="1"/>
  <c r="AK414" i="1"/>
  <c r="AL414" i="1" s="1"/>
  <c r="AK1166" i="1"/>
  <c r="AL1166" i="1" s="1"/>
  <c r="AK1156" i="1"/>
  <c r="AL1156" i="1" s="1"/>
  <c r="AK1169" i="1"/>
  <c r="AL1169" i="1" s="1"/>
  <c r="AK2762" i="1"/>
  <c r="AL2762" i="1" s="1"/>
  <c r="AK2771" i="1"/>
  <c r="AL2771" i="1" s="1"/>
  <c r="AK750" i="1"/>
  <c r="AL750" i="1" s="1"/>
  <c r="AK606" i="1"/>
  <c r="AL606" i="1" s="1"/>
  <c r="AK2548" i="1"/>
  <c r="AL2548" i="1" s="1"/>
  <c r="AK1298" i="1"/>
  <c r="AL1298" i="1" s="1"/>
  <c r="AK974" i="1"/>
  <c r="AL974" i="1" s="1"/>
  <c r="AK64" i="1"/>
  <c r="AL64" i="1" s="1"/>
  <c r="AK60" i="1"/>
  <c r="AL60" i="1" s="1"/>
  <c r="AK1304" i="1"/>
  <c r="AL1304" i="1" s="1"/>
  <c r="AK617" i="1"/>
  <c r="AL617" i="1" s="1"/>
  <c r="AK666" i="1"/>
  <c r="AL666" i="1" s="1"/>
  <c r="AK109" i="1"/>
  <c r="AL109" i="1" s="1"/>
  <c r="AK2658" i="1"/>
  <c r="AL2658" i="1" s="1"/>
  <c r="AK1102" i="1"/>
  <c r="AL1102" i="1" s="1"/>
  <c r="AK623" i="1"/>
  <c r="AL623" i="1" s="1"/>
  <c r="AK3107" i="1"/>
  <c r="AL3107" i="1" s="1"/>
  <c r="AK638" i="1"/>
  <c r="AL638" i="1" s="1"/>
  <c r="AK1297" i="1"/>
  <c r="AL1297" i="1" s="1"/>
  <c r="AK1317" i="1"/>
  <c r="AL1317" i="1" s="1"/>
  <c r="AK1219" i="1"/>
  <c r="AL1219" i="1" s="1"/>
  <c r="AK2801" i="1"/>
  <c r="AL2801" i="1" s="1"/>
  <c r="AK195" i="1"/>
  <c r="AL195" i="1" s="1"/>
  <c r="AK2711" i="1"/>
  <c r="AL2711" i="1" s="1"/>
  <c r="AK317" i="1"/>
  <c r="AL317" i="1" s="1"/>
  <c r="AK2862" i="1"/>
  <c r="AL2862" i="1" s="1"/>
  <c r="AK743" i="1"/>
  <c r="AL743" i="1" s="1"/>
  <c r="AK2924" i="1"/>
  <c r="AL2924" i="1" s="1"/>
  <c r="AK1235" i="1"/>
  <c r="AL1235" i="1" s="1"/>
  <c r="AK676" i="1"/>
  <c r="AL676" i="1" s="1"/>
  <c r="AK2551" i="1"/>
  <c r="AL2551" i="1" s="1"/>
  <c r="AK2980" i="1"/>
  <c r="AL2980" i="1" s="1"/>
  <c r="AK2585" i="1"/>
  <c r="AL2585" i="1" s="1"/>
  <c r="AK688" i="1"/>
  <c r="AL688" i="1" s="1"/>
  <c r="AK3039" i="1"/>
  <c r="AL3039" i="1" s="1"/>
  <c r="AK315" i="1"/>
  <c r="AL315" i="1" s="1"/>
  <c r="AK1111" i="1"/>
  <c r="AL1111" i="1" s="1"/>
  <c r="AK3075" i="1"/>
  <c r="AL3075" i="1" s="1"/>
  <c r="AK1073" i="1"/>
  <c r="AL1073" i="1" s="1"/>
  <c r="AK181" i="1"/>
  <c r="AL181" i="1" s="1"/>
  <c r="AK161" i="1"/>
  <c r="AL161" i="1" s="1"/>
  <c r="AK183" i="1"/>
  <c r="AL183" i="1" s="1"/>
  <c r="AK1851" i="1"/>
  <c r="AL1851" i="1" s="1"/>
  <c r="AK2859" i="1"/>
  <c r="AL2859" i="1" s="1"/>
  <c r="AK556" i="1"/>
  <c r="AL556" i="1" s="1"/>
  <c r="AK3378" i="1"/>
  <c r="AL3378" i="1" s="1"/>
  <c r="AK3366" i="1"/>
  <c r="AL3366" i="1" s="1"/>
  <c r="AK3372" i="1"/>
  <c r="AL3372" i="1" s="1"/>
  <c r="AK2817" i="1"/>
  <c r="AL2817" i="1" s="1"/>
  <c r="AK1413" i="1"/>
  <c r="AL1413" i="1" s="1"/>
  <c r="AK563" i="1"/>
  <c r="AL563" i="1" s="1"/>
  <c r="AK3360" i="1"/>
  <c r="AL3360" i="1" s="1"/>
  <c r="AK979" i="1"/>
  <c r="AL979" i="1" s="1"/>
  <c r="AK2871" i="1"/>
  <c r="AL2871" i="1" s="1"/>
  <c r="AK2124" i="1"/>
  <c r="AL2124" i="1" s="1"/>
  <c r="AK577" i="1"/>
  <c r="AL577" i="1" s="1"/>
  <c r="AK2999" i="1"/>
  <c r="AL2999" i="1" s="1"/>
  <c r="AK2035" i="1"/>
  <c r="AL2035" i="1" s="1"/>
  <c r="AK2565" i="1"/>
  <c r="AL2565" i="1" s="1"/>
  <c r="AK885" i="1"/>
  <c r="AL885" i="1" s="1"/>
  <c r="AK1258" i="1"/>
  <c r="AL1258" i="1" s="1"/>
  <c r="AK1187" i="1"/>
  <c r="AL1187" i="1" s="1"/>
  <c r="AK274" i="1"/>
  <c r="AL274" i="1" s="1"/>
  <c r="AK2908" i="1"/>
  <c r="AL2908" i="1" s="1"/>
  <c r="AK2600" i="1"/>
  <c r="AL2600" i="1" s="1"/>
  <c r="AK2502" i="1"/>
  <c r="AL2502" i="1" s="1"/>
  <c r="AK1391" i="1"/>
  <c r="AL1391" i="1" s="1"/>
  <c r="AK2496" i="1"/>
  <c r="AL2496" i="1" s="1"/>
  <c r="AK926" i="1"/>
  <c r="AL926" i="1" s="1"/>
  <c r="AK2136" i="1"/>
  <c r="AL2136" i="1" s="1"/>
  <c r="AK3254" i="1"/>
  <c r="AL3254" i="1" s="1"/>
  <c r="AK2101" i="1"/>
  <c r="AL2101" i="1" s="1"/>
  <c r="AK323" i="1"/>
  <c r="AL323" i="1" s="1"/>
  <c r="AK905" i="1"/>
  <c r="AL905" i="1" s="1"/>
  <c r="AK2068" i="1"/>
  <c r="AL2068" i="1" s="1"/>
  <c r="AK3019" i="1"/>
  <c r="AL3019" i="1" s="1"/>
  <c r="AK2117" i="1"/>
  <c r="AL2117" i="1" s="1"/>
  <c r="AK2094" i="1"/>
  <c r="AL2094" i="1" s="1"/>
  <c r="AK2718" i="1"/>
  <c r="AL2718" i="1" s="1"/>
  <c r="AK1368" i="1"/>
  <c r="AL1368" i="1" s="1"/>
  <c r="AK3232" i="1"/>
  <c r="AL3232" i="1" s="1"/>
  <c r="AK3305" i="1"/>
  <c r="AL3305" i="1" s="1"/>
  <c r="AK28" i="1"/>
  <c r="AL28" i="1" s="1" a="1"/>
  <c r="AL28" i="1" s="1"/>
  <c r="AK35" i="1"/>
  <c r="AL35" i="1" s="1"/>
  <c r="AK24" i="1"/>
  <c r="AL24" i="1" s="1" a="1"/>
  <c r="AL24" i="1" s="1"/>
  <c r="AK38" i="1"/>
  <c r="AL38" i="1" s="1"/>
  <c r="AK265" i="1"/>
  <c r="AL265" i="1" s="1"/>
  <c r="AK538" i="1"/>
  <c r="AL538" i="1" s="1"/>
  <c r="AK402" i="1"/>
  <c r="AL402" i="1" s="1"/>
  <c r="AK391" i="1"/>
  <c r="AL391" i="1" s="1"/>
  <c r="AK925" i="1"/>
  <c r="AL925" i="1" s="1"/>
  <c r="AK1284" i="1"/>
  <c r="AL1284" i="1" s="1"/>
  <c r="AK1356" i="1"/>
  <c r="AL1356" i="1" s="1"/>
  <c r="AK3142" i="1"/>
  <c r="AL3142" i="1" s="1"/>
  <c r="AK257" i="1"/>
  <c r="AL257" i="1" s="1"/>
  <c r="AK3125" i="1"/>
  <c r="AL3125" i="1" s="1"/>
  <c r="AK11" i="1"/>
  <c r="AL11" i="1" s="1" a="1"/>
  <c r="AL11" i="1" s="1"/>
  <c r="AK374" i="1"/>
  <c r="AL374" i="1" s="1"/>
  <c r="AK465" i="1"/>
  <c r="AL465" i="1" s="1"/>
  <c r="AK2308" i="1"/>
  <c r="AL2308" i="1" s="1"/>
  <c r="AK756" i="1"/>
  <c r="AL756" i="1" s="1"/>
  <c r="AK2256" i="1"/>
  <c r="AL2256" i="1" s="1"/>
  <c r="AK2283" i="1"/>
  <c r="AL2283" i="1" s="1"/>
  <c r="AK2403" i="1"/>
  <c r="AL2403" i="1" s="1"/>
  <c r="AK2301" i="1"/>
  <c r="AL2301" i="1" s="1"/>
  <c r="AK2328" i="1"/>
  <c r="AL2328" i="1" s="1"/>
  <c r="AK879" i="1"/>
  <c r="AL879" i="1" s="1"/>
  <c r="AK76" i="1"/>
  <c r="AL76" i="1" s="1"/>
  <c r="AK3188" i="1"/>
  <c r="AL3188" i="1" s="1"/>
  <c r="AK475" i="1"/>
  <c r="AL475" i="1" s="1"/>
  <c r="AK493" i="1"/>
  <c r="AL493" i="1" s="1"/>
  <c r="AK3421" i="1"/>
  <c r="AL3421" i="1" s="1"/>
  <c r="AK2052" i="1"/>
  <c r="AL2052" i="1" s="1"/>
  <c r="AK497" i="1"/>
  <c r="AL497" i="1" s="1"/>
  <c r="AK1224" i="1"/>
  <c r="AL1224" i="1" s="1"/>
  <c r="AK786" i="1"/>
  <c r="AL786" i="1" s="1"/>
  <c r="AK3194" i="1"/>
  <c r="AL3194" i="1" s="1"/>
  <c r="AK3208" i="1"/>
  <c r="AL3208" i="1" s="1"/>
  <c r="AK134" i="1"/>
  <c r="AL134" i="1" s="1"/>
  <c r="AK102" i="1"/>
  <c r="AL102" i="1" s="1"/>
  <c r="AK2692" i="1"/>
  <c r="AL2692" i="1" s="1"/>
  <c r="AK747" i="1"/>
  <c r="AL747" i="1" s="1"/>
  <c r="AK250" i="1"/>
  <c r="AL250" i="1" s="1"/>
  <c r="AK2463" i="1"/>
  <c r="AL2463" i="1" s="1"/>
  <c r="AK2527" i="1"/>
  <c r="AL2527" i="1" s="1"/>
  <c r="AK1201" i="1"/>
  <c r="AL1201" i="1" s="1"/>
  <c r="AK1026" i="1"/>
  <c r="AL1026" i="1" s="1"/>
  <c r="AK2945" i="1"/>
  <c r="AL2945" i="1" s="1"/>
  <c r="AK3176" i="1"/>
  <c r="AL3176" i="1" s="1"/>
  <c r="AK125" i="1"/>
  <c r="AL125" i="1" s="1"/>
  <c r="AK92" i="1"/>
  <c r="AL92" i="1" s="1"/>
  <c r="AK3251" i="1"/>
  <c r="AL3251" i="1" s="1"/>
  <c r="AK222" i="1"/>
  <c r="AL222" i="1" s="1"/>
  <c r="AK622" i="1"/>
  <c r="AL622" i="1" s="1"/>
  <c r="AK601" i="1"/>
  <c r="AL601" i="1" s="1"/>
  <c r="AK972" i="1"/>
  <c r="AL972" i="1" s="1"/>
  <c r="AK995" i="1"/>
  <c r="AL995" i="1" s="1"/>
  <c r="AK112" i="1"/>
  <c r="AL112" i="1" s="1"/>
  <c r="AK338" i="1"/>
  <c r="AL338" i="1" s="1"/>
  <c r="AK732" i="1"/>
  <c r="AL732" i="1" s="1"/>
  <c r="AK1087" i="1"/>
  <c r="AL1087" i="1" s="1"/>
  <c r="AK1220" i="1"/>
  <c r="AL1220" i="1" s="1"/>
  <c r="AK153" i="1"/>
  <c r="AL153" i="1" s="1"/>
  <c r="AK647" i="1"/>
  <c r="AL647" i="1" s="1"/>
  <c r="AK1395" i="1"/>
  <c r="AL1395" i="1" s="1"/>
  <c r="AK1113" i="1"/>
  <c r="AL1113" i="1" s="1"/>
  <c r="AK1096" i="1"/>
  <c r="AL1096" i="1" s="1"/>
  <c r="AK632" i="1"/>
  <c r="AL632" i="1" s="1"/>
  <c r="AK1300" i="1"/>
  <c r="AL1300" i="1" s="1"/>
  <c r="AK817" i="1"/>
  <c r="AL817" i="1" s="1"/>
  <c r="AK825" i="1"/>
  <c r="AL825" i="1" s="1"/>
  <c r="AK3112" i="1"/>
  <c r="AL3112" i="1" s="1"/>
  <c r="AK2837" i="1"/>
  <c r="AL2837" i="1" s="1"/>
  <c r="AK2840" i="1"/>
  <c r="AL2840" i="1" s="1"/>
  <c r="AK691" i="1"/>
  <c r="AL691" i="1" s="1"/>
  <c r="AK1058" i="1"/>
  <c r="AL1058" i="1" s="1"/>
  <c r="AK2587" i="1"/>
  <c r="AL2587" i="1" s="1"/>
  <c r="AK2547" i="1"/>
  <c r="AL2547" i="1" s="1"/>
  <c r="AK682" i="1"/>
  <c r="AL682" i="1" s="1"/>
  <c r="AK2972" i="1"/>
  <c r="AL2972" i="1" s="1"/>
  <c r="AK1301" i="1"/>
  <c r="AL1301" i="1" s="1"/>
  <c r="AK345" i="1"/>
  <c r="AL345" i="1" s="1"/>
  <c r="AK2622" i="1"/>
  <c r="AL2622" i="1" s="1"/>
  <c r="AK2995" i="1"/>
  <c r="AL2995" i="1" s="1"/>
  <c r="AK347" i="1"/>
  <c r="AL347" i="1" s="1"/>
  <c r="AK1355" i="1"/>
  <c r="AL1355" i="1" s="1"/>
  <c r="AK1369" i="1"/>
  <c r="AL1369" i="1" s="1"/>
  <c r="AK1001" i="1"/>
  <c r="AL1001" i="1" s="1"/>
  <c r="AK1071" i="1"/>
  <c r="AL1071" i="1" s="1"/>
  <c r="AK1063" i="1"/>
  <c r="AL1063" i="1" s="1"/>
  <c r="AK1065" i="1"/>
  <c r="AL1065" i="1" s="1"/>
  <c r="AK185" i="1"/>
  <c r="AL185" i="1" s="1"/>
  <c r="AK188" i="1"/>
  <c r="AL188" i="1" s="1"/>
  <c r="AK3380" i="1"/>
  <c r="AL3380" i="1" s="1"/>
  <c r="AK3377" i="1"/>
  <c r="AL3377" i="1" s="1"/>
  <c r="AK3374" i="1"/>
  <c r="AL3374" i="1" s="1"/>
  <c r="AK915" i="1"/>
  <c r="AL915" i="1" s="1"/>
  <c r="AK3158" i="1"/>
  <c r="AL3158" i="1" s="1"/>
  <c r="AK835" i="1"/>
  <c r="AL835" i="1" s="1"/>
  <c r="AK1191" i="1"/>
  <c r="AL1191" i="1" s="1"/>
  <c r="AK1980" i="1"/>
  <c r="AL1980" i="1" s="1"/>
  <c r="AK334" i="1"/>
  <c r="AL334" i="1" s="1"/>
  <c r="AK2856" i="1"/>
  <c r="AL2856" i="1" s="1"/>
  <c r="AK2410" i="1"/>
  <c r="AL2410" i="1" s="1"/>
  <c r="AK1289" i="1"/>
  <c r="AL1289" i="1" s="1"/>
  <c r="AK2130" i="1"/>
  <c r="AL2130" i="1" s="1"/>
  <c r="AK2119" i="1"/>
  <c r="AL2119" i="1" s="1"/>
  <c r="AK1262" i="1"/>
  <c r="AL1262" i="1" s="1"/>
  <c r="AK1256" i="1"/>
  <c r="AL1256" i="1" s="1"/>
  <c r="AK275" i="1"/>
  <c r="AL275" i="1" s="1"/>
  <c r="AK1917" i="1"/>
  <c r="AL1917" i="1" s="1"/>
  <c r="AK845" i="1"/>
  <c r="AL845" i="1" s="1"/>
  <c r="AK968" i="1"/>
  <c r="AL968" i="1" s="1"/>
  <c r="AK882" i="1"/>
  <c r="AL882" i="1" s="1"/>
  <c r="AK1398" i="1"/>
  <c r="AL1398" i="1" s="1"/>
  <c r="AK2514" i="1"/>
  <c r="AL2514" i="1" s="1"/>
  <c r="AK2603" i="1"/>
  <c r="AL2603" i="1" s="1"/>
  <c r="AK2521" i="1"/>
  <c r="AL2521" i="1" s="1"/>
  <c r="AK2681" i="1"/>
  <c r="AL2681" i="1" s="1"/>
  <c r="AK1896" i="1"/>
  <c r="AL1896" i="1" s="1"/>
  <c r="AK2107" i="1"/>
  <c r="AL2107" i="1" s="1"/>
  <c r="AK2134" i="1"/>
  <c r="AL2134" i="1" s="1"/>
  <c r="AK2413" i="1"/>
  <c r="AL2413" i="1" s="1"/>
  <c r="AK963" i="1"/>
  <c r="AL963" i="1" s="1"/>
  <c r="AK2036" i="1"/>
  <c r="AL2036" i="1" s="1"/>
  <c r="AK816" i="1"/>
  <c r="AL816" i="1" s="1"/>
  <c r="AK826" i="1"/>
  <c r="AL826" i="1" s="1"/>
  <c r="AK2096" i="1"/>
  <c r="AL2096" i="1" s="1"/>
  <c r="AK2156" i="1"/>
  <c r="AL2156" i="1" s="1"/>
  <c r="AK909" i="1"/>
  <c r="AL909" i="1" s="1"/>
  <c r="AK2445" i="1"/>
  <c r="AL2445" i="1" s="1"/>
  <c r="AK2213" i="1"/>
  <c r="AL2213" i="1" s="1"/>
  <c r="AK3256" i="1"/>
  <c r="AL3256" i="1" s="1"/>
  <c r="AK2368" i="1"/>
  <c r="AL2368" i="1" s="1"/>
  <c r="AK3230" i="1"/>
  <c r="AL3230" i="1" s="1"/>
  <c r="AK3233" i="1"/>
  <c r="AL3233" i="1" s="1"/>
  <c r="AK2043" i="1"/>
  <c r="AL2043" i="1" s="1"/>
  <c r="AK1033" i="1"/>
  <c r="AL1033" i="1" s="1"/>
  <c r="AK1174" i="1"/>
  <c r="AL1174" i="1" s="1"/>
  <c r="AK267" i="1"/>
  <c r="AL267" i="1" s="1"/>
  <c r="AK360" i="1"/>
  <c r="AL360" i="1" s="1"/>
  <c r="AK358" i="1"/>
  <c r="AL358" i="1" s="1"/>
  <c r="AK1005" i="1"/>
  <c r="AL1005" i="1" s="1"/>
  <c r="AK398" i="1"/>
  <c r="AL398" i="1" s="1"/>
  <c r="AK1274" i="1"/>
  <c r="AL1274" i="1" s="1"/>
  <c r="AK3263" i="1"/>
  <c r="AL3263" i="1" s="1"/>
  <c r="AK529" i="1"/>
  <c r="AL529" i="1" s="1"/>
  <c r="AK3145" i="1"/>
  <c r="AL3145" i="1" s="1"/>
  <c r="AK3148" i="1"/>
  <c r="AL3148" i="1" s="1"/>
  <c r="AK3113" i="1"/>
  <c r="AL3113" i="1" s="1"/>
  <c r="AK3281" i="1"/>
  <c r="AL3281" i="1" s="1"/>
  <c r="AK404" i="1"/>
  <c r="AL404" i="1" s="1"/>
  <c r="AK371" i="1"/>
  <c r="AL371" i="1" s="1"/>
  <c r="AK386" i="1"/>
  <c r="AL386" i="1" s="1"/>
  <c r="AK3082" i="1"/>
  <c r="AL3082" i="1" s="1"/>
  <c r="AK2374" i="1"/>
  <c r="AL2374" i="1" s="1"/>
  <c r="AK2384" i="1"/>
  <c r="AL2384" i="1" s="1"/>
  <c r="AK2287" i="1"/>
  <c r="AL2287" i="1" s="1"/>
  <c r="AK2296" i="1"/>
  <c r="AL2296" i="1" s="1"/>
  <c r="AK2168" i="1"/>
  <c r="AL2168" i="1" s="1"/>
  <c r="AK2182" i="1"/>
  <c r="AL2182" i="1" s="1"/>
  <c r="AK2391" i="1"/>
  <c r="AL2391" i="1" s="1"/>
  <c r="AK2051" i="1"/>
  <c r="AL2051" i="1" s="1"/>
  <c r="AK2349" i="1"/>
  <c r="AL2349" i="1" s="1"/>
  <c r="AK2347" i="1"/>
  <c r="AL2347" i="1" s="1"/>
  <c r="AK1272" i="1"/>
  <c r="AL1272" i="1" s="1"/>
  <c r="AK593" i="1"/>
  <c r="AL593" i="1" s="1"/>
  <c r="AK2520" i="1"/>
  <c r="AL2520" i="1" s="1"/>
  <c r="AK479" i="1"/>
  <c r="AL479" i="1" s="1"/>
  <c r="AK3413" i="1"/>
  <c r="AL3413" i="1" s="1"/>
  <c r="AK3426" i="1"/>
  <c r="AL3426" i="1" s="1"/>
  <c r="AK3409" i="1"/>
  <c r="AL3409" i="1" s="1"/>
  <c r="AK3090" i="1"/>
  <c r="AL3090" i="1" s="1"/>
  <c r="AK2056" i="1"/>
  <c r="AL2056" i="1" s="1"/>
  <c r="AK481" i="1"/>
  <c r="AL481" i="1" s="1"/>
  <c r="AK2719" i="1"/>
  <c r="AL2719" i="1" s="1"/>
  <c r="AK708" i="1"/>
  <c r="AL708" i="1" s="1"/>
  <c r="AK759" i="1"/>
  <c r="AL759" i="1" s="1"/>
  <c r="AK762" i="1"/>
  <c r="AL762" i="1" s="1"/>
  <c r="AK175" i="1"/>
  <c r="AL175" i="1" s="1"/>
  <c r="AK2530" i="1"/>
  <c r="AL2530" i="1" s="1"/>
  <c r="AK2522" i="1"/>
  <c r="AL2522" i="1" s="1"/>
  <c r="AK2192" i="1"/>
  <c r="AL2192" i="1" s="1"/>
  <c r="AK534" i="1"/>
  <c r="AL534" i="1" s="1"/>
  <c r="AK763" i="1"/>
  <c r="AL763" i="1" s="1"/>
  <c r="AK3357" i="1"/>
  <c r="AL3357" i="1" s="1"/>
  <c r="AK3386" i="1"/>
  <c r="AL3386" i="1" s="1"/>
  <c r="AK3428" i="1"/>
  <c r="AL3428" i="1" s="1"/>
  <c r="AK242" i="1"/>
  <c r="AL242" i="1" s="1"/>
  <c r="AK12" i="1"/>
  <c r="AL12" i="1" s="1" a="1"/>
  <c r="AL12" i="1" s="1"/>
  <c r="AK1292" i="1"/>
  <c r="AL1292" i="1" s="1"/>
  <c r="AK1392" i="1"/>
  <c r="AL1392" i="1" s="1"/>
  <c r="AK302" i="1"/>
  <c r="AL302" i="1" s="1"/>
  <c r="AK3317" i="1"/>
  <c r="AL3317" i="1" s="1"/>
  <c r="AK3449" i="1"/>
  <c r="AL3449" i="1" s="1"/>
  <c r="AK3069" i="1"/>
  <c r="AL3069" i="1" s="1"/>
  <c r="AK852" i="1"/>
  <c r="AL852" i="1" s="1"/>
  <c r="AK857" i="1"/>
  <c r="AL857" i="1" s="1"/>
  <c r="AK233" i="1"/>
  <c r="AL233" i="1" s="1"/>
  <c r="AK1010" i="1"/>
  <c r="AL1010" i="1" s="1"/>
  <c r="AK3081" i="1"/>
  <c r="AL3081" i="1" s="1"/>
  <c r="AK2200" i="1"/>
  <c r="AL2200" i="1" s="1"/>
  <c r="AK2878" i="1"/>
  <c r="AL2878" i="1" s="1"/>
  <c r="AK3042" i="1"/>
  <c r="AL3042" i="1" s="1"/>
  <c r="AK3245" i="1"/>
  <c r="AL3245" i="1" s="1"/>
  <c r="AK2902" i="1"/>
  <c r="AL2902" i="1" s="1"/>
  <c r="AK2905" i="1"/>
  <c r="AL2905" i="1" s="1"/>
  <c r="AK712" i="1"/>
  <c r="AL712" i="1" s="1"/>
  <c r="AK2975" i="1"/>
  <c r="AL2975" i="1" s="1"/>
  <c r="AK3427" i="1"/>
  <c r="AL3427" i="1" s="1"/>
  <c r="AK2321" i="1"/>
  <c r="AL2321" i="1" s="1"/>
  <c r="AK3040" i="1"/>
  <c r="AL3040" i="1" s="1"/>
  <c r="AK1043" i="1"/>
  <c r="AL1043" i="1" s="1"/>
  <c r="AK1147" i="1"/>
  <c r="AL1147" i="1" s="1"/>
  <c r="AK238" i="1"/>
  <c r="AL238" i="1" s="1"/>
  <c r="AK3088" i="1"/>
  <c r="AL3088" i="1" s="1"/>
  <c r="AK2913" i="1"/>
  <c r="AL2913" i="1" s="1"/>
  <c r="AK2682" i="1"/>
  <c r="AL2682" i="1" s="1"/>
  <c r="AK2631" i="1"/>
  <c r="AL2631" i="1" s="1"/>
  <c r="AK2818" i="1"/>
  <c r="AL2818" i="1" s="1"/>
  <c r="AK2805" i="1"/>
  <c r="AL2805" i="1" s="1"/>
  <c r="AK2997" i="1"/>
  <c r="AL2997" i="1" s="1"/>
  <c r="AK2065" i="1"/>
  <c r="AL2065" i="1" s="1"/>
  <c r="AK3438" i="1"/>
  <c r="AL3438" i="1" s="1"/>
  <c r="AK3156" i="1"/>
  <c r="AL3156" i="1" s="1"/>
  <c r="AK95" i="1"/>
  <c r="AL95" i="1" s="1"/>
  <c r="AK1921" i="1"/>
  <c r="AL1921" i="1" s="1"/>
  <c r="AK1875" i="1"/>
  <c r="AL1875" i="1" s="1"/>
  <c r="AK1914" i="1"/>
  <c r="AL1914" i="1" s="1"/>
  <c r="AK1900" i="1"/>
  <c r="AL1900" i="1" s="1"/>
  <c r="AK1958" i="1"/>
  <c r="AL1958" i="1" s="1"/>
  <c r="AK2007" i="1"/>
  <c r="AL2007" i="1" s="1"/>
  <c r="AK1932" i="1"/>
  <c r="AL1932" i="1" s="1"/>
  <c r="AK1856" i="1"/>
  <c r="AL1856" i="1" s="1"/>
  <c r="AK1901" i="1"/>
  <c r="AL1901" i="1" s="1"/>
  <c r="AK2933" i="1"/>
  <c r="AL2933" i="1" s="1"/>
  <c r="AK410" i="1"/>
  <c r="AL410" i="1" s="1"/>
  <c r="AK420" i="1"/>
  <c r="AL420" i="1" s="1"/>
  <c r="AK752" i="1"/>
  <c r="AL752" i="1" s="1"/>
  <c r="AK543" i="1"/>
  <c r="AL543" i="1" s="1"/>
  <c r="AK1160" i="1"/>
  <c r="AL1160" i="1" s="1"/>
  <c r="AK2768" i="1"/>
  <c r="AL2768" i="1" s="1"/>
  <c r="AK152" i="1"/>
  <c r="AL152" i="1" s="1"/>
  <c r="AK1294" i="1"/>
  <c r="AL1294" i="1" s="1"/>
  <c r="AK976" i="1"/>
  <c r="AL976" i="1" s="1"/>
  <c r="AK40" i="1"/>
  <c r="AL40" i="1" s="1"/>
  <c r="AK2646" i="1"/>
  <c r="AL2646" i="1" s="1"/>
  <c r="AK1139" i="1"/>
  <c r="AL1139" i="1" s="1"/>
  <c r="AK1088" i="1"/>
  <c r="AL1088" i="1" s="1"/>
  <c r="AK984" i="1"/>
  <c r="AL984" i="1" s="1"/>
  <c r="AK3108" i="1"/>
  <c r="AL3108" i="1" s="1"/>
  <c r="AK1394" i="1"/>
  <c r="AL1394" i="1" s="1"/>
  <c r="AK1094" i="1"/>
  <c r="AL1094" i="1" s="1"/>
  <c r="AK164" i="1"/>
  <c r="AL164" i="1" s="1"/>
  <c r="AK1104" i="1"/>
  <c r="AL1104" i="1" s="1"/>
  <c r="AK996" i="1"/>
  <c r="AL996" i="1" s="1"/>
  <c r="AK162" i="1"/>
  <c r="AL162" i="1" s="1"/>
  <c r="AK735" i="1"/>
  <c r="AL735" i="1" s="1"/>
  <c r="AK2874" i="1"/>
  <c r="AL2874" i="1" s="1"/>
  <c r="AK2829" i="1"/>
  <c r="AL2829" i="1" s="1"/>
  <c r="AK2833" i="1"/>
  <c r="AL2833" i="1" s="1"/>
  <c r="AK2890" i="1"/>
  <c r="AL2890" i="1" s="1"/>
  <c r="AK2925" i="1"/>
  <c r="AL2925" i="1" s="1"/>
  <c r="AK2491" i="1"/>
  <c r="AL2491" i="1" s="1"/>
  <c r="AK2550" i="1"/>
  <c r="AL2550" i="1" s="1"/>
  <c r="AK2978" i="1"/>
  <c r="AL2978" i="1" s="1"/>
  <c r="AK2977" i="1"/>
  <c r="AL2977" i="1" s="1"/>
  <c r="AK2881" i="1"/>
  <c r="AL2881" i="1" s="1"/>
  <c r="AK2647" i="1"/>
  <c r="AL2647" i="1" s="1"/>
  <c r="AK2733" i="1"/>
  <c r="AL2733" i="1" s="1"/>
  <c r="AK2755" i="1"/>
  <c r="AL2755" i="1" s="1"/>
  <c r="AK3299" i="1"/>
  <c r="AL3299" i="1" s="1"/>
  <c r="AK2237" i="1"/>
  <c r="AL2237" i="1" s="1"/>
  <c r="AK285" i="1"/>
  <c r="AL285" i="1" s="1"/>
  <c r="AK1072" i="1"/>
  <c r="AL1072" i="1" s="1"/>
  <c r="AK1066" i="1"/>
  <c r="AL1066" i="1" s="1"/>
  <c r="AK182" i="1"/>
  <c r="AL182" i="1" s="1"/>
  <c r="AK186" i="1"/>
  <c r="AL186" i="1" s="1"/>
  <c r="AK555" i="1"/>
  <c r="AL555" i="1" s="1"/>
  <c r="AK252" i="1"/>
  <c r="AL252" i="1" s="1"/>
  <c r="AK3376" i="1"/>
  <c r="AL3376" i="1" s="1"/>
  <c r="AK917" i="1"/>
  <c r="AL917" i="1" s="1"/>
  <c r="AK1408" i="1"/>
  <c r="AL1408" i="1" s="1"/>
  <c r="AK3359" i="1"/>
  <c r="AL3359" i="1" s="1"/>
  <c r="AK3163" i="1"/>
  <c r="AL3163" i="1" s="1"/>
  <c r="AK1381" i="1"/>
  <c r="AL1381" i="1" s="1"/>
  <c r="AK1121" i="1"/>
  <c r="AL1121" i="1" s="1"/>
  <c r="AK1210" i="1"/>
  <c r="AL1210" i="1" s="1"/>
  <c r="AK2141" i="1"/>
  <c r="AL2141" i="1" s="1"/>
  <c r="AK2113" i="1"/>
  <c r="AL2113" i="1" s="1"/>
  <c r="AK3020" i="1"/>
  <c r="AL3020" i="1" s="1"/>
  <c r="AK2152" i="1"/>
  <c r="AL2152" i="1" s="1"/>
  <c r="AK2573" i="1"/>
  <c r="AL2573" i="1" s="1"/>
  <c r="AK1263" i="1"/>
  <c r="AL1263" i="1" s="1"/>
  <c r="AK1184" i="1"/>
  <c r="AL1184" i="1" s="1"/>
  <c r="AK884" i="1"/>
  <c r="AL884" i="1" s="1"/>
  <c r="AK273" i="1"/>
  <c r="AL273" i="1" s="1"/>
  <c r="AK1404" i="1"/>
  <c r="AL1404" i="1" s="1"/>
  <c r="AK2599" i="1"/>
  <c r="AL2599" i="1" s="1"/>
  <c r="AK2680" i="1"/>
  <c r="AL2680" i="1" s="1"/>
  <c r="AK1890" i="1"/>
  <c r="AL1890" i="1" s="1"/>
  <c r="AK320" i="1"/>
  <c r="AL320" i="1" s="1"/>
  <c r="AK2129" i="1"/>
  <c r="AL2129" i="1" s="1"/>
  <c r="AK2160" i="1"/>
  <c r="AL2160" i="1" s="1"/>
  <c r="AK868" i="1"/>
  <c r="AL868" i="1" s="1"/>
  <c r="AK903" i="1"/>
  <c r="AL903" i="1" s="1"/>
  <c r="AK2420" i="1"/>
  <c r="AL2420" i="1" s="1"/>
  <c r="AK3014" i="1"/>
  <c r="AL3014" i="1" s="1"/>
  <c r="AK3329" i="1"/>
  <c r="AL3329" i="1" s="1"/>
  <c r="AK2138" i="1"/>
  <c r="AL2138" i="1" s="1"/>
  <c r="AK812" i="1"/>
  <c r="AL812" i="1" s="1"/>
  <c r="AK2114" i="1"/>
  <c r="AL2114" i="1" s="1"/>
  <c r="AK1347" i="1"/>
  <c r="AL1347" i="1" s="1"/>
  <c r="AK1348" i="1"/>
  <c r="AL1348" i="1" s="1"/>
  <c r="AK2076" i="1"/>
  <c r="AL2076" i="1" s="1"/>
  <c r="AK2535" i="1"/>
  <c r="AL2535" i="1" s="1"/>
  <c r="AK1376" i="1"/>
  <c r="AL1376" i="1" s="1"/>
  <c r="AK2787" i="1"/>
  <c r="AL2787" i="1" s="1"/>
  <c r="AK2044" i="1"/>
  <c r="AL2044" i="1" s="1"/>
  <c r="AK938" i="1"/>
  <c r="AL938" i="1" s="1"/>
  <c r="AK1175" i="1"/>
  <c r="AL1175" i="1" s="1"/>
  <c r="AK1185" i="1"/>
  <c r="AL1185" i="1" s="1"/>
  <c r="AK1178" i="1"/>
  <c r="AL1178" i="1" s="1"/>
  <c r="AK270" i="1"/>
  <c r="AL270" i="1" s="1"/>
  <c r="AK1341" i="1"/>
  <c r="AL1341" i="1" s="1"/>
  <c r="AK363" i="1"/>
  <c r="AL363" i="1" s="1"/>
  <c r="AK528" i="1"/>
  <c r="AL528" i="1" s="1"/>
  <c r="AK377" i="1"/>
  <c r="AL377" i="1" s="1"/>
  <c r="AK399" i="1"/>
  <c r="AL399" i="1" s="1"/>
  <c r="AK1282" i="1"/>
  <c r="AL1282" i="1" s="1"/>
  <c r="AK1275" i="1"/>
  <c r="AL1275" i="1" s="1"/>
  <c r="AK530" i="1"/>
  <c r="AL530" i="1" s="1"/>
  <c r="AK443" i="1"/>
  <c r="AL443" i="1" s="1"/>
  <c r="AK3307" i="1"/>
  <c r="AL3307" i="1" s="1"/>
  <c r="AK2666" i="1"/>
  <c r="AL2666" i="1" s="1"/>
  <c r="AK248" i="1"/>
  <c r="AL248" i="1" s="1"/>
  <c r="AK451" i="1"/>
  <c r="AL451" i="1" s="1"/>
  <c r="AK2306" i="1"/>
  <c r="AL2306" i="1" s="1"/>
  <c r="AK757" i="1"/>
  <c r="AL757" i="1" s="1"/>
  <c r="AK2364" i="1"/>
  <c r="AL2364" i="1" s="1"/>
  <c r="AK2288" i="1"/>
  <c r="AL2288" i="1" s="1"/>
  <c r="AK2428" i="1"/>
  <c r="AL2428" i="1" s="1"/>
  <c r="AK2395" i="1"/>
  <c r="AL2395" i="1" s="1"/>
  <c r="AK2339" i="1"/>
  <c r="AL2339" i="1" s="1"/>
  <c r="AK2863" i="1"/>
  <c r="AL2863" i="1" s="1"/>
  <c r="AK394" i="1"/>
  <c r="AL394" i="1" s="1"/>
  <c r="AK890" i="1"/>
  <c r="AL890" i="1" s="1"/>
  <c r="AK621" i="1"/>
  <c r="AL621" i="1" s="1"/>
  <c r="AK3411" i="1"/>
  <c r="AL3411" i="1" s="1"/>
  <c r="AK3407" i="1"/>
  <c r="AL3407" i="1" s="1"/>
  <c r="AK3091" i="1"/>
  <c r="AL3091" i="1" s="1"/>
  <c r="AK3097" i="1"/>
  <c r="AL3097" i="1" s="1"/>
  <c r="AK2060" i="1"/>
  <c r="AL2060" i="1" s="1"/>
  <c r="AK3191" i="1"/>
  <c r="AL3191" i="1" s="1"/>
  <c r="AK784" i="1"/>
  <c r="AL784" i="1" s="1"/>
  <c r="AK802" i="1"/>
  <c r="AL802" i="1" s="1"/>
  <c r="AK3238" i="1"/>
  <c r="AL3238" i="1" s="1"/>
  <c r="AK2757" i="1"/>
  <c r="AL2757" i="1" s="1"/>
  <c r="AK2729" i="1"/>
  <c r="AL2729" i="1" s="1"/>
  <c r="AK535" i="1"/>
  <c r="AL535" i="1" s="1"/>
  <c r="AK767" i="1"/>
  <c r="AL767" i="1" s="1"/>
  <c r="AK2961" i="1"/>
  <c r="AL2961" i="1" s="1"/>
  <c r="AK3354" i="1"/>
  <c r="AL3354" i="1" s="1"/>
  <c r="AK3180" i="1"/>
  <c r="AL3180" i="1" s="1"/>
  <c r="AK3121" i="1"/>
  <c r="AL3121" i="1" s="1"/>
  <c r="AK1942" i="1"/>
  <c r="AL1942" i="1" s="1"/>
  <c r="AK217" i="1"/>
  <c r="AL217" i="1" s="1"/>
  <c r="AK2424" i="1"/>
  <c r="AL2424" i="1" s="1"/>
  <c r="AK314" i="1"/>
  <c r="AL314" i="1" s="1"/>
  <c r="AK572" i="1"/>
  <c r="AL572" i="1" s="1"/>
  <c r="AK73" i="1"/>
  <c r="AL73" i="1" s="1"/>
  <c r="AK641" i="1"/>
  <c r="AL641" i="1" s="1"/>
  <c r="AK1044" i="1"/>
  <c r="AL1044" i="1" s="1"/>
  <c r="AK696" i="1"/>
  <c r="AL696" i="1" s="1"/>
  <c r="AK587" i="1"/>
  <c r="AL587" i="1" s="1"/>
  <c r="AK231" i="1"/>
  <c r="AL231" i="1" s="1"/>
  <c r="AK243" i="1"/>
  <c r="AL243" i="1" s="1"/>
  <c r="AK949" i="1"/>
  <c r="AL949" i="1" s="1"/>
  <c r="AK2932" i="1"/>
  <c r="AL2932" i="1" s="1"/>
  <c r="AK3295" i="1"/>
  <c r="AL3295" i="1" s="1"/>
  <c r="AK2846" i="1"/>
  <c r="AL2846" i="1" s="1"/>
  <c r="AK2492" i="1"/>
  <c r="AL2492" i="1" s="1"/>
  <c r="AK3242" i="1"/>
  <c r="AL3242" i="1" s="1"/>
  <c r="AK2668" i="1"/>
  <c r="AL2668" i="1" s="1"/>
  <c r="AK2691" i="1"/>
  <c r="AL2691" i="1" s="1"/>
  <c r="AK1965" i="1"/>
  <c r="AL1965" i="1" s="1"/>
  <c r="AK1858" i="1"/>
  <c r="AL1858" i="1" s="1"/>
  <c r="AK2019" i="1"/>
  <c r="AL2019" i="1" s="1"/>
  <c r="AK213" i="1"/>
  <c r="AL213" i="1" s="1"/>
  <c r="AK1971" i="1"/>
  <c r="AL1971" i="1" s="1"/>
  <c r="AK1929" i="1"/>
  <c r="AL1929" i="1" s="1"/>
  <c r="AK2029" i="1"/>
  <c r="AL2029" i="1" s="1"/>
  <c r="AK1852" i="1"/>
  <c r="AL1852" i="1" s="1"/>
  <c r="AK1957" i="1"/>
  <c r="AL1957" i="1" s="1"/>
  <c r="AK1865" i="1"/>
  <c r="AL1865" i="1" s="1"/>
  <c r="AK422" i="1"/>
  <c r="AL422" i="1" s="1"/>
  <c r="AK1333" i="1"/>
  <c r="AL1333" i="1" s="1"/>
  <c r="AK426" i="1"/>
  <c r="AL426" i="1" s="1"/>
  <c r="AK431" i="1"/>
  <c r="AL431" i="1" s="1"/>
  <c r="AK348" i="1"/>
  <c r="AL348" i="1" s="1"/>
  <c r="AK1358" i="1"/>
  <c r="AL1358" i="1" s="1"/>
  <c r="AK438" i="1"/>
  <c r="AL438" i="1" s="1"/>
  <c r="AK1170" i="1"/>
  <c r="AL1170" i="1" s="1"/>
  <c r="AK1143" i="1"/>
  <c r="AL1143" i="1" s="1"/>
  <c r="AK612" i="1"/>
  <c r="AL612" i="1" s="1"/>
  <c r="AK1246" i="1"/>
  <c r="AL1246" i="1" s="1"/>
  <c r="AK2655" i="1"/>
  <c r="AL2655" i="1" s="1"/>
  <c r="AK337" i="1"/>
  <c r="AL337" i="1" s="1"/>
  <c r="AK1312" i="1"/>
  <c r="AL1312" i="1" s="1"/>
  <c r="AK613" i="1"/>
  <c r="AL613" i="1" s="1"/>
  <c r="AK603" i="1"/>
  <c r="AL603" i="1" s="1"/>
  <c r="AK636" i="1"/>
  <c r="AL636" i="1" s="1"/>
  <c r="AK819" i="1"/>
  <c r="AL819" i="1" s="1"/>
  <c r="AK800" i="1"/>
  <c r="AL800" i="1" s="1"/>
  <c r="AK731" i="1"/>
  <c r="AL731" i="1" s="1"/>
  <c r="AK2625" i="1"/>
  <c r="AL2625" i="1" s="1"/>
  <c r="AK1243" i="1"/>
  <c r="AL1243" i="1" s="1"/>
  <c r="AK2485" i="1"/>
  <c r="AL2485" i="1" s="1"/>
  <c r="AK2969" i="1"/>
  <c r="AL2969" i="1" s="1"/>
  <c r="AK2476" i="1"/>
  <c r="AL2476" i="1" s="1"/>
  <c r="AK291" i="1"/>
  <c r="AL291" i="1" s="1"/>
  <c r="AK3063" i="1"/>
  <c r="AL3063" i="1" s="1"/>
  <c r="AK2876" i="1"/>
  <c r="AL2876" i="1" s="1"/>
  <c r="AK2883" i="1"/>
  <c r="AL2883" i="1" s="1"/>
  <c r="AK686" i="1"/>
  <c r="AL686" i="1" s="1"/>
  <c r="AK1144" i="1"/>
  <c r="AL1144" i="1" s="1"/>
  <c r="AK2752" i="1"/>
  <c r="AL2752" i="1" s="1"/>
  <c r="AK229" i="1"/>
  <c r="AL229" i="1" s="1"/>
  <c r="AK899" i="1"/>
  <c r="AL899" i="1" s="1"/>
  <c r="AK718" i="1"/>
  <c r="AL718" i="1" s="1"/>
  <c r="AK1061" i="1"/>
  <c r="AL1061" i="1" s="1"/>
  <c r="AK1067" i="1"/>
  <c r="AL1067" i="1" s="1"/>
  <c r="AK2678" i="1"/>
  <c r="AL2678" i="1" s="1"/>
  <c r="AK560" i="1"/>
  <c r="AL560" i="1" s="1"/>
  <c r="AK1089" i="1"/>
  <c r="AL1089" i="1" s="1"/>
  <c r="AK1409" i="1"/>
  <c r="AL1409" i="1" s="1"/>
  <c r="AK211" i="1"/>
  <c r="AL211" i="1" s="1"/>
  <c r="AK2973" i="1"/>
  <c r="AL2973" i="1" s="1"/>
  <c r="AK2356" i="1"/>
  <c r="AL2356" i="1" s="1"/>
  <c r="AK2155" i="1"/>
  <c r="AL2155" i="1" s="1"/>
  <c r="AK2093" i="1"/>
  <c r="AL2093" i="1" s="1"/>
  <c r="AK2247" i="1"/>
  <c r="AL2247" i="1" s="1"/>
  <c r="AK2558" i="1"/>
  <c r="AL2558" i="1" s="1"/>
  <c r="AK1254" i="1"/>
  <c r="AL1254" i="1" s="1"/>
  <c r="AK886" i="1"/>
  <c r="AL886" i="1" s="1"/>
  <c r="AK280" i="1"/>
  <c r="AL280" i="1" s="1"/>
  <c r="AK2085" i="1"/>
  <c r="AL2085" i="1" s="1"/>
  <c r="AK1399" i="1"/>
  <c r="AL1399" i="1" s="1"/>
  <c r="AK2409" i="1"/>
  <c r="AL2409" i="1" s="1"/>
  <c r="AK1108" i="1"/>
  <c r="AL1108" i="1" s="1"/>
  <c r="AK2501" i="1"/>
  <c r="AL2501" i="1" s="1"/>
  <c r="AK2540" i="1"/>
  <c r="AL2540" i="1" s="1"/>
  <c r="AK2601" i="1"/>
  <c r="AL2601" i="1" s="1"/>
  <c r="AK2407" i="1"/>
  <c r="AL2407" i="1" s="1"/>
  <c r="AK2577" i="1"/>
  <c r="AL2577" i="1" s="1"/>
  <c r="AK2132" i="1"/>
  <c r="AL2132" i="1" s="1"/>
  <c r="AK1299" i="1"/>
  <c r="AL1299" i="1" s="1"/>
  <c r="AK1017" i="1"/>
  <c r="AL1017" i="1" s="1"/>
  <c r="AK2161" i="1"/>
  <c r="AL2161" i="1" s="1"/>
  <c r="AK3272" i="1"/>
  <c r="AL3272" i="1" s="1"/>
  <c r="AK849" i="1"/>
  <c r="AL849" i="1" s="1"/>
  <c r="AK3028" i="1"/>
  <c r="AL3028" i="1" s="1"/>
  <c r="AK2139" i="1"/>
  <c r="AL2139" i="1" s="1"/>
  <c r="AK2103" i="1"/>
  <c r="AL2103" i="1" s="1"/>
  <c r="AK2162" i="1"/>
  <c r="AL2162" i="1" s="1"/>
  <c r="AK904" i="1"/>
  <c r="AL904" i="1" s="1"/>
  <c r="AK2447" i="1"/>
  <c r="AL2447" i="1" s="1"/>
  <c r="AK2211" i="1"/>
  <c r="AL2211" i="1" s="1"/>
  <c r="AK2450" i="1"/>
  <c r="AL2450" i="1" s="1"/>
  <c r="AK3231" i="1"/>
  <c r="AL3231" i="1" s="1"/>
  <c r="AK1379" i="1"/>
  <c r="AL1379" i="1" s="1"/>
  <c r="AK1179" i="1"/>
  <c r="AL1179" i="1" s="1"/>
  <c r="AK2275" i="1"/>
  <c r="AL2275" i="1" s="1"/>
  <c r="AK379" i="1"/>
  <c r="AL379" i="1" s="1"/>
  <c r="AK512" i="1"/>
  <c r="AL512" i="1" s="1"/>
  <c r="AK2690" i="1"/>
  <c r="AL2690" i="1" s="1"/>
  <c r="AK3266" i="1"/>
  <c r="AL3266" i="1" s="1"/>
  <c r="AK541" i="1"/>
  <c r="AL541" i="1" s="1"/>
  <c r="AK3134" i="1"/>
  <c r="AL3134" i="1" s="1"/>
  <c r="AK3217" i="1"/>
  <c r="AL3217" i="1" s="1"/>
  <c r="AK1280" i="1"/>
  <c r="AL1280" i="1" s="1"/>
  <c r="AK3278" i="1"/>
  <c r="AL3278" i="1" s="1"/>
  <c r="AK3285" i="1"/>
  <c r="AL3285" i="1" s="1"/>
  <c r="AK2614" i="1"/>
  <c r="AL2614" i="1" s="1"/>
  <c r="AK3297" i="1"/>
  <c r="AL3297" i="1" s="1"/>
  <c r="AK2644" i="1"/>
  <c r="AL2644" i="1" s="1"/>
  <c r="AK359" i="1"/>
  <c r="AL359" i="1" s="1"/>
  <c r="AK931" i="1"/>
  <c r="AL931" i="1" s="1"/>
  <c r="AK461" i="1"/>
  <c r="AL461" i="1" s="1"/>
  <c r="AK2270" i="1"/>
  <c r="AL2270" i="1" s="1"/>
  <c r="AK2181" i="1"/>
  <c r="AL2181" i="1" s="1"/>
  <c r="AK2376" i="1"/>
  <c r="AL2376" i="1" s="1"/>
  <c r="AK2171" i="1"/>
  <c r="AL2171" i="1" s="1"/>
  <c r="AK2396" i="1"/>
  <c r="AL2396" i="1" s="1"/>
  <c r="AK2340" i="1"/>
  <c r="AL2340" i="1" s="1"/>
  <c r="AK2071" i="1"/>
  <c r="AL2071" i="1" s="1"/>
  <c r="AK2252" i="1"/>
  <c r="AL2252" i="1" s="1"/>
  <c r="AK2053" i="1"/>
  <c r="AL2053" i="1" s="1"/>
  <c r="AK2360" i="1"/>
  <c r="AL2360" i="1" s="1"/>
  <c r="AK2387" i="1"/>
  <c r="AL2387" i="1" s="1"/>
  <c r="AK2261" i="1"/>
  <c r="AL2261" i="1" s="1"/>
  <c r="AK3131" i="1"/>
  <c r="AL3131" i="1" s="1"/>
  <c r="AK2865" i="1"/>
  <c r="AL2865" i="1" s="1"/>
  <c r="AK2704" i="1"/>
  <c r="AL2704" i="1" s="1"/>
  <c r="AK3240" i="1"/>
  <c r="AL3240" i="1" s="1"/>
  <c r="AK3415" i="1"/>
  <c r="AL3415" i="1" s="1"/>
  <c r="AK489" i="1"/>
  <c r="AL489" i="1" s="1"/>
  <c r="AK505" i="1"/>
  <c r="AL505" i="1" s="1"/>
  <c r="AK3332" i="1"/>
  <c r="AL3332" i="1" s="1"/>
  <c r="AK3093" i="1"/>
  <c r="AL3093" i="1" s="1"/>
  <c r="AK507" i="1"/>
  <c r="AL507" i="1" s="1"/>
  <c r="AK470" i="1"/>
  <c r="AL470" i="1" s="1"/>
  <c r="AK3182" i="1"/>
  <c r="AL3182" i="1" s="1"/>
  <c r="AK1148" i="1"/>
  <c r="AL1148" i="1" s="1"/>
  <c r="AK510" i="1"/>
  <c r="AL510" i="1" s="1"/>
  <c r="AK780" i="1"/>
  <c r="AL780" i="1" s="1"/>
  <c r="AK96" i="1"/>
  <c r="AL96" i="1" s="1"/>
  <c r="AK840" i="1"/>
  <c r="AL840" i="1" s="1"/>
  <c r="AK865" i="1"/>
  <c r="AL865" i="1" s="1"/>
  <c r="AK804" i="1"/>
  <c r="AL804" i="1" s="1"/>
  <c r="AK105" i="1"/>
  <c r="AL105" i="1" s="1"/>
  <c r="AK1385" i="1"/>
  <c r="AL1385" i="1" s="1"/>
  <c r="AK2474" i="1"/>
  <c r="AL2474" i="1" s="1"/>
  <c r="AK3049" i="1"/>
  <c r="AL3049" i="1" s="1"/>
  <c r="AK2525" i="1"/>
  <c r="AL2525" i="1" s="1"/>
  <c r="AK2190" i="1"/>
  <c r="AL2190" i="1" s="1"/>
  <c r="AK589" i="1"/>
  <c r="AL589" i="1" s="1"/>
  <c r="AK765" i="1"/>
  <c r="AL765" i="1" s="1"/>
  <c r="AK3348" i="1"/>
  <c r="AL3348" i="1" s="1"/>
  <c r="AK3222" i="1"/>
  <c r="AL3222" i="1" s="1"/>
  <c r="AK3353" i="1"/>
  <c r="AL3353" i="1" s="1"/>
  <c r="AK3177" i="1"/>
  <c r="AL3177" i="1" s="1"/>
  <c r="AK3339" i="1"/>
  <c r="AL3339" i="1" s="1"/>
  <c r="AK2458" i="1"/>
  <c r="AL2458" i="1" s="1"/>
  <c r="AK2783" i="1"/>
  <c r="AL2783" i="1" s="1"/>
  <c r="AK2949" i="1"/>
  <c r="AL2949" i="1" s="1"/>
  <c r="AK2775" i="1"/>
  <c r="AL2775" i="1" s="1"/>
  <c r="AK2955" i="1"/>
  <c r="AL2955" i="1" s="1"/>
  <c r="AK615" i="1"/>
  <c r="AL615" i="1" s="1"/>
  <c r="AK596" i="1"/>
  <c r="AL596" i="1" s="1"/>
  <c r="AK1196" i="1"/>
  <c r="AL1196" i="1" s="1"/>
  <c r="AK1197" i="1"/>
  <c r="AL1197" i="1" s="1"/>
  <c r="AK2663" i="1"/>
  <c r="AL2663" i="1" s="1"/>
  <c r="AK3100" i="1"/>
  <c r="AL3100" i="1" s="1"/>
  <c r="AK1303" i="1"/>
  <c r="AL1303" i="1" s="1"/>
  <c r="AK295" i="1"/>
  <c r="AL295" i="1" s="1"/>
  <c r="AK679" i="1"/>
  <c r="AL679" i="1" s="1"/>
  <c r="AK661" i="1"/>
  <c r="AL661" i="1" s="1"/>
  <c r="AK1296" i="1"/>
  <c r="AL1296" i="1" s="1"/>
  <c r="AK653" i="1"/>
  <c r="AL653" i="1" s="1"/>
  <c r="AK1082" i="1"/>
  <c r="AL1082" i="1" s="1"/>
  <c r="AK3057" i="1"/>
  <c r="AL3057" i="1" s="1"/>
  <c r="AK2623" i="1"/>
  <c r="AL2623" i="1" s="1"/>
  <c r="AK1319" i="1"/>
  <c r="AL1319" i="1" s="1"/>
  <c r="AK1242" i="1"/>
  <c r="AL1242" i="1" s="1"/>
  <c r="AK2676" i="1"/>
  <c r="AL2676" i="1" s="1"/>
  <c r="AK2490" i="1"/>
  <c r="AL2490" i="1" s="1"/>
  <c r="AK1244" i="1"/>
  <c r="AL1244" i="1" s="1"/>
  <c r="AK1233" i="1"/>
  <c r="AL1233" i="1" s="1"/>
  <c r="AK552" i="1"/>
  <c r="AL552" i="1" s="1"/>
  <c r="AK2637" i="1"/>
  <c r="AL2637" i="1" s="1"/>
  <c r="AK2583" i="1"/>
  <c r="AL2583" i="1" s="1"/>
  <c r="AK748" i="1"/>
  <c r="AL748" i="1" s="1"/>
  <c r="AK86" i="1"/>
  <c r="AL86" i="1" s="1"/>
  <c r="AK176" i="1"/>
  <c r="AL176" i="1" s="1"/>
  <c r="AK1059" i="1"/>
  <c r="AL1059" i="1" s="1"/>
  <c r="AK2774" i="1"/>
  <c r="AL2774" i="1" s="1"/>
  <c r="AK561" i="1"/>
  <c r="AL561" i="1" s="1"/>
  <c r="AK2223" i="1"/>
  <c r="AL2223" i="1" s="1"/>
  <c r="AK3368" i="1"/>
  <c r="AL3368" i="1" s="1"/>
  <c r="AK1411" i="1"/>
  <c r="AL1411" i="1" s="1"/>
  <c r="AK1406" i="1"/>
  <c r="AL1406" i="1" s="1"/>
  <c r="AK568" i="1"/>
  <c r="AL568" i="1" s="1"/>
  <c r="AK981" i="1"/>
  <c r="AL981" i="1" s="1"/>
  <c r="AK3362" i="1"/>
  <c r="AL3362" i="1" s="1"/>
  <c r="AK3172" i="1"/>
  <c r="AL3172" i="1" s="1"/>
  <c r="AK2618" i="1"/>
  <c r="AL2618" i="1" s="1"/>
  <c r="AK2147" i="1"/>
  <c r="AL2147" i="1" s="1"/>
  <c r="AK2355" i="1"/>
  <c r="AL2355" i="1" s="1"/>
  <c r="AK2154" i="1"/>
  <c r="AL2154" i="1" s="1"/>
  <c r="AK1325" i="1"/>
  <c r="AL1325" i="1" s="1"/>
  <c r="AK2990" i="1"/>
  <c r="AL2990" i="1" s="1"/>
  <c r="AK902" i="1"/>
  <c r="AL902" i="1" s="1"/>
  <c r="AK1907" i="1"/>
  <c r="AL1907" i="1" s="1"/>
  <c r="AK2991" i="1"/>
  <c r="AL2991" i="1" s="1"/>
  <c r="AK839" i="1"/>
  <c r="AL839" i="1" s="1"/>
  <c r="AK978" i="1"/>
  <c r="AL978" i="1" s="1"/>
  <c r="AK2220" i="1"/>
  <c r="AL2220" i="1" s="1"/>
  <c r="AK2087" i="1"/>
  <c r="AL2087" i="1" s="1"/>
  <c r="AK2538" i="1"/>
  <c r="AL2538" i="1" s="1"/>
  <c r="AK2607" i="1"/>
  <c r="AL2607" i="1" s="1"/>
  <c r="AK2505" i="1"/>
  <c r="AL2505" i="1" s="1"/>
  <c r="AK2564" i="1"/>
  <c r="AL2564" i="1" s="1"/>
  <c r="AK739" i="1"/>
  <c r="AL739" i="1" s="1"/>
  <c r="AK2598" i="1"/>
  <c r="AL2598" i="1" s="1"/>
  <c r="AK2671" i="1"/>
  <c r="AL2671" i="1" s="1"/>
  <c r="AK745" i="1"/>
  <c r="AL745" i="1" s="1"/>
  <c r="AK393" i="1"/>
  <c r="AL393" i="1" s="1"/>
  <c r="AK1037" i="1"/>
  <c r="AL1037" i="1" s="1"/>
  <c r="AK2159" i="1"/>
  <c r="AL2159" i="1" s="1"/>
  <c r="AK3030" i="1"/>
  <c r="AL3030" i="1" s="1"/>
  <c r="AK1363" i="1"/>
  <c r="AL1363" i="1" s="1"/>
  <c r="AK2105" i="1"/>
  <c r="AL2105" i="1" s="1"/>
  <c r="AK1336" i="1"/>
  <c r="AL1336" i="1" s="1"/>
  <c r="AK2408" i="1"/>
  <c r="AL2408" i="1" s="1"/>
  <c r="AK2418" i="1"/>
  <c r="AL2418" i="1" s="1"/>
  <c r="AK880" i="1"/>
  <c r="AL880" i="1" s="1"/>
  <c r="AK2441" i="1"/>
  <c r="AL2441" i="1" s="1"/>
  <c r="AK2202" i="1"/>
  <c r="AL2202" i="1" s="1"/>
  <c r="AK1375" i="1"/>
  <c r="AL1375" i="1" s="1"/>
  <c r="AK588" i="1"/>
  <c r="AL588" i="1" s="1"/>
  <c r="AK1183" i="1"/>
  <c r="AL1183" i="1" s="1"/>
  <c r="AK26" i="1"/>
  <c r="AL26" i="1" s="1" a="1"/>
  <c r="AL26" i="1" s="1"/>
  <c r="AK262" i="1"/>
  <c r="AL262" i="1" s="1"/>
  <c r="AK1039" i="1"/>
  <c r="AL1039" i="1" s="1"/>
  <c r="AK1205" i="1"/>
  <c r="AL1205" i="1" s="1"/>
  <c r="AK409" i="1"/>
  <c r="AL409" i="1" s="1"/>
  <c r="AK367" i="1"/>
  <c r="AL367" i="1" s="1"/>
  <c r="AK527" i="1"/>
  <c r="AL527" i="1" s="1"/>
  <c r="AK403" i="1"/>
  <c r="AL403" i="1" s="1"/>
  <c r="AK376" i="1"/>
  <c r="AL376" i="1" s="1"/>
  <c r="AK3390" i="1"/>
  <c r="AL3390" i="1" s="1"/>
  <c r="AK2847" i="1"/>
  <c r="AL2847" i="1" s="1"/>
  <c r="AK2919" i="1"/>
  <c r="AL2919" i="1" s="1"/>
  <c r="AK3264" i="1"/>
  <c r="AL3264" i="1" s="1"/>
  <c r="AK3215" i="1"/>
  <c r="AL3215" i="1" s="1"/>
  <c r="AK3282" i="1"/>
  <c r="AL3282" i="1" s="1"/>
  <c r="AK1326" i="1"/>
  <c r="AL1326" i="1" s="1"/>
  <c r="AK1417" i="1"/>
  <c r="AL1417" i="1" s="1"/>
  <c r="AK557" i="1"/>
  <c r="AL557" i="1" s="1"/>
  <c r="AK375" i="1"/>
  <c r="AL375" i="1" s="1"/>
  <c r="AK2271" i="1"/>
  <c r="AL2271" i="1" s="1"/>
  <c r="AK453" i="1"/>
  <c r="AL453" i="1" s="1"/>
  <c r="AK101" i="1"/>
  <c r="AL101" i="1" s="1"/>
  <c r="AK2258" i="1"/>
  <c r="AL2258" i="1" s="1"/>
  <c r="AK2175" i="1"/>
  <c r="AL2175" i="1" s="1"/>
  <c r="AK2257" i="1"/>
  <c r="AL2257" i="1" s="1"/>
  <c r="AK2265" i="1"/>
  <c r="AL2265" i="1" s="1"/>
  <c r="AK2342" i="1"/>
  <c r="AL2342" i="1" s="1"/>
  <c r="AK2268" i="1"/>
  <c r="AL2268" i="1" s="1"/>
  <c r="AK2362" i="1"/>
  <c r="AL2362" i="1" s="1"/>
  <c r="AK2170" i="1"/>
  <c r="AL2170" i="1" s="1"/>
  <c r="AK2431" i="1"/>
  <c r="AL2431" i="1" s="1"/>
  <c r="AK1849" i="1"/>
  <c r="AL1849" i="1" s="1"/>
  <c r="AK657" i="1"/>
  <c r="AL657" i="1" s="1"/>
  <c r="AK5" i="1"/>
  <c r="AL5" i="1" s="1" a="1"/>
  <c r="AL5" i="1" s="1"/>
  <c r="AK3422" i="1"/>
  <c r="AL3422" i="1" s="1"/>
  <c r="AK3402" i="1"/>
  <c r="AL3402" i="1" s="1"/>
  <c r="AK509" i="1"/>
  <c r="AL509" i="1" s="1"/>
  <c r="AK483" i="1"/>
  <c r="AL483" i="1" s="1"/>
  <c r="AK492" i="1"/>
  <c r="AL492" i="1" s="1"/>
  <c r="AK766" i="1"/>
  <c r="AL766" i="1" s="1"/>
  <c r="AK850" i="1"/>
  <c r="AL850" i="1" s="1"/>
  <c r="AK789" i="1"/>
  <c r="AL789" i="1" s="1"/>
  <c r="AK2063" i="1"/>
  <c r="AL2063" i="1" s="1"/>
  <c r="AK847" i="1"/>
  <c r="AL847" i="1" s="1"/>
  <c r="AK3190" i="1"/>
  <c r="AL3190" i="1" s="1"/>
  <c r="AK3237" i="1"/>
  <c r="AL3237" i="1" s="1"/>
  <c r="AK3433" i="1"/>
  <c r="AL3433" i="1" s="1"/>
  <c r="AK107" i="1"/>
  <c r="AL107" i="1" s="1"/>
  <c r="AK1386" i="1"/>
  <c r="AL1386" i="1" s="1"/>
  <c r="AK2959" i="1"/>
  <c r="AL2959" i="1" s="1"/>
  <c r="AK2736" i="1"/>
  <c r="AL2736" i="1" s="1"/>
  <c r="AK2802" i="1"/>
  <c r="AL2802" i="1" s="1"/>
  <c r="AK2194" i="1"/>
  <c r="AL2194" i="1" s="1"/>
  <c r="AK3122" i="1"/>
  <c r="AL3122" i="1" s="1"/>
  <c r="AK3119" i="1"/>
  <c r="AL3119" i="1" s="1"/>
  <c r="AK2641" i="1"/>
  <c r="AL2641" i="1" s="1"/>
  <c r="AK2956" i="1"/>
  <c r="AL2956" i="1" s="1"/>
  <c r="AK3296" i="1"/>
  <c r="AL3296" i="1" s="1"/>
  <c r="AK13" i="1"/>
  <c r="AL13" i="1" s="1" a="1"/>
  <c r="AL13" i="1" s="1"/>
  <c r="AK1116" i="1"/>
  <c r="AL1116" i="1" s="1"/>
  <c r="AK2866" i="1"/>
  <c r="AL2866" i="1" s="1"/>
  <c r="AK218" i="1"/>
  <c r="AL218" i="1" s="1"/>
  <c r="AK3448" i="1"/>
  <c r="AL3448" i="1" s="1"/>
  <c r="AK3324" i="1"/>
  <c r="AL3324" i="1" s="1"/>
  <c r="AK1080" i="1"/>
  <c r="AL1080" i="1" s="1"/>
  <c r="AK1994" i="1"/>
  <c r="AL1994" i="1" s="1"/>
  <c r="AK619" i="1"/>
  <c r="AL619" i="1" s="1"/>
  <c r="AK553" i="1"/>
  <c r="AL553" i="1" s="1"/>
  <c r="AK1189" i="1"/>
  <c r="AL1189" i="1" s="1"/>
  <c r="AK2229" i="1"/>
  <c r="AL2229" i="1" s="1"/>
  <c r="AK948" i="1"/>
  <c r="AL948" i="1" s="1"/>
  <c r="AK2238" i="1"/>
  <c r="AL2238" i="1" s="1"/>
  <c r="AK3322" i="1"/>
  <c r="AL3322" i="1" s="1"/>
  <c r="AK943" i="1"/>
  <c r="AL943" i="1" s="1"/>
  <c r="AK945" i="1"/>
  <c r="AL945" i="1" s="1"/>
  <c r="AK116" i="1"/>
  <c r="AL116" i="1" s="1"/>
  <c r="AK457" i="1"/>
  <c r="AL457" i="1" s="1"/>
  <c r="AK3291" i="1"/>
  <c r="AL3291" i="1" s="1"/>
  <c r="AK3207" i="1"/>
  <c r="AL3207" i="1" s="1"/>
  <c r="AK3241" i="1"/>
  <c r="AL3241" i="1" s="1"/>
  <c r="AK3209" i="1"/>
  <c r="AL3209" i="1" s="1"/>
  <c r="AK3116" i="1"/>
  <c r="AL3116" i="1" s="1"/>
  <c r="AK3444" i="1"/>
  <c r="AL3444" i="1" s="1"/>
  <c r="AK3335" i="1"/>
  <c r="AL3335" i="1" s="1"/>
  <c r="AK2315" i="1"/>
  <c r="AL2315" i="1" s="1"/>
  <c r="AK953" i="1"/>
  <c r="AL953" i="1" s="1"/>
  <c r="AK2241" i="1"/>
  <c r="AL2241" i="1" s="1"/>
  <c r="AK3099" i="1"/>
  <c r="AL3099" i="1" s="1"/>
  <c r="AK723" i="1"/>
  <c r="AL723" i="1" s="1"/>
  <c r="AK3167" i="1"/>
  <c r="AL3167" i="1" s="1"/>
  <c r="AK3003" i="1"/>
  <c r="AL3003" i="1" s="1"/>
  <c r="AK2620" i="1"/>
  <c r="AL2620" i="1" s="1"/>
  <c r="AK2595" i="1"/>
  <c r="AL2595" i="1" s="1"/>
  <c r="AK1128" i="1"/>
  <c r="AL1128" i="1" s="1"/>
  <c r="AK1930" i="1"/>
  <c r="AL1930" i="1" s="1"/>
  <c r="AK2422" i="1"/>
  <c r="AL2422" i="1" s="1"/>
  <c r="AK2899" i="1"/>
  <c r="AL2899" i="1" s="1"/>
  <c r="AK2468" i="1"/>
  <c r="AL2468" i="1" s="1"/>
  <c r="AK2326" i="1"/>
  <c r="AL2326" i="1" s="1"/>
  <c r="AK3328" i="1"/>
  <c r="AL3328" i="1" s="1"/>
  <c r="AK1945" i="1"/>
  <c r="AL1945" i="1" s="1"/>
  <c r="AK2030" i="1"/>
  <c r="AL2030" i="1" s="1"/>
  <c r="AK1873" i="1"/>
  <c r="AL1873" i="1" s="1"/>
  <c r="AK1975" i="1"/>
  <c r="AL1975" i="1" s="1"/>
  <c r="AK1859" i="1"/>
  <c r="AL1859" i="1" s="1"/>
  <c r="AK1959" i="1"/>
  <c r="AL1959" i="1" s="1"/>
  <c r="AK1868" i="1"/>
  <c r="AL1868" i="1" s="1"/>
  <c r="AK1986" i="1"/>
  <c r="AL1986" i="1" s="1"/>
  <c r="AK668" i="1"/>
  <c r="AL668" i="1" s="1"/>
  <c r="AK2939" i="1"/>
  <c r="AL2939" i="1" s="1"/>
  <c r="AK1159" i="1"/>
  <c r="AL1159" i="1" s="1"/>
  <c r="AK284" i="1"/>
  <c r="AL284" i="1" s="1"/>
  <c r="AK83" i="1"/>
  <c r="AL83" i="1" s="1"/>
  <c r="AK336" i="1"/>
  <c r="AL336" i="1" s="1"/>
  <c r="AK2763" i="1"/>
  <c r="AL2763" i="1" s="1"/>
  <c r="AK329" i="1"/>
  <c r="AL329" i="1" s="1"/>
  <c r="AK147" i="1"/>
  <c r="AL147" i="1" s="1"/>
  <c r="AK1419" i="1"/>
  <c r="AL1419" i="1" s="1"/>
  <c r="AK999" i="1"/>
  <c r="AL999" i="1" s="1"/>
  <c r="AK2588" i="1"/>
  <c r="AL2588" i="1" s="1"/>
  <c r="AK2887" i="1"/>
  <c r="AL2887" i="1" s="1"/>
  <c r="AK61" i="1"/>
  <c r="AL61" i="1" s="1"/>
  <c r="AK56" i="1"/>
  <c r="AL56" i="1" s="1"/>
  <c r="AK1306" i="1"/>
  <c r="AL1306" i="1" s="1"/>
  <c r="AK598" i="1"/>
  <c r="AL598" i="1" s="1"/>
  <c r="AK652" i="1"/>
  <c r="AL652" i="1" s="1"/>
  <c r="AK330" i="1"/>
  <c r="AL330" i="1" s="1"/>
  <c r="AK660" i="1"/>
  <c r="AL660" i="1" s="1"/>
  <c r="AK331" i="1"/>
  <c r="AL331" i="1" s="1"/>
  <c r="AK1226" i="1"/>
  <c r="AL1226" i="1" s="1"/>
  <c r="AK625" i="1"/>
  <c r="AL625" i="1" s="1"/>
  <c r="AK1314" i="1"/>
  <c r="AL1314" i="1" s="1"/>
  <c r="AK823" i="1"/>
  <c r="AL823" i="1" s="1"/>
  <c r="AK2546" i="1"/>
  <c r="AL2546" i="1" s="1"/>
  <c r="AK1238" i="1"/>
  <c r="AL1238" i="1" s="1"/>
  <c r="AK1234" i="1"/>
  <c r="AL1234" i="1" s="1"/>
  <c r="AK21" i="1"/>
  <c r="AL21" i="1" s="1" a="1"/>
  <c r="AL21" i="1" s="1"/>
  <c r="AK2968" i="1"/>
  <c r="AL2968" i="1" s="1"/>
  <c r="AK2553" i="1"/>
  <c r="AL2553" i="1" s="1"/>
  <c r="AK2979" i="1"/>
  <c r="AL2979" i="1" s="1"/>
  <c r="AK18" i="1"/>
  <c r="AL18" i="1" s="1" a="1"/>
  <c r="AL18" i="1" s="1"/>
  <c r="AK1141" i="1"/>
  <c r="AL1141" i="1" s="1"/>
  <c r="AK3007" i="1"/>
  <c r="AL3007" i="1" s="1"/>
  <c r="AK326" i="1"/>
  <c r="AL326" i="1" s="1"/>
  <c r="AK300" i="1"/>
  <c r="AL300" i="1" s="1"/>
  <c r="AK319" i="1"/>
  <c r="AL319" i="1" s="1"/>
  <c r="AK2821" i="1"/>
  <c r="AL2821" i="1" s="1"/>
  <c r="AK863" i="1"/>
  <c r="AL863" i="1" s="1"/>
  <c r="AK877" i="1"/>
  <c r="AL877" i="1" s="1"/>
  <c r="AK297" i="1"/>
  <c r="AL297" i="1" s="1"/>
  <c r="AK209" i="1"/>
  <c r="AL209" i="1" s="1"/>
  <c r="AK308" i="1"/>
  <c r="AL308" i="1" s="1"/>
  <c r="AK1060" i="1"/>
  <c r="AL1060" i="1" s="1"/>
  <c r="AK177" i="1"/>
  <c r="AL177" i="1" s="1"/>
  <c r="AK559" i="1"/>
  <c r="AL559" i="1" s="1"/>
  <c r="AK1405" i="1"/>
  <c r="AL1405" i="1" s="1"/>
  <c r="AK569" i="1"/>
  <c r="AL569" i="1" s="1"/>
  <c r="AK155" i="1"/>
  <c r="AL155" i="1" s="1"/>
  <c r="AK2697" i="1"/>
  <c r="AL2697" i="1" s="1"/>
  <c r="AK2123" i="1"/>
  <c r="AL2123" i="1" s="1"/>
  <c r="AK2354" i="1"/>
  <c r="AL2354" i="1" s="1"/>
  <c r="AK576" i="1"/>
  <c r="AL576" i="1" s="1"/>
  <c r="AK2988" i="1"/>
  <c r="AL2988" i="1" s="1"/>
  <c r="AK2151" i="1"/>
  <c r="AL2151" i="1" s="1"/>
  <c r="AK2570" i="1"/>
  <c r="AL2570" i="1" s="1"/>
  <c r="AK276" i="1"/>
  <c r="AL276" i="1" s="1"/>
  <c r="AK566" i="1"/>
  <c r="AL566" i="1" s="1"/>
  <c r="AK3002" i="1"/>
  <c r="AL3002" i="1" s="1"/>
  <c r="AK2993" i="1"/>
  <c r="AL2993" i="1" s="1"/>
  <c r="AK562" i="1"/>
  <c r="AL562" i="1" s="1"/>
  <c r="AK2080" i="1"/>
  <c r="AL2080" i="1" s="1"/>
  <c r="AK19" i="1"/>
  <c r="AL19" i="1" s="1" a="1"/>
  <c r="AL19" i="1" s="1"/>
  <c r="AK2508" i="1"/>
  <c r="AL2508" i="1" s="1"/>
  <c r="AK2497" i="1"/>
  <c r="AL2497" i="1" s="1"/>
  <c r="AK2500" i="1"/>
  <c r="AL2500" i="1" s="1"/>
  <c r="AK2329" i="1"/>
  <c r="AL2329" i="1" s="1"/>
  <c r="AK1291" i="1"/>
  <c r="AL1291" i="1" s="1"/>
  <c r="AK2580" i="1"/>
  <c r="AL2580" i="1" s="1"/>
  <c r="AK1897" i="1"/>
  <c r="AL1897" i="1" s="1"/>
  <c r="AK2108" i="1"/>
  <c r="AL2108" i="1" s="1"/>
  <c r="AK517" i="1"/>
  <c r="AL517" i="1" s="1"/>
  <c r="AK1025" i="1"/>
  <c r="AL1025" i="1" s="1"/>
  <c r="AK2100" i="1"/>
  <c r="AL2100" i="1" s="1"/>
  <c r="AK3268" i="1"/>
  <c r="AL3268" i="1" s="1"/>
  <c r="AK966" i="1"/>
  <c r="AL966" i="1" s="1"/>
  <c r="AK3271" i="1"/>
  <c r="AL3271" i="1" s="1"/>
  <c r="AK2367" i="1"/>
  <c r="AL2367" i="1" s="1"/>
  <c r="AK805" i="1"/>
  <c r="AL805" i="1" s="1"/>
  <c r="AK3027" i="1"/>
  <c r="AL3027" i="1" s="1"/>
  <c r="AK2884" i="1"/>
  <c r="AL2884" i="1" s="1"/>
  <c r="AK2110" i="1"/>
  <c r="AL2110" i="1" s="1"/>
  <c r="AK3023" i="1"/>
  <c r="AL3023" i="1" s="1"/>
  <c r="AK2040" i="1"/>
  <c r="AL2040" i="1" s="1"/>
  <c r="AK911" i="1"/>
  <c r="AL911" i="1" s="1"/>
  <c r="AK2446" i="1"/>
  <c r="AL2446" i="1" s="1"/>
  <c r="AK2449" i="1"/>
  <c r="AL2449" i="1" s="1"/>
  <c r="AK2209" i="1"/>
  <c r="AL2209" i="1" s="1"/>
  <c r="AK1119" i="1"/>
  <c r="AL1119" i="1" s="1"/>
  <c r="AK2938" i="1"/>
  <c r="AL2938" i="1" s="1"/>
  <c r="AK3293" i="1"/>
  <c r="AL3293" i="1" s="1"/>
  <c r="AK264" i="1"/>
  <c r="AL264" i="1" s="1"/>
  <c r="AK2274" i="1"/>
  <c r="AL2274" i="1" s="1"/>
  <c r="AK357" i="1"/>
  <c r="AL357" i="1" s="1"/>
  <c r="AK351" i="1"/>
  <c r="AL351" i="1" s="1"/>
  <c r="AK3395" i="1"/>
  <c r="AL3395" i="1" s="1"/>
  <c r="AK537" i="1"/>
  <c r="AL537" i="1" s="1"/>
  <c r="AK3038" i="1"/>
  <c r="AL3038" i="1" s="1"/>
  <c r="AK2203" i="1"/>
  <c r="AL2203" i="1" s="1"/>
  <c r="AK3138" i="1"/>
  <c r="AL3138" i="1" s="1"/>
  <c r="AK3140" i="1"/>
  <c r="AL3140" i="1" s="1"/>
  <c r="AK3216" i="1"/>
  <c r="AL3216" i="1" s="1"/>
  <c r="AK3213" i="1"/>
  <c r="AL3213" i="1" s="1"/>
  <c r="AK3284" i="1"/>
  <c r="AL3284" i="1" s="1"/>
  <c r="AK551" i="1"/>
  <c r="AL551" i="1" s="1"/>
  <c r="AK361" i="1"/>
  <c r="AL361" i="1" s="1"/>
  <c r="AK464" i="1"/>
  <c r="AL464" i="1" s="1"/>
  <c r="AK458" i="1"/>
  <c r="AL458" i="1" s="1"/>
  <c r="AK2184" i="1"/>
  <c r="AL2184" i="1" s="1"/>
  <c r="AK2176" i="1"/>
  <c r="AL2176" i="1" s="1"/>
  <c r="AK2399" i="1"/>
  <c r="AL2399" i="1" s="1"/>
  <c r="AK2073" i="1"/>
  <c r="AL2073" i="1" s="1"/>
  <c r="AK2352" i="1"/>
  <c r="AL2352" i="1" s="1"/>
  <c r="AK2055" i="1"/>
  <c r="AL2055" i="1" s="1"/>
  <c r="AK2435" i="1"/>
  <c r="AL2435" i="1" s="1"/>
  <c r="AK2235" i="1"/>
  <c r="AL2235" i="1" s="1"/>
  <c r="AK2430" i="1"/>
  <c r="AL2430" i="1" s="1"/>
  <c r="AK2389" i="1"/>
  <c r="AL2389" i="1" s="1"/>
  <c r="AK2264" i="1"/>
  <c r="AL2264" i="1" s="1"/>
  <c r="AK878" i="1"/>
  <c r="AL878" i="1" s="1"/>
  <c r="AK2839" i="1"/>
  <c r="AL2839" i="1" s="1"/>
  <c r="AK2636" i="1"/>
  <c r="AL2636" i="1" s="1"/>
  <c r="AK2464" i="1"/>
  <c r="AL2464" i="1" s="1"/>
  <c r="AK3269" i="1"/>
  <c r="AL3269" i="1" s="1"/>
  <c r="AK490" i="1"/>
  <c r="AL490" i="1" s="1"/>
  <c r="AK469" i="1"/>
  <c r="AL469" i="1" s="1"/>
  <c r="AK1150" i="1"/>
  <c r="AL1150" i="1" s="1"/>
  <c r="AK1383" i="1"/>
  <c r="AL1383" i="1" s="1"/>
  <c r="AK778" i="1"/>
  <c r="AL778" i="1" s="1"/>
  <c r="AK838" i="1"/>
  <c r="AL838" i="1" s="1"/>
  <c r="AK1056" i="1"/>
  <c r="AL1056" i="1" s="1"/>
  <c r="AK135" i="1"/>
  <c r="AL135" i="1" s="1"/>
  <c r="AK133" i="1"/>
  <c r="AL133" i="1" s="1"/>
  <c r="AK1384" i="1"/>
  <c r="AL1384" i="1" s="1"/>
  <c r="AK3431" i="1"/>
  <c r="AL3431" i="1" s="1"/>
  <c r="AK2898" i="1"/>
  <c r="AL2898" i="1" s="1"/>
  <c r="AK2516" i="1"/>
  <c r="AL2516" i="1" s="1"/>
  <c r="AK2193" i="1"/>
  <c r="AL2193" i="1" s="1"/>
  <c r="AK540" i="1"/>
  <c r="AL540" i="1" s="1"/>
  <c r="AK761" i="1"/>
  <c r="AL761" i="1" s="1"/>
  <c r="AK3179" i="1"/>
  <c r="AL3179" i="1" s="1"/>
  <c r="AK3347" i="1"/>
  <c r="AL3347" i="1" s="1"/>
  <c r="AK3137" i="1"/>
  <c r="AL3137" i="1" s="1"/>
  <c r="AK3248" i="1"/>
  <c r="AL3248" i="1" s="1"/>
  <c r="AK2466" i="1"/>
  <c r="AL2466" i="1" s="1"/>
  <c r="AK455" i="1"/>
  <c r="AL455" i="1" s="1"/>
  <c r="AK2957" i="1"/>
  <c r="AL2957" i="1" s="1"/>
  <c r="AK3441" i="1"/>
  <c r="AL3441" i="1" s="1"/>
  <c r="AK1199" i="1"/>
  <c r="AL1199" i="1" s="1"/>
  <c r="AK3325" i="1"/>
  <c r="AL3325" i="1" s="1"/>
  <c r="AK1002" i="1"/>
  <c r="AL1002" i="1" s="1"/>
  <c r="AK1003" i="1"/>
  <c r="AL1003" i="1" s="1"/>
  <c r="AK1996" i="1"/>
  <c r="AL1996" i="1" s="1"/>
  <c r="AK1321" i="1"/>
  <c r="AL1321" i="1" s="1"/>
  <c r="AK309" i="1"/>
  <c r="AL309" i="1" s="1"/>
  <c r="AK2499" i="1"/>
  <c r="AL2499" i="1" s="1"/>
  <c r="AK3287" i="1"/>
  <c r="AL3287" i="1" s="1"/>
  <c r="AK3326" i="1"/>
  <c r="AL3326" i="1" s="1"/>
  <c r="AK858" i="1"/>
  <c r="AL858" i="1" s="1"/>
  <c r="AK234" i="1"/>
  <c r="AL234" i="1" s="1"/>
  <c r="AK1011" i="1"/>
  <c r="AL1011" i="1" s="1"/>
  <c r="AK2917" i="1"/>
  <c r="AL2917" i="1" s="1"/>
  <c r="AK3055" i="1"/>
  <c r="AL3055" i="1" s="1"/>
  <c r="AK2789" i="1"/>
  <c r="AL2789" i="1" s="1"/>
  <c r="AK450" i="1"/>
  <c r="AL450" i="1" s="1"/>
  <c r="AK2218" i="1"/>
  <c r="AL2218" i="1" s="1"/>
  <c r="AK2745" i="1"/>
  <c r="AL2745" i="1" s="1"/>
  <c r="AK3044" i="1"/>
  <c r="AL3044" i="1" s="1"/>
  <c r="AK2897" i="1"/>
  <c r="AL2897" i="1" s="1"/>
  <c r="AK2738" i="1"/>
  <c r="AL2738" i="1" s="1"/>
  <c r="AK3195" i="1"/>
  <c r="AL3195" i="1" s="1"/>
  <c r="AK1098" i="1"/>
  <c r="AL1098" i="1" s="1"/>
  <c r="AK292" i="1"/>
  <c r="AL292" i="1" s="1"/>
  <c r="AK2243" i="1"/>
  <c r="AL2243" i="1" s="1"/>
  <c r="AK1099" i="1"/>
  <c r="AL1099" i="1" s="1"/>
  <c r="AK2319" i="1"/>
  <c r="AL2319" i="1" s="1"/>
  <c r="AK1937" i="1"/>
  <c r="AL1937" i="1" s="1"/>
  <c r="AK1920" i="1"/>
  <c r="AL1920" i="1" s="1"/>
  <c r="AK1918" i="1"/>
  <c r="AL1918" i="1" s="1"/>
  <c r="AK1857" i="1"/>
  <c r="AL1857" i="1" s="1"/>
  <c r="AK1864" i="1"/>
  <c r="AL1864" i="1" s="1"/>
  <c r="AK1853" i="1"/>
  <c r="AL1853" i="1" s="1"/>
  <c r="AK1874" i="1"/>
  <c r="AL1874" i="1" s="1"/>
  <c r="AK1883" i="1"/>
  <c r="AL1883" i="1" s="1"/>
  <c r="AK1987" i="1"/>
  <c r="AL1987" i="1" s="1"/>
  <c r="AK1976" i="1"/>
  <c r="AL1976" i="1" s="1"/>
  <c r="AK2823" i="1"/>
  <c r="AL2823" i="1" s="1"/>
  <c r="AK2020" i="1"/>
  <c r="AL2020" i="1" s="1"/>
  <c r="AK2796" i="1"/>
  <c r="AL2796" i="1" s="1"/>
  <c r="AK421" i="1"/>
  <c r="AL421" i="1" s="1"/>
  <c r="AK736" i="1"/>
  <c r="AL736" i="1" s="1"/>
  <c r="AK1162" i="1"/>
  <c r="AL1162" i="1" s="1"/>
  <c r="AK2767" i="1"/>
  <c r="AL2767" i="1" s="1"/>
  <c r="AK145" i="1"/>
  <c r="AL145" i="1" s="1"/>
  <c r="AK992" i="1"/>
  <c r="AL992" i="1" s="1"/>
  <c r="AK997" i="1"/>
  <c r="AL997" i="1" s="1"/>
  <c r="AK2582" i="1"/>
  <c r="AL2582" i="1" s="1"/>
  <c r="AK2879" i="1"/>
  <c r="AL2879" i="1" s="1"/>
  <c r="AK975" i="1"/>
  <c r="AL975" i="1" s="1"/>
  <c r="AK2667" i="1"/>
  <c r="AL2667" i="1" s="1"/>
  <c r="AK1416" i="1"/>
  <c r="AL1416" i="1" s="1"/>
  <c r="AK602" i="1"/>
  <c r="AL602" i="1" s="1"/>
  <c r="AK650" i="1"/>
  <c r="AL650" i="1" s="1"/>
  <c r="AK55" i="1"/>
  <c r="AL55" i="1" s="1"/>
  <c r="AK2665" i="1"/>
  <c r="AL2665" i="1" s="1"/>
  <c r="AK3013" i="1"/>
  <c r="AL3013" i="1" s="1"/>
  <c r="AK1138" i="1"/>
  <c r="AL1138" i="1" s="1"/>
  <c r="AK3123" i="1"/>
  <c r="AL3123" i="1" s="1"/>
  <c r="AK1091" i="1"/>
  <c r="AL1091" i="1" s="1"/>
  <c r="AK751" i="1"/>
  <c r="AL751" i="1" s="1"/>
  <c r="AK733" i="1"/>
  <c r="AL733" i="1" s="1"/>
  <c r="AK608" i="1"/>
  <c r="AL608" i="1" s="1"/>
  <c r="AK1085" i="1"/>
  <c r="AL1085" i="1" s="1"/>
  <c r="AK807" i="1"/>
  <c r="AL807" i="1" s="1"/>
  <c r="AK824" i="1"/>
  <c r="AL824" i="1" s="1"/>
  <c r="AK633" i="1"/>
  <c r="AL633" i="1" s="1"/>
  <c r="AK2845" i="1"/>
  <c r="AL2845" i="1" s="1"/>
  <c r="AK669" i="1"/>
  <c r="AL669" i="1" s="1"/>
  <c r="AK2834" i="1"/>
  <c r="AL2834" i="1" s="1"/>
  <c r="AK2489" i="1"/>
  <c r="AL2489" i="1" s="1"/>
  <c r="AK2929" i="1"/>
  <c r="AL2929" i="1" s="1"/>
  <c r="AK1236" i="1"/>
  <c r="AL1236" i="1" s="1"/>
  <c r="AK2554" i="1"/>
  <c r="AL2554" i="1" s="1"/>
  <c r="AK734" i="1"/>
  <c r="AL734" i="1" s="1"/>
  <c r="AK154" i="1"/>
  <c r="AL154" i="1" s="1"/>
  <c r="AK2882" i="1"/>
  <c r="AL2882" i="1" s="1"/>
  <c r="AK3053" i="1"/>
  <c r="AL3053" i="1" s="1"/>
  <c r="AK287" i="1"/>
  <c r="AL287" i="1" s="1"/>
  <c r="AK2677" i="1"/>
  <c r="AL2677" i="1" s="1"/>
  <c r="AK227" i="1"/>
  <c r="AL227" i="1" s="1"/>
  <c r="AK312" i="1"/>
  <c r="AL312" i="1" s="1"/>
  <c r="AK2686" i="1"/>
  <c r="AL2686" i="1" s="1"/>
  <c r="AK872" i="1"/>
  <c r="AL872" i="1" s="1"/>
  <c r="AK554" i="1"/>
  <c r="AL554" i="1" s="1"/>
  <c r="AK574" i="1"/>
  <c r="AL574" i="1" s="1"/>
  <c r="AK2246" i="1"/>
  <c r="AL2246" i="1" s="1"/>
  <c r="AK3382" i="1"/>
  <c r="AL3382" i="1" s="1"/>
  <c r="AK3371" i="1"/>
  <c r="AL3371" i="1" s="1"/>
  <c r="AK922" i="1"/>
  <c r="AL922" i="1" s="1"/>
  <c r="AK896" i="1"/>
  <c r="AL896" i="1" s="1"/>
  <c r="AK3334" i="1"/>
  <c r="AL3334" i="1" s="1"/>
  <c r="AK989" i="1"/>
  <c r="AL989" i="1" s="1"/>
  <c r="AK2311" i="1"/>
  <c r="AL2311" i="1" s="1"/>
  <c r="AK1032" i="1"/>
  <c r="AL1032" i="1" s="1"/>
  <c r="AK2158" i="1"/>
  <c r="AL2158" i="1" s="1"/>
  <c r="AK3398" i="1"/>
  <c r="AL3398" i="1" s="1"/>
  <c r="AK1264" i="1"/>
  <c r="AL1264" i="1" s="1"/>
  <c r="AK1251" i="1"/>
  <c r="AL1251" i="1" s="1"/>
  <c r="AK567" i="1"/>
  <c r="AL567" i="1" s="1"/>
  <c r="AK3000" i="1"/>
  <c r="AL3000" i="1" s="1"/>
  <c r="AK962" i="1"/>
  <c r="AL962" i="1" s="1"/>
  <c r="AK707" i="1"/>
  <c r="AL707" i="1" s="1"/>
  <c r="AK2081" i="1"/>
  <c r="AL2081" i="1" s="1"/>
  <c r="AK2079" i="1"/>
  <c r="AL2079" i="1" s="1"/>
  <c r="AK2597" i="1"/>
  <c r="AL2597" i="1" s="1"/>
  <c r="AK2907" i="1"/>
  <c r="AL2907" i="1" s="1"/>
  <c r="AK2536" i="1"/>
  <c r="AL2536" i="1" s="1"/>
  <c r="AK549" i="1"/>
  <c r="AL549" i="1" s="1"/>
  <c r="AK1891" i="1"/>
  <c r="AL1891" i="1" s="1"/>
  <c r="AK1894" i="1"/>
  <c r="AL1894" i="1" s="1"/>
  <c r="AK321" i="1"/>
  <c r="AL321" i="1" s="1"/>
  <c r="AK146" i="1"/>
  <c r="AL146" i="1" s="1"/>
  <c r="AK3175" i="1"/>
  <c r="AL3175" i="1" s="1"/>
  <c r="AK3276" i="1"/>
  <c r="AL3276" i="1" s="1"/>
  <c r="AK806" i="1"/>
  <c r="AL806" i="1" s="1"/>
  <c r="AK2414" i="1"/>
  <c r="AL2414" i="1" s="1"/>
  <c r="AK869" i="1"/>
  <c r="AL869" i="1" s="1"/>
  <c r="AK3226" i="1"/>
  <c r="AL3226" i="1" s="1"/>
  <c r="AK2041" i="1"/>
  <c r="AL2041" i="1" s="1"/>
  <c r="AK860" i="1"/>
  <c r="AL860" i="1" s="1"/>
  <c r="AK1323" i="1"/>
  <c r="AL1323" i="1" s="1"/>
  <c r="AK2224" i="1"/>
  <c r="AL2224" i="1" s="1"/>
  <c r="AK2509" i="1"/>
  <c r="AL2509" i="1" s="1"/>
  <c r="AK2199" i="1"/>
  <c r="AL2199" i="1" s="1"/>
  <c r="AK1378" i="1"/>
  <c r="AL1378" i="1" s="1"/>
  <c r="AK246" i="1"/>
  <c r="AL246" i="1" s="1"/>
  <c r="AK1276" i="1"/>
  <c r="AL1276" i="1" s="1"/>
  <c r="AK1035" i="1"/>
  <c r="AL1035" i="1" s="1"/>
  <c r="AK2920" i="1"/>
  <c r="AL2920" i="1" s="1"/>
  <c r="AK955" i="1"/>
  <c r="AL955" i="1" s="1"/>
  <c r="AK3143" i="1"/>
  <c r="AL3143" i="1" s="1"/>
  <c r="AK3149" i="1"/>
  <c r="AL3149" i="1" s="1"/>
  <c r="AK3218" i="1"/>
  <c r="AL3218" i="1" s="1"/>
  <c r="AK3214" i="1"/>
  <c r="AL3214" i="1" s="1"/>
  <c r="AK2440" i="1"/>
  <c r="AL2440" i="1" s="1"/>
  <c r="AK388" i="1"/>
  <c r="AL388" i="1" s="1"/>
  <c r="AK956" i="1"/>
  <c r="AL956" i="1" s="1"/>
  <c r="AK406" i="1"/>
  <c r="AL406" i="1" s="1"/>
  <c r="AK445" i="1"/>
  <c r="AL445" i="1" s="1"/>
  <c r="AK2293" i="1"/>
  <c r="AL2293" i="1" s="1"/>
  <c r="AK3455" i="1"/>
  <c r="AL3455" i="1" s="1"/>
  <c r="AK3302" i="1"/>
  <c r="AL3302" i="1" s="1"/>
  <c r="AK2177" i="1"/>
  <c r="AL2177" i="1" s="1"/>
  <c r="AK2429" i="1"/>
  <c r="AL2429" i="1" s="1"/>
  <c r="AK2290" i="1"/>
  <c r="AL2290" i="1" s="1"/>
  <c r="AK2402" i="1"/>
  <c r="AL2402" i="1" s="1"/>
  <c r="AK2345" i="1"/>
  <c r="AL2345" i="1" s="1"/>
  <c r="AK2337" i="1"/>
  <c r="AL2337" i="1" s="1"/>
  <c r="AK2351" i="1"/>
  <c r="AL2351" i="1" s="1"/>
  <c r="AK3117" i="1"/>
  <c r="AL3117" i="1" s="1"/>
  <c r="AK2249" i="1"/>
  <c r="AL2249" i="1" s="1"/>
  <c r="AK488" i="1"/>
  <c r="AL488" i="1" s="1"/>
  <c r="AK3420" i="1"/>
  <c r="AL3420" i="1" s="1"/>
  <c r="AK501" i="1"/>
  <c r="AL501" i="1" s="1"/>
  <c r="AK3092" i="1"/>
  <c r="AL3092" i="1" s="1"/>
  <c r="AK2058" i="1"/>
  <c r="AL2058" i="1" s="1"/>
  <c r="AK468" i="1"/>
  <c r="AL468" i="1" s="1"/>
  <c r="AK498" i="1"/>
  <c r="AL498" i="1" s="1"/>
  <c r="AK775" i="1"/>
  <c r="AL775" i="1" s="1"/>
  <c r="AK773" i="1"/>
  <c r="AL773" i="1" s="1"/>
  <c r="AK3203" i="1"/>
  <c r="AL3203" i="1" s="1"/>
  <c r="AK3210" i="1"/>
  <c r="AL3210" i="1" s="1"/>
  <c r="AK2983" i="1"/>
  <c r="AL2983" i="1" s="1"/>
  <c r="AK2785" i="1"/>
  <c r="AL2785" i="1" s="1"/>
  <c r="AK2533" i="1"/>
  <c r="AL2533" i="1" s="1"/>
  <c r="AK1028" i="1"/>
  <c r="AL1028" i="1" s="1"/>
  <c r="AK3349" i="1"/>
  <c r="AL3349" i="1" s="1"/>
  <c r="AK3337" i="1"/>
  <c r="AL3337" i="1" s="1"/>
  <c r="AK3118" i="1"/>
  <c r="AL3118" i="1" s="1"/>
  <c r="AK3128" i="1"/>
  <c r="AL3128" i="1" s="1"/>
  <c r="AK15" i="1"/>
  <c r="AL15" i="1" s="1" a="1"/>
  <c r="AL15" i="1" s="1"/>
  <c r="AK2728" i="1"/>
  <c r="AL2728" i="1" s="1"/>
  <c r="AK313" i="1"/>
  <c r="AL313" i="1" s="1"/>
  <c r="AK2088" i="1"/>
  <c r="AL2088" i="1" s="1"/>
  <c r="AK2425" i="1"/>
  <c r="AL2425" i="1" s="1"/>
  <c r="AK447" i="1"/>
  <c r="AL447" i="1" s="1"/>
  <c r="AK2621" i="1"/>
  <c r="AL2621" i="1" s="1"/>
  <c r="AK8483" i="1"/>
  <c r="AL8483" i="1" s="1"/>
  <c r="AK4414" i="1"/>
  <c r="AL4414" i="1" s="1"/>
  <c r="AK5570" i="1"/>
  <c r="AL5570" i="1" s="1"/>
  <c r="AK4416" i="1"/>
  <c r="AL4416" i="1" s="1"/>
  <c r="AK8170" i="1"/>
  <c r="AL8170" i="1" s="1"/>
  <c r="AK8182" i="1"/>
  <c r="AL8182" i="1" s="1"/>
  <c r="AK5918" i="1"/>
  <c r="AL5918" i="1" s="1"/>
  <c r="AK5115" i="1"/>
  <c r="AL5115" i="1" s="1"/>
  <c r="AK5784" i="1"/>
  <c r="AL5784" i="1" s="1"/>
  <c r="AK10017" i="1"/>
  <c r="AL10017" i="1" s="1"/>
  <c r="AK9084" i="1"/>
  <c r="AL9084" i="1" s="1"/>
  <c r="AK8041" i="1"/>
  <c r="AL8041" i="1" s="1"/>
  <c r="AK8114" i="1"/>
  <c r="AL8114" i="1" s="1"/>
  <c r="AK4941" i="1"/>
  <c r="AL4941" i="1" s="1"/>
  <c r="AK4535" i="1"/>
  <c r="AL4535" i="1" s="1"/>
  <c r="AK5579" i="1"/>
  <c r="AL5579" i="1" s="1"/>
  <c r="AK5562" i="1"/>
  <c r="AL5562" i="1" s="1"/>
  <c r="AK6539" i="1"/>
  <c r="AL6539" i="1" s="1"/>
  <c r="AK8161" i="1"/>
  <c r="AL8161" i="1" s="1"/>
  <c r="AK7347" i="1"/>
  <c r="AL7347" i="1" s="1"/>
  <c r="AK9003" i="1"/>
  <c r="AL9003" i="1" s="1"/>
  <c r="AK8408" i="1"/>
  <c r="AL8408" i="1" s="1"/>
  <c r="AK9161" i="1"/>
  <c r="AL9161" i="1" s="1"/>
  <c r="AK5588" i="1"/>
  <c r="AL5588" i="1" s="1"/>
  <c r="AK7657" i="1"/>
  <c r="AL7657" i="1" s="1"/>
  <c r="AK7674" i="1"/>
  <c r="AL7674" i="1" s="1"/>
  <c r="AK6922" i="1"/>
  <c r="AL6922" i="1" s="1"/>
  <c r="AK5123" i="1"/>
  <c r="AL5123" i="1" s="1"/>
  <c r="AK8291" i="1"/>
  <c r="AL8291" i="1" s="1"/>
  <c r="AK5744" i="1"/>
  <c r="AL5744" i="1" s="1"/>
  <c r="AK5943" i="1"/>
  <c r="AL5943" i="1" s="1"/>
  <c r="AK8295" i="1"/>
  <c r="AL8295" i="1" s="1"/>
  <c r="AK5225" i="1"/>
  <c r="AL5225" i="1" s="1"/>
  <c r="AK11113" i="1"/>
  <c r="AL11113" i="1" s="1"/>
  <c r="AK7558" i="1"/>
  <c r="AL7558" i="1" s="1"/>
  <c r="AK7275" i="1"/>
  <c r="AL7275" i="1" s="1"/>
  <c r="AK7700" i="1"/>
  <c r="AL7700" i="1" s="1"/>
  <c r="AK5821" i="1"/>
  <c r="AL5821" i="1" s="1"/>
  <c r="AK7549" i="1"/>
  <c r="AL7549" i="1" s="1"/>
  <c r="AK8126" i="1"/>
  <c r="AL8126" i="1" s="1"/>
  <c r="AK7541" i="1"/>
  <c r="AL7541" i="1" s="1"/>
  <c r="AK10425" i="1"/>
  <c r="AL10425" i="1" s="1"/>
  <c r="AK9502" i="1"/>
  <c r="AL9502" i="1" s="1"/>
  <c r="AK7491" i="1"/>
  <c r="AL7491" i="1" s="1"/>
  <c r="AK7525" i="1"/>
  <c r="AL7525" i="1" s="1"/>
  <c r="AK8472" i="1"/>
  <c r="AL8472" i="1" s="1"/>
  <c r="AK9163" i="1"/>
  <c r="AL9163" i="1" s="1"/>
  <c r="AK4608" i="1"/>
  <c r="AL4608" i="1" s="1"/>
  <c r="AK9036" i="1"/>
  <c r="AL9036" i="1" s="1"/>
  <c r="AK8672" i="1"/>
  <c r="AL8672" i="1" s="1"/>
  <c r="AK9607" i="1"/>
  <c r="AL9607" i="1" s="1"/>
  <c r="AK9057" i="1"/>
  <c r="AL9057" i="1" s="1"/>
  <c r="AK9164" i="1"/>
  <c r="AL9164" i="1" s="1"/>
  <c r="AK11050" i="1"/>
  <c r="AL11050" i="1" s="1"/>
  <c r="AK9154" i="1"/>
  <c r="AL9154" i="1" s="1"/>
  <c r="AK10605" i="1"/>
  <c r="AL10605" i="1" s="1"/>
  <c r="AK11034" i="1"/>
  <c r="AL11034" i="1" s="1"/>
  <c r="AK4325" i="1"/>
  <c r="AL4325" i="1" s="1"/>
  <c r="AK4614" i="1"/>
  <c r="AL4614" i="1" s="1"/>
  <c r="AK10707" i="1"/>
  <c r="AL10707" i="1" s="1"/>
  <c r="AK9752" i="1"/>
  <c r="AL9752" i="1" s="1"/>
  <c r="AK10066" i="1"/>
  <c r="AL10066" i="1" s="1"/>
  <c r="AK5749" i="1"/>
  <c r="AL5749" i="1" s="1"/>
  <c r="AK7712" i="1"/>
  <c r="AL7712" i="1" s="1"/>
  <c r="AK5763" i="1"/>
  <c r="AL5763" i="1" s="1"/>
  <c r="AK5000" i="1"/>
  <c r="AL5000" i="1" s="1"/>
  <c r="AK10282" i="1"/>
  <c r="AL10282" i="1" s="1"/>
  <c r="AK7329" i="1"/>
  <c r="AL7329" i="1" s="1"/>
  <c r="AK7325" i="1"/>
  <c r="AL7325" i="1" s="1"/>
  <c r="AK10355" i="1"/>
  <c r="AL10355" i="1" s="1"/>
  <c r="AK10477" i="1"/>
  <c r="AL10477" i="1" s="1"/>
  <c r="AK9877" i="1"/>
  <c r="AL9877" i="1" s="1"/>
  <c r="AK5086" i="1"/>
  <c r="AL5086" i="1" s="1"/>
  <c r="AK10077" i="1"/>
  <c r="AL10077" i="1" s="1"/>
  <c r="AK10490" i="1"/>
  <c r="AL10490" i="1" s="1"/>
  <c r="AK9549" i="1"/>
  <c r="AL9549" i="1" s="1"/>
  <c r="AK10196" i="1"/>
  <c r="AL10196" i="1" s="1"/>
  <c r="AK4145" i="1"/>
  <c r="AL4145" i="1" s="1"/>
  <c r="AK5300" i="1"/>
  <c r="AL5300" i="1" s="1"/>
  <c r="AK11292" i="1"/>
  <c r="AL11292" i="1" s="1"/>
  <c r="AK8341" i="1"/>
  <c r="AL8341" i="1" s="1"/>
  <c r="AK5397" i="1"/>
  <c r="AL5397" i="1" s="1"/>
  <c r="AK10537" i="1"/>
  <c r="AL10537" i="1" s="1"/>
  <c r="AK10526" i="1"/>
  <c r="AL10526" i="1" s="1"/>
  <c r="AK4146" i="1"/>
  <c r="AL4146" i="1" s="1"/>
  <c r="AK8650" i="1"/>
  <c r="AL8650" i="1" s="1"/>
  <c r="AK5068" i="1"/>
  <c r="AL5068" i="1" s="1"/>
  <c r="AK5676" i="1"/>
  <c r="AL5676" i="1" s="1"/>
  <c r="AK4706" i="1"/>
  <c r="AL4706" i="1" s="1"/>
  <c r="AK5349" i="1"/>
  <c r="AL5349" i="1" s="1"/>
  <c r="AK5458" i="1"/>
  <c r="AL5458" i="1" s="1"/>
  <c r="AK4690" i="1"/>
  <c r="AL4690" i="1" s="1"/>
  <c r="AK5145" i="1"/>
  <c r="AL5145" i="1" s="1"/>
  <c r="AK3784" i="1"/>
  <c r="AL3784" i="1" s="1"/>
  <c r="AK5436" i="1"/>
  <c r="AL5436" i="1" s="1"/>
  <c r="AK5059" i="1"/>
  <c r="AL5059" i="1" s="1"/>
  <c r="AK10485" i="1"/>
  <c r="AL10485" i="1" s="1"/>
  <c r="AK4696" i="1"/>
  <c r="AL4696" i="1" s="1"/>
  <c r="AK4701" i="1"/>
  <c r="AL4701" i="1" s="1"/>
  <c r="AK5501" i="1"/>
  <c r="AL5501" i="1" s="1"/>
  <c r="AK5159" i="1"/>
  <c r="AL5159" i="1" s="1"/>
  <c r="AK5503" i="1"/>
  <c r="AL5503" i="1" s="1"/>
  <c r="AK10459" i="1"/>
  <c r="AL10459" i="1" s="1"/>
  <c r="AK5516" i="1"/>
  <c r="AL5516" i="1" s="1"/>
  <c r="AK7578" i="1"/>
  <c r="AL7578" i="1" s="1"/>
  <c r="AK7899" i="1"/>
  <c r="AL7899" i="1" s="1"/>
  <c r="AK10267" i="1"/>
  <c r="AL10267" i="1" s="1"/>
  <c r="AK8836" i="1"/>
  <c r="AL8836" i="1" s="1"/>
  <c r="AK7663" i="1"/>
  <c r="AL7663" i="1" s="1"/>
  <c r="AK10325" i="1"/>
  <c r="AL10325" i="1" s="1"/>
  <c r="AK10504" i="1"/>
  <c r="AL10504" i="1" s="1"/>
  <c r="AK6038" i="1"/>
  <c r="AL6038" i="1" s="1"/>
  <c r="AK3663" i="1"/>
  <c r="AL3663" i="1" s="1"/>
  <c r="AK3648" i="1"/>
  <c r="AL3648" i="1" s="1"/>
  <c r="AK10523" i="1"/>
  <c r="AL10523" i="1" s="1"/>
  <c r="AK10510" i="1"/>
  <c r="AL10510" i="1" s="1"/>
  <c r="AK10886" i="1"/>
  <c r="AL10886" i="1" s="1"/>
  <c r="AK7726" i="1"/>
  <c r="AL7726" i="1" s="1"/>
  <c r="AK10535" i="1"/>
  <c r="AL10535" i="1" s="1"/>
  <c r="AK10446" i="1"/>
  <c r="AL10446" i="1" s="1"/>
  <c r="AK6620" i="1"/>
  <c r="AL6620" i="1" s="1"/>
  <c r="AK5668" i="1"/>
  <c r="AL5668" i="1" s="1"/>
  <c r="AK8724" i="1"/>
  <c r="AL8724" i="1" s="1"/>
  <c r="AK10666" i="1"/>
  <c r="AL10666" i="1" s="1"/>
  <c r="AK10671" i="1"/>
  <c r="AL10671" i="1" s="1"/>
  <c r="AK9729" i="1"/>
  <c r="AL9729" i="1" s="1"/>
  <c r="AK10470" i="1"/>
  <c r="AL10470" i="1" s="1"/>
  <c r="AK8442" i="1"/>
  <c r="AL8442" i="1" s="1"/>
  <c r="AK6807" i="1"/>
  <c r="AL6807" i="1" s="1"/>
  <c r="AK5912" i="1"/>
  <c r="AL5912" i="1" s="1"/>
  <c r="AK7710" i="1"/>
  <c r="AL7710" i="1" s="1"/>
  <c r="AK4223" i="1"/>
  <c r="AL4223" i="1" s="1"/>
  <c r="AK5621" i="1"/>
  <c r="AL5621" i="1" s="1"/>
  <c r="AK10540" i="1"/>
  <c r="AL10540" i="1" s="1"/>
  <c r="AK6924" i="1"/>
  <c r="AL6924" i="1" s="1"/>
  <c r="AK9233" i="1"/>
  <c r="AL9233" i="1" s="1"/>
  <c r="AK9449" i="1"/>
  <c r="AL9449" i="1" s="1"/>
  <c r="AK6796" i="1"/>
  <c r="AL6796" i="1" s="1"/>
  <c r="AK9389" i="1"/>
  <c r="AL9389" i="1" s="1"/>
  <c r="AK6911" i="1"/>
  <c r="AL6911" i="1" s="1"/>
  <c r="AK9901" i="1"/>
  <c r="AL9901" i="1" s="1"/>
  <c r="AK6527" i="1"/>
  <c r="AL6527" i="1" s="1"/>
  <c r="AK6367" i="1"/>
  <c r="AL6367" i="1" s="1"/>
  <c r="AK6458" i="1"/>
  <c r="AL6458" i="1" s="1"/>
  <c r="AK4898" i="1"/>
  <c r="AL4898" i="1" s="1"/>
  <c r="AK6521" i="1"/>
  <c r="AL6521" i="1" s="1"/>
  <c r="AK6457" i="1"/>
  <c r="AL6457" i="1" s="1"/>
  <c r="AK5706" i="1"/>
  <c r="AL5706" i="1" s="1"/>
  <c r="AK7463" i="1"/>
  <c r="AL7463" i="1" s="1"/>
  <c r="AK7388" i="1"/>
  <c r="AL7388" i="1" s="1"/>
  <c r="AK8634" i="1"/>
  <c r="AL8634" i="1" s="1"/>
  <c r="AK6628" i="1"/>
  <c r="AL6628" i="1" s="1"/>
  <c r="AK9755" i="1"/>
  <c r="AL9755" i="1" s="1"/>
  <c r="AK9333" i="1"/>
  <c r="AL9333" i="1" s="1"/>
  <c r="AK9322" i="1"/>
  <c r="AL9322" i="1" s="1"/>
  <c r="AK7785" i="1"/>
  <c r="AL7785" i="1" s="1"/>
  <c r="AK6819" i="1"/>
  <c r="AL6819" i="1" s="1"/>
  <c r="AK9376" i="1"/>
  <c r="AL9376" i="1" s="1"/>
  <c r="AK9100" i="1"/>
  <c r="AL9100" i="1" s="1"/>
  <c r="AK9147" i="1"/>
  <c r="AL9147" i="1" s="1"/>
  <c r="AK8328" i="1"/>
  <c r="AL8328" i="1" s="1"/>
  <c r="AK4893" i="1"/>
  <c r="AL4893" i="1" s="1"/>
  <c r="AK11191" i="1"/>
  <c r="AL11191" i="1" s="1"/>
  <c r="AK6657" i="1"/>
  <c r="AL6657" i="1" s="1"/>
  <c r="AK7032" i="1"/>
  <c r="AL7032" i="1" s="1"/>
  <c r="AK5294" i="1"/>
  <c r="AL5294" i="1" s="1"/>
  <c r="AK5281" i="1"/>
  <c r="AL5281" i="1" s="1"/>
  <c r="AK5284" i="1"/>
  <c r="AL5284" i="1" s="1"/>
  <c r="AK10176" i="1"/>
  <c r="AL10176" i="1" s="1"/>
  <c r="AK7206" i="1"/>
  <c r="AL7206" i="1" s="1"/>
  <c r="AK10181" i="1"/>
  <c r="AL10181" i="1" s="1"/>
  <c r="AK7363" i="1"/>
  <c r="AL7363" i="1" s="1"/>
  <c r="AK5169" i="1"/>
  <c r="AL5169" i="1" s="1"/>
  <c r="AK4790" i="1"/>
  <c r="AL4790" i="1" s="1"/>
  <c r="AK4767" i="1"/>
  <c r="AL4767" i="1" s="1"/>
  <c r="AK4774" i="1"/>
  <c r="AL4774" i="1" s="1"/>
  <c r="AK10418" i="1"/>
  <c r="AL10418" i="1" s="1"/>
  <c r="AK6378" i="1"/>
  <c r="AL6378" i="1" s="1"/>
  <c r="AK11280" i="1"/>
  <c r="AL11280" i="1" s="1"/>
  <c r="AK9802" i="1"/>
  <c r="AL9802" i="1" s="1"/>
  <c r="AK7077" i="1"/>
  <c r="AL7077" i="1" s="1"/>
  <c r="AK6673" i="1"/>
  <c r="AL6673" i="1" s="1"/>
  <c r="AK6816" i="1"/>
  <c r="AL6816" i="1" s="1"/>
  <c r="AK7226" i="1"/>
  <c r="AL7226" i="1" s="1"/>
  <c r="AK7102" i="1"/>
  <c r="AL7102" i="1" s="1"/>
  <c r="AK10130" i="1"/>
  <c r="AL10130" i="1" s="1"/>
  <c r="AK3794" i="1"/>
  <c r="AL3794" i="1" s="1"/>
  <c r="AK10122" i="1"/>
  <c r="AL10122" i="1" s="1"/>
  <c r="AK5535" i="1"/>
  <c r="AL5535" i="1" s="1"/>
  <c r="AK7246" i="1"/>
  <c r="AL7246" i="1" s="1"/>
  <c r="AK9200" i="1"/>
  <c r="AL9200" i="1" s="1"/>
  <c r="AK6107" i="1"/>
  <c r="AL6107" i="1" s="1"/>
  <c r="AK7884" i="1"/>
  <c r="AL7884" i="1" s="1"/>
  <c r="AK7097" i="1"/>
  <c r="AL7097" i="1" s="1"/>
  <c r="AK11248" i="1"/>
  <c r="AL11248" i="1" s="1"/>
  <c r="AK3751" i="1"/>
  <c r="AL3751" i="1" s="1"/>
  <c r="AK9876" i="1"/>
  <c r="AL9876" i="1" s="1"/>
  <c r="AK5422" i="1"/>
  <c r="AL5422" i="1" s="1"/>
  <c r="AK5417" i="1"/>
  <c r="AL5417" i="1" s="1"/>
  <c r="AK4278" i="1"/>
  <c r="AL4278" i="1" s="1"/>
  <c r="AK4982" i="1"/>
  <c r="AL4982" i="1" s="1"/>
  <c r="AK9893" i="1"/>
  <c r="AL9893" i="1" s="1"/>
  <c r="AK6818" i="1"/>
  <c r="AL6818" i="1" s="1"/>
  <c r="AK7068" i="1"/>
  <c r="AL7068" i="1" s="1"/>
  <c r="AK7519" i="1"/>
  <c r="AL7519" i="1" s="1"/>
  <c r="AK11270" i="1"/>
  <c r="AL11270" i="1" s="1"/>
  <c r="AK11307" i="1"/>
  <c r="AL11307" i="1" s="1"/>
  <c r="AK7776" i="1"/>
  <c r="AL7776" i="1" s="1"/>
  <c r="AK8073" i="1"/>
  <c r="AL8073" i="1" s="1"/>
  <c r="AK8064" i="1"/>
  <c r="AL8064" i="1" s="1"/>
  <c r="AK8266" i="1"/>
  <c r="AL8266" i="1" s="1"/>
  <c r="AK7708" i="1"/>
  <c r="AL7708" i="1" s="1"/>
  <c r="AK8232" i="1"/>
  <c r="AL8232" i="1" s="1"/>
  <c r="AK8237" i="1"/>
  <c r="AL8237" i="1" s="1"/>
  <c r="AK9551" i="1"/>
  <c r="AL9551" i="1" s="1"/>
  <c r="AK10086" i="1"/>
  <c r="AL10086" i="1" s="1"/>
  <c r="AK7180" i="1"/>
  <c r="AL7180" i="1" s="1"/>
  <c r="AK10372" i="1"/>
  <c r="AL10372" i="1" s="1"/>
  <c r="AK9493" i="1"/>
  <c r="AL9493" i="1" s="1"/>
  <c r="AK11068" i="1"/>
  <c r="AL11068" i="1" s="1"/>
  <c r="AK11305" i="1"/>
  <c r="AL11305" i="1" s="1"/>
  <c r="AK8055" i="1"/>
  <c r="AL8055" i="1" s="1"/>
  <c r="AK9934" i="1"/>
  <c r="AL9934" i="1" s="1"/>
  <c r="AK6983" i="1"/>
  <c r="AL6983" i="1" s="1"/>
  <c r="AK7828" i="1"/>
  <c r="AL7828" i="1" s="1"/>
  <c r="AK9260" i="1"/>
  <c r="AL9260" i="1" s="1"/>
  <c r="AK8076" i="1"/>
  <c r="AL8076" i="1" s="1"/>
  <c r="AK5287" i="1"/>
  <c r="AL5287" i="1" s="1"/>
  <c r="AK7190" i="1"/>
  <c r="AL7190" i="1" s="1"/>
  <c r="AK4449" i="1"/>
  <c r="AL4449" i="1" s="1"/>
  <c r="AK4439" i="1"/>
  <c r="AL4439" i="1" s="1"/>
  <c r="AK10684" i="1"/>
  <c r="AL10684" i="1" s="1"/>
  <c r="AK6853" i="1"/>
  <c r="AL6853" i="1" s="1"/>
  <c r="AK6876" i="1"/>
  <c r="AL6876" i="1" s="1"/>
  <c r="AK7045" i="1"/>
  <c r="AL7045" i="1" s="1"/>
  <c r="AK6606" i="1"/>
  <c r="AL6606" i="1" s="1"/>
  <c r="AK6392" i="1"/>
  <c r="AL6392" i="1" s="1"/>
  <c r="AK4314" i="1"/>
  <c r="AL4314" i="1" s="1"/>
  <c r="AK5657" i="1"/>
  <c r="AL5657" i="1" s="1"/>
  <c r="AK10873" i="1"/>
  <c r="AL10873" i="1" s="1"/>
  <c r="AK5035" i="1"/>
  <c r="AL5035" i="1" s="1"/>
  <c r="AK7918" i="1"/>
  <c r="AL7918" i="1" s="1"/>
  <c r="AK5678" i="1"/>
  <c r="AL5678" i="1" s="1"/>
  <c r="AK4924" i="1"/>
  <c r="AL4924" i="1" s="1"/>
  <c r="AK8502" i="1"/>
  <c r="AL8502" i="1" s="1"/>
  <c r="AK6238" i="1"/>
  <c r="AL6238" i="1" s="1"/>
  <c r="AK9536" i="1"/>
  <c r="AL9536" i="1" s="1"/>
  <c r="AK4931" i="1"/>
  <c r="AL4931" i="1" s="1"/>
  <c r="AK11085" i="1"/>
  <c r="AL11085" i="1" s="1"/>
  <c r="AK4830" i="1"/>
  <c r="AL4830" i="1" s="1"/>
  <c r="AK10010" i="1"/>
  <c r="AL10010" i="1" s="1"/>
  <c r="AK7470" i="1"/>
  <c r="AL7470" i="1" s="1"/>
  <c r="AK3736" i="1"/>
  <c r="AL3736" i="1" s="1"/>
  <c r="AK9917" i="1"/>
  <c r="AL9917" i="1" s="1"/>
  <c r="AK7029" i="1"/>
  <c r="AL7029" i="1" s="1"/>
  <c r="AK9785" i="1"/>
  <c r="AL9785" i="1" s="1"/>
  <c r="AK10069" i="1"/>
  <c r="AL10069" i="1" s="1"/>
  <c r="AK6769" i="1"/>
  <c r="AL6769" i="1" s="1"/>
  <c r="AK7154" i="1"/>
  <c r="AL7154" i="1" s="1"/>
  <c r="AK6846" i="1"/>
  <c r="AL6846" i="1" s="1"/>
  <c r="AK4811" i="1"/>
  <c r="AL4811" i="1" s="1"/>
  <c r="AK9240" i="1"/>
  <c r="AL9240" i="1" s="1"/>
  <c r="AK11160" i="1"/>
  <c r="AL11160" i="1" s="1"/>
  <c r="AK11025" i="1"/>
  <c r="AL11025" i="1" s="1"/>
  <c r="AK11228" i="1"/>
  <c r="AL11228" i="1" s="1"/>
  <c r="AK11257" i="1"/>
  <c r="AL11257" i="1" s="1"/>
  <c r="AK11264" i="1"/>
  <c r="AL11264" i="1" s="1"/>
  <c r="AK10403" i="1"/>
  <c r="AL10403" i="1" s="1"/>
  <c r="AK6237" i="1"/>
  <c r="AL6237" i="1" s="1"/>
  <c r="AK10784" i="1"/>
  <c r="AL10784" i="1" s="1"/>
  <c r="AK9434" i="1"/>
  <c r="AL9434" i="1" s="1"/>
  <c r="AK3632" i="1"/>
  <c r="AL3632" i="1" s="1"/>
  <c r="AK3634" i="1"/>
  <c r="AL3634" i="1" s="1"/>
  <c r="AK3633" i="1"/>
  <c r="AL3633" i="1" s="1"/>
  <c r="AK3607" i="1"/>
  <c r="AL3607" i="1" s="1"/>
  <c r="AK3819" i="1"/>
  <c r="AL3819" i="1" s="1"/>
  <c r="AK3577" i="1"/>
  <c r="AL3577" i="1" s="1"/>
  <c r="AK3818" i="1"/>
  <c r="AL3818" i="1" s="1"/>
  <c r="AK3622" i="1"/>
  <c r="AL3622" i="1" s="1"/>
  <c r="AK3578" i="1"/>
  <c r="AL3578" i="1" s="1"/>
  <c r="AK3594" i="1"/>
  <c r="AL3594" i="1" s="1"/>
  <c r="AK10094" i="1"/>
  <c r="AL10094" i="1" s="1"/>
  <c r="AK6982" i="1"/>
  <c r="AL6982" i="1" s="1"/>
  <c r="AK6957" i="1"/>
  <c r="AL6957" i="1" s="1"/>
  <c r="AK6901" i="1"/>
  <c r="AL6901" i="1" s="1"/>
  <c r="AK8597" i="1"/>
  <c r="AL8597" i="1" s="1"/>
  <c r="AK10125" i="1"/>
  <c r="AL10125" i="1" s="1"/>
  <c r="AK6415" i="1"/>
  <c r="AL6415" i="1" s="1"/>
  <c r="AK5804" i="1"/>
  <c r="AL5804" i="1" s="1"/>
  <c r="AK9418" i="1"/>
  <c r="AL9418" i="1" s="1"/>
  <c r="AK6329" i="1"/>
  <c r="AL6329" i="1" s="1"/>
  <c r="AK10199" i="1"/>
  <c r="AL10199" i="1" s="1"/>
  <c r="AK9287" i="1"/>
  <c r="AL9287" i="1" s="1"/>
  <c r="AK8821" i="1"/>
  <c r="AL8821" i="1" s="1"/>
  <c r="AK10067" i="1"/>
  <c r="AL10067" i="1" s="1"/>
  <c r="AK5582" i="1"/>
  <c r="AL5582" i="1" s="1"/>
  <c r="AK6597" i="1"/>
  <c r="AL6597" i="1" s="1"/>
  <c r="AK4200" i="1"/>
  <c r="AL4200" i="1" s="1"/>
  <c r="AK4194" i="1"/>
  <c r="AL4194" i="1" s="1"/>
  <c r="AK5666" i="1"/>
  <c r="AL5666" i="1" s="1"/>
  <c r="AK5661" i="1"/>
  <c r="AL5661" i="1" s="1"/>
  <c r="AK5186" i="1"/>
  <c r="AL5186" i="1" s="1"/>
  <c r="AK10202" i="1"/>
  <c r="AL10202" i="1" s="1"/>
  <c r="AK6216" i="1"/>
  <c r="AL6216" i="1" s="1"/>
  <c r="AK10579" i="1"/>
  <c r="AL10579" i="1" s="1"/>
  <c r="AK3504" i="1"/>
  <c r="AL3504" i="1" s="1"/>
  <c r="AK7046" i="1"/>
  <c r="AL7046" i="1" s="1"/>
  <c r="AK5859" i="1"/>
  <c r="AL5859" i="1" s="1"/>
  <c r="AK7151" i="1"/>
  <c r="AL7151" i="1" s="1"/>
  <c r="AK4794" i="1"/>
  <c r="AL4794" i="1" s="1"/>
  <c r="AK9761" i="1"/>
  <c r="AL9761" i="1" s="1"/>
  <c r="AK10658" i="1"/>
  <c r="AL10658" i="1" s="1"/>
  <c r="AK6258" i="1"/>
  <c r="AL6258" i="1" s="1"/>
  <c r="AK7538" i="1"/>
  <c r="AL7538" i="1" s="1"/>
  <c r="AK8677" i="1"/>
  <c r="AL8677" i="1" s="1"/>
  <c r="AK4510" i="1"/>
  <c r="AL4510" i="1" s="1"/>
  <c r="AK4237" i="1"/>
  <c r="AL4237" i="1" s="1"/>
  <c r="AK4271" i="1"/>
  <c r="AL4271" i="1" s="1"/>
  <c r="AK4168" i="1"/>
  <c r="AL4168" i="1" s="1"/>
  <c r="AK3750" i="1"/>
  <c r="AL3750" i="1" s="1"/>
  <c r="AK3516" i="1"/>
  <c r="AL3516" i="1" s="1"/>
  <c r="AK3466" i="1"/>
  <c r="AL3466" i="1" s="1"/>
  <c r="AK3527" i="1"/>
  <c r="AL3527" i="1" s="1"/>
  <c r="AK3509" i="1"/>
  <c r="AL3509" i="1" s="1"/>
  <c r="AK4721" i="1"/>
  <c r="AL4721" i="1" s="1"/>
  <c r="AK4274" i="1"/>
  <c r="AL4274" i="1" s="1"/>
  <c r="AK6061" i="1"/>
  <c r="AL6061" i="1" s="1"/>
  <c r="AK7020" i="1"/>
  <c r="AL7020" i="1" s="1"/>
  <c r="AK7274" i="1"/>
  <c r="AL7274" i="1" s="1"/>
  <c r="AK4218" i="1"/>
  <c r="AL4218" i="1" s="1"/>
  <c r="AK9385" i="1"/>
  <c r="AL9385" i="1" s="1"/>
  <c r="AK3724" i="1"/>
  <c r="AL3724" i="1" s="1"/>
  <c r="AK4723" i="1"/>
  <c r="AL4723" i="1" s="1"/>
  <c r="AK6012" i="1"/>
  <c r="AL6012" i="1" s="1"/>
  <c r="AK6015" i="1"/>
  <c r="AL6015" i="1" s="1"/>
  <c r="AK4712" i="1"/>
  <c r="AL4712" i="1" s="1"/>
  <c r="AK5867" i="1"/>
  <c r="AL5867" i="1" s="1"/>
  <c r="AK5868" i="1"/>
  <c r="AL5868" i="1" s="1"/>
  <c r="AK9840" i="1"/>
  <c r="AL9840" i="1" s="1"/>
  <c r="AK7779" i="1"/>
  <c r="AL7779" i="1" s="1"/>
  <c r="AK10744" i="1"/>
  <c r="AL10744" i="1" s="1"/>
  <c r="AK3725" i="1"/>
  <c r="AL3725" i="1" s="1"/>
  <c r="AK6896" i="1"/>
  <c r="AL6896" i="1" s="1"/>
  <c r="AK3517" i="1"/>
  <c r="AL3517" i="1" s="1"/>
  <c r="AK3524" i="1"/>
  <c r="AL3524" i="1" s="1"/>
  <c r="AK8663" i="1"/>
  <c r="AL8663" i="1" s="1"/>
  <c r="AK9983" i="1"/>
  <c r="AL9983" i="1" s="1"/>
  <c r="AK8805" i="1"/>
  <c r="AL8805" i="1" s="1"/>
  <c r="AK3777" i="1"/>
  <c r="AL3777" i="1" s="1"/>
  <c r="AK4644" i="1"/>
  <c r="AL4644" i="1" s="1"/>
  <c r="AK9891" i="1"/>
  <c r="AL9891" i="1" s="1"/>
  <c r="AK10922" i="1"/>
  <c r="AL10922" i="1" s="1"/>
  <c r="AK5990" i="1"/>
  <c r="AL5990" i="1" s="1"/>
  <c r="AK3531" i="1"/>
  <c r="AL3531" i="1" s="1"/>
  <c r="AK6567" i="1"/>
  <c r="AL6567" i="1" s="1"/>
  <c r="AK6074" i="1"/>
  <c r="AL6074" i="1" s="1"/>
  <c r="AK4353" i="1"/>
  <c r="AL4353" i="1" s="1"/>
  <c r="AK4670" i="1"/>
  <c r="AL4670" i="1" s="1"/>
  <c r="AK5045" i="1"/>
  <c r="AL5045" i="1" s="1"/>
  <c r="AK5342" i="1"/>
  <c r="AL5342" i="1" s="1"/>
  <c r="AK7286" i="1"/>
  <c r="AL7286" i="1" s="1"/>
  <c r="AK5226" i="1"/>
  <c r="AL5226" i="1" s="1"/>
  <c r="AK7725" i="1"/>
  <c r="AL7725" i="1" s="1"/>
  <c r="AK5129" i="1"/>
  <c r="AL5129" i="1" s="1"/>
  <c r="AK9798" i="1"/>
  <c r="AL9798" i="1" s="1"/>
  <c r="AK5468" i="1"/>
  <c r="AL5468" i="1" s="1"/>
  <c r="AK9394" i="1"/>
  <c r="AL9394" i="1" s="1"/>
  <c r="AK3702" i="1"/>
  <c r="AL3702" i="1" s="1"/>
  <c r="AK3703" i="1"/>
  <c r="AL3703" i="1" s="1"/>
  <c r="AK3674" i="1"/>
  <c r="AL3674" i="1" s="1"/>
  <c r="AK10195" i="1"/>
  <c r="AL10195" i="1" s="1"/>
  <c r="AK11032" i="1"/>
  <c r="AL11032" i="1" s="1"/>
  <c r="AK8517" i="1"/>
  <c r="AL8517" i="1" s="1"/>
  <c r="AK4749" i="1"/>
  <c r="AL4749" i="1" s="1"/>
  <c r="AK6893" i="1"/>
  <c r="AL6893" i="1" s="1"/>
  <c r="AK6883" i="1"/>
  <c r="AL6883" i="1" s="1"/>
  <c r="AK10435" i="1"/>
  <c r="AL10435" i="1" s="1"/>
  <c r="AK11031" i="1"/>
  <c r="AL11031" i="1" s="1"/>
  <c r="AK6082" i="1"/>
  <c r="AL6082" i="1" s="1"/>
  <c r="AK8618" i="1"/>
  <c r="AL8618" i="1" s="1"/>
  <c r="AK4313" i="1"/>
  <c r="AL4313" i="1" s="1"/>
  <c r="AK4719" i="1"/>
  <c r="AL4719" i="1" s="1"/>
  <c r="AK4244" i="1"/>
  <c r="AL4244" i="1" s="1"/>
  <c r="AK4598" i="1"/>
  <c r="AL4598" i="1" s="1"/>
  <c r="AK5984" i="1"/>
  <c r="AL5984" i="1" s="1"/>
  <c r="AK5890" i="1"/>
  <c r="AL5890" i="1" s="1"/>
  <c r="AK6579" i="1"/>
  <c r="AL6579" i="1" s="1"/>
  <c r="AK5976" i="1"/>
  <c r="AL5976" i="1" s="1"/>
  <c r="AK5981" i="1"/>
  <c r="AL5981" i="1" s="1"/>
  <c r="AK5970" i="1"/>
  <c r="AL5970" i="1" s="1"/>
  <c r="AK5898" i="1"/>
  <c r="AL5898" i="1" s="1"/>
  <c r="AK6047" i="1"/>
  <c r="AL6047" i="1" s="1"/>
  <c r="AK4867" i="1"/>
  <c r="AL4867" i="1" s="1"/>
  <c r="AK4806" i="1"/>
  <c r="AL4806" i="1" s="1"/>
  <c r="AK4841" i="1"/>
  <c r="AL4841" i="1" s="1"/>
  <c r="AK5774" i="1"/>
  <c r="AL5774" i="1" s="1"/>
  <c r="AK9587" i="1"/>
  <c r="AL9587" i="1" s="1"/>
  <c r="AK9350" i="1"/>
  <c r="AL9350" i="1" s="1"/>
  <c r="AK6325" i="1"/>
  <c r="AL6325" i="1" s="1"/>
  <c r="AK4542" i="1"/>
  <c r="AL4542" i="1" s="1"/>
  <c r="AK10164" i="1"/>
  <c r="AL10164" i="1" s="1"/>
  <c r="AK9773" i="1"/>
  <c r="AL9773" i="1" s="1"/>
  <c r="AK4469" i="1"/>
  <c r="AL4469" i="1" s="1"/>
  <c r="AK10205" i="1"/>
  <c r="AL10205" i="1" s="1"/>
  <c r="AK4246" i="1"/>
  <c r="AL4246" i="1" s="1"/>
  <c r="AK9731" i="1"/>
  <c r="AL9731" i="1" s="1"/>
  <c r="AK5967" i="1"/>
  <c r="AL5967" i="1" s="1"/>
  <c r="AK5873" i="1"/>
  <c r="AL5873" i="1" s="1"/>
  <c r="AK5978" i="1"/>
  <c r="AL5978" i="1" s="1"/>
  <c r="AK5903" i="1"/>
  <c r="AL5903" i="1" s="1"/>
  <c r="AK5896" i="1"/>
  <c r="AL5896" i="1" s="1"/>
  <c r="AK4874" i="1"/>
  <c r="AL4874" i="1" s="1"/>
  <c r="AK4839" i="1"/>
  <c r="AL4839" i="1" s="1"/>
  <c r="AK3588" i="1"/>
  <c r="AL3588" i="1" s="1"/>
  <c r="AK3596" i="1"/>
  <c r="AL3596" i="1" s="1"/>
  <c r="AK3557" i="1"/>
  <c r="AL3557" i="1" s="1"/>
  <c r="AK6973" i="1"/>
  <c r="AL6973" i="1" s="1"/>
  <c r="AK9962" i="1"/>
  <c r="AL9962" i="1" s="1"/>
  <c r="AK10043" i="1"/>
  <c r="AL10043" i="1" s="1"/>
  <c r="AK7429" i="1"/>
  <c r="AL7429" i="1" s="1"/>
  <c r="AK7456" i="1"/>
  <c r="AL7456" i="1" s="1"/>
  <c r="AK6419" i="1"/>
  <c r="AL6419" i="1" s="1"/>
  <c r="AK8167" i="1"/>
  <c r="AL8167" i="1" s="1"/>
  <c r="AK4192" i="1"/>
  <c r="AL4192" i="1" s="1"/>
  <c r="AK6207" i="1"/>
  <c r="AL6207" i="1" s="1"/>
  <c r="AK3479" i="1"/>
  <c r="AL3479" i="1" s="1"/>
  <c r="AK5845" i="1"/>
  <c r="AL5845" i="1" s="1"/>
  <c r="AK6542" i="1"/>
  <c r="AL6542" i="1" s="1"/>
  <c r="AK10216" i="1"/>
  <c r="AL10216" i="1" s="1"/>
  <c r="AK9747" i="1"/>
  <c r="AL9747" i="1" s="1"/>
  <c r="AK6777" i="1"/>
  <c r="AL6777" i="1" s="1"/>
  <c r="AK10752" i="1"/>
  <c r="AL10752" i="1" s="1"/>
  <c r="AK10711" i="1"/>
  <c r="AL10711" i="1" s="1"/>
  <c r="AK8923" i="1"/>
  <c r="AL8923" i="1" s="1"/>
  <c r="AK6020" i="1"/>
  <c r="AL6020" i="1" s="1"/>
  <c r="AK10779" i="1"/>
  <c r="AL10779" i="1" s="1"/>
  <c r="AK7970" i="1"/>
  <c r="AL7970" i="1" s="1"/>
  <c r="AK7294" i="1"/>
  <c r="AL7294" i="1" s="1"/>
  <c r="AK9959" i="1"/>
  <c r="AL9959" i="1" s="1"/>
  <c r="AK7798" i="1"/>
  <c r="AL7798" i="1" s="1"/>
  <c r="AK8324" i="1"/>
  <c r="AL8324" i="1" s="1"/>
  <c r="AK5327" i="1"/>
  <c r="AL5327" i="1" s="1"/>
  <c r="AK10845" i="1"/>
  <c r="AL10845" i="1" s="1"/>
  <c r="AK4665" i="1"/>
  <c r="AL4665" i="1" s="1"/>
  <c r="AK3699" i="1"/>
  <c r="AL3699" i="1" s="1"/>
  <c r="AK8516" i="1"/>
  <c r="AL8516" i="1" s="1"/>
  <c r="AK9024" i="1"/>
  <c r="AL9024" i="1" s="1"/>
  <c r="AK10365" i="1"/>
  <c r="AL10365" i="1" s="1"/>
  <c r="AK6582" i="1"/>
  <c r="AL6582" i="1" s="1"/>
  <c r="AK7895" i="1"/>
  <c r="AL7895" i="1" s="1"/>
  <c r="AK7589" i="1"/>
  <c r="AL7589" i="1" s="1"/>
  <c r="AK10532" i="1"/>
  <c r="AL10532" i="1" s="1"/>
  <c r="AK10073" i="1"/>
  <c r="AL10073" i="1" s="1"/>
  <c r="AK10850" i="1"/>
  <c r="AL10850" i="1" s="1"/>
  <c r="AK11071" i="1"/>
  <c r="AL11071" i="1" s="1"/>
  <c r="AK3664" i="1"/>
  <c r="AL3664" i="1" s="1"/>
  <c r="AK7448" i="1"/>
  <c r="AL7448" i="1" s="1"/>
  <c r="AK10538" i="1"/>
  <c r="AL10538" i="1" s="1"/>
  <c r="AK5772" i="1"/>
  <c r="AL5772" i="1" s="1"/>
  <c r="AK7533" i="1"/>
  <c r="AL7533" i="1" s="1"/>
  <c r="AK7450" i="1"/>
  <c r="AL7450" i="1" s="1"/>
  <c r="AK8297" i="1"/>
  <c r="AL8297" i="1" s="1"/>
  <c r="AK10536" i="1"/>
  <c r="AL10536" i="1" s="1"/>
  <c r="AK8708" i="1"/>
  <c r="AL8708" i="1" s="1"/>
  <c r="AK6095" i="1"/>
  <c r="AL6095" i="1" s="1"/>
  <c r="AK8290" i="1"/>
  <c r="AL8290" i="1" s="1"/>
  <c r="AK8711" i="1"/>
  <c r="AL8711" i="1" s="1"/>
  <c r="AK7787" i="1"/>
  <c r="AL7787" i="1" s="1"/>
  <c r="AK10451" i="1"/>
  <c r="AL10451" i="1" s="1"/>
  <c r="AK8194" i="1"/>
  <c r="AL8194" i="1" s="1"/>
  <c r="AK7453" i="1"/>
  <c r="AL7453" i="1" s="1"/>
  <c r="AK4224" i="1"/>
  <c r="AL4224" i="1" s="1"/>
  <c r="AK11043" i="1"/>
  <c r="AL11043" i="1" s="1"/>
  <c r="AK4147" i="1"/>
  <c r="AL4147" i="1" s="1"/>
  <c r="AK8797" i="1"/>
  <c r="AL8797" i="1" s="1"/>
  <c r="AK8505" i="1"/>
  <c r="AL8505" i="1" s="1"/>
  <c r="AK7945" i="1"/>
  <c r="AL7945" i="1" s="1"/>
  <c r="AK9388" i="1"/>
  <c r="AL9388" i="1" s="1"/>
  <c r="AK6912" i="1"/>
  <c r="AL6912" i="1" s="1"/>
  <c r="AK8706" i="1"/>
  <c r="AL8706" i="1" s="1"/>
  <c r="AK9577" i="1"/>
  <c r="AL9577" i="1" s="1"/>
  <c r="AK6519" i="1"/>
  <c r="AL6519" i="1" s="1"/>
  <c r="AK6533" i="1"/>
  <c r="AL6533" i="1" s="1"/>
  <c r="AK6370" i="1"/>
  <c r="AL6370" i="1" s="1"/>
  <c r="AK4457" i="1"/>
  <c r="AL4457" i="1" s="1"/>
  <c r="AK6525" i="1"/>
  <c r="AL6525" i="1" s="1"/>
  <c r="AK3814" i="1"/>
  <c r="AL3814" i="1" s="1"/>
  <c r="AK5495" i="1"/>
  <c r="AL5495" i="1" s="1"/>
  <c r="AK7535" i="1"/>
  <c r="AL7535" i="1" s="1"/>
  <c r="AK9387" i="1"/>
  <c r="AL9387" i="1" s="1"/>
  <c r="AK9883" i="1"/>
  <c r="AL9883" i="1" s="1"/>
  <c r="AK9155" i="1"/>
  <c r="AL9155" i="1" s="1"/>
  <c r="AK7390" i="1"/>
  <c r="AL7390" i="1" s="1"/>
  <c r="AK7717" i="1"/>
  <c r="AL7717" i="1" s="1"/>
  <c r="AK8635" i="1"/>
  <c r="AL8635" i="1" s="1"/>
  <c r="AK6698" i="1"/>
  <c r="AL6698" i="1" s="1"/>
  <c r="AK7735" i="1"/>
  <c r="AL7735" i="1" s="1"/>
  <c r="AK10468" i="1"/>
  <c r="AL10468" i="1" s="1"/>
  <c r="AK8929" i="1"/>
  <c r="AL8929" i="1" s="1"/>
  <c r="AK9330" i="1"/>
  <c r="AL9330" i="1" s="1"/>
  <c r="AK6990" i="1"/>
  <c r="AL6990" i="1" s="1"/>
  <c r="AK10868" i="1"/>
  <c r="AL10868" i="1" s="1"/>
  <c r="AK9596" i="1"/>
  <c r="AL9596" i="1" s="1"/>
  <c r="AK5653" i="1"/>
  <c r="AL5653" i="1" s="1"/>
  <c r="AK5799" i="1"/>
  <c r="AL5799" i="1" s="1"/>
  <c r="AK9111" i="1"/>
  <c r="AL9111" i="1" s="1"/>
  <c r="AK7630" i="1"/>
  <c r="AL7630" i="1" s="1"/>
  <c r="AK9143" i="1"/>
  <c r="AL9143" i="1" s="1"/>
  <c r="AK8829" i="1"/>
  <c r="AL8829" i="1" s="1"/>
  <c r="AK7553" i="1"/>
  <c r="AL7553" i="1" s="1"/>
  <c r="AK673" i="1"/>
  <c r="AL673" i="1" s="1"/>
  <c r="AK3447" i="1"/>
  <c r="AL3447" i="1" s="1"/>
  <c r="AK251" i="1"/>
  <c r="AL251" i="1" s="1"/>
  <c r="AK643" i="1"/>
  <c r="AL643" i="1" s="1"/>
  <c r="AK1188" i="1"/>
  <c r="AL1188" i="1" s="1"/>
  <c r="AK136" i="1"/>
  <c r="AL136" i="1" s="1"/>
  <c r="AK17" i="1"/>
  <c r="AL17" i="1" s="1" a="1"/>
  <c r="AL17" i="1" s="1"/>
  <c r="AK307" i="1"/>
  <c r="AL307" i="1" s="1"/>
  <c r="AK3451" i="1"/>
  <c r="AL3451" i="1" s="1"/>
  <c r="AK853" i="1"/>
  <c r="AL853" i="1" s="1"/>
  <c r="AK713" i="1"/>
  <c r="AL713" i="1" s="1"/>
  <c r="AK1203" i="1"/>
  <c r="AL1203" i="1" s="1"/>
  <c r="AK3304" i="1"/>
  <c r="AL3304" i="1" s="1"/>
  <c r="AK2982" i="1"/>
  <c r="AL2982" i="1" s="1"/>
  <c r="AK934" i="1"/>
  <c r="AL934" i="1" s="1"/>
  <c r="AK1097" i="1"/>
  <c r="AL1097" i="1" s="1"/>
  <c r="AK1225" i="1"/>
  <c r="AL1225" i="1" s="1"/>
  <c r="AK3442" i="1"/>
  <c r="AL3442" i="1" s="1"/>
  <c r="AK2244" i="1"/>
  <c r="AL2244" i="1" s="1"/>
  <c r="AK2314" i="1"/>
  <c r="AL2314" i="1" s="1"/>
  <c r="AK2616" i="1"/>
  <c r="AL2616" i="1" s="1"/>
  <c r="AK2780" i="1"/>
  <c r="AL2780" i="1" s="1"/>
  <c r="AK581" i="1"/>
  <c r="AL581" i="1" s="1"/>
  <c r="AK2333" i="1"/>
  <c r="AL2333" i="1" s="1"/>
  <c r="AK2684" i="1"/>
  <c r="AL2684" i="1" s="1"/>
  <c r="AK2985" i="1"/>
  <c r="AL2985" i="1" s="1"/>
  <c r="AK2851" i="1"/>
  <c r="AL2851" i="1" s="1"/>
  <c r="AK1103" i="1"/>
  <c r="AL1103" i="1" s="1"/>
  <c r="AK340" i="1"/>
  <c r="AL340" i="1" s="1"/>
  <c r="AK3021" i="1"/>
  <c r="AL3021" i="1" s="1"/>
  <c r="AK2849" i="1"/>
  <c r="AL2849" i="1" s="1"/>
  <c r="AK2809" i="1"/>
  <c r="AL2809" i="1" s="1"/>
  <c r="AK2421" i="1"/>
  <c r="AL2421" i="1" s="1"/>
  <c r="AK2012" i="1"/>
  <c r="AL2012" i="1" s="1"/>
  <c r="AK2700" i="1"/>
  <c r="AL2700" i="1" s="1"/>
  <c r="AK942" i="1"/>
  <c r="AL942" i="1" s="1"/>
  <c r="AK327" i="1"/>
  <c r="AL327" i="1" s="1"/>
  <c r="AK3083" i="1"/>
  <c r="AL3083" i="1" s="1"/>
  <c r="AK3070" i="1"/>
  <c r="AL3070" i="1" s="1"/>
  <c r="AK1204" i="1"/>
  <c r="AL1204" i="1" s="1"/>
  <c r="AK3314" i="1"/>
  <c r="AL3314" i="1" s="1"/>
  <c r="AK268" i="1"/>
  <c r="AL268" i="1" s="1"/>
  <c r="AK2852" i="1"/>
  <c r="AL2852" i="1" s="1"/>
  <c r="AK1949" i="1"/>
  <c r="AL1949" i="1" s="1"/>
  <c r="AK2006" i="1"/>
  <c r="AL2006" i="1" s="1"/>
  <c r="AK1995" i="1"/>
  <c r="AL1995" i="1" s="1"/>
  <c r="AK1881" i="1"/>
  <c r="AL1881" i="1" s="1"/>
  <c r="AK1880" i="1"/>
  <c r="AL1880" i="1" s="1"/>
  <c r="AK1969" i="1"/>
  <c r="AL1969" i="1" s="1"/>
  <c r="AK2031" i="1"/>
  <c r="AL2031" i="1" s="1"/>
  <c r="AK740" i="1"/>
  <c r="AL740" i="1" s="1"/>
  <c r="AK418" i="1"/>
  <c r="AL418" i="1" s="1"/>
  <c r="AK441" i="1"/>
  <c r="AL441" i="1" s="1"/>
  <c r="AK1171" i="1"/>
  <c r="AL1171" i="1" s="1"/>
  <c r="AK1153" i="1"/>
  <c r="AL1153" i="1" s="1"/>
  <c r="AK600" i="1"/>
  <c r="AL600" i="1" s="1"/>
  <c r="AK674" i="1"/>
  <c r="AL674" i="1" s="1"/>
  <c r="AK618" i="1"/>
  <c r="AL618" i="1" s="1"/>
  <c r="AK150" i="1"/>
  <c r="AL150" i="1" s="1"/>
  <c r="AK143" i="1"/>
  <c r="AL143" i="1" s="1"/>
  <c r="AK991" i="1"/>
  <c r="AL991" i="1" s="1"/>
  <c r="AK2593" i="1"/>
  <c r="AL2593" i="1" s="1"/>
  <c r="AK604" i="1"/>
  <c r="AL604" i="1" s="1"/>
  <c r="AK333" i="1"/>
  <c r="AL333" i="1" s="1"/>
  <c r="AK994" i="1"/>
  <c r="AL994" i="1" s="1"/>
  <c r="AK77" i="1"/>
  <c r="AL77" i="1" s="1"/>
  <c r="AK48" i="1"/>
  <c r="AL48" i="1" s="1"/>
  <c r="AK1195" i="1"/>
  <c r="AL1195" i="1" s="1"/>
  <c r="AK2664" i="1"/>
  <c r="AL2664" i="1" s="1"/>
  <c r="AK1112" i="1"/>
  <c r="AL1112" i="1" s="1"/>
  <c r="AK550" i="1"/>
  <c r="AL550" i="1" s="1"/>
  <c r="AK545" i="1"/>
  <c r="AL545" i="1" s="1"/>
  <c r="AK204" i="1"/>
  <c r="AL204" i="1" s="1"/>
  <c r="AK214" i="1"/>
  <c r="AL214" i="1" s="1"/>
  <c r="AK797" i="1"/>
  <c r="AL797" i="1" s="1"/>
  <c r="AK2843" i="1"/>
  <c r="AL2843" i="1" s="1"/>
  <c r="AK208" i="1"/>
  <c r="AL208" i="1" s="1"/>
  <c r="AK730" i="1"/>
  <c r="AL730" i="1" s="1"/>
  <c r="AK1241" i="1"/>
  <c r="AL1241" i="1" s="1"/>
  <c r="AK1230" i="1"/>
  <c r="AL1230" i="1" s="1"/>
  <c r="AK2483" i="1"/>
  <c r="AL2483" i="1" s="1"/>
  <c r="AK1239" i="1"/>
  <c r="AL1239" i="1" s="1"/>
  <c r="AK2555" i="1"/>
  <c r="AL2555" i="1" s="1"/>
  <c r="AK2880" i="1"/>
  <c r="AL2880" i="1" s="1"/>
  <c r="AK1334" i="1"/>
  <c r="AL1334" i="1" s="1"/>
  <c r="AK694" i="1"/>
  <c r="AL694" i="1" s="1"/>
  <c r="AK346" i="1"/>
  <c r="AL346" i="1" s="1"/>
  <c r="AK2820" i="1"/>
  <c r="AL2820" i="1" s="1"/>
  <c r="AK859" i="1"/>
  <c r="AL859" i="1" s="1"/>
  <c r="AK2074" i="1"/>
  <c r="AL2074" i="1" s="1"/>
  <c r="AK2544" i="1"/>
  <c r="AL2544" i="1" s="1"/>
  <c r="AK1069" i="1"/>
  <c r="AL1069" i="1" s="1"/>
  <c r="AK3077" i="1"/>
  <c r="AL3077" i="1" s="1"/>
  <c r="AK2855" i="1"/>
  <c r="AL2855" i="1" s="1"/>
  <c r="AK2186" i="1"/>
  <c r="AL2186" i="1" s="1"/>
  <c r="AK923" i="1"/>
  <c r="AL923" i="1" s="1"/>
  <c r="AK1410" i="1"/>
  <c r="AL1410" i="1" s="1"/>
  <c r="AK157" i="1"/>
  <c r="AL157" i="1" s="1"/>
  <c r="AK1351" i="1"/>
  <c r="AL1351" i="1" s="1"/>
  <c r="AK1045" i="1"/>
  <c r="AL1045" i="1" s="1"/>
  <c r="AK2709" i="1"/>
  <c r="AL2709" i="1" s="1"/>
  <c r="AK2195" i="1"/>
  <c r="AL2195" i="1" s="1"/>
  <c r="AK2567" i="1"/>
  <c r="AL2567" i="1" s="1"/>
  <c r="AK887" i="1"/>
  <c r="AL887" i="1" s="1"/>
  <c r="AK3397" i="1"/>
  <c r="AL3397" i="1" s="1"/>
  <c r="AK2559" i="1"/>
  <c r="AL2559" i="1" s="1"/>
  <c r="AK1260" i="1"/>
  <c r="AL1260" i="1" s="1"/>
  <c r="AK1249" i="1"/>
  <c r="AL1249" i="1" s="1"/>
  <c r="AK642" i="1"/>
  <c r="AL642" i="1" s="1"/>
  <c r="AK1180" i="1"/>
  <c r="AL1180" i="1" s="1"/>
  <c r="AK837" i="1"/>
  <c r="AL837" i="1" s="1"/>
  <c r="AK888" i="1"/>
  <c r="AL888" i="1" s="1"/>
  <c r="AK894" i="1"/>
  <c r="AL894" i="1" s="1"/>
  <c r="AK2082" i="1"/>
  <c r="AL2082" i="1" s="1"/>
  <c r="AK1229" i="1"/>
  <c r="AL1229" i="1" s="1"/>
  <c r="AK1354" i="1"/>
  <c r="AL1354" i="1" s="1"/>
  <c r="AK2916" i="1"/>
  <c r="AL2916" i="1" s="1"/>
  <c r="AK2722" i="1"/>
  <c r="AL2722" i="1" s="1"/>
  <c r="AK2503" i="1"/>
  <c r="AL2503" i="1" s="1"/>
  <c r="AK2563" i="1"/>
  <c r="AL2563" i="1" s="1"/>
  <c r="AK2452" i="1"/>
  <c r="AL2452" i="1" s="1"/>
  <c r="AK2674" i="1"/>
  <c r="AL2674" i="1" s="1"/>
  <c r="AK2679" i="1"/>
  <c r="AL2679" i="1" s="1"/>
  <c r="AK1892" i="1"/>
  <c r="AL1892" i="1" s="1"/>
  <c r="AK1895" i="1"/>
  <c r="AL1895" i="1" s="1"/>
  <c r="AK2106" i="1"/>
  <c r="AL2106" i="1" s="1"/>
  <c r="AK2137" i="1"/>
  <c r="AL2137" i="1" s="1"/>
  <c r="AK144" i="1"/>
  <c r="AL144" i="1" s="1"/>
  <c r="AK2142" i="1"/>
  <c r="AL2142" i="1" s="1"/>
  <c r="AK160" i="1"/>
  <c r="AL160" i="1" s="1"/>
  <c r="AK935" i="1"/>
  <c r="AL935" i="1" s="1"/>
  <c r="AK958" i="1"/>
  <c r="AL958" i="1" s="1"/>
  <c r="AK2095" i="1"/>
  <c r="AL2095" i="1" s="1"/>
  <c r="AK3029" i="1"/>
  <c r="AL3029" i="1" s="1"/>
  <c r="AK2164" i="1"/>
  <c r="AL2164" i="1" s="1"/>
  <c r="AK2146" i="1"/>
  <c r="AL2146" i="1" s="1"/>
  <c r="AK907" i="1"/>
  <c r="AL907" i="1" s="1"/>
  <c r="AK2216" i="1"/>
  <c r="AL2216" i="1" s="1"/>
  <c r="AK2207" i="1"/>
  <c r="AL2207" i="1" s="1"/>
  <c r="AK3229" i="1"/>
  <c r="AL3229" i="1" s="1"/>
  <c r="AK1374" i="1"/>
  <c r="AL1374" i="1" s="1"/>
  <c r="AK1343" i="1"/>
  <c r="AL1343" i="1" s="1"/>
  <c r="AK1344" i="1"/>
  <c r="AL1344" i="1" s="1"/>
  <c r="AK954" i="1"/>
  <c r="AL954" i="1" s="1"/>
  <c r="AK168" i="1"/>
  <c r="AL168" i="1" s="1"/>
  <c r="AK957" i="1"/>
  <c r="AL957" i="1" s="1"/>
  <c r="AK31" i="1"/>
  <c r="AL31" i="1" s="1" a="1"/>
  <c r="AL31" i="1" s="1"/>
  <c r="AK436" i="1"/>
  <c r="AL436" i="1" s="1"/>
  <c r="AK1200" i="1"/>
  <c r="AL1200" i="1" s="1"/>
  <c r="AK368" i="1"/>
  <c r="AL368" i="1" s="1"/>
  <c r="AK1285" i="1"/>
  <c r="AL1285" i="1" s="1"/>
  <c r="AK664" i="1"/>
  <c r="AL664" i="1" s="1"/>
  <c r="AK513" i="1"/>
  <c r="AL513" i="1" s="1"/>
  <c r="AK3212" i="1"/>
  <c r="AL3212" i="1" s="1"/>
  <c r="AK3147" i="1"/>
  <c r="AL3147" i="1" s="1"/>
  <c r="AK3133" i="1"/>
  <c r="AL3133" i="1" s="1"/>
  <c r="AK174" i="1"/>
  <c r="AL174" i="1" s="1"/>
  <c r="AK595" i="1"/>
  <c r="AL595" i="1" s="1"/>
  <c r="AK381" i="1"/>
  <c r="AL381" i="1" s="1"/>
  <c r="AK3018" i="1"/>
  <c r="AL3018" i="1" s="1"/>
  <c r="AK2415" i="1"/>
  <c r="AL2415" i="1" s="1"/>
  <c r="AK855" i="1"/>
  <c r="AL855" i="1" s="1"/>
  <c r="AK2377" i="1"/>
  <c r="AL2377" i="1" s="1"/>
  <c r="AK2285" i="1"/>
  <c r="AL2285" i="1" s="1"/>
  <c r="AK1349" i="1"/>
  <c r="AL1349" i="1" s="1"/>
  <c r="AK2716" i="1"/>
  <c r="AL2716" i="1" s="1"/>
  <c r="AK720" i="1"/>
  <c r="AL720" i="1" s="1"/>
  <c r="AK1152" i="1"/>
  <c r="AL1152" i="1" s="1"/>
  <c r="AK1051" i="1"/>
  <c r="AL1051" i="1" s="1"/>
  <c r="AK247" i="1"/>
  <c r="AL247" i="1" s="1"/>
  <c r="AK81" i="1"/>
  <c r="AL81" i="1" s="1"/>
  <c r="AK640" i="1"/>
  <c r="AL640" i="1" s="1"/>
  <c r="AK1215" i="1"/>
  <c r="AL1215" i="1" s="1"/>
  <c r="AK2694" i="1"/>
  <c r="AL2694" i="1" s="1"/>
  <c r="AK941" i="1"/>
  <c r="AL941" i="1" s="1"/>
  <c r="AK947" i="1"/>
  <c r="AL947" i="1" s="1"/>
  <c r="AK189" i="1"/>
  <c r="AL189" i="1" s="1"/>
  <c r="AK193" i="1"/>
  <c r="AL193" i="1" s="1"/>
  <c r="AK3072" i="1"/>
  <c r="AL3072" i="1" s="1"/>
  <c r="AK110" i="1"/>
  <c r="AL110" i="1" s="1"/>
  <c r="AK1012" i="1"/>
  <c r="AL1012" i="1" s="1"/>
  <c r="AK1202" i="1"/>
  <c r="AL1202" i="1" s="1"/>
  <c r="AK1036" i="1"/>
  <c r="AL1036" i="1" s="1"/>
  <c r="AK3400" i="1"/>
  <c r="AL3400" i="1" s="1"/>
  <c r="AK970" i="1"/>
  <c r="AL970" i="1" s="1"/>
  <c r="AK2612" i="1"/>
  <c r="AL2612" i="1" s="1"/>
  <c r="AK3197" i="1"/>
  <c r="AL3197" i="1" s="1"/>
  <c r="AK3435" i="1"/>
  <c r="AL3435" i="1" s="1"/>
  <c r="AK269" i="1"/>
  <c r="AL269" i="1" s="1"/>
  <c r="AK3" i="1"/>
  <c r="AL3" i="1" s="1" a="1"/>
  <c r="AL3" i="1" s="1"/>
  <c r="AK2675" i="1"/>
  <c r="AL2675" i="1" s="1"/>
  <c r="AK2645" i="1"/>
  <c r="AL2645" i="1" s="1"/>
  <c r="AK1100" i="1"/>
  <c r="AL1100" i="1" s="1"/>
  <c r="AK2747" i="1"/>
  <c r="AL2747" i="1" s="1"/>
  <c r="AK2070" i="1"/>
  <c r="AL2070" i="1" s="1"/>
  <c r="AK3288" i="1"/>
  <c r="AL3288" i="1" s="1"/>
  <c r="AK2922" i="1"/>
  <c r="AL2922" i="1" s="1"/>
  <c r="AK2689" i="1"/>
  <c r="AL2689" i="1" s="1"/>
  <c r="AK84" i="1"/>
  <c r="AL84" i="1" s="1"/>
  <c r="AK2649" i="1"/>
  <c r="AL2649" i="1" s="1"/>
  <c r="AK2816" i="1"/>
  <c r="AL2816" i="1" s="1"/>
  <c r="AK3174" i="1"/>
  <c r="AL3174" i="1" s="1"/>
  <c r="AK929" i="1"/>
  <c r="AL929" i="1" s="1"/>
  <c r="AK2954" i="1"/>
  <c r="AL2954" i="1" s="1"/>
  <c r="AK1013" i="1"/>
  <c r="AL1013" i="1" s="1"/>
  <c r="AK2798" i="1"/>
  <c r="AL2798" i="1" s="1"/>
  <c r="AK279" i="1"/>
  <c r="AL279" i="1" s="1"/>
  <c r="AK2894" i="1"/>
  <c r="AL2894" i="1" s="1"/>
  <c r="AK2746" i="1"/>
  <c r="AL2746" i="1" s="1"/>
  <c r="AK3006" i="1"/>
  <c r="AL3006" i="1" s="1"/>
  <c r="AK3199" i="1"/>
  <c r="AL3199" i="1" s="1"/>
  <c r="AK2513" i="1"/>
  <c r="AL2513" i="1" s="1"/>
  <c r="AK3361" i="1"/>
  <c r="AL3361" i="1" s="1"/>
  <c r="AK1947" i="1"/>
  <c r="AL1947" i="1" s="1"/>
  <c r="AK1979" i="1"/>
  <c r="AL1979" i="1" s="1"/>
  <c r="AK1927" i="1"/>
  <c r="AL1927" i="1" s="1"/>
  <c r="AK1877" i="1"/>
  <c r="AL1877" i="1" s="1"/>
  <c r="AK2024" i="1"/>
  <c r="AL2024" i="1" s="1"/>
  <c r="AK2010" i="1"/>
  <c r="AL2010" i="1" s="1"/>
  <c r="AK1133" i="1"/>
  <c r="AL1133" i="1" s="1"/>
  <c r="AK1966" i="1"/>
  <c r="AL1966" i="1" s="1"/>
  <c r="AK1862" i="1"/>
  <c r="AL1862" i="1" s="1"/>
  <c r="AK1936" i="1"/>
  <c r="AL1936" i="1" s="1"/>
  <c r="AK1855" i="1"/>
  <c r="AL1855" i="1" s="1"/>
  <c r="AK439" i="1"/>
  <c r="AL439" i="1" s="1"/>
  <c r="AK2011" i="1"/>
  <c r="AL2011" i="1" s="1"/>
  <c r="AK685" i="1"/>
  <c r="AL685" i="1" s="1"/>
  <c r="AK1371" i="1"/>
  <c r="AL1371" i="1" s="1"/>
  <c r="AK1137" i="1"/>
  <c r="AL1137" i="1" s="1"/>
  <c r="AK1165" i="1"/>
  <c r="AL1165" i="1" s="1"/>
  <c r="AK121" i="1"/>
  <c r="AL121" i="1" s="1"/>
  <c r="AK2770" i="1"/>
  <c r="AL2770" i="1" s="1"/>
  <c r="AK2617" i="1"/>
  <c r="AL2617" i="1" s="1"/>
  <c r="AK2592" i="1"/>
  <c r="AL2592" i="1" s="1"/>
  <c r="AK1415" i="1"/>
  <c r="AL1415" i="1" s="1"/>
  <c r="AK42" i="1"/>
  <c r="AL42" i="1" s="1"/>
  <c r="AK69" i="1"/>
  <c r="AL69" i="1" s="1"/>
  <c r="AK68" i="1"/>
  <c r="AL68" i="1" s="1"/>
  <c r="AK63" i="1"/>
  <c r="AL63" i="1" s="1"/>
  <c r="AK59" i="1"/>
  <c r="AL59" i="1" s="1"/>
  <c r="AK990" i="1"/>
  <c r="AL990" i="1" s="1"/>
  <c r="AK46" i="1"/>
  <c r="AL46" i="1" s="1"/>
  <c r="AK982" i="1"/>
  <c r="AL982" i="1" s="1"/>
  <c r="AK207" i="1"/>
  <c r="AL207" i="1" s="1"/>
  <c r="AK1313" i="1"/>
  <c r="AL1313" i="1" s="1"/>
  <c r="AK1310" i="1"/>
  <c r="AL1310" i="1" s="1"/>
  <c r="AK1049" i="1"/>
  <c r="AL1049" i="1" s="1"/>
  <c r="AK985" i="1"/>
  <c r="AL985" i="1" s="1"/>
  <c r="AK803" i="1"/>
  <c r="AL803" i="1" s="1"/>
  <c r="AK124" i="1"/>
  <c r="AL124" i="1" s="1"/>
  <c r="AK631" i="1"/>
  <c r="AL631" i="1" s="1"/>
  <c r="AK654" i="1"/>
  <c r="AL654" i="1" s="1"/>
  <c r="AK2545" i="1"/>
  <c r="AL2545" i="1" s="1"/>
  <c r="AK1117" i="1"/>
  <c r="AL1117" i="1" s="1"/>
  <c r="AK2869" i="1"/>
  <c r="AL2869" i="1" s="1"/>
  <c r="AK1393" i="1"/>
  <c r="AL1393" i="1" s="1"/>
  <c r="AK2831" i="1"/>
  <c r="AL2831" i="1" s="1"/>
  <c r="AK2626" i="1"/>
  <c r="AL2626" i="1" s="1"/>
  <c r="AK2488" i="1"/>
  <c r="AL2488" i="1" s="1"/>
  <c r="AK1135" i="1"/>
  <c r="AL1135" i="1" s="1"/>
  <c r="AK2486" i="1"/>
  <c r="AL2486" i="1" s="1"/>
  <c r="AK1216" i="1"/>
  <c r="AL1216" i="1" s="1"/>
  <c r="AK2930" i="1"/>
  <c r="AL2930" i="1" s="1"/>
  <c r="AK2877" i="1"/>
  <c r="AL2877" i="1" s="1"/>
  <c r="AK2628" i="1"/>
  <c r="AL2628" i="1" s="1"/>
  <c r="AK2633" i="1"/>
  <c r="AL2633" i="1" s="1"/>
  <c r="AK719" i="1"/>
  <c r="AL719" i="1" s="1"/>
  <c r="AK289" i="1"/>
  <c r="AL289" i="1" s="1"/>
  <c r="AK228" i="1"/>
  <c r="AL228" i="1" s="1"/>
  <c r="AK3253" i="1"/>
  <c r="AL3253" i="1" s="1"/>
  <c r="AK746" i="1"/>
  <c r="AL746" i="1" s="1"/>
  <c r="AK876" i="1"/>
  <c r="AL876" i="1" s="1"/>
  <c r="AK2239" i="1"/>
  <c r="AL2239" i="1" s="1"/>
  <c r="AK3379" i="1"/>
  <c r="AL3379" i="1" s="1"/>
  <c r="AK919" i="1"/>
  <c r="AL919" i="1" s="1"/>
  <c r="AK2797" i="1"/>
  <c r="AL2797" i="1" s="1"/>
  <c r="AK571" i="1"/>
  <c r="AL571" i="1" s="1"/>
  <c r="AK3351" i="1"/>
  <c r="AL3351" i="1" s="1"/>
  <c r="AK3363" i="1"/>
  <c r="AL3363" i="1" s="1"/>
  <c r="AK3310" i="1"/>
  <c r="AL3310" i="1" s="1"/>
  <c r="AK2967" i="1"/>
  <c r="AL2967" i="1" s="1"/>
  <c r="AK277" i="1"/>
  <c r="AL277" i="1" s="1"/>
  <c r="AK1950" i="1"/>
  <c r="AL1950" i="1" s="1"/>
  <c r="AK2143" i="1"/>
  <c r="AL2143" i="1" s="1"/>
  <c r="AK2125" i="1"/>
  <c r="AL2125" i="1" s="1"/>
  <c r="AK3001" i="1"/>
  <c r="AL3001" i="1" s="1"/>
  <c r="AK2779" i="1"/>
  <c r="AL2779" i="1" s="1"/>
  <c r="AK1250" i="1"/>
  <c r="AL1250" i="1" s="1"/>
  <c r="AK2167" i="1"/>
  <c r="AL2167" i="1" s="1"/>
  <c r="AK1382" i="1"/>
  <c r="AL1382" i="1" s="1"/>
  <c r="AK2989" i="1"/>
  <c r="AL2989" i="1" s="1"/>
  <c r="AK901" i="1"/>
  <c r="AL901" i="1" s="1"/>
  <c r="AK702" i="1"/>
  <c r="AL702" i="1" s="1"/>
  <c r="AK1397" i="1"/>
  <c r="AL1397" i="1" s="1"/>
  <c r="AK2504" i="1"/>
  <c r="AL2504" i="1" s="1"/>
  <c r="AK2537" i="1"/>
  <c r="AL2537" i="1" s="1"/>
  <c r="AK2541" i="1"/>
  <c r="AL2541" i="1" s="1"/>
  <c r="AK2133" i="1"/>
  <c r="AL2133" i="1" s="1"/>
  <c r="AK2456" i="1"/>
  <c r="AL2456" i="1" s="1"/>
  <c r="AK3277" i="1"/>
  <c r="AL3277" i="1" s="1"/>
  <c r="AK2149" i="1"/>
  <c r="AL2149" i="1" s="1"/>
  <c r="AK831" i="1"/>
  <c r="AL831" i="1" s="1"/>
  <c r="AK936" i="1"/>
  <c r="AL936" i="1" s="1"/>
  <c r="AK2444" i="1"/>
  <c r="AL2444" i="1" s="1"/>
  <c r="AK2454" i="1"/>
  <c r="AL2454" i="1" s="1"/>
  <c r="AK3255" i="1"/>
  <c r="AL3255" i="1" s="1"/>
  <c r="AK3234" i="1"/>
  <c r="AL3234" i="1" s="1"/>
  <c r="AK1181" i="1"/>
  <c r="AL1181" i="1" s="1"/>
  <c r="AK303" i="1"/>
  <c r="AL303" i="1" s="1"/>
  <c r="AK2210" i="1"/>
  <c r="AL2210" i="1" s="1"/>
  <c r="AK343" i="1"/>
  <c r="AL343" i="1" s="1"/>
  <c r="AK1360" i="1"/>
  <c r="AL1360" i="1" s="1"/>
  <c r="AK2923" i="1"/>
  <c r="AL2923" i="1" s="1"/>
  <c r="AK3259" i="1"/>
  <c r="AL3259" i="1" s="1"/>
  <c r="AK3144" i="1"/>
  <c r="AL3144" i="1" s="1"/>
  <c r="AK3261" i="1"/>
  <c r="AL3261" i="1" s="1"/>
  <c r="AK1140" i="1"/>
  <c r="AL1140" i="1" s="1"/>
  <c r="AK3280" i="1"/>
  <c r="AL3280" i="1" s="1"/>
  <c r="AK3135" i="1"/>
  <c r="AL3135" i="1" s="1"/>
  <c r="AK3312" i="1"/>
  <c r="AL3312" i="1" s="1"/>
  <c r="AK446" i="1"/>
  <c r="AL446" i="1" s="1"/>
  <c r="AK2309" i="1"/>
  <c r="AL2309" i="1" s="1"/>
  <c r="AK2303" i="1"/>
  <c r="AL2303" i="1" s="1"/>
  <c r="AK2259" i="1"/>
  <c r="AL2259" i="1" s="1"/>
  <c r="AK2174" i="1"/>
  <c r="AL2174" i="1" s="1"/>
  <c r="AK2401" i="1"/>
  <c r="AL2401" i="1" s="1"/>
  <c r="AK2269" i="1"/>
  <c r="AL2269" i="1" s="1"/>
  <c r="AK2302" i="1"/>
  <c r="AL2302" i="1" s="1"/>
  <c r="AK3333" i="1"/>
  <c r="AL3333" i="1" s="1"/>
  <c r="AK573" i="1"/>
  <c r="AL573" i="1" s="1"/>
  <c r="AK2824" i="1"/>
  <c r="AL2824" i="1" s="1"/>
  <c r="AK3443" i="1"/>
  <c r="AL3443" i="1" s="1"/>
  <c r="AK1038" i="1"/>
  <c r="AL1038" i="1" s="1"/>
  <c r="AK341" i="1"/>
  <c r="AL341" i="1" s="1"/>
  <c r="AK971" i="1"/>
  <c r="AL971" i="1" s="1"/>
  <c r="AK194" i="1"/>
  <c r="AL194" i="1" s="1"/>
  <c r="AK583" i="1"/>
  <c r="AL583" i="1" s="1"/>
  <c r="AK3067" i="1"/>
  <c r="AL3067" i="1" s="1"/>
  <c r="AK232" i="1"/>
  <c r="AL232" i="1" s="1"/>
  <c r="AK1007" i="1"/>
  <c r="AL1007" i="1" s="1"/>
  <c r="AK2910" i="1"/>
  <c r="AL2910" i="1" s="1"/>
  <c r="AK1278" i="1"/>
  <c r="AL1278" i="1" s="1"/>
  <c r="AK452" i="1"/>
  <c r="AL452" i="1" s="1"/>
  <c r="AK2543" i="1"/>
  <c r="AL2543" i="1" s="1"/>
  <c r="AK2901" i="1"/>
  <c r="AL2901" i="1" s="1"/>
  <c r="AK3452" i="1"/>
  <c r="AL3452" i="1" s="1"/>
  <c r="AK3252" i="1"/>
  <c r="AL3252" i="1" s="1"/>
  <c r="AK2325" i="1"/>
  <c r="AL2325" i="1" s="1"/>
  <c r="AK1265" i="1"/>
  <c r="AL1265" i="1" s="1"/>
  <c r="AK755" i="1"/>
  <c r="AL755" i="1" s="1"/>
  <c r="AK2731" i="1"/>
  <c r="AL2731" i="1" s="1"/>
  <c r="AK3316" i="1"/>
  <c r="AL3316" i="1" s="1"/>
  <c r="AK2964" i="1"/>
  <c r="AL2964" i="1" s="1"/>
  <c r="AK2715" i="1"/>
  <c r="AL2715" i="1" s="1"/>
  <c r="AK1922" i="1"/>
  <c r="AL1922" i="1" s="1"/>
  <c r="AK3068" i="1"/>
  <c r="AL3068" i="1" s="1"/>
  <c r="AK113" i="1"/>
  <c r="AL113" i="1" s="1"/>
  <c r="AK1008" i="1"/>
  <c r="AL1008" i="1" s="1"/>
  <c r="AK951" i="1"/>
  <c r="AL951" i="1" s="1"/>
  <c r="AK1015" i="1"/>
  <c r="AL1015" i="1" s="1"/>
  <c r="AK1287" i="1"/>
  <c r="AL1287" i="1" s="1"/>
  <c r="AK1888" i="1"/>
  <c r="AL1888" i="1" s="1"/>
  <c r="AK1847" i="1"/>
  <c r="AL1847" i="1" s="1"/>
  <c r="AK1854" i="1"/>
  <c r="AL1854" i="1" s="1"/>
  <c r="AK1991" i="1"/>
  <c r="AL1991" i="1" s="1"/>
  <c r="AK1899" i="1"/>
  <c r="AL1899" i="1" s="1"/>
  <c r="AK2000" i="1"/>
  <c r="AL2000" i="1" s="1"/>
  <c r="AK1985" i="1"/>
  <c r="AL1985" i="1" s="1"/>
  <c r="AK258" i="1"/>
  <c r="AL258" i="1" s="1"/>
  <c r="AK427" i="1"/>
  <c r="AL427" i="1" s="1"/>
  <c r="AK1955" i="1"/>
  <c r="AL1955" i="1" s="1"/>
  <c r="AK1163" i="1"/>
  <c r="AL1163" i="1" s="1"/>
  <c r="AK91" i="1"/>
  <c r="AL91" i="1" s="1"/>
  <c r="AK335" i="1"/>
  <c r="AL335" i="1" s="1"/>
  <c r="AK1155" i="1"/>
  <c r="AL1155" i="1" s="1"/>
  <c r="AK89" i="1"/>
  <c r="AL89" i="1" s="1"/>
  <c r="AK2891" i="1"/>
  <c r="AL2891" i="1" s="1"/>
  <c r="AK1293" i="1"/>
  <c r="AL1293" i="1" s="1"/>
  <c r="AK10" i="1"/>
  <c r="AL10" i="1" s="1" a="1"/>
  <c r="AL10" i="1" s="1"/>
  <c r="AK206" i="1"/>
  <c r="AL206" i="1" s="1"/>
  <c r="AK614" i="1"/>
  <c r="AL614" i="1" s="1"/>
  <c r="AK725" i="1"/>
  <c r="AL725" i="1" s="1"/>
  <c r="AK2661" i="1"/>
  <c r="AL2661" i="1" s="1"/>
  <c r="AK2654" i="1"/>
  <c r="AL2654" i="1" s="1"/>
  <c r="AK1114" i="1"/>
  <c r="AL1114" i="1" s="1"/>
  <c r="AK630" i="1"/>
  <c r="AL630" i="1" s="1"/>
  <c r="AK3106" i="1"/>
  <c r="AL3106" i="1" s="1"/>
  <c r="AK628" i="1"/>
  <c r="AL628" i="1" s="1"/>
  <c r="AK646" i="1"/>
  <c r="AL646" i="1" s="1"/>
  <c r="AK196" i="1"/>
  <c r="AL196" i="1" s="1"/>
  <c r="AK3110" i="1"/>
  <c r="AL3110" i="1" s="1"/>
  <c r="AK645" i="1"/>
  <c r="AL645" i="1" s="1"/>
  <c r="AK299" i="1"/>
  <c r="AL299" i="1" s="1"/>
  <c r="AK1266" i="1"/>
  <c r="AL1266" i="1" s="1"/>
  <c r="AK1232" i="1"/>
  <c r="AL1232" i="1" s="1"/>
  <c r="AK151" i="1"/>
  <c r="AL151" i="1" s="1"/>
  <c r="AK3009" i="1"/>
  <c r="AL3009" i="1" s="1"/>
  <c r="AK2594" i="1"/>
  <c r="AL2594" i="1" s="1"/>
  <c r="AK2888" i="1"/>
  <c r="AL2888" i="1" s="1"/>
  <c r="AK3008" i="1"/>
  <c r="AL3008" i="1" s="1"/>
  <c r="AK693" i="1"/>
  <c r="AL693" i="1" s="1"/>
  <c r="AK3054" i="1"/>
  <c r="AL3054" i="1" s="1"/>
  <c r="AK2712" i="1"/>
  <c r="AL2712" i="1" s="1"/>
  <c r="AK2813" i="1"/>
  <c r="AL2813" i="1" s="1"/>
  <c r="AK705" i="1"/>
  <c r="AL705" i="1" s="1"/>
  <c r="AK1074" i="1"/>
  <c r="AL1074" i="1" s="1"/>
  <c r="AK1106" i="1"/>
  <c r="AL1106" i="1" s="1"/>
  <c r="AK187" i="1"/>
  <c r="AL187" i="1" s="1"/>
  <c r="AK179" i="1"/>
  <c r="AL179" i="1" s="1"/>
  <c r="AK408" i="1"/>
  <c r="AL408" i="1" s="1"/>
  <c r="AK3367" i="1"/>
  <c r="AL3367" i="1" s="1"/>
  <c r="AK914" i="1"/>
  <c r="AL914" i="1" s="1"/>
  <c r="AK898" i="1"/>
  <c r="AL898" i="1" s="1"/>
  <c r="AK2687" i="1"/>
  <c r="AL2687" i="1" s="1"/>
  <c r="AK3170" i="1"/>
  <c r="AL3170" i="1" s="1"/>
  <c r="AK3161" i="1"/>
  <c r="AL3161" i="1" s="1"/>
  <c r="AK575" i="1"/>
  <c r="AL575" i="1" s="1"/>
  <c r="AK662" i="1"/>
  <c r="AL662" i="1" s="1"/>
  <c r="AK2696" i="1"/>
  <c r="AL2696" i="1" s="1"/>
  <c r="AK2157" i="1"/>
  <c r="AL2157" i="1" s="1"/>
  <c r="AK1330" i="1"/>
  <c r="AL1330" i="1" s="1"/>
  <c r="AK2099" i="1"/>
  <c r="AL2099" i="1" s="1"/>
  <c r="AK2566" i="1"/>
  <c r="AL2566" i="1" s="1"/>
  <c r="AK3187" i="1"/>
  <c r="AL3187" i="1" s="1"/>
  <c r="AK1255" i="1"/>
  <c r="AL1255" i="1" s="1"/>
  <c r="AK564" i="1"/>
  <c r="AL564" i="1" s="1"/>
  <c r="AK965" i="1"/>
  <c r="AL965" i="1" s="1"/>
  <c r="AK2078" i="1"/>
  <c r="AL2078" i="1" s="1"/>
  <c r="AK2086" i="1"/>
  <c r="AL2086" i="1" s="1"/>
  <c r="AK511" i="1"/>
  <c r="AL511" i="1" s="1"/>
  <c r="AK2602" i="1"/>
  <c r="AL2602" i="1" s="1"/>
  <c r="AK2539" i="1"/>
  <c r="AL2539" i="1" s="1"/>
  <c r="AK2512" i="1"/>
  <c r="AL2512" i="1" s="1"/>
  <c r="AK2331" i="1"/>
  <c r="AL2331" i="1" s="1"/>
  <c r="AK738" i="1"/>
  <c r="AL738" i="1" s="1"/>
  <c r="AK2610" i="1"/>
  <c r="AL2610" i="1" s="1"/>
  <c r="AK2579" i="1"/>
  <c r="AL2579" i="1" s="1"/>
  <c r="AK2578" i="1"/>
  <c r="AL2578" i="1" s="1"/>
  <c r="AK1418" i="1"/>
  <c r="AL1418" i="1" s="1"/>
  <c r="AK864" i="1"/>
  <c r="AL864" i="1" s="1"/>
  <c r="AK3257" i="1"/>
  <c r="AL3257" i="1" s="1"/>
  <c r="AK1023" i="1"/>
  <c r="AL1023" i="1" s="1"/>
  <c r="AK2163" i="1"/>
  <c r="AL2163" i="1" s="1"/>
  <c r="AK969" i="1"/>
  <c r="AL969" i="1" s="1"/>
  <c r="AK939" i="1"/>
  <c r="AL939" i="1" s="1"/>
  <c r="AK2047" i="1"/>
  <c r="AL2047" i="1" s="1"/>
  <c r="AK815" i="1"/>
  <c r="AL815" i="1" s="1"/>
  <c r="AK810" i="1"/>
  <c r="AL810" i="1" s="1"/>
  <c r="AK2416" i="1"/>
  <c r="AL2416" i="1" s="1"/>
  <c r="AK827" i="1"/>
  <c r="AL827" i="1" s="1"/>
  <c r="AK813" i="1"/>
  <c r="AL813" i="1" s="1"/>
  <c r="AK2212" i="1"/>
  <c r="AL2212" i="1" s="1"/>
  <c r="AK2442" i="1"/>
  <c r="AL2442" i="1" s="1"/>
  <c r="AK2721" i="1"/>
  <c r="AL2721" i="1" s="1"/>
  <c r="AK3224" i="1"/>
  <c r="AL3224" i="1" s="1"/>
  <c r="AK2493" i="1"/>
  <c r="AL2493" i="1" s="1"/>
  <c r="AK272" i="1"/>
  <c r="AL272" i="1" s="1"/>
  <c r="AK2276" i="1"/>
  <c r="AL2276" i="1" s="1"/>
  <c r="AK532" i="1"/>
  <c r="AL532" i="1" s="1"/>
  <c r="AK405" i="1"/>
  <c r="AL405" i="1" s="1"/>
  <c r="AK392" i="1"/>
  <c r="AL392" i="1" s="1"/>
  <c r="AK940" i="1"/>
  <c r="AL940" i="1" s="1"/>
  <c r="AK397" i="1"/>
  <c r="AL397" i="1" s="1"/>
  <c r="AK1016" i="1"/>
  <c r="AL1016" i="1" s="1"/>
  <c r="AK3152" i="1"/>
  <c r="AL3152" i="1" s="1"/>
  <c r="AK1286" i="1"/>
  <c r="AL1286" i="1" s="1"/>
  <c r="AK3139" i="1"/>
  <c r="AL3139" i="1" s="1"/>
  <c r="AK3399" i="1"/>
  <c r="AL3399" i="1" s="1"/>
  <c r="AK389" i="1"/>
  <c r="AL389" i="1" s="1"/>
  <c r="AK365" i="1"/>
  <c r="AL365" i="1" s="1"/>
  <c r="AK462" i="1"/>
  <c r="AL462" i="1" s="1"/>
  <c r="AK2294" i="1"/>
  <c r="AL2294" i="1" s="1"/>
  <c r="AK2397" i="1"/>
  <c r="AL2397" i="1" s="1"/>
  <c r="AK2379" i="1"/>
  <c r="AL2379" i="1" s="1"/>
  <c r="AK2291" i="1"/>
  <c r="AL2291" i="1" s="1"/>
  <c r="AK2298" i="1"/>
  <c r="AL2298" i="1" s="1"/>
  <c r="AK2234" i="1"/>
  <c r="AL2234" i="1" s="1"/>
  <c r="AK2057" i="1"/>
  <c r="AL2057" i="1" s="1"/>
  <c r="AK2383" i="1"/>
  <c r="AL2383" i="1" s="1"/>
  <c r="AK2286" i="1"/>
  <c r="AL2286" i="1" s="1"/>
  <c r="AK2344" i="1"/>
  <c r="AL2344" i="1" s="1"/>
  <c r="AK3120" i="1"/>
  <c r="AL3120" i="1" s="1"/>
  <c r="AK298" i="1"/>
  <c r="AL298" i="1" s="1"/>
  <c r="AK986" i="1"/>
  <c r="AL986" i="1" s="1"/>
  <c r="AK3239" i="1"/>
  <c r="AL3239" i="1" s="1"/>
  <c r="AK2720" i="1"/>
  <c r="AL2720" i="1" s="1"/>
  <c r="AK3408" i="1"/>
  <c r="AL3408" i="1" s="1"/>
  <c r="AK502" i="1"/>
  <c r="AL502" i="1" s="1"/>
  <c r="AK508" i="1"/>
  <c r="AL508" i="1" s="1"/>
  <c r="AK7464" i="1"/>
  <c r="AL7464" i="1" s="1"/>
  <c r="AK10037" i="1"/>
  <c r="AL10037" i="1" s="1"/>
  <c r="AK9632" i="1"/>
  <c r="AL9632" i="1" s="1"/>
  <c r="AK6660" i="1"/>
  <c r="AL6660" i="1" s="1"/>
  <c r="AK6668" i="1"/>
  <c r="AL6668" i="1" s="1"/>
  <c r="AK7204" i="1"/>
  <c r="AL7204" i="1" s="1"/>
  <c r="AK7044" i="1"/>
  <c r="AL7044" i="1" s="1"/>
  <c r="AK9305" i="1"/>
  <c r="AL9305" i="1" s="1"/>
  <c r="AK5285" i="1"/>
  <c r="AL5285" i="1" s="1"/>
  <c r="AK5274" i="1"/>
  <c r="AL5274" i="1" s="1"/>
  <c r="AK9541" i="1"/>
  <c r="AL9541" i="1" s="1"/>
  <c r="AK10172" i="1"/>
  <c r="AL10172" i="1" s="1"/>
  <c r="AK7025" i="1"/>
  <c r="AL7025" i="1" s="1"/>
  <c r="AK7207" i="1"/>
  <c r="AL7207" i="1" s="1"/>
  <c r="AK7873" i="1"/>
  <c r="AL7873" i="1" s="1"/>
  <c r="AK7252" i="1"/>
  <c r="AL7252" i="1" s="1"/>
  <c r="AK4787" i="1"/>
  <c r="AL4787" i="1" s="1"/>
  <c r="AK4775" i="1"/>
  <c r="AL4775" i="1" s="1"/>
  <c r="AK10412" i="1"/>
  <c r="AL10412" i="1" s="1"/>
  <c r="AK3796" i="1"/>
  <c r="AL3796" i="1" s="1"/>
  <c r="AK7563" i="1"/>
  <c r="AL7563" i="1" s="1"/>
  <c r="AK11281" i="1"/>
  <c r="AL11281" i="1" s="1"/>
  <c r="AK3776" i="1"/>
  <c r="AL3776" i="1" s="1"/>
  <c r="AK6679" i="1"/>
  <c r="AL6679" i="1" s="1"/>
  <c r="AK6692" i="1"/>
  <c r="AL6692" i="1" s="1"/>
  <c r="AK7221" i="1"/>
  <c r="AL7221" i="1" s="1"/>
  <c r="AK6703" i="1"/>
  <c r="AL6703" i="1" s="1"/>
  <c r="AK10807" i="1"/>
  <c r="AL10807" i="1" s="1"/>
  <c r="AK6706" i="1"/>
  <c r="AL6706" i="1" s="1"/>
  <c r="AK5320" i="1"/>
  <c r="AL5320" i="1" s="1"/>
  <c r="AK3791" i="1"/>
  <c r="AL3791" i="1" s="1"/>
  <c r="AK10123" i="1"/>
  <c r="AL10123" i="1" s="1"/>
  <c r="AK10126" i="1"/>
  <c r="AL10126" i="1" s="1"/>
  <c r="AK8090" i="1"/>
  <c r="AL8090" i="1" s="1"/>
  <c r="AK6747" i="1"/>
  <c r="AL6747" i="1" s="1"/>
  <c r="AK9089" i="1"/>
  <c r="AL9089" i="1" s="1"/>
  <c r="AK9550" i="1"/>
  <c r="AL9550" i="1" s="1"/>
  <c r="AK3493" i="1"/>
  <c r="AL3493" i="1" s="1"/>
  <c r="AK7234" i="1"/>
  <c r="AL7234" i="1" s="1"/>
  <c r="AK5307" i="1"/>
  <c r="AL5307" i="1" s="1"/>
  <c r="AK7921" i="1"/>
  <c r="AL7921" i="1" s="1"/>
  <c r="AK3473" i="1"/>
  <c r="AL3473" i="1" s="1"/>
  <c r="AK10803" i="1"/>
  <c r="AL10803" i="1" s="1"/>
  <c r="AK10690" i="1"/>
  <c r="AL10690" i="1" s="1"/>
  <c r="AK5423" i="1"/>
  <c r="AL5423" i="1" s="1"/>
  <c r="AK9457" i="1"/>
  <c r="AL9457" i="1" s="1"/>
  <c r="AK9456" i="1"/>
  <c r="AL9456" i="1" s="1"/>
  <c r="AK9611" i="1"/>
  <c r="AL9611" i="1" s="1"/>
  <c r="AK5353" i="1"/>
  <c r="AL5353" i="1" s="1"/>
  <c r="AK7520" i="1"/>
  <c r="AL7520" i="1" s="1"/>
  <c r="AK11209" i="1"/>
  <c r="AL11209" i="1" s="1"/>
  <c r="AK11265" i="1"/>
  <c r="AL11265" i="1" s="1"/>
  <c r="AK6341" i="1"/>
  <c r="AL6341" i="1" s="1"/>
  <c r="AK8059" i="1"/>
  <c r="AL8059" i="1" s="1"/>
  <c r="AK6484" i="1"/>
  <c r="AL6484" i="1" s="1"/>
  <c r="AK7140" i="1"/>
  <c r="AL7140" i="1" s="1"/>
  <c r="AK8238" i="1"/>
  <c r="AL8238" i="1" s="1"/>
  <c r="AK9476" i="1"/>
  <c r="AL9476" i="1" s="1"/>
  <c r="AK3775" i="1"/>
  <c r="AL3775" i="1" s="1"/>
  <c r="AK6804" i="1"/>
  <c r="AL6804" i="1" s="1"/>
  <c r="AK6714" i="1"/>
  <c r="AL6714" i="1" s="1"/>
  <c r="AK6716" i="1"/>
  <c r="AL6716" i="1" s="1"/>
  <c r="AK11053" i="1"/>
  <c r="AL11053" i="1" s="1"/>
  <c r="AK11308" i="1"/>
  <c r="AL11308" i="1" s="1"/>
  <c r="AK6721" i="1"/>
  <c r="AL6721" i="1" s="1"/>
  <c r="AK6750" i="1"/>
  <c r="AL6750" i="1" s="1"/>
  <c r="AK5310" i="1"/>
  <c r="AL5310" i="1" s="1"/>
  <c r="AK9207" i="1"/>
  <c r="AL9207" i="1" s="1"/>
  <c r="AK7053" i="1"/>
  <c r="AL7053" i="1" s="1"/>
  <c r="AK7058" i="1"/>
  <c r="AL7058" i="1" s="1"/>
  <c r="AK7080" i="1"/>
  <c r="AL7080" i="1" s="1"/>
  <c r="AK4488" i="1"/>
  <c r="AL4488" i="1" s="1"/>
  <c r="AK7638" i="1"/>
  <c r="AL7638" i="1" s="1"/>
  <c r="AK9202" i="1"/>
  <c r="AL9202" i="1" s="1"/>
  <c r="AK6863" i="1"/>
  <c r="AL6863" i="1" s="1"/>
  <c r="AK6856" i="1"/>
  <c r="AL6856" i="1" s="1"/>
  <c r="AK6401" i="1"/>
  <c r="AL6401" i="1" s="1"/>
  <c r="AK5165" i="1"/>
  <c r="AL5165" i="1" s="1"/>
  <c r="AK5832" i="1"/>
  <c r="AL5832" i="1" s="1"/>
  <c r="AK5517" i="1"/>
  <c r="AL5517" i="1" s="1"/>
  <c r="AK6393" i="1"/>
  <c r="AL6393" i="1" s="1"/>
  <c r="AK4310" i="1"/>
  <c r="AL4310" i="1" s="1"/>
  <c r="AK5647" i="1"/>
  <c r="AL5647" i="1" s="1"/>
  <c r="AK10288" i="1"/>
  <c r="AL10288" i="1" s="1"/>
  <c r="AK7407" i="1"/>
  <c r="AL7407" i="1" s="1"/>
  <c r="AK7920" i="1"/>
  <c r="AL7920" i="1" s="1"/>
  <c r="AK7913" i="1"/>
  <c r="AL7913" i="1" s="1"/>
  <c r="AK9346" i="1"/>
  <c r="AL9346" i="1" s="1"/>
  <c r="AK7927" i="1"/>
  <c r="AL7927" i="1" s="1"/>
  <c r="AK6180" i="1"/>
  <c r="AL6180" i="1" s="1"/>
  <c r="AK4629" i="1"/>
  <c r="AL4629" i="1" s="1"/>
  <c r="AK6600" i="1"/>
  <c r="AL6600" i="1" s="1"/>
  <c r="AK9887" i="1"/>
  <c r="AL9887" i="1" s="1"/>
  <c r="AK6757" i="1"/>
  <c r="AL6757" i="1" s="1"/>
  <c r="AK10011" i="1"/>
  <c r="AL10011" i="1" s="1"/>
  <c r="AK9504" i="1"/>
  <c r="AL9504" i="1" s="1"/>
  <c r="AK11300" i="1"/>
  <c r="AL11300" i="1" s="1"/>
  <c r="AK9554" i="1"/>
  <c r="AL9554" i="1" s="1"/>
  <c r="AK8796" i="1"/>
  <c r="AL8796" i="1" s="1"/>
  <c r="AK7185" i="1"/>
  <c r="AL7185" i="1" s="1"/>
  <c r="AK3692" i="1"/>
  <c r="AL3692" i="1" s="1"/>
  <c r="AK6770" i="1"/>
  <c r="AL6770" i="1" s="1"/>
  <c r="AK6781" i="1"/>
  <c r="AL6781" i="1" s="1"/>
  <c r="AK6776" i="1"/>
  <c r="AL6776" i="1" s="1"/>
  <c r="AK7144" i="1"/>
  <c r="AL7144" i="1" s="1"/>
  <c r="AK8212" i="1"/>
  <c r="AL8212" i="1" s="1"/>
  <c r="AK11205" i="1"/>
  <c r="AL11205" i="1" s="1"/>
  <c r="AK11170" i="1"/>
  <c r="AL11170" i="1" s="1"/>
  <c r="AK11151" i="1"/>
  <c r="AL11151" i="1" s="1"/>
  <c r="AK11164" i="1"/>
  <c r="AL11164" i="1" s="1"/>
  <c r="AK11252" i="1"/>
  <c r="AL11252" i="1" s="1"/>
  <c r="AK7687" i="1"/>
  <c r="AL7687" i="1" s="1"/>
  <c r="AK11261" i="1"/>
  <c r="AL11261" i="1" s="1"/>
  <c r="AK9360" i="1"/>
  <c r="AL9360" i="1" s="1"/>
  <c r="AK9805" i="1"/>
  <c r="AL9805" i="1" s="1"/>
  <c r="AK10931" i="1"/>
  <c r="AL10931" i="1" s="1"/>
  <c r="AK9435" i="1"/>
  <c r="AL9435" i="1" s="1"/>
  <c r="AK3565" i="1"/>
  <c r="AL3565" i="1" s="1"/>
  <c r="AK3558" i="1"/>
  <c r="AL3558" i="1" s="1"/>
  <c r="AK6756" i="1"/>
  <c r="AL6756" i="1" s="1"/>
  <c r="AK3566" i="1"/>
  <c r="AL3566" i="1" s="1"/>
  <c r="AK3774" i="1"/>
  <c r="AL3774" i="1" s="1"/>
  <c r="AK3556" i="1"/>
  <c r="AL3556" i="1" s="1"/>
  <c r="AK3755" i="1"/>
  <c r="AL3755" i="1" s="1"/>
  <c r="AK10095" i="1"/>
  <c r="AL10095" i="1" s="1"/>
  <c r="AK6978" i="1"/>
  <c r="AL6978" i="1" s="1"/>
  <c r="AK6965" i="1"/>
  <c r="AL6965" i="1" s="1"/>
  <c r="AK6440" i="1"/>
  <c r="AL6440" i="1" s="1"/>
  <c r="AK10142" i="1"/>
  <c r="AL10142" i="1" s="1"/>
  <c r="AK9956" i="1"/>
  <c r="AL9956" i="1" s="1"/>
  <c r="AK9705" i="1"/>
  <c r="AL9705" i="1" s="1"/>
  <c r="AK6599" i="1"/>
  <c r="AL6599" i="1" s="1"/>
  <c r="AK3459" i="1"/>
  <c r="AL3459" i="1" s="1"/>
  <c r="AK9316" i="1"/>
  <c r="AL9316" i="1" s="1"/>
  <c r="AK9906" i="1"/>
  <c r="AL9906" i="1" s="1"/>
  <c r="AK6596" i="1"/>
  <c r="AL6596" i="1" s="1"/>
  <c r="AK10594" i="1"/>
  <c r="AL10594" i="1" s="1"/>
  <c r="AK9308" i="1"/>
  <c r="AL9308" i="1" s="1"/>
  <c r="AK8189" i="1"/>
  <c r="AL8189" i="1" s="1"/>
  <c r="AK4724" i="1"/>
  <c r="AL4724" i="1" s="1"/>
  <c r="AK5915" i="1"/>
  <c r="AL5915" i="1" s="1"/>
  <c r="AK9466" i="1"/>
  <c r="AL9466" i="1" s="1"/>
  <c r="AK4928" i="1"/>
  <c r="AL4928" i="1" s="1"/>
  <c r="AK10374" i="1"/>
  <c r="AL10374" i="1" s="1"/>
  <c r="AK3533" i="1"/>
  <c r="AL3533" i="1" s="1"/>
  <c r="AK10637" i="1"/>
  <c r="AL10637" i="1" s="1"/>
  <c r="AK4848" i="1"/>
  <c r="AL4848" i="1" s="1"/>
  <c r="AK10614" i="1"/>
  <c r="AL10614" i="1" s="1"/>
  <c r="AK8218" i="1"/>
  <c r="AL8218" i="1" s="1"/>
  <c r="AK8203" i="1"/>
  <c r="AL8203" i="1" s="1"/>
  <c r="AK5856" i="1"/>
  <c r="AL5856" i="1" s="1"/>
  <c r="AK5848" i="1"/>
  <c r="AL5848" i="1" s="1"/>
  <c r="AK5853" i="1"/>
  <c r="AL5853" i="1" s="1"/>
  <c r="AK7848" i="1"/>
  <c r="AL7848" i="1" s="1"/>
  <c r="AK6373" i="1"/>
  <c r="AL6373" i="1" s="1"/>
  <c r="AK6775" i="1"/>
  <c r="AL6775" i="1" s="1"/>
  <c r="AK4793" i="1"/>
  <c r="AL4793" i="1" s="1"/>
  <c r="AK9759" i="1"/>
  <c r="AL9759" i="1" s="1"/>
  <c r="AK4434" i="1"/>
  <c r="AL4434" i="1" s="1"/>
  <c r="AK10750" i="1"/>
  <c r="AL10750" i="1" s="1"/>
  <c r="AK7705" i="1"/>
  <c r="AL7705" i="1" s="1"/>
  <c r="AK7586" i="1"/>
  <c r="AL7586" i="1" s="1"/>
  <c r="AK9377" i="1"/>
  <c r="AL9377" i="1" s="1"/>
  <c r="AK4175" i="1"/>
  <c r="AL4175" i="1" s="1"/>
  <c r="AK3481" i="1"/>
  <c r="AL3481" i="1" s="1"/>
  <c r="AK3528" i="1"/>
  <c r="AL3528" i="1" s="1"/>
  <c r="AK4268" i="1"/>
  <c r="AL4268" i="1" s="1"/>
  <c r="AK4496" i="1"/>
  <c r="AL4496" i="1" s="1"/>
  <c r="AK4499" i="1"/>
  <c r="AL4499" i="1" s="1"/>
  <c r="AK6647" i="1"/>
  <c r="AL6647" i="1" s="1"/>
  <c r="AK7278" i="1"/>
  <c r="AL7278" i="1" s="1"/>
  <c r="AK4220" i="1"/>
  <c r="AL4220" i="1" s="1"/>
  <c r="AK5972" i="1"/>
  <c r="AL5972" i="1" s="1"/>
  <c r="AK6013" i="1"/>
  <c r="AL6013" i="1" s="1"/>
  <c r="AK11084" i="1"/>
  <c r="AL11084" i="1" s="1"/>
  <c r="AK9931" i="1"/>
  <c r="AL9931" i="1" s="1"/>
  <c r="AK4795" i="1"/>
  <c r="AL4795" i="1" s="1"/>
  <c r="AK5989" i="1"/>
  <c r="AL5989" i="1" s="1"/>
  <c r="AK10102" i="1"/>
  <c r="AL10102" i="1" s="1"/>
  <c r="AK8784" i="1"/>
  <c r="AL8784" i="1" s="1"/>
  <c r="AK3519" i="1"/>
  <c r="AL3519" i="1" s="1"/>
  <c r="AK3542" i="1"/>
  <c r="AL3542" i="1" s="1"/>
  <c r="AK8662" i="1"/>
  <c r="AL8662" i="1" s="1"/>
  <c r="AK4258" i="1"/>
  <c r="AL4258" i="1" s="1"/>
  <c r="AK5003" i="1"/>
  <c r="AL5003" i="1" s="1"/>
  <c r="AK4650" i="1"/>
  <c r="AL4650" i="1" s="1"/>
  <c r="AK10239" i="1"/>
  <c r="AL10239" i="1" s="1"/>
  <c r="AK6069" i="1"/>
  <c r="AL6069" i="1" s="1"/>
  <c r="AK3534" i="1"/>
  <c r="AL3534" i="1" s="1"/>
  <c r="AK6070" i="1"/>
  <c r="AL6070" i="1" s="1"/>
  <c r="AK6561" i="1"/>
  <c r="AL6561" i="1" s="1"/>
  <c r="AK3727" i="1"/>
  <c r="AL3727" i="1" s="1"/>
  <c r="AK9440" i="1"/>
  <c r="AL9440" i="1" s="1"/>
  <c r="AK4664" i="1"/>
  <c r="AL4664" i="1" s="1"/>
  <c r="AK4555" i="1"/>
  <c r="AL4555" i="1" s="1"/>
  <c r="AK9447" i="1"/>
  <c r="AL9447" i="1" s="1"/>
  <c r="AK5460" i="1"/>
  <c r="AL5460" i="1" s="1"/>
  <c r="AK6002" i="1"/>
  <c r="AL6002" i="1" s="1"/>
  <c r="AK9808" i="1"/>
  <c r="AL9808" i="1" s="1"/>
  <c r="AK6423" i="1"/>
  <c r="AL6423" i="1" s="1"/>
  <c r="AK9753" i="1"/>
  <c r="AL9753" i="1" s="1"/>
  <c r="AK5110" i="1"/>
  <c r="AL5110" i="1" s="1"/>
  <c r="AK10903" i="1"/>
  <c r="AL10903" i="1" s="1"/>
  <c r="AK4282" i="1"/>
  <c r="AL4282" i="1" s="1"/>
  <c r="AK4667" i="1"/>
  <c r="AL4667" i="1" s="1"/>
  <c r="AK10085" i="1"/>
  <c r="AL10085" i="1" s="1"/>
  <c r="AK10436" i="1"/>
  <c r="AL10436" i="1" s="1"/>
  <c r="AK3675" i="1"/>
  <c r="AL3675" i="1" s="1"/>
  <c r="AK7615" i="1"/>
  <c r="AL7615" i="1" s="1"/>
  <c r="AK9018" i="1"/>
  <c r="AL9018" i="1" s="1"/>
  <c r="AK8698" i="1"/>
  <c r="AL8698" i="1" s="1"/>
  <c r="AK8121" i="1"/>
  <c r="AL8121" i="1" s="1"/>
  <c r="AK4602" i="1"/>
  <c r="AL4602" i="1" s="1"/>
  <c r="AK10781" i="1"/>
  <c r="AL10781" i="1" s="1"/>
  <c r="AK8733" i="1"/>
  <c r="AL8733" i="1" s="1"/>
  <c r="AK5886" i="1"/>
  <c r="AL5886" i="1" s="1"/>
  <c r="AK5977" i="1"/>
  <c r="AL5977" i="1" s="1"/>
  <c r="AK6245" i="1"/>
  <c r="AL6245" i="1" s="1"/>
  <c r="AK3624" i="1"/>
  <c r="AL3624" i="1" s="1"/>
  <c r="AK3568" i="1"/>
  <c r="AL3568" i="1" s="1"/>
  <c r="AK3600" i="1"/>
  <c r="AL3600" i="1" s="1"/>
  <c r="AK3806" i="1"/>
  <c r="AL3806" i="1" s="1"/>
  <c r="AK3584" i="1"/>
  <c r="AL3584" i="1" s="1"/>
  <c r="AK8693" i="1"/>
  <c r="AL8693" i="1" s="1"/>
  <c r="AK7023" i="1"/>
  <c r="AL7023" i="1" s="1"/>
  <c r="AK9463" i="1"/>
  <c r="AL9463" i="1" s="1"/>
  <c r="AK9353" i="1"/>
  <c r="AL9353" i="1" s="1"/>
  <c r="AK8355" i="1"/>
  <c r="AL8355" i="1" s="1"/>
  <c r="AK6460" i="1"/>
  <c r="AL6460" i="1" s="1"/>
  <c r="AK5658" i="1"/>
  <c r="AL5658" i="1" s="1"/>
  <c r="AK6214" i="1"/>
  <c r="AL6214" i="1" s="1"/>
  <c r="AK9602" i="1"/>
  <c r="AL9602" i="1" s="1"/>
  <c r="AK3497" i="1"/>
  <c r="AL3497" i="1" s="1"/>
  <c r="AK7174" i="1"/>
  <c r="AL7174" i="1" s="1"/>
  <c r="AK8221" i="1"/>
  <c r="AL8221" i="1" s="1"/>
  <c r="AK3762" i="1"/>
  <c r="AL3762" i="1" s="1"/>
  <c r="AK8096" i="1"/>
  <c r="AL8096" i="1" s="1"/>
  <c r="AK7158" i="1"/>
  <c r="AL7158" i="1" s="1"/>
  <c r="AK10932" i="1"/>
  <c r="AL10932" i="1" s="1"/>
  <c r="AK9448" i="1"/>
  <c r="AL9448" i="1" s="1"/>
  <c r="AK6356" i="1"/>
  <c r="AL6356" i="1" s="1"/>
  <c r="AK6010" i="1"/>
  <c r="AL6010" i="1" s="1"/>
  <c r="AK6558" i="1"/>
  <c r="AL6558" i="1" s="1"/>
  <c r="AK10061" i="1"/>
  <c r="AL10061" i="1" s="1"/>
  <c r="AK5382" i="1"/>
  <c r="AL5382" i="1" s="1"/>
  <c r="AK9734" i="1"/>
  <c r="AL9734" i="1" s="1"/>
  <c r="AK11141" i="1"/>
  <c r="AL11141" i="1" s="1"/>
  <c r="AK9016" i="1"/>
  <c r="AL9016" i="1" s="1"/>
  <c r="AK6435" i="1"/>
  <c r="AL6435" i="1" s="1"/>
  <c r="AK4750" i="1"/>
  <c r="AL4750" i="1" s="1"/>
  <c r="AK6578" i="1"/>
  <c r="AL6578" i="1" s="1"/>
  <c r="AK6005" i="1"/>
  <c r="AL6005" i="1" s="1"/>
  <c r="AK7340" i="1"/>
  <c r="AL7340" i="1" s="1"/>
  <c r="AK4805" i="1"/>
  <c r="AL4805" i="1" s="1"/>
  <c r="AK2295" i="1"/>
  <c r="AL2295" i="1" s="1"/>
  <c r="AK2173" i="1"/>
  <c r="AL2173" i="1" s="1"/>
  <c r="AK2262" i="1"/>
  <c r="AL2262" i="1" s="1"/>
  <c r="AK2072" i="1"/>
  <c r="AL2072" i="1" s="1"/>
  <c r="AK2361" i="1"/>
  <c r="AL2361" i="1" s="1"/>
  <c r="AK2289" i="1"/>
  <c r="AL2289" i="1" s="1"/>
  <c r="AK2382" i="1"/>
  <c r="AL2382" i="1" s="1"/>
  <c r="AK639" i="1"/>
  <c r="AL639" i="1" s="1"/>
  <c r="AK486" i="1"/>
  <c r="AL486" i="1" s="1"/>
  <c r="AK3154" i="1"/>
  <c r="AL3154" i="1" s="1"/>
  <c r="AK476" i="1"/>
  <c r="AL476" i="1" s="1"/>
  <c r="AK3184" i="1"/>
  <c r="AL3184" i="1" s="1"/>
  <c r="AK471" i="1"/>
  <c r="AL471" i="1" s="1"/>
  <c r="AK781" i="1"/>
  <c r="AL781" i="1" s="1"/>
  <c r="AK97" i="1"/>
  <c r="AL97" i="1" s="1"/>
  <c r="AK842" i="1"/>
  <c r="AL842" i="1" s="1"/>
  <c r="AK3192" i="1"/>
  <c r="AL3192" i="1" s="1"/>
  <c r="AK3201" i="1"/>
  <c r="AL3201" i="1" s="1"/>
  <c r="AK3196" i="1"/>
  <c r="AL3196" i="1" s="1"/>
  <c r="AK106" i="1"/>
  <c r="AL106" i="1" s="1"/>
  <c r="AK282" i="1"/>
  <c r="AL282" i="1" s="1"/>
  <c r="AK2524" i="1"/>
  <c r="AL2524" i="1" s="1"/>
  <c r="AK2529" i="1"/>
  <c r="AL2529" i="1" s="1"/>
  <c r="AK2188" i="1"/>
  <c r="AL2188" i="1" s="1"/>
  <c r="AK1027" i="1"/>
  <c r="AL1027" i="1" s="1"/>
  <c r="AK795" i="1"/>
  <c r="AL795" i="1" s="1"/>
  <c r="AK3350" i="1"/>
  <c r="AL3350" i="1" s="1"/>
  <c r="AK3178" i="1"/>
  <c r="AL3178" i="1" s="1"/>
  <c r="AK3389" i="1"/>
  <c r="AL3389" i="1" s="1"/>
  <c r="AK3341" i="1"/>
  <c r="AL3341" i="1" s="1"/>
  <c r="AK3066" i="1"/>
  <c r="AL3066" i="1" s="1"/>
  <c r="AK126" i="1"/>
  <c r="AL126" i="1" s="1"/>
  <c r="AK3129" i="1"/>
  <c r="AL3129" i="1" s="1"/>
  <c r="AK3130" i="1"/>
  <c r="AL3130" i="1" s="1"/>
  <c r="AK2742" i="1"/>
  <c r="AL2742" i="1" s="1"/>
  <c r="AK2317" i="1"/>
  <c r="AL2317" i="1" s="1"/>
  <c r="AK448" i="1"/>
  <c r="AL448" i="1" s="1"/>
  <c r="AK432" i="1"/>
  <c r="AL432" i="1" s="1"/>
  <c r="AK2341" i="1"/>
  <c r="AL2341" i="1" s="1"/>
  <c r="AK3323" i="1"/>
  <c r="AL3323" i="1" s="1"/>
  <c r="AK2217" i="1"/>
  <c r="AL2217" i="1" s="1"/>
  <c r="AK1327" i="1"/>
  <c r="AL1327" i="1" s="1"/>
  <c r="AK697" i="1"/>
  <c r="AL697" i="1" s="1"/>
  <c r="AK301" i="1"/>
  <c r="AL301" i="1" s="1"/>
  <c r="AK215" i="1"/>
  <c r="AL215" i="1" s="1"/>
  <c r="AK3206" i="1"/>
  <c r="AL3206" i="1" s="1"/>
  <c r="AK2557" i="1"/>
  <c r="AL2557" i="1" s="1"/>
  <c r="AK665" i="1"/>
  <c r="AL665" i="1" s="1"/>
  <c r="AK3437" i="1"/>
  <c r="AL3437" i="1" s="1"/>
  <c r="AK3045" i="1"/>
  <c r="AL3045" i="1" s="1"/>
  <c r="AK430" i="1"/>
  <c r="AL430" i="1" s="1"/>
  <c r="AK1009" i="1"/>
  <c r="AL1009" i="1" s="1"/>
  <c r="AK722" i="1"/>
  <c r="AL722" i="1" s="1"/>
  <c r="AK2940" i="1"/>
  <c r="AL2940" i="1" s="1"/>
  <c r="AK2748" i="1"/>
  <c r="AL2748" i="1" s="1"/>
  <c r="AK2634" i="1"/>
  <c r="AL2634" i="1" s="1"/>
  <c r="AK2827" i="1"/>
  <c r="AL2827" i="1" s="1"/>
  <c r="AK3171" i="1"/>
  <c r="AL3171" i="1" s="1"/>
  <c r="AK3004" i="1"/>
  <c r="AL3004" i="1" s="1"/>
  <c r="AK1908" i="1"/>
  <c r="AL1908" i="1" s="1"/>
  <c r="AK3270" i="1"/>
  <c r="AL3270" i="1" s="1"/>
  <c r="AK2944" i="1"/>
  <c r="AL2944" i="1" s="1"/>
  <c r="AK2683" i="1"/>
  <c r="AL2683" i="1" s="1"/>
  <c r="AK2807" i="1"/>
  <c r="AL2807" i="1" s="1"/>
  <c r="AK3365" i="1"/>
  <c r="AL3365" i="1" s="1"/>
  <c r="AK590" i="1"/>
  <c r="AL590" i="1" s="1"/>
  <c r="AK2372" i="1"/>
  <c r="AL2372" i="1" s="1"/>
  <c r="AK2794" i="1"/>
  <c r="AL2794" i="1" s="1"/>
  <c r="AK1388" i="1"/>
  <c r="AL1388" i="1" s="1"/>
  <c r="AK3165" i="1"/>
  <c r="AL3165" i="1" s="1"/>
  <c r="AK2895" i="1"/>
  <c r="AL2895" i="1" s="1"/>
  <c r="AK2974" i="1"/>
  <c r="AL2974" i="1" s="1"/>
  <c r="AK2784" i="1"/>
  <c r="AL2784" i="1" s="1"/>
  <c r="AK2730" i="1"/>
  <c r="AL2730" i="1" s="1"/>
  <c r="AK2850" i="1"/>
  <c r="AL2850" i="1" s="1"/>
  <c r="AK1926" i="1"/>
  <c r="AL1926" i="1" s="1"/>
  <c r="AK8129" i="1"/>
  <c r="AL8129" i="1" s="1"/>
  <c r="AK7752" i="1"/>
  <c r="AL7752" i="1" s="1"/>
  <c r="AK7633" i="1"/>
  <c r="AL7633" i="1" s="1"/>
  <c r="AK7996" i="1"/>
  <c r="AL7996" i="1" s="1"/>
  <c r="AK10832" i="1"/>
  <c r="AL10832" i="1" s="1"/>
  <c r="AK10587" i="1"/>
  <c r="AL10587" i="1" s="1"/>
  <c r="AK10841" i="1"/>
  <c r="AL10841" i="1" s="1"/>
  <c r="AK11221" i="1"/>
  <c r="AL11221" i="1" s="1"/>
  <c r="AK5689" i="1"/>
  <c r="AL5689" i="1" s="1"/>
  <c r="AK10564" i="1"/>
  <c r="AL10564" i="1" s="1"/>
  <c r="AK4998" i="1"/>
  <c r="AL4998" i="1" s="1"/>
  <c r="AK6346" i="1"/>
  <c r="AL6346" i="1" s="1"/>
  <c r="AK7372" i="1"/>
  <c r="AL7372" i="1" s="1"/>
  <c r="AK10735" i="1"/>
  <c r="AL10735" i="1" s="1"/>
  <c r="AK10599" i="1"/>
  <c r="AL10599" i="1" s="1"/>
  <c r="AK10346" i="1"/>
  <c r="AL10346" i="1" s="1"/>
  <c r="AK10624" i="1"/>
  <c r="AL10624" i="1" s="1"/>
  <c r="AK4886" i="1"/>
  <c r="AL4886" i="1" s="1"/>
  <c r="AK7273" i="1"/>
  <c r="AL7273" i="1" s="1"/>
  <c r="AK10716" i="1"/>
  <c r="AL10716" i="1" s="1"/>
  <c r="AK9721" i="1"/>
  <c r="AL9721" i="1" s="1"/>
  <c r="AK7729" i="1"/>
  <c r="AL7729" i="1" s="1"/>
  <c r="AK6141" i="1"/>
  <c r="AL6141" i="1" s="1"/>
  <c r="AK10558" i="1"/>
  <c r="AL10558" i="1" s="1"/>
  <c r="AK6244" i="1"/>
  <c r="AL6244" i="1" s="1"/>
  <c r="AK6251" i="1"/>
  <c r="AL6251" i="1" s="1"/>
  <c r="AK8210" i="1"/>
  <c r="AL8210" i="1" s="1"/>
  <c r="AK6100" i="1"/>
  <c r="AL6100" i="1" s="1"/>
  <c r="AK8682" i="1"/>
  <c r="AL8682" i="1" s="1"/>
  <c r="AK6236" i="1"/>
  <c r="AL6236" i="1" s="1"/>
  <c r="AK6261" i="1"/>
  <c r="AL6261" i="1" s="1"/>
  <c r="AK8689" i="1"/>
  <c r="AL8689" i="1" s="1"/>
  <c r="AK10269" i="1"/>
  <c r="AL10269" i="1" s="1"/>
  <c r="AK10306" i="1"/>
  <c r="AL10306" i="1" s="1"/>
  <c r="AK10774" i="1"/>
  <c r="AL10774" i="1" s="1"/>
  <c r="AK5241" i="1"/>
  <c r="AL5241" i="1" s="1"/>
  <c r="AK6116" i="1"/>
  <c r="AL6116" i="1" s="1"/>
  <c r="AK5234" i="1"/>
  <c r="AL5234" i="1" s="1"/>
  <c r="AK7398" i="1"/>
  <c r="AL7398" i="1" s="1"/>
  <c r="AK7985" i="1"/>
  <c r="AL7985" i="1" s="1"/>
  <c r="AK6132" i="1"/>
  <c r="AL6132" i="1" s="1"/>
  <c r="AK7984" i="1"/>
  <c r="AL7984" i="1" s="1"/>
  <c r="AK7789" i="1"/>
  <c r="AL7789" i="1" s="1"/>
  <c r="AK9813" i="1"/>
  <c r="AL9813" i="1" s="1"/>
  <c r="AK9825" i="1"/>
  <c r="AL9825" i="1" s="1"/>
  <c r="AK7857" i="1"/>
  <c r="AL7857" i="1" s="1"/>
  <c r="AK9846" i="1"/>
  <c r="AL9846" i="1" s="1"/>
  <c r="AK7305" i="1"/>
  <c r="AL7305" i="1" s="1"/>
  <c r="AK9860" i="1"/>
  <c r="AL9860" i="1" s="1"/>
  <c r="AK6281" i="1"/>
  <c r="AL6281" i="1" s="1"/>
  <c r="AK9822" i="1"/>
  <c r="AL9822" i="1" s="1"/>
  <c r="AK8970" i="1"/>
  <c r="AL8970" i="1" s="1"/>
  <c r="AK8374" i="1"/>
  <c r="AL8374" i="1" s="1"/>
  <c r="AK8943" i="1"/>
  <c r="AL8943" i="1" s="1"/>
  <c r="AK5923" i="1"/>
  <c r="AL5923" i="1" s="1"/>
  <c r="AK4710" i="1"/>
  <c r="AL4710" i="1" s="1"/>
  <c r="AK6448" i="1"/>
  <c r="AL6448" i="1" s="1"/>
  <c r="AK5030" i="1"/>
  <c r="AL5030" i="1" s="1"/>
  <c r="AK8480" i="1"/>
  <c r="AL8480" i="1" s="1"/>
  <c r="AK8757" i="1"/>
  <c r="AL8757" i="1" s="1"/>
  <c r="AK8898" i="1"/>
  <c r="AL8898" i="1" s="1"/>
  <c r="AK8884" i="1"/>
  <c r="AL8884" i="1" s="1"/>
  <c r="AK5630" i="1"/>
  <c r="AL5630" i="1" s="1"/>
  <c r="AK8863" i="1"/>
  <c r="AL8863" i="1" s="1"/>
  <c r="AK9432" i="1"/>
  <c r="AL9432" i="1" s="1"/>
  <c r="AK6114" i="1"/>
  <c r="AL6114" i="1" s="1"/>
  <c r="AK8585" i="1"/>
  <c r="AL8585" i="1" s="1"/>
  <c r="AK8574" i="1"/>
  <c r="AL8574" i="1" s="1"/>
  <c r="AK8508" i="1"/>
  <c r="AL8508" i="1" s="1"/>
  <c r="AK8570" i="1"/>
  <c r="AL8570" i="1" s="1"/>
  <c r="AK5211" i="1"/>
  <c r="AL5211" i="1" s="1"/>
  <c r="AK4468" i="1"/>
  <c r="AL4468" i="1" s="1"/>
  <c r="AK4747" i="1"/>
  <c r="AL4747" i="1" s="1"/>
  <c r="AK10159" i="1"/>
  <c r="AL10159" i="1" s="1"/>
  <c r="AK4516" i="1"/>
  <c r="AL4516" i="1" s="1"/>
  <c r="AK5568" i="1"/>
  <c r="AL5568" i="1" s="1"/>
  <c r="AK4517" i="1"/>
  <c r="AL4517" i="1" s="1"/>
  <c r="AK8743" i="1"/>
  <c r="AL8743" i="1" s="1"/>
  <c r="AK8188" i="1"/>
  <c r="AL8188" i="1" s="1"/>
  <c r="AK8173" i="1"/>
  <c r="AL8173" i="1" s="1"/>
  <c r="AK9794" i="1"/>
  <c r="AL9794" i="1" s="1"/>
  <c r="AK5117" i="1"/>
  <c r="AL5117" i="1" s="1"/>
  <c r="AK5120" i="1"/>
  <c r="AL5120" i="1" s="1"/>
  <c r="AK8365" i="1"/>
  <c r="AL8365" i="1" s="1"/>
  <c r="AK9082" i="1"/>
  <c r="AL9082" i="1" s="1"/>
  <c r="AK8050" i="1"/>
  <c r="AL8050" i="1" s="1"/>
  <c r="AK8997" i="1"/>
  <c r="AL8997" i="1" s="1"/>
  <c r="AK4526" i="1"/>
  <c r="AL4526" i="1" s="1"/>
  <c r="AK7356" i="1"/>
  <c r="AL7356" i="1" s="1"/>
  <c r="AK10662" i="1"/>
  <c r="AL10662" i="1" s="1"/>
  <c r="AK4909" i="1"/>
  <c r="AL4909" i="1" s="1"/>
  <c r="AK5202" i="1"/>
  <c r="AL5202" i="1" s="1"/>
  <c r="AK4889" i="1"/>
  <c r="AL4889" i="1" s="1"/>
  <c r="AK10283" i="1"/>
  <c r="AL10283" i="1" s="1"/>
  <c r="AK5590" i="1"/>
  <c r="AL5590" i="1" s="1"/>
  <c r="AK8601" i="1"/>
  <c r="AL8601" i="1" s="1"/>
  <c r="AK9843" i="1"/>
  <c r="AL9843" i="1" s="1"/>
  <c r="AK5324" i="1"/>
  <c r="AL5324" i="1" s="1"/>
  <c r="AK8431" i="1"/>
  <c r="AL8431" i="1" s="1"/>
  <c r="AK5149" i="1"/>
  <c r="AL5149" i="1" s="1"/>
  <c r="AK10772" i="1"/>
  <c r="AL10772" i="1" s="1"/>
  <c r="AK11081" i="1"/>
  <c r="AL11081" i="1" s="1"/>
  <c r="AK8174" i="1"/>
  <c r="AL8174" i="1" s="1"/>
  <c r="AK6087" i="1"/>
  <c r="AL6087" i="1" s="1"/>
  <c r="AK7829" i="1"/>
  <c r="AL7829" i="1" s="1"/>
  <c r="AK7670" i="1"/>
  <c r="AL7670" i="1" s="1"/>
  <c r="AK7703" i="1"/>
  <c r="AL7703" i="1" s="1"/>
  <c r="AK6204" i="1"/>
  <c r="AL6204" i="1" s="1"/>
  <c r="AK6537" i="1"/>
  <c r="AL6537" i="1" s="1"/>
  <c r="AK7540" i="1"/>
  <c r="AL7540" i="1" s="1"/>
  <c r="AK5945" i="1"/>
  <c r="AL5945" i="1" s="1"/>
  <c r="AK7580" i="1"/>
  <c r="AL7580" i="1" s="1"/>
  <c r="AK8143" i="1"/>
  <c r="AL8143" i="1" s="1"/>
  <c r="AK4361" i="1"/>
  <c r="AL4361" i="1" s="1"/>
  <c r="AK10370" i="1"/>
  <c r="AL10370" i="1" s="1"/>
  <c r="AK7534" i="1"/>
  <c r="AL7534" i="1" s="1"/>
  <c r="AK8211" i="1"/>
  <c r="AL8211" i="1" s="1"/>
  <c r="AK9065" i="1"/>
  <c r="AL9065" i="1" s="1"/>
  <c r="AK4350" i="1"/>
  <c r="AL4350" i="1" s="1"/>
  <c r="AK5938" i="1"/>
  <c r="AL5938" i="1" s="1"/>
  <c r="AK4561" i="1"/>
  <c r="AL4561" i="1" s="1"/>
  <c r="AK4571" i="1"/>
  <c r="AL4571" i="1" s="1"/>
  <c r="AK11047" i="1"/>
  <c r="AL11047" i="1" s="1"/>
  <c r="AK7326" i="1"/>
  <c r="AL7326" i="1" s="1"/>
  <c r="AK10324" i="1"/>
  <c r="AL10324" i="1" s="1"/>
  <c r="AK9053" i="1"/>
  <c r="AL9053" i="1" s="1"/>
  <c r="AK11035" i="1"/>
  <c r="AL11035" i="1" s="1"/>
  <c r="AK9042" i="1"/>
  <c r="AL9042" i="1" s="1"/>
  <c r="AK9178" i="1"/>
  <c r="AL9178" i="1" s="1"/>
  <c r="AK8667" i="1"/>
  <c r="AL8667" i="1" s="1"/>
  <c r="AK11199" i="1"/>
  <c r="AL11199" i="1" s="1"/>
  <c r="AK10323" i="1"/>
  <c r="AL10323" i="1" s="1"/>
  <c r="AK6334" i="1"/>
  <c r="AL6334" i="1" s="1"/>
  <c r="AK4987" i="1"/>
  <c r="AL4987" i="1" s="1"/>
  <c r="AK10456" i="1"/>
  <c r="AL10456" i="1" s="1"/>
  <c r="AK10480" i="1"/>
  <c r="AL10480" i="1" s="1"/>
  <c r="AK6177" i="1"/>
  <c r="AL6177" i="1" s="1"/>
  <c r="AK5015" i="1"/>
  <c r="AL5015" i="1" s="1"/>
  <c r="AK10786" i="1"/>
  <c r="AL10786" i="1" s="1"/>
  <c r="AK10253" i="1"/>
  <c r="AL10253" i="1" s="1"/>
  <c r="AK9491" i="1"/>
  <c r="AL9491" i="1" s="1"/>
  <c r="AK10332" i="1"/>
  <c r="AL10332" i="1" s="1"/>
  <c r="AK5514" i="1"/>
  <c r="AL5514" i="1" s="1"/>
  <c r="AK8337" i="1"/>
  <c r="AL8337" i="1" s="1"/>
  <c r="AK5515" i="1"/>
  <c r="AL5515" i="1" s="1"/>
  <c r="AK5268" i="1"/>
  <c r="AL5268" i="1" s="1"/>
  <c r="AK10525" i="1"/>
  <c r="AL10525" i="1" s="1"/>
  <c r="AK10522" i="1"/>
  <c r="AL10522" i="1" s="1"/>
  <c r="AK9348" i="1"/>
  <c r="AL9348" i="1" s="1"/>
  <c r="AK5071" i="1"/>
  <c r="AL5071" i="1" s="1"/>
  <c r="AK5452" i="1"/>
  <c r="AL5452" i="1" s="1"/>
  <c r="AK5090" i="1"/>
  <c r="AL5090" i="1" s="1"/>
  <c r="AK5346" i="1"/>
  <c r="AL5346" i="1" s="1"/>
  <c r="AK6943" i="1"/>
  <c r="AL6943" i="1" s="1"/>
  <c r="AK5053" i="1"/>
  <c r="AL5053" i="1" s="1"/>
  <c r="AK5490" i="1"/>
  <c r="AL5490" i="1" s="1"/>
  <c r="AK5451" i="1"/>
  <c r="AL5451" i="1" s="1"/>
  <c r="AK4697" i="1"/>
  <c r="AL4697" i="1" s="1"/>
  <c r="AK5381" i="1"/>
  <c r="AL5381" i="1" s="1"/>
  <c r="AK5160" i="1"/>
  <c r="AL5160" i="1" s="1"/>
  <c r="AK5403" i="1"/>
  <c r="AL5403" i="1" s="1"/>
  <c r="AK5334" i="1"/>
  <c r="AL5334" i="1" s="1"/>
  <c r="AK6358" i="1"/>
  <c r="AL6358" i="1" s="1"/>
  <c r="AK10234" i="1"/>
  <c r="AL10234" i="1" s="1"/>
  <c r="AK8135" i="1"/>
  <c r="AL8135" i="1" s="1"/>
  <c r="AK8009" i="1"/>
  <c r="AL8009" i="1" s="1"/>
  <c r="AK10842" i="1"/>
  <c r="AL10842" i="1" s="1"/>
  <c r="AK10843" i="1"/>
  <c r="AL10843" i="1" s="1"/>
  <c r="AK10828" i="1"/>
  <c r="AL10828" i="1" s="1"/>
  <c r="AK10831" i="1"/>
  <c r="AL10831" i="1" s="1"/>
  <c r="AK4838" i="1"/>
  <c r="AL4838" i="1" s="1"/>
  <c r="AK3494" i="1"/>
  <c r="AL3494" i="1" s="1"/>
  <c r="AK4179" i="1"/>
  <c r="AL4179" i="1" s="1"/>
  <c r="AK4474" i="1"/>
  <c r="AL4474" i="1" s="1"/>
  <c r="AK10582" i="1"/>
  <c r="AL10582" i="1" s="1"/>
  <c r="AK10320" i="1"/>
  <c r="AL10320" i="1" s="1"/>
  <c r="AK10604" i="1"/>
  <c r="AL10604" i="1" s="1"/>
  <c r="AK10427" i="1"/>
  <c r="AL10427" i="1" s="1"/>
  <c r="AK10390" i="1"/>
  <c r="AL10390" i="1" s="1"/>
  <c r="AK7746" i="1"/>
  <c r="AL7746" i="1" s="1"/>
  <c r="AK7732" i="1"/>
  <c r="AL7732" i="1" s="1"/>
  <c r="AK6187" i="1"/>
  <c r="AL6187" i="1" s="1"/>
  <c r="AK6148" i="1"/>
  <c r="AL6148" i="1" s="1"/>
  <c r="AK9373" i="1"/>
  <c r="AL9373" i="1" s="1"/>
  <c r="AK10231" i="1"/>
  <c r="AL10231" i="1" s="1"/>
  <c r="AK10568" i="1"/>
  <c r="AL10568" i="1" s="1"/>
  <c r="AK6290" i="1"/>
  <c r="AL6290" i="1" s="1"/>
  <c r="AK5365" i="1"/>
  <c r="AL5365" i="1" s="1"/>
  <c r="AK8766" i="1"/>
  <c r="AL8766" i="1" s="1"/>
  <c r="AK6086" i="1"/>
  <c r="AL6086" i="1" s="1"/>
  <c r="AK8680" i="1"/>
  <c r="AL8680" i="1" s="1"/>
  <c r="AK5370" i="1"/>
  <c r="AL5370" i="1" s="1"/>
  <c r="AK6227" i="1"/>
  <c r="AL6227" i="1" s="1"/>
  <c r="AK6308" i="1"/>
  <c r="AL6308" i="1" s="1"/>
  <c r="AK7986" i="1"/>
  <c r="AL7986" i="1" s="1"/>
  <c r="AK6091" i="1"/>
  <c r="AL6091" i="1" s="1"/>
  <c r="AK8552" i="1"/>
  <c r="AL8552" i="1" s="1"/>
  <c r="AK5358" i="1"/>
  <c r="AL5358" i="1" s="1"/>
  <c r="AK6387" i="1"/>
  <c r="AL6387" i="1" s="1"/>
  <c r="AK3778" i="1"/>
  <c r="AL3778" i="1" s="1"/>
  <c r="AK9801" i="1"/>
  <c r="AL9801" i="1" s="1"/>
  <c r="AK10607" i="1"/>
  <c r="AL10607" i="1" s="1"/>
  <c r="AK11051" i="1"/>
  <c r="AL11051" i="1" s="1"/>
  <c r="AK7599" i="1"/>
  <c r="AL7599" i="1" s="1"/>
  <c r="AK4840" i="1"/>
  <c r="AL4840" i="1" s="1"/>
  <c r="AK5650" i="1"/>
  <c r="AL5650" i="1" s="1"/>
  <c r="AK10241" i="1"/>
  <c r="AL10241" i="1" s="1"/>
  <c r="AK4820" i="1"/>
  <c r="AL4820" i="1" s="1"/>
  <c r="AK4854" i="1"/>
  <c r="AL4854" i="1" s="1"/>
  <c r="AK10728" i="1"/>
  <c r="AL10728" i="1" s="1"/>
  <c r="AK10609" i="1"/>
  <c r="AL10609" i="1" s="1"/>
  <c r="AK5705" i="1"/>
  <c r="AL5705" i="1" s="1"/>
  <c r="AK10572" i="1"/>
  <c r="AL10572" i="1" s="1"/>
  <c r="AK9507" i="1"/>
  <c r="AL9507" i="1" s="1"/>
  <c r="AK4980" i="1"/>
  <c r="AL4980" i="1" s="1"/>
  <c r="AK7264" i="1"/>
  <c r="AL7264" i="1" s="1"/>
  <c r="AK6215" i="1"/>
  <c r="AL6215" i="1" s="1"/>
  <c r="AK8541" i="1"/>
  <c r="AL8541" i="1" s="1"/>
  <c r="AK5366" i="1"/>
  <c r="AL5366" i="1" s="1"/>
  <c r="AK8538" i="1"/>
  <c r="AL8538" i="1" s="1"/>
  <c r="AK6170" i="1"/>
  <c r="AL6170" i="1" s="1"/>
  <c r="AK6302" i="1"/>
  <c r="AL6302" i="1" s="1"/>
  <c r="AK6199" i="1"/>
  <c r="AL6199" i="1" s="1"/>
  <c r="AK6307" i="1"/>
  <c r="AL6307" i="1" s="1"/>
  <c r="AK6278" i="1"/>
  <c r="AL6278" i="1" s="1"/>
  <c r="AK8546" i="1"/>
  <c r="AL8546" i="1" s="1"/>
  <c r="AK5242" i="1"/>
  <c r="AL5242" i="1" s="1"/>
  <c r="AK7516" i="1"/>
  <c r="AL7516" i="1" s="1"/>
  <c r="AK7625" i="1"/>
  <c r="AL7625" i="1" s="1"/>
  <c r="AK4674" i="1"/>
  <c r="AL4674" i="1" s="1"/>
  <c r="AK5694" i="1"/>
  <c r="AL5694" i="1" s="1"/>
  <c r="AK9736" i="1"/>
  <c r="AL9736" i="1" s="1"/>
  <c r="AK9273" i="1"/>
  <c r="AL9273" i="1" s="1"/>
  <c r="AK10830" i="1"/>
  <c r="AL10830" i="1" s="1"/>
  <c r="AK4836" i="1"/>
  <c r="AL4836" i="1" s="1"/>
  <c r="AK6787" i="1"/>
  <c r="AL6787" i="1" s="1"/>
  <c r="AK4881" i="1"/>
  <c r="AL4881" i="1" s="1"/>
  <c r="AK10736" i="1"/>
  <c r="AL10736" i="1" s="1"/>
  <c r="AK6932" i="1"/>
  <c r="AL6932" i="1" s="1"/>
  <c r="AK11247" i="1"/>
  <c r="AL11247" i="1" s="1"/>
  <c r="AK10573" i="1"/>
  <c r="AL10573" i="1" s="1"/>
  <c r="AK5800" i="1"/>
  <c r="AL5800" i="1" s="1"/>
  <c r="AK7655" i="1"/>
  <c r="AL7655" i="1" s="1"/>
  <c r="AK10331" i="1"/>
  <c r="AL10331" i="1" s="1"/>
  <c r="AK6104" i="1"/>
  <c r="AL6104" i="1" s="1"/>
  <c r="AK10629" i="1"/>
  <c r="AL10629" i="1" s="1"/>
  <c r="AK6296" i="1"/>
  <c r="AL6296" i="1" s="1"/>
  <c r="AK6252" i="1"/>
  <c r="AL6252" i="1" s="1"/>
  <c r="AK8220" i="1"/>
  <c r="AL8220" i="1" s="1"/>
  <c r="AK6301" i="1"/>
  <c r="AL6301" i="1" s="1"/>
  <c r="AK8534" i="1"/>
  <c r="AL8534" i="1" s="1"/>
  <c r="AK8683" i="1"/>
  <c r="AL8683" i="1" s="1"/>
  <c r="AK6282" i="1"/>
  <c r="AL6282" i="1" s="1"/>
  <c r="AK6121" i="1"/>
  <c r="AL6121" i="1" s="1"/>
  <c r="AK10686" i="1"/>
  <c r="AL10686" i="1" s="1"/>
  <c r="AK6265" i="1"/>
  <c r="AL6265" i="1" s="1"/>
  <c r="AK8679" i="1"/>
  <c r="AL8679" i="1" s="1"/>
  <c r="AK8531" i="1"/>
  <c r="AL8531" i="1" s="1"/>
  <c r="AK10685" i="1"/>
  <c r="AL10685" i="1" s="1"/>
  <c r="AK7526" i="1"/>
  <c r="AL7526" i="1" s="1"/>
  <c r="AK9515" i="1"/>
  <c r="AL9515" i="1" s="1"/>
  <c r="AK6350" i="1"/>
  <c r="AL6350" i="1" s="1"/>
  <c r="AK5250" i="1"/>
  <c r="AL5250" i="1" s="1"/>
  <c r="AK5243" i="1"/>
  <c r="AL5243" i="1" s="1"/>
  <c r="AK7396" i="1"/>
  <c r="AL7396" i="1" s="1"/>
  <c r="AK9817" i="1"/>
  <c r="AL9817" i="1" s="1"/>
  <c r="AK9815" i="1"/>
  <c r="AL9815" i="1" s="1"/>
  <c r="AK7389" i="1"/>
  <c r="AL7389" i="1" s="1"/>
  <c r="AK9856" i="1"/>
  <c r="AL9856" i="1" s="1"/>
  <c r="AK9859" i="1"/>
  <c r="AL9859" i="1" s="1"/>
  <c r="AK6124" i="1"/>
  <c r="AL6124" i="1" s="1"/>
  <c r="AK8375" i="1"/>
  <c r="AL8375" i="1" s="1"/>
  <c r="AK5539" i="1"/>
  <c r="AL5539" i="1" s="1"/>
  <c r="AK7929" i="1"/>
  <c r="AL7929" i="1" s="1"/>
  <c r="AK8975" i="1"/>
  <c r="AL8975" i="1" s="1"/>
  <c r="AK8928" i="1"/>
  <c r="AL8928" i="1" s="1"/>
  <c r="AK11087" i="1"/>
  <c r="AL11087" i="1" s="1"/>
  <c r="AK8446" i="1"/>
  <c r="AL8446" i="1" s="1"/>
  <c r="AK10816" i="1"/>
  <c r="AL10816" i="1" s="1"/>
  <c r="AK5736" i="1"/>
  <c r="AL5736" i="1" s="1"/>
  <c r="AK11287" i="1"/>
  <c r="AL11287" i="1" s="1"/>
  <c r="AK5714" i="1"/>
  <c r="AL5714" i="1" s="1"/>
  <c r="AK6453" i="1"/>
  <c r="AL6453" i="1" s="1"/>
  <c r="AK9012" i="1"/>
  <c r="AL9012" i="1" s="1"/>
  <c r="AK6441" i="1"/>
  <c r="AL6441" i="1" s="1"/>
  <c r="AK5010" i="1"/>
  <c r="AL5010" i="1" s="1"/>
  <c r="AK4396" i="1"/>
  <c r="AL4396" i="1" s="1"/>
  <c r="AK7302" i="1"/>
  <c r="AL7302" i="1" s="1"/>
  <c r="AK8782" i="1"/>
  <c r="AL8782" i="1" s="1"/>
  <c r="AK8888" i="1"/>
  <c r="AL8888" i="1" s="1"/>
  <c r="AK4741" i="1"/>
  <c r="AL4741" i="1" s="1"/>
  <c r="AK8450" i="1"/>
  <c r="AL8450" i="1" s="1"/>
  <c r="AK10580" i="1"/>
  <c r="AL10580" i="1" s="1"/>
  <c r="AK8848" i="1"/>
  <c r="AL8848" i="1" s="1"/>
  <c r="AK8868" i="1"/>
  <c r="AL8868" i="1" s="1"/>
  <c r="AK6109" i="1"/>
  <c r="AL6109" i="1" s="1"/>
  <c r="AK6156" i="1"/>
  <c r="AL6156" i="1" s="1"/>
  <c r="AK8575" i="1"/>
  <c r="AL8575" i="1" s="1"/>
  <c r="AK8286" i="1"/>
  <c r="AL8286" i="1" s="1"/>
  <c r="AK8475" i="1"/>
  <c r="AL8475" i="1" s="1"/>
  <c r="AK8590" i="1"/>
  <c r="AL8590" i="1" s="1"/>
  <c r="AK4466" i="1"/>
  <c r="AL4466" i="1" s="1"/>
  <c r="AK6454" i="1"/>
  <c r="AL6454" i="1" s="1"/>
  <c r="AK4621" i="1"/>
  <c r="AL4621" i="1" s="1"/>
  <c r="AK8438" i="1"/>
  <c r="AL8438" i="1" s="1"/>
  <c r="AK4467" i="1"/>
  <c r="AL4467" i="1" s="1"/>
  <c r="AK6940" i="1"/>
  <c r="AL6940" i="1" s="1"/>
  <c r="AK4515" i="1"/>
  <c r="AL4515" i="1" s="1"/>
  <c r="AK4420" i="1"/>
  <c r="AL4420" i="1" s="1"/>
  <c r="AK8116" i="1"/>
  <c r="AL8116" i="1" s="1"/>
  <c r="AK10051" i="1"/>
  <c r="AL10051" i="1" s="1"/>
  <c r="AK5099" i="1"/>
  <c r="AL5099" i="1" s="1"/>
  <c r="AK5112" i="1"/>
  <c r="AL5112" i="1" s="1"/>
  <c r="AK8606" i="1"/>
  <c r="AL8606" i="1" s="1"/>
  <c r="AK9000" i="1"/>
  <c r="AL9000" i="1" s="1"/>
  <c r="AK8049" i="1"/>
  <c r="AL8049" i="1" s="1"/>
  <c r="AK4335" i="1"/>
  <c r="AL4335" i="1" s="1"/>
  <c r="AK8036" i="1"/>
  <c r="AL8036" i="1" s="1"/>
  <c r="AK7584" i="1"/>
  <c r="AL7584" i="1" s="1"/>
  <c r="AK9739" i="1"/>
  <c r="AL9739" i="1" s="1"/>
  <c r="AK4907" i="1"/>
  <c r="AL4907" i="1" s="1"/>
  <c r="AK4974" i="1"/>
  <c r="AL4974" i="1" s="1"/>
  <c r="AK5598" i="1"/>
  <c r="AL5598" i="1" s="1"/>
  <c r="AK5753" i="1"/>
  <c r="AL5753" i="1" s="1"/>
  <c r="AK5594" i="1"/>
  <c r="AL5594" i="1" s="1"/>
  <c r="AK9172" i="1"/>
  <c r="AL9172" i="1" s="1"/>
  <c r="AK5593" i="1"/>
  <c r="AL5593" i="1" s="1"/>
  <c r="AK10757" i="1"/>
  <c r="AL10757" i="1" s="1"/>
  <c r="AK5608" i="1"/>
  <c r="AL5608" i="1" s="1"/>
  <c r="AK5601" i="1"/>
  <c r="AL5601" i="1" s="1"/>
  <c r="AK9793" i="1"/>
  <c r="AL9793" i="1" s="1"/>
  <c r="AK7629" i="1"/>
  <c r="AL7629" i="1" s="1"/>
  <c r="AK4895" i="1"/>
  <c r="AL4895" i="1" s="1"/>
  <c r="AK5914" i="1"/>
  <c r="AL5914" i="1" s="1"/>
  <c r="AK5134" i="1"/>
  <c r="AL5134" i="1" s="1"/>
  <c r="AK8424" i="1"/>
  <c r="AL8424" i="1" s="1"/>
  <c r="AK4818" i="1"/>
  <c r="AL4818" i="1" s="1"/>
  <c r="AK5803" i="1"/>
  <c r="AL5803" i="1" s="1"/>
  <c r="AK11080" i="1"/>
  <c r="AL11080" i="1" s="1"/>
  <c r="AK7826" i="1"/>
  <c r="AL7826" i="1" s="1"/>
  <c r="AK7518" i="1"/>
  <c r="AL7518" i="1" s="1"/>
  <c r="AK6027" i="1"/>
  <c r="AL6027" i="1" s="1"/>
  <c r="AK4372" i="1"/>
  <c r="AL4372" i="1" s="1"/>
  <c r="AK10225" i="1"/>
  <c r="AL10225" i="1" s="1"/>
  <c r="AK10353" i="1"/>
  <c r="AL10353" i="1" s="1"/>
  <c r="AK7506" i="1"/>
  <c r="AL7506" i="1" s="1"/>
  <c r="AK10811" i="1"/>
  <c r="AL10811" i="1" s="1"/>
  <c r="AK9034" i="1"/>
  <c r="AL9034" i="1" s="1"/>
  <c r="AK8736" i="1"/>
  <c r="AL8736" i="1" s="1"/>
  <c r="AK5148" i="1"/>
  <c r="AL5148" i="1" s="1"/>
  <c r="AK5748" i="1"/>
  <c r="AL5748" i="1" s="1"/>
  <c r="AK7462" i="1"/>
  <c r="AL7462" i="1" s="1"/>
  <c r="AK9153" i="1"/>
  <c r="AL9153" i="1" s="1"/>
  <c r="AK4610" i="1"/>
  <c r="AL4610" i="1" s="1"/>
  <c r="AK10815" i="1"/>
  <c r="AL10815" i="1" s="1"/>
  <c r="AK5641" i="1"/>
  <c r="AL5641" i="1" s="1"/>
  <c r="AK9032" i="1"/>
  <c r="AL9032" i="1" s="1"/>
  <c r="AK9160" i="1"/>
  <c r="AL9160" i="1" s="1"/>
  <c r="AK7428" i="1"/>
  <c r="AL7428" i="1" s="1"/>
  <c r="AK4572" i="1"/>
  <c r="AL4572" i="1" s="1"/>
  <c r="AK11180" i="1"/>
  <c r="AL11180" i="1" s="1"/>
  <c r="AK11012" i="1"/>
  <c r="AL11012" i="1" s="1"/>
  <c r="AK8410" i="1"/>
  <c r="AL8410" i="1" s="1"/>
  <c r="AK9056" i="1"/>
  <c r="AL9056" i="1" s="1"/>
  <c r="AK4645" i="1"/>
  <c r="AL4645" i="1" s="1"/>
  <c r="AK9499" i="1"/>
  <c r="AL9499" i="1" s="1"/>
  <c r="AK10787" i="1"/>
  <c r="AL10787" i="1" s="1"/>
  <c r="AK9992" i="1"/>
  <c r="AL9992" i="1" s="1"/>
  <c r="AK8421" i="1"/>
  <c r="AL8421" i="1" s="1"/>
  <c r="AK8139" i="1"/>
  <c r="AL8139" i="1" s="1"/>
  <c r="AK6338" i="1"/>
  <c r="AL6338" i="1" s="1"/>
  <c r="AK5322" i="1"/>
  <c r="AL5322" i="1" s="1"/>
  <c r="AK4880" i="1"/>
  <c r="AL4880" i="1" s="1"/>
  <c r="AK4934" i="1"/>
  <c r="AL4934" i="1" s="1"/>
  <c r="AK7569" i="1"/>
  <c r="AL7569" i="1" s="1"/>
  <c r="AK8795" i="1"/>
  <c r="AL8795" i="1" s="1"/>
  <c r="AK7800" i="1"/>
  <c r="AL7800" i="1" s="1"/>
  <c r="AK10883" i="1"/>
  <c r="AL10883" i="1" s="1"/>
  <c r="AK10467" i="1"/>
  <c r="AL10467" i="1" s="1"/>
  <c r="AK8125" i="1"/>
  <c r="AL8125" i="1" s="1"/>
  <c r="AK5089" i="1"/>
  <c r="AL5089" i="1" s="1"/>
  <c r="AK8414" i="1"/>
  <c r="AL8414" i="1" s="1"/>
  <c r="AK9497" i="1"/>
  <c r="AL9497" i="1" s="1"/>
  <c r="AK11116" i="1"/>
  <c r="AL11116" i="1" s="1"/>
  <c r="AK10333" i="1"/>
  <c r="AL10333" i="1" s="1"/>
  <c r="AK8336" i="1"/>
  <c r="AL8336" i="1" s="1"/>
  <c r="AK5269" i="1"/>
  <c r="AL5269" i="1" s="1"/>
  <c r="AK4685" i="1"/>
  <c r="AL4685" i="1" s="1"/>
  <c r="AK7292" i="1"/>
  <c r="AL7292" i="1" s="1"/>
  <c r="AK4691" i="1"/>
  <c r="AL4691" i="1" s="1"/>
  <c r="AK4155" i="1"/>
  <c r="AL4155" i="1" s="1"/>
  <c r="AK8459" i="1"/>
  <c r="AL8459" i="1" s="1"/>
  <c r="AK5037" i="1"/>
  <c r="AL5037" i="1" s="1"/>
  <c r="AK5408" i="1"/>
  <c r="AL5408" i="1" s="1"/>
  <c r="AK5496" i="1"/>
  <c r="AL5496" i="1" s="1"/>
  <c r="AK5073" i="1"/>
  <c r="AL5073" i="1" s="1"/>
  <c r="AK5166" i="1"/>
  <c r="AL5166" i="1" s="1"/>
  <c r="AK10473" i="1"/>
  <c r="AL10473" i="1" s="1"/>
  <c r="AK5162" i="1"/>
  <c r="AL5162" i="1" s="1"/>
  <c r="AK7676" i="1"/>
  <c r="AL7676" i="1" s="1"/>
  <c r="AK10501" i="1"/>
  <c r="AL10501" i="1" s="1"/>
  <c r="AK10511" i="1"/>
  <c r="AL10511" i="1" s="1"/>
  <c r="AK9424" i="1"/>
  <c r="AL9424" i="1" s="1"/>
  <c r="AK10389" i="1"/>
  <c r="AL10389" i="1" s="1"/>
  <c r="AK10851" i="1"/>
  <c r="AL10851" i="1" s="1"/>
  <c r="AK5792" i="1"/>
  <c r="AL5792" i="1" s="1"/>
  <c r="AK9488" i="1"/>
  <c r="AL9488" i="1" s="1"/>
  <c r="AK10806" i="1"/>
  <c r="AL10806" i="1" s="1"/>
  <c r="AK9716" i="1"/>
  <c r="AL9716" i="1" s="1"/>
  <c r="AK7366" i="1"/>
  <c r="AL7366" i="1" s="1"/>
  <c r="AK10497" i="1"/>
  <c r="AL10497" i="1" s="1"/>
  <c r="AK6096" i="1"/>
  <c r="AL6096" i="1" s="1"/>
  <c r="AK8348" i="1"/>
  <c r="AL8348" i="1" s="1"/>
  <c r="AK5880" i="1"/>
  <c r="AL5880" i="1" s="1"/>
  <c r="AK4714" i="1"/>
  <c r="AL4714" i="1" s="1"/>
  <c r="AK4894" i="1"/>
  <c r="AL4894" i="1" s="1"/>
  <c r="AK7977" i="1"/>
  <c r="AL7977" i="1" s="1"/>
  <c r="AK7672" i="1"/>
  <c r="AL7672" i="1" s="1"/>
  <c r="AK4921" i="1"/>
  <c r="AL4921" i="1" s="1"/>
  <c r="AK6996" i="1"/>
  <c r="AL6996" i="1" s="1"/>
  <c r="AK7707" i="1"/>
  <c r="AL7707" i="1" s="1"/>
  <c r="AK4222" i="1"/>
  <c r="AL4222" i="1" s="1"/>
  <c r="AK8781" i="1"/>
  <c r="AL8781" i="1" s="1"/>
  <c r="AK11072" i="1"/>
  <c r="AL11072" i="1" s="1"/>
  <c r="AK8643" i="1"/>
  <c r="AL8643" i="1" s="1"/>
  <c r="AK10653" i="1"/>
  <c r="AL10653" i="1" s="1"/>
  <c r="AK6762" i="1"/>
  <c r="AL6762" i="1" s="1"/>
  <c r="AK6904" i="1"/>
  <c r="AL6904" i="1" s="1"/>
  <c r="AK8707" i="1"/>
  <c r="AL8707" i="1" s="1"/>
  <c r="AK5779" i="1"/>
  <c r="AL5779" i="1" s="1"/>
  <c r="AK8346" i="1"/>
  <c r="AL8346" i="1" s="1"/>
  <c r="AK6512" i="1"/>
  <c r="AL6512" i="1" s="1"/>
  <c r="AK4914" i="1"/>
  <c r="AL4914" i="1" s="1"/>
  <c r="AK3812" i="1"/>
  <c r="AL3812" i="1" s="1"/>
  <c r="AK11122" i="1"/>
  <c r="AL11122" i="1" s="1"/>
  <c r="AK10643" i="1"/>
  <c r="AL10643" i="1" s="1"/>
  <c r="AK8624" i="1"/>
  <c r="AL8624" i="1" s="1"/>
  <c r="AK8628" i="1"/>
  <c r="AL8628" i="1" s="1"/>
  <c r="AK6829" i="1"/>
  <c r="AL6829" i="1" s="1"/>
  <c r="AK6700" i="1"/>
  <c r="AL6700" i="1" s="1"/>
  <c r="AK5954" i="1"/>
  <c r="AL5954" i="1" s="1"/>
  <c r="AK11217" i="1"/>
  <c r="AL11217" i="1" s="1"/>
  <c r="AK9329" i="1"/>
  <c r="AL9329" i="1" s="1"/>
  <c r="AK9335" i="1"/>
  <c r="AL9335" i="1" s="1"/>
  <c r="AK7012" i="1"/>
  <c r="AL7012" i="1" s="1"/>
  <c r="AK9480" i="1"/>
  <c r="AL9480" i="1" s="1"/>
  <c r="AK10867" i="1"/>
  <c r="AL10867" i="1" s="1"/>
  <c r="AK9291" i="1"/>
  <c r="AL9291" i="1" s="1"/>
  <c r="AK5805" i="1"/>
  <c r="AL5805" i="1" s="1"/>
  <c r="AK9102" i="1"/>
  <c r="AL9102" i="1" s="1"/>
  <c r="AK9124" i="1"/>
  <c r="AL9124" i="1" s="1"/>
  <c r="AK9126" i="1"/>
  <c r="AL9126" i="1" s="1"/>
  <c r="AK9631" i="1"/>
  <c r="AL9631" i="1" s="1"/>
  <c r="AK5782" i="1"/>
  <c r="AL5782" i="1" s="1"/>
  <c r="AK4378" i="1"/>
  <c r="AL4378" i="1" s="1"/>
  <c r="AK6661" i="1"/>
  <c r="AL6661" i="1" s="1"/>
  <c r="AK6670" i="1"/>
  <c r="AL6670" i="1" s="1"/>
  <c r="AK7139" i="1"/>
  <c r="AL7139" i="1" s="1"/>
  <c r="AK7201" i="1"/>
  <c r="AL7201" i="1" s="1"/>
  <c r="AK7040" i="1"/>
  <c r="AL7040" i="1" s="1"/>
  <c r="AK7955" i="1"/>
  <c r="AL7955" i="1" s="1"/>
  <c r="AK10397" i="1"/>
  <c r="AL10397" i="1" s="1"/>
  <c r="AK7765" i="1"/>
  <c r="AL7765" i="1" s="1"/>
  <c r="AK5292" i="1"/>
  <c r="AL5292" i="1" s="1"/>
  <c r="AK9542" i="1"/>
  <c r="AL9542" i="1" s="1"/>
  <c r="AK10183" i="1"/>
  <c r="AL10183" i="1" s="1"/>
  <c r="AK7196" i="1"/>
  <c r="AL7196" i="1" s="1"/>
  <c r="AK7257" i="1"/>
  <c r="AL7257" i="1" s="1"/>
  <c r="AK4782" i="1"/>
  <c r="AL4782" i="1" s="1"/>
  <c r="AK10392" i="1"/>
  <c r="AL10392" i="1" s="1"/>
  <c r="AK11078" i="1"/>
  <c r="AL11078" i="1" s="1"/>
  <c r="AK7385" i="1"/>
  <c r="AL7385" i="1" s="1"/>
  <c r="AK7071" i="1"/>
  <c r="AL7071" i="1" s="1"/>
  <c r="AK7079" i="1"/>
  <c r="AL7079" i="1" s="1"/>
  <c r="AK8798" i="1"/>
  <c r="AL8798" i="1" s="1"/>
  <c r="AK6675" i="1"/>
  <c r="AL6675" i="1" s="1"/>
  <c r="AK7107" i="1"/>
  <c r="AL7107" i="1" s="1"/>
  <c r="AK7487" i="1"/>
  <c r="AL7487" i="1" s="1"/>
  <c r="AK3787" i="1"/>
  <c r="AL3787" i="1" s="1"/>
  <c r="AK10114" i="1"/>
  <c r="AL10114" i="1" s="1"/>
  <c r="AK10396" i="1"/>
  <c r="AL10396" i="1" s="1"/>
  <c r="AK9091" i="1"/>
  <c r="AL9091" i="1" s="1"/>
  <c r="AK3789" i="1"/>
  <c r="AL3789" i="1" s="1"/>
  <c r="AK7016" i="1"/>
  <c r="AL7016" i="1" s="1"/>
  <c r="AK5295" i="1"/>
  <c r="AL5295" i="1" s="1"/>
  <c r="AK4286" i="1"/>
  <c r="AL4286" i="1" s="1"/>
  <c r="AK9943" i="1"/>
  <c r="AL9943" i="1" s="1"/>
  <c r="AK4296" i="1"/>
  <c r="AL4296" i="1" s="1"/>
  <c r="AK9297" i="1"/>
  <c r="AL9297" i="1" s="1"/>
  <c r="AK9612" i="1"/>
  <c r="AL9612" i="1" s="1"/>
  <c r="AK6634" i="1"/>
  <c r="AL6634" i="1" s="1"/>
  <c r="AK11060" i="1"/>
  <c r="AL11060" i="1" s="1"/>
  <c r="AK11172" i="1"/>
  <c r="AL11172" i="1" s="1"/>
  <c r="AK6343" i="1"/>
  <c r="AL6343" i="1" s="1"/>
  <c r="AK8052" i="1"/>
  <c r="AL8052" i="1" s="1"/>
  <c r="AK8053" i="1"/>
  <c r="AL8053" i="1" s="1"/>
  <c r="AK8489" i="1"/>
  <c r="AL8489" i="1" s="1"/>
  <c r="AK8495" i="1"/>
  <c r="AL8495" i="1" s="1"/>
  <c r="AK9131" i="1"/>
  <c r="AL9131" i="1" s="1"/>
  <c r="AK5603" i="1"/>
  <c r="AL5603" i="1" s="1"/>
  <c r="AK6766" i="1"/>
  <c r="AL6766" i="1" s="1"/>
  <c r="AK7129" i="1"/>
  <c r="AL7129" i="1" s="1"/>
  <c r="AK6726" i="1"/>
  <c r="AL6726" i="1" s="1"/>
  <c r="AK6718" i="1"/>
  <c r="AL6718" i="1" s="1"/>
  <c r="AK11166" i="1"/>
  <c r="AL11166" i="1" s="1"/>
  <c r="AK8503" i="1"/>
  <c r="AL8503" i="1" s="1"/>
  <c r="AK6715" i="1"/>
  <c r="AL6715" i="1" s="1"/>
  <c r="AK6653" i="1"/>
  <c r="AL6653" i="1" s="1"/>
  <c r="AK9265" i="1"/>
  <c r="AL9265" i="1" s="1"/>
  <c r="AK9250" i="1"/>
  <c r="AL9250" i="1" s="1"/>
  <c r="AK10639" i="1"/>
  <c r="AL10639" i="1" s="1"/>
  <c r="AK8630" i="1"/>
  <c r="AL8630" i="1" s="1"/>
  <c r="AK7069" i="1"/>
  <c r="AL7069" i="1" s="1"/>
  <c r="AK7061" i="1"/>
  <c r="AL7061" i="1" s="1"/>
  <c r="AK4441" i="1"/>
  <c r="AL4441" i="1" s="1"/>
  <c r="AK7647" i="1"/>
  <c r="AL7647" i="1" s="1"/>
  <c r="AK7402" i="1"/>
  <c r="AL7402" i="1" s="1"/>
  <c r="AK7649" i="1"/>
  <c r="AL7649" i="1" s="1"/>
  <c r="AK8463" i="1"/>
  <c r="AL8463" i="1" s="1"/>
  <c r="AK7637" i="1"/>
  <c r="AL7637" i="1" s="1"/>
  <c r="AK9203" i="1"/>
  <c r="AL9203" i="1" s="1"/>
  <c r="AK6855" i="1"/>
  <c r="AL6855" i="1" s="1"/>
  <c r="AK6873" i="1"/>
  <c r="AL6873" i="1" s="1"/>
  <c r="AK3457" i="1"/>
  <c r="AL3457" i="1" s="1"/>
  <c r="AK4311" i="1"/>
  <c r="AL4311" i="1" s="1"/>
  <c r="AK4317" i="1"/>
  <c r="AL4317" i="1" s="1"/>
  <c r="AK5317" i="1"/>
  <c r="AL5317" i="1" s="1"/>
  <c r="AK5318" i="1"/>
  <c r="AL5318" i="1" s="1"/>
  <c r="AK5669" i="1"/>
  <c r="AL5669" i="1" s="1"/>
  <c r="AK4276" i="1"/>
  <c r="AL4276" i="1" s="1"/>
  <c r="AK5012" i="1"/>
  <c r="AL5012" i="1" s="1"/>
  <c r="AK7284" i="1"/>
  <c r="AL7284" i="1" s="1"/>
  <c r="AK9390" i="1"/>
  <c r="AL9390" i="1" s="1"/>
  <c r="AK8847" i="1"/>
  <c r="AL8847" i="1" s="1"/>
  <c r="AK4443" i="1"/>
  <c r="AL4443" i="1" s="1"/>
  <c r="AK9987" i="1"/>
  <c r="AL9987" i="1" s="1"/>
  <c r="AK10000" i="1"/>
  <c r="AL10000" i="1" s="1"/>
  <c r="AK10014" i="1"/>
  <c r="AL10014" i="1" s="1"/>
  <c r="AK10307" i="1"/>
  <c r="AL10307" i="1" s="1"/>
  <c r="AK10550" i="1"/>
  <c r="AL10550" i="1" s="1"/>
  <c r="AK9564" i="1"/>
  <c r="AL9564" i="1" s="1"/>
  <c r="AK8151" i="1"/>
  <c r="AL8151" i="1" s="1"/>
  <c r="AK10063" i="1"/>
  <c r="AL10063" i="1" s="1"/>
  <c r="AK9194" i="1"/>
  <c r="AL9194" i="1" s="1"/>
  <c r="AK7184" i="1"/>
  <c r="AL7184" i="1" s="1"/>
  <c r="AK7797" i="1"/>
  <c r="AL7797" i="1" s="1"/>
  <c r="AK10902" i="1"/>
  <c r="AL10902" i="1" s="1"/>
  <c r="AK3689" i="1"/>
  <c r="AL3689" i="1" s="1"/>
  <c r="AK4727" i="1"/>
  <c r="AL4727" i="1" s="1"/>
  <c r="AK6900" i="1"/>
  <c r="AL6900" i="1" s="1"/>
  <c r="AK6782" i="1"/>
  <c r="AL6782" i="1" s="1"/>
  <c r="AK6847" i="1"/>
  <c r="AL6847" i="1" s="1"/>
  <c r="AK8268" i="1"/>
  <c r="AL8268" i="1" s="1"/>
  <c r="AK11241" i="1"/>
  <c r="AL11241" i="1" s="1"/>
  <c r="AK11207" i="1"/>
  <c r="AL11207" i="1" s="1"/>
  <c r="AK11256" i="1"/>
  <c r="AL11256" i="1" s="1"/>
  <c r="AK11283" i="1"/>
  <c r="AL11283" i="1" s="1"/>
  <c r="AK11157" i="1"/>
  <c r="AL11157" i="1" s="1"/>
  <c r="AK7659" i="1"/>
  <c r="AL7659" i="1" s="1"/>
  <c r="AK11258" i="1"/>
  <c r="AL11258" i="1" s="1"/>
  <c r="AK5220" i="1"/>
  <c r="AL5220" i="1" s="1"/>
  <c r="AK3629" i="1"/>
  <c r="AL3629" i="1" s="1"/>
  <c r="AK3582" i="1"/>
  <c r="AL3582" i="1" s="1"/>
  <c r="AK6959" i="1"/>
  <c r="AL6959" i="1" s="1"/>
  <c r="AK7249" i="1"/>
  <c r="AL7249" i="1" s="1"/>
  <c r="AK10109" i="1"/>
  <c r="AL10109" i="1" s="1"/>
  <c r="AK10379" i="1"/>
  <c r="AL10379" i="1" s="1"/>
  <c r="AK8005" i="1"/>
  <c r="AL8005" i="1" s="1"/>
  <c r="AK5431" i="1"/>
  <c r="AL5431" i="1" s="1"/>
  <c r="AK5644" i="1"/>
  <c r="AL5644" i="1" s="1"/>
  <c r="AK6629" i="1"/>
  <c r="AL6629" i="1" s="1"/>
  <c r="AK9608" i="1"/>
  <c r="AL9608" i="1" s="1"/>
  <c r="AK5877" i="1"/>
  <c r="AL5877" i="1" s="1"/>
  <c r="AK3471" i="1"/>
  <c r="AL3471" i="1" s="1"/>
  <c r="AK5854" i="1"/>
  <c r="AL5854" i="1" s="1"/>
  <c r="AK10261" i="1"/>
  <c r="AL10261" i="1" s="1"/>
  <c r="AK10166" i="1"/>
  <c r="AL10166" i="1" s="1"/>
  <c r="AK4301" i="1"/>
  <c r="AL4301" i="1" s="1"/>
  <c r="AK9439" i="1"/>
  <c r="AL9439" i="1" s="1"/>
  <c r="AK3529" i="1"/>
  <c r="AL3529" i="1" s="1"/>
  <c r="AK4508" i="1"/>
  <c r="AL4508" i="1" s="1"/>
  <c r="AK4201" i="1"/>
  <c r="AL4201" i="1" s="1"/>
  <c r="AK7843" i="1"/>
  <c r="AL7843" i="1" s="1"/>
  <c r="AK10105" i="1"/>
  <c r="AL10105" i="1" s="1"/>
  <c r="AK5372" i="1"/>
  <c r="AL5372" i="1" s="1"/>
  <c r="AK8824" i="1"/>
  <c r="AL8824" i="1" s="1"/>
  <c r="AK8593" i="1"/>
  <c r="AL8593" i="1" s="1"/>
  <c r="AK7980" i="1"/>
  <c r="AL7980" i="1" s="1"/>
  <c r="AK10877" i="1"/>
  <c r="AL10877" i="1" s="1"/>
  <c r="AK4672" i="1"/>
  <c r="AL4672" i="1" s="1"/>
  <c r="AK11250" i="1"/>
  <c r="AL11250" i="1" s="1"/>
  <c r="AK7299" i="1"/>
  <c r="AL7299" i="1" s="1"/>
  <c r="AK6195" i="1"/>
  <c r="AL6195" i="1" s="1"/>
  <c r="AK4280" i="1"/>
  <c r="AL4280" i="1" s="1"/>
  <c r="AK10769" i="1"/>
  <c r="AL10769" i="1" s="1"/>
  <c r="AK8486" i="1"/>
  <c r="AL8486" i="1" s="1"/>
  <c r="AK11233" i="1"/>
  <c r="AL11233" i="1" s="1"/>
  <c r="AK11140" i="1"/>
  <c r="AL11140" i="1" s="1"/>
  <c r="AK4590" i="1"/>
  <c r="AL4590" i="1" s="1"/>
  <c r="AK10584" i="1"/>
  <c r="AL10584" i="1" s="1"/>
  <c r="AK5891" i="1"/>
  <c r="AL5891" i="1" s="1"/>
  <c r="AK10190" i="1"/>
  <c r="AL10190" i="1" s="1"/>
  <c r="AK6135" i="1"/>
  <c r="AL6135" i="1" s="1"/>
  <c r="AK10059" i="1"/>
  <c r="AL10059" i="1" s="1"/>
  <c r="AK5432" i="1"/>
  <c r="AL5432" i="1" s="1"/>
  <c r="AK9858" i="1"/>
  <c r="AL9858" i="1" s="1"/>
  <c r="AK7303" i="1"/>
  <c r="AL7303" i="1" s="1"/>
  <c r="AK9809" i="1"/>
  <c r="AL9809" i="1" s="1"/>
  <c r="AK8391" i="1"/>
  <c r="AL8391" i="1" s="1"/>
  <c r="AK7868" i="1"/>
  <c r="AL7868" i="1" s="1"/>
  <c r="AK7853" i="1"/>
  <c r="AL7853" i="1" s="1"/>
  <c r="AK5005" i="1"/>
  <c r="AL5005" i="1" s="1"/>
  <c r="AK5544" i="1"/>
  <c r="AL5544" i="1" s="1"/>
  <c r="AK9526" i="1"/>
  <c r="AL9526" i="1" s="1"/>
  <c r="AK6103" i="1"/>
  <c r="AL6103" i="1" s="1"/>
  <c r="AK8387" i="1"/>
  <c r="AL8387" i="1" s="1"/>
  <c r="AK4885" i="1"/>
  <c r="AL4885" i="1" s="1"/>
  <c r="AK6033" i="1"/>
  <c r="AL6033" i="1" s="1"/>
  <c r="AK5734" i="1"/>
  <c r="AL5734" i="1" s="1"/>
  <c r="AK9008" i="1"/>
  <c r="AL9008" i="1" s="1"/>
  <c r="AK6184" i="1"/>
  <c r="AL6184" i="1" s="1"/>
  <c r="AK5021" i="1"/>
  <c r="AL5021" i="1" s="1"/>
  <c r="AK8879" i="1"/>
  <c r="AL8879" i="1" s="1"/>
  <c r="AK4406" i="1"/>
  <c r="AL4406" i="1" s="1"/>
  <c r="AK8893" i="1"/>
  <c r="AL8893" i="1" s="1"/>
  <c r="AK8876" i="1"/>
  <c r="AL8876" i="1" s="1"/>
  <c r="AK7587" i="1"/>
  <c r="AL7587" i="1" s="1"/>
  <c r="AK4454" i="1"/>
  <c r="AL4454" i="1" s="1"/>
  <c r="AK5338" i="1"/>
  <c r="AL5338" i="1" s="1"/>
  <c r="AK4740" i="1"/>
  <c r="AL4740" i="1" s="1"/>
  <c r="AK5547" i="1"/>
  <c r="AL5547" i="1" s="1"/>
  <c r="AK8860" i="1"/>
  <c r="AL8860" i="1" s="1"/>
  <c r="AK8916" i="1"/>
  <c r="AL8916" i="1" s="1"/>
  <c r="AK6147" i="1"/>
  <c r="AL6147" i="1" s="1"/>
  <c r="AK6143" i="1"/>
  <c r="AL6143" i="1" s="1"/>
  <c r="AK8578" i="1"/>
  <c r="AL8578" i="1" s="1"/>
  <c r="AK8572" i="1"/>
  <c r="AL8572" i="1" s="1"/>
  <c r="AK5201" i="1"/>
  <c r="AL5201" i="1" s="1"/>
  <c r="AK4463" i="1"/>
  <c r="AL4463" i="1" s="1"/>
  <c r="AK10153" i="1"/>
  <c r="AL10153" i="1" s="1"/>
  <c r="AK7885" i="1"/>
  <c r="AL7885" i="1" s="1"/>
  <c r="AK4520" i="1"/>
  <c r="AL4520" i="1" s="1"/>
  <c r="AK5564" i="1"/>
  <c r="AL5564" i="1" s="1"/>
  <c r="AK8745" i="1"/>
  <c r="AL8745" i="1" s="1"/>
  <c r="AK9185" i="1"/>
  <c r="AL9185" i="1" s="1"/>
  <c r="AK8695" i="1"/>
  <c r="AL8695" i="1" s="1"/>
  <c r="AK5097" i="1"/>
  <c r="AL5097" i="1" s="1"/>
  <c r="AK5114" i="1"/>
  <c r="AL5114" i="1" s="1"/>
  <c r="AK8604" i="1"/>
  <c r="AL8604" i="1" s="1"/>
  <c r="AK8364" i="1"/>
  <c r="AL8364" i="1" s="1"/>
  <c r="AK10023" i="1"/>
  <c r="AL10023" i="1" s="1"/>
  <c r="AK8999" i="1"/>
  <c r="AL8999" i="1" s="1"/>
  <c r="AK4333" i="1"/>
  <c r="AL4333" i="1" s="1"/>
  <c r="AK7505" i="1"/>
  <c r="AL7505" i="1" s="1"/>
  <c r="AK5757" i="1"/>
  <c r="AL5757" i="1" s="1"/>
  <c r="AK8163" i="1"/>
  <c r="AL8163" i="1" s="1"/>
  <c r="AK7346" i="1"/>
  <c r="AL7346" i="1" s="1"/>
  <c r="AK4912" i="1"/>
  <c r="AL4912" i="1" s="1"/>
  <c r="AK5206" i="1"/>
  <c r="AL5206" i="1" s="1"/>
  <c r="AK4812" i="1"/>
  <c r="AL4812" i="1" s="1"/>
  <c r="AK5589" i="1"/>
  <c r="AL5589" i="1" s="1"/>
  <c r="AK4946" i="1"/>
  <c r="AL4946" i="1" s="1"/>
  <c r="AK5584" i="1"/>
  <c r="AL5584" i="1" s="1"/>
  <c r="AK8406" i="1"/>
  <c r="AL8406" i="1" s="1"/>
  <c r="AK5611" i="1"/>
  <c r="AL5611" i="1" s="1"/>
  <c r="AK5257" i="1"/>
  <c r="AL5257" i="1" s="1"/>
  <c r="AK4978" i="1"/>
  <c r="AL4978" i="1" s="1"/>
  <c r="AK8984" i="1"/>
  <c r="AL8984" i="1" s="1"/>
  <c r="AK5135" i="1"/>
  <c r="AL5135" i="1" s="1"/>
  <c r="AK10640" i="1"/>
  <c r="AL10640" i="1" s="1"/>
  <c r="AK11028" i="1"/>
  <c r="AL11028" i="1" s="1"/>
  <c r="AK5777" i="1"/>
  <c r="AL5777" i="1" s="1"/>
  <c r="AK10622" i="1"/>
  <c r="AL10622" i="1" s="1"/>
  <c r="AK8996" i="1"/>
  <c r="AL8996" i="1" s="1"/>
  <c r="AK8292" i="1"/>
  <c r="AL8292" i="1" s="1"/>
  <c r="AK7559" i="1"/>
  <c r="AL7559" i="1" s="1"/>
  <c r="AK7701" i="1"/>
  <c r="AL7701" i="1" s="1"/>
  <c r="AK4365" i="1"/>
  <c r="AL4365" i="1" s="1"/>
  <c r="AK7562" i="1"/>
  <c r="AL7562" i="1" s="1"/>
  <c r="AK7543" i="1"/>
  <c r="AL7543" i="1" s="1"/>
  <c r="AK7542" i="1"/>
  <c r="AL7542" i="1" s="1"/>
  <c r="AK6595" i="1"/>
  <c r="AL6595" i="1" s="1"/>
  <c r="AK8615" i="1"/>
  <c r="AL8615" i="1" s="1"/>
  <c r="AK10204" i="1"/>
  <c r="AL10204" i="1" s="1"/>
  <c r="AK8513" i="1"/>
  <c r="AL8513" i="1" s="1"/>
  <c r="AK9174" i="1"/>
  <c r="AL9174" i="1" s="1"/>
  <c r="AK4913" i="1"/>
  <c r="AL4913" i="1" s="1"/>
  <c r="AK9374" i="1"/>
  <c r="AL9374" i="1" s="1"/>
  <c r="AK4607" i="1"/>
  <c r="AL4607" i="1" s="1"/>
  <c r="AK4347" i="1"/>
  <c r="AL4347" i="1" s="1"/>
  <c r="AK4654" i="1"/>
  <c r="AL4654" i="1" s="1"/>
  <c r="AK10730" i="1"/>
  <c r="AL10730" i="1" s="1"/>
  <c r="AK6210" i="1"/>
  <c r="AL6210" i="1" s="1"/>
  <c r="AK4569" i="1"/>
  <c r="AL4569" i="1" s="1"/>
  <c r="AK4573" i="1"/>
  <c r="AL4573" i="1" s="1"/>
  <c r="AK4254" i="1"/>
  <c r="AL4254" i="1" s="1"/>
  <c r="AK7743" i="1"/>
  <c r="AL7743" i="1" s="1"/>
  <c r="AK8526" i="1"/>
  <c r="AL8526" i="1" s="1"/>
  <c r="AK4634" i="1"/>
  <c r="AL4634" i="1" s="1"/>
  <c r="AK8323" i="1"/>
  <c r="AL8323" i="1" s="1"/>
  <c r="AK5944" i="1"/>
  <c r="AL5944" i="1" s="1"/>
  <c r="AK5819" i="1"/>
  <c r="AL5819" i="1" s="1"/>
  <c r="AK5771" i="1"/>
  <c r="AL5771" i="1" s="1"/>
  <c r="AK4652" i="1"/>
  <c r="AL4652" i="1" s="1"/>
  <c r="AK6337" i="1"/>
  <c r="AL6337" i="1" s="1"/>
  <c r="AK4972" i="1"/>
  <c r="AL4972" i="1" s="1"/>
  <c r="AK10300" i="1"/>
  <c r="AL10300" i="1" s="1"/>
  <c r="AK7316" i="1"/>
  <c r="AL7316" i="1" s="1"/>
  <c r="AK10706" i="1"/>
  <c r="AL10706" i="1" s="1"/>
  <c r="AK10281" i="1"/>
  <c r="AL10281" i="1" s="1"/>
  <c r="AK11103" i="1"/>
  <c r="AL11103" i="1" s="1"/>
  <c r="AK10495" i="1"/>
  <c r="AL10495" i="1" s="1"/>
  <c r="AK8779" i="1"/>
  <c r="AL8779" i="1" s="1"/>
  <c r="AK4675" i="1"/>
  <c r="AL4675" i="1" s="1"/>
  <c r="AK5085" i="1"/>
  <c r="AL5085" i="1" s="1"/>
  <c r="AK9283" i="1"/>
  <c r="AL9283" i="1" s="1"/>
  <c r="AK10082" i="1"/>
  <c r="AL10082" i="1" s="1"/>
  <c r="AK8198" i="1"/>
  <c r="AL8198" i="1" s="1"/>
  <c r="AK4262" i="1"/>
  <c r="AL4262" i="1" s="1"/>
  <c r="AK10266" i="1"/>
  <c r="AL10266" i="1" s="1"/>
  <c r="AK10547" i="1"/>
  <c r="AL10547" i="1" s="1"/>
  <c r="AK8659" i="1"/>
  <c r="AL8659" i="1" s="1"/>
  <c r="AK5266" i="1"/>
  <c r="AL5266" i="1" s="1"/>
  <c r="AK6404" i="1"/>
  <c r="AL6404" i="1" s="1"/>
  <c r="AK5087" i="1"/>
  <c r="AL5087" i="1" s="1"/>
  <c r="AK5092" i="1"/>
  <c r="AL5092" i="1" s="1"/>
  <c r="AK5348" i="1"/>
  <c r="AL5348" i="1" s="1"/>
  <c r="AK5489" i="1"/>
  <c r="AL5489" i="1" s="1"/>
  <c r="AK5499" i="1"/>
  <c r="AL5499" i="1" s="1"/>
  <c r="AK4699" i="1"/>
  <c r="AL4699" i="1" s="1"/>
  <c r="AK5158" i="1"/>
  <c r="AL5158" i="1" s="1"/>
  <c r="AK10461" i="1"/>
  <c r="AL10461" i="1" s="1"/>
  <c r="AK5332" i="1"/>
  <c r="AL5332" i="1" s="1"/>
  <c r="AK10880" i="1"/>
  <c r="AL10880" i="1" s="1"/>
  <c r="AK5336" i="1"/>
  <c r="AL5336" i="1" s="1"/>
  <c r="AK7573" i="1"/>
  <c r="AL7573" i="1" s="1"/>
  <c r="AK4988" i="1"/>
  <c r="AL4988" i="1" s="1"/>
  <c r="AK7682" i="1"/>
  <c r="AL7682" i="1" s="1"/>
  <c r="AK4992" i="1"/>
  <c r="AL4992" i="1" s="1"/>
  <c r="AK7667" i="1"/>
  <c r="AL7667" i="1" s="1"/>
  <c r="AK8794" i="1"/>
  <c r="AL8794" i="1" s="1"/>
  <c r="AK10517" i="1"/>
  <c r="AL10517" i="1" s="1"/>
  <c r="AK6352" i="1"/>
  <c r="AL6352" i="1" s="1"/>
  <c r="AK6353" i="1"/>
  <c r="AL6353" i="1" s="1"/>
  <c r="AK9872" i="1"/>
  <c r="AL9872" i="1" s="1"/>
  <c r="AK3798" i="1"/>
  <c r="AL3798" i="1" s="1"/>
  <c r="AK3651" i="1"/>
  <c r="AL3651" i="1" s="1"/>
  <c r="AK3654" i="1"/>
  <c r="AL3654" i="1" s="1"/>
  <c r="AK9486" i="1"/>
  <c r="AL9486" i="1" s="1"/>
  <c r="AK7889" i="1"/>
  <c r="AL7889" i="1" s="1"/>
  <c r="AK10249" i="1"/>
  <c r="AL10249" i="1" s="1"/>
  <c r="AK10514" i="1"/>
  <c r="AL10514" i="1" s="1"/>
  <c r="AK8619" i="1"/>
  <c r="AL8619" i="1" s="1"/>
  <c r="AK10533" i="1"/>
  <c r="AL10533" i="1" s="1"/>
  <c r="AK6155" i="1"/>
  <c r="AL6155" i="1" s="1"/>
  <c r="AK4916" i="1"/>
  <c r="AL4916" i="1" s="1"/>
  <c r="AK10445" i="1"/>
  <c r="AL10445" i="1" s="1"/>
  <c r="AK6808" i="1"/>
  <c r="AL6808" i="1" s="1"/>
  <c r="AK6389" i="1"/>
  <c r="AL6389" i="1" s="1"/>
  <c r="AK7318" i="1"/>
  <c r="AL7318" i="1" s="1"/>
  <c r="AK6327" i="1"/>
  <c r="AL6327" i="1" s="1"/>
  <c r="AK4154" i="1"/>
  <c r="AL4154" i="1" s="1"/>
  <c r="AK6917" i="1"/>
  <c r="AL6917" i="1" s="1"/>
  <c r="AK9238" i="1"/>
  <c r="AL9238" i="1" s="1"/>
  <c r="AK8592" i="1"/>
  <c r="AL8592" i="1" s="1"/>
  <c r="AK6910" i="1"/>
  <c r="AL6910" i="1" s="1"/>
  <c r="AK9912" i="1"/>
  <c r="AL9912" i="1" s="1"/>
  <c r="AK5702" i="1"/>
  <c r="AL5702" i="1" s="1"/>
  <c r="AK6366" i="1"/>
  <c r="AL6366" i="1" s="1"/>
  <c r="AK9235" i="1"/>
  <c r="AL9235" i="1" s="1"/>
  <c r="AK4908" i="1"/>
  <c r="AL4908" i="1" s="1"/>
  <c r="AK5732" i="1"/>
  <c r="AL5732" i="1" s="1"/>
  <c r="AK4960" i="1"/>
  <c r="AL4960" i="1" s="1"/>
  <c r="AK3645" i="1"/>
  <c r="AL3645" i="1" s="1"/>
  <c r="AK10041" i="1"/>
  <c r="AL10041" i="1" s="1"/>
  <c r="AK7296" i="1"/>
  <c r="AL7296" i="1" s="1"/>
  <c r="AK6391" i="1"/>
  <c r="AL6391" i="1" s="1"/>
  <c r="AK8629" i="1"/>
  <c r="AL8629" i="1" s="1"/>
  <c r="AK6942" i="1"/>
  <c r="AL6942" i="1" s="1"/>
  <c r="AK6588" i="1"/>
  <c r="AL6588" i="1" s="1"/>
  <c r="AK6137" i="1"/>
  <c r="AL6137" i="1" s="1"/>
  <c r="AK9326" i="1"/>
  <c r="AL9326" i="1" s="1"/>
  <c r="AK9391" i="1"/>
  <c r="AL9391" i="1" s="1"/>
  <c r="AK6422" i="1"/>
  <c r="AL6422" i="1" s="1"/>
  <c r="AK9730" i="1"/>
  <c r="AL9730" i="1" s="1"/>
  <c r="AK8830" i="1"/>
  <c r="AL8830" i="1" s="1"/>
  <c r="AK4383" i="1"/>
  <c r="AL4383" i="1" s="1"/>
  <c r="AK4389" i="1"/>
  <c r="AL4389" i="1" s="1"/>
  <c r="AK4381" i="1"/>
  <c r="AL4381" i="1" s="1"/>
  <c r="AK7031" i="1"/>
  <c r="AL7031" i="1" s="1"/>
  <c r="AK7762" i="1"/>
  <c r="AL7762" i="1" s="1"/>
  <c r="AK7718" i="1"/>
  <c r="AL7718" i="1" s="1"/>
  <c r="AK10393" i="1"/>
  <c r="AL10393" i="1" s="1"/>
  <c r="AK7136" i="1"/>
  <c r="AL7136" i="1" s="1"/>
  <c r="AK5291" i="1"/>
  <c r="AL5291" i="1" s="1"/>
  <c r="AK5283" i="1"/>
  <c r="AL5283" i="1" s="1"/>
  <c r="AK5272" i="1"/>
  <c r="AL5272" i="1" s="1"/>
  <c r="AK9071" i="1"/>
  <c r="AL9071" i="1" s="1"/>
  <c r="AK10185" i="1"/>
  <c r="AL10185" i="1" s="1"/>
  <c r="AK10174" i="1"/>
  <c r="AL10174" i="1" s="1"/>
  <c r="AK4763" i="1"/>
  <c r="AL4763" i="1" s="1"/>
  <c r="AK4766" i="1"/>
  <c r="AL4766" i="1" s="1"/>
  <c r="AK4976" i="1"/>
  <c r="AL4976" i="1" s="1"/>
  <c r="AK10414" i="1"/>
  <c r="AL10414" i="1" s="1"/>
  <c r="AK10419" i="1"/>
  <c r="AL10419" i="1" s="1"/>
  <c r="AK10610" i="1"/>
  <c r="AL10610" i="1" s="1"/>
  <c r="AK11175" i="1"/>
  <c r="AL11175" i="1" s="1"/>
  <c r="AK7842" i="1"/>
  <c r="AL7842" i="1" s="1"/>
  <c r="AK8350" i="1"/>
  <c r="AL8350" i="1" s="1"/>
  <c r="AK10871" i="1"/>
  <c r="AL10871" i="1" s="1"/>
  <c r="AK10173" i="1"/>
  <c r="AL10173" i="1" s="1"/>
  <c r="AK10034" i="1"/>
  <c r="AL10034" i="1" s="1"/>
  <c r="AK6687" i="1"/>
  <c r="AL6687" i="1" s="1"/>
  <c r="AK7183" i="1"/>
  <c r="AL7183" i="1" s="1"/>
  <c r="AK7105" i="1"/>
  <c r="AL7105" i="1" s="1"/>
  <c r="AK7111" i="1"/>
  <c r="AL7111" i="1" s="1"/>
  <c r="AK7358" i="1"/>
  <c r="AL7358" i="1" s="1"/>
  <c r="AK10115" i="1"/>
  <c r="AL10115" i="1" s="1"/>
  <c r="AK10135" i="1"/>
  <c r="AL10135" i="1" s="1"/>
  <c r="AK9088" i="1"/>
  <c r="AL9088" i="1" s="1"/>
  <c r="AK8419" i="1"/>
  <c r="AL8419" i="1" s="1"/>
  <c r="AK9496" i="1"/>
  <c r="AL9496" i="1" s="1"/>
  <c r="AK9709" i="1"/>
  <c r="AL9709" i="1" s="1"/>
  <c r="AK3472" i="1"/>
  <c r="AL3472" i="1" s="1"/>
  <c r="AK9981" i="1"/>
  <c r="AL9981" i="1" s="1"/>
  <c r="AK5425" i="1"/>
  <c r="AL5425" i="1" s="1"/>
  <c r="AK10761" i="1"/>
  <c r="AL10761" i="1" s="1"/>
  <c r="AK4294" i="1"/>
  <c r="AL4294" i="1" s="1"/>
  <c r="AK9354" i="1"/>
  <c r="AL9354" i="1" s="1"/>
  <c r="AK9296" i="1"/>
  <c r="AL9296" i="1" s="1"/>
  <c r="AK7860" i="1"/>
  <c r="AL7860" i="1" s="1"/>
  <c r="AK6637" i="1"/>
  <c r="AL6637" i="1" s="1"/>
  <c r="AK11202" i="1"/>
  <c r="AL11202" i="1" s="1"/>
  <c r="AK11061" i="1"/>
  <c r="AL11061" i="1" s="1"/>
  <c r="AK10242" i="1"/>
  <c r="AL10242" i="1" s="1"/>
  <c r="AK8068" i="1"/>
  <c r="AL8068" i="1" s="1"/>
  <c r="AK6499" i="1"/>
  <c r="AL6499" i="1" s="1"/>
  <c r="AK8492" i="1"/>
  <c r="AL8492" i="1" s="1"/>
  <c r="AK6813" i="1"/>
  <c r="AL6813" i="1" s="1"/>
  <c r="AK8263" i="1"/>
  <c r="AL8263" i="1" s="1"/>
  <c r="AK11198" i="1"/>
  <c r="AL11198" i="1" s="1"/>
  <c r="AK7085" i="1"/>
  <c r="AL7085" i="1" s="1"/>
  <c r="AK9242" i="1"/>
  <c r="AL9242" i="1" s="1"/>
  <c r="AK11067" i="1"/>
  <c r="AL11067" i="1" s="1"/>
  <c r="AK6729" i="1"/>
  <c r="AL6729" i="1" s="1"/>
  <c r="AK6738" i="1"/>
  <c r="AL6738" i="1" s="1"/>
  <c r="AK7827" i="1"/>
  <c r="AL7827" i="1" s="1"/>
  <c r="AK9266" i="1"/>
  <c r="AL9266" i="1" s="1"/>
  <c r="AK9263" i="1"/>
  <c r="AL9263" i="1" s="1"/>
  <c r="AK8632" i="1"/>
  <c r="AL8632" i="1" s="1"/>
  <c r="AK7059" i="1"/>
  <c r="AL7059" i="1" s="1"/>
  <c r="AK6420" i="1"/>
  <c r="AL6420" i="1" s="1"/>
  <c r="AK4446" i="1"/>
  <c r="AL4446" i="1" s="1"/>
  <c r="AK7650" i="1"/>
  <c r="AL7650" i="1" s="1"/>
  <c r="AK6852" i="1"/>
  <c r="AL6852" i="1" s="1"/>
  <c r="AK6848" i="1"/>
  <c r="AL6848" i="1" s="1"/>
  <c r="AK7039" i="1"/>
  <c r="AL7039" i="1" s="1"/>
  <c r="AK7118" i="1"/>
  <c r="AL7118" i="1" s="1"/>
  <c r="AK4315" i="1"/>
  <c r="AL4315" i="1" s="1"/>
  <c r="AK4318" i="1"/>
  <c r="AL4318" i="1" s="1"/>
  <c r="AK5316" i="1"/>
  <c r="AL5316" i="1" s="1"/>
  <c r="AK5302" i="1"/>
  <c r="AL5302" i="1" s="1"/>
  <c r="AK5659" i="1"/>
  <c r="AL5659" i="1" s="1"/>
  <c r="AK8043" i="1"/>
  <c r="AL8043" i="1" s="1"/>
  <c r="AK9571" i="1"/>
  <c r="AL9571" i="1" s="1"/>
  <c r="AK7919" i="1"/>
  <c r="AL7919" i="1" s="1"/>
  <c r="AK4618" i="1"/>
  <c r="AL4618" i="1" s="1"/>
  <c r="AK9475" i="1"/>
  <c r="AL9475" i="1" s="1"/>
  <c r="AK10168" i="1"/>
  <c r="AL10168" i="1" s="1"/>
  <c r="AK5660" i="1"/>
  <c r="AL5660" i="1" s="1"/>
  <c r="AK8852" i="1"/>
  <c r="AL8852" i="1" s="1"/>
  <c r="AK6417" i="1"/>
  <c r="AL6417" i="1" s="1"/>
  <c r="AK9282" i="1"/>
  <c r="AL9282" i="1" s="1"/>
  <c r="AK5130" i="1"/>
  <c r="AL5130" i="1" s="1"/>
  <c r="AK9473" i="1"/>
  <c r="AL9473" i="1" s="1"/>
  <c r="AK8217" i="1"/>
  <c r="AL8217" i="1" s="1"/>
  <c r="AK6755" i="1"/>
  <c r="AL6755" i="1" s="1"/>
  <c r="AK10009" i="1"/>
  <c r="AL10009" i="1" s="1"/>
  <c r="AK7952" i="1"/>
  <c r="AL7952" i="1" s="1"/>
  <c r="AK6149" i="1"/>
  <c r="AL6149" i="1" s="1"/>
  <c r="AK8156" i="1"/>
  <c r="AL8156" i="1" s="1"/>
  <c r="AK6694" i="1"/>
  <c r="AL6694" i="1" s="1"/>
  <c r="AK9419" i="1"/>
  <c r="AL9419" i="1" s="1"/>
  <c r="AK8207" i="1"/>
  <c r="AL8207" i="1" s="1"/>
  <c r="AK3690" i="1"/>
  <c r="AL3690" i="1" s="1"/>
  <c r="AK8946" i="1"/>
  <c r="AL8946" i="1" s="1"/>
  <c r="AK11011" i="1"/>
  <c r="AL11011" i="1" s="1"/>
  <c r="AK6779" i="1"/>
  <c r="AL6779" i="1" s="1"/>
  <c r="AK6843" i="1"/>
  <c r="AL6843" i="1" s="1"/>
  <c r="AK7995" i="1"/>
  <c r="AL7995" i="1" s="1"/>
  <c r="AK9994" i="1"/>
  <c r="AL9994" i="1" s="1"/>
  <c r="AK8950" i="1"/>
  <c r="AL8950" i="1" s="1"/>
  <c r="AK11236" i="1"/>
  <c r="AL11236" i="1" s="1"/>
  <c r="AK11253" i="1"/>
  <c r="AL11253" i="1" s="1"/>
  <c r="AK11239" i="1"/>
  <c r="AL11239" i="1" s="1"/>
  <c r="AK11246" i="1"/>
  <c r="AL11246" i="1" s="1"/>
  <c r="AK11179" i="1"/>
  <c r="AL11179" i="1" s="1"/>
  <c r="AK5465" i="1"/>
  <c r="AL5465" i="1" s="1"/>
  <c r="AK6369" i="1"/>
  <c r="AL6369" i="1" s="1"/>
  <c r="AK6249" i="1"/>
  <c r="AL6249" i="1" s="1"/>
  <c r="AK6246" i="1"/>
  <c r="AL6246" i="1" s="1"/>
  <c r="AK9436" i="1"/>
  <c r="AL9436" i="1" s="1"/>
  <c r="AK3630" i="1"/>
  <c r="AL3630" i="1" s="1"/>
  <c r="AK3597" i="1"/>
  <c r="AL3597" i="1" s="1"/>
  <c r="AK3642" i="1"/>
  <c r="AL3642" i="1" s="1"/>
  <c r="AK3822" i="1"/>
  <c r="AL3822" i="1" s="1"/>
  <c r="AK3593" i="1"/>
  <c r="AL3593" i="1" s="1"/>
  <c r="AK3805" i="1"/>
  <c r="AL3805" i="1" s="1"/>
  <c r="AK3555" i="1"/>
  <c r="AL3555" i="1" s="1"/>
  <c r="AK7011" i="1"/>
  <c r="AL7011" i="1" s="1"/>
  <c r="AK7005" i="1"/>
  <c r="AL7005" i="1" s="1"/>
  <c r="AK6980" i="1"/>
  <c r="AL6980" i="1" s="1"/>
  <c r="AK10143" i="1"/>
  <c r="AL10143" i="1" s="1"/>
  <c r="AK9957" i="1"/>
  <c r="AL9957" i="1" s="1"/>
  <c r="AK9407" i="1"/>
  <c r="AL9407" i="1" s="1"/>
  <c r="AK4183" i="1"/>
  <c r="AL4183" i="1" s="1"/>
  <c r="AK10819" i="1"/>
  <c r="AL10819" i="1" s="1"/>
  <c r="AK9523" i="1"/>
  <c r="AL9523" i="1" s="1"/>
  <c r="AK8817" i="1"/>
  <c r="AL8817" i="1" s="1"/>
  <c r="AK7457" i="1"/>
  <c r="AL7457" i="1" s="1"/>
  <c r="AK5861" i="1"/>
  <c r="AL5861" i="1" s="1"/>
  <c r="AK5433" i="1"/>
  <c r="AL5433" i="1" s="1"/>
  <c r="AK5428" i="1"/>
  <c r="AL5428" i="1" s="1"/>
  <c r="AK4185" i="1"/>
  <c r="AL4185" i="1" s="1"/>
  <c r="AK3783" i="1"/>
  <c r="AL3783" i="1" s="1"/>
  <c r="AK5509" i="1"/>
  <c r="AL5509" i="1" s="1"/>
  <c r="AK5187" i="1"/>
  <c r="AL5187" i="1" s="1"/>
  <c r="AK5356" i="1"/>
  <c r="AL5356" i="1" s="1"/>
  <c r="AK9275" i="1"/>
  <c r="AL9275" i="1" s="1"/>
  <c r="AK10721" i="1"/>
  <c r="AL10721" i="1" s="1"/>
  <c r="AK3467" i="1"/>
  <c r="AL3467" i="1" s="1"/>
  <c r="AK5850" i="1"/>
  <c r="AL5850" i="1" s="1"/>
  <c r="AK5846" i="1"/>
  <c r="AL5846" i="1" s="1"/>
  <c r="AK5851" i="1"/>
  <c r="AL5851" i="1" s="1"/>
  <c r="AK10756" i="1"/>
  <c r="AL10756" i="1" s="1"/>
  <c r="AK4878" i="1"/>
  <c r="AL4878" i="1" s="1"/>
  <c r="AK5526" i="1"/>
  <c r="AL5526" i="1" s="1"/>
  <c r="AK10297" i="1"/>
  <c r="AL10297" i="1" s="1"/>
  <c r="AK10350" i="1"/>
  <c r="AL10350" i="1" s="1"/>
  <c r="AK6838" i="1"/>
  <c r="AL6838" i="1" s="1"/>
  <c r="AK7145" i="1"/>
  <c r="AL7145" i="1" s="1"/>
  <c r="AK4303" i="1"/>
  <c r="AL4303" i="1" s="1"/>
  <c r="AK4432" i="1"/>
  <c r="AL4432" i="1" s="1"/>
  <c r="AK7471" i="1"/>
  <c r="AL7471" i="1" s="1"/>
  <c r="AK7091" i="1"/>
  <c r="AL7091" i="1" s="1"/>
  <c r="AK3766" i="1"/>
  <c r="AL3766" i="1" s="1"/>
  <c r="AK4172" i="1"/>
  <c r="AL4172" i="1" s="1"/>
  <c r="AK11286" i="1"/>
  <c r="AL11286" i="1" s="1"/>
  <c r="AK5197" i="1"/>
  <c r="AL5197" i="1" s="1"/>
  <c r="AK7087" i="1"/>
  <c r="AL7087" i="1" s="1"/>
  <c r="AK6060" i="1"/>
  <c r="AL6060" i="1" s="1"/>
  <c r="AK9620" i="1"/>
  <c r="AL9620" i="1" s="1"/>
  <c r="AK7271" i="1"/>
  <c r="AL7271" i="1" s="1"/>
  <c r="AK4212" i="1"/>
  <c r="AL4212" i="1" s="1"/>
  <c r="AK4580" i="1"/>
  <c r="AL4580" i="1" s="1"/>
  <c r="AK11143" i="1"/>
  <c r="AL11143" i="1" s="1"/>
  <c r="AK8314" i="1"/>
  <c r="AL8314" i="1" s="1"/>
  <c r="AK7551" i="1"/>
  <c r="AL7551" i="1" s="1"/>
  <c r="AK6016" i="1"/>
  <c r="AL6016" i="1" s="1"/>
  <c r="AK6021" i="1"/>
  <c r="AL6021" i="1" s="1"/>
  <c r="AK9898" i="1"/>
  <c r="AL9898" i="1" s="1"/>
  <c r="AK5988" i="1"/>
  <c r="AL5988" i="1" s="1"/>
  <c r="AK5985" i="1"/>
  <c r="AL5985" i="1" s="1"/>
  <c r="AK9984" i="1"/>
  <c r="AL9984" i="1" s="1"/>
  <c r="AK9586" i="1"/>
  <c r="AL9586" i="1" s="1"/>
  <c r="AK10741" i="1"/>
  <c r="AL10741" i="1" s="1"/>
  <c r="AK6630" i="1"/>
  <c r="AL6630" i="1" s="1"/>
  <c r="AK10619" i="1"/>
  <c r="AL10619" i="1" s="1"/>
  <c r="AK3523" i="1"/>
  <c r="AL3523" i="1" s="1"/>
  <c r="AK3544" i="1"/>
  <c r="AL3544" i="1" s="1"/>
  <c r="AK6332" i="1"/>
  <c r="AL6332" i="1" s="1"/>
  <c r="AK9741" i="1"/>
  <c r="AL9741" i="1" s="1"/>
  <c r="AK10909" i="1"/>
  <c r="AL10909" i="1" s="1"/>
  <c r="AK8813" i="1"/>
  <c r="AL8813" i="1" s="1"/>
  <c r="AK6551" i="1"/>
  <c r="AL6551" i="1" s="1"/>
  <c r="AK10057" i="1"/>
  <c r="AL10057" i="1" s="1"/>
  <c r="AK9393" i="1"/>
  <c r="AL9393" i="1" s="1"/>
  <c r="AK4260" i="1"/>
  <c r="AL4260" i="1" s="1"/>
  <c r="AK5618" i="1"/>
  <c r="AL5618" i="1" s="1"/>
  <c r="AK5341" i="1"/>
  <c r="AL5341" i="1" s="1"/>
  <c r="AK6151" i="1"/>
  <c r="AL6151" i="1" s="1"/>
  <c r="AK10029" i="1"/>
  <c r="AL10029" i="1" s="1"/>
  <c r="AK5813" i="1"/>
  <c r="AL5813" i="1" s="1"/>
  <c r="AK7536" i="1"/>
  <c r="AL7536" i="1" s="1"/>
  <c r="AK8881" i="1"/>
  <c r="AL8881" i="1" s="1"/>
  <c r="AK9723" i="1"/>
  <c r="AL9723" i="1" s="1"/>
  <c r="AK7761" i="1"/>
  <c r="AL7761" i="1" s="1"/>
  <c r="AK10754" i="1"/>
  <c r="AL10754" i="1" s="1"/>
  <c r="AK7914" i="1"/>
  <c r="AL7914" i="1" s="1"/>
  <c r="AK4671" i="1"/>
  <c r="AL4671" i="1" s="1"/>
  <c r="AK4930" i="1"/>
  <c r="AL4930" i="1" s="1"/>
  <c r="AK3697" i="1"/>
  <c r="AL3697" i="1" s="1"/>
  <c r="AK3678" i="1"/>
  <c r="AL3678" i="1" s="1"/>
  <c r="AK7600" i="1"/>
  <c r="AL7600" i="1" s="1"/>
  <c r="AK11082" i="1"/>
  <c r="AL11082" i="1" s="1"/>
  <c r="AK8763" i="1"/>
  <c r="AL8763" i="1" s="1"/>
  <c r="AK8034" i="1"/>
  <c r="AL8034" i="1" s="1"/>
  <c r="AK11232" i="1"/>
  <c r="AL11232" i="1" s="1"/>
  <c r="AK6886" i="1"/>
  <c r="AL6886" i="1" s="1"/>
  <c r="AK8981" i="1"/>
  <c r="AL8981" i="1" s="1"/>
  <c r="AK5552" i="1"/>
  <c r="AL5552" i="1" s="1"/>
  <c r="AK11142" i="1"/>
  <c r="AL11142" i="1" s="1"/>
  <c r="AK11019" i="1"/>
  <c r="AL11019" i="1" s="1"/>
  <c r="AK4376" i="1"/>
  <c r="AL4376" i="1" s="1"/>
  <c r="AK4725" i="1"/>
  <c r="AL4725" i="1" s="1"/>
  <c r="AK4592" i="1"/>
  <c r="AL4592" i="1" s="1"/>
  <c r="AK4249" i="1"/>
  <c r="AL4249" i="1" s="1"/>
  <c r="AK4600" i="1"/>
  <c r="AL4600" i="1" s="1"/>
  <c r="AK5997" i="1"/>
  <c r="AL5997" i="1" s="1"/>
  <c r="AK8734" i="1"/>
  <c r="AL8734" i="1" s="1"/>
  <c r="AK6607" i="1"/>
  <c r="AL6607" i="1" s="1"/>
  <c r="AK5973" i="1"/>
  <c r="AL5973" i="1" s="1"/>
  <c r="AK4875" i="1"/>
  <c r="AL4875" i="1" s="1"/>
  <c r="AK9445" i="1"/>
  <c r="AL9445" i="1" s="1"/>
  <c r="AK3482" i="1"/>
  <c r="AL3482" i="1" s="1"/>
  <c r="AK3541" i="1"/>
  <c r="AL3541" i="1" s="1"/>
  <c r="AK4582" i="1"/>
  <c r="AL4582" i="1" s="1"/>
  <c r="AK6937" i="1"/>
  <c r="AL6937" i="1" s="1"/>
  <c r="AK10920" i="1"/>
  <c r="AL10920" i="1" s="1"/>
  <c r="AK6557" i="1"/>
  <c r="AL6557" i="1" s="1"/>
  <c r="AK5260" i="1"/>
  <c r="AL5260" i="1" s="1"/>
  <c r="AK5094" i="1"/>
  <c r="AL5094" i="1" s="1"/>
  <c r="AK8702" i="1"/>
  <c r="AL8702" i="1" s="1"/>
  <c r="AK9022" i="1"/>
  <c r="AL9022" i="1" s="1"/>
  <c r="AK10388" i="1"/>
  <c r="AL10388" i="1" s="1"/>
  <c r="AK9320" i="1"/>
  <c r="AL9320" i="1" s="1"/>
  <c r="AK5995" i="1"/>
  <c r="AL5995" i="1" s="1"/>
  <c r="AK5892" i="1"/>
  <c r="AL5892" i="1" s="1"/>
  <c r="AK5232" i="1"/>
  <c r="AL5232" i="1" s="1"/>
  <c r="AK8792" i="1"/>
  <c r="AL8792" i="1" s="1"/>
  <c r="AK9814" i="1"/>
  <c r="AL9814" i="1" s="1"/>
  <c r="AK7856" i="1"/>
  <c r="AL7856" i="1" s="1"/>
  <c r="AK7861" i="1"/>
  <c r="AL7861" i="1" s="1"/>
  <c r="AK9844" i="1"/>
  <c r="AL9844" i="1" s="1"/>
  <c r="AK9866" i="1"/>
  <c r="AL9866" i="1" s="1"/>
  <c r="AK7866" i="1"/>
  <c r="AL7866" i="1" s="1"/>
  <c r="AK9865" i="1"/>
  <c r="AL9865" i="1" s="1"/>
  <c r="AK7869" i="1"/>
  <c r="AL7869" i="1" s="1"/>
  <c r="AK5028" i="1"/>
  <c r="AL5028" i="1" s="1"/>
  <c r="AK8963" i="1"/>
  <c r="AL8963" i="1" s="1"/>
  <c r="AK8971" i="1"/>
  <c r="AL8971" i="1" s="1"/>
  <c r="AK8386" i="1"/>
  <c r="AL8386" i="1" s="1"/>
  <c r="AK6474" i="1"/>
  <c r="AL6474" i="1" s="1"/>
  <c r="AK9011" i="1"/>
  <c r="AL9011" i="1" s="1"/>
  <c r="AK6443" i="1"/>
  <c r="AL6443" i="1" s="1"/>
  <c r="AK8965" i="1"/>
  <c r="AL8965" i="1" s="1"/>
  <c r="AK8877" i="1"/>
  <c r="AL8877" i="1" s="1"/>
  <c r="AK4404" i="1"/>
  <c r="AL4404" i="1" s="1"/>
  <c r="AK7926" i="1"/>
  <c r="AL7926" i="1" s="1"/>
  <c r="AK7943" i="1"/>
  <c r="AL7943" i="1" s="1"/>
  <c r="AK8566" i="1"/>
  <c r="AL8566" i="1" s="1"/>
  <c r="AK8892" i="1"/>
  <c r="AL8892" i="1" s="1"/>
  <c r="AK8790" i="1"/>
  <c r="AL8790" i="1" s="1"/>
  <c r="AK9849" i="1"/>
  <c r="AL9849" i="1" s="1"/>
  <c r="AK6472" i="1"/>
  <c r="AL6472" i="1" s="1"/>
  <c r="AK8872" i="1"/>
  <c r="AL8872" i="1" s="1"/>
  <c r="AK6188" i="1"/>
  <c r="AL6188" i="1" s="1"/>
  <c r="AK6153" i="1"/>
  <c r="AL6153" i="1" s="1"/>
  <c r="AK8276" i="1"/>
  <c r="AL8276" i="1" s="1"/>
  <c r="AK8474" i="1"/>
  <c r="AL8474" i="1" s="1"/>
  <c r="AK8588" i="1"/>
  <c r="AL8588" i="1" s="1"/>
  <c r="AK5210" i="1"/>
  <c r="AL5210" i="1" s="1"/>
  <c r="AK4455" i="1"/>
  <c r="AL4455" i="1" s="1"/>
  <c r="AK5219" i="1"/>
  <c r="AL5219" i="1" s="1"/>
  <c r="AK6425" i="1"/>
  <c r="AL6425" i="1" s="1"/>
  <c r="AK4631" i="1"/>
  <c r="AL4631" i="1" s="1"/>
  <c r="AK8937" i="1"/>
  <c r="AL8937" i="1" s="1"/>
  <c r="AK4519" i="1"/>
  <c r="AL4519" i="1" s="1"/>
  <c r="AK8751" i="1"/>
  <c r="AL8751" i="1" s="1"/>
  <c r="AK8186" i="1"/>
  <c r="AL8186" i="1" s="1"/>
  <c r="AK8612" i="1"/>
  <c r="AL8612" i="1" s="1"/>
  <c r="AK8353" i="1"/>
  <c r="AL8353" i="1" s="1"/>
  <c r="AK8141" i="1"/>
  <c r="AL8141" i="1" s="1"/>
  <c r="AK8987" i="1"/>
  <c r="AL8987" i="1" s="1"/>
  <c r="AK10016" i="1"/>
  <c r="AL10016" i="1" s="1"/>
  <c r="AK5822" i="1"/>
  <c r="AL5822" i="1" s="1"/>
  <c r="AK8998" i="1"/>
  <c r="AL8998" i="1" s="1"/>
  <c r="AK4527" i="1"/>
  <c r="AL4527" i="1" s="1"/>
  <c r="AK4532" i="1"/>
  <c r="AL4532" i="1" s="1"/>
  <c r="AK7355" i="1"/>
  <c r="AL7355" i="1" s="1"/>
  <c r="AK10663" i="1"/>
  <c r="AL10663" i="1" s="1"/>
  <c r="AK5567" i="1"/>
  <c r="AL5567" i="1" s="1"/>
  <c r="AK7500" i="1"/>
  <c r="AL7500" i="1" s="1"/>
  <c r="AK7489" i="1"/>
  <c r="AL7489" i="1" s="1"/>
  <c r="AK5204" i="1"/>
  <c r="AL5204" i="1" s="1"/>
  <c r="AK4958" i="1"/>
  <c r="AL4958" i="1" s="1"/>
  <c r="AK8398" i="1"/>
  <c r="AL8398" i="1" s="1"/>
  <c r="AK10765" i="1"/>
  <c r="AL10765" i="1" s="1"/>
  <c r="AK5606" i="1"/>
  <c r="AL5606" i="1" s="1"/>
  <c r="AK9750" i="1"/>
  <c r="AL9750" i="1" s="1"/>
  <c r="AK8417" i="1"/>
  <c r="AL8417" i="1" s="1"/>
  <c r="AK8432" i="1"/>
  <c r="AL8432" i="1" s="1"/>
  <c r="AK8427" i="1"/>
  <c r="AL8427" i="1" s="1"/>
  <c r="AK5098" i="1"/>
  <c r="AL5098" i="1" s="1"/>
  <c r="AK10805" i="1"/>
  <c r="AL10805" i="1" s="1"/>
  <c r="AK6433" i="1"/>
  <c r="AL6433" i="1" s="1"/>
  <c r="AK7882" i="1"/>
  <c r="AL7882" i="1" s="1"/>
  <c r="AK7704" i="1"/>
  <c r="AL7704" i="1" s="1"/>
  <c r="AK4362" i="1"/>
  <c r="AL4362" i="1" s="1"/>
  <c r="AK4605" i="1"/>
  <c r="AL4605" i="1" s="1"/>
  <c r="AK6538" i="1"/>
  <c r="AL6538" i="1" s="1"/>
  <c r="AK10226" i="1"/>
  <c r="AL10226" i="1" s="1"/>
  <c r="AK8124" i="1"/>
  <c r="AL8124" i="1" s="1"/>
  <c r="AK10814" i="1"/>
  <c r="AL10814" i="1" s="1"/>
  <c r="AK5111" i="1"/>
  <c r="AL5111" i="1" s="1"/>
  <c r="AK9188" i="1"/>
  <c r="AL9188" i="1" s="1"/>
  <c r="AK7527" i="1"/>
  <c r="AL7527" i="1" s="1"/>
  <c r="AK4366" i="1"/>
  <c r="AL4366" i="1" s="1"/>
  <c r="AK10361" i="1"/>
  <c r="AL10361" i="1" s="1"/>
  <c r="AK4637" i="1"/>
  <c r="AL4637" i="1" s="1"/>
  <c r="AK5767" i="1"/>
  <c r="AL5767" i="1" s="1"/>
  <c r="AK4348" i="1"/>
  <c r="AL4348" i="1" s="1"/>
  <c r="AK9173" i="1"/>
  <c r="AL9173" i="1" s="1"/>
  <c r="AK7320" i="1"/>
  <c r="AL7320" i="1" s="1"/>
  <c r="AK11070" i="1"/>
  <c r="AL11070" i="1" s="1"/>
  <c r="AK4483" i="1"/>
  <c r="AL4483" i="1" s="1"/>
  <c r="AK9054" i="1"/>
  <c r="AL9054" i="1" s="1"/>
  <c r="AK8117" i="1"/>
  <c r="AL8117" i="1" s="1"/>
  <c r="AK8940" i="1"/>
  <c r="AL8940" i="1" s="1"/>
  <c r="AK11013" i="1"/>
  <c r="AL11013" i="1" s="1"/>
  <c r="AK4819" i="1"/>
  <c r="AL4819" i="1" s="1"/>
  <c r="AK4957" i="1"/>
  <c r="AL4957" i="1" s="1"/>
  <c r="AK5522" i="1"/>
  <c r="AL5522" i="1" s="1"/>
  <c r="AK7321" i="1"/>
  <c r="AL7321" i="1" s="1"/>
  <c r="AK9889" i="1"/>
  <c r="AL9889" i="1" s="1"/>
  <c r="AK10703" i="1"/>
  <c r="AL10703" i="1" s="1"/>
  <c r="AK6930" i="1"/>
  <c r="AL6930" i="1" s="1"/>
  <c r="AK6192" i="1"/>
  <c r="AL6192" i="1" s="1"/>
  <c r="AK5077" i="1"/>
  <c r="AL5077" i="1" s="1"/>
  <c r="AK6309" i="1"/>
  <c r="AL6309" i="1" s="1"/>
  <c r="AK10539" i="1"/>
  <c r="AL10539" i="1" s="1"/>
  <c r="AK8335" i="1"/>
  <c r="AL8335" i="1" s="1"/>
  <c r="AK10083" i="1"/>
  <c r="AL10083" i="1" s="1"/>
  <c r="AK5046" i="1"/>
  <c r="AL5046" i="1" s="1"/>
  <c r="AK4261" i="1"/>
  <c r="AL4261" i="1" s="1"/>
  <c r="AK5485" i="1"/>
  <c r="AL5485" i="1" s="1"/>
  <c r="AK5051" i="1"/>
  <c r="AL5051" i="1" s="1"/>
  <c r="AK5078" i="1"/>
  <c r="AL5078" i="1" s="1"/>
  <c r="AK5156" i="1"/>
  <c r="AL5156" i="1" s="1"/>
  <c r="AK10489" i="1"/>
  <c r="AL10489" i="1" s="1"/>
  <c r="AK10471" i="1"/>
  <c r="AL10471" i="1" s="1"/>
  <c r="AK5473" i="1"/>
  <c r="AL5473" i="1" s="1"/>
  <c r="AK10383" i="1"/>
  <c r="AL10383" i="1" s="1"/>
  <c r="AK4748" i="1"/>
  <c r="AL4748" i="1" s="1"/>
  <c r="AK7675" i="1"/>
  <c r="AL7675" i="1" s="1"/>
  <c r="AK8331" i="1"/>
  <c r="AL8331" i="1" s="1"/>
  <c r="AK4828" i="1"/>
  <c r="AL4828" i="1" s="1"/>
  <c r="AK5699" i="1"/>
  <c r="AL5699" i="1" s="1"/>
  <c r="AK10855" i="1"/>
  <c r="AL10855" i="1" s="1"/>
  <c r="AK6194" i="1"/>
  <c r="AL6194" i="1" s="1"/>
  <c r="AK3499" i="1"/>
  <c r="AL3499" i="1" s="1"/>
  <c r="AK9928" i="1"/>
  <c r="AL9928" i="1" s="1"/>
  <c r="AK8293" i="1"/>
  <c r="AL8293" i="1" s="1"/>
  <c r="AK10440" i="1"/>
  <c r="AL10440" i="1" s="1"/>
  <c r="AK5533" i="1"/>
  <c r="AL5533" i="1" s="1"/>
  <c r="AK10664" i="1"/>
  <c r="AL10664" i="1" s="1"/>
  <c r="AK10675" i="1"/>
  <c r="AL10675" i="1" s="1"/>
  <c r="AK8709" i="1"/>
  <c r="AL8709" i="1" s="1"/>
  <c r="AK9230" i="1"/>
  <c r="AL9230" i="1" s="1"/>
  <c r="AK8469" i="1"/>
  <c r="AL8469" i="1" s="1"/>
  <c r="AK10888" i="1"/>
  <c r="AL10888" i="1" s="1"/>
  <c r="AK6999" i="1"/>
  <c r="AL6999" i="1" s="1"/>
  <c r="AK8944" i="1"/>
  <c r="AL8944" i="1" s="1"/>
  <c r="AK4226" i="1"/>
  <c r="AL4226" i="1" s="1"/>
  <c r="AK8357" i="1"/>
  <c r="AL8357" i="1" s="1"/>
  <c r="AK8649" i="1"/>
  <c r="AL8649" i="1" s="1"/>
  <c r="AK9243" i="1"/>
  <c r="AL9243" i="1" s="1"/>
  <c r="AK3815" i="1"/>
  <c r="AL3815" i="1" s="1"/>
  <c r="AK6640" i="1"/>
  <c r="AL6640" i="1" s="1"/>
  <c r="AK6034" i="1"/>
  <c r="AL6034" i="1" s="1"/>
  <c r="AK9580" i="1"/>
  <c r="AL9580" i="1" s="1"/>
  <c r="AK6520" i="1"/>
  <c r="AL6520" i="1" s="1"/>
  <c r="AK10218" i="1"/>
  <c r="AL10218" i="1" s="1"/>
  <c r="AK6510" i="1"/>
  <c r="AL6510" i="1" s="1"/>
  <c r="AK10878" i="1"/>
  <c r="AL10878" i="1" s="1"/>
  <c r="AK8105" i="1"/>
  <c r="AL8105" i="1" s="1"/>
  <c r="AK9977" i="1"/>
  <c r="AL9977" i="1" s="1"/>
  <c r="AK7976" i="1"/>
  <c r="AL7976" i="1" s="1"/>
  <c r="AK7755" i="1"/>
  <c r="AL7755" i="1" s="1"/>
  <c r="AK8605" i="1"/>
  <c r="AL8605" i="1" s="1"/>
  <c r="AK3720" i="1"/>
  <c r="AL3720" i="1" s="1"/>
  <c r="AK5726" i="1"/>
  <c r="AL5726" i="1" s="1"/>
  <c r="AK7220" i="1"/>
  <c r="AL7220" i="1" s="1"/>
  <c r="AK7181" i="1"/>
  <c r="AL7181" i="1" s="1"/>
  <c r="AK6616" i="1"/>
  <c r="AL6616" i="1" s="1"/>
  <c r="AK6992" i="1"/>
  <c r="AL6992" i="1" s="1"/>
  <c r="AK6828" i="1"/>
  <c r="AL6828" i="1" s="1"/>
  <c r="AK10265" i="1"/>
  <c r="AL10265" i="1" s="1"/>
  <c r="AK9595" i="1"/>
  <c r="AL9595" i="1" s="1"/>
  <c r="AK4815" i="1"/>
  <c r="AL4815" i="1" s="1"/>
  <c r="AK8327" i="1"/>
  <c r="AL8327" i="1" s="1"/>
  <c r="AK7896" i="1"/>
  <c r="AL7896" i="1" s="1"/>
  <c r="AK9146" i="1"/>
  <c r="AL9146" i="1" s="1"/>
  <c r="AK8827" i="1"/>
  <c r="AL8827" i="1" s="1"/>
  <c r="AK7133" i="1"/>
  <c r="AL7133" i="1" s="1"/>
  <c r="AK4382" i="1"/>
  <c r="AL4382" i="1" s="1"/>
  <c r="AK7235" i="1"/>
  <c r="AL7235" i="1" s="1"/>
  <c r="AK7112" i="1"/>
  <c r="AL7112" i="1" s="1"/>
  <c r="AK7043" i="1"/>
  <c r="AL7043" i="1" s="1"/>
  <c r="AK7130" i="1"/>
  <c r="AL7130" i="1" s="1"/>
  <c r="AK7240" i="1"/>
  <c r="AL7240" i="1" s="1"/>
  <c r="AK9076" i="1"/>
  <c r="AL9076" i="1" s="1"/>
  <c r="AK7285" i="1"/>
  <c r="AL7285" i="1" s="1"/>
  <c r="AK9073" i="1"/>
  <c r="AL9073" i="1" s="1"/>
  <c r="AK10180" i="1"/>
  <c r="AL10180" i="1" s="1"/>
  <c r="AK7365" i="1"/>
  <c r="AL7365" i="1" s="1"/>
  <c r="AK4786" i="1"/>
  <c r="AL4786" i="1" s="1"/>
  <c r="AK4778" i="1"/>
  <c r="AL4778" i="1" s="1"/>
  <c r="AK10422" i="1"/>
  <c r="AL10422" i="1" s="1"/>
  <c r="AK9430" i="1"/>
  <c r="AL9430" i="1" s="1"/>
  <c r="AK7467" i="1"/>
  <c r="AL7467" i="1" s="1"/>
  <c r="AK10187" i="1"/>
  <c r="AL10187" i="1" s="1"/>
  <c r="AK6689" i="1"/>
  <c r="AL6689" i="1" s="1"/>
  <c r="AK7186" i="1"/>
  <c r="AL7186" i="1" s="1"/>
  <c r="AK6705" i="1"/>
  <c r="AL6705" i="1" s="1"/>
  <c r="AK9714" i="1"/>
  <c r="AL9714" i="1" s="1"/>
  <c r="AK10110" i="1"/>
  <c r="AL10110" i="1" s="1"/>
  <c r="AK3790" i="1"/>
  <c r="AL3790" i="1" s="1"/>
  <c r="AK8093" i="1"/>
  <c r="AL8093" i="1" s="1"/>
  <c r="AK7101" i="1"/>
  <c r="AL7101" i="1" s="1"/>
  <c r="AK9619" i="1"/>
  <c r="AL9619" i="1" s="1"/>
  <c r="AK5448" i="1"/>
  <c r="AL5448" i="1" s="1"/>
  <c r="AK3491" i="1"/>
  <c r="AL3491" i="1" s="1"/>
  <c r="AK3478" i="1"/>
  <c r="AL3478" i="1" s="1"/>
  <c r="AK9404" i="1"/>
  <c r="AL9404" i="1" s="1"/>
  <c r="AK5290" i="1"/>
  <c r="AL5290" i="1" s="1"/>
  <c r="AK3748" i="1"/>
  <c r="AL3748" i="1" s="1"/>
  <c r="AK4962" i="1"/>
  <c r="AL4962" i="1" s="1"/>
  <c r="AK4293" i="1"/>
  <c r="AL4293" i="1" s="1"/>
  <c r="AK4554" i="1"/>
  <c r="AL4554" i="1" s="1"/>
  <c r="AK5681" i="1"/>
  <c r="AL5681" i="1" s="1"/>
  <c r="AK5789" i="1"/>
  <c r="AL5789" i="1" s="1"/>
  <c r="AK11055" i="1"/>
  <c r="AL11055" i="1" s="1"/>
  <c r="AK11208" i="1"/>
  <c r="AL11208" i="1" s="1"/>
  <c r="AK8058" i="1"/>
  <c r="AL8058" i="1" s="1"/>
  <c r="AK6500" i="1"/>
  <c r="AL6500" i="1" s="1"/>
  <c r="AK8498" i="1"/>
  <c r="AL8498" i="1" s="1"/>
  <c r="AK9136" i="1"/>
  <c r="AL9136" i="1" s="1"/>
  <c r="AK7228" i="1"/>
  <c r="AL7228" i="1" s="1"/>
  <c r="AK8244" i="1"/>
  <c r="AL8244" i="1" s="1"/>
  <c r="AK4761" i="1"/>
  <c r="AL4761" i="1" s="1"/>
  <c r="AK9116" i="1"/>
  <c r="AL9116" i="1" s="1"/>
  <c r="AK7248" i="1"/>
  <c r="AL7248" i="1" s="1"/>
  <c r="AK7427" i="1"/>
  <c r="AL7427" i="1" s="1"/>
  <c r="AK6633" i="1"/>
  <c r="AL6633" i="1" s="1"/>
  <c r="AK6712" i="1"/>
  <c r="AL6712" i="1" s="1"/>
  <c r="AK11306" i="1"/>
  <c r="AL11306" i="1" s="1"/>
  <c r="AK6487" i="1"/>
  <c r="AL6487" i="1" s="1"/>
  <c r="AK8248" i="1"/>
  <c r="AL8248" i="1" s="1"/>
  <c r="AK8051" i="1"/>
  <c r="AL8051" i="1" s="1"/>
  <c r="AK8833" i="1"/>
  <c r="AL8833" i="1" s="1"/>
  <c r="AK6723" i="1"/>
  <c r="AL6723" i="1" s="1"/>
  <c r="AK5309" i="1"/>
  <c r="AL5309" i="1" s="1"/>
  <c r="AK9267" i="1"/>
  <c r="AL9267" i="1" s="1"/>
  <c r="AK9369" i="1"/>
  <c r="AL9369" i="1" s="1"/>
  <c r="AK10693" i="1"/>
  <c r="AL10693" i="1" s="1"/>
  <c r="AK6030" i="1"/>
  <c r="AL6030" i="1" s="1"/>
  <c r="AK8837" i="1"/>
  <c r="AL8837" i="1" s="1"/>
  <c r="AK4487" i="1"/>
  <c r="AL4487" i="1" s="1"/>
  <c r="AK7651" i="1"/>
  <c r="AL7651" i="1" s="1"/>
  <c r="AK4408" i="1"/>
  <c r="AL4408" i="1" s="1"/>
  <c r="AK6872" i="1"/>
  <c r="AL6872" i="1" s="1"/>
  <c r="AK6861" i="1"/>
  <c r="AL6861" i="1" s="1"/>
  <c r="AK7121" i="1"/>
  <c r="AL7121" i="1" s="1"/>
  <c r="AK4308" i="1"/>
  <c r="AL4308" i="1" s="1"/>
  <c r="AK5683" i="1"/>
  <c r="AL5683" i="1" s="1"/>
  <c r="AK5682" i="1"/>
  <c r="AL5682" i="1" s="1"/>
  <c r="AK9392" i="1"/>
  <c r="AL9392" i="1" s="1"/>
  <c r="AK10628" i="1"/>
  <c r="AL10628" i="1" s="1"/>
  <c r="AK11268" i="1"/>
  <c r="AL11268" i="1" s="1"/>
  <c r="AK9831" i="1"/>
  <c r="AL9831" i="1" s="1"/>
  <c r="AK8497" i="1"/>
  <c r="AL8497" i="1" s="1"/>
  <c r="AK10272" i="1"/>
  <c r="AL10272" i="1" s="1"/>
  <c r="AK4628" i="1"/>
  <c r="AL4628" i="1" s="1"/>
  <c r="AK5125" i="1"/>
  <c r="AL5125" i="1" s="1"/>
  <c r="AK4824" i="1"/>
  <c r="AL4824" i="1" s="1"/>
  <c r="AK9916" i="1"/>
  <c r="AL9916" i="1" s="1"/>
  <c r="AK7799" i="1"/>
  <c r="AL7799" i="1" s="1"/>
  <c r="AK6382" i="1"/>
  <c r="AL6382" i="1" s="1"/>
  <c r="AK10002" i="1"/>
  <c r="AL10002" i="1" s="1"/>
  <c r="AK8019" i="1"/>
  <c r="AL8019" i="1" s="1"/>
  <c r="AK6383" i="1"/>
  <c r="AL6383" i="1" s="1"/>
  <c r="AK9530" i="1"/>
  <c r="AL9530" i="1" s="1"/>
  <c r="AK5467" i="1"/>
  <c r="AL5467" i="1" s="1"/>
  <c r="AK9563" i="1"/>
  <c r="AL9563" i="1" s="1"/>
  <c r="AK6437" i="1"/>
  <c r="AL6437" i="1" s="1"/>
  <c r="AK5033" i="1"/>
  <c r="AL5033" i="1" s="1"/>
  <c r="AK7086" i="1"/>
  <c r="AL7086" i="1" s="1"/>
  <c r="AK3802" i="1"/>
  <c r="AL3802" i="1" s="1"/>
  <c r="AK8840" i="1"/>
  <c r="AL8840" i="1" s="1"/>
  <c r="AK3683" i="1"/>
  <c r="AL3683" i="1" s="1"/>
  <c r="AK10406" i="1"/>
  <c r="AL10406" i="1" s="1"/>
  <c r="AK6945" i="1"/>
  <c r="AL6945" i="1" s="1"/>
  <c r="AK6844" i="1"/>
  <c r="AL6844" i="1" s="1"/>
  <c r="AK10089" i="1"/>
  <c r="AL10089" i="1" s="1"/>
  <c r="AK9270" i="1"/>
  <c r="AL9270" i="1" s="1"/>
  <c r="AK11224" i="1"/>
  <c r="AL11224" i="1" s="1"/>
  <c r="AK11077" i="1"/>
  <c r="AL11077" i="1" s="1"/>
  <c r="AK11212" i="1"/>
  <c r="AL11212" i="1" s="1"/>
  <c r="AK11152" i="1"/>
  <c r="AL11152" i="1" s="1"/>
  <c r="AK11259" i="1"/>
  <c r="AL11259" i="1" s="1"/>
  <c r="AK7656" i="1"/>
  <c r="AL7656" i="1" s="1"/>
  <c r="AK11154" i="1"/>
  <c r="AL11154" i="1" s="1"/>
  <c r="AK5209" i="1"/>
  <c r="AL5209" i="1" s="1"/>
  <c r="AK10405" i="1"/>
  <c r="AL10405" i="1" s="1"/>
  <c r="AK6257" i="1"/>
  <c r="AL6257" i="1" s="1"/>
  <c r="AK8675" i="1"/>
  <c r="AL8675" i="1" s="1"/>
  <c r="AK9310" i="1"/>
  <c r="AL9310" i="1" s="1"/>
  <c r="AK3605" i="1"/>
  <c r="AL3605" i="1" s="1"/>
  <c r="AK6753" i="1"/>
  <c r="AL6753" i="1" s="1"/>
  <c r="AK3562" i="1"/>
  <c r="AL3562" i="1" s="1"/>
  <c r="AK3581" i="1"/>
  <c r="AL3581" i="1" s="1"/>
  <c r="AK8102" i="1"/>
  <c r="AL8102" i="1" s="1"/>
  <c r="AK6962" i="1"/>
  <c r="AL6962" i="1" s="1"/>
  <c r="AK6976" i="1"/>
  <c r="AL6976" i="1" s="1"/>
  <c r="AK10131" i="1"/>
  <c r="AL10131" i="1" s="1"/>
  <c r="AK9399" i="1"/>
  <c r="AL9399" i="1" s="1"/>
  <c r="AK6029" i="1"/>
  <c r="AL6029" i="1" s="1"/>
  <c r="AK8113" i="1"/>
  <c r="AL8113" i="1" s="1"/>
  <c r="AK6589" i="1"/>
  <c r="AL6589" i="1" s="1"/>
  <c r="AK10818" i="1"/>
  <c r="AL10818" i="1" s="1"/>
  <c r="AK9411" i="1"/>
  <c r="AL9411" i="1" s="1"/>
  <c r="AK10380" i="1"/>
  <c r="AL10380" i="1" s="1"/>
  <c r="AK8820" i="1"/>
  <c r="AL8820" i="1" s="1"/>
  <c r="AK5429" i="1"/>
  <c r="AL5429" i="1" s="1"/>
  <c r="AK5434" i="1"/>
  <c r="AL5434" i="1" s="1"/>
  <c r="AK9318" i="1"/>
  <c r="AL9318" i="1" s="1"/>
  <c r="AK8159" i="1"/>
  <c r="AL8159" i="1" s="1"/>
  <c r="AK4197" i="1"/>
  <c r="AL4197" i="1" s="1"/>
  <c r="AK4190" i="1"/>
  <c r="AL4190" i="1" s="1"/>
  <c r="AK5379" i="1"/>
  <c r="AL5379" i="1" s="1"/>
  <c r="AK5173" i="1"/>
  <c r="AL5173" i="1" s="1"/>
  <c r="AK6097" i="1"/>
  <c r="AL6097" i="1" s="1"/>
  <c r="AK9093" i="1"/>
  <c r="AL9093" i="1" s="1"/>
  <c r="AK5919" i="1"/>
  <c r="AL5919" i="1" s="1"/>
  <c r="AK9276" i="1"/>
  <c r="AL9276" i="1" s="1"/>
  <c r="AK8138" i="1"/>
  <c r="AL8138" i="1" s="1"/>
  <c r="AK10647" i="1"/>
  <c r="AL10647" i="1" s="1"/>
  <c r="AK10712" i="1"/>
  <c r="AL10712" i="1" s="1"/>
  <c r="AK6083" i="1"/>
  <c r="AL6083" i="1" s="1"/>
  <c r="AK6947" i="1"/>
  <c r="AL6947" i="1" s="1"/>
  <c r="AK5855" i="1"/>
  <c r="AL5855" i="1" s="1"/>
  <c r="AK5844" i="1"/>
  <c r="AL5844" i="1" s="1"/>
  <c r="AK5847" i="1"/>
  <c r="AL5847" i="1" s="1"/>
  <c r="AK10049" i="1"/>
  <c r="AL10049" i="1" s="1"/>
  <c r="AK7635" i="1"/>
  <c r="AL7635" i="1" s="1"/>
  <c r="AK10079" i="1"/>
  <c r="AL10079" i="1" s="1"/>
  <c r="AK5809" i="1"/>
  <c r="AL5809" i="1" s="1"/>
  <c r="AK6372" i="1"/>
  <c r="AL6372" i="1" s="1"/>
  <c r="AK7171" i="1"/>
  <c r="AL7171" i="1" s="1"/>
  <c r="AK8099" i="1"/>
  <c r="AL8099" i="1" s="1"/>
  <c r="AK6837" i="1"/>
  <c r="AL6837" i="1" s="1"/>
  <c r="AK4428" i="1"/>
  <c r="AL4428" i="1" s="1"/>
  <c r="AK9765" i="1"/>
  <c r="AL9765" i="1" s="1"/>
  <c r="AK7904" i="1"/>
  <c r="AL7904" i="1" s="1"/>
  <c r="AK7628" i="1"/>
  <c r="AL7628" i="1" s="1"/>
  <c r="AK5738" i="1"/>
  <c r="AL5738" i="1" s="1"/>
  <c r="AK5904" i="1"/>
  <c r="AL5904" i="1" s="1"/>
  <c r="AK3695" i="1"/>
  <c r="AL3695" i="1" s="1"/>
  <c r="AK4239" i="1"/>
  <c r="AL4239" i="1" s="1"/>
  <c r="AK10341" i="1"/>
  <c r="AL10341" i="1" s="1"/>
  <c r="AK4174" i="1"/>
  <c r="AL4174" i="1" s="1"/>
  <c r="AK3742" i="1"/>
  <c r="AL3742" i="1" s="1"/>
  <c r="AK3468" i="1"/>
  <c r="AL3468" i="1" s="1"/>
  <c r="AK9383" i="1"/>
  <c r="AL9383" i="1" s="1"/>
  <c r="AK4437" i="1"/>
  <c r="AL4437" i="1" s="1"/>
  <c r="AK4539" i="1"/>
  <c r="AL4539" i="1" s="1"/>
  <c r="AK4498" i="1"/>
  <c r="AL4498" i="1" s="1"/>
  <c r="AK4755" i="1"/>
  <c r="AL4755" i="1" s="1"/>
  <c r="AK7300" i="1"/>
  <c r="AL7300" i="1" s="1"/>
  <c r="AK4207" i="1"/>
  <c r="AL4207" i="1" s="1"/>
  <c r="AK4205" i="1"/>
  <c r="AL4205" i="1" s="1"/>
  <c r="AK10243" i="1"/>
  <c r="AL10243" i="1" s="1"/>
  <c r="AK10773" i="1"/>
  <c r="AL10773" i="1" s="1"/>
  <c r="AK6022" i="1"/>
  <c r="AL6022" i="1" s="1"/>
  <c r="AK4587" i="1"/>
  <c r="AL4587" i="1" s="1"/>
  <c r="AK8874" i="1"/>
  <c r="AL8874" i="1" s="1"/>
  <c r="AK6603" i="1"/>
  <c r="AL6603" i="1" s="1"/>
  <c r="AK10015" i="1"/>
  <c r="AL10015" i="1" s="1"/>
  <c r="AK9881" i="1"/>
  <c r="AL9881" i="1" s="1"/>
  <c r="AK9919" i="1"/>
  <c r="AL9919" i="1" s="1"/>
  <c r="AK9416" i="1"/>
  <c r="AL9416" i="1" s="1"/>
  <c r="AK9522" i="1"/>
  <c r="AL9522" i="1" s="1"/>
  <c r="AK10892" i="1"/>
  <c r="AL10892" i="1" s="1"/>
  <c r="AK8835" i="1"/>
  <c r="AL8835" i="1" s="1"/>
  <c r="AK3769" i="1"/>
  <c r="AL3769" i="1" s="1"/>
  <c r="AK10918" i="1"/>
  <c r="AL10918" i="1" s="1"/>
  <c r="AK9922" i="1"/>
  <c r="AL9922" i="1" s="1"/>
  <c r="AK9218" i="1"/>
  <c r="AL9218" i="1" s="1"/>
  <c r="AK6564" i="1"/>
  <c r="AL6564" i="1" s="1"/>
  <c r="AK6555" i="1"/>
  <c r="AL6555" i="1" s="1"/>
  <c r="AK9428" i="1"/>
  <c r="AL9428" i="1" s="1"/>
  <c r="AK4662" i="1"/>
  <c r="AL4662" i="1" s="1"/>
  <c r="AK8558" i="1"/>
  <c r="AL8558" i="1" s="1"/>
  <c r="AK6459" i="1"/>
  <c r="AL6459" i="1" s="1"/>
  <c r="AK5004" i="1"/>
  <c r="AL5004" i="1" s="1"/>
  <c r="AK11133" i="1"/>
  <c r="AL11133" i="1" s="1"/>
  <c r="AK6923" i="1"/>
  <c r="AL6923" i="1" s="1"/>
  <c r="AK8704" i="1"/>
  <c r="AL8704" i="1" s="1"/>
  <c r="AK6411" i="1"/>
  <c r="AL6411" i="1" s="1"/>
  <c r="AK8653" i="1"/>
  <c r="AL8653" i="1" s="1"/>
  <c r="AK10645" i="1"/>
  <c r="AL10645" i="1" s="1"/>
  <c r="AK5710" i="1"/>
  <c r="AL5710" i="1" s="1"/>
  <c r="AK5510" i="1"/>
  <c r="AL5510" i="1" s="1"/>
  <c r="AK11251" i="1"/>
  <c r="AL11251" i="1" s="1"/>
  <c r="AK6601" i="1"/>
  <c r="AL6601" i="1" s="1"/>
  <c r="AK5109" i="1"/>
  <c r="AL5109" i="1" s="1"/>
  <c r="AK5862" i="1"/>
  <c r="AL5862" i="1" s="1"/>
  <c r="AK5400" i="1"/>
  <c r="AL5400" i="1" s="1"/>
  <c r="AK4940" i="1"/>
  <c r="AL4940" i="1" s="1"/>
  <c r="AK10859" i="1"/>
  <c r="AL10859" i="1" s="1"/>
  <c r="AK4374" i="1"/>
  <c r="AL4374" i="1" s="1"/>
  <c r="AK4552" i="1"/>
  <c r="AL4552" i="1" s="1"/>
  <c r="AK4549" i="1"/>
  <c r="AL4549" i="1" s="1"/>
  <c r="AK4291" i="1"/>
  <c r="AL4291" i="1" s="1"/>
  <c r="AK3714" i="1"/>
  <c r="AL3714" i="1" s="1"/>
  <c r="AK9871" i="1"/>
  <c r="AL9871" i="1" s="1"/>
  <c r="AK3709" i="1"/>
  <c r="AL3709" i="1" s="1"/>
  <c r="AK3711" i="1"/>
  <c r="AL3711" i="1" s="1"/>
  <c r="AK8979" i="1"/>
  <c r="AL8979" i="1" s="1"/>
  <c r="AK8982" i="1"/>
  <c r="AL8982" i="1" s="1"/>
  <c r="AK10924" i="1"/>
  <c r="AL10924" i="1" s="1"/>
  <c r="AK8223" i="1"/>
  <c r="AL8223" i="1" s="1"/>
  <c r="AK4464" i="1"/>
  <c r="AL4464" i="1" s="1"/>
  <c r="AK4248" i="1"/>
  <c r="AL4248" i="1" s="1"/>
  <c r="AK4720" i="1"/>
  <c r="AL4720" i="1" s="1"/>
  <c r="AK5884" i="1"/>
  <c r="AL5884" i="1" s="1"/>
  <c r="AK8732" i="1"/>
  <c r="AL8732" i="1" s="1"/>
  <c r="AK6586" i="1"/>
  <c r="AL6586" i="1" s="1"/>
  <c r="AK5964" i="1"/>
  <c r="AL5964" i="1" s="1"/>
  <c r="AK4541" i="1"/>
  <c r="AL4541" i="1" s="1"/>
  <c r="AK7924" i="1"/>
  <c r="AL7924" i="1" s="1"/>
  <c r="AK8640" i="1"/>
  <c r="AL8640" i="1" s="1"/>
  <c r="AK5527" i="1"/>
  <c r="AL5527" i="1" s="1"/>
  <c r="AK4575" i="1"/>
  <c r="AL4575" i="1" s="1"/>
  <c r="AK4548" i="1"/>
  <c r="AL4548" i="1" s="1"/>
  <c r="AK3673" i="1"/>
  <c r="AL3673" i="1" s="1"/>
  <c r="AK3668" i="1"/>
  <c r="AL3668" i="1" s="1"/>
  <c r="AK6888" i="1"/>
  <c r="AL6888" i="1" s="1"/>
  <c r="AK11276" i="1"/>
  <c r="AL11276" i="1" s="1"/>
  <c r="AK6693" i="1"/>
  <c r="AL6693" i="1" s="1"/>
  <c r="AK8637" i="1"/>
  <c r="AL8637" i="1" s="1"/>
  <c r="AK4180" i="1"/>
  <c r="AL4180" i="1" s="1"/>
  <c r="AK4263" i="1"/>
  <c r="AL4263" i="1" s="1"/>
  <c r="AK5727" i="1"/>
  <c r="AL5727" i="1" s="1"/>
  <c r="AK5992" i="1"/>
  <c r="AL5992" i="1" s="1"/>
  <c r="AK5882" i="1"/>
  <c r="AL5882" i="1" s="1"/>
  <c r="AK10065" i="1"/>
  <c r="AL10065" i="1" s="1"/>
  <c r="AK10270" i="1"/>
  <c r="AL10270" i="1" s="1"/>
  <c r="AK4876" i="1"/>
  <c r="AL4876" i="1" s="1"/>
  <c r="AK6241" i="1"/>
  <c r="AL6241" i="1" s="1"/>
  <c r="AK3820" i="1"/>
  <c r="AL3820" i="1" s="1"/>
  <c r="AK3609" i="1"/>
  <c r="AL3609" i="1" s="1"/>
  <c r="AK3563" i="1"/>
  <c r="AL3563" i="1" s="1"/>
  <c r="AK5082" i="1"/>
  <c r="AL5082" i="1" s="1"/>
  <c r="AK3617" i="1"/>
  <c r="AL3617" i="1" s="1"/>
  <c r="AK3604" i="1"/>
  <c r="AL3604" i="1" s="1"/>
  <c r="AK6914" i="1"/>
  <c r="AL6914" i="1" s="1"/>
  <c r="AK9955" i="1"/>
  <c r="AL9955" i="1" s="1"/>
  <c r="AK9593" i="1"/>
  <c r="AL9593" i="1" s="1"/>
  <c r="AK6593" i="1"/>
  <c r="AL6593" i="1" s="1"/>
  <c r="AK6477" i="1"/>
  <c r="AL6477" i="1" s="1"/>
  <c r="AK10321" i="1"/>
  <c r="AL10321" i="1" s="1"/>
  <c r="AK10248" i="1"/>
  <c r="AL10248" i="1" s="1"/>
  <c r="AK10646" i="1"/>
  <c r="AL10646" i="1" s="1"/>
  <c r="AK5857" i="1"/>
  <c r="AL5857" i="1" s="1"/>
  <c r="AK3811" i="1"/>
  <c r="AL3811" i="1" s="1"/>
  <c r="AK4433" i="1"/>
  <c r="AL4433" i="1" s="1"/>
  <c r="AK4178" i="1"/>
  <c r="AL4178" i="1" s="1"/>
  <c r="AK3532" i="1"/>
  <c r="AL3532" i="1" s="1"/>
  <c r="AK9477" i="1"/>
  <c r="AL9477" i="1" s="1"/>
  <c r="AK4757" i="1"/>
  <c r="AL4757" i="1" s="1"/>
  <c r="AK9014" i="1"/>
  <c r="AL9014" i="1" s="1"/>
  <c r="AK5227" i="1"/>
  <c r="AL5227" i="1" s="1"/>
  <c r="AK4758" i="1"/>
  <c r="AL4758" i="1" s="1"/>
  <c r="AK6758" i="1"/>
  <c r="AL6758" i="1" s="1"/>
  <c r="AK8458" i="1"/>
  <c r="AL8458" i="1" s="1"/>
  <c r="AK8514" i="1"/>
  <c r="AL8514" i="1" s="1"/>
  <c r="AK10908" i="1"/>
  <c r="AL10908" i="1" s="1"/>
  <c r="AK4536" i="1"/>
  <c r="AL4536" i="1" s="1"/>
  <c r="AK6413" i="1"/>
  <c r="AL6413" i="1" s="1"/>
  <c r="AK9547" i="1"/>
  <c r="AL9547" i="1" s="1"/>
  <c r="AK9748" i="1"/>
  <c r="AL9748" i="1" s="1"/>
  <c r="AK7807" i="1"/>
  <c r="AL7807" i="1" s="1"/>
  <c r="AK8553" i="1"/>
  <c r="AL8553" i="1" s="1"/>
  <c r="AK6944" i="1"/>
  <c r="AL6944" i="1" s="1"/>
  <c r="AK7802" i="1"/>
  <c r="AL7802" i="1" s="1"/>
  <c r="AK10780" i="1"/>
  <c r="AL10780" i="1" s="1"/>
  <c r="AK6003" i="1"/>
  <c r="AL6003" i="1" s="1"/>
  <c r="AK6576" i="1"/>
  <c r="AL6576" i="1" s="1"/>
  <c r="AK4807" i="1"/>
  <c r="AL4807" i="1" s="1"/>
  <c r="AK7677" i="1"/>
  <c r="AL7677" i="1" s="1"/>
  <c r="AK9728" i="1"/>
  <c r="AL9728" i="1" s="1"/>
  <c r="AK7875" i="1"/>
  <c r="AL7875" i="1" s="1"/>
  <c r="AK10562" i="1"/>
  <c r="AL10562" i="1" s="1"/>
  <c r="AK7678" i="1"/>
  <c r="AL7678" i="1" s="1"/>
  <c r="AK7661" i="1"/>
  <c r="AL7661" i="1" s="1"/>
  <c r="AK10503" i="1"/>
  <c r="AL10503" i="1" s="1"/>
  <c r="AK10330" i="1"/>
  <c r="AL10330" i="1" s="1"/>
  <c r="AK10567" i="1"/>
  <c r="AL10567" i="1" s="1"/>
  <c r="AK10865" i="1"/>
  <c r="AL10865" i="1" s="1"/>
  <c r="AK10513" i="1"/>
  <c r="AL10513" i="1" s="1"/>
  <c r="AK8646" i="1"/>
  <c r="AL8646" i="1" s="1"/>
  <c r="AK7270" i="1"/>
  <c r="AL7270" i="1" s="1"/>
  <c r="AK10443" i="1"/>
  <c r="AL10443" i="1" s="1"/>
  <c r="AK11215" i="1"/>
  <c r="AL11215" i="1" s="1"/>
  <c r="AK7666" i="1"/>
  <c r="AL7666" i="1" s="1"/>
  <c r="AK3657" i="1"/>
  <c r="AL3657" i="1" s="1"/>
  <c r="AK3492" i="1"/>
  <c r="AL3492" i="1" s="1"/>
  <c r="AK4953" i="1"/>
  <c r="AL4953" i="1" s="1"/>
  <c r="AK8119" i="1"/>
  <c r="AL8119" i="1" s="1"/>
  <c r="AK4324" i="1"/>
  <c r="AL4324" i="1" s="1"/>
  <c r="AK6621" i="1"/>
  <c r="AL6621" i="1" s="1"/>
  <c r="AK8712" i="1"/>
  <c r="AL8712" i="1" s="1"/>
  <c r="AK10667" i="1"/>
  <c r="AL10667" i="1" s="1"/>
  <c r="AK4717" i="1"/>
  <c r="AL4717" i="1" s="1"/>
  <c r="AK9219" i="1"/>
  <c r="AL9219" i="1" s="1"/>
  <c r="AK8329" i="1"/>
  <c r="AL8329" i="1" s="1"/>
  <c r="AK4920" i="1"/>
  <c r="AL4920" i="1" s="1"/>
  <c r="AK5441" i="1"/>
  <c r="AL5441" i="1" s="1"/>
  <c r="AK9149" i="1"/>
  <c r="AL9149" i="1" s="1"/>
  <c r="AK4702" i="1"/>
  <c r="AL4702" i="1" s="1"/>
  <c r="AK8705" i="1"/>
  <c r="AL8705" i="1" s="1"/>
  <c r="AK8722" i="1"/>
  <c r="AL8722" i="1" s="1"/>
  <c r="AK10791" i="1"/>
  <c r="AL10791" i="1" s="1"/>
  <c r="AK6765" i="1"/>
  <c r="AL6765" i="1" s="1"/>
  <c r="AK8720" i="1"/>
  <c r="AL8720" i="1" s="1"/>
  <c r="AK10188" i="1"/>
  <c r="AL10188" i="1" s="1"/>
  <c r="AK6797" i="1"/>
  <c r="AL6797" i="1" s="1"/>
  <c r="AK6908" i="1"/>
  <c r="AL6908" i="1" s="1"/>
  <c r="AK6913" i="1"/>
  <c r="AL6913" i="1" s="1"/>
  <c r="AK8713" i="1"/>
  <c r="AL8713" i="1" s="1"/>
  <c r="AK5701" i="1"/>
  <c r="AL5701" i="1" s="1"/>
  <c r="AK9451" i="1"/>
  <c r="AL9451" i="1" s="1"/>
  <c r="AK5700" i="1"/>
  <c r="AL5700" i="1" s="1"/>
  <c r="AK3719" i="1"/>
  <c r="AL3719" i="1" s="1"/>
  <c r="AK5729" i="1"/>
  <c r="AL5729" i="1" s="1"/>
  <c r="AK6064" i="1"/>
  <c r="AL6064" i="1" s="1"/>
  <c r="AK6950" i="1"/>
  <c r="AL6950" i="1" s="1"/>
  <c r="AK6951" i="1"/>
  <c r="AL6951" i="1" s="1"/>
  <c r="AK7583" i="1"/>
  <c r="AL7583" i="1" s="1"/>
  <c r="AK8926" i="1"/>
  <c r="AL8926" i="1" s="1"/>
  <c r="AK10575" i="1"/>
  <c r="AL10575" i="1" s="1"/>
  <c r="AK9328" i="1"/>
  <c r="AL9328" i="1" s="1"/>
  <c r="AK9508" i="1"/>
  <c r="AL9508" i="1" s="1"/>
  <c r="AK7013" i="1"/>
  <c r="AL7013" i="1" s="1"/>
  <c r="AK10019" i="1"/>
  <c r="AL10019" i="1" s="1"/>
  <c r="AK9099" i="1"/>
  <c r="AL9099" i="1" s="1"/>
  <c r="AK9109" i="1"/>
  <c r="AL9109" i="1" s="1"/>
  <c r="AK9105" i="1"/>
  <c r="AL9105" i="1" s="1"/>
  <c r="AK9936" i="1"/>
  <c r="AL9936" i="1" s="1"/>
  <c r="AK10561" i="1"/>
  <c r="AL10561" i="1" s="1"/>
  <c r="AK5276" i="1"/>
  <c r="AL5276" i="1" s="1"/>
  <c r="AK6658" i="1"/>
  <c r="AL6658" i="1" s="1"/>
  <c r="AK6663" i="1"/>
  <c r="AL6663" i="1" s="1"/>
  <c r="AK7137" i="1"/>
  <c r="AL7137" i="1" s="1"/>
  <c r="AK7038" i="1"/>
  <c r="AL7038" i="1" s="1"/>
  <c r="AK5296" i="1"/>
  <c r="AL5296" i="1" s="1"/>
  <c r="AK8810" i="1"/>
  <c r="AL8810" i="1" s="1"/>
  <c r="AK10896" i="1"/>
  <c r="AL10896" i="1" s="1"/>
  <c r="AK10182" i="1"/>
  <c r="AL10182" i="1" s="1"/>
  <c r="AK7198" i="1"/>
  <c r="AL7198" i="1" s="1"/>
  <c r="AK7876" i="1"/>
  <c r="AL7876" i="1" s="1"/>
  <c r="AK7769" i="1"/>
  <c r="AL7769" i="1" s="1"/>
  <c r="AK4768" i="1"/>
  <c r="AL4768" i="1" s="1"/>
  <c r="AK4773" i="1"/>
  <c r="AL4773" i="1" s="1"/>
  <c r="AK4776" i="1"/>
  <c r="AL4776" i="1" s="1"/>
  <c r="AK10416" i="1"/>
  <c r="AL10416" i="1" s="1"/>
  <c r="AK11186" i="1"/>
  <c r="AL11186" i="1" s="1"/>
  <c r="AK11105" i="1"/>
  <c r="AL11105" i="1" s="1"/>
  <c r="AK9803" i="1"/>
  <c r="AL9803" i="1" s="1"/>
  <c r="AK7092" i="1"/>
  <c r="AL7092" i="1" s="1"/>
  <c r="AK6674" i="1"/>
  <c r="AL6674" i="1" s="1"/>
  <c r="AK6814" i="1"/>
  <c r="AL6814" i="1" s="1"/>
  <c r="AK6810" i="1"/>
  <c r="AL6810" i="1" s="1"/>
  <c r="AK7232" i="1"/>
  <c r="AL7232" i="1" s="1"/>
  <c r="AK7738" i="1"/>
  <c r="AL7738" i="1" s="1"/>
  <c r="AK10141" i="1"/>
  <c r="AL10141" i="1" s="1"/>
  <c r="AK10117" i="1"/>
  <c r="AL10117" i="1" s="1"/>
  <c r="AK6817" i="1"/>
  <c r="AL6817" i="1" s="1"/>
  <c r="AK8815" i="1"/>
  <c r="AL8815" i="1" s="1"/>
  <c r="AK8958" i="1"/>
  <c r="AL8958" i="1" s="1"/>
  <c r="AK3795" i="1"/>
  <c r="AL3795" i="1" s="1"/>
  <c r="AK10399" i="1"/>
  <c r="AL10399" i="1" s="1"/>
  <c r="AK10860" i="1"/>
  <c r="AL10860" i="1" s="1"/>
  <c r="AK10683" i="1"/>
  <c r="AL10683" i="1" s="1"/>
  <c r="AK4285" i="1"/>
  <c r="AL4285" i="1" s="1"/>
  <c r="AK3460" i="1"/>
  <c r="AL3460" i="1" s="1"/>
  <c r="AK3745" i="1"/>
  <c r="AL3745" i="1" s="1"/>
  <c r="AK6270" i="1"/>
  <c r="AL6270" i="1" s="1"/>
  <c r="AK5419" i="1"/>
  <c r="AL5419" i="1" s="1"/>
  <c r="AK9941" i="1"/>
  <c r="AL9941" i="1" s="1"/>
  <c r="AK4299" i="1"/>
  <c r="AL4299" i="1" s="1"/>
  <c r="AK8436" i="1"/>
  <c r="AL8436" i="1" s="1"/>
  <c r="AK7532" i="1"/>
  <c r="AL7532" i="1" s="1"/>
  <c r="AK5477" i="1"/>
  <c r="AL5477" i="1" s="1"/>
  <c r="AK11266" i="1"/>
  <c r="AL11266" i="1" s="1"/>
  <c r="AK10088" i="1"/>
  <c r="AL10088" i="1" s="1"/>
  <c r="AK8074" i="1"/>
  <c r="AL8074" i="1" s="1"/>
  <c r="AK8065" i="1"/>
  <c r="AL8065" i="1" s="1"/>
  <c r="AK6497" i="1"/>
  <c r="AL6497" i="1" s="1"/>
  <c r="AK6490" i="1"/>
  <c r="AL6490" i="1" s="1"/>
  <c r="AK8267" i="1"/>
  <c r="AL8267" i="1" s="1"/>
  <c r="AK9213" i="1"/>
  <c r="AL9213" i="1" s="1"/>
  <c r="AK9137" i="1"/>
  <c r="AL9137" i="1" s="1"/>
  <c r="AK10895" i="1"/>
  <c r="AL10895" i="1" s="1"/>
  <c r="AK7066" i="1"/>
  <c r="AL7066" i="1" s="1"/>
  <c r="AK8269" i="1"/>
  <c r="AL8269" i="1" s="1"/>
  <c r="AK8250" i="1"/>
  <c r="AL8250" i="1" s="1"/>
  <c r="AK8257" i="1"/>
  <c r="AL8257" i="1" s="1"/>
  <c r="AK7124" i="1"/>
  <c r="AL7124" i="1" s="1"/>
  <c r="AK6792" i="1"/>
  <c r="AL6792" i="1" s="1"/>
  <c r="AK6733" i="1"/>
  <c r="AL6733" i="1" s="1"/>
  <c r="AK6494" i="1"/>
  <c r="AL6494" i="1" s="1"/>
  <c r="AK8249" i="1"/>
  <c r="AL8249" i="1" s="1"/>
  <c r="AK9141" i="1"/>
  <c r="AL9141" i="1" s="1"/>
  <c r="AK6710" i="1"/>
  <c r="AL6710" i="1" s="1"/>
  <c r="AK6740" i="1"/>
  <c r="AL6740" i="1" s="1"/>
  <c r="AK8079" i="1"/>
  <c r="AL8079" i="1" s="1"/>
  <c r="AK5351" i="1"/>
  <c r="AL5351" i="1" s="1"/>
  <c r="AK10026" i="1"/>
  <c r="AL10026" i="1" s="1"/>
  <c r="AK7247" i="1"/>
  <c r="AL7247" i="1" s="1"/>
  <c r="AK7067" i="1"/>
  <c r="AL7067" i="1" s="1"/>
  <c r="AK4493" i="1"/>
  <c r="AL4493" i="1" s="1"/>
  <c r="AK7646" i="1"/>
  <c r="AL7646" i="1" s="1"/>
  <c r="AK7722" i="1"/>
  <c r="AL7722" i="1" s="1"/>
  <c r="AK6854" i="1"/>
  <c r="AL6854" i="1" s="1"/>
  <c r="AK6849" i="1"/>
  <c r="AL6849" i="1" s="1"/>
  <c r="AK8780" i="1"/>
  <c r="AL8780" i="1" s="1"/>
  <c r="AK6072" i="1"/>
  <c r="AL6072" i="1" s="1"/>
  <c r="AK5828" i="1"/>
  <c r="AL5828" i="1" s="1"/>
  <c r="AK7748" i="1"/>
  <c r="AL7748" i="1" s="1"/>
  <c r="AK4305" i="1"/>
  <c r="AL4305" i="1" s="1"/>
  <c r="AK5692" i="1"/>
  <c r="AL5692" i="1" s="1"/>
  <c r="AK7907" i="1"/>
  <c r="AL7907" i="1" s="1"/>
  <c r="AK8245" i="1"/>
  <c r="AL8245" i="1" s="1"/>
  <c r="AK11271" i="1"/>
  <c r="AL11271" i="1" s="1"/>
  <c r="AK9569" i="1"/>
  <c r="AL9569" i="1" s="1"/>
  <c r="AK9191" i="1"/>
  <c r="AL9191" i="1" s="1"/>
  <c r="AK9415" i="1"/>
  <c r="AL9415" i="1" s="1"/>
  <c r="AK7263" i="1"/>
  <c r="AL7263" i="1" s="1"/>
  <c r="AK6752" i="1"/>
  <c r="AL6752" i="1" s="1"/>
  <c r="AK10008" i="1"/>
  <c r="AL10008" i="1" s="1"/>
  <c r="AK7764" i="1"/>
  <c r="AL7764" i="1" s="1"/>
  <c r="AK4537" i="1"/>
  <c r="AL4537" i="1" s="1"/>
  <c r="AK3737" i="1"/>
  <c r="AL3737" i="1" s="1"/>
  <c r="AK6505" i="1"/>
  <c r="AL6505" i="1" s="1"/>
  <c r="AK8155" i="1"/>
  <c r="AL8155" i="1" s="1"/>
  <c r="AK7123" i="1"/>
  <c r="AL7123" i="1" s="1"/>
  <c r="AK9193" i="1"/>
  <c r="AL9193" i="1" s="1"/>
  <c r="AK9782" i="1"/>
  <c r="AL9782" i="1" s="1"/>
  <c r="AK5315" i="1"/>
  <c r="AL5315" i="1" s="1"/>
  <c r="AK4809" i="1"/>
  <c r="AL4809" i="1" s="1"/>
  <c r="AK3688" i="1"/>
  <c r="AL3688" i="1" s="1"/>
  <c r="AK3681" i="1"/>
  <c r="AL3681" i="1" s="1"/>
  <c r="AK10408" i="1"/>
  <c r="AL10408" i="1" s="1"/>
  <c r="AK10557" i="1"/>
  <c r="AL10557" i="1" s="1"/>
  <c r="AK6832" i="1"/>
  <c r="AL6832" i="1" s="1"/>
  <c r="AK6845" i="1"/>
  <c r="AL6845" i="1" s="1"/>
  <c r="AK9241" i="1"/>
  <c r="AL9241" i="1" s="1"/>
  <c r="AK9880" i="1"/>
  <c r="AL9880" i="1" s="1"/>
  <c r="AK11171" i="1"/>
  <c r="AL11171" i="1" s="1"/>
  <c r="AK11182" i="1"/>
  <c r="AL11182" i="1" s="1"/>
  <c r="AK11156" i="1"/>
  <c r="AL11156" i="1" s="1"/>
  <c r="AK11278" i="1"/>
  <c r="AL11278" i="1" s="1"/>
  <c r="AK11027" i="1"/>
  <c r="AL11027" i="1" s="1"/>
  <c r="AK11023" i="1"/>
  <c r="AL11023" i="1" s="1"/>
  <c r="AK9301" i="1"/>
  <c r="AL9301" i="1" s="1"/>
  <c r="AK7988" i="1"/>
  <c r="AL7988" i="1" s="1"/>
  <c r="AK3621" i="1"/>
  <c r="AL3621" i="1" s="1"/>
  <c r="AK3603" i="1"/>
  <c r="AL3603" i="1" s="1"/>
  <c r="AK3595" i="1"/>
  <c r="AL3595" i="1" s="1"/>
  <c r="AK3636" i="1"/>
  <c r="AL3636" i="1" s="1"/>
  <c r="AK3579" i="1"/>
  <c r="AL3579" i="1" s="1"/>
  <c r="AK3611" i="1"/>
  <c r="AL3611" i="1" s="1"/>
  <c r="AK4943" i="1"/>
  <c r="AL4943" i="1" s="1"/>
  <c r="AK7024" i="1"/>
  <c r="AL7024" i="1" s="1"/>
  <c r="AK6915" i="1"/>
  <c r="AL6915" i="1" s="1"/>
  <c r="AK6964" i="1"/>
  <c r="AL6964" i="1" s="1"/>
  <c r="AK8294" i="1"/>
  <c r="AL8294" i="1" s="1"/>
  <c r="AK9400" i="1"/>
  <c r="AL9400" i="1" s="1"/>
  <c r="AK9601" i="1"/>
  <c r="AL9601" i="1" s="1"/>
  <c r="AK4188" i="1"/>
  <c r="AL4188" i="1" s="1"/>
  <c r="AK8338" i="1"/>
  <c r="AL8338" i="1" s="1"/>
  <c r="AK7165" i="1"/>
  <c r="AL7165" i="1" s="1"/>
  <c r="AK8886" i="1"/>
  <c r="AL8886" i="1" s="1"/>
  <c r="AK10078" i="1"/>
  <c r="AL10078" i="1" s="1"/>
  <c r="AK4745" i="1"/>
  <c r="AL4745" i="1" s="1"/>
  <c r="AK5557" i="1"/>
  <c r="AL5557" i="1" s="1"/>
  <c r="AK4199" i="1"/>
  <c r="AL4199" i="1" s="1"/>
  <c r="AK3465" i="1"/>
  <c r="AL3465" i="1" s="1"/>
  <c r="AK4195" i="1"/>
  <c r="AL4195" i="1" s="1"/>
  <c r="AK5656" i="1"/>
  <c r="AL5656" i="1" s="1"/>
  <c r="AK5181" i="1"/>
  <c r="AL5181" i="1" s="1"/>
  <c r="AK5189" i="1"/>
  <c r="AL5189" i="1" s="1"/>
  <c r="AK6540" i="1"/>
  <c r="AL6540" i="1" s="1"/>
  <c r="AK6161" i="1"/>
  <c r="AL6161" i="1" s="1"/>
  <c r="AK9277" i="1"/>
  <c r="AL9277" i="1" s="1"/>
  <c r="AK10563" i="1"/>
  <c r="AL10563" i="1" s="1"/>
  <c r="AK10274" i="1"/>
  <c r="AL10274" i="1" s="1"/>
  <c r="AK6224" i="1"/>
  <c r="AL6224" i="1" s="1"/>
  <c r="AK9209" i="1"/>
  <c r="AL9209" i="1" s="1"/>
  <c r="AK10107" i="1"/>
  <c r="AL10107" i="1" s="1"/>
  <c r="AK9770" i="1"/>
  <c r="AL9770" i="1" s="1"/>
  <c r="AK7819" i="1"/>
  <c r="AL7819" i="1" s="1"/>
  <c r="AK6279" i="1"/>
  <c r="AL6279" i="1" s="1"/>
  <c r="AK7155" i="1"/>
  <c r="AL7155" i="1" s="1"/>
  <c r="AK4234" i="1"/>
  <c r="AL4234" i="1" s="1"/>
  <c r="AK9788" i="1"/>
  <c r="AL9788" i="1" s="1"/>
  <c r="AK6509" i="1"/>
  <c r="AL6509" i="1" s="1"/>
  <c r="AK7293" i="1"/>
  <c r="AL7293" i="1" s="1"/>
  <c r="AK9444" i="1"/>
  <c r="AL9444" i="1" s="1"/>
  <c r="AK4166" i="1"/>
  <c r="AL4166" i="1" s="1"/>
  <c r="AK3512" i="1"/>
  <c r="AL3512" i="1" s="1"/>
  <c r="AK8287" i="1"/>
  <c r="AL8287" i="1" s="1"/>
  <c r="AK9970" i="1"/>
  <c r="AL9970" i="1" s="1"/>
  <c r="AK4359" i="1"/>
  <c r="AL4359" i="1" s="1"/>
  <c r="AK4507" i="1"/>
  <c r="AL4507" i="1" s="1"/>
  <c r="AK7596" i="1"/>
  <c r="AL7596" i="1" s="1"/>
  <c r="AK4214" i="1"/>
  <c r="AL4214" i="1" s="1"/>
  <c r="AK7282" i="1"/>
  <c r="AL7282" i="1" s="1"/>
  <c r="AK7357" i="1"/>
  <c r="AL7357" i="1" s="1"/>
  <c r="AK10376" i="1"/>
  <c r="AL10376" i="1" s="1"/>
  <c r="AK9096" i="1"/>
  <c r="AL9096" i="1" s="1"/>
  <c r="AK7048" i="1"/>
  <c r="AL7048" i="1" s="1"/>
  <c r="AK8568" i="1"/>
  <c r="AL8568" i="1" s="1"/>
  <c r="AK5935" i="1"/>
  <c r="AL5935" i="1" s="1"/>
  <c r="AK5874" i="1"/>
  <c r="AL5874" i="1" s="1"/>
  <c r="AK5983" i="1"/>
  <c r="AL5983" i="1" s="1"/>
  <c r="AK5866" i="1"/>
  <c r="AL5866" i="1" s="1"/>
  <c r="AK8307" i="1"/>
  <c r="AL8307" i="1" s="1"/>
  <c r="AK8858" i="1"/>
  <c r="AL8858" i="1" s="1"/>
  <c r="AK6408" i="1"/>
  <c r="AL6408" i="1" s="1"/>
  <c r="AK7949" i="1"/>
  <c r="AL7949" i="1" s="1"/>
  <c r="AK10749" i="1"/>
  <c r="AL10749" i="1" s="1"/>
  <c r="AK4808" i="1"/>
  <c r="AL4808" i="1" s="1"/>
  <c r="AK9359" i="1"/>
  <c r="AL9359" i="1" s="1"/>
  <c r="AK3462" i="1"/>
  <c r="AL3462" i="1" s="1"/>
  <c r="AK3461" i="1"/>
  <c r="AL3461" i="1" s="1"/>
  <c r="AK9921" i="1"/>
  <c r="AL9921" i="1" s="1"/>
  <c r="AK9255" i="1"/>
  <c r="AL9255" i="1" s="1"/>
  <c r="AK7893" i="1"/>
  <c r="AL7893" i="1" s="1"/>
  <c r="AK4760" i="1"/>
  <c r="AL4760" i="1" s="1"/>
  <c r="AK10161" i="1"/>
  <c r="AL10161" i="1" s="1"/>
  <c r="AK4932" i="1"/>
  <c r="AL4932" i="1" s="1"/>
  <c r="AK3765" i="1"/>
  <c r="AL3765" i="1" s="1"/>
  <c r="AK10911" i="1"/>
  <c r="AL10911" i="1" s="1"/>
  <c r="AK6066" i="1"/>
  <c r="AL6066" i="1" s="1"/>
  <c r="AK6556" i="1"/>
  <c r="AL6556" i="1" s="1"/>
  <c r="AK9616" i="1"/>
  <c r="AL9616" i="1" s="1"/>
  <c r="AK4669" i="1"/>
  <c r="AL4669" i="1" s="1"/>
  <c r="AK10213" i="1"/>
  <c r="AL10213" i="1" s="1"/>
  <c r="AK8729" i="1"/>
  <c r="AL8729" i="1" s="1"/>
  <c r="AK8200" i="1"/>
  <c r="AL8200" i="1" s="1"/>
  <c r="AK6085" i="1"/>
  <c r="AL6085" i="1" s="1"/>
  <c r="AK4677" i="1"/>
  <c r="AL4677" i="1" s="1"/>
  <c r="AK5507" i="1"/>
  <c r="AL5507" i="1" s="1"/>
  <c r="AK5131" i="1"/>
  <c r="AL5131" i="1" s="1"/>
  <c r="AK11237" i="1"/>
  <c r="AL11237" i="1" s="1"/>
  <c r="AK5153" i="1"/>
  <c r="AL5153" i="1" s="1"/>
  <c r="AK6502" i="1"/>
  <c r="AL6502" i="1" s="1"/>
  <c r="AK9707" i="1"/>
  <c r="AL9707" i="1" s="1"/>
  <c r="AK8554" i="1"/>
  <c r="AL8554" i="1" s="1"/>
  <c r="AK4597" i="1"/>
  <c r="AL4597" i="1" s="1"/>
  <c r="AK9878" i="1"/>
  <c r="AL9878" i="1" s="1"/>
  <c r="AK9433" i="1"/>
  <c r="AL9433" i="1" s="1"/>
  <c r="AK3586" i="1"/>
  <c r="AL3586" i="1" s="1"/>
  <c r="AK3754" i="1"/>
  <c r="AL3754" i="1" s="1"/>
  <c r="AK6958" i="1"/>
  <c r="AL6958" i="1" s="1"/>
  <c r="AK9397" i="1"/>
  <c r="AL9397" i="1" s="1"/>
  <c r="AK9599" i="1"/>
  <c r="AL9599" i="1" s="1"/>
  <c r="AK9315" i="1"/>
  <c r="AL9315" i="1" s="1"/>
  <c r="AK5222" i="1"/>
  <c r="AL5222" i="1" s="1"/>
  <c r="AK3827" i="1"/>
  <c r="AL3827" i="1" s="1"/>
  <c r="AK8452" i="1"/>
  <c r="AL8452" i="1" s="1"/>
  <c r="AK4963" i="1"/>
  <c r="AL4963" i="1" s="1"/>
  <c r="AK5842" i="1"/>
  <c r="AL5842" i="1" s="1"/>
  <c r="AK5849" i="1"/>
  <c r="AL5849" i="1" s="1"/>
  <c r="AK9762" i="1"/>
  <c r="AL9762" i="1" s="1"/>
  <c r="AK3707" i="1"/>
  <c r="AL3707" i="1" s="1"/>
  <c r="AK3518" i="1"/>
  <c r="AL3518" i="1" s="1"/>
  <c r="AK4500" i="1"/>
  <c r="AL4500" i="1" s="1"/>
  <c r="AK7435" i="1"/>
  <c r="AL7435" i="1" s="1"/>
  <c r="AK3723" i="1"/>
  <c r="AL3723" i="1" s="1"/>
  <c r="AK5871" i="1"/>
  <c r="AL5871" i="1" s="1"/>
  <c r="AK10746" i="1"/>
  <c r="AL10746" i="1" s="1"/>
  <c r="AK5620" i="1"/>
  <c r="AL5620" i="1" s="1"/>
  <c r="AK4189" i="1"/>
  <c r="AL4189" i="1" s="1"/>
  <c r="AK10912" i="1"/>
  <c r="AL10912" i="1" s="1"/>
  <c r="AK6571" i="1"/>
  <c r="AL6571" i="1" s="1"/>
  <c r="AK5617" i="1"/>
  <c r="AL5617" i="1" s="1"/>
  <c r="AK8023" i="1"/>
  <c r="AL8023" i="1" s="1"/>
  <c r="AK5643" i="1"/>
  <c r="AL5643" i="1" s="1"/>
  <c r="AK9758" i="1"/>
  <c r="AL9758" i="1" s="1"/>
  <c r="AK10093" i="1"/>
  <c r="AL10093" i="1" s="1"/>
  <c r="AK6881" i="1"/>
  <c r="AL6881" i="1" s="1"/>
  <c r="AK8518" i="1"/>
  <c r="AL8518" i="1" s="1"/>
  <c r="AK9525" i="1"/>
  <c r="AL9525" i="1" s="1"/>
  <c r="AK6040" i="1"/>
  <c r="AL6040" i="1" s="1"/>
  <c r="AK5975" i="1"/>
  <c r="AL5975" i="1" s="1"/>
  <c r="AK2253" i="1"/>
  <c r="AL2253" i="1" s="1"/>
  <c r="AK2346" i="1"/>
  <c r="AL2346" i="1" s="1"/>
  <c r="AK2432" i="1"/>
  <c r="AL2432" i="1" s="1"/>
  <c r="AK2307" i="1"/>
  <c r="AL2307" i="1" s="1"/>
  <c r="AK434" i="1"/>
  <c r="AL434" i="1" s="1"/>
  <c r="AK4" i="1"/>
  <c r="AL4" i="1" s="1" a="1"/>
  <c r="AL4" i="1" s="1"/>
  <c r="AK472" i="1"/>
  <c r="AL472" i="1" s="1"/>
  <c r="AK478" i="1"/>
  <c r="AL478" i="1" s="1"/>
  <c r="AK3406" i="1"/>
  <c r="AL3406" i="1" s="1"/>
  <c r="AK3094" i="1"/>
  <c r="AL3094" i="1" s="1"/>
  <c r="AK494" i="1"/>
  <c r="AL494" i="1" s="1"/>
  <c r="AK1149" i="1"/>
  <c r="AL1149" i="1" s="1"/>
  <c r="AK764" i="1"/>
  <c r="AL764" i="1" s="1"/>
  <c r="AK3193" i="1"/>
  <c r="AL3193" i="1" s="1"/>
  <c r="AK776" i="1"/>
  <c r="AL776" i="1" s="1"/>
  <c r="AK790" i="1"/>
  <c r="AL790" i="1" s="1"/>
  <c r="AK103" i="1"/>
  <c r="AL103" i="1" s="1"/>
  <c r="AK2575" i="1"/>
  <c r="AL2575" i="1" s="1"/>
  <c r="AK2528" i="1"/>
  <c r="AL2528" i="1" s="1"/>
  <c r="AK2853" i="1"/>
  <c r="AL2853" i="1" s="1"/>
  <c r="AK1018" i="1"/>
  <c r="AL1018" i="1" s="1"/>
  <c r="AK760" i="1"/>
  <c r="AL760" i="1" s="1"/>
  <c r="AK3352" i="1"/>
  <c r="AL3352" i="1" s="1"/>
  <c r="AK3220" i="1"/>
  <c r="AL3220" i="1" s="1"/>
  <c r="AK2642" i="1"/>
  <c r="AL2642" i="1" s="1"/>
  <c r="AK2423" i="1"/>
  <c r="AL2423" i="1" s="1"/>
  <c r="AK2864" i="1"/>
  <c r="AL2864" i="1" s="1"/>
  <c r="AK1350" i="1"/>
  <c r="AL1350" i="1" s="1"/>
  <c r="AK580" i="1"/>
  <c r="AL580" i="1" s="1"/>
  <c r="AK2233" i="1"/>
  <c r="AL2233" i="1" s="1"/>
  <c r="AK862" i="1"/>
  <c r="AL862" i="1" s="1"/>
  <c r="AK584" i="1"/>
  <c r="AL584" i="1" s="1"/>
  <c r="AK190" i="1"/>
  <c r="AL190" i="1" s="1"/>
  <c r="AK236" i="1"/>
  <c r="AL236" i="1" s="1"/>
  <c r="AK130" i="1"/>
  <c r="AL130" i="1" s="1"/>
  <c r="AK2230" i="1"/>
  <c r="AL2230" i="1" s="1"/>
  <c r="AK2604" i="1"/>
  <c r="AL2604" i="1" s="1"/>
  <c r="AK2931" i="1"/>
  <c r="AL2931" i="1" s="1"/>
  <c r="AK2903" i="1"/>
  <c r="AL2903" i="1" s="1"/>
  <c r="AK3436" i="1"/>
  <c r="AL3436" i="1" s="1"/>
  <c r="AK2457" i="1"/>
  <c r="AL2457" i="1" s="1"/>
  <c r="AK3005" i="1"/>
  <c r="AL3005" i="1" s="1"/>
  <c r="AK283" i="1"/>
  <c r="AL283" i="1" s="1"/>
  <c r="AK2815" i="1"/>
  <c r="AL2815" i="1" s="1"/>
  <c r="AK2640" i="1"/>
  <c r="AL2640" i="1" s="1"/>
  <c r="AK2703" i="1"/>
  <c r="AL2703" i="1" s="1"/>
  <c r="AK2481" i="1"/>
  <c r="AL2481" i="1" s="1"/>
  <c r="AK2986" i="1"/>
  <c r="AL2986" i="1" s="1"/>
  <c r="AK2245" i="1"/>
  <c r="AL2245" i="1" s="1"/>
  <c r="AK2670" i="1"/>
  <c r="AL2670" i="1" s="1"/>
  <c r="AK205" i="1"/>
  <c r="AL205" i="1" s="1"/>
  <c r="AK3456" i="1"/>
  <c r="AL3456" i="1" s="1"/>
  <c r="AK2371" i="1"/>
  <c r="AL2371" i="1" s="1"/>
  <c r="AK3022" i="1"/>
  <c r="AL3022" i="1" s="1"/>
  <c r="AK2091" i="1"/>
  <c r="AL2091" i="1" s="1"/>
  <c r="AK2773" i="1"/>
  <c r="AL2773" i="1" s="1"/>
  <c r="AK3168" i="1"/>
  <c r="AL3168" i="1" s="1"/>
  <c r="AK2994" i="1"/>
  <c r="AL2994" i="1" s="1"/>
  <c r="AK3010" i="1"/>
  <c r="AL3010" i="1" s="1"/>
  <c r="AK2366" i="1"/>
  <c r="AL2366" i="1" s="1"/>
  <c r="AK6357" i="1"/>
  <c r="AL6357" i="1" s="1"/>
  <c r="AK8035" i="1"/>
  <c r="AL8035" i="1" s="1"/>
  <c r="AK7780" i="1"/>
  <c r="AL7780" i="1" s="1"/>
  <c r="AK10834" i="1"/>
  <c r="AL10834" i="1" s="1"/>
  <c r="AK10837" i="1"/>
  <c r="AL10837" i="1" s="1"/>
  <c r="AK10734" i="1"/>
  <c r="AL10734" i="1" s="1"/>
  <c r="AK10722" i="1"/>
  <c r="AL10722" i="1" s="1"/>
  <c r="AK9421" i="1"/>
  <c r="AL9421" i="1" s="1"/>
  <c r="AK6355" i="1"/>
  <c r="AL6355" i="1" s="1"/>
  <c r="AK10146" i="1"/>
  <c r="AL10146" i="1" s="1"/>
  <c r="AK7262" i="1"/>
  <c r="AL7262" i="1" s="1"/>
  <c r="AK6221" i="1"/>
  <c r="AL6221" i="1" s="1"/>
  <c r="AK6295" i="1"/>
  <c r="AL6295" i="1" s="1"/>
  <c r="AK8775" i="1"/>
  <c r="AL8775" i="1" s="1"/>
  <c r="AK6102" i="1"/>
  <c r="AL6102" i="1" s="1"/>
  <c r="AK8537" i="1"/>
  <c r="AL8537" i="1" s="1"/>
  <c r="AK6226" i="1"/>
  <c r="AL6226" i="1" s="1"/>
  <c r="AK10733" i="1"/>
  <c r="AL10733" i="1" s="1"/>
  <c r="AK5817" i="1"/>
  <c r="AL5817" i="1" s="1"/>
  <c r="AK9895" i="1"/>
  <c r="AL9895" i="1" s="1"/>
  <c r="AK5247" i="1"/>
  <c r="AL5247" i="1" s="1"/>
  <c r="AK6089" i="1"/>
  <c r="AL6089" i="1" s="1"/>
  <c r="AK7422" i="1"/>
  <c r="AL7422" i="1" s="1"/>
  <c r="AK5230" i="1"/>
  <c r="AL5230" i="1" s="1"/>
  <c r="AK7594" i="1"/>
  <c r="AL7594" i="1" s="1"/>
  <c r="AK9834" i="1"/>
  <c r="AL9834" i="1" s="1"/>
  <c r="AK7774" i="1"/>
  <c r="AL7774" i="1" s="1"/>
  <c r="AK8378" i="1"/>
  <c r="AL8378" i="1" s="1"/>
  <c r="AK10718" i="1"/>
  <c r="AL10718" i="1" s="1"/>
  <c r="AK9833" i="1"/>
  <c r="AL9833" i="1" s="1"/>
  <c r="AK9829" i="1"/>
  <c r="AL9829" i="1" s="1"/>
  <c r="AK7867" i="1"/>
  <c r="AL7867" i="1" s="1"/>
  <c r="AK9820" i="1"/>
  <c r="AL9820" i="1" s="1"/>
  <c r="AK8964" i="1"/>
  <c r="AL8964" i="1" s="1"/>
  <c r="AK8196" i="1"/>
  <c r="AL8196" i="1" s="1"/>
  <c r="AK7931" i="1"/>
  <c r="AL7931" i="1" s="1"/>
  <c r="AK6318" i="1"/>
  <c r="AL6318" i="1" s="1"/>
  <c r="AK8385" i="1"/>
  <c r="AL8385" i="1" s="1"/>
  <c r="AK5929" i="1"/>
  <c r="AL5929" i="1" s="1"/>
  <c r="AK5715" i="1"/>
  <c r="AL5715" i="1" s="1"/>
  <c r="AK6442" i="1"/>
  <c r="AL6442" i="1" s="1"/>
  <c r="AK4393" i="1"/>
  <c r="AL4393" i="1" s="1"/>
  <c r="AK4391" i="1"/>
  <c r="AL4391" i="1" s="1"/>
  <c r="AK7438" i="1"/>
  <c r="AL7438" i="1" s="1"/>
  <c r="AK8565" i="1"/>
  <c r="AL8565" i="1" s="1"/>
  <c r="AK5642" i="1"/>
  <c r="AL5642" i="1" s="1"/>
  <c r="AK8880" i="1"/>
  <c r="AL8880" i="1" s="1"/>
  <c r="AK4743" i="1"/>
  <c r="AL4743" i="1" s="1"/>
  <c r="AK5637" i="1"/>
  <c r="AL5637" i="1" s="1"/>
  <c r="AK5542" i="1"/>
  <c r="AL5542" i="1" s="1"/>
  <c r="AK8002" i="1"/>
  <c r="AL8002" i="1" s="1"/>
  <c r="AK8013" i="1"/>
  <c r="AL8013" i="1" s="1"/>
  <c r="AK6175" i="1"/>
  <c r="AL6175" i="1" s="1"/>
  <c r="AK8576" i="1"/>
  <c r="AL8576" i="1" s="1"/>
  <c r="AK8477" i="1"/>
  <c r="AL8477" i="1" s="1"/>
  <c r="AK8591" i="1"/>
  <c r="AL8591" i="1" s="1"/>
  <c r="AK4482" i="1"/>
  <c r="AL4482" i="1" s="1"/>
  <c r="AK4415" i="1"/>
  <c r="AL4415" i="1" s="1"/>
  <c r="AK5216" i="1"/>
  <c r="AL5216" i="1" s="1"/>
  <c r="AK4624" i="1"/>
  <c r="AL4624" i="1" s="1"/>
  <c r="AK4742" i="1"/>
  <c r="AL4742" i="1" s="1"/>
  <c r="AK7947" i="1"/>
  <c r="AL7947" i="1" s="1"/>
  <c r="AK4513" i="1"/>
  <c r="AL4513" i="1" s="1"/>
  <c r="AK8741" i="1"/>
  <c r="AL8741" i="1" s="1"/>
  <c r="AK5591" i="1"/>
  <c r="AL5591" i="1" s="1"/>
  <c r="AK9029" i="1"/>
  <c r="AL9029" i="1" s="1"/>
  <c r="AK8609" i="1"/>
  <c r="AL8609" i="1" s="1"/>
  <c r="AK7983" i="1"/>
  <c r="AL7983" i="1" s="1"/>
  <c r="AK8697" i="1"/>
  <c r="AL8697" i="1" s="1"/>
  <c r="AK8349" i="1"/>
  <c r="AL8349" i="1" s="1"/>
  <c r="AK8608" i="1"/>
  <c r="AL8608" i="1" s="1"/>
  <c r="AK8149" i="1"/>
  <c r="AL8149" i="1" s="1"/>
  <c r="AK8304" i="1"/>
  <c r="AL8304" i="1" s="1"/>
  <c r="AK8145" i="1"/>
  <c r="AL8145" i="1" s="1"/>
  <c r="AK8986" i="1"/>
  <c r="AL8986" i="1" s="1"/>
  <c r="AK8160" i="1"/>
  <c r="AL8160" i="1" s="1"/>
  <c r="AK8321" i="1"/>
  <c r="AL8321" i="1" s="1"/>
  <c r="AK9086" i="1"/>
  <c r="AL9086" i="1" s="1"/>
  <c r="AK4341" i="1"/>
  <c r="AL4341" i="1" s="1"/>
  <c r="AK4530" i="1"/>
  <c r="AL4530" i="1" s="1"/>
  <c r="AK5602" i="1"/>
  <c r="AL5602" i="1" s="1"/>
  <c r="AK7353" i="1"/>
  <c r="AL7353" i="1" s="1"/>
  <c r="AK9732" i="1"/>
  <c r="AL9732" i="1" s="1"/>
  <c r="AK8598" i="1"/>
  <c r="AL8598" i="1" s="1"/>
  <c r="AK8694" i="1"/>
  <c r="AL8694" i="1" s="1"/>
  <c r="AK9157" i="1"/>
  <c r="AL9157" i="1" s="1"/>
  <c r="AK7497" i="1"/>
  <c r="AL7497" i="1" s="1"/>
  <c r="AK5207" i="1"/>
  <c r="AL5207" i="1" s="1"/>
  <c r="AK5583" i="1"/>
  <c r="AL5583" i="1" s="1"/>
  <c r="AK10334" i="1"/>
  <c r="AL10334" i="1" s="1"/>
  <c r="AK10385" i="1"/>
  <c r="AL10385" i="1" s="1"/>
  <c r="AK5256" i="1"/>
  <c r="AL5256" i="1" s="1"/>
  <c r="AK9795" i="1"/>
  <c r="AL9795" i="1" s="1"/>
  <c r="AK4944" i="1"/>
  <c r="AL4944" i="1" s="1"/>
  <c r="AK8423" i="1"/>
  <c r="AL8423" i="1" s="1"/>
  <c r="AK5137" i="1"/>
  <c r="AL5137" i="1" s="1"/>
  <c r="AK5139" i="1"/>
  <c r="AL5139" i="1" s="1"/>
  <c r="AK8756" i="1"/>
  <c r="AL8756" i="1" s="1"/>
  <c r="AK8303" i="1"/>
  <c r="AL8303" i="1" s="1"/>
  <c r="AK11130" i="1"/>
  <c r="AL11130" i="1" s="1"/>
  <c r="AK7459" i="1"/>
  <c r="AL7459" i="1" s="1"/>
  <c r="AK7634" i="1"/>
  <c r="AL7634" i="1" s="1"/>
  <c r="AK6536" i="1"/>
  <c r="AL6536" i="1" s="1"/>
  <c r="AK4616" i="1"/>
  <c r="AL4616" i="1" s="1"/>
  <c r="AK7566" i="1"/>
  <c r="AL7566" i="1" s="1"/>
  <c r="AK8368" i="1"/>
  <c r="AL8368" i="1" s="1"/>
  <c r="AK10812" i="1"/>
  <c r="AL10812" i="1" s="1"/>
  <c r="AK7345" i="1"/>
  <c r="AL7345" i="1" s="1"/>
  <c r="AK5102" i="1"/>
  <c r="AL5102" i="1" s="1"/>
  <c r="AK8171" i="1"/>
  <c r="AL8171" i="1" s="1"/>
  <c r="AK9455" i="1"/>
  <c r="AL9455" i="1" s="1"/>
  <c r="AK10377" i="1"/>
  <c r="AL10377" i="1" s="1"/>
  <c r="AK7461" i="1"/>
  <c r="AL7461" i="1" s="1"/>
  <c r="AK4638" i="1"/>
  <c r="AL4638" i="1" s="1"/>
  <c r="AK4653" i="1"/>
  <c r="AL4653" i="1" s="1"/>
  <c r="AK9037" i="1"/>
  <c r="AL9037" i="1" s="1"/>
  <c r="AK7421" i="1"/>
  <c r="AL7421" i="1" s="1"/>
  <c r="AK8671" i="1"/>
  <c r="AL8671" i="1" s="1"/>
  <c r="AK5950" i="1"/>
  <c r="AL5950" i="1" s="1"/>
  <c r="AK6336" i="1"/>
  <c r="AL6336" i="1" s="1"/>
  <c r="AK6115" i="1"/>
  <c r="AL6115" i="1" s="1"/>
  <c r="AK9162" i="1"/>
  <c r="AL9162" i="1" s="1"/>
  <c r="AK7432" i="1"/>
  <c r="AL7432" i="1" s="1"/>
  <c r="AK9059" i="1"/>
  <c r="AL9059" i="1" s="1"/>
  <c r="AK7434" i="1"/>
  <c r="AL7434" i="1" s="1"/>
  <c r="AK11039" i="1"/>
  <c r="AL11039" i="1" s="1"/>
  <c r="AK9046" i="1"/>
  <c r="AL9046" i="1" s="1"/>
  <c r="AK8530" i="1"/>
  <c r="AL8530" i="1" s="1"/>
  <c r="AK4646" i="1"/>
  <c r="AL4646" i="1" s="1"/>
  <c r="AK9062" i="1"/>
  <c r="AL9062" i="1" s="1"/>
  <c r="AK10709" i="1"/>
  <c r="AL10709" i="1" s="1"/>
  <c r="AK9197" i="1"/>
  <c r="AL9197" i="1" s="1"/>
  <c r="AK7938" i="1"/>
  <c r="AL7938" i="1" s="1"/>
  <c r="AK8363" i="1"/>
  <c r="AL8363" i="1" s="1"/>
  <c r="AK3803" i="1"/>
  <c r="AL3803" i="1" s="1"/>
  <c r="AK4899" i="1"/>
  <c r="AL4899" i="1" s="1"/>
  <c r="AK8622" i="1"/>
  <c r="AL8622" i="1" s="1"/>
  <c r="AK7324" i="1"/>
  <c r="AL7324" i="1" s="1"/>
  <c r="AK10027" i="1"/>
  <c r="AL10027" i="1" s="1"/>
  <c r="AK7731" i="1"/>
  <c r="AL7731" i="1" s="1"/>
  <c r="AK11057" i="1"/>
  <c r="AL11057" i="1" s="1"/>
  <c r="AK5462" i="1"/>
  <c r="AL5462" i="1" s="1"/>
  <c r="AK5088" i="1"/>
  <c r="AL5088" i="1" s="1"/>
  <c r="AK7337" i="1"/>
  <c r="AL7337" i="1" s="1"/>
  <c r="AK9725" i="1"/>
  <c r="AL9725" i="1" s="1"/>
  <c r="AK9479" i="1"/>
  <c r="AL9479" i="1" s="1"/>
  <c r="AK9092" i="1"/>
  <c r="AL9092" i="1" s="1"/>
  <c r="AK5474" i="1"/>
  <c r="AL5474" i="1" s="1"/>
  <c r="AK4996" i="1"/>
  <c r="AL4996" i="1" s="1"/>
  <c r="AK10544" i="1"/>
  <c r="AL10544" i="1" s="1"/>
  <c r="AK8656" i="1"/>
  <c r="AL8656" i="1" s="1"/>
  <c r="AK10531" i="1"/>
  <c r="AL10531" i="1" s="1"/>
  <c r="AK4700" i="1"/>
  <c r="AL4700" i="1" s="1"/>
  <c r="AK4689" i="1"/>
  <c r="AL4689" i="1" s="1"/>
  <c r="AK4966" i="1"/>
  <c r="AL4966" i="1" s="1"/>
  <c r="AK5339" i="1"/>
  <c r="AL5339" i="1" s="1"/>
  <c r="AK8641" i="1"/>
  <c r="AL8641" i="1" s="1"/>
  <c r="AK6543" i="1"/>
  <c r="AL6543" i="1" s="1"/>
  <c r="AK5050" i="1"/>
  <c r="AL5050" i="1" s="1"/>
  <c r="AK5486" i="1"/>
  <c r="AL5486" i="1" s="1"/>
  <c r="AK5409" i="1"/>
  <c r="AL5409" i="1" s="1"/>
  <c r="AK5061" i="1"/>
  <c r="AL5061" i="1" s="1"/>
  <c r="AK5453" i="1"/>
  <c r="AL5453" i="1" s="1"/>
  <c r="AK10488" i="1"/>
  <c r="AL10488" i="1" s="1"/>
  <c r="AK5494" i="1"/>
  <c r="AL5494" i="1" s="1"/>
  <c r="AK5075" i="1"/>
  <c r="AL5075" i="1" s="1"/>
  <c r="AK5393" i="1"/>
  <c r="AL5393" i="1" s="1"/>
  <c r="AK5404" i="1"/>
  <c r="AL5404" i="1" s="1"/>
  <c r="AK5333" i="1"/>
  <c r="AL5333" i="1" s="1"/>
  <c r="AK5518" i="1"/>
  <c r="AL5518" i="1" s="1"/>
  <c r="AK10606" i="1"/>
  <c r="AL10606" i="1" s="1"/>
  <c r="AK4860" i="1"/>
  <c r="AL4860" i="1" s="1"/>
  <c r="AK9627" i="1"/>
  <c r="AL9627" i="1" s="1"/>
  <c r="AK9501" i="1"/>
  <c r="AL9501" i="1" s="1"/>
  <c r="AK9528" i="1"/>
  <c r="AL9528" i="1" s="1"/>
  <c r="AK10724" i="1"/>
  <c r="AL10724" i="1" s="1"/>
  <c r="AK10290" i="1"/>
  <c r="AL10290" i="1" s="1"/>
  <c r="AK10313" i="1"/>
  <c r="AL10313" i="1" s="1"/>
  <c r="AK5654" i="1"/>
  <c r="AL5654" i="1" s="1"/>
  <c r="AK10577" i="1"/>
  <c r="AL10577" i="1" s="1"/>
  <c r="AK10729" i="1"/>
  <c r="AL10729" i="1" s="1"/>
  <c r="AK9372" i="1"/>
  <c r="AL9372" i="1" s="1"/>
  <c r="AK10613" i="1"/>
  <c r="AL10613" i="1" s="1"/>
  <c r="AK6164" i="1"/>
  <c r="AL6164" i="1" s="1"/>
  <c r="AK6310" i="1"/>
  <c r="AL6310" i="1" s="1"/>
  <c r="AK8551" i="1"/>
  <c r="AL8551" i="1" s="1"/>
  <c r="AK8764" i="1"/>
  <c r="AL8764" i="1" s="1"/>
  <c r="AK8767" i="1"/>
  <c r="AL8767" i="1" s="1"/>
  <c r="AK9471" i="1"/>
  <c r="AL9471" i="1" s="1"/>
  <c r="AK6233" i="1"/>
  <c r="AL6233" i="1" s="1"/>
  <c r="AK8282" i="1"/>
  <c r="AL8282" i="1" s="1"/>
  <c r="AK7975" i="1"/>
  <c r="AL7975" i="1" s="1"/>
  <c r="AK6145" i="1"/>
  <c r="AL6145" i="1" s="1"/>
  <c r="AK6305" i="1"/>
  <c r="AL6305" i="1" s="1"/>
  <c r="AK6276" i="1"/>
  <c r="AL6276" i="1" s="1"/>
  <c r="AK6138" i="1"/>
  <c r="AL6138" i="1" s="1"/>
  <c r="AK9306" i="1"/>
  <c r="AL9306" i="1" s="1"/>
  <c r="AK5361" i="1"/>
  <c r="AL5361" i="1" s="1"/>
  <c r="AK5238" i="1"/>
  <c r="AL5238" i="1" s="1"/>
  <c r="AK7287" i="1"/>
  <c r="AL7287" i="1" s="1"/>
  <c r="AK3782" i="1"/>
  <c r="AL3782" i="1" s="1"/>
  <c r="AK7624" i="1"/>
  <c r="AL7624" i="1" s="1"/>
  <c r="AK10840" i="1"/>
  <c r="AL10840" i="1" s="1"/>
  <c r="AK7699" i="1"/>
  <c r="AL7699" i="1" s="1"/>
  <c r="AK10833" i="1"/>
  <c r="AL10833" i="1" s="1"/>
  <c r="AK5916" i="1"/>
  <c r="AL5916" i="1" s="1"/>
  <c r="AK4479" i="1"/>
  <c r="AL4479" i="1" s="1"/>
  <c r="AK4936" i="1"/>
  <c r="AL4936" i="1" s="1"/>
  <c r="AK10294" i="1"/>
  <c r="AL10294" i="1" s="1"/>
  <c r="AK10764" i="1"/>
  <c r="AL10764" i="1" s="1"/>
  <c r="AK6262" i="1"/>
  <c r="AL6262" i="1" s="1"/>
  <c r="AK9311" i="1"/>
  <c r="AL9311" i="1" s="1"/>
  <c r="AK6205" i="1"/>
  <c r="AL6205" i="1" s="1"/>
  <c r="AK9621" i="1"/>
  <c r="AL9621" i="1" s="1"/>
  <c r="AK10566" i="1"/>
  <c r="AL10566" i="1" s="1"/>
  <c r="AK6294" i="1"/>
  <c r="AL6294" i="1" s="1"/>
  <c r="AK5367" i="1"/>
  <c r="AL5367" i="1" s="1"/>
  <c r="AK6253" i="1"/>
  <c r="AL6253" i="1" s="1"/>
  <c r="AK8768" i="1"/>
  <c r="AL8768" i="1" s="1"/>
  <c r="AK10252" i="1"/>
  <c r="AL10252" i="1" s="1"/>
  <c r="AK8100" i="1"/>
  <c r="AL8100" i="1" s="1"/>
  <c r="AK6286" i="1"/>
  <c r="AL6286" i="1" s="1"/>
  <c r="AK6173" i="1"/>
  <c r="AL6173" i="1" s="1"/>
  <c r="AK6288" i="1"/>
  <c r="AL6288" i="1" s="1"/>
  <c r="AK6267" i="1"/>
  <c r="AL6267" i="1" s="1"/>
  <c r="AK8550" i="1"/>
  <c r="AL8550" i="1" s="1"/>
  <c r="AK5195" i="1"/>
  <c r="AL5195" i="1" s="1"/>
  <c r="AK8690" i="1"/>
  <c r="AL8690" i="1" s="1"/>
  <c r="AK11106" i="1"/>
  <c r="AL11106" i="1" s="1"/>
  <c r="AK4863" i="1"/>
  <c r="AL4863" i="1" s="1"/>
  <c r="AK6190" i="1"/>
  <c r="AL6190" i="1" s="1"/>
  <c r="AK6113" i="1"/>
  <c r="AL6113" i="1" s="1"/>
  <c r="AK10838" i="1"/>
  <c r="AL10838" i="1" s="1"/>
  <c r="AK4476" i="1"/>
  <c r="AL4476" i="1" s="1"/>
  <c r="AK10725" i="1"/>
  <c r="AL10725" i="1" s="1"/>
  <c r="AK10295" i="1"/>
  <c r="AL10295" i="1" s="1"/>
  <c r="AK10292" i="1"/>
  <c r="AL10292" i="1" s="1"/>
  <c r="AK3488" i="1"/>
  <c r="AL3488" i="1" s="1"/>
  <c r="AK9995" i="1"/>
  <c r="AL9995" i="1" s="1"/>
  <c r="AK10384" i="1"/>
  <c r="AL10384" i="1" s="1"/>
  <c r="AK10770" i="1"/>
  <c r="AL10770" i="1" s="1"/>
  <c r="AK6201" i="1"/>
  <c r="AL6201" i="1" s="1"/>
  <c r="AK6213" i="1"/>
  <c r="AL6213" i="1" s="1"/>
  <c r="AK6503" i="1"/>
  <c r="AL6503" i="1" s="1"/>
  <c r="AK6240" i="1"/>
  <c r="AL6240" i="1" s="1"/>
  <c r="AK6292" i="1"/>
  <c r="AL6292" i="1" s="1"/>
  <c r="AK6088" i="1"/>
  <c r="AL6088" i="1" s="1"/>
  <c r="AK8777" i="1"/>
  <c r="AL8777" i="1" s="1"/>
  <c r="AK6106" i="1"/>
  <c r="AL6106" i="1" s="1"/>
  <c r="AK8535" i="1"/>
  <c r="AL8535" i="1" s="1"/>
  <c r="AK10238" i="1"/>
  <c r="AL10238" i="1" s="1"/>
  <c r="AK8772" i="1"/>
  <c r="AL8772" i="1" s="1"/>
  <c r="AK10776" i="1"/>
  <c r="AL10776" i="1" s="1"/>
  <c r="AK6466" i="1"/>
  <c r="AL6466" i="1" s="1"/>
  <c r="AK10792" i="1"/>
  <c r="AL10792" i="1" s="1"/>
  <c r="AK5237" i="1"/>
  <c r="AL5237" i="1" s="1"/>
  <c r="AK6119" i="1"/>
  <c r="AL6119" i="1" s="1"/>
  <c r="AK5245" i="1"/>
  <c r="AL5245" i="1" s="1"/>
  <c r="AK6126" i="1"/>
  <c r="AL6126" i="1" s="1"/>
  <c r="AK8392" i="1"/>
  <c r="AL8392" i="1" s="1"/>
  <c r="AK7311" i="1"/>
  <c r="AL7311" i="1" s="1"/>
  <c r="AK9863" i="1"/>
  <c r="AL9863" i="1" s="1"/>
  <c r="AK7862" i="1"/>
  <c r="AL7862" i="1" s="1"/>
  <c r="AK10782" i="1"/>
  <c r="AL10782" i="1" s="1"/>
  <c r="AK7871" i="1"/>
  <c r="AL7871" i="1" s="1"/>
  <c r="AK8204" i="1"/>
  <c r="AL8204" i="1" s="1"/>
  <c r="AK8197" i="1"/>
  <c r="AL8197" i="1" s="1"/>
  <c r="AK6416" i="1"/>
  <c r="AL6416" i="1" s="1"/>
  <c r="AK5932" i="1"/>
  <c r="AL5932" i="1" s="1"/>
  <c r="AK4905" i="1"/>
  <c r="AL4905" i="1" s="1"/>
  <c r="AK9518" i="1"/>
  <c r="AL9518" i="1" s="1"/>
  <c r="AK8966" i="1"/>
  <c r="AL8966" i="1" s="1"/>
  <c r="AK8900" i="1"/>
  <c r="AL8900" i="1" s="1"/>
  <c r="AK4402" i="1"/>
  <c r="AL4402" i="1" s="1"/>
  <c r="AK7267" i="1"/>
  <c r="AL7267" i="1" s="1"/>
  <c r="AK7942" i="1"/>
  <c r="AL7942" i="1" s="1"/>
  <c r="AK8562" i="1"/>
  <c r="AL8562" i="1" s="1"/>
  <c r="AK5007" i="1"/>
  <c r="AL5007" i="1" s="1"/>
  <c r="AK8561" i="1"/>
  <c r="AL8561" i="1" s="1"/>
  <c r="AK5626" i="1"/>
  <c r="AL5626" i="1" s="1"/>
  <c r="AK8556" i="1"/>
  <c r="AL8556" i="1" s="1"/>
  <c r="AK8862" i="1"/>
  <c r="AL8862" i="1" s="1"/>
  <c r="AK8913" i="1"/>
  <c r="AL8913" i="1" s="1"/>
  <c r="AK5632" i="1"/>
  <c r="AL5632" i="1" s="1"/>
  <c r="AK6181" i="1"/>
  <c r="AL6181" i="1" s="1"/>
  <c r="AK8910" i="1"/>
  <c r="AL8910" i="1" s="1"/>
  <c r="AK8278" i="1"/>
  <c r="AL8278" i="1" s="1"/>
  <c r="AK8506" i="1"/>
  <c r="AL8506" i="1" s="1"/>
  <c r="AK4484" i="1"/>
  <c r="AL4484" i="1" s="1"/>
  <c r="AK5217" i="1"/>
  <c r="AL5217" i="1" s="1"/>
  <c r="AK9754" i="1"/>
  <c r="AL9754" i="1" s="1"/>
  <c r="AK10155" i="1"/>
  <c r="AL10155" i="1" s="1"/>
  <c r="AK4514" i="1"/>
  <c r="AL4514" i="1" s="1"/>
  <c r="AK4566" i="1"/>
  <c r="AL4566" i="1" s="1"/>
  <c r="AK5609" i="1"/>
  <c r="AL5609" i="1" s="1"/>
  <c r="AK8162" i="1"/>
  <c r="AL8162" i="1" s="1"/>
  <c r="AK8179" i="1"/>
  <c r="AL8179" i="1" s="1"/>
  <c r="AK7982" i="1"/>
  <c r="AL7982" i="1" s="1"/>
  <c r="AK4475" i="1"/>
  <c r="AL4475" i="1" s="1"/>
  <c r="AK5104" i="1"/>
  <c r="AL5104" i="1" s="1"/>
  <c r="AK8366" i="1"/>
  <c r="AL8366" i="1" s="1"/>
  <c r="AK8373" i="1"/>
  <c r="AL8373" i="1" s="1"/>
  <c r="AK9081" i="1"/>
  <c r="AL9081" i="1" s="1"/>
  <c r="AK8039" i="1"/>
  <c r="AL8039" i="1" s="1"/>
  <c r="AK4344" i="1"/>
  <c r="AL4344" i="1" s="1"/>
  <c r="AK8046" i="1"/>
  <c r="AL8046" i="1" s="1"/>
  <c r="AK4531" i="1"/>
  <c r="AL4531" i="1" s="1"/>
  <c r="AK7967" i="1"/>
  <c r="AL7967" i="1" s="1"/>
  <c r="AK5613" i="1"/>
  <c r="AL5613" i="1" s="1"/>
  <c r="AK8015" i="1"/>
  <c r="AL8015" i="1" s="1"/>
  <c r="AK7354" i="1"/>
  <c r="AL7354" i="1" s="1"/>
  <c r="AK9195" i="1"/>
  <c r="AL9195" i="1" s="1"/>
  <c r="AK10692" i="1"/>
  <c r="AL10692" i="1" s="1"/>
  <c r="AK8178" i="1"/>
  <c r="AL8178" i="1" s="1"/>
  <c r="AK9159" i="1"/>
  <c r="AL9159" i="1" s="1"/>
  <c r="AK7496" i="1"/>
  <c r="AL7496" i="1" s="1"/>
  <c r="AK5200" i="1"/>
  <c r="AL5200" i="1" s="1"/>
  <c r="AK4902" i="1"/>
  <c r="AL4902" i="1" s="1"/>
  <c r="AK10759" i="1"/>
  <c r="AL10759" i="1" s="1"/>
  <c r="AK8596" i="1"/>
  <c r="AL8596" i="1" s="1"/>
  <c r="AK7261" i="1"/>
  <c r="AL7261" i="1" s="1"/>
  <c r="AK10075" i="1"/>
  <c r="AL10075" i="1" s="1"/>
  <c r="AK8420" i="1"/>
  <c r="AL8420" i="1" s="1"/>
  <c r="AK8430" i="1"/>
  <c r="AL8430" i="1" s="1"/>
  <c r="AK10301" i="1"/>
  <c r="AL10301" i="1" s="1"/>
  <c r="AK8177" i="1"/>
  <c r="AL8177" i="1" s="1"/>
  <c r="AK10793" i="1"/>
  <c r="AL10793" i="1" s="1"/>
  <c r="AK4371" i="1"/>
  <c r="AL4371" i="1" s="1"/>
  <c r="AK6532" i="1"/>
  <c r="AL6532" i="1" s="1"/>
  <c r="AK7546" i="1"/>
  <c r="AL7546" i="1" s="1"/>
  <c r="AK8183" i="1"/>
  <c r="AL8183" i="1" s="1"/>
  <c r="AK8931" i="1"/>
  <c r="AL8931" i="1" s="1"/>
  <c r="AK5948" i="1"/>
  <c r="AL5948" i="1" s="1"/>
  <c r="AK6134" i="1"/>
  <c r="AL6134" i="1" s="1"/>
  <c r="AK8617" i="1"/>
  <c r="AL8617" i="1" s="1"/>
  <c r="AK10798" i="1"/>
  <c r="AL10798" i="1" s="1"/>
  <c r="AK6379" i="1"/>
  <c r="AL6379" i="1" s="1"/>
  <c r="AK4369" i="1"/>
  <c r="AL4369" i="1" s="1"/>
  <c r="AK4858" i="1"/>
  <c r="AL4858" i="1" s="1"/>
  <c r="AK4639" i="1"/>
  <c r="AL4639" i="1" s="1"/>
  <c r="AK4606" i="1"/>
  <c r="AL4606" i="1" s="1"/>
  <c r="AK9067" i="1"/>
  <c r="AL9067" i="1" s="1"/>
  <c r="AK10308" i="1"/>
  <c r="AL10308" i="1" s="1"/>
  <c r="AK4346" i="1"/>
  <c r="AL4346" i="1" s="1"/>
  <c r="AK8108" i="1"/>
  <c r="AL8108" i="1" s="1"/>
  <c r="AK4657" i="1"/>
  <c r="AL4657" i="1" s="1"/>
  <c r="AK8521" i="1"/>
  <c r="AL8521" i="1" s="1"/>
  <c r="AK9168" i="1"/>
  <c r="AL9168" i="1" s="1"/>
  <c r="AK11049" i="1"/>
  <c r="AL11049" i="1" s="1"/>
  <c r="AK9041" i="1"/>
  <c r="AL9041" i="1" s="1"/>
  <c r="AK8666" i="1"/>
  <c r="AL8666" i="1" s="1"/>
  <c r="AK8288" i="1"/>
  <c r="AL8288" i="1" s="1"/>
  <c r="AK4829" i="1"/>
  <c r="AL4829" i="1" s="1"/>
  <c r="AK6546" i="1"/>
  <c r="AL6546" i="1" s="1"/>
  <c r="AK4649" i="1"/>
  <c r="AL4649" i="1" s="1"/>
  <c r="AK4986" i="1"/>
  <c r="AL4986" i="1" s="1"/>
  <c r="AK6541" i="1"/>
  <c r="AL6541" i="1" s="1"/>
  <c r="AK10347" i="1"/>
  <c r="AL10347" i="1" s="1"/>
  <c r="AK5717" i="1"/>
  <c r="AL5717" i="1" s="1"/>
  <c r="AK10608" i="1"/>
  <c r="AL10608" i="1" s="1"/>
  <c r="AK5374" i="1"/>
  <c r="AL5374" i="1" s="1"/>
  <c r="AK5080" i="1"/>
  <c r="AL5080" i="1" s="1"/>
  <c r="AK9744" i="1"/>
  <c r="AL9744" i="1" s="1"/>
  <c r="AK9623" i="1"/>
  <c r="AL9623" i="1" s="1"/>
  <c r="AK8460" i="1"/>
  <c r="AL8460" i="1" s="1"/>
  <c r="AK5476" i="1"/>
  <c r="AL5476" i="1" s="1"/>
  <c r="AK5265" i="1"/>
  <c r="AL5265" i="1" s="1"/>
  <c r="AK10303" i="1"/>
  <c r="AL10303" i="1" s="1"/>
  <c r="AK10529" i="1"/>
  <c r="AL10529" i="1" s="1"/>
  <c r="AK4150" i="1"/>
  <c r="AL4150" i="1" s="1"/>
  <c r="AK4707" i="1"/>
  <c r="AL4707" i="1" s="1"/>
  <c r="AK5056" i="1"/>
  <c r="AL5056" i="1" s="1"/>
  <c r="AK5677" i="1"/>
  <c r="AL5677" i="1" s="1"/>
  <c r="AK5674" i="1"/>
  <c r="AL5674" i="1" s="1"/>
  <c r="AK5146" i="1"/>
  <c r="AL5146" i="1" s="1"/>
  <c r="AK5043" i="1"/>
  <c r="AL5043" i="1" s="1"/>
  <c r="AK5438" i="1"/>
  <c r="AL5438" i="1" s="1"/>
  <c r="AK5060" i="1"/>
  <c r="AL5060" i="1" s="1"/>
  <c r="AK5480" i="1"/>
  <c r="AL5480" i="1" s="1"/>
  <c r="AK5445" i="1"/>
  <c r="AL5445" i="1" s="1"/>
  <c r="AK5492" i="1"/>
  <c r="AL5492" i="1" s="1"/>
  <c r="AK5065" i="1"/>
  <c r="AL5065" i="1" s="1"/>
  <c r="AK4698" i="1"/>
  <c r="AL4698" i="1" s="1"/>
  <c r="AK10478" i="1"/>
  <c r="AL10478" i="1" s="1"/>
  <c r="AK5039" i="1"/>
  <c r="AL5039" i="1" s="1"/>
  <c r="AK5470" i="1"/>
  <c r="AL5470" i="1" s="1"/>
  <c r="AK10879" i="1"/>
  <c r="AL10879" i="1" s="1"/>
  <c r="AK10889" i="1"/>
  <c r="AL10889" i="1" s="1"/>
  <c r="AK7892" i="1"/>
  <c r="AL7892" i="1" s="1"/>
  <c r="AK7897" i="1"/>
  <c r="AL7897" i="1" s="1"/>
  <c r="AK10391" i="1"/>
  <c r="AL10391" i="1" s="1"/>
  <c r="AK7301" i="1"/>
  <c r="AL7301" i="1" s="1"/>
  <c r="AK10189" i="1"/>
  <c r="AL10189" i="1" s="1"/>
  <c r="AK8642" i="1"/>
  <c r="AL8642" i="1" s="1"/>
  <c r="AK9362" i="1"/>
  <c r="AL9362" i="1" s="1"/>
  <c r="AK3646" i="1"/>
  <c r="AL3646" i="1" s="1"/>
  <c r="AK3665" i="1"/>
  <c r="AL3665" i="1" s="1"/>
  <c r="AK3650" i="1"/>
  <c r="AL3650" i="1" s="1"/>
  <c r="AK10710" i="1"/>
  <c r="AL10710" i="1" s="1"/>
  <c r="AK10518" i="1"/>
  <c r="AL10518" i="1" s="1"/>
  <c r="AK10884" i="1"/>
  <c r="AL10884" i="1" s="1"/>
  <c r="AK10163" i="1"/>
  <c r="AL10163" i="1" s="1"/>
  <c r="AK10453" i="1"/>
  <c r="AL10453" i="1" s="1"/>
  <c r="AK9717" i="1"/>
  <c r="AL9717" i="1" s="1"/>
  <c r="AK10858" i="1"/>
  <c r="AL10858" i="1" s="1"/>
  <c r="AK10668" i="1"/>
  <c r="AL10668" i="1" s="1"/>
  <c r="AK8723" i="1"/>
  <c r="AL8723" i="1" s="1"/>
  <c r="AK10543" i="1"/>
  <c r="AL10543" i="1" s="1"/>
  <c r="AK6388" i="1"/>
  <c r="AL6388" i="1" s="1"/>
  <c r="AK5597" i="1"/>
  <c r="AL5597" i="1" s="1"/>
  <c r="AK4161" i="1"/>
  <c r="AL4161" i="1" s="1"/>
  <c r="AK9224" i="1"/>
  <c r="AL9224" i="1" s="1"/>
  <c r="AK9223" i="1"/>
  <c r="AL9223" i="1" s="1"/>
  <c r="AK5905" i="1"/>
  <c r="AL5905" i="1" s="1"/>
  <c r="AK6798" i="1"/>
  <c r="AL6798" i="1" s="1"/>
  <c r="AK6644" i="1"/>
  <c r="AL6644" i="1" s="1"/>
  <c r="AK6905" i="1"/>
  <c r="AL6905" i="1" s="1"/>
  <c r="AK8333" i="1"/>
  <c r="AL8333" i="1" s="1"/>
  <c r="AK9573" i="1"/>
  <c r="AL9573" i="1" s="1"/>
  <c r="AK10227" i="1"/>
  <c r="AL10227" i="1" s="1"/>
  <c r="AK7754" i="1"/>
  <c r="AL7754" i="1" s="1"/>
  <c r="AK4731" i="1"/>
  <c r="AL4731" i="1" s="1"/>
  <c r="AK6523" i="1"/>
  <c r="AL6523" i="1" s="1"/>
  <c r="AK7304" i="1"/>
  <c r="AL7304" i="1" s="1"/>
  <c r="AK7513" i="1"/>
  <c r="AL7513" i="1" s="1"/>
  <c r="AK7391" i="1"/>
  <c r="AL7391" i="1" s="1"/>
  <c r="AK7387" i="1"/>
  <c r="AL7387" i="1" s="1"/>
  <c r="AK7878" i="1"/>
  <c r="AL7878" i="1" s="1"/>
  <c r="AK8636" i="1"/>
  <c r="AL8636" i="1" s="1"/>
  <c r="AK7096" i="1"/>
  <c r="AL7096" i="1" s="1"/>
  <c r="AK6952" i="1"/>
  <c r="AL6952" i="1" s="1"/>
  <c r="AK6530" i="1"/>
  <c r="AL6530" i="1" s="1"/>
  <c r="AK9331" i="1"/>
  <c r="AL9331" i="1" s="1"/>
  <c r="AK7010" i="1"/>
  <c r="AL7010" i="1" s="1"/>
  <c r="AK9512" i="1"/>
  <c r="AL9512" i="1" s="1"/>
  <c r="AK7125" i="1"/>
  <c r="AL7125" i="1" s="1"/>
  <c r="AK7245" i="1"/>
  <c r="AL7245" i="1" s="1"/>
  <c r="AK7008" i="1"/>
  <c r="AL7008" i="1" s="1"/>
  <c r="AK5794" i="1"/>
  <c r="AL5794" i="1" s="1"/>
  <c r="AK7631" i="1"/>
  <c r="AL7631" i="1" s="1"/>
  <c r="AK10302" i="1"/>
  <c r="AL10302" i="1" s="1"/>
  <c r="AK5277" i="1"/>
  <c r="AL5277" i="1" s="1"/>
  <c r="AK6664" i="1"/>
  <c r="AL6664" i="1" s="1"/>
  <c r="AK7030" i="1"/>
  <c r="AL7030" i="1" s="1"/>
  <c r="AK6741" i="1"/>
  <c r="AL6741" i="1" s="1"/>
  <c r="AK5275" i="1"/>
  <c r="AL5275" i="1" s="1"/>
  <c r="AK9214" i="1"/>
  <c r="AL9214" i="1" s="1"/>
  <c r="AK8823" i="1"/>
  <c r="AL8823" i="1" s="1"/>
  <c r="AK7208" i="1"/>
  <c r="AL7208" i="1" s="1"/>
  <c r="AK7070" i="1"/>
  <c r="AL7070" i="1" s="1"/>
  <c r="AK10177" i="1"/>
  <c r="AL10177" i="1" s="1"/>
  <c r="AK4762" i="1"/>
  <c r="AL4762" i="1" s="1"/>
  <c r="AK4783" i="1"/>
  <c r="AL4783" i="1" s="1"/>
  <c r="AK10420" i="1"/>
  <c r="AL10420" i="1" s="1"/>
  <c r="AK11282" i="1"/>
  <c r="AL11282" i="1" s="1"/>
  <c r="AK11107" i="1"/>
  <c r="AL11107" i="1" s="1"/>
  <c r="AK8358" i="1"/>
  <c r="AL8358" i="1" s="1"/>
  <c r="AK8351" i="1"/>
  <c r="AL8351" i="1" s="1"/>
  <c r="AK7049" i="1"/>
  <c r="AL7049" i="1" s="1"/>
  <c r="AK6993" i="1"/>
  <c r="AL6993" i="1" s="1"/>
  <c r="AK6671" i="1"/>
  <c r="AL6671" i="1" s="1"/>
  <c r="AK7210" i="1"/>
  <c r="AL7210" i="1" s="1"/>
  <c r="AK7223" i="1"/>
  <c r="AL7223" i="1" s="1"/>
  <c r="AK6697" i="1"/>
  <c r="AL6697" i="1" s="1"/>
  <c r="AK7109" i="1"/>
  <c r="AL7109" i="1" s="1"/>
  <c r="AK10633" i="1"/>
  <c r="AL10633" i="1" s="1"/>
  <c r="AK5528" i="1"/>
  <c r="AL5528" i="1" s="1"/>
  <c r="AK10118" i="1"/>
  <c r="AL10118" i="1" s="1"/>
  <c r="AK10138" i="1"/>
  <c r="AL10138" i="1" s="1"/>
  <c r="AK8091" i="1"/>
  <c r="AL8091" i="1" s="1"/>
  <c r="AK7188" i="1"/>
  <c r="AL7188" i="1" s="1"/>
  <c r="AK7120" i="1"/>
  <c r="AL7120" i="1" s="1"/>
  <c r="AK9090" i="1"/>
  <c r="AL9090" i="1" s="1"/>
  <c r="AK9405" i="1"/>
  <c r="AL9405" i="1" s="1"/>
  <c r="AK3495" i="1"/>
  <c r="AL3495" i="1" s="1"/>
  <c r="AK6028" i="1"/>
  <c r="AL6028" i="1" s="1"/>
  <c r="AK5934" i="1"/>
  <c r="AL5934" i="1" s="1"/>
  <c r="AK10273" i="1"/>
  <c r="AL10273" i="1" s="1"/>
  <c r="AK9708" i="1"/>
  <c r="AL9708" i="1" s="1"/>
  <c r="AK3474" i="1"/>
  <c r="AL3474" i="1" s="1"/>
  <c r="AK3483" i="1"/>
  <c r="AL3483" i="1" s="1"/>
  <c r="AK5424" i="1"/>
  <c r="AL5424" i="1" s="1"/>
  <c r="AK5411" i="1"/>
  <c r="AL5411" i="1" s="1"/>
  <c r="AK4304" i="1"/>
  <c r="AL4304" i="1" s="1"/>
  <c r="AK5908" i="1"/>
  <c r="AL5908" i="1" s="1"/>
  <c r="AK9807" i="1"/>
  <c r="AL9807" i="1" s="1"/>
  <c r="AK8112" i="1"/>
  <c r="AL8112" i="1" s="1"/>
  <c r="AK7859" i="1"/>
  <c r="AL7859" i="1" s="1"/>
  <c r="AK6638" i="1"/>
  <c r="AL6638" i="1" s="1"/>
  <c r="AK4576" i="1"/>
  <c r="AL4576" i="1" s="1"/>
  <c r="AK11168" i="1"/>
  <c r="AL11168" i="1" s="1"/>
  <c r="AK6489" i="1"/>
  <c r="AL6489" i="1" s="1"/>
  <c r="AK8264" i="1"/>
  <c r="AL8264" i="1" s="1"/>
  <c r="AK9132" i="1"/>
  <c r="AL9132" i="1" s="1"/>
  <c r="AK8247" i="1"/>
  <c r="AL8247" i="1" s="1"/>
  <c r="AK9120" i="1"/>
  <c r="AL9120" i="1" s="1"/>
  <c r="AK6436" i="1"/>
  <c r="AL6436" i="1" s="1"/>
  <c r="AK9769" i="1"/>
  <c r="AL9769" i="1" s="1"/>
  <c r="AK6899" i="1"/>
  <c r="AL6899" i="1" s="1"/>
  <c r="AK6722" i="1"/>
  <c r="AL6722" i="1" s="1"/>
  <c r="AK11062" i="1"/>
  <c r="AL11062" i="1" s="1"/>
  <c r="AK6492" i="1"/>
  <c r="AL6492" i="1" s="1"/>
  <c r="AK8061" i="1"/>
  <c r="AL8061" i="1" s="1"/>
  <c r="AK9939" i="1"/>
  <c r="AL9939" i="1" s="1"/>
  <c r="AK6736" i="1"/>
  <c r="AL6736" i="1" s="1"/>
  <c r="AK9013" i="1"/>
  <c r="AL9013" i="1" s="1"/>
  <c r="AK9258" i="1"/>
  <c r="AL9258" i="1" s="1"/>
  <c r="AK9208" i="1"/>
  <c r="AL9208" i="1" s="1"/>
  <c r="AK8075" i="1"/>
  <c r="AL8075" i="1" s="1"/>
  <c r="AK8137" i="1"/>
  <c r="AL8137" i="1" s="1"/>
  <c r="AK4734" i="1"/>
  <c r="AL4734" i="1" s="1"/>
  <c r="AK4447" i="1"/>
  <c r="AL4447" i="1" s="1"/>
  <c r="AK7643" i="1"/>
  <c r="AL7643" i="1" s="1"/>
  <c r="AK7636" i="1"/>
  <c r="AL7636" i="1" s="1"/>
  <c r="AK7768" i="1"/>
  <c r="AL7768" i="1" s="1"/>
  <c r="AK6851" i="1"/>
  <c r="AL6851" i="1" s="1"/>
  <c r="AK6870" i="1"/>
  <c r="AL6870" i="1" s="1"/>
  <c r="AK5824" i="1"/>
  <c r="AL5824" i="1" s="1"/>
  <c r="AK6076" i="1"/>
  <c r="AL6076" i="1" s="1"/>
  <c r="AK5825" i="1"/>
  <c r="AL5825" i="1" s="1"/>
  <c r="AK4306" i="1"/>
  <c r="AL4306" i="1" s="1"/>
  <c r="AK10071" i="1"/>
  <c r="AL10071" i="1" s="1"/>
  <c r="AK5651" i="1"/>
  <c r="AL5651" i="1" s="1"/>
  <c r="AK7403" i="1"/>
  <c r="AL7403" i="1" s="1"/>
  <c r="AK7405" i="1"/>
  <c r="AL7405" i="1" s="1"/>
  <c r="AK10151" i="1"/>
  <c r="AL10151" i="1" s="1"/>
  <c r="AK9724" i="1"/>
  <c r="AL9724" i="1" s="1"/>
  <c r="AK9524" i="1"/>
  <c r="AL9524" i="1" s="1"/>
  <c r="AK8919" i="1"/>
  <c r="AL8919" i="1" s="1"/>
  <c r="AK7576" i="1"/>
  <c r="AL7576" i="1" s="1"/>
  <c r="AK9888" i="1"/>
  <c r="AL9888" i="1" s="1"/>
  <c r="AK6754" i="1"/>
  <c r="AL6754" i="1" s="1"/>
  <c r="AK10001" i="1"/>
  <c r="AL10001" i="1" s="1"/>
  <c r="AK6590" i="1"/>
  <c r="AL6590" i="1" s="1"/>
  <c r="AK7415" i="1"/>
  <c r="AL7415" i="1" s="1"/>
  <c r="AK7128" i="1"/>
  <c r="AL7128" i="1" s="1"/>
  <c r="AK3738" i="1"/>
  <c r="AL3738" i="1" s="1"/>
  <c r="AK3561" i="1"/>
  <c r="AL3561" i="1" s="1"/>
  <c r="AK9556" i="1"/>
  <c r="AL9556" i="1" s="1"/>
  <c r="AK9764" i="1"/>
  <c r="AL9764" i="1" s="1"/>
  <c r="AK7114" i="1"/>
  <c r="AL7114" i="1" s="1"/>
  <c r="AK9784" i="1"/>
  <c r="AL9784" i="1" s="1"/>
  <c r="AK6801" i="1"/>
  <c r="AL6801" i="1" s="1"/>
  <c r="AK8842" i="1"/>
  <c r="AL8842" i="1" s="1"/>
  <c r="AK3685" i="1"/>
  <c r="AL3685" i="1" s="1"/>
  <c r="AK6464" i="1"/>
  <c r="AL6464" i="1" s="1"/>
  <c r="AK6839" i="1"/>
  <c r="AL6839" i="1" s="1"/>
  <c r="AK6842" i="1"/>
  <c r="AL6842" i="1" s="1"/>
  <c r="AK9914" i="1"/>
  <c r="AL9914" i="1" s="1"/>
  <c r="AK11147" i="1"/>
  <c r="AL11147" i="1" s="1"/>
  <c r="AK11153" i="1"/>
  <c r="AL11153" i="1" s="1"/>
  <c r="AK11158" i="1"/>
  <c r="AL11158" i="1" s="1"/>
  <c r="AK11024" i="1"/>
  <c r="AL11024" i="1" s="1"/>
  <c r="AK11185" i="1"/>
  <c r="AL11185" i="1" s="1"/>
  <c r="AK11026" i="1"/>
  <c r="AL11026" i="1" s="1"/>
  <c r="AK11229" i="1"/>
  <c r="AL11229" i="1" s="1"/>
  <c r="AK10404" i="1"/>
  <c r="AL10404" i="1" s="1"/>
  <c r="AK6243" i="1"/>
  <c r="AL6243" i="1" s="1"/>
  <c r="AK3560" i="1"/>
  <c r="AL3560" i="1" s="1"/>
  <c r="AK3549" i="1"/>
  <c r="AL3549" i="1" s="1"/>
  <c r="AK3559" i="1"/>
  <c r="AL3559" i="1" s="1"/>
  <c r="AK10020" i="1"/>
  <c r="AL10020" i="1" s="1"/>
  <c r="AK6968" i="1"/>
  <c r="AL6968" i="1" s="1"/>
  <c r="AK10681" i="1"/>
  <c r="AL10681" i="1" s="1"/>
  <c r="AK4951" i="1"/>
  <c r="AL4951" i="1" s="1"/>
  <c r="AK5175" i="1"/>
  <c r="AL5175" i="1" s="1"/>
  <c r="AK9534" i="1"/>
  <c r="AL9534" i="1" s="1"/>
  <c r="AK9465" i="1"/>
  <c r="AL9465" i="1" s="1"/>
  <c r="AK4810" i="1"/>
  <c r="AL4810" i="1" s="1"/>
  <c r="AK7018" i="1"/>
  <c r="AL7018" i="1" s="1"/>
  <c r="AK6319" i="1"/>
  <c r="AL6319" i="1" s="1"/>
  <c r="AK4425" i="1"/>
  <c r="AL4425" i="1" s="1"/>
  <c r="AK4435" i="1"/>
  <c r="AL4435" i="1" s="1"/>
  <c r="AK4219" i="1"/>
  <c r="AL4219" i="1" s="1"/>
  <c r="AK6565" i="1"/>
  <c r="AL6565" i="1" s="1"/>
  <c r="AK5373" i="1"/>
  <c r="AL5373" i="1" s="1"/>
  <c r="AK5143" i="1"/>
  <c r="AL5143" i="1" s="1"/>
  <c r="AK3730" i="1"/>
  <c r="AL3730" i="1" s="1"/>
  <c r="AK5096" i="1"/>
  <c r="AL5096" i="1" s="1"/>
  <c r="AK10099" i="1"/>
  <c r="AL10099" i="1" s="1"/>
  <c r="AK3698" i="1"/>
  <c r="AL3698" i="1" s="1"/>
  <c r="AK9017" i="1"/>
  <c r="AL9017" i="1" s="1"/>
  <c r="AK10817" i="1"/>
  <c r="AL10817" i="1" s="1"/>
  <c r="AK8639" i="1"/>
  <c r="AL8639" i="1" s="1"/>
  <c r="AK4253" i="1"/>
  <c r="AL4253" i="1" s="1"/>
  <c r="AK5966" i="1"/>
  <c r="AL5966" i="1" s="1"/>
  <c r="AK6445" i="1"/>
  <c r="AL6445" i="1" s="1"/>
  <c r="AK4869" i="1"/>
  <c r="AL4869" i="1" s="1"/>
  <c r="AK10209" i="1"/>
  <c r="AL10209" i="1" s="1"/>
  <c r="AK10612" i="1"/>
  <c r="AL10612" i="1" s="1"/>
  <c r="AK5722" i="1"/>
  <c r="AL5722" i="1" s="1"/>
  <c r="AK10720" i="1"/>
  <c r="AL10720" i="1" s="1"/>
  <c r="AK7394" i="1"/>
  <c r="AL7394" i="1" s="1"/>
  <c r="AK8379" i="1"/>
  <c r="AL8379" i="1" s="1"/>
  <c r="AK9824" i="1"/>
  <c r="AL9824" i="1" s="1"/>
  <c r="AK8395" i="1"/>
  <c r="AL8395" i="1" s="1"/>
  <c r="AK7858" i="1"/>
  <c r="AL7858" i="1" s="1"/>
  <c r="AK7297" i="1"/>
  <c r="AL7297" i="1" s="1"/>
  <c r="AK10342" i="1"/>
  <c r="AL10342" i="1" s="1"/>
  <c r="AK9864" i="1"/>
  <c r="AL9864" i="1" s="1"/>
  <c r="AK6159" i="1"/>
  <c r="AL6159" i="1" s="1"/>
  <c r="AK6203" i="1"/>
  <c r="AL6203" i="1" s="1"/>
  <c r="AK9823" i="1"/>
  <c r="AL9823" i="1" s="1"/>
  <c r="AK5029" i="1"/>
  <c r="AL5029" i="1" s="1"/>
  <c r="AK8755" i="1"/>
  <c r="AL8755" i="1" s="1"/>
  <c r="AK8313" i="1"/>
  <c r="AL8313" i="1" s="1"/>
  <c r="AK7930" i="1"/>
  <c r="AL7930" i="1" s="1"/>
  <c r="AK5530" i="1"/>
  <c r="AL5530" i="1" s="1"/>
  <c r="AK8930" i="1"/>
  <c r="AL8930" i="1" s="1"/>
  <c r="AK8955" i="1"/>
  <c r="AL8955" i="1" s="1"/>
  <c r="AK8445" i="1"/>
  <c r="AL8445" i="1" s="1"/>
  <c r="AK6426" i="1"/>
  <c r="AL6426" i="1" s="1"/>
  <c r="AK5013" i="1"/>
  <c r="AL5013" i="1" s="1"/>
  <c r="AK5009" i="1"/>
  <c r="AL5009" i="1" s="1"/>
  <c r="AK8904" i="1"/>
  <c r="AL8904" i="1" s="1"/>
  <c r="AK8918" i="1"/>
  <c r="AL8918" i="1" s="1"/>
  <c r="AK8856" i="1"/>
  <c r="AL8856" i="1" s="1"/>
  <c r="AK7588" i="1"/>
  <c r="AL7588" i="1" s="1"/>
  <c r="AK8786" i="1"/>
  <c r="AL8786" i="1" s="1"/>
  <c r="AK8885" i="1"/>
  <c r="AL8885" i="1" s="1"/>
  <c r="AK10245" i="1"/>
  <c r="AL10245" i="1" s="1"/>
  <c r="AK6475" i="1"/>
  <c r="AL6475" i="1" s="1"/>
  <c r="AK6362" i="1"/>
  <c r="AL6362" i="1" s="1"/>
  <c r="AK6264" i="1"/>
  <c r="AL6264" i="1" s="1"/>
  <c r="AK6209" i="1"/>
  <c r="AL6209" i="1" s="1"/>
  <c r="AK8908" i="1"/>
  <c r="AL8908" i="1" s="1"/>
  <c r="AK7279" i="1"/>
  <c r="AL7279" i="1" s="1"/>
  <c r="AK8587" i="1"/>
  <c r="AL8587" i="1" s="1"/>
  <c r="AK8511" i="1"/>
  <c r="AL8511" i="1" s="1"/>
  <c r="AK10208" i="1"/>
  <c r="AL10208" i="1" s="1"/>
  <c r="AK8589" i="1"/>
  <c r="AL8589" i="1" s="1"/>
  <c r="AK5203" i="1"/>
  <c r="AL5203" i="1" s="1"/>
  <c r="AK4486" i="1"/>
  <c r="AL4486" i="1" s="1"/>
  <c r="AK5218" i="1"/>
  <c r="AL5218" i="1" s="1"/>
  <c r="AK8934" i="1"/>
  <c r="AL8934" i="1" s="1"/>
  <c r="AK8481" i="1"/>
  <c r="AL8481" i="1" s="1"/>
  <c r="AK4422" i="1"/>
  <c r="AL4422" i="1" s="1"/>
  <c r="AK5576" i="1"/>
  <c r="AL5576" i="1" s="1"/>
  <c r="AK8479" i="1"/>
  <c r="AL8479" i="1" s="1"/>
  <c r="AK8455" i="1"/>
  <c r="AL8455" i="1" s="1"/>
  <c r="AK8613" i="1"/>
  <c r="AL8613" i="1" s="1"/>
  <c r="AK4473" i="1"/>
  <c r="AL4473" i="1" s="1"/>
  <c r="AK5105" i="1"/>
  <c r="AL5105" i="1" s="1"/>
  <c r="AK6326" i="1"/>
  <c r="AL6326" i="1" s="1"/>
  <c r="AK8370" i="1"/>
  <c r="AL8370" i="1" s="1"/>
  <c r="AK8042" i="1"/>
  <c r="AL8042" i="1" s="1"/>
  <c r="AK4343" i="1"/>
  <c r="AL4343" i="1" s="1"/>
  <c r="AK4342" i="1"/>
  <c r="AL4342" i="1" s="1"/>
  <c r="AK6941" i="1"/>
  <c r="AL6941" i="1" s="1"/>
  <c r="AK8045" i="1"/>
  <c r="AL8045" i="1" s="1"/>
  <c r="AK4524" i="1"/>
  <c r="AL4524" i="1" s="1"/>
  <c r="AK8470" i="1"/>
  <c r="AL8470" i="1" s="1"/>
  <c r="AK5560" i="1"/>
  <c r="AL5560" i="1" s="1"/>
  <c r="AK7894" i="1"/>
  <c r="AL7894" i="1" s="1"/>
  <c r="AK6467" i="1"/>
  <c r="AL6467" i="1" s="1"/>
  <c r="AK10810" i="1"/>
  <c r="AL10810" i="1" s="1"/>
  <c r="AK6324" i="1"/>
  <c r="AL6324" i="1" s="1"/>
  <c r="AK8301" i="1"/>
  <c r="AL8301" i="1" s="1"/>
  <c r="AK7568" i="1"/>
  <c r="AL7568" i="1" s="1"/>
  <c r="AK7501" i="1"/>
  <c r="AL7501" i="1" s="1"/>
  <c r="AK3484" i="1"/>
  <c r="AL3484" i="1" s="1"/>
  <c r="AK10263" i="1"/>
  <c r="AL10263" i="1" s="1"/>
  <c r="AK9845" i="1"/>
  <c r="AL9845" i="1" s="1"/>
  <c r="AK8418" i="1"/>
  <c r="AL8418" i="1" s="1"/>
  <c r="AK9909" i="1"/>
  <c r="AL9909" i="1" s="1"/>
  <c r="AK10329" i="1"/>
  <c r="AL10329" i="1" s="1"/>
  <c r="AK10366" i="1"/>
  <c r="AL10366" i="1" s="1"/>
  <c r="AK4373" i="1"/>
  <c r="AL4373" i="1" s="1"/>
  <c r="AK7552" i="1"/>
  <c r="AL7552" i="1" s="1"/>
  <c r="AK8216" i="1"/>
  <c r="AL8216" i="1" s="1"/>
  <c r="AK5103" i="1"/>
  <c r="AL5103" i="1" s="1"/>
  <c r="AK4918" i="1"/>
  <c r="AL4918" i="1" s="1"/>
  <c r="AK10808" i="1"/>
  <c r="AL10808" i="1" s="1"/>
  <c r="AK7830" i="1"/>
  <c r="AL7830" i="1" s="1"/>
  <c r="AK8740" i="1"/>
  <c r="AL8740" i="1" s="1"/>
  <c r="AK5766" i="1"/>
  <c r="AL5766" i="1" s="1"/>
  <c r="AK7455" i="1"/>
  <c r="AL7455" i="1" s="1"/>
  <c r="AK4327" i="1"/>
  <c r="AL4327" i="1" s="1"/>
  <c r="AK8522" i="1"/>
  <c r="AL8522" i="1" s="1"/>
  <c r="AK5750" i="1"/>
  <c r="AL5750" i="1" s="1"/>
  <c r="AK9027" i="1"/>
  <c r="AL9027" i="1" s="1"/>
  <c r="AK9166" i="1"/>
  <c r="AL9166" i="1" s="1"/>
  <c r="AK9156" i="1"/>
  <c r="AL9156" i="1" s="1"/>
  <c r="AK10872" i="1"/>
  <c r="AL10872" i="1" s="1"/>
  <c r="AK11021" i="1"/>
  <c r="AL11021" i="1" s="1"/>
  <c r="AK9055" i="1"/>
  <c r="AL9055" i="1" s="1"/>
  <c r="AK11037" i="1"/>
  <c r="AL11037" i="1" s="1"/>
  <c r="AK9040" i="1"/>
  <c r="AL9040" i="1" s="1"/>
  <c r="AK11073" i="1"/>
  <c r="AL11073" i="1" s="1"/>
  <c r="AK4648" i="1"/>
  <c r="AL4648" i="1" s="1"/>
  <c r="AK8674" i="1"/>
  <c r="AL8674" i="1" s="1"/>
  <c r="AK8284" i="1"/>
  <c r="AL8284" i="1" s="1"/>
  <c r="AK5759" i="1"/>
  <c r="AL5759" i="1" s="1"/>
  <c r="AK5760" i="1"/>
  <c r="AL5760" i="1" s="1"/>
  <c r="AK10719" i="1"/>
  <c r="AL10719" i="1" s="1"/>
  <c r="AK7840" i="1"/>
  <c r="AL7840" i="1" s="1"/>
  <c r="AK4997" i="1"/>
  <c r="AL4997" i="1" s="1"/>
  <c r="AK10702" i="1"/>
  <c r="AL10702" i="1" s="1"/>
  <c r="AK10507" i="1"/>
  <c r="AL10507" i="1" s="1"/>
  <c r="AK6926" i="1"/>
  <c r="AL6926" i="1" s="1"/>
  <c r="AK8739" i="1"/>
  <c r="AL8739" i="1" s="1"/>
  <c r="AK5716" i="1"/>
  <c r="AL5716" i="1" s="1"/>
  <c r="AK6421" i="1"/>
  <c r="AL6421" i="1" s="1"/>
  <c r="AK10642" i="1"/>
  <c r="AL10642" i="1" s="1"/>
  <c r="AK8342" i="1"/>
  <c r="AL8342" i="1" s="1"/>
  <c r="AK8339" i="1"/>
  <c r="AL8339" i="1" s="1"/>
  <c r="AK8332" i="1"/>
  <c r="AL8332" i="1" s="1"/>
  <c r="AK10551" i="1"/>
  <c r="AL10551" i="1" s="1"/>
  <c r="AK10528" i="1"/>
  <c r="AL10528" i="1" s="1"/>
  <c r="AK4693" i="1"/>
  <c r="AL4693" i="1" s="1"/>
  <c r="AK4157" i="1"/>
  <c r="AL4157" i="1" s="1"/>
  <c r="AK11029" i="1"/>
  <c r="AL11029" i="1" s="1"/>
  <c r="AK5337" i="1"/>
  <c r="AL5337" i="1" s="1"/>
  <c r="AK8465" i="1"/>
  <c r="AL8465" i="1" s="1"/>
  <c r="AK5038" i="1"/>
  <c r="AL5038" i="1" s="1"/>
  <c r="AK5093" i="1"/>
  <c r="AL5093" i="1" s="1"/>
  <c r="AK5484" i="1"/>
  <c r="AL5484" i="1" s="1"/>
  <c r="AK5055" i="1"/>
  <c r="AL5055" i="1" s="1"/>
  <c r="AK5062" i="1"/>
  <c r="AL5062" i="1" s="1"/>
  <c r="AK5147" i="1"/>
  <c r="AL5147" i="1" s="1"/>
  <c r="AK10491" i="1"/>
  <c r="AL10491" i="1" s="1"/>
  <c r="AK10486" i="1"/>
  <c r="AL10486" i="1" s="1"/>
  <c r="AK5500" i="1"/>
  <c r="AL5500" i="1" s="1"/>
  <c r="AK5163" i="1"/>
  <c r="AL5163" i="1" s="1"/>
  <c r="AK5026" i="1"/>
  <c r="AL5026" i="1" s="1"/>
  <c r="AK10387" i="1"/>
  <c r="AL10387" i="1" s="1"/>
  <c r="AK10891" i="1"/>
  <c r="AL10891" i="1" s="1"/>
  <c r="AK7680" i="1"/>
  <c r="AL7680" i="1" s="1"/>
  <c r="AK9309" i="1"/>
  <c r="AL9309" i="1" s="1"/>
  <c r="AK10548" i="1"/>
  <c r="AL10548" i="1" s="1"/>
  <c r="AK9544" i="1"/>
  <c r="AL9544" i="1" s="1"/>
  <c r="AK6989" i="1"/>
  <c r="AL6989" i="1" s="1"/>
  <c r="AK6549" i="1"/>
  <c r="AL6549" i="1" s="1"/>
  <c r="AK11196" i="1"/>
  <c r="AL11196" i="1" s="1"/>
  <c r="AK3656" i="1"/>
  <c r="AL3656" i="1" s="1"/>
  <c r="AK3647" i="1"/>
  <c r="AL3647" i="1" s="1"/>
  <c r="AK10527" i="1"/>
  <c r="AL10527" i="1" s="1"/>
  <c r="AK10512" i="1"/>
  <c r="AL10512" i="1" s="1"/>
  <c r="AK10534" i="1"/>
  <c r="AL10534" i="1" s="1"/>
  <c r="AK7510" i="1"/>
  <c r="AL7510" i="1" s="1"/>
  <c r="AK10447" i="1"/>
  <c r="AL10447" i="1" s="1"/>
  <c r="AK10674" i="1"/>
  <c r="AL10674" i="1" s="1"/>
  <c r="AK10673" i="1"/>
  <c r="AL10673" i="1" s="1"/>
  <c r="AK10665" i="1"/>
  <c r="AL10665" i="1" s="1"/>
  <c r="AK10846" i="1"/>
  <c r="AL10846" i="1" s="1"/>
  <c r="AK4715" i="1"/>
  <c r="AL4715" i="1" s="1"/>
  <c r="AK10475" i="1"/>
  <c r="AL10475" i="1" s="1"/>
  <c r="AK7671" i="1"/>
  <c r="AL7671" i="1" s="1"/>
  <c r="AK10448" i="1"/>
  <c r="AL10448" i="1" s="1"/>
  <c r="AK6997" i="1"/>
  <c r="AL6997" i="1" s="1"/>
  <c r="AK9182" i="1"/>
  <c r="AL9182" i="1" s="1"/>
  <c r="AK4229" i="1"/>
  <c r="AL4229" i="1" s="1"/>
  <c r="AK5263" i="1"/>
  <c r="AL5263" i="1" s="1"/>
  <c r="AK7801" i="1"/>
  <c r="AL7801" i="1" s="1"/>
  <c r="AK4686" i="1"/>
  <c r="AL4686" i="1" s="1"/>
  <c r="AK8660" i="1"/>
  <c r="AL8660" i="1" s="1"/>
  <c r="AK6788" i="1"/>
  <c r="AL6788" i="1" s="1"/>
  <c r="AK6995" i="1"/>
  <c r="AL6995" i="1" s="1"/>
  <c r="AK6799" i="1"/>
  <c r="AL6799" i="1" s="1"/>
  <c r="AK6036" i="1"/>
  <c r="AL6036" i="1" s="1"/>
  <c r="AK8717" i="1"/>
  <c r="AL8717" i="1" s="1"/>
  <c r="AK9151" i="1"/>
  <c r="AL9151" i="1" s="1"/>
  <c r="AK6528" i="1"/>
  <c r="AL6528" i="1" s="1"/>
  <c r="AK6517" i="1"/>
  <c r="AL6517" i="1" s="1"/>
  <c r="AK6456" i="1"/>
  <c r="AL6456" i="1" s="1"/>
  <c r="AK9257" i="1"/>
  <c r="AL9257" i="1" s="1"/>
  <c r="AK9467" i="1"/>
  <c r="AL9467" i="1" s="1"/>
  <c r="AK7159" i="1"/>
  <c r="AL7159" i="1" s="1"/>
  <c r="AK8710" i="1"/>
  <c r="AL8710" i="1" s="1"/>
  <c r="AK5725" i="1"/>
  <c r="AL5725" i="1" s="1"/>
  <c r="AK8208" i="1"/>
  <c r="AL8208" i="1" s="1"/>
  <c r="AK6955" i="1"/>
  <c r="AL6955" i="1" s="1"/>
  <c r="AK9343" i="1"/>
  <c r="AL9343" i="1" s="1"/>
  <c r="AK11015" i="1"/>
  <c r="AL11015" i="1" s="1"/>
  <c r="AK7014" i="1"/>
  <c r="AL7014" i="1" s="1"/>
  <c r="AK9295" i="1"/>
  <c r="AL9295" i="1" s="1"/>
  <c r="AK9925" i="1"/>
  <c r="AL9925" i="1" s="1"/>
  <c r="AK5807" i="1"/>
  <c r="AL5807" i="1" s="1"/>
  <c r="AK9113" i="1"/>
  <c r="AL9113" i="1" s="1"/>
  <c r="AK9145" i="1"/>
  <c r="AL9145" i="1" s="1"/>
  <c r="AK9429" i="1"/>
  <c r="AL9429" i="1" s="1"/>
  <c r="AK11193" i="1"/>
  <c r="AL11193" i="1" s="1"/>
  <c r="AK5793" i="1"/>
  <c r="AL5793" i="1" s="1"/>
  <c r="AK4386" i="1"/>
  <c r="AL4386" i="1" s="1"/>
  <c r="AK7093" i="1"/>
  <c r="AL7093" i="1" s="1"/>
  <c r="AK7034" i="1"/>
  <c r="AL7034" i="1" s="1"/>
  <c r="AK9873" i="1"/>
  <c r="AL9873" i="1" s="1"/>
  <c r="AK6793" i="1"/>
  <c r="AL6793" i="1" s="1"/>
  <c r="AK6708" i="1"/>
  <c r="AL6708" i="1" s="1"/>
  <c r="AK9070" i="1"/>
  <c r="AL9070" i="1" s="1"/>
  <c r="AK8802" i="1"/>
  <c r="AL8802" i="1" s="1"/>
  <c r="AK5806" i="1"/>
  <c r="AL5806" i="1" s="1"/>
  <c r="AK10586" i="1"/>
  <c r="AL10586" i="1" s="1"/>
  <c r="AK7258" i="1"/>
  <c r="AL7258" i="1" s="1"/>
  <c r="AK5168" i="1"/>
  <c r="AL5168" i="1" s="1"/>
  <c r="AK4784" i="1"/>
  <c r="AL4784" i="1" s="1"/>
  <c r="AK10423" i="1"/>
  <c r="AL10423" i="1" s="1"/>
  <c r="AK7548" i="1"/>
  <c r="AL7548" i="1" s="1"/>
  <c r="AK11203" i="1"/>
  <c r="AL11203" i="1" s="1"/>
  <c r="AK4903" i="1"/>
  <c r="AL4903" i="1" s="1"/>
  <c r="AK7072" i="1"/>
  <c r="AL7072" i="1" s="1"/>
  <c r="AK7838" i="1"/>
  <c r="AL7838" i="1" s="1"/>
  <c r="AK6681" i="1"/>
  <c r="AL6681" i="1" s="1"/>
  <c r="AK7212" i="1"/>
  <c r="AL7212" i="1" s="1"/>
  <c r="AK7225" i="1"/>
  <c r="AL7225" i="1" s="1"/>
  <c r="AK6695" i="1"/>
  <c r="AL6695" i="1" s="1"/>
  <c r="AK7104" i="1"/>
  <c r="AL7104" i="1" s="1"/>
  <c r="AK10111" i="1"/>
  <c r="AL10111" i="1" s="1"/>
  <c r="AK10129" i="1"/>
  <c r="AL10129" i="1" s="1"/>
  <c r="AK8092" i="1"/>
  <c r="AL8092" i="1" s="1"/>
  <c r="AK8095" i="1"/>
  <c r="AL8095" i="1" s="1"/>
  <c r="AK7192" i="1"/>
  <c r="AL7192" i="1" s="1"/>
  <c r="AK5144" i="1"/>
  <c r="AL5144" i="1" s="1"/>
  <c r="AK3743" i="1"/>
  <c r="AL3743" i="1" s="1"/>
  <c r="AK5421" i="1"/>
  <c r="AL5421" i="1" s="1"/>
  <c r="AK5426" i="1"/>
  <c r="AL5426" i="1" s="1"/>
  <c r="AK4298" i="1"/>
  <c r="AL4298" i="1" s="1"/>
  <c r="AK5377" i="1"/>
  <c r="AL5377" i="1" s="1"/>
  <c r="AK5909" i="1"/>
  <c r="AL5909" i="1" s="1"/>
  <c r="AK9352" i="1"/>
  <c r="AL9352" i="1" s="1"/>
  <c r="AK9964" i="1"/>
  <c r="AL9964" i="1" s="1"/>
  <c r="AK6635" i="1"/>
  <c r="AL6635" i="1" s="1"/>
  <c r="AK11169" i="1"/>
  <c r="AL11169" i="1" s="1"/>
  <c r="AK11120" i="1"/>
  <c r="AL11120" i="1" s="1"/>
  <c r="AK10056" i="1"/>
  <c r="AL10056" i="1" s="1"/>
  <c r="AK8072" i="1"/>
  <c r="AL8072" i="1" s="1"/>
  <c r="AK6493" i="1"/>
  <c r="AL6493" i="1" s="1"/>
  <c r="AK8499" i="1"/>
  <c r="AL8499" i="1" s="1"/>
  <c r="AK8241" i="1"/>
  <c r="AL8241" i="1" s="1"/>
  <c r="AK8236" i="1"/>
  <c r="AL8236" i="1" s="1"/>
  <c r="AK8253" i="1"/>
  <c r="AL8253" i="1" s="1"/>
  <c r="AK8255" i="1"/>
  <c r="AL8255" i="1" s="1"/>
  <c r="AK8949" i="1"/>
  <c r="AL8949" i="1" s="1"/>
  <c r="AK3575" i="1"/>
  <c r="AL3575" i="1" s="1"/>
  <c r="AK7276" i="1"/>
  <c r="AL7276" i="1" s="1"/>
  <c r="AK10203" i="1"/>
  <c r="AL10203" i="1" s="1"/>
  <c r="AK6331" i="1"/>
  <c r="AL6331" i="1" s="1"/>
  <c r="AK6481" i="1"/>
  <c r="AL6481" i="1" s="1"/>
  <c r="AK8243" i="1"/>
  <c r="AL8243" i="1" s="1"/>
  <c r="AK8490" i="1"/>
  <c r="AL8490" i="1" s="1"/>
  <c r="AK9122" i="1"/>
  <c r="AL9122" i="1" s="1"/>
  <c r="AK6717" i="1"/>
  <c r="AL6717" i="1" s="1"/>
  <c r="AK6654" i="1"/>
  <c r="AL6654" i="1" s="1"/>
  <c r="AK9252" i="1"/>
  <c r="AL9252" i="1" s="1"/>
  <c r="AK9261" i="1"/>
  <c r="AL9261" i="1" s="1"/>
  <c r="AK6800" i="1"/>
  <c r="AL6800" i="1" s="1"/>
  <c r="AK10339" i="1"/>
  <c r="AL10339" i="1" s="1"/>
  <c r="AK4450" i="1"/>
  <c r="AL4450" i="1" s="1"/>
  <c r="AK4452" i="1"/>
  <c r="AL4452" i="1" s="1"/>
  <c r="AK7640" i="1"/>
  <c r="AL7640" i="1" s="1"/>
  <c r="AK7803" i="1"/>
  <c r="AL7803" i="1" s="1"/>
  <c r="AK7193" i="1"/>
  <c r="AL7193" i="1" s="1"/>
  <c r="AK6871" i="1"/>
  <c r="AL6871" i="1" s="1"/>
  <c r="AK6874" i="1"/>
  <c r="AL6874" i="1" s="1"/>
  <c r="AK10593" i="1"/>
  <c r="AL10593" i="1" s="1"/>
  <c r="AK5823" i="1"/>
  <c r="AL5823" i="1" s="1"/>
  <c r="AK4312" i="1"/>
  <c r="AL4312" i="1" s="1"/>
  <c r="AK4316" i="1"/>
  <c r="AL4316" i="1" s="1"/>
  <c r="AK5655" i="1"/>
  <c r="AL5655" i="1" s="1"/>
  <c r="AK5662" i="1"/>
  <c r="AL5662" i="1" s="1"/>
  <c r="AK7917" i="1"/>
  <c r="AL7917" i="1" s="1"/>
  <c r="AK7681" i="1"/>
  <c r="AL7681" i="1" s="1"/>
  <c r="AK8066" i="1"/>
  <c r="AL8066" i="1" s="1"/>
  <c r="AK5536" i="1"/>
  <c r="AL5536" i="1" s="1"/>
  <c r="AK8259" i="1"/>
  <c r="AL8259" i="1" s="1"/>
  <c r="AK7182" i="1"/>
  <c r="AL7182" i="1" s="1"/>
  <c r="AK4538" i="1"/>
  <c r="AL4538" i="1" s="1"/>
  <c r="AK9285" i="1"/>
  <c r="AL9285" i="1" s="1"/>
  <c r="AK7794" i="1"/>
  <c r="AL7794" i="1" s="1"/>
  <c r="AK6321" i="1"/>
  <c r="AL6321" i="1" s="1"/>
  <c r="AK7908" i="1"/>
  <c r="AL7908" i="1" s="1"/>
  <c r="AK7911" i="1"/>
  <c r="AL7911" i="1" s="1"/>
  <c r="AK6452" i="1"/>
  <c r="AL6452" i="1" s="1"/>
  <c r="AK5497" i="1"/>
  <c r="AL5497" i="1" s="1"/>
  <c r="AK3732" i="1"/>
  <c r="AL3732" i="1" s="1"/>
  <c r="AK9561" i="1"/>
  <c r="AL9561" i="1" s="1"/>
  <c r="AK8152" i="1"/>
  <c r="AL8152" i="1" s="1"/>
  <c r="AK6696" i="1"/>
  <c r="AL6696" i="1" s="1"/>
  <c r="AK9786" i="1"/>
  <c r="AL9786" i="1" s="1"/>
  <c r="AK5304" i="1"/>
  <c r="AL5304" i="1" s="1"/>
  <c r="AK4862" i="1"/>
  <c r="AL4862" i="1" s="1"/>
  <c r="AK3686" i="1"/>
  <c r="AL3686" i="1" s="1"/>
  <c r="AK6772" i="1"/>
  <c r="AL6772" i="1" s="1"/>
  <c r="AK11240" i="1"/>
  <c r="AL11240" i="1" s="1"/>
  <c r="AK11275" i="1"/>
  <c r="AL11275" i="1" s="1"/>
  <c r="AK11145" i="1"/>
  <c r="AL11145" i="1" s="1"/>
  <c r="AK7662" i="1"/>
  <c r="AL7662" i="1" s="1"/>
  <c r="AK11184" i="1"/>
  <c r="AL11184" i="1" s="1"/>
  <c r="AK11183" i="1"/>
  <c r="AL11183" i="1" s="1"/>
  <c r="AK11226" i="1"/>
  <c r="AL11226" i="1" s="1"/>
  <c r="AK4799" i="1"/>
  <c r="AL4799" i="1" s="1"/>
  <c r="AK10400" i="1"/>
  <c r="AL10400" i="1" s="1"/>
  <c r="AK6248" i="1"/>
  <c r="AL6248" i="1" s="1"/>
  <c r="AK3756" i="1"/>
  <c r="AL3756" i="1" s="1"/>
  <c r="AK3553" i="1"/>
  <c r="AL3553" i="1" s="1"/>
  <c r="AK3625" i="1"/>
  <c r="AL3625" i="1" s="1"/>
  <c r="AK3616" i="1"/>
  <c r="AL3616" i="1" s="1"/>
  <c r="AK3585" i="1"/>
  <c r="AL3585" i="1" s="1"/>
  <c r="AK3626" i="1"/>
  <c r="AL3626" i="1" s="1"/>
  <c r="AK3627" i="1"/>
  <c r="AL3627" i="1" s="1"/>
  <c r="AK3552" i="1"/>
  <c r="AL3552" i="1" s="1"/>
  <c r="AK7026" i="1"/>
  <c r="AL7026" i="1" s="1"/>
  <c r="AK6648" i="1"/>
  <c r="AL6648" i="1" s="1"/>
  <c r="AK6971" i="1"/>
  <c r="AL6971" i="1" s="1"/>
  <c r="AK9875" i="1"/>
  <c r="AL9875" i="1" s="1"/>
  <c r="AK9958" i="1"/>
  <c r="AL9958" i="1" s="1"/>
  <c r="AK9474" i="1"/>
  <c r="AL9474" i="1" s="1"/>
  <c r="AK6057" i="1"/>
  <c r="AL6057" i="1" s="1"/>
  <c r="AK9592" i="1"/>
  <c r="AL9592" i="1" s="1"/>
  <c r="AK10284" i="1"/>
  <c r="AL10284" i="1" s="1"/>
  <c r="AK6320" i="1"/>
  <c r="AL6320" i="1" s="1"/>
  <c r="AK6615" i="1"/>
  <c r="AL6615" i="1" s="1"/>
  <c r="AK10378" i="1"/>
  <c r="AL10378" i="1" s="1"/>
  <c r="AK6916" i="1"/>
  <c r="AL6916" i="1" s="1"/>
  <c r="AK8191" i="1"/>
  <c r="AL8191" i="1" s="1"/>
  <c r="AK4196" i="1"/>
  <c r="AL4196" i="1" s="1"/>
  <c r="AK5649" i="1"/>
  <c r="AL5649" i="1" s="1"/>
  <c r="AK10310" i="1"/>
  <c r="AL10310" i="1" s="1"/>
  <c r="AK6470" i="1"/>
  <c r="AL6470" i="1" s="1"/>
  <c r="AK9279" i="1"/>
  <c r="AL9279" i="1" s="1"/>
  <c r="AK10280" i="1"/>
  <c r="AL10280" i="1" s="1"/>
  <c r="AK4822" i="1"/>
  <c r="AL4822" i="1" s="1"/>
  <c r="AK3464" i="1"/>
  <c r="AL3464" i="1" s="1"/>
  <c r="AK6778" i="1"/>
  <c r="AL6778" i="1" s="1"/>
  <c r="AK8118" i="1"/>
  <c r="AL8118" i="1" s="1"/>
  <c r="AK9763" i="1"/>
  <c r="AL9763" i="1" s="1"/>
  <c r="AK7458" i="1"/>
  <c r="AL7458" i="1" s="1"/>
  <c r="AK7444" i="1"/>
  <c r="AL7444" i="1" s="1"/>
  <c r="AK7488" i="1"/>
  <c r="AL7488" i="1" s="1"/>
  <c r="AK10652" i="1"/>
  <c r="AL10652" i="1" s="1"/>
  <c r="AK7961" i="1"/>
  <c r="AL7961" i="1" s="1"/>
  <c r="AK9446" i="1"/>
  <c r="AL9446" i="1" s="1"/>
  <c r="AK10340" i="1"/>
  <c r="AL10340" i="1" s="1"/>
  <c r="AK11296" i="1"/>
  <c r="AL11296" i="1" s="1"/>
  <c r="AK3506" i="1"/>
  <c r="AL3506" i="1" s="1"/>
  <c r="AK6360" i="1"/>
  <c r="AL6360" i="1" s="1"/>
  <c r="AK4509" i="1"/>
  <c r="AL4509" i="1" s="1"/>
  <c r="AK4754" i="1"/>
  <c r="AL4754" i="1" s="1"/>
  <c r="AK4751" i="1"/>
  <c r="AL4751" i="1" s="1"/>
  <c r="AK6903" i="1"/>
  <c r="AL6903" i="1" s="1"/>
  <c r="AK4208" i="1"/>
  <c r="AL4208" i="1" s="1"/>
  <c r="AK4256" i="1"/>
  <c r="AL4256" i="1" s="1"/>
  <c r="AK9288" i="1"/>
  <c r="AL9288" i="1" s="1"/>
  <c r="AK6009" i="1"/>
  <c r="AL6009" i="1" s="1"/>
  <c r="AK4354" i="1"/>
  <c r="AL4354" i="1" s="1"/>
  <c r="AK4583" i="1"/>
  <c r="AL4583" i="1" s="1"/>
  <c r="AK4163" i="1"/>
  <c r="AL4163" i="1" s="1"/>
  <c r="AK11119" i="1"/>
  <c r="AL11119" i="1" s="1"/>
  <c r="AK10747" i="1"/>
  <c r="AL10747" i="1" s="1"/>
  <c r="AK8010" i="1"/>
  <c r="AL8010" i="1" s="1"/>
  <c r="AK3515" i="1"/>
  <c r="AL3515" i="1" s="1"/>
  <c r="AK7905" i="1"/>
  <c r="AL7905" i="1" s="1"/>
  <c r="AK8804" i="1"/>
  <c r="AL8804" i="1" s="1"/>
  <c r="AK5622" i="1"/>
  <c r="AL5622" i="1" s="1"/>
  <c r="AK3764" i="1"/>
  <c r="AL3764" i="1" s="1"/>
  <c r="AK10906" i="1"/>
  <c r="AL10906" i="1" s="1"/>
  <c r="AK10921" i="1"/>
  <c r="AL10921" i="1" s="1"/>
  <c r="AK10763" i="1"/>
  <c r="AL10763" i="1" s="1"/>
  <c r="AK6550" i="1"/>
  <c r="AL6550" i="1" s="1"/>
  <c r="AK6068" i="1"/>
  <c r="AL6068" i="1" s="1"/>
  <c r="AK5036" i="1"/>
  <c r="AL5036" i="1" s="1"/>
  <c r="AK5619" i="1"/>
  <c r="AL5619" i="1" s="1"/>
  <c r="AK4259" i="1"/>
  <c r="AL4259" i="1" s="1"/>
  <c r="AK5151" i="1"/>
  <c r="AL5151" i="1" s="1"/>
  <c r="AK10072" i="1"/>
  <c r="AL10072" i="1" s="1"/>
  <c r="AK5818" i="1"/>
  <c r="AL5818" i="1" s="1"/>
  <c r="AK5461" i="1"/>
  <c r="AL5461" i="1" s="1"/>
  <c r="AK8081" i="1"/>
  <c r="AL8081" i="1" s="1"/>
  <c r="AK8471" i="1"/>
  <c r="AL8471" i="1" s="1"/>
  <c r="AK6059" i="1"/>
  <c r="AL6059" i="1" s="1"/>
  <c r="AK6223" i="1"/>
  <c r="AL6223" i="1" s="1"/>
  <c r="AK7939" i="1"/>
  <c r="AL7939" i="1" s="1"/>
  <c r="AK8228" i="1"/>
  <c r="AL8228" i="1" s="1"/>
  <c r="AK6200" i="1"/>
  <c r="AL6200" i="1" s="1"/>
  <c r="AK5106" i="1"/>
  <c r="AL5106" i="1" s="1"/>
  <c r="AK6919" i="1"/>
  <c r="AL6919" i="1" s="1"/>
  <c r="AK7999" i="1"/>
  <c r="AL7999" i="1" s="1"/>
  <c r="AK5152" i="1"/>
  <c r="AL5152" i="1" s="1"/>
  <c r="AK8956" i="1"/>
  <c r="AL8956" i="1" s="1"/>
  <c r="AK4683" i="1"/>
  <c r="AL4683" i="1" s="1"/>
  <c r="AK6438" i="1"/>
  <c r="AL6438" i="1" s="1"/>
  <c r="AK9033" i="1"/>
  <c r="AL9033" i="1" s="1"/>
  <c r="AK4290" i="1"/>
  <c r="AL4290" i="1" s="1"/>
  <c r="AK4663" i="1"/>
  <c r="AL4663" i="1" s="1"/>
  <c r="AK4557" i="1"/>
  <c r="AL4557" i="1" s="1"/>
  <c r="AK10165" i="1"/>
  <c r="AL10165" i="1" s="1"/>
  <c r="AK8515" i="1"/>
  <c r="AL8515" i="1" s="1"/>
  <c r="AK6887" i="1"/>
  <c r="AL6887" i="1" s="1"/>
  <c r="AK6879" i="1"/>
  <c r="AL6879" i="1" s="1"/>
  <c r="AK6439" i="1"/>
  <c r="AL6439" i="1" s="1"/>
  <c r="AK8701" i="1"/>
  <c r="AL8701" i="1" s="1"/>
  <c r="AK10915" i="1"/>
  <c r="AL10915" i="1" s="1"/>
  <c r="AK9002" i="1"/>
  <c r="AL9002" i="1" s="1"/>
  <c r="AK6050" i="1"/>
  <c r="AL6050" i="1" s="1"/>
  <c r="AK6049" i="1"/>
  <c r="AL6049" i="1" s="1"/>
  <c r="AK8730" i="1"/>
  <c r="AL8730" i="1" s="1"/>
  <c r="AK5969" i="1"/>
  <c r="AL5969" i="1" s="1"/>
  <c r="AK5965" i="1"/>
  <c r="AL5965" i="1" s="1"/>
  <c r="AK5957" i="1"/>
  <c r="AL5957" i="1" s="1"/>
  <c r="AK5901" i="1"/>
  <c r="AL5901" i="1" s="1"/>
  <c r="AK4866" i="1"/>
  <c r="AL4866" i="1" s="1"/>
  <c r="AK4835" i="1"/>
  <c r="AL4835" i="1" s="1"/>
  <c r="AK4834" i="1"/>
  <c r="AL4834" i="1" s="1"/>
  <c r="AK6463" i="1"/>
  <c r="AL6463" i="1" s="1"/>
  <c r="AK8954" i="1"/>
  <c r="AL8954" i="1" s="1"/>
  <c r="AK7441" i="1"/>
  <c r="AL7441" i="1" s="1"/>
  <c r="AK6613" i="1"/>
  <c r="AL6613" i="1" s="1"/>
  <c r="AK4844" i="1"/>
  <c r="AL4844" i="1" s="1"/>
  <c r="AK10739" i="1"/>
  <c r="AL10739" i="1" s="1"/>
  <c r="AK3772" i="1"/>
  <c r="AL3772" i="1" s="1"/>
  <c r="AK3728" i="1"/>
  <c r="AL3728" i="1" s="1"/>
  <c r="AK9290" i="1"/>
  <c r="AL9290" i="1" s="1"/>
  <c r="AK8120" i="1"/>
  <c r="AL8120" i="1" s="1"/>
  <c r="AK10024" i="1"/>
  <c r="AL10024" i="1" s="1"/>
  <c r="AK8441" i="1"/>
  <c r="AL8441" i="1" s="1"/>
  <c r="AK4352" i="1"/>
  <c r="AL4352" i="1" s="1"/>
  <c r="AK4547" i="1"/>
  <c r="AL4547" i="1" s="1"/>
  <c r="AK7609" i="1"/>
  <c r="AL7609" i="1" s="1"/>
  <c r="AK4275" i="1"/>
  <c r="AL4275" i="1" s="1"/>
  <c r="AK6585" i="1"/>
  <c r="AL6585" i="1" s="1"/>
  <c r="AK8778" i="1"/>
  <c r="AL8778" i="1" s="1"/>
  <c r="AK4837" i="1"/>
  <c r="AL4837" i="1" s="1"/>
  <c r="AK6122" i="1"/>
  <c r="AL6122" i="1" s="1"/>
  <c r="AK7775" i="1"/>
  <c r="AL7775" i="1" s="1"/>
  <c r="AK10326" i="1"/>
  <c r="AL10326" i="1" s="1"/>
  <c r="AK7400" i="1"/>
  <c r="AL7400" i="1" s="1"/>
  <c r="AK10623" i="1"/>
  <c r="AL10623" i="1" s="1"/>
  <c r="AK6260" i="1"/>
  <c r="AL6260" i="1" s="1"/>
  <c r="AK9869" i="1"/>
  <c r="AL9869" i="1" s="1"/>
  <c r="AK9811" i="1"/>
  <c r="AL9811" i="1" s="1"/>
  <c r="AK9818" i="1"/>
  <c r="AL9818" i="1" s="1"/>
  <c r="AK9827" i="1"/>
  <c r="AL9827" i="1" s="1"/>
  <c r="AK9812" i="1"/>
  <c r="AL9812" i="1" s="1"/>
  <c r="AK9821" i="1"/>
  <c r="AL9821" i="1" s="1"/>
  <c r="AK8972" i="1"/>
  <c r="AL8972" i="1" s="1"/>
  <c r="AK7932" i="1"/>
  <c r="AL7932" i="1" s="1"/>
  <c r="AK8447" i="1"/>
  <c r="AL8447" i="1" s="1"/>
  <c r="AK5551" i="1"/>
  <c r="AL5551" i="1" s="1"/>
  <c r="AK7887" i="1"/>
  <c r="AL7887" i="1" s="1"/>
  <c r="AK8444" i="1"/>
  <c r="AL8444" i="1" s="1"/>
  <c r="AK8382" i="1"/>
  <c r="AL8382" i="1" s="1"/>
  <c r="AK6031" i="1"/>
  <c r="AL6031" i="1" s="1"/>
  <c r="AK5718" i="1"/>
  <c r="AL5718" i="1" s="1"/>
  <c r="AK7168" i="1"/>
  <c r="AL7168" i="1" s="1"/>
  <c r="AK9009" i="1"/>
  <c r="AL9009" i="1" s="1"/>
  <c r="AK5019" i="1"/>
  <c r="AL5019" i="1" s="1"/>
  <c r="AK8902" i="1"/>
  <c r="AL8902" i="1" s="1"/>
  <c r="AK8909" i="1"/>
  <c r="AL8909" i="1" s="1"/>
  <c r="AK8899" i="1"/>
  <c r="AL8899" i="1" s="1"/>
  <c r="AK7420" i="1"/>
  <c r="AL7420" i="1" s="1"/>
  <c r="AK8903" i="1"/>
  <c r="AL8903" i="1" s="1"/>
  <c r="AK5635" i="1"/>
  <c r="AL5635" i="1" s="1"/>
  <c r="AK8791" i="1"/>
  <c r="AL8791" i="1" s="1"/>
  <c r="AK8788" i="1"/>
  <c r="AL8788" i="1" s="1"/>
  <c r="AK5742" i="1"/>
  <c r="AL5742" i="1" s="1"/>
  <c r="AK8864" i="1"/>
  <c r="AL8864" i="1" s="1"/>
  <c r="AK6315" i="1"/>
  <c r="AL6315" i="1" s="1"/>
  <c r="AK5740" i="1"/>
  <c r="AL5740" i="1" s="1"/>
  <c r="AK8906" i="1"/>
  <c r="AL8906" i="1" s="1"/>
  <c r="AK7277" i="1"/>
  <c r="AL7277" i="1" s="1"/>
  <c r="AK8280" i="1"/>
  <c r="AL8280" i="1" s="1"/>
  <c r="AK8512" i="1"/>
  <c r="AL8512" i="1" s="1"/>
  <c r="AK8579" i="1"/>
  <c r="AL8579" i="1" s="1"/>
  <c r="AK4477" i="1"/>
  <c r="AL4477" i="1" s="1"/>
  <c r="AK4413" i="1"/>
  <c r="AL4413" i="1" s="1"/>
  <c r="AK6364" i="1"/>
  <c r="AL6364" i="1" s="1"/>
  <c r="AK8935" i="1"/>
  <c r="AL8935" i="1" s="1"/>
  <c r="AK10150" i="1"/>
  <c r="AL10150" i="1" s="1"/>
  <c r="AK4518" i="1"/>
  <c r="AL4518" i="1" s="1"/>
  <c r="AK5566" i="1"/>
  <c r="AL5566" i="1" s="1"/>
  <c r="AK8744" i="1"/>
  <c r="AL8744" i="1" s="1"/>
  <c r="AK5581" i="1"/>
  <c r="AL5581" i="1" s="1"/>
  <c r="AK8018" i="1"/>
  <c r="AL8018" i="1" s="1"/>
  <c r="AK8457" i="1"/>
  <c r="AL8457" i="1" s="1"/>
  <c r="AK8696" i="1"/>
  <c r="AL8696" i="1" s="1"/>
  <c r="AK11111" i="1"/>
  <c r="AL11111" i="1" s="1"/>
  <c r="AK5113" i="1"/>
  <c r="AL5113" i="1" s="1"/>
  <c r="AK5116" i="1"/>
  <c r="AL5116" i="1" s="1"/>
  <c r="AK8602" i="1"/>
  <c r="AL8602" i="1" s="1"/>
  <c r="AK8305" i="1"/>
  <c r="AL8305" i="1" s="1"/>
  <c r="AK10022" i="1"/>
  <c r="AL10022" i="1" s="1"/>
  <c r="AK9087" i="1"/>
  <c r="AL9087" i="1" s="1"/>
  <c r="AK8037" i="1"/>
  <c r="AL8037" i="1" s="1"/>
  <c r="AK4331" i="1"/>
  <c r="AL4331" i="1" s="1"/>
  <c r="AK7512" i="1"/>
  <c r="AL7512" i="1" s="1"/>
  <c r="AK7734" i="1"/>
  <c r="AL7734" i="1" s="1"/>
  <c r="AK7349" i="1"/>
  <c r="AL7349" i="1" s="1"/>
  <c r="AK9186" i="1"/>
  <c r="AL9186" i="1" s="1"/>
  <c r="AK8187" i="1"/>
  <c r="AL8187" i="1" s="1"/>
  <c r="AK5559" i="1"/>
  <c r="AL5559" i="1" s="1"/>
  <c r="AK7342" i="1"/>
  <c r="AL7342" i="1" s="1"/>
  <c r="AK5577" i="1"/>
  <c r="AL5577" i="1" s="1"/>
  <c r="AK5212" i="1"/>
  <c r="AL5212" i="1" s="1"/>
  <c r="AK10254" i="1"/>
  <c r="AL10254" i="1" s="1"/>
  <c r="AK8407" i="1"/>
  <c r="AL8407" i="1" s="1"/>
  <c r="AK5258" i="1"/>
  <c r="AL5258" i="1" s="1"/>
  <c r="AK9790" i="1"/>
  <c r="AL9790" i="1" s="1"/>
  <c r="AK5254" i="1"/>
  <c r="AL5254" i="1" s="1"/>
  <c r="AK5917" i="1"/>
  <c r="AL5917" i="1" s="1"/>
  <c r="AK6273" i="1"/>
  <c r="AL6273" i="1" s="1"/>
  <c r="AK7466" i="1"/>
  <c r="AL7466" i="1" s="1"/>
  <c r="AK7556" i="1"/>
  <c r="AL7556" i="1" s="1"/>
  <c r="AK4627" i="1"/>
  <c r="AL4627" i="1" s="1"/>
  <c r="AK9624" i="1"/>
  <c r="AL9624" i="1" s="1"/>
  <c r="AK5770" i="1"/>
  <c r="AL5770" i="1" s="1"/>
  <c r="AK6099" i="1"/>
  <c r="AL6099" i="1" s="1"/>
  <c r="AK8146" i="1"/>
  <c r="AL8146" i="1" s="1"/>
  <c r="AK10799" i="1"/>
  <c r="AL10799" i="1" s="1"/>
  <c r="AK9063" i="1"/>
  <c r="AL9063" i="1" s="1"/>
  <c r="AK6193" i="1"/>
  <c r="AL6193" i="1" s="1"/>
  <c r="AK6140" i="1"/>
  <c r="AL6140" i="1" s="1"/>
  <c r="AK5141" i="1"/>
  <c r="AL5141" i="1" s="1"/>
  <c r="AK10796" i="1"/>
  <c r="AL10796" i="1" s="1"/>
  <c r="AK5599" i="1"/>
  <c r="AL5599" i="1" s="1"/>
  <c r="AK4956" i="1"/>
  <c r="AL4956" i="1" s="1"/>
  <c r="AK7502" i="1"/>
  <c r="AL7502" i="1" s="1"/>
  <c r="AK4853" i="1"/>
  <c r="AL4853" i="1" s="1"/>
  <c r="AK7426" i="1"/>
  <c r="AL7426" i="1" s="1"/>
  <c r="AK4329" i="1"/>
  <c r="AL4329" i="1" s="1"/>
  <c r="AK4655" i="1"/>
  <c r="AL4655" i="1" s="1"/>
  <c r="AK10899" i="1"/>
  <c r="AL10899" i="1" s="1"/>
  <c r="AK8476" i="1"/>
  <c r="AL8476" i="1" s="1"/>
  <c r="AK4563" i="1"/>
  <c r="AL4563" i="1" s="1"/>
  <c r="AK9905" i="1"/>
  <c r="AL9905" i="1" s="1"/>
  <c r="AK4570" i="1"/>
  <c r="AL4570" i="1" s="1"/>
  <c r="AK4574" i="1"/>
  <c r="AL4574" i="1" s="1"/>
  <c r="AK9060" i="1"/>
  <c r="AL9060" i="1" s="1"/>
  <c r="AK7440" i="1"/>
  <c r="AL7440" i="1" s="1"/>
  <c r="AK11187" i="1"/>
  <c r="AL11187" i="1" s="1"/>
  <c r="AK9043" i="1"/>
  <c r="AL9043" i="1" s="1"/>
  <c r="AK8527" i="1"/>
  <c r="AL8527" i="1" s="1"/>
  <c r="AK4659" i="1"/>
  <c r="AL4659" i="1" s="1"/>
  <c r="AK9064" i="1"/>
  <c r="AL9064" i="1" s="1"/>
  <c r="AK8413" i="1"/>
  <c r="AL8413" i="1" s="1"/>
  <c r="AK10699" i="1"/>
  <c r="AL10699" i="1" s="1"/>
  <c r="AK9886" i="1"/>
  <c r="AL9886" i="1" s="1"/>
  <c r="AK8127" i="1"/>
  <c r="AL8127" i="1" s="1"/>
  <c r="AK5952" i="1"/>
  <c r="AL5952" i="1" s="1"/>
  <c r="AK5941" i="1"/>
  <c r="AL5941" i="1" s="1"/>
  <c r="AK10351" i="1"/>
  <c r="AL10351" i="1" s="1"/>
  <c r="AK4326" i="1"/>
  <c r="AL4326" i="1" s="1"/>
  <c r="AK5953" i="1"/>
  <c r="AL5953" i="1" s="1"/>
  <c r="AK9051" i="1"/>
  <c r="AL9051" i="1" s="1"/>
  <c r="AK4984" i="1"/>
  <c r="AL4984" i="1" s="1"/>
  <c r="AK10200" i="1"/>
  <c r="AL10200" i="1" s="1"/>
  <c r="AK10335" i="1"/>
  <c r="AL10335" i="1" s="1"/>
  <c r="AK7319" i="1"/>
  <c r="AL7319" i="1" s="1"/>
  <c r="AK10433" i="1"/>
  <c r="AL10433" i="1" s="1"/>
  <c r="AK4945" i="1"/>
  <c r="AL4945" i="1" s="1"/>
  <c r="AK10479" i="1"/>
  <c r="AL10479" i="1" s="1"/>
  <c r="AK10462" i="1"/>
  <c r="AL10462" i="1" s="1"/>
  <c r="AK9990" i="1"/>
  <c r="AL9990" i="1" s="1"/>
  <c r="AK6410" i="1"/>
  <c r="AL6410" i="1" s="1"/>
  <c r="AK9176" i="1"/>
  <c r="AL9176" i="1" s="1"/>
  <c r="AK10091" i="1"/>
  <c r="AL10091" i="1" s="1"/>
  <c r="AK10785" i="1"/>
  <c r="AL10785" i="1" s="1"/>
  <c r="AK10338" i="1"/>
  <c r="AL10338" i="1" s="1"/>
  <c r="AK5387" i="1"/>
  <c r="AL5387" i="1" s="1"/>
  <c r="AK5390" i="1"/>
  <c r="AL5390" i="1" s="1"/>
  <c r="AK10545" i="1"/>
  <c r="AL10545" i="1" s="1"/>
  <c r="AK5267" i="1"/>
  <c r="AL5267" i="1" s="1"/>
  <c r="AK5392" i="1"/>
  <c r="AL5392" i="1" s="1"/>
  <c r="AK10554" i="1"/>
  <c r="AL10554" i="1" s="1"/>
  <c r="AK10524" i="1"/>
  <c r="AL10524" i="1" s="1"/>
  <c r="AK4678" i="1"/>
  <c r="AL4678" i="1" s="1"/>
  <c r="AK5069" i="1"/>
  <c r="AL5069" i="1" s="1"/>
  <c r="AK5340" i="1"/>
  <c r="AL5340" i="1" s="1"/>
  <c r="AK5041" i="1"/>
  <c r="AL5041" i="1" s="1"/>
  <c r="AK5047" i="1"/>
  <c r="AL5047" i="1" s="1"/>
  <c r="AK5469" i="1"/>
  <c r="AL5469" i="1" s="1"/>
  <c r="AK5449" i="1"/>
  <c r="AL5449" i="1" s="1"/>
  <c r="AK5471" i="1"/>
  <c r="AL5471" i="1" s="1"/>
  <c r="AK5157" i="1"/>
  <c r="AL5157" i="1" s="1"/>
  <c r="AK10474" i="1"/>
  <c r="AL10474" i="1" s="1"/>
  <c r="AK4704" i="1"/>
  <c r="AL4704" i="1" s="1"/>
  <c r="AK5405" i="1"/>
  <c r="AL5405" i="1" s="1"/>
  <c r="AK10881" i="1"/>
  <c r="AL10881" i="1" s="1"/>
  <c r="AK10520" i="1"/>
  <c r="AL10520" i="1" s="1"/>
  <c r="AK3800" i="1"/>
  <c r="AL3800" i="1" s="1"/>
  <c r="AK10516" i="1"/>
  <c r="AL10516" i="1" s="1"/>
  <c r="AK6548" i="1"/>
  <c r="AL6548" i="1" s="1"/>
  <c r="AK11197" i="1"/>
  <c r="AL11197" i="1" s="1"/>
  <c r="AK10853" i="1"/>
  <c r="AL10853" i="1" s="1"/>
  <c r="AK10783" i="1"/>
  <c r="AL10783" i="1" s="1"/>
  <c r="AK3655" i="1"/>
  <c r="AL3655" i="1" s="1"/>
  <c r="AK7531" i="1"/>
  <c r="AL7531" i="1" s="1"/>
  <c r="AK10081" i="1"/>
  <c r="AL10081" i="1" s="1"/>
  <c r="AK4430" i="1"/>
  <c r="AL4430" i="1" s="1"/>
  <c r="AK4673" i="1"/>
  <c r="AL4673" i="1" s="1"/>
  <c r="AK10519" i="1"/>
  <c r="AL10519" i="1" s="1"/>
  <c r="AK6157" i="1"/>
  <c r="AL6157" i="1" s="1"/>
  <c r="AK4896" i="1"/>
  <c r="AL4896" i="1" s="1"/>
  <c r="AK4716" i="1"/>
  <c r="AL4716" i="1" s="1"/>
  <c r="AK4965" i="1"/>
  <c r="AL4965" i="1" s="1"/>
  <c r="AK9239" i="1"/>
  <c r="AL9239" i="1" s="1"/>
  <c r="AK6130" i="1"/>
  <c r="AL6130" i="1" s="1"/>
  <c r="AK8721" i="1"/>
  <c r="AL8721" i="1" s="1"/>
  <c r="AK7795" i="1"/>
  <c r="AL7795" i="1" s="1"/>
  <c r="AK4687" i="1"/>
  <c r="AL4687" i="1" s="1"/>
  <c r="AK9227" i="1"/>
  <c r="AL9227" i="1" s="1"/>
  <c r="AK4744" i="1"/>
  <c r="AL4744" i="1" s="1"/>
  <c r="AK10309" i="1"/>
  <c r="AL10309" i="1" s="1"/>
  <c r="AK8845" i="1"/>
  <c r="AL8845" i="1" s="1"/>
  <c r="AK9900" i="1"/>
  <c r="AL9900" i="1" s="1"/>
  <c r="AK10108" i="1"/>
  <c r="AL10108" i="1" s="1"/>
  <c r="AK9576" i="1"/>
  <c r="AL9576" i="1" s="1"/>
  <c r="AK9568" i="1"/>
  <c r="AL9568" i="1" s="1"/>
  <c r="AK6515" i="1"/>
  <c r="AL6515" i="1" s="1"/>
  <c r="AK8725" i="1"/>
  <c r="AL8725" i="1" s="1"/>
  <c r="AK5697" i="1"/>
  <c r="AL5697" i="1" s="1"/>
  <c r="AK4736" i="1"/>
  <c r="AL4736" i="1" s="1"/>
  <c r="AK6594" i="1"/>
  <c r="AL6594" i="1" s="1"/>
  <c r="AK4797" i="1"/>
  <c r="AL4797" i="1" s="1"/>
  <c r="AK9225" i="1"/>
  <c r="AL9225" i="1" s="1"/>
  <c r="AK7898" i="1"/>
  <c r="AL7898" i="1" s="1"/>
  <c r="AK8793" i="1"/>
  <c r="AL8793" i="1" s="1"/>
  <c r="AK7089" i="1"/>
  <c r="AL7089" i="1" s="1"/>
  <c r="AK6956" i="1"/>
  <c r="AL6956" i="1" s="1"/>
  <c r="AK7581" i="1"/>
  <c r="AL7581" i="1" s="1"/>
  <c r="AK9344" i="1"/>
  <c r="AL9344" i="1" s="1"/>
  <c r="AK9327" i="1"/>
  <c r="AL9327" i="1" s="1"/>
  <c r="AK9516" i="1"/>
  <c r="AL9516" i="1" s="1"/>
  <c r="AK9485" i="1"/>
  <c r="AL9485" i="1" s="1"/>
  <c r="AK9375" i="1"/>
  <c r="AL9375" i="1" s="1"/>
  <c r="AK9370" i="1"/>
  <c r="AL9370" i="1" s="1"/>
  <c r="AK5808" i="1"/>
  <c r="AL5808" i="1" s="1"/>
  <c r="AK7632" i="1"/>
  <c r="AL7632" i="1" s="1"/>
  <c r="AK9142" i="1"/>
  <c r="AL9142" i="1" s="1"/>
  <c r="AK9935" i="1"/>
  <c r="AL9935" i="1" s="1"/>
  <c r="AK10260" i="1"/>
  <c r="AL10260" i="1" s="1"/>
  <c r="AK5788" i="1"/>
  <c r="AL5788" i="1" s="1"/>
  <c r="AK5279" i="1"/>
  <c r="AL5279" i="1" s="1"/>
  <c r="AK9314" i="1"/>
  <c r="AL9314" i="1" s="1"/>
  <c r="AK6667" i="1"/>
  <c r="AL6667" i="1" s="1"/>
  <c r="AK7037" i="1"/>
  <c r="AL7037" i="1" s="1"/>
  <c r="AK6651" i="1"/>
  <c r="AL6651" i="1" s="1"/>
  <c r="AK7138" i="1"/>
  <c r="AL7138" i="1" s="1"/>
  <c r="AK6744" i="1"/>
  <c r="AL6744" i="1" s="1"/>
  <c r="AK5273" i="1"/>
  <c r="AL5273" i="1" s="1"/>
  <c r="AK9574" i="1"/>
  <c r="AL9574" i="1" s="1"/>
  <c r="AK9077" i="1"/>
  <c r="AL9077" i="1" s="1"/>
  <c r="AK7015" i="1"/>
  <c r="AL7015" i="1" s="1"/>
  <c r="AK7872" i="1"/>
  <c r="AL7872" i="1" s="1"/>
  <c r="AK7269" i="1"/>
  <c r="AL7269" i="1" s="1"/>
  <c r="AK7255" i="1"/>
  <c r="AL7255" i="1" s="1"/>
  <c r="AK4780" i="1"/>
  <c r="AL4780" i="1" s="1"/>
  <c r="AK10413" i="1"/>
  <c r="AL10413" i="1" s="1"/>
  <c r="AK7759" i="1"/>
  <c r="AL7759" i="1" s="1"/>
  <c r="AK10411" i="1"/>
  <c r="AL10411" i="1" s="1"/>
  <c r="AK11173" i="1"/>
  <c r="AL11173" i="1" s="1"/>
  <c r="AK11297" i="1"/>
  <c r="AL11297" i="1" s="1"/>
  <c r="AK7922" i="1"/>
  <c r="AL7922" i="1" s="1"/>
  <c r="AK7499" i="1"/>
  <c r="AL7499" i="1" s="1"/>
  <c r="AK7074" i="1"/>
  <c r="AL7074" i="1" s="1"/>
  <c r="AK10178" i="1"/>
  <c r="AL10178" i="1" s="1"/>
  <c r="AK6682" i="1"/>
  <c r="AL6682" i="1" s="1"/>
  <c r="AK6745" i="1"/>
  <c r="AL6745" i="1" s="1"/>
  <c r="AK10804" i="1"/>
  <c r="AL10804" i="1" s="1"/>
  <c r="AK7110" i="1"/>
  <c r="AL7110" i="1" s="1"/>
  <c r="AK7737" i="1"/>
  <c r="AL7737" i="1" s="1"/>
  <c r="AK10113" i="1"/>
  <c r="AL10113" i="1" s="1"/>
  <c r="AK10136" i="1"/>
  <c r="AL10136" i="1" s="1"/>
  <c r="AK8089" i="1"/>
  <c r="AL8089" i="1" s="1"/>
  <c r="AK8084" i="1"/>
  <c r="AL8084" i="1" s="1"/>
  <c r="AK6617" i="1"/>
  <c r="AL6617" i="1" s="1"/>
  <c r="AK10824" i="1"/>
  <c r="AL10824" i="1" s="1"/>
  <c r="AK5534" i="1"/>
  <c r="AL5534" i="1" s="1"/>
  <c r="AK7233" i="1"/>
  <c r="AL7233" i="1" s="1"/>
  <c r="AK5311" i="1"/>
  <c r="AL5311" i="1" s="1"/>
  <c r="AK9052" i="1"/>
  <c r="AL9052" i="1" s="1"/>
  <c r="AK3476" i="1"/>
  <c r="AL3476" i="1" s="1"/>
  <c r="AK3747" i="1"/>
  <c r="AL3747" i="1" s="1"/>
  <c r="AK9450" i="1"/>
  <c r="AL9450" i="1" s="1"/>
  <c r="AK5427" i="1"/>
  <c r="AL5427" i="1" s="1"/>
  <c r="AK9298" i="1"/>
  <c r="AL9298" i="1" s="1"/>
  <c r="AK3458" i="1"/>
  <c r="AL3458" i="1" s="1"/>
  <c r="AK6789" i="1"/>
  <c r="AL6789" i="1" s="1"/>
  <c r="AK7173" i="1"/>
  <c r="AL7173" i="1" s="1"/>
  <c r="AK8726" i="1"/>
  <c r="AL8726" i="1" s="1"/>
  <c r="AK11069" i="1"/>
  <c r="AL11069" i="1" s="1"/>
  <c r="AK11162" i="1"/>
  <c r="AL11162" i="1" s="1"/>
  <c r="AK6480" i="1"/>
  <c r="AL6480" i="1" s="1"/>
  <c r="AK8493" i="1"/>
  <c r="AL8493" i="1" s="1"/>
  <c r="AK8252" i="1"/>
  <c r="AL8252" i="1" s="1"/>
  <c r="AK8271" i="1"/>
  <c r="AL8271" i="1" s="1"/>
  <c r="AK8254" i="1"/>
  <c r="AL8254" i="1" s="1"/>
  <c r="AK9771" i="1"/>
  <c r="AL9771" i="1" s="1"/>
  <c r="AK9118" i="1"/>
  <c r="AL9118" i="1" s="1"/>
  <c r="AK6626" i="1"/>
  <c r="AL6626" i="1" s="1"/>
  <c r="AK6823" i="1"/>
  <c r="AL6823" i="1" s="1"/>
  <c r="AK6749" i="1"/>
  <c r="AL6749" i="1" s="1"/>
  <c r="AK7113" i="1"/>
  <c r="AL7113" i="1" s="1"/>
  <c r="AK4973" i="1"/>
  <c r="AL4973" i="1" s="1"/>
  <c r="AK8234" i="1"/>
  <c r="AL8234" i="1" s="1"/>
  <c r="AK6719" i="1"/>
  <c r="AL6719" i="1" s="1"/>
  <c r="AK9253" i="1"/>
  <c r="AL9253" i="1" s="1"/>
  <c r="AK9245" i="1"/>
  <c r="AL9245" i="1" s="1"/>
  <c r="AK5350" i="1"/>
  <c r="AL5350" i="1" s="1"/>
  <c r="AK6826" i="1"/>
  <c r="AL6826" i="1" s="1"/>
  <c r="AK10040" i="1"/>
  <c r="AL10040" i="1" s="1"/>
  <c r="AK7051" i="1"/>
  <c r="AL7051" i="1" s="1"/>
  <c r="AK5523" i="1"/>
  <c r="AL5523" i="1" s="1"/>
  <c r="AK4492" i="1"/>
  <c r="AL4492" i="1" s="1"/>
  <c r="AK7645" i="1"/>
  <c r="AL7645" i="1" s="1"/>
  <c r="AK7804" i="1"/>
  <c r="AL7804" i="1" s="1"/>
  <c r="AK7723" i="1"/>
  <c r="AL7723" i="1" s="1"/>
  <c r="AK9855" i="1"/>
  <c r="AL9855" i="1" s="1"/>
  <c r="AK6867" i="1"/>
  <c r="AL6867" i="1" s="1"/>
  <c r="AK5357" i="1"/>
  <c r="AL5357" i="1" s="1"/>
  <c r="AK5831" i="1"/>
  <c r="AL5831" i="1" s="1"/>
  <c r="AK5442" i="1"/>
  <c r="AL5442" i="1" s="1"/>
  <c r="AK4322" i="1"/>
  <c r="AL4322" i="1" s="1"/>
  <c r="AK5685" i="1"/>
  <c r="AL5685" i="1" s="1"/>
  <c r="AK5172" i="1"/>
  <c r="AL5172" i="1" s="1"/>
  <c r="AK5303" i="1"/>
  <c r="AL5303" i="1" s="1"/>
  <c r="AK7854" i="1"/>
  <c r="AL7854" i="1" s="1"/>
  <c r="AK6655" i="1"/>
  <c r="AL6655" i="1" s="1"/>
  <c r="AK8057" i="1"/>
  <c r="AL8057" i="1" s="1"/>
  <c r="AK9378" i="1"/>
  <c r="AL9378" i="1" s="1"/>
  <c r="AK9237" i="1"/>
  <c r="AL9237" i="1" s="1"/>
  <c r="AK8887" i="1"/>
  <c r="AL8887" i="1" s="1"/>
  <c r="AK9489" i="1"/>
  <c r="AL9489" i="1" s="1"/>
  <c r="AK10154" i="1"/>
  <c r="AL10154" i="1" s="1"/>
  <c r="AK10007" i="1"/>
  <c r="AL10007" i="1" s="1"/>
  <c r="AK9973" i="1"/>
  <c r="AL9973" i="1" s="1"/>
  <c r="AK8993" i="1"/>
  <c r="AL8993" i="1" s="1"/>
  <c r="AK11249" i="1"/>
  <c r="AL11249" i="1" s="1"/>
  <c r="AK3740" i="1"/>
  <c r="AL3740" i="1" s="1"/>
  <c r="AK8157" i="1"/>
  <c r="AL8157" i="1" s="1"/>
  <c r="AK9511" i="1"/>
  <c r="AL9511" i="1" s="1"/>
  <c r="AK9781" i="1"/>
  <c r="AL9781" i="1" s="1"/>
  <c r="AK9094" i="1"/>
  <c r="AL9094" i="1" s="1"/>
  <c r="AK3691" i="1"/>
  <c r="AL3691" i="1" s="1"/>
  <c r="AK11124" i="1"/>
  <c r="AL11124" i="1" s="1"/>
  <c r="AK10560" i="1"/>
  <c r="AL10560" i="1" s="1"/>
  <c r="AK6780" i="1"/>
  <c r="AL6780" i="1" s="1"/>
  <c r="AK6840" i="1"/>
  <c r="AL6840" i="1" s="1"/>
  <c r="AK7147" i="1"/>
  <c r="AL7147" i="1" s="1"/>
  <c r="AK11243" i="1"/>
  <c r="AL11243" i="1" s="1"/>
  <c r="AK11274" i="1"/>
  <c r="AL11274" i="1" s="1"/>
  <c r="AK11242" i="1"/>
  <c r="AL11242" i="1" s="1"/>
  <c r="AK7660" i="1"/>
  <c r="AL7660" i="1" s="1"/>
  <c r="AK11227" i="1"/>
  <c r="AL11227" i="1" s="1"/>
  <c r="AK11046" i="1"/>
  <c r="AL11046" i="1" s="1"/>
  <c r="AK10591" i="1"/>
  <c r="AL10591" i="1" s="1"/>
  <c r="AK6232" i="1"/>
  <c r="AL6232" i="1" s="1"/>
  <c r="AK9529" i="1"/>
  <c r="AL9529" i="1" s="1"/>
  <c r="AK3618" i="1"/>
  <c r="AL3618" i="1" s="1"/>
  <c r="AK3564" i="1"/>
  <c r="AL3564" i="1" s="1"/>
  <c r="AK3613" i="1"/>
  <c r="AL3613" i="1" s="1"/>
  <c r="AK3572" i="1"/>
  <c r="AL3572" i="1" s="1"/>
  <c r="AK3602" i="1"/>
  <c r="AL3602" i="1" s="1"/>
  <c r="AK3612" i="1"/>
  <c r="AL3612" i="1" s="1"/>
  <c r="AK5730" i="1"/>
  <c r="AL5730" i="1" s="1"/>
  <c r="AK6469" i="1"/>
  <c r="AL6469" i="1" s="1"/>
  <c r="AK6977" i="1"/>
  <c r="AL6977" i="1" s="1"/>
  <c r="AK6963" i="1"/>
  <c r="AL6963" i="1" s="1"/>
  <c r="AK7006" i="1"/>
  <c r="AL7006" i="1" s="1"/>
  <c r="AK10120" i="1"/>
  <c r="AL10120" i="1" s="1"/>
  <c r="AK9952" i="1"/>
  <c r="AL9952" i="1" s="1"/>
  <c r="AK9396" i="1"/>
  <c r="AL9396" i="1" s="1"/>
  <c r="AK10044" i="1"/>
  <c r="AL10044" i="1" s="1"/>
  <c r="AK9704" i="1"/>
  <c r="AL9704" i="1" s="1"/>
  <c r="AK10042" i="1"/>
  <c r="AL10042" i="1" s="1"/>
  <c r="AK4187" i="1"/>
  <c r="AL4187" i="1" s="1"/>
  <c r="AK6591" i="1"/>
  <c r="AL6591" i="1" s="1"/>
  <c r="AK10147" i="1"/>
  <c r="AL10147" i="1" s="1"/>
  <c r="AK9777" i="1"/>
  <c r="AL9777" i="1" s="1"/>
  <c r="AK5188" i="1"/>
  <c r="AL5188" i="1" s="1"/>
  <c r="AK6948" i="1"/>
  <c r="AL6948" i="1" s="1"/>
  <c r="AK7126" i="1"/>
  <c r="AL7126" i="1" s="1"/>
  <c r="AK4939" i="1"/>
  <c r="AL4939" i="1" s="1"/>
  <c r="AK9280" i="1"/>
  <c r="AL9280" i="1" s="1"/>
  <c r="AK4632" i="1"/>
  <c r="AL4632" i="1" s="1"/>
  <c r="AK6152" i="1"/>
  <c r="AL6152" i="1" s="1"/>
  <c r="AK6176" i="1"/>
  <c r="AL6176" i="1" s="1"/>
  <c r="AK10223" i="1"/>
  <c r="AL10223" i="1" s="1"/>
  <c r="AK5840" i="1"/>
  <c r="AL5840" i="1" s="1"/>
  <c r="AK5834" i="1"/>
  <c r="AL5834" i="1" s="1"/>
  <c r="AK4884" i="1"/>
  <c r="AL4884" i="1" s="1"/>
  <c r="AK6650" i="1"/>
  <c r="AL6650" i="1" s="1"/>
  <c r="AK6836" i="1"/>
  <c r="AL6836" i="1" s="1"/>
  <c r="AK4431" i="1"/>
  <c r="AL4431" i="1" s="1"/>
  <c r="AK7504" i="1"/>
  <c r="AL7504" i="1" s="1"/>
  <c r="AK4938" i="1"/>
  <c r="AL4938" i="1" s="1"/>
  <c r="AK9742" i="1"/>
  <c r="AL9742" i="1" s="1"/>
  <c r="AK7850" i="1"/>
  <c r="AL7850" i="1" s="1"/>
  <c r="AK7879" i="1"/>
  <c r="AL7879" i="1" s="1"/>
  <c r="AK3768" i="1"/>
  <c r="AL3768" i="1" s="1"/>
  <c r="AK9437" i="1"/>
  <c r="AL9437" i="1" s="1"/>
  <c r="AK4173" i="1"/>
  <c r="AL4173" i="1" s="1"/>
  <c r="AK9431" i="1"/>
  <c r="AL9431" i="1" s="1"/>
  <c r="AK5323" i="1"/>
  <c r="AL5323" i="1" s="1"/>
  <c r="AK10576" i="1"/>
  <c r="AL10576" i="1" s="1"/>
  <c r="AK4358" i="1"/>
  <c r="AL4358" i="1" s="1"/>
  <c r="AK4506" i="1"/>
  <c r="AL4506" i="1" s="1"/>
  <c r="AK4772" i="1"/>
  <c r="AL4772" i="1" s="1"/>
  <c r="AK7259" i="1"/>
  <c r="AL7259" i="1" s="1"/>
  <c r="AK4209" i="1"/>
  <c r="AL4209" i="1" s="1"/>
  <c r="AK4269" i="1"/>
  <c r="AL4269" i="1" s="1"/>
  <c r="AK9289" i="1"/>
  <c r="AL9289" i="1" s="1"/>
  <c r="AK6018" i="1"/>
  <c r="AL6018" i="1" s="1"/>
  <c r="AK9776" i="1"/>
  <c r="AL9776" i="1" s="1"/>
  <c r="AK11129" i="1"/>
  <c r="AL11129" i="1" s="1"/>
  <c r="AK4584" i="1"/>
  <c r="AL4584" i="1" s="1"/>
  <c r="AK9384" i="1"/>
  <c r="AL9384" i="1" s="1"/>
  <c r="AK10060" i="1"/>
  <c r="AL10060" i="1" s="1"/>
  <c r="AK8834" i="1"/>
  <c r="AL8834" i="1" s="1"/>
  <c r="AK7132" i="1"/>
  <c r="AL7132" i="1" s="1"/>
  <c r="AK8000" i="1"/>
  <c r="AL8000" i="1" s="1"/>
  <c r="AK4791" i="1"/>
  <c r="AL4791" i="1" s="1"/>
  <c r="AK3739" i="1"/>
  <c r="AL3739" i="1" s="1"/>
  <c r="AK11277" i="1"/>
  <c r="AL11277" i="1" s="1"/>
  <c r="AK7846" i="1"/>
  <c r="AL7846" i="1" s="1"/>
  <c r="AK7950" i="1"/>
  <c r="AL7950" i="1" s="1"/>
  <c r="AK3545" i="1"/>
  <c r="AL3545" i="1" s="1"/>
  <c r="AK3767" i="1"/>
  <c r="AL3767" i="1" s="1"/>
  <c r="AK10914" i="1"/>
  <c r="AL10914" i="1" s="1"/>
  <c r="AK8004" i="1"/>
  <c r="AL8004" i="1" s="1"/>
  <c r="AK6573" i="1"/>
  <c r="AL6573" i="1" s="1"/>
  <c r="AK7747" i="1"/>
  <c r="AL7747" i="1" s="1"/>
  <c r="AK10217" i="1"/>
  <c r="AL10217" i="1" s="1"/>
  <c r="AK4661" i="1"/>
  <c r="AL4661" i="1" s="1"/>
  <c r="AK4181" i="1"/>
  <c r="AL4181" i="1" s="1"/>
  <c r="AK5095" i="1"/>
  <c r="AL5095" i="1" s="1"/>
  <c r="AK7626" i="1"/>
  <c r="AL7626" i="1" s="1"/>
  <c r="AK8451" i="1"/>
  <c r="AL8451" i="1" s="1"/>
  <c r="AK9458" i="1"/>
  <c r="AL9458" i="1" s="1"/>
  <c r="AK7442" i="1"/>
  <c r="AL7442" i="1" s="1"/>
  <c r="AK6414" i="1"/>
  <c r="AL6414" i="1" s="1"/>
  <c r="AK8325" i="1"/>
  <c r="AL8325" i="1" s="1"/>
  <c r="AK5512" i="1"/>
  <c r="AL5512" i="1" s="1"/>
  <c r="AK7809" i="1"/>
  <c r="AL7809" i="1" s="1"/>
  <c r="AK6412" i="1"/>
  <c r="AL6412" i="1" s="1"/>
  <c r="AK8978" i="1"/>
  <c r="AL8978" i="1" s="1"/>
  <c r="AK10087" i="1"/>
  <c r="AL10087" i="1" s="1"/>
  <c r="AK3667" i="1"/>
  <c r="AL3667" i="1" s="1"/>
  <c r="AK8001" i="1"/>
  <c r="AL8001" i="1" s="1"/>
  <c r="AK8022" i="1"/>
  <c r="AL8022" i="1" s="1"/>
  <c r="AK6885" i="1"/>
  <c r="AL6885" i="1" s="1"/>
  <c r="AK7195" i="1"/>
  <c r="AL7195" i="1" s="1"/>
  <c r="AK9019" i="1"/>
  <c r="AL9019" i="1" s="1"/>
  <c r="AK6081" i="1"/>
  <c r="AL6081" i="1" s="1"/>
  <c r="AK8699" i="1"/>
  <c r="AL8699" i="1" s="1"/>
  <c r="AK8951" i="1"/>
  <c r="AL8951" i="1" s="1"/>
  <c r="AK10035" i="1"/>
  <c r="AL10035" i="1" s="1"/>
  <c r="AK6052" i="1"/>
  <c r="AL6052" i="1" s="1"/>
  <c r="AK6048" i="1"/>
  <c r="AL6048" i="1" s="1"/>
  <c r="AK5956" i="1"/>
  <c r="AL5956" i="1" s="1"/>
  <c r="AK5979" i="1"/>
  <c r="AL5979" i="1" s="1"/>
  <c r="AK5963" i="1"/>
  <c r="AL5963" i="1" s="1"/>
  <c r="AK5998" i="1"/>
  <c r="AL5998" i="1" s="1"/>
  <c r="AK5887" i="1"/>
  <c r="AL5887" i="1" s="1"/>
  <c r="AK4871" i="1"/>
  <c r="AL4871" i="1" s="1"/>
  <c r="AK9552" i="1"/>
  <c r="AL9552" i="1" s="1"/>
  <c r="AK10097" i="1"/>
  <c r="AL10097" i="1" s="1"/>
  <c r="AK3696" i="1"/>
  <c r="AL3696" i="1" s="1"/>
  <c r="AK3701" i="1"/>
  <c r="AL3701" i="1" s="1"/>
  <c r="AK7610" i="1"/>
  <c r="AL7610" i="1" s="1"/>
  <c r="AK11083" i="1"/>
  <c r="AL11083" i="1" s="1"/>
  <c r="AK6892" i="1"/>
  <c r="AL6892" i="1" s="1"/>
  <c r="AK8980" i="1"/>
  <c r="AL8980" i="1" s="1"/>
  <c r="AK9933" i="1"/>
  <c r="AL9933" i="1" s="1"/>
  <c r="AK10386" i="1"/>
  <c r="AL10386" i="1" s="1"/>
  <c r="AK4251" i="1"/>
  <c r="AL4251" i="1" s="1"/>
  <c r="AK6054" i="1"/>
  <c r="AL6054" i="1" s="1"/>
  <c r="AK6587" i="1"/>
  <c r="AL6587" i="1" s="1"/>
  <c r="AK5960" i="1"/>
  <c r="AL5960" i="1" s="1"/>
  <c r="AK5863" i="1"/>
  <c r="AL5863" i="1" s="1"/>
  <c r="AK5974" i="1"/>
  <c r="AL5974" i="1" s="1"/>
  <c r="AK6007" i="1"/>
  <c r="AL6007" i="1" s="1"/>
  <c r="AK6000" i="1"/>
  <c r="AL6000" i="1" s="1"/>
  <c r="AK4864" i="1"/>
  <c r="AL4864" i="1" s="1"/>
  <c r="AK3580" i="1"/>
  <c r="AL3580" i="1" s="1"/>
  <c r="AK9521" i="1"/>
  <c r="AL9521" i="1" s="1"/>
  <c r="AK9961" i="1"/>
  <c r="AL9961" i="1" s="1"/>
  <c r="AK9633" i="1"/>
  <c r="AL9633" i="1" s="1"/>
  <c r="AK4577" i="1"/>
  <c r="AL4577" i="1" s="1"/>
  <c r="AK8819" i="1"/>
  <c r="AL8819" i="1" s="1"/>
  <c r="AK10106" i="1"/>
  <c r="AL10106" i="1" s="1"/>
  <c r="AK6592" i="1"/>
  <c r="AL6592" i="1" s="1"/>
  <c r="AK8811" i="1"/>
  <c r="AL8811" i="1" s="1"/>
  <c r="AK3470" i="1"/>
  <c r="AL3470" i="1" s="1"/>
  <c r="AK5184" i="1"/>
  <c r="AL5184" i="1" s="1"/>
  <c r="AK9274" i="1"/>
  <c r="AL9274" i="1" s="1"/>
  <c r="AK6108" i="1"/>
  <c r="AL6108" i="1" s="1"/>
  <c r="AK8227" i="1"/>
  <c r="AL8227" i="1" s="1"/>
  <c r="AK6612" i="1"/>
  <c r="AL6612" i="1" s="1"/>
  <c r="AK6026" i="1"/>
  <c r="AL6026" i="1" s="1"/>
  <c r="AK9760" i="1"/>
  <c r="AL9760" i="1" s="1"/>
  <c r="AK10264" i="1"/>
  <c r="AL10264" i="1" s="1"/>
  <c r="AK4265" i="1"/>
  <c r="AL4265" i="1" s="1"/>
  <c r="AK4204" i="1"/>
  <c r="AL4204" i="1" s="1"/>
  <c r="AK9897" i="1"/>
  <c r="AL9897" i="1" s="1"/>
  <c r="AK9985" i="1"/>
  <c r="AL9985" i="1" s="1"/>
  <c r="AK10104" i="1"/>
  <c r="AL10104" i="1" s="1"/>
  <c r="AK3521" i="1"/>
  <c r="AL3521" i="1" s="1"/>
  <c r="AK9920" i="1"/>
  <c r="AL9920" i="1" s="1"/>
  <c r="AK6361" i="1"/>
  <c r="AL6361" i="1" s="1"/>
  <c r="AK4560" i="1"/>
  <c r="AL4560" i="1" s="1"/>
  <c r="AK3706" i="1"/>
  <c r="AL3706" i="1" s="1"/>
  <c r="AK10101" i="1"/>
  <c r="AL10101" i="1" s="1"/>
  <c r="AK6894" i="1"/>
  <c r="AL6894" i="1" s="1"/>
  <c r="AK10882" i="1"/>
  <c r="AL10882" i="1" s="1"/>
  <c r="AK7577" i="1"/>
  <c r="AL7577" i="1" s="1"/>
  <c r="AK6931" i="1"/>
  <c r="AL6931" i="1" s="1"/>
  <c r="AK11139" i="1"/>
  <c r="AL11139" i="1" s="1"/>
  <c r="AK9998" i="1"/>
  <c r="AL9998" i="1" s="1"/>
  <c r="AK10583" i="1"/>
  <c r="AL10583" i="1" s="1"/>
  <c r="AK5707" i="1"/>
  <c r="AL5707" i="1" s="1"/>
  <c r="AK10167" i="1"/>
  <c r="AL10167" i="1" s="1"/>
  <c r="AK10856" i="1"/>
  <c r="AL10856" i="1" s="1"/>
  <c r="AK10849" i="1"/>
  <c r="AL10849" i="1" s="1"/>
  <c r="AK3649" i="1"/>
  <c r="AL3649" i="1" s="1"/>
  <c r="AK11195" i="1"/>
  <c r="AL11195" i="1" s="1"/>
  <c r="AK10530" i="1"/>
  <c r="AL10530" i="1" s="1"/>
  <c r="AK10679" i="1"/>
  <c r="AL10679" i="1" s="1"/>
  <c r="AK4713" i="1"/>
  <c r="AL4713" i="1" s="1"/>
  <c r="AK10657" i="1"/>
  <c r="AL10657" i="1" s="1"/>
  <c r="AK7446" i="1"/>
  <c r="AL7446" i="1" s="1"/>
  <c r="AK10890" i="1"/>
  <c r="AL10890" i="1" s="1"/>
  <c r="AK6802" i="1"/>
  <c r="AL6802" i="1" s="1"/>
  <c r="AK4684" i="1"/>
  <c r="AL4684" i="1" s="1"/>
  <c r="AK9181" i="1"/>
  <c r="AL9181" i="1" s="1"/>
  <c r="AK6465" i="1"/>
  <c r="AL6465" i="1" s="1"/>
  <c r="AK10670" i="1"/>
  <c r="AL10670" i="1" s="1"/>
  <c r="AK9222" i="1"/>
  <c r="AL9222" i="1" s="1"/>
  <c r="AK9226" i="1"/>
  <c r="AL9226" i="1" s="1"/>
  <c r="AK6825" i="1"/>
  <c r="AL6825" i="1" s="1"/>
  <c r="AK7740" i="1"/>
  <c r="AL7740" i="1" s="1"/>
  <c r="AK8718" i="1"/>
  <c r="AL8718" i="1" s="1"/>
  <c r="AK8454" i="1"/>
  <c r="AL8454" i="1" s="1"/>
  <c r="AK6524" i="1"/>
  <c r="AL6524" i="1" s="1"/>
  <c r="AK6513" i="1"/>
  <c r="AL6513" i="1" s="1"/>
  <c r="AK6455" i="1"/>
  <c r="AL6455" i="1" s="1"/>
  <c r="AK5907" i="1"/>
  <c r="AL5907" i="1" s="1"/>
  <c r="AK5762" i="1"/>
  <c r="AL5762" i="1" s="1"/>
  <c r="AK6349" i="1"/>
  <c r="AL6349" i="1" s="1"/>
  <c r="AK9232" i="1"/>
  <c r="AL9232" i="1" s="1"/>
  <c r="AK7350" i="1"/>
  <c r="AL7350" i="1" s="1"/>
  <c r="AK6535" i="1"/>
  <c r="AL6535" i="1" s="1"/>
  <c r="AK7383" i="1"/>
  <c r="AL7383" i="1" s="1"/>
  <c r="AK8825" i="1"/>
  <c r="AL8825" i="1" s="1"/>
  <c r="AK6953" i="1"/>
  <c r="AL6953" i="1" s="1"/>
  <c r="AK9340" i="1"/>
  <c r="AL9340" i="1" s="1"/>
  <c r="AK10638" i="1"/>
  <c r="AL10638" i="1" s="1"/>
  <c r="AK9540" i="1"/>
  <c r="AL9540" i="1" s="1"/>
  <c r="AK9292" i="1"/>
  <c r="AL9292" i="1" s="1"/>
  <c r="AK3502" i="1"/>
  <c r="AL3502" i="1" s="1"/>
  <c r="AK9286" i="1"/>
  <c r="AL9286" i="1" s="1"/>
  <c r="AK5084" i="1"/>
  <c r="AL5084" i="1" s="1"/>
  <c r="AK9101" i="1"/>
  <c r="AL9101" i="1" s="1"/>
  <c r="AK9129" i="1"/>
  <c r="AL9129" i="1" s="1"/>
  <c r="AK8822" i="1"/>
  <c r="AL8822" i="1" s="1"/>
  <c r="AK9945" i="1"/>
  <c r="AL9945" i="1" s="1"/>
  <c r="AK5790" i="1"/>
  <c r="AL5790" i="1" s="1"/>
  <c r="AK7135" i="1"/>
  <c r="AL7135" i="1" s="1"/>
  <c r="AK4387" i="1"/>
  <c r="AL4387" i="1" s="1"/>
  <c r="AK7036" i="1"/>
  <c r="AL7036" i="1" s="1"/>
  <c r="AK7951" i="1"/>
  <c r="AL7951" i="1" s="1"/>
  <c r="AK10615" i="1"/>
  <c r="AL10615" i="1" s="1"/>
  <c r="AK5286" i="1"/>
  <c r="AL5286" i="1" s="1"/>
  <c r="AK6690" i="1"/>
  <c r="AL6690" i="1" s="1"/>
  <c r="AK9075" i="1"/>
  <c r="AL9075" i="1" s="1"/>
  <c r="AK6987" i="1"/>
  <c r="AL6987" i="1" s="1"/>
  <c r="AK6627" i="1"/>
  <c r="AL6627" i="1" s="1"/>
  <c r="AK10175" i="1"/>
  <c r="AL10175" i="1" s="1"/>
  <c r="AK7368" i="1"/>
  <c r="AL7368" i="1" s="1"/>
  <c r="AK4764" i="1"/>
  <c r="AL4764" i="1" s="1"/>
  <c r="AK10417" i="1"/>
  <c r="AL10417" i="1" s="1"/>
  <c r="AK6407" i="1"/>
  <c r="AL6407" i="1" s="1"/>
  <c r="AK11174" i="1"/>
  <c r="AL11174" i="1" s="1"/>
  <c r="AK11110" i="1"/>
  <c r="AL11110" i="1" s="1"/>
  <c r="AK9425" i="1"/>
  <c r="AL9425" i="1" s="1"/>
  <c r="AK7065" i="1"/>
  <c r="AL7065" i="1" s="1"/>
  <c r="AK7084" i="1"/>
  <c r="AL7084" i="1" s="1"/>
  <c r="AK9944" i="1"/>
  <c r="AL9944" i="1" s="1"/>
  <c r="AK7242" i="1"/>
  <c r="AL7242" i="1" s="1"/>
  <c r="AK7115" i="1"/>
  <c r="AL7115" i="1" s="1"/>
  <c r="AK7170" i="1"/>
  <c r="AL7170" i="1" s="1"/>
  <c r="AK7570" i="1"/>
  <c r="AL7570" i="1" s="1"/>
  <c r="AK4803" i="1"/>
  <c r="AL4803" i="1" s="1"/>
  <c r="AK10137" i="1"/>
  <c r="AL10137" i="1" s="1"/>
  <c r="AK10140" i="1"/>
  <c r="AL10140" i="1" s="1"/>
  <c r="AK9312" i="1"/>
  <c r="AL9312" i="1" s="1"/>
  <c r="AK10571" i="1"/>
  <c r="AL10571" i="1" s="1"/>
  <c r="AK10767" i="1"/>
  <c r="AL10767" i="1" s="1"/>
  <c r="AK5293" i="1"/>
  <c r="AL5293" i="1" s="1"/>
  <c r="AK11190" i="1"/>
  <c r="AL11190" i="1" s="1"/>
  <c r="AK3744" i="1"/>
  <c r="AL3744" i="1" s="1"/>
  <c r="AK5413" i="1"/>
  <c r="AL5413" i="1" s="1"/>
  <c r="AK4302" i="1"/>
  <c r="AL4302" i="1" s="1"/>
  <c r="AK7260" i="1"/>
  <c r="AL7260" i="1" s="1"/>
  <c r="AK9410" i="1"/>
  <c r="AL9410" i="1" s="1"/>
  <c r="AK7392" i="1"/>
  <c r="AL7392" i="1" s="1"/>
  <c r="AK8416" i="1"/>
  <c r="AL8416" i="1" s="1"/>
  <c r="AK6342" i="1"/>
  <c r="AL6342" i="1" s="1"/>
  <c r="AK8494" i="1"/>
  <c r="AL8494" i="1" s="1"/>
  <c r="AK6822" i="1"/>
  <c r="AL6822" i="1" s="1"/>
  <c r="AK9139" i="1"/>
  <c r="AL9139" i="1" s="1"/>
  <c r="AK6340" i="1"/>
  <c r="AL6340" i="1" s="1"/>
  <c r="AK9114" i="1"/>
  <c r="AL9114" i="1" s="1"/>
  <c r="AK5625" i="1"/>
  <c r="AL5625" i="1" s="1"/>
  <c r="AK10825" i="1"/>
  <c r="AL10825" i="1" s="1"/>
  <c r="AK3760" i="1"/>
  <c r="AL3760" i="1" s="1"/>
  <c r="AK7216" i="1"/>
  <c r="AL7216" i="1" s="1"/>
  <c r="AK6724" i="1"/>
  <c r="AL6724" i="1" s="1"/>
  <c r="AK8060" i="1"/>
  <c r="AL8060" i="1" s="1"/>
  <c r="AK8235" i="1"/>
  <c r="AL8235" i="1" s="1"/>
  <c r="AK8260" i="1"/>
  <c r="AL8260" i="1" s="1"/>
  <c r="AK9937" i="1"/>
  <c r="AL9937" i="1" s="1"/>
  <c r="AK6984" i="1"/>
  <c r="AL6984" i="1" s="1"/>
  <c r="AK8995" i="1"/>
  <c r="AL8995" i="1" s="1"/>
  <c r="AK9254" i="1"/>
  <c r="AL9254" i="1" s="1"/>
  <c r="AK8077" i="1"/>
  <c r="AL8077" i="1" s="1"/>
  <c r="AK9246" i="1"/>
  <c r="AL9246" i="1" s="1"/>
  <c r="AK9938" i="1"/>
  <c r="AL9938" i="1" s="1"/>
  <c r="AK5520" i="1"/>
  <c r="AL5520" i="1" s="1"/>
  <c r="AK8136" i="1"/>
  <c r="AL8136" i="1" s="1"/>
  <c r="AK8947" i="1"/>
  <c r="AL8947" i="1" s="1"/>
  <c r="AK6032" i="1"/>
  <c r="AL6032" i="1" s="1"/>
  <c r="AK4440" i="1"/>
  <c r="AL4440" i="1" s="1"/>
  <c r="AK7641" i="1"/>
  <c r="AL7641" i="1" s="1"/>
  <c r="AK8983" i="1"/>
  <c r="AL8983" i="1" s="1"/>
  <c r="AK6850" i="1"/>
  <c r="AL6850" i="1" s="1"/>
  <c r="AK6869" i="1"/>
  <c r="AL6869" i="1" s="1"/>
  <c r="AK5646" i="1"/>
  <c r="AL5646" i="1" s="1"/>
  <c r="AK5305" i="1"/>
  <c r="AL5305" i="1" s="1"/>
  <c r="AK5178" i="1"/>
  <c r="AL5178" i="1" s="1"/>
  <c r="AK7412" i="1"/>
  <c r="AL7412" i="1" s="1"/>
  <c r="AK10751" i="1"/>
  <c r="AL10751" i="1" s="1"/>
  <c r="AK5482" i="1"/>
  <c r="AL5482" i="1" s="1"/>
  <c r="AK9537" i="1"/>
  <c r="AL9537" i="1" s="1"/>
  <c r="AK5399" i="1"/>
  <c r="AL5399" i="1" s="1"/>
  <c r="AK10635" i="1"/>
  <c r="AL10635" i="1" s="1"/>
  <c r="AK6380" i="1"/>
  <c r="AL6380" i="1" s="1"/>
  <c r="AK9972" i="1"/>
  <c r="AL9972" i="1" s="1"/>
  <c r="AK8021" i="1"/>
  <c r="AL8021" i="1" s="1"/>
  <c r="AK9555" i="1"/>
  <c r="AL9555" i="1" s="1"/>
  <c r="AK9899" i="1"/>
  <c r="AL9899" i="1" s="1"/>
  <c r="AK6686" i="1"/>
  <c r="AL6686" i="1" s="1"/>
  <c r="AK5251" i="1"/>
  <c r="AL5251" i="1" s="1"/>
  <c r="AK8841" i="1"/>
  <c r="AL8841" i="1" s="1"/>
  <c r="AK3682" i="1"/>
  <c r="AL3682" i="1" s="1"/>
  <c r="AK6784" i="1"/>
  <c r="AL6784" i="1" s="1"/>
  <c r="AK6933" i="1"/>
  <c r="AL6933" i="1" s="1"/>
  <c r="AK6841" i="1"/>
  <c r="AL6841" i="1" s="1"/>
  <c r="AK7141" i="1"/>
  <c r="AL7141" i="1" s="1"/>
  <c r="AK10092" i="1"/>
  <c r="AL10092" i="1" s="1"/>
  <c r="AK4257" i="1"/>
  <c r="AL4257" i="1" s="1"/>
  <c r="AK11178" i="1"/>
  <c r="AL11178" i="1" s="1"/>
  <c r="AK11245" i="1"/>
  <c r="AL11245" i="1" s="1"/>
  <c r="AK11150" i="1"/>
  <c r="AL11150" i="1" s="1"/>
  <c r="AK11211" i="1"/>
  <c r="AL11211" i="1" s="1"/>
  <c r="AK11254" i="1"/>
  <c r="AL11254" i="1" s="1"/>
  <c r="AK11204" i="1"/>
  <c r="AL11204" i="1" s="1"/>
  <c r="AK11165" i="1"/>
  <c r="AL11165" i="1" s="1"/>
  <c r="AK5328" i="1"/>
  <c r="AL5328" i="1" s="1"/>
  <c r="AK9558" i="1"/>
  <c r="AL9558" i="1" s="1"/>
  <c r="AK6242" i="1"/>
  <c r="AL6242" i="1" s="1"/>
  <c r="AK6239" i="1"/>
  <c r="AL6239" i="1" s="1"/>
  <c r="AK8684" i="1"/>
  <c r="AL8684" i="1" s="1"/>
  <c r="AK3571" i="1"/>
  <c r="AL3571" i="1" s="1"/>
  <c r="AK3817" i="1"/>
  <c r="AL3817" i="1" s="1"/>
  <c r="AK3569" i="1"/>
  <c r="AL3569" i="1" s="1"/>
  <c r="AK3821" i="1"/>
  <c r="AL3821" i="1" s="1"/>
  <c r="AK3615" i="1"/>
  <c r="AL3615" i="1" s="1"/>
  <c r="AK3598" i="1"/>
  <c r="AL3598" i="1" s="1"/>
  <c r="AK3554" i="1"/>
  <c r="AL3554" i="1" s="1"/>
  <c r="AK3807" i="1"/>
  <c r="AL3807" i="1" s="1"/>
  <c r="AK3591" i="1"/>
  <c r="AL3591" i="1" s="1"/>
  <c r="AK3816" i="1"/>
  <c r="AL3816" i="1" s="1"/>
  <c r="AK3628" i="1"/>
  <c r="AL3628" i="1" s="1"/>
  <c r="AK3587" i="1"/>
  <c r="AL3587" i="1" s="1"/>
  <c r="AK6986" i="1"/>
  <c r="AL6986" i="1" s="1"/>
  <c r="AK6967" i="1"/>
  <c r="AL6967" i="1" s="1"/>
  <c r="AK6975" i="1"/>
  <c r="AL6975" i="1" s="1"/>
  <c r="AK9947" i="1"/>
  <c r="AL9947" i="1" s="1"/>
  <c r="AK10132" i="1"/>
  <c r="AL10132" i="1" s="1"/>
  <c r="AK9395" i="1"/>
  <c r="AL9395" i="1" s="1"/>
  <c r="AK9460" i="1"/>
  <c r="AL9460" i="1" s="1"/>
  <c r="AK9420" i="1"/>
  <c r="AL9420" i="1" s="1"/>
  <c r="AK7433" i="1"/>
  <c r="AL7433" i="1" s="1"/>
  <c r="AK4198" i="1"/>
  <c r="AL4198" i="1" s="1"/>
  <c r="AK8783" i="1"/>
  <c r="AL8783" i="1" s="1"/>
  <c r="AK8832" i="1"/>
  <c r="AL8832" i="1" s="1"/>
  <c r="AK5553" i="1"/>
  <c r="AL5553" i="1" s="1"/>
  <c r="AK8165" i="1"/>
  <c r="AL8165" i="1" s="1"/>
  <c r="AK4191" i="1"/>
  <c r="AL4191" i="1" s="1"/>
  <c r="AK5183" i="1"/>
  <c r="AL5183" i="1" s="1"/>
  <c r="AK9281" i="1"/>
  <c r="AL9281" i="1" s="1"/>
  <c r="AK6985" i="1"/>
  <c r="AL6985" i="1" s="1"/>
  <c r="AK3496" i="1"/>
  <c r="AL3496" i="1" s="1"/>
  <c r="AK4949" i="1"/>
  <c r="AL4949" i="1" s="1"/>
  <c r="AK8219" i="1"/>
  <c r="AL8219" i="1" s="1"/>
  <c r="AK6611" i="1"/>
  <c r="AL6611" i="1" s="1"/>
  <c r="AK5833" i="1"/>
  <c r="AL5833" i="1" s="1"/>
  <c r="AK4991" i="1"/>
  <c r="AL4991" i="1" s="1"/>
  <c r="AK8097" i="1"/>
  <c r="AL8097" i="1" s="1"/>
  <c r="AK7157" i="1"/>
  <c r="AL7157" i="1" s="1"/>
  <c r="AK4300" i="1"/>
  <c r="AL4300" i="1" s="1"/>
  <c r="AK7523" i="1"/>
  <c r="AL7523" i="1" s="1"/>
  <c r="AK7341" i="1"/>
  <c r="AL7341" i="1" s="1"/>
  <c r="AK10559" i="1"/>
  <c r="AL10559" i="1" s="1"/>
  <c r="AK6375" i="1"/>
  <c r="AL6375" i="1" s="1"/>
  <c r="AK3705" i="1"/>
  <c r="AL3705" i="1" s="1"/>
  <c r="AK9438" i="1"/>
  <c r="AL9438" i="1" s="1"/>
  <c r="AK4272" i="1"/>
  <c r="AL4272" i="1" s="1"/>
  <c r="AK4169" i="1"/>
  <c r="AL4169" i="1" s="1"/>
  <c r="AK3718" i="1"/>
  <c r="AL3718" i="1" s="1"/>
  <c r="AK3520" i="1"/>
  <c r="AL3520" i="1" s="1"/>
  <c r="AK10409" i="1"/>
  <c r="AL10409" i="1" s="1"/>
  <c r="AK6669" i="1"/>
  <c r="AL6669" i="1" s="1"/>
  <c r="AK8921" i="1"/>
  <c r="AL8921" i="1" s="1"/>
  <c r="AK4503" i="1"/>
  <c r="AL4503" i="1" s="1"/>
  <c r="AK5812" i="1"/>
  <c r="AL5812" i="1" s="1"/>
  <c r="AK4210" i="1"/>
  <c r="AL4210" i="1" s="1"/>
  <c r="AK6008" i="1"/>
  <c r="AL6008" i="1" s="1"/>
  <c r="AK6019" i="1"/>
  <c r="AL6019" i="1" s="1"/>
  <c r="AK9971" i="1"/>
  <c r="AL9971" i="1" s="1"/>
  <c r="AK9459" i="1"/>
  <c r="AL9459" i="1" s="1"/>
  <c r="AK4236" i="1"/>
  <c r="AL4236" i="1" s="1"/>
  <c r="AK9978" i="1"/>
  <c r="AL9978" i="1" s="1"/>
  <c r="AK10740" i="1"/>
  <c r="AL10740" i="1" s="1"/>
  <c r="AK10745" i="1"/>
  <c r="AL10745" i="1" s="1"/>
  <c r="AK3721" i="1"/>
  <c r="AL3721" i="1" s="1"/>
  <c r="AK10894" i="1"/>
  <c r="AL10894" i="1" s="1"/>
  <c r="AK3511" i="1"/>
  <c r="AL3511" i="1" s="1"/>
  <c r="AK7962" i="1"/>
  <c r="AL7962" i="1" s="1"/>
  <c r="AK8806" i="1"/>
  <c r="AL8806" i="1" s="1"/>
  <c r="AK5513" i="1"/>
  <c r="AL5513" i="1" s="1"/>
  <c r="AK3771" i="1"/>
  <c r="AL3771" i="1" s="1"/>
  <c r="AK10907" i="1"/>
  <c r="AL10907" i="1" s="1"/>
  <c r="AK6078" i="1"/>
  <c r="AL6078" i="1" s="1"/>
  <c r="AK8616" i="1"/>
  <c r="AL8616" i="1" s="1"/>
  <c r="AK6560" i="1"/>
  <c r="AL6560" i="1" s="1"/>
  <c r="AK6568" i="1"/>
  <c r="AL6568" i="1" s="1"/>
  <c r="AK9610" i="1"/>
  <c r="AL9610" i="1" s="1"/>
  <c r="AK5936" i="1"/>
  <c r="AL5936" i="1" s="1"/>
  <c r="AK5872" i="1"/>
  <c r="AL5872" i="1" s="1"/>
  <c r="AK5380" i="1"/>
  <c r="AL5380" i="1" s="1"/>
  <c r="AK9095" i="1"/>
  <c r="AL9095" i="1" s="1"/>
  <c r="AK8559" i="1"/>
  <c r="AL8559" i="1" s="1"/>
  <c r="AK5679" i="1"/>
  <c r="AL5679" i="1" s="1"/>
  <c r="AK5815" i="1"/>
  <c r="AL5815" i="1" s="1"/>
  <c r="AK5875" i="1"/>
  <c r="AL5875" i="1" s="1"/>
  <c r="AK8658" i="1"/>
  <c r="AL8658" i="1" s="1"/>
  <c r="AK5712" i="1"/>
  <c r="AL5712" i="1" s="1"/>
  <c r="AK7733" i="1"/>
  <c r="AL7733" i="1" s="1"/>
  <c r="AK3643" i="1"/>
  <c r="AL3643" i="1" s="1"/>
  <c r="AK8952" i="1"/>
  <c r="AL8952" i="1" s="1"/>
  <c r="AK4375" i="1"/>
  <c r="AL4375" i="1" s="1"/>
  <c r="AK7739" i="1"/>
  <c r="AL7739" i="1" s="1"/>
  <c r="AK10768" i="1"/>
  <c r="AL10768" i="1" s="1"/>
  <c r="AK3676" i="1"/>
  <c r="AL3676" i="1" s="1"/>
  <c r="AK8014" i="1"/>
  <c r="AL8014" i="1" s="1"/>
  <c r="AK6884" i="1"/>
  <c r="AL6884" i="1" s="1"/>
  <c r="AK8569" i="1"/>
  <c r="AL8569" i="1" s="1"/>
  <c r="AK5897" i="1"/>
  <c r="AL5897" i="1" s="1"/>
  <c r="AK6581" i="1"/>
  <c r="AL6581" i="1" s="1"/>
  <c r="AK5899" i="1"/>
  <c r="AL5899" i="1" s="1"/>
  <c r="AK5962" i="1"/>
  <c r="AL5962" i="1" s="1"/>
  <c r="AK8607" i="1"/>
  <c r="AL8607" i="1" s="1"/>
  <c r="AK3773" i="1"/>
  <c r="AL3773" i="1" s="1"/>
  <c r="AK3590" i="1"/>
  <c r="AL3590" i="1" s="1"/>
  <c r="AK6979" i="1"/>
  <c r="AL6979" i="1" s="1"/>
  <c r="AK10145" i="1"/>
  <c r="AL10145" i="1" s="1"/>
  <c r="AK8190" i="1"/>
  <c r="AL8190" i="1" s="1"/>
  <c r="AK7773" i="1"/>
  <c r="AL7773" i="1" s="1"/>
  <c r="AK10381" i="1"/>
  <c r="AL10381" i="1" s="1"/>
  <c r="AK3716" i="1"/>
  <c r="AL3716" i="1" s="1"/>
  <c r="AK10809" i="1"/>
  <c r="AL10809" i="1" s="1"/>
  <c r="AK4233" i="1"/>
  <c r="AL4233" i="1" s="1"/>
  <c r="AK3508" i="1"/>
  <c r="AL3508" i="1" s="1"/>
  <c r="AK4501" i="1"/>
  <c r="AL4501" i="1" s="1"/>
  <c r="AK4206" i="1"/>
  <c r="AL4206" i="1" s="1"/>
  <c r="AK7971" i="1"/>
  <c r="AL7971" i="1" s="1"/>
  <c r="AK3507" i="1"/>
  <c r="AL3507" i="1" s="1"/>
  <c r="AK10760" i="1"/>
  <c r="AL10760" i="1" s="1"/>
  <c r="AK5711" i="1"/>
  <c r="AL5711" i="1" s="1"/>
  <c r="AK7806" i="1"/>
  <c r="AL7806" i="1" s="1"/>
  <c r="AK5126" i="1"/>
  <c r="AL5126" i="1" s="1"/>
  <c r="AK4546" i="1"/>
  <c r="AL4546" i="1" s="1"/>
  <c r="AK9706" i="1"/>
  <c r="AL9706" i="1" s="1"/>
  <c r="AK8033" i="1"/>
  <c r="AL8033" i="1" s="1"/>
  <c r="AK11194" i="1"/>
  <c r="AL11194" i="1" s="1"/>
  <c r="AK8106" i="1"/>
  <c r="AL8106" i="1" s="1"/>
  <c r="AK6609" i="1"/>
  <c r="AL6609" i="1" s="1"/>
  <c r="AK5893" i="1"/>
  <c r="AL5893" i="1" s="1"/>
  <c r="AK2934" i="1"/>
  <c r="AL2934" i="1" s="1"/>
  <c r="AK706" i="1"/>
  <c r="AL706" i="1" s="1"/>
  <c r="AK482" i="1"/>
  <c r="AL482" i="1" s="1"/>
  <c r="AK792" i="1"/>
  <c r="AL792" i="1" s="1"/>
  <c r="AK768" i="1"/>
  <c r="AL768" i="1" s="1"/>
  <c r="AK1259" i="1"/>
  <c r="AL1259" i="1" s="1"/>
  <c r="AK129" i="1"/>
  <c r="AL129" i="1" s="1"/>
  <c r="AK1305" i="1"/>
  <c r="AL1305" i="1" s="1"/>
  <c r="AK2198" i="1"/>
  <c r="AL2198" i="1" s="1"/>
  <c r="AK1030" i="1"/>
  <c r="AL1030" i="1" s="1"/>
  <c r="AK793" i="1"/>
  <c r="AL793" i="1" s="1"/>
  <c r="AK3345" i="1"/>
  <c r="AL3345" i="1" s="1"/>
  <c r="AK3355" i="1"/>
  <c r="AL3355" i="1" s="1"/>
  <c r="AK3385" i="1"/>
  <c r="AL3385" i="1" s="1"/>
  <c r="AK339" i="1"/>
  <c r="AL339" i="1" s="1"/>
  <c r="AK2950" i="1"/>
  <c r="AL2950" i="1" s="1"/>
  <c r="AK3250" i="1"/>
  <c r="AL3250" i="1" s="1"/>
  <c r="AK1101" i="1"/>
  <c r="AL1101" i="1" s="1"/>
  <c r="AK14" i="1"/>
  <c r="AL14" i="1" s="1" a="1"/>
  <c r="AL14" i="1" s="1"/>
  <c r="AK2312" i="1"/>
  <c r="AL2312" i="1" s="1"/>
  <c r="AK3445" i="1"/>
  <c r="AL3445" i="1" s="1"/>
  <c r="AK328" i="1"/>
  <c r="AL328" i="1" s="1"/>
  <c r="AK3403" i="1"/>
  <c r="AL3403" i="1" s="1"/>
  <c r="AK1207" i="1"/>
  <c r="AL1207" i="1" s="1"/>
  <c r="AK2228" i="1"/>
  <c r="AL2228" i="1" s="1"/>
  <c r="AK870" i="1"/>
  <c r="AL870" i="1" s="1"/>
  <c r="AK3183" i="1"/>
  <c r="AL3183" i="1" s="1"/>
  <c r="AK2323" i="1"/>
  <c r="AL2323" i="1" s="1"/>
  <c r="AK2788" i="1"/>
  <c r="AL2788" i="1" s="1"/>
  <c r="AK698" i="1"/>
  <c r="AL698" i="1" s="1"/>
  <c r="AK2092" i="1"/>
  <c r="AL2092" i="1" s="1"/>
  <c r="AK1951" i="1"/>
  <c r="AL1951" i="1" s="1"/>
  <c r="AK677" i="1"/>
  <c r="AL677" i="1" s="1"/>
  <c r="AK2740" i="1"/>
  <c r="AL2740" i="1" s="1"/>
  <c r="AK2941" i="1"/>
  <c r="AL2941" i="1" s="1"/>
  <c r="AK2808" i="1"/>
  <c r="AL2808" i="1" s="1"/>
  <c r="AK2013" i="1"/>
  <c r="AL2013" i="1" s="1"/>
  <c r="AK721" i="1"/>
  <c r="AL721" i="1" s="1"/>
  <c r="AK3086" i="1"/>
  <c r="AL3086" i="1" s="1"/>
  <c r="AK667" i="1"/>
  <c r="AL667" i="1" s="1"/>
  <c r="AK2806" i="1"/>
  <c r="AL2806" i="1" s="1"/>
  <c r="AK2790" i="1"/>
  <c r="AL2790" i="1" s="1"/>
  <c r="AK2735" i="1"/>
  <c r="AL2735" i="1" s="1"/>
  <c r="AK3089" i="1"/>
  <c r="AL3089" i="1" s="1"/>
  <c r="AK8133" i="1"/>
  <c r="AL8133" i="1" s="1"/>
  <c r="AK3781" i="1"/>
  <c r="AL3781" i="1" s="1"/>
  <c r="AK5215" i="1"/>
  <c r="AL5215" i="1" s="1"/>
  <c r="AK4901" i="1"/>
  <c r="AL4901" i="1" s="1"/>
  <c r="AK10430" i="1"/>
  <c r="AL10430" i="1" s="1"/>
  <c r="AK4478" i="1"/>
  <c r="AL4478" i="1" s="1"/>
  <c r="AK4959" i="1"/>
  <c r="AL4959" i="1" s="1"/>
  <c r="AK10627" i="1"/>
  <c r="AL10627" i="1" s="1"/>
  <c r="AK10291" i="1"/>
  <c r="AL10291" i="1" s="1"/>
  <c r="AK10317" i="1"/>
  <c r="AL10317" i="1" s="1"/>
  <c r="AK4814" i="1"/>
  <c r="AL4814" i="1" s="1"/>
  <c r="AK10625" i="1"/>
  <c r="AL10625" i="1" s="1"/>
  <c r="AK10293" i="1"/>
  <c r="AL10293" i="1" s="1"/>
  <c r="AK10428" i="1"/>
  <c r="AL10428" i="1" s="1"/>
  <c r="AK3486" i="1"/>
  <c r="AL3486" i="1" s="1"/>
  <c r="AK10262" i="1"/>
  <c r="AL10262" i="1" s="1"/>
  <c r="AK9300" i="1"/>
  <c r="AL9300" i="1" s="1"/>
  <c r="AK6313" i="1"/>
  <c r="AL6313" i="1" s="1"/>
  <c r="AK6280" i="1"/>
  <c r="AL6280" i="1" s="1"/>
  <c r="AK6293" i="1"/>
  <c r="AL6293" i="1" s="1"/>
  <c r="AK6351" i="1"/>
  <c r="AL6351" i="1" s="1"/>
  <c r="AK9381" i="1"/>
  <c r="AL9381" i="1" s="1"/>
  <c r="AK6172" i="1"/>
  <c r="AL6172" i="1" s="1"/>
  <c r="AK8776" i="1"/>
  <c r="AL8776" i="1" s="1"/>
  <c r="AK7973" i="1"/>
  <c r="AL7973" i="1" s="1"/>
  <c r="AK6162" i="1"/>
  <c r="AL6162" i="1" s="1"/>
  <c r="AK6189" i="1"/>
  <c r="AL6189" i="1" s="1"/>
  <c r="AK6304" i="1"/>
  <c r="AL6304" i="1" s="1"/>
  <c r="AK10258" i="1"/>
  <c r="AL10258" i="1" s="1"/>
  <c r="AK10304" i="1"/>
  <c r="AL10304" i="1" s="1"/>
  <c r="AK8678" i="1"/>
  <c r="AL8678" i="1" s="1"/>
  <c r="AK5190" i="1"/>
  <c r="AL5190" i="1" s="1"/>
  <c r="AK7331" i="1"/>
  <c r="AL7331" i="1" s="1"/>
  <c r="AK5231" i="1"/>
  <c r="AL5231" i="1" s="1"/>
  <c r="AK9853" i="1"/>
  <c r="AL9853" i="1" s="1"/>
  <c r="AK4360" i="1"/>
  <c r="AL4360" i="1" s="1"/>
  <c r="AK9862" i="1"/>
  <c r="AL9862" i="1" s="1"/>
  <c r="AK8393" i="1"/>
  <c r="AL8393" i="1" s="1"/>
  <c r="AK9835" i="1"/>
  <c r="AL9835" i="1" s="1"/>
  <c r="AK6168" i="1"/>
  <c r="AL6168" i="1" s="1"/>
  <c r="AK8384" i="1"/>
  <c r="AL8384" i="1" s="1"/>
  <c r="AK7308" i="1"/>
  <c r="AL7308" i="1" s="1"/>
  <c r="AK5540" i="1"/>
  <c r="AL5540" i="1" s="1"/>
  <c r="AK8957" i="1"/>
  <c r="AL8957" i="1" s="1"/>
  <c r="AK9727" i="1"/>
  <c r="AL9727" i="1" s="1"/>
  <c r="AK8443" i="1"/>
  <c r="AL8443" i="1" s="1"/>
  <c r="AK7940" i="1"/>
  <c r="AL7940" i="1" s="1"/>
  <c r="AK8381" i="1"/>
  <c r="AL8381" i="1" s="1"/>
  <c r="AK5737" i="1"/>
  <c r="AL5737" i="1" s="1"/>
  <c r="AK11086" i="1"/>
  <c r="AL11086" i="1" s="1"/>
  <c r="AK6473" i="1"/>
  <c r="AL6473" i="1" s="1"/>
  <c r="AK8968" i="1"/>
  <c r="AL8968" i="1" s="1"/>
  <c r="AK5017" i="1"/>
  <c r="AL5017" i="1" s="1"/>
  <c r="AK7935" i="1"/>
  <c r="AL7935" i="1" s="1"/>
  <c r="AK4397" i="1"/>
  <c r="AL4397" i="1" s="1"/>
  <c r="AK4403" i="1"/>
  <c r="AL4403" i="1" s="1"/>
  <c r="AK8889" i="1"/>
  <c r="AL8889" i="1" s="1"/>
  <c r="AK8567" i="1"/>
  <c r="AL8567" i="1" s="1"/>
  <c r="AK8890" i="1"/>
  <c r="AL8890" i="1" s="1"/>
  <c r="AK8853" i="1"/>
  <c r="AL8853" i="1" s="1"/>
  <c r="AK6037" i="1"/>
  <c r="AL6037" i="1" s="1"/>
  <c r="AK8873" i="1"/>
  <c r="AL8873" i="1" s="1"/>
  <c r="AK6297" i="1"/>
  <c r="AL6297" i="1" s="1"/>
  <c r="AK6183" i="1"/>
  <c r="AL6183" i="1" s="1"/>
  <c r="AK8905" i="1"/>
  <c r="AL8905" i="1" s="1"/>
  <c r="AK6303" i="1"/>
  <c r="AL6303" i="1" s="1"/>
  <c r="AK9847" i="1"/>
  <c r="AL9847" i="1" s="1"/>
  <c r="AK8275" i="1"/>
  <c r="AL8275" i="1" s="1"/>
  <c r="AK8484" i="1"/>
  <c r="AL8484" i="1" s="1"/>
  <c r="AK4730" i="1"/>
  <c r="AL4730" i="1" s="1"/>
  <c r="AK4419" i="1"/>
  <c r="AL4419" i="1" s="1"/>
  <c r="AK4620" i="1"/>
  <c r="AL4620" i="1" s="1"/>
  <c r="AK7166" i="1"/>
  <c r="AL7166" i="1" s="1"/>
  <c r="AK8938" i="1"/>
  <c r="AL8938" i="1" s="1"/>
  <c r="AK8750" i="1"/>
  <c r="AL8750" i="1" s="1"/>
  <c r="AK8464" i="1"/>
  <c r="AL8464" i="1" s="1"/>
  <c r="AK5119" i="1"/>
  <c r="AL5119" i="1" s="1"/>
  <c r="AK8600" i="1"/>
  <c r="AL8600" i="1" s="1"/>
  <c r="AK8990" i="1"/>
  <c r="AL8990" i="1" s="1"/>
  <c r="AK10021" i="1"/>
  <c r="AL10021" i="1" s="1"/>
  <c r="AK4338" i="1"/>
  <c r="AL4338" i="1" s="1"/>
  <c r="AK9083" i="1"/>
  <c r="AL9083" i="1" s="1"/>
  <c r="AK7509" i="1"/>
  <c r="AL7509" i="1" s="1"/>
  <c r="AK4529" i="1"/>
  <c r="AL4529" i="1" s="1"/>
  <c r="AK10031" i="1"/>
  <c r="AL10031" i="1" s="1"/>
  <c r="AK7351" i="1"/>
  <c r="AL7351" i="1" s="1"/>
  <c r="AK10691" i="1"/>
  <c r="AL10691" i="1" s="1"/>
  <c r="AK7493" i="1"/>
  <c r="AL7493" i="1" s="1"/>
  <c r="AK10148" i="1"/>
  <c r="AL10148" i="1" s="1"/>
  <c r="AK10590" i="1"/>
  <c r="AL10590" i="1" s="1"/>
  <c r="AK5573" i="1"/>
  <c r="AL5573" i="1" s="1"/>
  <c r="AK8399" i="1"/>
  <c r="AL8399" i="1" s="1"/>
  <c r="AK10758" i="1"/>
  <c r="AL10758" i="1" s="1"/>
  <c r="AK5733" i="1"/>
  <c r="AL5733" i="1" s="1"/>
  <c r="AK5614" i="1"/>
  <c r="AL5614" i="1" s="1"/>
  <c r="AK9965" i="1"/>
  <c r="AL9965" i="1" s="1"/>
  <c r="AK9789" i="1"/>
  <c r="AL9789" i="1" s="1"/>
  <c r="AK8415" i="1"/>
  <c r="AL8415" i="1" s="1"/>
  <c r="AK8426" i="1"/>
  <c r="AL8426" i="1" s="1"/>
  <c r="AK10344" i="1"/>
  <c r="AL10344" i="1" s="1"/>
  <c r="AK5801" i="1"/>
  <c r="AL5801" i="1" s="1"/>
  <c r="AK4182" i="1"/>
  <c r="AL4182" i="1" s="1"/>
  <c r="AK5939" i="1"/>
  <c r="AL5939" i="1" s="1"/>
  <c r="AK10149" i="1"/>
  <c r="AL10149" i="1" s="1"/>
  <c r="AK4363" i="1"/>
  <c r="AL4363" i="1" s="1"/>
  <c r="AK9364" i="1"/>
  <c r="AL9364" i="1" s="1"/>
  <c r="AK6144" i="1"/>
  <c r="AL6144" i="1" s="1"/>
  <c r="AK7495" i="1"/>
  <c r="AL7495" i="1" s="1"/>
  <c r="AK10054" i="1"/>
  <c r="AL10054" i="1" s="1"/>
  <c r="AK8371" i="1"/>
  <c r="AL8371" i="1" s="1"/>
  <c r="AK7344" i="1"/>
  <c r="AL7344" i="1" s="1"/>
  <c r="AK5578" i="1"/>
  <c r="AL5578" i="1" s="1"/>
  <c r="AK7706" i="1"/>
  <c r="AL7706" i="1" s="1"/>
  <c r="AK4367" i="1"/>
  <c r="AL4367" i="1" s="1"/>
  <c r="AK4609" i="1"/>
  <c r="AL4609" i="1" s="1"/>
  <c r="AK9066" i="1"/>
  <c r="AL9066" i="1" s="1"/>
  <c r="AK4349" i="1"/>
  <c r="AL4349" i="1" s="1"/>
  <c r="AK9606" i="1"/>
  <c r="AL9606" i="1" s="1"/>
  <c r="AK9045" i="1"/>
  <c r="AL9045" i="1" s="1"/>
  <c r="AK9766" i="1"/>
  <c r="AL9766" i="1" s="1"/>
  <c r="AK9170" i="1"/>
  <c r="AL9170" i="1" s="1"/>
  <c r="AK7322" i="1"/>
  <c r="AL7322" i="1" s="1"/>
  <c r="AK11022" i="1"/>
  <c r="AL11022" i="1" s="1"/>
  <c r="AK11036" i="1"/>
  <c r="AL11036" i="1" s="1"/>
  <c r="AK11074" i="1"/>
  <c r="AL11074" i="1" s="1"/>
  <c r="AK9339" i="1"/>
  <c r="AL9339" i="1" s="1"/>
  <c r="AK8524" i="1"/>
  <c r="AL8524" i="1" s="1"/>
  <c r="AK4617" i="1"/>
  <c r="AL4617" i="1" s="1"/>
  <c r="AK10700" i="1"/>
  <c r="AL10700" i="1" s="1"/>
  <c r="AK9896" i="1"/>
  <c r="AL9896" i="1" s="1"/>
  <c r="AK8289" i="1"/>
  <c r="AL8289" i="1" s="1"/>
  <c r="AK5942" i="1"/>
  <c r="AL5942" i="1" s="1"/>
  <c r="AK6339" i="1"/>
  <c r="AL6339" i="1" s="1"/>
  <c r="AK9735" i="1"/>
  <c r="AL9735" i="1" s="1"/>
  <c r="AK4981" i="1"/>
  <c r="AL4981" i="1" s="1"/>
  <c r="AK10337" i="1"/>
  <c r="AL10337" i="1" s="1"/>
  <c r="AK7334" i="1"/>
  <c r="AL7334" i="1" s="1"/>
  <c r="AK11291" i="1"/>
  <c r="AL11291" i="1" s="1"/>
  <c r="AK10466" i="1"/>
  <c r="AL10466" i="1" s="1"/>
  <c r="AK6268" i="1"/>
  <c r="AL6268" i="1" s="1"/>
  <c r="AK10186" i="1"/>
  <c r="AL10186" i="1" s="1"/>
  <c r="AK5079" i="1"/>
  <c r="AL5079" i="1" s="1"/>
  <c r="AK8400" i="1"/>
  <c r="AL8400" i="1" s="1"/>
  <c r="AK9799" i="1"/>
  <c r="AL9799" i="1" s="1"/>
  <c r="AK6385" i="1"/>
  <c r="AL6385" i="1" s="1"/>
  <c r="AK9626" i="1"/>
  <c r="AL9626" i="1" s="1"/>
  <c r="AK5922" i="1"/>
  <c r="AL5922" i="1" s="1"/>
  <c r="AK5398" i="1"/>
  <c r="AL5398" i="1" s="1"/>
  <c r="AK10553" i="1"/>
  <c r="AL10553" i="1" s="1"/>
  <c r="AK4148" i="1"/>
  <c r="AL4148" i="1" s="1"/>
  <c r="AK4897" i="1"/>
  <c r="AL4897" i="1" s="1"/>
  <c r="AK5675" i="1"/>
  <c r="AL5675" i="1" s="1"/>
  <c r="AK4708" i="1"/>
  <c r="AL4708" i="1" s="1"/>
  <c r="AK5437" i="1"/>
  <c r="AL5437" i="1" s="1"/>
  <c r="AK5493" i="1"/>
  <c r="AL5493" i="1" s="1"/>
  <c r="AK5072" i="1"/>
  <c r="AL5072" i="1" s="1"/>
  <c r="AK5164" i="1"/>
  <c r="AL5164" i="1" s="1"/>
  <c r="AK10481" i="1"/>
  <c r="AL10481" i="1" s="1"/>
  <c r="AK10465" i="1"/>
  <c r="AL10465" i="1" s="1"/>
  <c r="AK5330" i="1"/>
  <c r="AL5330" i="1" s="1"/>
  <c r="AK8134" i="1"/>
  <c r="AL8134" i="1" s="1"/>
  <c r="AK3780" i="1"/>
  <c r="AL3780" i="1" s="1"/>
  <c r="AK8131" i="1"/>
  <c r="AL8131" i="1" s="1"/>
  <c r="AK6386" i="1"/>
  <c r="AL6386" i="1" s="1"/>
  <c r="AK6359" i="1"/>
  <c r="AL6359" i="1" s="1"/>
  <c r="AK7454" i="1"/>
  <c r="AL7454" i="1" s="1"/>
  <c r="AK11121" i="1"/>
  <c r="AL11121" i="1" s="1"/>
  <c r="AK7598" i="1"/>
  <c r="AL7598" i="1" s="1"/>
  <c r="AK9278" i="1"/>
  <c r="AL9278" i="1" s="1"/>
  <c r="AK10588" i="1"/>
  <c r="AL10588" i="1" s="1"/>
  <c r="AK9879" i="1"/>
  <c r="AL9879" i="1" s="1"/>
  <c r="AK7790" i="1"/>
  <c r="AL7790" i="1" s="1"/>
  <c r="AK10275" i="1"/>
  <c r="AL10275" i="1" s="1"/>
  <c r="AK9746" i="1"/>
  <c r="AL9746" i="1" s="1"/>
  <c r="AK6182" i="1"/>
  <c r="AL6182" i="1" s="1"/>
  <c r="AK7517" i="1"/>
  <c r="AL7517" i="1" s="1"/>
  <c r="AK4900" i="1"/>
  <c r="AL4900" i="1" s="1"/>
  <c r="AK6287" i="1"/>
  <c r="AL6287" i="1" s="1"/>
  <c r="AK9363" i="1"/>
  <c r="AL9363" i="1" s="1"/>
  <c r="AK5371" i="1"/>
  <c r="AL5371" i="1" s="1"/>
  <c r="AK6300" i="1"/>
  <c r="AL6300" i="1" s="1"/>
  <c r="AK8545" i="1"/>
  <c r="AL8545" i="1" s="1"/>
  <c r="AK6165" i="1"/>
  <c r="AL6165" i="1" s="1"/>
  <c r="AK7730" i="1"/>
  <c r="AL7730" i="1" s="1"/>
  <c r="AK6284" i="1"/>
  <c r="AL6284" i="1" s="1"/>
  <c r="AK6171" i="1"/>
  <c r="AL6171" i="1" s="1"/>
  <c r="AK6263" i="1"/>
  <c r="AL6263" i="1" s="1"/>
  <c r="AK8691" i="1"/>
  <c r="AL8691" i="1" s="1"/>
  <c r="AK8548" i="1"/>
  <c r="AL8548" i="1" s="1"/>
  <c r="AK10257" i="1"/>
  <c r="AL10257" i="1" s="1"/>
  <c r="AK8132" i="1"/>
  <c r="AL8132" i="1" s="1"/>
  <c r="AK7736" i="1"/>
  <c r="AL7736" i="1" s="1"/>
  <c r="AK4845" i="1"/>
  <c r="AL4845" i="1" s="1"/>
  <c r="AK6322" i="1"/>
  <c r="AL6322" i="1" s="1"/>
  <c r="AK11294" i="1"/>
  <c r="AL11294" i="1" s="1"/>
  <c r="AK10866" i="1"/>
  <c r="AL10866" i="1" s="1"/>
  <c r="AK10829" i="1"/>
  <c r="AL10829" i="1" s="1"/>
  <c r="AK7167" i="1"/>
  <c r="AL7167" i="1" s="1"/>
  <c r="AK8011" i="1"/>
  <c r="AL8011" i="1" s="1"/>
  <c r="AK10296" i="1"/>
  <c r="AL10296" i="1" s="1"/>
  <c r="AK10259" i="1"/>
  <c r="AL10259" i="1" s="1"/>
  <c r="AK10162" i="1"/>
  <c r="AL10162" i="1" s="1"/>
  <c r="AK4821" i="1"/>
  <c r="AL4821" i="1" s="1"/>
  <c r="AK4823" i="1"/>
  <c r="AL4823" i="1" s="1"/>
  <c r="AK5378" i="1"/>
  <c r="AL5378" i="1" s="1"/>
  <c r="AK9366" i="1"/>
  <c r="AL9366" i="1" s="1"/>
  <c r="AK6218" i="1"/>
  <c r="AL6218" i="1" s="1"/>
  <c r="AK7522" i="1"/>
  <c r="AL7522" i="1" s="1"/>
  <c r="AK6312" i="1"/>
  <c r="AL6312" i="1" s="1"/>
  <c r="AK8532" i="1"/>
  <c r="AL8532" i="1" s="1"/>
  <c r="AK8771" i="1"/>
  <c r="AL8771" i="1" s="1"/>
  <c r="AK8765" i="1"/>
  <c r="AL8765" i="1" s="1"/>
  <c r="AK6101" i="1"/>
  <c r="AL6101" i="1" s="1"/>
  <c r="AK8681" i="1"/>
  <c r="AL8681" i="1" s="1"/>
  <c r="AK5360" i="1"/>
  <c r="AL5360" i="1" s="1"/>
  <c r="AK6234" i="1"/>
  <c r="AL6234" i="1" s="1"/>
  <c r="AK6090" i="1"/>
  <c r="AL6090" i="1" s="1"/>
  <c r="AK8544" i="1"/>
  <c r="AL8544" i="1" s="1"/>
  <c r="AK8687" i="1"/>
  <c r="AL8687" i="1" s="1"/>
  <c r="AK6269" i="1"/>
  <c r="AL6269" i="1" s="1"/>
  <c r="AK7989" i="1"/>
  <c r="AL7989" i="1" s="1"/>
  <c r="AK9068" i="1"/>
  <c r="AL9068" i="1" s="1"/>
  <c r="AK7595" i="1"/>
  <c r="AL7595" i="1" s="1"/>
  <c r="AK10432" i="1"/>
  <c r="AL10432" i="1" s="1"/>
  <c r="AK10844" i="1"/>
  <c r="AL10844" i="1" s="1"/>
  <c r="AK10827" i="1"/>
  <c r="AL10827" i="1" s="1"/>
  <c r="AK4861" i="1"/>
  <c r="AL4861" i="1" s="1"/>
  <c r="AK11131" i="1"/>
  <c r="AL11131" i="1" s="1"/>
  <c r="AK10314" i="1"/>
  <c r="AL10314" i="1" s="1"/>
  <c r="AK7314" i="1"/>
  <c r="AL7314" i="1" s="1"/>
  <c r="AK10602" i="1"/>
  <c r="AL10602" i="1" s="1"/>
  <c r="AK11144" i="1"/>
  <c r="AL11144" i="1" s="1"/>
  <c r="AK10603" i="1"/>
  <c r="AL10603" i="1" s="1"/>
  <c r="AK10630" i="1"/>
  <c r="AL10630" i="1" s="1"/>
  <c r="AK10713" i="1"/>
  <c r="AL10713" i="1" s="1"/>
  <c r="AK9902" i="1"/>
  <c r="AL9902" i="1" s="1"/>
  <c r="AK4816" i="1"/>
  <c r="AL4816" i="1" s="1"/>
  <c r="AK6179" i="1"/>
  <c r="AL6179" i="1" s="1"/>
  <c r="AK6228" i="1"/>
  <c r="AL6228" i="1" s="1"/>
  <c r="AK6255" i="1"/>
  <c r="AL6255" i="1" s="1"/>
  <c r="AK8774" i="1"/>
  <c r="AL8774" i="1" s="1"/>
  <c r="AK6222" i="1"/>
  <c r="AL6222" i="1" s="1"/>
  <c r="AK6259" i="1"/>
  <c r="AL6259" i="1" s="1"/>
  <c r="AK6306" i="1"/>
  <c r="AL6306" i="1" s="1"/>
  <c r="AK7713" i="1"/>
  <c r="AL7713" i="1" s="1"/>
  <c r="AK10875" i="1"/>
  <c r="AL10875" i="1" s="1"/>
  <c r="AK5239" i="1"/>
  <c r="AL5239" i="1" s="1"/>
  <c r="AK7310" i="1"/>
  <c r="AL7310" i="1" s="1"/>
  <c r="AK7593" i="1"/>
  <c r="AL7593" i="1" s="1"/>
  <c r="AK9838" i="1"/>
  <c r="AL9838" i="1" s="1"/>
  <c r="AK9963" i="1"/>
  <c r="AL9963" i="1" s="1"/>
  <c r="AK8377" i="1"/>
  <c r="AL8377" i="1" s="1"/>
  <c r="AK7864" i="1"/>
  <c r="AL7864" i="1" s="1"/>
  <c r="AK5464" i="1"/>
  <c r="AL5464" i="1" s="1"/>
  <c r="AK9836" i="1"/>
  <c r="AL9836" i="1" s="1"/>
  <c r="AK9830" i="1"/>
  <c r="AL9830" i="1" s="1"/>
  <c r="AK5025" i="1"/>
  <c r="AL5025" i="1" s="1"/>
  <c r="AK5546" i="1"/>
  <c r="AL5546" i="1" s="1"/>
  <c r="AK5532" i="1"/>
  <c r="AL5532" i="1" s="1"/>
  <c r="AK5531" i="1"/>
  <c r="AL5531" i="1" s="1"/>
  <c r="AK5548" i="1"/>
  <c r="AL5548" i="1" s="1"/>
  <c r="AK7627" i="1"/>
  <c r="AL7627" i="1" s="1"/>
  <c r="AK5022" i="1"/>
  <c r="AL5022" i="1" s="1"/>
  <c r="AK11102" i="1"/>
  <c r="AL11102" i="1" s="1"/>
  <c r="AK5018" i="1"/>
  <c r="AL5018" i="1" s="1"/>
  <c r="AK5023" i="1"/>
  <c r="AL5023" i="1" s="1"/>
  <c r="AK8758" i="1"/>
  <c r="AL8758" i="1" s="1"/>
  <c r="AK8875" i="1"/>
  <c r="AL8875" i="1" s="1"/>
  <c r="AK7946" i="1"/>
  <c r="AL7946" i="1" s="1"/>
  <c r="AK5631" i="1"/>
  <c r="AL5631" i="1" s="1"/>
  <c r="AK6354" i="1"/>
  <c r="AL6354" i="1" s="1"/>
  <c r="AK8912" i="1"/>
  <c r="AL8912" i="1" s="1"/>
  <c r="AK6217" i="1"/>
  <c r="AL6217" i="1" s="1"/>
  <c r="AK6142" i="1"/>
  <c r="AL6142" i="1" s="1"/>
  <c r="AK4399" i="1"/>
  <c r="AL4399" i="1" s="1"/>
  <c r="AK10158" i="1"/>
  <c r="AL10158" i="1" s="1"/>
  <c r="AK8318" i="1"/>
  <c r="AL8318" i="1" s="1"/>
  <c r="AK6062" i="1"/>
  <c r="AL6062" i="1" s="1"/>
  <c r="AK8283" i="1"/>
  <c r="AL8283" i="1" s="1"/>
  <c r="AK4635" i="1"/>
  <c r="AL4635" i="1" s="1"/>
  <c r="AK5745" i="1"/>
  <c r="AL5745" i="1" s="1"/>
  <c r="AK4512" i="1"/>
  <c r="AL4512" i="1" s="1"/>
  <c r="AK8746" i="1"/>
  <c r="AL8746" i="1" s="1"/>
  <c r="AK8610" i="1"/>
  <c r="AL8610" i="1" s="1"/>
  <c r="AK8352" i="1"/>
  <c r="AL8352" i="1" s="1"/>
  <c r="AK8347" i="1"/>
  <c r="AL8347" i="1" s="1"/>
  <c r="AK11192" i="1"/>
  <c r="AL11192" i="1" s="1"/>
  <c r="AK8147" i="1"/>
  <c r="AL8147" i="1" s="1"/>
  <c r="AK8302" i="1"/>
  <c r="AL8302" i="1" s="1"/>
  <c r="AK9001" i="1"/>
  <c r="AL9001" i="1" s="1"/>
  <c r="AK8048" i="1"/>
  <c r="AL8048" i="1" s="1"/>
  <c r="AK8029" i="1"/>
  <c r="AL8029" i="1" s="1"/>
  <c r="AK8994" i="1"/>
  <c r="AL8994" i="1" s="1"/>
  <c r="AK4525" i="1"/>
  <c r="AL4525" i="1" s="1"/>
  <c r="AK4528" i="1"/>
  <c r="AL4528" i="1" s="1"/>
  <c r="AK7352" i="1"/>
  <c r="AL7352" i="1" s="1"/>
  <c r="AK7758" i="1"/>
  <c r="AL7758" i="1" s="1"/>
  <c r="AK7343" i="1"/>
  <c r="AL7343" i="1" s="1"/>
  <c r="AK8016" i="1"/>
  <c r="AL8016" i="1" s="1"/>
  <c r="AK10687" i="1"/>
  <c r="AL10687" i="1" s="1"/>
  <c r="AK7490" i="1"/>
  <c r="AL7490" i="1" s="1"/>
  <c r="AK5205" i="1"/>
  <c r="AL5205" i="1" s="1"/>
  <c r="AK4985" i="1"/>
  <c r="AL4985" i="1" s="1"/>
  <c r="AK5587" i="1"/>
  <c r="AL5587" i="1" s="1"/>
  <c r="AK10775" i="1"/>
  <c r="AL10775" i="1" s="1"/>
  <c r="AK10322" i="1"/>
  <c r="AL10322" i="1" s="1"/>
  <c r="AK10345" i="1"/>
  <c r="AL10345" i="1" s="1"/>
  <c r="AK5610" i="1"/>
  <c r="AL5610" i="1" s="1"/>
  <c r="AK11115" i="1"/>
  <c r="AL11115" i="1" s="1"/>
  <c r="AK5127" i="1"/>
  <c r="AL5127" i="1" s="1"/>
  <c r="AK5949" i="1"/>
  <c r="AL5949" i="1" s="1"/>
  <c r="AK8030" i="1"/>
  <c r="AL8030" i="1" s="1"/>
  <c r="AK7469" i="1"/>
  <c r="AL7469" i="1" s="1"/>
  <c r="AK11101" i="1"/>
  <c r="AL11101" i="1" s="1"/>
  <c r="AK7560" i="1"/>
  <c r="AL7560" i="1" s="1"/>
  <c r="AK7702" i="1"/>
  <c r="AL7702" i="1" s="1"/>
  <c r="AK6345" i="1"/>
  <c r="AL6345" i="1" s="1"/>
  <c r="AK8164" i="1"/>
  <c r="AL8164" i="1" s="1"/>
  <c r="AK7564" i="1"/>
  <c r="AL7564" i="1" s="1"/>
  <c r="AK5764" i="1"/>
  <c r="AL5764" i="1" s="1"/>
  <c r="AK10112" i="1"/>
  <c r="AL10112" i="1" s="1"/>
  <c r="AK8761" i="1"/>
  <c r="AL8761" i="1" s="1"/>
  <c r="AK5761" i="1"/>
  <c r="AL5761" i="1" s="1"/>
  <c r="AK4351" i="1"/>
  <c r="AL4351" i="1" s="1"/>
  <c r="AK4567" i="1"/>
  <c r="AL4567" i="1" s="1"/>
  <c r="AK7336" i="1"/>
  <c r="AL7336" i="1" s="1"/>
  <c r="AK7323" i="1"/>
  <c r="AL7323" i="1" s="1"/>
  <c r="AK11048" i="1"/>
  <c r="AL11048" i="1" s="1"/>
  <c r="AK9158" i="1"/>
  <c r="AL9158" i="1" s="1"/>
  <c r="AK9058" i="1"/>
  <c r="AL9058" i="1" s="1"/>
  <c r="AK11041" i="1"/>
  <c r="AL11041" i="1" s="1"/>
  <c r="AK9047" i="1"/>
  <c r="AL9047" i="1" s="1"/>
  <c r="AK8529" i="1"/>
  <c r="AL8529" i="1" s="1"/>
  <c r="AK4647" i="1"/>
  <c r="AL4647" i="1" s="1"/>
  <c r="AK8412" i="1"/>
  <c r="AL8412" i="1" s="1"/>
  <c r="AK10701" i="1"/>
  <c r="AL10701" i="1" s="1"/>
  <c r="AK4826" i="1"/>
  <c r="AL4826" i="1" s="1"/>
  <c r="AK5752" i="1"/>
  <c r="AL5752" i="1" s="1"/>
  <c r="AK5955" i="1"/>
  <c r="AL5955" i="1" s="1"/>
  <c r="AK5951" i="1"/>
  <c r="AL5951" i="1" s="1"/>
  <c r="AK4964" i="1"/>
  <c r="AL4964" i="1" s="1"/>
  <c r="AK5751" i="1"/>
  <c r="AL5751" i="1" s="1"/>
  <c r="AK4994" i="1"/>
  <c r="AL4994" i="1" s="1"/>
  <c r="AK8738" i="1"/>
  <c r="AL8738" i="1" s="1"/>
  <c r="AK11017" i="1"/>
  <c r="AL11017" i="1" s="1"/>
  <c r="AK10509" i="1"/>
  <c r="AL10509" i="1" s="1"/>
  <c r="AK10494" i="1"/>
  <c r="AL10494" i="1" s="1"/>
  <c r="AK10483" i="1"/>
  <c r="AL10483" i="1" s="1"/>
  <c r="AK6125" i="1"/>
  <c r="AL6125" i="1" s="1"/>
  <c r="AK11136" i="1"/>
  <c r="AL11136" i="1" s="1"/>
  <c r="AK6212" i="1"/>
  <c r="AL6212" i="1" s="1"/>
  <c r="AK10496" i="1"/>
  <c r="AL10496" i="1" s="1"/>
  <c r="AK8340" i="1"/>
  <c r="AL8340" i="1" s="1"/>
  <c r="AK5388" i="1"/>
  <c r="AL5388" i="1" s="1"/>
  <c r="AK10549" i="1"/>
  <c r="AL10549" i="1" s="1"/>
  <c r="AK10542" i="1"/>
  <c r="AL10542" i="1" s="1"/>
  <c r="AK10032" i="1"/>
  <c r="AL10032" i="1" s="1"/>
  <c r="AK4160" i="1"/>
  <c r="AL4160" i="1" s="1"/>
  <c r="AK8652" i="1"/>
  <c r="AL8652" i="1" s="1"/>
  <c r="AK5347" i="1"/>
  <c r="AL5347" i="1" s="1"/>
  <c r="AK5456" i="1"/>
  <c r="AL5456" i="1" s="1"/>
  <c r="AK10206" i="1"/>
  <c r="AL10206" i="1" s="1"/>
  <c r="AK5487" i="1"/>
  <c r="AL5487" i="1" s="1"/>
  <c r="AK5054" i="1"/>
  <c r="AL5054" i="1" s="1"/>
  <c r="AK10487" i="1"/>
  <c r="AL10487" i="1" s="1"/>
  <c r="AK5161" i="1"/>
  <c r="AL5161" i="1" s="1"/>
  <c r="AK5331" i="1"/>
  <c r="AL5331" i="1" s="1"/>
  <c r="AK5472" i="1"/>
  <c r="AL5472" i="1" s="1"/>
  <c r="AK5519" i="1"/>
  <c r="AL5519" i="1" s="1"/>
  <c r="AK5386" i="1"/>
  <c r="AL5386" i="1" s="1"/>
  <c r="AK7668" i="1"/>
  <c r="AL7668" i="1" s="1"/>
  <c r="AK10864" i="1"/>
  <c r="AL10864" i="1" s="1"/>
  <c r="AK7901" i="1"/>
  <c r="AL7901" i="1" s="1"/>
  <c r="AK10179" i="1"/>
  <c r="AL10179" i="1" s="1"/>
  <c r="AK7179" i="1"/>
  <c r="AL7179" i="1" s="1"/>
  <c r="AK4919" i="1"/>
  <c r="AL4919" i="1" s="1"/>
  <c r="AK10857" i="1"/>
  <c r="AL10857" i="1" s="1"/>
  <c r="AK3661" i="1"/>
  <c r="AL3661" i="1" s="1"/>
  <c r="AK10271" i="1"/>
  <c r="AL10271" i="1" s="1"/>
  <c r="AK7832" i="1"/>
  <c r="AL7832" i="1" s="1"/>
  <c r="AK7545" i="1"/>
  <c r="AL7545" i="1" s="1"/>
  <c r="AK11016" i="1"/>
  <c r="AL11016" i="1" s="1"/>
  <c r="AK10499" i="1"/>
  <c r="AL10499" i="1" s="1"/>
  <c r="AK10449" i="1"/>
  <c r="AL10449" i="1" s="1"/>
  <c r="AK10502" i="1"/>
  <c r="AL10502" i="1" s="1"/>
  <c r="AK5024" i="1"/>
  <c r="AL5024" i="1" s="1"/>
  <c r="AK4472" i="1"/>
  <c r="AL4472" i="1" s="1"/>
  <c r="AK5636" i="1"/>
  <c r="AL5636" i="1" s="1"/>
  <c r="AK8140" i="1"/>
  <c r="AL8140" i="1" s="1"/>
  <c r="AK10450" i="1"/>
  <c r="AL10450" i="1" s="1"/>
  <c r="AK6639" i="1"/>
  <c r="AL6639" i="1" s="1"/>
  <c r="AK8594" i="1"/>
  <c r="AL8594" i="1" s="1"/>
  <c r="AK4480" i="1"/>
  <c r="AL4480" i="1" s="1"/>
  <c r="AK6395" i="1"/>
  <c r="AL6395" i="1" s="1"/>
  <c r="AK4692" i="1"/>
  <c r="AL4692" i="1" s="1"/>
  <c r="AK8651" i="1"/>
  <c r="AL8651" i="1" s="1"/>
  <c r="AK4733" i="1"/>
  <c r="AL4733" i="1" s="1"/>
  <c r="AK6636" i="1"/>
  <c r="AL6636" i="1" s="1"/>
  <c r="AK6909" i="1"/>
  <c r="AL6909" i="1" s="1"/>
  <c r="AK9578" i="1"/>
  <c r="AL9578" i="1" s="1"/>
  <c r="AK6518" i="1"/>
  <c r="AL6518" i="1" s="1"/>
  <c r="AK10363" i="1"/>
  <c r="AL10363" i="1" s="1"/>
  <c r="AK4923" i="1"/>
  <c r="AL4923" i="1" s="1"/>
  <c r="AK10661" i="1"/>
  <c r="AL10661" i="1" s="1"/>
  <c r="AK9513" i="1"/>
  <c r="AL9513" i="1" s="1"/>
  <c r="AK8111" i="1"/>
  <c r="AL8111" i="1" s="1"/>
  <c r="AK9472" i="1"/>
  <c r="AL9472" i="1" s="1"/>
  <c r="AK7397" i="1"/>
  <c r="AL7397" i="1" s="1"/>
  <c r="AK9583" i="1"/>
  <c r="AL9583" i="1" s="1"/>
  <c r="AK6402" i="1"/>
  <c r="AL6402" i="1" s="1"/>
  <c r="AK8631" i="1"/>
  <c r="AL8631" i="1" s="1"/>
  <c r="AK8356" i="1"/>
  <c r="AL8356" i="1" s="1"/>
  <c r="AK7099" i="1"/>
  <c r="AL7099" i="1" s="1"/>
  <c r="AK6954" i="1"/>
  <c r="AL6954" i="1" s="1"/>
  <c r="AK9358" i="1"/>
  <c r="AL9358" i="1" s="1"/>
  <c r="AK4465" i="1"/>
  <c r="AL4465" i="1" s="1"/>
  <c r="AK9321" i="1"/>
  <c r="AL9321" i="1" s="1"/>
  <c r="AK9324" i="1"/>
  <c r="AL9324" i="1" s="1"/>
  <c r="AK4726" i="1"/>
  <c r="AL4726" i="1" s="1"/>
  <c r="AK9509" i="1"/>
  <c r="AL9509" i="1" s="1"/>
  <c r="AK9598" i="1"/>
  <c r="AL9598" i="1" s="1"/>
  <c r="AK9907" i="1"/>
  <c r="AL9907" i="1" s="1"/>
  <c r="AK5170" i="1"/>
  <c r="AL5170" i="1" s="1"/>
  <c r="AK5034" i="1"/>
  <c r="AL5034" i="1" s="1"/>
  <c r="AK9112" i="1"/>
  <c r="AL9112" i="1" s="1"/>
  <c r="AK9144" i="1"/>
  <c r="AL9144" i="1" s="1"/>
  <c r="AK7653" i="1"/>
  <c r="AL7653" i="1" s="1"/>
  <c r="AK4388" i="1"/>
  <c r="AL4388" i="1" s="1"/>
  <c r="AK7033" i="1"/>
  <c r="AL7033" i="1" s="1"/>
  <c r="AK7537" i="1"/>
  <c r="AL7537" i="1" s="1"/>
  <c r="AK7134" i="1"/>
  <c r="AL7134" i="1" s="1"/>
  <c r="AK5271" i="1"/>
  <c r="AL5271" i="1" s="1"/>
  <c r="AK6701" i="1"/>
  <c r="AL6701" i="1" s="1"/>
  <c r="AK8816" i="1"/>
  <c r="AL8816" i="1" s="1"/>
  <c r="AK4859" i="1"/>
  <c r="AL4859" i="1" s="1"/>
  <c r="AK7778" i="1"/>
  <c r="AL7778" i="1" s="1"/>
  <c r="AK7338" i="1"/>
  <c r="AL7338" i="1" s="1"/>
  <c r="AK5049" i="1"/>
  <c r="AL5049" i="1" s="1"/>
  <c r="AK4769" i="1"/>
  <c r="AL4769" i="1" s="1"/>
  <c r="AK7816" i="1"/>
  <c r="AL7816" i="1" s="1"/>
  <c r="AK10424" i="1"/>
  <c r="AL10424" i="1" s="1"/>
  <c r="AK9572" i="1"/>
  <c r="AL9572" i="1" s="1"/>
  <c r="AK11201" i="1"/>
  <c r="AL11201" i="1" s="1"/>
  <c r="AK11112" i="1"/>
  <c r="AL11112" i="1" s="1"/>
  <c r="AK6684" i="1"/>
  <c r="AL6684" i="1" s="1"/>
  <c r="AK4975" i="1"/>
  <c r="AL4975" i="1" s="1"/>
  <c r="AK7106" i="1"/>
  <c r="AL7106" i="1" s="1"/>
  <c r="AK10121" i="1"/>
  <c r="AL10121" i="1" s="1"/>
  <c r="AK10134" i="1"/>
  <c r="AL10134" i="1" s="1"/>
  <c r="AK3792" i="1"/>
  <c r="AL3792" i="1" s="1"/>
  <c r="AK4833" i="1"/>
  <c r="AL4833" i="1" s="1"/>
  <c r="AK10128" i="1"/>
  <c r="AL10128" i="1" s="1"/>
  <c r="AK8083" i="1"/>
  <c r="AL8083" i="1" s="1"/>
  <c r="AK8086" i="1"/>
  <c r="AL8086" i="1" s="1"/>
  <c r="AK9566" i="1"/>
  <c r="AL9566" i="1" s="1"/>
  <c r="AK3487" i="1"/>
  <c r="AL3487" i="1" s="1"/>
  <c r="AK9979" i="1"/>
  <c r="AL9979" i="1" s="1"/>
  <c r="AK5008" i="1"/>
  <c r="AL5008" i="1" s="1"/>
  <c r="AK3746" i="1"/>
  <c r="AL3746" i="1" s="1"/>
  <c r="AK5420" i="1"/>
  <c r="AL5420" i="1" s="1"/>
  <c r="AK5415" i="1"/>
  <c r="AL5415" i="1" s="1"/>
  <c r="AK6927" i="1"/>
  <c r="AL6927" i="1" s="1"/>
  <c r="AK9355" i="1"/>
  <c r="AL9355" i="1" s="1"/>
  <c r="AK11030" i="1"/>
  <c r="AL11030" i="1" s="1"/>
  <c r="AK7073" i="1"/>
  <c r="AL7073" i="1" s="1"/>
  <c r="AK11304" i="1"/>
  <c r="AL11304" i="1" s="1"/>
  <c r="AK10221" i="1"/>
  <c r="AL10221" i="1" s="1"/>
  <c r="AK8062" i="1"/>
  <c r="AL8062" i="1" s="1"/>
  <c r="AK6479" i="1"/>
  <c r="AL6479" i="1" s="1"/>
  <c r="AK7217" i="1"/>
  <c r="AL7217" i="1" s="1"/>
  <c r="AK6830" i="1"/>
  <c r="AL6830" i="1" s="1"/>
  <c r="AK8273" i="1"/>
  <c r="AL8273" i="1" s="1"/>
  <c r="AK8239" i="1"/>
  <c r="AL8239" i="1" s="1"/>
  <c r="AK8258" i="1"/>
  <c r="AL8258" i="1" s="1"/>
  <c r="AK11138" i="1"/>
  <c r="AL11138" i="1" s="1"/>
  <c r="AK7401" i="1"/>
  <c r="AL7401" i="1" s="1"/>
  <c r="AK10822" i="1"/>
  <c r="AL10822" i="1" s="1"/>
  <c r="AK6790" i="1"/>
  <c r="AL6790" i="1" s="1"/>
  <c r="AK8185" i="1"/>
  <c r="AL8185" i="1" s="1"/>
  <c r="AK6742" i="1"/>
  <c r="AL6742" i="1" s="1"/>
  <c r="AK11058" i="1"/>
  <c r="AL11058" i="1" s="1"/>
  <c r="AK6731" i="1"/>
  <c r="AL6731" i="1" s="1"/>
  <c r="AK6929" i="1"/>
  <c r="AL6929" i="1" s="1"/>
  <c r="AK9268" i="1"/>
  <c r="AL9268" i="1" s="1"/>
  <c r="AK9210" i="1"/>
  <c r="AL9210" i="1" s="1"/>
  <c r="AK5521" i="1"/>
  <c r="AL5521" i="1" s="1"/>
  <c r="AK4729" i="1"/>
  <c r="AL4729" i="1" s="1"/>
  <c r="AK7056" i="1"/>
  <c r="AL7056" i="1" s="1"/>
  <c r="AK5252" i="1"/>
  <c r="AL5252" i="1" s="1"/>
  <c r="AK4489" i="1"/>
  <c r="AL4489" i="1" s="1"/>
  <c r="AK8961" i="1"/>
  <c r="AL8961" i="1" s="1"/>
  <c r="AK7728" i="1"/>
  <c r="AL7728" i="1" s="1"/>
  <c r="AK7721" i="1"/>
  <c r="AL7721" i="1" s="1"/>
  <c r="AK7002" i="1"/>
  <c r="AL7002" i="1" s="1"/>
  <c r="AK6860" i="1"/>
  <c r="AL6860" i="1" s="1"/>
  <c r="AK10688" i="1"/>
  <c r="AL10688" i="1" s="1"/>
  <c r="AK4320" i="1"/>
  <c r="AL4320" i="1" s="1"/>
  <c r="AK7404" i="1"/>
  <c r="AL7404" i="1" s="1"/>
  <c r="AK7409" i="1"/>
  <c r="AL7409" i="1" s="1"/>
  <c r="AK7915" i="1"/>
  <c r="AL7915" i="1" s="1"/>
  <c r="AK6791" i="1"/>
  <c r="AL6791" i="1" s="1"/>
  <c r="AK9272" i="1"/>
  <c r="AL9272" i="1" s="1"/>
  <c r="AK9792" i="1"/>
  <c r="AL9792" i="1" s="1"/>
  <c r="AK7928" i="1"/>
  <c r="AL7928" i="1" s="1"/>
  <c r="AK8571" i="1"/>
  <c r="AL8571" i="1" s="1"/>
  <c r="AK10360" i="1"/>
  <c r="AL10360" i="1" s="1"/>
  <c r="AK11218" i="1"/>
  <c r="AL11218" i="1" s="1"/>
  <c r="AK6397" i="1"/>
  <c r="AL6397" i="1" s="1"/>
  <c r="AK6631" i="1"/>
  <c r="AL6631" i="1" s="1"/>
  <c r="AK6384" i="1"/>
  <c r="AL6384" i="1" s="1"/>
  <c r="AK5375" i="1"/>
  <c r="AL5375" i="1" s="1"/>
  <c r="AK8007" i="1"/>
  <c r="AL8007" i="1" s="1"/>
  <c r="AK9506" i="1"/>
  <c r="AL9506" i="1" s="1"/>
  <c r="AK5224" i="1"/>
  <c r="AL5224" i="1" s="1"/>
  <c r="AK3679" i="1"/>
  <c r="AL3679" i="1" s="1"/>
  <c r="AK9560" i="1"/>
  <c r="AL9560" i="1" s="1"/>
  <c r="AK6688" i="1"/>
  <c r="AL6688" i="1" s="1"/>
  <c r="AK5229" i="1"/>
  <c r="AL5229" i="1" s="1"/>
  <c r="AK9783" i="1"/>
  <c r="AL9783" i="1" s="1"/>
  <c r="AK5297" i="1"/>
  <c r="AL5297" i="1" s="1"/>
  <c r="AK8509" i="1"/>
  <c r="AL8509" i="1" s="1"/>
  <c r="AK4868" i="1"/>
  <c r="AL4868" i="1" s="1"/>
  <c r="AK7479" i="1"/>
  <c r="AL7479" i="1" s="1"/>
  <c r="AK6771" i="1"/>
  <c r="AL6771" i="1" s="1"/>
  <c r="AK10090" i="1"/>
  <c r="AL10090" i="1" s="1"/>
  <c r="AK6949" i="1"/>
  <c r="AL6949" i="1" s="1"/>
  <c r="AK10278" i="1"/>
  <c r="AL10278" i="1" s="1"/>
  <c r="AK7766" i="1"/>
  <c r="AL7766" i="1" s="1"/>
  <c r="AK11285" i="1"/>
  <c r="AL11285" i="1" s="1"/>
  <c r="AK11176" i="1"/>
  <c r="AL11176" i="1" s="1"/>
  <c r="AK11161" i="1"/>
  <c r="AL11161" i="1" s="1"/>
  <c r="AK11262" i="1"/>
  <c r="AL11262" i="1" s="1"/>
  <c r="AK5645" i="1"/>
  <c r="AL5645" i="1" s="1"/>
  <c r="AK5450" i="1"/>
  <c r="AL5450" i="1" s="1"/>
  <c r="AK7990" i="1"/>
  <c r="AL7990" i="1" s="1"/>
  <c r="AK3548" i="1"/>
  <c r="AL3548" i="1" s="1"/>
  <c r="AK3631" i="1"/>
  <c r="AL3631" i="1" s="1"/>
  <c r="AK3623" i="1"/>
  <c r="AL3623" i="1" s="1"/>
  <c r="AK6974" i="1"/>
  <c r="AL6974" i="1" s="1"/>
  <c r="AK9591" i="1"/>
  <c r="AL9591" i="1" s="1"/>
  <c r="AK3500" i="1"/>
  <c r="AL3500" i="1" s="1"/>
  <c r="AK5555" i="1"/>
  <c r="AL5555" i="1" s="1"/>
  <c r="AK7886" i="1"/>
  <c r="AL7886" i="1" s="1"/>
  <c r="AK5836" i="1"/>
  <c r="AL5836" i="1" s="1"/>
  <c r="AK5776" i="1"/>
  <c r="AL5776" i="1" s="1"/>
  <c r="AK7143" i="1"/>
  <c r="AL7143" i="1" s="1"/>
  <c r="AK4170" i="1"/>
  <c r="AL4170" i="1" s="1"/>
  <c r="AK3540" i="1"/>
  <c r="AL3540" i="1" s="1"/>
  <c r="AK6761" i="1"/>
  <c r="AL6761" i="1" s="1"/>
  <c r="AK6023" i="1"/>
  <c r="AL6023" i="1" s="1"/>
  <c r="AK5987" i="1"/>
  <c r="AL5987" i="1" s="1"/>
  <c r="AK10742" i="1"/>
  <c r="AL10742" i="1" s="1"/>
  <c r="AK3543" i="1"/>
  <c r="AL3543" i="1" s="1"/>
  <c r="AK10160" i="1"/>
  <c r="AL10160" i="1" s="1"/>
  <c r="AK6554" i="1"/>
  <c r="AL6554" i="1" s="1"/>
  <c r="AK5814" i="1"/>
  <c r="AL5814" i="1" s="1"/>
  <c r="AK6506" i="1"/>
  <c r="AL6506" i="1" s="1"/>
  <c r="AK6889" i="1"/>
  <c r="AL6889" i="1" s="1"/>
  <c r="AK5363" i="1"/>
  <c r="AL5363" i="1" s="1"/>
  <c r="AK10068" i="1"/>
  <c r="AL10068" i="1" s="1"/>
  <c r="AK5249" i="1"/>
  <c r="AL5249" i="1" s="1"/>
  <c r="AK7592" i="1"/>
  <c r="AL7592" i="1" s="1"/>
  <c r="AK6129" i="1"/>
  <c r="AL6129" i="1" s="1"/>
  <c r="AK9414" i="1"/>
  <c r="AL9414" i="1" s="1"/>
  <c r="AK6111" i="1"/>
  <c r="AL6111" i="1" s="1"/>
  <c r="AK9816" i="1"/>
  <c r="AL9816" i="1" s="1"/>
  <c r="AK9850" i="1"/>
  <c r="AL9850" i="1" s="1"/>
  <c r="AK6117" i="1"/>
  <c r="AL6117" i="1" s="1"/>
  <c r="AK7865" i="1"/>
  <c r="AL7865" i="1" s="1"/>
  <c r="AK9819" i="1"/>
  <c r="AL9819" i="1" s="1"/>
  <c r="AK8974" i="1"/>
  <c r="AL8974" i="1" s="1"/>
  <c r="AK7934" i="1"/>
  <c r="AL7934" i="1" s="1"/>
  <c r="AK8969" i="1"/>
  <c r="AL8969" i="1" s="1"/>
  <c r="AK7987" i="1"/>
  <c r="AL7987" i="1" s="1"/>
  <c r="AK5537" i="1"/>
  <c r="AL5537" i="1" s="1"/>
  <c r="AK5743" i="1"/>
  <c r="AL5743" i="1" s="1"/>
  <c r="AK6432" i="1"/>
  <c r="AL6432" i="1" s="1"/>
  <c r="AK9006" i="1"/>
  <c r="AL9006" i="1" s="1"/>
  <c r="AK5931" i="1"/>
  <c r="AL5931" i="1" s="1"/>
  <c r="AK5741" i="1"/>
  <c r="AL5741" i="1" s="1"/>
  <c r="AK11109" i="1"/>
  <c r="AL11109" i="1" s="1"/>
  <c r="AK7998" i="1"/>
  <c r="AL7998" i="1" s="1"/>
  <c r="AK4392" i="1"/>
  <c r="AL4392" i="1" s="1"/>
  <c r="AK8564" i="1"/>
  <c r="AL8564" i="1" s="1"/>
  <c r="AK5016" i="1"/>
  <c r="AL5016" i="1" s="1"/>
  <c r="AK8557" i="1"/>
  <c r="AL8557" i="1" s="1"/>
  <c r="AK5624" i="1"/>
  <c r="AL5624" i="1" s="1"/>
  <c r="AK8759" i="1"/>
  <c r="AL8759" i="1" s="1"/>
  <c r="AK8846" i="1"/>
  <c r="AL8846" i="1" s="1"/>
  <c r="AK8869" i="1"/>
  <c r="AL8869" i="1" s="1"/>
  <c r="AK5768" i="1"/>
  <c r="AL5768" i="1" s="1"/>
  <c r="AK10232" i="1"/>
  <c r="AL10232" i="1" s="1"/>
  <c r="AK8478" i="1"/>
  <c r="AL8478" i="1" s="1"/>
  <c r="AK8580" i="1"/>
  <c r="AL8580" i="1" s="1"/>
  <c r="AK4411" i="1"/>
  <c r="AL4411" i="1" s="1"/>
  <c r="AK4615" i="1"/>
  <c r="AL4615" i="1" s="1"/>
  <c r="AK4626" i="1"/>
  <c r="AL4626" i="1" s="1"/>
  <c r="AK4636" i="1"/>
  <c r="AL4636" i="1" s="1"/>
  <c r="AK3708" i="1"/>
  <c r="AL3708" i="1" s="1"/>
  <c r="AK8434" i="1"/>
  <c r="AL8434" i="1" s="1"/>
  <c r="AK8936" i="1"/>
  <c r="AL8936" i="1" s="1"/>
  <c r="AK8753" i="1"/>
  <c r="AL8753" i="1" s="1"/>
  <c r="AK4511" i="1"/>
  <c r="AL4511" i="1" s="1"/>
  <c r="AK4418" i="1"/>
  <c r="AL4418" i="1" s="1"/>
  <c r="AK8453" i="1"/>
  <c r="AL8453" i="1" s="1"/>
  <c r="AK8168" i="1"/>
  <c r="AL8168" i="1" s="1"/>
  <c r="AK8180" i="1"/>
  <c r="AL8180" i="1" s="1"/>
  <c r="AK8354" i="1"/>
  <c r="AL8354" i="1" s="1"/>
  <c r="AK8345" i="1"/>
  <c r="AL8345" i="1" s="1"/>
  <c r="AK8748" i="1"/>
  <c r="AL8748" i="1" s="1"/>
  <c r="AK8148" i="1"/>
  <c r="AL8148" i="1" s="1"/>
  <c r="AK8300" i="1"/>
  <c r="AL8300" i="1" s="1"/>
  <c r="AK9085" i="1"/>
  <c r="AL9085" i="1" s="1"/>
  <c r="AK8985" i="1"/>
  <c r="AL8985" i="1" s="1"/>
  <c r="AK4332" i="1"/>
  <c r="AL4332" i="1" s="1"/>
  <c r="AK4534" i="1"/>
  <c r="AL4534" i="1" s="1"/>
  <c r="AK4850" i="1"/>
  <c r="AL4850" i="1" s="1"/>
  <c r="AK8115" i="1"/>
  <c r="AL8115" i="1" s="1"/>
  <c r="AK8123" i="1"/>
  <c r="AL8123" i="1" s="1"/>
  <c r="AK5565" i="1"/>
  <c r="AL5565" i="1" s="1"/>
  <c r="AK5569" i="1"/>
  <c r="AL5569" i="1" s="1"/>
  <c r="AK5600" i="1"/>
  <c r="AL5600" i="1" s="1"/>
  <c r="AK10244" i="1"/>
  <c r="AL10244" i="1" s="1"/>
  <c r="AK5746" i="1"/>
  <c r="AL5746" i="1" s="1"/>
  <c r="AK5592" i="1"/>
  <c r="AL5592" i="1" s="1"/>
  <c r="AK9179" i="1"/>
  <c r="AL9179" i="1" s="1"/>
  <c r="AK5595" i="1"/>
  <c r="AL5595" i="1" s="1"/>
  <c r="AK8942" i="1"/>
  <c r="AL8942" i="1" s="1"/>
  <c r="AK7686" i="1"/>
  <c r="AL7686" i="1" s="1"/>
  <c r="AK5121" i="1"/>
  <c r="AL5121" i="1" s="1"/>
  <c r="AK8429" i="1"/>
  <c r="AL8429" i="1" s="1"/>
  <c r="AK8176" i="1"/>
  <c r="AL8176" i="1" s="1"/>
  <c r="AK6429" i="1"/>
  <c r="AL6429" i="1" s="1"/>
  <c r="AK10795" i="1"/>
  <c r="AL10795" i="1" s="1"/>
  <c r="AK4421" i="1"/>
  <c r="AL4421" i="1" s="1"/>
  <c r="AK7521" i="1"/>
  <c r="AL7521" i="1" s="1"/>
  <c r="AK8322" i="1"/>
  <c r="AL8322" i="1" s="1"/>
  <c r="AK7177" i="1"/>
  <c r="AL7177" i="1" s="1"/>
  <c r="AK10789" i="1"/>
  <c r="AL10789" i="1" s="1"/>
  <c r="AK6110" i="1"/>
  <c r="AL6110" i="1" s="1"/>
  <c r="AK10064" i="1"/>
  <c r="AL10064" i="1" s="1"/>
  <c r="AK10802" i="1"/>
  <c r="AL10802" i="1" s="1"/>
  <c r="AK7528" i="1"/>
  <c r="AL7528" i="1" s="1"/>
  <c r="AK7460" i="1"/>
  <c r="AL7460" i="1" s="1"/>
  <c r="AK4640" i="1"/>
  <c r="AL4640" i="1" s="1"/>
  <c r="AK4336" i="1"/>
  <c r="AL4336" i="1" s="1"/>
  <c r="AK7425" i="1"/>
  <c r="AL7425" i="1" s="1"/>
  <c r="AK8669" i="1"/>
  <c r="AL8669" i="1" s="1"/>
  <c r="AK8166" i="1"/>
  <c r="AL8166" i="1" s="1"/>
  <c r="AK9030" i="1"/>
  <c r="AL9030" i="1" s="1"/>
  <c r="AK9894" i="1"/>
  <c r="AL9894" i="1" s="1"/>
  <c r="AK9800" i="1"/>
  <c r="AL9800" i="1" s="1"/>
  <c r="AK11089" i="1"/>
  <c r="AL11089" i="1" s="1"/>
  <c r="AK4481" i="1"/>
  <c r="AL4481" i="1" s="1"/>
  <c r="AK9061" i="1"/>
  <c r="AL9061" i="1" s="1"/>
  <c r="AK11181" i="1"/>
  <c r="AL11181" i="1" s="1"/>
  <c r="AK8528" i="1"/>
  <c r="AL8528" i="1" s="1"/>
  <c r="AK10708" i="1"/>
  <c r="AL10708" i="1" s="1"/>
  <c r="AK9722" i="1"/>
  <c r="AL9722" i="1" s="1"/>
  <c r="AK9993" i="1"/>
  <c r="AL9993" i="1" s="1"/>
  <c r="AK8401" i="1"/>
  <c r="AL8401" i="1" s="1"/>
  <c r="AK7664" i="1"/>
  <c r="AL7664" i="1" s="1"/>
  <c r="AK10800" i="1"/>
  <c r="AL10800" i="1" s="1"/>
  <c r="AK6545" i="1"/>
  <c r="AL6545" i="1" s="1"/>
  <c r="AK10717" i="1"/>
  <c r="AL10717" i="1" s="1"/>
  <c r="AK7330" i="1"/>
  <c r="AL7330" i="1" s="1"/>
  <c r="AK8839" i="1"/>
  <c r="AL8839" i="1" s="1"/>
  <c r="AK10192" i="1"/>
  <c r="AL10192" i="1" s="1"/>
  <c r="AK7786" i="1"/>
  <c r="AL7786" i="1" s="1"/>
  <c r="AK10493" i="1"/>
  <c r="AL10493" i="1" s="1"/>
  <c r="AK7281" i="1"/>
  <c r="AL7281" i="1" s="1"/>
  <c r="AK10277" i="1"/>
  <c r="AL10277" i="1" s="1"/>
  <c r="AK5391" i="1"/>
  <c r="AL5391" i="1" s="1"/>
  <c r="AK5396" i="1"/>
  <c r="AL5396" i="1" s="1"/>
  <c r="AK10555" i="1"/>
  <c r="AL10555" i="1" s="1"/>
  <c r="AK4151" i="1"/>
  <c r="AL4151" i="1" s="1"/>
  <c r="AK4709" i="1"/>
  <c r="AL4709" i="1" s="1"/>
  <c r="AK8807" i="1"/>
  <c r="AL8807" i="1" s="1"/>
  <c r="AK8647" i="1"/>
  <c r="AL8647" i="1" s="1"/>
  <c r="AK5457" i="1"/>
  <c r="AL5457" i="1" s="1"/>
  <c r="AK5355" i="1"/>
  <c r="AL5355" i="1" s="1"/>
  <c r="AK5044" i="1"/>
  <c r="AL5044" i="1" s="1"/>
  <c r="AK5481" i="1"/>
  <c r="AL5481" i="1" s="1"/>
  <c r="AK5074" i="1"/>
  <c r="AL5074" i="1" s="1"/>
  <c r="AK5167" i="1"/>
  <c r="AL5167" i="1" s="1"/>
  <c r="AK10476" i="1"/>
  <c r="AL10476" i="1" s="1"/>
  <c r="AK10472" i="1"/>
  <c r="AL10472" i="1" s="1"/>
  <c r="AK5407" i="1"/>
  <c r="AL5407" i="1" s="1"/>
  <c r="AK10460" i="1"/>
  <c r="AL10460" i="1" s="1"/>
  <c r="AK5383" i="1"/>
  <c r="AL5383" i="1" s="1"/>
  <c r="AK7451" i="1"/>
  <c r="AL7451" i="1" s="1"/>
  <c r="AK4459" i="1"/>
  <c r="AL4459" i="1" s="1"/>
  <c r="AK7445" i="1"/>
  <c r="AL7445" i="1" s="1"/>
  <c r="AK5719" i="1"/>
  <c r="AL5719" i="1" s="1"/>
  <c r="AK6925" i="1"/>
  <c r="AL6925" i="1" s="1"/>
  <c r="AK6316" i="1"/>
  <c r="AL6316" i="1" s="1"/>
  <c r="AK9367" i="1"/>
  <c r="AL9367" i="1" s="1"/>
  <c r="AK10854" i="1"/>
  <c r="AL10854" i="1" s="1"/>
  <c r="AK10847" i="1"/>
  <c r="AL10847" i="1" s="1"/>
  <c r="AK10885" i="1"/>
  <c r="AL10885" i="1" s="1"/>
  <c r="AK7524" i="1"/>
  <c r="AL7524" i="1" s="1"/>
  <c r="AK10312" i="1"/>
  <c r="AL10312" i="1" s="1"/>
  <c r="AK7941" i="1"/>
  <c r="AL7941" i="1" s="1"/>
  <c r="AK10455" i="1"/>
  <c r="AL10455" i="1" s="1"/>
  <c r="AK4825" i="1"/>
  <c r="AL4825" i="1" s="1"/>
  <c r="AK5629" i="1"/>
  <c r="AL5629" i="1" s="1"/>
  <c r="AK10656" i="1"/>
  <c r="AL10656" i="1" s="1"/>
  <c r="AK10669" i="1"/>
  <c r="AL10669" i="1" s="1"/>
  <c r="AK7665" i="1"/>
  <c r="AL7665" i="1" s="1"/>
  <c r="AK6806" i="1"/>
  <c r="AL6806" i="1" s="1"/>
  <c r="AK10250" i="1"/>
  <c r="AL10250" i="1" s="1"/>
  <c r="AK4221" i="1"/>
  <c r="AL4221" i="1" s="1"/>
  <c r="AK4800" i="1"/>
  <c r="AL4800" i="1" s="1"/>
  <c r="AK7750" i="1"/>
  <c r="AL7750" i="1" s="1"/>
  <c r="AK9231" i="1"/>
  <c r="AL9231" i="1" s="1"/>
  <c r="AK8467" i="1"/>
  <c r="AL8467" i="1" s="1"/>
  <c r="AK6763" i="1"/>
  <c r="AL6763" i="1" s="1"/>
  <c r="AK6403" i="1"/>
  <c r="AL6403" i="1" s="1"/>
  <c r="AK6795" i="1"/>
  <c r="AL6795" i="1" s="1"/>
  <c r="AK6907" i="1"/>
  <c r="AL6907" i="1" s="1"/>
  <c r="AK9579" i="1"/>
  <c r="AL9579" i="1" s="1"/>
  <c r="AK6522" i="1"/>
  <c r="AL6522" i="1" s="1"/>
  <c r="AK6511" i="1"/>
  <c r="AL6511" i="1" s="1"/>
  <c r="AK7756" i="1"/>
  <c r="AL7756" i="1" s="1"/>
  <c r="AK7979" i="1"/>
  <c r="AL7979" i="1" s="1"/>
  <c r="AK7757" i="1"/>
  <c r="AL7757" i="1" s="1"/>
  <c r="AK6468" i="1"/>
  <c r="AL6468" i="1" s="1"/>
  <c r="AK5213" i="1"/>
  <c r="AL5213" i="1" s="1"/>
  <c r="AK7784" i="1"/>
  <c r="AL7784" i="1" s="1"/>
  <c r="AK3753" i="1"/>
  <c r="AL3753" i="1" s="1"/>
  <c r="AK9545" i="1"/>
  <c r="AL9545" i="1" s="1"/>
  <c r="AK4746" i="1"/>
  <c r="AL4746" i="1" s="1"/>
  <c r="AK6056" i="1"/>
  <c r="AL6056" i="1" s="1"/>
  <c r="AK8625" i="1"/>
  <c r="AL8625" i="1" s="1"/>
  <c r="AK6821" i="1"/>
  <c r="AL6821" i="1" s="1"/>
  <c r="AK6746" i="1"/>
  <c r="AL6746" i="1" s="1"/>
  <c r="AK9336" i="1"/>
  <c r="AL9336" i="1" s="1"/>
  <c r="AK9332" i="1"/>
  <c r="AL9332" i="1" s="1"/>
  <c r="AK10084" i="1"/>
  <c r="AL10084" i="1" s="1"/>
  <c r="AK9514" i="1"/>
  <c r="AL9514" i="1" s="1"/>
  <c r="AK9482" i="1"/>
  <c r="AL9482" i="1" s="1"/>
  <c r="AK4328" i="1"/>
  <c r="AL4328" i="1" s="1"/>
  <c r="AK4942" i="1"/>
  <c r="AL4942" i="1" s="1"/>
  <c r="AK5795" i="1"/>
  <c r="AL5795" i="1" s="1"/>
  <c r="AK10714" i="1"/>
  <c r="AL10714" i="1" s="1"/>
  <c r="AK9107" i="1"/>
  <c r="AL9107" i="1" s="1"/>
  <c r="AK4971" i="1"/>
  <c r="AL4971" i="1" s="1"/>
  <c r="AK9138" i="1"/>
  <c r="AL9138" i="1" s="1"/>
  <c r="AK9133" i="1"/>
  <c r="AL9133" i="1" s="1"/>
  <c r="AK9417" i="1"/>
  <c r="AL9417" i="1" s="1"/>
  <c r="AK5785" i="1"/>
  <c r="AL5785" i="1" s="1"/>
  <c r="AK5278" i="1"/>
  <c r="AL5278" i="1" s="1"/>
  <c r="AK6662" i="1"/>
  <c r="AL6662" i="1" s="1"/>
  <c r="AK7202" i="1"/>
  <c r="AL7202" i="1" s="1"/>
  <c r="AK5280" i="1"/>
  <c r="AL5280" i="1" s="1"/>
  <c r="AK9079" i="1"/>
  <c r="AL9079" i="1" s="1"/>
  <c r="AK11010" i="1"/>
  <c r="AL11010" i="1" s="1"/>
  <c r="AK7197" i="1"/>
  <c r="AL7197" i="1" s="1"/>
  <c r="AK7452" i="1"/>
  <c r="AL7452" i="1" s="1"/>
  <c r="AK10184" i="1"/>
  <c r="AL10184" i="1" s="1"/>
  <c r="AK7254" i="1"/>
  <c r="AL7254" i="1" s="1"/>
  <c r="AK4789" i="1"/>
  <c r="AL4789" i="1" s="1"/>
  <c r="AK5261" i="1"/>
  <c r="AL5261" i="1" s="1"/>
  <c r="AK11076" i="1"/>
  <c r="AL11076" i="1" s="1"/>
  <c r="AK11295" i="1"/>
  <c r="AL11295" i="1" s="1"/>
  <c r="AK5052" i="1"/>
  <c r="AL5052" i="1" s="1"/>
  <c r="AK7050" i="1"/>
  <c r="AL7050" i="1" s="1"/>
  <c r="AK7082" i="1"/>
  <c r="AL7082" i="1" s="1"/>
  <c r="AK6676" i="1"/>
  <c r="AL6676" i="1" s="1"/>
  <c r="AK7224" i="1"/>
  <c r="AL7224" i="1" s="1"/>
  <c r="AK6699" i="1"/>
  <c r="AL6699" i="1" s="1"/>
  <c r="AK10636" i="1"/>
  <c r="AL10636" i="1" s="1"/>
  <c r="AK7359" i="1"/>
  <c r="AL7359" i="1" s="1"/>
  <c r="AK9713" i="1"/>
  <c r="AL9713" i="1" s="1"/>
  <c r="AK10119" i="1"/>
  <c r="AL10119" i="1" s="1"/>
  <c r="AK8088" i="1"/>
  <c r="AL8088" i="1" s="1"/>
  <c r="AK6827" i="1"/>
  <c r="AL6827" i="1" s="1"/>
  <c r="AK9532" i="1"/>
  <c r="AL9532" i="1" s="1"/>
  <c r="AK3477" i="1"/>
  <c r="AL3477" i="1" s="1"/>
  <c r="AK3489" i="1"/>
  <c r="AL3489" i="1" s="1"/>
  <c r="AK3480" i="1"/>
  <c r="AL3480" i="1" s="1"/>
  <c r="AK7100" i="1"/>
  <c r="AL7100" i="1" s="1"/>
  <c r="AK10592" i="1"/>
  <c r="AL10592" i="1" s="1"/>
  <c r="AK4289" i="1"/>
  <c r="AL4289" i="1" s="1"/>
  <c r="AK11099" i="1"/>
  <c r="AL11099" i="1" s="1"/>
  <c r="AK3475" i="1"/>
  <c r="AL3475" i="1" s="1"/>
  <c r="AK9986" i="1"/>
  <c r="AL9986" i="1" s="1"/>
  <c r="AK5416" i="1"/>
  <c r="AL5416" i="1" s="1"/>
  <c r="AK4292" i="1"/>
  <c r="AL4292" i="1" s="1"/>
  <c r="AK4297" i="1"/>
  <c r="AL4297" i="1" s="1"/>
  <c r="AK9614" i="1"/>
  <c r="AL9614" i="1" s="1"/>
  <c r="AK9357" i="1"/>
  <c r="AL9357" i="1" s="1"/>
  <c r="AK5228" i="1"/>
  <c r="AL5228" i="1" s="1"/>
  <c r="AK10870" i="1"/>
  <c r="AL10870" i="1" s="1"/>
  <c r="AK4589" i="1"/>
  <c r="AL4589" i="1" s="1"/>
  <c r="AK11269" i="1"/>
  <c r="AL11269" i="1" s="1"/>
  <c r="AK9618" i="1"/>
  <c r="AL9618" i="1" s="1"/>
  <c r="AK8496" i="1"/>
  <c r="AL8496" i="1" s="1"/>
  <c r="AK9134" i="1"/>
  <c r="AL9134" i="1" s="1"/>
  <c r="AK7243" i="1"/>
  <c r="AL7243" i="1" s="1"/>
  <c r="AK9123" i="1"/>
  <c r="AL9123" i="1" s="1"/>
  <c r="AK10595" i="1"/>
  <c r="AL10595" i="1" s="1"/>
  <c r="AK5223" i="1"/>
  <c r="AL5223" i="1" s="1"/>
  <c r="AK5604" i="1"/>
  <c r="AL5604" i="1" s="1"/>
  <c r="AK6649" i="1"/>
  <c r="AL6649" i="1" s="1"/>
  <c r="AK6624" i="1"/>
  <c r="AL6624" i="1" s="1"/>
  <c r="AK6803" i="1"/>
  <c r="AL6803" i="1" s="1"/>
  <c r="AK6709" i="1"/>
  <c r="AL6709" i="1" s="1"/>
  <c r="AK6734" i="1"/>
  <c r="AL6734" i="1" s="1"/>
  <c r="AK6363" i="1"/>
  <c r="AL6363" i="1" s="1"/>
  <c r="AK11213" i="1"/>
  <c r="AL11213" i="1" s="1"/>
  <c r="AK8054" i="1"/>
  <c r="AL8054" i="1" s="1"/>
  <c r="AK8229" i="1"/>
  <c r="AL8229" i="1" s="1"/>
  <c r="AK6737" i="1"/>
  <c r="AL6737" i="1" s="1"/>
  <c r="AK3759" i="1"/>
  <c r="AL3759" i="1" s="1"/>
  <c r="AK9211" i="1"/>
  <c r="AL9211" i="1" s="1"/>
  <c r="AK9216" i="1"/>
  <c r="AL9216" i="1" s="1"/>
  <c r="AK5344" i="1"/>
  <c r="AL5344" i="1" s="1"/>
  <c r="AK11056" i="1"/>
  <c r="AL11056" i="1" s="1"/>
  <c r="AK7060" i="1"/>
  <c r="AL7060" i="1" s="1"/>
  <c r="AK7189" i="1"/>
  <c r="AL7189" i="1" s="1"/>
  <c r="AK4448" i="1"/>
  <c r="AL4448" i="1" s="1"/>
  <c r="AK4490" i="1"/>
  <c r="AL4490" i="1" s="1"/>
  <c r="AK7648" i="1"/>
  <c r="AL7648" i="1" s="1"/>
  <c r="AK8330" i="1"/>
  <c r="AL8330" i="1" s="1"/>
  <c r="AK7727" i="1"/>
  <c r="AL7727" i="1" s="1"/>
  <c r="AK9204" i="1"/>
  <c r="AL9204" i="1" s="1"/>
  <c r="AK6866" i="1"/>
  <c r="AL6866" i="1" s="1"/>
  <c r="AK6875" i="1"/>
  <c r="AL6875" i="1" s="1"/>
  <c r="AK7042" i="1"/>
  <c r="AL7042" i="1" s="1"/>
  <c r="AK5826" i="1"/>
  <c r="AL5826" i="1" s="1"/>
  <c r="AK6077" i="1"/>
  <c r="AL6077" i="1" s="1"/>
  <c r="AK4307" i="1"/>
  <c r="AL4307" i="1" s="1"/>
  <c r="AK5687" i="1"/>
  <c r="AL5687" i="1" s="1"/>
  <c r="AK5664" i="1"/>
  <c r="AL5664" i="1" s="1"/>
  <c r="AK7410" i="1"/>
  <c r="AL7410" i="1" s="1"/>
  <c r="AK5524" i="1"/>
  <c r="AL5524" i="1" s="1"/>
  <c r="AK7408" i="1"/>
  <c r="AL7408" i="1" s="1"/>
  <c r="AK5688" i="1"/>
  <c r="AL5688" i="1" s="1"/>
  <c r="AK5673" i="1"/>
  <c r="AL5673" i="1" s="1"/>
  <c r="AK10152" i="1"/>
  <c r="AL10152" i="1" s="1"/>
  <c r="AK5765" i="1"/>
  <c r="AL5765" i="1" s="1"/>
  <c r="AK9117" i="1"/>
  <c r="AL9117" i="1" s="1"/>
  <c r="AK9535" i="1"/>
  <c r="AL9535" i="1" s="1"/>
  <c r="AK5014" i="1"/>
  <c r="AL5014" i="1" s="1"/>
  <c r="AK8932" i="1"/>
  <c r="AL8932" i="1" s="1"/>
  <c r="AK9923" i="1"/>
  <c r="AL9923" i="1" s="1"/>
  <c r="AK6396" i="1"/>
  <c r="AL6396" i="1" s="1"/>
  <c r="AK10006" i="1"/>
  <c r="AL10006" i="1" s="1"/>
  <c r="AK6381" i="1"/>
  <c r="AL6381" i="1" s="1"/>
  <c r="AK9478" i="1"/>
  <c r="AL9478" i="1" s="1"/>
  <c r="AK3680" i="1"/>
  <c r="AL3680" i="1" s="1"/>
  <c r="AK3731" i="1"/>
  <c r="AL3731" i="1" s="1"/>
  <c r="AK9553" i="1"/>
  <c r="AL9553" i="1" s="1"/>
  <c r="AK7028" i="1"/>
  <c r="AL7028" i="1" s="1"/>
  <c r="AK9198" i="1"/>
  <c r="AL9198" i="1" s="1"/>
  <c r="AK8838" i="1"/>
  <c r="AL8838" i="1" s="1"/>
  <c r="AK5797" i="1"/>
  <c r="AL5797" i="1" s="1"/>
  <c r="AK6786" i="1"/>
  <c r="AL6786" i="1" s="1"/>
  <c r="AK6783" i="1"/>
  <c r="AL6783" i="1" s="1"/>
  <c r="AK7146" i="1"/>
  <c r="AL7146" i="1" s="1"/>
  <c r="AK8262" i="1"/>
  <c r="AL8262" i="1" s="1"/>
  <c r="AK10276" i="1"/>
  <c r="AL10276" i="1" s="1"/>
  <c r="AK11155" i="1"/>
  <c r="AL11155" i="1" s="1"/>
  <c r="AK11210" i="1"/>
  <c r="AL11210" i="1" s="1"/>
  <c r="AK11075" i="1"/>
  <c r="AL11075" i="1" s="1"/>
  <c r="AK11230" i="1"/>
  <c r="AL11230" i="1" s="1"/>
  <c r="AK11225" i="1"/>
  <c r="AL11225" i="1" s="1"/>
  <c r="AK11146" i="1"/>
  <c r="AL11146" i="1" s="1"/>
  <c r="AK10401" i="1"/>
  <c r="AL10401" i="1" s="1"/>
  <c r="AK10618" i="1"/>
  <c r="AL10618" i="1" s="1"/>
  <c r="AK9527" i="1"/>
  <c r="AL9527" i="1" s="1"/>
  <c r="AK10058" i="1"/>
  <c r="AL10058" i="1" s="1"/>
  <c r="AK3606" i="1"/>
  <c r="AL3606" i="1" s="1"/>
  <c r="AK3639" i="1"/>
  <c r="AL3639" i="1" s="1"/>
  <c r="AK3551" i="1"/>
  <c r="AL3551" i="1" s="1"/>
  <c r="AK3640" i="1"/>
  <c r="AL3640" i="1" s="1"/>
  <c r="AK3592" i="1"/>
  <c r="AL3592" i="1" s="1"/>
  <c r="AK5083" i="1"/>
  <c r="AL5083" i="1" s="1"/>
  <c r="AK3567" i="1"/>
  <c r="AL3567" i="1" s="1"/>
  <c r="AK3637" i="1"/>
  <c r="AL3637" i="1" s="1"/>
  <c r="AK3638" i="1"/>
  <c r="AL3638" i="1" s="1"/>
  <c r="AK11020" i="1"/>
  <c r="AL11020" i="1" s="1"/>
  <c r="AK3601" i="1"/>
  <c r="AL3601" i="1" s="1"/>
  <c r="AK6424" i="1"/>
  <c r="AL6424" i="1" s="1"/>
  <c r="AK6981" i="1"/>
  <c r="AL6981" i="1" s="1"/>
  <c r="AK9960" i="1"/>
  <c r="AL9960" i="1" s="1"/>
  <c r="AK9953" i="1"/>
  <c r="AL9953" i="1" s="1"/>
  <c r="AK5713" i="1"/>
  <c r="AL5713" i="1" s="1"/>
  <c r="AK9600" i="1"/>
  <c r="AL9600" i="1" s="1"/>
  <c r="AK9582" i="1"/>
  <c r="AL9582" i="1" s="1"/>
  <c r="AK7767" i="1"/>
  <c r="AL7767" i="1" s="1"/>
  <c r="AK10901" i="1"/>
  <c r="AL10901" i="1" s="1"/>
  <c r="AK5708" i="1"/>
  <c r="AL5708" i="1" s="1"/>
  <c r="AK5556" i="1"/>
  <c r="AL5556" i="1" s="1"/>
  <c r="AK7333" i="1"/>
  <c r="AL7333" i="1" s="1"/>
  <c r="AK9409" i="1"/>
  <c r="AL9409" i="1" s="1"/>
  <c r="AK9201" i="1"/>
  <c r="AL9201" i="1" s="1"/>
  <c r="AK9913" i="1"/>
  <c r="AL9913" i="1" s="1"/>
  <c r="AK4681" i="1"/>
  <c r="AL4681" i="1" s="1"/>
  <c r="AK5663" i="1"/>
  <c r="AL5663" i="1" s="1"/>
  <c r="AK5171" i="1"/>
  <c r="AL5171" i="1" s="1"/>
  <c r="AK5670" i="1"/>
  <c r="AL5670" i="1" s="1"/>
  <c r="AK7163" i="1"/>
  <c r="AL7163" i="1" s="1"/>
  <c r="AK4470" i="1"/>
  <c r="AL4470" i="1" s="1"/>
  <c r="AK9462" i="1"/>
  <c r="AL9462" i="1" s="1"/>
  <c r="AK10336" i="1"/>
  <c r="AL10336" i="1" s="1"/>
  <c r="AK3463" i="1"/>
  <c r="AL3463" i="1" s="1"/>
  <c r="AK10715" i="1"/>
  <c r="AL10715" i="1" s="1"/>
  <c r="AK5843" i="1"/>
  <c r="AL5843" i="1" s="1"/>
  <c r="AK10429" i="1"/>
  <c r="AL10429" i="1" s="1"/>
  <c r="AK5835" i="1"/>
  <c r="AL5835" i="1" s="1"/>
  <c r="AK10046" i="1"/>
  <c r="AL10046" i="1" s="1"/>
  <c r="AK10211" i="1"/>
  <c r="AL10211" i="1" s="1"/>
  <c r="AK6371" i="1"/>
  <c r="AL6371" i="1" s="1"/>
  <c r="AK5775" i="1"/>
  <c r="AL5775" i="1" s="1"/>
  <c r="AK7169" i="1"/>
  <c r="AL7169" i="1" s="1"/>
  <c r="AK8098" i="1"/>
  <c r="AL8098" i="1" s="1"/>
  <c r="AK7152" i="1"/>
  <c r="AL7152" i="1" s="1"/>
  <c r="AK4426" i="1"/>
  <c r="AL4426" i="1" s="1"/>
  <c r="AK9775" i="1"/>
  <c r="AL9775" i="1" s="1"/>
  <c r="AK5728" i="1"/>
  <c r="AL5728" i="1" s="1"/>
  <c r="AK3785" i="1"/>
  <c r="AL3785" i="1" s="1"/>
  <c r="AK9884" i="1"/>
  <c r="AL9884" i="1" s="1"/>
  <c r="AK10311" i="1"/>
  <c r="AL10311" i="1" s="1"/>
  <c r="AK9442" i="1"/>
  <c r="AL9442" i="1" s="1"/>
  <c r="AK4165" i="1"/>
  <c r="AL4165" i="1" s="1"/>
  <c r="AK4171" i="1"/>
  <c r="AL4171" i="1" s="1"/>
  <c r="AK7515" i="1"/>
  <c r="AL7515" i="1" s="1"/>
  <c r="AK3530" i="1"/>
  <c r="AL3530" i="1" s="1"/>
  <c r="AK9380" i="1"/>
  <c r="AL9380" i="1" s="1"/>
  <c r="AK3510" i="1"/>
  <c r="AL3510" i="1" s="1"/>
  <c r="AK10237" i="1"/>
  <c r="AL10237" i="1" s="1"/>
  <c r="AK4436" i="1"/>
  <c r="AL4436" i="1" s="1"/>
  <c r="AK4497" i="1"/>
  <c r="AL4497" i="1" s="1"/>
  <c r="AK7019" i="1"/>
  <c r="AL7019" i="1" s="1"/>
  <c r="AK4213" i="1"/>
  <c r="AL4213" i="1" s="1"/>
  <c r="AK4203" i="1"/>
  <c r="AL4203" i="1" s="1"/>
  <c r="AK8924" i="1"/>
  <c r="AL8924" i="1" s="1"/>
  <c r="AK7835" i="1"/>
  <c r="AL7835" i="1" s="1"/>
  <c r="AK6045" i="1"/>
  <c r="AL6045" i="1" s="1"/>
  <c r="AK7291" i="1"/>
  <c r="AL7291" i="1" s="1"/>
  <c r="AK9299" i="1"/>
  <c r="AL9299" i="1" s="1"/>
  <c r="AK4842" i="1"/>
  <c r="AL4842" i="1" s="1"/>
  <c r="AK5869" i="1"/>
  <c r="AL5869" i="1" s="1"/>
  <c r="AK5870" i="1"/>
  <c r="AL5870" i="1" s="1"/>
  <c r="AK9015" i="1"/>
  <c r="AL9015" i="1" s="1"/>
  <c r="AK10170" i="1"/>
  <c r="AL10170" i="1" s="1"/>
  <c r="AK9774" i="1"/>
  <c r="AL9774" i="1" s="1"/>
  <c r="AK11135" i="1"/>
  <c r="AL11135" i="1" s="1"/>
  <c r="AK10743" i="1"/>
  <c r="AL10743" i="1" s="1"/>
  <c r="AK10030" i="1"/>
  <c r="AL10030" i="1" s="1"/>
  <c r="AK3722" i="1"/>
  <c r="AL3722" i="1" s="1"/>
  <c r="AK3537" i="1"/>
  <c r="AL3537" i="1" s="1"/>
  <c r="AK8620" i="1"/>
  <c r="AL8620" i="1" s="1"/>
  <c r="AK10197" i="1"/>
  <c r="AL10197" i="1" s="1"/>
  <c r="AK10925" i="1"/>
  <c r="AL10925" i="1" s="1"/>
  <c r="AK6562" i="1"/>
  <c r="AL6562" i="1" s="1"/>
  <c r="AK8621" i="1"/>
  <c r="AL8621" i="1" s="1"/>
  <c r="AK3522" i="1"/>
  <c r="AL3522" i="1" s="1"/>
  <c r="AK6570" i="1"/>
  <c r="AL6570" i="1" s="1"/>
  <c r="AK6605" i="1"/>
  <c r="AL6605" i="1" s="1"/>
  <c r="AK3729" i="1"/>
  <c r="AL3729" i="1" s="1"/>
  <c r="AK4522" i="1"/>
  <c r="AL4522" i="1" s="1"/>
  <c r="AK4556" i="1"/>
  <c r="AL4556" i="1" s="1"/>
  <c r="AK4543" i="1"/>
  <c r="AL4543" i="1" s="1"/>
  <c r="AK4668" i="1"/>
  <c r="AL4668" i="1" s="1"/>
  <c r="AK8025" i="1"/>
  <c r="AL8025" i="1" s="1"/>
  <c r="AK9588" i="1"/>
  <c r="AL9588" i="1" s="1"/>
  <c r="AK7283" i="1"/>
  <c r="AL7283" i="1" s="1"/>
  <c r="AK5133" i="1"/>
  <c r="AL5133" i="1" s="1"/>
  <c r="AK9426" i="1"/>
  <c r="AL9426" i="1" s="1"/>
  <c r="AK9484" i="1"/>
  <c r="AL9484" i="1" s="1"/>
  <c r="AK10371" i="1"/>
  <c r="AL10371" i="1" s="1"/>
  <c r="AK10247" i="1"/>
  <c r="AL10247" i="1" s="1"/>
  <c r="AK4660" i="1"/>
  <c r="AL4660" i="1" s="1"/>
  <c r="AK4559" i="1"/>
  <c r="AL4559" i="1" s="1"/>
  <c r="AK3715" i="1"/>
  <c r="AL3715" i="1" s="1"/>
  <c r="AK10098" i="1"/>
  <c r="AL10098" i="1" s="1"/>
  <c r="AK9402" i="1"/>
  <c r="AL9402" i="1" s="1"/>
  <c r="AK3704" i="1"/>
  <c r="AL3704" i="1" s="1"/>
  <c r="AK3669" i="1"/>
  <c r="AL3669" i="1" s="1"/>
  <c r="AK3672" i="1"/>
  <c r="AL3672" i="1" s="1"/>
  <c r="AK4643" i="1"/>
  <c r="AL4643" i="1" s="1"/>
  <c r="AK6880" i="1"/>
  <c r="AL6880" i="1" s="1"/>
  <c r="AK9023" i="1"/>
  <c r="AL9023" i="1" s="1"/>
  <c r="AK10826" i="1"/>
  <c r="AL10826" i="1" s="1"/>
  <c r="AK6079" i="1"/>
  <c r="AL6079" i="1" s="1"/>
  <c r="AK8638" i="1"/>
  <c r="AL8638" i="1" s="1"/>
  <c r="AK4847" i="1"/>
  <c r="AL4847" i="1" s="1"/>
  <c r="AK4603" i="1"/>
  <c r="AL4603" i="1" s="1"/>
  <c r="AK4593" i="1"/>
  <c r="AL4593" i="1" s="1"/>
  <c r="AK5994" i="1"/>
  <c r="AL5994" i="1" s="1"/>
  <c r="AK5894" i="1"/>
  <c r="AL5894" i="1" s="1"/>
  <c r="AK5961" i="1"/>
  <c r="AL5961" i="1" s="1"/>
  <c r="AK5958" i="1"/>
  <c r="AL5958" i="1" s="1"/>
  <c r="AK5999" i="1"/>
  <c r="AL5999" i="1" s="1"/>
  <c r="AK6583" i="1"/>
  <c r="AL6583" i="1" s="1"/>
  <c r="AK6039" i="1"/>
  <c r="AL6039" i="1" s="1"/>
  <c r="AK5996" i="1"/>
  <c r="AL5996" i="1" s="1"/>
  <c r="AK5883" i="1"/>
  <c r="AL5883" i="1" s="1"/>
  <c r="AK6006" i="1"/>
  <c r="AL6006" i="1" s="1"/>
  <c r="AK5885" i="1"/>
  <c r="AL5885" i="1" s="1"/>
  <c r="AK4804" i="1"/>
  <c r="AL4804" i="1" s="1"/>
  <c r="AK7960" i="1"/>
  <c r="AL7960" i="1" s="1"/>
  <c r="AK4796" i="1"/>
  <c r="AL4796" i="1" s="1"/>
  <c r="AK9562" i="1"/>
  <c r="AL9562" i="1" s="1"/>
  <c r="AK9757" i="1"/>
  <c r="AL9757" i="1" s="1"/>
  <c r="AK10755" i="1"/>
  <c r="AL10755" i="1" s="1"/>
  <c r="AK10047" i="1"/>
  <c r="AL10047" i="1" s="1"/>
  <c r="AK9974" i="1"/>
  <c r="AL9974" i="1" s="1"/>
  <c r="AK3677" i="1"/>
  <c r="AL3677" i="1" s="1"/>
  <c r="AK3670" i="1"/>
  <c r="AL3670" i="1" s="1"/>
  <c r="AK6878" i="1"/>
  <c r="AL6878" i="1" s="1"/>
  <c r="AK4594" i="1"/>
  <c r="AL4594" i="1" s="1"/>
  <c r="AK6046" i="1"/>
  <c r="AL6046" i="1" s="1"/>
  <c r="AK5240" i="1"/>
  <c r="AL5240" i="1" s="1"/>
  <c r="AK9839" i="1"/>
  <c r="AL9839" i="1" s="1"/>
  <c r="AK5221" i="1"/>
  <c r="AL5221" i="1" s="1"/>
  <c r="AK8394" i="1"/>
  <c r="AL8394" i="1" s="1"/>
  <c r="AK9837" i="1"/>
  <c r="AL9837" i="1" s="1"/>
  <c r="AK6197" i="1"/>
  <c r="AL6197" i="1" s="1"/>
  <c r="AK6178" i="1"/>
  <c r="AL6178" i="1" s="1"/>
  <c r="AK7933" i="1"/>
  <c r="AL7933" i="1" s="1"/>
  <c r="AK5541" i="1"/>
  <c r="AL5541" i="1" s="1"/>
  <c r="AK8973" i="1"/>
  <c r="AL8973" i="1" s="1"/>
  <c r="AK5549" i="1"/>
  <c r="AL5549" i="1" s="1"/>
  <c r="AK9740" i="1"/>
  <c r="AL9740" i="1" s="1"/>
  <c r="AK5731" i="1"/>
  <c r="AL5731" i="1" s="1"/>
  <c r="AK11104" i="1"/>
  <c r="AL11104" i="1" s="1"/>
  <c r="AK5011" i="1"/>
  <c r="AL5011" i="1" s="1"/>
  <c r="AK6131" i="1"/>
  <c r="AL6131" i="1" s="1"/>
  <c r="AK5032" i="1"/>
  <c r="AL5032" i="1" s="1"/>
  <c r="AK4407" i="1"/>
  <c r="AL4407" i="1" s="1"/>
  <c r="AK5756" i="1"/>
  <c r="AL5756" i="1" s="1"/>
  <c r="AK8809" i="1"/>
  <c r="AL8809" i="1" s="1"/>
  <c r="AK8915" i="1"/>
  <c r="AL8915" i="1" s="1"/>
  <c r="AK5627" i="1"/>
  <c r="AL5627" i="1" s="1"/>
  <c r="AK5545" i="1"/>
  <c r="AL5545" i="1" s="1"/>
  <c r="AK8510" i="1"/>
  <c r="AL8510" i="1" s="1"/>
  <c r="AK8865" i="1"/>
  <c r="AL8865" i="1" s="1"/>
  <c r="AK8867" i="1"/>
  <c r="AL8867" i="1" s="1"/>
  <c r="AK6120" i="1"/>
  <c r="AL6120" i="1" s="1"/>
  <c r="AK8104" i="1"/>
  <c r="AL8104" i="1" s="1"/>
  <c r="AK8849" i="1"/>
  <c r="AL8849" i="1" s="1"/>
  <c r="AK8754" i="1"/>
  <c r="AL8754" i="1" s="1"/>
  <c r="AK4417" i="1"/>
  <c r="AL4417" i="1" s="1"/>
  <c r="AK4623" i="1"/>
  <c r="AL4623" i="1" s="1"/>
  <c r="AK4462" i="1"/>
  <c r="AL4462" i="1" s="1"/>
  <c r="AK8428" i="1"/>
  <c r="AL8428" i="1" s="1"/>
  <c r="AK8747" i="1"/>
  <c r="AL8747" i="1" s="1"/>
  <c r="AK8020" i="1"/>
  <c r="AL8020" i="1" s="1"/>
  <c r="AK8466" i="1"/>
  <c r="AL8466" i="1" s="1"/>
  <c r="AK8614" i="1"/>
  <c r="AL8614" i="1" s="1"/>
  <c r="AK8344" i="1"/>
  <c r="AL8344" i="1" s="1"/>
  <c r="AK5118" i="1"/>
  <c r="AL5118" i="1" s="1"/>
  <c r="AK8027" i="1"/>
  <c r="AL8027" i="1" s="1"/>
  <c r="AK8372" i="1"/>
  <c r="AL8372" i="1" s="1"/>
  <c r="AK8299" i="1"/>
  <c r="AL8299" i="1" s="1"/>
  <c r="AK9737" i="1"/>
  <c r="AL9737" i="1" s="1"/>
  <c r="AK4340" i="1"/>
  <c r="AL4340" i="1" s="1"/>
  <c r="AK8044" i="1"/>
  <c r="AL8044" i="1" s="1"/>
  <c r="AK7841" i="1"/>
  <c r="AL7841" i="1" s="1"/>
  <c r="AK8319" i="1"/>
  <c r="AL8319" i="1" s="1"/>
  <c r="AK7579" i="1"/>
  <c r="AL7579" i="1" s="1"/>
  <c r="AK9733" i="1"/>
  <c r="AL9733" i="1" s="1"/>
  <c r="AK4910" i="1"/>
  <c r="AL4910" i="1" s="1"/>
  <c r="AK4990" i="1"/>
  <c r="AL4990" i="1" s="1"/>
  <c r="AK5571" i="1"/>
  <c r="AL5571" i="1" s="1"/>
  <c r="AK10240" i="1"/>
  <c r="AL10240" i="1" s="1"/>
  <c r="AK5575" i="1"/>
  <c r="AL5575" i="1" s="1"/>
  <c r="AK5580" i="1"/>
  <c r="AL5580" i="1" s="1"/>
  <c r="AK9169" i="1"/>
  <c r="AL9169" i="1" s="1"/>
  <c r="AK8437" i="1"/>
  <c r="AL8437" i="1" s="1"/>
  <c r="AK5612" i="1"/>
  <c r="AL5612" i="1" s="1"/>
  <c r="AK9791" i="1"/>
  <c r="AL9791" i="1" s="1"/>
  <c r="AK5136" i="1"/>
  <c r="AL5136" i="1" s="1"/>
  <c r="AK10287" i="1"/>
  <c r="AL10287" i="1" s="1"/>
  <c r="AK5138" i="1"/>
  <c r="AL5138" i="1" s="1"/>
  <c r="AK5926" i="1"/>
  <c r="AL5926" i="1" s="1"/>
  <c r="AK10352" i="1"/>
  <c r="AL10352" i="1" s="1"/>
  <c r="AK7891" i="1"/>
  <c r="AL7891" i="1" s="1"/>
  <c r="AK7465" i="1"/>
  <c r="AL7465" i="1" s="1"/>
  <c r="AK7555" i="1"/>
  <c r="AL7555" i="1" s="1"/>
  <c r="AK7507" i="1"/>
  <c r="AL7507" i="1" s="1"/>
  <c r="AK8144" i="1"/>
  <c r="AL8144" i="1" s="1"/>
  <c r="AK9628" i="1"/>
  <c r="AL9628" i="1" s="1"/>
  <c r="AK10431" i="1"/>
  <c r="AL10431" i="1" s="1"/>
  <c r="AK8433" i="1"/>
  <c r="AL8433" i="1" s="1"/>
  <c r="AK4471" i="1"/>
  <c r="AL4471" i="1" s="1"/>
  <c r="AK4612" i="1"/>
  <c r="AL4612" i="1" s="1"/>
  <c r="AK4345" i="1"/>
  <c r="AL4345" i="1" s="1"/>
  <c r="AK8665" i="1"/>
  <c r="AL8665" i="1" s="1"/>
  <c r="AK5754" i="1"/>
  <c r="AL5754" i="1" s="1"/>
  <c r="AK6123" i="1"/>
  <c r="AL6123" i="1" s="1"/>
  <c r="AK9028" i="1"/>
  <c r="AL9028" i="1" s="1"/>
  <c r="AK7431" i="1"/>
  <c r="AL7431" i="1" s="1"/>
  <c r="AK11040" i="1"/>
  <c r="AL11040" i="1" s="1"/>
  <c r="AK7744" i="1"/>
  <c r="AL7744" i="1" s="1"/>
  <c r="AK9048" i="1"/>
  <c r="AL9048" i="1" s="1"/>
  <c r="AK8520" i="1"/>
  <c r="AL8520" i="1" s="1"/>
  <c r="AK8525" i="1"/>
  <c r="AL8525" i="1" s="1"/>
  <c r="AK10695" i="1"/>
  <c r="AL10695" i="1" s="1"/>
  <c r="AK5940" i="1"/>
  <c r="AL5940" i="1" s="1"/>
  <c r="AK6547" i="1"/>
  <c r="AL6547" i="1" s="1"/>
  <c r="AK8214" i="1"/>
  <c r="AL8214" i="1" s="1"/>
  <c r="AK5758" i="1"/>
  <c r="AL5758" i="1" s="1"/>
  <c r="AK4883" i="1"/>
  <c r="AL4883" i="1" s="1"/>
  <c r="AK6544" i="1"/>
  <c r="AL6544" i="1" s="1"/>
  <c r="AK10439" i="1"/>
  <c r="AL10439" i="1" s="1"/>
  <c r="AK11188" i="1"/>
  <c r="AL11188" i="1" s="1"/>
  <c r="AK9915" i="1"/>
  <c r="AL9915" i="1" s="1"/>
  <c r="AK7597" i="1"/>
  <c r="AL7597" i="1" s="1"/>
  <c r="AK4149" i="1"/>
  <c r="AL4149" i="1" s="1"/>
  <c r="AK9885" i="1"/>
  <c r="AL9885" i="1" s="1"/>
  <c r="AK4705" i="1"/>
  <c r="AL4705" i="1" s="1"/>
  <c r="AK5402" i="1"/>
  <c r="AL5402" i="1" s="1"/>
  <c r="AK4153" i="1"/>
  <c r="AL4153" i="1" s="1"/>
  <c r="AK4711" i="1"/>
  <c r="AL4711" i="1" s="1"/>
  <c r="AK10251" i="1"/>
  <c r="AL10251" i="1" s="1"/>
  <c r="AK8645" i="1"/>
  <c r="AL8645" i="1" s="1"/>
  <c r="AK6365" i="1"/>
  <c r="AL6365" i="1" s="1"/>
  <c r="AK5124" i="1"/>
  <c r="AL5124" i="1" s="1"/>
  <c r="AK5439" i="1"/>
  <c r="AL5439" i="1" s="1"/>
  <c r="AK5479" i="1"/>
  <c r="AL5479" i="1" s="1"/>
  <c r="AK5067" i="1"/>
  <c r="AL5067" i="1" s="1"/>
  <c r="AK10482" i="1"/>
  <c r="AL10482" i="1" s="1"/>
  <c r="AK5505" i="1"/>
  <c r="AL5505" i="1" s="1"/>
  <c r="AK5329" i="1"/>
  <c r="AL5329" i="1" s="1"/>
  <c r="AK5406" i="1"/>
  <c r="AL5406" i="1" s="1"/>
  <c r="AK5384" i="1"/>
  <c r="AL5384" i="1" s="1"/>
  <c r="AK7449" i="1"/>
  <c r="AL7449" i="1" s="1"/>
  <c r="AK9347" i="1"/>
  <c r="AL9347" i="1" s="1"/>
  <c r="AK8655" i="1"/>
  <c r="AL8655" i="1" s="1"/>
  <c r="AK10500" i="1"/>
  <c r="AL10500" i="1" s="1"/>
  <c r="AK4967" i="1"/>
  <c r="AL4967" i="1" s="1"/>
  <c r="AK7172" i="1"/>
  <c r="AL7172" i="1" s="1"/>
  <c r="AK10349" i="1"/>
  <c r="AL10349" i="1" s="1"/>
  <c r="AK10444" i="1"/>
  <c r="AL10444" i="1" s="1"/>
  <c r="AK10848" i="1"/>
  <c r="AL10848" i="1" s="1"/>
  <c r="AK3658" i="1"/>
  <c r="AL3658" i="1" s="1"/>
  <c r="AK3652" i="1"/>
  <c r="AL3652" i="1" s="1"/>
  <c r="AK4954" i="1"/>
  <c r="AL4954" i="1" s="1"/>
  <c r="AK7571" i="1"/>
  <c r="AL7571" i="1" s="1"/>
  <c r="AK9629" i="1"/>
  <c r="AL9629" i="1" s="1"/>
  <c r="AK7936" i="1"/>
  <c r="AL7936" i="1" s="1"/>
  <c r="AK10437" i="1"/>
  <c r="AL10437" i="1" s="1"/>
  <c r="AK10438" i="1"/>
  <c r="AL10438" i="1" s="1"/>
  <c r="AK4231" i="1"/>
  <c r="AL4231" i="1" s="1"/>
  <c r="AK7972" i="1"/>
  <c r="AL7972" i="1" s="1"/>
  <c r="AK10441" i="1"/>
  <c r="AL10441" i="1" s="1"/>
  <c r="AK6794" i="1"/>
  <c r="AL6794" i="1" s="1"/>
  <c r="AK5253" i="1"/>
  <c r="AL5253" i="1" s="1"/>
  <c r="AK4330" i="1"/>
  <c r="AL4330" i="1" s="1"/>
  <c r="AK9180" i="1"/>
  <c r="AL9180" i="1" s="1"/>
  <c r="AK4588" i="1"/>
  <c r="AL4588" i="1" s="1"/>
  <c r="AK10454" i="1"/>
  <c r="AL10454" i="1" s="1"/>
  <c r="AK6328" i="1"/>
  <c r="AL6328" i="1" s="1"/>
  <c r="AK7751" i="1"/>
  <c r="AL7751" i="1" s="1"/>
  <c r="AK8456" i="1"/>
  <c r="AL8456" i="1" s="1"/>
  <c r="AK6764" i="1"/>
  <c r="AL6764" i="1" s="1"/>
  <c r="AK8209" i="1"/>
  <c r="AL8209" i="1" s="1"/>
  <c r="AK9503" i="1"/>
  <c r="AL9503" i="1" s="1"/>
  <c r="AK6645" i="1"/>
  <c r="AL6645" i="1" s="1"/>
  <c r="AK6642" i="1"/>
  <c r="AL6642" i="1" s="1"/>
  <c r="AK8719" i="1"/>
  <c r="AL8719" i="1" s="1"/>
  <c r="AK10874" i="1"/>
  <c r="AL10874" i="1" s="1"/>
  <c r="AK5704" i="1"/>
  <c r="AL5704" i="1" s="1"/>
  <c r="AK9234" i="1"/>
  <c r="AL9234" i="1" s="1"/>
  <c r="AK9453" i="1"/>
  <c r="AL9453" i="1" s="1"/>
  <c r="AK6526" i="1"/>
  <c r="AL6526" i="1" s="1"/>
  <c r="AK9468" i="1"/>
  <c r="AL9468" i="1" s="1"/>
  <c r="AK3644" i="1"/>
  <c r="AL3644" i="1" s="1"/>
  <c r="AK7127" i="1"/>
  <c r="AL7127" i="1" s="1"/>
  <c r="AK7393" i="1"/>
  <c r="AL7393" i="1" s="1"/>
  <c r="AK4872" i="1"/>
  <c r="AL4872" i="1" s="1"/>
  <c r="AK6063" i="1"/>
  <c r="AL6063" i="1" s="1"/>
  <c r="AK8626" i="1"/>
  <c r="AL8626" i="1" s="1"/>
  <c r="AK6918" i="1"/>
  <c r="AL6918" i="1" s="1"/>
  <c r="AK6751" i="1"/>
  <c r="AL6751" i="1" s="1"/>
  <c r="AK6877" i="1"/>
  <c r="AL6877" i="1" s="1"/>
  <c r="AK9338" i="1"/>
  <c r="AL9338" i="1" s="1"/>
  <c r="AK9702" i="1"/>
  <c r="AL9702" i="1" s="1"/>
  <c r="AK9539" i="1"/>
  <c r="AL9539" i="1" s="1"/>
  <c r="AK6991" i="1"/>
  <c r="AL6991" i="1" s="1"/>
  <c r="AK9926" i="1"/>
  <c r="AL9926" i="1" s="1"/>
  <c r="AK5798" i="1"/>
  <c r="AL5798" i="1" s="1"/>
  <c r="AK9098" i="1"/>
  <c r="AL9098" i="1" s="1"/>
  <c r="AK9108" i="1"/>
  <c r="AL9108" i="1" s="1"/>
  <c r="AK9104" i="1"/>
  <c r="AL9104" i="1" s="1"/>
  <c r="AK9128" i="1"/>
  <c r="AL9128" i="1" s="1"/>
  <c r="AK8831" i="1"/>
  <c r="AL8831" i="1" s="1"/>
  <c r="AK5780" i="1"/>
  <c r="AL5780" i="1" s="1"/>
  <c r="AK6659" i="1"/>
  <c r="AL6659" i="1" s="1"/>
  <c r="AK4390" i="1"/>
  <c r="AL4390" i="1" s="1"/>
  <c r="AK7200" i="1"/>
  <c r="AL7200" i="1" s="1"/>
  <c r="AK7203" i="1"/>
  <c r="AL7203" i="1" s="1"/>
  <c r="AK7035" i="1"/>
  <c r="AL7035" i="1" s="1"/>
  <c r="AK7213" i="1"/>
  <c r="AL7213" i="1" s="1"/>
  <c r="AK6678" i="1"/>
  <c r="AL6678" i="1" s="1"/>
  <c r="AK9078" i="1"/>
  <c r="AL9078" i="1" s="1"/>
  <c r="AK6666" i="1"/>
  <c r="AL6666" i="1" s="1"/>
  <c r="AK7251" i="1"/>
  <c r="AL7251" i="1" s="1"/>
  <c r="AK4771" i="1"/>
  <c r="AL4771" i="1" s="1"/>
  <c r="AK7684" i="1"/>
  <c r="AL7684" i="1" s="1"/>
  <c r="AK5723" i="1"/>
  <c r="AL5723" i="1" s="1"/>
  <c r="AK7561" i="1"/>
  <c r="AL7561" i="1" s="1"/>
  <c r="AK11298" i="1"/>
  <c r="AL11298" i="1" s="1"/>
  <c r="AK11059" i="1"/>
  <c r="AL11059" i="1" s="1"/>
  <c r="AK3547" i="1"/>
  <c r="AL3547" i="1" s="1"/>
  <c r="AK7057" i="1"/>
  <c r="AL7057" i="1" s="1"/>
  <c r="AK7083" i="1"/>
  <c r="AL7083" i="1" s="1"/>
  <c r="AK5680" i="1"/>
  <c r="AL5680" i="1" s="1"/>
  <c r="AK6677" i="1"/>
  <c r="AL6677" i="1" s="1"/>
  <c r="AK7214" i="1"/>
  <c r="AL7214" i="1" s="1"/>
  <c r="AK6704" i="1"/>
  <c r="AL6704" i="1" s="1"/>
  <c r="AK6748" i="1"/>
  <c r="AL6748" i="1" s="1"/>
  <c r="AK7818" i="1"/>
  <c r="AL7818" i="1" s="1"/>
  <c r="AK7585" i="1"/>
  <c r="AL7585" i="1" s="1"/>
  <c r="AK10124" i="1"/>
  <c r="AL10124" i="1" s="1"/>
  <c r="AK10233" i="1"/>
  <c r="AL10233" i="1" s="1"/>
  <c r="AK7833" i="1"/>
  <c r="AL7833" i="1" s="1"/>
  <c r="AK7103" i="1"/>
  <c r="AL7103" i="1" s="1"/>
  <c r="AK8397" i="1"/>
  <c r="AL8397" i="1" s="1"/>
  <c r="AK3485" i="1"/>
  <c r="AL3485" i="1" s="1"/>
  <c r="AK3823" i="1"/>
  <c r="AL3823" i="1" s="1"/>
  <c r="AK10766" i="1"/>
  <c r="AL10766" i="1" s="1"/>
  <c r="AK4284" i="1"/>
  <c r="AL4284" i="1" s="1"/>
  <c r="AK9712" i="1"/>
  <c r="AL9712" i="1" s="1"/>
  <c r="AK8024" i="1"/>
  <c r="AL8024" i="1" s="1"/>
  <c r="AK5414" i="1"/>
  <c r="AL5414" i="1" s="1"/>
  <c r="AK9942" i="1"/>
  <c r="AL9942" i="1" s="1"/>
  <c r="AK4295" i="1"/>
  <c r="AL4295" i="1" s="1"/>
  <c r="AK6398" i="1"/>
  <c r="AL6398" i="1" s="1"/>
  <c r="AK11128" i="1"/>
  <c r="AL11128" i="1" s="1"/>
  <c r="AK7771" i="1"/>
  <c r="AL7771" i="1" s="1"/>
  <c r="AK8762" i="1"/>
  <c r="AL8762" i="1" s="1"/>
  <c r="AK11052" i="1"/>
  <c r="AL11052" i="1" s="1"/>
  <c r="AK8087" i="1"/>
  <c r="AL8087" i="1" s="1"/>
  <c r="AK6496" i="1"/>
  <c r="AL6496" i="1" s="1"/>
  <c r="AK8500" i="1"/>
  <c r="AL8500" i="1" s="1"/>
  <c r="AK6815" i="1"/>
  <c r="AL6815" i="1" s="1"/>
  <c r="AK7227" i="1"/>
  <c r="AL7227" i="1" s="1"/>
  <c r="AK6330" i="1"/>
  <c r="AL6330" i="1" s="1"/>
  <c r="AK8256" i="1"/>
  <c r="AL8256" i="1" s="1"/>
  <c r="AK6934" i="1"/>
  <c r="AL6934" i="1" s="1"/>
  <c r="AK7781" i="1"/>
  <c r="AL7781" i="1" s="1"/>
  <c r="AK7116" i="1"/>
  <c r="AL7116" i="1" s="1"/>
  <c r="AK7004" i="1"/>
  <c r="AL7004" i="1" s="1"/>
  <c r="AK9140" i="1"/>
  <c r="AL9140" i="1" s="1"/>
  <c r="AK6711" i="1"/>
  <c r="AL6711" i="1" s="1"/>
  <c r="AK6739" i="1"/>
  <c r="AL6739" i="1" s="1"/>
  <c r="AK7187" i="1"/>
  <c r="AL7187" i="1" s="1"/>
  <c r="AK9262" i="1"/>
  <c r="AL9262" i="1" s="1"/>
  <c r="AK9256" i="1"/>
  <c r="AL9256" i="1" s="1"/>
  <c r="AK9215" i="1"/>
  <c r="AL9215" i="1" s="1"/>
  <c r="AK8128" i="1"/>
  <c r="AL8128" i="1" s="1"/>
  <c r="AK7160" i="1"/>
  <c r="AL7160" i="1" s="1"/>
  <c r="AK7064" i="1"/>
  <c r="AL7064" i="1" s="1"/>
  <c r="AK4451" i="1"/>
  <c r="AL4451" i="1" s="1"/>
  <c r="AK4491" i="1"/>
  <c r="AL4491" i="1" s="1"/>
  <c r="AK7642" i="1"/>
  <c r="AL7642" i="1" s="1"/>
  <c r="AK6707" i="1"/>
  <c r="AL6707" i="1" s="1"/>
  <c r="AK10574" i="1"/>
  <c r="AL10574" i="1" s="1"/>
  <c r="AK9206" i="1"/>
  <c r="AL9206" i="1" s="1"/>
  <c r="AK6862" i="1"/>
  <c r="AL6862" i="1" s="1"/>
  <c r="AK6400" i="1"/>
  <c r="AL6400" i="1" s="1"/>
  <c r="AK7550" i="1"/>
  <c r="AL7550" i="1" s="1"/>
  <c r="AK5827" i="1"/>
  <c r="AL5827" i="1" s="1"/>
  <c r="AK9469" i="1"/>
  <c r="AL9469" i="1" s="1"/>
  <c r="AK7749" i="1"/>
  <c r="AL7749" i="1" s="1"/>
  <c r="AK10650" i="1"/>
  <c r="AL10650" i="1" s="1"/>
  <c r="AK4319" i="1"/>
  <c r="AL4319" i="1" s="1"/>
  <c r="AK5665" i="1"/>
  <c r="AL5665" i="1" s="1"/>
  <c r="AK7406" i="1"/>
  <c r="AL7406" i="1" s="1"/>
  <c r="AK7411" i="1"/>
  <c r="AL7411" i="1" s="1"/>
  <c r="AK7912" i="1"/>
  <c r="AL7912" i="1" s="1"/>
  <c r="AK5690" i="1"/>
  <c r="AL5690" i="1" s="1"/>
  <c r="AK3659" i="1"/>
  <c r="AL3659" i="1" s="1"/>
  <c r="AK5796" i="1"/>
  <c r="AL5796" i="1" s="1"/>
  <c r="AK8850" i="1"/>
  <c r="AL8850" i="1" s="1"/>
  <c r="AK6483" i="1"/>
  <c r="AL6483" i="1" s="1"/>
  <c r="AK5475" i="1"/>
  <c r="AL5475" i="1" s="1"/>
  <c r="AK9510" i="1"/>
  <c r="AL9510" i="1" s="1"/>
  <c r="AK4891" i="1"/>
  <c r="AL4891" i="1" s="1"/>
  <c r="AK9548" i="1"/>
  <c r="AL9548" i="1" s="1"/>
  <c r="AK5101" i="1"/>
  <c r="AL5101" i="1" s="1"/>
  <c r="AK11301" i="1"/>
  <c r="AL11301" i="1" s="1"/>
  <c r="AK10299" i="1"/>
  <c r="AL10299" i="1" s="1"/>
  <c r="AK4922" i="1"/>
  <c r="AL4922" i="1" s="1"/>
  <c r="AK10004" i="1"/>
  <c r="AL10004" i="1" s="1"/>
  <c r="AK3825" i="1"/>
  <c r="AL3825" i="1" s="1"/>
  <c r="AK7414" i="1"/>
  <c r="AL7414" i="1" s="1"/>
  <c r="AK7763" i="1"/>
  <c r="AL7763" i="1" s="1"/>
  <c r="AK9519" i="1"/>
  <c r="AL9519" i="1" s="1"/>
  <c r="AK6167" i="1"/>
  <c r="AL6167" i="1" s="1"/>
  <c r="AK3733" i="1"/>
  <c r="AL3733" i="1" s="1"/>
  <c r="AK6150" i="1"/>
  <c r="AL6150" i="1" s="1"/>
  <c r="AK7088" i="1"/>
  <c r="AL7088" i="1" s="1"/>
  <c r="AK7122" i="1"/>
  <c r="AL7122" i="1" s="1"/>
  <c r="AK5313" i="1"/>
  <c r="AL5313" i="1" s="1"/>
  <c r="AK3687" i="1"/>
  <c r="AL3687" i="1" s="1"/>
  <c r="AK10395" i="1"/>
  <c r="AL10395" i="1" s="1"/>
  <c r="AK6774" i="1"/>
  <c r="AL6774" i="1" s="1"/>
  <c r="AK6768" i="1"/>
  <c r="AL6768" i="1" s="1"/>
  <c r="AK6323" i="1"/>
  <c r="AL6323" i="1" s="1"/>
  <c r="AK10726" i="1"/>
  <c r="AL10726" i="1" s="1"/>
  <c r="AK11177" i="1"/>
  <c r="AL11177" i="1" s="1"/>
  <c r="AK11149" i="1"/>
  <c r="AL11149" i="1" s="1"/>
  <c r="AK11234" i="1"/>
  <c r="AL11234" i="1" s="1"/>
  <c r="AK7658" i="1"/>
  <c r="AL7658" i="1" s="1"/>
  <c r="AK11148" i="1"/>
  <c r="AL11148" i="1" s="1"/>
  <c r="AK11255" i="1"/>
  <c r="AL11255" i="1" s="1"/>
  <c r="AK11244" i="1"/>
  <c r="AL11244" i="1" s="1"/>
  <c r="AK9365" i="1"/>
  <c r="AL9365" i="1" s="1"/>
  <c r="AK9557" i="1"/>
  <c r="AL9557" i="1" s="1"/>
  <c r="AK10616" i="1"/>
  <c r="AL10616" i="1" s="1"/>
  <c r="AK10644" i="1"/>
  <c r="AL10644" i="1" s="1"/>
  <c r="AK8692" i="1"/>
  <c r="AL8692" i="1" s="1"/>
  <c r="AK3576" i="1"/>
  <c r="AL3576" i="1" s="1"/>
  <c r="AK3619" i="1"/>
  <c r="AL3619" i="1" s="1"/>
  <c r="AK3574" i="1"/>
  <c r="AL3574" i="1" s="1"/>
  <c r="AK3804" i="1"/>
  <c r="AL3804" i="1" s="1"/>
  <c r="AK3583" i="1"/>
  <c r="AL3583" i="1" s="1"/>
  <c r="AK7021" i="1"/>
  <c r="AL7021" i="1" s="1"/>
  <c r="AK7022" i="1"/>
  <c r="AL7022" i="1" s="1"/>
  <c r="AK6960" i="1"/>
  <c r="AL6960" i="1" s="1"/>
  <c r="AK9954" i="1"/>
  <c r="AL9954" i="1" s="1"/>
  <c r="AK10621" i="1"/>
  <c r="AL10621" i="1" s="1"/>
  <c r="AK9594" i="1"/>
  <c r="AL9594" i="1" s="1"/>
  <c r="AK10286" i="1"/>
  <c r="AL10286" i="1" s="1"/>
  <c r="AK4186" i="1"/>
  <c r="AL4186" i="1" s="1"/>
  <c r="AK9517" i="1"/>
  <c r="AL9517" i="1" s="1"/>
  <c r="AK10074" i="1"/>
  <c r="AL10074" i="1" s="1"/>
  <c r="AK5554" i="1"/>
  <c r="AL5554" i="1" s="1"/>
  <c r="AK8192" i="1"/>
  <c r="AL8192" i="1" s="1"/>
  <c r="AK4682" i="1"/>
  <c r="AL4682" i="1" s="1"/>
  <c r="AK5508" i="1"/>
  <c r="AL5508" i="1" s="1"/>
  <c r="AK5198" i="1"/>
  <c r="AL5198" i="1" s="1"/>
  <c r="AK10357" i="1"/>
  <c r="AL10357" i="1" s="1"/>
  <c r="AK9461" i="1"/>
  <c r="AL9461" i="1" s="1"/>
  <c r="AK10569" i="1"/>
  <c r="AL10569" i="1" s="1"/>
  <c r="AK3469" i="1"/>
  <c r="AL3469" i="1" s="1"/>
  <c r="AK8226" i="1"/>
  <c r="AL8226" i="1" s="1"/>
  <c r="AK5852" i="1"/>
  <c r="AL5852" i="1" s="1"/>
  <c r="AK5837" i="1"/>
  <c r="AL5837" i="1" s="1"/>
  <c r="AK10660" i="1"/>
  <c r="AL10660" i="1" s="1"/>
  <c r="AK10210" i="1"/>
  <c r="AL10210" i="1" s="1"/>
  <c r="AK9874" i="1"/>
  <c r="AL9874" i="1" s="1"/>
  <c r="AK9940" i="1"/>
  <c r="AL9940" i="1" s="1"/>
  <c r="AK6773" i="1"/>
  <c r="AL6773" i="1" s="1"/>
  <c r="AK7153" i="1"/>
  <c r="AL7153" i="1" s="1"/>
  <c r="AK7148" i="1"/>
  <c r="AL7148" i="1" s="1"/>
  <c r="AK4232" i="1"/>
  <c r="AL4232" i="1" s="1"/>
  <c r="AK7094" i="1"/>
  <c r="AL7094" i="1" s="1"/>
  <c r="AK7313" i="1"/>
  <c r="AL7313" i="1" s="1"/>
  <c r="AK6614" i="1"/>
  <c r="AL6614" i="1" s="1"/>
  <c r="AK3770" i="1"/>
  <c r="AL3770" i="1" s="1"/>
  <c r="AK9443" i="1"/>
  <c r="AL9443" i="1" s="1"/>
  <c r="AK4164" i="1"/>
  <c r="AL4164" i="1" s="1"/>
  <c r="AK10373" i="1"/>
  <c r="AL10373" i="1" s="1"/>
  <c r="AK4502" i="1"/>
  <c r="AL4502" i="1" s="1"/>
  <c r="AK4752" i="1"/>
  <c r="AL4752" i="1" s="1"/>
  <c r="AK7547" i="1"/>
  <c r="AL7547" i="1" s="1"/>
  <c r="AK6998" i="1"/>
  <c r="AL6998" i="1" s="1"/>
  <c r="AK4215" i="1"/>
  <c r="AL4215" i="1" s="1"/>
  <c r="AK4202" i="1"/>
  <c r="AL4202" i="1" s="1"/>
  <c r="AK4357" i="1"/>
  <c r="AL4357" i="1" s="1"/>
  <c r="AK6001" i="1"/>
  <c r="AL6001" i="1" s="1"/>
  <c r="AK9589" i="1"/>
  <c r="AL9589" i="1" s="1"/>
  <c r="AK10103" i="1"/>
  <c r="AL10103" i="1" s="1"/>
  <c r="AK11127" i="1"/>
  <c r="AL11127" i="1" s="1"/>
  <c r="AK10748" i="1"/>
  <c r="AL10748" i="1" s="1"/>
  <c r="AK10737" i="1"/>
  <c r="AL10737" i="1" s="1"/>
  <c r="AK9248" i="1"/>
  <c r="AL9248" i="1" s="1"/>
  <c r="AK4277" i="1"/>
  <c r="AL4277" i="1" s="1"/>
  <c r="AK5345" i="1"/>
  <c r="AL5345" i="1" s="1"/>
  <c r="AK9918" i="1"/>
  <c r="AL9918" i="1" s="1"/>
  <c r="AK7994" i="1"/>
  <c r="AL7994" i="1" s="1"/>
  <c r="AK10198" i="1"/>
  <c r="AL10198" i="1" s="1"/>
  <c r="AK10910" i="1"/>
  <c r="AL10910" i="1" s="1"/>
  <c r="AK6553" i="1"/>
  <c r="AL6553" i="1" s="1"/>
  <c r="AK6574" i="1"/>
  <c r="AL6574" i="1" s="1"/>
  <c r="AK6071" i="1"/>
  <c r="AL6071" i="1" s="1"/>
  <c r="AK9441" i="1"/>
  <c r="AL9441" i="1" s="1"/>
  <c r="AK7090" i="1"/>
  <c r="AL7090" i="1" s="1"/>
  <c r="AK7290" i="1"/>
  <c r="AL7290" i="1" s="1"/>
  <c r="AK8714" i="1"/>
  <c r="AL8714" i="1" s="1"/>
  <c r="AK8449" i="1"/>
  <c r="AL8449" i="1" s="1"/>
  <c r="AK9966" i="1"/>
  <c r="AL9966" i="1" s="1"/>
  <c r="AK4243" i="1"/>
  <c r="AL4243" i="1" s="1"/>
  <c r="AK5879" i="1"/>
  <c r="AL5879" i="1" s="1"/>
  <c r="AK8664" i="1"/>
  <c r="AL8664" i="1" s="1"/>
  <c r="AK6604" i="1"/>
  <c r="AL6604" i="1" s="1"/>
  <c r="AK7923" i="1"/>
  <c r="AL7923" i="1" s="1"/>
  <c r="AK8676" i="1"/>
  <c r="AL8676" i="1" s="1"/>
  <c r="AK5262" i="1"/>
  <c r="AL5262" i="1" s="1"/>
  <c r="AK4283" i="1"/>
  <c r="AL4283" i="1" s="1"/>
  <c r="AK4553" i="1"/>
  <c r="AL4553" i="1" s="1"/>
  <c r="AK4558" i="1"/>
  <c r="AL4558" i="1" s="1"/>
  <c r="AK10777" i="1"/>
  <c r="AL10777" i="1" s="1"/>
  <c r="AK6504" i="1"/>
  <c r="AL6504" i="1" s="1"/>
  <c r="AK3710" i="1"/>
  <c r="AL3710" i="1" s="1"/>
  <c r="AK7614" i="1"/>
  <c r="AL7614" i="1" s="1"/>
  <c r="AK7611" i="1"/>
  <c r="AL7611" i="1" s="1"/>
  <c r="AK9989" i="1"/>
  <c r="AL9989" i="1" s="1"/>
  <c r="AK8488" i="1"/>
  <c r="AL8488" i="1" s="1"/>
  <c r="AK11231" i="1"/>
  <c r="AL11231" i="1" s="1"/>
  <c r="AK6882" i="1"/>
  <c r="AL6882" i="1" s="1"/>
  <c r="AK9025" i="1"/>
  <c r="AL9025" i="1" s="1"/>
  <c r="AK10823" i="1"/>
  <c r="AL10823" i="1" s="1"/>
  <c r="AK8700" i="1"/>
  <c r="AL8700" i="1" s="1"/>
  <c r="AK9005" i="1"/>
  <c r="AL9005" i="1" s="1"/>
  <c r="AK10821" i="1"/>
  <c r="AL10821" i="1" s="1"/>
  <c r="AK4722" i="1"/>
  <c r="AL4722" i="1" s="1"/>
  <c r="AK4601" i="1"/>
  <c r="AL4601" i="1" s="1"/>
  <c r="AK10778" i="1"/>
  <c r="AL10778" i="1" s="1"/>
  <c r="AK6610" i="1"/>
  <c r="AL6610" i="1" s="1"/>
  <c r="AK6584" i="1"/>
  <c r="AL6584" i="1" s="1"/>
  <c r="AK6004" i="1"/>
  <c r="AL6004" i="1" s="1"/>
  <c r="AK5895" i="1"/>
  <c r="AL5895" i="1" s="1"/>
  <c r="AK6041" i="1"/>
  <c r="AL6041" i="1" s="1"/>
  <c r="AK5902" i="1"/>
  <c r="AL5902" i="1" s="1"/>
  <c r="AK6055" i="1"/>
  <c r="AL6055" i="1" s="1"/>
  <c r="AK4873" i="1"/>
  <c r="AL4873" i="1" s="1"/>
  <c r="AK11018" i="1"/>
  <c r="AL11018" i="1" s="1"/>
  <c r="AK7443" i="1"/>
  <c r="AL7443" i="1" s="1"/>
  <c r="AK4281" i="1"/>
  <c r="AL4281" i="1" s="1"/>
  <c r="AK4551" i="1"/>
  <c r="AL4551" i="1" s="1"/>
  <c r="AK8555" i="1"/>
  <c r="AL8555" i="1" s="1"/>
  <c r="AK9020" i="1"/>
  <c r="AL9020" i="1" s="1"/>
  <c r="AK10070" i="1"/>
  <c r="AL10070" i="1" s="1"/>
  <c r="AK4604" i="1"/>
  <c r="AL4604" i="1" s="1"/>
  <c r="AK4596" i="1"/>
  <c r="AL4596" i="1" s="1"/>
  <c r="AK4595" i="1"/>
  <c r="AL4595" i="1" s="1"/>
  <c r="AK6577" i="1"/>
  <c r="AL6577" i="1" s="1"/>
  <c r="AK11126" i="1"/>
  <c r="AL11126" i="1" s="1"/>
  <c r="AK4961" i="1"/>
  <c r="AL4961" i="1" s="1"/>
  <c r="AK11289" i="1"/>
  <c r="AL11289" i="1" s="1"/>
  <c r="AK3589" i="1"/>
  <c r="AL3589" i="1" s="1"/>
  <c r="AK6969" i="1"/>
  <c r="AL6969" i="1" s="1"/>
  <c r="AK9398" i="1"/>
  <c r="AL9398" i="1" s="1"/>
  <c r="AK5921" i="1"/>
  <c r="AL5921" i="1" s="1"/>
  <c r="AK9927" i="1"/>
  <c r="AL9927" i="1" s="1"/>
  <c r="AK8069" i="1"/>
  <c r="AL8069" i="1" s="1"/>
  <c r="AK5671" i="1"/>
  <c r="AL5671" i="1" s="1"/>
  <c r="AK5182" i="1"/>
  <c r="AL5182" i="1" s="1"/>
  <c r="AK9543" i="1"/>
  <c r="AL9543" i="1" s="1"/>
  <c r="AK4989" i="1"/>
  <c r="AL4989" i="1" s="1"/>
  <c r="AK6374" i="1"/>
  <c r="AL6374" i="1" s="1"/>
  <c r="AK4792" i="1"/>
  <c r="AL4792" i="1" s="1"/>
  <c r="AK10659" i="1"/>
  <c r="AL10659" i="1" s="1"/>
  <c r="AK5698" i="1"/>
  <c r="AL5698" i="1" s="1"/>
  <c r="AK6831" i="1"/>
  <c r="AL6831" i="1" s="1"/>
  <c r="AK5986" i="1"/>
  <c r="AL5986" i="1" s="1"/>
  <c r="AK10893" i="1"/>
  <c r="AL10893" i="1" s="1"/>
  <c r="AK3535" i="1"/>
  <c r="AL3535" i="1" s="1"/>
  <c r="AK6333" i="1"/>
  <c r="AL6333" i="1" s="1"/>
  <c r="AK11096" i="1"/>
  <c r="AL11096" i="1" s="1"/>
  <c r="AK6559" i="1"/>
  <c r="AL6559" i="1" s="1"/>
  <c r="AK8003" i="1"/>
  <c r="AL8003" i="1" s="1"/>
  <c r="AK8360" i="1"/>
  <c r="AL8360" i="1" s="1"/>
  <c r="AK11293" i="1"/>
  <c r="AL11293" i="1" s="1"/>
  <c r="AK7753" i="1"/>
  <c r="AL7753" i="1" s="1"/>
  <c r="AK5913" i="1"/>
  <c r="AL5913" i="1" s="1"/>
  <c r="AK3713" i="1"/>
  <c r="AL3713" i="1" s="1"/>
  <c r="AK4424" i="1"/>
  <c r="AL4424" i="1" s="1"/>
  <c r="AK7837" i="1"/>
  <c r="AL7837" i="1" s="1"/>
  <c r="AK7384" i="1"/>
  <c r="AL7384" i="1" s="1"/>
  <c r="AK10598" i="1"/>
  <c r="AL10598" i="1" s="1"/>
  <c r="AK10585" i="1"/>
  <c r="AL10585" i="1" s="1"/>
  <c r="AK5865" i="1"/>
  <c r="AL5865" i="1" s="1"/>
  <c r="AK5982" i="1"/>
  <c r="AL5982" i="1" s="1"/>
  <c r="AK6053" i="1"/>
  <c r="AL6053" i="1" s="1"/>
  <c r="AK5385" i="1"/>
  <c r="AL5385" i="1" s="1"/>
  <c r="AK7683" i="1"/>
  <c r="AL7683" i="1" s="1"/>
  <c r="AK7436" i="1"/>
  <c r="AL7436" i="1" s="1"/>
  <c r="AK7679" i="1"/>
  <c r="AL7679" i="1" s="1"/>
  <c r="AK8801" i="1"/>
  <c r="AL8801" i="1" s="1"/>
  <c r="AK3797" i="1"/>
  <c r="AL3797" i="1" s="1"/>
  <c r="AK3490" i="1"/>
  <c r="AL3490" i="1" s="1"/>
  <c r="AK9980" i="1"/>
  <c r="AL9980" i="1" s="1"/>
  <c r="AK8648" i="1"/>
  <c r="AL8648" i="1" s="1"/>
  <c r="AK10521" i="1"/>
  <c r="AL10521" i="1" s="1"/>
  <c r="AK10506" i="1"/>
  <c r="AL10506" i="1" s="1"/>
  <c r="AK10887" i="1"/>
  <c r="AL10887" i="1" s="1"/>
  <c r="AK10578" i="1"/>
  <c r="AL10578" i="1" s="1"/>
  <c r="AK10452" i="1"/>
  <c r="AL10452" i="1" s="1"/>
  <c r="AK10508" i="1"/>
  <c r="AL10508" i="1" s="1"/>
  <c r="AK8213" i="1"/>
  <c r="AL8213" i="1" s="1"/>
  <c r="AK10676" i="1"/>
  <c r="AL10676" i="1" s="1"/>
  <c r="AK8728" i="1"/>
  <c r="AL8728" i="1" s="1"/>
  <c r="AK10354" i="1"/>
  <c r="AL10354" i="1" s="1"/>
  <c r="AK8727" i="1"/>
  <c r="AL8727" i="1" s="1"/>
  <c r="AK7000" i="1"/>
  <c r="AL7000" i="1" s="1"/>
  <c r="AK4225" i="1"/>
  <c r="AL4225" i="1" s="1"/>
  <c r="AK7317" i="1"/>
  <c r="AL7317" i="1" s="1"/>
  <c r="AK4695" i="1"/>
  <c r="AL4695" i="1" s="1"/>
  <c r="AK8657" i="1"/>
  <c r="AL8657" i="1" s="1"/>
  <c r="AK10556" i="1"/>
  <c r="AL10556" i="1" s="1"/>
  <c r="AK5048" i="1"/>
  <c r="AL5048" i="1" s="1"/>
  <c r="AK9220" i="1"/>
  <c r="AL9220" i="1" s="1"/>
  <c r="AK6820" i="1"/>
  <c r="AL6820" i="1" s="1"/>
  <c r="AK6643" i="1"/>
  <c r="AL6643" i="1" s="1"/>
  <c r="AK8715" i="1"/>
  <c r="AL8715" i="1" s="1"/>
  <c r="AK6646" i="1"/>
  <c r="AL6646" i="1" s="1"/>
  <c r="AK9581" i="1"/>
  <c r="AL9581" i="1" s="1"/>
  <c r="AK10219" i="1"/>
  <c r="AL10219" i="1" s="1"/>
  <c r="AK9976" i="1"/>
  <c r="AL9976" i="1" s="1"/>
  <c r="AK6158" i="1"/>
  <c r="AL6158" i="1" s="1"/>
  <c r="AK9470" i="1"/>
  <c r="AL9470" i="1" s="1"/>
  <c r="AK7295" i="1"/>
  <c r="AL7295" i="1" s="1"/>
  <c r="AK9590" i="1"/>
  <c r="AL9590" i="1" s="1"/>
  <c r="AK7937" i="1"/>
  <c r="AL7937" i="1" s="1"/>
  <c r="AK8627" i="1"/>
  <c r="AL8627" i="1" s="1"/>
  <c r="AK6811" i="1"/>
  <c r="AL6811" i="1" s="1"/>
  <c r="AK9334" i="1"/>
  <c r="AL9334" i="1" s="1"/>
  <c r="AK9323" i="1"/>
  <c r="AL9323" i="1" s="1"/>
  <c r="AK7222" i="1"/>
  <c r="AL7222" i="1" s="1"/>
  <c r="AK6988" i="1"/>
  <c r="AL6988" i="1" s="1"/>
  <c r="AK9929" i="1"/>
  <c r="AL9929" i="1" s="1"/>
  <c r="AK11219" i="1"/>
  <c r="AL11219" i="1" s="1"/>
  <c r="AK9148" i="1"/>
  <c r="AL9148" i="1" s="1"/>
  <c r="AK8799" i="1"/>
  <c r="AL8799" i="1" s="1"/>
  <c r="AK5781" i="1"/>
  <c r="AL5781" i="1" s="1"/>
  <c r="AK4377" i="1"/>
  <c r="AL4377" i="1" s="1"/>
  <c r="AK4384" i="1"/>
  <c r="AL4384" i="1" s="1"/>
  <c r="AK4379" i="1"/>
  <c r="AL4379" i="1" s="1"/>
  <c r="AK7237" i="1"/>
  <c r="AL7237" i="1" s="1"/>
  <c r="AK7027" i="1"/>
  <c r="AL7027" i="1" s="1"/>
  <c r="AK7131" i="1"/>
  <c r="AL7131" i="1" s="1"/>
  <c r="AK6743" i="1"/>
  <c r="AL6743" i="1" s="1"/>
  <c r="AK7239" i="1"/>
  <c r="AL7239" i="1" s="1"/>
  <c r="AK9080" i="1"/>
  <c r="AL9080" i="1" s="1"/>
  <c r="AK7777" i="1"/>
  <c r="AL7777" i="1" s="1"/>
  <c r="AK7256" i="1"/>
  <c r="AL7256" i="1" s="1"/>
  <c r="AK4779" i="1"/>
  <c r="AL4779" i="1" s="1"/>
  <c r="AK10421" i="1"/>
  <c r="AL10421" i="1" s="1"/>
  <c r="AK4948" i="1"/>
  <c r="AL4948" i="1" s="1"/>
  <c r="AK11079" i="1"/>
  <c r="AL11079" i="1" s="1"/>
  <c r="AK3828" i="1"/>
  <c r="AL3828" i="1" s="1"/>
  <c r="AK7047" i="1"/>
  <c r="AL7047" i="1" s="1"/>
  <c r="AK7078" i="1"/>
  <c r="AL7078" i="1" s="1"/>
  <c r="AK6683" i="1"/>
  <c r="AL6683" i="1" s="1"/>
  <c r="AK7219" i="1"/>
  <c r="AL7219" i="1" s="1"/>
  <c r="AK10869" i="1"/>
  <c r="AL10869" i="1" s="1"/>
  <c r="AK7108" i="1"/>
  <c r="AL7108" i="1" s="1"/>
  <c r="AK7191" i="1"/>
  <c r="AL7191" i="1" s="1"/>
  <c r="AK5301" i="1"/>
  <c r="AL5301" i="1" s="1"/>
  <c r="AK10133" i="1"/>
  <c r="AL10133" i="1" s="1"/>
  <c r="AK8094" i="1"/>
  <c r="AL8094" i="1" s="1"/>
  <c r="AK8085" i="1"/>
  <c r="AL8085" i="1" s="1"/>
  <c r="AK9946" i="1"/>
  <c r="AL9946" i="1" s="1"/>
  <c r="AK9150" i="1"/>
  <c r="AL9150" i="1" s="1"/>
  <c r="AK10375" i="1"/>
  <c r="AL10375" i="1" s="1"/>
  <c r="AK8991" i="1"/>
  <c r="AL8991" i="1" s="1"/>
  <c r="AK5933" i="1"/>
  <c r="AL5933" i="1" s="1"/>
  <c r="AK5910" i="1"/>
  <c r="AL5910" i="1" s="1"/>
  <c r="AK5412" i="1"/>
  <c r="AL5412" i="1" s="1"/>
  <c r="AK6928" i="1"/>
  <c r="AL6928" i="1" s="1"/>
  <c r="AK9613" i="1"/>
  <c r="AL9613" i="1" s="1"/>
  <c r="AK7194" i="1"/>
  <c r="AL7194" i="1" s="1"/>
  <c r="AK6632" i="1"/>
  <c r="AL6632" i="1" s="1"/>
  <c r="AK7175" i="1"/>
  <c r="AL7175" i="1" s="1"/>
  <c r="AK11065" i="1"/>
  <c r="AL11065" i="1" s="1"/>
  <c r="AK8067" i="1"/>
  <c r="AL8067" i="1" s="1"/>
  <c r="AK8501" i="1"/>
  <c r="AL8501" i="1" s="1"/>
  <c r="AK7161" i="1"/>
  <c r="AL7161" i="1" s="1"/>
  <c r="AK8272" i="1"/>
  <c r="AL8272" i="1" s="1"/>
  <c r="AK8233" i="1"/>
  <c r="AL8233" i="1" s="1"/>
  <c r="AK8246" i="1"/>
  <c r="AL8246" i="1" s="1"/>
  <c r="AK10597" i="1"/>
  <c r="AL10597" i="1" s="1"/>
  <c r="AK9119" i="1"/>
  <c r="AL9119" i="1" s="1"/>
  <c r="AK6508" i="1"/>
  <c r="AL6508" i="1" s="1"/>
  <c r="AK7782" i="1"/>
  <c r="AL7782" i="1" s="1"/>
  <c r="AK6720" i="1"/>
  <c r="AL6720" i="1" s="1"/>
  <c r="AK8184" i="1"/>
  <c r="AL8184" i="1" s="1"/>
  <c r="AK6656" i="1"/>
  <c r="AL6656" i="1" s="1"/>
  <c r="AK11163" i="1"/>
  <c r="AL11163" i="1" s="1"/>
  <c r="AK6491" i="1"/>
  <c r="AL6491" i="1" s="1"/>
  <c r="AK6482" i="1"/>
  <c r="AL6482" i="1" s="1"/>
  <c r="AK6725" i="1"/>
  <c r="AL6725" i="1" s="1"/>
  <c r="AK9264" i="1"/>
  <c r="AL9264" i="1" s="1"/>
  <c r="AK9247" i="1"/>
  <c r="AL9247" i="1" s="1"/>
  <c r="AK9259" i="1"/>
  <c r="AL9259" i="1" s="1"/>
  <c r="AK3824" i="1"/>
  <c r="AL3824" i="1" s="1"/>
  <c r="AK10100" i="1"/>
  <c r="AL10100" i="1" s="1"/>
  <c r="AK5288" i="1"/>
  <c r="AL5288" i="1" s="1"/>
  <c r="AK7054" i="1"/>
  <c r="AL7054" i="1" s="1"/>
  <c r="AK8843" i="1"/>
  <c r="AL8843" i="1" s="1"/>
  <c r="AK4445" i="1"/>
  <c r="AL4445" i="1" s="1"/>
  <c r="AK4444" i="1"/>
  <c r="AL4444" i="1" s="1"/>
  <c r="AK6042" i="1"/>
  <c r="AL6042" i="1" s="1"/>
  <c r="AK7805" i="1"/>
  <c r="AL7805" i="1" s="1"/>
  <c r="AK4398" i="1"/>
  <c r="AL4398" i="1" s="1"/>
  <c r="AK7001" i="1"/>
  <c r="AL7001" i="1" s="1"/>
  <c r="AK6859" i="1"/>
  <c r="AL6859" i="1" s="1"/>
  <c r="AK10689" i="1"/>
  <c r="AL10689" i="1" s="1"/>
  <c r="AK7199" i="1"/>
  <c r="AL7199" i="1" s="1"/>
  <c r="AK6073" i="1"/>
  <c r="AL6073" i="1" s="1"/>
  <c r="AK6075" i="1"/>
  <c r="AL6075" i="1" s="1"/>
  <c r="AK10651" i="1"/>
  <c r="AL10651" i="1" s="1"/>
  <c r="AK4438" i="1"/>
  <c r="AL4438" i="1" s="1"/>
  <c r="AK5686" i="1"/>
  <c r="AL5686" i="1" s="1"/>
  <c r="AK5667" i="1"/>
  <c r="AL5667" i="1" s="1"/>
  <c r="AK10025" i="1"/>
  <c r="AL10025" i="1" s="1"/>
  <c r="AK4925" i="1"/>
  <c r="AL4925" i="1" s="1"/>
  <c r="AK3660" i="1"/>
  <c r="AL3660" i="1" s="1"/>
  <c r="AK8878" i="1"/>
  <c r="AL8878" i="1" s="1"/>
  <c r="AK9538" i="1"/>
  <c r="AL9538" i="1" s="1"/>
  <c r="AK4405" i="1"/>
  <c r="AL4405" i="1" s="1"/>
  <c r="AK9584" i="1"/>
  <c r="AL9584" i="1" s="1"/>
  <c r="AK4679" i="1"/>
  <c r="AL4679" i="1" s="1"/>
  <c r="AK4442" i="1"/>
  <c r="AL4442" i="1" s="1"/>
  <c r="AK5177" i="1"/>
  <c r="AL5177" i="1" s="1"/>
  <c r="AK9967" i="1"/>
  <c r="AL9967" i="1" s="1"/>
  <c r="AK7711" i="1"/>
  <c r="AL7711" i="1" s="1"/>
  <c r="AK8012" i="1"/>
  <c r="AL8012" i="1" s="1"/>
  <c r="AK10013" i="1"/>
  <c r="AL10013" i="1" s="1"/>
  <c r="AK10156" i="1"/>
  <c r="AL10156" i="1" s="1"/>
  <c r="AK6902" i="1"/>
  <c r="AL6902" i="1" s="1"/>
  <c r="AK7413" i="1"/>
  <c r="AL7413" i="1" s="1"/>
  <c r="AK9559" i="1"/>
  <c r="AL9559" i="1" s="1"/>
  <c r="AK8158" i="1"/>
  <c r="AL8158" i="1" s="1"/>
  <c r="AK6935" i="1"/>
  <c r="AL6935" i="1" s="1"/>
  <c r="AK9903" i="1"/>
  <c r="AL9903" i="1" s="1"/>
  <c r="AK8507" i="1"/>
  <c r="AL8507" i="1" s="1"/>
  <c r="AK3684" i="1"/>
  <c r="AL3684" i="1" s="1"/>
  <c r="AK5735" i="1"/>
  <c r="AL5735" i="1" s="1"/>
  <c r="AK4798" i="1"/>
  <c r="AL4798" i="1" s="1"/>
  <c r="AK6785" i="1"/>
  <c r="AL6785" i="1" s="1"/>
  <c r="AK6444" i="1"/>
  <c r="AL6444" i="1" s="1"/>
  <c r="AK4801" i="1"/>
  <c r="AL4801" i="1" s="1"/>
  <c r="AK11260" i="1"/>
  <c r="AL11260" i="1" s="1"/>
  <c r="AK7685" i="1"/>
  <c r="AL7685" i="1" s="1"/>
  <c r="AK10927" i="1"/>
  <c r="AL10927" i="1" s="1"/>
  <c r="AK10407" i="1"/>
  <c r="AL10407" i="1" s="1"/>
  <c r="AK10402" i="1"/>
  <c r="AL10402" i="1" s="1"/>
  <c r="AK10224" i="1"/>
  <c r="AL10224" i="1" s="1"/>
  <c r="AK6256" i="1"/>
  <c r="AL6256" i="1" s="1"/>
  <c r="AK5001" i="1"/>
  <c r="AL5001" i="1" s="1"/>
  <c r="AK3614" i="1"/>
  <c r="AL3614" i="1" s="1"/>
  <c r="AK3808" i="1"/>
  <c r="AL3808" i="1" s="1"/>
  <c r="AK3599" i="1"/>
  <c r="AL3599" i="1" s="1"/>
  <c r="AK3608" i="1"/>
  <c r="AL3608" i="1" s="1"/>
  <c r="AK3570" i="1"/>
  <c r="AL3570" i="1" s="1"/>
  <c r="AK3641" i="1"/>
  <c r="AL3641" i="1" s="1"/>
  <c r="AK6446" i="1"/>
  <c r="AL6446" i="1" s="1"/>
  <c r="AK7009" i="1"/>
  <c r="AL7009" i="1" s="1"/>
  <c r="AK6966" i="1"/>
  <c r="AL6966" i="1" s="1"/>
  <c r="AK10144" i="1"/>
  <c r="AL10144" i="1" s="1"/>
  <c r="AK9950" i="1"/>
  <c r="AL9950" i="1" s="1"/>
  <c r="AK9597" i="1"/>
  <c r="AL9597" i="1" s="1"/>
  <c r="AK10045" i="1"/>
  <c r="AL10045" i="1" s="1"/>
  <c r="AK7910" i="1"/>
  <c r="AL7910" i="1" s="1"/>
  <c r="AK5064" i="1"/>
  <c r="AL5064" i="1" s="1"/>
  <c r="AK9412" i="1"/>
  <c r="AL9412" i="1" s="1"/>
  <c r="AK10641" i="1"/>
  <c r="AL10641" i="1" s="1"/>
  <c r="AK8818" i="1"/>
  <c r="AL8818" i="1" s="1"/>
  <c r="AK5709" i="1"/>
  <c r="AL5709" i="1" s="1"/>
  <c r="AK8193" i="1"/>
  <c r="AL8193" i="1" s="1"/>
  <c r="AK9924" i="1"/>
  <c r="AL9924" i="1" s="1"/>
  <c r="AK6461" i="1"/>
  <c r="AL6461" i="1" s="1"/>
  <c r="AK5623" i="1"/>
  <c r="AL5623" i="1" s="1"/>
  <c r="AK5684" i="1"/>
  <c r="AL5684" i="1" s="1"/>
  <c r="AK5180" i="1"/>
  <c r="AL5180" i="1" s="1"/>
  <c r="AK5174" i="1"/>
  <c r="AL5174" i="1" s="1"/>
  <c r="AK6897" i="1"/>
  <c r="AL6897" i="1" s="1"/>
  <c r="AK7418" i="1"/>
  <c r="AL7418" i="1" s="1"/>
  <c r="AK9603" i="1"/>
  <c r="AL9603" i="1" s="1"/>
  <c r="AK6431" i="1"/>
  <c r="AL6431" i="1" s="1"/>
  <c r="AK10214" i="1"/>
  <c r="AL10214" i="1" s="1"/>
  <c r="AK5860" i="1"/>
  <c r="AL5860" i="1" s="1"/>
  <c r="AK5841" i="1"/>
  <c r="AL5841" i="1" s="1"/>
  <c r="AK10434" i="1"/>
  <c r="AL10434" i="1" s="1"/>
  <c r="AK8953" i="1"/>
  <c r="AL8953" i="1" s="1"/>
  <c r="AK10080" i="1"/>
  <c r="AL10080" i="1" s="1"/>
  <c r="AK3810" i="1"/>
  <c r="AL3810" i="1" s="1"/>
  <c r="AK6317" i="1"/>
  <c r="AL6317" i="1" s="1"/>
  <c r="AK6834" i="1"/>
  <c r="AL6834" i="1" s="1"/>
  <c r="AK5920" i="1"/>
  <c r="AL5920" i="1" s="1"/>
  <c r="AK7567" i="1"/>
  <c r="AL7567" i="1" s="1"/>
  <c r="AK10753" i="1"/>
  <c r="AL10753" i="1" s="1"/>
  <c r="AK8814" i="1"/>
  <c r="AL8814" i="1" s="1"/>
  <c r="AK4264" i="1"/>
  <c r="AL4264" i="1" s="1"/>
  <c r="AK4176" i="1"/>
  <c r="AL4176" i="1" s="1"/>
  <c r="AK3752" i="1"/>
  <c r="AL3752" i="1" s="1"/>
  <c r="AK3514" i="1"/>
  <c r="AL3514" i="1" s="1"/>
  <c r="AK9379" i="1"/>
  <c r="AL9379" i="1" s="1"/>
  <c r="AK6058" i="1"/>
  <c r="AL6058" i="1" s="1"/>
  <c r="AK4540" i="1"/>
  <c r="AL4540" i="1" s="1"/>
  <c r="AK4756" i="1"/>
  <c r="AL4756" i="1" s="1"/>
  <c r="AK4753" i="1"/>
  <c r="AL4753" i="1" s="1"/>
  <c r="AK8977" i="1"/>
  <c r="AL8977" i="1" s="1"/>
  <c r="AK4217" i="1"/>
  <c r="AL4217" i="1" s="1"/>
  <c r="AK4266" i="1"/>
  <c r="AL4266" i="1" s="1"/>
  <c r="AK4579" i="1"/>
  <c r="AL4579" i="1" s="1"/>
  <c r="AK9585" i="1"/>
  <c r="AL9585" i="1" s="1"/>
  <c r="AK6017" i="1"/>
  <c r="AL6017" i="1" s="1"/>
  <c r="AK8922" i="1"/>
  <c r="AL8922" i="1" s="1"/>
  <c r="AK4581" i="1"/>
  <c r="AL4581" i="1" s="1"/>
  <c r="AK10171" i="1"/>
  <c r="AL10171" i="1" s="1"/>
  <c r="AK5208" i="1"/>
  <c r="AL5208" i="1" s="1"/>
  <c r="AK10229" i="1"/>
  <c r="AL10229" i="1" s="1"/>
  <c r="AK10738" i="1"/>
  <c r="AL10738" i="1" s="1"/>
  <c r="AK7230" i="1"/>
  <c r="AL7230" i="1" s="1"/>
  <c r="AK6759" i="1"/>
  <c r="AL6759" i="1" s="1"/>
  <c r="AK6080" i="1"/>
  <c r="AL6080" i="1" s="1"/>
  <c r="AK10207" i="1"/>
  <c r="AL10207" i="1" s="1"/>
  <c r="AK11214" i="1"/>
  <c r="AL11214" i="1" s="1"/>
  <c r="AK10876" i="1"/>
  <c r="AL10876" i="1" s="1"/>
  <c r="AK10919" i="1"/>
  <c r="AL10919" i="1" s="1"/>
  <c r="AK10916" i="1"/>
  <c r="AL10916" i="1" s="1"/>
  <c r="AK10904" i="1"/>
  <c r="AL10904" i="1" s="1"/>
  <c r="AK6563" i="1"/>
  <c r="AL6563" i="1" s="1"/>
  <c r="AK6566" i="1"/>
  <c r="AL6566" i="1" s="1"/>
  <c r="AK7063" i="1"/>
  <c r="AL7063" i="1" s="1"/>
  <c r="AK9097" i="1"/>
  <c r="AL9097" i="1" s="1"/>
  <c r="AK7788" i="1"/>
  <c r="AL7788" i="1" s="1"/>
  <c r="AK5511" i="1"/>
  <c r="AL5511" i="1" s="1"/>
  <c r="AK4846" i="1"/>
  <c r="AL4846" i="1" s="1"/>
  <c r="AK7808" i="1"/>
  <c r="AL7808" i="1" s="1"/>
  <c r="AK9069" i="1"/>
  <c r="AL9069" i="1" s="1"/>
  <c r="AK8461" i="1"/>
  <c r="AL8461" i="1" s="1"/>
  <c r="AK9804" i="1"/>
  <c r="AL9804" i="1" s="1"/>
  <c r="AK8403" i="1"/>
  <c r="AL8403" i="1" s="1"/>
  <c r="AK3700" i="1"/>
  <c r="AL3700" i="1" s="1"/>
  <c r="AK8487" i="1"/>
  <c r="AL8487" i="1" s="1"/>
  <c r="AK8017" i="1"/>
  <c r="AL8017" i="1" s="1"/>
  <c r="AK11137" i="1"/>
  <c r="AL11137" i="1" s="1"/>
  <c r="AK6891" i="1"/>
  <c r="AL6891" i="1" s="1"/>
  <c r="AK6434" i="1"/>
  <c r="AL6434" i="1" s="1"/>
  <c r="AK10364" i="1"/>
  <c r="AL10364" i="1" s="1"/>
  <c r="AK8222" i="1"/>
  <c r="AL8222" i="1" s="1"/>
  <c r="AK4247" i="1"/>
  <c r="AL4247" i="1" s="1"/>
  <c r="AK6051" i="1"/>
  <c r="AL6051" i="1" s="1"/>
  <c r="AK6580" i="1"/>
  <c r="AL6580" i="1" s="1"/>
  <c r="AK3620" i="1"/>
  <c r="AL3620" i="1" s="1"/>
  <c r="AK6994" i="1"/>
  <c r="AL6994" i="1" s="1"/>
  <c r="AK10127" i="1"/>
  <c r="AL10127" i="1" s="1"/>
  <c r="AK9026" i="1"/>
  <c r="AL9026" i="1" s="1"/>
  <c r="AK7839" i="1"/>
  <c r="AL7839" i="1" s="1"/>
  <c r="AK6409" i="1"/>
  <c r="AL6409" i="1" s="1"/>
  <c r="AK11288" i="1"/>
  <c r="AL11288" i="1" s="1"/>
  <c r="AK10246" i="1"/>
  <c r="AL10246" i="1" s="1"/>
  <c r="AK9307" i="1"/>
  <c r="AL9307" i="1" s="1"/>
  <c r="AK5192" i="1"/>
  <c r="AL5192" i="1" s="1"/>
  <c r="AK4929" i="1"/>
  <c r="AL4929" i="1" s="1"/>
  <c r="AK5838" i="1"/>
  <c r="AL5838" i="1" s="1"/>
  <c r="AK10600" i="1"/>
  <c r="AL10600" i="1" s="1"/>
  <c r="AK4877" i="1"/>
  <c r="AL4877" i="1" s="1"/>
  <c r="AK7957" i="1"/>
  <c r="AL7957" i="1" s="1"/>
  <c r="AK4177" i="1"/>
  <c r="AL4177" i="1" s="1"/>
  <c r="AK3525" i="1"/>
  <c r="AL3525" i="1" s="1"/>
  <c r="AK5194" i="1"/>
  <c r="AL5194" i="1" s="1"/>
  <c r="AK8948" i="1"/>
  <c r="AL8948" i="1" s="1"/>
  <c r="AK4211" i="1"/>
  <c r="AL4211" i="1" s="1"/>
  <c r="AK6014" i="1"/>
  <c r="AL6014" i="1" s="1"/>
  <c r="AK4585" i="1"/>
  <c r="AL4585" i="1" s="1"/>
  <c r="AK7236" i="1"/>
  <c r="AL7236" i="1" s="1"/>
  <c r="AK3513" i="1"/>
  <c r="AL3513" i="1" s="1"/>
  <c r="AK7903" i="1"/>
  <c r="AL7903" i="1" s="1"/>
  <c r="AK8742" i="1"/>
  <c r="AL8742" i="1" s="1"/>
  <c r="AK10905" i="1"/>
  <c r="AL10905" i="1" s="1"/>
  <c r="AK10928" i="1"/>
  <c r="AL10928" i="1" s="1"/>
  <c r="AK6067" i="1"/>
  <c r="AL6067" i="1" s="1"/>
  <c r="AK7724" i="1"/>
  <c r="AL7724" i="1" s="1"/>
  <c r="AK4279" i="1"/>
  <c r="AL4279" i="1" s="1"/>
  <c r="AK11090" i="1"/>
  <c r="AL11090" i="1" s="1"/>
  <c r="AK4252" i="1"/>
  <c r="AL4252" i="1" s="1"/>
  <c r="AK4599" i="1"/>
  <c r="AL4599" i="1" s="1"/>
  <c r="AK8731" i="1"/>
  <c r="AL8731" i="1" s="1"/>
  <c r="AK5971" i="1"/>
  <c r="AL5971" i="1" s="1"/>
  <c r="AH88" i="1"/>
  <c r="AJ88" i="1" s="1"/>
  <c r="AH67" i="1"/>
  <c r="AJ67" i="1" s="1"/>
  <c r="AH62" i="1"/>
  <c r="AJ62" i="1" s="1"/>
  <c r="AH58" i="1"/>
  <c r="AJ58" i="1" s="1"/>
  <c r="AH71" i="1"/>
  <c r="AJ71" i="1" s="1"/>
  <c r="AH78" i="1"/>
  <c r="AJ78" i="1" s="1"/>
  <c r="AH49" i="1"/>
  <c r="AJ49" i="1" s="1"/>
  <c r="AH45" i="1"/>
  <c r="AJ45" i="1" s="1"/>
  <c r="AH148" i="1"/>
  <c r="AJ148" i="1" s="1"/>
  <c r="AH203" i="1"/>
  <c r="AJ203" i="1" s="1"/>
  <c r="AH173" i="1"/>
  <c r="AJ173" i="1" s="1"/>
  <c r="AH142" i="1"/>
  <c r="AJ142" i="1" s="1"/>
  <c r="AH158" i="1"/>
  <c r="AJ158" i="1" s="1"/>
  <c r="AH197" i="1"/>
  <c r="AJ197" i="1" s="1"/>
  <c r="AH104" i="1"/>
  <c r="AJ104" i="1" s="1"/>
  <c r="AH74" i="1"/>
  <c r="AJ74" i="1" s="1"/>
  <c r="AH128" i="1"/>
  <c r="AJ128" i="1" s="1"/>
  <c r="AH85" i="1"/>
  <c r="AJ85" i="1" s="1"/>
  <c r="AH169" i="1"/>
  <c r="AJ169" i="1" s="1"/>
  <c r="AH166" i="1"/>
  <c r="AJ166" i="1" s="1"/>
  <c r="AH50" i="1"/>
  <c r="AJ50" i="1" s="1"/>
  <c r="AH54" i="1"/>
  <c r="AJ54" i="1" s="1"/>
  <c r="AH115" i="1"/>
  <c r="AJ115" i="1" s="1"/>
  <c r="AH111" i="1"/>
  <c r="AJ111" i="1" s="1"/>
  <c r="AH44" i="1"/>
  <c r="AJ44" i="1" s="1"/>
  <c r="AH162" i="1"/>
  <c r="AJ162" i="1" s="1"/>
  <c r="AH177" i="1"/>
  <c r="AJ177" i="1" s="1"/>
  <c r="AH155" i="1"/>
  <c r="AJ155" i="1" s="1"/>
  <c r="AH19" i="1"/>
  <c r="AJ19" i="1" s="1"/>
  <c r="AH135" i="1"/>
  <c r="AJ135" i="1" s="1"/>
  <c r="AH133" i="1"/>
  <c r="AJ133" i="1" s="1"/>
  <c r="AH2" i="1"/>
  <c r="AJ2" i="1" s="1"/>
  <c r="AH73" i="1"/>
  <c r="AJ73" i="1" s="1"/>
  <c r="AH27" i="1"/>
  <c r="AJ27" i="1" s="1"/>
  <c r="AH64" i="1"/>
  <c r="AJ64" i="1" s="1"/>
  <c r="AH60" i="1"/>
  <c r="AJ60" i="1" s="1"/>
  <c r="AH109" i="1"/>
  <c r="AJ109" i="1" s="1"/>
  <c r="AH195" i="1"/>
  <c r="AJ195" i="1" s="1"/>
  <c r="AH181" i="1"/>
  <c r="AJ181" i="1" s="1"/>
  <c r="AH161" i="1"/>
  <c r="AJ161" i="1" s="1"/>
  <c r="AH183" i="1"/>
  <c r="AJ183" i="1" s="1"/>
  <c r="AH28" i="1"/>
  <c r="AJ28" i="1" s="1"/>
  <c r="AH35" i="1"/>
  <c r="AJ35" i="1" s="1"/>
  <c r="AH24" i="1"/>
  <c r="AJ24" i="1" s="1"/>
  <c r="AH38" i="1"/>
  <c r="AJ38" i="1" s="1"/>
  <c r="AH11" i="1"/>
  <c r="AJ11" i="1" s="1"/>
  <c r="AH76" i="1"/>
  <c r="AJ76" i="1" s="1"/>
  <c r="AH134" i="1"/>
  <c r="AJ134" i="1" s="1"/>
  <c r="AH102" i="1"/>
  <c r="AJ102" i="1" s="1"/>
  <c r="AH125" i="1"/>
  <c r="AJ125" i="1" s="1"/>
  <c r="AH92" i="1"/>
  <c r="AJ92" i="1" s="1"/>
  <c r="AH136" i="1"/>
  <c r="AJ136" i="1" s="1"/>
  <c r="AH17" i="1"/>
  <c r="AJ17" i="1" s="1"/>
  <c r="AH150" i="1"/>
  <c r="AJ150" i="1" s="1"/>
  <c r="AH143" i="1"/>
  <c r="AJ143" i="1" s="1"/>
  <c r="AH63" i="1"/>
  <c r="AJ63" i="1" s="1"/>
  <c r="AH77" i="1"/>
  <c r="AJ77" i="1" s="1"/>
  <c r="AH48" i="1"/>
  <c r="AJ48" i="1" s="1"/>
  <c r="AH204" i="1"/>
  <c r="AJ204" i="1" s="1"/>
  <c r="AH208" i="1"/>
  <c r="AJ208" i="1" s="1"/>
  <c r="AH157" i="1"/>
  <c r="AJ157" i="1" s="1"/>
  <c r="AH144" i="1"/>
  <c r="AJ144" i="1" s="1"/>
  <c r="AH160" i="1"/>
  <c r="AJ160" i="1" s="1"/>
  <c r="AH168" i="1"/>
  <c r="AJ168" i="1" s="1"/>
  <c r="AH174" i="1"/>
  <c r="AJ174" i="1" s="1"/>
  <c r="AH106" i="1"/>
  <c r="AJ106" i="1" s="1"/>
  <c r="AH126" i="1"/>
  <c r="AJ126" i="1" s="1"/>
  <c r="AH119" i="1"/>
  <c r="AJ119" i="1" s="1"/>
  <c r="AH36" i="1"/>
  <c r="AJ36" i="1" s="1"/>
  <c r="AH8133" i="1"/>
  <c r="AJ8133" i="1" s="1"/>
  <c r="AH3781" i="1"/>
  <c r="AJ3781" i="1" s="1"/>
  <c r="AH1879" i="1"/>
  <c r="AJ1879" i="1" s="1"/>
  <c r="AH1874" i="1"/>
  <c r="AJ1874" i="1" s="1"/>
  <c r="AH2935" i="1"/>
  <c r="AJ2935" i="1" s="1"/>
  <c r="AH10863" i="1"/>
  <c r="AJ10863" i="1" s="1"/>
  <c r="AH2796" i="1"/>
  <c r="AJ2796" i="1" s="1"/>
  <c r="AH10317" i="1"/>
  <c r="AJ10317" i="1" s="1"/>
  <c r="AH10293" i="1"/>
  <c r="AJ10293" i="1" s="1"/>
  <c r="AH6271" i="1"/>
  <c r="AJ6271" i="1" s="1"/>
  <c r="AH6219" i="1"/>
  <c r="AJ6219" i="1" s="1"/>
  <c r="AH6280" i="1"/>
  <c r="AJ6280" i="1" s="1"/>
  <c r="AH6235" i="1"/>
  <c r="AJ6235" i="1" s="1"/>
  <c r="AH9381" i="1"/>
  <c r="AJ9381" i="1" s="1"/>
  <c r="AH6172" i="1"/>
  <c r="AJ6172" i="1" s="1"/>
  <c r="AH6162" i="1"/>
  <c r="AJ6162" i="1" s="1"/>
  <c r="AH6304" i="1"/>
  <c r="AJ6304" i="1" s="1"/>
  <c r="AH6283" i="1"/>
  <c r="AJ6283" i="1" s="1"/>
  <c r="AH6277" i="1"/>
  <c r="AJ6277" i="1" s="1"/>
  <c r="AH8678" i="1"/>
  <c r="AJ8678" i="1" s="1"/>
  <c r="AH10362" i="1"/>
  <c r="AJ10362" i="1" s="1"/>
  <c r="AH5231" i="1"/>
  <c r="AJ5231" i="1" s="1"/>
  <c r="AH7309" i="1"/>
  <c r="AJ7309" i="1" s="1"/>
  <c r="AH4360" i="1"/>
  <c r="AJ4360" i="1" s="1"/>
  <c r="AH5376" i="1"/>
  <c r="AJ5376" i="1" s="1"/>
  <c r="AH7863" i="1"/>
  <c r="AJ7863" i="1" s="1"/>
  <c r="AH6168" i="1"/>
  <c r="AJ6168" i="1" s="1"/>
  <c r="AH7308" i="1"/>
  <c r="AJ7308" i="1" s="1"/>
  <c r="AH8205" i="1"/>
  <c r="AJ8205" i="1" s="1"/>
  <c r="AH6623" i="1"/>
  <c r="AJ6623" i="1" s="1"/>
  <c r="AH9727" i="1"/>
  <c r="AJ9727" i="1" s="1"/>
  <c r="AH8968" i="1"/>
  <c r="AJ8968" i="1" s="1"/>
  <c r="AH4397" i="1"/>
  <c r="AJ4397" i="1" s="1"/>
  <c r="AH4403" i="1"/>
  <c r="AJ4403" i="1" s="1"/>
  <c r="AH8889" i="1"/>
  <c r="AJ8889" i="1" s="1"/>
  <c r="AH8890" i="1"/>
  <c r="AJ8890" i="1" s="1"/>
  <c r="AH8853" i="1"/>
  <c r="AJ8853" i="1" s="1"/>
  <c r="AH8873" i="1"/>
  <c r="AJ8873" i="1" s="1"/>
  <c r="AH6169" i="1"/>
  <c r="AJ6169" i="1" s="1"/>
  <c r="AH8905" i="1"/>
  <c r="AJ8905" i="1" s="1"/>
  <c r="AH9847" i="1"/>
  <c r="AJ9847" i="1" s="1"/>
  <c r="AH8279" i="1"/>
  <c r="AJ8279" i="1" s="1"/>
  <c r="AH8484" i="1"/>
  <c r="AJ8484" i="1" s="1"/>
  <c r="AH8405" i="1"/>
  <c r="AJ8405" i="1" s="1"/>
  <c r="AH8750" i="1"/>
  <c r="AJ8750" i="1" s="1"/>
  <c r="AH10021" i="1"/>
  <c r="AJ10021" i="1" s="1"/>
  <c r="AH9083" i="1"/>
  <c r="AJ9083" i="1" s="1"/>
  <c r="AH8317" i="1"/>
  <c r="AJ8317" i="1" s="1"/>
  <c r="AH9192" i="1"/>
  <c r="AJ9192" i="1" s="1"/>
  <c r="AH5596" i="1"/>
  <c r="AJ5596" i="1" s="1"/>
  <c r="AH9165" i="1"/>
  <c r="AJ9165" i="1" s="1"/>
  <c r="AH9171" i="1"/>
  <c r="AJ9171" i="1" s="1"/>
  <c r="AH9965" i="1"/>
  <c r="AJ9965" i="1" s="1"/>
  <c r="AH9789" i="1"/>
  <c r="AJ9789" i="1" s="1"/>
  <c r="AH8426" i="1"/>
  <c r="AJ8426" i="1" s="1"/>
  <c r="AH4182" i="1"/>
  <c r="AJ4182" i="1" s="1"/>
  <c r="AH7881" i="1"/>
  <c r="AJ7881" i="1" s="1"/>
  <c r="AH7557" i="1"/>
  <c r="AJ7557" i="1" s="1"/>
  <c r="AH6347" i="1"/>
  <c r="AJ6347" i="1" s="1"/>
  <c r="AH4363" i="1"/>
  <c r="AJ4363" i="1" s="1"/>
  <c r="AH7539" i="1"/>
  <c r="AJ7539" i="1" s="1"/>
  <c r="AH6144" i="1"/>
  <c r="AJ6144" i="1" s="1"/>
  <c r="AH7344" i="1"/>
  <c r="AJ7344" i="1" s="1"/>
  <c r="AH9066" i="1"/>
  <c r="AJ9066" i="1" s="1"/>
  <c r="AH9606" i="1"/>
  <c r="AJ9606" i="1" s="1"/>
  <c r="AH9045" i="1"/>
  <c r="AJ9045" i="1" s="1"/>
  <c r="AH9152" i="1"/>
  <c r="AJ9152" i="1" s="1"/>
  <c r="AH11022" i="1"/>
  <c r="AJ11022" i="1" s="1"/>
  <c r="AH11036" i="1"/>
  <c r="AJ11036" i="1" s="1"/>
  <c r="AH11074" i="1"/>
  <c r="AJ11074" i="1" s="1"/>
  <c r="AH8524" i="1"/>
  <c r="AJ8524" i="1" s="1"/>
  <c r="AH10700" i="1"/>
  <c r="AJ10700" i="1" s="1"/>
  <c r="AH5942" i="1"/>
  <c r="AJ5942" i="1" s="1"/>
  <c r="AH8359" i="1"/>
  <c r="AJ8359" i="1" s="1"/>
  <c r="AH10492" i="1"/>
  <c r="AJ10492" i="1" s="1"/>
  <c r="AH6268" i="1"/>
  <c r="AJ6268" i="1" s="1"/>
  <c r="AH8400" i="1"/>
  <c r="AJ8400" i="1" s="1"/>
  <c r="AH9799" i="1"/>
  <c r="AJ9799" i="1" s="1"/>
  <c r="AH10553" i="1"/>
  <c r="AJ10553" i="1" s="1"/>
  <c r="AH5352" i="1"/>
  <c r="AJ5352" i="1" s="1"/>
  <c r="AH5440" i="1"/>
  <c r="AJ5440" i="1" s="1"/>
  <c r="AH5493" i="1"/>
  <c r="AJ5493" i="1" s="1"/>
  <c r="AH5072" i="1"/>
  <c r="AJ5072" i="1" s="1"/>
  <c r="AH10481" i="1"/>
  <c r="AJ10481" i="1" s="1"/>
  <c r="AH10465" i="1"/>
  <c r="AJ10465" i="1" s="1"/>
  <c r="AH10464" i="1"/>
  <c r="AJ10464" i="1" s="1"/>
  <c r="AH10458" i="1"/>
  <c r="AJ10458" i="1" s="1"/>
  <c r="AH8134" i="1"/>
  <c r="AJ8134" i="1" s="1"/>
  <c r="AH3780" i="1"/>
  <c r="AJ3780" i="1" s="1"/>
  <c r="AH8131" i="1"/>
  <c r="AJ8131" i="1" s="1"/>
  <c r="AH6386" i="1"/>
  <c r="AJ6386" i="1" s="1"/>
  <c r="AH1967" i="1"/>
  <c r="AJ1967" i="1" s="1"/>
  <c r="AH1964" i="1"/>
  <c r="AJ1964" i="1" s="1"/>
  <c r="AH1872" i="1"/>
  <c r="AJ1872" i="1" s="1"/>
  <c r="AH7454" i="1"/>
  <c r="AJ7454" i="1" s="1"/>
  <c r="AH1884" i="1"/>
  <c r="AJ1884" i="1" s="1"/>
  <c r="AH2002" i="1"/>
  <c r="AJ2002" i="1" s="1"/>
  <c r="AH5306" i="1"/>
  <c r="AJ5306" i="1" s="1"/>
  <c r="AH1887" i="1"/>
  <c r="AJ1887" i="1" s="1"/>
  <c r="AH9278" i="1"/>
  <c r="AJ9278" i="1" s="1"/>
  <c r="AH10835" i="1"/>
  <c r="AJ10835" i="1" s="1"/>
  <c r="AH7790" i="1"/>
  <c r="AJ7790" i="1" s="1"/>
  <c r="AH10318" i="1"/>
  <c r="AJ10318" i="1" s="1"/>
  <c r="AH6182" i="1"/>
  <c r="AJ6182" i="1" s="1"/>
  <c r="AH6191" i="1"/>
  <c r="AJ6191" i="1" s="1"/>
  <c r="AH6300" i="1"/>
  <c r="AJ6300" i="1" s="1"/>
  <c r="AH8545" i="1"/>
  <c r="AJ8545" i="1" s="1"/>
  <c r="AH6163" i="1"/>
  <c r="AJ6163" i="1" s="1"/>
  <c r="AH6284" i="1"/>
  <c r="AJ6284" i="1" s="1"/>
  <c r="AH8691" i="1"/>
  <c r="AJ8691" i="1" s="1"/>
  <c r="AH8548" i="1"/>
  <c r="AJ8548" i="1" s="1"/>
  <c r="AH10257" i="1"/>
  <c r="AJ10257" i="1" s="1"/>
  <c r="AH8132" i="1"/>
  <c r="AJ8132" i="1" s="1"/>
  <c r="AH5783" i="1"/>
  <c r="AJ5783" i="1" s="1"/>
  <c r="AH2027" i="1"/>
  <c r="AJ2027" i="1" s="1"/>
  <c r="AH1900" i="1"/>
  <c r="AJ1900" i="1" s="1"/>
  <c r="AH2007" i="1"/>
  <c r="AJ2007" i="1" s="1"/>
  <c r="AH1856" i="1"/>
  <c r="AJ1856" i="1" s="1"/>
  <c r="AH6322" i="1"/>
  <c r="AJ6322" i="1" s="1"/>
  <c r="AH10866" i="1"/>
  <c r="AJ10866" i="1" s="1"/>
  <c r="AH5176" i="1"/>
  <c r="AJ5176" i="1" s="1"/>
  <c r="AH9366" i="1"/>
  <c r="AJ9366" i="1" s="1"/>
  <c r="AH6218" i="1"/>
  <c r="AJ6218" i="1" s="1"/>
  <c r="AH6312" i="1"/>
  <c r="AJ6312" i="1" s="1"/>
  <c r="AH6289" i="1"/>
  <c r="AJ6289" i="1" s="1"/>
  <c r="AH8532" i="1"/>
  <c r="AJ8532" i="1" s="1"/>
  <c r="AH8771" i="1"/>
  <c r="AJ8771" i="1" s="1"/>
  <c r="AH8765" i="1"/>
  <c r="AJ8765" i="1" s="1"/>
  <c r="AH8681" i="1"/>
  <c r="AJ8681" i="1" s="1"/>
  <c r="AH6234" i="1"/>
  <c r="AJ6234" i="1" s="1"/>
  <c r="AH6090" i="1"/>
  <c r="AJ6090" i="1" s="1"/>
  <c r="AH8544" i="1"/>
  <c r="AJ8544" i="1" s="1"/>
  <c r="AH8687" i="1"/>
  <c r="AJ8687" i="1" s="1"/>
  <c r="AH10382" i="1"/>
  <c r="AJ10382" i="1" s="1"/>
  <c r="AH9068" i="1"/>
  <c r="AJ9068" i="1" s="1"/>
  <c r="AH10316" i="1"/>
  <c r="AJ10316" i="1" s="1"/>
  <c r="AH10844" i="1"/>
  <c r="AJ10844" i="1" s="1"/>
  <c r="AH10649" i="1"/>
  <c r="AJ10649" i="1" s="1"/>
  <c r="AH10839" i="1"/>
  <c r="AJ10839" i="1" s="1"/>
  <c r="AH11144" i="1"/>
  <c r="AJ11144" i="1" s="1"/>
  <c r="AH9902" i="1"/>
  <c r="AJ9902" i="1" s="1"/>
  <c r="AH6311" i="1"/>
  <c r="AJ6311" i="1" s="1"/>
  <c r="AH6285" i="1"/>
  <c r="AJ6285" i="1" s="1"/>
  <c r="AH6299" i="1"/>
  <c r="AJ6299" i="1" s="1"/>
  <c r="AH6228" i="1"/>
  <c r="AJ6228" i="1" s="1"/>
  <c r="AH6225" i="1"/>
  <c r="AJ6225" i="1" s="1"/>
  <c r="AH6231" i="1"/>
  <c r="AJ6231" i="1" s="1"/>
  <c r="AH6222" i="1"/>
  <c r="AJ6222" i="1" s="1"/>
  <c r="AH6306" i="1"/>
  <c r="AJ6306" i="1" s="1"/>
  <c r="AH6229" i="1"/>
  <c r="AJ6229" i="1" s="1"/>
  <c r="AH11095" i="1"/>
  <c r="AJ11095" i="1" s="1"/>
  <c r="AH6291" i="1"/>
  <c r="AJ6291" i="1" s="1"/>
  <c r="AH6133" i="1"/>
  <c r="AJ6133" i="1" s="1"/>
  <c r="AH7310" i="1"/>
  <c r="AJ7310" i="1" s="1"/>
  <c r="AH9963" i="1"/>
  <c r="AJ9963" i="1" s="1"/>
  <c r="AH8376" i="1"/>
  <c r="AJ8376" i="1" s="1"/>
  <c r="AH7864" i="1"/>
  <c r="AJ7864" i="1" s="1"/>
  <c r="AH6127" i="1"/>
  <c r="AJ6127" i="1" s="1"/>
  <c r="AH8311" i="1"/>
  <c r="AJ8311" i="1" s="1"/>
  <c r="AH6105" i="1"/>
  <c r="AJ6105" i="1" s="1"/>
  <c r="AH8758" i="1"/>
  <c r="AJ8758" i="1" s="1"/>
  <c r="AH8875" i="1"/>
  <c r="AJ8875" i="1" s="1"/>
  <c r="AH7946" i="1"/>
  <c r="AJ7946" i="1" s="1"/>
  <c r="AH5634" i="1"/>
  <c r="AJ5634" i="1" s="1"/>
  <c r="AH6275" i="1"/>
  <c r="AJ6275" i="1" s="1"/>
  <c r="AH8912" i="1"/>
  <c r="AJ8912" i="1" s="1"/>
  <c r="AH6142" i="1"/>
  <c r="AJ6142" i="1" s="1"/>
  <c r="AH4399" i="1"/>
  <c r="AJ4399" i="1" s="1"/>
  <c r="AH6622" i="1"/>
  <c r="AJ6622" i="1" s="1"/>
  <c r="AH5745" i="1"/>
  <c r="AJ5745" i="1" s="1"/>
  <c r="AH4512" i="1"/>
  <c r="AJ4512" i="1" s="1"/>
  <c r="AH8746" i="1"/>
  <c r="AJ8746" i="1" s="1"/>
  <c r="AH8352" i="1"/>
  <c r="AJ8352" i="1" s="1"/>
  <c r="AH8361" i="1"/>
  <c r="AJ8361" i="1" s="1"/>
  <c r="AH8302" i="1"/>
  <c r="AJ8302" i="1" s="1"/>
  <c r="AH8181" i="1"/>
  <c r="AJ8181" i="1" s="1"/>
  <c r="AH8048" i="1"/>
  <c r="AJ8048" i="1" s="1"/>
  <c r="AH7352" i="1"/>
  <c r="AJ7352" i="1" s="1"/>
  <c r="AH8016" i="1"/>
  <c r="AJ8016" i="1" s="1"/>
  <c r="AH7490" i="1"/>
  <c r="AJ7490" i="1" s="1"/>
  <c r="AH10157" i="1"/>
  <c r="AJ10157" i="1" s="1"/>
  <c r="AH4985" i="1"/>
  <c r="AJ4985" i="1" s="1"/>
  <c r="AH8435" i="1"/>
  <c r="AJ8435" i="1" s="1"/>
  <c r="AH7831" i="1"/>
  <c r="AJ7831" i="1" s="1"/>
  <c r="AH8411" i="1"/>
  <c r="AJ8411" i="1" s="1"/>
  <c r="AH8030" i="1"/>
  <c r="AJ8030" i="1" s="1"/>
  <c r="AH7560" i="1"/>
  <c r="AJ7560" i="1" s="1"/>
  <c r="AH7702" i="1"/>
  <c r="AJ7702" i="1" s="1"/>
  <c r="AH7564" i="1"/>
  <c r="AJ7564" i="1" s="1"/>
  <c r="AH7511" i="1"/>
  <c r="AJ7511" i="1" s="1"/>
  <c r="AH5764" i="1"/>
  <c r="AJ5764" i="1" s="1"/>
  <c r="AH8369" i="1"/>
  <c r="AJ8369" i="1" s="1"/>
  <c r="AH7529" i="1"/>
  <c r="AJ7529" i="1" s="1"/>
  <c r="AH8761" i="1"/>
  <c r="AJ8761" i="1" s="1"/>
  <c r="AH5761" i="1"/>
  <c r="AJ5761" i="1" s="1"/>
  <c r="AH5947" i="1"/>
  <c r="AJ5947" i="1" s="1"/>
  <c r="AH11048" i="1"/>
  <c r="AJ11048" i="1" s="1"/>
  <c r="AH9058" i="1"/>
  <c r="AJ9058" i="1" s="1"/>
  <c r="AH8529" i="1"/>
  <c r="AJ8529" i="1" s="1"/>
  <c r="AH8412" i="1"/>
  <c r="AJ8412" i="1" s="1"/>
  <c r="AH10697" i="1"/>
  <c r="AJ10697" i="1" s="1"/>
  <c r="AH5752" i="1"/>
  <c r="AJ5752" i="1" s="1"/>
  <c r="AH9175" i="1"/>
  <c r="AJ9175" i="1" s="1"/>
  <c r="AH5751" i="1"/>
  <c r="AJ5751" i="1" s="1"/>
  <c r="AH10705" i="1"/>
  <c r="AJ10705" i="1" s="1"/>
  <c r="AH10509" i="1"/>
  <c r="AJ10509" i="1" s="1"/>
  <c r="AH10483" i="1"/>
  <c r="AJ10483" i="1" s="1"/>
  <c r="AH11136" i="1"/>
  <c r="AJ11136" i="1" s="1"/>
  <c r="AH6212" i="1"/>
  <c r="AJ6212" i="1" s="1"/>
  <c r="AH8340" i="1"/>
  <c r="AJ8340" i="1" s="1"/>
  <c r="AH10549" i="1"/>
  <c r="AJ10549" i="1" s="1"/>
  <c r="AH10552" i="1"/>
  <c r="AJ10552" i="1" s="1"/>
  <c r="AH4160" i="1"/>
  <c r="AJ4160" i="1" s="1"/>
  <c r="AH8652" i="1"/>
  <c r="AJ8652" i="1" s="1"/>
  <c r="AH5054" i="1"/>
  <c r="AJ5054" i="1" s="1"/>
  <c r="AH10487" i="1"/>
  <c r="AJ10487" i="1" s="1"/>
  <c r="AH5502" i="1"/>
  <c r="AJ5502" i="1" s="1"/>
  <c r="AH7669" i="1"/>
  <c r="AJ7669" i="1" s="1"/>
  <c r="AH7668" i="1"/>
  <c r="AJ7668" i="1" s="1"/>
  <c r="AH10864" i="1"/>
  <c r="AJ10864" i="1" s="1"/>
  <c r="AH10179" i="1"/>
  <c r="AJ10179" i="1" s="1"/>
  <c r="AH10546" i="1"/>
  <c r="AJ10546" i="1" s="1"/>
  <c r="AH3661" i="1"/>
  <c r="AJ3661" i="1" s="1"/>
  <c r="AH10236" i="1"/>
  <c r="AJ10236" i="1" s="1"/>
  <c r="AH7832" i="1"/>
  <c r="AJ7832" i="1" s="1"/>
  <c r="AH10499" i="1"/>
  <c r="AJ10499" i="1" s="1"/>
  <c r="AH10449" i="1"/>
  <c r="AJ10449" i="1" s="1"/>
  <c r="AH10677" i="1"/>
  <c r="AJ10677" i="1" s="1"/>
  <c r="AH6065" i="1"/>
  <c r="AJ6065" i="1" s="1"/>
  <c r="AH10655" i="1"/>
  <c r="AJ10655" i="1" s="1"/>
  <c r="AH6639" i="1"/>
  <c r="AJ6639" i="1" s="1"/>
  <c r="AH8594" i="1"/>
  <c r="AJ8594" i="1" s="1"/>
  <c r="AH4480" i="1"/>
  <c r="AJ4480" i="1" s="1"/>
  <c r="AH8651" i="1"/>
  <c r="AJ8651" i="1" s="1"/>
  <c r="AH7447" i="1"/>
  <c r="AJ7447" i="1" s="1"/>
  <c r="AH6636" i="1"/>
  <c r="AJ6636" i="1" s="1"/>
  <c r="AH6909" i="1"/>
  <c r="AJ6909" i="1" s="1"/>
  <c r="AH7991" i="1"/>
  <c r="AJ7991" i="1" s="1"/>
  <c r="AH9578" i="1"/>
  <c r="AJ9578" i="1" s="1"/>
  <c r="AH6518" i="1"/>
  <c r="AJ6518" i="1" s="1"/>
  <c r="AH10363" i="1"/>
  <c r="AJ10363" i="1" s="1"/>
  <c r="AH5911" i="1"/>
  <c r="AJ5911" i="1" s="1"/>
  <c r="AH7719" i="1"/>
  <c r="AJ7719" i="1" s="1"/>
  <c r="AH4923" i="1"/>
  <c r="AJ4923" i="1" s="1"/>
  <c r="AH9513" i="1"/>
  <c r="AJ9513" i="1" s="1"/>
  <c r="AH9472" i="1"/>
  <c r="AJ9472" i="1" s="1"/>
  <c r="AH7395" i="1"/>
  <c r="AJ7395" i="1" s="1"/>
  <c r="AH9583" i="1"/>
  <c r="AJ9583" i="1" s="1"/>
  <c r="AH6402" i="1"/>
  <c r="AJ6402" i="1" s="1"/>
  <c r="AH8631" i="1"/>
  <c r="AJ8631" i="1" s="1"/>
  <c r="AH8356" i="1"/>
  <c r="AJ8356" i="1" s="1"/>
  <c r="AH7099" i="1"/>
  <c r="AJ7099" i="1" s="1"/>
  <c r="AH6954" i="1"/>
  <c r="AJ6954" i="1" s="1"/>
  <c r="AH9358" i="1"/>
  <c r="AJ9358" i="1" s="1"/>
  <c r="AH9321" i="1"/>
  <c r="AJ9321" i="1" s="1"/>
  <c r="AH9324" i="1"/>
  <c r="AJ9324" i="1" s="1"/>
  <c r="AH4726" i="1"/>
  <c r="AJ4726" i="1" s="1"/>
  <c r="AH9509" i="1"/>
  <c r="AJ9509" i="1" s="1"/>
  <c r="AH9598" i="1"/>
  <c r="AJ9598" i="1" s="1"/>
  <c r="AH9907" i="1"/>
  <c r="AJ9907" i="1" s="1"/>
  <c r="AH2087" i="1"/>
  <c r="AJ2087" i="1" s="1"/>
  <c r="AH5034" i="1"/>
  <c r="AJ5034" i="1" s="1"/>
  <c r="AH9110" i="1"/>
  <c r="AJ9110" i="1" s="1"/>
  <c r="AH9125" i="1"/>
  <c r="AJ9125" i="1" s="1"/>
  <c r="AH9130" i="1"/>
  <c r="AJ9130" i="1" s="1"/>
  <c r="AH10096" i="1"/>
  <c r="AJ10096" i="1" s="1"/>
  <c r="AH5791" i="1"/>
  <c r="AJ5791" i="1" s="1"/>
  <c r="AH2538" i="1"/>
  <c r="AJ2538" i="1" s="1"/>
  <c r="AH4388" i="1"/>
  <c r="AJ4388" i="1" s="1"/>
  <c r="AH2607" i="1"/>
  <c r="AJ2607" i="1" s="1"/>
  <c r="AH7205" i="1"/>
  <c r="AJ7205" i="1" s="1"/>
  <c r="AH7033" i="1"/>
  <c r="AJ7033" i="1" s="1"/>
  <c r="AH2498" i="1"/>
  <c r="AJ2498" i="1" s="1"/>
  <c r="AH2564" i="1"/>
  <c r="AJ2564" i="1" s="1"/>
  <c r="AH10394" i="1"/>
  <c r="AJ10394" i="1" s="1"/>
  <c r="AH5282" i="1"/>
  <c r="AJ5282" i="1" s="1"/>
  <c r="AH5271" i="1"/>
  <c r="AJ5271" i="1" s="1"/>
  <c r="AH8816" i="1"/>
  <c r="AJ8816" i="1" s="1"/>
  <c r="AH5364" i="1"/>
  <c r="AJ5364" i="1" s="1"/>
  <c r="AH7338" i="1"/>
  <c r="AJ7338" i="1" s="1"/>
  <c r="AH5049" i="1"/>
  <c r="AJ5049" i="1" s="1"/>
  <c r="AH4765" i="1"/>
  <c r="AJ4765" i="1" s="1"/>
  <c r="AH2102" i="1"/>
  <c r="AJ2102" i="1" s="1"/>
  <c r="AH7816" i="1"/>
  <c r="AJ7816" i="1" s="1"/>
  <c r="AH9572" i="1"/>
  <c r="AJ9572" i="1" s="1"/>
  <c r="AH7565" i="1"/>
  <c r="AJ7565" i="1" s="1"/>
  <c r="AH11112" i="1"/>
  <c r="AJ11112" i="1" s="1"/>
  <c r="AH6684" i="1"/>
  <c r="AJ6684" i="1" s="1"/>
  <c r="AH4975" i="1"/>
  <c r="AJ4975" i="1" s="1"/>
  <c r="AH7106" i="1"/>
  <c r="AJ7106" i="1" s="1"/>
  <c r="AH3031" i="1"/>
  <c r="AJ3031" i="1" s="1"/>
  <c r="AH10121" i="1"/>
  <c r="AJ10121" i="1" s="1"/>
  <c r="AH3792" i="1"/>
  <c r="AJ3792" i="1" s="1"/>
  <c r="AH8086" i="1"/>
  <c r="AJ8086" i="1" s="1"/>
  <c r="AH9566" i="1"/>
  <c r="AJ9566" i="1" s="1"/>
  <c r="AH3487" i="1"/>
  <c r="AJ3487" i="1" s="1"/>
  <c r="AH10861" i="1"/>
  <c r="AJ10861" i="1" s="1"/>
  <c r="AH3746" i="1"/>
  <c r="AJ3746" i="1" s="1"/>
  <c r="AH5418" i="1"/>
  <c r="AJ5418" i="1" s="1"/>
  <c r="AH5415" i="1"/>
  <c r="AJ5415" i="1" s="1"/>
  <c r="AH6927" i="1"/>
  <c r="AJ6927" i="1" s="1"/>
  <c r="AH5410" i="1"/>
  <c r="AJ5410" i="1" s="1"/>
  <c r="AH9355" i="1"/>
  <c r="AJ9355" i="1" s="1"/>
  <c r="AH2274" i="1"/>
  <c r="AJ2274" i="1" s="1"/>
  <c r="AH11030" i="1"/>
  <c r="AJ11030" i="1" s="1"/>
  <c r="AH7073" i="1"/>
  <c r="AJ7073" i="1" s="1"/>
  <c r="AH5786" i="1"/>
  <c r="AJ5786" i="1" s="1"/>
  <c r="AH11304" i="1"/>
  <c r="AJ11304" i="1" s="1"/>
  <c r="AH10221" i="1"/>
  <c r="AJ10221" i="1" s="1"/>
  <c r="AH8062" i="1"/>
  <c r="AJ8062" i="1" s="1"/>
  <c r="AH6485" i="1"/>
  <c r="AJ6485" i="1" s="1"/>
  <c r="AH2848" i="1"/>
  <c r="AJ2848" i="1" s="1"/>
  <c r="AH7162" i="1"/>
  <c r="AJ7162" i="1" s="1"/>
  <c r="AH6830" i="1"/>
  <c r="AJ6830" i="1" s="1"/>
  <c r="AH112" i="1"/>
  <c r="AJ112" i="1" s="1"/>
  <c r="AH153" i="1"/>
  <c r="AJ153" i="1" s="1"/>
  <c r="AH185" i="1"/>
  <c r="AJ185" i="1" s="1"/>
  <c r="AH188" i="1"/>
  <c r="AJ188" i="1" s="1"/>
  <c r="AH29" i="1"/>
  <c r="AJ29" i="1" s="1"/>
  <c r="AH95" i="1"/>
  <c r="AJ95" i="1" s="1"/>
  <c r="AH87" i="1"/>
  <c r="AJ87" i="1" s="1"/>
  <c r="AH66" i="1"/>
  <c r="AJ66" i="1" s="1"/>
  <c r="AH163" i="1"/>
  <c r="AJ163" i="1" s="1"/>
  <c r="AH57" i="1"/>
  <c r="AJ57" i="1" s="1"/>
  <c r="AH72" i="1"/>
  <c r="AJ72" i="1" s="1"/>
  <c r="AH79" i="1"/>
  <c r="AJ79" i="1" s="1"/>
  <c r="AH172" i="1"/>
  <c r="AJ172" i="1" s="1"/>
  <c r="AH140" i="1"/>
  <c r="AJ140" i="1" s="1"/>
  <c r="AH82" i="1"/>
  <c r="AJ82" i="1" s="1"/>
  <c r="AH34" i="1"/>
  <c r="AJ34" i="1" s="1"/>
  <c r="AH146" i="1"/>
  <c r="AJ146" i="1" s="1"/>
  <c r="AH96" i="1"/>
  <c r="AJ96" i="1" s="1"/>
  <c r="AH105" i="1"/>
  <c r="AJ105" i="1" s="1"/>
  <c r="AH200" i="1"/>
  <c r="AJ200" i="1" s="1"/>
  <c r="AH81" i="1"/>
  <c r="AJ81" i="1" s="1"/>
  <c r="AH189" i="1"/>
  <c r="AJ189" i="1" s="1"/>
  <c r="AH110" i="1"/>
  <c r="AJ110" i="1" s="1"/>
  <c r="AH3" i="1"/>
  <c r="AJ3" i="1" s="1"/>
  <c r="AH84" i="1"/>
  <c r="AJ84" i="1" s="1"/>
  <c r="AH42" i="1"/>
  <c r="AJ42" i="1" s="1"/>
  <c r="AH69" i="1"/>
  <c r="AJ69" i="1" s="1"/>
  <c r="AH68" i="1"/>
  <c r="AJ68" i="1" s="1"/>
  <c r="AH59" i="1"/>
  <c r="AJ59" i="1" s="1"/>
  <c r="AH46" i="1"/>
  <c r="AJ46" i="1" s="1"/>
  <c r="AH124" i="1"/>
  <c r="AJ124" i="1" s="1"/>
  <c r="AH4" i="1"/>
  <c r="AJ4" i="1" s="1"/>
  <c r="AH103" i="1"/>
  <c r="AJ103" i="1" s="1"/>
  <c r="AH190" i="1"/>
  <c r="AJ190" i="1" s="1"/>
  <c r="AH8129" i="1"/>
  <c r="AJ8129" i="1" s="1"/>
  <c r="AH8080" i="1"/>
  <c r="AJ8080" i="1" s="1"/>
  <c r="AH6368" i="1"/>
  <c r="AJ6368" i="1" s="1"/>
  <c r="AH10841" i="1"/>
  <c r="AJ10841" i="1" s="1"/>
  <c r="AH11221" i="1"/>
  <c r="AJ11221" i="1" s="1"/>
  <c r="AH10319" i="1"/>
  <c r="AJ10319" i="1" s="1"/>
  <c r="AH6220" i="1"/>
  <c r="AJ6220" i="1" s="1"/>
  <c r="AH6141" i="1"/>
  <c r="AJ6141" i="1" s="1"/>
  <c r="AH8547" i="1"/>
  <c r="AJ8547" i="1" s="1"/>
  <c r="AH6251" i="1"/>
  <c r="AJ6251" i="1" s="1"/>
  <c r="AH8540" i="1"/>
  <c r="AJ8540" i="1" s="1"/>
  <c r="AH8773" i="1"/>
  <c r="AJ8773" i="1" s="1"/>
  <c r="AH6261" i="1"/>
  <c r="AJ6261" i="1" s="1"/>
  <c r="AH6274" i="1"/>
  <c r="AJ6274" i="1" s="1"/>
  <c r="AH8533" i="1"/>
  <c r="AJ8533" i="1" s="1"/>
  <c r="AH9832" i="1"/>
  <c r="AJ9832" i="1" s="1"/>
  <c r="AH7857" i="1"/>
  <c r="AJ7857" i="1" s="1"/>
  <c r="AH7305" i="1"/>
  <c r="AJ7305" i="1" s="1"/>
  <c r="AH6098" i="1"/>
  <c r="AJ6098" i="1" s="1"/>
  <c r="AH6281" i="1"/>
  <c r="AJ6281" i="1" s="1"/>
  <c r="AH7870" i="1"/>
  <c r="AJ7870" i="1" s="1"/>
  <c r="AH8312" i="1"/>
  <c r="AJ8312" i="1" s="1"/>
  <c r="AH9634" i="1"/>
  <c r="AJ9634" i="1" s="1"/>
  <c r="AH8901" i="1"/>
  <c r="AJ8901" i="1" s="1"/>
  <c r="AH8897" i="1"/>
  <c r="AJ8897" i="1" s="1"/>
  <c r="AH7948" i="1"/>
  <c r="AJ7948" i="1" s="1"/>
  <c r="AH8896" i="1"/>
  <c r="AJ8896" i="1" s="1"/>
  <c r="AH8563" i="1"/>
  <c r="AJ8563" i="1" s="1"/>
  <c r="AH8787" i="1"/>
  <c r="AJ8787" i="1" s="1"/>
  <c r="AH8870" i="1"/>
  <c r="AJ8870" i="1" s="1"/>
  <c r="AH8914" i="1"/>
  <c r="AJ8914" i="1" s="1"/>
  <c r="AH8911" i="1"/>
  <c r="AJ8911" i="1" s="1"/>
  <c r="AH4747" i="1"/>
  <c r="AJ4747" i="1" s="1"/>
  <c r="AH4738" i="1"/>
  <c r="AJ4738" i="1" s="1"/>
  <c r="AH4412" i="1"/>
  <c r="AJ4412" i="1" s="1"/>
  <c r="AH5117" i="1"/>
  <c r="AJ5117" i="1" s="1"/>
  <c r="AH5120" i="1"/>
  <c r="AJ5120" i="1" s="1"/>
  <c r="AH8040" i="1"/>
  <c r="AJ8040" i="1" s="1"/>
  <c r="AH8028" i="1"/>
  <c r="AJ8028" i="1" s="1"/>
  <c r="AH8485" i="1"/>
  <c r="AJ8485" i="1" s="1"/>
  <c r="AH7348" i="1"/>
  <c r="AJ7348" i="1" s="1"/>
  <c r="AH4977" i="1"/>
  <c r="AJ4977" i="1" s="1"/>
  <c r="AH5769" i="1"/>
  <c r="AJ5769" i="1" s="1"/>
  <c r="AH7834" i="1"/>
  <c r="AJ7834" i="1" s="1"/>
  <c r="AH8599" i="1"/>
  <c r="AJ8599" i="1" s="1"/>
  <c r="AH8431" i="1"/>
  <c r="AJ8431" i="1" s="1"/>
  <c r="AH6087" i="1"/>
  <c r="AJ6087" i="1" s="1"/>
  <c r="AH7829" i="1"/>
  <c r="AJ7829" i="1" s="1"/>
  <c r="AH7703" i="1"/>
  <c r="AJ7703" i="1" s="1"/>
  <c r="AH7554" i="1"/>
  <c r="AJ7554" i="1" s="1"/>
  <c r="AH6348" i="1"/>
  <c r="AJ6348" i="1" s="1"/>
  <c r="AH9911" i="1"/>
  <c r="AJ9911" i="1" s="1"/>
  <c r="AH5945" i="1"/>
  <c r="AJ5945" i="1" s="1"/>
  <c r="AH10370" i="1"/>
  <c r="AJ10370" i="1" s="1"/>
  <c r="AH8482" i="1"/>
  <c r="AJ8482" i="1" s="1"/>
  <c r="AH5946" i="1"/>
  <c r="AJ5946" i="1" s="1"/>
  <c r="AH10790" i="1"/>
  <c r="AJ10790" i="1" s="1"/>
  <c r="AH4656" i="1"/>
  <c r="AJ4656" i="1" s="1"/>
  <c r="AH9605" i="1"/>
  <c r="AJ9605" i="1" s="1"/>
  <c r="AH11047" i="1"/>
  <c r="AJ11047" i="1" s="1"/>
  <c r="AH11035" i="1"/>
  <c r="AJ11035" i="1" s="1"/>
  <c r="AH9178" i="1"/>
  <c r="AJ9178" i="1" s="1"/>
  <c r="AH4461" i="1"/>
  <c r="AJ4461" i="1" s="1"/>
  <c r="AH10696" i="1"/>
  <c r="AJ10696" i="1" s="1"/>
  <c r="AH5747" i="1"/>
  <c r="AJ5747" i="1" s="1"/>
  <c r="AH8402" i="1"/>
  <c r="AJ8402" i="1" s="1"/>
  <c r="AH10359" i="1"/>
  <c r="AJ10359" i="1" s="1"/>
  <c r="AH4368" i="1"/>
  <c r="AJ4368" i="1" s="1"/>
  <c r="AH10704" i="1"/>
  <c r="AJ10704" i="1" s="1"/>
  <c r="AH10456" i="1"/>
  <c r="AJ10456" i="1" s="1"/>
  <c r="AH10480" i="1"/>
  <c r="AJ10480" i="1" s="1"/>
  <c r="AH11038" i="1"/>
  <c r="AJ11038" i="1" s="1"/>
  <c r="AH6177" i="1"/>
  <c r="AJ6177" i="1" s="1"/>
  <c r="AH8941" i="1"/>
  <c r="AJ8941" i="1" s="1"/>
  <c r="AH9630" i="1"/>
  <c r="AJ9630" i="1" s="1"/>
  <c r="AH8337" i="1"/>
  <c r="AJ8337" i="1" s="1"/>
  <c r="AH10522" i="1"/>
  <c r="AJ10522" i="1" s="1"/>
  <c r="AH5070" i="1"/>
  <c r="AJ5070" i="1" s="1"/>
  <c r="AH5346" i="1"/>
  <c r="AJ5346" i="1" s="1"/>
  <c r="AH8130" i="1"/>
  <c r="AJ8130" i="1" s="1"/>
  <c r="AH10234" i="1"/>
  <c r="AJ10234" i="1" s="1"/>
  <c r="AH3779" i="1"/>
  <c r="AJ3779" i="1" s="1"/>
  <c r="AH1882" i="1"/>
  <c r="AJ1882" i="1" s="1"/>
  <c r="AH9406" i="1"/>
  <c r="AJ9406" i="1" s="1"/>
  <c r="AH1904" i="1"/>
  <c r="AJ1904" i="1" s="1"/>
  <c r="AH1916" i="1"/>
  <c r="AJ1916" i="1" s="1"/>
  <c r="AH1867" i="1"/>
  <c r="AJ1867" i="1" s="1"/>
  <c r="AH1948" i="1"/>
  <c r="AJ1948" i="1" s="1"/>
  <c r="AH10843" i="1"/>
  <c r="AJ10843" i="1" s="1"/>
  <c r="AH10831" i="1"/>
  <c r="AJ10831" i="1" s="1"/>
  <c r="AH3494" i="1"/>
  <c r="AJ3494" i="1" s="1"/>
  <c r="AH7852" i="1"/>
  <c r="AJ7852" i="1" s="1"/>
  <c r="AH10320" i="1"/>
  <c r="AJ10320" i="1" s="1"/>
  <c r="AH6187" i="1"/>
  <c r="AJ6187" i="1" s="1"/>
  <c r="AH7266" i="1"/>
  <c r="AJ7266" i="1" s="1"/>
  <c r="AH6206" i="1"/>
  <c r="AJ6206" i="1" s="1"/>
  <c r="AH6298" i="1"/>
  <c r="AJ6298" i="1" s="1"/>
  <c r="AH6254" i="1"/>
  <c r="AJ6254" i="1" s="1"/>
  <c r="AH8536" i="1"/>
  <c r="AJ8536" i="1" s="1"/>
  <c r="AH6227" i="1"/>
  <c r="AJ6227" i="1" s="1"/>
  <c r="AH8543" i="1"/>
  <c r="AJ8543" i="1" s="1"/>
  <c r="AH8685" i="1"/>
  <c r="AJ8685" i="1" s="1"/>
  <c r="AH10794" i="1"/>
  <c r="AJ10794" i="1" s="1"/>
  <c r="AH6091" i="1"/>
  <c r="AJ6091" i="1" s="1"/>
  <c r="AH9710" i="1"/>
  <c r="AJ9710" i="1" s="1"/>
  <c r="AH6387" i="1"/>
  <c r="AJ6387" i="1" s="1"/>
  <c r="AH9349" i="1"/>
  <c r="AJ9349" i="1" s="1"/>
  <c r="AH1975" i="1"/>
  <c r="AJ1975" i="1" s="1"/>
  <c r="AH1959" i="1"/>
  <c r="AJ1959" i="1" s="1"/>
  <c r="AH11051" i="1"/>
  <c r="AJ11051" i="1" s="1"/>
  <c r="AH2022" i="1"/>
  <c r="AJ2022" i="1" s="1"/>
  <c r="AH10648" i="1"/>
  <c r="AJ10648" i="1" s="1"/>
  <c r="AH10836" i="1"/>
  <c r="AJ10836" i="1" s="1"/>
  <c r="AH5650" i="1"/>
  <c r="AJ5650" i="1" s="1"/>
  <c r="AH10289" i="1"/>
  <c r="AJ10289" i="1" s="1"/>
  <c r="AH10762" i="1"/>
  <c r="AJ10762" i="1" s="1"/>
  <c r="AH6215" i="1"/>
  <c r="AJ6215" i="1" s="1"/>
  <c r="AH6198" i="1"/>
  <c r="AJ6198" i="1" s="1"/>
  <c r="AH8686" i="1"/>
  <c r="AJ8686" i="1" s="1"/>
  <c r="AH6250" i="1"/>
  <c r="AJ6250" i="1" s="1"/>
  <c r="AH8539" i="1"/>
  <c r="AJ8539" i="1" s="1"/>
  <c r="AH6166" i="1"/>
  <c r="AJ6166" i="1" s="1"/>
  <c r="AH6199" i="1"/>
  <c r="AJ6199" i="1" s="1"/>
  <c r="AH6307" i="1"/>
  <c r="AJ6307" i="1" s="1"/>
  <c r="AH6314" i="1"/>
  <c r="AJ6314" i="1" s="1"/>
  <c r="AH6146" i="1"/>
  <c r="AJ6146" i="1" s="1"/>
  <c r="AH7625" i="1"/>
  <c r="AJ7625" i="1" s="1"/>
  <c r="AH5694" i="1"/>
  <c r="AJ5694" i="1" s="1"/>
  <c r="AH11222" i="1"/>
  <c r="AJ11222" i="1" s="1"/>
  <c r="AH9806" i="1"/>
  <c r="AJ9806" i="1" s="1"/>
  <c r="AH6920" i="1"/>
  <c r="AJ6920" i="1" s="1"/>
  <c r="AH9982" i="1"/>
  <c r="AJ9982" i="1" s="1"/>
  <c r="AH10315" i="1"/>
  <c r="AJ10315" i="1" s="1"/>
  <c r="AH10898" i="1"/>
  <c r="AJ10898" i="1" s="1"/>
  <c r="AH11247" i="1"/>
  <c r="AJ11247" i="1" s="1"/>
  <c r="AH7720" i="1"/>
  <c r="AJ7720" i="1" s="1"/>
  <c r="AH4870" i="1"/>
  <c r="AJ4870" i="1" s="1"/>
  <c r="AH7655" i="1"/>
  <c r="AJ7655" i="1" s="1"/>
  <c r="AH7280" i="1"/>
  <c r="AJ7280" i="1" s="1"/>
  <c r="AH6266" i="1"/>
  <c r="AJ6266" i="1" s="1"/>
  <c r="AH8549" i="1"/>
  <c r="AJ8549" i="1" s="1"/>
  <c r="AH5369" i="1"/>
  <c r="AJ5369" i="1" s="1"/>
  <c r="AH6301" i="1"/>
  <c r="AJ6301" i="1" s="1"/>
  <c r="AH8542" i="1"/>
  <c r="AJ8542" i="1" s="1"/>
  <c r="AH6160" i="1"/>
  <c r="AJ6160" i="1" s="1"/>
  <c r="AH6921" i="1"/>
  <c r="AJ6921" i="1" s="1"/>
  <c r="AH6121" i="1"/>
  <c r="AJ6121" i="1" s="1"/>
  <c r="AH6265" i="1"/>
  <c r="AJ6265" i="1" s="1"/>
  <c r="AH6272" i="1"/>
  <c r="AJ6272" i="1" s="1"/>
  <c r="AH8688" i="1"/>
  <c r="AJ8688" i="1" s="1"/>
  <c r="AH9867" i="1"/>
  <c r="AJ9867" i="1" s="1"/>
  <c r="AH7389" i="1"/>
  <c r="AJ7389" i="1" s="1"/>
  <c r="AH7306" i="1"/>
  <c r="AJ7306" i="1" s="1"/>
  <c r="AH8927" i="1"/>
  <c r="AJ8927" i="1" s="1"/>
  <c r="AH8380" i="1"/>
  <c r="AJ8380" i="1" s="1"/>
  <c r="AH9841" i="1"/>
  <c r="AJ9841" i="1" s="1"/>
  <c r="AH8920" i="1"/>
  <c r="AJ8920" i="1" s="1"/>
  <c r="AH8895" i="1"/>
  <c r="AJ8895" i="1" s="1"/>
  <c r="AH8882" i="1"/>
  <c r="AJ8882" i="1" s="1"/>
  <c r="AH8851" i="1"/>
  <c r="AJ8851" i="1" s="1"/>
  <c r="AH8871" i="1"/>
  <c r="AJ8871" i="1" s="1"/>
  <c r="AH6109" i="1"/>
  <c r="AJ6109" i="1" s="1"/>
  <c r="AH6136" i="1"/>
  <c r="AJ6136" i="1" s="1"/>
  <c r="AH6196" i="1"/>
  <c r="AJ6196" i="1" s="1"/>
  <c r="AH8584" i="1"/>
  <c r="AJ8584" i="1" s="1"/>
  <c r="AH8473" i="1"/>
  <c r="AJ8473" i="1" s="1"/>
  <c r="AH8577" i="1"/>
  <c r="AJ8577" i="1" s="1"/>
  <c r="AH5906" i="1"/>
  <c r="AJ5906" i="1" s="1"/>
  <c r="AH8749" i="1"/>
  <c r="AJ8749" i="1" s="1"/>
  <c r="AH5112" i="1"/>
  <c r="AJ5112" i="1" s="1"/>
  <c r="AH9908" i="1"/>
  <c r="AJ9908" i="1" s="1"/>
  <c r="AH8049" i="1"/>
  <c r="AJ8049" i="1" s="1"/>
  <c r="AH4523" i="1"/>
  <c r="AJ4523" i="1" s="1"/>
  <c r="AH7900" i="1"/>
  <c r="AJ7900" i="1" s="1"/>
  <c r="AH8172" i="1"/>
  <c r="AJ8172" i="1" s="1"/>
  <c r="AH7498" i="1"/>
  <c r="AJ7498" i="1" s="1"/>
  <c r="AH5598" i="1"/>
  <c r="AJ5598" i="1" s="1"/>
  <c r="AH5594" i="1"/>
  <c r="AJ5594" i="1" s="1"/>
  <c r="AH9172" i="1"/>
  <c r="AJ9172" i="1" s="1"/>
  <c r="AH7688" i="1"/>
  <c r="AJ7688" i="1" s="1"/>
  <c r="AH8422" i="1"/>
  <c r="AJ8422" i="1" s="1"/>
  <c r="AH5803" i="1"/>
  <c r="AJ5803" i="1" s="1"/>
  <c r="AH7652" i="1"/>
  <c r="AJ7652" i="1" s="1"/>
  <c r="AH6027" i="1"/>
  <c r="AJ6027" i="1" s="1"/>
  <c r="AH9044" i="1"/>
  <c r="AJ9044" i="1" s="1"/>
  <c r="AH5148" i="1"/>
  <c r="AJ5148" i="1" s="1"/>
  <c r="AH7492" i="1"/>
  <c r="AJ7492" i="1" s="1"/>
  <c r="AH7530" i="1"/>
  <c r="AJ7530" i="1" s="1"/>
  <c r="AH9153" i="1"/>
  <c r="AJ9153" i="1" s="1"/>
  <c r="AH6174" i="1"/>
  <c r="AJ6174" i="1" s="1"/>
  <c r="AH8670" i="1"/>
  <c r="AJ8670" i="1" s="1"/>
  <c r="AH9604" i="1"/>
  <c r="AJ9604" i="1" s="1"/>
  <c r="AH5755" i="1"/>
  <c r="AJ5755" i="1" s="1"/>
  <c r="AH9160" i="1"/>
  <c r="AJ9160" i="1" s="1"/>
  <c r="AH11042" i="1"/>
  <c r="AJ11042" i="1" s="1"/>
  <c r="AH11014" i="1"/>
  <c r="AJ11014" i="1" s="1"/>
  <c r="AH9039" i="1"/>
  <c r="AJ9039" i="1" s="1"/>
  <c r="AH8523" i="1"/>
  <c r="AJ8523" i="1" s="1"/>
  <c r="AH4645" i="1"/>
  <c r="AJ4645" i="1" s="1"/>
  <c r="AH10787" i="1"/>
  <c r="AJ10787" i="1" s="1"/>
  <c r="AH8421" i="1"/>
  <c r="AJ8421" i="1" s="1"/>
  <c r="AH8139" i="1"/>
  <c r="AJ8139" i="1" s="1"/>
  <c r="AH7569" i="1"/>
  <c r="AJ7569" i="1" s="1"/>
  <c r="AH7888" i="1"/>
  <c r="AJ7888" i="1" s="1"/>
  <c r="AH10694" i="1"/>
  <c r="AJ10694" i="1" s="1"/>
  <c r="AH10883" i="1"/>
  <c r="AJ10883" i="1" s="1"/>
  <c r="AH8125" i="1"/>
  <c r="AJ8125" i="1" s="1"/>
  <c r="AH6406" i="1"/>
  <c r="AJ6406" i="1" s="1"/>
  <c r="AH10457" i="1"/>
  <c r="AJ10457" i="1" s="1"/>
  <c r="AH8334" i="1"/>
  <c r="AJ8334" i="1" s="1"/>
  <c r="AH9890" i="1"/>
  <c r="AJ9890" i="1" s="1"/>
  <c r="AH10463" i="1"/>
  <c r="AJ10463" i="1" s="1"/>
  <c r="AH7574" i="1"/>
  <c r="AJ7574" i="1" s="1"/>
  <c r="AH8274" i="1"/>
  <c r="AJ8274" i="1" s="1"/>
  <c r="AH3761" i="1"/>
  <c r="AJ3761" i="1" s="1"/>
  <c r="AH6625" i="1"/>
  <c r="AJ6625" i="1" s="1"/>
  <c r="AH6230" i="1"/>
  <c r="AJ6230" i="1" s="1"/>
  <c r="AH7268" i="1"/>
  <c r="AJ7268" i="1" s="1"/>
  <c r="AH10851" i="1"/>
  <c r="AJ10851" i="1" s="1"/>
  <c r="AH5792" i="1"/>
  <c r="AJ5792" i="1" s="1"/>
  <c r="AH3653" i="1"/>
  <c r="AJ3653" i="1" s="1"/>
  <c r="AH10515" i="1"/>
  <c r="AJ10515" i="1" s="1"/>
  <c r="AH11216" i="1"/>
  <c r="AJ11216" i="1" s="1"/>
  <c r="AH5720" i="1"/>
  <c r="AJ5720" i="1" s="1"/>
  <c r="AH9751" i="1"/>
  <c r="AJ9751" i="1" s="1"/>
  <c r="AH10680" i="1"/>
  <c r="AJ10680" i="1" s="1"/>
  <c r="AH4718" i="1"/>
  <c r="AJ4718" i="1" s="1"/>
  <c r="AH7977" i="1"/>
  <c r="AJ7977" i="1" s="1"/>
  <c r="AH8800" i="1"/>
  <c r="AJ8800" i="1" s="1"/>
  <c r="AH9271" i="1"/>
  <c r="AJ9271" i="1" s="1"/>
  <c r="AH7707" i="1"/>
  <c r="AJ7707" i="1" s="1"/>
  <c r="AH4227" i="1"/>
  <c r="AJ4227" i="1" s="1"/>
  <c r="AH10653" i="1"/>
  <c r="AJ10653" i="1" s="1"/>
  <c r="AH6906" i="1"/>
  <c r="AJ6906" i="1" s="1"/>
  <c r="AH6641" i="1"/>
  <c r="AJ6641" i="1" s="1"/>
  <c r="AH8716" i="1"/>
  <c r="AJ8716" i="1" s="1"/>
  <c r="AH5779" i="1"/>
  <c r="AJ5779" i="1" s="1"/>
  <c r="AH8326" i="1"/>
  <c r="AJ8326" i="1" s="1"/>
  <c r="AH9303" i="1"/>
  <c r="AJ9303" i="1" s="1"/>
  <c r="AH6529" i="1"/>
  <c r="AJ6529" i="1" s="1"/>
  <c r="AH6514" i="1"/>
  <c r="AJ6514" i="1" s="1"/>
  <c r="AH10643" i="1"/>
  <c r="AJ10643" i="1" s="1"/>
  <c r="AH9386" i="1"/>
  <c r="AJ9386" i="1" s="1"/>
  <c r="AH6534" i="1"/>
  <c r="AJ6534" i="1" s="1"/>
  <c r="AH7906" i="1"/>
  <c r="AJ7906" i="1" s="1"/>
  <c r="AH6390" i="1"/>
  <c r="AJ6390" i="1" s="1"/>
  <c r="AH7478" i="1"/>
  <c r="AJ7478" i="1" s="1"/>
  <c r="AH8623" i="1"/>
  <c r="AJ8623" i="1" s="1"/>
  <c r="AH7880" i="1"/>
  <c r="AJ7880" i="1" s="1"/>
  <c r="AH3826" i="1"/>
  <c r="AJ3826" i="1" s="1"/>
  <c r="AH11217" i="1"/>
  <c r="AJ11217" i="1" s="1"/>
  <c r="AH9342" i="1"/>
  <c r="AJ9342" i="1" s="1"/>
  <c r="AH9337" i="1"/>
  <c r="AJ9337" i="1" s="1"/>
  <c r="AH9787" i="1"/>
  <c r="AJ9787" i="1" s="1"/>
  <c r="AH10867" i="1"/>
  <c r="AJ10867" i="1" s="1"/>
  <c r="AH9293" i="1"/>
  <c r="AJ9293" i="1" s="1"/>
  <c r="AH9930" i="1"/>
  <c r="AJ9930" i="1" s="1"/>
  <c r="AH5805" i="1"/>
  <c r="AJ5805" i="1" s="1"/>
  <c r="AH9124" i="1"/>
  <c r="AJ9124" i="1" s="1"/>
  <c r="AH9126" i="1"/>
  <c r="AJ9126" i="1" s="1"/>
  <c r="AH9703" i="1"/>
  <c r="AJ9703" i="1" s="1"/>
  <c r="AH5782" i="1"/>
  <c r="AJ5782" i="1" s="1"/>
  <c r="AH2514" i="1"/>
  <c r="AJ2514" i="1" s="1"/>
  <c r="AH6735" i="1"/>
  <c r="AJ6735" i="1" s="1"/>
  <c r="AH4385" i="1"/>
  <c r="AJ4385" i="1" s="1"/>
  <c r="AH4380" i="1"/>
  <c r="AJ4380" i="1" s="1"/>
  <c r="AH7201" i="1"/>
  <c r="AJ7201" i="1" s="1"/>
  <c r="AH7955" i="1"/>
  <c r="AJ7955" i="1" s="1"/>
  <c r="AH7765" i="1"/>
  <c r="AJ7765" i="1" s="1"/>
  <c r="AH5292" i="1"/>
  <c r="AJ5292" i="1" s="1"/>
  <c r="AH9072" i="1"/>
  <c r="AJ9072" i="1" s="1"/>
  <c r="AH11098" i="1"/>
  <c r="AJ11098" i="1" s="1"/>
  <c r="AH7793" i="1"/>
  <c r="AJ7793" i="1" s="1"/>
  <c r="AH7257" i="1"/>
  <c r="AJ7257" i="1" s="1"/>
  <c r="AH4788" i="1"/>
  <c r="AJ4788" i="1" s="1"/>
  <c r="AH10415" i="1"/>
  <c r="AJ10415" i="1" s="1"/>
  <c r="AH2150" i="1"/>
  <c r="AJ2150" i="1" s="1"/>
  <c r="AH2135" i="1"/>
  <c r="AJ2135" i="1" s="1"/>
  <c r="AH10392" i="1"/>
  <c r="AJ10392" i="1" s="1"/>
  <c r="AH9975" i="1"/>
  <c r="AJ9975" i="1" s="1"/>
  <c r="AH7385" i="1"/>
  <c r="AJ7385" i="1" s="1"/>
  <c r="AH3268" i="1"/>
  <c r="AJ3268" i="1" s="1"/>
  <c r="AH2160" i="1"/>
  <c r="AJ2160" i="1" s="1"/>
  <c r="AH2412" i="1"/>
  <c r="AJ2412" i="1" s="1"/>
  <c r="AH6680" i="1"/>
  <c r="AJ6680" i="1" s="1"/>
  <c r="AH6812" i="1"/>
  <c r="AJ6812" i="1" s="1"/>
  <c r="AH6702" i="1"/>
  <c r="AJ6702" i="1" s="1"/>
  <c r="AH7487" i="1"/>
  <c r="AJ7487" i="1" s="1"/>
  <c r="AH9711" i="1"/>
  <c r="AJ9711" i="1" s="1"/>
  <c r="AH10114" i="1"/>
  <c r="AJ10114" i="1" s="1"/>
  <c r="AH2114" i="1"/>
  <c r="AJ2114" i="1" s="1"/>
  <c r="AH2039" i="1"/>
  <c r="AJ2039" i="1" s="1"/>
  <c r="AH10396" i="1"/>
  <c r="AJ10396" i="1" s="1"/>
  <c r="AH2219" i="1"/>
  <c r="AJ2219" i="1" s="1"/>
  <c r="AH2214" i="1"/>
  <c r="AJ2214" i="1" s="1"/>
  <c r="AH8440" i="1"/>
  <c r="AJ8440" i="1" s="1"/>
  <c r="AH2535" i="1"/>
  <c r="AJ2535" i="1" s="1"/>
  <c r="AH3786" i="1"/>
  <c r="AJ3786" i="1" s="1"/>
  <c r="AH7017" i="1"/>
  <c r="AJ7017" i="1" s="1"/>
  <c r="AH5308" i="1"/>
  <c r="AJ5308" i="1" s="1"/>
  <c r="AH4288" i="1"/>
  <c r="AJ4288" i="1" s="1"/>
  <c r="AH3749" i="1"/>
  <c r="AJ3749" i="1" s="1"/>
  <c r="AH8992" i="1"/>
  <c r="AJ8992" i="1" s="1"/>
  <c r="AH9454" i="1"/>
  <c r="AJ9454" i="1" s="1"/>
  <c r="AH7544" i="1"/>
  <c r="AJ7544" i="1" s="1"/>
  <c r="AH9351" i="1"/>
  <c r="AJ9351" i="1" s="1"/>
  <c r="AH9464" i="1"/>
  <c r="AJ9464" i="1" s="1"/>
  <c r="AH11064" i="1"/>
  <c r="AJ11064" i="1" s="1"/>
  <c r="AH7176" i="1"/>
  <c r="AJ7176" i="1" s="1"/>
  <c r="AH11054" i="1"/>
  <c r="AJ11054" i="1" s="1"/>
  <c r="AH6343" i="1"/>
  <c r="AJ6343" i="1" s="1"/>
  <c r="AH86" i="1"/>
  <c r="AJ86" i="1" s="1"/>
  <c r="AH176" i="1"/>
  <c r="AJ176" i="1" s="1"/>
  <c r="AH26" i="1"/>
  <c r="AJ26" i="1" s="1"/>
  <c r="AH175" i="1"/>
  <c r="AJ175" i="1" s="1"/>
  <c r="AH12" i="1"/>
  <c r="AJ12" i="1" s="1"/>
  <c r="AH191" i="1"/>
  <c r="AJ191" i="1" s="1"/>
  <c r="AH152" i="1"/>
  <c r="AJ152" i="1" s="1"/>
  <c r="AH40" i="1"/>
  <c r="AJ40" i="1" s="1"/>
  <c r="AH164" i="1"/>
  <c r="AJ164" i="1" s="1"/>
  <c r="AH180" i="1"/>
  <c r="AJ180" i="1" s="1"/>
  <c r="AH165" i="1"/>
  <c r="AJ165" i="1" s="1"/>
  <c r="AH33" i="1"/>
  <c r="AJ33" i="1" s="1"/>
  <c r="AH23" i="1"/>
  <c r="AJ23" i="1" s="1"/>
  <c r="AH37" i="1"/>
  <c r="AJ37" i="1" s="1"/>
  <c r="AH8" i="1"/>
  <c r="AJ8" i="1" s="1"/>
  <c r="AH138" i="1"/>
  <c r="AJ138" i="1" s="1"/>
  <c r="AH80" i="1"/>
  <c r="AJ80" i="1" s="1"/>
  <c r="AH16" i="1"/>
  <c r="AJ16" i="1" s="1"/>
  <c r="AH132" i="1"/>
  <c r="AJ132" i="1" s="1"/>
  <c r="AH192" i="1"/>
  <c r="AJ192" i="1" s="1"/>
  <c r="AH145" i="1"/>
  <c r="AJ145" i="1" s="1"/>
  <c r="AH55" i="1"/>
  <c r="AJ55" i="1" s="1"/>
  <c r="AH199" i="1"/>
  <c r="AJ199" i="1" s="1"/>
  <c r="AH154" i="1"/>
  <c r="AJ154" i="1" s="1"/>
  <c r="AH178" i="1"/>
  <c r="AJ178" i="1" s="1"/>
  <c r="AH15" i="1"/>
  <c r="AJ15" i="1" s="1"/>
  <c r="AH113" i="1"/>
  <c r="AJ113" i="1" s="1"/>
  <c r="AH91" i="1"/>
  <c r="AJ91" i="1" s="1"/>
  <c r="AH89" i="1"/>
  <c r="AJ89" i="1" s="1"/>
  <c r="AH10" i="1"/>
  <c r="AJ10" i="1" s="1"/>
  <c r="AH196" i="1"/>
  <c r="AJ196" i="1" s="1"/>
  <c r="AH151" i="1"/>
  <c r="AJ151" i="1" s="1"/>
  <c r="AH187" i="1"/>
  <c r="AJ187" i="1" s="1"/>
  <c r="AH179" i="1"/>
  <c r="AJ179" i="1" s="1"/>
  <c r="AH14" i="1"/>
  <c r="AJ14" i="1" s="1"/>
  <c r="AH130" i="1"/>
  <c r="AJ130" i="1" s="1"/>
  <c r="AH205" i="1"/>
  <c r="AJ205" i="1" s="1"/>
  <c r="AH6357" i="1"/>
  <c r="AJ6357" i="1" s="1"/>
  <c r="AH1858" i="1"/>
  <c r="AJ1858" i="1" s="1"/>
  <c r="AH1852" i="1"/>
  <c r="AJ1852" i="1" s="1"/>
  <c r="AH8035" i="1"/>
  <c r="AJ8035" i="1" s="1"/>
  <c r="AH10832" i="1"/>
  <c r="AJ10832" i="1" s="1"/>
  <c r="AH10587" i="1"/>
  <c r="AJ10587" i="1" s="1"/>
  <c r="AH10837" i="1"/>
  <c r="AJ10837" i="1" s="1"/>
  <c r="AH5689" i="1"/>
  <c r="AJ5689" i="1" s="1"/>
  <c r="AH6346" i="1"/>
  <c r="AJ6346" i="1" s="1"/>
  <c r="AH10146" i="1"/>
  <c r="AJ10146" i="1" s="1"/>
  <c r="AH6221" i="1"/>
  <c r="AJ6221" i="1" s="1"/>
  <c r="AH6295" i="1"/>
  <c r="AJ6295" i="1" s="1"/>
  <c r="AH6244" i="1"/>
  <c r="AJ6244" i="1" s="1"/>
  <c r="AH6100" i="1"/>
  <c r="AJ6100" i="1" s="1"/>
  <c r="AH8682" i="1"/>
  <c r="AJ8682" i="1" s="1"/>
  <c r="AH6236" i="1"/>
  <c r="AJ6236" i="1" s="1"/>
  <c r="AH8689" i="1"/>
  <c r="AJ8689" i="1" s="1"/>
  <c r="AH6116" i="1"/>
  <c r="AJ6116" i="1" s="1"/>
  <c r="AH6089" i="1"/>
  <c r="AJ6089" i="1" s="1"/>
  <c r="AH7398" i="1"/>
  <c r="AJ7398" i="1" s="1"/>
  <c r="AH6132" i="1"/>
  <c r="AJ6132" i="1" s="1"/>
  <c r="AH7867" i="1"/>
  <c r="AJ7867" i="1" s="1"/>
  <c r="AH8970" i="1"/>
  <c r="AJ8970" i="1" s="1"/>
  <c r="AH8374" i="1"/>
  <c r="AJ8374" i="1" s="1"/>
  <c r="AH7931" i="1"/>
  <c r="AJ7931" i="1" s="1"/>
  <c r="AH8480" i="1"/>
  <c r="AJ8480" i="1" s="1"/>
  <c r="AH8757" i="1"/>
  <c r="AJ8757" i="1" s="1"/>
  <c r="AH8898" i="1"/>
  <c r="AJ8898" i="1" s="1"/>
  <c r="AH8884" i="1"/>
  <c r="AJ8884" i="1" s="1"/>
  <c r="AH8863" i="1"/>
  <c r="AJ8863" i="1" s="1"/>
  <c r="AH6114" i="1"/>
  <c r="AJ6114" i="1" s="1"/>
  <c r="AH6175" i="1"/>
  <c r="AJ6175" i="1" s="1"/>
  <c r="AH8508" i="1"/>
  <c r="AJ8508" i="1" s="1"/>
  <c r="AH8570" i="1"/>
  <c r="AJ8570" i="1" s="1"/>
  <c r="AH2658" i="1"/>
  <c r="AJ2658" i="1" s="1"/>
  <c r="AH8743" i="1"/>
  <c r="AJ8743" i="1" s="1"/>
  <c r="AH7983" i="1"/>
  <c r="AJ7983" i="1" s="1"/>
  <c r="AH8349" i="1"/>
  <c r="AJ8349" i="1" s="1"/>
  <c r="AH9794" i="1"/>
  <c r="AJ9794" i="1" s="1"/>
  <c r="AH8149" i="1"/>
  <c r="AJ8149" i="1" s="1"/>
  <c r="AH9082" i="1"/>
  <c r="AJ9082" i="1" s="1"/>
  <c r="AH8050" i="1"/>
  <c r="AJ8050" i="1" s="1"/>
  <c r="AH8997" i="1"/>
  <c r="AJ8997" i="1" s="1"/>
  <c r="AH4526" i="1"/>
  <c r="AJ4526" i="1" s="1"/>
  <c r="AH7353" i="1"/>
  <c r="AJ7353" i="1" s="1"/>
  <c r="AH7356" i="1"/>
  <c r="AJ7356" i="1" s="1"/>
  <c r="AH9157" i="1"/>
  <c r="AJ9157" i="1" s="1"/>
  <c r="AH7497" i="1"/>
  <c r="AJ7497" i="1" s="1"/>
  <c r="AH8601" i="1"/>
  <c r="AJ8601" i="1" s="1"/>
  <c r="AH9843" i="1"/>
  <c r="AJ9843" i="1" s="1"/>
  <c r="AH8423" i="1"/>
  <c r="AJ8423" i="1" s="1"/>
  <c r="AH5139" i="1"/>
  <c r="AJ5139" i="1" s="1"/>
  <c r="AH7459" i="1"/>
  <c r="AJ7459" i="1" s="1"/>
  <c r="AH7670" i="1"/>
  <c r="AJ7670" i="1" s="1"/>
  <c r="AH6204" i="1"/>
  <c r="AJ6204" i="1" s="1"/>
  <c r="AH7540" i="1"/>
  <c r="AJ7540" i="1" s="1"/>
  <c r="AH7580" i="1"/>
  <c r="AJ7580" i="1" s="1"/>
  <c r="AH7345" i="1"/>
  <c r="AJ7345" i="1" s="1"/>
  <c r="AH5102" i="1"/>
  <c r="AJ5102" i="1" s="1"/>
  <c r="AH8171" i="1"/>
  <c r="AJ8171" i="1" s="1"/>
  <c r="AH4361" i="1"/>
  <c r="AJ4361" i="1" s="1"/>
  <c r="AH7534" i="1"/>
  <c r="AJ7534" i="1" s="1"/>
  <c r="AH7461" i="1"/>
  <c r="AJ7461" i="1" s="1"/>
  <c r="AH9065" i="1"/>
  <c r="AJ9065" i="1" s="1"/>
  <c r="AH5938" i="1"/>
  <c r="AJ5938" i="1" s="1"/>
  <c r="AH6115" i="1"/>
  <c r="AJ6115" i="1" s="1"/>
  <c r="AH9162" i="1"/>
  <c r="AJ9162" i="1" s="1"/>
  <c r="AH11284" i="1"/>
  <c r="AJ11284" i="1" s="1"/>
  <c r="AH9053" i="1"/>
  <c r="AJ9053" i="1" s="1"/>
  <c r="AH11039" i="1"/>
  <c r="AJ11039" i="1" s="1"/>
  <c r="AH9042" i="1"/>
  <c r="AJ9042" i="1" s="1"/>
  <c r="AH2695" i="1"/>
  <c r="AJ2695" i="1" s="1"/>
  <c r="AH8667" i="1"/>
  <c r="AJ8667" i="1" s="1"/>
  <c r="AH10709" i="1"/>
  <c r="AJ10709" i="1" s="1"/>
  <c r="AH9197" i="1"/>
  <c r="AJ9197" i="1" s="1"/>
  <c r="AH8363" i="1"/>
  <c r="AJ8363" i="1" s="1"/>
  <c r="AH6334" i="1"/>
  <c r="AJ6334" i="1" s="1"/>
  <c r="AH3063" i="1"/>
  <c r="AJ3063" i="1" s="1"/>
  <c r="AH11057" i="1"/>
  <c r="AJ11057" i="1" s="1"/>
  <c r="AH5462" i="1"/>
  <c r="AJ5462" i="1" s="1"/>
  <c r="AH10786" i="1"/>
  <c r="AJ10786" i="1" s="1"/>
  <c r="AH10253" i="1"/>
  <c r="AJ10253" i="1" s="1"/>
  <c r="AH9491" i="1"/>
  <c r="AJ9491" i="1" s="1"/>
  <c r="AH10544" i="1"/>
  <c r="AJ10544" i="1" s="1"/>
  <c r="AH10525" i="1"/>
  <c r="AJ10525" i="1" s="1"/>
  <c r="AH9348" i="1"/>
  <c r="AJ9348" i="1" s="1"/>
  <c r="AH6943" i="1"/>
  <c r="AJ6943" i="1" s="1"/>
  <c r="AH10488" i="1"/>
  <c r="AJ10488" i="1" s="1"/>
  <c r="AH5381" i="1"/>
  <c r="AJ5381" i="1" s="1"/>
  <c r="AH5404" i="1"/>
  <c r="AJ5404" i="1" s="1"/>
  <c r="AH6358" i="1"/>
  <c r="AJ6358" i="1" s="1"/>
  <c r="AH8135" i="1"/>
  <c r="AJ8135" i="1" s="1"/>
  <c r="AH1935" i="1"/>
  <c r="AJ1935" i="1" s="1"/>
  <c r="AH2026" i="1"/>
  <c r="AJ2026" i="1" s="1"/>
  <c r="AH1968" i="1"/>
  <c r="AJ1968" i="1" s="1"/>
  <c r="AH2004" i="1"/>
  <c r="AJ2004" i="1" s="1"/>
  <c r="AH1871" i="1"/>
  <c r="AJ1871" i="1" s="1"/>
  <c r="AH1984" i="1"/>
  <c r="AJ1984" i="1" s="1"/>
  <c r="AH10842" i="1"/>
  <c r="AJ10842" i="1" s="1"/>
  <c r="AH10828" i="1"/>
  <c r="AJ10828" i="1" s="1"/>
  <c r="AH4838" i="1"/>
  <c r="AJ4838" i="1" s="1"/>
  <c r="AH4179" i="1"/>
  <c r="AJ4179" i="1" s="1"/>
  <c r="AH10290" i="1"/>
  <c r="AJ10290" i="1" s="1"/>
  <c r="AH5654" i="1"/>
  <c r="AJ5654" i="1" s="1"/>
  <c r="AH1956" i="1"/>
  <c r="AJ1956" i="1" s="1"/>
  <c r="AH7746" i="1"/>
  <c r="AJ7746" i="1" s="1"/>
  <c r="AH6148" i="1"/>
  <c r="AJ6148" i="1" s="1"/>
  <c r="AH10231" i="1"/>
  <c r="AJ10231" i="1" s="1"/>
  <c r="AH6290" i="1"/>
  <c r="AJ6290" i="1" s="1"/>
  <c r="AH6086" i="1"/>
  <c r="AJ6086" i="1" s="1"/>
  <c r="AH8680" i="1"/>
  <c r="AJ8680" i="1" s="1"/>
  <c r="AH6233" i="1"/>
  <c r="AJ6233" i="1" s="1"/>
  <c r="AH6145" i="1"/>
  <c r="AJ6145" i="1" s="1"/>
  <c r="AH6305" i="1"/>
  <c r="AJ6305" i="1" s="1"/>
  <c r="AH6308" i="1"/>
  <c r="AJ6308" i="1" s="1"/>
  <c r="AH8552" i="1"/>
  <c r="AJ8552" i="1" s="1"/>
  <c r="AH7287" i="1"/>
  <c r="AJ7287" i="1" s="1"/>
  <c r="AH3778" i="1"/>
  <c r="AJ3778" i="1" s="1"/>
  <c r="AH1846" i="1"/>
  <c r="AJ1846" i="1" s="1"/>
  <c r="AH1863" i="1"/>
  <c r="AJ1863" i="1" s="1"/>
  <c r="AH1958" i="1"/>
  <c r="AJ1958" i="1" s="1"/>
  <c r="AH1932" i="1"/>
  <c r="AJ1932" i="1" s="1"/>
  <c r="AH9801" i="1"/>
  <c r="AJ9801" i="1" s="1"/>
  <c r="AH7699" i="1"/>
  <c r="AJ7699" i="1" s="1"/>
  <c r="AH10833" i="1"/>
  <c r="AJ10833" i="1" s="1"/>
  <c r="AH4840" i="1"/>
  <c r="AJ4840" i="1" s="1"/>
  <c r="AH10294" i="1"/>
  <c r="AJ10294" i="1" s="1"/>
  <c r="AH2939" i="1"/>
  <c r="AJ2939" i="1" s="1"/>
  <c r="AH7264" i="1"/>
  <c r="AJ7264" i="1" s="1"/>
  <c r="AH6205" i="1"/>
  <c r="AJ6205" i="1" s="1"/>
  <c r="AH8541" i="1"/>
  <c r="AJ8541" i="1" s="1"/>
  <c r="AH6253" i="1"/>
  <c r="AJ6253" i="1" s="1"/>
  <c r="AH8538" i="1"/>
  <c r="AJ8538" i="1" s="1"/>
  <c r="AH6170" i="1"/>
  <c r="AJ6170" i="1" s="1"/>
  <c r="AH6302" i="1"/>
  <c r="AJ6302" i="1" s="1"/>
  <c r="AH6173" i="1"/>
  <c r="AJ6173" i="1" s="1"/>
  <c r="AH6267" i="1"/>
  <c r="AJ6267" i="1" s="1"/>
  <c r="AH6278" i="1"/>
  <c r="AJ6278" i="1" s="1"/>
  <c r="AH5195" i="1"/>
  <c r="AJ5195" i="1" s="1"/>
  <c r="AH8546" i="1"/>
  <c r="AJ8546" i="1" s="1"/>
  <c r="AH4863" i="1"/>
  <c r="AJ4863" i="1" s="1"/>
  <c r="AH6113" i="1"/>
  <c r="AJ6113" i="1" s="1"/>
  <c r="AH7516" i="1"/>
  <c r="AJ7516" i="1" s="1"/>
  <c r="AH4674" i="1"/>
  <c r="AJ4674" i="1" s="1"/>
  <c r="AH9736" i="1"/>
  <c r="AJ9736" i="1" s="1"/>
  <c r="AH9273" i="1"/>
  <c r="AJ9273" i="1" s="1"/>
  <c r="AH10830" i="1"/>
  <c r="AJ10830" i="1" s="1"/>
  <c r="AH4836" i="1"/>
  <c r="AJ4836" i="1" s="1"/>
  <c r="AH6787" i="1"/>
  <c r="AJ6787" i="1" s="1"/>
  <c r="AH10292" i="1"/>
  <c r="AJ10292" i="1" s="1"/>
  <c r="AH6932" i="1"/>
  <c r="AJ6932" i="1" s="1"/>
  <c r="AH6201" i="1"/>
  <c r="AJ6201" i="1" s="1"/>
  <c r="AH6213" i="1"/>
  <c r="AJ6213" i="1" s="1"/>
  <c r="AH6104" i="1"/>
  <c r="AJ6104" i="1" s="1"/>
  <c r="AH6296" i="1"/>
  <c r="AJ6296" i="1" s="1"/>
  <c r="AH6252" i="1"/>
  <c r="AJ6252" i="1" s="1"/>
  <c r="AH8220" i="1"/>
  <c r="AJ8220" i="1" s="1"/>
  <c r="AH8534" i="1"/>
  <c r="AJ8534" i="1" s="1"/>
  <c r="AH8683" i="1"/>
  <c r="AJ8683" i="1" s="1"/>
  <c r="AH6282" i="1"/>
  <c r="AJ6282" i="1" s="1"/>
  <c r="AH8679" i="1"/>
  <c r="AJ8679" i="1" s="1"/>
  <c r="AH8531" i="1"/>
  <c r="AJ8531" i="1" s="1"/>
  <c r="AH7526" i="1"/>
  <c r="AJ7526" i="1" s="1"/>
  <c r="AH6350" i="1"/>
  <c r="AJ6350" i="1" s="1"/>
  <c r="AH6119" i="1"/>
  <c r="AJ6119" i="1" s="1"/>
  <c r="AH7396" i="1"/>
  <c r="AJ7396" i="1" s="1"/>
  <c r="AH9817" i="1"/>
  <c r="AJ9817" i="1" s="1"/>
  <c r="AH7311" i="1"/>
  <c r="AJ7311" i="1" s="1"/>
  <c r="AH6124" i="1"/>
  <c r="AJ6124" i="1" s="1"/>
  <c r="AH7871" i="1"/>
  <c r="AJ7871" i="1" s="1"/>
  <c r="AH8197" i="1"/>
  <c r="AJ8197" i="1" s="1"/>
  <c r="AH4396" i="1"/>
  <c r="AJ4396" i="1" s="1"/>
  <c r="AH8888" i="1"/>
  <c r="AJ8888" i="1" s="1"/>
  <c r="AH8848" i="1"/>
  <c r="AJ8848" i="1" s="1"/>
  <c r="AH8868" i="1"/>
  <c r="AJ8868" i="1" s="1"/>
  <c r="AH5632" i="1"/>
  <c r="AJ5632" i="1" s="1"/>
  <c r="AH6181" i="1"/>
  <c r="AJ6181" i="1" s="1"/>
  <c r="AH6156" i="1"/>
  <c r="AJ6156" i="1" s="1"/>
  <c r="AH8475" i="1"/>
  <c r="AJ8475" i="1" s="1"/>
  <c r="AH8590" i="1"/>
  <c r="AJ8590" i="1" s="1"/>
  <c r="AH6940" i="1"/>
  <c r="AJ6940" i="1" s="1"/>
  <c r="AH8179" i="1"/>
  <c r="AJ8179" i="1" s="1"/>
  <c r="AH8039" i="1"/>
  <c r="AJ8039" i="1" s="1"/>
  <c r="AH8036" i="1"/>
  <c r="AJ8036" i="1" s="1"/>
  <c r="AH7967" i="1"/>
  <c r="AJ7967" i="1" s="1"/>
  <c r="AH8015" i="1"/>
  <c r="AJ8015" i="1" s="1"/>
  <c r="AH9195" i="1"/>
  <c r="AJ9195" i="1" s="1"/>
  <c r="AH7584" i="1"/>
  <c r="AJ7584" i="1" s="1"/>
  <c r="AH9159" i="1"/>
  <c r="AJ9159" i="1" s="1"/>
  <c r="AH5753" i="1"/>
  <c r="AJ5753" i="1" s="1"/>
  <c r="AH9793" i="1"/>
  <c r="AJ9793" i="1" s="1"/>
  <c r="AH5914" i="1"/>
  <c r="AJ5914" i="1" s="1"/>
  <c r="AH8424" i="1"/>
  <c r="AJ8424" i="1" s="1"/>
  <c r="AH7826" i="1"/>
  <c r="AJ7826" i="1" s="1"/>
  <c r="AH10793" i="1"/>
  <c r="AJ10793" i="1" s="1"/>
  <c r="AH10225" i="1"/>
  <c r="AJ10225" i="1" s="1"/>
  <c r="AH7506" i="1"/>
  <c r="AJ7506" i="1" s="1"/>
  <c r="AH9034" i="1"/>
  <c r="AJ9034" i="1" s="1"/>
  <c r="AH8736" i="1"/>
  <c r="AJ8736" i="1" s="1"/>
  <c r="AH5748" i="1"/>
  <c r="AJ5748" i="1" s="1"/>
  <c r="AH6379" i="1"/>
  <c r="AJ6379" i="1" s="1"/>
  <c r="AH7462" i="1"/>
  <c r="AJ7462" i="1" s="1"/>
  <c r="AH4639" i="1"/>
  <c r="AJ4639" i="1" s="1"/>
  <c r="AH5641" i="1"/>
  <c r="AJ5641" i="1" s="1"/>
  <c r="AH9032" i="1"/>
  <c r="AJ9032" i="1" s="1"/>
  <c r="AH9168" i="1"/>
  <c r="AJ9168" i="1" s="1"/>
  <c r="AH4572" i="1"/>
  <c r="AJ4572" i="1" s="1"/>
  <c r="AH11049" i="1"/>
  <c r="AJ11049" i="1" s="1"/>
  <c r="AH11180" i="1"/>
  <c r="AJ11180" i="1" s="1"/>
  <c r="AH11012" i="1"/>
  <c r="AJ11012" i="1" s="1"/>
  <c r="AH8410" i="1"/>
  <c r="AJ8410" i="1" s="1"/>
  <c r="AH9056" i="1"/>
  <c r="AJ9056" i="1" s="1"/>
  <c r="AH9992" i="1"/>
  <c r="AJ9992" i="1" s="1"/>
  <c r="AH6338" i="1"/>
  <c r="AJ6338" i="1" s="1"/>
  <c r="AH8795" i="1"/>
  <c r="AJ8795" i="1" s="1"/>
  <c r="AH10467" i="1"/>
  <c r="AJ10467" i="1" s="1"/>
  <c r="AH8414" i="1"/>
  <c r="AJ8414" i="1" s="1"/>
  <c r="AH8336" i="1"/>
  <c r="AJ8336" i="1" s="1"/>
  <c r="AH4144" i="1"/>
  <c r="AJ4144" i="1" s="1"/>
  <c r="AH8459" i="1"/>
  <c r="AJ8459" i="1" s="1"/>
  <c r="AH5438" i="1"/>
  <c r="AJ5438" i="1" s="1"/>
  <c r="AH5492" i="1"/>
  <c r="AJ5492" i="1" s="1"/>
  <c r="AH5073" i="1"/>
  <c r="AJ5073" i="1" s="1"/>
  <c r="AH10478" i="1"/>
  <c r="AJ10478" i="1" s="1"/>
  <c r="AH10473" i="1"/>
  <c r="AJ10473" i="1" s="1"/>
  <c r="AH10879" i="1"/>
  <c r="AJ10879" i="1" s="1"/>
  <c r="AH10889" i="1"/>
  <c r="AJ10889" i="1" s="1"/>
  <c r="AH7897" i="1"/>
  <c r="AJ7897" i="1" s="1"/>
  <c r="AH7676" i="1"/>
  <c r="AJ7676" i="1" s="1"/>
  <c r="AH10501" i="1"/>
  <c r="AJ10501" i="1" s="1"/>
  <c r="AH10511" i="1"/>
  <c r="AJ10511" i="1" s="1"/>
  <c r="AH3646" i="1"/>
  <c r="AJ3646" i="1" s="1"/>
  <c r="AH3650" i="1"/>
  <c r="AJ3650" i="1" s="1"/>
  <c r="AH10518" i="1"/>
  <c r="AJ10518" i="1" s="1"/>
  <c r="AH10806" i="1"/>
  <c r="AJ10806" i="1" s="1"/>
  <c r="AH9716" i="1"/>
  <c r="AJ9716" i="1" s="1"/>
  <c r="AH7366" i="1"/>
  <c r="AJ7366" i="1" s="1"/>
  <c r="AH10497" i="1"/>
  <c r="AJ10497" i="1" s="1"/>
  <c r="AH6096" i="1"/>
  <c r="AJ6096" i="1" s="1"/>
  <c r="AH8348" i="1"/>
  <c r="AJ8348" i="1" s="1"/>
  <c r="AH5880" i="1"/>
  <c r="AJ5880" i="1" s="1"/>
  <c r="AH4714" i="1"/>
  <c r="AJ4714" i="1" s="1"/>
  <c r="AH7672" i="1"/>
  <c r="AJ7672" i="1" s="1"/>
  <c r="AH4921" i="1"/>
  <c r="AJ4921" i="1" s="1"/>
  <c r="AH6996" i="1"/>
  <c r="AJ6996" i="1" s="1"/>
  <c r="AH4222" i="1"/>
  <c r="AJ4222" i="1" s="1"/>
  <c r="AH8781" i="1"/>
  <c r="AJ8781" i="1" s="1"/>
  <c r="AH11072" i="1"/>
  <c r="AJ11072" i="1" s="1"/>
  <c r="AH8643" i="1"/>
  <c r="AJ8643" i="1" s="1"/>
  <c r="AH6762" i="1"/>
  <c r="AJ6762" i="1" s="1"/>
  <c r="AH5905" i="1"/>
  <c r="AJ5905" i="1" s="1"/>
  <c r="AH6904" i="1"/>
  <c r="AJ6904" i="1" s="1"/>
  <c r="AH8707" i="1"/>
  <c r="AJ8707" i="1" s="1"/>
  <c r="AH8333" i="1"/>
  <c r="AJ8333" i="1" s="1"/>
  <c r="AH6512" i="1"/>
  <c r="AJ6512" i="1" s="1"/>
  <c r="AH4914" i="1"/>
  <c r="AJ4914" i="1" s="1"/>
  <c r="AH4731" i="1"/>
  <c r="AJ4731" i="1" s="1"/>
  <c r="AH3812" i="1"/>
  <c r="AJ3812" i="1" s="1"/>
  <c r="AH11122" i="1"/>
  <c r="AJ11122" i="1" s="1"/>
  <c r="AH7513" i="1"/>
  <c r="AJ7513" i="1" s="1"/>
  <c r="AH7391" i="1"/>
  <c r="AJ7391" i="1" s="1"/>
  <c r="AH7387" i="1"/>
  <c r="AJ7387" i="1" s="1"/>
  <c r="AH8624" i="1"/>
  <c r="AJ8624" i="1" s="1"/>
  <c r="AH8628" i="1"/>
  <c r="AJ8628" i="1" s="1"/>
  <c r="AH6829" i="1"/>
  <c r="AJ6829" i="1" s="1"/>
  <c r="AH5954" i="1"/>
  <c r="AJ5954" i="1" s="1"/>
  <c r="AH9329" i="1"/>
  <c r="AJ9329" i="1" s="1"/>
  <c r="AH9335" i="1"/>
  <c r="AJ9335" i="1" s="1"/>
  <c r="AH2119" i="1"/>
  <c r="AJ2119" i="1" s="1"/>
  <c r="AH7012" i="1"/>
  <c r="AJ7012" i="1" s="1"/>
  <c r="AH9480" i="1"/>
  <c r="AJ9480" i="1" s="1"/>
  <c r="AH7245" i="1"/>
  <c r="AJ7245" i="1" s="1"/>
  <c r="AH9291" i="1"/>
  <c r="AJ9291" i="1" s="1"/>
  <c r="AH2220" i="1"/>
  <c r="AJ2220" i="1" s="1"/>
  <c r="AH5794" i="1"/>
  <c r="AJ5794" i="1" s="1"/>
  <c r="AH9106" i="1"/>
  <c r="AJ9106" i="1" s="1"/>
  <c r="AH9102" i="1"/>
  <c r="AJ9102" i="1" s="1"/>
  <c r="AH3035" i="1"/>
  <c r="AJ3035" i="1" s="1"/>
  <c r="AH10302" i="1"/>
  <c r="AJ10302" i="1" s="1"/>
  <c r="AH4378" i="1"/>
  <c r="AJ4378" i="1" s="1"/>
  <c r="AH6661" i="1"/>
  <c r="AJ6661" i="1" s="1"/>
  <c r="AH6670" i="1"/>
  <c r="AJ6670" i="1" s="1"/>
  <c r="AH2603" i="1"/>
  <c r="AJ2603" i="1" s="1"/>
  <c r="AH7040" i="1"/>
  <c r="AJ7040" i="1" s="1"/>
  <c r="AH2495" i="1"/>
  <c r="AJ2495" i="1" s="1"/>
  <c r="AH2332" i="1"/>
  <c r="AJ2332" i="1" s="1"/>
  <c r="AH10397" i="1"/>
  <c r="AJ10397" i="1" s="1"/>
  <c r="AH2598" i="1"/>
  <c r="AJ2598" i="1" s="1"/>
  <c r="AH9542" i="1"/>
  <c r="AJ9542" i="1" s="1"/>
  <c r="AH10183" i="1"/>
  <c r="AJ10183" i="1" s="1"/>
  <c r="AH7196" i="1"/>
  <c r="AJ7196" i="1" s="1"/>
  <c r="AH2971" i="1"/>
  <c r="AJ2971" i="1" s="1"/>
  <c r="AH7253" i="1"/>
  <c r="AJ7253" i="1" s="1"/>
  <c r="AH4782" i="1"/>
  <c r="AJ4782" i="1" s="1"/>
  <c r="AH4783" i="1"/>
  <c r="AJ4783" i="1" s="1"/>
  <c r="AH10420" i="1"/>
  <c r="AJ10420" i="1" s="1"/>
  <c r="AH11078" i="1"/>
  <c r="AJ11078" i="1" s="1"/>
  <c r="AH11107" i="1"/>
  <c r="AJ11107" i="1" s="1"/>
  <c r="AH8351" i="1"/>
  <c r="AJ8351" i="1" s="1"/>
  <c r="AH7071" i="1"/>
  <c r="AJ7071" i="1" s="1"/>
  <c r="AH7079" i="1"/>
  <c r="AJ7079" i="1" s="1"/>
  <c r="AH8798" i="1"/>
  <c r="AJ8798" i="1" s="1"/>
  <c r="AH6675" i="1"/>
  <c r="AJ6675" i="1" s="1"/>
  <c r="AH7223" i="1"/>
  <c r="AJ7223" i="1" s="1"/>
  <c r="AH7107" i="1"/>
  <c r="AJ7107" i="1" s="1"/>
  <c r="AH3014" i="1"/>
  <c r="AJ3014" i="1" s="1"/>
  <c r="AH10633" i="1"/>
  <c r="AJ10633" i="1" s="1"/>
  <c r="AH3787" i="1"/>
  <c r="AJ3787" i="1" s="1"/>
  <c r="AH10118" i="1"/>
  <c r="AJ10118" i="1" s="1"/>
  <c r="AH10138" i="1"/>
  <c r="AJ10138" i="1" s="1"/>
  <c r="AH8091" i="1"/>
  <c r="AJ8091" i="1" s="1"/>
  <c r="AH7120" i="1"/>
  <c r="AJ7120" i="1" s="1"/>
  <c r="AH9091" i="1"/>
  <c r="AJ9091" i="1" s="1"/>
  <c r="AH3789" i="1"/>
  <c r="AJ3789" i="1" s="1"/>
  <c r="AH2044" i="1"/>
  <c r="AJ2044" i="1" s="1"/>
  <c r="AH7016" i="1"/>
  <c r="AJ7016" i="1" s="1"/>
  <c r="AH5295" i="1"/>
  <c r="AJ5295" i="1" s="1"/>
  <c r="AH4286" i="1"/>
  <c r="AJ4286" i="1" s="1"/>
  <c r="AH3474" i="1"/>
  <c r="AJ3474" i="1" s="1"/>
  <c r="AH5424" i="1"/>
  <c r="AJ5424" i="1" s="1"/>
  <c r="AH9943" i="1"/>
  <c r="AJ9943" i="1" s="1"/>
  <c r="AH4296" i="1"/>
  <c r="AJ4296" i="1" s="1"/>
  <c r="AH9297" i="1"/>
  <c r="AJ9297" i="1" s="1"/>
  <c r="AH2278" i="1"/>
  <c r="AJ2278" i="1" s="1"/>
  <c r="AH9612" i="1"/>
  <c r="AJ9612" i="1" s="1"/>
  <c r="AH7859" i="1"/>
  <c r="AJ7859" i="1" s="1"/>
  <c r="AH6634" i="1"/>
  <c r="AJ6634" i="1" s="1"/>
  <c r="AH11060" i="1"/>
  <c r="AJ11060" i="1" s="1"/>
  <c r="AH11172" i="1"/>
  <c r="AJ11172" i="1" s="1"/>
  <c r="AH94" i="1"/>
  <c r="AJ94" i="1" s="1"/>
  <c r="AH127" i="1"/>
  <c r="AJ127" i="1" s="1"/>
  <c r="AH141" i="1"/>
  <c r="AJ141" i="1" s="1"/>
  <c r="AH41" i="1"/>
  <c r="AJ41" i="1" s="1"/>
  <c r="AH53" i="1"/>
  <c r="AJ53" i="1" s="1"/>
  <c r="AH118" i="1"/>
  <c r="AJ118" i="1" s="1"/>
  <c r="AH114" i="1"/>
  <c r="AJ114" i="1" s="1"/>
  <c r="AH32" i="1"/>
  <c r="AJ32" i="1" s="1"/>
  <c r="AH171" i="1"/>
  <c r="AJ171" i="1" s="1"/>
  <c r="AH170" i="1"/>
  <c r="AJ170" i="1" s="1"/>
  <c r="AH5" i="1"/>
  <c r="AJ5" i="1" s="1"/>
  <c r="AH107" i="1"/>
  <c r="AJ107" i="1" s="1"/>
  <c r="AH13" i="1"/>
  <c r="AJ13" i="1" s="1"/>
  <c r="AH116" i="1"/>
  <c r="AJ116" i="1" s="1"/>
  <c r="AH83" i="1"/>
  <c r="AJ83" i="1" s="1"/>
  <c r="AH147" i="1"/>
  <c r="AJ147" i="1" s="1"/>
  <c r="AH61" i="1"/>
  <c r="AJ61" i="1" s="1"/>
  <c r="AH56" i="1"/>
  <c r="AJ56" i="1" s="1"/>
  <c r="AH159" i="1"/>
  <c r="AJ159" i="1" s="1"/>
  <c r="AH182" i="1"/>
  <c r="AJ182" i="1" s="1"/>
  <c r="AH186" i="1"/>
  <c r="AJ186" i="1" s="1"/>
  <c r="AH108" i="1"/>
  <c r="AJ108" i="1" s="1"/>
  <c r="AH90" i="1"/>
  <c r="AJ90" i="1" s="1"/>
  <c r="AH43" i="1"/>
  <c r="AJ43" i="1" s="1"/>
  <c r="AH70" i="1"/>
  <c r="AJ70" i="1" s="1"/>
  <c r="AH65" i="1"/>
  <c r="AJ65" i="1" s="1"/>
  <c r="AH75" i="1"/>
  <c r="AJ75" i="1" s="1"/>
  <c r="AH47" i="1"/>
  <c r="AJ47" i="1" s="1"/>
  <c r="AH51" i="1"/>
  <c r="AJ51" i="1" s="1"/>
  <c r="AH156" i="1"/>
  <c r="AJ156" i="1" s="1"/>
  <c r="AH137" i="1"/>
  <c r="AJ137" i="1" s="1"/>
  <c r="AH117" i="1"/>
  <c r="AJ117" i="1" s="1"/>
  <c r="AH167" i="1"/>
  <c r="AJ167" i="1" s="1"/>
  <c r="AH6" i="1"/>
  <c r="AJ6" i="1" s="1"/>
  <c r="AH131" i="1"/>
  <c r="AJ131" i="1" s="1"/>
  <c r="AH194" i="1"/>
  <c r="AJ194" i="1" s="1"/>
  <c r="AH52" i="1"/>
  <c r="AJ52" i="1" s="1"/>
  <c r="AH120" i="1"/>
  <c r="AJ120" i="1" s="1"/>
  <c r="AH93" i="1"/>
  <c r="AJ93" i="1" s="1"/>
  <c r="AH139" i="1"/>
  <c r="AJ139" i="1" s="1"/>
  <c r="AH184" i="1"/>
  <c r="AJ184" i="1" s="1"/>
  <c r="AH122" i="1"/>
  <c r="AJ122" i="1" s="1"/>
  <c r="AH9" i="1"/>
  <c r="AJ9" i="1" s="1"/>
  <c r="AH31" i="1"/>
  <c r="AJ31" i="1" s="1"/>
  <c r="AH25" i="1"/>
  <c r="AJ25" i="1" s="1"/>
  <c r="AH39" i="1"/>
  <c r="AJ39" i="1" s="1"/>
  <c r="AH149" i="1"/>
  <c r="AJ149" i="1" s="1"/>
  <c r="AH198" i="1"/>
  <c r="AJ198" i="1" s="1"/>
  <c r="AH10834" i="1"/>
  <c r="AJ10834" i="1" s="1"/>
  <c r="AH1954" i="1"/>
  <c r="AJ1954" i="1" s="1"/>
  <c r="AH9421" i="1"/>
  <c r="AJ9421" i="1" s="1"/>
  <c r="AH7262" i="1"/>
  <c r="AJ7262" i="1" s="1"/>
  <c r="AH6313" i="1"/>
  <c r="AJ6313" i="1" s="1"/>
  <c r="AH6293" i="1"/>
  <c r="AJ6293" i="1" s="1"/>
  <c r="AH6351" i="1"/>
  <c r="AJ6351" i="1" s="1"/>
  <c r="AH6102" i="1"/>
  <c r="AJ6102" i="1" s="1"/>
  <c r="AH8537" i="1"/>
  <c r="AJ8537" i="1" s="1"/>
  <c r="AH6226" i="1"/>
  <c r="AJ6226" i="1" s="1"/>
  <c r="AH6189" i="1"/>
  <c r="AJ6189" i="1" s="1"/>
  <c r="AH5190" i="1"/>
  <c r="AJ5190" i="1" s="1"/>
  <c r="AH7594" i="1"/>
  <c r="AJ7594" i="1" s="1"/>
  <c r="AH9829" i="1"/>
  <c r="AJ9829" i="1" s="1"/>
  <c r="AH8964" i="1"/>
  <c r="AJ8964" i="1" s="1"/>
  <c r="AH8196" i="1"/>
  <c r="AJ8196" i="1" s="1"/>
  <c r="AH6318" i="1"/>
  <c r="AJ6318" i="1" s="1"/>
  <c r="AH4393" i="1"/>
  <c r="AJ4393" i="1" s="1"/>
  <c r="AH4391" i="1"/>
  <c r="AJ4391" i="1" s="1"/>
  <c r="AH7438" i="1"/>
  <c r="AJ7438" i="1" s="1"/>
  <c r="AH8002" i="1"/>
  <c r="AJ8002" i="1" s="1"/>
  <c r="AH6297" i="1"/>
  <c r="AJ6297" i="1" s="1"/>
  <c r="AH6183" i="1"/>
  <c r="AJ6183" i="1" s="1"/>
  <c r="AH6303" i="1"/>
  <c r="AJ6303" i="1" s="1"/>
  <c r="AH8477" i="1"/>
  <c r="AJ8477" i="1" s="1"/>
  <c r="AH4482" i="1"/>
  <c r="AJ4482" i="1" s="1"/>
  <c r="AH4415" i="1"/>
  <c r="AJ4415" i="1" s="1"/>
  <c r="AH8741" i="1"/>
  <c r="AJ8741" i="1" s="1"/>
  <c r="AH8697" i="1"/>
  <c r="AJ8697" i="1" s="1"/>
  <c r="AH8608" i="1"/>
  <c r="AJ8608" i="1" s="1"/>
  <c r="AH8986" i="1"/>
  <c r="AJ8986" i="1" s="1"/>
  <c r="AH9086" i="1"/>
  <c r="AJ9086" i="1" s="1"/>
  <c r="AH7509" i="1"/>
  <c r="AJ7509" i="1" s="1"/>
  <c r="AH7351" i="1"/>
  <c r="AJ7351" i="1" s="1"/>
  <c r="AH8598" i="1"/>
  <c r="AJ8598" i="1" s="1"/>
  <c r="AH7493" i="1"/>
  <c r="AJ7493" i="1" s="1"/>
  <c r="AH8399" i="1"/>
  <c r="AJ8399" i="1" s="1"/>
  <c r="AH9795" i="1"/>
  <c r="AJ9795" i="1" s="1"/>
  <c r="AH4944" i="1"/>
  <c r="AJ4944" i="1" s="1"/>
  <c r="AH8415" i="1"/>
  <c r="AJ8415" i="1" s="1"/>
  <c r="AH5801" i="1"/>
  <c r="AJ5801" i="1" s="1"/>
  <c r="AH5939" i="1"/>
  <c r="AJ5939" i="1" s="1"/>
  <c r="AH8756" i="1"/>
  <c r="AJ8756" i="1" s="1"/>
  <c r="AH6536" i="1"/>
  <c r="AJ6536" i="1" s="1"/>
  <c r="AH7566" i="1"/>
  <c r="AJ7566" i="1" s="1"/>
  <c r="AH7495" i="1"/>
  <c r="AJ7495" i="1" s="1"/>
  <c r="AH9037" i="1"/>
  <c r="AJ9037" i="1" s="1"/>
  <c r="AH8671" i="1"/>
  <c r="AJ8671" i="1" s="1"/>
  <c r="AH5950" i="1"/>
  <c r="AJ5950" i="1" s="1"/>
  <c r="AH6336" i="1"/>
  <c r="AJ6336" i="1" s="1"/>
  <c r="AH9170" i="1"/>
  <c r="AJ9170" i="1" s="1"/>
  <c r="AH4562" i="1"/>
  <c r="AJ4562" i="1" s="1"/>
  <c r="AH9059" i="1"/>
  <c r="AJ9059" i="1" s="1"/>
  <c r="AH9046" i="1"/>
  <c r="AJ9046" i="1" s="1"/>
  <c r="AH8530" i="1"/>
  <c r="AJ8530" i="1" s="1"/>
  <c r="AH9062" i="1"/>
  <c r="AJ9062" i="1" s="1"/>
  <c r="AH2834" i="1"/>
  <c r="AJ2834" i="1" s="1"/>
  <c r="AH2551" i="1"/>
  <c r="AJ2551" i="1" s="1"/>
  <c r="AH8289" i="1"/>
  <c r="AJ8289" i="1" s="1"/>
  <c r="AH6339" i="1"/>
  <c r="AJ6339" i="1" s="1"/>
  <c r="AH3803" i="1"/>
  <c r="AJ3803" i="1" s="1"/>
  <c r="AH8622" i="1"/>
  <c r="AJ8622" i="1" s="1"/>
  <c r="AH10027" i="1"/>
  <c r="AJ10027" i="1" s="1"/>
  <c r="AH10466" i="1"/>
  <c r="AJ10466" i="1" s="1"/>
  <c r="AH10186" i="1"/>
  <c r="AJ10186" i="1" s="1"/>
  <c r="AH9725" i="1"/>
  <c r="AJ9725" i="1" s="1"/>
  <c r="AH8656" i="1"/>
  <c r="AJ8656" i="1" s="1"/>
  <c r="AH5398" i="1"/>
  <c r="AJ5398" i="1" s="1"/>
  <c r="AH10531" i="1"/>
  <c r="AJ10531" i="1" s="1"/>
  <c r="AH8641" i="1"/>
  <c r="AJ8641" i="1" s="1"/>
  <c r="AH5050" i="1"/>
  <c r="AJ5050" i="1" s="1"/>
  <c r="AH5164" i="1"/>
  <c r="AJ5164" i="1" s="1"/>
  <c r="AH5333" i="1"/>
  <c r="AJ5333" i="1" s="1"/>
  <c r="AH6359" i="1"/>
  <c r="AJ6359" i="1" s="1"/>
  <c r="AH2023" i="1"/>
  <c r="AJ2023" i="1" s="1"/>
  <c r="AH1952" i="1"/>
  <c r="AJ1952" i="1" s="1"/>
  <c r="AH2016" i="1"/>
  <c r="AJ2016" i="1" s="1"/>
  <c r="AH1970" i="1"/>
  <c r="AJ1970" i="1" s="1"/>
  <c r="AH2028" i="1"/>
  <c r="AJ2028" i="1" s="1"/>
  <c r="AH1972" i="1"/>
  <c r="AJ1972" i="1" s="1"/>
  <c r="AH11121" i="1"/>
  <c r="AJ11121" i="1" s="1"/>
  <c r="AH10588" i="1"/>
  <c r="AJ10588" i="1" s="1"/>
  <c r="AH4860" i="1"/>
  <c r="AJ4860" i="1" s="1"/>
  <c r="AH9528" i="1"/>
  <c r="AJ9528" i="1" s="1"/>
  <c r="AH10313" i="1"/>
  <c r="AJ10313" i="1" s="1"/>
  <c r="AH6164" i="1"/>
  <c r="AJ6164" i="1" s="1"/>
  <c r="AH6310" i="1"/>
  <c r="AJ6310" i="1" s="1"/>
  <c r="AH6287" i="1"/>
  <c r="AJ6287" i="1" s="1"/>
  <c r="AH8551" i="1"/>
  <c r="AJ8551" i="1" s="1"/>
  <c r="AH8764" i="1"/>
  <c r="AJ8764" i="1" s="1"/>
  <c r="AH6165" i="1"/>
  <c r="AJ6165" i="1" s="1"/>
  <c r="AH6171" i="1"/>
  <c r="AJ6171" i="1" s="1"/>
  <c r="AH6263" i="1"/>
  <c r="AJ6263" i="1" s="1"/>
  <c r="AH6276" i="1"/>
  <c r="AJ6276" i="1" s="1"/>
  <c r="AH6138" i="1"/>
  <c r="AJ6138" i="1" s="1"/>
  <c r="AH3782" i="1"/>
  <c r="AJ3782" i="1" s="1"/>
  <c r="AH7624" i="1"/>
  <c r="AJ7624" i="1" s="1"/>
  <c r="AH1931" i="1"/>
  <c r="AJ1931" i="1" s="1"/>
  <c r="AH1868" i="1"/>
  <c r="AJ1868" i="1" s="1"/>
  <c r="AH1986" i="1"/>
  <c r="AJ1986" i="1" s="1"/>
  <c r="AH10840" i="1"/>
  <c r="AJ10840" i="1" s="1"/>
  <c r="AH10829" i="1"/>
  <c r="AJ10829" i="1" s="1"/>
  <c r="AH5916" i="1"/>
  <c r="AJ5916" i="1" s="1"/>
  <c r="AH4936" i="1"/>
  <c r="AJ4936" i="1" s="1"/>
  <c r="AH10296" i="1"/>
  <c r="AJ10296" i="1" s="1"/>
  <c r="AH10162" i="1"/>
  <c r="AJ10162" i="1" s="1"/>
  <c r="AH5378" i="1"/>
  <c r="AJ5378" i="1" s="1"/>
  <c r="AH6262" i="1"/>
  <c r="AJ6262" i="1" s="1"/>
  <c r="AH6294" i="1"/>
  <c r="AJ6294" i="1" s="1"/>
  <c r="AH6101" i="1"/>
  <c r="AJ6101" i="1" s="1"/>
  <c r="AH6286" i="1"/>
  <c r="AJ6286" i="1" s="1"/>
  <c r="AH6288" i="1"/>
  <c r="AJ6288" i="1" s="1"/>
  <c r="AH6269" i="1"/>
  <c r="AJ6269" i="1" s="1"/>
  <c r="AH8550" i="1"/>
  <c r="AJ8550" i="1" s="1"/>
  <c r="AH8690" i="1"/>
  <c r="AJ8690" i="1" s="1"/>
  <c r="AH7595" i="1"/>
  <c r="AJ7595" i="1" s="1"/>
  <c r="AH10827" i="1"/>
  <c r="AJ10827" i="1" s="1"/>
  <c r="AH10838" i="1"/>
  <c r="AJ10838" i="1" s="1"/>
  <c r="AH4861" i="1"/>
  <c r="AJ4861" i="1" s="1"/>
  <c r="AH10314" i="1"/>
  <c r="AJ10314" i="1" s="1"/>
  <c r="AH10295" i="1"/>
  <c r="AJ10295" i="1" s="1"/>
  <c r="AH9995" i="1"/>
  <c r="AJ9995" i="1" s="1"/>
  <c r="AH6179" i="1"/>
  <c r="AJ6179" i="1" s="1"/>
  <c r="AH6240" i="1"/>
  <c r="AJ6240" i="1" s="1"/>
  <c r="AH6292" i="1"/>
  <c r="AJ6292" i="1" s="1"/>
  <c r="AH6088" i="1"/>
  <c r="AJ6088" i="1" s="1"/>
  <c r="AH6106" i="1"/>
  <c r="AJ6106" i="1" s="1"/>
  <c r="AH8535" i="1"/>
  <c r="AJ8535" i="1" s="1"/>
  <c r="AH6255" i="1"/>
  <c r="AJ6255" i="1" s="1"/>
  <c r="AH6259" i="1"/>
  <c r="AJ6259" i="1" s="1"/>
  <c r="AH10776" i="1"/>
  <c r="AJ10776" i="1" s="1"/>
  <c r="AH10875" i="1"/>
  <c r="AJ10875" i="1" s="1"/>
  <c r="AH10792" i="1"/>
  <c r="AJ10792" i="1" s="1"/>
  <c r="AH7593" i="1"/>
  <c r="AJ7593" i="1" s="1"/>
  <c r="AH6126" i="1"/>
  <c r="AJ6126" i="1" s="1"/>
  <c r="AH5464" i="1"/>
  <c r="AJ5464" i="1" s="1"/>
  <c r="AH7862" i="1"/>
  <c r="AJ7862" i="1" s="1"/>
  <c r="AH10782" i="1"/>
  <c r="AJ10782" i="1" s="1"/>
  <c r="AH8204" i="1"/>
  <c r="AJ8204" i="1" s="1"/>
  <c r="AH7627" i="1"/>
  <c r="AJ7627" i="1" s="1"/>
  <c r="AH4905" i="1"/>
  <c r="AJ4905" i="1" s="1"/>
  <c r="AH8900" i="1"/>
  <c r="AJ8900" i="1" s="1"/>
  <c r="AH4402" i="1"/>
  <c r="AJ4402" i="1" s="1"/>
  <c r="AH7942" i="1"/>
  <c r="AJ7942" i="1" s="1"/>
  <c r="AH5007" i="1"/>
  <c r="AJ5007" i="1" s="1"/>
  <c r="AH8561" i="1"/>
  <c r="AJ8561" i="1" s="1"/>
  <c r="AH8556" i="1"/>
  <c r="AJ8556" i="1" s="1"/>
  <c r="AH8862" i="1"/>
  <c r="AJ8862" i="1" s="1"/>
  <c r="AH8913" i="1"/>
  <c r="AJ8913" i="1" s="1"/>
  <c r="AH6217" i="1"/>
  <c r="AJ6217" i="1" s="1"/>
  <c r="AH8910" i="1"/>
  <c r="AJ8910" i="1" s="1"/>
  <c r="AH8506" i="1"/>
  <c r="AJ8506" i="1" s="1"/>
  <c r="AH7982" i="1"/>
  <c r="AJ7982" i="1" s="1"/>
  <c r="AH8347" i="1"/>
  <c r="AJ8347" i="1" s="1"/>
  <c r="AH4475" i="1"/>
  <c r="AJ4475" i="1" s="1"/>
  <c r="AH9081" i="1"/>
  <c r="AJ9081" i="1" s="1"/>
  <c r="AH4344" i="1"/>
  <c r="AJ4344" i="1" s="1"/>
  <c r="AH8029" i="1"/>
  <c r="AJ8029" i="1" s="1"/>
  <c r="AH7354" i="1"/>
  <c r="AJ7354" i="1" s="1"/>
  <c r="AH7343" i="1"/>
  <c r="AJ7343" i="1" s="1"/>
  <c r="AH7496" i="1"/>
  <c r="AJ7496" i="1" s="1"/>
  <c r="AH8596" i="1"/>
  <c r="AJ8596" i="1" s="1"/>
  <c r="AH8420" i="1"/>
  <c r="AJ8420" i="1" s="1"/>
  <c r="AH8430" i="1"/>
  <c r="AJ8430" i="1" s="1"/>
  <c r="AH5949" i="1"/>
  <c r="AJ5949" i="1" s="1"/>
  <c r="AH7469" i="1"/>
  <c r="AJ7469" i="1" s="1"/>
  <c r="AH6532" i="1"/>
  <c r="AJ6532" i="1" s="1"/>
  <c r="AH7546" i="1"/>
  <c r="AJ7546" i="1" s="1"/>
  <c r="AH5948" i="1"/>
  <c r="AJ5948" i="1" s="1"/>
  <c r="AH6134" i="1"/>
  <c r="AJ6134" i="1" s="1"/>
  <c r="AH10798" i="1"/>
  <c r="AJ10798" i="1" s="1"/>
  <c r="AH9067" i="1"/>
  <c r="AJ9067" i="1" s="1"/>
  <c r="AH8521" i="1"/>
  <c r="AJ8521" i="1" s="1"/>
  <c r="AH9158" i="1"/>
  <c r="AJ9158" i="1" s="1"/>
  <c r="AH6024" i="1"/>
  <c r="AJ6024" i="1" s="1"/>
  <c r="AH11041" i="1"/>
  <c r="AJ11041" i="1" s="1"/>
  <c r="AH9041" i="1"/>
  <c r="AJ9041" i="1" s="1"/>
  <c r="AH4647" i="1"/>
  <c r="AJ4647" i="1" s="1"/>
  <c r="AH8666" i="1"/>
  <c r="AJ8666" i="1" s="1"/>
  <c r="AH10701" i="1"/>
  <c r="AJ10701" i="1" s="1"/>
  <c r="AH8288" i="1"/>
  <c r="AJ8288" i="1" s="1"/>
  <c r="AH5955" i="1"/>
  <c r="AJ5955" i="1" s="1"/>
  <c r="AH5951" i="1"/>
  <c r="AJ5951" i="1" s="1"/>
  <c r="AH10494" i="1"/>
  <c r="AJ10494" i="1" s="1"/>
  <c r="AH6125" i="1"/>
  <c r="AJ6125" i="1" s="1"/>
  <c r="AH10496" i="1"/>
  <c r="AJ10496" i="1" s="1"/>
  <c r="AH9744" i="1"/>
  <c r="AJ9744" i="1" s="1"/>
  <c r="AH5388" i="1"/>
  <c r="AJ5388" i="1" s="1"/>
  <c r="AH10542" i="1"/>
  <c r="AJ10542" i="1" s="1"/>
  <c r="AH10529" i="1"/>
  <c r="AJ10529" i="1" s="1"/>
  <c r="AH5065" i="1"/>
  <c r="AJ5065" i="1" s="1"/>
  <c r="AH4698" i="1"/>
  <c r="AJ4698" i="1" s="1"/>
  <c r="AH7892" i="1"/>
  <c r="AJ7892" i="1" s="1"/>
  <c r="AH10391" i="1"/>
  <c r="AJ10391" i="1" s="1"/>
  <c r="AH7901" i="1"/>
  <c r="AJ7901" i="1" s="1"/>
  <c r="AH10189" i="1"/>
  <c r="AJ10189" i="1" s="1"/>
  <c r="AH8642" i="1"/>
  <c r="AJ8642" i="1" s="1"/>
  <c r="AH9362" i="1"/>
  <c r="AJ9362" i="1" s="1"/>
  <c r="AH10857" i="1"/>
  <c r="AJ10857" i="1" s="1"/>
  <c r="AH3665" i="1"/>
  <c r="AJ3665" i="1" s="1"/>
  <c r="AH10710" i="1"/>
  <c r="AJ10710" i="1" s="1"/>
  <c r="AH10884" i="1"/>
  <c r="AJ10884" i="1" s="1"/>
  <c r="AH7545" i="1"/>
  <c r="AJ7545" i="1" s="1"/>
  <c r="AH10163" i="1"/>
  <c r="AJ10163" i="1" s="1"/>
  <c r="AH10453" i="1"/>
  <c r="AJ10453" i="1" s="1"/>
  <c r="AH10502" i="1"/>
  <c r="AJ10502" i="1" s="1"/>
  <c r="AH9717" i="1"/>
  <c r="AJ9717" i="1" s="1"/>
  <c r="AH10858" i="1"/>
  <c r="AJ10858" i="1" s="1"/>
  <c r="AH10668" i="1"/>
  <c r="AJ10668" i="1" s="1"/>
  <c r="AH8723" i="1"/>
  <c r="AJ8723" i="1" s="1"/>
  <c r="AH10543" i="1"/>
  <c r="AJ10543" i="1" s="1"/>
  <c r="AH10450" i="1"/>
  <c r="AJ10450" i="1" s="1"/>
  <c r="AH6388" i="1"/>
  <c r="AJ6388" i="1" s="1"/>
  <c r="AH4733" i="1"/>
  <c r="AJ4733" i="1" s="1"/>
  <c r="AH9224" i="1"/>
  <c r="AJ9224" i="1" s="1"/>
  <c r="AH9223" i="1"/>
  <c r="AJ9223" i="1" s="1"/>
  <c r="AH6798" i="1"/>
  <c r="AJ6798" i="1" s="1"/>
  <c r="AH6644" i="1"/>
  <c r="AJ6644" i="1" s="1"/>
  <c r="AH6905" i="1"/>
  <c r="AJ6905" i="1" s="1"/>
  <c r="AH9573" i="1"/>
  <c r="AJ9573" i="1" s="1"/>
  <c r="AH10227" i="1"/>
  <c r="AJ10227" i="1" s="1"/>
  <c r="AH6523" i="1"/>
  <c r="AJ6523" i="1" s="1"/>
  <c r="AH8111" i="1"/>
  <c r="AJ8111" i="1" s="1"/>
  <c r="AH7304" i="1"/>
  <c r="AJ7304" i="1" s="1"/>
  <c r="AH7397" i="1"/>
  <c r="AJ7397" i="1" s="1"/>
  <c r="AH7878" i="1"/>
  <c r="AJ7878" i="1" s="1"/>
  <c r="AH8636" i="1"/>
  <c r="AJ8636" i="1" s="1"/>
  <c r="AH7229" i="1"/>
  <c r="AJ7229" i="1" s="1"/>
  <c r="AH7096" i="1"/>
  <c r="AJ7096" i="1" s="1"/>
  <c r="AH6952" i="1"/>
  <c r="AJ6952" i="1" s="1"/>
  <c r="AH6530" i="1"/>
  <c r="AJ6530" i="1" s="1"/>
  <c r="AH9331" i="1"/>
  <c r="AJ9331" i="1" s="1"/>
  <c r="AH7010" i="1"/>
  <c r="AJ7010" i="1" s="1"/>
  <c r="AH9512" i="1"/>
  <c r="AJ9512" i="1" s="1"/>
  <c r="AH7125" i="1"/>
  <c r="AJ7125" i="1" s="1"/>
  <c r="AH7008" i="1"/>
  <c r="AJ7008" i="1" s="1"/>
  <c r="AH2991" i="1"/>
  <c r="AJ2991" i="1" s="1"/>
  <c r="AH5170" i="1"/>
  <c r="AJ5170" i="1" s="1"/>
  <c r="AH9112" i="1"/>
  <c r="AJ9112" i="1" s="1"/>
  <c r="AH9144" i="1"/>
  <c r="AJ9144" i="1" s="1"/>
  <c r="AH7653" i="1"/>
  <c r="AJ7653" i="1" s="1"/>
  <c r="AH2506" i="1"/>
  <c r="AJ2506" i="1" s="1"/>
  <c r="AH5277" i="1"/>
  <c r="AJ5277" i="1" s="1"/>
  <c r="AH6664" i="1"/>
  <c r="AJ6664" i="1" s="1"/>
  <c r="AH7537" i="1"/>
  <c r="AJ7537" i="1" s="1"/>
  <c r="AH2572" i="1"/>
  <c r="AJ2572" i="1" s="1"/>
  <c r="AH7134" i="1"/>
  <c r="AJ7134" i="1" s="1"/>
  <c r="AH6741" i="1"/>
  <c r="AJ6741" i="1" s="1"/>
  <c r="AH5275" i="1"/>
  <c r="AJ5275" i="1" s="1"/>
  <c r="AH9214" i="1"/>
  <c r="AJ9214" i="1" s="1"/>
  <c r="AH7208" i="1"/>
  <c r="AJ7208" i="1" s="1"/>
  <c r="AH10177" i="1"/>
  <c r="AJ10177" i="1" s="1"/>
  <c r="AH4762" i="1"/>
  <c r="AJ4762" i="1" s="1"/>
  <c r="AH4769" i="1"/>
  <c r="AJ4769" i="1" s="1"/>
  <c r="AH2108" i="1"/>
  <c r="AJ2108" i="1" s="1"/>
  <c r="AH10424" i="1"/>
  <c r="AJ10424" i="1" s="1"/>
  <c r="AH2370" i="1"/>
  <c r="AJ2370" i="1" s="1"/>
  <c r="AH11201" i="1"/>
  <c r="AJ11201" i="1" s="1"/>
  <c r="AH11282" i="1"/>
  <c r="AJ11282" i="1" s="1"/>
  <c r="AH8358" i="1"/>
  <c r="AJ8358" i="1" s="1"/>
  <c r="AH7049" i="1"/>
  <c r="AJ7049" i="1" s="1"/>
  <c r="AH6671" i="1"/>
  <c r="AJ6671" i="1" s="1"/>
  <c r="AH7210" i="1"/>
  <c r="AJ7210" i="1" s="1"/>
  <c r="AH6697" i="1"/>
  <c r="AJ6697" i="1" s="1"/>
  <c r="AH7109" i="1"/>
  <c r="AJ7109" i="1" s="1"/>
  <c r="AH10134" i="1"/>
  <c r="AJ10134" i="1" s="1"/>
  <c r="AH4833" i="1"/>
  <c r="AJ4833" i="1" s="1"/>
  <c r="AH8083" i="1"/>
  <c r="AJ8083" i="1" s="1"/>
  <c r="AH7188" i="1"/>
  <c r="AJ7188" i="1" s="1"/>
  <c r="AH9090" i="1"/>
  <c r="AJ9090" i="1" s="1"/>
  <c r="AH2076" i="1"/>
  <c r="AJ2076" i="1" s="1"/>
  <c r="AH3247" i="1"/>
  <c r="AJ3247" i="1" s="1"/>
  <c r="AH9405" i="1"/>
  <c r="AJ9405" i="1" s="1"/>
  <c r="AH3495" i="1"/>
  <c r="AJ3495" i="1" s="1"/>
  <c r="AH6028" i="1"/>
  <c r="AJ6028" i="1" s="1"/>
  <c r="AH5934" i="1"/>
  <c r="AJ5934" i="1" s="1"/>
  <c r="AH10273" i="1"/>
  <c r="AJ10273" i="1" s="1"/>
  <c r="AH9708" i="1"/>
  <c r="AJ9708" i="1" s="1"/>
  <c r="AH3483" i="1"/>
  <c r="AJ3483" i="1" s="1"/>
  <c r="AH5420" i="1"/>
  <c r="AJ5420" i="1" s="1"/>
  <c r="AH5411" i="1"/>
  <c r="AJ5411" i="1" s="1"/>
  <c r="AH4304" i="1"/>
  <c r="AJ4304" i="1" s="1"/>
  <c r="AH5908" i="1"/>
  <c r="AJ5908" i="1" s="1"/>
  <c r="AH9807" i="1"/>
  <c r="AJ9807" i="1" s="1"/>
  <c r="AH8112" i="1"/>
  <c r="AJ8112" i="1" s="1"/>
  <c r="AH6638" i="1"/>
  <c r="AJ6638" i="1" s="1"/>
  <c r="AH4576" i="1"/>
  <c r="AJ4576" i="1" s="1"/>
  <c r="AH11168" i="1"/>
  <c r="AJ11168" i="1" s="1"/>
  <c r="AH3395" i="1"/>
  <c r="AJ3395" i="1" s="1"/>
  <c r="AH6479" i="1"/>
  <c r="AJ6479" i="1" s="1"/>
  <c r="AH8264" i="1"/>
  <c r="AJ8264" i="1" s="1"/>
  <c r="AH7217" i="1"/>
  <c r="AJ7217" i="1" s="1"/>
  <c r="AH2203" i="1"/>
  <c r="AJ2203" i="1" s="1"/>
  <c r="AH8273" i="1"/>
  <c r="AJ8273" i="1" s="1"/>
  <c r="AH8239" i="1"/>
  <c r="AJ8239" i="1" s="1"/>
  <c r="AH7401" i="1"/>
  <c r="AJ7401" i="1" s="1"/>
  <c r="AH6899" i="1"/>
  <c r="AJ6899" i="1" s="1"/>
  <c r="AH3146" i="1"/>
  <c r="AJ3146" i="1" s="1"/>
  <c r="AH6722" i="1"/>
  <c r="AJ6722" i="1" s="1"/>
  <c r="AH8185" i="1"/>
  <c r="AJ8185" i="1" s="1"/>
  <c r="AH11062" i="1"/>
  <c r="AJ11062" i="1" s="1"/>
  <c r="AH9939" i="1"/>
  <c r="AJ9939" i="1" s="1"/>
  <c r="AH6736" i="1"/>
  <c r="AJ6736" i="1" s="1"/>
  <c r="AH9258" i="1"/>
  <c r="AJ9258" i="1" s="1"/>
  <c r="AH9208" i="1"/>
  <c r="AJ9208" i="1" s="1"/>
  <c r="AH3150" i="1"/>
  <c r="AJ3150" i="1" s="1"/>
  <c r="AH4729" i="1"/>
  <c r="AJ4729" i="1" s="1"/>
  <c r="AH5252" i="1"/>
  <c r="AJ5252" i="1" s="1"/>
  <c r="AH4447" i="1"/>
  <c r="AJ4447" i="1" s="1"/>
  <c r="AH7636" i="1"/>
  <c r="AJ7636" i="1" s="1"/>
  <c r="AH7768" i="1"/>
  <c r="AJ7768" i="1" s="1"/>
  <c r="AH7721" i="1"/>
  <c r="AJ7721" i="1" s="1"/>
  <c r="AH6851" i="1"/>
  <c r="AJ6851" i="1" s="1"/>
  <c r="AH6870" i="1"/>
  <c r="AJ6870" i="1" s="1"/>
  <c r="AH6076" i="1"/>
  <c r="AJ6076" i="1" s="1"/>
  <c r="AH4306" i="1"/>
  <c r="AJ4306" i="1" s="1"/>
  <c r="AH5648" i="1"/>
  <c r="AJ5648" i="1" s="1"/>
  <c r="AH5651" i="1"/>
  <c r="AJ5651" i="1" s="1"/>
  <c r="AH7409" i="1"/>
  <c r="AJ7409" i="1" s="1"/>
  <c r="AH7915" i="1"/>
  <c r="AJ7915" i="1" s="1"/>
  <c r="AH10151" i="1"/>
  <c r="AJ10151" i="1" s="1"/>
  <c r="AH9524" i="1"/>
  <c r="AJ9524" i="1" s="1"/>
  <c r="AH8919" i="1"/>
  <c r="AJ8919" i="1" s="1"/>
  <c r="AH7576" i="1"/>
  <c r="AJ7576" i="1" s="1"/>
  <c r="AH10360" i="1"/>
  <c r="AJ10360" i="1" s="1"/>
  <c r="AH9888" i="1"/>
  <c r="AJ9888" i="1" s="1"/>
  <c r="AH6397" i="1"/>
  <c r="AJ6397" i="1" s="1"/>
  <c r="AH6754" i="1"/>
  <c r="AJ6754" i="1" s="1"/>
  <c r="AH10001" i="1"/>
  <c r="AJ10001" i="1" s="1"/>
  <c r="AH8007" i="1"/>
  <c r="AJ8007" i="1" s="1"/>
  <c r="AH3407" i="1"/>
  <c r="AJ3407" i="1" s="1"/>
  <c r="AH2060" i="1"/>
  <c r="AJ2060" i="1" s="1"/>
  <c r="AH6590" i="1"/>
  <c r="AJ6590" i="1" s="1"/>
  <c r="AH5224" i="1"/>
  <c r="AJ5224" i="1" s="1"/>
  <c r="AH3738" i="1"/>
  <c r="AJ3738" i="1" s="1"/>
  <c r="AH9556" i="1"/>
  <c r="AJ9556" i="1" s="1"/>
  <c r="AH9764" i="1"/>
  <c r="AJ9764" i="1" s="1"/>
  <c r="AH7114" i="1"/>
  <c r="AJ7114" i="1" s="1"/>
  <c r="AH9784" i="1"/>
  <c r="AJ9784" i="1" s="1"/>
  <c r="AH6801" i="1"/>
  <c r="AJ6801" i="1" s="1"/>
  <c r="AH8842" i="1"/>
  <c r="AJ8842" i="1" s="1"/>
  <c r="AH3685" i="1"/>
  <c r="AJ3685" i="1" s="1"/>
  <c r="AH6464" i="1"/>
  <c r="AJ6464" i="1" s="1"/>
  <c r="AH6839" i="1"/>
  <c r="AJ6839" i="1" s="1"/>
  <c r="AH6842" i="1"/>
  <c r="AJ6842" i="1" s="1"/>
  <c r="AH10090" i="1"/>
  <c r="AJ10090" i="1" s="1"/>
  <c r="AH9914" i="1"/>
  <c r="AJ9914" i="1" s="1"/>
  <c r="AH11285" i="1"/>
  <c r="AJ11285" i="1" s="1"/>
  <c r="AH11158" i="1"/>
  <c r="AJ11158" i="1" s="1"/>
  <c r="AH11024" i="1"/>
  <c r="AJ11024" i="1" s="1"/>
  <c r="AH11161" i="1"/>
  <c r="AJ11161" i="1" s="1"/>
  <c r="AH11026" i="1"/>
  <c r="AJ11026" i="1" s="1"/>
  <c r="AH5450" i="1"/>
  <c r="AJ5450" i="1" s="1"/>
  <c r="AH3548" i="1"/>
  <c r="AJ3548" i="1" s="1"/>
  <c r="AH3549" i="1"/>
  <c r="AJ3549" i="1" s="1"/>
  <c r="AH3623" i="1"/>
  <c r="AJ3623" i="1" s="1"/>
  <c r="AH10020" i="1"/>
  <c r="AJ10020" i="1" s="1"/>
  <c r="AH6968" i="1"/>
  <c r="AJ6968" i="1" s="1"/>
  <c r="AH5175" i="1"/>
  <c r="AJ5175" i="1" s="1"/>
  <c r="AH9534" i="1"/>
  <c r="AJ9534" i="1" s="1"/>
  <c r="AH4810" i="1"/>
  <c r="AJ4810" i="1" s="1"/>
  <c r="AH5836" i="1"/>
  <c r="AJ5836" i="1" s="1"/>
  <c r="AH7018" i="1"/>
  <c r="AJ7018" i="1" s="1"/>
  <c r="AH4425" i="1"/>
  <c r="AJ4425" i="1" s="1"/>
  <c r="AH3540" i="1"/>
  <c r="AJ3540" i="1" s="1"/>
  <c r="AH4435" i="1"/>
  <c r="AJ4435" i="1" s="1"/>
  <c r="AH4219" i="1"/>
  <c r="AJ4219" i="1" s="1"/>
  <c r="AH6023" i="1"/>
  <c r="AJ6023" i="1" s="1"/>
  <c r="AH5987" i="1"/>
  <c r="AJ5987" i="1" s="1"/>
  <c r="AH1911" i="1"/>
  <c r="AJ1911" i="1" s="1"/>
  <c r="AH10160" i="1"/>
  <c r="AJ10160" i="1" s="1"/>
  <c r="AH6565" i="1"/>
  <c r="AJ6565" i="1" s="1"/>
  <c r="AH5373" i="1"/>
  <c r="AJ5373" i="1" s="1"/>
  <c r="AH5814" i="1"/>
  <c r="AJ5814" i="1" s="1"/>
  <c r="AH3730" i="1"/>
  <c r="AJ3730" i="1" s="1"/>
  <c r="AH7760" i="1"/>
  <c r="AJ7760" i="1" s="1"/>
  <c r="AH5096" i="1"/>
  <c r="AJ5096" i="1" s="1"/>
  <c r="AH10099" i="1"/>
  <c r="AJ10099" i="1" s="1"/>
  <c r="AH9017" i="1"/>
  <c r="AJ9017" i="1" s="1"/>
  <c r="AH8639" i="1"/>
  <c r="AJ8639" i="1" s="1"/>
  <c r="AH4253" i="1"/>
  <c r="AJ4253" i="1" s="1"/>
  <c r="AH5966" i="1"/>
  <c r="AJ5966" i="1" s="1"/>
  <c r="AH10209" i="1"/>
  <c r="AJ10209" i="1" s="1"/>
  <c r="AH7394" i="1"/>
  <c r="AJ7394" i="1" s="1"/>
  <c r="AH6129" i="1"/>
  <c r="AJ6129" i="1" s="1"/>
  <c r="AH6111" i="1"/>
  <c r="AJ6111" i="1" s="1"/>
  <c r="AH7858" i="1"/>
  <c r="AJ7858" i="1" s="1"/>
  <c r="AH6117" i="1"/>
  <c r="AJ6117" i="1" s="1"/>
  <c r="AH7865" i="1"/>
  <c r="AJ7865" i="1" s="1"/>
  <c r="AH9823" i="1"/>
  <c r="AJ9823" i="1" s="1"/>
  <c r="AH8755" i="1"/>
  <c r="AJ8755" i="1" s="1"/>
  <c r="AH8904" i="1"/>
  <c r="AJ8904" i="1" s="1"/>
  <c r="AH8918" i="1"/>
  <c r="AJ8918" i="1" s="1"/>
  <c r="AH8856" i="1"/>
  <c r="AJ8856" i="1" s="1"/>
  <c r="AH8885" i="1"/>
  <c r="AJ8885" i="1" s="1"/>
  <c r="AH5624" i="1"/>
  <c r="AJ5624" i="1" s="1"/>
  <c r="AH6264" i="1"/>
  <c r="AJ6264" i="1" s="1"/>
  <c r="AH8908" i="1"/>
  <c r="AJ8908" i="1" s="1"/>
  <c r="AH10232" i="1"/>
  <c r="AJ10232" i="1" s="1"/>
  <c r="AH8511" i="1"/>
  <c r="AJ8511" i="1" s="1"/>
  <c r="AH4615" i="1"/>
  <c r="AJ4615" i="1" s="1"/>
  <c r="AH2663" i="1"/>
  <c r="AJ2663" i="1" s="1"/>
  <c r="AH8481" i="1"/>
  <c r="AJ8481" i="1" s="1"/>
  <c r="AH4422" i="1"/>
  <c r="AJ4422" i="1" s="1"/>
  <c r="AH8479" i="1"/>
  <c r="AJ8479" i="1" s="1"/>
  <c r="AH6326" i="1"/>
  <c r="AJ6326" i="1" s="1"/>
  <c r="AH8042" i="1"/>
  <c r="AJ8042" i="1" s="1"/>
  <c r="AH4343" i="1"/>
  <c r="AJ4343" i="1" s="1"/>
  <c r="AH6941" i="1"/>
  <c r="AJ6941" i="1" s="1"/>
  <c r="AH7894" i="1"/>
  <c r="AJ7894" i="1" s="1"/>
  <c r="AH6324" i="1"/>
  <c r="AJ6324" i="1" s="1"/>
  <c r="AH7568" i="1"/>
  <c r="AJ7568" i="1" s="1"/>
  <c r="AH5600" i="1"/>
  <c r="AJ5600" i="1" s="1"/>
  <c r="AH5592" i="1"/>
  <c r="AJ5592" i="1" s="1"/>
  <c r="AH9179" i="1"/>
  <c r="AJ9179" i="1" s="1"/>
  <c r="AH10581" i="1"/>
  <c r="AJ10581" i="1" s="1"/>
  <c r="AH5121" i="1"/>
  <c r="AJ5121" i="1" s="1"/>
  <c r="AH8418" i="1"/>
  <c r="AJ8418" i="1" s="1"/>
  <c r="AH8429" i="1"/>
  <c r="AJ8429" i="1" s="1"/>
  <c r="AH10795" i="1"/>
  <c r="AJ10795" i="1" s="1"/>
  <c r="AH7552" i="1"/>
  <c r="AJ7552" i="1" s="1"/>
  <c r="AH7177" i="1"/>
  <c r="AJ7177" i="1" s="1"/>
  <c r="AH10789" i="1"/>
  <c r="AJ10789" i="1" s="1"/>
  <c r="AH4918" i="1"/>
  <c r="AJ4918" i="1" s="1"/>
  <c r="AH10808" i="1"/>
  <c r="AJ10808" i="1" s="1"/>
  <c r="AH7830" i="1"/>
  <c r="AJ7830" i="1" s="1"/>
  <c r="AH8740" i="1"/>
  <c r="AJ8740" i="1" s="1"/>
  <c r="AH5766" i="1"/>
  <c r="AJ5766" i="1" s="1"/>
  <c r="AH8522" i="1"/>
  <c r="AJ8522" i="1" s="1"/>
  <c r="AH5750" i="1"/>
  <c r="AJ5750" i="1" s="1"/>
  <c r="AH9027" i="1"/>
  <c r="AJ9027" i="1" s="1"/>
  <c r="AH11089" i="1"/>
  <c r="AJ11089" i="1" s="1"/>
  <c r="AH9055" i="1"/>
  <c r="AJ9055" i="1" s="1"/>
  <c r="AH11181" i="1"/>
  <c r="AJ11181" i="1" s="1"/>
  <c r="AH9040" i="1"/>
  <c r="AJ9040" i="1" s="1"/>
  <c r="AH8674" i="1"/>
  <c r="AJ8674" i="1" s="1"/>
  <c r="AH2676" i="1"/>
  <c r="AJ2676" i="1" s="1"/>
  <c r="AH8284" i="1"/>
  <c r="AJ8284" i="1" s="1"/>
  <c r="AH8401" i="1"/>
  <c r="AJ8401" i="1" s="1"/>
  <c r="AH5759" i="1"/>
  <c r="AJ5759" i="1" s="1"/>
  <c r="AH5760" i="1"/>
  <c r="AJ5760" i="1" s="1"/>
  <c r="AH10702" i="1"/>
  <c r="AJ10702" i="1" s="1"/>
  <c r="AH10507" i="1"/>
  <c r="AJ10507" i="1" s="1"/>
  <c r="AH10192" i="1"/>
  <c r="AJ10192" i="1" s="1"/>
  <c r="AH8342" i="1"/>
  <c r="AJ8342" i="1" s="1"/>
  <c r="AH8332" i="1"/>
  <c r="AJ8332" i="1" s="1"/>
  <c r="AH10551" i="1"/>
  <c r="AJ10551" i="1" s="1"/>
  <c r="AH4709" i="1"/>
  <c r="AJ4709" i="1" s="1"/>
  <c r="AH8465" i="1"/>
  <c r="AJ8465" i="1" s="1"/>
  <c r="AH5093" i="1"/>
  <c r="AJ5093" i="1" s="1"/>
  <c r="AH10491" i="1"/>
  <c r="AJ10491" i="1" s="1"/>
  <c r="AH5167" i="1"/>
  <c r="AJ5167" i="1" s="1"/>
  <c r="AH10476" i="1"/>
  <c r="AJ10476" i="1" s="1"/>
  <c r="AH10472" i="1"/>
  <c r="AJ10472" i="1" s="1"/>
  <c r="AH10460" i="1"/>
  <c r="AJ10460" i="1" s="1"/>
  <c r="AH7451" i="1"/>
  <c r="AJ7451" i="1" s="1"/>
  <c r="AH7445" i="1"/>
  <c r="AJ7445" i="1" s="1"/>
  <c r="AH7680" i="1"/>
  <c r="AJ7680" i="1" s="1"/>
  <c r="AH7373" i="1"/>
  <c r="AJ7373" i="1" s="1"/>
  <c r="AH9309" i="1"/>
  <c r="AJ9309" i="1" s="1"/>
  <c r="AH6549" i="1"/>
  <c r="AJ6549" i="1" s="1"/>
  <c r="AH11196" i="1"/>
  <c r="AJ11196" i="1" s="1"/>
  <c r="AH10847" i="1"/>
  <c r="AJ10847" i="1" s="1"/>
  <c r="AH3647" i="1"/>
  <c r="AJ3647" i="1" s="1"/>
  <c r="AH10527" i="1"/>
  <c r="AJ10527" i="1" s="1"/>
  <c r="AH10885" i="1"/>
  <c r="AJ10885" i="1" s="1"/>
  <c r="AH7510" i="1"/>
  <c r="AJ7510" i="1" s="1"/>
  <c r="AH10447" i="1"/>
  <c r="AJ10447" i="1" s="1"/>
  <c r="AH4825" i="1"/>
  <c r="AJ4825" i="1" s="1"/>
  <c r="AH2223" i="1"/>
  <c r="AJ2223" i="1" s="1"/>
  <c r="AH10674" i="1"/>
  <c r="AJ10674" i="1" s="1"/>
  <c r="AH10846" i="1"/>
  <c r="AJ10846" i="1" s="1"/>
  <c r="AH10669" i="1"/>
  <c r="AJ10669" i="1" s="1"/>
  <c r="AH10475" i="1"/>
  <c r="AJ10475" i="1" s="1"/>
  <c r="AH7665" i="1"/>
  <c r="AJ7665" i="1" s="1"/>
  <c r="AH6997" i="1"/>
  <c r="AJ6997" i="1" s="1"/>
  <c r="AH3368" i="1"/>
  <c r="AJ3368" i="1" s="1"/>
  <c r="AH4229" i="1"/>
  <c r="AJ4229" i="1" s="1"/>
  <c r="AH5263" i="1"/>
  <c r="AJ5263" i="1" s="1"/>
  <c r="AH8660" i="1"/>
  <c r="AJ8660" i="1" s="1"/>
  <c r="AH6788" i="1"/>
  <c r="AJ6788" i="1" s="1"/>
  <c r="AH6995" i="1"/>
  <c r="AJ6995" i="1" s="1"/>
  <c r="AH6403" i="1"/>
  <c r="AJ6403" i="1" s="1"/>
  <c r="AH6799" i="1"/>
  <c r="AJ6799" i="1" s="1"/>
  <c r="AH8717" i="1"/>
  <c r="AJ8717" i="1" s="1"/>
  <c r="AH6528" i="1"/>
  <c r="AJ6528" i="1" s="1"/>
  <c r="AH6517" i="1"/>
  <c r="AJ6517" i="1" s="1"/>
  <c r="AH6456" i="1"/>
  <c r="AJ6456" i="1" s="1"/>
  <c r="AH7979" i="1"/>
  <c r="AJ7979" i="1" s="1"/>
  <c r="AH2618" i="1"/>
  <c r="AJ2618" i="1" s="1"/>
  <c r="AH9257" i="1"/>
  <c r="AJ9257" i="1" s="1"/>
  <c r="AH9467" i="1"/>
  <c r="AJ9467" i="1" s="1"/>
  <c r="AH7159" i="1"/>
  <c r="AJ7159" i="1" s="1"/>
  <c r="AH8710" i="1"/>
  <c r="AJ8710" i="1" s="1"/>
  <c r="AH5725" i="1"/>
  <c r="AJ5725" i="1" s="1"/>
  <c r="AH2410" i="1"/>
  <c r="AJ2410" i="1" s="1"/>
  <c r="AH2154" i="1"/>
  <c r="AJ2154" i="1" s="1"/>
  <c r="AH6955" i="1"/>
  <c r="AJ6955" i="1" s="1"/>
  <c r="AH2130" i="1"/>
  <c r="AJ2130" i="1" s="1"/>
  <c r="AH9343" i="1"/>
  <c r="AJ9343" i="1" s="1"/>
  <c r="AH7014" i="1"/>
  <c r="AJ7014" i="1" s="1"/>
  <c r="AH2651" i="1"/>
  <c r="AJ2651" i="1" s="1"/>
  <c r="AH9295" i="1"/>
  <c r="AJ9295" i="1" s="1"/>
  <c r="AH1906" i="1"/>
  <c r="AJ1906" i="1" s="1"/>
  <c r="AH9925" i="1"/>
  <c r="AJ9925" i="1" s="1"/>
  <c r="AH5795" i="1"/>
  <c r="AJ5795" i="1" s="1"/>
  <c r="AH9107" i="1"/>
  <c r="AJ9107" i="1" s="1"/>
  <c r="AH9138" i="1"/>
  <c r="AJ9138" i="1" s="1"/>
  <c r="AH9133" i="1"/>
  <c r="AJ9133" i="1" s="1"/>
  <c r="AH5785" i="1"/>
  <c r="AJ5785" i="1" s="1"/>
  <c r="AH5278" i="1"/>
  <c r="AJ5278" i="1" s="1"/>
  <c r="AH4386" i="1"/>
  <c r="AJ4386" i="1" s="1"/>
  <c r="AH7093" i="1"/>
  <c r="AJ7093" i="1" s="1"/>
  <c r="AH7034" i="1"/>
  <c r="AJ7034" i="1" s="1"/>
  <c r="AH9873" i="1"/>
  <c r="AJ9873" i="1" s="1"/>
  <c r="AH6793" i="1"/>
  <c r="AJ6793" i="1" s="1"/>
  <c r="AH5280" i="1"/>
  <c r="AJ5280" i="1" s="1"/>
  <c r="AH6708" i="1"/>
  <c r="AJ6708" i="1" s="1"/>
  <c r="AH9070" i="1"/>
  <c r="AJ9070" i="1" s="1"/>
  <c r="AH8802" i="1"/>
  <c r="AJ8802" i="1" s="1"/>
  <c r="AH7197" i="1"/>
  <c r="AJ7197" i="1" s="1"/>
  <c r="AH10184" i="1"/>
  <c r="AJ10184" i="1" s="1"/>
  <c r="AH7258" i="1"/>
  <c r="AJ7258" i="1" s="1"/>
  <c r="AH4789" i="1"/>
  <c r="AJ4789" i="1" s="1"/>
  <c r="AH4784" i="1"/>
  <c r="AJ4784" i="1" s="1"/>
  <c r="AH10423" i="1"/>
  <c r="AJ10423" i="1" s="1"/>
  <c r="AH7548" i="1"/>
  <c r="AJ7548" i="1" s="1"/>
  <c r="AH11295" i="1"/>
  <c r="AJ11295" i="1" s="1"/>
  <c r="AH7072" i="1"/>
  <c r="AJ7072" i="1" s="1"/>
  <c r="AH6681" i="1"/>
  <c r="AJ6681" i="1" s="1"/>
  <c r="AH7212" i="1"/>
  <c r="AJ7212" i="1" s="1"/>
  <c r="AH6695" i="1"/>
  <c r="AJ6695" i="1" s="1"/>
  <c r="AH7104" i="1"/>
  <c r="AJ7104" i="1" s="1"/>
  <c r="AH7359" i="1"/>
  <c r="AJ7359" i="1" s="1"/>
  <c r="AH10111" i="1"/>
  <c r="AJ10111" i="1" s="1"/>
  <c r="AH10129" i="1"/>
  <c r="AJ10129" i="1" s="1"/>
  <c r="AH8092" i="1"/>
  <c r="AJ8092" i="1" s="1"/>
  <c r="AH7192" i="1"/>
  <c r="AJ7192" i="1" s="1"/>
  <c r="AH2450" i="1"/>
  <c r="AJ2450" i="1" s="1"/>
  <c r="AH2199" i="1"/>
  <c r="AJ2199" i="1" s="1"/>
  <c r="AH3231" i="1"/>
  <c r="AJ3231" i="1" s="1"/>
  <c r="AH3480" i="1"/>
  <c r="AJ3480" i="1" s="1"/>
  <c r="AH10592" i="1"/>
  <c r="AJ10592" i="1" s="1"/>
  <c r="AH11099" i="1"/>
  <c r="AJ11099" i="1" s="1"/>
  <c r="AH3743" i="1"/>
  <c r="AJ3743" i="1" s="1"/>
  <c r="AH5421" i="1"/>
  <c r="AJ5421" i="1" s="1"/>
  <c r="AH5416" i="1"/>
  <c r="AJ5416" i="1" s="1"/>
  <c r="AH4298" i="1"/>
  <c r="AJ4298" i="1" s="1"/>
  <c r="AH9352" i="1"/>
  <c r="AJ9352" i="1" s="1"/>
  <c r="AH5228" i="1"/>
  <c r="AJ5228" i="1" s="1"/>
  <c r="AH9964" i="1"/>
  <c r="AJ9964" i="1" s="1"/>
  <c r="AH6635" i="1"/>
  <c r="AJ6635" i="1" s="1"/>
  <c r="AH4589" i="1"/>
  <c r="AJ4589" i="1" s="1"/>
  <c r="AH11269" i="1"/>
  <c r="AJ11269" i="1" s="1"/>
  <c r="AH11120" i="1"/>
  <c r="AJ11120" i="1" s="1"/>
  <c r="AH8072" i="1"/>
  <c r="AJ8072" i="1" s="1"/>
  <c r="AH6493" i="1"/>
  <c r="AJ6493" i="1" s="1"/>
  <c r="AH8499" i="1"/>
  <c r="AJ8499" i="1" s="1"/>
  <c r="AH9134" i="1"/>
  <c r="AJ9134" i="1" s="1"/>
  <c r="AH7243" i="1"/>
  <c r="AJ7243" i="1" s="1"/>
  <c r="AH8236" i="1"/>
  <c r="AJ8236" i="1" s="1"/>
  <c r="AH9123" i="1"/>
  <c r="AJ9123" i="1" s="1"/>
  <c r="AH5604" i="1"/>
  <c r="AJ5604" i="1" s="1"/>
  <c r="AH8949" i="1"/>
  <c r="AJ8949" i="1" s="1"/>
  <c r="AH3151" i="1"/>
  <c r="AJ3151" i="1" s="1"/>
  <c r="AH11213" i="1"/>
  <c r="AJ11213" i="1" s="1"/>
  <c r="AH8229" i="1"/>
  <c r="AJ8229" i="1" s="1"/>
  <c r="AH8490" i="1"/>
  <c r="AJ8490" i="1" s="1"/>
  <c r="AH6717" i="1"/>
  <c r="AJ6717" i="1" s="1"/>
  <c r="AH6654" i="1"/>
  <c r="AJ6654" i="1" s="1"/>
  <c r="AH9252" i="1"/>
  <c r="AJ9252" i="1" s="1"/>
  <c r="AH9261" i="1"/>
  <c r="AJ9261" i="1" s="1"/>
  <c r="AH6800" i="1"/>
  <c r="AJ6800" i="1" s="1"/>
  <c r="AH7189" i="1"/>
  <c r="AJ7189" i="1" s="1"/>
  <c r="AH4450" i="1"/>
  <c r="AJ4450" i="1" s="1"/>
  <c r="AH4452" i="1"/>
  <c r="AJ4452" i="1" s="1"/>
  <c r="AH7640" i="1"/>
  <c r="AJ7640" i="1" s="1"/>
  <c r="AH7727" i="1"/>
  <c r="AJ7727" i="1" s="1"/>
  <c r="AH6871" i="1"/>
  <c r="AJ6871" i="1" s="1"/>
  <c r="AH6874" i="1"/>
  <c r="AJ6874" i="1" s="1"/>
  <c r="AH10593" i="1"/>
  <c r="AJ10593" i="1" s="1"/>
  <c r="AH5826" i="1"/>
  <c r="AJ5826" i="1" s="1"/>
  <c r="AH6077" i="1"/>
  <c r="AJ6077" i="1" s="1"/>
  <c r="AH4312" i="1"/>
  <c r="AJ4312" i="1" s="1"/>
  <c r="AH4316" i="1"/>
  <c r="AJ4316" i="1" s="1"/>
  <c r="AH5655" i="1"/>
  <c r="AJ5655" i="1" s="1"/>
  <c r="AH5664" i="1"/>
  <c r="AJ5664" i="1" s="1"/>
  <c r="AH2071" i="1"/>
  <c r="AJ2071" i="1" s="1"/>
  <c r="AH2252" i="1"/>
  <c r="AJ2252" i="1" s="1"/>
  <c r="AH2380" i="1"/>
  <c r="AJ2380" i="1" s="1"/>
  <c r="AH5688" i="1"/>
  <c r="AJ5688" i="1" s="1"/>
  <c r="AH10152" i="1"/>
  <c r="AJ10152" i="1" s="1"/>
  <c r="AH8066" i="1"/>
  <c r="AJ8066" i="1" s="1"/>
  <c r="AH9117" i="1"/>
  <c r="AJ9117" i="1" s="1"/>
  <c r="AH9284" i="1"/>
  <c r="AJ9284" i="1" s="1"/>
  <c r="AH4538" i="1"/>
  <c r="AJ4538" i="1" s="1"/>
  <c r="AH9285" i="1"/>
  <c r="AJ9285" i="1" s="1"/>
  <c r="AH7794" i="1"/>
  <c r="AJ7794" i="1" s="1"/>
  <c r="AH7908" i="1"/>
  <c r="AJ7908" i="1" s="1"/>
  <c r="AH6381" i="1"/>
  <c r="AJ6381" i="1" s="1"/>
  <c r="AH5497" i="1"/>
  <c r="AJ5497" i="1" s="1"/>
  <c r="AH3680" i="1"/>
  <c r="AJ3680" i="1" s="1"/>
  <c r="AH3732" i="1"/>
  <c r="AJ3732" i="1" s="1"/>
  <c r="AH9561" i="1"/>
  <c r="AJ9561" i="1" s="1"/>
  <c r="AH8152" i="1"/>
  <c r="AJ8152" i="1" s="1"/>
  <c r="AH9422" i="1"/>
  <c r="AJ9422" i="1" s="1"/>
  <c r="AH6696" i="1"/>
  <c r="AJ6696" i="1" s="1"/>
  <c r="AH9786" i="1"/>
  <c r="AJ9786" i="1" s="1"/>
  <c r="AH4862" i="1"/>
  <c r="AJ4862" i="1" s="1"/>
  <c r="AH5797" i="1"/>
  <c r="AJ5797" i="1" s="1"/>
  <c r="AH6772" i="1"/>
  <c r="AJ6772" i="1" s="1"/>
  <c r="AH7146" i="1"/>
  <c r="AJ7146" i="1" s="1"/>
  <c r="AH11240" i="1"/>
  <c r="AJ11240" i="1" s="1"/>
  <c r="AH11155" i="1"/>
  <c r="AJ11155" i="1" s="1"/>
  <c r="AH11075" i="1"/>
  <c r="AJ11075" i="1" s="1"/>
  <c r="AH11225" i="1"/>
  <c r="AJ11225" i="1" s="1"/>
  <c r="AH7662" i="1"/>
  <c r="AJ7662" i="1" s="1"/>
  <c r="AH11184" i="1"/>
  <c r="AJ11184" i="1" s="1"/>
  <c r="AH11226" i="1"/>
  <c r="AJ11226" i="1" s="1"/>
  <c r="AH10618" i="1"/>
  <c r="AJ10618" i="1" s="1"/>
  <c r="AH2743" i="1"/>
  <c r="AJ2743" i="1" s="1"/>
  <c r="AH6248" i="1"/>
  <c r="AJ6248" i="1" s="1"/>
  <c r="AH10058" i="1"/>
  <c r="AJ10058" i="1" s="1"/>
  <c r="AH3606" i="1"/>
  <c r="AJ3606" i="1" s="1"/>
  <c r="AH3756" i="1"/>
  <c r="AJ3756" i="1" s="1"/>
  <c r="AH3640" i="1"/>
  <c r="AJ3640" i="1" s="1"/>
  <c r="AH3616" i="1"/>
  <c r="AJ3616" i="1" s="1"/>
  <c r="AH3626" i="1"/>
  <c r="AJ3626" i="1" s="1"/>
  <c r="AH3567" i="1"/>
  <c r="AJ3567" i="1" s="1"/>
  <c r="AH3638" i="1"/>
  <c r="AJ3638" i="1" s="1"/>
  <c r="AH3601" i="1"/>
  <c r="AJ3601" i="1" s="1"/>
  <c r="AH7026" i="1"/>
  <c r="AJ7026" i="1" s="1"/>
  <c r="AH6648" i="1"/>
  <c r="AJ6648" i="1" s="1"/>
  <c r="AH6971" i="1"/>
  <c r="AJ6971" i="1" s="1"/>
  <c r="AH9875" i="1"/>
  <c r="AJ9875" i="1" s="1"/>
  <c r="AH9474" i="1"/>
  <c r="AJ9474" i="1" s="1"/>
  <c r="AH9592" i="1"/>
  <c r="AJ9592" i="1" s="1"/>
  <c r="AH8101" i="1"/>
  <c r="AJ8101" i="1" s="1"/>
  <c r="AH6320" i="1"/>
  <c r="AJ6320" i="1" s="1"/>
  <c r="AH6615" i="1"/>
  <c r="AJ6615" i="1" s="1"/>
  <c r="AH7767" i="1"/>
  <c r="AJ7767" i="1" s="1"/>
  <c r="AH6916" i="1"/>
  <c r="AJ6916" i="1" s="1"/>
  <c r="AH10901" i="1"/>
  <c r="AJ10901" i="1" s="1"/>
  <c r="AH5556" i="1"/>
  <c r="AJ5556" i="1" s="1"/>
  <c r="AH7333" i="1"/>
  <c r="AJ7333" i="1" s="1"/>
  <c r="AH9201" i="1"/>
  <c r="AJ9201" i="1" s="1"/>
  <c r="AH4196" i="1"/>
  <c r="AJ4196" i="1" s="1"/>
  <c r="AH4681" i="1"/>
  <c r="AJ4681" i="1" s="1"/>
  <c r="AH5649" i="1"/>
  <c r="AJ5649" i="1" s="1"/>
  <c r="AH5171" i="1"/>
  <c r="AJ5171" i="1" s="1"/>
  <c r="AH6470" i="1"/>
  <c r="AJ6470" i="1" s="1"/>
  <c r="AH2716" i="1"/>
  <c r="AJ2716" i="1" s="1"/>
  <c r="AH9279" i="1"/>
  <c r="AJ9279" i="1" s="1"/>
  <c r="AH10336" i="1"/>
  <c r="AJ10336" i="1" s="1"/>
  <c r="AH4822" i="1"/>
  <c r="AJ4822" i="1" s="1"/>
  <c r="AH5843" i="1"/>
  <c r="AJ5843" i="1" s="1"/>
  <c r="AH5835" i="1"/>
  <c r="AJ5835" i="1" s="1"/>
  <c r="AH10046" i="1"/>
  <c r="AJ10046" i="1" s="1"/>
  <c r="AH6371" i="1"/>
  <c r="AJ6371" i="1" s="1"/>
  <c r="AH6778" i="1"/>
  <c r="AJ6778" i="1" s="1"/>
  <c r="AH7152" i="1"/>
  <c r="AJ7152" i="1" s="1"/>
  <c r="AH9763" i="1"/>
  <c r="AJ9763" i="1" s="1"/>
  <c r="AH7458" i="1"/>
  <c r="AJ7458" i="1" s="1"/>
  <c r="AH7444" i="1"/>
  <c r="AJ7444" i="1" s="1"/>
  <c r="AH7488" i="1"/>
  <c r="AJ7488" i="1" s="1"/>
  <c r="AH10652" i="1"/>
  <c r="AJ10652" i="1" s="1"/>
  <c r="AH9446" i="1"/>
  <c r="AJ9446" i="1" s="1"/>
  <c r="AH7515" i="1"/>
  <c r="AJ7515" i="1" s="1"/>
  <c r="AH3530" i="1"/>
  <c r="AJ3530" i="1" s="1"/>
  <c r="AH3510" i="1"/>
  <c r="AJ3510" i="1" s="1"/>
  <c r="AH6360" i="1"/>
  <c r="AJ6360" i="1" s="1"/>
  <c r="AH4509" i="1"/>
  <c r="AJ4509" i="1" s="1"/>
  <c r="AH4754" i="1"/>
  <c r="AJ4754" i="1" s="1"/>
  <c r="AH6903" i="1"/>
  <c r="AJ6903" i="1" s="1"/>
  <c r="AH4208" i="1"/>
  <c r="AJ4208" i="1" s="1"/>
  <c r="AH4256" i="1"/>
  <c r="AJ4256" i="1" s="1"/>
  <c r="AH9288" i="1"/>
  <c r="AJ9288" i="1" s="1"/>
  <c r="AH7835" i="1"/>
  <c r="AJ7835" i="1" s="1"/>
  <c r="AH6045" i="1"/>
  <c r="AJ6045" i="1" s="1"/>
  <c r="AH7291" i="1"/>
  <c r="AJ7291" i="1" s="1"/>
  <c r="AH4354" i="1"/>
  <c r="AJ4354" i="1" s="1"/>
  <c r="AH5869" i="1"/>
  <c r="AJ5869" i="1" s="1"/>
  <c r="AH4163" i="1"/>
  <c r="AJ4163" i="1" s="1"/>
  <c r="AH10170" i="1"/>
  <c r="AJ10170" i="1" s="1"/>
  <c r="AH11135" i="1"/>
  <c r="AJ11135" i="1" s="1"/>
  <c r="AH10743" i="1"/>
  <c r="AJ10743" i="1" s="1"/>
  <c r="AH3722" i="1"/>
  <c r="AJ3722" i="1" s="1"/>
  <c r="AH8010" i="1"/>
  <c r="AJ8010" i="1" s="1"/>
  <c r="AH3515" i="1"/>
  <c r="AJ3515" i="1" s="1"/>
  <c r="AH9948" i="1"/>
  <c r="AJ9948" i="1" s="1"/>
  <c r="AH8804" i="1"/>
  <c r="AJ8804" i="1" s="1"/>
  <c r="AH3764" i="1"/>
  <c r="AJ3764" i="1" s="1"/>
  <c r="AH10906" i="1"/>
  <c r="AJ10906" i="1" s="1"/>
  <c r="AH10925" i="1"/>
  <c r="AJ10925" i="1" s="1"/>
  <c r="AH2316" i="1"/>
  <c r="AJ2316" i="1" s="1"/>
  <c r="AH3522" i="1"/>
  <c r="AJ3522" i="1" s="1"/>
  <c r="AH6550" i="1"/>
  <c r="AJ6550" i="1" s="1"/>
  <c r="AH6068" i="1"/>
  <c r="AJ6068" i="1" s="1"/>
  <c r="AH5036" i="1"/>
  <c r="AJ5036" i="1" s="1"/>
  <c r="AH5619" i="1"/>
  <c r="AJ5619" i="1" s="1"/>
  <c r="AH4259" i="1"/>
  <c r="AJ4259" i="1" s="1"/>
  <c r="AH4543" i="1"/>
  <c r="AJ4543" i="1" s="1"/>
  <c r="AH8025" i="1"/>
  <c r="AJ8025" i="1" s="1"/>
  <c r="AH5461" i="1"/>
  <c r="AJ5461" i="1" s="1"/>
  <c r="AH8471" i="1"/>
  <c r="AJ8471" i="1" s="1"/>
  <c r="AH7283" i="1"/>
  <c r="AJ7283" i="1" s="1"/>
  <c r="AH5133" i="1"/>
  <c r="AJ5133" i="1" s="1"/>
  <c r="AH8228" i="1"/>
  <c r="AJ8228" i="1" s="1"/>
  <c r="AH6200" i="1"/>
  <c r="AJ6200" i="1" s="1"/>
  <c r="AH6919" i="1"/>
  <c r="AJ6919" i="1" s="1"/>
  <c r="AH8956" i="1"/>
  <c r="AJ8956" i="1" s="1"/>
  <c r="AH6438" i="1"/>
  <c r="AJ6438" i="1" s="1"/>
  <c r="AH9033" i="1"/>
  <c r="AJ9033" i="1" s="1"/>
  <c r="AH4290" i="1"/>
  <c r="AJ4290" i="1" s="1"/>
  <c r="AH4559" i="1"/>
  <c r="AJ4559" i="1" s="1"/>
  <c r="AH10098" i="1"/>
  <c r="AJ10098" i="1" s="1"/>
  <c r="AH3704" i="1"/>
  <c r="AJ3704" i="1" s="1"/>
  <c r="AH3672" i="1"/>
  <c r="AJ3672" i="1" s="1"/>
  <c r="AH10165" i="1"/>
  <c r="AJ10165" i="1" s="1"/>
  <c r="AH8515" i="1"/>
  <c r="AJ8515" i="1" s="1"/>
  <c r="AH4643" i="1"/>
  <c r="AJ4643" i="1" s="1"/>
  <c r="AH6887" i="1"/>
  <c r="AJ6887" i="1" s="1"/>
  <c r="AH6879" i="1"/>
  <c r="AJ6879" i="1" s="1"/>
  <c r="AH6079" i="1"/>
  <c r="AJ6079" i="1" s="1"/>
  <c r="AH8701" i="1"/>
  <c r="AJ8701" i="1" s="1"/>
  <c r="AH9002" i="1"/>
  <c r="AJ9002" i="1" s="1"/>
  <c r="AH4847" i="1"/>
  <c r="AJ4847" i="1" s="1"/>
  <c r="AH4603" i="1"/>
  <c r="AJ4603" i="1" s="1"/>
  <c r="AH4593" i="1"/>
  <c r="AJ4593" i="1" s="1"/>
  <c r="AH6050" i="1"/>
  <c r="AJ6050" i="1" s="1"/>
  <c r="AH8730" i="1"/>
  <c r="AJ8730" i="1" s="1"/>
  <c r="AH5961" i="1"/>
  <c r="AJ5961" i="1" s="1"/>
  <c r="AH5999" i="1"/>
  <c r="AJ5999" i="1" s="1"/>
  <c r="AH6039" i="1"/>
  <c r="AJ6039" i="1" s="1"/>
  <c r="AH5883" i="1"/>
  <c r="AJ5883" i="1" s="1"/>
  <c r="AH5885" i="1"/>
  <c r="AJ5885" i="1" s="1"/>
  <c r="AH4866" i="1"/>
  <c r="AJ4866" i="1" s="1"/>
  <c r="AH4834" i="1"/>
  <c r="AJ4834" i="1" s="1"/>
  <c r="AH8954" i="1"/>
  <c r="AJ8954" i="1" s="1"/>
  <c r="AH6613" i="1"/>
  <c r="AJ6613" i="1" s="1"/>
  <c r="AH4427" i="1"/>
  <c r="AJ4427" i="1" s="1"/>
  <c r="AH4844" i="1"/>
  <c r="AJ4844" i="1" s="1"/>
  <c r="AH2738" i="1"/>
  <c r="AJ2738" i="1" s="1"/>
  <c r="AH3772" i="1"/>
  <c r="AJ3772" i="1" s="1"/>
  <c r="AH3728" i="1"/>
  <c r="AJ3728" i="1" s="1"/>
  <c r="AH2468" i="1"/>
  <c r="AJ2468" i="1" s="1"/>
  <c r="AH8120" i="1"/>
  <c r="AJ8120" i="1" s="1"/>
  <c r="AH10755" i="1"/>
  <c r="AJ10755" i="1" s="1"/>
  <c r="AH10024" i="1"/>
  <c r="AJ10024" i="1" s="1"/>
  <c r="AH4352" i="1"/>
  <c r="AJ4352" i="1" s="1"/>
  <c r="AH3670" i="1"/>
  <c r="AJ3670" i="1" s="1"/>
  <c r="AH4275" i="1"/>
  <c r="AJ4275" i="1" s="1"/>
  <c r="AH6585" i="1"/>
  <c r="AJ6585" i="1" s="1"/>
  <c r="AH8778" i="1"/>
  <c r="AJ8778" i="1" s="1"/>
  <c r="AH6122" i="1"/>
  <c r="AJ6122" i="1" s="1"/>
  <c r="AH7400" i="1"/>
  <c r="AJ7400" i="1" s="1"/>
  <c r="AH6260" i="1"/>
  <c r="AJ6260" i="1" s="1"/>
  <c r="AH9869" i="1"/>
  <c r="AJ9869" i="1" s="1"/>
  <c r="AH9818" i="1"/>
  <c r="AJ9818" i="1" s="1"/>
  <c r="AH6197" i="1"/>
  <c r="AJ6197" i="1" s="1"/>
  <c r="AH9821" i="1"/>
  <c r="AJ9821" i="1" s="1"/>
  <c r="AH8972" i="1"/>
  <c r="AJ8972" i="1" s="1"/>
  <c r="AH7932" i="1"/>
  <c r="AJ7932" i="1" s="1"/>
  <c r="AH2588" i="1"/>
  <c r="AJ2588" i="1" s="1"/>
  <c r="AH6131" i="1"/>
  <c r="AJ6131" i="1" s="1"/>
  <c r="AH8902" i="1"/>
  <c r="AJ8902" i="1" s="1"/>
  <c r="AH8909" i="1"/>
  <c r="AJ8909" i="1" s="1"/>
  <c r="AH8899" i="1"/>
  <c r="AJ8899" i="1" s="1"/>
  <c r="AH7420" i="1"/>
  <c r="AJ7420" i="1" s="1"/>
  <c r="AH8903" i="1"/>
  <c r="AJ8903" i="1" s="1"/>
  <c r="AH8791" i="1"/>
  <c r="AJ8791" i="1" s="1"/>
  <c r="AH5742" i="1"/>
  <c r="AJ5742" i="1" s="1"/>
  <c r="AH8864" i="1"/>
  <c r="AJ8864" i="1" s="1"/>
  <c r="AH5740" i="1"/>
  <c r="AJ5740" i="1" s="1"/>
  <c r="AH8906" i="1"/>
  <c r="AJ8906" i="1" s="1"/>
  <c r="AH8512" i="1"/>
  <c r="AJ8512" i="1" s="1"/>
  <c r="AH8744" i="1"/>
  <c r="AJ8744" i="1" s="1"/>
  <c r="AH8018" i="1"/>
  <c r="AJ8018" i="1" s="1"/>
  <c r="AH8696" i="1"/>
  <c r="AJ8696" i="1" s="1"/>
  <c r="AH8027" i="1"/>
  <c r="AJ8027" i="1" s="1"/>
  <c r="AH10022" i="1"/>
  <c r="AJ10022" i="1" s="1"/>
  <c r="AH9087" i="1"/>
  <c r="AJ9087" i="1" s="1"/>
  <c r="AH7512" i="1"/>
  <c r="AJ7512" i="1" s="1"/>
  <c r="AH7841" i="1"/>
  <c r="AJ7841" i="1" s="1"/>
  <c r="AH7579" i="1"/>
  <c r="AJ7579" i="1" s="1"/>
  <c r="AH5559" i="1"/>
  <c r="AJ5559" i="1" s="1"/>
  <c r="AH7342" i="1"/>
  <c r="AJ7342" i="1" s="1"/>
  <c r="AH9169" i="1"/>
  <c r="AJ9169" i="1" s="1"/>
  <c r="AH8437" i="1"/>
  <c r="AJ8437" i="1" s="1"/>
  <c r="AH5612" i="1"/>
  <c r="AJ5612" i="1" s="1"/>
  <c r="AH9790" i="1"/>
  <c r="AJ9790" i="1" s="1"/>
  <c r="AH5138" i="1"/>
  <c r="AJ5138" i="1" s="1"/>
  <c r="AH7891" i="1"/>
  <c r="AJ7891" i="1" s="1"/>
  <c r="AH7466" i="1"/>
  <c r="AJ7466" i="1" s="1"/>
  <c r="AH7465" i="1"/>
  <c r="AJ7465" i="1" s="1"/>
  <c r="AH3103" i="1"/>
  <c r="AJ3103" i="1" s="1"/>
  <c r="AH7555" i="1"/>
  <c r="AJ7555" i="1" s="1"/>
  <c r="AH7556" i="1"/>
  <c r="AJ7556" i="1" s="1"/>
  <c r="AH5770" i="1"/>
  <c r="AJ5770" i="1" s="1"/>
  <c r="AH7507" i="1"/>
  <c r="AJ7507" i="1" s="1"/>
  <c r="AH8146" i="1"/>
  <c r="AJ8146" i="1" s="1"/>
  <c r="AH9063" i="1"/>
  <c r="AJ9063" i="1" s="1"/>
  <c r="AH6140" i="1"/>
  <c r="AJ6140" i="1" s="1"/>
  <c r="AH10796" i="1"/>
  <c r="AJ10796" i="1" s="1"/>
  <c r="AH8433" i="1"/>
  <c r="AJ8433" i="1" s="1"/>
  <c r="AH7502" i="1"/>
  <c r="AJ7502" i="1" s="1"/>
  <c r="AH6123" i="1"/>
  <c r="AJ6123" i="1" s="1"/>
  <c r="AH8476" i="1"/>
  <c r="AJ8476" i="1" s="1"/>
  <c r="AH9905" i="1"/>
  <c r="AJ9905" i="1" s="1"/>
  <c r="AH7431" i="1"/>
  <c r="AJ7431" i="1" s="1"/>
  <c r="AH9060" i="1"/>
  <c r="AJ9060" i="1" s="1"/>
  <c r="AH9043" i="1"/>
  <c r="AJ9043" i="1" s="1"/>
  <c r="AH8527" i="1"/>
  <c r="AJ8527" i="1" s="1"/>
  <c r="AH9064" i="1"/>
  <c r="AJ9064" i="1" s="1"/>
  <c r="AH2546" i="1"/>
  <c r="AJ2546" i="1" s="1"/>
  <c r="AH10695" i="1"/>
  <c r="AJ10695" i="1" s="1"/>
  <c r="AH5952" i="1"/>
  <c r="AJ5952" i="1" s="1"/>
  <c r="AH10479" i="1"/>
  <c r="AJ10479" i="1" s="1"/>
  <c r="AH9990" i="1"/>
  <c r="AJ9990" i="1" s="1"/>
  <c r="AH10545" i="1"/>
  <c r="AJ10545" i="1" s="1"/>
  <c r="AH5041" i="1"/>
  <c r="AJ5041" i="1" s="1"/>
  <c r="AH5124" i="1"/>
  <c r="AJ5124" i="1" s="1"/>
  <c r="AH5471" i="1"/>
  <c r="AJ5471" i="1" s="1"/>
  <c r="AH10482" i="1"/>
  <c r="AJ10482" i="1" s="1"/>
  <c r="AH7449" i="1"/>
  <c r="AJ7449" i="1" s="1"/>
  <c r="AH8735" i="1"/>
  <c r="AJ8735" i="1" s="1"/>
  <c r="AH10500" i="1"/>
  <c r="AJ10500" i="1" s="1"/>
  <c r="AH3800" i="1"/>
  <c r="AJ3800" i="1" s="1"/>
  <c r="AH6548" i="1"/>
  <c r="AJ6548" i="1" s="1"/>
  <c r="AH10444" i="1"/>
  <c r="AJ10444" i="1" s="1"/>
  <c r="AH3658" i="1"/>
  <c r="AJ3658" i="1" s="1"/>
  <c r="AH3652" i="1"/>
  <c r="AJ3652" i="1" s="1"/>
  <c r="AH3655" i="1"/>
  <c r="AJ3655" i="1" s="1"/>
  <c r="AH7571" i="1"/>
  <c r="AJ7571" i="1" s="1"/>
  <c r="AH4430" i="1"/>
  <c r="AJ4430" i="1" s="1"/>
  <c r="AH10438" i="1"/>
  <c r="AJ10438" i="1" s="1"/>
  <c r="AH10519" i="1"/>
  <c r="AJ10519" i="1" s="1"/>
  <c r="AH4716" i="1"/>
  <c r="AJ4716" i="1" s="1"/>
  <c r="AH9239" i="1"/>
  <c r="AJ9239" i="1" s="1"/>
  <c r="AH6130" i="1"/>
  <c r="AJ6130" i="1" s="1"/>
  <c r="AH8721" i="1"/>
  <c r="AJ8721" i="1" s="1"/>
  <c r="AH3364" i="1"/>
  <c r="AJ3364" i="1" s="1"/>
  <c r="AH11220" i="1"/>
  <c r="AJ11220" i="1" s="1"/>
  <c r="AH9180" i="1"/>
  <c r="AJ9180" i="1" s="1"/>
  <c r="AH10454" i="1"/>
  <c r="AJ10454" i="1" s="1"/>
  <c r="AH7751" i="1"/>
  <c r="AJ7751" i="1" s="1"/>
  <c r="AH9227" i="1"/>
  <c r="AJ9227" i="1" s="1"/>
  <c r="AH8209" i="1"/>
  <c r="AJ8209" i="1" s="1"/>
  <c r="AH3359" i="1"/>
  <c r="AJ3359" i="1" s="1"/>
  <c r="AH9576" i="1"/>
  <c r="AJ9576" i="1" s="1"/>
  <c r="AH9568" i="1"/>
  <c r="AJ9568" i="1" s="1"/>
  <c r="AH6515" i="1"/>
  <c r="AJ6515" i="1" s="1"/>
  <c r="AH8725" i="1"/>
  <c r="AJ8725" i="1" s="1"/>
  <c r="AH2075" i="1"/>
  <c r="AJ2075" i="1" s="1"/>
  <c r="AH5697" i="1"/>
  <c r="AJ5697" i="1" s="1"/>
  <c r="AH6594" i="1"/>
  <c r="AJ6594" i="1" s="1"/>
  <c r="AH9225" i="1"/>
  <c r="AJ9225" i="1" s="1"/>
  <c r="AH3644" i="1"/>
  <c r="AJ3644" i="1" s="1"/>
  <c r="AH7393" i="1"/>
  <c r="AJ7393" i="1" s="1"/>
  <c r="AH6063" i="1"/>
  <c r="AJ6063" i="1" s="1"/>
  <c r="AH7898" i="1"/>
  <c r="AJ7898" i="1" s="1"/>
  <c r="AH2123" i="1"/>
  <c r="AJ2123" i="1" s="1"/>
  <c r="AH8793" i="1"/>
  <c r="AJ8793" i="1" s="1"/>
  <c r="AH6956" i="1"/>
  <c r="AJ6956" i="1" s="1"/>
  <c r="AH2998" i="1"/>
  <c r="AJ2998" i="1" s="1"/>
  <c r="AH2140" i="1"/>
  <c r="AJ2140" i="1" s="1"/>
  <c r="AH9344" i="1"/>
  <c r="AJ9344" i="1" s="1"/>
  <c r="AH9327" i="1"/>
  <c r="AJ9327" i="1" s="1"/>
  <c r="AH9516" i="1"/>
  <c r="AJ9516" i="1" s="1"/>
  <c r="AH9485" i="1"/>
  <c r="AJ9485" i="1" s="1"/>
  <c r="AH9375" i="1"/>
  <c r="AJ9375" i="1" s="1"/>
  <c r="AH5798" i="1"/>
  <c r="AJ5798" i="1" s="1"/>
  <c r="AH9108" i="1"/>
  <c r="AJ9108" i="1" s="1"/>
  <c r="AH7632" i="1"/>
  <c r="AJ7632" i="1" s="1"/>
  <c r="AH9128" i="1"/>
  <c r="AJ9128" i="1" s="1"/>
  <c r="AH9935" i="1"/>
  <c r="AJ9935" i="1" s="1"/>
  <c r="AH5279" i="1"/>
  <c r="AJ5279" i="1" s="1"/>
  <c r="AH6667" i="1"/>
  <c r="AJ6667" i="1" s="1"/>
  <c r="AH7203" i="1"/>
  <c r="AJ7203" i="1" s="1"/>
  <c r="AH7037" i="1"/>
  <c r="AJ7037" i="1" s="1"/>
  <c r="AH6651" i="1"/>
  <c r="AJ6651" i="1" s="1"/>
  <c r="AH2407" i="1"/>
  <c r="AJ2407" i="1" s="1"/>
  <c r="AH7213" i="1"/>
  <c r="AJ7213" i="1" s="1"/>
  <c r="AH6744" i="1"/>
  <c r="AJ6744" i="1" s="1"/>
  <c r="AH5273" i="1"/>
  <c r="AJ5273" i="1" s="1"/>
  <c r="AH9574" i="1"/>
  <c r="AJ9574" i="1" s="1"/>
  <c r="AH9077" i="1"/>
  <c r="AJ9077" i="1" s="1"/>
  <c r="AH7015" i="1"/>
  <c r="AJ7015" i="1" s="1"/>
  <c r="AH7872" i="1"/>
  <c r="AJ7872" i="1" s="1"/>
  <c r="AH7251" i="1"/>
  <c r="AJ7251" i="1" s="1"/>
  <c r="AH4780" i="1"/>
  <c r="AJ4780" i="1" s="1"/>
  <c r="AH4771" i="1"/>
  <c r="AJ4771" i="1" s="1"/>
  <c r="AH10413" i="1"/>
  <c r="AJ10413" i="1" s="1"/>
  <c r="AH10411" i="1"/>
  <c r="AJ10411" i="1" s="1"/>
  <c r="AH7561" i="1"/>
  <c r="AJ7561" i="1" s="1"/>
  <c r="AH11059" i="1"/>
  <c r="AJ11059" i="1" s="1"/>
  <c r="AH7922" i="1"/>
  <c r="AJ7922" i="1" s="1"/>
  <c r="AH7074" i="1"/>
  <c r="AJ7074" i="1" s="1"/>
  <c r="AH5680" i="1"/>
  <c r="AJ5680" i="1" s="1"/>
  <c r="AH6682" i="1"/>
  <c r="AJ6682" i="1" s="1"/>
  <c r="AH6745" i="1"/>
  <c r="AJ6745" i="1" s="1"/>
  <c r="AH10804" i="1"/>
  <c r="AJ10804" i="1" s="1"/>
  <c r="AH7110" i="1"/>
  <c r="AJ7110" i="1" s="1"/>
  <c r="AH10113" i="1"/>
  <c r="AJ10113" i="1" s="1"/>
  <c r="AH7585" i="1"/>
  <c r="AJ7585" i="1" s="1"/>
  <c r="AH10124" i="1"/>
  <c r="AJ10124" i="1" s="1"/>
  <c r="AH7833" i="1"/>
  <c r="AJ7833" i="1" s="1"/>
  <c r="AH8084" i="1"/>
  <c r="AJ8084" i="1" s="1"/>
  <c r="AH8397" i="1"/>
  <c r="AJ8397" i="1" s="1"/>
  <c r="AH6617" i="1"/>
  <c r="AJ6617" i="1" s="1"/>
  <c r="AH10824" i="1"/>
  <c r="AJ10824" i="1" s="1"/>
  <c r="AH5311" i="1"/>
  <c r="AJ5311" i="1" s="1"/>
  <c r="AH3747" i="1"/>
  <c r="AJ3747" i="1" s="1"/>
  <c r="AH5414" i="1"/>
  <c r="AJ5414" i="1" s="1"/>
  <c r="AH9450" i="1"/>
  <c r="AJ9450" i="1" s="1"/>
  <c r="AH5427" i="1"/>
  <c r="AJ5427" i="1" s="1"/>
  <c r="AH9298" i="1"/>
  <c r="AJ9298" i="1" s="1"/>
  <c r="AH6789" i="1"/>
  <c r="AJ6789" i="1" s="1"/>
  <c r="AH8726" i="1"/>
  <c r="AJ8726" i="1" s="1"/>
  <c r="AH11162" i="1"/>
  <c r="AJ11162" i="1" s="1"/>
  <c r="AH8087" i="1"/>
  <c r="AJ8087" i="1" s="1"/>
  <c r="AH6480" i="1"/>
  <c r="AJ6480" i="1" s="1"/>
  <c r="AH8493" i="1"/>
  <c r="AJ8493" i="1" s="1"/>
  <c r="AH7227" i="1"/>
  <c r="AJ7227" i="1" s="1"/>
  <c r="AH8252" i="1"/>
  <c r="AJ8252" i="1" s="1"/>
  <c r="AH8254" i="1"/>
  <c r="AJ8254" i="1" s="1"/>
  <c r="AH7781" i="1"/>
  <c r="AJ7781" i="1" s="1"/>
  <c r="AH6626" i="1"/>
  <c r="AJ6626" i="1" s="1"/>
  <c r="AH6823" i="1"/>
  <c r="AJ6823" i="1" s="1"/>
  <c r="AH6749" i="1"/>
  <c r="AJ6749" i="1" s="1"/>
  <c r="AH7113" i="1"/>
  <c r="AJ7113" i="1" s="1"/>
  <c r="AH4973" i="1"/>
  <c r="AJ4973" i="1" s="1"/>
  <c r="AH8234" i="1"/>
  <c r="AJ8234" i="1" s="1"/>
  <c r="AH9140" i="1"/>
  <c r="AJ9140" i="1" s="1"/>
  <c r="AH6719" i="1"/>
  <c r="AJ6719" i="1" s="1"/>
  <c r="AH7187" i="1"/>
  <c r="AJ7187" i="1" s="1"/>
  <c r="AH9253" i="1"/>
  <c r="AJ9253" i="1" s="1"/>
  <c r="AH9245" i="1"/>
  <c r="AJ9245" i="1" s="1"/>
  <c r="AH6826" i="1"/>
  <c r="AJ6826" i="1" s="1"/>
  <c r="AH7160" i="1"/>
  <c r="AJ7160" i="1" s="1"/>
  <c r="AH7051" i="1"/>
  <c r="AJ7051" i="1" s="1"/>
  <c r="AH4492" i="1"/>
  <c r="AJ4492" i="1" s="1"/>
  <c r="AH7804" i="1"/>
  <c r="AJ7804" i="1" s="1"/>
  <c r="AH10574" i="1"/>
  <c r="AJ10574" i="1" s="1"/>
  <c r="AH6867" i="1"/>
  <c r="AJ6867" i="1" s="1"/>
  <c r="AH5357" i="1"/>
  <c r="AJ5357" i="1" s="1"/>
  <c r="AH5827" i="1"/>
  <c r="AJ5827" i="1" s="1"/>
  <c r="AH7749" i="1"/>
  <c r="AJ7749" i="1" s="1"/>
  <c r="AH4322" i="1"/>
  <c r="AJ4322" i="1" s="1"/>
  <c r="AH5685" i="1"/>
  <c r="AJ5685" i="1" s="1"/>
  <c r="AH5303" i="1"/>
  <c r="AJ5303" i="1" s="1"/>
  <c r="AH7854" i="1"/>
  <c r="AJ7854" i="1" s="1"/>
  <c r="AH7411" i="1"/>
  <c r="AJ7411" i="1" s="1"/>
  <c r="AH5690" i="1"/>
  <c r="AJ5690" i="1" s="1"/>
  <c r="AH6655" i="1"/>
  <c r="AJ6655" i="1" s="1"/>
  <c r="AH6483" i="1"/>
  <c r="AJ6483" i="1" s="1"/>
  <c r="AH9378" i="1"/>
  <c r="AJ9378" i="1" s="1"/>
  <c r="AH9237" i="1"/>
  <c r="AJ9237" i="1" s="1"/>
  <c r="AH8887" i="1"/>
  <c r="AJ8887" i="1" s="1"/>
  <c r="AH11301" i="1"/>
  <c r="AJ11301" i="1" s="1"/>
  <c r="AH9489" i="1"/>
  <c r="AJ9489" i="1" s="1"/>
  <c r="AH10007" i="1"/>
  <c r="AJ10007" i="1" s="1"/>
  <c r="AH9973" i="1"/>
  <c r="AJ9973" i="1" s="1"/>
  <c r="AH7763" i="1"/>
  <c r="AJ7763" i="1" s="1"/>
  <c r="AH6167" i="1"/>
  <c r="AJ6167" i="1" s="1"/>
  <c r="AH3740" i="1"/>
  <c r="AJ3740" i="1" s="1"/>
  <c r="AH8154" i="1"/>
  <c r="AJ8154" i="1" s="1"/>
  <c r="AH9511" i="1"/>
  <c r="AJ9511" i="1" s="1"/>
  <c r="AH7122" i="1"/>
  <c r="AJ7122" i="1" s="1"/>
  <c r="AH9781" i="1"/>
  <c r="AJ9781" i="1" s="1"/>
  <c r="AH3691" i="1"/>
  <c r="AJ3691" i="1" s="1"/>
  <c r="AH6780" i="1"/>
  <c r="AJ6780" i="1" s="1"/>
  <c r="AH6840" i="1"/>
  <c r="AJ6840" i="1" s="1"/>
  <c r="AH7147" i="1"/>
  <c r="AJ7147" i="1" s="1"/>
  <c r="AH6323" i="1"/>
  <c r="AJ6323" i="1" s="1"/>
  <c r="AH11177" i="1"/>
  <c r="AJ11177" i="1" s="1"/>
  <c r="AH11149" i="1"/>
  <c r="AJ11149" i="1" s="1"/>
  <c r="AH11274" i="1"/>
  <c r="AJ11274" i="1" s="1"/>
  <c r="AH11242" i="1"/>
  <c r="AJ11242" i="1" s="1"/>
  <c r="AH7660" i="1"/>
  <c r="AJ7660" i="1" s="1"/>
  <c r="AH11255" i="1"/>
  <c r="AJ11255" i="1" s="1"/>
  <c r="AH11046" i="1"/>
  <c r="AJ11046" i="1" s="1"/>
  <c r="AH10616" i="1"/>
  <c r="AJ10616" i="1" s="1"/>
  <c r="AH10591" i="1"/>
  <c r="AJ10591" i="1" s="1"/>
  <c r="AH6232" i="1"/>
  <c r="AJ6232" i="1" s="1"/>
  <c r="AH9529" i="1"/>
  <c r="AJ9529" i="1" s="1"/>
  <c r="AH3576" i="1"/>
  <c r="AJ3576" i="1" s="1"/>
  <c r="AH3618" i="1"/>
  <c r="AJ3618" i="1" s="1"/>
  <c r="AH3619" i="1"/>
  <c r="AJ3619" i="1" s="1"/>
  <c r="AH3574" i="1"/>
  <c r="AJ3574" i="1" s="1"/>
  <c r="AH3583" i="1"/>
  <c r="AJ3583" i="1" s="1"/>
  <c r="AH3602" i="1"/>
  <c r="AJ3602" i="1" s="1"/>
  <c r="AH5730" i="1"/>
  <c r="AJ5730" i="1" s="1"/>
  <c r="AH6977" i="1"/>
  <c r="AJ6977" i="1" s="1"/>
  <c r="AH6963" i="1"/>
  <c r="AJ6963" i="1" s="1"/>
  <c r="AH7006" i="1"/>
  <c r="AJ7006" i="1" s="1"/>
  <c r="AH9952" i="1"/>
  <c r="AJ9952" i="1" s="1"/>
  <c r="AH9396" i="1"/>
  <c r="AJ9396" i="1" s="1"/>
  <c r="AH10621" i="1"/>
  <c r="AJ10621" i="1" s="1"/>
  <c r="AH9704" i="1"/>
  <c r="AJ9704" i="1" s="1"/>
  <c r="AH10286" i="1"/>
  <c r="AJ10286" i="1" s="1"/>
  <c r="AH4187" i="1"/>
  <c r="AJ4187" i="1" s="1"/>
  <c r="AH6591" i="1"/>
  <c r="AJ6591" i="1" s="1"/>
  <c r="AH10074" i="1"/>
  <c r="AJ10074" i="1" s="1"/>
  <c r="AH5554" i="1"/>
  <c r="AJ5554" i="1" s="1"/>
  <c r="AH10147" i="1"/>
  <c r="AJ10147" i="1" s="1"/>
  <c r="AH9882" i="1"/>
  <c r="AJ9882" i="1" s="1"/>
  <c r="AH9777" i="1"/>
  <c r="AJ9777" i="1" s="1"/>
  <c r="AH5508" i="1"/>
  <c r="AJ5508" i="1" s="1"/>
  <c r="AH5198" i="1"/>
  <c r="AJ5198" i="1" s="1"/>
  <c r="AH6948" i="1"/>
  <c r="AJ6948" i="1" s="1"/>
  <c r="AH4939" i="1"/>
  <c r="AJ4939" i="1" s="1"/>
  <c r="AH9280" i="1"/>
  <c r="AJ9280" i="1" s="1"/>
  <c r="AH6152" i="1"/>
  <c r="AJ6152" i="1" s="1"/>
  <c r="AH6176" i="1"/>
  <c r="AJ6176" i="1" s="1"/>
  <c r="AH10223" i="1"/>
  <c r="AJ10223" i="1" s="1"/>
  <c r="AH5840" i="1"/>
  <c r="AJ5840" i="1" s="1"/>
  <c r="AH5837" i="1"/>
  <c r="AJ5837" i="1" s="1"/>
  <c r="AH10210" i="1"/>
  <c r="AJ10210" i="1" s="1"/>
  <c r="AH4884" i="1"/>
  <c r="AJ4884" i="1" s="1"/>
  <c r="AH6650" i="1"/>
  <c r="AJ6650" i="1" s="1"/>
  <c r="AH6836" i="1"/>
  <c r="AJ6836" i="1" s="1"/>
  <c r="AH7148" i="1"/>
  <c r="AJ7148" i="1" s="1"/>
  <c r="AH4431" i="1"/>
  <c r="AJ4431" i="1" s="1"/>
  <c r="AH7504" i="1"/>
  <c r="AJ7504" i="1" s="1"/>
  <c r="AH4938" i="1"/>
  <c r="AJ4938" i="1" s="1"/>
  <c r="AH7313" i="1"/>
  <c r="AJ7313" i="1" s="1"/>
  <c r="AH7850" i="1"/>
  <c r="AJ7850" i="1" s="1"/>
  <c r="AH3768" i="1"/>
  <c r="AJ3768" i="1" s="1"/>
  <c r="AH9437" i="1"/>
  <c r="AJ9437" i="1" s="1"/>
  <c r="AH4173" i="1"/>
  <c r="AJ4173" i="1" s="1"/>
  <c r="AH3083" i="1"/>
  <c r="AJ3083" i="1" s="1"/>
  <c r="AH3068" i="1"/>
  <c r="AJ3068" i="1" s="1"/>
  <c r="AH9431" i="1"/>
  <c r="AJ9431" i="1" s="1"/>
  <c r="AH4358" i="1"/>
  <c r="AJ4358" i="1" s="1"/>
  <c r="AH4506" i="1"/>
  <c r="AJ4506" i="1" s="1"/>
  <c r="AH7547" i="1"/>
  <c r="AJ7547" i="1" s="1"/>
  <c r="AH4772" i="1"/>
  <c r="AJ4772" i="1" s="1"/>
  <c r="AH4209" i="1"/>
  <c r="AJ4209" i="1" s="1"/>
  <c r="AH4269" i="1"/>
  <c r="AJ4269" i="1" s="1"/>
  <c r="AH9289" i="1"/>
  <c r="AJ9289" i="1" s="1"/>
  <c r="AH6018" i="1"/>
  <c r="AJ6018" i="1" s="1"/>
  <c r="AH9776" i="1"/>
  <c r="AJ9776" i="1" s="1"/>
  <c r="AH4584" i="1"/>
  <c r="AJ4584" i="1" s="1"/>
  <c r="AH6001" i="1"/>
  <c r="AJ6001" i="1" s="1"/>
  <c r="AH9384" i="1"/>
  <c r="AJ9384" i="1" s="1"/>
  <c r="AH11127" i="1"/>
  <c r="AJ11127" i="1" s="1"/>
  <c r="AH10228" i="1"/>
  <c r="AJ10228" i="1" s="1"/>
  <c r="AH10737" i="1"/>
  <c r="AJ10737" i="1" s="1"/>
  <c r="AH8834" i="1"/>
  <c r="AJ8834" i="1" s="1"/>
  <c r="AH8000" i="1"/>
  <c r="AJ8000" i="1" s="1"/>
  <c r="AH3739" i="1"/>
  <c r="AJ3739" i="1" s="1"/>
  <c r="AH7846" i="1"/>
  <c r="AJ7846" i="1" s="1"/>
  <c r="AH7950" i="1"/>
  <c r="AJ7950" i="1" s="1"/>
  <c r="AH3545" i="1"/>
  <c r="AJ3545" i="1" s="1"/>
  <c r="AH3767" i="1"/>
  <c r="AJ3767" i="1" s="1"/>
  <c r="AH10198" i="1"/>
  <c r="AJ10198" i="1" s="1"/>
  <c r="AH10914" i="1"/>
  <c r="AJ10914" i="1" s="1"/>
  <c r="AH8004" i="1"/>
  <c r="AJ8004" i="1" s="1"/>
  <c r="AH6573" i="1"/>
  <c r="AJ6573" i="1" s="1"/>
  <c r="AH6071" i="1"/>
  <c r="AJ6071" i="1" s="1"/>
  <c r="AH10217" i="1"/>
  <c r="AJ10217" i="1" s="1"/>
  <c r="AH4181" i="1"/>
  <c r="AJ4181" i="1" s="1"/>
  <c r="AH5095" i="1"/>
  <c r="AJ5095" i="1" s="1"/>
  <c r="AH7626" i="1"/>
  <c r="AJ7626" i="1" s="1"/>
  <c r="AH9458" i="1"/>
  <c r="AJ9458" i="1" s="1"/>
  <c r="AH8449" i="1"/>
  <c r="AJ8449" i="1" s="1"/>
  <c r="AH7442" i="1"/>
  <c r="AJ7442" i="1" s="1"/>
  <c r="AH6414" i="1"/>
  <c r="AJ6414" i="1" s="1"/>
  <c r="AH5879" i="1"/>
  <c r="AJ5879" i="1" s="1"/>
  <c r="AH7923" i="1"/>
  <c r="AJ7923" i="1" s="1"/>
  <c r="AH6412" i="1"/>
  <c r="AJ6412" i="1" s="1"/>
  <c r="AH5262" i="1"/>
  <c r="AJ5262" i="1" s="1"/>
  <c r="AH8978" i="1"/>
  <c r="AJ8978" i="1" s="1"/>
  <c r="AH4553" i="1"/>
  <c r="AJ4553" i="1" s="1"/>
  <c r="AH10777" i="1"/>
  <c r="AJ10777" i="1" s="1"/>
  <c r="AH10087" i="1"/>
  <c r="AJ10087" i="1" s="1"/>
  <c r="AH3710" i="1"/>
  <c r="AJ3710" i="1" s="1"/>
  <c r="AH3667" i="1"/>
  <c r="AJ3667" i="1" s="1"/>
  <c r="AH7611" i="1"/>
  <c r="AJ7611" i="1" s="1"/>
  <c r="AH8022" i="1"/>
  <c r="AJ8022" i="1" s="1"/>
  <c r="AH11231" i="1"/>
  <c r="AJ11231" i="1" s="1"/>
  <c r="AH6885" i="1"/>
  <c r="AJ6885" i="1" s="1"/>
  <c r="AH9019" i="1"/>
  <c r="AJ9019" i="1" s="1"/>
  <c r="AH10823" i="1"/>
  <c r="AJ10823" i="1" s="1"/>
  <c r="AH8699" i="1"/>
  <c r="AJ8699" i="1" s="1"/>
  <c r="AH10821" i="1"/>
  <c r="AJ10821" i="1" s="1"/>
  <c r="AH4601" i="1"/>
  <c r="AJ4601" i="1" s="1"/>
  <c r="AH8951" i="1"/>
  <c r="AJ8951" i="1" s="1"/>
  <c r="AH10035" i="1"/>
  <c r="AJ10035" i="1" s="1"/>
  <c r="AH6052" i="1"/>
  <c r="AJ6052" i="1" s="1"/>
  <c r="AH6048" i="1"/>
  <c r="AJ6048" i="1" s="1"/>
  <c r="AH5956" i="1"/>
  <c r="AJ5956" i="1" s="1"/>
  <c r="AH5895" i="1"/>
  <c r="AJ5895" i="1" s="1"/>
  <c r="AH6041" i="1"/>
  <c r="AJ6041" i="1" s="1"/>
  <c r="AH5998" i="1"/>
  <c r="AJ5998" i="1" s="1"/>
  <c r="AH6055" i="1"/>
  <c r="AJ6055" i="1" s="1"/>
  <c r="AH4873" i="1"/>
  <c r="AJ4873" i="1" s="1"/>
  <c r="AH2426" i="1"/>
  <c r="AJ2426" i="1" s="1"/>
  <c r="AH9552" i="1"/>
  <c r="AJ9552" i="1" s="1"/>
  <c r="AH7443" i="1"/>
  <c r="AJ7443" i="1" s="1"/>
  <c r="AH4551" i="1"/>
  <c r="AJ4551" i="1" s="1"/>
  <c r="AH10097" i="1"/>
  <c r="AJ10097" i="1" s="1"/>
  <c r="AH3701" i="1"/>
  <c r="AJ3701" i="1" s="1"/>
  <c r="AH7610" i="1"/>
  <c r="AJ7610" i="1" s="1"/>
  <c r="AH2682" i="1"/>
  <c r="AJ2682" i="1" s="1"/>
  <c r="AH6892" i="1"/>
  <c r="AJ6892" i="1" s="1"/>
  <c r="AH8980" i="1"/>
  <c r="AJ8980" i="1" s="1"/>
  <c r="AH9933" i="1"/>
  <c r="AJ9933" i="1" s="1"/>
  <c r="AH10070" i="1"/>
  <c r="AJ10070" i="1" s="1"/>
  <c r="AH4251" i="1"/>
  <c r="AJ4251" i="1" s="1"/>
  <c r="AH4595" i="1"/>
  <c r="AJ4595" i="1" s="1"/>
  <c r="AH6054" i="1"/>
  <c r="AJ6054" i="1" s="1"/>
  <c r="AH6587" i="1"/>
  <c r="AJ6587" i="1" s="1"/>
  <c r="AH5960" i="1"/>
  <c r="AJ5960" i="1" s="1"/>
  <c r="AH5974" i="1"/>
  <c r="AJ5974" i="1" s="1"/>
  <c r="AH6000" i="1"/>
  <c r="AJ6000" i="1" s="1"/>
  <c r="AH4864" i="1"/>
  <c r="AJ4864" i="1" s="1"/>
  <c r="AH1940" i="1"/>
  <c r="AJ1940" i="1" s="1"/>
  <c r="AH11289" i="1"/>
  <c r="AJ11289" i="1" s="1"/>
  <c r="AH3589" i="1"/>
  <c r="AJ3589" i="1" s="1"/>
  <c r="AH3347" i="1"/>
  <c r="AJ3347" i="1" s="1"/>
  <c r="AH9961" i="1"/>
  <c r="AJ9961" i="1" s="1"/>
  <c r="AH5921" i="1"/>
  <c r="AJ5921" i="1" s="1"/>
  <c r="AH9633" i="1"/>
  <c r="AJ9633" i="1" s="1"/>
  <c r="AH8819" i="1"/>
  <c r="AJ8819" i="1" s="1"/>
  <c r="AH6592" i="1"/>
  <c r="AJ6592" i="1" s="1"/>
  <c r="AH8811" i="1"/>
  <c r="AJ8811" i="1" s="1"/>
  <c r="AH8069" i="1"/>
  <c r="AJ8069" i="1" s="1"/>
  <c r="AH5182" i="1"/>
  <c r="AJ5182" i="1" s="1"/>
  <c r="AH9274" i="1"/>
  <c r="AJ9274" i="1" s="1"/>
  <c r="AH6108" i="1"/>
  <c r="AJ6108" i="1" s="1"/>
  <c r="AH6612" i="1"/>
  <c r="AJ6612" i="1" s="1"/>
  <c r="AH1996" i="1"/>
  <c r="AJ1996" i="1" s="1"/>
  <c r="AH6026" i="1"/>
  <c r="AJ6026" i="1" s="1"/>
  <c r="AH9760" i="1"/>
  <c r="AJ9760" i="1" s="1"/>
  <c r="AH10659" i="1"/>
  <c r="AJ10659" i="1" s="1"/>
  <c r="AH4265" i="1"/>
  <c r="AJ4265" i="1" s="1"/>
  <c r="AH4355" i="1"/>
  <c r="AJ4355" i="1" s="1"/>
  <c r="AH4204" i="1"/>
  <c r="AJ4204" i="1" s="1"/>
  <c r="AH9897" i="1"/>
  <c r="AJ9897" i="1" s="1"/>
  <c r="AH9985" i="1"/>
  <c r="AJ9985" i="1" s="1"/>
  <c r="AH10893" i="1"/>
  <c r="AJ10893" i="1" s="1"/>
  <c r="AH3521" i="1"/>
  <c r="AJ3521" i="1" s="1"/>
  <c r="AH6333" i="1"/>
  <c r="AJ6333" i="1" s="1"/>
  <c r="AH9920" i="1"/>
  <c r="AJ9920" i="1" s="1"/>
  <c r="AH8003" i="1"/>
  <c r="AJ8003" i="1" s="1"/>
  <c r="AH11293" i="1"/>
  <c r="AJ11293" i="1" s="1"/>
  <c r="AH7753" i="1"/>
  <c r="AJ7753" i="1" s="1"/>
  <c r="AH5913" i="1"/>
  <c r="AJ5913" i="1" s="1"/>
  <c r="AH4560" i="1"/>
  <c r="AJ4560" i="1" s="1"/>
  <c r="AH10101" i="1"/>
  <c r="AJ10101" i="1" s="1"/>
  <c r="AH6894" i="1"/>
  <c r="AJ6894" i="1" s="1"/>
  <c r="AH7837" i="1"/>
  <c r="AJ7837" i="1" s="1"/>
  <c r="AH10598" i="1"/>
  <c r="AJ10598" i="1" s="1"/>
  <c r="AH5865" i="1"/>
  <c r="AJ5865" i="1" s="1"/>
  <c r="AH6053" i="1"/>
  <c r="AJ6053" i="1" s="1"/>
  <c r="AH10882" i="1"/>
  <c r="AJ10882" i="1" s="1"/>
  <c r="AH7683" i="1"/>
  <c r="AJ7683" i="1" s="1"/>
  <c r="AH9998" i="1"/>
  <c r="AJ9998" i="1" s="1"/>
  <c r="AH7679" i="1"/>
  <c r="AJ7679" i="1" s="1"/>
  <c r="AH10583" i="1"/>
  <c r="AJ10583" i="1" s="1"/>
  <c r="AH5707" i="1"/>
  <c r="AJ5707" i="1" s="1"/>
  <c r="AH10167" i="1"/>
  <c r="AJ10167" i="1" s="1"/>
  <c r="AH10856" i="1"/>
  <c r="AJ10856" i="1" s="1"/>
  <c r="AH3649" i="1"/>
  <c r="AJ3649" i="1" s="1"/>
  <c r="AH10506" i="1"/>
  <c r="AJ10506" i="1" s="1"/>
  <c r="AH10887" i="1"/>
  <c r="AJ10887" i="1" s="1"/>
  <c r="AH11009" i="1"/>
  <c r="AJ11009" i="1" s="1"/>
  <c r="AH10578" i="1"/>
  <c r="AJ10578" i="1" s="1"/>
  <c r="AH10452" i="1"/>
  <c r="AJ10452" i="1" s="1"/>
  <c r="AH10508" i="1"/>
  <c r="AJ10508" i="1" s="1"/>
  <c r="AH7446" i="1"/>
  <c r="AJ7446" i="1" s="1"/>
  <c r="AH10890" i="1"/>
  <c r="AJ10890" i="1" s="1"/>
  <c r="AH4684" i="1"/>
  <c r="AJ4684" i="1" s="1"/>
  <c r="AH10556" i="1"/>
  <c r="AJ10556" i="1" s="1"/>
  <c r="AH10670" i="1"/>
  <c r="AJ10670" i="1" s="1"/>
  <c r="AH9222" i="1"/>
  <c r="AJ9222" i="1" s="1"/>
  <c r="AH9226" i="1"/>
  <c r="AJ9226" i="1" s="1"/>
  <c r="AH7740" i="1"/>
  <c r="AJ7740" i="1" s="1"/>
  <c r="AH8718" i="1"/>
  <c r="AJ8718" i="1" s="1"/>
  <c r="AH8454" i="1"/>
  <c r="AJ8454" i="1" s="1"/>
  <c r="AH6524" i="1"/>
  <c r="AJ6524" i="1" s="1"/>
  <c r="AH6513" i="1"/>
  <c r="AJ6513" i="1" s="1"/>
  <c r="AH5762" i="1"/>
  <c r="AJ5762" i="1" s="1"/>
  <c r="AH9232" i="1"/>
  <c r="AJ9232" i="1" s="1"/>
  <c r="AH7350" i="1"/>
  <c r="AJ7350" i="1" s="1"/>
  <c r="AH6535" i="1"/>
  <c r="AJ6535" i="1" s="1"/>
  <c r="AH7295" i="1"/>
  <c r="AJ7295" i="1" s="1"/>
  <c r="AH4865" i="1"/>
  <c r="AJ4865" i="1" s="1"/>
  <c r="AH2124" i="1"/>
  <c r="AJ2124" i="1" s="1"/>
  <c r="AH6953" i="1"/>
  <c r="AJ6953" i="1" s="1"/>
  <c r="AH2999" i="1"/>
  <c r="AJ2999" i="1" s="1"/>
  <c r="AH9340" i="1"/>
  <c r="AJ9340" i="1" s="1"/>
  <c r="AH10638" i="1"/>
  <c r="AJ10638" i="1" s="1"/>
  <c r="AH9540" i="1"/>
  <c r="AJ9540" i="1" s="1"/>
  <c r="AH9292" i="1"/>
  <c r="AJ9292" i="1" s="1"/>
  <c r="AH9286" i="1"/>
  <c r="AJ9286" i="1" s="1"/>
  <c r="AH11219" i="1"/>
  <c r="AJ11219" i="1" s="1"/>
  <c r="AH9101" i="1"/>
  <c r="AJ9101" i="1" s="1"/>
  <c r="AH9148" i="1"/>
  <c r="AJ9148" i="1" s="1"/>
  <c r="AH8822" i="1"/>
  <c r="AJ8822" i="1" s="1"/>
  <c r="AH9945" i="1"/>
  <c r="AJ9945" i="1" s="1"/>
  <c r="AH5781" i="1"/>
  <c r="AJ5781" i="1" s="1"/>
  <c r="AH7135" i="1"/>
  <c r="AJ7135" i="1" s="1"/>
  <c r="AH4387" i="1"/>
  <c r="AJ4387" i="1" s="1"/>
  <c r="AH7237" i="1"/>
  <c r="AJ7237" i="1" s="1"/>
  <c r="AH7036" i="1"/>
  <c r="AJ7036" i="1" s="1"/>
  <c r="AH10615" i="1"/>
  <c r="AJ10615" i="1" s="1"/>
  <c r="AH7239" i="1"/>
  <c r="AJ7239" i="1" s="1"/>
  <c r="AH6690" i="1"/>
  <c r="AJ6690" i="1" s="1"/>
  <c r="AH9075" i="1"/>
  <c r="AJ9075" i="1" s="1"/>
  <c r="AH6987" i="1"/>
  <c r="AJ6987" i="1" s="1"/>
  <c r="AH6627" i="1"/>
  <c r="AJ6627" i="1" s="1"/>
  <c r="AH10175" i="1"/>
  <c r="AJ10175" i="1" s="1"/>
  <c r="AH7368" i="1"/>
  <c r="AJ7368" i="1" s="1"/>
  <c r="AH4764" i="1"/>
  <c r="AJ4764" i="1" s="1"/>
  <c r="AH4779" i="1"/>
  <c r="AJ4779" i="1" s="1"/>
  <c r="AH2107" i="1"/>
  <c r="AJ2107" i="1" s="1"/>
  <c r="AH10417" i="1"/>
  <c r="AJ10417" i="1" s="1"/>
  <c r="AH11174" i="1"/>
  <c r="AJ11174" i="1" s="1"/>
  <c r="AH11110" i="1"/>
  <c r="AJ11110" i="1" s="1"/>
  <c r="AH9425" i="1"/>
  <c r="AJ9425" i="1" s="1"/>
  <c r="AH7065" i="1"/>
  <c r="AJ7065" i="1" s="1"/>
  <c r="AH7084" i="1"/>
  <c r="AJ7084" i="1" s="1"/>
  <c r="AH9944" i="1"/>
  <c r="AJ9944" i="1" s="1"/>
  <c r="AH7219" i="1"/>
  <c r="AJ7219" i="1" s="1"/>
  <c r="AH7242" i="1"/>
  <c r="AJ7242" i="1" s="1"/>
  <c r="AH10869" i="1"/>
  <c r="AJ10869" i="1" s="1"/>
  <c r="AH2144" i="1"/>
  <c r="AJ2144" i="1" s="1"/>
  <c r="AH7115" i="1"/>
  <c r="AJ7115" i="1" s="1"/>
  <c r="AH7191" i="1"/>
  <c r="AJ7191" i="1" s="1"/>
  <c r="AH7570" i="1"/>
  <c r="AJ7570" i="1" s="1"/>
  <c r="AH2098" i="1"/>
  <c r="AJ2098" i="1" s="1"/>
  <c r="AH10137" i="1"/>
  <c r="AJ10137" i="1" s="1"/>
  <c r="AH2034" i="1"/>
  <c r="AJ2034" i="1" s="1"/>
  <c r="AH8085" i="1"/>
  <c r="AJ8085" i="1" s="1"/>
  <c r="AH9150" i="1"/>
  <c r="AJ9150" i="1" s="1"/>
  <c r="AH2532" i="1"/>
  <c r="AJ2532" i="1" s="1"/>
  <c r="AH3228" i="1"/>
  <c r="AJ3228" i="1" s="1"/>
  <c r="AH5933" i="1"/>
  <c r="AJ5933" i="1" s="1"/>
  <c r="AH5293" i="1"/>
  <c r="AJ5293" i="1" s="1"/>
  <c r="AH3744" i="1"/>
  <c r="AJ3744" i="1" s="1"/>
  <c r="AH5413" i="1"/>
  <c r="AJ5413" i="1" s="1"/>
  <c r="AH5412" i="1"/>
  <c r="AJ5412" i="1" s="1"/>
  <c r="AH4302" i="1"/>
  <c r="AJ4302" i="1" s="1"/>
  <c r="AH7260" i="1"/>
  <c r="AJ7260" i="1" s="1"/>
  <c r="AH9410" i="1"/>
  <c r="AJ9410" i="1" s="1"/>
  <c r="AH7392" i="1"/>
  <c r="AJ7392" i="1" s="1"/>
  <c r="AH7175" i="1"/>
  <c r="AJ7175" i="1" s="1"/>
  <c r="AH11065" i="1"/>
  <c r="AJ11065" i="1" s="1"/>
  <c r="AH6342" i="1"/>
  <c r="AJ6342" i="1" s="1"/>
  <c r="AH8067" i="1"/>
  <c r="AJ8067" i="1" s="1"/>
  <c r="AH8494" i="1"/>
  <c r="AJ8494" i="1" s="1"/>
  <c r="AH6822" i="1"/>
  <c r="AJ6822" i="1" s="1"/>
  <c r="AH6340" i="1"/>
  <c r="AJ6340" i="1" s="1"/>
  <c r="AH8233" i="1"/>
  <c r="AJ8233" i="1" s="1"/>
  <c r="AH3290" i="1"/>
  <c r="AJ3290" i="1" s="1"/>
  <c r="AH9119" i="1"/>
  <c r="AJ9119" i="1" s="1"/>
  <c r="AH3258" i="1"/>
  <c r="AJ3258" i="1" s="1"/>
  <c r="AH3760" i="1"/>
  <c r="AJ3760" i="1" s="1"/>
  <c r="AH7216" i="1"/>
  <c r="AJ7216" i="1" s="1"/>
  <c r="AH6724" i="1"/>
  <c r="AJ6724" i="1" s="1"/>
  <c r="AH3148" i="1"/>
  <c r="AJ3148" i="1" s="1"/>
  <c r="AH11163" i="1"/>
  <c r="AJ11163" i="1" s="1"/>
  <c r="AH8060" i="1"/>
  <c r="AJ8060" i="1" s="1"/>
  <c r="AH8260" i="1"/>
  <c r="AJ8260" i="1" s="1"/>
  <c r="AH9937" i="1"/>
  <c r="AJ9937" i="1" s="1"/>
  <c r="AH6984" i="1"/>
  <c r="AJ6984" i="1" s="1"/>
  <c r="AH8995" i="1"/>
  <c r="AJ8995" i="1" s="1"/>
  <c r="AH9254" i="1"/>
  <c r="AJ9254" i="1" s="1"/>
  <c r="AH9246" i="1"/>
  <c r="AJ9246" i="1" s="1"/>
  <c r="AH9938" i="1"/>
  <c r="AJ9938" i="1" s="1"/>
  <c r="AH10100" i="1"/>
  <c r="AJ10100" i="1" s="1"/>
  <c r="AH5288" i="1"/>
  <c r="AJ5288" i="1" s="1"/>
  <c r="AH8136" i="1"/>
  <c r="AJ8136" i="1" s="1"/>
  <c r="AH8947" i="1"/>
  <c r="AJ8947" i="1" s="1"/>
  <c r="AH6032" i="1"/>
  <c r="AJ6032" i="1" s="1"/>
  <c r="AH4440" i="1"/>
  <c r="AJ4440" i="1" s="1"/>
  <c r="AH7805" i="1"/>
  <c r="AJ7805" i="1" s="1"/>
  <c r="AH8983" i="1"/>
  <c r="AJ8983" i="1" s="1"/>
  <c r="AH6850" i="1"/>
  <c r="AJ6850" i="1" s="1"/>
  <c r="AH6869" i="1"/>
  <c r="AJ6869" i="1" s="1"/>
  <c r="AH10689" i="1"/>
  <c r="AJ10689" i="1" s="1"/>
  <c r="AH7199" i="1"/>
  <c r="AJ7199" i="1" s="1"/>
  <c r="AH6073" i="1"/>
  <c r="AJ6073" i="1" s="1"/>
  <c r="AH6075" i="1"/>
  <c r="AJ6075" i="1" s="1"/>
  <c r="AH10651" i="1"/>
  <c r="AJ10651" i="1" s="1"/>
  <c r="AH2258" i="1"/>
  <c r="AJ2258" i="1" s="1"/>
  <c r="AH2175" i="1"/>
  <c r="AJ2175" i="1" s="1"/>
  <c r="AH2460" i="1"/>
  <c r="AJ2460" i="1" s="1"/>
  <c r="AH2279" i="1"/>
  <c r="AJ2279" i="1" s="1"/>
  <c r="AH2292" i="1"/>
  <c r="AJ2292" i="1" s="1"/>
  <c r="AH2304" i="1"/>
  <c r="AJ2304" i="1" s="1"/>
  <c r="AH5686" i="1"/>
  <c r="AJ5686" i="1" s="1"/>
  <c r="AH5305" i="1"/>
  <c r="AJ5305" i="1" s="1"/>
  <c r="AH2386" i="1"/>
  <c r="AJ2386" i="1" s="1"/>
  <c r="AH2394" i="1"/>
  <c r="AJ2394" i="1" s="1"/>
  <c r="AH2438" i="1"/>
  <c r="AJ2438" i="1" s="1"/>
  <c r="AH2348" i="1"/>
  <c r="AJ2348" i="1" s="1"/>
  <c r="AH2434" i="1"/>
  <c r="AJ2434" i="1" s="1"/>
  <c r="AH2236" i="1"/>
  <c r="AJ2236" i="1" s="1"/>
  <c r="AH2347" i="1"/>
  <c r="AJ2347" i="1" s="1"/>
  <c r="AH2284" i="1"/>
  <c r="AJ2284" i="1" s="1"/>
  <c r="AH7412" i="1"/>
  <c r="AJ7412" i="1" s="1"/>
  <c r="AH3279" i="1"/>
  <c r="AJ3279" i="1" s="1"/>
  <c r="AH7770" i="1"/>
  <c r="AJ7770" i="1" s="1"/>
  <c r="AH9537" i="1"/>
  <c r="AJ9537" i="1" s="1"/>
  <c r="AH5177" i="1"/>
  <c r="AJ5177" i="1" s="1"/>
  <c r="AH7711" i="1"/>
  <c r="AJ7711" i="1" s="1"/>
  <c r="AH6380" i="1"/>
  <c r="AJ6380" i="1" s="1"/>
  <c r="AH9972" i="1"/>
  <c r="AJ9972" i="1" s="1"/>
  <c r="AH10156" i="1"/>
  <c r="AJ10156" i="1" s="1"/>
  <c r="AH7413" i="1"/>
  <c r="AJ7413" i="1" s="1"/>
  <c r="AH2063" i="1"/>
  <c r="AJ2063" i="1" s="1"/>
  <c r="AH9555" i="1"/>
  <c r="AJ9555" i="1" s="1"/>
  <c r="AH9899" i="1"/>
  <c r="AJ9899" i="1" s="1"/>
  <c r="AH6686" i="1"/>
  <c r="AJ6686" i="1" s="1"/>
  <c r="AH5251" i="1"/>
  <c r="AJ5251" i="1" s="1"/>
  <c r="AH1386" i="1"/>
  <c r="AJ1386" i="1" s="1"/>
  <c r="AH8841" i="1"/>
  <c r="AJ8841" i="1" s="1"/>
  <c r="AH3684" i="1"/>
  <c r="AJ3684" i="1" s="1"/>
  <c r="AH6784" i="1"/>
  <c r="AJ6784" i="1" s="1"/>
  <c r="AH6933" i="1"/>
  <c r="AJ6933" i="1" s="1"/>
  <c r="AH6841" i="1"/>
  <c r="AJ6841" i="1" s="1"/>
  <c r="AH7141" i="1"/>
  <c r="AJ7141" i="1" s="1"/>
  <c r="AH4801" i="1"/>
  <c r="AJ4801" i="1" s="1"/>
  <c r="AH4257" i="1"/>
  <c r="AJ4257" i="1" s="1"/>
  <c r="AH11178" i="1"/>
  <c r="AJ11178" i="1" s="1"/>
  <c r="AH11150" i="1"/>
  <c r="AJ11150" i="1" s="1"/>
  <c r="AH11254" i="1"/>
  <c r="AJ11254" i="1" s="1"/>
  <c r="AH11204" i="1"/>
  <c r="AJ11204" i="1" s="1"/>
  <c r="AH7685" i="1"/>
  <c r="AJ7685" i="1" s="1"/>
  <c r="AH10927" i="1"/>
  <c r="AJ10927" i="1" s="1"/>
  <c r="AH9558" i="1"/>
  <c r="AJ9558" i="1" s="1"/>
  <c r="AH10402" i="1"/>
  <c r="AJ10402" i="1" s="1"/>
  <c r="AH2522" i="1"/>
  <c r="AJ2522" i="1" s="1"/>
  <c r="AH2192" i="1"/>
  <c r="AJ2192" i="1" s="1"/>
  <c r="AH10224" i="1"/>
  <c r="AJ10224" i="1" s="1"/>
  <c r="AH6242" i="1"/>
  <c r="AJ6242" i="1" s="1"/>
  <c r="AH8684" i="1"/>
  <c r="AJ8684" i="1" s="1"/>
  <c r="AH3614" i="1"/>
  <c r="AJ3614" i="1" s="1"/>
  <c r="AH3599" i="1"/>
  <c r="AJ3599" i="1" s="1"/>
  <c r="AH3817" i="1"/>
  <c r="AJ3817" i="1" s="1"/>
  <c r="AH3821" i="1"/>
  <c r="AJ3821" i="1" s="1"/>
  <c r="AH3570" i="1"/>
  <c r="AJ3570" i="1" s="1"/>
  <c r="AH3807" i="1"/>
  <c r="AJ3807" i="1" s="1"/>
  <c r="AH3816" i="1"/>
  <c r="AJ3816" i="1" s="1"/>
  <c r="AH3388" i="1"/>
  <c r="AJ3388" i="1" s="1"/>
  <c r="AH6986" i="1"/>
  <c r="AJ6986" i="1" s="1"/>
  <c r="AH6967" i="1"/>
  <c r="AJ6967" i="1" s="1"/>
  <c r="AH6975" i="1"/>
  <c r="AJ6975" i="1" s="1"/>
  <c r="AH10144" i="1"/>
  <c r="AJ10144" i="1" s="1"/>
  <c r="AH9947" i="1"/>
  <c r="AJ9947" i="1" s="1"/>
  <c r="AH9395" i="1"/>
  <c r="AJ9395" i="1" s="1"/>
  <c r="AH9460" i="1"/>
  <c r="AJ9460" i="1" s="1"/>
  <c r="AH9420" i="1"/>
  <c r="AJ9420" i="1" s="1"/>
  <c r="AH4198" i="1"/>
  <c r="AJ4198" i="1" s="1"/>
  <c r="AH8783" i="1"/>
  <c r="AJ8783" i="1" s="1"/>
  <c r="AH10641" i="1"/>
  <c r="AJ10641" i="1" s="1"/>
  <c r="AH8832" i="1"/>
  <c r="AJ8832" i="1" s="1"/>
  <c r="AH5553" i="1"/>
  <c r="AJ5553" i="1" s="1"/>
  <c r="AH8193" i="1"/>
  <c r="AJ8193" i="1" s="1"/>
  <c r="AH6461" i="1"/>
  <c r="AJ6461" i="1" s="1"/>
  <c r="AH4191" i="1"/>
  <c r="AJ4191" i="1" s="1"/>
  <c r="AH5684" i="1"/>
  <c r="AJ5684" i="1" s="1"/>
  <c r="AH3428" i="1"/>
  <c r="AJ3428" i="1" s="1"/>
  <c r="AH9281" i="1"/>
  <c r="AJ9281" i="1" s="1"/>
  <c r="AH6431" i="1"/>
  <c r="AJ6431" i="1" s="1"/>
  <c r="AH6985" i="1"/>
  <c r="AJ6985" i="1" s="1"/>
  <c r="AH3439" i="1"/>
  <c r="AJ3439" i="1" s="1"/>
  <c r="AH4949" i="1"/>
  <c r="AJ4949" i="1" s="1"/>
  <c r="AH10214" i="1"/>
  <c r="AJ10214" i="1" s="1"/>
  <c r="AH5841" i="1"/>
  <c r="AJ5841" i="1" s="1"/>
  <c r="AH6611" i="1"/>
  <c r="AJ6611" i="1" s="1"/>
  <c r="AH10434" i="1"/>
  <c r="AJ10434" i="1" s="1"/>
  <c r="AH4991" i="1"/>
  <c r="AJ4991" i="1" s="1"/>
  <c r="AH10080" i="1"/>
  <c r="AJ10080" i="1" s="1"/>
  <c r="AH6317" i="1"/>
  <c r="AJ6317" i="1" s="1"/>
  <c r="AH7157" i="1"/>
  <c r="AJ7157" i="1" s="1"/>
  <c r="AH4300" i="1"/>
  <c r="AJ4300" i="1" s="1"/>
  <c r="AH7567" i="1"/>
  <c r="AJ7567" i="1" s="1"/>
  <c r="AH10753" i="1"/>
  <c r="AJ10753" i="1" s="1"/>
  <c r="AH10559" i="1"/>
  <c r="AJ10559" i="1" s="1"/>
  <c r="AH3705" i="1"/>
  <c r="AJ3705" i="1" s="1"/>
  <c r="AH9438" i="1"/>
  <c r="AJ9438" i="1" s="1"/>
  <c r="AH4272" i="1"/>
  <c r="AJ4272" i="1" s="1"/>
  <c r="AH4169" i="1"/>
  <c r="AJ4169" i="1" s="1"/>
  <c r="AH3514" i="1"/>
  <c r="AJ3514" i="1" s="1"/>
  <c r="AH10409" i="1"/>
  <c r="AJ10409" i="1" s="1"/>
  <c r="AH6669" i="1"/>
  <c r="AJ6669" i="1" s="1"/>
  <c r="AH8921" i="1"/>
  <c r="AJ8921" i="1" s="1"/>
  <c r="AH4503" i="1"/>
  <c r="AJ4503" i="1" s="1"/>
  <c r="AH4753" i="1"/>
  <c r="AJ4753" i="1" s="1"/>
  <c r="AH4210" i="1"/>
  <c r="AJ4210" i="1" s="1"/>
  <c r="AH4579" i="1"/>
  <c r="AJ4579" i="1" s="1"/>
  <c r="AH2786" i="1"/>
  <c r="AJ2786" i="1" s="1"/>
  <c r="AH6008" i="1"/>
  <c r="AJ6008" i="1" s="1"/>
  <c r="AH6017" i="1"/>
  <c r="AJ6017" i="1" s="1"/>
  <c r="AH9971" i="1"/>
  <c r="AJ9971" i="1" s="1"/>
  <c r="AH4581" i="1"/>
  <c r="AJ4581" i="1" s="1"/>
  <c r="AH9459" i="1"/>
  <c r="AJ9459" i="1" s="1"/>
  <c r="AH4236" i="1"/>
  <c r="AJ4236" i="1" s="1"/>
  <c r="AH5208" i="1"/>
  <c r="AJ5208" i="1" s="1"/>
  <c r="AH10740" i="1"/>
  <c r="AJ10740" i="1" s="1"/>
  <c r="AH3721" i="1"/>
  <c r="AJ3721" i="1" s="1"/>
  <c r="AH10894" i="1"/>
  <c r="AJ10894" i="1" s="1"/>
  <c r="AH3186" i="1"/>
  <c r="AJ3186" i="1" s="1"/>
  <c r="AH3511" i="1"/>
  <c r="AJ3511" i="1" s="1"/>
  <c r="AH7962" i="1"/>
  <c r="AJ7962" i="1" s="1"/>
  <c r="AH8806" i="1"/>
  <c r="AJ8806" i="1" s="1"/>
  <c r="AH3444" i="1"/>
  <c r="AJ3444" i="1" s="1"/>
  <c r="AH3771" i="1"/>
  <c r="AJ3771" i="1" s="1"/>
  <c r="AH10919" i="1"/>
  <c r="AJ10919" i="1" s="1"/>
  <c r="AH6078" i="1"/>
  <c r="AJ6078" i="1" s="1"/>
  <c r="AH6560" i="1"/>
  <c r="AJ6560" i="1" s="1"/>
  <c r="AH6568" i="1"/>
  <c r="AJ6568" i="1" s="1"/>
  <c r="AH9610" i="1"/>
  <c r="AJ9610" i="1" s="1"/>
  <c r="AH5936" i="1"/>
  <c r="AJ5936" i="1" s="1"/>
  <c r="AH5872" i="1"/>
  <c r="AJ5872" i="1" s="1"/>
  <c r="AH9095" i="1"/>
  <c r="AJ9095" i="1" s="1"/>
  <c r="AH8559" i="1"/>
  <c r="AJ8559" i="1" s="1"/>
  <c r="AH5679" i="1"/>
  <c r="AJ5679" i="1" s="1"/>
  <c r="AH3040" i="1"/>
  <c r="AJ3040" i="1" s="1"/>
  <c r="AH3391" i="1"/>
  <c r="AJ3391" i="1" s="1"/>
  <c r="AH8658" i="1"/>
  <c r="AJ8658" i="1" s="1"/>
  <c r="AH5712" i="1"/>
  <c r="AJ5712" i="1" s="1"/>
  <c r="AH3643" i="1"/>
  <c r="AJ3643" i="1" s="1"/>
  <c r="AH8952" i="1"/>
  <c r="AJ8952" i="1" s="1"/>
  <c r="AH4375" i="1"/>
  <c r="AJ4375" i="1" s="1"/>
  <c r="AH8403" i="1"/>
  <c r="AJ8403" i="1" s="1"/>
  <c r="AH10768" i="1"/>
  <c r="AJ10768" i="1" s="1"/>
  <c r="AH3700" i="1"/>
  <c r="AJ3700" i="1" s="1"/>
  <c r="AH8014" i="1"/>
  <c r="AJ8014" i="1" s="1"/>
  <c r="AH8017" i="1"/>
  <c r="AJ8017" i="1" s="1"/>
  <c r="AH11137" i="1"/>
  <c r="AJ11137" i="1" s="1"/>
  <c r="AH6884" i="1"/>
  <c r="AJ6884" i="1" s="1"/>
  <c r="AH3015" i="1"/>
  <c r="AJ3015" i="1" s="1"/>
  <c r="AH10364" i="1"/>
  <c r="AJ10364" i="1" s="1"/>
  <c r="AH3315" i="1"/>
  <c r="AJ3315" i="1" s="1"/>
  <c r="AH8569" i="1"/>
  <c r="AJ8569" i="1" s="1"/>
  <c r="AH6051" i="1"/>
  <c r="AJ6051" i="1" s="1"/>
  <c r="AH6581" i="1"/>
  <c r="AJ6581" i="1" s="1"/>
  <c r="AH5962" i="1"/>
  <c r="AJ5962" i="1" s="1"/>
  <c r="AH8607" i="1"/>
  <c r="AJ8607" i="1" s="1"/>
  <c r="AH3773" i="1"/>
  <c r="AJ3773" i="1" s="1"/>
  <c r="AH3620" i="1"/>
  <c r="AJ3620" i="1" s="1"/>
  <c r="AH6979" i="1"/>
  <c r="AJ6979" i="1" s="1"/>
  <c r="AH10145" i="1"/>
  <c r="AJ10145" i="1" s="1"/>
  <c r="AH6409" i="1"/>
  <c r="AJ6409" i="1" s="1"/>
  <c r="AH10246" i="1"/>
  <c r="AJ10246" i="1" s="1"/>
  <c r="AH8190" i="1"/>
  <c r="AJ8190" i="1" s="1"/>
  <c r="AH5192" i="1"/>
  <c r="AJ5192" i="1" s="1"/>
  <c r="AH10381" i="1"/>
  <c r="AJ10381" i="1" s="1"/>
  <c r="AH5838" i="1"/>
  <c r="AJ5838" i="1" s="1"/>
  <c r="AH5319" i="1"/>
  <c r="AJ5319" i="1" s="1"/>
  <c r="AH4233" i="1"/>
  <c r="AJ4233" i="1" s="1"/>
  <c r="AH7957" i="1"/>
  <c r="AJ7957" i="1" s="1"/>
  <c r="AH3311" i="1"/>
  <c r="AJ3311" i="1" s="1"/>
  <c r="AH5194" i="1"/>
  <c r="AJ5194" i="1" s="1"/>
  <c r="AH4501" i="1"/>
  <c r="AJ4501" i="1" s="1"/>
  <c r="AH4206" i="1"/>
  <c r="AJ4206" i="1" s="1"/>
  <c r="AH4585" i="1"/>
  <c r="AJ4585" i="1" s="1"/>
  <c r="AH3507" i="1"/>
  <c r="AJ3507" i="1" s="1"/>
  <c r="AH7903" i="1"/>
  <c r="AJ7903" i="1" s="1"/>
  <c r="AH10760" i="1"/>
  <c r="AJ10760" i="1" s="1"/>
  <c r="AH10905" i="1"/>
  <c r="AJ10905" i="1" s="1"/>
  <c r="AH6067" i="1"/>
  <c r="AJ6067" i="1" s="1"/>
  <c r="AH2320" i="1"/>
  <c r="AJ2320" i="1" s="1"/>
  <c r="AH5711" i="1"/>
  <c r="AJ5711" i="1" s="1"/>
  <c r="AH7806" i="1"/>
  <c r="AJ7806" i="1" s="1"/>
  <c r="AH4546" i="1"/>
  <c r="AJ4546" i="1" s="1"/>
  <c r="AH9706" i="1"/>
  <c r="AJ9706" i="1" s="1"/>
  <c r="AH11194" i="1"/>
  <c r="AJ11194" i="1" s="1"/>
  <c r="AH4599" i="1"/>
  <c r="AJ4599" i="1" s="1"/>
  <c r="AH5971" i="1"/>
  <c r="AJ5971" i="1" s="1"/>
  <c r="AH6609" i="1"/>
  <c r="AJ6609" i="1" s="1"/>
  <c r="AH11091" i="1"/>
  <c r="AJ11091" i="1" s="1"/>
  <c r="AH8251" i="1"/>
  <c r="AJ8251" i="1" s="1"/>
  <c r="AH8258" i="1"/>
  <c r="AJ8258" i="1" s="1"/>
  <c r="AH6093" i="1"/>
  <c r="AJ6093" i="1" s="1"/>
  <c r="AH11138" i="1"/>
  <c r="AJ11138" i="1" s="1"/>
  <c r="AH10822" i="1"/>
  <c r="AJ10822" i="1" s="1"/>
  <c r="AH6790" i="1"/>
  <c r="AJ6790" i="1" s="1"/>
  <c r="AH9121" i="1"/>
  <c r="AJ9121" i="1" s="1"/>
  <c r="AH6742" i="1"/>
  <c r="AJ6742" i="1" s="1"/>
  <c r="AH11058" i="1"/>
  <c r="AJ11058" i="1" s="1"/>
  <c r="AH8261" i="1"/>
  <c r="AJ8261" i="1" s="1"/>
  <c r="AH5154" i="1"/>
  <c r="AJ5154" i="1" s="1"/>
  <c r="AH6731" i="1"/>
  <c r="AJ6731" i="1" s="1"/>
  <c r="AH3284" i="1"/>
  <c r="AJ3284" i="1" s="1"/>
  <c r="AH9268" i="1"/>
  <c r="AJ9268" i="1" s="1"/>
  <c r="AH9210" i="1"/>
  <c r="AJ9210" i="1" s="1"/>
  <c r="AH10048" i="1"/>
  <c r="AJ10048" i="1" s="1"/>
  <c r="AH5521" i="1"/>
  <c r="AJ5521" i="1" s="1"/>
  <c r="AH7056" i="1"/>
  <c r="AJ7056" i="1" s="1"/>
  <c r="AH7639" i="1"/>
  <c r="AJ7639" i="1" s="1"/>
  <c r="AH8961" i="1"/>
  <c r="AJ8961" i="1" s="1"/>
  <c r="AH7728" i="1"/>
  <c r="AJ7728" i="1" s="1"/>
  <c r="AH7002" i="1"/>
  <c r="AJ7002" i="1" s="1"/>
  <c r="AH6860" i="1"/>
  <c r="AJ6860" i="1" s="1"/>
  <c r="AH2272" i="1"/>
  <c r="AJ2272" i="1" s="1"/>
  <c r="AH5829" i="1"/>
  <c r="AJ5829" i="1" s="1"/>
  <c r="AH4320" i="1"/>
  <c r="AJ4320" i="1" s="1"/>
  <c r="AH2176" i="1"/>
  <c r="AJ2176" i="1" s="1"/>
  <c r="AH2364" i="1"/>
  <c r="AJ2364" i="1" s="1"/>
  <c r="AH2428" i="1"/>
  <c r="AJ2428" i="1" s="1"/>
  <c r="AH5652" i="1"/>
  <c r="AJ5652" i="1" s="1"/>
  <c r="AH5314" i="1"/>
  <c r="AJ5314" i="1" s="1"/>
  <c r="AH2395" i="1"/>
  <c r="AJ2395" i="1" s="1"/>
  <c r="AH2352" i="1"/>
  <c r="AJ2352" i="1" s="1"/>
  <c r="AH2055" i="1"/>
  <c r="AJ2055" i="1" s="1"/>
  <c r="AH2235" i="1"/>
  <c r="AJ2235" i="1" s="1"/>
  <c r="AH7404" i="1"/>
  <c r="AJ7404" i="1" s="1"/>
  <c r="AH7745" i="1"/>
  <c r="AJ7745" i="1" s="1"/>
  <c r="AH2327" i="1"/>
  <c r="AJ2327" i="1" s="1"/>
  <c r="AH6791" i="1"/>
  <c r="AJ6791" i="1" s="1"/>
  <c r="AH9272" i="1"/>
  <c r="AJ9272" i="1" s="1"/>
  <c r="AH9792" i="1"/>
  <c r="AJ9792" i="1" s="1"/>
  <c r="AH7928" i="1"/>
  <c r="AJ7928" i="1" s="1"/>
  <c r="AH8215" i="1"/>
  <c r="AJ8215" i="1" s="1"/>
  <c r="AH11218" i="1"/>
  <c r="AJ11218" i="1" s="1"/>
  <c r="AH6631" i="1"/>
  <c r="AJ6631" i="1" s="1"/>
  <c r="AH6384" i="1"/>
  <c r="AJ6384" i="1" s="1"/>
  <c r="AH9506" i="1"/>
  <c r="AJ9506" i="1" s="1"/>
  <c r="AH3679" i="1"/>
  <c r="AJ3679" i="1" s="1"/>
  <c r="AH9560" i="1"/>
  <c r="AJ9560" i="1" s="1"/>
  <c r="AH8153" i="1"/>
  <c r="AJ8153" i="1" s="1"/>
  <c r="AH6688" i="1"/>
  <c r="AJ6688" i="1" s="1"/>
  <c r="AH5229" i="1"/>
  <c r="AJ5229" i="1" s="1"/>
  <c r="AH9783" i="1"/>
  <c r="AJ9783" i="1" s="1"/>
  <c r="AH5297" i="1"/>
  <c r="AJ5297" i="1" s="1"/>
  <c r="AH8509" i="1"/>
  <c r="AJ8509" i="1" s="1"/>
  <c r="AH4868" i="1"/>
  <c r="AJ4868" i="1" s="1"/>
  <c r="AH7479" i="1"/>
  <c r="AJ7479" i="1" s="1"/>
  <c r="AH6771" i="1"/>
  <c r="AJ6771" i="1" s="1"/>
  <c r="AH7156" i="1"/>
  <c r="AJ7156" i="1" s="1"/>
  <c r="AH6949" i="1"/>
  <c r="AJ6949" i="1" s="1"/>
  <c r="AH7766" i="1"/>
  <c r="AJ7766" i="1" s="1"/>
  <c r="AH11263" i="1"/>
  <c r="AJ11263" i="1" s="1"/>
  <c r="AH11176" i="1"/>
  <c r="AJ11176" i="1" s="1"/>
  <c r="AH11223" i="1"/>
  <c r="AJ11223" i="1" s="1"/>
  <c r="AH11045" i="1"/>
  <c r="AJ11045" i="1" s="1"/>
  <c r="AH11235" i="1"/>
  <c r="AJ11235" i="1" s="1"/>
  <c r="AH11262" i="1"/>
  <c r="AJ11262" i="1" s="1"/>
  <c r="AH5645" i="1"/>
  <c r="AJ5645" i="1" s="1"/>
  <c r="AH2960" i="1"/>
  <c r="AJ2960" i="1" s="1"/>
  <c r="AH2523" i="1"/>
  <c r="AJ2523" i="1" s="1"/>
  <c r="AH2518" i="1"/>
  <c r="AJ2518" i="1" s="1"/>
  <c r="AH3631" i="1"/>
  <c r="AJ3631" i="1" s="1"/>
  <c r="AH7877" i="1"/>
  <c r="AJ7877" i="1" s="1"/>
  <c r="AH6974" i="1"/>
  <c r="AJ6974" i="1" s="1"/>
  <c r="AH9591" i="1"/>
  <c r="AJ9591" i="1" s="1"/>
  <c r="AH1942" i="1"/>
  <c r="AJ1942" i="1" s="1"/>
  <c r="AH2726" i="1"/>
  <c r="AJ2726" i="1" s="1"/>
  <c r="AH8169" i="1"/>
  <c r="AJ8169" i="1" s="1"/>
  <c r="AH5555" i="1"/>
  <c r="AJ5555" i="1" s="1"/>
  <c r="AH8071" i="1"/>
  <c r="AJ8071" i="1" s="1"/>
  <c r="AH5193" i="1"/>
  <c r="AJ5193" i="1" s="1"/>
  <c r="AH7886" i="1"/>
  <c r="AJ7886" i="1" s="1"/>
  <c r="AH5776" i="1"/>
  <c r="AJ5776" i="1" s="1"/>
  <c r="AH7143" i="1"/>
  <c r="AJ7143" i="1" s="1"/>
  <c r="AH3320" i="1"/>
  <c r="AJ3320" i="1" s="1"/>
  <c r="AH4170" i="1"/>
  <c r="AJ4170" i="1" s="1"/>
  <c r="AH9988" i="1"/>
  <c r="AJ9988" i="1" s="1"/>
  <c r="AH6761" i="1"/>
  <c r="AJ6761" i="1" s="1"/>
  <c r="AH8439" i="1"/>
  <c r="AJ8439" i="1" s="1"/>
  <c r="AH10742" i="1"/>
  <c r="AJ10742" i="1" s="1"/>
  <c r="AH3543" i="1"/>
  <c r="AJ3543" i="1" s="1"/>
  <c r="AH10923" i="1"/>
  <c r="AJ10923" i="1" s="1"/>
  <c r="AH6554" i="1"/>
  <c r="AJ6554" i="1" s="1"/>
  <c r="AH5991" i="1"/>
  <c r="AJ5991" i="1" s="1"/>
  <c r="AH7981" i="1"/>
  <c r="AJ7981" i="1" s="1"/>
  <c r="AH3666" i="1"/>
  <c r="AJ3666" i="1" s="1"/>
  <c r="AH11299" i="1"/>
  <c r="AJ11299" i="1" s="1"/>
  <c r="AH6506" i="1"/>
  <c r="AJ6506" i="1" s="1"/>
  <c r="AH7613" i="1"/>
  <c r="AJ7613" i="1" s="1"/>
  <c r="AH6889" i="1"/>
  <c r="AJ6889" i="1" s="1"/>
  <c r="AH4591" i="1"/>
  <c r="AJ4591" i="1" s="1"/>
  <c r="AH5881" i="1"/>
  <c r="AJ5881" i="1" s="1"/>
  <c r="AH5889" i="1"/>
  <c r="AJ5889" i="1" s="1"/>
  <c r="AH10801" i="1"/>
  <c r="AJ10801" i="1" s="1"/>
  <c r="AH5236" i="1"/>
  <c r="AJ5236" i="1" s="1"/>
  <c r="AH7592" i="1"/>
  <c r="AJ7592" i="1" s="1"/>
  <c r="AH6211" i="1"/>
  <c r="AJ6211" i="1" s="1"/>
  <c r="AH9816" i="1"/>
  <c r="AJ9816" i="1" s="1"/>
  <c r="AH7855" i="1"/>
  <c r="AJ7855" i="1" s="1"/>
  <c r="AH7934" i="1"/>
  <c r="AJ7934" i="1" s="1"/>
  <c r="AH5743" i="1"/>
  <c r="AJ5743" i="1" s="1"/>
  <c r="AH9006" i="1"/>
  <c r="AJ9006" i="1" s="1"/>
  <c r="AH5741" i="1"/>
  <c r="AJ5741" i="1" s="1"/>
  <c r="AH7998" i="1"/>
  <c r="AJ7998" i="1" s="1"/>
  <c r="AH4392" i="1"/>
  <c r="AJ4392" i="1" s="1"/>
  <c r="AH7925" i="1"/>
  <c r="AJ7925" i="1" s="1"/>
  <c r="AH8557" i="1"/>
  <c r="AJ8557" i="1" s="1"/>
  <c r="AH8759" i="1"/>
  <c r="AJ8759" i="1" s="1"/>
  <c r="AH8846" i="1"/>
  <c r="AJ8846" i="1" s="1"/>
  <c r="AH8869" i="1"/>
  <c r="AJ8869" i="1" s="1"/>
  <c r="AH6185" i="1"/>
  <c r="AJ6185" i="1" s="1"/>
  <c r="AH5768" i="1"/>
  <c r="AJ5768" i="1" s="1"/>
  <c r="AH8478" i="1"/>
  <c r="AJ8478" i="1" s="1"/>
  <c r="AH5191" i="1"/>
  <c r="AJ5191" i="1" s="1"/>
  <c r="AH4626" i="1"/>
  <c r="AJ4626" i="1" s="1"/>
  <c r="AH8753" i="1"/>
  <c r="AJ8753" i="1" s="1"/>
  <c r="AH8354" i="1"/>
  <c r="AJ8354" i="1" s="1"/>
  <c r="AH8748" i="1"/>
  <c r="AJ8748" i="1" s="1"/>
  <c r="AH8300" i="1"/>
  <c r="AJ8300" i="1" s="1"/>
  <c r="AH9085" i="1"/>
  <c r="AJ9085" i="1" s="1"/>
  <c r="AH8109" i="1"/>
  <c r="AJ8109" i="1" s="1"/>
  <c r="AH8047" i="1"/>
  <c r="AJ8047" i="1" s="1"/>
  <c r="AH5746" i="1"/>
  <c r="AJ5746" i="1" s="1"/>
  <c r="AH9167" i="1"/>
  <c r="AJ9167" i="1" s="1"/>
  <c r="AH7686" i="1"/>
  <c r="AJ7686" i="1" s="1"/>
  <c r="AH8409" i="1"/>
  <c r="AJ8409" i="1" s="1"/>
  <c r="AH8176" i="1"/>
  <c r="AJ8176" i="1" s="1"/>
  <c r="AH7883" i="1"/>
  <c r="AJ7883" i="1" s="1"/>
  <c r="AH5820" i="1"/>
  <c r="AJ5820" i="1" s="1"/>
  <c r="AH10220" i="1"/>
  <c r="AJ10220" i="1" s="1"/>
  <c r="AH8322" i="1"/>
  <c r="AJ8322" i="1" s="1"/>
  <c r="AH6335" i="1"/>
  <c r="AJ6335" i="1" s="1"/>
  <c r="AH6110" i="1"/>
  <c r="AJ6110" i="1" s="1"/>
  <c r="AH10797" i="1"/>
  <c r="AJ10797" i="1" s="1"/>
  <c r="AH10802" i="1"/>
  <c r="AJ10802" i="1" s="1"/>
  <c r="AH7528" i="1"/>
  <c r="AJ7528" i="1" s="1"/>
  <c r="AH7460" i="1"/>
  <c r="AJ7460" i="1" s="1"/>
  <c r="AH8669" i="1"/>
  <c r="AJ8669" i="1" s="1"/>
  <c r="AH9030" i="1"/>
  <c r="AJ9030" i="1" s="1"/>
  <c r="AH9894" i="1"/>
  <c r="AJ9894" i="1" s="1"/>
  <c r="AH9800" i="1"/>
  <c r="AJ9800" i="1" s="1"/>
  <c r="AH9061" i="1"/>
  <c r="AJ9061" i="1" s="1"/>
  <c r="AH7439" i="1"/>
  <c r="AJ7439" i="1" s="1"/>
  <c r="AH8528" i="1"/>
  <c r="AJ8528" i="1" s="1"/>
  <c r="AH8425" i="1"/>
  <c r="AJ8425" i="1" s="1"/>
  <c r="AH10708" i="1"/>
  <c r="AJ10708" i="1" s="1"/>
  <c r="AH9993" i="1"/>
  <c r="AJ9993" i="1" s="1"/>
  <c r="AH9177" i="1"/>
  <c r="AJ9177" i="1" s="1"/>
  <c r="AH10800" i="1"/>
  <c r="AJ10800" i="1" s="1"/>
  <c r="AH2976" i="1"/>
  <c r="AJ2976" i="1" s="1"/>
  <c r="AH5810" i="1"/>
  <c r="AJ5810" i="1" s="1"/>
  <c r="AH2583" i="1"/>
  <c r="AJ2583" i="1" s="1"/>
  <c r="AH10442" i="1"/>
  <c r="AJ10442" i="1" s="1"/>
  <c r="AH8839" i="1"/>
  <c r="AJ8839" i="1" s="1"/>
  <c r="AH7909" i="1"/>
  <c r="AJ7909" i="1" s="1"/>
  <c r="AH10493" i="1"/>
  <c r="AJ10493" i="1" s="1"/>
  <c r="AH2635" i="1"/>
  <c r="AJ2635" i="1" s="1"/>
  <c r="AH8296" i="1"/>
  <c r="AJ8296" i="1" s="1"/>
  <c r="AH10555" i="1"/>
  <c r="AJ10555" i="1" s="1"/>
  <c r="AH2754" i="1"/>
  <c r="AJ2754" i="1" s="1"/>
  <c r="AH8647" i="1"/>
  <c r="AJ8647" i="1" s="1"/>
  <c r="AH5457" i="1"/>
  <c r="AJ5457" i="1" s="1"/>
  <c r="AH5488" i="1"/>
  <c r="AJ5488" i="1" s="1"/>
  <c r="AH5481" i="1"/>
  <c r="AJ5481" i="1" s="1"/>
  <c r="AH10484" i="1"/>
  <c r="AJ10484" i="1" s="1"/>
  <c r="AH4703" i="1"/>
  <c r="AJ4703" i="1" s="1"/>
  <c r="AH5719" i="1"/>
  <c r="AJ5719" i="1" s="1"/>
  <c r="AH6316" i="1"/>
  <c r="AJ6316" i="1" s="1"/>
  <c r="AH10854" i="1"/>
  <c r="AJ10854" i="1" s="1"/>
  <c r="AH3662" i="1"/>
  <c r="AJ3662" i="1" s="1"/>
  <c r="AH3546" i="1"/>
  <c r="AJ3546" i="1" s="1"/>
  <c r="AH7524" i="1"/>
  <c r="AJ7524" i="1" s="1"/>
  <c r="AH10498" i="1"/>
  <c r="AJ10498" i="1" s="1"/>
  <c r="AH10455" i="1"/>
  <c r="AJ10455" i="1" s="1"/>
  <c r="AH10656" i="1"/>
  <c r="AJ10656" i="1" s="1"/>
  <c r="AH7673" i="1"/>
  <c r="AJ7673" i="1" s="1"/>
  <c r="AH3374" i="1"/>
  <c r="AJ3374" i="1" s="1"/>
  <c r="AH7709" i="1"/>
  <c r="AJ7709" i="1" s="1"/>
  <c r="AH4221" i="1"/>
  <c r="AJ4221" i="1" s="1"/>
  <c r="AH4800" i="1"/>
  <c r="AJ4800" i="1" s="1"/>
  <c r="AH7750" i="1"/>
  <c r="AJ7750" i="1" s="1"/>
  <c r="AH9231" i="1"/>
  <c r="AJ9231" i="1" s="1"/>
  <c r="AH8467" i="1"/>
  <c r="AJ8467" i="1" s="1"/>
  <c r="AH6377" i="1"/>
  <c r="AJ6377" i="1" s="1"/>
  <c r="AH3362" i="1"/>
  <c r="AJ3362" i="1" s="1"/>
  <c r="AH6907" i="1"/>
  <c r="AJ6907" i="1" s="1"/>
  <c r="AH3162" i="1"/>
  <c r="AJ3162" i="1" s="1"/>
  <c r="AH3164" i="1"/>
  <c r="AJ3164" i="1" s="1"/>
  <c r="AH9579" i="1"/>
  <c r="AJ9579" i="1" s="1"/>
  <c r="AH6522" i="1"/>
  <c r="AJ6522" i="1" s="1"/>
  <c r="AH6511" i="1"/>
  <c r="AJ6511" i="1" s="1"/>
  <c r="AH7756" i="1"/>
  <c r="AJ7756" i="1" s="1"/>
  <c r="AH7417" i="1"/>
  <c r="AJ7417" i="1" s="1"/>
  <c r="AH6468" i="1"/>
  <c r="AJ6468" i="1" s="1"/>
  <c r="AH3753" i="1"/>
  <c r="AJ3753" i="1" s="1"/>
  <c r="AH9545" i="1"/>
  <c r="AJ9545" i="1" s="1"/>
  <c r="AH4746" i="1"/>
  <c r="AJ4746" i="1" s="1"/>
  <c r="AH7399" i="1"/>
  <c r="AJ7399" i="1" s="1"/>
  <c r="AH6056" i="1"/>
  <c r="AJ6056" i="1" s="1"/>
  <c r="AH6405" i="1"/>
  <c r="AJ6405" i="1" s="1"/>
  <c r="AH8625" i="1"/>
  <c r="AJ8625" i="1" s="1"/>
  <c r="AH6746" i="1"/>
  <c r="AJ6746" i="1" s="1"/>
  <c r="AH7503" i="1"/>
  <c r="AJ7503" i="1" s="1"/>
  <c r="AH9336" i="1"/>
  <c r="AJ9336" i="1" s="1"/>
  <c r="AH9332" i="1"/>
  <c r="AJ9332" i="1" s="1"/>
  <c r="AH2151" i="1"/>
  <c r="AJ2151" i="1" s="1"/>
  <c r="AH9514" i="1"/>
  <c r="AJ9514" i="1" s="1"/>
  <c r="AH9482" i="1"/>
  <c r="AJ9482" i="1" s="1"/>
  <c r="AH1359" i="1"/>
  <c r="AJ1359" i="1" s="1"/>
  <c r="AH9127" i="1"/>
  <c r="AJ9127" i="1" s="1"/>
  <c r="AH5778" i="1"/>
  <c r="AJ5778" i="1" s="1"/>
  <c r="AH6662" i="1"/>
  <c r="AJ6662" i="1" s="1"/>
  <c r="AH3051" i="1"/>
  <c r="AJ3051" i="1" s="1"/>
  <c r="AH7202" i="1"/>
  <c r="AJ7202" i="1" s="1"/>
  <c r="AH2608" i="1"/>
  <c r="AJ2608" i="1" s="1"/>
  <c r="AH2534" i="1"/>
  <c r="AJ2534" i="1" s="1"/>
  <c r="AH2048" i="1"/>
  <c r="AJ2048" i="1" s="1"/>
  <c r="AH10398" i="1"/>
  <c r="AJ10398" i="1" s="1"/>
  <c r="AH7241" i="1"/>
  <c r="AJ7241" i="1" s="1"/>
  <c r="AH7211" i="1"/>
  <c r="AJ7211" i="1" s="1"/>
  <c r="AH9079" i="1"/>
  <c r="AJ9079" i="1" s="1"/>
  <c r="AH11010" i="1"/>
  <c r="AJ11010" i="1" s="1"/>
  <c r="AH7209" i="1"/>
  <c r="AJ7209" i="1" s="1"/>
  <c r="AH7452" i="1"/>
  <c r="AJ7452" i="1" s="1"/>
  <c r="AH7254" i="1"/>
  <c r="AJ7254" i="1" s="1"/>
  <c r="AH4785" i="1"/>
  <c r="AJ4785" i="1" s="1"/>
  <c r="AH4777" i="1"/>
  <c r="AJ4777" i="1" s="1"/>
  <c r="AH5261" i="1"/>
  <c r="AJ5261" i="1" s="1"/>
  <c r="AH7953" i="1"/>
  <c r="AJ7953" i="1" s="1"/>
  <c r="AH11076" i="1"/>
  <c r="AJ11076" i="1" s="1"/>
  <c r="AH5052" i="1"/>
  <c r="AJ5052" i="1" s="1"/>
  <c r="AH7050" i="1"/>
  <c r="AJ7050" i="1" s="1"/>
  <c r="AH7082" i="1"/>
  <c r="AJ7082" i="1" s="1"/>
  <c r="AH6676" i="1"/>
  <c r="AJ6676" i="1" s="1"/>
  <c r="AH7224" i="1"/>
  <c r="AJ7224" i="1" s="1"/>
  <c r="AH6699" i="1"/>
  <c r="AJ6699" i="1" s="1"/>
  <c r="AH10636" i="1"/>
  <c r="AJ10636" i="1" s="1"/>
  <c r="AH9713" i="1"/>
  <c r="AJ9713" i="1" s="1"/>
  <c r="AH3226" i="1"/>
  <c r="AJ3226" i="1" s="1"/>
  <c r="AH10119" i="1"/>
  <c r="AJ10119" i="1" s="1"/>
  <c r="AH8088" i="1"/>
  <c r="AJ8088" i="1" s="1"/>
  <c r="AH6827" i="1"/>
  <c r="AJ6827" i="1" s="1"/>
  <c r="AH9532" i="1"/>
  <c r="AJ9532" i="1" s="1"/>
  <c r="AH3477" i="1"/>
  <c r="AJ3477" i="1" s="1"/>
  <c r="AH3489" i="1"/>
  <c r="AJ3489" i="1" s="1"/>
  <c r="AH7100" i="1"/>
  <c r="AJ7100" i="1" s="1"/>
  <c r="AH4289" i="1"/>
  <c r="AJ4289" i="1" s="1"/>
  <c r="AH3475" i="1"/>
  <c r="AJ3475" i="1" s="1"/>
  <c r="AH9986" i="1"/>
  <c r="AJ9986" i="1" s="1"/>
  <c r="AH4292" i="1"/>
  <c r="AJ4292" i="1" s="1"/>
  <c r="AH4297" i="1"/>
  <c r="AJ4297" i="1" s="1"/>
  <c r="AH9614" i="1"/>
  <c r="AJ9614" i="1" s="1"/>
  <c r="AH9357" i="1"/>
  <c r="AJ9357" i="1" s="1"/>
  <c r="AH11134" i="1"/>
  <c r="AJ11134" i="1" s="1"/>
  <c r="AH10870" i="1"/>
  <c r="AJ10870" i="1" s="1"/>
  <c r="AH11267" i="1"/>
  <c r="AJ11267" i="1" s="1"/>
  <c r="AH9500" i="1"/>
  <c r="AJ9500" i="1" s="1"/>
  <c r="AH9618" i="1"/>
  <c r="AJ9618" i="1" s="1"/>
  <c r="AH8063" i="1"/>
  <c r="AJ8063" i="1" s="1"/>
  <c r="AH8265" i="1"/>
  <c r="AJ8265" i="1" s="1"/>
  <c r="AH8496" i="1"/>
  <c r="AJ8496" i="1" s="1"/>
  <c r="AH9135" i="1"/>
  <c r="AJ9135" i="1" s="1"/>
  <c r="AH8231" i="1"/>
  <c r="AJ8231" i="1" s="1"/>
  <c r="AH9115" i="1"/>
  <c r="AJ9115" i="1" s="1"/>
  <c r="AH10595" i="1"/>
  <c r="AJ10595" i="1" s="1"/>
  <c r="AH6649" i="1"/>
  <c r="AJ6649" i="1" s="1"/>
  <c r="AH6624" i="1"/>
  <c r="AJ6624" i="1" s="1"/>
  <c r="AH6803" i="1"/>
  <c r="AJ6803" i="1" s="1"/>
  <c r="AH6709" i="1"/>
  <c r="AJ6709" i="1" s="1"/>
  <c r="AH6734" i="1"/>
  <c r="AJ6734" i="1" s="1"/>
  <c r="AH11063" i="1"/>
  <c r="AJ11063" i="1" s="1"/>
  <c r="AH8054" i="1"/>
  <c r="AJ8054" i="1" s="1"/>
  <c r="AH8201" i="1"/>
  <c r="AJ8201" i="1" s="1"/>
  <c r="AH6737" i="1"/>
  <c r="AJ6737" i="1" s="1"/>
  <c r="AH3759" i="1"/>
  <c r="AJ3759" i="1" s="1"/>
  <c r="AH9211" i="1"/>
  <c r="AJ9211" i="1" s="1"/>
  <c r="AH9216" i="1"/>
  <c r="AJ9216" i="1" s="1"/>
  <c r="AH11056" i="1"/>
  <c r="AJ11056" i="1" s="1"/>
  <c r="AH7060" i="1"/>
  <c r="AJ7060" i="1" s="1"/>
  <c r="AH5354" i="1"/>
  <c r="AJ5354" i="1" s="1"/>
  <c r="AH4448" i="1"/>
  <c r="AJ4448" i="1" s="1"/>
  <c r="AH4490" i="1"/>
  <c r="AJ4490" i="1" s="1"/>
  <c r="AH7648" i="1"/>
  <c r="AJ7648" i="1" s="1"/>
  <c r="AH8330" i="1"/>
  <c r="AJ8330" i="1" s="1"/>
  <c r="AH9204" i="1"/>
  <c r="AJ9204" i="1" s="1"/>
  <c r="AH6866" i="1"/>
  <c r="AJ6866" i="1" s="1"/>
  <c r="AH6875" i="1"/>
  <c r="AJ6875" i="1" s="1"/>
  <c r="AH7042" i="1"/>
  <c r="AJ7042" i="1" s="1"/>
  <c r="AH5830" i="1"/>
  <c r="AJ5830" i="1" s="1"/>
  <c r="AH4307" i="1"/>
  <c r="AJ4307" i="1" s="1"/>
  <c r="AH5179" i="1"/>
  <c r="AJ5179" i="1" s="1"/>
  <c r="AH5687" i="1"/>
  <c r="AJ5687" i="1" s="1"/>
  <c r="AH2402" i="1"/>
  <c r="AJ2402" i="1" s="1"/>
  <c r="AH7410" i="1"/>
  <c r="AJ7410" i="1" s="1"/>
  <c r="AH7408" i="1"/>
  <c r="AJ7408" i="1" s="1"/>
  <c r="AH5673" i="1"/>
  <c r="AJ5673" i="1" s="1"/>
  <c r="AH4817" i="1"/>
  <c r="AJ4817" i="1" s="1"/>
  <c r="AH5765" i="1"/>
  <c r="AJ5765" i="1" s="1"/>
  <c r="AH9535" i="1"/>
  <c r="AJ9535" i="1" s="1"/>
  <c r="AH9923" i="1"/>
  <c r="AJ9923" i="1" s="1"/>
  <c r="AH10006" i="1"/>
  <c r="AJ10006" i="1" s="1"/>
  <c r="AH9968" i="1"/>
  <c r="AJ9968" i="1" s="1"/>
  <c r="AH3332" i="1"/>
  <c r="AJ3332" i="1" s="1"/>
  <c r="AH9478" i="1"/>
  <c r="AJ9478" i="1" s="1"/>
  <c r="AH3731" i="1"/>
  <c r="AJ3731" i="1" s="1"/>
  <c r="AH9553" i="1"/>
  <c r="AJ9553" i="1" s="1"/>
  <c r="AH10062" i="1"/>
  <c r="AJ10062" i="1" s="1"/>
  <c r="AH7028" i="1"/>
  <c r="AJ7028" i="1" s="1"/>
  <c r="AH9198" i="1"/>
  <c r="AJ9198" i="1" s="1"/>
  <c r="AH8838" i="1"/>
  <c r="AJ8838" i="1" s="1"/>
  <c r="AH3694" i="1"/>
  <c r="AJ3694" i="1" s="1"/>
  <c r="AH6786" i="1"/>
  <c r="AJ6786" i="1" s="1"/>
  <c r="AH6783" i="1"/>
  <c r="AJ6783" i="1" s="1"/>
  <c r="AH7142" i="1"/>
  <c r="AJ7142" i="1" s="1"/>
  <c r="AH8262" i="1"/>
  <c r="AJ8262" i="1" s="1"/>
  <c r="AH11167" i="1"/>
  <c r="AJ11167" i="1" s="1"/>
  <c r="AH11159" i="1"/>
  <c r="AJ11159" i="1" s="1"/>
  <c r="AH11210" i="1"/>
  <c r="AJ11210" i="1" s="1"/>
  <c r="AH11230" i="1"/>
  <c r="AJ11230" i="1" s="1"/>
  <c r="AH11273" i="1"/>
  <c r="AJ11273" i="1" s="1"/>
  <c r="AH11146" i="1"/>
  <c r="AJ11146" i="1" s="1"/>
  <c r="AH6247" i="1"/>
  <c r="AJ6247" i="1" s="1"/>
  <c r="AH9527" i="1"/>
  <c r="AJ9527" i="1" s="1"/>
  <c r="AH3550" i="1"/>
  <c r="AJ3550" i="1" s="1"/>
  <c r="AH3639" i="1"/>
  <c r="AJ3639" i="1" s="1"/>
  <c r="AH3551" i="1"/>
  <c r="AJ3551" i="1" s="1"/>
  <c r="AH3592" i="1"/>
  <c r="AJ3592" i="1" s="1"/>
  <c r="AH3573" i="1"/>
  <c r="AJ3573" i="1" s="1"/>
  <c r="AH3637" i="1"/>
  <c r="AJ3637" i="1" s="1"/>
  <c r="AH11020" i="1"/>
  <c r="AJ11020" i="1" s="1"/>
  <c r="AH6424" i="1"/>
  <c r="AJ6424" i="1" s="1"/>
  <c r="AH6981" i="1"/>
  <c r="AJ6981" i="1" s="1"/>
  <c r="AH7164" i="1"/>
  <c r="AJ7164" i="1" s="1"/>
  <c r="AH9960" i="1"/>
  <c r="AJ9960" i="1" s="1"/>
  <c r="AH9953" i="1"/>
  <c r="AJ9953" i="1" s="1"/>
  <c r="AH5713" i="1"/>
  <c r="AJ5713" i="1" s="1"/>
  <c r="AH9600" i="1"/>
  <c r="AJ9600" i="1" s="1"/>
  <c r="AH9582" i="1"/>
  <c r="AJ9582" i="1" s="1"/>
  <c r="AH7215" i="1"/>
  <c r="AJ7215" i="1" s="1"/>
  <c r="AH5708" i="1"/>
  <c r="AJ5708" i="1" s="1"/>
  <c r="AH9409" i="1"/>
  <c r="AJ9409" i="1" s="1"/>
  <c r="AH5663" i="1"/>
  <c r="AJ5663" i="1" s="1"/>
  <c r="AH5185" i="1"/>
  <c r="AJ5185" i="1" s="1"/>
  <c r="AH5670" i="1"/>
  <c r="AJ5670" i="1" s="1"/>
  <c r="AH7163" i="1"/>
  <c r="AJ7163" i="1" s="1"/>
  <c r="AH4470" i="1"/>
  <c r="AJ4470" i="1" s="1"/>
  <c r="AH9462" i="1"/>
  <c r="AJ9462" i="1" s="1"/>
  <c r="AH6139" i="1"/>
  <c r="AJ6139" i="1" s="1"/>
  <c r="AH10116" i="1"/>
  <c r="AJ10116" i="1" s="1"/>
  <c r="AH3463" i="1"/>
  <c r="AJ3463" i="1" s="1"/>
  <c r="AH10222" i="1"/>
  <c r="AJ10222" i="1" s="1"/>
  <c r="AH5839" i="1"/>
  <c r="AJ5839" i="1" s="1"/>
  <c r="AH10211" i="1"/>
  <c r="AJ10211" i="1" s="1"/>
  <c r="AH5775" i="1"/>
  <c r="AJ5775" i="1" s="1"/>
  <c r="AH8098" i="1"/>
  <c r="AJ8098" i="1" s="1"/>
  <c r="AH7150" i="1"/>
  <c r="AJ7150" i="1" s="1"/>
  <c r="AH4426" i="1"/>
  <c r="AJ4426" i="1" s="1"/>
  <c r="AH9775" i="1"/>
  <c r="AJ9775" i="1" s="1"/>
  <c r="AH5728" i="1"/>
  <c r="AJ5728" i="1" s="1"/>
  <c r="AH3785" i="1"/>
  <c r="AJ3785" i="1" s="1"/>
  <c r="AH7689" i="1"/>
  <c r="AJ7689" i="1" s="1"/>
  <c r="AH10311" i="1"/>
  <c r="AJ10311" i="1" s="1"/>
  <c r="AH3712" i="1"/>
  <c r="AJ3712" i="1" s="1"/>
  <c r="AH9442" i="1"/>
  <c r="AJ9442" i="1" s="1"/>
  <c r="AH4165" i="1"/>
  <c r="AJ4165" i="1" s="1"/>
  <c r="AH4171" i="1"/>
  <c r="AJ4171" i="1" s="1"/>
  <c r="AH3526" i="1"/>
  <c r="AJ3526" i="1" s="1"/>
  <c r="AH9380" i="1"/>
  <c r="AJ9380" i="1" s="1"/>
  <c r="AH10237" i="1"/>
  <c r="AJ10237" i="1" s="1"/>
  <c r="AH4436" i="1"/>
  <c r="AJ4436" i="1" s="1"/>
  <c r="AH4497" i="1"/>
  <c r="AJ4497" i="1" s="1"/>
  <c r="AH7019" i="1"/>
  <c r="AJ7019" i="1" s="1"/>
  <c r="AH4213" i="1"/>
  <c r="AJ4213" i="1" s="1"/>
  <c r="AH4203" i="1"/>
  <c r="AJ4203" i="1" s="1"/>
  <c r="AH7825" i="1"/>
  <c r="AJ7825" i="1" s="1"/>
  <c r="AH8924" i="1"/>
  <c r="AJ8924" i="1" s="1"/>
  <c r="AH6011" i="1"/>
  <c r="AJ6011" i="1" s="1"/>
  <c r="AH11189" i="1"/>
  <c r="AJ11189" i="1" s="1"/>
  <c r="AH9299" i="1"/>
  <c r="AJ9299" i="1" s="1"/>
  <c r="AH4842" i="1"/>
  <c r="AJ4842" i="1" s="1"/>
  <c r="AH5870" i="1"/>
  <c r="AJ5870" i="1" s="1"/>
  <c r="AH9015" i="1"/>
  <c r="AJ9015" i="1" s="1"/>
  <c r="AH9774" i="1"/>
  <c r="AJ9774" i="1" s="1"/>
  <c r="AH4843" i="1"/>
  <c r="AJ4843" i="1" s="1"/>
  <c r="AH10030" i="1"/>
  <c r="AJ10030" i="1" s="1"/>
  <c r="AH3538" i="1"/>
  <c r="AJ3538" i="1" s="1"/>
  <c r="AH3537" i="1"/>
  <c r="AJ3537" i="1" s="1"/>
  <c r="AH8620" i="1"/>
  <c r="AJ8620" i="1" s="1"/>
  <c r="AH10897" i="1"/>
  <c r="AJ10897" i="1" s="1"/>
  <c r="AH10197" i="1"/>
  <c r="AJ10197" i="1" s="1"/>
  <c r="AH10913" i="1"/>
  <c r="AJ10913" i="1" s="1"/>
  <c r="AH6562" i="1"/>
  <c r="AJ6562" i="1" s="1"/>
  <c r="AH8621" i="1"/>
  <c r="AJ8621" i="1" s="1"/>
  <c r="AH6570" i="1"/>
  <c r="AJ6570" i="1" s="1"/>
  <c r="AH6605" i="1"/>
  <c r="AJ6605" i="1" s="1"/>
  <c r="AH3729" i="1"/>
  <c r="AJ3729" i="1" s="1"/>
  <c r="AH3252" i="1"/>
  <c r="AJ3252" i="1" s="1"/>
  <c r="AH4522" i="1"/>
  <c r="AJ4522" i="1" s="1"/>
  <c r="AH4556" i="1"/>
  <c r="AJ4556" i="1" s="1"/>
  <c r="AH4668" i="1"/>
  <c r="AJ4668" i="1" s="1"/>
  <c r="AH2322" i="1"/>
  <c r="AJ2322" i="1" s="1"/>
  <c r="AH9588" i="1"/>
  <c r="AJ9588" i="1" s="1"/>
  <c r="AH5816" i="1"/>
  <c r="AJ5816" i="1" s="1"/>
  <c r="AH5155" i="1"/>
  <c r="AJ5155" i="1" s="1"/>
  <c r="AH9199" i="1"/>
  <c r="AJ9199" i="1" s="1"/>
  <c r="AH9426" i="1"/>
  <c r="AJ9426" i="1" s="1"/>
  <c r="AH9484" i="1"/>
  <c r="AJ9484" i="1" s="1"/>
  <c r="AH4759" i="1"/>
  <c r="AJ4759" i="1" s="1"/>
  <c r="AH10371" i="1"/>
  <c r="AJ10371" i="1" s="1"/>
  <c r="AH10247" i="1"/>
  <c r="AJ10247" i="1" s="1"/>
  <c r="AH4660" i="1"/>
  <c r="AJ4660" i="1" s="1"/>
  <c r="AH4545" i="1"/>
  <c r="AJ4545" i="1" s="1"/>
  <c r="AH3715" i="1"/>
  <c r="AJ3715" i="1" s="1"/>
  <c r="AH9402" i="1"/>
  <c r="AJ9402" i="1" s="1"/>
  <c r="AH3669" i="1"/>
  <c r="AJ3669" i="1" s="1"/>
  <c r="AH11125" i="1"/>
  <c r="AJ11125" i="1" s="1"/>
  <c r="AH2684" i="1"/>
  <c r="AJ2684" i="1" s="1"/>
  <c r="AH11303" i="1"/>
  <c r="AJ11303" i="1" s="1"/>
  <c r="AH6880" i="1"/>
  <c r="AJ6880" i="1" s="1"/>
  <c r="AH9023" i="1"/>
  <c r="AJ9023" i="1" s="1"/>
  <c r="AH10826" i="1"/>
  <c r="AJ10826" i="1" s="1"/>
  <c r="AH8638" i="1"/>
  <c r="AJ8638" i="1" s="1"/>
  <c r="AH8107" i="1"/>
  <c r="AJ8107" i="1" s="1"/>
  <c r="AH10929" i="1"/>
  <c r="AJ10929" i="1" s="1"/>
  <c r="AH3316" i="1"/>
  <c r="AJ3316" i="1" s="1"/>
  <c r="AH5993" i="1"/>
  <c r="AJ5993" i="1" s="1"/>
  <c r="AH5994" i="1"/>
  <c r="AJ5994" i="1" s="1"/>
  <c r="AH5894" i="1"/>
  <c r="AJ5894" i="1" s="1"/>
  <c r="AH5958" i="1"/>
  <c r="AJ5958" i="1" s="1"/>
  <c r="AH6583" i="1"/>
  <c r="AJ6583" i="1" s="1"/>
  <c r="AH5996" i="1"/>
  <c r="AJ5996" i="1" s="1"/>
  <c r="AH6006" i="1"/>
  <c r="AJ6006" i="1" s="1"/>
  <c r="AH7335" i="1"/>
  <c r="AJ7335" i="1" s="1"/>
  <c r="AH4804" i="1"/>
  <c r="AJ4804" i="1" s="1"/>
  <c r="AH1922" i="1"/>
  <c r="AJ1922" i="1" s="1"/>
  <c r="AH7960" i="1"/>
  <c r="AJ7960" i="1" s="1"/>
  <c r="AH3450" i="1"/>
  <c r="AJ3450" i="1" s="1"/>
  <c r="AH4796" i="1"/>
  <c r="AJ4796" i="1" s="1"/>
  <c r="AH9562" i="1"/>
  <c r="AJ9562" i="1" s="1"/>
  <c r="AH6043" i="1"/>
  <c r="AJ6043" i="1" s="1"/>
  <c r="AH9757" i="1"/>
  <c r="AJ9757" i="1" s="1"/>
  <c r="AH3536" i="1"/>
  <c r="AJ3536" i="1" s="1"/>
  <c r="AH2422" i="1"/>
  <c r="AJ2422" i="1" s="1"/>
  <c r="AH8199" i="1"/>
  <c r="AJ8199" i="1" s="1"/>
  <c r="AH5937" i="1"/>
  <c r="AJ5937" i="1" s="1"/>
  <c r="AH10047" i="1"/>
  <c r="AJ10047" i="1" s="1"/>
  <c r="AH9974" i="1"/>
  <c r="AJ9974" i="1" s="1"/>
  <c r="AH3677" i="1"/>
  <c r="AJ3677" i="1" s="1"/>
  <c r="AH6878" i="1"/>
  <c r="AJ6878" i="1" s="1"/>
  <c r="AH4594" i="1"/>
  <c r="AJ4594" i="1" s="1"/>
  <c r="AH6046" i="1"/>
  <c r="AJ6046" i="1" s="1"/>
  <c r="AH5959" i="1"/>
  <c r="AJ5959" i="1" s="1"/>
  <c r="AH7591" i="1"/>
  <c r="AJ7591" i="1" s="1"/>
  <c r="AH9839" i="1"/>
  <c r="AJ9839" i="1" s="1"/>
  <c r="AH6178" i="1"/>
  <c r="AJ6178" i="1" s="1"/>
  <c r="AH7307" i="1"/>
  <c r="AJ7307" i="1" s="1"/>
  <c r="AH8195" i="1"/>
  <c r="AJ8195" i="1" s="1"/>
  <c r="AH2887" i="1"/>
  <c r="AJ2887" i="1" s="1"/>
  <c r="AH8031" i="1"/>
  <c r="AJ8031" i="1" s="1"/>
  <c r="AH4407" i="1"/>
  <c r="AJ4407" i="1" s="1"/>
  <c r="AH5756" i="1"/>
  <c r="AJ5756" i="1" s="1"/>
  <c r="AH8809" i="1"/>
  <c r="AJ8809" i="1" s="1"/>
  <c r="AH8915" i="1"/>
  <c r="AJ8915" i="1" s="1"/>
  <c r="AH4739" i="1"/>
  <c r="AJ4739" i="1" s="1"/>
  <c r="AH8510" i="1"/>
  <c r="AJ8510" i="1" s="1"/>
  <c r="AH8865" i="1"/>
  <c r="AJ8865" i="1" s="1"/>
  <c r="AH8867" i="1"/>
  <c r="AJ8867" i="1" s="1"/>
  <c r="AH6120" i="1"/>
  <c r="AJ6120" i="1" s="1"/>
  <c r="AH8104" i="1"/>
  <c r="AJ8104" i="1" s="1"/>
  <c r="AH8849" i="1"/>
  <c r="AJ8849" i="1" s="1"/>
  <c r="AH8754" i="1"/>
  <c r="AJ8754" i="1" s="1"/>
  <c r="AH5196" i="1"/>
  <c r="AJ5196" i="1" s="1"/>
  <c r="AH4462" i="1"/>
  <c r="AJ4462" i="1" s="1"/>
  <c r="AH2646" i="1"/>
  <c r="AJ2646" i="1" s="1"/>
  <c r="AH2455" i="1"/>
  <c r="AJ2455" i="1" s="1"/>
  <c r="AH8747" i="1"/>
  <c r="AJ8747" i="1" s="1"/>
  <c r="AH8020" i="1"/>
  <c r="AJ8020" i="1" s="1"/>
  <c r="AH5115" i="1"/>
  <c r="AJ5115" i="1" s="1"/>
  <c r="AH5784" i="1"/>
  <c r="AJ5784" i="1" s="1"/>
  <c r="AH8041" i="1"/>
  <c r="AJ8041" i="1" s="1"/>
  <c r="AH4340" i="1"/>
  <c r="AJ4340" i="1" s="1"/>
  <c r="AH8161" i="1"/>
  <c r="AJ8161" i="1" s="1"/>
  <c r="AH7347" i="1"/>
  <c r="AJ7347" i="1" s="1"/>
  <c r="AH9733" i="1"/>
  <c r="AJ9733" i="1" s="1"/>
  <c r="AH9161" i="1"/>
  <c r="AJ9161" i="1" s="1"/>
  <c r="AH7657" i="1"/>
  <c r="AJ7657" i="1" s="1"/>
  <c r="AH9791" i="1"/>
  <c r="AJ9791" i="1" s="1"/>
  <c r="AH8291" i="1"/>
  <c r="AJ8291" i="1" s="1"/>
  <c r="AH5943" i="1"/>
  <c r="AJ5943" i="1" s="1"/>
  <c r="AH5821" i="1"/>
  <c r="AJ5821" i="1" s="1"/>
  <c r="AH7549" i="1"/>
  <c r="AJ7549" i="1" s="1"/>
  <c r="AH7541" i="1"/>
  <c r="AJ7541" i="1" s="1"/>
  <c r="AH7491" i="1"/>
  <c r="AJ7491" i="1" s="1"/>
  <c r="AH7525" i="1"/>
  <c r="AJ7525" i="1" s="1"/>
  <c r="AH9163" i="1"/>
  <c r="AJ9163" i="1" s="1"/>
  <c r="AH4471" i="1"/>
  <c r="AJ4471" i="1" s="1"/>
  <c r="AH4612" i="1"/>
  <c r="AJ4612" i="1" s="1"/>
  <c r="AH8665" i="1"/>
  <c r="AJ8665" i="1" s="1"/>
  <c r="AH5754" i="1"/>
  <c r="AJ5754" i="1" s="1"/>
  <c r="AH9028" i="1"/>
  <c r="AJ9028" i="1" s="1"/>
  <c r="AH9164" i="1"/>
  <c r="AJ9164" i="1" s="1"/>
  <c r="AH9154" i="1"/>
  <c r="AJ9154" i="1" s="1"/>
  <c r="AH11040" i="1"/>
  <c r="AJ11040" i="1" s="1"/>
  <c r="AH9048" i="1"/>
  <c r="AJ9048" i="1" s="1"/>
  <c r="AH8520" i="1"/>
  <c r="AJ8520" i="1" s="1"/>
  <c r="AH8525" i="1"/>
  <c r="AJ8525" i="1" s="1"/>
  <c r="AH10707" i="1"/>
  <c r="AJ10707" i="1" s="1"/>
  <c r="AH2928" i="1"/>
  <c r="AJ2928" i="1" s="1"/>
  <c r="AH5940" i="1"/>
  <c r="AJ5940" i="1" s="1"/>
  <c r="AH5758" i="1"/>
  <c r="AJ5758" i="1" s="1"/>
  <c r="AH7325" i="1"/>
  <c r="AJ7325" i="1" s="1"/>
  <c r="AH10439" i="1"/>
  <c r="AJ10439" i="1" s="1"/>
  <c r="AH2556" i="1"/>
  <c r="AJ2556" i="1" s="1"/>
  <c r="AH11188" i="1"/>
  <c r="AJ11188" i="1" s="1"/>
  <c r="AH10490" i="1"/>
  <c r="AJ10490" i="1" s="1"/>
  <c r="AH10196" i="1"/>
  <c r="AJ10196" i="1" s="1"/>
  <c r="AH5300" i="1"/>
  <c r="AJ5300" i="1" s="1"/>
  <c r="AH8341" i="1"/>
  <c r="AJ8341" i="1" s="1"/>
  <c r="AH4149" i="1"/>
  <c r="AJ4149" i="1" s="1"/>
  <c r="AH10526" i="1"/>
  <c r="AJ10526" i="1" s="1"/>
  <c r="AH8645" i="1"/>
  <c r="AJ8645" i="1" s="1"/>
  <c r="AH7899" i="1"/>
  <c r="AJ7899" i="1" s="1"/>
  <c r="AH9347" i="1"/>
  <c r="AJ9347" i="1" s="1"/>
  <c r="AH8655" i="1"/>
  <c r="AJ8655" i="1" s="1"/>
  <c r="AH7663" i="1"/>
  <c r="AJ7663" i="1" s="1"/>
  <c r="AH10504" i="1"/>
  <c r="AJ10504" i="1" s="1"/>
  <c r="AH7172" i="1"/>
  <c r="AJ7172" i="1" s="1"/>
  <c r="AH10848" i="1"/>
  <c r="AJ10848" i="1" s="1"/>
  <c r="AH3648" i="1"/>
  <c r="AJ3648" i="1" s="1"/>
  <c r="AH10510" i="1"/>
  <c r="AJ10510" i="1" s="1"/>
  <c r="AH7936" i="1"/>
  <c r="AJ7936" i="1" s="1"/>
  <c r="AH10437" i="1"/>
  <c r="AJ10437" i="1" s="1"/>
  <c r="AH10446" i="1"/>
  <c r="AJ10446" i="1" s="1"/>
  <c r="AH5668" i="1"/>
  <c r="AJ5668" i="1" s="1"/>
  <c r="AH4231" i="1"/>
  <c r="AJ4231" i="1" s="1"/>
  <c r="AH10671" i="1"/>
  <c r="AJ10671" i="1" s="1"/>
  <c r="AH10470" i="1"/>
  <c r="AJ10470" i="1" s="1"/>
  <c r="AH7972" i="1"/>
  <c r="AJ7972" i="1" s="1"/>
  <c r="AH10441" i="1"/>
  <c r="AJ10441" i="1" s="1"/>
  <c r="AH6794" i="1"/>
  <c r="AJ6794" i="1" s="1"/>
  <c r="AH5253" i="1"/>
  <c r="AJ5253" i="1" s="1"/>
  <c r="AH4588" i="1"/>
  <c r="AJ4588" i="1" s="1"/>
  <c r="AH6328" i="1"/>
  <c r="AJ6328" i="1" s="1"/>
  <c r="AH10540" i="1"/>
  <c r="AJ10540" i="1" s="1"/>
  <c r="AH8456" i="1"/>
  <c r="AJ8456" i="1" s="1"/>
  <c r="AH6764" i="1"/>
  <c r="AJ6764" i="1" s="1"/>
  <c r="AH9503" i="1"/>
  <c r="AJ9503" i="1" s="1"/>
  <c r="AH6645" i="1"/>
  <c r="AJ6645" i="1" s="1"/>
  <c r="AH6642" i="1"/>
  <c r="AJ6642" i="1" s="1"/>
  <c r="AH8719" i="1"/>
  <c r="AJ8719" i="1" s="1"/>
  <c r="AH10874" i="1"/>
  <c r="AJ10874" i="1" s="1"/>
  <c r="AH5704" i="1"/>
  <c r="AJ5704" i="1" s="1"/>
  <c r="AH6367" i="1"/>
  <c r="AJ6367" i="1" s="1"/>
  <c r="AH9234" i="1"/>
  <c r="AJ9234" i="1" s="1"/>
  <c r="AH9453" i="1"/>
  <c r="AJ9453" i="1" s="1"/>
  <c r="AH6526" i="1"/>
  <c r="AJ6526" i="1" s="1"/>
  <c r="AH6457" i="1"/>
  <c r="AJ6457" i="1" s="1"/>
  <c r="AH7463" i="1"/>
  <c r="AJ7463" i="1" s="1"/>
  <c r="AH9468" i="1"/>
  <c r="AJ9468" i="1" s="1"/>
  <c r="AH7127" i="1"/>
  <c r="AJ7127" i="1" s="1"/>
  <c r="AH4872" i="1"/>
  <c r="AJ4872" i="1" s="1"/>
  <c r="AH8626" i="1"/>
  <c r="AJ8626" i="1" s="1"/>
  <c r="AH6751" i="1"/>
  <c r="AJ6751" i="1" s="1"/>
  <c r="AH6877" i="1"/>
  <c r="AJ6877" i="1" s="1"/>
  <c r="AH9338" i="1"/>
  <c r="AJ9338" i="1" s="1"/>
  <c r="AH9702" i="1"/>
  <c r="AJ9702" i="1" s="1"/>
  <c r="AH9539" i="1"/>
  <c r="AJ9539" i="1" s="1"/>
  <c r="AH7785" i="1"/>
  <c r="AJ7785" i="1" s="1"/>
  <c r="AH6991" i="1"/>
  <c r="AJ6991" i="1" s="1"/>
  <c r="AH9926" i="1"/>
  <c r="AJ9926" i="1" s="1"/>
  <c r="AH9098" i="1"/>
  <c r="AJ9098" i="1" s="1"/>
  <c r="AH9104" i="1"/>
  <c r="AJ9104" i="1" s="1"/>
  <c r="AH9147" i="1"/>
  <c r="AJ9147" i="1" s="1"/>
  <c r="AH8831" i="1"/>
  <c r="AJ8831" i="1" s="1"/>
  <c r="AH11191" i="1"/>
  <c r="AJ11191" i="1" s="1"/>
  <c r="AH6659" i="1"/>
  <c r="AJ6659" i="1" s="1"/>
  <c r="AH4390" i="1"/>
  <c r="AJ4390" i="1" s="1"/>
  <c r="AH7200" i="1"/>
  <c r="AJ7200" i="1" s="1"/>
  <c r="AH7035" i="1"/>
  <c r="AJ7035" i="1" s="1"/>
  <c r="AH5294" i="1"/>
  <c r="AJ5294" i="1" s="1"/>
  <c r="AH5284" i="1"/>
  <c r="AJ5284" i="1" s="1"/>
  <c r="AH6678" i="1"/>
  <c r="AJ6678" i="1" s="1"/>
  <c r="AH9078" i="1"/>
  <c r="AJ9078" i="1" s="1"/>
  <c r="AH10176" i="1"/>
  <c r="AJ10176" i="1" s="1"/>
  <c r="AH6666" i="1"/>
  <c r="AJ6666" i="1" s="1"/>
  <c r="AH7363" i="1"/>
  <c r="AJ7363" i="1" s="1"/>
  <c r="AH5169" i="1"/>
  <c r="AJ5169" i="1" s="1"/>
  <c r="AH4767" i="1"/>
  <c r="AJ4767" i="1" s="1"/>
  <c r="AH7684" i="1"/>
  <c r="AJ7684" i="1" s="1"/>
  <c r="AH10418" i="1"/>
  <c r="AJ10418" i="1" s="1"/>
  <c r="AH5723" i="1"/>
  <c r="AJ5723" i="1" s="1"/>
  <c r="AH11298" i="1"/>
  <c r="AJ11298" i="1" s="1"/>
  <c r="AH3547" i="1"/>
  <c r="AJ3547" i="1" s="1"/>
  <c r="AH7057" i="1"/>
  <c r="AJ7057" i="1" s="1"/>
  <c r="AH7083" i="1"/>
  <c r="AJ7083" i="1" s="1"/>
  <c r="AH6677" i="1"/>
  <c r="AJ6677" i="1" s="1"/>
  <c r="AH6704" i="1"/>
  <c r="AJ6704" i="1" s="1"/>
  <c r="AH6748" i="1"/>
  <c r="AJ6748" i="1" s="1"/>
  <c r="AH7818" i="1"/>
  <c r="AJ7818" i="1" s="1"/>
  <c r="AH10130" i="1"/>
  <c r="AJ10130" i="1" s="1"/>
  <c r="AH10122" i="1"/>
  <c r="AJ10122" i="1" s="1"/>
  <c r="AH7103" i="1"/>
  <c r="AJ7103" i="1" s="1"/>
  <c r="AH9200" i="1"/>
  <c r="AJ9200" i="1" s="1"/>
  <c r="AH3485" i="1"/>
  <c r="AJ3485" i="1" s="1"/>
  <c r="AH6107" i="1"/>
  <c r="AJ6107" i="1" s="1"/>
  <c r="AH3823" i="1"/>
  <c r="AJ3823" i="1" s="1"/>
  <c r="AH10766" i="1"/>
  <c r="AJ10766" i="1" s="1"/>
  <c r="AH4284" i="1"/>
  <c r="AJ4284" i="1" s="1"/>
  <c r="AH9712" i="1"/>
  <c r="AJ9712" i="1" s="1"/>
  <c r="AH5422" i="1"/>
  <c r="AJ5422" i="1" s="1"/>
  <c r="AH9942" i="1"/>
  <c r="AJ9942" i="1" s="1"/>
  <c r="AH4295" i="1"/>
  <c r="AJ4295" i="1" s="1"/>
  <c r="AH9294" i="1"/>
  <c r="AJ9294" i="1" s="1"/>
  <c r="AH6398" i="1"/>
  <c r="AJ6398" i="1" s="1"/>
  <c r="AH11128" i="1"/>
  <c r="AJ11128" i="1" s="1"/>
  <c r="AH7519" i="1"/>
  <c r="AJ7519" i="1" s="1"/>
  <c r="AH8762" i="1"/>
  <c r="AJ8762" i="1" s="1"/>
  <c r="AH11052" i="1"/>
  <c r="AJ11052" i="1" s="1"/>
  <c r="AH11307" i="1"/>
  <c r="AJ11307" i="1" s="1"/>
  <c r="AH8073" i="1"/>
  <c r="AJ8073" i="1" s="1"/>
  <c r="AH6496" i="1"/>
  <c r="AJ6496" i="1" s="1"/>
  <c r="AH8500" i="1"/>
  <c r="AJ8500" i="1" s="1"/>
  <c r="AH6815" i="1"/>
  <c r="AJ6815" i="1" s="1"/>
  <c r="AH8237" i="1"/>
  <c r="AJ8237" i="1" s="1"/>
  <c r="AH8256" i="1"/>
  <c r="AJ8256" i="1" s="1"/>
  <c r="AH7116" i="1"/>
  <c r="AJ7116" i="1" s="1"/>
  <c r="AH10086" i="1"/>
  <c r="AJ10086" i="1" s="1"/>
  <c r="AH10372" i="1"/>
  <c r="AJ10372" i="1" s="1"/>
  <c r="AH7004" i="1"/>
  <c r="AJ7004" i="1" s="1"/>
  <c r="AH11305" i="1"/>
  <c r="AJ11305" i="1" s="1"/>
  <c r="AH8055" i="1"/>
  <c r="AJ8055" i="1" s="1"/>
  <c r="AH6711" i="1"/>
  <c r="AJ6711" i="1" s="1"/>
  <c r="AH6739" i="1"/>
  <c r="AJ6739" i="1" s="1"/>
  <c r="AH9262" i="1"/>
  <c r="AJ9262" i="1" s="1"/>
  <c r="AH9256" i="1"/>
  <c r="AJ9256" i="1" s="1"/>
  <c r="AH9215" i="1"/>
  <c r="AJ9215" i="1" s="1"/>
  <c r="AH8128" i="1"/>
  <c r="AJ8128" i="1" s="1"/>
  <c r="AH7064" i="1"/>
  <c r="AJ7064" i="1" s="1"/>
  <c r="AH4451" i="1"/>
  <c r="AJ4451" i="1" s="1"/>
  <c r="AH4491" i="1"/>
  <c r="AJ4491" i="1" s="1"/>
  <c r="AH7642" i="1"/>
  <c r="AJ7642" i="1" s="1"/>
  <c r="AH6707" i="1"/>
  <c r="AJ6707" i="1" s="1"/>
  <c r="AH9206" i="1"/>
  <c r="AJ9206" i="1" s="1"/>
  <c r="AH6862" i="1"/>
  <c r="AJ6862" i="1" s="1"/>
  <c r="AH6400" i="1"/>
  <c r="AJ6400" i="1" s="1"/>
  <c r="AH7550" i="1"/>
  <c r="AJ7550" i="1" s="1"/>
  <c r="AH9469" i="1"/>
  <c r="AJ9469" i="1" s="1"/>
  <c r="AH10650" i="1"/>
  <c r="AJ10650" i="1" s="1"/>
  <c r="AH4319" i="1"/>
  <c r="AJ4319" i="1" s="1"/>
  <c r="AH5665" i="1"/>
  <c r="AJ5665" i="1" s="1"/>
  <c r="AH10873" i="1"/>
  <c r="AJ10873" i="1" s="1"/>
  <c r="AH7406" i="1"/>
  <c r="AJ7406" i="1" s="1"/>
  <c r="AH7912" i="1"/>
  <c r="AJ7912" i="1" s="1"/>
  <c r="AH5678" i="1"/>
  <c r="AJ5678" i="1" s="1"/>
  <c r="AH8850" i="1"/>
  <c r="AJ8850" i="1" s="1"/>
  <c r="AH9510" i="1"/>
  <c r="AJ9510" i="1" s="1"/>
  <c r="AH9548" i="1"/>
  <c r="AJ9548" i="1" s="1"/>
  <c r="AH10004" i="1"/>
  <c r="AJ10004" i="1" s="1"/>
  <c r="AH3825" i="1"/>
  <c r="AJ3825" i="1" s="1"/>
  <c r="AH7414" i="1"/>
  <c r="AJ7414" i="1" s="1"/>
  <c r="AH3733" i="1"/>
  <c r="AJ3733" i="1" s="1"/>
  <c r="AH6150" i="1"/>
  <c r="AJ6150" i="1" s="1"/>
  <c r="AH7088" i="1"/>
  <c r="AJ7088" i="1" s="1"/>
  <c r="AH5313" i="1"/>
  <c r="AJ5313" i="1" s="1"/>
  <c r="AH3687" i="1"/>
  <c r="AJ3687" i="1" s="1"/>
  <c r="AH10395" i="1"/>
  <c r="AJ10395" i="1" s="1"/>
  <c r="AH6774" i="1"/>
  <c r="AJ6774" i="1" s="1"/>
  <c r="AH6768" i="1"/>
  <c r="AJ6768" i="1" s="1"/>
  <c r="AH7154" i="1"/>
  <c r="AJ7154" i="1" s="1"/>
  <c r="AH11025" i="1"/>
  <c r="AJ11025" i="1" s="1"/>
  <c r="AH11234" i="1"/>
  <c r="AJ11234" i="1" s="1"/>
  <c r="AH11257" i="1"/>
  <c r="AJ11257" i="1" s="1"/>
  <c r="AH7658" i="1"/>
  <c r="AJ7658" i="1" s="1"/>
  <c r="AH11148" i="1"/>
  <c r="AJ11148" i="1" s="1"/>
  <c r="AH11244" i="1"/>
  <c r="AJ11244" i="1" s="1"/>
  <c r="AH9365" i="1"/>
  <c r="AJ9365" i="1" s="1"/>
  <c r="AH9557" i="1"/>
  <c r="AJ9557" i="1" s="1"/>
  <c r="AH10644" i="1"/>
  <c r="AJ10644" i="1" s="1"/>
  <c r="AH6237" i="1"/>
  <c r="AJ6237" i="1" s="1"/>
  <c r="AH8692" i="1"/>
  <c r="AJ8692" i="1" s="1"/>
  <c r="AH3632" i="1"/>
  <c r="AJ3632" i="1" s="1"/>
  <c r="AH3634" i="1"/>
  <c r="AJ3634" i="1" s="1"/>
  <c r="AH3607" i="1"/>
  <c r="AJ3607" i="1" s="1"/>
  <c r="AH3577" i="1"/>
  <c r="AJ3577" i="1" s="1"/>
  <c r="AH3804" i="1"/>
  <c r="AJ3804" i="1" s="1"/>
  <c r="AH3622" i="1"/>
  <c r="AJ3622" i="1" s="1"/>
  <c r="AH3578" i="1"/>
  <c r="AJ3578" i="1" s="1"/>
  <c r="AH10094" i="1"/>
  <c r="AJ10094" i="1" s="1"/>
  <c r="AH7021" i="1"/>
  <c r="AJ7021" i="1" s="1"/>
  <c r="AH7022" i="1"/>
  <c r="AJ7022" i="1" s="1"/>
  <c r="AH6960" i="1"/>
  <c r="AJ6960" i="1" s="1"/>
  <c r="AH9954" i="1"/>
  <c r="AJ9954" i="1" s="1"/>
  <c r="AH6415" i="1"/>
  <c r="AJ6415" i="1" s="1"/>
  <c r="AH9594" i="1"/>
  <c r="AJ9594" i="1" s="1"/>
  <c r="AH6329" i="1"/>
  <c r="AJ6329" i="1" s="1"/>
  <c r="AH4186" i="1"/>
  <c r="AJ4186" i="1" s="1"/>
  <c r="AH9517" i="1"/>
  <c r="AJ9517" i="1" s="1"/>
  <c r="AH5582" i="1"/>
  <c r="AJ5582" i="1" s="1"/>
  <c r="AH10194" i="1"/>
  <c r="AJ10194" i="1" s="1"/>
  <c r="AH8192" i="1"/>
  <c r="AJ8192" i="1" s="1"/>
  <c r="AH4682" i="1"/>
  <c r="AJ4682" i="1" s="1"/>
  <c r="AH5666" i="1"/>
  <c r="AJ5666" i="1" s="1"/>
  <c r="AH5186" i="1"/>
  <c r="AJ5186" i="1" s="1"/>
  <c r="AH10202" i="1"/>
  <c r="AJ10202" i="1" s="1"/>
  <c r="AH10357" i="1"/>
  <c r="AJ10357" i="1" s="1"/>
  <c r="AH9461" i="1"/>
  <c r="AJ9461" i="1" s="1"/>
  <c r="AH10569" i="1"/>
  <c r="AJ10569" i="1" s="1"/>
  <c r="AH3469" i="1"/>
  <c r="AJ3469" i="1" s="1"/>
  <c r="AH3504" i="1"/>
  <c r="AJ3504" i="1" s="1"/>
  <c r="AH8226" i="1"/>
  <c r="AJ8226" i="1" s="1"/>
  <c r="AH5859" i="1"/>
  <c r="AJ5859" i="1" s="1"/>
  <c r="AH5852" i="1"/>
  <c r="AJ5852" i="1" s="1"/>
  <c r="AH10660" i="1"/>
  <c r="AJ10660" i="1" s="1"/>
  <c r="AH9874" i="1"/>
  <c r="AJ9874" i="1" s="1"/>
  <c r="AH9940" i="1"/>
  <c r="AJ9940" i="1" s="1"/>
  <c r="AH6773" i="1"/>
  <c r="AJ6773" i="1" s="1"/>
  <c r="AH7153" i="1"/>
  <c r="AJ7153" i="1" s="1"/>
  <c r="AH4232" i="1"/>
  <c r="AJ4232" i="1" s="1"/>
  <c r="AH7094" i="1"/>
  <c r="AJ7094" i="1" s="1"/>
  <c r="AH6614" i="1"/>
  <c r="AJ6614" i="1" s="1"/>
  <c r="AH2700" i="1"/>
  <c r="AJ2700" i="1" s="1"/>
  <c r="AH3770" i="1"/>
  <c r="AJ3770" i="1" s="1"/>
  <c r="AH9443" i="1"/>
  <c r="AJ9443" i="1" s="1"/>
  <c r="AH4164" i="1"/>
  <c r="AJ4164" i="1" s="1"/>
  <c r="AH3717" i="1"/>
  <c r="AJ3717" i="1" s="1"/>
  <c r="AH3516" i="1"/>
  <c r="AJ3516" i="1" s="1"/>
  <c r="AH3466" i="1"/>
  <c r="AJ3466" i="1" s="1"/>
  <c r="AH10373" i="1"/>
  <c r="AJ10373" i="1" s="1"/>
  <c r="AH4721" i="1"/>
  <c r="AJ4721" i="1" s="1"/>
  <c r="AH6061" i="1"/>
  <c r="AJ6061" i="1" s="1"/>
  <c r="AH4502" i="1"/>
  <c r="AJ4502" i="1" s="1"/>
  <c r="AH4752" i="1"/>
  <c r="AJ4752" i="1" s="1"/>
  <c r="AH6998" i="1"/>
  <c r="AJ6998" i="1" s="1"/>
  <c r="AH4215" i="1"/>
  <c r="AJ4215" i="1" s="1"/>
  <c r="AH4202" i="1"/>
  <c r="AJ4202" i="1" s="1"/>
  <c r="AH3724" i="1"/>
  <c r="AJ3724" i="1" s="1"/>
  <c r="AH4723" i="1"/>
  <c r="AJ4723" i="1" s="1"/>
  <c r="AH6015" i="1"/>
  <c r="AJ6015" i="1" s="1"/>
  <c r="AH4357" i="1"/>
  <c r="AJ4357" i="1" s="1"/>
  <c r="AH5867" i="1"/>
  <c r="AJ5867" i="1" s="1"/>
  <c r="AH9589" i="1"/>
  <c r="AJ9589" i="1" s="1"/>
  <c r="AH10103" i="1"/>
  <c r="AJ10103" i="1" s="1"/>
  <c r="AH7779" i="1"/>
  <c r="AJ7779" i="1" s="1"/>
  <c r="AH10748" i="1"/>
  <c r="AJ10748" i="1" s="1"/>
  <c r="AH3813" i="1"/>
  <c r="AJ3813" i="1" s="1"/>
  <c r="AH3524" i="1"/>
  <c r="AJ3524" i="1" s="1"/>
  <c r="AH9248" i="1"/>
  <c r="AJ9248" i="1" s="1"/>
  <c r="AH4277" i="1"/>
  <c r="AJ4277" i="1" s="1"/>
  <c r="AH9918" i="1"/>
  <c r="AJ9918" i="1" s="1"/>
  <c r="AH7994" i="1"/>
  <c r="AJ7994" i="1" s="1"/>
  <c r="AH10910" i="1"/>
  <c r="AJ10910" i="1" s="1"/>
  <c r="AH6553" i="1"/>
  <c r="AJ6553" i="1" s="1"/>
  <c r="AH6574" i="1"/>
  <c r="AJ6574" i="1" s="1"/>
  <c r="AH9441" i="1"/>
  <c r="AJ9441" i="1" s="1"/>
  <c r="AH7290" i="1"/>
  <c r="AJ7290" i="1" s="1"/>
  <c r="AH8714" i="1"/>
  <c r="AJ8714" i="1" s="1"/>
  <c r="AH5342" i="1"/>
  <c r="AJ5342" i="1" s="1"/>
  <c r="AH9966" i="1"/>
  <c r="AJ9966" i="1" s="1"/>
  <c r="AH4243" i="1"/>
  <c r="AJ4243" i="1" s="1"/>
  <c r="AH8664" i="1"/>
  <c r="AJ8664" i="1" s="1"/>
  <c r="AH5226" i="1"/>
  <c r="AJ5226" i="1" s="1"/>
  <c r="AH6604" i="1"/>
  <c r="AJ6604" i="1" s="1"/>
  <c r="AH8676" i="1"/>
  <c r="AJ8676" i="1" s="1"/>
  <c r="AH7725" i="1"/>
  <c r="AJ7725" i="1" s="1"/>
  <c r="AH5129" i="1"/>
  <c r="AJ5129" i="1" s="1"/>
  <c r="AH5468" i="1"/>
  <c r="AJ5468" i="1" s="1"/>
  <c r="AH4283" i="1"/>
  <c r="AJ4283" i="1" s="1"/>
  <c r="AH4558" i="1"/>
  <c r="AJ4558" i="1" s="1"/>
  <c r="AH6504" i="1"/>
  <c r="AJ6504" i="1" s="1"/>
  <c r="AH3702" i="1"/>
  <c r="AJ3702" i="1" s="1"/>
  <c r="AH3674" i="1"/>
  <c r="AJ3674" i="1" s="1"/>
  <c r="AH7614" i="1"/>
  <c r="AJ7614" i="1" s="1"/>
  <c r="AH9989" i="1"/>
  <c r="AJ9989" i="1" s="1"/>
  <c r="AH8488" i="1"/>
  <c r="AJ8488" i="1" s="1"/>
  <c r="AH4749" i="1"/>
  <c r="AJ4749" i="1" s="1"/>
  <c r="AH6882" i="1"/>
  <c r="AJ6882" i="1" s="1"/>
  <c r="AH9025" i="1"/>
  <c r="AJ9025" i="1" s="1"/>
  <c r="AH11031" i="1"/>
  <c r="AJ11031" i="1" s="1"/>
  <c r="AH8700" i="1"/>
  <c r="AJ8700" i="1" s="1"/>
  <c r="AH9005" i="1"/>
  <c r="AJ9005" i="1" s="1"/>
  <c r="AH4722" i="1"/>
  <c r="AJ4722" i="1" s="1"/>
  <c r="AH4719" i="1"/>
  <c r="AJ4719" i="1" s="1"/>
  <c r="AH10778" i="1"/>
  <c r="AJ10778" i="1" s="1"/>
  <c r="AH6610" i="1"/>
  <c r="AJ6610" i="1" s="1"/>
  <c r="AH6584" i="1"/>
  <c r="AJ6584" i="1" s="1"/>
  <c r="AH6004" i="1"/>
  <c r="AJ6004" i="1" s="1"/>
  <c r="AH5981" i="1"/>
  <c r="AJ5981" i="1" s="1"/>
  <c r="AH5902" i="1"/>
  <c r="AJ5902" i="1" s="1"/>
  <c r="AH6047" i="1"/>
  <c r="AJ6047" i="1" s="1"/>
  <c r="AH4867" i="1"/>
  <c r="AJ4867" i="1" s="1"/>
  <c r="AH4841" i="1"/>
  <c r="AJ4841" i="1" s="1"/>
  <c r="AH11018" i="1"/>
  <c r="AJ11018" i="1" s="1"/>
  <c r="AH6325" i="1"/>
  <c r="AJ6325" i="1" s="1"/>
  <c r="AH4281" i="1"/>
  <c r="AJ4281" i="1" s="1"/>
  <c r="AH10164" i="1"/>
  <c r="AJ10164" i="1" s="1"/>
  <c r="AH7968" i="1"/>
  <c r="AJ7968" i="1" s="1"/>
  <c r="AH8555" i="1"/>
  <c r="AJ8555" i="1" s="1"/>
  <c r="AH9020" i="1"/>
  <c r="AJ9020" i="1" s="1"/>
  <c r="AH3003" i="1"/>
  <c r="AJ3003" i="1" s="1"/>
  <c r="AH4604" i="1"/>
  <c r="AJ4604" i="1" s="1"/>
  <c r="AH4596" i="1"/>
  <c r="AJ4596" i="1" s="1"/>
  <c r="AH5967" i="1"/>
  <c r="AJ5967" i="1" s="1"/>
  <c r="AH5873" i="1"/>
  <c r="AJ5873" i="1" s="1"/>
  <c r="AH5903" i="1"/>
  <c r="AJ5903" i="1" s="1"/>
  <c r="AH6577" i="1"/>
  <c r="AJ6577" i="1" s="1"/>
  <c r="AH11126" i="1"/>
  <c r="AJ11126" i="1" s="1"/>
  <c r="AH4839" i="1"/>
  <c r="AJ4839" i="1" s="1"/>
  <c r="AH4961" i="1"/>
  <c r="AJ4961" i="1" s="1"/>
  <c r="AH3354" i="1"/>
  <c r="AJ3354" i="1" s="1"/>
  <c r="AH3588" i="1"/>
  <c r="AJ3588" i="1" s="1"/>
  <c r="AH3596" i="1"/>
  <c r="AJ3596" i="1" s="1"/>
  <c r="AH3557" i="1"/>
  <c r="AJ3557" i="1" s="1"/>
  <c r="AH6969" i="1"/>
  <c r="AJ6969" i="1" s="1"/>
  <c r="AH9398" i="1"/>
  <c r="AJ9398" i="1" s="1"/>
  <c r="AH7429" i="1"/>
  <c r="AJ7429" i="1" s="1"/>
  <c r="AH9927" i="1"/>
  <c r="AJ9927" i="1" s="1"/>
  <c r="AH8167" i="1"/>
  <c r="AJ8167" i="1" s="1"/>
  <c r="AH5671" i="1"/>
  <c r="AJ5671" i="1" s="1"/>
  <c r="AH9543" i="1"/>
  <c r="AJ9543" i="1" s="1"/>
  <c r="AH6207" i="1"/>
  <c r="AJ6207" i="1" s="1"/>
  <c r="AH4989" i="1"/>
  <c r="AJ4989" i="1" s="1"/>
  <c r="AH5845" i="1"/>
  <c r="AJ5845" i="1" s="1"/>
  <c r="AH10216" i="1"/>
  <c r="AJ10216" i="1" s="1"/>
  <c r="AH6374" i="1"/>
  <c r="AJ6374" i="1" s="1"/>
  <c r="AH4792" i="1"/>
  <c r="AJ4792" i="1" s="1"/>
  <c r="AH5698" i="1"/>
  <c r="AJ5698" i="1" s="1"/>
  <c r="AH10711" i="1"/>
  <c r="AJ10711" i="1" s="1"/>
  <c r="AH6831" i="1"/>
  <c r="AJ6831" i="1" s="1"/>
  <c r="AH10779" i="1"/>
  <c r="AJ10779" i="1" s="1"/>
  <c r="AH5986" i="1"/>
  <c r="AJ5986" i="1" s="1"/>
  <c r="AH3535" i="1"/>
  <c r="AJ3535" i="1" s="1"/>
  <c r="AH11096" i="1"/>
  <c r="AJ11096" i="1" s="1"/>
  <c r="AH6559" i="1"/>
  <c r="AJ6559" i="1" s="1"/>
  <c r="AH8360" i="1"/>
  <c r="AJ8360" i="1" s="1"/>
  <c r="AH3156" i="1"/>
  <c r="AJ3156" i="1" s="1"/>
  <c r="AH10845" i="1"/>
  <c r="AJ10845" i="1" s="1"/>
  <c r="AH4665" i="1"/>
  <c r="AJ4665" i="1" s="1"/>
  <c r="AH3713" i="1"/>
  <c r="AJ3713" i="1" s="1"/>
  <c r="AH4424" i="1"/>
  <c r="AJ4424" i="1" s="1"/>
  <c r="AH7384" i="1"/>
  <c r="AJ7384" i="1" s="1"/>
  <c r="AH5982" i="1"/>
  <c r="AJ5982" i="1" s="1"/>
  <c r="AH7895" i="1"/>
  <c r="AJ7895" i="1" s="1"/>
  <c r="AH7589" i="1"/>
  <c r="AJ7589" i="1" s="1"/>
  <c r="AH8801" i="1"/>
  <c r="AJ8801" i="1" s="1"/>
  <c r="AH10532" i="1"/>
  <c r="AJ10532" i="1" s="1"/>
  <c r="AH3797" i="1"/>
  <c r="AJ3797" i="1" s="1"/>
  <c r="AH8648" i="1"/>
  <c r="AJ8648" i="1" s="1"/>
  <c r="AH11071" i="1"/>
  <c r="AJ11071" i="1" s="1"/>
  <c r="AH3664" i="1"/>
  <c r="AJ3664" i="1" s="1"/>
  <c r="AH10521" i="1"/>
  <c r="AJ10521" i="1" s="1"/>
  <c r="AH10538" i="1"/>
  <c r="AJ10538" i="1" s="1"/>
  <c r="AH7533" i="1"/>
  <c r="AJ7533" i="1" s="1"/>
  <c r="AH8297" i="1"/>
  <c r="AJ8297" i="1" s="1"/>
  <c r="AH10536" i="1"/>
  <c r="AJ10536" i="1" s="1"/>
  <c r="AH6095" i="1"/>
  <c r="AJ6095" i="1" s="1"/>
  <c r="AH10676" i="1"/>
  <c r="AJ10676" i="1" s="1"/>
  <c r="AH8728" i="1"/>
  <c r="AJ8728" i="1" s="1"/>
  <c r="AH8727" i="1"/>
  <c r="AJ8727" i="1" s="1"/>
  <c r="AH7787" i="1"/>
  <c r="AJ7787" i="1" s="1"/>
  <c r="AH7000" i="1"/>
  <c r="AJ7000" i="1" s="1"/>
  <c r="AH7453" i="1"/>
  <c r="AJ7453" i="1" s="1"/>
  <c r="AH4225" i="1"/>
  <c r="AJ4225" i="1" s="1"/>
  <c r="AH11043" i="1"/>
  <c r="AJ11043" i="1" s="1"/>
  <c r="AH8657" i="1"/>
  <c r="AJ8657" i="1" s="1"/>
  <c r="AH5048" i="1"/>
  <c r="AJ5048" i="1" s="1"/>
  <c r="AH9220" i="1"/>
  <c r="AJ9220" i="1" s="1"/>
  <c r="AH6643" i="1"/>
  <c r="AJ6643" i="1" s="1"/>
  <c r="AH8715" i="1"/>
  <c r="AJ8715" i="1" s="1"/>
  <c r="AH6646" i="1"/>
  <c r="AJ6646" i="1" s="1"/>
  <c r="AH9581" i="1"/>
  <c r="AJ9581" i="1" s="1"/>
  <c r="AH10219" i="1"/>
  <c r="AJ10219" i="1" s="1"/>
  <c r="AH9976" i="1"/>
  <c r="AJ9976" i="1" s="1"/>
  <c r="AH6158" i="1"/>
  <c r="AJ6158" i="1" s="1"/>
  <c r="AH7535" i="1"/>
  <c r="AJ7535" i="1" s="1"/>
  <c r="AH9470" i="1"/>
  <c r="AJ9470" i="1" s="1"/>
  <c r="AH9155" i="1"/>
  <c r="AJ9155" i="1" s="1"/>
  <c r="AH7717" i="1"/>
  <c r="AJ7717" i="1" s="1"/>
  <c r="AH8627" i="1"/>
  <c r="AJ8627" i="1" s="1"/>
  <c r="AH7735" i="1"/>
  <c r="AJ7735" i="1" s="1"/>
  <c r="AH10468" i="1"/>
  <c r="AJ10468" i="1" s="1"/>
  <c r="AH5696" i="1"/>
  <c r="AJ5696" i="1" s="1"/>
  <c r="AH9334" i="1"/>
  <c r="AJ9334" i="1" s="1"/>
  <c r="AH9323" i="1"/>
  <c r="AJ9323" i="1" s="1"/>
  <c r="AH6988" i="1"/>
  <c r="AJ6988" i="1" s="1"/>
  <c r="AH9929" i="1"/>
  <c r="AJ9929" i="1" s="1"/>
  <c r="AH5799" i="1"/>
  <c r="AJ5799" i="1" s="1"/>
  <c r="AH9111" i="1"/>
  <c r="AJ9111" i="1" s="1"/>
  <c r="AH9143" i="1"/>
  <c r="AJ9143" i="1" s="1"/>
  <c r="AH7553" i="1"/>
  <c r="AJ7553" i="1" s="1"/>
  <c r="AH8799" i="1"/>
  <c r="AJ8799" i="1" s="1"/>
  <c r="AH4377" i="1"/>
  <c r="AJ4377" i="1" s="1"/>
  <c r="AH4384" i="1"/>
  <c r="AJ4384" i="1" s="1"/>
  <c r="AH4379" i="1"/>
  <c r="AJ4379" i="1" s="1"/>
  <c r="AH7027" i="1"/>
  <c r="AJ7027" i="1" s="1"/>
  <c r="AH7131" i="1"/>
  <c r="AJ7131" i="1" s="1"/>
  <c r="AH6743" i="1"/>
  <c r="AJ6743" i="1" s="1"/>
  <c r="AH5274" i="1"/>
  <c r="AJ5274" i="1" s="1"/>
  <c r="AH9080" i="1"/>
  <c r="AJ9080" i="1" s="1"/>
  <c r="AH10172" i="1"/>
  <c r="AJ10172" i="1" s="1"/>
  <c r="AH7207" i="1"/>
  <c r="AJ7207" i="1" s="1"/>
  <c r="AH7873" i="1"/>
  <c r="AJ7873" i="1" s="1"/>
  <c r="AH7256" i="1"/>
  <c r="AJ7256" i="1" s="1"/>
  <c r="AH4787" i="1"/>
  <c r="AJ4787" i="1" s="1"/>
  <c r="AH4775" i="1"/>
  <c r="AJ4775" i="1" s="1"/>
  <c r="AH10412" i="1"/>
  <c r="AJ10412" i="1" s="1"/>
  <c r="AH10421" i="1"/>
  <c r="AJ10421" i="1" s="1"/>
  <c r="AH4948" i="1"/>
  <c r="AJ4948" i="1" s="1"/>
  <c r="AH7563" i="1"/>
  <c r="AJ7563" i="1" s="1"/>
  <c r="AH11281" i="1"/>
  <c r="AJ11281" i="1" s="1"/>
  <c r="AH3828" i="1"/>
  <c r="AJ3828" i="1" s="1"/>
  <c r="AH7047" i="1"/>
  <c r="AJ7047" i="1" s="1"/>
  <c r="AH7078" i="1"/>
  <c r="AJ7078" i="1" s="1"/>
  <c r="AH6683" i="1"/>
  <c r="AJ6683" i="1" s="1"/>
  <c r="AH7221" i="1"/>
  <c r="AJ7221" i="1" s="1"/>
  <c r="AH10807" i="1"/>
  <c r="AJ10807" i="1" s="1"/>
  <c r="AH7108" i="1"/>
  <c r="AJ7108" i="1" s="1"/>
  <c r="AH5320" i="1"/>
  <c r="AJ5320" i="1" s="1"/>
  <c r="AH3030" i="1"/>
  <c r="AJ3030" i="1" s="1"/>
  <c r="AH2096" i="1"/>
  <c r="AJ2096" i="1" s="1"/>
  <c r="AH5301" i="1"/>
  <c r="AJ5301" i="1" s="1"/>
  <c r="AH10133" i="1"/>
  <c r="AJ10133" i="1" s="1"/>
  <c r="AH3223" i="1"/>
  <c r="AJ3223" i="1" s="1"/>
  <c r="AH8094" i="1"/>
  <c r="AJ8094" i="1" s="1"/>
  <c r="AH9946" i="1"/>
  <c r="AJ9946" i="1" s="1"/>
  <c r="AH2204" i="1"/>
  <c r="AJ2204" i="1" s="1"/>
  <c r="AH2202" i="1"/>
  <c r="AJ2202" i="1" s="1"/>
  <c r="AH1375" i="1"/>
  <c r="AJ1375" i="1" s="1"/>
  <c r="AH2043" i="1"/>
  <c r="AJ2043" i="1" s="1"/>
  <c r="AH8991" i="1"/>
  <c r="AJ8991" i="1" s="1"/>
  <c r="AH5910" i="1"/>
  <c r="AJ5910" i="1" s="1"/>
  <c r="AH10803" i="1"/>
  <c r="AJ10803" i="1" s="1"/>
  <c r="AH6928" i="1"/>
  <c r="AJ6928" i="1" s="1"/>
  <c r="AH9613" i="1"/>
  <c r="AJ9613" i="1" s="1"/>
  <c r="AH7194" i="1"/>
  <c r="AJ7194" i="1" s="1"/>
  <c r="AH6632" i="1"/>
  <c r="AJ6632" i="1" s="1"/>
  <c r="AH11209" i="1"/>
  <c r="AJ11209" i="1" s="1"/>
  <c r="AH11265" i="1"/>
  <c r="AJ11265" i="1" s="1"/>
  <c r="AH6341" i="1"/>
  <c r="AJ6341" i="1" s="1"/>
  <c r="AH2911" i="1"/>
  <c r="AJ2911" i="1" s="1"/>
  <c r="AH8059" i="1"/>
  <c r="AJ8059" i="1" s="1"/>
  <c r="AH3390" i="1"/>
  <c r="AJ3390" i="1" s="1"/>
  <c r="AH8501" i="1"/>
  <c r="AJ8501" i="1" s="1"/>
  <c r="AH7161" i="1"/>
  <c r="AJ7161" i="1" s="1"/>
  <c r="AH7140" i="1"/>
  <c r="AJ7140" i="1" s="1"/>
  <c r="AH8272" i="1"/>
  <c r="AJ8272" i="1" s="1"/>
  <c r="AH8246" i="1"/>
  <c r="AJ8246" i="1" s="1"/>
  <c r="AH6508" i="1"/>
  <c r="AJ6508" i="1" s="1"/>
  <c r="AH7782" i="1"/>
  <c r="AJ7782" i="1" s="1"/>
  <c r="AH2919" i="1"/>
  <c r="AJ2919" i="1" s="1"/>
  <c r="AH3132" i="1"/>
  <c r="AJ3132" i="1" s="1"/>
  <c r="AH6720" i="1"/>
  <c r="AJ6720" i="1" s="1"/>
  <c r="AH8184" i="1"/>
  <c r="AJ8184" i="1" s="1"/>
  <c r="AH6656" i="1"/>
  <c r="AJ6656" i="1" s="1"/>
  <c r="AH11053" i="1"/>
  <c r="AJ11053" i="1" s="1"/>
  <c r="AH6491" i="1"/>
  <c r="AJ6491" i="1" s="1"/>
  <c r="AH6482" i="1"/>
  <c r="AJ6482" i="1" s="1"/>
  <c r="AH7969" i="1"/>
  <c r="AJ7969" i="1" s="1"/>
  <c r="AH6725" i="1"/>
  <c r="AJ6725" i="1" s="1"/>
  <c r="AH5310" i="1"/>
  <c r="AJ5310" i="1" s="1"/>
  <c r="AH9264" i="1"/>
  <c r="AJ9264" i="1" s="1"/>
  <c r="AH9247" i="1"/>
  <c r="AJ9247" i="1" s="1"/>
  <c r="AH9259" i="1"/>
  <c r="AJ9259" i="1" s="1"/>
  <c r="AH3824" i="1"/>
  <c r="AJ3824" i="1" s="1"/>
  <c r="AH7054" i="1"/>
  <c r="AJ7054" i="1" s="1"/>
  <c r="AH8843" i="1"/>
  <c r="AJ8843" i="1" s="1"/>
  <c r="AH4445" i="1"/>
  <c r="AJ4445" i="1" s="1"/>
  <c r="AH4444" i="1"/>
  <c r="AJ4444" i="1" s="1"/>
  <c r="AH6042" i="1"/>
  <c r="AJ6042" i="1" s="1"/>
  <c r="AH4398" i="1"/>
  <c r="AJ4398" i="1" s="1"/>
  <c r="AH7001" i="1"/>
  <c r="AJ7001" i="1" s="1"/>
  <c r="AH6859" i="1"/>
  <c r="AJ6859" i="1" s="1"/>
  <c r="AH6401" i="1"/>
  <c r="AJ6401" i="1" s="1"/>
  <c r="AH5832" i="1"/>
  <c r="AJ5832" i="1" s="1"/>
  <c r="AH6393" i="1"/>
  <c r="AJ6393" i="1" s="1"/>
  <c r="AH4438" i="1"/>
  <c r="AJ4438" i="1" s="1"/>
  <c r="AH5667" i="1"/>
  <c r="AJ5667" i="1" s="1"/>
  <c r="AH7407" i="1"/>
  <c r="AJ7407" i="1" s="1"/>
  <c r="AH7913" i="1"/>
  <c r="AJ7913" i="1" s="1"/>
  <c r="AH10025" i="1"/>
  <c r="AJ10025" i="1" s="1"/>
  <c r="AH8878" i="1"/>
  <c r="AJ8878" i="1" s="1"/>
  <c r="AH9538" i="1"/>
  <c r="AJ9538" i="1" s="1"/>
  <c r="AH4405" i="1"/>
  <c r="AJ4405" i="1" s="1"/>
  <c r="AH9584" i="1"/>
  <c r="AJ9584" i="1" s="1"/>
  <c r="AH4442" i="1"/>
  <c r="AJ4442" i="1" s="1"/>
  <c r="AH9967" i="1"/>
  <c r="AJ9967" i="1" s="1"/>
  <c r="AH3235" i="1"/>
  <c r="AJ3235" i="1" s="1"/>
  <c r="AH10013" i="1"/>
  <c r="AJ10013" i="1" s="1"/>
  <c r="AH3426" i="1"/>
  <c r="AJ3426" i="1" s="1"/>
  <c r="AH6902" i="1"/>
  <c r="AJ6902" i="1" s="1"/>
  <c r="AH2719" i="1"/>
  <c r="AJ2719" i="1" s="1"/>
  <c r="AH3204" i="1"/>
  <c r="AJ3204" i="1" s="1"/>
  <c r="AH9559" i="1"/>
  <c r="AJ9559" i="1" s="1"/>
  <c r="AH6935" i="1"/>
  <c r="AJ6935" i="1" s="1"/>
  <c r="AH9903" i="1"/>
  <c r="AJ9903" i="1" s="1"/>
  <c r="AH7185" i="1"/>
  <c r="AJ7185" i="1" s="1"/>
  <c r="AH8507" i="1"/>
  <c r="AJ8507" i="1" s="1"/>
  <c r="AH3692" i="1"/>
  <c r="AJ3692" i="1" s="1"/>
  <c r="AH4798" i="1"/>
  <c r="AJ4798" i="1" s="1"/>
  <c r="AH6785" i="1"/>
  <c r="AJ6785" i="1" s="1"/>
  <c r="AH7144" i="1"/>
  <c r="AJ7144" i="1" s="1"/>
  <c r="AH6444" i="1"/>
  <c r="AJ6444" i="1" s="1"/>
  <c r="AH2948" i="1"/>
  <c r="AJ2948" i="1" s="1"/>
  <c r="AH11205" i="1"/>
  <c r="AJ11205" i="1" s="1"/>
  <c r="AH11151" i="1"/>
  <c r="AJ11151" i="1" s="1"/>
  <c r="AH11260" i="1"/>
  <c r="AJ11260" i="1" s="1"/>
  <c r="AH7687" i="1"/>
  <c r="AJ7687" i="1" s="1"/>
  <c r="AH11261" i="1"/>
  <c r="AJ11261" i="1" s="1"/>
  <c r="AH11279" i="1"/>
  <c r="AJ11279" i="1" s="1"/>
  <c r="AH10407" i="1"/>
  <c r="AJ10407" i="1" s="1"/>
  <c r="AH10931" i="1"/>
  <c r="AJ10931" i="1" s="1"/>
  <c r="AH6256" i="1"/>
  <c r="AJ6256" i="1" s="1"/>
  <c r="AH5001" i="1"/>
  <c r="AJ5001" i="1" s="1"/>
  <c r="AH3808" i="1"/>
  <c r="AJ3808" i="1" s="1"/>
  <c r="AH3565" i="1"/>
  <c r="AJ3565" i="1" s="1"/>
  <c r="AH3558" i="1"/>
  <c r="AJ3558" i="1" s="1"/>
  <c r="AH3608" i="1"/>
  <c r="AJ3608" i="1" s="1"/>
  <c r="AH3343" i="1"/>
  <c r="AJ3343" i="1" s="1"/>
  <c r="AH3566" i="1"/>
  <c r="AJ3566" i="1" s="1"/>
  <c r="AH3556" i="1"/>
  <c r="AJ3556" i="1" s="1"/>
  <c r="AH3219" i="1"/>
  <c r="AJ3219" i="1" s="1"/>
  <c r="AH3342" i="1"/>
  <c r="AJ3342" i="1" s="1"/>
  <c r="AH3641" i="1"/>
  <c r="AJ3641" i="1" s="1"/>
  <c r="AH6446" i="1"/>
  <c r="AJ6446" i="1" s="1"/>
  <c r="AH7009" i="1"/>
  <c r="AJ7009" i="1" s="1"/>
  <c r="AH6966" i="1"/>
  <c r="AJ6966" i="1" s="1"/>
  <c r="AH10142" i="1"/>
  <c r="AJ10142" i="1" s="1"/>
  <c r="AH9950" i="1"/>
  <c r="AJ9950" i="1" s="1"/>
  <c r="AH9597" i="1"/>
  <c r="AJ9597" i="1" s="1"/>
  <c r="AH10045" i="1"/>
  <c r="AJ10045" i="1" s="1"/>
  <c r="AH2956" i="1"/>
  <c r="AJ2956" i="1" s="1"/>
  <c r="AH7910" i="1"/>
  <c r="AJ7910" i="1" s="1"/>
  <c r="AH9412" i="1"/>
  <c r="AJ9412" i="1" s="1"/>
  <c r="AH8818" i="1"/>
  <c r="AJ8818" i="1" s="1"/>
  <c r="AH5709" i="1"/>
  <c r="AJ5709" i="1" s="1"/>
  <c r="AH10594" i="1"/>
  <c r="AJ10594" i="1" s="1"/>
  <c r="AH5430" i="1"/>
  <c r="AJ5430" i="1" s="1"/>
  <c r="AH8189" i="1"/>
  <c r="AJ8189" i="1" s="1"/>
  <c r="AH9924" i="1"/>
  <c r="AJ9924" i="1" s="1"/>
  <c r="AH5623" i="1"/>
  <c r="AJ5623" i="1" s="1"/>
  <c r="AH5180" i="1"/>
  <c r="AJ5180" i="1" s="1"/>
  <c r="AH5174" i="1"/>
  <c r="AJ5174" i="1" s="1"/>
  <c r="AH6897" i="1"/>
  <c r="AJ6897" i="1" s="1"/>
  <c r="AH7418" i="1"/>
  <c r="AJ7418" i="1" s="1"/>
  <c r="AH5915" i="1"/>
  <c r="AJ5915" i="1" s="1"/>
  <c r="AH9603" i="1"/>
  <c r="AJ9603" i="1" s="1"/>
  <c r="AH10374" i="1"/>
  <c r="AJ10374" i="1" s="1"/>
  <c r="AH10637" i="1"/>
  <c r="AJ10637" i="1" s="1"/>
  <c r="AH10614" i="1"/>
  <c r="AJ10614" i="1" s="1"/>
  <c r="AH8203" i="1"/>
  <c r="AJ8203" i="1" s="1"/>
  <c r="AH5860" i="1"/>
  <c r="AJ5860" i="1" s="1"/>
  <c r="AH5853" i="1"/>
  <c r="AJ5853" i="1" s="1"/>
  <c r="AH5695" i="1"/>
  <c r="AJ5695" i="1" s="1"/>
  <c r="AH8953" i="1"/>
  <c r="AJ8953" i="1" s="1"/>
  <c r="AH1994" i="1"/>
  <c r="AJ1994" i="1" s="1"/>
  <c r="AH6373" i="1"/>
  <c r="AJ6373" i="1" s="1"/>
  <c r="AH3810" i="1"/>
  <c r="AJ3810" i="1" s="1"/>
  <c r="AH6834" i="1"/>
  <c r="AJ6834" i="1" s="1"/>
  <c r="AH4793" i="1"/>
  <c r="AJ4793" i="1" s="1"/>
  <c r="AH2231" i="1"/>
  <c r="AJ2231" i="1" s="1"/>
  <c r="AH5920" i="1"/>
  <c r="AJ5920" i="1" s="1"/>
  <c r="AH7705" i="1"/>
  <c r="AJ7705" i="1" s="1"/>
  <c r="AH8814" i="1"/>
  <c r="AJ8814" i="1" s="1"/>
  <c r="AH4264" i="1"/>
  <c r="AJ4264" i="1" s="1"/>
  <c r="AH4176" i="1"/>
  <c r="AJ4176" i="1" s="1"/>
  <c r="AH3752" i="1"/>
  <c r="AJ3752" i="1" s="1"/>
  <c r="AH3528" i="1"/>
  <c r="AJ3528" i="1" s="1"/>
  <c r="AH9379" i="1"/>
  <c r="AJ9379" i="1" s="1"/>
  <c r="AH6058" i="1"/>
  <c r="AJ6058" i="1" s="1"/>
  <c r="AH4540" i="1"/>
  <c r="AJ4540" i="1" s="1"/>
  <c r="AH4756" i="1"/>
  <c r="AJ4756" i="1" s="1"/>
  <c r="AH8977" i="1"/>
  <c r="AJ8977" i="1" s="1"/>
  <c r="AH4217" i="1"/>
  <c r="AJ4217" i="1" s="1"/>
  <c r="AH4266" i="1"/>
  <c r="AJ4266" i="1" s="1"/>
  <c r="AH9585" i="1"/>
  <c r="AJ9585" i="1" s="1"/>
  <c r="AH4241" i="1"/>
  <c r="AJ4241" i="1" s="1"/>
  <c r="AH6013" i="1"/>
  <c r="AJ6013" i="1" s="1"/>
  <c r="AH8922" i="1"/>
  <c r="AJ8922" i="1" s="1"/>
  <c r="AH4795" i="1"/>
  <c r="AJ4795" i="1" s="1"/>
  <c r="AH3294" i="1"/>
  <c r="AJ3294" i="1" s="1"/>
  <c r="AH5989" i="1"/>
  <c r="AJ5989" i="1" s="1"/>
  <c r="AH10171" i="1"/>
  <c r="AJ10171" i="1" s="1"/>
  <c r="AH10102" i="1"/>
  <c r="AJ10102" i="1" s="1"/>
  <c r="AH10229" i="1"/>
  <c r="AJ10229" i="1" s="1"/>
  <c r="AH10738" i="1"/>
  <c r="AJ10738" i="1" s="1"/>
  <c r="AH7230" i="1"/>
  <c r="AJ7230" i="1" s="1"/>
  <c r="AH6759" i="1"/>
  <c r="AJ6759" i="1" s="1"/>
  <c r="AH3542" i="1"/>
  <c r="AJ3542" i="1" s="1"/>
  <c r="AH2902" i="1"/>
  <c r="AJ2902" i="1" s="1"/>
  <c r="AH6080" i="1"/>
  <c r="AJ6080" i="1" s="1"/>
  <c r="AH10207" i="1"/>
  <c r="AJ10207" i="1" s="1"/>
  <c r="AH11214" i="1"/>
  <c r="AJ11214" i="1" s="1"/>
  <c r="AH10876" i="1"/>
  <c r="AJ10876" i="1" s="1"/>
  <c r="AH10916" i="1"/>
  <c r="AJ10916" i="1" s="1"/>
  <c r="AH6069" i="1"/>
  <c r="AJ6069" i="1" s="1"/>
  <c r="AH10904" i="1"/>
  <c r="AJ10904" i="1" s="1"/>
  <c r="AH3534" i="1"/>
  <c r="AJ3534" i="1" s="1"/>
  <c r="AH6563" i="1"/>
  <c r="AJ6563" i="1" s="1"/>
  <c r="AH6566" i="1"/>
  <c r="AJ6566" i="1" s="1"/>
  <c r="AH7063" i="1"/>
  <c r="AJ7063" i="1" s="1"/>
  <c r="AH9097" i="1"/>
  <c r="AJ9097" i="1" s="1"/>
  <c r="AH4555" i="1"/>
  <c r="AJ4555" i="1" s="1"/>
  <c r="AH3427" i="1"/>
  <c r="AJ3427" i="1" s="1"/>
  <c r="AH5460" i="1"/>
  <c r="AJ5460" i="1" s="1"/>
  <c r="AH2650" i="1"/>
  <c r="AJ2650" i="1" s="1"/>
  <c r="AH7788" i="1"/>
  <c r="AJ7788" i="1" s="1"/>
  <c r="AH5511" i="1"/>
  <c r="AJ5511" i="1" s="1"/>
  <c r="AH4846" i="1"/>
  <c r="AJ4846" i="1" s="1"/>
  <c r="AH6423" i="1"/>
  <c r="AJ6423" i="1" s="1"/>
  <c r="AH7808" i="1"/>
  <c r="AJ7808" i="1" s="1"/>
  <c r="AH9069" i="1"/>
  <c r="AJ9069" i="1" s="1"/>
  <c r="AH5110" i="1"/>
  <c r="AJ5110" i="1" s="1"/>
  <c r="AH8461" i="1"/>
  <c r="AJ8461" i="1" s="1"/>
  <c r="AH9804" i="1"/>
  <c r="AJ9804" i="1" s="1"/>
  <c r="AH10903" i="1"/>
  <c r="AJ10903" i="1" s="1"/>
  <c r="AH4667" i="1"/>
  <c r="AJ4667" i="1" s="1"/>
  <c r="AH7615" i="1"/>
  <c r="AJ7615" i="1" s="1"/>
  <c r="AH8487" i="1"/>
  <c r="AJ8487" i="1" s="1"/>
  <c r="AH6891" i="1"/>
  <c r="AJ6891" i="1" s="1"/>
  <c r="AH6434" i="1"/>
  <c r="AJ6434" i="1" s="1"/>
  <c r="AH3050" i="1"/>
  <c r="AJ3050" i="1" s="1"/>
  <c r="AH8121" i="1"/>
  <c r="AJ8121" i="1" s="1"/>
  <c r="AH4247" i="1"/>
  <c r="AJ4247" i="1" s="1"/>
  <c r="AH10781" i="1"/>
  <c r="AJ10781" i="1" s="1"/>
  <c r="AH6580" i="1"/>
  <c r="AJ6580" i="1" s="1"/>
  <c r="AH5977" i="1"/>
  <c r="AJ5977" i="1" s="1"/>
  <c r="AH6245" i="1"/>
  <c r="AJ6245" i="1" s="1"/>
  <c r="AH3568" i="1"/>
  <c r="AJ3568" i="1" s="1"/>
  <c r="AH3336" i="1"/>
  <c r="AJ3336" i="1" s="1"/>
  <c r="AH3584" i="1"/>
  <c r="AJ3584" i="1" s="1"/>
  <c r="AH6994" i="1"/>
  <c r="AJ6994" i="1" s="1"/>
  <c r="AH10127" i="1"/>
  <c r="AJ10127" i="1" s="1"/>
  <c r="AH9026" i="1"/>
  <c r="AJ9026" i="1" s="1"/>
  <c r="AH8355" i="1"/>
  <c r="AJ8355" i="1" s="1"/>
  <c r="AH9307" i="1"/>
  <c r="AJ9307" i="1" s="1"/>
  <c r="AH2828" i="1"/>
  <c r="AJ2828" i="1" s="1"/>
  <c r="AH5658" i="1"/>
  <c r="AJ5658" i="1" s="1"/>
  <c r="AH8221" i="1"/>
  <c r="AJ8221" i="1" s="1"/>
  <c r="AH6602" i="1"/>
  <c r="AJ6602" i="1" s="1"/>
  <c r="AH4877" i="1"/>
  <c r="AJ4877" i="1" s="1"/>
  <c r="AH7158" i="1"/>
  <c r="AJ7158" i="1" s="1"/>
  <c r="AH4177" i="1"/>
  <c r="AJ4177" i="1" s="1"/>
  <c r="AH3525" i="1"/>
  <c r="AJ3525" i="1" s="1"/>
  <c r="AH8948" i="1"/>
  <c r="AJ8948" i="1" s="1"/>
  <c r="AH4211" i="1"/>
  <c r="AJ4211" i="1" s="1"/>
  <c r="AH6014" i="1"/>
  <c r="AJ6014" i="1" s="1"/>
  <c r="AH2759" i="1"/>
  <c r="AJ2759" i="1" s="1"/>
  <c r="AH7236" i="1"/>
  <c r="AJ7236" i="1" s="1"/>
  <c r="AH3513" i="1"/>
  <c r="AJ3513" i="1" s="1"/>
  <c r="AH8742" i="1"/>
  <c r="AJ8742" i="1" s="1"/>
  <c r="AH10928" i="1"/>
  <c r="AJ10928" i="1" s="1"/>
  <c r="AH7724" i="1"/>
  <c r="AJ7724" i="1" s="1"/>
  <c r="AH4279" i="1"/>
  <c r="AJ4279" i="1" s="1"/>
  <c r="AH11141" i="1"/>
  <c r="AJ11141" i="1" s="1"/>
  <c r="AH11090" i="1"/>
  <c r="AJ11090" i="1" s="1"/>
  <c r="AH6435" i="1"/>
  <c r="AJ6435" i="1" s="1"/>
  <c r="AH4252" i="1"/>
  <c r="AJ4252" i="1" s="1"/>
  <c r="AH8731" i="1"/>
  <c r="AJ8731" i="1" s="1"/>
  <c r="AH6005" i="1"/>
  <c r="AJ6005" i="1" s="1"/>
  <c r="AH4805" i="1"/>
  <c r="AJ4805" i="1" s="1"/>
  <c r="AH11092" i="1"/>
  <c r="AJ11092" i="1" s="1"/>
  <c r="AH8053" i="1"/>
  <c r="AJ8053" i="1" s="1"/>
  <c r="AH6498" i="1"/>
  <c r="AJ6498" i="1" s="1"/>
  <c r="AH8491" i="1"/>
  <c r="AJ8491" i="1" s="1"/>
  <c r="AH9131" i="1"/>
  <c r="AJ9131" i="1" s="1"/>
  <c r="AH8070" i="1"/>
  <c r="AJ8070" i="1" s="1"/>
  <c r="AH8230" i="1"/>
  <c r="AJ8230" i="1" s="1"/>
  <c r="AH3801" i="1"/>
  <c r="AJ3801" i="1" s="1"/>
  <c r="AH8828" i="1"/>
  <c r="AJ8828" i="1" s="1"/>
  <c r="AH6092" i="1"/>
  <c r="AJ6092" i="1" s="1"/>
  <c r="AH7312" i="1"/>
  <c r="AJ7312" i="1" s="1"/>
  <c r="AH6094" i="1"/>
  <c r="AJ6094" i="1" s="1"/>
  <c r="AH3140" i="1"/>
  <c r="AJ3140" i="1" s="1"/>
  <c r="AH6868" i="1"/>
  <c r="AJ6868" i="1" s="1"/>
  <c r="AH6730" i="1"/>
  <c r="AJ6730" i="1" s="1"/>
  <c r="AH6495" i="1"/>
  <c r="AJ6495" i="1" s="1"/>
  <c r="AH8242" i="1"/>
  <c r="AJ8242" i="1" s="1"/>
  <c r="AH9615" i="1"/>
  <c r="AJ9615" i="1" s="1"/>
  <c r="AH6727" i="1"/>
  <c r="AJ6727" i="1" s="1"/>
  <c r="AH6713" i="1"/>
  <c r="AJ6713" i="1" s="1"/>
  <c r="AH9251" i="1"/>
  <c r="AJ9251" i="1" s="1"/>
  <c r="AH9249" i="1"/>
  <c r="AJ9249" i="1" s="1"/>
  <c r="AH10639" i="1"/>
  <c r="AJ10639" i="1" s="1"/>
  <c r="AH10028" i="1"/>
  <c r="AJ10028" i="1" s="1"/>
  <c r="AH5289" i="1"/>
  <c r="AJ5289" i="1" s="1"/>
  <c r="AH7052" i="1"/>
  <c r="AJ7052" i="1" s="1"/>
  <c r="AH7055" i="1"/>
  <c r="AJ7055" i="1" s="1"/>
  <c r="AH4494" i="1"/>
  <c r="AJ4494" i="1" s="1"/>
  <c r="AH7647" i="1"/>
  <c r="AJ7647" i="1" s="1"/>
  <c r="AH7649" i="1"/>
  <c r="AJ7649" i="1" s="1"/>
  <c r="AH7637" i="1"/>
  <c r="AJ7637" i="1" s="1"/>
  <c r="AH9217" i="1"/>
  <c r="AJ9217" i="1" s="1"/>
  <c r="AH6864" i="1"/>
  <c r="AJ6864" i="1" s="1"/>
  <c r="AH6858" i="1"/>
  <c r="AJ6858" i="1" s="1"/>
  <c r="AH6394" i="1"/>
  <c r="AJ6394" i="1" s="1"/>
  <c r="AH4309" i="1"/>
  <c r="AJ4309" i="1" s="1"/>
  <c r="AH2300" i="1"/>
  <c r="AJ2300" i="1" s="1"/>
  <c r="AH5691" i="1"/>
  <c r="AJ5691" i="1" s="1"/>
  <c r="AH5318" i="1"/>
  <c r="AJ5318" i="1" s="1"/>
  <c r="AH8362" i="1"/>
  <c r="AJ8362" i="1" s="1"/>
  <c r="AH7916" i="1"/>
  <c r="AJ7916" i="1" s="1"/>
  <c r="AH7716" i="1"/>
  <c r="AJ7716" i="1" s="1"/>
  <c r="AH8026" i="1"/>
  <c r="AJ8026" i="1" s="1"/>
  <c r="AH8894" i="1"/>
  <c r="AJ8894" i="1" s="1"/>
  <c r="AH9617" i="1"/>
  <c r="AJ9617" i="1" s="1"/>
  <c r="AH9570" i="1"/>
  <c r="AJ9570" i="1" s="1"/>
  <c r="AH8752" i="1"/>
  <c r="AJ8752" i="1" s="1"/>
  <c r="AH7796" i="1"/>
  <c r="AJ7796" i="1" s="1"/>
  <c r="AH6462" i="1"/>
  <c r="AJ6462" i="1" s="1"/>
  <c r="AH9999" i="1"/>
  <c r="AJ9999" i="1" s="1"/>
  <c r="AH3411" i="1"/>
  <c r="AJ3411" i="1" s="1"/>
  <c r="AH3331" i="1"/>
  <c r="AJ3331" i="1" s="1"/>
  <c r="AH2054" i="1"/>
  <c r="AJ2054" i="1" s="1"/>
  <c r="AH10550" i="1"/>
  <c r="AJ10550" i="1" s="1"/>
  <c r="AH5693" i="1"/>
  <c r="AJ5693" i="1" s="1"/>
  <c r="AH8151" i="1"/>
  <c r="AJ8151" i="1" s="1"/>
  <c r="AH6936" i="1"/>
  <c r="AJ6936" i="1" s="1"/>
  <c r="AH3693" i="1"/>
  <c r="AJ3693" i="1" s="1"/>
  <c r="AH4727" i="1"/>
  <c r="AJ4727" i="1" s="1"/>
  <c r="AH10930" i="1"/>
  <c r="AJ10930" i="1" s="1"/>
  <c r="AH7149" i="1"/>
  <c r="AJ7149" i="1" s="1"/>
  <c r="AH4947" i="1"/>
  <c r="AJ4947" i="1" s="1"/>
  <c r="AH11241" i="1"/>
  <c r="AJ11241" i="1" s="1"/>
  <c r="AH11207" i="1"/>
  <c r="AJ11207" i="1" s="1"/>
  <c r="AH11283" i="1"/>
  <c r="AJ11283" i="1" s="1"/>
  <c r="AH11157" i="1"/>
  <c r="AJ11157" i="1" s="1"/>
  <c r="AH7659" i="1"/>
  <c r="AJ7659" i="1" s="1"/>
  <c r="AH11206" i="1"/>
  <c r="AJ11206" i="1" s="1"/>
  <c r="AH9565" i="1"/>
  <c r="AJ9565" i="1" s="1"/>
  <c r="AH3338" i="1"/>
  <c r="AJ3338" i="1" s="1"/>
  <c r="AH3757" i="1"/>
  <c r="AJ3757" i="1" s="1"/>
  <c r="AH3582" i="1"/>
  <c r="AJ3582" i="1" s="1"/>
  <c r="AH7249" i="1"/>
  <c r="AJ7249" i="1" s="1"/>
  <c r="AH9951" i="1"/>
  <c r="AJ9951" i="1" s="1"/>
  <c r="AH6598" i="1"/>
  <c r="AJ6598" i="1" s="1"/>
  <c r="AH8005" i="1"/>
  <c r="AJ8005" i="1" s="1"/>
  <c r="AH4184" i="1"/>
  <c r="AJ4184" i="1" s="1"/>
  <c r="AH5644" i="1"/>
  <c r="AJ5644" i="1" s="1"/>
  <c r="AH5877" i="1"/>
  <c r="AJ5877" i="1" s="1"/>
  <c r="AH10215" i="1"/>
  <c r="AJ10215" i="1" s="1"/>
  <c r="AH10166" i="1"/>
  <c r="AJ10166" i="1" s="1"/>
  <c r="AH6833" i="1"/>
  <c r="AJ6833" i="1" s="1"/>
  <c r="AH7810" i="1"/>
  <c r="AJ7810" i="1" s="1"/>
  <c r="AH4273" i="1"/>
  <c r="AJ4273" i="1" s="1"/>
  <c r="AH4238" i="1"/>
  <c r="AJ4238" i="1" s="1"/>
  <c r="AH8962" i="1"/>
  <c r="AJ8962" i="1" s="1"/>
  <c r="AH7843" i="1"/>
  <c r="AJ7843" i="1" s="1"/>
  <c r="AH3295" i="1"/>
  <c r="AJ3295" i="1" s="1"/>
  <c r="AH5372" i="1"/>
  <c r="AJ5372" i="1" s="1"/>
  <c r="AH10926" i="1"/>
  <c r="AJ10926" i="1" s="1"/>
  <c r="AH6572" i="1"/>
  <c r="AJ6572" i="1" s="1"/>
  <c r="AH10877" i="1"/>
  <c r="AJ10877" i="1" s="1"/>
  <c r="AH4666" i="1"/>
  <c r="AJ4666" i="1" s="1"/>
  <c r="AH5876" i="1"/>
  <c r="AJ5876" i="1" s="1"/>
  <c r="AH7299" i="1"/>
  <c r="AJ7299" i="1" s="1"/>
  <c r="AH6195" i="1"/>
  <c r="AJ6195" i="1" s="1"/>
  <c r="AH10769" i="1"/>
  <c r="AJ10769" i="1" s="1"/>
  <c r="AH3671" i="1"/>
  <c r="AJ3671" i="1" s="1"/>
  <c r="AH11233" i="1"/>
  <c r="AJ11233" i="1" s="1"/>
  <c r="AH10193" i="1"/>
  <c r="AJ10193" i="1" s="1"/>
  <c r="AH4323" i="1"/>
  <c r="AJ4323" i="1" s="1"/>
  <c r="AH5891" i="1"/>
  <c r="AJ5891" i="1" s="1"/>
  <c r="AH10190" i="1"/>
  <c r="AJ10190" i="1" s="1"/>
  <c r="AH6135" i="1"/>
  <c r="AJ6135" i="1" s="1"/>
  <c r="AH5233" i="1"/>
  <c r="AJ5233" i="1" s="1"/>
  <c r="AH5432" i="1"/>
  <c r="AJ5432" i="1" s="1"/>
  <c r="AH7303" i="1"/>
  <c r="AJ7303" i="1" s="1"/>
  <c r="AH9868" i="1"/>
  <c r="AJ9868" i="1" s="1"/>
  <c r="AH1380" i="1"/>
  <c r="AJ1380" i="1" s="1"/>
  <c r="AH9797" i="1"/>
  <c r="AJ9797" i="1" s="1"/>
  <c r="AH7853" i="1"/>
  <c r="AJ7853" i="1" s="1"/>
  <c r="AH8202" i="1"/>
  <c r="AJ8202" i="1" s="1"/>
  <c r="AH5544" i="1"/>
  <c r="AJ5544" i="1" s="1"/>
  <c r="AH6103" i="1"/>
  <c r="AJ6103" i="1" s="1"/>
  <c r="AH8387" i="1"/>
  <c r="AJ8387" i="1" s="1"/>
  <c r="AH9904" i="1"/>
  <c r="AJ9904" i="1" s="1"/>
  <c r="AH4395" i="1"/>
  <c r="AJ4395" i="1" s="1"/>
  <c r="AH4401" i="1"/>
  <c r="AJ4401" i="1" s="1"/>
  <c r="AH7944" i="1"/>
  <c r="AJ7944" i="1" s="1"/>
  <c r="AH5338" i="1"/>
  <c r="AJ5338" i="1" s="1"/>
  <c r="AH8785" i="1"/>
  <c r="AJ8785" i="1" s="1"/>
  <c r="AH8857" i="1"/>
  <c r="AJ8857" i="1" s="1"/>
  <c r="AH8866" i="1"/>
  <c r="AJ8866" i="1" s="1"/>
  <c r="AH6147" i="1"/>
  <c r="AJ6147" i="1" s="1"/>
  <c r="AH6154" i="1"/>
  <c r="AJ6154" i="1" s="1"/>
  <c r="AH6143" i="1"/>
  <c r="AJ6143" i="1" s="1"/>
  <c r="AH8859" i="1"/>
  <c r="AJ8859" i="1" s="1"/>
  <c r="AH8854" i="1"/>
  <c r="AJ8854" i="1" s="1"/>
  <c r="AH4409" i="1"/>
  <c r="AJ4409" i="1" s="1"/>
  <c r="AH7885" i="1"/>
  <c r="AJ7885" i="1" s="1"/>
  <c r="AH3741" i="1"/>
  <c r="AJ3741" i="1" s="1"/>
  <c r="AH8306" i="1"/>
  <c r="AJ8306" i="1" s="1"/>
  <c r="AH8988" i="1"/>
  <c r="AJ8988" i="1" s="1"/>
  <c r="AH10018" i="1"/>
  <c r="AJ10018" i="1" s="1"/>
  <c r="AH8038" i="1"/>
  <c r="AJ8038" i="1" s="1"/>
  <c r="AH7514" i="1"/>
  <c r="AJ7514" i="1" s="1"/>
  <c r="AH7505" i="1"/>
  <c r="AJ7505" i="1" s="1"/>
  <c r="AH7582" i="1"/>
  <c r="AJ7582" i="1" s="1"/>
  <c r="AH4906" i="1"/>
  <c r="AJ4906" i="1" s="1"/>
  <c r="AH7494" i="1"/>
  <c r="AJ7494" i="1" s="1"/>
  <c r="AH9796" i="1"/>
  <c r="AJ9796" i="1" s="1"/>
  <c r="AH5777" i="1"/>
  <c r="AJ5777" i="1" s="1"/>
  <c r="AH7890" i="1"/>
  <c r="AJ7890" i="1" s="1"/>
  <c r="AH7468" i="1"/>
  <c r="AJ7468" i="1" s="1"/>
  <c r="AH7559" i="1"/>
  <c r="AJ7559" i="1" s="1"/>
  <c r="AH7701" i="1"/>
  <c r="AJ7701" i="1" s="1"/>
  <c r="AH7543" i="1"/>
  <c r="AJ7543" i="1" s="1"/>
  <c r="AH7508" i="1"/>
  <c r="AJ7508" i="1" s="1"/>
  <c r="AH7902" i="1"/>
  <c r="AJ7902" i="1" s="1"/>
  <c r="AH6112" i="1"/>
  <c r="AJ6112" i="1" s="1"/>
  <c r="AH9174" i="1"/>
  <c r="AJ9174" i="1" s="1"/>
  <c r="AH5773" i="1"/>
  <c r="AJ5773" i="1" s="1"/>
  <c r="AH9035" i="1"/>
  <c r="AJ9035" i="1" s="1"/>
  <c r="AH8673" i="1"/>
  <c r="AJ8673" i="1" s="1"/>
  <c r="AH8668" i="1"/>
  <c r="AJ8668" i="1" s="1"/>
  <c r="AH4573" i="1"/>
  <c r="AJ4573" i="1" s="1"/>
  <c r="AH10788" i="1"/>
  <c r="AJ10788" i="1" s="1"/>
  <c r="AH9049" i="1"/>
  <c r="AJ9049" i="1" s="1"/>
  <c r="AH9038" i="1"/>
  <c r="AJ9038" i="1" s="1"/>
  <c r="AH8519" i="1"/>
  <c r="AJ8519" i="1" s="1"/>
  <c r="AH2623" i="1"/>
  <c r="AJ2623" i="1" s="1"/>
  <c r="AH2832" i="1"/>
  <c r="AJ2832" i="1" s="1"/>
  <c r="AH10698" i="1"/>
  <c r="AJ10698" i="1" s="1"/>
  <c r="AH8323" i="1"/>
  <c r="AJ8323" i="1" s="1"/>
  <c r="AH9031" i="1"/>
  <c r="AJ9031" i="1" s="1"/>
  <c r="AH6337" i="1"/>
  <c r="AJ6337" i="1" s="1"/>
  <c r="AH10300" i="1"/>
  <c r="AJ10300" i="1" s="1"/>
  <c r="AH10469" i="1"/>
  <c r="AJ10469" i="1" s="1"/>
  <c r="AH4675" i="1"/>
  <c r="AJ4675" i="1" s="1"/>
  <c r="AH10541" i="1"/>
  <c r="AJ10541" i="1" s="1"/>
  <c r="AH4156" i="1"/>
  <c r="AJ4156" i="1" s="1"/>
  <c r="AH8644" i="1"/>
  <c r="AJ8644" i="1" s="1"/>
  <c r="AH4162" i="1"/>
  <c r="AJ4162" i="1" s="1"/>
  <c r="AH5058" i="1"/>
  <c r="AJ5058" i="1" s="1"/>
  <c r="AH5455" i="1"/>
  <c r="AJ5455" i="1" s="1"/>
  <c r="AH5459" i="1"/>
  <c r="AJ5459" i="1" s="1"/>
  <c r="AH5066" i="1"/>
  <c r="AJ5066" i="1" s="1"/>
  <c r="AH7573" i="1"/>
  <c r="AJ7573" i="1" s="1"/>
  <c r="AH9531" i="1"/>
  <c r="AJ9531" i="1" s="1"/>
  <c r="AH7667" i="1"/>
  <c r="AJ7667" i="1" s="1"/>
  <c r="AH10505" i="1"/>
  <c r="AJ10505" i="1" s="1"/>
  <c r="AH7098" i="1"/>
  <c r="AJ7098" i="1" s="1"/>
  <c r="AH6353" i="1"/>
  <c r="AJ6353" i="1" s="1"/>
  <c r="AH10852" i="1"/>
  <c r="AJ10852" i="1" s="1"/>
  <c r="AH10900" i="1"/>
  <c r="AJ10900" i="1" s="1"/>
  <c r="AH10235" i="1"/>
  <c r="AJ10235" i="1" s="1"/>
  <c r="AH3654" i="1"/>
  <c r="AJ3654" i="1" s="1"/>
  <c r="AH7889" i="1"/>
  <c r="AJ7889" i="1" s="1"/>
  <c r="AH10514" i="1"/>
  <c r="AJ10514" i="1" s="1"/>
  <c r="AH2800" i="1"/>
  <c r="AJ2800" i="1" s="1"/>
  <c r="AH6155" i="1"/>
  <c r="AJ6155" i="1" s="1"/>
  <c r="AH10672" i="1"/>
  <c r="AJ10672" i="1" s="1"/>
  <c r="AH2406" i="1"/>
  <c r="AJ2406" i="1" s="1"/>
  <c r="AH10678" i="1"/>
  <c r="AJ10678" i="1" s="1"/>
  <c r="AH4230" i="1"/>
  <c r="AJ4230" i="1" s="1"/>
  <c r="AH7978" i="1"/>
  <c r="AJ7978" i="1" s="1"/>
  <c r="AH8661" i="1"/>
  <c r="AJ8661" i="1" s="1"/>
  <c r="AH4832" i="1"/>
  <c r="AJ4832" i="1" s="1"/>
  <c r="AH3380" i="1"/>
  <c r="AJ3380" i="1" s="1"/>
  <c r="AH10654" i="1"/>
  <c r="AJ10654" i="1" s="1"/>
  <c r="AH6389" i="1"/>
  <c r="AJ6389" i="1" s="1"/>
  <c r="AH11238" i="1"/>
  <c r="AJ11238" i="1" s="1"/>
  <c r="AH4228" i="1"/>
  <c r="AJ4228" i="1" s="1"/>
  <c r="AH6327" i="1"/>
  <c r="AJ6327" i="1" s="1"/>
  <c r="AH7572" i="1"/>
  <c r="AJ7572" i="1" s="1"/>
  <c r="AH9221" i="1"/>
  <c r="AJ9221" i="1" s="1"/>
  <c r="AH9452" i="1"/>
  <c r="AJ9452" i="1" s="1"/>
  <c r="AH1903" i="1"/>
  <c r="AJ1903" i="1" s="1"/>
  <c r="AH9228" i="1"/>
  <c r="AJ9228" i="1" s="1"/>
  <c r="AH9575" i="1"/>
  <c r="AJ9575" i="1" s="1"/>
  <c r="AH9567" i="1"/>
  <c r="AJ9567" i="1" s="1"/>
  <c r="AH6516" i="1"/>
  <c r="AJ6516" i="1" s="1"/>
  <c r="AH9236" i="1"/>
  <c r="AJ9236" i="1" s="1"/>
  <c r="AH7956" i="1"/>
  <c r="AJ7956" i="1" s="1"/>
  <c r="AH5739" i="1"/>
  <c r="AJ5739" i="1" s="1"/>
  <c r="AH1980" i="1"/>
  <c r="AJ1980" i="1" s="1"/>
  <c r="AH8603" i="1"/>
  <c r="AJ8603" i="1" s="1"/>
  <c r="AH6391" i="1"/>
  <c r="AJ6391" i="1" s="1"/>
  <c r="AH8633" i="1"/>
  <c r="AJ8633" i="1" s="1"/>
  <c r="AH2111" i="1"/>
  <c r="AJ2111" i="1" s="1"/>
  <c r="AH7244" i="1"/>
  <c r="AJ7244" i="1" s="1"/>
  <c r="AH7119" i="1"/>
  <c r="AJ7119" i="1" s="1"/>
  <c r="AH6137" i="1"/>
  <c r="AJ6137" i="1" s="1"/>
  <c r="AH5343" i="1"/>
  <c r="AJ5343" i="1" s="1"/>
  <c r="AH9341" i="1"/>
  <c r="AJ9341" i="1" s="1"/>
  <c r="AH9325" i="1"/>
  <c r="AJ9325" i="1" s="1"/>
  <c r="AH6809" i="1"/>
  <c r="AJ6809" i="1" s="1"/>
  <c r="AH9319" i="1"/>
  <c r="AJ9319" i="1" s="1"/>
  <c r="AH7772" i="1"/>
  <c r="AJ7772" i="1" s="1"/>
  <c r="AH2080" i="1"/>
  <c r="AJ2080" i="1" s="1"/>
  <c r="AH5463" i="1"/>
  <c r="AJ5463" i="1" s="1"/>
  <c r="AH9103" i="1"/>
  <c r="AJ9103" i="1" s="1"/>
  <c r="AH3758" i="1"/>
  <c r="AJ3758" i="1" s="1"/>
  <c r="AH10036" i="1"/>
  <c r="AJ10036" i="1" s="1"/>
  <c r="AH2508" i="1"/>
  <c r="AJ2508" i="1" s="1"/>
  <c r="AH6652" i="1"/>
  <c r="AJ6652" i="1" s="1"/>
  <c r="AH6665" i="1"/>
  <c r="AJ6665" i="1" s="1"/>
  <c r="AH7238" i="1"/>
  <c r="AJ7238" i="1" s="1"/>
  <c r="AH2599" i="1"/>
  <c r="AJ2599" i="1" s="1"/>
  <c r="AH7041" i="1"/>
  <c r="AJ7041" i="1" s="1"/>
  <c r="AH6084" i="1"/>
  <c r="AJ6084" i="1" s="1"/>
  <c r="AH9996" i="1"/>
  <c r="AJ9996" i="1" s="1"/>
  <c r="AH7136" i="1"/>
  <c r="AJ7136" i="1" s="1"/>
  <c r="AH7117" i="1"/>
  <c r="AJ7117" i="1" s="1"/>
  <c r="AH5272" i="1"/>
  <c r="AJ5272" i="1" s="1"/>
  <c r="AH9074" i="1"/>
  <c r="AJ9074" i="1" s="1"/>
  <c r="AH10174" i="1"/>
  <c r="AJ10174" i="1" s="1"/>
  <c r="AH7874" i="1"/>
  <c r="AJ7874" i="1" s="1"/>
  <c r="AH7272" i="1"/>
  <c r="AJ7272" i="1" s="1"/>
  <c r="AH4763" i="1"/>
  <c r="AJ4763" i="1" s="1"/>
  <c r="AH4770" i="1"/>
  <c r="AJ4770" i="1" s="1"/>
  <c r="AH10414" i="1"/>
  <c r="AJ10414" i="1" s="1"/>
  <c r="AH11175" i="1"/>
  <c r="AJ11175" i="1" s="1"/>
  <c r="AH11100" i="1"/>
  <c r="AJ11100" i="1" s="1"/>
  <c r="AH10871" i="1"/>
  <c r="AJ10871" i="1" s="1"/>
  <c r="AH7007" i="1"/>
  <c r="AJ7007" i="1" s="1"/>
  <c r="AH6672" i="1"/>
  <c r="AJ6672" i="1" s="1"/>
  <c r="AH7183" i="1"/>
  <c r="AJ7183" i="1" s="1"/>
  <c r="AH10191" i="1"/>
  <c r="AJ10191" i="1" s="1"/>
  <c r="AH2103" i="1"/>
  <c r="AJ2103" i="1" s="1"/>
  <c r="AH10139" i="1"/>
  <c r="AJ10139" i="1" s="1"/>
  <c r="AH3793" i="1"/>
  <c r="AJ3793" i="1" s="1"/>
  <c r="AH9991" i="1"/>
  <c r="AJ9991" i="1" s="1"/>
  <c r="AH8082" i="1"/>
  <c r="AJ8082" i="1" s="1"/>
  <c r="AH2215" i="1"/>
  <c r="AJ2215" i="1" s="1"/>
  <c r="AH8419" i="1"/>
  <c r="AJ8419" i="1" s="1"/>
  <c r="AH3788" i="1"/>
  <c r="AJ3788" i="1" s="1"/>
  <c r="AH6618" i="1"/>
  <c r="AJ6618" i="1" s="1"/>
  <c r="AH3501" i="1"/>
  <c r="AJ3501" i="1" s="1"/>
  <c r="AH9533" i="1"/>
  <c r="AJ9533" i="1" s="1"/>
  <c r="AH4287" i="1"/>
  <c r="AJ4287" i="1" s="1"/>
  <c r="AH3472" i="1"/>
  <c r="AJ3472" i="1" s="1"/>
  <c r="AH10761" i="1"/>
  <c r="AJ10761" i="1" s="1"/>
  <c r="AH4544" i="1"/>
  <c r="AJ4544" i="1" s="1"/>
  <c r="AH9779" i="1"/>
  <c r="AJ9779" i="1" s="1"/>
  <c r="AH9356" i="1"/>
  <c r="AJ9356" i="1" s="1"/>
  <c r="AH8654" i="1"/>
  <c r="AJ8654" i="1" s="1"/>
  <c r="AH11066" i="1"/>
  <c r="AJ11066" i="1" s="1"/>
  <c r="AH7178" i="1"/>
  <c r="AJ7178" i="1" s="1"/>
  <c r="AH11061" i="1"/>
  <c r="AJ11061" i="1" s="1"/>
  <c r="AH11200" i="1"/>
  <c r="AJ11200" i="1" s="1"/>
  <c r="AH10242" i="1"/>
  <c r="AJ10242" i="1" s="1"/>
  <c r="AH8056" i="1"/>
  <c r="AJ8056" i="1" s="1"/>
  <c r="AH6488" i="1"/>
  <c r="AJ6488" i="1" s="1"/>
  <c r="AH3799" i="1"/>
  <c r="AJ3799" i="1" s="1"/>
  <c r="AH7218" i="1"/>
  <c r="AJ7218" i="1" s="1"/>
  <c r="AH8270" i="1"/>
  <c r="AJ8270" i="1" s="1"/>
  <c r="AH8240" i="1"/>
  <c r="AJ8240" i="1" s="1"/>
  <c r="AH8263" i="1"/>
  <c r="AJ8263" i="1" s="1"/>
  <c r="AH9767" i="1"/>
  <c r="AJ9767" i="1" s="1"/>
  <c r="AH11097" i="1"/>
  <c r="AJ11097" i="1" s="1"/>
  <c r="AH6898" i="1"/>
  <c r="AJ6898" i="1" s="1"/>
  <c r="AH9768" i="1"/>
  <c r="AJ9768" i="1" s="1"/>
  <c r="AH7003" i="1"/>
  <c r="AJ7003" i="1" s="1"/>
  <c r="AH6728" i="1"/>
  <c r="AJ6728" i="1" s="1"/>
  <c r="AH11067" i="1"/>
  <c r="AJ11067" i="1" s="1"/>
  <c r="AH6486" i="1"/>
  <c r="AJ6486" i="1" s="1"/>
  <c r="AH8396" i="1"/>
  <c r="AJ8396" i="1" s="1"/>
  <c r="AH9997" i="1"/>
  <c r="AJ9997" i="1" s="1"/>
  <c r="AH6732" i="1"/>
  <c r="AJ6732" i="1" s="1"/>
  <c r="AH7827" i="1"/>
  <c r="AJ7827" i="1" s="1"/>
  <c r="AH8078" i="1"/>
  <c r="AJ8078" i="1" s="1"/>
  <c r="AH9212" i="1"/>
  <c r="AJ9212" i="1" s="1"/>
  <c r="AH9772" i="1"/>
  <c r="AJ9772" i="1" s="1"/>
  <c r="AH7062" i="1"/>
  <c r="AJ7062" i="1" s="1"/>
  <c r="AH4495" i="1"/>
  <c r="AJ4495" i="1" s="1"/>
  <c r="AH7644" i="1"/>
  <c r="AJ7644" i="1" s="1"/>
  <c r="AH8960" i="1"/>
  <c r="AJ8960" i="1" s="1"/>
  <c r="AH9205" i="1"/>
  <c r="AJ9205" i="1" s="1"/>
  <c r="AH6857" i="1"/>
  <c r="AJ6857" i="1" s="1"/>
  <c r="AH6865" i="1"/>
  <c r="AJ6865" i="1" s="1"/>
  <c r="AH7118" i="1"/>
  <c r="AJ7118" i="1" s="1"/>
  <c r="AH4321" i="1"/>
  <c r="AJ4321" i="1" s="1"/>
  <c r="AH2290" i="1"/>
  <c r="AJ2290" i="1" s="1"/>
  <c r="AH5316" i="1"/>
  <c r="AJ5316" i="1" s="1"/>
  <c r="AH5302" i="1"/>
  <c r="AJ5302" i="1" s="1"/>
  <c r="AH8043" i="1"/>
  <c r="AJ8043" i="1" s="1"/>
  <c r="AH2396" i="1"/>
  <c r="AJ2396" i="1" s="1"/>
  <c r="AH2263" i="1"/>
  <c r="AJ2263" i="1" s="1"/>
  <c r="AH2183" i="1"/>
  <c r="AJ2183" i="1" s="1"/>
  <c r="AH7919" i="1"/>
  <c r="AJ7919" i="1" s="1"/>
  <c r="AH7298" i="1"/>
  <c r="AJ7298" i="1" s="1"/>
  <c r="AH8907" i="1"/>
  <c r="AJ8907" i="1" s="1"/>
  <c r="AH6202" i="1"/>
  <c r="AJ6202" i="1" s="1"/>
  <c r="AH10168" i="1"/>
  <c r="AJ10168" i="1" s="1"/>
  <c r="AH5660" i="1"/>
  <c r="AJ5660" i="1" s="1"/>
  <c r="AH9487" i="1"/>
  <c r="AJ9487" i="1" s="1"/>
  <c r="AH6760" i="1"/>
  <c r="AJ6760" i="1" s="1"/>
  <c r="AH10003" i="1"/>
  <c r="AJ10003" i="1" s="1"/>
  <c r="AH3188" i="1"/>
  <c r="AJ3188" i="1" s="1"/>
  <c r="AH7416" i="1"/>
  <c r="AJ7416" i="1" s="1"/>
  <c r="AH8150" i="1"/>
  <c r="AJ8150" i="1" s="1"/>
  <c r="AH6685" i="1"/>
  <c r="AJ6685" i="1" s="1"/>
  <c r="AH8207" i="1"/>
  <c r="AJ8207" i="1" s="1"/>
  <c r="AH9780" i="1"/>
  <c r="AJ9780" i="1" s="1"/>
  <c r="AH3690" i="1"/>
  <c r="AJ3690" i="1" s="1"/>
  <c r="AH11011" i="1"/>
  <c r="AJ11011" i="1" s="1"/>
  <c r="AH6946" i="1"/>
  <c r="AJ6946" i="1" s="1"/>
  <c r="AH7995" i="1"/>
  <c r="AJ7995" i="1" s="1"/>
  <c r="AH6767" i="1"/>
  <c r="AJ6767" i="1" s="1"/>
  <c r="AH2983" i="1"/>
  <c r="AJ2983" i="1" s="1"/>
  <c r="AH11044" i="1"/>
  <c r="AJ11044" i="1" s="1"/>
  <c r="AH11253" i="1"/>
  <c r="AJ11253" i="1" s="1"/>
  <c r="AH11239" i="1"/>
  <c r="AJ11239" i="1" s="1"/>
  <c r="AH11272" i="1"/>
  <c r="AJ11272" i="1" s="1"/>
  <c r="AH11179" i="1"/>
  <c r="AJ11179" i="1" s="1"/>
  <c r="AH2519" i="1"/>
  <c r="AJ2519" i="1" s="1"/>
  <c r="AH6249" i="1"/>
  <c r="AJ6249" i="1" s="1"/>
  <c r="AH11290" i="1"/>
  <c r="AJ11290" i="1" s="1"/>
  <c r="AH3630" i="1"/>
  <c r="AJ3630" i="1" s="1"/>
  <c r="AH3597" i="1"/>
  <c r="AJ3597" i="1" s="1"/>
  <c r="AH3642" i="1"/>
  <c r="AJ3642" i="1" s="1"/>
  <c r="AH3593" i="1"/>
  <c r="AJ3593" i="1" s="1"/>
  <c r="AH3610" i="1"/>
  <c r="AJ3610" i="1" s="1"/>
  <c r="AH3555" i="1"/>
  <c r="AJ3555" i="1" s="1"/>
  <c r="AH8298" i="1"/>
  <c r="AJ8298" i="1" s="1"/>
  <c r="AH6970" i="1"/>
  <c r="AJ6970" i="1" s="1"/>
  <c r="AH6961" i="1"/>
  <c r="AJ6961" i="1" s="1"/>
  <c r="AH6972" i="1"/>
  <c r="AJ6972" i="1" s="1"/>
  <c r="AH9949" i="1"/>
  <c r="AJ9949" i="1" s="1"/>
  <c r="AH9401" i="1"/>
  <c r="AJ9401" i="1" s="1"/>
  <c r="AH10038" i="1"/>
  <c r="AJ10038" i="1" s="1"/>
  <c r="AH10039" i="1"/>
  <c r="AJ10039" i="1" s="1"/>
  <c r="AH1943" i="1"/>
  <c r="AJ1943" i="1" s="1"/>
  <c r="AH10819" i="1"/>
  <c r="AJ10819" i="1" s="1"/>
  <c r="AH2775" i="1"/>
  <c r="AJ2775" i="1" s="1"/>
  <c r="AH9778" i="1"/>
  <c r="AJ9778" i="1" s="1"/>
  <c r="AH10169" i="1"/>
  <c r="AJ10169" i="1" s="1"/>
  <c r="AH7457" i="1"/>
  <c r="AJ7457" i="1" s="1"/>
  <c r="AH5861" i="1"/>
  <c r="AJ5861" i="1" s="1"/>
  <c r="AH5428" i="1"/>
  <c r="AJ5428" i="1" s="1"/>
  <c r="AH10617" i="1"/>
  <c r="AJ10617" i="1" s="1"/>
  <c r="AH3047" i="1"/>
  <c r="AJ3047" i="1" s="1"/>
  <c r="AH4193" i="1"/>
  <c r="AJ4193" i="1" s="1"/>
  <c r="AH5299" i="1"/>
  <c r="AJ5299" i="1" s="1"/>
  <c r="AH5356" i="1"/>
  <c r="AJ5356" i="1" s="1"/>
  <c r="AH9345" i="1"/>
  <c r="AJ9345" i="1" s="1"/>
  <c r="AH9609" i="1"/>
  <c r="AJ9609" i="1" s="1"/>
  <c r="AH10721" i="1"/>
  <c r="AJ10721" i="1" s="1"/>
  <c r="AH6186" i="1"/>
  <c r="AJ6186" i="1" s="1"/>
  <c r="AH4979" i="1"/>
  <c r="AJ4979" i="1" s="1"/>
  <c r="AH8224" i="1"/>
  <c r="AJ8224" i="1" s="1"/>
  <c r="AH5858" i="1"/>
  <c r="AJ5858" i="1" s="1"/>
  <c r="AH5851" i="1"/>
  <c r="AJ5851" i="1" s="1"/>
  <c r="AH3763" i="1"/>
  <c r="AJ3763" i="1" s="1"/>
  <c r="AH5526" i="1"/>
  <c r="AJ5526" i="1" s="1"/>
  <c r="AH10350" i="1"/>
  <c r="AJ10350" i="1" s="1"/>
  <c r="AH6835" i="1"/>
  <c r="AJ6835" i="1" s="1"/>
  <c r="AH4429" i="1"/>
  <c r="AJ4429" i="1" s="1"/>
  <c r="AH4235" i="1"/>
  <c r="AJ4235" i="1" s="1"/>
  <c r="AH7471" i="1"/>
  <c r="AJ7471" i="1" s="1"/>
  <c r="AH7386" i="1"/>
  <c r="AJ7386" i="1" s="1"/>
  <c r="AH4728" i="1"/>
  <c r="AJ4728" i="1" s="1"/>
  <c r="AH3505" i="1"/>
  <c r="AJ3505" i="1" s="1"/>
  <c r="AH4680" i="1"/>
  <c r="AJ4680" i="1" s="1"/>
  <c r="AH4270" i="1"/>
  <c r="AJ4270" i="1" s="1"/>
  <c r="AH4167" i="1"/>
  <c r="AJ4167" i="1" s="1"/>
  <c r="AH3539" i="1"/>
  <c r="AJ3539" i="1" s="1"/>
  <c r="AH5197" i="1"/>
  <c r="AJ5197" i="1" s="1"/>
  <c r="AH4356" i="1"/>
  <c r="AJ4356" i="1" s="1"/>
  <c r="AH4505" i="1"/>
  <c r="AJ4505" i="1" s="1"/>
  <c r="AH9546" i="1"/>
  <c r="AJ9546" i="1" s="1"/>
  <c r="AH7271" i="1"/>
  <c r="AJ7271" i="1" s="1"/>
  <c r="AH4216" i="1"/>
  <c r="AJ4216" i="1" s="1"/>
  <c r="AH11143" i="1"/>
  <c r="AJ11143" i="1" s="1"/>
  <c r="AH7551" i="1"/>
  <c r="AJ7551" i="1" s="1"/>
  <c r="AH6021" i="1"/>
  <c r="AJ6021" i="1" s="1"/>
  <c r="AH4242" i="1"/>
  <c r="AJ4242" i="1" s="1"/>
  <c r="AH4586" i="1"/>
  <c r="AJ4586" i="1" s="1"/>
  <c r="AH5985" i="1"/>
  <c r="AJ5985" i="1" s="1"/>
  <c r="AH3809" i="1"/>
  <c r="AJ3809" i="1" s="1"/>
  <c r="AH5724" i="1"/>
  <c r="AJ5724" i="1" s="1"/>
  <c r="AH10741" i="1"/>
  <c r="AJ10741" i="1" s="1"/>
  <c r="AH6895" i="1"/>
  <c r="AJ6895" i="1" s="1"/>
  <c r="AH3735" i="1"/>
  <c r="AJ3735" i="1" s="1"/>
  <c r="AH3544" i="1"/>
  <c r="AJ3544" i="1" s="1"/>
  <c r="AH4578" i="1"/>
  <c r="AJ4578" i="1" s="1"/>
  <c r="AH9408" i="1"/>
  <c r="AJ9408" i="1" s="1"/>
  <c r="AH7992" i="1"/>
  <c r="AJ7992" i="1" s="1"/>
  <c r="AH10909" i="1"/>
  <c r="AJ10909" i="1" s="1"/>
  <c r="AH6569" i="1"/>
  <c r="AJ6569" i="1" s="1"/>
  <c r="AH9229" i="1"/>
  <c r="AJ9229" i="1" s="1"/>
  <c r="AH6552" i="1"/>
  <c r="AJ6552" i="1" s="1"/>
  <c r="AH6575" i="1"/>
  <c r="AJ6575" i="1" s="1"/>
  <c r="AH8891" i="1"/>
  <c r="AJ8891" i="1" s="1"/>
  <c r="AH5864" i="1"/>
  <c r="AJ5864" i="1" s="1"/>
  <c r="AH5618" i="1"/>
  <c r="AJ5618" i="1" s="1"/>
  <c r="AH9244" i="1"/>
  <c r="AJ9244" i="1" s="1"/>
  <c r="AH6151" i="1"/>
  <c r="AJ6151" i="1" s="1"/>
  <c r="AH5813" i="1"/>
  <c r="AJ5813" i="1" s="1"/>
  <c r="AH4240" i="1"/>
  <c r="AJ4240" i="1" s="1"/>
  <c r="AH8844" i="1"/>
  <c r="AJ8844" i="1" s="1"/>
  <c r="AH6608" i="1"/>
  <c r="AJ6608" i="1" s="1"/>
  <c r="AH6344" i="1"/>
  <c r="AJ6344" i="1" s="1"/>
  <c r="AH8803" i="1"/>
  <c r="AJ8803" i="1" s="1"/>
  <c r="AH9269" i="1"/>
  <c r="AJ9269" i="1" s="1"/>
  <c r="AH7761" i="1"/>
  <c r="AJ7761" i="1" s="1"/>
  <c r="AH2780" i="1"/>
  <c r="AJ2780" i="1" s="1"/>
  <c r="AH6044" i="1"/>
  <c r="AJ6044" i="1" s="1"/>
  <c r="AH8404" i="1"/>
  <c r="AJ8404" i="1" s="1"/>
  <c r="AH4642" i="1"/>
  <c r="AJ4642" i="1" s="1"/>
  <c r="AH4550" i="1"/>
  <c r="AJ4550" i="1" s="1"/>
  <c r="AH4671" i="1"/>
  <c r="AJ4671" i="1" s="1"/>
  <c r="AH9870" i="1"/>
  <c r="AJ9870" i="1" s="1"/>
  <c r="AH3678" i="1"/>
  <c r="AJ3678" i="1" s="1"/>
  <c r="AH7612" i="1"/>
  <c r="AJ7612" i="1" s="1"/>
  <c r="AH9715" i="1"/>
  <c r="AJ9715" i="1" s="1"/>
  <c r="AH2791" i="1"/>
  <c r="AJ2791" i="1" s="1"/>
  <c r="AH8032" i="1"/>
  <c r="AJ8032" i="1" s="1"/>
  <c r="AH6890" i="1"/>
  <c r="AJ6890" i="1" s="1"/>
  <c r="AH9021" i="1"/>
  <c r="AJ9021" i="1" s="1"/>
  <c r="AH5552" i="1"/>
  <c r="AJ5552" i="1" s="1"/>
  <c r="AH9007" i="1"/>
  <c r="AJ9007" i="1" s="1"/>
  <c r="AH11019" i="1"/>
  <c r="AJ11019" i="1" s="1"/>
  <c r="AH4725" i="1"/>
  <c r="AJ4725" i="1" s="1"/>
  <c r="AH4245" i="1"/>
  <c r="AJ4245" i="1" s="1"/>
  <c r="AH4250" i="1"/>
  <c r="AJ4250" i="1" s="1"/>
  <c r="AH10917" i="1"/>
  <c r="AJ10917" i="1" s="1"/>
  <c r="AH5997" i="1"/>
  <c r="AJ5997" i="1" s="1"/>
  <c r="AH5888" i="1"/>
  <c r="AJ5888" i="1" s="1"/>
  <c r="AH5968" i="1"/>
  <c r="AJ5968" i="1" s="1"/>
  <c r="AH5973" i="1"/>
  <c r="AJ5973" i="1" s="1"/>
  <c r="AH5980" i="1"/>
  <c r="AJ5980" i="1" s="1"/>
  <c r="AH3503" i="1"/>
  <c r="AJ3503" i="1" s="1"/>
  <c r="AH8703" i="1"/>
  <c r="AJ8703" i="1" s="1"/>
  <c r="AH4875" i="1"/>
  <c r="AJ4875" i="1" s="1"/>
  <c r="AH7654" i="1"/>
  <c r="AJ7654" i="1" s="1"/>
  <c r="AH3482" i="1"/>
  <c r="AJ3482" i="1" s="1"/>
  <c r="AH4504" i="1"/>
  <c r="AJ4504" i="1" s="1"/>
  <c r="AH4255" i="1"/>
  <c r="AJ4255" i="1" s="1"/>
  <c r="AH6501" i="1"/>
  <c r="AJ6501" i="1" s="1"/>
  <c r="AH2492" i="1"/>
  <c r="AJ2492" i="1" s="1"/>
  <c r="AH3734" i="1"/>
  <c r="AJ3734" i="1" s="1"/>
  <c r="AH3454" i="1"/>
  <c r="AJ3454" i="1" s="1"/>
  <c r="AH8812" i="1"/>
  <c r="AJ8812" i="1" s="1"/>
  <c r="AH5260" i="1"/>
  <c r="AJ5260" i="1" s="1"/>
  <c r="AH2668" i="1"/>
  <c r="AJ2668" i="1" s="1"/>
  <c r="AH9720" i="1"/>
  <c r="AJ9720" i="1" s="1"/>
  <c r="AH7954" i="1"/>
  <c r="AJ7954" i="1" s="1"/>
  <c r="AH5928" i="1"/>
  <c r="AJ5928" i="1" s="1"/>
  <c r="AH6691" i="1"/>
  <c r="AJ6691" i="1" s="1"/>
  <c r="AH8006" i="1"/>
  <c r="AJ8006" i="1" s="1"/>
  <c r="AH10388" i="1"/>
  <c r="AJ10388" i="1" s="1"/>
  <c r="AH5995" i="1"/>
  <c r="AJ5995" i="1" s="1"/>
  <c r="AH5900" i="1"/>
  <c r="AJ5900" i="1" s="1"/>
  <c r="AH5232" i="1"/>
  <c r="AJ5232" i="1" s="1"/>
  <c r="AH2768" i="1"/>
  <c r="AJ2768" i="1" s="1"/>
  <c r="AH7715" i="1"/>
  <c r="AJ7715" i="1" s="1"/>
  <c r="AH9857" i="1"/>
  <c r="AJ9857" i="1" s="1"/>
  <c r="AH7861" i="1"/>
  <c r="AJ7861" i="1" s="1"/>
  <c r="AH6118" i="1"/>
  <c r="AJ6118" i="1" s="1"/>
  <c r="AH6128" i="1"/>
  <c r="AJ6128" i="1" s="1"/>
  <c r="AH6208" i="1"/>
  <c r="AJ6208" i="1" s="1"/>
  <c r="AH7869" i="1"/>
  <c r="AJ7869" i="1" s="1"/>
  <c r="AH8206" i="1"/>
  <c r="AJ8206" i="1" s="1"/>
  <c r="AH4394" i="1"/>
  <c r="AJ4394" i="1" s="1"/>
  <c r="AH4400" i="1"/>
  <c r="AJ4400" i="1" s="1"/>
  <c r="AH8789" i="1"/>
  <c r="AJ8789" i="1" s="1"/>
  <c r="AH8883" i="1"/>
  <c r="AJ8883" i="1" s="1"/>
  <c r="AH8855" i="1"/>
  <c r="AJ8855" i="1" s="1"/>
  <c r="AH8861" i="1"/>
  <c r="AJ8861" i="1" s="1"/>
  <c r="AH8917" i="1"/>
  <c r="AJ8917" i="1" s="1"/>
  <c r="AH6153" i="1"/>
  <c r="AJ6153" i="1" s="1"/>
  <c r="AH8586" i="1"/>
  <c r="AJ8586" i="1" s="1"/>
  <c r="AH8582" i="1"/>
  <c r="AJ8582" i="1" s="1"/>
  <c r="AH4460" i="1"/>
  <c r="AJ4460" i="1" s="1"/>
  <c r="AH7332" i="1"/>
  <c r="AJ7332" i="1" s="1"/>
  <c r="AH8483" i="1"/>
  <c r="AJ8483" i="1" s="1"/>
  <c r="AH8182" i="1"/>
  <c r="AJ8182" i="1" s="1"/>
  <c r="AH5918" i="1"/>
  <c r="AJ5918" i="1" s="1"/>
  <c r="AH10017" i="1"/>
  <c r="AJ10017" i="1" s="1"/>
  <c r="AH9084" i="1"/>
  <c r="AJ9084" i="1" s="1"/>
  <c r="AH8114" i="1"/>
  <c r="AJ8114" i="1" s="1"/>
  <c r="AH5822" i="1"/>
  <c r="AJ5822" i="1" s="1"/>
  <c r="AH6539" i="1"/>
  <c r="AJ6539" i="1" s="1"/>
  <c r="AH7355" i="1"/>
  <c r="AJ7355" i="1" s="1"/>
  <c r="AH9003" i="1"/>
  <c r="AJ9003" i="1" s="1"/>
  <c r="AH8408" i="1"/>
  <c r="AJ8408" i="1" s="1"/>
  <c r="AH7489" i="1"/>
  <c r="AJ7489" i="1" s="1"/>
  <c r="AH3108" i="1"/>
  <c r="AJ3108" i="1" s="1"/>
  <c r="AH7674" i="1"/>
  <c r="AJ7674" i="1" s="1"/>
  <c r="AH8417" i="1"/>
  <c r="AJ8417" i="1" s="1"/>
  <c r="AH8427" i="1"/>
  <c r="AJ8427" i="1" s="1"/>
  <c r="AH5744" i="1"/>
  <c r="AJ5744" i="1" s="1"/>
  <c r="AH10805" i="1"/>
  <c r="AJ10805" i="1" s="1"/>
  <c r="AH7558" i="1"/>
  <c r="AJ7558" i="1" s="1"/>
  <c r="AH7700" i="1"/>
  <c r="AJ7700" i="1" s="1"/>
  <c r="AH10226" i="1"/>
  <c r="AJ10226" i="1" s="1"/>
  <c r="AH8126" i="1"/>
  <c r="AJ8126" i="1" s="1"/>
  <c r="AH7527" i="1"/>
  <c r="AJ7527" i="1" s="1"/>
  <c r="AH8472" i="1"/>
  <c r="AJ8472" i="1" s="1"/>
  <c r="AH9036" i="1"/>
  <c r="AJ9036" i="1" s="1"/>
  <c r="AH8672" i="1"/>
  <c r="AJ8672" i="1" s="1"/>
  <c r="AH9607" i="1"/>
  <c r="AJ9607" i="1" s="1"/>
  <c r="AH9057" i="1"/>
  <c r="AJ9057" i="1" s="1"/>
  <c r="AH9173" i="1"/>
  <c r="AJ9173" i="1" s="1"/>
  <c r="AH11050" i="1"/>
  <c r="AJ11050" i="1" s="1"/>
  <c r="AH8117" i="1"/>
  <c r="AJ8117" i="1" s="1"/>
  <c r="AH11034" i="1"/>
  <c r="AJ11034" i="1" s="1"/>
  <c r="AH11013" i="1"/>
  <c r="AJ11013" i="1" s="1"/>
  <c r="AH4325" i="1"/>
  <c r="AJ4325" i="1" s="1"/>
  <c r="AH2624" i="1"/>
  <c r="AJ2624" i="1" s="1"/>
  <c r="AH2482" i="1"/>
  <c r="AJ2482" i="1" s="1"/>
  <c r="AH5749" i="1"/>
  <c r="AJ5749" i="1" s="1"/>
  <c r="AH7712" i="1"/>
  <c r="AJ7712" i="1" s="1"/>
  <c r="AH5763" i="1"/>
  <c r="AJ5763" i="1" s="1"/>
  <c r="AH4819" i="1"/>
  <c r="AJ4819" i="1" s="1"/>
  <c r="AH10703" i="1"/>
  <c r="AJ10703" i="1" s="1"/>
  <c r="AH10477" i="1"/>
  <c r="AJ10477" i="1" s="1"/>
  <c r="AH9877" i="1"/>
  <c r="AJ9877" i="1" s="1"/>
  <c r="AH9549" i="1"/>
  <c r="AJ9549" i="1" s="1"/>
  <c r="AH6309" i="1"/>
  <c r="AJ6309" i="1" s="1"/>
  <c r="AH8335" i="1"/>
  <c r="AJ8335" i="1" s="1"/>
  <c r="AH5397" i="1"/>
  <c r="AJ5397" i="1" s="1"/>
  <c r="AH10537" i="1"/>
  <c r="AJ10537" i="1" s="1"/>
  <c r="AH8650" i="1"/>
  <c r="AJ8650" i="1" s="1"/>
  <c r="AH5349" i="1"/>
  <c r="AJ5349" i="1" s="1"/>
  <c r="AH3784" i="1"/>
  <c r="AJ3784" i="1" s="1"/>
  <c r="AH5059" i="1"/>
  <c r="AJ5059" i="1" s="1"/>
  <c r="AH5156" i="1"/>
  <c r="AJ5156" i="1" s="1"/>
  <c r="AH10485" i="1"/>
  <c r="AJ10485" i="1" s="1"/>
  <c r="AH10459" i="1"/>
  <c r="AJ10459" i="1" s="1"/>
  <c r="AH7578" i="1"/>
  <c r="AJ7578" i="1" s="1"/>
  <c r="AH7675" i="1"/>
  <c r="AJ7675" i="1" s="1"/>
  <c r="AH8836" i="1"/>
  <c r="AJ8836" i="1" s="1"/>
  <c r="AH8331" i="1"/>
  <c r="AJ8331" i="1" s="1"/>
  <c r="AH7095" i="1"/>
  <c r="AJ7095" i="1" s="1"/>
  <c r="AH6038" i="1"/>
  <c r="AJ6038" i="1" s="1"/>
  <c r="AH10855" i="1"/>
  <c r="AJ10855" i="1" s="1"/>
  <c r="AH3663" i="1"/>
  <c r="AJ3663" i="1" s="1"/>
  <c r="AH10523" i="1"/>
  <c r="AJ10523" i="1" s="1"/>
  <c r="AH10886" i="1"/>
  <c r="AJ10886" i="1" s="1"/>
  <c r="AH10535" i="1"/>
  <c r="AJ10535" i="1" s="1"/>
  <c r="AH10440" i="1"/>
  <c r="AJ10440" i="1" s="1"/>
  <c r="AH6620" i="1"/>
  <c r="AJ6620" i="1" s="1"/>
  <c r="AH8724" i="1"/>
  <c r="AJ8724" i="1" s="1"/>
  <c r="AH10675" i="1"/>
  <c r="AJ10675" i="1" s="1"/>
  <c r="AH10666" i="1"/>
  <c r="AJ10666" i="1" s="1"/>
  <c r="AH7381" i="1"/>
  <c r="AJ7381" i="1" s="1"/>
  <c r="AH5912" i="1"/>
  <c r="AJ5912" i="1" s="1"/>
  <c r="AH7710" i="1"/>
  <c r="AJ7710" i="1" s="1"/>
  <c r="AH4223" i="1"/>
  <c r="AJ4223" i="1" s="1"/>
  <c r="AH8357" i="1"/>
  <c r="AJ8357" i="1" s="1"/>
  <c r="AH9233" i="1"/>
  <c r="AJ9233" i="1" s="1"/>
  <c r="AH9449" i="1"/>
  <c r="AJ9449" i="1" s="1"/>
  <c r="AH6796" i="1"/>
  <c r="AJ6796" i="1" s="1"/>
  <c r="AH9389" i="1"/>
  <c r="AJ9389" i="1" s="1"/>
  <c r="AH6911" i="1"/>
  <c r="AJ6911" i="1" s="1"/>
  <c r="AH6527" i="1"/>
  <c r="AJ6527" i="1" s="1"/>
  <c r="AH10218" i="1"/>
  <c r="AJ10218" i="1" s="1"/>
  <c r="AH6458" i="1"/>
  <c r="AJ6458" i="1" s="1"/>
  <c r="AH6521" i="1"/>
  <c r="AJ6521" i="1" s="1"/>
  <c r="AH5706" i="1"/>
  <c r="AJ5706" i="1" s="1"/>
  <c r="AH7388" i="1"/>
  <c r="AJ7388" i="1" s="1"/>
  <c r="AH8634" i="1"/>
  <c r="AJ8634" i="1" s="1"/>
  <c r="AH2354" i="1"/>
  <c r="AJ2354" i="1" s="1"/>
  <c r="AH6628" i="1"/>
  <c r="AJ6628" i="1" s="1"/>
  <c r="AH2988" i="1"/>
  <c r="AJ2988" i="1" s="1"/>
  <c r="AH9333" i="1"/>
  <c r="AJ9333" i="1" s="1"/>
  <c r="AH9322" i="1"/>
  <c r="AJ9322" i="1" s="1"/>
  <c r="AH9376" i="1"/>
  <c r="AJ9376" i="1" s="1"/>
  <c r="AH4815" i="1"/>
  <c r="AJ4815" i="1" s="1"/>
  <c r="AH8327" i="1"/>
  <c r="AJ8327" i="1" s="1"/>
  <c r="AH9100" i="1"/>
  <c r="AJ9100" i="1" s="1"/>
  <c r="AH9146" i="1"/>
  <c r="AJ9146" i="1" s="1"/>
  <c r="AH8328" i="1"/>
  <c r="AJ8328" i="1" s="1"/>
  <c r="AH2540" i="1"/>
  <c r="AJ2540" i="1" s="1"/>
  <c r="AH6657" i="1"/>
  <c r="AJ6657" i="1" s="1"/>
  <c r="AH7032" i="1"/>
  <c r="AJ7032" i="1" s="1"/>
  <c r="AH2562" i="1"/>
  <c r="AJ2562" i="1" s="1"/>
  <c r="AH7130" i="1"/>
  <c r="AJ7130" i="1" s="1"/>
  <c r="AH5281" i="1"/>
  <c r="AJ5281" i="1" s="1"/>
  <c r="AH10180" i="1"/>
  <c r="AJ10180" i="1" s="1"/>
  <c r="AH7206" i="1"/>
  <c r="AJ7206" i="1" s="1"/>
  <c r="AH10181" i="1"/>
  <c r="AJ10181" i="1" s="1"/>
  <c r="AH7365" i="1"/>
  <c r="AJ7365" i="1" s="1"/>
  <c r="AH4790" i="1"/>
  <c r="AJ4790" i="1" s="1"/>
  <c r="AH4774" i="1"/>
  <c r="AJ4774" i="1" s="1"/>
  <c r="AH10422" i="1"/>
  <c r="AJ10422" i="1" s="1"/>
  <c r="AH6378" i="1"/>
  <c r="AJ6378" i="1" s="1"/>
  <c r="AH11280" i="1"/>
  <c r="AJ11280" i="1" s="1"/>
  <c r="AH9802" i="1"/>
  <c r="AJ9802" i="1" s="1"/>
  <c r="AH7467" i="1"/>
  <c r="AJ7467" i="1" s="1"/>
  <c r="AH7077" i="1"/>
  <c r="AJ7077" i="1" s="1"/>
  <c r="AH6673" i="1"/>
  <c r="AJ6673" i="1" s="1"/>
  <c r="AH6816" i="1"/>
  <c r="AJ6816" i="1" s="1"/>
  <c r="AH7226" i="1"/>
  <c r="AJ7226" i="1" s="1"/>
  <c r="AH7102" i="1"/>
  <c r="AJ7102" i="1" s="1"/>
  <c r="AH3794" i="1"/>
  <c r="AJ3794" i="1" s="1"/>
  <c r="AH8093" i="1"/>
  <c r="AJ8093" i="1" s="1"/>
  <c r="AH7246" i="1"/>
  <c r="AJ7246" i="1" s="1"/>
  <c r="AH3478" i="1"/>
  <c r="AJ3478" i="1" s="1"/>
  <c r="AH7884" i="1"/>
  <c r="AJ7884" i="1" s="1"/>
  <c r="AH7097" i="1"/>
  <c r="AJ7097" i="1" s="1"/>
  <c r="AH5290" i="1"/>
  <c r="AJ5290" i="1" s="1"/>
  <c r="AH11248" i="1"/>
  <c r="AJ11248" i="1" s="1"/>
  <c r="AH3751" i="1"/>
  <c r="AJ3751" i="1" s="1"/>
  <c r="AH9876" i="1"/>
  <c r="AJ9876" i="1" s="1"/>
  <c r="AH5417" i="1"/>
  <c r="AJ5417" i="1" s="1"/>
  <c r="AH4278" i="1"/>
  <c r="AJ4278" i="1" s="1"/>
  <c r="AH9893" i="1"/>
  <c r="AJ9893" i="1" s="1"/>
  <c r="AH7068" i="1"/>
  <c r="AJ7068" i="1" s="1"/>
  <c r="AH5789" i="1"/>
  <c r="AJ5789" i="1" s="1"/>
  <c r="AH11055" i="1"/>
  <c r="AJ11055" i="1" s="1"/>
  <c r="AH11270" i="1"/>
  <c r="AJ11270" i="1" s="1"/>
  <c r="AH8064" i="1"/>
  <c r="AJ8064" i="1" s="1"/>
  <c r="AH8266" i="1"/>
  <c r="AJ8266" i="1" s="1"/>
  <c r="AH9136" i="1"/>
  <c r="AJ9136" i="1" s="1"/>
  <c r="AH8232" i="1"/>
  <c r="AJ8232" i="1" s="1"/>
  <c r="AH4761" i="1"/>
  <c r="AJ4761" i="1" s="1"/>
  <c r="AH9116" i="1"/>
  <c r="AJ9116" i="1" s="1"/>
  <c r="AH9551" i="1"/>
  <c r="AJ9551" i="1" s="1"/>
  <c r="AH7427" i="1"/>
  <c r="AJ7427" i="1" s="1"/>
  <c r="AH7180" i="1"/>
  <c r="AJ7180" i="1" s="1"/>
  <c r="AH9493" i="1"/>
  <c r="AJ9493" i="1" s="1"/>
  <c r="AH11068" i="1"/>
  <c r="AJ11068" i="1" s="1"/>
  <c r="AH6487" i="1"/>
  <c r="AJ6487" i="1" s="1"/>
  <c r="AH8051" i="1"/>
  <c r="AJ8051" i="1" s="1"/>
  <c r="AH9934" i="1"/>
  <c r="AJ9934" i="1" s="1"/>
  <c r="AH6983" i="1"/>
  <c r="AJ6983" i="1" s="1"/>
  <c r="AH7828" i="1"/>
  <c r="AJ7828" i="1" s="1"/>
  <c r="AH9260" i="1"/>
  <c r="AJ9260" i="1" s="1"/>
  <c r="AH8076" i="1"/>
  <c r="AJ8076" i="1" s="1"/>
  <c r="AH5287" i="1"/>
  <c r="AJ5287" i="1" s="1"/>
  <c r="AH10693" i="1"/>
  <c r="AJ10693" i="1" s="1"/>
  <c r="AH7190" i="1"/>
  <c r="AJ7190" i="1" s="1"/>
  <c r="AH4449" i="1"/>
  <c r="AJ4449" i="1" s="1"/>
  <c r="AH4439" i="1"/>
  <c r="AJ4439" i="1" s="1"/>
  <c r="AH7651" i="1"/>
  <c r="AJ7651" i="1" s="1"/>
  <c r="AH10684" i="1"/>
  <c r="AJ10684" i="1" s="1"/>
  <c r="AH6853" i="1"/>
  <c r="AJ6853" i="1" s="1"/>
  <c r="AH6876" i="1"/>
  <c r="AJ6876" i="1" s="1"/>
  <c r="AH7045" i="1"/>
  <c r="AJ7045" i="1" s="1"/>
  <c r="AH6606" i="1"/>
  <c r="AJ6606" i="1" s="1"/>
  <c r="AH6392" i="1"/>
  <c r="AJ6392" i="1" s="1"/>
  <c r="AH4314" i="1"/>
  <c r="AJ4314" i="1" s="1"/>
  <c r="AH5657" i="1"/>
  <c r="AJ5657" i="1" s="1"/>
  <c r="AH5682" i="1"/>
  <c r="AJ5682" i="1" s="1"/>
  <c r="AH5035" i="1"/>
  <c r="AJ5035" i="1" s="1"/>
  <c r="AH7918" i="1"/>
  <c r="AJ7918" i="1" s="1"/>
  <c r="AH8502" i="1"/>
  <c r="AJ8502" i="1" s="1"/>
  <c r="AH6238" i="1"/>
  <c r="AJ6238" i="1" s="1"/>
  <c r="AH9536" i="1"/>
  <c r="AJ9536" i="1" s="1"/>
  <c r="AH10272" i="1"/>
  <c r="AJ10272" i="1" s="1"/>
  <c r="AH7799" i="1"/>
  <c r="AJ7799" i="1" s="1"/>
  <c r="AH10010" i="1"/>
  <c r="AJ10010" i="1" s="1"/>
  <c r="AH8019" i="1"/>
  <c r="AJ8019" i="1" s="1"/>
  <c r="AH6383" i="1"/>
  <c r="AJ6383" i="1" s="1"/>
  <c r="AH7470" i="1"/>
  <c r="AJ7470" i="1" s="1"/>
  <c r="AH3736" i="1"/>
  <c r="AJ3736" i="1" s="1"/>
  <c r="AH6437" i="1"/>
  <c r="AJ6437" i="1" s="1"/>
  <c r="AH9917" i="1"/>
  <c r="AJ9917" i="1" s="1"/>
  <c r="AH7029" i="1"/>
  <c r="AJ7029" i="1" s="1"/>
  <c r="AH9785" i="1"/>
  <c r="AJ9785" i="1" s="1"/>
  <c r="AH6769" i="1"/>
  <c r="AJ6769" i="1" s="1"/>
  <c r="AH7993" i="1"/>
  <c r="AJ7993" i="1" s="1"/>
  <c r="AH6846" i="1"/>
  <c r="AJ6846" i="1" s="1"/>
  <c r="AH9240" i="1"/>
  <c r="AJ9240" i="1" s="1"/>
  <c r="AH11160" i="1"/>
  <c r="AJ11160" i="1" s="1"/>
  <c r="AH11077" i="1"/>
  <c r="AJ11077" i="1" s="1"/>
  <c r="AH11228" i="1"/>
  <c r="AJ11228" i="1" s="1"/>
  <c r="AH11259" i="1"/>
  <c r="AJ11259" i="1" s="1"/>
  <c r="AH11264" i="1"/>
  <c r="AJ11264" i="1" s="1"/>
  <c r="AH5209" i="1"/>
  <c r="AJ5209" i="1" s="1"/>
  <c r="AH6257" i="1"/>
  <c r="AJ6257" i="1" s="1"/>
  <c r="AH10784" i="1"/>
  <c r="AJ10784" i="1" s="1"/>
  <c r="AH9434" i="1"/>
  <c r="AJ9434" i="1" s="1"/>
  <c r="AH3605" i="1"/>
  <c r="AJ3605" i="1" s="1"/>
  <c r="AH3633" i="1"/>
  <c r="AJ3633" i="1" s="1"/>
  <c r="AH3819" i="1"/>
  <c r="AJ3819" i="1" s="1"/>
  <c r="AH3562" i="1"/>
  <c r="AJ3562" i="1" s="1"/>
  <c r="AH3818" i="1"/>
  <c r="AJ3818" i="1" s="1"/>
  <c r="AH3581" i="1"/>
  <c r="AJ3581" i="1" s="1"/>
  <c r="AH3594" i="1"/>
  <c r="AJ3594" i="1" s="1"/>
  <c r="AH6982" i="1"/>
  <c r="AJ6982" i="1" s="1"/>
  <c r="AH6957" i="1"/>
  <c r="AJ6957" i="1" s="1"/>
  <c r="AH6901" i="1"/>
  <c r="AJ6901" i="1" s="1"/>
  <c r="AH8597" i="1"/>
  <c r="AJ8597" i="1" s="1"/>
  <c r="AH10125" i="1"/>
  <c r="AJ10125" i="1" s="1"/>
  <c r="AH6029" i="1"/>
  <c r="AJ6029" i="1" s="1"/>
  <c r="AH9418" i="1"/>
  <c r="AJ9418" i="1" s="1"/>
  <c r="AH8113" i="1"/>
  <c r="AJ8113" i="1" s="1"/>
  <c r="AH10199" i="1"/>
  <c r="AJ10199" i="1" s="1"/>
  <c r="AH9287" i="1"/>
  <c r="AJ9287" i="1" s="1"/>
  <c r="AH10380" i="1"/>
  <c r="AJ10380" i="1" s="1"/>
  <c r="AH8821" i="1"/>
  <c r="AJ8821" i="1" s="1"/>
  <c r="AH10067" i="1"/>
  <c r="AJ10067" i="1" s="1"/>
  <c r="AH6597" i="1"/>
  <c r="AJ6597" i="1" s="1"/>
  <c r="AH5434" i="1"/>
  <c r="AJ5434" i="1" s="1"/>
  <c r="AH8159" i="1"/>
  <c r="AJ8159" i="1" s="1"/>
  <c r="AH4200" i="1"/>
  <c r="AJ4200" i="1" s="1"/>
  <c r="AH4194" i="1"/>
  <c r="AJ4194" i="1" s="1"/>
  <c r="AH5661" i="1"/>
  <c r="AJ5661" i="1" s="1"/>
  <c r="AH5173" i="1"/>
  <c r="AJ5173" i="1" s="1"/>
  <c r="AH6097" i="1"/>
  <c r="AJ6097" i="1" s="1"/>
  <c r="AH5919" i="1"/>
  <c r="AJ5919" i="1" s="1"/>
  <c r="AH6216" i="1"/>
  <c r="AJ6216" i="1" s="1"/>
  <c r="AH10647" i="1"/>
  <c r="AJ10647" i="1" s="1"/>
  <c r="AH6083" i="1"/>
  <c r="AJ6083" i="1" s="1"/>
  <c r="AH10579" i="1"/>
  <c r="AJ10579" i="1" s="1"/>
  <c r="AH7046" i="1"/>
  <c r="AJ7046" i="1" s="1"/>
  <c r="AH5855" i="1"/>
  <c r="AJ5855" i="1" s="1"/>
  <c r="AH5847" i="1"/>
  <c r="AJ5847" i="1" s="1"/>
  <c r="AH7635" i="1"/>
  <c r="AJ7635" i="1" s="1"/>
  <c r="AH5809" i="1"/>
  <c r="AJ5809" i="1" s="1"/>
  <c r="AH8099" i="1"/>
  <c r="AJ8099" i="1" s="1"/>
  <c r="AH7151" i="1"/>
  <c r="AJ7151" i="1" s="1"/>
  <c r="AH4794" i="1"/>
  <c r="AJ4794" i="1" s="1"/>
  <c r="AH9761" i="1"/>
  <c r="AJ9761" i="1" s="1"/>
  <c r="AH10658" i="1"/>
  <c r="AJ10658" i="1" s="1"/>
  <c r="AH6258" i="1"/>
  <c r="AJ6258" i="1" s="1"/>
  <c r="AH7538" i="1"/>
  <c r="AJ7538" i="1" s="1"/>
  <c r="AH8677" i="1"/>
  <c r="AJ8677" i="1" s="1"/>
  <c r="AH4510" i="1"/>
  <c r="AJ4510" i="1" s="1"/>
  <c r="AH4237" i="1"/>
  <c r="AJ4237" i="1" s="1"/>
  <c r="AH4271" i="1"/>
  <c r="AJ4271" i="1" s="1"/>
  <c r="AH4168" i="1"/>
  <c r="AJ4168" i="1" s="1"/>
  <c r="AH3750" i="1"/>
  <c r="AJ3750" i="1" s="1"/>
  <c r="AH3468" i="1"/>
  <c r="AJ3468" i="1" s="1"/>
  <c r="AH3527" i="1"/>
  <c r="AJ3527" i="1" s="1"/>
  <c r="AH3509" i="1"/>
  <c r="AJ3509" i="1" s="1"/>
  <c r="AH4274" i="1"/>
  <c r="AJ4274" i="1" s="1"/>
  <c r="AH4539" i="1"/>
  <c r="AJ4539" i="1" s="1"/>
  <c r="AH4755" i="1"/>
  <c r="AJ4755" i="1" s="1"/>
  <c r="AH7020" i="1"/>
  <c r="AJ7020" i="1" s="1"/>
  <c r="AH7274" i="1"/>
  <c r="AJ7274" i="1" s="1"/>
  <c r="AH4218" i="1"/>
  <c r="AJ4218" i="1" s="1"/>
  <c r="AH9385" i="1"/>
  <c r="AJ9385" i="1" s="1"/>
  <c r="AH6012" i="1"/>
  <c r="AJ6012" i="1" s="1"/>
  <c r="AH4587" i="1"/>
  <c r="AJ4587" i="1" s="1"/>
  <c r="AH4712" i="1"/>
  <c r="AJ4712" i="1" s="1"/>
  <c r="AH5868" i="1"/>
  <c r="AJ5868" i="1" s="1"/>
  <c r="AH9840" i="1"/>
  <c r="AJ9840" i="1" s="1"/>
  <c r="AH10744" i="1"/>
  <c r="AJ10744" i="1" s="1"/>
  <c r="AH3725" i="1"/>
  <c r="AJ3725" i="1" s="1"/>
  <c r="AH6896" i="1"/>
  <c r="AJ6896" i="1" s="1"/>
  <c r="AH3199" i="1"/>
  <c r="AJ3199" i="1" s="1"/>
  <c r="AH3517" i="1"/>
  <c r="AJ3517" i="1" s="1"/>
  <c r="AH8663" i="1"/>
  <c r="AJ8663" i="1" s="1"/>
  <c r="AH9983" i="1"/>
  <c r="AJ9983" i="1" s="1"/>
  <c r="AH8805" i="1"/>
  <c r="AJ8805" i="1" s="1"/>
  <c r="AH3777" i="1"/>
  <c r="AJ3777" i="1" s="1"/>
  <c r="AH4644" i="1"/>
  <c r="AJ4644" i="1" s="1"/>
  <c r="AH10922" i="1"/>
  <c r="AJ10922" i="1" s="1"/>
  <c r="AH5990" i="1"/>
  <c r="AJ5990" i="1" s="1"/>
  <c r="AH3531" i="1"/>
  <c r="AJ3531" i="1" s="1"/>
  <c r="AH6567" i="1"/>
  <c r="AJ6567" i="1" s="1"/>
  <c r="AH6074" i="1"/>
  <c r="AJ6074" i="1" s="1"/>
  <c r="AH4353" i="1"/>
  <c r="AJ4353" i="1" s="1"/>
  <c r="AH4670" i="1"/>
  <c r="AJ4670" i="1" s="1"/>
  <c r="AH5045" i="1"/>
  <c r="AJ5045" i="1" s="1"/>
  <c r="AH11133" i="1"/>
  <c r="AJ11133" i="1" s="1"/>
  <c r="AH6411" i="1"/>
  <c r="AJ6411" i="1" s="1"/>
  <c r="AH10645" i="1"/>
  <c r="AJ10645" i="1" s="1"/>
  <c r="AH7286" i="1"/>
  <c r="AJ7286" i="1" s="1"/>
  <c r="AH5510" i="1"/>
  <c r="AJ5510" i="1" s="1"/>
  <c r="AH11251" i="1"/>
  <c r="AJ11251" i="1" s="1"/>
  <c r="AH5109" i="1"/>
  <c r="AJ5109" i="1" s="1"/>
  <c r="AH5400" i="1"/>
  <c r="AJ5400" i="1" s="1"/>
  <c r="AH9798" i="1"/>
  <c r="AJ9798" i="1" s="1"/>
  <c r="AH10859" i="1"/>
  <c r="AJ10859" i="1" s="1"/>
  <c r="AH4549" i="1"/>
  <c r="AJ4549" i="1" s="1"/>
  <c r="AH3703" i="1"/>
  <c r="AJ3703" i="1" s="1"/>
  <c r="AH10195" i="1"/>
  <c r="AJ10195" i="1" s="1"/>
  <c r="AH11032" i="1"/>
  <c r="AJ11032" i="1" s="1"/>
  <c r="AH8517" i="1"/>
  <c r="AJ8517" i="1" s="1"/>
  <c r="AH6893" i="1"/>
  <c r="AJ6893" i="1" s="1"/>
  <c r="AH6883" i="1"/>
  <c r="AJ6883" i="1" s="1"/>
  <c r="AH10435" i="1"/>
  <c r="AJ10435" i="1" s="1"/>
  <c r="AH6082" i="1"/>
  <c r="AJ6082" i="1" s="1"/>
  <c r="AH8618" i="1"/>
  <c r="AJ8618" i="1" s="1"/>
  <c r="AH4313" i="1"/>
  <c r="AJ4313" i="1" s="1"/>
  <c r="AH4244" i="1"/>
  <c r="AJ4244" i="1" s="1"/>
  <c r="AH4598" i="1"/>
  <c r="AJ4598" i="1" s="1"/>
  <c r="AH5984" i="1"/>
  <c r="AJ5984" i="1" s="1"/>
  <c r="AH5890" i="1"/>
  <c r="AJ5890" i="1" s="1"/>
  <c r="AH6579" i="1"/>
  <c r="AJ6579" i="1" s="1"/>
  <c r="AH5976" i="1"/>
  <c r="AJ5976" i="1" s="1"/>
  <c r="AH5970" i="1"/>
  <c r="AJ5970" i="1" s="1"/>
  <c r="AH5898" i="1"/>
  <c r="AJ5898" i="1" s="1"/>
  <c r="AH4541" i="1"/>
  <c r="AJ4541" i="1" s="1"/>
  <c r="AH4806" i="1"/>
  <c r="AJ4806" i="1" s="1"/>
  <c r="AH5774" i="1"/>
  <c r="AJ5774" i="1" s="1"/>
  <c r="AH9587" i="1"/>
  <c r="AJ9587" i="1" s="1"/>
  <c r="AH9350" i="1"/>
  <c r="AJ9350" i="1" s="1"/>
  <c r="AH4575" i="1"/>
  <c r="AJ4575" i="1" s="1"/>
  <c r="AH4542" i="1"/>
  <c r="AJ4542" i="1" s="1"/>
  <c r="AH3088" i="1"/>
  <c r="AJ3088" i="1" s="1"/>
  <c r="AH3668" i="1"/>
  <c r="AJ3668" i="1" s="1"/>
  <c r="AH9773" i="1"/>
  <c r="AJ9773" i="1" s="1"/>
  <c r="AH4469" i="1"/>
  <c r="AJ4469" i="1" s="1"/>
  <c r="AH2631" i="1"/>
  <c r="AJ2631" i="1" s="1"/>
  <c r="AH2818" i="1"/>
  <c r="AJ2818" i="1" s="1"/>
  <c r="AH3167" i="1"/>
  <c r="AJ3167" i="1" s="1"/>
  <c r="AH4246" i="1"/>
  <c r="AJ4246" i="1" s="1"/>
  <c r="AH2620" i="1"/>
  <c r="AJ2620" i="1" s="1"/>
  <c r="AH5878" i="1"/>
  <c r="AJ5878" i="1" s="1"/>
  <c r="AH5978" i="1"/>
  <c r="AJ5978" i="1" s="1"/>
  <c r="AH5896" i="1"/>
  <c r="AJ5896" i="1" s="1"/>
  <c r="AH10270" i="1"/>
  <c r="AJ10270" i="1" s="1"/>
  <c r="AH4874" i="1"/>
  <c r="AJ4874" i="1" s="1"/>
  <c r="AH6241" i="1"/>
  <c r="AJ6241" i="1" s="1"/>
  <c r="AH3609" i="1"/>
  <c r="AJ3609" i="1" s="1"/>
  <c r="AH3563" i="1"/>
  <c r="AJ3563" i="1" s="1"/>
  <c r="AH3617" i="1"/>
  <c r="AJ3617" i="1" s="1"/>
  <c r="AH3604" i="1"/>
  <c r="AJ3604" i="1" s="1"/>
  <c r="AH6973" i="1"/>
  <c r="AJ6973" i="1" s="1"/>
  <c r="AH9962" i="1"/>
  <c r="AJ9962" i="1" s="1"/>
  <c r="AH10043" i="1"/>
  <c r="AJ10043" i="1" s="1"/>
  <c r="AH7456" i="1"/>
  <c r="AJ7456" i="1" s="1"/>
  <c r="AH3046" i="1"/>
  <c r="AJ3046" i="1" s="1"/>
  <c r="AH4192" i="1"/>
  <c r="AJ4192" i="1" s="1"/>
  <c r="AH6477" i="1"/>
  <c r="AJ6477" i="1" s="1"/>
  <c r="AH10248" i="1"/>
  <c r="AJ10248" i="1" s="1"/>
  <c r="AH3479" i="1"/>
  <c r="AJ3479" i="1" s="1"/>
  <c r="AH5857" i="1"/>
  <c r="AJ5857" i="1" s="1"/>
  <c r="AH6542" i="1"/>
  <c r="AJ6542" i="1" s="1"/>
  <c r="AH9747" i="1"/>
  <c r="AJ9747" i="1" s="1"/>
  <c r="AH6777" i="1"/>
  <c r="AJ6777" i="1" s="1"/>
  <c r="AH10752" i="1"/>
  <c r="AJ10752" i="1" s="1"/>
  <c r="AH3326" i="1"/>
  <c r="AJ3326" i="1" s="1"/>
  <c r="AH3532" i="1"/>
  <c r="AJ3532" i="1" s="1"/>
  <c r="AH4757" i="1"/>
  <c r="AJ4757" i="1" s="1"/>
  <c r="AH8923" i="1"/>
  <c r="AJ8923" i="1" s="1"/>
  <c r="AH6020" i="1"/>
  <c r="AJ6020" i="1" s="1"/>
  <c r="AH7970" i="1"/>
  <c r="AJ7970" i="1" s="1"/>
  <c r="AH7294" i="1"/>
  <c r="AJ7294" i="1" s="1"/>
  <c r="AH3434" i="1"/>
  <c r="AJ3434" i="1" s="1"/>
  <c r="AH9959" i="1"/>
  <c r="AJ9959" i="1" s="1"/>
  <c r="AH7798" i="1"/>
  <c r="AJ7798" i="1" s="1"/>
  <c r="AH8324" i="1"/>
  <c r="AJ8324" i="1" s="1"/>
  <c r="AH6413" i="1"/>
  <c r="AJ6413" i="1" s="1"/>
  <c r="AH2326" i="1"/>
  <c r="AJ2326" i="1" s="1"/>
  <c r="AH5327" i="1"/>
  <c r="AJ5327" i="1" s="1"/>
  <c r="AH7807" i="1"/>
  <c r="AJ7807" i="1" s="1"/>
  <c r="AH3699" i="1"/>
  <c r="AJ3699" i="1" s="1"/>
  <c r="AH8516" i="1"/>
  <c r="AJ8516" i="1" s="1"/>
  <c r="AH9024" i="1"/>
  <c r="AJ9024" i="1" s="1"/>
  <c r="AH10365" i="1"/>
  <c r="AJ10365" i="1" s="1"/>
  <c r="AH6003" i="1"/>
  <c r="AJ6003" i="1" s="1"/>
  <c r="AH6582" i="1"/>
  <c r="AJ6582" i="1" s="1"/>
  <c r="AH4807" i="1"/>
  <c r="AJ4807" i="1" s="1"/>
  <c r="AH7677" i="1"/>
  <c r="AJ7677" i="1" s="1"/>
  <c r="AH10562" i="1"/>
  <c r="AJ10562" i="1" s="1"/>
  <c r="AH7661" i="1"/>
  <c r="AJ7661" i="1" s="1"/>
  <c r="AH10865" i="1"/>
  <c r="AJ10865" i="1" s="1"/>
  <c r="AH10073" i="1"/>
  <c r="AJ10073" i="1" s="1"/>
  <c r="AH10850" i="1"/>
  <c r="AJ10850" i="1" s="1"/>
  <c r="AH11215" i="1"/>
  <c r="AJ11215" i="1" s="1"/>
  <c r="AH7448" i="1"/>
  <c r="AJ7448" i="1" s="1"/>
  <c r="AH3492" i="1"/>
  <c r="AJ3492" i="1" s="1"/>
  <c r="AH5772" i="1"/>
  <c r="AJ5772" i="1" s="1"/>
  <c r="AH7450" i="1"/>
  <c r="AJ7450" i="1" s="1"/>
  <c r="AH8708" i="1"/>
  <c r="AJ8708" i="1" s="1"/>
  <c r="AH8290" i="1"/>
  <c r="AJ8290" i="1" s="1"/>
  <c r="AH10667" i="1"/>
  <c r="AJ10667" i="1" s="1"/>
  <c r="AH4717" i="1"/>
  <c r="AJ4717" i="1" s="1"/>
  <c r="AH8711" i="1"/>
  <c r="AJ8711" i="1" s="1"/>
  <c r="AH8329" i="1"/>
  <c r="AJ8329" i="1" s="1"/>
  <c r="AH10451" i="1"/>
  <c r="AJ10451" i="1" s="1"/>
  <c r="AH8194" i="1"/>
  <c r="AJ8194" i="1" s="1"/>
  <c r="AH4224" i="1"/>
  <c r="AJ4224" i="1" s="1"/>
  <c r="AH9149" i="1"/>
  <c r="AJ9149" i="1" s="1"/>
  <c r="AH8797" i="1"/>
  <c r="AJ8797" i="1" s="1"/>
  <c r="AH10791" i="1"/>
  <c r="AJ10791" i="1" s="1"/>
  <c r="AH8505" i="1"/>
  <c r="AJ8505" i="1" s="1"/>
  <c r="AH10188" i="1"/>
  <c r="AJ10188" i="1" s="1"/>
  <c r="AH9388" i="1"/>
  <c r="AJ9388" i="1" s="1"/>
  <c r="AH6912" i="1"/>
  <c r="AJ6912" i="1" s="1"/>
  <c r="AH8706" i="1"/>
  <c r="AJ8706" i="1" s="1"/>
  <c r="AH9577" i="1"/>
  <c r="AJ9577" i="1" s="1"/>
  <c r="AH6519" i="1"/>
  <c r="AJ6519" i="1" s="1"/>
  <c r="AH6533" i="1"/>
  <c r="AJ6533" i="1" s="1"/>
  <c r="AH6370" i="1"/>
  <c r="AJ6370" i="1" s="1"/>
  <c r="AH6525" i="1"/>
  <c r="AJ6525" i="1" s="1"/>
  <c r="AH3814" i="1"/>
  <c r="AJ3814" i="1" s="1"/>
  <c r="AH9387" i="1"/>
  <c r="AJ9387" i="1" s="1"/>
  <c r="AH7390" i="1"/>
  <c r="AJ7390" i="1" s="1"/>
  <c r="AH6399" i="1"/>
  <c r="AJ6399" i="1" s="1"/>
  <c r="AH8635" i="1"/>
  <c r="AJ8635" i="1" s="1"/>
  <c r="AH9701" i="1"/>
  <c r="AJ9701" i="1" s="1"/>
  <c r="AH7583" i="1"/>
  <c r="AJ7583" i="1" s="1"/>
  <c r="AH9330" i="1"/>
  <c r="AJ9330" i="1" s="1"/>
  <c r="AH6990" i="1"/>
  <c r="AJ6990" i="1" s="1"/>
  <c r="AH7378" i="1"/>
  <c r="AJ7378" i="1" s="1"/>
  <c r="AH10868" i="1"/>
  <c r="AJ10868" i="1" s="1"/>
  <c r="AH9596" i="1"/>
  <c r="AJ9596" i="1" s="1"/>
  <c r="AH5653" i="1"/>
  <c r="AJ5653" i="1" s="1"/>
  <c r="AH9109" i="1"/>
  <c r="AJ9109" i="1" s="1"/>
  <c r="AH8829" i="1"/>
  <c r="AJ8829" i="1" s="1"/>
  <c r="AH7464" i="1"/>
  <c r="AJ7464" i="1" s="1"/>
  <c r="AH5276" i="1"/>
  <c r="AJ5276" i="1" s="1"/>
  <c r="AH6660" i="1"/>
  <c r="AJ6660" i="1" s="1"/>
  <c r="AH6668" i="1"/>
  <c r="AJ6668" i="1" s="1"/>
  <c r="AH7204" i="1"/>
  <c r="AJ7204" i="1" s="1"/>
  <c r="AH7044" i="1"/>
  <c r="AJ7044" i="1" s="1"/>
  <c r="AH9305" i="1"/>
  <c r="AJ9305" i="1" s="1"/>
  <c r="AH5296" i="1"/>
  <c r="AJ5296" i="1" s="1"/>
  <c r="AH5285" i="1"/>
  <c r="AJ5285" i="1" s="1"/>
  <c r="AH9541" i="1"/>
  <c r="AJ9541" i="1" s="1"/>
  <c r="AH10182" i="1"/>
  <c r="AJ10182" i="1" s="1"/>
  <c r="AH7025" i="1"/>
  <c r="AJ7025" i="1" s="1"/>
  <c r="AH2896" i="1"/>
  <c r="AJ2896" i="1" s="1"/>
  <c r="AH7252" i="1"/>
  <c r="AJ7252" i="1" s="1"/>
  <c r="AH7769" i="1"/>
  <c r="AJ7769" i="1" s="1"/>
  <c r="AH4773" i="1"/>
  <c r="AJ4773" i="1" s="1"/>
  <c r="AH10416" i="1"/>
  <c r="AJ10416" i="1" s="1"/>
  <c r="AH3796" i="1"/>
  <c r="AJ3796" i="1" s="1"/>
  <c r="AH11105" i="1"/>
  <c r="AJ11105" i="1" s="1"/>
  <c r="AH3776" i="1"/>
  <c r="AJ3776" i="1" s="1"/>
  <c r="AH2036" i="1"/>
  <c r="AJ2036" i="1" s="1"/>
  <c r="AH6679" i="1"/>
  <c r="AJ6679" i="1" s="1"/>
  <c r="AH6692" i="1"/>
  <c r="AJ6692" i="1" s="1"/>
  <c r="AH3274" i="1"/>
  <c r="AJ3274" i="1" s="1"/>
  <c r="AH6703" i="1"/>
  <c r="AJ6703" i="1" s="1"/>
  <c r="AH6706" i="1"/>
  <c r="AJ6706" i="1" s="1"/>
  <c r="AH3791" i="1"/>
  <c r="AJ3791" i="1" s="1"/>
  <c r="AH10123" i="1"/>
  <c r="AJ10123" i="1" s="1"/>
  <c r="AH2418" i="1"/>
  <c r="AJ2418" i="1" s="1"/>
  <c r="AH2156" i="1"/>
  <c r="AJ2156" i="1" s="1"/>
  <c r="AH8090" i="1"/>
  <c r="AJ8090" i="1" s="1"/>
  <c r="AH6747" i="1"/>
  <c r="AJ6747" i="1" s="1"/>
  <c r="AH2368" i="1"/>
  <c r="AJ2368" i="1" s="1"/>
  <c r="AH3230" i="1"/>
  <c r="AJ3230" i="1" s="1"/>
  <c r="AH9550" i="1"/>
  <c r="AJ9550" i="1" s="1"/>
  <c r="AH3493" i="1"/>
  <c r="AJ3493" i="1" s="1"/>
  <c r="AH10683" i="1"/>
  <c r="AJ10683" i="1" s="1"/>
  <c r="AH7234" i="1"/>
  <c r="AJ7234" i="1" s="1"/>
  <c r="AH5307" i="1"/>
  <c r="AJ5307" i="1" s="1"/>
  <c r="AH3460" i="1"/>
  <c r="AJ3460" i="1" s="1"/>
  <c r="AH3473" i="1"/>
  <c r="AJ3473" i="1" s="1"/>
  <c r="AH10690" i="1"/>
  <c r="AJ10690" i="1" s="1"/>
  <c r="AH5423" i="1"/>
  <c r="AJ5423" i="1" s="1"/>
  <c r="AH9457" i="1"/>
  <c r="AJ9457" i="1" s="1"/>
  <c r="AH9456" i="1"/>
  <c r="AJ9456" i="1" s="1"/>
  <c r="AH9611" i="1"/>
  <c r="AJ9611" i="1" s="1"/>
  <c r="AH5353" i="1"/>
  <c r="AJ5353" i="1" s="1"/>
  <c r="AH7520" i="1"/>
  <c r="AJ7520" i="1" s="1"/>
  <c r="AH10088" i="1"/>
  <c r="AJ10088" i="1" s="1"/>
  <c r="AH3330" i="1"/>
  <c r="AJ3330" i="1" s="1"/>
  <c r="AH8065" i="1"/>
  <c r="AJ8065" i="1" s="1"/>
  <c r="AH6484" i="1"/>
  <c r="AJ6484" i="1" s="1"/>
  <c r="AH8267" i="1"/>
  <c r="AJ8267" i="1" s="1"/>
  <c r="AH9137" i="1"/>
  <c r="AJ9137" i="1" s="1"/>
  <c r="AH10895" i="1"/>
  <c r="AJ10895" i="1" s="1"/>
  <c r="AH8269" i="1"/>
  <c r="AJ8269" i="1" s="1"/>
  <c r="AH8238" i="1"/>
  <c r="AJ8238" i="1" s="1"/>
  <c r="AH8257" i="1"/>
  <c r="AJ8257" i="1" s="1"/>
  <c r="AH9476" i="1"/>
  <c r="AJ9476" i="1" s="1"/>
  <c r="AH2847" i="1"/>
  <c r="AJ2847" i="1" s="1"/>
  <c r="AH7124" i="1"/>
  <c r="AJ7124" i="1" s="1"/>
  <c r="AH3263" i="1"/>
  <c r="AJ3263" i="1" s="1"/>
  <c r="AH2810" i="1"/>
  <c r="AJ2810" i="1" s="1"/>
  <c r="AH3775" i="1"/>
  <c r="AJ3775" i="1" s="1"/>
  <c r="AH6804" i="1"/>
  <c r="AJ6804" i="1" s="1"/>
  <c r="AH6714" i="1"/>
  <c r="AJ6714" i="1" s="1"/>
  <c r="AH6716" i="1"/>
  <c r="AJ6716" i="1" s="1"/>
  <c r="AH11308" i="1"/>
  <c r="AJ11308" i="1" s="1"/>
  <c r="AH8249" i="1"/>
  <c r="AJ8249" i="1" s="1"/>
  <c r="AH6721" i="1"/>
  <c r="AJ6721" i="1" s="1"/>
  <c r="AH6750" i="1"/>
  <c r="AJ6750" i="1" s="1"/>
  <c r="AH8079" i="1"/>
  <c r="AJ8079" i="1" s="1"/>
  <c r="AH9207" i="1"/>
  <c r="AJ9207" i="1" s="1"/>
  <c r="AH7247" i="1"/>
  <c r="AJ7247" i="1" s="1"/>
  <c r="AH7053" i="1"/>
  <c r="AJ7053" i="1" s="1"/>
  <c r="AH7058" i="1"/>
  <c r="AJ7058" i="1" s="1"/>
  <c r="AH7080" i="1"/>
  <c r="AJ7080" i="1" s="1"/>
  <c r="AH4488" i="1"/>
  <c r="AJ4488" i="1" s="1"/>
  <c r="AH7638" i="1"/>
  <c r="AJ7638" i="1" s="1"/>
  <c r="AH9743" i="1"/>
  <c r="AJ9743" i="1" s="1"/>
  <c r="AH9202" i="1"/>
  <c r="AJ9202" i="1" s="1"/>
  <c r="AH6863" i="1"/>
  <c r="AJ6863" i="1" s="1"/>
  <c r="AH6856" i="1"/>
  <c r="AJ6856" i="1" s="1"/>
  <c r="AH2271" i="1"/>
  <c r="AJ2271" i="1" s="1"/>
  <c r="AH5828" i="1"/>
  <c r="AJ5828" i="1" s="1"/>
  <c r="AH4310" i="1"/>
  <c r="AJ4310" i="1" s="1"/>
  <c r="AH2172" i="1"/>
  <c r="AJ2172" i="1" s="1"/>
  <c r="AH2374" i="1"/>
  <c r="AJ2374" i="1" s="1"/>
  <c r="AH2384" i="1"/>
  <c r="AJ2384" i="1" s="1"/>
  <c r="AH2287" i="1"/>
  <c r="AJ2287" i="1" s="1"/>
  <c r="AH2299" i="1"/>
  <c r="AJ2299" i="1" s="1"/>
  <c r="AH2182" i="1"/>
  <c r="AJ2182" i="1" s="1"/>
  <c r="AH5647" i="1"/>
  <c r="AJ5647" i="1" s="1"/>
  <c r="AH5692" i="1"/>
  <c r="AJ5692" i="1" s="1"/>
  <c r="AH2391" i="1"/>
  <c r="AJ2391" i="1" s="1"/>
  <c r="AH2338" i="1"/>
  <c r="AJ2338" i="1" s="1"/>
  <c r="AH2342" i="1"/>
  <c r="AJ2342" i="1" s="1"/>
  <c r="AH2268" i="1"/>
  <c r="AJ2268" i="1" s="1"/>
  <c r="AH2362" i="1"/>
  <c r="AJ2362" i="1" s="1"/>
  <c r="AH2170" i="1"/>
  <c r="AJ2170" i="1" s="1"/>
  <c r="AH2431" i="1"/>
  <c r="AJ2431" i="1" s="1"/>
  <c r="AH7907" i="1"/>
  <c r="AJ7907" i="1" s="1"/>
  <c r="AH7920" i="1"/>
  <c r="AJ7920" i="1" s="1"/>
  <c r="AH8245" i="1"/>
  <c r="AJ8245" i="1" s="1"/>
  <c r="AH11271" i="1"/>
  <c r="AJ11271" i="1" s="1"/>
  <c r="AH9346" i="1"/>
  <c r="AJ9346" i="1" s="1"/>
  <c r="AH6180" i="1"/>
  <c r="AJ6180" i="1" s="1"/>
  <c r="AH6600" i="1"/>
  <c r="AJ6600" i="1" s="1"/>
  <c r="AH9887" i="1"/>
  <c r="AJ9887" i="1" s="1"/>
  <c r="AH7263" i="1"/>
  <c r="AJ7263" i="1" s="1"/>
  <c r="AH6757" i="1"/>
  <c r="AJ6757" i="1" s="1"/>
  <c r="AH10011" i="1"/>
  <c r="AJ10011" i="1" s="1"/>
  <c r="AH3418" i="1"/>
  <c r="AJ3418" i="1" s="1"/>
  <c r="AH9504" i="1"/>
  <c r="AJ9504" i="1" s="1"/>
  <c r="AH9554" i="1"/>
  <c r="AJ9554" i="1" s="1"/>
  <c r="AH9193" i="1"/>
  <c r="AJ9193" i="1" s="1"/>
  <c r="AH8796" i="1"/>
  <c r="AJ8796" i="1" s="1"/>
  <c r="AH4809" i="1"/>
  <c r="AJ4809" i="1" s="1"/>
  <c r="AH3688" i="1"/>
  <c r="AJ3688" i="1" s="1"/>
  <c r="AH10408" i="1"/>
  <c r="AJ10408" i="1" s="1"/>
  <c r="AH6770" i="1"/>
  <c r="AJ6770" i="1" s="1"/>
  <c r="AH6781" i="1"/>
  <c r="AJ6781" i="1" s="1"/>
  <c r="AH6776" i="1"/>
  <c r="AJ6776" i="1" s="1"/>
  <c r="AH8212" i="1"/>
  <c r="AJ8212" i="1" s="1"/>
  <c r="AH2962" i="1"/>
  <c r="AJ2962" i="1" s="1"/>
  <c r="AH2736" i="1"/>
  <c r="AJ2736" i="1" s="1"/>
  <c r="AH11171" i="1"/>
  <c r="AJ11171" i="1" s="1"/>
  <c r="AH11170" i="1"/>
  <c r="AJ11170" i="1" s="1"/>
  <c r="AH11164" i="1"/>
  <c r="AJ11164" i="1" s="1"/>
  <c r="AH11252" i="1"/>
  <c r="AJ11252" i="1" s="1"/>
  <c r="AH11027" i="1"/>
  <c r="AJ11027" i="1" s="1"/>
  <c r="AH11023" i="1"/>
  <c r="AJ11023" i="1" s="1"/>
  <c r="AH9360" i="1"/>
  <c r="AJ9360" i="1" s="1"/>
  <c r="AH2530" i="1"/>
  <c r="AJ2530" i="1" s="1"/>
  <c r="AH9805" i="1"/>
  <c r="AJ9805" i="1" s="1"/>
  <c r="AH2187" i="1"/>
  <c r="AJ2187" i="1" s="1"/>
  <c r="AH9435" i="1"/>
  <c r="AJ9435" i="1" s="1"/>
  <c r="AH3621" i="1"/>
  <c r="AJ3621" i="1" s="1"/>
  <c r="AH3603" i="1"/>
  <c r="AJ3603" i="1" s="1"/>
  <c r="AH3595" i="1"/>
  <c r="AJ3595" i="1" s="1"/>
  <c r="AH3636" i="1"/>
  <c r="AJ3636" i="1" s="1"/>
  <c r="AH6756" i="1"/>
  <c r="AJ6756" i="1" s="1"/>
  <c r="AH3774" i="1"/>
  <c r="AJ3774" i="1" s="1"/>
  <c r="AH3579" i="1"/>
  <c r="AJ3579" i="1" s="1"/>
  <c r="AH3611" i="1"/>
  <c r="AJ3611" i="1" s="1"/>
  <c r="AH3755" i="1"/>
  <c r="AJ3755" i="1" s="1"/>
  <c r="AH10095" i="1"/>
  <c r="AJ10095" i="1" s="1"/>
  <c r="AH6978" i="1"/>
  <c r="AJ6978" i="1" s="1"/>
  <c r="AH6965" i="1"/>
  <c r="AJ6965" i="1" s="1"/>
  <c r="AH6440" i="1"/>
  <c r="AJ6440" i="1" s="1"/>
  <c r="AH9956" i="1"/>
  <c r="AJ9956" i="1" s="1"/>
  <c r="AH3122" i="1"/>
  <c r="AJ3122" i="1" s="1"/>
  <c r="AH3119" i="1"/>
  <c r="AJ3119" i="1" s="1"/>
  <c r="AH9705" i="1"/>
  <c r="AJ9705" i="1" s="1"/>
  <c r="AH6599" i="1"/>
  <c r="AJ6599" i="1" s="1"/>
  <c r="AH9316" i="1"/>
  <c r="AJ9316" i="1" s="1"/>
  <c r="AH7165" i="1"/>
  <c r="AJ7165" i="1" s="1"/>
  <c r="AH9906" i="1"/>
  <c r="AJ9906" i="1" s="1"/>
  <c r="AH10078" i="1"/>
  <c r="AJ10078" i="1" s="1"/>
  <c r="AH6596" i="1"/>
  <c r="AJ6596" i="1" s="1"/>
  <c r="AH4724" i="1"/>
  <c r="AJ4724" i="1" s="1"/>
  <c r="AH5656" i="1"/>
  <c r="AJ5656" i="1" s="1"/>
  <c r="AH5181" i="1"/>
  <c r="AJ5181" i="1" s="1"/>
  <c r="AH5189" i="1"/>
  <c r="AJ5189" i="1" s="1"/>
  <c r="AH6161" i="1"/>
  <c r="AJ6161" i="1" s="1"/>
  <c r="AH9466" i="1"/>
  <c r="AJ9466" i="1" s="1"/>
  <c r="AH4928" i="1"/>
  <c r="AJ4928" i="1" s="1"/>
  <c r="AH10274" i="1"/>
  <c r="AJ10274" i="1" s="1"/>
  <c r="AH2250" i="1"/>
  <c r="AJ2250" i="1" s="1"/>
  <c r="AH3533" i="1"/>
  <c r="AJ3533" i="1" s="1"/>
  <c r="AH3448" i="1"/>
  <c r="AJ3448" i="1" s="1"/>
  <c r="AH4848" i="1"/>
  <c r="AJ4848" i="1" s="1"/>
  <c r="AH8218" i="1"/>
  <c r="AJ8218" i="1" s="1"/>
  <c r="AH5856" i="1"/>
  <c r="AJ5856" i="1" s="1"/>
  <c r="AH5848" i="1"/>
  <c r="AJ5848" i="1" s="1"/>
  <c r="AH7848" i="1"/>
  <c r="AJ7848" i="1" s="1"/>
  <c r="AH7819" i="1"/>
  <c r="AJ7819" i="1" s="1"/>
  <c r="AH6279" i="1"/>
  <c r="AJ6279" i="1" s="1"/>
  <c r="AH6775" i="1"/>
  <c r="AJ6775" i="1" s="1"/>
  <c r="AH9759" i="1"/>
  <c r="AJ9759" i="1" s="1"/>
  <c r="AH4434" i="1"/>
  <c r="AJ4434" i="1" s="1"/>
  <c r="AH10750" i="1"/>
  <c r="AJ10750" i="1" s="1"/>
  <c r="AH7586" i="1"/>
  <c r="AJ7586" i="1" s="1"/>
  <c r="AH7293" i="1"/>
  <c r="AJ7293" i="1" s="1"/>
  <c r="AH3322" i="1"/>
  <c r="AJ3322" i="1" s="1"/>
  <c r="AH9377" i="1"/>
  <c r="AJ9377" i="1" s="1"/>
  <c r="AH4175" i="1"/>
  <c r="AJ4175" i="1" s="1"/>
  <c r="AH3481" i="1"/>
  <c r="AJ3481" i="1" s="1"/>
  <c r="AH3512" i="1"/>
  <c r="AJ3512" i="1" s="1"/>
  <c r="AH8287" i="1"/>
  <c r="AJ8287" i="1" s="1"/>
  <c r="AH4268" i="1"/>
  <c r="AJ4268" i="1" s="1"/>
  <c r="AH4496" i="1"/>
  <c r="AJ4496" i="1" s="1"/>
  <c r="AH4499" i="1"/>
  <c r="AJ4499" i="1" s="1"/>
  <c r="AH6647" i="1"/>
  <c r="AJ6647" i="1" s="1"/>
  <c r="AH7278" i="1"/>
  <c r="AJ7278" i="1" s="1"/>
  <c r="AH4220" i="1"/>
  <c r="AJ4220" i="1" s="1"/>
  <c r="AH7357" i="1"/>
  <c r="AJ7357" i="1" s="1"/>
  <c r="AH5972" i="1"/>
  <c r="AJ5972" i="1" s="1"/>
  <c r="AH11084" i="1"/>
  <c r="AJ11084" i="1" s="1"/>
  <c r="AH9931" i="1"/>
  <c r="AJ9931" i="1" s="1"/>
  <c r="AH5935" i="1"/>
  <c r="AJ5935" i="1" s="1"/>
  <c r="AH5983" i="1"/>
  <c r="AJ5983" i="1" s="1"/>
  <c r="AH8307" i="1"/>
  <c r="AJ8307" i="1" s="1"/>
  <c r="AH2758" i="1"/>
  <c r="AJ2758" i="1" s="1"/>
  <c r="AH7949" i="1"/>
  <c r="AJ7949" i="1" s="1"/>
  <c r="AH10749" i="1"/>
  <c r="AJ10749" i="1" s="1"/>
  <c r="AH8784" i="1"/>
  <c r="AJ8784" i="1" s="1"/>
  <c r="AH3462" i="1"/>
  <c r="AJ3462" i="1" s="1"/>
  <c r="AH3207" i="1"/>
  <c r="AJ3207" i="1" s="1"/>
  <c r="AH3519" i="1"/>
  <c r="AJ3519" i="1" s="1"/>
  <c r="AH8662" i="1"/>
  <c r="AJ8662" i="1" s="1"/>
  <c r="AH7893" i="1"/>
  <c r="AJ7893" i="1" s="1"/>
  <c r="AH4258" i="1"/>
  <c r="AJ4258" i="1" s="1"/>
  <c r="AH3116" i="1"/>
  <c r="AJ3116" i="1" s="1"/>
  <c r="AH5003" i="1"/>
  <c r="AJ5003" i="1" s="1"/>
  <c r="AH4650" i="1"/>
  <c r="AJ4650" i="1" s="1"/>
  <c r="AH10239" i="1"/>
  <c r="AJ10239" i="1" s="1"/>
  <c r="AH10911" i="1"/>
  <c r="AJ10911" i="1" s="1"/>
  <c r="AH6070" i="1"/>
  <c r="AJ6070" i="1" s="1"/>
  <c r="AH6561" i="1"/>
  <c r="AJ6561" i="1" s="1"/>
  <c r="AH3727" i="1"/>
  <c r="AJ3727" i="1" s="1"/>
  <c r="AH9440" i="1"/>
  <c r="AJ9440" i="1" s="1"/>
  <c r="AH4669" i="1"/>
  <c r="AJ4669" i="1" s="1"/>
  <c r="AH4664" i="1"/>
  <c r="AJ4664" i="1" s="1"/>
  <c r="AH2975" i="1"/>
  <c r="AJ2975" i="1" s="1"/>
  <c r="AH9447" i="1"/>
  <c r="AJ9447" i="1" s="1"/>
  <c r="AH6085" i="1"/>
  <c r="AJ6085" i="1" s="1"/>
  <c r="AH6002" i="1"/>
  <c r="AJ6002" i="1" s="1"/>
  <c r="AH9808" i="1"/>
  <c r="AJ9808" i="1" s="1"/>
  <c r="AH4677" i="1"/>
  <c r="AJ4677" i="1" s="1"/>
  <c r="AH9753" i="1"/>
  <c r="AJ9753" i="1" s="1"/>
  <c r="AH5131" i="1"/>
  <c r="AJ5131" i="1" s="1"/>
  <c r="AH11237" i="1"/>
  <c r="AJ11237" i="1" s="1"/>
  <c r="AH5153" i="1"/>
  <c r="AJ5153" i="1" s="1"/>
  <c r="AH4282" i="1"/>
  <c r="AJ4282" i="1" s="1"/>
  <c r="AH10085" i="1"/>
  <c r="AJ10085" i="1" s="1"/>
  <c r="AH3675" i="1"/>
  <c r="AJ3675" i="1" s="1"/>
  <c r="AH9018" i="1"/>
  <c r="AJ9018" i="1" s="1"/>
  <c r="AH8698" i="1"/>
  <c r="AJ8698" i="1" s="1"/>
  <c r="AH4597" i="1"/>
  <c r="AJ4597" i="1" s="1"/>
  <c r="AH4602" i="1"/>
  <c r="AJ4602" i="1" s="1"/>
  <c r="AH8733" i="1"/>
  <c r="AJ8733" i="1" s="1"/>
  <c r="AH5886" i="1"/>
  <c r="AJ5886" i="1" s="1"/>
  <c r="AH3624" i="1"/>
  <c r="AJ3624" i="1" s="1"/>
  <c r="AH3600" i="1"/>
  <c r="AJ3600" i="1" s="1"/>
  <c r="AH3806" i="1"/>
  <c r="AJ3806" i="1" s="1"/>
  <c r="AH8693" i="1"/>
  <c r="AJ8693" i="1" s="1"/>
  <c r="AH7023" i="1"/>
  <c r="AJ7023" i="1" s="1"/>
  <c r="AH9463" i="1"/>
  <c r="AJ9463" i="1" s="1"/>
  <c r="AH9353" i="1"/>
  <c r="AJ9353" i="1" s="1"/>
  <c r="AH9520" i="1"/>
  <c r="AJ9520" i="1" s="1"/>
  <c r="AH5222" i="1"/>
  <c r="AJ5222" i="1" s="1"/>
  <c r="AH6460" i="1"/>
  <c r="AJ6460" i="1" s="1"/>
  <c r="AH6214" i="1"/>
  <c r="AJ6214" i="1" s="1"/>
  <c r="AH9602" i="1"/>
  <c r="AJ9602" i="1" s="1"/>
  <c r="AH3497" i="1"/>
  <c r="AJ3497" i="1" s="1"/>
  <c r="AH5849" i="1"/>
  <c r="AJ5849" i="1" s="1"/>
  <c r="AH3762" i="1"/>
  <c r="AJ3762" i="1" s="1"/>
  <c r="AH8096" i="1"/>
  <c r="AJ8096" i="1" s="1"/>
  <c r="AH10932" i="1"/>
  <c r="AJ10932" i="1" s="1"/>
  <c r="AH9448" i="1"/>
  <c r="AJ9448" i="1" s="1"/>
  <c r="AH3518" i="1"/>
  <c r="AJ3518" i="1" s="1"/>
  <c r="AH7435" i="1"/>
  <c r="AJ7435" i="1" s="1"/>
  <c r="AH6010" i="1"/>
  <c r="AJ6010" i="1" s="1"/>
  <c r="AH5871" i="1"/>
  <c r="AJ5871" i="1" s="1"/>
  <c r="AH6558" i="1"/>
  <c r="AJ6558" i="1" s="1"/>
  <c r="AH8023" i="1"/>
  <c r="AJ8023" i="1" s="1"/>
  <c r="AH9734" i="1"/>
  <c r="AJ9734" i="1" s="1"/>
  <c r="AH7250" i="1"/>
  <c r="AJ7250" i="1" s="1"/>
  <c r="AH9016" i="1"/>
  <c r="AJ9016" i="1" s="1"/>
  <c r="AH4750" i="1"/>
  <c r="AJ4750" i="1" s="1"/>
  <c r="AH6578" i="1"/>
  <c r="AJ6578" i="1" s="1"/>
  <c r="AH5975" i="1"/>
  <c r="AJ5975" i="1" s="1"/>
  <c r="AH7340" i="1"/>
  <c r="AJ7340" i="1" s="1"/>
  <c r="AH8052" i="1"/>
  <c r="AJ8052" i="1" s="1"/>
  <c r="AH6489" i="1"/>
  <c r="AJ6489" i="1" s="1"/>
  <c r="AH8489" i="1"/>
  <c r="AJ8489" i="1" s="1"/>
  <c r="AH8495" i="1"/>
  <c r="AJ8495" i="1" s="1"/>
  <c r="AH9132" i="1"/>
  <c r="AJ9132" i="1" s="1"/>
  <c r="AH3036" i="1"/>
  <c r="AJ3036" i="1" s="1"/>
  <c r="AH8247" i="1"/>
  <c r="AJ8247" i="1" s="1"/>
  <c r="AH9120" i="1"/>
  <c r="AJ9120" i="1" s="1"/>
  <c r="AH5603" i="1"/>
  <c r="AJ5603" i="1" s="1"/>
  <c r="AH2914" i="1"/>
  <c r="AJ2914" i="1" s="1"/>
  <c r="AH6766" i="1"/>
  <c r="AJ6766" i="1" s="1"/>
  <c r="AH7129" i="1"/>
  <c r="AJ7129" i="1" s="1"/>
  <c r="AH6726" i="1"/>
  <c r="AJ6726" i="1" s="1"/>
  <c r="AH6718" i="1"/>
  <c r="AJ6718" i="1" s="1"/>
  <c r="AH11166" i="1"/>
  <c r="AJ11166" i="1" s="1"/>
  <c r="AH8061" i="1"/>
  <c r="AJ8061" i="1" s="1"/>
  <c r="AH8503" i="1"/>
  <c r="AJ8503" i="1" s="1"/>
  <c r="AH6715" i="1"/>
  <c r="AJ6715" i="1" s="1"/>
  <c r="AH6653" i="1"/>
  <c r="AJ6653" i="1" s="1"/>
  <c r="AH3283" i="1"/>
  <c r="AJ3283" i="1" s="1"/>
  <c r="AH9265" i="1"/>
  <c r="AJ9265" i="1" s="1"/>
  <c r="AH9250" i="1"/>
  <c r="AJ9250" i="1" s="1"/>
  <c r="AH8075" i="1"/>
  <c r="AJ8075" i="1" s="1"/>
  <c r="AH8630" i="1"/>
  <c r="AJ8630" i="1" s="1"/>
  <c r="AH8137" i="1"/>
  <c r="AJ8137" i="1" s="1"/>
  <c r="AH7069" i="1"/>
  <c r="AJ7069" i="1" s="1"/>
  <c r="AH7061" i="1"/>
  <c r="AJ7061" i="1" s="1"/>
  <c r="AH4441" i="1"/>
  <c r="AJ4441" i="1" s="1"/>
  <c r="AH7643" i="1"/>
  <c r="AJ7643" i="1" s="1"/>
  <c r="AH7402" i="1"/>
  <c r="AJ7402" i="1" s="1"/>
  <c r="AH8463" i="1"/>
  <c r="AJ8463" i="1" s="1"/>
  <c r="AH9203" i="1"/>
  <c r="AJ9203" i="1" s="1"/>
  <c r="AH6855" i="1"/>
  <c r="AJ6855" i="1" s="1"/>
  <c r="AH6873" i="1"/>
  <c r="AJ6873" i="1" s="1"/>
  <c r="AH2306" i="1"/>
  <c r="AJ2306" i="1" s="1"/>
  <c r="AH5824" i="1"/>
  <c r="AJ5824" i="1" s="1"/>
  <c r="AH5825" i="1"/>
  <c r="AJ5825" i="1" s="1"/>
  <c r="AH4311" i="1"/>
  <c r="AJ4311" i="1" s="1"/>
  <c r="AH2375" i="1"/>
  <c r="AJ2375" i="1" s="1"/>
  <c r="AH2288" i="1"/>
  <c r="AJ2288" i="1" s="1"/>
  <c r="AH4317" i="1"/>
  <c r="AJ4317" i="1" s="1"/>
  <c r="AH5317" i="1"/>
  <c r="AJ5317" i="1" s="1"/>
  <c r="AH5669" i="1"/>
  <c r="AJ5669" i="1" s="1"/>
  <c r="AH2251" i="1"/>
  <c r="AJ2251" i="1" s="1"/>
  <c r="AH2343" i="1"/>
  <c r="AJ2343" i="1" s="1"/>
  <c r="AH2336" i="1"/>
  <c r="AJ2336" i="1" s="1"/>
  <c r="AH2363" i="1"/>
  <c r="AJ2363" i="1" s="1"/>
  <c r="AH7403" i="1"/>
  <c r="AJ7403" i="1" s="1"/>
  <c r="AH7405" i="1"/>
  <c r="AJ7405" i="1" s="1"/>
  <c r="AH4276" i="1"/>
  <c r="AJ4276" i="1" s="1"/>
  <c r="AH5012" i="1"/>
  <c r="AJ5012" i="1" s="1"/>
  <c r="AH7284" i="1"/>
  <c r="AJ7284" i="1" s="1"/>
  <c r="AH9390" i="1"/>
  <c r="AJ9390" i="1" s="1"/>
  <c r="AH3058" i="1"/>
  <c r="AJ3058" i="1" s="1"/>
  <c r="AH8847" i="1"/>
  <c r="AJ8847" i="1" s="1"/>
  <c r="AH4443" i="1"/>
  <c r="AJ4443" i="1" s="1"/>
  <c r="AH9987" i="1"/>
  <c r="AJ9987" i="1" s="1"/>
  <c r="AH10000" i="1"/>
  <c r="AJ10000" i="1" s="1"/>
  <c r="AH10014" i="1"/>
  <c r="AJ10014" i="1" s="1"/>
  <c r="AH7415" i="1"/>
  <c r="AJ7415" i="1" s="1"/>
  <c r="AH7128" i="1"/>
  <c r="AJ7128" i="1" s="1"/>
  <c r="AH3561" i="1"/>
  <c r="AJ3561" i="1" s="1"/>
  <c r="AH9564" i="1"/>
  <c r="AJ9564" i="1" s="1"/>
  <c r="AH10063" i="1"/>
  <c r="AJ10063" i="1" s="1"/>
  <c r="AH9194" i="1"/>
  <c r="AJ9194" i="1" s="1"/>
  <c r="AH7184" i="1"/>
  <c r="AJ7184" i="1" s="1"/>
  <c r="AH10902" i="1"/>
  <c r="AJ10902" i="1" s="1"/>
  <c r="AH3689" i="1"/>
  <c r="AJ3689" i="1" s="1"/>
  <c r="AH6900" i="1"/>
  <c r="AJ6900" i="1" s="1"/>
  <c r="AH6782" i="1"/>
  <c r="AJ6782" i="1" s="1"/>
  <c r="AH6847" i="1"/>
  <c r="AJ6847" i="1" s="1"/>
  <c r="AH8268" i="1"/>
  <c r="AJ8268" i="1" s="1"/>
  <c r="AH2560" i="1"/>
  <c r="AJ2560" i="1" s="1"/>
  <c r="AH11147" i="1"/>
  <c r="AJ11147" i="1" s="1"/>
  <c r="AH11153" i="1"/>
  <c r="AJ11153" i="1" s="1"/>
  <c r="AH11256" i="1"/>
  <c r="AJ11256" i="1" s="1"/>
  <c r="AH11185" i="1"/>
  <c r="AJ11185" i="1" s="1"/>
  <c r="AH11258" i="1"/>
  <c r="AJ11258" i="1" s="1"/>
  <c r="AH11229" i="1"/>
  <c r="AJ11229" i="1" s="1"/>
  <c r="AH10404" i="1"/>
  <c r="AJ10404" i="1" s="1"/>
  <c r="AH2898" i="1"/>
  <c r="AJ2898" i="1" s="1"/>
  <c r="AH6243" i="1"/>
  <c r="AJ6243" i="1" s="1"/>
  <c r="AH3560" i="1"/>
  <c r="AJ3560" i="1" s="1"/>
  <c r="AH3559" i="1"/>
  <c r="AJ3559" i="1" s="1"/>
  <c r="AH3629" i="1"/>
  <c r="AJ3629" i="1" s="1"/>
  <c r="AH6959" i="1"/>
  <c r="AJ6959" i="1" s="1"/>
  <c r="AH10109" i="1"/>
  <c r="AJ10109" i="1" s="1"/>
  <c r="AH2951" i="1"/>
  <c r="AJ2951" i="1" s="1"/>
  <c r="AH10681" i="1"/>
  <c r="AJ10681" i="1" s="1"/>
  <c r="AH10379" i="1"/>
  <c r="AJ10379" i="1" s="1"/>
  <c r="AH5431" i="1"/>
  <c r="AJ5431" i="1" s="1"/>
  <c r="AH6629" i="1"/>
  <c r="AJ6629" i="1" s="1"/>
  <c r="AH9608" i="1"/>
  <c r="AJ9608" i="1" s="1"/>
  <c r="AH3471" i="1"/>
  <c r="AJ3471" i="1" s="1"/>
  <c r="AH5854" i="1"/>
  <c r="AJ5854" i="1" s="1"/>
  <c r="AH10261" i="1"/>
  <c r="AJ10261" i="1" s="1"/>
  <c r="AH6319" i="1"/>
  <c r="AJ6319" i="1" s="1"/>
  <c r="AH4301" i="1"/>
  <c r="AJ4301" i="1" s="1"/>
  <c r="AH2699" i="1"/>
  <c r="AJ2699" i="1" s="1"/>
  <c r="AH9439" i="1"/>
  <c r="AJ9439" i="1" s="1"/>
  <c r="AH3529" i="1"/>
  <c r="AJ3529" i="1" s="1"/>
  <c r="AH4508" i="1"/>
  <c r="AJ4508" i="1" s="1"/>
  <c r="AH4201" i="1"/>
  <c r="AJ4201" i="1" s="1"/>
  <c r="AH10105" i="1"/>
  <c r="AJ10105" i="1" s="1"/>
  <c r="AH8593" i="1"/>
  <c r="AJ8593" i="1" s="1"/>
  <c r="AH7980" i="1"/>
  <c r="AJ7980" i="1" s="1"/>
  <c r="AH4672" i="1"/>
  <c r="AJ4672" i="1" s="1"/>
  <c r="AH5143" i="1"/>
  <c r="AJ5143" i="1" s="1"/>
  <c r="AH11250" i="1"/>
  <c r="AJ11250" i="1" s="1"/>
  <c r="AH4280" i="1"/>
  <c r="AJ4280" i="1" s="1"/>
  <c r="AH3698" i="1"/>
  <c r="AJ3698" i="1" s="1"/>
  <c r="AH8486" i="1"/>
  <c r="AJ8486" i="1" s="1"/>
  <c r="AH10817" i="1"/>
  <c r="AJ10817" i="1" s="1"/>
  <c r="AH11140" i="1"/>
  <c r="AJ11140" i="1" s="1"/>
  <c r="AH4590" i="1"/>
  <c r="AJ4590" i="1" s="1"/>
  <c r="AH9809" i="1"/>
  <c r="AJ9809" i="1" s="1"/>
  <c r="AH7297" i="1"/>
  <c r="AJ7297" i="1" s="1"/>
  <c r="AH6159" i="1"/>
  <c r="AJ6159" i="1" s="1"/>
  <c r="AH6203" i="1"/>
  <c r="AJ6203" i="1" s="1"/>
  <c r="AH7868" i="1"/>
  <c r="AJ7868" i="1" s="1"/>
  <c r="AH8959" i="1"/>
  <c r="AJ8959" i="1" s="1"/>
  <c r="AH6184" i="1"/>
  <c r="AJ6184" i="1" s="1"/>
  <c r="AH8879" i="1"/>
  <c r="AJ8879" i="1" s="1"/>
  <c r="AH4406" i="1"/>
  <c r="AJ4406" i="1" s="1"/>
  <c r="AH8893" i="1"/>
  <c r="AJ8893" i="1" s="1"/>
  <c r="AH8876" i="1"/>
  <c r="AJ8876" i="1" s="1"/>
  <c r="AH4454" i="1"/>
  <c r="AJ4454" i="1" s="1"/>
  <c r="AH4740" i="1"/>
  <c r="AJ4740" i="1" s="1"/>
  <c r="AH8860" i="1"/>
  <c r="AJ8860" i="1" s="1"/>
  <c r="AH8916" i="1"/>
  <c r="AJ8916" i="1" s="1"/>
  <c r="AH6209" i="1"/>
  <c r="AJ6209" i="1" s="1"/>
  <c r="AH10208" i="1"/>
  <c r="AJ10208" i="1" s="1"/>
  <c r="AH5218" i="1"/>
  <c r="AJ5218" i="1" s="1"/>
  <c r="AH9932" i="1"/>
  <c r="AJ9932" i="1" s="1"/>
  <c r="AH8745" i="1"/>
  <c r="AJ8745" i="1" s="1"/>
  <c r="AH8695" i="1"/>
  <c r="AJ8695" i="1" s="1"/>
  <c r="AH5105" i="1"/>
  <c r="AJ5105" i="1" s="1"/>
  <c r="AH10023" i="1"/>
  <c r="AJ10023" i="1" s="1"/>
  <c r="AH8045" i="1"/>
  <c r="AJ8045" i="1" s="1"/>
  <c r="AH5560" i="1"/>
  <c r="AJ5560" i="1" s="1"/>
  <c r="AH5757" i="1"/>
  <c r="AJ5757" i="1" s="1"/>
  <c r="AH7346" i="1"/>
  <c r="AJ7346" i="1" s="1"/>
  <c r="AH4912" i="1"/>
  <c r="AJ4912" i="1" s="1"/>
  <c r="AH8301" i="1"/>
  <c r="AJ8301" i="1" s="1"/>
  <c r="AH7501" i="1"/>
  <c r="AJ7501" i="1" s="1"/>
  <c r="AH8406" i="1"/>
  <c r="AJ8406" i="1" s="1"/>
  <c r="AH5257" i="1"/>
  <c r="AJ5257" i="1" s="1"/>
  <c r="AH4978" i="1"/>
  <c r="AJ4978" i="1" s="1"/>
  <c r="AH8984" i="1"/>
  <c r="AJ8984" i="1" s="1"/>
  <c r="AH10622" i="1"/>
  <c r="AJ10622" i="1" s="1"/>
  <c r="AH8996" i="1"/>
  <c r="AJ8996" i="1" s="1"/>
  <c r="AH10366" i="1"/>
  <c r="AJ10366" i="1" s="1"/>
  <c r="AH7562" i="1"/>
  <c r="AJ7562" i="1" s="1"/>
  <c r="AH7542" i="1"/>
  <c r="AJ7542" i="1" s="1"/>
  <c r="AH6595" i="1"/>
  <c r="AJ6595" i="1" s="1"/>
  <c r="AH5103" i="1"/>
  <c r="AJ5103" i="1" s="1"/>
  <c r="AH3112" i="1"/>
  <c r="AJ3112" i="1" s="1"/>
  <c r="AH8513" i="1"/>
  <c r="AJ8513" i="1" s="1"/>
  <c r="AH4913" i="1"/>
  <c r="AJ4913" i="1" s="1"/>
  <c r="AH9374" i="1"/>
  <c r="AJ9374" i="1" s="1"/>
  <c r="AH4654" i="1"/>
  <c r="AJ4654" i="1" s="1"/>
  <c r="AH6210" i="1"/>
  <c r="AJ6210" i="1" s="1"/>
  <c r="AH9166" i="1"/>
  <c r="AJ9166" i="1" s="1"/>
  <c r="AH9156" i="1"/>
  <c r="AJ9156" i="1" s="1"/>
  <c r="AH11021" i="1"/>
  <c r="AJ11021" i="1" s="1"/>
  <c r="AH11037" i="1"/>
  <c r="AJ11037" i="1" s="1"/>
  <c r="AH11073" i="1"/>
  <c r="AJ11073" i="1" s="1"/>
  <c r="AH8526" i="1"/>
  <c r="AJ8526" i="1" s="1"/>
  <c r="AH5944" i="1"/>
  <c r="AJ5944" i="1" s="1"/>
  <c r="AH5771" i="1"/>
  <c r="AJ5771" i="1" s="1"/>
  <c r="AH10706" i="1"/>
  <c r="AJ10706" i="1" s="1"/>
  <c r="AH10495" i="1"/>
  <c r="AJ10495" i="1" s="1"/>
  <c r="AH8779" i="1"/>
  <c r="AJ8779" i="1" s="1"/>
  <c r="AH9283" i="1"/>
  <c r="AJ9283" i="1" s="1"/>
  <c r="AH10547" i="1"/>
  <c r="AJ10547" i="1" s="1"/>
  <c r="AH8659" i="1"/>
  <c r="AJ8659" i="1" s="1"/>
  <c r="AH10528" i="1"/>
  <c r="AJ10528" i="1" s="1"/>
  <c r="AH4693" i="1"/>
  <c r="AJ4693" i="1" s="1"/>
  <c r="AH10486" i="1"/>
  <c r="AJ10486" i="1" s="1"/>
  <c r="AH5499" i="1"/>
  <c r="AJ5499" i="1" s="1"/>
  <c r="AH5500" i="1"/>
  <c r="AJ5500" i="1" s="1"/>
  <c r="AH5163" i="1"/>
  <c r="AJ5163" i="1" s="1"/>
  <c r="AH10461" i="1"/>
  <c r="AJ10461" i="1" s="1"/>
  <c r="AH10880" i="1"/>
  <c r="AJ10880" i="1" s="1"/>
  <c r="AH10891" i="1"/>
  <c r="AJ10891" i="1" s="1"/>
  <c r="AH7682" i="1"/>
  <c r="AJ7682" i="1" s="1"/>
  <c r="AH8794" i="1"/>
  <c r="AJ8794" i="1" s="1"/>
  <c r="AH10548" i="1"/>
  <c r="AJ10548" i="1" s="1"/>
  <c r="AH10517" i="1"/>
  <c r="AJ10517" i="1" s="1"/>
  <c r="AH6352" i="1"/>
  <c r="AJ6352" i="1" s="1"/>
  <c r="AH9872" i="1"/>
  <c r="AJ9872" i="1" s="1"/>
  <c r="AH3798" i="1"/>
  <c r="AJ3798" i="1" s="1"/>
  <c r="AH3656" i="1"/>
  <c r="AJ3656" i="1" s="1"/>
  <c r="AH3651" i="1"/>
  <c r="AJ3651" i="1" s="1"/>
  <c r="AH10512" i="1"/>
  <c r="AJ10512" i="1" s="1"/>
  <c r="AH10249" i="1"/>
  <c r="AJ10249" i="1" s="1"/>
  <c r="AH2774" i="1"/>
  <c r="AJ2774" i="1" s="1"/>
  <c r="AH10534" i="1"/>
  <c r="AJ10534" i="1" s="1"/>
  <c r="AH8619" i="1"/>
  <c r="AJ8619" i="1" s="1"/>
  <c r="AH10533" i="1"/>
  <c r="AJ10533" i="1" s="1"/>
  <c r="AH5721" i="1"/>
  <c r="AJ5721" i="1" s="1"/>
  <c r="AH10673" i="1"/>
  <c r="AJ10673" i="1" s="1"/>
  <c r="AH10665" i="1"/>
  <c r="AJ10665" i="1" s="1"/>
  <c r="AH4715" i="1"/>
  <c r="AJ4715" i="1" s="1"/>
  <c r="AH7671" i="1"/>
  <c r="AJ7671" i="1" s="1"/>
  <c r="AH10445" i="1"/>
  <c r="AJ10445" i="1" s="1"/>
  <c r="AH10448" i="1"/>
  <c r="AJ10448" i="1" s="1"/>
  <c r="AH9182" i="1"/>
  <c r="AJ9182" i="1" s="1"/>
  <c r="AH1407" i="1"/>
  <c r="AJ1407" i="1" s="1"/>
  <c r="AH7801" i="1"/>
  <c r="AJ7801" i="1" s="1"/>
  <c r="AH4154" i="1"/>
  <c r="AJ4154" i="1" s="1"/>
  <c r="AH9238" i="1"/>
  <c r="AJ9238" i="1" s="1"/>
  <c r="AH8592" i="1"/>
  <c r="AJ8592" i="1" s="1"/>
  <c r="AH3358" i="1"/>
  <c r="AJ3358" i="1" s="1"/>
  <c r="AH3375" i="1"/>
  <c r="AJ3375" i="1" s="1"/>
  <c r="AH6910" i="1"/>
  <c r="AJ6910" i="1" s="1"/>
  <c r="AH3172" i="1"/>
  <c r="AJ3172" i="1" s="1"/>
  <c r="AH5702" i="1"/>
  <c r="AJ5702" i="1" s="1"/>
  <c r="AH6366" i="1"/>
  <c r="AJ6366" i="1" s="1"/>
  <c r="AH9235" i="1"/>
  <c r="AJ9235" i="1" s="1"/>
  <c r="AH4960" i="1"/>
  <c r="AJ4960" i="1" s="1"/>
  <c r="AH1910" i="1"/>
  <c r="AJ1910" i="1" s="1"/>
  <c r="AH3645" i="1"/>
  <c r="AJ3645" i="1" s="1"/>
  <c r="AH10041" i="1"/>
  <c r="AJ10041" i="1" s="1"/>
  <c r="AH7296" i="1"/>
  <c r="AJ7296" i="1" s="1"/>
  <c r="AH8629" i="1"/>
  <c r="AJ8629" i="1" s="1"/>
  <c r="AH6942" i="1"/>
  <c r="AJ6942" i="1" s="1"/>
  <c r="AH6588" i="1"/>
  <c r="AJ6588" i="1" s="1"/>
  <c r="AH9326" i="1"/>
  <c r="AJ9326" i="1" s="1"/>
  <c r="AH5811" i="1"/>
  <c r="AJ5811" i="1" s="1"/>
  <c r="AH9391" i="1"/>
  <c r="AJ9391" i="1" s="1"/>
  <c r="AH6422" i="1"/>
  <c r="AJ6422" i="1" s="1"/>
  <c r="AH9730" i="1"/>
  <c r="AJ9730" i="1" s="1"/>
  <c r="AH5807" i="1"/>
  <c r="AJ5807" i="1" s="1"/>
  <c r="AH9113" i="1"/>
  <c r="AJ9113" i="1" s="1"/>
  <c r="AH9145" i="1"/>
  <c r="AJ9145" i="1" s="1"/>
  <c r="AH8830" i="1"/>
  <c r="AJ8830" i="1" s="1"/>
  <c r="AH11193" i="1"/>
  <c r="AJ11193" i="1" s="1"/>
  <c r="AH5793" i="1"/>
  <c r="AJ5793" i="1" s="1"/>
  <c r="AH4383" i="1"/>
  <c r="AJ4383" i="1" s="1"/>
  <c r="AH4389" i="1"/>
  <c r="AJ4389" i="1" s="1"/>
  <c r="AH4381" i="1"/>
  <c r="AJ4381" i="1" s="1"/>
  <c r="AH7031" i="1"/>
  <c r="AJ7031" i="1" s="1"/>
  <c r="AH7718" i="1"/>
  <c r="AJ7718" i="1" s="1"/>
  <c r="AH2507" i="1"/>
  <c r="AJ2507" i="1" s="1"/>
  <c r="AH10393" i="1"/>
  <c r="AJ10393" i="1" s="1"/>
  <c r="AH5291" i="1"/>
  <c r="AJ5291" i="1" s="1"/>
  <c r="AH5283" i="1"/>
  <c r="AJ5283" i="1" s="1"/>
  <c r="AH9071" i="1"/>
  <c r="AJ9071" i="1" s="1"/>
  <c r="AH10185" i="1"/>
  <c r="AJ10185" i="1" s="1"/>
  <c r="AH5806" i="1"/>
  <c r="AJ5806" i="1" s="1"/>
  <c r="AH10586" i="1"/>
  <c r="AJ10586" i="1" s="1"/>
  <c r="AH5168" i="1"/>
  <c r="AJ5168" i="1" s="1"/>
  <c r="AH4766" i="1"/>
  <c r="AJ4766" i="1" s="1"/>
  <c r="AH4976" i="1"/>
  <c r="AJ4976" i="1" s="1"/>
  <c r="AH10419" i="1"/>
  <c r="AJ10419" i="1" s="1"/>
  <c r="AH11203" i="1"/>
  <c r="AJ11203" i="1" s="1"/>
  <c r="AH7842" i="1"/>
  <c r="AJ7842" i="1" s="1"/>
  <c r="AH8350" i="1"/>
  <c r="AJ8350" i="1" s="1"/>
  <c r="AH10173" i="1"/>
  <c r="AJ10173" i="1" s="1"/>
  <c r="AH10034" i="1"/>
  <c r="AJ10034" i="1" s="1"/>
  <c r="AH6687" i="1"/>
  <c r="AJ6687" i="1" s="1"/>
  <c r="AH7225" i="1"/>
  <c r="AJ7225" i="1" s="1"/>
  <c r="AH7105" i="1"/>
  <c r="AJ7105" i="1" s="1"/>
  <c r="AH2162" i="1"/>
  <c r="AJ2162" i="1" s="1"/>
  <c r="AH10115" i="1"/>
  <c r="AJ10115" i="1" s="1"/>
  <c r="AH10135" i="1"/>
  <c r="AJ10135" i="1" s="1"/>
  <c r="AH8095" i="1"/>
  <c r="AJ8095" i="1" s="1"/>
  <c r="AH9088" i="1"/>
  <c r="AJ9088" i="1" s="1"/>
  <c r="AH5144" i="1"/>
  <c r="AJ5144" i="1" s="1"/>
  <c r="AH9709" i="1"/>
  <c r="AJ9709" i="1" s="1"/>
  <c r="AH5425" i="1"/>
  <c r="AJ5425" i="1" s="1"/>
  <c r="AH5426" i="1"/>
  <c r="AJ5426" i="1" s="1"/>
  <c r="AH4294" i="1"/>
  <c r="AJ4294" i="1" s="1"/>
  <c r="AH5909" i="1"/>
  <c r="AJ5909" i="1" s="1"/>
  <c r="AH9354" i="1"/>
  <c r="AJ9354" i="1" s="1"/>
  <c r="AH9296" i="1"/>
  <c r="AJ9296" i="1" s="1"/>
  <c r="AH7860" i="1"/>
  <c r="AJ7860" i="1" s="1"/>
  <c r="AH6637" i="1"/>
  <c r="AJ6637" i="1" s="1"/>
  <c r="AH11202" i="1"/>
  <c r="AJ11202" i="1" s="1"/>
  <c r="AH11169" i="1"/>
  <c r="AJ11169" i="1" s="1"/>
  <c r="AH10056" i="1"/>
  <c r="AJ10056" i="1" s="1"/>
  <c r="AH8068" i="1"/>
  <c r="AJ8068" i="1" s="1"/>
  <c r="AH6499" i="1"/>
  <c r="AJ6499" i="1" s="1"/>
  <c r="AH8492" i="1"/>
  <c r="AJ8492" i="1" s="1"/>
  <c r="AH6813" i="1"/>
  <c r="AJ6813" i="1" s="1"/>
  <c r="AH8241" i="1"/>
  <c r="AJ8241" i="1" s="1"/>
  <c r="AH8253" i="1"/>
  <c r="AJ8253" i="1" s="1"/>
  <c r="AH8255" i="1"/>
  <c r="AJ8255" i="1" s="1"/>
  <c r="AH2690" i="1"/>
  <c r="AJ2690" i="1" s="1"/>
  <c r="AH7085" i="1"/>
  <c r="AJ7085" i="1" s="1"/>
  <c r="AH3575" i="1"/>
  <c r="AJ3575" i="1" s="1"/>
  <c r="AH6331" i="1"/>
  <c r="AJ6331" i="1" s="1"/>
  <c r="AH9242" i="1"/>
  <c r="AJ9242" i="1" s="1"/>
  <c r="AH6481" i="1"/>
  <c r="AJ6481" i="1" s="1"/>
  <c r="AH8243" i="1"/>
  <c r="AJ8243" i="1" s="1"/>
  <c r="AH9122" i="1"/>
  <c r="AJ9122" i="1" s="1"/>
  <c r="AH6729" i="1"/>
  <c r="AJ6729" i="1" s="1"/>
  <c r="AH6738" i="1"/>
  <c r="AJ6738" i="1" s="1"/>
  <c r="AH9266" i="1"/>
  <c r="AJ9266" i="1" s="1"/>
  <c r="AH9263" i="1"/>
  <c r="AJ9263" i="1" s="1"/>
  <c r="AH8632" i="1"/>
  <c r="AJ8632" i="1" s="1"/>
  <c r="AH7059" i="1"/>
  <c r="AJ7059" i="1" s="1"/>
  <c r="AH4446" i="1"/>
  <c r="AJ4446" i="1" s="1"/>
  <c r="AH7650" i="1"/>
  <c r="AJ7650" i="1" s="1"/>
  <c r="AH7803" i="1"/>
  <c r="AJ7803" i="1" s="1"/>
  <c r="AH7193" i="1"/>
  <c r="AJ7193" i="1" s="1"/>
  <c r="AH6852" i="1"/>
  <c r="AJ6852" i="1" s="1"/>
  <c r="AH6848" i="1"/>
  <c r="AJ6848" i="1" s="1"/>
  <c r="AH7039" i="1"/>
  <c r="AJ7039" i="1" s="1"/>
  <c r="AH3455" i="1"/>
  <c r="AJ3455" i="1" s="1"/>
  <c r="AH5823" i="1"/>
  <c r="AJ5823" i="1" s="1"/>
  <c r="AH4315" i="1"/>
  <c r="AJ4315" i="1" s="1"/>
  <c r="AH4318" i="1"/>
  <c r="AJ4318" i="1" s="1"/>
  <c r="AH5662" i="1"/>
  <c r="AJ5662" i="1" s="1"/>
  <c r="AH5659" i="1"/>
  <c r="AJ5659" i="1" s="1"/>
  <c r="AH9571" i="1"/>
  <c r="AJ9571" i="1" s="1"/>
  <c r="AH7917" i="1"/>
  <c r="AJ7917" i="1" s="1"/>
  <c r="AH7681" i="1"/>
  <c r="AJ7681" i="1" s="1"/>
  <c r="AH9475" i="1"/>
  <c r="AJ9475" i="1" s="1"/>
  <c r="AH8259" i="1"/>
  <c r="AJ8259" i="1" s="1"/>
  <c r="AH8852" i="1"/>
  <c r="AJ8852" i="1" s="1"/>
  <c r="AH9282" i="1"/>
  <c r="AJ9282" i="1" s="1"/>
  <c r="AH6321" i="1"/>
  <c r="AJ6321" i="1" s="1"/>
  <c r="AH6755" i="1"/>
  <c r="AJ6755" i="1" s="1"/>
  <c r="AH10009" i="1"/>
  <c r="AJ10009" i="1" s="1"/>
  <c r="AH7911" i="1"/>
  <c r="AJ7911" i="1" s="1"/>
  <c r="AH3423" i="1"/>
  <c r="AJ3423" i="1" s="1"/>
  <c r="AH7952" i="1"/>
  <c r="AJ7952" i="1" s="1"/>
  <c r="AH2471" i="1"/>
  <c r="AJ2471" i="1" s="1"/>
  <c r="AH3194" i="1"/>
  <c r="AJ3194" i="1" s="1"/>
  <c r="AH3210" i="1"/>
  <c r="AJ3210" i="1" s="1"/>
  <c r="AH6149" i="1"/>
  <c r="AJ6149" i="1" s="1"/>
  <c r="AH6694" i="1"/>
  <c r="AJ6694" i="1" s="1"/>
  <c r="AH9419" i="1"/>
  <c r="AJ9419" i="1" s="1"/>
  <c r="AH5304" i="1"/>
  <c r="AJ5304" i="1" s="1"/>
  <c r="AH3686" i="1"/>
  <c r="AJ3686" i="1" s="1"/>
  <c r="AH6779" i="1"/>
  <c r="AJ6779" i="1" s="1"/>
  <c r="AH6843" i="1"/>
  <c r="AJ6843" i="1" s="1"/>
  <c r="AH9994" i="1"/>
  <c r="AJ9994" i="1" s="1"/>
  <c r="AH8950" i="1"/>
  <c r="AJ8950" i="1" s="1"/>
  <c r="AH11275" i="1"/>
  <c r="AJ11275" i="1" s="1"/>
  <c r="AH11236" i="1"/>
  <c r="AJ11236" i="1" s="1"/>
  <c r="AH11145" i="1"/>
  <c r="AJ11145" i="1" s="1"/>
  <c r="AH11246" i="1"/>
  <c r="AJ11246" i="1" s="1"/>
  <c r="AH11183" i="1"/>
  <c r="AJ11183" i="1" s="1"/>
  <c r="AH5465" i="1"/>
  <c r="AJ5465" i="1" s="1"/>
  <c r="AH4799" i="1"/>
  <c r="AJ4799" i="1" s="1"/>
  <c r="AH10400" i="1"/>
  <c r="AJ10400" i="1" s="1"/>
  <c r="AH6246" i="1"/>
  <c r="AJ6246" i="1" s="1"/>
  <c r="AH9436" i="1"/>
  <c r="AJ9436" i="1" s="1"/>
  <c r="AH3348" i="1"/>
  <c r="AJ3348" i="1" s="1"/>
  <c r="AH3553" i="1"/>
  <c r="AJ3553" i="1" s="1"/>
  <c r="AH3625" i="1"/>
  <c r="AJ3625" i="1" s="1"/>
  <c r="AH3585" i="1"/>
  <c r="AJ3585" i="1" s="1"/>
  <c r="AH3822" i="1"/>
  <c r="AJ3822" i="1" s="1"/>
  <c r="AH3805" i="1"/>
  <c r="AJ3805" i="1" s="1"/>
  <c r="AH3627" i="1"/>
  <c r="AJ3627" i="1" s="1"/>
  <c r="AH3552" i="1"/>
  <c r="AJ3552" i="1" s="1"/>
  <c r="AH7011" i="1"/>
  <c r="AJ7011" i="1" s="1"/>
  <c r="AH7005" i="1"/>
  <c r="AJ7005" i="1" s="1"/>
  <c r="AH6980" i="1"/>
  <c r="AJ6980" i="1" s="1"/>
  <c r="AH10143" i="1"/>
  <c r="AJ10143" i="1" s="1"/>
  <c r="AH9957" i="1"/>
  <c r="AJ9957" i="1" s="1"/>
  <c r="AH6057" i="1"/>
  <c r="AJ6057" i="1" s="1"/>
  <c r="AH9407" i="1"/>
  <c r="AJ9407" i="1" s="1"/>
  <c r="AH10284" i="1"/>
  <c r="AJ10284" i="1" s="1"/>
  <c r="AH4183" i="1"/>
  <c r="AJ4183" i="1" s="1"/>
  <c r="AH9523" i="1"/>
  <c r="AJ9523" i="1" s="1"/>
  <c r="AH10378" i="1"/>
  <c r="AJ10378" i="1" s="1"/>
  <c r="AH8817" i="1"/>
  <c r="AJ8817" i="1" s="1"/>
  <c r="AH5433" i="1"/>
  <c r="AJ5433" i="1" s="1"/>
  <c r="AH8191" i="1"/>
  <c r="AJ8191" i="1" s="1"/>
  <c r="AH4185" i="1"/>
  <c r="AJ4185" i="1" s="1"/>
  <c r="AH3783" i="1"/>
  <c r="AJ3783" i="1" s="1"/>
  <c r="AH5509" i="1"/>
  <c r="AJ5509" i="1" s="1"/>
  <c r="AH5187" i="1"/>
  <c r="AJ5187" i="1" s="1"/>
  <c r="AH10310" i="1"/>
  <c r="AJ10310" i="1" s="1"/>
  <c r="AH9275" i="1"/>
  <c r="AJ9275" i="1" s="1"/>
  <c r="AH10280" i="1"/>
  <c r="AJ10280" i="1" s="1"/>
  <c r="AH3467" i="1"/>
  <c r="AJ3467" i="1" s="1"/>
  <c r="AH3464" i="1"/>
  <c r="AJ3464" i="1" s="1"/>
  <c r="AH5850" i="1"/>
  <c r="AJ5850" i="1" s="1"/>
  <c r="AH5846" i="1"/>
  <c r="AJ5846" i="1" s="1"/>
  <c r="AH10756" i="1"/>
  <c r="AJ10756" i="1" s="1"/>
  <c r="AH4878" i="1"/>
  <c r="AJ4878" i="1" s="1"/>
  <c r="AH10297" i="1"/>
  <c r="AJ10297" i="1" s="1"/>
  <c r="AH6838" i="1"/>
  <c r="AJ6838" i="1" s="1"/>
  <c r="AH7145" i="1"/>
  <c r="AJ7145" i="1" s="1"/>
  <c r="AH4303" i="1"/>
  <c r="AJ4303" i="1" s="1"/>
  <c r="AH4432" i="1"/>
  <c r="AJ4432" i="1" s="1"/>
  <c r="AH7961" i="1"/>
  <c r="AJ7961" i="1" s="1"/>
  <c r="AH3766" i="1"/>
  <c r="AJ3766" i="1" s="1"/>
  <c r="AH10340" i="1"/>
  <c r="AJ10340" i="1" s="1"/>
  <c r="AH4172" i="1"/>
  <c r="AJ4172" i="1" s="1"/>
  <c r="AH3506" i="1"/>
  <c r="AJ3506" i="1" s="1"/>
  <c r="AH11286" i="1"/>
  <c r="AJ11286" i="1" s="1"/>
  <c r="AH6060" i="1"/>
  <c r="AJ6060" i="1" s="1"/>
  <c r="AH9620" i="1"/>
  <c r="AJ9620" i="1" s="1"/>
  <c r="AH4751" i="1"/>
  <c r="AJ4751" i="1" s="1"/>
  <c r="AH10368" i="1"/>
  <c r="AJ10368" i="1" s="1"/>
  <c r="AH4212" i="1"/>
  <c r="AJ4212" i="1" s="1"/>
  <c r="AH4580" i="1"/>
  <c r="AJ4580" i="1" s="1"/>
  <c r="AH8314" i="1"/>
  <c r="AJ8314" i="1" s="1"/>
  <c r="AH6016" i="1"/>
  <c r="AJ6016" i="1" s="1"/>
  <c r="AH6009" i="1"/>
  <c r="AJ6009" i="1" s="1"/>
  <c r="AH9898" i="1"/>
  <c r="AJ9898" i="1" s="1"/>
  <c r="AH4583" i="1"/>
  <c r="AJ4583" i="1" s="1"/>
  <c r="AH5988" i="1"/>
  <c r="AJ5988" i="1" s="1"/>
  <c r="AH9984" i="1"/>
  <c r="AJ9984" i="1" s="1"/>
  <c r="AH11119" i="1"/>
  <c r="AJ11119" i="1" s="1"/>
  <c r="AH9586" i="1"/>
  <c r="AJ9586" i="1" s="1"/>
  <c r="AH10747" i="1"/>
  <c r="AJ10747" i="1" s="1"/>
  <c r="AH6630" i="1"/>
  <c r="AJ6630" i="1" s="1"/>
  <c r="AH10619" i="1"/>
  <c r="AJ10619" i="1" s="1"/>
  <c r="AH3523" i="1"/>
  <c r="AJ3523" i="1" s="1"/>
  <c r="AH7905" i="1"/>
  <c r="AJ7905" i="1" s="1"/>
  <c r="AH6332" i="1"/>
  <c r="AJ6332" i="1" s="1"/>
  <c r="AH5622" i="1"/>
  <c r="AJ5622" i="1" s="1"/>
  <c r="AH10921" i="1"/>
  <c r="AJ10921" i="1" s="1"/>
  <c r="AH8813" i="1"/>
  <c r="AJ8813" i="1" s="1"/>
  <c r="AH10763" i="1"/>
  <c r="AJ10763" i="1" s="1"/>
  <c r="AH6551" i="1"/>
  <c r="AJ6551" i="1" s="1"/>
  <c r="AH9393" i="1"/>
  <c r="AJ9393" i="1" s="1"/>
  <c r="AH5151" i="1"/>
  <c r="AJ5151" i="1" s="1"/>
  <c r="AH10072" i="1"/>
  <c r="AJ10072" i="1" s="1"/>
  <c r="AH5341" i="1"/>
  <c r="AJ5341" i="1" s="1"/>
  <c r="AH10029" i="1"/>
  <c r="AJ10029" i="1" s="1"/>
  <c r="AH7536" i="1"/>
  <c r="AJ7536" i="1" s="1"/>
  <c r="AH8081" i="1"/>
  <c r="AJ8081" i="1" s="1"/>
  <c r="AH8881" i="1"/>
  <c r="AJ8881" i="1" s="1"/>
  <c r="AH6059" i="1"/>
  <c r="AJ6059" i="1" s="1"/>
  <c r="AH6223" i="1"/>
  <c r="AJ6223" i="1" s="1"/>
  <c r="AH7939" i="1"/>
  <c r="AJ7939" i="1" s="1"/>
  <c r="AH9723" i="1"/>
  <c r="AJ9723" i="1" s="1"/>
  <c r="AH5106" i="1"/>
  <c r="AJ5106" i="1" s="1"/>
  <c r="AH7999" i="1"/>
  <c r="AJ7999" i="1" s="1"/>
  <c r="AH5152" i="1"/>
  <c r="AJ5152" i="1" s="1"/>
  <c r="AH4683" i="1"/>
  <c r="AJ4683" i="1" s="1"/>
  <c r="AH10754" i="1"/>
  <c r="AJ10754" i="1" s="1"/>
  <c r="AH7914" i="1"/>
  <c r="AJ7914" i="1" s="1"/>
  <c r="AH4663" i="1"/>
  <c r="AJ4663" i="1" s="1"/>
  <c r="AH4557" i="1"/>
  <c r="AJ4557" i="1" s="1"/>
  <c r="AH4930" i="1"/>
  <c r="AJ4930" i="1" s="1"/>
  <c r="AH3697" i="1"/>
  <c r="AJ3697" i="1" s="1"/>
  <c r="AH7600" i="1"/>
  <c r="AJ7600" i="1" s="1"/>
  <c r="AH8763" i="1"/>
  <c r="AJ8763" i="1" s="1"/>
  <c r="AH8034" i="1"/>
  <c r="AJ8034" i="1" s="1"/>
  <c r="AH11232" i="1"/>
  <c r="AJ11232" i="1" s="1"/>
  <c r="AH6886" i="1"/>
  <c r="AJ6886" i="1" s="1"/>
  <c r="AH8981" i="1"/>
  <c r="AJ8981" i="1" s="1"/>
  <c r="AH6439" i="1"/>
  <c r="AJ6439" i="1" s="1"/>
  <c r="AH10915" i="1"/>
  <c r="AJ10915" i="1" s="1"/>
  <c r="AH11142" i="1"/>
  <c r="AJ11142" i="1" s="1"/>
  <c r="AH4376" i="1"/>
  <c r="AJ4376" i="1" s="1"/>
  <c r="AH4592" i="1"/>
  <c r="AJ4592" i="1" s="1"/>
  <c r="AH4249" i="1"/>
  <c r="AJ4249" i="1" s="1"/>
  <c r="AH4600" i="1"/>
  <c r="AJ4600" i="1" s="1"/>
  <c r="AH6049" i="1"/>
  <c r="AJ6049" i="1" s="1"/>
  <c r="AH8734" i="1"/>
  <c r="AJ8734" i="1" s="1"/>
  <c r="AH6607" i="1"/>
  <c r="AJ6607" i="1" s="1"/>
  <c r="AH5969" i="1"/>
  <c r="AJ5969" i="1" s="1"/>
  <c r="AH5965" i="1"/>
  <c r="AJ5965" i="1" s="1"/>
  <c r="AH5957" i="1"/>
  <c r="AJ5957" i="1" s="1"/>
  <c r="AH5901" i="1"/>
  <c r="AJ5901" i="1" s="1"/>
  <c r="AH4835" i="1"/>
  <c r="AJ4835" i="1" s="1"/>
  <c r="AH2012" i="1"/>
  <c r="AJ2012" i="1" s="1"/>
  <c r="AH6463" i="1"/>
  <c r="AJ6463" i="1" s="1"/>
  <c r="AH9445" i="1"/>
  <c r="AJ9445" i="1" s="1"/>
  <c r="AH3541" i="1"/>
  <c r="AJ3541" i="1" s="1"/>
  <c r="AH7441" i="1"/>
  <c r="AJ7441" i="1" s="1"/>
  <c r="AH4582" i="1"/>
  <c r="AJ4582" i="1" s="1"/>
  <c r="AH2966" i="1"/>
  <c r="AJ2966" i="1" s="1"/>
  <c r="AH10739" i="1"/>
  <c r="AJ10739" i="1" s="1"/>
  <c r="AH10920" i="1"/>
  <c r="AJ10920" i="1" s="1"/>
  <c r="AH6557" i="1"/>
  <c r="AJ6557" i="1" s="1"/>
  <c r="AH5094" i="1"/>
  <c r="AJ5094" i="1" s="1"/>
  <c r="AH8702" i="1"/>
  <c r="AJ8702" i="1" s="1"/>
  <c r="AH8441" i="1"/>
  <c r="AJ8441" i="1" s="1"/>
  <c r="AH4547" i="1"/>
  <c r="AJ4547" i="1" s="1"/>
  <c r="AH7609" i="1"/>
  <c r="AJ7609" i="1" s="1"/>
  <c r="AH9022" i="1"/>
  <c r="AJ9022" i="1" s="1"/>
  <c r="AH9320" i="1"/>
  <c r="AJ9320" i="1" s="1"/>
  <c r="AH5892" i="1"/>
  <c r="AJ5892" i="1" s="1"/>
  <c r="AH4837" i="1"/>
  <c r="AJ4837" i="1" s="1"/>
  <c r="AH8792" i="1"/>
  <c r="AJ8792" i="1" s="1"/>
  <c r="AH7856" i="1"/>
  <c r="AJ7856" i="1" s="1"/>
  <c r="AH7866" i="1"/>
  <c r="AJ7866" i="1" s="1"/>
  <c r="AH8963" i="1"/>
  <c r="AJ8963" i="1" s="1"/>
  <c r="AH7887" i="1"/>
  <c r="AJ7887" i="1" s="1"/>
  <c r="AH9011" i="1"/>
  <c r="AJ9011" i="1" s="1"/>
  <c r="AH8877" i="1"/>
  <c r="AJ8877" i="1" s="1"/>
  <c r="AH4404" i="1"/>
  <c r="AJ4404" i="1" s="1"/>
  <c r="AH2652" i="1"/>
  <c r="AJ2652" i="1" s="1"/>
  <c r="AH8566" i="1"/>
  <c r="AJ8566" i="1" s="1"/>
  <c r="AH8892" i="1"/>
  <c r="AJ8892" i="1" s="1"/>
  <c r="AH8872" i="1"/>
  <c r="AJ8872" i="1" s="1"/>
  <c r="AH6315" i="1"/>
  <c r="AJ6315" i="1" s="1"/>
  <c r="AH6188" i="1"/>
  <c r="AJ6188" i="1" s="1"/>
  <c r="AH7277" i="1"/>
  <c r="AJ7277" i="1" s="1"/>
  <c r="AH8474" i="1"/>
  <c r="AJ8474" i="1" s="1"/>
  <c r="AH2656" i="1"/>
  <c r="AJ2656" i="1" s="1"/>
  <c r="AH8751" i="1"/>
  <c r="AJ8751" i="1" s="1"/>
  <c r="AH5113" i="1"/>
  <c r="AJ5113" i="1" s="1"/>
  <c r="AH10016" i="1"/>
  <c r="AJ10016" i="1" s="1"/>
  <c r="AH8037" i="1"/>
  <c r="AJ8037" i="1" s="1"/>
  <c r="AH7349" i="1"/>
  <c r="AJ7349" i="1" s="1"/>
  <c r="AH9186" i="1"/>
  <c r="AJ9186" i="1" s="1"/>
  <c r="AH8187" i="1"/>
  <c r="AJ8187" i="1" s="1"/>
  <c r="AH7500" i="1"/>
  <c r="AJ7500" i="1" s="1"/>
  <c r="AH8398" i="1"/>
  <c r="AJ8398" i="1" s="1"/>
  <c r="AH8407" i="1"/>
  <c r="AJ8407" i="1" s="1"/>
  <c r="AH9750" i="1"/>
  <c r="AJ9750" i="1" s="1"/>
  <c r="AH8432" i="1"/>
  <c r="AJ8432" i="1" s="1"/>
  <c r="AH5917" i="1"/>
  <c r="AJ5917" i="1" s="1"/>
  <c r="AH6273" i="1"/>
  <c r="AJ6273" i="1" s="1"/>
  <c r="AH7882" i="1"/>
  <c r="AJ7882" i="1" s="1"/>
  <c r="AH7704" i="1"/>
  <c r="AJ7704" i="1" s="1"/>
  <c r="AH6538" i="1"/>
  <c r="AJ6538" i="1" s="1"/>
  <c r="AH6099" i="1"/>
  <c r="AJ6099" i="1" s="1"/>
  <c r="AH10799" i="1"/>
  <c r="AJ10799" i="1" s="1"/>
  <c r="AH6193" i="1"/>
  <c r="AJ6193" i="1" s="1"/>
  <c r="AH5141" i="1"/>
  <c r="AJ5141" i="1" s="1"/>
  <c r="AH10361" i="1"/>
  <c r="AJ10361" i="1" s="1"/>
  <c r="AH5767" i="1"/>
  <c r="AJ5767" i="1" s="1"/>
  <c r="AH4655" i="1"/>
  <c r="AJ4655" i="1" s="1"/>
  <c r="AH10899" i="1"/>
  <c r="AJ10899" i="1" s="1"/>
  <c r="AH11070" i="1"/>
  <c r="AJ11070" i="1" s="1"/>
  <c r="AH9054" i="1"/>
  <c r="AJ9054" i="1" s="1"/>
  <c r="AH11187" i="1"/>
  <c r="AJ11187" i="1" s="1"/>
  <c r="AH8940" i="1"/>
  <c r="AJ8940" i="1" s="1"/>
  <c r="AH4659" i="1"/>
  <c r="AJ4659" i="1" s="1"/>
  <c r="AH8413" i="1"/>
  <c r="AJ8413" i="1" s="1"/>
  <c r="AH10699" i="1"/>
  <c r="AJ10699" i="1" s="1"/>
  <c r="AH2550" i="1"/>
  <c r="AJ2550" i="1" s="1"/>
  <c r="AH8127" i="1"/>
  <c r="AJ8127" i="1" s="1"/>
  <c r="AH5941" i="1"/>
  <c r="AJ5941" i="1" s="1"/>
  <c r="AH2978" i="1"/>
  <c r="AJ2978" i="1" s="1"/>
  <c r="AH5953" i="1"/>
  <c r="AJ5953" i="1" s="1"/>
  <c r="AH9889" i="1"/>
  <c r="AJ9889" i="1" s="1"/>
  <c r="AH10462" i="1"/>
  <c r="AJ10462" i="1" s="1"/>
  <c r="AH6192" i="1"/>
  <c r="AJ6192" i="1" s="1"/>
  <c r="AH5077" i="1"/>
  <c r="AJ5077" i="1" s="1"/>
  <c r="AH9176" i="1"/>
  <c r="AJ9176" i="1" s="1"/>
  <c r="AH10785" i="1"/>
  <c r="AJ10785" i="1" s="1"/>
  <c r="AH10539" i="1"/>
  <c r="AJ10539" i="1" s="1"/>
  <c r="AH10554" i="1"/>
  <c r="AJ10554" i="1" s="1"/>
  <c r="AH10524" i="1"/>
  <c r="AJ10524" i="1" s="1"/>
  <c r="AH5078" i="1"/>
  <c r="AJ5078" i="1" s="1"/>
  <c r="AH10489" i="1"/>
  <c r="AJ10489" i="1" s="1"/>
  <c r="AH5157" i="1"/>
  <c r="AJ5157" i="1" s="1"/>
  <c r="AH10474" i="1"/>
  <c r="AJ10474" i="1" s="1"/>
  <c r="AH10471" i="1"/>
  <c r="AJ10471" i="1" s="1"/>
  <c r="AH2732" i="1"/>
  <c r="AJ2732" i="1" s="1"/>
  <c r="AH5473" i="1"/>
  <c r="AJ5473" i="1" s="1"/>
  <c r="AH10881" i="1"/>
  <c r="AJ10881" i="1" s="1"/>
  <c r="AH2987" i="1"/>
  <c r="AJ2987" i="1" s="1"/>
  <c r="AH10520" i="1"/>
  <c r="AJ10520" i="1" s="1"/>
  <c r="AH10516" i="1"/>
  <c r="AJ10516" i="1" s="1"/>
  <c r="AH11197" i="1"/>
  <c r="AJ11197" i="1" s="1"/>
  <c r="AH10853" i="1"/>
  <c r="AJ10853" i="1" s="1"/>
  <c r="AH6194" i="1"/>
  <c r="AJ6194" i="1" s="1"/>
  <c r="AH10783" i="1"/>
  <c r="AJ10783" i="1" s="1"/>
  <c r="AH3499" i="1"/>
  <c r="AJ3499" i="1" s="1"/>
  <c r="AH7531" i="1"/>
  <c r="AJ7531" i="1" s="1"/>
  <c r="AH9928" i="1"/>
  <c r="AJ9928" i="1" s="1"/>
  <c r="AH4673" i="1"/>
  <c r="AJ4673" i="1" s="1"/>
  <c r="AH6157" i="1"/>
  <c r="AJ6157" i="1" s="1"/>
  <c r="AH10664" i="1"/>
  <c r="AJ10664" i="1" s="1"/>
  <c r="AH8709" i="1"/>
  <c r="AJ8709" i="1" s="1"/>
  <c r="AH9230" i="1"/>
  <c r="AJ9230" i="1" s="1"/>
  <c r="AH8469" i="1"/>
  <c r="AJ8469" i="1" s="1"/>
  <c r="AH10888" i="1"/>
  <c r="AJ10888" i="1" s="1"/>
  <c r="AH6999" i="1"/>
  <c r="AJ6999" i="1" s="1"/>
  <c r="AH4226" i="1"/>
  <c r="AJ4226" i="1" s="1"/>
  <c r="AH7795" i="1"/>
  <c r="AJ7795" i="1" s="1"/>
  <c r="AH8649" i="1"/>
  <c r="AJ8649" i="1" s="1"/>
  <c r="AH9243" i="1"/>
  <c r="AJ9243" i="1" s="1"/>
  <c r="AH3815" i="1"/>
  <c r="AJ3815" i="1" s="1"/>
  <c r="AH6640" i="1"/>
  <c r="AJ6640" i="1" s="1"/>
  <c r="AH10108" i="1"/>
  <c r="AJ10108" i="1" s="1"/>
  <c r="AH9580" i="1"/>
  <c r="AJ9580" i="1" s="1"/>
  <c r="AH6520" i="1"/>
  <c r="AJ6520" i="1" s="1"/>
  <c r="AH6510" i="1"/>
  <c r="AJ6510" i="1" s="1"/>
  <c r="AH10878" i="1"/>
  <c r="AJ10878" i="1" s="1"/>
  <c r="AH9977" i="1"/>
  <c r="AJ9977" i="1" s="1"/>
  <c r="AH4797" i="1"/>
  <c r="AJ4797" i="1" s="1"/>
  <c r="AH7976" i="1"/>
  <c r="AJ7976" i="1" s="1"/>
  <c r="AH8605" i="1"/>
  <c r="AJ8605" i="1" s="1"/>
  <c r="AH5726" i="1"/>
  <c r="AJ5726" i="1" s="1"/>
  <c r="AH3020" i="1"/>
  <c r="AJ3020" i="1" s="1"/>
  <c r="AH7581" i="1"/>
  <c r="AJ7581" i="1" s="1"/>
  <c r="AH6616" i="1"/>
  <c r="AJ6616" i="1" s="1"/>
  <c r="AH6992" i="1"/>
  <c r="AJ6992" i="1" s="1"/>
  <c r="AH2247" i="1"/>
  <c r="AJ2247" i="1" s="1"/>
  <c r="AH6828" i="1"/>
  <c r="AJ6828" i="1" s="1"/>
  <c r="AH9595" i="1"/>
  <c r="AJ9595" i="1" s="1"/>
  <c r="AH5808" i="1"/>
  <c r="AJ5808" i="1" s="1"/>
  <c r="AH7896" i="1"/>
  <c r="AJ7896" i="1" s="1"/>
  <c r="AH9142" i="1"/>
  <c r="AJ9142" i="1" s="1"/>
  <c r="AH8827" i="1"/>
  <c r="AJ8827" i="1" s="1"/>
  <c r="AH5788" i="1"/>
  <c r="AJ5788" i="1" s="1"/>
  <c r="AH7133" i="1"/>
  <c r="AJ7133" i="1" s="1"/>
  <c r="AH2908" i="1"/>
  <c r="AJ2908" i="1" s="1"/>
  <c r="AH4382" i="1"/>
  <c r="AJ4382" i="1" s="1"/>
  <c r="AH7112" i="1"/>
  <c r="AJ7112" i="1" s="1"/>
  <c r="AH7043" i="1"/>
  <c r="AJ7043" i="1" s="1"/>
  <c r="AH7138" i="1"/>
  <c r="AJ7138" i="1" s="1"/>
  <c r="AH7240" i="1"/>
  <c r="AJ7240" i="1" s="1"/>
  <c r="AH2727" i="1"/>
  <c r="AJ2727" i="1" s="1"/>
  <c r="AH9076" i="1"/>
  <c r="AJ9076" i="1" s="1"/>
  <c r="AH9073" i="1"/>
  <c r="AJ9073" i="1" s="1"/>
  <c r="AH7269" i="1"/>
  <c r="AJ7269" i="1" s="1"/>
  <c r="AH7255" i="1"/>
  <c r="AJ7255" i="1" s="1"/>
  <c r="AH4786" i="1"/>
  <c r="AJ4786" i="1" s="1"/>
  <c r="AH4778" i="1"/>
  <c r="AJ4778" i="1" s="1"/>
  <c r="AH9430" i="1"/>
  <c r="AJ9430" i="1" s="1"/>
  <c r="AH11173" i="1"/>
  <c r="AJ11173" i="1" s="1"/>
  <c r="AH11297" i="1"/>
  <c r="AJ11297" i="1" s="1"/>
  <c r="AH7499" i="1"/>
  <c r="AJ7499" i="1" s="1"/>
  <c r="AH10187" i="1"/>
  <c r="AJ10187" i="1" s="1"/>
  <c r="AH6689" i="1"/>
  <c r="AJ6689" i="1" s="1"/>
  <c r="AH7186" i="1"/>
  <c r="AJ7186" i="1" s="1"/>
  <c r="AH6705" i="1"/>
  <c r="AJ6705" i="1" s="1"/>
  <c r="AH7737" i="1"/>
  <c r="AJ7737" i="1" s="1"/>
  <c r="AH9714" i="1"/>
  <c r="AJ9714" i="1" s="1"/>
  <c r="AH3790" i="1"/>
  <c r="AJ3790" i="1" s="1"/>
  <c r="AH10136" i="1"/>
  <c r="AJ10136" i="1" s="1"/>
  <c r="AH8089" i="1"/>
  <c r="AJ8089" i="1" s="1"/>
  <c r="AH7101" i="1"/>
  <c r="AJ7101" i="1" s="1"/>
  <c r="AH9619" i="1"/>
  <c r="AJ9619" i="1" s="1"/>
  <c r="AH3491" i="1"/>
  <c r="AJ3491" i="1" s="1"/>
  <c r="AH7233" i="1"/>
  <c r="AJ7233" i="1" s="1"/>
  <c r="AH9404" i="1"/>
  <c r="AJ9404" i="1" s="1"/>
  <c r="AH3476" i="1"/>
  <c r="AJ3476" i="1" s="1"/>
  <c r="AH3748" i="1"/>
  <c r="AJ3748" i="1" s="1"/>
  <c r="AH4962" i="1"/>
  <c r="AJ4962" i="1" s="1"/>
  <c r="AH4293" i="1"/>
  <c r="AJ4293" i="1" s="1"/>
  <c r="AH4554" i="1"/>
  <c r="AJ4554" i="1" s="1"/>
  <c r="AH3458" i="1"/>
  <c r="AJ3458" i="1" s="1"/>
  <c r="AH5681" i="1"/>
  <c r="AJ5681" i="1" s="1"/>
  <c r="AH7173" i="1"/>
  <c r="AJ7173" i="1" s="1"/>
  <c r="AH11069" i="1"/>
  <c r="AJ11069" i="1" s="1"/>
  <c r="AH11208" i="1"/>
  <c r="AJ11208" i="1" s="1"/>
  <c r="AH8058" i="1"/>
  <c r="AJ8058" i="1" s="1"/>
  <c r="AH6500" i="1"/>
  <c r="AJ6500" i="1" s="1"/>
  <c r="AH8498" i="1"/>
  <c r="AJ8498" i="1" s="1"/>
  <c r="AH7228" i="1"/>
  <c r="AJ7228" i="1" s="1"/>
  <c r="AH8271" i="1"/>
  <c r="AJ8271" i="1" s="1"/>
  <c r="AH8244" i="1"/>
  <c r="AJ8244" i="1" s="1"/>
  <c r="AH7248" i="1"/>
  <c r="AJ7248" i="1" s="1"/>
  <c r="AH6633" i="1"/>
  <c r="AJ6633" i="1" s="1"/>
  <c r="AH6712" i="1"/>
  <c r="AJ6712" i="1" s="1"/>
  <c r="AH11306" i="1"/>
  <c r="AJ11306" i="1" s="1"/>
  <c r="AH8248" i="1"/>
  <c r="AJ8248" i="1" s="1"/>
  <c r="AH8833" i="1"/>
  <c r="AJ8833" i="1" s="1"/>
  <c r="AH6723" i="1"/>
  <c r="AJ6723" i="1" s="1"/>
  <c r="AH5309" i="1"/>
  <c r="AJ5309" i="1" s="1"/>
  <c r="AH9267" i="1"/>
  <c r="AJ9267" i="1" s="1"/>
  <c r="AH5350" i="1"/>
  <c r="AJ5350" i="1" s="1"/>
  <c r="AH10040" i="1"/>
  <c r="AJ10040" i="1" s="1"/>
  <c r="AH6030" i="1"/>
  <c r="AJ6030" i="1" s="1"/>
  <c r="AH8837" i="1"/>
  <c r="AJ8837" i="1" s="1"/>
  <c r="AH4487" i="1"/>
  <c r="AJ4487" i="1" s="1"/>
  <c r="AH7645" i="1"/>
  <c r="AJ7645" i="1" s="1"/>
  <c r="AH4408" i="1"/>
  <c r="AJ4408" i="1" s="1"/>
  <c r="AH7723" i="1"/>
  <c r="AJ7723" i="1" s="1"/>
  <c r="AH6872" i="1"/>
  <c r="AJ6872" i="1" s="1"/>
  <c r="AH6861" i="1"/>
  <c r="AJ6861" i="1" s="1"/>
  <c r="AH7121" i="1"/>
  <c r="AJ7121" i="1" s="1"/>
  <c r="AH5831" i="1"/>
  <c r="AJ5831" i="1" s="1"/>
  <c r="AH5442" i="1"/>
  <c r="AJ5442" i="1" s="1"/>
  <c r="AH4308" i="1"/>
  <c r="AJ4308" i="1" s="1"/>
  <c r="AH5172" i="1"/>
  <c r="AJ5172" i="1" s="1"/>
  <c r="AH5683" i="1"/>
  <c r="AJ5683" i="1" s="1"/>
  <c r="AH9392" i="1"/>
  <c r="AJ9392" i="1" s="1"/>
  <c r="AH10628" i="1"/>
  <c r="AJ10628" i="1" s="1"/>
  <c r="AH8057" i="1"/>
  <c r="AJ8057" i="1" s="1"/>
  <c r="AH6507" i="1"/>
  <c r="AJ6507" i="1" s="1"/>
  <c r="AH11268" i="1"/>
  <c r="AJ11268" i="1" s="1"/>
  <c r="AH9831" i="1"/>
  <c r="AJ9831" i="1" s="1"/>
  <c r="AH8497" i="1"/>
  <c r="AJ8497" i="1" s="1"/>
  <c r="AH4628" i="1"/>
  <c r="AJ4628" i="1" s="1"/>
  <c r="AH9916" i="1"/>
  <c r="AJ9916" i="1" s="1"/>
  <c r="AH6382" i="1"/>
  <c r="AJ6382" i="1" s="1"/>
  <c r="AH10002" i="1"/>
  <c r="AJ10002" i="1" s="1"/>
  <c r="AH11249" i="1"/>
  <c r="AJ11249" i="1" s="1"/>
  <c r="AH9530" i="1"/>
  <c r="AJ9530" i="1" s="1"/>
  <c r="AH5467" i="1"/>
  <c r="AJ5467" i="1" s="1"/>
  <c r="AH9563" i="1"/>
  <c r="AJ9563" i="1" s="1"/>
  <c r="AH8157" i="1"/>
  <c r="AJ8157" i="1" s="1"/>
  <c r="AH5033" i="1"/>
  <c r="AJ5033" i="1" s="1"/>
  <c r="AH7086" i="1"/>
  <c r="AJ7086" i="1" s="1"/>
  <c r="AH3802" i="1"/>
  <c r="AJ3802" i="1" s="1"/>
  <c r="AH8840" i="1"/>
  <c r="AJ8840" i="1" s="1"/>
  <c r="AH3683" i="1"/>
  <c r="AJ3683" i="1" s="1"/>
  <c r="AH6945" i="1"/>
  <c r="AJ6945" i="1" s="1"/>
  <c r="AH6844" i="1"/>
  <c r="AJ6844" i="1" s="1"/>
  <c r="AH10089" i="1"/>
  <c r="AJ10089" i="1" s="1"/>
  <c r="AH9270" i="1"/>
  <c r="AJ9270" i="1" s="1"/>
  <c r="AH11243" i="1"/>
  <c r="AJ11243" i="1" s="1"/>
  <c r="AH11224" i="1"/>
  <c r="AJ11224" i="1" s="1"/>
  <c r="AH11212" i="1"/>
  <c r="AJ11212" i="1" s="1"/>
  <c r="AH11152" i="1"/>
  <c r="AJ11152" i="1" s="1"/>
  <c r="AH7656" i="1"/>
  <c r="AJ7656" i="1" s="1"/>
  <c r="AH11227" i="1"/>
  <c r="AJ11227" i="1" s="1"/>
  <c r="AH11154" i="1"/>
  <c r="AJ11154" i="1" s="1"/>
  <c r="AH10405" i="1"/>
  <c r="AJ10405" i="1" s="1"/>
  <c r="AH8675" i="1"/>
  <c r="AJ8675" i="1" s="1"/>
  <c r="AH9310" i="1"/>
  <c r="AJ9310" i="1" s="1"/>
  <c r="AH3635" i="1"/>
  <c r="AJ3635" i="1" s="1"/>
  <c r="AH3564" i="1"/>
  <c r="AJ3564" i="1" s="1"/>
  <c r="AH3613" i="1"/>
  <c r="AJ3613" i="1" s="1"/>
  <c r="AH6753" i="1"/>
  <c r="AJ6753" i="1" s="1"/>
  <c r="AH3572" i="1"/>
  <c r="AJ3572" i="1" s="1"/>
  <c r="AH3612" i="1"/>
  <c r="AJ3612" i="1" s="1"/>
  <c r="AH6469" i="1"/>
  <c r="AJ6469" i="1" s="1"/>
  <c r="AH6962" i="1"/>
  <c r="AJ6962" i="1" s="1"/>
  <c r="AH6976" i="1"/>
  <c r="AJ6976" i="1" s="1"/>
  <c r="AH10120" i="1"/>
  <c r="AJ10120" i="1" s="1"/>
  <c r="AH10131" i="1"/>
  <c r="AJ10131" i="1" s="1"/>
  <c r="AH9399" i="1"/>
  <c r="AJ9399" i="1" s="1"/>
  <c r="AH10044" i="1"/>
  <c r="AJ10044" i="1" s="1"/>
  <c r="AH10042" i="1"/>
  <c r="AJ10042" i="1" s="1"/>
  <c r="AH6589" i="1"/>
  <c r="AJ6589" i="1" s="1"/>
  <c r="AH10818" i="1"/>
  <c r="AJ10818" i="1" s="1"/>
  <c r="AH9411" i="1"/>
  <c r="AJ9411" i="1" s="1"/>
  <c r="AH8820" i="1"/>
  <c r="AJ8820" i="1" s="1"/>
  <c r="AH5002" i="1"/>
  <c r="AJ5002" i="1" s="1"/>
  <c r="AH5429" i="1"/>
  <c r="AJ5429" i="1" s="1"/>
  <c r="AH9318" i="1"/>
  <c r="AJ9318" i="1" s="1"/>
  <c r="AH4197" i="1"/>
  <c r="AJ4197" i="1" s="1"/>
  <c r="AH4190" i="1"/>
  <c r="AJ4190" i="1" s="1"/>
  <c r="AH5379" i="1"/>
  <c r="AJ5379" i="1" s="1"/>
  <c r="AH5188" i="1"/>
  <c r="AJ5188" i="1" s="1"/>
  <c r="AH7126" i="1"/>
  <c r="AJ7126" i="1" s="1"/>
  <c r="AH9276" i="1"/>
  <c r="AJ9276" i="1" s="1"/>
  <c r="AH8138" i="1"/>
  <c r="AJ8138" i="1" s="1"/>
  <c r="AH10712" i="1"/>
  <c r="AJ10712" i="1" s="1"/>
  <c r="AH6947" i="1"/>
  <c r="AJ6947" i="1" s="1"/>
  <c r="AH5844" i="1"/>
  <c r="AJ5844" i="1" s="1"/>
  <c r="AH5834" i="1"/>
  <c r="AJ5834" i="1" s="1"/>
  <c r="AH10079" i="1"/>
  <c r="AJ10079" i="1" s="1"/>
  <c r="AH6372" i="1"/>
  <c r="AJ6372" i="1" s="1"/>
  <c r="AH6837" i="1"/>
  <c r="AJ6837" i="1" s="1"/>
  <c r="AH4428" i="1"/>
  <c r="AJ4428" i="1" s="1"/>
  <c r="AH9765" i="1"/>
  <c r="AJ9765" i="1" s="1"/>
  <c r="AH7904" i="1"/>
  <c r="AJ7904" i="1" s="1"/>
  <c r="AH7628" i="1"/>
  <c r="AJ7628" i="1" s="1"/>
  <c r="AH5738" i="1"/>
  <c r="AJ5738" i="1" s="1"/>
  <c r="AH5904" i="1"/>
  <c r="AJ5904" i="1" s="1"/>
  <c r="AH7879" i="1"/>
  <c r="AJ7879" i="1" s="1"/>
  <c r="AH3695" i="1"/>
  <c r="AJ3695" i="1" s="1"/>
  <c r="AH4239" i="1"/>
  <c r="AJ4239" i="1" s="1"/>
  <c r="AH10341" i="1"/>
  <c r="AJ10341" i="1" s="1"/>
  <c r="AH4174" i="1"/>
  <c r="AJ4174" i="1" s="1"/>
  <c r="AH3742" i="1"/>
  <c r="AJ3742" i="1" s="1"/>
  <c r="AH9383" i="1"/>
  <c r="AJ9383" i="1" s="1"/>
  <c r="AH10576" i="1"/>
  <c r="AJ10576" i="1" s="1"/>
  <c r="AH4437" i="1"/>
  <c r="AJ4437" i="1" s="1"/>
  <c r="AH4498" i="1"/>
  <c r="AJ4498" i="1" s="1"/>
  <c r="AH7259" i="1"/>
  <c r="AJ7259" i="1" s="1"/>
  <c r="AH4207" i="1"/>
  <c r="AJ4207" i="1" s="1"/>
  <c r="AH4205" i="1"/>
  <c r="AJ4205" i="1" s="1"/>
  <c r="AH6022" i="1"/>
  <c r="AJ6022" i="1" s="1"/>
  <c r="AH11129" i="1"/>
  <c r="AJ11129" i="1" s="1"/>
  <c r="AH8874" i="1"/>
  <c r="AJ8874" i="1" s="1"/>
  <c r="AH6603" i="1"/>
  <c r="AJ6603" i="1" s="1"/>
  <c r="AH9304" i="1"/>
  <c r="AJ9304" i="1" s="1"/>
  <c r="AH10015" i="1"/>
  <c r="AJ10015" i="1" s="1"/>
  <c r="AH9881" i="1"/>
  <c r="AJ9881" i="1" s="1"/>
  <c r="AH7132" i="1"/>
  <c r="AJ7132" i="1" s="1"/>
  <c r="AH4791" i="1"/>
  <c r="AJ4791" i="1" s="1"/>
  <c r="AH11277" i="1"/>
  <c r="AJ11277" i="1" s="1"/>
  <c r="AH9919" i="1"/>
  <c r="AJ9919" i="1" s="1"/>
  <c r="AH9416" i="1"/>
  <c r="AJ9416" i="1" s="1"/>
  <c r="AH9522" i="1"/>
  <c r="AJ9522" i="1" s="1"/>
  <c r="AH10892" i="1"/>
  <c r="AJ10892" i="1" s="1"/>
  <c r="AH8835" i="1"/>
  <c r="AJ8835" i="1" s="1"/>
  <c r="AH3769" i="1"/>
  <c r="AJ3769" i="1" s="1"/>
  <c r="AH10918" i="1"/>
  <c r="AJ10918" i="1" s="1"/>
  <c r="AH9922" i="1"/>
  <c r="AJ9922" i="1" s="1"/>
  <c r="AH9218" i="1"/>
  <c r="AJ9218" i="1" s="1"/>
  <c r="AH6564" i="1"/>
  <c r="AJ6564" i="1" s="1"/>
  <c r="AH6555" i="1"/>
  <c r="AJ6555" i="1" s="1"/>
  <c r="AH7747" i="1"/>
  <c r="AJ7747" i="1" s="1"/>
  <c r="AH9428" i="1"/>
  <c r="AJ9428" i="1" s="1"/>
  <c r="AH4662" i="1"/>
  <c r="AJ4662" i="1" s="1"/>
  <c r="AH4661" i="1"/>
  <c r="AJ4661" i="1" s="1"/>
  <c r="AH5004" i="1"/>
  <c r="AJ5004" i="1" s="1"/>
  <c r="AH8451" i="1"/>
  <c r="AJ8451" i="1" s="1"/>
  <c r="AH8704" i="1"/>
  <c r="AJ8704" i="1" s="1"/>
  <c r="AH8653" i="1"/>
  <c r="AJ8653" i="1" s="1"/>
  <c r="AH5710" i="1"/>
  <c r="AJ5710" i="1" s="1"/>
  <c r="AH8325" i="1"/>
  <c r="AJ8325" i="1" s="1"/>
  <c r="AH5512" i="1"/>
  <c r="AJ5512" i="1" s="1"/>
  <c r="AH6601" i="1"/>
  <c r="AJ6601" i="1" s="1"/>
  <c r="AH7809" i="1"/>
  <c r="AJ7809" i="1" s="1"/>
  <c r="AH5862" i="1"/>
  <c r="AJ5862" i="1" s="1"/>
  <c r="AH4374" i="1"/>
  <c r="AJ4374" i="1" s="1"/>
  <c r="AH4552" i="1"/>
  <c r="AJ4552" i="1" s="1"/>
  <c r="AH4291" i="1"/>
  <c r="AJ4291" i="1" s="1"/>
  <c r="AH9871" i="1"/>
  <c r="AJ9871" i="1" s="1"/>
  <c r="AH3709" i="1"/>
  <c r="AJ3709" i="1" s="1"/>
  <c r="AH3711" i="1"/>
  <c r="AJ3711" i="1" s="1"/>
  <c r="AH8001" i="1"/>
  <c r="AJ8001" i="1" s="1"/>
  <c r="AH8979" i="1"/>
  <c r="AJ8979" i="1" s="1"/>
  <c r="AH7195" i="1"/>
  <c r="AJ7195" i="1" s="1"/>
  <c r="AH8982" i="1"/>
  <c r="AJ8982" i="1" s="1"/>
  <c r="AH6081" i="1"/>
  <c r="AJ6081" i="1" s="1"/>
  <c r="AH10924" i="1"/>
  <c r="AJ10924" i="1" s="1"/>
  <c r="AH4464" i="1"/>
  <c r="AJ4464" i="1" s="1"/>
  <c r="AH4248" i="1"/>
  <c r="AJ4248" i="1" s="1"/>
  <c r="AH4720" i="1"/>
  <c r="AJ4720" i="1" s="1"/>
  <c r="AH5884" i="1"/>
  <c r="AJ5884" i="1" s="1"/>
  <c r="AH8732" i="1"/>
  <c r="AJ8732" i="1" s="1"/>
  <c r="AH5979" i="1"/>
  <c r="AJ5979" i="1" s="1"/>
  <c r="AH6586" i="1"/>
  <c r="AJ6586" i="1" s="1"/>
  <c r="AH5963" i="1"/>
  <c r="AJ5963" i="1" s="1"/>
  <c r="AH5964" i="1"/>
  <c r="AJ5964" i="1" s="1"/>
  <c r="AH5887" i="1"/>
  <c r="AJ5887" i="1" s="1"/>
  <c r="AH4871" i="1"/>
  <c r="AJ4871" i="1" s="1"/>
  <c r="AH7924" i="1"/>
  <c r="AJ7924" i="1" s="1"/>
  <c r="AH8640" i="1"/>
  <c r="AJ8640" i="1" s="1"/>
  <c r="AH5527" i="1"/>
  <c r="AJ5527" i="1" s="1"/>
  <c r="AH4548" i="1"/>
  <c r="AJ4548" i="1" s="1"/>
  <c r="AH3696" i="1"/>
  <c r="AJ3696" i="1" s="1"/>
  <c r="AH3673" i="1"/>
  <c r="AJ3673" i="1" s="1"/>
  <c r="AH11083" i="1"/>
  <c r="AJ11083" i="1" s="1"/>
  <c r="AH6888" i="1"/>
  <c r="AJ6888" i="1" s="1"/>
  <c r="AH11276" i="1"/>
  <c r="AJ11276" i="1" s="1"/>
  <c r="AH6693" i="1"/>
  <c r="AJ6693" i="1" s="1"/>
  <c r="AH8637" i="1"/>
  <c r="AJ8637" i="1" s="1"/>
  <c r="AH10386" i="1"/>
  <c r="AJ10386" i="1" s="1"/>
  <c r="AH4180" i="1"/>
  <c r="AJ4180" i="1" s="1"/>
  <c r="AH4263" i="1"/>
  <c r="AJ4263" i="1" s="1"/>
  <c r="AH5727" i="1"/>
  <c r="AJ5727" i="1" s="1"/>
  <c r="AH5992" i="1"/>
  <c r="AJ5992" i="1" s="1"/>
  <c r="AH5882" i="1"/>
  <c r="AJ5882" i="1" s="1"/>
  <c r="AH5863" i="1"/>
  <c r="AJ5863" i="1" s="1"/>
  <c r="AH6007" i="1"/>
  <c r="AJ6007" i="1" s="1"/>
  <c r="AH4876" i="1"/>
  <c r="AJ4876" i="1" s="1"/>
  <c r="AH3820" i="1"/>
  <c r="AJ3820" i="1" s="1"/>
  <c r="AH3580" i="1"/>
  <c r="AJ3580" i="1" s="1"/>
  <c r="AH5082" i="1"/>
  <c r="AJ5082" i="1" s="1"/>
  <c r="AH6914" i="1"/>
  <c r="AJ6914" i="1" s="1"/>
  <c r="AH9955" i="1"/>
  <c r="AJ9955" i="1" s="1"/>
  <c r="AH9593" i="1"/>
  <c r="AJ9593" i="1" s="1"/>
  <c r="AH4577" i="1"/>
  <c r="AJ4577" i="1" s="1"/>
  <c r="AH10106" i="1"/>
  <c r="AJ10106" i="1" s="1"/>
  <c r="AH2459" i="1"/>
  <c r="AJ2459" i="1" s="1"/>
  <c r="AH6593" i="1"/>
  <c r="AJ6593" i="1" s="1"/>
  <c r="AH3470" i="1"/>
  <c r="AJ3470" i="1" s="1"/>
  <c r="AH5184" i="1"/>
  <c r="AJ5184" i="1" s="1"/>
  <c r="AH10321" i="1"/>
  <c r="AJ10321" i="1" s="1"/>
  <c r="AH10646" i="1"/>
  <c r="AJ10646" i="1" s="1"/>
  <c r="AH8227" i="1"/>
  <c r="AJ8227" i="1" s="1"/>
  <c r="AH3811" i="1"/>
  <c r="AJ3811" i="1" s="1"/>
  <c r="AH4433" i="1"/>
  <c r="AJ4433" i="1" s="1"/>
  <c r="AH10264" i="1"/>
  <c r="AJ10264" i="1" s="1"/>
  <c r="AH4178" i="1"/>
  <c r="AJ4178" i="1" s="1"/>
  <c r="AH9477" i="1"/>
  <c r="AJ9477" i="1" s="1"/>
  <c r="AH9014" i="1"/>
  <c r="AJ9014" i="1" s="1"/>
  <c r="AH5227" i="1"/>
  <c r="AJ5227" i="1" s="1"/>
  <c r="AH4758" i="1"/>
  <c r="AJ4758" i="1" s="1"/>
  <c r="AH10104" i="1"/>
  <c r="AJ10104" i="1" s="1"/>
  <c r="AH6758" i="1"/>
  <c r="AJ6758" i="1" s="1"/>
  <c r="AH8458" i="1"/>
  <c r="AJ8458" i="1" s="1"/>
  <c r="AH8514" i="1"/>
  <c r="AJ8514" i="1" s="1"/>
  <c r="AH10908" i="1"/>
  <c r="AJ10908" i="1" s="1"/>
  <c r="AH4536" i="1"/>
  <c r="AJ4536" i="1" s="1"/>
  <c r="AH9547" i="1"/>
  <c r="AJ9547" i="1" s="1"/>
  <c r="AH9748" i="1"/>
  <c r="AJ9748" i="1" s="1"/>
  <c r="AH6361" i="1"/>
  <c r="AJ6361" i="1" s="1"/>
  <c r="AH3706" i="1"/>
  <c r="AJ3706" i="1" s="1"/>
  <c r="AH8553" i="1"/>
  <c r="AJ8553" i="1" s="1"/>
  <c r="AH6944" i="1"/>
  <c r="AJ6944" i="1" s="1"/>
  <c r="AH7802" i="1"/>
  <c r="AJ7802" i="1" s="1"/>
  <c r="AH10780" i="1"/>
  <c r="AJ10780" i="1" s="1"/>
  <c r="AH6576" i="1"/>
  <c r="AJ6576" i="1" s="1"/>
  <c r="AH4802" i="1"/>
  <c r="AJ4802" i="1" s="1"/>
  <c r="AH7577" i="1"/>
  <c r="AJ7577" i="1" s="1"/>
  <c r="AH7678" i="1"/>
  <c r="AJ7678" i="1" s="1"/>
  <c r="AH10503" i="1"/>
  <c r="AJ10503" i="1" s="1"/>
  <c r="AH10513" i="1"/>
  <c r="AJ10513" i="1" s="1"/>
  <c r="AH8646" i="1"/>
  <c r="AJ8646" i="1" s="1"/>
  <c r="AH7270" i="1"/>
  <c r="AJ7270" i="1" s="1"/>
  <c r="AH10443" i="1"/>
  <c r="AJ10443" i="1" s="1"/>
  <c r="AH10849" i="1"/>
  <c r="AJ10849" i="1" s="1"/>
  <c r="AH7666" i="1"/>
  <c r="AJ7666" i="1" s="1"/>
  <c r="AH3657" i="1"/>
  <c r="AJ3657" i="1" s="1"/>
  <c r="AH11195" i="1"/>
  <c r="AJ11195" i="1" s="1"/>
  <c r="AH10530" i="1"/>
  <c r="AJ10530" i="1" s="1"/>
  <c r="AH4324" i="1"/>
  <c r="AJ4324" i="1" s="1"/>
  <c r="AH6621" i="1"/>
  <c r="AJ6621" i="1" s="1"/>
  <c r="AH8712" i="1"/>
  <c r="AJ8712" i="1" s="1"/>
  <c r="AH10679" i="1"/>
  <c r="AJ10679" i="1" s="1"/>
  <c r="AH4713" i="1"/>
  <c r="AJ4713" i="1" s="1"/>
  <c r="AH10657" i="1"/>
  <c r="AJ10657" i="1" s="1"/>
  <c r="AH9219" i="1"/>
  <c r="AJ9219" i="1" s="1"/>
  <c r="AH4920" i="1"/>
  <c r="AJ4920" i="1" s="1"/>
  <c r="AH9181" i="1"/>
  <c r="AJ9181" i="1" s="1"/>
  <c r="AH6465" i="1"/>
  <c r="AJ6465" i="1" s="1"/>
  <c r="AH8705" i="1"/>
  <c r="AJ8705" i="1" s="1"/>
  <c r="AH8722" i="1"/>
  <c r="AJ8722" i="1" s="1"/>
  <c r="AH6765" i="1"/>
  <c r="AJ6765" i="1" s="1"/>
  <c r="AH8720" i="1"/>
  <c r="AJ8720" i="1" s="1"/>
  <c r="AH6908" i="1"/>
  <c r="AJ6908" i="1" s="1"/>
  <c r="AH6913" i="1"/>
  <c r="AJ6913" i="1" s="1"/>
  <c r="AH8713" i="1"/>
  <c r="AJ8713" i="1" s="1"/>
  <c r="AH5701" i="1"/>
  <c r="AJ5701" i="1" s="1"/>
  <c r="AH6455" i="1"/>
  <c r="AJ6455" i="1" s="1"/>
  <c r="AH9451" i="1"/>
  <c r="AJ9451" i="1" s="1"/>
  <c r="AH5907" i="1"/>
  <c r="AJ5907" i="1" s="1"/>
  <c r="AH6349" i="1"/>
  <c r="AJ6349" i="1" s="1"/>
  <c r="AH5700" i="1"/>
  <c r="AJ5700" i="1" s="1"/>
  <c r="AH5729" i="1"/>
  <c r="AJ5729" i="1" s="1"/>
  <c r="AH6064" i="1"/>
  <c r="AJ6064" i="1" s="1"/>
  <c r="AH7383" i="1"/>
  <c r="AJ7383" i="1" s="1"/>
  <c r="AH6950" i="1"/>
  <c r="AJ6950" i="1" s="1"/>
  <c r="AH6951" i="1"/>
  <c r="AJ6951" i="1" s="1"/>
  <c r="AH10575" i="1"/>
  <c r="AJ10575" i="1" s="1"/>
  <c r="AH9328" i="1"/>
  <c r="AJ9328" i="1" s="1"/>
  <c r="AH9508" i="1"/>
  <c r="AJ9508" i="1" s="1"/>
  <c r="AH3502" i="1"/>
  <c r="AJ3502" i="1" s="1"/>
  <c r="AH7013" i="1"/>
  <c r="AJ7013" i="1" s="1"/>
  <c r="AH10019" i="1"/>
  <c r="AJ10019" i="1" s="1"/>
  <c r="AH9099" i="1"/>
  <c r="AJ9099" i="1" s="1"/>
  <c r="AH9105" i="1"/>
  <c r="AJ9105" i="1" s="1"/>
  <c r="AH9129" i="1"/>
  <c r="AJ9129" i="1" s="1"/>
  <c r="AH9936" i="1"/>
  <c r="AJ9936" i="1" s="1"/>
  <c r="AH10561" i="1"/>
  <c r="AJ10561" i="1" s="1"/>
  <c r="AH5790" i="1"/>
  <c r="AJ5790" i="1" s="1"/>
  <c r="AH6658" i="1"/>
  <c r="AJ6658" i="1" s="1"/>
  <c r="AH6663" i="1"/>
  <c r="AJ6663" i="1" s="1"/>
  <c r="AH7137" i="1"/>
  <c r="AJ7137" i="1" s="1"/>
  <c r="AH7038" i="1"/>
  <c r="AJ7038" i="1" s="1"/>
  <c r="AH7951" i="1"/>
  <c r="AJ7951" i="1" s="1"/>
  <c r="AH5286" i="1"/>
  <c r="AJ5286" i="1" s="1"/>
  <c r="AH8810" i="1"/>
  <c r="AJ8810" i="1" s="1"/>
  <c r="AH2671" i="1"/>
  <c r="AJ2671" i="1" s="1"/>
  <c r="AH7198" i="1"/>
  <c r="AJ7198" i="1" s="1"/>
  <c r="AH4781" i="1"/>
  <c r="AJ4781" i="1" s="1"/>
  <c r="AH4768" i="1"/>
  <c r="AJ4768" i="1" s="1"/>
  <c r="AH4776" i="1"/>
  <c r="AJ4776" i="1" s="1"/>
  <c r="AH2134" i="1"/>
  <c r="AJ2134" i="1" s="1"/>
  <c r="AH11186" i="1"/>
  <c r="AJ11186" i="1" s="1"/>
  <c r="AH9803" i="1"/>
  <c r="AJ9803" i="1" s="1"/>
  <c r="AH2159" i="1"/>
  <c r="AJ2159" i="1" s="1"/>
  <c r="AH7092" i="1"/>
  <c r="AJ7092" i="1" s="1"/>
  <c r="AH6674" i="1"/>
  <c r="AJ6674" i="1" s="1"/>
  <c r="AH6814" i="1"/>
  <c r="AJ6814" i="1" s="1"/>
  <c r="AH6810" i="1"/>
  <c r="AJ6810" i="1" s="1"/>
  <c r="AH7232" i="1"/>
  <c r="AJ7232" i="1" s="1"/>
  <c r="AH3024" i="1"/>
  <c r="AJ3024" i="1" s="1"/>
  <c r="AH3026" i="1"/>
  <c r="AJ3026" i="1" s="1"/>
  <c r="AH3034" i="1"/>
  <c r="AJ3034" i="1" s="1"/>
  <c r="AH7738" i="1"/>
  <c r="AJ7738" i="1" s="1"/>
  <c r="AH10141" i="1"/>
  <c r="AJ10141" i="1" s="1"/>
  <c r="AH4803" i="1"/>
  <c r="AJ4803" i="1" s="1"/>
  <c r="AH10117" i="1"/>
  <c r="AJ10117" i="1" s="1"/>
  <c r="AH10140" i="1"/>
  <c r="AJ10140" i="1" s="1"/>
  <c r="AH6817" i="1"/>
  <c r="AJ6817" i="1" s="1"/>
  <c r="AH8815" i="1"/>
  <c r="AJ8815" i="1" s="1"/>
  <c r="AH2411" i="1"/>
  <c r="AJ2411" i="1" s="1"/>
  <c r="AH8958" i="1"/>
  <c r="AJ8958" i="1" s="1"/>
  <c r="AH3795" i="1"/>
  <c r="AJ3795" i="1" s="1"/>
  <c r="AH10399" i="1"/>
  <c r="AJ10399" i="1" s="1"/>
  <c r="AH10860" i="1"/>
  <c r="AJ10860" i="1" s="1"/>
  <c r="AH10767" i="1"/>
  <c r="AJ10767" i="1" s="1"/>
  <c r="AH4285" i="1"/>
  <c r="AJ4285" i="1" s="1"/>
  <c r="AH3745" i="1"/>
  <c r="AJ3745" i="1" s="1"/>
  <c r="AH6270" i="1"/>
  <c r="AJ6270" i="1" s="1"/>
  <c r="AH5419" i="1"/>
  <c r="AJ5419" i="1" s="1"/>
  <c r="AH9941" i="1"/>
  <c r="AJ9941" i="1" s="1"/>
  <c r="AH4299" i="1"/>
  <c r="AJ4299" i="1" s="1"/>
  <c r="AH7532" i="1"/>
  <c r="AJ7532" i="1" s="1"/>
  <c r="AH11266" i="1"/>
  <c r="AJ11266" i="1" s="1"/>
  <c r="AH3394" i="1"/>
  <c r="AJ3394" i="1" s="1"/>
  <c r="AH8074" i="1"/>
  <c r="AJ8074" i="1" s="1"/>
  <c r="AH6497" i="1"/>
  <c r="AJ6497" i="1" s="1"/>
  <c r="AH6490" i="1"/>
  <c r="AJ6490" i="1" s="1"/>
  <c r="AH9213" i="1"/>
  <c r="AJ9213" i="1" s="1"/>
  <c r="AH9139" i="1"/>
  <c r="AJ9139" i="1" s="1"/>
  <c r="AH7066" i="1"/>
  <c r="AJ7066" i="1" s="1"/>
  <c r="AH8250" i="1"/>
  <c r="AJ8250" i="1" s="1"/>
  <c r="AH9114" i="1"/>
  <c r="AJ9114" i="1" s="1"/>
  <c r="AH10825" i="1"/>
  <c r="AJ10825" i="1" s="1"/>
  <c r="AH6792" i="1"/>
  <c r="AJ6792" i="1" s="1"/>
  <c r="AH3215" i="1"/>
  <c r="AJ3215" i="1" s="1"/>
  <c r="AH6733" i="1"/>
  <c r="AJ6733" i="1" s="1"/>
  <c r="AH3396" i="1"/>
  <c r="AJ3396" i="1" s="1"/>
  <c r="AH6494" i="1"/>
  <c r="AJ6494" i="1" s="1"/>
  <c r="AH8235" i="1"/>
  <c r="AJ8235" i="1" s="1"/>
  <c r="AH9141" i="1"/>
  <c r="AJ9141" i="1" s="1"/>
  <c r="AH6710" i="1"/>
  <c r="AJ6710" i="1" s="1"/>
  <c r="AH6740" i="1"/>
  <c r="AJ6740" i="1" s="1"/>
  <c r="AH3282" i="1"/>
  <c r="AJ3282" i="1" s="1"/>
  <c r="AH8077" i="1"/>
  <c r="AJ8077" i="1" s="1"/>
  <c r="AH5351" i="1"/>
  <c r="AJ5351" i="1" s="1"/>
  <c r="AH3114" i="1"/>
  <c r="AJ3114" i="1" s="1"/>
  <c r="AH10026" i="1"/>
  <c r="AJ10026" i="1" s="1"/>
  <c r="AH7067" i="1"/>
  <c r="AJ7067" i="1" s="1"/>
  <c r="AH4493" i="1"/>
  <c r="AJ4493" i="1" s="1"/>
  <c r="AH7646" i="1"/>
  <c r="AJ7646" i="1" s="1"/>
  <c r="AH7641" i="1"/>
  <c r="AJ7641" i="1" s="1"/>
  <c r="AH7722" i="1"/>
  <c r="AJ7722" i="1" s="1"/>
  <c r="AH6854" i="1"/>
  <c r="AJ6854" i="1" s="1"/>
  <c r="AH6849" i="1"/>
  <c r="AJ6849" i="1" s="1"/>
  <c r="AH3082" i="1"/>
  <c r="AJ3082" i="1" s="1"/>
  <c r="AH8780" i="1"/>
  <c r="AJ8780" i="1" s="1"/>
  <c r="AH6072" i="1"/>
  <c r="AJ6072" i="1" s="1"/>
  <c r="AH7748" i="1"/>
  <c r="AJ7748" i="1" s="1"/>
  <c r="AH4305" i="1"/>
  <c r="AJ4305" i="1" s="1"/>
  <c r="AH5646" i="1"/>
  <c r="AJ5646" i="1" s="1"/>
  <c r="AH5178" i="1"/>
  <c r="AJ5178" i="1" s="1"/>
  <c r="AH10751" i="1"/>
  <c r="AJ10751" i="1" s="1"/>
  <c r="AH9569" i="1"/>
  <c r="AJ9569" i="1" s="1"/>
  <c r="AH2586" i="1"/>
  <c r="AJ2586" i="1" s="1"/>
  <c r="AH9415" i="1"/>
  <c r="AJ9415" i="1" s="1"/>
  <c r="AH10635" i="1"/>
  <c r="AJ10635" i="1" s="1"/>
  <c r="AH6752" i="1"/>
  <c r="AJ6752" i="1" s="1"/>
  <c r="AH10008" i="1"/>
  <c r="AJ10008" i="1" s="1"/>
  <c r="AH8021" i="1"/>
  <c r="AJ8021" i="1" s="1"/>
  <c r="AH3422" i="1"/>
  <c r="AJ3422" i="1" s="1"/>
  <c r="AH3402" i="1"/>
  <c r="AJ3402" i="1" s="1"/>
  <c r="AH7764" i="1"/>
  <c r="AJ7764" i="1" s="1"/>
  <c r="AH3737" i="1"/>
  <c r="AJ3737" i="1" s="1"/>
  <c r="AH6505" i="1"/>
  <c r="AJ6505" i="1" s="1"/>
  <c r="AH7123" i="1"/>
  <c r="AJ7123" i="1" s="1"/>
  <c r="AH9782" i="1"/>
  <c r="AJ9782" i="1" s="1"/>
  <c r="AH5315" i="1"/>
  <c r="AJ5315" i="1" s="1"/>
  <c r="AH3682" i="1"/>
  <c r="AJ3682" i="1" s="1"/>
  <c r="AH3681" i="1"/>
  <c r="AJ3681" i="1" s="1"/>
  <c r="AH10557" i="1"/>
  <c r="AJ10557" i="1" s="1"/>
  <c r="AH6832" i="1"/>
  <c r="AJ6832" i="1" s="1"/>
  <c r="AH6845" i="1"/>
  <c r="AJ6845" i="1" s="1"/>
  <c r="AH10092" i="1"/>
  <c r="AJ10092" i="1" s="1"/>
  <c r="AH2959" i="1"/>
  <c r="AJ2959" i="1" s="1"/>
  <c r="AH9241" i="1"/>
  <c r="AJ9241" i="1" s="1"/>
  <c r="AH9880" i="1"/>
  <c r="AJ9880" i="1" s="1"/>
  <c r="AH11245" i="1"/>
  <c r="AJ11245" i="1" s="1"/>
  <c r="AH11211" i="1"/>
  <c r="AJ11211" i="1" s="1"/>
  <c r="AH11182" i="1"/>
  <c r="AJ11182" i="1" s="1"/>
  <c r="AH11156" i="1"/>
  <c r="AJ11156" i="1" s="1"/>
  <c r="AH11278" i="1"/>
  <c r="AJ11278" i="1" s="1"/>
  <c r="AH11165" i="1"/>
  <c r="AJ11165" i="1" s="1"/>
  <c r="AH5328" i="1"/>
  <c r="AJ5328" i="1" s="1"/>
  <c r="AH2194" i="1"/>
  <c r="AJ2194" i="1" s="1"/>
  <c r="AH6239" i="1"/>
  <c r="AJ6239" i="1" s="1"/>
  <c r="AH7988" i="1"/>
  <c r="AJ7988" i="1" s="1"/>
  <c r="AH3571" i="1"/>
  <c r="AJ3571" i="1" s="1"/>
  <c r="AH3386" i="1"/>
  <c r="AJ3386" i="1" s="1"/>
  <c r="AH3569" i="1"/>
  <c r="AJ3569" i="1" s="1"/>
  <c r="AH3615" i="1"/>
  <c r="AJ3615" i="1" s="1"/>
  <c r="AH3598" i="1"/>
  <c r="AJ3598" i="1" s="1"/>
  <c r="AH3554" i="1"/>
  <c r="AJ3554" i="1" s="1"/>
  <c r="AH3591" i="1"/>
  <c r="AJ3591" i="1" s="1"/>
  <c r="AH3628" i="1"/>
  <c r="AJ3628" i="1" s="1"/>
  <c r="AH3587" i="1"/>
  <c r="AJ3587" i="1" s="1"/>
  <c r="AH4943" i="1"/>
  <c r="AJ4943" i="1" s="1"/>
  <c r="AH7024" i="1"/>
  <c r="AJ7024" i="1" s="1"/>
  <c r="AH6915" i="1"/>
  <c r="AJ6915" i="1" s="1"/>
  <c r="AH6964" i="1"/>
  <c r="AJ6964" i="1" s="1"/>
  <c r="AH8294" i="1"/>
  <c r="AJ8294" i="1" s="1"/>
  <c r="AH10132" i="1"/>
  <c r="AJ10132" i="1" s="1"/>
  <c r="AH9400" i="1"/>
  <c r="AJ9400" i="1" s="1"/>
  <c r="AH9601" i="1"/>
  <c r="AJ9601" i="1" s="1"/>
  <c r="AH7433" i="1"/>
  <c r="AJ7433" i="1" s="1"/>
  <c r="AH4188" i="1"/>
  <c r="AJ4188" i="1" s="1"/>
  <c r="AH8338" i="1"/>
  <c r="AJ8338" i="1" s="1"/>
  <c r="AH8886" i="1"/>
  <c r="AJ8886" i="1" s="1"/>
  <c r="AH5557" i="1"/>
  <c r="AJ5557" i="1" s="1"/>
  <c r="AH2866" i="1"/>
  <c r="AJ2866" i="1" s="1"/>
  <c r="AH4199" i="1"/>
  <c r="AJ4199" i="1" s="1"/>
  <c r="AH3465" i="1"/>
  <c r="AJ3465" i="1" s="1"/>
  <c r="AH4195" i="1"/>
  <c r="AJ4195" i="1" s="1"/>
  <c r="AH5466" i="1"/>
  <c r="AJ5466" i="1" s="1"/>
  <c r="AH5183" i="1"/>
  <c r="AJ5183" i="1" s="1"/>
  <c r="AH6540" i="1"/>
  <c r="AJ6540" i="1" s="1"/>
  <c r="AH9277" i="1"/>
  <c r="AJ9277" i="1" s="1"/>
  <c r="AH10563" i="1"/>
  <c r="AJ10563" i="1" s="1"/>
  <c r="AH6224" i="1"/>
  <c r="AJ6224" i="1" s="1"/>
  <c r="AH3496" i="1"/>
  <c r="AJ3496" i="1" s="1"/>
  <c r="AH8219" i="1"/>
  <c r="AJ8219" i="1" s="1"/>
  <c r="AH9209" i="1"/>
  <c r="AJ9209" i="1" s="1"/>
  <c r="AH5833" i="1"/>
  <c r="AJ5833" i="1" s="1"/>
  <c r="AH3324" i="1"/>
  <c r="AJ3324" i="1" s="1"/>
  <c r="AH10107" i="1"/>
  <c r="AJ10107" i="1" s="1"/>
  <c r="AH9770" i="1"/>
  <c r="AJ9770" i="1" s="1"/>
  <c r="AH8097" i="1"/>
  <c r="AJ8097" i="1" s="1"/>
  <c r="AH7155" i="1"/>
  <c r="AJ7155" i="1" s="1"/>
  <c r="AH4234" i="1"/>
  <c r="AJ4234" i="1" s="1"/>
  <c r="AH9788" i="1"/>
  <c r="AJ9788" i="1" s="1"/>
  <c r="AH7523" i="1"/>
  <c r="AJ7523" i="1" s="1"/>
  <c r="AH7341" i="1"/>
  <c r="AJ7341" i="1" s="1"/>
  <c r="AH6509" i="1"/>
  <c r="AJ6509" i="1" s="1"/>
  <c r="AH6375" i="1"/>
  <c r="AJ6375" i="1" s="1"/>
  <c r="AH9444" i="1"/>
  <c r="AJ9444" i="1" s="1"/>
  <c r="AH4166" i="1"/>
  <c r="AJ4166" i="1" s="1"/>
  <c r="AH3718" i="1"/>
  <c r="AJ3718" i="1" s="1"/>
  <c r="AH3520" i="1"/>
  <c r="AJ3520" i="1" s="1"/>
  <c r="AH4359" i="1"/>
  <c r="AJ4359" i="1" s="1"/>
  <c r="AH4507" i="1"/>
  <c r="AJ4507" i="1" s="1"/>
  <c r="AH5812" i="1"/>
  <c r="AJ5812" i="1" s="1"/>
  <c r="AH7596" i="1"/>
  <c r="AJ7596" i="1" s="1"/>
  <c r="AH4214" i="1"/>
  <c r="AJ4214" i="1" s="1"/>
  <c r="AH7282" i="1"/>
  <c r="AJ7282" i="1" s="1"/>
  <c r="AH6019" i="1"/>
  <c r="AJ6019" i="1" s="1"/>
  <c r="AH9096" i="1"/>
  <c r="AJ9096" i="1" s="1"/>
  <c r="AH7048" i="1"/>
  <c r="AJ7048" i="1" s="1"/>
  <c r="AH8568" i="1"/>
  <c r="AJ8568" i="1" s="1"/>
  <c r="AH5874" i="1"/>
  <c r="AJ5874" i="1" s="1"/>
  <c r="AH5866" i="1"/>
  <c r="AJ5866" i="1" s="1"/>
  <c r="AH8858" i="1"/>
  <c r="AJ8858" i="1" s="1"/>
  <c r="AH3042" i="1"/>
  <c r="AJ3042" i="1" s="1"/>
  <c r="AH6408" i="1"/>
  <c r="AJ6408" i="1" s="1"/>
  <c r="AH10745" i="1"/>
  <c r="AJ10745" i="1" s="1"/>
  <c r="AH4808" i="1"/>
  <c r="AJ4808" i="1" s="1"/>
  <c r="AH9359" i="1"/>
  <c r="AJ9359" i="1" s="1"/>
  <c r="AH3461" i="1"/>
  <c r="AJ3461" i="1" s="1"/>
  <c r="AH9921" i="1"/>
  <c r="AJ9921" i="1" s="1"/>
  <c r="AH9255" i="1"/>
  <c r="AJ9255" i="1" s="1"/>
  <c r="AH4760" i="1"/>
  <c r="AJ4760" i="1" s="1"/>
  <c r="AH10161" i="1"/>
  <c r="AJ10161" i="1" s="1"/>
  <c r="AH4932" i="1"/>
  <c r="AJ4932" i="1" s="1"/>
  <c r="AH3765" i="1"/>
  <c r="AJ3765" i="1" s="1"/>
  <c r="AH10907" i="1"/>
  <c r="AJ10907" i="1" s="1"/>
  <c r="AH3335" i="1"/>
  <c r="AJ3335" i="1" s="1"/>
  <c r="AH2315" i="1"/>
  <c r="AJ2315" i="1" s="1"/>
  <c r="AH6066" i="1"/>
  <c r="AJ6066" i="1" s="1"/>
  <c r="AH6556" i="1"/>
  <c r="AJ6556" i="1" s="1"/>
  <c r="AH9616" i="1"/>
  <c r="AJ9616" i="1" s="1"/>
  <c r="AH5380" i="1"/>
  <c r="AJ5380" i="1" s="1"/>
  <c r="AH10213" i="1"/>
  <c r="AJ10213" i="1" s="1"/>
  <c r="AH8729" i="1"/>
  <c r="AJ8729" i="1" s="1"/>
  <c r="AH3236" i="1"/>
  <c r="AJ3236" i="1" s="1"/>
  <c r="AH8200" i="1"/>
  <c r="AJ8200" i="1" s="1"/>
  <c r="AH5815" i="1"/>
  <c r="AJ5815" i="1" s="1"/>
  <c r="AH5875" i="1"/>
  <c r="AJ5875" i="1" s="1"/>
  <c r="AH3104" i="1"/>
  <c r="AJ3104" i="1" s="1"/>
  <c r="AH3099" i="1"/>
  <c r="AJ3099" i="1" s="1"/>
  <c r="AH5507" i="1"/>
  <c r="AJ5507" i="1" s="1"/>
  <c r="AH7739" i="1"/>
  <c r="AJ7739" i="1" s="1"/>
  <c r="AH6502" i="1"/>
  <c r="AJ6502" i="1" s="1"/>
  <c r="AH3676" i="1"/>
  <c r="AJ3676" i="1" s="1"/>
  <c r="AH9707" i="1"/>
  <c r="AJ9707" i="1" s="1"/>
  <c r="AH8554" i="1"/>
  <c r="AJ8554" i="1" s="1"/>
  <c r="AH3370" i="1"/>
  <c r="AJ3370" i="1" s="1"/>
  <c r="AH2854" i="1"/>
  <c r="AJ2854" i="1" s="1"/>
  <c r="AH9878" i="1"/>
  <c r="AJ9878" i="1" s="1"/>
  <c r="AH5897" i="1"/>
  <c r="AJ5897" i="1" s="1"/>
  <c r="AH5899" i="1"/>
  <c r="AJ5899" i="1" s="1"/>
  <c r="AH1930" i="1"/>
  <c r="AJ1930" i="1" s="1"/>
  <c r="AH9433" i="1"/>
  <c r="AJ9433" i="1" s="1"/>
  <c r="AH3590" i="1"/>
  <c r="AJ3590" i="1" s="1"/>
  <c r="AH3586" i="1"/>
  <c r="AJ3586" i="1" s="1"/>
  <c r="AH3754" i="1"/>
  <c r="AJ3754" i="1" s="1"/>
  <c r="AH6958" i="1"/>
  <c r="AJ6958" i="1" s="1"/>
  <c r="AH9397" i="1"/>
  <c r="AJ9397" i="1" s="1"/>
  <c r="AH9599" i="1"/>
  <c r="AJ9599" i="1" s="1"/>
  <c r="AH9315" i="1"/>
  <c r="AJ9315" i="1" s="1"/>
  <c r="AH7773" i="1"/>
  <c r="AJ7773" i="1" s="1"/>
  <c r="AH3827" i="1"/>
  <c r="AJ3827" i="1" s="1"/>
  <c r="AH8452" i="1"/>
  <c r="AJ8452" i="1" s="1"/>
  <c r="AH4963" i="1"/>
  <c r="AJ4963" i="1" s="1"/>
  <c r="AH5842" i="1"/>
  <c r="AJ5842" i="1" s="1"/>
  <c r="AH3716" i="1"/>
  <c r="AJ3716" i="1" s="1"/>
  <c r="AH10809" i="1"/>
  <c r="AJ10809" i="1" s="1"/>
  <c r="AH9762" i="1"/>
  <c r="AJ9762" i="1" s="1"/>
  <c r="AH3707" i="1"/>
  <c r="AJ3707" i="1" s="1"/>
  <c r="AH3508" i="1"/>
  <c r="AJ3508" i="1" s="1"/>
  <c r="AH4500" i="1"/>
  <c r="AJ4500" i="1" s="1"/>
  <c r="AH3723" i="1"/>
  <c r="AJ3723" i="1" s="1"/>
  <c r="AH7971" i="1"/>
  <c r="AJ7971" i="1" s="1"/>
  <c r="AH10746" i="1"/>
  <c r="AJ10746" i="1" s="1"/>
  <c r="AH3242" i="1"/>
  <c r="AJ3242" i="1" s="1"/>
  <c r="AH4189" i="1"/>
  <c r="AJ4189" i="1" s="1"/>
  <c r="AH3438" i="1"/>
  <c r="AJ3438" i="1" s="1"/>
  <c r="AH10912" i="1"/>
  <c r="AJ10912" i="1" s="1"/>
  <c r="AH6571" i="1"/>
  <c r="AJ6571" i="1" s="1"/>
  <c r="AH5617" i="1"/>
  <c r="AJ5617" i="1" s="1"/>
  <c r="AH5643" i="1"/>
  <c r="AJ5643" i="1" s="1"/>
  <c r="AH5126" i="1"/>
  <c r="AJ5126" i="1" s="1"/>
  <c r="AH9758" i="1"/>
  <c r="AJ9758" i="1" s="1"/>
  <c r="AH10093" i="1"/>
  <c r="AJ10093" i="1" s="1"/>
  <c r="AH8033" i="1"/>
  <c r="AJ8033" i="1" s="1"/>
  <c r="AH6881" i="1"/>
  <c r="AJ6881" i="1" s="1"/>
  <c r="AH8518" i="1"/>
  <c r="AJ8518" i="1" s="1"/>
  <c r="AH9525" i="1"/>
  <c r="AJ9525" i="1" s="1"/>
  <c r="AH6040" i="1"/>
  <c r="AJ6040" i="1" s="1"/>
  <c r="AH5893" i="1"/>
  <c r="AJ5893" i="1" s="1"/>
  <c r="E8" i="2"/>
  <c r="E6" i="2"/>
  <c r="F6" i="2"/>
  <c r="F7" i="2"/>
  <c r="AK1845" i="1"/>
  <c r="E7" i="2"/>
  <c r="F26" i="2"/>
  <c r="E9" i="2"/>
  <c r="F9" i="2"/>
  <c r="E13" i="2"/>
  <c r="E12" i="2"/>
  <c r="E15" i="2"/>
  <c r="F19" i="2"/>
  <c r="F21" i="2"/>
  <c r="E26" i="2"/>
  <c r="E4" i="2"/>
  <c r="F8" i="2"/>
  <c r="F4" i="2"/>
  <c r="F13" i="2"/>
  <c r="F22" i="2"/>
  <c r="F12" i="2"/>
  <c r="F15" i="2"/>
  <c r="E14" i="2"/>
  <c r="E22" i="2"/>
  <c r="F10" i="2"/>
  <c r="E5" i="2"/>
  <c r="E17" i="2"/>
  <c r="E11" i="2"/>
  <c r="F23" i="2"/>
  <c r="F24" i="2"/>
  <c r="F14" i="2"/>
  <c r="F25" i="2"/>
  <c r="F17" i="2"/>
  <c r="F20" i="2"/>
  <c r="F5" i="2"/>
  <c r="F16" i="2"/>
  <c r="E20" i="2"/>
  <c r="F11" i="2"/>
  <c r="E23" i="2"/>
  <c r="E24" i="2"/>
  <c r="E19" i="2"/>
  <c r="E25" i="2"/>
  <c r="E21" i="2"/>
  <c r="F18" i="2"/>
  <c r="E18" i="2"/>
  <c r="E16" i="2"/>
  <c r="E10" i="2"/>
  <c r="AJ7" i="1"/>
  <c r="AL2033" i="1"/>
  <c r="AK3943" i="1"/>
  <c r="D12" i="2" s="1"/>
  <c r="AK1422" i="1"/>
  <c r="D5" i="2" s="1"/>
  <c r="AK9635" i="1"/>
  <c r="D21" i="2" s="1"/>
  <c r="AK10933" i="1"/>
  <c r="D24" i="2" s="1"/>
  <c r="AL7969" i="1"/>
  <c r="AK1618" i="1"/>
  <c r="AK3829" i="1"/>
  <c r="D11" i="2" s="1"/>
  <c r="AJ99" i="1"/>
  <c r="AJ97" i="1"/>
  <c r="D6" i="2" l="1"/>
  <c r="D25" i="2"/>
  <c r="D8" i="2"/>
  <c r="D15" i="2"/>
  <c r="D9" i="2"/>
  <c r="D14" i="2"/>
  <c r="D20" i="2"/>
  <c r="D23" i="2"/>
  <c r="D17" i="2"/>
  <c r="D13" i="2"/>
  <c r="C22" i="2"/>
  <c r="G22" i="2"/>
  <c r="AL1845" i="1"/>
  <c r="D7" i="2"/>
  <c r="D19" i="2"/>
  <c r="AL7968" i="1"/>
  <c r="G19" i="2" s="1"/>
  <c r="AL2032" i="1"/>
  <c r="G8" i="2" s="1"/>
  <c r="D22" i="2"/>
  <c r="D4" i="2"/>
  <c r="D26" i="2"/>
  <c r="AL7360" i="1"/>
  <c r="D18" i="2"/>
  <c r="AL6622" i="1"/>
  <c r="D16" i="2"/>
  <c r="AL3440" i="1"/>
  <c r="D10" i="2"/>
  <c r="AL10933" i="1"/>
  <c r="AL3943" i="1"/>
  <c r="AL4144" i="1"/>
  <c r="G13" i="2" s="1"/>
  <c r="AL3829" i="1"/>
  <c r="AL3065" i="1"/>
  <c r="AL4802" i="1"/>
  <c r="G14" i="2" s="1"/>
  <c r="AL11009" i="1"/>
  <c r="G25" i="2" s="1"/>
  <c r="AL6623" i="1"/>
  <c r="G17" i="2" s="1"/>
  <c r="AL2" i="1" a="1"/>
  <c r="AL2" i="1" s="1"/>
  <c r="C4" i="2" s="1"/>
  <c r="AL5695" i="1"/>
  <c r="AL1618" i="1"/>
  <c r="AL10194" i="1"/>
  <c r="G23" i="2" s="1"/>
  <c r="AL9635" i="1"/>
  <c r="AL1422" i="1"/>
  <c r="G5" i="2" s="1"/>
  <c r="AL1846" i="1"/>
  <c r="C7" i="2" s="1"/>
  <c r="AL7250" i="1"/>
  <c r="AL5002" i="1"/>
  <c r="G15" i="2" s="1"/>
  <c r="AL9271" i="1"/>
  <c r="G20" i="2" s="1"/>
  <c r="AL2453" i="1"/>
  <c r="G9" i="2" s="1"/>
  <c r="C6" i="2" l="1"/>
  <c r="G6" i="2"/>
  <c r="G7" i="2"/>
  <c r="G10" i="2"/>
  <c r="G18" i="2"/>
  <c r="G16" i="2"/>
  <c r="C16" i="2"/>
  <c r="C9" i="2"/>
  <c r="C26" i="2"/>
  <c r="G4" i="2"/>
  <c r="C25" i="2"/>
  <c r="C13" i="2"/>
  <c r="G24" i="2"/>
  <c r="C24" i="2"/>
  <c r="C15" i="2"/>
  <c r="G21" i="2"/>
  <c r="C21" i="2"/>
  <c r="C8" i="2"/>
  <c r="C20" i="2"/>
  <c r="C5" i="2"/>
  <c r="C23" i="2"/>
  <c r="C17" i="2"/>
  <c r="C14" i="2"/>
  <c r="G11" i="2"/>
  <c r="C11" i="2"/>
  <c r="G12" i="2"/>
  <c r="C12" i="2"/>
  <c r="C10" i="2"/>
  <c r="C18" i="2"/>
  <c r="C19" i="2"/>
  <c r="G2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tc={5A90A4FE-E751-4229-B134-35EDDE3D86F8}</author>
    <author>tc={5F1A5F06-EF86-4670-B009-77A08A0716CC}</author>
    <author>tc={420C166C-AA73-4AB7-8823-7ABFFF4115BE}</author>
    <author>tc={9C5562AB-DA69-4748-99B8-768255611ABB}</author>
  </authors>
  <commentList>
    <comment ref="C3813" authorId="0" shapeId="0" xr:uid="{5A90A4FE-E751-4229-B134-35EDDE3D86F8}">
      <text>
        <t>[Threaded comment]
Your version of Excel allows you to read this threaded comment; however, any edits to it will get removed if the file is opened in a newer version of Excel. Learn more: https://go.microsoft.com/fwlink/?linkid=870924
Comment:
    muuta väikseks alaks kaardil, tehtud pildid telefoniga nii plaanist kui asukohast kus need piirid võiksid paikneda.</t>
      </text>
    </comment>
    <comment ref="U3813" authorId="1" shapeId="0" xr:uid="{5F1A5F06-EF86-4670-B009-77A08A0716CC}">
      <text>
        <t>[Threaded comment]
Your version of Excel allows you to read this threaded comment; however, any edits to it will get removed if the file is opened in a newer version of Excel. Learn more: https://go.microsoft.com/fwlink/?linkid=870924
Comment:
    väike osas Tammneeme küla ääres sellest kinnistus antud DP-ga seotud. Sellel alal planeeritud uus kinnistu sotsiaalmaa otstarbega.</t>
      </text>
    </comment>
    <comment ref="U10005" authorId="2" shapeId="0" xr:uid="{420C166C-AA73-4AB7-8823-7ABFFF4115BE}">
      <text>
        <t>[Threaded comment]
Your version of Excel allows you to read this threaded comment; however, any edits to it will get removed if the file is opened in a newer version of Excel. Learn more: https://go.microsoft.com/fwlink/?linkid=870924
Comment:
    hall siduda transpordimaaga pigem, viirutus elamumaale</t>
      </text>
    </comment>
    <comment ref="U10070" authorId="3" shapeId="0" xr:uid="{9C5562AB-DA69-4748-99B8-768255611ABB}">
      <text>
        <t>[Threaded comment]
Your version of Excel allows you to read this threaded comment; however, any edits to it will get removed if the file is opened in a newer version of Excel. Learn more: https://go.microsoft.com/fwlink/?linkid=870924
Comment:
    kaardil ei olnud varem märgitud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<sst xmlns="http://schemas.openxmlformats.org/spreadsheetml/2006/main" count="139696" uniqueCount="35147">
  <si>
    <t>TUNNUS</t>
  </si>
  <si>
    <t>AY_NIMI</t>
  </si>
  <si>
    <t>L_AADRESS</t>
  </si>
  <si>
    <t>REGISTR</t>
  </si>
  <si>
    <t>MUUDET</t>
  </si>
  <si>
    <t>SIHT1</t>
  </si>
  <si>
    <t>SIHT2</t>
  </si>
  <si>
    <t>SIHT3</t>
  </si>
  <si>
    <t>SO_PRTS1</t>
  </si>
  <si>
    <t>SO_PRTS2</t>
  </si>
  <si>
    <t>SO_PRTS3</t>
  </si>
  <si>
    <t>PINDALA</t>
  </si>
  <si>
    <t>RUUMPIND</t>
  </si>
  <si>
    <t>REG_YHIK</t>
  </si>
  <si>
    <t>KINNISTU</t>
  </si>
  <si>
    <t>OMVORM</t>
  </si>
  <si>
    <t>89001:001:0920</t>
  </si>
  <si>
    <t>Lubja küla</t>
  </si>
  <si>
    <t>Paekaare tee 12</t>
  </si>
  <si>
    <t>Elamumaa</t>
  </si>
  <si>
    <t>M</t>
  </si>
  <si>
    <t>korteriomand</t>
  </si>
  <si>
    <t>Segaomand</t>
  </si>
  <si>
    <t>89001:003:0966</t>
  </si>
  <si>
    <t>Leppneeme küla</t>
  </si>
  <si>
    <t>Reinu tee L5</t>
  </si>
  <si>
    <t>Transpordimaa</t>
  </si>
  <si>
    <t>8909102</t>
  </si>
  <si>
    <t>Eraomand</t>
  </si>
  <si>
    <t>89001:003:0964</t>
  </si>
  <si>
    <t>Reinu tee 102</t>
  </si>
  <si>
    <t>7036202</t>
  </si>
  <si>
    <t>89001:010:2155</t>
  </si>
  <si>
    <t>Viimsi alevik</t>
  </si>
  <si>
    <t>Amarülluse tee 7</t>
  </si>
  <si>
    <t>513802</t>
  </si>
  <si>
    <t>89001:001:1009</t>
  </si>
  <si>
    <t>Randvere küla</t>
  </si>
  <si>
    <t>Oiusöödi</t>
  </si>
  <si>
    <t>Maatulundusmaa</t>
  </si>
  <si>
    <t>2360402</t>
  </si>
  <si>
    <t>89001:001:1010</t>
  </si>
  <si>
    <t>Muuga tee L8</t>
  </si>
  <si>
    <t>16789750</t>
  </si>
  <si>
    <t>Munitsipaalomand</t>
  </si>
  <si>
    <t>89001:001:0785</t>
  </si>
  <si>
    <t>Roosimetsa tee L1</t>
  </si>
  <si>
    <t>8403450</t>
  </si>
  <si>
    <t>89001:001:0786</t>
  </si>
  <si>
    <t>Kuusiku tee L1</t>
  </si>
  <si>
    <t>8542850</t>
  </si>
  <si>
    <t>89001:003:1523</t>
  </si>
  <si>
    <t>Püünsi küla</t>
  </si>
  <si>
    <t>Järve tee L1</t>
  </si>
  <si>
    <t>6840902</t>
  </si>
  <si>
    <t>89001:003:1522</t>
  </si>
  <si>
    <t>Järve tee 5</t>
  </si>
  <si>
    <t>89001:010:0392</t>
  </si>
  <si>
    <t>Metsakasti küla</t>
  </si>
  <si>
    <t>Mäealuse</t>
  </si>
  <si>
    <t>657602</t>
  </si>
  <si>
    <t>89001:010:0393</t>
  </si>
  <si>
    <t>Äigrumäe küla</t>
  </si>
  <si>
    <t>657702</t>
  </si>
  <si>
    <t>89001:023:0200</t>
  </si>
  <si>
    <t>Miiduranna küla</t>
  </si>
  <si>
    <t>Laineoru tee 5</t>
  </si>
  <si>
    <t>89001:023:0210</t>
  </si>
  <si>
    <t>Laineoru tee 1</t>
  </si>
  <si>
    <t>19402</t>
  </si>
  <si>
    <t>89001:023:0220</t>
  </si>
  <si>
    <t>Laineoru tee 2</t>
  </si>
  <si>
    <t>19202</t>
  </si>
  <si>
    <t>89001:023:0230</t>
  </si>
  <si>
    <t>Laineharja tee 5</t>
  </si>
  <si>
    <t>19502</t>
  </si>
  <si>
    <t>89001:023:0150</t>
  </si>
  <si>
    <t>Andrese tee 1</t>
  </si>
  <si>
    <t>17602</t>
  </si>
  <si>
    <t>89001:023:0160</t>
  </si>
  <si>
    <t>Kristjani tee 1a</t>
  </si>
  <si>
    <t>18702</t>
  </si>
  <si>
    <t>89001:023:0170</t>
  </si>
  <si>
    <t>Madise tee 4</t>
  </si>
  <si>
    <t>17402</t>
  </si>
  <si>
    <t>89001:023:0180</t>
  </si>
  <si>
    <t>Madise tee 9</t>
  </si>
  <si>
    <t>18902</t>
  </si>
  <si>
    <t>89001:023:0120</t>
  </si>
  <si>
    <t>Kristjani tee 3</t>
  </si>
  <si>
    <t>17802</t>
  </si>
  <si>
    <t>89001:023:0100</t>
  </si>
  <si>
    <t>Madise tee 8</t>
  </si>
  <si>
    <t>215902</t>
  </si>
  <si>
    <t>89001:023:0110</t>
  </si>
  <si>
    <t>Madise tee 12</t>
  </si>
  <si>
    <t>17902</t>
  </si>
  <si>
    <t>89001:023:0090</t>
  </si>
  <si>
    <t>Madise tee 6</t>
  </si>
  <si>
    <t>18802</t>
  </si>
  <si>
    <t>89001:023:0060</t>
  </si>
  <si>
    <t>Andrese tee 4</t>
  </si>
  <si>
    <t>17202</t>
  </si>
  <si>
    <t>89001:023:0070</t>
  </si>
  <si>
    <t>Andrese tee 3</t>
  </si>
  <si>
    <t>19602</t>
  </si>
  <si>
    <t>89001:023:0080</t>
  </si>
  <si>
    <t>Andrese tee 5</t>
  </si>
  <si>
    <t>18002</t>
  </si>
  <si>
    <t>89001:023:0040</t>
  </si>
  <si>
    <t>Kristjani tee 5</t>
  </si>
  <si>
    <t>18102</t>
  </si>
  <si>
    <t>89001:023:0050</t>
  </si>
  <si>
    <t>Andrese tee 6</t>
  </si>
  <si>
    <t>17102</t>
  </si>
  <si>
    <t>89001:023:0030</t>
  </si>
  <si>
    <t>Kristjani tee 10</t>
  </si>
  <si>
    <t>19002</t>
  </si>
  <si>
    <t>89001:023:0020</t>
  </si>
  <si>
    <t>Kristjani tee 8</t>
  </si>
  <si>
    <t>18202</t>
  </si>
  <si>
    <t>89001:022:0020</t>
  </si>
  <si>
    <t>Haabneeme alevik</t>
  </si>
  <si>
    <t>Rohuneeme tee 40d</t>
  </si>
  <si>
    <t>8302</t>
  </si>
  <si>
    <t>89001:003:0400</t>
  </si>
  <si>
    <t>Tammneeme küla</t>
  </si>
  <si>
    <t>Väike-Põldmäe</t>
  </si>
  <si>
    <t>13602</t>
  </si>
  <si>
    <t>89001:003:0370</t>
  </si>
  <si>
    <t>Leppneeme tee 102b</t>
  </si>
  <si>
    <t>13302</t>
  </si>
  <si>
    <t>89001:021:1070</t>
  </si>
  <si>
    <t>Kelvingi küla</t>
  </si>
  <si>
    <t>Meresihi tee 10</t>
  </si>
  <si>
    <t>36402</t>
  </si>
  <si>
    <t>89001:021:1350</t>
  </si>
  <si>
    <t>Koidu tee 39</t>
  </si>
  <si>
    <t>40202</t>
  </si>
  <si>
    <t>89001:021:1340</t>
  </si>
  <si>
    <t>Koidu tee 37</t>
  </si>
  <si>
    <t>40102</t>
  </si>
  <si>
    <t>89001:021:1320</t>
  </si>
  <si>
    <t>Sambliku tee 6</t>
  </si>
  <si>
    <t>40002</t>
  </si>
  <si>
    <t>89001:021:1310</t>
  </si>
  <si>
    <t>Sambliku tee 7</t>
  </si>
  <si>
    <t>34502</t>
  </si>
  <si>
    <t>89001:021:1280</t>
  </si>
  <si>
    <t>Koidu tee 29</t>
  </si>
  <si>
    <t>36502</t>
  </si>
  <si>
    <t>89001:021:1260</t>
  </si>
  <si>
    <t>Koidu tee 25</t>
  </si>
  <si>
    <t>42702</t>
  </si>
  <si>
    <t>89001:021:1240</t>
  </si>
  <si>
    <t>Koidu tee 21</t>
  </si>
  <si>
    <t>34602</t>
  </si>
  <si>
    <t>89001:021:1010</t>
  </si>
  <si>
    <t>Meresihi tee 26</t>
  </si>
  <si>
    <t>34902</t>
  </si>
  <si>
    <t>89001:021:0930</t>
  </si>
  <si>
    <t>Meresihi tee 40</t>
  </si>
  <si>
    <t>36202</t>
  </si>
  <si>
    <t>89001:021:1030</t>
  </si>
  <si>
    <t>Meresihi tee 22</t>
  </si>
  <si>
    <t>34202</t>
  </si>
  <si>
    <t>89001:021:0850</t>
  </si>
  <si>
    <t>Roo tee 11</t>
  </si>
  <si>
    <t>34802</t>
  </si>
  <si>
    <t>89001:021:1270</t>
  </si>
  <si>
    <t>Koidu tee 27</t>
  </si>
  <si>
    <t>42802</t>
  </si>
  <si>
    <t>89001:021:1290</t>
  </si>
  <si>
    <t>Koidu tee 31</t>
  </si>
  <si>
    <t>37802</t>
  </si>
  <si>
    <t>89001:021:1420</t>
  </si>
  <si>
    <t>Koidu tee 36</t>
  </si>
  <si>
    <t>39202</t>
  </si>
  <si>
    <t>89001:021:1170</t>
  </si>
  <si>
    <t>Koidu tee 7</t>
  </si>
  <si>
    <t>42202</t>
  </si>
  <si>
    <t>89001:021:1060</t>
  </si>
  <si>
    <t>Meresihi tee 12</t>
  </si>
  <si>
    <t>36302</t>
  </si>
  <si>
    <t>89001:021:1160</t>
  </si>
  <si>
    <t>Koidu tee 5</t>
  </si>
  <si>
    <t>43202</t>
  </si>
  <si>
    <t>89001:021:1190</t>
  </si>
  <si>
    <t>Koidu tee 11</t>
  </si>
  <si>
    <t>37602</t>
  </si>
  <si>
    <t>89001:021:1430</t>
  </si>
  <si>
    <t>Sambliku tee 1</t>
  </si>
  <si>
    <t>40602</t>
  </si>
  <si>
    <t>89001:021:1440</t>
  </si>
  <si>
    <t>Koidu tee 34</t>
  </si>
  <si>
    <t>40702</t>
  </si>
  <si>
    <t>89001:021:1450</t>
  </si>
  <si>
    <t>Koidu tee 32</t>
  </si>
  <si>
    <t>40802</t>
  </si>
  <si>
    <t>89001:021:1230</t>
  </si>
  <si>
    <t>Koidu tee 19</t>
  </si>
  <si>
    <t>37702</t>
  </si>
  <si>
    <t>89001:021:0820</t>
  </si>
  <si>
    <t>Meresihi tee 39</t>
  </si>
  <si>
    <t>38102</t>
  </si>
  <si>
    <t>89001:021:1410</t>
  </si>
  <si>
    <t>Koidu tee 38</t>
  </si>
  <si>
    <t>37202</t>
  </si>
  <si>
    <t>89001:021:1140</t>
  </si>
  <si>
    <t>Serva tee 8</t>
  </si>
  <si>
    <t>43102</t>
  </si>
  <si>
    <t>89001:021:1020</t>
  </si>
  <si>
    <t>Meresihi tee 24</t>
  </si>
  <si>
    <t>34302</t>
  </si>
  <si>
    <t>89001:021:0830</t>
  </si>
  <si>
    <t>Meresihi tee 41</t>
  </si>
  <si>
    <t>38302</t>
  </si>
  <si>
    <t>89001:021:1610</t>
  </si>
  <si>
    <t>Koidu tee 4</t>
  </si>
  <si>
    <t>41402</t>
  </si>
  <si>
    <t>89001:021:1510</t>
  </si>
  <si>
    <t>Koidu tee 20</t>
  </si>
  <si>
    <t>41202</t>
  </si>
  <si>
    <t>89001:021:1500</t>
  </si>
  <si>
    <t>Koidu tee 22</t>
  </si>
  <si>
    <t>41102</t>
  </si>
  <si>
    <t>89001:021:1480</t>
  </si>
  <si>
    <t>Koidu tee 26</t>
  </si>
  <si>
    <t>41002</t>
  </si>
  <si>
    <t>89001:021:1390</t>
  </si>
  <si>
    <t>Koidu tee 43</t>
  </si>
  <si>
    <t>37502</t>
  </si>
  <si>
    <t>89001:003:0312</t>
  </si>
  <si>
    <t>Rohuneeme küla</t>
  </si>
  <si>
    <t>Kumbli</t>
  </si>
  <si>
    <t>6202</t>
  </si>
  <si>
    <t>89001:010:0391</t>
  </si>
  <si>
    <t>Muuga küla</t>
  </si>
  <si>
    <t>Kordoni tee 2</t>
  </si>
  <si>
    <t>8002</t>
  </si>
  <si>
    <t>89001:021:1180</t>
  </si>
  <si>
    <t>Koidu tee 9</t>
  </si>
  <si>
    <t>42302</t>
  </si>
  <si>
    <t>89001:021:0960</t>
  </si>
  <si>
    <t>Sambliku tee 8</t>
  </si>
  <si>
    <t>37902</t>
  </si>
  <si>
    <t>89001:021:0940</t>
  </si>
  <si>
    <t>Meresihi tee 38</t>
  </si>
  <si>
    <t>38902</t>
  </si>
  <si>
    <t>89001:021:1220</t>
  </si>
  <si>
    <t>Koidu tee 17</t>
  </si>
  <si>
    <t>39302</t>
  </si>
  <si>
    <t>89001:021:0080</t>
  </si>
  <si>
    <t>Eha tee 9</t>
  </si>
  <si>
    <t>41802</t>
  </si>
  <si>
    <t>89001:021:0730</t>
  </si>
  <si>
    <t>Meresihi tee 23</t>
  </si>
  <si>
    <t>36102</t>
  </si>
  <si>
    <t>89001:021:0590</t>
  </si>
  <si>
    <t>Eha tee 6</t>
  </si>
  <si>
    <t>36802</t>
  </si>
  <si>
    <t>89001:021:0560</t>
  </si>
  <si>
    <t>Eha tee 12</t>
  </si>
  <si>
    <t>35502</t>
  </si>
  <si>
    <t>89001:021:0460</t>
  </si>
  <si>
    <t>Sambliku tee 15</t>
  </si>
  <si>
    <t>42602</t>
  </si>
  <si>
    <t>89001:021:0030</t>
  </si>
  <si>
    <t>Serva tee 23</t>
  </si>
  <si>
    <t>41502</t>
  </si>
  <si>
    <t>89001:021:0280</t>
  </si>
  <si>
    <t>Eha tee 41</t>
  </si>
  <si>
    <t>34102</t>
  </si>
  <si>
    <t>89001:021:1550</t>
  </si>
  <si>
    <t>Kanarbiku tee 1</t>
  </si>
  <si>
    <t>53602</t>
  </si>
  <si>
    <t>89001:021:0090</t>
  </si>
  <si>
    <t>Eha tee 11</t>
  </si>
  <si>
    <t>41902</t>
  </si>
  <si>
    <t>89001:021:0070</t>
  </si>
  <si>
    <t>Eha tee 7</t>
  </si>
  <si>
    <t>39402</t>
  </si>
  <si>
    <t>89001:021:0040</t>
  </si>
  <si>
    <t>Serva tee 24</t>
  </si>
  <si>
    <t>41602</t>
  </si>
  <si>
    <t>89001:021:0170</t>
  </si>
  <si>
    <t>Eha tee 23</t>
  </si>
  <si>
    <t>35702</t>
  </si>
  <si>
    <t>89001:021:0360</t>
  </si>
  <si>
    <t>Roo tee 13</t>
  </si>
  <si>
    <t>39102</t>
  </si>
  <si>
    <t>89001:021:0410</t>
  </si>
  <si>
    <t>Eha tee 38</t>
  </si>
  <si>
    <t>38602</t>
  </si>
  <si>
    <t>89001:021:1580</t>
  </si>
  <si>
    <t>Koidu tee 10</t>
  </si>
  <si>
    <t>41302</t>
  </si>
  <si>
    <t>89001:021:0230</t>
  </si>
  <si>
    <t>Eha tee 31</t>
  </si>
  <si>
    <t>35602</t>
  </si>
  <si>
    <t>89001:021:0150</t>
  </si>
  <si>
    <t>Eha tee 19</t>
  </si>
  <si>
    <t>42102</t>
  </si>
  <si>
    <t>89001:021:0420</t>
  </si>
  <si>
    <t>Eha tee 36</t>
  </si>
  <si>
    <t>42502</t>
  </si>
  <si>
    <t>89001:021:0570</t>
  </si>
  <si>
    <t>Eha tee 10</t>
  </si>
  <si>
    <t>36702</t>
  </si>
  <si>
    <t>89001:021:0650</t>
  </si>
  <si>
    <t>Serva tee 16</t>
  </si>
  <si>
    <t>36002</t>
  </si>
  <si>
    <t>89001:021:0290</t>
  </si>
  <si>
    <t>Eha tee 43</t>
  </si>
  <si>
    <t>35902</t>
  </si>
  <si>
    <t>89001:021:0750</t>
  </si>
  <si>
    <t>Meresihi tee 27</t>
  </si>
  <si>
    <t>38002</t>
  </si>
  <si>
    <t>89001:021:0120</t>
  </si>
  <si>
    <t>Kanarbiku tee 16</t>
  </si>
  <si>
    <t>38702</t>
  </si>
  <si>
    <t>89001:021:0300</t>
  </si>
  <si>
    <t>Eha tee 45</t>
  </si>
  <si>
    <t>39002</t>
  </si>
  <si>
    <t>89001:021:0310</t>
  </si>
  <si>
    <t>Eha tee 47</t>
  </si>
  <si>
    <t>35102</t>
  </si>
  <si>
    <t>89001:021:0470</t>
  </si>
  <si>
    <t>Sambliku tee 17</t>
  </si>
  <si>
    <t>34702</t>
  </si>
  <si>
    <t>89001:021:0480</t>
  </si>
  <si>
    <t>Eha tee 28</t>
  </si>
  <si>
    <t>36602</t>
  </si>
  <si>
    <t>89001:021:0510</t>
  </si>
  <si>
    <t>Eha tee 22</t>
  </si>
  <si>
    <t>36902</t>
  </si>
  <si>
    <t>89001:003:0190</t>
  </si>
  <si>
    <t>Lepiku tee 2</t>
  </si>
  <si>
    <t>702</t>
  </si>
  <si>
    <t>89001:003:0200</t>
  </si>
  <si>
    <t>Kristle tee 2</t>
  </si>
  <si>
    <t>4302</t>
  </si>
  <si>
    <t>89001:003:0210</t>
  </si>
  <si>
    <t>Püünsi tee 9</t>
  </si>
  <si>
    <t>10747102</t>
  </si>
  <si>
    <t>89001:009:0030</t>
  </si>
  <si>
    <t>Kaluri tee 24</t>
  </si>
  <si>
    <t>15502</t>
  </si>
  <si>
    <t>89001:003:0220</t>
  </si>
  <si>
    <t>Rohuneeme tee 43</t>
  </si>
  <si>
    <t>2054302</t>
  </si>
  <si>
    <t>89001:022:0010</t>
  </si>
  <si>
    <t>Rohuneeme tee 40c</t>
  </si>
  <si>
    <t>402</t>
  </si>
  <si>
    <t>89001:003:0240</t>
  </si>
  <si>
    <t>Niidu tee L1</t>
  </si>
  <si>
    <t>12102</t>
  </si>
  <si>
    <t>89001:003:0270</t>
  </si>
  <si>
    <t>Rohuneeme tee 102</t>
  </si>
  <si>
    <t>202</t>
  </si>
  <si>
    <t>89001:021:1360</t>
  </si>
  <si>
    <t>Roo tee 1</t>
  </si>
  <si>
    <t>40302</t>
  </si>
  <si>
    <t>89001:021:1620</t>
  </si>
  <si>
    <t>Serva tee 2</t>
  </si>
  <si>
    <t>38502</t>
  </si>
  <si>
    <t>89001:021:0390</t>
  </si>
  <si>
    <t>Eha tee 42</t>
  </si>
  <si>
    <t>35202</t>
  </si>
  <si>
    <t>89001:021:0380</t>
  </si>
  <si>
    <t>Eha tee 44</t>
  </si>
  <si>
    <t>33702</t>
  </si>
  <si>
    <t>89001:021:0370</t>
  </si>
  <si>
    <t>Eha tee 46</t>
  </si>
  <si>
    <t>35302</t>
  </si>
  <si>
    <t>89001:021:0320</t>
  </si>
  <si>
    <t>Eha tee 49</t>
  </si>
  <si>
    <t>34002</t>
  </si>
  <si>
    <t>89001:021:0270</t>
  </si>
  <si>
    <t>Eha tee 39</t>
  </si>
  <si>
    <t>35802</t>
  </si>
  <si>
    <t>89001:021:0200</t>
  </si>
  <si>
    <t>Eha tee 29</t>
  </si>
  <si>
    <t>37402</t>
  </si>
  <si>
    <t>89001:021:0110</t>
  </si>
  <si>
    <t>Kanarbiku tee 15</t>
  </si>
  <si>
    <t>42002</t>
  </si>
  <si>
    <t>89001:021:0690</t>
  </si>
  <si>
    <t>Meresihi tee 11</t>
  </si>
  <si>
    <t>37002</t>
  </si>
  <si>
    <t>89001:021:0720</t>
  </si>
  <si>
    <t>Meresihi tee 21</t>
  </si>
  <si>
    <t>37102</t>
  </si>
  <si>
    <t>89001:003:0280</t>
  </si>
  <si>
    <t>Piiri tee 5</t>
  </si>
  <si>
    <t>302</t>
  </si>
  <si>
    <t>89001:003:0290</t>
  </si>
  <si>
    <t>Niidu tee L2</t>
  </si>
  <si>
    <t>12202</t>
  </si>
  <si>
    <t>89001:003:0311</t>
  </si>
  <si>
    <t>Pendikse</t>
  </si>
  <si>
    <t>H</t>
  </si>
  <si>
    <t>89001:021:1130</t>
  </si>
  <si>
    <t>Koidu tee 1</t>
  </si>
  <si>
    <t>59502</t>
  </si>
  <si>
    <t>89001:021:0990</t>
  </si>
  <si>
    <t>Meresihi tee 30</t>
  </si>
  <si>
    <t>59802</t>
  </si>
  <si>
    <t>89001:021:0600</t>
  </si>
  <si>
    <t>Serva tee 20</t>
  </si>
  <si>
    <t>43002</t>
  </si>
  <si>
    <t>89001:021:0610</t>
  </si>
  <si>
    <t>Serva tee 18</t>
  </si>
  <si>
    <t>39502</t>
  </si>
  <si>
    <t>89001:021:0700</t>
  </si>
  <si>
    <t>Meresihi tee 17</t>
  </si>
  <si>
    <t>39602</t>
  </si>
  <si>
    <t>89001:021:0900</t>
  </si>
  <si>
    <t>Roo tee 5</t>
  </si>
  <si>
    <t>39702</t>
  </si>
  <si>
    <t>89001:021:0970</t>
  </si>
  <si>
    <t>Sambliku tee 9</t>
  </si>
  <si>
    <t>39802</t>
  </si>
  <si>
    <t>89001:021:0330</t>
  </si>
  <si>
    <t>Eha tee 51</t>
  </si>
  <si>
    <t>50102</t>
  </si>
  <si>
    <t>89001:021:0450</t>
  </si>
  <si>
    <t>Sambliku tee 14</t>
  </si>
  <si>
    <t>50202</t>
  </si>
  <si>
    <t>89001:021:0530</t>
  </si>
  <si>
    <t>Eha tee 18</t>
  </si>
  <si>
    <t>50302</t>
  </si>
  <si>
    <t>89001:021:0210</t>
  </si>
  <si>
    <t>Sambliku tee 21</t>
  </si>
  <si>
    <t>53902</t>
  </si>
  <si>
    <t>89001:021:0770</t>
  </si>
  <si>
    <t>Sambliku tee 13</t>
  </si>
  <si>
    <t>51802</t>
  </si>
  <si>
    <t>89001:021:1370</t>
  </si>
  <si>
    <t>Roo tee 3</t>
  </si>
  <si>
    <t>40402</t>
  </si>
  <si>
    <t>89001:021:1380</t>
  </si>
  <si>
    <t>Roo tee 4</t>
  </si>
  <si>
    <t>40502</t>
  </si>
  <si>
    <t>89001:021:1000</t>
  </si>
  <si>
    <t>Meresihi tee 28</t>
  </si>
  <si>
    <t>33902</t>
  </si>
  <si>
    <t>89001:021:0880</t>
  </si>
  <si>
    <t>Roo tee 8</t>
  </si>
  <si>
    <t>38802</t>
  </si>
  <si>
    <t>89001:021:0440</t>
  </si>
  <si>
    <t>Sambliku tee 16</t>
  </si>
  <si>
    <t>388602</t>
  </si>
  <si>
    <t>89001:021:0400</t>
  </si>
  <si>
    <t>Eha tee 40</t>
  </si>
  <si>
    <t>35002</t>
  </si>
  <si>
    <t>89001:021:0890</t>
  </si>
  <si>
    <t>Roo tee 6</t>
  </si>
  <si>
    <t>54102</t>
  </si>
  <si>
    <t>89001:021:0260</t>
  </si>
  <si>
    <t>Eha tee 37</t>
  </si>
  <si>
    <t>54002</t>
  </si>
  <si>
    <t>89001:021:0130</t>
  </si>
  <si>
    <t>Eha tee 15</t>
  </si>
  <si>
    <t>417402</t>
  </si>
  <si>
    <t>89001:021:0540</t>
  </si>
  <si>
    <t>Kanarbiku tee 12</t>
  </si>
  <si>
    <t>38402</t>
  </si>
  <si>
    <t>89001:003:0420</t>
  </si>
  <si>
    <t>Rohuneeme tee 43a</t>
  </si>
  <si>
    <t>Ärimaa</t>
  </si>
  <si>
    <t>26102</t>
  </si>
  <si>
    <t>89001:010:0400</t>
  </si>
  <si>
    <t>Lasti tee 17</t>
  </si>
  <si>
    <t>Tootmismaa</t>
  </si>
  <si>
    <t>25802</t>
  </si>
  <si>
    <t>89001:021:1460</t>
  </si>
  <si>
    <t>Koidu tee 30</t>
  </si>
  <si>
    <t>40902</t>
  </si>
  <si>
    <t>89001:021:0060</t>
  </si>
  <si>
    <t>Eha tee 5</t>
  </si>
  <si>
    <t>41702</t>
  </si>
  <si>
    <t>89001:003:0430</t>
  </si>
  <si>
    <t>Võrkoja tee 26</t>
  </si>
  <si>
    <t>28902</t>
  </si>
  <si>
    <t>89001:021:1630</t>
  </si>
  <si>
    <t>Serva tee 1</t>
  </si>
  <si>
    <t>51402</t>
  </si>
  <si>
    <t>89001:021:1520</t>
  </si>
  <si>
    <t>Koidu tee 18</t>
  </si>
  <si>
    <t>51502</t>
  </si>
  <si>
    <t>89001:021:1470</t>
  </si>
  <si>
    <t>Koidu tee 28</t>
  </si>
  <si>
    <t>51602</t>
  </si>
  <si>
    <t>89001:021:0740</t>
  </si>
  <si>
    <t>Meresihi tee 25</t>
  </si>
  <si>
    <t>50402</t>
  </si>
  <si>
    <t>89001:021:1530</t>
  </si>
  <si>
    <t>Kanarbiku tee 4</t>
  </si>
  <si>
    <t>51302</t>
  </si>
  <si>
    <t>89001:021:0160</t>
  </si>
  <si>
    <t>Eha tee 21</t>
  </si>
  <si>
    <t>53802</t>
  </si>
  <si>
    <t>89001:021:0020</t>
  </si>
  <si>
    <t>Serva tee 21</t>
  </si>
  <si>
    <t>61302</t>
  </si>
  <si>
    <t>89001:021:0710</t>
  </si>
  <si>
    <t>Meresihi tee 19</t>
  </si>
  <si>
    <t>61102</t>
  </si>
  <si>
    <t>89001:021:0760</t>
  </si>
  <si>
    <t>Meresihi tee 29</t>
  </si>
  <si>
    <t>61202</t>
  </si>
  <si>
    <t>89001:021:0840</t>
  </si>
  <si>
    <t>Meresihi tee 43</t>
  </si>
  <si>
    <t>60002</t>
  </si>
  <si>
    <t>89001:021:1080</t>
  </si>
  <si>
    <t>Meresihi tee 8</t>
  </si>
  <si>
    <t>59702</t>
  </si>
  <si>
    <t>89001:021:1090</t>
  </si>
  <si>
    <t>Meresihi tee 6</t>
  </si>
  <si>
    <t>65702</t>
  </si>
  <si>
    <t>89001:021:1570</t>
  </si>
  <si>
    <t>Koidu tee 12</t>
  </si>
  <si>
    <t>60802</t>
  </si>
  <si>
    <t>89001:003:0460</t>
  </si>
  <si>
    <t>Koltsemetsa</t>
  </si>
  <si>
    <t>29202</t>
  </si>
  <si>
    <t>89001:021:1120</t>
  </si>
  <si>
    <t>Serva tee 7</t>
  </si>
  <si>
    <t>51202</t>
  </si>
  <si>
    <t>89001:021:1110</t>
  </si>
  <si>
    <t>Serva tee 9</t>
  </si>
  <si>
    <t>53502</t>
  </si>
  <si>
    <t>89001:021:1640</t>
  </si>
  <si>
    <t>Serva tee 3</t>
  </si>
  <si>
    <t>50002</t>
  </si>
  <si>
    <t>89001:021:0800</t>
  </si>
  <si>
    <t>Meresihi tee 35</t>
  </si>
  <si>
    <t>51102</t>
  </si>
  <si>
    <t>89001:021:0790</t>
  </si>
  <si>
    <t>Meresihi tee 33</t>
  </si>
  <si>
    <t>51002</t>
  </si>
  <si>
    <t>89001:021:0220</t>
  </si>
  <si>
    <t>Sambliku tee 20</t>
  </si>
  <si>
    <t>51902</t>
  </si>
  <si>
    <t>89001:021:1560</t>
  </si>
  <si>
    <t>Kanarbiku tee 3</t>
  </si>
  <si>
    <t>53702</t>
  </si>
  <si>
    <t>89001:021:1150</t>
  </si>
  <si>
    <t>Koidu tee 3</t>
  </si>
  <si>
    <t>39902</t>
  </si>
  <si>
    <t>89001:021:0140</t>
  </si>
  <si>
    <t>Eha tee 17</t>
  </si>
  <si>
    <t>34402</t>
  </si>
  <si>
    <t>89001:021:0190</t>
  </si>
  <si>
    <t>Eha tee 27</t>
  </si>
  <si>
    <t>42402</t>
  </si>
  <si>
    <t>89001:021:0240</t>
  </si>
  <si>
    <t>Eha tee 33</t>
  </si>
  <si>
    <t>53402</t>
  </si>
  <si>
    <t>89001:021:0500</t>
  </si>
  <si>
    <t>Eha tee 24</t>
  </si>
  <si>
    <t>42902</t>
  </si>
  <si>
    <t>89001:009:0040</t>
  </si>
  <si>
    <t>Männi tee 17</t>
  </si>
  <si>
    <t>141602</t>
  </si>
  <si>
    <t>89001:009:0050</t>
  </si>
  <si>
    <t>Männi tee 19</t>
  </si>
  <si>
    <t>137702</t>
  </si>
  <si>
    <t>89001:021:0780</t>
  </si>
  <si>
    <t>Meresihi tee 31</t>
  </si>
  <si>
    <t>60902</t>
  </si>
  <si>
    <t>89001:021:0870</t>
  </si>
  <si>
    <t>Roo tee 10</t>
  </si>
  <si>
    <t>292202</t>
  </si>
  <si>
    <t>89001:021:0950</t>
  </si>
  <si>
    <t>Meresihi tee 36</t>
  </si>
  <si>
    <t>6191002</t>
  </si>
  <si>
    <t>89001:021:0980</t>
  </si>
  <si>
    <t>Meresihi tee 32</t>
  </si>
  <si>
    <t>72302</t>
  </si>
  <si>
    <t>89001:021:1040</t>
  </si>
  <si>
    <t>Meresihi tee 20</t>
  </si>
  <si>
    <t>385202</t>
  </si>
  <si>
    <t>89001:021:1050</t>
  </si>
  <si>
    <t>Meresihi tee 18</t>
  </si>
  <si>
    <t>72402</t>
  </si>
  <si>
    <t>89001:021:1250</t>
  </si>
  <si>
    <t>Koidu tee 23</t>
  </si>
  <si>
    <t>435502</t>
  </si>
  <si>
    <t>89001:021:1330</t>
  </si>
  <si>
    <t>Koidu tee 35</t>
  </si>
  <si>
    <t>60102</t>
  </si>
  <si>
    <t>89001:021:1490</t>
  </si>
  <si>
    <t>Koidu tee 24</t>
  </si>
  <si>
    <t>330102</t>
  </si>
  <si>
    <t>89001:021:1540</t>
  </si>
  <si>
    <t>Kanarbiku tee 2</t>
  </si>
  <si>
    <t>65402</t>
  </si>
  <si>
    <t>89001:003:0580</t>
  </si>
  <si>
    <t>Lännemäe tee 8</t>
  </si>
  <si>
    <t>308502</t>
  </si>
  <si>
    <t>89001:010:0650</t>
  </si>
  <si>
    <t>Astriõie tee 15</t>
  </si>
  <si>
    <t>336402</t>
  </si>
  <si>
    <t>89001:021:1590</t>
  </si>
  <si>
    <t>Koidu tee 8</t>
  </si>
  <si>
    <t>388502</t>
  </si>
  <si>
    <t>89001:021:1600</t>
  </si>
  <si>
    <t>Koidu tee 6</t>
  </si>
  <si>
    <t>72502</t>
  </si>
  <si>
    <t>89001:021:1720</t>
  </si>
  <si>
    <t>Meresihi tee 16</t>
  </si>
  <si>
    <t>1416902</t>
  </si>
  <si>
    <t>89001:003:0730</t>
  </si>
  <si>
    <t>Miku</t>
  </si>
  <si>
    <t>146402</t>
  </si>
  <si>
    <t>89001:010:0450</t>
  </si>
  <si>
    <t>Hundi tee 10</t>
  </si>
  <si>
    <t>89001:010:0480</t>
  </si>
  <si>
    <t>Laeva tee 4</t>
  </si>
  <si>
    <t>74002</t>
  </si>
  <si>
    <t>89001:010:0490</t>
  </si>
  <si>
    <t>Hoburaua tee</t>
  </si>
  <si>
    <t>78202</t>
  </si>
  <si>
    <t>89001:010:0500</t>
  </si>
  <si>
    <t>Põhja-Liiva</t>
  </si>
  <si>
    <t>78302</t>
  </si>
  <si>
    <t>89001:010:0510</t>
  </si>
  <si>
    <t>Lõuna-Liiva</t>
  </si>
  <si>
    <t>78402</t>
  </si>
  <si>
    <t>89001:010:0520</t>
  </si>
  <si>
    <t>Kesk põik 1 // 2 // 3 // 4</t>
  </si>
  <si>
    <t>89008:001:0010</t>
  </si>
  <si>
    <t>Kadakamarja</t>
  </si>
  <si>
    <t>9330602</t>
  </si>
  <si>
    <t>89012:001:0020</t>
  </si>
  <si>
    <t>Õli tn 8a</t>
  </si>
  <si>
    <t>10307302</t>
  </si>
  <si>
    <t>89001:002:0040</t>
  </si>
  <si>
    <t>Kelnase küla</t>
  </si>
  <si>
    <t>Prangli tuulepark</t>
  </si>
  <si>
    <t>109202</t>
  </si>
  <si>
    <t>89001:002:0050</t>
  </si>
  <si>
    <t>Sadama-Tuulejõu</t>
  </si>
  <si>
    <t>109302</t>
  </si>
  <si>
    <t>89001:010:0560</t>
  </si>
  <si>
    <t>Miiduranna tee 31</t>
  </si>
  <si>
    <t>83302</t>
  </si>
  <si>
    <t>89001:010:0570</t>
  </si>
  <si>
    <t>Lahe tee 10</t>
  </si>
  <si>
    <t>86802</t>
  </si>
  <si>
    <t>89001:010:0580</t>
  </si>
  <si>
    <t>Nartsissi tee 4/1</t>
  </si>
  <si>
    <t>89902</t>
  </si>
  <si>
    <t>89001:010:0590</t>
  </si>
  <si>
    <t>Nartsissi tee 4/2</t>
  </si>
  <si>
    <t>89802</t>
  </si>
  <si>
    <t>89001:010:0600</t>
  </si>
  <si>
    <t>Kannikese tee 14/14</t>
  </si>
  <si>
    <t>89202</t>
  </si>
  <si>
    <t>89001:010:0610</t>
  </si>
  <si>
    <t>Kannikese tee 14/16</t>
  </si>
  <si>
    <t>85502</t>
  </si>
  <si>
    <t>89001:010:0621</t>
  </si>
  <si>
    <t>Ellerheina tee 19</t>
  </si>
  <si>
    <t>98202</t>
  </si>
  <si>
    <t>89001:010:0623</t>
  </si>
  <si>
    <t>Kadaka</t>
  </si>
  <si>
    <t>9330502</t>
  </si>
  <si>
    <t>89001:010:0640</t>
  </si>
  <si>
    <t>Aiaotsa tee 24</t>
  </si>
  <si>
    <t>95102</t>
  </si>
  <si>
    <t>89001:002:0060</t>
  </si>
  <si>
    <t>Tuulejõu</t>
  </si>
  <si>
    <t>109102</t>
  </si>
  <si>
    <t>89001:021:0910</t>
  </si>
  <si>
    <t>Roo tee 7</t>
  </si>
  <si>
    <t>59902</t>
  </si>
  <si>
    <t>89001:003:0470</t>
  </si>
  <si>
    <t>Pringi küla</t>
  </si>
  <si>
    <t>Reinu tee 2</t>
  </si>
  <si>
    <t>270602</t>
  </si>
  <si>
    <t>89001:021:0050</t>
  </si>
  <si>
    <t>Eha tee 3</t>
  </si>
  <si>
    <t>71902</t>
  </si>
  <si>
    <t>89001:021:0180</t>
  </si>
  <si>
    <t>Eha tee 25</t>
  </si>
  <si>
    <t>65502</t>
  </si>
  <si>
    <t>89001:021:0250</t>
  </si>
  <si>
    <t>Eha tee 35</t>
  </si>
  <si>
    <t>65002</t>
  </si>
  <si>
    <t>89001:021:0430</t>
  </si>
  <si>
    <t>Eha tee 34</t>
  </si>
  <si>
    <t>65602</t>
  </si>
  <si>
    <t>89001:021:0490</t>
  </si>
  <si>
    <t>Eha tee 26</t>
  </si>
  <si>
    <t>64902</t>
  </si>
  <si>
    <t>89001:021:0520</t>
  </si>
  <si>
    <t>Eha tee 20</t>
  </si>
  <si>
    <t>72002</t>
  </si>
  <si>
    <t>89001:021:0580</t>
  </si>
  <si>
    <t>Eha tee 8</t>
  </si>
  <si>
    <t>72102</t>
  </si>
  <si>
    <t>89001:021:0620</t>
  </si>
  <si>
    <t>Serva tee 19</t>
  </si>
  <si>
    <t>65302</t>
  </si>
  <si>
    <t>89001:021:0630</t>
  </si>
  <si>
    <t>Serva tee 17</t>
  </si>
  <si>
    <t>388402</t>
  </si>
  <si>
    <t>89001:021:0640</t>
  </si>
  <si>
    <t>Serva tee 15</t>
  </si>
  <si>
    <t>61402</t>
  </si>
  <si>
    <t>89001:021:0660</t>
  </si>
  <si>
    <t>Meresihi tee 5</t>
  </si>
  <si>
    <t>61002</t>
  </si>
  <si>
    <t>89001:021:0670</t>
  </si>
  <si>
    <t>Meresihi tee 7</t>
  </si>
  <si>
    <t>231302</t>
  </si>
  <si>
    <t>89001:021:0680</t>
  </si>
  <si>
    <t>Meresihi tee 9</t>
  </si>
  <si>
    <t>72202</t>
  </si>
  <si>
    <t>89001:003:0520</t>
  </si>
  <si>
    <t>Hallikivi tee 22 // Holmi</t>
  </si>
  <si>
    <t>83702</t>
  </si>
  <si>
    <t>89001:003:0530</t>
  </si>
  <si>
    <t>Niidu tee 1/1</t>
  </si>
  <si>
    <t>85002</t>
  </si>
  <si>
    <t>89001:003:0540</t>
  </si>
  <si>
    <t>Niidu tee 1/6</t>
  </si>
  <si>
    <t>85102</t>
  </si>
  <si>
    <t>89001:003:0570</t>
  </si>
  <si>
    <t>Rohuneeme tee 55b</t>
  </si>
  <si>
    <t>1322702</t>
  </si>
  <si>
    <t>89001:010:0410</t>
  </si>
  <si>
    <t>Tiigi</t>
  </si>
  <si>
    <t>98102</t>
  </si>
  <si>
    <t>89001:010:0420</t>
  </si>
  <si>
    <t>Tulbi tee 3</t>
  </si>
  <si>
    <t>303802</t>
  </si>
  <si>
    <t>89001:010:0430</t>
  </si>
  <si>
    <t>Äigrumäe tee 18</t>
  </si>
  <si>
    <t>98002</t>
  </si>
  <si>
    <t>89001:003:0610</t>
  </si>
  <si>
    <t>Rannaliiva tee 3</t>
  </si>
  <si>
    <t>3580402</t>
  </si>
  <si>
    <t>89001:010:1130</t>
  </si>
  <si>
    <t>Tulbiaia tee 8</t>
  </si>
  <si>
    <t>244102</t>
  </si>
  <si>
    <t>89001:010:1140</t>
  </si>
  <si>
    <t>Tulbiaia tee 6</t>
  </si>
  <si>
    <t>244202</t>
  </si>
  <si>
    <t>89001:010:1150</t>
  </si>
  <si>
    <t>Tulbiaia tee 4</t>
  </si>
  <si>
    <t>250102</t>
  </si>
  <si>
    <t>89001:010:1160</t>
  </si>
  <si>
    <t>Tulbiaia tee 2</t>
  </si>
  <si>
    <t>250202</t>
  </si>
  <si>
    <t>89001:010:1170</t>
  </si>
  <si>
    <t>Tulbiaia tee 1</t>
  </si>
  <si>
    <t>250302</t>
  </si>
  <si>
    <t>89001:010:1180</t>
  </si>
  <si>
    <t>Tulbiaia tee 7</t>
  </si>
  <si>
    <t>250402</t>
  </si>
  <si>
    <t>89001:003:0620</t>
  </si>
  <si>
    <t>Rannaliiva tee 1</t>
  </si>
  <si>
    <t>372302</t>
  </si>
  <si>
    <t>89001:003:0660</t>
  </si>
  <si>
    <t>Kullerkupu tee 8</t>
  </si>
  <si>
    <t>119702</t>
  </si>
  <si>
    <t>89001:003:0670</t>
  </si>
  <si>
    <t>Annuse tee 1</t>
  </si>
  <si>
    <t>126902</t>
  </si>
  <si>
    <t>89001:003:0680</t>
  </si>
  <si>
    <t>Annuse tee 3</t>
  </si>
  <si>
    <t>126702</t>
  </si>
  <si>
    <t>89001:003:0710</t>
  </si>
  <si>
    <t>Püünsi põik</t>
  </si>
  <si>
    <t>126802</t>
  </si>
  <si>
    <t>89001:003:0720</t>
  </si>
  <si>
    <t>Rohuneeme tee 84</t>
  </si>
  <si>
    <t>89001:003:0600</t>
  </si>
  <si>
    <t>Liiva</t>
  </si>
  <si>
    <t>115502</t>
  </si>
  <si>
    <t>89001:003:0630</t>
  </si>
  <si>
    <t>Leppneeme tee 102</t>
  </si>
  <si>
    <t>115602</t>
  </si>
  <si>
    <t>89001:010:0720</t>
  </si>
  <si>
    <t>Orhidee tee 1</t>
  </si>
  <si>
    <t>123602</t>
  </si>
  <si>
    <t>89001:010:0730</t>
  </si>
  <si>
    <t>Meelespea tee 2</t>
  </si>
  <si>
    <t>123702</t>
  </si>
  <si>
    <t>89001:010:0740</t>
  </si>
  <si>
    <t>Orhidee tee 3</t>
  </si>
  <si>
    <t>123802</t>
  </si>
  <si>
    <t>89001:010:0750</t>
  </si>
  <si>
    <t>Meelespea tee 4</t>
  </si>
  <si>
    <t>123902</t>
  </si>
  <si>
    <t>89001:010:0760</t>
  </si>
  <si>
    <t>Uus-Pärnamäe</t>
  </si>
  <si>
    <t>10152402</t>
  </si>
  <si>
    <t>89001:010:1190</t>
  </si>
  <si>
    <t>Tulbiaia tee 5</t>
  </si>
  <si>
    <t>250502</t>
  </si>
  <si>
    <t>89001:010:1200</t>
  </si>
  <si>
    <t>Tulbiaia tee 3</t>
  </si>
  <si>
    <t>254402</t>
  </si>
  <si>
    <t>89001:010:1210</t>
  </si>
  <si>
    <t>Tulbiaia tee 10</t>
  </si>
  <si>
    <t>254302</t>
  </si>
  <si>
    <t>89001:010:1220</t>
  </si>
  <si>
    <t>Tulbiaia tee 12</t>
  </si>
  <si>
    <t>254202</t>
  </si>
  <si>
    <t>89001:010:1230</t>
  </si>
  <si>
    <t>Tulika tee 7</t>
  </si>
  <si>
    <t>254102</t>
  </si>
  <si>
    <t>89001:010:1240</t>
  </si>
  <si>
    <t>Tulbiaia tee 16</t>
  </si>
  <si>
    <t>247502</t>
  </si>
  <si>
    <t>89001:010:1250</t>
  </si>
  <si>
    <t>Tulbiaia tee 18</t>
  </si>
  <si>
    <t>247602</t>
  </si>
  <si>
    <t>89001:010:1260</t>
  </si>
  <si>
    <t>Tulbiaia tee 20</t>
  </si>
  <si>
    <t>247402</t>
  </si>
  <si>
    <t>89001:010:1270</t>
  </si>
  <si>
    <t>Tulbiaia tee 22</t>
  </si>
  <si>
    <t>247702</t>
  </si>
  <si>
    <t>89001:010:0770</t>
  </si>
  <si>
    <t>Pärnamäe küla</t>
  </si>
  <si>
    <t>Pärnamäe tee 148</t>
  </si>
  <si>
    <t>114702</t>
  </si>
  <si>
    <t>89001:010:1280</t>
  </si>
  <si>
    <t>Tulbiaia tee 24</t>
  </si>
  <si>
    <t>247802</t>
  </si>
  <si>
    <t>89001:010:1290</t>
  </si>
  <si>
    <t>Tulbiaia tee 26</t>
  </si>
  <si>
    <t>251302</t>
  </si>
  <si>
    <t>89001:010:1300</t>
  </si>
  <si>
    <t>Tulbiaia tee 28</t>
  </si>
  <si>
    <t>251502</t>
  </si>
  <si>
    <t>89001:010:1310</t>
  </si>
  <si>
    <t>Tulbiaia tee 30</t>
  </si>
  <si>
    <t>251402</t>
  </si>
  <si>
    <t>89001:010:1080</t>
  </si>
  <si>
    <t>Männi tee 9</t>
  </si>
  <si>
    <t>188102</t>
  </si>
  <si>
    <t>89001:010:0920</t>
  </si>
  <si>
    <t>Käärti tee 1</t>
  </si>
  <si>
    <t>388002</t>
  </si>
  <si>
    <t>89001:010:0930</t>
  </si>
  <si>
    <t>Käärti tee 2</t>
  </si>
  <si>
    <t>162602</t>
  </si>
  <si>
    <t>89001:010:0950</t>
  </si>
  <si>
    <t>Käärti tee 6</t>
  </si>
  <si>
    <t>143402</t>
  </si>
  <si>
    <t>89001:010:0960</t>
  </si>
  <si>
    <t>Käärti tee 8</t>
  </si>
  <si>
    <t>143502</t>
  </si>
  <si>
    <t>89001:010:0970</t>
  </si>
  <si>
    <t>Vehema tee 25</t>
  </si>
  <si>
    <t>215802</t>
  </si>
  <si>
    <t>89001:010:0283</t>
  </si>
  <si>
    <t>Taga-Vesiniidu</t>
  </si>
  <si>
    <t>3808902</t>
  </si>
  <si>
    <t>89001:023:0240</t>
  </si>
  <si>
    <t>Laineharja tee 2</t>
  </si>
  <si>
    <t>422102</t>
  </si>
  <si>
    <t>89001:023:0270</t>
  </si>
  <si>
    <t>Laineharja tee 1</t>
  </si>
  <si>
    <t>177902</t>
  </si>
  <si>
    <t>89001:003:0590</t>
  </si>
  <si>
    <t>Mere tee 3</t>
  </si>
  <si>
    <t>130802</t>
  </si>
  <si>
    <t>89001:010:0800</t>
  </si>
  <si>
    <t>Künka</t>
  </si>
  <si>
    <t>128502</t>
  </si>
  <si>
    <t>89001:023:0290</t>
  </si>
  <si>
    <t>Kristjani tee 2</t>
  </si>
  <si>
    <t>178102</t>
  </si>
  <si>
    <t>89001:023:0300</t>
  </si>
  <si>
    <t>Kristjani tee 4</t>
  </si>
  <si>
    <t>178202</t>
  </si>
  <si>
    <t>89001:023:0310</t>
  </si>
  <si>
    <t>Kristjani tee 6</t>
  </si>
  <si>
    <t>178302</t>
  </si>
  <si>
    <t>89001:003:0650</t>
  </si>
  <si>
    <t>Lännemäe tee 1</t>
  </si>
  <si>
    <t>Üldkasutatav maa</t>
  </si>
  <si>
    <t>924702</t>
  </si>
  <si>
    <t>89001:010:0990</t>
  </si>
  <si>
    <t>Kase tee 6</t>
  </si>
  <si>
    <t>188802</t>
  </si>
  <si>
    <t>89001:010:0980</t>
  </si>
  <si>
    <t>Sõstra tee 5</t>
  </si>
  <si>
    <t>211602</t>
  </si>
  <si>
    <t>89001:010:1030</t>
  </si>
  <si>
    <t>Idapõllu tee 5</t>
  </si>
  <si>
    <t>89001:009:0080</t>
  </si>
  <si>
    <t>Vahtra tee 4</t>
  </si>
  <si>
    <t>187402</t>
  </si>
  <si>
    <t>89001:003:0790</t>
  </si>
  <si>
    <t>Randvere tee 98 // Keldrimäe</t>
  </si>
  <si>
    <t>150702</t>
  </si>
  <si>
    <t>89001:010:0860</t>
  </si>
  <si>
    <t>Varju tee 4</t>
  </si>
  <si>
    <t>169602</t>
  </si>
  <si>
    <t>89001:010:1050</t>
  </si>
  <si>
    <t>Idapõllu tee 3</t>
  </si>
  <si>
    <t>89001:010:1070</t>
  </si>
  <si>
    <t>Heki tee 18</t>
  </si>
  <si>
    <t>166902</t>
  </si>
  <si>
    <t>89012:001:0100</t>
  </si>
  <si>
    <t>Lasti tee 20</t>
  </si>
  <si>
    <t>142402</t>
  </si>
  <si>
    <t>89001:003:0850</t>
  </si>
  <si>
    <t>Mereääre tee 1</t>
  </si>
  <si>
    <t>195202</t>
  </si>
  <si>
    <t>89012:001:0080</t>
  </si>
  <si>
    <t>Vilja tn 2</t>
  </si>
  <si>
    <t>154902</t>
  </si>
  <si>
    <t>89012:001:0070</t>
  </si>
  <si>
    <t>Õli tn 6</t>
  </si>
  <si>
    <t>154802</t>
  </si>
  <si>
    <t>89001:010:1410</t>
  </si>
  <si>
    <t>Sõstra tee 10</t>
  </si>
  <si>
    <t>630002</t>
  </si>
  <si>
    <t>89001:003:0760</t>
  </si>
  <si>
    <t>Pääsusilma tee 1</t>
  </si>
  <si>
    <t>169702</t>
  </si>
  <si>
    <t>89001:003:0770</t>
  </si>
  <si>
    <t>Pääsusilma tee 5</t>
  </si>
  <si>
    <t>140502</t>
  </si>
  <si>
    <t>89001:003:0780</t>
  </si>
  <si>
    <t>Pääsusilma tee 7</t>
  </si>
  <si>
    <t>135802</t>
  </si>
  <si>
    <t>89001:010:0820</t>
  </si>
  <si>
    <t>Männimäe tee 2</t>
  </si>
  <si>
    <t>163002</t>
  </si>
  <si>
    <t>89001:009:0060</t>
  </si>
  <si>
    <t>Vahtra tee 6</t>
  </si>
  <si>
    <t>132002</t>
  </si>
  <si>
    <t>89001:010:0890</t>
  </si>
  <si>
    <t>Aiandi tee 5</t>
  </si>
  <si>
    <t>232002</t>
  </si>
  <si>
    <t>89001:021:1700</t>
  </si>
  <si>
    <t>Meresihi tee 13</t>
  </si>
  <si>
    <t>6191202</t>
  </si>
  <si>
    <t>89001:021:1100</t>
  </si>
  <si>
    <t>Serva tee 10</t>
  </si>
  <si>
    <t>65802</t>
  </si>
  <si>
    <t>89001:010:0250</t>
  </si>
  <si>
    <t>Paenurme tee 35</t>
  </si>
  <si>
    <t>140402</t>
  </si>
  <si>
    <t>89001:003:0800</t>
  </si>
  <si>
    <t>Hallikivi tee 4</t>
  </si>
  <si>
    <t>155702</t>
  </si>
  <si>
    <t>89001:010:0910</t>
  </si>
  <si>
    <t>Krüsanteemi tee 10</t>
  </si>
  <si>
    <t>169802</t>
  </si>
  <si>
    <t>89001:021:1300</t>
  </si>
  <si>
    <t>Sambliku tee 5</t>
  </si>
  <si>
    <t>59602</t>
  </si>
  <si>
    <t>89001:001:0020</t>
  </si>
  <si>
    <t>Lõunaküla / Storbyn</t>
  </si>
  <si>
    <t>Hermaniranna</t>
  </si>
  <si>
    <t>145402</t>
  </si>
  <si>
    <t>89001:001:0010</t>
  </si>
  <si>
    <t>Hermanni</t>
  </si>
  <si>
    <t>153002</t>
  </si>
  <si>
    <t>89001:003:0810</t>
  </si>
  <si>
    <t>Lännemäe tee 29</t>
  </si>
  <si>
    <t>163402</t>
  </si>
  <si>
    <t>89001:010:1002</t>
  </si>
  <si>
    <t>Kõrgemäe</t>
  </si>
  <si>
    <t>167002</t>
  </si>
  <si>
    <t>89001:010:1010</t>
  </si>
  <si>
    <t>Hundi tee 6 // Salu tee 19</t>
  </si>
  <si>
    <t>160102</t>
  </si>
  <si>
    <t>89001:009:0070</t>
  </si>
  <si>
    <t>Kesk tee 4</t>
  </si>
  <si>
    <t>213702</t>
  </si>
  <si>
    <t>89001:010:0840</t>
  </si>
  <si>
    <t>Varju tee 7</t>
  </si>
  <si>
    <t>152002</t>
  </si>
  <si>
    <t>89001:009:0130</t>
  </si>
  <si>
    <t>Mereranna tee 26</t>
  </si>
  <si>
    <t>234302</t>
  </si>
  <si>
    <t>89001:009:0090</t>
  </si>
  <si>
    <t>Kesk tee 1a</t>
  </si>
  <si>
    <t>326202</t>
  </si>
  <si>
    <t>89001:009:0120</t>
  </si>
  <si>
    <t>Mereranna tee 1</t>
  </si>
  <si>
    <t>227302</t>
  </si>
  <si>
    <t>89001:010:1580</t>
  </si>
  <si>
    <t>Käärti tee 15</t>
  </si>
  <si>
    <t>173002</t>
  </si>
  <si>
    <t>89001:010:1590</t>
  </si>
  <si>
    <t>Käärti tee 16</t>
  </si>
  <si>
    <t>173102</t>
  </si>
  <si>
    <t>89001:010:1600</t>
  </si>
  <si>
    <t>Käärti tee 17</t>
  </si>
  <si>
    <t>173202</t>
  </si>
  <si>
    <t>89001:010:1610</t>
  </si>
  <si>
    <t>Käärti tee 18</t>
  </si>
  <si>
    <t>173302</t>
  </si>
  <si>
    <t>89001:010:1620</t>
  </si>
  <si>
    <t>Käärti tee 19</t>
  </si>
  <si>
    <t>173402</t>
  </si>
  <si>
    <t>89001:010:1630</t>
  </si>
  <si>
    <t>Käärti tee 20</t>
  </si>
  <si>
    <t>173502</t>
  </si>
  <si>
    <t>89001:010:1640</t>
  </si>
  <si>
    <t>Käärti tee 21</t>
  </si>
  <si>
    <t>173602</t>
  </si>
  <si>
    <t>89001:010:1650</t>
  </si>
  <si>
    <t>Käärti tee 22</t>
  </si>
  <si>
    <t>173702</t>
  </si>
  <si>
    <t>89001:010:1660</t>
  </si>
  <si>
    <t>Käärti tee 23</t>
  </si>
  <si>
    <t>173802</t>
  </si>
  <si>
    <t>89001:010:1670</t>
  </si>
  <si>
    <t>Käärti tee 24</t>
  </si>
  <si>
    <t>173902</t>
  </si>
  <si>
    <t>89001:010:1690</t>
  </si>
  <si>
    <t>Käärti tee 26</t>
  </si>
  <si>
    <t>174102</t>
  </si>
  <si>
    <t>89001:002:0080</t>
  </si>
  <si>
    <t>Uustalu</t>
  </si>
  <si>
    <t>195702</t>
  </si>
  <si>
    <t>89001:003:0910</t>
  </si>
  <si>
    <t>Liiva tee 7</t>
  </si>
  <si>
    <t>202102</t>
  </si>
  <si>
    <t>89001:003:0920</t>
  </si>
  <si>
    <t>Väike-Ringtee 17</t>
  </si>
  <si>
    <t>232102</t>
  </si>
  <si>
    <t>89001:003:0930</t>
  </si>
  <si>
    <t>Väike-Ringtee 21</t>
  </si>
  <si>
    <t>205102</t>
  </si>
  <si>
    <t>89001:002:0090</t>
  </si>
  <si>
    <t>Viikholmi</t>
  </si>
  <si>
    <t>210702</t>
  </si>
  <si>
    <t>89001:010:1710</t>
  </si>
  <si>
    <t>Käärti tee 28</t>
  </si>
  <si>
    <t>174302</t>
  </si>
  <si>
    <t>89001:010:1730</t>
  </si>
  <si>
    <t>Aiandi tee 24</t>
  </si>
  <si>
    <t>341302</t>
  </si>
  <si>
    <t>89001:010:1320</t>
  </si>
  <si>
    <t>Ees-Metsakasti</t>
  </si>
  <si>
    <t>1607202</t>
  </si>
  <si>
    <t>89001:010:1330</t>
  </si>
  <si>
    <t>Metsakasti tee 21</t>
  </si>
  <si>
    <t>1607302</t>
  </si>
  <si>
    <t>89001:010:1340</t>
  </si>
  <si>
    <t>Metsakasti tee 20</t>
  </si>
  <si>
    <t>1607502</t>
  </si>
  <si>
    <t>89001:010:1360</t>
  </si>
  <si>
    <t>Metsakasti tee 18</t>
  </si>
  <si>
    <t>907702</t>
  </si>
  <si>
    <t>89001:010:1440</t>
  </si>
  <si>
    <t>Sõstra tee 6</t>
  </si>
  <si>
    <t>205602</t>
  </si>
  <si>
    <t>89001:009:0100</t>
  </si>
  <si>
    <t>Lepa tee 18</t>
  </si>
  <si>
    <t>198202</t>
  </si>
  <si>
    <t>89001:009:0110</t>
  </si>
  <si>
    <t>Kuuse tee 8</t>
  </si>
  <si>
    <t>198102</t>
  </si>
  <si>
    <t>89001:010:1770</t>
  </si>
  <si>
    <t>Sõstra tee 11</t>
  </si>
  <si>
    <t>612102</t>
  </si>
  <si>
    <t>89001:003:1030</t>
  </si>
  <si>
    <t>Suureniidu tee 1</t>
  </si>
  <si>
    <t>207002</t>
  </si>
  <si>
    <t>89001:010:1780</t>
  </si>
  <si>
    <t>Kalda tee 7</t>
  </si>
  <si>
    <t>278002</t>
  </si>
  <si>
    <t>89001:003:0880</t>
  </si>
  <si>
    <t>Pääsusilma tee 10</t>
  </si>
  <si>
    <t>199602</t>
  </si>
  <si>
    <t>89001:010:1400</t>
  </si>
  <si>
    <t>Miiduranna põik 4</t>
  </si>
  <si>
    <t>206402</t>
  </si>
  <si>
    <t>89001:003:1010</t>
  </si>
  <si>
    <t>Rohuneeme tee 93</t>
  </si>
  <si>
    <t>274402</t>
  </si>
  <si>
    <t>89001:003:1020</t>
  </si>
  <si>
    <t>Suur-Ringtee 14</t>
  </si>
  <si>
    <t>299402</t>
  </si>
  <si>
    <t>89001:003:0940</t>
  </si>
  <si>
    <t>Suur-Ringtee 28</t>
  </si>
  <si>
    <t>195402</t>
  </si>
  <si>
    <t>89001:003:0950</t>
  </si>
  <si>
    <t>Suur-Ringtee 36</t>
  </si>
  <si>
    <t>195502</t>
  </si>
  <si>
    <t>89001:003:0960</t>
  </si>
  <si>
    <t>Suur-Ringtee 40</t>
  </si>
  <si>
    <t>211402</t>
  </si>
  <si>
    <t>89001:003:0970</t>
  </si>
  <si>
    <t>Muuseumi tee 3</t>
  </si>
  <si>
    <t>191802</t>
  </si>
  <si>
    <t>89001:010:1740</t>
  </si>
  <si>
    <t>Rünka tee 9</t>
  </si>
  <si>
    <t>195602</t>
  </si>
  <si>
    <t>89001:003:0860</t>
  </si>
  <si>
    <t>Karikakra tee 18</t>
  </si>
  <si>
    <t>184702</t>
  </si>
  <si>
    <t>89001:010:1390</t>
  </si>
  <si>
    <t>Metsakasti tee 13</t>
  </si>
  <si>
    <t>908002</t>
  </si>
  <si>
    <t>89008:002:0010</t>
  </si>
  <si>
    <t>Ellerheina tee 25</t>
  </si>
  <si>
    <t>231602</t>
  </si>
  <si>
    <t>89001:003:0890</t>
  </si>
  <si>
    <t>Rukkilille tee 15</t>
  </si>
  <si>
    <t>199702</t>
  </si>
  <si>
    <t>89001:003:0900</t>
  </si>
  <si>
    <t>Karikakra tee 32</t>
  </si>
  <si>
    <t>200802</t>
  </si>
  <si>
    <t>89001:010:1760</t>
  </si>
  <si>
    <t>Liilia tee 12</t>
  </si>
  <si>
    <t>3413302</t>
  </si>
  <si>
    <t>89001:010:1450</t>
  </si>
  <si>
    <t>Lahe tee 2</t>
  </si>
  <si>
    <t>200902</t>
  </si>
  <si>
    <t>89001:003:1050</t>
  </si>
  <si>
    <t>Rukkilille tee 10</t>
  </si>
  <si>
    <t>303902</t>
  </si>
  <si>
    <t>89001:003:1040</t>
  </si>
  <si>
    <t>Rukkilille tee 6</t>
  </si>
  <si>
    <t>288202</t>
  </si>
  <si>
    <t>89001:010:1461</t>
  </si>
  <si>
    <t>Kibuvitsa tee 8</t>
  </si>
  <si>
    <t>200202</t>
  </si>
  <si>
    <t>89001:010:1470</t>
  </si>
  <si>
    <t>Vardi tee 1</t>
  </si>
  <si>
    <t>171902</t>
  </si>
  <si>
    <t>89001:010:1480</t>
  </si>
  <si>
    <t>Vardi tee 2</t>
  </si>
  <si>
    <t>172002</t>
  </si>
  <si>
    <t>89001:010:1490</t>
  </si>
  <si>
    <t>Vardi tee 4</t>
  </si>
  <si>
    <t>172102</t>
  </si>
  <si>
    <t>89001:010:1500</t>
  </si>
  <si>
    <t>Vardi tee 6</t>
  </si>
  <si>
    <t>172202</t>
  </si>
  <si>
    <t>89001:010:1430</t>
  </si>
  <si>
    <t>Rünka tee 1</t>
  </si>
  <si>
    <t>224402</t>
  </si>
  <si>
    <t>89001:010:1510</t>
  </si>
  <si>
    <t>Käärti tee 5</t>
  </si>
  <si>
    <t>172302</t>
  </si>
  <si>
    <t>89001:010:1520</t>
  </si>
  <si>
    <t>Käärti tee 9</t>
  </si>
  <si>
    <t>172402</t>
  </si>
  <si>
    <t>89001:010:1540</t>
  </si>
  <si>
    <t>Käärti tee 11</t>
  </si>
  <si>
    <t>172602</t>
  </si>
  <si>
    <t>89001:010:1550</t>
  </si>
  <si>
    <t>Käärti tee 12</t>
  </si>
  <si>
    <t>172702</t>
  </si>
  <si>
    <t>89001:010:1560</t>
  </si>
  <si>
    <t>Käärti tee 13</t>
  </si>
  <si>
    <t>172802</t>
  </si>
  <si>
    <t>89001:010:1570</t>
  </si>
  <si>
    <t>Käärti tee 14</t>
  </si>
  <si>
    <t>172902</t>
  </si>
  <si>
    <t>89001:003:1000</t>
  </si>
  <si>
    <t>Sääre tee 27a</t>
  </si>
  <si>
    <t>178702</t>
  </si>
  <si>
    <t>89001:010:2110</t>
  </si>
  <si>
    <t>Aiandi tee 2</t>
  </si>
  <si>
    <t>89001:010:2120</t>
  </si>
  <si>
    <t>Nelgi tee 22</t>
  </si>
  <si>
    <t>326302</t>
  </si>
  <si>
    <t>89001:010:2030</t>
  </si>
  <si>
    <t>Priimula tee 12</t>
  </si>
  <si>
    <t>263502</t>
  </si>
  <si>
    <t>89001:010:2150</t>
  </si>
  <si>
    <t>Hundi põik 2</t>
  </si>
  <si>
    <t>234102</t>
  </si>
  <si>
    <t>89001:010:2140</t>
  </si>
  <si>
    <t>Hundi põik 1</t>
  </si>
  <si>
    <t>232602</t>
  </si>
  <si>
    <t>89001:003:1140</t>
  </si>
  <si>
    <t>Niidu tee 3/5</t>
  </si>
  <si>
    <t>2801202</t>
  </si>
  <si>
    <t>89001:003:1150</t>
  </si>
  <si>
    <t>Niidu tee 3/6</t>
  </si>
  <si>
    <t>240402</t>
  </si>
  <si>
    <t>89001:003:1160</t>
  </si>
  <si>
    <t>Niidu tee 3/7</t>
  </si>
  <si>
    <t>310202</t>
  </si>
  <si>
    <t>89001:010:2210</t>
  </si>
  <si>
    <t>Randvere tee 1b</t>
  </si>
  <si>
    <t>246502</t>
  </si>
  <si>
    <t>89001:010:1950</t>
  </si>
  <si>
    <t>Astri põik 13</t>
  </si>
  <si>
    <t>209502</t>
  </si>
  <si>
    <t>89001:010:1930</t>
  </si>
  <si>
    <t>Astriõie tee 11</t>
  </si>
  <si>
    <t>303602</t>
  </si>
  <si>
    <t>89001:010:2040</t>
  </si>
  <si>
    <t>Priimula tee 16</t>
  </si>
  <si>
    <t>282002</t>
  </si>
  <si>
    <t>89001:010:2050</t>
  </si>
  <si>
    <t>Priimula tee 18</t>
  </si>
  <si>
    <t>291702</t>
  </si>
  <si>
    <t>89001:010:2060</t>
  </si>
  <si>
    <t>Priimula tee 7</t>
  </si>
  <si>
    <t>638702</t>
  </si>
  <si>
    <t>89001:010:2070</t>
  </si>
  <si>
    <t>Priimula tee 9</t>
  </si>
  <si>
    <t>300302</t>
  </si>
  <si>
    <t>89001:010:2080</t>
  </si>
  <si>
    <t>Priimula tee 11</t>
  </si>
  <si>
    <t>626502</t>
  </si>
  <si>
    <t>89001:010:2090</t>
  </si>
  <si>
    <t>Begoonia tee 2a // Priimula tee 20</t>
  </si>
  <si>
    <t>258802</t>
  </si>
  <si>
    <t>89001:003:1090</t>
  </si>
  <si>
    <t>Rohuneeme tee 47</t>
  </si>
  <si>
    <t>222702</t>
  </si>
  <si>
    <t>89001:010:1940</t>
  </si>
  <si>
    <t>Astriõie tee 13</t>
  </si>
  <si>
    <t>224302</t>
  </si>
  <si>
    <t>89001:010:1920</t>
  </si>
  <si>
    <t>Astri põik 11</t>
  </si>
  <si>
    <t>240502</t>
  </si>
  <si>
    <t>89001:010:2100</t>
  </si>
  <si>
    <t>Begoonia tee 2b</t>
  </si>
  <si>
    <t>322002</t>
  </si>
  <si>
    <t>89001:010:2160</t>
  </si>
  <si>
    <t>Hundi põik 4</t>
  </si>
  <si>
    <t>234802</t>
  </si>
  <si>
    <t>89001:003:1060</t>
  </si>
  <si>
    <t>Järve tee 1</t>
  </si>
  <si>
    <t>209302</t>
  </si>
  <si>
    <t>89001:010:1910</t>
  </si>
  <si>
    <t>Astriõie tee 9</t>
  </si>
  <si>
    <t>279202</t>
  </si>
  <si>
    <t>89001:010:1900</t>
  </si>
  <si>
    <t>Astri põik 9</t>
  </si>
  <si>
    <t>252202</t>
  </si>
  <si>
    <t>89001:010:1890</t>
  </si>
  <si>
    <t>Astriõie tee 7</t>
  </si>
  <si>
    <t>361402</t>
  </si>
  <si>
    <t>89001:010:1880</t>
  </si>
  <si>
    <t>Astri põik 7</t>
  </si>
  <si>
    <t>300402</t>
  </si>
  <si>
    <t>89001:010:1870</t>
  </si>
  <si>
    <t>Astriõie tee 5</t>
  </si>
  <si>
    <t>259302</t>
  </si>
  <si>
    <t>89001:010:1860</t>
  </si>
  <si>
    <t>Astri põik 5</t>
  </si>
  <si>
    <t>248102</t>
  </si>
  <si>
    <t>89001:010:1850</t>
  </si>
  <si>
    <t>Astriõie tee 3</t>
  </si>
  <si>
    <t>574102</t>
  </si>
  <si>
    <t>89001:010:1840</t>
  </si>
  <si>
    <t>Astri põik 3</t>
  </si>
  <si>
    <t>259202</t>
  </si>
  <si>
    <t>89001:010:1830</t>
  </si>
  <si>
    <t>Astriõie tee 1</t>
  </si>
  <si>
    <t>251702</t>
  </si>
  <si>
    <t>89001:010:1820</t>
  </si>
  <si>
    <t>Astri põik 1</t>
  </si>
  <si>
    <t>277002</t>
  </si>
  <si>
    <t>89001:010:1981</t>
  </si>
  <si>
    <t>Priimula tee 1</t>
  </si>
  <si>
    <t>299702</t>
  </si>
  <si>
    <t>89001:010:1982</t>
  </si>
  <si>
    <t>Vigri haljak 1</t>
  </si>
  <si>
    <t>89012:001:0120</t>
  </si>
  <si>
    <t>Vilja tn 5</t>
  </si>
  <si>
    <t>216802</t>
  </si>
  <si>
    <t>89001:010:1790</t>
  </si>
  <si>
    <t>Alpikanni tee 8</t>
  </si>
  <si>
    <t>251902</t>
  </si>
  <si>
    <t>89001:003:1100</t>
  </si>
  <si>
    <t>Niidu tee 3/1</t>
  </si>
  <si>
    <t>2161902</t>
  </si>
  <si>
    <t>89001:003:1110</t>
  </si>
  <si>
    <t>Niidu tee 3/2</t>
  </si>
  <si>
    <t>241402</t>
  </si>
  <si>
    <t>89001:003:1120</t>
  </si>
  <si>
    <t>Niidu tee 3/3</t>
  </si>
  <si>
    <t>236402</t>
  </si>
  <si>
    <t>89001:003:1130</t>
  </si>
  <si>
    <t>Niidu tee 3/4</t>
  </si>
  <si>
    <t>252102</t>
  </si>
  <si>
    <t>89001:003:1190</t>
  </si>
  <si>
    <t>Kullerkupu tee 6</t>
  </si>
  <si>
    <t>273402</t>
  </si>
  <si>
    <t>89001:010:2190</t>
  </si>
  <si>
    <t>Pärnamäe tee 170</t>
  </si>
  <si>
    <t>225102</t>
  </si>
  <si>
    <t>89001:010:2200</t>
  </si>
  <si>
    <t>Liilia põik 2</t>
  </si>
  <si>
    <t>263602</t>
  </si>
  <si>
    <t>89001:010:1960</t>
  </si>
  <si>
    <t>Nelgi tee 28</t>
  </si>
  <si>
    <t>199402</t>
  </si>
  <si>
    <t>89001:003:1080</t>
  </si>
  <si>
    <t>Karikakra tee 26</t>
  </si>
  <si>
    <t>251202</t>
  </si>
  <si>
    <t>89005:002:0010</t>
  </si>
  <si>
    <t>Suurekivi tee 1</t>
  </si>
  <si>
    <t>260602</t>
  </si>
  <si>
    <t>89001:010:1990</t>
  </si>
  <si>
    <t>Priimula tee 2</t>
  </si>
  <si>
    <t>257602</t>
  </si>
  <si>
    <t>89001:010:2000</t>
  </si>
  <si>
    <t>Priimula tee 4</t>
  </si>
  <si>
    <t>2206502</t>
  </si>
  <si>
    <t>89001:010:2010</t>
  </si>
  <si>
    <t>Priimula tee 8</t>
  </si>
  <si>
    <t>1801702</t>
  </si>
  <si>
    <t>89001:010:2020</t>
  </si>
  <si>
    <t>Priimula tee 10</t>
  </si>
  <si>
    <t>244402</t>
  </si>
  <si>
    <t>89001:010:1970</t>
  </si>
  <si>
    <t>Kaluri tee 9</t>
  </si>
  <si>
    <t>241202</t>
  </si>
  <si>
    <t>89001:003:1263</t>
  </si>
  <si>
    <t>Uus-Kalda</t>
  </si>
  <si>
    <t>350602</t>
  </si>
  <si>
    <t>89001:003:1240</t>
  </si>
  <si>
    <t>Sinilille tee 9</t>
  </si>
  <si>
    <t>269502</t>
  </si>
  <si>
    <t>89001:010:2310</t>
  </si>
  <si>
    <t>Nartsissi põik 4</t>
  </si>
  <si>
    <t>308902</t>
  </si>
  <si>
    <t>89001:010:2320</t>
  </si>
  <si>
    <t>Nartsissi põik 8</t>
  </si>
  <si>
    <t>4418102</t>
  </si>
  <si>
    <t>89001:010:2390</t>
  </si>
  <si>
    <t>Nartsissi tee 4/4</t>
  </si>
  <si>
    <t>289202</t>
  </si>
  <si>
    <t>89001:010:2400</t>
  </si>
  <si>
    <t>Nartsissi põik 10</t>
  </si>
  <si>
    <t>5414802</t>
  </si>
  <si>
    <t>89001:010:2350</t>
  </si>
  <si>
    <t>Paenurme tee 29</t>
  </si>
  <si>
    <t>318502</t>
  </si>
  <si>
    <t>89001:003:1280</t>
  </si>
  <si>
    <t>Rukkilille tee 8</t>
  </si>
  <si>
    <t>386002</t>
  </si>
  <si>
    <t>89001:009:0140</t>
  </si>
  <si>
    <t>Vahtra tee 1</t>
  </si>
  <si>
    <t>266202</t>
  </si>
  <si>
    <t>89001:010:2250</t>
  </si>
  <si>
    <t>Daalia tee 6</t>
  </si>
  <si>
    <t>276302</t>
  </si>
  <si>
    <t>89001:010:2230</t>
  </si>
  <si>
    <t>Vokki</t>
  </si>
  <si>
    <t>279502</t>
  </si>
  <si>
    <t>89001:009:0160</t>
  </si>
  <si>
    <t>Lepa tee 16</t>
  </si>
  <si>
    <t>331402</t>
  </si>
  <si>
    <t>89001:009:0170</t>
  </si>
  <si>
    <t>Kolhoosi tee 13</t>
  </si>
  <si>
    <t>275102</t>
  </si>
  <si>
    <t>89001:010:2410</t>
  </si>
  <si>
    <t>Kalda tee 12</t>
  </si>
  <si>
    <t>843202</t>
  </si>
  <si>
    <t>89001:010:2343</t>
  </si>
  <si>
    <t>Paraspõllu</t>
  </si>
  <si>
    <t>16142850</t>
  </si>
  <si>
    <t>89001:010:2240</t>
  </si>
  <si>
    <t>Kannikese tee 14/11</t>
  </si>
  <si>
    <t>250702</t>
  </si>
  <si>
    <t>89001:003:1200</t>
  </si>
  <si>
    <t>Rukkilille tee 13</t>
  </si>
  <si>
    <t>288702</t>
  </si>
  <si>
    <t>89001:009:0150</t>
  </si>
  <si>
    <t>Mereranna tee 7</t>
  </si>
  <si>
    <t>278402</t>
  </si>
  <si>
    <t>89001:003:1270</t>
  </si>
  <si>
    <t>Rohuneeme tee 45b</t>
  </si>
  <si>
    <t>242702</t>
  </si>
  <si>
    <t>89001:022:0030</t>
  </si>
  <si>
    <t>Rohuneeme tee 44</t>
  </si>
  <si>
    <t>242802</t>
  </si>
  <si>
    <t>89001:010:2270</t>
  </si>
  <si>
    <t>Kalda tee 9</t>
  </si>
  <si>
    <t>299602</t>
  </si>
  <si>
    <t>89001:010:2260</t>
  </si>
  <si>
    <t>Nelgi tee 16</t>
  </si>
  <si>
    <t>354902</t>
  </si>
  <si>
    <t>89001:003:1252</t>
  </si>
  <si>
    <t>Taga-Kalda</t>
  </si>
  <si>
    <t>238902</t>
  </si>
  <si>
    <t>89001:010:2380</t>
  </si>
  <si>
    <t>Iirise tee 8a</t>
  </si>
  <si>
    <t>291802</t>
  </si>
  <si>
    <t>89001:003:1310</t>
  </si>
  <si>
    <t>Heina tee 6</t>
  </si>
  <si>
    <t>303702</t>
  </si>
  <si>
    <t>89001:009:0190</t>
  </si>
  <si>
    <t>Vahtra tee 8</t>
  </si>
  <si>
    <t>290502</t>
  </si>
  <si>
    <t>89001:010:2430</t>
  </si>
  <si>
    <t>Iirise tee 3</t>
  </si>
  <si>
    <t>316402</t>
  </si>
  <si>
    <t>89001:010:2500</t>
  </si>
  <si>
    <t>Männi tee 10</t>
  </si>
  <si>
    <t>318202</t>
  </si>
  <si>
    <t>89001:010:2520</t>
  </si>
  <si>
    <t>Levkoi tee 3</t>
  </si>
  <si>
    <t>328502</t>
  </si>
  <si>
    <t>89001:010:2510</t>
  </si>
  <si>
    <t>Nelgi tee 14</t>
  </si>
  <si>
    <t>304802</t>
  </si>
  <si>
    <t>89001:003:1360</t>
  </si>
  <si>
    <t>Püünsi tee 22</t>
  </si>
  <si>
    <t>410702</t>
  </si>
  <si>
    <t>89001:003:1410</t>
  </si>
  <si>
    <t>Karikakra tee 20</t>
  </si>
  <si>
    <t>360302</t>
  </si>
  <si>
    <t>89001:003:1400</t>
  </si>
  <si>
    <t>Rukkilille tee 12</t>
  </si>
  <si>
    <t>386602</t>
  </si>
  <si>
    <t>89001:003:1380</t>
  </si>
  <si>
    <t>Madruse tee 4</t>
  </si>
  <si>
    <t>348002</t>
  </si>
  <si>
    <t>89001:021:1690</t>
  </si>
  <si>
    <t>Meresihi tee 14</t>
  </si>
  <si>
    <t>292002</t>
  </si>
  <si>
    <t>89001:021:1710</t>
  </si>
  <si>
    <t>Meresihi tee 15</t>
  </si>
  <si>
    <t>292102</t>
  </si>
  <si>
    <t>89001:003:1340</t>
  </si>
  <si>
    <t>Ülase tee 6</t>
  </si>
  <si>
    <t>332102</t>
  </si>
  <si>
    <t>89001:010:2570</t>
  </si>
  <si>
    <t>Astri põik 3a</t>
  </si>
  <si>
    <t>279402</t>
  </si>
  <si>
    <t>89001:010:2420</t>
  </si>
  <si>
    <t>Nartsissi põik 6</t>
  </si>
  <si>
    <t>318102</t>
  </si>
  <si>
    <t>89001:003:1320</t>
  </si>
  <si>
    <t>Kimsi tee 2</t>
  </si>
  <si>
    <t>332602</t>
  </si>
  <si>
    <t>89001:010:2560</t>
  </si>
  <si>
    <t>Suur-Gerbera tee 4</t>
  </si>
  <si>
    <t>388902</t>
  </si>
  <si>
    <t>89001:010:2550</t>
  </si>
  <si>
    <t>Kannikese tee 14/12</t>
  </si>
  <si>
    <t>11521102</t>
  </si>
  <si>
    <t>89001:003:1390</t>
  </si>
  <si>
    <t>Karikakra tee 31</t>
  </si>
  <si>
    <t>400702</t>
  </si>
  <si>
    <t>89001:003:1370</t>
  </si>
  <si>
    <t>Liiva tee 8</t>
  </si>
  <si>
    <t>1415602</t>
  </si>
  <si>
    <t>89001:010:2540</t>
  </si>
  <si>
    <t>Kallaku tee 1</t>
  </si>
  <si>
    <t>337902</t>
  </si>
  <si>
    <t>89001:010:2530</t>
  </si>
  <si>
    <t>Miiduranna tee 11</t>
  </si>
  <si>
    <t>524402</t>
  </si>
  <si>
    <t>89001:023:0320</t>
  </si>
  <si>
    <t>Madise tee 10</t>
  </si>
  <si>
    <t>216002</t>
  </si>
  <si>
    <t>89001:003:1350</t>
  </si>
  <si>
    <t>Reinu tee 9</t>
  </si>
  <si>
    <t>379002</t>
  </si>
  <si>
    <t>89001:003:1230</t>
  </si>
  <si>
    <t>Rannaliiva tee 8</t>
  </si>
  <si>
    <t>294102</t>
  </si>
  <si>
    <t>89001:003:1220</t>
  </si>
  <si>
    <t>Aasa tee 3</t>
  </si>
  <si>
    <t>258402</t>
  </si>
  <si>
    <t>89001:010:2280</t>
  </si>
  <si>
    <t>Nelgi tee 26</t>
  </si>
  <si>
    <t>349802</t>
  </si>
  <si>
    <t>89001:003:1210</t>
  </si>
  <si>
    <t>Suur-Ringtee 30</t>
  </si>
  <si>
    <t>306302</t>
  </si>
  <si>
    <t>89012:001:0150</t>
  </si>
  <si>
    <t>Koorma tn 2</t>
  </si>
  <si>
    <t>290702</t>
  </si>
  <si>
    <t>89001:003:1480</t>
  </si>
  <si>
    <t>Merikotka tee 2</t>
  </si>
  <si>
    <t>393502</t>
  </si>
  <si>
    <t>89001:010:2640</t>
  </si>
  <si>
    <t>Pojengi tee 1</t>
  </si>
  <si>
    <t>357802</t>
  </si>
  <si>
    <t>89001:010:2620</t>
  </si>
  <si>
    <t>Asalea tee 2</t>
  </si>
  <si>
    <t>887702</t>
  </si>
  <si>
    <t>89001:010:2630</t>
  </si>
  <si>
    <t>Nõmme</t>
  </si>
  <si>
    <t>350102</t>
  </si>
  <si>
    <t>89001:003:1440</t>
  </si>
  <si>
    <t>Rohuneeme tee 133</t>
  </si>
  <si>
    <t>340602</t>
  </si>
  <si>
    <t>89001:010:2660</t>
  </si>
  <si>
    <t>Levkoi tee 4</t>
  </si>
  <si>
    <t>423502</t>
  </si>
  <si>
    <t>89001:010:2450</t>
  </si>
  <si>
    <t>Salu tee 7</t>
  </si>
  <si>
    <t>329602</t>
  </si>
  <si>
    <t>89001:010:2460</t>
  </si>
  <si>
    <t>Salu tee 16</t>
  </si>
  <si>
    <t>341202</t>
  </si>
  <si>
    <t>89001:010:2470</t>
  </si>
  <si>
    <t>Salu tee 5</t>
  </si>
  <si>
    <t>348402</t>
  </si>
  <si>
    <t>89001:010:2480</t>
  </si>
  <si>
    <t>Salu tee 18</t>
  </si>
  <si>
    <t>301202</t>
  </si>
  <si>
    <t>89001:010:2490</t>
  </si>
  <si>
    <t>Salu tee 26</t>
  </si>
  <si>
    <t>371402</t>
  </si>
  <si>
    <t>89001:003:1490</t>
  </si>
  <si>
    <t>Suur-Ringtee 8</t>
  </si>
  <si>
    <t>14461602</t>
  </si>
  <si>
    <t>89001:010:2700</t>
  </si>
  <si>
    <t>Salu tee 24</t>
  </si>
  <si>
    <t>377102</t>
  </si>
  <si>
    <t>89001:010:2710</t>
  </si>
  <si>
    <t>Salu tee 22</t>
  </si>
  <si>
    <t>427702</t>
  </si>
  <si>
    <t>89001:010:2720</t>
  </si>
  <si>
    <t>Salu tee 20</t>
  </si>
  <si>
    <t>392202</t>
  </si>
  <si>
    <t>89001:010:2730</t>
  </si>
  <si>
    <t>Salu tee 14</t>
  </si>
  <si>
    <t>430402</t>
  </si>
  <si>
    <t>89001:010:2740</t>
  </si>
  <si>
    <t>Salu tee 12</t>
  </si>
  <si>
    <t>619602</t>
  </si>
  <si>
    <t>89001:010:2760</t>
  </si>
  <si>
    <t>Salu tee 6</t>
  </si>
  <si>
    <t>980102</t>
  </si>
  <si>
    <t>89001:010:2770</t>
  </si>
  <si>
    <t>Salu tee 13</t>
  </si>
  <si>
    <t>773802</t>
  </si>
  <si>
    <t>89001:009:0210</t>
  </si>
  <si>
    <t>Kesk tee 10</t>
  </si>
  <si>
    <t>1675002</t>
  </si>
  <si>
    <t>89001:003:1460</t>
  </si>
  <si>
    <t>Rohuneeme tee 51</t>
  </si>
  <si>
    <t>390702</t>
  </si>
  <si>
    <t>89001:003:1470</t>
  </si>
  <si>
    <t>Kimsi tee 4</t>
  </si>
  <si>
    <t>429202</t>
  </si>
  <si>
    <t>89001:010:2600</t>
  </si>
  <si>
    <t>Nartsissi tee 4/8</t>
  </si>
  <si>
    <t>1204502</t>
  </si>
  <si>
    <t>89001:010:2690</t>
  </si>
  <si>
    <t>Asalea tee 6</t>
  </si>
  <si>
    <t>393302</t>
  </si>
  <si>
    <t>89001:003:1520</t>
  </si>
  <si>
    <t>Pääsusilma tee 3</t>
  </si>
  <si>
    <t>465902</t>
  </si>
  <si>
    <t>89001:003:1560</t>
  </si>
  <si>
    <t>Mereääre tee 44</t>
  </si>
  <si>
    <t>372902</t>
  </si>
  <si>
    <t>89001:010:2780</t>
  </si>
  <si>
    <t>Salu tee 3</t>
  </si>
  <si>
    <t>361602</t>
  </si>
  <si>
    <t>89001:003:1530</t>
  </si>
  <si>
    <t>Liiva tee 2</t>
  </si>
  <si>
    <t>400802</t>
  </si>
  <si>
    <t>89001:010:2820</t>
  </si>
  <si>
    <t>Paenurme tee 27</t>
  </si>
  <si>
    <t>339702</t>
  </si>
  <si>
    <t>89001:010:2680</t>
  </si>
  <si>
    <t>Suur-Gerbera tee 3</t>
  </si>
  <si>
    <t>400502</t>
  </si>
  <si>
    <t>89001:003:1510</t>
  </si>
  <si>
    <t>Leppneeme tee 102d</t>
  </si>
  <si>
    <t>832702</t>
  </si>
  <si>
    <t>89001:009:0220</t>
  </si>
  <si>
    <t>Vahtra tee 10</t>
  </si>
  <si>
    <t>373002</t>
  </si>
  <si>
    <t>89001:010:2800</t>
  </si>
  <si>
    <t>Pojengi tee 4</t>
  </si>
  <si>
    <t>411302</t>
  </si>
  <si>
    <t>89001:010:2790</t>
  </si>
  <si>
    <t>Hundi põik 5</t>
  </si>
  <si>
    <t>421802</t>
  </si>
  <si>
    <t>89001:003:1570</t>
  </si>
  <si>
    <t>Püünsi tee 6a</t>
  </si>
  <si>
    <t>313102</t>
  </si>
  <si>
    <t>89001:010:2850</t>
  </si>
  <si>
    <t>Suur-Gerbera tee 12</t>
  </si>
  <si>
    <t>338002</t>
  </si>
  <si>
    <t>89001:003:1580</t>
  </si>
  <si>
    <t>Rukkilille tee 11</t>
  </si>
  <si>
    <t>378702</t>
  </si>
  <si>
    <t>89002:002:0260</t>
  </si>
  <si>
    <t>Rannavalli põik 2</t>
  </si>
  <si>
    <t>466002</t>
  </si>
  <si>
    <t>89002:002:0250</t>
  </si>
  <si>
    <t>Rannapiiri tee 1</t>
  </si>
  <si>
    <t>512102</t>
  </si>
  <si>
    <t>89001:010:3090</t>
  </si>
  <si>
    <t>Vahe tee 1</t>
  </si>
  <si>
    <t>478402</t>
  </si>
  <si>
    <t>89001:010:2860</t>
  </si>
  <si>
    <t>Amarülluse tee 1</t>
  </si>
  <si>
    <t>427202</t>
  </si>
  <si>
    <t>89011:001:0010</t>
  </si>
  <si>
    <t>Pääsukese tee 1</t>
  </si>
  <si>
    <t>361102</t>
  </si>
  <si>
    <t>89001:003:1681</t>
  </si>
  <si>
    <t>Hallikivi tee 40</t>
  </si>
  <si>
    <t>5333802</t>
  </si>
  <si>
    <t>89001:010:3100</t>
  </si>
  <si>
    <t>Suur-Gerbera tee 10</t>
  </si>
  <si>
    <t>370902</t>
  </si>
  <si>
    <t>89001:003:1690</t>
  </si>
  <si>
    <t>Tominga</t>
  </si>
  <si>
    <t>372402</t>
  </si>
  <si>
    <t>89001:010:2830</t>
  </si>
  <si>
    <t>Kalda tee 3</t>
  </si>
  <si>
    <t>375902</t>
  </si>
  <si>
    <t>89002:002:0270</t>
  </si>
  <si>
    <t>Rannaniidu tee 20</t>
  </si>
  <si>
    <t>466102</t>
  </si>
  <si>
    <t>89002:002:0100</t>
  </si>
  <si>
    <t>Rannaveere tee 2</t>
  </si>
  <si>
    <t>407502</t>
  </si>
  <si>
    <t>89002:002:0110</t>
  </si>
  <si>
    <t>Rannaveere tee 4</t>
  </si>
  <si>
    <t>408602</t>
  </si>
  <si>
    <t>89002:002:0120</t>
  </si>
  <si>
    <t>Rannaotsa tee 2a</t>
  </si>
  <si>
    <t>411102</t>
  </si>
  <si>
    <t>89002:002:0130</t>
  </si>
  <si>
    <t>Rannametsa tee 9</t>
  </si>
  <si>
    <t>429902</t>
  </si>
  <si>
    <t>89002:002:0140</t>
  </si>
  <si>
    <t>Rannavälja tee 12</t>
  </si>
  <si>
    <t>415002</t>
  </si>
  <si>
    <t>89002:002:0150</t>
  </si>
  <si>
    <t>Rannavälja tee 20</t>
  </si>
  <si>
    <t>430302</t>
  </si>
  <si>
    <t>89002:002:0160</t>
  </si>
  <si>
    <t>Rannavalli tee 4</t>
  </si>
  <si>
    <t>404502</t>
  </si>
  <si>
    <t>89011:001:0030</t>
  </si>
  <si>
    <t>Aasa tee 15</t>
  </si>
  <si>
    <t>389702</t>
  </si>
  <si>
    <t>89011:001:0040</t>
  </si>
  <si>
    <t>Aasa tee 13</t>
  </si>
  <si>
    <t>389802</t>
  </si>
  <si>
    <t>89011:001:0050</t>
  </si>
  <si>
    <t>Aasa tee 11</t>
  </si>
  <si>
    <t>389902</t>
  </si>
  <si>
    <t>89011:001:0060</t>
  </si>
  <si>
    <t>Aasa tee 8</t>
  </si>
  <si>
    <t>390002</t>
  </si>
  <si>
    <t>89002:002:0010</t>
  </si>
  <si>
    <t>Rannaotsa tee 5</t>
  </si>
  <si>
    <t>389402</t>
  </si>
  <si>
    <t>89002:002:0020</t>
  </si>
  <si>
    <t>Rannavalli tee 8</t>
  </si>
  <si>
    <t>380102</t>
  </si>
  <si>
    <t>89001:003:1720</t>
  </si>
  <si>
    <t>Hallikivi tee 11</t>
  </si>
  <si>
    <t>417102</t>
  </si>
  <si>
    <t>89001:003:1620</t>
  </si>
  <si>
    <t>Tammneeme tee 23a</t>
  </si>
  <si>
    <t>389002</t>
  </si>
  <si>
    <t>89001:003:1630</t>
  </si>
  <si>
    <t>Lepiku tee 3</t>
  </si>
  <si>
    <t>350002</t>
  </si>
  <si>
    <t>89001:003:1650</t>
  </si>
  <si>
    <t>Lepiku tee 7</t>
  </si>
  <si>
    <t>344802</t>
  </si>
  <si>
    <t>89001:003:1660</t>
  </si>
  <si>
    <t>Püünsi tee 4</t>
  </si>
  <si>
    <t>344902</t>
  </si>
  <si>
    <t>89001:010:2960</t>
  </si>
  <si>
    <t>Hundi tee 38</t>
  </si>
  <si>
    <t>475902</t>
  </si>
  <si>
    <t>89001:003:1590</t>
  </si>
  <si>
    <t>Liiva tee 9</t>
  </si>
  <si>
    <t>391202</t>
  </si>
  <si>
    <t>89001:003:1600</t>
  </si>
  <si>
    <t>Kalmistu tee 3</t>
  </si>
  <si>
    <t>1357402</t>
  </si>
  <si>
    <t>89001:003:1610</t>
  </si>
  <si>
    <t>Kalmistu tee 1</t>
  </si>
  <si>
    <t>402002</t>
  </si>
  <si>
    <t>89001:003:1540</t>
  </si>
  <si>
    <t>Tammesalu tee 2</t>
  </si>
  <si>
    <t>390902</t>
  </si>
  <si>
    <t>89001:003:1740</t>
  </si>
  <si>
    <t>Kärimetsa tee 2</t>
  </si>
  <si>
    <t>393202</t>
  </si>
  <si>
    <t>89001:003:1750</t>
  </si>
  <si>
    <t>Kärimetsa</t>
  </si>
  <si>
    <t>393102</t>
  </si>
  <si>
    <t>89001:003:1730</t>
  </si>
  <si>
    <t>Rukkilille tee 3</t>
  </si>
  <si>
    <t>540302</t>
  </si>
  <si>
    <t>89001:010:2970</t>
  </si>
  <si>
    <t>Begoonia tee 5</t>
  </si>
  <si>
    <t>640002</t>
  </si>
  <si>
    <t>89002:002:0170</t>
  </si>
  <si>
    <t>Rannavalli põik 7</t>
  </si>
  <si>
    <t>540602</t>
  </si>
  <si>
    <t>89002:002:0180</t>
  </si>
  <si>
    <t>Rannavalli põik 6</t>
  </si>
  <si>
    <t>465702</t>
  </si>
  <si>
    <t>89002:002:0190</t>
  </si>
  <si>
    <t>Rannametsa tee 11</t>
  </si>
  <si>
    <t>433102</t>
  </si>
  <si>
    <t>89002:002:0200</t>
  </si>
  <si>
    <t>Rannavälja tee 16</t>
  </si>
  <si>
    <t>455202</t>
  </si>
  <si>
    <t>89002:002:0210</t>
  </si>
  <si>
    <t>Rannapiiri tee 2</t>
  </si>
  <si>
    <t>428002</t>
  </si>
  <si>
    <t>89002:002:0220</t>
  </si>
  <si>
    <t>Rannapiiri tee 8</t>
  </si>
  <si>
    <t>420202</t>
  </si>
  <si>
    <t>89002:002:0230</t>
  </si>
  <si>
    <t>Rannaveere tee 3</t>
  </si>
  <si>
    <t>553902</t>
  </si>
  <si>
    <t>89002:001:0530</t>
  </si>
  <si>
    <t>Rannavälja tee 73</t>
  </si>
  <si>
    <t>573902</t>
  </si>
  <si>
    <t>89002:001:0540</t>
  </si>
  <si>
    <t>Rannavälja tee 71</t>
  </si>
  <si>
    <t>782902</t>
  </si>
  <si>
    <t>89002:001:0550</t>
  </si>
  <si>
    <t>Rannavälja tee 75</t>
  </si>
  <si>
    <t>578302</t>
  </si>
  <si>
    <t>89002:001:0560</t>
  </si>
  <si>
    <t>Rannavälja tee 77</t>
  </si>
  <si>
    <t>562102</t>
  </si>
  <si>
    <t>89002:001:0590</t>
  </si>
  <si>
    <t>Rannavälja põik 24</t>
  </si>
  <si>
    <t>575602</t>
  </si>
  <si>
    <t>89001:010:3020</t>
  </si>
  <si>
    <t>Aiandi tee 25</t>
  </si>
  <si>
    <t>367002</t>
  </si>
  <si>
    <t>89001:003:1760</t>
  </si>
  <si>
    <t>Väike-Ringtee 1</t>
  </si>
  <si>
    <t>2178002</t>
  </si>
  <si>
    <t>89002:002:0240</t>
  </si>
  <si>
    <t>Rannaveere tee 5</t>
  </si>
  <si>
    <t>450802</t>
  </si>
  <si>
    <t>89002:002:0030</t>
  </si>
  <si>
    <t>Rannakaare tee 6</t>
  </si>
  <si>
    <t>821202</t>
  </si>
  <si>
    <t>89001:010:2910</t>
  </si>
  <si>
    <t>Krüsanteemi tee 8</t>
  </si>
  <si>
    <t>423302</t>
  </si>
  <si>
    <t>89001:010:2900</t>
  </si>
  <si>
    <t>Krüsanteemi tee 4</t>
  </si>
  <si>
    <t>519202</t>
  </si>
  <si>
    <t>89001:010:2920</t>
  </si>
  <si>
    <t>Karulaugu tee 6</t>
  </si>
  <si>
    <t>420102</t>
  </si>
  <si>
    <t>89001:010:2930</t>
  </si>
  <si>
    <t>Nelgi tee 24</t>
  </si>
  <si>
    <t>400302</t>
  </si>
  <si>
    <t>89001:010:2940</t>
  </si>
  <si>
    <t>Miiduranna tee 30</t>
  </si>
  <si>
    <t>403602</t>
  </si>
  <si>
    <t>89006:002:0210</t>
  </si>
  <si>
    <t>Metsavahe tee 4</t>
  </si>
  <si>
    <t>502002</t>
  </si>
  <si>
    <t>89002:001:0160</t>
  </si>
  <si>
    <t>Rannavälja tee 29</t>
  </si>
  <si>
    <t>560202</t>
  </si>
  <si>
    <t>89002:001:0170</t>
  </si>
  <si>
    <t>Rannavälja tee 33</t>
  </si>
  <si>
    <t>546502</t>
  </si>
  <si>
    <t>89002:001:0180</t>
  </si>
  <si>
    <t>Rannavälja tee 35</t>
  </si>
  <si>
    <t>3645802</t>
  </si>
  <si>
    <t>89002:001:0190</t>
  </si>
  <si>
    <t>Rannavälja tee 37</t>
  </si>
  <si>
    <t>570302</t>
  </si>
  <si>
    <t>89002:001:0200</t>
  </si>
  <si>
    <t>Rannavälja tee 43</t>
  </si>
  <si>
    <t>4203602</t>
  </si>
  <si>
    <t>89002:001:0210</t>
  </si>
  <si>
    <t>Rannavälja tee 41</t>
  </si>
  <si>
    <t>3298802</t>
  </si>
  <si>
    <t>89002:001:0220</t>
  </si>
  <si>
    <t>Rannavälja tee 39</t>
  </si>
  <si>
    <t>1894402</t>
  </si>
  <si>
    <t>89002:001:0230</t>
  </si>
  <si>
    <t>Rannavälja tee 45</t>
  </si>
  <si>
    <t>526102</t>
  </si>
  <si>
    <t>89002:001:0240</t>
  </si>
  <si>
    <t>Rannavälja tee 47</t>
  </si>
  <si>
    <t>556802</t>
  </si>
  <si>
    <t>89002:001:0250</t>
  </si>
  <si>
    <t>Rannavälja tee 49</t>
  </si>
  <si>
    <t>766002</t>
  </si>
  <si>
    <t>89002:001:0260</t>
  </si>
  <si>
    <t>Rannavälja tee 51</t>
  </si>
  <si>
    <t>555702</t>
  </si>
  <si>
    <t>89006:002:0010</t>
  </si>
  <si>
    <t>Külavahe tee 2</t>
  </si>
  <si>
    <t>1766902</t>
  </si>
  <si>
    <t>89006:002:0020</t>
  </si>
  <si>
    <t>Külavahe tee 4</t>
  </si>
  <si>
    <t>500702</t>
  </si>
  <si>
    <t>89006:002:0030</t>
  </si>
  <si>
    <t>Külavahe tee 6</t>
  </si>
  <si>
    <t>719802</t>
  </si>
  <si>
    <t>89001:003:1770</t>
  </si>
  <si>
    <t>Liiva tee 12</t>
  </si>
  <si>
    <t>427002</t>
  </si>
  <si>
    <t>89001:010:3070</t>
  </si>
  <si>
    <t>Purje tee 2</t>
  </si>
  <si>
    <t>470702</t>
  </si>
  <si>
    <t>89001:010:3080</t>
  </si>
  <si>
    <t>Lahe tee 4</t>
  </si>
  <si>
    <t>1933402</t>
  </si>
  <si>
    <t>89002:001:0270</t>
  </si>
  <si>
    <t>Rannavälja tee 53</t>
  </si>
  <si>
    <t>579002</t>
  </si>
  <si>
    <t>89006:002:0040</t>
  </si>
  <si>
    <t>Külavahe tee 8</t>
  </si>
  <si>
    <t>471902</t>
  </si>
  <si>
    <t>89006:002:0050</t>
  </si>
  <si>
    <t>Külavahe tee 10</t>
  </si>
  <si>
    <t>521402</t>
  </si>
  <si>
    <t>89002:002:0290</t>
  </si>
  <si>
    <t>Rohuneeme tee 48d</t>
  </si>
  <si>
    <t>524202</t>
  </si>
  <si>
    <t>89002:002:0280</t>
  </si>
  <si>
    <t>Rannakaare tee 14</t>
  </si>
  <si>
    <t>552902</t>
  </si>
  <si>
    <t>89001:020:0020</t>
  </si>
  <si>
    <t>Mustasauna tee 3</t>
  </si>
  <si>
    <t>511002</t>
  </si>
  <si>
    <t>89001:020:0030</t>
  </si>
  <si>
    <t>Mustasauna tee 5</t>
  </si>
  <si>
    <t>1767602</t>
  </si>
  <si>
    <t>89002:001:0330</t>
  </si>
  <si>
    <t>Rannavälja põik 3</t>
  </si>
  <si>
    <t>590502</t>
  </si>
  <si>
    <t>89002:001:0340</t>
  </si>
  <si>
    <t>Rannavälja põik 6</t>
  </si>
  <si>
    <t>544202</t>
  </si>
  <si>
    <t>89002:001:0350</t>
  </si>
  <si>
    <t>Rannavälja põik 8</t>
  </si>
  <si>
    <t>614502</t>
  </si>
  <si>
    <t>89002:001:0360</t>
  </si>
  <si>
    <t>Rannavälja põik 7</t>
  </si>
  <si>
    <t>559402</t>
  </si>
  <si>
    <t>89002:001:0370</t>
  </si>
  <si>
    <t>Rannavälja põik 5</t>
  </si>
  <si>
    <t>699902</t>
  </si>
  <si>
    <t>89001:020:0040</t>
  </si>
  <si>
    <t>Mustasauna tee 7</t>
  </si>
  <si>
    <t>571802</t>
  </si>
  <si>
    <t>89001:020:0050</t>
  </si>
  <si>
    <t>Mustasauna tee 9</t>
  </si>
  <si>
    <t>552702</t>
  </si>
  <si>
    <t>89001:020:0060</t>
  </si>
  <si>
    <t>Mustasauna tee 4</t>
  </si>
  <si>
    <t>545002</t>
  </si>
  <si>
    <t>89001:020:0070</t>
  </si>
  <si>
    <t>Mustasauna tee 6</t>
  </si>
  <si>
    <t>709602</t>
  </si>
  <si>
    <t>89002:001:0380</t>
  </si>
  <si>
    <t>Rannavälja põik 12</t>
  </si>
  <si>
    <t>1332802</t>
  </si>
  <si>
    <t>89007:001:0010</t>
  </si>
  <si>
    <t>Nõmmeliiva tee 1</t>
  </si>
  <si>
    <t>562202</t>
  </si>
  <si>
    <t>89007:001:0020</t>
  </si>
  <si>
    <t>Nõmmeliiva tee 3</t>
  </si>
  <si>
    <t>430202</t>
  </si>
  <si>
    <t>89007:001:0030</t>
  </si>
  <si>
    <t>Nõmmeliiva tee 7</t>
  </si>
  <si>
    <t>463602</t>
  </si>
  <si>
    <t>89007:001:0040</t>
  </si>
  <si>
    <t>Nõmmeliiva tee 9</t>
  </si>
  <si>
    <t>500802</t>
  </si>
  <si>
    <t>89007:001:0050</t>
  </si>
  <si>
    <t>Nõmmeliiva tee 11</t>
  </si>
  <si>
    <t>607202</t>
  </si>
  <si>
    <t>89007:001:0060</t>
  </si>
  <si>
    <t>Nõmmeliiva tee 13</t>
  </si>
  <si>
    <t>528002</t>
  </si>
  <si>
    <t>89007:001:0070</t>
  </si>
  <si>
    <t>Kibuvitsa tee 2</t>
  </si>
  <si>
    <t>456702</t>
  </si>
  <si>
    <t>89007:001:0080</t>
  </si>
  <si>
    <t>Kibuvitsa tee 4</t>
  </si>
  <si>
    <t>478302</t>
  </si>
  <si>
    <t>89007:001:0090</t>
  </si>
  <si>
    <t>Nõmmeliiva tee 14</t>
  </si>
  <si>
    <t>447302</t>
  </si>
  <si>
    <t>89001:010:3240</t>
  </si>
  <si>
    <t>Alpikanni tee 2</t>
  </si>
  <si>
    <t>572102</t>
  </si>
  <si>
    <t>89001:010:3250</t>
  </si>
  <si>
    <t>Nelgi tee 2</t>
  </si>
  <si>
    <t>489002</t>
  </si>
  <si>
    <t>89002:001:0280</t>
  </si>
  <si>
    <t>Rannavälja tee 57</t>
  </si>
  <si>
    <t>690102</t>
  </si>
  <si>
    <t>89002:001:0290</t>
  </si>
  <si>
    <t>Rannavälja tee 55</t>
  </si>
  <si>
    <t>535202</t>
  </si>
  <si>
    <t>89002:001:0300</t>
  </si>
  <si>
    <t>Rannavälja põik 4</t>
  </si>
  <si>
    <t>2108302</t>
  </si>
  <si>
    <t>89002:001:0310</t>
  </si>
  <si>
    <t>Rannavälja põik 2</t>
  </si>
  <si>
    <t>543402</t>
  </si>
  <si>
    <t>89002:001:0320</t>
  </si>
  <si>
    <t>Rannavälja põik 1</t>
  </si>
  <si>
    <t>694902</t>
  </si>
  <si>
    <t>89007:001:0100</t>
  </si>
  <si>
    <t>Nõmmeliiva tee 12</t>
  </si>
  <si>
    <t>491202</t>
  </si>
  <si>
    <t>89007:001:0110</t>
  </si>
  <si>
    <t>Nõmmeliiva tee 10</t>
  </si>
  <si>
    <t>13881102</t>
  </si>
  <si>
    <t>89002:002:0300</t>
  </si>
  <si>
    <t>Rannakaare tee 4</t>
  </si>
  <si>
    <t>509102</t>
  </si>
  <si>
    <t>89002:002:0310</t>
  </si>
  <si>
    <t>Rannakaare tee 8</t>
  </si>
  <si>
    <t>532202</t>
  </si>
  <si>
    <t>89002:002:0320</t>
  </si>
  <si>
    <t>Rannakaare tee 12</t>
  </si>
  <si>
    <t>506802</t>
  </si>
  <si>
    <t>89002:002:0330</t>
  </si>
  <si>
    <t>Rannakaare tee 34</t>
  </si>
  <si>
    <t>552802</t>
  </si>
  <si>
    <t>89002:002:0340</t>
  </si>
  <si>
    <t>Rannakaare tee 32</t>
  </si>
  <si>
    <t>481902</t>
  </si>
  <si>
    <t>89006:002:0060</t>
  </si>
  <si>
    <t>Külavahe tee 12</t>
  </si>
  <si>
    <t>1799802</t>
  </si>
  <si>
    <t>89006:002:0070</t>
  </si>
  <si>
    <t>Külavahe tee 14</t>
  </si>
  <si>
    <t>451602</t>
  </si>
  <si>
    <t>89006:002:0080</t>
  </si>
  <si>
    <t>Külavahe tee 16</t>
  </si>
  <si>
    <t>520702</t>
  </si>
  <si>
    <t>89006:002:0090</t>
  </si>
  <si>
    <t>Külavahe tee 18</t>
  </si>
  <si>
    <t>418902</t>
  </si>
  <si>
    <t>89006:002:0100</t>
  </si>
  <si>
    <t>Külavahe tee 20</t>
  </si>
  <si>
    <t>430602</t>
  </si>
  <si>
    <t>89006:002:0130</t>
  </si>
  <si>
    <t>Külavahe tee 26</t>
  </si>
  <si>
    <t>795602</t>
  </si>
  <si>
    <t>89001:010:3030</t>
  </si>
  <si>
    <t>Heldri tee L4</t>
  </si>
  <si>
    <t>393402</t>
  </si>
  <si>
    <t>89001:003:1780</t>
  </si>
  <si>
    <t>Madruse tee 2</t>
  </si>
  <si>
    <t>415402</t>
  </si>
  <si>
    <t>89011:001:0020</t>
  </si>
  <si>
    <t>Aasa tee 14</t>
  </si>
  <si>
    <t>396202</t>
  </si>
  <si>
    <t>89001:003:1710</t>
  </si>
  <si>
    <t>Sadama tee 7</t>
  </si>
  <si>
    <t>401402</t>
  </si>
  <si>
    <t>89006:002:0140</t>
  </si>
  <si>
    <t>Külavahe tee 17</t>
  </si>
  <si>
    <t>451402</t>
  </si>
  <si>
    <t>89006:002:0150</t>
  </si>
  <si>
    <t>Külavahe tee 15</t>
  </si>
  <si>
    <t>7592702</t>
  </si>
  <si>
    <t>89006:002:0160</t>
  </si>
  <si>
    <t>Külavahe tee 13</t>
  </si>
  <si>
    <t>545102</t>
  </si>
  <si>
    <t>89006:002:0170</t>
  </si>
  <si>
    <t>Metsavahe tee 12</t>
  </si>
  <si>
    <t>2248602</t>
  </si>
  <si>
    <t>89006:002:0180</t>
  </si>
  <si>
    <t>Metsavahe tee 14</t>
  </si>
  <si>
    <t>480302</t>
  </si>
  <si>
    <t>89006:002:0190</t>
  </si>
  <si>
    <t>Metsavahe tee 16</t>
  </si>
  <si>
    <t>480202</t>
  </si>
  <si>
    <t>89006:002:0200</t>
  </si>
  <si>
    <t>Metsavahe tee 18</t>
  </si>
  <si>
    <t>480102</t>
  </si>
  <si>
    <t>89001:020:0080</t>
  </si>
  <si>
    <t>Mustasauna tee 8</t>
  </si>
  <si>
    <t>1670602</t>
  </si>
  <si>
    <t>89001:020:0090</t>
  </si>
  <si>
    <t>Mustasauna tee 12</t>
  </si>
  <si>
    <t>528602</t>
  </si>
  <si>
    <t>89001:010:3120</t>
  </si>
  <si>
    <t>Varju tee 2</t>
  </si>
  <si>
    <t>451302</t>
  </si>
  <si>
    <t>89001:009:0230</t>
  </si>
  <si>
    <t>Männi tee 21</t>
  </si>
  <si>
    <t>468602</t>
  </si>
  <si>
    <t>89002:002:0040</t>
  </si>
  <si>
    <t>Rannaniidu tee 2</t>
  </si>
  <si>
    <t>432702</t>
  </si>
  <si>
    <t>89002:002:0050</t>
  </si>
  <si>
    <t>Rannaniidu tee 4</t>
  </si>
  <si>
    <t>406702</t>
  </si>
  <si>
    <t>89002:002:0060</t>
  </si>
  <si>
    <t>Rannaniidu tee 6</t>
  </si>
  <si>
    <t>427302</t>
  </si>
  <si>
    <t>89002:002:0070</t>
  </si>
  <si>
    <t>Rannaniidu tee 16</t>
  </si>
  <si>
    <t>426902</t>
  </si>
  <si>
    <t>89002:002:0080</t>
  </si>
  <si>
    <t>Rannaniidu tee 22</t>
  </si>
  <si>
    <t>452302</t>
  </si>
  <si>
    <t>89002:002:0090</t>
  </si>
  <si>
    <t>Rannaniidu tee 24</t>
  </si>
  <si>
    <t>429302</t>
  </si>
  <si>
    <t>89002:001:0390</t>
  </si>
  <si>
    <t>Rannavälja põik 10</t>
  </si>
  <si>
    <t>613702</t>
  </si>
  <si>
    <t>89002:001:0400</t>
  </si>
  <si>
    <t>Rannavälja põik 14</t>
  </si>
  <si>
    <t>575502</t>
  </si>
  <si>
    <t>89002:001:0410</t>
  </si>
  <si>
    <t>Rannavälja põik 16</t>
  </si>
  <si>
    <t>561302</t>
  </si>
  <si>
    <t>89002:001:0420</t>
  </si>
  <si>
    <t>Rannavälja põik 18</t>
  </si>
  <si>
    <t>663702</t>
  </si>
  <si>
    <t>89002:001:0430</t>
  </si>
  <si>
    <t>Rannavälja põik 20</t>
  </si>
  <si>
    <t>608502</t>
  </si>
  <si>
    <t>89002:001:0440</t>
  </si>
  <si>
    <t>Rannavälja põik 9</t>
  </si>
  <si>
    <t>620502</t>
  </si>
  <si>
    <t>89002:001:0450</t>
  </si>
  <si>
    <t>Rannavälja põik 11</t>
  </si>
  <si>
    <t>556102</t>
  </si>
  <si>
    <t>89001:009:0240</t>
  </si>
  <si>
    <t>Mereranna tee 23</t>
  </si>
  <si>
    <t>441502</t>
  </si>
  <si>
    <t>89001:010:3130</t>
  </si>
  <si>
    <t>Männi tee 16</t>
  </si>
  <si>
    <t>2074702</t>
  </si>
  <si>
    <t>89001:010:3150</t>
  </si>
  <si>
    <t>Aiandi tee 3</t>
  </si>
  <si>
    <t>443602</t>
  </si>
  <si>
    <t>89001:003:1830</t>
  </si>
  <si>
    <t>Püünsi tee 5</t>
  </si>
  <si>
    <t>538202</t>
  </si>
  <si>
    <t>89001:010:3160</t>
  </si>
  <si>
    <t>Kaevuaia põik 5</t>
  </si>
  <si>
    <t>577502</t>
  </si>
  <si>
    <t>89001:003:1840</t>
  </si>
  <si>
    <t>Liiva tee 4</t>
  </si>
  <si>
    <t>482102</t>
  </si>
  <si>
    <t>89001:010:3140</t>
  </si>
  <si>
    <t>Pärnamäe tee 150</t>
  </si>
  <si>
    <t>458802</t>
  </si>
  <si>
    <t>89001:010:3010</t>
  </si>
  <si>
    <t>Kirikaia tee 24</t>
  </si>
  <si>
    <t>413502</t>
  </si>
  <si>
    <t>89002:001:0460</t>
  </si>
  <si>
    <t>Rannavälja tee 59</t>
  </si>
  <si>
    <t>551802</t>
  </si>
  <si>
    <t>89007:001:0120</t>
  </si>
  <si>
    <t>Nõmmeliiva tee 8</t>
  </si>
  <si>
    <t>606902</t>
  </si>
  <si>
    <t>89007:001:0130</t>
  </si>
  <si>
    <t>Nõmmeliiva tee 6</t>
  </si>
  <si>
    <t>473402</t>
  </si>
  <si>
    <t>89007:001:0140</t>
  </si>
  <si>
    <t>Aia tee 6</t>
  </si>
  <si>
    <t>463502</t>
  </si>
  <si>
    <t>89007:001:0150</t>
  </si>
  <si>
    <t>Aia tee 4</t>
  </si>
  <si>
    <t>532302</t>
  </si>
  <si>
    <t>89007:001:0160</t>
  </si>
  <si>
    <t>Aia tee 2</t>
  </si>
  <si>
    <t>458702</t>
  </si>
  <si>
    <t>89007:001:0170</t>
  </si>
  <si>
    <t>Nõmmeliiva tee 4</t>
  </si>
  <si>
    <t>690902</t>
  </si>
  <si>
    <t>89007:001:0180</t>
  </si>
  <si>
    <t>Nõmmeliiva tee 2</t>
  </si>
  <si>
    <t>492302</t>
  </si>
  <si>
    <t>89002:002:0350</t>
  </si>
  <si>
    <t>Rannakaare tee 17</t>
  </si>
  <si>
    <t>517602</t>
  </si>
  <si>
    <t>89001:010:2890</t>
  </si>
  <si>
    <t>Priimula tee 6</t>
  </si>
  <si>
    <t>456502</t>
  </si>
  <si>
    <t>89002:001:0010</t>
  </si>
  <si>
    <t>Rannavälja tee 30</t>
  </si>
  <si>
    <t>1212402</t>
  </si>
  <si>
    <t>89002:001:0020</t>
  </si>
  <si>
    <t>Rannavälja tee 32</t>
  </si>
  <si>
    <t>599602</t>
  </si>
  <si>
    <t>89002:001:0030</t>
  </si>
  <si>
    <t>Rannavälja tee 34</t>
  </si>
  <si>
    <t>578602</t>
  </si>
  <si>
    <t>89007:001:0190</t>
  </si>
  <si>
    <t>Nõmmeliiva tee 5</t>
  </si>
  <si>
    <t>2283102</t>
  </si>
  <si>
    <t>89002:002:0360</t>
  </si>
  <si>
    <t>Rannakalda tee 20</t>
  </si>
  <si>
    <t>509402</t>
  </si>
  <si>
    <t>89002:002:0370</t>
  </si>
  <si>
    <t>Rannaniidu tee 5</t>
  </si>
  <si>
    <t>508502</t>
  </si>
  <si>
    <t>89002:002:0380</t>
  </si>
  <si>
    <t>Rannaniidu tee 7</t>
  </si>
  <si>
    <t>534402</t>
  </si>
  <si>
    <t>89002:002:0390</t>
  </si>
  <si>
    <t>Rannaniidu tee 18</t>
  </si>
  <si>
    <t>518902</t>
  </si>
  <si>
    <t>89002:002:0400</t>
  </si>
  <si>
    <t>Rannaveere tee 7</t>
  </si>
  <si>
    <t>577102</t>
  </si>
  <si>
    <t>89002:002:0410</t>
  </si>
  <si>
    <t>Rannametsa tee 5</t>
  </si>
  <si>
    <t>878902</t>
  </si>
  <si>
    <t>89002:002:0420</t>
  </si>
  <si>
    <t>Rannapiiri tee 9</t>
  </si>
  <si>
    <t>505802</t>
  </si>
  <si>
    <t>89002:002:0430</t>
  </si>
  <si>
    <t>Rannapiiri tee 11</t>
  </si>
  <si>
    <t>684902</t>
  </si>
  <si>
    <t>89002:002:0440</t>
  </si>
  <si>
    <t>Rannavälja tee 1</t>
  </si>
  <si>
    <t>487002</t>
  </si>
  <si>
    <t>89006:002:0110</t>
  </si>
  <si>
    <t>Külavahe tee 22</t>
  </si>
  <si>
    <t>499402</t>
  </si>
  <si>
    <t>89006:002:0120</t>
  </si>
  <si>
    <t>Külavahe tee 24</t>
  </si>
  <si>
    <t>720702</t>
  </si>
  <si>
    <t>89001:003:1850</t>
  </si>
  <si>
    <t>Kurvi tee 1b</t>
  </si>
  <si>
    <t>423102</t>
  </si>
  <si>
    <t>89001:010:3210</t>
  </si>
  <si>
    <t>Pargi tee 16/2</t>
  </si>
  <si>
    <t>989702</t>
  </si>
  <si>
    <t>89001:010:3190</t>
  </si>
  <si>
    <t>Alpikanni tee 5</t>
  </si>
  <si>
    <t>466802</t>
  </si>
  <si>
    <t>89002:001:0040</t>
  </si>
  <si>
    <t>Rannavälja tee 36</t>
  </si>
  <si>
    <t>593902</t>
  </si>
  <si>
    <t>89002:001:0060</t>
  </si>
  <si>
    <t>Rannavälja tee 11</t>
  </si>
  <si>
    <t>530502</t>
  </si>
  <si>
    <t>89002:001:0070</t>
  </si>
  <si>
    <t>Rannavälja tee 15</t>
  </si>
  <si>
    <t>551002</t>
  </si>
  <si>
    <t>89002:001:0080</t>
  </si>
  <si>
    <t>Rannavälja tee 13</t>
  </si>
  <si>
    <t>613402</t>
  </si>
  <si>
    <t>89002:001:0090</t>
  </si>
  <si>
    <t>Rannavälja tee 17</t>
  </si>
  <si>
    <t>572402</t>
  </si>
  <si>
    <t>89002:001:0470</t>
  </si>
  <si>
    <t>Rannavälja tee 61</t>
  </si>
  <si>
    <t>1702102</t>
  </si>
  <si>
    <t>89002:001:0480</t>
  </si>
  <si>
    <t>Rannavälja tee 65</t>
  </si>
  <si>
    <t>660602</t>
  </si>
  <si>
    <t>89002:001:0490</t>
  </si>
  <si>
    <t>Rannavälja tee 63</t>
  </si>
  <si>
    <t>546602</t>
  </si>
  <si>
    <t>89002:001:0500</t>
  </si>
  <si>
    <t>Rannavälja tee 67</t>
  </si>
  <si>
    <t>613602</t>
  </si>
  <si>
    <t>89001:010:3200</t>
  </si>
  <si>
    <t>Alpikanni tee 7</t>
  </si>
  <si>
    <t>637502</t>
  </si>
  <si>
    <t>89001:010:3220</t>
  </si>
  <si>
    <t>Suur-Gerbera tee 9</t>
  </si>
  <si>
    <t>494202</t>
  </si>
  <si>
    <t>89006:002:0270</t>
  </si>
  <si>
    <t>Metsavahe tee 3</t>
  </si>
  <si>
    <t>514102</t>
  </si>
  <si>
    <t>89006:002:0280</t>
  </si>
  <si>
    <t>Metsavahe tee 5</t>
  </si>
  <si>
    <t>467402</t>
  </si>
  <si>
    <t>89006:002:0290</t>
  </si>
  <si>
    <t>Metsavahe tee 7</t>
  </si>
  <si>
    <t>526402</t>
  </si>
  <si>
    <t>89006:002:0310</t>
  </si>
  <si>
    <t>Metsavahe tee 11</t>
  </si>
  <si>
    <t>492202</t>
  </si>
  <si>
    <t>89006:002:0300</t>
  </si>
  <si>
    <t>Metsavahe tee 9</t>
  </si>
  <si>
    <t>501402</t>
  </si>
  <si>
    <t>89002:001:0100</t>
  </si>
  <si>
    <t>Rannavälja tee 19</t>
  </si>
  <si>
    <t>623502</t>
  </si>
  <si>
    <t>89002:001:0110</t>
  </si>
  <si>
    <t>Rannavälja tee 23</t>
  </si>
  <si>
    <t>569802</t>
  </si>
  <si>
    <t>89002:001:0120</t>
  </si>
  <si>
    <t>Rannavälja tee 21</t>
  </si>
  <si>
    <t>695702</t>
  </si>
  <si>
    <t>89002:001:0130</t>
  </si>
  <si>
    <t>Rannavälja tee 25</t>
  </si>
  <si>
    <t>574302</t>
  </si>
  <si>
    <t>89002:001:0140</t>
  </si>
  <si>
    <t>Rannavälja tee 27</t>
  </si>
  <si>
    <t>1986602</t>
  </si>
  <si>
    <t>89002:001:0150</t>
  </si>
  <si>
    <t>Rannavälja tee 31</t>
  </si>
  <si>
    <t>1804602</t>
  </si>
  <si>
    <t>89002:001:0510</t>
  </si>
  <si>
    <t>Rannavälja põik 13</t>
  </si>
  <si>
    <t>929602</t>
  </si>
  <si>
    <t>89002:001:0520</t>
  </si>
  <si>
    <t>Rannavälja tee 69</t>
  </si>
  <si>
    <t>2658602</t>
  </si>
  <si>
    <t>89002:001:0570</t>
  </si>
  <si>
    <t>Rannavälja tee 79</t>
  </si>
  <si>
    <t>673002</t>
  </si>
  <si>
    <t>89001:003:1870</t>
  </si>
  <si>
    <t>Mereääre tee 30</t>
  </si>
  <si>
    <t>501102</t>
  </si>
  <si>
    <t>89001:003:1920</t>
  </si>
  <si>
    <t>Püünsi tee 12d</t>
  </si>
  <si>
    <t>485902</t>
  </si>
  <si>
    <t>89001:010:3040</t>
  </si>
  <si>
    <t>Tammeõue tee 23</t>
  </si>
  <si>
    <t>640102</t>
  </si>
  <si>
    <t>89001:010:3050</t>
  </si>
  <si>
    <t>Iirise tee 1</t>
  </si>
  <si>
    <t>486802</t>
  </si>
  <si>
    <t>89001:010:3060</t>
  </si>
  <si>
    <t>Amarülluse tee 6</t>
  </si>
  <si>
    <t>465802</t>
  </si>
  <si>
    <t>89006:002:0260</t>
  </si>
  <si>
    <t>Külavahe tee 1</t>
  </si>
  <si>
    <t>534302</t>
  </si>
  <si>
    <t>89006:002:0250</t>
  </si>
  <si>
    <t>Külavahe tee 5</t>
  </si>
  <si>
    <t>531802</t>
  </si>
  <si>
    <t>89006:002:0240</t>
  </si>
  <si>
    <t>Külavahe tee 7</t>
  </si>
  <si>
    <t>533202</t>
  </si>
  <si>
    <t>89006:002:0230</t>
  </si>
  <si>
    <t>Külavahe tee 11</t>
  </si>
  <si>
    <t>491902</t>
  </si>
  <si>
    <t>89006:002:0220</t>
  </si>
  <si>
    <t>Metsavahe tee 6</t>
  </si>
  <si>
    <t>481702</t>
  </si>
  <si>
    <t>89002:002:0450</t>
  </si>
  <si>
    <t>Rannakalda tee 9</t>
  </si>
  <si>
    <t>523702</t>
  </si>
  <si>
    <t>89012:001:0230</t>
  </si>
  <si>
    <t>Koorma tn 7b</t>
  </si>
  <si>
    <t>408102</t>
  </si>
  <si>
    <t>89001:010:3520</t>
  </si>
  <si>
    <t>Alliksaare tee 27</t>
  </si>
  <si>
    <t>511902</t>
  </si>
  <si>
    <t>89001:010:3510</t>
  </si>
  <si>
    <t>Käära</t>
  </si>
  <si>
    <t>512002</t>
  </si>
  <si>
    <t>89001:003:1950</t>
  </si>
  <si>
    <t>Niidu tee 5/1</t>
  </si>
  <si>
    <t>557602</t>
  </si>
  <si>
    <t>89001:003:1960</t>
  </si>
  <si>
    <t>Niidu tee 5/2</t>
  </si>
  <si>
    <t>668102</t>
  </si>
  <si>
    <t>89001:003:1970</t>
  </si>
  <si>
    <t>Niidu tee 5/3</t>
  </si>
  <si>
    <t>926202</t>
  </si>
  <si>
    <t>89001:003:1980</t>
  </si>
  <si>
    <t>Niidu tee 5/4</t>
  </si>
  <si>
    <t>796202</t>
  </si>
  <si>
    <t>89001:003:1990</t>
  </si>
  <si>
    <t>Niidu tee 5/5</t>
  </si>
  <si>
    <t>595302</t>
  </si>
  <si>
    <t>89001:010:3480</t>
  </si>
  <si>
    <t>Aiaotsa tee 18</t>
  </si>
  <si>
    <t>555802</t>
  </si>
  <si>
    <t>89001:010:3460</t>
  </si>
  <si>
    <t>Astri tee 5</t>
  </si>
  <si>
    <t>1957002</t>
  </si>
  <si>
    <t>89001:010:3450</t>
  </si>
  <si>
    <t>Pargi tee 16/1</t>
  </si>
  <si>
    <t>569402</t>
  </si>
  <si>
    <t>89001:010:3470</t>
  </si>
  <si>
    <t>Aiaotsa tee 15</t>
  </si>
  <si>
    <t>613802</t>
  </si>
  <si>
    <t>89006:002:0360</t>
  </si>
  <si>
    <t>Külavahe tee 3</t>
  </si>
  <si>
    <t>1820602</t>
  </si>
  <si>
    <t>89002:002:0570</t>
  </si>
  <si>
    <t>Rannavälja tee 26</t>
  </si>
  <si>
    <t>594102</t>
  </si>
  <si>
    <t>89002:002:0560</t>
  </si>
  <si>
    <t>Rannavälja tee 4</t>
  </si>
  <si>
    <t>660802</t>
  </si>
  <si>
    <t>89002:002:0550</t>
  </si>
  <si>
    <t>Rannakaare tee 2</t>
  </si>
  <si>
    <t>621102</t>
  </si>
  <si>
    <t>89002:002:0540</t>
  </si>
  <si>
    <t>Rannametsa tee 6</t>
  </si>
  <si>
    <t>620002</t>
  </si>
  <si>
    <t>89001:010:3500</t>
  </si>
  <si>
    <t>Astri tee 3</t>
  </si>
  <si>
    <t>1476502</t>
  </si>
  <si>
    <t>89001:003:2120</t>
  </si>
  <si>
    <t>Talveaia tee 2</t>
  </si>
  <si>
    <t>613202</t>
  </si>
  <si>
    <t>89001:010:3660</t>
  </si>
  <si>
    <t>Alpikanni tee 6</t>
  </si>
  <si>
    <t>7235302</t>
  </si>
  <si>
    <t>89001:010:3650</t>
  </si>
  <si>
    <t>Aiaotsa tee 25</t>
  </si>
  <si>
    <t>702702</t>
  </si>
  <si>
    <t>89001:010:3640</t>
  </si>
  <si>
    <t>Suur-Gerbera tee 7</t>
  </si>
  <si>
    <t>6230502</t>
  </si>
  <si>
    <t>89011:001:0070</t>
  </si>
  <si>
    <t>Linavästriku tee 11</t>
  </si>
  <si>
    <t>2380502</t>
  </si>
  <si>
    <t>89001:003:2040</t>
  </si>
  <si>
    <t>Kalmistu tee 16</t>
  </si>
  <si>
    <t>763102</t>
  </si>
  <si>
    <t>89001:010:3440</t>
  </si>
  <si>
    <t>Männi tee 8</t>
  </si>
  <si>
    <t>651602</t>
  </si>
  <si>
    <t>89001:003:2080</t>
  </si>
  <si>
    <t>Mereääre tee 58</t>
  </si>
  <si>
    <t>627302</t>
  </si>
  <si>
    <t>89001:003:2070</t>
  </si>
  <si>
    <t>Rohuneeme tee 109</t>
  </si>
  <si>
    <t>656902</t>
  </si>
  <si>
    <t>89006:002:0320</t>
  </si>
  <si>
    <t>Külavahe tee 9</t>
  </si>
  <si>
    <t>885102</t>
  </si>
  <si>
    <t>89006:002:0330</t>
  </si>
  <si>
    <t>Metsavahe tee 8</t>
  </si>
  <si>
    <t>642502</t>
  </si>
  <si>
    <t>89006:002:0340</t>
  </si>
  <si>
    <t>Metsavahe tee 10</t>
  </si>
  <si>
    <t>511102</t>
  </si>
  <si>
    <t>89001:001:0030</t>
  </si>
  <si>
    <t>Männiku tee 2a // Looduse</t>
  </si>
  <si>
    <t>Ühiskondlike ehitiste maa</t>
  </si>
  <si>
    <t>14068102</t>
  </si>
  <si>
    <t>Riigiomand</t>
  </si>
  <si>
    <t>89001:020:0100</t>
  </si>
  <si>
    <t>Mustasauna tee 10</t>
  </si>
  <si>
    <t>571702</t>
  </si>
  <si>
    <t>89001:003:2010</t>
  </si>
  <si>
    <t>Niidu tee 5/7</t>
  </si>
  <si>
    <t>696302</t>
  </si>
  <si>
    <t>89001:003:2020</t>
  </si>
  <si>
    <t>Niidu tee 5/8</t>
  </si>
  <si>
    <t>700802</t>
  </si>
  <si>
    <t>89002:005:0020</t>
  </si>
  <si>
    <t>Kurvi tee 4</t>
  </si>
  <si>
    <t>580002</t>
  </si>
  <si>
    <t>89002:005:0010</t>
  </si>
  <si>
    <t>Kurvi tee 14</t>
  </si>
  <si>
    <t>570002</t>
  </si>
  <si>
    <t>89001:005:0010</t>
  </si>
  <si>
    <t>Tammekännu tee 1</t>
  </si>
  <si>
    <t>1679302</t>
  </si>
  <si>
    <t>89001:003:1900</t>
  </si>
  <si>
    <t>Suur-Ringtee 2</t>
  </si>
  <si>
    <t>513202</t>
  </si>
  <si>
    <t>89001:010:3590</t>
  </si>
  <si>
    <t>Vehema tee 8</t>
  </si>
  <si>
    <t>649802</t>
  </si>
  <si>
    <t>89001:003:2050</t>
  </si>
  <si>
    <t>Tammneeme tee 21a</t>
  </si>
  <si>
    <t>565602</t>
  </si>
  <si>
    <t>89001:010:3700</t>
  </si>
  <si>
    <t>Liivamäe tee 14</t>
  </si>
  <si>
    <t>693002</t>
  </si>
  <si>
    <t>89001:010:3570</t>
  </si>
  <si>
    <t>Halli tee 1</t>
  </si>
  <si>
    <t>7063602</t>
  </si>
  <si>
    <t>89001:003:2100</t>
  </si>
  <si>
    <t>Sääre tee 13</t>
  </si>
  <si>
    <t>619902</t>
  </si>
  <si>
    <t>89001:010:3370</t>
  </si>
  <si>
    <t>Mustasauna tee 14</t>
  </si>
  <si>
    <t>544302</t>
  </si>
  <si>
    <t>89001:023:0330</t>
  </si>
  <si>
    <t>Laineharja tee 4</t>
  </si>
  <si>
    <t>422202</t>
  </si>
  <si>
    <t>89012:001:0240</t>
  </si>
  <si>
    <t>Koorma tn 5</t>
  </si>
  <si>
    <t>569202</t>
  </si>
  <si>
    <t>89001:010:3260</t>
  </si>
  <si>
    <t>Nartsissi põik 2</t>
  </si>
  <si>
    <t>4620202</t>
  </si>
  <si>
    <t>89001:010:3230</t>
  </si>
  <si>
    <t>Rohuneeme tee 4</t>
  </si>
  <si>
    <t>6121902</t>
  </si>
  <si>
    <t>89001:018:0200</t>
  </si>
  <si>
    <t>Kungla tee 22</t>
  </si>
  <si>
    <t>676002</t>
  </si>
  <si>
    <t>89001:018:0190</t>
  </si>
  <si>
    <t>Kungla tee 20</t>
  </si>
  <si>
    <t>662102</t>
  </si>
  <si>
    <t>89001:018:0180</t>
  </si>
  <si>
    <t>Kungla tee 18</t>
  </si>
  <si>
    <t>676102</t>
  </si>
  <si>
    <t>89001:018:0170</t>
  </si>
  <si>
    <t>Kungla tee 17</t>
  </si>
  <si>
    <t>783802</t>
  </si>
  <si>
    <t>89001:009:0250</t>
  </si>
  <si>
    <t>Lepa tee 1</t>
  </si>
  <si>
    <t>633302</t>
  </si>
  <si>
    <t>89001:010:3270</t>
  </si>
  <si>
    <t>Nartsissi tee 4/6</t>
  </si>
  <si>
    <t>595202</t>
  </si>
  <si>
    <t>89001:010:3280</t>
  </si>
  <si>
    <t>Tammeõue tee 21</t>
  </si>
  <si>
    <t>514702</t>
  </si>
  <si>
    <t>89001:010:3290</t>
  </si>
  <si>
    <t>Tammeõue tee 33</t>
  </si>
  <si>
    <t>541302</t>
  </si>
  <si>
    <t>89005:006:0010</t>
  </si>
  <si>
    <t>Taru tee 9</t>
  </si>
  <si>
    <t>541602</t>
  </si>
  <si>
    <t>89001:010:3300</t>
  </si>
  <si>
    <t>Halli tee 16</t>
  </si>
  <si>
    <t>526802</t>
  </si>
  <si>
    <t>89002:002:0460</t>
  </si>
  <si>
    <t>Rohuneeme tee 48c</t>
  </si>
  <si>
    <t>594002</t>
  </si>
  <si>
    <t>89001:010:3420</t>
  </si>
  <si>
    <t>Aiandi tee 19/3</t>
  </si>
  <si>
    <t>541002</t>
  </si>
  <si>
    <t>89002:002:0530</t>
  </si>
  <si>
    <t>Rannapiiri tee 12</t>
  </si>
  <si>
    <t>615802</t>
  </si>
  <si>
    <t>89011:001:0080</t>
  </si>
  <si>
    <t>Järve tee 29</t>
  </si>
  <si>
    <t>617402</t>
  </si>
  <si>
    <t>89001:010:3580</t>
  </si>
  <si>
    <t>Alpikanni tee 4</t>
  </si>
  <si>
    <t>575802</t>
  </si>
  <si>
    <t>89001:010:3620</t>
  </si>
  <si>
    <t>Nartsissi tee 4/7</t>
  </si>
  <si>
    <t>631402</t>
  </si>
  <si>
    <t>89002:005:0030</t>
  </si>
  <si>
    <t>Kurvi tee 5</t>
  </si>
  <si>
    <t>574902</t>
  </si>
  <si>
    <t>89001:010:3400</t>
  </si>
  <si>
    <t>Salu tee 4</t>
  </si>
  <si>
    <t>613902</t>
  </si>
  <si>
    <t>89002:002:0470</t>
  </si>
  <si>
    <t>Rannakalda tee 4</t>
  </si>
  <si>
    <t>567202</t>
  </si>
  <si>
    <t>89002:002:0480</t>
  </si>
  <si>
    <t>Rannakalda tee 6</t>
  </si>
  <si>
    <t>577402</t>
  </si>
  <si>
    <t>89002:002:0490</t>
  </si>
  <si>
    <t>Rannakalda tee 13</t>
  </si>
  <si>
    <t>558202</t>
  </si>
  <si>
    <t>89002:002:0500</t>
  </si>
  <si>
    <t>Rannakalda tee 16</t>
  </si>
  <si>
    <t>629402</t>
  </si>
  <si>
    <t>89001:018:0160</t>
  </si>
  <si>
    <t>Kungla tee 16</t>
  </si>
  <si>
    <t>664302</t>
  </si>
  <si>
    <t>89001:018:0150</t>
  </si>
  <si>
    <t>Kungla tee 15</t>
  </si>
  <si>
    <t>688102</t>
  </si>
  <si>
    <t>89001:018:0140</t>
  </si>
  <si>
    <t>Kungla tee 14</t>
  </si>
  <si>
    <t>664402</t>
  </si>
  <si>
    <t>89001:018:0130</t>
  </si>
  <si>
    <t>Kungla tee 13</t>
  </si>
  <si>
    <t>688302</t>
  </si>
  <si>
    <t>89002:002:0510</t>
  </si>
  <si>
    <t>Rannakalda tee 19</t>
  </si>
  <si>
    <t>4323502</t>
  </si>
  <si>
    <t>89003:003:0130</t>
  </si>
  <si>
    <t>Leppsilla tee 14</t>
  </si>
  <si>
    <t>568802</t>
  </si>
  <si>
    <t>89003:003:0120</t>
  </si>
  <si>
    <t>Leppsilla tee 12</t>
  </si>
  <si>
    <t>633102</t>
  </si>
  <si>
    <t>89003:003:0110</t>
  </si>
  <si>
    <t>Leppsilla tee 11</t>
  </si>
  <si>
    <t>911502</t>
  </si>
  <si>
    <t>89003:003:0100</t>
  </si>
  <si>
    <t>Leppsilla tee 10</t>
  </si>
  <si>
    <t>1299502</t>
  </si>
  <si>
    <t>89001:018:0120</t>
  </si>
  <si>
    <t>Kungla tee 12</t>
  </si>
  <si>
    <t>692102</t>
  </si>
  <si>
    <t>89001:018:0110</t>
  </si>
  <si>
    <t>Kungla tee 11</t>
  </si>
  <si>
    <t>702202</t>
  </si>
  <si>
    <t>89001:018:0100</t>
  </si>
  <si>
    <t>Kungla tee 10</t>
  </si>
  <si>
    <t>697102</t>
  </si>
  <si>
    <t>89001:018:0090</t>
  </si>
  <si>
    <t>Kungla tee 9</t>
  </si>
  <si>
    <t>758902</t>
  </si>
  <si>
    <t>89001:018:0080</t>
  </si>
  <si>
    <t>Kungla tee 8</t>
  </si>
  <si>
    <t>664102</t>
  </si>
  <si>
    <t>89001:018:0070</t>
  </si>
  <si>
    <t>Kungla tee 7</t>
  </si>
  <si>
    <t>693102</t>
  </si>
  <si>
    <t>89001:018:0060</t>
  </si>
  <si>
    <t>Kungla tee 6</t>
  </si>
  <si>
    <t>702302</t>
  </si>
  <si>
    <t>89001:018:0050</t>
  </si>
  <si>
    <t>Kungla tee 5</t>
  </si>
  <si>
    <t>689402</t>
  </si>
  <si>
    <t>89001:003:2090</t>
  </si>
  <si>
    <t>Kapteni tee 2</t>
  </si>
  <si>
    <t>695202</t>
  </si>
  <si>
    <t>89002:002:0590</t>
  </si>
  <si>
    <t>Rannakalda tee 21</t>
  </si>
  <si>
    <t>1269202</t>
  </si>
  <si>
    <t>89002:002:0580</t>
  </si>
  <si>
    <t>Rannakaare tee 15</t>
  </si>
  <si>
    <t>656702</t>
  </si>
  <si>
    <t>89001:010:3560</t>
  </si>
  <si>
    <t>Salu tee 1</t>
  </si>
  <si>
    <t>795802</t>
  </si>
  <si>
    <t>89001:003:2150</t>
  </si>
  <si>
    <t>Tammneeme tee 29</t>
  </si>
  <si>
    <t>623402</t>
  </si>
  <si>
    <t>89001:003:2140</t>
  </si>
  <si>
    <t>Rohuneeme tee 78a</t>
  </si>
  <si>
    <t>753302</t>
  </si>
  <si>
    <t>89001:003:1930</t>
  </si>
  <si>
    <t>Rukkilille tee 1</t>
  </si>
  <si>
    <t>608402</t>
  </si>
  <si>
    <t>89001:010:3310</t>
  </si>
  <si>
    <t>Salu tee 11</t>
  </si>
  <si>
    <t>575702</t>
  </si>
  <si>
    <t>89001:010:3320</t>
  </si>
  <si>
    <t>Salu tee 9</t>
  </si>
  <si>
    <t>514302</t>
  </si>
  <si>
    <t>89001:010:3330</t>
  </si>
  <si>
    <t>Salu tee 15</t>
  </si>
  <si>
    <t>528402</t>
  </si>
  <si>
    <t>89001:010:3340</t>
  </si>
  <si>
    <t>Salu tee 17</t>
  </si>
  <si>
    <t>575102</t>
  </si>
  <si>
    <t>89001:010:3350</t>
  </si>
  <si>
    <t>Hundi põik 3</t>
  </si>
  <si>
    <t>524302</t>
  </si>
  <si>
    <t>89001:010:3360</t>
  </si>
  <si>
    <t>Piirivalve tee 4</t>
  </si>
  <si>
    <t>510702</t>
  </si>
  <si>
    <t>89003:003:0090</t>
  </si>
  <si>
    <t>Leppsilla tee 9</t>
  </si>
  <si>
    <t>607102</t>
  </si>
  <si>
    <t>89003:003:0080</t>
  </si>
  <si>
    <t>Leppsilla tee 8</t>
  </si>
  <si>
    <t>769802</t>
  </si>
  <si>
    <t>89003:003:0070</t>
  </si>
  <si>
    <t>Leppsilla tee 7</t>
  </si>
  <si>
    <t>2246602</t>
  </si>
  <si>
    <t>89003:003:0060</t>
  </si>
  <si>
    <t>Leppsilla tee 6</t>
  </si>
  <si>
    <t>2355302</t>
  </si>
  <si>
    <t>89003:003:0050</t>
  </si>
  <si>
    <t>Leppsilla tee 5</t>
  </si>
  <si>
    <t>702802</t>
  </si>
  <si>
    <t>89003:003:0040</t>
  </si>
  <si>
    <t>Leppsilla tee 4</t>
  </si>
  <si>
    <t>589902</t>
  </si>
  <si>
    <t>89003:003:0030</t>
  </si>
  <si>
    <t>Leppsilla tee 3</t>
  </si>
  <si>
    <t>6144402</t>
  </si>
  <si>
    <t>89003:003:0020</t>
  </si>
  <si>
    <t>Leppsilla tee 2</t>
  </si>
  <si>
    <t>706602</t>
  </si>
  <si>
    <t>89003:003:0010</t>
  </si>
  <si>
    <t>Leppsilla tee 1</t>
  </si>
  <si>
    <t>1359702</t>
  </si>
  <si>
    <t>89001:003:2130</t>
  </si>
  <si>
    <t>Kooli tee 12</t>
  </si>
  <si>
    <t>620702</t>
  </si>
  <si>
    <t>89001:018:0040</t>
  </si>
  <si>
    <t>Kungla tee 4</t>
  </si>
  <si>
    <t>1650102</t>
  </si>
  <si>
    <t>89001:018:0030</t>
  </si>
  <si>
    <t>Kungla tee 3</t>
  </si>
  <si>
    <t>691502</t>
  </si>
  <si>
    <t>89001:018:0020</t>
  </si>
  <si>
    <t>Kungla tee 2</t>
  </si>
  <si>
    <t>690802</t>
  </si>
  <si>
    <t>89001:018:0010</t>
  </si>
  <si>
    <t>Kungla tee 1</t>
  </si>
  <si>
    <t>667202</t>
  </si>
  <si>
    <t>89001:018:0210</t>
  </si>
  <si>
    <t>Kungla tee 24</t>
  </si>
  <si>
    <t>712302</t>
  </si>
  <si>
    <t>89001:010:3770</t>
  </si>
  <si>
    <t>Pojengi tee 8</t>
  </si>
  <si>
    <t>1265902</t>
  </si>
  <si>
    <t>89001:010:3760</t>
  </si>
  <si>
    <t>Begoonia tee 2</t>
  </si>
  <si>
    <t>864702</t>
  </si>
  <si>
    <t>89001:003:2340</t>
  </si>
  <si>
    <t>Heina tee 4</t>
  </si>
  <si>
    <t>1205002</t>
  </si>
  <si>
    <t>89004:002:0220</t>
  </si>
  <si>
    <t>Luhaääre tee 11</t>
  </si>
  <si>
    <t>894502</t>
  </si>
  <si>
    <t>89004:002:0310</t>
  </si>
  <si>
    <t>Luhaääre tee 31</t>
  </si>
  <si>
    <t>3184702</t>
  </si>
  <si>
    <t>89001:003:2750</t>
  </si>
  <si>
    <t>Luhaääre tee 2</t>
  </si>
  <si>
    <t>877202</t>
  </si>
  <si>
    <t>89001:003:2620</t>
  </si>
  <si>
    <t>Ilusmäe tee 7</t>
  </si>
  <si>
    <t>603302</t>
  </si>
  <si>
    <t>89001:003:2630</t>
  </si>
  <si>
    <t>Ilusmäe tee 8</t>
  </si>
  <si>
    <t>603402</t>
  </si>
  <si>
    <t>89001:003:2640</t>
  </si>
  <si>
    <t>Ilusmäe tee 10</t>
  </si>
  <si>
    <t>603502</t>
  </si>
  <si>
    <t>89001:003:2740</t>
  </si>
  <si>
    <t>Metsvindi tee 10</t>
  </si>
  <si>
    <t>604502</t>
  </si>
  <si>
    <t>89001:003:2730</t>
  </si>
  <si>
    <t>Metsvindi tee 8</t>
  </si>
  <si>
    <t>604402</t>
  </si>
  <si>
    <t>89001:003:2720</t>
  </si>
  <si>
    <t>Metsvindi tee 6</t>
  </si>
  <si>
    <t>604302</t>
  </si>
  <si>
    <t>89001:003:2710</t>
  </si>
  <si>
    <t>Metsvindi tee 2</t>
  </si>
  <si>
    <t>604202</t>
  </si>
  <si>
    <t>89001:003:2700</t>
  </si>
  <si>
    <t>Kasesoo tee 9</t>
  </si>
  <si>
    <t>604102</t>
  </si>
  <si>
    <t>89001:003:2690</t>
  </si>
  <si>
    <t>Kasesoo tee 7</t>
  </si>
  <si>
    <t>604002</t>
  </si>
  <si>
    <t>89001:003:2680</t>
  </si>
  <si>
    <t>Kasesoo tee 5</t>
  </si>
  <si>
    <t>603902</t>
  </si>
  <si>
    <t>89001:003:2670</t>
  </si>
  <si>
    <t>Kasesoo tee 3</t>
  </si>
  <si>
    <t>603802</t>
  </si>
  <si>
    <t>89001:010:3900</t>
  </si>
  <si>
    <t>Nelgi tee 12</t>
  </si>
  <si>
    <t>816802</t>
  </si>
  <si>
    <t>89001:010:3910</t>
  </si>
  <si>
    <t>Aiaotsa tee 14</t>
  </si>
  <si>
    <t>1482102</t>
  </si>
  <si>
    <t>89001:022:0050</t>
  </si>
  <si>
    <t>Lumemarja tee 17</t>
  </si>
  <si>
    <t>814802</t>
  </si>
  <si>
    <t>89001:002:0100</t>
  </si>
  <si>
    <t>Lääneotsa küla</t>
  </si>
  <si>
    <t>Vanani</t>
  </si>
  <si>
    <t>816102</t>
  </si>
  <si>
    <t>89004:002:0300</t>
  </si>
  <si>
    <t>Luhaääre tee 25</t>
  </si>
  <si>
    <t>1203702</t>
  </si>
  <si>
    <t>89004:002:0290</t>
  </si>
  <si>
    <t>Luhaääre tee 23</t>
  </si>
  <si>
    <t>1267502</t>
  </si>
  <si>
    <t>89004:002:0280</t>
  </si>
  <si>
    <t>Luhaääre tee 21</t>
  </si>
  <si>
    <t>9098702</t>
  </si>
  <si>
    <t>89004:002:0270</t>
  </si>
  <si>
    <t>Luhaääre tee 17</t>
  </si>
  <si>
    <t>1326102</t>
  </si>
  <si>
    <t>89004:002:0420</t>
  </si>
  <si>
    <t>Luhavälja tee 8</t>
  </si>
  <si>
    <t>2544502</t>
  </si>
  <si>
    <t>89004:002:0430</t>
  </si>
  <si>
    <t>Luhavälja tee 10</t>
  </si>
  <si>
    <t>901802</t>
  </si>
  <si>
    <t>89004:002:0410</t>
  </si>
  <si>
    <t>Luhavälja tee 6</t>
  </si>
  <si>
    <t>6080502</t>
  </si>
  <si>
    <t>89002:002:0670</t>
  </si>
  <si>
    <t>Rannavalli tee 19</t>
  </si>
  <si>
    <t>767402</t>
  </si>
  <si>
    <t>89002:002:0660</t>
  </si>
  <si>
    <t>Rannavälja tee 10</t>
  </si>
  <si>
    <t>756202</t>
  </si>
  <si>
    <t>89002:002:0650</t>
  </si>
  <si>
    <t>Rannakalda tee 34</t>
  </si>
  <si>
    <t>763802</t>
  </si>
  <si>
    <t>89002:002:0640</t>
  </si>
  <si>
    <t>Rannakalda tee 25</t>
  </si>
  <si>
    <t>817902</t>
  </si>
  <si>
    <t>89002:002:0630</t>
  </si>
  <si>
    <t>Rannakalda tee 3</t>
  </si>
  <si>
    <t>829402</t>
  </si>
  <si>
    <t>89001:001:0040</t>
  </si>
  <si>
    <t>Tagaküla / Bakbyn</t>
  </si>
  <si>
    <t>Pilgu</t>
  </si>
  <si>
    <t>763302</t>
  </si>
  <si>
    <t>89004:002:0441</t>
  </si>
  <si>
    <t>Luhavälja tee</t>
  </si>
  <si>
    <t>20071750</t>
  </si>
  <si>
    <t>89004:002:0442</t>
  </si>
  <si>
    <t>Luhametsa tee</t>
  </si>
  <si>
    <t>20063350</t>
  </si>
  <si>
    <t>89004:002:0443</t>
  </si>
  <si>
    <t>Luhalille tee</t>
  </si>
  <si>
    <t>20074650</t>
  </si>
  <si>
    <t>89001:003:2260</t>
  </si>
  <si>
    <t>Krillimäe tee 1</t>
  </si>
  <si>
    <t>718802</t>
  </si>
  <si>
    <t>89001:010:3630</t>
  </si>
  <si>
    <t>Koduhaldja tee 6</t>
  </si>
  <si>
    <t>719002</t>
  </si>
  <si>
    <t>89004:002:0444</t>
  </si>
  <si>
    <t>Luhaääre tee L2</t>
  </si>
  <si>
    <t>20062250</t>
  </si>
  <si>
    <t>89004:002:0445</t>
  </si>
  <si>
    <t>Luhaääre tee L3</t>
  </si>
  <si>
    <t>20101450</t>
  </si>
  <si>
    <t>89004:002:0446</t>
  </si>
  <si>
    <t>Luhaääre tee L4</t>
  </si>
  <si>
    <t>20251350</t>
  </si>
  <si>
    <t>89001:003:2170</t>
  </si>
  <si>
    <t>Rohuneeme tee 78</t>
  </si>
  <si>
    <t>776402</t>
  </si>
  <si>
    <t>89001:009:0260</t>
  </si>
  <si>
    <t>Mereranna tee 15</t>
  </si>
  <si>
    <t>711702</t>
  </si>
  <si>
    <t>89001:003:2162</t>
  </si>
  <si>
    <t>Rohuneeme tee 109a</t>
  </si>
  <si>
    <t>663902</t>
  </si>
  <si>
    <t>89001:012:0010</t>
  </si>
  <si>
    <t>Põldvuti tee 8 // Trosseki</t>
  </si>
  <si>
    <t>663602</t>
  </si>
  <si>
    <t>89001:010:3780</t>
  </si>
  <si>
    <t>Aiaotsa tee 13</t>
  </si>
  <si>
    <t>1902102</t>
  </si>
  <si>
    <t>89001:003:2350</t>
  </si>
  <si>
    <t>Kullerkupu tee 11</t>
  </si>
  <si>
    <t>796902</t>
  </si>
  <si>
    <t>89002:002:0680</t>
  </si>
  <si>
    <t>Rannakalda tee 11</t>
  </si>
  <si>
    <t>782502</t>
  </si>
  <si>
    <t>89001:003:2830</t>
  </si>
  <si>
    <t>Püünsi tee 14</t>
  </si>
  <si>
    <t>2010602</t>
  </si>
  <si>
    <t>89001:003:2820</t>
  </si>
  <si>
    <t>Rohuneeme tee 92</t>
  </si>
  <si>
    <t>2151702</t>
  </si>
  <si>
    <t>89001:003:2810</t>
  </si>
  <si>
    <t>Ülase tee 4</t>
  </si>
  <si>
    <t>1747802</t>
  </si>
  <si>
    <t>89001:022:0040</t>
  </si>
  <si>
    <t>Lumemarja tee 38</t>
  </si>
  <si>
    <t>713702</t>
  </si>
  <si>
    <t>89001:010:3741</t>
  </si>
  <si>
    <t>Kordoni tee 2a</t>
  </si>
  <si>
    <t>657802</t>
  </si>
  <si>
    <t>89001:010:3742</t>
  </si>
  <si>
    <t>Muuga tee 216</t>
  </si>
  <si>
    <t>89001:003:2190</t>
  </si>
  <si>
    <t>Põldmäe mets</t>
  </si>
  <si>
    <t>584202</t>
  </si>
  <si>
    <t>89005:007:0130</t>
  </si>
  <si>
    <t>Kraavihalli tee 13</t>
  </si>
  <si>
    <t>1402002</t>
  </si>
  <si>
    <t>89002:005:0050</t>
  </si>
  <si>
    <t>Kurvi tee 1</t>
  </si>
  <si>
    <t>905902</t>
  </si>
  <si>
    <t>89005:007:0120</t>
  </si>
  <si>
    <t>Kraavihalli tee 12</t>
  </si>
  <si>
    <t>2094602</t>
  </si>
  <si>
    <t>89005:007:0110</t>
  </si>
  <si>
    <t>Kraavihalli tee 11</t>
  </si>
  <si>
    <t>1300602</t>
  </si>
  <si>
    <t>89004:002:0130</t>
  </si>
  <si>
    <t>Luhalille tee 1</t>
  </si>
  <si>
    <t>957002</t>
  </si>
  <si>
    <t>89004:002:0190</t>
  </si>
  <si>
    <t>Luhalille tee 2</t>
  </si>
  <si>
    <t>974702</t>
  </si>
  <si>
    <t>89004:002:0180</t>
  </si>
  <si>
    <t>Luhalille tee 4</t>
  </si>
  <si>
    <t>863602</t>
  </si>
  <si>
    <t>89004:002:0170</t>
  </si>
  <si>
    <t>Luhalille tee 6</t>
  </si>
  <si>
    <t>992202</t>
  </si>
  <si>
    <t>89004:002:0160</t>
  </si>
  <si>
    <t>Luhalille tee 8</t>
  </si>
  <si>
    <t>842502</t>
  </si>
  <si>
    <t>89004:002:0150</t>
  </si>
  <si>
    <t>Luhalille tee 5</t>
  </si>
  <si>
    <t>996202</t>
  </si>
  <si>
    <t>89004:002:0040</t>
  </si>
  <si>
    <t>Luhametsa tee 7</t>
  </si>
  <si>
    <t>652102</t>
  </si>
  <si>
    <t>89004:002:0030</t>
  </si>
  <si>
    <t>Luhametsa tee 5</t>
  </si>
  <si>
    <t>975802</t>
  </si>
  <si>
    <t>89004:002:0020</t>
  </si>
  <si>
    <t>Luhametsa tee 3</t>
  </si>
  <si>
    <t>880702</t>
  </si>
  <si>
    <t>89001:003:2220</t>
  </si>
  <si>
    <t>Luhaääre tee 3</t>
  </si>
  <si>
    <t>629202</t>
  </si>
  <si>
    <t>89001:003:2240</t>
  </si>
  <si>
    <t>Luhaääre tee 4</t>
  </si>
  <si>
    <t>617602</t>
  </si>
  <si>
    <t>89005:007:0100</t>
  </si>
  <si>
    <t>Kraavihalli tee 10</t>
  </si>
  <si>
    <t>1253502</t>
  </si>
  <si>
    <t>89005:007:0090</t>
  </si>
  <si>
    <t>Kraavihalli tee 9</t>
  </si>
  <si>
    <t>1447602</t>
  </si>
  <si>
    <t>89005:007:0080</t>
  </si>
  <si>
    <t>Kraavihalli tee 8</t>
  </si>
  <si>
    <t>1500202</t>
  </si>
  <si>
    <t>89005:007:0070</t>
  </si>
  <si>
    <t>Kraavihalli tee 7</t>
  </si>
  <si>
    <t>1299402</t>
  </si>
  <si>
    <t>89005:007:0060</t>
  </si>
  <si>
    <t>Kraavihalli tee 6</t>
  </si>
  <si>
    <t>2160502</t>
  </si>
  <si>
    <t>89005:007:0050</t>
  </si>
  <si>
    <t>Kraavihalli tee 5</t>
  </si>
  <si>
    <t>1241202</t>
  </si>
  <si>
    <t>89004:002:0010</t>
  </si>
  <si>
    <t>Luhametsa tee 1</t>
  </si>
  <si>
    <t>5240102</t>
  </si>
  <si>
    <t>89004:002:0110</t>
  </si>
  <si>
    <t>Luhametsa tee 4</t>
  </si>
  <si>
    <t>816502</t>
  </si>
  <si>
    <t>89001:003:2470</t>
  </si>
  <si>
    <t>Ilusmäe tee 9</t>
  </si>
  <si>
    <t>601802</t>
  </si>
  <si>
    <t>89001:003:2480</t>
  </si>
  <si>
    <t>Suureniidu tee 13</t>
  </si>
  <si>
    <t>601902</t>
  </si>
  <si>
    <t>89001:003:2490</t>
  </si>
  <si>
    <t>Suureniidu tee 14</t>
  </si>
  <si>
    <t>602002</t>
  </si>
  <si>
    <t>89001:003:2500</t>
  </si>
  <si>
    <t>Suureniidu tee 15</t>
  </si>
  <si>
    <t>602102</t>
  </si>
  <si>
    <t>89001:003:2510</t>
  </si>
  <si>
    <t>Kasesoo tee 11</t>
  </si>
  <si>
    <t>602202</t>
  </si>
  <si>
    <t>89001:003:2520</t>
  </si>
  <si>
    <t>Suureniidu tee 17</t>
  </si>
  <si>
    <t>602302</t>
  </si>
  <si>
    <t>89001:003:2530</t>
  </si>
  <si>
    <t>Suureniidu tee 19</t>
  </si>
  <si>
    <t>602402</t>
  </si>
  <si>
    <t>89001:003:2540</t>
  </si>
  <si>
    <t>Suureniidu tee 21</t>
  </si>
  <si>
    <t>602502</t>
  </si>
  <si>
    <t>89001:003:2550</t>
  </si>
  <si>
    <t>Suureniidu tee 23</t>
  </si>
  <si>
    <t>602602</t>
  </si>
  <si>
    <t>89001:003:2560</t>
  </si>
  <si>
    <t>Arukase tee 8</t>
  </si>
  <si>
    <t>602702</t>
  </si>
  <si>
    <t>89001:010:3730</t>
  </si>
  <si>
    <t>Kooliaia põik 1</t>
  </si>
  <si>
    <t>635902</t>
  </si>
  <si>
    <t>89001:010:3720</t>
  </si>
  <si>
    <t>Pojengi tee 6</t>
  </si>
  <si>
    <t>632002</t>
  </si>
  <si>
    <t>89001:010:3790</t>
  </si>
  <si>
    <t>Pööli pumbamaja</t>
  </si>
  <si>
    <t>612002</t>
  </si>
  <si>
    <t>89001:010:3930</t>
  </si>
  <si>
    <t>Mustasauna tee 11</t>
  </si>
  <si>
    <t>1206202</t>
  </si>
  <si>
    <t>89004:002:0100</t>
  </si>
  <si>
    <t>Luhametsa tee 6</t>
  </si>
  <si>
    <t>1262102</t>
  </si>
  <si>
    <t>89004:002:0260</t>
  </si>
  <si>
    <t>Luhaääre tee 15</t>
  </si>
  <si>
    <t>885202</t>
  </si>
  <si>
    <t>89004:002:0250</t>
  </si>
  <si>
    <t>Luhaääre tee 29</t>
  </si>
  <si>
    <t>873502</t>
  </si>
  <si>
    <t>89004:002:0240</t>
  </si>
  <si>
    <t>Luhaääre tee 19</t>
  </si>
  <si>
    <t>2730802</t>
  </si>
  <si>
    <t>89004:002:0230</t>
  </si>
  <si>
    <t>Luhaääre tee 13</t>
  </si>
  <si>
    <t>985502</t>
  </si>
  <si>
    <t>89001:003:2580</t>
  </si>
  <si>
    <t>Ilusmäe tee 3</t>
  </si>
  <si>
    <t>602902</t>
  </si>
  <si>
    <t>89001:003:2590</t>
  </si>
  <si>
    <t>Ilusmäe tee 4</t>
  </si>
  <si>
    <t>603002</t>
  </si>
  <si>
    <t>89002:002:0700</t>
  </si>
  <si>
    <t>Rannakalda tee 17</t>
  </si>
  <si>
    <t>879102</t>
  </si>
  <si>
    <t>89002:002:0690</t>
  </si>
  <si>
    <t>Rannakalda tee 18</t>
  </si>
  <si>
    <t>898702</t>
  </si>
  <si>
    <t>89001:010:3880</t>
  </si>
  <si>
    <t>Männi tee 6a</t>
  </si>
  <si>
    <t>89001:010:3870</t>
  </si>
  <si>
    <t>Männi tee 6</t>
  </si>
  <si>
    <t>89001:010:3890</t>
  </si>
  <si>
    <t>Daalia tee 2</t>
  </si>
  <si>
    <t>2293602</t>
  </si>
  <si>
    <t>89004:002:0400</t>
  </si>
  <si>
    <t>Luhavälja tee 4</t>
  </si>
  <si>
    <t>987402</t>
  </si>
  <si>
    <t>89004:002:0390</t>
  </si>
  <si>
    <t>Luhavälja tee 2</t>
  </si>
  <si>
    <t>1912002</t>
  </si>
  <si>
    <t>89004:002:0380</t>
  </si>
  <si>
    <t>Luhavälja tee 3</t>
  </si>
  <si>
    <t>7811502</t>
  </si>
  <si>
    <t>89001:010:3800</t>
  </si>
  <si>
    <t>Vardi tee L3</t>
  </si>
  <si>
    <t>688902</t>
  </si>
  <si>
    <t>89002:002:0810</t>
  </si>
  <si>
    <t>Rannapiiri tee 7</t>
  </si>
  <si>
    <t>946702</t>
  </si>
  <si>
    <t>89004:002:0370</t>
  </si>
  <si>
    <t>Luhavälja tee 1</t>
  </si>
  <si>
    <t>1488902</t>
  </si>
  <si>
    <t>89004:002:0360</t>
  </si>
  <si>
    <t>Luhaääre tee 5</t>
  </si>
  <si>
    <t>897102</t>
  </si>
  <si>
    <t>89004:002:0350</t>
  </si>
  <si>
    <t>Luhaääre tee 6</t>
  </si>
  <si>
    <t>914802</t>
  </si>
  <si>
    <t>89004:002:0340</t>
  </si>
  <si>
    <t>Luhaääre tee 8</t>
  </si>
  <si>
    <t>1532802</t>
  </si>
  <si>
    <t>89004:002:0330</t>
  </si>
  <si>
    <t>Luhaääre tee 35</t>
  </si>
  <si>
    <t>1950802</t>
  </si>
  <si>
    <t>89004:002:0320</t>
  </si>
  <si>
    <t>Luhaääre tee 33</t>
  </si>
  <si>
    <t>2131802</t>
  </si>
  <si>
    <t>89002:002:0600</t>
  </si>
  <si>
    <t>Rannaniidu tee 15</t>
  </si>
  <si>
    <t>719902</t>
  </si>
  <si>
    <t>89002:002:0610</t>
  </si>
  <si>
    <t>Rannakalda tee 2a</t>
  </si>
  <si>
    <t>720002</t>
  </si>
  <si>
    <t>89002:002:0620</t>
  </si>
  <si>
    <t>Rannakaare tee 3</t>
  </si>
  <si>
    <t>718902</t>
  </si>
  <si>
    <t>89001:003:2320</t>
  </si>
  <si>
    <t>Suur-Ringtee 12</t>
  </si>
  <si>
    <t>755702</t>
  </si>
  <si>
    <t>89001:003:2360</t>
  </si>
  <si>
    <t>Katku-Miku</t>
  </si>
  <si>
    <t>711502</t>
  </si>
  <si>
    <t>89002:002:0800</t>
  </si>
  <si>
    <t>Rannaotsa tee 2</t>
  </si>
  <si>
    <t>646802</t>
  </si>
  <si>
    <t>89002:002:0790</t>
  </si>
  <si>
    <t>Rannaniidu tee 28</t>
  </si>
  <si>
    <t>919402</t>
  </si>
  <si>
    <t>89002:002:0780</t>
  </si>
  <si>
    <t>Rannakalda tee 28</t>
  </si>
  <si>
    <t>821002</t>
  </si>
  <si>
    <t>89001:010:3600</t>
  </si>
  <si>
    <t>Amarülluse tee 5</t>
  </si>
  <si>
    <t>754702</t>
  </si>
  <si>
    <t>89004:002:0140</t>
  </si>
  <si>
    <t>Luhalille tee 3</t>
  </si>
  <si>
    <t>1360202</t>
  </si>
  <si>
    <t>89004:002:0090</t>
  </si>
  <si>
    <t>Luhametsa tee 8</t>
  </si>
  <si>
    <t>896902</t>
  </si>
  <si>
    <t>89001:003:2370</t>
  </si>
  <si>
    <t>Suureniidu tee 2</t>
  </si>
  <si>
    <t>600802</t>
  </si>
  <si>
    <t>89001:003:2380</t>
  </si>
  <si>
    <t>Suureniidu tee 3</t>
  </si>
  <si>
    <t>600902</t>
  </si>
  <si>
    <t>89001:003:2390</t>
  </si>
  <si>
    <t>Suureniidu tee 4</t>
  </si>
  <si>
    <t>601002</t>
  </si>
  <si>
    <t>89001:003:2400</t>
  </si>
  <si>
    <t>Suureniidu tee 5</t>
  </si>
  <si>
    <t>601102</t>
  </si>
  <si>
    <t>89002:002:0770</t>
  </si>
  <si>
    <t>Rannakalda tee 23</t>
  </si>
  <si>
    <t>1594702</t>
  </si>
  <si>
    <t>89002:002:0760</t>
  </si>
  <si>
    <t>Rannavalli põik 4</t>
  </si>
  <si>
    <t>857002</t>
  </si>
  <si>
    <t>89002:002:0740</t>
  </si>
  <si>
    <t>Rannavalli tee 1</t>
  </si>
  <si>
    <t>904602</t>
  </si>
  <si>
    <t>89002:002:0730</t>
  </si>
  <si>
    <t>Rannavälja tee 3</t>
  </si>
  <si>
    <t>900902</t>
  </si>
  <si>
    <t>89001:003:2290</t>
  </si>
  <si>
    <t>Kärimetsa tee 4</t>
  </si>
  <si>
    <t>611402</t>
  </si>
  <si>
    <t>89005:007:0040</t>
  </si>
  <si>
    <t>Kraavihalli tee 4</t>
  </si>
  <si>
    <t>962402</t>
  </si>
  <si>
    <t>89005:007:0030</t>
  </si>
  <si>
    <t>Kraavihalli tee 3</t>
  </si>
  <si>
    <t>1377202</t>
  </si>
  <si>
    <t>89005:007:0020</t>
  </si>
  <si>
    <t>Kraavihalli tee 2</t>
  </si>
  <si>
    <t>2290602</t>
  </si>
  <si>
    <t>89005:007:0010</t>
  </si>
  <si>
    <t>Kraavihalli tee 1</t>
  </si>
  <si>
    <t>1507902</t>
  </si>
  <si>
    <t>89004:002:0080</t>
  </si>
  <si>
    <t>Luhametsa tee 10</t>
  </si>
  <si>
    <t>865902</t>
  </si>
  <si>
    <t>89004:002:0070</t>
  </si>
  <si>
    <t>Luhametsa tee 13</t>
  </si>
  <si>
    <t>844002</t>
  </si>
  <si>
    <t>89004:002:0060</t>
  </si>
  <si>
    <t>Luhametsa tee 11</t>
  </si>
  <si>
    <t>953702</t>
  </si>
  <si>
    <t>89004:002:0050</t>
  </si>
  <si>
    <t>Luhametsa tee 9</t>
  </si>
  <si>
    <t>831102</t>
  </si>
  <si>
    <t>89004:002:0210</t>
  </si>
  <si>
    <t>Luhametsa tee 2a</t>
  </si>
  <si>
    <t>952902</t>
  </si>
  <si>
    <t>89004:002:0200</t>
  </si>
  <si>
    <t>Luhaääre tee 7</t>
  </si>
  <si>
    <t>883902</t>
  </si>
  <si>
    <t>89004:002:0120</t>
  </si>
  <si>
    <t>Luhametsa tee 2</t>
  </si>
  <si>
    <t>869602</t>
  </si>
  <si>
    <t>89001:010:3820</t>
  </si>
  <si>
    <t>Suur-Sepa tee 2 // 3 // 6 // Väike-Sepa tee 2 // 4</t>
  </si>
  <si>
    <t>89001:003:2410</t>
  </si>
  <si>
    <t>Suureniidu tee 6</t>
  </si>
  <si>
    <t>601202</t>
  </si>
  <si>
    <t>89001:003:2420</t>
  </si>
  <si>
    <t>Suureniidu tee 7</t>
  </si>
  <si>
    <t>601302</t>
  </si>
  <si>
    <t>89001:003:2430</t>
  </si>
  <si>
    <t>Suureniidu tee 8</t>
  </si>
  <si>
    <t>601402</t>
  </si>
  <si>
    <t>89001:003:2440</t>
  </si>
  <si>
    <t>Suureniidu tee 9</t>
  </si>
  <si>
    <t>601502</t>
  </si>
  <si>
    <t>89001:003:2450</t>
  </si>
  <si>
    <t>Suureniidu tee 10</t>
  </si>
  <si>
    <t>601602</t>
  </si>
  <si>
    <t>89001:003:2600</t>
  </si>
  <si>
    <t>Ilusmäe tee 5</t>
  </si>
  <si>
    <t>603102</t>
  </si>
  <si>
    <t>89001:003:2610</t>
  </si>
  <si>
    <t>Ilusmäe tee 6</t>
  </si>
  <si>
    <t>603202</t>
  </si>
  <si>
    <t>89001:022:0220</t>
  </si>
  <si>
    <t>Lumemarja tee 34</t>
  </si>
  <si>
    <t>1238802</t>
  </si>
  <si>
    <t>89001:022:0210</t>
  </si>
  <si>
    <t>Lumemarja tee 30</t>
  </si>
  <si>
    <t>997702</t>
  </si>
  <si>
    <t>89001:022:0440</t>
  </si>
  <si>
    <t>Hõbepaju tee 23</t>
  </si>
  <si>
    <t>1616102</t>
  </si>
  <si>
    <t>89001:008:0190</t>
  </si>
  <si>
    <t>Tammekivi tee 11</t>
  </si>
  <si>
    <t>1346202</t>
  </si>
  <si>
    <t>89001:008:0180</t>
  </si>
  <si>
    <t>Tammekivi tee 9</t>
  </si>
  <si>
    <t>1403302</t>
  </si>
  <si>
    <t>89001:008:0170</t>
  </si>
  <si>
    <t>Tammekivi tee 7</t>
  </si>
  <si>
    <t>3444202</t>
  </si>
  <si>
    <t>89001:008:0160</t>
  </si>
  <si>
    <t>Tammekivi tee 5</t>
  </si>
  <si>
    <t>1595302</t>
  </si>
  <si>
    <t>89001:008:0150</t>
  </si>
  <si>
    <t>Tammekivi tee 3</t>
  </si>
  <si>
    <t>2456702</t>
  </si>
  <si>
    <t>89001:022:0430</t>
  </si>
  <si>
    <t>Hõbepaju tee 21</t>
  </si>
  <si>
    <t>1231402</t>
  </si>
  <si>
    <t>89010:002:0050</t>
  </si>
  <si>
    <t>Eesnõmme tee 6</t>
  </si>
  <si>
    <t>1265602</t>
  </si>
  <si>
    <t>89010:002:0040</t>
  </si>
  <si>
    <t>Eesnõmme tee 5</t>
  </si>
  <si>
    <t>2611302</t>
  </si>
  <si>
    <t>89010:002:0030</t>
  </si>
  <si>
    <t>Eesnõmme tee 4</t>
  </si>
  <si>
    <t>1376302</t>
  </si>
  <si>
    <t>89010:002:0020</t>
  </si>
  <si>
    <t>Eesnõmme tee 3</t>
  </si>
  <si>
    <t>1253602</t>
  </si>
  <si>
    <t>89010:002:0010</t>
  </si>
  <si>
    <t>Eesnõmme tee 1</t>
  </si>
  <si>
    <t>1222602</t>
  </si>
  <si>
    <t>89001:013:0070</t>
  </si>
  <si>
    <t>Kibuvitsa tee 14</t>
  </si>
  <si>
    <t>4701402</t>
  </si>
  <si>
    <t>89001:013:0060</t>
  </si>
  <si>
    <t>Kibuvitsa tee 12a</t>
  </si>
  <si>
    <t>11618602</t>
  </si>
  <si>
    <t>89001:013:0050</t>
  </si>
  <si>
    <t>Kibuvitsa tee 12</t>
  </si>
  <si>
    <t>952202</t>
  </si>
  <si>
    <t>89001:013:0040</t>
  </si>
  <si>
    <t>Kibuvitsa tee 10</t>
  </si>
  <si>
    <t>966202</t>
  </si>
  <si>
    <t>89001:013:0030</t>
  </si>
  <si>
    <t>Kibuvitsa põik 1</t>
  </si>
  <si>
    <t>1275502</t>
  </si>
  <si>
    <t>89001:013:0020</t>
  </si>
  <si>
    <t>Kibuvitsa põik 1a</t>
  </si>
  <si>
    <t>1344602</t>
  </si>
  <si>
    <t>89001:013:0010</t>
  </si>
  <si>
    <t>Kibuvitsa põik 3</t>
  </si>
  <si>
    <t>934602</t>
  </si>
  <si>
    <t>89011:002:0200</t>
  </si>
  <si>
    <t>Vesiroosi tee 17</t>
  </si>
  <si>
    <t>985402</t>
  </si>
  <si>
    <t>89011:002:0190</t>
  </si>
  <si>
    <t>Vesiroosi tee 16</t>
  </si>
  <si>
    <t>1365302</t>
  </si>
  <si>
    <t>89005:007:0280</t>
  </si>
  <si>
    <t>Kraavihalli tee</t>
  </si>
  <si>
    <t>89005:007:0270</t>
  </si>
  <si>
    <t>Kreiukse tee 8</t>
  </si>
  <si>
    <t>1481602</t>
  </si>
  <si>
    <t>89008:001:0060</t>
  </si>
  <si>
    <t>Nurmenuku tee 3</t>
  </si>
  <si>
    <t>1346402</t>
  </si>
  <si>
    <t>89001:022:0420</t>
  </si>
  <si>
    <t>Hõbepaju tee 19</t>
  </si>
  <si>
    <t>3037102</t>
  </si>
  <si>
    <t>89001:022:0410</t>
  </si>
  <si>
    <t>Hõbepaju tee 17</t>
  </si>
  <si>
    <t>1359902</t>
  </si>
  <si>
    <t>89001:022:0400</t>
  </si>
  <si>
    <t>Hõbepaju tee 15</t>
  </si>
  <si>
    <t>1614102</t>
  </si>
  <si>
    <t>89001:022:0390</t>
  </si>
  <si>
    <t>Hõbepaju tee 13</t>
  </si>
  <si>
    <t>1436302</t>
  </si>
  <si>
    <t>89001:022:0380</t>
  </si>
  <si>
    <t>Õuna tee 4</t>
  </si>
  <si>
    <t>2649202</t>
  </si>
  <si>
    <t>89001:022:0370</t>
  </si>
  <si>
    <t>Pihlaka tee 29</t>
  </si>
  <si>
    <t>1203202</t>
  </si>
  <si>
    <t>89001:022:0360</t>
  </si>
  <si>
    <t>Pihlaka tee 27</t>
  </si>
  <si>
    <t>1276002</t>
  </si>
  <si>
    <t>89001:022:0350</t>
  </si>
  <si>
    <t>Pihlaka tee 23</t>
  </si>
  <si>
    <t>969702</t>
  </si>
  <si>
    <t>89001:008:0140</t>
  </si>
  <si>
    <t>Tammekivi tee 1</t>
  </si>
  <si>
    <t>1392002</t>
  </si>
  <si>
    <t>89001:008:0130</t>
  </si>
  <si>
    <t>Kivitamme tee 6</t>
  </si>
  <si>
    <t>1361602</t>
  </si>
  <si>
    <t>89001:008:0120</t>
  </si>
  <si>
    <t>Kivitamme tee 4</t>
  </si>
  <si>
    <t>1317802</t>
  </si>
  <si>
    <t>89001:008:0110</t>
  </si>
  <si>
    <t>Kivitamme tee 8</t>
  </si>
  <si>
    <t>1241302</t>
  </si>
  <si>
    <t>89001:008:0100</t>
  </si>
  <si>
    <t>Kivitamme tee 10</t>
  </si>
  <si>
    <t>1315002</t>
  </si>
  <si>
    <t>89001:010:4510</t>
  </si>
  <si>
    <t>Aavikusauna</t>
  </si>
  <si>
    <t>864002</t>
  </si>
  <si>
    <t>89010:002:0600</t>
  </si>
  <si>
    <t>Taganõmme tee 35</t>
  </si>
  <si>
    <t>1503602</t>
  </si>
  <si>
    <t>89010:002:0580</t>
  </si>
  <si>
    <t>Taganõmme tee 31</t>
  </si>
  <si>
    <t>1205402</t>
  </si>
  <si>
    <t>89010:002:0560</t>
  </si>
  <si>
    <t>Taganõmme tee 27</t>
  </si>
  <si>
    <t>2177602</t>
  </si>
  <si>
    <t>89010:002:0550</t>
  </si>
  <si>
    <t>Taganõmme tee 25</t>
  </si>
  <si>
    <t>1238702</t>
  </si>
  <si>
    <t>89010:002:0540</t>
  </si>
  <si>
    <t>Taganõmme tee 23</t>
  </si>
  <si>
    <t>1290602</t>
  </si>
  <si>
    <t>89010:002:0530</t>
  </si>
  <si>
    <t>Taganõmme tee 21</t>
  </si>
  <si>
    <t>3217702</t>
  </si>
  <si>
    <t>89011:002:0180</t>
  </si>
  <si>
    <t>Vesiroosi tee 15</t>
  </si>
  <si>
    <t>4598902</t>
  </si>
  <si>
    <t>89011:002:0170</t>
  </si>
  <si>
    <t>Vesiroosi tee 13</t>
  </si>
  <si>
    <t>1210802</t>
  </si>
  <si>
    <t>89011:002:0160</t>
  </si>
  <si>
    <t>Vesiroosi tee 12</t>
  </si>
  <si>
    <t>1216202</t>
  </si>
  <si>
    <t>89011:002:0150</t>
  </si>
  <si>
    <t>Vesiroosi tee 12a</t>
  </si>
  <si>
    <t>985602</t>
  </si>
  <si>
    <t>89005:007:0260</t>
  </si>
  <si>
    <t>Kreiukse tee 6</t>
  </si>
  <si>
    <t>2099902</t>
  </si>
  <si>
    <t>89001:008:0090</t>
  </si>
  <si>
    <t>Kivitamme tee 14</t>
  </si>
  <si>
    <t>1425402</t>
  </si>
  <si>
    <t>89001:008:0080</t>
  </si>
  <si>
    <t>Kivitamme tee 12</t>
  </si>
  <si>
    <t>1552602</t>
  </si>
  <si>
    <t>89001:008:0060</t>
  </si>
  <si>
    <t>Tammekivi põik 3</t>
  </si>
  <si>
    <t>5412202</t>
  </si>
  <si>
    <t>89001:022:0340</t>
  </si>
  <si>
    <t>Pihlaka tee 7</t>
  </si>
  <si>
    <t>931502</t>
  </si>
  <si>
    <t>89001:022:0330</t>
  </si>
  <si>
    <t>Pihlaka tee 5</t>
  </si>
  <si>
    <t>1368602</t>
  </si>
  <si>
    <t>89010:002:0490</t>
  </si>
  <si>
    <t>Taganõmme tee 13</t>
  </si>
  <si>
    <t>1243602</t>
  </si>
  <si>
    <t>89001:010:4500</t>
  </si>
  <si>
    <t>Kuusemäe tee 4</t>
  </si>
  <si>
    <t>1328702</t>
  </si>
  <si>
    <t>89001:003:3320</t>
  </si>
  <si>
    <t>Tammeranna tee 11</t>
  </si>
  <si>
    <t>893802</t>
  </si>
  <si>
    <t>89001:008:0050</t>
  </si>
  <si>
    <t>Tammekivi põik 1</t>
  </si>
  <si>
    <t>1643802</t>
  </si>
  <si>
    <t>89001:008:0040</t>
  </si>
  <si>
    <t>Tammekivi tee 8</t>
  </si>
  <si>
    <t>1360702</t>
  </si>
  <si>
    <t>89001:008:0030</t>
  </si>
  <si>
    <t>Tammekivi tee 2</t>
  </si>
  <si>
    <t>1712602</t>
  </si>
  <si>
    <t>89001:008:0020</t>
  </si>
  <si>
    <t>Tammekivi tee 6</t>
  </si>
  <si>
    <t>996702</t>
  </si>
  <si>
    <t>89002:002:0870</t>
  </si>
  <si>
    <t>Rannavälja tee 9a</t>
  </si>
  <si>
    <t>921802</t>
  </si>
  <si>
    <t>89003:005:0120</t>
  </si>
  <si>
    <t>Kuusiku tee 7</t>
  </si>
  <si>
    <t>867702</t>
  </si>
  <si>
    <t>89003:005:0110</t>
  </si>
  <si>
    <t>Kuusiku tee 5</t>
  </si>
  <si>
    <t>879402</t>
  </si>
  <si>
    <t>89003:005:0100</t>
  </si>
  <si>
    <t>Kuusiku tee 3</t>
  </si>
  <si>
    <t>844702</t>
  </si>
  <si>
    <t>89003:005:0090</t>
  </si>
  <si>
    <t>Kuusiku tee 1</t>
  </si>
  <si>
    <t>885802</t>
  </si>
  <si>
    <t>89003:005:0080</t>
  </si>
  <si>
    <t>Kuusiku tee 8</t>
  </si>
  <si>
    <t>911402</t>
  </si>
  <si>
    <t>89001:010:4530</t>
  </si>
  <si>
    <t>Aiaotsa tee 16</t>
  </si>
  <si>
    <t>874902</t>
  </si>
  <si>
    <t>89005:002:0020</t>
  </si>
  <si>
    <t>Suurekivi tee 3</t>
  </si>
  <si>
    <t>880602</t>
  </si>
  <si>
    <t>89005:002:0030</t>
  </si>
  <si>
    <t>Suurekivi tee 5</t>
  </si>
  <si>
    <t>855702</t>
  </si>
  <si>
    <t>89005:002:0040</t>
  </si>
  <si>
    <t>Suurekivi tee 11</t>
  </si>
  <si>
    <t>647102</t>
  </si>
  <si>
    <t>89010:002:0480</t>
  </si>
  <si>
    <t>Taganõmme tee 11</t>
  </si>
  <si>
    <t>1216302</t>
  </si>
  <si>
    <t>89010:002:0450</t>
  </si>
  <si>
    <t>Taganõmme tee 5</t>
  </si>
  <si>
    <t>5787802</t>
  </si>
  <si>
    <t>89010:002:0440</t>
  </si>
  <si>
    <t>Taganõmme tee 3</t>
  </si>
  <si>
    <t>1212802</t>
  </si>
  <si>
    <t>89010:002:0430</t>
  </si>
  <si>
    <t>Taganõmme tee 12</t>
  </si>
  <si>
    <t>975202</t>
  </si>
  <si>
    <t>89010:002:0420</t>
  </si>
  <si>
    <t>Taganõmme tee 10</t>
  </si>
  <si>
    <t>1322602</t>
  </si>
  <si>
    <t>89010:002:0410</t>
  </si>
  <si>
    <t>Taganõmme tee 8</t>
  </si>
  <si>
    <t>3360002</t>
  </si>
  <si>
    <t>89010:002:0400</t>
  </si>
  <si>
    <t>Taganõmme tee 6</t>
  </si>
  <si>
    <t>957502</t>
  </si>
  <si>
    <t>89010:002:0390</t>
  </si>
  <si>
    <t>Taganõmme tee 4</t>
  </si>
  <si>
    <t>1230602</t>
  </si>
  <si>
    <t>89010:002:0380</t>
  </si>
  <si>
    <t>Taganõmme tee 2</t>
  </si>
  <si>
    <t>1231002</t>
  </si>
  <si>
    <t>89001:008:0010</t>
  </si>
  <si>
    <t>Tammekivi tee 4</t>
  </si>
  <si>
    <t>1419602</t>
  </si>
  <si>
    <t>89001:022:0180</t>
  </si>
  <si>
    <t>Lumemarja tee 22</t>
  </si>
  <si>
    <t>935202</t>
  </si>
  <si>
    <t>89005:002:0050</t>
  </si>
  <si>
    <t>Suurekivi tee 12</t>
  </si>
  <si>
    <t>893502</t>
  </si>
  <si>
    <t>89005:002:0060</t>
  </si>
  <si>
    <t>Suurekivi tee 15</t>
  </si>
  <si>
    <t>910102</t>
  </si>
  <si>
    <t>89003:005:0070</t>
  </si>
  <si>
    <t>Kuusiku tee 6</t>
  </si>
  <si>
    <t>917502</t>
  </si>
  <si>
    <t>89003:005:0060</t>
  </si>
  <si>
    <t>Kuusiku tee 4</t>
  </si>
  <si>
    <t>957302</t>
  </si>
  <si>
    <t>89001:010:4520</t>
  </si>
  <si>
    <t>Kuusemäe tee 3</t>
  </si>
  <si>
    <t>913002</t>
  </si>
  <si>
    <t>89001:003:2790</t>
  </si>
  <si>
    <t>Sääre tee 25</t>
  </si>
  <si>
    <t>6007602</t>
  </si>
  <si>
    <t>89001:003:2950</t>
  </si>
  <si>
    <t>Väike-Ringtee 11</t>
  </si>
  <si>
    <t>1211102</t>
  </si>
  <si>
    <t>89001:010:3950</t>
  </si>
  <si>
    <t>Rohuneeme tee 8</t>
  </si>
  <si>
    <t>1553802</t>
  </si>
  <si>
    <t>89001:022:0170</t>
  </si>
  <si>
    <t>Lumemarja tee 20</t>
  </si>
  <si>
    <t>6809802</t>
  </si>
  <si>
    <t>89001:022:0160</t>
  </si>
  <si>
    <t>Lumemarja tee 18</t>
  </si>
  <si>
    <t>1512302</t>
  </si>
  <si>
    <t>89001:022:0150</t>
  </si>
  <si>
    <t>Lumemarja tee 16</t>
  </si>
  <si>
    <t>1948002</t>
  </si>
  <si>
    <t>89003:005:0050</t>
  </si>
  <si>
    <t>Kiigemäe tee 22</t>
  </si>
  <si>
    <t>652602</t>
  </si>
  <si>
    <t>89003:005:0040</t>
  </si>
  <si>
    <t>Piirikivi tee 7</t>
  </si>
  <si>
    <t>853502</t>
  </si>
  <si>
    <t>89003:005:0030</t>
  </si>
  <si>
    <t>Piirikivi tee 5</t>
  </si>
  <si>
    <t>967602</t>
  </si>
  <si>
    <t>89003:005:0020</t>
  </si>
  <si>
    <t>Piirikivi tee 3</t>
  </si>
  <si>
    <t>854202</t>
  </si>
  <si>
    <t>89003:005:0010</t>
  </si>
  <si>
    <t>Piirikivi tee 1</t>
  </si>
  <si>
    <t>917602</t>
  </si>
  <si>
    <t>89002:002:0830</t>
  </si>
  <si>
    <t>Rannakaare tee 7</t>
  </si>
  <si>
    <t>1927002</t>
  </si>
  <si>
    <t>89002:002:0820</t>
  </si>
  <si>
    <t>Rannakaare tee 5</t>
  </si>
  <si>
    <t>1927102</t>
  </si>
  <si>
    <t>89001:003:2910</t>
  </si>
  <si>
    <t>Tormilinnu tee 1</t>
  </si>
  <si>
    <t>823402</t>
  </si>
  <si>
    <t>89001:003:2980</t>
  </si>
  <si>
    <t>Sinilille tee 5</t>
  </si>
  <si>
    <t>853102</t>
  </si>
  <si>
    <t>89001:003:2890</t>
  </si>
  <si>
    <t>Pihla</t>
  </si>
  <si>
    <t>772402</t>
  </si>
  <si>
    <t>89001:022:0140</t>
  </si>
  <si>
    <t>Lumemarja tee 14</t>
  </si>
  <si>
    <t>1864802</t>
  </si>
  <si>
    <t>89001:022:0130</t>
  </si>
  <si>
    <t>Tellissaare tee 10</t>
  </si>
  <si>
    <t>2158402</t>
  </si>
  <si>
    <t>89001:022:0120</t>
  </si>
  <si>
    <t>Tellissaare tee 14</t>
  </si>
  <si>
    <t>1364102</t>
  </si>
  <si>
    <t>89001:022:0110</t>
  </si>
  <si>
    <t>Tellissaare tee 8</t>
  </si>
  <si>
    <t>926702</t>
  </si>
  <si>
    <t>89001:022:0100</t>
  </si>
  <si>
    <t>Pihlaka tee 17</t>
  </si>
  <si>
    <t>5900702</t>
  </si>
  <si>
    <t>89001:022:0090</t>
  </si>
  <si>
    <t>Pihlaka tee 13</t>
  </si>
  <si>
    <t>948502</t>
  </si>
  <si>
    <t>89001:022:0080</t>
  </si>
  <si>
    <t>Pihlaka tee 11</t>
  </si>
  <si>
    <t>967702</t>
  </si>
  <si>
    <t>89001:022:0070</t>
  </si>
  <si>
    <t>Õuna tee 1</t>
  </si>
  <si>
    <t>997802</t>
  </si>
  <si>
    <t>89002:008:0020</t>
  </si>
  <si>
    <t>Kasteheina tee 16</t>
  </si>
  <si>
    <t>1497202</t>
  </si>
  <si>
    <t>89001:003:2970</t>
  </si>
  <si>
    <t>Kooli tee 14</t>
  </si>
  <si>
    <t>1311502</t>
  </si>
  <si>
    <t>89001:010:4380</t>
  </si>
  <si>
    <t>Heldri põik 4</t>
  </si>
  <si>
    <t>746402</t>
  </si>
  <si>
    <t>89001:010:4370</t>
  </si>
  <si>
    <t>Heldri põik 3</t>
  </si>
  <si>
    <t>746302</t>
  </si>
  <si>
    <t>89001:010:4360</t>
  </si>
  <si>
    <t>Heldri põik 2</t>
  </si>
  <si>
    <t>746202</t>
  </si>
  <si>
    <t>89001:010:4350</t>
  </si>
  <si>
    <t>Heldri põik 1</t>
  </si>
  <si>
    <t>746102</t>
  </si>
  <si>
    <t>89001:010:4340</t>
  </si>
  <si>
    <t>Heldri tee 39</t>
  </si>
  <si>
    <t>746002</t>
  </si>
  <si>
    <t>89001:010:4330</t>
  </si>
  <si>
    <t>Heldri tee 37</t>
  </si>
  <si>
    <t>745902</t>
  </si>
  <si>
    <t>89001:008:0300</t>
  </si>
  <si>
    <t>Tammekivi</t>
  </si>
  <si>
    <t>2358002</t>
  </si>
  <si>
    <t>89001:003:2880</t>
  </si>
  <si>
    <t>Hallikivi tee 3</t>
  </si>
  <si>
    <t>926002</t>
  </si>
  <si>
    <t>89001:003:2870</t>
  </si>
  <si>
    <t>Hallikivi tee 1</t>
  </si>
  <si>
    <t>951002</t>
  </si>
  <si>
    <t>89001:010:4320</t>
  </si>
  <si>
    <t>Heldri tee 35</t>
  </si>
  <si>
    <t>745802</t>
  </si>
  <si>
    <t>89001:010:4310</t>
  </si>
  <si>
    <t>Heldri tee 33</t>
  </si>
  <si>
    <t>745702</t>
  </si>
  <si>
    <t>89001:010:4300</t>
  </si>
  <si>
    <t>Heldri tee 31</t>
  </si>
  <si>
    <t>745602</t>
  </si>
  <si>
    <t>89001:010:4290</t>
  </si>
  <si>
    <t>Heldri tee 29</t>
  </si>
  <si>
    <t>745502</t>
  </si>
  <si>
    <t>89001:010:4280</t>
  </si>
  <si>
    <t>Heldri tee 27</t>
  </si>
  <si>
    <t>745402</t>
  </si>
  <si>
    <t>89001:010:4270</t>
  </si>
  <si>
    <t>Heldri tee 25</t>
  </si>
  <si>
    <t>745302</t>
  </si>
  <si>
    <t>89001:010:4260</t>
  </si>
  <si>
    <t>Heldri tee 23</t>
  </si>
  <si>
    <t>745202</t>
  </si>
  <si>
    <t>89001:010:4250</t>
  </si>
  <si>
    <t>Heldri tee 22</t>
  </si>
  <si>
    <t>745102</t>
  </si>
  <si>
    <t>89001:010:4240</t>
  </si>
  <si>
    <t>Heldri tee 21</t>
  </si>
  <si>
    <t>745002</t>
  </si>
  <si>
    <t>89001:010:4230</t>
  </si>
  <si>
    <t>Heldri tee 20</t>
  </si>
  <si>
    <t>744902</t>
  </si>
  <si>
    <t>89001:010:4220</t>
  </si>
  <si>
    <t>Heldri tee 19</t>
  </si>
  <si>
    <t>744802</t>
  </si>
  <si>
    <t>89001:003:2860</t>
  </si>
  <si>
    <t>Hallikivi tee 15</t>
  </si>
  <si>
    <t>853902</t>
  </si>
  <si>
    <t>89005:007:0250</t>
  </si>
  <si>
    <t>Kreiukse tee 5</t>
  </si>
  <si>
    <t>1226902</t>
  </si>
  <si>
    <t>89005:007:0240</t>
  </si>
  <si>
    <t>Kreiukse tee 4</t>
  </si>
  <si>
    <t>1434802</t>
  </si>
  <si>
    <t>89005:007:0230</t>
  </si>
  <si>
    <t>Kreiukse tee 3</t>
  </si>
  <si>
    <t>1444802</t>
  </si>
  <si>
    <t>89005:007:0220</t>
  </si>
  <si>
    <t>Kreiukse tee 2</t>
  </si>
  <si>
    <t>2629402</t>
  </si>
  <si>
    <t>89005:007:0210</t>
  </si>
  <si>
    <t>Kraavihalli tee 26</t>
  </si>
  <si>
    <t>1462402</t>
  </si>
  <si>
    <t>89005:007:0200</t>
  </si>
  <si>
    <t>Kraavihalli tee 24</t>
  </si>
  <si>
    <t>1807802</t>
  </si>
  <si>
    <t>89005:007:0190</t>
  </si>
  <si>
    <t>Kraavihalli tee 22</t>
  </si>
  <si>
    <t>1663502</t>
  </si>
  <si>
    <t>89005:007:0180</t>
  </si>
  <si>
    <t>Kraavihalli tee 20</t>
  </si>
  <si>
    <t>2179502</t>
  </si>
  <si>
    <t>89005:007:0170</t>
  </si>
  <si>
    <t>Kraavihalli tee 18</t>
  </si>
  <si>
    <t>1339702</t>
  </si>
  <si>
    <t>89001:003:3200</t>
  </si>
  <si>
    <t>Saare tee 7</t>
  </si>
  <si>
    <t>1368902</t>
  </si>
  <si>
    <t>89001:003:3190</t>
  </si>
  <si>
    <t>Saare tee 3</t>
  </si>
  <si>
    <t>940202</t>
  </si>
  <si>
    <t>89001:003:3180</t>
  </si>
  <si>
    <t>Rummu tee 14</t>
  </si>
  <si>
    <t>873302</t>
  </si>
  <si>
    <t>89001:003:3170</t>
  </si>
  <si>
    <t>Rummu tee 10</t>
  </si>
  <si>
    <t>916102</t>
  </si>
  <si>
    <t>89001:003:3160</t>
  </si>
  <si>
    <t>Saare tee 11</t>
  </si>
  <si>
    <t>952602</t>
  </si>
  <si>
    <t>89001:003:3150</t>
  </si>
  <si>
    <t>Paakspuu tee 6</t>
  </si>
  <si>
    <t>964402</t>
  </si>
  <si>
    <t>89001:003:2960</t>
  </si>
  <si>
    <t>Vesiroosi tee 24</t>
  </si>
  <si>
    <t>905002</t>
  </si>
  <si>
    <t>89001:010:3980</t>
  </si>
  <si>
    <t>Tare tee 4</t>
  </si>
  <si>
    <t>651402</t>
  </si>
  <si>
    <t>89001:010:3960</t>
  </si>
  <si>
    <t>Miiduranna tee 10</t>
  </si>
  <si>
    <t>1452602</t>
  </si>
  <si>
    <t>89005:007:0160</t>
  </si>
  <si>
    <t>Kraavihalli tee 16</t>
  </si>
  <si>
    <t>1592402</t>
  </si>
  <si>
    <t>89005:007:0150</t>
  </si>
  <si>
    <t>Kraavihalli tee 15</t>
  </si>
  <si>
    <t>1365602</t>
  </si>
  <si>
    <t>89005:007:0140</t>
  </si>
  <si>
    <t>Kraavihalli tee 14</t>
  </si>
  <si>
    <t>1396402</t>
  </si>
  <si>
    <t>89001:003:3140</t>
  </si>
  <si>
    <t>Paakspuu tee 4</t>
  </si>
  <si>
    <t>902002</t>
  </si>
  <si>
    <t>89001:003:3130</t>
  </si>
  <si>
    <t>Paakspuu tee 2</t>
  </si>
  <si>
    <t>1326902</t>
  </si>
  <si>
    <t>89001:003:3120</t>
  </si>
  <si>
    <t>Metsa tee 21</t>
  </si>
  <si>
    <t>873402</t>
  </si>
  <si>
    <t>89010:002:0230</t>
  </si>
  <si>
    <t>Eesnõmme tee 25</t>
  </si>
  <si>
    <t>1422302</t>
  </si>
  <si>
    <t>89001:008:0290</t>
  </si>
  <si>
    <t>Tammeranna tee 13</t>
  </si>
  <si>
    <t>1444202</t>
  </si>
  <si>
    <t>89001:003:3110</t>
  </si>
  <si>
    <t>Metsa tee 13</t>
  </si>
  <si>
    <t>1724402</t>
  </si>
  <si>
    <t>89001:003:3100</t>
  </si>
  <si>
    <t>Metsa tee 11</t>
  </si>
  <si>
    <t>935102</t>
  </si>
  <si>
    <t>89001:003:3090</t>
  </si>
  <si>
    <t>Metsa tee 7</t>
  </si>
  <si>
    <t>1569002</t>
  </si>
  <si>
    <t>89001:003:3080</t>
  </si>
  <si>
    <t>Metsa tee 5</t>
  </si>
  <si>
    <t>2174502</t>
  </si>
  <si>
    <t>89001:003:3070</t>
  </si>
  <si>
    <t>Kastani tee 11</t>
  </si>
  <si>
    <t>1319002</t>
  </si>
  <si>
    <t>89001:003:3060</t>
  </si>
  <si>
    <t>Kastani tee 9</t>
  </si>
  <si>
    <t>1347202</t>
  </si>
  <si>
    <t>89001:003:3050</t>
  </si>
  <si>
    <t>Kastani tee 7</t>
  </si>
  <si>
    <t>991802</t>
  </si>
  <si>
    <t>89001:003:3040</t>
  </si>
  <si>
    <t>Kastani tee 5</t>
  </si>
  <si>
    <t>1441502</t>
  </si>
  <si>
    <t>89001:003:3030</t>
  </si>
  <si>
    <t>Jalaka tee 5</t>
  </si>
  <si>
    <t>885302</t>
  </si>
  <si>
    <t>89001:003:3020</t>
  </si>
  <si>
    <t>Jalaka tee 2</t>
  </si>
  <si>
    <t>1252002</t>
  </si>
  <si>
    <t>89001:010:4011</t>
  </si>
  <si>
    <t>Äigrumäe tee 1</t>
  </si>
  <si>
    <t>854002</t>
  </si>
  <si>
    <t>89001:003:2990</t>
  </si>
  <si>
    <t>Mereääre tee 48</t>
  </si>
  <si>
    <t>880102</t>
  </si>
  <si>
    <t>89001:010:4030</t>
  </si>
  <si>
    <t>Vehema tee 25a</t>
  </si>
  <si>
    <t>722702</t>
  </si>
  <si>
    <t>89001:015:0010</t>
  </si>
  <si>
    <t>Raudrohu tee 8</t>
  </si>
  <si>
    <t>1369302</t>
  </si>
  <si>
    <t>89001:010:4020</t>
  </si>
  <si>
    <t>Liivamäe tee 10</t>
  </si>
  <si>
    <t>874802</t>
  </si>
  <si>
    <t>89002:008:0010</t>
  </si>
  <si>
    <t>Kasteheina tee 12</t>
  </si>
  <si>
    <t>1933202</t>
  </si>
  <si>
    <t>89010:002:0220</t>
  </si>
  <si>
    <t>Eesnõmme tee 23</t>
  </si>
  <si>
    <t>1523102</t>
  </si>
  <si>
    <t>89001:003:2772</t>
  </si>
  <si>
    <t>Kalmistu tee 7</t>
  </si>
  <si>
    <t>1802902</t>
  </si>
  <si>
    <t>89002:005:0040</t>
  </si>
  <si>
    <t>Kurvi tee 2</t>
  </si>
  <si>
    <t>767202</t>
  </si>
  <si>
    <t>89001:010:3860</t>
  </si>
  <si>
    <t>Liivamäe tee 18</t>
  </si>
  <si>
    <t>906202</t>
  </si>
  <si>
    <t>89001:010:3850</t>
  </si>
  <si>
    <t>Liivamäe tee 12</t>
  </si>
  <si>
    <t>652702</t>
  </si>
  <si>
    <t>89001:010:3840</t>
  </si>
  <si>
    <t>Kuusemäe tee 2</t>
  </si>
  <si>
    <t>822602</t>
  </si>
  <si>
    <t>89001:010:3830</t>
  </si>
  <si>
    <t>Miiduranna tee 41</t>
  </si>
  <si>
    <t>738402</t>
  </si>
  <si>
    <t>89001:008:0280</t>
  </si>
  <si>
    <t>Tammeranna tee 15</t>
  </si>
  <si>
    <t>1374902</t>
  </si>
  <si>
    <t>89001:008:0270</t>
  </si>
  <si>
    <t>Tammeranna tee 17</t>
  </si>
  <si>
    <t>1269502</t>
  </si>
  <si>
    <t>89001:022:0200</t>
  </si>
  <si>
    <t>Lumemarja tee 28</t>
  </si>
  <si>
    <t>1392202</t>
  </si>
  <si>
    <t>89001:003:3010</t>
  </si>
  <si>
    <t>Jalaka tee 1</t>
  </si>
  <si>
    <t>889002</t>
  </si>
  <si>
    <t>89001:003:3310</t>
  </si>
  <si>
    <t>Tamme tee 8</t>
  </si>
  <si>
    <t>1420102</t>
  </si>
  <si>
    <t>89001:003:3300</t>
  </si>
  <si>
    <t>Tamme tee 5</t>
  </si>
  <si>
    <t>2210002</t>
  </si>
  <si>
    <t>89001:003:3290</t>
  </si>
  <si>
    <t>Tamme tee 4</t>
  </si>
  <si>
    <t>982302</t>
  </si>
  <si>
    <t>89001:003:3280</t>
  </si>
  <si>
    <t>Sireli tee 7</t>
  </si>
  <si>
    <t>933702</t>
  </si>
  <si>
    <t>89001:003:3270</t>
  </si>
  <si>
    <t>Sireli tee 5</t>
  </si>
  <si>
    <t>1208902</t>
  </si>
  <si>
    <t>89001:003:3260</t>
  </si>
  <si>
    <t>Sireli tee 4</t>
  </si>
  <si>
    <t>2670002</t>
  </si>
  <si>
    <t>89001:003:3250</t>
  </si>
  <si>
    <t>Sireli tee 2</t>
  </si>
  <si>
    <t>1299602</t>
  </si>
  <si>
    <t>89010:002:0210</t>
  </si>
  <si>
    <t>Eesnõmme tee 21</t>
  </si>
  <si>
    <t>1292802</t>
  </si>
  <si>
    <t>89010:002:0200</t>
  </si>
  <si>
    <t>Eesnõmme tee 17</t>
  </si>
  <si>
    <t>5471202</t>
  </si>
  <si>
    <t>89010:002:0190</t>
  </si>
  <si>
    <t>Eesnõmme tee 15</t>
  </si>
  <si>
    <t>1461902</t>
  </si>
  <si>
    <t>89001:003:2780</t>
  </si>
  <si>
    <t>Väike-Valli</t>
  </si>
  <si>
    <t>738602</t>
  </si>
  <si>
    <t>89001:003:2760</t>
  </si>
  <si>
    <t>Sääre tee 17</t>
  </si>
  <si>
    <t>826702</t>
  </si>
  <si>
    <t>89002:002:0720</t>
  </si>
  <si>
    <t>Rannaotsa tee 7</t>
  </si>
  <si>
    <t>1660702</t>
  </si>
  <si>
    <t>89002:002:0710</t>
  </si>
  <si>
    <t>Rannakalda tee 32</t>
  </si>
  <si>
    <t>867402</t>
  </si>
  <si>
    <t>89001:022:0190</t>
  </si>
  <si>
    <t>Lumemarja tee 26</t>
  </si>
  <si>
    <t>1242702</t>
  </si>
  <si>
    <t>89001:022:0320</t>
  </si>
  <si>
    <t>Pihlaka tee 3</t>
  </si>
  <si>
    <t>957402</t>
  </si>
  <si>
    <t>89001:022:0310</t>
  </si>
  <si>
    <t>Pihlaka tee 1</t>
  </si>
  <si>
    <t>922602</t>
  </si>
  <si>
    <t>89001:022:0300</t>
  </si>
  <si>
    <t>Pihlaka tee 14</t>
  </si>
  <si>
    <t>974102</t>
  </si>
  <si>
    <t>89001:022:0290</t>
  </si>
  <si>
    <t>Pihlaka tee 12</t>
  </si>
  <si>
    <t>908202</t>
  </si>
  <si>
    <t>89001:022:0280</t>
  </si>
  <si>
    <t>Pihlaka tee 10</t>
  </si>
  <si>
    <t>966302</t>
  </si>
  <si>
    <t>89001:008:0260</t>
  </si>
  <si>
    <t>Tammeranna tee 19</t>
  </si>
  <si>
    <t>1349102</t>
  </si>
  <si>
    <t>89001:008:0250</t>
  </si>
  <si>
    <t>Tammeranna tee 21</t>
  </si>
  <si>
    <t>1363602</t>
  </si>
  <si>
    <t>89001:008:0240</t>
  </si>
  <si>
    <t>Tammekivi tee 19</t>
  </si>
  <si>
    <t>1408902</t>
  </si>
  <si>
    <t>89001:008:0230</t>
  </si>
  <si>
    <t>Tammeranna tee 23</t>
  </si>
  <si>
    <t>1560602</t>
  </si>
  <si>
    <t>89001:003:3240</t>
  </si>
  <si>
    <t>Sireli tee 1</t>
  </si>
  <si>
    <t>4497402</t>
  </si>
  <si>
    <t>89001:003:3230</t>
  </si>
  <si>
    <t>Sarapuu tee 4</t>
  </si>
  <si>
    <t>1583202</t>
  </si>
  <si>
    <t>89001:003:3220</t>
  </si>
  <si>
    <t>Sarapuu tee 2</t>
  </si>
  <si>
    <t>1705902</t>
  </si>
  <si>
    <t>89001:003:3210</t>
  </si>
  <si>
    <t>Sarapuu tee 1</t>
  </si>
  <si>
    <t>923702</t>
  </si>
  <si>
    <t>89010:002:0180</t>
  </si>
  <si>
    <t>Eesnõmme tee 13</t>
  </si>
  <si>
    <t>1433702</t>
  </si>
  <si>
    <t>89010:002:0170</t>
  </si>
  <si>
    <t>Eesnõmme tee 9</t>
  </si>
  <si>
    <t>1213202</t>
  </si>
  <si>
    <t>89010:002:0150</t>
  </si>
  <si>
    <t>Eesnõmme tee 7</t>
  </si>
  <si>
    <t>945002</t>
  </si>
  <si>
    <t>89010:002:0140</t>
  </si>
  <si>
    <t>Eesnõmme tee 26</t>
  </si>
  <si>
    <t>1331702</t>
  </si>
  <si>
    <t>89010:002:0130</t>
  </si>
  <si>
    <t>Eesnõmme tee 24</t>
  </si>
  <si>
    <t>954302</t>
  </si>
  <si>
    <t>89010:002:0120</t>
  </si>
  <si>
    <t>Eesnõmme tee 22</t>
  </si>
  <si>
    <t>1475502</t>
  </si>
  <si>
    <t>89001:008:0220</t>
  </si>
  <si>
    <t>Tammekivi tee 17</t>
  </si>
  <si>
    <t>1548602</t>
  </si>
  <si>
    <t>89001:008:0210</t>
  </si>
  <si>
    <t>Tammekivi tee 15</t>
  </si>
  <si>
    <t>1485402</t>
  </si>
  <si>
    <t>89001:022:0270</t>
  </si>
  <si>
    <t>Pihlaka tee 8</t>
  </si>
  <si>
    <t>1231502</t>
  </si>
  <si>
    <t>89001:022:0260</t>
  </si>
  <si>
    <t>Tellissaare tee 5</t>
  </si>
  <si>
    <t>893702</t>
  </si>
  <si>
    <t>89001:022:0250</t>
  </si>
  <si>
    <t>Tellissaare tee 3</t>
  </si>
  <si>
    <t>976902</t>
  </si>
  <si>
    <t>89001:022:0240</t>
  </si>
  <si>
    <t>Tellissaare tee 1</t>
  </si>
  <si>
    <t>1266802</t>
  </si>
  <si>
    <t>89001:022:0230</t>
  </si>
  <si>
    <t>Lumemarja tee 36</t>
  </si>
  <si>
    <t>982202</t>
  </si>
  <si>
    <t>89001:008:0200</t>
  </si>
  <si>
    <t>Tammekivi tee 13</t>
  </si>
  <si>
    <t>1338302</t>
  </si>
  <si>
    <t>89010:002:0110</t>
  </si>
  <si>
    <t>Eesnõmme tee 20</t>
  </si>
  <si>
    <t>958002</t>
  </si>
  <si>
    <t>89010:002:0080</t>
  </si>
  <si>
    <t>Eesnõmme tee 14</t>
  </si>
  <si>
    <t>1243002</t>
  </si>
  <si>
    <t>89010:002:0070</t>
  </si>
  <si>
    <t>Eesnõmme tee 10</t>
  </si>
  <si>
    <t>1936202</t>
  </si>
  <si>
    <t>89010:002:0060</t>
  </si>
  <si>
    <t>Eesnõmme tee 8</t>
  </si>
  <si>
    <t>1266302</t>
  </si>
  <si>
    <t>89011:002:0210</t>
  </si>
  <si>
    <t>Vesiroosi tee 18</t>
  </si>
  <si>
    <t>1374702</t>
  </si>
  <si>
    <t>89004:001:0010</t>
  </si>
  <si>
    <t>Luhaääre tee 10</t>
  </si>
  <si>
    <t>1645502</t>
  </si>
  <si>
    <t>89008:001:0020</t>
  </si>
  <si>
    <t>Aiaotsa tee 3</t>
  </si>
  <si>
    <t>1209102</t>
  </si>
  <si>
    <t>89008:001:0030</t>
  </si>
  <si>
    <t>Hiirekõrva tee 6</t>
  </si>
  <si>
    <t>1596902</t>
  </si>
  <si>
    <t>89008:001:0040</t>
  </si>
  <si>
    <t>Kurekella tee 3</t>
  </si>
  <si>
    <t>1434202</t>
  </si>
  <si>
    <t>89008:001:0050</t>
  </si>
  <si>
    <t>Nurmenuku tee 6</t>
  </si>
  <si>
    <t>967802</t>
  </si>
  <si>
    <t>89006:001:0190</t>
  </si>
  <si>
    <t>Silva tee 40</t>
  </si>
  <si>
    <t>2958002</t>
  </si>
  <si>
    <t>89006:001:0180</t>
  </si>
  <si>
    <t>Silva tee 38</t>
  </si>
  <si>
    <t>1523602</t>
  </si>
  <si>
    <t>89006:001:0170</t>
  </si>
  <si>
    <t>Silva tee 36</t>
  </si>
  <si>
    <t>1516102</t>
  </si>
  <si>
    <t>89006:001:0160</t>
  </si>
  <si>
    <t>Silva tee 34</t>
  </si>
  <si>
    <t>1610702</t>
  </si>
  <si>
    <t>89006:001:0340</t>
  </si>
  <si>
    <t>Silva tee 13</t>
  </si>
  <si>
    <t>2267102</t>
  </si>
  <si>
    <t>89006:001:0330</t>
  </si>
  <si>
    <t>Silva tee 11</t>
  </si>
  <si>
    <t>1495302</t>
  </si>
  <si>
    <t>89001:017:0150</t>
  </si>
  <si>
    <t>Loosivälja tee 16</t>
  </si>
  <si>
    <t>1320002</t>
  </si>
  <si>
    <t>89001:017:0140</t>
  </si>
  <si>
    <t>Loosivälja tee 14</t>
  </si>
  <si>
    <t>1350002</t>
  </si>
  <si>
    <t>89001:017:0130</t>
  </si>
  <si>
    <t>Loosivälja tee 13</t>
  </si>
  <si>
    <t>5436802</t>
  </si>
  <si>
    <t>89001:017:0120</t>
  </si>
  <si>
    <t>Loosivälja tee 12</t>
  </si>
  <si>
    <t>1344902</t>
  </si>
  <si>
    <t>89001:017:0110</t>
  </si>
  <si>
    <t>Loosivälja tee 11</t>
  </si>
  <si>
    <t>1463602</t>
  </si>
  <si>
    <t>89001:010:4570</t>
  </si>
  <si>
    <t>Anso</t>
  </si>
  <si>
    <t>934002</t>
  </si>
  <si>
    <t>89001:017:0100</t>
  </si>
  <si>
    <t>Loosivälja tee 10</t>
  </si>
  <si>
    <t>1447802</t>
  </si>
  <si>
    <t>89001:017:0090</t>
  </si>
  <si>
    <t>Loosivälja tee 9</t>
  </si>
  <si>
    <t>1447302</t>
  </si>
  <si>
    <t>89008:001:0070</t>
  </si>
  <si>
    <t>Nurmenuku tee 5</t>
  </si>
  <si>
    <t>1437102</t>
  </si>
  <si>
    <t>89006:001:0320</t>
  </si>
  <si>
    <t>Silva tee 9</t>
  </si>
  <si>
    <t>1845102</t>
  </si>
  <si>
    <t>89006:001:0310</t>
  </si>
  <si>
    <t>Silva tee 7</t>
  </si>
  <si>
    <t>1877802</t>
  </si>
  <si>
    <t>89006:001:0300</t>
  </si>
  <si>
    <t>Silva tee 5</t>
  </si>
  <si>
    <t>1434502</t>
  </si>
  <si>
    <t>89006:001:0290</t>
  </si>
  <si>
    <t>Silva tee 3</t>
  </si>
  <si>
    <t>1453502</t>
  </si>
  <si>
    <t>89006:001:0280</t>
  </si>
  <si>
    <t>Silva tee 1</t>
  </si>
  <si>
    <t>1339802</t>
  </si>
  <si>
    <t>89001:017:0080</t>
  </si>
  <si>
    <t>Loosivälja tee 8</t>
  </si>
  <si>
    <t>1395602</t>
  </si>
  <si>
    <t>89001:017:0060</t>
  </si>
  <si>
    <t>Loosivälja tee 6</t>
  </si>
  <si>
    <t>1349902</t>
  </si>
  <si>
    <t>89001:017:0050</t>
  </si>
  <si>
    <t>Loosivälja tee 5</t>
  </si>
  <si>
    <t>1719202</t>
  </si>
  <si>
    <t>89001:017:0040</t>
  </si>
  <si>
    <t>Loosivälja tee 4</t>
  </si>
  <si>
    <t>1322202</t>
  </si>
  <si>
    <t>89001:017:0030</t>
  </si>
  <si>
    <t>Loosivälja tee 3</t>
  </si>
  <si>
    <t>1416602</t>
  </si>
  <si>
    <t>89001:017:0020</t>
  </si>
  <si>
    <t>Loosivälja tee 2</t>
  </si>
  <si>
    <t>1323202</t>
  </si>
  <si>
    <t>89001:017:0010</t>
  </si>
  <si>
    <t>Loosivälja tee 1</t>
  </si>
  <si>
    <t>1447402</t>
  </si>
  <si>
    <t>89011:001:0120</t>
  </si>
  <si>
    <t>Aasa tee 16</t>
  </si>
  <si>
    <t>1361202</t>
  </si>
  <si>
    <t>89001:003:3700</t>
  </si>
  <si>
    <t>Metsa tee 15</t>
  </si>
  <si>
    <t>1554902</t>
  </si>
  <si>
    <t>89002:008:0060</t>
  </si>
  <si>
    <t>Kasteheina tee 4</t>
  </si>
  <si>
    <t>1448002</t>
  </si>
  <si>
    <t>89001:011:0010</t>
  </si>
  <si>
    <t>Talu tee 8</t>
  </si>
  <si>
    <t>1417502</t>
  </si>
  <si>
    <t>89001:009:0280</t>
  </si>
  <si>
    <t>Kaluri tee 18</t>
  </si>
  <si>
    <t>1350402</t>
  </si>
  <si>
    <t>89006:001:0520</t>
  </si>
  <si>
    <t>Silva kesktee 8</t>
  </si>
  <si>
    <t>1523902</t>
  </si>
  <si>
    <t>89006:001:0150</t>
  </si>
  <si>
    <t>Silva tee 32</t>
  </si>
  <si>
    <t>1513802</t>
  </si>
  <si>
    <t>89006:001:0140</t>
  </si>
  <si>
    <t>Silva tee 30</t>
  </si>
  <si>
    <t>1482702</t>
  </si>
  <si>
    <t>89006:001:0130</t>
  </si>
  <si>
    <t>Silva tee 28</t>
  </si>
  <si>
    <t>1830702</t>
  </si>
  <si>
    <t>89006:001:0120</t>
  </si>
  <si>
    <t>Silva tee 26</t>
  </si>
  <si>
    <t>1579002</t>
  </si>
  <si>
    <t>89011:002:0120</t>
  </si>
  <si>
    <t>Vesiroosi tee 10</t>
  </si>
  <si>
    <t>979302</t>
  </si>
  <si>
    <t>89011:002:0110</t>
  </si>
  <si>
    <t>Vesiroosi tee 9</t>
  </si>
  <si>
    <t>1505202</t>
  </si>
  <si>
    <t>89011:002:0100</t>
  </si>
  <si>
    <t>Vesiroosi tee 7</t>
  </si>
  <si>
    <t>1637602</t>
  </si>
  <si>
    <t>89011:002:0090</t>
  </si>
  <si>
    <t>Vesiroosi tee 5</t>
  </si>
  <si>
    <t>1624302</t>
  </si>
  <si>
    <t>89011:002:0080</t>
  </si>
  <si>
    <t>Vesiroosi tee 4</t>
  </si>
  <si>
    <t>1630402</t>
  </si>
  <si>
    <t>89003:002:0040</t>
  </si>
  <si>
    <t>Lepalinnu tee 9</t>
  </si>
  <si>
    <t>1279202</t>
  </si>
  <si>
    <t>89003:002:0030</t>
  </si>
  <si>
    <t>Lepalinnu tee 3</t>
  </si>
  <si>
    <t>1205502</t>
  </si>
  <si>
    <t>89003:002:0020</t>
  </si>
  <si>
    <t>Kiigemäe tee 7</t>
  </si>
  <si>
    <t>1227402</t>
  </si>
  <si>
    <t>89006:001:0110</t>
  </si>
  <si>
    <t>Randvere tee 199</t>
  </si>
  <si>
    <t>1598602</t>
  </si>
  <si>
    <t>89006:001:0100</t>
  </si>
  <si>
    <t>Silva tee 22</t>
  </si>
  <si>
    <t>2585602</t>
  </si>
  <si>
    <t>89011:002:0070</t>
  </si>
  <si>
    <t>Vesiroosi tee 3</t>
  </si>
  <si>
    <t>2109102</t>
  </si>
  <si>
    <t>89011:002:0060</t>
  </si>
  <si>
    <t>Vesiroosi tee 1</t>
  </si>
  <si>
    <t>1835302</t>
  </si>
  <si>
    <t>89011:002:0050</t>
  </si>
  <si>
    <t>Kooli tee 10</t>
  </si>
  <si>
    <t>982602</t>
  </si>
  <si>
    <t>89011:002:0040</t>
  </si>
  <si>
    <t>Kooli tee 6</t>
  </si>
  <si>
    <t>3373502</t>
  </si>
  <si>
    <t>89011:002:0030</t>
  </si>
  <si>
    <t>Hundinuia tee 6</t>
  </si>
  <si>
    <t>2622102</t>
  </si>
  <si>
    <t>89011:002:0020</t>
  </si>
  <si>
    <t>Mesipuu tee 3</t>
  </si>
  <si>
    <t>967902</t>
  </si>
  <si>
    <t>89003:002:0010</t>
  </si>
  <si>
    <t>Lepalinnu tee 1</t>
  </si>
  <si>
    <t>1686802</t>
  </si>
  <si>
    <t>89006:001:0080</t>
  </si>
  <si>
    <t>Silva tee 18</t>
  </si>
  <si>
    <t>1712302</t>
  </si>
  <si>
    <t>89006:001:0070</t>
  </si>
  <si>
    <t>Silva tee 16</t>
  </si>
  <si>
    <t>5708102</t>
  </si>
  <si>
    <t>89006:001:0050</t>
  </si>
  <si>
    <t>Silva tee 10</t>
  </si>
  <si>
    <t>1831602</t>
  </si>
  <si>
    <t>89006:001:0030</t>
  </si>
  <si>
    <t>Silva tee 6</t>
  </si>
  <si>
    <t>1523802</t>
  </si>
  <si>
    <t>89001:022:0590</t>
  </si>
  <si>
    <t>Lumemarja tee 32</t>
  </si>
  <si>
    <t>1227602</t>
  </si>
  <si>
    <t>89001:022:0600</t>
  </si>
  <si>
    <t>Pihlaka tee 25</t>
  </si>
  <si>
    <t>1406602</t>
  </si>
  <si>
    <t>89001:022:0610</t>
  </si>
  <si>
    <t>Pihlaka tee 31</t>
  </si>
  <si>
    <t>6269402</t>
  </si>
  <si>
    <t>89001:022:0620</t>
  </si>
  <si>
    <t>Hõbepaju tee 8</t>
  </si>
  <si>
    <t>1444402</t>
  </si>
  <si>
    <t>89001:022:0630</t>
  </si>
  <si>
    <t>Õuna tee 2</t>
  </si>
  <si>
    <t>1445102</t>
  </si>
  <si>
    <t>89010:002:0370</t>
  </si>
  <si>
    <t>Uuetoa tee 17</t>
  </si>
  <si>
    <t>2496102</t>
  </si>
  <si>
    <t>89011:002:0010</t>
  </si>
  <si>
    <t>Mesipuu tee 1</t>
  </si>
  <si>
    <t>2774902</t>
  </si>
  <si>
    <t>89006:001:0020</t>
  </si>
  <si>
    <t>Silva tee 4</t>
  </si>
  <si>
    <t>1645302</t>
  </si>
  <si>
    <t>89006:001:0420</t>
  </si>
  <si>
    <t>Silva tee 29</t>
  </si>
  <si>
    <t>1653802</t>
  </si>
  <si>
    <t>89001:012:0020</t>
  </si>
  <si>
    <t>Laanepüü tee 4</t>
  </si>
  <si>
    <t>6066602</t>
  </si>
  <si>
    <t>89001:012:0030</t>
  </si>
  <si>
    <t>Laanepüü tee 6</t>
  </si>
  <si>
    <t>1554002</t>
  </si>
  <si>
    <t>89001:012:0040</t>
  </si>
  <si>
    <t>Laanepüü tee 8</t>
  </si>
  <si>
    <t>1567902</t>
  </si>
  <si>
    <t>89001:012:0060</t>
  </si>
  <si>
    <t>Laanepüü tee 9</t>
  </si>
  <si>
    <t>1544002</t>
  </si>
  <si>
    <t>89001:012:0070</t>
  </si>
  <si>
    <t>Põldpüü tee 2</t>
  </si>
  <si>
    <t>1629902</t>
  </si>
  <si>
    <t>89001:012:0080</t>
  </si>
  <si>
    <t>Põldvuti tee 1</t>
  </si>
  <si>
    <t>1510002</t>
  </si>
  <si>
    <t>89001:012:0090</t>
  </si>
  <si>
    <t>Põldvuti tee 5</t>
  </si>
  <si>
    <t>1670902</t>
  </si>
  <si>
    <t>89001:012:0100</t>
  </si>
  <si>
    <t>Laanepüü tee 7</t>
  </si>
  <si>
    <t>1483302</t>
  </si>
  <si>
    <t>89009:004:0250</t>
  </si>
  <si>
    <t>Metsakasti põik 12</t>
  </si>
  <si>
    <t>1633302</t>
  </si>
  <si>
    <t>89009:004:0240</t>
  </si>
  <si>
    <t>Metsakasti põik 10</t>
  </si>
  <si>
    <t>1663802</t>
  </si>
  <si>
    <t>89010:002:0360</t>
  </si>
  <si>
    <t>Uuetoa tee 13</t>
  </si>
  <si>
    <t>911802</t>
  </si>
  <si>
    <t>89010:002:0350</t>
  </si>
  <si>
    <t>Uuetoa tee 9</t>
  </si>
  <si>
    <t>1354002</t>
  </si>
  <si>
    <t>89010:002:0330</t>
  </si>
  <si>
    <t>Uuetoa tee 5</t>
  </si>
  <si>
    <t>1229402</t>
  </si>
  <si>
    <t>89010:002:0320</t>
  </si>
  <si>
    <t>Meriste tee 6</t>
  </si>
  <si>
    <t>1549202</t>
  </si>
  <si>
    <t>89010:002:0160</t>
  </si>
  <si>
    <t>Uuetoa tee 22</t>
  </si>
  <si>
    <t>1209002</t>
  </si>
  <si>
    <t>89010:002:0300</t>
  </si>
  <si>
    <t>Uuetoa tee 16</t>
  </si>
  <si>
    <t>1697902</t>
  </si>
  <si>
    <t>89010:002:0650</t>
  </si>
  <si>
    <t>Eesnõmme tee 11</t>
  </si>
  <si>
    <t>1252302</t>
  </si>
  <si>
    <t>89010:002:0640</t>
  </si>
  <si>
    <t>Eesnõmme tee 2</t>
  </si>
  <si>
    <t>1595502</t>
  </si>
  <si>
    <t>89006:001:0400</t>
  </si>
  <si>
    <t>Silva tee 25</t>
  </si>
  <si>
    <t>1677602</t>
  </si>
  <si>
    <t>89006:001:0390</t>
  </si>
  <si>
    <t>Silva tee 23</t>
  </si>
  <si>
    <t>1565602</t>
  </si>
  <si>
    <t>89006:001:0380</t>
  </si>
  <si>
    <t>Silva tee 21</t>
  </si>
  <si>
    <t>1630802</t>
  </si>
  <si>
    <t>89006:001:0370</t>
  </si>
  <si>
    <t>Silva tee 19</t>
  </si>
  <si>
    <t>6370502</t>
  </si>
  <si>
    <t>89006:001:0360</t>
  </si>
  <si>
    <t>Silva tee 17</t>
  </si>
  <si>
    <t>1622602</t>
  </si>
  <si>
    <t>89006:001:0350</t>
  </si>
  <si>
    <t>Silva tee 15</t>
  </si>
  <si>
    <t>1935402</t>
  </si>
  <si>
    <t>89009:004:0230</t>
  </si>
  <si>
    <t>Tarvase tee 26</t>
  </si>
  <si>
    <t>1496102</t>
  </si>
  <si>
    <t>89009:004:0220</t>
  </si>
  <si>
    <t>Tarvase tee 24</t>
  </si>
  <si>
    <t>1835202</t>
  </si>
  <si>
    <t>89009:004:0210</t>
  </si>
  <si>
    <t>Tarvase tee 22</t>
  </si>
  <si>
    <t>1603902</t>
  </si>
  <si>
    <t>89009:004:0170</t>
  </si>
  <si>
    <t>Tarvase tee 4</t>
  </si>
  <si>
    <t>1854702</t>
  </si>
  <si>
    <t>89009:004:0160</t>
  </si>
  <si>
    <t>Tarvase tee 2</t>
  </si>
  <si>
    <t>3140202</t>
  </si>
  <si>
    <t>89009:004:0150</t>
  </si>
  <si>
    <t>Tarvase tee 11</t>
  </si>
  <si>
    <t>1602502</t>
  </si>
  <si>
    <t>89001:012:0110</t>
  </si>
  <si>
    <t>Põldvuti tee 7</t>
  </si>
  <si>
    <t>5628102</t>
  </si>
  <si>
    <t>89001:012:0120</t>
  </si>
  <si>
    <t>Laanepüü tee 5</t>
  </si>
  <si>
    <t>1840702</t>
  </si>
  <si>
    <t>89001:012:0130</t>
  </si>
  <si>
    <t>Laanepüü tee 3</t>
  </si>
  <si>
    <t>1456002</t>
  </si>
  <si>
    <t>89001:012:0140</t>
  </si>
  <si>
    <t>Laanepüü tee 1</t>
  </si>
  <si>
    <t>1559602</t>
  </si>
  <si>
    <t>89001:012:0150</t>
  </si>
  <si>
    <t>Põldvuti tee 6</t>
  </si>
  <si>
    <t>1505802</t>
  </si>
  <si>
    <t>89010:002:0290</t>
  </si>
  <si>
    <t>Uuetoa tee 14</t>
  </si>
  <si>
    <t>1281402</t>
  </si>
  <si>
    <t>89010:002:0280</t>
  </si>
  <si>
    <t>Uuetoa tee 12</t>
  </si>
  <si>
    <t>2102202</t>
  </si>
  <si>
    <t>89010:002:0270</t>
  </si>
  <si>
    <t>Uuetoa tee 10</t>
  </si>
  <si>
    <t>8906502</t>
  </si>
  <si>
    <t>89010:002:0260</t>
  </si>
  <si>
    <t>Uuetoa tee 6</t>
  </si>
  <si>
    <t>1214402</t>
  </si>
  <si>
    <t>89010:002:0250</t>
  </si>
  <si>
    <t>Uuetoa tee 4</t>
  </si>
  <si>
    <t>1319302</t>
  </si>
  <si>
    <t>89010:002:0240</t>
  </si>
  <si>
    <t>Uuetoa tee 2</t>
  </si>
  <si>
    <t>1207302</t>
  </si>
  <si>
    <t>89010:002:0610</t>
  </si>
  <si>
    <t>Taganõmme tee 37</t>
  </si>
  <si>
    <t>1738502</t>
  </si>
  <si>
    <t>89010:002:0590</t>
  </si>
  <si>
    <t>Taganõmme tee 33</t>
  </si>
  <si>
    <t>1533102</t>
  </si>
  <si>
    <t>89010:002:0570</t>
  </si>
  <si>
    <t>Taganõmme tee 29</t>
  </si>
  <si>
    <t>1939902</t>
  </si>
  <si>
    <t>89010:002:0310</t>
  </si>
  <si>
    <t>Uuetoa tee 20</t>
  </si>
  <si>
    <t>1644302</t>
  </si>
  <si>
    <t>89001:022:0450</t>
  </si>
  <si>
    <t>Lumemarja tee 1</t>
  </si>
  <si>
    <t>89001:012:0160</t>
  </si>
  <si>
    <t>Põldvuti tee 4</t>
  </si>
  <si>
    <t>2479402</t>
  </si>
  <si>
    <t>89001:012:0170</t>
  </si>
  <si>
    <t>Põldvuti tee 2</t>
  </si>
  <si>
    <t>1495202</t>
  </si>
  <si>
    <t>89001:012:0181</t>
  </si>
  <si>
    <t>Laanepüü tee</t>
  </si>
  <si>
    <t>3561602</t>
  </si>
  <si>
    <t>89001:012:0182</t>
  </si>
  <si>
    <t>Põldvuti tee</t>
  </si>
  <si>
    <t>89001:003:3411</t>
  </si>
  <si>
    <t>Luhaääre tee 18</t>
  </si>
  <si>
    <t>1533702</t>
  </si>
  <si>
    <t>89010:002:0340</t>
  </si>
  <si>
    <t>Uuetoa tee 7</t>
  </si>
  <si>
    <t>1577902</t>
  </si>
  <si>
    <t>89001:022:0460</t>
  </si>
  <si>
    <t>Lumemarja tee 3</t>
  </si>
  <si>
    <t>1258102</t>
  </si>
  <si>
    <t>89001:022:0470</t>
  </si>
  <si>
    <t>Lumemarja tee 7</t>
  </si>
  <si>
    <t>1584102</t>
  </si>
  <si>
    <t>89001:003:3412</t>
  </si>
  <si>
    <t>Luhaääre tee 37</t>
  </si>
  <si>
    <t>89001:010:4580</t>
  </si>
  <si>
    <t>Merelaine tee 2</t>
  </si>
  <si>
    <t>89001:010:4660</t>
  </si>
  <si>
    <t>Kreiukseranna tee 2</t>
  </si>
  <si>
    <t>1460402</t>
  </si>
  <si>
    <t>89008:001:0110</t>
  </si>
  <si>
    <t>Nurmenuku tee 8</t>
  </si>
  <si>
    <t>1591402</t>
  </si>
  <si>
    <t>89008:001:0100</t>
  </si>
  <si>
    <t>Käokinga tee 6</t>
  </si>
  <si>
    <t>1665502</t>
  </si>
  <si>
    <t>89008:001:0090</t>
  </si>
  <si>
    <t>Aiaotsa tee 9</t>
  </si>
  <si>
    <t>1587102</t>
  </si>
  <si>
    <t>89001:010:4640</t>
  </si>
  <si>
    <t>Liilia tee 10</t>
  </si>
  <si>
    <t>1403402</t>
  </si>
  <si>
    <t>89001:010:4630</t>
  </si>
  <si>
    <t>Aiandi tee 9</t>
  </si>
  <si>
    <t>1256102</t>
  </si>
  <si>
    <t>89002:008:0050</t>
  </si>
  <si>
    <t>Kasteheina tee 14</t>
  </si>
  <si>
    <t>1496002</t>
  </si>
  <si>
    <t>89001:010:4620</t>
  </si>
  <si>
    <t>Ellerheina tee 29</t>
  </si>
  <si>
    <t>1681402</t>
  </si>
  <si>
    <t>89001:003:3560</t>
  </si>
  <si>
    <t>Sinilille tee 7</t>
  </si>
  <si>
    <t>1510302</t>
  </si>
  <si>
    <t>89001:003:3550</t>
  </si>
  <si>
    <t>Tamme tee 5a</t>
  </si>
  <si>
    <t>3841502</t>
  </si>
  <si>
    <t>89001:003:3540</t>
  </si>
  <si>
    <t>Tamme tee 3</t>
  </si>
  <si>
    <t>1384802</t>
  </si>
  <si>
    <t>89001:003:3530</t>
  </si>
  <si>
    <t>Metsa tee 3</t>
  </si>
  <si>
    <t>1465402</t>
  </si>
  <si>
    <t>89001:022:0500</t>
  </si>
  <si>
    <t>Lumemarja tee 12</t>
  </si>
  <si>
    <t>1505902</t>
  </si>
  <si>
    <t>89001:022:0510</t>
  </si>
  <si>
    <t>Lumemarja tee 13</t>
  </si>
  <si>
    <t>962302</t>
  </si>
  <si>
    <t>89001:022:0520</t>
  </si>
  <si>
    <t>Lumemarja tee 15</t>
  </si>
  <si>
    <t>1474902</t>
  </si>
  <si>
    <t>89001:022:0530</t>
  </si>
  <si>
    <t>Lumemarja tee 19</t>
  </si>
  <si>
    <t>1334302</t>
  </si>
  <si>
    <t>89006:001:0480</t>
  </si>
  <si>
    <t>Silva kesktee 11</t>
  </si>
  <si>
    <t>1556202</t>
  </si>
  <si>
    <t>89006:001:0470</t>
  </si>
  <si>
    <t>Silva kesktee 9</t>
  </si>
  <si>
    <t>1521402</t>
  </si>
  <si>
    <t>89006:001:0460</t>
  </si>
  <si>
    <t>Silva kesktee 7</t>
  </si>
  <si>
    <t>1505502</t>
  </si>
  <si>
    <t>89006:001:0450</t>
  </si>
  <si>
    <t>Silva kesktee 5</t>
  </si>
  <si>
    <t>1482002</t>
  </si>
  <si>
    <t>89006:001:0440</t>
  </si>
  <si>
    <t>Silva kesktee 3</t>
  </si>
  <si>
    <t>2167002</t>
  </si>
  <si>
    <t>89006:001:0430</t>
  </si>
  <si>
    <t>Silva kesktee 1</t>
  </si>
  <si>
    <t>1466102</t>
  </si>
  <si>
    <t>89006:001:0690</t>
  </si>
  <si>
    <t>Silva põik 18</t>
  </si>
  <si>
    <t>1592002</t>
  </si>
  <si>
    <t>89001:003:3520</t>
  </si>
  <si>
    <t>Paakspuu tee 8</t>
  </si>
  <si>
    <t>1408802</t>
  </si>
  <si>
    <t>89001:003:3480</t>
  </si>
  <si>
    <t>Rohuneeme tee 50</t>
  </si>
  <si>
    <t>1360302</t>
  </si>
  <si>
    <t>89001:003:3490</t>
  </si>
  <si>
    <t>Rohuneeme tee 52</t>
  </si>
  <si>
    <t>1321802</t>
  </si>
  <si>
    <t>89006:001:0680</t>
  </si>
  <si>
    <t>Silva põik 16</t>
  </si>
  <si>
    <t>1724802</t>
  </si>
  <si>
    <t>89006:001:0670</t>
  </si>
  <si>
    <t>Silva põik 14</t>
  </si>
  <si>
    <t>1564602</t>
  </si>
  <si>
    <t>89006:001:0660</t>
  </si>
  <si>
    <t>Silva põik 12</t>
  </si>
  <si>
    <t>1473702</t>
  </si>
  <si>
    <t>89006:001:0650</t>
  </si>
  <si>
    <t>Silva põik 10</t>
  </si>
  <si>
    <t>1869302</t>
  </si>
  <si>
    <t>89006:001:0640</t>
  </si>
  <si>
    <t>Silva põik 8</t>
  </si>
  <si>
    <t>1587802</t>
  </si>
  <si>
    <t>89006:001:0630</t>
  </si>
  <si>
    <t>Silva põik 6</t>
  </si>
  <si>
    <t>1431202</t>
  </si>
  <si>
    <t>89006:001:0620</t>
  </si>
  <si>
    <t>Silva põik 4</t>
  </si>
  <si>
    <t>1733502</t>
  </si>
  <si>
    <t>89006:001:0610</t>
  </si>
  <si>
    <t>Silva põik 2</t>
  </si>
  <si>
    <t>1564402</t>
  </si>
  <si>
    <t>89006:001:0600</t>
  </si>
  <si>
    <t>Silva põik 11</t>
  </si>
  <si>
    <t>4024702</t>
  </si>
  <si>
    <t>89006:001:0590</t>
  </si>
  <si>
    <t>Silva põik 9</t>
  </si>
  <si>
    <t>1532602</t>
  </si>
  <si>
    <t>89006:001:0580</t>
  </si>
  <si>
    <t>Silva põik 7</t>
  </si>
  <si>
    <t>1757602</t>
  </si>
  <si>
    <t>89006:001:0570</t>
  </si>
  <si>
    <t>Silva põik 5</t>
  </si>
  <si>
    <t>1442302</t>
  </si>
  <si>
    <t>89001:003:3340</t>
  </si>
  <si>
    <t>Sinilille tee 1</t>
  </si>
  <si>
    <t>972702</t>
  </si>
  <si>
    <t>89001:022:0640</t>
  </si>
  <si>
    <t>Melba tee 15</t>
  </si>
  <si>
    <t>1312002</t>
  </si>
  <si>
    <t>89002:002:1120</t>
  </si>
  <si>
    <t>Rannavälja tee 24</t>
  </si>
  <si>
    <t>1505402</t>
  </si>
  <si>
    <t>89002:002:1110</t>
  </si>
  <si>
    <t>Rannavälja tee 14</t>
  </si>
  <si>
    <t>1465502</t>
  </si>
  <si>
    <t>89002:002:1100</t>
  </si>
  <si>
    <t>Rannavälja tee 8</t>
  </si>
  <si>
    <t>1415802</t>
  </si>
  <si>
    <t>89002:002:1090</t>
  </si>
  <si>
    <t>Rannavälja tee 5</t>
  </si>
  <si>
    <t>1454902</t>
  </si>
  <si>
    <t>89006:001:0700</t>
  </si>
  <si>
    <t>Silva tee 56</t>
  </si>
  <si>
    <t>1420202</t>
  </si>
  <si>
    <t>89006:001:0710</t>
  </si>
  <si>
    <t>Silva tee 60</t>
  </si>
  <si>
    <t>1516702</t>
  </si>
  <si>
    <t>89006:001:0720</t>
  </si>
  <si>
    <t>Silva tee 62</t>
  </si>
  <si>
    <t>1322102</t>
  </si>
  <si>
    <t>89001:003:3460</t>
  </si>
  <si>
    <t>Rohuneeme tee 150</t>
  </si>
  <si>
    <t>940902</t>
  </si>
  <si>
    <t>89010:002:0630</t>
  </si>
  <si>
    <t>Uuetoa tee 18</t>
  </si>
  <si>
    <t>1659702</t>
  </si>
  <si>
    <t>89001:010:4040</t>
  </si>
  <si>
    <t>Hundi tee 24a</t>
  </si>
  <si>
    <t>743002</t>
  </si>
  <si>
    <t>89001:010:4050</t>
  </si>
  <si>
    <t>Heldri tee 2</t>
  </si>
  <si>
    <t>743102</t>
  </si>
  <si>
    <t>89001:010:4060</t>
  </si>
  <si>
    <t>Heldri tee 3</t>
  </si>
  <si>
    <t>743202</t>
  </si>
  <si>
    <t>89002:002:0860</t>
  </si>
  <si>
    <t>Rannakalda tee 1</t>
  </si>
  <si>
    <t>1267302</t>
  </si>
  <si>
    <t>89002:002:0850</t>
  </si>
  <si>
    <t>Rannametsa tee 7</t>
  </si>
  <si>
    <t>1318002</t>
  </si>
  <si>
    <t>89006:001:0560</t>
  </si>
  <si>
    <t>Silva põik 3</t>
  </si>
  <si>
    <t>1508102</t>
  </si>
  <si>
    <t>89006:001:0270</t>
  </si>
  <si>
    <t>Silva tee 58</t>
  </si>
  <si>
    <t>2240002</t>
  </si>
  <si>
    <t>89006:001:0260</t>
  </si>
  <si>
    <t>Silva tee 54</t>
  </si>
  <si>
    <t>1924002</t>
  </si>
  <si>
    <t>89001:003:3350</t>
  </si>
  <si>
    <t>Sinilille tee 3</t>
  </si>
  <si>
    <t>918802</t>
  </si>
  <si>
    <t>89002:008:0030</t>
  </si>
  <si>
    <t>Kasteheina tee 10</t>
  </si>
  <si>
    <t>1435602</t>
  </si>
  <si>
    <t>89002:002:0880</t>
  </si>
  <si>
    <t>Rannaniidu tee 3</t>
  </si>
  <si>
    <t>935702</t>
  </si>
  <si>
    <t>89002:002:1080</t>
  </si>
  <si>
    <t>Rannaveere tee 1</t>
  </si>
  <si>
    <t>1401702</t>
  </si>
  <si>
    <t>89002:002:1070</t>
  </si>
  <si>
    <t>Rannavalli tee 15</t>
  </si>
  <si>
    <t>1672502</t>
  </si>
  <si>
    <t>89002:002:1060</t>
  </si>
  <si>
    <t>Rannapiiri tee 10</t>
  </si>
  <si>
    <t>1337102</t>
  </si>
  <si>
    <t>89002:002:1050</t>
  </si>
  <si>
    <t>Rannaotsa tee 6</t>
  </si>
  <si>
    <t>1635902</t>
  </si>
  <si>
    <t>89002:002:1040</t>
  </si>
  <si>
    <t>Rannaotsa tee 4</t>
  </si>
  <si>
    <t>1714602</t>
  </si>
  <si>
    <t>89002:002:1030</t>
  </si>
  <si>
    <t>Rannaniidu tee 10</t>
  </si>
  <si>
    <t>1446202</t>
  </si>
  <si>
    <t>89002:002:1020</t>
  </si>
  <si>
    <t>Rannaniidu tee 1</t>
  </si>
  <si>
    <t>1660202</t>
  </si>
  <si>
    <t>89002:002:1010</t>
  </si>
  <si>
    <t>Rannakalda tee 14</t>
  </si>
  <si>
    <t>1870102</t>
  </si>
  <si>
    <t>89002:002:1000</t>
  </si>
  <si>
    <t>Rannakalda tee 7</t>
  </si>
  <si>
    <t>1336902</t>
  </si>
  <si>
    <t>89001:010:4070</t>
  </si>
  <si>
    <t>Heldri tee 4</t>
  </si>
  <si>
    <t>743302</t>
  </si>
  <si>
    <t>89001:010:4080</t>
  </si>
  <si>
    <t>Heldri tee 5</t>
  </si>
  <si>
    <t>743402</t>
  </si>
  <si>
    <t>89001:010:4090</t>
  </si>
  <si>
    <t>Heldri tee 6</t>
  </si>
  <si>
    <t>743502</t>
  </si>
  <si>
    <t>89001:010:4100</t>
  </si>
  <si>
    <t>Heldri tee 7</t>
  </si>
  <si>
    <t>743602</t>
  </si>
  <si>
    <t>89001:010:4110</t>
  </si>
  <si>
    <t>Heldri tee 8</t>
  </si>
  <si>
    <t>743702</t>
  </si>
  <si>
    <t>89001:010:4120</t>
  </si>
  <si>
    <t>Heldri tee 9</t>
  </si>
  <si>
    <t>743802</t>
  </si>
  <si>
    <t>89001:010:4130</t>
  </si>
  <si>
    <t>Heldri tee 10</t>
  </si>
  <si>
    <t>743902</t>
  </si>
  <si>
    <t>89001:010:4140</t>
  </si>
  <si>
    <t>Heldri tee 11</t>
  </si>
  <si>
    <t>744002</t>
  </si>
  <si>
    <t>89001:010:4150</t>
  </si>
  <si>
    <t>Heldri tee 12</t>
  </si>
  <si>
    <t>89001:010:4160</t>
  </si>
  <si>
    <t>Heldri tee 13</t>
  </si>
  <si>
    <t>744202</t>
  </si>
  <si>
    <t>89001:010:4170</t>
  </si>
  <si>
    <t>Heldri tee 14</t>
  </si>
  <si>
    <t>89002:002:0840</t>
  </si>
  <si>
    <t>Rannametsa tee 2</t>
  </si>
  <si>
    <t>999802</t>
  </si>
  <si>
    <t>89002:002:0990</t>
  </si>
  <si>
    <t>Rannaotsa tee 9</t>
  </si>
  <si>
    <t>1509302</t>
  </si>
  <si>
    <t>89002:002:0970</t>
  </si>
  <si>
    <t>Rannakalda tee 2</t>
  </si>
  <si>
    <t>2405202</t>
  </si>
  <si>
    <t>89006:001:0250</t>
  </si>
  <si>
    <t>Silva tee 52</t>
  </si>
  <si>
    <t>1662102</t>
  </si>
  <si>
    <t>89006:001:0240</t>
  </si>
  <si>
    <t>Silva tee 50</t>
  </si>
  <si>
    <t>2404902</t>
  </si>
  <si>
    <t>89006:001:0230</t>
  </si>
  <si>
    <t>Silva tee 48</t>
  </si>
  <si>
    <t>1396102</t>
  </si>
  <si>
    <t>89006:001:0210</t>
  </si>
  <si>
    <t>Silva tee 44</t>
  </si>
  <si>
    <t>5582402</t>
  </si>
  <si>
    <t>89006:001:0200</t>
  </si>
  <si>
    <t>Silva tee 42</t>
  </si>
  <si>
    <t>9056602</t>
  </si>
  <si>
    <t>89002:002:0890</t>
  </si>
  <si>
    <t>Rannaniidu tee 12</t>
  </si>
  <si>
    <t>1587302</t>
  </si>
  <si>
    <t>89011:001:0090</t>
  </si>
  <si>
    <t>Aasa tee 7</t>
  </si>
  <si>
    <t>864402</t>
  </si>
  <si>
    <t>89001:003:3360</t>
  </si>
  <si>
    <t>Aasa tee 5b</t>
  </si>
  <si>
    <t>864202</t>
  </si>
  <si>
    <t>89002:002:0910</t>
  </si>
  <si>
    <t>Rannavälja tee 6</t>
  </si>
  <si>
    <t>11916402</t>
  </si>
  <si>
    <t>89001:010:4180</t>
  </si>
  <si>
    <t>Heldri tee 15</t>
  </si>
  <si>
    <t>744402</t>
  </si>
  <si>
    <t>89001:010:4190</t>
  </si>
  <si>
    <t>Heldri tee 16</t>
  </si>
  <si>
    <t>744502</t>
  </si>
  <si>
    <t>89001:010:4200</t>
  </si>
  <si>
    <t>Heldri tee 17</t>
  </si>
  <si>
    <t>744602</t>
  </si>
  <si>
    <t>89001:010:4210</t>
  </si>
  <si>
    <t>Heldri tee 18</t>
  </si>
  <si>
    <t>744702</t>
  </si>
  <si>
    <t>89001:010:4470</t>
  </si>
  <si>
    <t>Hundi tee 32</t>
  </si>
  <si>
    <t>747302</t>
  </si>
  <si>
    <t>89001:010:4460</t>
  </si>
  <si>
    <t>Hundi tee 30</t>
  </si>
  <si>
    <t>747202</t>
  </si>
  <si>
    <t>89001:010:4450</t>
  </si>
  <si>
    <t>Hundi tee 28</t>
  </si>
  <si>
    <t>747102</t>
  </si>
  <si>
    <t>89002:002:0960</t>
  </si>
  <si>
    <t>Rannaniidu tee 9</t>
  </si>
  <si>
    <t>1392502</t>
  </si>
  <si>
    <t>89002:002:0950</t>
  </si>
  <si>
    <t>Rannapiiri tee 6</t>
  </si>
  <si>
    <t>1403702</t>
  </si>
  <si>
    <t>89002:002:0940</t>
  </si>
  <si>
    <t>Rannametsa tee 3</t>
  </si>
  <si>
    <t>2177402</t>
  </si>
  <si>
    <t>89001:022:0560</t>
  </si>
  <si>
    <t>Hõbepaju tee 4</t>
  </si>
  <si>
    <t>972802</t>
  </si>
  <si>
    <t>89001:003:3430</t>
  </si>
  <si>
    <t>Tammneeme tee 13</t>
  </si>
  <si>
    <t>1594802</t>
  </si>
  <si>
    <t>89001:017:0160</t>
  </si>
  <si>
    <t>Loosivälja tee 18</t>
  </si>
  <si>
    <t>1407902</t>
  </si>
  <si>
    <t>89001:010:4440</t>
  </si>
  <si>
    <t>Hundi tee 26</t>
  </si>
  <si>
    <t>747002</t>
  </si>
  <si>
    <t>89001:010:4430</t>
  </si>
  <si>
    <t>Hundi tee 24</t>
  </si>
  <si>
    <t>746902</t>
  </si>
  <si>
    <t>89001:010:4420</t>
  </si>
  <si>
    <t>Hundi tee 22</t>
  </si>
  <si>
    <t>746802</t>
  </si>
  <si>
    <t>89001:010:4410</t>
  </si>
  <si>
    <t>Heldri põik 7</t>
  </si>
  <si>
    <t>746702</t>
  </si>
  <si>
    <t>89001:010:4400</t>
  </si>
  <si>
    <t>Heldri põik 6</t>
  </si>
  <si>
    <t>746602</t>
  </si>
  <si>
    <t>89001:010:4390</t>
  </si>
  <si>
    <t>Heldri põik 5</t>
  </si>
  <si>
    <t>746502</t>
  </si>
  <si>
    <t>89004:001:0020</t>
  </si>
  <si>
    <t>Luhaääre tee 16</t>
  </si>
  <si>
    <t>1523502</t>
  </si>
  <si>
    <t>89001:003:3440</t>
  </si>
  <si>
    <t>Tädu tee 7</t>
  </si>
  <si>
    <t>2072502</t>
  </si>
  <si>
    <t>89002:008:0040</t>
  </si>
  <si>
    <t>Kasteheina tee 6</t>
  </si>
  <si>
    <t>1815302</t>
  </si>
  <si>
    <t>89001:010:5050</t>
  </si>
  <si>
    <t>Nurme tee 6</t>
  </si>
  <si>
    <t>89005:003:0210</t>
  </si>
  <si>
    <t>Linda põik 9</t>
  </si>
  <si>
    <t>1725002</t>
  </si>
  <si>
    <t>89005:003:0200</t>
  </si>
  <si>
    <t>Linda põik 7</t>
  </si>
  <si>
    <t>1725702</t>
  </si>
  <si>
    <t>89005:003:0050</t>
  </si>
  <si>
    <t>Linda tee 5</t>
  </si>
  <si>
    <t>1603502</t>
  </si>
  <si>
    <t>89005:003:0040</t>
  </si>
  <si>
    <t>Linda tee 4</t>
  </si>
  <si>
    <t>1629602</t>
  </si>
  <si>
    <t>89005:003:0030</t>
  </si>
  <si>
    <t>Linda tee 3</t>
  </si>
  <si>
    <t>14421202</t>
  </si>
  <si>
    <t>89005:003:0020</t>
  </si>
  <si>
    <t>Linda tee 2</t>
  </si>
  <si>
    <t>1558602</t>
  </si>
  <si>
    <t>89005:003:0010</t>
  </si>
  <si>
    <t>Linda tee 1</t>
  </si>
  <si>
    <t>1603202</t>
  </si>
  <si>
    <t>89007:003:0150</t>
  </si>
  <si>
    <t>Kaevuaia tee 12</t>
  </si>
  <si>
    <t>1825002</t>
  </si>
  <si>
    <t>89007:003:0140</t>
  </si>
  <si>
    <t>Kooliaia tee 5</t>
  </si>
  <si>
    <t>1831402</t>
  </si>
  <si>
    <t>89007:003:0130</t>
  </si>
  <si>
    <t>Kooliaia tee 3</t>
  </si>
  <si>
    <t>1818702</t>
  </si>
  <si>
    <t>89007:003:0120</t>
  </si>
  <si>
    <t>Kooliaia tee 1</t>
  </si>
  <si>
    <t>1914902</t>
  </si>
  <si>
    <t>89007:003:0100</t>
  </si>
  <si>
    <t>Kirikaia tee 20</t>
  </si>
  <si>
    <t>2199002</t>
  </si>
  <si>
    <t>89007:003:0090</t>
  </si>
  <si>
    <t>Kirikaia tee 18</t>
  </si>
  <si>
    <t>1854902</t>
  </si>
  <si>
    <t>89007:003:0080</t>
  </si>
  <si>
    <t>Kirikaia tee 16</t>
  </si>
  <si>
    <t>2108902</t>
  </si>
  <si>
    <t>89007:003:0070</t>
  </si>
  <si>
    <t>Kirikaia tee 14</t>
  </si>
  <si>
    <t>2098802</t>
  </si>
  <si>
    <t>89007:003:0060</t>
  </si>
  <si>
    <t>Kirikaia tee 12</t>
  </si>
  <si>
    <t>2124802</t>
  </si>
  <si>
    <t>89007:003:0050</t>
  </si>
  <si>
    <t>Kirikaia tee 10</t>
  </si>
  <si>
    <t>1957102</t>
  </si>
  <si>
    <t>89007:003:0040</t>
  </si>
  <si>
    <t>Kirikaia tee 8</t>
  </si>
  <si>
    <t>3008502</t>
  </si>
  <si>
    <t>89001:010:5000</t>
  </si>
  <si>
    <t>Aiandi tee 26</t>
  </si>
  <si>
    <t>1610802</t>
  </si>
  <si>
    <t>89001:022:0740</t>
  </si>
  <si>
    <t>Melba tee 17</t>
  </si>
  <si>
    <t>1492202</t>
  </si>
  <si>
    <t>89005:003:0190</t>
  </si>
  <si>
    <t>Linda põik 5</t>
  </si>
  <si>
    <t>1708702</t>
  </si>
  <si>
    <t>89005:003:0180</t>
  </si>
  <si>
    <t>Linda põik 3</t>
  </si>
  <si>
    <t>1860602</t>
  </si>
  <si>
    <t>89005:003:0170</t>
  </si>
  <si>
    <t>Linda põik 2</t>
  </si>
  <si>
    <t>1814802</t>
  </si>
  <si>
    <t>89005:003:0140</t>
  </si>
  <si>
    <t>Linda tee 17</t>
  </si>
  <si>
    <t>1706902</t>
  </si>
  <si>
    <t>89001:012:0190</t>
  </si>
  <si>
    <t>Laanepüü tee 2</t>
  </si>
  <si>
    <t>1427202</t>
  </si>
  <si>
    <t>89001:003:3470</t>
  </si>
  <si>
    <t>Pringi tee 4</t>
  </si>
  <si>
    <t>933302</t>
  </si>
  <si>
    <t>89006:001:0550</t>
  </si>
  <si>
    <t>Silva põik 1</t>
  </si>
  <si>
    <t>1560802</t>
  </si>
  <si>
    <t>89006:001:0540</t>
  </si>
  <si>
    <t>Silva kesktee 12</t>
  </si>
  <si>
    <t>1576002</t>
  </si>
  <si>
    <t>89007:003:0030</t>
  </si>
  <si>
    <t>Kirikaia tee 6</t>
  </si>
  <si>
    <t>2021002</t>
  </si>
  <si>
    <t>89008:001:0420</t>
  </si>
  <si>
    <t>Käokinga tee 11</t>
  </si>
  <si>
    <t>3051702</t>
  </si>
  <si>
    <t>89008:001:0320</t>
  </si>
  <si>
    <t>Kurekella tee 17</t>
  </si>
  <si>
    <t>2478902</t>
  </si>
  <si>
    <t>89008:001:0410</t>
  </si>
  <si>
    <t>Käokinga tee 8</t>
  </si>
  <si>
    <t>1908102</t>
  </si>
  <si>
    <t>89008:001:0310</t>
  </si>
  <si>
    <t>Kurekella tee 15</t>
  </si>
  <si>
    <t>11230602</t>
  </si>
  <si>
    <t>89008:001:0300</t>
  </si>
  <si>
    <t>Kurekella tee 13</t>
  </si>
  <si>
    <t>1862102</t>
  </si>
  <si>
    <t>89008:001:0400</t>
  </si>
  <si>
    <t>Käokinga tee 7</t>
  </si>
  <si>
    <t>1794702</t>
  </si>
  <si>
    <t>89008:001:0290</t>
  </si>
  <si>
    <t>Kurekella tee 12</t>
  </si>
  <si>
    <t>1708602</t>
  </si>
  <si>
    <t>89008:001:0390</t>
  </si>
  <si>
    <t>Käokinga tee 4</t>
  </si>
  <si>
    <t>2884402</t>
  </si>
  <si>
    <t>89008:001:0280</t>
  </si>
  <si>
    <t>Kurekella tee 11</t>
  </si>
  <si>
    <t>1852602</t>
  </si>
  <si>
    <t>89001:010:5060</t>
  </si>
  <si>
    <t>Aiandi tee 19/1</t>
  </si>
  <si>
    <t>2002202</t>
  </si>
  <si>
    <t>89005:003:0130</t>
  </si>
  <si>
    <t>Linda tee 15</t>
  </si>
  <si>
    <t>1564302</t>
  </si>
  <si>
    <t>89005:003:0120</t>
  </si>
  <si>
    <t>Linda tee 13</t>
  </si>
  <si>
    <t>1658802</t>
  </si>
  <si>
    <t>89001:003:3570</t>
  </si>
  <si>
    <t>Ääre</t>
  </si>
  <si>
    <t>872902</t>
  </si>
  <si>
    <t>89006:001:0510</t>
  </si>
  <si>
    <t>Silva kesktee 6</t>
  </si>
  <si>
    <t>1494202</t>
  </si>
  <si>
    <t>89008:001:0230</t>
  </si>
  <si>
    <t>Nurmenuku tee 24</t>
  </si>
  <si>
    <t>1817802</t>
  </si>
  <si>
    <t>89008:001:0270</t>
  </si>
  <si>
    <t>Kurekella tee 8</t>
  </si>
  <si>
    <t>1824302</t>
  </si>
  <si>
    <t>89007:003:0020</t>
  </si>
  <si>
    <t>Kirikaia tee 4</t>
  </si>
  <si>
    <t>2135202</t>
  </si>
  <si>
    <t>89005:003:0110</t>
  </si>
  <si>
    <t>Linda tee 11</t>
  </si>
  <si>
    <t>1523702</t>
  </si>
  <si>
    <t>89005:003:0100</t>
  </si>
  <si>
    <t>Linda tee 10</t>
  </si>
  <si>
    <t>1553502</t>
  </si>
  <si>
    <t>89005:003:0090</t>
  </si>
  <si>
    <t>Linda tee 9</t>
  </si>
  <si>
    <t>1555002</t>
  </si>
  <si>
    <t>89005:003:0080</t>
  </si>
  <si>
    <t>Linda tee 8</t>
  </si>
  <si>
    <t>2229802</t>
  </si>
  <si>
    <t>89005:003:0070</t>
  </si>
  <si>
    <t>Linda tee 7</t>
  </si>
  <si>
    <t>1483702</t>
  </si>
  <si>
    <t>89005:003:0060</t>
  </si>
  <si>
    <t>Linda tee 6</t>
  </si>
  <si>
    <t>1598502</t>
  </si>
  <si>
    <t>89005:003:0221</t>
  </si>
  <si>
    <t>Linda põik</t>
  </si>
  <si>
    <t>11051302</t>
  </si>
  <si>
    <t>89005:003:0222</t>
  </si>
  <si>
    <t>Linda tee</t>
  </si>
  <si>
    <t>89001:019:0010</t>
  </si>
  <si>
    <t>Kordoni põik 4</t>
  </si>
  <si>
    <t>7266802</t>
  </si>
  <si>
    <t>89001:019:0020</t>
  </si>
  <si>
    <t>Kordoni tee 15</t>
  </si>
  <si>
    <t>2524102</t>
  </si>
  <si>
    <t>89001:019:0030</t>
  </si>
  <si>
    <t>Kordoni tee 16</t>
  </si>
  <si>
    <t>1772202</t>
  </si>
  <si>
    <t>89001:019:0040</t>
  </si>
  <si>
    <t>Kordoni tee 19</t>
  </si>
  <si>
    <t>1849702</t>
  </si>
  <si>
    <t>89001:019:0050</t>
  </si>
  <si>
    <t>Kordoni põik 2a</t>
  </si>
  <si>
    <t>1675602</t>
  </si>
  <si>
    <t>89012:001:0330</t>
  </si>
  <si>
    <t>Koorma tn 7c</t>
  </si>
  <si>
    <t>2420302</t>
  </si>
  <si>
    <t>89009:004:0130</t>
  </si>
  <si>
    <t>Tarvase tee 1</t>
  </si>
  <si>
    <t>2584102</t>
  </si>
  <si>
    <t>89001:022:0650</t>
  </si>
  <si>
    <t>Pihlaka tee 19</t>
  </si>
  <si>
    <t>4105202</t>
  </si>
  <si>
    <t>89012:001:0310</t>
  </si>
  <si>
    <t>Koorma tn 5a</t>
  </si>
  <si>
    <t>2420102</t>
  </si>
  <si>
    <t>89009:004:0120</t>
  </si>
  <si>
    <t>Metsakasti tee 2</t>
  </si>
  <si>
    <t>1780202</t>
  </si>
  <si>
    <t>89009:004:0110</t>
  </si>
  <si>
    <t>Metsakasti tee 4</t>
  </si>
  <si>
    <t>1786102</t>
  </si>
  <si>
    <t>89009:004:0100</t>
  </si>
  <si>
    <t>Metsakasti tee 6</t>
  </si>
  <si>
    <t>1496302</t>
  </si>
  <si>
    <t>89009:004:0090</t>
  </si>
  <si>
    <t>Metsakasti tee 8</t>
  </si>
  <si>
    <t>2408502</t>
  </si>
  <si>
    <t>89009:004:0060</t>
  </si>
  <si>
    <t>Metsakasti põik 11</t>
  </si>
  <si>
    <t>1977502</t>
  </si>
  <si>
    <t>89009:004:0050</t>
  </si>
  <si>
    <t>Metsakasti põik 9</t>
  </si>
  <si>
    <t>1655602</t>
  </si>
  <si>
    <t>89009:004:0040</t>
  </si>
  <si>
    <t>Metsakasti põik 7</t>
  </si>
  <si>
    <t>2076302</t>
  </si>
  <si>
    <t>89009:004:0030</t>
  </si>
  <si>
    <t>Metsakasti põik 5</t>
  </si>
  <si>
    <t>2049602</t>
  </si>
  <si>
    <t>89009:004:0020</t>
  </si>
  <si>
    <t>Metsakasti põik 3</t>
  </si>
  <si>
    <t>1769202</t>
  </si>
  <si>
    <t>89009:004:0010</t>
  </si>
  <si>
    <t>Metsakasti põik 1</t>
  </si>
  <si>
    <t>1616902</t>
  </si>
  <si>
    <t>89001:010:4670</t>
  </si>
  <si>
    <t>Männi põik 2</t>
  </si>
  <si>
    <t>89009:001:0010</t>
  </si>
  <si>
    <t>Lootuse tee 1</t>
  </si>
  <si>
    <t>1569202</t>
  </si>
  <si>
    <t>89009:001:0020</t>
  </si>
  <si>
    <t>Lootuse tee 3</t>
  </si>
  <si>
    <t>1584002</t>
  </si>
  <si>
    <t>89009:001:0030</t>
  </si>
  <si>
    <t>Lootuse tee 5</t>
  </si>
  <si>
    <t>4224702</t>
  </si>
  <si>
    <t>89009:001:0040</t>
  </si>
  <si>
    <t>Lootuse tee 9</t>
  </si>
  <si>
    <t>1512202</t>
  </si>
  <si>
    <t>89009:001:0050</t>
  </si>
  <si>
    <t>Lootuse tee 11</t>
  </si>
  <si>
    <t>1639702</t>
  </si>
  <si>
    <t>89009:001:0060</t>
  </si>
  <si>
    <t>Lootuse tee 13</t>
  </si>
  <si>
    <t>1545002</t>
  </si>
  <si>
    <t>89009:001:0070</t>
  </si>
  <si>
    <t>Lootuse tee 15</t>
  </si>
  <si>
    <t>1709002</t>
  </si>
  <si>
    <t>89009:001:0080</t>
  </si>
  <si>
    <t>Pirni tee 17</t>
  </si>
  <si>
    <t>1715302</t>
  </si>
  <si>
    <t>89009:001:0090</t>
  </si>
  <si>
    <t>Pirni tee 19</t>
  </si>
  <si>
    <t>1511202</t>
  </si>
  <si>
    <t>89001:010:5030</t>
  </si>
  <si>
    <t>Käärti tee 33</t>
  </si>
  <si>
    <t>986902</t>
  </si>
  <si>
    <t>89001:019:0060</t>
  </si>
  <si>
    <t>Kordoni tee 21</t>
  </si>
  <si>
    <t>1980302</t>
  </si>
  <si>
    <t>89001:019:0070</t>
  </si>
  <si>
    <t>Kordoni tee 22</t>
  </si>
  <si>
    <t>1658902</t>
  </si>
  <si>
    <t>89001:019:0080</t>
  </si>
  <si>
    <t>Kordoni tee 23</t>
  </si>
  <si>
    <t>1827602</t>
  </si>
  <si>
    <t>89001:019:0090</t>
  </si>
  <si>
    <t>Kordoni tee 25</t>
  </si>
  <si>
    <t>1640502</t>
  </si>
  <si>
    <t>89001:003:3640</t>
  </si>
  <si>
    <t>Sanglepa tee 6</t>
  </si>
  <si>
    <t>1379202</t>
  </si>
  <si>
    <t>89001:003:3650</t>
  </si>
  <si>
    <t>Sanglepa tee 7</t>
  </si>
  <si>
    <t>1441302</t>
  </si>
  <si>
    <t>89001:003:3660</t>
  </si>
  <si>
    <t>Sanglepa tee 8</t>
  </si>
  <si>
    <t>1465602</t>
  </si>
  <si>
    <t>89001:003:3620</t>
  </si>
  <si>
    <t>Saare tee 1</t>
  </si>
  <si>
    <t>1427002</t>
  </si>
  <si>
    <t>89001:003:3610</t>
  </si>
  <si>
    <t>Tamme tee 6</t>
  </si>
  <si>
    <t>1560502</t>
  </si>
  <si>
    <t>89001:003:3600</t>
  </si>
  <si>
    <t>Sireli tee 9</t>
  </si>
  <si>
    <t>1274702</t>
  </si>
  <si>
    <t>89001:003:3590</t>
  </si>
  <si>
    <t>Sanglepa tee 9</t>
  </si>
  <si>
    <t>1465702</t>
  </si>
  <si>
    <t>89009:001:0110</t>
  </si>
  <si>
    <t>Pirni tee 22</t>
  </si>
  <si>
    <t>1727402</t>
  </si>
  <si>
    <t>89009:001:0120</t>
  </si>
  <si>
    <t>Pirni tee 23</t>
  </si>
  <si>
    <t>1633102</t>
  </si>
  <si>
    <t>89009:001:0130</t>
  </si>
  <si>
    <t>Pirni tee 24</t>
  </si>
  <si>
    <t>1583902</t>
  </si>
  <si>
    <t>89009:001:0140</t>
  </si>
  <si>
    <t>Pirni tee 25</t>
  </si>
  <si>
    <t>2455902</t>
  </si>
  <si>
    <t>89009:001:0150</t>
  </si>
  <si>
    <t>Pirni tee 26</t>
  </si>
  <si>
    <t>1614502</t>
  </si>
  <si>
    <t>89009:001:0160</t>
  </si>
  <si>
    <t>Pirni tee 27</t>
  </si>
  <si>
    <t>1806802</t>
  </si>
  <si>
    <t>89009:001:0170</t>
  </si>
  <si>
    <t>Pirni tee 28</t>
  </si>
  <si>
    <t>1618902</t>
  </si>
  <si>
    <t>89009:001:0180</t>
  </si>
  <si>
    <t>Pirni tee 29</t>
  </si>
  <si>
    <t>1647602</t>
  </si>
  <si>
    <t>89001:001:0060</t>
  </si>
  <si>
    <t>Paemurru</t>
  </si>
  <si>
    <t>934102</t>
  </si>
  <si>
    <t>89003:001:0110</t>
  </si>
  <si>
    <t>Lepalinnu tee 2</t>
  </si>
  <si>
    <t>1567702</t>
  </si>
  <si>
    <t>89003:001:0100</t>
  </si>
  <si>
    <t>Lepalinnu tee 4</t>
  </si>
  <si>
    <t>1460602</t>
  </si>
  <si>
    <t>89003:001:0090</t>
  </si>
  <si>
    <t>Lepalinnu tee 6</t>
  </si>
  <si>
    <t>1770502</t>
  </si>
  <si>
    <t>89003:001:0080</t>
  </si>
  <si>
    <t>Lepalinnu tee 21</t>
  </si>
  <si>
    <t>2878002</t>
  </si>
  <si>
    <t>89003:001:0070</t>
  </si>
  <si>
    <t>Lepalinnu tee 19</t>
  </si>
  <si>
    <t>1863002</t>
  </si>
  <si>
    <t>89003:002:0070</t>
  </si>
  <si>
    <t>Lepalinnu tee 7</t>
  </si>
  <si>
    <t>1707502</t>
  </si>
  <si>
    <t>89009:001:0210</t>
  </si>
  <si>
    <t>Pirni tee 32</t>
  </si>
  <si>
    <t>1668002</t>
  </si>
  <si>
    <t>89009:001:0220</t>
  </si>
  <si>
    <t>Pirni tee 34</t>
  </si>
  <si>
    <t>1608702</t>
  </si>
  <si>
    <t>89009:001:0230</t>
  </si>
  <si>
    <t>Pirni tee 38</t>
  </si>
  <si>
    <t>1922602</t>
  </si>
  <si>
    <t>89009:001:0240</t>
  </si>
  <si>
    <t>Pirni tee 40</t>
  </si>
  <si>
    <t>1824202</t>
  </si>
  <si>
    <t>89009:001:0250</t>
  </si>
  <si>
    <t>Pirni tee 42</t>
  </si>
  <si>
    <t>1628702</t>
  </si>
  <si>
    <t>89009:004:0080</t>
  </si>
  <si>
    <t>Metsakasti põik 4</t>
  </si>
  <si>
    <t>1752402</t>
  </si>
  <si>
    <t>89009:004:0140</t>
  </si>
  <si>
    <t>Tarvase tee 3</t>
  </si>
  <si>
    <t>1615002</t>
  </si>
  <si>
    <t>89001:001:0050</t>
  </si>
  <si>
    <t>Möldri</t>
  </si>
  <si>
    <t>933902</t>
  </si>
  <si>
    <t>89001:022:0540</t>
  </si>
  <si>
    <t>Lumemarja tee 21</t>
  </si>
  <si>
    <t>1594902</t>
  </si>
  <si>
    <t>89001:022:0550</t>
  </si>
  <si>
    <t>Lumemarja tee 23</t>
  </si>
  <si>
    <t>2294802</t>
  </si>
  <si>
    <t>89011:002:0230</t>
  </si>
  <si>
    <t>Vesiroosi tee 8</t>
  </si>
  <si>
    <t>1552302</t>
  </si>
  <si>
    <t>89001:010:4930</t>
  </si>
  <si>
    <t>Miiduranna tee 13</t>
  </si>
  <si>
    <t>1433002</t>
  </si>
  <si>
    <t>89001:010:4920</t>
  </si>
  <si>
    <t>Pärtlepõllu tee 3</t>
  </si>
  <si>
    <t>1483602</t>
  </si>
  <si>
    <t>89001:003:3720</t>
  </si>
  <si>
    <t>Rohuneeme tee 53</t>
  </si>
  <si>
    <t>1348802</t>
  </si>
  <si>
    <t>89009:004:0180</t>
  </si>
  <si>
    <t>Tarvase tee 8</t>
  </si>
  <si>
    <t>3216202</t>
  </si>
  <si>
    <t>89009:004:0190</t>
  </si>
  <si>
    <t>Tarvase tee 16</t>
  </si>
  <si>
    <t>1801402</t>
  </si>
  <si>
    <t>89001:003:3380</t>
  </si>
  <si>
    <t>Mihkli</t>
  </si>
  <si>
    <t>834302</t>
  </si>
  <si>
    <t>89003:001:0060</t>
  </si>
  <si>
    <t>Lepalinnu tee 17</t>
  </si>
  <si>
    <t>1458902</t>
  </si>
  <si>
    <t>89003:001:0050</t>
  </si>
  <si>
    <t>Lepalinnu tee 15</t>
  </si>
  <si>
    <t>1422202</t>
  </si>
  <si>
    <t>89003:001:0040</t>
  </si>
  <si>
    <t>Lepalinnu tee 13</t>
  </si>
  <si>
    <t>1512002</t>
  </si>
  <si>
    <t>89003:001:0030</t>
  </si>
  <si>
    <t>Lehelinnu tee 6</t>
  </si>
  <si>
    <t>1521302</t>
  </si>
  <si>
    <t>89003:001:0020</t>
  </si>
  <si>
    <t>Lehelinnu tee 4</t>
  </si>
  <si>
    <t>1460502</t>
  </si>
  <si>
    <t>89003:001:0010</t>
  </si>
  <si>
    <t>Lehelinnu tee 2</t>
  </si>
  <si>
    <t>1475702</t>
  </si>
  <si>
    <t>89001:003:3680</t>
  </si>
  <si>
    <t>Hallikivi tee 7</t>
  </si>
  <si>
    <t>1411002</t>
  </si>
  <si>
    <t>89001:003:3690</t>
  </si>
  <si>
    <t>Hallikivi tee 9</t>
  </si>
  <si>
    <t>1579502</t>
  </si>
  <si>
    <t>89003:002:0050</t>
  </si>
  <si>
    <t>Lepalinnu tee 5</t>
  </si>
  <si>
    <t>1425102</t>
  </si>
  <si>
    <t>89003:002:0060</t>
  </si>
  <si>
    <t>Lepalinnu tee 7a</t>
  </si>
  <si>
    <t>1325602</t>
  </si>
  <si>
    <t>89005:004:0100</t>
  </si>
  <si>
    <t>Krati tee 9</t>
  </si>
  <si>
    <t>1674502</t>
  </si>
  <si>
    <t>89005:004:0090</t>
  </si>
  <si>
    <t>Krati tee 5</t>
  </si>
  <si>
    <t>1628102</t>
  </si>
  <si>
    <t>89005:004:0080</t>
  </si>
  <si>
    <t>Krati tee 3</t>
  </si>
  <si>
    <t>3447002</t>
  </si>
  <si>
    <t>89005:004:0070</t>
  </si>
  <si>
    <t>Krati tee 1</t>
  </si>
  <si>
    <t>2759602</t>
  </si>
  <si>
    <t>89005:004:0060</t>
  </si>
  <si>
    <t>Suurekivi tee 19</t>
  </si>
  <si>
    <t>5429202</t>
  </si>
  <si>
    <t>89005:004:0050</t>
  </si>
  <si>
    <t>Suurekivi tee 21</t>
  </si>
  <si>
    <t>1579302</t>
  </si>
  <si>
    <t>89005:004:0040</t>
  </si>
  <si>
    <t>Suurekivi tee 23</t>
  </si>
  <si>
    <t>1616802</t>
  </si>
  <si>
    <t>89001:010:4910</t>
  </si>
  <si>
    <t>Vehema tee 24</t>
  </si>
  <si>
    <t>1794102</t>
  </si>
  <si>
    <t>89002:008:0070</t>
  </si>
  <si>
    <t>Kasteheina tee 2</t>
  </si>
  <si>
    <t>2171702</t>
  </si>
  <si>
    <t>89002:005:0060</t>
  </si>
  <si>
    <t>Kurvi tee 8</t>
  </si>
  <si>
    <t>1441602</t>
  </si>
  <si>
    <t>89001:003:3790</t>
  </si>
  <si>
    <t>Tädu tee 12</t>
  </si>
  <si>
    <t>1497502</t>
  </si>
  <si>
    <t>89001:003:3780</t>
  </si>
  <si>
    <t>Tädu tee 8</t>
  </si>
  <si>
    <t>1423302</t>
  </si>
  <si>
    <t>89001:003:3770</t>
  </si>
  <si>
    <t>Tädu tee 4</t>
  </si>
  <si>
    <t>1517902</t>
  </si>
  <si>
    <t>89001:003:3760</t>
  </si>
  <si>
    <t>Tädu tee 2</t>
  </si>
  <si>
    <t>1630202</t>
  </si>
  <si>
    <t>89001:003:3810</t>
  </si>
  <si>
    <t>Järve tee 3</t>
  </si>
  <si>
    <t>1559902</t>
  </si>
  <si>
    <t>89009:004:0200</t>
  </si>
  <si>
    <t>Tarvase tee 20</t>
  </si>
  <si>
    <t>1848702</t>
  </si>
  <si>
    <t>89009:004:0070</t>
  </si>
  <si>
    <t>Metsakasti põik 8</t>
  </si>
  <si>
    <t>1660102</t>
  </si>
  <si>
    <t>89011:002:0223</t>
  </si>
  <si>
    <t>14260802</t>
  </si>
  <si>
    <t>89001:003:3390</t>
  </si>
  <si>
    <t>Ees-Mihkli</t>
  </si>
  <si>
    <t>834402</t>
  </si>
  <si>
    <t>89001:003:3400</t>
  </si>
  <si>
    <t>Taga-Mihkli</t>
  </si>
  <si>
    <t>834502</t>
  </si>
  <si>
    <t>89001:022:0580</t>
  </si>
  <si>
    <t>Tellissaare tee 11</t>
  </si>
  <si>
    <t>942302</t>
  </si>
  <si>
    <t>89005:004:0030</t>
  </si>
  <si>
    <t>Suurekivi tee 25</t>
  </si>
  <si>
    <t>1748102</t>
  </si>
  <si>
    <t>89005:004:0020</t>
  </si>
  <si>
    <t>Suurekivi tee 27</t>
  </si>
  <si>
    <t>1580602</t>
  </si>
  <si>
    <t>89005:004:0010</t>
  </si>
  <si>
    <t>Suurekivi tee 29</t>
  </si>
  <si>
    <t>1558902</t>
  </si>
  <si>
    <t>89001:003:3820</t>
  </si>
  <si>
    <t>Makrilli tee 2</t>
  </si>
  <si>
    <t>1400602</t>
  </si>
  <si>
    <t>89001:003:3800</t>
  </si>
  <si>
    <t>Ampri tee 1</t>
  </si>
  <si>
    <t>5244102</t>
  </si>
  <si>
    <t>89001:010:4990</t>
  </si>
  <si>
    <t>Miiduranna tee 4</t>
  </si>
  <si>
    <t>1357202</t>
  </si>
  <si>
    <t>89002:005:0070</t>
  </si>
  <si>
    <t>Kurvi tee 6</t>
  </si>
  <si>
    <t>1574402</t>
  </si>
  <si>
    <t>89001:022:0570</t>
  </si>
  <si>
    <t>Melba tee 5</t>
  </si>
  <si>
    <t>1203802</t>
  </si>
  <si>
    <t>89001:010:4590</t>
  </si>
  <si>
    <t>Männi tee 12 // Salu tee 2</t>
  </si>
  <si>
    <t>1641702</t>
  </si>
  <si>
    <t>89002:005:0080</t>
  </si>
  <si>
    <t>Kurvi tee 10</t>
  </si>
  <si>
    <t>1551002</t>
  </si>
  <si>
    <t>89001:010:5070</t>
  </si>
  <si>
    <t>Rohuneeme tee 10</t>
  </si>
  <si>
    <t>1680402</t>
  </si>
  <si>
    <t>89001:009:0340</t>
  </si>
  <si>
    <t>Rohuneeme tee 28</t>
  </si>
  <si>
    <t>2493202</t>
  </si>
  <si>
    <t>89001:009:0330</t>
  </si>
  <si>
    <t>Toominga tee 5</t>
  </si>
  <si>
    <t>2798102</t>
  </si>
  <si>
    <t>89001:010:5440</t>
  </si>
  <si>
    <t>Rohuneeme tee 5a</t>
  </si>
  <si>
    <t>3051402</t>
  </si>
  <si>
    <t>89001:010:5430</t>
  </si>
  <si>
    <t>Rohuneeme tee 5</t>
  </si>
  <si>
    <t>2038602</t>
  </si>
  <si>
    <t>89001:010:5420</t>
  </si>
  <si>
    <t>Kaluri tee 19</t>
  </si>
  <si>
    <t>4062702</t>
  </si>
  <si>
    <t>89001:010:5140</t>
  </si>
  <si>
    <t>Halli tee 7</t>
  </si>
  <si>
    <t>1795402</t>
  </si>
  <si>
    <t>89001:010:5130</t>
  </si>
  <si>
    <t>Halli tee 5</t>
  </si>
  <si>
    <t>6367302</t>
  </si>
  <si>
    <t>89009:002:0190</t>
  </si>
  <si>
    <t>Mureli põik 12</t>
  </si>
  <si>
    <t>2366502</t>
  </si>
  <si>
    <t>89009:002:0180</t>
  </si>
  <si>
    <t>Mureli põik 10</t>
  </si>
  <si>
    <t>2390402</t>
  </si>
  <si>
    <t>89009:002:0170</t>
  </si>
  <si>
    <t>Mureli põik 8</t>
  </si>
  <si>
    <t>2107702</t>
  </si>
  <si>
    <t>89009:002:0160</t>
  </si>
  <si>
    <t>Mureli põik 6</t>
  </si>
  <si>
    <t>2456102</t>
  </si>
  <si>
    <t>89009:002:0150</t>
  </si>
  <si>
    <t>Mureli põik 4</t>
  </si>
  <si>
    <t>2357802</t>
  </si>
  <si>
    <t>89009:002:0140</t>
  </si>
  <si>
    <t>Mureli põik 2</t>
  </si>
  <si>
    <t>2213402</t>
  </si>
  <si>
    <t>89001:005:0070</t>
  </si>
  <si>
    <t>Tammekännu tee 15</t>
  </si>
  <si>
    <t>2259902</t>
  </si>
  <si>
    <t>89001:005:0080</t>
  </si>
  <si>
    <t>Tammekännu tee 17</t>
  </si>
  <si>
    <t>4376202</t>
  </si>
  <si>
    <t>89001:005:0090</t>
  </si>
  <si>
    <t>Tammekännu tee 19</t>
  </si>
  <si>
    <t>2291602</t>
  </si>
  <si>
    <t>89001:010:5150</t>
  </si>
  <si>
    <t>Pärnamäe tee 196</t>
  </si>
  <si>
    <t>6543302</t>
  </si>
  <si>
    <t>89008:001:0220</t>
  </si>
  <si>
    <t>Nurmenuku tee 22</t>
  </si>
  <si>
    <t>1770302</t>
  </si>
  <si>
    <t>89008:001:0260</t>
  </si>
  <si>
    <t>Kurekella tee 7</t>
  </si>
  <si>
    <t>1738402</t>
  </si>
  <si>
    <t>89008:001:0210</t>
  </si>
  <si>
    <t>Nurmenuku tee 18</t>
  </si>
  <si>
    <t>1785302</t>
  </si>
  <si>
    <t>89008:001:0200</t>
  </si>
  <si>
    <t>Nurmenuku tee 16</t>
  </si>
  <si>
    <t>1753902</t>
  </si>
  <si>
    <t>89008:001:0240</t>
  </si>
  <si>
    <t>Kurekella tee 4</t>
  </si>
  <si>
    <t>1674202</t>
  </si>
  <si>
    <t>89008:001:0190</t>
  </si>
  <si>
    <t>Nurmenuku tee 13</t>
  </si>
  <si>
    <t>1642302</t>
  </si>
  <si>
    <t>89008:001:0250</t>
  </si>
  <si>
    <t>Niinepuu tee 6</t>
  </si>
  <si>
    <t>1733002</t>
  </si>
  <si>
    <t>89008:001:0180</t>
  </si>
  <si>
    <t>Nurmenuku tee 12</t>
  </si>
  <si>
    <t>2158702</t>
  </si>
  <si>
    <t>89008:001:0170</t>
  </si>
  <si>
    <t>Nurmenuku tee 11</t>
  </si>
  <si>
    <t>1784802</t>
  </si>
  <si>
    <t>89008:001:0160</t>
  </si>
  <si>
    <t>Nurmenuku tee 10</t>
  </si>
  <si>
    <t>1747902</t>
  </si>
  <si>
    <t>89001:010:5160</t>
  </si>
  <si>
    <t>Anijärve tee 2</t>
  </si>
  <si>
    <t>1949202</t>
  </si>
  <si>
    <t>89009:002:0130</t>
  </si>
  <si>
    <t>Mäepealse tee 16</t>
  </si>
  <si>
    <t>3812802</t>
  </si>
  <si>
    <t>89009:002:0120</t>
  </si>
  <si>
    <t>Mureli põik 9</t>
  </si>
  <si>
    <t>2474002</t>
  </si>
  <si>
    <t>89009:002:0110</t>
  </si>
  <si>
    <t>Mureli põik 7</t>
  </si>
  <si>
    <t>2177102</t>
  </si>
  <si>
    <t>89009:002:0100</t>
  </si>
  <si>
    <t>Mureli põik 5</t>
  </si>
  <si>
    <t>1993402</t>
  </si>
  <si>
    <t>89009:002:0090</t>
  </si>
  <si>
    <t>Mureli põik 3</t>
  </si>
  <si>
    <t>2479002</t>
  </si>
  <si>
    <t>89009:002:0080</t>
  </si>
  <si>
    <t>Mureli põik 1</t>
  </si>
  <si>
    <t>2305302</t>
  </si>
  <si>
    <t>89009:002:0070</t>
  </si>
  <si>
    <t>Lootuse tee 14</t>
  </si>
  <si>
    <t>2238502</t>
  </si>
  <si>
    <t>89009:002:0060</t>
  </si>
  <si>
    <t>Lootuse tee 12</t>
  </si>
  <si>
    <t>2114402</t>
  </si>
  <si>
    <t>89009:002:0050</t>
  </si>
  <si>
    <t>Lootuse tee 10</t>
  </si>
  <si>
    <t>2131502</t>
  </si>
  <si>
    <t>89009:002:0040</t>
  </si>
  <si>
    <t>Lootuse tee 8</t>
  </si>
  <si>
    <t>2238102</t>
  </si>
  <si>
    <t>89001:005:0100</t>
  </si>
  <si>
    <t>Tammekännu tee 21</t>
  </si>
  <si>
    <t>1989802</t>
  </si>
  <si>
    <t>89001:005:0110</t>
  </si>
  <si>
    <t>Tammekännu tee 23</t>
  </si>
  <si>
    <t>2427402</t>
  </si>
  <si>
    <t>89001:005:0120</t>
  </si>
  <si>
    <t>Tammekännu tee 25</t>
  </si>
  <si>
    <t>2373802</t>
  </si>
  <si>
    <t>89001:005:0130</t>
  </si>
  <si>
    <t>Tammekännu tee 27</t>
  </si>
  <si>
    <t>2357202</t>
  </si>
  <si>
    <t>89001:005:0140</t>
  </si>
  <si>
    <t>Tammekännu tee 31</t>
  </si>
  <si>
    <t>1912702</t>
  </si>
  <si>
    <t>89001:005:0160</t>
  </si>
  <si>
    <t>Tammekännu tee 4</t>
  </si>
  <si>
    <t>2872202</t>
  </si>
  <si>
    <t>89001:005:0170</t>
  </si>
  <si>
    <t>Tammekännu tee 6</t>
  </si>
  <si>
    <t>2368002</t>
  </si>
  <si>
    <t>89001:010:5180</t>
  </si>
  <si>
    <t>Sahasoo</t>
  </si>
  <si>
    <t>1842802</t>
  </si>
  <si>
    <t>89008:001:0150</t>
  </si>
  <si>
    <t>Nurmenuku tee 2</t>
  </si>
  <si>
    <t>1670102</t>
  </si>
  <si>
    <t>89008:001:0140</t>
  </si>
  <si>
    <t>Nurmenuku tee 1</t>
  </si>
  <si>
    <t>5722002</t>
  </si>
  <si>
    <t>89009:002:0030</t>
  </si>
  <si>
    <t>Lootuse tee 6</t>
  </si>
  <si>
    <t>2183302</t>
  </si>
  <si>
    <t>89009:002:0020</t>
  </si>
  <si>
    <t>Lootuse tee 4</t>
  </si>
  <si>
    <t>2278802</t>
  </si>
  <si>
    <t>89009:002:0010</t>
  </si>
  <si>
    <t>Lootuse tee 2</t>
  </si>
  <si>
    <t>2233402</t>
  </si>
  <si>
    <t>89001:005:0180</t>
  </si>
  <si>
    <t>Tammekännu tee 8</t>
  </si>
  <si>
    <t>2515302</t>
  </si>
  <si>
    <t>89001:009:0300</t>
  </si>
  <si>
    <t>Rohuneeme tee 21</t>
  </si>
  <si>
    <t>4796902</t>
  </si>
  <si>
    <t>89001:016:0010</t>
  </si>
  <si>
    <t>Kurekannuse tee 1</t>
  </si>
  <si>
    <t>1785502</t>
  </si>
  <si>
    <t>89008:001:0440</t>
  </si>
  <si>
    <t>Ellerheina tee 8</t>
  </si>
  <si>
    <t>1753402</t>
  </si>
  <si>
    <t>89001:001:0100</t>
  </si>
  <si>
    <t>Männiku tee 33 // Isaku</t>
  </si>
  <si>
    <t>1535502</t>
  </si>
  <si>
    <t>89001:001:0090</t>
  </si>
  <si>
    <t>Hermi</t>
  </si>
  <si>
    <t>1535402</t>
  </si>
  <si>
    <t>89001:001:0080</t>
  </si>
  <si>
    <t>Vesteri</t>
  </si>
  <si>
    <t>1535602</t>
  </si>
  <si>
    <t>89008:001:0430</t>
  </si>
  <si>
    <t>Ellerheina tee 6</t>
  </si>
  <si>
    <t>1819102</t>
  </si>
  <si>
    <t>89005:006:0020</t>
  </si>
  <si>
    <t>Taru põik 4</t>
  </si>
  <si>
    <t>7435102</t>
  </si>
  <si>
    <t>89007:003:0610</t>
  </si>
  <si>
    <t>Vaheaia tee 2</t>
  </si>
  <si>
    <t>1752302</t>
  </si>
  <si>
    <t>89007:003:0490</t>
  </si>
  <si>
    <t>Vaheaia tee 13</t>
  </si>
  <si>
    <t>1694802</t>
  </si>
  <si>
    <t>89007:003:0350</t>
  </si>
  <si>
    <t>Keiu tee 7</t>
  </si>
  <si>
    <t>2329702</t>
  </si>
  <si>
    <t>89007:003:0340</t>
  </si>
  <si>
    <t>Keiu tee 9</t>
  </si>
  <si>
    <t>2512102</t>
  </si>
  <si>
    <t>89007:003:0330</t>
  </si>
  <si>
    <t>Keiu tee 11</t>
  </si>
  <si>
    <t>1864302</t>
  </si>
  <si>
    <t>89007:003:0300</t>
  </si>
  <si>
    <t>Keiu tee 17</t>
  </si>
  <si>
    <t>1909702</t>
  </si>
  <si>
    <t>89007:003:0290</t>
  </si>
  <si>
    <t>Keiu tee 19</t>
  </si>
  <si>
    <t>1836102</t>
  </si>
  <si>
    <t>89007:003:0280</t>
  </si>
  <si>
    <t>Keiu tee 21</t>
  </si>
  <si>
    <t>1966202</t>
  </si>
  <si>
    <t>89007:003:0270</t>
  </si>
  <si>
    <t>Keiu tee 31</t>
  </si>
  <si>
    <t>1854102</t>
  </si>
  <si>
    <t>89008:001:0130</t>
  </si>
  <si>
    <t>Kurekella tee 19</t>
  </si>
  <si>
    <t>1660602</t>
  </si>
  <si>
    <t>89001:016:0030</t>
  </si>
  <si>
    <t>Kurekannuse tee 5</t>
  </si>
  <si>
    <t>1787202</t>
  </si>
  <si>
    <t>89001:016:0020</t>
  </si>
  <si>
    <t>Kurekannuse tee 3</t>
  </si>
  <si>
    <t>2058202</t>
  </si>
  <si>
    <t>89001:016:0040</t>
  </si>
  <si>
    <t>Kurekannuse tee 7</t>
  </si>
  <si>
    <t>1914702</t>
  </si>
  <si>
    <t>89001:016:0060</t>
  </si>
  <si>
    <t>Kurekannuse tee 11</t>
  </si>
  <si>
    <t>2176402</t>
  </si>
  <si>
    <t>89001:016:0070</t>
  </si>
  <si>
    <t>Kurekannuse tee 13</t>
  </si>
  <si>
    <t>1806102</t>
  </si>
  <si>
    <t>89001:016:0080</t>
  </si>
  <si>
    <t>Lõosilma tee 1</t>
  </si>
  <si>
    <t>1709702</t>
  </si>
  <si>
    <t>89001:016:0090</t>
  </si>
  <si>
    <t>Lõosilma tee 2</t>
  </si>
  <si>
    <t>1647202</t>
  </si>
  <si>
    <t>89001:016:0100</t>
  </si>
  <si>
    <t>Lõosilma tee 3</t>
  </si>
  <si>
    <t>3060702</t>
  </si>
  <si>
    <t>89001:016:0110</t>
  </si>
  <si>
    <t>Lõosilma tee 4</t>
  </si>
  <si>
    <t>1641102</t>
  </si>
  <si>
    <t>89008:001:0350</t>
  </si>
  <si>
    <t>Aiaotsa tee 11</t>
  </si>
  <si>
    <t>4201802</t>
  </si>
  <si>
    <t>89008:001:0330</t>
  </si>
  <si>
    <t>Aiaotsa tee 1</t>
  </si>
  <si>
    <t>1701702</t>
  </si>
  <si>
    <t>89007:003:0260</t>
  </si>
  <si>
    <t>Keiu tee 33</t>
  </si>
  <si>
    <t>3966202</t>
  </si>
  <si>
    <t>89007:003:0240</t>
  </si>
  <si>
    <t>Keiu tee 37</t>
  </si>
  <si>
    <t>1939702</t>
  </si>
  <si>
    <t>89007:003:0200</t>
  </si>
  <si>
    <t>Kaevumäe tee 1</t>
  </si>
  <si>
    <t>3065402</t>
  </si>
  <si>
    <t>89007:003:0110</t>
  </si>
  <si>
    <t>Kaevuaia tee 6</t>
  </si>
  <si>
    <t>1927702</t>
  </si>
  <si>
    <t>89001:016:0120</t>
  </si>
  <si>
    <t>Lõosilma tee 5</t>
  </si>
  <si>
    <t>1603102</t>
  </si>
  <si>
    <t>89001:016:0130</t>
  </si>
  <si>
    <t>Lõosilma tee 6</t>
  </si>
  <si>
    <t>1676802</t>
  </si>
  <si>
    <t>89001:016:0150</t>
  </si>
  <si>
    <t>Koralli tee 25</t>
  </si>
  <si>
    <t>9477802</t>
  </si>
  <si>
    <t>89001:016:0140</t>
  </si>
  <si>
    <t>Kurekannuse tee 1a</t>
  </si>
  <si>
    <t>1806902</t>
  </si>
  <si>
    <t>89001:016:0270</t>
  </si>
  <si>
    <t>Muuga tee 73</t>
  </si>
  <si>
    <t>1730802</t>
  </si>
  <si>
    <t>89001:016:0260</t>
  </si>
  <si>
    <t>Muuga tee 75</t>
  </si>
  <si>
    <t>1655302</t>
  </si>
  <si>
    <t>89001:016:0250</t>
  </si>
  <si>
    <t>Muuga tee 77</t>
  </si>
  <si>
    <t>1656302</t>
  </si>
  <si>
    <t>89001:016:0240</t>
  </si>
  <si>
    <t>Koralli tee 33 // 38</t>
  </si>
  <si>
    <t>1636602</t>
  </si>
  <si>
    <t>89001:010:5200</t>
  </si>
  <si>
    <t>Liivamäe tee 9</t>
  </si>
  <si>
    <t>1873402</t>
  </si>
  <si>
    <t>89001:010:5190</t>
  </si>
  <si>
    <t>Liivamäe tee 2</t>
  </si>
  <si>
    <t>1838302</t>
  </si>
  <si>
    <t>89001:009:0320</t>
  </si>
  <si>
    <t>Toominga tee 10</t>
  </si>
  <si>
    <t>1804702</t>
  </si>
  <si>
    <t>89001:009:0310</t>
  </si>
  <si>
    <t>Toominga tee 10a</t>
  </si>
  <si>
    <t>1786302</t>
  </si>
  <si>
    <t>89001:016:0230</t>
  </si>
  <si>
    <t>Koralli tee 36</t>
  </si>
  <si>
    <t>2085802</t>
  </si>
  <si>
    <t>89001:016:0220</t>
  </si>
  <si>
    <t>Koralli tee 34</t>
  </si>
  <si>
    <t>1666102</t>
  </si>
  <si>
    <t>89001:016:0200</t>
  </si>
  <si>
    <t>Koralli tee 30</t>
  </si>
  <si>
    <t>1777302</t>
  </si>
  <si>
    <t>89001:016:0190</t>
  </si>
  <si>
    <t>Koralli tee 29</t>
  </si>
  <si>
    <t>1629002</t>
  </si>
  <si>
    <t>89001:016:0170</t>
  </si>
  <si>
    <t>Koralli tee 27</t>
  </si>
  <si>
    <t>2283602</t>
  </si>
  <si>
    <t>89001:016:0160</t>
  </si>
  <si>
    <t>Koralli tee 26</t>
  </si>
  <si>
    <t>1682902</t>
  </si>
  <si>
    <t>89009:004:0280</t>
  </si>
  <si>
    <t>Metsakasti põik 15</t>
  </si>
  <si>
    <t>1656702</t>
  </si>
  <si>
    <t>89001:003:3830</t>
  </si>
  <si>
    <t>Tammneeme tee 23</t>
  </si>
  <si>
    <t>943502</t>
  </si>
  <si>
    <t>89001:005:0420</t>
  </si>
  <si>
    <t>Kasekännu tee 1</t>
  </si>
  <si>
    <t>2762502</t>
  </si>
  <si>
    <t>89001:005:0430</t>
  </si>
  <si>
    <t>Kasekännu tee 3</t>
  </si>
  <si>
    <t>2055502</t>
  </si>
  <si>
    <t>89001:005:0540</t>
  </si>
  <si>
    <t>Kasekännu tee 9</t>
  </si>
  <si>
    <t>2407402</t>
  </si>
  <si>
    <t>89001:005:0550</t>
  </si>
  <si>
    <t>Kasekännu tee 11</t>
  </si>
  <si>
    <t>2280602</t>
  </si>
  <si>
    <t>89001:005:0580</t>
  </si>
  <si>
    <t>Kuusekännu tee 2a</t>
  </si>
  <si>
    <t>2227802</t>
  </si>
  <si>
    <t>89001:005:0640</t>
  </si>
  <si>
    <t>Kasekännu tee 25</t>
  </si>
  <si>
    <t>3054102</t>
  </si>
  <si>
    <t>89001:016:0281</t>
  </si>
  <si>
    <t>Lõosilma tee</t>
  </si>
  <si>
    <t>17273750</t>
  </si>
  <si>
    <t>89001:016:0282</t>
  </si>
  <si>
    <t>Koralli tee L3</t>
  </si>
  <si>
    <t>17266450</t>
  </si>
  <si>
    <t>89008:001:0500</t>
  </si>
  <si>
    <t>Nurmenuku tee 14</t>
  </si>
  <si>
    <t>1902202</t>
  </si>
  <si>
    <t>89001:003:4060</t>
  </si>
  <si>
    <t>Mere tee 5</t>
  </si>
  <si>
    <t>1763902</t>
  </si>
  <si>
    <t>89004:001:0090</t>
  </si>
  <si>
    <t>Kalevi tee 8</t>
  </si>
  <si>
    <t>2046602</t>
  </si>
  <si>
    <t>89009:004:0270</t>
  </si>
  <si>
    <t>Metsakasti tee 14</t>
  </si>
  <si>
    <t>89009:004:0260</t>
  </si>
  <si>
    <t>Metsakasti tee 12</t>
  </si>
  <si>
    <t>1781302</t>
  </si>
  <si>
    <t>89001:005:0650</t>
  </si>
  <si>
    <t>Kasekännu tee 27</t>
  </si>
  <si>
    <t>1982702</t>
  </si>
  <si>
    <t>89001:005:0660</t>
  </si>
  <si>
    <t>Kasekännu tee 29</t>
  </si>
  <si>
    <t>3025802</t>
  </si>
  <si>
    <t>89001:005:0670</t>
  </si>
  <si>
    <t>Kasekännu tee 16</t>
  </si>
  <si>
    <t>2738702</t>
  </si>
  <si>
    <t>89001:005:0680</t>
  </si>
  <si>
    <t>Kasekännu tee 18</t>
  </si>
  <si>
    <t>2385902</t>
  </si>
  <si>
    <t>89008:001:0360</t>
  </si>
  <si>
    <t>Hiirekõrva tee 1</t>
  </si>
  <si>
    <t>1892802</t>
  </si>
  <si>
    <t>89001:005:0690</t>
  </si>
  <si>
    <t>Kasekännu tee 20</t>
  </si>
  <si>
    <t>2198402</t>
  </si>
  <si>
    <t>89001:005:0700</t>
  </si>
  <si>
    <t>Kasekännu tee 24</t>
  </si>
  <si>
    <t>2276102</t>
  </si>
  <si>
    <t>89001:005:0710</t>
  </si>
  <si>
    <t>Kasekännu tee 26</t>
  </si>
  <si>
    <t>7439702</t>
  </si>
  <si>
    <t>89001:005:0720</t>
  </si>
  <si>
    <t>Kasekännu tee 28</t>
  </si>
  <si>
    <t>9640502</t>
  </si>
  <si>
    <t>89001:005:0730</t>
  </si>
  <si>
    <t>Kasekännu tee 30</t>
  </si>
  <si>
    <t>1963402</t>
  </si>
  <si>
    <t>89001:010:5340</t>
  </si>
  <si>
    <t>Rajamäe tee 3</t>
  </si>
  <si>
    <t>2344202</t>
  </si>
  <si>
    <t>89007:003:0770</t>
  </si>
  <si>
    <t>Karjaaia tee 8</t>
  </si>
  <si>
    <t>1773602</t>
  </si>
  <si>
    <t>89007:003:0760</t>
  </si>
  <si>
    <t>Karjaaia tee 10</t>
  </si>
  <si>
    <t>1764302</t>
  </si>
  <si>
    <t>89007:003:0750</t>
  </si>
  <si>
    <t>Karjaaia tee 9</t>
  </si>
  <si>
    <t>1863402</t>
  </si>
  <si>
    <t>89007:003:0740</t>
  </si>
  <si>
    <t>Karjaaia tee 7</t>
  </si>
  <si>
    <t>2475102</t>
  </si>
  <si>
    <t>89001:003:4010</t>
  </si>
  <si>
    <t>Reinu tee 6</t>
  </si>
  <si>
    <t>3045702</t>
  </si>
  <si>
    <t>89001:003:4000</t>
  </si>
  <si>
    <t>Kimsi tee 17</t>
  </si>
  <si>
    <t>1787802</t>
  </si>
  <si>
    <t>89001:005:0740</t>
  </si>
  <si>
    <t>Kasekännu tee 32</t>
  </si>
  <si>
    <t>1957202</t>
  </si>
  <si>
    <t>89005:001:0250</t>
  </si>
  <si>
    <t>Luua tee 9</t>
  </si>
  <si>
    <t>1845002</t>
  </si>
  <si>
    <t>89005:001:0240</t>
  </si>
  <si>
    <t>Luua tee 7</t>
  </si>
  <si>
    <t>1924102</t>
  </si>
  <si>
    <t>89005:001:0230</t>
  </si>
  <si>
    <t>Luua tee 5</t>
  </si>
  <si>
    <t>1892002</t>
  </si>
  <si>
    <t>89005:001:0220</t>
  </si>
  <si>
    <t>Luua tee 3</t>
  </si>
  <si>
    <t>1843002</t>
  </si>
  <si>
    <t>89005:001:0210</t>
  </si>
  <si>
    <t>Luua tee 1</t>
  </si>
  <si>
    <t>2753602</t>
  </si>
  <si>
    <t>89005:001:0200</t>
  </si>
  <si>
    <t>Kiviranna tee 9</t>
  </si>
  <si>
    <t>2053602</t>
  </si>
  <si>
    <t>89005:001:0190</t>
  </si>
  <si>
    <t>Kiviranna tee 8</t>
  </si>
  <si>
    <t>1841502</t>
  </si>
  <si>
    <t>89005:001:0180</t>
  </si>
  <si>
    <t>Kiviranna tee 7</t>
  </si>
  <si>
    <t>1854302</t>
  </si>
  <si>
    <t>89005:001:0170</t>
  </si>
  <si>
    <t>Kiviranna tee 5</t>
  </si>
  <si>
    <t>4566702</t>
  </si>
  <si>
    <t>89005:001:0160</t>
  </si>
  <si>
    <t>Kiviranna tee 3</t>
  </si>
  <si>
    <t>6023002</t>
  </si>
  <si>
    <t>89001:006:0090</t>
  </si>
  <si>
    <t>Tammetõru tee 10</t>
  </si>
  <si>
    <t>2617402</t>
  </si>
  <si>
    <t>89007:003:0730</t>
  </si>
  <si>
    <t>Karjaaia tee 5</t>
  </si>
  <si>
    <t>2456302</t>
  </si>
  <si>
    <t>89007:003:0710</t>
  </si>
  <si>
    <t>Kraaviaia tee 2</t>
  </si>
  <si>
    <t>1926602</t>
  </si>
  <si>
    <t>89007:003:0690</t>
  </si>
  <si>
    <t>Kraaviaia tee 6</t>
  </si>
  <si>
    <t>2295002</t>
  </si>
  <si>
    <t>89007:003:0680</t>
  </si>
  <si>
    <t>Kraaviaia tee 8</t>
  </si>
  <si>
    <t>2062502</t>
  </si>
  <si>
    <t>89007:003:0670</t>
  </si>
  <si>
    <t>Kraaviaia tee 10</t>
  </si>
  <si>
    <t>2353302</t>
  </si>
  <si>
    <t>89007:003:0660</t>
  </si>
  <si>
    <t>Kraaviaia tee 9</t>
  </si>
  <si>
    <t>2408702</t>
  </si>
  <si>
    <t>89007:003:0620</t>
  </si>
  <si>
    <t>Kraaviaia tee 1</t>
  </si>
  <si>
    <t>2369702</t>
  </si>
  <si>
    <t>89001:022:0860</t>
  </si>
  <si>
    <t>Remmelga tee 20</t>
  </si>
  <si>
    <t>2189702</t>
  </si>
  <si>
    <t>89001:022:0850</t>
  </si>
  <si>
    <t>Remmelga tee 3</t>
  </si>
  <si>
    <t>1765402</t>
  </si>
  <si>
    <t>89001:022:0840</t>
  </si>
  <si>
    <t>Lumemarja tee 5</t>
  </si>
  <si>
    <t>10380502</t>
  </si>
  <si>
    <t>89001:003:3990</t>
  </si>
  <si>
    <t>Põlluveere tee 2</t>
  </si>
  <si>
    <t>1589602</t>
  </si>
  <si>
    <t>89005:001:0150</t>
  </si>
  <si>
    <t>Kiviranna tee 2</t>
  </si>
  <si>
    <t>2019402</t>
  </si>
  <si>
    <t>89005:001:0130</t>
  </si>
  <si>
    <t>Tammenurme tee 14</t>
  </si>
  <si>
    <t>2220502</t>
  </si>
  <si>
    <t>89005:001:0120</t>
  </si>
  <si>
    <t>Tammenurme tee 13</t>
  </si>
  <si>
    <t>2467802</t>
  </si>
  <si>
    <t>89005:001:0110</t>
  </si>
  <si>
    <t>Tammenurme tee 12</t>
  </si>
  <si>
    <t>2265202</t>
  </si>
  <si>
    <t>89005:001:0100</t>
  </si>
  <si>
    <t>Tammenurme tee 11</t>
  </si>
  <si>
    <t>2069202</t>
  </si>
  <si>
    <t>89005:001:0090</t>
  </si>
  <si>
    <t>Tammenurme tee 10</t>
  </si>
  <si>
    <t>2177202</t>
  </si>
  <si>
    <t>89005:001:0080</t>
  </si>
  <si>
    <t>Tammenurme tee 9</t>
  </si>
  <si>
    <t>2055402</t>
  </si>
  <si>
    <t>89001:010:4860</t>
  </si>
  <si>
    <t>Teeääre tee 4</t>
  </si>
  <si>
    <t>985202</t>
  </si>
  <si>
    <t>89001:010:4850</t>
  </si>
  <si>
    <t>Teeääre tee 3</t>
  </si>
  <si>
    <t>984902</t>
  </si>
  <si>
    <t>89001:010:4840</t>
  </si>
  <si>
    <t>Teeääre tee 2</t>
  </si>
  <si>
    <t>984802</t>
  </si>
  <si>
    <t>89001:010:4830</t>
  </si>
  <si>
    <t>Teeääre tee 1</t>
  </si>
  <si>
    <t>984702</t>
  </si>
  <si>
    <t>89001:010:4820</t>
  </si>
  <si>
    <t>Hoburaua tee 21</t>
  </si>
  <si>
    <t>Sotsiaalmaa</t>
  </si>
  <si>
    <t>984602</t>
  </si>
  <si>
    <t>89001:010:4810</t>
  </si>
  <si>
    <t>Hoburaua tee 19</t>
  </si>
  <si>
    <t>984502</t>
  </si>
  <si>
    <t>89001:010:4800</t>
  </si>
  <si>
    <t>Hoburaua tee 17</t>
  </si>
  <si>
    <t>984402</t>
  </si>
  <si>
    <t>89001:010:4790</t>
  </si>
  <si>
    <t>Hoburaua tee 15</t>
  </si>
  <si>
    <t>984302</t>
  </si>
  <si>
    <t>89001:006:0080</t>
  </si>
  <si>
    <t>Tammetõru tee 8</t>
  </si>
  <si>
    <t>1598702</t>
  </si>
  <si>
    <t>89001:006:0070</t>
  </si>
  <si>
    <t>Tammetõru tee 7</t>
  </si>
  <si>
    <t>1630302</t>
  </si>
  <si>
    <t>89001:006:0060</t>
  </si>
  <si>
    <t>Tammetõru tee 6</t>
  </si>
  <si>
    <t>1548702</t>
  </si>
  <si>
    <t>89001:006:0050</t>
  </si>
  <si>
    <t>Mereääre tee 52a</t>
  </si>
  <si>
    <t>1697402</t>
  </si>
  <si>
    <t>89001:006:0020</t>
  </si>
  <si>
    <t>Tammetõru tee 2</t>
  </si>
  <si>
    <t>1617802</t>
  </si>
  <si>
    <t>89001:006:0010</t>
  </si>
  <si>
    <t>Tammetõru tee 1</t>
  </si>
  <si>
    <t>1480902</t>
  </si>
  <si>
    <t>89007:003:0380</t>
  </si>
  <si>
    <t>Keiu tee 1</t>
  </si>
  <si>
    <t>7413402</t>
  </si>
  <si>
    <t>89007:003:0250</t>
  </si>
  <si>
    <t>Keiu tee 35</t>
  </si>
  <si>
    <t>1798402</t>
  </si>
  <si>
    <t>89007:003:0230</t>
  </si>
  <si>
    <t>Kaevuaia tee 2</t>
  </si>
  <si>
    <t>2296102</t>
  </si>
  <si>
    <t>89007:003:0220</t>
  </si>
  <si>
    <t>Kaevuaia tee 4</t>
  </si>
  <si>
    <t>2358702</t>
  </si>
  <si>
    <t>89007:003:0190</t>
  </si>
  <si>
    <t>Kooliaia tee 7</t>
  </si>
  <si>
    <t>1923902</t>
  </si>
  <si>
    <t>89009:002:0450</t>
  </si>
  <si>
    <t>Kirsi tee 29</t>
  </si>
  <si>
    <t>2708702</t>
  </si>
  <si>
    <t>89009:002:0440</t>
  </si>
  <si>
    <t>Kirsi tee 27</t>
  </si>
  <si>
    <t>2923802</t>
  </si>
  <si>
    <t>89001:003:3960</t>
  </si>
  <si>
    <t>Hallikivi tee 23</t>
  </si>
  <si>
    <t>7043202</t>
  </si>
  <si>
    <t>89001:003:3970</t>
  </si>
  <si>
    <t>Kullerkupu tee 1</t>
  </si>
  <si>
    <t>6217602</t>
  </si>
  <si>
    <t>89005:001:0070</t>
  </si>
  <si>
    <t>Tammenurme tee 8</t>
  </si>
  <si>
    <t>1854402</t>
  </si>
  <si>
    <t>89005:001:0060</t>
  </si>
  <si>
    <t>Tammenurme tee 7</t>
  </si>
  <si>
    <t>1927202</t>
  </si>
  <si>
    <t>89001:010:4890</t>
  </si>
  <si>
    <t>Teeääre tee 8</t>
  </si>
  <si>
    <t>985302</t>
  </si>
  <si>
    <t>89001:010:4880</t>
  </si>
  <si>
    <t>Teeääre tee 6</t>
  </si>
  <si>
    <t>89001:010:4870</t>
  </si>
  <si>
    <t>Hoburaua tee 8a</t>
  </si>
  <si>
    <t>985102</t>
  </si>
  <si>
    <t>89001:010:4780</t>
  </si>
  <si>
    <t>Hoburaua tee 13</t>
  </si>
  <si>
    <t>984202</t>
  </si>
  <si>
    <t>89001:010:4770</t>
  </si>
  <si>
    <t>Hoburaua tee 11</t>
  </si>
  <si>
    <t>984102</t>
  </si>
  <si>
    <t>89001:010:4760</t>
  </si>
  <si>
    <t>Hoburaua tee 9</t>
  </si>
  <si>
    <t>984002</t>
  </si>
  <si>
    <t>89001:010:4750</t>
  </si>
  <si>
    <t>Hoburaua tee 8</t>
  </si>
  <si>
    <t>983902</t>
  </si>
  <si>
    <t>89001:010:4740</t>
  </si>
  <si>
    <t>Hoburaua tee 7</t>
  </si>
  <si>
    <t>983802</t>
  </si>
  <si>
    <t>89001:003:3730</t>
  </si>
  <si>
    <t>Kurvi tee L1</t>
  </si>
  <si>
    <t>932702</t>
  </si>
  <si>
    <t>89008:001:0370</t>
  </si>
  <si>
    <t>Hiirekõrva tee 3</t>
  </si>
  <si>
    <t>1659402</t>
  </si>
  <si>
    <t>89008:001:0380</t>
  </si>
  <si>
    <t>Hiirekõrva tee 4</t>
  </si>
  <si>
    <t>5666102</t>
  </si>
  <si>
    <t>89009:002:0430</t>
  </si>
  <si>
    <t>Kirsi tee 25</t>
  </si>
  <si>
    <t>2914702</t>
  </si>
  <si>
    <t>89009:002:0420</t>
  </si>
  <si>
    <t>Kirsi tee 23</t>
  </si>
  <si>
    <t>2682002</t>
  </si>
  <si>
    <t>89009:002:0410</t>
  </si>
  <si>
    <t>Kirsi tee 21</t>
  </si>
  <si>
    <t>2788302</t>
  </si>
  <si>
    <t>89009:002:0400</t>
  </si>
  <si>
    <t>Kirsi tee 19</t>
  </si>
  <si>
    <t>2396402</t>
  </si>
  <si>
    <t>89009:002:0390</t>
  </si>
  <si>
    <t>Kirsi tee 17</t>
  </si>
  <si>
    <t>2397502</t>
  </si>
  <si>
    <t>89009:002:0380</t>
  </si>
  <si>
    <t>Kirsi tee 15</t>
  </si>
  <si>
    <t>2292502</t>
  </si>
  <si>
    <t>89009:002:0370</t>
  </si>
  <si>
    <t>Kirsi tee 24</t>
  </si>
  <si>
    <t>4136902</t>
  </si>
  <si>
    <t>89009:002:0360</t>
  </si>
  <si>
    <t>Kirsi tee 22</t>
  </si>
  <si>
    <t>4133002</t>
  </si>
  <si>
    <t>89009:002:0350</t>
  </si>
  <si>
    <t>Kirsi tee 20</t>
  </si>
  <si>
    <t>9927302</t>
  </si>
  <si>
    <t>89005:001:0050</t>
  </si>
  <si>
    <t>Tammenurme tee 6</t>
  </si>
  <si>
    <t>2112002</t>
  </si>
  <si>
    <t>89005:001:0040</t>
  </si>
  <si>
    <t>Tammenurme tee 5</t>
  </si>
  <si>
    <t>2188902</t>
  </si>
  <si>
    <t>89005:001:0020</t>
  </si>
  <si>
    <t>Tammenurme tee 2</t>
  </si>
  <si>
    <t>1966302</t>
  </si>
  <si>
    <t>89005:001:0010</t>
  </si>
  <si>
    <t>Tammenurme tee 1</t>
  </si>
  <si>
    <t>1919402</t>
  </si>
  <si>
    <t>89001:010:5230</t>
  </si>
  <si>
    <t>Ranna tee 13a</t>
  </si>
  <si>
    <t>1599702</t>
  </si>
  <si>
    <t>89001:010:5220</t>
  </si>
  <si>
    <t>Lahe tee 6/1</t>
  </si>
  <si>
    <t>2052902</t>
  </si>
  <si>
    <t>89001:010:5240</t>
  </si>
  <si>
    <t>Sõstra tee 9</t>
  </si>
  <si>
    <t>1893602</t>
  </si>
  <si>
    <t>89001:010:4950</t>
  </si>
  <si>
    <t>Pärnamäe tee 198</t>
  </si>
  <si>
    <t>1678702</t>
  </si>
  <si>
    <t>89001:010:4960</t>
  </si>
  <si>
    <t>Rohuneeme tee 9a</t>
  </si>
  <si>
    <t>2333602</t>
  </si>
  <si>
    <t>89001:022:0680</t>
  </si>
  <si>
    <t>Lumemarja tee 39</t>
  </si>
  <si>
    <t>2859902</t>
  </si>
  <si>
    <t>89001:010:4730</t>
  </si>
  <si>
    <t>Hoburaua tee 6</t>
  </si>
  <si>
    <t>983702</t>
  </si>
  <si>
    <t>89001:010:4720</t>
  </si>
  <si>
    <t>Hoburaua tee 5</t>
  </si>
  <si>
    <t>983602</t>
  </si>
  <si>
    <t>89001:010:4710</t>
  </si>
  <si>
    <t>Hoburaua tee 4</t>
  </si>
  <si>
    <t>983502</t>
  </si>
  <si>
    <t>89001:010:4690</t>
  </si>
  <si>
    <t>Teeääre tee 2a</t>
  </si>
  <si>
    <t>983302</t>
  </si>
  <si>
    <t>89001:010:4680</t>
  </si>
  <si>
    <t>Hoburaua tee 1</t>
  </si>
  <si>
    <t>983202</t>
  </si>
  <si>
    <t>89001:003:4170</t>
  </si>
  <si>
    <t>Leevikese tee 9</t>
  </si>
  <si>
    <t>1691302</t>
  </si>
  <si>
    <t>89001:003:4160</t>
  </si>
  <si>
    <t>Leevikese tee 7</t>
  </si>
  <si>
    <t>1691402</t>
  </si>
  <si>
    <t>89001:003:4150</t>
  </si>
  <si>
    <t>Leevikese tee 5</t>
  </si>
  <si>
    <t>1691502</t>
  </si>
  <si>
    <t>89009:002:0340</t>
  </si>
  <si>
    <t>Kirsi tee 18</t>
  </si>
  <si>
    <t>2510702</t>
  </si>
  <si>
    <t>89009:002:0330</t>
  </si>
  <si>
    <t>Kirsi tee 16</t>
  </si>
  <si>
    <t>2360502</t>
  </si>
  <si>
    <t>89009:002:0320</t>
  </si>
  <si>
    <t>Mureli tee 17</t>
  </si>
  <si>
    <t>2261102</t>
  </si>
  <si>
    <t>89009:002:0310</t>
  </si>
  <si>
    <t>Mureli tee 15</t>
  </si>
  <si>
    <t>4458402</t>
  </si>
  <si>
    <t>89009:002:0300</t>
  </si>
  <si>
    <t>Mureli tee 13</t>
  </si>
  <si>
    <t>2238902</t>
  </si>
  <si>
    <t>89009:002:0290</t>
  </si>
  <si>
    <t>Mureli tee 11</t>
  </si>
  <si>
    <t>2488302</t>
  </si>
  <si>
    <t>89009:002:0280</t>
  </si>
  <si>
    <t>Mureli tee 9</t>
  </si>
  <si>
    <t>2105002</t>
  </si>
  <si>
    <t>89009:002:0270</t>
  </si>
  <si>
    <t>Mureli tee 7</t>
  </si>
  <si>
    <t>2418102</t>
  </si>
  <si>
    <t>89009:002:0260</t>
  </si>
  <si>
    <t>Mureli tee 5</t>
  </si>
  <si>
    <t>2211302</t>
  </si>
  <si>
    <t>89001:001:0110</t>
  </si>
  <si>
    <t>1589702</t>
  </si>
  <si>
    <t>89001:001:0120</t>
  </si>
  <si>
    <t>Arturi</t>
  </si>
  <si>
    <t>1589802</t>
  </si>
  <si>
    <t>89001:022:0690</t>
  </si>
  <si>
    <t>Rohuneeme tee 40a</t>
  </si>
  <si>
    <t>1643302</t>
  </si>
  <si>
    <t>89001:022:0700</t>
  </si>
  <si>
    <t>Rohuneeme tee 40b</t>
  </si>
  <si>
    <t>1595102</t>
  </si>
  <si>
    <t>89001:022:0710</t>
  </si>
  <si>
    <t>Tellissaare tee 2</t>
  </si>
  <si>
    <t>1466002</t>
  </si>
  <si>
    <t>89001:022:0730</t>
  </si>
  <si>
    <t>Tellissaare tee 6</t>
  </si>
  <si>
    <t>1687002</t>
  </si>
  <si>
    <t>Avalik-õiguslik omand</t>
  </si>
  <si>
    <t>89001:009:0290</t>
  </si>
  <si>
    <t>Männi tee 7</t>
  </si>
  <si>
    <t>1545902</t>
  </si>
  <si>
    <t>89001:003:4140</t>
  </si>
  <si>
    <t>Ülase tee L1</t>
  </si>
  <si>
    <t>1691602</t>
  </si>
  <si>
    <t>89001:003:4130</t>
  </si>
  <si>
    <t>Leevikese tee 1</t>
  </si>
  <si>
    <t>1691702</t>
  </si>
  <si>
    <t>89001:003:4120</t>
  </si>
  <si>
    <t>Seene tee 5</t>
  </si>
  <si>
    <t>89009:002:0250</t>
  </si>
  <si>
    <t>Mureli tee 3</t>
  </si>
  <si>
    <t>2294402</t>
  </si>
  <si>
    <t>89009:002:0240</t>
  </si>
  <si>
    <t>Mureli tee 1</t>
  </si>
  <si>
    <t>89009:002:0230</t>
  </si>
  <si>
    <t>Mureli tee 8</t>
  </si>
  <si>
    <t>2355502</t>
  </si>
  <si>
    <t>89009:002:0220</t>
  </si>
  <si>
    <t>Mureli tee 6</t>
  </si>
  <si>
    <t>3884902</t>
  </si>
  <si>
    <t>89009:002:0210</t>
  </si>
  <si>
    <t>Mureli tee 4</t>
  </si>
  <si>
    <t>2290102</t>
  </si>
  <si>
    <t>89009:002:0200</t>
  </si>
  <si>
    <t>Mureli tee 2</t>
  </si>
  <si>
    <t>2397102</t>
  </si>
  <si>
    <t>89001:016:0050</t>
  </si>
  <si>
    <t>Kurekannuse tee 9</t>
  </si>
  <si>
    <t>1756802</t>
  </si>
  <si>
    <t>89001:005:0020</t>
  </si>
  <si>
    <t>Tammekännu tee 3</t>
  </si>
  <si>
    <t>2388002</t>
  </si>
  <si>
    <t>89001:005:0030</t>
  </si>
  <si>
    <t>Tammekännu tee 5</t>
  </si>
  <si>
    <t>2715602</t>
  </si>
  <si>
    <t>89001:005:0040</t>
  </si>
  <si>
    <t>Tammekännu tee 7</t>
  </si>
  <si>
    <t>2748702</t>
  </si>
  <si>
    <t>89001:005:0050</t>
  </si>
  <si>
    <t>Tammekännu tee 11</t>
  </si>
  <si>
    <t>1908302</t>
  </si>
  <si>
    <t>89001:005:0060</t>
  </si>
  <si>
    <t>Tammekännu tee 13</t>
  </si>
  <si>
    <t>2054002</t>
  </si>
  <si>
    <t>89008:001:0490</t>
  </si>
  <si>
    <t>Kurekella tee 9</t>
  </si>
  <si>
    <t>2102102</t>
  </si>
  <si>
    <t>89008:001:0480</t>
  </si>
  <si>
    <t>Ellerheina tee 3</t>
  </si>
  <si>
    <t>1881802</t>
  </si>
  <si>
    <t>89006:001:0740</t>
  </si>
  <si>
    <t>Randvere tee 197</t>
  </si>
  <si>
    <t>1866002</t>
  </si>
  <si>
    <t>89001:003:4050</t>
  </si>
  <si>
    <t>Ampri tee 7a</t>
  </si>
  <si>
    <t>11350902</t>
  </si>
  <si>
    <t>89001:003:4040</t>
  </si>
  <si>
    <t>Ampri tee 5</t>
  </si>
  <si>
    <t>1768502</t>
  </si>
  <si>
    <t>89001:003:4030</t>
  </si>
  <si>
    <t>Ampri tee 3</t>
  </si>
  <si>
    <t>2888902</t>
  </si>
  <si>
    <t>89001:010:5860</t>
  </si>
  <si>
    <t>Lahe tee 12 // Tormi tee 14</t>
  </si>
  <si>
    <t>1924602</t>
  </si>
  <si>
    <t>89001:003:4580</t>
  </si>
  <si>
    <t>Püünsi tee 8</t>
  </si>
  <si>
    <t>1838502</t>
  </si>
  <si>
    <t>89001:003:4570</t>
  </si>
  <si>
    <t>Tammneeme tee 1</t>
  </si>
  <si>
    <t>2958702</t>
  </si>
  <si>
    <t>89011:001:0170</t>
  </si>
  <si>
    <t>Tormilinnu tee 26</t>
  </si>
  <si>
    <t>2094702</t>
  </si>
  <si>
    <t>89011:001:0160</t>
  </si>
  <si>
    <t>Tormilinnu tee 20</t>
  </si>
  <si>
    <t>1950002</t>
  </si>
  <si>
    <t>89011:001:0180</t>
  </si>
  <si>
    <t>Kajaka tee 2</t>
  </si>
  <si>
    <t>2136402</t>
  </si>
  <si>
    <t>89011:001:0190</t>
  </si>
  <si>
    <t>Kajaka tee 4</t>
  </si>
  <si>
    <t>2060302</t>
  </si>
  <si>
    <t>89011:001:0200</t>
  </si>
  <si>
    <t>Kajaka tee 5</t>
  </si>
  <si>
    <t>5709702</t>
  </si>
  <si>
    <t>89002:006:0010</t>
  </si>
  <si>
    <t>Kasteheina tee 40</t>
  </si>
  <si>
    <t>1794802</t>
  </si>
  <si>
    <t>89002:009:0110</t>
  </si>
  <si>
    <t>Tuule tee 9</t>
  </si>
  <si>
    <t>2238702</t>
  </si>
  <si>
    <t>89011:001:0210</t>
  </si>
  <si>
    <t>Kajaka tee 6</t>
  </si>
  <si>
    <t>2073102</t>
  </si>
  <si>
    <t>89011:001:0220</t>
  </si>
  <si>
    <t>Kajaka tee 7</t>
  </si>
  <si>
    <t>1964202</t>
  </si>
  <si>
    <t>89007:003:0540</t>
  </si>
  <si>
    <t>Keiu tee 12</t>
  </si>
  <si>
    <t>2388202</t>
  </si>
  <si>
    <t>89007:003:0530</t>
  </si>
  <si>
    <t>Keiu tee 10</t>
  </si>
  <si>
    <t>2613002</t>
  </si>
  <si>
    <t>89007:003:0470</t>
  </si>
  <si>
    <t>Vaheaia tee 9</t>
  </si>
  <si>
    <t>2132902</t>
  </si>
  <si>
    <t>89007:003:0460</t>
  </si>
  <si>
    <t>Vaheaia tee 7</t>
  </si>
  <si>
    <t>2474702</t>
  </si>
  <si>
    <t>89001:022:0750</t>
  </si>
  <si>
    <t>Melba tee 13</t>
  </si>
  <si>
    <t>1845902</t>
  </si>
  <si>
    <t>89007:003:0590</t>
  </si>
  <si>
    <t>Kooliaia tee 4</t>
  </si>
  <si>
    <t>5005702</t>
  </si>
  <si>
    <t>89007:003:0580</t>
  </si>
  <si>
    <t>Kooliaia tee 2</t>
  </si>
  <si>
    <t>2173802</t>
  </si>
  <si>
    <t>89007:003:0570</t>
  </si>
  <si>
    <t>Keiu tee 20</t>
  </si>
  <si>
    <t>2173602</t>
  </si>
  <si>
    <t>89007:003:0510</t>
  </si>
  <si>
    <t>Vaheaia tee 17</t>
  </si>
  <si>
    <t>5005602</t>
  </si>
  <si>
    <t>89007:003:0500</t>
  </si>
  <si>
    <t>Vaheaia tee 15</t>
  </si>
  <si>
    <t>2702602</t>
  </si>
  <si>
    <t>89001:003:4600</t>
  </si>
  <si>
    <t>Hallikivi tee 2</t>
  </si>
  <si>
    <t>2085702</t>
  </si>
  <si>
    <t>89001:003:4560</t>
  </si>
  <si>
    <t>Rohuneeme tee 108</t>
  </si>
  <si>
    <t>1887702</t>
  </si>
  <si>
    <t>89007:002:0020</t>
  </si>
  <si>
    <t>Kaevuaia tee 5</t>
  </si>
  <si>
    <t>2097102</t>
  </si>
  <si>
    <t>89011:001:0230</t>
  </si>
  <si>
    <t>Kajaka tee 8</t>
  </si>
  <si>
    <t>1861502</t>
  </si>
  <si>
    <t>89011:001:0240</t>
  </si>
  <si>
    <t>Kajaka tee 9</t>
  </si>
  <si>
    <t>2038402</t>
  </si>
  <si>
    <t>89011:001:0250</t>
  </si>
  <si>
    <t>Kajaka tee 10</t>
  </si>
  <si>
    <t>2096602</t>
  </si>
  <si>
    <t>89011:001:0260</t>
  </si>
  <si>
    <t>Kajaka tee 13</t>
  </si>
  <si>
    <t>2115902</t>
  </si>
  <si>
    <t>89011:001:0270</t>
  </si>
  <si>
    <t>Kajaka tee 14</t>
  </si>
  <si>
    <t>2655802</t>
  </si>
  <si>
    <t>89011:001:0280</t>
  </si>
  <si>
    <t>Kajaka tee 15</t>
  </si>
  <si>
    <t>2107802</t>
  </si>
  <si>
    <t>89011:001:0410</t>
  </si>
  <si>
    <t>Merikotka tee 8</t>
  </si>
  <si>
    <t>1964302</t>
  </si>
  <si>
    <t>89011:001:0400</t>
  </si>
  <si>
    <t>Merikotka tee 6</t>
  </si>
  <si>
    <t>1956902</t>
  </si>
  <si>
    <t>89011:001:0390</t>
  </si>
  <si>
    <t>Merikotka tee 3</t>
  </si>
  <si>
    <t>1897102</t>
  </si>
  <si>
    <t>89007:003:0450</t>
  </si>
  <si>
    <t>Vaheaia tee 5</t>
  </si>
  <si>
    <t>2431902</t>
  </si>
  <si>
    <t>89007:003:0440</t>
  </si>
  <si>
    <t>Vaheaia tee 3</t>
  </si>
  <si>
    <t>3247802</t>
  </si>
  <si>
    <t>89007:003:0430</t>
  </si>
  <si>
    <t>Vaheaia tee 1</t>
  </si>
  <si>
    <t>2115702</t>
  </si>
  <si>
    <t>89007:003:0420</t>
  </si>
  <si>
    <t>Keiu tee 8</t>
  </si>
  <si>
    <t>2341302</t>
  </si>
  <si>
    <t>89005:005:0010</t>
  </si>
  <si>
    <t>Luua tee 12</t>
  </si>
  <si>
    <t>5643502</t>
  </si>
  <si>
    <t>89007:003:0480</t>
  </si>
  <si>
    <t>Vaheaia tee 11</t>
  </si>
  <si>
    <t>2547202</t>
  </si>
  <si>
    <t>89007:003:0210</t>
  </si>
  <si>
    <t>Kaevumäe tee 3</t>
  </si>
  <si>
    <t>2418702</t>
  </si>
  <si>
    <t>89001:010:6090</t>
  </si>
  <si>
    <t>Pargi põik 6</t>
  </si>
  <si>
    <t>89001:010:6080</t>
  </si>
  <si>
    <t>Pargi põik 4</t>
  </si>
  <si>
    <t>89001:010:6070</t>
  </si>
  <si>
    <t>Pargi tee 6</t>
  </si>
  <si>
    <t>89001:003:4550</t>
  </si>
  <si>
    <t>Talveaia tee 4</t>
  </si>
  <si>
    <t>3247902</t>
  </si>
  <si>
    <t>89001:003:4540</t>
  </si>
  <si>
    <t>Hallikivi tee 20</t>
  </si>
  <si>
    <t>2935702</t>
  </si>
  <si>
    <t>89001:003:4530</t>
  </si>
  <si>
    <t>Hallikivi tee 10</t>
  </si>
  <si>
    <t>1908202</t>
  </si>
  <si>
    <t>89001:003:4520</t>
  </si>
  <si>
    <t>Hallikivi tee 27</t>
  </si>
  <si>
    <t>1982802</t>
  </si>
  <si>
    <t>89001:003:4510</t>
  </si>
  <si>
    <t>Kullerkupu tee 12</t>
  </si>
  <si>
    <t>3634102</t>
  </si>
  <si>
    <t>89001:003:4500</t>
  </si>
  <si>
    <t>Karikakra tee 16</t>
  </si>
  <si>
    <t>1830202</t>
  </si>
  <si>
    <t>89001:003:4490</t>
  </si>
  <si>
    <t>Seene tee 1</t>
  </si>
  <si>
    <t>2000202</t>
  </si>
  <si>
    <t>89011:001:0440</t>
  </si>
  <si>
    <t>Lagle tee 6</t>
  </si>
  <si>
    <t>1940202</t>
  </si>
  <si>
    <t>89001:022:1290</t>
  </si>
  <si>
    <t>Remmelga tee 2</t>
  </si>
  <si>
    <t>2922102</t>
  </si>
  <si>
    <t>89001:022:1280</t>
  </si>
  <si>
    <t>Pihlaka tee 2</t>
  </si>
  <si>
    <t>2037902</t>
  </si>
  <si>
    <t>89001:022:1270</t>
  </si>
  <si>
    <t>Lumemarja tee 8</t>
  </si>
  <si>
    <t>1991402</t>
  </si>
  <si>
    <t>89001:010:5770</t>
  </si>
  <si>
    <t>Tare tee 2/4</t>
  </si>
  <si>
    <t>1958902</t>
  </si>
  <si>
    <t>89001:010:5760</t>
  </si>
  <si>
    <t>Tare tee 2/1</t>
  </si>
  <si>
    <t>1967202</t>
  </si>
  <si>
    <t>89005:001:0310</t>
  </si>
  <si>
    <t>Tammeranna tee 10</t>
  </si>
  <si>
    <t>2698902</t>
  </si>
  <si>
    <t>89007:003:0400</t>
  </si>
  <si>
    <t>Muuga tee 270</t>
  </si>
  <si>
    <t>2320802</t>
  </si>
  <si>
    <t>89007:003:0370</t>
  </si>
  <si>
    <t>Keiu tee 3</t>
  </si>
  <si>
    <t>2276402</t>
  </si>
  <si>
    <t>89001:010:5510</t>
  </si>
  <si>
    <t>Miiduranna tee 51</t>
  </si>
  <si>
    <t>9653202</t>
  </si>
  <si>
    <t>89001:010:5500</t>
  </si>
  <si>
    <t>Miiduranna tee 49</t>
  </si>
  <si>
    <t>9610002</t>
  </si>
  <si>
    <t>89001:010:5490</t>
  </si>
  <si>
    <t>Miiduranna tee 46</t>
  </si>
  <si>
    <t>11238102</t>
  </si>
  <si>
    <t>89001:010:5480</t>
  </si>
  <si>
    <t>Miiduranna tee 44</t>
  </si>
  <si>
    <t>9980302</t>
  </si>
  <si>
    <t>89001:010:5470</t>
  </si>
  <si>
    <t>Miiduranna tee 43</t>
  </si>
  <si>
    <t>10782102</t>
  </si>
  <si>
    <t>89001:005:0190</t>
  </si>
  <si>
    <t>Tammekännu tee 10</t>
  </si>
  <si>
    <t>2293102</t>
  </si>
  <si>
    <t>89001:005:0200</t>
  </si>
  <si>
    <t>Tammekännu tee 12</t>
  </si>
  <si>
    <t>2444002</t>
  </si>
  <si>
    <t>89001:005:0210</t>
  </si>
  <si>
    <t>Tammekännu tee 14</t>
  </si>
  <si>
    <t>2456602</t>
  </si>
  <si>
    <t>89001:005:0220</t>
  </si>
  <si>
    <t>Tammekännu tee 16</t>
  </si>
  <si>
    <t>2597202</t>
  </si>
  <si>
    <t>89001:005:0230</t>
  </si>
  <si>
    <t>Tammekännu tee 18</t>
  </si>
  <si>
    <t>3069302</t>
  </si>
  <si>
    <t>89001:010:5290</t>
  </si>
  <si>
    <t>Mustasauna tee 16</t>
  </si>
  <si>
    <t>3013802</t>
  </si>
  <si>
    <t>89008:001:0510</t>
  </si>
  <si>
    <t>Ellerheina tee 4</t>
  </si>
  <si>
    <t>3530102</t>
  </si>
  <si>
    <t>89001:003:4180</t>
  </si>
  <si>
    <t>Reinu tee 4</t>
  </si>
  <si>
    <t>6282402</t>
  </si>
  <si>
    <t>89001:022:0870</t>
  </si>
  <si>
    <t>Lumemarja tee 27</t>
  </si>
  <si>
    <t>1799302</t>
  </si>
  <si>
    <t>89001:010:6060</t>
  </si>
  <si>
    <t>Pargi tee 4</t>
  </si>
  <si>
    <t>89001:010:6050</t>
  </si>
  <si>
    <t>Pargi tee 2</t>
  </si>
  <si>
    <t>89001:010:5950</t>
  </si>
  <si>
    <t>Sõstra tee 3</t>
  </si>
  <si>
    <t>10929602</t>
  </si>
  <si>
    <t>89005:005:0210</t>
  </si>
  <si>
    <t>Krati tee 12</t>
  </si>
  <si>
    <t>2366402</t>
  </si>
  <si>
    <t>89005:005:0090</t>
  </si>
  <si>
    <t>Vaablase tee 15</t>
  </si>
  <si>
    <t>2540802</t>
  </si>
  <si>
    <t>89005:005:0100</t>
  </si>
  <si>
    <t>Vaablase tee 17</t>
  </si>
  <si>
    <t>3006302</t>
  </si>
  <si>
    <t>89005:001:0300</t>
  </si>
  <si>
    <t>Kiviranna tee 4</t>
  </si>
  <si>
    <t>3840402</t>
  </si>
  <si>
    <t>89001:010:5940</t>
  </si>
  <si>
    <t>Varju põik 3</t>
  </si>
  <si>
    <t>2010502</t>
  </si>
  <si>
    <t>89001:003:4370</t>
  </si>
  <si>
    <t>Suur-Ringtee 24</t>
  </si>
  <si>
    <t>2068802</t>
  </si>
  <si>
    <t>89001:002:0140</t>
  </si>
  <si>
    <t>Kiini</t>
  </si>
  <si>
    <t>1991302</t>
  </si>
  <si>
    <t>89001:002:0130</t>
  </si>
  <si>
    <t>Silla</t>
  </si>
  <si>
    <t>2159802</t>
  </si>
  <si>
    <t>89001:002:0120</t>
  </si>
  <si>
    <t>Palmi</t>
  </si>
  <si>
    <t>1949802</t>
  </si>
  <si>
    <t>89001:001:0150</t>
  </si>
  <si>
    <t>Väikeheinamaa küla / Lillängin</t>
  </si>
  <si>
    <t>Männiku tee 81 // Ropsi</t>
  </si>
  <si>
    <t>1740702</t>
  </si>
  <si>
    <t>89001:001:0140</t>
  </si>
  <si>
    <t>Freibergi</t>
  </si>
  <si>
    <t>1740502</t>
  </si>
  <si>
    <t>89011:001:0380</t>
  </si>
  <si>
    <t>Merikotka tee 1</t>
  </si>
  <si>
    <t>1920502</t>
  </si>
  <si>
    <t>89011:001:0370</t>
  </si>
  <si>
    <t>Kajaka tee 1</t>
  </si>
  <si>
    <t>2125102</t>
  </si>
  <si>
    <t>89011:001:0360</t>
  </si>
  <si>
    <t>Lagle tee 14</t>
  </si>
  <si>
    <t>12947802</t>
  </si>
  <si>
    <t>89011:001:0350</t>
  </si>
  <si>
    <t>Lagle tee 10</t>
  </si>
  <si>
    <t>1949002</t>
  </si>
  <si>
    <t>89011:001:0340</t>
  </si>
  <si>
    <t>Lagle tee 9</t>
  </si>
  <si>
    <t>2145602</t>
  </si>
  <si>
    <t>89011:001:0330</t>
  </si>
  <si>
    <t>Lagle tee 8</t>
  </si>
  <si>
    <t>1896002</t>
  </si>
  <si>
    <t>89011:001:0320</t>
  </si>
  <si>
    <t>Lagle tee 5</t>
  </si>
  <si>
    <t>2077402</t>
  </si>
  <si>
    <t>89011:001:0310</t>
  </si>
  <si>
    <t>Lagle tee 4</t>
  </si>
  <si>
    <t>2068702</t>
  </si>
  <si>
    <t>89011:001:0300</t>
  </si>
  <si>
    <t>Lagle tee 2</t>
  </si>
  <si>
    <t>3345702</t>
  </si>
  <si>
    <t>89011:001:0290</t>
  </si>
  <si>
    <t>Lagle tee 1</t>
  </si>
  <si>
    <t>1933002</t>
  </si>
  <si>
    <t>89001:010:5460</t>
  </si>
  <si>
    <t>Tuulekivi tee 5</t>
  </si>
  <si>
    <t>9656602</t>
  </si>
  <si>
    <t>89001:010:5450</t>
  </si>
  <si>
    <t>Tuulekivi tee 1</t>
  </si>
  <si>
    <t>10929702</t>
  </si>
  <si>
    <t>89001:005:0240</t>
  </si>
  <si>
    <t>Tammekännu tee 20</t>
  </si>
  <si>
    <t>2325102</t>
  </si>
  <si>
    <t>89001:005:0250</t>
  </si>
  <si>
    <t>Tammekännu tee 22</t>
  </si>
  <si>
    <t>2084902</t>
  </si>
  <si>
    <t>89001:005:0260</t>
  </si>
  <si>
    <t>Tammekännu tee 44</t>
  </si>
  <si>
    <t>2433702</t>
  </si>
  <si>
    <t>89001:005:0270</t>
  </si>
  <si>
    <t>Tammekännu tee 46</t>
  </si>
  <si>
    <t>2485602</t>
  </si>
  <si>
    <t>89001:005:0280</t>
  </si>
  <si>
    <t>Tammekännu tee 48</t>
  </si>
  <si>
    <t>4998302</t>
  </si>
  <si>
    <t>89001:005:0300</t>
  </si>
  <si>
    <t>Tammekännu tee 28</t>
  </si>
  <si>
    <t>2545202</t>
  </si>
  <si>
    <t>89001:003:3920</t>
  </si>
  <si>
    <t>Tädu tee 1</t>
  </si>
  <si>
    <t>1579202</t>
  </si>
  <si>
    <t>89001:003:3930</t>
  </si>
  <si>
    <t>Tädu tee 6</t>
  </si>
  <si>
    <t>7671102</t>
  </si>
  <si>
    <t>89001:010:5250</t>
  </si>
  <si>
    <t>Paenurme tee 25</t>
  </si>
  <si>
    <t>1881602</t>
  </si>
  <si>
    <t>89001:019:0170</t>
  </si>
  <si>
    <t>Kordoni tee 17</t>
  </si>
  <si>
    <t>1701602</t>
  </si>
  <si>
    <t>89001:019:0160</t>
  </si>
  <si>
    <t>Kordoni põik 9</t>
  </si>
  <si>
    <t>1658702</t>
  </si>
  <si>
    <t>89001:019:0150</t>
  </si>
  <si>
    <t>Kordoni põik 6</t>
  </si>
  <si>
    <t>1712102</t>
  </si>
  <si>
    <t>89001:019:0140</t>
  </si>
  <si>
    <t>Kordoni põik 7</t>
  </si>
  <si>
    <t>3398902</t>
  </si>
  <si>
    <t>89001:019:0130</t>
  </si>
  <si>
    <t>Kordoni põik 5</t>
  </si>
  <si>
    <t>1684702</t>
  </si>
  <si>
    <t>89001:019:0120</t>
  </si>
  <si>
    <t>Kordoni põik 3</t>
  </si>
  <si>
    <t>1917102</t>
  </si>
  <si>
    <t>89001:019:0110</t>
  </si>
  <si>
    <t>Kordoni põik 2</t>
  </si>
  <si>
    <t>1805402</t>
  </si>
  <si>
    <t>89001:019:0100</t>
  </si>
  <si>
    <t>Kordoni põik 1</t>
  </si>
  <si>
    <t>2361002</t>
  </si>
  <si>
    <t>89005:005:0110</t>
  </si>
  <si>
    <t>Vaablase tee 19</t>
  </si>
  <si>
    <t>2880002</t>
  </si>
  <si>
    <t>89005:005:0120</t>
  </si>
  <si>
    <t>Vaablase tee 23</t>
  </si>
  <si>
    <t>2537602</t>
  </si>
  <si>
    <t>89001:010:6040</t>
  </si>
  <si>
    <t>Aiandi tee 10</t>
  </si>
  <si>
    <t>89001:010:6030</t>
  </si>
  <si>
    <t>Aiandi tee 8</t>
  </si>
  <si>
    <t>89001:010:6020</t>
  </si>
  <si>
    <t>Aiandi tee 4</t>
  </si>
  <si>
    <t>89001:010:6010</t>
  </si>
  <si>
    <t>Mooni tee 6</t>
  </si>
  <si>
    <t>89001:010:5930</t>
  </si>
  <si>
    <t>Vahe tee 5</t>
  </si>
  <si>
    <t>1910802</t>
  </si>
  <si>
    <t>89001:010:5920</t>
  </si>
  <si>
    <t>Kalda tee 10</t>
  </si>
  <si>
    <t>2038802</t>
  </si>
  <si>
    <t>89001:010:5910</t>
  </si>
  <si>
    <t>Rünka tee 8</t>
  </si>
  <si>
    <t>2059702</t>
  </si>
  <si>
    <t>89001:010:5900</t>
  </si>
  <si>
    <t>Miiduranna tee 18</t>
  </si>
  <si>
    <t>1945502</t>
  </si>
  <si>
    <t>89001:010:5890</t>
  </si>
  <si>
    <t>Miiduranna tee 33</t>
  </si>
  <si>
    <t>1958302</t>
  </si>
  <si>
    <t>89001:010:5880</t>
  </si>
  <si>
    <t>Tormi tee 5</t>
  </si>
  <si>
    <t>1881702</t>
  </si>
  <si>
    <t>89001:001:0130</t>
  </si>
  <si>
    <t>Luhtripere</t>
  </si>
  <si>
    <t>1740802</t>
  </si>
  <si>
    <t>89002:006:0080</t>
  </si>
  <si>
    <t>Kasteheina tee 60</t>
  </si>
  <si>
    <t>1849302</t>
  </si>
  <si>
    <t>89002:006:0070</t>
  </si>
  <si>
    <t>Kasteheina tee 34</t>
  </si>
  <si>
    <t>1866102</t>
  </si>
  <si>
    <t>89002:006:0060</t>
  </si>
  <si>
    <t>Kasteheina tee 20</t>
  </si>
  <si>
    <t>1855702</t>
  </si>
  <si>
    <t>89001:005:0310</t>
  </si>
  <si>
    <t>Tammekännu tee 26</t>
  </si>
  <si>
    <t>1987202</t>
  </si>
  <si>
    <t>89001:005:0320</t>
  </si>
  <si>
    <t>Tammekännu tee 24</t>
  </si>
  <si>
    <t>2343602</t>
  </si>
  <si>
    <t>89001:005:0330</t>
  </si>
  <si>
    <t>Tammekännu tee 42</t>
  </si>
  <si>
    <t>4004902</t>
  </si>
  <si>
    <t>89001:005:0340</t>
  </si>
  <si>
    <t>Tammekännu tee 40</t>
  </si>
  <si>
    <t>1947702</t>
  </si>
  <si>
    <t>89001:005:0360</t>
  </si>
  <si>
    <t>Tammekännu tee 30</t>
  </si>
  <si>
    <t>2912502</t>
  </si>
  <si>
    <t>89001:005:0370</t>
  </si>
  <si>
    <t>Tammekännu tee 32</t>
  </si>
  <si>
    <t>1938402</t>
  </si>
  <si>
    <t>89001:005:0380</t>
  </si>
  <si>
    <t>Tammekännu tee 36</t>
  </si>
  <si>
    <t>2381902</t>
  </si>
  <si>
    <t>89001:005:0390</t>
  </si>
  <si>
    <t>Tammekännu tee 38</t>
  </si>
  <si>
    <t>3372802</t>
  </si>
  <si>
    <t>89001:010:5080</t>
  </si>
  <si>
    <t>Alpikanni tee 3</t>
  </si>
  <si>
    <t>1832502</t>
  </si>
  <si>
    <t>89001:010:5090</t>
  </si>
  <si>
    <t>Astilbe tee 2</t>
  </si>
  <si>
    <t>1703802</t>
  </si>
  <si>
    <t>89001:010:5110</t>
  </si>
  <si>
    <t>Suur-Gerbera tee 8</t>
  </si>
  <si>
    <t>8928902</t>
  </si>
  <si>
    <t>89001:010:5100</t>
  </si>
  <si>
    <t>Astilbe tee 4</t>
  </si>
  <si>
    <t>7262202</t>
  </si>
  <si>
    <t>89001:003:4110</t>
  </si>
  <si>
    <t>Ampri tee 7</t>
  </si>
  <si>
    <t>2720302</t>
  </si>
  <si>
    <t>89001:010:6000</t>
  </si>
  <si>
    <t>Mooni tee 5</t>
  </si>
  <si>
    <t>89001:010:5990</t>
  </si>
  <si>
    <t>Roosi tee 6</t>
  </si>
  <si>
    <t>89005:005:0130</t>
  </si>
  <si>
    <t>Vaablase tee 25</t>
  </si>
  <si>
    <t>2844702</t>
  </si>
  <si>
    <t>89005:005:0140</t>
  </si>
  <si>
    <t>Vaablase tee 27</t>
  </si>
  <si>
    <t>2220702</t>
  </si>
  <si>
    <t>89005:005:0150</t>
  </si>
  <si>
    <t>Vaablase tee 29</t>
  </si>
  <si>
    <t>2731302</t>
  </si>
  <si>
    <t>89005:005:0070</t>
  </si>
  <si>
    <t>Vaablase tee 3</t>
  </si>
  <si>
    <t>2290802</t>
  </si>
  <si>
    <t>89005:005:0080</t>
  </si>
  <si>
    <t>Vaablase tee 9</t>
  </si>
  <si>
    <t>2653202</t>
  </si>
  <si>
    <t>89005:005:0050</t>
  </si>
  <si>
    <t>Krati põik 1</t>
  </si>
  <si>
    <t>2133502</t>
  </si>
  <si>
    <t>89005:005:0060</t>
  </si>
  <si>
    <t>Krati põik 2</t>
  </si>
  <si>
    <t>2208202</t>
  </si>
  <si>
    <t>89005:005:0170</t>
  </si>
  <si>
    <t>Krati tee 6</t>
  </si>
  <si>
    <t>2615202</t>
  </si>
  <si>
    <t>89001:010:5870</t>
  </si>
  <si>
    <t>Ranna tee 9</t>
  </si>
  <si>
    <t>1898802</t>
  </si>
  <si>
    <t>89001:010:5850</t>
  </si>
  <si>
    <t>Suur-Gerbera tee 14</t>
  </si>
  <si>
    <t>2229602</t>
  </si>
  <si>
    <t>89001:010:5840</t>
  </si>
  <si>
    <t>Begoonia tee 8</t>
  </si>
  <si>
    <t>1888302</t>
  </si>
  <si>
    <t>89001:010:5830</t>
  </si>
  <si>
    <t>Begoonia tee 1</t>
  </si>
  <si>
    <t>2579002</t>
  </si>
  <si>
    <t>89001:022:1250</t>
  </si>
  <si>
    <t>Hõbepaju tee 24</t>
  </si>
  <si>
    <t>2095002</t>
  </si>
  <si>
    <t>89001:022:1240</t>
  </si>
  <si>
    <t>Lumemarja tee 43</t>
  </si>
  <si>
    <t>2093402</t>
  </si>
  <si>
    <t>89001:022:1230</t>
  </si>
  <si>
    <t>Lumemarja tee 29</t>
  </si>
  <si>
    <t>2463950</t>
  </si>
  <si>
    <t>89001:022:1220</t>
  </si>
  <si>
    <t>Lumemarja tee 25</t>
  </si>
  <si>
    <t>2538302</t>
  </si>
  <si>
    <t>89001:022:1210</t>
  </si>
  <si>
    <t>Melba tee 12</t>
  </si>
  <si>
    <t>2060102</t>
  </si>
  <si>
    <t>89001:022:1200</t>
  </si>
  <si>
    <t>Melba tee 6</t>
  </si>
  <si>
    <t>2108802</t>
  </si>
  <si>
    <t>89001:022:0820</t>
  </si>
  <si>
    <t>Tellissaare tee 13</t>
  </si>
  <si>
    <t>1704302</t>
  </si>
  <si>
    <t>89001:022:0810</t>
  </si>
  <si>
    <t>Tellissaare tee 9</t>
  </si>
  <si>
    <t>1776102</t>
  </si>
  <si>
    <t>89001:005:0440</t>
  </si>
  <si>
    <t>Tammekännu tee 33</t>
  </si>
  <si>
    <t>2375902</t>
  </si>
  <si>
    <t>89001:005:0450</t>
  </si>
  <si>
    <t>Tammekännu tee 37</t>
  </si>
  <si>
    <t>1845702</t>
  </si>
  <si>
    <t>89001:005:0460</t>
  </si>
  <si>
    <t>Tammekännu tee 39</t>
  </si>
  <si>
    <t>3275402</t>
  </si>
  <si>
    <t>89001:005:0470</t>
  </si>
  <si>
    <t>Tammekännu tee 41</t>
  </si>
  <si>
    <t>2962502</t>
  </si>
  <si>
    <t>89001:005:0480</t>
  </si>
  <si>
    <t>Tammekännu tee 43</t>
  </si>
  <si>
    <t>2292402</t>
  </si>
  <si>
    <t>89005:005:0180</t>
  </si>
  <si>
    <t>Krati tee 8</t>
  </si>
  <si>
    <t>2266402</t>
  </si>
  <si>
    <t>89001:010:5980</t>
  </si>
  <si>
    <t>Roosi tee 4</t>
  </si>
  <si>
    <t>89001:010:5970</t>
  </si>
  <si>
    <t>Roosi tee 2</t>
  </si>
  <si>
    <t>89001:010:5960</t>
  </si>
  <si>
    <t>Liilia tee 10a</t>
  </si>
  <si>
    <t>2172502</t>
  </si>
  <si>
    <t>89001:022:1300</t>
  </si>
  <si>
    <t>Melba tee 14</t>
  </si>
  <si>
    <t>1997402</t>
  </si>
  <si>
    <t>89001:010:5820</t>
  </si>
  <si>
    <t>Iirise tee 4</t>
  </si>
  <si>
    <t>1952202</t>
  </si>
  <si>
    <t>89001:010:5810</t>
  </si>
  <si>
    <t>Daalia tee 8</t>
  </si>
  <si>
    <t>8659802</t>
  </si>
  <si>
    <t>89005:005:0190</t>
  </si>
  <si>
    <t>Krati tee 10</t>
  </si>
  <si>
    <t>2232402</t>
  </si>
  <si>
    <t>89005:005:0200</t>
  </si>
  <si>
    <t>Krati tee 11</t>
  </si>
  <si>
    <t>2230202</t>
  </si>
  <si>
    <t>89005:005:0030</t>
  </si>
  <si>
    <t>Luua tee 4</t>
  </si>
  <si>
    <t>2621702</t>
  </si>
  <si>
    <t>89005:005:0040</t>
  </si>
  <si>
    <t>Luua tee 10</t>
  </si>
  <si>
    <t>2125402</t>
  </si>
  <si>
    <t>89001:022:0800</t>
  </si>
  <si>
    <t>Hõbepaju tee 2</t>
  </si>
  <si>
    <t>1784902</t>
  </si>
  <si>
    <t>89001:022:0770</t>
  </si>
  <si>
    <t>Lumemarja tee 57</t>
  </si>
  <si>
    <t>2124702</t>
  </si>
  <si>
    <t>89001:022:0760</t>
  </si>
  <si>
    <t>Lumemarja tee 59</t>
  </si>
  <si>
    <t>1846902</t>
  </si>
  <si>
    <t>89011:001:0130</t>
  </si>
  <si>
    <t>Aasa tee 10</t>
  </si>
  <si>
    <t>2740602</t>
  </si>
  <si>
    <t>89001:005:0490</t>
  </si>
  <si>
    <t>Tammekännu tee 52</t>
  </si>
  <si>
    <t>2475002</t>
  </si>
  <si>
    <t>89001:005:0500</t>
  </si>
  <si>
    <t>Tammekännu tee 54</t>
  </si>
  <si>
    <t>2331502</t>
  </si>
  <si>
    <t>89001:005:0510</t>
  </si>
  <si>
    <t>Tammekännu tee 56</t>
  </si>
  <si>
    <t>2759802</t>
  </si>
  <si>
    <t>89001:005:0520</t>
  </si>
  <si>
    <t>Tammekännu tee 58</t>
  </si>
  <si>
    <t>2836202</t>
  </si>
  <si>
    <t>89005:002:0090</t>
  </si>
  <si>
    <t>Suurekivi tee 4</t>
  </si>
  <si>
    <t>2134502</t>
  </si>
  <si>
    <t>89011:003:0370</t>
  </si>
  <si>
    <t>Pääsukese tee 11</t>
  </si>
  <si>
    <t>5962702</t>
  </si>
  <si>
    <t>89001:022:1320</t>
  </si>
  <si>
    <t>Kukerpuu tee 1</t>
  </si>
  <si>
    <t>3043902</t>
  </si>
  <si>
    <t>89001:010:5800</t>
  </si>
  <si>
    <t>Daalia tee 5</t>
  </si>
  <si>
    <t>2077002</t>
  </si>
  <si>
    <t>89001:010:5790</t>
  </si>
  <si>
    <t>Amarülluse tee 10</t>
  </si>
  <si>
    <t>1911202</t>
  </si>
  <si>
    <t>89001:009:0470</t>
  </si>
  <si>
    <t>Rohuneeme tee 18</t>
  </si>
  <si>
    <t>2127402</t>
  </si>
  <si>
    <t>89001:003:4420</t>
  </si>
  <si>
    <t>Kastani tee 4</t>
  </si>
  <si>
    <t>2231602</t>
  </si>
  <si>
    <t>89001:005:0590</t>
  </si>
  <si>
    <t>Tammekännu tee 64</t>
  </si>
  <si>
    <t>6027902</t>
  </si>
  <si>
    <t>89001:005:0600</t>
  </si>
  <si>
    <t>Tammekännu tee 66</t>
  </si>
  <si>
    <t>2350602</t>
  </si>
  <si>
    <t>89001:005:0610</t>
  </si>
  <si>
    <t>Tammekännu tee 68</t>
  </si>
  <si>
    <t>2475702</t>
  </si>
  <si>
    <t>89001:005:0620</t>
  </si>
  <si>
    <t>Tammekännu tee 70</t>
  </si>
  <si>
    <t>2591402</t>
  </si>
  <si>
    <t>89001:005:0630</t>
  </si>
  <si>
    <t>Tammekännu tee 49</t>
  </si>
  <si>
    <t>1941802</t>
  </si>
  <si>
    <t>89001:005:0350</t>
  </si>
  <si>
    <t>Kuusekännu tee 7</t>
  </si>
  <si>
    <t>6143502</t>
  </si>
  <si>
    <t>89001:005:0400</t>
  </si>
  <si>
    <t>Kuusekännu tee 5</t>
  </si>
  <si>
    <t>2230502</t>
  </si>
  <si>
    <t>89001:005:0410</t>
  </si>
  <si>
    <t>Kuusekännu tee 3</t>
  </si>
  <si>
    <t>2746702</t>
  </si>
  <si>
    <t>89011:003:0360</t>
  </si>
  <si>
    <t>Pääsukese tee 9</t>
  </si>
  <si>
    <t>2646602</t>
  </si>
  <si>
    <t>89011:003:0350</t>
  </si>
  <si>
    <t>Pääsukese tee 7</t>
  </si>
  <si>
    <t>2172002</t>
  </si>
  <si>
    <t>89011:003:0340</t>
  </si>
  <si>
    <t>Pääsukese tee 3</t>
  </si>
  <si>
    <t>2730302</t>
  </si>
  <si>
    <t>89011:003:0320</t>
  </si>
  <si>
    <t>Rukkiräägu tee 9</t>
  </si>
  <si>
    <t>2284702</t>
  </si>
  <si>
    <t>89011:003:0310</t>
  </si>
  <si>
    <t>Rukkiräägu tee 4</t>
  </si>
  <si>
    <t>2217902</t>
  </si>
  <si>
    <t>89001:009:0450</t>
  </si>
  <si>
    <t>Väljaku tee 3</t>
  </si>
  <si>
    <t>1928902</t>
  </si>
  <si>
    <t>89001:009:0440</t>
  </si>
  <si>
    <t>Väljaku tee 2</t>
  </si>
  <si>
    <t>1995402</t>
  </si>
  <si>
    <t>89001:003:4680</t>
  </si>
  <si>
    <t>Pällu mets</t>
  </si>
  <si>
    <t>2157802</t>
  </si>
  <si>
    <t>89001:003:4700</t>
  </si>
  <si>
    <t>Tammneeme tee 46 // Mere</t>
  </si>
  <si>
    <t>2157702</t>
  </si>
  <si>
    <t>89001:009:0430</t>
  </si>
  <si>
    <t>Rohuneeme tee 23</t>
  </si>
  <si>
    <t>2979002</t>
  </si>
  <si>
    <t>89004:001:0080</t>
  </si>
  <si>
    <t>Kalevi tee 10</t>
  </si>
  <si>
    <t>1977402</t>
  </si>
  <si>
    <t>89004:001:0070</t>
  </si>
  <si>
    <t>Kalevi tee 9</t>
  </si>
  <si>
    <t>2158602</t>
  </si>
  <si>
    <t>89004:001:0060</t>
  </si>
  <si>
    <t>Kalevi tee 7</t>
  </si>
  <si>
    <t>1985902</t>
  </si>
  <si>
    <t>89004:001:0050</t>
  </si>
  <si>
    <t>Luhaääre tee 14</t>
  </si>
  <si>
    <t>2183602</t>
  </si>
  <si>
    <t>89004:001:0040</t>
  </si>
  <si>
    <t>Kalevi tee 1</t>
  </si>
  <si>
    <t>2095102</t>
  </si>
  <si>
    <t>89004:001:0030</t>
  </si>
  <si>
    <t>Luhaääre tee 12</t>
  </si>
  <si>
    <t>2063302</t>
  </si>
  <si>
    <t>89001:003:3950</t>
  </si>
  <si>
    <t>Piiri tee 1</t>
  </si>
  <si>
    <t>1400402</t>
  </si>
  <si>
    <t>89001:005:0530</t>
  </si>
  <si>
    <t>Kuusekännu tee 4</t>
  </si>
  <si>
    <t>2360802</t>
  </si>
  <si>
    <t>89001:005:0570</t>
  </si>
  <si>
    <t>Kuusekännu tee 2</t>
  </si>
  <si>
    <t>2197602</t>
  </si>
  <si>
    <t>89001:007:0010</t>
  </si>
  <si>
    <t>Lepakännu tee 4</t>
  </si>
  <si>
    <t>2120202</t>
  </si>
  <si>
    <t>89001:007:0020</t>
  </si>
  <si>
    <t>Lepakännu tee 6</t>
  </si>
  <si>
    <t>2199702</t>
  </si>
  <si>
    <t>89001:007:0030</t>
  </si>
  <si>
    <t>Lepakännu tee 5</t>
  </si>
  <si>
    <t>2418502</t>
  </si>
  <si>
    <t>89001:010:5410</t>
  </si>
  <si>
    <t>Kaluri tee 26</t>
  </si>
  <si>
    <t>2518902</t>
  </si>
  <si>
    <t>89001:010:5400</t>
  </si>
  <si>
    <t>Liivamäe tee 8</t>
  </si>
  <si>
    <t>1836202</t>
  </si>
  <si>
    <t>89001:010:5390</t>
  </si>
  <si>
    <t>Liivamäe tee 6</t>
  </si>
  <si>
    <t>2259502</t>
  </si>
  <si>
    <t>89001:002:0170</t>
  </si>
  <si>
    <t>Mölgisadama</t>
  </si>
  <si>
    <t>2285702</t>
  </si>
  <si>
    <t>89001:010:6260</t>
  </si>
  <si>
    <t>Pärnamäe tee 152</t>
  </si>
  <si>
    <t>1883902</t>
  </si>
  <si>
    <t>89001:009:0420</t>
  </si>
  <si>
    <t>Rannakuuse tee 8</t>
  </si>
  <si>
    <t>2437502</t>
  </si>
  <si>
    <t>89001:009:0410</t>
  </si>
  <si>
    <t>Rannakuuse tee 4</t>
  </si>
  <si>
    <t>1898302</t>
  </si>
  <si>
    <t>89001:009:0400</t>
  </si>
  <si>
    <t>Rannakuuse tee 2</t>
  </si>
  <si>
    <t>6185602</t>
  </si>
  <si>
    <t>89001:009:0390</t>
  </si>
  <si>
    <t>Rannakuuse tee 5</t>
  </si>
  <si>
    <t>1920802</t>
  </si>
  <si>
    <t>89001:009:0380</t>
  </si>
  <si>
    <t>Männi tee 13</t>
  </si>
  <si>
    <t>1890602</t>
  </si>
  <si>
    <t>89001:009:0370</t>
  </si>
  <si>
    <t>Lepa tee 6</t>
  </si>
  <si>
    <t>2020302</t>
  </si>
  <si>
    <t>89001:005:0750</t>
  </si>
  <si>
    <t>Kasekännu tee 34</t>
  </si>
  <si>
    <t>1954302</t>
  </si>
  <si>
    <t>89001:005:0760</t>
  </si>
  <si>
    <t>Kasekännu tee 36</t>
  </si>
  <si>
    <t>1955502</t>
  </si>
  <si>
    <t>89001:010:5380</t>
  </si>
  <si>
    <t>Ranna tee 5</t>
  </si>
  <si>
    <t>1794602</t>
  </si>
  <si>
    <t>89001:010:5360</t>
  </si>
  <si>
    <t>Miiduranna tee 27</t>
  </si>
  <si>
    <t>1733202</t>
  </si>
  <si>
    <t>89001:010:5350</t>
  </si>
  <si>
    <t>Tuulekivi tee 7</t>
  </si>
  <si>
    <t>11914902</t>
  </si>
  <si>
    <t>89001:003:4240</t>
  </si>
  <si>
    <t>Reinu tee 12</t>
  </si>
  <si>
    <t>3051302</t>
  </si>
  <si>
    <t>89005:005:0300</t>
  </si>
  <si>
    <t>Krati tee 25</t>
  </si>
  <si>
    <t>2240402</t>
  </si>
  <si>
    <t>89005:005:0290</t>
  </si>
  <si>
    <t>Krati tee 24</t>
  </si>
  <si>
    <t>2369602</t>
  </si>
  <si>
    <t>89001:003:4652</t>
  </si>
  <si>
    <t>Kase</t>
  </si>
  <si>
    <t>3007902</t>
  </si>
  <si>
    <t>89001:003:4660</t>
  </si>
  <si>
    <t>Hallikivi tee 5a</t>
  </si>
  <si>
    <t>3007602</t>
  </si>
  <si>
    <t>89005:005:0020</t>
  </si>
  <si>
    <t>Luua tee 2</t>
  </si>
  <si>
    <t>2119902</t>
  </si>
  <si>
    <t>89001:005:0780</t>
  </si>
  <si>
    <t>Kasekännu tee 40</t>
  </si>
  <si>
    <t>2642402</t>
  </si>
  <si>
    <t>89001:005:0800</t>
  </si>
  <si>
    <t>Kasekännu tee 44</t>
  </si>
  <si>
    <t>2440502</t>
  </si>
  <si>
    <t>89002:005:0090</t>
  </si>
  <si>
    <t>Kurvi tee 12</t>
  </si>
  <si>
    <t>2178102</t>
  </si>
  <si>
    <t>89004:001:0110</t>
  </si>
  <si>
    <t>Kalevi tee</t>
  </si>
  <si>
    <t>2381402</t>
  </si>
  <si>
    <t>89005:005:0280</t>
  </si>
  <si>
    <t>Krati tee 22</t>
  </si>
  <si>
    <t>2361202</t>
  </si>
  <si>
    <t>89005:005:0270</t>
  </si>
  <si>
    <t>Krati tee 21</t>
  </si>
  <si>
    <t>2415002</t>
  </si>
  <si>
    <t>89005:005:0260</t>
  </si>
  <si>
    <t>Krati tee 20</t>
  </si>
  <si>
    <t>2239702</t>
  </si>
  <si>
    <t>89005:005:0250</t>
  </si>
  <si>
    <t>Krati tee 19</t>
  </si>
  <si>
    <t>2490302</t>
  </si>
  <si>
    <t>89001:003:4710</t>
  </si>
  <si>
    <t>Mere tee 1</t>
  </si>
  <si>
    <t>2043902</t>
  </si>
  <si>
    <t>89005:001:0321</t>
  </si>
  <si>
    <t>Tammenurme tee</t>
  </si>
  <si>
    <t>19967650</t>
  </si>
  <si>
    <t>89005:001:0322</t>
  </si>
  <si>
    <t>Kiviranna haljak</t>
  </si>
  <si>
    <t>21566450</t>
  </si>
  <si>
    <t>89001:022:1310</t>
  </si>
  <si>
    <t>Lumemarja tee 24</t>
  </si>
  <si>
    <t>2094902</t>
  </si>
  <si>
    <t>89001:005:0810</t>
  </si>
  <si>
    <t>Kasekännu tee 46</t>
  </si>
  <si>
    <t>2601702</t>
  </si>
  <si>
    <t>89001:005:0820</t>
  </si>
  <si>
    <t>Kasekännu tee 48</t>
  </si>
  <si>
    <t>2959302</t>
  </si>
  <si>
    <t>89001:005:0830</t>
  </si>
  <si>
    <t>Kasekännu tee 50</t>
  </si>
  <si>
    <t>2777802</t>
  </si>
  <si>
    <t>89001:005:0840</t>
  </si>
  <si>
    <t>Kasekännu tee 52</t>
  </si>
  <si>
    <t>2004902</t>
  </si>
  <si>
    <t>89005:005:0230</t>
  </si>
  <si>
    <t>Krati tee 15</t>
  </si>
  <si>
    <t>2293502</t>
  </si>
  <si>
    <t>89005:005:0220</t>
  </si>
  <si>
    <t>Krati tee 13</t>
  </si>
  <si>
    <t>2518802</t>
  </si>
  <si>
    <t>89005:005:0370</t>
  </si>
  <si>
    <t>Krati tee 34</t>
  </si>
  <si>
    <t>2369402</t>
  </si>
  <si>
    <t>89005:005:0360</t>
  </si>
  <si>
    <t>Krati tee 32</t>
  </si>
  <si>
    <t>2417202</t>
  </si>
  <si>
    <t>89005:005:0350</t>
  </si>
  <si>
    <t>Krati tee 31</t>
  </si>
  <si>
    <t>2260902</t>
  </si>
  <si>
    <t>89005:005:0340</t>
  </si>
  <si>
    <t>Krati tee 30</t>
  </si>
  <si>
    <t>2355402</t>
  </si>
  <si>
    <t>89005:005:0330</t>
  </si>
  <si>
    <t>Krati tee 29</t>
  </si>
  <si>
    <t>2221902</t>
  </si>
  <si>
    <t>89005:005:0320</t>
  </si>
  <si>
    <t>Krati tee 28</t>
  </si>
  <si>
    <t>2492902</t>
  </si>
  <si>
    <t>89005:005:0310</t>
  </si>
  <si>
    <t>Krati tee 26</t>
  </si>
  <si>
    <t>2390502</t>
  </si>
  <si>
    <t>89001:010:6190</t>
  </si>
  <si>
    <t>Nelgi tee 4</t>
  </si>
  <si>
    <t>2311402</t>
  </si>
  <si>
    <t>89001:010:6180</t>
  </si>
  <si>
    <t>Astilbe tee 6</t>
  </si>
  <si>
    <t>2616202</t>
  </si>
  <si>
    <t>89001:010:6170</t>
  </si>
  <si>
    <t>Daalia tee 4</t>
  </si>
  <si>
    <t>2330502</t>
  </si>
  <si>
    <t>89001:010:6160</t>
  </si>
  <si>
    <t>Rünka tee 3</t>
  </si>
  <si>
    <t>2828102</t>
  </si>
  <si>
    <t>89001:010:6150</t>
  </si>
  <si>
    <t>Rünka tee 11</t>
  </si>
  <si>
    <t>2076002</t>
  </si>
  <si>
    <t>89001:005:0850</t>
  </si>
  <si>
    <t>Kasekännu tee 54</t>
  </si>
  <si>
    <t>2060402</t>
  </si>
  <si>
    <t>89001:005:0860</t>
  </si>
  <si>
    <t>Kasekännu tee 56</t>
  </si>
  <si>
    <t>1977802</t>
  </si>
  <si>
    <t>89001:005:0870</t>
  </si>
  <si>
    <t>Kasekännu tee 58</t>
  </si>
  <si>
    <t>2540202</t>
  </si>
  <si>
    <t>89001:005:0880</t>
  </si>
  <si>
    <t>Kasekännu tee 60</t>
  </si>
  <si>
    <t>2555802</t>
  </si>
  <si>
    <t>89001:005:0890</t>
  </si>
  <si>
    <t>Kasekännu tee 10</t>
  </si>
  <si>
    <t>3500102</t>
  </si>
  <si>
    <t>89001:005:0900</t>
  </si>
  <si>
    <t>Kasekännu tee 8</t>
  </si>
  <si>
    <t>2478302</t>
  </si>
  <si>
    <t>89001:005:0910</t>
  </si>
  <si>
    <t>Kasekännu tee 4</t>
  </si>
  <si>
    <t>2661402</t>
  </si>
  <si>
    <t>89001:003:4470</t>
  </si>
  <si>
    <t>Mereääre tee 54</t>
  </si>
  <si>
    <t>2163802</t>
  </si>
  <si>
    <t>89002:006:0090</t>
  </si>
  <si>
    <t>Kasteheina tee 18</t>
  </si>
  <si>
    <t>2135002</t>
  </si>
  <si>
    <t>89001:010:6140</t>
  </si>
  <si>
    <t>Lahe tee 14</t>
  </si>
  <si>
    <t>2056402</t>
  </si>
  <si>
    <t>89001:010:6130</t>
  </si>
  <si>
    <t>Kalda tee 5</t>
  </si>
  <si>
    <t>1939802</t>
  </si>
  <si>
    <t>89001:010:6120</t>
  </si>
  <si>
    <t>Allikmäe tee 7</t>
  </si>
  <si>
    <t>2001902</t>
  </si>
  <si>
    <t>89001:010:6110</t>
  </si>
  <si>
    <t>Sõstra tee 8</t>
  </si>
  <si>
    <t>1938502</t>
  </si>
  <si>
    <t>89001:009:0550</t>
  </si>
  <si>
    <t>Toominga tee 15</t>
  </si>
  <si>
    <t>2277902</t>
  </si>
  <si>
    <t>89001:009:0540</t>
  </si>
  <si>
    <t>Lepa tee 12</t>
  </si>
  <si>
    <t>1982502</t>
  </si>
  <si>
    <t>89001:022:0980</t>
  </si>
  <si>
    <t>Remmelga tee 9</t>
  </si>
  <si>
    <t>2158202</t>
  </si>
  <si>
    <t>89001:022:0970</t>
  </si>
  <si>
    <t>Remmelga tee 7</t>
  </si>
  <si>
    <t>1917202</t>
  </si>
  <si>
    <t>89001:022:0960</t>
  </si>
  <si>
    <t>Remmelga tee 5</t>
  </si>
  <si>
    <t>4088602</t>
  </si>
  <si>
    <t>89001:022:0950</t>
  </si>
  <si>
    <t>Remmelga põik 2</t>
  </si>
  <si>
    <t>2082102</t>
  </si>
  <si>
    <t>89001:022:0940</t>
  </si>
  <si>
    <t>Remmelga tee 1</t>
  </si>
  <si>
    <t>2169002</t>
  </si>
  <si>
    <t>89001:003:3870</t>
  </si>
  <si>
    <t>Metsa tee 17</t>
  </si>
  <si>
    <t>9469402</t>
  </si>
  <si>
    <t>89001:003:4090</t>
  </si>
  <si>
    <t>Kimsi tee 5</t>
  </si>
  <si>
    <t>1693102</t>
  </si>
  <si>
    <t>89001:003:4100</t>
  </si>
  <si>
    <t>Kimsi tee 7</t>
  </si>
  <si>
    <t>1693202</t>
  </si>
  <si>
    <t>89001:003:4070</t>
  </si>
  <si>
    <t>Kimsi tee 1</t>
  </si>
  <si>
    <t>1692902</t>
  </si>
  <si>
    <t>89001:022:0930</t>
  </si>
  <si>
    <t>Hõbepaju tee 9</t>
  </si>
  <si>
    <t>2019302</t>
  </si>
  <si>
    <t>89001:022:0920</t>
  </si>
  <si>
    <t>Hõbepaju tee 3</t>
  </si>
  <si>
    <t>1894502</t>
  </si>
  <si>
    <t>89001:005:0920</t>
  </si>
  <si>
    <t>Kasekännu tee 2</t>
  </si>
  <si>
    <t>3315202</t>
  </si>
  <si>
    <t>89001:010:5700</t>
  </si>
  <si>
    <t>Kaluri tee 11</t>
  </si>
  <si>
    <t>2189402</t>
  </si>
  <si>
    <t>89001:010:5710</t>
  </si>
  <si>
    <t>Gerbera tee 3</t>
  </si>
  <si>
    <t>2050302</t>
  </si>
  <si>
    <t>89001:010:5720</t>
  </si>
  <si>
    <t>Suur-Gerbera tee 5</t>
  </si>
  <si>
    <t>2085602</t>
  </si>
  <si>
    <t>89001:010:5740</t>
  </si>
  <si>
    <t>Astri tee 1a</t>
  </si>
  <si>
    <t>11162402</t>
  </si>
  <si>
    <t>89007:003:0850</t>
  </si>
  <si>
    <t>Keiu tee 25</t>
  </si>
  <si>
    <t>2132202</t>
  </si>
  <si>
    <t>89001:003:3860</t>
  </si>
  <si>
    <t>Mere tee 3a</t>
  </si>
  <si>
    <t>1585202</t>
  </si>
  <si>
    <t>89001:010:5211</t>
  </si>
  <si>
    <t>Kure tee 4</t>
  </si>
  <si>
    <t>1651902</t>
  </si>
  <si>
    <t>89001:010:5212</t>
  </si>
  <si>
    <t>Kure tee 3</t>
  </si>
  <si>
    <t>89001:022:0910</t>
  </si>
  <si>
    <t>Lumemarja tee 53</t>
  </si>
  <si>
    <t>1953702</t>
  </si>
  <si>
    <t>89001:022:0900</t>
  </si>
  <si>
    <t>Lumemarja tee 4</t>
  </si>
  <si>
    <t>2600302</t>
  </si>
  <si>
    <t>89001:022:0890</t>
  </si>
  <si>
    <t>Lumemarja tee 2</t>
  </si>
  <si>
    <t>1810502</t>
  </si>
  <si>
    <t>89001:010:5330</t>
  </si>
  <si>
    <t>Astri tee 4</t>
  </si>
  <si>
    <t>1844802</t>
  </si>
  <si>
    <t>89001:010:5320</t>
  </si>
  <si>
    <t>Begoonia tee 3</t>
  </si>
  <si>
    <t>1881502</t>
  </si>
  <si>
    <t>89001:010:5310</t>
  </si>
  <si>
    <t>Tammeõue tee 5</t>
  </si>
  <si>
    <t>1781102</t>
  </si>
  <si>
    <t>89001:010:5300</t>
  </si>
  <si>
    <t>Hansu</t>
  </si>
  <si>
    <t>1678302</t>
  </si>
  <si>
    <t>89001:003:4230</t>
  </si>
  <si>
    <t>Tammneeme tee 48</t>
  </si>
  <si>
    <t>2745002</t>
  </si>
  <si>
    <t>89001:010:5750</t>
  </si>
  <si>
    <t>Nelgi tee 1</t>
  </si>
  <si>
    <t>1947302</t>
  </si>
  <si>
    <t>89002:006:0050</t>
  </si>
  <si>
    <t>Metsaveere tee 14</t>
  </si>
  <si>
    <t>1854502</t>
  </si>
  <si>
    <t>89002:006:0040</t>
  </si>
  <si>
    <t>Metsaveere tee 10</t>
  </si>
  <si>
    <t>1812102</t>
  </si>
  <si>
    <t>89002:006:0030</t>
  </si>
  <si>
    <t>Metsaveere tee 4</t>
  </si>
  <si>
    <t>1892202</t>
  </si>
  <si>
    <t>89011:001:0140</t>
  </si>
  <si>
    <t>Tormilinnu tee 16</t>
  </si>
  <si>
    <t>2898502</t>
  </si>
  <si>
    <t>89011:001:0150</t>
  </si>
  <si>
    <t>Tormilinnu tee 18</t>
  </si>
  <si>
    <t>2162902</t>
  </si>
  <si>
    <t>89007:003:0870</t>
  </si>
  <si>
    <t>Keiu tee 23</t>
  </si>
  <si>
    <t>2074002</t>
  </si>
  <si>
    <t>89007:003:0860</t>
  </si>
  <si>
    <t>Keiu tee 29</t>
  </si>
  <si>
    <t>2193302</t>
  </si>
  <si>
    <t>89007:003:0840</t>
  </si>
  <si>
    <t>Keiu tee 27</t>
  </si>
  <si>
    <t>2145302</t>
  </si>
  <si>
    <t>89002:002:1140</t>
  </si>
  <si>
    <t>Rannavälja tee 22</t>
  </si>
  <si>
    <t>1798802</t>
  </si>
  <si>
    <t>89002:002:1130</t>
  </si>
  <si>
    <t>Rannakaare tee 13</t>
  </si>
  <si>
    <t>1727002</t>
  </si>
  <si>
    <t>89001:003:3900</t>
  </si>
  <si>
    <t>Saare tee 5</t>
  </si>
  <si>
    <t>3560902</t>
  </si>
  <si>
    <t>89001:003:3880</t>
  </si>
  <si>
    <t>Saare tee 4</t>
  </si>
  <si>
    <t>10864402</t>
  </si>
  <si>
    <t>89001:003:3890</t>
  </si>
  <si>
    <t>Saare tee 9</t>
  </si>
  <si>
    <t>2177802</t>
  </si>
  <si>
    <t>89001:003:4210</t>
  </si>
  <si>
    <t>Tädu tee 10</t>
  </si>
  <si>
    <t>1814902</t>
  </si>
  <si>
    <t>89001:022:1120</t>
  </si>
  <si>
    <t>Lumemarja tee 49</t>
  </si>
  <si>
    <t>4985402</t>
  </si>
  <si>
    <t>89001:022:1260</t>
  </si>
  <si>
    <t>Tellissaare tee 15</t>
  </si>
  <si>
    <t>2151302</t>
  </si>
  <si>
    <t>89001:009:0350</t>
  </si>
  <si>
    <t>Rannakuuse tee 10</t>
  </si>
  <si>
    <t>2189902</t>
  </si>
  <si>
    <t>89001:010:5610</t>
  </si>
  <si>
    <t>Sõstra tee 2</t>
  </si>
  <si>
    <t>2887302</t>
  </si>
  <si>
    <t>89001:022:1110</t>
  </si>
  <si>
    <t>Lumemarja tee 47</t>
  </si>
  <si>
    <t>1845502</t>
  </si>
  <si>
    <t>89001:022:1100</t>
  </si>
  <si>
    <t>Lumemarja tee 45</t>
  </si>
  <si>
    <t>1860702</t>
  </si>
  <si>
    <t>89001:022:1090</t>
  </si>
  <si>
    <t>Lumemarja tee 41</t>
  </si>
  <si>
    <t>2073402</t>
  </si>
  <si>
    <t>89008:001:0530</t>
  </si>
  <si>
    <t>Nurmenuku tee 4</t>
  </si>
  <si>
    <t>1931002</t>
  </si>
  <si>
    <t>89008:001:0520</t>
  </si>
  <si>
    <t>Hiirekõrva tee 5</t>
  </si>
  <si>
    <t>2119002</t>
  </si>
  <si>
    <t>89005:001:0290</t>
  </si>
  <si>
    <t>Tammenurme tee 4</t>
  </si>
  <si>
    <t>2784702</t>
  </si>
  <si>
    <t>89005:001:0280</t>
  </si>
  <si>
    <t>Kiviranna tee 13</t>
  </si>
  <si>
    <t>5926502</t>
  </si>
  <si>
    <t>89005:001:0270</t>
  </si>
  <si>
    <t>Kiviranna tee 6</t>
  </si>
  <si>
    <t>1912102</t>
  </si>
  <si>
    <t>89011:004:0050</t>
  </si>
  <si>
    <t>Kuldnoka tee 8</t>
  </si>
  <si>
    <t>2929602</t>
  </si>
  <si>
    <t>89011:004:0040</t>
  </si>
  <si>
    <t>Kuldnoka tee 7</t>
  </si>
  <si>
    <t>2173402</t>
  </si>
  <si>
    <t>89011:004:0030</t>
  </si>
  <si>
    <t>Kuldnoka tee 5</t>
  </si>
  <si>
    <t>2280302</t>
  </si>
  <si>
    <t>89011:003:0290</t>
  </si>
  <si>
    <t>Rukkiräägu tee 2</t>
  </si>
  <si>
    <t>2744502</t>
  </si>
  <si>
    <t>89011:003:0280</t>
  </si>
  <si>
    <t>Rukkiräägu tee 1</t>
  </si>
  <si>
    <t>3063702</t>
  </si>
  <si>
    <t>89011:003:0270</t>
  </si>
  <si>
    <t>Tihase tee 7</t>
  </si>
  <si>
    <t>2258902</t>
  </si>
  <si>
    <t>89011:003:0260</t>
  </si>
  <si>
    <t>Tihase tee 5</t>
  </si>
  <si>
    <t>2043502</t>
  </si>
  <si>
    <t>89011:003:0250</t>
  </si>
  <si>
    <t>Tihase tee 3</t>
  </si>
  <si>
    <t>2193002</t>
  </si>
  <si>
    <t>89001:003:4870</t>
  </si>
  <si>
    <t>Ülase tee 17</t>
  </si>
  <si>
    <t>1845402</t>
  </si>
  <si>
    <t>89001:009:0500</t>
  </si>
  <si>
    <t>Kesk tee 3</t>
  </si>
  <si>
    <t>1995102</t>
  </si>
  <si>
    <t>89001:010:5620</t>
  </si>
  <si>
    <t>Kordoni tee 8</t>
  </si>
  <si>
    <t>11593402</t>
  </si>
  <si>
    <t>89001:010:5630</t>
  </si>
  <si>
    <t>Männimäe tee 1</t>
  </si>
  <si>
    <t>2076102</t>
  </si>
  <si>
    <t>89001:010:5640</t>
  </si>
  <si>
    <t>Liivamäe tee 1</t>
  </si>
  <si>
    <t>3716502</t>
  </si>
  <si>
    <t>89003:002:0080</t>
  </si>
  <si>
    <t>Lepalinnu tee 11</t>
  </si>
  <si>
    <t>8901602</t>
  </si>
  <si>
    <t>89001:010:5680</t>
  </si>
  <si>
    <t>Liivamäe tee 3</t>
  </si>
  <si>
    <t>1815102</t>
  </si>
  <si>
    <t>89001:022:1080</t>
  </si>
  <si>
    <t>Lumemarja tee 6</t>
  </si>
  <si>
    <t>2041602</t>
  </si>
  <si>
    <t>89001:010:5650</t>
  </si>
  <si>
    <t>Tammeõue tee 22</t>
  </si>
  <si>
    <t>3676002</t>
  </si>
  <si>
    <t>89001:010:5660</t>
  </si>
  <si>
    <t>Tammeõue tee 24</t>
  </si>
  <si>
    <t>3675902</t>
  </si>
  <si>
    <t>89011:004:0020</t>
  </si>
  <si>
    <t>Kuldnoka tee 4</t>
  </si>
  <si>
    <t>2563702</t>
  </si>
  <si>
    <t>89011:004:0010</t>
  </si>
  <si>
    <t>Kuldnoka tee 1</t>
  </si>
  <si>
    <t>2379402</t>
  </si>
  <si>
    <t>89011:003:0380</t>
  </si>
  <si>
    <t>Pääsukese põik 1</t>
  </si>
  <si>
    <t>2125002</t>
  </si>
  <si>
    <t>89005:001:0260</t>
  </si>
  <si>
    <t>Kiviranna tee 1</t>
  </si>
  <si>
    <t>7204202</t>
  </si>
  <si>
    <t>89001:003:4290</t>
  </si>
  <si>
    <t>Püünsi põik 6</t>
  </si>
  <si>
    <t>3685702</t>
  </si>
  <si>
    <t>89009:003:0200</t>
  </si>
  <si>
    <t>Kreegi tee 6</t>
  </si>
  <si>
    <t>2744702</t>
  </si>
  <si>
    <t>89011:003:0240</t>
  </si>
  <si>
    <t>Meremärgi tee 23</t>
  </si>
  <si>
    <t>2164102</t>
  </si>
  <si>
    <t>89011:003:0230</t>
  </si>
  <si>
    <t>Meremärgi tee 22</t>
  </si>
  <si>
    <t>2674502</t>
  </si>
  <si>
    <t>89011:003:0220</t>
  </si>
  <si>
    <t>Meremärgi tee 21</t>
  </si>
  <si>
    <t>2295302</t>
  </si>
  <si>
    <t>89011:003:0210</t>
  </si>
  <si>
    <t>Meremärgi tee 20</t>
  </si>
  <si>
    <t>2378102</t>
  </si>
  <si>
    <t>89009:003:0210</t>
  </si>
  <si>
    <t>Kreegi tee 7</t>
  </si>
  <si>
    <t>3217902</t>
  </si>
  <si>
    <t>89009:001:0270</t>
  </si>
  <si>
    <t>Lootuse tee 7</t>
  </si>
  <si>
    <t>2073702</t>
  </si>
  <si>
    <t>89001:010:7310</t>
  </si>
  <si>
    <t>Rohuneeme tee 12</t>
  </si>
  <si>
    <t>3051602</t>
  </si>
  <si>
    <t>89001:010:7300</t>
  </si>
  <si>
    <t>Kaluri tee 3</t>
  </si>
  <si>
    <t>3046002</t>
  </si>
  <si>
    <t>89001:022:1400</t>
  </si>
  <si>
    <t>Pihlaka tee 20</t>
  </si>
  <si>
    <t>14041302</t>
  </si>
  <si>
    <t>89001:009:0490</t>
  </si>
  <si>
    <t>Rohuneeme tee 19</t>
  </si>
  <si>
    <t>2179102</t>
  </si>
  <si>
    <t>89001:009:0480</t>
  </si>
  <si>
    <t>Rohuneeme tee 16</t>
  </si>
  <si>
    <t>2413402</t>
  </si>
  <si>
    <t>89001:003:4640</t>
  </si>
  <si>
    <t>Piiri tee 6</t>
  </si>
  <si>
    <t>2052702</t>
  </si>
  <si>
    <t>89001:003:4630</t>
  </si>
  <si>
    <t>Lepiku tee 4</t>
  </si>
  <si>
    <t>1991702</t>
  </si>
  <si>
    <t>89001:003:4620</t>
  </si>
  <si>
    <t>Lepiku tee 6</t>
  </si>
  <si>
    <t>2081902</t>
  </si>
  <si>
    <t>89001:003:4610</t>
  </si>
  <si>
    <t>Aasa tee 5</t>
  </si>
  <si>
    <t>2006302</t>
  </si>
  <si>
    <t>89011:001:0450</t>
  </si>
  <si>
    <t>Pääsukese tee 26</t>
  </si>
  <si>
    <t>2007102</t>
  </si>
  <si>
    <t>89002:009:0120</t>
  </si>
  <si>
    <t>Nurme tee 1 // Tuule tee 11</t>
  </si>
  <si>
    <t>1855402</t>
  </si>
  <si>
    <t>89001:010:5670</t>
  </si>
  <si>
    <t>Halli tee 4</t>
  </si>
  <si>
    <t>6844302</t>
  </si>
  <si>
    <t>89001:003:4350</t>
  </si>
  <si>
    <t>Ampri tee 1a</t>
  </si>
  <si>
    <t>2352902</t>
  </si>
  <si>
    <t>89001:003:4280</t>
  </si>
  <si>
    <t>Püünsi põik 4</t>
  </si>
  <si>
    <t>3685802</t>
  </si>
  <si>
    <t>89001:003:4270</t>
  </si>
  <si>
    <t>Püünsi põik 3</t>
  </si>
  <si>
    <t>3685902</t>
  </si>
  <si>
    <t>89001:003:4260</t>
  </si>
  <si>
    <t>Püünsi põik 2</t>
  </si>
  <si>
    <t>3686002</t>
  </si>
  <si>
    <t>89001:003:4250</t>
  </si>
  <si>
    <t>Püünsi põik 1</t>
  </si>
  <si>
    <t>3686102</t>
  </si>
  <si>
    <t>89002:009:0100</t>
  </si>
  <si>
    <t>Rohuneeme tee 48</t>
  </si>
  <si>
    <t>1812702</t>
  </si>
  <si>
    <t>89002:009:0090</t>
  </si>
  <si>
    <t>Rohuneeme tee 46</t>
  </si>
  <si>
    <t>1881902</t>
  </si>
  <si>
    <t>89002:009:0080</t>
  </si>
  <si>
    <t>Kurvi tee 2b</t>
  </si>
  <si>
    <t>14062702</t>
  </si>
  <si>
    <t>89002:009:0070</t>
  </si>
  <si>
    <t>Kurvi tee 2c</t>
  </si>
  <si>
    <t>9612802</t>
  </si>
  <si>
    <t>89002:009:0060</t>
  </si>
  <si>
    <t>Tuule tee 5</t>
  </si>
  <si>
    <t>1785802</t>
  </si>
  <si>
    <t>89001:010:6640</t>
  </si>
  <si>
    <t>Kaluri tee 13</t>
  </si>
  <si>
    <t>4850202</t>
  </si>
  <si>
    <t>89001:022:1330</t>
  </si>
  <si>
    <t>Remmelga tee 18</t>
  </si>
  <si>
    <t>2484802</t>
  </si>
  <si>
    <t>89001:009:0690</t>
  </si>
  <si>
    <t>Toominga tee 11</t>
  </si>
  <si>
    <t>2228302</t>
  </si>
  <si>
    <t>89002:002:1230</t>
  </si>
  <si>
    <t>Rannavalli põik 5</t>
  </si>
  <si>
    <t>2727402</t>
  </si>
  <si>
    <t>89001:010:6650</t>
  </si>
  <si>
    <t>Kaluri tee 24a</t>
  </si>
  <si>
    <t>14617702</t>
  </si>
  <si>
    <t>89001:010:6660</t>
  </si>
  <si>
    <t>Mereranna tee 2</t>
  </si>
  <si>
    <t>89011:003:0200</t>
  </si>
  <si>
    <t>Meremärgi tee 18</t>
  </si>
  <si>
    <t>2121002</t>
  </si>
  <si>
    <t>89011:003:0190</t>
  </si>
  <si>
    <t>Meremärgi tee 17</t>
  </si>
  <si>
    <t>2202902</t>
  </si>
  <si>
    <t>89009:003:0220</t>
  </si>
  <si>
    <t>Kreegi tee 8</t>
  </si>
  <si>
    <t>2691002</t>
  </si>
  <si>
    <t>89009:003:0230</t>
  </si>
  <si>
    <t>Kreegi tee 9</t>
  </si>
  <si>
    <t>2707502</t>
  </si>
  <si>
    <t>89009:003:0240</t>
  </si>
  <si>
    <t>Kreegi tee 10</t>
  </si>
  <si>
    <t>2758202</t>
  </si>
  <si>
    <t>89009:003:0250</t>
  </si>
  <si>
    <t>Kreegi tee 11</t>
  </si>
  <si>
    <t>3145002</t>
  </si>
  <si>
    <t>89009:003:0260</t>
  </si>
  <si>
    <t>Kreegi tee 13</t>
  </si>
  <si>
    <t>3144802</t>
  </si>
  <si>
    <t>89009:003:0270</t>
  </si>
  <si>
    <t>Kreegi tee 15</t>
  </si>
  <si>
    <t>2820802</t>
  </si>
  <si>
    <t>89009:003:0280</t>
  </si>
  <si>
    <t>Pirni tee 1</t>
  </si>
  <si>
    <t>6081102</t>
  </si>
  <si>
    <t>89009:003:0290</t>
  </si>
  <si>
    <t>Pirni tee 2</t>
  </si>
  <si>
    <t>2641802</t>
  </si>
  <si>
    <t>89007:003:0320</t>
  </si>
  <si>
    <t>Keiu tee 13</t>
  </si>
  <si>
    <t>9215002</t>
  </si>
  <si>
    <t>89001:009:0360</t>
  </si>
  <si>
    <t>Mereranna tee 16</t>
  </si>
  <si>
    <t>2158502</t>
  </si>
  <si>
    <t>89001:003:4460</t>
  </si>
  <si>
    <t>Kullerkupu tee 5</t>
  </si>
  <si>
    <t>1814402</t>
  </si>
  <si>
    <t>89002:009:0050</t>
  </si>
  <si>
    <t>Tuule tee 7</t>
  </si>
  <si>
    <t>1893802</t>
  </si>
  <si>
    <t>89002:009:0040</t>
  </si>
  <si>
    <t>Tuule tee 12</t>
  </si>
  <si>
    <t>1808702</t>
  </si>
  <si>
    <t>89002:009:0030</t>
  </si>
  <si>
    <t>Tuule tee 10</t>
  </si>
  <si>
    <t>1862502</t>
  </si>
  <si>
    <t>89002:009:0020</t>
  </si>
  <si>
    <t>Tuule tee 8</t>
  </si>
  <si>
    <t>1848802</t>
  </si>
  <si>
    <t>89002:009:0010</t>
  </si>
  <si>
    <t>Rohuneeme tee 48a</t>
  </si>
  <si>
    <t>1861702</t>
  </si>
  <si>
    <t>89001:010:5550</t>
  </si>
  <si>
    <t>Aiandi tee 21k</t>
  </si>
  <si>
    <t>2255802</t>
  </si>
  <si>
    <t>89001:010:5560</t>
  </si>
  <si>
    <t>Aiandi tee 21e</t>
  </si>
  <si>
    <t>2255902</t>
  </si>
  <si>
    <t>89001:010:5570</t>
  </si>
  <si>
    <t>Aiandi tee 21m</t>
  </si>
  <si>
    <t>2256002</t>
  </si>
  <si>
    <t>89001:001:0190</t>
  </si>
  <si>
    <t>Kelemendi</t>
  </si>
  <si>
    <t>1978302</t>
  </si>
  <si>
    <t>89001:001:0200</t>
  </si>
  <si>
    <t>Uus-Kelemendi</t>
  </si>
  <si>
    <t>1978402</t>
  </si>
  <si>
    <t>89011:003:0170</t>
  </si>
  <si>
    <t>Meremärgi tee 15</t>
  </si>
  <si>
    <t>12006602</t>
  </si>
  <si>
    <t>89011:003:0150</t>
  </si>
  <si>
    <t>Meremärgi tee 10</t>
  </si>
  <si>
    <t>2660402</t>
  </si>
  <si>
    <t>89011:003:0140</t>
  </si>
  <si>
    <t>Meremärgi tee 8</t>
  </si>
  <si>
    <t>2621802</t>
  </si>
  <si>
    <t>89011:003:0130</t>
  </si>
  <si>
    <t>Meremärgi tee 6</t>
  </si>
  <si>
    <t>2291202</t>
  </si>
  <si>
    <t>89011:003:0120</t>
  </si>
  <si>
    <t>Meremärgi tee 4</t>
  </si>
  <si>
    <t>2196402</t>
  </si>
  <si>
    <t>89011:003:0110</t>
  </si>
  <si>
    <t>Meremärgi tee 2</t>
  </si>
  <si>
    <t>2457902</t>
  </si>
  <si>
    <t>89011:003:0100</t>
  </si>
  <si>
    <t>Lõokese tee 10</t>
  </si>
  <si>
    <t>2231502</t>
  </si>
  <si>
    <t>89011:003:0090</t>
  </si>
  <si>
    <t>Lõokese tee 8</t>
  </si>
  <si>
    <t>3615902</t>
  </si>
  <si>
    <t>89011:003:0080</t>
  </si>
  <si>
    <t>Lõokese tee 4</t>
  </si>
  <si>
    <t>2128902</t>
  </si>
  <si>
    <t>89009:003:0300</t>
  </si>
  <si>
    <t>Pirni tee 3</t>
  </si>
  <si>
    <t>3316702</t>
  </si>
  <si>
    <t>89001:003:5091</t>
  </si>
  <si>
    <t>Lännemäe tee 14</t>
  </si>
  <si>
    <t>2616802</t>
  </si>
  <si>
    <t>89007:003:0360</t>
  </si>
  <si>
    <t>Keiu tee 5</t>
  </si>
  <si>
    <t>8149502</t>
  </si>
  <si>
    <t>89007:003:0180</t>
  </si>
  <si>
    <t>Kooliaia tee 9</t>
  </si>
  <si>
    <t>2274402</t>
  </si>
  <si>
    <t>89007:003:0170</t>
  </si>
  <si>
    <t>Kaevumäe tee 6</t>
  </si>
  <si>
    <t>7134102</t>
  </si>
  <si>
    <t>89001:022:1060</t>
  </si>
  <si>
    <t>Pihlaka tee 22</t>
  </si>
  <si>
    <t>2051502</t>
  </si>
  <si>
    <t>89001:003:4450</t>
  </si>
  <si>
    <t>Kullerkupu tee 3</t>
  </si>
  <si>
    <t>1815002</t>
  </si>
  <si>
    <t>89001:003:4440</t>
  </si>
  <si>
    <t>Karikakra tee 14</t>
  </si>
  <si>
    <t>2163902</t>
  </si>
  <si>
    <t>89001:003:4430</t>
  </si>
  <si>
    <t>Karikakra tee 12</t>
  </si>
  <si>
    <t>7064202</t>
  </si>
  <si>
    <t>89001:003:4410</t>
  </si>
  <si>
    <t>Mereääre tee 6</t>
  </si>
  <si>
    <t>2104802</t>
  </si>
  <si>
    <t>89005:002:0080</t>
  </si>
  <si>
    <t>Suurekivi tee 17</t>
  </si>
  <si>
    <t>2055002</t>
  </si>
  <si>
    <t>89005:002:0070</t>
  </si>
  <si>
    <t>Suurekivi tee 7</t>
  </si>
  <si>
    <t>3522802</t>
  </si>
  <si>
    <t>89001:003:4340</t>
  </si>
  <si>
    <t>Väike-Ringtee 15</t>
  </si>
  <si>
    <t>8440602</t>
  </si>
  <si>
    <t>89001:003:4330</t>
  </si>
  <si>
    <t>Liiva tee 14</t>
  </si>
  <si>
    <t>2294502</t>
  </si>
  <si>
    <t>89001:010:5580</t>
  </si>
  <si>
    <t>Gerbera tee 4</t>
  </si>
  <si>
    <t>2290202</t>
  </si>
  <si>
    <t>89001:010:6630</t>
  </si>
  <si>
    <t>Astri tee 1</t>
  </si>
  <si>
    <t>1966802</t>
  </si>
  <si>
    <t>89001:022:1050</t>
  </si>
  <si>
    <t>Pihlaka tee 4</t>
  </si>
  <si>
    <t>2019502</t>
  </si>
  <si>
    <t>89001:022:1040</t>
  </si>
  <si>
    <t>Kalla tee 2</t>
  </si>
  <si>
    <t>2549702</t>
  </si>
  <si>
    <t>89001:022:1030</t>
  </si>
  <si>
    <t>Melba tee 11</t>
  </si>
  <si>
    <t>2523002</t>
  </si>
  <si>
    <t>89001:022:1020</t>
  </si>
  <si>
    <t>Melba tee 7</t>
  </si>
  <si>
    <t>2066202</t>
  </si>
  <si>
    <t>89007:003:0160</t>
  </si>
  <si>
    <t>Kaevumäe tee 4</t>
  </si>
  <si>
    <t>2474902</t>
  </si>
  <si>
    <t>89007:003:0700</t>
  </si>
  <si>
    <t>Kraaviaia tee 4</t>
  </si>
  <si>
    <t>2485502</t>
  </si>
  <si>
    <t>89005:006:0330</t>
  </si>
  <si>
    <t>Taru tee 19</t>
  </si>
  <si>
    <t>2472702</t>
  </si>
  <si>
    <t>89001:010:7511</t>
  </si>
  <si>
    <t>Vehema tee 35</t>
  </si>
  <si>
    <t>2000302</t>
  </si>
  <si>
    <t>89001:001:0170</t>
  </si>
  <si>
    <t>Koka</t>
  </si>
  <si>
    <t>1978802</t>
  </si>
  <si>
    <t>89001:001:0230</t>
  </si>
  <si>
    <t>Kasemetsa</t>
  </si>
  <si>
    <t>1967002</t>
  </si>
  <si>
    <t>89001:001:0240</t>
  </si>
  <si>
    <t>Lillemäe</t>
  </si>
  <si>
    <t>1978602</t>
  </si>
  <si>
    <t>89011:003:0070</t>
  </si>
  <si>
    <t>Lõokese tee 3</t>
  </si>
  <si>
    <t>2042402</t>
  </si>
  <si>
    <t>89011:003:0060</t>
  </si>
  <si>
    <t>Lõokese tee 2</t>
  </si>
  <si>
    <t>2160702</t>
  </si>
  <si>
    <t>89001:022:1010</t>
  </si>
  <si>
    <t>Remmelga tee 16</t>
  </si>
  <si>
    <t>2168702</t>
  </si>
  <si>
    <t>89001:022:1000</t>
  </si>
  <si>
    <t>Remmelga tee 14</t>
  </si>
  <si>
    <t>2168802</t>
  </si>
  <si>
    <t>89001:003:4380</t>
  </si>
  <si>
    <t>Rohuneeme tee 140</t>
  </si>
  <si>
    <t>1993802</t>
  </si>
  <si>
    <t>89002:006:0230</t>
  </si>
  <si>
    <t>Kasteheina tee 62</t>
  </si>
  <si>
    <t>4390102</t>
  </si>
  <si>
    <t>89002:006:0180</t>
  </si>
  <si>
    <t>Metsaveere tee 16</t>
  </si>
  <si>
    <t>8486402</t>
  </si>
  <si>
    <t>89002:006:0170</t>
  </si>
  <si>
    <t>Metsaveere tee 3</t>
  </si>
  <si>
    <t>2344802</t>
  </si>
  <si>
    <t>89002:006:0160</t>
  </si>
  <si>
    <t>Ristikheina tee 2</t>
  </si>
  <si>
    <t>2198702</t>
  </si>
  <si>
    <t>89001:010:7320</t>
  </si>
  <si>
    <t>Nugise tee 1</t>
  </si>
  <si>
    <t>1850302</t>
  </si>
  <si>
    <t>89001:010:7330</t>
  </si>
  <si>
    <t>Nugise tee 1a</t>
  </si>
  <si>
    <t>987002</t>
  </si>
  <si>
    <t>89001:010:7340</t>
  </si>
  <si>
    <t>Nugise tee 2</t>
  </si>
  <si>
    <t>1850502</t>
  </si>
  <si>
    <t>89001:010:7350</t>
  </si>
  <si>
    <t>Nugise tee 3</t>
  </si>
  <si>
    <t>1850602</t>
  </si>
  <si>
    <t>89001:010:7360</t>
  </si>
  <si>
    <t>Nugise tee 4</t>
  </si>
  <si>
    <t>1850702</t>
  </si>
  <si>
    <t>89001:010:7370</t>
  </si>
  <si>
    <t>Nugise tee 5</t>
  </si>
  <si>
    <t>1850802</t>
  </si>
  <si>
    <t>89001:010:7380</t>
  </si>
  <si>
    <t>Nugise tee 6</t>
  </si>
  <si>
    <t>1850902</t>
  </si>
  <si>
    <t>89001:010:7390</t>
  </si>
  <si>
    <t>Nugise tee 7</t>
  </si>
  <si>
    <t>1851002</t>
  </si>
  <si>
    <t>89001:010:7400</t>
  </si>
  <si>
    <t>Nugise tee 8</t>
  </si>
  <si>
    <t>1851102</t>
  </si>
  <si>
    <t>89011:003:0050</t>
  </si>
  <si>
    <t>Lõokese tee 1</t>
  </si>
  <si>
    <t>2202402</t>
  </si>
  <si>
    <t>89011:003:0040</t>
  </si>
  <si>
    <t>Leevikese tee 10</t>
  </si>
  <si>
    <t>2759102</t>
  </si>
  <si>
    <t>89001:022:0990</t>
  </si>
  <si>
    <t>Remmelga tee 12</t>
  </si>
  <si>
    <t>2048502</t>
  </si>
  <si>
    <t>89001:010:6230</t>
  </si>
  <si>
    <t>Tare tee 2/5</t>
  </si>
  <si>
    <t>4389902</t>
  </si>
  <si>
    <t>89001:010:6220</t>
  </si>
  <si>
    <t>Tare tee 2/3</t>
  </si>
  <si>
    <t>2326202</t>
  </si>
  <si>
    <t>89001:010:6210</t>
  </si>
  <si>
    <t>Tare tee 2/2</t>
  </si>
  <si>
    <t>1907202</t>
  </si>
  <si>
    <t>89001:010:6200</t>
  </si>
  <si>
    <t>Tammeõue tee 17</t>
  </si>
  <si>
    <t>1991602</t>
  </si>
  <si>
    <t>89001:010:6960</t>
  </si>
  <si>
    <t>Kannikese tee 12</t>
  </si>
  <si>
    <t>89001:010:7410</t>
  </si>
  <si>
    <t>Nugise tee 9</t>
  </si>
  <si>
    <t>1851202</t>
  </si>
  <si>
    <t>89001:010:7420</t>
  </si>
  <si>
    <t>Nugise tee 10</t>
  </si>
  <si>
    <t>1851302</t>
  </si>
  <si>
    <t>89001:010:7430</t>
  </si>
  <si>
    <t>Nugise tee 11</t>
  </si>
  <si>
    <t>1851402</t>
  </si>
  <si>
    <t>89001:010:7440</t>
  </si>
  <si>
    <t>Nugise tee 12</t>
  </si>
  <si>
    <t>1851502</t>
  </si>
  <si>
    <t>89001:010:7450</t>
  </si>
  <si>
    <t>Nugise tee 13</t>
  </si>
  <si>
    <t>1851602</t>
  </si>
  <si>
    <t>89001:010:7460</t>
  </si>
  <si>
    <t>Nugise tee 14</t>
  </si>
  <si>
    <t>1851702</t>
  </si>
  <si>
    <t>89001:003:4860</t>
  </si>
  <si>
    <t>Vanapere tee 3</t>
  </si>
  <si>
    <t>4290702</t>
  </si>
  <si>
    <t>89001:001:0180</t>
  </si>
  <si>
    <t>Salu</t>
  </si>
  <si>
    <t>1978702</t>
  </si>
  <si>
    <t>89011:001:0500</t>
  </si>
  <si>
    <t>Merikotka tee 4</t>
  </si>
  <si>
    <t>2180802</t>
  </si>
  <si>
    <t>89011:003:0030</t>
  </si>
  <si>
    <t>Leevikese tee 6</t>
  </si>
  <si>
    <t>2598502</t>
  </si>
  <si>
    <t>89011:003:0020</t>
  </si>
  <si>
    <t>Leevikese tee 4</t>
  </si>
  <si>
    <t>1955402</t>
  </si>
  <si>
    <t>89011:003:0010</t>
  </si>
  <si>
    <t>Leevikese tee 2</t>
  </si>
  <si>
    <t>2096702</t>
  </si>
  <si>
    <t>89001:010:5370</t>
  </si>
  <si>
    <t>Miiduranna tee 9</t>
  </si>
  <si>
    <t>2157402</t>
  </si>
  <si>
    <t>89002:002:1220</t>
  </si>
  <si>
    <t>Rannakalda tee 5</t>
  </si>
  <si>
    <t>2041202</t>
  </si>
  <si>
    <t>89002:002:1210</t>
  </si>
  <si>
    <t>Rannakalda tee 10</t>
  </si>
  <si>
    <t>2316102</t>
  </si>
  <si>
    <t>89002:002:1200</t>
  </si>
  <si>
    <t>Rannakaare tee 30</t>
  </si>
  <si>
    <t>20709250</t>
  </si>
  <si>
    <t>89002:002:1190</t>
  </si>
  <si>
    <t>Rannametsa tee 4</t>
  </si>
  <si>
    <t>2347602</t>
  </si>
  <si>
    <t>89005:006:0700</t>
  </si>
  <si>
    <t>Taru tee 1 // Taru tee</t>
  </si>
  <si>
    <t>2472902</t>
  </si>
  <si>
    <t>89001:003:4970</t>
  </si>
  <si>
    <t>Karikakra tee 29</t>
  </si>
  <si>
    <t>3012902</t>
  </si>
  <si>
    <t>89001:003:4990</t>
  </si>
  <si>
    <t>Suur-Ringtee 42</t>
  </si>
  <si>
    <t>2499702</t>
  </si>
  <si>
    <t>89011:001:0510</t>
  </si>
  <si>
    <t>Lagle tee 3</t>
  </si>
  <si>
    <t>2006902</t>
  </si>
  <si>
    <t>89001:010:7480</t>
  </si>
  <si>
    <t>Nugise tee 16</t>
  </si>
  <si>
    <t>1851902</t>
  </si>
  <si>
    <t>89001:010:7490</t>
  </si>
  <si>
    <t>Nugise tee L1</t>
  </si>
  <si>
    <t>1852002</t>
  </si>
  <si>
    <t>89011:001:0490</t>
  </si>
  <si>
    <t>Lagle tee 11</t>
  </si>
  <si>
    <t>2321902</t>
  </si>
  <si>
    <t>89011:001:0480</t>
  </si>
  <si>
    <t>Kajaka tee 12</t>
  </si>
  <si>
    <t>2206302</t>
  </si>
  <si>
    <t>89007:003:0800</t>
  </si>
  <si>
    <t>Karjaaia tee 2</t>
  </si>
  <si>
    <t>2556402</t>
  </si>
  <si>
    <t>89011:001:0520</t>
  </si>
  <si>
    <t>Tormilinnu tee 28</t>
  </si>
  <si>
    <t>2544802</t>
  </si>
  <si>
    <t>89007:003:0780</t>
  </si>
  <si>
    <t>Karjaaia tee 6</t>
  </si>
  <si>
    <t>2239102</t>
  </si>
  <si>
    <t>89001:003:5010</t>
  </si>
  <si>
    <t>Leppneeme Sadama tee 9</t>
  </si>
  <si>
    <t>2084302</t>
  </si>
  <si>
    <t>89001:010:6850</t>
  </si>
  <si>
    <t>Hundi tee 42</t>
  </si>
  <si>
    <t>89001:010:6990</t>
  </si>
  <si>
    <t>Tammeõue tee 26</t>
  </si>
  <si>
    <t>2571402</t>
  </si>
  <si>
    <t>89001:010:7000</t>
  </si>
  <si>
    <t>Tammeõue tee 30</t>
  </si>
  <si>
    <t>2571302</t>
  </si>
  <si>
    <t>89001:003:5020</t>
  </si>
  <si>
    <t>Tammneeme tee 25</t>
  </si>
  <si>
    <t>2305202</t>
  </si>
  <si>
    <t>89002:006:0240</t>
  </si>
  <si>
    <t>Kasteheina tee 52</t>
  </si>
  <si>
    <t>2315602</t>
  </si>
  <si>
    <t>89001:010:6880</t>
  </si>
  <si>
    <t>Kibuvitsa tee 24</t>
  </si>
  <si>
    <t>2245102</t>
  </si>
  <si>
    <t>89001:005:0990</t>
  </si>
  <si>
    <t>Kasekännu tee 23</t>
  </si>
  <si>
    <t>2408202</t>
  </si>
  <si>
    <t>89001:005:0980</t>
  </si>
  <si>
    <t>Kasekännu tee 14</t>
  </si>
  <si>
    <t>2455402</t>
  </si>
  <si>
    <t>89007:003:0820</t>
  </si>
  <si>
    <t>Länneaia tee 3</t>
  </si>
  <si>
    <t>2053102</t>
  </si>
  <si>
    <t>89007:003:0810</t>
  </si>
  <si>
    <t>Länneaia tee 1</t>
  </si>
  <si>
    <t>2144402</t>
  </si>
  <si>
    <t>89007:003:0790</t>
  </si>
  <si>
    <t>Karjaaia tee 4</t>
  </si>
  <si>
    <t>1814102</t>
  </si>
  <si>
    <t>89007:003:0720</t>
  </si>
  <si>
    <t>Karjaaia tee 3</t>
  </si>
  <si>
    <t>1848202</t>
  </si>
  <si>
    <t>89001:010:6870</t>
  </si>
  <si>
    <t>Niinepuu</t>
  </si>
  <si>
    <t>1994502</t>
  </si>
  <si>
    <t>89001:010:6830</t>
  </si>
  <si>
    <t>Kaluri tee 8</t>
  </si>
  <si>
    <t>89005:006:0200</t>
  </si>
  <si>
    <t>Taru tee 4</t>
  </si>
  <si>
    <t>2093902</t>
  </si>
  <si>
    <t>89001:005:0970</t>
  </si>
  <si>
    <t>Kasekännu tee 12</t>
  </si>
  <si>
    <t>2407802</t>
  </si>
  <si>
    <t>89001:005:0961</t>
  </si>
  <si>
    <t>Kasekännu tee 7</t>
  </si>
  <si>
    <t>2312502</t>
  </si>
  <si>
    <t>89002:002:1170</t>
  </si>
  <si>
    <t>Rannakalda tee 12</t>
  </si>
  <si>
    <t>2171402</t>
  </si>
  <si>
    <t>89002:002:1160</t>
  </si>
  <si>
    <t>Rannapiiri tee 4</t>
  </si>
  <si>
    <t>3418802</t>
  </si>
  <si>
    <t>89007:003:0650</t>
  </si>
  <si>
    <t>Kraaviaia tee 7</t>
  </si>
  <si>
    <t>1888802</t>
  </si>
  <si>
    <t>89007:003:0640</t>
  </si>
  <si>
    <t>Kraaviaia tee 5</t>
  </si>
  <si>
    <t>1874102</t>
  </si>
  <si>
    <t>89007:003:0630</t>
  </si>
  <si>
    <t>Kraaviaia tee 3</t>
  </si>
  <si>
    <t>1877602</t>
  </si>
  <si>
    <t>89007:003:0520</t>
  </si>
  <si>
    <t>Vaheaia tee 19</t>
  </si>
  <si>
    <t>1991102</t>
  </si>
  <si>
    <t>89007:003:0390</t>
  </si>
  <si>
    <t>Keiu tee 2</t>
  </si>
  <si>
    <t>2229702</t>
  </si>
  <si>
    <t>89001:003:5040</t>
  </si>
  <si>
    <t>Teigari tee 11</t>
  </si>
  <si>
    <t>2119102</t>
  </si>
  <si>
    <t>89001:003:5060</t>
  </si>
  <si>
    <t>Tammneeme tee 35</t>
  </si>
  <si>
    <t>2205902</t>
  </si>
  <si>
    <t>89001:003:5070</t>
  </si>
  <si>
    <t>Väike-Ringtee 23</t>
  </si>
  <si>
    <t>2211202</t>
  </si>
  <si>
    <t>89001:003:5080</t>
  </si>
  <si>
    <t>Rohuneeme tee 61a</t>
  </si>
  <si>
    <t>4206402</t>
  </si>
  <si>
    <t>89002:006:0250</t>
  </si>
  <si>
    <t>Kasteheina tee 24</t>
  </si>
  <si>
    <t>11533902</t>
  </si>
  <si>
    <t>89001:022:1390</t>
  </si>
  <si>
    <t>Tellissaare tee 12</t>
  </si>
  <si>
    <t>4154602</t>
  </si>
  <si>
    <t>89002:002:1150</t>
  </si>
  <si>
    <t>Rannametsa tee 1</t>
  </si>
  <si>
    <t>2652102</t>
  </si>
  <si>
    <t>89011:001:0430</t>
  </si>
  <si>
    <t>Kajaka tee 11</t>
  </si>
  <si>
    <t>2164002</t>
  </si>
  <si>
    <t>89011:001:0420</t>
  </si>
  <si>
    <t>Lagle tee 12</t>
  </si>
  <si>
    <t>2062802</t>
  </si>
  <si>
    <t>89001:005:0962</t>
  </si>
  <si>
    <t>Kasekännu tee 15</t>
  </si>
  <si>
    <t>89001:005:0950</t>
  </si>
  <si>
    <t>Kasekännu tee 6</t>
  </si>
  <si>
    <t>2189202</t>
  </si>
  <si>
    <t>89001:005:0940</t>
  </si>
  <si>
    <t>Tammekännu tee 29</t>
  </si>
  <si>
    <t>8285902</t>
  </si>
  <si>
    <t>89001:005:0930</t>
  </si>
  <si>
    <t>Tammekännu tee 9</t>
  </si>
  <si>
    <t>1908602</t>
  </si>
  <si>
    <t>89001:022:1190</t>
  </si>
  <si>
    <t>Melba tee 18</t>
  </si>
  <si>
    <t>2189102</t>
  </si>
  <si>
    <t>89011:004:0140</t>
  </si>
  <si>
    <t>Linavästriku tee 12</t>
  </si>
  <si>
    <t>9935102</t>
  </si>
  <si>
    <t>89009:003:0160</t>
  </si>
  <si>
    <t>Kreegi tee 1</t>
  </si>
  <si>
    <t>4752802</t>
  </si>
  <si>
    <t>89001:022:1410</t>
  </si>
  <si>
    <t>Kalla tee 3</t>
  </si>
  <si>
    <t>2316802</t>
  </si>
  <si>
    <t>89001:010:7500</t>
  </si>
  <si>
    <t>Aiandi tee 13</t>
  </si>
  <si>
    <t>2335002</t>
  </si>
  <si>
    <t>89001:010:6940</t>
  </si>
  <si>
    <t>Kannikese tee 14/15</t>
  </si>
  <si>
    <t>3528802</t>
  </si>
  <si>
    <t>89001:010:6930</t>
  </si>
  <si>
    <t>Halli tee 8</t>
  </si>
  <si>
    <t>2698802</t>
  </si>
  <si>
    <t>89001:010:6910</t>
  </si>
  <si>
    <t>Tammeõue tee 28</t>
  </si>
  <si>
    <t>2571102</t>
  </si>
  <si>
    <t>89001:010:6920</t>
  </si>
  <si>
    <t>Tammeõue tee 35</t>
  </si>
  <si>
    <t>2571602</t>
  </si>
  <si>
    <t>89001:010:6900</t>
  </si>
  <si>
    <t>Tammeõue tee 25</t>
  </si>
  <si>
    <t>2397902</t>
  </si>
  <si>
    <t>89001:003:4480</t>
  </si>
  <si>
    <t>Püünsi tee 1</t>
  </si>
  <si>
    <t>1741202</t>
  </si>
  <si>
    <t>89001:022:1180</t>
  </si>
  <si>
    <t>Melba tee 4</t>
  </si>
  <si>
    <t>2145702</t>
  </si>
  <si>
    <t>89001:022:1170</t>
  </si>
  <si>
    <t>Melba tee 2</t>
  </si>
  <si>
    <t>2230002</t>
  </si>
  <si>
    <t>89001:022:1160</t>
  </si>
  <si>
    <t>Hõbepaju tee 7</t>
  </si>
  <si>
    <t>2642702</t>
  </si>
  <si>
    <t>89001:022:1150</t>
  </si>
  <si>
    <t>Remmelga tee 6</t>
  </si>
  <si>
    <t>2266702</t>
  </si>
  <si>
    <t>89001:003:4300</t>
  </si>
  <si>
    <t>Rohuneeme tee 61d</t>
  </si>
  <si>
    <t>1773502</t>
  </si>
  <si>
    <t>89001:022:1070</t>
  </si>
  <si>
    <t>Remmelga tee 10</t>
  </si>
  <si>
    <t>1951702</t>
  </si>
  <si>
    <t>89001:003:4320</t>
  </si>
  <si>
    <t>Karikakra tee 25</t>
  </si>
  <si>
    <t>1760602</t>
  </si>
  <si>
    <t>89001:003:4310</t>
  </si>
  <si>
    <t>Rüstla tee 6</t>
  </si>
  <si>
    <t>1821102</t>
  </si>
  <si>
    <t>89001:010:5541</t>
  </si>
  <si>
    <t>Muuli gaasitorustiku lõik 1</t>
  </si>
  <si>
    <t>5640402</t>
  </si>
  <si>
    <t>89001:010:5542</t>
  </si>
  <si>
    <t>Muuli gaasitorustiku lõik 2</t>
  </si>
  <si>
    <t>89011:004:0130</t>
  </si>
  <si>
    <t>Linavästriku tee 10</t>
  </si>
  <si>
    <t>2260702</t>
  </si>
  <si>
    <t>89011:004:0120</t>
  </si>
  <si>
    <t>Linavästriku tee 8</t>
  </si>
  <si>
    <t>2661502</t>
  </si>
  <si>
    <t>89011:004:0110</t>
  </si>
  <si>
    <t>Linavästriku tee 4</t>
  </si>
  <si>
    <t>2150402</t>
  </si>
  <si>
    <t>89001:003:4190</t>
  </si>
  <si>
    <t>Ampri tee 9</t>
  </si>
  <si>
    <t>3051502</t>
  </si>
  <si>
    <t>89001:005:1000</t>
  </si>
  <si>
    <t>Tammekännu tee 47</t>
  </si>
  <si>
    <t>2750802</t>
  </si>
  <si>
    <t>89001:010:6240</t>
  </si>
  <si>
    <t>Kibuvitsa tee 20</t>
  </si>
  <si>
    <t>2212702</t>
  </si>
  <si>
    <t>89011:004:0100</t>
  </si>
  <si>
    <t>Linavästriku tee 3</t>
  </si>
  <si>
    <t>2532802</t>
  </si>
  <si>
    <t>89011:004:0090</t>
  </si>
  <si>
    <t>Linavästriku tee 2</t>
  </si>
  <si>
    <t>2285902</t>
  </si>
  <si>
    <t>89009:003:0170</t>
  </si>
  <si>
    <t>Kreegi tee 2</t>
  </si>
  <si>
    <t>3212402</t>
  </si>
  <si>
    <t>89009:003:0180</t>
  </si>
  <si>
    <t>Kreegi tee 3</t>
  </si>
  <si>
    <t>3634002</t>
  </si>
  <si>
    <t>89009:003:0190</t>
  </si>
  <si>
    <t>Kreegi tee 5</t>
  </si>
  <si>
    <t>3531802</t>
  </si>
  <si>
    <t>89001:010:6890</t>
  </si>
  <si>
    <t>Tammeõue tee 9</t>
  </si>
  <si>
    <t>2631402</t>
  </si>
  <si>
    <t>89001:009:0530</t>
  </si>
  <si>
    <t>Mereranna tee 5</t>
  </si>
  <si>
    <t>2076702</t>
  </si>
  <si>
    <t>89001:022:1140</t>
  </si>
  <si>
    <t>Lumemarja tee 55</t>
  </si>
  <si>
    <t>2595502</t>
  </si>
  <si>
    <t>89001:022:1130</t>
  </si>
  <si>
    <t>Lumemarja tee 51</t>
  </si>
  <si>
    <t>2501802</t>
  </si>
  <si>
    <t>89008:001:0570</t>
  </si>
  <si>
    <t>Käokinga tee 9</t>
  </si>
  <si>
    <t>3922002</t>
  </si>
  <si>
    <t>89008:001:0560</t>
  </si>
  <si>
    <t>Kurekella tee 10</t>
  </si>
  <si>
    <t>1886402</t>
  </si>
  <si>
    <t>89001:010:6250</t>
  </si>
  <si>
    <t>Hämariku tee 8</t>
  </si>
  <si>
    <t>2148802</t>
  </si>
  <si>
    <t>89011:004:0080</t>
  </si>
  <si>
    <t>Kuldnoka tee 12</t>
  </si>
  <si>
    <t>5640202</t>
  </si>
  <si>
    <t>89005:005:0410</t>
  </si>
  <si>
    <t>Vaablase tee 31</t>
  </si>
  <si>
    <t>2196502</t>
  </si>
  <si>
    <t>89005:005:0400</t>
  </si>
  <si>
    <t>Vaablase tee 21</t>
  </si>
  <si>
    <t>2216202</t>
  </si>
  <si>
    <t>89011:004:0070</t>
  </si>
  <si>
    <t>Kuldnoka tee 11</t>
  </si>
  <si>
    <t>2724902</t>
  </si>
  <si>
    <t>89005:005:0390</t>
  </si>
  <si>
    <t>Vaablase tee 11</t>
  </si>
  <si>
    <t>2102302</t>
  </si>
  <si>
    <t>89011:004:0060</t>
  </si>
  <si>
    <t>Kuldnoka tee 10</t>
  </si>
  <si>
    <t>2333002</t>
  </si>
  <si>
    <t>89005:005:0380</t>
  </si>
  <si>
    <t>Krati tee 4</t>
  </si>
  <si>
    <t>4117302</t>
  </si>
  <si>
    <t>89008:001:0550</t>
  </si>
  <si>
    <t>Kurekella tee 6</t>
  </si>
  <si>
    <t>2470002</t>
  </si>
  <si>
    <t>89008:001:0540</t>
  </si>
  <si>
    <t>Nurmenuku tee 9</t>
  </si>
  <si>
    <t>2784502</t>
  </si>
  <si>
    <t>89011:003:0300</t>
  </si>
  <si>
    <t>Rukkiräägu tee 3</t>
  </si>
  <si>
    <t>2576402</t>
  </si>
  <si>
    <t>89001:009:0520</t>
  </si>
  <si>
    <t>Männi tee 15</t>
  </si>
  <si>
    <t>2059902</t>
  </si>
  <si>
    <t>89001:009:0510</t>
  </si>
  <si>
    <t>Kolhoosi tee 3</t>
  </si>
  <si>
    <t>1926402</t>
  </si>
  <si>
    <t>89001:003:4720</t>
  </si>
  <si>
    <t>Ampri tee 7b</t>
  </si>
  <si>
    <t>14204902</t>
  </si>
  <si>
    <t>89001:010:6300</t>
  </si>
  <si>
    <t>Miiduranna tee 53</t>
  </si>
  <si>
    <t>6360202</t>
  </si>
  <si>
    <t>89001:010:6290</t>
  </si>
  <si>
    <t>Halli tee 14</t>
  </si>
  <si>
    <t>9930002</t>
  </si>
  <si>
    <t>89001:010:6330</t>
  </si>
  <si>
    <t>Kallaku tee 8</t>
  </si>
  <si>
    <t>2012302</t>
  </si>
  <si>
    <t>89001:010:6320</t>
  </si>
  <si>
    <t>Lahe tee 6a</t>
  </si>
  <si>
    <t>2011902</t>
  </si>
  <si>
    <t>89002:008:0080</t>
  </si>
  <si>
    <t>Kasteheina tee 8</t>
  </si>
  <si>
    <t>7399602</t>
  </si>
  <si>
    <t>89009:003:0320</t>
  </si>
  <si>
    <t>Pirni tee 5</t>
  </si>
  <si>
    <t>3294602</t>
  </si>
  <si>
    <t>89009:003:0330</t>
  </si>
  <si>
    <t>Pirni tee 6</t>
  </si>
  <si>
    <t>3295602</t>
  </si>
  <si>
    <t>89009:003:0340</t>
  </si>
  <si>
    <t>Pirni tee 7</t>
  </si>
  <si>
    <t>3090102</t>
  </si>
  <si>
    <t>89009:003:0350</t>
  </si>
  <si>
    <t>Pirni tee 8</t>
  </si>
  <si>
    <t>3514202</t>
  </si>
  <si>
    <t>89009:003:0470</t>
  </si>
  <si>
    <t>Metsakasti tee 1</t>
  </si>
  <si>
    <t>3206602</t>
  </si>
  <si>
    <t>89009:003:0480</t>
  </si>
  <si>
    <t>Ploomi tee 3</t>
  </si>
  <si>
    <t>3732502</t>
  </si>
  <si>
    <t>89001:010:6310</t>
  </si>
  <si>
    <t>Miiduranna tee 19</t>
  </si>
  <si>
    <t>2012002</t>
  </si>
  <si>
    <t>89001:010:6280</t>
  </si>
  <si>
    <t>Niinepuu tee 22</t>
  </si>
  <si>
    <t>2019202</t>
  </si>
  <si>
    <t>89001:010:6970</t>
  </si>
  <si>
    <t>Rünka tee 4</t>
  </si>
  <si>
    <t>2760602</t>
  </si>
  <si>
    <t>89002:006:0190</t>
  </si>
  <si>
    <t>Metsaveere tee 18</t>
  </si>
  <si>
    <t>2300602</t>
  </si>
  <si>
    <t>89002:006:0200</t>
  </si>
  <si>
    <t>Kasteheina tee 48</t>
  </si>
  <si>
    <t>2214802</t>
  </si>
  <si>
    <t>89001:003:5030</t>
  </si>
  <si>
    <t>Liiva tee 9a</t>
  </si>
  <si>
    <t>2211702</t>
  </si>
  <si>
    <t>89002:006:0220</t>
  </si>
  <si>
    <t>Kasteheina tee 58</t>
  </si>
  <si>
    <t>2461002</t>
  </si>
  <si>
    <t>89009:003:0360</t>
  </si>
  <si>
    <t>Pirni tee 9</t>
  </si>
  <si>
    <t>5326602</t>
  </si>
  <si>
    <t>89009:003:0370</t>
  </si>
  <si>
    <t>Pirni tee 10</t>
  </si>
  <si>
    <t>3269702</t>
  </si>
  <si>
    <t>89009:003:0380</t>
  </si>
  <si>
    <t>Pirni tee 11</t>
  </si>
  <si>
    <t>3488702</t>
  </si>
  <si>
    <t>89009:003:0390</t>
  </si>
  <si>
    <t>Pirni tee 12</t>
  </si>
  <si>
    <t>2517002</t>
  </si>
  <si>
    <t>89009:003:0400</t>
  </si>
  <si>
    <t>Pirni tee 13</t>
  </si>
  <si>
    <t>2953302</t>
  </si>
  <si>
    <t>89009:003:0410</t>
  </si>
  <si>
    <t>Pirni tee 14</t>
  </si>
  <si>
    <t>2987902</t>
  </si>
  <si>
    <t>89009:003:0420</t>
  </si>
  <si>
    <t>Pirni tee 15</t>
  </si>
  <si>
    <t>3091902</t>
  </si>
  <si>
    <t>89009:003:0430</t>
  </si>
  <si>
    <t>Pirni tee 16</t>
  </si>
  <si>
    <t>2690502</t>
  </si>
  <si>
    <t>89005:006:0210</t>
  </si>
  <si>
    <t>Taru tee 5</t>
  </si>
  <si>
    <t>6338402</t>
  </si>
  <si>
    <t>89001:010:7290</t>
  </si>
  <si>
    <t>Tare tee 2/6</t>
  </si>
  <si>
    <t>6721402</t>
  </si>
  <si>
    <t>89002:006:0210</t>
  </si>
  <si>
    <t>Kasteheina tee 56</t>
  </si>
  <si>
    <t>2369902</t>
  </si>
  <si>
    <t>89001:003:5410</t>
  </si>
  <si>
    <t>Lainsaare</t>
  </si>
  <si>
    <t>2369302</t>
  </si>
  <si>
    <t>89001:003:5420</t>
  </si>
  <si>
    <t>Rohuneeme tee 93b</t>
  </si>
  <si>
    <t>2497802</t>
  </si>
  <si>
    <t>89001:003:5430</t>
  </si>
  <si>
    <t>Rohuneeme tee 93a</t>
  </si>
  <si>
    <t>2456502</t>
  </si>
  <si>
    <t>89001:003:5440</t>
  </si>
  <si>
    <t>Kristle tee 4</t>
  </si>
  <si>
    <t>7154302</t>
  </si>
  <si>
    <t>89001:010:7690</t>
  </si>
  <si>
    <t>Lahe tee 18 // Miiduranna põik 20</t>
  </si>
  <si>
    <t>2115102</t>
  </si>
  <si>
    <t>89005:006:0220</t>
  </si>
  <si>
    <t>Taru tee 6</t>
  </si>
  <si>
    <t>2538102</t>
  </si>
  <si>
    <t>89005:006:0230</t>
  </si>
  <si>
    <t>Taru tee 7</t>
  </si>
  <si>
    <t>2125202</t>
  </si>
  <si>
    <t>89005:006:0240</t>
  </si>
  <si>
    <t>Taru tee 10</t>
  </si>
  <si>
    <t>2309002</t>
  </si>
  <si>
    <t>89005:006:0250</t>
  </si>
  <si>
    <t>Taru tee 11</t>
  </si>
  <si>
    <t>2553002</t>
  </si>
  <si>
    <t>89005:006:0260</t>
  </si>
  <si>
    <t>Taru tee 12</t>
  </si>
  <si>
    <t>2063402</t>
  </si>
  <si>
    <t>89001:010:7630</t>
  </si>
  <si>
    <t>Astri tee 7</t>
  </si>
  <si>
    <t>2308602</t>
  </si>
  <si>
    <t>89009:003:0590</t>
  </si>
  <si>
    <t>Kirsi tee 2</t>
  </si>
  <si>
    <t>4364202</t>
  </si>
  <si>
    <t>89009:003:0600</t>
  </si>
  <si>
    <t>Kirsi tee 3</t>
  </si>
  <si>
    <t>3664302</t>
  </si>
  <si>
    <t>89003:004:0050</t>
  </si>
  <si>
    <t>Pihlapuu tee 1</t>
  </si>
  <si>
    <t>3689602</t>
  </si>
  <si>
    <t>89002:002:1280</t>
  </si>
  <si>
    <t>Rannaniidu tee 8</t>
  </si>
  <si>
    <t>2303402</t>
  </si>
  <si>
    <t>89003:004:0430</t>
  </si>
  <si>
    <t>Mäe tee 1</t>
  </si>
  <si>
    <t>4919902</t>
  </si>
  <si>
    <t>89001:003:3850</t>
  </si>
  <si>
    <t>Viimsi tulepaak 231</t>
  </si>
  <si>
    <t>3485202</t>
  </si>
  <si>
    <t>89011:005:0280</t>
  </si>
  <si>
    <t>Kooli tee 11</t>
  </si>
  <si>
    <t>2816202</t>
  </si>
  <si>
    <t>89011:005:0290</t>
  </si>
  <si>
    <t>Kooli tee 13</t>
  </si>
  <si>
    <t>2753802</t>
  </si>
  <si>
    <t>89011:005:0300</t>
  </si>
  <si>
    <t>Kooli tee 15</t>
  </si>
  <si>
    <t>3164902</t>
  </si>
  <si>
    <t>89011:005:0310</t>
  </si>
  <si>
    <t>Kooli tee 17</t>
  </si>
  <si>
    <t>3695602</t>
  </si>
  <si>
    <t>89001:010:7520</t>
  </si>
  <si>
    <t>Tammeõue tee 19</t>
  </si>
  <si>
    <t>2477302</t>
  </si>
  <si>
    <t>89009:003:0610</t>
  </si>
  <si>
    <t>Kirsi tee 4</t>
  </si>
  <si>
    <t>6383202</t>
  </si>
  <si>
    <t>89009:003:0620</t>
  </si>
  <si>
    <t>Kirsi tee 5</t>
  </si>
  <si>
    <t>2329502</t>
  </si>
  <si>
    <t>89009:003:0630</t>
  </si>
  <si>
    <t>Kirsi tee 6</t>
  </si>
  <si>
    <t>11280202</t>
  </si>
  <si>
    <t>89009:003:0640</t>
  </si>
  <si>
    <t>Kirsi tee 7</t>
  </si>
  <si>
    <t>4385502</t>
  </si>
  <si>
    <t>89010:002:0660</t>
  </si>
  <si>
    <t>Uuetoa tee 8</t>
  </si>
  <si>
    <t>2614002</t>
  </si>
  <si>
    <t>89005:006:0640</t>
  </si>
  <si>
    <t>Mesilase tee 8</t>
  </si>
  <si>
    <t>2341602</t>
  </si>
  <si>
    <t>89005:006:0630</t>
  </si>
  <si>
    <t>Mesilase tee 7</t>
  </si>
  <si>
    <t>2178202</t>
  </si>
  <si>
    <t>89005:006:0620</t>
  </si>
  <si>
    <t>Mesilase tee 6</t>
  </si>
  <si>
    <t>2375102</t>
  </si>
  <si>
    <t>89005:006:0610</t>
  </si>
  <si>
    <t>Mesilase tee 5</t>
  </si>
  <si>
    <t>2323902</t>
  </si>
  <si>
    <t>89005:006:0600</t>
  </si>
  <si>
    <t>Mesilase tee 3</t>
  </si>
  <si>
    <t>2381102</t>
  </si>
  <si>
    <t>89005:006:0590</t>
  </si>
  <si>
    <t>Mesilase tee 1</t>
  </si>
  <si>
    <t>7550250</t>
  </si>
  <si>
    <t>89009:003:0650</t>
  </si>
  <si>
    <t>Kirsi tee 8</t>
  </si>
  <si>
    <t>2655402</t>
  </si>
  <si>
    <t>89009:003:0660</t>
  </si>
  <si>
    <t>Kirsi tee 9</t>
  </si>
  <si>
    <t>2674902</t>
  </si>
  <si>
    <t>89009:003:0670</t>
  </si>
  <si>
    <t>Kirsi tee 11</t>
  </si>
  <si>
    <t>2810502</t>
  </si>
  <si>
    <t>89009:003:0680</t>
  </si>
  <si>
    <t>Kirsi tee 13</t>
  </si>
  <si>
    <t>2689002</t>
  </si>
  <si>
    <t>89001:009:0730</t>
  </si>
  <si>
    <t>Männi tee 20</t>
  </si>
  <si>
    <t>2806402</t>
  </si>
  <si>
    <t>89001:010:7640</t>
  </si>
  <si>
    <t>Kaevuaia tee 19</t>
  </si>
  <si>
    <t>2293802</t>
  </si>
  <si>
    <t>89009:003:0490</t>
  </si>
  <si>
    <t>Ploomi tee 4</t>
  </si>
  <si>
    <t>2689502</t>
  </si>
  <si>
    <t>89009:003:0500</t>
  </si>
  <si>
    <t>Ploomi tee 5</t>
  </si>
  <si>
    <t>3436802</t>
  </si>
  <si>
    <t>89009:003:0510</t>
  </si>
  <si>
    <t>Ploomi tee 6</t>
  </si>
  <si>
    <t>3329802</t>
  </si>
  <si>
    <t>89009:003:0520</t>
  </si>
  <si>
    <t>Ploomi tee 7</t>
  </si>
  <si>
    <t>2860602</t>
  </si>
  <si>
    <t>89009:003:0530</t>
  </si>
  <si>
    <t>Ploomi tee 8</t>
  </si>
  <si>
    <t>2744602</t>
  </si>
  <si>
    <t>89001:003:5100</t>
  </si>
  <si>
    <t>Viikingi tee 7</t>
  </si>
  <si>
    <t>4292802</t>
  </si>
  <si>
    <t>89001:003:5110</t>
  </si>
  <si>
    <t>Viikingi tee 5</t>
  </si>
  <si>
    <t>4292902</t>
  </si>
  <si>
    <t>89001:003:5120</t>
  </si>
  <si>
    <t>Viikingi tee 3</t>
  </si>
  <si>
    <t>4293002</t>
  </si>
  <si>
    <t>89007:003:0310</t>
  </si>
  <si>
    <t>Keiu tee 15</t>
  </si>
  <si>
    <t>2144102</t>
  </si>
  <si>
    <t>89002:006:0110</t>
  </si>
  <si>
    <t>Kasteheina tee 36</t>
  </si>
  <si>
    <t>2087602</t>
  </si>
  <si>
    <t>89002:006:0150</t>
  </si>
  <si>
    <t>Metsaveere tee 5</t>
  </si>
  <si>
    <t>2239502</t>
  </si>
  <si>
    <t>89002:006:0140</t>
  </si>
  <si>
    <t>Metsaveere tee 2</t>
  </si>
  <si>
    <t>2106902</t>
  </si>
  <si>
    <t>89005:006:0580</t>
  </si>
  <si>
    <t>Kärje tee 14</t>
  </si>
  <si>
    <t>9012402</t>
  </si>
  <si>
    <t>89002:002:1270</t>
  </si>
  <si>
    <t>Rannakalda tee 22</t>
  </si>
  <si>
    <t>2665602</t>
  </si>
  <si>
    <t>89002:006:0460</t>
  </si>
  <si>
    <t>Metsaveere tee 1</t>
  </si>
  <si>
    <t>3364402</t>
  </si>
  <si>
    <t>89001:022:1420</t>
  </si>
  <si>
    <t>Melba tee 19</t>
  </si>
  <si>
    <t>2476202</t>
  </si>
  <si>
    <t>89001:010:7581</t>
  </si>
  <si>
    <t>Priimula tee 3</t>
  </si>
  <si>
    <t>4150402</t>
  </si>
  <si>
    <t>89001:010:7582</t>
  </si>
  <si>
    <t>Vigri haljak 3</t>
  </si>
  <si>
    <t>89001:003:5130</t>
  </si>
  <si>
    <t>Viikingi tee 4</t>
  </si>
  <si>
    <t>4293102</t>
  </si>
  <si>
    <t>89005:006:0570</t>
  </si>
  <si>
    <t>Kärje tee 12</t>
  </si>
  <si>
    <t>3151702</t>
  </si>
  <si>
    <t>89005:006:0680</t>
  </si>
  <si>
    <t>Mesilase tee 13</t>
  </si>
  <si>
    <t>2433402</t>
  </si>
  <si>
    <t>89005:006:0190</t>
  </si>
  <si>
    <t>Taru tee 3</t>
  </si>
  <si>
    <t>2437002</t>
  </si>
  <si>
    <t>89005:006:0180</t>
  </si>
  <si>
    <t>Taru tee 2</t>
  </si>
  <si>
    <t>2060802</t>
  </si>
  <si>
    <t>89005:006:0170</t>
  </si>
  <si>
    <t>Taru põik 7</t>
  </si>
  <si>
    <t>2227202</t>
  </si>
  <si>
    <t>89005:006:0160</t>
  </si>
  <si>
    <t>Taru põik 5</t>
  </si>
  <si>
    <t>2197502</t>
  </si>
  <si>
    <t>89005:006:0150</t>
  </si>
  <si>
    <t>Taru põik 3</t>
  </si>
  <si>
    <t>2490102</t>
  </si>
  <si>
    <t>89002:006:0130</t>
  </si>
  <si>
    <t>Ristikheina tee 3</t>
  </si>
  <si>
    <t>2124902</t>
  </si>
  <si>
    <t>89002:006:0120</t>
  </si>
  <si>
    <t>Kasteheina tee 38</t>
  </si>
  <si>
    <t>2262202</t>
  </si>
  <si>
    <t>89002:006:0100</t>
  </si>
  <si>
    <t>Kasteheina tee 28</t>
  </si>
  <si>
    <t>2206602</t>
  </si>
  <si>
    <t>89008:001:0580</t>
  </si>
  <si>
    <t>Kurekella tee 14</t>
  </si>
  <si>
    <t>2912702</t>
  </si>
  <si>
    <t>89002:002:1260</t>
  </si>
  <si>
    <t>Rannakalda tee 15</t>
  </si>
  <si>
    <t>2339302</t>
  </si>
  <si>
    <t>89009:003:0690</t>
  </si>
  <si>
    <t>Mäepealse tee 14</t>
  </si>
  <si>
    <t>2405102</t>
  </si>
  <si>
    <t>89002:002:1250</t>
  </si>
  <si>
    <t>Rannavalli tee 17</t>
  </si>
  <si>
    <t>2424302</t>
  </si>
  <si>
    <t>89009:003:0110</t>
  </si>
  <si>
    <t>Mäepealse tee 11</t>
  </si>
  <si>
    <t>3541902</t>
  </si>
  <si>
    <t>89009:003:0010</t>
  </si>
  <si>
    <t>Mäepealse tee 1</t>
  </si>
  <si>
    <t>3182402</t>
  </si>
  <si>
    <t>89009:003:0020</t>
  </si>
  <si>
    <t>Mäepealse tee 2</t>
  </si>
  <si>
    <t>9050502</t>
  </si>
  <si>
    <t>89009:003:0030</t>
  </si>
  <si>
    <t>Mäepealse tee 3</t>
  </si>
  <si>
    <t>3059202</t>
  </si>
  <si>
    <t>89003:004:0110</t>
  </si>
  <si>
    <t>Pihlapuu tee 7</t>
  </si>
  <si>
    <t>3157102</t>
  </si>
  <si>
    <t>89003:004:0480</t>
  </si>
  <si>
    <t>Mäe tee 6</t>
  </si>
  <si>
    <t>3344202</t>
  </si>
  <si>
    <t>89003:004:0490</t>
  </si>
  <si>
    <t>Mäe tee 7</t>
  </si>
  <si>
    <t>3505502</t>
  </si>
  <si>
    <t>89001:003:5150</t>
  </si>
  <si>
    <t>Mereääre tee 3</t>
  </si>
  <si>
    <t>1981702</t>
  </si>
  <si>
    <t>89001:003:5160</t>
  </si>
  <si>
    <t>Mereääre tee 5</t>
  </si>
  <si>
    <t>1982002</t>
  </si>
  <si>
    <t>89001:003:5190</t>
  </si>
  <si>
    <t>Haugi tee 14 // Koidu</t>
  </si>
  <si>
    <t>6646602</t>
  </si>
  <si>
    <t>89001:011:0020</t>
  </si>
  <si>
    <t>Talu tee 16</t>
  </si>
  <si>
    <t>2238402</t>
  </si>
  <si>
    <t>89001:010:6820</t>
  </si>
  <si>
    <t>Heki tee 3</t>
  </si>
  <si>
    <t>89001:002:0160</t>
  </si>
  <si>
    <t>Ranna</t>
  </si>
  <si>
    <t>2941302</t>
  </si>
  <si>
    <t>89001:022:1380</t>
  </si>
  <si>
    <t>Melba tee 16</t>
  </si>
  <si>
    <t>2059302</t>
  </si>
  <si>
    <t>89001:022:1370</t>
  </si>
  <si>
    <t>Melba tee 10</t>
  </si>
  <si>
    <t>2759302</t>
  </si>
  <si>
    <t>89005:006:0140</t>
  </si>
  <si>
    <t>Taru põik 1</t>
  </si>
  <si>
    <t>14087602</t>
  </si>
  <si>
    <t>89005:006:0130</t>
  </si>
  <si>
    <t>Vaablase tee 30</t>
  </si>
  <si>
    <t>3552502</t>
  </si>
  <si>
    <t>89005:006:0120</t>
  </si>
  <si>
    <t>Vaablase tee 28</t>
  </si>
  <si>
    <t>2359202</t>
  </si>
  <si>
    <t>89005:006:0110</t>
  </si>
  <si>
    <t>Vaablase tee 26</t>
  </si>
  <si>
    <t>2476402</t>
  </si>
  <si>
    <t>89005:006:0100</t>
  </si>
  <si>
    <t>Vaablase tee 24</t>
  </si>
  <si>
    <t>2259002</t>
  </si>
  <si>
    <t>89005:006:0090</t>
  </si>
  <si>
    <t>Vaablase tee 22</t>
  </si>
  <si>
    <t>2537402</t>
  </si>
  <si>
    <t>89005:006:0080</t>
  </si>
  <si>
    <t>Vaablase tee 20</t>
  </si>
  <si>
    <t>2569902</t>
  </si>
  <si>
    <t>89005:006:0070</t>
  </si>
  <si>
    <t>Vaablase tee 18</t>
  </si>
  <si>
    <t>2259202</t>
  </si>
  <si>
    <t>89009:003:0040</t>
  </si>
  <si>
    <t>Mäepealse tee 4</t>
  </si>
  <si>
    <t>3892002</t>
  </si>
  <si>
    <t>89009:003:0050</t>
  </si>
  <si>
    <t>Mäepealse tee 5</t>
  </si>
  <si>
    <t>3216302</t>
  </si>
  <si>
    <t>89009:003:0060</t>
  </si>
  <si>
    <t>Mäepealse tee 6</t>
  </si>
  <si>
    <t>3489202</t>
  </si>
  <si>
    <t>89011:005:0120</t>
  </si>
  <si>
    <t>Järve tee 6</t>
  </si>
  <si>
    <t>2698102</t>
  </si>
  <si>
    <t>89011:005:0130</t>
  </si>
  <si>
    <t>Järve tee 10</t>
  </si>
  <si>
    <t>3588602</t>
  </si>
  <si>
    <t>89011:005:0150</t>
  </si>
  <si>
    <t>Järve tee 14</t>
  </si>
  <si>
    <t>2920002</t>
  </si>
  <si>
    <t>89011:005:0160</t>
  </si>
  <si>
    <t>Järve tee 16</t>
  </si>
  <si>
    <t>2375202</t>
  </si>
  <si>
    <t>89011:005:0170</t>
  </si>
  <si>
    <t>Järve tee 18</t>
  </si>
  <si>
    <t>2358802</t>
  </si>
  <si>
    <t>89003:004:0010</t>
  </si>
  <si>
    <t>Võsa tee 1</t>
  </si>
  <si>
    <t>2501202</t>
  </si>
  <si>
    <t>89003:004:0500</t>
  </si>
  <si>
    <t>Mäe tee 8</t>
  </si>
  <si>
    <t>3178402</t>
  </si>
  <si>
    <t>89003:004:0510</t>
  </si>
  <si>
    <t>Mäe tee 9</t>
  </si>
  <si>
    <t>3287502</t>
  </si>
  <si>
    <t>89011:005:0320</t>
  </si>
  <si>
    <t>Kooli tee 19</t>
  </si>
  <si>
    <t>4210902</t>
  </si>
  <si>
    <t>89011:005:0330</t>
  </si>
  <si>
    <t>Kooli tee 21</t>
  </si>
  <si>
    <t>2333302</t>
  </si>
  <si>
    <t>89011:005:0340</t>
  </si>
  <si>
    <t>Kooli tee 23</t>
  </si>
  <si>
    <t>8060702</t>
  </si>
  <si>
    <t>89011:005:0350</t>
  </si>
  <si>
    <t>Kooli tee 25</t>
  </si>
  <si>
    <t>8903802</t>
  </si>
  <si>
    <t>89001:003:5400</t>
  </si>
  <si>
    <t>Kalmistu tee 9</t>
  </si>
  <si>
    <t>5237902</t>
  </si>
  <si>
    <t>89001:003:5200</t>
  </si>
  <si>
    <t>Koidumetsa</t>
  </si>
  <si>
    <t>6646402</t>
  </si>
  <si>
    <t>89001:010:7040</t>
  </si>
  <si>
    <t>Kiivitaja tee 1</t>
  </si>
  <si>
    <t>6509002</t>
  </si>
  <si>
    <t>89001:010:7050</t>
  </si>
  <si>
    <t>Äigru tee 8</t>
  </si>
  <si>
    <t>6509102</t>
  </si>
  <si>
    <t>89001:010:7060</t>
  </si>
  <si>
    <t>Hauka tee 4</t>
  </si>
  <si>
    <t>6509202</t>
  </si>
  <si>
    <t>89001:010:7070</t>
  </si>
  <si>
    <t>Käo tee 3</t>
  </si>
  <si>
    <t>6509302</t>
  </si>
  <si>
    <t>89001:010:7080</t>
  </si>
  <si>
    <t>Hauka tee 6</t>
  </si>
  <si>
    <t>6509402</t>
  </si>
  <si>
    <t>89001:010:7090</t>
  </si>
  <si>
    <t>Hauka tee 3</t>
  </si>
  <si>
    <t>6509502</t>
  </si>
  <si>
    <t>89005:006:0060</t>
  </si>
  <si>
    <t>Vaablase tee 16</t>
  </si>
  <si>
    <t>2163002</t>
  </si>
  <si>
    <t>89005:006:0050</t>
  </si>
  <si>
    <t>Vaablase tee 14</t>
  </si>
  <si>
    <t>7107202</t>
  </si>
  <si>
    <t>89005:006:0040</t>
  </si>
  <si>
    <t>Vaablase tee 12</t>
  </si>
  <si>
    <t>2519002</t>
  </si>
  <si>
    <t>89005:006:0030</t>
  </si>
  <si>
    <t>Vaablase tee 10</t>
  </si>
  <si>
    <t>2396602</t>
  </si>
  <si>
    <t>89009:003:0070</t>
  </si>
  <si>
    <t>Mäepealse tee 7</t>
  </si>
  <si>
    <t>3287102</t>
  </si>
  <si>
    <t>89009:003:0080</t>
  </si>
  <si>
    <t>Mäepealse tee 8</t>
  </si>
  <si>
    <t>3548702</t>
  </si>
  <si>
    <t>89009:003:0090</t>
  </si>
  <si>
    <t>Mäepealse tee 9</t>
  </si>
  <si>
    <t>2695202</t>
  </si>
  <si>
    <t>89009:003:0100</t>
  </si>
  <si>
    <t>Mäepealse tee 10</t>
  </si>
  <si>
    <t>4278202</t>
  </si>
  <si>
    <t>89009:003:0120</t>
  </si>
  <si>
    <t>Mäepealse tee 12</t>
  </si>
  <si>
    <t>2708202</t>
  </si>
  <si>
    <t>89009:003:0130</t>
  </si>
  <si>
    <t>Metsakasti tee 3</t>
  </si>
  <si>
    <t>2800702</t>
  </si>
  <si>
    <t>89009:003:0140</t>
  </si>
  <si>
    <t>Metsakasti tee 5</t>
  </si>
  <si>
    <t>3133402</t>
  </si>
  <si>
    <t>89011:005:0180</t>
  </si>
  <si>
    <t>Järve tee 20</t>
  </si>
  <si>
    <t>2638002</t>
  </si>
  <si>
    <t>89011:005:0190</t>
  </si>
  <si>
    <t>Raja tee 1</t>
  </si>
  <si>
    <t>4304402</t>
  </si>
  <si>
    <t>89001:010:7591</t>
  </si>
  <si>
    <t>Vehema tee 2</t>
  </si>
  <si>
    <t>89001:010:7592</t>
  </si>
  <si>
    <t>Nartsissi tee 1</t>
  </si>
  <si>
    <t>89001:010:7600</t>
  </si>
  <si>
    <t>Begoonia tee 11</t>
  </si>
  <si>
    <t>2935202</t>
  </si>
  <si>
    <t>89001:003:5330</t>
  </si>
  <si>
    <t>Muuseumi tee 1</t>
  </si>
  <si>
    <t>2202802</t>
  </si>
  <si>
    <t>89003:004:0020</t>
  </si>
  <si>
    <t>Võsa tee 2</t>
  </si>
  <si>
    <t>5644802</t>
  </si>
  <si>
    <t>89003:004:0030</t>
  </si>
  <si>
    <t>Võsa tee 3</t>
  </si>
  <si>
    <t>3130702</t>
  </si>
  <si>
    <t>89003:004:0040</t>
  </si>
  <si>
    <t>Võsa tee 4</t>
  </si>
  <si>
    <t>4440202</t>
  </si>
  <si>
    <t>89001:010:7100</t>
  </si>
  <si>
    <t>Hauka tee 5</t>
  </si>
  <si>
    <t>6509602</t>
  </si>
  <si>
    <t>89001:010:7110</t>
  </si>
  <si>
    <t>Allikmäe tee 29</t>
  </si>
  <si>
    <t>6509702</t>
  </si>
  <si>
    <t>89001:010:7120</t>
  </si>
  <si>
    <t>Haki tee 2</t>
  </si>
  <si>
    <t>6509802</t>
  </si>
  <si>
    <t>89001:010:7130</t>
  </si>
  <si>
    <t>Allikmäe tee 32</t>
  </si>
  <si>
    <t>6509902</t>
  </si>
  <si>
    <t>89001:010:7140</t>
  </si>
  <si>
    <t>Haki tee 4</t>
  </si>
  <si>
    <t>6510002</t>
  </si>
  <si>
    <t>89001:010:7030</t>
  </si>
  <si>
    <t>Tammeõue tee 15</t>
  </si>
  <si>
    <t>2632002</t>
  </si>
  <si>
    <t>89001:022:1360</t>
  </si>
  <si>
    <t>Remmelga tee 24</t>
  </si>
  <si>
    <t>2512202</t>
  </si>
  <si>
    <t>89001:022:1350</t>
  </si>
  <si>
    <t>Hõbepaju tee 1</t>
  </si>
  <si>
    <t>2501602</t>
  </si>
  <si>
    <t>89001:022:1340</t>
  </si>
  <si>
    <t>Hundi tee 1</t>
  </si>
  <si>
    <t>2621502</t>
  </si>
  <si>
    <t>89005:006:0440</t>
  </si>
  <si>
    <t>Taru tee 37</t>
  </si>
  <si>
    <t>8161102</t>
  </si>
  <si>
    <t>89005:006:0430</t>
  </si>
  <si>
    <t>Taru tee 35</t>
  </si>
  <si>
    <t>2485402</t>
  </si>
  <si>
    <t>89005:006:0420</t>
  </si>
  <si>
    <t>Taru tee 33</t>
  </si>
  <si>
    <t>2538402</t>
  </si>
  <si>
    <t>89005:006:0410</t>
  </si>
  <si>
    <t>Taru tee 31</t>
  </si>
  <si>
    <t>2096002</t>
  </si>
  <si>
    <t>89005:006:0390</t>
  </si>
  <si>
    <t>Taru tee 28</t>
  </si>
  <si>
    <t>2458302</t>
  </si>
  <si>
    <t>89005:006:0380</t>
  </si>
  <si>
    <t>Taru tee 27</t>
  </si>
  <si>
    <t>2456202</t>
  </si>
  <si>
    <t>89005:006:0370</t>
  </si>
  <si>
    <t>Taru tee 26</t>
  </si>
  <si>
    <t>3137802</t>
  </si>
  <si>
    <t>89001:003:4920</t>
  </si>
  <si>
    <t>Karikakra tee 27</t>
  </si>
  <si>
    <t>3620702</t>
  </si>
  <si>
    <t>89001:010:7750</t>
  </si>
  <si>
    <t>Jäätma tee 1</t>
  </si>
  <si>
    <t>2813202</t>
  </si>
  <si>
    <t>89007:002:0030</t>
  </si>
  <si>
    <t>Kaevuaia tee 7</t>
  </si>
  <si>
    <t>2575502</t>
  </si>
  <si>
    <t>89005:006:0720</t>
  </si>
  <si>
    <t>Taru tee 25</t>
  </si>
  <si>
    <t>3008902</t>
  </si>
  <si>
    <t>89011:005:0200</t>
  </si>
  <si>
    <t>Raja tee 2</t>
  </si>
  <si>
    <t>3064802</t>
  </si>
  <si>
    <t>89011:005:0210</t>
  </si>
  <si>
    <t>Raja tee 3</t>
  </si>
  <si>
    <t>2954502</t>
  </si>
  <si>
    <t>89011:005:0220</t>
  </si>
  <si>
    <t>Raja tee 5</t>
  </si>
  <si>
    <t>2912602</t>
  </si>
  <si>
    <t>89011:005:0230</t>
  </si>
  <si>
    <t>Kooli tee 1</t>
  </si>
  <si>
    <t>3456502</t>
  </si>
  <si>
    <t>89003:004:0440</t>
  </si>
  <si>
    <t>Kiigemäe tee 14</t>
  </si>
  <si>
    <t>3359002</t>
  </si>
  <si>
    <t>89003:004:0460</t>
  </si>
  <si>
    <t>Mäe tee 4</t>
  </si>
  <si>
    <t>3144702</t>
  </si>
  <si>
    <t>89003:004:0470</t>
  </si>
  <si>
    <t>Mäe tee 5</t>
  </si>
  <si>
    <t>3477202</t>
  </si>
  <si>
    <t>89011:005:0240</t>
  </si>
  <si>
    <t>Kooli tee 3</t>
  </si>
  <si>
    <t>3140402</t>
  </si>
  <si>
    <t>89011:005:0250</t>
  </si>
  <si>
    <t>Kooli tee 5</t>
  </si>
  <si>
    <t>2957302</t>
  </si>
  <si>
    <t>89011:005:0260</t>
  </si>
  <si>
    <t>Kooli tee 7</t>
  </si>
  <si>
    <t>3014402</t>
  </si>
  <si>
    <t>89011:005:0270</t>
  </si>
  <si>
    <t>Kooli tee 9</t>
  </si>
  <si>
    <t>3464602</t>
  </si>
  <si>
    <t>89001:010:7150</t>
  </si>
  <si>
    <t>Haki tee 1</t>
  </si>
  <si>
    <t>6510102</t>
  </si>
  <si>
    <t>89001:010:7160</t>
  </si>
  <si>
    <t>Haki tee 3</t>
  </si>
  <si>
    <t>6510202</t>
  </si>
  <si>
    <t>89001:010:7170</t>
  </si>
  <si>
    <t>Pistriku tee 12</t>
  </si>
  <si>
    <t>6510302</t>
  </si>
  <si>
    <t>89001:010:7180</t>
  </si>
  <si>
    <t>Pistriku tee 9</t>
  </si>
  <si>
    <t>6510402</t>
  </si>
  <si>
    <t>89001:010:7190</t>
  </si>
  <si>
    <t>Auli tee 2</t>
  </si>
  <si>
    <t>6510502</t>
  </si>
  <si>
    <t>89001:010:7200</t>
  </si>
  <si>
    <t>Pistriku tee 11</t>
  </si>
  <si>
    <t>6510602</t>
  </si>
  <si>
    <t>89001:010:7210</t>
  </si>
  <si>
    <t>Auli tee 4</t>
  </si>
  <si>
    <t>6510702</t>
  </si>
  <si>
    <t>89001:010:7220</t>
  </si>
  <si>
    <t>Auli tee 1</t>
  </si>
  <si>
    <t>6510802</t>
  </si>
  <si>
    <t>89001:010:7230</t>
  </si>
  <si>
    <t>Auli tee 3</t>
  </si>
  <si>
    <t>6510902</t>
  </si>
  <si>
    <t>89001:010:7240</t>
  </si>
  <si>
    <t>Algi tee 4</t>
  </si>
  <si>
    <t>6511002</t>
  </si>
  <si>
    <t>89005:006:0360</t>
  </si>
  <si>
    <t>Taru tee 24</t>
  </si>
  <si>
    <t>2359102</t>
  </si>
  <si>
    <t>89005:006:0350</t>
  </si>
  <si>
    <t>Taru tee 22</t>
  </si>
  <si>
    <t>2528102</t>
  </si>
  <si>
    <t>89005:006:0340</t>
  </si>
  <si>
    <t>Taru tee 20</t>
  </si>
  <si>
    <t>2413202</t>
  </si>
  <si>
    <t>89005:006:0690</t>
  </si>
  <si>
    <t>Taru tee 21</t>
  </si>
  <si>
    <t>2182502</t>
  </si>
  <si>
    <t>89001:001:0250</t>
  </si>
  <si>
    <t>Eskeli</t>
  </si>
  <si>
    <t>2285302</t>
  </si>
  <si>
    <t>89005:006:0320</t>
  </si>
  <si>
    <t>Taru tee 18</t>
  </si>
  <si>
    <t>2538002</t>
  </si>
  <si>
    <t>89005:006:0310</t>
  </si>
  <si>
    <t>Taru tee 17</t>
  </si>
  <si>
    <t>2239402</t>
  </si>
  <si>
    <t>89005:006:0300</t>
  </si>
  <si>
    <t>Taru tee 16</t>
  </si>
  <si>
    <t>2298302</t>
  </si>
  <si>
    <t>89005:006:0290</t>
  </si>
  <si>
    <t>Taru tee 15</t>
  </si>
  <si>
    <t>2133702</t>
  </si>
  <si>
    <t>89005:006:0730</t>
  </si>
  <si>
    <t>Suurekivi tee 33</t>
  </si>
  <si>
    <t>7202602</t>
  </si>
  <si>
    <t>89005:006:0740</t>
  </si>
  <si>
    <t>Vaablase tee 8</t>
  </si>
  <si>
    <t>3918302</t>
  </si>
  <si>
    <t>89001:010:7250</t>
  </si>
  <si>
    <t>Algi tee 1</t>
  </si>
  <si>
    <t>6511102</t>
  </si>
  <si>
    <t>89001:010:7260</t>
  </si>
  <si>
    <t>Kotka tee 2</t>
  </si>
  <si>
    <t>6511202</t>
  </si>
  <si>
    <t>89001:010:7270</t>
  </si>
  <si>
    <t>Algi tee 3</t>
  </si>
  <si>
    <t>6511302</t>
  </si>
  <si>
    <t>89001:010:7280</t>
  </si>
  <si>
    <t>Kotka tee 4</t>
  </si>
  <si>
    <t>6511402</t>
  </si>
  <si>
    <t>89005:006:0280</t>
  </si>
  <si>
    <t>Taru tee 14</t>
  </si>
  <si>
    <t>2402702</t>
  </si>
  <si>
    <t>89005:006:0270</t>
  </si>
  <si>
    <t>Taru tee 13</t>
  </si>
  <si>
    <t>2466502</t>
  </si>
  <si>
    <t>89005:006:0560</t>
  </si>
  <si>
    <t>Kärje tee 10</t>
  </si>
  <si>
    <t>2369102</t>
  </si>
  <si>
    <t>89005:006:0550</t>
  </si>
  <si>
    <t>Kärje tee 9</t>
  </si>
  <si>
    <t>3412702</t>
  </si>
  <si>
    <t>89005:006:0540</t>
  </si>
  <si>
    <t>Kärje tee 8</t>
  </si>
  <si>
    <t>89005:006:0530</t>
  </si>
  <si>
    <t>Kärje tee 7</t>
  </si>
  <si>
    <t>2583502</t>
  </si>
  <si>
    <t>89005:006:0520</t>
  </si>
  <si>
    <t>Kärje tee 6</t>
  </si>
  <si>
    <t>2320002</t>
  </si>
  <si>
    <t>89001:010:6720</t>
  </si>
  <si>
    <t>Laiaküla</t>
  </si>
  <si>
    <t>Muuga põik 6</t>
  </si>
  <si>
    <t>2263802</t>
  </si>
  <si>
    <t>89001:010:6710</t>
  </si>
  <si>
    <t>Rohuneeme tee 3</t>
  </si>
  <si>
    <t>2402402</t>
  </si>
  <si>
    <t>89001:010:6680</t>
  </si>
  <si>
    <t>Mereranna tee 6</t>
  </si>
  <si>
    <t>89001:003:4880</t>
  </si>
  <si>
    <t>Ampri tee 10</t>
  </si>
  <si>
    <t>14658002</t>
  </si>
  <si>
    <t>89001:003:4890</t>
  </si>
  <si>
    <t>Kivineeme tee 4</t>
  </si>
  <si>
    <t>7293202</t>
  </si>
  <si>
    <t>89001:010:7770</t>
  </si>
  <si>
    <t>Kaluri tee 2</t>
  </si>
  <si>
    <t>89001:010:7780</t>
  </si>
  <si>
    <t>Kaluri tee 4</t>
  </si>
  <si>
    <t>89009:003:0540</t>
  </si>
  <si>
    <t>Ploomi tee 9</t>
  </si>
  <si>
    <t>2872502</t>
  </si>
  <si>
    <t>89009:003:0550</t>
  </si>
  <si>
    <t>Ploomi tee 10</t>
  </si>
  <si>
    <t>2723702</t>
  </si>
  <si>
    <t>89009:003:0560</t>
  </si>
  <si>
    <t>Ploomi tee 11</t>
  </si>
  <si>
    <t>3122302</t>
  </si>
  <si>
    <t>89009:003:0570</t>
  </si>
  <si>
    <t>Ploomi tee 12</t>
  </si>
  <si>
    <t>5424302</t>
  </si>
  <si>
    <t>89009:003:0580</t>
  </si>
  <si>
    <t>Kirsi tee 1</t>
  </si>
  <si>
    <t>2389802</t>
  </si>
  <si>
    <t>89001:003:5280</t>
  </si>
  <si>
    <t>Leppneeme Sadama tee 12</t>
  </si>
  <si>
    <t>994502</t>
  </si>
  <si>
    <t>89005:005:0420</t>
  </si>
  <si>
    <t>Krati tee 14</t>
  </si>
  <si>
    <t>3571502</t>
  </si>
  <si>
    <t>89005:006:0510</t>
  </si>
  <si>
    <t>Kärje tee 5</t>
  </si>
  <si>
    <t>2153602</t>
  </si>
  <si>
    <t>89005:006:0500</t>
  </si>
  <si>
    <t>Kärje tee 4</t>
  </si>
  <si>
    <t>2135302</t>
  </si>
  <si>
    <t>89005:006:0490</t>
  </si>
  <si>
    <t>Kärje tee 3</t>
  </si>
  <si>
    <t>4604702</t>
  </si>
  <si>
    <t>89005:006:0480</t>
  </si>
  <si>
    <t>Kärje tee 2</t>
  </si>
  <si>
    <t>2604602</t>
  </si>
  <si>
    <t>89005:006:0470</t>
  </si>
  <si>
    <t>Kärje tee 1</t>
  </si>
  <si>
    <t>2571802</t>
  </si>
  <si>
    <t>89005:006:0460</t>
  </si>
  <si>
    <t>Taru tee 41</t>
  </si>
  <si>
    <t>2430902</t>
  </si>
  <si>
    <t>89005:006:0450</t>
  </si>
  <si>
    <t>Taru tee 39</t>
  </si>
  <si>
    <t>2414902</t>
  </si>
  <si>
    <t>89005:005:0430</t>
  </si>
  <si>
    <t>Krati tee 16</t>
  </si>
  <si>
    <t>2597402</t>
  </si>
  <si>
    <t>89005:005:0440</t>
  </si>
  <si>
    <t>Krati tee 27</t>
  </si>
  <si>
    <t>2478802</t>
  </si>
  <si>
    <t>89005:005:0240</t>
  </si>
  <si>
    <t>Krati tee 17</t>
  </si>
  <si>
    <t>2348002</t>
  </si>
  <si>
    <t>89005:006:0670</t>
  </si>
  <si>
    <t>Mesilase tee 11</t>
  </si>
  <si>
    <t>2357702</t>
  </si>
  <si>
    <t>89005:006:0660</t>
  </si>
  <si>
    <t>Mesilase tee 10</t>
  </si>
  <si>
    <t>2111402</t>
  </si>
  <si>
    <t>89005:006:0650</t>
  </si>
  <si>
    <t>Mesilase tee 9</t>
  </si>
  <si>
    <t>2097302</t>
  </si>
  <si>
    <t>89001:010:6670</t>
  </si>
  <si>
    <t>Mereranna tee 4</t>
  </si>
  <si>
    <t>89001:010:6690</t>
  </si>
  <si>
    <t>Metsakasti põik 3a</t>
  </si>
  <si>
    <t>1846702</t>
  </si>
  <si>
    <t>89003:004:0070</t>
  </si>
  <si>
    <t>Pihlapuu tee 3</t>
  </si>
  <si>
    <t>8601802</t>
  </si>
  <si>
    <t>89003:004:0090</t>
  </si>
  <si>
    <t>Pihlapuu tee 5</t>
  </si>
  <si>
    <t>3157002</t>
  </si>
  <si>
    <t>89003:004:0100</t>
  </si>
  <si>
    <t>Pihlapuu tee 6</t>
  </si>
  <si>
    <t>2557502</t>
  </si>
  <si>
    <t>89001:001:0220</t>
  </si>
  <si>
    <t>Suur-Puuströmi</t>
  </si>
  <si>
    <t>1978902</t>
  </si>
  <si>
    <t>89005:006:0400</t>
  </si>
  <si>
    <t>Taru tee 29</t>
  </si>
  <si>
    <t>2651902</t>
  </si>
  <si>
    <t>89009:003:0310</t>
  </si>
  <si>
    <t>Pirni tee 4</t>
  </si>
  <si>
    <t>6011202</t>
  </si>
  <si>
    <t>89009:003:0440</t>
  </si>
  <si>
    <t>Pirni tee 18</t>
  </si>
  <si>
    <t>2849302</t>
  </si>
  <si>
    <t>89009:003:0450</t>
  </si>
  <si>
    <t>Pirni tee 20</t>
  </si>
  <si>
    <t>2708002</t>
  </si>
  <si>
    <t>89009:003:0460</t>
  </si>
  <si>
    <t>Ploomi tee 1</t>
  </si>
  <si>
    <t>3712902</t>
  </si>
  <si>
    <t>89003:004:0210</t>
  </si>
  <si>
    <t>Laane tee 10</t>
  </si>
  <si>
    <t>3645602</t>
  </si>
  <si>
    <t>89003:004:0660</t>
  </si>
  <si>
    <t>Merekivi tee 2</t>
  </si>
  <si>
    <t>3328602</t>
  </si>
  <si>
    <t>89003:004:0670</t>
  </si>
  <si>
    <t>Merekivi tee 3</t>
  </si>
  <si>
    <t>3315802</t>
  </si>
  <si>
    <t>89001:009:0760</t>
  </si>
  <si>
    <t>Kesk tee 8</t>
  </si>
  <si>
    <t>2715402</t>
  </si>
  <si>
    <t>89001:010:7650</t>
  </si>
  <si>
    <t>Ravi tee 2</t>
  </si>
  <si>
    <t>2933902</t>
  </si>
  <si>
    <t>89001:010:7660</t>
  </si>
  <si>
    <t>Ravi tee 1</t>
  </si>
  <si>
    <t>3046502</t>
  </si>
  <si>
    <t>89001:009:0590</t>
  </si>
  <si>
    <t>Mereranna tee 10</t>
  </si>
  <si>
    <t>2338302</t>
  </si>
  <si>
    <t>89001:009:0600</t>
  </si>
  <si>
    <t>Väljaku tee 1</t>
  </si>
  <si>
    <t>3937302</t>
  </si>
  <si>
    <t>89001:009:0610</t>
  </si>
  <si>
    <t>Lepa tee 2</t>
  </si>
  <si>
    <t>2314502</t>
  </si>
  <si>
    <t>89001:009:0630</t>
  </si>
  <si>
    <t>Rannakuuse tee 7</t>
  </si>
  <si>
    <t>2339202</t>
  </si>
  <si>
    <t>89001:009:0640</t>
  </si>
  <si>
    <t>Männi tee 11a</t>
  </si>
  <si>
    <t>89001:009:0650</t>
  </si>
  <si>
    <t>Männi tee 11</t>
  </si>
  <si>
    <t>2590302</t>
  </si>
  <si>
    <t>89001:009:0660</t>
  </si>
  <si>
    <t>Toominga tee 7</t>
  </si>
  <si>
    <t>2361502</t>
  </si>
  <si>
    <t>89001:010:8020</t>
  </si>
  <si>
    <t>Pargi tee 7/7</t>
  </si>
  <si>
    <t>11104102</t>
  </si>
  <si>
    <t>89001:010:8030</t>
  </si>
  <si>
    <t>Pargi tee 7/9</t>
  </si>
  <si>
    <t>10899302</t>
  </si>
  <si>
    <t>89001:011:0170</t>
  </si>
  <si>
    <t>Talusalu</t>
  </si>
  <si>
    <t>4258002</t>
  </si>
  <si>
    <t>89003:004:0640</t>
  </si>
  <si>
    <t>Kuusiku tee 14</t>
  </si>
  <si>
    <t>2651802</t>
  </si>
  <si>
    <t>89003:004:0650</t>
  </si>
  <si>
    <t>Kiigemäe tee 15</t>
  </si>
  <si>
    <t>2617102</t>
  </si>
  <si>
    <t>89003:004:0730</t>
  </si>
  <si>
    <t>Pärnapuu tee 1</t>
  </si>
  <si>
    <t>2495902</t>
  </si>
  <si>
    <t>89003:004:0680</t>
  </si>
  <si>
    <t>Merekivi tee 4</t>
  </si>
  <si>
    <t>3192802</t>
  </si>
  <si>
    <t>89003:004:0690</t>
  </si>
  <si>
    <t>Merekivi tee 5</t>
  </si>
  <si>
    <t>3176902</t>
  </si>
  <si>
    <t>89003:004:0700</t>
  </si>
  <si>
    <t>Merekivi tee 6</t>
  </si>
  <si>
    <t>7406002</t>
  </si>
  <si>
    <t>89003:004:0710</t>
  </si>
  <si>
    <t>Merekivi tee 7</t>
  </si>
  <si>
    <t>3906902</t>
  </si>
  <si>
    <t>89003:004:0720</t>
  </si>
  <si>
    <t>Merekivi tee 8</t>
  </si>
  <si>
    <t>3548902</t>
  </si>
  <si>
    <t>89003:004:0740</t>
  </si>
  <si>
    <t>Kiigemäe tee 21</t>
  </si>
  <si>
    <t>3469602</t>
  </si>
  <si>
    <t>89003:004:0220</t>
  </si>
  <si>
    <t>Laane tee 11</t>
  </si>
  <si>
    <t>3521802</t>
  </si>
  <si>
    <t>89003:004:0230</t>
  </si>
  <si>
    <t>Laane tee 12</t>
  </si>
  <si>
    <t>3386402</t>
  </si>
  <si>
    <t>89003:004:0240</t>
  </si>
  <si>
    <t>Laane tee 13</t>
  </si>
  <si>
    <t>3307002</t>
  </si>
  <si>
    <t>89003:004:0940</t>
  </si>
  <si>
    <t>Piirikivi tee 2</t>
  </si>
  <si>
    <t>3270202</t>
  </si>
  <si>
    <t>89003:004:0950</t>
  </si>
  <si>
    <t>Piirikivi tee 6</t>
  </si>
  <si>
    <t>3168702</t>
  </si>
  <si>
    <t>89001:011:0080</t>
  </si>
  <si>
    <t>Talu tee 2</t>
  </si>
  <si>
    <t>9004702</t>
  </si>
  <si>
    <t>89001:011:0090</t>
  </si>
  <si>
    <t>Talu tee 3</t>
  </si>
  <si>
    <t>2428702</t>
  </si>
  <si>
    <t>89001:011:0100</t>
  </si>
  <si>
    <t>Talu tee 4</t>
  </si>
  <si>
    <t>2460702</t>
  </si>
  <si>
    <t>89001:010:8040</t>
  </si>
  <si>
    <t>Pargi tee 7/10</t>
  </si>
  <si>
    <t>8905002</t>
  </si>
  <si>
    <t>89001:010:8050</t>
  </si>
  <si>
    <t>Pargi tee 7/11</t>
  </si>
  <si>
    <t>3054402</t>
  </si>
  <si>
    <t>89001:010:8060</t>
  </si>
  <si>
    <t>Pargi tee 7/12</t>
  </si>
  <si>
    <t>10893702</t>
  </si>
  <si>
    <t>89001:010:8070</t>
  </si>
  <si>
    <t>Pargi tee 7/13</t>
  </si>
  <si>
    <t>2820702</t>
  </si>
  <si>
    <t>89001:010:8080</t>
  </si>
  <si>
    <t>Pargi tee 7/14</t>
  </si>
  <si>
    <t>2327602</t>
  </si>
  <si>
    <t>89001:010:8090</t>
  </si>
  <si>
    <t>Pargi tee 7/15</t>
  </si>
  <si>
    <t>3216102</t>
  </si>
  <si>
    <t>89001:010:8100</t>
  </si>
  <si>
    <t>Pargi tee 7/16</t>
  </si>
  <si>
    <t>3282002</t>
  </si>
  <si>
    <t>89001:010:8110</t>
  </si>
  <si>
    <t>Pargi tee 7/8</t>
  </si>
  <si>
    <t>7555402</t>
  </si>
  <si>
    <t>89001:011:0190</t>
  </si>
  <si>
    <t>Talu tee 17</t>
  </si>
  <si>
    <t>2815902</t>
  </si>
  <si>
    <t>89001:011:0180</t>
  </si>
  <si>
    <t>Talu tee 14</t>
  </si>
  <si>
    <t>5335902</t>
  </si>
  <si>
    <t>89001:011:0160</t>
  </si>
  <si>
    <t>Talu tee 1</t>
  </si>
  <si>
    <t>4135302</t>
  </si>
  <si>
    <t>89001:003:5490</t>
  </si>
  <si>
    <t>Lepatriinu tee 3</t>
  </si>
  <si>
    <t>5150102</t>
  </si>
  <si>
    <t>89003:004:0750</t>
  </si>
  <si>
    <t>Pärnapuu tee 3</t>
  </si>
  <si>
    <t>3448102</t>
  </si>
  <si>
    <t>89003:004:0760</t>
  </si>
  <si>
    <t>Pärnapuu tee 4</t>
  </si>
  <si>
    <t>3175102</t>
  </si>
  <si>
    <t>89003:004:0770</t>
  </si>
  <si>
    <t>Pärnapuu tee 5</t>
  </si>
  <si>
    <t>3515102</t>
  </si>
  <si>
    <t>89003:004:0251</t>
  </si>
  <si>
    <t>Kaevu tee 2</t>
  </si>
  <si>
    <t>4603102</t>
  </si>
  <si>
    <t>89003:004:0252</t>
  </si>
  <si>
    <t>Kaevu tee 1</t>
  </si>
  <si>
    <t>89003:004:0261</t>
  </si>
  <si>
    <t>Kaevu tee 4</t>
  </si>
  <si>
    <t>2629002</t>
  </si>
  <si>
    <t>89003:004:0262</t>
  </si>
  <si>
    <t>Kaevu tee 3</t>
  </si>
  <si>
    <t>89003:004:0270</t>
  </si>
  <si>
    <t>Kaevu tee 6</t>
  </si>
  <si>
    <t>2750902</t>
  </si>
  <si>
    <t>89003:004:0280</t>
  </si>
  <si>
    <t>Kaevu tee 8</t>
  </si>
  <si>
    <t>2455302</t>
  </si>
  <si>
    <t>89001:011:0120</t>
  </si>
  <si>
    <t>Talu tee 5</t>
  </si>
  <si>
    <t>3632102</t>
  </si>
  <si>
    <t>89001:009:0670</t>
  </si>
  <si>
    <t>Toominga tee 8</t>
  </si>
  <si>
    <t>2196802</t>
  </si>
  <si>
    <t>89001:009:0680</t>
  </si>
  <si>
    <t>Toominga tee 12</t>
  </si>
  <si>
    <t>2294102</t>
  </si>
  <si>
    <t>89001:009:0700</t>
  </si>
  <si>
    <t>Toominga tee 13</t>
  </si>
  <si>
    <t>2566402</t>
  </si>
  <si>
    <t>89001:009:0710</t>
  </si>
  <si>
    <t>Mereranna tee 17</t>
  </si>
  <si>
    <t>2305702</t>
  </si>
  <si>
    <t>89001:003:4730</t>
  </si>
  <si>
    <t>Suur-Ringtee 38</t>
  </si>
  <si>
    <t>11017502</t>
  </si>
  <si>
    <t>89001:003:4740</t>
  </si>
  <si>
    <t>Pääsusilma tee 2</t>
  </si>
  <si>
    <t>2760302</t>
  </si>
  <si>
    <t>89001:003:4750</t>
  </si>
  <si>
    <t>Hallikivi tee 6</t>
  </si>
  <si>
    <t>5926602</t>
  </si>
  <si>
    <t>89001:009:0720</t>
  </si>
  <si>
    <t>Kolhoosi tee 9</t>
  </si>
  <si>
    <t>2452302</t>
  </si>
  <si>
    <t>89001:010:8530</t>
  </si>
  <si>
    <t>Tammeõue tee 13</t>
  </si>
  <si>
    <t>2478002</t>
  </si>
  <si>
    <t>89007:003:0881</t>
  </si>
  <si>
    <t>Kirikaia tee 4a</t>
  </si>
  <si>
    <t>9246702</t>
  </si>
  <si>
    <t>89003:004:0780</t>
  </si>
  <si>
    <t>Pärnapuu tee 6</t>
  </si>
  <si>
    <t>3275502</t>
  </si>
  <si>
    <t>89003:004:0790</t>
  </si>
  <si>
    <t>Pärnapuu tee 7</t>
  </si>
  <si>
    <t>2555902</t>
  </si>
  <si>
    <t>89003:004:0290</t>
  </si>
  <si>
    <t>Kaevu tee 10</t>
  </si>
  <si>
    <t>3488802</t>
  </si>
  <si>
    <t>89003:004:0300</t>
  </si>
  <si>
    <t>Kaevu tee 12</t>
  </si>
  <si>
    <t>3177002</t>
  </si>
  <si>
    <t>89003:004:0800</t>
  </si>
  <si>
    <t>Kiviaia tee 1</t>
  </si>
  <si>
    <t>3304202</t>
  </si>
  <si>
    <t>89003:004:0810</t>
  </si>
  <si>
    <t>Kiviaia tee 2</t>
  </si>
  <si>
    <t>2651702</t>
  </si>
  <si>
    <t>89001:011:0030</t>
  </si>
  <si>
    <t>Talu tee 7</t>
  </si>
  <si>
    <t>7204102</t>
  </si>
  <si>
    <t>89001:011:0110</t>
  </si>
  <si>
    <t>Talu tee 6</t>
  </si>
  <si>
    <t>2538202</t>
  </si>
  <si>
    <t>89001:011:0040</t>
  </si>
  <si>
    <t>Talu tee 9</t>
  </si>
  <si>
    <t>2659502</t>
  </si>
  <si>
    <t>89001:011:0130</t>
  </si>
  <si>
    <t>Talu tee 10</t>
  </si>
  <si>
    <t>2479102</t>
  </si>
  <si>
    <t>89001:011:0050</t>
  </si>
  <si>
    <t>Talu tee 11</t>
  </si>
  <si>
    <t>3322302</t>
  </si>
  <si>
    <t>89001:011:0140</t>
  </si>
  <si>
    <t>Talu tee 12</t>
  </si>
  <si>
    <t>2544602</t>
  </si>
  <si>
    <t>89001:011:0060</t>
  </si>
  <si>
    <t>Talu tee 13</t>
  </si>
  <si>
    <t>2343802</t>
  </si>
  <si>
    <t>89001:011:0070</t>
  </si>
  <si>
    <t>Talu tee 15</t>
  </si>
  <si>
    <t>4241702</t>
  </si>
  <si>
    <t>89001:011:0150</t>
  </si>
  <si>
    <t>Talu tee 18</t>
  </si>
  <si>
    <t>2859302</t>
  </si>
  <si>
    <t>89001:009:0740</t>
  </si>
  <si>
    <t>Mereranna tee 22</t>
  </si>
  <si>
    <t>2544902</t>
  </si>
  <si>
    <t>89001:009:0750</t>
  </si>
  <si>
    <t>Haava tee 4</t>
  </si>
  <si>
    <t>2573902</t>
  </si>
  <si>
    <t>89001:010:6340</t>
  </si>
  <si>
    <t>Rukkilille tee 22</t>
  </si>
  <si>
    <t>2228002</t>
  </si>
  <si>
    <t>89001:010:6350</t>
  </si>
  <si>
    <t>Kallaku tee 3</t>
  </si>
  <si>
    <t>2371802</t>
  </si>
  <si>
    <t>89001:003:4760</t>
  </si>
  <si>
    <t>Hallikivi tee 12</t>
  </si>
  <si>
    <t>2545402</t>
  </si>
  <si>
    <t>89001:003:4790</t>
  </si>
  <si>
    <t>Tammneeme tee 37</t>
  </si>
  <si>
    <t>2200902</t>
  </si>
  <si>
    <t>89001:003:4800</t>
  </si>
  <si>
    <t>Mereääre tee 34</t>
  </si>
  <si>
    <t>4275802</t>
  </si>
  <si>
    <t>89001:003:4820</t>
  </si>
  <si>
    <t>Rohuneeme tee 45</t>
  </si>
  <si>
    <t>2167302</t>
  </si>
  <si>
    <t>89001:003:5000</t>
  </si>
  <si>
    <t>Kullerkupu tee 2</t>
  </si>
  <si>
    <t>2643302</t>
  </si>
  <si>
    <t>89001:003:4910</t>
  </si>
  <si>
    <t>Mereääre tee 18</t>
  </si>
  <si>
    <t>2400302</t>
  </si>
  <si>
    <t>89007:003:0883</t>
  </si>
  <si>
    <t>Kirikaia tee L3</t>
  </si>
  <si>
    <t>9246902</t>
  </si>
  <si>
    <t>89007:003:0884</t>
  </si>
  <si>
    <t>Kirikaia tee L2</t>
  </si>
  <si>
    <t>9247002</t>
  </si>
  <si>
    <t>89007:003:0887</t>
  </si>
  <si>
    <t>Kooliaia tee L1</t>
  </si>
  <si>
    <t>9247302</t>
  </si>
  <si>
    <t>89007:003:0888</t>
  </si>
  <si>
    <t>Kaevumäe tee L1</t>
  </si>
  <si>
    <t>9247402</t>
  </si>
  <si>
    <t>89007:003:0889</t>
  </si>
  <si>
    <t>Vaheaia tee L1</t>
  </si>
  <si>
    <t>9247502</t>
  </si>
  <si>
    <t>89001:003:5461</t>
  </si>
  <si>
    <t>Suur-Lutika</t>
  </si>
  <si>
    <t>2334602</t>
  </si>
  <si>
    <t>89001:003:5462</t>
  </si>
  <si>
    <t>15007450</t>
  </si>
  <si>
    <t>89003:004:0820</t>
  </si>
  <si>
    <t>Kiviaia tee 3</t>
  </si>
  <si>
    <t>3213402</t>
  </si>
  <si>
    <t>89003:004:0310</t>
  </si>
  <si>
    <t>Kaevu tee 14</t>
  </si>
  <si>
    <t>3925902</t>
  </si>
  <si>
    <t>89003:004:0320</t>
  </si>
  <si>
    <t>Kaevu tee 16</t>
  </si>
  <si>
    <t>2359702</t>
  </si>
  <si>
    <t>89003:004:0330</t>
  </si>
  <si>
    <t>Roosimetsa tee 1</t>
  </si>
  <si>
    <t>2695602</t>
  </si>
  <si>
    <t>89003:004:0350</t>
  </si>
  <si>
    <t>Roosimetsa tee 3</t>
  </si>
  <si>
    <t>4233302</t>
  </si>
  <si>
    <t>89003:004:0360</t>
  </si>
  <si>
    <t>Roosimetsa tee 4</t>
  </si>
  <si>
    <t>2718302</t>
  </si>
  <si>
    <t>89005:005:0470</t>
  </si>
  <si>
    <t>Krati tee 23</t>
  </si>
  <si>
    <t>2739802</t>
  </si>
  <si>
    <t>89005:005:0480</t>
  </si>
  <si>
    <t>Krati põik 5</t>
  </si>
  <si>
    <t>2621902</t>
  </si>
  <si>
    <t>89002:006:0320</t>
  </si>
  <si>
    <t>Kasteheina tee 26</t>
  </si>
  <si>
    <t>6027702</t>
  </si>
  <si>
    <t>89002:006:0330</t>
  </si>
  <si>
    <t>Kasteheina tee 22</t>
  </si>
  <si>
    <t>2469302</t>
  </si>
  <si>
    <t>89002:006:0340</t>
  </si>
  <si>
    <t>Kasteheina tee 32</t>
  </si>
  <si>
    <t>6017102</t>
  </si>
  <si>
    <t>89002:006:0310</t>
  </si>
  <si>
    <t>Metsaveere tee 15</t>
  </si>
  <si>
    <t>6376602</t>
  </si>
  <si>
    <t>89002:006:0290</t>
  </si>
  <si>
    <t>Metsaveere tee 11</t>
  </si>
  <si>
    <t>2477602</t>
  </si>
  <si>
    <t>89002:006:0300</t>
  </si>
  <si>
    <t>Metsaveere tee 13</t>
  </si>
  <si>
    <t>2535402</t>
  </si>
  <si>
    <t>89002:006:0280</t>
  </si>
  <si>
    <t>Metsaveere tee 9</t>
  </si>
  <si>
    <t>2860302</t>
  </si>
  <si>
    <t>89001:003:5140</t>
  </si>
  <si>
    <t>Liiva tee 10</t>
  </si>
  <si>
    <t>2571702</t>
  </si>
  <si>
    <t>89001:002:0150</t>
  </si>
  <si>
    <t>11417902</t>
  </si>
  <si>
    <t>89011:002:0240</t>
  </si>
  <si>
    <t>Vesiroosi tee 22</t>
  </si>
  <si>
    <t>2169802</t>
  </si>
  <si>
    <t>89001:010:6360</t>
  </si>
  <si>
    <t>Kallaku tee 6</t>
  </si>
  <si>
    <t>2260202</t>
  </si>
  <si>
    <t>89001:003:4951</t>
  </si>
  <si>
    <t>Pääsukese tee 1a</t>
  </si>
  <si>
    <t>2088702</t>
  </si>
  <si>
    <t>89001:003:4952</t>
  </si>
  <si>
    <t>Püünsi tee 12c</t>
  </si>
  <si>
    <t>4504702</t>
  </si>
  <si>
    <t>89007:003:0891</t>
  </si>
  <si>
    <t>Kraaviaia tee</t>
  </si>
  <si>
    <t>9247602</t>
  </si>
  <si>
    <t>89007:003:0892</t>
  </si>
  <si>
    <t>Karjaaia tee</t>
  </si>
  <si>
    <t>9247702</t>
  </si>
  <si>
    <t>89003:004:0370</t>
  </si>
  <si>
    <t>Roosimetsa tee 7</t>
  </si>
  <si>
    <t>3150702</t>
  </si>
  <si>
    <t>89003:004:0830</t>
  </si>
  <si>
    <t>Kiviaia tee 4</t>
  </si>
  <si>
    <t>3316202</t>
  </si>
  <si>
    <t>89003:004:0840</t>
  </si>
  <si>
    <t>Kiviaia tee 5</t>
  </si>
  <si>
    <t>3325402</t>
  </si>
  <si>
    <t>89003:004:0850</t>
  </si>
  <si>
    <t>Kiviaia tee 6</t>
  </si>
  <si>
    <t>2515902</t>
  </si>
  <si>
    <t>89002:004:0060</t>
  </si>
  <si>
    <t>Kurvi tee 2a</t>
  </si>
  <si>
    <t>2456402</t>
  </si>
  <si>
    <t>89002:004:0050</t>
  </si>
  <si>
    <t>Tuulepesa tee 8</t>
  </si>
  <si>
    <t>2349402</t>
  </si>
  <si>
    <t>89005:005:0490</t>
  </si>
  <si>
    <t>Krati põik 7</t>
  </si>
  <si>
    <t>2604802</t>
  </si>
  <si>
    <t>89005:005:0500</t>
  </si>
  <si>
    <t>Vaablase tee 5</t>
  </si>
  <si>
    <t>2691502</t>
  </si>
  <si>
    <t>89005:005:0510</t>
  </si>
  <si>
    <t>Vaablase tee 7</t>
  </si>
  <si>
    <t>2662502</t>
  </si>
  <si>
    <t>89002:006:0270</t>
  </si>
  <si>
    <t>Metsaveere tee 7</t>
  </si>
  <si>
    <t>2636802</t>
  </si>
  <si>
    <t>89009:003:0720</t>
  </si>
  <si>
    <t>Ploomi tee 15</t>
  </si>
  <si>
    <t>5373202</t>
  </si>
  <si>
    <t>89002:006:0260</t>
  </si>
  <si>
    <t>Metsaveere tee 6</t>
  </si>
  <si>
    <t>2594402</t>
  </si>
  <si>
    <t>89002:006:0420</t>
  </si>
  <si>
    <t>Kasteheina tee 44</t>
  </si>
  <si>
    <t>4523902</t>
  </si>
  <si>
    <t>89002:006:0430</t>
  </si>
  <si>
    <t>Metsaveere tee 12</t>
  </si>
  <si>
    <t>2512502</t>
  </si>
  <si>
    <t>89002:006:0400</t>
  </si>
  <si>
    <t>Ristikheina tee 6</t>
  </si>
  <si>
    <t>2504002</t>
  </si>
  <si>
    <t>89002:006:0390</t>
  </si>
  <si>
    <t>Ristikheina tee 5</t>
  </si>
  <si>
    <t>10392802</t>
  </si>
  <si>
    <t>89002:006:0380</t>
  </si>
  <si>
    <t>Kasteheina tee 64</t>
  </si>
  <si>
    <t>2949502</t>
  </si>
  <si>
    <t>89002:006:0370</t>
  </si>
  <si>
    <t>Kasteheina tee 50</t>
  </si>
  <si>
    <t>2704402</t>
  </si>
  <si>
    <t>89001:010:6580</t>
  </si>
  <si>
    <t>Begoonia tee 10</t>
  </si>
  <si>
    <t>2229402</t>
  </si>
  <si>
    <t>89009:003:0150</t>
  </si>
  <si>
    <t>Metsakasti tee 7</t>
  </si>
  <si>
    <t>3088102</t>
  </si>
  <si>
    <t>89005:006:0750</t>
  </si>
  <si>
    <t>Taru põik 6</t>
  </si>
  <si>
    <t>6441102</t>
  </si>
  <si>
    <t>89001:010:7820</t>
  </si>
  <si>
    <t>Kibuvitsa tee 22</t>
  </si>
  <si>
    <t>3044002</t>
  </si>
  <si>
    <t>89001:010:7840</t>
  </si>
  <si>
    <t>Halli tee 10</t>
  </si>
  <si>
    <t>2889302</t>
  </si>
  <si>
    <t>89001:010:7850</t>
  </si>
  <si>
    <t>Kaluri tee 6</t>
  </si>
  <si>
    <t>89001:010:7860</t>
  </si>
  <si>
    <t>Tammeõue tee 31</t>
  </si>
  <si>
    <t>2462502</t>
  </si>
  <si>
    <t>89001:010:7870</t>
  </si>
  <si>
    <t>Gerbera tee 2</t>
  </si>
  <si>
    <t>4152902</t>
  </si>
  <si>
    <t>89001:003:5480</t>
  </si>
  <si>
    <t>Hallikivi tee 21</t>
  </si>
  <si>
    <t>2290402</t>
  </si>
  <si>
    <t>89001:010:7720</t>
  </si>
  <si>
    <t>Tormi tee 1</t>
  </si>
  <si>
    <t>2321102</t>
  </si>
  <si>
    <t>89001:009:0800</t>
  </si>
  <si>
    <t>Lepa tee 9</t>
  </si>
  <si>
    <t>2308402</t>
  </si>
  <si>
    <t>89001:009:0790</t>
  </si>
  <si>
    <t>Mereranna tee 3</t>
  </si>
  <si>
    <t>11829602</t>
  </si>
  <si>
    <t>89001:022:1480</t>
  </si>
  <si>
    <t>Melba tee 20</t>
  </si>
  <si>
    <t>3213902</t>
  </si>
  <si>
    <t>89001:022:1470</t>
  </si>
  <si>
    <t>Hõbepaju tee 11</t>
  </si>
  <si>
    <t>3231802</t>
  </si>
  <si>
    <t>89001:022:1460</t>
  </si>
  <si>
    <t>Tellissaare tee 16</t>
  </si>
  <si>
    <t>7016002</t>
  </si>
  <si>
    <t>89003:004:0860</t>
  </si>
  <si>
    <t>Sarapiku tee 2</t>
  </si>
  <si>
    <t>3552302</t>
  </si>
  <si>
    <t>89003:004:0380</t>
  </si>
  <si>
    <t>Kaasiku tee 1</t>
  </si>
  <si>
    <t>6067202</t>
  </si>
  <si>
    <t>89003:004:0390</t>
  </si>
  <si>
    <t>Kaasiku tee 3</t>
  </si>
  <si>
    <t>5808602</t>
  </si>
  <si>
    <t>89003:004:0400</t>
  </si>
  <si>
    <t>Kaasiku tee 5</t>
  </si>
  <si>
    <t>2517502</t>
  </si>
  <si>
    <t>89003:004:0410</t>
  </si>
  <si>
    <t>Kaasiku tee 7</t>
  </si>
  <si>
    <t>3291502</t>
  </si>
  <si>
    <t>89003:004:0420</t>
  </si>
  <si>
    <t>Kaasiku tee 9</t>
  </si>
  <si>
    <t>2693302</t>
  </si>
  <si>
    <t>89002:004:0040</t>
  </si>
  <si>
    <t>Tuulepesa tee 6</t>
  </si>
  <si>
    <t>2614202</t>
  </si>
  <si>
    <t>89002:006:0360</t>
  </si>
  <si>
    <t>Kasteheina tee 46</t>
  </si>
  <si>
    <t>4240002</t>
  </si>
  <si>
    <t>89002:006:0350</t>
  </si>
  <si>
    <t>Kasteheina tee 42</t>
  </si>
  <si>
    <t>2716202</t>
  </si>
  <si>
    <t>89009:003:0700</t>
  </si>
  <si>
    <t>Kreegi tee 4</t>
  </si>
  <si>
    <t>2274202</t>
  </si>
  <si>
    <t>89009:003:0710</t>
  </si>
  <si>
    <t>Ploomi tee 13</t>
  </si>
  <si>
    <t>4531502</t>
  </si>
  <si>
    <t>89009:003:0730</t>
  </si>
  <si>
    <t>Ploomi tee 16</t>
  </si>
  <si>
    <t>2362602</t>
  </si>
  <si>
    <t>89009:003:0740</t>
  </si>
  <si>
    <t>Kirsi tee 10</t>
  </si>
  <si>
    <t>5607802</t>
  </si>
  <si>
    <t>89001:005:1010</t>
  </si>
  <si>
    <t>Tammekännu tee 35</t>
  </si>
  <si>
    <t>2885302</t>
  </si>
  <si>
    <t>89001:007:0060</t>
  </si>
  <si>
    <t>Lepakännu tee 2</t>
  </si>
  <si>
    <t>2767602</t>
  </si>
  <si>
    <t>89001:010:6610</t>
  </si>
  <si>
    <t>Sõstra tee 4</t>
  </si>
  <si>
    <t>2307402</t>
  </si>
  <si>
    <t>89001:010:6620</t>
  </si>
  <si>
    <t>Kase tee 3</t>
  </si>
  <si>
    <t>2344302</t>
  </si>
  <si>
    <t>89001:010:7790</t>
  </si>
  <si>
    <t>Vihamäe</t>
  </si>
  <si>
    <t>2237002</t>
  </si>
  <si>
    <t>89002:006:0480</t>
  </si>
  <si>
    <t>Kasteheina tee 30</t>
  </si>
  <si>
    <t>2626702</t>
  </si>
  <si>
    <t>89002:006:0470</t>
  </si>
  <si>
    <t>Ristikheina tee 4</t>
  </si>
  <si>
    <t>2466702</t>
  </si>
  <si>
    <t>89003:004:0870</t>
  </si>
  <si>
    <t>Sarapiku tee 4</t>
  </si>
  <si>
    <t>2494402</t>
  </si>
  <si>
    <t>89003:004:0880</t>
  </si>
  <si>
    <t>Sarapiku tee 6</t>
  </si>
  <si>
    <t>3223802</t>
  </si>
  <si>
    <t>89003:004:0890</t>
  </si>
  <si>
    <t>Sarapiku tee 8</t>
  </si>
  <si>
    <t>3220102</t>
  </si>
  <si>
    <t>89003:004:0900</t>
  </si>
  <si>
    <t>Sarapiku tee 10</t>
  </si>
  <si>
    <t>3224402</t>
  </si>
  <si>
    <t>89002:006:0440</t>
  </si>
  <si>
    <t>Metsaveere tee 8</t>
  </si>
  <si>
    <t>3920702</t>
  </si>
  <si>
    <t>89002:006:0410</t>
  </si>
  <si>
    <t>Ristikheina tee 1</t>
  </si>
  <si>
    <t>2579102</t>
  </si>
  <si>
    <t>89001:010:6730</t>
  </si>
  <si>
    <t>Sõstra tee 1</t>
  </si>
  <si>
    <t>2325502</t>
  </si>
  <si>
    <t>89001:010:6740</t>
  </si>
  <si>
    <t>Pojengi tee 7</t>
  </si>
  <si>
    <t>2361302</t>
  </si>
  <si>
    <t>89001:010:6760</t>
  </si>
  <si>
    <t>Kalda tee 6</t>
  </si>
  <si>
    <t>2302802</t>
  </si>
  <si>
    <t>89001:010:6770</t>
  </si>
  <si>
    <t>Tormi tee 3</t>
  </si>
  <si>
    <t>2272402</t>
  </si>
  <si>
    <t>89001:010:6780</t>
  </si>
  <si>
    <t>Vahe tee 7</t>
  </si>
  <si>
    <t>2154402</t>
  </si>
  <si>
    <t>89001:010:6790</t>
  </si>
  <si>
    <t>Lahe tee 16 // Miiduranna põik 11</t>
  </si>
  <si>
    <t>5136302</t>
  </si>
  <si>
    <t>89001:010:6800</t>
  </si>
  <si>
    <t>Miiduranna põik 9</t>
  </si>
  <si>
    <t>2266302</t>
  </si>
  <si>
    <t>89001:010:6810</t>
  </si>
  <si>
    <t>Kesk tee 2</t>
  </si>
  <si>
    <t>2645502</t>
  </si>
  <si>
    <t>89001:010:7530</t>
  </si>
  <si>
    <t>Miiduranna põik 3</t>
  </si>
  <si>
    <t>2374002</t>
  </si>
  <si>
    <t>89001:004:0010</t>
  </si>
  <si>
    <t>Kingu tee 1</t>
  </si>
  <si>
    <t>2359402</t>
  </si>
  <si>
    <t>89003:004:0910</t>
  </si>
  <si>
    <t>Sarapiku tee 12</t>
  </si>
  <si>
    <t>3360402</t>
  </si>
  <si>
    <t>89003:004:0920</t>
  </si>
  <si>
    <t>Roosimetsa tee 5</t>
  </si>
  <si>
    <t>2979202</t>
  </si>
  <si>
    <t>89003:004:0930</t>
  </si>
  <si>
    <t>Pärnapuu tee 8</t>
  </si>
  <si>
    <t>3316602</t>
  </si>
  <si>
    <t>89001:003:5270</t>
  </si>
  <si>
    <t>Seene tee 4</t>
  </si>
  <si>
    <t>2459502</t>
  </si>
  <si>
    <t>89005:006:0710</t>
  </si>
  <si>
    <t>Taru tee 25a</t>
  </si>
  <si>
    <t>2488802</t>
  </si>
  <si>
    <t>89001:010:7540</t>
  </si>
  <si>
    <t>Männi tee 14</t>
  </si>
  <si>
    <t>2450902</t>
  </si>
  <si>
    <t>89001:010:6370</t>
  </si>
  <si>
    <t>Tormi tee 4</t>
  </si>
  <si>
    <t>2272502</t>
  </si>
  <si>
    <t>89001:010:6380</t>
  </si>
  <si>
    <t>Tormi tee 7</t>
  </si>
  <si>
    <t>2231902</t>
  </si>
  <si>
    <t>89001:010:6390</t>
  </si>
  <si>
    <t>Rünka tee 5</t>
  </si>
  <si>
    <t>2258602</t>
  </si>
  <si>
    <t>89001:010:6400</t>
  </si>
  <si>
    <t>Vahe tee 10</t>
  </si>
  <si>
    <t>2279102</t>
  </si>
  <si>
    <t>89001:010:6420</t>
  </si>
  <si>
    <t>Varju tee 3</t>
  </si>
  <si>
    <t>4303602</t>
  </si>
  <si>
    <t>89001:010:6430</t>
  </si>
  <si>
    <t>Varju tee 8</t>
  </si>
  <si>
    <t>2322602</t>
  </si>
  <si>
    <t>89001:010:6440</t>
  </si>
  <si>
    <t>Varju tee 9</t>
  </si>
  <si>
    <t>2267002</t>
  </si>
  <si>
    <t>89001:010:7680</t>
  </si>
  <si>
    <t>Kaluri tee 1</t>
  </si>
  <si>
    <t>3046302</t>
  </si>
  <si>
    <t>89001:022:1430</t>
  </si>
  <si>
    <t>Hõbepaju tee 22</t>
  </si>
  <si>
    <t>2858102</t>
  </si>
  <si>
    <t>89002:004:0030</t>
  </si>
  <si>
    <t>Tuulepesa tee 4</t>
  </si>
  <si>
    <t>4135502</t>
  </si>
  <si>
    <t>89002:004:0020</t>
  </si>
  <si>
    <t>Tuulepesa tee 3</t>
  </si>
  <si>
    <t>2405902</t>
  </si>
  <si>
    <t>89001:022:1440</t>
  </si>
  <si>
    <t>Hõbepaju tee 26</t>
  </si>
  <si>
    <t>2552902</t>
  </si>
  <si>
    <t>89002:004:0010</t>
  </si>
  <si>
    <t>Tuulepesa tee 1</t>
  </si>
  <si>
    <t>2627402</t>
  </si>
  <si>
    <t>89001:009:0770</t>
  </si>
  <si>
    <t>Kuuse tee 3</t>
  </si>
  <si>
    <t>2660902</t>
  </si>
  <si>
    <t>89001:010:6410</t>
  </si>
  <si>
    <t>Vahe tee 4</t>
  </si>
  <si>
    <t>5358802</t>
  </si>
  <si>
    <t>89001:010:6450</t>
  </si>
  <si>
    <t>Miiduranna tee 3</t>
  </si>
  <si>
    <t>4591602</t>
  </si>
  <si>
    <t>89001:010:6460</t>
  </si>
  <si>
    <t>Purje tee 4</t>
  </si>
  <si>
    <t>14377202</t>
  </si>
  <si>
    <t>89001:010:6470</t>
  </si>
  <si>
    <t>Varju tee 6</t>
  </si>
  <si>
    <t>2266902</t>
  </si>
  <si>
    <t>89001:010:6480</t>
  </si>
  <si>
    <t>Aiandi tee 1</t>
  </si>
  <si>
    <t>2360202</t>
  </si>
  <si>
    <t>89003:004:0570</t>
  </si>
  <si>
    <t>Piirikivi tee 12</t>
  </si>
  <si>
    <t>2573402</t>
  </si>
  <si>
    <t>89011:001:0540</t>
  </si>
  <si>
    <t>Merikotka tee 10</t>
  </si>
  <si>
    <t>2915402</t>
  </si>
  <si>
    <t>89001:001:0260</t>
  </si>
  <si>
    <t>Matsoni</t>
  </si>
  <si>
    <t>2130002</t>
  </si>
  <si>
    <t>89001:010:7670</t>
  </si>
  <si>
    <t>Soone tee 4</t>
  </si>
  <si>
    <t>14657902</t>
  </si>
  <si>
    <t>89001:003:5220</t>
  </si>
  <si>
    <t>Võrkoja tee 30</t>
  </si>
  <si>
    <t>2303202</t>
  </si>
  <si>
    <t>89001:010:7570</t>
  </si>
  <si>
    <t>Niinepuu tee 18</t>
  </si>
  <si>
    <t>2102602</t>
  </si>
  <si>
    <t>89001:010:6510</t>
  </si>
  <si>
    <t>Astri tee 12</t>
  </si>
  <si>
    <t>2220302</t>
  </si>
  <si>
    <t>89001:010:6530</t>
  </si>
  <si>
    <t>Astilbe tee 10</t>
  </si>
  <si>
    <t>2231402</t>
  </si>
  <si>
    <t>89001:010:6540</t>
  </si>
  <si>
    <t>Daalia tee 1</t>
  </si>
  <si>
    <t>2257702</t>
  </si>
  <si>
    <t>89001:010:6550</t>
  </si>
  <si>
    <t>Daalia tee 7</t>
  </si>
  <si>
    <t>2386002</t>
  </si>
  <si>
    <t>89011:005:0010</t>
  </si>
  <si>
    <t>Järve tee 9</t>
  </si>
  <si>
    <t>2925802</t>
  </si>
  <si>
    <t>89001:003:5340</t>
  </si>
  <si>
    <t>Leppneeme Sadama tee 11</t>
  </si>
  <si>
    <t>2108502</t>
  </si>
  <si>
    <t>89001:010:7700</t>
  </si>
  <si>
    <t>Madikse</t>
  </si>
  <si>
    <t>2129502</t>
  </si>
  <si>
    <t>89001:014:0010</t>
  </si>
  <si>
    <t>Pärli tee 1a</t>
  </si>
  <si>
    <t>2218602</t>
  </si>
  <si>
    <t>89001:010:6560</t>
  </si>
  <si>
    <t>Pojengi tee 5</t>
  </si>
  <si>
    <t>2485102</t>
  </si>
  <si>
    <t>89001:010:6570</t>
  </si>
  <si>
    <t>Begoonia tee 9</t>
  </si>
  <si>
    <t>2250102</t>
  </si>
  <si>
    <t>89001:003:5290</t>
  </si>
  <si>
    <t>Väike-Mihkli</t>
  </si>
  <si>
    <t>2007202</t>
  </si>
  <si>
    <t>89011:001:0550</t>
  </si>
  <si>
    <t>Tormilinnu tee 12</t>
  </si>
  <si>
    <t>2797802</t>
  </si>
  <si>
    <t>89011:005:0020</t>
  </si>
  <si>
    <t>Järve tee 11</t>
  </si>
  <si>
    <t>2886902</t>
  </si>
  <si>
    <t>89011:005:0030</t>
  </si>
  <si>
    <t>Järve tee 13</t>
  </si>
  <si>
    <t>3748602</t>
  </si>
  <si>
    <t>89001:014:0020</t>
  </si>
  <si>
    <t>Koralli tee 9 // Hansu</t>
  </si>
  <si>
    <t>2218202</t>
  </si>
  <si>
    <t>89001:003:5300</t>
  </si>
  <si>
    <t>Suure-Mihkli</t>
  </si>
  <si>
    <t>2011802</t>
  </si>
  <si>
    <t>89003:004:0200</t>
  </si>
  <si>
    <t>Laane tee 9</t>
  </si>
  <si>
    <t>3984602</t>
  </si>
  <si>
    <t>89011:005:0040</t>
  </si>
  <si>
    <t>Järve tee 15</t>
  </si>
  <si>
    <t>2355602</t>
  </si>
  <si>
    <t>89011:005:0050</t>
  </si>
  <si>
    <t>Järve tee 19</t>
  </si>
  <si>
    <t>2950102</t>
  </si>
  <si>
    <t>89011:005:0060</t>
  </si>
  <si>
    <t>Järve tee 21</t>
  </si>
  <si>
    <t>2731102</t>
  </si>
  <si>
    <t>89011:005:0070</t>
  </si>
  <si>
    <t>Järve tee 23</t>
  </si>
  <si>
    <t>2924202</t>
  </si>
  <si>
    <t>89011:005:0080</t>
  </si>
  <si>
    <t>Järve tee 25</t>
  </si>
  <si>
    <t>3829202</t>
  </si>
  <si>
    <t>89003:004:0120</t>
  </si>
  <si>
    <t>Pihlapuu tee 8</t>
  </si>
  <si>
    <t>2909402</t>
  </si>
  <si>
    <t>89003:004:0130</t>
  </si>
  <si>
    <t>Pihlapuu tee 9</t>
  </si>
  <si>
    <t>3311202</t>
  </si>
  <si>
    <t>89003:004:0140</t>
  </si>
  <si>
    <t>Laane tee 1</t>
  </si>
  <si>
    <t>3749702</t>
  </si>
  <si>
    <t>89001:010:7610</t>
  </si>
  <si>
    <t>Kannikese tee 14/9</t>
  </si>
  <si>
    <t>2645302</t>
  </si>
  <si>
    <t>89001:010:7620</t>
  </si>
  <si>
    <t>Kannikese tee 14/10</t>
  </si>
  <si>
    <t>2766102</t>
  </si>
  <si>
    <t>89001:010:8120</t>
  </si>
  <si>
    <t>Allika tee 5</t>
  </si>
  <si>
    <t>3077802</t>
  </si>
  <si>
    <t>89011:005:0090</t>
  </si>
  <si>
    <t>Järve tee 27</t>
  </si>
  <si>
    <t>2539402</t>
  </si>
  <si>
    <t>89001:003:5700</t>
  </si>
  <si>
    <t>Mereääre tee 2</t>
  </si>
  <si>
    <t>2237502</t>
  </si>
  <si>
    <t>89001:003:5710</t>
  </si>
  <si>
    <t>Tammneeme põik 3</t>
  </si>
  <si>
    <t>2237602</t>
  </si>
  <si>
    <t>89001:003:5650</t>
  </si>
  <si>
    <t>Rohuneeme tee 98</t>
  </si>
  <si>
    <t>2655202</t>
  </si>
  <si>
    <t>89001:003:5660</t>
  </si>
  <si>
    <t>Karikakra tee 34</t>
  </si>
  <si>
    <t>2325602</t>
  </si>
  <si>
    <t>89001:003:5670</t>
  </si>
  <si>
    <t>Pääsusilma tee 6</t>
  </si>
  <si>
    <t>5247502</t>
  </si>
  <si>
    <t>89001:003:5680</t>
  </si>
  <si>
    <t>Püünsi tee 6</t>
  </si>
  <si>
    <t>2740102</t>
  </si>
  <si>
    <t>89003:004:0150</t>
  </si>
  <si>
    <t>Laane tee 2</t>
  </si>
  <si>
    <t>3311302</t>
  </si>
  <si>
    <t>89003:004:0520</t>
  </si>
  <si>
    <t>Mäe tee 11</t>
  </si>
  <si>
    <t>2434002</t>
  </si>
  <si>
    <t>89003:004:0530</t>
  </si>
  <si>
    <t>Piirikivi tee 8</t>
  </si>
  <si>
    <t>3937902</t>
  </si>
  <si>
    <t>89003:004:0160</t>
  </si>
  <si>
    <t>Laane tee 3</t>
  </si>
  <si>
    <t>3488902</t>
  </si>
  <si>
    <t>89003:004:0170</t>
  </si>
  <si>
    <t>Laane tee 4</t>
  </si>
  <si>
    <t>4987402</t>
  </si>
  <si>
    <t>89001:009:0560</t>
  </si>
  <si>
    <t>Rohuneeme tee 13</t>
  </si>
  <si>
    <t>2275702</t>
  </si>
  <si>
    <t>89001:009:0570</t>
  </si>
  <si>
    <t>Haava tee 1</t>
  </si>
  <si>
    <t>2133302</t>
  </si>
  <si>
    <t>89001:009:0580</t>
  </si>
  <si>
    <t>Kesk tee 14</t>
  </si>
  <si>
    <t>2294002</t>
  </si>
  <si>
    <t>89001:010:7960</t>
  </si>
  <si>
    <t>Pargi tee 7/1</t>
  </si>
  <si>
    <t>14418602</t>
  </si>
  <si>
    <t>89001:010:7970</t>
  </si>
  <si>
    <t>Pargi tee 7/2</t>
  </si>
  <si>
    <t>3421402</t>
  </si>
  <si>
    <t>89001:010:7980</t>
  </si>
  <si>
    <t>Pargi tee 7/3</t>
  </si>
  <si>
    <t>2977302</t>
  </si>
  <si>
    <t>89001:010:7990</t>
  </si>
  <si>
    <t>Pargi tee 7/4</t>
  </si>
  <si>
    <t>3390602</t>
  </si>
  <si>
    <t>89001:010:8000</t>
  </si>
  <si>
    <t>Pargi tee 7/5</t>
  </si>
  <si>
    <t>3390002</t>
  </si>
  <si>
    <t>89001:010:8010</t>
  </si>
  <si>
    <t>Pargi tee 7/6</t>
  </si>
  <si>
    <t>3348202</t>
  </si>
  <si>
    <t>89011:005:0100</t>
  </si>
  <si>
    <t>Järve tee 2</t>
  </si>
  <si>
    <t>6730002</t>
  </si>
  <si>
    <t>89011:005:0110</t>
  </si>
  <si>
    <t>Järve tee 4</t>
  </si>
  <si>
    <t>2386402</t>
  </si>
  <si>
    <t>89001:003:5690</t>
  </si>
  <si>
    <t>Jalaka tee 4</t>
  </si>
  <si>
    <t>3386802</t>
  </si>
  <si>
    <t>89001:010:8360</t>
  </si>
  <si>
    <t>Vahe tee 3</t>
  </si>
  <si>
    <t>2622002</t>
  </si>
  <si>
    <t>89001:010:8370</t>
  </si>
  <si>
    <t>Ranna tee 7</t>
  </si>
  <si>
    <t>2678602</t>
  </si>
  <si>
    <t>89003:004:0540</t>
  </si>
  <si>
    <t>Piirikivi tee 9</t>
  </si>
  <si>
    <t>3335902</t>
  </si>
  <si>
    <t>89003:004:0550</t>
  </si>
  <si>
    <t>Piirikivi tee 10</t>
  </si>
  <si>
    <t>2747702</t>
  </si>
  <si>
    <t>89003:004:0180</t>
  </si>
  <si>
    <t>Laane tee 5</t>
  </si>
  <si>
    <t>5673802</t>
  </si>
  <si>
    <t>89003:004:0560</t>
  </si>
  <si>
    <t>Piirikivi tee 11</t>
  </si>
  <si>
    <t>3631402</t>
  </si>
  <si>
    <t>89003:004:0580</t>
  </si>
  <si>
    <t>Piirikivi tee 13</t>
  </si>
  <si>
    <t>11002002</t>
  </si>
  <si>
    <t>89003:004:0590</t>
  </si>
  <si>
    <t>Kuusiku tee 9</t>
  </si>
  <si>
    <t>6028902</t>
  </si>
  <si>
    <t>89003:004:0600</t>
  </si>
  <si>
    <t>Kuusiku tee 10</t>
  </si>
  <si>
    <t>4920202</t>
  </si>
  <si>
    <t>89003:004:0610</t>
  </si>
  <si>
    <t>Kuusiku tee 11</t>
  </si>
  <si>
    <t>3536602</t>
  </si>
  <si>
    <t>89003:004:0620</t>
  </si>
  <si>
    <t>Kuusiku tee 12</t>
  </si>
  <si>
    <t>3582502</t>
  </si>
  <si>
    <t>89003:004:0190</t>
  </si>
  <si>
    <t>Laane tee 6</t>
  </si>
  <si>
    <t>12747002</t>
  </si>
  <si>
    <t>89001:010:6520</t>
  </si>
  <si>
    <t>Astilbe tee 1</t>
  </si>
  <si>
    <t>2465402</t>
  </si>
  <si>
    <t>89001:010:8660</t>
  </si>
  <si>
    <t>Pärnamäe tee 164</t>
  </si>
  <si>
    <t>3764202</t>
  </si>
  <si>
    <t>89001:010:8570</t>
  </si>
  <si>
    <t>Äigrumäe tee 14</t>
  </si>
  <si>
    <t>2362502</t>
  </si>
  <si>
    <t>89001:010:8400</t>
  </si>
  <si>
    <t>Nartsissi tee 4/3</t>
  </si>
  <si>
    <t>3023202</t>
  </si>
  <si>
    <t>89001:010:8410</t>
  </si>
  <si>
    <t>Liivamäe tee 11</t>
  </si>
  <si>
    <t>2765902</t>
  </si>
  <si>
    <t>89001:010:8140</t>
  </si>
  <si>
    <t>Gerbera tee 6</t>
  </si>
  <si>
    <t>2981502</t>
  </si>
  <si>
    <t>89001:010:8150</t>
  </si>
  <si>
    <t>Vahe tee 8</t>
  </si>
  <si>
    <t>2489102</t>
  </si>
  <si>
    <t>89001:010:9570</t>
  </si>
  <si>
    <t>Viama tee 20</t>
  </si>
  <si>
    <t>9997302</t>
  </si>
  <si>
    <t>89001:010:9600</t>
  </si>
  <si>
    <t>Kannikese tee 2/14</t>
  </si>
  <si>
    <t>11183702</t>
  </si>
  <si>
    <t>89001:010:9590</t>
  </si>
  <si>
    <t>Kannikese tee 2/11</t>
  </si>
  <si>
    <t>89001:010:9580</t>
  </si>
  <si>
    <t>Kannikese tee 2/9</t>
  </si>
  <si>
    <t>2943402</t>
  </si>
  <si>
    <t>89001:010:9680</t>
  </si>
  <si>
    <t>Kannikese tee 6/20</t>
  </si>
  <si>
    <t>4988102</t>
  </si>
  <si>
    <t>89001:010:9670</t>
  </si>
  <si>
    <t>Kannikese tee 6/19</t>
  </si>
  <si>
    <t>3958902</t>
  </si>
  <si>
    <t>89001:010:8240</t>
  </si>
  <si>
    <t>Kannikese tee 4/3</t>
  </si>
  <si>
    <t>2461802</t>
  </si>
  <si>
    <t>89001:010:8250</t>
  </si>
  <si>
    <t>Kannikese tee 4/5</t>
  </si>
  <si>
    <t>2652002</t>
  </si>
  <si>
    <t>89001:010:8260</t>
  </si>
  <si>
    <t>Kannikese tee 4/7</t>
  </si>
  <si>
    <t>7938602</t>
  </si>
  <si>
    <t>89001:010:8270</t>
  </si>
  <si>
    <t>Kannikese tee 4/8</t>
  </si>
  <si>
    <t>2507102</t>
  </si>
  <si>
    <t>89001:010:8280</t>
  </si>
  <si>
    <t>Kannikese tee 4/14</t>
  </si>
  <si>
    <t>2340802</t>
  </si>
  <si>
    <t>89001:010:8290</t>
  </si>
  <si>
    <t>Kannikese tee 4/18</t>
  </si>
  <si>
    <t>2796902</t>
  </si>
  <si>
    <t>89001:010:8300</t>
  </si>
  <si>
    <t>Kannikese tee 4/19</t>
  </si>
  <si>
    <t>2461702</t>
  </si>
  <si>
    <t>89001:010:8310</t>
  </si>
  <si>
    <t>Kannikese tee 4/20</t>
  </si>
  <si>
    <t>2796602</t>
  </si>
  <si>
    <t>89001:010:8320</t>
  </si>
  <si>
    <t>Kannikese tee 4/28</t>
  </si>
  <si>
    <t>3246702</t>
  </si>
  <si>
    <t>89001:010:8560</t>
  </si>
  <si>
    <t>2362702</t>
  </si>
  <si>
    <t>89001:010:8580</t>
  </si>
  <si>
    <t>Ellerheina tee 15</t>
  </si>
  <si>
    <t>2363102</t>
  </si>
  <si>
    <t>89001:010:8590</t>
  </si>
  <si>
    <t>Roosimäe tee 2</t>
  </si>
  <si>
    <t>2360102</t>
  </si>
  <si>
    <t>89003:004:0980</t>
  </si>
  <si>
    <t>Kiviaia tee 7</t>
  </si>
  <si>
    <t>2797502</t>
  </si>
  <si>
    <t>89001:010:8330</t>
  </si>
  <si>
    <t>Kannikese tee 4/30</t>
  </si>
  <si>
    <t>14358302</t>
  </si>
  <si>
    <t>89001:010:8340</t>
  </si>
  <si>
    <t>Kannikese tee 4/33</t>
  </si>
  <si>
    <t>2585102</t>
  </si>
  <si>
    <t>89001:010:8350</t>
  </si>
  <si>
    <t>Pärnamäe tee 156</t>
  </si>
  <si>
    <t>2274602</t>
  </si>
  <si>
    <t>89002:002:1290</t>
  </si>
  <si>
    <t>Rannapiiri tee 3</t>
  </si>
  <si>
    <t>3587502</t>
  </si>
  <si>
    <t>89002:002:1300</t>
  </si>
  <si>
    <t>Rannavälja tee 18</t>
  </si>
  <si>
    <t>3398702</t>
  </si>
  <si>
    <t>89002:002:1310</t>
  </si>
  <si>
    <t>Rannakalda tee 24</t>
  </si>
  <si>
    <t>2433502</t>
  </si>
  <si>
    <t>89001:010:8600</t>
  </si>
  <si>
    <t>2363202</t>
  </si>
  <si>
    <t>89001:003:5870</t>
  </si>
  <si>
    <t>Lääne-Lutika</t>
  </si>
  <si>
    <t>2388302</t>
  </si>
  <si>
    <t>89001:003:5880</t>
  </si>
  <si>
    <t>Väike-Lutika</t>
  </si>
  <si>
    <t>2388502</t>
  </si>
  <si>
    <t>89001:010:8431</t>
  </si>
  <si>
    <t>Muuga tee 202</t>
  </si>
  <si>
    <t>9553602</t>
  </si>
  <si>
    <t>89001:010:8432</t>
  </si>
  <si>
    <t>Põldmaa</t>
  </si>
  <si>
    <t>89001:010:8433</t>
  </si>
  <si>
    <t>89001:010:8434</t>
  </si>
  <si>
    <t>89007:003:0900</t>
  </si>
  <si>
    <t>Kaevumäe tee 5</t>
  </si>
  <si>
    <t>3247302</t>
  </si>
  <si>
    <t>89001:003:5540</t>
  </si>
  <si>
    <t>Vanapere põik 1</t>
  </si>
  <si>
    <t>12999402</t>
  </si>
  <si>
    <t>89001:003:5920</t>
  </si>
  <si>
    <t>Soometsa</t>
  </si>
  <si>
    <t>2861202</t>
  </si>
  <si>
    <t>89001:010:8620</t>
  </si>
  <si>
    <t>Ees-Oiusöödi</t>
  </si>
  <si>
    <t>2363402</t>
  </si>
  <si>
    <t>89001:010:8630</t>
  </si>
  <si>
    <t>2360602</t>
  </si>
  <si>
    <t>89001:003:5930</t>
  </si>
  <si>
    <t>Väike-Soo</t>
  </si>
  <si>
    <t>2861302</t>
  </si>
  <si>
    <t>89010:001:1030</t>
  </si>
  <si>
    <t>Kallasmaa tee 35</t>
  </si>
  <si>
    <t>4406202</t>
  </si>
  <si>
    <t>89010:001:1040</t>
  </si>
  <si>
    <t>Kallasmaa tee 37</t>
  </si>
  <si>
    <t>3481802</t>
  </si>
  <si>
    <t>89010:001:1050</t>
  </si>
  <si>
    <t>Kallasmaa tee 39</t>
  </si>
  <si>
    <t>3481902</t>
  </si>
  <si>
    <t>89010:001:1080</t>
  </si>
  <si>
    <t>Kallasmaa tee 46</t>
  </si>
  <si>
    <t>4889702</t>
  </si>
  <si>
    <t>89010:001:1090</t>
  </si>
  <si>
    <t>Kallasmaa tee 48</t>
  </si>
  <si>
    <t>3377202</t>
  </si>
  <si>
    <t>89010:001:1100</t>
  </si>
  <si>
    <t>Kallasmaa tee 50</t>
  </si>
  <si>
    <t>2642602</t>
  </si>
  <si>
    <t>89010:001:1110</t>
  </si>
  <si>
    <t>Kallasmaa tee 52</t>
  </si>
  <si>
    <t>3323202</t>
  </si>
  <si>
    <t>89010:001:1120</t>
  </si>
  <si>
    <t>Puhkuse tee 1</t>
  </si>
  <si>
    <t>3419902</t>
  </si>
  <si>
    <t>89001:003:5902</t>
  </si>
  <si>
    <t>Mereääre tee 9</t>
  </si>
  <si>
    <t>2861002</t>
  </si>
  <si>
    <t>89001:003:5950</t>
  </si>
  <si>
    <t>Järve tee 7</t>
  </si>
  <si>
    <t>2594202</t>
  </si>
  <si>
    <t>89001:003:5960</t>
  </si>
  <si>
    <t>Rohuneeme tee 73</t>
  </si>
  <si>
    <t>2389102</t>
  </si>
  <si>
    <t>89001:003:5970</t>
  </si>
  <si>
    <t>Rohuneeme tee 91</t>
  </si>
  <si>
    <t>2792802</t>
  </si>
  <si>
    <t>89001:003:5980</t>
  </si>
  <si>
    <t>Rohuneeme tee 87</t>
  </si>
  <si>
    <t>9159002</t>
  </si>
  <si>
    <t>89002:002:1320</t>
  </si>
  <si>
    <t>Rannaotsa tee 1</t>
  </si>
  <si>
    <t>3672602</t>
  </si>
  <si>
    <t>89002:002:1330</t>
  </si>
  <si>
    <t>Rannavalli tee 2</t>
  </si>
  <si>
    <t>3933102</t>
  </si>
  <si>
    <t>89001:010:8640</t>
  </si>
  <si>
    <t>Niinepuu tee 20</t>
  </si>
  <si>
    <t>5226302</t>
  </si>
  <si>
    <t>89005:006:0760</t>
  </si>
  <si>
    <t>Vaablase tee 6</t>
  </si>
  <si>
    <t>2959602</t>
  </si>
  <si>
    <t>89001:003:5820</t>
  </si>
  <si>
    <t>Lepatriinu tee 4</t>
  </si>
  <si>
    <t>13048302</t>
  </si>
  <si>
    <t>89003:004:1000</t>
  </si>
  <si>
    <t>Piirikivi tee 4</t>
  </si>
  <si>
    <t>10999202</t>
  </si>
  <si>
    <t>89001:003:5830</t>
  </si>
  <si>
    <t>Lännemäe tee 7</t>
  </si>
  <si>
    <t>3481302</t>
  </si>
  <si>
    <t>89001:003:5840</t>
  </si>
  <si>
    <t>Tammneeme tee 5</t>
  </si>
  <si>
    <t>2613102</t>
  </si>
  <si>
    <t>89001:009:0860</t>
  </si>
  <si>
    <t>Mereranna tee 28</t>
  </si>
  <si>
    <t>2496002</t>
  </si>
  <si>
    <t>89001:010:8920</t>
  </si>
  <si>
    <t>Kannikese tee 4/9</t>
  </si>
  <si>
    <t>2992202</t>
  </si>
  <si>
    <t>89001:010:8910</t>
  </si>
  <si>
    <t>Kannikese tee 4/6</t>
  </si>
  <si>
    <t>6367002</t>
  </si>
  <si>
    <t>89001:010:8900</t>
  </si>
  <si>
    <t>Kannikese tee 4/4</t>
  </si>
  <si>
    <t>3249702</t>
  </si>
  <si>
    <t>89005:005:0530</t>
  </si>
  <si>
    <t>Krati põik 3</t>
  </si>
  <si>
    <t>3089802</t>
  </si>
  <si>
    <t>89005:005:0520</t>
  </si>
  <si>
    <t>Krati tee 18</t>
  </si>
  <si>
    <t>2541402</t>
  </si>
  <si>
    <t>89001:022:1490</t>
  </si>
  <si>
    <t>Pihlaka tee 6</t>
  </si>
  <si>
    <t>4079502</t>
  </si>
  <si>
    <t>89001:003:5850</t>
  </si>
  <si>
    <t>Tammneeme tee 7</t>
  </si>
  <si>
    <t>9051102</t>
  </si>
  <si>
    <t>89001:003:5860</t>
  </si>
  <si>
    <t>Hallikivi tee 14</t>
  </si>
  <si>
    <t>2501702</t>
  </si>
  <si>
    <t>89001:010:8470</t>
  </si>
  <si>
    <t>Männi tee 1</t>
  </si>
  <si>
    <t>2607202</t>
  </si>
  <si>
    <t>89001:010:8480</t>
  </si>
  <si>
    <t>Heki tee 1</t>
  </si>
  <si>
    <t>89001:010:8490</t>
  </si>
  <si>
    <t>Rohuneeme tee 7</t>
  </si>
  <si>
    <t>2921202</t>
  </si>
  <si>
    <t>89001:010:8500</t>
  </si>
  <si>
    <t>Rohuneeme tee 9</t>
  </si>
  <si>
    <t>2544302</t>
  </si>
  <si>
    <t>89001:010:8890</t>
  </si>
  <si>
    <t>Kannikese tee 4/1</t>
  </si>
  <si>
    <t>3871702</t>
  </si>
  <si>
    <t>89011:001:0560</t>
  </si>
  <si>
    <t>Aasa tee 9</t>
  </si>
  <si>
    <t>2336802</t>
  </si>
  <si>
    <t>89001:002:0180</t>
  </si>
  <si>
    <t>Mikuhansu</t>
  </si>
  <si>
    <t>2627802</t>
  </si>
  <si>
    <t>89010:002:0670</t>
  </si>
  <si>
    <t>Eesnõmme tee 19</t>
  </si>
  <si>
    <t>2541902</t>
  </si>
  <si>
    <t>89001:010:8170</t>
  </si>
  <si>
    <t>Lasti tee 11</t>
  </si>
  <si>
    <t>2456002</t>
  </si>
  <si>
    <t>89001:003:6080</t>
  </si>
  <si>
    <t>Ees-Kristle</t>
  </si>
  <si>
    <t>2889702</t>
  </si>
  <si>
    <t>89001:003:6090</t>
  </si>
  <si>
    <t>Taga-Kristle</t>
  </si>
  <si>
    <t>2889102</t>
  </si>
  <si>
    <t>89005:006:0770</t>
  </si>
  <si>
    <t>Suurekivi tee 35</t>
  </si>
  <si>
    <t>2462002</t>
  </si>
  <si>
    <t>89001:009:0870</t>
  </si>
  <si>
    <t>Vahtra tee 5</t>
  </si>
  <si>
    <t>2390102</t>
  </si>
  <si>
    <t>89001:002:0190</t>
  </si>
  <si>
    <t>Pau</t>
  </si>
  <si>
    <t>2600502</t>
  </si>
  <si>
    <t>89001:003:6000</t>
  </si>
  <si>
    <t>Suurekivi</t>
  </si>
  <si>
    <t>2403102</t>
  </si>
  <si>
    <t>89001:003:5610</t>
  </si>
  <si>
    <t>Kivistiku</t>
  </si>
  <si>
    <t>2238002</t>
  </si>
  <si>
    <t>89001:003:5600</t>
  </si>
  <si>
    <t>Hallikivi tee 3b</t>
  </si>
  <si>
    <t>2237902</t>
  </si>
  <si>
    <t>89001:003:5570</t>
  </si>
  <si>
    <t>Tammneeme tee 54</t>
  </si>
  <si>
    <t>2515402</t>
  </si>
  <si>
    <t>89001:003:5560</t>
  </si>
  <si>
    <t>Ülase tee 5</t>
  </si>
  <si>
    <t>2688302</t>
  </si>
  <si>
    <t>89001:003:5550</t>
  </si>
  <si>
    <t>Rohuneeme tee 64</t>
  </si>
  <si>
    <t>2464002</t>
  </si>
  <si>
    <t>89001:009:0820</t>
  </si>
  <si>
    <t>Mereranna tee 9</t>
  </si>
  <si>
    <t>2237702</t>
  </si>
  <si>
    <t>89003:004:0970</t>
  </si>
  <si>
    <t>Laane tee 7</t>
  </si>
  <si>
    <t>3225902</t>
  </si>
  <si>
    <t>89001:010:8510</t>
  </si>
  <si>
    <t>Tammeõue tee 1</t>
  </si>
  <si>
    <t>7133402</t>
  </si>
  <si>
    <t>89001:010:8520</t>
  </si>
  <si>
    <t>Tammeõue tee 11</t>
  </si>
  <si>
    <t>2559702</t>
  </si>
  <si>
    <t>89001:003:6020</t>
  </si>
  <si>
    <t>Suurekivi mets</t>
  </si>
  <si>
    <t>2389302</t>
  </si>
  <si>
    <t>89001:003:6040</t>
  </si>
  <si>
    <t>Sepamäe tee 16</t>
  </si>
  <si>
    <t>2884202</t>
  </si>
  <si>
    <t>89001:022:1450</t>
  </si>
  <si>
    <t>Kukerpuu tee 2</t>
  </si>
  <si>
    <t>2457302</t>
  </si>
  <si>
    <t>89001:010:8180</t>
  </si>
  <si>
    <t>Liivamäe tee 16</t>
  </si>
  <si>
    <t>2728702</t>
  </si>
  <si>
    <t>89001:010:8160</t>
  </si>
  <si>
    <t>Muuli tee 49</t>
  </si>
  <si>
    <t>11933602</t>
  </si>
  <si>
    <t>89001:010:8690</t>
  </si>
  <si>
    <t>Kibuvitsa põik 5</t>
  </si>
  <si>
    <t>2635602</t>
  </si>
  <si>
    <t>89002:002:1340</t>
  </si>
  <si>
    <t>Rannavälja tee 7</t>
  </si>
  <si>
    <t>2951502</t>
  </si>
  <si>
    <t>89001:003:6050</t>
  </si>
  <si>
    <t>Väike-Ringtee 19</t>
  </si>
  <si>
    <t>3019002</t>
  </si>
  <si>
    <t>89001:003:6060</t>
  </si>
  <si>
    <t>Suur-Ringtee 34</t>
  </si>
  <si>
    <t>5964202</t>
  </si>
  <si>
    <t>89001:003:6070</t>
  </si>
  <si>
    <t>Rohuneeme tee 136</t>
  </si>
  <si>
    <t>2506002</t>
  </si>
  <si>
    <t>89001:009:0880</t>
  </si>
  <si>
    <t>Kesk tee 9</t>
  </si>
  <si>
    <t>3051902</t>
  </si>
  <si>
    <t>89001:003:5380</t>
  </si>
  <si>
    <t>Suur-Ringtee 10</t>
  </si>
  <si>
    <t>5227802</t>
  </si>
  <si>
    <t>89001:003:5390</t>
  </si>
  <si>
    <t>Suur-Ringtee 6</t>
  </si>
  <si>
    <t>2471302</t>
  </si>
  <si>
    <t>89001:003:5500</t>
  </si>
  <si>
    <t>Sireli tee 3</t>
  </si>
  <si>
    <t>2416902</t>
  </si>
  <si>
    <t>89001:010:8220</t>
  </si>
  <si>
    <t>Aiandi alajaam</t>
  </si>
  <si>
    <t>13231102</t>
  </si>
  <si>
    <t>89001:010:8230</t>
  </si>
  <si>
    <t>Alpikanni tee 2a</t>
  </si>
  <si>
    <t>13231202</t>
  </si>
  <si>
    <t>89001:003:5770</t>
  </si>
  <si>
    <t>Metsa tee 19</t>
  </si>
  <si>
    <t>2656502</t>
  </si>
  <si>
    <t>89001:003:5780</t>
  </si>
  <si>
    <t>Jalaka tee 3</t>
  </si>
  <si>
    <t>2969802</t>
  </si>
  <si>
    <t>89001:003:5731</t>
  </si>
  <si>
    <t>Lehelinnu tee 5</t>
  </si>
  <si>
    <t>10284602</t>
  </si>
  <si>
    <t>89001:003:5510</t>
  </si>
  <si>
    <t>Väike-Ringtee 5</t>
  </si>
  <si>
    <t>2471202</t>
  </si>
  <si>
    <t>89001:003:5520</t>
  </si>
  <si>
    <t>Väike-Ringtee 13</t>
  </si>
  <si>
    <t>2457002</t>
  </si>
  <si>
    <t>89001:003:5530</t>
  </si>
  <si>
    <t>Rummu tee 6</t>
  </si>
  <si>
    <t>3814002</t>
  </si>
  <si>
    <t>89001:009:0780</t>
  </si>
  <si>
    <t>Mereranna tee 20</t>
  </si>
  <si>
    <t>2671602</t>
  </si>
  <si>
    <t>89001:009:0810</t>
  </si>
  <si>
    <t>Kesk tee 15</t>
  </si>
  <si>
    <t>2718202</t>
  </si>
  <si>
    <t>89001:010:7760</t>
  </si>
  <si>
    <t>Liivamäe tee 7</t>
  </si>
  <si>
    <t>4308802</t>
  </si>
  <si>
    <t>89001:015:0140</t>
  </si>
  <si>
    <t>Angervaksa tee 6</t>
  </si>
  <si>
    <t>5900802</t>
  </si>
  <si>
    <t>89001:015:0150</t>
  </si>
  <si>
    <t>Angervaksa tee 10</t>
  </si>
  <si>
    <t>4129902</t>
  </si>
  <si>
    <t>89001:003:5800</t>
  </si>
  <si>
    <t>Metsa tee 1</t>
  </si>
  <si>
    <t>2557002</t>
  </si>
  <si>
    <t>89001:009:0850</t>
  </si>
  <si>
    <t>Kesk tee 19</t>
  </si>
  <si>
    <t>4882702</t>
  </si>
  <si>
    <t>89001:003:6030</t>
  </si>
  <si>
    <t>Kiviranna tee 14</t>
  </si>
  <si>
    <t>16801550</t>
  </si>
  <si>
    <t>89001:009:0840</t>
  </si>
  <si>
    <t>Kesk tee 13</t>
  </si>
  <si>
    <t>3376802</t>
  </si>
  <si>
    <t>89001:009:0830</t>
  </si>
  <si>
    <t>Kuuse tee 10</t>
  </si>
  <si>
    <t>2748302</t>
  </si>
  <si>
    <t>89001:010:8460</t>
  </si>
  <si>
    <t>Miiduranna põik 6</t>
  </si>
  <si>
    <t>3286502</t>
  </si>
  <si>
    <t>89001:010:8540</t>
  </si>
  <si>
    <t>Nelgi tee 6</t>
  </si>
  <si>
    <t>3490802</t>
  </si>
  <si>
    <t>89001:010:8550</t>
  </si>
  <si>
    <t>Lasti tee 13</t>
  </si>
  <si>
    <t>6424002</t>
  </si>
  <si>
    <t>89001:003:5790</t>
  </si>
  <si>
    <t>Tiitsu tee 3</t>
  </si>
  <si>
    <t>2374902</t>
  </si>
  <si>
    <t>89001:010:8440</t>
  </si>
  <si>
    <t>Levkoi tee 1</t>
  </si>
  <si>
    <t>2600002</t>
  </si>
  <si>
    <t>89001:010:8450</t>
  </si>
  <si>
    <t>Jäätma tee 21</t>
  </si>
  <si>
    <t>2679502</t>
  </si>
  <si>
    <t>89001:003:5760</t>
  </si>
  <si>
    <t>Niidu tee 1</t>
  </si>
  <si>
    <t>89001:003:5720</t>
  </si>
  <si>
    <t>Suur-Ringtee 20</t>
  </si>
  <si>
    <t>3390802</t>
  </si>
  <si>
    <t>89001:010:7810</t>
  </si>
  <si>
    <t>Kurekannuse tee 17</t>
  </si>
  <si>
    <t>2598602</t>
  </si>
  <si>
    <t>89001:010:7910</t>
  </si>
  <si>
    <t>Amarülluse tee 3</t>
  </si>
  <si>
    <t>2605502</t>
  </si>
  <si>
    <t>89001:010:7920</t>
  </si>
  <si>
    <t>Daalia tee 10</t>
  </si>
  <si>
    <t>2729902</t>
  </si>
  <si>
    <t>89001:010:7930</t>
  </si>
  <si>
    <t>Begoonia tee 6</t>
  </si>
  <si>
    <t>2778002</t>
  </si>
  <si>
    <t>89001:010:7940</t>
  </si>
  <si>
    <t>Begoonia tee 7</t>
  </si>
  <si>
    <t>4414202</t>
  </si>
  <si>
    <t>89001:010:7950</t>
  </si>
  <si>
    <t>Asalea tee 4</t>
  </si>
  <si>
    <t>2489402</t>
  </si>
  <si>
    <t>89001:010:8130</t>
  </si>
  <si>
    <t>Äigrumäe tee 16</t>
  </si>
  <si>
    <t>2708902</t>
  </si>
  <si>
    <t>89001:001:0270</t>
  </si>
  <si>
    <t>Männiku tee 54 // Schmidti</t>
  </si>
  <si>
    <t>2465002</t>
  </si>
  <si>
    <t>89001:001:0280</t>
  </si>
  <si>
    <t>Wickbergi</t>
  </si>
  <si>
    <t>2465202</t>
  </si>
  <si>
    <t>89001:014:0210</t>
  </si>
  <si>
    <t>Koralli tee 24</t>
  </si>
  <si>
    <t>3913602</t>
  </si>
  <si>
    <t>89001:014:0200</t>
  </si>
  <si>
    <t>Koralli tee 22</t>
  </si>
  <si>
    <t>4135002</t>
  </si>
  <si>
    <t>89001:001:0290</t>
  </si>
  <si>
    <t>Lutheri</t>
  </si>
  <si>
    <t>2465502</t>
  </si>
  <si>
    <t>89001:014:0190</t>
  </si>
  <si>
    <t>Koralli tee 21</t>
  </si>
  <si>
    <t>6799602</t>
  </si>
  <si>
    <t>89001:014:0180</t>
  </si>
  <si>
    <t>Koralli tee 20</t>
  </si>
  <si>
    <t>10273702</t>
  </si>
  <si>
    <t>89010:001:0220</t>
  </si>
  <si>
    <t>Ojakääru tee 15</t>
  </si>
  <si>
    <t>3425902</t>
  </si>
  <si>
    <t>89010:001:0550</t>
  </si>
  <si>
    <t>Randoja tee 15</t>
  </si>
  <si>
    <t>3654202</t>
  </si>
  <si>
    <t>89010:001:0230</t>
  </si>
  <si>
    <t>Ojakääru tee 16</t>
  </si>
  <si>
    <t>3415202</t>
  </si>
  <si>
    <t>89010:001:0240</t>
  </si>
  <si>
    <t>Ojakääru tee 17</t>
  </si>
  <si>
    <t>3869502</t>
  </si>
  <si>
    <t>89010:001:0250</t>
  </si>
  <si>
    <t>Ojakääru tee 18</t>
  </si>
  <si>
    <t>5429602</t>
  </si>
  <si>
    <t>89010:001:1550</t>
  </si>
  <si>
    <t>Roonurme tee 12</t>
  </si>
  <si>
    <t>4634002</t>
  </si>
  <si>
    <t>89010:001:0570</t>
  </si>
  <si>
    <t>Randoja tee 17</t>
  </si>
  <si>
    <t>3306402</t>
  </si>
  <si>
    <t>89010:001:0260</t>
  </si>
  <si>
    <t>Ojakääru tee 19</t>
  </si>
  <si>
    <t>3417402</t>
  </si>
  <si>
    <t>89001:001:0400</t>
  </si>
  <si>
    <t>Männiku tee 2</t>
  </si>
  <si>
    <t>2636702</t>
  </si>
  <si>
    <t>89001:001:0410</t>
  </si>
  <si>
    <t>Männiku tee 4</t>
  </si>
  <si>
    <t>2698602</t>
  </si>
  <si>
    <t>89001:001:0420</t>
  </si>
  <si>
    <t>Männiku tee 6</t>
  </si>
  <si>
    <t>2698702</t>
  </si>
  <si>
    <t>89001:001:0430</t>
  </si>
  <si>
    <t>Männiku tee 8</t>
  </si>
  <si>
    <t>3983902</t>
  </si>
  <si>
    <t>89001:015:0160</t>
  </si>
  <si>
    <t>Angervaksa tee 14</t>
  </si>
  <si>
    <t>6708702</t>
  </si>
  <si>
    <t>89001:010:8830</t>
  </si>
  <si>
    <t>Varju tee 5</t>
  </si>
  <si>
    <t>2816102</t>
  </si>
  <si>
    <t>89001:010:9410</t>
  </si>
  <si>
    <t>Kannikese tee 8/20</t>
  </si>
  <si>
    <t>3029402</t>
  </si>
  <si>
    <t>89001:010:9400</t>
  </si>
  <si>
    <t>Kannikese tee 8/19</t>
  </si>
  <si>
    <t>3287902</t>
  </si>
  <si>
    <t>89001:010:9390</t>
  </si>
  <si>
    <t>Kannikese tee 8/17</t>
  </si>
  <si>
    <t>3452302</t>
  </si>
  <si>
    <t>89001:010:9380</t>
  </si>
  <si>
    <t>Kannikese tee 8/16</t>
  </si>
  <si>
    <t>89001:010:9370</t>
  </si>
  <si>
    <t>Kannikese tee 8/14</t>
  </si>
  <si>
    <t>3915602</t>
  </si>
  <si>
    <t>89001:010:9360</t>
  </si>
  <si>
    <t>Kannikese tee 8/13</t>
  </si>
  <si>
    <t>3393402</t>
  </si>
  <si>
    <t>89001:010:9350</t>
  </si>
  <si>
    <t>Kannikese tee 8/11</t>
  </si>
  <si>
    <t>2886402</t>
  </si>
  <si>
    <t>89001:014:0170</t>
  </si>
  <si>
    <t>Koralli tee 19</t>
  </si>
  <si>
    <t>3689702</t>
  </si>
  <si>
    <t>89001:014:0160</t>
  </si>
  <si>
    <t>Koralli tee 18</t>
  </si>
  <si>
    <t>3648002</t>
  </si>
  <si>
    <t>89001:002:0210</t>
  </si>
  <si>
    <t>Vana-Joosti</t>
  </si>
  <si>
    <t>2465902</t>
  </si>
  <si>
    <t>89001:014:0150</t>
  </si>
  <si>
    <t>Koralli tee 17</t>
  </si>
  <si>
    <t>3691102</t>
  </si>
  <si>
    <t>89001:002:0220</t>
  </si>
  <si>
    <t>Joosti-Uuetoa</t>
  </si>
  <si>
    <t>2465802</t>
  </si>
  <si>
    <t>89001:014:0140</t>
  </si>
  <si>
    <t>Koralli tee 16</t>
  </si>
  <si>
    <t>3674202</t>
  </si>
  <si>
    <t>89001:014:0130</t>
  </si>
  <si>
    <t>Koralli tee 14</t>
  </si>
  <si>
    <t>5108702</t>
  </si>
  <si>
    <t>89001:002:0230</t>
  </si>
  <si>
    <t>Lõuka</t>
  </si>
  <si>
    <t>2914302</t>
  </si>
  <si>
    <t>89001:014:0120</t>
  </si>
  <si>
    <t>Meritähe põik 3</t>
  </si>
  <si>
    <t>5305202</t>
  </si>
  <si>
    <t>89001:003:6300</t>
  </si>
  <si>
    <t>Tammneeme tee 11</t>
  </si>
  <si>
    <t>3039502</t>
  </si>
  <si>
    <t>89001:014:0110</t>
  </si>
  <si>
    <t>Meritähe tee 1</t>
  </si>
  <si>
    <t>3690102</t>
  </si>
  <si>
    <t>89001:003:6290</t>
  </si>
  <si>
    <t>Mereääre tee 16a</t>
  </si>
  <si>
    <t>2880102</t>
  </si>
  <si>
    <t>89010:001:1560</t>
  </si>
  <si>
    <t>Roonurme tee 14</t>
  </si>
  <si>
    <t>8719002</t>
  </si>
  <si>
    <t>89010:001:1570</t>
  </si>
  <si>
    <t>Laanelohu tee 3</t>
  </si>
  <si>
    <t>3404102</t>
  </si>
  <si>
    <t>89010:001:1580</t>
  </si>
  <si>
    <t>Laanelohu tee 4</t>
  </si>
  <si>
    <t>8580702</t>
  </si>
  <si>
    <t>89010:001:1590</t>
  </si>
  <si>
    <t>Laanelohu tee 5</t>
  </si>
  <si>
    <t>3648402</t>
  </si>
  <si>
    <t>89010:001:1600</t>
  </si>
  <si>
    <t>Laanelohu tee 6</t>
  </si>
  <si>
    <t>3618602</t>
  </si>
  <si>
    <t>89010:001:1610</t>
  </si>
  <si>
    <t>Laanelohu tee 7</t>
  </si>
  <si>
    <t>3719802</t>
  </si>
  <si>
    <t>89010:001:1620</t>
  </si>
  <si>
    <t>Laanelohu tee 8</t>
  </si>
  <si>
    <t>3405002</t>
  </si>
  <si>
    <t>89010:001:0270</t>
  </si>
  <si>
    <t>Ojakääru tee 19a</t>
  </si>
  <si>
    <t>3467502</t>
  </si>
  <si>
    <t>89010:001:0280</t>
  </si>
  <si>
    <t>Ojakääru tee 20</t>
  </si>
  <si>
    <t>3394102</t>
  </si>
  <si>
    <t>89010:001:0290</t>
  </si>
  <si>
    <t>Ojakääru tee 21</t>
  </si>
  <si>
    <t>3395002</t>
  </si>
  <si>
    <t>89010:001:0300</t>
  </si>
  <si>
    <t>Ojakääru tee 23</t>
  </si>
  <si>
    <t>3397602</t>
  </si>
  <si>
    <t>89010:001:0310</t>
  </si>
  <si>
    <t>Ojakääru tee 25</t>
  </si>
  <si>
    <t>3442102</t>
  </si>
  <si>
    <t>89010:001:0320</t>
  </si>
  <si>
    <t>Ojakääru tee 27</t>
  </si>
  <si>
    <t>3450602</t>
  </si>
  <si>
    <t>89010:001:1630</t>
  </si>
  <si>
    <t>Laanelohu tee 10</t>
  </si>
  <si>
    <t>3519602</t>
  </si>
  <si>
    <t>89001:003:6230</t>
  </si>
  <si>
    <t>Leppneeme tee 85</t>
  </si>
  <si>
    <t>4057902</t>
  </si>
  <si>
    <t>89001:003:6240</t>
  </si>
  <si>
    <t>Leppneeme tee 83</t>
  </si>
  <si>
    <t>4058002</t>
  </si>
  <si>
    <t>89001:001:0440</t>
  </si>
  <si>
    <t>Männiku tee 7</t>
  </si>
  <si>
    <t>2613802</t>
  </si>
  <si>
    <t>89001:010:9480</t>
  </si>
  <si>
    <t>Astri tee 2a</t>
  </si>
  <si>
    <t>89001:001:0330</t>
  </si>
  <si>
    <t>Merisalu</t>
  </si>
  <si>
    <t>2753302</t>
  </si>
  <si>
    <t>89001:001:0320</t>
  </si>
  <si>
    <t>Kauri</t>
  </si>
  <si>
    <t>2753202</t>
  </si>
  <si>
    <t>89001:003:6130</t>
  </si>
  <si>
    <t>Leppniidu tee</t>
  </si>
  <si>
    <t>4058102</t>
  </si>
  <si>
    <t>89001:015:0020</t>
  </si>
  <si>
    <t>Angervaksa tee 1</t>
  </si>
  <si>
    <t>3863302</t>
  </si>
  <si>
    <t>89001:015:0030</t>
  </si>
  <si>
    <t>Angervaksa tee 3</t>
  </si>
  <si>
    <t>3671202</t>
  </si>
  <si>
    <t>89001:015:0170</t>
  </si>
  <si>
    <t>Raudrohu tee 38</t>
  </si>
  <si>
    <t>3588402</t>
  </si>
  <si>
    <t>89001:015:0180</t>
  </si>
  <si>
    <t>Angervaksa tee 18</t>
  </si>
  <si>
    <t>9929302</t>
  </si>
  <si>
    <t>89001:015:0190</t>
  </si>
  <si>
    <t>Raudrohu tee 1</t>
  </si>
  <si>
    <t>3848602</t>
  </si>
  <si>
    <t>89001:010:9340</t>
  </si>
  <si>
    <t>Kannikese tee 8/8</t>
  </si>
  <si>
    <t>10960702</t>
  </si>
  <si>
    <t>89001:010:9330</t>
  </si>
  <si>
    <t>Kannikese tee 8/7</t>
  </si>
  <si>
    <t>3564202</t>
  </si>
  <si>
    <t>89001:010:9320</t>
  </si>
  <si>
    <t>Kannikese tee 8/6</t>
  </si>
  <si>
    <t>2911002</t>
  </si>
  <si>
    <t>89001:010:9310</t>
  </si>
  <si>
    <t>Kannikese tee 8/5</t>
  </si>
  <si>
    <t>11187302</t>
  </si>
  <si>
    <t>89001:010:9300</t>
  </si>
  <si>
    <t>Kannikese tee 8/4</t>
  </si>
  <si>
    <t>3497202</t>
  </si>
  <si>
    <t>89001:010:9290</t>
  </si>
  <si>
    <t>Kannikese tee 8/1</t>
  </si>
  <si>
    <t>4375602</t>
  </si>
  <si>
    <t>89001:010:9280</t>
  </si>
  <si>
    <t>Kannikese tee 6/40</t>
  </si>
  <si>
    <t>3203102</t>
  </si>
  <si>
    <t>89001:010:9270</t>
  </si>
  <si>
    <t>Kannikese tee 6/39</t>
  </si>
  <si>
    <t>9522702</t>
  </si>
  <si>
    <t>89001:010:9260</t>
  </si>
  <si>
    <t>Kannikese tee 6/38</t>
  </si>
  <si>
    <t>6706202</t>
  </si>
  <si>
    <t>89001:010:9250</t>
  </si>
  <si>
    <t>Kannikese tee 6/36</t>
  </si>
  <si>
    <t>9244802</t>
  </si>
  <si>
    <t>89001:010:9240</t>
  </si>
  <si>
    <t>Kannikese tee 6/35</t>
  </si>
  <si>
    <t>162250</t>
  </si>
  <si>
    <t>89001:003:6250</t>
  </si>
  <si>
    <t>Annuse tee 6</t>
  </si>
  <si>
    <t>9220202</t>
  </si>
  <si>
    <t>89001:014:0100</t>
  </si>
  <si>
    <t>Merisiiliku tee 15</t>
  </si>
  <si>
    <t>4019002</t>
  </si>
  <si>
    <t>89010:001:0340</t>
  </si>
  <si>
    <t>Ojakääru tee 31</t>
  </si>
  <si>
    <t>3330102</t>
  </si>
  <si>
    <t>89001:003:6140</t>
  </si>
  <si>
    <t>Leppniidu tee 1</t>
  </si>
  <si>
    <t>4058202</t>
  </si>
  <si>
    <t>89001:003:6150</t>
  </si>
  <si>
    <t>Leppniidu tee 2</t>
  </si>
  <si>
    <t>4058302</t>
  </si>
  <si>
    <t>89001:003:6160</t>
  </si>
  <si>
    <t>Leppniidu tee 3</t>
  </si>
  <si>
    <t>4058402</t>
  </si>
  <si>
    <t>89001:003:6170</t>
  </si>
  <si>
    <t>Leppniidu tee 4</t>
  </si>
  <si>
    <t>4058502</t>
  </si>
  <si>
    <t>89001:003:6180</t>
  </si>
  <si>
    <t>Leppniidu tee 5</t>
  </si>
  <si>
    <t>4058602</t>
  </si>
  <si>
    <t>89001:001:0380</t>
  </si>
  <si>
    <t>Männiku tee 55 // Vallipere</t>
  </si>
  <si>
    <t>2753002</t>
  </si>
  <si>
    <t>89001:003:6380</t>
  </si>
  <si>
    <t>Rohuneeme tee 71</t>
  </si>
  <si>
    <t>3695002</t>
  </si>
  <si>
    <t>89001:003:6370</t>
  </si>
  <si>
    <t>Tammneeme tee 55</t>
  </si>
  <si>
    <t>4079402</t>
  </si>
  <si>
    <t>89001:015:0040</t>
  </si>
  <si>
    <t>Angervaksa tee 5</t>
  </si>
  <si>
    <t>3862502</t>
  </si>
  <si>
    <t>89001:015:0050</t>
  </si>
  <si>
    <t>Angervaksa tee 7</t>
  </si>
  <si>
    <t>3674002</t>
  </si>
  <si>
    <t>89001:015:0060</t>
  </si>
  <si>
    <t>Angervaksa tee 9</t>
  </si>
  <si>
    <t>4291102</t>
  </si>
  <si>
    <t>89001:015:0070</t>
  </si>
  <si>
    <t>Angervaksa tee 11</t>
  </si>
  <si>
    <t>4013902</t>
  </si>
  <si>
    <t>89001:015:0080</t>
  </si>
  <si>
    <t>Angervaksa tee 13</t>
  </si>
  <si>
    <t>2664302</t>
  </si>
  <si>
    <t>89001:015:0090</t>
  </si>
  <si>
    <t>Angervaksa tee 15</t>
  </si>
  <si>
    <t>7054302</t>
  </si>
  <si>
    <t>89001:015:0100</t>
  </si>
  <si>
    <t>Angervaksa tee 17</t>
  </si>
  <si>
    <t>11229102</t>
  </si>
  <si>
    <t>89001:015:0110</t>
  </si>
  <si>
    <t>Angervaksa tee 19</t>
  </si>
  <si>
    <t>3560302</t>
  </si>
  <si>
    <t>89001:015:0200</t>
  </si>
  <si>
    <t>Raudrohu tee 3</t>
  </si>
  <si>
    <t>3884602</t>
  </si>
  <si>
    <t>89001:015:0210</t>
  </si>
  <si>
    <t>Raudrohu tee 5</t>
  </si>
  <si>
    <t>7956502</t>
  </si>
  <si>
    <t>89001:015:0220</t>
  </si>
  <si>
    <t>Raudrohu tee 7</t>
  </si>
  <si>
    <t>6017402</t>
  </si>
  <si>
    <t>89001:015:0230</t>
  </si>
  <si>
    <t>Raudrohu tee 9</t>
  </si>
  <si>
    <t>8790902</t>
  </si>
  <si>
    <t>89001:015:0240</t>
  </si>
  <si>
    <t>Raudrohu tee 13</t>
  </si>
  <si>
    <t>4794002</t>
  </si>
  <si>
    <t>89001:015:0250</t>
  </si>
  <si>
    <t>Raudrohu tee 15</t>
  </si>
  <si>
    <t>3883602</t>
  </si>
  <si>
    <t>89001:015:0260</t>
  </si>
  <si>
    <t>Raudrohu tee 17</t>
  </si>
  <si>
    <t>3912302</t>
  </si>
  <si>
    <t>89001:010:9230</t>
  </si>
  <si>
    <t>Kannikese tee 6/34</t>
  </si>
  <si>
    <t>5704402</t>
  </si>
  <si>
    <t>89001:010:9220</t>
  </si>
  <si>
    <t>Kannikese tee 6/32</t>
  </si>
  <si>
    <t>3412402</t>
  </si>
  <si>
    <t>89001:014:0090</t>
  </si>
  <si>
    <t>Merisiiliku tee 9</t>
  </si>
  <si>
    <t>4135602</t>
  </si>
  <si>
    <t>89001:010:8820</t>
  </si>
  <si>
    <t>Miiduranna põik 2</t>
  </si>
  <si>
    <t>3425302</t>
  </si>
  <si>
    <t>89001:014:0080</t>
  </si>
  <si>
    <t>Merisiiliku tee 7</t>
  </si>
  <si>
    <t>3992302</t>
  </si>
  <si>
    <t>89001:010:8810</t>
  </si>
  <si>
    <t>Miiduranna tee 29</t>
  </si>
  <si>
    <t>89010:001:0710</t>
  </si>
  <si>
    <t>Kallasmaa tee 1a</t>
  </si>
  <si>
    <t>3414602</t>
  </si>
  <si>
    <t>89001:010:9520</t>
  </si>
  <si>
    <t>Randvere tee 195</t>
  </si>
  <si>
    <t>8940402</t>
  </si>
  <si>
    <t>89001:010:9560</t>
  </si>
  <si>
    <t>Alpikanni tee 12</t>
  </si>
  <si>
    <t>2870902</t>
  </si>
  <si>
    <t>89001:010:9510</t>
  </si>
  <si>
    <t>Tormi tee 12</t>
  </si>
  <si>
    <t>5890002</t>
  </si>
  <si>
    <t>89001:015:0120</t>
  </si>
  <si>
    <t>Angervaksa tee 21</t>
  </si>
  <si>
    <t>3566302</t>
  </si>
  <si>
    <t>89001:015:0130</t>
  </si>
  <si>
    <t>Angervaksa tee 4</t>
  </si>
  <si>
    <t>3807402</t>
  </si>
  <si>
    <t>89001:015:0270</t>
  </si>
  <si>
    <t>Randvere tee 172</t>
  </si>
  <si>
    <t>3006502</t>
  </si>
  <si>
    <t>89001:003:6330</t>
  </si>
  <si>
    <t>Kristlemetsa</t>
  </si>
  <si>
    <t>2464802</t>
  </si>
  <si>
    <t>89001:003:6320</t>
  </si>
  <si>
    <t>Mereääre tee 20</t>
  </si>
  <si>
    <t>3080902</t>
  </si>
  <si>
    <t>89001:010:8840</t>
  </si>
  <si>
    <t>Allikmäe tee 8</t>
  </si>
  <si>
    <t>3013602</t>
  </si>
  <si>
    <t>89010:001:0720</t>
  </si>
  <si>
    <t>Kallasmaa tee 1</t>
  </si>
  <si>
    <t>3201702</t>
  </si>
  <si>
    <t>89010:001:0730</t>
  </si>
  <si>
    <t>Kallasmaa tee 2c</t>
  </si>
  <si>
    <t>3276102</t>
  </si>
  <si>
    <t>89010:001:0580</t>
  </si>
  <si>
    <t>Randoja tee 19</t>
  </si>
  <si>
    <t>3477002</t>
  </si>
  <si>
    <t>89010:001:0740</t>
  </si>
  <si>
    <t>Kallasmaa tee 2</t>
  </si>
  <si>
    <t>4418202</t>
  </si>
  <si>
    <t>89010:001:0750</t>
  </si>
  <si>
    <t>Kallasmaa tee 2a</t>
  </si>
  <si>
    <t>8596902</t>
  </si>
  <si>
    <t>89010:001:1650</t>
  </si>
  <si>
    <t>Väike-Meriste tee 3</t>
  </si>
  <si>
    <t>4631202</t>
  </si>
  <si>
    <t>89010:001:1660</t>
  </si>
  <si>
    <t>Väike-Meriste tee 6</t>
  </si>
  <si>
    <t>7762902</t>
  </si>
  <si>
    <t>89010:001:1670</t>
  </si>
  <si>
    <t>Väike-Meriste tee 1</t>
  </si>
  <si>
    <t>12163802</t>
  </si>
  <si>
    <t>89010:001:1680</t>
  </si>
  <si>
    <t>Väike-Meriste tee 4</t>
  </si>
  <si>
    <t>4764102</t>
  </si>
  <si>
    <t>89010:001:1690</t>
  </si>
  <si>
    <t>Meriste tee 7</t>
  </si>
  <si>
    <t>3392702</t>
  </si>
  <si>
    <t>89010:001:1700</t>
  </si>
  <si>
    <t>Väike-Meriste tee 2</t>
  </si>
  <si>
    <t>3414402</t>
  </si>
  <si>
    <t>89010:001:1710</t>
  </si>
  <si>
    <t>Meriste tee 5</t>
  </si>
  <si>
    <t>6750902</t>
  </si>
  <si>
    <t>89010:001:0760</t>
  </si>
  <si>
    <t>Kallasmaa tee 2b</t>
  </si>
  <si>
    <t>3227102</t>
  </si>
  <si>
    <t>89010:001:0770</t>
  </si>
  <si>
    <t>Kallasmaa tee 3</t>
  </si>
  <si>
    <t>3473202</t>
  </si>
  <si>
    <t>89010:001:0780</t>
  </si>
  <si>
    <t>Kallasmaa tee 4</t>
  </si>
  <si>
    <t>3372602</t>
  </si>
  <si>
    <t>89010:001:0790</t>
  </si>
  <si>
    <t>Kallasmaa tee 5</t>
  </si>
  <si>
    <t>3380102</t>
  </si>
  <si>
    <t>89001:010:8720</t>
  </si>
  <si>
    <t>Jäätma tee 2</t>
  </si>
  <si>
    <t>2496602</t>
  </si>
  <si>
    <t>89010:001:1130</t>
  </si>
  <si>
    <t>Puhkuse tee 3</t>
  </si>
  <si>
    <t>3323502</t>
  </si>
  <si>
    <t>89010:001:1140</t>
  </si>
  <si>
    <t>Puhkuse tee 4</t>
  </si>
  <si>
    <t>4724002</t>
  </si>
  <si>
    <t>89010:001:1150</t>
  </si>
  <si>
    <t>Puhkuse tee 5</t>
  </si>
  <si>
    <t>3371002</t>
  </si>
  <si>
    <t>89001:015:0280</t>
  </si>
  <si>
    <t>Raudrohu tee 4</t>
  </si>
  <si>
    <t>5294202</t>
  </si>
  <si>
    <t>89001:015:0290</t>
  </si>
  <si>
    <t>Raudrohu tee 6</t>
  </si>
  <si>
    <t>3668702</t>
  </si>
  <si>
    <t>89001:001:0300</t>
  </si>
  <si>
    <t>Männi</t>
  </si>
  <si>
    <t>11289502</t>
  </si>
  <si>
    <t>89001:014:0070</t>
  </si>
  <si>
    <t>Merisiiliku tee 4</t>
  </si>
  <si>
    <t>4004802</t>
  </si>
  <si>
    <t>89001:014:0060</t>
  </si>
  <si>
    <t>Merisiiliku tee 2</t>
  </si>
  <si>
    <t>3895502</t>
  </si>
  <si>
    <t>89001:014:0050</t>
  </si>
  <si>
    <t>Merisiiliku tee 1</t>
  </si>
  <si>
    <t>3882502</t>
  </si>
  <si>
    <t>89001:014:0040</t>
  </si>
  <si>
    <t>Kurekannuse tee 16</t>
  </si>
  <si>
    <t>3848002</t>
  </si>
  <si>
    <t>89001:014:0030</t>
  </si>
  <si>
    <t>Kurekannuse tee 4</t>
  </si>
  <si>
    <t>3669802</t>
  </si>
  <si>
    <t>89001:003:6280</t>
  </si>
  <si>
    <t>Rohuneeme tee 53a</t>
  </si>
  <si>
    <t>2748202</t>
  </si>
  <si>
    <t>89010:001:0800</t>
  </si>
  <si>
    <t>Kallasmaa tee 6</t>
  </si>
  <si>
    <t>3378702</t>
  </si>
  <si>
    <t>89010:001:0810</t>
  </si>
  <si>
    <t>Kallasmaa tee 7</t>
  </si>
  <si>
    <t>3385802</t>
  </si>
  <si>
    <t>89010:001:0820</t>
  </si>
  <si>
    <t>Kallasmaa tee 8</t>
  </si>
  <si>
    <t>3269602</t>
  </si>
  <si>
    <t>89010:001:1720</t>
  </si>
  <si>
    <t>Meriste tee 9</t>
  </si>
  <si>
    <t>3457002</t>
  </si>
  <si>
    <t>89010:001:1730</t>
  </si>
  <si>
    <t>Metsaserva tee 2</t>
  </si>
  <si>
    <t>3567002</t>
  </si>
  <si>
    <t>89010:001:1740</t>
  </si>
  <si>
    <t>Metsaserva tee 3</t>
  </si>
  <si>
    <t>3665302</t>
  </si>
  <si>
    <t>89010:001:1750</t>
  </si>
  <si>
    <t>Metsaserva tee 4</t>
  </si>
  <si>
    <t>5244802</t>
  </si>
  <si>
    <t>89010:001:1760</t>
  </si>
  <si>
    <t>Metsaserva tee 5</t>
  </si>
  <si>
    <t>3547802</t>
  </si>
  <si>
    <t>89010:001:1770</t>
  </si>
  <si>
    <t>Metsaserva tee 7</t>
  </si>
  <si>
    <t>3565202</t>
  </si>
  <si>
    <t>89010:001:1160</t>
  </si>
  <si>
    <t>Puhkuse tee 6</t>
  </si>
  <si>
    <t>3281102</t>
  </si>
  <si>
    <t>89010:001:1170</t>
  </si>
  <si>
    <t>Puhkuse tee 7</t>
  </si>
  <si>
    <t>3419202</t>
  </si>
  <si>
    <t>89010:001:1180</t>
  </si>
  <si>
    <t>Puhkuse tee 8</t>
  </si>
  <si>
    <t>3661802</t>
  </si>
  <si>
    <t>89002:004:0070</t>
  </si>
  <si>
    <t>Tuulepesa tee 2</t>
  </si>
  <si>
    <t>3412202</t>
  </si>
  <si>
    <t>89010:001:0010</t>
  </si>
  <si>
    <t>Kabelikivi tee 1</t>
  </si>
  <si>
    <t>3674902</t>
  </si>
  <si>
    <t>89010:001:0020</t>
  </si>
  <si>
    <t>Kabelikivi tee 1a</t>
  </si>
  <si>
    <t>6629402</t>
  </si>
  <si>
    <t>89010:001:0030</t>
  </si>
  <si>
    <t>Kabelikivi tee 3</t>
  </si>
  <si>
    <t>3575602</t>
  </si>
  <si>
    <t>89001:010:9530</t>
  </si>
  <si>
    <t>Pärnamäe tee 202</t>
  </si>
  <si>
    <t>3714902</t>
  </si>
  <si>
    <t>89001:010:9500</t>
  </si>
  <si>
    <t>Miiduranna tee 5a</t>
  </si>
  <si>
    <t>2576302</t>
  </si>
  <si>
    <t>89001:001:0310</t>
  </si>
  <si>
    <t>Lausiku</t>
  </si>
  <si>
    <t>2549302</t>
  </si>
  <si>
    <t>89001:001:0370</t>
  </si>
  <si>
    <t>Raineri</t>
  </si>
  <si>
    <t>2549502</t>
  </si>
  <si>
    <t>89001:001:0360</t>
  </si>
  <si>
    <t>Silmu</t>
  </si>
  <si>
    <t>2549402</t>
  </si>
  <si>
    <t>89001:001:0350</t>
  </si>
  <si>
    <t>Uus-Ranna</t>
  </si>
  <si>
    <t>2576102</t>
  </si>
  <si>
    <t>89001:015:0300</t>
  </si>
  <si>
    <t>Raudrohu tee 12</t>
  </si>
  <si>
    <t>3567602</t>
  </si>
  <si>
    <t>89001:015:0310</t>
  </si>
  <si>
    <t>Raudrohu tee 14</t>
  </si>
  <si>
    <t>3586602</t>
  </si>
  <si>
    <t>89001:009:0890</t>
  </si>
  <si>
    <t>Rohuneeme tee 38</t>
  </si>
  <si>
    <t>2748002</t>
  </si>
  <si>
    <t>89001:010:8800</t>
  </si>
  <si>
    <t>Aiandi tee 15</t>
  </si>
  <si>
    <t>89010:001:1780</t>
  </si>
  <si>
    <t>Metsaserva tee 9</t>
  </si>
  <si>
    <t>3481602</t>
  </si>
  <si>
    <t>89010:001:1790</t>
  </si>
  <si>
    <t>Kasekännu tee 64</t>
  </si>
  <si>
    <t>3361102</t>
  </si>
  <si>
    <t>89010:001:1800</t>
  </si>
  <si>
    <t>Kasekännu tee 35</t>
  </si>
  <si>
    <t>2517702</t>
  </si>
  <si>
    <t>89010:001:1810</t>
  </si>
  <si>
    <t>Kasekännu tee 66</t>
  </si>
  <si>
    <t>3032202</t>
  </si>
  <si>
    <t>89010:001:0830</t>
  </si>
  <si>
    <t>Kallasmaa tee 9</t>
  </si>
  <si>
    <t>6413102</t>
  </si>
  <si>
    <t>89010:001:0840</t>
  </si>
  <si>
    <t>Kallasmaa tee 10</t>
  </si>
  <si>
    <t>3631302</t>
  </si>
  <si>
    <t>89010:001:0850</t>
  </si>
  <si>
    <t>Kallasmaa tee 14</t>
  </si>
  <si>
    <t>3373202</t>
  </si>
  <si>
    <t>89010:001:0600</t>
  </si>
  <si>
    <t>Randoja tee 21</t>
  </si>
  <si>
    <t>3054902</t>
  </si>
  <si>
    <t>89010:001:0610</t>
  </si>
  <si>
    <t>Randoja tee 22</t>
  </si>
  <si>
    <t>3417202</t>
  </si>
  <si>
    <t>89010:001:0620</t>
  </si>
  <si>
    <t>Randoja tee 23</t>
  </si>
  <si>
    <t>3225102</t>
  </si>
  <si>
    <t>89010:001:0630</t>
  </si>
  <si>
    <t>Randoja tee 24</t>
  </si>
  <si>
    <t>3472502</t>
  </si>
  <si>
    <t>89010:001:0640</t>
  </si>
  <si>
    <t>Randoja tee 25</t>
  </si>
  <si>
    <t>3234202</t>
  </si>
  <si>
    <t>89001:010:8730</t>
  </si>
  <si>
    <t>Lubja tee 31</t>
  </si>
  <si>
    <t>2463302</t>
  </si>
  <si>
    <t>89001:010:8740</t>
  </si>
  <si>
    <t>Uus-Nurme</t>
  </si>
  <si>
    <t>2463202</t>
  </si>
  <si>
    <t>89010:001:0040</t>
  </si>
  <si>
    <t>Kabelikivi tee 5</t>
  </si>
  <si>
    <t>3549502</t>
  </si>
  <si>
    <t>89010:001:0050</t>
  </si>
  <si>
    <t>Kabelikivi tee 7</t>
  </si>
  <si>
    <t>3618502</t>
  </si>
  <si>
    <t>89010:001:1190</t>
  </si>
  <si>
    <t>Puhkuse tee 9</t>
  </si>
  <si>
    <t>4532202</t>
  </si>
  <si>
    <t>89010:001:1200</t>
  </si>
  <si>
    <t>Puhkuse tee 10</t>
  </si>
  <si>
    <t>3414502</t>
  </si>
  <si>
    <t>89010:001:1210</t>
  </si>
  <si>
    <t>Puhkuse tee 11</t>
  </si>
  <si>
    <t>3323002</t>
  </si>
  <si>
    <t>89010:001:1220</t>
  </si>
  <si>
    <t>Puhkuse tee 12</t>
  </si>
  <si>
    <t>3322702</t>
  </si>
  <si>
    <t>89010:001:0650</t>
  </si>
  <si>
    <t>Randoja tee 26</t>
  </si>
  <si>
    <t>3418702</t>
  </si>
  <si>
    <t>89010:001:1820</t>
  </si>
  <si>
    <t>Kasekännu tee 37</t>
  </si>
  <si>
    <t>3032102</t>
  </si>
  <si>
    <t>89010:001:1830</t>
  </si>
  <si>
    <t>Ojaveere tee 4</t>
  </si>
  <si>
    <t>3291902</t>
  </si>
  <si>
    <t>89010:001:1840</t>
  </si>
  <si>
    <t>Ojaveere tee 2</t>
  </si>
  <si>
    <t>3031102</t>
  </si>
  <si>
    <t>89010:001:1850</t>
  </si>
  <si>
    <t>Kallasmaa tee 19</t>
  </si>
  <si>
    <t>10890402</t>
  </si>
  <si>
    <t>89010:001:0860</t>
  </si>
  <si>
    <t>Kallasmaa tee 15</t>
  </si>
  <si>
    <t>15978250</t>
  </si>
  <si>
    <t>89010:001:0870</t>
  </si>
  <si>
    <t>Kallasmaa tee 17</t>
  </si>
  <si>
    <t>3451202</t>
  </si>
  <si>
    <t>89010:001:0880</t>
  </si>
  <si>
    <t>Kallasmaa tee 18</t>
  </si>
  <si>
    <t>3182002</t>
  </si>
  <si>
    <t>89010:001:0660</t>
  </si>
  <si>
    <t>Randoja tee 27</t>
  </si>
  <si>
    <t>3234102</t>
  </si>
  <si>
    <t>89010:001:0890</t>
  </si>
  <si>
    <t>Kallasmaa tee 20</t>
  </si>
  <si>
    <t>6772102</t>
  </si>
  <si>
    <t>89010:001:0670</t>
  </si>
  <si>
    <t>Randoja tee 28</t>
  </si>
  <si>
    <t>3087402</t>
  </si>
  <si>
    <t>89010:001:0900</t>
  </si>
  <si>
    <t>Kallasmaa tee 21</t>
  </si>
  <si>
    <t>5539502</t>
  </si>
  <si>
    <t>89010:001:0680</t>
  </si>
  <si>
    <t>Randoja tee 29</t>
  </si>
  <si>
    <t>7692102</t>
  </si>
  <si>
    <t>89010:001:1230</t>
  </si>
  <si>
    <t>Puhkuse tee 13</t>
  </si>
  <si>
    <t>3159302</t>
  </si>
  <si>
    <t>89010:001:1240</t>
  </si>
  <si>
    <t>Puhkuse tee 14</t>
  </si>
  <si>
    <t>6051202</t>
  </si>
  <si>
    <t>89010:001:0350</t>
  </si>
  <si>
    <t>Randoja tee 1b</t>
  </si>
  <si>
    <t>4760402</t>
  </si>
  <si>
    <t>89010:001:0060</t>
  </si>
  <si>
    <t>Kabelikivi tee 9</t>
  </si>
  <si>
    <t>3520502</t>
  </si>
  <si>
    <t>89010:001:0360</t>
  </si>
  <si>
    <t>Randoja tee 1</t>
  </si>
  <si>
    <t>7916102</t>
  </si>
  <si>
    <t>89010:001:0910</t>
  </si>
  <si>
    <t>Kallasmaa tee 22</t>
  </si>
  <si>
    <t>3636702</t>
  </si>
  <si>
    <t>89010:001:0690</t>
  </si>
  <si>
    <t>Randoja tee 31</t>
  </si>
  <si>
    <t>3157202</t>
  </si>
  <si>
    <t>89010:001:0920</t>
  </si>
  <si>
    <t>Kallasmaa tee 23</t>
  </si>
  <si>
    <t>3372902</t>
  </si>
  <si>
    <t>89010:001:1870</t>
  </si>
  <si>
    <t>Kallasmaa tee 36</t>
  </si>
  <si>
    <t>2478502</t>
  </si>
  <si>
    <t>89010:001:1881</t>
  </si>
  <si>
    <t>Puhkuse tee 29</t>
  </si>
  <si>
    <t>3351502</t>
  </si>
  <si>
    <t>89010:001:1882</t>
  </si>
  <si>
    <t>Puhkuse tee 18</t>
  </si>
  <si>
    <t>14117702</t>
  </si>
  <si>
    <t>89010:001:0941</t>
  </si>
  <si>
    <t>Kasekännu tee 68</t>
  </si>
  <si>
    <t>3387502</t>
  </si>
  <si>
    <t>89010:001:0942</t>
  </si>
  <si>
    <t>Koduranna tee 11</t>
  </si>
  <si>
    <t>9769602</t>
  </si>
  <si>
    <t>89010:001:1260</t>
  </si>
  <si>
    <t>Puhkuse tee 17</t>
  </si>
  <si>
    <t>7765602</t>
  </si>
  <si>
    <t>89010:001:1270</t>
  </si>
  <si>
    <t>Puhkuse tee 19</t>
  </si>
  <si>
    <t>3322902</t>
  </si>
  <si>
    <t>89010:001:1280</t>
  </si>
  <si>
    <t>Puhkuse tee 21</t>
  </si>
  <si>
    <t>3466602</t>
  </si>
  <si>
    <t>89010:001:0370</t>
  </si>
  <si>
    <t>Randoja tee 1a</t>
  </si>
  <si>
    <t>3286902</t>
  </si>
  <si>
    <t>89010:001:0380</t>
  </si>
  <si>
    <t>Randoja tee 2b</t>
  </si>
  <si>
    <t>3865602</t>
  </si>
  <si>
    <t>89010:001:0390</t>
  </si>
  <si>
    <t>Randoja tee 2a</t>
  </si>
  <si>
    <t>4573702</t>
  </si>
  <si>
    <t>89010:001:0400</t>
  </si>
  <si>
    <t>Randoja tee 2</t>
  </si>
  <si>
    <t>3354802</t>
  </si>
  <si>
    <t>89010:001:1290</t>
  </si>
  <si>
    <t>Puhkuse tee 25</t>
  </si>
  <si>
    <t>6984302</t>
  </si>
  <si>
    <t>89010:001:1300</t>
  </si>
  <si>
    <t>Puhkuse tee 31</t>
  </si>
  <si>
    <t>3845602</t>
  </si>
  <si>
    <t>89001:015:0320</t>
  </si>
  <si>
    <t>Raudrohu tee 18</t>
  </si>
  <si>
    <t>3365802</t>
  </si>
  <si>
    <t>89001:010:9140</t>
  </si>
  <si>
    <t>Kannikese tee 4/40</t>
  </si>
  <si>
    <t>3464802</t>
  </si>
  <si>
    <t>89001:010:9130</t>
  </si>
  <si>
    <t>Kannikese tee 4/39</t>
  </si>
  <si>
    <t>11635002</t>
  </si>
  <si>
    <t>89001:010:9120</t>
  </si>
  <si>
    <t>Kannikese tee 4/38</t>
  </si>
  <si>
    <t>89001:010:9110</t>
  </si>
  <si>
    <t>Kannikese tee 4/37</t>
  </si>
  <si>
    <t>11201202</t>
  </si>
  <si>
    <t>89001:010:9100</t>
  </si>
  <si>
    <t>Kannikese tee 4/36</t>
  </si>
  <si>
    <t>3373302</t>
  </si>
  <si>
    <t>89001:010:9090</t>
  </si>
  <si>
    <t>Kannikese tee 4/35</t>
  </si>
  <si>
    <t>10244102</t>
  </si>
  <si>
    <t>89010:001:0930</t>
  </si>
  <si>
    <t>Kallasmaa tee 24</t>
  </si>
  <si>
    <t>3227302</t>
  </si>
  <si>
    <t>89010:001:0950</t>
  </si>
  <si>
    <t>Kallasmaa tee 26</t>
  </si>
  <si>
    <t>3325602</t>
  </si>
  <si>
    <t>89010:001:0960</t>
  </si>
  <si>
    <t>Kallasmaa tee 28</t>
  </si>
  <si>
    <t>3451102</t>
  </si>
  <si>
    <t>89010:001:0970</t>
  </si>
  <si>
    <t>Kallasmaa tee 29</t>
  </si>
  <si>
    <t>3482202</t>
  </si>
  <si>
    <t>89010:001:0980</t>
  </si>
  <si>
    <t>Kallasmaa tee 30</t>
  </si>
  <si>
    <t>2704802</t>
  </si>
  <si>
    <t>89010:001:0990</t>
  </si>
  <si>
    <t>Kallasmaa tee 31</t>
  </si>
  <si>
    <t>3337002</t>
  </si>
  <si>
    <t>89010:001:1000</t>
  </si>
  <si>
    <t>Kallasmaa tee 32</t>
  </si>
  <si>
    <t>2690602</t>
  </si>
  <si>
    <t>89010:001:1310</t>
  </si>
  <si>
    <t>Randoja tee 12</t>
  </si>
  <si>
    <t>3503002</t>
  </si>
  <si>
    <t>89010:001:1320</t>
  </si>
  <si>
    <t>Koduranna tee 3</t>
  </si>
  <si>
    <t>3663602</t>
  </si>
  <si>
    <t>89010:001:1330</t>
  </si>
  <si>
    <t>Koduranna tee 5</t>
  </si>
  <si>
    <t>3691002</t>
  </si>
  <si>
    <t>89010:001:1340</t>
  </si>
  <si>
    <t>Koduranna tee 6</t>
  </si>
  <si>
    <t>3476902</t>
  </si>
  <si>
    <t>89010:001:1350</t>
  </si>
  <si>
    <t>Koduranna tee 13</t>
  </si>
  <si>
    <t>3650402</t>
  </si>
  <si>
    <t>89010:001:0410</t>
  </si>
  <si>
    <t>Randoja tee 3</t>
  </si>
  <si>
    <t>3476802</t>
  </si>
  <si>
    <t>89010:001:0420</t>
  </si>
  <si>
    <t>Randoja tee 4</t>
  </si>
  <si>
    <t>3176702</t>
  </si>
  <si>
    <t>89010:001:0430</t>
  </si>
  <si>
    <t>Randoja tee 4a</t>
  </si>
  <si>
    <t>5805102</t>
  </si>
  <si>
    <t>89001:015:0330</t>
  </si>
  <si>
    <t>Raudrohu tee 22</t>
  </si>
  <si>
    <t>4103302</t>
  </si>
  <si>
    <t>89001:015:0340</t>
  </si>
  <si>
    <t>Raudrohu tee 24</t>
  </si>
  <si>
    <t>6185102</t>
  </si>
  <si>
    <t>89001:015:0350</t>
  </si>
  <si>
    <t>Raudrohu tee 26</t>
  </si>
  <si>
    <t>6185202</t>
  </si>
  <si>
    <t>89001:015:0360</t>
  </si>
  <si>
    <t>Raudrohu tee 28</t>
  </si>
  <si>
    <t>4566802</t>
  </si>
  <si>
    <t>89001:015:0370</t>
  </si>
  <si>
    <t>Raudrohu tee 30</t>
  </si>
  <si>
    <t>3848702</t>
  </si>
  <si>
    <t>89001:010:9440</t>
  </si>
  <si>
    <t>Kaluri tee 9a</t>
  </si>
  <si>
    <t>3026602</t>
  </si>
  <si>
    <t>89001:010:9450</t>
  </si>
  <si>
    <t>Kaluri tee 9b</t>
  </si>
  <si>
    <t>3026702</t>
  </si>
  <si>
    <t>89001:010:9080</t>
  </si>
  <si>
    <t>Kannikese tee 4/34</t>
  </si>
  <si>
    <t>8154802</t>
  </si>
  <si>
    <t>89001:010:9070</t>
  </si>
  <si>
    <t>Kannikese tee 4/32</t>
  </si>
  <si>
    <t>5486502</t>
  </si>
  <si>
    <t>89001:010:9060</t>
  </si>
  <si>
    <t>Kannikese tee 4/31</t>
  </si>
  <si>
    <t>2997802</t>
  </si>
  <si>
    <t>89001:010:9050</t>
  </si>
  <si>
    <t>Kannikese tee 4/29</t>
  </si>
  <si>
    <t>9673702</t>
  </si>
  <si>
    <t>89001:010:9040</t>
  </si>
  <si>
    <t>Kannikese tee 4/27</t>
  </si>
  <si>
    <t>9612902</t>
  </si>
  <si>
    <t>89001:010:9030</t>
  </si>
  <si>
    <t>Kannikese tee 4/25</t>
  </si>
  <si>
    <t>3022302</t>
  </si>
  <si>
    <t>89010:001:1010</t>
  </si>
  <si>
    <t>Kallasmaa tee 33</t>
  </si>
  <si>
    <t>3665402</t>
  </si>
  <si>
    <t>89010:001:1020</t>
  </si>
  <si>
    <t>Kallasmaa tee 34</t>
  </si>
  <si>
    <t>3818002</t>
  </si>
  <si>
    <t>89010:001:0440</t>
  </si>
  <si>
    <t>Randoja tee 5</t>
  </si>
  <si>
    <t>3957502</t>
  </si>
  <si>
    <t>89010:001:0450</t>
  </si>
  <si>
    <t>Randoja tee 6</t>
  </si>
  <si>
    <t>3158902</t>
  </si>
  <si>
    <t>89010:001:0070</t>
  </si>
  <si>
    <t>Ojakääru tee 1</t>
  </si>
  <si>
    <t>3335802</t>
  </si>
  <si>
    <t>89010:001:0460</t>
  </si>
  <si>
    <t>Randoja tee 7</t>
  </si>
  <si>
    <t>3329502</t>
  </si>
  <si>
    <t>89010:001:1360</t>
  </si>
  <si>
    <t>Koduranna tee 15</t>
  </si>
  <si>
    <t>4170902</t>
  </si>
  <si>
    <t>89010:001:1370</t>
  </si>
  <si>
    <t>Koduranna tee 16</t>
  </si>
  <si>
    <t>3673202</t>
  </si>
  <si>
    <t>89010:001:1380</t>
  </si>
  <si>
    <t>Koduranna tee 18</t>
  </si>
  <si>
    <t>3732302</t>
  </si>
  <si>
    <t>89010:001:1390</t>
  </si>
  <si>
    <t>Koduranna tee 20</t>
  </si>
  <si>
    <t>3634602</t>
  </si>
  <si>
    <t>89001:015:0380</t>
  </si>
  <si>
    <t>Raudrohu tee 34</t>
  </si>
  <si>
    <t>3544202</t>
  </si>
  <si>
    <t>89001:015:0390</t>
  </si>
  <si>
    <t>Raudrohu tee 36</t>
  </si>
  <si>
    <t>3648502</t>
  </si>
  <si>
    <t>89001:010:9460</t>
  </si>
  <si>
    <t>Kaluri tee 9c</t>
  </si>
  <si>
    <t>3026802</t>
  </si>
  <si>
    <t>89001:010:9430</t>
  </si>
  <si>
    <t>Aiandi tee 2a</t>
  </si>
  <si>
    <t>89001:010:9020</t>
  </si>
  <si>
    <t>Kannikese tee 4/24</t>
  </si>
  <si>
    <t>4140802</t>
  </si>
  <si>
    <t>89001:010:9010</t>
  </si>
  <si>
    <t>Kannikese tee 4/23</t>
  </si>
  <si>
    <t>4258702</t>
  </si>
  <si>
    <t>89001:010:9000</t>
  </si>
  <si>
    <t>Kannikese tee 4/22</t>
  </si>
  <si>
    <t>3169702</t>
  </si>
  <si>
    <t>89001:010:8990</t>
  </si>
  <si>
    <t>Kannikese tee 4/17</t>
  </si>
  <si>
    <t>7202802</t>
  </si>
  <si>
    <t>89010:001:1400</t>
  </si>
  <si>
    <t>Koduranna tee 22</t>
  </si>
  <si>
    <t>6606802</t>
  </si>
  <si>
    <t>89010:001:1410</t>
  </si>
  <si>
    <t>Koduranna tee 24</t>
  </si>
  <si>
    <t>5332202</t>
  </si>
  <si>
    <t>89010:001:0470</t>
  </si>
  <si>
    <t>Randoja tee 8</t>
  </si>
  <si>
    <t>3246802</t>
  </si>
  <si>
    <t>89010:001:0080</t>
  </si>
  <si>
    <t>Ojakääru tee 2</t>
  </si>
  <si>
    <t>3533202</t>
  </si>
  <si>
    <t>89010:001:0480</t>
  </si>
  <si>
    <t>Randoja tee 9</t>
  </si>
  <si>
    <t>3661302</t>
  </si>
  <si>
    <t>89010:001:0090</t>
  </si>
  <si>
    <t>Ojakääru tee 3</t>
  </si>
  <si>
    <t>3496802</t>
  </si>
  <si>
    <t>89010:001:0490</t>
  </si>
  <si>
    <t>Randoja tee 9a</t>
  </si>
  <si>
    <t>3314702</t>
  </si>
  <si>
    <t>89010:001:0100</t>
  </si>
  <si>
    <t>Ojakääru tee 4</t>
  </si>
  <si>
    <t>3472902</t>
  </si>
  <si>
    <t>89010:001:0110</t>
  </si>
  <si>
    <t>Kabelikivi tee 1b</t>
  </si>
  <si>
    <t>3336802</t>
  </si>
  <si>
    <t>89010:001:0500</t>
  </si>
  <si>
    <t>Randoja tee 9b</t>
  </si>
  <si>
    <t>3176602</t>
  </si>
  <si>
    <t>89010:001:0120</t>
  </si>
  <si>
    <t>Ojakääru tee 6</t>
  </si>
  <si>
    <t>4308902</t>
  </si>
  <si>
    <t>89010:001:0130</t>
  </si>
  <si>
    <t>Kabelikivi tee 2</t>
  </si>
  <si>
    <t>3329302</t>
  </si>
  <si>
    <t>89010:001:0510</t>
  </si>
  <si>
    <t>Randoja tee 10</t>
  </si>
  <si>
    <t>3224702</t>
  </si>
  <si>
    <t>89010:002:0680</t>
  </si>
  <si>
    <t>Eesnõmme tee 30</t>
  </si>
  <si>
    <t>3156802</t>
  </si>
  <si>
    <t>89001:003:6340</t>
  </si>
  <si>
    <t>Leppneeme tee 77 // Laane</t>
  </si>
  <si>
    <t>2604202</t>
  </si>
  <si>
    <t>89001:010:8980</t>
  </si>
  <si>
    <t>Kannikese tee 4/16</t>
  </si>
  <si>
    <t>2975102</t>
  </si>
  <si>
    <t>89001:010:8970</t>
  </si>
  <si>
    <t>Kannikese tee 4/15</t>
  </si>
  <si>
    <t>3915502</t>
  </si>
  <si>
    <t>89001:010:8960</t>
  </si>
  <si>
    <t>Kannikese tee 4/13</t>
  </si>
  <si>
    <t>8973202</t>
  </si>
  <si>
    <t>89010:001:1420</t>
  </si>
  <si>
    <t>Maardu tee 29</t>
  </si>
  <si>
    <t>3978202</t>
  </si>
  <si>
    <t>89010:001:1430</t>
  </si>
  <si>
    <t>Maardu tee 31</t>
  </si>
  <si>
    <t>4913202</t>
  </si>
  <si>
    <t>89010:001:1440</t>
  </si>
  <si>
    <t>Maardu tee 33</t>
  </si>
  <si>
    <t>3533102</t>
  </si>
  <si>
    <t>89010:001:1450</t>
  </si>
  <si>
    <t>Maardu tee 37</t>
  </si>
  <si>
    <t>4057402</t>
  </si>
  <si>
    <t>89010:001:0140</t>
  </si>
  <si>
    <t>Ojakääru tee 8</t>
  </si>
  <si>
    <t>3539302</t>
  </si>
  <si>
    <t>89010:001:0520</t>
  </si>
  <si>
    <t>Ojakääru tee 33</t>
  </si>
  <si>
    <t>3316302</t>
  </si>
  <si>
    <t>89010:001:0530</t>
  </si>
  <si>
    <t>Randoja tee 13</t>
  </si>
  <si>
    <t>3315302</t>
  </si>
  <si>
    <t>89010:001:0160</t>
  </si>
  <si>
    <t>Ojakääru tee 9</t>
  </si>
  <si>
    <t>5879402</t>
  </si>
  <si>
    <t>89010:001:0540</t>
  </si>
  <si>
    <t>Randoja tee 14</t>
  </si>
  <si>
    <t>3419302</t>
  </si>
  <si>
    <t>89010:001:1470</t>
  </si>
  <si>
    <t>Maardu tee 41</t>
  </si>
  <si>
    <t>3668602</t>
  </si>
  <si>
    <t>89001:009:0900</t>
  </si>
  <si>
    <t>Kuuse tee 4</t>
  </si>
  <si>
    <t>3688602</t>
  </si>
  <si>
    <t>89001:010:8950</t>
  </si>
  <si>
    <t>Kannikese tee 4/12</t>
  </si>
  <si>
    <t>14322702</t>
  </si>
  <si>
    <t>89001:010:8940</t>
  </si>
  <si>
    <t>Kannikese tee 4/11</t>
  </si>
  <si>
    <t>3000802</t>
  </si>
  <si>
    <t>89001:010:8930</t>
  </si>
  <si>
    <t>Kannikese tee 4/10</t>
  </si>
  <si>
    <t>7172502</t>
  </si>
  <si>
    <t>89001:010:9210</t>
  </si>
  <si>
    <t>Viama tee 12</t>
  </si>
  <si>
    <t>10662202</t>
  </si>
  <si>
    <t>89001:010:9200</t>
  </si>
  <si>
    <t>Viama tee 14</t>
  </si>
  <si>
    <t>2970402</t>
  </si>
  <si>
    <t>89001:010:9470</t>
  </si>
  <si>
    <t>Krüsanteemi tee 1 // 3 // 5</t>
  </si>
  <si>
    <t>3386002</t>
  </si>
  <si>
    <t>89010:001:1460</t>
  </si>
  <si>
    <t>Maardu tee 39</t>
  </si>
  <si>
    <t>3663502</t>
  </si>
  <si>
    <t>89010:001:1480</t>
  </si>
  <si>
    <t>Maardu tee 43</t>
  </si>
  <si>
    <t>7054602</t>
  </si>
  <si>
    <t>89010:001:1490</t>
  </si>
  <si>
    <t>Maardu tee 45</t>
  </si>
  <si>
    <t>7678702</t>
  </si>
  <si>
    <t>89010:001:1500</t>
  </si>
  <si>
    <t>Roonurme tee 2</t>
  </si>
  <si>
    <t>3911902</t>
  </si>
  <si>
    <t>89010:001:1510</t>
  </si>
  <si>
    <t>Roonurme tee 4</t>
  </si>
  <si>
    <t>3397302</t>
  </si>
  <si>
    <t>89010:001:1520</t>
  </si>
  <si>
    <t>Roonurme tee 6</t>
  </si>
  <si>
    <t>4286602</t>
  </si>
  <si>
    <t>89010:001:0180</t>
  </si>
  <si>
    <t>Ojakääru tee 12</t>
  </si>
  <si>
    <t>3481502</t>
  </si>
  <si>
    <t>89010:001:0190</t>
  </si>
  <si>
    <t>Ojakääru tee 13</t>
  </si>
  <si>
    <t>10507002</t>
  </si>
  <si>
    <t>89010:001:0200</t>
  </si>
  <si>
    <t>Ojakääru tee 14</t>
  </si>
  <si>
    <t>3328402</t>
  </si>
  <si>
    <t>89010:001:0210</t>
  </si>
  <si>
    <t>Ojakääru tee 14a</t>
  </si>
  <si>
    <t>3646202</t>
  </si>
  <si>
    <t>89001:010:9420</t>
  </si>
  <si>
    <t>Iirise tee 6</t>
  </si>
  <si>
    <t>5924002</t>
  </si>
  <si>
    <t>89001:010:9190</t>
  </si>
  <si>
    <t>Viama tee 16</t>
  </si>
  <si>
    <t>3039002</t>
  </si>
  <si>
    <t>89001:010:9180</t>
  </si>
  <si>
    <t>Viama tee 18</t>
  </si>
  <si>
    <t>7161802</t>
  </si>
  <si>
    <t>89001:010:9170</t>
  </si>
  <si>
    <t>Viama tee 32</t>
  </si>
  <si>
    <t>3020802</t>
  </si>
  <si>
    <t>89001:010:9160</t>
  </si>
  <si>
    <t>Viama tee 36</t>
  </si>
  <si>
    <t>3298602</t>
  </si>
  <si>
    <t>89011:001:0830</t>
  </si>
  <si>
    <t>Merikotka tee 24</t>
  </si>
  <si>
    <t>2894102</t>
  </si>
  <si>
    <t>89011:001:0820</t>
  </si>
  <si>
    <t>Merikotka tee 22</t>
  </si>
  <si>
    <t>3134902</t>
  </si>
  <si>
    <t>89011:001:0800</t>
  </si>
  <si>
    <t>Merikotka tee 18</t>
  </si>
  <si>
    <t>2894002</t>
  </si>
  <si>
    <t>89011:001:0790</t>
  </si>
  <si>
    <t>Merikotka tee 16</t>
  </si>
  <si>
    <t>3133902</t>
  </si>
  <si>
    <t>89011:001:0760</t>
  </si>
  <si>
    <t>Tormilinnu tee 25</t>
  </si>
  <si>
    <t>2990202</t>
  </si>
  <si>
    <t>89011:001:0001</t>
  </si>
  <si>
    <t>Pääsukese tee 33</t>
  </si>
  <si>
    <t>2921602</t>
  </si>
  <si>
    <t>89011:001:0002</t>
  </si>
  <si>
    <t>Pääsukese tee 25</t>
  </si>
  <si>
    <t>3618802</t>
  </si>
  <si>
    <t>89001:010:0054</t>
  </si>
  <si>
    <t>Gerbera tee 8</t>
  </si>
  <si>
    <t>11005402</t>
  </si>
  <si>
    <t>89001:003:0004</t>
  </si>
  <si>
    <t>Lännemäe tee 6</t>
  </si>
  <si>
    <t>7237702</t>
  </si>
  <si>
    <t>89011:001:0750</t>
  </si>
  <si>
    <t>Tormilinnu tee 21</t>
  </si>
  <si>
    <t>5115802</t>
  </si>
  <si>
    <t>89011:001:0740</t>
  </si>
  <si>
    <t>Tormilinnu tee 19</t>
  </si>
  <si>
    <t>3551802</t>
  </si>
  <si>
    <t>89011:001:0730</t>
  </si>
  <si>
    <t>Koskla tee 8</t>
  </si>
  <si>
    <t>3416102</t>
  </si>
  <si>
    <t>89011:001:0720</t>
  </si>
  <si>
    <t>Koskla tee 5</t>
  </si>
  <si>
    <t>2990102</t>
  </si>
  <si>
    <t>89001:009:0007</t>
  </si>
  <si>
    <t>Mereranna tee 30</t>
  </si>
  <si>
    <t>2776902</t>
  </si>
  <si>
    <t>89001:010:1411</t>
  </si>
  <si>
    <t>Kase põik 4</t>
  </si>
  <si>
    <t>5297102</t>
  </si>
  <si>
    <t>89001:010:5901</t>
  </si>
  <si>
    <t>Vahe tee 9</t>
  </si>
  <si>
    <t>4630402</t>
  </si>
  <si>
    <t>89001:010:5821</t>
  </si>
  <si>
    <t>Iirise tee 2</t>
  </si>
  <si>
    <t>3585602</t>
  </si>
  <si>
    <t>89001:010:8661</t>
  </si>
  <si>
    <t>Pärnamäe tee 168</t>
  </si>
  <si>
    <t>2970202</t>
  </si>
  <si>
    <t>89001:009:0006</t>
  </si>
  <si>
    <t>Mereranna tee 8</t>
  </si>
  <si>
    <t>3618902</t>
  </si>
  <si>
    <t>89001:010:8210</t>
  </si>
  <si>
    <t>Männi tee 5 // Sõstra tee 12</t>
  </si>
  <si>
    <t>5783102</t>
  </si>
  <si>
    <t>89001:010:0111</t>
  </si>
  <si>
    <t>Amarülluse tee 4</t>
  </si>
  <si>
    <t>3904002</t>
  </si>
  <si>
    <t>89001:003:6640</t>
  </si>
  <si>
    <t>Hallikivi tee 16</t>
  </si>
  <si>
    <t>2686402</t>
  </si>
  <si>
    <t>89001:003:6570</t>
  </si>
  <si>
    <t>Lännemäe tee 5</t>
  </si>
  <si>
    <t>2669602</t>
  </si>
  <si>
    <t>89001:003:6620</t>
  </si>
  <si>
    <t>Sääre tee 3</t>
  </si>
  <si>
    <t>2534702</t>
  </si>
  <si>
    <t>89001:003:6350</t>
  </si>
  <si>
    <t>Kullerkupu tee 7</t>
  </si>
  <si>
    <t>89001:003:0003</t>
  </si>
  <si>
    <t>Talveaia tee 1</t>
  </si>
  <si>
    <t>3851002</t>
  </si>
  <si>
    <t>89011:001:0005</t>
  </si>
  <si>
    <t>Tormilinnu tee 23</t>
  </si>
  <si>
    <t>3538702</t>
  </si>
  <si>
    <t>89009:004:0002</t>
  </si>
  <si>
    <t>Metsakasti põik 2</t>
  </si>
  <si>
    <t>3005002</t>
  </si>
  <si>
    <t>89009:004:0001</t>
  </si>
  <si>
    <t>Tarvase tee 9</t>
  </si>
  <si>
    <t>2742102</t>
  </si>
  <si>
    <t>89011:001:0003</t>
  </si>
  <si>
    <t>Mesipuu tee 4</t>
  </si>
  <si>
    <t>3464202</t>
  </si>
  <si>
    <t>89011:001:0004</t>
  </si>
  <si>
    <t>Mesipuu tee 6</t>
  </si>
  <si>
    <t>5880602</t>
  </si>
  <si>
    <t>89011:001:0710</t>
  </si>
  <si>
    <t>Koskla tee 1</t>
  </si>
  <si>
    <t>2873602</t>
  </si>
  <si>
    <t>89011:001:0700</t>
  </si>
  <si>
    <t>Pääsukese tee 30</t>
  </si>
  <si>
    <t>3249202</t>
  </si>
  <si>
    <t>89011:001:0670</t>
  </si>
  <si>
    <t>Pääsukese tee 43</t>
  </si>
  <si>
    <t>3086502</t>
  </si>
  <si>
    <t>89011:001:0690</t>
  </si>
  <si>
    <t>Pääsukese tee 24</t>
  </si>
  <si>
    <t>2922802</t>
  </si>
  <si>
    <t>89011:001:0660</t>
  </si>
  <si>
    <t>Pääsukese tee 41</t>
  </si>
  <si>
    <t>4879002</t>
  </si>
  <si>
    <t>89001:010:9890</t>
  </si>
  <si>
    <t>Lubja tee 18</t>
  </si>
  <si>
    <t>4661502</t>
  </si>
  <si>
    <t>89001:010:9960</t>
  </si>
  <si>
    <t>Ojamäe tee 2</t>
  </si>
  <si>
    <t>2989802</t>
  </si>
  <si>
    <t>89001:010:9950</t>
  </si>
  <si>
    <t>Iirise-Kasti</t>
  </si>
  <si>
    <t>2548902</t>
  </si>
  <si>
    <t>89001:009:0111</t>
  </si>
  <si>
    <t>Kuuse tee 6</t>
  </si>
  <si>
    <t>2960202</t>
  </si>
  <si>
    <t>89001:003:0010</t>
  </si>
  <si>
    <t>Sepametsa</t>
  </si>
  <si>
    <t>3168902</t>
  </si>
  <si>
    <t>89001:003:0011</t>
  </si>
  <si>
    <t>Vana-Sepa</t>
  </si>
  <si>
    <t>3169102</t>
  </si>
  <si>
    <t>89011:002:0001</t>
  </si>
  <si>
    <t>Hundinuia tee 3</t>
  </si>
  <si>
    <t>3547602</t>
  </si>
  <si>
    <t>89001:010:0062</t>
  </si>
  <si>
    <t>Männimäe tee 4</t>
  </si>
  <si>
    <t>5240402</t>
  </si>
  <si>
    <t>89001:010:9880</t>
  </si>
  <si>
    <t>Nurme põik 8</t>
  </si>
  <si>
    <t>2846602</t>
  </si>
  <si>
    <t>89001:010:9870</t>
  </si>
  <si>
    <t>Nurme põik 6</t>
  </si>
  <si>
    <t>2847802</t>
  </si>
  <si>
    <t>89001:010:9860</t>
  </si>
  <si>
    <t>Nurme põik 4</t>
  </si>
  <si>
    <t>2846702</t>
  </si>
  <si>
    <t>89001:010:9800</t>
  </si>
  <si>
    <t>Vardi tee 18</t>
  </si>
  <si>
    <t>2847302</t>
  </si>
  <si>
    <t>89001:010:9780</t>
  </si>
  <si>
    <t>Vardi tee 16</t>
  </si>
  <si>
    <t>2847502</t>
  </si>
  <si>
    <t>89001:003:6560</t>
  </si>
  <si>
    <t>Karikakra tee 24</t>
  </si>
  <si>
    <t>2587202</t>
  </si>
  <si>
    <t>89001:003:6550</t>
  </si>
  <si>
    <t>Krillimäe tee 3</t>
  </si>
  <si>
    <t>8287502</t>
  </si>
  <si>
    <t>89001:003:6540</t>
  </si>
  <si>
    <t>Jalaka tee 6</t>
  </si>
  <si>
    <t>3001202</t>
  </si>
  <si>
    <t>89001:003:6430</t>
  </si>
  <si>
    <t>Komposti</t>
  </si>
  <si>
    <t>11932102</t>
  </si>
  <si>
    <t>89001:003:6520</t>
  </si>
  <si>
    <t>Taga-Pearna</t>
  </si>
  <si>
    <t>2677002</t>
  </si>
  <si>
    <t>89001:010:0112</t>
  </si>
  <si>
    <t>Kirikaia tee 1 // Kirikualuse</t>
  </si>
  <si>
    <t>3841102</t>
  </si>
  <si>
    <t>89001:002:0003</t>
  </si>
  <si>
    <t>Viiperi tee 3 // Einbergi</t>
  </si>
  <si>
    <t>3141502</t>
  </si>
  <si>
    <t>89001:002:0004</t>
  </si>
  <si>
    <t>Einbergi</t>
  </si>
  <si>
    <t>89001:002:0005</t>
  </si>
  <si>
    <t>89001:002:0007</t>
  </si>
  <si>
    <t>Kalurionni</t>
  </si>
  <si>
    <t>2889202</t>
  </si>
  <si>
    <t>89001:010:0038</t>
  </si>
  <si>
    <t>Metsalille põik L1</t>
  </si>
  <si>
    <t>2802802</t>
  </si>
  <si>
    <t>89001:010:0025</t>
  </si>
  <si>
    <t>Roosimäe</t>
  </si>
  <si>
    <t>3045602</t>
  </si>
  <si>
    <t>89001:001:0530</t>
  </si>
  <si>
    <t>Männiku tee 24</t>
  </si>
  <si>
    <t>7893502</t>
  </si>
  <si>
    <t>89001:003:6530</t>
  </si>
  <si>
    <t>Võrkoja tee 6 // Tiigi</t>
  </si>
  <si>
    <t>2820202</t>
  </si>
  <si>
    <t>89001:010:0024</t>
  </si>
  <si>
    <t>Randvere tee 170</t>
  </si>
  <si>
    <t>3648102</t>
  </si>
  <si>
    <t>89001:014:0290</t>
  </si>
  <si>
    <t>Meritähe põik 2</t>
  </si>
  <si>
    <t>3815802</t>
  </si>
  <si>
    <t>89001:010:9980</t>
  </si>
  <si>
    <t>Kristjani</t>
  </si>
  <si>
    <t>2549002</t>
  </si>
  <si>
    <t>89001:010:9990</t>
  </si>
  <si>
    <t>Uus-Kristjani</t>
  </si>
  <si>
    <t>2549102</t>
  </si>
  <si>
    <t>89001:010:9540</t>
  </si>
  <si>
    <t>Nelgi tee 27</t>
  </si>
  <si>
    <t>2548702</t>
  </si>
  <si>
    <t>89001:010:0033</t>
  </si>
  <si>
    <t>Nahka</t>
  </si>
  <si>
    <t>2701702</t>
  </si>
  <si>
    <t>89011:002:0002</t>
  </si>
  <si>
    <t>Kooli tee 4</t>
  </si>
  <si>
    <t>3122002</t>
  </si>
  <si>
    <t>89011:001:0770</t>
  </si>
  <si>
    <t>Tormilinnu tee 27</t>
  </si>
  <si>
    <t>3184602</t>
  </si>
  <si>
    <t>89011:001:0650</t>
  </si>
  <si>
    <t>Pääsukese tee 39</t>
  </si>
  <si>
    <t>2763402</t>
  </si>
  <si>
    <t>89001:001:0520</t>
  </si>
  <si>
    <t>Männiku tee 17</t>
  </si>
  <si>
    <t>3044602</t>
  </si>
  <si>
    <t>89011:001:0640</t>
  </si>
  <si>
    <t>Pääsukese tee 37</t>
  </si>
  <si>
    <t>2711402</t>
  </si>
  <si>
    <t>89001:003:6710</t>
  </si>
  <si>
    <t>Leppneeme tee 100</t>
  </si>
  <si>
    <t>3634802</t>
  </si>
  <si>
    <t>89001:010:0049</t>
  </si>
  <si>
    <t>Varju tee 10</t>
  </si>
  <si>
    <t>4350902</t>
  </si>
  <si>
    <t>89001:014:0300</t>
  </si>
  <si>
    <t>Koralli tee 13</t>
  </si>
  <si>
    <t>4243202</t>
  </si>
  <si>
    <t>89011:001:0630</t>
  </si>
  <si>
    <t>Pääsukese tee 35</t>
  </si>
  <si>
    <t>3145202</t>
  </si>
  <si>
    <t>89011:001:0620</t>
  </si>
  <si>
    <t>Pääsukese tee 31</t>
  </si>
  <si>
    <t>3572702</t>
  </si>
  <si>
    <t>89011:001:0600</t>
  </si>
  <si>
    <t>Pääsukese tee 23</t>
  </si>
  <si>
    <t>2988102</t>
  </si>
  <si>
    <t>89011:001:0580</t>
  </si>
  <si>
    <t>Pääsukese tee 19</t>
  </si>
  <si>
    <t>2758502</t>
  </si>
  <si>
    <t>89011:001:0570</t>
  </si>
  <si>
    <t>Pääsukese tee 17</t>
  </si>
  <si>
    <t>3013502</t>
  </si>
  <si>
    <t>89001:001:0540</t>
  </si>
  <si>
    <t>Männiku tee 26</t>
  </si>
  <si>
    <t>14039650</t>
  </si>
  <si>
    <t>89001:001:0550</t>
  </si>
  <si>
    <t>Männiku tee 28</t>
  </si>
  <si>
    <t>14013050</t>
  </si>
  <si>
    <t>89001:001:0560</t>
  </si>
  <si>
    <t>Männiku tee 34</t>
  </si>
  <si>
    <t>14195450</t>
  </si>
  <si>
    <t>89001:014:0310</t>
  </si>
  <si>
    <t>Pärli tee 7</t>
  </si>
  <si>
    <t>3536302</t>
  </si>
  <si>
    <t>89001:003:6770</t>
  </si>
  <si>
    <t>Viire tee 3</t>
  </si>
  <si>
    <t>5931102</t>
  </si>
  <si>
    <t>89001:003:0019</t>
  </si>
  <si>
    <t>Karikakra tee 26a</t>
  </si>
  <si>
    <t>3144902</t>
  </si>
  <si>
    <t>89001:010:0050</t>
  </si>
  <si>
    <t>Kallaku tee 5</t>
  </si>
  <si>
    <t>3157802</t>
  </si>
  <si>
    <t>89001:002:0250</t>
  </si>
  <si>
    <t>Püünise</t>
  </si>
  <si>
    <t>10165602</t>
  </si>
  <si>
    <t>89001:001:0510</t>
  </si>
  <si>
    <t>Männiku tee 13</t>
  </si>
  <si>
    <t>13984950</t>
  </si>
  <si>
    <t>89001:014:0320</t>
  </si>
  <si>
    <t>Pärli tee 11</t>
  </si>
  <si>
    <t>3578302</t>
  </si>
  <si>
    <t>89001:010:0010</t>
  </si>
  <si>
    <t>Begoonia tee 13</t>
  </si>
  <si>
    <t>3299602</t>
  </si>
  <si>
    <t>89001:010:0009</t>
  </si>
  <si>
    <t>Liilia tee 4</t>
  </si>
  <si>
    <t>3143502</t>
  </si>
  <si>
    <t>89001:010:0027</t>
  </si>
  <si>
    <t>Kopli</t>
  </si>
  <si>
    <t>2637902</t>
  </si>
  <si>
    <t>89001:010:9660</t>
  </si>
  <si>
    <t>Kannikese tee 6/17</t>
  </si>
  <si>
    <t>6861702</t>
  </si>
  <si>
    <t>89001:010:9650</t>
  </si>
  <si>
    <t>Kannikese tee 6/16</t>
  </si>
  <si>
    <t>4171902</t>
  </si>
  <si>
    <t>89001:010:9640</t>
  </si>
  <si>
    <t>Kannikese tee 6/15</t>
  </si>
  <si>
    <t>6766202</t>
  </si>
  <si>
    <t>89001:010:9630</t>
  </si>
  <si>
    <t>Kannikese tee 6/13</t>
  </si>
  <si>
    <t>5062402</t>
  </si>
  <si>
    <t>89001:010:0052</t>
  </si>
  <si>
    <t>Pärnamäe tee 155</t>
  </si>
  <si>
    <t>3444102</t>
  </si>
  <si>
    <t>89001:010:0028</t>
  </si>
  <si>
    <t>Lääne-Kopli</t>
  </si>
  <si>
    <t>2637702</t>
  </si>
  <si>
    <t>89001:010:0047</t>
  </si>
  <si>
    <t>Begoonia tee 4</t>
  </si>
  <si>
    <t>3054302</t>
  </si>
  <si>
    <t>89001:010:0048</t>
  </si>
  <si>
    <t>Daalia tee 3</t>
  </si>
  <si>
    <t>5020702</t>
  </si>
  <si>
    <t>89001:003:6410</t>
  </si>
  <si>
    <t>Kalmistu tee 1a</t>
  </si>
  <si>
    <t>2825202</t>
  </si>
  <si>
    <t>89001:010:9620</t>
  </si>
  <si>
    <t>Kannikese tee 6/12</t>
  </si>
  <si>
    <t>2990802</t>
  </si>
  <si>
    <t>89001:010:9610</t>
  </si>
  <si>
    <t>Kannikese tee 6/5</t>
  </si>
  <si>
    <t>3068402</t>
  </si>
  <si>
    <t>89001:010:9750</t>
  </si>
  <si>
    <t>Kannikese tee 8/18</t>
  </si>
  <si>
    <t>8656502</t>
  </si>
  <si>
    <t>89001:010:9740</t>
  </si>
  <si>
    <t>Kannikese tee 8/2</t>
  </si>
  <si>
    <t>2921802</t>
  </si>
  <si>
    <t>89001:010:9730</t>
  </si>
  <si>
    <t>Kannikese tee 6/30</t>
  </si>
  <si>
    <t>89001:003:0020</t>
  </si>
  <si>
    <t>Jaani</t>
  </si>
  <si>
    <t>3342002</t>
  </si>
  <si>
    <t>89001:010:7513</t>
  </si>
  <si>
    <t>Vehema tee 37</t>
  </si>
  <si>
    <t>3004302</t>
  </si>
  <si>
    <t>89001:010:7517</t>
  </si>
  <si>
    <t>Suur-Kaare tee 63</t>
  </si>
  <si>
    <t>3004702</t>
  </si>
  <si>
    <t>89001:010:7518</t>
  </si>
  <si>
    <t>Suur-Kaare tee 61</t>
  </si>
  <si>
    <t>3004802</t>
  </si>
  <si>
    <t>89001:010:0066</t>
  </si>
  <si>
    <t>Krüsanteemi tee 6</t>
  </si>
  <si>
    <t>2995902</t>
  </si>
  <si>
    <t>89001:002:0002</t>
  </si>
  <si>
    <t>Nigula</t>
  </si>
  <si>
    <t>3564702</t>
  </si>
  <si>
    <t>89002:001:0001</t>
  </si>
  <si>
    <t>Rannavälja tee 81</t>
  </si>
  <si>
    <t>4835302</t>
  </si>
  <si>
    <t>89001:010:0051</t>
  </si>
  <si>
    <t>Tormi tee 2</t>
  </si>
  <si>
    <t>3185502</t>
  </si>
  <si>
    <t>89001:010:9930</t>
  </si>
  <si>
    <t>Uus-Praaga</t>
  </si>
  <si>
    <t>2548502</t>
  </si>
  <si>
    <t>89001:010:0006</t>
  </si>
  <si>
    <t>Taga-Vanatoa</t>
  </si>
  <si>
    <t>3088002</t>
  </si>
  <si>
    <t>89001:003:6590</t>
  </si>
  <si>
    <t>Sääre tee 9</t>
  </si>
  <si>
    <t>2698502</t>
  </si>
  <si>
    <t>89001:010:0002</t>
  </si>
  <si>
    <t>Vanatoamänni</t>
  </si>
  <si>
    <t>2637502</t>
  </si>
  <si>
    <t>89001:010:0003</t>
  </si>
  <si>
    <t>Vanatoa heinamaa</t>
  </si>
  <si>
    <t>2956902</t>
  </si>
  <si>
    <t>89001:010:9900</t>
  </si>
  <si>
    <t>Männi tee 3</t>
  </si>
  <si>
    <t>2707602</t>
  </si>
  <si>
    <t>89001:010:9720</t>
  </si>
  <si>
    <t>Kannikese tee 6/28</t>
  </si>
  <si>
    <t>3753502</t>
  </si>
  <si>
    <t>89001:010:9710</t>
  </si>
  <si>
    <t>Kannikese tee 6/27</t>
  </si>
  <si>
    <t>13923002</t>
  </si>
  <si>
    <t>89001:010:0077</t>
  </si>
  <si>
    <t>Paenurme tee 31</t>
  </si>
  <si>
    <t>6491402</t>
  </si>
  <si>
    <t>89001:003:0027</t>
  </si>
  <si>
    <t>Saare tee 13</t>
  </si>
  <si>
    <t>3341202</t>
  </si>
  <si>
    <t>89001:010:0064</t>
  </si>
  <si>
    <t>Miiduranna tee 2</t>
  </si>
  <si>
    <t>3861302</t>
  </si>
  <si>
    <t>89001:010:0029</t>
  </si>
  <si>
    <t>Nurme tee 2</t>
  </si>
  <si>
    <t>2615402</t>
  </si>
  <si>
    <t>89001:010:0030</t>
  </si>
  <si>
    <t>Nurme tee L1</t>
  </si>
  <si>
    <t>2615502</t>
  </si>
  <si>
    <t>89001:001:0470</t>
  </si>
  <si>
    <t>Männiku tee 32</t>
  </si>
  <si>
    <t>3232102</t>
  </si>
  <si>
    <t>89001:001:0460</t>
  </si>
  <si>
    <t>Männiku tee 30</t>
  </si>
  <si>
    <t>3232202</t>
  </si>
  <si>
    <t>89001:001:0450</t>
  </si>
  <si>
    <t>Männiku tee 19</t>
  </si>
  <si>
    <t>7380802</t>
  </si>
  <si>
    <t>89001:010:9700</t>
  </si>
  <si>
    <t>Kannikese tee 6/24</t>
  </si>
  <si>
    <t>14322602</t>
  </si>
  <si>
    <t>89001:010:9690</t>
  </si>
  <si>
    <t>Kannikese tee 6/22</t>
  </si>
  <si>
    <t>3166102</t>
  </si>
  <si>
    <t>89001:010:9920</t>
  </si>
  <si>
    <t>Soosepa põik 10</t>
  </si>
  <si>
    <t>2882302</t>
  </si>
  <si>
    <t>89001:009:0940</t>
  </si>
  <si>
    <t>Kesk tee 5</t>
  </si>
  <si>
    <t>13066402</t>
  </si>
  <si>
    <t>89001:023:0003</t>
  </si>
  <si>
    <t>Muuli tee 47</t>
  </si>
  <si>
    <t>3618202</t>
  </si>
  <si>
    <t>89001:010:0070</t>
  </si>
  <si>
    <t>Allika</t>
  </si>
  <si>
    <t>2808602</t>
  </si>
  <si>
    <t>89002:002:0001</t>
  </si>
  <si>
    <t>Rohuneeme tee 48e</t>
  </si>
  <si>
    <t>3170702</t>
  </si>
  <si>
    <t>89001:010:0117</t>
  </si>
  <si>
    <t>Vehema tee 29</t>
  </si>
  <si>
    <t>3623902</t>
  </si>
  <si>
    <t>89001:009:0003</t>
  </si>
  <si>
    <t>Kolhoosi tee 11</t>
  </si>
  <si>
    <t>2971402</t>
  </si>
  <si>
    <t>89010:001:0001</t>
  </si>
  <si>
    <t>Puhkuse tee 2</t>
  </si>
  <si>
    <t>3622002</t>
  </si>
  <si>
    <t>89001:010:0060</t>
  </si>
  <si>
    <t>Heldrivälja</t>
  </si>
  <si>
    <t>2888602</t>
  </si>
  <si>
    <t>89001:009:0005</t>
  </si>
  <si>
    <t>Kaluri tee 20</t>
  </si>
  <si>
    <t>2807502</t>
  </si>
  <si>
    <t>89001:003:6450</t>
  </si>
  <si>
    <t>Tammneeme tee 43</t>
  </si>
  <si>
    <t>2669402</t>
  </si>
  <si>
    <t>89001:003:6470</t>
  </si>
  <si>
    <t>Väike-Pearna</t>
  </si>
  <si>
    <t>2669202</t>
  </si>
  <si>
    <t>89002:002:1351</t>
  </si>
  <si>
    <t>Rohuneeme tee 48f</t>
  </si>
  <si>
    <t>9506802</t>
  </si>
  <si>
    <t>89002:002:1352</t>
  </si>
  <si>
    <t>Tüüri</t>
  </si>
  <si>
    <t>9506902</t>
  </si>
  <si>
    <t>89001:009:0920</t>
  </si>
  <si>
    <t>Rohuneeme tee 20</t>
  </si>
  <si>
    <t>3009302</t>
  </si>
  <si>
    <t>89001:003:6420</t>
  </si>
  <si>
    <t>Rohuneeme tee 138</t>
  </si>
  <si>
    <t>2838102</t>
  </si>
  <si>
    <t>89001:003:6400</t>
  </si>
  <si>
    <t>Liiva tee 3</t>
  </si>
  <si>
    <t>3045302</t>
  </si>
  <si>
    <t>89001:003:6390</t>
  </si>
  <si>
    <t>Heina tee 1</t>
  </si>
  <si>
    <t>3379502</t>
  </si>
  <si>
    <t>89001:003:6680</t>
  </si>
  <si>
    <t>Randvere tee 95</t>
  </si>
  <si>
    <t>3008802</t>
  </si>
  <si>
    <t>89002:001:0602</t>
  </si>
  <si>
    <t>Rannavälja põik 13a</t>
  </si>
  <si>
    <t>9506702</t>
  </si>
  <si>
    <t>89002:002:1353</t>
  </si>
  <si>
    <t>Tüürpoordi</t>
  </si>
  <si>
    <t>9507002</t>
  </si>
  <si>
    <t>89001:003:6660</t>
  </si>
  <si>
    <t>Pakpoordi</t>
  </si>
  <si>
    <t>9506602</t>
  </si>
  <si>
    <t>89001:003:6500</t>
  </si>
  <si>
    <t>Vana-Pearna</t>
  </si>
  <si>
    <t>2668902</t>
  </si>
  <si>
    <t>89001:003:6510</t>
  </si>
  <si>
    <t>Pearnametsa</t>
  </si>
  <si>
    <t>2847902</t>
  </si>
  <si>
    <t>89001:003:6740</t>
  </si>
  <si>
    <t>Lutika-Aasa</t>
  </si>
  <si>
    <t>3667102</t>
  </si>
  <si>
    <t>89001:009:0950</t>
  </si>
  <si>
    <t>Kesk tee 11</t>
  </si>
  <si>
    <t>3343902</t>
  </si>
  <si>
    <t>89001:014:0240</t>
  </si>
  <si>
    <t>Merisiiliku tee 3</t>
  </si>
  <si>
    <t>4938702</t>
  </si>
  <si>
    <t>89001:003:6800</t>
  </si>
  <si>
    <t>Lännemäe tee 3</t>
  </si>
  <si>
    <t>5431202</t>
  </si>
  <si>
    <t>89001:001:0011</t>
  </si>
  <si>
    <t>Jõesaare</t>
  </si>
  <si>
    <t>2890102</t>
  </si>
  <si>
    <t>89001:009:0008</t>
  </si>
  <si>
    <t>Mereranna tee 12</t>
  </si>
  <si>
    <t>3158602</t>
  </si>
  <si>
    <t>89001:001:0008</t>
  </si>
  <si>
    <t>Männiku tee 22</t>
  </si>
  <si>
    <t>7805302</t>
  </si>
  <si>
    <t>89001:001:0031</t>
  </si>
  <si>
    <t>2890802</t>
  </si>
  <si>
    <t>89001:002:0260</t>
  </si>
  <si>
    <t>Valgemaja</t>
  </si>
  <si>
    <t>3550902</t>
  </si>
  <si>
    <t>89001:010:0053</t>
  </si>
  <si>
    <t>Daalia tee 9</t>
  </si>
  <si>
    <t>3038902</t>
  </si>
  <si>
    <t>89001:010:0040</t>
  </si>
  <si>
    <t>Metsalille põik 2</t>
  </si>
  <si>
    <t>2837002</t>
  </si>
  <si>
    <t>89001:010:0039</t>
  </si>
  <si>
    <t>Metsalille tee 2</t>
  </si>
  <si>
    <t>89001:010:0045</t>
  </si>
  <si>
    <t>Vardi tee 30</t>
  </si>
  <si>
    <t>2837502</t>
  </si>
  <si>
    <t>89001:010:0043</t>
  </si>
  <si>
    <t>Vardi tee 21a</t>
  </si>
  <si>
    <t>2837302</t>
  </si>
  <si>
    <t>89001:014:0250</t>
  </si>
  <si>
    <t>Merisiiliku tee 5</t>
  </si>
  <si>
    <t>5195702</t>
  </si>
  <si>
    <t>89001:014:0270</t>
  </si>
  <si>
    <t>Merisiiliku tee 11</t>
  </si>
  <si>
    <t>3669402</t>
  </si>
  <si>
    <t>89001:001:0480</t>
  </si>
  <si>
    <t>Männiku tee 36</t>
  </si>
  <si>
    <t>2950202</t>
  </si>
  <si>
    <t>89001:001:0490</t>
  </si>
  <si>
    <t>Männiku tee 23</t>
  </si>
  <si>
    <t>2950402</t>
  </si>
  <si>
    <t>89001:001:0500</t>
  </si>
  <si>
    <t>Männiku tee 21</t>
  </si>
  <si>
    <t>2950602</t>
  </si>
  <si>
    <t>89001:001:0007</t>
  </si>
  <si>
    <t>Markuse</t>
  </si>
  <si>
    <t>2888702</t>
  </si>
  <si>
    <t>89001:022:0001</t>
  </si>
  <si>
    <t>Pihlaka tee 9</t>
  </si>
  <si>
    <t>2813302</t>
  </si>
  <si>
    <t>89001:010:0061</t>
  </si>
  <si>
    <t>2953402</t>
  </si>
  <si>
    <t>89011:001:0850</t>
  </si>
  <si>
    <t>Aasa tee 19</t>
  </si>
  <si>
    <t>3367702</t>
  </si>
  <si>
    <t>89011:001:0840</t>
  </si>
  <si>
    <t>Aasa tee 17</t>
  </si>
  <si>
    <t>3036302</t>
  </si>
  <si>
    <t>89001:010:9490</t>
  </si>
  <si>
    <t>Miiduranna tee 5</t>
  </si>
  <si>
    <t>2576202</t>
  </si>
  <si>
    <t>89001:001:0003</t>
  </si>
  <si>
    <t>Haldja tee 5</t>
  </si>
  <si>
    <t>3232002</t>
  </si>
  <si>
    <t>89001:001:0005</t>
  </si>
  <si>
    <t>Haldja tee 2</t>
  </si>
  <si>
    <t>13562702</t>
  </si>
  <si>
    <t>89001:001:0002</t>
  </si>
  <si>
    <t>Haldja tee 1</t>
  </si>
  <si>
    <t>3231902</t>
  </si>
  <si>
    <t>89001:001:0006</t>
  </si>
  <si>
    <t>Haldja tee 8</t>
  </si>
  <si>
    <t>4939602</t>
  </si>
  <si>
    <t>89001:001:0004</t>
  </si>
  <si>
    <t>Metsavana tee 1</t>
  </si>
  <si>
    <t>3232302</t>
  </si>
  <si>
    <t>89001:001:0001</t>
  </si>
  <si>
    <t>Haldja tee 1a</t>
  </si>
  <si>
    <t>2745202</t>
  </si>
  <si>
    <t>89001:003:0069</t>
  </si>
  <si>
    <t>Liiva tee 11</t>
  </si>
  <si>
    <t>3340702</t>
  </si>
  <si>
    <t>89001:010:0118</t>
  </si>
  <si>
    <t>Reinu</t>
  </si>
  <si>
    <t>3165102</t>
  </si>
  <si>
    <t>89001:010:0203</t>
  </si>
  <si>
    <t>Kannikese tee 2/16</t>
  </si>
  <si>
    <t>5285502</t>
  </si>
  <si>
    <t>89001:010:0202</t>
  </si>
  <si>
    <t>Kannikese tee 2/15</t>
  </si>
  <si>
    <t>4321402</t>
  </si>
  <si>
    <t>89001:010:0055</t>
  </si>
  <si>
    <t>Iirise tee 8</t>
  </si>
  <si>
    <t>3282102</t>
  </si>
  <si>
    <t>89001:010:0004</t>
  </si>
  <si>
    <t>Vanatoa kallak</t>
  </si>
  <si>
    <t>2637402</t>
  </si>
  <si>
    <t>89001:010:0001</t>
  </si>
  <si>
    <t>Lubja tee 12</t>
  </si>
  <si>
    <t>2637602</t>
  </si>
  <si>
    <t>89001:010:0139</t>
  </si>
  <si>
    <t>Tulbiõie tee 2</t>
  </si>
  <si>
    <t>3616502</t>
  </si>
  <si>
    <t>89001:010:0140</t>
  </si>
  <si>
    <t>Tulbiõie tee 3</t>
  </si>
  <si>
    <t>3616602</t>
  </si>
  <si>
    <t>89001:010:0141</t>
  </si>
  <si>
    <t>Tulbiõie tee 4</t>
  </si>
  <si>
    <t>3616702</t>
  </si>
  <si>
    <t>89001:010:0142</t>
  </si>
  <si>
    <t>Tulbiõie tee 5</t>
  </si>
  <si>
    <t>3616802</t>
  </si>
  <si>
    <t>89001:010:0150</t>
  </si>
  <si>
    <t>Kiriku</t>
  </si>
  <si>
    <t>3816102</t>
  </si>
  <si>
    <t>89001:010:0007</t>
  </si>
  <si>
    <t>Muuli tee 1</t>
  </si>
  <si>
    <t>3158202</t>
  </si>
  <si>
    <t>89001:010:0143</t>
  </si>
  <si>
    <t>Tulbiõie tee 6</t>
  </si>
  <si>
    <t>3616902</t>
  </si>
  <si>
    <t>89001:010:0144</t>
  </si>
  <si>
    <t>Tulbiõie tee 7</t>
  </si>
  <si>
    <t>3617002</t>
  </si>
  <si>
    <t>89001:010:0145</t>
  </si>
  <si>
    <t>Tulbiõie tee 8</t>
  </si>
  <si>
    <t>3617102</t>
  </si>
  <si>
    <t>89001:010:0146</t>
  </si>
  <si>
    <t>Tulbiõie tee 9</t>
  </si>
  <si>
    <t>3617202</t>
  </si>
  <si>
    <t>89001:010:0147</t>
  </si>
  <si>
    <t>Tulbiõie tee 11</t>
  </si>
  <si>
    <t>3617302</t>
  </si>
  <si>
    <t>89001:010:0148</t>
  </si>
  <si>
    <t>Tulbiõie tee 13</t>
  </si>
  <si>
    <t>3617402</t>
  </si>
  <si>
    <t>89001:010:0149</t>
  </si>
  <si>
    <t>Tulbiõie tee 15</t>
  </si>
  <si>
    <t>3617502</t>
  </si>
  <si>
    <t>89001:010:0156</t>
  </si>
  <si>
    <t>Pärtle tee 1</t>
  </si>
  <si>
    <t>2916302</t>
  </si>
  <si>
    <t>89001:010:0157</t>
  </si>
  <si>
    <t>Pärtle tee 2</t>
  </si>
  <si>
    <t>2916402</t>
  </si>
  <si>
    <t>89001:010:0158</t>
  </si>
  <si>
    <t>Pärtle tee 3</t>
  </si>
  <si>
    <t>2916502</t>
  </si>
  <si>
    <t>89001:003:6720</t>
  </si>
  <si>
    <t>Leppneeme Sadama tee 7</t>
  </si>
  <si>
    <t>2956802</t>
  </si>
  <si>
    <t>89001:010:0031</t>
  </si>
  <si>
    <t>Priimula tee 5</t>
  </si>
  <si>
    <t>9590002</t>
  </si>
  <si>
    <t>89001:010:0046</t>
  </si>
  <si>
    <t>Vigri haljak 5</t>
  </si>
  <si>
    <t>89002:002:0002</t>
  </si>
  <si>
    <t>Rannapiiri tee 5</t>
  </si>
  <si>
    <t>7840802</t>
  </si>
  <si>
    <t>89001:010:0240</t>
  </si>
  <si>
    <t>Seljandiku</t>
  </si>
  <si>
    <t>3334102</t>
  </si>
  <si>
    <t>89001:010:0160</t>
  </si>
  <si>
    <t>Pärtle tee 5</t>
  </si>
  <si>
    <t>2916702</t>
  </si>
  <si>
    <t>89001:010:0161</t>
  </si>
  <si>
    <t>Pärtle tee 6</t>
  </si>
  <si>
    <t>2916802</t>
  </si>
  <si>
    <t>89001:010:0162</t>
  </si>
  <si>
    <t>Pärtle tee 7</t>
  </si>
  <si>
    <t>2916902</t>
  </si>
  <si>
    <t>89001:010:0163</t>
  </si>
  <si>
    <t>Pärtle tee 8</t>
  </si>
  <si>
    <t>2917002</t>
  </si>
  <si>
    <t>89001:010:0164</t>
  </si>
  <si>
    <t>Pärtle tee 9</t>
  </si>
  <si>
    <t>2917102</t>
  </si>
  <si>
    <t>89001:010:0165</t>
  </si>
  <si>
    <t>Pärtle tee 10</t>
  </si>
  <si>
    <t>2917202</t>
  </si>
  <si>
    <t>89001:010:0166</t>
  </si>
  <si>
    <t>Pärtle tee 11</t>
  </si>
  <si>
    <t>2917302</t>
  </si>
  <si>
    <t>89001:010:0167</t>
  </si>
  <si>
    <t>Pärtle tee 12</t>
  </si>
  <si>
    <t>2917402</t>
  </si>
  <si>
    <t>89001:010:0168</t>
  </si>
  <si>
    <t>Pärtle tee 13</t>
  </si>
  <si>
    <t>2917502</t>
  </si>
  <si>
    <t>89001:010:0169</t>
  </si>
  <si>
    <t>Pärtle tee 14</t>
  </si>
  <si>
    <t>2917602</t>
  </si>
  <si>
    <t>89001:010:0170</t>
  </si>
  <si>
    <t>Pärtle tee 15</t>
  </si>
  <si>
    <t>2917702</t>
  </si>
  <si>
    <t>89011:001:0680</t>
  </si>
  <si>
    <t>Pääsukese tee 22</t>
  </si>
  <si>
    <t>4102002</t>
  </si>
  <si>
    <t>89001:003:0041</t>
  </si>
  <si>
    <t>Kimsi tee 23a</t>
  </si>
  <si>
    <t>Riigikaitsemaa</t>
  </si>
  <si>
    <t>3637302</t>
  </si>
  <si>
    <t>89001:010:0017</t>
  </si>
  <si>
    <t>Kivila tee 5</t>
  </si>
  <si>
    <t>12606602</t>
  </si>
  <si>
    <t>89001:010:0016</t>
  </si>
  <si>
    <t>Kivila tee 3</t>
  </si>
  <si>
    <t>9641402</t>
  </si>
  <si>
    <t>89001:010:0015</t>
  </si>
  <si>
    <t>Kivila tee 8</t>
  </si>
  <si>
    <t>14388402</t>
  </si>
  <si>
    <t>89001:010:0057</t>
  </si>
  <si>
    <t>Aiandi tee 2d</t>
  </si>
  <si>
    <t>3149302</t>
  </si>
  <si>
    <t>89001:010:0058</t>
  </si>
  <si>
    <t>Aiandi tee 2c</t>
  </si>
  <si>
    <t>3149402</t>
  </si>
  <si>
    <t>89001:010:0059</t>
  </si>
  <si>
    <t>Suur-Sepa tee 3a</t>
  </si>
  <si>
    <t>3149502</t>
  </si>
  <si>
    <t>89001:010:0154</t>
  </si>
  <si>
    <t>Alajaama tee 11</t>
  </si>
  <si>
    <t>3565602</t>
  </si>
  <si>
    <t>89003:004:0001</t>
  </si>
  <si>
    <t>Kiigemäe tee 10</t>
  </si>
  <si>
    <t>4399502</t>
  </si>
  <si>
    <t>89001:010:8395</t>
  </si>
  <si>
    <t>Panga</t>
  </si>
  <si>
    <t>9035702</t>
  </si>
  <si>
    <t>89001:010:0078</t>
  </si>
  <si>
    <t>Rebase tee 1</t>
  </si>
  <si>
    <t>5748802</t>
  </si>
  <si>
    <t>89011:001:0013</t>
  </si>
  <si>
    <t>Koskla tee 4</t>
  </si>
  <si>
    <t>6799702</t>
  </si>
  <si>
    <t>89001:010:0233</t>
  </si>
  <si>
    <t>Pargi tee 8</t>
  </si>
  <si>
    <t>9619202</t>
  </si>
  <si>
    <t>89001:010:0218</t>
  </si>
  <si>
    <t>Kannikese tee 6/37</t>
  </si>
  <si>
    <t>3232502</t>
  </si>
  <si>
    <t>89001:010:0217</t>
  </si>
  <si>
    <t>Kannikese tee 6/33</t>
  </si>
  <si>
    <t>11415402</t>
  </si>
  <si>
    <t>89001:010:0216</t>
  </si>
  <si>
    <t>Kannikese tee 6/31</t>
  </si>
  <si>
    <t>6861802</t>
  </si>
  <si>
    <t>89001:010:0215</t>
  </si>
  <si>
    <t>Kannikese tee 6/29</t>
  </si>
  <si>
    <t>3883502</t>
  </si>
  <si>
    <t>89001:010:0213</t>
  </si>
  <si>
    <t>Kannikese tee 6/23</t>
  </si>
  <si>
    <t>3544002</t>
  </si>
  <si>
    <t>89001:010:0212</t>
  </si>
  <si>
    <t>Kannikese tee 6/21</t>
  </si>
  <si>
    <t>4598602</t>
  </si>
  <si>
    <t>89001:010:0211</t>
  </si>
  <si>
    <t>Kannikese tee 6/18</t>
  </si>
  <si>
    <t>3261102</t>
  </si>
  <si>
    <t>89001:010:0171</t>
  </si>
  <si>
    <t>Pärtle tee 16</t>
  </si>
  <si>
    <t>2917802</t>
  </si>
  <si>
    <t>89001:010:0172</t>
  </si>
  <si>
    <t>Pärtle tee 17</t>
  </si>
  <si>
    <t>2917902</t>
  </si>
  <si>
    <t>89001:010:0173</t>
  </si>
  <si>
    <t>Pärtle tee 18</t>
  </si>
  <si>
    <t>2918002</t>
  </si>
  <si>
    <t>89001:010:0174</t>
  </si>
  <si>
    <t>Pärtle tee 20</t>
  </si>
  <si>
    <t>2918102</t>
  </si>
  <si>
    <t>89001:010:0225</t>
  </si>
  <si>
    <t>Amarülluse tee 8</t>
  </si>
  <si>
    <t>4150302</t>
  </si>
  <si>
    <t>89001:002:0001</t>
  </si>
  <si>
    <t>Joosti</t>
  </si>
  <si>
    <t>3822502</t>
  </si>
  <si>
    <t>89001:010:1003</t>
  </si>
  <si>
    <t>Paenurme tee 41</t>
  </si>
  <si>
    <t>4326902</t>
  </si>
  <si>
    <t>89001:010:0252</t>
  </si>
  <si>
    <t>Paenurme tee 33</t>
  </si>
  <si>
    <t>3120302</t>
  </si>
  <si>
    <t>89001:010:0079</t>
  </si>
  <si>
    <t>Rebase tee 2</t>
  </si>
  <si>
    <t>5748902</t>
  </si>
  <si>
    <t>89001:010:0080</t>
  </si>
  <si>
    <t>Rebase tee 3</t>
  </si>
  <si>
    <t>5749002</t>
  </si>
  <si>
    <t>89001:010:0081</t>
  </si>
  <si>
    <t>Rebase tee 4</t>
  </si>
  <si>
    <t>5749102</t>
  </si>
  <si>
    <t>89001:010:0082</t>
  </si>
  <si>
    <t>Rebase tee 5</t>
  </si>
  <si>
    <t>5749202</t>
  </si>
  <si>
    <t>89001:010:0083</t>
  </si>
  <si>
    <t>Rebase tee 6</t>
  </si>
  <si>
    <t>5749302</t>
  </si>
  <si>
    <t>89001:010:0084</t>
  </si>
  <si>
    <t>Rebase tee 7</t>
  </si>
  <si>
    <t>5749402</t>
  </si>
  <si>
    <t>89001:010:0085</t>
  </si>
  <si>
    <t>Rebase tee 8</t>
  </si>
  <si>
    <t>5749502</t>
  </si>
  <si>
    <t>89001:010:0219</t>
  </si>
  <si>
    <t>Kannikese tee 8/10</t>
  </si>
  <si>
    <t>8198202</t>
  </si>
  <si>
    <t>89001:010:0223</t>
  </si>
  <si>
    <t>Viama tee 22</t>
  </si>
  <si>
    <t>9252502</t>
  </si>
  <si>
    <t>89001:010:0222</t>
  </si>
  <si>
    <t>Viama tee 24</t>
  </si>
  <si>
    <t>13626902</t>
  </si>
  <si>
    <t>89001:010:0221</t>
  </si>
  <si>
    <t>Viama tee 26</t>
  </si>
  <si>
    <t>3157702</t>
  </si>
  <si>
    <t>89001:010:0220</t>
  </si>
  <si>
    <t>Viama tee 28</t>
  </si>
  <si>
    <t>3834902</t>
  </si>
  <si>
    <t>89001:003:0001</t>
  </si>
  <si>
    <t>Suur-Ringtee 18</t>
  </si>
  <si>
    <t>4237702</t>
  </si>
  <si>
    <t>89001:003:0002</t>
  </si>
  <si>
    <t>Suur-Ringtee 16</t>
  </si>
  <si>
    <t>9140802</t>
  </si>
  <si>
    <t>89001:010:0086</t>
  </si>
  <si>
    <t>Rebase tee 9</t>
  </si>
  <si>
    <t>5749602</t>
  </si>
  <si>
    <t>89001:010:0087</t>
  </si>
  <si>
    <t>Rebase tee 10</t>
  </si>
  <si>
    <t>5749702</t>
  </si>
  <si>
    <t>89001:010:0088</t>
  </si>
  <si>
    <t>Rebase tee 11</t>
  </si>
  <si>
    <t>5749802</t>
  </si>
  <si>
    <t>89001:010:0089</t>
  </si>
  <si>
    <t>Rebase tee 12</t>
  </si>
  <si>
    <t>5749902</t>
  </si>
  <si>
    <t>89001:010:0090</t>
  </si>
  <si>
    <t>Rebase tee 13</t>
  </si>
  <si>
    <t>5750002</t>
  </si>
  <si>
    <t>89001:010:0235</t>
  </si>
  <si>
    <t>Rünka tee 12</t>
  </si>
  <si>
    <t>3508502</t>
  </si>
  <si>
    <t>89001:009:0009</t>
  </si>
  <si>
    <t>Rohuneeme tee 14</t>
  </si>
  <si>
    <t>3795202</t>
  </si>
  <si>
    <t>89001:022:0004</t>
  </si>
  <si>
    <t>Remmelga tee 8</t>
  </si>
  <si>
    <t>12994002</t>
  </si>
  <si>
    <t>89001:010:0234</t>
  </si>
  <si>
    <t>Rünka tee 2</t>
  </si>
  <si>
    <t>3416002</t>
  </si>
  <si>
    <t>89001:010:0236</t>
  </si>
  <si>
    <t>Alajaama tee 10</t>
  </si>
  <si>
    <t>3868802</t>
  </si>
  <si>
    <t>89001:010:0214</t>
  </si>
  <si>
    <t>Kannikese tee 6/26</t>
  </si>
  <si>
    <t>5029002</t>
  </si>
  <si>
    <t>89011:001:0011</t>
  </si>
  <si>
    <t>Tormilinnu tee 14</t>
  </si>
  <si>
    <t>6627702</t>
  </si>
  <si>
    <t>89011:001:0012</t>
  </si>
  <si>
    <t>Merikotka tee 12</t>
  </si>
  <si>
    <t>9930502</t>
  </si>
  <si>
    <t>89002:008:0041</t>
  </si>
  <si>
    <t>Kasteheina tee 6a</t>
  </si>
  <si>
    <t>3185402</t>
  </si>
  <si>
    <t>89011:003:0400</t>
  </si>
  <si>
    <t>Rukkiräägu tee 5</t>
  </si>
  <si>
    <t>3151502</t>
  </si>
  <si>
    <t>89011:004:0002</t>
  </si>
  <si>
    <t>Linavästriku tee 1</t>
  </si>
  <si>
    <t>3694802</t>
  </si>
  <si>
    <t>89011:004:0001</t>
  </si>
  <si>
    <t>Linavästriku tee 5</t>
  </si>
  <si>
    <t>3154602</t>
  </si>
  <si>
    <t>89011:004:0003</t>
  </si>
  <si>
    <t>Linavästriku tee 7</t>
  </si>
  <si>
    <t>3151302</t>
  </si>
  <si>
    <t>89011:003:0001</t>
  </si>
  <si>
    <t>Lõokese tee 7</t>
  </si>
  <si>
    <t>3066602</t>
  </si>
  <si>
    <t>89001:010:0091</t>
  </si>
  <si>
    <t>Rebase tee 14</t>
  </si>
  <si>
    <t>5750102</t>
  </si>
  <si>
    <t>89001:010:0092</t>
  </si>
  <si>
    <t>Rebase tee 16</t>
  </si>
  <si>
    <t>5750202</t>
  </si>
  <si>
    <t>89001:010:0093</t>
  </si>
  <si>
    <t>Rebase tee 18</t>
  </si>
  <si>
    <t>5750302</t>
  </si>
  <si>
    <t>89001:010:0094</t>
  </si>
  <si>
    <t>Rebase tee 20</t>
  </si>
  <si>
    <t>5750402</t>
  </si>
  <si>
    <t>89001:010:0095</t>
  </si>
  <si>
    <t>Rebase tee 22</t>
  </si>
  <si>
    <t>5750502</t>
  </si>
  <si>
    <t>89001:010:0097</t>
  </si>
  <si>
    <t>Ilvese tee 2</t>
  </si>
  <si>
    <t>5750702</t>
  </si>
  <si>
    <t>89001:010:0098</t>
  </si>
  <si>
    <t>Ilvese tee 3</t>
  </si>
  <si>
    <t>5750802</t>
  </si>
  <si>
    <t>89001:010:0237</t>
  </si>
  <si>
    <t>Alajaama tee 13</t>
  </si>
  <si>
    <t>3869002</t>
  </si>
  <si>
    <t>89001:010:0068</t>
  </si>
  <si>
    <t>Astri tee 9</t>
  </si>
  <si>
    <t>3464102</t>
  </si>
  <si>
    <t>89001:003:0044</t>
  </si>
  <si>
    <t>Püünsi tee 3</t>
  </si>
  <si>
    <t>3140902</t>
  </si>
  <si>
    <t>89001:022:0003</t>
  </si>
  <si>
    <t>Hõbepaju tee 6</t>
  </si>
  <si>
    <t>3452902</t>
  </si>
  <si>
    <t>89001:010:0178</t>
  </si>
  <si>
    <t>Tammeõue tee 7</t>
  </si>
  <si>
    <t>7192402</t>
  </si>
  <si>
    <t>89001:010:0179</t>
  </si>
  <si>
    <t>Alpikanni tee 10</t>
  </si>
  <si>
    <t>3084102</t>
  </si>
  <si>
    <t>89001:010:0099</t>
  </si>
  <si>
    <t>Ilvese tee 4</t>
  </si>
  <si>
    <t>5750902</t>
  </si>
  <si>
    <t>89001:010:0100</t>
  </si>
  <si>
    <t>Ilvese tee 5</t>
  </si>
  <si>
    <t>5751002</t>
  </si>
  <si>
    <t>89001:010:0101</t>
  </si>
  <si>
    <t>Ilvese tee 6</t>
  </si>
  <si>
    <t>5751102</t>
  </si>
  <si>
    <t>89001:010:0102</t>
  </si>
  <si>
    <t>Ilvese tee 7</t>
  </si>
  <si>
    <t>5751202</t>
  </si>
  <si>
    <t>89001:010:0103</t>
  </si>
  <si>
    <t>Ilvese tee 8</t>
  </si>
  <si>
    <t>5751302</t>
  </si>
  <si>
    <t>89001:010:0135</t>
  </si>
  <si>
    <t>Aadu</t>
  </si>
  <si>
    <t>3379802</t>
  </si>
  <si>
    <t>89001:009:0002</t>
  </si>
  <si>
    <t>Mereranna tee 24</t>
  </si>
  <si>
    <t>3178002</t>
  </si>
  <si>
    <t>89001:010:0184</t>
  </si>
  <si>
    <t>Liivamäe tee 5</t>
  </si>
  <si>
    <t>4796702</t>
  </si>
  <si>
    <t>89001:003:0017</t>
  </si>
  <si>
    <t>Väike-Ringtee 3</t>
  </si>
  <si>
    <t>3574502</t>
  </si>
  <si>
    <t>89001:021:0541</t>
  </si>
  <si>
    <t>Eha tee 16</t>
  </si>
  <si>
    <t>3185602</t>
  </si>
  <si>
    <t>89001:010:0104</t>
  </si>
  <si>
    <t>Ilvese tee 9</t>
  </si>
  <si>
    <t>5751402</t>
  </si>
  <si>
    <t>89001:010:0105</t>
  </si>
  <si>
    <t>Ilvese tee 10</t>
  </si>
  <si>
    <t>5751502</t>
  </si>
  <si>
    <t>89001:010:0106</t>
  </si>
  <si>
    <t>Ilvese tee 11</t>
  </si>
  <si>
    <t>5751602</t>
  </si>
  <si>
    <t>89001:010:0107</t>
  </si>
  <si>
    <t>Ilvese tee 13</t>
  </si>
  <si>
    <t>5751702</t>
  </si>
  <si>
    <t>89001:010:0108</t>
  </si>
  <si>
    <t>Ilvese tee 15</t>
  </si>
  <si>
    <t>5751802</t>
  </si>
  <si>
    <t>89001:010:0109</t>
  </si>
  <si>
    <t>Rebase tee</t>
  </si>
  <si>
    <t>5751902</t>
  </si>
  <si>
    <t>89001:003:0029</t>
  </si>
  <si>
    <t>Tammneeme tee 53</t>
  </si>
  <si>
    <t>3080402</t>
  </si>
  <si>
    <t>89001:010:0113</t>
  </si>
  <si>
    <t>Rajasauna</t>
  </si>
  <si>
    <t>3179202</t>
  </si>
  <si>
    <t>89001:003:0040</t>
  </si>
  <si>
    <t>Hallikivi tee 5</t>
  </si>
  <si>
    <t>3802102</t>
  </si>
  <si>
    <t>89001:010:0110</t>
  </si>
  <si>
    <t>Ilvese tee L1</t>
  </si>
  <si>
    <t>5752002</t>
  </si>
  <si>
    <t>89001:003:2991</t>
  </si>
  <si>
    <t>Metsaääre tee 4</t>
  </si>
  <si>
    <t>2909602</t>
  </si>
  <si>
    <t>89011:001:0006</t>
  </si>
  <si>
    <t>Koskla tee 6</t>
  </si>
  <si>
    <t>3503702</t>
  </si>
  <si>
    <t>89001:010:0114</t>
  </si>
  <si>
    <t>Allika tee 3</t>
  </si>
  <si>
    <t>3179102</t>
  </si>
  <si>
    <t>89007:002:0001</t>
  </si>
  <si>
    <t>Kaevuaia tee 11</t>
  </si>
  <si>
    <t>3275802</t>
  </si>
  <si>
    <t>89001:003:0030</t>
  </si>
  <si>
    <t>Kiviranna tee 10</t>
  </si>
  <si>
    <t>3534702</t>
  </si>
  <si>
    <t>89001:003:0031</t>
  </si>
  <si>
    <t>Kiviranna tee 15</t>
  </si>
  <si>
    <t>16918550</t>
  </si>
  <si>
    <t>89001:003:0068</t>
  </si>
  <si>
    <t>Uus-Loosaare</t>
  </si>
  <si>
    <t>3260702</t>
  </si>
  <si>
    <t>89011:002:0004</t>
  </si>
  <si>
    <t>Vesiroosi tee 2a</t>
  </si>
  <si>
    <t>3090302</t>
  </si>
  <si>
    <t>89011:002:0003</t>
  </si>
  <si>
    <t>Vesiroosi tee 2</t>
  </si>
  <si>
    <t>2962702</t>
  </si>
  <si>
    <t>89001:010:0136</t>
  </si>
  <si>
    <t>Liilia põik 4</t>
  </si>
  <si>
    <t>3268402</t>
  </si>
  <si>
    <t>89001:003:0065</t>
  </si>
  <si>
    <t>Neemesauna</t>
  </si>
  <si>
    <t>3261002</t>
  </si>
  <si>
    <t>89001:003:0067</t>
  </si>
  <si>
    <t>Loosaare</t>
  </si>
  <si>
    <t>3260602</t>
  </si>
  <si>
    <t>89001:010:0195</t>
  </si>
  <si>
    <t>Lõuna-Karjamaa</t>
  </si>
  <si>
    <t>3132502</t>
  </si>
  <si>
    <t>89001:010:0228</t>
  </si>
  <si>
    <t>Kannikese tee 6/4</t>
  </si>
  <si>
    <t>6844902</t>
  </si>
  <si>
    <t>89001:003:0058</t>
  </si>
  <si>
    <t>Ehemetsa</t>
  </si>
  <si>
    <t>3361202</t>
  </si>
  <si>
    <t>89001:010:0189</t>
  </si>
  <si>
    <t>Kannikese tee 6/10</t>
  </si>
  <si>
    <t>3690402</t>
  </si>
  <si>
    <t>89001:002:0021</t>
  </si>
  <si>
    <t>Idaotsa küla</t>
  </si>
  <si>
    <t>Rajatise</t>
  </si>
  <si>
    <t>11679002</t>
  </si>
  <si>
    <t>89007:002:0002</t>
  </si>
  <si>
    <t>Kaevuaia tee 9</t>
  </si>
  <si>
    <t>3324202</t>
  </si>
  <si>
    <t>89001:002:0016</t>
  </si>
  <si>
    <t>Länne</t>
  </si>
  <si>
    <t>3032402</t>
  </si>
  <si>
    <t>89001:002:0017</t>
  </si>
  <si>
    <t>89001:002:0018</t>
  </si>
  <si>
    <t>89001:002:0019</t>
  </si>
  <si>
    <t>89001:002:0010</t>
  </si>
  <si>
    <t>Otsa</t>
  </si>
  <si>
    <t>3241002</t>
  </si>
  <si>
    <t>89001:010:0207</t>
  </si>
  <si>
    <t>Kannikese tee 6/7</t>
  </si>
  <si>
    <t>14417502</t>
  </si>
  <si>
    <t>89001:010:0208</t>
  </si>
  <si>
    <t>Kannikese tee 6/8</t>
  </si>
  <si>
    <t>8921602</t>
  </si>
  <si>
    <t>89001:010:0209</t>
  </si>
  <si>
    <t>Kannikese tee 6/9</t>
  </si>
  <si>
    <t>3568002</t>
  </si>
  <si>
    <t>89001:010:0229</t>
  </si>
  <si>
    <t>Kannikese tee 6/11</t>
  </si>
  <si>
    <t>3445302</t>
  </si>
  <si>
    <t>89001:010:0230</t>
  </si>
  <si>
    <t>Kannikese tee 6/25</t>
  </si>
  <si>
    <t>6791202</t>
  </si>
  <si>
    <t>89001:010:0210</t>
  </si>
  <si>
    <t>Kannikese tee 2/1</t>
  </si>
  <si>
    <t>5561002</t>
  </si>
  <si>
    <t>89001:010:0197</t>
  </si>
  <si>
    <t>Kannikese tee 2/5</t>
  </si>
  <si>
    <t>4752502</t>
  </si>
  <si>
    <t>89001:010:0196</t>
  </si>
  <si>
    <t>Kannikese tee 2/6</t>
  </si>
  <si>
    <t>4591402</t>
  </si>
  <si>
    <t>89001:010:0198</t>
  </si>
  <si>
    <t>Kannikese tee 2/8</t>
  </si>
  <si>
    <t>3326602</t>
  </si>
  <si>
    <t>89001:010:0199</t>
  </si>
  <si>
    <t>Kannikese tee 2/10</t>
  </si>
  <si>
    <t>9103250</t>
  </si>
  <si>
    <t>89001:003:0037</t>
  </si>
  <si>
    <t>Lepatriinu tee 6</t>
  </si>
  <si>
    <t>3153902</t>
  </si>
  <si>
    <t>89001:003:0056</t>
  </si>
  <si>
    <t>Karikakra tee 2</t>
  </si>
  <si>
    <t>4662602</t>
  </si>
  <si>
    <t>89001:003:4151</t>
  </si>
  <si>
    <t>Leevikese tee 5a</t>
  </si>
  <si>
    <t>2908902</t>
  </si>
  <si>
    <t>89001:010:0008</t>
  </si>
  <si>
    <t>Põhja-Karjamaa</t>
  </si>
  <si>
    <t>3132402</t>
  </si>
  <si>
    <t>89001:010:0194</t>
  </si>
  <si>
    <t>Kirikumetsa</t>
  </si>
  <si>
    <t>3815902</t>
  </si>
  <si>
    <t>89001:010:0014</t>
  </si>
  <si>
    <t>Soo-Karjamaa</t>
  </si>
  <si>
    <t>3132702</t>
  </si>
  <si>
    <t>89001:010:0013</t>
  </si>
  <si>
    <t>Länneaia tee 6 // Karjamaa</t>
  </si>
  <si>
    <t>3132602</t>
  </si>
  <si>
    <t>89001:002:0011</t>
  </si>
  <si>
    <t>13417202</t>
  </si>
  <si>
    <t>89001:003:0036</t>
  </si>
  <si>
    <t>Niidimetsa</t>
  </si>
  <si>
    <t>3154202</t>
  </si>
  <si>
    <t>89001:003:0038</t>
  </si>
  <si>
    <t>Lännemäe tee 11a</t>
  </si>
  <si>
    <t>3153502</t>
  </si>
  <si>
    <t>89001:003:0039</t>
  </si>
  <si>
    <t>Lännemäe tee 12</t>
  </si>
  <si>
    <t>3153402</t>
  </si>
  <si>
    <t>89001:010:0200</t>
  </si>
  <si>
    <t>Kannikese tee 2/12</t>
  </si>
  <si>
    <t>4762002</t>
  </si>
  <si>
    <t>89001:003:0043</t>
  </si>
  <si>
    <t>Leppneeme piilkonnamaja</t>
  </si>
  <si>
    <t>3637402</t>
  </si>
  <si>
    <t>89001:010:0206</t>
  </si>
  <si>
    <t>Kannikese tee 2/20</t>
  </si>
  <si>
    <t>6973702</t>
  </si>
  <si>
    <t>89001:010:0205</t>
  </si>
  <si>
    <t>Kannikese tee 2/19</t>
  </si>
  <si>
    <t>11548302</t>
  </si>
  <si>
    <t>89001:010:0204</t>
  </si>
  <si>
    <t>Kannikese tee 2/18</t>
  </si>
  <si>
    <t>8922502</t>
  </si>
  <si>
    <t>89001:002:0026</t>
  </si>
  <si>
    <t>Rätsepametsa</t>
  </si>
  <si>
    <t>3134102</t>
  </si>
  <si>
    <t>89001:010:0190</t>
  </si>
  <si>
    <t>Kannikese tee 6/14</t>
  </si>
  <si>
    <t>9022802</t>
  </si>
  <si>
    <t>89001:010:0188</t>
  </si>
  <si>
    <t>Kannikese tee 6/6</t>
  </si>
  <si>
    <t>3236302</t>
  </si>
  <si>
    <t>89001:010:0187</t>
  </si>
  <si>
    <t>Kannikese tee 6/3</t>
  </si>
  <si>
    <t>3373902</t>
  </si>
  <si>
    <t>89001:010:0186</t>
  </si>
  <si>
    <t>Kannikese tee 6/2</t>
  </si>
  <si>
    <t>5149802</t>
  </si>
  <si>
    <t>89001:010:0185</t>
  </si>
  <si>
    <t>Kannikese tee 6/1</t>
  </si>
  <si>
    <t>6603402</t>
  </si>
  <si>
    <t>89002:002:0007</t>
  </si>
  <si>
    <t>Rannaniidu tee 11</t>
  </si>
  <si>
    <t>3808102</t>
  </si>
  <si>
    <t>89002:002:0008</t>
  </si>
  <si>
    <t>Rannaniidu tee 13</t>
  </si>
  <si>
    <t>3900702</t>
  </si>
  <si>
    <t>89001:003:0074</t>
  </si>
  <si>
    <t>Voldemari tee 8</t>
  </si>
  <si>
    <t>3343002</t>
  </si>
  <si>
    <t>89001:003:0075</t>
  </si>
  <si>
    <t>Kapteni tee 11</t>
  </si>
  <si>
    <t>3247202</t>
  </si>
  <si>
    <t>89001:003:0070</t>
  </si>
  <si>
    <t>Tamme tee 2</t>
  </si>
  <si>
    <t>3395802</t>
  </si>
  <si>
    <t>89001:003:0073</t>
  </si>
  <si>
    <t>Voldemari tee 6</t>
  </si>
  <si>
    <t>3343202</t>
  </si>
  <si>
    <t>89008:003:0006</t>
  </si>
  <si>
    <t>Mündi põik 3</t>
  </si>
  <si>
    <t>3689902</t>
  </si>
  <si>
    <t>89010:002:0005</t>
  </si>
  <si>
    <t>Eesnõmme tee 28</t>
  </si>
  <si>
    <t>3685302</t>
  </si>
  <si>
    <t>89001:010:0253</t>
  </si>
  <si>
    <t>Kallaku tee 2a</t>
  </si>
  <si>
    <t>9083502</t>
  </si>
  <si>
    <t>89001:010:0270</t>
  </si>
  <si>
    <t>Nurme tee 8</t>
  </si>
  <si>
    <t>3242502</t>
  </si>
  <si>
    <t>89001:010:0271</t>
  </si>
  <si>
    <t>Nurme tee 10</t>
  </si>
  <si>
    <t>3242602</t>
  </si>
  <si>
    <t>89001:003:0088</t>
  </si>
  <si>
    <t>Elberimetsa</t>
  </si>
  <si>
    <t>3647702</t>
  </si>
  <si>
    <t>89001:003:0076</t>
  </si>
  <si>
    <t>Kapteni tee 13</t>
  </si>
  <si>
    <t>3343102</t>
  </si>
  <si>
    <t>89012:001:0001</t>
  </si>
  <si>
    <t>Virna tn 6a</t>
  </si>
  <si>
    <t>3685502</t>
  </si>
  <si>
    <t>89002:002:0005</t>
  </si>
  <si>
    <t>Rannakaare tee 24</t>
  </si>
  <si>
    <t>3369702</t>
  </si>
  <si>
    <t>89002:002:0006</t>
  </si>
  <si>
    <t>Rannakaare tee 26</t>
  </si>
  <si>
    <t>3241302</t>
  </si>
  <si>
    <t>89001:010:0272</t>
  </si>
  <si>
    <t>Nurme tee 12</t>
  </si>
  <si>
    <t>3242702</t>
  </si>
  <si>
    <t>89001:010:0273</t>
  </si>
  <si>
    <t>Nurme tee L2</t>
  </si>
  <si>
    <t>3242802</t>
  </si>
  <si>
    <t>89001:010:0274</t>
  </si>
  <si>
    <t>Liblika tee</t>
  </si>
  <si>
    <t>3242902</t>
  </si>
  <si>
    <t>89001:010:0275</t>
  </si>
  <si>
    <t>Nurme tee 14</t>
  </si>
  <si>
    <t>3243002</t>
  </si>
  <si>
    <t>89001:010:0276</t>
  </si>
  <si>
    <t>Liblika tee 3</t>
  </si>
  <si>
    <t>3243102</t>
  </si>
  <si>
    <t>89001:010:0277</t>
  </si>
  <si>
    <t>Liblika tee 5</t>
  </si>
  <si>
    <t>3243202</t>
  </si>
  <si>
    <t>89001:010:0278</t>
  </si>
  <si>
    <t>Liblika tee 7</t>
  </si>
  <si>
    <t>3243302</t>
  </si>
  <si>
    <t>89001:003:0087</t>
  </si>
  <si>
    <t>Hallikivi tee 5b</t>
  </si>
  <si>
    <t>3578702</t>
  </si>
  <si>
    <t>89001:010:0279</t>
  </si>
  <si>
    <t>Liblika tee 9</t>
  </si>
  <si>
    <t>3243402</t>
  </si>
  <si>
    <t>89001:010:0280</t>
  </si>
  <si>
    <t>Liblika tee 11</t>
  </si>
  <si>
    <t>3243502</t>
  </si>
  <si>
    <t>89001:010:0284</t>
  </si>
  <si>
    <t>Liblika tee 13</t>
  </si>
  <si>
    <t>3243602</t>
  </si>
  <si>
    <t>89009:004:0004</t>
  </si>
  <si>
    <t>Metsakasti tee 10</t>
  </si>
  <si>
    <t>3538102</t>
  </si>
  <si>
    <t>89001:010:0370</t>
  </si>
  <si>
    <t>Pargi põik 8/17</t>
  </si>
  <si>
    <t>4624502</t>
  </si>
  <si>
    <t>89001:010:0347</t>
  </si>
  <si>
    <t>Miiduranna tee 28</t>
  </si>
  <si>
    <t>3711702</t>
  </si>
  <si>
    <t>89001:010:7371</t>
  </si>
  <si>
    <t>Nugise tee 5a</t>
  </si>
  <si>
    <t>3001502</t>
  </si>
  <si>
    <t>89010:002:0003</t>
  </si>
  <si>
    <t>Uuetoa tee 3</t>
  </si>
  <si>
    <t>4258602</t>
  </si>
  <si>
    <t>89010:002:0004</t>
  </si>
  <si>
    <t>Uuetoa tee 15</t>
  </si>
  <si>
    <t>3674602</t>
  </si>
  <si>
    <t>89010:002:0002</t>
  </si>
  <si>
    <t>Taganõmme tee 14</t>
  </si>
  <si>
    <t>3807602</t>
  </si>
  <si>
    <t>89001:010:0131</t>
  </si>
  <si>
    <t>Kibuvitsa tee 21</t>
  </si>
  <si>
    <t>3379602</t>
  </si>
  <si>
    <t>89001:022:0002</t>
  </si>
  <si>
    <t>Remmelga põik 1</t>
  </si>
  <si>
    <t>5358602</t>
  </si>
  <si>
    <t>89001:010:0317</t>
  </si>
  <si>
    <t>Lilleoru tee 21</t>
  </si>
  <si>
    <t>3609202</t>
  </si>
  <si>
    <t>89008:003:0001</t>
  </si>
  <si>
    <t>Mündi tee 22</t>
  </si>
  <si>
    <t>3808702</t>
  </si>
  <si>
    <t>89008:003:0002</t>
  </si>
  <si>
    <t>Mündi põik 8</t>
  </si>
  <si>
    <t>3531102</t>
  </si>
  <si>
    <t>89001:010:0316</t>
  </si>
  <si>
    <t>Muuga põik 2</t>
  </si>
  <si>
    <t>3611802</t>
  </si>
  <si>
    <t>89001:010:0315</t>
  </si>
  <si>
    <t>Suur-Käspre</t>
  </si>
  <si>
    <t>3613902</t>
  </si>
  <si>
    <t>89001:002:0039</t>
  </si>
  <si>
    <t>Madise</t>
  </si>
  <si>
    <t>3628302</t>
  </si>
  <si>
    <t>89001:002:0045</t>
  </si>
  <si>
    <t>Viiperi tee 5 // Viiperi</t>
  </si>
  <si>
    <t>13272202</t>
  </si>
  <si>
    <t>89001:014:0012</t>
  </si>
  <si>
    <t>Koralli tee 3</t>
  </si>
  <si>
    <t>3893602</t>
  </si>
  <si>
    <t>89001:010:0357</t>
  </si>
  <si>
    <t>Pargi põik 8/3</t>
  </si>
  <si>
    <t>4020202</t>
  </si>
  <si>
    <t>89001:010:0355</t>
  </si>
  <si>
    <t>Pargi põik 8/1</t>
  </si>
  <si>
    <t>5774802</t>
  </si>
  <si>
    <t>89001:010:0313</t>
  </si>
  <si>
    <t>Lille tee 7</t>
  </si>
  <si>
    <t>89001:010:0151</t>
  </si>
  <si>
    <t>Laiamäe tee 1</t>
  </si>
  <si>
    <t>3534602</t>
  </si>
  <si>
    <t>89001:002:0046</t>
  </si>
  <si>
    <t>Viigi</t>
  </si>
  <si>
    <t>3435102</t>
  </si>
  <si>
    <t>89001:002:0047</t>
  </si>
  <si>
    <t>89001:010:0354</t>
  </si>
  <si>
    <t>Kiviranna</t>
  </si>
  <si>
    <t>3668502</t>
  </si>
  <si>
    <t>89001:003:0009</t>
  </si>
  <si>
    <t>Hallikivi tee 25</t>
  </si>
  <si>
    <t>4249902</t>
  </si>
  <si>
    <t>89001:010:0356</t>
  </si>
  <si>
    <t>Pargi põik 8/2</t>
  </si>
  <si>
    <t>3921302</t>
  </si>
  <si>
    <t>89001:010:0358</t>
  </si>
  <si>
    <t>Pargi põik 8/4</t>
  </si>
  <si>
    <t>7171202</t>
  </si>
  <si>
    <t>89001:010:0359</t>
  </si>
  <si>
    <t>Pargi põik 8/5</t>
  </si>
  <si>
    <t>5148302</t>
  </si>
  <si>
    <t>89001:010:0360</t>
  </si>
  <si>
    <t>Pargi põik 8/6</t>
  </si>
  <si>
    <t>14561202</t>
  </si>
  <si>
    <t>89001:010:0361</t>
  </si>
  <si>
    <t>Pargi põik 8/7</t>
  </si>
  <si>
    <t>11236302</t>
  </si>
  <si>
    <t>89001:010:0153</t>
  </si>
  <si>
    <t>Kase põik 2</t>
  </si>
  <si>
    <t>7799002</t>
  </si>
  <si>
    <t>89001:002:0036</t>
  </si>
  <si>
    <t>Väike-Vahetoa</t>
  </si>
  <si>
    <t>3466202</t>
  </si>
  <si>
    <t>89001:002:0031</t>
  </si>
  <si>
    <t>Madikse-Uuetoa</t>
  </si>
  <si>
    <t>3435202</t>
  </si>
  <si>
    <t>89001:002:0032</t>
  </si>
  <si>
    <t>89001:002:0033</t>
  </si>
  <si>
    <t>89001:002:0034</t>
  </si>
  <si>
    <t>89001:003:0089</t>
  </si>
  <si>
    <t>3435402</t>
  </si>
  <si>
    <t>89001:002:0101</t>
  </si>
  <si>
    <t>Suur-Vanani</t>
  </si>
  <si>
    <t>3022002</t>
  </si>
  <si>
    <t>89001:002:0103</t>
  </si>
  <si>
    <t>Taga-Vanani</t>
  </si>
  <si>
    <t>3022202</t>
  </si>
  <si>
    <t>89001:010:0362</t>
  </si>
  <si>
    <t>Pargi põik 8/8</t>
  </si>
  <si>
    <t>7404702</t>
  </si>
  <si>
    <t>89001:010:0363</t>
  </si>
  <si>
    <t>Pargi põik 8/9</t>
  </si>
  <si>
    <t>7762102</t>
  </si>
  <si>
    <t>89001:010:0364</t>
  </si>
  <si>
    <t>Pargi põik 8/10</t>
  </si>
  <si>
    <t>3950202</t>
  </si>
  <si>
    <t>89001:010:0365</t>
  </si>
  <si>
    <t>Pargi põik 8/11</t>
  </si>
  <si>
    <t>3844302</t>
  </si>
  <si>
    <t>89001:010:0366</t>
  </si>
  <si>
    <t>Pargi põik 8/12</t>
  </si>
  <si>
    <t>4005002</t>
  </si>
  <si>
    <t>89001:003:0053</t>
  </si>
  <si>
    <t>Pugomanni</t>
  </si>
  <si>
    <t>3331202</t>
  </si>
  <si>
    <t>89001:009:0010</t>
  </si>
  <si>
    <t>Väljaku tee 6</t>
  </si>
  <si>
    <t>4634302</t>
  </si>
  <si>
    <t>89001:010:0019</t>
  </si>
  <si>
    <t>Männi tee 1a</t>
  </si>
  <si>
    <t>2967502</t>
  </si>
  <si>
    <t>89001:002:0013</t>
  </si>
  <si>
    <t>Kalda</t>
  </si>
  <si>
    <t>9183202</t>
  </si>
  <si>
    <t>89001:010:0137</t>
  </si>
  <si>
    <t>Tulbiõie tee L1</t>
  </si>
  <si>
    <t>3616302</t>
  </si>
  <si>
    <t>89001:010:0138</t>
  </si>
  <si>
    <t>Tulbiõie tee 1</t>
  </si>
  <si>
    <t>3616402</t>
  </si>
  <si>
    <t>89001:010:0323</t>
  </si>
  <si>
    <t>Heinamaa tee L1</t>
  </si>
  <si>
    <t>3643302</t>
  </si>
  <si>
    <t>89001:010:0324</t>
  </si>
  <si>
    <t>Riiasöödi tee 21</t>
  </si>
  <si>
    <t>3643402</t>
  </si>
  <si>
    <t>89001:010:0325</t>
  </si>
  <si>
    <t>Riiasöödi tee 23</t>
  </si>
  <si>
    <t>89001:010:0326</t>
  </si>
  <si>
    <t>Riiasöödi tee 25</t>
  </si>
  <si>
    <t>3643602</t>
  </si>
  <si>
    <t>89001:010:0327</t>
  </si>
  <si>
    <t>Riiasöödi tee 27</t>
  </si>
  <si>
    <t>3643702</t>
  </si>
  <si>
    <t>89001:010:0328</t>
  </si>
  <si>
    <t>Riiasöödi tee 29</t>
  </si>
  <si>
    <t>3643802</t>
  </si>
  <si>
    <t>89001:010:0329</t>
  </si>
  <si>
    <t>Riiasöödi tee 31</t>
  </si>
  <si>
    <t>3643902</t>
  </si>
  <si>
    <t>89001:010:0330</t>
  </si>
  <si>
    <t>Heinamaa tee 28</t>
  </si>
  <si>
    <t>3644002</t>
  </si>
  <si>
    <t>89008:003:0012</t>
  </si>
  <si>
    <t>Mündi põik 4</t>
  </si>
  <si>
    <t>3751102</t>
  </si>
  <si>
    <t>89008:003:0007</t>
  </si>
  <si>
    <t>Mündi tee 9</t>
  </si>
  <si>
    <t>4170802</t>
  </si>
  <si>
    <t>89001:010:0261</t>
  </si>
  <si>
    <t>Paju tee 3</t>
  </si>
  <si>
    <t>3652902</t>
  </si>
  <si>
    <t>89001:010:0262</t>
  </si>
  <si>
    <t>Paju tee 4</t>
  </si>
  <si>
    <t>3653002</t>
  </si>
  <si>
    <t>89001:002:0035</t>
  </si>
  <si>
    <t>Vahetoa</t>
  </si>
  <si>
    <t>3466402</t>
  </si>
  <si>
    <t>89001:002:0037</t>
  </si>
  <si>
    <t>Läänekalda</t>
  </si>
  <si>
    <t>3466502</t>
  </si>
  <si>
    <t>89001:002:0038</t>
  </si>
  <si>
    <t>Uus-Vahetoa</t>
  </si>
  <si>
    <t>3466302</t>
  </si>
  <si>
    <t>89001:010:0264</t>
  </si>
  <si>
    <t>Hundi tee 40</t>
  </si>
  <si>
    <t>4097702</t>
  </si>
  <si>
    <t>89001:003:0082</t>
  </si>
  <si>
    <t>Karikakra tee 32a</t>
  </si>
  <si>
    <t>89001:010:0258</t>
  </si>
  <si>
    <t>Gerbera tee 5</t>
  </si>
  <si>
    <t>89001:010:0367</t>
  </si>
  <si>
    <t>Pargi põik 8/13</t>
  </si>
  <si>
    <t>4249602</t>
  </si>
  <si>
    <t>89001:010:0368</t>
  </si>
  <si>
    <t>Pargi põik 8/14</t>
  </si>
  <si>
    <t>2002150</t>
  </si>
  <si>
    <t>89001:010:0369</t>
  </si>
  <si>
    <t>Pargi põik 8/16</t>
  </si>
  <si>
    <t>4201402</t>
  </si>
  <si>
    <t>89001:002:0015</t>
  </si>
  <si>
    <t>4153502</t>
  </si>
  <si>
    <t>89001:010:0176</t>
  </si>
  <si>
    <t>Miiduranna tee 25</t>
  </si>
  <si>
    <t>3515002</t>
  </si>
  <si>
    <t>89001:010:0175</t>
  </si>
  <si>
    <t>Miiduranna tee 7</t>
  </si>
  <si>
    <t>3371602</t>
  </si>
  <si>
    <t>89001:010:0155</t>
  </si>
  <si>
    <t>Tormi tee 11</t>
  </si>
  <si>
    <t>3514902</t>
  </si>
  <si>
    <t>89001:010:0263</t>
  </si>
  <si>
    <t>Paju tee 5</t>
  </si>
  <si>
    <t>3653102</t>
  </si>
  <si>
    <t>89008:003:0003</t>
  </si>
  <si>
    <t>Aiaotsa põik 3</t>
  </si>
  <si>
    <t>4023402</t>
  </si>
  <si>
    <t>89008:003:0004</t>
  </si>
  <si>
    <t>Aiaotsa põik 4</t>
  </si>
  <si>
    <t>9074102</t>
  </si>
  <si>
    <t>89008:003:0010</t>
  </si>
  <si>
    <t>Veeringu tee 2</t>
  </si>
  <si>
    <t>3966102</t>
  </si>
  <si>
    <t>89008:003:0009</t>
  </si>
  <si>
    <t>Mündi põik 7</t>
  </si>
  <si>
    <t>3713202</t>
  </si>
  <si>
    <t>89007:003:0001</t>
  </si>
  <si>
    <t>Karjaaia tee 1</t>
  </si>
  <si>
    <t>3690002</t>
  </si>
  <si>
    <t>89001:010:5221</t>
  </si>
  <si>
    <t>Lahe tee 6/2</t>
  </si>
  <si>
    <t>3046702</t>
  </si>
  <si>
    <t>89001:003:0046</t>
  </si>
  <si>
    <t>Hallikivi tee 17</t>
  </si>
  <si>
    <t>3407102</t>
  </si>
  <si>
    <t>89008:003:0011</t>
  </si>
  <si>
    <t>Mündi tee 7</t>
  </si>
  <si>
    <t>3954502</t>
  </si>
  <si>
    <t>89008:003:0008</t>
  </si>
  <si>
    <t>Mündi tee 21</t>
  </si>
  <si>
    <t>8129202</t>
  </si>
  <si>
    <t>89001:010:0242</t>
  </si>
  <si>
    <t>Kannikese tee 4/26</t>
  </si>
  <si>
    <t>3416902</t>
  </si>
  <si>
    <t>89001:010:0243</t>
  </si>
  <si>
    <t>Kannikese tee 4/21</t>
  </si>
  <si>
    <t>3848302</t>
  </si>
  <si>
    <t>89011:001:0008</t>
  </si>
  <si>
    <t>Koskla tee 2</t>
  </si>
  <si>
    <t>3307102</t>
  </si>
  <si>
    <t>89011:001:0009</t>
  </si>
  <si>
    <t>Pääsukese tee 28</t>
  </si>
  <si>
    <t>6600102</t>
  </si>
  <si>
    <t>89011:001:0610</t>
  </si>
  <si>
    <t>Pääsukese tee 27</t>
  </si>
  <si>
    <t>3326202</t>
  </si>
  <si>
    <t>89008:003:0014</t>
  </si>
  <si>
    <t>Veeringu tee 6</t>
  </si>
  <si>
    <t>3795402</t>
  </si>
  <si>
    <t>89008:003:0015</t>
  </si>
  <si>
    <t>Veeringu tee 10</t>
  </si>
  <si>
    <t>3850402</t>
  </si>
  <si>
    <t>89001:014:0001</t>
  </si>
  <si>
    <t>Pärli tee 6</t>
  </si>
  <si>
    <t>4024202</t>
  </si>
  <si>
    <t>89001:014:0006</t>
  </si>
  <si>
    <t>Meritähe tee 6</t>
  </si>
  <si>
    <t>4019602</t>
  </si>
  <si>
    <t>89001:014:0003</t>
  </si>
  <si>
    <t>Kurekannuse tee 8</t>
  </si>
  <si>
    <t>4432302</t>
  </si>
  <si>
    <t>89001:014:0005</t>
  </si>
  <si>
    <t>Koralli tee 11</t>
  </si>
  <si>
    <t>3901402</t>
  </si>
  <si>
    <t>89001:003:0035</t>
  </si>
  <si>
    <t>Käo</t>
  </si>
  <si>
    <t>3619302</t>
  </si>
  <si>
    <t>89011:001:0007</t>
  </si>
  <si>
    <t>Pääsukese tee 29</t>
  </si>
  <si>
    <t>3491202</t>
  </si>
  <si>
    <t>89001:010:0353</t>
  </si>
  <si>
    <t>Kreiukse tee 1</t>
  </si>
  <si>
    <t>3620902</t>
  </si>
  <si>
    <t>89001:003:0079</t>
  </si>
  <si>
    <t>Rohuneeme tee 91a</t>
  </si>
  <si>
    <t>3547402</t>
  </si>
  <si>
    <t>89001:003:0061</t>
  </si>
  <si>
    <t>Kimsi tee 6</t>
  </si>
  <si>
    <t>3488302</t>
  </si>
  <si>
    <t>89011:001:0590</t>
  </si>
  <si>
    <t>Pääsukese tee 21</t>
  </si>
  <si>
    <t>3405102</t>
  </si>
  <si>
    <t>89001:010:0133</t>
  </si>
  <si>
    <t>3379702</t>
  </si>
  <si>
    <t>89001:010:0232</t>
  </si>
  <si>
    <t>Viama tee 34</t>
  </si>
  <si>
    <t>6269702</t>
  </si>
  <si>
    <t>89001:010:0231</t>
  </si>
  <si>
    <t>Kannikese tee 8/15</t>
  </si>
  <si>
    <t>11361202</t>
  </si>
  <si>
    <t>89001:010:0227</t>
  </si>
  <si>
    <t>Kannikese tee 2/17</t>
  </si>
  <si>
    <t>9127802</t>
  </si>
  <si>
    <t>89002:002:0004</t>
  </si>
  <si>
    <t>Rannakalda tee 30</t>
  </si>
  <si>
    <t>3404902</t>
  </si>
  <si>
    <t>89001:010:0226</t>
  </si>
  <si>
    <t>Muuga tee 12a</t>
  </si>
  <si>
    <t>3381302</t>
  </si>
  <si>
    <t>89001:002:0024</t>
  </si>
  <si>
    <t>Riiasöödi</t>
  </si>
  <si>
    <t>3141102</t>
  </si>
  <si>
    <t>89001:002:0025</t>
  </si>
  <si>
    <t>Rätsepa-Madise</t>
  </si>
  <si>
    <t>3133502</t>
  </si>
  <si>
    <t>89001:010:0183</t>
  </si>
  <si>
    <t>Viama tee 30</t>
  </si>
  <si>
    <t>8907702</t>
  </si>
  <si>
    <t>89001:010:0180</t>
  </si>
  <si>
    <t>Muuli tee 10</t>
  </si>
  <si>
    <t>2895402</t>
  </si>
  <si>
    <t>89001:010:0181</t>
  </si>
  <si>
    <t>Muuli tee 12</t>
  </si>
  <si>
    <t>3092602</t>
  </si>
  <si>
    <t>89001:010:0182</t>
  </si>
  <si>
    <t>2197150</t>
  </si>
  <si>
    <t>89001:002:0041</t>
  </si>
  <si>
    <t>Koisto</t>
  </si>
  <si>
    <t>5266802</t>
  </si>
  <si>
    <t>89001:002:0043</t>
  </si>
  <si>
    <t>Uuetoa</t>
  </si>
  <si>
    <t>3324002</t>
  </si>
  <si>
    <t>89001:003:0085</t>
  </si>
  <si>
    <t>Aegna tulepaak 220</t>
  </si>
  <si>
    <t>2821750</t>
  </si>
  <si>
    <t>89001:002:0027</t>
  </si>
  <si>
    <t>Rätsepa-Tooma mets</t>
  </si>
  <si>
    <t>3134202</t>
  </si>
  <si>
    <t>89001:010:0201</t>
  </si>
  <si>
    <t>Kannikese tee 2/13</t>
  </si>
  <si>
    <t>8901502</t>
  </si>
  <si>
    <t>89001:002:0022</t>
  </si>
  <si>
    <t>Miku-Antsu mets</t>
  </si>
  <si>
    <t>2957902</t>
  </si>
  <si>
    <t>89001:002:0023</t>
  </si>
  <si>
    <t>Miku-Antsu</t>
  </si>
  <si>
    <t>2957602</t>
  </si>
  <si>
    <t>89001:002:0028</t>
  </si>
  <si>
    <t>Rätsepa-Madise mets</t>
  </si>
  <si>
    <t>3134302</t>
  </si>
  <si>
    <t>89001:002:0029</t>
  </si>
  <si>
    <t>Madisemetsa</t>
  </si>
  <si>
    <t>3134602</t>
  </si>
  <si>
    <t>89001:010:0193</t>
  </si>
  <si>
    <t>Kannikese tee 2/4</t>
  </si>
  <si>
    <t>14367202</t>
  </si>
  <si>
    <t>89001:010:0192</t>
  </si>
  <si>
    <t>Kannikese tee 2/3</t>
  </si>
  <si>
    <t>4456502</t>
  </si>
  <si>
    <t>89001:010:0191</t>
  </si>
  <si>
    <t>Kannikese tee 2/2</t>
  </si>
  <si>
    <t>5000002</t>
  </si>
  <si>
    <t>89008:003:0024</t>
  </si>
  <si>
    <t>Mündi tee 19</t>
  </si>
  <si>
    <t>3850302</t>
  </si>
  <si>
    <t>89001:003:0095</t>
  </si>
  <si>
    <t>Metskitse tee 4</t>
  </si>
  <si>
    <t>3638002</t>
  </si>
  <si>
    <t>89001:003:0096</t>
  </si>
  <si>
    <t>Metskitse tee 5</t>
  </si>
  <si>
    <t>3638102</t>
  </si>
  <si>
    <t>89001:003:0097</t>
  </si>
  <si>
    <t>Metskitse tee 6</t>
  </si>
  <si>
    <t>3638202</t>
  </si>
  <si>
    <t>89001:003:0098</t>
  </si>
  <si>
    <t>Metskitse tee 7</t>
  </si>
  <si>
    <t>3638302</t>
  </si>
  <si>
    <t>89001:003:0099</t>
  </si>
  <si>
    <t>Metskitse tee 8</t>
  </si>
  <si>
    <t>3638402</t>
  </si>
  <si>
    <t>89001:010:0415</t>
  </si>
  <si>
    <t>Soosepa tee 19</t>
  </si>
  <si>
    <t>89001:010:0416</t>
  </si>
  <si>
    <t>Soosepa tee 20</t>
  </si>
  <si>
    <t>89001:010:0418</t>
  </si>
  <si>
    <t>Soosepa tee 21a</t>
  </si>
  <si>
    <t>4053802</t>
  </si>
  <si>
    <t>89001:010:0419</t>
  </si>
  <si>
    <t>Soosepa tee 22</t>
  </si>
  <si>
    <t>4053902</t>
  </si>
  <si>
    <t>89001:010:0421</t>
  </si>
  <si>
    <t>Lageda tee 2a</t>
  </si>
  <si>
    <t>89001:010:0422</t>
  </si>
  <si>
    <t>Lageda tee 2d</t>
  </si>
  <si>
    <t>4054102</t>
  </si>
  <si>
    <t>89001:010:0423</t>
  </si>
  <si>
    <t>Lageda tee 2c</t>
  </si>
  <si>
    <t>4054202</t>
  </si>
  <si>
    <t>89001:002:0020</t>
  </si>
  <si>
    <t>Prangli tulepaak 165</t>
  </si>
  <si>
    <t>2722450</t>
  </si>
  <si>
    <t>89001:002:0014</t>
  </si>
  <si>
    <t>Prangli tulepaak 160</t>
  </si>
  <si>
    <t>2801350</t>
  </si>
  <si>
    <t>89001:010:0260</t>
  </si>
  <si>
    <t>Paju tee 2</t>
  </si>
  <si>
    <t>3652802</t>
  </si>
  <si>
    <t>89001:009:0930</t>
  </si>
  <si>
    <t>Mereranna tee 21</t>
  </si>
  <si>
    <t>4011702</t>
  </si>
  <si>
    <t>89001:022:0005</t>
  </si>
  <si>
    <t>Remmelga tee 22</t>
  </si>
  <si>
    <t>3730802</t>
  </si>
  <si>
    <t>89001:003:0100</t>
  </si>
  <si>
    <t>Metskitse tee 9</t>
  </si>
  <si>
    <t>3638502</t>
  </si>
  <si>
    <t>89001:010:0424</t>
  </si>
  <si>
    <t>Lageda tee 2b</t>
  </si>
  <si>
    <t>4054302</t>
  </si>
  <si>
    <t>89001:010:0425</t>
  </si>
  <si>
    <t>Lageda tee 1</t>
  </si>
  <si>
    <t>89001:010:0426</t>
  </si>
  <si>
    <t>Lageda tee 2</t>
  </si>
  <si>
    <t>89001:010:0427</t>
  </si>
  <si>
    <t>Jõhvika tee 3</t>
  </si>
  <si>
    <t>89001:003:0094</t>
  </si>
  <si>
    <t>Metskitse tee 3</t>
  </si>
  <si>
    <t>3637902</t>
  </si>
  <si>
    <t>89001:003:0101</t>
  </si>
  <si>
    <t>Metskitse tee 10</t>
  </si>
  <si>
    <t>3638602</t>
  </si>
  <si>
    <t>89001:003:0102</t>
  </si>
  <si>
    <t>Metskitse tee 11</t>
  </si>
  <si>
    <t>3638702</t>
  </si>
  <si>
    <t>89001:003:0103</t>
  </si>
  <si>
    <t>Metskitse tee 12</t>
  </si>
  <si>
    <t>3638802</t>
  </si>
  <si>
    <t>89001:003:0104</t>
  </si>
  <si>
    <t>Metskitse tee 13</t>
  </si>
  <si>
    <t>3638902</t>
  </si>
  <si>
    <t>89001:003:0105</t>
  </si>
  <si>
    <t>Metskitse tee 14</t>
  </si>
  <si>
    <t>3639002</t>
  </si>
  <si>
    <t>89001:003:0106</t>
  </si>
  <si>
    <t>Metskitse tee 15</t>
  </si>
  <si>
    <t>3639102</t>
  </si>
  <si>
    <t>89001:003:0052</t>
  </si>
  <si>
    <t>Rohuneeme tee 65</t>
  </si>
  <si>
    <t>3718802</t>
  </si>
  <si>
    <t>89001:003:0051</t>
  </si>
  <si>
    <t>Rohuneeme tee 65c</t>
  </si>
  <si>
    <t>13561802</t>
  </si>
  <si>
    <t>89002:001:0002</t>
  </si>
  <si>
    <t>Marika</t>
  </si>
  <si>
    <t>3647802</t>
  </si>
  <si>
    <t>89001:003:0107</t>
  </si>
  <si>
    <t>Metskitse tee 16</t>
  </si>
  <si>
    <t>3639202</t>
  </si>
  <si>
    <t>89001:003:0108</t>
  </si>
  <si>
    <t>Metskitse tee 17</t>
  </si>
  <si>
    <t>3639302</t>
  </si>
  <si>
    <t>89001:003:0109</t>
  </si>
  <si>
    <t>Metskitse tee 19</t>
  </si>
  <si>
    <t>3639402</t>
  </si>
  <si>
    <t>89001:003:0110</t>
  </si>
  <si>
    <t>Metskitse tee 21</t>
  </si>
  <si>
    <t>3639502</t>
  </si>
  <si>
    <t>89010:001:0005</t>
  </si>
  <si>
    <t>Puhkuse tee 15</t>
  </si>
  <si>
    <t>4200202</t>
  </si>
  <si>
    <t>89001:001:0009</t>
  </si>
  <si>
    <t>Lepnurme</t>
  </si>
  <si>
    <t>4079802</t>
  </si>
  <si>
    <t>89011:005:0004</t>
  </si>
  <si>
    <t>Järve tee 12a</t>
  </si>
  <si>
    <t>4099602</t>
  </si>
  <si>
    <t>89001:005:0001</t>
  </si>
  <si>
    <t>Kuusekännu tee 1</t>
  </si>
  <si>
    <t>4199702</t>
  </si>
  <si>
    <t>89001:003:0133</t>
  </si>
  <si>
    <t>Lännemäe tee 34 // Vinnuniidu</t>
  </si>
  <si>
    <t>3997902</t>
  </si>
  <si>
    <t>89001:010:0285</t>
  </si>
  <si>
    <t>Nurmiku tee</t>
  </si>
  <si>
    <t>3243702</t>
  </si>
  <si>
    <t>89001:010:0286</t>
  </si>
  <si>
    <t>Nurmiku tee 1</t>
  </si>
  <si>
    <t>3243802</t>
  </si>
  <si>
    <t>89001:010:0287</t>
  </si>
  <si>
    <t>Nurmiku tee 2</t>
  </si>
  <si>
    <t>3243902</t>
  </si>
  <si>
    <t>89001:010:0288</t>
  </si>
  <si>
    <t>Nurmiku tee 3</t>
  </si>
  <si>
    <t>3244002</t>
  </si>
  <si>
    <t>89001:010:0289</t>
  </si>
  <si>
    <t>Nurmiku tee 4</t>
  </si>
  <si>
    <t>3244102</t>
  </si>
  <si>
    <t>89001:010:0290</t>
  </si>
  <si>
    <t>Nurmiku tee 5</t>
  </si>
  <si>
    <t>3244202</t>
  </si>
  <si>
    <t>89001:010:0291</t>
  </si>
  <si>
    <t>Nurmiku tee 6</t>
  </si>
  <si>
    <t>3244302</t>
  </si>
  <si>
    <t>89001:010:0292</t>
  </si>
  <si>
    <t>Nurmiku tee 7</t>
  </si>
  <si>
    <t>3244402</t>
  </si>
  <si>
    <t>89001:010:0293</t>
  </si>
  <si>
    <t>Nurmiku tee 8</t>
  </si>
  <si>
    <t>3244502</t>
  </si>
  <si>
    <t>89001:010:0257</t>
  </si>
  <si>
    <t>Uus-Vesiniidu</t>
  </si>
  <si>
    <t>3514502</t>
  </si>
  <si>
    <t>89001:010:0256</t>
  </si>
  <si>
    <t>Suur-Põldma</t>
  </si>
  <si>
    <t>3457302</t>
  </si>
  <si>
    <t>89001:010:0396</t>
  </si>
  <si>
    <t>Keskküla</t>
  </si>
  <si>
    <t>4079902</t>
  </si>
  <si>
    <t>89001:022:0009</t>
  </si>
  <si>
    <t>Pihlaka tee 2a</t>
  </si>
  <si>
    <t>4958002</t>
  </si>
  <si>
    <t>89001:009:0011</t>
  </si>
  <si>
    <t>Kesk tee 21</t>
  </si>
  <si>
    <t>4272502</t>
  </si>
  <si>
    <t>89005:002:0001</t>
  </si>
  <si>
    <t>Suurekivi tee 6</t>
  </si>
  <si>
    <t>4201002</t>
  </si>
  <si>
    <t>89001:003:4366</t>
  </si>
  <si>
    <t>Kristle</t>
  </si>
  <si>
    <t>3809602</t>
  </si>
  <si>
    <t>89001:003:4361</t>
  </si>
  <si>
    <t>Püünsi tee 10</t>
  </si>
  <si>
    <t>3809102</t>
  </si>
  <si>
    <t>89001:003:4362</t>
  </si>
  <si>
    <t>Püünsi tee 12</t>
  </si>
  <si>
    <t>3809202</t>
  </si>
  <si>
    <t>89001:003:4363</t>
  </si>
  <si>
    <t>Püünsi tee 12a</t>
  </si>
  <si>
    <t>3809302</t>
  </si>
  <si>
    <t>89001:010:0294</t>
  </si>
  <si>
    <t>Nurmiku tee 9</t>
  </si>
  <si>
    <t>3244602</t>
  </si>
  <si>
    <t>89001:010:0295</t>
  </si>
  <si>
    <t>Nurmiku tee 10</t>
  </si>
  <si>
    <t>3244702</t>
  </si>
  <si>
    <t>89001:010:0254</t>
  </si>
  <si>
    <t>Alpikanni tee 11</t>
  </si>
  <si>
    <t>4679302</t>
  </si>
  <si>
    <t>89009:003:0001</t>
  </si>
  <si>
    <t>Kirsi tee 14</t>
  </si>
  <si>
    <t>3562702</t>
  </si>
  <si>
    <t>89001:003:0083</t>
  </si>
  <si>
    <t>Rannaniidu</t>
  </si>
  <si>
    <t>3542702</t>
  </si>
  <si>
    <t>89005:005:0001</t>
  </si>
  <si>
    <t>Luua tee</t>
  </si>
  <si>
    <t>13699502</t>
  </si>
  <si>
    <t>89005:005:0003</t>
  </si>
  <si>
    <t>Vaablase tee L3</t>
  </si>
  <si>
    <t>89005:005:0004</t>
  </si>
  <si>
    <t>Vaablase tee L1</t>
  </si>
  <si>
    <t>89005:005:0005</t>
  </si>
  <si>
    <t>Vaablase tee L2</t>
  </si>
  <si>
    <t>89001:005:0002</t>
  </si>
  <si>
    <t>Tammekännu tee 45</t>
  </si>
  <si>
    <t>4171402</t>
  </si>
  <si>
    <t>89001:010:0331</t>
  </si>
  <si>
    <t>Heinamaa tee 26</t>
  </si>
  <si>
    <t>3644102</t>
  </si>
  <si>
    <t>89001:010:0332</t>
  </si>
  <si>
    <t>Heinamaa tee 24</t>
  </si>
  <si>
    <t>3644202</t>
  </si>
  <si>
    <t>89001:010:0333</t>
  </si>
  <si>
    <t>Heinamaa tee 22</t>
  </si>
  <si>
    <t>89001:010:0334</t>
  </si>
  <si>
    <t>Heinamaa tee 20</t>
  </si>
  <si>
    <t>3644402</t>
  </si>
  <si>
    <t>89001:010:0335</t>
  </si>
  <si>
    <t>Heinamaa tee 19</t>
  </si>
  <si>
    <t>3644502</t>
  </si>
  <si>
    <t>89001:010:0336</t>
  </si>
  <si>
    <t>Heinamaa tee 21</t>
  </si>
  <si>
    <t>3644602</t>
  </si>
  <si>
    <t>89001:010:0337</t>
  </si>
  <si>
    <t>Heinamaa tee 23</t>
  </si>
  <si>
    <t>3644702</t>
  </si>
  <si>
    <t>89001:010:0338</t>
  </si>
  <si>
    <t>Heinamaa tee 25</t>
  </si>
  <si>
    <t>3644802</t>
  </si>
  <si>
    <t>89001:010:0339</t>
  </si>
  <si>
    <t>Heinamaa tee 27</t>
  </si>
  <si>
    <t>3644902</t>
  </si>
  <si>
    <t>89001:010:0296</t>
  </si>
  <si>
    <t>Õisiku tee</t>
  </si>
  <si>
    <t>3244802</t>
  </si>
  <si>
    <t>89001:010:0297</t>
  </si>
  <si>
    <t>Nurme tee 7</t>
  </si>
  <si>
    <t>3244902</t>
  </si>
  <si>
    <t>89001:010:0298</t>
  </si>
  <si>
    <t>Nurme tee 9</t>
  </si>
  <si>
    <t>3245002</t>
  </si>
  <si>
    <t>89001:010:0299</t>
  </si>
  <si>
    <t>Õisiku tee 3</t>
  </si>
  <si>
    <t>3245102</t>
  </si>
  <si>
    <t>89001:010:0300</t>
  </si>
  <si>
    <t>Õisiku tee 4</t>
  </si>
  <si>
    <t>3245202</t>
  </si>
  <si>
    <t>89001:010:0301</t>
  </si>
  <si>
    <t>Õisiku tee 5</t>
  </si>
  <si>
    <t>3245302</t>
  </si>
  <si>
    <t>89001:010:0302</t>
  </si>
  <si>
    <t>Õisiku tee 6</t>
  </si>
  <si>
    <t>3245402</t>
  </si>
  <si>
    <t>89001:010:0303</t>
  </si>
  <si>
    <t>Õisiku tee 7</t>
  </si>
  <si>
    <t>3245502</t>
  </si>
  <si>
    <t>89001:010:0304</t>
  </si>
  <si>
    <t>Õisiku tee 8</t>
  </si>
  <si>
    <t>3245602</t>
  </si>
  <si>
    <t>89001:010:0305</t>
  </si>
  <si>
    <t>Õisiku tee 9</t>
  </si>
  <si>
    <t>3245702</t>
  </si>
  <si>
    <t>89001:010:0340</t>
  </si>
  <si>
    <t>Metsakasti tee 22</t>
  </si>
  <si>
    <t>3645002</t>
  </si>
  <si>
    <t>89001:010:0341</t>
  </si>
  <si>
    <t>Väike-Aaviku</t>
  </si>
  <si>
    <t>3645102</t>
  </si>
  <si>
    <t>89001:010:0371</t>
  </si>
  <si>
    <t>Osvaldi</t>
  </si>
  <si>
    <t>907802</t>
  </si>
  <si>
    <t>89011:005:0003</t>
  </si>
  <si>
    <t>Järve tee 12</t>
  </si>
  <si>
    <t>11068302</t>
  </si>
  <si>
    <t>89001:003:0216</t>
  </si>
  <si>
    <t>Lännemäe tee 10</t>
  </si>
  <si>
    <t>3924702</t>
  </si>
  <si>
    <t>89001:010:0306</t>
  </si>
  <si>
    <t>Õisiku tee 10</t>
  </si>
  <si>
    <t>3245802</t>
  </si>
  <si>
    <t>89001:010:0307</t>
  </si>
  <si>
    <t>Lille tee L1</t>
  </si>
  <si>
    <t>3245902</t>
  </si>
  <si>
    <t>89001:010:0308</t>
  </si>
  <si>
    <t>Lille tee 1</t>
  </si>
  <si>
    <t>3246002</t>
  </si>
  <si>
    <t>89001:003:0159</t>
  </si>
  <si>
    <t>Rohuneeme tee 66</t>
  </si>
  <si>
    <t>4324102</t>
  </si>
  <si>
    <t>89001:010:0309</t>
  </si>
  <si>
    <t>Lille tee 2</t>
  </si>
  <si>
    <t>3246102</t>
  </si>
  <si>
    <t>89001:010:0310</t>
  </si>
  <si>
    <t>Lille tee 3</t>
  </si>
  <si>
    <t>3246202</t>
  </si>
  <si>
    <t>89001:010:0311</t>
  </si>
  <si>
    <t>Lille tee 4</t>
  </si>
  <si>
    <t>3246302</t>
  </si>
  <si>
    <t>89001:010:0312</t>
  </si>
  <si>
    <t>Lille tee 5</t>
  </si>
  <si>
    <t>3246402</t>
  </si>
  <si>
    <t>89010:001:0003</t>
  </si>
  <si>
    <t>Laanelohu tee 1</t>
  </si>
  <si>
    <t>5587802</t>
  </si>
  <si>
    <t>89001:010:0383</t>
  </si>
  <si>
    <t>Kannikese tee 2/7</t>
  </si>
  <si>
    <t>4140902</t>
  </si>
  <si>
    <t>89001:003:0132</t>
  </si>
  <si>
    <t>Talveaia tee 12</t>
  </si>
  <si>
    <t>8311902</t>
  </si>
  <si>
    <t>89001:003:0155</t>
  </si>
  <si>
    <t>Põllu</t>
  </si>
  <si>
    <t>2024102</t>
  </si>
  <si>
    <t>89001:022:0008</t>
  </si>
  <si>
    <t>Pihlaka tee 18</t>
  </si>
  <si>
    <t>3977602</t>
  </si>
  <si>
    <t>89001:003:2891</t>
  </si>
  <si>
    <t>Rohuneeme tee 95</t>
  </si>
  <si>
    <t>3617602</t>
  </si>
  <si>
    <t>89001:010:0268</t>
  </si>
  <si>
    <t>Uus-Kreiukse</t>
  </si>
  <si>
    <t>3621002</t>
  </si>
  <si>
    <t>89001:010:0269</t>
  </si>
  <si>
    <t>Põldpüü tee 1</t>
  </si>
  <si>
    <t>3620802</t>
  </si>
  <si>
    <t>89001:003:2892</t>
  </si>
  <si>
    <t>Rohuneeme tee 99</t>
  </si>
  <si>
    <t>3617702</t>
  </si>
  <si>
    <t>89001:010:0246</t>
  </si>
  <si>
    <t>Tondimetsa tee 10</t>
  </si>
  <si>
    <t>5189602</t>
  </si>
  <si>
    <t>89001:010:0247</t>
  </si>
  <si>
    <t>Hansumäe</t>
  </si>
  <si>
    <t>3743002</t>
  </si>
  <si>
    <t>89001:002:0053</t>
  </si>
  <si>
    <t>Männiku</t>
  </si>
  <si>
    <t>3790102</t>
  </si>
  <si>
    <t>89001:003:0060</t>
  </si>
  <si>
    <t>Reinu tee 7</t>
  </si>
  <si>
    <t>8910202</t>
  </si>
  <si>
    <t>89001:003:0059</t>
  </si>
  <si>
    <t>Reinu tee 7a</t>
  </si>
  <si>
    <t>11981402</t>
  </si>
  <si>
    <t>89001:015:0007</t>
  </si>
  <si>
    <t>Raudrohu tee 20</t>
  </si>
  <si>
    <t>4572202</t>
  </si>
  <si>
    <t>89001:022:0007</t>
  </si>
  <si>
    <t>Hõbepaju tee 30</t>
  </si>
  <si>
    <t>4752302</t>
  </si>
  <si>
    <t>89001:003:2893</t>
  </si>
  <si>
    <t>Rohuneeme tee 101</t>
  </si>
  <si>
    <t>3617802</t>
  </si>
  <si>
    <t>89001:003:2894</t>
  </si>
  <si>
    <t>Rohuneeme tee 101a</t>
  </si>
  <si>
    <t>3617902</t>
  </si>
  <si>
    <t>89001:015:0008</t>
  </si>
  <si>
    <t>Raudrohu tee 32</t>
  </si>
  <si>
    <t>6742202</t>
  </si>
  <si>
    <t>89001:015:0006</t>
  </si>
  <si>
    <t>Raudrohu tee 16</t>
  </si>
  <si>
    <t>4591102</t>
  </si>
  <si>
    <t>89001:015:0004</t>
  </si>
  <si>
    <t>Raudrohu tee 10</t>
  </si>
  <si>
    <t>6817002</t>
  </si>
  <si>
    <t>89001:015:0005</t>
  </si>
  <si>
    <t>Raudrohu tee 11</t>
  </si>
  <si>
    <t>6369902</t>
  </si>
  <si>
    <t>89001:015:0003</t>
  </si>
  <si>
    <t>Angervaksa tee 12</t>
  </si>
  <si>
    <t>4580502</t>
  </si>
  <si>
    <t>89001:015:0002</t>
  </si>
  <si>
    <t>Angervaksa tee 8</t>
  </si>
  <si>
    <t>6129902</t>
  </si>
  <si>
    <t>89001:015:0001</t>
  </si>
  <si>
    <t>Angervaksa tee 2</t>
  </si>
  <si>
    <t>89001:014:0004</t>
  </si>
  <si>
    <t>Koralli tee 7</t>
  </si>
  <si>
    <t>8405802</t>
  </si>
  <si>
    <t>89001:014:0014</t>
  </si>
  <si>
    <t>Meritähe põik 5</t>
  </si>
  <si>
    <t>4201302</t>
  </si>
  <si>
    <t>89001:002:0051</t>
  </si>
  <si>
    <t>Lerviku</t>
  </si>
  <si>
    <t>4454002</t>
  </si>
  <si>
    <t>89011:001:0780</t>
  </si>
  <si>
    <t>Merikotka tee 14</t>
  </si>
  <si>
    <t>4134902</t>
  </si>
  <si>
    <t>89001:010:0377</t>
  </si>
  <si>
    <t>Kannikese tee 8/12</t>
  </si>
  <si>
    <t>4915802</t>
  </si>
  <si>
    <t>89001:010:0376</t>
  </si>
  <si>
    <t>Kannikese tee 8/9</t>
  </si>
  <si>
    <t>7671602</t>
  </si>
  <si>
    <t>89001:010:0394</t>
  </si>
  <si>
    <t>Kordoni</t>
  </si>
  <si>
    <t>3667002</t>
  </si>
  <si>
    <t>89008:003:0044</t>
  </si>
  <si>
    <t>Veeringu tee 21</t>
  </si>
  <si>
    <t>8332002</t>
  </si>
  <si>
    <t>89008:003:0045</t>
  </si>
  <si>
    <t>Veeringu tee 18</t>
  </si>
  <si>
    <t>11637402</t>
  </si>
  <si>
    <t>89008:003:0043</t>
  </si>
  <si>
    <t>Mündi põik 1</t>
  </si>
  <si>
    <t>3950302</t>
  </si>
  <si>
    <t>89001:010:0245</t>
  </si>
  <si>
    <t>Niinepuu tee 13</t>
  </si>
  <si>
    <t>3666902</t>
  </si>
  <si>
    <t>89001:014:0007</t>
  </si>
  <si>
    <t>Meritähe tee 10</t>
  </si>
  <si>
    <t>6295102</t>
  </si>
  <si>
    <t>89001:014:0260</t>
  </si>
  <si>
    <t>Merisiiliku tee 6</t>
  </si>
  <si>
    <t>4126202</t>
  </si>
  <si>
    <t>89001:014:0015</t>
  </si>
  <si>
    <t>Pärli tee 3</t>
  </si>
  <si>
    <t>4079602</t>
  </si>
  <si>
    <t>89001:014:0013</t>
  </si>
  <si>
    <t>Merisiiliku tee 8</t>
  </si>
  <si>
    <t>6716202</t>
  </si>
  <si>
    <t>89001:010:0244</t>
  </si>
  <si>
    <t>Pärnamäe tee 141</t>
  </si>
  <si>
    <t>5225202</t>
  </si>
  <si>
    <t>89001:010:0380</t>
  </si>
  <si>
    <t>Pärnamäe tee 154</t>
  </si>
  <si>
    <t>3532402</t>
  </si>
  <si>
    <t>89010:001:0004</t>
  </si>
  <si>
    <t>Kallasmaa tee 11 // Koduranna tee 8</t>
  </si>
  <si>
    <t>4129702</t>
  </si>
  <si>
    <t>89009:004:0008</t>
  </si>
  <si>
    <t>Tarvase tee 12</t>
  </si>
  <si>
    <t>4014002</t>
  </si>
  <si>
    <t>89001:002:0049</t>
  </si>
  <si>
    <t>Vana-Elbergi</t>
  </si>
  <si>
    <t>4422302</t>
  </si>
  <si>
    <t>89001:002:0052</t>
  </si>
  <si>
    <t>Kirsmäe</t>
  </si>
  <si>
    <t>14369702</t>
  </si>
  <si>
    <t>89001:010:0395</t>
  </si>
  <si>
    <t>Pargi põik 8/15</t>
  </si>
  <si>
    <t>9987102</t>
  </si>
  <si>
    <t>89001:014:0280</t>
  </si>
  <si>
    <t>Merisiiliku tee 13</t>
  </si>
  <si>
    <t>3985002</t>
  </si>
  <si>
    <t>89001:014:0002</t>
  </si>
  <si>
    <t>Kurekannuse tee 6</t>
  </si>
  <si>
    <t>3861402</t>
  </si>
  <si>
    <t>89001:014:0220</t>
  </si>
  <si>
    <t>Kurekannuse tee 12</t>
  </si>
  <si>
    <t>4351202</t>
  </si>
  <si>
    <t>89008:003:0039</t>
  </si>
  <si>
    <t>Mündi tee 20</t>
  </si>
  <si>
    <t>3941102</t>
  </si>
  <si>
    <t>89001:010:0259</t>
  </si>
  <si>
    <t>Paju tee 1</t>
  </si>
  <si>
    <t>3652702</t>
  </si>
  <si>
    <t>89001:010:0406</t>
  </si>
  <si>
    <t>128602</t>
  </si>
  <si>
    <t>89009:004:0003</t>
  </si>
  <si>
    <t>Tarvase tee 5</t>
  </si>
  <si>
    <t>3893902</t>
  </si>
  <si>
    <t>89001:010:0382</t>
  </si>
  <si>
    <t>Tammeõue tee 2</t>
  </si>
  <si>
    <t>4048602</t>
  </si>
  <si>
    <t>89011:001:0016</t>
  </si>
  <si>
    <t>Koskla tee 3</t>
  </si>
  <si>
    <t>4364302</t>
  </si>
  <si>
    <t>89008:003:0017</t>
  </si>
  <si>
    <t>Veeringu tee 5</t>
  </si>
  <si>
    <t>4019902</t>
  </si>
  <si>
    <t>89008:003:0026</t>
  </si>
  <si>
    <t>Veeringu tee 9</t>
  </si>
  <si>
    <t>7137302</t>
  </si>
  <si>
    <t>89008:003:0027</t>
  </si>
  <si>
    <t>Veeringu tee 11</t>
  </si>
  <si>
    <t>7232302</t>
  </si>
  <si>
    <t>89008:003:0019</t>
  </si>
  <si>
    <t>Veeringu tee 15</t>
  </si>
  <si>
    <t>3922702</t>
  </si>
  <si>
    <t>89008:003:0020</t>
  </si>
  <si>
    <t>Veeringu tee 12</t>
  </si>
  <si>
    <t>89008:003:0023</t>
  </si>
  <si>
    <t>Veeringu tee 23</t>
  </si>
  <si>
    <t>3865102</t>
  </si>
  <si>
    <t>89008:003:0028</t>
  </si>
  <si>
    <t>Veeringu tee 13</t>
  </si>
  <si>
    <t>3954902</t>
  </si>
  <si>
    <t>89001:010:0407</t>
  </si>
  <si>
    <t>Kraavi tee 1</t>
  </si>
  <si>
    <t>4052802</t>
  </si>
  <si>
    <t>89001:010:0408</t>
  </si>
  <si>
    <t>Kraavi tee 2</t>
  </si>
  <si>
    <t>89001:010:0409</t>
  </si>
  <si>
    <t>Kraavi tee 4</t>
  </si>
  <si>
    <t>4053002</t>
  </si>
  <si>
    <t>89001:010:0411</t>
  </si>
  <si>
    <t>Kraavi tee 6</t>
  </si>
  <si>
    <t>4053102</t>
  </si>
  <si>
    <t>89001:010:0413</t>
  </si>
  <si>
    <t>Põllu tee 1a</t>
  </si>
  <si>
    <t>89001:010:0414</t>
  </si>
  <si>
    <t>Soosepa tee 18</t>
  </si>
  <si>
    <t>89001:010:0134</t>
  </si>
  <si>
    <t>Kibuvitsa tee 18a</t>
  </si>
  <si>
    <t>13077202</t>
  </si>
  <si>
    <t>89001:010:0241</t>
  </si>
  <si>
    <t>Käokinga tee 1 // Seljandiku</t>
  </si>
  <si>
    <t>3333802</t>
  </si>
  <si>
    <t>89001:003:0045</t>
  </si>
  <si>
    <t>Leppneeme radarmast-päevamärk</t>
  </si>
  <si>
    <t>3485302</t>
  </si>
  <si>
    <t>89001:010:0238</t>
  </si>
  <si>
    <t>Louvise</t>
  </si>
  <si>
    <t>3333902</t>
  </si>
  <si>
    <t>89001:010:0177</t>
  </si>
  <si>
    <t>Viimsi tulepaak 232</t>
  </si>
  <si>
    <t>3485402</t>
  </si>
  <si>
    <t>89011:002:0005</t>
  </si>
  <si>
    <t>Vesiroosi tee 6</t>
  </si>
  <si>
    <t>3442802</t>
  </si>
  <si>
    <t>89001:001:0014</t>
  </si>
  <si>
    <t>Hülkari tulepaak 310</t>
  </si>
  <si>
    <t>2805650</t>
  </si>
  <si>
    <t>89001:003:0213</t>
  </si>
  <si>
    <t>Rüstla tee 2</t>
  </si>
  <si>
    <t>3312902</t>
  </si>
  <si>
    <t>89001:003:0214</t>
  </si>
  <si>
    <t>Rüstla tee 1</t>
  </si>
  <si>
    <t>3702802</t>
  </si>
  <si>
    <t>89008:003:0049</t>
  </si>
  <si>
    <t>Veeringu tee 17</t>
  </si>
  <si>
    <t>7978302</t>
  </si>
  <si>
    <t>89008:003:0050</t>
  </si>
  <si>
    <t>Veeringu tee 14</t>
  </si>
  <si>
    <t>89001:003:0257</t>
  </si>
  <si>
    <t>Rohuneeme tee 61b</t>
  </si>
  <si>
    <t>4620802</t>
  </si>
  <si>
    <t>89001:003:0261</t>
  </si>
  <si>
    <t>Suur-Ringtee 43</t>
  </si>
  <si>
    <t>5612702</t>
  </si>
  <si>
    <t>89008:003:0051</t>
  </si>
  <si>
    <t>Mündi tee 17</t>
  </si>
  <si>
    <t>12059502</t>
  </si>
  <si>
    <t>89001:003:0143</t>
  </si>
  <si>
    <t>Makrilli tee 1</t>
  </si>
  <si>
    <t>3901902</t>
  </si>
  <si>
    <t>89001:003:0144</t>
  </si>
  <si>
    <t>Rohuneeme tee 70a</t>
  </si>
  <si>
    <t>3902102</t>
  </si>
  <si>
    <t>89001:022:0013</t>
  </si>
  <si>
    <t>Hõbepaju tee 28</t>
  </si>
  <si>
    <t>8346202</t>
  </si>
  <si>
    <t>89001:003:0255</t>
  </si>
  <si>
    <t>Väike-Neemeotsa</t>
  </si>
  <si>
    <t>816002</t>
  </si>
  <si>
    <t>89001:002:0067</t>
  </si>
  <si>
    <t>Tumma</t>
  </si>
  <si>
    <t>4140502</t>
  </si>
  <si>
    <t>89001:001:0024</t>
  </si>
  <si>
    <t>Uus-Glubi</t>
  </si>
  <si>
    <t>4140702</t>
  </si>
  <si>
    <t>89001:010:0465</t>
  </si>
  <si>
    <t>Astri tee 8</t>
  </si>
  <si>
    <t>4414502</t>
  </si>
  <si>
    <t>89001:010:0428</t>
  </si>
  <si>
    <t>Lageda tee 4</t>
  </si>
  <si>
    <t>89001:010:0429</t>
  </si>
  <si>
    <t>Jõhvika tee 5</t>
  </si>
  <si>
    <t>89001:010:0431</t>
  </si>
  <si>
    <t>Lageda tee 6</t>
  </si>
  <si>
    <t>89001:010:0432</t>
  </si>
  <si>
    <t>Jõhvika tee 4</t>
  </si>
  <si>
    <t>89001:010:0433</t>
  </si>
  <si>
    <t>Lageda tee 8</t>
  </si>
  <si>
    <t>89001:010:0434</t>
  </si>
  <si>
    <t>Jõhvika tee 2</t>
  </si>
  <si>
    <t>89001:010:0435</t>
  </si>
  <si>
    <t>Lageda tee 10</t>
  </si>
  <si>
    <t>89001:010:0436</t>
  </si>
  <si>
    <t>Lageda tee 11</t>
  </si>
  <si>
    <t>89001:010:0437</t>
  </si>
  <si>
    <t>Lageda tee 12</t>
  </si>
  <si>
    <t>89001:010:0438</t>
  </si>
  <si>
    <t>Lageda tee 13</t>
  </si>
  <si>
    <t>89001:010:0439</t>
  </si>
  <si>
    <t>Lageda tee 14</t>
  </si>
  <si>
    <t>89001:010:0441</t>
  </si>
  <si>
    <t>Jõhvika tee 8</t>
  </si>
  <si>
    <t>89001:003:0111</t>
  </si>
  <si>
    <t>Metsise tee 1</t>
  </si>
  <si>
    <t>3639602</t>
  </si>
  <si>
    <t>89001:003:0112</t>
  </si>
  <si>
    <t>Metsise tee 3</t>
  </si>
  <si>
    <t>3639702</t>
  </si>
  <si>
    <t>89001:003:0113</t>
  </si>
  <si>
    <t>Metsise tee 5</t>
  </si>
  <si>
    <t>3639802</t>
  </si>
  <si>
    <t>89001:003:0114</t>
  </si>
  <si>
    <t>Metsise tee 7</t>
  </si>
  <si>
    <t>3639902</t>
  </si>
  <si>
    <t>89001:003:0115</t>
  </si>
  <si>
    <t>Metsise tee 9</t>
  </si>
  <si>
    <t>3640002</t>
  </si>
  <si>
    <t>89001:003:0154</t>
  </si>
  <si>
    <t>Linnaku</t>
  </si>
  <si>
    <t>2719102</t>
  </si>
  <si>
    <t>89001:003:0091</t>
  </si>
  <si>
    <t>Metskitse tee</t>
  </si>
  <si>
    <t>3637602</t>
  </si>
  <si>
    <t>89001:003:0224</t>
  </si>
  <si>
    <t>Mereniidu tee 6</t>
  </si>
  <si>
    <t>5147502</t>
  </si>
  <si>
    <t>89001:003:0225</t>
  </si>
  <si>
    <t>Mereniidu tee 4</t>
  </si>
  <si>
    <t>3959302</t>
  </si>
  <si>
    <t>89001:003:0092</t>
  </si>
  <si>
    <t>Metskitse tee 1</t>
  </si>
  <si>
    <t>3637702</t>
  </si>
  <si>
    <t>89001:003:0093</t>
  </si>
  <si>
    <t>Metskitse tee 2</t>
  </si>
  <si>
    <t>3637802</t>
  </si>
  <si>
    <t>89001:010:0442</t>
  </si>
  <si>
    <t>Jõhvika tee 6</t>
  </si>
  <si>
    <t>89001:010:0443</t>
  </si>
  <si>
    <t>Jõhvika tee 6a</t>
  </si>
  <si>
    <t>4056002</t>
  </si>
  <si>
    <t>89001:010:0445</t>
  </si>
  <si>
    <t>Põllu tee 1</t>
  </si>
  <si>
    <t>89001:010:0446</t>
  </si>
  <si>
    <t>Põllu tee 2</t>
  </si>
  <si>
    <t>89001:010:0457</t>
  </si>
  <si>
    <t>Sadula tee 1</t>
  </si>
  <si>
    <t>5254502</t>
  </si>
  <si>
    <t>89011:005:0001</t>
  </si>
  <si>
    <t>Raja tee</t>
  </si>
  <si>
    <t>21563450</t>
  </si>
  <si>
    <t>89008:003:0033</t>
  </si>
  <si>
    <t>Mündi tee 11</t>
  </si>
  <si>
    <t>4013602</t>
  </si>
  <si>
    <t>89001:003:0259</t>
  </si>
  <si>
    <t>Paakspuu tee 7</t>
  </si>
  <si>
    <t>5445502</t>
  </si>
  <si>
    <t>89001:003:0258</t>
  </si>
  <si>
    <t>Paakspuu tee 5</t>
  </si>
  <si>
    <t>5002902</t>
  </si>
  <si>
    <t>89001:010:0447</t>
  </si>
  <si>
    <t>Põllu tee 3</t>
  </si>
  <si>
    <t>89001:010:0448</t>
  </si>
  <si>
    <t>Põllu tee 4</t>
  </si>
  <si>
    <t>89001:010:0449</t>
  </si>
  <si>
    <t>Põllu tee 5</t>
  </si>
  <si>
    <t>89001:010:0451</t>
  </si>
  <si>
    <t>Põllu tee 6</t>
  </si>
  <si>
    <t>89001:010:0452</t>
  </si>
  <si>
    <t>Põllu tee 7</t>
  </si>
  <si>
    <t>89001:010:0453</t>
  </si>
  <si>
    <t>Jõhvika tee 7</t>
  </si>
  <si>
    <t>89001:003:0116</t>
  </si>
  <si>
    <t>Hirve tee</t>
  </si>
  <si>
    <t>3640102</t>
  </si>
  <si>
    <t>89001:003:0117</t>
  </si>
  <si>
    <t>Hirve tee 1</t>
  </si>
  <si>
    <t>3640202</t>
  </si>
  <si>
    <t>89001:003:0118</t>
  </si>
  <si>
    <t>Hirve tee 2</t>
  </si>
  <si>
    <t>3640302</t>
  </si>
  <si>
    <t>89001:003:0119</t>
  </si>
  <si>
    <t>Hirve tee 3</t>
  </si>
  <si>
    <t>3640402</t>
  </si>
  <si>
    <t>89001:021:0001</t>
  </si>
  <si>
    <t>Kanarbiku tee 3a</t>
  </si>
  <si>
    <t>4380202</t>
  </si>
  <si>
    <t>89001:021:0002</t>
  </si>
  <si>
    <t>Kanarbiku tee 5</t>
  </si>
  <si>
    <t>4380302</t>
  </si>
  <si>
    <t>89008:003:0034</t>
  </si>
  <si>
    <t>Mündi tee 10</t>
  </si>
  <si>
    <t>6663502</t>
  </si>
  <si>
    <t>89008:003:0035</t>
  </si>
  <si>
    <t>Mündi põik 2 // Mündi tee 13</t>
  </si>
  <si>
    <t>4204002</t>
  </si>
  <si>
    <t>89008:003:0036</t>
  </si>
  <si>
    <t>Mündi tee 12</t>
  </si>
  <si>
    <t>14105102</t>
  </si>
  <si>
    <t>89008:003:0037</t>
  </si>
  <si>
    <t>Mündi tee 15</t>
  </si>
  <si>
    <t>12894402</t>
  </si>
  <si>
    <t>89008:003:0038</t>
  </si>
  <si>
    <t>Mündi tee 14</t>
  </si>
  <si>
    <t>11823002</t>
  </si>
  <si>
    <t>89001:003:0120</t>
  </si>
  <si>
    <t>Hirve tee 4</t>
  </si>
  <si>
    <t>3640502</t>
  </si>
  <si>
    <t>89001:003:0121</t>
  </si>
  <si>
    <t>Hirve tee 6</t>
  </si>
  <si>
    <t>3640602</t>
  </si>
  <si>
    <t>89001:003:0122</t>
  </si>
  <si>
    <t>Hirve tee 8</t>
  </si>
  <si>
    <t>3640702</t>
  </si>
  <si>
    <t>89001:003:0123</t>
  </si>
  <si>
    <t>Hirve tee 10</t>
  </si>
  <si>
    <t>3640802</t>
  </si>
  <si>
    <t>89001:003:0124</t>
  </si>
  <si>
    <t>Hirve tee 12</t>
  </si>
  <si>
    <t>3640902</t>
  </si>
  <si>
    <t>89001:003:0125</t>
  </si>
  <si>
    <t>Hirve tee 14</t>
  </si>
  <si>
    <t>3641002</t>
  </si>
  <si>
    <t>89001:003:0126</t>
  </si>
  <si>
    <t>Hirve tee 16</t>
  </si>
  <si>
    <t>3641102</t>
  </si>
  <si>
    <t>89001:010:0454</t>
  </si>
  <si>
    <t>Põllu tee 9</t>
  </si>
  <si>
    <t>89001:003:0142</t>
  </si>
  <si>
    <t>Kimsi tee 11</t>
  </si>
  <si>
    <t>89001:003:0153</t>
  </si>
  <si>
    <t>Mereääre tee 62</t>
  </si>
  <si>
    <t>4739902</t>
  </si>
  <si>
    <t>89001:003:0151</t>
  </si>
  <si>
    <t>Mereääre tee 40</t>
  </si>
  <si>
    <t>4171002</t>
  </si>
  <si>
    <t>89008:003:0041</t>
  </si>
  <si>
    <t>Mündi põik 11</t>
  </si>
  <si>
    <t>11821502</t>
  </si>
  <si>
    <t>89008:003:0042</t>
  </si>
  <si>
    <t>Aiaotsa tee 2</t>
  </si>
  <si>
    <t>12910302</t>
  </si>
  <si>
    <t>89008:003:0021</t>
  </si>
  <si>
    <t>Veeringu tee 19</t>
  </si>
  <si>
    <t>7892302</t>
  </si>
  <si>
    <t>89001:003:0150</t>
  </si>
  <si>
    <t>Teearu</t>
  </si>
  <si>
    <t>3661502</t>
  </si>
  <si>
    <t>89001:010:0455</t>
  </si>
  <si>
    <t>Jõhvika tee 9</t>
  </si>
  <si>
    <t>89001:010:0456</t>
  </si>
  <si>
    <t>Põllu tee 11</t>
  </si>
  <si>
    <t>89001:003:0127</t>
  </si>
  <si>
    <t>Hirve tee 18</t>
  </si>
  <si>
    <t>3641202</t>
  </si>
  <si>
    <t>89001:003:0152</t>
  </si>
  <si>
    <t>Mereääre tee 42</t>
  </si>
  <si>
    <t>4327502</t>
  </si>
  <si>
    <t>89001:014:0008</t>
  </si>
  <si>
    <t>Kurekannuse tee 10</t>
  </si>
  <si>
    <t>4171702</t>
  </si>
  <si>
    <t>89001:014:0009</t>
  </si>
  <si>
    <t>Koralli tee 15</t>
  </si>
  <si>
    <t>4311802</t>
  </si>
  <si>
    <t>89005:006:0001</t>
  </si>
  <si>
    <t>Vaablase tee 1</t>
  </si>
  <si>
    <t>3844502</t>
  </si>
  <si>
    <t>89001:010:0494</t>
  </si>
  <si>
    <t>Vehema tee 6</t>
  </si>
  <si>
    <t>5245102</t>
  </si>
  <si>
    <t>89008:003:0046</t>
  </si>
  <si>
    <t>Mündi põik 9</t>
  </si>
  <si>
    <t>11528502</t>
  </si>
  <si>
    <t>89008:003:0047</t>
  </si>
  <si>
    <t>Kopika</t>
  </si>
  <si>
    <t>89001:003:0180</t>
  </si>
  <si>
    <t>Valli tee 2</t>
  </si>
  <si>
    <t>3979202</t>
  </si>
  <si>
    <t>89001:003:0181</t>
  </si>
  <si>
    <t>Valli tee 3</t>
  </si>
  <si>
    <t>3979302</t>
  </si>
  <si>
    <t>89001:003:0182</t>
  </si>
  <si>
    <t>Valli tee 4</t>
  </si>
  <si>
    <t>3979402</t>
  </si>
  <si>
    <t>89001:003:0183</t>
  </si>
  <si>
    <t>Valli tee 5</t>
  </si>
  <si>
    <t>3979502</t>
  </si>
  <si>
    <t>89001:003:0184</t>
  </si>
  <si>
    <t>Valli tee 6</t>
  </si>
  <si>
    <t>3979602</t>
  </si>
  <si>
    <t>89001:003:0185</t>
  </si>
  <si>
    <t>Valli tee 7</t>
  </si>
  <si>
    <t>3979702</t>
  </si>
  <si>
    <t>89001:003:0186</t>
  </si>
  <si>
    <t>Valli tee 8</t>
  </si>
  <si>
    <t>3979802</t>
  </si>
  <si>
    <t>89001:003:0187</t>
  </si>
  <si>
    <t>Valli tee 10</t>
  </si>
  <si>
    <t>3979902</t>
  </si>
  <si>
    <t>89002:003:0031</t>
  </si>
  <si>
    <t>Tammiku tee 34</t>
  </si>
  <si>
    <t>4934602</t>
  </si>
  <si>
    <t>89002:003:0030</t>
  </si>
  <si>
    <t>Tammiku tee 32</t>
  </si>
  <si>
    <t>4811602</t>
  </si>
  <si>
    <t>89002:003:0027</t>
  </si>
  <si>
    <t>Tammiku tee 27</t>
  </si>
  <si>
    <t>5747702</t>
  </si>
  <si>
    <t>89001:016:0180</t>
  </si>
  <si>
    <t>Koralli tee 28</t>
  </si>
  <si>
    <t>1748602</t>
  </si>
  <si>
    <t>89001:003:0201</t>
  </si>
  <si>
    <t>Heina tee 3</t>
  </si>
  <si>
    <t>4154102</t>
  </si>
  <si>
    <t>89001:003:0202</t>
  </si>
  <si>
    <t>Heina tee 5</t>
  </si>
  <si>
    <t>4154002</t>
  </si>
  <si>
    <t>89001:003:0203</t>
  </si>
  <si>
    <t>Heina tee 12</t>
  </si>
  <si>
    <t>3247402</t>
  </si>
  <si>
    <t>89001:003:0188</t>
  </si>
  <si>
    <t>Kalmistu tee 12</t>
  </si>
  <si>
    <t>3980002</t>
  </si>
  <si>
    <t>89001:003:0189</t>
  </si>
  <si>
    <t>Valli põik 1</t>
  </si>
  <si>
    <t>3980102</t>
  </si>
  <si>
    <t>89001:003:0191</t>
  </si>
  <si>
    <t>Valli põik 2</t>
  </si>
  <si>
    <t>3980202</t>
  </si>
  <si>
    <t>89001:010:0374</t>
  </si>
  <si>
    <t>Vardi tee 17</t>
  </si>
  <si>
    <t>2847402</t>
  </si>
  <si>
    <t>89001:010:0372</t>
  </si>
  <si>
    <t>Vardi tee 15</t>
  </si>
  <si>
    <t>2847602</t>
  </si>
  <si>
    <t>89002:003:0025</t>
  </si>
  <si>
    <t>Tammiku tee 25</t>
  </si>
  <si>
    <t>6371202</t>
  </si>
  <si>
    <t>89002:003:0023</t>
  </si>
  <si>
    <t>Tammiku tee 23</t>
  </si>
  <si>
    <t>5218602</t>
  </si>
  <si>
    <t>89002:003:0021</t>
  </si>
  <si>
    <t>Tammiku tee 21</t>
  </si>
  <si>
    <t>5676202</t>
  </si>
  <si>
    <t>89002:003:0020</t>
  </si>
  <si>
    <t>Tammiku tee 20</t>
  </si>
  <si>
    <t>4941302</t>
  </si>
  <si>
    <t>89002:003:0019</t>
  </si>
  <si>
    <t>Tammiku tee 19</t>
  </si>
  <si>
    <t>4966602</t>
  </si>
  <si>
    <t>89001:010:0477</t>
  </si>
  <si>
    <t>Aiandi tee 21c</t>
  </si>
  <si>
    <t>4378002</t>
  </si>
  <si>
    <t>89001:010:0478</t>
  </si>
  <si>
    <t>Aiandi tee 21d</t>
  </si>
  <si>
    <t>4378102</t>
  </si>
  <si>
    <t>89001:010:0472</t>
  </si>
  <si>
    <t>Aiandi tee 21n</t>
  </si>
  <si>
    <t>4352802</t>
  </si>
  <si>
    <t>89001:003:0198</t>
  </si>
  <si>
    <t>Rohuneeme tee 55</t>
  </si>
  <si>
    <t>4346002</t>
  </si>
  <si>
    <t>89001:003:0197</t>
  </si>
  <si>
    <t>Rohuneeme tee 55a</t>
  </si>
  <si>
    <t>4341302</t>
  </si>
  <si>
    <t>89001:022:0011</t>
  </si>
  <si>
    <t>Pihlaka tee 16 // Tellissaare tee 7a</t>
  </si>
  <si>
    <t>4201502</t>
  </si>
  <si>
    <t>89001:010:0398</t>
  </si>
  <si>
    <t>Lubja tee 32</t>
  </si>
  <si>
    <t>4058902</t>
  </si>
  <si>
    <t>89002:003:0018</t>
  </si>
  <si>
    <t>Tammiku tee 18</t>
  </si>
  <si>
    <t>5677302</t>
  </si>
  <si>
    <t>89002:003:0017</t>
  </si>
  <si>
    <t>Tammiku tee 17</t>
  </si>
  <si>
    <t>4812102</t>
  </si>
  <si>
    <t>89002:003:0015</t>
  </si>
  <si>
    <t>Tammiku tee 15</t>
  </si>
  <si>
    <t>5675902</t>
  </si>
  <si>
    <t>89002:003:0013</t>
  </si>
  <si>
    <t>Tammiku tee 13</t>
  </si>
  <si>
    <t>5195802</t>
  </si>
  <si>
    <t>89002:003:0012</t>
  </si>
  <si>
    <t>Tammiku tee 12</t>
  </si>
  <si>
    <t>5074102</t>
  </si>
  <si>
    <t>89002:003:0011</t>
  </si>
  <si>
    <t>Tammiku tee 11</t>
  </si>
  <si>
    <t>4938402</t>
  </si>
  <si>
    <t>89002:003:0010</t>
  </si>
  <si>
    <t>Sirge tee 1</t>
  </si>
  <si>
    <t>5585602</t>
  </si>
  <si>
    <t>89002:003:0009</t>
  </si>
  <si>
    <t>Tammiku tee 9</t>
  </si>
  <si>
    <t>6050802</t>
  </si>
  <si>
    <t>89002:003:0007</t>
  </si>
  <si>
    <t>Sirge tee 2</t>
  </si>
  <si>
    <t>5564502</t>
  </si>
  <si>
    <t>89002:003:0006</t>
  </si>
  <si>
    <t>Sirge tee 4</t>
  </si>
  <si>
    <t>5234602</t>
  </si>
  <si>
    <t>89002:003:0005</t>
  </si>
  <si>
    <t>Tuule tee 2</t>
  </si>
  <si>
    <t>5537302</t>
  </si>
  <si>
    <t>89003:004:0002</t>
  </si>
  <si>
    <t>Roosimetsa tee 2</t>
  </si>
  <si>
    <t>10984202</t>
  </si>
  <si>
    <t>89008:003:0032</t>
  </si>
  <si>
    <t>Veeringu tee 27</t>
  </si>
  <si>
    <t>4341002</t>
  </si>
  <si>
    <t>89008:003:0031</t>
  </si>
  <si>
    <t>Veeringu tee 25</t>
  </si>
  <si>
    <t>11600302</t>
  </si>
  <si>
    <t>89001:022:0006</t>
  </si>
  <si>
    <t>Pihlaka tee 24</t>
  </si>
  <si>
    <t>4278302</t>
  </si>
  <si>
    <t>89001:010:0487</t>
  </si>
  <si>
    <t>Halli tee 2</t>
  </si>
  <si>
    <t>6500802</t>
  </si>
  <si>
    <t>89008:003:0025</t>
  </si>
  <si>
    <t>Veeringu tee 3</t>
  </si>
  <si>
    <t>4096902</t>
  </si>
  <si>
    <t>89008:003:0040</t>
  </si>
  <si>
    <t>Mündi tee 23</t>
  </si>
  <si>
    <t>3956502</t>
  </si>
  <si>
    <t>89003:004:0004</t>
  </si>
  <si>
    <t>Pihlapuu tee 4</t>
  </si>
  <si>
    <t>5320702</t>
  </si>
  <si>
    <t>89001:003:0231</t>
  </si>
  <si>
    <t>Rohuneeme tee 103</t>
  </si>
  <si>
    <t>3033102</t>
  </si>
  <si>
    <t>89001:003:0232</t>
  </si>
  <si>
    <t>Rohuneeme tee 103b</t>
  </si>
  <si>
    <t>89001:010:0342</t>
  </si>
  <si>
    <t>Männioru tee 7</t>
  </si>
  <si>
    <t>3666202</t>
  </si>
  <si>
    <t>89001:010:0385</t>
  </si>
  <si>
    <t>Lille tee L2</t>
  </si>
  <si>
    <t>3559302</t>
  </si>
  <si>
    <t>89001:010:0388</t>
  </si>
  <si>
    <t>Kelluka tee 4</t>
  </si>
  <si>
    <t>3559602</t>
  </si>
  <si>
    <t>89008:003:0005</t>
  </si>
  <si>
    <t>Aiaotsa põik 5</t>
  </si>
  <si>
    <t>3860702</t>
  </si>
  <si>
    <t>89001:003:0209</t>
  </si>
  <si>
    <t>Rüstla tee 4</t>
  </si>
  <si>
    <t>3313002</t>
  </si>
  <si>
    <t>89001:003:0211</t>
  </si>
  <si>
    <t>Rüstla tee 1a</t>
  </si>
  <si>
    <t>3703002</t>
  </si>
  <si>
    <t>89001:009:0015</t>
  </si>
  <si>
    <t>Rannakuuse tee 1</t>
  </si>
  <si>
    <t>11153602</t>
  </si>
  <si>
    <t>89001:010:0488</t>
  </si>
  <si>
    <t>Miiduranna tee 45</t>
  </si>
  <si>
    <t>4268202</t>
  </si>
  <si>
    <t>89001:010:0458</t>
  </si>
  <si>
    <t>Käspre</t>
  </si>
  <si>
    <t>4098602</t>
  </si>
  <si>
    <t>89001:003:0158</t>
  </si>
  <si>
    <t>Rohuneeme tee 57c</t>
  </si>
  <si>
    <t>4594802</t>
  </si>
  <si>
    <t>89001:010:0501</t>
  </si>
  <si>
    <t>Miiduranna tee 55</t>
  </si>
  <si>
    <t>5391202</t>
  </si>
  <si>
    <t>89001:003:0196</t>
  </si>
  <si>
    <t>Ülase põik 3</t>
  </si>
  <si>
    <t>13736702</t>
  </si>
  <si>
    <t>89001:002:0068</t>
  </si>
  <si>
    <t>Prangli kauplus</t>
  </si>
  <si>
    <t>10340702</t>
  </si>
  <si>
    <t>89001:002:0069</t>
  </si>
  <si>
    <t>Aaviku</t>
  </si>
  <si>
    <t>4138202</t>
  </si>
  <si>
    <t>89001:003:0222</t>
  </si>
  <si>
    <t>Lännemäe tee 4</t>
  </si>
  <si>
    <t>3960302</t>
  </si>
  <si>
    <t>89001:010:0529</t>
  </si>
  <si>
    <t>Nurme põik 12</t>
  </si>
  <si>
    <t>878602</t>
  </si>
  <si>
    <t>89001:010:0515</t>
  </si>
  <si>
    <t>Vardi tee L4</t>
  </si>
  <si>
    <t>2334402</t>
  </si>
  <si>
    <t>89001:010:0516</t>
  </si>
  <si>
    <t>Nurme tee 11</t>
  </si>
  <si>
    <t>4386302</t>
  </si>
  <si>
    <t>89001:010:0518</t>
  </si>
  <si>
    <t>Lille tee 8</t>
  </si>
  <si>
    <t>4386502</t>
  </si>
  <si>
    <t>89001:003:0252</t>
  </si>
  <si>
    <t>Klaukse-Peetri</t>
  </si>
  <si>
    <t>5461402</t>
  </si>
  <si>
    <t>89001:002:0059</t>
  </si>
  <si>
    <t>Lepiku</t>
  </si>
  <si>
    <t>4140602</t>
  </si>
  <si>
    <t>89001:002:0061</t>
  </si>
  <si>
    <t>14073902</t>
  </si>
  <si>
    <t>89001:005:0003</t>
  </si>
  <si>
    <t>Tammekännu tee 34</t>
  </si>
  <si>
    <t>5097702</t>
  </si>
  <si>
    <t>89001:003:0275</t>
  </si>
  <si>
    <t>Rohuneeme tee 105</t>
  </si>
  <si>
    <t>5135302</t>
  </si>
  <si>
    <t>89001:010:0065</t>
  </si>
  <si>
    <t>Miiduranna tee 2a</t>
  </si>
  <si>
    <t>5339002</t>
  </si>
  <si>
    <t>89001:009:0004</t>
  </si>
  <si>
    <t>Haava tee 3</t>
  </si>
  <si>
    <t>5327202</t>
  </si>
  <si>
    <t>89001:002:0062</t>
  </si>
  <si>
    <t>Pilli</t>
  </si>
  <si>
    <t>4564402</t>
  </si>
  <si>
    <t>89001:002:0063</t>
  </si>
  <si>
    <t>89001:001:0019</t>
  </si>
  <si>
    <t>Glubi</t>
  </si>
  <si>
    <t>4098302</t>
  </si>
  <si>
    <t>89001:010:0459</t>
  </si>
  <si>
    <t>Männioru tee 8</t>
  </si>
  <si>
    <t>4100002</t>
  </si>
  <si>
    <t>89001:003:0314</t>
  </si>
  <si>
    <t>Makrilli tee 9</t>
  </si>
  <si>
    <t>5543902</t>
  </si>
  <si>
    <t>89001:003:0316</t>
  </si>
  <si>
    <t>Talveaia tee 6</t>
  </si>
  <si>
    <t>5414702</t>
  </si>
  <si>
    <t>89001:003:0315</t>
  </si>
  <si>
    <t>Forelli tee 11</t>
  </si>
  <si>
    <t>5412302</t>
  </si>
  <si>
    <t>89001:009:0014</t>
  </si>
  <si>
    <t>Kaluri tee 22</t>
  </si>
  <si>
    <t>4969902</t>
  </si>
  <si>
    <t>89001:001:0025</t>
  </si>
  <si>
    <t>Roseni</t>
  </si>
  <si>
    <t>5445702</t>
  </si>
  <si>
    <t>89001:019:0001</t>
  </si>
  <si>
    <t>Kordoni tee 18</t>
  </si>
  <si>
    <t>5077502</t>
  </si>
  <si>
    <t>89001:010:0378</t>
  </si>
  <si>
    <t>Viama tee 10</t>
  </si>
  <si>
    <t>17049050</t>
  </si>
  <si>
    <t>89009:004:0007</t>
  </si>
  <si>
    <t>Metsakasti põik 13</t>
  </si>
  <si>
    <t>6083202</t>
  </si>
  <si>
    <t>89009:004:0006</t>
  </si>
  <si>
    <t>Tarvase tee 10</t>
  </si>
  <si>
    <t>4847202</t>
  </si>
  <si>
    <t>89001:003:0145</t>
  </si>
  <si>
    <t>Kastani tee 3</t>
  </si>
  <si>
    <t>4714102</t>
  </si>
  <si>
    <t>89001:010:0486</t>
  </si>
  <si>
    <t>Kaevuaia tee 15</t>
  </si>
  <si>
    <t>324002</t>
  </si>
  <si>
    <t>89001:001:0018</t>
  </si>
  <si>
    <t>Rahu</t>
  </si>
  <si>
    <t>4098102</t>
  </si>
  <si>
    <t>89001:001:0016</t>
  </si>
  <si>
    <t>Männiku tee 58 // Kiriku</t>
  </si>
  <si>
    <t>4098202</t>
  </si>
  <si>
    <t>89001:001:0017</t>
  </si>
  <si>
    <t>Lõuna-Bertelsoni</t>
  </si>
  <si>
    <t>4098002</t>
  </si>
  <si>
    <t>89001:002:0056</t>
  </si>
  <si>
    <t>Männisalu</t>
  </si>
  <si>
    <t>4865902</t>
  </si>
  <si>
    <t>89001:003:0313</t>
  </si>
  <si>
    <t>Makrilli tee 4</t>
  </si>
  <si>
    <t>5711802</t>
  </si>
  <si>
    <t>89001:003:0090</t>
  </si>
  <si>
    <t>Püünsi tee 20</t>
  </si>
  <si>
    <t>4489102</t>
  </si>
  <si>
    <t>89001:003:0228</t>
  </si>
  <si>
    <t>Rohuneeme tee 88</t>
  </si>
  <si>
    <t>4398602</t>
  </si>
  <si>
    <t>89002:003:0029</t>
  </si>
  <si>
    <t>Tammiku tee 30</t>
  </si>
  <si>
    <t>5238802</t>
  </si>
  <si>
    <t>89002:003:0028</t>
  </si>
  <si>
    <t>Tammiku tee 28</t>
  </si>
  <si>
    <t>5254602</t>
  </si>
  <si>
    <t>89002:003:0026</t>
  </si>
  <si>
    <t>Tammiku tee 26</t>
  </si>
  <si>
    <t>5668302</t>
  </si>
  <si>
    <t>89001:022:0012</t>
  </si>
  <si>
    <t>Tellissaare tee 7</t>
  </si>
  <si>
    <t>9013302</t>
  </si>
  <si>
    <t>89009:004:0005</t>
  </si>
  <si>
    <t>Tarvase tee 18</t>
  </si>
  <si>
    <t>20723350</t>
  </si>
  <si>
    <t>89001:002:0058</t>
  </si>
  <si>
    <t>Joosti-Uuetoa mets</t>
  </si>
  <si>
    <t>4099802</t>
  </si>
  <si>
    <t>89001:002:0057</t>
  </si>
  <si>
    <t>4099702</t>
  </si>
  <si>
    <t>89001:009:0012</t>
  </si>
  <si>
    <t>Lepa tee 10</t>
  </si>
  <si>
    <t>4385302</t>
  </si>
  <si>
    <t>89001:003:0194</t>
  </si>
  <si>
    <t>Randvere tee 103</t>
  </si>
  <si>
    <t>2604302</t>
  </si>
  <si>
    <t>89001:003:0195</t>
  </si>
  <si>
    <t>Randvere tee 101 // Rahvamaja</t>
  </si>
  <si>
    <t>5190002</t>
  </si>
  <si>
    <t>89001:003:0294</t>
  </si>
  <si>
    <t>Viimsi metskond 81</t>
  </si>
  <si>
    <t>8556702</t>
  </si>
  <si>
    <t>89003:004:0006</t>
  </si>
  <si>
    <t>Kärimetsa tee 4a</t>
  </si>
  <si>
    <t>5299902</t>
  </si>
  <si>
    <t>89002:003:0024</t>
  </si>
  <si>
    <t>Tammiku tee 24</t>
  </si>
  <si>
    <t>5158502</t>
  </si>
  <si>
    <t>89002:003:0022</t>
  </si>
  <si>
    <t>Kasteheina tee 5</t>
  </si>
  <si>
    <t>4238302</t>
  </si>
  <si>
    <t>89002:003:0016</t>
  </si>
  <si>
    <t>Tammiku tee 16</t>
  </si>
  <si>
    <t>4739302</t>
  </si>
  <si>
    <t>89002:003:0014</t>
  </si>
  <si>
    <t>Kasteheina tee 1</t>
  </si>
  <si>
    <t>5611302</t>
  </si>
  <si>
    <t>89002:003:0008</t>
  </si>
  <si>
    <t>Sirge tee 3</t>
  </si>
  <si>
    <t>5195402</t>
  </si>
  <si>
    <t>89002:003:0001</t>
  </si>
  <si>
    <t>Rohuneeme tee 48b</t>
  </si>
  <si>
    <t>5239802</t>
  </si>
  <si>
    <t>89001:010:0489</t>
  </si>
  <si>
    <t>Muuli tee 27</t>
  </si>
  <si>
    <t>4342202</t>
  </si>
  <si>
    <t>89001:010:0497</t>
  </si>
  <si>
    <t>Serva</t>
  </si>
  <si>
    <t>4551802</t>
  </si>
  <si>
    <t>89001:002:0086</t>
  </si>
  <si>
    <t>Pihlaka-Madikse</t>
  </si>
  <si>
    <t>4345602</t>
  </si>
  <si>
    <t>89001:002:0085</t>
  </si>
  <si>
    <t>Väike-Madikse</t>
  </si>
  <si>
    <t>4345502</t>
  </si>
  <si>
    <t>89001:002:0084</t>
  </si>
  <si>
    <t>Vana-Madikse</t>
  </si>
  <si>
    <t>4345202</t>
  </si>
  <si>
    <t>89001:002:0083</t>
  </si>
  <si>
    <t>Madikse-Metsaotsa</t>
  </si>
  <si>
    <t>4345402</t>
  </si>
  <si>
    <t>89001:003:0264</t>
  </si>
  <si>
    <t>Vanapere tee 2</t>
  </si>
  <si>
    <t>4308202</t>
  </si>
  <si>
    <t>89003:004:0005</t>
  </si>
  <si>
    <t>Roosimetsa tee 8</t>
  </si>
  <si>
    <t>5429402</t>
  </si>
  <si>
    <t>89001:010:0535</t>
  </si>
  <si>
    <t>Pargi põik 10</t>
  </si>
  <si>
    <t>89001:003:0297</t>
  </si>
  <si>
    <t>Viimsi metskond 85</t>
  </si>
  <si>
    <t>9246002</t>
  </si>
  <si>
    <t>89001:003:0298</t>
  </si>
  <si>
    <t>Viimsi metskond 86</t>
  </si>
  <si>
    <t>3115250</t>
  </si>
  <si>
    <t>89001:002:0081</t>
  </si>
  <si>
    <t>Uus-Madikse</t>
  </si>
  <si>
    <t>4345702</t>
  </si>
  <si>
    <t>89001:002:0079</t>
  </si>
  <si>
    <t>Ees-Madikse</t>
  </si>
  <si>
    <t>4345802</t>
  </si>
  <si>
    <t>89001:002:0076</t>
  </si>
  <si>
    <t>4345002</t>
  </si>
  <si>
    <t>89001:002:0077</t>
  </si>
  <si>
    <t>89001:010:0513</t>
  </si>
  <si>
    <t>Viimsi metskond 87</t>
  </si>
  <si>
    <t>12223450</t>
  </si>
  <si>
    <t>89001:010:0514</t>
  </si>
  <si>
    <t>Metsavahi</t>
  </si>
  <si>
    <t>12302850</t>
  </si>
  <si>
    <t>89001:003:0301</t>
  </si>
  <si>
    <t>Sanglepa tee 2a</t>
  </si>
  <si>
    <t>8202502</t>
  </si>
  <si>
    <t>89008:003:0022</t>
  </si>
  <si>
    <t>Veeringu tee 16</t>
  </si>
  <si>
    <t>89002:002:0009</t>
  </si>
  <si>
    <t>Rannaniidu tee 14</t>
  </si>
  <si>
    <t>4590502</t>
  </si>
  <si>
    <t>89001:010:0502</t>
  </si>
  <si>
    <t>Nelgi tee 7</t>
  </si>
  <si>
    <t>13231002</t>
  </si>
  <si>
    <t>89001:010:0499</t>
  </si>
  <si>
    <t>Sadama</t>
  </si>
  <si>
    <t>5265502</t>
  </si>
  <si>
    <t>89008:003:0029</t>
  </si>
  <si>
    <t>Aiaotsa põik 1 // 1a</t>
  </si>
  <si>
    <t>11951702</t>
  </si>
  <si>
    <t>89008:003:0030</t>
  </si>
  <si>
    <t>Veeringu tee 22</t>
  </si>
  <si>
    <t>3546850</t>
  </si>
  <si>
    <t>89001:021:0005</t>
  </si>
  <si>
    <t>Meresihi tee</t>
  </si>
  <si>
    <t>5327302</t>
  </si>
  <si>
    <t>89001:021:0006</t>
  </si>
  <si>
    <t>Meresihi tee 4</t>
  </si>
  <si>
    <t>5327102</t>
  </si>
  <si>
    <t>89001:003:0204</t>
  </si>
  <si>
    <t>Heina tee 8</t>
  </si>
  <si>
    <t>3369602</t>
  </si>
  <si>
    <t>89001:003:0205</t>
  </si>
  <si>
    <t>Heina tee 10</t>
  </si>
  <si>
    <t>89001:003:0262</t>
  </si>
  <si>
    <t>Leppneeme Sadama tee 6</t>
  </si>
  <si>
    <t>498702</t>
  </si>
  <si>
    <t>89001:001:0026</t>
  </si>
  <si>
    <t>Naissaare tuletorn</t>
  </si>
  <si>
    <t>14253502</t>
  </si>
  <si>
    <t>89001:002:0087</t>
  </si>
  <si>
    <t>Keri tuletorn</t>
  </si>
  <si>
    <t>14252102</t>
  </si>
  <si>
    <t>89010:001:0006</t>
  </si>
  <si>
    <t>Randoja tee 30</t>
  </si>
  <si>
    <t>5715002</t>
  </si>
  <si>
    <t>89001:021:0007</t>
  </si>
  <si>
    <t>Kelvingi pumpla 1</t>
  </si>
  <si>
    <t>5246702</t>
  </si>
  <si>
    <t>89001:021:0008</t>
  </si>
  <si>
    <t>Kelvingi pumpla 2</t>
  </si>
  <si>
    <t>5326902</t>
  </si>
  <si>
    <t>89001:009:0910</t>
  </si>
  <si>
    <t>Mereranna tee 11</t>
  </si>
  <si>
    <t>5247402</t>
  </si>
  <si>
    <t>89001:022:0014</t>
  </si>
  <si>
    <t>Melba tee 1</t>
  </si>
  <si>
    <t>5563402</t>
  </si>
  <si>
    <t>89001:022:0015</t>
  </si>
  <si>
    <t>Melba tee 8</t>
  </si>
  <si>
    <t>4983302</t>
  </si>
  <si>
    <t>89001:003:0269</t>
  </si>
  <si>
    <t>Sääre tee 9a</t>
  </si>
  <si>
    <t>2676802</t>
  </si>
  <si>
    <t>89011:004:0005</t>
  </si>
  <si>
    <t>Kuldnoka tee 2</t>
  </si>
  <si>
    <t>4883302</t>
  </si>
  <si>
    <t>89011:004:0004</t>
  </si>
  <si>
    <t>Linavästriku tee 9</t>
  </si>
  <si>
    <t>5264602</t>
  </si>
  <si>
    <t>89001:003:0271</t>
  </si>
  <si>
    <t>Sääre tee 11</t>
  </si>
  <si>
    <t>4206202</t>
  </si>
  <si>
    <t>89001:010:0462</t>
  </si>
  <si>
    <t>Lubja tee 21</t>
  </si>
  <si>
    <t>89001:010:0461</t>
  </si>
  <si>
    <t>Lubja tee 19</t>
  </si>
  <si>
    <t>89011:001:0017</t>
  </si>
  <si>
    <t>Kajaka tee 3</t>
  </si>
  <si>
    <t>4865602</t>
  </si>
  <si>
    <t>89001:010:0511</t>
  </si>
  <si>
    <t>Kaevuaia tee 26</t>
  </si>
  <si>
    <t>931802</t>
  </si>
  <si>
    <t>89001:010:0512</t>
  </si>
  <si>
    <t>Kaevuaia tee 24</t>
  </si>
  <si>
    <t>5850902</t>
  </si>
  <si>
    <t>89001:003:0206</t>
  </si>
  <si>
    <t>Rohuneeme tee 103a</t>
  </si>
  <si>
    <t>7857202</t>
  </si>
  <si>
    <t>89001:002:0072</t>
  </si>
  <si>
    <t>Lille</t>
  </si>
  <si>
    <t>4140402</t>
  </si>
  <si>
    <t>89001:002:0073</t>
  </si>
  <si>
    <t>89001:002:0074</t>
  </si>
  <si>
    <t>89001:002:0075</t>
  </si>
  <si>
    <t>89001:003:0415</t>
  </si>
  <si>
    <t>Mereniidu tee 1a</t>
  </si>
  <si>
    <t>89001:003:0416</t>
  </si>
  <si>
    <t>Mereniidu tee 1</t>
  </si>
  <si>
    <t>89001:003:0417</t>
  </si>
  <si>
    <t>Sadama tee 2</t>
  </si>
  <si>
    <t>5212602</t>
  </si>
  <si>
    <t>89001:003:0418</t>
  </si>
  <si>
    <t>Sadama tee 2a</t>
  </si>
  <si>
    <t>5212702</t>
  </si>
  <si>
    <t>89001:003:0421</t>
  </si>
  <si>
    <t>Sadama tee 6</t>
  </si>
  <si>
    <t>5212902</t>
  </si>
  <si>
    <t>89001:003:0422</t>
  </si>
  <si>
    <t>Sadama tee 8</t>
  </si>
  <si>
    <t>5213002</t>
  </si>
  <si>
    <t>89001:010:0507</t>
  </si>
  <si>
    <t>Pärtle tee</t>
  </si>
  <si>
    <t>471302</t>
  </si>
  <si>
    <t>89001:010:0508</t>
  </si>
  <si>
    <t>Pärtle alajaam</t>
  </si>
  <si>
    <t>8312002</t>
  </si>
  <si>
    <t>89002:003:0003</t>
  </si>
  <si>
    <t>Tuule tee 4</t>
  </si>
  <si>
    <t>5900402</t>
  </si>
  <si>
    <t>89001:003:0276</t>
  </si>
  <si>
    <t>Ilusmäe tee 2</t>
  </si>
  <si>
    <t>602802</t>
  </si>
  <si>
    <t>89005:005:0007</t>
  </si>
  <si>
    <t>Luua tee 6</t>
  </si>
  <si>
    <t>5147602</t>
  </si>
  <si>
    <t>89005:005:0006</t>
  </si>
  <si>
    <t>Luua tee 8</t>
  </si>
  <si>
    <t>5247202</t>
  </si>
  <si>
    <t>89001:003:0423</t>
  </si>
  <si>
    <t>Randvere tee 81</t>
  </si>
  <si>
    <t>5780402</t>
  </si>
  <si>
    <t>89011:003:0003</t>
  </si>
  <si>
    <t>Leevikese tee 8</t>
  </si>
  <si>
    <t>5803702</t>
  </si>
  <si>
    <t>89009:004:0009</t>
  </si>
  <si>
    <t>Tarvase tee 7</t>
  </si>
  <si>
    <t>5606902</t>
  </si>
  <si>
    <t>89001:003:0357</t>
  </si>
  <si>
    <t>Randvere tee 83</t>
  </si>
  <si>
    <t>5443002</t>
  </si>
  <si>
    <t>89001:003:0358</t>
  </si>
  <si>
    <t>Mereääre tee 14</t>
  </si>
  <si>
    <t>5554802</t>
  </si>
  <si>
    <t>89002:003:0002</t>
  </si>
  <si>
    <t>Tuule tee 3</t>
  </si>
  <si>
    <t>5267002</t>
  </si>
  <si>
    <t>89001:010:0505</t>
  </si>
  <si>
    <t>Tõru</t>
  </si>
  <si>
    <t>5334002</t>
  </si>
  <si>
    <t>89001:010:0506</t>
  </si>
  <si>
    <t>Tamme</t>
  </si>
  <si>
    <t>10534502</t>
  </si>
  <si>
    <t>89005:005:0008</t>
  </si>
  <si>
    <t>Vaablase tee 13</t>
  </si>
  <si>
    <t>4798702</t>
  </si>
  <si>
    <t>89001:010:0546</t>
  </si>
  <si>
    <t>Laiamäe tee 4</t>
  </si>
  <si>
    <t>5306902</t>
  </si>
  <si>
    <t>89001:003:0356</t>
  </si>
  <si>
    <t>Tammneeme tee 18a</t>
  </si>
  <si>
    <t>4933802</t>
  </si>
  <si>
    <t>89001:003:0278</t>
  </si>
  <si>
    <t>Kasesoo tee 2</t>
  </si>
  <si>
    <t>603702</t>
  </si>
  <si>
    <t>89001:003:0279</t>
  </si>
  <si>
    <t>Arukase tee 4</t>
  </si>
  <si>
    <t>4632602</t>
  </si>
  <si>
    <t>89001:003:0281</t>
  </si>
  <si>
    <t>Kasesoo tee 4</t>
  </si>
  <si>
    <t>4632702</t>
  </si>
  <si>
    <t>89001:002:0089</t>
  </si>
  <si>
    <t>Taga-Mölgi</t>
  </si>
  <si>
    <t>3964102</t>
  </si>
  <si>
    <t>89001:002:0091</t>
  </si>
  <si>
    <t>Vana-Mölgi</t>
  </si>
  <si>
    <t>3964202</t>
  </si>
  <si>
    <t>89001:003:0141</t>
  </si>
  <si>
    <t>Kare</t>
  </si>
  <si>
    <t>4594702</t>
  </si>
  <si>
    <t>89001:003:0282</t>
  </si>
  <si>
    <t>Kasesoo tee 6</t>
  </si>
  <si>
    <t>4632802</t>
  </si>
  <si>
    <t>89001:003:0283</t>
  </si>
  <si>
    <t>Kasesoo tee 8</t>
  </si>
  <si>
    <t>4632902</t>
  </si>
  <si>
    <t>89001:003:0284</t>
  </si>
  <si>
    <t>Kasesoo tee 10</t>
  </si>
  <si>
    <t>4633002</t>
  </si>
  <si>
    <t>89001:003:0285</t>
  </si>
  <si>
    <t>Kasesoo tee 12</t>
  </si>
  <si>
    <t>4633102</t>
  </si>
  <si>
    <t>89001:003:0286</t>
  </si>
  <si>
    <t>Kasesoo tee 14</t>
  </si>
  <si>
    <t>4633202</t>
  </si>
  <si>
    <t>89008:003:0048</t>
  </si>
  <si>
    <t>Mündi põik 6</t>
  </si>
  <si>
    <t>7870602</t>
  </si>
  <si>
    <t>89001:003:0351</t>
  </si>
  <si>
    <t>Leppneeme Sadama tee 13a</t>
  </si>
  <si>
    <t>5692002</t>
  </si>
  <si>
    <t>89001:003:0207</t>
  </si>
  <si>
    <t>Viigi tee 1</t>
  </si>
  <si>
    <t>4821902</t>
  </si>
  <si>
    <t>89001:003:0323</t>
  </si>
  <si>
    <t>Uusholmi</t>
  </si>
  <si>
    <t>4999002</t>
  </si>
  <si>
    <t>89002:005:0001</t>
  </si>
  <si>
    <t>Kurvi tee 3</t>
  </si>
  <si>
    <t>5240902</t>
  </si>
  <si>
    <t>89001:023:0004</t>
  </si>
  <si>
    <t>Madise tee 3 // Madise tee</t>
  </si>
  <si>
    <t>6803002</t>
  </si>
  <si>
    <t>89001:023:0006</t>
  </si>
  <si>
    <t>Laineharja tee 6</t>
  </si>
  <si>
    <t>5912102</t>
  </si>
  <si>
    <t>89001:003:0349</t>
  </si>
  <si>
    <t>Leppneeme Sadama tee 13</t>
  </si>
  <si>
    <t>5771902</t>
  </si>
  <si>
    <t>89001:003:0307</t>
  </si>
  <si>
    <t>Pääsusilma tee 8</t>
  </si>
  <si>
    <t>12464002</t>
  </si>
  <si>
    <t>89001:003:0321</t>
  </si>
  <si>
    <t>Pringi tee L1</t>
  </si>
  <si>
    <t>5424602</t>
  </si>
  <si>
    <t>89001:003:0322</t>
  </si>
  <si>
    <t>Pringi tee L2</t>
  </si>
  <si>
    <t>5424702</t>
  </si>
  <si>
    <t>89001:003:0317</t>
  </si>
  <si>
    <t>Vallimetsa</t>
  </si>
  <si>
    <t>5127502</t>
  </si>
  <si>
    <t>89002:001:0003</t>
  </si>
  <si>
    <t>Poomi</t>
  </si>
  <si>
    <t>5541302</t>
  </si>
  <si>
    <t>89001:010:9910</t>
  </si>
  <si>
    <t>Kase tee 7</t>
  </si>
  <si>
    <t>4962402</t>
  </si>
  <si>
    <t>89001:002:0404</t>
  </si>
  <si>
    <t>Mölgisalu</t>
  </si>
  <si>
    <t>9286702</t>
  </si>
  <si>
    <t>89001:002:0407</t>
  </si>
  <si>
    <t>Mölgisilla</t>
  </si>
  <si>
    <t>12899502</t>
  </si>
  <si>
    <t>89001:002:0408</t>
  </si>
  <si>
    <t>Mölgisadama tee</t>
  </si>
  <si>
    <t>12899602</t>
  </si>
  <si>
    <t>89001:002:0406</t>
  </si>
  <si>
    <t>Mölgisalu tee</t>
  </si>
  <si>
    <t>12899402</t>
  </si>
  <si>
    <t>89001:002:0405</t>
  </si>
  <si>
    <t>Tihiko</t>
  </si>
  <si>
    <t>10514102</t>
  </si>
  <si>
    <t>89001:003:0382</t>
  </si>
  <si>
    <t>Kasesoo tee 1</t>
  </si>
  <si>
    <t>603602</t>
  </si>
  <si>
    <t>89001:003:0383</t>
  </si>
  <si>
    <t>Arukase tee 6</t>
  </si>
  <si>
    <t>5081902</t>
  </si>
  <si>
    <t>89001:002:0092</t>
  </si>
  <si>
    <t>Idatoa</t>
  </si>
  <si>
    <t>5333602</t>
  </si>
  <si>
    <t>89001:002:0094</t>
  </si>
  <si>
    <t>Suure-Kaguotsa</t>
  </si>
  <si>
    <t>5333302</t>
  </si>
  <si>
    <t>89001:003:0288</t>
  </si>
  <si>
    <t>Rohuneeme tee 65d</t>
  </si>
  <si>
    <t>4660902</t>
  </si>
  <si>
    <t>89001:003:0289</t>
  </si>
  <si>
    <t>Rohuneeme tee 65e</t>
  </si>
  <si>
    <t>4661002</t>
  </si>
  <si>
    <t>89001:002:0093</t>
  </si>
  <si>
    <t>Kaguotsa-Lautri</t>
  </si>
  <si>
    <t>5333402</t>
  </si>
  <si>
    <t>89001:002:0095</t>
  </si>
  <si>
    <t>Lõunatoa</t>
  </si>
  <si>
    <t>5333502</t>
  </si>
  <si>
    <t>89001:002:0096</t>
  </si>
  <si>
    <t>Tiigitoa</t>
  </si>
  <si>
    <t>5334502</t>
  </si>
  <si>
    <t>89001:009:0016</t>
  </si>
  <si>
    <t>Rannakuuse tee 3</t>
  </si>
  <si>
    <t>5914802</t>
  </si>
  <si>
    <t>89011:001:0018</t>
  </si>
  <si>
    <t>Tormilinnu tee 24</t>
  </si>
  <si>
    <t>5267302</t>
  </si>
  <si>
    <t>89001:003:0308</t>
  </si>
  <si>
    <t>Rohuneeme tee 68</t>
  </si>
  <si>
    <t>5710902</t>
  </si>
  <si>
    <t>89001:003:0309</t>
  </si>
  <si>
    <t>Rohuneeme tee 70</t>
  </si>
  <si>
    <t>5709102</t>
  </si>
  <si>
    <t>89001:003:0310</t>
  </si>
  <si>
    <t>Rohuneeme tee 72</t>
  </si>
  <si>
    <t>5709402</t>
  </si>
  <si>
    <t>89001:009:0013</t>
  </si>
  <si>
    <t>Rohuneeme tee 36</t>
  </si>
  <si>
    <t>5020502</t>
  </si>
  <si>
    <t>89001:003:0394</t>
  </si>
  <si>
    <t>Püünsi tee 18</t>
  </si>
  <si>
    <t>5493702</t>
  </si>
  <si>
    <t>89001:003:0425</t>
  </si>
  <si>
    <t>Tehase tee 4 // Vanapere tee 14</t>
  </si>
  <si>
    <t>5582602</t>
  </si>
  <si>
    <t>89001:003:0371</t>
  </si>
  <si>
    <t>Kapteni tee 5</t>
  </si>
  <si>
    <t>5234902</t>
  </si>
  <si>
    <t>89001:003:0372</t>
  </si>
  <si>
    <t>Kapteni tee 7</t>
  </si>
  <si>
    <t>5235002</t>
  </si>
  <si>
    <t>89011:002:0006</t>
  </si>
  <si>
    <t>Vesiroosi tee 20</t>
  </si>
  <si>
    <t>6630002</t>
  </si>
  <si>
    <t>89001:010:0726</t>
  </si>
  <si>
    <t>Mardi tee 1</t>
  </si>
  <si>
    <t>5772702</t>
  </si>
  <si>
    <t>89001:010:0727</t>
  </si>
  <si>
    <t>Mardi tee 2</t>
  </si>
  <si>
    <t>5772802</t>
  </si>
  <si>
    <t>89001:010:0693</t>
  </si>
  <si>
    <t>Sõpruse tee 8</t>
  </si>
  <si>
    <t>8435902</t>
  </si>
  <si>
    <t>89001:003:0344</t>
  </si>
  <si>
    <t>Karikakra tee 4</t>
  </si>
  <si>
    <t>2555702</t>
  </si>
  <si>
    <t>89001:003:0345</t>
  </si>
  <si>
    <t>Kullerkupu tee 2a</t>
  </si>
  <si>
    <t>5601302</t>
  </si>
  <si>
    <t>89001:003:0341</t>
  </si>
  <si>
    <t>Neemesauna tee 1</t>
  </si>
  <si>
    <t>3260802</t>
  </si>
  <si>
    <t>89001:003:0342</t>
  </si>
  <si>
    <t>Neemesauna tee 3</t>
  </si>
  <si>
    <t>6442302</t>
  </si>
  <si>
    <t>89001:003:0343</t>
  </si>
  <si>
    <t>Neemesauna tee 5</t>
  </si>
  <si>
    <t>6442402</t>
  </si>
  <si>
    <t>89001:010:0728</t>
  </si>
  <si>
    <t>Mardi tee 4</t>
  </si>
  <si>
    <t>5772902</t>
  </si>
  <si>
    <t>89001:010:0731</t>
  </si>
  <si>
    <t>Mardi tee 6</t>
  </si>
  <si>
    <t>5773102</t>
  </si>
  <si>
    <t>89001:010:0732</t>
  </si>
  <si>
    <t>Mardi tee 7</t>
  </si>
  <si>
    <t>5773202</t>
  </si>
  <si>
    <t>89001:010:0733</t>
  </si>
  <si>
    <t>Mardi tee 8</t>
  </si>
  <si>
    <t>5773302</t>
  </si>
  <si>
    <t>89001:010:0734</t>
  </si>
  <si>
    <t>Mardi tee 9</t>
  </si>
  <si>
    <t>5773402</t>
  </si>
  <si>
    <t>89001:010:0735</t>
  </si>
  <si>
    <t>Mardi tee 10</t>
  </si>
  <si>
    <t>5773502</t>
  </si>
  <si>
    <t>89001:010:0736</t>
  </si>
  <si>
    <t>Mardi tee 11</t>
  </si>
  <si>
    <t>5773602</t>
  </si>
  <si>
    <t>89001:010:0737</t>
  </si>
  <si>
    <t>Mardi tee 12</t>
  </si>
  <si>
    <t>5773702</t>
  </si>
  <si>
    <t>89001:010:0738</t>
  </si>
  <si>
    <t>Mardi tee 13</t>
  </si>
  <si>
    <t>5773802</t>
  </si>
  <si>
    <t>89001:010:0553</t>
  </si>
  <si>
    <t>Tagakäära tee</t>
  </si>
  <si>
    <t>4757502</t>
  </si>
  <si>
    <t>89001:010:0555</t>
  </si>
  <si>
    <t>Käära tee 5</t>
  </si>
  <si>
    <t>4757702</t>
  </si>
  <si>
    <t>89001:010:0556</t>
  </si>
  <si>
    <t>Käära põik 6</t>
  </si>
  <si>
    <t>4757802</t>
  </si>
  <si>
    <t>89001:010:0557</t>
  </si>
  <si>
    <t>Käära tee 7a</t>
  </si>
  <si>
    <t>4757902</t>
  </si>
  <si>
    <t>89001:010:0404</t>
  </si>
  <si>
    <t>Sõpruse tee 5</t>
  </si>
  <si>
    <t>4984102</t>
  </si>
  <si>
    <t>89001:010:0582</t>
  </si>
  <si>
    <t>Randvere tee 11</t>
  </si>
  <si>
    <t>4984202</t>
  </si>
  <si>
    <t>89001:010:0583</t>
  </si>
  <si>
    <t>Randvere tee 11a</t>
  </si>
  <si>
    <t>4984302</t>
  </si>
  <si>
    <t>89001:010:0739</t>
  </si>
  <si>
    <t>Mardi tee</t>
  </si>
  <si>
    <t>5773902</t>
  </si>
  <si>
    <t>89001:010:0558</t>
  </si>
  <si>
    <t>Käära tee 9</t>
  </si>
  <si>
    <t>4758002</t>
  </si>
  <si>
    <t>89001:010:0559</t>
  </si>
  <si>
    <t>Käära tee 10</t>
  </si>
  <si>
    <t>4758102</t>
  </si>
  <si>
    <t>89001:010:0561</t>
  </si>
  <si>
    <t>Käära tee 11</t>
  </si>
  <si>
    <t>4758202</t>
  </si>
  <si>
    <t>89001:010:0562</t>
  </si>
  <si>
    <t>Käära tee 12</t>
  </si>
  <si>
    <t>4758302</t>
  </si>
  <si>
    <t>89001:010:0563</t>
  </si>
  <si>
    <t>Käära tee 13</t>
  </si>
  <si>
    <t>4758402</t>
  </si>
  <si>
    <t>89001:010:0564</t>
  </si>
  <si>
    <t>Käära tee 14</t>
  </si>
  <si>
    <t>4758502</t>
  </si>
  <si>
    <t>89001:010:0565</t>
  </si>
  <si>
    <t>Pähklimänni tee 34</t>
  </si>
  <si>
    <t>4758602</t>
  </si>
  <si>
    <t>89001:010:0566</t>
  </si>
  <si>
    <t>Käära tee 16</t>
  </si>
  <si>
    <t>4758702</t>
  </si>
  <si>
    <t>89001:010:0567</t>
  </si>
  <si>
    <t>Pähklimänni tee 32</t>
  </si>
  <si>
    <t>4758802</t>
  </si>
  <si>
    <t>89001:010:0568</t>
  </si>
  <si>
    <t>Pähklimänni tee 31</t>
  </si>
  <si>
    <t>4758902</t>
  </si>
  <si>
    <t>89001:010:0569</t>
  </si>
  <si>
    <t>Pähklimänni tee 33</t>
  </si>
  <si>
    <t>4759002</t>
  </si>
  <si>
    <t>89001:014:0018</t>
  </si>
  <si>
    <t>Koralli tee 6</t>
  </si>
  <si>
    <t>6004902</t>
  </si>
  <si>
    <t>89001:010:0571</t>
  </si>
  <si>
    <t>Käära põik 5</t>
  </si>
  <si>
    <t>4759102</t>
  </si>
  <si>
    <t>89001:010:0572</t>
  </si>
  <si>
    <t>Käära põik 7</t>
  </si>
  <si>
    <t>4759202</t>
  </si>
  <si>
    <t>89001:010:0573</t>
  </si>
  <si>
    <t>Käära põik 9</t>
  </si>
  <si>
    <t>4759302</t>
  </si>
  <si>
    <t>89001:010:0575</t>
  </si>
  <si>
    <t>Käärametsa tee 10</t>
  </si>
  <si>
    <t>4759502</t>
  </si>
  <si>
    <t>89001:010:0576</t>
  </si>
  <si>
    <t>Käärametsa tee 11</t>
  </si>
  <si>
    <t>4759602</t>
  </si>
  <si>
    <t>89001:010:0577</t>
  </si>
  <si>
    <t>Käära tee 9a</t>
  </si>
  <si>
    <t>4759702</t>
  </si>
  <si>
    <t>89001:010:0578</t>
  </si>
  <si>
    <t>Käärametsa tee 12a</t>
  </si>
  <si>
    <t>4759802</t>
  </si>
  <si>
    <t>89001:010:0579</t>
  </si>
  <si>
    <t>Käärametsa tee 13</t>
  </si>
  <si>
    <t>4759902</t>
  </si>
  <si>
    <t>89001:010:0691</t>
  </si>
  <si>
    <t>Tammikumetsa</t>
  </si>
  <si>
    <t>5900502</t>
  </si>
  <si>
    <t>89001:014:0017</t>
  </si>
  <si>
    <t>Pärli tee 1</t>
  </si>
  <si>
    <t>5583202</t>
  </si>
  <si>
    <t>89001:003:0354</t>
  </si>
  <si>
    <t>Akinta</t>
  </si>
  <si>
    <t>5425102</t>
  </si>
  <si>
    <t>89001:010:0672</t>
  </si>
  <si>
    <t>Väike-Kaare tee 39</t>
  </si>
  <si>
    <t>6340102</t>
  </si>
  <si>
    <t>89001:010:0671</t>
  </si>
  <si>
    <t>Väike-Kaare tee L6</t>
  </si>
  <si>
    <t>6340002</t>
  </si>
  <si>
    <t>89001:010:0669</t>
  </si>
  <si>
    <t>Väike-Kaare tee 28</t>
  </si>
  <si>
    <t>6339902</t>
  </si>
  <si>
    <t>89001:010:0668</t>
  </si>
  <si>
    <t>Lageda tee 32</t>
  </si>
  <si>
    <t>6339802</t>
  </si>
  <si>
    <t>89001:010:0667</t>
  </si>
  <si>
    <t>Lageda tee L4</t>
  </si>
  <si>
    <t>6339702</t>
  </si>
  <si>
    <t>89001:010:0666</t>
  </si>
  <si>
    <t>Lageda tee 41</t>
  </si>
  <si>
    <t>6339602</t>
  </si>
  <si>
    <t>89001:010:0665</t>
  </si>
  <si>
    <t>Ees-Tiigi</t>
  </si>
  <si>
    <t>3004502</t>
  </si>
  <si>
    <t>89001:010:0483</t>
  </si>
  <si>
    <t>Ritsika tee 16</t>
  </si>
  <si>
    <t>5445602</t>
  </si>
  <si>
    <t>89011:003:0002</t>
  </si>
  <si>
    <t>Tihase tee 1</t>
  </si>
  <si>
    <t>5218702</t>
  </si>
  <si>
    <t>89001:010:0581</t>
  </si>
  <si>
    <t>Kibuvitsa tee 18</t>
  </si>
  <si>
    <t>5205602</t>
  </si>
  <si>
    <t>89001:010:0536</t>
  </si>
  <si>
    <t>Pärnamäe tee 146</t>
  </si>
  <si>
    <t>2258502</t>
  </si>
  <si>
    <t>89001:010:0537</t>
  </si>
  <si>
    <t>Pärnaõie tee 1</t>
  </si>
  <si>
    <t>5438302</t>
  </si>
  <si>
    <t>89001:010:0675</t>
  </si>
  <si>
    <t>Suur-Kaare tee 63a</t>
  </si>
  <si>
    <t>6577602</t>
  </si>
  <si>
    <t>89001:010:0599</t>
  </si>
  <si>
    <t>Pärnamäe tee 200</t>
  </si>
  <si>
    <t>5154702</t>
  </si>
  <si>
    <t>89001:010:0688</t>
  </si>
  <si>
    <t>Lille tee 9</t>
  </si>
  <si>
    <t>3559202</t>
  </si>
  <si>
    <t>89001:010:0689</t>
  </si>
  <si>
    <t>Lille tee 9a</t>
  </si>
  <si>
    <t>5629102</t>
  </si>
  <si>
    <t>89001:010:0674</t>
  </si>
  <si>
    <t>Suur-Kaare tee 61a</t>
  </si>
  <si>
    <t>89001:010:0676</t>
  </si>
  <si>
    <t>Suur-Kaare tee L5</t>
  </si>
  <si>
    <t>6577702</t>
  </si>
  <si>
    <t>89001:010:0677</t>
  </si>
  <si>
    <t>Suur-Kaare tee 56</t>
  </si>
  <si>
    <t>6577802</t>
  </si>
  <si>
    <t>89001:010:0679</t>
  </si>
  <si>
    <t>Kesk-Kaare tee 47</t>
  </si>
  <si>
    <t>6578002</t>
  </si>
  <si>
    <t>89001:010:0681</t>
  </si>
  <si>
    <t>Kesk-Kaare tee 49</t>
  </si>
  <si>
    <t>6578102</t>
  </si>
  <si>
    <t>89001:010:0682</t>
  </si>
  <si>
    <t>Kesk-Kaare tee L5</t>
  </si>
  <si>
    <t>6578202</t>
  </si>
  <si>
    <t>89001:003:0355</t>
  </si>
  <si>
    <t>Uus-Tänava</t>
  </si>
  <si>
    <t>6601802</t>
  </si>
  <si>
    <t>89001:003:0346</t>
  </si>
  <si>
    <t>Püünsi tee 8a</t>
  </si>
  <si>
    <t>3809402</t>
  </si>
  <si>
    <t>89001:010:0526</t>
  </si>
  <si>
    <t>Väike-Männiku</t>
  </si>
  <si>
    <t>5334102</t>
  </si>
  <si>
    <t>89001:010:0598</t>
  </si>
  <si>
    <t>Uus-Telli</t>
  </si>
  <si>
    <t>5705602</t>
  </si>
  <si>
    <t>89001:010:0538</t>
  </si>
  <si>
    <t>Kesk-Pärnamäe</t>
  </si>
  <si>
    <t>2389202</t>
  </si>
  <si>
    <t>89001:010:0539</t>
  </si>
  <si>
    <t>Pärnaõie tee 2</t>
  </si>
  <si>
    <t>5999202</t>
  </si>
  <si>
    <t>89001:010:0541</t>
  </si>
  <si>
    <t>Pärnaõie tee 4</t>
  </si>
  <si>
    <t>5999302</t>
  </si>
  <si>
    <t>89001:010:0542</t>
  </si>
  <si>
    <t>Pärnaõie tee 6</t>
  </si>
  <si>
    <t>5999402</t>
  </si>
  <si>
    <t>89001:010:0543</t>
  </si>
  <si>
    <t>Pärnaõie tee 8</t>
  </si>
  <si>
    <t>5999502</t>
  </si>
  <si>
    <t>89001:010:0544</t>
  </si>
  <si>
    <t>Pärnaõie tee 10</t>
  </si>
  <si>
    <t>5999602</t>
  </si>
  <si>
    <t>89001:010:0545</t>
  </si>
  <si>
    <t>Pärnaõie tee 12</t>
  </si>
  <si>
    <t>6662402</t>
  </si>
  <si>
    <t>89001:003:0377</t>
  </si>
  <si>
    <t>Vanapere</t>
  </si>
  <si>
    <t>5538402</t>
  </si>
  <si>
    <t>89011:001:0019</t>
  </si>
  <si>
    <t>Merikotka tee 5</t>
  </si>
  <si>
    <t>5139902</t>
  </si>
  <si>
    <t>89011:001:0021</t>
  </si>
  <si>
    <t>Merikotka tee 7</t>
  </si>
  <si>
    <t>4341102</t>
  </si>
  <si>
    <t>89002:006:0001</t>
  </si>
  <si>
    <t>Metsaveere tee 8a</t>
  </si>
  <si>
    <t>7300402</t>
  </si>
  <si>
    <t>89001:003:0361</t>
  </si>
  <si>
    <t>Leppneeme tee 98</t>
  </si>
  <si>
    <t>3169302</t>
  </si>
  <si>
    <t>89001:003:0362</t>
  </si>
  <si>
    <t>Sepamäe tee</t>
  </si>
  <si>
    <t>5789002</t>
  </si>
  <si>
    <t>89001:010:0632</t>
  </si>
  <si>
    <t>Kannikese tee 4/2</t>
  </si>
  <si>
    <t>5867902</t>
  </si>
  <si>
    <t>89001:010:0631</t>
  </si>
  <si>
    <t>Soone</t>
  </si>
  <si>
    <t>5666602</t>
  </si>
  <si>
    <t>89002:002:0012</t>
  </si>
  <si>
    <t>Rannakalda tee 8</t>
  </si>
  <si>
    <t>5672202</t>
  </si>
  <si>
    <t>89001:003:0363</t>
  </si>
  <si>
    <t>Sepamäe tee 5</t>
  </si>
  <si>
    <t>5789102</t>
  </si>
  <si>
    <t>89001:003:0364</t>
  </si>
  <si>
    <t>Sepamäe tee 7</t>
  </si>
  <si>
    <t>5789202</t>
  </si>
  <si>
    <t>89001:003:0365</t>
  </si>
  <si>
    <t>Sepamäe tee 9</t>
  </si>
  <si>
    <t>5789302</t>
  </si>
  <si>
    <t>89001:003:0366</t>
  </si>
  <si>
    <t>Sepamäe tee 11</t>
  </si>
  <si>
    <t>89001:003:0384</t>
  </si>
  <si>
    <t>Hallikivi tee 8</t>
  </si>
  <si>
    <t>7127402</t>
  </si>
  <si>
    <t>89005:002:0002</t>
  </si>
  <si>
    <t>Suurekivi tee 13</t>
  </si>
  <si>
    <t>5845802</t>
  </si>
  <si>
    <t>89001:009:0017</t>
  </si>
  <si>
    <t>Vahtra tee 12</t>
  </si>
  <si>
    <t>6123602</t>
  </si>
  <si>
    <t>89001:003:0336</t>
  </si>
  <si>
    <t>Loosaare tee 2</t>
  </si>
  <si>
    <t>6939202</t>
  </si>
  <si>
    <t>89001:003:0337</t>
  </si>
  <si>
    <t>Loosaare tee 4</t>
  </si>
  <si>
    <t>6939302</t>
  </si>
  <si>
    <t>89001:003:0338</t>
  </si>
  <si>
    <t>Loosaare tee 6</t>
  </si>
  <si>
    <t>6939402</t>
  </si>
  <si>
    <t>89001:003:0339</t>
  </si>
  <si>
    <t>Loosaare tee 8</t>
  </si>
  <si>
    <t>3260402</t>
  </si>
  <si>
    <t>89001:003:0437</t>
  </si>
  <si>
    <t>Lasteaia</t>
  </si>
  <si>
    <t>13514902</t>
  </si>
  <si>
    <t>89001:010:0703</t>
  </si>
  <si>
    <t>Käärti tee 15a</t>
  </si>
  <si>
    <t>6380202</t>
  </si>
  <si>
    <t>89002:002:0011</t>
  </si>
  <si>
    <t>Aasranna</t>
  </si>
  <si>
    <t>5666902</t>
  </si>
  <si>
    <t>89001:010:0836</t>
  </si>
  <si>
    <t>Käära põik L1</t>
  </si>
  <si>
    <t>6269902</t>
  </si>
  <si>
    <t>89001:010:0843</t>
  </si>
  <si>
    <t>Käärametsa tee L1</t>
  </si>
  <si>
    <t>6270502</t>
  </si>
  <si>
    <t>89001:010:0844</t>
  </si>
  <si>
    <t>Käärametsa tee 1</t>
  </si>
  <si>
    <t>6270602</t>
  </si>
  <si>
    <t>89001:010:0845</t>
  </si>
  <si>
    <t>Käärametsa tee 2</t>
  </si>
  <si>
    <t>6270702</t>
  </si>
  <si>
    <t>89001:003:0438</t>
  </si>
  <si>
    <t>Lesta</t>
  </si>
  <si>
    <t>5861502</t>
  </si>
  <si>
    <t>89001:009:0001</t>
  </si>
  <si>
    <t>Mereranna tee 13</t>
  </si>
  <si>
    <t>6381202</t>
  </si>
  <si>
    <t>89001:010:0686</t>
  </si>
  <si>
    <t>Mäe</t>
  </si>
  <si>
    <t>18960950</t>
  </si>
  <si>
    <t>89001:010:0813</t>
  </si>
  <si>
    <t>Altmetsa põik 2</t>
  </si>
  <si>
    <t>89001:010:0814</t>
  </si>
  <si>
    <t>Altmetsa põik 4</t>
  </si>
  <si>
    <t>89001:010:0816</t>
  </si>
  <si>
    <t>Käära tee 2</t>
  </si>
  <si>
    <t>6359602</t>
  </si>
  <si>
    <t>89001:010:0817</t>
  </si>
  <si>
    <t>Käära tee 4</t>
  </si>
  <si>
    <t>6359702</t>
  </si>
  <si>
    <t>89005:002:0003</t>
  </si>
  <si>
    <t>Suurekivi tee 10</t>
  </si>
  <si>
    <t>5967702</t>
  </si>
  <si>
    <t>89002:003:0004</t>
  </si>
  <si>
    <t>Tuule tee 1</t>
  </si>
  <si>
    <t>6338802</t>
  </si>
  <si>
    <t>89010:001:0007</t>
  </si>
  <si>
    <t>Metsaserva tee 1</t>
  </si>
  <si>
    <t>7265002</t>
  </si>
  <si>
    <t>89001:010:0636</t>
  </si>
  <si>
    <t>Vehema tee 39</t>
  </si>
  <si>
    <t>5712302</t>
  </si>
  <si>
    <t>89001:002:0099</t>
  </si>
  <si>
    <t>Kelnase vaatetorn</t>
  </si>
  <si>
    <t>7016302</t>
  </si>
  <si>
    <t>89001:003:0443</t>
  </si>
  <si>
    <t>Kivineeme tee 1</t>
  </si>
  <si>
    <t>5933602</t>
  </si>
  <si>
    <t>89001:003:0444</t>
  </si>
  <si>
    <t>Kivineeme tee 2</t>
  </si>
  <si>
    <t>5933702</t>
  </si>
  <si>
    <t>89001:003:0445</t>
  </si>
  <si>
    <t>Kivineeme tee 3</t>
  </si>
  <si>
    <t>5933802</t>
  </si>
  <si>
    <t>89001:003:0446</t>
  </si>
  <si>
    <t>Kivineeme tee 5</t>
  </si>
  <si>
    <t>5933902</t>
  </si>
  <si>
    <t>89001:003:0447</t>
  </si>
  <si>
    <t>Kivineeme tee 6</t>
  </si>
  <si>
    <t>5934002</t>
  </si>
  <si>
    <t>89001:003:0448</t>
  </si>
  <si>
    <t>Kivineeme tee 7</t>
  </si>
  <si>
    <t>5934102</t>
  </si>
  <si>
    <t>89001:003:0449</t>
  </si>
  <si>
    <t>Kivineeme tee 8</t>
  </si>
  <si>
    <t>5934202</t>
  </si>
  <si>
    <t>89001:010:0644</t>
  </si>
  <si>
    <t>Levkoi tee 6</t>
  </si>
  <si>
    <t>5786002</t>
  </si>
  <si>
    <t>89009:004:0011</t>
  </si>
  <si>
    <t>Metsakasti põik 6</t>
  </si>
  <si>
    <t>5783402</t>
  </si>
  <si>
    <t>89001:002:0098</t>
  </si>
  <si>
    <t>Loo-otsa vaatetorn</t>
  </si>
  <si>
    <t>7015802</t>
  </si>
  <si>
    <t>89001:003:0324</t>
  </si>
  <si>
    <t>Voldemari tee 2</t>
  </si>
  <si>
    <t>5562202</t>
  </si>
  <si>
    <t>89001:003:0452</t>
  </si>
  <si>
    <t>Kivineeme tee 10</t>
  </si>
  <si>
    <t>5934402</t>
  </si>
  <si>
    <t>89001:003:0453</t>
  </si>
  <si>
    <t>Kivineeme tee 11</t>
  </si>
  <si>
    <t>5934502</t>
  </si>
  <si>
    <t>89001:003:0454</t>
  </si>
  <si>
    <t>Kivineeme tee 12</t>
  </si>
  <si>
    <t>2402002</t>
  </si>
  <si>
    <t>89001:003:0455</t>
  </si>
  <si>
    <t>Kivineeme tee 14</t>
  </si>
  <si>
    <t>5934602</t>
  </si>
  <si>
    <t>89001:003:0456</t>
  </si>
  <si>
    <t>Kivineeme tee 16</t>
  </si>
  <si>
    <t>5934702</t>
  </si>
  <si>
    <t>89001:003:0457</t>
  </si>
  <si>
    <t>Kivineeme tee 18</t>
  </si>
  <si>
    <t>5934802</t>
  </si>
  <si>
    <t>89001:003:0391</t>
  </si>
  <si>
    <t>Tammneeme tee 56 // Lutika</t>
  </si>
  <si>
    <t>7858802</t>
  </si>
  <si>
    <t>89001:003:0387</t>
  </si>
  <si>
    <t>Ees-Lutika</t>
  </si>
  <si>
    <t>7855702</t>
  </si>
  <si>
    <t>89001:003:0325</t>
  </si>
  <si>
    <t>Voldemari tee 5</t>
  </si>
  <si>
    <t>5561702</t>
  </si>
  <si>
    <t>89001:010:0547</t>
  </si>
  <si>
    <t>Nelgi tee 37</t>
  </si>
  <si>
    <t>6233602</t>
  </si>
  <si>
    <t>89001:003:0458</t>
  </si>
  <si>
    <t>Kivineeme tee 20</t>
  </si>
  <si>
    <t>5934902</t>
  </si>
  <si>
    <t>89001:003:0461</t>
  </si>
  <si>
    <t>Kivineeme ranna-ala 1</t>
  </si>
  <si>
    <t>5935102</t>
  </si>
  <si>
    <t>89001:003:0462</t>
  </si>
  <si>
    <t>Kivineeme ranna-ala 2</t>
  </si>
  <si>
    <t>5935202</t>
  </si>
  <si>
    <t>89001:003:0463</t>
  </si>
  <si>
    <t>Kivineeme tee</t>
  </si>
  <si>
    <t>5935302</t>
  </si>
  <si>
    <t>89001:003:0464</t>
  </si>
  <si>
    <t>Kivineeme põik 1</t>
  </si>
  <si>
    <t>5935402</t>
  </si>
  <si>
    <t>89001:003:0465</t>
  </si>
  <si>
    <t>Kivineeme tee 5a</t>
  </si>
  <si>
    <t>5935502</t>
  </si>
  <si>
    <t>89001:010:0913</t>
  </si>
  <si>
    <t>Soosepa põik 4</t>
  </si>
  <si>
    <t>6441802</t>
  </si>
  <si>
    <t>89001:010:0912</t>
  </si>
  <si>
    <t>Soosepa põik 2</t>
  </si>
  <si>
    <t>6441902</t>
  </si>
  <si>
    <t>89001:010:0904</t>
  </si>
  <si>
    <t>Soosepa tee 47</t>
  </si>
  <si>
    <t>89001:010:0824</t>
  </si>
  <si>
    <t>Käärametsa</t>
  </si>
  <si>
    <t>6403402</t>
  </si>
  <si>
    <t>89001:010:0825</t>
  </si>
  <si>
    <t>6403502</t>
  </si>
  <si>
    <t>89001:010:0831</t>
  </si>
  <si>
    <t>Käära põik 14</t>
  </si>
  <si>
    <t>6404002</t>
  </si>
  <si>
    <t>89001:010:0834</t>
  </si>
  <si>
    <t>Käära põik L4</t>
  </si>
  <si>
    <t>6404302</t>
  </si>
  <si>
    <t>89001:003:0397</t>
  </si>
  <si>
    <t>Kivimäe tee L1</t>
  </si>
  <si>
    <t>5713802</t>
  </si>
  <si>
    <t>89001:003:0398</t>
  </si>
  <si>
    <t>Kivimäe tee 2</t>
  </si>
  <si>
    <t>5713902</t>
  </si>
  <si>
    <t>89001:003:0399</t>
  </si>
  <si>
    <t>Kivimäe tee 4</t>
  </si>
  <si>
    <t>5714002</t>
  </si>
  <si>
    <t>89001:003:0401</t>
  </si>
  <si>
    <t>Kivimäe tee 6</t>
  </si>
  <si>
    <t>5714102</t>
  </si>
  <si>
    <t>89001:010:0637</t>
  </si>
  <si>
    <t>Allika tee 2</t>
  </si>
  <si>
    <t>5628302</t>
  </si>
  <si>
    <t>89001:003:0466</t>
  </si>
  <si>
    <t>Kivineeme põik 3</t>
  </si>
  <si>
    <t>5935602</t>
  </si>
  <si>
    <t>89001:003:0467</t>
  </si>
  <si>
    <t>Kivineeme põik 4</t>
  </si>
  <si>
    <t>5935702</t>
  </si>
  <si>
    <t>89001:003:0468</t>
  </si>
  <si>
    <t>Kivineeme põik 5</t>
  </si>
  <si>
    <t>5935802</t>
  </si>
  <si>
    <t>89001:003:0469</t>
  </si>
  <si>
    <t>Kivineeme põik 7</t>
  </si>
  <si>
    <t>5935902</t>
  </si>
  <si>
    <t>89001:003:0471</t>
  </si>
  <si>
    <t>Sääre tee 4</t>
  </si>
  <si>
    <t>5936002</t>
  </si>
  <si>
    <t>89001:003:0472</t>
  </si>
  <si>
    <t>Sääre tee 6</t>
  </si>
  <si>
    <t>5936102</t>
  </si>
  <si>
    <t>89001:003:0474</t>
  </si>
  <si>
    <t>Sääre tee 10</t>
  </si>
  <si>
    <t>5936302</t>
  </si>
  <si>
    <t>89001:003:0475</t>
  </si>
  <si>
    <t>Sääre tee 12</t>
  </si>
  <si>
    <t>5936402</t>
  </si>
  <si>
    <t>89001:003:0476</t>
  </si>
  <si>
    <t>Sääre tee 14</t>
  </si>
  <si>
    <t>5936502</t>
  </si>
  <si>
    <t>89001:003:0477</t>
  </si>
  <si>
    <t>Suur-Ringtee 9</t>
  </si>
  <si>
    <t>5936602</t>
  </si>
  <si>
    <t>89001:010:0905</t>
  </si>
  <si>
    <t>Soosepa tee 49</t>
  </si>
  <si>
    <t>6442502</t>
  </si>
  <si>
    <t>89001:010:0908</t>
  </si>
  <si>
    <t>Soosepa tee 53</t>
  </si>
  <si>
    <t>6442002</t>
  </si>
  <si>
    <t>89001:010:0809</t>
  </si>
  <si>
    <t>Muuga tee 62b</t>
  </si>
  <si>
    <t>511802</t>
  </si>
  <si>
    <t>89001:010:0811</t>
  </si>
  <si>
    <t>Altmetsa põik</t>
  </si>
  <si>
    <t>6359102</t>
  </si>
  <si>
    <t>89001:010:0919</t>
  </si>
  <si>
    <t>Nurme tee L4</t>
  </si>
  <si>
    <t>10120502</t>
  </si>
  <si>
    <t>89001:010:0921</t>
  </si>
  <si>
    <t>Nurme tee 24</t>
  </si>
  <si>
    <t>89001:010:0922</t>
  </si>
  <si>
    <t>Nurme tee 26</t>
  </si>
  <si>
    <t>10120602</t>
  </si>
  <si>
    <t>89001:010:0923</t>
  </si>
  <si>
    <t>Nurme tee 28</t>
  </si>
  <si>
    <t>10120702</t>
  </si>
  <si>
    <t>89001:003:0388</t>
  </si>
  <si>
    <t>Kalda-Lutika</t>
  </si>
  <si>
    <t>89001:003:0393</t>
  </si>
  <si>
    <t>Kingu tee 2</t>
  </si>
  <si>
    <t>5867702</t>
  </si>
  <si>
    <t>89001:010:0638</t>
  </si>
  <si>
    <t>Mäealuse tee 29 // Kängsepa</t>
  </si>
  <si>
    <t>6381602</t>
  </si>
  <si>
    <t>89001:010:0641</t>
  </si>
  <si>
    <t>Mäealuse tee 27 // Koplimäe</t>
  </si>
  <si>
    <t>5865102</t>
  </si>
  <si>
    <t>89001:001:0034</t>
  </si>
  <si>
    <t>Rätsepa</t>
  </si>
  <si>
    <t>6354302</t>
  </si>
  <si>
    <t>89001:001:0033</t>
  </si>
  <si>
    <t>Jürgensoni</t>
  </si>
  <si>
    <t>6234602</t>
  </si>
  <si>
    <t>89001:003:0395</t>
  </si>
  <si>
    <t>Rohuneeme tee 90</t>
  </si>
  <si>
    <t>5712902</t>
  </si>
  <si>
    <t>89001:003:0411</t>
  </si>
  <si>
    <t>Karikakra tee 30a</t>
  </si>
  <si>
    <t>7793502</t>
  </si>
  <si>
    <t>89001:001:0032</t>
  </si>
  <si>
    <t>Sumbergi</t>
  </si>
  <si>
    <t>5884602</t>
  </si>
  <si>
    <t>89001:003:0403</t>
  </si>
  <si>
    <t>Kivimäe tee L2</t>
  </si>
  <si>
    <t>5927102</t>
  </si>
  <si>
    <t>89001:003:0404</t>
  </si>
  <si>
    <t>Kivimäe tee 1</t>
  </si>
  <si>
    <t>5927202</t>
  </si>
  <si>
    <t>89001:003:0405</t>
  </si>
  <si>
    <t>Kivimäe tee 3</t>
  </si>
  <si>
    <t>5927302</t>
  </si>
  <si>
    <t>89001:003:0406</t>
  </si>
  <si>
    <t>Kivimäe tee 5</t>
  </si>
  <si>
    <t>5927402</t>
  </si>
  <si>
    <t>89001:003:0407</t>
  </si>
  <si>
    <t>Kivimäe tee 7</t>
  </si>
  <si>
    <t>5927502</t>
  </si>
  <si>
    <t>89001:003:0408</t>
  </si>
  <si>
    <t>Kivimäe tee 8</t>
  </si>
  <si>
    <t>5927602</t>
  </si>
  <si>
    <t>89001:003:0409</t>
  </si>
  <si>
    <t>Kivimäe tee 10</t>
  </si>
  <si>
    <t>5927702</t>
  </si>
  <si>
    <t>89001:003:0478</t>
  </si>
  <si>
    <t>Suur-Ringtee 11</t>
  </si>
  <si>
    <t>5936702</t>
  </si>
  <si>
    <t>89001:003:0479</t>
  </si>
  <si>
    <t>Suur-Ringtee 13</t>
  </si>
  <si>
    <t>5936802</t>
  </si>
  <si>
    <t>89001:003:0481</t>
  </si>
  <si>
    <t>Suur-Ringtee 15</t>
  </si>
  <si>
    <t>5936902</t>
  </si>
  <si>
    <t>89001:010:0639</t>
  </si>
  <si>
    <t>6433102</t>
  </si>
  <si>
    <t>89001:010:0705</t>
  </si>
  <si>
    <t>Taluranna põik</t>
  </si>
  <si>
    <t>18941150</t>
  </si>
  <si>
    <t>89001:010:0706</t>
  </si>
  <si>
    <t>Hundi tee 14</t>
  </si>
  <si>
    <t>89001:010:0707</t>
  </si>
  <si>
    <t>Hundi tee 16</t>
  </si>
  <si>
    <t>6194302</t>
  </si>
  <si>
    <t>89001:010:0708</t>
  </si>
  <si>
    <t>Taluranna tee 2</t>
  </si>
  <si>
    <t>6194402</t>
  </si>
  <si>
    <t>89001:010:0709</t>
  </si>
  <si>
    <t>Taluranna tee 4</t>
  </si>
  <si>
    <t>6194502</t>
  </si>
  <si>
    <t>89001:010:0711</t>
  </si>
  <si>
    <t>Taluranna tee 6</t>
  </si>
  <si>
    <t>6194602</t>
  </si>
  <si>
    <t>89001:010:0712</t>
  </si>
  <si>
    <t>Taluranna tee 8</t>
  </si>
  <si>
    <t>6194702</t>
  </si>
  <si>
    <t>89001:010:0713</t>
  </si>
  <si>
    <t>Taluranna põik 1</t>
  </si>
  <si>
    <t>6194802</t>
  </si>
  <si>
    <t>89001:010:0548</t>
  </si>
  <si>
    <t>6288302</t>
  </si>
  <si>
    <t>89001:010:0714</t>
  </si>
  <si>
    <t>Taluranna põik 2</t>
  </si>
  <si>
    <t>2890502</t>
  </si>
  <si>
    <t>89001:010:0716</t>
  </si>
  <si>
    <t>Taluranna põik 4</t>
  </si>
  <si>
    <t>6195002</t>
  </si>
  <si>
    <t>89001:010:0717</t>
  </si>
  <si>
    <t>Taluranna põik 5</t>
  </si>
  <si>
    <t>6195102</t>
  </si>
  <si>
    <t>89001:010:0718</t>
  </si>
  <si>
    <t>Taluranna põik 6</t>
  </si>
  <si>
    <t>6195202</t>
  </si>
  <si>
    <t>89001:010:0719</t>
  </si>
  <si>
    <t>Taluranna põik 7</t>
  </si>
  <si>
    <t>6195302</t>
  </si>
  <si>
    <t>89001:010:0721</t>
  </si>
  <si>
    <t>Taluranna põik 9</t>
  </si>
  <si>
    <t>6195402</t>
  </si>
  <si>
    <t>89001:010:0722</t>
  </si>
  <si>
    <t>Taluranna põik 11</t>
  </si>
  <si>
    <t>6195502</t>
  </si>
  <si>
    <t>89001:010:0724</t>
  </si>
  <si>
    <t>Kelluka tee 2</t>
  </si>
  <si>
    <t>3559502</t>
  </si>
  <si>
    <t>89001:010:0725</t>
  </si>
  <si>
    <t>Kelluka tee 2a</t>
  </si>
  <si>
    <t>6697902</t>
  </si>
  <si>
    <t>89001:010:0723</t>
  </si>
  <si>
    <t>Taluranna põik 13</t>
  </si>
  <si>
    <t>6195602</t>
  </si>
  <si>
    <t>89001:002:0105</t>
  </si>
  <si>
    <t>Suur-Uustalu</t>
  </si>
  <si>
    <t>6229002</t>
  </si>
  <si>
    <t>89001:010:0596</t>
  </si>
  <si>
    <t>5645602</t>
  </si>
  <si>
    <t>89001:003:0385</t>
  </si>
  <si>
    <t>Lepa</t>
  </si>
  <si>
    <t>6018902</t>
  </si>
  <si>
    <t>89001:002:0106</t>
  </si>
  <si>
    <t>Uustalu mets</t>
  </si>
  <si>
    <t>6228802</t>
  </si>
  <si>
    <t>89001:002:0107</t>
  </si>
  <si>
    <t>Taga-Uustalu</t>
  </si>
  <si>
    <t>6228902</t>
  </si>
  <si>
    <t>89001:010:0656</t>
  </si>
  <si>
    <t>Taga-Tiigi</t>
  </si>
  <si>
    <t>3004402</t>
  </si>
  <si>
    <t>89001:010:0659</t>
  </si>
  <si>
    <t>Lageda tee 30</t>
  </si>
  <si>
    <t>6339102</t>
  </si>
  <si>
    <t>89001:010:0658</t>
  </si>
  <si>
    <t>Lageda tee L3</t>
  </si>
  <si>
    <t>6339002</t>
  </si>
  <si>
    <t>89001:010:0661</t>
  </si>
  <si>
    <t>Väike-Kaare tee 30</t>
  </si>
  <si>
    <t>6339202</t>
  </si>
  <si>
    <t>89001:010:0662</t>
  </si>
  <si>
    <t>Väike-Kaare tee L7</t>
  </si>
  <si>
    <t>6339302</t>
  </si>
  <si>
    <t>89001:010:0663</t>
  </si>
  <si>
    <t>Väike-Kaare tee 41</t>
  </si>
  <si>
    <t>6339402</t>
  </si>
  <si>
    <t>89001:010:0657</t>
  </si>
  <si>
    <t>Lageda tee 39</t>
  </si>
  <si>
    <t>6338902</t>
  </si>
  <si>
    <t>89001:003:0426</t>
  </si>
  <si>
    <t>Kalmistu mets 1</t>
  </si>
  <si>
    <t>4189702</t>
  </si>
  <si>
    <t>89001:003:0427</t>
  </si>
  <si>
    <t>Kalmistu mets 2</t>
  </si>
  <si>
    <t>89001:003:0429</t>
  </si>
  <si>
    <t>Kalmistu mets 4</t>
  </si>
  <si>
    <t>89001:001:0028</t>
  </si>
  <si>
    <t>12821702</t>
  </si>
  <si>
    <t>89001:010:0629</t>
  </si>
  <si>
    <t>Paenurme tee 43</t>
  </si>
  <si>
    <t>5689702</t>
  </si>
  <si>
    <t>89001:010:0627</t>
  </si>
  <si>
    <t>Vana-Kristjani</t>
  </si>
  <si>
    <t>5671202</t>
  </si>
  <si>
    <t>89001:003:0434</t>
  </si>
  <si>
    <t>Merimetsa</t>
  </si>
  <si>
    <t>9253802</t>
  </si>
  <si>
    <t>89001:010:0619</t>
  </si>
  <si>
    <t>5864502</t>
  </si>
  <si>
    <t>89001:010:0617</t>
  </si>
  <si>
    <t>Vana-Praaga</t>
  </si>
  <si>
    <t>8513102</t>
  </si>
  <si>
    <t>89001:003:0498</t>
  </si>
  <si>
    <t>Särje</t>
  </si>
  <si>
    <t>7301602</t>
  </si>
  <si>
    <t>89001:003:0497</t>
  </si>
  <si>
    <t>Karjamaa</t>
  </si>
  <si>
    <t>6143402</t>
  </si>
  <si>
    <t>89001:003:0496</t>
  </si>
  <si>
    <t>Loigu-Karjamaa</t>
  </si>
  <si>
    <t>6323202</t>
  </si>
  <si>
    <t>89001:010:0911</t>
  </si>
  <si>
    <t>Soosepa mets</t>
  </si>
  <si>
    <t>6442802</t>
  </si>
  <si>
    <t>89001:010:0903</t>
  </si>
  <si>
    <t>Soosepa tee 45</t>
  </si>
  <si>
    <t>6442702</t>
  </si>
  <si>
    <t>89009:003:0002</t>
  </si>
  <si>
    <t>Kirsi tee 12</t>
  </si>
  <si>
    <t>7043702</t>
  </si>
  <si>
    <t>89001:010:0595</t>
  </si>
  <si>
    <t>Amarülluse tee 12</t>
  </si>
  <si>
    <t>7882202</t>
  </si>
  <si>
    <t>89001:010:0823</t>
  </si>
  <si>
    <t>Käärasalu</t>
  </si>
  <si>
    <t>4757402</t>
  </si>
  <si>
    <t>89001:021:0009</t>
  </si>
  <si>
    <t>Koidu tee 15</t>
  </si>
  <si>
    <t>6729102</t>
  </si>
  <si>
    <t>89001:021:0011</t>
  </si>
  <si>
    <t>Kanarbiku tee 6a</t>
  </si>
  <si>
    <t>65202</t>
  </si>
  <si>
    <t>89001:003:0495</t>
  </si>
  <si>
    <t>Lutsu</t>
  </si>
  <si>
    <t>6323102</t>
  </si>
  <si>
    <t>89001:003:0494</t>
  </si>
  <si>
    <t>Haugi</t>
  </si>
  <si>
    <t>6323002</t>
  </si>
  <si>
    <t>89001:003:0493</t>
  </si>
  <si>
    <t>Kala</t>
  </si>
  <si>
    <t>6322402</t>
  </si>
  <si>
    <t>89001:003:0484</t>
  </si>
  <si>
    <t>Rohuneeme tee 74</t>
  </si>
  <si>
    <t>10898602</t>
  </si>
  <si>
    <t>89001:010:0906</t>
  </si>
  <si>
    <t>Soosepa põik 2a</t>
  </si>
  <si>
    <t>6442202</t>
  </si>
  <si>
    <t>89001:010:0907</t>
  </si>
  <si>
    <t>Soosepa tee 51</t>
  </si>
  <si>
    <t>6442102</t>
  </si>
  <si>
    <t>89001:010:0924</t>
  </si>
  <si>
    <t>Nurme põik 2</t>
  </si>
  <si>
    <t>10120802</t>
  </si>
  <si>
    <t>89001:010:0925</t>
  </si>
  <si>
    <t>Vardi tee 20</t>
  </si>
  <si>
    <t>10120902</t>
  </si>
  <si>
    <t>89001:010:0926</t>
  </si>
  <si>
    <t>Nurme tee 22a</t>
  </si>
  <si>
    <t>10121002</t>
  </si>
  <si>
    <t>89001:010:0914</t>
  </si>
  <si>
    <t>Lille tee 15</t>
  </si>
  <si>
    <t>2837102</t>
  </si>
  <si>
    <t>89001:010:0915</t>
  </si>
  <si>
    <t>Lille tee 15a</t>
  </si>
  <si>
    <t>7229602</t>
  </si>
  <si>
    <t>89001:010:0916</t>
  </si>
  <si>
    <t>Lille tee 17</t>
  </si>
  <si>
    <t>2837202</t>
  </si>
  <si>
    <t>89001:010:0917</t>
  </si>
  <si>
    <t>Lille tee 17a</t>
  </si>
  <si>
    <t>89001:010:0918</t>
  </si>
  <si>
    <t>Vardi tee L5</t>
  </si>
  <si>
    <t>422902</t>
  </si>
  <si>
    <t>89001:021:0012</t>
  </si>
  <si>
    <t>Kanarbiku tee 6b</t>
  </si>
  <si>
    <t>6729002</t>
  </si>
  <si>
    <t>89001:003:0326</t>
  </si>
  <si>
    <t>Saare</t>
  </si>
  <si>
    <t>6333502</t>
  </si>
  <si>
    <t>89001:003:0505</t>
  </si>
  <si>
    <t>Liiva tee 6</t>
  </si>
  <si>
    <t>6535302</t>
  </si>
  <si>
    <t>89001:010:0625</t>
  </si>
  <si>
    <t>6424802</t>
  </si>
  <si>
    <t>89001:003:0562</t>
  </si>
  <si>
    <t>Tammneeme tee 24</t>
  </si>
  <si>
    <t>6770402</t>
  </si>
  <si>
    <t>89001:003:0561</t>
  </si>
  <si>
    <t>Tammneeme tee 26</t>
  </si>
  <si>
    <t>6746602</t>
  </si>
  <si>
    <t>89001:003:0369</t>
  </si>
  <si>
    <t>Viigi tee 3</t>
  </si>
  <si>
    <t>350402</t>
  </si>
  <si>
    <t>89001:003:0374</t>
  </si>
  <si>
    <t>Viigi tee 5</t>
  </si>
  <si>
    <t>6984402</t>
  </si>
  <si>
    <t>89001:003:0375</t>
  </si>
  <si>
    <t>Viigi tee 7</t>
  </si>
  <si>
    <t>6984502</t>
  </si>
  <si>
    <t>89001:003:0499</t>
  </si>
  <si>
    <t>Sepamäe tee L1</t>
  </si>
  <si>
    <t>6346702</t>
  </si>
  <si>
    <t>89001:003:0501</t>
  </si>
  <si>
    <t>Sepamäe tee 8</t>
  </si>
  <si>
    <t>6346802</t>
  </si>
  <si>
    <t>89001:003:0502</t>
  </si>
  <si>
    <t>Sepamäe tee 10</t>
  </si>
  <si>
    <t>6346902</t>
  </si>
  <si>
    <t>89001:003:0503</t>
  </si>
  <si>
    <t>Sepamäe tee 12</t>
  </si>
  <si>
    <t>6347002</t>
  </si>
  <si>
    <t>89001:003:0504</t>
  </si>
  <si>
    <t>Sepamäe tee 14</t>
  </si>
  <si>
    <t>6347102</t>
  </si>
  <si>
    <t>89001:010:0808</t>
  </si>
  <si>
    <t>Kalda tee 2</t>
  </si>
  <si>
    <t>6315202</t>
  </si>
  <si>
    <t>89001:010:0744</t>
  </si>
  <si>
    <t>Nurme põik 10</t>
  </si>
  <si>
    <t>6492402</t>
  </si>
  <si>
    <t>89001:010:0756</t>
  </si>
  <si>
    <t>Palumetsa tee L1</t>
  </si>
  <si>
    <t>4635402</t>
  </si>
  <si>
    <t>89001:010:0759</t>
  </si>
  <si>
    <t>Palumetsa tee 3</t>
  </si>
  <si>
    <t>6312202</t>
  </si>
  <si>
    <t>89001:010:0762</t>
  </si>
  <si>
    <t>Palumetsa tee 5</t>
  </si>
  <si>
    <t>6312402</t>
  </si>
  <si>
    <t>89001:010:0764</t>
  </si>
  <si>
    <t>Palumetsa tee 7</t>
  </si>
  <si>
    <t>6312602</t>
  </si>
  <si>
    <t>89001:010:0765</t>
  </si>
  <si>
    <t>Palumetsa tee 9</t>
  </si>
  <si>
    <t>6312702</t>
  </si>
  <si>
    <t>89001:010:0807</t>
  </si>
  <si>
    <t>Ranna tee 13b</t>
  </si>
  <si>
    <t>6435802</t>
  </si>
  <si>
    <t>89001:010:0766</t>
  </si>
  <si>
    <t>Salumetsa tee L2</t>
  </si>
  <si>
    <t>6312802</t>
  </si>
  <si>
    <t>89001:010:0768</t>
  </si>
  <si>
    <t>Salumetsa tee 4</t>
  </si>
  <si>
    <t>6313002</t>
  </si>
  <si>
    <t>89001:010:0769</t>
  </si>
  <si>
    <t>Salumetsa tee 6</t>
  </si>
  <si>
    <t>6313102</t>
  </si>
  <si>
    <t>89001:010:0771</t>
  </si>
  <si>
    <t>Salumetsa tee 8</t>
  </si>
  <si>
    <t>6313202</t>
  </si>
  <si>
    <t>89001:010:0772</t>
  </si>
  <si>
    <t>Salumetsa tee 10</t>
  </si>
  <si>
    <t>6313302</t>
  </si>
  <si>
    <t>89001:010:0745</t>
  </si>
  <si>
    <t>Nurme põik 14</t>
  </si>
  <si>
    <t>6492502</t>
  </si>
  <si>
    <t>89001:010:0746</t>
  </si>
  <si>
    <t>Nurme põik 16</t>
  </si>
  <si>
    <t>6492602</t>
  </si>
  <si>
    <t>89001:010:0747</t>
  </si>
  <si>
    <t>Nurme põik 18</t>
  </si>
  <si>
    <t>6492702</t>
  </si>
  <si>
    <t>89001:010:0748</t>
  </si>
  <si>
    <t>Nurme põik 20</t>
  </si>
  <si>
    <t>6492802</t>
  </si>
  <si>
    <t>89001:003:0485</t>
  </si>
  <si>
    <t>Metsaääre tee 6</t>
  </si>
  <si>
    <t>2909702</t>
  </si>
  <si>
    <t>89001:003:0486</t>
  </si>
  <si>
    <t>Metsaääre tee 8</t>
  </si>
  <si>
    <t>6671102</t>
  </si>
  <si>
    <t>89001:003:0487</t>
  </si>
  <si>
    <t>Metsaääre tee 10</t>
  </si>
  <si>
    <t>6671202</t>
  </si>
  <si>
    <t>89001:003:0488</t>
  </si>
  <si>
    <t>Metsaääre tee 12</t>
  </si>
  <si>
    <t>6671302</t>
  </si>
  <si>
    <t>89010:001:0008</t>
  </si>
  <si>
    <t>Kallasmaa tee 44</t>
  </si>
  <si>
    <t>6716102</t>
  </si>
  <si>
    <t>89001:022:0017</t>
  </si>
  <si>
    <t>Pihlaka tee 15</t>
  </si>
  <si>
    <t>6436502</t>
  </si>
  <si>
    <t>89001:003:0439</t>
  </si>
  <si>
    <t>Hallikivi tee 18</t>
  </si>
  <si>
    <t>6356602</t>
  </si>
  <si>
    <t>89001:003:0491</t>
  </si>
  <si>
    <t>Lehe</t>
  </si>
  <si>
    <t>7016402</t>
  </si>
  <si>
    <t>89001:010:0782</t>
  </si>
  <si>
    <t>Nurme tee L3</t>
  </si>
  <si>
    <t>6377302</t>
  </si>
  <si>
    <t>89001:010:0784</t>
  </si>
  <si>
    <t>Nurme tee 23</t>
  </si>
  <si>
    <t>6377502</t>
  </si>
  <si>
    <t>89001:010:0785</t>
  </si>
  <si>
    <t>Nurme tee 25</t>
  </si>
  <si>
    <t>6377602</t>
  </si>
  <si>
    <t>89001:010:0786</t>
  </si>
  <si>
    <t>Nurme tee 27</t>
  </si>
  <si>
    <t>6377702</t>
  </si>
  <si>
    <t>89001:010:0787</t>
  </si>
  <si>
    <t>Nurme tee 29</t>
  </si>
  <si>
    <t>6377802</t>
  </si>
  <si>
    <t>89001:010:0789</t>
  </si>
  <si>
    <t>Nurme tee 32</t>
  </si>
  <si>
    <t>6378002</t>
  </si>
  <si>
    <t>89001:010:0773</t>
  </si>
  <si>
    <t>Kelluka tee 6</t>
  </si>
  <si>
    <t>3559702</t>
  </si>
  <si>
    <t>89001:010:0776</t>
  </si>
  <si>
    <t>Kelluka tee 10</t>
  </si>
  <si>
    <t>3559802</t>
  </si>
  <si>
    <t>89001:006:0001</t>
  </si>
  <si>
    <t>Tammetõru tee 3</t>
  </si>
  <si>
    <t>1598402</t>
  </si>
  <si>
    <t>89001:006:0002</t>
  </si>
  <si>
    <t>Mereääre tee 52</t>
  </si>
  <si>
    <t>6360602</t>
  </si>
  <si>
    <t>89001:010:0791</t>
  </si>
  <si>
    <t>Nurme tee 34</t>
  </si>
  <si>
    <t>6378102</t>
  </si>
  <si>
    <t>89001:010:0792</t>
  </si>
  <si>
    <t>Nurme tee 36</t>
  </si>
  <si>
    <t>6378202</t>
  </si>
  <si>
    <t>89001:010:0793</t>
  </si>
  <si>
    <t>Nurme tee 38</t>
  </si>
  <si>
    <t>6378302</t>
  </si>
  <si>
    <t>89001:010:0794</t>
  </si>
  <si>
    <t>Metsalille tee L1</t>
  </si>
  <si>
    <t>6378402</t>
  </si>
  <si>
    <t>89001:010:0795</t>
  </si>
  <si>
    <t>Lille alajaam</t>
  </si>
  <si>
    <t>6378502</t>
  </si>
  <si>
    <t>89001:010:0796</t>
  </si>
  <si>
    <t>Metsalille tee 4</t>
  </si>
  <si>
    <t>6378602</t>
  </si>
  <si>
    <t>89001:010:0797</t>
  </si>
  <si>
    <t>Metsalille tee 6</t>
  </si>
  <si>
    <t>6378702</t>
  </si>
  <si>
    <t>89001:010:0798</t>
  </si>
  <si>
    <t>Metsalille tee 8</t>
  </si>
  <si>
    <t>6378802</t>
  </si>
  <si>
    <t>89001:010:0777</t>
  </si>
  <si>
    <t>Kelluka tee</t>
  </si>
  <si>
    <t>6564102</t>
  </si>
  <si>
    <t>89001:010:0778</t>
  </si>
  <si>
    <t>Kelluka tee L1</t>
  </si>
  <si>
    <t>14933750</t>
  </si>
  <si>
    <t>89012:001:0006</t>
  </si>
  <si>
    <t>Vilja tn 4</t>
  </si>
  <si>
    <t>7456802</t>
  </si>
  <si>
    <t>89012:001:0007</t>
  </si>
  <si>
    <t>Koorma tn 1</t>
  </si>
  <si>
    <t>216702</t>
  </si>
  <si>
    <t>89001:010:0931</t>
  </si>
  <si>
    <t>Metsalille põik 4</t>
  </si>
  <si>
    <t>89001:010:0932</t>
  </si>
  <si>
    <t>Õilme tee 6</t>
  </si>
  <si>
    <t>6367802</t>
  </si>
  <si>
    <t>89001:010:0851</t>
  </si>
  <si>
    <t>Käspre tee</t>
  </si>
  <si>
    <t>6231302</t>
  </si>
  <si>
    <t>89001:010:0852</t>
  </si>
  <si>
    <t>Lilleoru tee 14</t>
  </si>
  <si>
    <t>6231402</t>
  </si>
  <si>
    <t>89001:010:0853</t>
  </si>
  <si>
    <t>Käspre tee 2</t>
  </si>
  <si>
    <t>6231502</t>
  </si>
  <si>
    <t>89001:010:0854</t>
  </si>
  <si>
    <t>Käspre tee 3</t>
  </si>
  <si>
    <t>6231602</t>
  </si>
  <si>
    <t>89001:010:0855</t>
  </si>
  <si>
    <t>Käspre tee 4</t>
  </si>
  <si>
    <t>6231702</t>
  </si>
  <si>
    <t>89001:010:0856</t>
  </si>
  <si>
    <t>Käspre tee 5</t>
  </si>
  <si>
    <t>6231802</t>
  </si>
  <si>
    <t>89001:010:0857</t>
  </si>
  <si>
    <t>Käspre tee 6</t>
  </si>
  <si>
    <t>6231902</t>
  </si>
  <si>
    <t>89001:010:0858</t>
  </si>
  <si>
    <t>Käspre tee 7</t>
  </si>
  <si>
    <t>6232002</t>
  </si>
  <si>
    <t>89001:010:0859</t>
  </si>
  <si>
    <t>Käspre tee 8</t>
  </si>
  <si>
    <t>6232102</t>
  </si>
  <si>
    <t>89001:010:0861</t>
  </si>
  <si>
    <t>Käspre tee 9</t>
  </si>
  <si>
    <t>6232202</t>
  </si>
  <si>
    <t>89001:010:0933</t>
  </si>
  <si>
    <t>Metsalille põik 6</t>
  </si>
  <si>
    <t>89001:010:0934</t>
  </si>
  <si>
    <t>Õilme tee 4</t>
  </si>
  <si>
    <t>6368002</t>
  </si>
  <si>
    <t>89001:010:0935</t>
  </si>
  <si>
    <t>Metsalille põik 8</t>
  </si>
  <si>
    <t>6368102</t>
  </si>
  <si>
    <t>89001:010:0936</t>
  </si>
  <si>
    <t>Õilme tee 2</t>
  </si>
  <si>
    <t>6368202</t>
  </si>
  <si>
    <t>89001:010:0937</t>
  </si>
  <si>
    <t>Õilme tee L2</t>
  </si>
  <si>
    <t>6368302</t>
  </si>
  <si>
    <t>89001:010:0862</t>
  </si>
  <si>
    <t>Käspre tee 10</t>
  </si>
  <si>
    <t>6232302</t>
  </si>
  <si>
    <t>89001:010:0805</t>
  </si>
  <si>
    <t>6354602</t>
  </si>
  <si>
    <t>89001:003:0549</t>
  </si>
  <si>
    <t>Kimsi tee 27</t>
  </si>
  <si>
    <t>6873602</t>
  </si>
  <si>
    <t>89001:003:0551</t>
  </si>
  <si>
    <t>Kimsi tee 29</t>
  </si>
  <si>
    <t>6873702</t>
  </si>
  <si>
    <t>89001:003:0552</t>
  </si>
  <si>
    <t>Kimsi tee 31</t>
  </si>
  <si>
    <t>6873802</t>
  </si>
  <si>
    <t>89001:003:0553</t>
  </si>
  <si>
    <t>Kimsi tee 33</t>
  </si>
  <si>
    <t>164702</t>
  </si>
  <si>
    <t>89001:003:0554</t>
  </si>
  <si>
    <t>Kimsi tee L1</t>
  </si>
  <si>
    <t>6873902</t>
  </si>
  <si>
    <t>89001:003:0555</t>
  </si>
  <si>
    <t>Kimsi tee L3</t>
  </si>
  <si>
    <t>6874002</t>
  </si>
  <si>
    <t>89001:003:0556</t>
  </si>
  <si>
    <t>Kimsi tee L4</t>
  </si>
  <si>
    <t>6874102</t>
  </si>
  <si>
    <t>89001:010:0585</t>
  </si>
  <si>
    <t>Suure-Allikmäe</t>
  </si>
  <si>
    <t>6551602</t>
  </si>
  <si>
    <t>89001:010:0948</t>
  </si>
  <si>
    <t>6825302</t>
  </si>
  <si>
    <t>89001:010:0939</t>
  </si>
  <si>
    <t>Pööli</t>
  </si>
  <si>
    <t>6825102</t>
  </si>
  <si>
    <t>89001:010:0941</t>
  </si>
  <si>
    <t>Nurme tee 13</t>
  </si>
  <si>
    <t>6579002</t>
  </si>
  <si>
    <t>89001:010:0942</t>
  </si>
  <si>
    <t>Õilme tee 1</t>
  </si>
  <si>
    <t>6579102</t>
  </si>
  <si>
    <t>89001:010:0943</t>
  </si>
  <si>
    <t>Õilme tee L1</t>
  </si>
  <si>
    <t>6579202</t>
  </si>
  <si>
    <t>89001:010:0944</t>
  </si>
  <si>
    <t>Vardi tee 26</t>
  </si>
  <si>
    <t>4386902</t>
  </si>
  <si>
    <t>89001:010:0945</t>
  </si>
  <si>
    <t>Õilme tee 3</t>
  </si>
  <si>
    <t>6579302</t>
  </si>
  <si>
    <t>89001:010:0946</t>
  </si>
  <si>
    <t>Vardi tee 28</t>
  </si>
  <si>
    <t>6579402</t>
  </si>
  <si>
    <t>89001:002:0118</t>
  </si>
  <si>
    <t>Väike-Mölgi</t>
  </si>
  <si>
    <t>8631202</t>
  </si>
  <si>
    <t>89001:010:0955</t>
  </si>
  <si>
    <t>Pojengi tee 10</t>
  </si>
  <si>
    <t>6620602</t>
  </si>
  <si>
    <t>89001:010:0954</t>
  </si>
  <si>
    <t>Koralli</t>
  </si>
  <si>
    <t>6825202</t>
  </si>
  <si>
    <t>89001:010:0947</t>
  </si>
  <si>
    <t>Õilme tee 5</t>
  </si>
  <si>
    <t>6579502</t>
  </si>
  <si>
    <t>89001:022:0018</t>
  </si>
  <si>
    <t>Rohuneeme tee 40</t>
  </si>
  <si>
    <t>6622202</t>
  </si>
  <si>
    <t>89001:010:0989</t>
  </si>
  <si>
    <t>Nahkhiire tee 5</t>
  </si>
  <si>
    <t>6823802</t>
  </si>
  <si>
    <t>89001:010:0849</t>
  </si>
  <si>
    <t>Toome tee</t>
  </si>
  <si>
    <t>2150302</t>
  </si>
  <si>
    <t>89001:010:0863</t>
  </si>
  <si>
    <t>Toome tee 1</t>
  </si>
  <si>
    <t>6584002</t>
  </si>
  <si>
    <t>89001:010:0864</t>
  </si>
  <si>
    <t>Toome tee 2</t>
  </si>
  <si>
    <t>6581402</t>
  </si>
  <si>
    <t>89001:010:0865</t>
  </si>
  <si>
    <t>Toome tee 3</t>
  </si>
  <si>
    <t>6584102</t>
  </si>
  <si>
    <t>89001:010:0866</t>
  </si>
  <si>
    <t>Toome tee 4</t>
  </si>
  <si>
    <t>6584702</t>
  </si>
  <si>
    <t>89001:010:0867</t>
  </si>
  <si>
    <t>Toome tee 5</t>
  </si>
  <si>
    <t>6584202</t>
  </si>
  <si>
    <t>89001:010:0868</t>
  </si>
  <si>
    <t>Toome tee 6</t>
  </si>
  <si>
    <t>6584502</t>
  </si>
  <si>
    <t>89001:010:0991</t>
  </si>
  <si>
    <t>Nahkhiire tee 3</t>
  </si>
  <si>
    <t>1794502</t>
  </si>
  <si>
    <t>89011:001:0022</t>
  </si>
  <si>
    <t>Tormilinnu tee 22</t>
  </si>
  <si>
    <t>6771002</t>
  </si>
  <si>
    <t>89001:010:0869</t>
  </si>
  <si>
    <t>Toome tee 7</t>
  </si>
  <si>
    <t>6584302</t>
  </si>
  <si>
    <t>89001:010:0871</t>
  </si>
  <si>
    <t>Toome tee 8</t>
  </si>
  <si>
    <t>6583102</t>
  </si>
  <si>
    <t>89001:010:0872</t>
  </si>
  <si>
    <t>Toome tee 9</t>
  </si>
  <si>
    <t>6584402</t>
  </si>
  <si>
    <t>89001:010:0873</t>
  </si>
  <si>
    <t>Toome tee 10</t>
  </si>
  <si>
    <t>6582802</t>
  </si>
  <si>
    <t>89001:010:0874</t>
  </si>
  <si>
    <t>Toome tee 11</t>
  </si>
  <si>
    <t>6583202</t>
  </si>
  <si>
    <t>89001:010:0875</t>
  </si>
  <si>
    <t>Toome tee 12</t>
  </si>
  <si>
    <t>6581502</t>
  </si>
  <si>
    <t>89001:010:0876</t>
  </si>
  <si>
    <t>Toome tee 13</t>
  </si>
  <si>
    <t>6583302</t>
  </si>
  <si>
    <t>89001:010:0877</t>
  </si>
  <si>
    <t>Toome tee 14</t>
  </si>
  <si>
    <t>6581602</t>
  </si>
  <si>
    <t>89001:010:0878</t>
  </si>
  <si>
    <t>Toome tee 16</t>
  </si>
  <si>
    <t>6581702</t>
  </si>
  <si>
    <t>89001:010:0879</t>
  </si>
  <si>
    <t>Tülli tee</t>
  </si>
  <si>
    <t>6581202</t>
  </si>
  <si>
    <t>89001:010:0909</t>
  </si>
  <si>
    <t>Tormi tee 6</t>
  </si>
  <si>
    <t>6622002</t>
  </si>
  <si>
    <t>89001:003:0572</t>
  </si>
  <si>
    <t>Piiri tee 4</t>
  </si>
  <si>
    <t>6377002</t>
  </si>
  <si>
    <t>89001:003:0507</t>
  </si>
  <si>
    <t>Piiri tee 2</t>
  </si>
  <si>
    <t>6708802</t>
  </si>
  <si>
    <t>89001:010:0881</t>
  </si>
  <si>
    <t>Tülli tee 1</t>
  </si>
  <si>
    <t>6584602</t>
  </si>
  <si>
    <t>89001:010:0882</t>
  </si>
  <si>
    <t>Tülli tee 2</t>
  </si>
  <si>
    <t>6581802</t>
  </si>
  <si>
    <t>89001:010:0883</t>
  </si>
  <si>
    <t>Tülli tee 3</t>
  </si>
  <si>
    <t>6582902</t>
  </si>
  <si>
    <t>89001:010:0884</t>
  </si>
  <si>
    <t>Tülli tee 4</t>
  </si>
  <si>
    <t>6583402</t>
  </si>
  <si>
    <t>89001:010:0885</t>
  </si>
  <si>
    <t>Tülli tee 5</t>
  </si>
  <si>
    <t>6583002</t>
  </si>
  <si>
    <t>89001:010:0886</t>
  </si>
  <si>
    <t>Tülli tee 6</t>
  </si>
  <si>
    <t>6582702</t>
  </si>
  <si>
    <t>89001:010:0887</t>
  </si>
  <si>
    <t>Tülli tee 7</t>
  </si>
  <si>
    <t>6581902</t>
  </si>
  <si>
    <t>89001:010:0694</t>
  </si>
  <si>
    <t>Vardi tee 17a</t>
  </si>
  <si>
    <t>3690302</t>
  </si>
  <si>
    <t>89001:003:0571</t>
  </si>
  <si>
    <t>Piiri tee 3</t>
  </si>
  <si>
    <t>6376902</t>
  </si>
  <si>
    <t>89001:010:0988</t>
  </si>
  <si>
    <t>Suur-Männiku</t>
  </si>
  <si>
    <t>6622302</t>
  </si>
  <si>
    <t>89001:010:0888</t>
  </si>
  <si>
    <t>Tülli tee 8</t>
  </si>
  <si>
    <t>6582602</t>
  </si>
  <si>
    <t>89001:010:0889</t>
  </si>
  <si>
    <t>Tülli tee 9</t>
  </si>
  <si>
    <t>6582002</t>
  </si>
  <si>
    <t>89001:010:0891</t>
  </si>
  <si>
    <t>Tülli tee 10</t>
  </si>
  <si>
    <t>6582102</t>
  </si>
  <si>
    <t>89001:010:0892</t>
  </si>
  <si>
    <t>Tülli tee 11</t>
  </si>
  <si>
    <t>6582202</t>
  </si>
  <si>
    <t>89001:010:0893</t>
  </si>
  <si>
    <t>Tülli tee 12</t>
  </si>
  <si>
    <t>6583502</t>
  </si>
  <si>
    <t>89001:010:0894</t>
  </si>
  <si>
    <t>Tülli tee 13</t>
  </si>
  <si>
    <t>6582302</t>
  </si>
  <si>
    <t>89001:010:0895</t>
  </si>
  <si>
    <t>Tülli tee 14</t>
  </si>
  <si>
    <t>6582402</t>
  </si>
  <si>
    <t>89001:010:0896</t>
  </si>
  <si>
    <t>Tülli tee 16</t>
  </si>
  <si>
    <t>6582502</t>
  </si>
  <si>
    <t>89001:010:0897</t>
  </si>
  <si>
    <t>Ritsika tee 2</t>
  </si>
  <si>
    <t>6583702</t>
  </si>
  <si>
    <t>89001:010:0898</t>
  </si>
  <si>
    <t>Ritsika tee 4</t>
  </si>
  <si>
    <t>6583802</t>
  </si>
  <si>
    <t>89001:009:0018</t>
  </si>
  <si>
    <t>Kaluri tee 12</t>
  </si>
  <si>
    <t>7027802</t>
  </si>
  <si>
    <t>89001:009:0019</t>
  </si>
  <si>
    <t>Haava tee 2</t>
  </si>
  <si>
    <t>1843202</t>
  </si>
  <si>
    <t>89001:014:0019</t>
  </si>
  <si>
    <t>Koralli tee 10</t>
  </si>
  <si>
    <t>6700602</t>
  </si>
  <si>
    <t>89011:003:0004</t>
  </si>
  <si>
    <t>Meremärgi tee 16</t>
  </si>
  <si>
    <t>2174202</t>
  </si>
  <si>
    <t>89011:003:0005</t>
  </si>
  <si>
    <t>Pääsukese põik 4</t>
  </si>
  <si>
    <t>6562502</t>
  </si>
  <si>
    <t>89001:010:0899</t>
  </si>
  <si>
    <t>Ritsika tee 6</t>
  </si>
  <si>
    <t>6583902</t>
  </si>
  <si>
    <t>89001:010:0901</t>
  </si>
  <si>
    <t>Ritsika tee 8</t>
  </si>
  <si>
    <t>6583602</t>
  </si>
  <si>
    <t>89001:010:0902</t>
  </si>
  <si>
    <t>Ritsika tee 10</t>
  </si>
  <si>
    <t>6581302</t>
  </si>
  <si>
    <t>89001:010:0975</t>
  </si>
  <si>
    <t>Pruuali tee 4 // Pohla</t>
  </si>
  <si>
    <t>1589902</t>
  </si>
  <si>
    <t>89001:003:0525</t>
  </si>
  <si>
    <t>Tammneeme tee 17</t>
  </si>
  <si>
    <t>2237302</t>
  </si>
  <si>
    <t>89001:003:0529</t>
  </si>
  <si>
    <t>Männikäbi tee 10</t>
  </si>
  <si>
    <t>6779602</t>
  </si>
  <si>
    <t>89001:003:0531</t>
  </si>
  <si>
    <t>Männikäbi tee 12</t>
  </si>
  <si>
    <t>6779702</t>
  </si>
  <si>
    <t>89001:002:0122</t>
  </si>
  <si>
    <t>Olmimetsa</t>
  </si>
  <si>
    <t>6770502</t>
  </si>
  <si>
    <t>89001:003:0515</t>
  </si>
  <si>
    <t>Rohuneeme tee 125</t>
  </si>
  <si>
    <t>6618302</t>
  </si>
  <si>
    <t>89001:010:0929</t>
  </si>
  <si>
    <t>Alpikanni tee 9</t>
  </si>
  <si>
    <t>10200902</t>
  </si>
  <si>
    <t>89011:004:0006</t>
  </si>
  <si>
    <t>Kuldnoka tee 3</t>
  </si>
  <si>
    <t>7474002</t>
  </si>
  <si>
    <t>89001:003:0558</t>
  </si>
  <si>
    <t>Väike-Ringtee 7</t>
  </si>
  <si>
    <t>6900202</t>
  </si>
  <si>
    <t>89001:003:0514</t>
  </si>
  <si>
    <t>Rohuneeme tee 142</t>
  </si>
  <si>
    <t>6693602</t>
  </si>
  <si>
    <t>89001:010:0976</t>
  </si>
  <si>
    <t>Taga-Kalmistu</t>
  </si>
  <si>
    <t>6671402</t>
  </si>
  <si>
    <t>89001:003:0532</t>
  </si>
  <si>
    <t>Tammneeme tee 17a</t>
  </si>
  <si>
    <t>6779802</t>
  </si>
  <si>
    <t>89001:003:0533</t>
  </si>
  <si>
    <t>Ees-Männi</t>
  </si>
  <si>
    <t>6779902</t>
  </si>
  <si>
    <t>89001:003:0516</t>
  </si>
  <si>
    <t>Rannaliiva tee 5</t>
  </si>
  <si>
    <t>9269202</t>
  </si>
  <si>
    <t>89001:010:0928</t>
  </si>
  <si>
    <t>Miiduranna tee 24</t>
  </si>
  <si>
    <t>6376702</t>
  </si>
  <si>
    <t>89001:003:0535</t>
  </si>
  <si>
    <t>Männikäbi tee L2</t>
  </si>
  <si>
    <t>6780102</t>
  </si>
  <si>
    <t>89001:003:0536</t>
  </si>
  <si>
    <t>Tammneeme tee J1</t>
  </si>
  <si>
    <t>6780202</t>
  </si>
  <si>
    <t>89001:010:0821</t>
  </si>
  <si>
    <t>Rajamäe tee 4</t>
  </si>
  <si>
    <t>7264502</t>
  </si>
  <si>
    <t>89001:010:0819</t>
  </si>
  <si>
    <t>Rajamäe tee 2</t>
  </si>
  <si>
    <t>7264402</t>
  </si>
  <si>
    <t>89001:010:0958</t>
  </si>
  <si>
    <t>Kasti-Viilu</t>
  </si>
  <si>
    <t>6622402</t>
  </si>
  <si>
    <t>89001:002:0124</t>
  </si>
  <si>
    <t>6978302</t>
  </si>
  <si>
    <t>89001:002:0125</t>
  </si>
  <si>
    <t>89001:002:0126</t>
  </si>
  <si>
    <t>89001:003:0509</t>
  </si>
  <si>
    <t>Põlluveere tee 4</t>
  </si>
  <si>
    <t>2956302</t>
  </si>
  <si>
    <t>89001:003:0511</t>
  </si>
  <si>
    <t>Vana-Jaani</t>
  </si>
  <si>
    <t>7229702</t>
  </si>
  <si>
    <t>89001:002:0127</t>
  </si>
  <si>
    <t>89001:002:0138</t>
  </si>
  <si>
    <t>Väike-Jari</t>
  </si>
  <si>
    <t>6807602</t>
  </si>
  <si>
    <t>89001:002:0139</t>
  </si>
  <si>
    <t>Lillebergi-Uuetoa</t>
  </si>
  <si>
    <t>6770302</t>
  </si>
  <si>
    <t>89001:002:0141</t>
  </si>
  <si>
    <t>89001:002:0142</t>
  </si>
  <si>
    <t>89001:002:0132</t>
  </si>
  <si>
    <t>Bendi</t>
  </si>
  <si>
    <t>6770202</t>
  </si>
  <si>
    <t>89001:003:0538</t>
  </si>
  <si>
    <t>Väike-Ringtee 9</t>
  </si>
  <si>
    <t>6842002</t>
  </si>
  <si>
    <t>89001:002:0111</t>
  </si>
  <si>
    <t>Tüübe</t>
  </si>
  <si>
    <t>6442902</t>
  </si>
  <si>
    <t>89001:002:0112</t>
  </si>
  <si>
    <t>89001:002:0115</t>
  </si>
  <si>
    <t>89001:002:0113</t>
  </si>
  <si>
    <t>89001:002:0114</t>
  </si>
  <si>
    <t>89001:002:0109</t>
  </si>
  <si>
    <t>Veitzembergi</t>
  </si>
  <si>
    <t>7119502</t>
  </si>
  <si>
    <t>89001:009:0020</t>
  </si>
  <si>
    <t>Rohuneeme tee 17</t>
  </si>
  <si>
    <t>6607002</t>
  </si>
  <si>
    <t>89001:014:0021</t>
  </si>
  <si>
    <t>Pärli tee 5</t>
  </si>
  <si>
    <t>6751402</t>
  </si>
  <si>
    <t>89001:010:0957</t>
  </si>
  <si>
    <t>Astri tee 2</t>
  </si>
  <si>
    <t>6607602</t>
  </si>
  <si>
    <t>89001:010:0956</t>
  </si>
  <si>
    <t>Pargi tee 10</t>
  </si>
  <si>
    <t>7110302</t>
  </si>
  <si>
    <t>89001:002:0133</t>
  </si>
  <si>
    <t>89001:002:0134</t>
  </si>
  <si>
    <t>89001:002:0143</t>
  </si>
  <si>
    <t>Lillebergi</t>
  </si>
  <si>
    <t>6815002</t>
  </si>
  <si>
    <t>89001:003:0508</t>
  </si>
  <si>
    <t>Kimsi tee 10</t>
  </si>
  <si>
    <t>6872602</t>
  </si>
  <si>
    <t>89001:003:0539</t>
  </si>
  <si>
    <t>Kimsi tee 12</t>
  </si>
  <si>
    <t>6872702</t>
  </si>
  <si>
    <t>89001:003:0541</t>
  </si>
  <si>
    <t>Kimsi tee 14</t>
  </si>
  <si>
    <t>6872802</t>
  </si>
  <si>
    <t>89001:003:0542</t>
  </si>
  <si>
    <t>Kimsi tee 16</t>
  </si>
  <si>
    <t>6872902</t>
  </si>
  <si>
    <t>89001:003:0543</t>
  </si>
  <si>
    <t>Kimsi tee 18</t>
  </si>
  <si>
    <t>6873002</t>
  </si>
  <si>
    <t>89001:003:0545</t>
  </si>
  <si>
    <t>Kimsi tee 20</t>
  </si>
  <si>
    <t>6873202</t>
  </si>
  <si>
    <t>89001:003:0546</t>
  </si>
  <si>
    <t>Kimsi tee 22</t>
  </si>
  <si>
    <t>6873302</t>
  </si>
  <si>
    <t>89001:003:0547</t>
  </si>
  <si>
    <t>Kimsi tee 23</t>
  </si>
  <si>
    <t>6873402</t>
  </si>
  <si>
    <t>89001:003:0548</t>
  </si>
  <si>
    <t>Kimsi tee 25</t>
  </si>
  <si>
    <t>6873502</t>
  </si>
  <si>
    <t>89001:003:0624</t>
  </si>
  <si>
    <t>Karusambla tee 14</t>
  </si>
  <si>
    <t>6855802</t>
  </si>
  <si>
    <t>89001:003:0625</t>
  </si>
  <si>
    <t>Karusambla tee 16</t>
  </si>
  <si>
    <t>6855702</t>
  </si>
  <si>
    <t>89001:003:0626</t>
  </si>
  <si>
    <t>Karusambla tee 18</t>
  </si>
  <si>
    <t>6855602</t>
  </si>
  <si>
    <t>89001:003:0627</t>
  </si>
  <si>
    <t>Karusambla tee 19a</t>
  </si>
  <si>
    <t>6855502</t>
  </si>
  <si>
    <t>89001:003:0628</t>
  </si>
  <si>
    <t>Karusambla tee 20</t>
  </si>
  <si>
    <t>6855402</t>
  </si>
  <si>
    <t>89001:003:0629</t>
  </si>
  <si>
    <t>Karusambla tee 21</t>
  </si>
  <si>
    <t>6855302</t>
  </si>
  <si>
    <t>89001:003:0631</t>
  </si>
  <si>
    <t>Karusambla tee 23</t>
  </si>
  <si>
    <t>6855202</t>
  </si>
  <si>
    <t>89001:003:0632</t>
  </si>
  <si>
    <t>Karusambla tee 25</t>
  </si>
  <si>
    <t>6855102</t>
  </si>
  <si>
    <t>89001:003:0633</t>
  </si>
  <si>
    <t>Karusambla tee lõik 1</t>
  </si>
  <si>
    <t>6855002</t>
  </si>
  <si>
    <t>89001:010:1122</t>
  </si>
  <si>
    <t>Lasketiiru põik 6</t>
  </si>
  <si>
    <t>6973002</t>
  </si>
  <si>
    <t>89001:010:1123</t>
  </si>
  <si>
    <t>Lasketiiru põik 7</t>
  </si>
  <si>
    <t>6973102</t>
  </si>
  <si>
    <t>89001:010:1124</t>
  </si>
  <si>
    <t>Lasketiiru põik 8</t>
  </si>
  <si>
    <t>6973202</t>
  </si>
  <si>
    <t>89001:010:1125</t>
  </si>
  <si>
    <t>Lasketiiru põik 9</t>
  </si>
  <si>
    <t>6973302</t>
  </si>
  <si>
    <t>89001:010:0959</t>
  </si>
  <si>
    <t>Loomisvälja tee</t>
  </si>
  <si>
    <t>1740402</t>
  </si>
  <si>
    <t>89001:010:0961</t>
  </si>
  <si>
    <t>Loomisvälja tee 1</t>
  </si>
  <si>
    <t>6969702</t>
  </si>
  <si>
    <t>89001:010:0962</t>
  </si>
  <si>
    <t>Loomisvälja tee 2</t>
  </si>
  <si>
    <t>6969802</t>
  </si>
  <si>
    <t>89001:010:1029</t>
  </si>
  <si>
    <t>Tiigi tee 2</t>
  </si>
  <si>
    <t>7031302</t>
  </si>
  <si>
    <t>89001:010:1031</t>
  </si>
  <si>
    <t>Tiigi tee 4</t>
  </si>
  <si>
    <t>7031402</t>
  </si>
  <si>
    <t>89001:010:1032</t>
  </si>
  <si>
    <t>Kesk-Kaare tee 9</t>
  </si>
  <si>
    <t>7031502</t>
  </si>
  <si>
    <t>89001:010:1033</t>
  </si>
  <si>
    <t>Kesk-Kaare tee 10</t>
  </si>
  <si>
    <t>7031602</t>
  </si>
  <si>
    <t>89001:010:1034</t>
  </si>
  <si>
    <t>Kesk-Kaare tee 11</t>
  </si>
  <si>
    <t>7031702</t>
  </si>
  <si>
    <t>89001:010:1035</t>
  </si>
  <si>
    <t>Kesk-Kaare tee 12</t>
  </si>
  <si>
    <t>7031802</t>
  </si>
  <si>
    <t>89001:003:0588</t>
  </si>
  <si>
    <t>Karusambla tee 8a</t>
  </si>
  <si>
    <t>6854202</t>
  </si>
  <si>
    <t>89001:003:0589</t>
  </si>
  <si>
    <t>Karusambla tee 10a</t>
  </si>
  <si>
    <t>6857702</t>
  </si>
  <si>
    <t>89001:010:1036</t>
  </si>
  <si>
    <t>Kesk-Kaare tee 13</t>
  </si>
  <si>
    <t>7031902</t>
  </si>
  <si>
    <t>89001:010:1037</t>
  </si>
  <si>
    <t>Kesk-Kaare tee 14</t>
  </si>
  <si>
    <t>7032002</t>
  </si>
  <si>
    <t>89001:010:1038</t>
  </si>
  <si>
    <t>Kesk-Kaare tee 15</t>
  </si>
  <si>
    <t>7032102</t>
  </si>
  <si>
    <t>89001:010:1039</t>
  </si>
  <si>
    <t>Kesk-Kaare tee 16</t>
  </si>
  <si>
    <t>7032202</t>
  </si>
  <si>
    <t>89001:003:0576</t>
  </si>
  <si>
    <t>Kalmistu tee 8</t>
  </si>
  <si>
    <t>6981602</t>
  </si>
  <si>
    <t>89001:010:0963</t>
  </si>
  <si>
    <t>Loomisvälja tee 3</t>
  </si>
  <si>
    <t>6969902</t>
  </si>
  <si>
    <t>89001:010:0964</t>
  </si>
  <si>
    <t>Loomisvälja tee 4</t>
  </si>
  <si>
    <t>6970002</t>
  </si>
  <si>
    <t>89001:010:0965</t>
  </si>
  <si>
    <t>Loomisvälja tee 5</t>
  </si>
  <si>
    <t>6970102</t>
  </si>
  <si>
    <t>89001:003:0595</t>
  </si>
  <si>
    <t>Puisniidu tee lõik 1</t>
  </si>
  <si>
    <t>6854302</t>
  </si>
  <si>
    <t>89001:010:0966</t>
  </si>
  <si>
    <t>Loomisvälja tee 6</t>
  </si>
  <si>
    <t>6970202</t>
  </si>
  <si>
    <t>89001:010:0967</t>
  </si>
  <si>
    <t>Loomisvälja tee 7</t>
  </si>
  <si>
    <t>6970302</t>
  </si>
  <si>
    <t>89001:010:0968</t>
  </si>
  <si>
    <t>Loomisvälja tee 8</t>
  </si>
  <si>
    <t>6970402</t>
  </si>
  <si>
    <t>89001:010:0969</t>
  </si>
  <si>
    <t>Loomisvälja tee 9</t>
  </si>
  <si>
    <t>6970502</t>
  </si>
  <si>
    <t>89001:010:1041</t>
  </si>
  <si>
    <t>Kesk-Kaare tee 17</t>
  </si>
  <si>
    <t>7032302</t>
  </si>
  <si>
    <t>89001:010:1042</t>
  </si>
  <si>
    <t>Kesk-Kaare tee 18</t>
  </si>
  <si>
    <t>7032402</t>
  </si>
  <si>
    <t>89001:010:1043</t>
  </si>
  <si>
    <t>Kesk-Kaare tee 19</t>
  </si>
  <si>
    <t>7032502</t>
  </si>
  <si>
    <t>89001:010:1044</t>
  </si>
  <si>
    <t>Kesk-Kaare tee 20</t>
  </si>
  <si>
    <t>7032602</t>
  </si>
  <si>
    <t>89001:010:1045</t>
  </si>
  <si>
    <t>Kesk-Kaare tee 21</t>
  </si>
  <si>
    <t>7032702</t>
  </si>
  <si>
    <t>89001:010:1047</t>
  </si>
  <si>
    <t>Kesk-Kaare tee 23</t>
  </si>
  <si>
    <t>7032902</t>
  </si>
  <si>
    <t>89001:003:0581</t>
  </si>
  <si>
    <t>Võrkoja tee 24</t>
  </si>
  <si>
    <t>13402</t>
  </si>
  <si>
    <t>89001:003:0582</t>
  </si>
  <si>
    <t>Kõrkja tee 3a</t>
  </si>
  <si>
    <t>6853202</t>
  </si>
  <si>
    <t>89001:010:0971</t>
  </si>
  <si>
    <t>Loomisvälja tee 10</t>
  </si>
  <si>
    <t>6970602</t>
  </si>
  <si>
    <t>89001:010:0972</t>
  </si>
  <si>
    <t>Loomisvälja tee 12</t>
  </si>
  <si>
    <t>6970702</t>
  </si>
  <si>
    <t>89001:010:0973</t>
  </si>
  <si>
    <t>Loomisvälja tee 14</t>
  </si>
  <si>
    <t>6970802</t>
  </si>
  <si>
    <t>89001:010:0974</t>
  </si>
  <si>
    <t>Loomisvälja tee 16</t>
  </si>
  <si>
    <t>6970902</t>
  </si>
  <si>
    <t>89001:003:0584</t>
  </si>
  <si>
    <t>Kõrkja tee 6a</t>
  </si>
  <si>
    <t>6853402</t>
  </si>
  <si>
    <t>89001:003:0585</t>
  </si>
  <si>
    <t>Kõrkja tee 7</t>
  </si>
  <si>
    <t>6853502</t>
  </si>
  <si>
    <t>89001:003:0586</t>
  </si>
  <si>
    <t>Kõrkja tee lõik 1</t>
  </si>
  <si>
    <t>6853102</t>
  </si>
  <si>
    <t>89001:010:1048</t>
  </si>
  <si>
    <t>Väike-Kaare tee 5</t>
  </si>
  <si>
    <t>7033002</t>
  </si>
  <si>
    <t>89001:010:1049</t>
  </si>
  <si>
    <t>Väike-Kaare tee 7</t>
  </si>
  <si>
    <t>7033102</t>
  </si>
  <si>
    <t>89001:010:1051</t>
  </si>
  <si>
    <t>Tiigi tee 8</t>
  </si>
  <si>
    <t>7033202</t>
  </si>
  <si>
    <t>89001:010:1052</t>
  </si>
  <si>
    <t>Väike-Kaare tee 9</t>
  </si>
  <si>
    <t>7033302</t>
  </si>
  <si>
    <t>89001:010:1053</t>
  </si>
  <si>
    <t>Väike-Kaare tee 10</t>
  </si>
  <si>
    <t>7033402</t>
  </si>
  <si>
    <t>89001:010:1054</t>
  </si>
  <si>
    <t>Tiigi tee 6</t>
  </si>
  <si>
    <t>7033502</t>
  </si>
  <si>
    <t>89001:010:1055</t>
  </si>
  <si>
    <t>Väike-Kaare tee 12</t>
  </si>
  <si>
    <t>7033602</t>
  </si>
  <si>
    <t>89001:010:1056</t>
  </si>
  <si>
    <t>Väike-Kaare tee 13</t>
  </si>
  <si>
    <t>7033702</t>
  </si>
  <si>
    <t>89001:010:1057</t>
  </si>
  <si>
    <t>Väike-Kaare tee 14</t>
  </si>
  <si>
    <t>7033802</t>
  </si>
  <si>
    <t>89001:010:1058</t>
  </si>
  <si>
    <t>Väike-Kaare tee 15</t>
  </si>
  <si>
    <t>7033902</t>
  </si>
  <si>
    <t>89001:010:1059</t>
  </si>
  <si>
    <t>Väike-Kaare tee 16</t>
  </si>
  <si>
    <t>7034002</t>
  </si>
  <si>
    <t>89001:010:0997</t>
  </si>
  <si>
    <t>Suur-Kaare tee 6</t>
  </si>
  <si>
    <t>89001:010:0998</t>
  </si>
  <si>
    <t>Suur-Kaare tee 8</t>
  </si>
  <si>
    <t>7028702</t>
  </si>
  <si>
    <t>89001:010:0999</t>
  </si>
  <si>
    <t>Suur-Kaare tee 10</t>
  </si>
  <si>
    <t>7028802</t>
  </si>
  <si>
    <t>89001:010:1004</t>
  </si>
  <si>
    <t>Suur-Kaare tee 15</t>
  </si>
  <si>
    <t>7029002</t>
  </si>
  <si>
    <t>89001:010:1005</t>
  </si>
  <si>
    <t>Suur-Kaare tee 16</t>
  </si>
  <si>
    <t>7029102</t>
  </si>
  <si>
    <t>89001:010:1006</t>
  </si>
  <si>
    <t>Suur-Kaare tee 17</t>
  </si>
  <si>
    <t>7029202</t>
  </si>
  <si>
    <t>89001:010:0588</t>
  </si>
  <si>
    <t>Ladina kvartali</t>
  </si>
  <si>
    <t>9875302</t>
  </si>
  <si>
    <t>89001:010:0591</t>
  </si>
  <si>
    <t>Sõpruse tee L1</t>
  </si>
  <si>
    <t>9875402</t>
  </si>
  <si>
    <t>89001:010:0592</t>
  </si>
  <si>
    <t>Purjeka tee</t>
  </si>
  <si>
    <t>9875502</t>
  </si>
  <si>
    <t>89001:003:0674</t>
  </si>
  <si>
    <t>Kõrkja tee 1</t>
  </si>
  <si>
    <t>29002</t>
  </si>
  <si>
    <t>89001:003:0675</t>
  </si>
  <si>
    <t>Leppneeme tee 107a</t>
  </si>
  <si>
    <t>6852202</t>
  </si>
  <si>
    <t>89001:003:0676</t>
  </si>
  <si>
    <t>Leppneeme tee 107b</t>
  </si>
  <si>
    <t>6852302</t>
  </si>
  <si>
    <t>89001:003:0677</t>
  </si>
  <si>
    <t>Kõrkja tee 2a</t>
  </si>
  <si>
    <t>18943350</t>
  </si>
  <si>
    <t>89001:003:0678</t>
  </si>
  <si>
    <t>Kõrkja tee 3</t>
  </si>
  <si>
    <t>89001:003:0679</t>
  </si>
  <si>
    <t>Kõrkja tee 4</t>
  </si>
  <si>
    <t>6852602</t>
  </si>
  <si>
    <t>89001:003:0681</t>
  </si>
  <si>
    <t>Kõrkja tee 4a</t>
  </si>
  <si>
    <t>6852702</t>
  </si>
  <si>
    <t>89001:003:0638</t>
  </si>
  <si>
    <t>Puisniidu tee 2a</t>
  </si>
  <si>
    <t>6856702</t>
  </si>
  <si>
    <t>89001:003:0646</t>
  </si>
  <si>
    <t>Puisniidu tee 9a</t>
  </si>
  <si>
    <t>6857402</t>
  </si>
  <si>
    <t>89001:003:0648</t>
  </si>
  <si>
    <t>Karusambla tee 8</t>
  </si>
  <si>
    <t>6857602</t>
  </si>
  <si>
    <t>89001:010:1007</t>
  </si>
  <si>
    <t>Suur-Kaare tee 18</t>
  </si>
  <si>
    <t>7029302</t>
  </si>
  <si>
    <t>89001:010:1008</t>
  </si>
  <si>
    <t>Suur-Kaare tee 19</t>
  </si>
  <si>
    <t>7029402</t>
  </si>
  <si>
    <t>89001:010:1009</t>
  </si>
  <si>
    <t>Suur-Kaare tee 20</t>
  </si>
  <si>
    <t>7029502</t>
  </si>
  <si>
    <t>89001:010:1011</t>
  </si>
  <si>
    <t>Suur-Kaare tee 21</t>
  </si>
  <si>
    <t>7029602</t>
  </si>
  <si>
    <t>89001:003:0658</t>
  </si>
  <si>
    <t>Luugi rand</t>
  </si>
  <si>
    <t>6819302</t>
  </si>
  <si>
    <t>89001:003:0659</t>
  </si>
  <si>
    <t>Rohuneeme tee 114</t>
  </si>
  <si>
    <t>6838202</t>
  </si>
  <si>
    <t>89001:010:1012</t>
  </si>
  <si>
    <t>Suur-Kaare tee 22</t>
  </si>
  <si>
    <t>7029702</t>
  </si>
  <si>
    <t>89001:010:1013</t>
  </si>
  <si>
    <t>Suur-Kaare tee 23</t>
  </si>
  <si>
    <t>7029802</t>
  </si>
  <si>
    <t>89001:010:1014</t>
  </si>
  <si>
    <t>Suur-Kaare tee 24</t>
  </si>
  <si>
    <t>7029902</t>
  </si>
  <si>
    <t>89001:010:1015</t>
  </si>
  <si>
    <t>Suur-Kaare tee 25</t>
  </si>
  <si>
    <t>7030002</t>
  </si>
  <si>
    <t>89001:010:1016</t>
  </si>
  <si>
    <t>Suur-Kaare tee 26</t>
  </si>
  <si>
    <t>7030102</t>
  </si>
  <si>
    <t>89001:010:1017</t>
  </si>
  <si>
    <t>Suur-Kaare tee 27</t>
  </si>
  <si>
    <t>89001:003:0683</t>
  </si>
  <si>
    <t>Kõrkja tee 6</t>
  </si>
  <si>
    <t>89001:003:0684</t>
  </si>
  <si>
    <t>Kõrkja tee 7a</t>
  </si>
  <si>
    <t>89001:003:0685</t>
  </si>
  <si>
    <t>Kõrkja tee</t>
  </si>
  <si>
    <t>89001:002:0154</t>
  </si>
  <si>
    <t>Taga-Tislari</t>
  </si>
  <si>
    <t>Sihtotstarbeta maa</t>
  </si>
  <si>
    <t>6840402</t>
  </si>
  <si>
    <t>89001:002:0156</t>
  </si>
  <si>
    <t>Uus-Liiva</t>
  </si>
  <si>
    <t>Kaitsealune maa</t>
  </si>
  <si>
    <t>6840602</t>
  </si>
  <si>
    <t>89001:003:0661</t>
  </si>
  <si>
    <t>Püünsi tee 2</t>
  </si>
  <si>
    <t>6838102</t>
  </si>
  <si>
    <t>89001:003:0662</t>
  </si>
  <si>
    <t>Pääsusilma tee 4</t>
  </si>
  <si>
    <t>6819202</t>
  </si>
  <si>
    <t>89001:003:0654</t>
  </si>
  <si>
    <t>Kullerkupu tee 8a</t>
  </si>
  <si>
    <t>6819602</t>
  </si>
  <si>
    <t>89001:003:0655</t>
  </si>
  <si>
    <t>Ülase põik 1</t>
  </si>
  <si>
    <t>6819502</t>
  </si>
  <si>
    <t>89002:002:0013</t>
  </si>
  <si>
    <t>Rannakaare tee 10</t>
  </si>
  <si>
    <t>6980802</t>
  </si>
  <si>
    <t>89001:010:1023</t>
  </si>
  <si>
    <t>Kesk-Kaare tee 1</t>
  </si>
  <si>
    <t>7030702</t>
  </si>
  <si>
    <t>89001:003:0656</t>
  </si>
  <si>
    <t>Väike-Platsi</t>
  </si>
  <si>
    <t>6819702</t>
  </si>
  <si>
    <t>89001:003:0597</t>
  </si>
  <si>
    <t>Karusambla tee 3</t>
  </si>
  <si>
    <t>6781502</t>
  </si>
  <si>
    <t>89001:003:0598</t>
  </si>
  <si>
    <t>Karusambla tee 5</t>
  </si>
  <si>
    <t>6781402</t>
  </si>
  <si>
    <t>89001:003:0599</t>
  </si>
  <si>
    <t>Karusambla tee 7</t>
  </si>
  <si>
    <t>6781302</t>
  </si>
  <si>
    <t>89001:003:0601</t>
  </si>
  <si>
    <t>Karusambla tee 9</t>
  </si>
  <si>
    <t>6781202</t>
  </si>
  <si>
    <t>89001:003:0602</t>
  </si>
  <si>
    <t>Karusambla tee 11</t>
  </si>
  <si>
    <t>6781102</t>
  </si>
  <si>
    <t>89001:003:0604</t>
  </si>
  <si>
    <t>Karusambla tee 13</t>
  </si>
  <si>
    <t>6780902</t>
  </si>
  <si>
    <t>89001:003:0605</t>
  </si>
  <si>
    <t>Karusambla tee 14a</t>
  </si>
  <si>
    <t>89001:003:0606</t>
  </si>
  <si>
    <t>Karusambla tee 15</t>
  </si>
  <si>
    <t>6780702</t>
  </si>
  <si>
    <t>89001:003:0607</t>
  </si>
  <si>
    <t>Karusambla tee 17</t>
  </si>
  <si>
    <t>6780602</t>
  </si>
  <si>
    <t>89001:003:0608</t>
  </si>
  <si>
    <t>Karusambla tee 19</t>
  </si>
  <si>
    <t>6780502</t>
  </si>
  <si>
    <t>89001:002:0128</t>
  </si>
  <si>
    <t>6808202</t>
  </si>
  <si>
    <t>89001:003:0609</t>
  </si>
  <si>
    <t>Karusambla tee 21a</t>
  </si>
  <si>
    <t>89001:003:0611</t>
  </si>
  <si>
    <t>Karusambla tee</t>
  </si>
  <si>
    <t>6502</t>
  </si>
  <si>
    <t>89001:003:0666</t>
  </si>
  <si>
    <t>Kivimäe tee 12</t>
  </si>
  <si>
    <t>8746402</t>
  </si>
  <si>
    <t>89001:003:0667</t>
  </si>
  <si>
    <t>Kivimäe tee 13</t>
  </si>
  <si>
    <t>8746502</t>
  </si>
  <si>
    <t>89001:003:0668</t>
  </si>
  <si>
    <t>Kivimäe tee 14</t>
  </si>
  <si>
    <t>8746602</t>
  </si>
  <si>
    <t>89001:003:0669</t>
  </si>
  <si>
    <t>Kivimäe tee 15</t>
  </si>
  <si>
    <t>8746702</t>
  </si>
  <si>
    <t>89001:010:0987</t>
  </si>
  <si>
    <t>Pruuali</t>
  </si>
  <si>
    <t>7117902</t>
  </si>
  <si>
    <t>89001:010:0986</t>
  </si>
  <si>
    <t>Suur-Pruuali</t>
  </si>
  <si>
    <t>6815502</t>
  </si>
  <si>
    <t>89001:010:0985</t>
  </si>
  <si>
    <t>Pruuali tee 5</t>
  </si>
  <si>
    <t>6815402</t>
  </si>
  <si>
    <t>89001:010:0984</t>
  </si>
  <si>
    <t>Pruualimetsa</t>
  </si>
  <si>
    <t>6808402</t>
  </si>
  <si>
    <t>89001:010:0983</t>
  </si>
  <si>
    <t>Ees-Pruuali</t>
  </si>
  <si>
    <t>6815302</t>
  </si>
  <si>
    <t>89001:010:0982</t>
  </si>
  <si>
    <t>Taga-Pruuali</t>
  </si>
  <si>
    <t>6815202</t>
  </si>
  <si>
    <t>89001:010:0981</t>
  </si>
  <si>
    <t>Väike-Pruuali</t>
  </si>
  <si>
    <t>6815102</t>
  </si>
  <si>
    <t>89001:001:0035</t>
  </si>
  <si>
    <t>Frei</t>
  </si>
  <si>
    <t>6807902</t>
  </si>
  <si>
    <t>89001:002:0135</t>
  </si>
  <si>
    <t>Suur-Jari</t>
  </si>
  <si>
    <t>6814902</t>
  </si>
  <si>
    <t>89001:002:0129</t>
  </si>
  <si>
    <t>89001:003:0557</t>
  </si>
  <si>
    <t>Kalmistu tee 14</t>
  </si>
  <si>
    <t>6844402</t>
  </si>
  <si>
    <t>89001:003:0664</t>
  </si>
  <si>
    <t>Kivimäe tee 9</t>
  </si>
  <si>
    <t>8746202</t>
  </si>
  <si>
    <t>89001:003:0672</t>
  </si>
  <si>
    <t>Taga-Lutika</t>
  </si>
  <si>
    <t>7858702</t>
  </si>
  <si>
    <t>89001:001:0037</t>
  </si>
  <si>
    <t>Bergi</t>
  </si>
  <si>
    <t>6793502</t>
  </si>
  <si>
    <t>89001:002:0149</t>
  </si>
  <si>
    <t>6794802</t>
  </si>
  <si>
    <t>89001:002:0151</t>
  </si>
  <si>
    <t>Elbergimetsa</t>
  </si>
  <si>
    <t>89001:002:0152</t>
  </si>
  <si>
    <t>5186550</t>
  </si>
  <si>
    <t>89001:002:0146</t>
  </si>
  <si>
    <t>Elbergi</t>
  </si>
  <si>
    <t>6794602</t>
  </si>
  <si>
    <t>89001:002:0147</t>
  </si>
  <si>
    <t>89001:002:0148</t>
  </si>
  <si>
    <t>5184450</t>
  </si>
  <si>
    <t>89001:003:0673</t>
  </si>
  <si>
    <t>Lutikametsa</t>
  </si>
  <si>
    <t>89001:002:0145</t>
  </si>
  <si>
    <t>Männikivi</t>
  </si>
  <si>
    <t>6793002</t>
  </si>
  <si>
    <t>89001:002:0144</t>
  </si>
  <si>
    <t>Tisleri-Uuetoa</t>
  </si>
  <si>
    <t>6792902</t>
  </si>
  <si>
    <t>89001:010:1089</t>
  </si>
  <si>
    <t>Jasmiini põik 14</t>
  </si>
  <si>
    <t>10866802</t>
  </si>
  <si>
    <t>89001:010:1091</t>
  </si>
  <si>
    <t>Jasmiini põik 12</t>
  </si>
  <si>
    <t>7135502</t>
  </si>
  <si>
    <t>89001:010:1066</t>
  </si>
  <si>
    <t>Väike-Kaare tee 23</t>
  </si>
  <si>
    <t>7034602</t>
  </si>
  <si>
    <t>89001:010:1068</t>
  </si>
  <si>
    <t>Tiigi tee 1</t>
  </si>
  <si>
    <t>7034802</t>
  </si>
  <si>
    <t>89001:010:1069</t>
  </si>
  <si>
    <t>Tiigi tee 3</t>
  </si>
  <si>
    <t>7034902</t>
  </si>
  <si>
    <t>89001:010:1071</t>
  </si>
  <si>
    <t>Tiigi tee 5</t>
  </si>
  <si>
    <t>7035002</t>
  </si>
  <si>
    <t>89001:010:1072</t>
  </si>
  <si>
    <t>Tiigi tee 7</t>
  </si>
  <si>
    <t>7035102</t>
  </si>
  <si>
    <t>89001:010:1092</t>
  </si>
  <si>
    <t>Nelgi põik 14</t>
  </si>
  <si>
    <t>8192302</t>
  </si>
  <si>
    <t>89001:010:1093</t>
  </si>
  <si>
    <t>Jasmiini põik 4</t>
  </si>
  <si>
    <t>7202702</t>
  </si>
  <si>
    <t>89001:010:1094</t>
  </si>
  <si>
    <t>Jasmiini põik 6</t>
  </si>
  <si>
    <t>8291102</t>
  </si>
  <si>
    <t>89001:009:0022</t>
  </si>
  <si>
    <t>Lepa tee 4</t>
  </si>
  <si>
    <t>6983702</t>
  </si>
  <si>
    <t>89001:001:0036</t>
  </si>
  <si>
    <t>Lillevarre</t>
  </si>
  <si>
    <t>6808002</t>
  </si>
  <si>
    <t>89001:003:0569</t>
  </si>
  <si>
    <t>Rohuneeme tee 128</t>
  </si>
  <si>
    <t>6794702</t>
  </si>
  <si>
    <t>89001:010:1077</t>
  </si>
  <si>
    <t>Lageda tee</t>
  </si>
  <si>
    <t>7035602</t>
  </si>
  <si>
    <t>89001:010:1078</t>
  </si>
  <si>
    <t>Tiigi tee</t>
  </si>
  <si>
    <t>7035702</t>
  </si>
  <si>
    <t>89001:010:1128</t>
  </si>
  <si>
    <t>Männi tee 18</t>
  </si>
  <si>
    <t>206802</t>
  </si>
  <si>
    <t>89001:010:1129</t>
  </si>
  <si>
    <t>Männi tee 18a</t>
  </si>
  <si>
    <t>6833302</t>
  </si>
  <si>
    <t>89001:010:1106</t>
  </si>
  <si>
    <t>Lasketiiru tee 5</t>
  </si>
  <si>
    <t>6971602</t>
  </si>
  <si>
    <t>89001:010:1108</t>
  </si>
  <si>
    <t>Lasketiiru tee 7</t>
  </si>
  <si>
    <t>6971802</t>
  </si>
  <si>
    <t>89001:010:1111</t>
  </si>
  <si>
    <t>Lasketiiru tee 9</t>
  </si>
  <si>
    <t>6972002</t>
  </si>
  <si>
    <t>89001:010:1112</t>
  </si>
  <si>
    <t>Lasketiiru tee 10</t>
  </si>
  <si>
    <t>6972102</t>
  </si>
  <si>
    <t>89001:010:1079</t>
  </si>
  <si>
    <t>Suur-Kaare tee L3</t>
  </si>
  <si>
    <t>7035802</t>
  </si>
  <si>
    <t>89001:010:1082</t>
  </si>
  <si>
    <t>Kesk-Kaare tee L3</t>
  </si>
  <si>
    <t>7035902</t>
  </si>
  <si>
    <t>89001:010:1083</t>
  </si>
  <si>
    <t>Kesk-Kaare tee L2</t>
  </si>
  <si>
    <t>89001:010:1084</t>
  </si>
  <si>
    <t>Kesk-Kaare tee L1</t>
  </si>
  <si>
    <t>89001:010:1085</t>
  </si>
  <si>
    <t>Väike-Kaare tee L3</t>
  </si>
  <si>
    <t>7036002</t>
  </si>
  <si>
    <t>89001:010:1086</t>
  </si>
  <si>
    <t>Väike-Kaare tee L2</t>
  </si>
  <si>
    <t>89001:010:1087</t>
  </si>
  <si>
    <t>Väike-Kaare tee L1</t>
  </si>
  <si>
    <t>89001:002:0136</t>
  </si>
  <si>
    <t>Jari</t>
  </si>
  <si>
    <t>6807402</t>
  </si>
  <si>
    <t>89001:010:1099</t>
  </si>
  <si>
    <t>Lasketiiru tee</t>
  </si>
  <si>
    <t>6971002</t>
  </si>
  <si>
    <t>89001:010:1101</t>
  </si>
  <si>
    <t>Lasketiiru tee 1</t>
  </si>
  <si>
    <t>6971102</t>
  </si>
  <si>
    <t>89001:010:1102</t>
  </si>
  <si>
    <t>Lasketiiru tee 2</t>
  </si>
  <si>
    <t>6971202</t>
  </si>
  <si>
    <t>89001:010:1105</t>
  </si>
  <si>
    <t>Lasketiiru tee 5a</t>
  </si>
  <si>
    <t>6971502</t>
  </si>
  <si>
    <t>89001:010:1113</t>
  </si>
  <si>
    <t>Lasketiiru tee 12</t>
  </si>
  <si>
    <t>6972202</t>
  </si>
  <si>
    <t>89001:010:1114</t>
  </si>
  <si>
    <t>Lasketiiru tee 14</t>
  </si>
  <si>
    <t>6972302</t>
  </si>
  <si>
    <t>89001:010:1115</t>
  </si>
  <si>
    <t>Lasketiiru tee 16</t>
  </si>
  <si>
    <t>6972402</t>
  </si>
  <si>
    <t>89001:010:1116</t>
  </si>
  <si>
    <t>Lasketiiru põik 1</t>
  </si>
  <si>
    <t>6972502</t>
  </si>
  <si>
    <t>89001:010:1117</t>
  </si>
  <si>
    <t>Lasketiiru põik 2</t>
  </si>
  <si>
    <t>6972602</t>
  </si>
  <si>
    <t>89001:010:1118</t>
  </si>
  <si>
    <t>Lasketiiru põik 3</t>
  </si>
  <si>
    <t>6972702</t>
  </si>
  <si>
    <t>89001:010:1119</t>
  </si>
  <si>
    <t>Lasketiiru põik 4</t>
  </si>
  <si>
    <t>6972802</t>
  </si>
  <si>
    <t>89001:010:1121</t>
  </si>
  <si>
    <t>Lasketiiru põik 5</t>
  </si>
  <si>
    <t>6972902</t>
  </si>
  <si>
    <t>89001:003:0612</t>
  </si>
  <si>
    <t>Leppneeme tee 109</t>
  </si>
  <si>
    <t>6851902</t>
  </si>
  <si>
    <t>89001:003:0613</t>
  </si>
  <si>
    <t>Leppneeme tee 111</t>
  </si>
  <si>
    <t>6602</t>
  </si>
  <si>
    <t>89001:003:0614</t>
  </si>
  <si>
    <t>Kõrkja tee lõik 2</t>
  </si>
  <si>
    <t>89001:003:0615</t>
  </si>
  <si>
    <t>Kõrkja tee 2</t>
  </si>
  <si>
    <t>6852102</t>
  </si>
  <si>
    <t>89001:010:1065</t>
  </si>
  <si>
    <t>Väike-Kaare tee 21</t>
  </si>
  <si>
    <t>7034502</t>
  </si>
  <si>
    <t>89001:010:1025</t>
  </si>
  <si>
    <t>Kesk-Kaare tee 3</t>
  </si>
  <si>
    <t>7030902</t>
  </si>
  <si>
    <t>89001:010:1026</t>
  </si>
  <si>
    <t>Kesk-Kaare tee 4</t>
  </si>
  <si>
    <t>7031002</t>
  </si>
  <si>
    <t>89001:010:1027</t>
  </si>
  <si>
    <t>Kesk-Kaare tee 5</t>
  </si>
  <si>
    <t>7031102</t>
  </si>
  <si>
    <t>89001:010:1028</t>
  </si>
  <si>
    <t>Kesk-Kaare tee 6</t>
  </si>
  <si>
    <t>7031202</t>
  </si>
  <si>
    <t>89001:003:0726</t>
  </si>
  <si>
    <t>Valli tee 1a</t>
  </si>
  <si>
    <t>3979102</t>
  </si>
  <si>
    <t>89001:010:1347</t>
  </si>
  <si>
    <t>Randvere tee 201</t>
  </si>
  <si>
    <t>7729802</t>
  </si>
  <si>
    <t>89001:010:1348</t>
  </si>
  <si>
    <t>Veehoidla tee L2</t>
  </si>
  <si>
    <t>7729902</t>
  </si>
  <si>
    <t>89001:010:1349</t>
  </si>
  <si>
    <t>Teekalda tee 1</t>
  </si>
  <si>
    <t>7730002</t>
  </si>
  <si>
    <t>89001:010:1354</t>
  </si>
  <si>
    <t>Teekalda tee 5</t>
  </si>
  <si>
    <t>7730402</t>
  </si>
  <si>
    <t>89001:010:1268</t>
  </si>
  <si>
    <t>Tammikupõllu</t>
  </si>
  <si>
    <t>6932602</t>
  </si>
  <si>
    <t>89001:010:1269</t>
  </si>
  <si>
    <t>Lehtmetsa tee L1</t>
  </si>
  <si>
    <t>6932702</t>
  </si>
  <si>
    <t>89001:010:1271</t>
  </si>
  <si>
    <t>Teeristi</t>
  </si>
  <si>
    <t>6932802</t>
  </si>
  <si>
    <t>89001:010:1272</t>
  </si>
  <si>
    <t>Väike-Teeristi</t>
  </si>
  <si>
    <t>89001:003:0744</t>
  </si>
  <si>
    <t>Annuse põik 2a</t>
  </si>
  <si>
    <t>7347202</t>
  </si>
  <si>
    <t>89001:003:0686</t>
  </si>
  <si>
    <t>Sääre tee 7</t>
  </si>
  <si>
    <t>6752902</t>
  </si>
  <si>
    <t>89001:003:0687</t>
  </si>
  <si>
    <t>Sääre tee 7a</t>
  </si>
  <si>
    <t>3661202</t>
  </si>
  <si>
    <t>89001:010:1352</t>
  </si>
  <si>
    <t>Teekalda tee 3</t>
  </si>
  <si>
    <t>7730202</t>
  </si>
  <si>
    <t>89001:010:1356</t>
  </si>
  <si>
    <t>Teekalda tee 7</t>
  </si>
  <si>
    <t>7730602</t>
  </si>
  <si>
    <t>89001:010:1358</t>
  </si>
  <si>
    <t>Teekalda tee 9</t>
  </si>
  <si>
    <t>7730802</t>
  </si>
  <si>
    <t>89001:010:1359</t>
  </si>
  <si>
    <t>Teekalda tee 10</t>
  </si>
  <si>
    <t>7730902</t>
  </si>
  <si>
    <t>89001:010:1357</t>
  </si>
  <si>
    <t>Teekalda tee 8</t>
  </si>
  <si>
    <t>7730702</t>
  </si>
  <si>
    <t>89001:010:1355</t>
  </si>
  <si>
    <t>Teekalda tee 6</t>
  </si>
  <si>
    <t>7730502</t>
  </si>
  <si>
    <t>89001:010:1353</t>
  </si>
  <si>
    <t>Teekalda tee 4</t>
  </si>
  <si>
    <t>7730302</t>
  </si>
  <si>
    <t>89001:010:1361</t>
  </si>
  <si>
    <t>3296502</t>
  </si>
  <si>
    <t>89001:010:1362</t>
  </si>
  <si>
    <t>Teekalda tee</t>
  </si>
  <si>
    <t>7731002</t>
  </si>
  <si>
    <t>89001:010:1351</t>
  </si>
  <si>
    <t>Teekalda tee 2</t>
  </si>
  <si>
    <t>7730102</t>
  </si>
  <si>
    <t>89001:010:1096</t>
  </si>
  <si>
    <t>Videviku tee 3</t>
  </si>
  <si>
    <t>89001:010:1095</t>
  </si>
  <si>
    <t>Ritsika tee 12</t>
  </si>
  <si>
    <t>9325102</t>
  </si>
  <si>
    <t>89001:003:0707</t>
  </si>
  <si>
    <t>Viire tee L2</t>
  </si>
  <si>
    <t>5931002</t>
  </si>
  <si>
    <t>89001:003:0708</t>
  </si>
  <si>
    <t>Viire tee 4</t>
  </si>
  <si>
    <t>7501902</t>
  </si>
  <si>
    <t>89001:003:0709</t>
  </si>
  <si>
    <t>Viire tee 6</t>
  </si>
  <si>
    <t>7502002</t>
  </si>
  <si>
    <t>89001:003:0711</t>
  </si>
  <si>
    <t>Viire tee 8</t>
  </si>
  <si>
    <t>7502102</t>
  </si>
  <si>
    <t>89001:003:0712</t>
  </si>
  <si>
    <t>Viire tee 10</t>
  </si>
  <si>
    <t>7502202</t>
  </si>
  <si>
    <t>89001:003:0713</t>
  </si>
  <si>
    <t>Viire tee 12</t>
  </si>
  <si>
    <t>7502302</t>
  </si>
  <si>
    <t>89001:003:0714</t>
  </si>
  <si>
    <t>Viire alajaam</t>
  </si>
  <si>
    <t>7502402</t>
  </si>
  <si>
    <t>89001:010:0953</t>
  </si>
  <si>
    <t>10451602</t>
  </si>
  <si>
    <t>89001:010:0952</t>
  </si>
  <si>
    <t>10451702</t>
  </si>
  <si>
    <t>89001:003:0733</t>
  </si>
  <si>
    <t>Lepatriinu tee 12</t>
  </si>
  <si>
    <t>7689802</t>
  </si>
  <si>
    <t>89001:003:0734</t>
  </si>
  <si>
    <t>Lepatriinu tee 10</t>
  </si>
  <si>
    <t>7689902</t>
  </si>
  <si>
    <t>89001:020:0001</t>
  </si>
  <si>
    <t>Mustasauna tee 2</t>
  </si>
  <si>
    <t>7148002</t>
  </si>
  <si>
    <t>89001:014:0022</t>
  </si>
  <si>
    <t>Pärli tee 9</t>
  </si>
  <si>
    <t>11271902</t>
  </si>
  <si>
    <t>89001:010:1191</t>
  </si>
  <si>
    <t>Soosepa tee 55</t>
  </si>
  <si>
    <t>7492002</t>
  </si>
  <si>
    <t>89001:010:1194</t>
  </si>
  <si>
    <t>Soosepa</t>
  </si>
  <si>
    <t>6896202</t>
  </si>
  <si>
    <t>89001:010:1126</t>
  </si>
  <si>
    <t>Lahe tee 8</t>
  </si>
  <si>
    <t>7388302</t>
  </si>
  <si>
    <t>89001:002:0157</t>
  </si>
  <si>
    <t>Vana-Tabani</t>
  </si>
  <si>
    <t>6891102</t>
  </si>
  <si>
    <t>89001:002:0158</t>
  </si>
  <si>
    <t>89001:002:0159</t>
  </si>
  <si>
    <t>89001:002:0161</t>
  </si>
  <si>
    <t>89001:002:0162</t>
  </si>
  <si>
    <t>89001:003:0735</t>
  </si>
  <si>
    <t>Lepatriinu tee 8</t>
  </si>
  <si>
    <t>7690002</t>
  </si>
  <si>
    <t>89001:003:0736</t>
  </si>
  <si>
    <t>Lepatriinu tee L4</t>
  </si>
  <si>
    <t>7690102</t>
  </si>
  <si>
    <t>89001:003:0737</t>
  </si>
  <si>
    <t>Lepatriinu tee L3</t>
  </si>
  <si>
    <t>89001:003:0727</t>
  </si>
  <si>
    <t>Kivistiku tee 1</t>
  </si>
  <si>
    <t>7691302</t>
  </si>
  <si>
    <t>89001:003:0728</t>
  </si>
  <si>
    <t>Kivistiku tee 4</t>
  </si>
  <si>
    <t>7691402</t>
  </si>
  <si>
    <t>89001:010:1336</t>
  </si>
  <si>
    <t>Soosepametsa</t>
  </si>
  <si>
    <t>7044302</t>
  </si>
  <si>
    <t>89001:010:1213</t>
  </si>
  <si>
    <t>Muuli tee 6</t>
  </si>
  <si>
    <t>3545002</t>
  </si>
  <si>
    <t>89001:010:1214</t>
  </si>
  <si>
    <t>Muuli tee 8</t>
  </si>
  <si>
    <t>7001502</t>
  </si>
  <si>
    <t>89001:010:1061</t>
  </si>
  <si>
    <t>Väike-Kaare tee 17</t>
  </si>
  <si>
    <t>7034102</t>
  </si>
  <si>
    <t>89001:010:1062</t>
  </si>
  <si>
    <t>Väike-Kaare tee 18</t>
  </si>
  <si>
    <t>7034202</t>
  </si>
  <si>
    <t>89001:010:1063</t>
  </si>
  <si>
    <t>Väike-Kaare tee 19</t>
  </si>
  <si>
    <t>7034302</t>
  </si>
  <si>
    <t>89001:010:1064</t>
  </si>
  <si>
    <t>Väike-Kaare tee 20</t>
  </si>
  <si>
    <t>7034402</t>
  </si>
  <si>
    <t>89001:010:1024</t>
  </si>
  <si>
    <t>Kesk-Kaare tee 2</t>
  </si>
  <si>
    <t>7030802</t>
  </si>
  <si>
    <t>89001:010:0992</t>
  </si>
  <si>
    <t>Ees-Puiestee</t>
  </si>
  <si>
    <t>7030502</t>
  </si>
  <si>
    <t>89001:010:0993</t>
  </si>
  <si>
    <t>Vikerkaare tee 20</t>
  </si>
  <si>
    <t>89001:010:0994</t>
  </si>
  <si>
    <t>Vikerkaare tee 22</t>
  </si>
  <si>
    <t>7028302</t>
  </si>
  <si>
    <t>89001:003:0729</t>
  </si>
  <si>
    <t>Kivistiku tee 2</t>
  </si>
  <si>
    <t>7691502</t>
  </si>
  <si>
    <t>89001:003:0731</t>
  </si>
  <si>
    <t>Leparanna tee 7</t>
  </si>
  <si>
    <t>7691602</t>
  </si>
  <si>
    <t>89001:003:0732</t>
  </si>
  <si>
    <t>Kivistiku tee L1</t>
  </si>
  <si>
    <t>7691702</t>
  </si>
  <si>
    <t>89001:003:0578</t>
  </si>
  <si>
    <t>Kimsi tee L2</t>
  </si>
  <si>
    <t>6872202</t>
  </si>
  <si>
    <t>89001:003:0565</t>
  </si>
  <si>
    <t>Taimela tee</t>
  </si>
  <si>
    <t>5277302</t>
  </si>
  <si>
    <t>89001:003:0566</t>
  </si>
  <si>
    <t>Taimela tee 1</t>
  </si>
  <si>
    <t>11154802</t>
  </si>
  <si>
    <t>89001:003:0567</t>
  </si>
  <si>
    <t>Rohuneeme tee 93c</t>
  </si>
  <si>
    <t>11154902</t>
  </si>
  <si>
    <t>89001:003:0568</t>
  </si>
  <si>
    <t>Taimela tee 3</t>
  </si>
  <si>
    <t>11155002</t>
  </si>
  <si>
    <t>89011:001:0032</t>
  </si>
  <si>
    <t>Aasa tee 18</t>
  </si>
  <si>
    <t>6799402</t>
  </si>
  <si>
    <t>89001:003:0698</t>
  </si>
  <si>
    <t>Rohuneeme tee 82</t>
  </si>
  <si>
    <t>752302</t>
  </si>
  <si>
    <t>89001:003:0699</t>
  </si>
  <si>
    <t>Rohuneeme tee 82a</t>
  </si>
  <si>
    <t>8546702</t>
  </si>
  <si>
    <t>89001:003:0702</t>
  </si>
  <si>
    <t>Kraavi</t>
  </si>
  <si>
    <t>8546902</t>
  </si>
  <si>
    <t>89001:022:0021</t>
  </si>
  <si>
    <t>Õuna tee 3</t>
  </si>
  <si>
    <t>7733702</t>
  </si>
  <si>
    <t>89001:010:0995</t>
  </si>
  <si>
    <t>Vikerkaare tee 24</t>
  </si>
  <si>
    <t>7028402</t>
  </si>
  <si>
    <t>89001:010:0996</t>
  </si>
  <si>
    <t>Suur-Kaare tee 4</t>
  </si>
  <si>
    <t>7028502</t>
  </si>
  <si>
    <t>89001:003:0649</t>
  </si>
  <si>
    <t>Karusambla tee 10</t>
  </si>
  <si>
    <t>89001:003:0652</t>
  </si>
  <si>
    <t>Karusambla tee lõik 2</t>
  </si>
  <si>
    <t>6857902</t>
  </si>
  <si>
    <t>89001:003:0653</t>
  </si>
  <si>
    <t>Puisniidu tee</t>
  </si>
  <si>
    <t>6858002</t>
  </si>
  <si>
    <t>89003:004:0007</t>
  </si>
  <si>
    <t>Roosimetsa tee 6</t>
  </si>
  <si>
    <t>7789402</t>
  </si>
  <si>
    <t>89001:002:0167</t>
  </si>
  <si>
    <t>Tisleri-Uuetoa mets</t>
  </si>
  <si>
    <t>6941502</t>
  </si>
  <si>
    <t>89001:002:0166</t>
  </si>
  <si>
    <t>Tisleri-Uuetoa mets 2</t>
  </si>
  <si>
    <t>6941702</t>
  </si>
  <si>
    <t>89001:009:0025</t>
  </si>
  <si>
    <t>Männi tee 23</t>
  </si>
  <si>
    <t>7925102</t>
  </si>
  <si>
    <t>89011:005:0005</t>
  </si>
  <si>
    <t>Järve tee 8</t>
  </si>
  <si>
    <t>7151602</t>
  </si>
  <si>
    <t>89001:003:0703</t>
  </si>
  <si>
    <t>Viire tee L1</t>
  </si>
  <si>
    <t>834202</t>
  </si>
  <si>
    <t>89001:003:0704</t>
  </si>
  <si>
    <t>Viire tee 5</t>
  </si>
  <si>
    <t>9126302</t>
  </si>
  <si>
    <t>89001:003:0705</t>
  </si>
  <si>
    <t>Viire tee 10a</t>
  </si>
  <si>
    <t>9126402</t>
  </si>
  <si>
    <t>89001:003:0706</t>
  </si>
  <si>
    <t>Viire tee 12a</t>
  </si>
  <si>
    <t>9126502</t>
  </si>
  <si>
    <t>89001:010:0350</t>
  </si>
  <si>
    <t>7152602</t>
  </si>
  <si>
    <t>89001:003:0742</t>
  </si>
  <si>
    <t>Karikakra tee 17</t>
  </si>
  <si>
    <t>7269702</t>
  </si>
  <si>
    <t>89001:003:0575</t>
  </si>
  <si>
    <t>Talveaia tee 3</t>
  </si>
  <si>
    <t>7044402</t>
  </si>
  <si>
    <t>89001:010:1162</t>
  </si>
  <si>
    <t>Kähriku tee 3a</t>
  </si>
  <si>
    <t>7358302</t>
  </si>
  <si>
    <t>89011:001:0033</t>
  </si>
  <si>
    <t>Aasa tee 20</t>
  </si>
  <si>
    <t>2472602</t>
  </si>
  <si>
    <t>89011:001:0023</t>
  </si>
  <si>
    <t>Aasa põik</t>
  </si>
  <si>
    <t>864302</t>
  </si>
  <si>
    <t>89011:001:0024</t>
  </si>
  <si>
    <t>Aasa põik 1</t>
  </si>
  <si>
    <t>6781802</t>
  </si>
  <si>
    <t>89011:001:0025</t>
  </si>
  <si>
    <t>Aasa põik 2</t>
  </si>
  <si>
    <t>6781902</t>
  </si>
  <si>
    <t>89011:001:0026</t>
  </si>
  <si>
    <t>Aasa põik 3</t>
  </si>
  <si>
    <t>6782002</t>
  </si>
  <si>
    <t>89011:001:0027</t>
  </si>
  <si>
    <t>Aasa põik 4</t>
  </si>
  <si>
    <t>6782102</t>
  </si>
  <si>
    <t>89011:001:0028</t>
  </si>
  <si>
    <t>Aasa põik 5</t>
  </si>
  <si>
    <t>6782202</t>
  </si>
  <si>
    <t>89011:001:0029</t>
  </si>
  <si>
    <t>Aasa põik 6</t>
  </si>
  <si>
    <t>6782302</t>
  </si>
  <si>
    <t>89011:001:0031</t>
  </si>
  <si>
    <t>Aasa põik 8</t>
  </si>
  <si>
    <t>6782402</t>
  </si>
  <si>
    <t>89001:003:0722</t>
  </si>
  <si>
    <t>Karikakra tee 19</t>
  </si>
  <si>
    <t>7267802</t>
  </si>
  <si>
    <t>89001:003:0741</t>
  </si>
  <si>
    <t>Karikakra tee 21</t>
  </si>
  <si>
    <t>7269802</t>
  </si>
  <si>
    <t>89010:001:0009</t>
  </si>
  <si>
    <t>Kallasmaa tee 12</t>
  </si>
  <si>
    <t>3752102</t>
  </si>
  <si>
    <t>89010:001:0011</t>
  </si>
  <si>
    <t>Koduranna tee 7</t>
  </si>
  <si>
    <t>7049702</t>
  </si>
  <si>
    <t>89010:001:0012</t>
  </si>
  <si>
    <t>Koduranna tee 9</t>
  </si>
  <si>
    <t>7049802</t>
  </si>
  <si>
    <t>89001:010:1183</t>
  </si>
  <si>
    <t>Kähriku tee 38</t>
  </si>
  <si>
    <t>7360202</t>
  </si>
  <si>
    <t>89001:010:1215</t>
  </si>
  <si>
    <t>Uuesauna tee</t>
  </si>
  <si>
    <t>7006402</t>
  </si>
  <si>
    <t>89001:010:1216</t>
  </si>
  <si>
    <t>Uuesauna tee 1</t>
  </si>
  <si>
    <t>7006502</t>
  </si>
  <si>
    <t>89001:010:1217</t>
  </si>
  <si>
    <t>Uuesauna tee 2a</t>
  </si>
  <si>
    <t>7006602</t>
  </si>
  <si>
    <t>89001:010:1218</t>
  </si>
  <si>
    <t>Uuesauna tee 2b</t>
  </si>
  <si>
    <t>7006702</t>
  </si>
  <si>
    <t>89001:010:1187</t>
  </si>
  <si>
    <t>Kähriku tee</t>
  </si>
  <si>
    <t>7360602</t>
  </si>
  <si>
    <t>89001:010:1188</t>
  </si>
  <si>
    <t>Nõmme tee</t>
  </si>
  <si>
    <t>7360702</t>
  </si>
  <si>
    <t>89001:010:1189</t>
  </si>
  <si>
    <t>Nurme põik L1</t>
  </si>
  <si>
    <t>7360802</t>
  </si>
  <si>
    <t>89001:003:0715</t>
  </si>
  <si>
    <t>Rohuneeme tee 132</t>
  </si>
  <si>
    <t>7027702</t>
  </si>
  <si>
    <t>89001:010:1219</t>
  </si>
  <si>
    <t>Uuesauna tee 3</t>
  </si>
  <si>
    <t>7006802</t>
  </si>
  <si>
    <t>89001:010:1221</t>
  </si>
  <si>
    <t>Uuesauna tee 4</t>
  </si>
  <si>
    <t>7006902</t>
  </si>
  <si>
    <t>89001:010:1222</t>
  </si>
  <si>
    <t>Uuesauna tee 5</t>
  </si>
  <si>
    <t>7007002</t>
  </si>
  <si>
    <t>89001:010:1223</t>
  </si>
  <si>
    <t>Uuesauna tee 6</t>
  </si>
  <si>
    <t>7007102</t>
  </si>
  <si>
    <t>89001:010:1224</t>
  </si>
  <si>
    <t>Uuesauna tee 7</t>
  </si>
  <si>
    <t>7007202</t>
  </si>
  <si>
    <t>89001:010:1225</t>
  </si>
  <si>
    <t>Uuesauna tee 8</t>
  </si>
  <si>
    <t>7007302</t>
  </si>
  <si>
    <t>89001:010:1226</t>
  </si>
  <si>
    <t>Uuesauna tee 9</t>
  </si>
  <si>
    <t>7007402</t>
  </si>
  <si>
    <t>89001:010:1227</t>
  </si>
  <si>
    <t>Uuesauna tee 10</t>
  </si>
  <si>
    <t>7007502</t>
  </si>
  <si>
    <t>89001:010:1228</t>
  </si>
  <si>
    <t>Uuesauna tee 11</t>
  </si>
  <si>
    <t>7007602</t>
  </si>
  <si>
    <t>89001:010:1229</t>
  </si>
  <si>
    <t>Uuesauna tee 12</t>
  </si>
  <si>
    <t>7007702</t>
  </si>
  <si>
    <t>89001:010:1231</t>
  </si>
  <si>
    <t>Uuesauna tee 13</t>
  </si>
  <si>
    <t>7007802</t>
  </si>
  <si>
    <t>89001:010:1232</t>
  </si>
  <si>
    <t>Uuesauna tee 14</t>
  </si>
  <si>
    <t>7007902</t>
  </si>
  <si>
    <t>89001:010:1233</t>
  </si>
  <si>
    <t>Uuesauna tee 15</t>
  </si>
  <si>
    <t>7008002</t>
  </si>
  <si>
    <t>89001:010:1234</t>
  </si>
  <si>
    <t>Uuesauna tee 17</t>
  </si>
  <si>
    <t>7008102</t>
  </si>
  <si>
    <t>89001:010:1235</t>
  </si>
  <si>
    <t>Uuesauna tee 19</t>
  </si>
  <si>
    <t>7008202</t>
  </si>
  <si>
    <t>89001:010:1236</t>
  </si>
  <si>
    <t>Uuesauna tee 21</t>
  </si>
  <si>
    <t>7008302</t>
  </si>
  <si>
    <t>89001:021:0015</t>
  </si>
  <si>
    <t>Kanarbiku tee 11/1</t>
  </si>
  <si>
    <t>291902</t>
  </si>
  <si>
    <t>89001:021:0016</t>
  </si>
  <si>
    <t>Kanarbiku tee 11/2</t>
  </si>
  <si>
    <t>6815602</t>
  </si>
  <si>
    <t>89001:021:0017</t>
  </si>
  <si>
    <t>Kanarbiku tee 11/3</t>
  </si>
  <si>
    <t>6815702</t>
  </si>
  <si>
    <t>89001:010:1237</t>
  </si>
  <si>
    <t>Uuesauna tee 23</t>
  </si>
  <si>
    <t>7008402</t>
  </si>
  <si>
    <t>89001:010:1195</t>
  </si>
  <si>
    <t>Käära põik 18</t>
  </si>
  <si>
    <t>815902</t>
  </si>
  <si>
    <t>89001:010:1238</t>
  </si>
  <si>
    <t>Uuesauna tee 25</t>
  </si>
  <si>
    <t>7008502</t>
  </si>
  <si>
    <t>89001:010:1239</t>
  </si>
  <si>
    <t>Uuesauna tee 27</t>
  </si>
  <si>
    <t>7008602</t>
  </si>
  <si>
    <t>89001:010:1241</t>
  </si>
  <si>
    <t>Uuesauna tee 29</t>
  </si>
  <si>
    <t>7008702</t>
  </si>
  <si>
    <t>89001:010:1242</t>
  </si>
  <si>
    <t>Uuesauna tee 31</t>
  </si>
  <si>
    <t>7008802</t>
  </si>
  <si>
    <t>89001:010:1243</t>
  </si>
  <si>
    <t>Uuesauna tee 33</t>
  </si>
  <si>
    <t>7008902</t>
  </si>
  <si>
    <t>89001:010:1245</t>
  </si>
  <si>
    <t>Uuesauna tee 22</t>
  </si>
  <si>
    <t>7009102</t>
  </si>
  <si>
    <t>89001:010:1246</t>
  </si>
  <si>
    <t>Uuesauna tee 24</t>
  </si>
  <si>
    <t>7009202</t>
  </si>
  <si>
    <t>89001:021:0018</t>
  </si>
  <si>
    <t>Kanarbiku tee 11/4</t>
  </si>
  <si>
    <t>6815802</t>
  </si>
  <si>
    <t>89001:021:0019</t>
  </si>
  <si>
    <t>Kanarbiku tee 11/5</t>
  </si>
  <si>
    <t>6815902</t>
  </si>
  <si>
    <t>89001:021:0021</t>
  </si>
  <si>
    <t>Kanarbiku tee 11/6</t>
  </si>
  <si>
    <t>6816002</t>
  </si>
  <si>
    <t>89001:021:0022</t>
  </si>
  <si>
    <t>Kanarbiku tee 11/7</t>
  </si>
  <si>
    <t>6816102</t>
  </si>
  <si>
    <t>89001:021:0023</t>
  </si>
  <si>
    <t>Kanarbiku tee 11/8</t>
  </si>
  <si>
    <t>6816202</t>
  </si>
  <si>
    <t>89001:010:1211</t>
  </si>
  <si>
    <t>Tuulekivi tee 1a</t>
  </si>
  <si>
    <t>6981802</t>
  </si>
  <si>
    <t>89011:003:0006</t>
  </si>
  <si>
    <t>Pääsukese tee 5</t>
  </si>
  <si>
    <t>7050002</t>
  </si>
  <si>
    <t>89001:010:1152</t>
  </si>
  <si>
    <t>Kannikese tee 10/14</t>
  </si>
  <si>
    <t>19696650</t>
  </si>
  <si>
    <t>89001:010:1151</t>
  </si>
  <si>
    <t>Kannikese tee 10/13</t>
  </si>
  <si>
    <t>6936202</t>
  </si>
  <si>
    <t>89001:010:1149</t>
  </si>
  <si>
    <t>Kannikese tee 10/12</t>
  </si>
  <si>
    <t>7131602</t>
  </si>
  <si>
    <t>89001:010:1148</t>
  </si>
  <si>
    <t>Kannikese tee 10/11</t>
  </si>
  <si>
    <t>7790402</t>
  </si>
  <si>
    <t>89001:010:1147</t>
  </si>
  <si>
    <t>Kannikese tee 10/10</t>
  </si>
  <si>
    <t>7295002</t>
  </si>
  <si>
    <t>89001:003:0634</t>
  </si>
  <si>
    <t>Rukkilille tee 14</t>
  </si>
  <si>
    <t>7166302</t>
  </si>
  <si>
    <t>89010:001:0013</t>
  </si>
  <si>
    <t>7151502</t>
  </si>
  <si>
    <t>89001:010:1196</t>
  </si>
  <si>
    <t>Käära põik 20</t>
  </si>
  <si>
    <t>7036702</t>
  </si>
  <si>
    <t>89001:010:1197</t>
  </si>
  <si>
    <t>Käära põik 21</t>
  </si>
  <si>
    <t>7036802</t>
  </si>
  <si>
    <t>89001:010:1198</t>
  </si>
  <si>
    <t>Käära põik 23</t>
  </si>
  <si>
    <t>7036902</t>
  </si>
  <si>
    <t>89001:010:1199</t>
  </si>
  <si>
    <t>Käära põik L5</t>
  </si>
  <si>
    <t>7037002</t>
  </si>
  <si>
    <t>89001:010:1201</t>
  </si>
  <si>
    <t>Käära põik L6</t>
  </si>
  <si>
    <t>7037102</t>
  </si>
  <si>
    <t>89001:010:1202</t>
  </si>
  <si>
    <t>Kalmistu</t>
  </si>
  <si>
    <t>7037202</t>
  </si>
  <si>
    <t>89001:010:1203</t>
  </si>
  <si>
    <t>Käära tee L2</t>
  </si>
  <si>
    <t>7037302</t>
  </si>
  <si>
    <t>89001:010:1204</t>
  </si>
  <si>
    <t>Käära tee 22</t>
  </si>
  <si>
    <t>7037402</t>
  </si>
  <si>
    <t>89001:003:0695</t>
  </si>
  <si>
    <t>Rohuneeme tee 110</t>
  </si>
  <si>
    <t>6890402</t>
  </si>
  <si>
    <t>89001:002:0123</t>
  </si>
  <si>
    <t>6890602</t>
  </si>
  <si>
    <t>89001:010:1146</t>
  </si>
  <si>
    <t>Kannikese tee 10/9</t>
  </si>
  <si>
    <t>7131702</t>
  </si>
  <si>
    <t>89001:010:1145</t>
  </si>
  <si>
    <t>Kannikese tee 10/8</t>
  </si>
  <si>
    <t>13919802</t>
  </si>
  <si>
    <t>89001:010:1144</t>
  </si>
  <si>
    <t>Kannikese tee 10/7</t>
  </si>
  <si>
    <t>9098202</t>
  </si>
  <si>
    <t>89001:010:1143</t>
  </si>
  <si>
    <t>Kannikese tee 10/6</t>
  </si>
  <si>
    <t>7082502</t>
  </si>
  <si>
    <t>89001:010:1142</t>
  </si>
  <si>
    <t>Kannikese tee 10/5</t>
  </si>
  <si>
    <t>7614102</t>
  </si>
  <si>
    <t>89001:010:1141</t>
  </si>
  <si>
    <t>Kannikese tee 10/4</t>
  </si>
  <si>
    <t>7079602</t>
  </si>
  <si>
    <t>89001:010:1139</t>
  </si>
  <si>
    <t>Kannikese tee 10/3</t>
  </si>
  <si>
    <t>7135702</t>
  </si>
  <si>
    <t>89001:010:1138</t>
  </si>
  <si>
    <t>Kannikese tee 10/2</t>
  </si>
  <si>
    <t>89001:010:1375</t>
  </si>
  <si>
    <t>Krüsanteemi tee 11</t>
  </si>
  <si>
    <t>7117102</t>
  </si>
  <si>
    <t>89001:010:1376</t>
  </si>
  <si>
    <t>Krüsanteemi tee 13</t>
  </si>
  <si>
    <t>7117202</t>
  </si>
  <si>
    <t>89001:010:1205</t>
  </si>
  <si>
    <t>Käära tee 23</t>
  </si>
  <si>
    <t>7037502</t>
  </si>
  <si>
    <t>89001:010:1206</t>
  </si>
  <si>
    <t>Käära tee 24</t>
  </si>
  <si>
    <t>7037602</t>
  </si>
  <si>
    <t>89001:010:1207</t>
  </si>
  <si>
    <t>Käära tee 25</t>
  </si>
  <si>
    <t>7037702</t>
  </si>
  <si>
    <t>89001:010:1208</t>
  </si>
  <si>
    <t>Käära tee 27</t>
  </si>
  <si>
    <t>7037802</t>
  </si>
  <si>
    <t>89001:010:1209</t>
  </si>
  <si>
    <t>Käära tee 29</t>
  </si>
  <si>
    <t>7037902</t>
  </si>
  <si>
    <t>89001:010:1251</t>
  </si>
  <si>
    <t>Lehtmetsa tee 1</t>
  </si>
  <si>
    <t>6931102</t>
  </si>
  <si>
    <t>89001:010:1252</t>
  </si>
  <si>
    <t>Lehtmetsa tee 2</t>
  </si>
  <si>
    <t>6931202</t>
  </si>
  <si>
    <t>89001:010:1253</t>
  </si>
  <si>
    <t>Lehtmetsa tee 3</t>
  </si>
  <si>
    <t>6931302</t>
  </si>
  <si>
    <t>89001:010:1131</t>
  </si>
  <si>
    <t>Kannikese tee 10/1</t>
  </si>
  <si>
    <t>7067802</t>
  </si>
  <si>
    <t>89001:010:0979</t>
  </si>
  <si>
    <t>Reidikai</t>
  </si>
  <si>
    <t>7444802</t>
  </si>
  <si>
    <t>89001:010:1155</t>
  </si>
  <si>
    <t>Pärnamäe tee 4a</t>
  </si>
  <si>
    <t>7025102</t>
  </si>
  <si>
    <t>89001:022:0026</t>
  </si>
  <si>
    <t>Hõbepaju tee 18</t>
  </si>
  <si>
    <t>7299002</t>
  </si>
  <si>
    <t>89001:022:0025</t>
  </si>
  <si>
    <t>Hõbepaju tee 16</t>
  </si>
  <si>
    <t>7070802</t>
  </si>
  <si>
    <t>89001:022:0023</t>
  </si>
  <si>
    <t>Melba tee 8a</t>
  </si>
  <si>
    <t>7132802</t>
  </si>
  <si>
    <t>89001:010:1377</t>
  </si>
  <si>
    <t>Krüsanteemi tee 15</t>
  </si>
  <si>
    <t>7117302</t>
  </si>
  <si>
    <t>89001:022:0027</t>
  </si>
  <si>
    <t>Tellissaare tee 14a</t>
  </si>
  <si>
    <t>7333702</t>
  </si>
  <si>
    <t>89001:003:0718</t>
  </si>
  <si>
    <t>Rohuneeme tee 144</t>
  </si>
  <si>
    <t>7433102</t>
  </si>
  <si>
    <t>89001:010:1339</t>
  </si>
  <si>
    <t>Kure tee 2</t>
  </si>
  <si>
    <t>89001:010:1341</t>
  </si>
  <si>
    <t>Jasmiini põik 10</t>
  </si>
  <si>
    <t>8586502</t>
  </si>
  <si>
    <t>89001:003:0723</t>
  </si>
  <si>
    <t>Krillimäe tee 5</t>
  </si>
  <si>
    <t>760102</t>
  </si>
  <si>
    <t>89001:003:0724</t>
  </si>
  <si>
    <t>Krillimäe tee 9a</t>
  </si>
  <si>
    <t>7693602</t>
  </si>
  <si>
    <t>89001:010:1254</t>
  </si>
  <si>
    <t>Lehtmetsa tee 4</t>
  </si>
  <si>
    <t>6931402</t>
  </si>
  <si>
    <t>89001:010:1255</t>
  </si>
  <si>
    <t>Lehtmetsa tee 5</t>
  </si>
  <si>
    <t>6931502</t>
  </si>
  <si>
    <t>89001:010:1256</t>
  </si>
  <si>
    <t>Lehtmetsa tee 6</t>
  </si>
  <si>
    <t>6931602</t>
  </si>
  <si>
    <t>89001:010:1257</t>
  </si>
  <si>
    <t>Lehtmetsa tee 7</t>
  </si>
  <si>
    <t>6931702</t>
  </si>
  <si>
    <t>89001:010:1258</t>
  </si>
  <si>
    <t>Lehtmetsa tee 8</t>
  </si>
  <si>
    <t>6931802</t>
  </si>
  <si>
    <t>89001:010:1259</t>
  </si>
  <si>
    <t>Lehtmetsa tee 9</t>
  </si>
  <si>
    <t>6931902</t>
  </si>
  <si>
    <t>89001:010:1261</t>
  </si>
  <si>
    <t>Lehtmetsa tee 10</t>
  </si>
  <si>
    <t>6932002</t>
  </si>
  <si>
    <t>89001:010:1262</t>
  </si>
  <si>
    <t>Lehtmetsa tee 11</t>
  </si>
  <si>
    <t>6932102</t>
  </si>
  <si>
    <t>89001:003:0692</t>
  </si>
  <si>
    <t>Rohuneeme tee 75</t>
  </si>
  <si>
    <t>3323402</t>
  </si>
  <si>
    <t>89001:003:0725</t>
  </si>
  <si>
    <t>Valli tee 1</t>
  </si>
  <si>
    <t>7098302</t>
  </si>
  <si>
    <t>89001:010:1263</t>
  </si>
  <si>
    <t>Põldheina tee 1</t>
  </si>
  <si>
    <t>6932202</t>
  </si>
  <si>
    <t>89001:010:1265</t>
  </si>
  <si>
    <t>Põldheina tee 3</t>
  </si>
  <si>
    <t>89001:010:1266</t>
  </si>
  <si>
    <t>Põldheina tee 5</t>
  </si>
  <si>
    <t>89001:010:1267</t>
  </si>
  <si>
    <t>Põldheina tee 7</t>
  </si>
  <si>
    <t>6932502</t>
  </si>
  <si>
    <t>89001:010:1212</t>
  </si>
  <si>
    <t>Nartsissi tee 4/5</t>
  </si>
  <si>
    <t>12422702</t>
  </si>
  <si>
    <t>89001:003:0696</t>
  </si>
  <si>
    <t>Rohuneeme tee 61c</t>
  </si>
  <si>
    <t>7060402</t>
  </si>
  <si>
    <t>89001:002:0163</t>
  </si>
  <si>
    <t>Tisleri-Uuetoa mets 1</t>
  </si>
  <si>
    <t>6890002</t>
  </si>
  <si>
    <t>89001:002:0164</t>
  </si>
  <si>
    <t>Väike-Tisleri</t>
  </si>
  <si>
    <t>6941902</t>
  </si>
  <si>
    <t>89001:003:0749</t>
  </si>
  <si>
    <t>Väike-Viigi</t>
  </si>
  <si>
    <t>7852602</t>
  </si>
  <si>
    <t>89001:003:0693</t>
  </si>
  <si>
    <t>Kapteni tee 3</t>
  </si>
  <si>
    <t>7750402</t>
  </si>
  <si>
    <t>89001:010:1153</t>
  </si>
  <si>
    <t>Vanatoa aed</t>
  </si>
  <si>
    <t>6890302</t>
  </si>
  <si>
    <t>89001:003:0743</t>
  </si>
  <si>
    <t>Rahutamme</t>
  </si>
  <si>
    <t>7391702</t>
  </si>
  <si>
    <t>89001:003:0751</t>
  </si>
  <si>
    <t>Meremärgi tee 1</t>
  </si>
  <si>
    <t>7184702</t>
  </si>
  <si>
    <t>89001:003:0752</t>
  </si>
  <si>
    <t>Meremärgi tee 3</t>
  </si>
  <si>
    <t>89001:003:0753</t>
  </si>
  <si>
    <t>Meremärgi tee 5</t>
  </si>
  <si>
    <t>7184902</t>
  </si>
  <si>
    <t>89001:003:0754</t>
  </si>
  <si>
    <t>Meremärgi tee 7</t>
  </si>
  <si>
    <t>7185002</t>
  </si>
  <si>
    <t>89001:010:0605</t>
  </si>
  <si>
    <t>Rähni tee 4</t>
  </si>
  <si>
    <t>7693802</t>
  </si>
  <si>
    <t>89001:010:0606</t>
  </si>
  <si>
    <t>Peoleo tee 42</t>
  </si>
  <si>
    <t>7693902</t>
  </si>
  <si>
    <t>89001:010:0607</t>
  </si>
  <si>
    <t>Peoleo tee 44</t>
  </si>
  <si>
    <t>7694002</t>
  </si>
  <si>
    <t>89001:010:0608</t>
  </si>
  <si>
    <t>Rähni tee 2</t>
  </si>
  <si>
    <t>7694102</t>
  </si>
  <si>
    <t>89001:010:0609</t>
  </si>
  <si>
    <t>Peoleo tee 47</t>
  </si>
  <si>
    <t>7694202</t>
  </si>
  <si>
    <t>89001:010:0611</t>
  </si>
  <si>
    <t>Äigru tee 13</t>
  </si>
  <si>
    <t>7694302</t>
  </si>
  <si>
    <t>89001:010:0612</t>
  </si>
  <si>
    <t>Pistriku tee 8</t>
  </si>
  <si>
    <t>7694402</t>
  </si>
  <si>
    <t>89001:010:0613</t>
  </si>
  <si>
    <t>Kulli tee 4</t>
  </si>
  <si>
    <t>7694502</t>
  </si>
  <si>
    <t>89001:010:0614</t>
  </si>
  <si>
    <t>Kulli tee 2</t>
  </si>
  <si>
    <t>7694602</t>
  </si>
  <si>
    <t>89001:003:0783</t>
  </si>
  <si>
    <t>Ees-Ranna</t>
  </si>
  <si>
    <t>7491402</t>
  </si>
  <si>
    <t>89001:009:0023</t>
  </si>
  <si>
    <t>Vahtra tee 9</t>
  </si>
  <si>
    <t>7806002</t>
  </si>
  <si>
    <t>89001:003:0721</t>
  </si>
  <si>
    <t>Karikakra tee 9</t>
  </si>
  <si>
    <t>7434402</t>
  </si>
  <si>
    <t>89001:010:1365</t>
  </si>
  <si>
    <t>Äigrumäe tee 19</t>
  </si>
  <si>
    <t>7083102</t>
  </si>
  <si>
    <t>89001:010:1366</t>
  </si>
  <si>
    <t>Äigrumäe tee 23</t>
  </si>
  <si>
    <t>7083202</t>
  </si>
  <si>
    <t>89001:010:1367</t>
  </si>
  <si>
    <t>Liivamäe tee 13</t>
  </si>
  <si>
    <t>7083302</t>
  </si>
  <si>
    <t>89001:010:1368</t>
  </si>
  <si>
    <t>Liivamäe tee 20</t>
  </si>
  <si>
    <t>7083402</t>
  </si>
  <si>
    <t>89001:003:0755</t>
  </si>
  <si>
    <t>Seene tee 6</t>
  </si>
  <si>
    <t>2699102</t>
  </si>
  <si>
    <t>89001:010:0604</t>
  </si>
  <si>
    <t>Kauri tee 1</t>
  </si>
  <si>
    <t>7693702</t>
  </si>
  <si>
    <t>89001:010:0615</t>
  </si>
  <si>
    <t>Äigru tee 17</t>
  </si>
  <si>
    <t>7694702</t>
  </si>
  <si>
    <t>89001:010:0616</t>
  </si>
  <si>
    <t>Äigru tee 23</t>
  </si>
  <si>
    <t>7694802</t>
  </si>
  <si>
    <t>89001:010:1363</t>
  </si>
  <si>
    <t>Liivamäe tee</t>
  </si>
  <si>
    <t>7082902</t>
  </si>
  <si>
    <t>89001:010:1364</t>
  </si>
  <si>
    <t>Äigrumäe tee 21</t>
  </si>
  <si>
    <t>7083002</t>
  </si>
  <si>
    <t>89001:010:1369</t>
  </si>
  <si>
    <t>Liivamäe tee 18a</t>
  </si>
  <si>
    <t>7083502</t>
  </si>
  <si>
    <t>89001:010:1371</t>
  </si>
  <si>
    <t>Liivamäe tee 15</t>
  </si>
  <si>
    <t>7083602</t>
  </si>
  <si>
    <t>89001:010:1505</t>
  </si>
  <si>
    <t>Käärametsa tee 6</t>
  </si>
  <si>
    <t>6270902</t>
  </si>
  <si>
    <t>89001:010:1506</t>
  </si>
  <si>
    <t>Käärametsa tee 8</t>
  </si>
  <si>
    <t>7285502</t>
  </si>
  <si>
    <t>89001:010:1401</t>
  </si>
  <si>
    <t>Randvere tee 6</t>
  </si>
  <si>
    <t>6698002</t>
  </si>
  <si>
    <t>89001:010:1507</t>
  </si>
  <si>
    <t>Käära põik 15</t>
  </si>
  <si>
    <t>6404102</t>
  </si>
  <si>
    <t>89001:010:1514</t>
  </si>
  <si>
    <t>Käära põik 17</t>
  </si>
  <si>
    <t>7288402</t>
  </si>
  <si>
    <t>89001:010:1515</t>
  </si>
  <si>
    <t>Käära tee 6</t>
  </si>
  <si>
    <t>6359802</t>
  </si>
  <si>
    <t>89001:010:1516</t>
  </si>
  <si>
    <t>Tagakäära tee 2a</t>
  </si>
  <si>
    <t>7284502</t>
  </si>
  <si>
    <t>89001:010:1517</t>
  </si>
  <si>
    <t>Käära tee 18</t>
  </si>
  <si>
    <t>6404402</t>
  </si>
  <si>
    <t>89010:001:0014</t>
  </si>
  <si>
    <t>Kallasmaa tee 16</t>
  </si>
  <si>
    <t>8291202</t>
  </si>
  <si>
    <t>89001:003:0756</t>
  </si>
  <si>
    <t>Kõivu tee 4</t>
  </si>
  <si>
    <t>415902</t>
  </si>
  <si>
    <t>89001:003:0757</t>
  </si>
  <si>
    <t>Kõivu tee 6</t>
  </si>
  <si>
    <t>7919102</t>
  </si>
  <si>
    <t>89001:010:1373</t>
  </si>
  <si>
    <t>Karulaugu tee 4</t>
  </si>
  <si>
    <t>7116902</t>
  </si>
  <si>
    <t>89001:010:1374</t>
  </si>
  <si>
    <t>Krüsanteemi tee 9</t>
  </si>
  <si>
    <t>7117002</t>
  </si>
  <si>
    <t>89001:010:1518</t>
  </si>
  <si>
    <t>Käära tee 20</t>
  </si>
  <si>
    <t>7695702</t>
  </si>
  <si>
    <t>89001:003:0775</t>
  </si>
  <si>
    <t>Uuetoa-Metsa</t>
  </si>
  <si>
    <t>9250502</t>
  </si>
  <si>
    <t>89001:003:0776</t>
  </si>
  <si>
    <t>Kuninga</t>
  </si>
  <si>
    <t>7353602</t>
  </si>
  <si>
    <t>89001:010:1552</t>
  </si>
  <si>
    <t>Ingli</t>
  </si>
  <si>
    <t>7406102</t>
  </si>
  <si>
    <t>89001:010:1553</t>
  </si>
  <si>
    <t>Papli</t>
  </si>
  <si>
    <t>7366802</t>
  </si>
  <si>
    <t>89001:010:1554</t>
  </si>
  <si>
    <t>Väike-Papli</t>
  </si>
  <si>
    <t>89001:014:0023</t>
  </si>
  <si>
    <t>Koralli tee 8</t>
  </si>
  <si>
    <t>7054402</t>
  </si>
  <si>
    <t>89001:010:1133</t>
  </si>
  <si>
    <t>Miiduranna tee 34</t>
  </si>
  <si>
    <t>10223302</t>
  </si>
  <si>
    <t>89001:003:0691</t>
  </si>
  <si>
    <t>Vana-Vanani</t>
  </si>
  <si>
    <t>6890502</t>
  </si>
  <si>
    <t>89001:003:0747</t>
  </si>
  <si>
    <t>Rohuneeme tee 138a</t>
  </si>
  <si>
    <t>89001:016:0001</t>
  </si>
  <si>
    <t>Koralli tee 32</t>
  </si>
  <si>
    <t>8376002</t>
  </si>
  <si>
    <t>89001:016:0002</t>
  </si>
  <si>
    <t>Koralli tee 31</t>
  </si>
  <si>
    <t>8376102</t>
  </si>
  <si>
    <t>89001:022:0024</t>
  </si>
  <si>
    <t>Hõbepaju tee 5</t>
  </si>
  <si>
    <t>7077802</t>
  </si>
  <si>
    <t>89001:010:1132</t>
  </si>
  <si>
    <t>Lilleoru tee 23</t>
  </si>
  <si>
    <t>7321702</t>
  </si>
  <si>
    <t>89001:002:0168</t>
  </si>
  <si>
    <t>Suur-Palmi</t>
  </si>
  <si>
    <t>7294902</t>
  </si>
  <si>
    <t>89001:010:1413</t>
  </si>
  <si>
    <t>Vehema tee 1a</t>
  </si>
  <si>
    <t>8760102</t>
  </si>
  <si>
    <t>89011:001:0034</t>
  </si>
  <si>
    <t>Lagle tee 7</t>
  </si>
  <si>
    <t>7485602</t>
  </si>
  <si>
    <t>89001:002:0169</t>
  </si>
  <si>
    <t>Taga-Palmi</t>
  </si>
  <si>
    <t>7318102</t>
  </si>
  <si>
    <t>89001:002:0171</t>
  </si>
  <si>
    <t>Palmimetsa</t>
  </si>
  <si>
    <t>7318302</t>
  </si>
  <si>
    <t>89001:002:0172</t>
  </si>
  <si>
    <t>Vana-Palmi</t>
  </si>
  <si>
    <t>89011:004:0007</t>
  </si>
  <si>
    <t>Kuldnoka tee 6</t>
  </si>
  <si>
    <t>7147902</t>
  </si>
  <si>
    <t>89001:010:1273</t>
  </si>
  <si>
    <t>Suur-Kaare tee 30</t>
  </si>
  <si>
    <t>6176802</t>
  </si>
  <si>
    <t>89001:010:1274</t>
  </si>
  <si>
    <t>Suur-Kaare tee 32</t>
  </si>
  <si>
    <t>7178302</t>
  </si>
  <si>
    <t>89001:010:1275</t>
  </si>
  <si>
    <t>Suur-Kaare tee 34</t>
  </si>
  <si>
    <t>7178402</t>
  </si>
  <si>
    <t>89001:010:1277</t>
  </si>
  <si>
    <t>Suur-Kaare tee 36</t>
  </si>
  <si>
    <t>7178602</t>
  </si>
  <si>
    <t>89001:010:1279</t>
  </si>
  <si>
    <t>Suur-Kaare tee 38</t>
  </si>
  <si>
    <t>7178802</t>
  </si>
  <si>
    <t>89001:010:1282</t>
  </si>
  <si>
    <t>Suur-Kaare tee 40</t>
  </si>
  <si>
    <t>7179002</t>
  </si>
  <si>
    <t>89001:010:1283</t>
  </si>
  <si>
    <t>Suur-Kaare tee 41</t>
  </si>
  <si>
    <t>89001:010:1284</t>
  </si>
  <si>
    <t>Suur-Kaare tee 42</t>
  </si>
  <si>
    <t>7179202</t>
  </si>
  <si>
    <t>89001:010:1566</t>
  </si>
  <si>
    <t>Käärametsa tee 3</t>
  </si>
  <si>
    <t>6270802</t>
  </si>
  <si>
    <t>89001:010:1567</t>
  </si>
  <si>
    <t>Käärametsa tee 5</t>
  </si>
  <si>
    <t>7715502</t>
  </si>
  <si>
    <t>89001:003:0771</t>
  </si>
  <si>
    <t>Viire tee 1</t>
  </si>
  <si>
    <t>5930902</t>
  </si>
  <si>
    <t>89001:003:0772</t>
  </si>
  <si>
    <t>Viire tee 1a</t>
  </si>
  <si>
    <t>89001:010:1489</t>
  </si>
  <si>
    <t>Palumetsa tee 6</t>
  </si>
  <si>
    <t>7289702</t>
  </si>
  <si>
    <t>89001:010:1097</t>
  </si>
  <si>
    <t>Soosepa põik 8</t>
  </si>
  <si>
    <t>6897402</t>
  </si>
  <si>
    <t>89001:010:1098</t>
  </si>
  <si>
    <t>Soosepa tee 44a</t>
  </si>
  <si>
    <t>6897302</t>
  </si>
  <si>
    <t>89001:010:1286</t>
  </si>
  <si>
    <t>Suur-Kaare tee 44</t>
  </si>
  <si>
    <t>7179402</t>
  </si>
  <si>
    <t>89001:010:1287</t>
  </si>
  <si>
    <t>Suur-Kaare tee 45</t>
  </si>
  <si>
    <t>89001:010:1288</t>
  </si>
  <si>
    <t>Suur-Kaare tee 46</t>
  </si>
  <si>
    <t>7179602</t>
  </si>
  <si>
    <t>89001:010:1291</t>
  </si>
  <si>
    <t>Suur-Kaare tee 48</t>
  </si>
  <si>
    <t>7179802</t>
  </si>
  <si>
    <t>89001:010:1292</t>
  </si>
  <si>
    <t>Suur-Kaare tee 49</t>
  </si>
  <si>
    <t>89001:010:1293</t>
  </si>
  <si>
    <t>Suur-Kaare tee 50</t>
  </si>
  <si>
    <t>7180002</t>
  </si>
  <si>
    <t>89001:010:1503</t>
  </si>
  <si>
    <t>Soone tee 9</t>
  </si>
  <si>
    <t>6226502</t>
  </si>
  <si>
    <t>89001:010:1556</t>
  </si>
  <si>
    <t>Altmetsa põik 1</t>
  </si>
  <si>
    <t>6359202</t>
  </si>
  <si>
    <t>89001:010:1504</t>
  </si>
  <si>
    <t>Väike-Soone</t>
  </si>
  <si>
    <t>7919202</t>
  </si>
  <si>
    <t>89001:010:1299</t>
  </si>
  <si>
    <t>Suur-Kaare tee 59a</t>
  </si>
  <si>
    <t>7180602</t>
  </si>
  <si>
    <t>89001:003:0781</t>
  </si>
  <si>
    <t>Ülase tee 1</t>
  </si>
  <si>
    <t>7575102</t>
  </si>
  <si>
    <t>89001:003:0782</t>
  </si>
  <si>
    <t>Seene tee 2</t>
  </si>
  <si>
    <t>7634202</t>
  </si>
  <si>
    <t>89001:010:1523</t>
  </si>
  <si>
    <t>Nõmme tee 5</t>
  </si>
  <si>
    <t>6493102</t>
  </si>
  <si>
    <t>89001:010:1524</t>
  </si>
  <si>
    <t>Nurmela tee L2</t>
  </si>
  <si>
    <t>89001:014:0024</t>
  </si>
  <si>
    <t>Pärli tee 4</t>
  </si>
  <si>
    <t>7366702</t>
  </si>
  <si>
    <t>89001:010:1486</t>
  </si>
  <si>
    <t>Nurmela tee 3</t>
  </si>
  <si>
    <t>7289502</t>
  </si>
  <si>
    <t>89001:010:1488</t>
  </si>
  <si>
    <t>Palumetsa tee 4</t>
  </si>
  <si>
    <t>6312302</t>
  </si>
  <si>
    <t>89001:010:1557</t>
  </si>
  <si>
    <t>Altmetsa põik 3</t>
  </si>
  <si>
    <t>7425002</t>
  </si>
  <si>
    <t>89001:010:1559</t>
  </si>
  <si>
    <t>Tagakäära tee 2</t>
  </si>
  <si>
    <t>7425202</t>
  </si>
  <si>
    <t>89001:010:1509</t>
  </si>
  <si>
    <t>Nurmela tee 7</t>
  </si>
  <si>
    <t>6312502</t>
  </si>
  <si>
    <t>89001:010:1511</t>
  </si>
  <si>
    <t>Palumetsa tee L2</t>
  </si>
  <si>
    <t>7324002</t>
  </si>
  <si>
    <t>89001:010:1512</t>
  </si>
  <si>
    <t>Palumetsa tee 6a</t>
  </si>
  <si>
    <t>89001:010:1513</t>
  </si>
  <si>
    <t>Palumetsa tee 8</t>
  </si>
  <si>
    <t>7324202</t>
  </si>
  <si>
    <t>89001:003:0758</t>
  </si>
  <si>
    <t>Tammneeme tee 15</t>
  </si>
  <si>
    <t>2370902</t>
  </si>
  <si>
    <t>89001:003:0761</t>
  </si>
  <si>
    <t>Väike-Männi</t>
  </si>
  <si>
    <t>7843002</t>
  </si>
  <si>
    <t>89001:003:0762</t>
  </si>
  <si>
    <t>Männikäbi tee L1</t>
  </si>
  <si>
    <t>7843102</t>
  </si>
  <si>
    <t>89001:010:1304</t>
  </si>
  <si>
    <t>Kesk-Kaare tee 23a</t>
  </si>
  <si>
    <t>89001:010:1305</t>
  </si>
  <si>
    <t>Kesk-Kaare tee 24</t>
  </si>
  <si>
    <t>7181102</t>
  </si>
  <si>
    <t>89001:010:1306</t>
  </si>
  <si>
    <t>Kesk-Kaare tee 25</t>
  </si>
  <si>
    <t>7181202</t>
  </si>
  <si>
    <t>89001:010:1307</t>
  </si>
  <si>
    <t>Kesk-Kaare tee 26</t>
  </si>
  <si>
    <t>7181302</t>
  </si>
  <si>
    <t>89001:010:1308</t>
  </si>
  <si>
    <t>Kesk-Kaare tee 27</t>
  </si>
  <si>
    <t>7181402</t>
  </si>
  <si>
    <t>89001:010:1309</t>
  </si>
  <si>
    <t>Kesk-Kaare tee 28</t>
  </si>
  <si>
    <t>7181502</t>
  </si>
  <si>
    <t>89001:010:1311</t>
  </si>
  <si>
    <t>Kesk-Kaare tee 29</t>
  </si>
  <si>
    <t>7181602</t>
  </si>
  <si>
    <t>89001:010:1312</t>
  </si>
  <si>
    <t>Kesk-Kaare tee 30</t>
  </si>
  <si>
    <t>7181702</t>
  </si>
  <si>
    <t>89001:010:1313</t>
  </si>
  <si>
    <t>Kesk-Kaare tee 31</t>
  </si>
  <si>
    <t>7181802</t>
  </si>
  <si>
    <t>89001:010:1314</t>
  </si>
  <si>
    <t>Kesk-Kaare tee 32</t>
  </si>
  <si>
    <t>7181902</t>
  </si>
  <si>
    <t>89001:010:1315</t>
  </si>
  <si>
    <t>Kesk-Kaare tee 33</t>
  </si>
  <si>
    <t>7182002</t>
  </si>
  <si>
    <t>89001:010:1316</t>
  </si>
  <si>
    <t>Kesk-Kaare tee 34</t>
  </si>
  <si>
    <t>7182102</t>
  </si>
  <si>
    <t>89001:010:1317</t>
  </si>
  <si>
    <t>Kesk-Kaare tee 35</t>
  </si>
  <si>
    <t>7182202</t>
  </si>
  <si>
    <t>89001:010:1318</t>
  </si>
  <si>
    <t>Kesk-Kaare tee 37</t>
  </si>
  <si>
    <t>7182302</t>
  </si>
  <si>
    <t>89001:010:1319</t>
  </si>
  <si>
    <t>Kesk-Kaare tee 39</t>
  </si>
  <si>
    <t>7182402</t>
  </si>
  <si>
    <t>89001:010:1326</t>
  </si>
  <si>
    <t>Väike-Kaare tee 27</t>
  </si>
  <si>
    <t>7183002</t>
  </si>
  <si>
    <t>89001:010:1525</t>
  </si>
  <si>
    <t>Nurme põik L5</t>
  </si>
  <si>
    <t>4635602</t>
  </si>
  <si>
    <t>89001:010:1526</t>
  </si>
  <si>
    <t>Nõmme tee 10a</t>
  </si>
  <si>
    <t>7868602</t>
  </si>
  <si>
    <t>89001:010:1527</t>
  </si>
  <si>
    <t>Nõmme tee 8</t>
  </si>
  <si>
    <t>6493402</t>
  </si>
  <si>
    <t>89001:010:1528</t>
  </si>
  <si>
    <t>Nõmme tee 6a</t>
  </si>
  <si>
    <t>7868502</t>
  </si>
  <si>
    <t>89001:010:1529</t>
  </si>
  <si>
    <t>Nõmme tee 10</t>
  </si>
  <si>
    <t>89001:003:0773</t>
  </si>
  <si>
    <t>Karikakra tee 28</t>
  </si>
  <si>
    <t>7412502</t>
  </si>
  <si>
    <t>89001:010:1414</t>
  </si>
  <si>
    <t>Lageda tee 37</t>
  </si>
  <si>
    <t>7679002</t>
  </si>
  <si>
    <t>89001:010:1415</t>
  </si>
  <si>
    <t>Lageda tee 35</t>
  </si>
  <si>
    <t>7679102</t>
  </si>
  <si>
    <t>89001:010:1404</t>
  </si>
  <si>
    <t>Kõrgemäe põld 1</t>
  </si>
  <si>
    <t>6434902</t>
  </si>
  <si>
    <t>89001:010:1405</t>
  </si>
  <si>
    <t>Kõrgemäe põld 2</t>
  </si>
  <si>
    <t>7326202</t>
  </si>
  <si>
    <t>89001:010:1406</t>
  </si>
  <si>
    <t>Kõrgemäe põld 3</t>
  </si>
  <si>
    <t>7326302</t>
  </si>
  <si>
    <t>89001:010:1321</t>
  </si>
  <si>
    <t>Kesk-Kaare tee 41</t>
  </si>
  <si>
    <t>89001:010:1322</t>
  </si>
  <si>
    <t>Väike-Kaare tee 20a</t>
  </si>
  <si>
    <t>7182602</t>
  </si>
  <si>
    <t>89001:010:1323</t>
  </si>
  <si>
    <t>Väike-Kaare tee 22</t>
  </si>
  <si>
    <t>7182702</t>
  </si>
  <si>
    <t>89001:010:1324</t>
  </si>
  <si>
    <t>Väike-Kaare tee 24</t>
  </si>
  <si>
    <t>7182802</t>
  </si>
  <si>
    <t>89001:010:1327</t>
  </si>
  <si>
    <t>Väike-Kaare tee 29</t>
  </si>
  <si>
    <t>7183102</t>
  </si>
  <si>
    <t>89001:010:1328</t>
  </si>
  <si>
    <t>Väike-Kaare tee 31</t>
  </si>
  <si>
    <t>7183202</t>
  </si>
  <si>
    <t>89001:010:1329</t>
  </si>
  <si>
    <t>Väike-Kaare tee 33</t>
  </si>
  <si>
    <t>7183302</t>
  </si>
  <si>
    <t>89001:010:1333</t>
  </si>
  <si>
    <t>Kesk-Kaare tee L4</t>
  </si>
  <si>
    <t>7183602</t>
  </si>
  <si>
    <t>89001:010:1334</t>
  </si>
  <si>
    <t>Väike-Kaare tee L4</t>
  </si>
  <si>
    <t>7183702</t>
  </si>
  <si>
    <t>89001:010:1568</t>
  </si>
  <si>
    <t>Pärnamäe tee 10</t>
  </si>
  <si>
    <t>7634602</t>
  </si>
  <si>
    <t>89001:010:1416</t>
  </si>
  <si>
    <t>Vehema tee 41a</t>
  </si>
  <si>
    <t>7679202</t>
  </si>
  <si>
    <t>89001:010:1417</t>
  </si>
  <si>
    <t>Vehema tee 43</t>
  </si>
  <si>
    <t>7679302</t>
  </si>
  <si>
    <t>89001:010:1418</t>
  </si>
  <si>
    <t>Lageda tee 31</t>
  </si>
  <si>
    <t>7679402</t>
  </si>
  <si>
    <t>89001:010:1482</t>
  </si>
  <si>
    <t>Nurmela tee 1</t>
  </si>
  <si>
    <t>7288902</t>
  </si>
  <si>
    <t>89001:010:1483</t>
  </si>
  <si>
    <t>Nurmela tee 3a</t>
  </si>
  <si>
    <t>89001:010:1484</t>
  </si>
  <si>
    <t>Palumetsa tee 2</t>
  </si>
  <si>
    <t>6312102</t>
  </si>
  <si>
    <t>89001:010:1485</t>
  </si>
  <si>
    <t>Palumetsa tee 4a</t>
  </si>
  <si>
    <t>89001:010:1419</t>
  </si>
  <si>
    <t>Lageda tee 33</t>
  </si>
  <si>
    <t>7679502</t>
  </si>
  <si>
    <t>89001:010:1421</t>
  </si>
  <si>
    <t>Väike-Kaare tee 32</t>
  </si>
  <si>
    <t>7679602</t>
  </si>
  <si>
    <t>89001:010:1422</t>
  </si>
  <si>
    <t>Väike-Kaare tee 34</t>
  </si>
  <si>
    <t>7679702</t>
  </si>
  <si>
    <t>89001:010:1407</t>
  </si>
  <si>
    <t>Kõrgemäe põld 4</t>
  </si>
  <si>
    <t>7326402</t>
  </si>
  <si>
    <t>89001:010:1408</t>
  </si>
  <si>
    <t>Kõrgemäe põld 5</t>
  </si>
  <si>
    <t>7326502</t>
  </si>
  <si>
    <t>89001:010:1409</t>
  </si>
  <si>
    <t>Kõrgemäe põld 6</t>
  </si>
  <si>
    <t>7326602</t>
  </si>
  <si>
    <t>89001:010:1412</t>
  </si>
  <si>
    <t>Kõrgemäe põld 7</t>
  </si>
  <si>
    <t>7326702</t>
  </si>
  <si>
    <t>89001:010:1391</t>
  </si>
  <si>
    <t>Vehema tee 1 // Viama tee 4</t>
  </si>
  <si>
    <t>7853802</t>
  </si>
  <si>
    <t>89001:010:1379</t>
  </si>
  <si>
    <t>Tuulekivi tee 11</t>
  </si>
  <si>
    <t>7615402</t>
  </si>
  <si>
    <t>89001:010:1389</t>
  </si>
  <si>
    <t>Kaarlemetsa</t>
  </si>
  <si>
    <t>7164502</t>
  </si>
  <si>
    <t>89001:010:1385</t>
  </si>
  <si>
    <t>Ees-Kaarle</t>
  </si>
  <si>
    <t>7238702</t>
  </si>
  <si>
    <t>89001:010:1425</t>
  </si>
  <si>
    <t>Väike-Kaare tee 43</t>
  </si>
  <si>
    <t>7679902</t>
  </si>
  <si>
    <t>89001:010:1426</t>
  </si>
  <si>
    <t>Kesk-Kaare tee 46</t>
  </si>
  <si>
    <t>7680002</t>
  </si>
  <si>
    <t>89001:010:1427</t>
  </si>
  <si>
    <t>Kesk-Kaare tee 44</t>
  </si>
  <si>
    <t>7680102</t>
  </si>
  <si>
    <t>89001:010:1428</t>
  </si>
  <si>
    <t>Kesk-Kaare tee 53</t>
  </si>
  <si>
    <t>7680202</t>
  </si>
  <si>
    <t>89001:010:1429</t>
  </si>
  <si>
    <t>Kesk-Kaare tee 51</t>
  </si>
  <si>
    <t>7680302</t>
  </si>
  <si>
    <t>89001:010:1434</t>
  </si>
  <si>
    <t>Suur-Kaare tee 71</t>
  </si>
  <si>
    <t>7680602</t>
  </si>
  <si>
    <t>89001:010:1435</t>
  </si>
  <si>
    <t>Suur-Kaare tee 69</t>
  </si>
  <si>
    <t>7680702</t>
  </si>
  <si>
    <t>89001:010:1499</t>
  </si>
  <si>
    <t>Nugise tee 24</t>
  </si>
  <si>
    <t>7699002</t>
  </si>
  <si>
    <t>89001:010:1501</t>
  </si>
  <si>
    <t>Nugise tee 26</t>
  </si>
  <si>
    <t>6379802</t>
  </si>
  <si>
    <t>89001:010:1387</t>
  </si>
  <si>
    <t>Uus-Kaarle</t>
  </si>
  <si>
    <t>7238502</t>
  </si>
  <si>
    <t>89001:010:1539</t>
  </si>
  <si>
    <t>Nelgi tee 3</t>
  </si>
  <si>
    <t>89001:010:1541</t>
  </si>
  <si>
    <t>Tammeõue tee 4</t>
  </si>
  <si>
    <t>7185102</t>
  </si>
  <si>
    <t>89001:010:1542</t>
  </si>
  <si>
    <t>Tammeõue tee 8</t>
  </si>
  <si>
    <t>7185202</t>
  </si>
  <si>
    <t>89001:003:0841</t>
  </si>
  <si>
    <t>Rannaliiva tee 4</t>
  </si>
  <si>
    <t>7639202</t>
  </si>
  <si>
    <t>89001:010:1543</t>
  </si>
  <si>
    <t>Nugise tee 19</t>
  </si>
  <si>
    <t>8365802</t>
  </si>
  <si>
    <t>89001:010:1544</t>
  </si>
  <si>
    <t>Nugise tee 21</t>
  </si>
  <si>
    <t>6379902</t>
  </si>
  <si>
    <t>89001:010:1545</t>
  </si>
  <si>
    <t>Nugise tee L2</t>
  </si>
  <si>
    <t>8365902</t>
  </si>
  <si>
    <t>89001:010:1547</t>
  </si>
  <si>
    <t>Nugise tee 18</t>
  </si>
  <si>
    <t>6380102</t>
  </si>
  <si>
    <t>89001:010:1548</t>
  </si>
  <si>
    <t>Nurme põik 22</t>
  </si>
  <si>
    <t>9218002</t>
  </si>
  <si>
    <t>89001:010:1561</t>
  </si>
  <si>
    <t>Käära tee L1</t>
  </si>
  <si>
    <t>4757602</t>
  </si>
  <si>
    <t>89001:010:1562</t>
  </si>
  <si>
    <t>Käära tee 7b</t>
  </si>
  <si>
    <t>8439502</t>
  </si>
  <si>
    <t>89001:010:1449</t>
  </si>
  <si>
    <t>Kesk-Kaare tee 50</t>
  </si>
  <si>
    <t>7681802</t>
  </si>
  <si>
    <t>89001:010:1451</t>
  </si>
  <si>
    <t>Kesk-Kaare tee 48</t>
  </si>
  <si>
    <t>7681902</t>
  </si>
  <si>
    <t>89001:010:1452</t>
  </si>
  <si>
    <t>Kesk-Kaare tee 55</t>
  </si>
  <si>
    <t>7682002</t>
  </si>
  <si>
    <t>89001:010:1453</t>
  </si>
  <si>
    <t>Kesk-Kaare tee 57</t>
  </si>
  <si>
    <t>7682102</t>
  </si>
  <si>
    <t>89001:010:1455</t>
  </si>
  <si>
    <t>Suur-Kaare tee 70</t>
  </si>
  <si>
    <t>7682302</t>
  </si>
  <si>
    <t>89001:010:1456</t>
  </si>
  <si>
    <t>Suur-Kaare tee 68</t>
  </si>
  <si>
    <t>7682402</t>
  </si>
  <si>
    <t>89001:010:1457</t>
  </si>
  <si>
    <t>Suur-Kaare tee 66</t>
  </si>
  <si>
    <t>7682502</t>
  </si>
  <si>
    <t>89001:010:1458</t>
  </si>
  <si>
    <t>Suur-Kaare tee 73</t>
  </si>
  <si>
    <t>7682602</t>
  </si>
  <si>
    <t>89001:010:1459</t>
  </si>
  <si>
    <t>Suur-Kaare tee 75</t>
  </si>
  <si>
    <t>7682702</t>
  </si>
  <si>
    <t>89001:010:1463</t>
  </si>
  <si>
    <t>Suur-Kaare tee 79</t>
  </si>
  <si>
    <t>7682902</t>
  </si>
  <si>
    <t>89001:010:1465</t>
  </si>
  <si>
    <t>Kesk-Kaare tee L7</t>
  </si>
  <si>
    <t>7683102</t>
  </si>
  <si>
    <t>89001:010:1466</t>
  </si>
  <si>
    <t>Suur-Kaare tee L13</t>
  </si>
  <si>
    <t>7683202</t>
  </si>
  <si>
    <t>89001:010:1644</t>
  </si>
  <si>
    <t>Vana-Kasti</t>
  </si>
  <si>
    <t>7790302</t>
  </si>
  <si>
    <t>89001:010:1656</t>
  </si>
  <si>
    <t>Tagakäära tee 3</t>
  </si>
  <si>
    <t>7649802</t>
  </si>
  <si>
    <t>89001:010:1657</t>
  </si>
  <si>
    <t>Tagakäära tee 5</t>
  </si>
  <si>
    <t>7649902</t>
  </si>
  <si>
    <t>89001:003:0788</t>
  </si>
  <si>
    <t>Vainu tee 12</t>
  </si>
  <si>
    <t>21756850</t>
  </si>
  <si>
    <t>89001:003:0789</t>
  </si>
  <si>
    <t>Vainu tee 13</t>
  </si>
  <si>
    <t>21756750</t>
  </si>
  <si>
    <t>89001:003:0793</t>
  </si>
  <si>
    <t>Uus-Pihlaka</t>
  </si>
  <si>
    <t>7556502</t>
  </si>
  <si>
    <t>89001:010:1549</t>
  </si>
  <si>
    <t>Nugise tee L7</t>
  </si>
  <si>
    <t>9218102</t>
  </si>
  <si>
    <t>89001:010:1581</t>
  </si>
  <si>
    <t>Lasti tee 9a</t>
  </si>
  <si>
    <t>10717802</t>
  </si>
  <si>
    <t>89001:003:0784</t>
  </si>
  <si>
    <t>Taga-Ranna</t>
  </si>
  <si>
    <t>7491502</t>
  </si>
  <si>
    <t>89001:003:0785</t>
  </si>
  <si>
    <t>Väike-Ranna</t>
  </si>
  <si>
    <t>7391802</t>
  </si>
  <si>
    <t>89001:010:1460</t>
  </si>
  <si>
    <t>Suur-Kaare tee 77</t>
  </si>
  <si>
    <t>7682802</t>
  </si>
  <si>
    <t>89001:010:1467</t>
  </si>
  <si>
    <t>Vehema tee 51</t>
  </si>
  <si>
    <t>7683302</t>
  </si>
  <si>
    <t>89001:010:1533</t>
  </si>
  <si>
    <t>Matka tee 2</t>
  </si>
  <si>
    <t>7964202</t>
  </si>
  <si>
    <t>89001:010:1565</t>
  </si>
  <si>
    <t>Käära põik L3</t>
  </si>
  <si>
    <t>6403902</t>
  </si>
  <si>
    <t>89001:010:1658</t>
  </si>
  <si>
    <t>Käära põik 10</t>
  </si>
  <si>
    <t>6403602</t>
  </si>
  <si>
    <t>89001:003:0791</t>
  </si>
  <si>
    <t>Vainu tee 14</t>
  </si>
  <si>
    <t>17555350</t>
  </si>
  <si>
    <t>89001:003:0792</t>
  </si>
  <si>
    <t>Vainu tee 15</t>
  </si>
  <si>
    <t>21756650</t>
  </si>
  <si>
    <t>89001:003:0794</t>
  </si>
  <si>
    <t>Vainu tee 16</t>
  </si>
  <si>
    <t>21756550</t>
  </si>
  <si>
    <t>89001:003:0795</t>
  </si>
  <si>
    <t>Vainu tee 17</t>
  </si>
  <si>
    <t>21756450</t>
  </si>
  <si>
    <t>89001:003:0796</t>
  </si>
  <si>
    <t>Vainu tee 18</t>
  </si>
  <si>
    <t>21756350</t>
  </si>
  <si>
    <t>89001:003:0797</t>
  </si>
  <si>
    <t>Vainu tee 19</t>
  </si>
  <si>
    <t>21756250</t>
  </si>
  <si>
    <t>89001:003:0798</t>
  </si>
  <si>
    <t>Vainu tee 20</t>
  </si>
  <si>
    <t>21756150</t>
  </si>
  <si>
    <t>89001:003:0799</t>
  </si>
  <si>
    <t>Vainu tee 21</t>
  </si>
  <si>
    <t>21756050</t>
  </si>
  <si>
    <t>89001:003:0801</t>
  </si>
  <si>
    <t>Vainu tee 22</t>
  </si>
  <si>
    <t>21755950</t>
  </si>
  <si>
    <t>89001:003:0802</t>
  </si>
  <si>
    <t>Piirikivi tee 15</t>
  </si>
  <si>
    <t>21755850</t>
  </si>
  <si>
    <t>89001:010:1532</t>
  </si>
  <si>
    <t>Nurme põik L6</t>
  </si>
  <si>
    <t>6493002</t>
  </si>
  <si>
    <t>89001:010:1521</t>
  </si>
  <si>
    <t>Nõmme tee 6</t>
  </si>
  <si>
    <t>89001:010:1522</t>
  </si>
  <si>
    <t>Nõmme tee 2</t>
  </si>
  <si>
    <t>6493202</t>
  </si>
  <si>
    <t>89001:010:1479</t>
  </si>
  <si>
    <t>Nelgi tee 29</t>
  </si>
  <si>
    <t>2553702</t>
  </si>
  <si>
    <t>89001:010:1481</t>
  </si>
  <si>
    <t>Nelgi tee 31</t>
  </si>
  <si>
    <t>8153102</t>
  </si>
  <si>
    <t>89001:010:1469</t>
  </si>
  <si>
    <t>Vardi tee 23</t>
  </si>
  <si>
    <t>2837402</t>
  </si>
  <si>
    <t>89001:010:1471</t>
  </si>
  <si>
    <t>Vardi tee 23a</t>
  </si>
  <si>
    <t>7480002</t>
  </si>
  <si>
    <t>89001:010:1476</t>
  </si>
  <si>
    <t>Käära tee 3</t>
  </si>
  <si>
    <t>6270402</t>
  </si>
  <si>
    <t>89001:010:1477</t>
  </si>
  <si>
    <t>Käära tee 3a</t>
  </si>
  <si>
    <t>8069602</t>
  </si>
  <si>
    <t>89001:002:0174</t>
  </si>
  <si>
    <t>Tomingametsa</t>
  </si>
  <si>
    <t>7465702</t>
  </si>
  <si>
    <t>89001:010:1563</t>
  </si>
  <si>
    <t>Käära põik 12</t>
  </si>
  <si>
    <t>7332602</t>
  </si>
  <si>
    <t>89001:010:1564</t>
  </si>
  <si>
    <t>Käära põik 12a</t>
  </si>
  <si>
    <t>7332702</t>
  </si>
  <si>
    <t>89001:003:0719</t>
  </si>
  <si>
    <t>Karikakra tee 11</t>
  </si>
  <si>
    <t>7434602</t>
  </si>
  <si>
    <t>89001:003:0777</t>
  </si>
  <si>
    <t>Püünsi tee L1</t>
  </si>
  <si>
    <t>7826102</t>
  </si>
  <si>
    <t>89001:003:0778</t>
  </si>
  <si>
    <t>Püünsi tee L2</t>
  </si>
  <si>
    <t>7674702</t>
  </si>
  <si>
    <t>89001:003:0779</t>
  </si>
  <si>
    <t>Lagle alajaam</t>
  </si>
  <si>
    <t>7674802</t>
  </si>
  <si>
    <t>89001:001:0039</t>
  </si>
  <si>
    <t>Miini tee 6</t>
  </si>
  <si>
    <t>7816302</t>
  </si>
  <si>
    <t>89001:002:0185</t>
  </si>
  <si>
    <t>Praaga</t>
  </si>
  <si>
    <t>8291702</t>
  </si>
  <si>
    <t>89001:002:0186</t>
  </si>
  <si>
    <t>89001:003:0803</t>
  </si>
  <si>
    <t>Piirikivi tee 16</t>
  </si>
  <si>
    <t>21755750</t>
  </si>
  <si>
    <t>89001:010:1623</t>
  </si>
  <si>
    <t>Käära põik 19</t>
  </si>
  <si>
    <t>6404202</t>
  </si>
  <si>
    <t>89001:010:1624</t>
  </si>
  <si>
    <t>Käära põik 19a</t>
  </si>
  <si>
    <t>7545502</t>
  </si>
  <si>
    <t>89001:010:1474</t>
  </si>
  <si>
    <t>Käära põik 2</t>
  </si>
  <si>
    <t>6270202</t>
  </si>
  <si>
    <t>89001:010:1475</t>
  </si>
  <si>
    <t>Käära põik 4</t>
  </si>
  <si>
    <t>10223702</t>
  </si>
  <si>
    <t>89001:010:1625</t>
  </si>
  <si>
    <t>Nurme põik 13</t>
  </si>
  <si>
    <t>4635702</t>
  </si>
  <si>
    <t>89001:003:0768</t>
  </si>
  <si>
    <t>Rukkilille tee 2</t>
  </si>
  <si>
    <t>584102</t>
  </si>
  <si>
    <t>89001:010:1582</t>
  </si>
  <si>
    <t>Lasti tee 13a</t>
  </si>
  <si>
    <t>10717302</t>
  </si>
  <si>
    <t>89001:002:0175</t>
  </si>
  <si>
    <t>Taga-Tominga</t>
  </si>
  <si>
    <t>89001:002:0176</t>
  </si>
  <si>
    <t>Ees-Tominga</t>
  </si>
  <si>
    <t>89001:002:0177</t>
  </si>
  <si>
    <t>Väike-Tominga</t>
  </si>
  <si>
    <t>89001:010:1478</t>
  </si>
  <si>
    <t>Vehema tee 27</t>
  </si>
  <si>
    <t>7804602</t>
  </si>
  <si>
    <t>89001:003:0804</t>
  </si>
  <si>
    <t>Vainu tee</t>
  </si>
  <si>
    <t>4736202</t>
  </si>
  <si>
    <t>89001:003:0805</t>
  </si>
  <si>
    <t>Teigari tee 10</t>
  </si>
  <si>
    <t>7620702</t>
  </si>
  <si>
    <t>89001:003:0807</t>
  </si>
  <si>
    <t>Teigari tee 12</t>
  </si>
  <si>
    <t>7620902</t>
  </si>
  <si>
    <t>89001:003:0808</t>
  </si>
  <si>
    <t>Teigari tee L3</t>
  </si>
  <si>
    <t>2669002</t>
  </si>
  <si>
    <t>89001:010:1626</t>
  </si>
  <si>
    <t>Nugise tee 22</t>
  </si>
  <si>
    <t>7535802</t>
  </si>
  <si>
    <t>89001:010:1627</t>
  </si>
  <si>
    <t>Nugise tee L6</t>
  </si>
  <si>
    <t>7535902</t>
  </si>
  <si>
    <t>89001:010:1628</t>
  </si>
  <si>
    <t>Nugise tee L3</t>
  </si>
  <si>
    <t>7536002</t>
  </si>
  <si>
    <t>89001:010:1629</t>
  </si>
  <si>
    <t>Nugise tee 20</t>
  </si>
  <si>
    <t>7536102</t>
  </si>
  <si>
    <t>89010:002:0001</t>
  </si>
  <si>
    <t>Taganõmme tee 1</t>
  </si>
  <si>
    <t>7556302</t>
  </si>
  <si>
    <t>89001:010:1577</t>
  </si>
  <si>
    <t>Käärametsa tee 7</t>
  </si>
  <si>
    <t>6271002</t>
  </si>
  <si>
    <t>89001:010:1578</t>
  </si>
  <si>
    <t>Käärametsa tee 9</t>
  </si>
  <si>
    <t>7997702</t>
  </si>
  <si>
    <t>89001:009:0026</t>
  </si>
  <si>
    <t>Vahtra tee 7</t>
  </si>
  <si>
    <t>8129102</t>
  </si>
  <si>
    <t>89001:003:0842</t>
  </si>
  <si>
    <t>Ehala tee 5</t>
  </si>
  <si>
    <t>7490802</t>
  </si>
  <si>
    <t>89001:003:0843</t>
  </si>
  <si>
    <t>Ehala tee 7</t>
  </si>
  <si>
    <t>7490902</t>
  </si>
  <si>
    <t>89001:003:0844</t>
  </si>
  <si>
    <t>Ehala tee 9</t>
  </si>
  <si>
    <t>7491002</t>
  </si>
  <si>
    <t>89001:002:0188</t>
  </si>
  <si>
    <t>Eigi</t>
  </si>
  <si>
    <t>7856502</t>
  </si>
  <si>
    <t>89001:002:0189</t>
  </si>
  <si>
    <t>89001:002:0191</t>
  </si>
  <si>
    <t>89001:003:0809</t>
  </si>
  <si>
    <t>Teigari tee 1</t>
  </si>
  <si>
    <t>8125402</t>
  </si>
  <si>
    <t>89001:010:1386</t>
  </si>
  <si>
    <t>Taga-Kaarle</t>
  </si>
  <si>
    <t>7470302</t>
  </si>
  <si>
    <t>89001:003:0811</t>
  </si>
  <si>
    <t>Teigari tee 2</t>
  </si>
  <si>
    <t>8125502</t>
  </si>
  <si>
    <t>89001:001:0038</t>
  </si>
  <si>
    <t>Merilaidi</t>
  </si>
  <si>
    <t>7639102</t>
  </si>
  <si>
    <t>89001:002:0178</t>
  </si>
  <si>
    <t>Klaokse</t>
  </si>
  <si>
    <t>7639402</t>
  </si>
  <si>
    <t>89001:002:0179</t>
  </si>
  <si>
    <t>89001:002:0184</t>
  </si>
  <si>
    <t>89001:003:0787</t>
  </si>
  <si>
    <t>Karikakra tee 1</t>
  </si>
  <si>
    <t>7656702</t>
  </si>
  <si>
    <t>89001:003:0812</t>
  </si>
  <si>
    <t>Teigari tee 3</t>
  </si>
  <si>
    <t>8125602</t>
  </si>
  <si>
    <t>89001:003:0813</t>
  </si>
  <si>
    <t>Teigari tee 4</t>
  </si>
  <si>
    <t>2669502</t>
  </si>
  <si>
    <t>89001:003:0814</t>
  </si>
  <si>
    <t>Teigari tee 5</t>
  </si>
  <si>
    <t>8125702</t>
  </si>
  <si>
    <t>89001:003:0815</t>
  </si>
  <si>
    <t>Teigari tee L1</t>
  </si>
  <si>
    <t>8125802</t>
  </si>
  <si>
    <t>89011:001:0035</t>
  </si>
  <si>
    <t>Merikotka tee 9</t>
  </si>
  <si>
    <t>4485902</t>
  </si>
  <si>
    <t>89011:001:0036</t>
  </si>
  <si>
    <t>Merikotka tee 11</t>
  </si>
  <si>
    <t>7735202</t>
  </si>
  <si>
    <t>89001:010:1584</t>
  </si>
  <si>
    <t>Uus-Pärtle tee 1</t>
  </si>
  <si>
    <t>2916202</t>
  </si>
  <si>
    <t>89001:010:1585</t>
  </si>
  <si>
    <t>Kasekivi tee 2</t>
  </si>
  <si>
    <t>7848802</t>
  </si>
  <si>
    <t>89001:010:1586</t>
  </si>
  <si>
    <t>Uus-Pärtle tee 2a</t>
  </si>
  <si>
    <t>7848902</t>
  </si>
  <si>
    <t>89001:023:0007</t>
  </si>
  <si>
    <t>Andrese tee 2</t>
  </si>
  <si>
    <t>17702</t>
  </si>
  <si>
    <t>89001:003:0816</t>
  </si>
  <si>
    <t>Teigari tee 13</t>
  </si>
  <si>
    <t>8363602</t>
  </si>
  <si>
    <t>89001:003:0817</t>
  </si>
  <si>
    <t>Teigari tee 15</t>
  </si>
  <si>
    <t>8363702</t>
  </si>
  <si>
    <t>89001:010:1631</t>
  </si>
  <si>
    <t>Käära tee 8</t>
  </si>
  <si>
    <t>7502602</t>
  </si>
  <si>
    <t>89001:010:1587</t>
  </si>
  <si>
    <t>Uus-Pärtle tee 3</t>
  </si>
  <si>
    <t>7849002</t>
  </si>
  <si>
    <t>89001:010:1588</t>
  </si>
  <si>
    <t>Uus-Pärtle tee 4</t>
  </si>
  <si>
    <t>7849102</t>
  </si>
  <si>
    <t>89001:010:1589</t>
  </si>
  <si>
    <t>Uus-Pärtle tee 5</t>
  </si>
  <si>
    <t>89001:010:1605</t>
  </si>
  <si>
    <t>Uus-Pärtle tee 6</t>
  </si>
  <si>
    <t>7849302</t>
  </si>
  <si>
    <t>89001:010:1606</t>
  </si>
  <si>
    <t>Kasekivi tee 1</t>
  </si>
  <si>
    <t>7849402</t>
  </si>
  <si>
    <t>89001:023:0008</t>
  </si>
  <si>
    <t>Kristjani tee 1</t>
  </si>
  <si>
    <t>17302</t>
  </si>
  <si>
    <t>89001:010:1645</t>
  </si>
  <si>
    <t>Hundi tee 3</t>
  </si>
  <si>
    <t>72902</t>
  </si>
  <si>
    <t>89001:010:1646</t>
  </si>
  <si>
    <t>Hundi tee 3a</t>
  </si>
  <si>
    <t>7922502</t>
  </si>
  <si>
    <t>89001:003:0819</t>
  </si>
  <si>
    <t>Teigari tee 17</t>
  </si>
  <si>
    <t>8363902</t>
  </si>
  <si>
    <t>89001:003:0821</t>
  </si>
  <si>
    <t>Teigari tee 18</t>
  </si>
  <si>
    <t>7763302</t>
  </si>
  <si>
    <t>89001:003:0822</t>
  </si>
  <si>
    <t>Teigari tee 19</t>
  </si>
  <si>
    <t>8364002</t>
  </si>
  <si>
    <t>89001:003:0823</t>
  </si>
  <si>
    <t>Teigari tee 20</t>
  </si>
  <si>
    <t>8364102</t>
  </si>
  <si>
    <t>89001:003:0824</t>
  </si>
  <si>
    <t>Teigari tee 21</t>
  </si>
  <si>
    <t>8364202</t>
  </si>
  <si>
    <t>89001:010:1632</t>
  </si>
  <si>
    <t>Käära põik 8</t>
  </si>
  <si>
    <t>6403702</t>
  </si>
  <si>
    <t>89001:010:1633</t>
  </si>
  <si>
    <t>Käära põik L2</t>
  </si>
  <si>
    <t>7502702</t>
  </si>
  <si>
    <t>89001:003:0825</t>
  </si>
  <si>
    <t>Teigari tee 22</t>
  </si>
  <si>
    <t>8364302</t>
  </si>
  <si>
    <t>89001:003:0827</t>
  </si>
  <si>
    <t>Teigari tee 24</t>
  </si>
  <si>
    <t>8364502</t>
  </si>
  <si>
    <t>89001:003:0828</t>
  </si>
  <si>
    <t>Teigari tee 26</t>
  </si>
  <si>
    <t>89001:003:0829</t>
  </si>
  <si>
    <t>Teigari tee 28</t>
  </si>
  <si>
    <t>8364702</t>
  </si>
  <si>
    <t>89001:010:1575</t>
  </si>
  <si>
    <t>Käära tee 8a</t>
  </si>
  <si>
    <t>6403802</t>
  </si>
  <si>
    <t>89001:010:1576</t>
  </si>
  <si>
    <t>Käära põik 13</t>
  </si>
  <si>
    <t>7852702</t>
  </si>
  <si>
    <t>89001:002:0181</t>
  </si>
  <si>
    <t>7466202</t>
  </si>
  <si>
    <t>89001:002:0182</t>
  </si>
  <si>
    <t>Uus-Tominga</t>
  </si>
  <si>
    <t>89001:002:0183</t>
  </si>
  <si>
    <t>Vana-Tominga</t>
  </si>
  <si>
    <t>89001:010:1648</t>
  </si>
  <si>
    <t>Tagakäära tee 8</t>
  </si>
  <si>
    <t>7621002</t>
  </si>
  <si>
    <t>89001:010:1649</t>
  </si>
  <si>
    <t>Altmetsa põik 7</t>
  </si>
  <si>
    <t>7621102</t>
  </si>
  <si>
    <t>89001:003:0846</t>
  </si>
  <si>
    <t>Teigari tee 6</t>
  </si>
  <si>
    <t>7616702</t>
  </si>
  <si>
    <t>89001:003:0847</t>
  </si>
  <si>
    <t>Teigari tee 7</t>
  </si>
  <si>
    <t>7616802</t>
  </si>
  <si>
    <t>89001:003:0848</t>
  </si>
  <si>
    <t>Teigari tee 8</t>
  </si>
  <si>
    <t>7616902</t>
  </si>
  <si>
    <t>89001:003:0849</t>
  </si>
  <si>
    <t>Teigari tee 9</t>
  </si>
  <si>
    <t>7617002</t>
  </si>
  <si>
    <t>89001:003:0832</t>
  </si>
  <si>
    <t>8364902</t>
  </si>
  <si>
    <t>89010:002:0006</t>
  </si>
  <si>
    <t>Taganõmme tee 17</t>
  </si>
  <si>
    <t>7853602</t>
  </si>
  <si>
    <t>89001:010:1392</t>
  </si>
  <si>
    <t>Nurme tee 22</t>
  </si>
  <si>
    <t>2847002</t>
  </si>
  <si>
    <t>89001:010:1393</t>
  </si>
  <si>
    <t>Vardi tee 13</t>
  </si>
  <si>
    <t>8609402</t>
  </si>
  <si>
    <t>89001:010:1569</t>
  </si>
  <si>
    <t>Käära põik 1</t>
  </si>
  <si>
    <t>6270002</t>
  </si>
  <si>
    <t>89001:010:1659</t>
  </si>
  <si>
    <t>Aiandi tee 28</t>
  </si>
  <si>
    <t>89001:003:0851</t>
  </si>
  <si>
    <t>Teigari tee L2</t>
  </si>
  <si>
    <t>2669102</t>
  </si>
  <si>
    <t>89001:010:1394</t>
  </si>
  <si>
    <t>Vardi tee 13a</t>
  </si>
  <si>
    <t>8203002</t>
  </si>
  <si>
    <t>89001:010:1571</t>
  </si>
  <si>
    <t>Käära põik 3</t>
  </si>
  <si>
    <t>7382302</t>
  </si>
  <si>
    <t>89001:010:1651</t>
  </si>
  <si>
    <t>Käärametsa tee L2</t>
  </si>
  <si>
    <t>4759402</t>
  </si>
  <si>
    <t>89001:010:1652</t>
  </si>
  <si>
    <t>Käärametsa tee 12b</t>
  </si>
  <si>
    <t>8439602</t>
  </si>
  <si>
    <t>89001:010:1572</t>
  </si>
  <si>
    <t>Altmetsa põik 6</t>
  </si>
  <si>
    <t>89001:010:1573</t>
  </si>
  <si>
    <t>Altmetsa põik 8</t>
  </si>
  <si>
    <t>8793502</t>
  </si>
  <si>
    <t>89011:003:0007</t>
  </si>
  <si>
    <t>Rukkiräägu tee 7</t>
  </si>
  <si>
    <t>7319702</t>
  </si>
  <si>
    <t>89001:010:1574</t>
  </si>
  <si>
    <t>Altmetsa põik 10</t>
  </si>
  <si>
    <t>8793602</t>
  </si>
  <si>
    <t>89001:010:1684</t>
  </si>
  <si>
    <t>Kadri tee 1</t>
  </si>
  <si>
    <t>8024202</t>
  </si>
  <si>
    <t>89001:010:1685</t>
  </si>
  <si>
    <t>Kadri tee 2</t>
  </si>
  <si>
    <t>8024302</t>
  </si>
  <si>
    <t>89001:010:1686</t>
  </si>
  <si>
    <t>Kadri tee 3</t>
  </si>
  <si>
    <t>8024402</t>
  </si>
  <si>
    <t>89001:010:1687</t>
  </si>
  <si>
    <t>Kadri tee 4</t>
  </si>
  <si>
    <t>8024502</t>
  </si>
  <si>
    <t>89001:010:1688</t>
  </si>
  <si>
    <t>Kadri tee 5</t>
  </si>
  <si>
    <t>8024602</t>
  </si>
  <si>
    <t>89001:010:1689</t>
  </si>
  <si>
    <t>Kadri tee 6</t>
  </si>
  <si>
    <t>8024702</t>
  </si>
  <si>
    <t>89001:010:1691</t>
  </si>
  <si>
    <t>Kadri tee 7</t>
  </si>
  <si>
    <t>8024802</t>
  </si>
  <si>
    <t>89001:010:1692</t>
  </si>
  <si>
    <t>Kadri tee 8</t>
  </si>
  <si>
    <t>8024902</t>
  </si>
  <si>
    <t>89001:010:1491</t>
  </si>
  <si>
    <t>Nurme põik L3</t>
  </si>
  <si>
    <t>6379602</t>
  </si>
  <si>
    <t>89001:010:1492</t>
  </si>
  <si>
    <t>Nugise tee 21a</t>
  </si>
  <si>
    <t>7290202</t>
  </si>
  <si>
    <t>89001:010:1436</t>
  </si>
  <si>
    <t>Suur-Kaare tee 67</t>
  </si>
  <si>
    <t>7680802</t>
  </si>
  <si>
    <t>89001:010:1493</t>
  </si>
  <si>
    <t>Nugise tee 23a</t>
  </si>
  <si>
    <t>7290302</t>
  </si>
  <si>
    <t>89001:010:1579</t>
  </si>
  <si>
    <t>Jasmiini põik 2</t>
  </si>
  <si>
    <t>9059902</t>
  </si>
  <si>
    <t>89001:010:1534</t>
  </si>
  <si>
    <t>Nurme põik 5</t>
  </si>
  <si>
    <t>6379702</t>
  </si>
  <si>
    <t>89001:010:1536</t>
  </si>
  <si>
    <t>Nugise tee 23</t>
  </si>
  <si>
    <t>7289902</t>
  </si>
  <si>
    <t>89001:010:1537</t>
  </si>
  <si>
    <t>Nugise tee L5</t>
  </si>
  <si>
    <t>7290002</t>
  </si>
  <si>
    <t>89001:010:1538</t>
  </si>
  <si>
    <t>Nurme põik L4</t>
  </si>
  <si>
    <t>7290102</t>
  </si>
  <si>
    <t>89001:010:1693</t>
  </si>
  <si>
    <t>Kadri tee 9</t>
  </si>
  <si>
    <t>8025002</t>
  </si>
  <si>
    <t>89001:010:1694</t>
  </si>
  <si>
    <t>Kadri tee 10</t>
  </si>
  <si>
    <t>8025102</t>
  </si>
  <si>
    <t>89001:010:1695</t>
  </si>
  <si>
    <t>Kadri tee 11</t>
  </si>
  <si>
    <t>8025202</t>
  </si>
  <si>
    <t>89001:010:1696</t>
  </si>
  <si>
    <t>Kadri tee 12</t>
  </si>
  <si>
    <t>8025302</t>
  </si>
  <si>
    <t>89001:010:1697</t>
  </si>
  <si>
    <t>Kadri tee</t>
  </si>
  <si>
    <t>8025402</t>
  </si>
  <si>
    <t>89001:010:1437</t>
  </si>
  <si>
    <t>Suur-Kaare tee 65</t>
  </si>
  <si>
    <t>7680902</t>
  </si>
  <si>
    <t>89001:010:1438</t>
  </si>
  <si>
    <t>Lageda tee 37a</t>
  </si>
  <si>
    <t>7681002</t>
  </si>
  <si>
    <t>89001:010:1439</t>
  </si>
  <si>
    <t>Vehema tee 45</t>
  </si>
  <si>
    <t>7681102</t>
  </si>
  <si>
    <t>89001:010:1441</t>
  </si>
  <si>
    <t>Lageda tee L2</t>
  </si>
  <si>
    <t>7681202</t>
  </si>
  <si>
    <t>89001:010:1442</t>
  </si>
  <si>
    <t>Väike-Kaare tee L8</t>
  </si>
  <si>
    <t>7681302</t>
  </si>
  <si>
    <t>89001:010:1443</t>
  </si>
  <si>
    <t>Kesk-Kaare tee L6</t>
  </si>
  <si>
    <t>7681402</t>
  </si>
  <si>
    <t>89001:010:1444</t>
  </si>
  <si>
    <t>Suur-Kaare tee L6</t>
  </si>
  <si>
    <t>7681502</t>
  </si>
  <si>
    <t>89001:010:1448</t>
  </si>
  <si>
    <t>Vehema tee 53</t>
  </si>
  <si>
    <t>7681702</t>
  </si>
  <si>
    <t>89001:010:1495</t>
  </si>
  <si>
    <t>Nurmela tee 4</t>
  </si>
  <si>
    <t>13021602</t>
  </si>
  <si>
    <t>89001:010:1496</t>
  </si>
  <si>
    <t>Nurmela tee 6</t>
  </si>
  <si>
    <t>13021502</t>
  </si>
  <si>
    <t>89001:010:1497</t>
  </si>
  <si>
    <t>Nurmela tee L1</t>
  </si>
  <si>
    <t>13021702</t>
  </si>
  <si>
    <t>89001:010:1498</t>
  </si>
  <si>
    <t>Nurmela tee 2</t>
  </si>
  <si>
    <t>6492902</t>
  </si>
  <si>
    <t>89001:010:1636</t>
  </si>
  <si>
    <t>Karulaugu tee 14</t>
  </si>
  <si>
    <t>7133302</t>
  </si>
  <si>
    <t>89001:003:0853</t>
  </si>
  <si>
    <t>Neememasti</t>
  </si>
  <si>
    <t>7706902</t>
  </si>
  <si>
    <t>89001:010:1591</t>
  </si>
  <si>
    <t>Lilleoru tee 12</t>
  </si>
  <si>
    <t>8333202</t>
  </si>
  <si>
    <t>89001:010:1592</t>
  </si>
  <si>
    <t>Väike-Käspre tee 2</t>
  </si>
  <si>
    <t>8333302</t>
  </si>
  <si>
    <t>89001:010:1593</t>
  </si>
  <si>
    <t>Väike-Käspre tee 3</t>
  </si>
  <si>
    <t>8333402</t>
  </si>
  <si>
    <t>89001:010:1594</t>
  </si>
  <si>
    <t>Väike-Käspre tee 4</t>
  </si>
  <si>
    <t>8333502</t>
  </si>
  <si>
    <t>89001:010:1595</t>
  </si>
  <si>
    <t>Väike-Käspre tee 5</t>
  </si>
  <si>
    <t>8333602</t>
  </si>
  <si>
    <t>89001:010:1596</t>
  </si>
  <si>
    <t>Väike-Käspre tee 6</t>
  </si>
  <si>
    <t>8333702</t>
  </si>
  <si>
    <t>89001:010:1597</t>
  </si>
  <si>
    <t>Väike-Käspre tee 7</t>
  </si>
  <si>
    <t>8333802</t>
  </si>
  <si>
    <t>89001:003:0834</t>
  </si>
  <si>
    <t>Uus-Tuisu</t>
  </si>
  <si>
    <t>11192702</t>
  </si>
  <si>
    <t>89001:003:0835</t>
  </si>
  <si>
    <t>Tiitsu tee 1b</t>
  </si>
  <si>
    <t>11192802</t>
  </si>
  <si>
    <t>89001:003:0891</t>
  </si>
  <si>
    <t>Taga-Liiva</t>
  </si>
  <si>
    <t>4760202</t>
  </si>
  <si>
    <t>89001:003:0892</t>
  </si>
  <si>
    <t>Ees-Liiva</t>
  </si>
  <si>
    <t>89001:003:0856</t>
  </si>
  <si>
    <t>Randvere-Masti</t>
  </si>
  <si>
    <t>8436102</t>
  </si>
  <si>
    <t>89001:010:1598</t>
  </si>
  <si>
    <t>Väike-Käspre tee 8</t>
  </si>
  <si>
    <t>8333902</t>
  </si>
  <si>
    <t>89001:010:1643</t>
  </si>
  <si>
    <t>Uus-Kasti</t>
  </si>
  <si>
    <t>7790202</t>
  </si>
  <si>
    <t>89001:003:0836</t>
  </si>
  <si>
    <t>Vana-Tuisu</t>
  </si>
  <si>
    <t>11192902</t>
  </si>
  <si>
    <t>89001:003:0837</t>
  </si>
  <si>
    <t>Tiitsu tee 1a</t>
  </si>
  <si>
    <t>11193002</t>
  </si>
  <si>
    <t>89001:003:0838</t>
  </si>
  <si>
    <t>Tiitsu tee 1c</t>
  </si>
  <si>
    <t>11193102</t>
  </si>
  <si>
    <t>89001:003:0839</t>
  </si>
  <si>
    <t>Tiitsu tee 1</t>
  </si>
  <si>
    <t>89001:002:0192</t>
  </si>
  <si>
    <t>Leissi</t>
  </si>
  <si>
    <t>7262602</t>
  </si>
  <si>
    <t>89001:002:0193</t>
  </si>
  <si>
    <t>Merlini</t>
  </si>
  <si>
    <t>8661702</t>
  </si>
  <si>
    <t>89001:010:1662</t>
  </si>
  <si>
    <t>Lilleoru põik 2</t>
  </si>
  <si>
    <t>7731302</t>
  </si>
  <si>
    <t>89001:010:1664</t>
  </si>
  <si>
    <t>Lilleoru põik 4</t>
  </si>
  <si>
    <t>7731502</t>
  </si>
  <si>
    <t>89001:010:1665</t>
  </si>
  <si>
    <t>Lilleoru põik 5</t>
  </si>
  <si>
    <t>7731602</t>
  </si>
  <si>
    <t>89001:010:1666</t>
  </si>
  <si>
    <t>Lilleoru põik 6</t>
  </si>
  <si>
    <t>7731702</t>
  </si>
  <si>
    <t>89001:010:1667</t>
  </si>
  <si>
    <t>Lilleoru põik 7</t>
  </si>
  <si>
    <t>7731802</t>
  </si>
  <si>
    <t>89001:010:1668</t>
  </si>
  <si>
    <t>Lilleoru põik 8</t>
  </si>
  <si>
    <t>7731902</t>
  </si>
  <si>
    <t>89001:010:1669</t>
  </si>
  <si>
    <t>Lilleoru põik 9</t>
  </si>
  <si>
    <t>7732002</t>
  </si>
  <si>
    <t>89001:010:1671</t>
  </si>
  <si>
    <t>Lilleoru põik 10</t>
  </si>
  <si>
    <t>7732102</t>
  </si>
  <si>
    <t>89001:010:1672</t>
  </si>
  <si>
    <t>Lilleoru põik 11</t>
  </si>
  <si>
    <t>7732202</t>
  </si>
  <si>
    <t>89001:010:1599</t>
  </si>
  <si>
    <t>Väike-Käspre tee 9</t>
  </si>
  <si>
    <t>8334002</t>
  </si>
  <si>
    <t>89001:010:1601</t>
  </si>
  <si>
    <t>Väike-Käspre tee 10</t>
  </si>
  <si>
    <t>8334102</t>
  </si>
  <si>
    <t>89001:010:1602</t>
  </si>
  <si>
    <t>Väike-Käspre tee</t>
  </si>
  <si>
    <t>8334202</t>
  </si>
  <si>
    <t>89001:010:1603</t>
  </si>
  <si>
    <t>Käspre alajaam</t>
  </si>
  <si>
    <t>8334302</t>
  </si>
  <si>
    <t>89001:010:1673</t>
  </si>
  <si>
    <t>Lilleoru põik 13</t>
  </si>
  <si>
    <t>7732302</t>
  </si>
  <si>
    <t>89001:010:1674</t>
  </si>
  <si>
    <t>Lilleoru põik 15</t>
  </si>
  <si>
    <t>7732402</t>
  </si>
  <si>
    <t>89001:010:1655</t>
  </si>
  <si>
    <t>Tagakäära tee 1</t>
  </si>
  <si>
    <t>89005:005:0009</t>
  </si>
  <si>
    <t>Krati tee L2</t>
  </si>
  <si>
    <t>6709802</t>
  </si>
  <si>
    <t>89005:005:0011</t>
  </si>
  <si>
    <t>Krati tee 21a</t>
  </si>
  <si>
    <t>89005:005:0012</t>
  </si>
  <si>
    <t>Krati alajaam</t>
  </si>
  <si>
    <t>89001:010:1675</t>
  </si>
  <si>
    <t>Lilleoru põik</t>
  </si>
  <si>
    <t>7732502</t>
  </si>
  <si>
    <t>89001:010:1676</t>
  </si>
  <si>
    <t>Lilleoru tee 20</t>
  </si>
  <si>
    <t>7732602</t>
  </si>
  <si>
    <t>89001:010:1677</t>
  </si>
  <si>
    <t>Lilleoru tee 22</t>
  </si>
  <si>
    <t>7732702</t>
  </si>
  <si>
    <t>89001:010:1678</t>
  </si>
  <si>
    <t>Lilleoru tee 24</t>
  </si>
  <si>
    <t>7732802</t>
  </si>
  <si>
    <t>89001:008:0001</t>
  </si>
  <si>
    <t>Tammekivi põik 2</t>
  </si>
  <si>
    <t>1363702</t>
  </si>
  <si>
    <t>89001:003:0882</t>
  </si>
  <si>
    <t>Uus-Oti</t>
  </si>
  <si>
    <t>8153502</t>
  </si>
  <si>
    <t>89001:003:0885</t>
  </si>
  <si>
    <t>Sääre tee 31</t>
  </si>
  <si>
    <t>8149902</t>
  </si>
  <si>
    <t>89001:003:0865</t>
  </si>
  <si>
    <t>Krillimäe tee 7</t>
  </si>
  <si>
    <t>7973702</t>
  </si>
  <si>
    <t>89001:003:0866</t>
  </si>
  <si>
    <t>Krillimäe tee 9</t>
  </si>
  <si>
    <t>5888502</t>
  </si>
  <si>
    <t>89001:003:0867</t>
  </si>
  <si>
    <t>Krillimäe tee 11</t>
  </si>
  <si>
    <t>7973802</t>
  </si>
  <si>
    <t>89001:003:0857</t>
  </si>
  <si>
    <t>Karusambla tee 2</t>
  </si>
  <si>
    <t>7876602</t>
  </si>
  <si>
    <t>89001:003:0858</t>
  </si>
  <si>
    <t>Karusambla tee lõik 3</t>
  </si>
  <si>
    <t>7876702</t>
  </si>
  <si>
    <t>89001:003:0859</t>
  </si>
  <si>
    <t>Karusambla tee 4</t>
  </si>
  <si>
    <t>7876802</t>
  </si>
  <si>
    <t>89001:003:0861</t>
  </si>
  <si>
    <t>Karusambla tee 6</t>
  </si>
  <si>
    <t>7876902</t>
  </si>
  <si>
    <t>89001:003:0862</t>
  </si>
  <si>
    <t>Leppneeme tee 104</t>
  </si>
  <si>
    <t>7877002</t>
  </si>
  <si>
    <t>89001:003:0864</t>
  </si>
  <si>
    <t>Leppneeme tee 106a</t>
  </si>
  <si>
    <t>7877202</t>
  </si>
  <si>
    <t>89001:010:1728</t>
  </si>
  <si>
    <t>Pärnamäe tee 12</t>
  </si>
  <si>
    <t>6219702</t>
  </si>
  <si>
    <t>89001:010:1729</t>
  </si>
  <si>
    <t>Laiamäe tee 7</t>
  </si>
  <si>
    <t>8038702</t>
  </si>
  <si>
    <t>89001:010:1731</t>
  </si>
  <si>
    <t>Laiamäe tee 9</t>
  </si>
  <si>
    <t>8038802</t>
  </si>
  <si>
    <t>89001:003:0886</t>
  </si>
  <si>
    <t>Väike-Oti</t>
  </si>
  <si>
    <t>8149602</t>
  </si>
  <si>
    <t>89001:003:0887</t>
  </si>
  <si>
    <t>Kalmistu tee 4</t>
  </si>
  <si>
    <t>8149702</t>
  </si>
  <si>
    <t>89001:003:0889</t>
  </si>
  <si>
    <t>Otimetsa</t>
  </si>
  <si>
    <t>8153602</t>
  </si>
  <si>
    <t>89001:010:1702</t>
  </si>
  <si>
    <t>Vardi tee 3</t>
  </si>
  <si>
    <t>3420602</t>
  </si>
  <si>
    <t>89010:001:0015</t>
  </si>
  <si>
    <t>Puhkuse tee 23</t>
  </si>
  <si>
    <t>10489102</t>
  </si>
  <si>
    <t>89001:010:1607</t>
  </si>
  <si>
    <t>Uus-Pärtle tee 8</t>
  </si>
  <si>
    <t>7849502</t>
  </si>
  <si>
    <t>89001:010:1608</t>
  </si>
  <si>
    <t>Kasekivi tee 3</t>
  </si>
  <si>
    <t>7849602</t>
  </si>
  <si>
    <t>89001:010:1609</t>
  </si>
  <si>
    <t>Uus-Pärtle tee 10</t>
  </si>
  <si>
    <t>7849702</t>
  </si>
  <si>
    <t>89001:010:1611</t>
  </si>
  <si>
    <t>Kasekivi tee 5</t>
  </si>
  <si>
    <t>7849802</t>
  </si>
  <si>
    <t>89001:010:1612</t>
  </si>
  <si>
    <t>Kasekivi tee 5a</t>
  </si>
  <si>
    <t>7849902</t>
  </si>
  <si>
    <t>89001:010:1613</t>
  </si>
  <si>
    <t>Uus-Pärtle tee 12</t>
  </si>
  <si>
    <t>89001:010:1614</t>
  </si>
  <si>
    <t>Kasekivi tee 7</t>
  </si>
  <si>
    <t>7850102</t>
  </si>
  <si>
    <t>89001:010:1615</t>
  </si>
  <si>
    <t>Kasekivi tee 9</t>
  </si>
  <si>
    <t>7850202</t>
  </si>
  <si>
    <t>89001:010:1616</t>
  </si>
  <si>
    <t>Kasekivi tee 4</t>
  </si>
  <si>
    <t>7850302</t>
  </si>
  <si>
    <t>89001:010:1617</t>
  </si>
  <si>
    <t>Kasekivi tee 12</t>
  </si>
  <si>
    <t>7850402</t>
  </si>
  <si>
    <t>89001:010:1744</t>
  </si>
  <si>
    <t>Paemäe tee 8</t>
  </si>
  <si>
    <t>8185402</t>
  </si>
  <si>
    <t>89001:010:1745</t>
  </si>
  <si>
    <t>Paenurme tee 26</t>
  </si>
  <si>
    <t>8185502</t>
  </si>
  <si>
    <t>89001:003:0888</t>
  </si>
  <si>
    <t>Taga-Oti</t>
  </si>
  <si>
    <t>8141402</t>
  </si>
  <si>
    <t>89001:009:0027</t>
  </si>
  <si>
    <t>Rohuneeme tee 34</t>
  </si>
  <si>
    <t>8161202</t>
  </si>
  <si>
    <t>89001:010:1703</t>
  </si>
  <si>
    <t>Vardi tee 5</t>
  </si>
  <si>
    <t>9431502</t>
  </si>
  <si>
    <t>89001:010:1704</t>
  </si>
  <si>
    <t>Vardi tee 6a</t>
  </si>
  <si>
    <t>9431602</t>
  </si>
  <si>
    <t>89001:010:1705</t>
  </si>
  <si>
    <t>Vardi tee 7</t>
  </si>
  <si>
    <t>9431702</t>
  </si>
  <si>
    <t>89001:010:1706</t>
  </si>
  <si>
    <t>Vardi tee 8</t>
  </si>
  <si>
    <t>89001:010:1707</t>
  </si>
  <si>
    <t>Vardi tee 9</t>
  </si>
  <si>
    <t>9431802</t>
  </si>
  <si>
    <t>89001:010:1708</t>
  </si>
  <si>
    <t>Vardi tee 10</t>
  </si>
  <si>
    <t>9431902</t>
  </si>
  <si>
    <t>89001:010:1709</t>
  </si>
  <si>
    <t>Vardi tee 12</t>
  </si>
  <si>
    <t>9432002</t>
  </si>
  <si>
    <t>89001:010:1711</t>
  </si>
  <si>
    <t>Õuna tee 7</t>
  </si>
  <si>
    <t>9432102</t>
  </si>
  <si>
    <t>89001:010:1618</t>
  </si>
  <si>
    <t>Kasekivi tee 6</t>
  </si>
  <si>
    <t>7850502</t>
  </si>
  <si>
    <t>89001:010:1619</t>
  </si>
  <si>
    <t>Kasekivi tee 10</t>
  </si>
  <si>
    <t>7850602</t>
  </si>
  <si>
    <t>89001:010:1621</t>
  </si>
  <si>
    <t>Kasekivi tee 8</t>
  </si>
  <si>
    <t>7850702</t>
  </si>
  <si>
    <t>89001:010:1622</t>
  </si>
  <si>
    <t>Uus-Pärtle tee</t>
  </si>
  <si>
    <t>7850802</t>
  </si>
  <si>
    <t>89001:003:0904</t>
  </si>
  <si>
    <t>Voldemari tee 4</t>
  </si>
  <si>
    <t>8369902</t>
  </si>
  <si>
    <t>89001:003:0905</t>
  </si>
  <si>
    <t>Voldemari tee 3</t>
  </si>
  <si>
    <t>89001:010:1765</t>
  </si>
  <si>
    <t>Jasmiini põik 8</t>
  </si>
  <si>
    <t>10439902</t>
  </si>
  <si>
    <t>89001:010:1746</t>
  </si>
  <si>
    <t>Paenurme tee 28</t>
  </si>
  <si>
    <t>8185602</t>
  </si>
  <si>
    <t>89001:010:1747</t>
  </si>
  <si>
    <t>Paenurme tee 30</t>
  </si>
  <si>
    <t>8185702</t>
  </si>
  <si>
    <t>89001:010:1748</t>
  </si>
  <si>
    <t>Paenurme tee 32</t>
  </si>
  <si>
    <t>8185802</t>
  </si>
  <si>
    <t>89001:010:1749</t>
  </si>
  <si>
    <t>Paenurme tee 34</t>
  </si>
  <si>
    <t>8185902</t>
  </si>
  <si>
    <t>89001:010:1751</t>
  </si>
  <si>
    <t>Paenurme tee 36</t>
  </si>
  <si>
    <t>8186002</t>
  </si>
  <si>
    <t>89001:010:1752</t>
  </si>
  <si>
    <t>Paenurme tee</t>
  </si>
  <si>
    <t>8186102</t>
  </si>
  <si>
    <t>89001:010:1753</t>
  </si>
  <si>
    <t>Paemäe tee L1</t>
  </si>
  <si>
    <t>8186202</t>
  </si>
  <si>
    <t>89001:003:0868</t>
  </si>
  <si>
    <t>Reinu tee 111</t>
  </si>
  <si>
    <t>8404402</t>
  </si>
  <si>
    <t>89001:003:0869</t>
  </si>
  <si>
    <t>Lännekalda tee 6</t>
  </si>
  <si>
    <t>11767502</t>
  </si>
  <si>
    <t>89001:010:1712</t>
  </si>
  <si>
    <t>Vardi tee L1</t>
  </si>
  <si>
    <t>9432202</t>
  </si>
  <si>
    <t>89001:010:1713</t>
  </si>
  <si>
    <t>Vardi tee 11</t>
  </si>
  <si>
    <t>9432302</t>
  </si>
  <si>
    <t>89001:010:1714</t>
  </si>
  <si>
    <t>Vardi tee 11a</t>
  </si>
  <si>
    <t>9432402</t>
  </si>
  <si>
    <t>89001:003:0871</t>
  </si>
  <si>
    <t>Reinu tee</t>
  </si>
  <si>
    <t>2383002</t>
  </si>
  <si>
    <t>89001:010:1717</t>
  </si>
  <si>
    <t>Vardi tee L2</t>
  </si>
  <si>
    <t>9432702</t>
  </si>
  <si>
    <t>89002:002:0014</t>
  </si>
  <si>
    <t>Rannakaare tee 9</t>
  </si>
  <si>
    <t>10209602</t>
  </si>
  <si>
    <t>89001:010:1734</t>
  </si>
  <si>
    <t>Altmetsa tee 4</t>
  </si>
  <si>
    <t>6270102</t>
  </si>
  <si>
    <t>89001:010:1735</t>
  </si>
  <si>
    <t>Altmetsa tee 4a</t>
  </si>
  <si>
    <t>9194402</t>
  </si>
  <si>
    <t>89001:003:0774</t>
  </si>
  <si>
    <t>Suur-Ringtee 32</t>
  </si>
  <si>
    <t>10303202</t>
  </si>
  <si>
    <t>89001:010:1736</t>
  </si>
  <si>
    <t>Tulbi tee 6</t>
  </si>
  <si>
    <t>89001:010:1737</t>
  </si>
  <si>
    <t>Tulika tee 4</t>
  </si>
  <si>
    <t>6273802</t>
  </si>
  <si>
    <t>89001:010:1738</t>
  </si>
  <si>
    <t>Tulika tee 5</t>
  </si>
  <si>
    <t>89001:010:1739</t>
  </si>
  <si>
    <t>Tulika tee 6</t>
  </si>
  <si>
    <t>89010:002:0007</t>
  </si>
  <si>
    <t>Taganõmme tee 15</t>
  </si>
  <si>
    <t>7762402</t>
  </si>
  <si>
    <t>89001:010:1642</t>
  </si>
  <si>
    <t>Pargi tee 12</t>
  </si>
  <si>
    <t>Ühiskondlike hoonete maa</t>
  </si>
  <si>
    <t>8645102</t>
  </si>
  <si>
    <t>89001:010:1653</t>
  </si>
  <si>
    <t>Nõmme tee 7</t>
  </si>
  <si>
    <t>6493302</t>
  </si>
  <si>
    <t>89001:010:1654</t>
  </si>
  <si>
    <t>Nurmela tee L3</t>
  </si>
  <si>
    <t>20579050</t>
  </si>
  <si>
    <t>89011:003:0008</t>
  </si>
  <si>
    <t>Tihase tee 9</t>
  </si>
  <si>
    <t>8000302</t>
  </si>
  <si>
    <t>89001:010:1699</t>
  </si>
  <si>
    <t>Hämariku tee 2</t>
  </si>
  <si>
    <t>7925302</t>
  </si>
  <si>
    <t>89001:010:1721</t>
  </si>
  <si>
    <t>Nurme tee 3</t>
  </si>
  <si>
    <t>8441602</t>
  </si>
  <si>
    <t>89001:010:1634</t>
  </si>
  <si>
    <t>Karulaugu tee 16</t>
  </si>
  <si>
    <t>2484450</t>
  </si>
  <si>
    <t>89001:010:1793</t>
  </si>
  <si>
    <t>Väike-Kõrgemaa</t>
  </si>
  <si>
    <t>19434050</t>
  </si>
  <si>
    <t>89001:010:1794</t>
  </si>
  <si>
    <t>Levkoi tee 2</t>
  </si>
  <si>
    <t>8728102</t>
  </si>
  <si>
    <t>89001:010:1722</t>
  </si>
  <si>
    <t>Soosepa tee 57</t>
  </si>
  <si>
    <t>7027902</t>
  </si>
  <si>
    <t>89001:001:0041</t>
  </si>
  <si>
    <t>8002402</t>
  </si>
  <si>
    <t>89001:001:0042</t>
  </si>
  <si>
    <t>Liivaranna</t>
  </si>
  <si>
    <t>8002502</t>
  </si>
  <si>
    <t>89001:001:0043</t>
  </si>
  <si>
    <t>Sehlbergi</t>
  </si>
  <si>
    <t>8002302</t>
  </si>
  <si>
    <t>89001:010:1723</t>
  </si>
  <si>
    <t>Soosepa tee 59</t>
  </si>
  <si>
    <t>89001:001:0044</t>
  </si>
  <si>
    <t>Väike-Puuströmi</t>
  </si>
  <si>
    <t>8002202</t>
  </si>
  <si>
    <t>89001:010:1768</t>
  </si>
  <si>
    <t>Väike-Kaare tee 45</t>
  </si>
  <si>
    <t>8636102</t>
  </si>
  <si>
    <t>89001:010:1769</t>
  </si>
  <si>
    <t>Väike-Kaare tee 47</t>
  </si>
  <si>
    <t>7679802</t>
  </si>
  <si>
    <t>89001:003:0906</t>
  </si>
  <si>
    <t>Randvere tee 110 // Himbeku</t>
  </si>
  <si>
    <t>8723502</t>
  </si>
  <si>
    <t>89001:010:1724</t>
  </si>
  <si>
    <t>Paenurme tee 41b</t>
  </si>
  <si>
    <t>8734402</t>
  </si>
  <si>
    <t>89001:002:0194</t>
  </si>
  <si>
    <t>Tiigu</t>
  </si>
  <si>
    <t>9995702</t>
  </si>
  <si>
    <t>89005:001:0001</t>
  </si>
  <si>
    <t>Tammenurme tee 16</t>
  </si>
  <si>
    <t>2151502</t>
  </si>
  <si>
    <t>89001:003:0894</t>
  </si>
  <si>
    <t>Viimsiranna</t>
  </si>
  <si>
    <t>8149802</t>
  </si>
  <si>
    <t>89001:010:1771</t>
  </si>
  <si>
    <t>Suur-Kaare tee 64</t>
  </si>
  <si>
    <t>8636202</t>
  </si>
  <si>
    <t>89001:010:1772</t>
  </si>
  <si>
    <t>Suur-Kaare tee 62</t>
  </si>
  <si>
    <t>7680402</t>
  </si>
  <si>
    <t>89001:003:0378</t>
  </si>
  <si>
    <t>Metsa tee 9</t>
  </si>
  <si>
    <t>7800302</t>
  </si>
  <si>
    <t>89001:003:0379</t>
  </si>
  <si>
    <t>Metsa tee 9a</t>
  </si>
  <si>
    <t>9079302</t>
  </si>
  <si>
    <t>89001:010:1732</t>
  </si>
  <si>
    <t>Mõisa tee 2</t>
  </si>
  <si>
    <t>10812502</t>
  </si>
  <si>
    <t>89001:010:1773</t>
  </si>
  <si>
    <t>Suur-Gerbera tee 16</t>
  </si>
  <si>
    <t>4349802</t>
  </si>
  <si>
    <t>89001:010:1774</t>
  </si>
  <si>
    <t>Suur-Gerbera tee 18</t>
  </si>
  <si>
    <t>8412602</t>
  </si>
  <si>
    <t>89001:010:1681</t>
  </si>
  <si>
    <t>Lasketiiru tee 8</t>
  </si>
  <si>
    <t>6971902</t>
  </si>
  <si>
    <t>89001:010:1395</t>
  </si>
  <si>
    <t>Kasekännu tee 62</t>
  </si>
  <si>
    <t>13712102</t>
  </si>
  <si>
    <t>89001:010:1396</t>
  </si>
  <si>
    <t>Lasti tee 19</t>
  </si>
  <si>
    <t>564702</t>
  </si>
  <si>
    <t>89001:010:1397</t>
  </si>
  <si>
    <t>Lasti tee 17a</t>
  </si>
  <si>
    <t>89001:010:1754</t>
  </si>
  <si>
    <t>Lasti tee 17b</t>
  </si>
  <si>
    <t>89001:003:0901</t>
  </si>
  <si>
    <t>Sääre tee 31a</t>
  </si>
  <si>
    <t>8198402</t>
  </si>
  <si>
    <t>89001:003:0873</t>
  </si>
  <si>
    <t>Oti</t>
  </si>
  <si>
    <t>8141702</t>
  </si>
  <si>
    <t>89001:003:0908</t>
  </si>
  <si>
    <t>Vanapere tee 7</t>
  </si>
  <si>
    <t>8628102</t>
  </si>
  <si>
    <t>89001:010:1791</t>
  </si>
  <si>
    <t>Muuga tee 15</t>
  </si>
  <si>
    <t>8596002</t>
  </si>
  <si>
    <t>89001:001:0045</t>
  </si>
  <si>
    <t>Männiku tee 11</t>
  </si>
  <si>
    <t>8369302</t>
  </si>
  <si>
    <t>89001:010:1682</t>
  </si>
  <si>
    <t>Lasketiiru tee 4</t>
  </si>
  <si>
    <t>6971402</t>
  </si>
  <si>
    <t>89001:010:1683</t>
  </si>
  <si>
    <t>Lasketiiru tee 6</t>
  </si>
  <si>
    <t>6971702</t>
  </si>
  <si>
    <t>89001:010:1755</t>
  </si>
  <si>
    <t>Andrese</t>
  </si>
  <si>
    <t>8370102</t>
  </si>
  <si>
    <t>89001:003:0899</t>
  </si>
  <si>
    <t>Kullerkupu tee 10a</t>
  </si>
  <si>
    <t>10960402</t>
  </si>
  <si>
    <t>89001:010:1819</t>
  </si>
  <si>
    <t>Katkuniidu põik 2</t>
  </si>
  <si>
    <t>8270602</t>
  </si>
  <si>
    <t>89001:010:1821</t>
  </si>
  <si>
    <t>Katkuniidu põik 3</t>
  </si>
  <si>
    <t>8270702</t>
  </si>
  <si>
    <t>89001:010:1822</t>
  </si>
  <si>
    <t>Katkuniidu põik 4</t>
  </si>
  <si>
    <t>8270802</t>
  </si>
  <si>
    <t>89001:010:1823</t>
  </si>
  <si>
    <t>Katkuniidu põik 5</t>
  </si>
  <si>
    <t>8270902</t>
  </si>
  <si>
    <t>89001:010:1758</t>
  </si>
  <si>
    <t>8316602</t>
  </si>
  <si>
    <t>89001:010:1733</t>
  </si>
  <si>
    <t>Paekaare tee 9</t>
  </si>
  <si>
    <t>8995602</t>
  </si>
  <si>
    <t>89001:010:1824</t>
  </si>
  <si>
    <t>Katkuniidu põik 6</t>
  </si>
  <si>
    <t>8271002</t>
  </si>
  <si>
    <t>89001:010:1825</t>
  </si>
  <si>
    <t>Katkuniidu põik 7</t>
  </si>
  <si>
    <t>8271102</t>
  </si>
  <si>
    <t>89005:006:0002</t>
  </si>
  <si>
    <t>Taru tee 25b</t>
  </si>
  <si>
    <t>8511002</t>
  </si>
  <si>
    <t>89001:010:1763</t>
  </si>
  <si>
    <t>Lubjametsa</t>
  </si>
  <si>
    <t>8190602</t>
  </si>
  <si>
    <t>89010:002:0008</t>
  </si>
  <si>
    <t>Eesnõmme tee 12</t>
  </si>
  <si>
    <t>8757902</t>
  </si>
  <si>
    <t>89001:010:1742</t>
  </si>
  <si>
    <t>Lubja tee 25 // Tõnikse</t>
  </si>
  <si>
    <t>2237102</t>
  </si>
  <si>
    <t>89001:010:1743</t>
  </si>
  <si>
    <t>Paemäe tee 6</t>
  </si>
  <si>
    <t>8185302</t>
  </si>
  <si>
    <t>89001:010:1851</t>
  </si>
  <si>
    <t>Randvere tee 17</t>
  </si>
  <si>
    <t>89001:010:1832</t>
  </si>
  <si>
    <t>Kaluri tee 5a</t>
  </si>
  <si>
    <t>9109202</t>
  </si>
  <si>
    <t>89001:010:1472</t>
  </si>
  <si>
    <t>Liivamäe</t>
  </si>
  <si>
    <t>8515302</t>
  </si>
  <si>
    <t>89001:010:1473</t>
  </si>
  <si>
    <t>Väike-Liivamäe</t>
  </si>
  <si>
    <t>89001:003:0943</t>
  </si>
  <si>
    <t>Makrilli tee 7</t>
  </si>
  <si>
    <t>8890302</t>
  </si>
  <si>
    <t>89001:003:0944</t>
  </si>
  <si>
    <t>Ehala tee 2</t>
  </si>
  <si>
    <t>11783902</t>
  </si>
  <si>
    <t>89001:003:0946</t>
  </si>
  <si>
    <t>Ehala tee 4</t>
  </si>
  <si>
    <t>11784102</t>
  </si>
  <si>
    <t>89001:003:0947</t>
  </si>
  <si>
    <t>Ehala tee 6</t>
  </si>
  <si>
    <t>11784202</t>
  </si>
  <si>
    <t>89001:010:1906</t>
  </si>
  <si>
    <t>Rajamäe tee 1</t>
  </si>
  <si>
    <t>11685902</t>
  </si>
  <si>
    <t>89001:010:1777</t>
  </si>
  <si>
    <t>Paemäe tee 3</t>
  </si>
  <si>
    <t>8395002</t>
  </si>
  <si>
    <t>89001:010:1776</t>
  </si>
  <si>
    <t>Paemäe tee 1</t>
  </si>
  <si>
    <t>8394902</t>
  </si>
  <si>
    <t>89001:010:1778</t>
  </si>
  <si>
    <t>Salumäe tee 4</t>
  </si>
  <si>
    <t>8395102</t>
  </si>
  <si>
    <t>89001:010:1779</t>
  </si>
  <si>
    <t>Salumäe tee 2a</t>
  </si>
  <si>
    <t>8395202</t>
  </si>
  <si>
    <t>89001:010:1781</t>
  </si>
  <si>
    <t>Salumäe tee 6</t>
  </si>
  <si>
    <t>8395302</t>
  </si>
  <si>
    <t>89001:010:1782</t>
  </si>
  <si>
    <t>Paemäe tee 4</t>
  </si>
  <si>
    <t>8395402</t>
  </si>
  <si>
    <t>89001:010:1783</t>
  </si>
  <si>
    <t>Salumäe tee 5</t>
  </si>
  <si>
    <t>8395502</t>
  </si>
  <si>
    <t>89001:010:1784</t>
  </si>
  <si>
    <t>Paemäe tee 2</t>
  </si>
  <si>
    <t>8395602</t>
  </si>
  <si>
    <t>89001:010:1785</t>
  </si>
  <si>
    <t>Salumäe tee 3</t>
  </si>
  <si>
    <t>8395702</t>
  </si>
  <si>
    <t>89001:010:1786</t>
  </si>
  <si>
    <t>Salumäe tee 1</t>
  </si>
  <si>
    <t>8395802</t>
  </si>
  <si>
    <t>89001:010:1789</t>
  </si>
  <si>
    <t>Salumäe tee L1</t>
  </si>
  <si>
    <t>8396102</t>
  </si>
  <si>
    <t>89001:010:1883</t>
  </si>
  <si>
    <t>Tammeõue tee 37</t>
  </si>
  <si>
    <t>9987202</t>
  </si>
  <si>
    <t>89001:002:0197</t>
  </si>
  <si>
    <t>Kadakaokka</t>
  </si>
  <si>
    <t>8418802</t>
  </si>
  <si>
    <t>89001:002:0198</t>
  </si>
  <si>
    <t>Suure-Kadaka</t>
  </si>
  <si>
    <t>8418902</t>
  </si>
  <si>
    <t>89001:002:0199</t>
  </si>
  <si>
    <t>Kadakalaane</t>
  </si>
  <si>
    <t>8419002</t>
  </si>
  <si>
    <t>89001:010:1787</t>
  </si>
  <si>
    <t>Salumäe tee 2</t>
  </si>
  <si>
    <t>8395902</t>
  </si>
  <si>
    <t>89001:010:1788</t>
  </si>
  <si>
    <t>Paenurme tee 18</t>
  </si>
  <si>
    <t>8396002</t>
  </si>
  <si>
    <t>89001:003:0907</t>
  </si>
  <si>
    <t>Randvere tee 96</t>
  </si>
  <si>
    <t>8514202</t>
  </si>
  <si>
    <t>89001:010:1903</t>
  </si>
  <si>
    <t>G. H. Schüdlöffeli tee 4</t>
  </si>
  <si>
    <t>8796902</t>
  </si>
  <si>
    <t>89002:002:0015</t>
  </si>
  <si>
    <t>Rannavälja tee 2</t>
  </si>
  <si>
    <t>8911302</t>
  </si>
  <si>
    <t>89001:001:0046</t>
  </si>
  <si>
    <t>Metsavana tee 4</t>
  </si>
  <si>
    <t>9064302</t>
  </si>
  <si>
    <t>89001:001:0047</t>
  </si>
  <si>
    <t>Metsavana tee 2</t>
  </si>
  <si>
    <t>9064402</t>
  </si>
  <si>
    <t>89001:001:0022</t>
  </si>
  <si>
    <t>Männiku tee 14</t>
  </si>
  <si>
    <t>8910002</t>
  </si>
  <si>
    <t>89001:010:1158</t>
  </si>
  <si>
    <t>Pargi tee 3</t>
  </si>
  <si>
    <t>8664002</t>
  </si>
  <si>
    <t>89001:002:0201</t>
  </si>
  <si>
    <t>Kadaka mets 1</t>
  </si>
  <si>
    <t>8419102</t>
  </si>
  <si>
    <t>89001:002:0202</t>
  </si>
  <si>
    <t>Suurkuuse</t>
  </si>
  <si>
    <t>8419202</t>
  </si>
  <si>
    <t>89001:002:0203</t>
  </si>
  <si>
    <t>Väike-Kadaka</t>
  </si>
  <si>
    <t>8419302</t>
  </si>
  <si>
    <t>89001:002:0204</t>
  </si>
  <si>
    <t>Kadaka mets 2</t>
  </si>
  <si>
    <t>8419402</t>
  </si>
  <si>
    <t>89001:002:0205</t>
  </si>
  <si>
    <t>Kadaka mets 3</t>
  </si>
  <si>
    <t>8419502</t>
  </si>
  <si>
    <t>89001:002:0206</t>
  </si>
  <si>
    <t>Kadakaoksa</t>
  </si>
  <si>
    <t>8419602</t>
  </si>
  <si>
    <t>89001:002:0207</t>
  </si>
  <si>
    <t>8419702</t>
  </si>
  <si>
    <t>89001:002:0208</t>
  </si>
  <si>
    <t>Kadakaõie</t>
  </si>
  <si>
    <t>8419802</t>
  </si>
  <si>
    <t>89001:002:0209</t>
  </si>
  <si>
    <t>8419902</t>
  </si>
  <si>
    <t>89001:002:0211</t>
  </si>
  <si>
    <t>Jaagutoa</t>
  </si>
  <si>
    <t>5472602</t>
  </si>
  <si>
    <t>89001:010:1797</t>
  </si>
  <si>
    <t>Telliranna</t>
  </si>
  <si>
    <t>8443502</t>
  </si>
  <si>
    <t>89001:001:0021</t>
  </si>
  <si>
    <t>Männiku tee 5</t>
  </si>
  <si>
    <t>9642202</t>
  </si>
  <si>
    <t>89005:001:0002</t>
  </si>
  <si>
    <t>Tammenurme tee 16a</t>
  </si>
  <si>
    <t>10330702</t>
  </si>
  <si>
    <t>89001:002:0195</t>
  </si>
  <si>
    <t>Paju</t>
  </si>
  <si>
    <t>10784902</t>
  </si>
  <si>
    <t>89001:002:0196</t>
  </si>
  <si>
    <t>Pajulille</t>
  </si>
  <si>
    <t>8430002</t>
  </si>
  <si>
    <t>89001:010:1884</t>
  </si>
  <si>
    <t>Pihlamarja tee 1</t>
  </si>
  <si>
    <t>8913402</t>
  </si>
  <si>
    <t>89001:010:1885</t>
  </si>
  <si>
    <t>Pihlamarja tee 1a</t>
  </si>
  <si>
    <t>8913502</t>
  </si>
  <si>
    <t>89001:003:0915</t>
  </si>
  <si>
    <t>Rannametsa</t>
  </si>
  <si>
    <t>8720902</t>
  </si>
  <si>
    <t>89001:003:0916</t>
  </si>
  <si>
    <t>Lõuna-Ranna</t>
  </si>
  <si>
    <t>8550802</t>
  </si>
  <si>
    <t>89001:010:1886</t>
  </si>
  <si>
    <t>Pihlamarja tee 2</t>
  </si>
  <si>
    <t>8913602</t>
  </si>
  <si>
    <t>89001:010:1887</t>
  </si>
  <si>
    <t>Pihlamarja tee 3</t>
  </si>
  <si>
    <t>8913702</t>
  </si>
  <si>
    <t>89001:010:1888</t>
  </si>
  <si>
    <t>Pihlamarja tee 4</t>
  </si>
  <si>
    <t>8913802</t>
  </si>
  <si>
    <t>89001:010:1889</t>
  </si>
  <si>
    <t>Pihlamarja tee 5</t>
  </si>
  <si>
    <t>8913902</t>
  </si>
  <si>
    <t>89001:010:1891</t>
  </si>
  <si>
    <t>Pihlamarja tee 6</t>
  </si>
  <si>
    <t>8914002</t>
  </si>
  <si>
    <t>89001:010:1892</t>
  </si>
  <si>
    <t>Pihlamarja tee 7</t>
  </si>
  <si>
    <t>8914102</t>
  </si>
  <si>
    <t>89001:010:1893</t>
  </si>
  <si>
    <t>Pihlamarja tee 8</t>
  </si>
  <si>
    <t>8914202</t>
  </si>
  <si>
    <t>89001:010:1894</t>
  </si>
  <si>
    <t>Pihlamarja tee 10</t>
  </si>
  <si>
    <t>8914302</t>
  </si>
  <si>
    <t>89001:010:1796</t>
  </si>
  <si>
    <t>Randvere tee 9a</t>
  </si>
  <si>
    <t>8745702</t>
  </si>
  <si>
    <t>89001:003:0914</t>
  </si>
  <si>
    <t>Rannaliiva tee 6</t>
  </si>
  <si>
    <t>8550902</t>
  </si>
  <si>
    <t>89001:002:0212</t>
  </si>
  <si>
    <t>Prangliranna</t>
  </si>
  <si>
    <t>8631302</t>
  </si>
  <si>
    <t>89001:002:0213</t>
  </si>
  <si>
    <t>Uus-Mölgi</t>
  </si>
  <si>
    <t>8631402</t>
  </si>
  <si>
    <t>89001:002:0214</t>
  </si>
  <si>
    <t>Mölgilaane</t>
  </si>
  <si>
    <t>8631502</t>
  </si>
  <si>
    <t>89001:002:0215</t>
  </si>
  <si>
    <t>Mölgimetsa</t>
  </si>
  <si>
    <t>8631602</t>
  </si>
  <si>
    <t>89001:002:0216</t>
  </si>
  <si>
    <t>Mere-Mölgi</t>
  </si>
  <si>
    <t>8631702</t>
  </si>
  <si>
    <t>89001:003:0927</t>
  </si>
  <si>
    <t>9722302</t>
  </si>
  <si>
    <t>89001:003:0928</t>
  </si>
  <si>
    <t>Lännemäe tee 19</t>
  </si>
  <si>
    <t>89001:010:1895</t>
  </si>
  <si>
    <t>Pihlamarja tee 12</t>
  </si>
  <si>
    <t>8914402</t>
  </si>
  <si>
    <t>89001:010:1896</t>
  </si>
  <si>
    <t>Pihlamarja tee 14</t>
  </si>
  <si>
    <t>8914502</t>
  </si>
  <si>
    <t>89001:010:1897</t>
  </si>
  <si>
    <t>Pihlamarja tee 16</t>
  </si>
  <si>
    <t>8914602</t>
  </si>
  <si>
    <t>89001:010:1898</t>
  </si>
  <si>
    <t>Pihlamarja tee</t>
  </si>
  <si>
    <t>8914702</t>
  </si>
  <si>
    <t>89001:010:1899</t>
  </si>
  <si>
    <t>Pihlamarja</t>
  </si>
  <si>
    <t>8914802</t>
  </si>
  <si>
    <t>89001:010:1901</t>
  </si>
  <si>
    <t>Pihlamarja tee L2</t>
  </si>
  <si>
    <t>657902</t>
  </si>
  <si>
    <t>89001:003:0917</t>
  </si>
  <si>
    <t>Männikäbi tee 6</t>
  </si>
  <si>
    <t>89001:003:0918</t>
  </si>
  <si>
    <t>Männikäbi tee 4</t>
  </si>
  <si>
    <t>89001:003:0919</t>
  </si>
  <si>
    <t>Männikäbi tee 8</t>
  </si>
  <si>
    <t>89001:010:1803</t>
  </si>
  <si>
    <t>Suur-Astangu</t>
  </si>
  <si>
    <t>8828602</t>
  </si>
  <si>
    <t>89001:003:0911</t>
  </si>
  <si>
    <t>Rüstla tee 10</t>
  </si>
  <si>
    <t>8313002</t>
  </si>
  <si>
    <t>89001:003:0912</t>
  </si>
  <si>
    <t>Rüstla tee 8</t>
  </si>
  <si>
    <t>179102</t>
  </si>
  <si>
    <t>89001:003:0913</t>
  </si>
  <si>
    <t>Rüstla tee 5</t>
  </si>
  <si>
    <t>8313102</t>
  </si>
  <si>
    <t>89001:010:1805</t>
  </si>
  <si>
    <t>Katkuniidu tee</t>
  </si>
  <si>
    <t>2179602</t>
  </si>
  <si>
    <t>89001:010:1806</t>
  </si>
  <si>
    <t>Katkuniidu tee 1</t>
  </si>
  <si>
    <t>8269402</t>
  </si>
  <si>
    <t>89001:010:1826</t>
  </si>
  <si>
    <t>Pärnamäe tee 160</t>
  </si>
  <si>
    <t>8815602</t>
  </si>
  <si>
    <t>89001:010:1827</t>
  </si>
  <si>
    <t>Pärnamäe tee 158</t>
  </si>
  <si>
    <t>404802</t>
  </si>
  <si>
    <t>89001:010:1807</t>
  </si>
  <si>
    <t>Katkuniidu tee 2</t>
  </si>
  <si>
    <t>8269502</t>
  </si>
  <si>
    <t>89001:010:1808</t>
  </si>
  <si>
    <t>Katkuniidu põik 1</t>
  </si>
  <si>
    <t>8269602</t>
  </si>
  <si>
    <t>89001:010:1809</t>
  </si>
  <si>
    <t>Katkuniidu tee 6</t>
  </si>
  <si>
    <t>8269702</t>
  </si>
  <si>
    <t>89001:010:1811</t>
  </si>
  <si>
    <t>Katkuniidu tee 8</t>
  </si>
  <si>
    <t>8269802</t>
  </si>
  <si>
    <t>89001:010:1812</t>
  </si>
  <si>
    <t>Katkuniidu tee 10</t>
  </si>
  <si>
    <t>8269902</t>
  </si>
  <si>
    <t>89001:010:1813</t>
  </si>
  <si>
    <t>Katkuniidu tee 12</t>
  </si>
  <si>
    <t>8270002</t>
  </si>
  <si>
    <t>89001:010:1814</t>
  </si>
  <si>
    <t>Katkuniidu tee 20</t>
  </si>
  <si>
    <t>8270102</t>
  </si>
  <si>
    <t>89001:010:1815</t>
  </si>
  <si>
    <t>Katkuniidu tee 14</t>
  </si>
  <si>
    <t>8270202</t>
  </si>
  <si>
    <t>89001:010:1816</t>
  </si>
  <si>
    <t>Mäehaldja tee 1</t>
  </si>
  <si>
    <t>8270302</t>
  </si>
  <si>
    <t>89001:010:1902</t>
  </si>
  <si>
    <t>Pihlamarja tee L3</t>
  </si>
  <si>
    <t>8914902</t>
  </si>
  <si>
    <t>89001:003:0909</t>
  </si>
  <si>
    <t>Rüstla tee 7</t>
  </si>
  <si>
    <t>8312902</t>
  </si>
  <si>
    <t>89011:003:0009</t>
  </si>
  <si>
    <t>Lõokese tee 5</t>
  </si>
  <si>
    <t>8557702</t>
  </si>
  <si>
    <t>89001:010:1817</t>
  </si>
  <si>
    <t>Katkuniidu tee 16</t>
  </si>
  <si>
    <t>8270402</t>
  </si>
  <si>
    <t>89001:010:1818</t>
  </si>
  <si>
    <t>Mäehaldja tee 2</t>
  </si>
  <si>
    <t>8270502</t>
  </si>
  <si>
    <t>89001:001:0048</t>
  </si>
  <si>
    <t>Männiku tee 1a // Sadama</t>
  </si>
  <si>
    <t>8947602</t>
  </si>
  <si>
    <t>89001:010:1852</t>
  </si>
  <si>
    <t>Salumetsa tee 1</t>
  </si>
  <si>
    <t>8581702</t>
  </si>
  <si>
    <t>89001:010:1853</t>
  </si>
  <si>
    <t>Salumetsa tee 3</t>
  </si>
  <si>
    <t>8581802</t>
  </si>
  <si>
    <t>89001:010:1854</t>
  </si>
  <si>
    <t>Salumetsa tee 5</t>
  </si>
  <si>
    <t>6377202</t>
  </si>
  <si>
    <t>89001:010:1855</t>
  </si>
  <si>
    <t>Salumetsa tee 7</t>
  </si>
  <si>
    <t>8581902</t>
  </si>
  <si>
    <t>89001:010:1856</t>
  </si>
  <si>
    <t>Salumetsa tee 9</t>
  </si>
  <si>
    <t>8582002</t>
  </si>
  <si>
    <t>89001:010:1857</t>
  </si>
  <si>
    <t>Salumetsa tee L1</t>
  </si>
  <si>
    <t>8582102</t>
  </si>
  <si>
    <t>89001:010:1858</t>
  </si>
  <si>
    <t>Palumetsa tee 1</t>
  </si>
  <si>
    <t>9483502</t>
  </si>
  <si>
    <t>89001:010:1863</t>
  </si>
  <si>
    <t>Salumetsa alajaam</t>
  </si>
  <si>
    <t>9242502</t>
  </si>
  <si>
    <t>89001:010:1833</t>
  </si>
  <si>
    <t>Idapõllu tee 2</t>
  </si>
  <si>
    <t>89001:010:1834</t>
  </si>
  <si>
    <t>Idapõllu tee 4</t>
  </si>
  <si>
    <t>89001:010:1835</t>
  </si>
  <si>
    <t>Idapõllu tee 4a</t>
  </si>
  <si>
    <t>8937902</t>
  </si>
  <si>
    <t>89001:010:1836</t>
  </si>
  <si>
    <t>Idapõllu tee L1</t>
  </si>
  <si>
    <t>8938002</t>
  </si>
  <si>
    <t>89001:010:1829</t>
  </si>
  <si>
    <t>16142750</t>
  </si>
  <si>
    <t>89001:010:1831</t>
  </si>
  <si>
    <t>Muuga tee 230 // Vesiniidutalu</t>
  </si>
  <si>
    <t>187302</t>
  </si>
  <si>
    <t>89001:010:1859</t>
  </si>
  <si>
    <t>Palumetsa tee 1a</t>
  </si>
  <si>
    <t>6312002</t>
  </si>
  <si>
    <t>89001:010:1861</t>
  </si>
  <si>
    <t>Salumetsa tee 2</t>
  </si>
  <si>
    <t>6312902</t>
  </si>
  <si>
    <t>89001:010:1862</t>
  </si>
  <si>
    <t>Salumetsa tee 2a</t>
  </si>
  <si>
    <t>9242402</t>
  </si>
  <si>
    <t>89001:010:1837</t>
  </si>
  <si>
    <t>Heki tee 2</t>
  </si>
  <si>
    <t>89001:010:1838</t>
  </si>
  <si>
    <t>Heki tee 4</t>
  </si>
  <si>
    <t>89001:010:1839</t>
  </si>
  <si>
    <t>Heki tee 4a</t>
  </si>
  <si>
    <t>8938302</t>
  </si>
  <si>
    <t>89001:010:1841</t>
  </si>
  <si>
    <t>Heki tee 6</t>
  </si>
  <si>
    <t>89001:010:1842</t>
  </si>
  <si>
    <t>Heki tee 8</t>
  </si>
  <si>
    <t>89001:010:1904</t>
  </si>
  <si>
    <t>Käärti tee 4</t>
  </si>
  <si>
    <t>8695502</t>
  </si>
  <si>
    <t>89001:010:1905</t>
  </si>
  <si>
    <t>Käärti tee 4a</t>
  </si>
  <si>
    <t>143302</t>
  </si>
  <si>
    <t>89001:010:1843</t>
  </si>
  <si>
    <t>Heki tee 10</t>
  </si>
  <si>
    <t>89001:010:1844</t>
  </si>
  <si>
    <t>Heki tee 12</t>
  </si>
  <si>
    <t>89001:010:1845</t>
  </si>
  <si>
    <t>Heki tee 14</t>
  </si>
  <si>
    <t>89001:010:1846</t>
  </si>
  <si>
    <t>Heki tee 16</t>
  </si>
  <si>
    <t>89001:010:1847</t>
  </si>
  <si>
    <t>Heki tee lõik 1</t>
  </si>
  <si>
    <t>8939002</t>
  </si>
  <si>
    <t>89001:010:1848</t>
  </si>
  <si>
    <t>Heki tee lõik 2</t>
  </si>
  <si>
    <t>8939102</t>
  </si>
  <si>
    <t>89001:010:1849</t>
  </si>
  <si>
    <t>Heki tee lõik 3</t>
  </si>
  <si>
    <t>8939202</t>
  </si>
  <si>
    <t>89001:003:0942</t>
  </si>
  <si>
    <t>Aasa tee 1</t>
  </si>
  <si>
    <t>89001:003:0938</t>
  </si>
  <si>
    <t>Makrilli tee 5</t>
  </si>
  <si>
    <t>8890202</t>
  </si>
  <si>
    <t>89001:003:0941</t>
  </si>
  <si>
    <t>Makrilli tee 5a</t>
  </si>
  <si>
    <t>8890102</t>
  </si>
  <si>
    <t>89001:010:1907</t>
  </si>
  <si>
    <t>Vahe tee 11</t>
  </si>
  <si>
    <t>9093702</t>
  </si>
  <si>
    <t>89005:004:0001</t>
  </si>
  <si>
    <t>Krati tee 7</t>
  </si>
  <si>
    <t>8819302</t>
  </si>
  <si>
    <t>89001:003:0929</t>
  </si>
  <si>
    <t>Linnakumetsa</t>
  </si>
  <si>
    <t>2692502</t>
  </si>
  <si>
    <t>89001:003:0931</t>
  </si>
  <si>
    <t>Kaevu</t>
  </si>
  <si>
    <t>8665302</t>
  </si>
  <si>
    <t>89001:003:0953</t>
  </si>
  <si>
    <t>Kalmistu mets 3</t>
  </si>
  <si>
    <t>89001:003:0954</t>
  </si>
  <si>
    <t>Viimsi metskond 126</t>
  </si>
  <si>
    <t>9253702</t>
  </si>
  <si>
    <t>89001:003:0955</t>
  </si>
  <si>
    <t>Kalmistu mets 6</t>
  </si>
  <si>
    <t>89001:003:0956</t>
  </si>
  <si>
    <t>Viimsi metskond 286</t>
  </si>
  <si>
    <t>89001:003:0957</t>
  </si>
  <si>
    <t>Kalmistu mets 7</t>
  </si>
  <si>
    <t>89001:003:0958</t>
  </si>
  <si>
    <t>Viimsi metskond 285</t>
  </si>
  <si>
    <t>89001:003:0951</t>
  </si>
  <si>
    <t>Kuusikulaane</t>
  </si>
  <si>
    <t>89001:003:0952</t>
  </si>
  <si>
    <t>Kuusikumetsa</t>
  </si>
  <si>
    <t>89001:010:1882</t>
  </si>
  <si>
    <t>Paekaare tee 3</t>
  </si>
  <si>
    <t>9222702</t>
  </si>
  <si>
    <t>89001:010:1864</t>
  </si>
  <si>
    <t>Kasemetsa tee 1</t>
  </si>
  <si>
    <t>8848502</t>
  </si>
  <si>
    <t>89001:010:1865</t>
  </si>
  <si>
    <t>Kasemetsa tee 2</t>
  </si>
  <si>
    <t>8848602</t>
  </si>
  <si>
    <t>89001:010:1866</t>
  </si>
  <si>
    <t>Kasemetsa tee 3</t>
  </si>
  <si>
    <t>8848702</t>
  </si>
  <si>
    <t>89001:010:1867</t>
  </si>
  <si>
    <t>Kasemetsa tee 4</t>
  </si>
  <si>
    <t>8848802</t>
  </si>
  <si>
    <t>89001:010:1868</t>
  </si>
  <si>
    <t>Kasemetsa tee 5</t>
  </si>
  <si>
    <t>8848902</t>
  </si>
  <si>
    <t>89001:010:1871</t>
  </si>
  <si>
    <t>Kasemetsa tee 7</t>
  </si>
  <si>
    <t>8849102</t>
  </si>
  <si>
    <t>89001:010:1872</t>
  </si>
  <si>
    <t>Kasemetsa tee 8</t>
  </si>
  <si>
    <t>8849202</t>
  </si>
  <si>
    <t>89001:010:1873</t>
  </si>
  <si>
    <t>Kasemetsa tee 9</t>
  </si>
  <si>
    <t>8849302</t>
  </si>
  <si>
    <t>89001:010:1874</t>
  </si>
  <si>
    <t>Kasemetsa tee 11</t>
  </si>
  <si>
    <t>8849402</t>
  </si>
  <si>
    <t>89001:010:1875</t>
  </si>
  <si>
    <t>Kasemetsa tee</t>
  </si>
  <si>
    <t>4635502</t>
  </si>
  <si>
    <t>89001:003:0934</t>
  </si>
  <si>
    <t>Külaniidu tee 1</t>
  </si>
  <si>
    <t>6867702</t>
  </si>
  <si>
    <t>89001:003:0932</t>
  </si>
  <si>
    <t>Mereääre tee 28</t>
  </si>
  <si>
    <t>3647602</t>
  </si>
  <si>
    <t>89001:003:0923</t>
  </si>
  <si>
    <t>8701302</t>
  </si>
  <si>
    <t>89001:003:0935</t>
  </si>
  <si>
    <t>Külaniidu tee 2</t>
  </si>
  <si>
    <t>9148502</t>
  </si>
  <si>
    <t>89001:003:0936</t>
  </si>
  <si>
    <t>Külaniidu tee 3</t>
  </si>
  <si>
    <t>9148602</t>
  </si>
  <si>
    <t>89001:003:0924</t>
  </si>
  <si>
    <t>Rohuneeme tee 67b</t>
  </si>
  <si>
    <t>8724202</t>
  </si>
  <si>
    <t>89001:003:0922</t>
  </si>
  <si>
    <t>Rohuneeme spordiväljakud</t>
  </si>
  <si>
    <t>8896102</t>
  </si>
  <si>
    <t>89001:003:0933</t>
  </si>
  <si>
    <t>Liivakivi tee</t>
  </si>
  <si>
    <t>8692802</t>
  </si>
  <si>
    <t>89001:003:0937</t>
  </si>
  <si>
    <t>Külaniidu tee 4</t>
  </si>
  <si>
    <t>9148702</t>
  </si>
  <si>
    <t>89001:001:0062</t>
  </si>
  <si>
    <t>Männiku tee 3</t>
  </si>
  <si>
    <t>10256302</t>
  </si>
  <si>
    <t>89001:010:2683</t>
  </si>
  <si>
    <t>Männiliiva tee 16</t>
  </si>
  <si>
    <t>10171202</t>
  </si>
  <si>
    <t>89001:010:2684</t>
  </si>
  <si>
    <t>Männiliiva tee 17</t>
  </si>
  <si>
    <t>10171302</t>
  </si>
  <si>
    <t>89001:001:0725</t>
  </si>
  <si>
    <t>Kordoni tee L2</t>
  </si>
  <si>
    <t>8284450</t>
  </si>
  <si>
    <t>89001:010:2527</t>
  </si>
  <si>
    <t>Randvere tee 9b</t>
  </si>
  <si>
    <t>389302</t>
  </si>
  <si>
    <t>89001:001:0271</t>
  </si>
  <si>
    <t>Randvere tee 9</t>
  </si>
  <si>
    <t>4983902</t>
  </si>
  <si>
    <t>89001:010:2679</t>
  </si>
  <si>
    <t>Männiliiva tee 13</t>
  </si>
  <si>
    <t>10170902</t>
  </si>
  <si>
    <t>89001:010:2681</t>
  </si>
  <si>
    <t>Männiliiva tee 14</t>
  </si>
  <si>
    <t>10171002</t>
  </si>
  <si>
    <t>89001:010:2682</t>
  </si>
  <si>
    <t>Männiliiva tee 15</t>
  </si>
  <si>
    <t>10171102</t>
  </si>
  <si>
    <t>89001:001:0097</t>
  </si>
  <si>
    <t>12833302</t>
  </si>
  <si>
    <t>89001:003:1008</t>
  </si>
  <si>
    <t>Viimsi metskond 127</t>
  </si>
  <si>
    <t>89001:003:1007</t>
  </si>
  <si>
    <t>Kalmistu mets 5</t>
  </si>
  <si>
    <t>89001:001:1011</t>
  </si>
  <si>
    <t>Lääneotsa tee L1</t>
  </si>
  <si>
    <t>14000750</t>
  </si>
  <si>
    <t>89001:001:1012</t>
  </si>
  <si>
    <t>Sõpruse park H4</t>
  </si>
  <si>
    <t>14002050</t>
  </si>
  <si>
    <t>89001:003:1949</t>
  </si>
  <si>
    <t>Sadama tee 14</t>
  </si>
  <si>
    <t>423202</t>
  </si>
  <si>
    <t>89001:001:0735</t>
  </si>
  <si>
    <t>Meritähe haljak</t>
  </si>
  <si>
    <t>7774150</t>
  </si>
  <si>
    <t>89001:010:3703</t>
  </si>
  <si>
    <t>Lageda tee 38</t>
  </si>
  <si>
    <t>7035202</t>
  </si>
  <si>
    <t>89010:001:0023</t>
  </si>
  <si>
    <t>Metsaserva tee 8</t>
  </si>
  <si>
    <t>9769402</t>
  </si>
  <si>
    <t>89001:001:0916</t>
  </si>
  <si>
    <t>Allikmäe tee L1</t>
  </si>
  <si>
    <t>11044050</t>
  </si>
  <si>
    <t>89001:001:0915</t>
  </si>
  <si>
    <t>Männisaare</t>
  </si>
  <si>
    <t>11174202</t>
  </si>
  <si>
    <t>89001:001:0917</t>
  </si>
  <si>
    <t>Männilinnu</t>
  </si>
  <si>
    <t>89001:010:2176</t>
  </si>
  <si>
    <t>Vehema tee L4</t>
  </si>
  <si>
    <t>9093602</t>
  </si>
  <si>
    <t>89001:010:3579</t>
  </si>
  <si>
    <t>Kaevuaia tee 27</t>
  </si>
  <si>
    <t>14240602</t>
  </si>
  <si>
    <t>89001:001:2052</t>
  </si>
  <si>
    <t>Põllumäe</t>
  </si>
  <si>
    <t>12870002</t>
  </si>
  <si>
    <t>89001:003:0997</t>
  </si>
  <si>
    <t>Rohuneeme tee 134a</t>
  </si>
  <si>
    <t>9141302</t>
  </si>
  <si>
    <t>89001:003:1049</t>
  </si>
  <si>
    <t>Kasesoo tee 16</t>
  </si>
  <si>
    <t>9473702</t>
  </si>
  <si>
    <t>89001:003:1051</t>
  </si>
  <si>
    <t>Suureniidu tee 18</t>
  </si>
  <si>
    <t>4633302</t>
  </si>
  <si>
    <t>89001:003:1052</t>
  </si>
  <si>
    <t>Suureniidu tee 18a // Suureniidu tee L1</t>
  </si>
  <si>
    <t>89001:010:2379</t>
  </si>
  <si>
    <t>Värava</t>
  </si>
  <si>
    <t>11072002</t>
  </si>
  <si>
    <t>89011:004:0009</t>
  </si>
  <si>
    <t>Linavästriku tee 6</t>
  </si>
  <si>
    <t>11615802</t>
  </si>
  <si>
    <t>89001:010:1917</t>
  </si>
  <si>
    <t>Kauri tee 2</t>
  </si>
  <si>
    <t>12519202</t>
  </si>
  <si>
    <t>89001:010:1918</t>
  </si>
  <si>
    <t>Kauri tee 4</t>
  </si>
  <si>
    <t>12519302</t>
  </si>
  <si>
    <t>89001:010:2485</t>
  </si>
  <si>
    <t>Suur-Kaare tee 39/2</t>
  </si>
  <si>
    <t>9737902</t>
  </si>
  <si>
    <t>89001:010:3645</t>
  </si>
  <si>
    <t>Altmetsa tee 6</t>
  </si>
  <si>
    <t>89001:010:2486</t>
  </si>
  <si>
    <t>Suur-Kaare tee 41/1</t>
  </si>
  <si>
    <t>89001:002:0275</t>
  </si>
  <si>
    <t>9231602</t>
  </si>
  <si>
    <t>89001:003:2039</t>
  </si>
  <si>
    <t>Lepiku tee 5</t>
  </si>
  <si>
    <t>344702</t>
  </si>
  <si>
    <t>89001:003:2041</t>
  </si>
  <si>
    <t>Lepiku tee 5a</t>
  </si>
  <si>
    <t>14431202</t>
  </si>
  <si>
    <t>89001:010:2157</t>
  </si>
  <si>
    <t>Jõhvika tee 23</t>
  </si>
  <si>
    <t>9091902</t>
  </si>
  <si>
    <t>89001:010:2158</t>
  </si>
  <si>
    <t>Jõhvika tee 19</t>
  </si>
  <si>
    <t>9092002</t>
  </si>
  <si>
    <t>89001:010:2163</t>
  </si>
  <si>
    <t>Künka tee</t>
  </si>
  <si>
    <t>9092402</t>
  </si>
  <si>
    <t>89001:010:2164</t>
  </si>
  <si>
    <t>Jõhvika tee 13</t>
  </si>
  <si>
    <t>9092502</t>
  </si>
  <si>
    <t>89001:010:2165</t>
  </si>
  <si>
    <t>Jõhvika tee 17</t>
  </si>
  <si>
    <t>9092602</t>
  </si>
  <si>
    <t>89001:010:2166</t>
  </si>
  <si>
    <t>Jõhvika tee 21</t>
  </si>
  <si>
    <t>9092702</t>
  </si>
  <si>
    <t>89001:010:2169</t>
  </si>
  <si>
    <t>Vehema tee 30</t>
  </si>
  <si>
    <t>9093002</t>
  </si>
  <si>
    <t>89001:010:2171</t>
  </si>
  <si>
    <t>Vehema tee 32</t>
  </si>
  <si>
    <t>9093102</t>
  </si>
  <si>
    <t>89001:010:2172</t>
  </si>
  <si>
    <t>Vehema tee 34</t>
  </si>
  <si>
    <t>9093202</t>
  </si>
  <si>
    <t>89001:010:2173</t>
  </si>
  <si>
    <t>Vehema tee 36</t>
  </si>
  <si>
    <t>9093302</t>
  </si>
  <si>
    <t>89001:003:1223</t>
  </si>
  <si>
    <t>Kimsi tee 21</t>
  </si>
  <si>
    <t>741702</t>
  </si>
  <si>
    <t>89001:001:1223</t>
  </si>
  <si>
    <t>Randoja tee 18</t>
  </si>
  <si>
    <t>16779350</t>
  </si>
  <si>
    <t>89001:003:1222</t>
  </si>
  <si>
    <t>Kimsi tee 19</t>
  </si>
  <si>
    <t>10581202</t>
  </si>
  <si>
    <t>89001:010:3464</t>
  </si>
  <si>
    <t>Vehema tee 14</t>
  </si>
  <si>
    <t>13185802</t>
  </si>
  <si>
    <t>89001:001:1833</t>
  </si>
  <si>
    <t>Nurmenuku tee L1</t>
  </si>
  <si>
    <t>19028450</t>
  </si>
  <si>
    <t>89001:003:0961</t>
  </si>
  <si>
    <t>Hundiuru tee 9</t>
  </si>
  <si>
    <t>8896602</t>
  </si>
  <si>
    <t>89001:010:1911</t>
  </si>
  <si>
    <t>Mähe-Metsakasti</t>
  </si>
  <si>
    <t>8895002</t>
  </si>
  <si>
    <t>89001:010:1912</t>
  </si>
  <si>
    <t>Piiri-Metsakasti</t>
  </si>
  <si>
    <t>8895102</t>
  </si>
  <si>
    <t>89001:010:1913</t>
  </si>
  <si>
    <t>Suur-Käärti</t>
  </si>
  <si>
    <t>10378602</t>
  </si>
  <si>
    <t>89001:010:1914</t>
  </si>
  <si>
    <t>Käärti</t>
  </si>
  <si>
    <t>10378702</t>
  </si>
  <si>
    <t>89001:010:1915</t>
  </si>
  <si>
    <t>Vana-Käärti</t>
  </si>
  <si>
    <t>10378802</t>
  </si>
  <si>
    <t>89001:010:1908</t>
  </si>
  <si>
    <t>Väike-Käärti</t>
  </si>
  <si>
    <t>10378902</t>
  </si>
  <si>
    <t>89001:010:1909</t>
  </si>
  <si>
    <t>Käärti tee L1</t>
  </si>
  <si>
    <t>72702</t>
  </si>
  <si>
    <t>89001:002:0219</t>
  </si>
  <si>
    <t>Inno</t>
  </si>
  <si>
    <t>8905202</t>
  </si>
  <si>
    <t>89001:002:0221</t>
  </si>
  <si>
    <t>Innotoa</t>
  </si>
  <si>
    <t>8891202</t>
  </si>
  <si>
    <t>89001:022:0028</t>
  </si>
  <si>
    <t>Tellissaare tee 17</t>
  </si>
  <si>
    <t>11274102</t>
  </si>
  <si>
    <t>89008:003:0053</t>
  </si>
  <si>
    <t>Mündi tee 24</t>
  </si>
  <si>
    <t>11931102</t>
  </si>
  <si>
    <t>89001:010:1969</t>
  </si>
  <si>
    <t>Kähriku tee 2</t>
  </si>
  <si>
    <t>7358202</t>
  </si>
  <si>
    <t>89001:002:0229</t>
  </si>
  <si>
    <t>Kuuse</t>
  </si>
  <si>
    <t>8995902</t>
  </si>
  <si>
    <t>89001:002:0231</t>
  </si>
  <si>
    <t>89001:002:0232</t>
  </si>
  <si>
    <t>9021602</t>
  </si>
  <si>
    <t>89001:010:1978</t>
  </si>
  <si>
    <t>Kähriku tee 16</t>
  </si>
  <si>
    <t>7358802</t>
  </si>
  <si>
    <t>89001:010:1976</t>
  </si>
  <si>
    <t>Kähriku tee 14</t>
  </si>
  <si>
    <t>89001:010:1919</t>
  </si>
  <si>
    <t>Rähni tee 3</t>
  </si>
  <si>
    <t>12519402</t>
  </si>
  <si>
    <t>89001:010:1923</t>
  </si>
  <si>
    <t>Kauri tee 8</t>
  </si>
  <si>
    <t>12519602</t>
  </si>
  <si>
    <t>89001:010:1924</t>
  </si>
  <si>
    <t>Räägu tee 20</t>
  </si>
  <si>
    <t>12519702</t>
  </si>
  <si>
    <t>89001:010:1925</t>
  </si>
  <si>
    <t>Kauri tee 10</t>
  </si>
  <si>
    <t>12519802</t>
  </si>
  <si>
    <t>89001:010:1926</t>
  </si>
  <si>
    <t>Kauri tee 11</t>
  </si>
  <si>
    <t>12519902</t>
  </si>
  <si>
    <t>89001:010:1929</t>
  </si>
  <si>
    <t>Kaku tee 4</t>
  </si>
  <si>
    <t>9085302</t>
  </si>
  <si>
    <t>89001:010:1977</t>
  </si>
  <si>
    <t>Kähriku tee 14a</t>
  </si>
  <si>
    <t>89001:010:1932</t>
  </si>
  <si>
    <t>Kaku tee 3</t>
  </si>
  <si>
    <t>12520302</t>
  </si>
  <si>
    <t>89001:010:1933</t>
  </si>
  <si>
    <t>Västriku tee 23</t>
  </si>
  <si>
    <t>12520402</t>
  </si>
  <si>
    <t>89001:010:1934</t>
  </si>
  <si>
    <t>Kaku tee 1</t>
  </si>
  <si>
    <t>12520502</t>
  </si>
  <si>
    <t>89001:010:1937</t>
  </si>
  <si>
    <t>Kauri tee 21</t>
  </si>
  <si>
    <t>12520802</t>
  </si>
  <si>
    <t>89001:010:1938</t>
  </si>
  <si>
    <t>Öökulli tee 1</t>
  </si>
  <si>
    <t>12520902</t>
  </si>
  <si>
    <t>89001:010:1939</t>
  </si>
  <si>
    <t>Västriku tee 26</t>
  </si>
  <si>
    <t>12521002</t>
  </si>
  <si>
    <t>89001:010:1941</t>
  </si>
  <si>
    <t>Peoleo tee 27</t>
  </si>
  <si>
    <t>12521102</t>
  </si>
  <si>
    <t>89001:010:1944</t>
  </si>
  <si>
    <t>Västriku tee 22</t>
  </si>
  <si>
    <t>12521402</t>
  </si>
  <si>
    <t>89001:010:1945</t>
  </si>
  <si>
    <t>Peoleo tee 35</t>
  </si>
  <si>
    <t>12521502</t>
  </si>
  <si>
    <t>89001:010:1946</t>
  </si>
  <si>
    <t>Peoleo tee 37</t>
  </si>
  <si>
    <t>12521602</t>
  </si>
  <si>
    <t>89001:010:1947</t>
  </si>
  <si>
    <t>Räägu tee 18</t>
  </si>
  <si>
    <t>12521702</t>
  </si>
  <si>
    <t>89001:003:1014</t>
  </si>
  <si>
    <t>Tammneeme tee 62</t>
  </si>
  <si>
    <t>9800002</t>
  </si>
  <si>
    <t>89001:010:1948</t>
  </si>
  <si>
    <t>Peoleo tee 41</t>
  </si>
  <si>
    <t>10418602</t>
  </si>
  <si>
    <t>89001:010:1949</t>
  </si>
  <si>
    <t>Rähni tee 1</t>
  </si>
  <si>
    <t>12521802</t>
  </si>
  <si>
    <t>89001:010:1951</t>
  </si>
  <si>
    <t>Västriku tee 28</t>
  </si>
  <si>
    <t>12521902</t>
  </si>
  <si>
    <t>89001:010:1953</t>
  </si>
  <si>
    <t>Västriku tee 21a</t>
  </si>
  <si>
    <t>12522102</t>
  </si>
  <si>
    <t>89001:010:1965</t>
  </si>
  <si>
    <t>Kähriku tee 10</t>
  </si>
  <si>
    <t>7358602</t>
  </si>
  <si>
    <t>89001:003:0967</t>
  </si>
  <si>
    <t>Suur-Ringtee 4</t>
  </si>
  <si>
    <t>8942602</t>
  </si>
  <si>
    <t>89001:010:1957</t>
  </si>
  <si>
    <t>Öökulli tee 4</t>
  </si>
  <si>
    <t>9085402</t>
  </si>
  <si>
    <t>89001:010:1966</t>
  </si>
  <si>
    <t>Kähriku tee 10a</t>
  </si>
  <si>
    <t>89001:001:0049</t>
  </si>
  <si>
    <t>Viimsi metskond 92</t>
  </si>
  <si>
    <t>16391850</t>
  </si>
  <si>
    <t>89001:010:1959</t>
  </si>
  <si>
    <t>Loigu</t>
  </si>
  <si>
    <t>12522602</t>
  </si>
  <si>
    <t>89001:002:0218</t>
  </si>
  <si>
    <t>Kirsimäe</t>
  </si>
  <si>
    <t>8891102</t>
  </si>
  <si>
    <t>89005:005:0013</t>
  </si>
  <si>
    <t>Krati tee 2</t>
  </si>
  <si>
    <t>9079702</t>
  </si>
  <si>
    <t>89001:010:2003</t>
  </si>
  <si>
    <t>Aiandi tee 21f</t>
  </si>
  <si>
    <t>8905702</t>
  </si>
  <si>
    <t>89001:003:1017</t>
  </si>
  <si>
    <t>Tammneeme tee 27</t>
  </si>
  <si>
    <t>3661602</t>
  </si>
  <si>
    <t>89001:001:0055</t>
  </si>
  <si>
    <t>Viimsi metskond 94</t>
  </si>
  <si>
    <t>9110102</t>
  </si>
  <si>
    <t>89001:010:1980</t>
  </si>
  <si>
    <t>Mäealuse tee 15</t>
  </si>
  <si>
    <t>344502</t>
  </si>
  <si>
    <t>89001:010:1983</t>
  </si>
  <si>
    <t>Mäealuse tee 17</t>
  </si>
  <si>
    <t>8899802</t>
  </si>
  <si>
    <t>89001:010:1987</t>
  </si>
  <si>
    <t>Aiandi tee 6</t>
  </si>
  <si>
    <t>9061502</t>
  </si>
  <si>
    <t>89001:003:1019</t>
  </si>
  <si>
    <t>Rohuneeme tee 80</t>
  </si>
  <si>
    <t>9076602</t>
  </si>
  <si>
    <t>89002:006:0003</t>
  </si>
  <si>
    <t>Ristikheina tee 9</t>
  </si>
  <si>
    <t>9208902</t>
  </si>
  <si>
    <t>89001:010:1971</t>
  </si>
  <si>
    <t>Kähriku tee 18</t>
  </si>
  <si>
    <t>7359002</t>
  </si>
  <si>
    <t>89001:010:1972</t>
  </si>
  <si>
    <t>Kähriku tee 18a</t>
  </si>
  <si>
    <t>14086302</t>
  </si>
  <si>
    <t>89001:010:1973</t>
  </si>
  <si>
    <t>Kähriku tee 20</t>
  </si>
  <si>
    <t>89002:006:0004</t>
  </si>
  <si>
    <t>Ristikheina tee L1</t>
  </si>
  <si>
    <t>9209002</t>
  </si>
  <si>
    <t>89002:006:0005</t>
  </si>
  <si>
    <t>Ristikheina tee L2</t>
  </si>
  <si>
    <t>9209102</t>
  </si>
  <si>
    <t>89001:003:1009</t>
  </si>
  <si>
    <t>Väike-Männimetsa</t>
  </si>
  <si>
    <t>89001:010:1967</t>
  </si>
  <si>
    <t>Kähriku tee 12</t>
  </si>
  <si>
    <t>89001:002:0245</t>
  </si>
  <si>
    <t>Jooskari</t>
  </si>
  <si>
    <t>12549202</t>
  </si>
  <si>
    <t>89001:002:0246</t>
  </si>
  <si>
    <t>Joosti-Vanatoa</t>
  </si>
  <si>
    <t>12549102</t>
  </si>
  <si>
    <t>89001:002:0247</t>
  </si>
  <si>
    <t>Joostisalu</t>
  </si>
  <si>
    <t>12537102</t>
  </si>
  <si>
    <t>89001:002:0248</t>
  </si>
  <si>
    <t>Joostiveere</t>
  </si>
  <si>
    <t>12539402</t>
  </si>
  <si>
    <t>89001:002:0249</t>
  </si>
  <si>
    <t>Joostiranna</t>
  </si>
  <si>
    <t>12537202</t>
  </si>
  <si>
    <t>89001:010:2113</t>
  </si>
  <si>
    <t>Lehtpuu tee 7</t>
  </si>
  <si>
    <t>8198502</t>
  </si>
  <si>
    <t>89001:010:2114</t>
  </si>
  <si>
    <t>Lehtpuu tee 8</t>
  </si>
  <si>
    <t>8985402</t>
  </si>
  <si>
    <t>89001:010:2115</t>
  </si>
  <si>
    <t>Lehtpuu tee 9</t>
  </si>
  <si>
    <t>89001:010:2116</t>
  </si>
  <si>
    <t>Lehtpuu tee 10</t>
  </si>
  <si>
    <t>8985602</t>
  </si>
  <si>
    <t>89001:010:2117</t>
  </si>
  <si>
    <t>Lehtpuu tee 11</t>
  </si>
  <si>
    <t>89001:010:2121</t>
  </si>
  <si>
    <t>Lehtpuu tee 15</t>
  </si>
  <si>
    <t>8986002</t>
  </si>
  <si>
    <t>89001:010:2122</t>
  </si>
  <si>
    <t>Lehtpuu tee 17</t>
  </si>
  <si>
    <t>89001:003:0994</t>
  </si>
  <si>
    <t>Põhja-Ranna</t>
  </si>
  <si>
    <t>8942402</t>
  </si>
  <si>
    <t>89001:002:0228</t>
  </si>
  <si>
    <t>9005102</t>
  </si>
  <si>
    <t>89001:002:0234</t>
  </si>
  <si>
    <t>Mölgiranna</t>
  </si>
  <si>
    <t>9286802</t>
  </si>
  <si>
    <t>89001:002:0235</t>
  </si>
  <si>
    <t>Mölgisoo</t>
  </si>
  <si>
    <t>9286902</t>
  </si>
  <si>
    <t>89001:002:0236</t>
  </si>
  <si>
    <t>Ees-Mölgitoa</t>
  </si>
  <si>
    <t>9287002</t>
  </si>
  <si>
    <t>89001:002:0237</t>
  </si>
  <si>
    <t>Mölgitoa</t>
  </si>
  <si>
    <t>9287102</t>
  </si>
  <si>
    <t>89001:002:0241</t>
  </si>
  <si>
    <t>Mölgiliiva</t>
  </si>
  <si>
    <t>9287402</t>
  </si>
  <si>
    <t>89001:002:0242</t>
  </si>
  <si>
    <t>Seelikuranna</t>
  </si>
  <si>
    <t>3022102</t>
  </si>
  <si>
    <t>89001:010:1974</t>
  </si>
  <si>
    <t>Matka tee 4</t>
  </si>
  <si>
    <t>8942502</t>
  </si>
  <si>
    <t>89001:002:0243</t>
  </si>
  <si>
    <t>Oja</t>
  </si>
  <si>
    <t>9114502</t>
  </si>
  <si>
    <t>89001:010:1962</t>
  </si>
  <si>
    <t>Kähriku tee 6</t>
  </si>
  <si>
    <t>7358402</t>
  </si>
  <si>
    <t>89001:010:1963</t>
  </si>
  <si>
    <t>Kähriku tee 8</t>
  </si>
  <si>
    <t>89001:010:1964</t>
  </si>
  <si>
    <t>Kähriku tee 6a</t>
  </si>
  <si>
    <t>89001:003:0993</t>
  </si>
  <si>
    <t>Vana-Ranna</t>
  </si>
  <si>
    <t>8942302</t>
  </si>
  <si>
    <t>89001:003:1012</t>
  </si>
  <si>
    <t>Rohuneeme tee 86</t>
  </si>
  <si>
    <t>9049702</t>
  </si>
  <si>
    <t>89001:002:0223</t>
  </si>
  <si>
    <t>Praaga-Vanatoa</t>
  </si>
  <si>
    <t>9005302</t>
  </si>
  <si>
    <t>89001:002:0224</t>
  </si>
  <si>
    <t>89001:002:0225</t>
  </si>
  <si>
    <t>89001:010:2013</t>
  </si>
  <si>
    <t>Jugapuu tee 6</t>
  </si>
  <si>
    <t>9749702</t>
  </si>
  <si>
    <t>89001:010:2014</t>
  </si>
  <si>
    <t>Jugapuu tee 7</t>
  </si>
  <si>
    <t>9749802</t>
  </si>
  <si>
    <t>89001:010:2015</t>
  </si>
  <si>
    <t>Jugapuu tee 8</t>
  </si>
  <si>
    <t>9749902</t>
  </si>
  <si>
    <t>89001:010:2016</t>
  </si>
  <si>
    <t>Jugapuu tee 10</t>
  </si>
  <si>
    <t>9750002</t>
  </si>
  <si>
    <t>89001:010:2034</t>
  </si>
  <si>
    <t>Jugapuu tee 25</t>
  </si>
  <si>
    <t>9751602</t>
  </si>
  <si>
    <t>89001:010:2035</t>
  </si>
  <si>
    <t>Kadri tee 14</t>
  </si>
  <si>
    <t>9751702</t>
  </si>
  <si>
    <t>89001:010:2031</t>
  </si>
  <si>
    <t>Jugapuu tee 22</t>
  </si>
  <si>
    <t>9751302</t>
  </si>
  <si>
    <t>89001:010:2017</t>
  </si>
  <si>
    <t>Jugapuu tee 11</t>
  </si>
  <si>
    <t>9750102</t>
  </si>
  <si>
    <t>89001:010:2021</t>
  </si>
  <si>
    <t>Jugapuu tee 13</t>
  </si>
  <si>
    <t>9750402</t>
  </si>
  <si>
    <t>89001:010:2023</t>
  </si>
  <si>
    <t>Jugapuu tee 15</t>
  </si>
  <si>
    <t>9750602</t>
  </si>
  <si>
    <t>89001:010:2024</t>
  </si>
  <si>
    <t>Jugapuu tee 16</t>
  </si>
  <si>
    <t>9750702</t>
  </si>
  <si>
    <t>89001:010:2027</t>
  </si>
  <si>
    <t>Jugapuu tee 19</t>
  </si>
  <si>
    <t>9751002</t>
  </si>
  <si>
    <t>89001:010:2028</t>
  </si>
  <si>
    <t>Jugapuu tee 20</t>
  </si>
  <si>
    <t>9751102</t>
  </si>
  <si>
    <t>89001:010:2029</t>
  </si>
  <si>
    <t>Jugapuu tee 21</t>
  </si>
  <si>
    <t>9751202</t>
  </si>
  <si>
    <t>89001:010:2033</t>
  </si>
  <si>
    <t>Jugapuu tee 24</t>
  </si>
  <si>
    <t>9751502</t>
  </si>
  <si>
    <t>89001:003:0968</t>
  </si>
  <si>
    <t>Tammelaane tee 1</t>
  </si>
  <si>
    <t>9563202</t>
  </si>
  <si>
    <t>89001:010:1995</t>
  </si>
  <si>
    <t>Kähriku tee 37</t>
  </si>
  <si>
    <t>14102802</t>
  </si>
  <si>
    <t>89001:010:1996</t>
  </si>
  <si>
    <t>Kähriku tee 37a</t>
  </si>
  <si>
    <t>14156502</t>
  </si>
  <si>
    <t>89001:010:1992</t>
  </si>
  <si>
    <t>Kähriku tee 27</t>
  </si>
  <si>
    <t>7359902</t>
  </si>
  <si>
    <t>89001:003:0969</t>
  </si>
  <si>
    <t>Tammelaane tee 2</t>
  </si>
  <si>
    <t>9563302</t>
  </si>
  <si>
    <t>89001:003:0971</t>
  </si>
  <si>
    <t>Tammelaane tee 3</t>
  </si>
  <si>
    <t>9563402</t>
  </si>
  <si>
    <t>89001:003:0974</t>
  </si>
  <si>
    <t>Tammelaane tee 6</t>
  </si>
  <si>
    <t>9563702</t>
  </si>
  <si>
    <t>89001:003:0975</t>
  </si>
  <si>
    <t>Tammelaane tee 7</t>
  </si>
  <si>
    <t>9563802</t>
  </si>
  <si>
    <t>89001:003:0976</t>
  </si>
  <si>
    <t>Tammelaane tee 8</t>
  </si>
  <si>
    <t>9563902</t>
  </si>
  <si>
    <t>89001:003:0977</t>
  </si>
  <si>
    <t>Tammelaane tee 9</t>
  </si>
  <si>
    <t>9564002</t>
  </si>
  <si>
    <t>89001:003:0978</t>
  </si>
  <si>
    <t>Tammelaane tee 10</t>
  </si>
  <si>
    <t>9564102</t>
  </si>
  <si>
    <t>89001:003:0983</t>
  </si>
  <si>
    <t>Tammelaane tee 14</t>
  </si>
  <si>
    <t>9564502</t>
  </si>
  <si>
    <t>89001:010:1993</t>
  </si>
  <si>
    <t>Kähriku tee 27a</t>
  </si>
  <si>
    <t>14086402</t>
  </si>
  <si>
    <t>89001:010:1994</t>
  </si>
  <si>
    <t>Kähriku tee 29</t>
  </si>
  <si>
    <t>89001:010:1988</t>
  </si>
  <si>
    <t>Kähriku tee 31</t>
  </si>
  <si>
    <t>14103302</t>
  </si>
  <si>
    <t>89001:010:1979</t>
  </si>
  <si>
    <t>89001:003:0984</t>
  </si>
  <si>
    <t>Tammelaane tee 15</t>
  </si>
  <si>
    <t>9564602</t>
  </si>
  <si>
    <t>89001:003:0987</t>
  </si>
  <si>
    <t>Tammelaane tee 18</t>
  </si>
  <si>
    <t>9564902</t>
  </si>
  <si>
    <t>89001:003:0988</t>
  </si>
  <si>
    <t>Tammelaane tee L1</t>
  </si>
  <si>
    <t>9565002</t>
  </si>
  <si>
    <t>89001:003:0989</t>
  </si>
  <si>
    <t>Tammelaane tee 20</t>
  </si>
  <si>
    <t>9565102</t>
  </si>
  <si>
    <t>89001:010:2081</t>
  </si>
  <si>
    <t>Kikerpuu tee 43</t>
  </si>
  <si>
    <t>9755802</t>
  </si>
  <si>
    <t>89001:010:2082</t>
  </si>
  <si>
    <t>Kikerpuu tee 45</t>
  </si>
  <si>
    <t>9755902</t>
  </si>
  <si>
    <t>89001:010:2083</t>
  </si>
  <si>
    <t>Kikerpuu tee 47</t>
  </si>
  <si>
    <t>9756002</t>
  </si>
  <si>
    <t>89001:010:2084</t>
  </si>
  <si>
    <t>Kikerpuu tee 49</t>
  </si>
  <si>
    <t>9756102</t>
  </si>
  <si>
    <t>89001:010:2086</t>
  </si>
  <si>
    <t>Kuslapuu tee 1</t>
  </si>
  <si>
    <t>9756302</t>
  </si>
  <si>
    <t>89001:010:2087</t>
  </si>
  <si>
    <t>Kuslapuu tee 5</t>
  </si>
  <si>
    <t>9756402</t>
  </si>
  <si>
    <t>89001:010:2088</t>
  </si>
  <si>
    <t>Kuslapuu tee 6</t>
  </si>
  <si>
    <t>9756502</t>
  </si>
  <si>
    <t>89001:010:2089</t>
  </si>
  <si>
    <t>Kuslapuu tee 7</t>
  </si>
  <si>
    <t>9756602</t>
  </si>
  <si>
    <t>89001:010:2094</t>
  </si>
  <si>
    <t>Kuslapuu tee 11</t>
  </si>
  <si>
    <t>9757002</t>
  </si>
  <si>
    <t>89001:010:2095</t>
  </si>
  <si>
    <t>Kuslapuu tee 12</t>
  </si>
  <si>
    <t>9757102</t>
  </si>
  <si>
    <t>89001:010:2096</t>
  </si>
  <si>
    <t>Kuslapuu tee 13</t>
  </si>
  <si>
    <t>9757202</t>
  </si>
  <si>
    <t>89001:003:1026</t>
  </si>
  <si>
    <t>Väike-Mäe</t>
  </si>
  <si>
    <t>9127502</t>
  </si>
  <si>
    <t>89001:003:1027</t>
  </si>
  <si>
    <t>Mäemetsa</t>
  </si>
  <si>
    <t>9127602</t>
  </si>
  <si>
    <t>89001:010:2005</t>
  </si>
  <si>
    <t>Vanatoa mets</t>
  </si>
  <si>
    <t>12216602</t>
  </si>
  <si>
    <t>89001:002:0258</t>
  </si>
  <si>
    <t>Järve</t>
  </si>
  <si>
    <t>9157602</t>
  </si>
  <si>
    <t>89001:010:2097</t>
  </si>
  <si>
    <t>Kuslapuu tee 14</t>
  </si>
  <si>
    <t>9757302</t>
  </si>
  <si>
    <t>89001:010:2098</t>
  </si>
  <si>
    <t>Kuslapuu tee 15</t>
  </si>
  <si>
    <t>9757402</t>
  </si>
  <si>
    <t>89001:010:2099</t>
  </si>
  <si>
    <t>Kuslapuu tee 16</t>
  </si>
  <si>
    <t>9757502</t>
  </si>
  <si>
    <t>89001:010:2102</t>
  </si>
  <si>
    <t>Kuslapuu tee 20</t>
  </si>
  <si>
    <t>9757702</t>
  </si>
  <si>
    <t>89001:010:2103</t>
  </si>
  <si>
    <t>Veehoidla tee L1</t>
  </si>
  <si>
    <t>9757802</t>
  </si>
  <si>
    <t>89001:010:2104</t>
  </si>
  <si>
    <t>Tülli tee 15</t>
  </si>
  <si>
    <t>9757902</t>
  </si>
  <si>
    <t>89001:010:2105</t>
  </si>
  <si>
    <t>Tülli tee 17</t>
  </si>
  <si>
    <t>9758002</t>
  </si>
  <si>
    <t>89001:010:2106</t>
  </si>
  <si>
    <t>Tülli tee 18</t>
  </si>
  <si>
    <t>9758102</t>
  </si>
  <si>
    <t>89001:010:2107</t>
  </si>
  <si>
    <t>Tülli tee 19</t>
  </si>
  <si>
    <t>9758202</t>
  </si>
  <si>
    <t>89001:010:2125</t>
  </si>
  <si>
    <t>Lehtpuu tee</t>
  </si>
  <si>
    <t>8986402</t>
  </si>
  <si>
    <t>89001:010:1999</t>
  </si>
  <si>
    <t>Kähriku tee 25a</t>
  </si>
  <si>
    <t>13864502</t>
  </si>
  <si>
    <t>89001:010:2001</t>
  </si>
  <si>
    <t>Nõmme tee 9</t>
  </si>
  <si>
    <t>13864602</t>
  </si>
  <si>
    <t>89001:010:2177</t>
  </si>
  <si>
    <t>Uus-Tiigi</t>
  </si>
  <si>
    <t>9437202</t>
  </si>
  <si>
    <t>89001:010:2178</t>
  </si>
  <si>
    <t>Vana-Tiigi</t>
  </si>
  <si>
    <t>9437302</t>
  </si>
  <si>
    <t>89001:010:2179</t>
  </si>
  <si>
    <t>Lageda tee 34</t>
  </si>
  <si>
    <t>9437402</t>
  </si>
  <si>
    <t>89001:010:2181</t>
  </si>
  <si>
    <t>Lageda tee 36</t>
  </si>
  <si>
    <t>9437502</t>
  </si>
  <si>
    <t>89001:010:2182</t>
  </si>
  <si>
    <t>Lageda tee 43</t>
  </si>
  <si>
    <t>9437602</t>
  </si>
  <si>
    <t>89001:010:2185</t>
  </si>
  <si>
    <t>Väike-Kaare tee 26a</t>
  </si>
  <si>
    <t>9437902</t>
  </si>
  <si>
    <t>89001:010:2186</t>
  </si>
  <si>
    <t>Väike-Kaare tee 26b</t>
  </si>
  <si>
    <t>9438002</t>
  </si>
  <si>
    <t>89001:010:2187</t>
  </si>
  <si>
    <t>Väike-Kaare tee 35</t>
  </si>
  <si>
    <t>9438102</t>
  </si>
  <si>
    <t>89001:010:2108</t>
  </si>
  <si>
    <t>Tülli tee 20</t>
  </si>
  <si>
    <t>9758302</t>
  </si>
  <si>
    <t>89001:010:2007</t>
  </si>
  <si>
    <t>Tülli tee 15a</t>
  </si>
  <si>
    <t>9749202</t>
  </si>
  <si>
    <t>89001:010:2008</t>
  </si>
  <si>
    <t>Tülli tee 17a</t>
  </si>
  <si>
    <t>9749302</t>
  </si>
  <si>
    <t>89001:010:2188</t>
  </si>
  <si>
    <t>Väike-Kaare tee 37</t>
  </si>
  <si>
    <t>9438202</t>
  </si>
  <si>
    <t>89001:010:2152</t>
  </si>
  <si>
    <t>Videviku tee 1</t>
  </si>
  <si>
    <t>13104102</t>
  </si>
  <si>
    <t>89001:010:2011</t>
  </si>
  <si>
    <t>Jugapuu tee 4</t>
  </si>
  <si>
    <t>9749502</t>
  </si>
  <si>
    <t>89001:023:0012</t>
  </si>
  <si>
    <t>Lahe</t>
  </si>
  <si>
    <t>3618002</t>
  </si>
  <si>
    <t>89001:023:0013</t>
  </si>
  <si>
    <t>Killustiku</t>
  </si>
  <si>
    <t>89001:023:0014</t>
  </si>
  <si>
    <t>Platvormi</t>
  </si>
  <si>
    <t>89001:023:0015</t>
  </si>
  <si>
    <t>Platsi</t>
  </si>
  <si>
    <t>89001:023:0016</t>
  </si>
  <si>
    <t>Nõlva</t>
  </si>
  <si>
    <t>89001:003:1006</t>
  </si>
  <si>
    <t>Püünsi tee 11</t>
  </si>
  <si>
    <t>9041802</t>
  </si>
  <si>
    <t>89001:010:2189</t>
  </si>
  <si>
    <t>Tiigi tee L2</t>
  </si>
  <si>
    <t>9438302</t>
  </si>
  <si>
    <t>89001:010:2191</t>
  </si>
  <si>
    <t>Lageda tee L5</t>
  </si>
  <si>
    <t>9438402</t>
  </si>
  <si>
    <t>89001:010:2192</t>
  </si>
  <si>
    <t>Väike-Kaare tee L5</t>
  </si>
  <si>
    <t>2510502</t>
  </si>
  <si>
    <t>89001:003:1042</t>
  </si>
  <si>
    <t>Reinu tee 8</t>
  </si>
  <si>
    <t>2344702</t>
  </si>
  <si>
    <t>89002:006:0002</t>
  </si>
  <si>
    <t>Ristikheina tee 7</t>
  </si>
  <si>
    <t>2580502</t>
  </si>
  <si>
    <t>89001:010:2144</t>
  </si>
  <si>
    <t>Lilleoru põik 1</t>
  </si>
  <si>
    <t>7731202</t>
  </si>
  <si>
    <t>89001:010:2145</t>
  </si>
  <si>
    <t>Lilleoru põik 1a</t>
  </si>
  <si>
    <t>8996202</t>
  </si>
  <si>
    <t>89001:010:2146</t>
  </si>
  <si>
    <t>Lilleoru põik 3</t>
  </si>
  <si>
    <t>7731402</t>
  </si>
  <si>
    <t>89001:010:2484</t>
  </si>
  <si>
    <t>Suur-Kaare tee 39/1</t>
  </si>
  <si>
    <t>9737802</t>
  </si>
  <si>
    <t>89001:010:2037</t>
  </si>
  <si>
    <t>Kikerpuu tee 1</t>
  </si>
  <si>
    <t>9751902</t>
  </si>
  <si>
    <t>89001:010:2038</t>
  </si>
  <si>
    <t>Kikerpuu tee 2</t>
  </si>
  <si>
    <t>9752002</t>
  </si>
  <si>
    <t>89001:010:2039</t>
  </si>
  <si>
    <t>Kikerpuu tee 3</t>
  </si>
  <si>
    <t>9752102</t>
  </si>
  <si>
    <t>89001:010:2042</t>
  </si>
  <si>
    <t>Kikerpuu tee 5</t>
  </si>
  <si>
    <t>9752302</t>
  </si>
  <si>
    <t>89001:001:0056</t>
  </si>
  <si>
    <t>Miini tee 11</t>
  </si>
  <si>
    <t>9174302</t>
  </si>
  <si>
    <t>89001:010:2043</t>
  </si>
  <si>
    <t>Kikerpuu tee 6</t>
  </si>
  <si>
    <t>9752402</t>
  </si>
  <si>
    <t>89001:010:2044</t>
  </si>
  <si>
    <t>Kikerpuu tee 7</t>
  </si>
  <si>
    <t>9752502</t>
  </si>
  <si>
    <t>89001:010:2045</t>
  </si>
  <si>
    <t>Kikerpuu tee 8</t>
  </si>
  <si>
    <t>9752602</t>
  </si>
  <si>
    <t>89001:010:2046</t>
  </si>
  <si>
    <t>Kikerpuu tee 9</t>
  </si>
  <si>
    <t>9752702</t>
  </si>
  <si>
    <t>89001:010:2047</t>
  </si>
  <si>
    <t>Kikerpuu tee 10</t>
  </si>
  <si>
    <t>9752802</t>
  </si>
  <si>
    <t>89001:010:2048</t>
  </si>
  <si>
    <t>Kikerpuu tee 11</t>
  </si>
  <si>
    <t>9752902</t>
  </si>
  <si>
    <t>89001:010:2049</t>
  </si>
  <si>
    <t>Kikerpuu tee 12</t>
  </si>
  <si>
    <t>9753002</t>
  </si>
  <si>
    <t>89001:003:1015</t>
  </si>
  <si>
    <t>Vana-Niidi</t>
  </si>
  <si>
    <t>9251302</t>
  </si>
  <si>
    <t>89001:010:2053</t>
  </si>
  <si>
    <t>Kikerpuu tee 15</t>
  </si>
  <si>
    <t>9753302</t>
  </si>
  <si>
    <t>89001:010:2054</t>
  </si>
  <si>
    <t>Kikerpuu tee 16</t>
  </si>
  <si>
    <t>9753402</t>
  </si>
  <si>
    <t>89001:010:2067</t>
  </si>
  <si>
    <t>Kikerpuu tee 28</t>
  </si>
  <si>
    <t>9754602</t>
  </si>
  <si>
    <t>89001:010:2068</t>
  </si>
  <si>
    <t>Kikerpuu tee 29</t>
  </si>
  <si>
    <t>9754702</t>
  </si>
  <si>
    <t>89001:010:2069</t>
  </si>
  <si>
    <t>Kikerpuu tee 30</t>
  </si>
  <si>
    <t>9754802</t>
  </si>
  <si>
    <t>89001:010:2071</t>
  </si>
  <si>
    <t>Kikerpuu tee 31</t>
  </si>
  <si>
    <t>9754902</t>
  </si>
  <si>
    <t>89001:010:2055</t>
  </si>
  <si>
    <t>Kikerpuu tee 17</t>
  </si>
  <si>
    <t>9753502</t>
  </si>
  <si>
    <t>89001:010:2056</t>
  </si>
  <si>
    <t>Kikerpuu tee 18</t>
  </si>
  <si>
    <t>9753602</t>
  </si>
  <si>
    <t>89001:010:2057</t>
  </si>
  <si>
    <t>Kikerpuu tee 19</t>
  </si>
  <si>
    <t>9753702</t>
  </si>
  <si>
    <t>89001:010:2061</t>
  </si>
  <si>
    <t>Kikerpuu tee 22</t>
  </si>
  <si>
    <t>9754002</t>
  </si>
  <si>
    <t>89001:010:2063</t>
  </si>
  <si>
    <t>Kikerpuu tee 24</t>
  </si>
  <si>
    <t>9754202</t>
  </si>
  <si>
    <t>89001:010:2064</t>
  </si>
  <si>
    <t>Kikerpuu tee 25</t>
  </si>
  <si>
    <t>9754302</t>
  </si>
  <si>
    <t>89001:002:0251</t>
  </si>
  <si>
    <t>Vainu</t>
  </si>
  <si>
    <t>9076502</t>
  </si>
  <si>
    <t>89001:003:1022</t>
  </si>
  <si>
    <t>Uuesauna mets</t>
  </si>
  <si>
    <t>9094602</t>
  </si>
  <si>
    <t>89001:003:1016</t>
  </si>
  <si>
    <t>9110502</t>
  </si>
  <si>
    <t>89001:010:2006</t>
  </si>
  <si>
    <t>Vanatoatamme</t>
  </si>
  <si>
    <t>9109902</t>
  </si>
  <si>
    <t>89001:010:2072</t>
  </si>
  <si>
    <t>Kikerpuu tee 32</t>
  </si>
  <si>
    <t>9755002</t>
  </si>
  <si>
    <t>89001:010:2073</t>
  </si>
  <si>
    <t>Kikerpuu tee 33</t>
  </si>
  <si>
    <t>9755102</t>
  </si>
  <si>
    <t>89001:010:2074</t>
  </si>
  <si>
    <t>Kikerpuu tee 34</t>
  </si>
  <si>
    <t>9755202</t>
  </si>
  <si>
    <t>89001:010:2075</t>
  </si>
  <si>
    <t>Kikerpuu tee 35</t>
  </si>
  <si>
    <t>9755302</t>
  </si>
  <si>
    <t>89001:010:2079</t>
  </si>
  <si>
    <t>Kikerpuu tee 41</t>
  </si>
  <si>
    <t>9755702</t>
  </si>
  <si>
    <t>89001:003:1029</t>
  </si>
  <si>
    <t>Haugi tee 20</t>
  </si>
  <si>
    <t>9229302</t>
  </si>
  <si>
    <t>89001:010:2225</t>
  </si>
  <si>
    <t>Mõisniku tee 5</t>
  </si>
  <si>
    <t>13699402</t>
  </si>
  <si>
    <t>89001:002:0273</t>
  </si>
  <si>
    <t>9157202</t>
  </si>
  <si>
    <t>89001:010:2131</t>
  </si>
  <si>
    <t>Tõru tee 1</t>
  </si>
  <si>
    <t>9090202</t>
  </si>
  <si>
    <t>89001:010:2133</t>
  </si>
  <si>
    <t>Tõru tee 4</t>
  </si>
  <si>
    <t>9090402</t>
  </si>
  <si>
    <t>89001:010:2134</t>
  </si>
  <si>
    <t>Tõru tee 5</t>
  </si>
  <si>
    <t>9090502</t>
  </si>
  <si>
    <t>89001:010:2135</t>
  </si>
  <si>
    <t>Tõru tee 6</t>
  </si>
  <si>
    <t>9090602</t>
  </si>
  <si>
    <t>89001:010:2138</t>
  </si>
  <si>
    <t>Tõru tee 9</t>
  </si>
  <si>
    <t>9090902</t>
  </si>
  <si>
    <t>89001:010:2139</t>
  </si>
  <si>
    <t>Tõru tee 10</t>
  </si>
  <si>
    <t>9091002</t>
  </si>
  <si>
    <t>89001:010:2141</t>
  </si>
  <si>
    <t>Tõru tee</t>
  </si>
  <si>
    <t>5107502</t>
  </si>
  <si>
    <t>89001:010:2142</t>
  </si>
  <si>
    <t>Ritsika tee 20</t>
  </si>
  <si>
    <t>9091102</t>
  </si>
  <si>
    <t>89001:003:1032</t>
  </si>
  <si>
    <t>Leppneeme Sadama tee</t>
  </si>
  <si>
    <t>5706950</t>
  </si>
  <si>
    <t>89001:009:0028</t>
  </si>
  <si>
    <t>Kuuse tee 2</t>
  </si>
  <si>
    <t>9370202</t>
  </si>
  <si>
    <t>89001:003:1034</t>
  </si>
  <si>
    <t>Suur-Miku</t>
  </si>
  <si>
    <t>102</t>
  </si>
  <si>
    <t>89001:010:2226</t>
  </si>
  <si>
    <t>Mõisniku tee 3</t>
  </si>
  <si>
    <t>12728102</t>
  </si>
  <si>
    <t>89001:010:2227</t>
  </si>
  <si>
    <t>Mõisniku tee 2</t>
  </si>
  <si>
    <t>12725602</t>
  </si>
  <si>
    <t>89001:010:2151</t>
  </si>
  <si>
    <t>Pärnamäe tee 174</t>
  </si>
  <si>
    <t>9528702</t>
  </si>
  <si>
    <t>89001:003:1033</t>
  </si>
  <si>
    <t>Tammesalu tee 7</t>
  </si>
  <si>
    <t>9563102</t>
  </si>
  <si>
    <t>89001:003:1036</t>
  </si>
  <si>
    <t>Saluveere tee 6</t>
  </si>
  <si>
    <t>9838802</t>
  </si>
  <si>
    <t>89001:002:0259</t>
  </si>
  <si>
    <t>89001:002:0262</t>
  </si>
  <si>
    <t>89001:002:0263</t>
  </si>
  <si>
    <t>Pohlamäe</t>
  </si>
  <si>
    <t>10449102</t>
  </si>
  <si>
    <t>89001:002:0269</t>
  </si>
  <si>
    <t>9157502</t>
  </si>
  <si>
    <t>89001:002:0271</t>
  </si>
  <si>
    <t>89001:002:0272</t>
  </si>
  <si>
    <t>89001:002:0268</t>
  </si>
  <si>
    <t>Tammi</t>
  </si>
  <si>
    <t>9227502</t>
  </si>
  <si>
    <t>89001:002:0266</t>
  </si>
  <si>
    <t>Pällo</t>
  </si>
  <si>
    <t>9265002</t>
  </si>
  <si>
    <t>89001:002:0267</t>
  </si>
  <si>
    <t>89001:003:1045</t>
  </si>
  <si>
    <t>Rohuneeme tee 84a</t>
  </si>
  <si>
    <t>127002</t>
  </si>
  <si>
    <t>89001:003:1046</t>
  </si>
  <si>
    <t>Rohuneeme tee 84b</t>
  </si>
  <si>
    <t>10026502</t>
  </si>
  <si>
    <t>89002:002:0016</t>
  </si>
  <si>
    <t>Rannakaare tee 20a</t>
  </si>
  <si>
    <t>9358802</t>
  </si>
  <si>
    <t>89001:010:2147</t>
  </si>
  <si>
    <t>Rukkilille</t>
  </si>
  <si>
    <t>9127702</t>
  </si>
  <si>
    <t>89001:010:2127</t>
  </si>
  <si>
    <t>Kähriku tee 41</t>
  </si>
  <si>
    <t>14102702</t>
  </si>
  <si>
    <t>89001:010:2128</t>
  </si>
  <si>
    <t>Kähriku tee 41a</t>
  </si>
  <si>
    <t>14147702</t>
  </si>
  <si>
    <t>89001:010:2129</t>
  </si>
  <si>
    <t>Kähriku tee 43</t>
  </si>
  <si>
    <t>7360502</t>
  </si>
  <si>
    <t>89001:003:1037</t>
  </si>
  <si>
    <t>Haugi tee 15</t>
  </si>
  <si>
    <t>9141602</t>
  </si>
  <si>
    <t>89001:009:0029</t>
  </si>
  <si>
    <t>Kuuse tee 12</t>
  </si>
  <si>
    <t>9175602</t>
  </si>
  <si>
    <t>89010:002:0009</t>
  </si>
  <si>
    <t>Uuetoa tee 11</t>
  </si>
  <si>
    <t>9275502</t>
  </si>
  <si>
    <t>89001:003:1028</t>
  </si>
  <si>
    <t>Haugi tee 18</t>
  </si>
  <si>
    <t>372502</t>
  </si>
  <si>
    <t>89001:001:0921</t>
  </si>
  <si>
    <t>Kordoni tee 6</t>
  </si>
  <si>
    <t>2484902</t>
  </si>
  <si>
    <t>89001:002:0256</t>
  </si>
  <si>
    <t>Ponda</t>
  </si>
  <si>
    <t>9227602</t>
  </si>
  <si>
    <t>89001:002:0257</t>
  </si>
  <si>
    <t>89001:005:0004</t>
  </si>
  <si>
    <t>Tammekännu tee 50</t>
  </si>
  <si>
    <t>9079402</t>
  </si>
  <si>
    <t>89001:005:0005</t>
  </si>
  <si>
    <t>Tammekännu tee 50a</t>
  </si>
  <si>
    <t>9079502</t>
  </si>
  <si>
    <t>89001:002:0252</t>
  </si>
  <si>
    <t>Evaldi</t>
  </si>
  <si>
    <t>9227702</t>
  </si>
  <si>
    <t>89001:002:0255</t>
  </si>
  <si>
    <t>89001:010:2195</t>
  </si>
  <si>
    <t>Tammepõllu tee 3</t>
  </si>
  <si>
    <t>89001:010:2196</t>
  </si>
  <si>
    <t>Tammepõllu tee 5</t>
  </si>
  <si>
    <t>89001:010:2197</t>
  </si>
  <si>
    <t>Tammepõllu tee 7</t>
  </si>
  <si>
    <t>89001:010:2201</t>
  </si>
  <si>
    <t>Tammepõllu tee 13</t>
  </si>
  <si>
    <t>89001:010:2202</t>
  </si>
  <si>
    <t>Tammepõllu tee 15</t>
  </si>
  <si>
    <t>89001:010:2203</t>
  </si>
  <si>
    <t>Tammepõllu tee 17</t>
  </si>
  <si>
    <t>89001:010:2204</t>
  </si>
  <si>
    <t>Tammepõllu tee 19</t>
  </si>
  <si>
    <t>89001:010:2207</t>
  </si>
  <si>
    <t>Tammepõllu tee 25</t>
  </si>
  <si>
    <t>89001:010:2208</t>
  </si>
  <si>
    <t>Tammepõllu plats</t>
  </si>
  <si>
    <t>89001:010:2211</t>
  </si>
  <si>
    <t>Randvere tee 19</t>
  </si>
  <si>
    <t>9143902</t>
  </si>
  <si>
    <t>89001:010:2213</t>
  </si>
  <si>
    <t>Põldheina tee</t>
  </si>
  <si>
    <t>9144102</t>
  </si>
  <si>
    <t>89001:010:2216</t>
  </si>
  <si>
    <t>Idapõllu tee 7</t>
  </si>
  <si>
    <t>89001:010:2217</t>
  </si>
  <si>
    <t>Idapõllu tee 9</t>
  </si>
  <si>
    <t>89001:010:2220</t>
  </si>
  <si>
    <t>Vardi tee 19</t>
  </si>
  <si>
    <t>9141202</t>
  </si>
  <si>
    <t>89001:010:2218</t>
  </si>
  <si>
    <t>Vardi tee 21</t>
  </si>
  <si>
    <t>4386702</t>
  </si>
  <si>
    <t>89001:003:1058</t>
  </si>
  <si>
    <t>Mäelaane</t>
  </si>
  <si>
    <t>9269102</t>
  </si>
  <si>
    <t>89002:002:0017</t>
  </si>
  <si>
    <t>Rannakaare tee 20</t>
  </si>
  <si>
    <t>977802</t>
  </si>
  <si>
    <t>89001:010:2244</t>
  </si>
  <si>
    <t>Suur-Kaare tee 51a</t>
  </si>
  <si>
    <t>89001:010:2245</t>
  </si>
  <si>
    <t>Suur-Kaare tee 43</t>
  </si>
  <si>
    <t>89001:010:2246</t>
  </si>
  <si>
    <t>Suur-Kaare tee 43a</t>
  </si>
  <si>
    <t>89001:010:2249</t>
  </si>
  <si>
    <t>Käära tee 1</t>
  </si>
  <si>
    <t>89001:010:2251</t>
  </si>
  <si>
    <t>Altmetsa tee 2</t>
  </si>
  <si>
    <t>89001:010:2261</t>
  </si>
  <si>
    <t>Oja tee 3</t>
  </si>
  <si>
    <t>652302</t>
  </si>
  <si>
    <t>89001:010:2262</t>
  </si>
  <si>
    <t>Leili</t>
  </si>
  <si>
    <t>10126902</t>
  </si>
  <si>
    <t>89001:003:1055</t>
  </si>
  <si>
    <t>Taga-Valli</t>
  </si>
  <si>
    <t>9213302</t>
  </si>
  <si>
    <t>89001:003:1023</t>
  </si>
  <si>
    <t>9250902</t>
  </si>
  <si>
    <t>89001:003:1024</t>
  </si>
  <si>
    <t>Lännemäe tee 21</t>
  </si>
  <si>
    <t>89001:010:2229</t>
  </si>
  <si>
    <t>Karja-Pärnamäe</t>
  </si>
  <si>
    <t>9250402</t>
  </si>
  <si>
    <t>89001:010:2247</t>
  </si>
  <si>
    <t>Suur-Kaare tee L2</t>
  </si>
  <si>
    <t>9483302</t>
  </si>
  <si>
    <t>89001:010:2254</t>
  </si>
  <si>
    <t>Taga-Puiestee</t>
  </si>
  <si>
    <t>9278502</t>
  </si>
  <si>
    <t>89001:003:1053</t>
  </si>
  <si>
    <t>Kasesoo tee L1</t>
  </si>
  <si>
    <t>89001:010:2233</t>
  </si>
  <si>
    <t>Ado mets 3</t>
  </si>
  <si>
    <t>9287602</t>
  </si>
  <si>
    <t>89001:003:1063</t>
  </si>
  <si>
    <t>Põlluveere tee 7</t>
  </si>
  <si>
    <t>9413002</t>
  </si>
  <si>
    <t>89001:003:1064</t>
  </si>
  <si>
    <t>Põlluveere tee 8</t>
  </si>
  <si>
    <t>9413102</t>
  </si>
  <si>
    <t>89001:003:1065</t>
  </si>
  <si>
    <t>Põlluveere tee 10</t>
  </si>
  <si>
    <t>396802</t>
  </si>
  <si>
    <t>89001:003:1066</t>
  </si>
  <si>
    <t>Põlluveere tee L2</t>
  </si>
  <si>
    <t>9413202</t>
  </si>
  <si>
    <t>89001:003:1067</t>
  </si>
  <si>
    <t>Põlluveere tee lõik 1</t>
  </si>
  <si>
    <t>9413302</t>
  </si>
  <si>
    <t>89001:010:2236</t>
  </si>
  <si>
    <t>Tulbi tee 8</t>
  </si>
  <si>
    <t>9197202</t>
  </si>
  <si>
    <t>89001:010:2237</t>
  </si>
  <si>
    <t>Tulbi tee 4a</t>
  </si>
  <si>
    <t>6273902</t>
  </si>
  <si>
    <t>89001:010:2255</t>
  </si>
  <si>
    <t>Suur-Sadula</t>
  </si>
  <si>
    <t>3542902</t>
  </si>
  <si>
    <t>89001:010:2296</t>
  </si>
  <si>
    <t>Karjakella tee</t>
  </si>
  <si>
    <t>9427402</t>
  </si>
  <si>
    <t>89001:010:2297</t>
  </si>
  <si>
    <t>Kristlepa tee 5</t>
  </si>
  <si>
    <t>9427502</t>
  </si>
  <si>
    <t>89001:010:2298</t>
  </si>
  <si>
    <t>Kristlepa tee 7</t>
  </si>
  <si>
    <t>9427602</t>
  </si>
  <si>
    <t>89001:010:2299</t>
  </si>
  <si>
    <t>Kristlepa tee 8</t>
  </si>
  <si>
    <t>9427702</t>
  </si>
  <si>
    <t>89001:010:2301</t>
  </si>
  <si>
    <t>Kristlepa tee 10</t>
  </si>
  <si>
    <t>9427802</t>
  </si>
  <si>
    <t>89001:010:2302</t>
  </si>
  <si>
    <t>Kristlepa tee</t>
  </si>
  <si>
    <t>9427902</t>
  </si>
  <si>
    <t>89001:010:2303</t>
  </si>
  <si>
    <t>Farmeri</t>
  </si>
  <si>
    <t>9428002</t>
  </si>
  <si>
    <t>89001:010:2304</t>
  </si>
  <si>
    <t>Põhja-Farmeri</t>
  </si>
  <si>
    <t>9428102</t>
  </si>
  <si>
    <t>89001:010:2305</t>
  </si>
  <si>
    <t>Lõuna-Farmeri</t>
  </si>
  <si>
    <t>9428202</t>
  </si>
  <si>
    <t>89001:010:2306</t>
  </si>
  <si>
    <t>Lubja tee L2</t>
  </si>
  <si>
    <t>1949302</t>
  </si>
  <si>
    <t>89001:010:2329</t>
  </si>
  <si>
    <t>Männikumetsa</t>
  </si>
  <si>
    <t>9353402</t>
  </si>
  <si>
    <t>89001:010:2331</t>
  </si>
  <si>
    <t>9353502</t>
  </si>
  <si>
    <t>89001:010:2257</t>
  </si>
  <si>
    <t>Andrese-Pärnamäe</t>
  </si>
  <si>
    <t>9268902</t>
  </si>
  <si>
    <t>89001:003:1056</t>
  </si>
  <si>
    <t>Lännemäe tee 25</t>
  </si>
  <si>
    <t>9216102</t>
  </si>
  <si>
    <t>89001:010:2231</t>
  </si>
  <si>
    <t>Kruusa-Pärnamäe</t>
  </si>
  <si>
    <t>9224802</t>
  </si>
  <si>
    <t>89001:010:2258</t>
  </si>
  <si>
    <t>Aleksi-Pärnamäe</t>
  </si>
  <si>
    <t>9269002</t>
  </si>
  <si>
    <t>89001:010:2232</t>
  </si>
  <si>
    <t>Väike-Pärnamäe</t>
  </si>
  <si>
    <t>9224702</t>
  </si>
  <si>
    <t>89001:010:2259</t>
  </si>
  <si>
    <t>Taga-Pärnamäe</t>
  </si>
  <si>
    <t>9224602</t>
  </si>
  <si>
    <t>89001:003:1001</t>
  </si>
  <si>
    <t>8996102</t>
  </si>
  <si>
    <t>89001:010:1989</t>
  </si>
  <si>
    <t>Kähriku tee 31a</t>
  </si>
  <si>
    <t>7360102</t>
  </si>
  <si>
    <t>89001:022:0029</t>
  </si>
  <si>
    <t>Melba tee 9</t>
  </si>
  <si>
    <t>9510002</t>
  </si>
  <si>
    <t>89001:001:0051</t>
  </si>
  <si>
    <t>Viimsi metskond 93</t>
  </si>
  <si>
    <t>15088950</t>
  </si>
  <si>
    <t>89001:001:0052</t>
  </si>
  <si>
    <t>Viimsi metskond 95</t>
  </si>
  <si>
    <t>14951350</t>
  </si>
  <si>
    <t>89001:003:0995</t>
  </si>
  <si>
    <t>Aasa tee 5a</t>
  </si>
  <si>
    <t>8942702</t>
  </si>
  <si>
    <t>89001:003:0996</t>
  </si>
  <si>
    <t>Kooli tee 18</t>
  </si>
  <si>
    <t>8942802</t>
  </si>
  <si>
    <t>89001:010:1975</t>
  </si>
  <si>
    <t>9005202</t>
  </si>
  <si>
    <t>89001:001:0053</t>
  </si>
  <si>
    <t>Viimsi metskond 96</t>
  </si>
  <si>
    <t>14920350</t>
  </si>
  <si>
    <t>89001:001:0054</t>
  </si>
  <si>
    <t>Viimsi metskond 97</t>
  </si>
  <si>
    <t>15114450</t>
  </si>
  <si>
    <t>89001:003:1013</t>
  </si>
  <si>
    <t>Tammneeme tee 58</t>
  </si>
  <si>
    <t>1521202</t>
  </si>
  <si>
    <t>89001:003:1031</t>
  </si>
  <si>
    <t>11252 Leppneeme tee</t>
  </si>
  <si>
    <t>5722950</t>
  </si>
  <si>
    <t>89001:002:0253</t>
  </si>
  <si>
    <t>89001:003:1038</t>
  </si>
  <si>
    <t>Haugi tee 17</t>
  </si>
  <si>
    <t>9141702</t>
  </si>
  <si>
    <t>89001:002:0264</t>
  </si>
  <si>
    <t>89001:010:2118</t>
  </si>
  <si>
    <t>Lehtpuu tee 12</t>
  </si>
  <si>
    <t>89001:010:2119</t>
  </si>
  <si>
    <t>Lehtpuu tee 13</t>
  </si>
  <si>
    <t>8985902</t>
  </si>
  <si>
    <t>89001:010:2123</t>
  </si>
  <si>
    <t>Lehtpuu tee L2</t>
  </si>
  <si>
    <t>8986202</t>
  </si>
  <si>
    <t>89001:010:2124</t>
  </si>
  <si>
    <t>Lehtmetsa</t>
  </si>
  <si>
    <t>8986302</t>
  </si>
  <si>
    <t>89001:002:0254</t>
  </si>
  <si>
    <t>89001:010:2253</t>
  </si>
  <si>
    <t>Teeveere</t>
  </si>
  <si>
    <t>9278402</t>
  </si>
  <si>
    <t>89001:002:0265</t>
  </si>
  <si>
    <t>89001:010:2183</t>
  </si>
  <si>
    <t>Lageda tee 45</t>
  </si>
  <si>
    <t>9437702</t>
  </si>
  <si>
    <t>89001:010:2184</t>
  </si>
  <si>
    <t>Väike-Kaare tee 26</t>
  </si>
  <si>
    <t>9437802</t>
  </si>
  <si>
    <t>89002:002:0018</t>
  </si>
  <si>
    <t>Rannakaare tee 22</t>
  </si>
  <si>
    <t>613502</t>
  </si>
  <si>
    <t>89001:010:1991</t>
  </si>
  <si>
    <t>Palumetsa tee 10</t>
  </si>
  <si>
    <t>14086502</t>
  </si>
  <si>
    <t>89001:010:2161</t>
  </si>
  <si>
    <t>Jõhvika tee 15</t>
  </si>
  <si>
    <t>9092202</t>
  </si>
  <si>
    <t>89001:010:2162</t>
  </si>
  <si>
    <t>Künka tee 6</t>
  </si>
  <si>
    <t>9092302</t>
  </si>
  <si>
    <t>89001:010:2167</t>
  </si>
  <si>
    <t>Künka tee 2 // Lageda tee 27</t>
  </si>
  <si>
    <t>9092802</t>
  </si>
  <si>
    <t>89001:010:2168</t>
  </si>
  <si>
    <t>Lageda tee 29</t>
  </si>
  <si>
    <t>9092902</t>
  </si>
  <si>
    <t>89001:010:2174</t>
  </si>
  <si>
    <t>Vehema tee 38</t>
  </si>
  <si>
    <t>9093402</t>
  </si>
  <si>
    <t>89001:010:2175</t>
  </si>
  <si>
    <t>Lageda tee 29a</t>
  </si>
  <si>
    <t>9093502</t>
  </si>
  <si>
    <t>89001:010:2263</t>
  </si>
  <si>
    <t>Arunurme tee 1</t>
  </si>
  <si>
    <t>9424402</t>
  </si>
  <si>
    <t>89001:010:2264</t>
  </si>
  <si>
    <t>Arunurme tee 2</t>
  </si>
  <si>
    <t>9424502</t>
  </si>
  <si>
    <t>89001:010:2265</t>
  </si>
  <si>
    <t>Arunurme tee 3</t>
  </si>
  <si>
    <t>9424602</t>
  </si>
  <si>
    <t>89001:010:2266</t>
  </si>
  <si>
    <t>Arunurme tee 4</t>
  </si>
  <si>
    <t>9424702</t>
  </si>
  <si>
    <t>89001:010:2267</t>
  </si>
  <si>
    <t>Arunurme tee 5</t>
  </si>
  <si>
    <t>9424802</t>
  </si>
  <si>
    <t>89001:010:2271</t>
  </si>
  <si>
    <t>Arunurme tee 8</t>
  </si>
  <si>
    <t>9425102</t>
  </si>
  <si>
    <t>89001:010:2272</t>
  </si>
  <si>
    <t>Kristlepa tee 3</t>
  </si>
  <si>
    <t>9425202</t>
  </si>
  <si>
    <t>89001:010:2273</t>
  </si>
  <si>
    <t>Kristlepa tee 6</t>
  </si>
  <si>
    <t>9425302</t>
  </si>
  <si>
    <t>89001:010:2274</t>
  </si>
  <si>
    <t>Arunurme tee 12</t>
  </si>
  <si>
    <t>9425402</t>
  </si>
  <si>
    <t>89001:010:2277</t>
  </si>
  <si>
    <t>Arunurme tee L2</t>
  </si>
  <si>
    <t>9425702</t>
  </si>
  <si>
    <t>89001:010:2278</t>
  </si>
  <si>
    <t>Arunurme tee L3</t>
  </si>
  <si>
    <t>9425802</t>
  </si>
  <si>
    <t>89001:010:2282</t>
  </si>
  <si>
    <t>Anijärve tee 7</t>
  </si>
  <si>
    <t>9426102</t>
  </si>
  <si>
    <t>89001:010:2285</t>
  </si>
  <si>
    <t>Anijärve tee 12</t>
  </si>
  <si>
    <t>9426402</t>
  </si>
  <si>
    <t>89001:010:2286</t>
  </si>
  <si>
    <t>Anijärve tee L1</t>
  </si>
  <si>
    <t>9426502</t>
  </si>
  <si>
    <t>89001:010:2287</t>
  </si>
  <si>
    <t>Karjakella tee 1</t>
  </si>
  <si>
    <t>9426602</t>
  </si>
  <si>
    <t>89001:010:2291</t>
  </si>
  <si>
    <t>Karjakella tee 4</t>
  </si>
  <si>
    <t>9426902</t>
  </si>
  <si>
    <t>89001:010:2292</t>
  </si>
  <si>
    <t>Karjakella tee 5</t>
  </si>
  <si>
    <t>9427002</t>
  </si>
  <si>
    <t>89001:010:2293</t>
  </si>
  <si>
    <t>Karjakella tee 6</t>
  </si>
  <si>
    <t>9427102</t>
  </si>
  <si>
    <t>89001:010:2365</t>
  </si>
  <si>
    <t>Heldripõllu</t>
  </si>
  <si>
    <t>2953502</t>
  </si>
  <si>
    <t>89001:010:2314</t>
  </si>
  <si>
    <t>Kesk-Kaare tee 72</t>
  </si>
  <si>
    <t>9352002</t>
  </si>
  <si>
    <t>89001:010:2315</t>
  </si>
  <si>
    <t>Kesk-Kaare tee 74</t>
  </si>
  <si>
    <t>9352102</t>
  </si>
  <si>
    <t>89001:010:2294</t>
  </si>
  <si>
    <t>Karjakella tee 7</t>
  </si>
  <si>
    <t>9427202</t>
  </si>
  <si>
    <t>89001:010:2295</t>
  </si>
  <si>
    <t>Kristlepa tee 4</t>
  </si>
  <si>
    <t>9427302</t>
  </si>
  <si>
    <t>89001:010:2316</t>
  </si>
  <si>
    <t>Kesk-Kaare tee 76</t>
  </si>
  <si>
    <t>9352202</t>
  </si>
  <si>
    <t>89001:010:2317</t>
  </si>
  <si>
    <t>Kesk-Kaare tee 78</t>
  </si>
  <si>
    <t>9352302</t>
  </si>
  <si>
    <t>89001:010:2321</t>
  </si>
  <si>
    <t>Soosepa tee 29</t>
  </si>
  <si>
    <t>9352602</t>
  </si>
  <si>
    <t>89001:010:2327</t>
  </si>
  <si>
    <t>Kesk-Kaare tee L8</t>
  </si>
  <si>
    <t>9353202</t>
  </si>
  <si>
    <t>89001:010:2322</t>
  </si>
  <si>
    <t>Kesk-Kaare tee 86</t>
  </si>
  <si>
    <t>9352702</t>
  </si>
  <si>
    <t>89001:010:2307</t>
  </si>
  <si>
    <t>Linnase tee 28</t>
  </si>
  <si>
    <t>5334302</t>
  </si>
  <si>
    <t>89001:010:2308</t>
  </si>
  <si>
    <t>Kesk-Kaare tee 62</t>
  </si>
  <si>
    <t>9351502</t>
  </si>
  <si>
    <t>89001:010:2309</t>
  </si>
  <si>
    <t>Kesk-Kaare tee 64</t>
  </si>
  <si>
    <t>9351602</t>
  </si>
  <si>
    <t>89001:010:2311</t>
  </si>
  <si>
    <t>Kesk-Kaare tee 66</t>
  </si>
  <si>
    <t>9351702</t>
  </si>
  <si>
    <t>89001:010:2136</t>
  </si>
  <si>
    <t>Tõru tee 7</t>
  </si>
  <si>
    <t>9090702</t>
  </si>
  <si>
    <t>89001:010:2149</t>
  </si>
  <si>
    <t>Aiandi tee 12</t>
  </si>
  <si>
    <t>89001:003:1041</t>
  </si>
  <si>
    <t>Suur-Ringtee 26</t>
  </si>
  <si>
    <t>10543002</t>
  </si>
  <si>
    <t>89007:003:0002</t>
  </si>
  <si>
    <t>Keiu tee 6</t>
  </si>
  <si>
    <t>2052502</t>
  </si>
  <si>
    <t>89007:003:0003</t>
  </si>
  <si>
    <t>Keiu tee 6a</t>
  </si>
  <si>
    <t>10998902</t>
  </si>
  <si>
    <t>89001:003:1043</t>
  </si>
  <si>
    <t>Reinu tee 8a</t>
  </si>
  <si>
    <t>89001:010:2268</t>
  </si>
  <si>
    <t>Arunurme tee 6</t>
  </si>
  <si>
    <t>9424902</t>
  </si>
  <si>
    <t>89001:010:2269</t>
  </si>
  <si>
    <t>Arunurme tee 7</t>
  </si>
  <si>
    <t>9425002</t>
  </si>
  <si>
    <t>89001:010:2275</t>
  </si>
  <si>
    <t>Arunurme tee 14</t>
  </si>
  <si>
    <t>9425502</t>
  </si>
  <si>
    <t>89001:010:2276</t>
  </si>
  <si>
    <t>Arunurme tee 16</t>
  </si>
  <si>
    <t>9425602</t>
  </si>
  <si>
    <t>89001:010:2283</t>
  </si>
  <si>
    <t>Anijärve tee 8</t>
  </si>
  <si>
    <t>9426202</t>
  </si>
  <si>
    <t>89001:010:2284</t>
  </si>
  <si>
    <t>Anijärve tee 10</t>
  </si>
  <si>
    <t>9426302</t>
  </si>
  <si>
    <t>89001:010:2288</t>
  </si>
  <si>
    <t>Karjakella tee 2</t>
  </si>
  <si>
    <t>9426702</t>
  </si>
  <si>
    <t>89001:010:2289</t>
  </si>
  <si>
    <t>Karjakella tee 3</t>
  </si>
  <si>
    <t>9426802</t>
  </si>
  <si>
    <t>89001:010:2198</t>
  </si>
  <si>
    <t>Tammepõllu tee 9</t>
  </si>
  <si>
    <t>89001:010:2199</t>
  </si>
  <si>
    <t>Tammepõllu tee 11</t>
  </si>
  <si>
    <t>89001:010:2205</t>
  </si>
  <si>
    <t>Tammepõllu tee 21</t>
  </si>
  <si>
    <t>89001:010:2206</t>
  </si>
  <si>
    <t>Tammepõllu tee 23</t>
  </si>
  <si>
    <t>89001:010:0655</t>
  </si>
  <si>
    <t>Rohuneeme tee 6</t>
  </si>
  <si>
    <t>9230102</t>
  </si>
  <si>
    <t>89001:010:2312</t>
  </si>
  <si>
    <t>Kesk-Kaare tee 68</t>
  </si>
  <si>
    <t>89001:010:2313</t>
  </si>
  <si>
    <t>Kesk-Kaare tee 70</t>
  </si>
  <si>
    <t>9351902</t>
  </si>
  <si>
    <t>89001:010:2318</t>
  </si>
  <si>
    <t>Kesk-Kaare tee 80</t>
  </si>
  <si>
    <t>9352402</t>
  </si>
  <si>
    <t>89001:010:2214</t>
  </si>
  <si>
    <t>Idapõllu tee L2</t>
  </si>
  <si>
    <t>9144202</t>
  </si>
  <si>
    <t>89001:010:2215</t>
  </si>
  <si>
    <t>Idapõllu tee 6</t>
  </si>
  <si>
    <t>89001:010:2319</t>
  </si>
  <si>
    <t>Kesk-Kaare tee 82</t>
  </si>
  <si>
    <t>9352502</t>
  </si>
  <si>
    <t>89001:010:2323</t>
  </si>
  <si>
    <t>Kesk-Kaare tee 88</t>
  </si>
  <si>
    <t>9352802</t>
  </si>
  <si>
    <t>89001:010:2324</t>
  </si>
  <si>
    <t>Soosepa tee 40</t>
  </si>
  <si>
    <t>9352902</t>
  </si>
  <si>
    <t>89001:010:2326</t>
  </si>
  <si>
    <t>Kesk-Kaare tee 107</t>
  </si>
  <si>
    <t>9353102</t>
  </si>
  <si>
    <t>89001:010:2328</t>
  </si>
  <si>
    <t>Kesk-Kaare tee L10</t>
  </si>
  <si>
    <t>9353302</t>
  </si>
  <si>
    <t>89001:003:1048</t>
  </si>
  <si>
    <t>Rohuneeme tee 52a</t>
  </si>
  <si>
    <t>1384602</t>
  </si>
  <si>
    <t>89001:010:2248</t>
  </si>
  <si>
    <t>Suur-Kaare tee L1</t>
  </si>
  <si>
    <t>9483402</t>
  </si>
  <si>
    <t>89001:002:0226</t>
  </si>
  <si>
    <t>Praaga-Uuetoa</t>
  </si>
  <si>
    <t>9005802</t>
  </si>
  <si>
    <t>89001:002:0227</t>
  </si>
  <si>
    <t>89008:003:0054</t>
  </si>
  <si>
    <t>Veeringu tee 8</t>
  </si>
  <si>
    <t>9020202</t>
  </si>
  <si>
    <t>89001:002:0222</t>
  </si>
  <si>
    <t>89001:010:1984</t>
  </si>
  <si>
    <t>Mäealuse tee 19</t>
  </si>
  <si>
    <t>8899902</t>
  </si>
  <si>
    <t>89001:010:1916</t>
  </si>
  <si>
    <t>Käärti tee L2</t>
  </si>
  <si>
    <t>72602</t>
  </si>
  <si>
    <t>89001:010:1921</t>
  </si>
  <si>
    <t>Kauri tee 6</t>
  </si>
  <si>
    <t>12519502</t>
  </si>
  <si>
    <t>89001:010:1922</t>
  </si>
  <si>
    <t>Kauri tee 7</t>
  </si>
  <si>
    <t>10418502</t>
  </si>
  <si>
    <t>89001:010:1927</t>
  </si>
  <si>
    <t>Kaku tee 2</t>
  </si>
  <si>
    <t>12520002</t>
  </si>
  <si>
    <t>89001:010:1928</t>
  </si>
  <si>
    <t>Kauri tee 13</t>
  </si>
  <si>
    <t>12520102</t>
  </si>
  <si>
    <t>89001:010:1935</t>
  </si>
  <si>
    <t>Kauri tee 19</t>
  </si>
  <si>
    <t>12520602</t>
  </si>
  <si>
    <t>89001:010:1936</t>
  </si>
  <si>
    <t>Öökulli tee 2</t>
  </si>
  <si>
    <t>12520702</t>
  </si>
  <si>
    <t>89001:010:1942</t>
  </si>
  <si>
    <t>Peoleo tee 29</t>
  </si>
  <si>
    <t>12521202</t>
  </si>
  <si>
    <t>89001:010:1943</t>
  </si>
  <si>
    <t>Peoleo tee 31</t>
  </si>
  <si>
    <t>12521302</t>
  </si>
  <si>
    <t>89001:010:1954</t>
  </si>
  <si>
    <t>Räägumetsa</t>
  </si>
  <si>
    <t>12522202</t>
  </si>
  <si>
    <t>89001:023:0011</t>
  </si>
  <si>
    <t>Trassi</t>
  </si>
  <si>
    <t>677502</t>
  </si>
  <si>
    <t>89001:003:0972</t>
  </si>
  <si>
    <t>Tammelaane tee 4</t>
  </si>
  <si>
    <t>9563502</t>
  </si>
  <si>
    <t>89001:003:0973</t>
  </si>
  <si>
    <t>Tammelaane tee 5</t>
  </si>
  <si>
    <t>9563602</t>
  </si>
  <si>
    <t>89001:003:0979</t>
  </si>
  <si>
    <t>Tammelaane tee 11</t>
  </si>
  <si>
    <t>9564202</t>
  </si>
  <si>
    <t>89001:010:1955</t>
  </si>
  <si>
    <t>Öökulli tee 3</t>
  </si>
  <si>
    <t>12522302</t>
  </si>
  <si>
    <t>89001:010:1956</t>
  </si>
  <si>
    <t>Öökulli tee 5</t>
  </si>
  <si>
    <t>12522402</t>
  </si>
  <si>
    <t>89001:010:1958</t>
  </si>
  <si>
    <t>Kauri tee</t>
  </si>
  <si>
    <t>12522502</t>
  </si>
  <si>
    <t>89001:003:0985</t>
  </si>
  <si>
    <t>Tammelaane tee 16</t>
  </si>
  <si>
    <t>9564702</t>
  </si>
  <si>
    <t>89001:003:0986</t>
  </si>
  <si>
    <t>Tammelaane tee 17</t>
  </si>
  <si>
    <t>9564802</t>
  </si>
  <si>
    <t>89001:003:0991</t>
  </si>
  <si>
    <t>Tammelaane tee 22</t>
  </si>
  <si>
    <t>9565202</t>
  </si>
  <si>
    <t>89001:003:0992</t>
  </si>
  <si>
    <t>Tammelaane tee 24</t>
  </si>
  <si>
    <t>9565302</t>
  </si>
  <si>
    <t>89001:010:2018</t>
  </si>
  <si>
    <t>Jugapuu tee 12</t>
  </si>
  <si>
    <t>9750202</t>
  </si>
  <si>
    <t>89001:010:2019</t>
  </si>
  <si>
    <t>Jugapuu tee 12a</t>
  </si>
  <si>
    <t>9750302</t>
  </si>
  <si>
    <t>89001:010:2025</t>
  </si>
  <si>
    <t>Jugapuu tee 17</t>
  </si>
  <si>
    <t>9750802</t>
  </si>
  <si>
    <t>89001:010:2026</t>
  </si>
  <si>
    <t>Jugapuu tee 18</t>
  </si>
  <si>
    <t>9750902</t>
  </si>
  <si>
    <t>89001:010:2036</t>
  </si>
  <si>
    <t>Kikerpuu tee</t>
  </si>
  <si>
    <t>9751802</t>
  </si>
  <si>
    <t>89001:010:2051</t>
  </si>
  <si>
    <t>Kikerpuu tee 13</t>
  </si>
  <si>
    <t>9753102</t>
  </si>
  <si>
    <t>89001:010:2052</t>
  </si>
  <si>
    <t>Kikerpuu tee 14</t>
  </si>
  <si>
    <t>9753202</t>
  </si>
  <si>
    <t>89001:010:2058</t>
  </si>
  <si>
    <t>Kikerpuu tee 20</t>
  </si>
  <si>
    <t>9753802</t>
  </si>
  <si>
    <t>89001:010:2059</t>
  </si>
  <si>
    <t>Kikerpuu tee 21</t>
  </si>
  <si>
    <t>9753902</t>
  </si>
  <si>
    <t>89001:010:2065</t>
  </si>
  <si>
    <t>Kikerpuu tee 26</t>
  </si>
  <si>
    <t>9754402</t>
  </si>
  <si>
    <t>89001:010:2066</t>
  </si>
  <si>
    <t>Kikerpuu tee 27</t>
  </si>
  <si>
    <t>9754502</t>
  </si>
  <si>
    <t>89001:010:2078</t>
  </si>
  <si>
    <t>Kikerpuu tee 39</t>
  </si>
  <si>
    <t>9755602</t>
  </si>
  <si>
    <t>89001:010:2085</t>
  </si>
  <si>
    <t>Kraaviääre</t>
  </si>
  <si>
    <t>9756202</t>
  </si>
  <si>
    <t>89001:010:2112</t>
  </si>
  <si>
    <t>Jugapuu tee</t>
  </si>
  <si>
    <t>6707402</t>
  </si>
  <si>
    <t>89001:003:0981</t>
  </si>
  <si>
    <t>Tammelaane tee 12</t>
  </si>
  <si>
    <t>9564302</t>
  </si>
  <si>
    <t>89001:002:0238</t>
  </si>
  <si>
    <t>Taga-Mölgitoa</t>
  </si>
  <si>
    <t>9287202</t>
  </si>
  <si>
    <t>89001:002:0239</t>
  </si>
  <si>
    <t>Mölgi</t>
  </si>
  <si>
    <t>9287302</t>
  </si>
  <si>
    <t>89001:002:0274</t>
  </si>
  <si>
    <t>Else</t>
  </si>
  <si>
    <t>12631002</t>
  </si>
  <si>
    <t>89001:010:2077</t>
  </si>
  <si>
    <t>Kikerpuu tee 37</t>
  </si>
  <si>
    <t>9755502</t>
  </si>
  <si>
    <t>89001:010:2092</t>
  </si>
  <si>
    <t>Kuslapuu tee 9</t>
  </si>
  <si>
    <t>9756802</t>
  </si>
  <si>
    <t>89001:010:2093</t>
  </si>
  <si>
    <t>Kuslapuu tee 10</t>
  </si>
  <si>
    <t>9756902</t>
  </si>
  <si>
    <t>89001:010:2109</t>
  </si>
  <si>
    <t>Tülli tee 22</t>
  </si>
  <si>
    <t>9758402</t>
  </si>
  <si>
    <t>89001:010:2111</t>
  </si>
  <si>
    <t>Tülli tee 24</t>
  </si>
  <si>
    <t>9758502</t>
  </si>
  <si>
    <t>89001:003:1011</t>
  </si>
  <si>
    <t>Viimsi metskond 287</t>
  </si>
  <si>
    <t>89001:010:2137</t>
  </si>
  <si>
    <t>Tõru tee 8</t>
  </si>
  <si>
    <t>9090802</t>
  </si>
  <si>
    <t>89001:010:2143</t>
  </si>
  <si>
    <t>Ritsika tee L2</t>
  </si>
  <si>
    <t>9091202</t>
  </si>
  <si>
    <t>89001:010:2148</t>
  </si>
  <si>
    <t>11254 Muuga tee</t>
  </si>
  <si>
    <t>5705850</t>
  </si>
  <si>
    <t>89001:010:2891</t>
  </si>
  <si>
    <t>Kivikangru</t>
  </si>
  <si>
    <t>10633902</t>
  </si>
  <si>
    <t>89001:003:1068</t>
  </si>
  <si>
    <t>Taga-Männi</t>
  </si>
  <si>
    <t>6780002</t>
  </si>
  <si>
    <t>89001:003:1069</t>
  </si>
  <si>
    <t>11924802</t>
  </si>
  <si>
    <t>89001:003:1071</t>
  </si>
  <si>
    <t>Männikäbi tee 14</t>
  </si>
  <si>
    <t>1717702</t>
  </si>
  <si>
    <t>89001:003:1072</t>
  </si>
  <si>
    <t>Männikäbi tee 16</t>
  </si>
  <si>
    <t>89001:010:2381</t>
  </si>
  <si>
    <t>Kibuvitsa tee 1</t>
  </si>
  <si>
    <t>9417102</t>
  </si>
  <si>
    <t>89001:010:2415</t>
  </si>
  <si>
    <t>Kesk-Kaare tee 63a</t>
  </si>
  <si>
    <t>9758702</t>
  </si>
  <si>
    <t>89001:010:2416</t>
  </si>
  <si>
    <t>Kesk-Kaare tee 63</t>
  </si>
  <si>
    <t>9758802</t>
  </si>
  <si>
    <t>89001:010:2418</t>
  </si>
  <si>
    <t>Kesk-Kaare tee 67</t>
  </si>
  <si>
    <t>9759002</t>
  </si>
  <si>
    <t>89001:010:2419</t>
  </si>
  <si>
    <t>Kesk-Kaare tee 69</t>
  </si>
  <si>
    <t>9759102</t>
  </si>
  <si>
    <t>89001:010:2421</t>
  </si>
  <si>
    <t>Kesk-Kaare tee 71</t>
  </si>
  <si>
    <t>9759202</t>
  </si>
  <si>
    <t>89001:010:2422</t>
  </si>
  <si>
    <t>Kesk-Kaare tee 73</t>
  </si>
  <si>
    <t>9759302</t>
  </si>
  <si>
    <t>89001:010:2425</t>
  </si>
  <si>
    <t>Kesk-Kaare tee 79</t>
  </si>
  <si>
    <t>9759602</t>
  </si>
  <si>
    <t>89001:010:2426</t>
  </si>
  <si>
    <t>Kesk-Kaare tee 81</t>
  </si>
  <si>
    <t>9759702</t>
  </si>
  <si>
    <t>89001:010:2423</t>
  </si>
  <si>
    <t>Kesk-Kaare tee 75</t>
  </si>
  <si>
    <t>9759402</t>
  </si>
  <si>
    <t>89001:010:2424</t>
  </si>
  <si>
    <t>Kesk-Kaare tee 77</t>
  </si>
  <si>
    <t>9759502</t>
  </si>
  <si>
    <t>89001:010:2427</t>
  </si>
  <si>
    <t>Kesk-Kaare tee 83</t>
  </si>
  <si>
    <t>9759802</t>
  </si>
  <si>
    <t>89001:010:2428</t>
  </si>
  <si>
    <t>Kesk-Kaare tee 85</t>
  </si>
  <si>
    <t>9759902</t>
  </si>
  <si>
    <t>89001:010:2429</t>
  </si>
  <si>
    <t>Sookaare tee 1</t>
  </si>
  <si>
    <t>9760002</t>
  </si>
  <si>
    <t>89001:010:2431</t>
  </si>
  <si>
    <t>Sookaare tee 3</t>
  </si>
  <si>
    <t>9760102</t>
  </si>
  <si>
    <t>89001:010:2432</t>
  </si>
  <si>
    <t>Kesk-Kaare tee 91</t>
  </si>
  <si>
    <t>89001:010:2433</t>
  </si>
  <si>
    <t>Kesk-Kaare tee 93</t>
  </si>
  <si>
    <t>89001:010:2435</t>
  </si>
  <si>
    <t>Kesk-Kaare tee 97</t>
  </si>
  <si>
    <t>89001:010:2436</t>
  </si>
  <si>
    <t>Kesk-Kaare tee 99</t>
  </si>
  <si>
    <t>9760602</t>
  </si>
  <si>
    <t>89001:010:2437</t>
  </si>
  <si>
    <t>Kesk-Kaare tee 101</t>
  </si>
  <si>
    <t>9760702</t>
  </si>
  <si>
    <t>89001:010:2438</t>
  </si>
  <si>
    <t>Kesk-Kaare tee 101a</t>
  </si>
  <si>
    <t>9760802</t>
  </si>
  <si>
    <t>89001:010:2439</t>
  </si>
  <si>
    <t>Vehema tee 44</t>
  </si>
  <si>
    <t>9760902</t>
  </si>
  <si>
    <t>89001:010:2441</t>
  </si>
  <si>
    <t>Kesk-Kaare tee L9</t>
  </si>
  <si>
    <t>9761002</t>
  </si>
  <si>
    <t>89001:010:2417</t>
  </si>
  <si>
    <t>Kesk-Kaare tee 65</t>
  </si>
  <si>
    <t>9758902</t>
  </si>
  <si>
    <t>89001:010:2434</t>
  </si>
  <si>
    <t>Kesk-Kaare tee 95</t>
  </si>
  <si>
    <t>89012:001:0008</t>
  </si>
  <si>
    <t>Lasti tee 18</t>
  </si>
  <si>
    <t>290902</t>
  </si>
  <si>
    <t>89012:001:0009</t>
  </si>
  <si>
    <t>Lasti tee 18a</t>
  </si>
  <si>
    <t>9438802</t>
  </si>
  <si>
    <t>89001:010:2228</t>
  </si>
  <si>
    <t>Pärnamäe tee 162</t>
  </si>
  <si>
    <t>9444602</t>
  </si>
  <si>
    <t>89011:003:0011</t>
  </si>
  <si>
    <t>Rukkiräägu tee 11</t>
  </si>
  <si>
    <t>6393302</t>
  </si>
  <si>
    <t>89011:003:0012</t>
  </si>
  <si>
    <t>Rukkiräägu tee 11a</t>
  </si>
  <si>
    <t>9453902</t>
  </si>
  <si>
    <t>89005:001:0003</t>
  </si>
  <si>
    <t>Tammenurme tee 3</t>
  </si>
  <si>
    <t>1861002</t>
  </si>
  <si>
    <t>89005:001:0004</t>
  </si>
  <si>
    <t>Tammeranna tee 4</t>
  </si>
  <si>
    <t>10198102</t>
  </si>
  <si>
    <t>89001:010:2364</t>
  </si>
  <si>
    <t>Suur-Vanatoa</t>
  </si>
  <si>
    <t>12558202</t>
  </si>
  <si>
    <t>89001:010:2367</t>
  </si>
  <si>
    <t>Mulla</t>
  </si>
  <si>
    <t>5690702</t>
  </si>
  <si>
    <t>89001:010:2368</t>
  </si>
  <si>
    <t>Külavainu tee 4</t>
  </si>
  <si>
    <t>89001:010:2369</t>
  </si>
  <si>
    <t>Külavainu tee 6</t>
  </si>
  <si>
    <t>9343402</t>
  </si>
  <si>
    <t>89001:010:2371</t>
  </si>
  <si>
    <t>Külavainu tee 1</t>
  </si>
  <si>
    <t>9343502</t>
  </si>
  <si>
    <t>89001:010:2372</t>
  </si>
  <si>
    <t>Külavainu tee 3</t>
  </si>
  <si>
    <t>9343602</t>
  </si>
  <si>
    <t>89001:010:2373</t>
  </si>
  <si>
    <t>Külavainu tee 5</t>
  </si>
  <si>
    <t>9343702</t>
  </si>
  <si>
    <t>89001:010:2374</t>
  </si>
  <si>
    <t>Külavainu tee 7</t>
  </si>
  <si>
    <t>9343802</t>
  </si>
  <si>
    <t>89001:010:2375</t>
  </si>
  <si>
    <t>Külavainu tee L1</t>
  </si>
  <si>
    <t>9343902</t>
  </si>
  <si>
    <t>89001:010:2352</t>
  </si>
  <si>
    <t>Viirpuu tee 2</t>
  </si>
  <si>
    <t>9668202</t>
  </si>
  <si>
    <t>89001:010:2353</t>
  </si>
  <si>
    <t>Viirpuu tee 3</t>
  </si>
  <si>
    <t>9668302</t>
  </si>
  <si>
    <t>89001:010:2354</t>
  </si>
  <si>
    <t>Viirpuu tee 4</t>
  </si>
  <si>
    <t>9668402</t>
  </si>
  <si>
    <t>89001:002:0277</t>
  </si>
  <si>
    <t>Metsa-Uuetoa</t>
  </si>
  <si>
    <t>9444502</t>
  </si>
  <si>
    <t>89001:002:0278</t>
  </si>
  <si>
    <t>Metstoa</t>
  </si>
  <si>
    <t>9466202</t>
  </si>
  <si>
    <t>89001:002:0279</t>
  </si>
  <si>
    <t>89001:010:2408</t>
  </si>
  <si>
    <t>Vesiniidu tee 6</t>
  </si>
  <si>
    <t>9443602</t>
  </si>
  <si>
    <t>89001:010:2409</t>
  </si>
  <si>
    <t>Vesiniidu tee 7</t>
  </si>
  <si>
    <t>9443702</t>
  </si>
  <si>
    <t>89001:010:2411</t>
  </si>
  <si>
    <t>Vesiniidu tee 8</t>
  </si>
  <si>
    <t>9443802</t>
  </si>
  <si>
    <t>89001:010:2412</t>
  </si>
  <si>
    <t>Vesiniidu tee 9</t>
  </si>
  <si>
    <t>9443902</t>
  </si>
  <si>
    <t>89001:002:0281</t>
  </si>
  <si>
    <t>Klaoksetoa</t>
  </si>
  <si>
    <t>9481602</t>
  </si>
  <si>
    <t>89001:010:2355</t>
  </si>
  <si>
    <t>Viirpuu tee 5</t>
  </si>
  <si>
    <t>9668502</t>
  </si>
  <si>
    <t>89001:010:2356</t>
  </si>
  <si>
    <t>Viirpuu tee 6</t>
  </si>
  <si>
    <t>9668602</t>
  </si>
  <si>
    <t>89001:010:2357</t>
  </si>
  <si>
    <t>Kadaka tee 3</t>
  </si>
  <si>
    <t>9668702</t>
  </si>
  <si>
    <t>89001:010:2358</t>
  </si>
  <si>
    <t>Viirpuu tee 8</t>
  </si>
  <si>
    <t>9668802</t>
  </si>
  <si>
    <t>89001:010:2359</t>
  </si>
  <si>
    <t>Kadaka tee 5</t>
  </si>
  <si>
    <t>9668902</t>
  </si>
  <si>
    <t>89001:010:2361</t>
  </si>
  <si>
    <t>Viirpuu tee 10</t>
  </si>
  <si>
    <t>9669002</t>
  </si>
  <si>
    <t>89001:010:2362</t>
  </si>
  <si>
    <t>Kadaka tee 7</t>
  </si>
  <si>
    <t>9669102</t>
  </si>
  <si>
    <t>89001:010:2363</t>
  </si>
  <si>
    <t>Viirpuu tee</t>
  </si>
  <si>
    <t>9669202</t>
  </si>
  <si>
    <t>89001:010:2339</t>
  </si>
  <si>
    <t>Veehoidla tee 9</t>
  </si>
  <si>
    <t>9667302</t>
  </si>
  <si>
    <t>89001:010:2401</t>
  </si>
  <si>
    <t>Vesiniidu tee L2</t>
  </si>
  <si>
    <t>3808802</t>
  </si>
  <si>
    <t>89001:010:2404</t>
  </si>
  <si>
    <t>Vesiniidu tee 2</t>
  </si>
  <si>
    <t>9443202</t>
  </si>
  <si>
    <t>89001:010:2407</t>
  </si>
  <si>
    <t>Vesiniidu tee 5</t>
  </si>
  <si>
    <t>9443502</t>
  </si>
  <si>
    <t>89001:010:2336</t>
  </si>
  <si>
    <t>Viirpuu tee 1a</t>
  </si>
  <si>
    <t>9667002</t>
  </si>
  <si>
    <t>89001:010:2413</t>
  </si>
  <si>
    <t>Vesiniidu tee 10</t>
  </si>
  <si>
    <t>9444002</t>
  </si>
  <si>
    <t>89001:010:2414</t>
  </si>
  <si>
    <t>Vesiniidu tee 12</t>
  </si>
  <si>
    <t>9444102</t>
  </si>
  <si>
    <t>89001:010:2406</t>
  </si>
  <si>
    <t>Vesiniidu tee 4</t>
  </si>
  <si>
    <t>9443402</t>
  </si>
  <si>
    <t>89001:010:2334</t>
  </si>
  <si>
    <t>Viirpuu tee 2a</t>
  </si>
  <si>
    <t>9666802</t>
  </si>
  <si>
    <t>89010:001:0017</t>
  </si>
  <si>
    <t>Metsaserva tee 6</t>
  </si>
  <si>
    <t>11632902</t>
  </si>
  <si>
    <t>89010:001:0018</t>
  </si>
  <si>
    <t>Metsaserva tee 6a</t>
  </si>
  <si>
    <t>3903902</t>
  </si>
  <si>
    <t>89001:010:2338</t>
  </si>
  <si>
    <t>Veehoidla tee 8</t>
  </si>
  <si>
    <t>9667202</t>
  </si>
  <si>
    <t>89001:010:2340</t>
  </si>
  <si>
    <t>Veehoidla tee 9a</t>
  </si>
  <si>
    <t>9667402</t>
  </si>
  <si>
    <t>89001:010:2344</t>
  </si>
  <si>
    <t>Kadaka tee 2</t>
  </si>
  <si>
    <t>9667502</t>
  </si>
  <si>
    <t>89001:010:2345</t>
  </si>
  <si>
    <t>Veehoidla tee 11</t>
  </si>
  <si>
    <t>9667602</t>
  </si>
  <si>
    <t>89001:010:2347</t>
  </si>
  <si>
    <t>Veehoidla tee 13</t>
  </si>
  <si>
    <t>9667802</t>
  </si>
  <si>
    <t>89001:010:2348</t>
  </si>
  <si>
    <t>Veehoidla tee L4</t>
  </si>
  <si>
    <t>9667902</t>
  </si>
  <si>
    <t>89001:010:2349</t>
  </si>
  <si>
    <t>Veehoidla tee L3</t>
  </si>
  <si>
    <t>9668002</t>
  </si>
  <si>
    <t>89001:010:2351</t>
  </si>
  <si>
    <t>Viirpuu tee 1</t>
  </si>
  <si>
    <t>9668102</t>
  </si>
  <si>
    <t>89001:010:2346</t>
  </si>
  <si>
    <t>Kadaka tee 1</t>
  </si>
  <si>
    <t>9667702</t>
  </si>
  <si>
    <t>89001:010:2442</t>
  </si>
  <si>
    <t>Lageda tee 16</t>
  </si>
  <si>
    <t>89001:010:2445</t>
  </si>
  <si>
    <t>Lageda tee L1</t>
  </si>
  <si>
    <t>9584902</t>
  </si>
  <si>
    <t>89001:003:1083</t>
  </si>
  <si>
    <t>Männikäbi tee 14a</t>
  </si>
  <si>
    <t>89001:010:2239</t>
  </si>
  <si>
    <t>Nelgi tee 39</t>
  </si>
  <si>
    <t>9512102</t>
  </si>
  <si>
    <t>89001:003:1204</t>
  </si>
  <si>
    <t>Kärimetsa tee 2a</t>
  </si>
  <si>
    <t>2126602</t>
  </si>
  <si>
    <t>89001:003:1205</t>
  </si>
  <si>
    <t>Kärimetsa tee 2b</t>
  </si>
  <si>
    <t>89001:002:0286</t>
  </si>
  <si>
    <t>Viiperi tee 2 // Toominga</t>
  </si>
  <si>
    <t>3344302</t>
  </si>
  <si>
    <t>89001:002:0287</t>
  </si>
  <si>
    <t>Toominga-Uuetoa</t>
  </si>
  <si>
    <t>9539302</t>
  </si>
  <si>
    <t>89001:010:2662</t>
  </si>
  <si>
    <t>Kase tee 5</t>
  </si>
  <si>
    <t>10360902</t>
  </si>
  <si>
    <t>89001:010:2382</t>
  </si>
  <si>
    <t>Anijärve tee L2</t>
  </si>
  <si>
    <t>4551602</t>
  </si>
  <si>
    <t>89001:010:2383</t>
  </si>
  <si>
    <t>Anijärve tee 11</t>
  </si>
  <si>
    <t>9369202</t>
  </si>
  <si>
    <t>89001:010:2385</t>
  </si>
  <si>
    <t>Anijärve tee 24</t>
  </si>
  <si>
    <t>9369402</t>
  </si>
  <si>
    <t>89001:010:2387</t>
  </si>
  <si>
    <t>Anijärve tee 22</t>
  </si>
  <si>
    <t>9369602</t>
  </si>
  <si>
    <t>89001:010:2388</t>
  </si>
  <si>
    <t>Anijärve tee 20</t>
  </si>
  <si>
    <t>9369702</t>
  </si>
  <si>
    <t>89001:010:2389</t>
  </si>
  <si>
    <t>Väike-Mulla</t>
  </si>
  <si>
    <t>9369802</t>
  </si>
  <si>
    <t>89001:010:2455</t>
  </si>
  <si>
    <t>Mardi tee 3</t>
  </si>
  <si>
    <t>9579302</t>
  </si>
  <si>
    <t>89001:010:2456</t>
  </si>
  <si>
    <t>Mardi tee 5</t>
  </si>
  <si>
    <t>5773002</t>
  </si>
  <si>
    <t>89001:002:0280</t>
  </si>
  <si>
    <t>Nurme</t>
  </si>
  <si>
    <t>9481502</t>
  </si>
  <si>
    <t>89001:003:1078</t>
  </si>
  <si>
    <t>Tammneeme tee L2</t>
  </si>
  <si>
    <t>9688502</t>
  </si>
  <si>
    <t>89001:003:1073</t>
  </si>
  <si>
    <t>Tammneeme põik 4</t>
  </si>
  <si>
    <t>9524002</t>
  </si>
  <si>
    <t>89001:003:1074</t>
  </si>
  <si>
    <t>Haugi tee 3</t>
  </si>
  <si>
    <t>2759902</t>
  </si>
  <si>
    <t>89001:003:1075</t>
  </si>
  <si>
    <t>Tammneeme tee 18</t>
  </si>
  <si>
    <t>9688202</t>
  </si>
  <si>
    <t>89001:003:1076</t>
  </si>
  <si>
    <t>Tammneeme põik 2</t>
  </si>
  <si>
    <t>9688302</t>
  </si>
  <si>
    <t>89001:003:1077</t>
  </si>
  <si>
    <t>Tammneeme tee 20a</t>
  </si>
  <si>
    <t>9688402</t>
  </si>
  <si>
    <t>89001:002:0293</t>
  </si>
  <si>
    <t>9709202</t>
  </si>
  <si>
    <t>89001:002:0294</t>
  </si>
  <si>
    <t>Rätsepa-Tooma</t>
  </si>
  <si>
    <t>9716002</t>
  </si>
  <si>
    <t>89001:002:0295</t>
  </si>
  <si>
    <t>Tooma</t>
  </si>
  <si>
    <t>9709402</t>
  </si>
  <si>
    <t>89001:010:2279</t>
  </si>
  <si>
    <t>Arunurme tee L1</t>
  </si>
  <si>
    <t>9425902</t>
  </si>
  <si>
    <t>89001:002:0301</t>
  </si>
  <si>
    <t>Pruna</t>
  </si>
  <si>
    <t>9711102</t>
  </si>
  <si>
    <t>89001:010:2448</t>
  </si>
  <si>
    <t>Lasketiiru tee 3</t>
  </si>
  <si>
    <t>6971302</t>
  </si>
  <si>
    <t>89001:010:2449</t>
  </si>
  <si>
    <t>Lasketiiru tee 3a</t>
  </si>
  <si>
    <t>11019002</t>
  </si>
  <si>
    <t>89001:010:2451</t>
  </si>
  <si>
    <t>Lasketiiru tee 3b</t>
  </si>
  <si>
    <t>11019102</t>
  </si>
  <si>
    <t>89001:002:0283</t>
  </si>
  <si>
    <t>Metsa-Vanatoa</t>
  </si>
  <si>
    <t>9643902</t>
  </si>
  <si>
    <t>89001:002:0290</t>
  </si>
  <si>
    <t>Prangli põhikool</t>
  </si>
  <si>
    <t>9588102</t>
  </si>
  <si>
    <t>89010:001:0019</t>
  </si>
  <si>
    <t>Roonurme tee 8</t>
  </si>
  <si>
    <t>11219902</t>
  </si>
  <si>
    <t>89010:001:0021</t>
  </si>
  <si>
    <t>Roonurme tee 8a</t>
  </si>
  <si>
    <t>4291202</t>
  </si>
  <si>
    <t>89010:001:0022</t>
  </si>
  <si>
    <t>Metsaserva tee 11</t>
  </si>
  <si>
    <t>9650002</t>
  </si>
  <si>
    <t>89001:010:2903</t>
  </si>
  <si>
    <t>Arunurme tee 11</t>
  </si>
  <si>
    <t>10781502</t>
  </si>
  <si>
    <t>89001:002:0292</t>
  </si>
  <si>
    <t>9714202</t>
  </si>
  <si>
    <t>89001:003:1097</t>
  </si>
  <si>
    <t>Taga-Uuesauna</t>
  </si>
  <si>
    <t>9711202</t>
  </si>
  <si>
    <t>89001:003:1096</t>
  </si>
  <si>
    <t>Karikakra tee 22</t>
  </si>
  <si>
    <t>10201002</t>
  </si>
  <si>
    <t>89001:010:2468</t>
  </si>
  <si>
    <t>Kangru</t>
  </si>
  <si>
    <t>9714302</t>
  </si>
  <si>
    <t>89007:003:0012</t>
  </si>
  <si>
    <t>89001:010:2469</t>
  </si>
  <si>
    <t>7936250</t>
  </si>
  <si>
    <t>89001:010:2471</t>
  </si>
  <si>
    <t>89001:010:2472</t>
  </si>
  <si>
    <t>Uus-Puiestee</t>
  </si>
  <si>
    <t>7183802</t>
  </si>
  <si>
    <t>89001:010:2473</t>
  </si>
  <si>
    <t>Väike-Puiestee</t>
  </si>
  <si>
    <t>9737102</t>
  </si>
  <si>
    <t>89001:010:2474</t>
  </si>
  <si>
    <t>Suur-Kaare tee 35/1a</t>
  </si>
  <si>
    <t>9738702</t>
  </si>
  <si>
    <t>89001:010:2454</t>
  </si>
  <si>
    <t>Daalia tee 11</t>
  </si>
  <si>
    <t>9717502</t>
  </si>
  <si>
    <t>89001:003:1085</t>
  </si>
  <si>
    <t>Liiva tee 5</t>
  </si>
  <si>
    <t>9889402</t>
  </si>
  <si>
    <t>89001:010:2475</t>
  </si>
  <si>
    <t>Suur-Kaare tee 35/2a</t>
  </si>
  <si>
    <t>9738802</t>
  </si>
  <si>
    <t>89001:010:2476</t>
  </si>
  <si>
    <t>Suur-Kaare tee 35/3a</t>
  </si>
  <si>
    <t>9738902</t>
  </si>
  <si>
    <t>89001:010:2477</t>
  </si>
  <si>
    <t>Suur-Kaare tee 37/1a</t>
  </si>
  <si>
    <t>7178502</t>
  </si>
  <si>
    <t>89001:010:2492</t>
  </si>
  <si>
    <t>Pargi tee 7</t>
  </si>
  <si>
    <t>9770902</t>
  </si>
  <si>
    <t>89005:002:0004</t>
  </si>
  <si>
    <t>Suurekivi tee 9</t>
  </si>
  <si>
    <t>9909302</t>
  </si>
  <si>
    <t>89009:004:0012</t>
  </si>
  <si>
    <t>Tarvase tee 14</t>
  </si>
  <si>
    <t>10226102</t>
  </si>
  <si>
    <t>89001:010:2478</t>
  </si>
  <si>
    <t>Suur-Kaare tee 37/2a</t>
  </si>
  <si>
    <t>9738602</t>
  </si>
  <si>
    <t>89001:010:2479</t>
  </si>
  <si>
    <t>Suur-Kaare tee 37/3a</t>
  </si>
  <si>
    <t>7178702</t>
  </si>
  <si>
    <t>89001:010:2481</t>
  </si>
  <si>
    <t>Suur-Kaare tee 39/1a</t>
  </si>
  <si>
    <t>89001:010:2482</t>
  </si>
  <si>
    <t>Suur-Kaare tee 39/2a</t>
  </si>
  <si>
    <t>89001:002:0303</t>
  </si>
  <si>
    <t>Pihlakametsa</t>
  </si>
  <si>
    <t>9714402</t>
  </si>
  <si>
    <t>89001:010:2487</t>
  </si>
  <si>
    <t>Suur-Kaare tee 35/1</t>
  </si>
  <si>
    <t>10005202</t>
  </si>
  <si>
    <t>89001:010:2488</t>
  </si>
  <si>
    <t>Suur-Kaare tee 35/2</t>
  </si>
  <si>
    <t>89001:010:2489</t>
  </si>
  <si>
    <t>Suur-Kaare tee 35/3</t>
  </si>
  <si>
    <t>89001:010:2491</t>
  </si>
  <si>
    <t>Suur-Kaare tee 37/1b</t>
  </si>
  <si>
    <t>89001:002:0306</t>
  </si>
  <si>
    <t>Puhkemaja</t>
  </si>
  <si>
    <t>184202</t>
  </si>
  <si>
    <t>89001:002:0300</t>
  </si>
  <si>
    <t>Pruuna heinamaa</t>
  </si>
  <si>
    <t>9711002</t>
  </si>
  <si>
    <t>89001:001:0059</t>
  </si>
  <si>
    <t>Lõuna-Lutheri</t>
  </si>
  <si>
    <t>9722902</t>
  </si>
  <si>
    <t>89001:002:0302</t>
  </si>
  <si>
    <t>Taga-Pihlaka</t>
  </si>
  <si>
    <t>9723302</t>
  </si>
  <si>
    <t>89001:003:1093</t>
  </si>
  <si>
    <t>Paakspuu tee 1</t>
  </si>
  <si>
    <t>3341102</t>
  </si>
  <si>
    <t>89001:003:1094</t>
  </si>
  <si>
    <t>Paakspuu tee 3</t>
  </si>
  <si>
    <t>13729102</t>
  </si>
  <si>
    <t>89001:010:2446</t>
  </si>
  <si>
    <t>Kunglaniidu</t>
  </si>
  <si>
    <t>9653702</t>
  </si>
  <si>
    <t>89001:003:1084</t>
  </si>
  <si>
    <t>Rummu tee 4</t>
  </si>
  <si>
    <t>9933402</t>
  </si>
  <si>
    <t>89001:010:2902</t>
  </si>
  <si>
    <t>Lubja tee 36</t>
  </si>
  <si>
    <t>562002</t>
  </si>
  <si>
    <t>89001:002:0288</t>
  </si>
  <si>
    <t>89001:009:0032</t>
  </si>
  <si>
    <t>Lepa tee 7</t>
  </si>
  <si>
    <t>10019802</t>
  </si>
  <si>
    <t>89001:002:0311</t>
  </si>
  <si>
    <t>Pondi-Uuetoa</t>
  </si>
  <si>
    <t>9711902</t>
  </si>
  <si>
    <t>89001:002:0312</t>
  </si>
  <si>
    <t>89001:002:0313</t>
  </si>
  <si>
    <t>89001:002:0314</t>
  </si>
  <si>
    <t>89001:002:0315</t>
  </si>
  <si>
    <t>89001:001:0061</t>
  </si>
  <si>
    <t>Männiku tee 1</t>
  </si>
  <si>
    <t>10256202</t>
  </si>
  <si>
    <t>89001:002:0308</t>
  </si>
  <si>
    <t>Suitsutsehhi</t>
  </si>
  <si>
    <t>89001:002:0309</t>
  </si>
  <si>
    <t>Võrgukuuri</t>
  </si>
  <si>
    <t>89001:002:0310</t>
  </si>
  <si>
    <t>Sadamamaja</t>
  </si>
  <si>
    <t>89001:010:2457</t>
  </si>
  <si>
    <t>Soone tee 5</t>
  </si>
  <si>
    <t>13558502</t>
  </si>
  <si>
    <t>89001:010:2463</t>
  </si>
  <si>
    <t>Suur-Kaare tee 37/1</t>
  </si>
  <si>
    <t>89001:010:2464</t>
  </si>
  <si>
    <t>Suur-Kaare tee 37/2</t>
  </si>
  <si>
    <t>89010:001:0024</t>
  </si>
  <si>
    <t>Metsaserva tee 8a</t>
  </si>
  <si>
    <t>9769502</t>
  </si>
  <si>
    <t>89001:010:2452</t>
  </si>
  <si>
    <t>Roosimäe mets</t>
  </si>
  <si>
    <t>2952702</t>
  </si>
  <si>
    <t>89001:010:2453</t>
  </si>
  <si>
    <t>Roosioru</t>
  </si>
  <si>
    <t>10127502</t>
  </si>
  <si>
    <t>89001:003:1104</t>
  </si>
  <si>
    <t>Nõmmemaja</t>
  </si>
  <si>
    <t>9822002</t>
  </si>
  <si>
    <t>89001:010:2461</t>
  </si>
  <si>
    <t>Vehema tee 47</t>
  </si>
  <si>
    <t>7683002</t>
  </si>
  <si>
    <t>89001:010:2467</t>
  </si>
  <si>
    <t>Vehema tee 49</t>
  </si>
  <si>
    <t>7681602</t>
  </si>
  <si>
    <t>89001:002:0304</t>
  </si>
  <si>
    <t>Pihlaka</t>
  </si>
  <si>
    <t>9723102</t>
  </si>
  <si>
    <t>89001:002:0319</t>
  </si>
  <si>
    <t>Pruunametsa</t>
  </si>
  <si>
    <t>9742702</t>
  </si>
  <si>
    <t>89001:001:0057</t>
  </si>
  <si>
    <t>Joanurme</t>
  </si>
  <si>
    <t>9742302</t>
  </si>
  <si>
    <t>89001:001:0058</t>
  </si>
  <si>
    <t>Mändlo</t>
  </si>
  <si>
    <t>9742502</t>
  </si>
  <si>
    <t>89001:003:1095</t>
  </si>
  <si>
    <t>Vahtra</t>
  </si>
  <si>
    <t>9742602</t>
  </si>
  <si>
    <t>89001:002:0296</t>
  </si>
  <si>
    <t>Mardi</t>
  </si>
  <si>
    <t>9770602</t>
  </si>
  <si>
    <t>89001:002:0297</t>
  </si>
  <si>
    <t>89001:002:0298</t>
  </si>
  <si>
    <t>89001:010:2458</t>
  </si>
  <si>
    <t>Suur-Kaare tee 47</t>
  </si>
  <si>
    <t>89001:010:2459</t>
  </si>
  <si>
    <t>Suur-Kaare tee 47a</t>
  </si>
  <si>
    <t>89001:010:2562</t>
  </si>
  <si>
    <t>Sõpruse tee 9</t>
  </si>
  <si>
    <t>4984002</t>
  </si>
  <si>
    <t>89001:010:2563</t>
  </si>
  <si>
    <t>Ees-Hotelli</t>
  </si>
  <si>
    <t>9772802</t>
  </si>
  <si>
    <t>89001:002:0316</t>
  </si>
  <si>
    <t>Jäätma</t>
  </si>
  <si>
    <t>9940802</t>
  </si>
  <si>
    <t>89001:002:0317</t>
  </si>
  <si>
    <t>89001:010:2532</t>
  </si>
  <si>
    <t>Lubja tee 3</t>
  </si>
  <si>
    <t>10195102</t>
  </si>
  <si>
    <t>89001:010:2533</t>
  </si>
  <si>
    <t>Lubja tee 1</t>
  </si>
  <si>
    <t>10194702</t>
  </si>
  <si>
    <t>89001:022:0031</t>
  </si>
  <si>
    <t>Lumemarja tee 12a</t>
  </si>
  <si>
    <t>5267102</t>
  </si>
  <si>
    <t>89001:022:0032</t>
  </si>
  <si>
    <t>Õuna tee 2a</t>
  </si>
  <si>
    <t>9980802</t>
  </si>
  <si>
    <t>89001:010:2565</t>
  </si>
  <si>
    <t>Suur-Kaarle</t>
  </si>
  <si>
    <t>7200702</t>
  </si>
  <si>
    <t>89001:010:2566</t>
  </si>
  <si>
    <t>Väike-Kaarle</t>
  </si>
  <si>
    <t>9822502</t>
  </si>
  <si>
    <t>89001:010:2576</t>
  </si>
  <si>
    <t>Mäealuse tee 6</t>
  </si>
  <si>
    <t>11516202</t>
  </si>
  <si>
    <t>89001:010:2536</t>
  </si>
  <si>
    <t>Marjamaa tee 2</t>
  </si>
  <si>
    <t>9021702</t>
  </si>
  <si>
    <t>89001:010:2537</t>
  </si>
  <si>
    <t>Marjamaa tee 3</t>
  </si>
  <si>
    <t>9808302</t>
  </si>
  <si>
    <t>89001:010:2538</t>
  </si>
  <si>
    <t>Marjamaa tee 4</t>
  </si>
  <si>
    <t>9808402</t>
  </si>
  <si>
    <t>89001:010:2539</t>
  </si>
  <si>
    <t>Marjamaa tee 5</t>
  </si>
  <si>
    <t>89001:010:2531</t>
  </si>
  <si>
    <t>Liblika tee 15</t>
  </si>
  <si>
    <t>10194502</t>
  </si>
  <si>
    <t>89001:010:2587</t>
  </si>
  <si>
    <t>Kase tee 4</t>
  </si>
  <si>
    <t>89001:010:2541</t>
  </si>
  <si>
    <t>Marjamaa tee 6</t>
  </si>
  <si>
    <t>9808602</t>
  </si>
  <si>
    <t>89001:010:2542</t>
  </si>
  <si>
    <t>Marjamaa tee 7</t>
  </si>
  <si>
    <t>89001:010:2545</t>
  </si>
  <si>
    <t>Marjamaa tee 10</t>
  </si>
  <si>
    <t>9809002</t>
  </si>
  <si>
    <t>89001:010:2546</t>
  </si>
  <si>
    <t>Marjamaa tee 12</t>
  </si>
  <si>
    <t>9809102</t>
  </si>
  <si>
    <t>89001:010:2551</t>
  </si>
  <si>
    <t>Marjamaa tee 20</t>
  </si>
  <si>
    <t>89001:010:2552</t>
  </si>
  <si>
    <t>Metsarahva tee 3</t>
  </si>
  <si>
    <t>9809602</t>
  </si>
  <si>
    <t>89001:010:2553</t>
  </si>
  <si>
    <t>Metsarahva tee 5</t>
  </si>
  <si>
    <t>9809702</t>
  </si>
  <si>
    <t>89001:010:2554</t>
  </si>
  <si>
    <t>Metsarahva tee 7</t>
  </si>
  <si>
    <t>9809802</t>
  </si>
  <si>
    <t>89001:010:2555</t>
  </si>
  <si>
    <t>Metsarahva tee 9</t>
  </si>
  <si>
    <t>9809902</t>
  </si>
  <si>
    <t>89001:010:2556</t>
  </si>
  <si>
    <t>Metsarahva tee 11</t>
  </si>
  <si>
    <t>9810002</t>
  </si>
  <si>
    <t>89001:010:2557</t>
  </si>
  <si>
    <t>Metsarahva tee 13</t>
  </si>
  <si>
    <t>9810102</t>
  </si>
  <si>
    <t>89001:010:2558</t>
  </si>
  <si>
    <t>Metsarahva tee 15</t>
  </si>
  <si>
    <t>89001:010:2559</t>
  </si>
  <si>
    <t>Metsarahva tee 17</t>
  </si>
  <si>
    <t>9810302</t>
  </si>
  <si>
    <t>89001:010:2561</t>
  </si>
  <si>
    <t>Marjamaa tee</t>
  </si>
  <si>
    <t>9810402</t>
  </si>
  <si>
    <t>89001:002:0318</t>
  </si>
  <si>
    <t>89001:010:2564</t>
  </si>
  <si>
    <t>Lubja tee 2</t>
  </si>
  <si>
    <t>10195002</t>
  </si>
  <si>
    <t>89001:010:2543</t>
  </si>
  <si>
    <t>Marjamaa tee 8</t>
  </si>
  <si>
    <t>9808802</t>
  </si>
  <si>
    <t>89001:010:2544</t>
  </si>
  <si>
    <t>Metsarahva tee 19</t>
  </si>
  <si>
    <t>89001:010:2549</t>
  </si>
  <si>
    <t>Marjamaa tee 18</t>
  </si>
  <si>
    <t>89001:001:0063</t>
  </si>
  <si>
    <t>9819202</t>
  </si>
  <si>
    <t>89001:003:1115</t>
  </si>
  <si>
    <t>Pilliroo tee 7</t>
  </si>
  <si>
    <t>9836802</t>
  </si>
  <si>
    <t>89001:002:0321</t>
  </si>
  <si>
    <t>Joostitoa</t>
  </si>
  <si>
    <t>9985902</t>
  </si>
  <si>
    <t>89001:002:0320</t>
  </si>
  <si>
    <t>2466102</t>
  </si>
  <si>
    <t>89001:003:1107</t>
  </si>
  <si>
    <t>Pilliroo tee 1a</t>
  </si>
  <si>
    <t>9836102</t>
  </si>
  <si>
    <t>89001:003:1108</t>
  </si>
  <si>
    <t>Pilliroo tee 2</t>
  </si>
  <si>
    <t>9836202</t>
  </si>
  <si>
    <t>89001:003:1109</t>
  </si>
  <si>
    <t>Pilliroo tee 2a</t>
  </si>
  <si>
    <t>9836302</t>
  </si>
  <si>
    <t>89001:003:1111</t>
  </si>
  <si>
    <t>Pilliroo tee 3</t>
  </si>
  <si>
    <t>9836402</t>
  </si>
  <si>
    <t>89001:003:1112</t>
  </si>
  <si>
    <t>Pilliroo tee 4</t>
  </si>
  <si>
    <t>9836502</t>
  </si>
  <si>
    <t>89001:003:1113</t>
  </si>
  <si>
    <t>Pilliroo tee 5</t>
  </si>
  <si>
    <t>9836602</t>
  </si>
  <si>
    <t>89001:003:1116</t>
  </si>
  <si>
    <t>Pilliroo tee 8</t>
  </si>
  <si>
    <t>9836902</t>
  </si>
  <si>
    <t>89001:003:1117</t>
  </si>
  <si>
    <t>Pilliroo tee 10</t>
  </si>
  <si>
    <t>9837002</t>
  </si>
  <si>
    <t>89001:003:1118</t>
  </si>
  <si>
    <t>Pilliroo tee 12</t>
  </si>
  <si>
    <t>9837102</t>
  </si>
  <si>
    <t>89001:003:1119</t>
  </si>
  <si>
    <t>Pilliroo tee 14</t>
  </si>
  <si>
    <t>9837202</t>
  </si>
  <si>
    <t>89001:003:1122</t>
  </si>
  <si>
    <t>Pilliroo tee 18</t>
  </si>
  <si>
    <t>9837402</t>
  </si>
  <si>
    <t>89001:003:1123</t>
  </si>
  <si>
    <t>Pilliroo tee 20</t>
  </si>
  <si>
    <t>9837502</t>
  </si>
  <si>
    <t>89001:003:1124</t>
  </si>
  <si>
    <t>Pilliroo tee</t>
  </si>
  <si>
    <t>9837602</t>
  </si>
  <si>
    <t>89001:003:1125</t>
  </si>
  <si>
    <t>Rohuneeme tee L2</t>
  </si>
  <si>
    <t>9837702</t>
  </si>
  <si>
    <t>89001:003:1126</t>
  </si>
  <si>
    <t>Rohuneeme tee L3</t>
  </si>
  <si>
    <t>9837802</t>
  </si>
  <si>
    <t>89001:003:1127</t>
  </si>
  <si>
    <t>Rohuneeme tee L4</t>
  </si>
  <si>
    <t>9837902</t>
  </si>
  <si>
    <t>89001:003:1128</t>
  </si>
  <si>
    <t>Kepsu</t>
  </si>
  <si>
    <t>5865002</t>
  </si>
  <si>
    <t>89001:002:0322</t>
  </si>
  <si>
    <t>Jaagu</t>
  </si>
  <si>
    <t>9771602</t>
  </si>
  <si>
    <t>89001:002:0323</t>
  </si>
  <si>
    <t>89001:003:1121</t>
  </si>
  <si>
    <t>Pilliroo tee 16</t>
  </si>
  <si>
    <t>9837302</t>
  </si>
  <si>
    <t>89001:003:1114</t>
  </si>
  <si>
    <t>Pilliroo tee 6</t>
  </si>
  <si>
    <t>9836702</t>
  </si>
  <si>
    <t>89001:002:0324</t>
  </si>
  <si>
    <t>89001:002:0325</t>
  </si>
  <si>
    <t>89001:003:1103</t>
  </si>
  <si>
    <t>Hallikivi tee 3a</t>
  </si>
  <si>
    <t>9838302</t>
  </si>
  <si>
    <t>89001:008:0004</t>
  </si>
  <si>
    <t>Tammekivi põik 6</t>
  </si>
  <si>
    <t>7715202</t>
  </si>
  <si>
    <t>89001:008:0005</t>
  </si>
  <si>
    <t>Tammekivi põik 4</t>
  </si>
  <si>
    <t>7715102</t>
  </si>
  <si>
    <t>89001:017:0001</t>
  </si>
  <si>
    <t>Loosivälja tee L1</t>
  </si>
  <si>
    <t>8798102</t>
  </si>
  <si>
    <t>89001:017:0002</t>
  </si>
  <si>
    <t>Loosivälja tee 17</t>
  </si>
  <si>
    <t>89001:003:1129</t>
  </si>
  <si>
    <t>Rohuneeme tee 130</t>
  </si>
  <si>
    <t>9941302</t>
  </si>
  <si>
    <t>89001:010:2589</t>
  </si>
  <si>
    <t>Kähriku tee 5</t>
  </si>
  <si>
    <t>14086102</t>
  </si>
  <si>
    <t>89001:002:0299</t>
  </si>
  <si>
    <t>Pruuna karjamaa</t>
  </si>
  <si>
    <t>9771202</t>
  </si>
  <si>
    <t>89001:003:1105</t>
  </si>
  <si>
    <t>Tammemetsa</t>
  </si>
  <si>
    <t>10195202</t>
  </si>
  <si>
    <t>89001:003:1079</t>
  </si>
  <si>
    <t>Lepalinnu tee 8</t>
  </si>
  <si>
    <t>8895202</t>
  </si>
  <si>
    <t>89001:003:1081</t>
  </si>
  <si>
    <t>Lehelinnu tee 3</t>
  </si>
  <si>
    <t>924602</t>
  </si>
  <si>
    <t>89001:010:2591</t>
  </si>
  <si>
    <t>Kähriku tee 5a</t>
  </si>
  <si>
    <t>7358702</t>
  </si>
  <si>
    <t>89001:010:2592</t>
  </si>
  <si>
    <t>Kähriku tee 7</t>
  </si>
  <si>
    <t>89001:014:0025</t>
  </si>
  <si>
    <t>Kurekannuse tee 2</t>
  </si>
  <si>
    <t>11098102</t>
  </si>
  <si>
    <t>89001:014:0026</t>
  </si>
  <si>
    <t>Koralli tee 12 // Meritähe tee 2</t>
  </si>
  <si>
    <t>2593350</t>
  </si>
  <si>
    <t>89001:010:2577</t>
  </si>
  <si>
    <t>Kesk-Kaare tee 59</t>
  </si>
  <si>
    <t>7682202</t>
  </si>
  <si>
    <t>89001:010:2583</t>
  </si>
  <si>
    <t>Kähriku tee 13</t>
  </si>
  <si>
    <t>14106502</t>
  </si>
  <si>
    <t>89001:010:2584</t>
  </si>
  <si>
    <t>Kähriku tee 13a</t>
  </si>
  <si>
    <t>14106602</t>
  </si>
  <si>
    <t>89001:010:2585</t>
  </si>
  <si>
    <t>Kähriku tee 15</t>
  </si>
  <si>
    <t>7359102</t>
  </si>
  <si>
    <t>89001:010:2579</t>
  </si>
  <si>
    <t>Kähriku tee 1</t>
  </si>
  <si>
    <t>7358502</t>
  </si>
  <si>
    <t>89001:010:2581</t>
  </si>
  <si>
    <t>Kähriku tee 1a</t>
  </si>
  <si>
    <t>89001:010:2582</t>
  </si>
  <si>
    <t>Kähriku tee 3</t>
  </si>
  <si>
    <t>89001:010:2593</t>
  </si>
  <si>
    <t>Kähriku tee 26</t>
  </si>
  <si>
    <t>7359402</t>
  </si>
  <si>
    <t>89001:010:2653</t>
  </si>
  <si>
    <t>Levkoi tee 5</t>
  </si>
  <si>
    <t>10410102</t>
  </si>
  <si>
    <t>89001:010:2594</t>
  </si>
  <si>
    <t>Kähriku tee 26a</t>
  </si>
  <si>
    <t>14103102</t>
  </si>
  <si>
    <t>89001:003:1106</t>
  </si>
  <si>
    <t>Pilliroo tee 1</t>
  </si>
  <si>
    <t>9836002</t>
  </si>
  <si>
    <t>89001:010:2595</t>
  </si>
  <si>
    <t>Kähriku tee 28</t>
  </si>
  <si>
    <t>89001:010:2596</t>
  </si>
  <si>
    <t>Kähriku tee 22</t>
  </si>
  <si>
    <t>14103402</t>
  </si>
  <si>
    <t>89001:010:2597</t>
  </si>
  <si>
    <t>Kähriku tee 22a</t>
  </si>
  <si>
    <t>14107002</t>
  </si>
  <si>
    <t>89001:010:2598</t>
  </si>
  <si>
    <t>Kähriku tee 24</t>
  </si>
  <si>
    <t>7359202</t>
  </si>
  <si>
    <t>89001:010:2599</t>
  </si>
  <si>
    <t>Kähriku tee 34</t>
  </si>
  <si>
    <t>7360002</t>
  </si>
  <si>
    <t>89001:010:2601</t>
  </si>
  <si>
    <t>Kähriku tee 34a</t>
  </si>
  <si>
    <t>14103002</t>
  </si>
  <si>
    <t>89001:010:2602</t>
  </si>
  <si>
    <t>Kähriku tee 36</t>
  </si>
  <si>
    <t>89001:003:1087</t>
  </si>
  <si>
    <t>Püünsi tee 32</t>
  </si>
  <si>
    <t>Veekogude maa</t>
  </si>
  <si>
    <t>10275002</t>
  </si>
  <si>
    <t>89001:003:1088</t>
  </si>
  <si>
    <t>Püünsi tee 30</t>
  </si>
  <si>
    <t>10275102</t>
  </si>
  <si>
    <t>89001:003:1089</t>
  </si>
  <si>
    <t>Püünsi tee 28</t>
  </si>
  <si>
    <t>10275202</t>
  </si>
  <si>
    <t>89001:003:1091</t>
  </si>
  <si>
    <t>Püünsi tee 26</t>
  </si>
  <si>
    <t>10275302</t>
  </si>
  <si>
    <t>89001:003:1092</t>
  </si>
  <si>
    <t>Püünsi tee 24</t>
  </si>
  <si>
    <t>10275402</t>
  </si>
  <si>
    <t>89001:010:2578</t>
  </si>
  <si>
    <t>Vehema tee 55</t>
  </si>
  <si>
    <t>9849702</t>
  </si>
  <si>
    <t>89001:010:2535</t>
  </si>
  <si>
    <t>Pargi tee 14</t>
  </si>
  <si>
    <t>10194302</t>
  </si>
  <si>
    <t>89001:010:2528</t>
  </si>
  <si>
    <t>Taga-Hotelli</t>
  </si>
  <si>
    <t>9773202</t>
  </si>
  <si>
    <t>89001:010:2568</t>
  </si>
  <si>
    <t>Veehoidla põik 2</t>
  </si>
  <si>
    <t>10456702</t>
  </si>
  <si>
    <t>89001:010:2571</t>
  </si>
  <si>
    <t>Veehoidla põik 4</t>
  </si>
  <si>
    <t>10887602</t>
  </si>
  <si>
    <t>89001:010:2572</t>
  </si>
  <si>
    <t>Veehoidla põik 5</t>
  </si>
  <si>
    <t>10887702</t>
  </si>
  <si>
    <t>89001:010:2573</t>
  </si>
  <si>
    <t>Veehoidla põik</t>
  </si>
  <si>
    <t>10456802</t>
  </si>
  <si>
    <t>89001:010:2574</t>
  </si>
  <si>
    <t>Veehoidla tee L5</t>
  </si>
  <si>
    <t>7729502</t>
  </si>
  <si>
    <t>89001:010:2569</t>
  </si>
  <si>
    <t>Veehoidla põik 3</t>
  </si>
  <si>
    <t>11817202</t>
  </si>
  <si>
    <t>89004:002:0001</t>
  </si>
  <si>
    <t>Luhaääre tee 27</t>
  </si>
  <si>
    <t>10078602</t>
  </si>
  <si>
    <t>89001:010:2497</t>
  </si>
  <si>
    <t>Soosepa tee 25</t>
  </si>
  <si>
    <t>9763202</t>
  </si>
  <si>
    <t>89001:010:2498</t>
  </si>
  <si>
    <t>Soosepa tee 27</t>
  </si>
  <si>
    <t>9763302</t>
  </si>
  <si>
    <t>89001:010:2499</t>
  </si>
  <si>
    <t>Linnase tee 7</t>
  </si>
  <si>
    <t>9763402</t>
  </si>
  <si>
    <t>89001:010:2501</t>
  </si>
  <si>
    <t>Linnase tee 8</t>
  </si>
  <si>
    <t>89001:010:2503</t>
  </si>
  <si>
    <t>Linnase tee 10</t>
  </si>
  <si>
    <t>89001:010:2504</t>
  </si>
  <si>
    <t>Linnase tee 11</t>
  </si>
  <si>
    <t>9763802</t>
  </si>
  <si>
    <t>89001:010:2505</t>
  </si>
  <si>
    <t>Linnase tee 12</t>
  </si>
  <si>
    <t>89001:010:2506</t>
  </si>
  <si>
    <t>Linnase tee 13</t>
  </si>
  <si>
    <t>9764002</t>
  </si>
  <si>
    <t>89001:010:2507</t>
  </si>
  <si>
    <t>Linnase tee 14</t>
  </si>
  <si>
    <t>89001:010:2508</t>
  </si>
  <si>
    <t>Linnase tee 15</t>
  </si>
  <si>
    <t>9764202</t>
  </si>
  <si>
    <t>89001:010:2511</t>
  </si>
  <si>
    <t>Linnase tee 17</t>
  </si>
  <si>
    <t>9764402</t>
  </si>
  <si>
    <t>89001:010:2514</t>
  </si>
  <si>
    <t>Linnase tee 20</t>
  </si>
  <si>
    <t>9764702</t>
  </si>
  <si>
    <t>89001:010:2515</t>
  </si>
  <si>
    <t>Linnase tee 21</t>
  </si>
  <si>
    <t>9764802</t>
  </si>
  <si>
    <t>89001:010:2516</t>
  </si>
  <si>
    <t>Linnase tee 22</t>
  </si>
  <si>
    <t>9764902</t>
  </si>
  <si>
    <t>89001:010:2518</t>
  </si>
  <si>
    <t>Linnase tee 24</t>
  </si>
  <si>
    <t>9765102</t>
  </si>
  <si>
    <t>89001:010:2519</t>
  </si>
  <si>
    <t>Linnase tee 26</t>
  </si>
  <si>
    <t>89001:010:2513</t>
  </si>
  <si>
    <t>Linnase tee 19</t>
  </si>
  <si>
    <t>9764602</t>
  </si>
  <si>
    <t>89001:010:2523</t>
  </si>
  <si>
    <t>Linnase tee 19a</t>
  </si>
  <si>
    <t>9765502</t>
  </si>
  <si>
    <t>89001:010:2522</t>
  </si>
  <si>
    <t>Linnase tee L1</t>
  </si>
  <si>
    <t>9765402</t>
  </si>
  <si>
    <t>89001:010:2494</t>
  </si>
  <si>
    <t>Linnase tee 2</t>
  </si>
  <si>
    <t>9762902</t>
  </si>
  <si>
    <t>89001:010:2495</t>
  </si>
  <si>
    <t>Linnase tee 3</t>
  </si>
  <si>
    <t>9763002</t>
  </si>
  <si>
    <t>89001:010:2496</t>
  </si>
  <si>
    <t>Linnase tee 4</t>
  </si>
  <si>
    <t>9763102</t>
  </si>
  <si>
    <t>89001:010:2524</t>
  </si>
  <si>
    <t>Linnase salu</t>
  </si>
  <si>
    <t>5864402</t>
  </si>
  <si>
    <t>89001:010:2526</t>
  </si>
  <si>
    <t>Linnaseaasa</t>
  </si>
  <si>
    <t>9765702</t>
  </si>
  <si>
    <t>89001:010:2493</t>
  </si>
  <si>
    <t>Linnase tee 1</t>
  </si>
  <si>
    <t>9762802</t>
  </si>
  <si>
    <t>89001:010:2502</t>
  </si>
  <si>
    <t>Linnase tee 9</t>
  </si>
  <si>
    <t>9763602</t>
  </si>
  <si>
    <t>89001:010:2517</t>
  </si>
  <si>
    <t>Linnase tee 23</t>
  </si>
  <si>
    <t>9765002</t>
  </si>
  <si>
    <t>89001:003:1102</t>
  </si>
  <si>
    <t>Rohuneeme tee 45a</t>
  </si>
  <si>
    <t>10194402</t>
  </si>
  <si>
    <t>89001:010:2509</t>
  </si>
  <si>
    <t>Linnase tee 16</t>
  </si>
  <si>
    <t>9764302</t>
  </si>
  <si>
    <t>89001:010:2512</t>
  </si>
  <si>
    <t>Linnase tee 18</t>
  </si>
  <si>
    <t>9764502</t>
  </si>
  <si>
    <t>89001:010:2521</t>
  </si>
  <si>
    <t>Linnase tee L2</t>
  </si>
  <si>
    <t>9765302</t>
  </si>
  <si>
    <t>89001:003:1135</t>
  </si>
  <si>
    <t>Rohuneeme tee 69</t>
  </si>
  <si>
    <t>3336902</t>
  </si>
  <si>
    <t>89001:003:1136</t>
  </si>
  <si>
    <t>Rohuneeme tee 69a</t>
  </si>
  <si>
    <t>2714202</t>
  </si>
  <si>
    <t>89001:010:2639</t>
  </si>
  <si>
    <t>Pargi tee 22</t>
  </si>
  <si>
    <t>8623102</t>
  </si>
  <si>
    <t>89001:010:2567</t>
  </si>
  <si>
    <t>Mõisa tee 2a</t>
  </si>
  <si>
    <t>10407402</t>
  </si>
  <si>
    <t>89001:020:0002</t>
  </si>
  <si>
    <t>Mustasauna tee 1</t>
  </si>
  <si>
    <t>10026602</t>
  </si>
  <si>
    <t>89001:010:2391</t>
  </si>
  <si>
    <t>Kähriku tee 33</t>
  </si>
  <si>
    <t>14102902</t>
  </si>
  <si>
    <t>89001:010:2392</t>
  </si>
  <si>
    <t>Kähriku tee 33a</t>
  </si>
  <si>
    <t>14130402</t>
  </si>
  <si>
    <t>89001:010:2393</t>
  </si>
  <si>
    <t>Palumetsa tee 11</t>
  </si>
  <si>
    <t>7360302</t>
  </si>
  <si>
    <t>89001:010:2604</t>
  </si>
  <si>
    <t>Kähriku tee 30</t>
  </si>
  <si>
    <t>14089502</t>
  </si>
  <si>
    <t>89001:010:2605</t>
  </si>
  <si>
    <t>Kähriku tee 30a</t>
  </si>
  <si>
    <t>7359702</t>
  </si>
  <si>
    <t>89001:010:2606</t>
  </si>
  <si>
    <t>Kähriku tee 32</t>
  </si>
  <si>
    <t>89001:010:2607</t>
  </si>
  <si>
    <t>Kähriku tee 9</t>
  </si>
  <si>
    <t>7358902</t>
  </si>
  <si>
    <t>89001:010:2608</t>
  </si>
  <si>
    <t>Kähriku tee 9a</t>
  </si>
  <si>
    <t>14103202</t>
  </si>
  <si>
    <t>89001:010:2609</t>
  </si>
  <si>
    <t>Kähriku tee 11</t>
  </si>
  <si>
    <t>89001:010:2394</t>
  </si>
  <si>
    <t>Kähriku tee 17</t>
  </si>
  <si>
    <t>7359302</t>
  </si>
  <si>
    <t>89001:010:2395</t>
  </si>
  <si>
    <t>Kähriku tee 17a</t>
  </si>
  <si>
    <t>14106702</t>
  </si>
  <si>
    <t>89001:010:2396</t>
  </si>
  <si>
    <t>Kähriku tee 19</t>
  </si>
  <si>
    <t>14089402</t>
  </si>
  <si>
    <t>89001:010:2641</t>
  </si>
  <si>
    <t>Pargi tee 24</t>
  </si>
  <si>
    <t>10012302</t>
  </si>
  <si>
    <t>89001:010:2642</t>
  </si>
  <si>
    <t>Karulaugu tee 2a</t>
  </si>
  <si>
    <t>10012402</t>
  </si>
  <si>
    <t>89001:010:2654</t>
  </si>
  <si>
    <t>Suur-Kaare tee 23a</t>
  </si>
  <si>
    <t>10206602</t>
  </si>
  <si>
    <t>89001:003:1165</t>
  </si>
  <si>
    <t>Uus-Lännemetsa</t>
  </si>
  <si>
    <t>11959202</t>
  </si>
  <si>
    <t>89001:010:2397</t>
  </si>
  <si>
    <t>Nõmme tee 14</t>
  </si>
  <si>
    <t>7359502</t>
  </si>
  <si>
    <t>89001:010:2398</t>
  </si>
  <si>
    <t>Kähriku tee 21a</t>
  </si>
  <si>
    <t>13863602</t>
  </si>
  <si>
    <t>89001:010:2399</t>
  </si>
  <si>
    <t>Nõmme tee 12</t>
  </si>
  <si>
    <t>13863702</t>
  </si>
  <si>
    <t>89001:003:1159</t>
  </si>
  <si>
    <t>Lepametsa</t>
  </si>
  <si>
    <t>10055102</t>
  </si>
  <si>
    <t>89001:010:2645</t>
  </si>
  <si>
    <t>Alajaama tee 8</t>
  </si>
  <si>
    <t>10194602</t>
  </si>
  <si>
    <t>89001:001:0064</t>
  </si>
  <si>
    <t>Mäepere</t>
  </si>
  <si>
    <t>10164702</t>
  </si>
  <si>
    <t>89001:010:2611</t>
  </si>
  <si>
    <t>Suur-Kaare tee L4</t>
  </si>
  <si>
    <t>7183502</t>
  </si>
  <si>
    <t>89001:010:2612</t>
  </si>
  <si>
    <t>Suur-Kaare tee L7</t>
  </si>
  <si>
    <t>10127002</t>
  </si>
  <si>
    <t>89001:010:2635</t>
  </si>
  <si>
    <t>Küti tee</t>
  </si>
  <si>
    <t>10198002</t>
  </si>
  <si>
    <t>89001:010:2615</t>
  </si>
  <si>
    <t>Küti tee 3</t>
  </si>
  <si>
    <t>10196302</t>
  </si>
  <si>
    <t>89001:010:2613</t>
  </si>
  <si>
    <t>Küti tee 1</t>
  </si>
  <si>
    <t>10196102</t>
  </si>
  <si>
    <t>89001:010:2614</t>
  </si>
  <si>
    <t>Nurme põik 21</t>
  </si>
  <si>
    <t>10196202</t>
  </si>
  <si>
    <t>89010:001:0025</t>
  </si>
  <si>
    <t>Koduranna tee 4</t>
  </si>
  <si>
    <t>10358402</t>
  </si>
  <si>
    <t>89001:010:2616</t>
  </si>
  <si>
    <t>Küti tee 4</t>
  </si>
  <si>
    <t>10196402</t>
  </si>
  <si>
    <t>89001:010:2617</t>
  </si>
  <si>
    <t>Küti tee 5</t>
  </si>
  <si>
    <t>10196502</t>
  </si>
  <si>
    <t>89001:010:2618</t>
  </si>
  <si>
    <t>Küti tee 6</t>
  </si>
  <si>
    <t>10196602</t>
  </si>
  <si>
    <t>89001:010:2619</t>
  </si>
  <si>
    <t>Küti tee 7</t>
  </si>
  <si>
    <t>10196702</t>
  </si>
  <si>
    <t>89001:010:2621</t>
  </si>
  <si>
    <t>Küti tee 8</t>
  </si>
  <si>
    <t>10196802</t>
  </si>
  <si>
    <t>89001:010:2622</t>
  </si>
  <si>
    <t>Küti tee 9</t>
  </si>
  <si>
    <t>10196902</t>
  </si>
  <si>
    <t>89001:010:2623</t>
  </si>
  <si>
    <t>Küti tee 10</t>
  </si>
  <si>
    <t>10197002</t>
  </si>
  <si>
    <t>89001:010:2624</t>
  </si>
  <si>
    <t>Küti tee 12</t>
  </si>
  <si>
    <t>10197102</t>
  </si>
  <si>
    <t>89001:010:2625</t>
  </si>
  <si>
    <t>Küti tee 14</t>
  </si>
  <si>
    <t>10197202</t>
  </si>
  <si>
    <t>89001:010:2655</t>
  </si>
  <si>
    <t>Suur-Kaare tee 25a</t>
  </si>
  <si>
    <t>10206702</t>
  </si>
  <si>
    <t>89001:010:2656</t>
  </si>
  <si>
    <t>Suur-Kaare tee 27a</t>
  </si>
  <si>
    <t>5154802</t>
  </si>
  <si>
    <t>89001:010:2657</t>
  </si>
  <si>
    <t>Vikerkaare tee 24a</t>
  </si>
  <si>
    <t>10206802</t>
  </si>
  <si>
    <t>89001:010:2658</t>
  </si>
  <si>
    <t>Tagakäära tee 6</t>
  </si>
  <si>
    <t>511602</t>
  </si>
  <si>
    <t>89001:010:2659</t>
  </si>
  <si>
    <t>Altmetsa põik 5</t>
  </si>
  <si>
    <t>7425102</t>
  </si>
  <si>
    <t>89001:010:2661</t>
  </si>
  <si>
    <t>Tagakäära tee 4</t>
  </si>
  <si>
    <t>511702</t>
  </si>
  <si>
    <t>89001:010:2647</t>
  </si>
  <si>
    <t>Ojamaa</t>
  </si>
  <si>
    <t>10195302</t>
  </si>
  <si>
    <t>89001:010:2666</t>
  </si>
  <si>
    <t>Männiliiva tee 2</t>
  </si>
  <si>
    <t>10169702</t>
  </si>
  <si>
    <t>89001:010:2667</t>
  </si>
  <si>
    <t>Männiliiva tee 2e</t>
  </si>
  <si>
    <t>10169802</t>
  </si>
  <si>
    <t>89001:010:2668</t>
  </si>
  <si>
    <t>Männiliiva tee 3</t>
  </si>
  <si>
    <t>10169902</t>
  </si>
  <si>
    <t>89001:010:2671</t>
  </si>
  <si>
    <t>Männiliiva tee 5</t>
  </si>
  <si>
    <t>10170102</t>
  </si>
  <si>
    <t>89001:010:2672</t>
  </si>
  <si>
    <t>Männiliiva tee 6</t>
  </si>
  <si>
    <t>10170202</t>
  </si>
  <si>
    <t>89001:010:2674</t>
  </si>
  <si>
    <t>Männiliiva tee 8</t>
  </si>
  <si>
    <t>10170402</t>
  </si>
  <si>
    <t>89001:010:2675</t>
  </si>
  <si>
    <t>Männiliiva tee 9</t>
  </si>
  <si>
    <t>10170502</t>
  </si>
  <si>
    <t>89001:010:2676</t>
  </si>
  <si>
    <t>Männiliiva tee 10</t>
  </si>
  <si>
    <t>10170602</t>
  </si>
  <si>
    <t>89001:010:2677</t>
  </si>
  <si>
    <t>Männiliiva tee 11</t>
  </si>
  <si>
    <t>10170702</t>
  </si>
  <si>
    <t>89001:010:2678</t>
  </si>
  <si>
    <t>Männiliiva tee 12</t>
  </si>
  <si>
    <t>10170802</t>
  </si>
  <si>
    <t>89011:003:0013</t>
  </si>
  <si>
    <t>Meremärgi tee 12</t>
  </si>
  <si>
    <t>2258102</t>
  </si>
  <si>
    <t>89001:003:1154</t>
  </si>
  <si>
    <t>Pähkli tee 10</t>
  </si>
  <si>
    <t>9999902</t>
  </si>
  <si>
    <t>89001:003:1139</t>
  </si>
  <si>
    <t>Käbi tee 1</t>
  </si>
  <si>
    <t>3341502</t>
  </si>
  <si>
    <t>89001:003:1142</t>
  </si>
  <si>
    <t>Käbi tee 3</t>
  </si>
  <si>
    <t>9998802</t>
  </si>
  <si>
    <t>89001:003:1143</t>
  </si>
  <si>
    <t>Käbi tee 4</t>
  </si>
  <si>
    <t>9998902</t>
  </si>
  <si>
    <t>89001:003:1155</t>
  </si>
  <si>
    <t>Pähkli tee</t>
  </si>
  <si>
    <t>10000002</t>
  </si>
  <si>
    <t>89001:010:2847</t>
  </si>
  <si>
    <t>Paekaare tee 2</t>
  </si>
  <si>
    <t>10199902</t>
  </si>
  <si>
    <t>89001:010:2848</t>
  </si>
  <si>
    <t>Paekaare tee</t>
  </si>
  <si>
    <t>9222602</t>
  </si>
  <si>
    <t>89001:010:2669</t>
  </si>
  <si>
    <t>Männiliiva tee 4</t>
  </si>
  <si>
    <t>10170002</t>
  </si>
  <si>
    <t>89001:003:1144</t>
  </si>
  <si>
    <t>Käbi tee 5</t>
  </si>
  <si>
    <t>9999002</t>
  </si>
  <si>
    <t>89001:003:1145</t>
  </si>
  <si>
    <t>Käbi tee 6</t>
  </si>
  <si>
    <t>9999102</t>
  </si>
  <si>
    <t>89001:003:1146</t>
  </si>
  <si>
    <t>Käbi tee 7</t>
  </si>
  <si>
    <t>9999202</t>
  </si>
  <si>
    <t>89001:003:1147</t>
  </si>
  <si>
    <t>Käbi tee 8</t>
  </si>
  <si>
    <t>9999302</t>
  </si>
  <si>
    <t>89001:003:1148</t>
  </si>
  <si>
    <t>Käbi tee 9</t>
  </si>
  <si>
    <t>9999402</t>
  </si>
  <si>
    <t>89001:003:1152</t>
  </si>
  <si>
    <t>Pähkli tee 8</t>
  </si>
  <si>
    <t>9999702</t>
  </si>
  <si>
    <t>89001:003:1153</t>
  </si>
  <si>
    <t>Pähkli tee 9</t>
  </si>
  <si>
    <t>9999802</t>
  </si>
  <si>
    <t>89001:003:1156</t>
  </si>
  <si>
    <t>Vardi tee L13</t>
  </si>
  <si>
    <t>10000102</t>
  </si>
  <si>
    <t>89001:003:1151</t>
  </si>
  <si>
    <t>Pähkli tee 7</t>
  </si>
  <si>
    <t>9999602</t>
  </si>
  <si>
    <t>89001:003:1141</t>
  </si>
  <si>
    <t>Käbi tee 2</t>
  </si>
  <si>
    <t>9998702</t>
  </si>
  <si>
    <t>89001:003:1149</t>
  </si>
  <si>
    <t>Käbi tee</t>
  </si>
  <si>
    <t>9999502</t>
  </si>
  <si>
    <t>89001:003:1167</t>
  </si>
  <si>
    <t>Sadama tee 3</t>
  </si>
  <si>
    <t>89001:010:2626</t>
  </si>
  <si>
    <t>Küti tee 16</t>
  </si>
  <si>
    <t>10197302</t>
  </si>
  <si>
    <t>89001:010:2627</t>
  </si>
  <si>
    <t>Küti tee 2a</t>
  </si>
  <si>
    <t>10197402</t>
  </si>
  <si>
    <t>89001:010:2628</t>
  </si>
  <si>
    <t>Naaritsa tee 1</t>
  </si>
  <si>
    <t>10197502</t>
  </si>
  <si>
    <t>89001:003:1162</t>
  </si>
  <si>
    <t>Rohuneeme tee 100a</t>
  </si>
  <si>
    <t>10395802</t>
  </si>
  <si>
    <t>89001:003:1161</t>
  </si>
  <si>
    <t>Rohuneeme tee 100</t>
  </si>
  <si>
    <t>2889402</t>
  </si>
  <si>
    <t>89001:010:2629</t>
  </si>
  <si>
    <t>Naaritsa tee 3</t>
  </si>
  <si>
    <t>10197602</t>
  </si>
  <si>
    <t>89001:010:2631</t>
  </si>
  <si>
    <t>Nurme põik 30</t>
  </si>
  <si>
    <t>89001:010:2632</t>
  </si>
  <si>
    <t>Nurme põik 32</t>
  </si>
  <si>
    <t>89001:010:2633</t>
  </si>
  <si>
    <t>Hundi tee 17</t>
  </si>
  <si>
    <t>89001:010:2634</t>
  </si>
  <si>
    <t>Nurme mänguväljak</t>
  </si>
  <si>
    <t>10197902</t>
  </si>
  <si>
    <t>89001:010:2665</t>
  </si>
  <si>
    <t>Männiliiva tee 1</t>
  </si>
  <si>
    <t>10169602</t>
  </si>
  <si>
    <t>89010:001:0026</t>
  </si>
  <si>
    <t>Puhkuse tee 16</t>
  </si>
  <si>
    <t>3290702</t>
  </si>
  <si>
    <t>89010:001:0027</t>
  </si>
  <si>
    <t>Roonurme tee 3</t>
  </si>
  <si>
    <t>10274902</t>
  </si>
  <si>
    <t>89001:002:0330</t>
  </si>
  <si>
    <t>Nagimaa</t>
  </si>
  <si>
    <t>4760302</t>
  </si>
  <si>
    <t>89001:002:0331</t>
  </si>
  <si>
    <t>Vana-Nagimaa</t>
  </si>
  <si>
    <t>10533502</t>
  </si>
  <si>
    <t>89001:003:1168</t>
  </si>
  <si>
    <t>Rohuneeme tee 65f</t>
  </si>
  <si>
    <t>9715002</t>
  </si>
  <si>
    <t>89001:003:1169</t>
  </si>
  <si>
    <t>Rohuneeme tee 65g</t>
  </si>
  <si>
    <t>9715102</t>
  </si>
  <si>
    <t>89001:003:1171</t>
  </si>
  <si>
    <t>Rohuneeme tee 65h</t>
  </si>
  <si>
    <t>4661102</t>
  </si>
  <si>
    <t>89001:010:2648</t>
  </si>
  <si>
    <t>Lubja tee 20</t>
  </si>
  <si>
    <t>471202</t>
  </si>
  <si>
    <t>89001:010:2663</t>
  </si>
  <si>
    <t>Orhidee tee 4</t>
  </si>
  <si>
    <t>10245802</t>
  </si>
  <si>
    <t>89001:010:2664</t>
  </si>
  <si>
    <t>Orhidee tee 6</t>
  </si>
  <si>
    <t>429502</t>
  </si>
  <si>
    <t>89001:010:2855</t>
  </si>
  <si>
    <t>Kesaniidu tee 7</t>
  </si>
  <si>
    <t>10342102</t>
  </si>
  <si>
    <t>89001:010:2856</t>
  </si>
  <si>
    <t>Kesaniidu tee 8</t>
  </si>
  <si>
    <t>10342202</t>
  </si>
  <si>
    <t>89001:010:2857</t>
  </si>
  <si>
    <t>Kesaniidu tee 9</t>
  </si>
  <si>
    <t>10342302</t>
  </si>
  <si>
    <t>89001:010:2858</t>
  </si>
  <si>
    <t>Kesaniidu tee 10</t>
  </si>
  <si>
    <t>10342402</t>
  </si>
  <si>
    <t>89001:010:2859</t>
  </si>
  <si>
    <t>Kesaniidu tee 11</t>
  </si>
  <si>
    <t>10342502</t>
  </si>
  <si>
    <t>89001:010:2861</t>
  </si>
  <si>
    <t>Kesaniidu tee 12</t>
  </si>
  <si>
    <t>10342602</t>
  </si>
  <si>
    <t>89001:010:2862</t>
  </si>
  <si>
    <t>Kesaniidu tee 13</t>
  </si>
  <si>
    <t>10342702</t>
  </si>
  <si>
    <t>89001:010:2864</t>
  </si>
  <si>
    <t>Kesaniidu tee 15</t>
  </si>
  <si>
    <t>10342902</t>
  </si>
  <si>
    <t>89001:010:2865</t>
  </si>
  <si>
    <t>Kesaniidu tee 17</t>
  </si>
  <si>
    <t>10343002</t>
  </si>
  <si>
    <t>89001:010:2866</t>
  </si>
  <si>
    <t>Kesaniidu tee 19</t>
  </si>
  <si>
    <t>10343102</t>
  </si>
  <si>
    <t>89001:010:2867</t>
  </si>
  <si>
    <t>Kesaniidu tee 21</t>
  </si>
  <si>
    <t>10343202</t>
  </si>
  <si>
    <t>89001:010:2875</t>
  </si>
  <si>
    <t>10343802</t>
  </si>
  <si>
    <t>89001:010:2863</t>
  </si>
  <si>
    <t>Kesaniidu tee 14</t>
  </si>
  <si>
    <t>10342802</t>
  </si>
  <si>
    <t>89001:010:2868</t>
  </si>
  <si>
    <t>Kesaniidu tee 23</t>
  </si>
  <si>
    <t>89001:010:2715</t>
  </si>
  <si>
    <t>Mägimänni tee 22</t>
  </si>
  <si>
    <t>10174102</t>
  </si>
  <si>
    <t>89001:010:2717</t>
  </si>
  <si>
    <t>Mägimänni tee 20</t>
  </si>
  <si>
    <t>10174302</t>
  </si>
  <si>
    <t>89001:010:2718</t>
  </si>
  <si>
    <t>Laiaküla tee 9</t>
  </si>
  <si>
    <t>10174402</t>
  </si>
  <si>
    <t>89001:010:2719</t>
  </si>
  <si>
    <t>Mägimänni tee 18</t>
  </si>
  <si>
    <t>10174502</t>
  </si>
  <si>
    <t>89001:010:2722</t>
  </si>
  <si>
    <t>Mägimänni tee 16</t>
  </si>
  <si>
    <t>10174702</t>
  </si>
  <si>
    <t>89001:010:2724</t>
  </si>
  <si>
    <t>Laiaküla tee 15</t>
  </si>
  <si>
    <t>89001:010:2725</t>
  </si>
  <si>
    <t>Pähklimänni tee 1</t>
  </si>
  <si>
    <t>10175002</t>
  </si>
  <si>
    <t>89001:010:2766</t>
  </si>
  <si>
    <t>Seedermänni tee</t>
  </si>
  <si>
    <t>10178702</t>
  </si>
  <si>
    <t>89001:010:2726</t>
  </si>
  <si>
    <t>Laiaküla tee 30</t>
  </si>
  <si>
    <t>10175102</t>
  </si>
  <si>
    <t>89001:010:2727</t>
  </si>
  <si>
    <t>Laiaküla tee 32</t>
  </si>
  <si>
    <t>10175202</t>
  </si>
  <si>
    <t>89001:010:2728</t>
  </si>
  <si>
    <t>Laiaküla tee 34</t>
  </si>
  <si>
    <t>10175302</t>
  </si>
  <si>
    <t>89001:010:2729</t>
  </si>
  <si>
    <t>Laiaküla tee 36</t>
  </si>
  <si>
    <t>10175402</t>
  </si>
  <si>
    <t>89001:010:2731</t>
  </si>
  <si>
    <t>Laiaküla tee 38</t>
  </si>
  <si>
    <t>10175502</t>
  </si>
  <si>
    <t>89001:010:2732</t>
  </si>
  <si>
    <t>Laiaküla tee 40</t>
  </si>
  <si>
    <t>10175602</t>
  </si>
  <si>
    <t>89001:010:2733</t>
  </si>
  <si>
    <t>Laiaküla tee 42</t>
  </si>
  <si>
    <t>10175702</t>
  </si>
  <si>
    <t>89001:010:2734</t>
  </si>
  <si>
    <t>Laiaküla tee 44</t>
  </si>
  <si>
    <t>10175802</t>
  </si>
  <si>
    <t>89001:010:2736</t>
  </si>
  <si>
    <t>Seedermänni tee 5</t>
  </si>
  <si>
    <t>10176002</t>
  </si>
  <si>
    <t>89001:003:1207</t>
  </si>
  <si>
    <t>Leppneeme Sadama tee 18</t>
  </si>
  <si>
    <t>10437902</t>
  </si>
  <si>
    <t>89001:010:2738</t>
  </si>
  <si>
    <t>Seedermänni tee 7</t>
  </si>
  <si>
    <t>89001:010:2739</t>
  </si>
  <si>
    <t>Seedermänni tee 8</t>
  </si>
  <si>
    <t>10176302</t>
  </si>
  <si>
    <t>89001:010:2741</t>
  </si>
  <si>
    <t>Seedermänni tee 9</t>
  </si>
  <si>
    <t>10176402</t>
  </si>
  <si>
    <t>89001:010:2742</t>
  </si>
  <si>
    <t>Seedermänni tee 10</t>
  </si>
  <si>
    <t>10176502</t>
  </si>
  <si>
    <t>89001:010:2743</t>
  </si>
  <si>
    <t>Seedermänni tee 11</t>
  </si>
  <si>
    <t>10176602</t>
  </si>
  <si>
    <t>89001:010:2744</t>
  </si>
  <si>
    <t>Seedermänni tee 12</t>
  </si>
  <si>
    <t>10176702</t>
  </si>
  <si>
    <t>89001:010:2745</t>
  </si>
  <si>
    <t>Seedermänni tee 13</t>
  </si>
  <si>
    <t>10176802</t>
  </si>
  <si>
    <t>89001:003:1199</t>
  </si>
  <si>
    <t>Hiireotsa tee 1</t>
  </si>
  <si>
    <t>7686102</t>
  </si>
  <si>
    <t>89001:003:1201</t>
  </si>
  <si>
    <t>Hiireotsa tee 3</t>
  </si>
  <si>
    <t>10336102</t>
  </si>
  <si>
    <t>89001:010:2746</t>
  </si>
  <si>
    <t>Seedermänni tee 14</t>
  </si>
  <si>
    <t>10176902</t>
  </si>
  <si>
    <t>89001:010:2747</t>
  </si>
  <si>
    <t>Seedermänni tee 15</t>
  </si>
  <si>
    <t>10177002</t>
  </si>
  <si>
    <t>89001:010:2752</t>
  </si>
  <si>
    <t>Seedermänni tee 21</t>
  </si>
  <si>
    <t>10177402</t>
  </si>
  <si>
    <t>89001:010:2809</t>
  </si>
  <si>
    <t>Pähklimänni tee L1</t>
  </si>
  <si>
    <t>10182602</t>
  </si>
  <si>
    <t>89001:010:2827</t>
  </si>
  <si>
    <t>Viieaia tee 11</t>
  </si>
  <si>
    <t>89001:010:2711</t>
  </si>
  <si>
    <t>Männiliiva tee</t>
  </si>
  <si>
    <t>10173702</t>
  </si>
  <si>
    <t>89001:010:2685</t>
  </si>
  <si>
    <t>Männiliiva tee 18</t>
  </si>
  <si>
    <t>10171402</t>
  </si>
  <si>
    <t>89001:010:2687</t>
  </si>
  <si>
    <t>Männiliiva tee 20</t>
  </si>
  <si>
    <t>10171602</t>
  </si>
  <si>
    <t>89001:010:2688</t>
  </si>
  <si>
    <t>Männiliiva tee 21</t>
  </si>
  <si>
    <t>10171702</t>
  </si>
  <si>
    <t>89001:010:2691</t>
  </si>
  <si>
    <t>Männiliiva tee 23</t>
  </si>
  <si>
    <t>10171902</t>
  </si>
  <si>
    <t>89001:010:2693</t>
  </si>
  <si>
    <t>Männiliiva tee 25</t>
  </si>
  <si>
    <t>10172102</t>
  </si>
  <si>
    <t>89001:010:2694</t>
  </si>
  <si>
    <t>Männiliiva tee 26</t>
  </si>
  <si>
    <t>10172202</t>
  </si>
  <si>
    <t>89001:010:2696</t>
  </si>
  <si>
    <t>Männiliiva tee 28</t>
  </si>
  <si>
    <t>10172402</t>
  </si>
  <si>
    <t>89001:010:2697</t>
  </si>
  <si>
    <t>Männiliiva tee 28e</t>
  </si>
  <si>
    <t>10172502</t>
  </si>
  <si>
    <t>89001:010:2698</t>
  </si>
  <si>
    <t>Männiliiva tee 29</t>
  </si>
  <si>
    <t>10172602</t>
  </si>
  <si>
    <t>89001:002:0327</t>
  </si>
  <si>
    <t>Prangli rahvamaja</t>
  </si>
  <si>
    <t>10397502</t>
  </si>
  <si>
    <t>89001:010:2851</t>
  </si>
  <si>
    <t>Kesaniidu tee 3</t>
  </si>
  <si>
    <t>10341702</t>
  </si>
  <si>
    <t>89001:010:2699</t>
  </si>
  <si>
    <t>Männiliiva tee 30</t>
  </si>
  <si>
    <t>10172702</t>
  </si>
  <si>
    <t>89001:010:2701</t>
  </si>
  <si>
    <t>Männiliiva tee 31</t>
  </si>
  <si>
    <t>10172802</t>
  </si>
  <si>
    <t>89001:010:2838</t>
  </si>
  <si>
    <t>Viieaia tee</t>
  </si>
  <si>
    <t>10185202</t>
  </si>
  <si>
    <t>89001:010:2723</t>
  </si>
  <si>
    <t>Laiaküla tee 13</t>
  </si>
  <si>
    <t>89001:010:2703</t>
  </si>
  <si>
    <t>Männiliiva tee 33</t>
  </si>
  <si>
    <t>10173002</t>
  </si>
  <si>
    <t>89001:010:2704</t>
  </si>
  <si>
    <t>Männiliiva tee 34</t>
  </si>
  <si>
    <t>10173102</t>
  </si>
  <si>
    <t>89001:010:2852</t>
  </si>
  <si>
    <t>Kesaniidu tee 4</t>
  </si>
  <si>
    <t>10341802</t>
  </si>
  <si>
    <t>89001:010:2853</t>
  </si>
  <si>
    <t>Kesaniidu tee 5</t>
  </si>
  <si>
    <t>10341902</t>
  </si>
  <si>
    <t>89001:010:2854</t>
  </si>
  <si>
    <t>Kesaniidu tee 6</t>
  </si>
  <si>
    <t>10342002</t>
  </si>
  <si>
    <t>89001:010:2735</t>
  </si>
  <si>
    <t>Laiaküla tee</t>
  </si>
  <si>
    <t>10175902</t>
  </si>
  <si>
    <t>89001:010:2705</t>
  </si>
  <si>
    <t>Männiliiva tee 35</t>
  </si>
  <si>
    <t>10173202</t>
  </si>
  <si>
    <t>89001:010:2707</t>
  </si>
  <si>
    <t>Seedri tee 4</t>
  </si>
  <si>
    <t>89001:010:2708</t>
  </si>
  <si>
    <t>Männiliiva tee 38e</t>
  </si>
  <si>
    <t>10173502</t>
  </si>
  <si>
    <t>89001:010:2709</t>
  </si>
  <si>
    <t>Männiliiva tee 40</t>
  </si>
  <si>
    <t>10173602</t>
  </si>
  <si>
    <t>89001:003:1172</t>
  </si>
  <si>
    <t>Tammneeme tee 41</t>
  </si>
  <si>
    <t>10273402</t>
  </si>
  <si>
    <t>89001:010:2712</t>
  </si>
  <si>
    <t>Laiaküla tee 1</t>
  </si>
  <si>
    <t>10173802</t>
  </si>
  <si>
    <t>89001:010:2713</t>
  </si>
  <si>
    <t>Laiaküla tee 3</t>
  </si>
  <si>
    <t>10173902</t>
  </si>
  <si>
    <t>89001:010:2714</t>
  </si>
  <si>
    <t>Laiaküla tee 5</t>
  </si>
  <si>
    <t>10174002</t>
  </si>
  <si>
    <t>89012:001:0023</t>
  </si>
  <si>
    <t>Lasti tee 20e</t>
  </si>
  <si>
    <t>10311502</t>
  </si>
  <si>
    <t>89012:001:0061</t>
  </si>
  <si>
    <t>Lasti tee 20d</t>
  </si>
  <si>
    <t>10314602</t>
  </si>
  <si>
    <t>89012:001:0026</t>
  </si>
  <si>
    <t>Õli tn 3</t>
  </si>
  <si>
    <t>10311802</t>
  </si>
  <si>
    <t>89012:001:0027</t>
  </si>
  <si>
    <t>Õli tn 3a</t>
  </si>
  <si>
    <t>10311902</t>
  </si>
  <si>
    <t>89012:001:0032</t>
  </si>
  <si>
    <t>Õli tn 6b</t>
  </si>
  <si>
    <t>10312302</t>
  </si>
  <si>
    <t>89012:001:0036</t>
  </si>
  <si>
    <t>Koorma tn 2d</t>
  </si>
  <si>
    <t>10312602</t>
  </si>
  <si>
    <t>89012:001:0037</t>
  </si>
  <si>
    <t>Koorma tn 13c</t>
  </si>
  <si>
    <t>10312702</t>
  </si>
  <si>
    <t>89012:001:0038</t>
  </si>
  <si>
    <t>Vilja tn 1</t>
  </si>
  <si>
    <t>10312802</t>
  </si>
  <si>
    <t>89012:001:0041</t>
  </si>
  <si>
    <t>Vilja tn 3</t>
  </si>
  <si>
    <t>10313002</t>
  </si>
  <si>
    <t>89012:001:0042</t>
  </si>
  <si>
    <t>Vilja tn 5a</t>
  </si>
  <si>
    <t>10313102</t>
  </si>
  <si>
    <t>89012:001:0043</t>
  </si>
  <si>
    <t>Vilja tn 7</t>
  </si>
  <si>
    <t>10157802</t>
  </si>
  <si>
    <t>89012:001:0045</t>
  </si>
  <si>
    <t>Vilja tn 10</t>
  </si>
  <si>
    <t>10313402</t>
  </si>
  <si>
    <t>89012:001:0046</t>
  </si>
  <si>
    <t>Vilja tn 12</t>
  </si>
  <si>
    <t>10313502</t>
  </si>
  <si>
    <t>89012:001:0048</t>
  </si>
  <si>
    <t>Virna tn 2a</t>
  </si>
  <si>
    <t>10313702</t>
  </si>
  <si>
    <t>89012:001:0051</t>
  </si>
  <si>
    <t>Virna tn 4a</t>
  </si>
  <si>
    <t>10314002</t>
  </si>
  <si>
    <t>89012:001:0052</t>
  </si>
  <si>
    <t>Virna tn 6</t>
  </si>
  <si>
    <t>10314102</t>
  </si>
  <si>
    <t>89012:001:0014</t>
  </si>
  <si>
    <t>Lasti tee 3</t>
  </si>
  <si>
    <t>10310702</t>
  </si>
  <si>
    <t>89012:001:0015</t>
  </si>
  <si>
    <t>Lasti tee 15</t>
  </si>
  <si>
    <t>10310802</t>
  </si>
  <si>
    <t>89012:001:0016</t>
  </si>
  <si>
    <t>Lasti tee 16</t>
  </si>
  <si>
    <t>10310902</t>
  </si>
  <si>
    <t>89012:001:0018</t>
  </si>
  <si>
    <t>Lasti tee 16b</t>
  </si>
  <si>
    <t>10311102</t>
  </si>
  <si>
    <t>89012:001:0021</t>
  </si>
  <si>
    <t>Lasti tee 20b</t>
  </si>
  <si>
    <t>10311302</t>
  </si>
  <si>
    <t>89012:001:0028</t>
  </si>
  <si>
    <t>Õli tn 3c</t>
  </si>
  <si>
    <t>10312002</t>
  </si>
  <si>
    <t>89012:001:0056</t>
  </si>
  <si>
    <t>Õli tn 10</t>
  </si>
  <si>
    <t>10314402</t>
  </si>
  <si>
    <t>89012:001:0035</t>
  </si>
  <si>
    <t>Koorma tn 2c</t>
  </si>
  <si>
    <t>10312502</t>
  </si>
  <si>
    <t>89012:001:0039</t>
  </si>
  <si>
    <t>Vilja tn 2a</t>
  </si>
  <si>
    <t>10312902</t>
  </si>
  <si>
    <t>89012:001:0050</t>
  </si>
  <si>
    <t>Virna tn 4</t>
  </si>
  <si>
    <t>10313902</t>
  </si>
  <si>
    <t>89012:001:0025</t>
  </si>
  <si>
    <t>Õli tn 1</t>
  </si>
  <si>
    <t>10311702</t>
  </si>
  <si>
    <t>89012:001:0033</t>
  </si>
  <si>
    <t>Õli tn 7</t>
  </si>
  <si>
    <t>10312402</t>
  </si>
  <si>
    <t>89012:001:0053</t>
  </si>
  <si>
    <t>Virna tn 6b</t>
  </si>
  <si>
    <t>10314202</t>
  </si>
  <si>
    <t>89012:001:0044</t>
  </si>
  <si>
    <t>Vilja tn 8b</t>
  </si>
  <si>
    <t>10313302</t>
  </si>
  <si>
    <t>89001:010:2849</t>
  </si>
  <si>
    <t>Vehema tee 5</t>
  </si>
  <si>
    <t>11515702</t>
  </si>
  <si>
    <t>89001:010:2844</t>
  </si>
  <si>
    <t>Astilbe tee 8</t>
  </si>
  <si>
    <t>10898102</t>
  </si>
  <si>
    <t>89001:010:4900</t>
  </si>
  <si>
    <t>983102</t>
  </si>
  <si>
    <t>89001:010:4700</t>
  </si>
  <si>
    <t>Hoburaua tee 3</t>
  </si>
  <si>
    <t>983402</t>
  </si>
  <si>
    <t>89001:003:2460</t>
  </si>
  <si>
    <t>Suureniidu tee 11</t>
  </si>
  <si>
    <t>601702</t>
  </si>
  <si>
    <t>89001:010:2754</t>
  </si>
  <si>
    <t>Seedermänni tee 23</t>
  </si>
  <si>
    <t>10177602</t>
  </si>
  <si>
    <t>89001:010:2756</t>
  </si>
  <si>
    <t>Seedermänni tee 25</t>
  </si>
  <si>
    <t>10177802</t>
  </si>
  <si>
    <t>89001:010:2757</t>
  </si>
  <si>
    <t>Seedri tee 2</t>
  </si>
  <si>
    <t>10177902</t>
  </si>
  <si>
    <t>89001:010:2759</t>
  </si>
  <si>
    <t>Seedermänni tee 27e</t>
  </si>
  <si>
    <t>10178102</t>
  </si>
  <si>
    <t>89001:010:2761</t>
  </si>
  <si>
    <t>Seedermänni tee 28</t>
  </si>
  <si>
    <t>10178202</t>
  </si>
  <si>
    <t>89001:010:2762</t>
  </si>
  <si>
    <t>Seedermänni tee 30</t>
  </si>
  <si>
    <t>10178302</t>
  </si>
  <si>
    <t>89001:003:1196</t>
  </si>
  <si>
    <t>Valli tee</t>
  </si>
  <si>
    <t>10762202</t>
  </si>
  <si>
    <t>89001:003:1197</t>
  </si>
  <si>
    <t>Metsatuka</t>
  </si>
  <si>
    <t>711602</t>
  </si>
  <si>
    <t>89001:010:2763</t>
  </si>
  <si>
    <t>Seedermänni tee 32</t>
  </si>
  <si>
    <t>10178402</t>
  </si>
  <si>
    <t>89001:010:2764</t>
  </si>
  <si>
    <t>Seedermänni tee 34</t>
  </si>
  <si>
    <t>10178502</t>
  </si>
  <si>
    <t>89001:010:2765</t>
  </si>
  <si>
    <t>Seedermänni tee 36</t>
  </si>
  <si>
    <t>10178602</t>
  </si>
  <si>
    <t>89001:010:2843</t>
  </si>
  <si>
    <t>Loigu haljak 1</t>
  </si>
  <si>
    <t>815802</t>
  </si>
  <si>
    <t>89001:010:2767</t>
  </si>
  <si>
    <t>Mägimänni tee 2</t>
  </si>
  <si>
    <t>10178802</t>
  </si>
  <si>
    <t>89001:010:2768</t>
  </si>
  <si>
    <t>Mägimänni tee 3</t>
  </si>
  <si>
    <t>10178902</t>
  </si>
  <si>
    <t>89001:010:2771</t>
  </si>
  <si>
    <t>Seedermänni tee 3</t>
  </si>
  <si>
    <t>10179102</t>
  </si>
  <si>
    <t>89001:010:2772</t>
  </si>
  <si>
    <t>Mägimänni tee 6</t>
  </si>
  <si>
    <t>10179202</t>
  </si>
  <si>
    <t>89001:010:2793</t>
  </si>
  <si>
    <t>Pähklimänni tee 13</t>
  </si>
  <si>
    <t>10181102</t>
  </si>
  <si>
    <t>89001:010:2794</t>
  </si>
  <si>
    <t>Pähklimänni tee 14</t>
  </si>
  <si>
    <t>10181202</t>
  </si>
  <si>
    <t>89001:010:2795</t>
  </si>
  <si>
    <t>Pähklimänni tee 15</t>
  </si>
  <si>
    <t>10181302</t>
  </si>
  <si>
    <t>89001:010:2808</t>
  </si>
  <si>
    <t>Pähklimänni tee 30</t>
  </si>
  <si>
    <t>10182502</t>
  </si>
  <si>
    <t>89001:010:2812</t>
  </si>
  <si>
    <t>Pähklimänni tee L2</t>
  </si>
  <si>
    <t>10182802</t>
  </si>
  <si>
    <t>89001:010:2813</t>
  </si>
  <si>
    <t>Elupuu tee 22</t>
  </si>
  <si>
    <t>10182902</t>
  </si>
  <si>
    <t>89001:010:2814</t>
  </si>
  <si>
    <t>Elupuu tee 20</t>
  </si>
  <si>
    <t>10183002</t>
  </si>
  <si>
    <t>89001:010:2815</t>
  </si>
  <si>
    <t>Elupuu tee 18</t>
  </si>
  <si>
    <t>10183102</t>
  </si>
  <si>
    <t>89001:010:2818</t>
  </si>
  <si>
    <t>Elupuu tee 12</t>
  </si>
  <si>
    <t>10183402</t>
  </si>
  <si>
    <t>89001:010:2819</t>
  </si>
  <si>
    <t>Viieaia tee 2</t>
  </si>
  <si>
    <t>10183502</t>
  </si>
  <si>
    <t>89001:010:2821</t>
  </si>
  <si>
    <t>Kolmeaia tee 4</t>
  </si>
  <si>
    <t>10183602</t>
  </si>
  <si>
    <t>89001:010:2822</t>
  </si>
  <si>
    <t>Kolmeaia tee 6</t>
  </si>
  <si>
    <t>10183702</t>
  </si>
  <si>
    <t>89001:010:2823</t>
  </si>
  <si>
    <t>Viieaia tee 7</t>
  </si>
  <si>
    <t>89001:010:2824</t>
  </si>
  <si>
    <t>Kolmeaia tee 8</t>
  </si>
  <si>
    <t>10183902</t>
  </si>
  <si>
    <t>89001:010:2773</t>
  </si>
  <si>
    <t>Mägimänni tee 7</t>
  </si>
  <si>
    <t>89001:010:2774</t>
  </si>
  <si>
    <t>Seedermänni tee 2</t>
  </si>
  <si>
    <t>10179402</t>
  </si>
  <si>
    <t>89001:010:2776</t>
  </si>
  <si>
    <t>Mägimänni tee 9</t>
  </si>
  <si>
    <t>10179602</t>
  </si>
  <si>
    <t>89001:010:2777</t>
  </si>
  <si>
    <t>Mägimänni tee 10</t>
  </si>
  <si>
    <t>10179702</t>
  </si>
  <si>
    <t>89001:010:2778</t>
  </si>
  <si>
    <t>Mägimänni tee 11</t>
  </si>
  <si>
    <t>10179802</t>
  </si>
  <si>
    <t>89001:010:2779</t>
  </si>
  <si>
    <t>Mägimänni tee 12</t>
  </si>
  <si>
    <t>10179902</t>
  </si>
  <si>
    <t>89001:010:2781</t>
  </si>
  <si>
    <t>Mägimänni tee 14</t>
  </si>
  <si>
    <t>10180002</t>
  </si>
  <si>
    <t>89001:010:2782</t>
  </si>
  <si>
    <t>Pähklimänni tee 3</t>
  </si>
  <si>
    <t>10180102</t>
  </si>
  <si>
    <t>89001:010:2783</t>
  </si>
  <si>
    <t>Pähklimänni tee 4</t>
  </si>
  <si>
    <t>10180202</t>
  </si>
  <si>
    <t>89001:010:2784</t>
  </si>
  <si>
    <t>Pähklimänni tee 5</t>
  </si>
  <si>
    <t>10180302</t>
  </si>
  <si>
    <t>89001:010:2797</t>
  </si>
  <si>
    <t>Pähklimänni tee 17</t>
  </si>
  <si>
    <t>10181502</t>
  </si>
  <si>
    <t>89001:010:2799</t>
  </si>
  <si>
    <t>Pähklimänni tee 19</t>
  </si>
  <si>
    <t>10181702</t>
  </si>
  <si>
    <t>89001:010:2802</t>
  </si>
  <si>
    <t>Pähklimänni tee 21</t>
  </si>
  <si>
    <t>10181902</t>
  </si>
  <si>
    <t>89001:010:2803</t>
  </si>
  <si>
    <t>Pähklimänni tee 22</t>
  </si>
  <si>
    <t>10182002</t>
  </si>
  <si>
    <t>89001:010:2805</t>
  </si>
  <si>
    <t>Pähklimänni tee 25</t>
  </si>
  <si>
    <t>10182202</t>
  </si>
  <si>
    <t>89001:010:2816</t>
  </si>
  <si>
    <t>Elupuu tee 16</t>
  </si>
  <si>
    <t>10183202</t>
  </si>
  <si>
    <t>89001:010:2817</t>
  </si>
  <si>
    <t>Elupuu tee 14</t>
  </si>
  <si>
    <t>10183302</t>
  </si>
  <si>
    <t>89001:010:2825</t>
  </si>
  <si>
    <t>Viieaia tee 9</t>
  </si>
  <si>
    <t>89001:010:2826</t>
  </si>
  <si>
    <t>Männiaia tee 3</t>
  </si>
  <si>
    <t>10184102</t>
  </si>
  <si>
    <t>89001:010:2828</t>
  </si>
  <si>
    <t>Männiaia tee 1</t>
  </si>
  <si>
    <t>10184302</t>
  </si>
  <si>
    <t>89001:010:2831</t>
  </si>
  <si>
    <t>Männiaia tee 2</t>
  </si>
  <si>
    <t>10184502</t>
  </si>
  <si>
    <t>89001:010:2833</t>
  </si>
  <si>
    <t>Viieaia tee 18</t>
  </si>
  <si>
    <t>10184702</t>
  </si>
  <si>
    <t>89001:010:2834</t>
  </si>
  <si>
    <t>Viieaia tee 20</t>
  </si>
  <si>
    <t>10184802</t>
  </si>
  <si>
    <t>89001:010:2835</t>
  </si>
  <si>
    <t>Viieaia tee 22</t>
  </si>
  <si>
    <t>10184902</t>
  </si>
  <si>
    <t>89001:010:2785</t>
  </si>
  <si>
    <t>Pähklimänni tee 6</t>
  </si>
  <si>
    <t>10180402</t>
  </si>
  <si>
    <t>89001:010:2786</t>
  </si>
  <si>
    <t>Pähklimänni tee 7</t>
  </si>
  <si>
    <t>10180502</t>
  </si>
  <si>
    <t>89001:010:2787</t>
  </si>
  <si>
    <t>Pähklimänni tee 8</t>
  </si>
  <si>
    <t>10180602</t>
  </si>
  <si>
    <t>89001:010:2791</t>
  </si>
  <si>
    <t>Pähklimänni tee 11</t>
  </si>
  <si>
    <t>89001:010:2836</t>
  </si>
  <si>
    <t>Viieaia tee 24</t>
  </si>
  <si>
    <t>10185002</t>
  </si>
  <si>
    <t>89001:010:2837</t>
  </si>
  <si>
    <t>Viieaia tee 24e</t>
  </si>
  <si>
    <t>10185102</t>
  </si>
  <si>
    <t>89001:010:2839</t>
  </si>
  <si>
    <t>Loigumetsa</t>
  </si>
  <si>
    <t>10185302</t>
  </si>
  <si>
    <t>89001:010:2841</t>
  </si>
  <si>
    <t>Loigu haljasala 2</t>
  </si>
  <si>
    <t>10185402</t>
  </si>
  <si>
    <t>89001:002:0328</t>
  </si>
  <si>
    <t>Ääri</t>
  </si>
  <si>
    <t>7612602</t>
  </si>
  <si>
    <t>89001:010:2673</t>
  </si>
  <si>
    <t>Männiliiva tee 7</t>
  </si>
  <si>
    <t>10170302</t>
  </si>
  <si>
    <t>89001:010:2721</t>
  </si>
  <si>
    <t>Laiaküla tee 11</t>
  </si>
  <si>
    <t>10174602</t>
  </si>
  <si>
    <t>89001:010:2686</t>
  </si>
  <si>
    <t>Männiliiva tee 19</t>
  </si>
  <si>
    <t>10171502</t>
  </si>
  <si>
    <t>89001:010:2716</t>
  </si>
  <si>
    <t>Laiaküla tee 7</t>
  </si>
  <si>
    <t>10174202</t>
  </si>
  <si>
    <t>89001:010:2737</t>
  </si>
  <si>
    <t>Seedermänni tee 6</t>
  </si>
  <si>
    <t>10176102</t>
  </si>
  <si>
    <t>89001:010:2806</t>
  </si>
  <si>
    <t>Pähklimänni tee 27</t>
  </si>
  <si>
    <t>10182302</t>
  </si>
  <si>
    <t>89001:010:2829</t>
  </si>
  <si>
    <t>Viieaia tee 14</t>
  </si>
  <si>
    <t>10184402</t>
  </si>
  <si>
    <t>89001:010:2755</t>
  </si>
  <si>
    <t>Seedermänni tee 24</t>
  </si>
  <si>
    <t>10177702</t>
  </si>
  <si>
    <t>89001:002:0329</t>
  </si>
  <si>
    <t>Ääritoa</t>
  </si>
  <si>
    <t>10286002</t>
  </si>
  <si>
    <t>89001:010:2807</t>
  </si>
  <si>
    <t>Pähklimänni tee 28</t>
  </si>
  <si>
    <t>10182402</t>
  </si>
  <si>
    <t>89001:010:2788</t>
  </si>
  <si>
    <t>Pähklimänni tee 9</t>
  </si>
  <si>
    <t>10180702</t>
  </si>
  <si>
    <t>89001:010:2748</t>
  </si>
  <si>
    <t>Seedermänni tee 16</t>
  </si>
  <si>
    <t>10177102</t>
  </si>
  <si>
    <t>89001:010:2695</t>
  </si>
  <si>
    <t>Männiliiva tee 27</t>
  </si>
  <si>
    <t>10172302</t>
  </si>
  <si>
    <t>89001:010:2804</t>
  </si>
  <si>
    <t>Pähklimänni tee 23</t>
  </si>
  <si>
    <t>10182102</t>
  </si>
  <si>
    <t>89001:010:2753</t>
  </si>
  <si>
    <t>Seedermänni tee 22</t>
  </si>
  <si>
    <t>10177502</t>
  </si>
  <si>
    <t>89001:010:2792</t>
  </si>
  <si>
    <t>Pähklimänni tee 12</t>
  </si>
  <si>
    <t>10181002</t>
  </si>
  <si>
    <t>89001:010:2692</t>
  </si>
  <si>
    <t>Männiliiva tee 24</t>
  </si>
  <si>
    <t>10172002</t>
  </si>
  <si>
    <t>89001:010:2702</t>
  </si>
  <si>
    <t>Männiliiva tee 32</t>
  </si>
  <si>
    <t>10172902</t>
  </si>
  <si>
    <t>89001:010:2758</t>
  </si>
  <si>
    <t>Seedermänni tee 27</t>
  </si>
  <si>
    <t>10178002</t>
  </si>
  <si>
    <t>89001:010:2769</t>
  </si>
  <si>
    <t>Mägimänni tee 4</t>
  </si>
  <si>
    <t>10179002</t>
  </si>
  <si>
    <t>89001:010:2751</t>
  </si>
  <si>
    <t>Seedermänni tee 19</t>
  </si>
  <si>
    <t>10177302</t>
  </si>
  <si>
    <t>89001:010:2832</t>
  </si>
  <si>
    <t>Viieaia tee 16</t>
  </si>
  <si>
    <t>10184602</t>
  </si>
  <si>
    <t>89001:010:2789</t>
  </si>
  <si>
    <t>Pähklimänni tee 10</t>
  </si>
  <si>
    <t>10180802</t>
  </si>
  <si>
    <t>89001:010:2706</t>
  </si>
  <si>
    <t>Männiliiva tee 36</t>
  </si>
  <si>
    <t>89001:010:2801</t>
  </si>
  <si>
    <t>Pähklimänni tee 20</t>
  </si>
  <si>
    <t>10181802</t>
  </si>
  <si>
    <t>89001:010:2689</t>
  </si>
  <si>
    <t>Männiliiva tee 22</t>
  </si>
  <si>
    <t>89001:010:2775</t>
  </si>
  <si>
    <t>Mägimänni tee 8</t>
  </si>
  <si>
    <t>10179502</t>
  </si>
  <si>
    <t>89001:010:2842</t>
  </si>
  <si>
    <t>Pähklimänni tee 29</t>
  </si>
  <si>
    <t>10185502</t>
  </si>
  <si>
    <t>89001:010:2846</t>
  </si>
  <si>
    <t>Kabelikivi</t>
  </si>
  <si>
    <t>160450</t>
  </si>
  <si>
    <t>89001:003:1173</t>
  </si>
  <si>
    <t>Uus-Kepsu</t>
  </si>
  <si>
    <t>6397402</t>
  </si>
  <si>
    <t>89001:003:1175</t>
  </si>
  <si>
    <t>Kepsu tee 1</t>
  </si>
  <si>
    <t>10271002</t>
  </si>
  <si>
    <t>89001:003:1176</t>
  </si>
  <si>
    <t>Vanapere tee 26</t>
  </si>
  <si>
    <t>10271102</t>
  </si>
  <si>
    <t>89001:003:1177</t>
  </si>
  <si>
    <t>Kepsu tee 3</t>
  </si>
  <si>
    <t>10271202</t>
  </si>
  <si>
    <t>89001:003:1178</t>
  </si>
  <si>
    <t>Kepsu tee 4</t>
  </si>
  <si>
    <t>10271302</t>
  </si>
  <si>
    <t>89001:003:1181</t>
  </si>
  <si>
    <t>Kepsu tee 6</t>
  </si>
  <si>
    <t>10271502</t>
  </si>
  <si>
    <t>89001:003:1182</t>
  </si>
  <si>
    <t>Kepsu tee 7</t>
  </si>
  <si>
    <t>10271602</t>
  </si>
  <si>
    <t>89001:003:1183</t>
  </si>
  <si>
    <t>Kepsu tee 8</t>
  </si>
  <si>
    <t>10271702</t>
  </si>
  <si>
    <t>89001:003:1184</t>
  </si>
  <si>
    <t>Kepsu tee 9</t>
  </si>
  <si>
    <t>10271802</t>
  </si>
  <si>
    <t>89001:003:1174</t>
  </si>
  <si>
    <t>Kepsu tee</t>
  </si>
  <si>
    <t>10270902</t>
  </si>
  <si>
    <t>89001:010:2845</t>
  </si>
  <si>
    <t>Soone tee 7</t>
  </si>
  <si>
    <t>11098502</t>
  </si>
  <si>
    <t>89001:002:0341</t>
  </si>
  <si>
    <t>Suur-Keiseri</t>
  </si>
  <si>
    <t>10375502</t>
  </si>
  <si>
    <t>89001:002:0342</t>
  </si>
  <si>
    <t>Väike-Keiseri</t>
  </si>
  <si>
    <t>10376402</t>
  </si>
  <si>
    <t>89001:003:1189</t>
  </si>
  <si>
    <t>Vanapere tee 20</t>
  </si>
  <si>
    <t>10272302</t>
  </si>
  <si>
    <t>89001:003:1191</t>
  </si>
  <si>
    <t>Vanapere tee 22</t>
  </si>
  <si>
    <t>10272402</t>
  </si>
  <si>
    <t>89001:003:1192</t>
  </si>
  <si>
    <t>Vanapere tee 24</t>
  </si>
  <si>
    <t>10272502</t>
  </si>
  <si>
    <t>89001:003:1193</t>
  </si>
  <si>
    <t>Vanapere tee 26a</t>
  </si>
  <si>
    <t>10272602</t>
  </si>
  <si>
    <t>89001:003:1194</t>
  </si>
  <si>
    <t>Randalu</t>
  </si>
  <si>
    <t>10272702</t>
  </si>
  <si>
    <t>89001:003:1195</t>
  </si>
  <si>
    <t>Arukase tee L2</t>
  </si>
  <si>
    <t>10272802</t>
  </si>
  <si>
    <t>89001:003:1186</t>
  </si>
  <si>
    <t>Vanapere tee 11</t>
  </si>
  <si>
    <t>10272002</t>
  </si>
  <si>
    <t>89001:003:1187</t>
  </si>
  <si>
    <t>Vanapere tee 13</t>
  </si>
  <si>
    <t>10272102</t>
  </si>
  <si>
    <t>89001:003:1188</t>
  </si>
  <si>
    <t>Vanapere tee 15</t>
  </si>
  <si>
    <t>10272202</t>
  </si>
  <si>
    <t>89001:003:1179</t>
  </si>
  <si>
    <t>Kepsu tee 5</t>
  </si>
  <si>
    <t>10271402</t>
  </si>
  <si>
    <t>89001:002:0343</t>
  </si>
  <si>
    <t>Keiserimetsa</t>
  </si>
  <si>
    <t>10376302</t>
  </si>
  <si>
    <t>89001:002:0344</t>
  </si>
  <si>
    <t>Keiseri tee 2 // Keiseri</t>
  </si>
  <si>
    <t>10376202</t>
  </si>
  <si>
    <t>89001:003:1185</t>
  </si>
  <si>
    <t>Kepsu tee 10</t>
  </si>
  <si>
    <t>10271902</t>
  </si>
  <si>
    <t>89012:001:0029</t>
  </si>
  <si>
    <t>Õli tn 5</t>
  </si>
  <si>
    <t>10312102</t>
  </si>
  <si>
    <t>89012:001:0031</t>
  </si>
  <si>
    <t>Õli tn 6a</t>
  </si>
  <si>
    <t>10312202</t>
  </si>
  <si>
    <t>89001:021:0100</t>
  </si>
  <si>
    <t>Eha tee 13</t>
  </si>
  <si>
    <t>6191302</t>
  </si>
  <si>
    <t>89001:021:0810</t>
  </si>
  <si>
    <t>Meresihi tee 37</t>
  </si>
  <si>
    <t>51702</t>
  </si>
  <si>
    <t>89001:003:1203</t>
  </si>
  <si>
    <t>Pääsukese tee 4</t>
  </si>
  <si>
    <t>14326002</t>
  </si>
  <si>
    <t>89001:010:2885</t>
  </si>
  <si>
    <t>Nelgi tee 23</t>
  </si>
  <si>
    <t>11505302</t>
  </si>
  <si>
    <t>89001:002:0332</t>
  </si>
  <si>
    <t>Vanatoa</t>
  </si>
  <si>
    <t>10960502</t>
  </si>
  <si>
    <t>89001:002:0333</t>
  </si>
  <si>
    <t>10960602</t>
  </si>
  <si>
    <t>89001:002:0334</t>
  </si>
  <si>
    <t>10371602</t>
  </si>
  <si>
    <t>89001:002:0339</t>
  </si>
  <si>
    <t>89001:003:1206</t>
  </si>
  <si>
    <t>Ülase tee 7</t>
  </si>
  <si>
    <t>10404702</t>
  </si>
  <si>
    <t>89001:002:0335</t>
  </si>
  <si>
    <t>Uue-Vanatoa</t>
  </si>
  <si>
    <t>10373602</t>
  </si>
  <si>
    <t>89001:002:0337</t>
  </si>
  <si>
    <t>89001:002:0338</t>
  </si>
  <si>
    <t>89001:003:1198</t>
  </si>
  <si>
    <t>Tammneeme pumpla</t>
  </si>
  <si>
    <t>11505402</t>
  </si>
  <si>
    <t>89001:003:1202</t>
  </si>
  <si>
    <t>Püünsi tee 16</t>
  </si>
  <si>
    <t>1322002</t>
  </si>
  <si>
    <t>89001:010:2876</t>
  </si>
  <si>
    <t>Anijärve tee 14</t>
  </si>
  <si>
    <t>9369302</t>
  </si>
  <si>
    <t>89001:010:2877</t>
  </si>
  <si>
    <t>Anijärve tee 16</t>
  </si>
  <si>
    <t>10436402</t>
  </si>
  <si>
    <t>89001:010:2878</t>
  </si>
  <si>
    <t>Külavainu tee 2</t>
  </si>
  <si>
    <t>10436502</t>
  </si>
  <si>
    <t>89001:002:0346</t>
  </si>
  <si>
    <t>Laululahe</t>
  </si>
  <si>
    <t>13056302</t>
  </si>
  <si>
    <t>89010:001:0028</t>
  </si>
  <si>
    <t>Väike-Meriste tee 10</t>
  </si>
  <si>
    <t>10410602</t>
  </si>
  <si>
    <t>89010:001:0029</t>
  </si>
  <si>
    <t>Väike-Meriste tee 8</t>
  </si>
  <si>
    <t>3864702</t>
  </si>
  <si>
    <t>89001:009:0033</t>
  </si>
  <si>
    <t>Kaluri tee 10a</t>
  </si>
  <si>
    <t>10633402</t>
  </si>
  <si>
    <t>89001:003:1214</t>
  </si>
  <si>
    <t>Tädu tee 14</t>
  </si>
  <si>
    <t>1967302</t>
  </si>
  <si>
    <t>89001:003:1215</t>
  </si>
  <si>
    <t>Tädu tee 16</t>
  </si>
  <si>
    <t>10424402</t>
  </si>
  <si>
    <t>89001:002:0347</t>
  </si>
  <si>
    <t>Ida-Nagimaa</t>
  </si>
  <si>
    <t>4760002</t>
  </si>
  <si>
    <t>89001:002:0348</t>
  </si>
  <si>
    <t>Lääne-Nagimaa</t>
  </si>
  <si>
    <t>10533602</t>
  </si>
  <si>
    <t>89001:003:1021</t>
  </si>
  <si>
    <t>Kaevumetsa</t>
  </si>
  <si>
    <t>9094502</t>
  </si>
  <si>
    <t>89001:010:2281</t>
  </si>
  <si>
    <t>Anijärve tee 6</t>
  </si>
  <si>
    <t>9426002</t>
  </si>
  <si>
    <t>89001:010:2325</t>
  </si>
  <si>
    <t>Kesk-Kaare tee 105</t>
  </si>
  <si>
    <t>9353002</t>
  </si>
  <si>
    <t>89001:010:2062</t>
  </si>
  <si>
    <t>Kikerpuu tee 23</t>
  </si>
  <si>
    <t>9754102</t>
  </si>
  <si>
    <t>89001:009:0180</t>
  </si>
  <si>
    <t>Mereranna tee 18</t>
  </si>
  <si>
    <t>305802</t>
  </si>
  <si>
    <t>89009:001:0100</t>
  </si>
  <si>
    <t>Pirni tee 21</t>
  </si>
  <si>
    <t>1717402</t>
  </si>
  <si>
    <t>89001:009:0031</t>
  </si>
  <si>
    <t>Kesk tee 7</t>
  </si>
  <si>
    <t>9440102</t>
  </si>
  <si>
    <t>89001:003:1211</t>
  </si>
  <si>
    <t>Pihlapuu tee</t>
  </si>
  <si>
    <t>10656602</t>
  </si>
  <si>
    <t>89001:003:1212</t>
  </si>
  <si>
    <t>Pihlapuu tee 10</t>
  </si>
  <si>
    <t>10656702</t>
  </si>
  <si>
    <t>89001:003:1213</t>
  </si>
  <si>
    <t>Pihlapuu tee 12</t>
  </si>
  <si>
    <t>7557602</t>
  </si>
  <si>
    <t>89001:010:2022</t>
  </si>
  <si>
    <t>Jugapuu tee 14</t>
  </si>
  <si>
    <t>9750502</t>
  </si>
  <si>
    <t>89001:010:2194</t>
  </si>
  <si>
    <t>Tammepõllu tee 1</t>
  </si>
  <si>
    <t>89001:010:1986</t>
  </si>
  <si>
    <t>Hansumetsa</t>
  </si>
  <si>
    <t>9061402</t>
  </si>
  <si>
    <t>89006:001:0220</t>
  </si>
  <si>
    <t>Silva tee 46</t>
  </si>
  <si>
    <t>1885802</t>
  </si>
  <si>
    <t>89001:023:0017</t>
  </si>
  <si>
    <t>Muuli tee 39</t>
  </si>
  <si>
    <t>178002</t>
  </si>
  <si>
    <t>89001:023:0018</t>
  </si>
  <si>
    <t>Muuli tee 39a</t>
  </si>
  <si>
    <t>10690202</t>
  </si>
  <si>
    <t>89001:010:1997</t>
  </si>
  <si>
    <t>Kähriku tee 39</t>
  </si>
  <si>
    <t>7360402</t>
  </si>
  <si>
    <t>89001:010:2883</t>
  </si>
  <si>
    <t>Peedu-Metsa</t>
  </si>
  <si>
    <t>10633202</t>
  </si>
  <si>
    <t>89001:010:2894</t>
  </si>
  <si>
    <t>Pärtle tee 4</t>
  </si>
  <si>
    <t>2916602</t>
  </si>
  <si>
    <t>89001:010:2895</t>
  </si>
  <si>
    <t>Pärtle tee 4a</t>
  </si>
  <si>
    <t>10589002</t>
  </si>
  <si>
    <t>89001:010:2880</t>
  </si>
  <si>
    <t>Peedu</t>
  </si>
  <si>
    <t>10634202</t>
  </si>
  <si>
    <t>89001:010:1100</t>
  </si>
  <si>
    <t>Kalda tee 4</t>
  </si>
  <si>
    <t>195102</t>
  </si>
  <si>
    <t>89001:003:1330</t>
  </si>
  <si>
    <t>Kimsi tee 2a</t>
  </si>
  <si>
    <t>373102</t>
  </si>
  <si>
    <t>89001:010:2580</t>
  </si>
  <si>
    <t>Randvere tee 2</t>
  </si>
  <si>
    <t>279702</t>
  </si>
  <si>
    <t>89001:010:2886</t>
  </si>
  <si>
    <t>Nurme tee 21</t>
  </si>
  <si>
    <t>6377402</t>
  </si>
  <si>
    <t>89001:010:2887</t>
  </si>
  <si>
    <t>Nurme tee 21a</t>
  </si>
  <si>
    <t>11597102</t>
  </si>
  <si>
    <t>89001:003:1940</t>
  </si>
  <si>
    <t>Tammesalu tee 6</t>
  </si>
  <si>
    <t>565402</t>
  </si>
  <si>
    <t>89001:010:2888</t>
  </si>
  <si>
    <t>Nurme tee 30</t>
  </si>
  <si>
    <t>6377902</t>
  </si>
  <si>
    <t>89001:010:2889</t>
  </si>
  <si>
    <t>Nurme tee 30a</t>
  </si>
  <si>
    <t>10401302</t>
  </si>
  <si>
    <t>89001:010:2032</t>
  </si>
  <si>
    <t>Jugapuu tee 23</t>
  </si>
  <si>
    <t>9751402</t>
  </si>
  <si>
    <t>89001:010:2091</t>
  </si>
  <si>
    <t>Kuslapuu tee 8</t>
  </si>
  <si>
    <t>9756702</t>
  </si>
  <si>
    <t>89001:010:1952</t>
  </si>
  <si>
    <t>Västriku tee 30</t>
  </si>
  <si>
    <t>12522002</t>
  </si>
  <si>
    <t>89010:002:0090</t>
  </si>
  <si>
    <t>Eesnõmme tee 16</t>
  </si>
  <si>
    <t>991302</t>
  </si>
  <si>
    <t>89010:002:0520</t>
  </si>
  <si>
    <t>Taganõmme tee 19</t>
  </si>
  <si>
    <t>1560902</t>
  </si>
  <si>
    <t>89006:001:0490</t>
  </si>
  <si>
    <t>Silva kesktee 2</t>
  </si>
  <si>
    <t>1681702</t>
  </si>
  <si>
    <t>89006:001:0060</t>
  </si>
  <si>
    <t>Silva tee 12</t>
  </si>
  <si>
    <t>1848002</t>
  </si>
  <si>
    <t>89006:001:0410</t>
  </si>
  <si>
    <t>Silva tee 27</t>
  </si>
  <si>
    <t>1642802</t>
  </si>
  <si>
    <t>89002:002:0930</t>
  </si>
  <si>
    <t>Rannavalli põik 3</t>
  </si>
  <si>
    <t>1819502</t>
  </si>
  <si>
    <t>89001:003:0982</t>
  </si>
  <si>
    <t>Tammelaane tee 13</t>
  </si>
  <si>
    <t>9564402</t>
  </si>
  <si>
    <t>89001:002:0349</t>
  </si>
  <si>
    <t>Mikkovi</t>
  </si>
  <si>
    <t>10746702</t>
  </si>
  <si>
    <t>89001:010:2159</t>
  </si>
  <si>
    <t>Künka tee 4</t>
  </si>
  <si>
    <t>9092102</t>
  </si>
  <si>
    <t>89002:006:0020</t>
  </si>
  <si>
    <t>Kasteheina tee 54</t>
  </si>
  <si>
    <t>1801802</t>
  </si>
  <si>
    <t>89001:010:1931</t>
  </si>
  <si>
    <t>Västriku tee 24</t>
  </si>
  <si>
    <t>12520202</t>
  </si>
  <si>
    <t>89001:010:1060</t>
  </si>
  <si>
    <t>Heki tee 20</t>
  </si>
  <si>
    <t>166802</t>
  </si>
  <si>
    <t>89001:003:3330</t>
  </si>
  <si>
    <t>Hallikivi tee 13</t>
  </si>
  <si>
    <t>1246702</t>
  </si>
  <si>
    <t>89001:010:2132</t>
  </si>
  <si>
    <t>Tõru tee 3</t>
  </si>
  <si>
    <t>9090302</t>
  </si>
  <si>
    <t>89002:001:0580</t>
  </si>
  <si>
    <t>Rannavälja põik 22</t>
  </si>
  <si>
    <t>597902</t>
  </si>
  <si>
    <t>89001:003:1224</t>
  </si>
  <si>
    <t>Rohuneeme tee 134</t>
  </si>
  <si>
    <t>10490702</t>
  </si>
  <si>
    <t>89001:003:1225</t>
  </si>
  <si>
    <t>Annuse põik 2</t>
  </si>
  <si>
    <t>5582802</t>
  </si>
  <si>
    <t>89001:002:0350</t>
  </si>
  <si>
    <t>Männimäe</t>
  </si>
  <si>
    <t>10864302</t>
  </si>
  <si>
    <t>89010:001:0031</t>
  </si>
  <si>
    <t>Randoja tee 16</t>
  </si>
  <si>
    <t>3467602</t>
  </si>
  <si>
    <t>89010:001:0032</t>
  </si>
  <si>
    <t>Randoja tee 20</t>
  </si>
  <si>
    <t>3795102</t>
  </si>
  <si>
    <t>89001:003:1216</t>
  </si>
  <si>
    <t>Võrgu</t>
  </si>
  <si>
    <t>6322902</t>
  </si>
  <si>
    <t>89001:003:1217</t>
  </si>
  <si>
    <t>Siia</t>
  </si>
  <si>
    <t>10519702</t>
  </si>
  <si>
    <t>89001:003:1218</t>
  </si>
  <si>
    <t>Lõhe</t>
  </si>
  <si>
    <t>10519802</t>
  </si>
  <si>
    <t>89001:003:1219</t>
  </si>
  <si>
    <t>Koha</t>
  </si>
  <si>
    <t>10519902</t>
  </si>
  <si>
    <t>89001:003:1221</t>
  </si>
  <si>
    <t>Angerja</t>
  </si>
  <si>
    <t>10520002</t>
  </si>
  <si>
    <t>89001:022:0034</t>
  </si>
  <si>
    <t>Pihlaka tee 19a</t>
  </si>
  <si>
    <t>9567502</t>
  </si>
  <si>
    <t>89001:022:0035</t>
  </si>
  <si>
    <t>Pihlaka tee 21</t>
  </si>
  <si>
    <t>6669702</t>
  </si>
  <si>
    <t>89001:022:0033</t>
  </si>
  <si>
    <t>Rohuneeme tee 42</t>
  </si>
  <si>
    <t>11098602</t>
  </si>
  <si>
    <t>89001:010:2897</t>
  </si>
  <si>
    <t>Sõpruse tee 4</t>
  </si>
  <si>
    <t>11642902</t>
  </si>
  <si>
    <t>89001:003:1446</t>
  </si>
  <si>
    <t>Vana-Pällu</t>
  </si>
  <si>
    <t>2157602</t>
  </si>
  <si>
    <t>89001:003:1447</t>
  </si>
  <si>
    <t>Luhapõllu</t>
  </si>
  <si>
    <t>12148002</t>
  </si>
  <si>
    <t>89001:003:1233</t>
  </si>
  <si>
    <t>Sääre tee 39</t>
  </si>
  <si>
    <t>8850702</t>
  </si>
  <si>
    <t>89001:003:1234</t>
  </si>
  <si>
    <t>Sääre tee 22a</t>
  </si>
  <si>
    <t>10598502</t>
  </si>
  <si>
    <t>89001:003:1235</t>
  </si>
  <si>
    <t>Sääre tee 33a</t>
  </si>
  <si>
    <t>10598602</t>
  </si>
  <si>
    <t>89001:003:1237</t>
  </si>
  <si>
    <t>Sääre tee 35a</t>
  </si>
  <si>
    <t>10598802</t>
  </si>
  <si>
    <t>89001:003:1238</t>
  </si>
  <si>
    <t>Sääre tee 37</t>
  </si>
  <si>
    <t>10598902</t>
  </si>
  <si>
    <t>89001:003:1239</t>
  </si>
  <si>
    <t>Mereranna</t>
  </si>
  <si>
    <t>10599102</t>
  </si>
  <si>
    <t>89001:010:2898</t>
  </si>
  <si>
    <t>Heldri tee 61</t>
  </si>
  <si>
    <t>11511902</t>
  </si>
  <si>
    <t>89001:003:1241</t>
  </si>
  <si>
    <t>Sääre tee</t>
  </si>
  <si>
    <t>10599002</t>
  </si>
  <si>
    <t>89001:003:1208</t>
  </si>
  <si>
    <t>Valli põik 4</t>
  </si>
  <si>
    <t>3980302</t>
  </si>
  <si>
    <t>89001:003:1209</t>
  </si>
  <si>
    <t>Valli põik 6</t>
  </si>
  <si>
    <t>12699750</t>
  </si>
  <si>
    <t>89001:010:2884</t>
  </si>
  <si>
    <t>Suure-Peedu</t>
  </si>
  <si>
    <t>10633302</t>
  </si>
  <si>
    <t>89001:010:2879</t>
  </si>
  <si>
    <t>Väike-Peedu</t>
  </si>
  <si>
    <t>10634102</t>
  </si>
  <si>
    <t>89007:003:0600</t>
  </si>
  <si>
    <t>Vaheaia tee 4</t>
  </si>
  <si>
    <t>2208802</t>
  </si>
  <si>
    <t>89001:010:0129</t>
  </si>
  <si>
    <t>Muuga tee 8</t>
  </si>
  <si>
    <t>5110802</t>
  </si>
  <si>
    <t>89001:010:0130</t>
  </si>
  <si>
    <t>Muuga tee 8a</t>
  </si>
  <si>
    <t>3538802</t>
  </si>
  <si>
    <t>89008:003:0013</t>
  </si>
  <si>
    <t>Veeringu tee 4</t>
  </si>
  <si>
    <t>3914302</t>
  </si>
  <si>
    <t>89001:017:0070</t>
  </si>
  <si>
    <t>Loosivälja tee 7</t>
  </si>
  <si>
    <t>1360102</t>
  </si>
  <si>
    <t>89004:001:0100</t>
  </si>
  <si>
    <t>Kalevi tee 6</t>
  </si>
  <si>
    <t>2405002</t>
  </si>
  <si>
    <t>89001:003:0872</t>
  </si>
  <si>
    <t>Ees-Oti</t>
  </si>
  <si>
    <t>8141302</t>
  </si>
  <si>
    <t>89001:010:2101</t>
  </si>
  <si>
    <t>Kuslapuu tee 18</t>
  </si>
  <si>
    <t>9757602</t>
  </si>
  <si>
    <t>89010:001:0330</t>
  </si>
  <si>
    <t>Ojakääru tee 29</t>
  </si>
  <si>
    <t>3512702</t>
  </si>
  <si>
    <t>89006:001:0040</t>
  </si>
  <si>
    <t>Silva tee 8</t>
  </si>
  <si>
    <t>1733402</t>
  </si>
  <si>
    <t>89001:010:2076</t>
  </si>
  <si>
    <t>Kikerpuu tee 36</t>
  </si>
  <si>
    <t>9755402</t>
  </si>
  <si>
    <t>89001:003:1227</t>
  </si>
  <si>
    <t>Leppneeme tee L3</t>
  </si>
  <si>
    <t>11189902</t>
  </si>
  <si>
    <t>89001:003:0840</t>
  </si>
  <si>
    <t>Rukkilille tee 9</t>
  </si>
  <si>
    <t>219702</t>
  </si>
  <si>
    <t>89001:003:1232</t>
  </si>
  <si>
    <t>Võsa tee 2a</t>
  </si>
  <si>
    <t>11189602</t>
  </si>
  <si>
    <t>89012:001:0220</t>
  </si>
  <si>
    <t>Virna tn 1</t>
  </si>
  <si>
    <t>2420002</t>
  </si>
  <si>
    <t>89001:010:2899</t>
  </si>
  <si>
    <t>Amarülluse tee 9</t>
  </si>
  <si>
    <t>1548102</t>
  </si>
  <si>
    <t>89011:002:0140</t>
  </si>
  <si>
    <t>Vesiroosi tee 10a</t>
  </si>
  <si>
    <t>982502</t>
  </si>
  <si>
    <t>89011:002:0130</t>
  </si>
  <si>
    <t>Vesiroosi tee 11</t>
  </si>
  <si>
    <t>4190002</t>
  </si>
  <si>
    <t>89010:002:0100</t>
  </si>
  <si>
    <t>Eesnõmme tee 18</t>
  </si>
  <si>
    <t>1227002</t>
  </si>
  <si>
    <t>89001:010:0830</t>
  </si>
  <si>
    <t>Miiduranna tee 19a</t>
  </si>
  <si>
    <t>186802</t>
  </si>
  <si>
    <t>89001:003:0750</t>
  </si>
  <si>
    <t>Karikakra tee 30</t>
  </si>
  <si>
    <t>135702</t>
  </si>
  <si>
    <t>89011:001:0810</t>
  </si>
  <si>
    <t>Merikotka tee 20</t>
  </si>
  <si>
    <t>5075702</t>
  </si>
  <si>
    <t>89001:010:1378</t>
  </si>
  <si>
    <t>Vehema tee 41</t>
  </si>
  <si>
    <t>7106202</t>
  </si>
  <si>
    <t>89001:022:0480</t>
  </si>
  <si>
    <t>Lumemarja tee 9</t>
  </si>
  <si>
    <t>993602</t>
  </si>
  <si>
    <t>89001:022:0490</t>
  </si>
  <si>
    <t>Lumemarja tee 11</t>
  </si>
  <si>
    <t>980502</t>
  </si>
  <si>
    <t>89006:001:0530</t>
  </si>
  <si>
    <t>Silva kesktee 10</t>
  </si>
  <si>
    <t>1484902</t>
  </si>
  <si>
    <t>89006:001:0500</t>
  </si>
  <si>
    <t>Silva kesktee 4</t>
  </si>
  <si>
    <t>1447902</t>
  </si>
  <si>
    <t>89006:001:0090</t>
  </si>
  <si>
    <t>Silva tee 20</t>
  </si>
  <si>
    <t>1762902</t>
  </si>
  <si>
    <t>89002:002:0980</t>
  </si>
  <si>
    <t>Rannaotsa tee 3</t>
  </si>
  <si>
    <t>2339102</t>
  </si>
  <si>
    <t>89008:001:0080</t>
  </si>
  <si>
    <t>Nurmenuku tee 20</t>
  </si>
  <si>
    <t>1267902</t>
  </si>
  <si>
    <t>89001:003:3630</t>
  </si>
  <si>
    <t>Rummu tee 12</t>
  </si>
  <si>
    <t>1205202</t>
  </si>
  <si>
    <t>89009:001:0190</t>
  </si>
  <si>
    <t>Pirni tee 30</t>
  </si>
  <si>
    <t>1636502</t>
  </si>
  <si>
    <t>89009:001:0200</t>
  </si>
  <si>
    <t>Pirni tee 31</t>
  </si>
  <si>
    <t>1705702</t>
  </si>
  <si>
    <t>89005:003:0160</t>
  </si>
  <si>
    <t>Linda põik 1</t>
  </si>
  <si>
    <t>1630002</t>
  </si>
  <si>
    <t>89005:003:0150</t>
  </si>
  <si>
    <t>Suurekivi tee 17a</t>
  </si>
  <si>
    <t>1677502</t>
  </si>
  <si>
    <t>89001:010:5020</t>
  </si>
  <si>
    <t>Käärti tee 31</t>
  </si>
  <si>
    <t>986802</t>
  </si>
  <si>
    <t>89001:003:1170</t>
  </si>
  <si>
    <t>Niidu tee 3/8</t>
  </si>
  <si>
    <t>289502</t>
  </si>
  <si>
    <t>89001:010:3430</t>
  </si>
  <si>
    <t>Halli tee 12</t>
  </si>
  <si>
    <t>1203502</t>
  </si>
  <si>
    <t>89001:010:2330</t>
  </si>
  <si>
    <t>Muuga tee 51 // Aleksandri</t>
  </si>
  <si>
    <t>356402</t>
  </si>
  <si>
    <t>89001:005:0770</t>
  </si>
  <si>
    <t>Kasekännu tee 38</t>
  </si>
  <si>
    <t>3990302</t>
  </si>
  <si>
    <t>89001:022:0790</t>
  </si>
  <si>
    <t>Melba tee 3</t>
  </si>
  <si>
    <t>2311302</t>
  </si>
  <si>
    <t>89001:022:0780</t>
  </si>
  <si>
    <t>Lumemarja tee 37</t>
  </si>
  <si>
    <t>2459002</t>
  </si>
  <si>
    <t>89001:003:1790</t>
  </si>
  <si>
    <t>Ees-Eigi</t>
  </si>
  <si>
    <t>415502</t>
  </si>
  <si>
    <t>89001:003:1800</t>
  </si>
  <si>
    <t>Taga-Eigi</t>
  </si>
  <si>
    <t>415602</t>
  </si>
  <si>
    <t>89001:003:1254</t>
  </si>
  <si>
    <t>Vanapere tee 8a</t>
  </si>
  <si>
    <t>11017402</t>
  </si>
  <si>
    <t>89001:010:1968</t>
  </si>
  <si>
    <t>Kähriku tee 4</t>
  </si>
  <si>
    <t>89001:005:0790</t>
  </si>
  <si>
    <t>Kasekännu tee 42</t>
  </si>
  <si>
    <t>2219902</t>
  </si>
  <si>
    <t>89001:005:0560</t>
  </si>
  <si>
    <t>Kasekännu tee 13</t>
  </si>
  <si>
    <t>2197702</t>
  </si>
  <si>
    <t>89001:003:3940</t>
  </si>
  <si>
    <t>1400502</t>
  </si>
  <si>
    <t>89003:004:0450</t>
  </si>
  <si>
    <t>Mäe tee 3</t>
  </si>
  <si>
    <t>3311402</t>
  </si>
  <si>
    <t>89001:010:3690</t>
  </si>
  <si>
    <t>Kallaku tee 4</t>
  </si>
  <si>
    <t>667802</t>
  </si>
  <si>
    <t>89001:010:3680</t>
  </si>
  <si>
    <t>Kallaku tee 2</t>
  </si>
  <si>
    <t>740802</t>
  </si>
  <si>
    <t>89001:010:2193</t>
  </si>
  <si>
    <t>Randvere tee 174</t>
  </si>
  <si>
    <t>9205002</t>
  </si>
  <si>
    <t>89003:004:0003</t>
  </si>
  <si>
    <t>Pihlapuu tee 2</t>
  </si>
  <si>
    <t>5266202</t>
  </si>
  <si>
    <t>89001:002:0276</t>
  </si>
  <si>
    <t>89001:010:0687</t>
  </si>
  <si>
    <t>Muuli tee L8</t>
  </si>
  <si>
    <t>6223402</t>
  </si>
  <si>
    <t>89003:004:0630</t>
  </si>
  <si>
    <t>Kuusiku tee 13</t>
  </si>
  <si>
    <t>2426202</t>
  </si>
  <si>
    <t>89003:004:0960</t>
  </si>
  <si>
    <t>Laane tee 8</t>
  </si>
  <si>
    <t>3646002</t>
  </si>
  <si>
    <t>89001:003:1054</t>
  </si>
  <si>
    <t>Ees-Valli</t>
  </si>
  <si>
    <t>9250702</t>
  </si>
  <si>
    <t>89001:010:2893</t>
  </si>
  <si>
    <t>Kuusemäe tee 1</t>
  </si>
  <si>
    <t>11216002</t>
  </si>
  <si>
    <t>89001:010:2547</t>
  </si>
  <si>
    <t>Marjamaa tee 14</t>
  </si>
  <si>
    <t>89001:010:2548</t>
  </si>
  <si>
    <t>Marjamaa tee 16</t>
  </si>
  <si>
    <t>89001:003:1166</t>
  </si>
  <si>
    <t>Sadama tee 9</t>
  </si>
  <si>
    <t>6770902</t>
  </si>
  <si>
    <t>89001:010:2749</t>
  </si>
  <si>
    <t>Seedermänni tee 17</t>
  </si>
  <si>
    <t>10177202</t>
  </si>
  <si>
    <t>89012:001:0034</t>
  </si>
  <si>
    <t>Koorma tn 2a</t>
  </si>
  <si>
    <t>2419802</t>
  </si>
  <si>
    <t>89010:001:0700</t>
  </si>
  <si>
    <t>Kallasmaa tee 1b</t>
  </si>
  <si>
    <t>4057302</t>
  </si>
  <si>
    <t>89001:003:6310</t>
  </si>
  <si>
    <t>Leppneeme Sadama tee 19</t>
  </si>
  <si>
    <t>3447602</t>
  </si>
  <si>
    <t>89001:010:8850</t>
  </si>
  <si>
    <t>Äigrumäe tee 4</t>
  </si>
  <si>
    <t>4272402</t>
  </si>
  <si>
    <t>89001:003:0564</t>
  </si>
  <si>
    <t>Rohuneeme tee 111</t>
  </si>
  <si>
    <t>89001:010:8860</t>
  </si>
  <si>
    <t>Kibuvitsa tee 23</t>
  </si>
  <si>
    <t>3008602</t>
  </si>
  <si>
    <t>89001:010:9150</t>
  </si>
  <si>
    <t>Kibuvitsa tee 27</t>
  </si>
  <si>
    <t>3178602</t>
  </si>
  <si>
    <t>89001:022:0022</t>
  </si>
  <si>
    <t>Hõbepaju tee 20</t>
  </si>
  <si>
    <t>6838502</t>
  </si>
  <si>
    <t>89001:003:1244</t>
  </si>
  <si>
    <t>Mereääre tee 1a</t>
  </si>
  <si>
    <t>6089150</t>
  </si>
  <si>
    <t>89001:003:1245</t>
  </si>
  <si>
    <t>Mereääre tee 1b</t>
  </si>
  <si>
    <t>6089250</t>
  </si>
  <si>
    <t>89001:003:1246</t>
  </si>
  <si>
    <t>Mereääre tee L9</t>
  </si>
  <si>
    <t>6089350</t>
  </si>
  <si>
    <t>89001:003:1247</t>
  </si>
  <si>
    <t>Mereääre tee L2</t>
  </si>
  <si>
    <t>2844302</t>
  </si>
  <si>
    <t>89001:003:1258</t>
  </si>
  <si>
    <t>Pällu tee 1</t>
  </si>
  <si>
    <t>10916202</t>
  </si>
  <si>
    <t>89001:003:1259</t>
  </si>
  <si>
    <t>Sambla tee 2</t>
  </si>
  <si>
    <t>2119502</t>
  </si>
  <si>
    <t>89001:003:1255</t>
  </si>
  <si>
    <t>Rohuneeme tee 94</t>
  </si>
  <si>
    <t>2072302</t>
  </si>
  <si>
    <t>89001:003:1256</t>
  </si>
  <si>
    <t>Rohuneeme tee 96c</t>
  </si>
  <si>
    <t>11004302</t>
  </si>
  <si>
    <t>89001:003:1257</t>
  </si>
  <si>
    <t>Püünsi tee 12b</t>
  </si>
  <si>
    <t>11004402</t>
  </si>
  <si>
    <t>89001:003:1412</t>
  </si>
  <si>
    <t>Rohuneeme tee 96</t>
  </si>
  <si>
    <t>11642802</t>
  </si>
  <si>
    <t>89001:003:1243</t>
  </si>
  <si>
    <t>Reinu tee 10</t>
  </si>
  <si>
    <t>11637802</t>
  </si>
  <si>
    <t>89001:010:2913</t>
  </si>
  <si>
    <t>Astri tee 10</t>
  </si>
  <si>
    <t>11172802</t>
  </si>
  <si>
    <t>89001:009:0035</t>
  </si>
  <si>
    <t>Vahtra tee 3</t>
  </si>
  <si>
    <t>11209302</t>
  </si>
  <si>
    <t>89001:010:2378</t>
  </si>
  <si>
    <t>Soopealse</t>
  </si>
  <si>
    <t>11229502</t>
  </si>
  <si>
    <t>89001:003:1387</t>
  </si>
  <si>
    <t>Suur-Ringtee 17</t>
  </si>
  <si>
    <t>11409402</t>
  </si>
  <si>
    <t>89001:003:1388</t>
  </si>
  <si>
    <t>Suur-Ringtee 19</t>
  </si>
  <si>
    <t>4365202</t>
  </si>
  <si>
    <t>89001:009:0034</t>
  </si>
  <si>
    <t>Rohuneeme tee 32</t>
  </si>
  <si>
    <t>89001:003:1248</t>
  </si>
  <si>
    <t>Rohuneeme tee 67a</t>
  </si>
  <si>
    <t>8874002</t>
  </si>
  <si>
    <t>89001:003:1249</t>
  </si>
  <si>
    <t>Rohuneeme tee 67</t>
  </si>
  <si>
    <t>8784302</t>
  </si>
  <si>
    <t>89001:003:1250</t>
  </si>
  <si>
    <t>Tädu tee 3</t>
  </si>
  <si>
    <t>10857002</t>
  </si>
  <si>
    <t>89001:010:3610</t>
  </si>
  <si>
    <t>Nelgi tee 30</t>
  </si>
  <si>
    <t>502302</t>
  </si>
  <si>
    <t>89001:003:1355</t>
  </si>
  <si>
    <t>Laaneserva tee 11</t>
  </si>
  <si>
    <t>89001:003:1337</t>
  </si>
  <si>
    <t>Laanelille tee 2a</t>
  </si>
  <si>
    <t>10988002</t>
  </si>
  <si>
    <t>89001:003:1336</t>
  </si>
  <si>
    <t>Laanelille tee 1</t>
  </si>
  <si>
    <t>10987902</t>
  </si>
  <si>
    <t>89011:001:0039</t>
  </si>
  <si>
    <t>Aasa tee 12</t>
  </si>
  <si>
    <t>11679602</t>
  </si>
  <si>
    <t>89001:003:1381</t>
  </si>
  <si>
    <t>Hiireotsa tee 2 // Pihlaka</t>
  </si>
  <si>
    <t>11162302</t>
  </si>
  <si>
    <t>89011:001:0037</t>
  </si>
  <si>
    <t>Uus-Rootsi</t>
  </si>
  <si>
    <t>12990702</t>
  </si>
  <si>
    <t>89001:010:2935</t>
  </si>
  <si>
    <t>Kiltsi</t>
  </si>
  <si>
    <t>10914302</t>
  </si>
  <si>
    <t>89001:010:2936</t>
  </si>
  <si>
    <t>Kasemäe</t>
  </si>
  <si>
    <t>10914402</t>
  </si>
  <si>
    <t>89001:010:2937</t>
  </si>
  <si>
    <t>Kuusemäe</t>
  </si>
  <si>
    <t>10914502</t>
  </si>
  <si>
    <t>89001:010:2938</t>
  </si>
  <si>
    <t>Kiltsimetsa</t>
  </si>
  <si>
    <t>10914602</t>
  </si>
  <si>
    <t>89001:010:2939</t>
  </si>
  <si>
    <t>Farmitaguse</t>
  </si>
  <si>
    <t>10914702</t>
  </si>
  <si>
    <t>89001:010:2904</t>
  </si>
  <si>
    <t>Kirsiaia tee 1</t>
  </si>
  <si>
    <t>89001:010:2905</t>
  </si>
  <si>
    <t>Jõhvika tee 11</t>
  </si>
  <si>
    <t>3154502</t>
  </si>
  <si>
    <t>89001:010:2906</t>
  </si>
  <si>
    <t>Kirsiaia tee 3</t>
  </si>
  <si>
    <t>89001:010:3023</t>
  </si>
  <si>
    <t>Kallaku tee 7</t>
  </si>
  <si>
    <t>11231302</t>
  </si>
  <si>
    <t>89001:010:2908</t>
  </si>
  <si>
    <t>Kirsiaia tee 5</t>
  </si>
  <si>
    <t>89001:010:2909</t>
  </si>
  <si>
    <t>Kirsiaia tee 2a</t>
  </si>
  <si>
    <t>10928902</t>
  </si>
  <si>
    <t>89001:010:2911</t>
  </si>
  <si>
    <t>Kirsiaia tee L1</t>
  </si>
  <si>
    <t>10929002</t>
  </si>
  <si>
    <t>89001:010:3022</t>
  </si>
  <si>
    <t>Muuli tee 2 // Ranna tee 15</t>
  </si>
  <si>
    <t>11719302</t>
  </si>
  <si>
    <t>89008:002:0001</t>
  </si>
  <si>
    <t>Ellerheina tee 27</t>
  </si>
  <si>
    <t>11809402</t>
  </si>
  <si>
    <t>89001:003:1389</t>
  </si>
  <si>
    <t>Tammeoru tee 1</t>
  </si>
  <si>
    <t>2346402</t>
  </si>
  <si>
    <t>89001:003:1391</t>
  </si>
  <si>
    <t>Tammeoru tee 2</t>
  </si>
  <si>
    <t>89001:003:1392</t>
  </si>
  <si>
    <t>Tammeoru tee 3</t>
  </si>
  <si>
    <t>89001:003:1393</t>
  </si>
  <si>
    <t>Tammeoru tee 4</t>
  </si>
  <si>
    <t>89001:003:1413</t>
  </si>
  <si>
    <t>Rohuneeme tee 63</t>
  </si>
  <si>
    <t>11228202</t>
  </si>
  <si>
    <t>89001:003:1414</t>
  </si>
  <si>
    <t>Suurevälja tee 2</t>
  </si>
  <si>
    <t>11228302</t>
  </si>
  <si>
    <t>89001:003:1415</t>
  </si>
  <si>
    <t>Rohuneeme tee 63b</t>
  </si>
  <si>
    <t>11228402</t>
  </si>
  <si>
    <t>89001:003:1416</t>
  </si>
  <si>
    <t>Rohuneeme tee 63c</t>
  </si>
  <si>
    <t>11228502</t>
  </si>
  <si>
    <t>89001:003:1394</t>
  </si>
  <si>
    <t>Tammeoru tee 5a</t>
  </si>
  <si>
    <t>89001:003:1418</t>
  </si>
  <si>
    <t>Rohuneeme tee 63e</t>
  </si>
  <si>
    <t>11228602</t>
  </si>
  <si>
    <t>89001:003:1395</t>
  </si>
  <si>
    <t>Tammeoru tee 6</t>
  </si>
  <si>
    <t>89001:003:1396</t>
  </si>
  <si>
    <t>Tammeoru tee 7</t>
  </si>
  <si>
    <t>89001:003:1397</t>
  </si>
  <si>
    <t>Tammeoru tee 8</t>
  </si>
  <si>
    <t>89001:003:1398</t>
  </si>
  <si>
    <t>Tammeoru tee 10</t>
  </si>
  <si>
    <t>89001:003:1401</t>
  </si>
  <si>
    <t>Tammeoru tee 14</t>
  </si>
  <si>
    <t>89001:003:1402</t>
  </si>
  <si>
    <t>Tammeoru tee 16</t>
  </si>
  <si>
    <t>89001:003:1405</t>
  </si>
  <si>
    <t>Tammeoru tee L2</t>
  </si>
  <si>
    <t>89001:003:1406</t>
  </si>
  <si>
    <t>Tammeoru tee L3</t>
  </si>
  <si>
    <t>89001:003:1407</t>
  </si>
  <si>
    <t>Pällu tee 2</t>
  </si>
  <si>
    <t>89001:003:1409</t>
  </si>
  <si>
    <t>Pällu tee L3</t>
  </si>
  <si>
    <t>89001:003:1411</t>
  </si>
  <si>
    <t>Pällu tee L2</t>
  </si>
  <si>
    <t>89001:003:1403</t>
  </si>
  <si>
    <t>Tammeoru</t>
  </si>
  <si>
    <t>89001:003:1408</t>
  </si>
  <si>
    <t>Pällu tee 4</t>
  </si>
  <si>
    <t>89001:003:1399</t>
  </si>
  <si>
    <t>Tammeoru tee 12</t>
  </si>
  <si>
    <t>89001:003:1404</t>
  </si>
  <si>
    <t>Tammeoru tee L1</t>
  </si>
  <si>
    <t>89001:010:3031</t>
  </si>
  <si>
    <t>Ado mets 2</t>
  </si>
  <si>
    <t>9213202</t>
  </si>
  <si>
    <t>89001:010:3032</t>
  </si>
  <si>
    <t>Ado mets 5</t>
  </si>
  <si>
    <t>89001:003:1383</t>
  </si>
  <si>
    <t>Vanapere tee 10</t>
  </si>
  <si>
    <t>12657802</t>
  </si>
  <si>
    <t>89001:003:1419</t>
  </si>
  <si>
    <t>Leppneeme tee 106</t>
  </si>
  <si>
    <t>7877102</t>
  </si>
  <si>
    <t>89001:003:1421</t>
  </si>
  <si>
    <t>Karusambla tee 2a</t>
  </si>
  <si>
    <t>11135902</t>
  </si>
  <si>
    <t>89001:010:1530</t>
  </si>
  <si>
    <t>Käärti tee 10</t>
  </si>
  <si>
    <t>172502</t>
  </si>
  <si>
    <t>89001:010:3025</t>
  </si>
  <si>
    <t>Kallaku</t>
  </si>
  <si>
    <t>4551702</t>
  </si>
  <si>
    <t>89001:010:3027</t>
  </si>
  <si>
    <t>Ado mets 1</t>
  </si>
  <si>
    <t>9216002</t>
  </si>
  <si>
    <t>89001:010:3028</t>
  </si>
  <si>
    <t>Ado mets 4</t>
  </si>
  <si>
    <t>89001:010:3036</t>
  </si>
  <si>
    <t>Muuga tee 204</t>
  </si>
  <si>
    <t>11495202</t>
  </si>
  <si>
    <t>89001:003:1382</t>
  </si>
  <si>
    <t>Sireli tee 6</t>
  </si>
  <si>
    <t>13408602</t>
  </si>
  <si>
    <t>89008:001:0003</t>
  </si>
  <si>
    <t>Ellerheina tee 7</t>
  </si>
  <si>
    <t>10063902</t>
  </si>
  <si>
    <t>89008:001:0004</t>
  </si>
  <si>
    <t>Ellerheina tee 9</t>
  </si>
  <si>
    <t>2385002</t>
  </si>
  <si>
    <t>89008:001:0005</t>
  </si>
  <si>
    <t>Ellerheina tee 11</t>
  </si>
  <si>
    <t>1582102</t>
  </si>
  <si>
    <t>89001:003:1278</t>
  </si>
  <si>
    <t>Mäemetsa tee 2</t>
  </si>
  <si>
    <t>11011302</t>
  </si>
  <si>
    <t>89001:003:1279</t>
  </si>
  <si>
    <t>Mäemetsa tee 4</t>
  </si>
  <si>
    <t>11106202</t>
  </si>
  <si>
    <t>89001:003:1281</t>
  </si>
  <si>
    <t>Mäemetsa tee 6</t>
  </si>
  <si>
    <t>10944102</t>
  </si>
  <si>
    <t>89001:003:1282</t>
  </si>
  <si>
    <t>Mäemetsa tee 8</t>
  </si>
  <si>
    <t>10973502</t>
  </si>
  <si>
    <t>89001:003:1283</t>
  </si>
  <si>
    <t>Mäemetsa tee 10</t>
  </si>
  <si>
    <t>10991002</t>
  </si>
  <si>
    <t>89001:003:1329</t>
  </si>
  <si>
    <t>Laanekivi tee 23</t>
  </si>
  <si>
    <t>10987302</t>
  </si>
  <si>
    <t>89001:003:1331</t>
  </si>
  <si>
    <t>Laanekivi tee 24</t>
  </si>
  <si>
    <t>10987402</t>
  </si>
  <si>
    <t>89001:003:1332</t>
  </si>
  <si>
    <t>Laanekivi tee 25</t>
  </si>
  <si>
    <t>10987502</t>
  </si>
  <si>
    <t>89001:003:1333</t>
  </si>
  <si>
    <t>Laanekivi tee 27</t>
  </si>
  <si>
    <t>10987602</t>
  </si>
  <si>
    <t>89001:003:1334</t>
  </si>
  <si>
    <t>Laanekivi tee 29</t>
  </si>
  <si>
    <t>10987702</t>
  </si>
  <si>
    <t>89001:003:1276</t>
  </si>
  <si>
    <t>Tädu tee 5</t>
  </si>
  <si>
    <t>11828402</t>
  </si>
  <si>
    <t>89001:010:2912</t>
  </si>
  <si>
    <t>Astri tee 6</t>
  </si>
  <si>
    <t>11105102</t>
  </si>
  <si>
    <t>89001:003:1284</t>
  </si>
  <si>
    <t>Mäeniidu tee 1</t>
  </si>
  <si>
    <t>10975002</t>
  </si>
  <si>
    <t>89001:003:1285</t>
  </si>
  <si>
    <t>Mäekünka tee 2</t>
  </si>
  <si>
    <t>10974802</t>
  </si>
  <si>
    <t>89001:003:1286</t>
  </si>
  <si>
    <t>Mäeniidu tee 3</t>
  </si>
  <si>
    <t>10973402</t>
  </si>
  <si>
    <t>89001:003:1335</t>
  </si>
  <si>
    <t>Laanelille tee</t>
  </si>
  <si>
    <t>10987802</t>
  </si>
  <si>
    <t>89001:003:1338</t>
  </si>
  <si>
    <t>Laanelille tee 3</t>
  </si>
  <si>
    <t>10988102</t>
  </si>
  <si>
    <t>89001:003:1339</t>
  </si>
  <si>
    <t>Laanekivi tee 4a</t>
  </si>
  <si>
    <t>10988202</t>
  </si>
  <si>
    <t>89001:003:1341</t>
  </si>
  <si>
    <t>Laanekivi tee 4b</t>
  </si>
  <si>
    <t>10988302</t>
  </si>
  <si>
    <t>89001:003:1287</t>
  </si>
  <si>
    <t>Mäekünka tee 4</t>
  </si>
  <si>
    <t>10993102</t>
  </si>
  <si>
    <t>89001:003:1288</t>
  </si>
  <si>
    <t>Mäeniidu tee 5</t>
  </si>
  <si>
    <t>11103402</t>
  </si>
  <si>
    <t>89001:003:1289</t>
  </si>
  <si>
    <t>Mäekünka tee 6</t>
  </si>
  <si>
    <t>11106102</t>
  </si>
  <si>
    <t>89001:003:1292</t>
  </si>
  <si>
    <t>Mäekünka tee 8</t>
  </si>
  <si>
    <t>10986302</t>
  </si>
  <si>
    <t>89001:003:1343</t>
  </si>
  <si>
    <t>Laaneserva tee 1</t>
  </si>
  <si>
    <t>10988502</t>
  </si>
  <si>
    <t>89001:003:1344</t>
  </si>
  <si>
    <t>Laaneserva tee 1a</t>
  </si>
  <si>
    <t>10988602</t>
  </si>
  <si>
    <t>89001:003:1345</t>
  </si>
  <si>
    <t>Laaneserva tee 2</t>
  </si>
  <si>
    <t>10988702</t>
  </si>
  <si>
    <t>89001:003:1346</t>
  </si>
  <si>
    <t>Laaneserva tee 3</t>
  </si>
  <si>
    <t>10988802</t>
  </si>
  <si>
    <t>89001:003:1347</t>
  </si>
  <si>
    <t>Laaneserva tee 4</t>
  </si>
  <si>
    <t>10988902</t>
  </si>
  <si>
    <t>89001:003:1348</t>
  </si>
  <si>
    <t>Laaneserva tee 5</t>
  </si>
  <si>
    <t>10989002</t>
  </si>
  <si>
    <t>89001:003:1302</t>
  </si>
  <si>
    <t>Väike-Mäekünka</t>
  </si>
  <si>
    <t>11011602</t>
  </si>
  <si>
    <t>89001:003:1293</t>
  </si>
  <si>
    <t>Mäeniidu tee 9</t>
  </si>
  <si>
    <t>11011402</t>
  </si>
  <si>
    <t>89001:003:1294</t>
  </si>
  <si>
    <t>Mäekünka tee 10</t>
  </si>
  <si>
    <t>11011102</t>
  </si>
  <si>
    <t>89001:003:1295</t>
  </si>
  <si>
    <t>Mäeniidu tee 4</t>
  </si>
  <si>
    <t>10943802</t>
  </si>
  <si>
    <t>89001:003:1298</t>
  </si>
  <si>
    <t>Mäekünka tee 1</t>
  </si>
  <si>
    <t>10943102</t>
  </si>
  <si>
    <t>89001:003:1299</t>
  </si>
  <si>
    <t>Mäekünka tee 2a</t>
  </si>
  <si>
    <t>11011502</t>
  </si>
  <si>
    <t>89001:003:1305</t>
  </si>
  <si>
    <t>Matka tee L4</t>
  </si>
  <si>
    <t>11011802</t>
  </si>
  <si>
    <t>89001:003:1316</t>
  </si>
  <si>
    <t>Matka tee L5</t>
  </si>
  <si>
    <t>11012502</t>
  </si>
  <si>
    <t>89001:003:1303</t>
  </si>
  <si>
    <t>Mäekünka mets 2</t>
  </si>
  <si>
    <t>10971602</t>
  </si>
  <si>
    <t>89001:003:1304</t>
  </si>
  <si>
    <t>Mäekünka</t>
  </si>
  <si>
    <t>11011702</t>
  </si>
  <si>
    <t>89001:003:1306</t>
  </si>
  <si>
    <t>Ampri põik 1</t>
  </si>
  <si>
    <t>11011902</t>
  </si>
  <si>
    <t>89001:003:1307</t>
  </si>
  <si>
    <t>Ampri põik 2</t>
  </si>
  <si>
    <t>11012002</t>
  </si>
  <si>
    <t>89001:003:1308</t>
  </si>
  <si>
    <t>Ampri põik 3</t>
  </si>
  <si>
    <t>11012102</t>
  </si>
  <si>
    <t>89001:003:1309</t>
  </si>
  <si>
    <t>Ampri põik 4</t>
  </si>
  <si>
    <t>11012202</t>
  </si>
  <si>
    <t>89001:003:1312</t>
  </si>
  <si>
    <t>Ampri põik 6</t>
  </si>
  <si>
    <t>11012402</t>
  </si>
  <si>
    <t>89001:003:1315</t>
  </si>
  <si>
    <t>Ampri põik 1a</t>
  </si>
  <si>
    <t>895702</t>
  </si>
  <si>
    <t>89001:003:1313</t>
  </si>
  <si>
    <t>Ampri põik 8</t>
  </si>
  <si>
    <t>10971702</t>
  </si>
  <si>
    <t>89001:003:1291</t>
  </si>
  <si>
    <t>Mäeniidu tee 7</t>
  </si>
  <si>
    <t>10974902</t>
  </si>
  <si>
    <t>89001:003:1349</t>
  </si>
  <si>
    <t>Laaneserva tee 6</t>
  </si>
  <si>
    <t>10989102</t>
  </si>
  <si>
    <t>89001:003:1351</t>
  </si>
  <si>
    <t>Laaneserva tee 6a</t>
  </si>
  <si>
    <t>10989202</t>
  </si>
  <si>
    <t>89001:003:1352</t>
  </si>
  <si>
    <t>Laaneserva tee 7</t>
  </si>
  <si>
    <t>89001:003:1353</t>
  </si>
  <si>
    <t>Laaneserva tee 8</t>
  </si>
  <si>
    <t>10989402</t>
  </si>
  <si>
    <t>89001:003:1356</t>
  </si>
  <si>
    <t>Laanelinnu tee</t>
  </si>
  <si>
    <t>10989702</t>
  </si>
  <si>
    <t>89001:003:1359</t>
  </si>
  <si>
    <t>Laanelinnu tee 3</t>
  </si>
  <si>
    <t>89001:003:1361</t>
  </si>
  <si>
    <t>Laanelinnu tee 4</t>
  </si>
  <si>
    <t>10990102</t>
  </si>
  <si>
    <t>89001:010:0586</t>
  </si>
  <si>
    <t>Pojengi tee 94a</t>
  </si>
  <si>
    <t>7478602</t>
  </si>
  <si>
    <t>89001:003:1296</t>
  </si>
  <si>
    <t>Mäekünka tee 3</t>
  </si>
  <si>
    <t>11103202</t>
  </si>
  <si>
    <t>89001:003:1297</t>
  </si>
  <si>
    <t>Mäeniidu tee 2</t>
  </si>
  <si>
    <t>11011202</t>
  </si>
  <si>
    <t>89001:003:1311</t>
  </si>
  <si>
    <t>Ampri põik 5</t>
  </si>
  <si>
    <t>11012302</t>
  </si>
  <si>
    <t>89001:003:1314</t>
  </si>
  <si>
    <t>Ampri põik</t>
  </si>
  <si>
    <t>10971802</t>
  </si>
  <si>
    <t>89001:003:1317</t>
  </si>
  <si>
    <t>Mäekünka tee</t>
  </si>
  <si>
    <t>10971902</t>
  </si>
  <si>
    <t>89011:001:0038</t>
  </si>
  <si>
    <t>Väike-Rootsi</t>
  </si>
  <si>
    <t>11682302</t>
  </si>
  <si>
    <t>89005:001:0005</t>
  </si>
  <si>
    <t>Tammenurme tee 18</t>
  </si>
  <si>
    <t>11269202</t>
  </si>
  <si>
    <t>89001:010:2916</t>
  </si>
  <si>
    <t>Elupuu tee 23</t>
  </si>
  <si>
    <t>14382902</t>
  </si>
  <si>
    <t>89001:010:2917</t>
  </si>
  <si>
    <t>Elupuu tee 21</t>
  </si>
  <si>
    <t>14125202</t>
  </si>
  <si>
    <t>89001:010:2918</t>
  </si>
  <si>
    <t>Elupuu tee 19</t>
  </si>
  <si>
    <t>14106402</t>
  </si>
  <si>
    <t>89001:010:4490</t>
  </si>
  <si>
    <t>Väike-Põldma</t>
  </si>
  <si>
    <t>864102</t>
  </si>
  <si>
    <t>89001:010:2919</t>
  </si>
  <si>
    <t>Elupuu tee 17</t>
  </si>
  <si>
    <t>13210302</t>
  </si>
  <si>
    <t>89001:010:2921</t>
  </si>
  <si>
    <t>Elupuu tee 15</t>
  </si>
  <si>
    <t>13453902</t>
  </si>
  <si>
    <t>89001:010:2922</t>
  </si>
  <si>
    <t>Elupuu tee 13</t>
  </si>
  <si>
    <t>13366202</t>
  </si>
  <si>
    <t>89001:010:2923</t>
  </si>
  <si>
    <t>Elupuu tee 11</t>
  </si>
  <si>
    <t>13166502</t>
  </si>
  <si>
    <t>89001:010:2924</t>
  </si>
  <si>
    <t>Elupuu tee 9</t>
  </si>
  <si>
    <t>12900002</t>
  </si>
  <si>
    <t>89001:003:1253</t>
  </si>
  <si>
    <t>Vanapere põik 2</t>
  </si>
  <si>
    <t>11017302</t>
  </si>
  <si>
    <t>89001:010:2978</t>
  </si>
  <si>
    <t>Nirgi tee</t>
  </si>
  <si>
    <t>11122902</t>
  </si>
  <si>
    <t>89001:003:1417</t>
  </si>
  <si>
    <t>Rohuneeme tee 63d</t>
  </si>
  <si>
    <t>5307902</t>
  </si>
  <si>
    <t>89001:003:1318</t>
  </si>
  <si>
    <t>Laanekivi tee L1</t>
  </si>
  <si>
    <t>4835402</t>
  </si>
  <si>
    <t>89001:003:1319</t>
  </si>
  <si>
    <t>Laanekivi tee L2</t>
  </si>
  <si>
    <t>10986402</t>
  </si>
  <si>
    <t>89001:003:1321</t>
  </si>
  <si>
    <t>Laanekivi tee 1</t>
  </si>
  <si>
    <t>10986502</t>
  </si>
  <si>
    <t>89001:003:1323</t>
  </si>
  <si>
    <t>Laanekivi tee 5</t>
  </si>
  <si>
    <t>10986702</t>
  </si>
  <si>
    <t>89001:003:1325</t>
  </si>
  <si>
    <t>Laanekivi tee 6</t>
  </si>
  <si>
    <t>10986902</t>
  </si>
  <si>
    <t>89001:003:1326</t>
  </si>
  <si>
    <t>Laanekivi tee 19</t>
  </si>
  <si>
    <t>10987002</t>
  </si>
  <si>
    <t>89001:003:1327</t>
  </si>
  <si>
    <t>Laanekivi tee 21</t>
  </si>
  <si>
    <t>10987102</t>
  </si>
  <si>
    <t>89001:003:1260</t>
  </si>
  <si>
    <t>Klaukse tee 1</t>
  </si>
  <si>
    <t>12475102</t>
  </si>
  <si>
    <t>89001:003:1266</t>
  </si>
  <si>
    <t>Klaukse tee</t>
  </si>
  <si>
    <t>89001:003:1264</t>
  </si>
  <si>
    <t>Klaukse tee 3</t>
  </si>
  <si>
    <t>89001:003:1265</t>
  </si>
  <si>
    <t>Klaukse tee 5</t>
  </si>
  <si>
    <t>89001:003:1267</t>
  </si>
  <si>
    <t>Rohuneeme tee 116</t>
  </si>
  <si>
    <t>89001:003:1268</t>
  </si>
  <si>
    <t>Rohuneeme tee 118</t>
  </si>
  <si>
    <t>10929202</t>
  </si>
  <si>
    <t>89001:010:0249</t>
  </si>
  <si>
    <t>Kannikese tee 8/3</t>
  </si>
  <si>
    <t>10663402</t>
  </si>
  <si>
    <t>89001:003:1269</t>
  </si>
  <si>
    <t>Suur-Ringtee 1</t>
  </si>
  <si>
    <t>664002</t>
  </si>
  <si>
    <t>89001:003:1271</t>
  </si>
  <si>
    <t>Sääre tee 2a</t>
  </si>
  <si>
    <t>10916002</t>
  </si>
  <si>
    <t>89001:003:1272</t>
  </si>
  <si>
    <t>Suur-Ringtee 5</t>
  </si>
  <si>
    <t>10916102</t>
  </si>
  <si>
    <t>89001:003:1273</t>
  </si>
  <si>
    <t>Suur-Ringtee 7</t>
  </si>
  <si>
    <t>10915902</t>
  </si>
  <si>
    <t>89001:010:2941</t>
  </si>
  <si>
    <t>Kaare tee 1</t>
  </si>
  <si>
    <t>89001:010:2942</t>
  </si>
  <si>
    <t>Kaare tee 2a</t>
  </si>
  <si>
    <t>11100102</t>
  </si>
  <si>
    <t>89001:003:1362</t>
  </si>
  <si>
    <t>Laanelinnu tee 5</t>
  </si>
  <si>
    <t>10990202</t>
  </si>
  <si>
    <t>89001:003:1363</t>
  </si>
  <si>
    <t>Laanelinnu tee 6</t>
  </si>
  <si>
    <t>10990302</t>
  </si>
  <si>
    <t>89001:003:1364</t>
  </si>
  <si>
    <t>Laanelinnu tee 7</t>
  </si>
  <si>
    <t>10990402</t>
  </si>
  <si>
    <t>89001:003:1384</t>
  </si>
  <si>
    <t>Rannaliiva tee 2</t>
  </si>
  <si>
    <t>1719050</t>
  </si>
  <si>
    <t>89001:003:1385</t>
  </si>
  <si>
    <t>Leppneeme tee 105</t>
  </si>
  <si>
    <t>8720802</t>
  </si>
  <si>
    <t>89001:010:2914</t>
  </si>
  <si>
    <t>Kordoni tee 7</t>
  </si>
  <si>
    <t>12299702</t>
  </si>
  <si>
    <t>89010:001:0033</t>
  </si>
  <si>
    <t>Randoja tee 32</t>
  </si>
  <si>
    <t>11683502</t>
  </si>
  <si>
    <t>89011:004:0008</t>
  </si>
  <si>
    <t>Kuldnoka tee 9</t>
  </si>
  <si>
    <t>11121502</t>
  </si>
  <si>
    <t>89001:003:1365</t>
  </si>
  <si>
    <t>Vardi tee 32</t>
  </si>
  <si>
    <t>10990502</t>
  </si>
  <si>
    <t>89001:003:1366</t>
  </si>
  <si>
    <t>Metsalille tee 1</t>
  </si>
  <si>
    <t>10990602</t>
  </si>
  <si>
    <t>89001:003:1377</t>
  </si>
  <si>
    <t>Hundiuru tee 5</t>
  </si>
  <si>
    <t>10903602</t>
  </si>
  <si>
    <t>89001:003:1367</t>
  </si>
  <si>
    <t>Metsalille tee 3</t>
  </si>
  <si>
    <t>10990702</t>
  </si>
  <si>
    <t>89001:003:1368</t>
  </si>
  <si>
    <t>Metsalille tee 5</t>
  </si>
  <si>
    <t>10990802</t>
  </si>
  <si>
    <t>89001:003:1371</t>
  </si>
  <si>
    <t>Vardi tee 25a</t>
  </si>
  <si>
    <t>10991102</t>
  </si>
  <si>
    <t>89001:003:1373</t>
  </si>
  <si>
    <t>Rohututi haljak 1</t>
  </si>
  <si>
    <t>10991302</t>
  </si>
  <si>
    <t>89001:003:1374</t>
  </si>
  <si>
    <t>Rohututi haljak 2</t>
  </si>
  <si>
    <t>10991402</t>
  </si>
  <si>
    <t>89001:003:1375</t>
  </si>
  <si>
    <t>Rohututi tee L3</t>
  </si>
  <si>
    <t>10991502</t>
  </si>
  <si>
    <t>89001:003:1376</t>
  </si>
  <si>
    <t>Rohututi tee L1</t>
  </si>
  <si>
    <t>10991602</t>
  </si>
  <si>
    <t>89001:003:1354</t>
  </si>
  <si>
    <t>Laaneserva tee 9</t>
  </si>
  <si>
    <t>10989502</t>
  </si>
  <si>
    <t>89001:003:1328</t>
  </si>
  <si>
    <t>Laanekivi tee 22</t>
  </si>
  <si>
    <t>10987202</t>
  </si>
  <si>
    <t>89001:003:1322</t>
  </si>
  <si>
    <t>Laanekivi tee 3</t>
  </si>
  <si>
    <t>10986602</t>
  </si>
  <si>
    <t>89001:003:1378</t>
  </si>
  <si>
    <t>Hundiuru tee 7</t>
  </si>
  <si>
    <t>10903702</t>
  </si>
  <si>
    <t>89001:003:1379</t>
  </si>
  <si>
    <t>Väike-Koplimetsa</t>
  </si>
  <si>
    <t>3470502</t>
  </si>
  <si>
    <t>89001:003:1357</t>
  </si>
  <si>
    <t>Laanelinnu tee 1</t>
  </si>
  <si>
    <t>89001:003:1358</t>
  </si>
  <si>
    <t>Laanelinnu tee 2</t>
  </si>
  <si>
    <t>10989902</t>
  </si>
  <si>
    <t>89001:003:1372</t>
  </si>
  <si>
    <t>Vardi tee L6</t>
  </si>
  <si>
    <t>10991202</t>
  </si>
  <si>
    <t>89001:003:1342</t>
  </si>
  <si>
    <t>Laaneserva tee</t>
  </si>
  <si>
    <t>10988402</t>
  </si>
  <si>
    <t>89001:003:1324</t>
  </si>
  <si>
    <t>Laanekivi tee 7</t>
  </si>
  <si>
    <t>89001:002:0351</t>
  </si>
  <si>
    <t>Keiseri tee 1 // Malmströmi</t>
  </si>
  <si>
    <t>11279702</t>
  </si>
  <si>
    <t>89001:010:2901</t>
  </si>
  <si>
    <t>Tammeraba</t>
  </si>
  <si>
    <t>10978802</t>
  </si>
  <si>
    <t>89001:009:0200</t>
  </si>
  <si>
    <t>Sõstra tee 7</t>
  </si>
  <si>
    <t>356302</t>
  </si>
  <si>
    <t>89001:010:2988</t>
  </si>
  <si>
    <t>Nirgi tee 14</t>
  </si>
  <si>
    <t>11123802</t>
  </si>
  <si>
    <t>89001:010:2989</t>
  </si>
  <si>
    <t>Nirgi tee 16</t>
  </si>
  <si>
    <t>11123902</t>
  </si>
  <si>
    <t>89001:010:2992</t>
  </si>
  <si>
    <t>Nirgi tee 20</t>
  </si>
  <si>
    <t>11124102</t>
  </si>
  <si>
    <t>89001:010:2943</t>
  </si>
  <si>
    <t>Kaare tee 3</t>
  </si>
  <si>
    <t>11100202</t>
  </si>
  <si>
    <t>89001:010:2944</t>
  </si>
  <si>
    <t>Kangru tee 14</t>
  </si>
  <si>
    <t>11100302</t>
  </si>
  <si>
    <t>89001:010:2945</t>
  </si>
  <si>
    <t>Kangru tee 19</t>
  </si>
  <si>
    <t>89001:010:2946</t>
  </si>
  <si>
    <t>Kangru tee 12</t>
  </si>
  <si>
    <t>11100502</t>
  </si>
  <si>
    <t>89001:010:2977</t>
  </si>
  <si>
    <t>Hundi tee L2</t>
  </si>
  <si>
    <t>11122802</t>
  </si>
  <si>
    <t>89001:010:2979</t>
  </si>
  <si>
    <t>Nurme põik 19b</t>
  </si>
  <si>
    <t>89001:010:2981</t>
  </si>
  <si>
    <t>Nirgi tee 1a</t>
  </si>
  <si>
    <t>11123102</t>
  </si>
  <si>
    <t>89001:010:2982</t>
  </si>
  <si>
    <t>Nirgi tee 2</t>
  </si>
  <si>
    <t>11123202</t>
  </si>
  <si>
    <t>89001:010:2983</t>
  </si>
  <si>
    <t>Nirgi tee 4</t>
  </si>
  <si>
    <t>11123302</t>
  </si>
  <si>
    <t>89001:010:2984</t>
  </si>
  <si>
    <t>Nirgi tee 6</t>
  </si>
  <si>
    <t>11123402</t>
  </si>
  <si>
    <t>89001:010:2986</t>
  </si>
  <si>
    <t>Nirgi tee 10</t>
  </si>
  <si>
    <t>11123602</t>
  </si>
  <si>
    <t>89001:010:2994</t>
  </si>
  <si>
    <t>Nirgi tee 22</t>
  </si>
  <si>
    <t>11124302</t>
  </si>
  <si>
    <t>89001:010:2995</t>
  </si>
  <si>
    <t>Nirgi tee 23</t>
  </si>
  <si>
    <t>11124402</t>
  </si>
  <si>
    <t>89001:010:2996</t>
  </si>
  <si>
    <t>Nirgi tee 24</t>
  </si>
  <si>
    <t>11124502</t>
  </si>
  <si>
    <t>89001:010:2997</t>
  </si>
  <si>
    <t>Nirgi tee 26</t>
  </si>
  <si>
    <t>11124602</t>
  </si>
  <si>
    <t>89001:010:2998</t>
  </si>
  <si>
    <t>Nirgi tee 28</t>
  </si>
  <si>
    <t>11124702</t>
  </si>
  <si>
    <t>89001:010:2999</t>
  </si>
  <si>
    <t>Nirgi tee 30</t>
  </si>
  <si>
    <t>11124802</t>
  </si>
  <si>
    <t>89001:010:3001</t>
  </si>
  <si>
    <t>Nirgi tee 32</t>
  </si>
  <si>
    <t>11124902</t>
  </si>
  <si>
    <t>89001:010:3002</t>
  </si>
  <si>
    <t>Nirgi tee 34</t>
  </si>
  <si>
    <t>11125002</t>
  </si>
  <si>
    <t>89001:010:3004</t>
  </si>
  <si>
    <t>Nirgi tee 38</t>
  </si>
  <si>
    <t>11125202</t>
  </si>
  <si>
    <t>89001:010:3005</t>
  </si>
  <si>
    <t>Nirgi tee 40</t>
  </si>
  <si>
    <t>11125302</t>
  </si>
  <si>
    <t>89001:010:3006</t>
  </si>
  <si>
    <t>Nirgi tee 42</t>
  </si>
  <si>
    <t>11125402</t>
  </si>
  <si>
    <t>89001:010:3019</t>
  </si>
  <si>
    <t>Nurme põik 24</t>
  </si>
  <si>
    <t>11126602</t>
  </si>
  <si>
    <t>89001:010:3021</t>
  </si>
  <si>
    <t>Nurme põik 26</t>
  </si>
  <si>
    <t>89001:010:2985</t>
  </si>
  <si>
    <t>Nirgi tee 8</t>
  </si>
  <si>
    <t>11123502</t>
  </si>
  <si>
    <t>89001:010:2991</t>
  </si>
  <si>
    <t>Nirgi tee 18</t>
  </si>
  <si>
    <t>11124002</t>
  </si>
  <si>
    <t>89001:010:3008</t>
  </si>
  <si>
    <t>Nirgi tee 46</t>
  </si>
  <si>
    <t>11125602</t>
  </si>
  <si>
    <t>89001:010:3003</t>
  </si>
  <si>
    <t>Nirgi tee 36</t>
  </si>
  <si>
    <t>11125102</t>
  </si>
  <si>
    <t>89001:010:2993</t>
  </si>
  <si>
    <t>Nirgi tee 21</t>
  </si>
  <si>
    <t>11124202</t>
  </si>
  <si>
    <t>89001:010:3009</t>
  </si>
  <si>
    <t>Nirgi tee 48</t>
  </si>
  <si>
    <t>11125702</t>
  </si>
  <si>
    <t>89001:010:2987</t>
  </si>
  <si>
    <t>Nirgi tee 12</t>
  </si>
  <si>
    <t>11123702</t>
  </si>
  <si>
    <t>89001:010:3007</t>
  </si>
  <si>
    <t>Nirgi tee 44</t>
  </si>
  <si>
    <t>11125502</t>
  </si>
  <si>
    <t>89001:010:3011</t>
  </si>
  <si>
    <t>Hundi tee 11</t>
  </si>
  <si>
    <t>89001:010:3012</t>
  </si>
  <si>
    <t>Hundi tee 13</t>
  </si>
  <si>
    <t>89001:010:3013</t>
  </si>
  <si>
    <t>Hundi tee 15</t>
  </si>
  <si>
    <t>89001:010:3015</t>
  </si>
  <si>
    <t>Nurme põik 15</t>
  </si>
  <si>
    <t>11126202</t>
  </si>
  <si>
    <t>89001:010:3016</t>
  </si>
  <si>
    <t>Nurme põik 17</t>
  </si>
  <si>
    <t>11126302</t>
  </si>
  <si>
    <t>89001:010:3017</t>
  </si>
  <si>
    <t>Nurme põik 19</t>
  </si>
  <si>
    <t>11126402</t>
  </si>
  <si>
    <t>89001:010:3018</t>
  </si>
  <si>
    <t>Nurme põik 19a</t>
  </si>
  <si>
    <t>11126502</t>
  </si>
  <si>
    <t>89001:010:2976</t>
  </si>
  <si>
    <t>Sookalda V1</t>
  </si>
  <si>
    <t>11122702</t>
  </si>
  <si>
    <t>89001:010:3014</t>
  </si>
  <si>
    <t>Nurme põik L2</t>
  </si>
  <si>
    <t>11126102</t>
  </si>
  <si>
    <t>89001:003:1275</t>
  </si>
  <si>
    <t>Sääre tee 19</t>
  </si>
  <si>
    <t>11068402</t>
  </si>
  <si>
    <t>89001:010:2915</t>
  </si>
  <si>
    <t>Elupuu tee 25</t>
  </si>
  <si>
    <t>12641602</t>
  </si>
  <si>
    <t>89012:001:0060</t>
  </si>
  <si>
    <t>Õli tn 8</t>
  </si>
  <si>
    <t>154702</t>
  </si>
  <si>
    <t>89001:010:2180</t>
  </si>
  <si>
    <t>Kalda tee 11</t>
  </si>
  <si>
    <t>265902</t>
  </si>
  <si>
    <t>89002:002:0019</t>
  </si>
  <si>
    <t>Rannaniidu tee 26</t>
  </si>
  <si>
    <t>11304802</t>
  </si>
  <si>
    <t>89001:010:2376</t>
  </si>
  <si>
    <t>Muuga tee 41 // Kivisaare</t>
  </si>
  <si>
    <t>11072102</t>
  </si>
  <si>
    <t>89001:010:2927</t>
  </si>
  <si>
    <t>Nugise tee 15</t>
  </si>
  <si>
    <t>1851802</t>
  </si>
  <si>
    <t>89001:010:2928</t>
  </si>
  <si>
    <t>Nugise tee 17</t>
  </si>
  <si>
    <t>6380002</t>
  </si>
  <si>
    <t>89001:010:2377</t>
  </si>
  <si>
    <t>Raja</t>
  </si>
  <si>
    <t>11071902</t>
  </si>
  <si>
    <t>89001:010:2929</t>
  </si>
  <si>
    <t>Nurme põik 20a</t>
  </si>
  <si>
    <t>6380302</t>
  </si>
  <si>
    <t>89001:010:2931</t>
  </si>
  <si>
    <t>Pärtlemetsa</t>
  </si>
  <si>
    <t>10123102</t>
  </si>
  <si>
    <t>89001:010:2932</t>
  </si>
  <si>
    <t>Pärtlemäe</t>
  </si>
  <si>
    <t>11127302</t>
  </si>
  <si>
    <t>89001:010:2948</t>
  </si>
  <si>
    <t>Kangru tee 10</t>
  </si>
  <si>
    <t>11100702</t>
  </si>
  <si>
    <t>89001:010:2949</t>
  </si>
  <si>
    <t>Kangru tee 8</t>
  </si>
  <si>
    <t>11100802</t>
  </si>
  <si>
    <t>89001:010:2951</t>
  </si>
  <si>
    <t>Kangru tee 6a</t>
  </si>
  <si>
    <t>11100902</t>
  </si>
  <si>
    <t>89001:010:2952</t>
  </si>
  <si>
    <t>Kangru tee 15</t>
  </si>
  <si>
    <t>11101002</t>
  </si>
  <si>
    <t>89001:010:2953</t>
  </si>
  <si>
    <t>Kangru tee 13</t>
  </si>
  <si>
    <t>11101102</t>
  </si>
  <si>
    <t>89001:010:2954</t>
  </si>
  <si>
    <t>Kangru tee 11</t>
  </si>
  <si>
    <t>11101202</t>
  </si>
  <si>
    <t>89001:010:2955</t>
  </si>
  <si>
    <t>Kangru tee 9</t>
  </si>
  <si>
    <t>11101302</t>
  </si>
  <si>
    <t>89001:010:2956</t>
  </si>
  <si>
    <t>Kangru tee 7</t>
  </si>
  <si>
    <t>11101402</t>
  </si>
  <si>
    <t>89001:010:2957</t>
  </si>
  <si>
    <t>Kangru tee 5</t>
  </si>
  <si>
    <t>11101502</t>
  </si>
  <si>
    <t>89001:010:2962</t>
  </si>
  <si>
    <t>Keeru tee 1</t>
  </si>
  <si>
    <t>11101902</t>
  </si>
  <si>
    <t>89001:010:2963</t>
  </si>
  <si>
    <t>Keeru tee 3</t>
  </si>
  <si>
    <t>11102002</t>
  </si>
  <si>
    <t>89001:010:2964</t>
  </si>
  <si>
    <t>Ringi tee 1</t>
  </si>
  <si>
    <t>11102102</t>
  </si>
  <si>
    <t>89001:010:2965</t>
  </si>
  <si>
    <t>Ringi tee 3</t>
  </si>
  <si>
    <t>11102202</t>
  </si>
  <si>
    <t>89001:010:2966</t>
  </si>
  <si>
    <t>Ringi tee 5</t>
  </si>
  <si>
    <t>11102302</t>
  </si>
  <si>
    <t>89001:010:2967</t>
  </si>
  <si>
    <t>Ringi tee 7</t>
  </si>
  <si>
    <t>11102402</t>
  </si>
  <si>
    <t>89001:010:2968</t>
  </si>
  <si>
    <t>Ringi tee 11</t>
  </si>
  <si>
    <t>11102502</t>
  </si>
  <si>
    <t>89001:010:2969</t>
  </si>
  <si>
    <t>Ringi tee 13</t>
  </si>
  <si>
    <t>11102602</t>
  </si>
  <si>
    <t>89001:010:2971</t>
  </si>
  <si>
    <t>Nurmenupu</t>
  </si>
  <si>
    <t>11102702</t>
  </si>
  <si>
    <t>89001:010:2972</t>
  </si>
  <si>
    <t>Piibelehe</t>
  </si>
  <si>
    <t>11102802</t>
  </si>
  <si>
    <t>89001:010:2974</t>
  </si>
  <si>
    <t>Karikakra</t>
  </si>
  <si>
    <t>11103002</t>
  </si>
  <si>
    <t>89001:010:2973</t>
  </si>
  <si>
    <t>Roosiaia</t>
  </si>
  <si>
    <t>11102902</t>
  </si>
  <si>
    <t>89001:010:3037</t>
  </si>
  <si>
    <t>Äigrumäe tee 3</t>
  </si>
  <si>
    <t>11525702</t>
  </si>
  <si>
    <t>89001:010:3038</t>
  </si>
  <si>
    <t>Äigrumäe tee 5</t>
  </si>
  <si>
    <t>11692102</t>
  </si>
  <si>
    <t>89001:010:2961</t>
  </si>
  <si>
    <t>Kangru tee L3</t>
  </si>
  <si>
    <t>11101802</t>
  </si>
  <si>
    <t>89001:010:2947</t>
  </si>
  <si>
    <t>Kangru tee 17</t>
  </si>
  <si>
    <t>89001:010:2958</t>
  </si>
  <si>
    <t>Kangru tee 3</t>
  </si>
  <si>
    <t>11101602</t>
  </si>
  <si>
    <t>89001:010:2959</t>
  </si>
  <si>
    <t>Kaare tee // Kangru tee // Keeru tee // Otsa tee // Ringi tee</t>
  </si>
  <si>
    <t>11101702</t>
  </si>
  <si>
    <t>89007:003:0013</t>
  </si>
  <si>
    <t>Kirikaia tee 22</t>
  </si>
  <si>
    <t>11550102</t>
  </si>
  <si>
    <t>89001:010:1502</t>
  </si>
  <si>
    <t>Nugise tee L4</t>
  </si>
  <si>
    <t>7699102</t>
  </si>
  <si>
    <t>89001:003:1426</t>
  </si>
  <si>
    <t>Uuetalu tee 3</t>
  </si>
  <si>
    <t>11156602</t>
  </si>
  <si>
    <t>89001:003:1427</t>
  </si>
  <si>
    <t>Uuetalu tee 5</t>
  </si>
  <si>
    <t>11156702</t>
  </si>
  <si>
    <t>89001:003:1428</t>
  </si>
  <si>
    <t>Uuetalu tee 7</t>
  </si>
  <si>
    <t>11156802</t>
  </si>
  <si>
    <t>89001:003:1429</t>
  </si>
  <si>
    <t>Uuetalu tee 9</t>
  </si>
  <si>
    <t>11156902</t>
  </si>
  <si>
    <t>89001:003:1431</t>
  </si>
  <si>
    <t>Uuetalu tee 10</t>
  </si>
  <si>
    <t>11157002</t>
  </si>
  <si>
    <t>89001:003:1432</t>
  </si>
  <si>
    <t>Uuetalu tee 12</t>
  </si>
  <si>
    <t>11157102</t>
  </si>
  <si>
    <t>89001:003:1435</t>
  </si>
  <si>
    <t>Rannamäe tee 1</t>
  </si>
  <si>
    <t>11281102</t>
  </si>
  <si>
    <t>89001:003:1436</t>
  </si>
  <si>
    <t>Saluveere tee 9</t>
  </si>
  <si>
    <t>11281202</t>
  </si>
  <si>
    <t>89001:010:0096</t>
  </si>
  <si>
    <t>Ilvese tee 1</t>
  </si>
  <si>
    <t>5750602</t>
  </si>
  <si>
    <t>89001:003:1433</t>
  </si>
  <si>
    <t>Uuetalu tee L1</t>
  </si>
  <si>
    <t>5861402</t>
  </si>
  <si>
    <t>89001:003:1434</t>
  </si>
  <si>
    <t>Uuetalu pumpla</t>
  </si>
  <si>
    <t>89001:003:1438</t>
  </si>
  <si>
    <t>Rannamäe tee 3</t>
  </si>
  <si>
    <t>11281402</t>
  </si>
  <si>
    <t>89001:003:1439</t>
  </si>
  <si>
    <t>Tammesalu tee 4</t>
  </si>
  <si>
    <t>11281302</t>
  </si>
  <si>
    <t>89001:010:3046</t>
  </si>
  <si>
    <t>Karukämbla tee</t>
  </si>
  <si>
    <t>11252602</t>
  </si>
  <si>
    <t>89001:010:3047</t>
  </si>
  <si>
    <t>Karukämbla tee 1</t>
  </si>
  <si>
    <t>11252702</t>
  </si>
  <si>
    <t>89001:010:3048</t>
  </si>
  <si>
    <t>Karukämbla tee 2</t>
  </si>
  <si>
    <t>11252802</t>
  </si>
  <si>
    <t>89001:010:3049</t>
  </si>
  <si>
    <t>Karukämbla tee 3</t>
  </si>
  <si>
    <t>89001:010:3191</t>
  </si>
  <si>
    <t>Ravi tee</t>
  </si>
  <si>
    <t>12568402</t>
  </si>
  <si>
    <t>89001:010:3051</t>
  </si>
  <si>
    <t>Karukämbla tee 5</t>
  </si>
  <si>
    <t>89001:010:3052</t>
  </si>
  <si>
    <t>Karukämbla tee 7</t>
  </si>
  <si>
    <t>89001:010:3053</t>
  </si>
  <si>
    <t>Karukämbla tee 9</t>
  </si>
  <si>
    <t>89001:010:3054</t>
  </si>
  <si>
    <t>Karukämbla tee 11</t>
  </si>
  <si>
    <t>11252502</t>
  </si>
  <si>
    <t>89001:010:3045</t>
  </si>
  <si>
    <t>Karukämbla</t>
  </si>
  <si>
    <t>2701502</t>
  </si>
  <si>
    <t>89001:003:1441</t>
  </si>
  <si>
    <t>Mereääre tee L3</t>
  </si>
  <si>
    <t>990502</t>
  </si>
  <si>
    <t>89001:003:1442</t>
  </si>
  <si>
    <t>Mereääre tee 4</t>
  </si>
  <si>
    <t>11635502</t>
  </si>
  <si>
    <t>89001:003:1443</t>
  </si>
  <si>
    <t>Haugi tee 11</t>
  </si>
  <si>
    <t>11635602</t>
  </si>
  <si>
    <t>89001:003:1444</t>
  </si>
  <si>
    <t>Tammneeme tee 33</t>
  </si>
  <si>
    <t>3451802</t>
  </si>
  <si>
    <t>89001:001:0066</t>
  </si>
  <si>
    <t>Männiku tee 50 // Roosnapere</t>
  </si>
  <si>
    <t>3141202</t>
  </si>
  <si>
    <t>89001:001:0067</t>
  </si>
  <si>
    <t>Uus-Roosnapere</t>
  </si>
  <si>
    <t>89001:003:1445</t>
  </si>
  <si>
    <t>Tammneeme tee 33a</t>
  </si>
  <si>
    <t>11261302</t>
  </si>
  <si>
    <t>89001:003:1422</t>
  </si>
  <si>
    <t>Rohuneeme tee 135</t>
  </si>
  <si>
    <t>11157402</t>
  </si>
  <si>
    <t>89001:003:1424</t>
  </si>
  <si>
    <t>Sääre tee 1</t>
  </si>
  <si>
    <t>11157302</t>
  </si>
  <si>
    <t>89001:003:1425</t>
  </si>
  <si>
    <t>Uuetalu tee 1</t>
  </si>
  <si>
    <t>11156502</t>
  </si>
  <si>
    <t>89001:002:0352</t>
  </si>
  <si>
    <t>Ees-Nurme</t>
  </si>
  <si>
    <t>11868702</t>
  </si>
  <si>
    <t>89001:002:0353</t>
  </si>
  <si>
    <t>Otsatoa</t>
  </si>
  <si>
    <t>3320850</t>
  </si>
  <si>
    <t>89001:010:2892</t>
  </si>
  <si>
    <t>Gustavi</t>
  </si>
  <si>
    <t>11496002</t>
  </si>
  <si>
    <t>89001:022:0036</t>
  </si>
  <si>
    <t>Hõbepaju tee 14</t>
  </si>
  <si>
    <t>11820402</t>
  </si>
  <si>
    <t>89001:022:0037</t>
  </si>
  <si>
    <t>Hõbepaju tee 12</t>
  </si>
  <si>
    <t>11592802</t>
  </si>
  <si>
    <t>89001:010:3063</t>
  </si>
  <si>
    <t>Suur-Kaare tee 14</t>
  </si>
  <si>
    <t>7028902</t>
  </si>
  <si>
    <t>89001:010:3064</t>
  </si>
  <si>
    <t>Suur-Kaare tee 14a</t>
  </si>
  <si>
    <t>12269902</t>
  </si>
  <si>
    <t>89001:010:3066</t>
  </si>
  <si>
    <t>Pärnamäe tee 181</t>
  </si>
  <si>
    <t>8190502</t>
  </si>
  <si>
    <t>89001:010:3067</t>
  </si>
  <si>
    <t>Pärnamäe tee 183</t>
  </si>
  <si>
    <t>11530102</t>
  </si>
  <si>
    <t>89001:010:3073</t>
  </si>
  <si>
    <t>Kesk-Kaare tee 45</t>
  </si>
  <si>
    <t>11530602</t>
  </si>
  <si>
    <t>89001:010:3075</t>
  </si>
  <si>
    <t>Suur-Kaare tee 54</t>
  </si>
  <si>
    <t>11530802</t>
  </si>
  <si>
    <t>89001:010:3069</t>
  </si>
  <si>
    <t>Kesk-Kaare tee 36a</t>
  </si>
  <si>
    <t>11530302</t>
  </si>
  <si>
    <t>89001:010:3071</t>
  </si>
  <si>
    <t>Kesk-Kaare tee 38</t>
  </si>
  <si>
    <t>11530402</t>
  </si>
  <si>
    <t>89001:010:3072</t>
  </si>
  <si>
    <t>Kesk-Kaare tee 43</t>
  </si>
  <si>
    <t>11530502</t>
  </si>
  <si>
    <t>89001:010:3076</t>
  </si>
  <si>
    <t>Suur-Kaare tee L8</t>
  </si>
  <si>
    <t>11530902</t>
  </si>
  <si>
    <t>89001:010:3077</t>
  </si>
  <si>
    <t>Suur-Kaare tee L9</t>
  </si>
  <si>
    <t>11531002</t>
  </si>
  <si>
    <t>89001:010:3078</t>
  </si>
  <si>
    <t>Suur-Kaare tee L10</t>
  </si>
  <si>
    <t>11531102</t>
  </si>
  <si>
    <t>89001:010:3068</t>
  </si>
  <si>
    <t>Kesk-Kaare tee 36</t>
  </si>
  <si>
    <t>11530202</t>
  </si>
  <si>
    <t>89001:010:3074</t>
  </si>
  <si>
    <t>Suur-Kaare tee 52</t>
  </si>
  <si>
    <t>11530702</t>
  </si>
  <si>
    <t>89001:010:3056</t>
  </si>
  <si>
    <t>Vaheaia tee 6</t>
  </si>
  <si>
    <t>9413402</t>
  </si>
  <si>
    <t>89001:010:3057</t>
  </si>
  <si>
    <t>Vaheaia tee 6a</t>
  </si>
  <si>
    <t>11910502</t>
  </si>
  <si>
    <t>89001:010:3058</t>
  </si>
  <si>
    <t>Vaheaia tee L2</t>
  </si>
  <si>
    <t>11910602</t>
  </si>
  <si>
    <t>89001:001:0086</t>
  </si>
  <si>
    <t>Ave</t>
  </si>
  <si>
    <t>12826702</t>
  </si>
  <si>
    <t>89001:001:0087</t>
  </si>
  <si>
    <t>Elsa</t>
  </si>
  <si>
    <t>12239402</t>
  </si>
  <si>
    <t>89001:001:0088</t>
  </si>
  <si>
    <t>Viivika</t>
  </si>
  <si>
    <t>13045402</t>
  </si>
  <si>
    <t>89001:001:0089</t>
  </si>
  <si>
    <t>Evi</t>
  </si>
  <si>
    <t>12821002</t>
  </si>
  <si>
    <t>89001:001:0091</t>
  </si>
  <si>
    <t>Annika</t>
  </si>
  <si>
    <t>12820902</t>
  </si>
  <si>
    <t>89001:018:0001</t>
  </si>
  <si>
    <t>Kungla üldmaa</t>
  </si>
  <si>
    <t>820402</t>
  </si>
  <si>
    <t>89001:018:0002</t>
  </si>
  <si>
    <t>Kungla tee</t>
  </si>
  <si>
    <t>11697502</t>
  </si>
  <si>
    <t>89001:010:3084</t>
  </si>
  <si>
    <t>Hundi tee L5</t>
  </si>
  <si>
    <t>11527702</t>
  </si>
  <si>
    <t>89001:010:3085</t>
  </si>
  <si>
    <t>Hundi tee 18a</t>
  </si>
  <si>
    <t>84102</t>
  </si>
  <si>
    <t>89001:002:0356</t>
  </si>
  <si>
    <t>Alttoa</t>
  </si>
  <si>
    <t>11713702</t>
  </si>
  <si>
    <t>89001:002:0360</t>
  </si>
  <si>
    <t>Prangli kalmistu</t>
  </si>
  <si>
    <t>11682402</t>
  </si>
  <si>
    <t>89001:003:1451</t>
  </si>
  <si>
    <t>Rohuneeme tee 129</t>
  </si>
  <si>
    <t>11784902</t>
  </si>
  <si>
    <t>89001:002:0354</t>
  </si>
  <si>
    <t>11654502</t>
  </si>
  <si>
    <t>89001:002:0355</t>
  </si>
  <si>
    <t>20258550</t>
  </si>
  <si>
    <t>89001:010:3086</t>
  </si>
  <si>
    <t>Hundi tee L6</t>
  </si>
  <si>
    <t>11925402</t>
  </si>
  <si>
    <t>89001:010:3087</t>
  </si>
  <si>
    <t>Hundi tee 20</t>
  </si>
  <si>
    <t>83902</t>
  </si>
  <si>
    <t>89001:010:3088</t>
  </si>
  <si>
    <t>Hundi tee 20a</t>
  </si>
  <si>
    <t>11925502</t>
  </si>
  <si>
    <t>89001:010:3089</t>
  </si>
  <si>
    <t>Hundi tee 20b</t>
  </si>
  <si>
    <t>11925602</t>
  </si>
  <si>
    <t>89001:010:3055</t>
  </si>
  <si>
    <t>Hundi tee L4</t>
  </si>
  <si>
    <t>11411402</t>
  </si>
  <si>
    <t>89001:013:0001</t>
  </si>
  <si>
    <t>Kibuvitsa tee 16</t>
  </si>
  <si>
    <t>11642702</t>
  </si>
  <si>
    <t>89001:001:0068</t>
  </si>
  <si>
    <t>Eva</t>
  </si>
  <si>
    <t>12821202</t>
  </si>
  <si>
    <t>89001:001:0078</t>
  </si>
  <si>
    <t>Viive</t>
  </si>
  <si>
    <t>12240202</t>
  </si>
  <si>
    <t>89001:001:0071</t>
  </si>
  <si>
    <t>Anneli</t>
  </si>
  <si>
    <t>12821102</t>
  </si>
  <si>
    <t>89001:001:0072</t>
  </si>
  <si>
    <t>Juulika</t>
  </si>
  <si>
    <t>12826602</t>
  </si>
  <si>
    <t>89001:001:0073</t>
  </si>
  <si>
    <t>Liina</t>
  </si>
  <si>
    <t>12239802</t>
  </si>
  <si>
    <t>89001:001:0074</t>
  </si>
  <si>
    <t>Katrini</t>
  </si>
  <si>
    <t>12239102</t>
  </si>
  <si>
    <t>89001:001:0075</t>
  </si>
  <si>
    <t>Signe</t>
  </si>
  <si>
    <t>12239602</t>
  </si>
  <si>
    <t>89001:003:1452</t>
  </si>
  <si>
    <t>Kaldakivi tee L2</t>
  </si>
  <si>
    <t>7541602</t>
  </si>
  <si>
    <t>89001:003:1453</t>
  </si>
  <si>
    <t>Kaldakivi tee L1</t>
  </si>
  <si>
    <t>11805702</t>
  </si>
  <si>
    <t>89001:003:1454</t>
  </si>
  <si>
    <t>Kaldakivi tee 4</t>
  </si>
  <si>
    <t>11805802</t>
  </si>
  <si>
    <t>89001:003:1455</t>
  </si>
  <si>
    <t>Kaldakivi tee 6</t>
  </si>
  <si>
    <t>11805902</t>
  </si>
  <si>
    <t>89001:001:0077</t>
  </si>
  <si>
    <t>Liivi</t>
  </si>
  <si>
    <t>12239902</t>
  </si>
  <si>
    <t>89001:001:0069</t>
  </si>
  <si>
    <t>Esta</t>
  </si>
  <si>
    <t>12826802</t>
  </si>
  <si>
    <t>89001:001:0079</t>
  </si>
  <si>
    <t>Kersti</t>
  </si>
  <si>
    <t>12821302</t>
  </si>
  <si>
    <t>89001:003:1456</t>
  </si>
  <si>
    <t>Kaldakivi tee 8</t>
  </si>
  <si>
    <t>11806002</t>
  </si>
  <si>
    <t>89001:003:1457</t>
  </si>
  <si>
    <t>Kaldakivi tee 10</t>
  </si>
  <si>
    <t>11806102</t>
  </si>
  <si>
    <t>89001:003:1458</t>
  </si>
  <si>
    <t>Kaldakivi tee 12</t>
  </si>
  <si>
    <t>11806202</t>
  </si>
  <si>
    <t>89001:003:1459</t>
  </si>
  <si>
    <t>Mereääre tee 46</t>
  </si>
  <si>
    <t>11806302</t>
  </si>
  <si>
    <t>89001:001:0081</t>
  </si>
  <si>
    <t>Kadri</t>
  </si>
  <si>
    <t>12821402</t>
  </si>
  <si>
    <t>89001:001:0082</t>
  </si>
  <si>
    <t>Merje</t>
  </si>
  <si>
    <t>12820802</t>
  </si>
  <si>
    <t>89001:010:3062</t>
  </si>
  <si>
    <t>Vanatoa-Tiigi</t>
  </si>
  <si>
    <t>11681702</t>
  </si>
  <si>
    <t>89001:001:0083</t>
  </si>
  <si>
    <t>Merikese</t>
  </si>
  <si>
    <t>12820502</t>
  </si>
  <si>
    <t>89001:001:0084</t>
  </si>
  <si>
    <t>Maiu</t>
  </si>
  <si>
    <t>12239502</t>
  </si>
  <si>
    <t>89001:001:0085</t>
  </si>
  <si>
    <t>Erika</t>
  </si>
  <si>
    <t>12240002</t>
  </si>
  <si>
    <t>89001:003:1462</t>
  </si>
  <si>
    <t>Tammneeme tee 39</t>
  </si>
  <si>
    <t>11933502</t>
  </si>
  <si>
    <t>89012:001:0022</t>
  </si>
  <si>
    <t>Lasti tee 20c</t>
  </si>
  <si>
    <t>10311402</t>
  </si>
  <si>
    <t>89012:001:0013</t>
  </si>
  <si>
    <t>Lasti tee 1</t>
  </si>
  <si>
    <t>10310602</t>
  </si>
  <si>
    <t>89012:001:0017</t>
  </si>
  <si>
    <t>Lasti tee 16a</t>
  </si>
  <si>
    <t>10311002</t>
  </si>
  <si>
    <t>89012:001:0019</t>
  </si>
  <si>
    <t>Lasti tee 20a</t>
  </si>
  <si>
    <t>10311202</t>
  </si>
  <si>
    <t>89001:014:0027</t>
  </si>
  <si>
    <t>Pärli tee 2</t>
  </si>
  <si>
    <t>11678902</t>
  </si>
  <si>
    <t>89001:010:3083</t>
  </si>
  <si>
    <t>Lageda tee 18</t>
  </si>
  <si>
    <t>89001:002:0361</t>
  </si>
  <si>
    <t>Metsarahva-Uuetoa</t>
  </si>
  <si>
    <t>11726002</t>
  </si>
  <si>
    <t>89001:002:0362</t>
  </si>
  <si>
    <t>13343302</t>
  </si>
  <si>
    <t>89001:010:3081</t>
  </si>
  <si>
    <t>Vehema tee 42a</t>
  </si>
  <si>
    <t>11632002</t>
  </si>
  <si>
    <t>89001:010:3082</t>
  </si>
  <si>
    <t>Vehema tee 42</t>
  </si>
  <si>
    <t>89001:002:0358</t>
  </si>
  <si>
    <t>12236302</t>
  </si>
  <si>
    <t>89001:002:0359</t>
  </si>
  <si>
    <t>Metsääre</t>
  </si>
  <si>
    <t>11978202</t>
  </si>
  <si>
    <t>89001:003:1463</t>
  </si>
  <si>
    <t>Viimsi metskond 91</t>
  </si>
  <si>
    <t>3503050</t>
  </si>
  <si>
    <t>89001:003:1464</t>
  </si>
  <si>
    <t>Viimsi metskond 51</t>
  </si>
  <si>
    <t>15433550</t>
  </si>
  <si>
    <t>89001:003:1466</t>
  </si>
  <si>
    <t>Viimsi metskond 61</t>
  </si>
  <si>
    <t>15429850</t>
  </si>
  <si>
    <t>89001:003:1468</t>
  </si>
  <si>
    <t>Tiitsu tee 7</t>
  </si>
  <si>
    <t>12534902</t>
  </si>
  <si>
    <t>89001:010:3079</t>
  </si>
  <si>
    <t>Kaiotsa</t>
  </si>
  <si>
    <t>11993502</t>
  </si>
  <si>
    <t>89001:003:1467</t>
  </si>
  <si>
    <t>Rohuneeme tee 96a</t>
  </si>
  <si>
    <t>11821202</t>
  </si>
  <si>
    <t>89001:010:3059</t>
  </si>
  <si>
    <t>Hundi tee 18</t>
  </si>
  <si>
    <t>89001:010:3061</t>
  </si>
  <si>
    <t>Taluranna tee 1</t>
  </si>
  <si>
    <t>84002</t>
  </si>
  <si>
    <t>89001:010:3096</t>
  </si>
  <si>
    <t>Käokinga tee 3</t>
  </si>
  <si>
    <t>11681402</t>
  </si>
  <si>
    <t>89001:010:3097</t>
  </si>
  <si>
    <t>Käokinga tee 5</t>
  </si>
  <si>
    <t>11681502</t>
  </si>
  <si>
    <t>89001:010:3092</t>
  </si>
  <si>
    <t>Roosimäe tee 1</t>
  </si>
  <si>
    <t>2952302</t>
  </si>
  <si>
    <t>89001:010:3093</t>
  </si>
  <si>
    <t>Roosimäe tee 5</t>
  </si>
  <si>
    <t>11681102</t>
  </si>
  <si>
    <t>89001:010:3094</t>
  </si>
  <si>
    <t>Roosimäe tee 7</t>
  </si>
  <si>
    <t>11681202</t>
  </si>
  <si>
    <t>89001:010:3095</t>
  </si>
  <si>
    <t>Roosimäe tee 9</t>
  </si>
  <si>
    <t>11681302</t>
  </si>
  <si>
    <t>89001:003:1701</t>
  </si>
  <si>
    <t>Leppneeme Sadama tee 10</t>
  </si>
  <si>
    <t>400902</t>
  </si>
  <si>
    <t>89001:003:4980</t>
  </si>
  <si>
    <t>Rukkilille tee 4</t>
  </si>
  <si>
    <t>3984902</t>
  </si>
  <si>
    <t>89001:002:0365</t>
  </si>
  <si>
    <t>Liiserimetsa</t>
  </si>
  <si>
    <t>11719202</t>
  </si>
  <si>
    <t>89001:010:3098</t>
  </si>
  <si>
    <t>Viimsi raudtee R1</t>
  </si>
  <si>
    <t>11973102</t>
  </si>
  <si>
    <t>89001:023:0260</t>
  </si>
  <si>
    <t>Laineharja tee 3</t>
  </si>
  <si>
    <t>177802</t>
  </si>
  <si>
    <t>89001:003:2000</t>
  </si>
  <si>
    <t>Niidu tee 5/6</t>
  </si>
  <si>
    <t>571902</t>
  </si>
  <si>
    <t>89001:002:0367</t>
  </si>
  <si>
    <t>Metsaranna</t>
  </si>
  <si>
    <t>11725902</t>
  </si>
  <si>
    <t>89001:002:0366</t>
  </si>
  <si>
    <t>Liiseri</t>
  </si>
  <si>
    <t>11785602</t>
  </si>
  <si>
    <t>89001:003:1471</t>
  </si>
  <si>
    <t>Leppneeme Sadama tee 25</t>
  </si>
  <si>
    <t>12235602</t>
  </si>
  <si>
    <t>89001:001:0092</t>
  </si>
  <si>
    <t>Männiku tee 9</t>
  </si>
  <si>
    <t>12244602</t>
  </si>
  <si>
    <t>89001:010:3101</t>
  </si>
  <si>
    <t>Pärtlemäe tee 1</t>
  </si>
  <si>
    <t>11734602</t>
  </si>
  <si>
    <t>89001:010:3102</t>
  </si>
  <si>
    <t>Pärtlemäe tee 2</t>
  </si>
  <si>
    <t>11734702</t>
  </si>
  <si>
    <t>89001:010:3103</t>
  </si>
  <si>
    <t>Pärtlemäe tee 2a</t>
  </si>
  <si>
    <t>11734802</t>
  </si>
  <si>
    <t>89001:010:3104</t>
  </si>
  <si>
    <t>Pärtlemäe tee 3</t>
  </si>
  <si>
    <t>11734902</t>
  </si>
  <si>
    <t>89001:010:3105</t>
  </si>
  <si>
    <t>Pärtlemäe tee 3a</t>
  </si>
  <si>
    <t>11735002</t>
  </si>
  <si>
    <t>89001:010:3106</t>
  </si>
  <si>
    <t>Pärtlemäe tee 3b</t>
  </si>
  <si>
    <t>11735102</t>
  </si>
  <si>
    <t>89001:010:3107</t>
  </si>
  <si>
    <t>Pärtlemäe tee 4</t>
  </si>
  <si>
    <t>11735302</t>
  </si>
  <si>
    <t>89001:010:3108</t>
  </si>
  <si>
    <t>Pärtlemäe tee 5</t>
  </si>
  <si>
    <t>11735202</t>
  </si>
  <si>
    <t>89001:010:3109</t>
  </si>
  <si>
    <t>Pärtlemäe tee 6</t>
  </si>
  <si>
    <t>11735402</t>
  </si>
  <si>
    <t>89001:010:3111</t>
  </si>
  <si>
    <t>Pärtlemäe tee 7</t>
  </si>
  <si>
    <t>11735502</t>
  </si>
  <si>
    <t>89001:010:3112</t>
  </si>
  <si>
    <t>Pärtlemäe tee 8</t>
  </si>
  <si>
    <t>11735602</t>
  </si>
  <si>
    <t>89001:010:3113</t>
  </si>
  <si>
    <t>Pärtlemäe tee 10</t>
  </si>
  <si>
    <t>11735702</t>
  </si>
  <si>
    <t>89001:010:3114</t>
  </si>
  <si>
    <t>Pärtlemäe tee 12</t>
  </si>
  <si>
    <t>11735802</t>
  </si>
  <si>
    <t>89001:023:0250</t>
  </si>
  <si>
    <t>Laineoru tee 4</t>
  </si>
  <si>
    <t>203902</t>
  </si>
  <si>
    <t>89001:003:4080</t>
  </si>
  <si>
    <t>Kimsi tee 3</t>
  </si>
  <si>
    <t>1693002</t>
  </si>
  <si>
    <t>89001:010:5040</t>
  </si>
  <si>
    <t>Hundi tee 9</t>
  </si>
  <si>
    <t>89001:010:3099</t>
  </si>
  <si>
    <t>Pärtlemäe tee</t>
  </si>
  <si>
    <t>10123002</t>
  </si>
  <si>
    <t>89001:003:1469</t>
  </si>
  <si>
    <t>Talveaia tee 10</t>
  </si>
  <si>
    <t>12315502</t>
  </si>
  <si>
    <t>89001:003:1473</t>
  </si>
  <si>
    <t>Jaanimetsa</t>
  </si>
  <si>
    <t>11785402</t>
  </si>
  <si>
    <t>89001:022:0720</t>
  </si>
  <si>
    <t>Tellissaare tee 4</t>
  </si>
  <si>
    <t>1553002</t>
  </si>
  <si>
    <t>89001:022:0038</t>
  </si>
  <si>
    <t>Hõbepaju tee 32</t>
  </si>
  <si>
    <t>11916102</t>
  </si>
  <si>
    <t>89001:001:0076</t>
  </si>
  <si>
    <t>Jaana</t>
  </si>
  <si>
    <t>12239702</t>
  </si>
  <si>
    <t>89001:003:1461</t>
  </si>
  <si>
    <t>Võrkaia</t>
  </si>
  <si>
    <t>11917202</t>
  </si>
  <si>
    <t>89001:002:0368</t>
  </si>
  <si>
    <t>Kuuse-Uuetoa</t>
  </si>
  <si>
    <t>11785502</t>
  </si>
  <si>
    <t>89001:002:0369</t>
  </si>
  <si>
    <t>89001:002:0370</t>
  </si>
  <si>
    <t>89005:002:0005</t>
  </si>
  <si>
    <t>Suurekivi tee 8</t>
  </si>
  <si>
    <t>11930602</t>
  </si>
  <si>
    <t>89001:010:3116</t>
  </si>
  <si>
    <t>Jasmiini tee 6 // 8 // 10</t>
  </si>
  <si>
    <t>89001:010:3117</t>
  </si>
  <si>
    <t>Jasmiini tee L2</t>
  </si>
  <si>
    <t>11692502</t>
  </si>
  <si>
    <t>89001:010:3167</t>
  </si>
  <si>
    <t>Suure-Nahka</t>
  </si>
  <si>
    <t>2701802</t>
  </si>
  <si>
    <t>89001:010:3091</t>
  </si>
  <si>
    <t>Männi tee 4</t>
  </si>
  <si>
    <t>12315702</t>
  </si>
  <si>
    <t>89001:010:3118</t>
  </si>
  <si>
    <t>Jasmiini põik 16</t>
  </si>
  <si>
    <t>11992102</t>
  </si>
  <si>
    <t>89001:003:1474</t>
  </si>
  <si>
    <t>Kastani tee 6</t>
  </si>
  <si>
    <t>11982002</t>
  </si>
  <si>
    <t>89001:003:1448</t>
  </si>
  <si>
    <t>Kullerkupu tee 2c</t>
  </si>
  <si>
    <t>11821602</t>
  </si>
  <si>
    <t>89001:010:3119</t>
  </si>
  <si>
    <t>Aasa</t>
  </si>
  <si>
    <t>11816202</t>
  </si>
  <si>
    <t>89001:010:3121</t>
  </si>
  <si>
    <t>Muuga tee 27</t>
  </si>
  <si>
    <t>3151002</t>
  </si>
  <si>
    <t>89001:010:3147</t>
  </si>
  <si>
    <t>Kuremarja tee 7</t>
  </si>
  <si>
    <t>89001:010:3127</t>
  </si>
  <si>
    <t>Niinemetsa</t>
  </si>
  <si>
    <t>12260302</t>
  </si>
  <si>
    <t>89001:010:3172</t>
  </si>
  <si>
    <t>Karulaugu tee 7</t>
  </si>
  <si>
    <t>89001:010:3173</t>
  </si>
  <si>
    <t>Karulaugu tee 9</t>
  </si>
  <si>
    <t>89001:010:3174</t>
  </si>
  <si>
    <t>Karulaugu tee</t>
  </si>
  <si>
    <t>11805002</t>
  </si>
  <si>
    <t>89001:010:3175</t>
  </si>
  <si>
    <t>Väike-Astangu</t>
  </si>
  <si>
    <t>11805102</t>
  </si>
  <si>
    <t>89001:010:3149</t>
  </si>
  <si>
    <t>Kuremarja tee 9</t>
  </si>
  <si>
    <t>89001:010:3151</t>
  </si>
  <si>
    <t>Kuremarja tee 10</t>
  </si>
  <si>
    <t>89001:010:3152</t>
  </si>
  <si>
    <t>Kuremarja tee 11</t>
  </si>
  <si>
    <t>89001:010:3153</t>
  </si>
  <si>
    <t>Kuremarja tee 12</t>
  </si>
  <si>
    <t>89001:010:3154</t>
  </si>
  <si>
    <t>Kuremarja tee 13</t>
  </si>
  <si>
    <t>89001:010:3156</t>
  </si>
  <si>
    <t>Kuremarja tee 15</t>
  </si>
  <si>
    <t>89001:010:3122</t>
  </si>
  <si>
    <t>Viimsi raudtee R2</t>
  </si>
  <si>
    <t>11945402</t>
  </si>
  <si>
    <t>89001:003:1479</t>
  </si>
  <si>
    <t>Hiireotsa tee 15/1</t>
  </si>
  <si>
    <t>12103802</t>
  </si>
  <si>
    <t>89001:010:3142</t>
  </si>
  <si>
    <t>Kuremarja tee 2</t>
  </si>
  <si>
    <t>89001:010:3143</t>
  </si>
  <si>
    <t>Kuremarja tee 3</t>
  </si>
  <si>
    <t>89001:010:3123</t>
  </si>
  <si>
    <t>Pärnamäe tee 172</t>
  </si>
  <si>
    <t>225302</t>
  </si>
  <si>
    <t>89001:010:3124</t>
  </si>
  <si>
    <t>Niine</t>
  </si>
  <si>
    <t>12260002</t>
  </si>
  <si>
    <t>89001:010:3125</t>
  </si>
  <si>
    <t>Pärnamäe tee L3</t>
  </si>
  <si>
    <t>12260102</t>
  </si>
  <si>
    <t>89001:010:3126</t>
  </si>
  <si>
    <t>Pärnamäe tee L2</t>
  </si>
  <si>
    <t>12260202</t>
  </si>
  <si>
    <t>89001:010:3129</t>
  </si>
  <si>
    <t>Lauka tee 1</t>
  </si>
  <si>
    <t>89001:010:3131</t>
  </si>
  <si>
    <t>Lauka tee 2</t>
  </si>
  <si>
    <t>12260602</t>
  </si>
  <si>
    <t>89001:002:0371</t>
  </si>
  <si>
    <t>Pilli-Uuetoa</t>
  </si>
  <si>
    <t>11823302</t>
  </si>
  <si>
    <t>89001:002:0372</t>
  </si>
  <si>
    <t>Järve-Uuetoa</t>
  </si>
  <si>
    <t>11821402</t>
  </si>
  <si>
    <t>89001:002:0373</t>
  </si>
  <si>
    <t>89001:002:0374</t>
  </si>
  <si>
    <t>89001:002:0375</t>
  </si>
  <si>
    <t>89001:002:0376</t>
  </si>
  <si>
    <t>89001:010:3144</t>
  </si>
  <si>
    <t>Kuremarja tee 4</t>
  </si>
  <si>
    <t>89001:010:3145</t>
  </si>
  <si>
    <t>Kuremarja tee 5</t>
  </si>
  <si>
    <t>89001:010:3146</t>
  </si>
  <si>
    <t>Kuremarja tee 6</t>
  </si>
  <si>
    <t>89001:010:3141</t>
  </si>
  <si>
    <t>Kuremarja tee 1</t>
  </si>
  <si>
    <t>89001:010:3148</t>
  </si>
  <si>
    <t>Kuremarja tee 8</t>
  </si>
  <si>
    <t>89001:002:0377</t>
  </si>
  <si>
    <t>89001:002:0378</t>
  </si>
  <si>
    <t>89001:010:3132</t>
  </si>
  <si>
    <t>Lauka tee 3</t>
  </si>
  <si>
    <t>89001:010:3133</t>
  </si>
  <si>
    <t>Lauka tee 4</t>
  </si>
  <si>
    <t>12260802</t>
  </si>
  <si>
    <t>89001:010:3134</t>
  </si>
  <si>
    <t>Lauka tee 5</t>
  </si>
  <si>
    <t>89001:010:3135</t>
  </si>
  <si>
    <t>Lauka tee 6</t>
  </si>
  <si>
    <t>12261002</t>
  </si>
  <si>
    <t>89001:010:3136</t>
  </si>
  <si>
    <t>Lauka tee 7</t>
  </si>
  <si>
    <t>89001:010:3137</t>
  </si>
  <si>
    <t>Lauka tee 8</t>
  </si>
  <si>
    <t>12261202</t>
  </si>
  <si>
    <t>89001:010:3139</t>
  </si>
  <si>
    <t>Lauka tee 9a</t>
  </si>
  <si>
    <t>12261402</t>
  </si>
  <si>
    <t>89001:010:3169</t>
  </si>
  <si>
    <t>Aiaotsa tee 23</t>
  </si>
  <si>
    <t>894102</t>
  </si>
  <si>
    <t>89001:010:3171</t>
  </si>
  <si>
    <t>Aiaotsa tee 21</t>
  </si>
  <si>
    <t>11929702</t>
  </si>
  <si>
    <t>89001:010:3157</t>
  </si>
  <si>
    <t>Kuremarja tee 17</t>
  </si>
  <si>
    <t>89001:010:3158</t>
  </si>
  <si>
    <t>Turba tee 1</t>
  </si>
  <si>
    <t>12263102</t>
  </si>
  <si>
    <t>89001:010:3159</t>
  </si>
  <si>
    <t>Turba põik 2</t>
  </si>
  <si>
    <t>12263202</t>
  </si>
  <si>
    <t>89001:010:3161</t>
  </si>
  <si>
    <t>Turba tee 3</t>
  </si>
  <si>
    <t>12263302</t>
  </si>
  <si>
    <t>89001:010:3162</t>
  </si>
  <si>
    <t>Turba põik 4</t>
  </si>
  <si>
    <t>12263402</t>
  </si>
  <si>
    <t>89001:010:3163</t>
  </si>
  <si>
    <t>Turba tee 5</t>
  </si>
  <si>
    <t>12263502</t>
  </si>
  <si>
    <t>89001:010:3164</t>
  </si>
  <si>
    <t>Turba põik 6</t>
  </si>
  <si>
    <t>12263602</t>
  </si>
  <si>
    <t>89001:010:3165</t>
  </si>
  <si>
    <t>Turba põik 6a</t>
  </si>
  <si>
    <t>12263702</t>
  </si>
  <si>
    <t>89001:010:3166</t>
  </si>
  <si>
    <t>Turba põik 1</t>
  </si>
  <si>
    <t>12263802</t>
  </si>
  <si>
    <t>89001:003:1475</t>
  </si>
  <si>
    <t>Tammneeme tee 68</t>
  </si>
  <si>
    <t>89001:003:1476</t>
  </si>
  <si>
    <t>Suur-Neemeotsa</t>
  </si>
  <si>
    <t>89001:003:1477</t>
  </si>
  <si>
    <t>Tammneeme tee 64</t>
  </si>
  <si>
    <t>4733202</t>
  </si>
  <si>
    <t>89001:003:1478</t>
  </si>
  <si>
    <t>Tammneeme tee 70</t>
  </si>
  <si>
    <t>7706802</t>
  </si>
  <si>
    <t>89001:003:1482</t>
  </si>
  <si>
    <t>Sanglepa tee 5</t>
  </si>
  <si>
    <t>89001:010:3128</t>
  </si>
  <si>
    <t>Kuremarja tee // Lauka tee // Turba tee L1</t>
  </si>
  <si>
    <t>12260402</t>
  </si>
  <si>
    <t>89001:010:3138</t>
  </si>
  <si>
    <t>Lauka tee 9</t>
  </si>
  <si>
    <t>89001:010:3179</t>
  </si>
  <si>
    <t>Kibuvitsa tee 20a</t>
  </si>
  <si>
    <t>12227302</t>
  </si>
  <si>
    <t>89001:003:1483</t>
  </si>
  <si>
    <t>Sanglepa tee 2</t>
  </si>
  <si>
    <t>12103202</t>
  </si>
  <si>
    <t>89001:003:1485</t>
  </si>
  <si>
    <t>Leppneeme Sadama tee 14</t>
  </si>
  <si>
    <t>12457302</t>
  </si>
  <si>
    <t>89001:002:0379</t>
  </si>
  <si>
    <t>Vahejärve</t>
  </si>
  <si>
    <t>11818002</t>
  </si>
  <si>
    <t>89001:002:0380</t>
  </si>
  <si>
    <t>Vahetee</t>
  </si>
  <si>
    <t>11818102</t>
  </si>
  <si>
    <t>89001:010:3178</t>
  </si>
  <si>
    <t>Kikerpuu tee 4a</t>
  </si>
  <si>
    <t>11811202</t>
  </si>
  <si>
    <t>89001:010:3177</t>
  </si>
  <si>
    <t>Kikerpuu tee 4</t>
  </si>
  <si>
    <t>9752202</t>
  </si>
  <si>
    <t>89001:010:3176</t>
  </si>
  <si>
    <t>Kalda tee 1</t>
  </si>
  <si>
    <t>11992302</t>
  </si>
  <si>
    <t>89001:003:1481</t>
  </si>
  <si>
    <t>Sarapuu tee 5a</t>
  </si>
  <si>
    <t>12992802</t>
  </si>
  <si>
    <t>89001:010:3182</t>
  </si>
  <si>
    <t>Raudtee</t>
  </si>
  <si>
    <t>12238302</t>
  </si>
  <si>
    <t>89001:002:0384</t>
  </si>
  <si>
    <t>Prukneri</t>
  </si>
  <si>
    <t>12071602</t>
  </si>
  <si>
    <t>89001:003:1484</t>
  </si>
  <si>
    <t>Reinu tee 2a</t>
  </si>
  <si>
    <t>13041302</t>
  </si>
  <si>
    <t>89001:010:3186</t>
  </si>
  <si>
    <t>Väike-Metsakasti</t>
  </si>
  <si>
    <t>14304702</t>
  </si>
  <si>
    <t>89001:022:0039</t>
  </si>
  <si>
    <t>Hõbepaju tee 10</t>
  </si>
  <si>
    <t>12497702</t>
  </si>
  <si>
    <t>89001:001:0093</t>
  </si>
  <si>
    <t>Paula</t>
  </si>
  <si>
    <t>13045302</t>
  </si>
  <si>
    <t>89001:003:1492</t>
  </si>
  <si>
    <t>Uuekalda</t>
  </si>
  <si>
    <t>8905302</t>
  </si>
  <si>
    <t>89001:003:1493</t>
  </si>
  <si>
    <t>Reinu tee lõik 5</t>
  </si>
  <si>
    <t>13439202</t>
  </si>
  <si>
    <t>89001:010:3184</t>
  </si>
  <si>
    <t>Pärnamäe veehoidla</t>
  </si>
  <si>
    <t>12488702</t>
  </si>
  <si>
    <t>89001:010:3187</t>
  </si>
  <si>
    <t>Suur-Veehoidla</t>
  </si>
  <si>
    <t>11817302</t>
  </si>
  <si>
    <t>89001:010:3188</t>
  </si>
  <si>
    <t>Väike-Veehoidla</t>
  </si>
  <si>
    <t>12200202</t>
  </si>
  <si>
    <t>89001:003:1499</t>
  </si>
  <si>
    <t>Reinu tee 114</t>
  </si>
  <si>
    <t>12423602</t>
  </si>
  <si>
    <t>89001:003:1501</t>
  </si>
  <si>
    <t>Reinu tee lõik 9</t>
  </si>
  <si>
    <t>12423702</t>
  </si>
  <si>
    <t>89001:003:1498</t>
  </si>
  <si>
    <t>Sauna</t>
  </si>
  <si>
    <t>3342902</t>
  </si>
  <si>
    <t>89008:003:0055</t>
  </si>
  <si>
    <t>Veeringu tee 7</t>
  </si>
  <si>
    <t>3861602</t>
  </si>
  <si>
    <t>89008:003:0056</t>
  </si>
  <si>
    <t>Veeringu tee 7a</t>
  </si>
  <si>
    <t>13360302</t>
  </si>
  <si>
    <t>89001:010:3193</t>
  </si>
  <si>
    <t>Asalea tee 5</t>
  </si>
  <si>
    <t>8002602</t>
  </si>
  <si>
    <t>89001:010:3192</t>
  </si>
  <si>
    <t>Asalea tee 3</t>
  </si>
  <si>
    <t>329702</t>
  </si>
  <si>
    <t>89001:003:1489</t>
  </si>
  <si>
    <t>Reinu tee 109</t>
  </si>
  <si>
    <t>5713702</t>
  </si>
  <si>
    <t>89001:003:1491</t>
  </si>
  <si>
    <t>Reinu tee lõik 8</t>
  </si>
  <si>
    <t>14725350</t>
  </si>
  <si>
    <t>89001:003:1487</t>
  </si>
  <si>
    <t>Kivimäe tee 11</t>
  </si>
  <si>
    <t>8746302</t>
  </si>
  <si>
    <t>89001:003:1488</t>
  </si>
  <si>
    <t>Lännekalda tee 12</t>
  </si>
  <si>
    <t>5927002</t>
  </si>
  <si>
    <t>89001:003:1486</t>
  </si>
  <si>
    <t>Kivimäe tee L3</t>
  </si>
  <si>
    <t>740602</t>
  </si>
  <si>
    <t>89001:010:3181</t>
  </si>
  <si>
    <t>Jäätma tee 15</t>
  </si>
  <si>
    <t>7082702</t>
  </si>
  <si>
    <t>89001:003:1494</t>
  </si>
  <si>
    <t>Rohuneeme tee 128a</t>
  </si>
  <si>
    <t>12350502</t>
  </si>
  <si>
    <t>89001:003:1502</t>
  </si>
  <si>
    <t>Hiireotsa tee 15/2</t>
  </si>
  <si>
    <t>12489602</t>
  </si>
  <si>
    <t>89001:010:3189</t>
  </si>
  <si>
    <t>Priimula tee 14</t>
  </si>
  <si>
    <t>12331102</t>
  </si>
  <si>
    <t>89001:003:1497</t>
  </si>
  <si>
    <t>Mereääre tee 10</t>
  </si>
  <si>
    <t>2374702</t>
  </si>
  <si>
    <t>89001:003:1496</t>
  </si>
  <si>
    <t>Mereääre tee 8</t>
  </si>
  <si>
    <t>2334302</t>
  </si>
  <si>
    <t>89001:002:0382</t>
  </si>
  <si>
    <t>Metsa</t>
  </si>
  <si>
    <t>10829602</t>
  </si>
  <si>
    <t>89001:002:0383</t>
  </si>
  <si>
    <t>Paluveere</t>
  </si>
  <si>
    <t>12198402</t>
  </si>
  <si>
    <t>89001:002:0387</t>
  </si>
  <si>
    <t>Kordoniranna</t>
  </si>
  <si>
    <t>12448202</t>
  </si>
  <si>
    <t>89001:002:0385</t>
  </si>
  <si>
    <t>9044102</t>
  </si>
  <si>
    <t>89001:002:0386</t>
  </si>
  <si>
    <t>Sadamatee</t>
  </si>
  <si>
    <t>12448102</t>
  </si>
  <si>
    <t>89001:009:0036</t>
  </si>
  <si>
    <t>Kesk tee</t>
  </si>
  <si>
    <t>12488602</t>
  </si>
  <si>
    <t>89001:003:1507</t>
  </si>
  <si>
    <t>Leppneeme tee 93 // Kõrkja</t>
  </si>
  <si>
    <t>12797002</t>
  </si>
  <si>
    <t>89001:003:1508</t>
  </si>
  <si>
    <t>Leppneeme Sadama tee 2</t>
  </si>
  <si>
    <t>12797102</t>
  </si>
  <si>
    <t>89001:003:1509</t>
  </si>
  <si>
    <t>Leppneeme Sadama tee 4 // Pilliroo</t>
  </si>
  <si>
    <t>12797202</t>
  </si>
  <si>
    <t>89001:010:3209</t>
  </si>
  <si>
    <t>Peoleo tee 7</t>
  </si>
  <si>
    <t>12523102</t>
  </si>
  <si>
    <t>89001:010:3212</t>
  </si>
  <si>
    <t>Peoleo tee 9</t>
  </si>
  <si>
    <t>12523302</t>
  </si>
  <si>
    <t>89001:010:3214</t>
  </si>
  <si>
    <t>Peoleo tee 11</t>
  </si>
  <si>
    <t>12523502</t>
  </si>
  <si>
    <t>89001:010:3234</t>
  </si>
  <si>
    <t>Peoleo tee 32</t>
  </si>
  <si>
    <t>12525302</t>
  </si>
  <si>
    <t>89001:010:3262</t>
  </si>
  <si>
    <t>Viu tee 1</t>
  </si>
  <si>
    <t>12527802</t>
  </si>
  <si>
    <t>89001:010:3264</t>
  </si>
  <si>
    <t>Viu tee 3</t>
  </si>
  <si>
    <t>12528002</t>
  </si>
  <si>
    <t>89001:010:3277</t>
  </si>
  <si>
    <t>Vindi tee 3</t>
  </si>
  <si>
    <t>12529202</t>
  </si>
  <si>
    <t>89001:010:3279</t>
  </si>
  <si>
    <t>Vindi tee 2</t>
  </si>
  <si>
    <t>12529402</t>
  </si>
  <si>
    <t>89001:010:3229</t>
  </si>
  <si>
    <t>Peoleo tee 25</t>
  </si>
  <si>
    <t>12524902</t>
  </si>
  <si>
    <t>89001:010:3238</t>
  </si>
  <si>
    <t>Peoleo tee 40</t>
  </si>
  <si>
    <t>12525702</t>
  </si>
  <si>
    <t>89001:010:3241</t>
  </si>
  <si>
    <t>Västriku tee 2</t>
  </si>
  <si>
    <t>12525902</t>
  </si>
  <si>
    <t>89001:010:3247</t>
  </si>
  <si>
    <t>Västriku tee 9</t>
  </si>
  <si>
    <t>12526502</t>
  </si>
  <si>
    <t>89001:010:3248</t>
  </si>
  <si>
    <t>Allikmäe tee 39</t>
  </si>
  <si>
    <t>12526602</t>
  </si>
  <si>
    <t>89001:010:3275</t>
  </si>
  <si>
    <t>Räägu tee 13</t>
  </si>
  <si>
    <t>12529002</t>
  </si>
  <si>
    <t>89001:010:3285</t>
  </si>
  <si>
    <t>Äigru tee 9a</t>
  </si>
  <si>
    <t>12529902</t>
  </si>
  <si>
    <t>89001:010:3287</t>
  </si>
  <si>
    <t>Hauka haljak</t>
  </si>
  <si>
    <t>12530102</t>
  </si>
  <si>
    <t>89001:010:3217</t>
  </si>
  <si>
    <t>Peoleo tee 14</t>
  </si>
  <si>
    <t>12523802</t>
  </si>
  <si>
    <t>89001:010:3218</t>
  </si>
  <si>
    <t>Peoleo tee 15</t>
  </si>
  <si>
    <t>12523902</t>
  </si>
  <si>
    <t>89001:010:3222</t>
  </si>
  <si>
    <t>Peoleo tee 18</t>
  </si>
  <si>
    <t>12524202</t>
  </si>
  <si>
    <t>89001:010:3228</t>
  </si>
  <si>
    <t>Peoleo tee 24</t>
  </si>
  <si>
    <t>12524802</t>
  </si>
  <si>
    <t>89001:010:3235</t>
  </si>
  <si>
    <t>Tiiru tee 2</t>
  </si>
  <si>
    <t>12525402</t>
  </si>
  <si>
    <t>89001:010:3259</t>
  </si>
  <si>
    <t>Räägu tee 5</t>
  </si>
  <si>
    <t>12527602</t>
  </si>
  <si>
    <t>89001:010:3274</t>
  </si>
  <si>
    <t>Räägu tee 15</t>
  </si>
  <si>
    <t>12528902</t>
  </si>
  <si>
    <t>89001:010:3284</t>
  </si>
  <si>
    <t>Peoleo tee 2</t>
  </si>
  <si>
    <t>12529802</t>
  </si>
  <si>
    <t>89001:010:3294</t>
  </si>
  <si>
    <t>Kulli tee 3</t>
  </si>
  <si>
    <t>12530702</t>
  </si>
  <si>
    <t>89001:010:3206</t>
  </si>
  <si>
    <t>Peoleo tee 4</t>
  </si>
  <si>
    <t>12522802</t>
  </si>
  <si>
    <t>89001:010:3207</t>
  </si>
  <si>
    <t>Peoleo tee 5</t>
  </si>
  <si>
    <t>12522902</t>
  </si>
  <si>
    <t>89001:010:3211</t>
  </si>
  <si>
    <t>Tuvi tee 4</t>
  </si>
  <si>
    <t>12523202</t>
  </si>
  <si>
    <t>89001:010:3213</t>
  </si>
  <si>
    <t>Tuvi tee 1</t>
  </si>
  <si>
    <t>12523402</t>
  </si>
  <si>
    <t>89001:010:3219</t>
  </si>
  <si>
    <t>Peoleo tee 16</t>
  </si>
  <si>
    <t>12524002</t>
  </si>
  <si>
    <t>89001:010:3227</t>
  </si>
  <si>
    <t>Peoleo tee 23</t>
  </si>
  <si>
    <t>12524702</t>
  </si>
  <si>
    <t>89001:010:3242</t>
  </si>
  <si>
    <t>Västriku tee 1</t>
  </si>
  <si>
    <t>12526002</t>
  </si>
  <si>
    <t>89001:010:3243</t>
  </si>
  <si>
    <t>Västriku tee 8</t>
  </si>
  <si>
    <t>12526102</t>
  </si>
  <si>
    <t>89001:010:3244</t>
  </si>
  <si>
    <t>Västriku tee 10</t>
  </si>
  <si>
    <t>12526202</t>
  </si>
  <si>
    <t>89001:010:3246</t>
  </si>
  <si>
    <t>Västriku tee 12</t>
  </si>
  <si>
    <t>12526402</t>
  </si>
  <si>
    <t>89001:010:3258</t>
  </si>
  <si>
    <t>Räägu tee 3</t>
  </si>
  <si>
    <t>12527502</t>
  </si>
  <si>
    <t>89001:010:3263</t>
  </si>
  <si>
    <t>Räägu tee 8</t>
  </si>
  <si>
    <t>12527902</t>
  </si>
  <si>
    <t>89001:010:3265</t>
  </si>
  <si>
    <t>Pistriku tee 2</t>
  </si>
  <si>
    <t>12528102</t>
  </si>
  <si>
    <t>89001:010:3282</t>
  </si>
  <si>
    <t>Äigru tee 7</t>
  </si>
  <si>
    <t>12529602</t>
  </si>
  <si>
    <t>89001:010:3293</t>
  </si>
  <si>
    <t>Kulli tee 1</t>
  </si>
  <si>
    <t>12530602</t>
  </si>
  <si>
    <t>89001:010:3299</t>
  </si>
  <si>
    <t>Tsirgu tee 14</t>
  </si>
  <si>
    <t>12531102</t>
  </si>
  <si>
    <t>89001:010:3205</t>
  </si>
  <si>
    <t>Peoleo tee 3</t>
  </si>
  <si>
    <t>12522702</t>
  </si>
  <si>
    <t>89001:010:3237</t>
  </si>
  <si>
    <t>Tiiru tee 1</t>
  </si>
  <si>
    <t>12525602</t>
  </si>
  <si>
    <t>89001:010:3239</t>
  </si>
  <si>
    <t>Peoleo tee</t>
  </si>
  <si>
    <t>12525802</t>
  </si>
  <si>
    <t>89001:010:3252</t>
  </si>
  <si>
    <t>Västriku tee 13</t>
  </si>
  <si>
    <t>12526902</t>
  </si>
  <si>
    <t>89001:010:3255</t>
  </si>
  <si>
    <t>Västriku tee 17</t>
  </si>
  <si>
    <t>12527202</t>
  </si>
  <si>
    <t>89001:010:3272</t>
  </si>
  <si>
    <t>Allikmäe tee 37</t>
  </si>
  <si>
    <t>12528702</t>
  </si>
  <si>
    <t>89001:010:3276</t>
  </si>
  <si>
    <t>Vindi tee 1</t>
  </si>
  <si>
    <t>12529102</t>
  </si>
  <si>
    <t>89001:010:3278</t>
  </si>
  <si>
    <t>Vindi tee 4</t>
  </si>
  <si>
    <t>12529302</t>
  </si>
  <si>
    <t>89001:010:3281</t>
  </si>
  <si>
    <t>Räägu tee</t>
  </si>
  <si>
    <t>12529502</t>
  </si>
  <si>
    <t>89001:010:3289</t>
  </si>
  <si>
    <t>Pistriku tee 6</t>
  </si>
  <si>
    <t>12530302</t>
  </si>
  <si>
    <t>89001:010:3297</t>
  </si>
  <si>
    <t>Tsirgu tee 6</t>
  </si>
  <si>
    <t>12530902</t>
  </si>
  <si>
    <t>89001:010:3221</t>
  </si>
  <si>
    <t>Peoleo tee 17</t>
  </si>
  <si>
    <t>12524102</t>
  </si>
  <si>
    <t>89001:010:3224</t>
  </si>
  <si>
    <t>Peoleo tee 20</t>
  </si>
  <si>
    <t>12524402</t>
  </si>
  <si>
    <t>89001:010:3225</t>
  </si>
  <si>
    <t>Peoleo tee 21</t>
  </si>
  <si>
    <t>12524502</t>
  </si>
  <si>
    <t>89001:010:3236</t>
  </si>
  <si>
    <t>Tiiru tee 3</t>
  </si>
  <si>
    <t>12525502</t>
  </si>
  <si>
    <t>89001:010:3251</t>
  </si>
  <si>
    <t>Västriku tee 16</t>
  </si>
  <si>
    <t>12526802</t>
  </si>
  <si>
    <t>89001:010:3257</t>
  </si>
  <si>
    <t>Västriku tee</t>
  </si>
  <si>
    <t>12527402</t>
  </si>
  <si>
    <t>89001:010:3261</t>
  </si>
  <si>
    <t>Hauka tee 1</t>
  </si>
  <si>
    <t>12527702</t>
  </si>
  <si>
    <t>89001:010:3266</t>
  </si>
  <si>
    <t>Viu tee 4</t>
  </si>
  <si>
    <t>12528202</t>
  </si>
  <si>
    <t>89011:001:0044</t>
  </si>
  <si>
    <t>Pääsukese tee 12</t>
  </si>
  <si>
    <t>12471002</t>
  </si>
  <si>
    <t>89001:002:0388</t>
  </si>
  <si>
    <t>Olmi</t>
  </si>
  <si>
    <t>9706102</t>
  </si>
  <si>
    <t>89001:002:0389</t>
  </si>
  <si>
    <t>Kurmi</t>
  </si>
  <si>
    <t>12160402</t>
  </si>
  <si>
    <t>89001:003:1515</t>
  </si>
  <si>
    <t>Leppneeme Sadama tee 23</t>
  </si>
  <si>
    <t>12609802</t>
  </si>
  <si>
    <t>89011:001:0046</t>
  </si>
  <si>
    <t>Pääsukese tee 16</t>
  </si>
  <si>
    <t>12471202</t>
  </si>
  <si>
    <t>89011:001:0042</t>
  </si>
  <si>
    <t>Pääsukese tee 8</t>
  </si>
  <si>
    <t>12470802</t>
  </si>
  <si>
    <t>89011:001:0045</t>
  </si>
  <si>
    <t>Pääsukese tee 14</t>
  </si>
  <si>
    <t>12471102</t>
  </si>
  <si>
    <t>89011:001:0047</t>
  </si>
  <si>
    <t>Pääsukese tee 18</t>
  </si>
  <si>
    <t>12471302</t>
  </si>
  <si>
    <t>89011:001:0043</t>
  </si>
  <si>
    <t>Pääsukese tee 10</t>
  </si>
  <si>
    <t>12470902</t>
  </si>
  <si>
    <t>89011:001:0041</t>
  </si>
  <si>
    <t>Pääsukese tee 6</t>
  </si>
  <si>
    <t>1968302</t>
  </si>
  <si>
    <t>89001:002:0396</t>
  </si>
  <si>
    <t>12925302</t>
  </si>
  <si>
    <t>89001:002:0395</t>
  </si>
  <si>
    <t>Kirsiõue</t>
  </si>
  <si>
    <t>11314102</t>
  </si>
  <si>
    <t>89001:002:0394</t>
  </si>
  <si>
    <t>Kirsiaia</t>
  </si>
  <si>
    <t>11999850</t>
  </si>
  <si>
    <t>89001:010:3295</t>
  </si>
  <si>
    <t>Äigru tee</t>
  </si>
  <si>
    <t>239202</t>
  </si>
  <si>
    <t>89001:010:3208</t>
  </si>
  <si>
    <t>Tuvi tee 2</t>
  </si>
  <si>
    <t>12523002</t>
  </si>
  <si>
    <t>89001:010:3215</t>
  </si>
  <si>
    <t>Västriku tee 5</t>
  </si>
  <si>
    <t>12523602</t>
  </si>
  <si>
    <t>89001:010:3216</t>
  </si>
  <si>
    <t>Peoleo tee 13</t>
  </si>
  <si>
    <t>12523702</t>
  </si>
  <si>
    <t>89001:010:3226</t>
  </si>
  <si>
    <t>Allikmäe tee 48</t>
  </si>
  <si>
    <t>12524602</t>
  </si>
  <si>
    <t>89001:010:3231</t>
  </si>
  <si>
    <t>Peoleo tee 26</t>
  </si>
  <si>
    <t>12525002</t>
  </si>
  <si>
    <t>89001:010:3245</t>
  </si>
  <si>
    <t>Västriku tee 7</t>
  </si>
  <si>
    <t>12526302</t>
  </si>
  <si>
    <t>89001:010:3249</t>
  </si>
  <si>
    <t>Västriku tee 11</t>
  </si>
  <si>
    <t>12526702</t>
  </si>
  <si>
    <t>89001:010:3253</t>
  </si>
  <si>
    <t>Västriku tee 18</t>
  </si>
  <si>
    <t>12527002</t>
  </si>
  <si>
    <t>89001:010:3254</t>
  </si>
  <si>
    <t>Västriku tee 15</t>
  </si>
  <si>
    <t>12527102</t>
  </si>
  <si>
    <t>89001:010:3291</t>
  </si>
  <si>
    <t>Pistriku tee 4</t>
  </si>
  <si>
    <t>12530402</t>
  </si>
  <si>
    <t>89001:010:3298</t>
  </si>
  <si>
    <t>Tsirgu tee 12</t>
  </si>
  <si>
    <t>12531002</t>
  </si>
  <si>
    <t>89001:001:1123</t>
  </si>
  <si>
    <t>Männiku tee L6</t>
  </si>
  <si>
    <t>16149850</t>
  </si>
  <si>
    <t>89001:010:3269</t>
  </si>
  <si>
    <t>Räägu tee 14</t>
  </si>
  <si>
    <t>12528502</t>
  </si>
  <si>
    <t>89001:010:3292</t>
  </si>
  <si>
    <t>Pistriku tee 3</t>
  </si>
  <si>
    <t>12530502</t>
  </si>
  <si>
    <t>89001:010:3232</t>
  </si>
  <si>
    <t>Västriku tee 20</t>
  </si>
  <si>
    <t>12525102</t>
  </si>
  <si>
    <t>89001:010:3233</t>
  </si>
  <si>
    <t>Peoleo tee 30</t>
  </si>
  <si>
    <t>12525202</t>
  </si>
  <si>
    <t>89001:010:3256</t>
  </si>
  <si>
    <t>Västriku tee 19</t>
  </si>
  <si>
    <t>12527302</t>
  </si>
  <si>
    <t>89001:010:3267</t>
  </si>
  <si>
    <t>Pistriku tee 1</t>
  </si>
  <si>
    <t>12528302</t>
  </si>
  <si>
    <t>89001:010:3268</t>
  </si>
  <si>
    <t>Viu tee 2</t>
  </si>
  <si>
    <t>12528402</t>
  </si>
  <si>
    <t>89001:010:3271</t>
  </si>
  <si>
    <t>Allikmäe tee 35</t>
  </si>
  <si>
    <t>12528602</t>
  </si>
  <si>
    <t>89001:010:3273</t>
  </si>
  <si>
    <t>Allikmäe tee 42</t>
  </si>
  <si>
    <t>12528802</t>
  </si>
  <si>
    <t>89001:010:3283</t>
  </si>
  <si>
    <t>Peoleo tee 1</t>
  </si>
  <si>
    <t>12529702</t>
  </si>
  <si>
    <t>89001:010:3286</t>
  </si>
  <si>
    <t>Hauka tee 2</t>
  </si>
  <si>
    <t>12530002</t>
  </si>
  <si>
    <t>89001:010:3288</t>
  </si>
  <si>
    <t>Äigru tee 11</t>
  </si>
  <si>
    <t>12530202</t>
  </si>
  <si>
    <t>89001:010:3296</t>
  </si>
  <si>
    <t>Tsirgu tee 4</t>
  </si>
  <si>
    <t>12530802</t>
  </si>
  <si>
    <t>89001:010:3301</t>
  </si>
  <si>
    <t>Tsirgu tee</t>
  </si>
  <si>
    <t>12531202</t>
  </si>
  <si>
    <t>89001:010:3223</t>
  </si>
  <si>
    <t>Peoleo tee 19</t>
  </si>
  <si>
    <t>12524302</t>
  </si>
  <si>
    <t>89001:001:1149</t>
  </si>
  <si>
    <t>Vikerkaare tee L5</t>
  </si>
  <si>
    <t>16019950</t>
  </si>
  <si>
    <t>89001:010:3202</t>
  </si>
  <si>
    <t>Kordoni tee 27</t>
  </si>
  <si>
    <t>13076902</t>
  </si>
  <si>
    <t>89001:010:3204</t>
  </si>
  <si>
    <t>Pöölimetsa</t>
  </si>
  <si>
    <t>13077102</t>
  </si>
  <si>
    <t>89001:010:3203</t>
  </si>
  <si>
    <t>Kordoni tee 13</t>
  </si>
  <si>
    <t>13077002</t>
  </si>
  <si>
    <t>89001:010:3201</t>
  </si>
  <si>
    <t>Lääne-Pööli</t>
  </si>
  <si>
    <t>388302</t>
  </si>
  <si>
    <t>89001:010:3195</t>
  </si>
  <si>
    <t>Viimsi raudtee R4</t>
  </si>
  <si>
    <t>12657302</t>
  </si>
  <si>
    <t>89001:003:1503</t>
  </si>
  <si>
    <t>Rohuneeme tee 57b</t>
  </si>
  <si>
    <t>4594902</t>
  </si>
  <si>
    <t>89001:003:1512</t>
  </si>
  <si>
    <t>Liiva tee 1a</t>
  </si>
  <si>
    <t>8141802</t>
  </si>
  <si>
    <t>89001:003:1511</t>
  </si>
  <si>
    <t>Liiva tee 1</t>
  </si>
  <si>
    <t>191902</t>
  </si>
  <si>
    <t>89010:001:0034</t>
  </si>
  <si>
    <t>Puhkuse tee 27</t>
  </si>
  <si>
    <t>12535802</t>
  </si>
  <si>
    <t>89001:002:0392</t>
  </si>
  <si>
    <t>Jahukari tee</t>
  </si>
  <si>
    <t>9235302</t>
  </si>
  <si>
    <t>89001:002:0393</t>
  </si>
  <si>
    <t>Kaasiku</t>
  </si>
  <si>
    <t>89001:002:0390</t>
  </si>
  <si>
    <t>89001:002:0391</t>
  </si>
  <si>
    <t>Lepatalu</t>
  </si>
  <si>
    <t>12296702</t>
  </si>
  <si>
    <t>89001:001:0094</t>
  </si>
  <si>
    <t>Haldja tee 3</t>
  </si>
  <si>
    <t>13176002</t>
  </si>
  <si>
    <t>89001:001:0095</t>
  </si>
  <si>
    <t>Metsavana tee 6</t>
  </si>
  <si>
    <t>13984902</t>
  </si>
  <si>
    <t>89001:003:1505</t>
  </si>
  <si>
    <t>Reinu tee 125</t>
  </si>
  <si>
    <t>13898502</t>
  </si>
  <si>
    <t>89001:003:1504</t>
  </si>
  <si>
    <t>Leppniidu tee 7</t>
  </si>
  <si>
    <t>4058702</t>
  </si>
  <si>
    <t>89001:010:3194</t>
  </si>
  <si>
    <t>Viimsi raudtee R3</t>
  </si>
  <si>
    <t>12657202</t>
  </si>
  <si>
    <t>89001:003:1555</t>
  </si>
  <si>
    <t>Uuetalu tee 14</t>
  </si>
  <si>
    <t>3006402</t>
  </si>
  <si>
    <t>89001:003:1556</t>
  </si>
  <si>
    <t>Uuetalu tee 16</t>
  </si>
  <si>
    <t>12602802</t>
  </si>
  <si>
    <t>89001:003:1554</t>
  </si>
  <si>
    <t>Uuetalu tee L2</t>
  </si>
  <si>
    <t>12602902</t>
  </si>
  <si>
    <t>89001:003:1524</t>
  </si>
  <si>
    <t>Mereääre tee 26</t>
  </si>
  <si>
    <t>12789702</t>
  </si>
  <si>
    <t>89001:010:3333</t>
  </si>
  <si>
    <t>Nelgi põik 2</t>
  </si>
  <si>
    <t>89001:003:1529</t>
  </si>
  <si>
    <t>Lännemäe tee 16</t>
  </si>
  <si>
    <t>76502</t>
  </si>
  <si>
    <t>89001:003:1531</t>
  </si>
  <si>
    <t>Reinu tee lõik 6</t>
  </si>
  <si>
    <t>13617602</t>
  </si>
  <si>
    <t>89001:010:3336</t>
  </si>
  <si>
    <t>Jasmiini tee 1</t>
  </si>
  <si>
    <t>12627502</t>
  </si>
  <si>
    <t>89001:010:3341</t>
  </si>
  <si>
    <t>Jasmiini tee 4a</t>
  </si>
  <si>
    <t>12627902</t>
  </si>
  <si>
    <t>89001:010:3343</t>
  </si>
  <si>
    <t>Jasmiini tee L1</t>
  </si>
  <si>
    <t>12628102</t>
  </si>
  <si>
    <t>89001:010:3339</t>
  </si>
  <si>
    <t>Jasmiini tee 4</t>
  </si>
  <si>
    <t>89001:010:3334</t>
  </si>
  <si>
    <t>Nelgi põik 2a</t>
  </si>
  <si>
    <t>12627302</t>
  </si>
  <si>
    <t>89001:010:3338</t>
  </si>
  <si>
    <t>Jasmiini tee 3</t>
  </si>
  <si>
    <t>12627702</t>
  </si>
  <si>
    <t>89001:010:3337</t>
  </si>
  <si>
    <t>Jasmiini tee 2</t>
  </si>
  <si>
    <t>89001:010:3335</t>
  </si>
  <si>
    <t>Nelgi põik 4</t>
  </si>
  <si>
    <t>12627402</t>
  </si>
  <si>
    <t>89001:010:3342</t>
  </si>
  <si>
    <t>Jasmiini põik L1</t>
  </si>
  <si>
    <t>12628002</t>
  </si>
  <si>
    <t>89001:010:3344</t>
  </si>
  <si>
    <t>Nelgi tee L3</t>
  </si>
  <si>
    <t>12628202</t>
  </si>
  <si>
    <t>89001:003:1557</t>
  </si>
  <si>
    <t>Kalmistu tee 10</t>
  </si>
  <si>
    <t>787402</t>
  </si>
  <si>
    <t>89001:003:1558</t>
  </si>
  <si>
    <t>Kalmistu tee 10a</t>
  </si>
  <si>
    <t>12937902</t>
  </si>
  <si>
    <t>89001:003:1537</t>
  </si>
  <si>
    <t>Karusambla tee 35a</t>
  </si>
  <si>
    <t>12624702</t>
  </si>
  <si>
    <t>89001:003:1548</t>
  </si>
  <si>
    <t>Karusambla tee 33</t>
  </si>
  <si>
    <t>12624802</t>
  </si>
  <si>
    <t>89001:003:1535</t>
  </si>
  <si>
    <t>Karusambla tee 39a</t>
  </si>
  <si>
    <t>12624502</t>
  </si>
  <si>
    <t>89001:003:1539</t>
  </si>
  <si>
    <t>Karusambla tee 31a</t>
  </si>
  <si>
    <t>12624902</t>
  </si>
  <si>
    <t>89001:003:1542</t>
  </si>
  <si>
    <t>Karusambla tee 27a</t>
  </si>
  <si>
    <t>12625102</t>
  </si>
  <si>
    <t>89001:003:1543</t>
  </si>
  <si>
    <t>Puisniidu tee lõik 2</t>
  </si>
  <si>
    <t>6902</t>
  </si>
  <si>
    <t>89001:003:1545</t>
  </si>
  <si>
    <t>Karusambla tee 39</t>
  </si>
  <si>
    <t>89001:003:1534</t>
  </si>
  <si>
    <t>Puisniidu tee 11</t>
  </si>
  <si>
    <t>12624402</t>
  </si>
  <si>
    <t>89001:003:1544</t>
  </si>
  <si>
    <t>Karusambla tee 41</t>
  </si>
  <si>
    <t>89001:003:1546</t>
  </si>
  <si>
    <t>Karusambla tee 37</t>
  </si>
  <si>
    <t>12624602</t>
  </si>
  <si>
    <t>89001:003:1547</t>
  </si>
  <si>
    <t>Karusambla tee 35</t>
  </si>
  <si>
    <t>89001:003:1551</t>
  </si>
  <si>
    <t>Karusambla tee 29</t>
  </si>
  <si>
    <t>12625002</t>
  </si>
  <si>
    <t>89001:003:1538</t>
  </si>
  <si>
    <t>Karusambla tee 33a</t>
  </si>
  <si>
    <t>89001:003:1536</t>
  </si>
  <si>
    <t>Karusambla tee 37a</t>
  </si>
  <si>
    <t>89001:003:1549</t>
  </si>
  <si>
    <t>Karusambla tee 31</t>
  </si>
  <si>
    <t>89001:003:1552</t>
  </si>
  <si>
    <t>Karusambla tee 27</t>
  </si>
  <si>
    <t>89001:003:1541</t>
  </si>
  <si>
    <t>Karusambla tee 29a</t>
  </si>
  <si>
    <t>89001:010:3316</t>
  </si>
  <si>
    <t>Mõisa tee 1</t>
  </si>
  <si>
    <t>12608702</t>
  </si>
  <si>
    <t>89001:003:1569</t>
  </si>
  <si>
    <t>Lahekivi</t>
  </si>
  <si>
    <t>12809002</t>
  </si>
  <si>
    <t>89001:002:0398</t>
  </si>
  <si>
    <t>Praga</t>
  </si>
  <si>
    <t>12537302</t>
  </si>
  <si>
    <t>89001:002:0397</t>
  </si>
  <si>
    <t>89001:002:0399</t>
  </si>
  <si>
    <t>89001:010:3362</t>
  </si>
  <si>
    <t>Väike-Kristjani</t>
  </si>
  <si>
    <t>12808002</t>
  </si>
  <si>
    <t>89001:003:1514</t>
  </si>
  <si>
    <t>Kesk tee 27</t>
  </si>
  <si>
    <t>89001:003:1513</t>
  </si>
  <si>
    <t>Suur-Viimsiranna</t>
  </si>
  <si>
    <t>89001:010:3352</t>
  </si>
  <si>
    <t>Laiamäe tee 11</t>
  </si>
  <si>
    <t>5050950</t>
  </si>
  <si>
    <t>89001:010:3356</t>
  </si>
  <si>
    <t>Laiamäe tee 19</t>
  </si>
  <si>
    <t>4391750</t>
  </si>
  <si>
    <t>89001:010:3359</t>
  </si>
  <si>
    <t>Laiamäe tee</t>
  </si>
  <si>
    <t>10212102</t>
  </si>
  <si>
    <t>89001:010:3353</t>
  </si>
  <si>
    <t>Laiamäe tee 13</t>
  </si>
  <si>
    <t>4797150</t>
  </si>
  <si>
    <t>89001:010:3349</t>
  </si>
  <si>
    <t>Laiamäe tee 8</t>
  </si>
  <si>
    <t>11039350</t>
  </si>
  <si>
    <t>89001:010:3351</t>
  </si>
  <si>
    <t>Laiamäe tee 10</t>
  </si>
  <si>
    <t>11039450</t>
  </si>
  <si>
    <t>89001:010:3357</t>
  </si>
  <si>
    <t>Laiamäe tee 21</t>
  </si>
  <si>
    <t>5163650</t>
  </si>
  <si>
    <t>89001:010:3354</t>
  </si>
  <si>
    <t>Laiamäe tee 15</t>
  </si>
  <si>
    <t>5277250</t>
  </si>
  <si>
    <t>89001:003:1519</t>
  </si>
  <si>
    <t>Neeme</t>
  </si>
  <si>
    <t>12479202</t>
  </si>
  <si>
    <t>89001:010:3332</t>
  </si>
  <si>
    <t>Aiandi tee 21j</t>
  </si>
  <si>
    <t>4352702</t>
  </si>
  <si>
    <t>89001:003:1525</t>
  </si>
  <si>
    <t>Leppneeme tee 114</t>
  </si>
  <si>
    <t>6702</t>
  </si>
  <si>
    <t>89001:003:1526</t>
  </si>
  <si>
    <t>Leppneeme tee L2</t>
  </si>
  <si>
    <t>6802</t>
  </si>
  <si>
    <t>89001:010:3355</t>
  </si>
  <si>
    <t>Laiamäe tee 17</t>
  </si>
  <si>
    <t>3986150</t>
  </si>
  <si>
    <t>89001:010:3358</t>
  </si>
  <si>
    <t>Laiamäe tee 23</t>
  </si>
  <si>
    <t>4796650</t>
  </si>
  <si>
    <t>89001:010:3348</t>
  </si>
  <si>
    <t>Laiamäe tee 6</t>
  </si>
  <si>
    <t>89002:001:0016</t>
  </si>
  <si>
    <t>Rannavälja põik 37</t>
  </si>
  <si>
    <t>13148002</t>
  </si>
  <si>
    <t>89002:001:0018</t>
  </si>
  <si>
    <t>Rannavälja põik L2</t>
  </si>
  <si>
    <t>13148102</t>
  </si>
  <si>
    <t>89002:001:0017</t>
  </si>
  <si>
    <t>Rannavälja põik L1</t>
  </si>
  <si>
    <t>89002:001:0008</t>
  </si>
  <si>
    <t>Rannavälja põik 25</t>
  </si>
  <si>
    <t>13147402</t>
  </si>
  <si>
    <t>89002:001:0014</t>
  </si>
  <si>
    <t>Rannavälja põik 33</t>
  </si>
  <si>
    <t>13147802</t>
  </si>
  <si>
    <t>89002:001:0006</t>
  </si>
  <si>
    <t>Rannavälja põik 21</t>
  </si>
  <si>
    <t>13147202</t>
  </si>
  <si>
    <t>89002:001:0009</t>
  </si>
  <si>
    <t>Rannavälja põik 27</t>
  </si>
  <si>
    <t>13147502</t>
  </si>
  <si>
    <t>89002:001:0012</t>
  </si>
  <si>
    <t>Rannavälja põik 31</t>
  </si>
  <si>
    <t>13147602</t>
  </si>
  <si>
    <t>89002:001:0015</t>
  </si>
  <si>
    <t>Rannavälja põik 35</t>
  </si>
  <si>
    <t>13147902</t>
  </si>
  <si>
    <t>89002:001:0005</t>
  </si>
  <si>
    <t>Rannavälja põik 15a</t>
  </si>
  <si>
    <t>13147102</t>
  </si>
  <si>
    <t>89002:001:0007</t>
  </si>
  <si>
    <t>Rannavälja põik 23</t>
  </si>
  <si>
    <t>13147302</t>
  </si>
  <si>
    <t>89002:001:0011</t>
  </si>
  <si>
    <t>Rannavälja põik 29</t>
  </si>
  <si>
    <t>2546902</t>
  </si>
  <si>
    <t>89002:001:0013</t>
  </si>
  <si>
    <t>Rannavälja põik 31a</t>
  </si>
  <si>
    <t>13147702</t>
  </si>
  <si>
    <t>89006:002:0004</t>
  </si>
  <si>
    <t>12784802</t>
  </si>
  <si>
    <t>89001:002:0401</t>
  </si>
  <si>
    <t>14786950</t>
  </si>
  <si>
    <t>89001:002:0400</t>
  </si>
  <si>
    <t>89001:010:3304</t>
  </si>
  <si>
    <t>Põldheina tee 9a</t>
  </si>
  <si>
    <t>12565502</t>
  </si>
  <si>
    <t>89001:010:3305</t>
  </si>
  <si>
    <t>Põldheina tee L2</t>
  </si>
  <si>
    <t>12565402</t>
  </si>
  <si>
    <t>89001:010:3311</t>
  </si>
  <si>
    <t>Lehtpuu tee 4</t>
  </si>
  <si>
    <t>89001:010:3314</t>
  </si>
  <si>
    <t>Lehtpuu tee L1</t>
  </si>
  <si>
    <t>12566102</t>
  </si>
  <si>
    <t>89001:010:3315</t>
  </si>
  <si>
    <t>Lubjaserva</t>
  </si>
  <si>
    <t>7924602</t>
  </si>
  <si>
    <t>89001:010:3306</t>
  </si>
  <si>
    <t>Põldheina tee 11</t>
  </si>
  <si>
    <t>89001:010:3308</t>
  </si>
  <si>
    <t>Põldheina tee 13</t>
  </si>
  <si>
    <t>89001:010:3312</t>
  </si>
  <si>
    <t>Lehtpuu tee 5</t>
  </si>
  <si>
    <t>89001:010:3302</t>
  </si>
  <si>
    <t>Põldheina tee 8</t>
  </si>
  <si>
    <t>89001:010:3303</t>
  </si>
  <si>
    <t>Põldheina tee 9</t>
  </si>
  <si>
    <t>89001:010:3307</t>
  </si>
  <si>
    <t>Põldheina tee 12</t>
  </si>
  <si>
    <t>12565902</t>
  </si>
  <si>
    <t>89001:010:3309</t>
  </si>
  <si>
    <t>Lehtpuu tee 3</t>
  </si>
  <si>
    <t>89001:010:3313</t>
  </si>
  <si>
    <t>Lehtpuu tee 6</t>
  </si>
  <si>
    <t>89001:010:3345</t>
  </si>
  <si>
    <t>Taga-Andrese</t>
  </si>
  <si>
    <t>12742002</t>
  </si>
  <si>
    <t>89001:010:3346</t>
  </si>
  <si>
    <t>Väike-Andrese</t>
  </si>
  <si>
    <t>12746002</t>
  </si>
  <si>
    <t>89001:010:3347</t>
  </si>
  <si>
    <t>Suur-Andrese</t>
  </si>
  <si>
    <t>12745902</t>
  </si>
  <si>
    <t>89001:010:3361</t>
  </si>
  <si>
    <t>Krüsanteemi tee 2</t>
  </si>
  <si>
    <t>13503502</t>
  </si>
  <si>
    <t>89006:002:0001</t>
  </si>
  <si>
    <t>Metsavahe tee L1</t>
  </si>
  <si>
    <t>1471802</t>
  </si>
  <si>
    <t>89006:002:0003</t>
  </si>
  <si>
    <t>Metsavahe tee 2</t>
  </si>
  <si>
    <t>12784702</t>
  </si>
  <si>
    <t>89006:002:0005</t>
  </si>
  <si>
    <t>Lõkkeplatsi</t>
  </si>
  <si>
    <t>12784902</t>
  </si>
  <si>
    <t>89001:003:1567</t>
  </si>
  <si>
    <t>Sääre tee 27</t>
  </si>
  <si>
    <t>178802</t>
  </si>
  <si>
    <t>89001:003:1566</t>
  </si>
  <si>
    <t>Sääre tee 29</t>
  </si>
  <si>
    <t>5062702</t>
  </si>
  <si>
    <t>89001:010:3366</t>
  </si>
  <si>
    <t>Aiaotsa tee 17</t>
  </si>
  <si>
    <t>961302</t>
  </si>
  <si>
    <t>89001:010:3367</t>
  </si>
  <si>
    <t>Aiaotsa tee 19</t>
  </si>
  <si>
    <t>12796402</t>
  </si>
  <si>
    <t>89001:003:1553</t>
  </si>
  <si>
    <t>Tammneeme tee 28</t>
  </si>
  <si>
    <t>85302</t>
  </si>
  <si>
    <t>89001:010:3322</t>
  </si>
  <si>
    <t>Nirgi tee 7</t>
  </si>
  <si>
    <t>12568602</t>
  </si>
  <si>
    <t>89001:010:3326</t>
  </si>
  <si>
    <t>Nirgi tee 13</t>
  </si>
  <si>
    <t>12569002</t>
  </si>
  <si>
    <t>89001:010:3325</t>
  </si>
  <si>
    <t>Nirgi tee 11a</t>
  </si>
  <si>
    <t>12568902</t>
  </si>
  <si>
    <t>89001:010:3327</t>
  </si>
  <si>
    <t>Nirgi tee 15</t>
  </si>
  <si>
    <t>12569102</t>
  </si>
  <si>
    <t>89001:010:3324</t>
  </si>
  <si>
    <t>Nirgi tee 11</t>
  </si>
  <si>
    <t>12568802</t>
  </si>
  <si>
    <t>89001:010:3321</t>
  </si>
  <si>
    <t>Nirgi tee 5</t>
  </si>
  <si>
    <t>12568502</t>
  </si>
  <si>
    <t>89001:010:3328</t>
  </si>
  <si>
    <t>Nirgi tee 17</t>
  </si>
  <si>
    <t>12569202</t>
  </si>
  <si>
    <t>89001:010:3319</t>
  </si>
  <si>
    <t>Nirgi tee 3</t>
  </si>
  <si>
    <t>2362902</t>
  </si>
  <si>
    <t>89001:010:3323</t>
  </si>
  <si>
    <t>Nirgi tee 9</t>
  </si>
  <si>
    <t>12568702</t>
  </si>
  <si>
    <t>89001:010:3329</t>
  </si>
  <si>
    <t>Nirgi tee 19</t>
  </si>
  <si>
    <t>12569302</t>
  </si>
  <si>
    <t>89001:003:1528</t>
  </si>
  <si>
    <t>Reinu tee lõik 7</t>
  </si>
  <si>
    <t>15046950</t>
  </si>
  <si>
    <t>89001:003:1527</t>
  </si>
  <si>
    <t>Reinu tee 104</t>
  </si>
  <si>
    <t>8909002</t>
  </si>
  <si>
    <t>89001:003:1561</t>
  </si>
  <si>
    <t>Kalmistu tee 2</t>
  </si>
  <si>
    <t>12738902</t>
  </si>
  <si>
    <t>89001:003:1564</t>
  </si>
  <si>
    <t>Rohuneeme tee 154</t>
  </si>
  <si>
    <t>12738702</t>
  </si>
  <si>
    <t>89001:003:1562</t>
  </si>
  <si>
    <t>Rohuneeme tee 150a</t>
  </si>
  <si>
    <t>12738802</t>
  </si>
  <si>
    <t>89001:003:1565</t>
  </si>
  <si>
    <t>Rohuneeme tee 156</t>
  </si>
  <si>
    <t>940802</t>
  </si>
  <si>
    <t>89001:003:1563</t>
  </si>
  <si>
    <t>Rohuneeme tee 152</t>
  </si>
  <si>
    <t>89001:002:0403</t>
  </si>
  <si>
    <t>Karmo</t>
  </si>
  <si>
    <t>13503102</t>
  </si>
  <si>
    <t>89001:010:3363</t>
  </si>
  <si>
    <t>Äigrumäe tee 12</t>
  </si>
  <si>
    <t>3014302</t>
  </si>
  <si>
    <t>89001:010:3364</t>
  </si>
  <si>
    <t>Äigrumäe tee 12a</t>
  </si>
  <si>
    <t>12777402</t>
  </si>
  <si>
    <t>89001:003:1711</t>
  </si>
  <si>
    <t>Metsise tee 24</t>
  </si>
  <si>
    <t>12885302</t>
  </si>
  <si>
    <t>89001:003:1721</t>
  </si>
  <si>
    <t>Mõtuse tee 3</t>
  </si>
  <si>
    <t>12886202</t>
  </si>
  <si>
    <t>89001:003:1729</t>
  </si>
  <si>
    <t>Pihlametsa tee 1</t>
  </si>
  <si>
    <t>12887002</t>
  </si>
  <si>
    <t>89001:003:1741</t>
  </si>
  <si>
    <t>Pihlametsa tee 12</t>
  </si>
  <si>
    <t>12888002</t>
  </si>
  <si>
    <t>89001:003:1589</t>
  </si>
  <si>
    <t>Põldmarja tee 69</t>
  </si>
  <si>
    <t>12874702</t>
  </si>
  <si>
    <t>89001:003:1603</t>
  </si>
  <si>
    <t>Põldmarja tee 42</t>
  </si>
  <si>
    <t>12875902</t>
  </si>
  <si>
    <t>89001:003:1609</t>
  </si>
  <si>
    <t>Võlumarja tee 5</t>
  </si>
  <si>
    <t>12876502</t>
  </si>
  <si>
    <t>89001:003:1622</t>
  </si>
  <si>
    <t>Põldmarja tee 32</t>
  </si>
  <si>
    <t>12877602</t>
  </si>
  <si>
    <t>89001:003:1655</t>
  </si>
  <si>
    <t>Põldmarja põik 1</t>
  </si>
  <si>
    <t>12880602</t>
  </si>
  <si>
    <t>89001:003:1684</t>
  </si>
  <si>
    <t>Portsmarja tee 2</t>
  </si>
  <si>
    <t>12883002</t>
  </si>
  <si>
    <t>89001:003:1700</t>
  </si>
  <si>
    <t>Jahilinnu tee 5</t>
  </si>
  <si>
    <t>12884502</t>
  </si>
  <si>
    <t>89001:003:1715</t>
  </si>
  <si>
    <t>Metsise tee 27</t>
  </si>
  <si>
    <t>12885702</t>
  </si>
  <si>
    <t>89001:003:1717</t>
  </si>
  <si>
    <t>Metsise tee 31</t>
  </si>
  <si>
    <t>12885902</t>
  </si>
  <si>
    <t>89001:003:1728</t>
  </si>
  <si>
    <t>Metsise tee 45</t>
  </si>
  <si>
    <t>12886902</t>
  </si>
  <si>
    <t>89001:003:1738</t>
  </si>
  <si>
    <t>Pihlametsa tee 9</t>
  </si>
  <si>
    <t>12887802</t>
  </si>
  <si>
    <t>89001:003:1578</t>
  </si>
  <si>
    <t>Põldmarja tee lõik 1</t>
  </si>
  <si>
    <t>12873702</t>
  </si>
  <si>
    <t>89001:003:1585</t>
  </si>
  <si>
    <t>Põldmarja tee 77</t>
  </si>
  <si>
    <t>12874302</t>
  </si>
  <si>
    <t>89001:003:1596</t>
  </si>
  <si>
    <t>Põldmarja tee 50</t>
  </si>
  <si>
    <t>12875302</t>
  </si>
  <si>
    <t>89001:003:1615</t>
  </si>
  <si>
    <t>Põldmarja tee 38</t>
  </si>
  <si>
    <t>12877002</t>
  </si>
  <si>
    <t>89001:003:1619</t>
  </si>
  <si>
    <t>Metsise tee 28</t>
  </si>
  <si>
    <t>12877402</t>
  </si>
  <si>
    <t>89001:003:1624</t>
  </si>
  <si>
    <t>Põldmarja tee 30</t>
  </si>
  <si>
    <t>12877802</t>
  </si>
  <si>
    <t>89001:003:1626</t>
  </si>
  <si>
    <t>Viigimarja tee 3a</t>
  </si>
  <si>
    <t>12878002</t>
  </si>
  <si>
    <t>89001:003:1628</t>
  </si>
  <si>
    <t>Põldmarja tee 53</t>
  </si>
  <si>
    <t>12878202</t>
  </si>
  <si>
    <t>89001:003:1663</t>
  </si>
  <si>
    <t>Sinimarja tee 3</t>
  </si>
  <si>
    <t>12881302</t>
  </si>
  <si>
    <t>89001:003:1667</t>
  </si>
  <si>
    <t>Karusmarja tee 5</t>
  </si>
  <si>
    <t>12881702</t>
  </si>
  <si>
    <t>89001:003:1673</t>
  </si>
  <si>
    <t>Põldmarja tee 25a</t>
  </si>
  <si>
    <t>12882102</t>
  </si>
  <si>
    <t>89001:003:1703</t>
  </si>
  <si>
    <t>Metsise tee 18</t>
  </si>
  <si>
    <t>12884602</t>
  </si>
  <si>
    <t>89001:003:1706</t>
  </si>
  <si>
    <t>Jahilinnu tee 2</t>
  </si>
  <si>
    <t>12884902</t>
  </si>
  <si>
    <t>89001:003:1716</t>
  </si>
  <si>
    <t>Metsise tee 29</t>
  </si>
  <si>
    <t>12885802</t>
  </si>
  <si>
    <t>89001:003:1724</t>
  </si>
  <si>
    <t>Mõtuse tee 2</t>
  </si>
  <si>
    <t>12886502</t>
  </si>
  <si>
    <t>89001:003:1725</t>
  </si>
  <si>
    <t>Metsise tee 39</t>
  </si>
  <si>
    <t>12886602</t>
  </si>
  <si>
    <t>89001:003:1731</t>
  </si>
  <si>
    <t>Pihlametsa tee 2</t>
  </si>
  <si>
    <t>12887102</t>
  </si>
  <si>
    <t>89001:003:1583</t>
  </si>
  <si>
    <t>Põldmarja tee 75a</t>
  </si>
  <si>
    <t>12874102</t>
  </si>
  <si>
    <t>89001:003:1587</t>
  </si>
  <si>
    <t>Pilvemarja tee 3</t>
  </si>
  <si>
    <t>12874502</t>
  </si>
  <si>
    <t>89001:003:1588</t>
  </si>
  <si>
    <t>Pilvemarja tee 6</t>
  </si>
  <si>
    <t>12874602</t>
  </si>
  <si>
    <t>89001:003:1594</t>
  </si>
  <si>
    <t>Põldmarja tee 63</t>
  </si>
  <si>
    <t>12875102</t>
  </si>
  <si>
    <t>89001:003:1598</t>
  </si>
  <si>
    <t>Põldmarja tee 48</t>
  </si>
  <si>
    <t>12875502</t>
  </si>
  <si>
    <t>89001:003:1599</t>
  </si>
  <si>
    <t>Võlumarja tee 2</t>
  </si>
  <si>
    <t>12875602</t>
  </si>
  <si>
    <t>89001:003:1739</t>
  </si>
  <si>
    <t>Pihlametsa tee 10</t>
  </si>
  <si>
    <t>12887902</t>
  </si>
  <si>
    <t>89001:003:1742</t>
  </si>
  <si>
    <t>Pihlametsa tee 14</t>
  </si>
  <si>
    <t>12888102</t>
  </si>
  <si>
    <t>89001:003:1592</t>
  </si>
  <si>
    <t>Pilvemarja tee 2</t>
  </si>
  <si>
    <t>12874902</t>
  </si>
  <si>
    <t>89001:003:1608</t>
  </si>
  <si>
    <t>Pilvemarja tee 7</t>
  </si>
  <si>
    <t>12876402</t>
  </si>
  <si>
    <t>89001:003:1651</t>
  </si>
  <si>
    <t>Põldmarja põik 5</t>
  </si>
  <si>
    <t>12880202</t>
  </si>
  <si>
    <t>89001:003:1666</t>
  </si>
  <si>
    <t>Karusmarja tee 7</t>
  </si>
  <si>
    <t>12881602</t>
  </si>
  <si>
    <t>89001:003:1668</t>
  </si>
  <si>
    <t>Karusmarja tee 3</t>
  </si>
  <si>
    <t>12881802</t>
  </si>
  <si>
    <t>89001:003:1669</t>
  </si>
  <si>
    <t>Põldmarja tee 29</t>
  </si>
  <si>
    <t>12881902</t>
  </si>
  <si>
    <t>89001:003:1689</t>
  </si>
  <si>
    <t>Tuvimarja tee 2</t>
  </si>
  <si>
    <t>12883502</t>
  </si>
  <si>
    <t>89001:003:1709</t>
  </si>
  <si>
    <t>Metsise tee 23</t>
  </si>
  <si>
    <t>12885202</t>
  </si>
  <si>
    <t>89001:003:1727</t>
  </si>
  <si>
    <t>Metsise tee 43</t>
  </si>
  <si>
    <t>12886802</t>
  </si>
  <si>
    <t>89001:003:1736</t>
  </si>
  <si>
    <t>Pihlametsa tee 7</t>
  </si>
  <si>
    <t>12887602</t>
  </si>
  <si>
    <t>89001:003:1737</t>
  </si>
  <si>
    <t>Pihlametsa tee 8</t>
  </si>
  <si>
    <t>12887702</t>
  </si>
  <si>
    <t>89001:003:1579</t>
  </si>
  <si>
    <t>Põldmarja tee lõik 2</t>
  </si>
  <si>
    <t>12873802</t>
  </si>
  <si>
    <t>89001:003:1582</t>
  </si>
  <si>
    <t>Põldmarja tee 75</t>
  </si>
  <si>
    <t>12874002</t>
  </si>
  <si>
    <t>89001:003:1605</t>
  </si>
  <si>
    <t>Võlumarja tee 6</t>
  </si>
  <si>
    <t>12876102</t>
  </si>
  <si>
    <t>89001:003:1613</t>
  </si>
  <si>
    <t>Pilvemarja tee 11</t>
  </si>
  <si>
    <t>12876802</t>
  </si>
  <si>
    <t>89001:003:1616</t>
  </si>
  <si>
    <t>Põldmarja tee 55</t>
  </si>
  <si>
    <t>12877102</t>
  </si>
  <si>
    <t>89001:003:1617</t>
  </si>
  <si>
    <t>Põldmarja tee 36</t>
  </si>
  <si>
    <t>12877202</t>
  </si>
  <si>
    <t>89001:003:1637</t>
  </si>
  <si>
    <t>Põldmarja tee 45</t>
  </si>
  <si>
    <t>12879002</t>
  </si>
  <si>
    <t>89001:003:1638</t>
  </si>
  <si>
    <t>Põldmarja tee 18</t>
  </si>
  <si>
    <t>12879102</t>
  </si>
  <si>
    <t>89001:003:1632</t>
  </si>
  <si>
    <t>Põldmarja tee 24</t>
  </si>
  <si>
    <t>12878502</t>
  </si>
  <si>
    <t>89001:003:1633</t>
  </si>
  <si>
    <t>Põldmarja tee 49</t>
  </si>
  <si>
    <t>12878602</t>
  </si>
  <si>
    <t>89001:003:1634</t>
  </si>
  <si>
    <t>Põldmarja tee 22</t>
  </si>
  <si>
    <t>12878702</t>
  </si>
  <si>
    <t>89001:003:1641</t>
  </si>
  <si>
    <t>Põldmarja tee 16</t>
  </si>
  <si>
    <t>12879302</t>
  </si>
  <si>
    <t>89001:003:1656</t>
  </si>
  <si>
    <t>Põldmarja tee 2</t>
  </si>
  <si>
    <t>12880702</t>
  </si>
  <si>
    <t>89001:003:1657</t>
  </si>
  <si>
    <t>Põldmarja tee 41</t>
  </si>
  <si>
    <t>12880802</t>
  </si>
  <si>
    <t>89001:003:1659</t>
  </si>
  <si>
    <t>Põldmarja tee 37</t>
  </si>
  <si>
    <t>12881002</t>
  </si>
  <si>
    <t>89001:003:1662</t>
  </si>
  <si>
    <t>Sinimarja tee 4</t>
  </si>
  <si>
    <t>12881202</t>
  </si>
  <si>
    <t>89001:003:1601</t>
  </si>
  <si>
    <t>Põldmarja tee 46</t>
  </si>
  <si>
    <t>12875702</t>
  </si>
  <si>
    <t>89001:003:1602</t>
  </si>
  <si>
    <t>Võlumarja tee 4</t>
  </si>
  <si>
    <t>12875802</t>
  </si>
  <si>
    <t>89001:003:1611</t>
  </si>
  <si>
    <t>Pilvemarja tee 9</t>
  </si>
  <si>
    <t>12876602</t>
  </si>
  <si>
    <t>89001:003:1629</t>
  </si>
  <si>
    <t>Põldmarja tee 26</t>
  </si>
  <si>
    <t>12878302</t>
  </si>
  <si>
    <t>89001:003:1645</t>
  </si>
  <si>
    <t>Põldmarja tee 12</t>
  </si>
  <si>
    <t>12879702</t>
  </si>
  <si>
    <t>89001:003:1646</t>
  </si>
  <si>
    <t>Põldmarja põik 10</t>
  </si>
  <si>
    <t>12879802</t>
  </si>
  <si>
    <t>89001:003:1674</t>
  </si>
  <si>
    <t>Põldmarja tee 25</t>
  </si>
  <si>
    <t>12882202</t>
  </si>
  <si>
    <t>89001:003:1678</t>
  </si>
  <si>
    <t>Põldmarja tee 17</t>
  </si>
  <si>
    <t>12882602</t>
  </si>
  <si>
    <t>89001:003:1680</t>
  </si>
  <si>
    <t>Põldmuraka tee 3</t>
  </si>
  <si>
    <t>12882802</t>
  </si>
  <si>
    <t>89001:003:1686</t>
  </si>
  <si>
    <t>Portsmarja tee 6</t>
  </si>
  <si>
    <t>12883202</t>
  </si>
  <si>
    <t>89001:003:1691</t>
  </si>
  <si>
    <t>Põldmarja tee 7a</t>
  </si>
  <si>
    <t>12883602</t>
  </si>
  <si>
    <t>89001:003:1696</t>
  </si>
  <si>
    <t>Metsise tee 12</t>
  </si>
  <si>
    <t>12884102</t>
  </si>
  <si>
    <t>89001:003:1698</t>
  </si>
  <si>
    <t>Metsise tee 14</t>
  </si>
  <si>
    <t>12884302</t>
  </si>
  <si>
    <t>89001:003:1704</t>
  </si>
  <si>
    <t>Jahilinnu tee 4</t>
  </si>
  <si>
    <t>12884702</t>
  </si>
  <si>
    <t>89001:003:1712</t>
  </si>
  <si>
    <t>Metsise tee 22b</t>
  </si>
  <si>
    <t>12885402</t>
  </si>
  <si>
    <t>89001:003:1713</t>
  </si>
  <si>
    <t>Metsise tee 25</t>
  </si>
  <si>
    <t>12885502</t>
  </si>
  <si>
    <t>89001:003:1718</t>
  </si>
  <si>
    <t>Metsise tee 33</t>
  </si>
  <si>
    <t>12886002</t>
  </si>
  <si>
    <t>89001:003:1722</t>
  </si>
  <si>
    <t>Mõtuse tee 6</t>
  </si>
  <si>
    <t>12886302</t>
  </si>
  <si>
    <t>89001:003:1732</t>
  </si>
  <si>
    <t>Pihlametsa tee 3</t>
  </si>
  <si>
    <t>12887202</t>
  </si>
  <si>
    <t>89010:001:0035</t>
  </si>
  <si>
    <t>Kallasmaa tee 40</t>
  </si>
  <si>
    <t>13786202</t>
  </si>
  <si>
    <t>89010:001:0036</t>
  </si>
  <si>
    <t>Kallasmaa tee 42</t>
  </si>
  <si>
    <t>13786102</t>
  </si>
  <si>
    <t>89001:010:3368</t>
  </si>
  <si>
    <t>Kirsiaia tee 2</t>
  </si>
  <si>
    <t>10928702</t>
  </si>
  <si>
    <t>89001:010:3369</t>
  </si>
  <si>
    <t>Kirsiaia tee 4</t>
  </si>
  <si>
    <t>13623602</t>
  </si>
  <si>
    <t>89001:010:3373</t>
  </si>
  <si>
    <t>Põldheina tee 2</t>
  </si>
  <si>
    <t>6932302</t>
  </si>
  <si>
    <t>89001:003:1584</t>
  </si>
  <si>
    <t>Põldmarja tee 58</t>
  </si>
  <si>
    <t>12874202</t>
  </si>
  <si>
    <t>89001:003:1586</t>
  </si>
  <si>
    <t>Pilvemarja tee 1</t>
  </si>
  <si>
    <t>12874402</t>
  </si>
  <si>
    <t>89001:003:1591</t>
  </si>
  <si>
    <t>Pilvemarja tee 4</t>
  </si>
  <si>
    <t>12874802</t>
  </si>
  <si>
    <t>89001:003:1595</t>
  </si>
  <si>
    <t>Põldmarja tee 63a</t>
  </si>
  <si>
    <t>12875202</t>
  </si>
  <si>
    <t>89001:003:1607</t>
  </si>
  <si>
    <t>Võlumarja tee 7</t>
  </si>
  <si>
    <t>12876302</t>
  </si>
  <si>
    <t>89001:003:1623</t>
  </si>
  <si>
    <t>Viigimarja põik 1</t>
  </si>
  <si>
    <t>12877702</t>
  </si>
  <si>
    <t>89001:003:1625</t>
  </si>
  <si>
    <t>Viigimarja tee 3</t>
  </si>
  <si>
    <t>12877902</t>
  </si>
  <si>
    <t>89001:003:1635</t>
  </si>
  <si>
    <t>Põldmarja tee 47</t>
  </si>
  <si>
    <t>12878802</t>
  </si>
  <si>
    <t>89001:003:1636</t>
  </si>
  <si>
    <t>Põldmarja tee 20</t>
  </si>
  <si>
    <t>12878902</t>
  </si>
  <si>
    <t>89001:003:1644</t>
  </si>
  <si>
    <t>Põldmarja põik 8</t>
  </si>
  <si>
    <t>12879602</t>
  </si>
  <si>
    <t>89001:003:1677</t>
  </si>
  <si>
    <t>Põldmarja tee 19</t>
  </si>
  <si>
    <t>12882502</t>
  </si>
  <si>
    <t>89001:003:1683</t>
  </si>
  <si>
    <t>Põldmarja tee 13</t>
  </si>
  <si>
    <t>12882902</t>
  </si>
  <si>
    <t>89001:003:1685</t>
  </si>
  <si>
    <t>Portsmarja tee 4</t>
  </si>
  <si>
    <t>12883102</t>
  </si>
  <si>
    <t>89001:003:1687</t>
  </si>
  <si>
    <t>Portsmarja tee 3</t>
  </si>
  <si>
    <t>12883302</t>
  </si>
  <si>
    <t>89001:003:1692</t>
  </si>
  <si>
    <t>Tuvimarja tee 4</t>
  </si>
  <si>
    <t>12883702</t>
  </si>
  <si>
    <t>89001:003:1693</t>
  </si>
  <si>
    <t>Jahilinnu tee 7</t>
  </si>
  <si>
    <t>12883802</t>
  </si>
  <si>
    <t>89001:003:1705</t>
  </si>
  <si>
    <t>Metsise tee 20</t>
  </si>
  <si>
    <t>12884802</t>
  </si>
  <si>
    <t>89001:003:1726</t>
  </si>
  <si>
    <t>Metsise tee 41</t>
  </si>
  <si>
    <t>12886702</t>
  </si>
  <si>
    <t>89001:003:1734</t>
  </si>
  <si>
    <t>Pihlametsa tee 5</t>
  </si>
  <si>
    <t>12887402</t>
  </si>
  <si>
    <t>89001:003:1593</t>
  </si>
  <si>
    <t>Põldmarja tee 52</t>
  </si>
  <si>
    <t>12875002</t>
  </si>
  <si>
    <t>89001:003:1606</t>
  </si>
  <si>
    <t>Pilvemarja tee 5</t>
  </si>
  <si>
    <t>12876202</t>
  </si>
  <si>
    <t>89001:003:1612</t>
  </si>
  <si>
    <t>Võlumarja tee 3</t>
  </si>
  <si>
    <t>12876702</t>
  </si>
  <si>
    <t>89001:003:1614</t>
  </si>
  <si>
    <t>Võlumarja tee 1</t>
  </si>
  <si>
    <t>12876902</t>
  </si>
  <si>
    <t>89001:003:1618</t>
  </si>
  <si>
    <t>Viigimarja põik 5</t>
  </si>
  <si>
    <t>12877302</t>
  </si>
  <si>
    <t>89001:003:1621</t>
  </si>
  <si>
    <t>Viigimarja põik 3</t>
  </si>
  <si>
    <t>12877502</t>
  </si>
  <si>
    <t>89001:003:1631</t>
  </si>
  <si>
    <t>Põldmarja tee 51</t>
  </si>
  <si>
    <t>12878402</t>
  </si>
  <si>
    <t>89001:003:1581</t>
  </si>
  <si>
    <t>Põldmarja tee 60</t>
  </si>
  <si>
    <t>12873902</t>
  </si>
  <si>
    <t>89001:003:1597</t>
  </si>
  <si>
    <t>Põldmarja tee 61</t>
  </si>
  <si>
    <t>12875402</t>
  </si>
  <si>
    <t>89001:003:1604</t>
  </si>
  <si>
    <t>Põldmarja tee 38a</t>
  </si>
  <si>
    <t>12876002</t>
  </si>
  <si>
    <t>89001:003:1627</t>
  </si>
  <si>
    <t>Põldmarja tee 28</t>
  </si>
  <si>
    <t>12878102</t>
  </si>
  <si>
    <t>89001:003:1639</t>
  </si>
  <si>
    <t>Põldmarja põik 4</t>
  </si>
  <si>
    <t>12879202</t>
  </si>
  <si>
    <t>89001:003:1647</t>
  </si>
  <si>
    <t>Põldmarja tee 10</t>
  </si>
  <si>
    <t>12879902</t>
  </si>
  <si>
    <t>89001:003:1649</t>
  </si>
  <si>
    <t>Põldmarja tee 8</t>
  </si>
  <si>
    <t>12880102</t>
  </si>
  <si>
    <t>89001:003:1654</t>
  </si>
  <si>
    <t>Põldmarja tee 4</t>
  </si>
  <si>
    <t>12880502</t>
  </si>
  <si>
    <t>89001:003:1665</t>
  </si>
  <si>
    <t>Karusmarja tee 2</t>
  </si>
  <si>
    <t>12881502</t>
  </si>
  <si>
    <t>89001:003:1675</t>
  </si>
  <si>
    <t>Põldmarja tee 23</t>
  </si>
  <si>
    <t>12882302</t>
  </si>
  <si>
    <t>89001:003:1688</t>
  </si>
  <si>
    <t>Põldmarja tee 9</t>
  </si>
  <si>
    <t>12883402</t>
  </si>
  <si>
    <t>89001:003:1642</t>
  </si>
  <si>
    <t>Põldmarja põik 6</t>
  </si>
  <si>
    <t>12879402</t>
  </si>
  <si>
    <t>89001:003:1643</t>
  </si>
  <si>
    <t>Põldmarja tee 14</t>
  </si>
  <si>
    <t>12879502</t>
  </si>
  <si>
    <t>89001:003:1648</t>
  </si>
  <si>
    <t>Põldmarja põik 7</t>
  </si>
  <si>
    <t>12880002</t>
  </si>
  <si>
    <t>89001:003:1652</t>
  </si>
  <si>
    <t>Põldmarja tee 6</t>
  </si>
  <si>
    <t>12880302</t>
  </si>
  <si>
    <t>89001:003:1653</t>
  </si>
  <si>
    <t>Põldmarja põik 3</t>
  </si>
  <si>
    <t>12880402</t>
  </si>
  <si>
    <t>89001:003:1658</t>
  </si>
  <si>
    <t>Põldmarja tee 39</t>
  </si>
  <si>
    <t>12880902</t>
  </si>
  <si>
    <t>89001:003:1694</t>
  </si>
  <si>
    <t>Põldmarja tee 5</t>
  </si>
  <si>
    <t>12883902</t>
  </si>
  <si>
    <t>89001:003:1699</t>
  </si>
  <si>
    <t>Jahilinnu tee 3</t>
  </si>
  <si>
    <t>12884402</t>
  </si>
  <si>
    <t>89001:003:1707</t>
  </si>
  <si>
    <t>Metsise tee 22</t>
  </si>
  <si>
    <t>12885002</t>
  </si>
  <si>
    <t>89001:003:1708</t>
  </si>
  <si>
    <t>Metsise tee 22a</t>
  </si>
  <si>
    <t>12885102</t>
  </si>
  <si>
    <t>89001:003:1714</t>
  </si>
  <si>
    <t>Metsise tee 26</t>
  </si>
  <si>
    <t>12885602</t>
  </si>
  <si>
    <t>89001:003:1733</t>
  </si>
  <si>
    <t>Pihlametsa tee 4</t>
  </si>
  <si>
    <t>12887302</t>
  </si>
  <si>
    <t>89001:001:0098</t>
  </si>
  <si>
    <t>Kuusemetsa</t>
  </si>
  <si>
    <t>12991702</t>
  </si>
  <si>
    <t>89001:010:3375</t>
  </si>
  <si>
    <t>Ranna tee 13c</t>
  </si>
  <si>
    <t>12869902</t>
  </si>
  <si>
    <t>89001:003:1573</t>
  </si>
  <si>
    <t>Tehase tee 3</t>
  </si>
  <si>
    <t>13064402</t>
  </si>
  <si>
    <t>89001:010:3372</t>
  </si>
  <si>
    <t>Allikmäe tee</t>
  </si>
  <si>
    <t>12831502</t>
  </si>
  <si>
    <t>89007:002:0003</t>
  </si>
  <si>
    <t>Kaevuaia tee 10</t>
  </si>
  <si>
    <t>5747602</t>
  </si>
  <si>
    <t>89001:003:1661</t>
  </si>
  <si>
    <t>Sinimarja tee 2</t>
  </si>
  <si>
    <t>12881102</t>
  </si>
  <si>
    <t>89001:003:1664</t>
  </si>
  <si>
    <t>Sinimarja tee 1</t>
  </si>
  <si>
    <t>12881402</t>
  </si>
  <si>
    <t>89001:003:1670</t>
  </si>
  <si>
    <t>Põldmarja tee 27</t>
  </si>
  <si>
    <t>12882002</t>
  </si>
  <si>
    <t>89001:003:1676</t>
  </si>
  <si>
    <t>Põldmarja tee 21</t>
  </si>
  <si>
    <t>12882402</t>
  </si>
  <si>
    <t>89001:003:1679</t>
  </si>
  <si>
    <t>Põldmuraka tee 2</t>
  </si>
  <si>
    <t>12882702</t>
  </si>
  <si>
    <t>89001:003:1695</t>
  </si>
  <si>
    <t>Põldmarja tee 3</t>
  </si>
  <si>
    <t>12884002</t>
  </si>
  <si>
    <t>89001:003:1697</t>
  </si>
  <si>
    <t>Metsise tee 19</t>
  </si>
  <si>
    <t>12884202</t>
  </si>
  <si>
    <t>89001:003:1719</t>
  </si>
  <si>
    <t>Mõtuse tee 1</t>
  </si>
  <si>
    <t>12886102</t>
  </si>
  <si>
    <t>89001:003:1723</t>
  </si>
  <si>
    <t>Mõtuse tee 4</t>
  </si>
  <si>
    <t>12886402</t>
  </si>
  <si>
    <t>89001:003:1735</t>
  </si>
  <si>
    <t>Pihlametsa tee 6</t>
  </si>
  <si>
    <t>12887502</t>
  </si>
  <si>
    <t>89001:003:1743</t>
  </si>
  <si>
    <t>Pihlametsa tee 16</t>
  </si>
  <si>
    <t>12888202</t>
  </si>
  <si>
    <t>89001:003:1575</t>
  </si>
  <si>
    <t>Tammneeme tee 9</t>
  </si>
  <si>
    <t>1617902</t>
  </si>
  <si>
    <t>89001:003:1576</t>
  </si>
  <si>
    <t>Tammneeme tee 9a</t>
  </si>
  <si>
    <t>14370250</t>
  </si>
  <si>
    <t>89001:003:1747</t>
  </si>
  <si>
    <t>Mikusauna-Lepamäe</t>
  </si>
  <si>
    <t>14212202</t>
  </si>
  <si>
    <t>89001:003:1744</t>
  </si>
  <si>
    <t>Kiviranna tee 17</t>
  </si>
  <si>
    <t>12933602</t>
  </si>
  <si>
    <t>89001:010:3379</t>
  </si>
  <si>
    <t>Aiandi põik 1</t>
  </si>
  <si>
    <t>12948402</t>
  </si>
  <si>
    <t>89001:010:3378</t>
  </si>
  <si>
    <t>Aiandi haljak</t>
  </si>
  <si>
    <t>12948302</t>
  </si>
  <si>
    <t>89001:006:0003</t>
  </si>
  <si>
    <t>Tammetõru tee 4</t>
  </si>
  <si>
    <t>1617602</t>
  </si>
  <si>
    <t>89001:003:1745</t>
  </si>
  <si>
    <t>Hiire</t>
  </si>
  <si>
    <t>13116802</t>
  </si>
  <si>
    <t>89001:003:1751</t>
  </si>
  <si>
    <t>Kastani tee</t>
  </si>
  <si>
    <t>12992702</t>
  </si>
  <si>
    <t>89001:002:0409</t>
  </si>
  <si>
    <t>Magasi</t>
  </si>
  <si>
    <t>13135702</t>
  </si>
  <si>
    <t>89001:003:1749</t>
  </si>
  <si>
    <t>Sääre tee 20</t>
  </si>
  <si>
    <t>13022302</t>
  </si>
  <si>
    <t>89001:003:1752</t>
  </si>
  <si>
    <t>Saare tee</t>
  </si>
  <si>
    <t>13012402</t>
  </si>
  <si>
    <t>89001:003:1754</t>
  </si>
  <si>
    <t>Tamme tee</t>
  </si>
  <si>
    <t>12990602</t>
  </si>
  <si>
    <t>89001:003:1753</t>
  </si>
  <si>
    <t>Sireli tee</t>
  </si>
  <si>
    <t>12993102</t>
  </si>
  <si>
    <t>89001:010:3402</t>
  </si>
  <si>
    <t>Soosepa raba</t>
  </si>
  <si>
    <t>2756250</t>
  </si>
  <si>
    <t>89001:010:3403</t>
  </si>
  <si>
    <t>Suure-Heina</t>
  </si>
  <si>
    <t>2756350</t>
  </si>
  <si>
    <t>89001:010:3406</t>
  </si>
  <si>
    <t>Soohiiu</t>
  </si>
  <si>
    <t>2756650</t>
  </si>
  <si>
    <t>89001:010:3407</t>
  </si>
  <si>
    <t>Sooraua jalgtee L1</t>
  </si>
  <si>
    <t>2756750</t>
  </si>
  <si>
    <t>89001:010:3428</t>
  </si>
  <si>
    <t>Sooheina tee 10</t>
  </si>
  <si>
    <t>2758650</t>
  </si>
  <si>
    <t>89001:010:3448</t>
  </si>
  <si>
    <t>Soosepa tee 48</t>
  </si>
  <si>
    <t>89001:010:3412</t>
  </si>
  <si>
    <t>Soosepa tee L5</t>
  </si>
  <si>
    <t>2757150</t>
  </si>
  <si>
    <t>89001:010:3415</t>
  </si>
  <si>
    <t>Soosepa tee L8</t>
  </si>
  <si>
    <t>2757450</t>
  </si>
  <si>
    <t>89001:010:3416</t>
  </si>
  <si>
    <t>Pärnamäe kraav K1</t>
  </si>
  <si>
    <t>2757550</t>
  </si>
  <si>
    <t>89001:010:3419</t>
  </si>
  <si>
    <t>Sooheina tee 2</t>
  </si>
  <si>
    <t>89001:010:3423</t>
  </si>
  <si>
    <t>Sooheina tee 5</t>
  </si>
  <si>
    <t>89001:010:3424</t>
  </si>
  <si>
    <t>Sooheina tee 6</t>
  </si>
  <si>
    <t>89001:010:3425</t>
  </si>
  <si>
    <t>Sooheina tee 7</t>
  </si>
  <si>
    <t>89001:010:3427</t>
  </si>
  <si>
    <t>Sooheina tee 9</t>
  </si>
  <si>
    <t>89001:010:3432</t>
  </si>
  <si>
    <t>Sooheina tee 13</t>
  </si>
  <si>
    <t>89001:010:3447</t>
  </si>
  <si>
    <t>Soosepa tee 46</t>
  </si>
  <si>
    <t>89001:010:3405</t>
  </si>
  <si>
    <t>Väike-Soosepa</t>
  </si>
  <si>
    <t>2756550</t>
  </si>
  <si>
    <t>89001:010:3409</t>
  </si>
  <si>
    <t>Kaeviku</t>
  </si>
  <si>
    <t>2756950</t>
  </si>
  <si>
    <t>89001:010:3411</t>
  </si>
  <si>
    <t>Sooheina tee</t>
  </si>
  <si>
    <t>2757050</t>
  </si>
  <si>
    <t>89001:010:3437</t>
  </si>
  <si>
    <t>Sooheina tee 17</t>
  </si>
  <si>
    <t>89001:010:3443</t>
  </si>
  <si>
    <t>Sooheina tee 23</t>
  </si>
  <si>
    <t>2759950</t>
  </si>
  <si>
    <t>89001:010:3445</t>
  </si>
  <si>
    <t>Soosepa tee 42</t>
  </si>
  <si>
    <t>2760150</t>
  </si>
  <si>
    <t>89001:010:3413</t>
  </si>
  <si>
    <t>Soosepa tee L6</t>
  </si>
  <si>
    <t>2757250</t>
  </si>
  <si>
    <t>89001:010:3417</t>
  </si>
  <si>
    <t>Pärnamäe kraav K2</t>
  </si>
  <si>
    <t>2757650</t>
  </si>
  <si>
    <t>89001:010:3418</t>
  </si>
  <si>
    <t>Sooheina tee 1</t>
  </si>
  <si>
    <t>89001:010:3431</t>
  </si>
  <si>
    <t>Sooheina tee 12</t>
  </si>
  <si>
    <t>2758850</t>
  </si>
  <si>
    <t>89001:010:3433</t>
  </si>
  <si>
    <t>Sooheina tee 14</t>
  </si>
  <si>
    <t>2759050</t>
  </si>
  <si>
    <t>89001:010:3435</t>
  </si>
  <si>
    <t>Sooheina tee 16</t>
  </si>
  <si>
    <t>2759250</t>
  </si>
  <si>
    <t>89001:010:3444</t>
  </si>
  <si>
    <t>Sooheina tee 25</t>
  </si>
  <si>
    <t>89001:010:3408</t>
  </si>
  <si>
    <t>Veerise</t>
  </si>
  <si>
    <t>2756850</t>
  </si>
  <si>
    <t>89001:010:3422</t>
  </si>
  <si>
    <t>Sooheina tee 4</t>
  </si>
  <si>
    <t>89001:010:3436</t>
  </si>
  <si>
    <t>Sooheina tee 16a</t>
  </si>
  <si>
    <t>2759350</t>
  </si>
  <si>
    <t>89001:010:3439</t>
  </si>
  <si>
    <t>Sooheina tee 19</t>
  </si>
  <si>
    <t>2759650</t>
  </si>
  <si>
    <t>89001:010:3441</t>
  </si>
  <si>
    <t>Sooheina tee 20</t>
  </si>
  <si>
    <t>89001:010:3404</t>
  </si>
  <si>
    <t>Ojaääre</t>
  </si>
  <si>
    <t>2756450</t>
  </si>
  <si>
    <t>89001:010:3421</t>
  </si>
  <si>
    <t>Sooheina tee 3</t>
  </si>
  <si>
    <t>89001:010:3414</t>
  </si>
  <si>
    <t>Soosepa tee L7</t>
  </si>
  <si>
    <t>2757350</t>
  </si>
  <si>
    <t>89001:010:3426</t>
  </si>
  <si>
    <t>Sooheina tee 8</t>
  </si>
  <si>
    <t>2758450</t>
  </si>
  <si>
    <t>89001:010:3429</t>
  </si>
  <si>
    <t>Sooheina tee 11</t>
  </si>
  <si>
    <t>89001:010:3434</t>
  </si>
  <si>
    <t>Sooheina tee 15</t>
  </si>
  <si>
    <t>89001:010:3438</t>
  </si>
  <si>
    <t>Sooheina tee 18</t>
  </si>
  <si>
    <t>89001:010:3442</t>
  </si>
  <si>
    <t>Sooheina tee 21</t>
  </si>
  <si>
    <t>2759850</t>
  </si>
  <si>
    <t>89001:010:3446</t>
  </si>
  <si>
    <t>Soosepa tee 44</t>
  </si>
  <si>
    <t>2760250</t>
  </si>
  <si>
    <t>89001:003:1755</t>
  </si>
  <si>
    <t>Sarapuu tee</t>
  </si>
  <si>
    <t>12990502</t>
  </si>
  <si>
    <t>89001:010:3380</t>
  </si>
  <si>
    <t>Sõpruse tee L2</t>
  </si>
  <si>
    <t>12988802</t>
  </si>
  <si>
    <t>89001:010:3397</t>
  </si>
  <si>
    <t>Hundi tee 44</t>
  </si>
  <si>
    <t>2156302</t>
  </si>
  <si>
    <t>89001:010:3398</t>
  </si>
  <si>
    <t>Hundi tee 46</t>
  </si>
  <si>
    <t>13016302</t>
  </si>
  <si>
    <t>89001:003:1794</t>
  </si>
  <si>
    <t>Teigari tee L4</t>
  </si>
  <si>
    <t>8364802</t>
  </si>
  <si>
    <t>89001:003:1777</t>
  </si>
  <si>
    <t>Pearna tee lõik 3</t>
  </si>
  <si>
    <t>13052602</t>
  </si>
  <si>
    <t>89001:003:1776</t>
  </si>
  <si>
    <t>Pearna tee lõik 2</t>
  </si>
  <si>
    <t>13056902</t>
  </si>
  <si>
    <t>89001:003:1795</t>
  </si>
  <si>
    <t>Teigari tee 1a</t>
  </si>
  <si>
    <t>13057902</t>
  </si>
  <si>
    <t>89001:003:1797</t>
  </si>
  <si>
    <t>Teigari tee lõik 2</t>
  </si>
  <si>
    <t>13052802</t>
  </si>
  <si>
    <t>89001:003:1798</t>
  </si>
  <si>
    <t>Teigari haljak</t>
  </si>
  <si>
    <t>8364402</t>
  </si>
  <si>
    <t>89001:003:1805</t>
  </si>
  <si>
    <t>Lõunapargi</t>
  </si>
  <si>
    <t>13053202</t>
  </si>
  <si>
    <t>89001:003:1772</t>
  </si>
  <si>
    <t>Luua tee 11</t>
  </si>
  <si>
    <t>13012902</t>
  </si>
  <si>
    <t>89001:003:1771</t>
  </si>
  <si>
    <t>Kiviranna tee 12</t>
  </si>
  <si>
    <t>11169302</t>
  </si>
  <si>
    <t>89001:003:1782</t>
  </si>
  <si>
    <t>Pearna tee 4</t>
  </si>
  <si>
    <t>13057202</t>
  </si>
  <si>
    <t>89001:003:1796</t>
  </si>
  <si>
    <t>Teigari tee lõik 1</t>
  </si>
  <si>
    <t>89001:003:1781</t>
  </si>
  <si>
    <t>Pearna tee 2</t>
  </si>
  <si>
    <t>13057102</t>
  </si>
  <si>
    <t>89001:003:1783</t>
  </si>
  <si>
    <t>Pearna tee 6</t>
  </si>
  <si>
    <t>13057302</t>
  </si>
  <si>
    <t>89001:003:1801</t>
  </si>
  <si>
    <t>Teigari tee 25</t>
  </si>
  <si>
    <t>13052902</t>
  </si>
  <si>
    <t>89001:003:1786</t>
  </si>
  <si>
    <t>Pearna tee 10</t>
  </si>
  <si>
    <t>13057502</t>
  </si>
  <si>
    <t>89001:003:1788</t>
  </si>
  <si>
    <t>Pearna tee 14</t>
  </si>
  <si>
    <t>13057702</t>
  </si>
  <si>
    <t>89001:003:1793</t>
  </si>
  <si>
    <t>Pearna tee 11</t>
  </si>
  <si>
    <t>13052702</t>
  </si>
  <si>
    <t>89001:003:1787</t>
  </si>
  <si>
    <t>Pearna tee 12</t>
  </si>
  <si>
    <t>13057602</t>
  </si>
  <si>
    <t>89001:003:1792</t>
  </si>
  <si>
    <t>Pearna tee 16</t>
  </si>
  <si>
    <t>13057802</t>
  </si>
  <si>
    <t>89001:003:1803</t>
  </si>
  <si>
    <t>Teigari tee 30</t>
  </si>
  <si>
    <t>13053102</t>
  </si>
  <si>
    <t>89001:003:1774</t>
  </si>
  <si>
    <t>Pearna tee</t>
  </si>
  <si>
    <t>2669302</t>
  </si>
  <si>
    <t>89001:003:1778</t>
  </si>
  <si>
    <t>Pearna tee lõik 4</t>
  </si>
  <si>
    <t>13027502</t>
  </si>
  <si>
    <t>89001:003:1785</t>
  </si>
  <si>
    <t>Pearna tee 8a</t>
  </si>
  <si>
    <t>13057402</t>
  </si>
  <si>
    <t>89001:003:1799</t>
  </si>
  <si>
    <t>Teigari tee 23 // Andressoni</t>
  </si>
  <si>
    <t>2389402</t>
  </si>
  <si>
    <t>89001:003:1802</t>
  </si>
  <si>
    <t>Teigari tee 32</t>
  </si>
  <si>
    <t>13053002</t>
  </si>
  <si>
    <t>89001:003:1804</t>
  </si>
  <si>
    <t>Tiigiotsa</t>
  </si>
  <si>
    <t>13058002</t>
  </si>
  <si>
    <t>89001:003:1784</t>
  </si>
  <si>
    <t>Pearna tee 8</t>
  </si>
  <si>
    <t>89001:003:1762</t>
  </si>
  <si>
    <t>Rummu tee</t>
  </si>
  <si>
    <t>13009202</t>
  </si>
  <si>
    <t>89001:010:3394</t>
  </si>
  <si>
    <t>Anijärve tee L5</t>
  </si>
  <si>
    <t>12928302</t>
  </si>
  <si>
    <t>89001:010:3395</t>
  </si>
  <si>
    <t>Anijärve tee lõik 4</t>
  </si>
  <si>
    <t>12928402</t>
  </si>
  <si>
    <t>89001:010:3383</t>
  </si>
  <si>
    <t>Anijärve tee 15</t>
  </si>
  <si>
    <t>4551502</t>
  </si>
  <si>
    <t>89001:010:3386</t>
  </si>
  <si>
    <t>Anijärve tee 28</t>
  </si>
  <si>
    <t>12928002</t>
  </si>
  <si>
    <t>89001:010:3390</t>
  </si>
  <si>
    <t>Anijärve tee 17a</t>
  </si>
  <si>
    <t>12927902</t>
  </si>
  <si>
    <t>89001:010:3384</t>
  </si>
  <si>
    <t>Anijärve tee 26</t>
  </si>
  <si>
    <t>12927802</t>
  </si>
  <si>
    <t>89001:010:3396</t>
  </si>
  <si>
    <t>Kaluri tee 10</t>
  </si>
  <si>
    <t>13053602</t>
  </si>
  <si>
    <t>89001:003:1763</t>
  </si>
  <si>
    <t>Neeme tee</t>
  </si>
  <si>
    <t>13020602</t>
  </si>
  <si>
    <t>89001:003:1764</t>
  </si>
  <si>
    <t>Neeme pumpla</t>
  </si>
  <si>
    <t>13020702</t>
  </si>
  <si>
    <t>89001:003:1765</t>
  </si>
  <si>
    <t>Neeme tee 1</t>
  </si>
  <si>
    <t>13020802</t>
  </si>
  <si>
    <t>89001:003:1769</t>
  </si>
  <si>
    <t>Neeme tee 5</t>
  </si>
  <si>
    <t>13021102</t>
  </si>
  <si>
    <t>89001:003:1767</t>
  </si>
  <si>
    <t>Neeme tee 3</t>
  </si>
  <si>
    <t>13021002</t>
  </si>
  <si>
    <t>89001:003:1768</t>
  </si>
  <si>
    <t>Neeme tee 4</t>
  </si>
  <si>
    <t>6322502</t>
  </si>
  <si>
    <t>89001:003:1766</t>
  </si>
  <si>
    <t>Neeme tee 2</t>
  </si>
  <si>
    <t>13020902</t>
  </si>
  <si>
    <t>89001:003:1756</t>
  </si>
  <si>
    <t>Jalaka tee</t>
  </si>
  <si>
    <t>13022202</t>
  </si>
  <si>
    <t>89001:003:1757</t>
  </si>
  <si>
    <t>Paakspuu tee</t>
  </si>
  <si>
    <t>12989002</t>
  </si>
  <si>
    <t>89001:010:3388</t>
  </si>
  <si>
    <t>Anijärve tee 15a</t>
  </si>
  <si>
    <t>12928202</t>
  </si>
  <si>
    <t>89001:010:3385</t>
  </si>
  <si>
    <t>Anijärve tee 17</t>
  </si>
  <si>
    <t>89001:010:3389</t>
  </si>
  <si>
    <t>Anijärve tee 26a</t>
  </si>
  <si>
    <t>89001:010:3393</t>
  </si>
  <si>
    <t>Anijärve tee 28a</t>
  </si>
  <si>
    <t>89001:003:1758</t>
  </si>
  <si>
    <t>Sadama tee 10</t>
  </si>
  <si>
    <t>12971502</t>
  </si>
  <si>
    <t>89001:003:1759</t>
  </si>
  <si>
    <t>Sadama tee 12</t>
  </si>
  <si>
    <t>3110102</t>
  </si>
  <si>
    <t>89001:003:1761</t>
  </si>
  <si>
    <t>Sadama tee lõik 1</t>
  </si>
  <si>
    <t>12971602</t>
  </si>
  <si>
    <t>89001:003:1568</t>
  </si>
  <si>
    <t>Kimsi tee 8</t>
  </si>
  <si>
    <t>13103202</t>
  </si>
  <si>
    <t>89003:001:0001</t>
  </si>
  <si>
    <t>Lehelinnu tee 1</t>
  </si>
  <si>
    <t>13107902</t>
  </si>
  <si>
    <t>89001:003:1773</t>
  </si>
  <si>
    <t>Metsa tee</t>
  </si>
  <si>
    <t>13044402</t>
  </si>
  <si>
    <t>89001:003:1559</t>
  </si>
  <si>
    <t>Pringi haljak 1</t>
  </si>
  <si>
    <t>13103302</t>
  </si>
  <si>
    <t>89001:010:3452</t>
  </si>
  <si>
    <t>Nelgi tee</t>
  </si>
  <si>
    <t>13042102</t>
  </si>
  <si>
    <t>89001:010:3455</t>
  </si>
  <si>
    <t>Lubja tee 30</t>
  </si>
  <si>
    <t>4059002</t>
  </si>
  <si>
    <t>89001:010:3456</t>
  </si>
  <si>
    <t>Lubja tee 28</t>
  </si>
  <si>
    <t>11018202</t>
  </si>
  <si>
    <t>89001:003:1824</t>
  </si>
  <si>
    <t>Tammneeme tee 17b</t>
  </si>
  <si>
    <t>13624802</t>
  </si>
  <si>
    <t>89001:003:1828</t>
  </si>
  <si>
    <t>Tammneeme tee 19b</t>
  </si>
  <si>
    <t>13625202</t>
  </si>
  <si>
    <t>89001:003:1808</t>
  </si>
  <si>
    <t>Viigi tee 6</t>
  </si>
  <si>
    <t>13078202</t>
  </si>
  <si>
    <t>89001:003:1812</t>
  </si>
  <si>
    <t>Viigi tee 14</t>
  </si>
  <si>
    <t>13078502</t>
  </si>
  <si>
    <t>89001:003:1815</t>
  </si>
  <si>
    <t>Viigi tee L2</t>
  </si>
  <si>
    <t>13078802</t>
  </si>
  <si>
    <t>89001:003:1806</t>
  </si>
  <si>
    <t>Rohuneeme tee 127</t>
  </si>
  <si>
    <t>8582502</t>
  </si>
  <si>
    <t>89001:003:1807</t>
  </si>
  <si>
    <t>Rohuneeme tee 131</t>
  </si>
  <si>
    <t>13078102</t>
  </si>
  <si>
    <t>89001:003:1809</t>
  </si>
  <si>
    <t>Viigi tee 10</t>
  </si>
  <si>
    <t>13078302</t>
  </si>
  <si>
    <t>89001:003:1811</t>
  </si>
  <si>
    <t>Viigi tee 12</t>
  </si>
  <si>
    <t>13078402</t>
  </si>
  <si>
    <t>89001:003:1813</t>
  </si>
  <si>
    <t>Viigi tee 16</t>
  </si>
  <si>
    <t>13078602</t>
  </si>
  <si>
    <t>89001:003:1816</t>
  </si>
  <si>
    <t>Viigi tee L3</t>
  </si>
  <si>
    <t>13078902</t>
  </si>
  <si>
    <t>89001:003:1814</t>
  </si>
  <si>
    <t>Viigi tee L1</t>
  </si>
  <si>
    <t>13078702</t>
  </si>
  <si>
    <t>89001:003:1817</t>
  </si>
  <si>
    <t>Puuri</t>
  </si>
  <si>
    <t>13079002</t>
  </si>
  <si>
    <t>89001:003:1821</t>
  </si>
  <si>
    <t>Ehala põik 2</t>
  </si>
  <si>
    <t>13603802</t>
  </si>
  <si>
    <t>89001:003:1822</t>
  </si>
  <si>
    <t>Ehala põik 4</t>
  </si>
  <si>
    <t>9021502</t>
  </si>
  <si>
    <t>89001:003:1827</t>
  </si>
  <si>
    <t>Tammneeme tee 19a</t>
  </si>
  <si>
    <t>13625102</t>
  </si>
  <si>
    <t>89001:003:1825</t>
  </si>
  <si>
    <t>Tammneeme tee 17c</t>
  </si>
  <si>
    <t>13624902</t>
  </si>
  <si>
    <t>89001:003:1826</t>
  </si>
  <si>
    <t>Tammneeme tee 19</t>
  </si>
  <si>
    <t>13625002</t>
  </si>
  <si>
    <t>89001:003:1829</t>
  </si>
  <si>
    <t>Tammneeme tee 19c</t>
  </si>
  <si>
    <t>13625302</t>
  </si>
  <si>
    <t>89001:010:3453</t>
  </si>
  <si>
    <t>Paenurme tee 41a</t>
  </si>
  <si>
    <t>8734502</t>
  </si>
  <si>
    <t>89001:010:3454</t>
  </si>
  <si>
    <t>Paenurme tee 39</t>
  </si>
  <si>
    <t>89001:001:1107</t>
  </si>
  <si>
    <t>Kuunari tee L1</t>
  </si>
  <si>
    <t>15262250</t>
  </si>
  <si>
    <t>89001:001:0102</t>
  </si>
  <si>
    <t>Lootsi</t>
  </si>
  <si>
    <t>13328202</t>
  </si>
  <si>
    <t>89001:001:0101</t>
  </si>
  <si>
    <t>Tormi</t>
  </si>
  <si>
    <t>13328302</t>
  </si>
  <si>
    <t>89007:003:0015</t>
  </si>
  <si>
    <t>Kaevuaia tee 1</t>
  </si>
  <si>
    <t>9246802</t>
  </si>
  <si>
    <t>89007:003:0014</t>
  </si>
  <si>
    <t>Kaevuaia tee 3</t>
  </si>
  <si>
    <t>2333402</t>
  </si>
  <si>
    <t>89011:005:0007</t>
  </si>
  <si>
    <t>Kooli tee 2a</t>
  </si>
  <si>
    <t>4075902</t>
  </si>
  <si>
    <t>89011:005:0006</t>
  </si>
  <si>
    <t>Kooli tee 2</t>
  </si>
  <si>
    <t>994702</t>
  </si>
  <si>
    <t>89001:003:1904</t>
  </si>
  <si>
    <t>Lännekalda tee // Reinu tee lõik 3</t>
  </si>
  <si>
    <t>13760002</t>
  </si>
  <si>
    <t>89001:003:1841</t>
  </si>
  <si>
    <t>Reinu tee 7b</t>
  </si>
  <si>
    <t>6220402</t>
  </si>
  <si>
    <t>89001:003:1839</t>
  </si>
  <si>
    <t>Vanapere tee 8</t>
  </si>
  <si>
    <t>13276602</t>
  </si>
  <si>
    <t>89001:003:1837</t>
  </si>
  <si>
    <t>Reinu tee 121</t>
  </si>
  <si>
    <t>13109802</t>
  </si>
  <si>
    <t>89001:003:1835</t>
  </si>
  <si>
    <t>Reinu tee 118</t>
  </si>
  <si>
    <t>2237402</t>
  </si>
  <si>
    <t>89001:003:1836</t>
  </si>
  <si>
    <t>Reinu tee 120</t>
  </si>
  <si>
    <t>89001:003:1838</t>
  </si>
  <si>
    <t>Reinu tee lõik 10</t>
  </si>
  <si>
    <t>12942502</t>
  </si>
  <si>
    <t>89001:003:1833</t>
  </si>
  <si>
    <t>Väike-Ringtee pumbamaja</t>
  </si>
  <si>
    <t>13140602</t>
  </si>
  <si>
    <t>89001:010:3458</t>
  </si>
  <si>
    <t>Astilbe tee 3</t>
  </si>
  <si>
    <t>6354802</t>
  </si>
  <si>
    <t>89001:010:3459</t>
  </si>
  <si>
    <t>Astilbe tee 5</t>
  </si>
  <si>
    <t>13112602</t>
  </si>
  <si>
    <t>89001:002:0410</t>
  </si>
  <si>
    <t>Prangli piilkonnamaja</t>
  </si>
  <si>
    <t>13137002</t>
  </si>
  <si>
    <t>89001:003:1834</t>
  </si>
  <si>
    <t>Tammneeme objekt</t>
  </si>
  <si>
    <t>13143102</t>
  </si>
  <si>
    <t>89001:010:3461</t>
  </si>
  <si>
    <t>Hundi tee</t>
  </si>
  <si>
    <t>13135302</t>
  </si>
  <si>
    <t>89001:003:1843</t>
  </si>
  <si>
    <t>Vanapere põik</t>
  </si>
  <si>
    <t>13184602</t>
  </si>
  <si>
    <t>89001:010:3457</t>
  </si>
  <si>
    <t>Paekaare tee 5</t>
  </si>
  <si>
    <t>13144402</t>
  </si>
  <si>
    <t>89001:021:0024</t>
  </si>
  <si>
    <t>Koidu tee 40</t>
  </si>
  <si>
    <t>37302</t>
  </si>
  <si>
    <t>89001:021:0025</t>
  </si>
  <si>
    <t>Koidu tee 42</t>
  </si>
  <si>
    <t>13173902</t>
  </si>
  <si>
    <t>89001:010:3463</t>
  </si>
  <si>
    <t>Aiandi tee</t>
  </si>
  <si>
    <t>13180002</t>
  </si>
  <si>
    <t>89001:003:1842</t>
  </si>
  <si>
    <t>Vanapere tee</t>
  </si>
  <si>
    <t>13182402</t>
  </si>
  <si>
    <t>89001:003:1832</t>
  </si>
  <si>
    <t>Seene tee 3</t>
  </si>
  <si>
    <t>13467402</t>
  </si>
  <si>
    <t>89001:003:1844</t>
  </si>
  <si>
    <t>13182302</t>
  </si>
  <si>
    <t>89001:010:3468</t>
  </si>
  <si>
    <t>Hansu tee 15</t>
  </si>
  <si>
    <t>13165802</t>
  </si>
  <si>
    <t>89001:010:3466</t>
  </si>
  <si>
    <t>Hansu tee 8</t>
  </si>
  <si>
    <t>6226102</t>
  </si>
  <si>
    <t>89001:010:3467</t>
  </si>
  <si>
    <t>13165702</t>
  </si>
  <si>
    <t>89001:010:3472</t>
  </si>
  <si>
    <t>Hansu tee</t>
  </si>
  <si>
    <t>13166102</t>
  </si>
  <si>
    <t>89001:010:3469</t>
  </si>
  <si>
    <t>Hansu tee 17</t>
  </si>
  <si>
    <t>13165902</t>
  </si>
  <si>
    <t>89001:010:3471</t>
  </si>
  <si>
    <t>Hansu tee 19</t>
  </si>
  <si>
    <t>13166002</t>
  </si>
  <si>
    <t>89001:010:3481</t>
  </si>
  <si>
    <t>Pargi tee</t>
  </si>
  <si>
    <t>13220302</t>
  </si>
  <si>
    <t>89001:010:3476</t>
  </si>
  <si>
    <t>Tulbi tee 12</t>
  </si>
  <si>
    <t>14660802</t>
  </si>
  <si>
    <t>89001:010:3475</t>
  </si>
  <si>
    <t>Tulbi tee 10</t>
  </si>
  <si>
    <t>3885402</t>
  </si>
  <si>
    <t>89001:003:1852</t>
  </si>
  <si>
    <t>Krillimäe tee 15</t>
  </si>
  <si>
    <t>13193502</t>
  </si>
  <si>
    <t>89001:003:1851</t>
  </si>
  <si>
    <t>Krillimäe tee 13</t>
  </si>
  <si>
    <t>5967802</t>
  </si>
  <si>
    <t>89001:003:1854</t>
  </si>
  <si>
    <t>Krillimäe tee 19</t>
  </si>
  <si>
    <t>13193702</t>
  </si>
  <si>
    <t>89001:003:1853</t>
  </si>
  <si>
    <t>Krillimäe tee 17</t>
  </si>
  <si>
    <t>13193602</t>
  </si>
  <si>
    <t>89001:003:1847</t>
  </si>
  <si>
    <t>Kalmistu tee 8b</t>
  </si>
  <si>
    <t>13210102</t>
  </si>
  <si>
    <t>89001:003:1846</t>
  </si>
  <si>
    <t>Kalmistu tee 8a</t>
  </si>
  <si>
    <t>13210002</t>
  </si>
  <si>
    <t>89001:003:1849</t>
  </si>
  <si>
    <t>Vallikuuse</t>
  </si>
  <si>
    <t>3435302</t>
  </si>
  <si>
    <t>89001:003:1848</t>
  </si>
  <si>
    <t>Jaanipäeva</t>
  </si>
  <si>
    <t>89010:001:0037</t>
  </si>
  <si>
    <t>Kallasmaa tee 25</t>
  </si>
  <si>
    <t>13278902</t>
  </si>
  <si>
    <t>89001:001:0103</t>
  </si>
  <si>
    <t>Männiku tee 10</t>
  </si>
  <si>
    <t>13201902</t>
  </si>
  <si>
    <t>89001:001:0104</t>
  </si>
  <si>
    <t>Männiku tee 20</t>
  </si>
  <si>
    <t>13196402</t>
  </si>
  <si>
    <t>89001:010:3474</t>
  </si>
  <si>
    <t>Rohuneeme tee 1</t>
  </si>
  <si>
    <t>13269602</t>
  </si>
  <si>
    <t>89001:010:3479</t>
  </si>
  <si>
    <t>Lubja tee</t>
  </si>
  <si>
    <t>13233602</t>
  </si>
  <si>
    <t>89001:003:1855</t>
  </si>
  <si>
    <t>Kõrtsi</t>
  </si>
  <si>
    <t>75602</t>
  </si>
  <si>
    <t>89001:003:1857</t>
  </si>
  <si>
    <t>Sääre tee 22</t>
  </si>
  <si>
    <t>5677450</t>
  </si>
  <si>
    <t>89001:003:1856</t>
  </si>
  <si>
    <t>Sääre tee 16</t>
  </si>
  <si>
    <t>5677350</t>
  </si>
  <si>
    <t>89001:010:3526</t>
  </si>
  <si>
    <t>Põldpüü tee 3</t>
  </si>
  <si>
    <t>13769902</t>
  </si>
  <si>
    <t>89001:003:1861</t>
  </si>
  <si>
    <t>Vanapere tee 5</t>
  </si>
  <si>
    <t>13328402</t>
  </si>
  <si>
    <t>89001:003:1864</t>
  </si>
  <si>
    <t>Haabneeme ranna-ala 4</t>
  </si>
  <si>
    <t>13306902</t>
  </si>
  <si>
    <t>89001:010:3484</t>
  </si>
  <si>
    <t>Haabneeme ranna-ala 3</t>
  </si>
  <si>
    <t>89001:010:3483</t>
  </si>
  <si>
    <t>Haabneeme ranna-ala 2</t>
  </si>
  <si>
    <t>89001:003:1863</t>
  </si>
  <si>
    <t>Kaluri tee 26a // Kesk tee 29 // Vahtra tee 13 // Haabneeme ranna-ala</t>
  </si>
  <si>
    <t>89001:003:1858</t>
  </si>
  <si>
    <t>Loosaare tee 10 // Kiigemäe</t>
  </si>
  <si>
    <t>4839202</t>
  </si>
  <si>
    <t>89001:003:1859</t>
  </si>
  <si>
    <t>Lehelinnu tee 12</t>
  </si>
  <si>
    <t>13240802</t>
  </si>
  <si>
    <t>89001:014:0028</t>
  </si>
  <si>
    <t>Koralli tee 2</t>
  </si>
  <si>
    <t>14086702</t>
  </si>
  <si>
    <t>89001:014:0029</t>
  </si>
  <si>
    <t>Koralli tee 4</t>
  </si>
  <si>
    <t>3808302</t>
  </si>
  <si>
    <t>89001:010:3482</t>
  </si>
  <si>
    <t>Kaluri tee 5</t>
  </si>
  <si>
    <t>13314602</t>
  </si>
  <si>
    <t>89001:003:1862</t>
  </si>
  <si>
    <t>Vanapere tee 1</t>
  </si>
  <si>
    <t>13322802</t>
  </si>
  <si>
    <t>89001:003:1866</t>
  </si>
  <si>
    <t>Leppneeme tee 110</t>
  </si>
  <si>
    <t>13919302</t>
  </si>
  <si>
    <t>89001:003:1867</t>
  </si>
  <si>
    <t>Leppneeme tee 110a</t>
  </si>
  <si>
    <t>13919402</t>
  </si>
  <si>
    <t>89001:003:1868</t>
  </si>
  <si>
    <t>Leppneeme tee 112</t>
  </si>
  <si>
    <t>13919602</t>
  </si>
  <si>
    <t>89001:003:1869</t>
  </si>
  <si>
    <t>Leppneeme tee L1</t>
  </si>
  <si>
    <t>13919502</t>
  </si>
  <si>
    <t>89001:010:3485</t>
  </si>
  <si>
    <t>Vehema tee</t>
  </si>
  <si>
    <t>13306202</t>
  </si>
  <si>
    <t>89001:003:1871</t>
  </si>
  <si>
    <t>Rohuneeme tee 85</t>
  </si>
  <si>
    <t>2439202</t>
  </si>
  <si>
    <t>89001:003:1872</t>
  </si>
  <si>
    <t>Voldemari tee 1</t>
  </si>
  <si>
    <t>14643202</t>
  </si>
  <si>
    <t>89001:003:1877</t>
  </si>
  <si>
    <t>Rohuneeme tee 107</t>
  </si>
  <si>
    <t>625702</t>
  </si>
  <si>
    <t>89001:003:1878</t>
  </si>
  <si>
    <t>Rohuneeme tee 107a</t>
  </si>
  <si>
    <t>89001:010:3494</t>
  </si>
  <si>
    <t>Hüatsindi tee 2 // Nelgi põik 1</t>
  </si>
  <si>
    <t>89001:010:3493</t>
  </si>
  <si>
    <t>Hüatsindi tee 1 // Nelgi tee 5</t>
  </si>
  <si>
    <t>89001:010:3496</t>
  </si>
  <si>
    <t>Hüatsindi tee L1</t>
  </si>
  <si>
    <t>5132450</t>
  </si>
  <si>
    <t>89001:010:3495</t>
  </si>
  <si>
    <t>Nelgi tee 5d</t>
  </si>
  <si>
    <t>5132350</t>
  </si>
  <si>
    <t>89001:003:1873</t>
  </si>
  <si>
    <t>Metsaääre tee 3</t>
  </si>
  <si>
    <t>13273702</t>
  </si>
  <si>
    <t>89001:003:1875</t>
  </si>
  <si>
    <t>1978502</t>
  </si>
  <si>
    <t>89001:001:0111</t>
  </si>
  <si>
    <t>Naissaare raudtee R1</t>
  </si>
  <si>
    <t>13306302</t>
  </si>
  <si>
    <t>89001:001:0109</t>
  </si>
  <si>
    <t>Naissaare raudtee R2</t>
  </si>
  <si>
    <t>89001:001:0108</t>
  </si>
  <si>
    <t>Naissaare raudtee R3</t>
  </si>
  <si>
    <t>89001:001:0106</t>
  </si>
  <si>
    <t>Naissaare raudtee R4</t>
  </si>
  <si>
    <t>89001:001:0107</t>
  </si>
  <si>
    <t>Naissaare raudtee R5</t>
  </si>
  <si>
    <t>89001:003:1874</t>
  </si>
  <si>
    <t>Mereääre tee 50</t>
  </si>
  <si>
    <t>13273802</t>
  </si>
  <si>
    <t>89001:001:0105</t>
  </si>
  <si>
    <t>Naissaare raudtee R6</t>
  </si>
  <si>
    <t>89001:003:1876</t>
  </si>
  <si>
    <t>Rohuneeme tee 128b</t>
  </si>
  <si>
    <t>14303202</t>
  </si>
  <si>
    <t>89001:010:3488</t>
  </si>
  <si>
    <t>Ritsika põik 3</t>
  </si>
  <si>
    <t>14184602</t>
  </si>
  <si>
    <t>89001:010:3486</t>
  </si>
  <si>
    <t>Ritsika põik 1</t>
  </si>
  <si>
    <t>6551402</t>
  </si>
  <si>
    <t>89001:010:3487</t>
  </si>
  <si>
    <t>Ritsika põik 2</t>
  </si>
  <si>
    <t>14184702</t>
  </si>
  <si>
    <t>89001:010:3492</t>
  </si>
  <si>
    <t>Ritsika põik</t>
  </si>
  <si>
    <t>14184902</t>
  </si>
  <si>
    <t>89001:010:3489</t>
  </si>
  <si>
    <t>Ritsika põik 4</t>
  </si>
  <si>
    <t>14184802</t>
  </si>
  <si>
    <t>89001:010:3491</t>
  </si>
  <si>
    <t>Ritsika tee L1</t>
  </si>
  <si>
    <t>13356102</t>
  </si>
  <si>
    <t>89001:003:1879</t>
  </si>
  <si>
    <t>Sääre tee 2</t>
  </si>
  <si>
    <t>13335602</t>
  </si>
  <si>
    <t>89001:003:1277</t>
  </si>
  <si>
    <t>Viimsi metskond 302</t>
  </si>
  <si>
    <t>13335502</t>
  </si>
  <si>
    <t>89001:001:0112</t>
  </si>
  <si>
    <t>Strandi</t>
  </si>
  <si>
    <t>13373702</t>
  </si>
  <si>
    <t>89006:001:0001</t>
  </si>
  <si>
    <t>Silva tee 2</t>
  </si>
  <si>
    <t>5072802</t>
  </si>
  <si>
    <t>89007:003:0017</t>
  </si>
  <si>
    <t>Keiu tee 18</t>
  </si>
  <si>
    <t>2198902</t>
  </si>
  <si>
    <t>89001:010:3501</t>
  </si>
  <si>
    <t>Väike-Kaare tee 25</t>
  </si>
  <si>
    <t>89001:003:1884</t>
  </si>
  <si>
    <t>Tammneeme tee 44 // Pällu</t>
  </si>
  <si>
    <t>2103502</t>
  </si>
  <si>
    <t>89001:003:1885</t>
  </si>
  <si>
    <t>Tammneeme tee 50</t>
  </si>
  <si>
    <t>13707302</t>
  </si>
  <si>
    <t>89001:003:1886</t>
  </si>
  <si>
    <t>Tammneeme tee lõik 1</t>
  </si>
  <si>
    <t>13707402</t>
  </si>
  <si>
    <t>89001:010:3497</t>
  </si>
  <si>
    <t>Pärnamäe tee</t>
  </si>
  <si>
    <t>13359702</t>
  </si>
  <si>
    <t>89001:002:0411</t>
  </si>
  <si>
    <t>Sanglepa</t>
  </si>
  <si>
    <t>15229050</t>
  </si>
  <si>
    <t>89001:002:0412</t>
  </si>
  <si>
    <t>Ristikivi</t>
  </si>
  <si>
    <t>6807702</t>
  </si>
  <si>
    <t>89001:010:3498</t>
  </si>
  <si>
    <t>Randvere tee 18</t>
  </si>
  <si>
    <t>7981102</t>
  </si>
  <si>
    <t>89001:010:3499</t>
  </si>
  <si>
    <t>Klindi kaitseala 2</t>
  </si>
  <si>
    <t>89001:003:1883</t>
  </si>
  <si>
    <t>Kullerkupu tee 9</t>
  </si>
  <si>
    <t>13503302</t>
  </si>
  <si>
    <t>89001:003:1882</t>
  </si>
  <si>
    <t>Kullerkupu tee 1a</t>
  </si>
  <si>
    <t>13503202</t>
  </si>
  <si>
    <t>89001:003:1891</t>
  </si>
  <si>
    <t>Hiireotsa tee 9</t>
  </si>
  <si>
    <t>13444802</t>
  </si>
  <si>
    <t>89001:001:0113</t>
  </si>
  <si>
    <t>Vaatetorni</t>
  </si>
  <si>
    <t>7015302</t>
  </si>
  <si>
    <t>89001:001:0114</t>
  </si>
  <si>
    <t>Haldja tee 24 // Põhjasilla</t>
  </si>
  <si>
    <t>89001:010:3465</t>
  </si>
  <si>
    <t>Männi tee 2</t>
  </si>
  <si>
    <t>13645102</t>
  </si>
  <si>
    <t>89001:003:1888</t>
  </si>
  <si>
    <t>Kristle tee 5</t>
  </si>
  <si>
    <t>3809502</t>
  </si>
  <si>
    <t>89001:003:1889</t>
  </si>
  <si>
    <t>Kristle tee 7</t>
  </si>
  <si>
    <t>5307202</t>
  </si>
  <si>
    <t>89001:010:3502</t>
  </si>
  <si>
    <t>5711850</t>
  </si>
  <si>
    <t>89001:003:1892</t>
  </si>
  <si>
    <t>Hiireotsa tee 14</t>
  </si>
  <si>
    <t>13458402</t>
  </si>
  <si>
    <t>89001:010:3503</t>
  </si>
  <si>
    <t>Ajaotsa</t>
  </si>
  <si>
    <t>13477302</t>
  </si>
  <si>
    <t>89001:010:3524</t>
  </si>
  <si>
    <t>Käspre vesi</t>
  </si>
  <si>
    <t>7147802</t>
  </si>
  <si>
    <t>89001:010:3525</t>
  </si>
  <si>
    <t>Uus-Käspre tee lõik 1</t>
  </si>
  <si>
    <t>89001:010:3505</t>
  </si>
  <si>
    <t>Rohuneeme tee 2a</t>
  </si>
  <si>
    <t>13977302</t>
  </si>
  <si>
    <t>89001:010:3506</t>
  </si>
  <si>
    <t>11251 Viimsi-Rohuneeme tee</t>
  </si>
  <si>
    <t>10194902</t>
  </si>
  <si>
    <t>89001:001:0116</t>
  </si>
  <si>
    <t>Ranna-Lepiku</t>
  </si>
  <si>
    <t>13562002</t>
  </si>
  <si>
    <t>89001:010:3516</t>
  </si>
  <si>
    <t>Narva mnt 219</t>
  </si>
  <si>
    <t>13695802</t>
  </si>
  <si>
    <t>89001:010:3517</t>
  </si>
  <si>
    <t>Narva mnt 221</t>
  </si>
  <si>
    <t>13695902</t>
  </si>
  <si>
    <t>89001:010:3518</t>
  </si>
  <si>
    <t>Uus-Käspre tee lõik 2</t>
  </si>
  <si>
    <t>13696002</t>
  </si>
  <si>
    <t>89001:010:3519</t>
  </si>
  <si>
    <t>Uus-Käspre tee lõik 3</t>
  </si>
  <si>
    <t>13696102</t>
  </si>
  <si>
    <t>89001:010:3521</t>
  </si>
  <si>
    <t>Narva maantee lõik 1</t>
  </si>
  <si>
    <t>13696202</t>
  </si>
  <si>
    <t>89001:010:3522</t>
  </si>
  <si>
    <t>Narva maantee lõik 2</t>
  </si>
  <si>
    <t>13696302</t>
  </si>
  <si>
    <t>89001:010:3523</t>
  </si>
  <si>
    <t>Käspremetsa</t>
  </si>
  <si>
    <t>3666802</t>
  </si>
  <si>
    <t>89001:010:3504</t>
  </si>
  <si>
    <t>Viimsi mõisa park</t>
  </si>
  <si>
    <t>13514502</t>
  </si>
  <si>
    <t>89001:002:0054</t>
  </si>
  <si>
    <t>Aksi tulepaak 175</t>
  </si>
  <si>
    <t>13612702</t>
  </si>
  <si>
    <t>89009:004:0013</t>
  </si>
  <si>
    <t>Tarvase tee 6</t>
  </si>
  <si>
    <t>13563802</t>
  </si>
  <si>
    <t>89001:010:3507</t>
  </si>
  <si>
    <t>Küti tee lõik 1</t>
  </si>
  <si>
    <t>7655202</t>
  </si>
  <si>
    <t>89001:010:3508</t>
  </si>
  <si>
    <t>Küti tee 11</t>
  </si>
  <si>
    <t>11186502</t>
  </si>
  <si>
    <t>89001:010:3509</t>
  </si>
  <si>
    <t>Küti tee 11a</t>
  </si>
  <si>
    <t>12564702</t>
  </si>
  <si>
    <t>89001:010:3511</t>
  </si>
  <si>
    <t>Küti tee 18</t>
  </si>
  <si>
    <t>12793302</t>
  </si>
  <si>
    <t>89001:010:3512</t>
  </si>
  <si>
    <t>Küti tee 18a</t>
  </si>
  <si>
    <t>11186702</t>
  </si>
  <si>
    <t>89001:001:0115</t>
  </si>
  <si>
    <t>Kalda-Lepiku</t>
  </si>
  <si>
    <t>13561902</t>
  </si>
  <si>
    <t>89001:003:1887</t>
  </si>
  <si>
    <t>Tammneeme tee 37a</t>
  </si>
  <si>
    <t>89001:003:1893</t>
  </si>
  <si>
    <t>Jaanitalu tee 2</t>
  </si>
  <si>
    <t>13624502</t>
  </si>
  <si>
    <t>89001:003:1894</t>
  </si>
  <si>
    <t>Rummu tee 2</t>
  </si>
  <si>
    <t>3341602</t>
  </si>
  <si>
    <t>89001:003:1896</t>
  </si>
  <si>
    <t>Jaanitalu tee</t>
  </si>
  <si>
    <t>13624702</t>
  </si>
  <si>
    <t>89001:010:3527</t>
  </si>
  <si>
    <t>Tammekännu tee 31a</t>
  </si>
  <si>
    <t>12869702</t>
  </si>
  <si>
    <t>89001:010:3528</t>
  </si>
  <si>
    <t>Tammekännu põik 1</t>
  </si>
  <si>
    <t>13651702</t>
  </si>
  <si>
    <t>89001:010:3529</t>
  </si>
  <si>
    <t>Tammekännu põik 3</t>
  </si>
  <si>
    <t>13651602</t>
  </si>
  <si>
    <t>89001:010:3531</t>
  </si>
  <si>
    <t>Tammekännu põik 4</t>
  </si>
  <si>
    <t>13651502</t>
  </si>
  <si>
    <t>89001:010:3532</t>
  </si>
  <si>
    <t>Tammekännu põik 2</t>
  </si>
  <si>
    <t>13651402</t>
  </si>
  <si>
    <t>89001:010:3533</t>
  </si>
  <si>
    <t>Tammekännu põik L1</t>
  </si>
  <si>
    <t>13651302</t>
  </si>
  <si>
    <t>89001:010:3515</t>
  </si>
  <si>
    <t>Äigrumäe tee 10</t>
  </si>
  <si>
    <t>14390302</t>
  </si>
  <si>
    <t>89001:002:0414</t>
  </si>
  <si>
    <t>13788102</t>
  </si>
  <si>
    <t>89001:002:0415</t>
  </si>
  <si>
    <t>89001:002:0416</t>
  </si>
  <si>
    <t>13616302</t>
  </si>
  <si>
    <t>89001:010:3534</t>
  </si>
  <si>
    <t>Aiandi tee 9a</t>
  </si>
  <si>
    <t>14617502</t>
  </si>
  <si>
    <t>89001:003:1899</t>
  </si>
  <si>
    <t>Lao tee 4</t>
  </si>
  <si>
    <t>13684702</t>
  </si>
  <si>
    <t>89001:003:1897</t>
  </si>
  <si>
    <t>Vanapere tee 4</t>
  </si>
  <si>
    <t>13684602</t>
  </si>
  <si>
    <t>89001:003:1898</t>
  </si>
  <si>
    <t>Vanapere tee 3a</t>
  </si>
  <si>
    <t>13685302</t>
  </si>
  <si>
    <t>89001:003:1901</t>
  </si>
  <si>
    <t>Vanapere tee 1a</t>
  </si>
  <si>
    <t>13684502</t>
  </si>
  <si>
    <t>89001:001:0117</t>
  </si>
  <si>
    <t>Kivimäe</t>
  </si>
  <si>
    <t>14604802</t>
  </si>
  <si>
    <t>89001:001:0118</t>
  </si>
  <si>
    <t>14604902</t>
  </si>
  <si>
    <t>89001:010:3514</t>
  </si>
  <si>
    <t>Mõisniku tee 1</t>
  </si>
  <si>
    <t>13690802</t>
  </si>
  <si>
    <t>89001:010:3535</t>
  </si>
  <si>
    <t>Rünka tee 10</t>
  </si>
  <si>
    <t>13686002</t>
  </si>
  <si>
    <t>89001:003:1902</t>
  </si>
  <si>
    <t>Järve tee 3a</t>
  </si>
  <si>
    <t>209402</t>
  </si>
  <si>
    <t>89001:001:0119</t>
  </si>
  <si>
    <t>Virbikünka</t>
  </si>
  <si>
    <t>13721202</t>
  </si>
  <si>
    <t>89001:001:0121</t>
  </si>
  <si>
    <t>Virbikalda</t>
  </si>
  <si>
    <t>13720102</t>
  </si>
  <si>
    <t>89001:001:0122</t>
  </si>
  <si>
    <t>Virbi</t>
  </si>
  <si>
    <t>13721102</t>
  </si>
  <si>
    <t>89001:003:1908</t>
  </si>
  <si>
    <t>Laane tee 15</t>
  </si>
  <si>
    <t>9127402</t>
  </si>
  <si>
    <t>89001:003:1909</t>
  </si>
  <si>
    <t>Pihlapuu tee 11</t>
  </si>
  <si>
    <t>89001:003:1911</t>
  </si>
  <si>
    <t>Pihlapuu tee 13</t>
  </si>
  <si>
    <t>89001:003:1912</t>
  </si>
  <si>
    <t>Hiiremetsa</t>
  </si>
  <si>
    <t>89001:003:1913</t>
  </si>
  <si>
    <t>Laane tee // Pihlapuu tee</t>
  </si>
  <si>
    <t>89001:010:3539</t>
  </si>
  <si>
    <t>Piirivalve tee 1</t>
  </si>
  <si>
    <t>6892602</t>
  </si>
  <si>
    <t>89001:010:3541</t>
  </si>
  <si>
    <t>Piirivalve tee 2</t>
  </si>
  <si>
    <t>89001:010:3542</t>
  </si>
  <si>
    <t>Piirivalve tee 3</t>
  </si>
  <si>
    <t>89001:010:3543</t>
  </si>
  <si>
    <t>Piirivalve tee 6</t>
  </si>
  <si>
    <t>89001:010:3544</t>
  </si>
  <si>
    <t>Piirivalve tee 8</t>
  </si>
  <si>
    <t>89001:002:0417</t>
  </si>
  <si>
    <t>Järvsaare</t>
  </si>
  <si>
    <t>13721002</t>
  </si>
  <si>
    <t>89001:010:3545</t>
  </si>
  <si>
    <t>Kordoni tee 3</t>
  </si>
  <si>
    <t>89001:010:3546</t>
  </si>
  <si>
    <t>Piirivalve tee</t>
  </si>
  <si>
    <t>89001:010:3538</t>
  </si>
  <si>
    <t>11250 Viimsi-Randvere tee</t>
  </si>
  <si>
    <t>11232050</t>
  </si>
  <si>
    <t>89007:003:0025</t>
  </si>
  <si>
    <t>Keiu tee 14</t>
  </si>
  <si>
    <t>2212802</t>
  </si>
  <si>
    <t>89007:003:0026</t>
  </si>
  <si>
    <t>Keiu tee 16</t>
  </si>
  <si>
    <t>9247202</t>
  </si>
  <si>
    <t>89001:010:3536</t>
  </si>
  <si>
    <t>Altmetsa tee 4b</t>
  </si>
  <si>
    <t>89001:003:1914</t>
  </si>
  <si>
    <t>Tädu puurkaev</t>
  </si>
  <si>
    <t>13991602</t>
  </si>
  <si>
    <t>89001:003:1906</t>
  </si>
  <si>
    <t>Reinu tee lõik 4</t>
  </si>
  <si>
    <t>13759902</t>
  </si>
  <si>
    <t>89001:003:1905</t>
  </si>
  <si>
    <t>Reinu tee lõik 2</t>
  </si>
  <si>
    <t>13742002</t>
  </si>
  <si>
    <t>89001:003:1907</t>
  </si>
  <si>
    <t>Reinu tee lõik 1</t>
  </si>
  <si>
    <t>13742102</t>
  </si>
  <si>
    <t>89001:002:0422</t>
  </si>
  <si>
    <t>Jänese</t>
  </si>
  <si>
    <t>13875202</t>
  </si>
  <si>
    <t>89001:002:0425</t>
  </si>
  <si>
    <t>Karu</t>
  </si>
  <si>
    <t>13875302</t>
  </si>
  <si>
    <t>89001:003:1916</t>
  </si>
  <si>
    <t>Kalmistu tee 17</t>
  </si>
  <si>
    <t>12846202</t>
  </si>
  <si>
    <t>89001:003:1917</t>
  </si>
  <si>
    <t>Rohuneeme kalmistu 1</t>
  </si>
  <si>
    <t>89001:003:1918</t>
  </si>
  <si>
    <t>Kalmistu tee lõik 1</t>
  </si>
  <si>
    <t>13771202</t>
  </si>
  <si>
    <t>89001:003:1919</t>
  </si>
  <si>
    <t>Kalmistu tee 18</t>
  </si>
  <si>
    <t>13771302</t>
  </si>
  <si>
    <t>89001:010:3548</t>
  </si>
  <si>
    <t>Randvere tee 203</t>
  </si>
  <si>
    <t>7729702</t>
  </si>
  <si>
    <t>89001:010:3551</t>
  </si>
  <si>
    <t>Veehoidla alajaam</t>
  </si>
  <si>
    <t>13875702</t>
  </si>
  <si>
    <t>89007:003:0018</t>
  </si>
  <si>
    <t>Keiu tee</t>
  </si>
  <si>
    <t>9247102</t>
  </si>
  <si>
    <t>89007:003:0019</t>
  </si>
  <si>
    <t>Keiu tee lõik 1</t>
  </si>
  <si>
    <t>89007:003:0021</t>
  </si>
  <si>
    <t>Keiu tee lõik 2</t>
  </si>
  <si>
    <t>89007:003:0022</t>
  </si>
  <si>
    <t>Keiu tee lõik 3</t>
  </si>
  <si>
    <t>89007:003:0023</t>
  </si>
  <si>
    <t>Keiu tee lõik 4</t>
  </si>
  <si>
    <t>89007:003:0024</t>
  </si>
  <si>
    <t>Keiu tee lõik 5</t>
  </si>
  <si>
    <t>89001:003:1915</t>
  </si>
  <si>
    <t>Vanapere tee 1b</t>
  </si>
  <si>
    <t>13767702</t>
  </si>
  <si>
    <t>89001:010:3547</t>
  </si>
  <si>
    <t>Nelgi põik 24</t>
  </si>
  <si>
    <t>13782402</t>
  </si>
  <si>
    <t>89001:002:0418</t>
  </si>
  <si>
    <t>Suuresoo-Mäe</t>
  </si>
  <si>
    <t>13417302</t>
  </si>
  <si>
    <t>89001:002:0419</t>
  </si>
  <si>
    <t>Suuresoo</t>
  </si>
  <si>
    <t>89001:002:0420</t>
  </si>
  <si>
    <t>Suuresoo tee L1</t>
  </si>
  <si>
    <t>89001:003:1928</t>
  </si>
  <si>
    <t>Mereääre tee 7</t>
  </si>
  <si>
    <t>14003002</t>
  </si>
  <si>
    <t>89001:003:1929</t>
  </si>
  <si>
    <t>Mereääre tee 12</t>
  </si>
  <si>
    <t>14002902</t>
  </si>
  <si>
    <t>89001:003:1931</t>
  </si>
  <si>
    <t>Mereääre tee lõik 1</t>
  </si>
  <si>
    <t>13798002</t>
  </si>
  <si>
    <t>89001:003:1921</t>
  </si>
  <si>
    <t>Rohuneeme tee 76</t>
  </si>
  <si>
    <t>10328702</t>
  </si>
  <si>
    <t>89001:010:3552</t>
  </si>
  <si>
    <t>Vardi tee 14</t>
  </si>
  <si>
    <t>9432502</t>
  </si>
  <si>
    <t>89001:010:3553</t>
  </si>
  <si>
    <t>Vardi tee 14a</t>
  </si>
  <si>
    <t>9432602</t>
  </si>
  <si>
    <t>89001:009:0038</t>
  </si>
  <si>
    <t>Kaluri tee lõik 1</t>
  </si>
  <si>
    <t>13821402</t>
  </si>
  <si>
    <t>89001:003:1923</t>
  </si>
  <si>
    <t>Vinnuniidi</t>
  </si>
  <si>
    <t>13813202</t>
  </si>
  <si>
    <t>89001:003:1925</t>
  </si>
  <si>
    <t>Vinnuniidi mets 2</t>
  </si>
  <si>
    <t>13815002</t>
  </si>
  <si>
    <t>89001:003:1922</t>
  </si>
  <si>
    <t>Lännemäe tee 30</t>
  </si>
  <si>
    <t>13805002</t>
  </si>
  <si>
    <t>89001:003:1933</t>
  </si>
  <si>
    <t>Suurevälja tee</t>
  </si>
  <si>
    <t>13883102</t>
  </si>
  <si>
    <t>89001:003:1932</t>
  </si>
  <si>
    <t>Suurevälja muul</t>
  </si>
  <si>
    <t>13883002</t>
  </si>
  <si>
    <t>89001:010:3571</t>
  </si>
  <si>
    <t>Hansu tee 6a</t>
  </si>
  <si>
    <t>13832202</t>
  </si>
  <si>
    <t>89001:010:3572</t>
  </si>
  <si>
    <t>Hansu tee 7</t>
  </si>
  <si>
    <t>13996902</t>
  </si>
  <si>
    <t>89001:010:3573</t>
  </si>
  <si>
    <t>Hansu tee 9</t>
  </si>
  <si>
    <t>13997502</t>
  </si>
  <si>
    <t>89001:010:3574</t>
  </si>
  <si>
    <t>Hansu tee 11</t>
  </si>
  <si>
    <t>13831802</t>
  </si>
  <si>
    <t>89001:010:3575</t>
  </si>
  <si>
    <t>Hansu tee 13</t>
  </si>
  <si>
    <t>13831902</t>
  </si>
  <si>
    <t>89001:010:3576</t>
  </si>
  <si>
    <t>Hansu tee L1</t>
  </si>
  <si>
    <t>9125902</t>
  </si>
  <si>
    <t>89001:010:3577</t>
  </si>
  <si>
    <t>Rohehansu</t>
  </si>
  <si>
    <t>13832002</t>
  </si>
  <si>
    <t>89001:010:3561</t>
  </si>
  <si>
    <t>Jugapuu tee 3</t>
  </si>
  <si>
    <t>9749402</t>
  </si>
  <si>
    <t>89001:003:1924</t>
  </si>
  <si>
    <t>Vinnuniidi mets 1</t>
  </si>
  <si>
    <t>13842102</t>
  </si>
  <si>
    <t>89001:010:3556</t>
  </si>
  <si>
    <t>Käärti tee 29</t>
  </si>
  <si>
    <t>174402</t>
  </si>
  <si>
    <t>89001:002:0426</t>
  </si>
  <si>
    <t>Mändneeme</t>
  </si>
  <si>
    <t>13995902</t>
  </si>
  <si>
    <t>89001:003:1934</t>
  </si>
  <si>
    <t>Lännemäe tee lõik 2</t>
  </si>
  <si>
    <t>13892502</t>
  </si>
  <si>
    <t>89001:010:3558</t>
  </si>
  <si>
    <t>Randvere tee 176</t>
  </si>
  <si>
    <t>897802</t>
  </si>
  <si>
    <t>89001:010:3559</t>
  </si>
  <si>
    <t>Randvere tee 178</t>
  </si>
  <si>
    <t>13853702</t>
  </si>
  <si>
    <t>89001:010:3582</t>
  </si>
  <si>
    <t>Paelille tee 1</t>
  </si>
  <si>
    <t>13814802</t>
  </si>
  <si>
    <t>89001:010:3583</t>
  </si>
  <si>
    <t>Paelille tee L1</t>
  </si>
  <si>
    <t>13814702</t>
  </si>
  <si>
    <t>89001:010:3584</t>
  </si>
  <si>
    <t>Uus-Kangru</t>
  </si>
  <si>
    <t>689002</t>
  </si>
  <si>
    <t>89001:003:1927</t>
  </si>
  <si>
    <t>Haugi tee lõik 1</t>
  </si>
  <si>
    <t>89001:010:3555</t>
  </si>
  <si>
    <t>Käärti tee 25</t>
  </si>
  <si>
    <t>174002</t>
  </si>
  <si>
    <t>89001:010:3562</t>
  </si>
  <si>
    <t>Jugapuu tee 5</t>
  </si>
  <si>
    <t>9749602</t>
  </si>
  <si>
    <t>89001:002:0427</t>
  </si>
  <si>
    <t>Liivakalda</t>
  </si>
  <si>
    <t>10165302</t>
  </si>
  <si>
    <t>89001:002:0428</t>
  </si>
  <si>
    <t>Merekalda</t>
  </si>
  <si>
    <t>14089702</t>
  </si>
  <si>
    <t>89001:002:0429</t>
  </si>
  <si>
    <t>Talli</t>
  </si>
  <si>
    <t>14089802</t>
  </si>
  <si>
    <t>89001:002:0430</t>
  </si>
  <si>
    <t>Loo-otsa tee lõik 5</t>
  </si>
  <si>
    <t>14089602</t>
  </si>
  <si>
    <t>89001:002:0431</t>
  </si>
  <si>
    <t>Talliserva</t>
  </si>
  <si>
    <t>14089902</t>
  </si>
  <si>
    <t>89001:010:3564</t>
  </si>
  <si>
    <t>Hansu tee 2a</t>
  </si>
  <si>
    <t>13997102</t>
  </si>
  <si>
    <t>89001:010:3565</t>
  </si>
  <si>
    <t>Hansu tee 3</t>
  </si>
  <si>
    <t>13997202</t>
  </si>
  <si>
    <t>89001:010:3566</t>
  </si>
  <si>
    <t>Hansu tee 4</t>
  </si>
  <si>
    <t>13997302</t>
  </si>
  <si>
    <t>89001:010:3567</t>
  </si>
  <si>
    <t>Hansu tee 4a</t>
  </si>
  <si>
    <t>13997402</t>
  </si>
  <si>
    <t>89001:010:3568</t>
  </si>
  <si>
    <t>Hansu tee 5</t>
  </si>
  <si>
    <t>13831702</t>
  </si>
  <si>
    <t>89001:010:3569</t>
  </si>
  <si>
    <t>Hansu tee 6</t>
  </si>
  <si>
    <t>13832102</t>
  </si>
  <si>
    <t>89012:001:0081</t>
  </si>
  <si>
    <t>Koorma tn 15b</t>
  </si>
  <si>
    <t>14115902</t>
  </si>
  <si>
    <t>89012:001:0082</t>
  </si>
  <si>
    <t>Virna tn 3</t>
  </si>
  <si>
    <t>14116002</t>
  </si>
  <si>
    <t>89012:001:0083</t>
  </si>
  <si>
    <t>Virna tn 4b</t>
  </si>
  <si>
    <t>14116102</t>
  </si>
  <si>
    <t>89012:001:0084</t>
  </si>
  <si>
    <t>Vilja tn 6</t>
  </si>
  <si>
    <t>14116202</t>
  </si>
  <si>
    <t>89012:001:0085</t>
  </si>
  <si>
    <t>Vilja tn 8</t>
  </si>
  <si>
    <t>14116302</t>
  </si>
  <si>
    <t>89012:001:0086</t>
  </si>
  <si>
    <t>Vilja tn 12a</t>
  </si>
  <si>
    <t>14116402</t>
  </si>
  <si>
    <t>89012:001:0087</t>
  </si>
  <si>
    <t>Raudtee 47</t>
  </si>
  <si>
    <t>14116502</t>
  </si>
  <si>
    <t>89012:001:0088</t>
  </si>
  <si>
    <t>Tünni</t>
  </si>
  <si>
    <t>14116602</t>
  </si>
  <si>
    <t>89012:001:0089</t>
  </si>
  <si>
    <t>Väetise</t>
  </si>
  <si>
    <t>14116702</t>
  </si>
  <si>
    <t>89012:001:0091</t>
  </si>
  <si>
    <t>Raudtee 63</t>
  </si>
  <si>
    <t>14116802</t>
  </si>
  <si>
    <t>89012:001:0092</t>
  </si>
  <si>
    <t>Oa</t>
  </si>
  <si>
    <t>14116902</t>
  </si>
  <si>
    <t>89012:001:0093</t>
  </si>
  <si>
    <t>Õli tn 2</t>
  </si>
  <si>
    <t>14115202</t>
  </si>
  <si>
    <t>44603:001:0066</t>
  </si>
  <si>
    <t>Veose tn 13a</t>
  </si>
  <si>
    <t>14115002</t>
  </si>
  <si>
    <t>89012:001:0094</t>
  </si>
  <si>
    <t>Lasti tee 12</t>
  </si>
  <si>
    <t>66402</t>
  </si>
  <si>
    <t>89012:001:0096</t>
  </si>
  <si>
    <t>Virna tn 2</t>
  </si>
  <si>
    <t>14117002</t>
  </si>
  <si>
    <t>89012:001:0097</t>
  </si>
  <si>
    <t>Pöörme</t>
  </si>
  <si>
    <t>14117102</t>
  </si>
  <si>
    <t>89001:003:1935</t>
  </si>
  <si>
    <t>Lännemäe tee L1</t>
  </si>
  <si>
    <t>13910502</t>
  </si>
  <si>
    <t>89001:002:0433</t>
  </si>
  <si>
    <t>Paadi</t>
  </si>
  <si>
    <t>13875402</t>
  </si>
  <si>
    <t>89001:002:0434</t>
  </si>
  <si>
    <t>Priidu</t>
  </si>
  <si>
    <t>13875502</t>
  </si>
  <si>
    <t>89012:001:0063</t>
  </si>
  <si>
    <t>Koorma tn 3a</t>
  </si>
  <si>
    <t>14114402</t>
  </si>
  <si>
    <t>89012:001:0064</t>
  </si>
  <si>
    <t>Koorma tn 3b</t>
  </si>
  <si>
    <t>14114502</t>
  </si>
  <si>
    <t>89012:001:0067</t>
  </si>
  <si>
    <t>Koorma tn 3e</t>
  </si>
  <si>
    <t>10311602</t>
  </si>
  <si>
    <t>89012:001:0068</t>
  </si>
  <si>
    <t>Koorma tn 3f</t>
  </si>
  <si>
    <t>14114602</t>
  </si>
  <si>
    <t>89012:001:0072</t>
  </si>
  <si>
    <t>Koorma tn 3</t>
  </si>
  <si>
    <t>14114702</t>
  </si>
  <si>
    <t>89012:001:0075</t>
  </si>
  <si>
    <t>Koorma tn 7</t>
  </si>
  <si>
    <t>13896402</t>
  </si>
  <si>
    <t>89012:001:0078</t>
  </si>
  <si>
    <t>Koorma tn 11</t>
  </si>
  <si>
    <t>10314502</t>
  </si>
  <si>
    <t>89012:001:0095</t>
  </si>
  <si>
    <t>Koorma tn 9a</t>
  </si>
  <si>
    <t>13896602</t>
  </si>
  <si>
    <t>89012:001:0065</t>
  </si>
  <si>
    <t>Koorma tn 3c</t>
  </si>
  <si>
    <t>14115102</t>
  </si>
  <si>
    <t>89012:001:0066</t>
  </si>
  <si>
    <t>Koorma tn 3d</t>
  </si>
  <si>
    <t>89012:001:0069</t>
  </si>
  <si>
    <t>Koorma tn 3g</t>
  </si>
  <si>
    <t>14115302</t>
  </si>
  <si>
    <t>89012:001:0071</t>
  </si>
  <si>
    <t>Koorma tn 3h</t>
  </si>
  <si>
    <t>14115402</t>
  </si>
  <si>
    <t>89012:001:0073</t>
  </si>
  <si>
    <t>Koorma tn 4</t>
  </si>
  <si>
    <t>14115502</t>
  </si>
  <si>
    <t>89012:001:0074</t>
  </si>
  <si>
    <t>Koorma tn 6</t>
  </si>
  <si>
    <t>14115602</t>
  </si>
  <si>
    <t>89012:001:0076</t>
  </si>
  <si>
    <t>Virna tänav L1</t>
  </si>
  <si>
    <t>14115702</t>
  </si>
  <si>
    <t>89012:001:0079</t>
  </si>
  <si>
    <t>Koorma tn 15</t>
  </si>
  <si>
    <t>14115802</t>
  </si>
  <si>
    <t>44603:001:0065</t>
  </si>
  <si>
    <t>Koorma tn 15a</t>
  </si>
  <si>
    <t>14114902</t>
  </si>
  <si>
    <t>89001:003:1845</t>
  </si>
  <si>
    <t>Sääre tee 33</t>
  </si>
  <si>
    <t>10598702</t>
  </si>
  <si>
    <t>89001:010:3578</t>
  </si>
  <si>
    <t>Astri tee 8a</t>
  </si>
  <si>
    <t>14631102</t>
  </si>
  <si>
    <t>89001:010:3589</t>
  </si>
  <si>
    <t>Aiandi tee 11</t>
  </si>
  <si>
    <t>13920002</t>
  </si>
  <si>
    <t>89001:002:0436</t>
  </si>
  <si>
    <t>Kelnase tee</t>
  </si>
  <si>
    <t>13910402</t>
  </si>
  <si>
    <t>89001:002:0435</t>
  </si>
  <si>
    <t>Kelnase tee L1</t>
  </si>
  <si>
    <t>13908702</t>
  </si>
  <si>
    <t>89001:010:3581</t>
  </si>
  <si>
    <t>Alajaama tee 12</t>
  </si>
  <si>
    <t>1975802</t>
  </si>
  <si>
    <t>89001:010:3585</t>
  </si>
  <si>
    <t>Alajaama tee 15</t>
  </si>
  <si>
    <t>13230902</t>
  </si>
  <si>
    <t>89001:010:3586</t>
  </si>
  <si>
    <t>Kaluri tee 2a</t>
  </si>
  <si>
    <t>14658102</t>
  </si>
  <si>
    <t>89001:010:3587</t>
  </si>
  <si>
    <t>Kolhoosi tee</t>
  </si>
  <si>
    <t>13908602</t>
  </si>
  <si>
    <t>89001:020:0004</t>
  </si>
  <si>
    <t>Mustasauna tee</t>
  </si>
  <si>
    <t>13908802</t>
  </si>
  <si>
    <t>89001:010:3588</t>
  </si>
  <si>
    <t>Pärnamäe tee lõik 1</t>
  </si>
  <si>
    <t>13910302</t>
  </si>
  <si>
    <t>89001:010:3592</t>
  </si>
  <si>
    <t>Mäeveere tee L2</t>
  </si>
  <si>
    <t>3004202</t>
  </si>
  <si>
    <t>89001:010:3593</t>
  </si>
  <si>
    <t>Ees-Veere</t>
  </si>
  <si>
    <t>89001:010:3594</t>
  </si>
  <si>
    <t>Vana-Veere</t>
  </si>
  <si>
    <t>89001:010:3595</t>
  </si>
  <si>
    <t>Taga-Veere</t>
  </si>
  <si>
    <t>89001:001:0123</t>
  </si>
  <si>
    <t>Meritalu</t>
  </si>
  <si>
    <t>13974202</t>
  </si>
  <si>
    <t>89001:003:1936</t>
  </si>
  <si>
    <t>Tamme tee 7</t>
  </si>
  <si>
    <t>11281002</t>
  </si>
  <si>
    <t>89001:003:1937</t>
  </si>
  <si>
    <t>Tamme tee 10</t>
  </si>
  <si>
    <t>89002:002:0023</t>
  </si>
  <si>
    <t>Rannakaare tee 28</t>
  </si>
  <si>
    <t>13998402</t>
  </si>
  <si>
    <t>89002:004:0001</t>
  </si>
  <si>
    <t>Tuulepesa tee</t>
  </si>
  <si>
    <t>13985002</t>
  </si>
  <si>
    <t>89001:003:1946</t>
  </si>
  <si>
    <t>Väike-Nurme</t>
  </si>
  <si>
    <t>14000602</t>
  </si>
  <si>
    <t>89001:003:1947</t>
  </si>
  <si>
    <t>Metsa-Nurme</t>
  </si>
  <si>
    <t>2463102</t>
  </si>
  <si>
    <t>89001:010:3591</t>
  </si>
  <si>
    <t>Halli tee</t>
  </si>
  <si>
    <t>13986202</t>
  </si>
  <si>
    <t>89001:002:0437</t>
  </si>
  <si>
    <t>Ülesaare</t>
  </si>
  <si>
    <t>4139802</t>
  </si>
  <si>
    <t>89001:002:0438</t>
  </si>
  <si>
    <t>Lääneülesaare</t>
  </si>
  <si>
    <t>89001:002:0439</t>
  </si>
  <si>
    <t>Ülesaare tee L1</t>
  </si>
  <si>
    <t>89001:010:3601</t>
  </si>
  <si>
    <t>Mäealuse tee</t>
  </si>
  <si>
    <t>14069102</t>
  </si>
  <si>
    <t>89001:010:3602</t>
  </si>
  <si>
    <t>Nahkhiire tee</t>
  </si>
  <si>
    <t>14067902</t>
  </si>
  <si>
    <t>89001:010:3596</t>
  </si>
  <si>
    <t>Lille tee 6</t>
  </si>
  <si>
    <t>4386402</t>
  </si>
  <si>
    <t>89001:010:3597</t>
  </si>
  <si>
    <t>Lille tee 6a</t>
  </si>
  <si>
    <t>13989802</t>
  </si>
  <si>
    <t>89001:010:3598</t>
  </si>
  <si>
    <t>Lille tee L4</t>
  </si>
  <si>
    <t>89002:002:0024</t>
  </si>
  <si>
    <t>Rannaniidu tee 17</t>
  </si>
  <si>
    <t>4597002</t>
  </si>
  <si>
    <t>89002:002:0025</t>
  </si>
  <si>
    <t>Rannavalli tee 6</t>
  </si>
  <si>
    <t>920902</t>
  </si>
  <si>
    <t>89009:004:0014</t>
  </si>
  <si>
    <t>Metsakasti tee</t>
  </si>
  <si>
    <t>14041802</t>
  </si>
  <si>
    <t>89001:010:3599</t>
  </si>
  <si>
    <t>Ranna jalgtee</t>
  </si>
  <si>
    <t>14041602</t>
  </si>
  <si>
    <t>89001:003:1945</t>
  </si>
  <si>
    <t>Kooli tee</t>
  </si>
  <si>
    <t>14041702</t>
  </si>
  <si>
    <t>89001:003:1941</t>
  </si>
  <si>
    <t>Leppneeme tee 102a</t>
  </si>
  <si>
    <t>11495102</t>
  </si>
  <si>
    <t>89001:003:1942</t>
  </si>
  <si>
    <t>Leppneeme tee 102c</t>
  </si>
  <si>
    <t>7301702</t>
  </si>
  <si>
    <t>89001:003:1938</t>
  </si>
  <si>
    <t>Tiitsu tee 5</t>
  </si>
  <si>
    <t>7320402</t>
  </si>
  <si>
    <t>89001:002:0440</t>
  </si>
  <si>
    <t>Otitalu</t>
  </si>
  <si>
    <t>14067802</t>
  </si>
  <si>
    <t>89001:003:1943</t>
  </si>
  <si>
    <t>Sääre tee 8</t>
  </si>
  <si>
    <t>13995402</t>
  </si>
  <si>
    <t>89001:003:1944</t>
  </si>
  <si>
    <t>Kivineeme tee 9</t>
  </si>
  <si>
    <t>5934302</t>
  </si>
  <si>
    <t>89001:002:0442</t>
  </si>
  <si>
    <t>14069402</t>
  </si>
  <si>
    <t>89001:001:0124</t>
  </si>
  <si>
    <t>Kuusekäbi</t>
  </si>
  <si>
    <t>14132002</t>
  </si>
  <si>
    <t>89001:001:0125</t>
  </si>
  <si>
    <t>Kuusekännu</t>
  </si>
  <si>
    <t>14132502</t>
  </si>
  <si>
    <t>89001:002:0443</t>
  </si>
  <si>
    <t>Aksiranna</t>
  </si>
  <si>
    <t>12562050</t>
  </si>
  <si>
    <t>89001:002:0444</t>
  </si>
  <si>
    <t>Kadakaranna</t>
  </si>
  <si>
    <t>4345102</t>
  </si>
  <si>
    <t>89001:002:0445</t>
  </si>
  <si>
    <t>Sooranna</t>
  </si>
  <si>
    <t>89001:002:0446</t>
  </si>
  <si>
    <t>Metsarahva</t>
  </si>
  <si>
    <t>14087802</t>
  </si>
  <si>
    <t>89001:003:1955</t>
  </si>
  <si>
    <t>Lännemäe tee 8a</t>
  </si>
  <si>
    <t>89001:002:0447</t>
  </si>
  <si>
    <t>Oskarimetsa</t>
  </si>
  <si>
    <t>14093502</t>
  </si>
  <si>
    <t>89001:002:0448</t>
  </si>
  <si>
    <t>Oskari</t>
  </si>
  <si>
    <t>14093602</t>
  </si>
  <si>
    <t>89001:002:0449</t>
  </si>
  <si>
    <t>14093702</t>
  </si>
  <si>
    <t>89001:002:0450</t>
  </si>
  <si>
    <t>Torni</t>
  </si>
  <si>
    <t>14093802</t>
  </si>
  <si>
    <t>89001:003:1956</t>
  </si>
  <si>
    <t>Mere tee 9</t>
  </si>
  <si>
    <t>14106002</t>
  </si>
  <si>
    <t>89001:003:1957</t>
  </si>
  <si>
    <t>Mere tee 11</t>
  </si>
  <si>
    <t>7973402</t>
  </si>
  <si>
    <t>89001:002:0451</t>
  </si>
  <si>
    <t>Vankri</t>
  </si>
  <si>
    <t>14093902</t>
  </si>
  <si>
    <t>89001:002:0452</t>
  </si>
  <si>
    <t>Kotkakivi</t>
  </si>
  <si>
    <t>14094002</t>
  </si>
  <si>
    <t>89001:002:0453</t>
  </si>
  <si>
    <t>Sireli</t>
  </si>
  <si>
    <t>14094102</t>
  </si>
  <si>
    <t>89001:002:0454</t>
  </si>
  <si>
    <t>Juuli</t>
  </si>
  <si>
    <t>14094202</t>
  </si>
  <si>
    <t>89001:002:0455</t>
  </si>
  <si>
    <t>Heinardi</t>
  </si>
  <si>
    <t>14094302</t>
  </si>
  <si>
    <t>89001:002:0456</t>
  </si>
  <si>
    <t>Voldemari</t>
  </si>
  <si>
    <t>14094402</t>
  </si>
  <si>
    <t>89001:002:0457</t>
  </si>
  <si>
    <t>Kotkaraja</t>
  </si>
  <si>
    <t>14094502</t>
  </si>
  <si>
    <t>89001:002:0458</t>
  </si>
  <si>
    <t>Oskariranna</t>
  </si>
  <si>
    <t>14094602</t>
  </si>
  <si>
    <t>89001:002:0459</t>
  </si>
  <si>
    <t>Aali</t>
  </si>
  <si>
    <t>6840502</t>
  </si>
  <si>
    <t>89001:009:0037</t>
  </si>
  <si>
    <t>Mereranna tee 14</t>
  </si>
  <si>
    <t>14238002</t>
  </si>
  <si>
    <t>89001:003:1953</t>
  </si>
  <si>
    <t>Sadama tee 11</t>
  </si>
  <si>
    <t>12489202</t>
  </si>
  <si>
    <t>89001:003:1954</t>
  </si>
  <si>
    <t>Sadama tee 16a</t>
  </si>
  <si>
    <t>89001:003:1951</t>
  </si>
  <si>
    <t>Sadama tee 16</t>
  </si>
  <si>
    <t>89001:003:1952</t>
  </si>
  <si>
    <t>Sadama tee 11a</t>
  </si>
  <si>
    <t>89001:010:3607</t>
  </si>
  <si>
    <t>Pähklimänni tee 16</t>
  </si>
  <si>
    <t>10181402</t>
  </si>
  <si>
    <t>89001:003:1963</t>
  </si>
  <si>
    <t>Viikingi tee 1a</t>
  </si>
  <si>
    <t>4398302</t>
  </si>
  <si>
    <t>89001:003:1964</t>
  </si>
  <si>
    <t>Viikingi tee 1</t>
  </si>
  <si>
    <t>14104102</t>
  </si>
  <si>
    <t>89001:003:1965</t>
  </si>
  <si>
    <t>Annuse tee 5</t>
  </si>
  <si>
    <t>14104202</t>
  </si>
  <si>
    <t>89001:003:1966</t>
  </si>
  <si>
    <t>Annuse tee 7</t>
  </si>
  <si>
    <t>14104302</t>
  </si>
  <si>
    <t>89001:003:1967</t>
  </si>
  <si>
    <t>Annuse tee 9</t>
  </si>
  <si>
    <t>14104402</t>
  </si>
  <si>
    <t>89001:003:1968</t>
  </si>
  <si>
    <t>Annuse tee 11</t>
  </si>
  <si>
    <t>14104502</t>
  </si>
  <si>
    <t>89001:003:1969</t>
  </si>
  <si>
    <t>Annuse tee 13</t>
  </si>
  <si>
    <t>14104602</t>
  </si>
  <si>
    <t>89001:003:1971</t>
  </si>
  <si>
    <t>Annuse tee 15</t>
  </si>
  <si>
    <t>14104702</t>
  </si>
  <si>
    <t>89001:003:1972</t>
  </si>
  <si>
    <t>Annuse tee 17</t>
  </si>
  <si>
    <t>14104802</t>
  </si>
  <si>
    <t>89001:003:1973</t>
  </si>
  <si>
    <t>Viikingi tee L1</t>
  </si>
  <si>
    <t>14104902</t>
  </si>
  <si>
    <t>89001:003:1974</t>
  </si>
  <si>
    <t>Viikingi tee L2</t>
  </si>
  <si>
    <t>14105002</t>
  </si>
  <si>
    <t>89002:002:0028</t>
  </si>
  <si>
    <t>Rannaveere tee</t>
  </si>
  <si>
    <t>14220502</t>
  </si>
  <si>
    <t>89001:010:3638</t>
  </si>
  <si>
    <t>Muuli tee L1</t>
  </si>
  <si>
    <t>14231302</t>
  </si>
  <si>
    <t>89001:010:3637</t>
  </si>
  <si>
    <t>Muuli tee L2</t>
  </si>
  <si>
    <t>14231902</t>
  </si>
  <si>
    <t>89002:002:0027</t>
  </si>
  <si>
    <t>Rannametsa tee</t>
  </si>
  <si>
    <t>14231402</t>
  </si>
  <si>
    <t>89001:010:3621</t>
  </si>
  <si>
    <t>Levkoi tee</t>
  </si>
  <si>
    <t>14231702</t>
  </si>
  <si>
    <t>89001:010:3619</t>
  </si>
  <si>
    <t>Hämariku tee</t>
  </si>
  <si>
    <t>14231602</t>
  </si>
  <si>
    <t>89001:010:3609</t>
  </si>
  <si>
    <t>Begoonia tee</t>
  </si>
  <si>
    <t>14220902</t>
  </si>
  <si>
    <t>89001:010:3612</t>
  </si>
  <si>
    <t>Daalia tee</t>
  </si>
  <si>
    <t>14220802</t>
  </si>
  <si>
    <t>89009:001:0001</t>
  </si>
  <si>
    <t>Pirni tee 36</t>
  </si>
  <si>
    <t>14394602</t>
  </si>
  <si>
    <t>89001:003:1975</t>
  </si>
  <si>
    <t>Saare tee 6</t>
  </si>
  <si>
    <t>9014402</t>
  </si>
  <si>
    <t>89001:003:1976</t>
  </si>
  <si>
    <t>Lehise tee 4</t>
  </si>
  <si>
    <t>14251002</t>
  </si>
  <si>
    <t>89001:010:3636</t>
  </si>
  <si>
    <t>Muuli tee L3</t>
  </si>
  <si>
    <t>14221002</t>
  </si>
  <si>
    <t>89001:010:3628</t>
  </si>
  <si>
    <t>Kannuse</t>
  </si>
  <si>
    <t>14202002</t>
  </si>
  <si>
    <t>89001:010:3614</t>
  </si>
  <si>
    <t>Krüsanteemi tee</t>
  </si>
  <si>
    <t>14181902</t>
  </si>
  <si>
    <t>89001:010:3613</t>
  </si>
  <si>
    <t>Iirise tee</t>
  </si>
  <si>
    <t>14181802</t>
  </si>
  <si>
    <t>89001:010:3611</t>
  </si>
  <si>
    <t>Astilbe tee</t>
  </si>
  <si>
    <t>14181702</t>
  </si>
  <si>
    <t>89001:002:0472</t>
  </si>
  <si>
    <t>Bendi-Uuetoa</t>
  </si>
  <si>
    <t>9926502</t>
  </si>
  <si>
    <t>89001:002:0473</t>
  </si>
  <si>
    <t>Bendi-Tagatoa</t>
  </si>
  <si>
    <t>89001:010:3618</t>
  </si>
  <si>
    <t>Alpikanni tee</t>
  </si>
  <si>
    <t>14182202</t>
  </si>
  <si>
    <t>89001:010:3617</t>
  </si>
  <si>
    <t>Priimula tee</t>
  </si>
  <si>
    <t>14182102</t>
  </si>
  <si>
    <t>89001:010:3616</t>
  </si>
  <si>
    <t>Orhidee tee</t>
  </si>
  <si>
    <t>14182302</t>
  </si>
  <si>
    <t>89001:010:3615</t>
  </si>
  <si>
    <t>Asalea tee</t>
  </si>
  <si>
    <t>14181602</t>
  </si>
  <si>
    <t>89001:001:0296</t>
  </si>
  <si>
    <t>Tormilinnu tee</t>
  </si>
  <si>
    <t>197550</t>
  </si>
  <si>
    <t>89001:002:0460</t>
  </si>
  <si>
    <t>Aleida</t>
  </si>
  <si>
    <t>14196502</t>
  </si>
  <si>
    <t>89001:002:0461</t>
  </si>
  <si>
    <t>Ondatra</t>
  </si>
  <si>
    <t>14202102</t>
  </si>
  <si>
    <t>89001:002:0462</t>
  </si>
  <si>
    <t>Tapri</t>
  </si>
  <si>
    <t>14196602</t>
  </si>
  <si>
    <t>89001:002:0463</t>
  </si>
  <si>
    <t>Loviise</t>
  </si>
  <si>
    <t>14202202</t>
  </si>
  <si>
    <t>89001:002:0464</t>
  </si>
  <si>
    <t>Lisete</t>
  </si>
  <si>
    <t>14196702</t>
  </si>
  <si>
    <t>89001:002:0465</t>
  </si>
  <si>
    <t>Rosete</t>
  </si>
  <si>
    <t>14202302</t>
  </si>
  <si>
    <t>89001:002:0466</t>
  </si>
  <si>
    <t>Taali</t>
  </si>
  <si>
    <t>14196802</t>
  </si>
  <si>
    <t>89001:002:0467</t>
  </si>
  <si>
    <t>Sinika</t>
  </si>
  <si>
    <t>14202402</t>
  </si>
  <si>
    <t>89001:002:0468</t>
  </si>
  <si>
    <t>Raba</t>
  </si>
  <si>
    <t>14196902</t>
  </si>
  <si>
    <t>89001:002:0469</t>
  </si>
  <si>
    <t>Sillaotsa</t>
  </si>
  <si>
    <t>14202502</t>
  </si>
  <si>
    <t>89001:002:0470</t>
  </si>
  <si>
    <t>Sillaveere</t>
  </si>
  <si>
    <t>14197002</t>
  </si>
  <si>
    <t>89001:002:0471</t>
  </si>
  <si>
    <t>Kanepi</t>
  </si>
  <si>
    <t>14202702</t>
  </si>
  <si>
    <t>89001:010:3627</t>
  </si>
  <si>
    <t>Vanavahtra</t>
  </si>
  <si>
    <t>14197102</t>
  </si>
  <si>
    <t>89002:002:0033</t>
  </si>
  <si>
    <t>Rannaniidu tee</t>
  </si>
  <si>
    <t>14220702</t>
  </si>
  <si>
    <t>89002:001:0019</t>
  </si>
  <si>
    <t>Rannavälja põik</t>
  </si>
  <si>
    <t>14231502</t>
  </si>
  <si>
    <t>89002:002:0029</t>
  </si>
  <si>
    <t>Rannavalli tee</t>
  </si>
  <si>
    <t>14220602</t>
  </si>
  <si>
    <t>89001:003:1977</t>
  </si>
  <si>
    <t>Teigari tee 16</t>
  </si>
  <si>
    <t>8363802</t>
  </si>
  <si>
    <t>89001:010:3623</t>
  </si>
  <si>
    <t>Pojengi tee</t>
  </si>
  <si>
    <t>14181502</t>
  </si>
  <si>
    <t>89001:010:3639</t>
  </si>
  <si>
    <t>Muuga tee L4</t>
  </si>
  <si>
    <t>14231802</t>
  </si>
  <si>
    <t>89001:010:3608</t>
  </si>
  <si>
    <t>Kure</t>
  </si>
  <si>
    <t>14196402</t>
  </si>
  <si>
    <t>89001:010:3624</t>
  </si>
  <si>
    <t>Salu tee</t>
  </si>
  <si>
    <t>14182002</t>
  </si>
  <si>
    <t>89001:010:3626</t>
  </si>
  <si>
    <t>Salu tee 12a</t>
  </si>
  <si>
    <t>89001:010:3673</t>
  </si>
  <si>
    <t>Sooraua</t>
  </si>
  <si>
    <t>14311302</t>
  </si>
  <si>
    <t>89001:010:3681</t>
  </si>
  <si>
    <t>Kalda tee</t>
  </si>
  <si>
    <t>14267202</t>
  </si>
  <si>
    <t>89001:010:3679</t>
  </si>
  <si>
    <t>Kallaku tee</t>
  </si>
  <si>
    <t>14260202</t>
  </si>
  <si>
    <t>89002:002:0031</t>
  </si>
  <si>
    <t>Rannakaare tee</t>
  </si>
  <si>
    <t>14255802</t>
  </si>
  <si>
    <t>89001:010:3646</t>
  </si>
  <si>
    <t>Paenurme tee 37</t>
  </si>
  <si>
    <t>3120202</t>
  </si>
  <si>
    <t>89001:010:3647</t>
  </si>
  <si>
    <t>Paenurme tee 37a</t>
  </si>
  <si>
    <t>14397502</t>
  </si>
  <si>
    <t>89001:010:3649</t>
  </si>
  <si>
    <t>Paelille tee 5</t>
  </si>
  <si>
    <t>89001:010:3652</t>
  </si>
  <si>
    <t>Paelille tee 7</t>
  </si>
  <si>
    <t>89001:010:3654</t>
  </si>
  <si>
    <t>Paevälja tee 3a</t>
  </si>
  <si>
    <t>14398102</t>
  </si>
  <si>
    <t>89002:002:0034</t>
  </si>
  <si>
    <t>Rannakalda tee</t>
  </si>
  <si>
    <t>14257202</t>
  </si>
  <si>
    <t>89002:002:0026</t>
  </si>
  <si>
    <t>Rannapiiri tee</t>
  </si>
  <si>
    <t>14257102</t>
  </si>
  <si>
    <t>89002:002:0032</t>
  </si>
  <si>
    <t>Rannaotsa tee</t>
  </si>
  <si>
    <t>14255702</t>
  </si>
  <si>
    <t>89001:010:3675</t>
  </si>
  <si>
    <t>Nelgi tee 33</t>
  </si>
  <si>
    <t>8370202</t>
  </si>
  <si>
    <t>89001:010:3676</t>
  </si>
  <si>
    <t>Nelgi tee L5</t>
  </si>
  <si>
    <t>14250602</t>
  </si>
  <si>
    <t>89001:002:0474</t>
  </si>
  <si>
    <t>Loopealse</t>
  </si>
  <si>
    <t>14221302</t>
  </si>
  <si>
    <t>89001:002:0475</t>
  </si>
  <si>
    <t>Liivatee</t>
  </si>
  <si>
    <t>14221402</t>
  </si>
  <si>
    <t>89001:002:0480</t>
  </si>
  <si>
    <t>Rebaseuru</t>
  </si>
  <si>
    <t>14221902</t>
  </si>
  <si>
    <t>89001:002:0481</t>
  </si>
  <si>
    <t>Lahetaguse</t>
  </si>
  <si>
    <t>14222002</t>
  </si>
  <si>
    <t>89001:002:0482</t>
  </si>
  <si>
    <t>Tagalahe</t>
  </si>
  <si>
    <t>14222102</t>
  </si>
  <si>
    <t>89001:002:0476</t>
  </si>
  <si>
    <t>Väässometsa</t>
  </si>
  <si>
    <t>14221502</t>
  </si>
  <si>
    <t>89001:002:0477</t>
  </si>
  <si>
    <t>Ees-Metstoa</t>
  </si>
  <si>
    <t>14221602</t>
  </si>
  <si>
    <t>89001:002:0478</t>
  </si>
  <si>
    <t>Taga-Metstoa</t>
  </si>
  <si>
    <t>14221702</t>
  </si>
  <si>
    <t>89001:010:3657</t>
  </si>
  <si>
    <t>Paeheina tee 2</t>
  </si>
  <si>
    <t>14398402</t>
  </si>
  <si>
    <t>89001:010:3658</t>
  </si>
  <si>
    <t>Paeheina tee 5</t>
  </si>
  <si>
    <t>14398502</t>
  </si>
  <si>
    <t>89001:010:3659</t>
  </si>
  <si>
    <t>Paeheina tee 12</t>
  </si>
  <si>
    <t>14398602</t>
  </si>
  <si>
    <t>89001:010:3661</t>
  </si>
  <si>
    <t>Paeheina tee 14</t>
  </si>
  <si>
    <t>14398702</t>
  </si>
  <si>
    <t>89001:010:3662</t>
  </si>
  <si>
    <t>Paeheina tee 16</t>
  </si>
  <si>
    <t>14398802</t>
  </si>
  <si>
    <t>89001:010:3663</t>
  </si>
  <si>
    <t>Paeheina tee 18</t>
  </si>
  <si>
    <t>14398902</t>
  </si>
  <si>
    <t>89001:010:3664</t>
  </si>
  <si>
    <t>Paeheina tee 20</t>
  </si>
  <si>
    <t>14399002</t>
  </si>
  <si>
    <t>89001:010:3665</t>
  </si>
  <si>
    <t>Paenurga</t>
  </si>
  <si>
    <t>14399102</t>
  </si>
  <si>
    <t>89001:010:3666</t>
  </si>
  <si>
    <t>Paekalda</t>
  </si>
  <si>
    <t>14399202</t>
  </si>
  <si>
    <t>89001:010:3678</t>
  </si>
  <si>
    <t>Pärnamäe tee L4</t>
  </si>
  <si>
    <t>14252802</t>
  </si>
  <si>
    <t>89001:010:3683</t>
  </si>
  <si>
    <t>Rünka tee</t>
  </si>
  <si>
    <t>14260102</t>
  </si>
  <si>
    <t>89001:010:3682</t>
  </si>
  <si>
    <t>Tormi tee</t>
  </si>
  <si>
    <t>14267102</t>
  </si>
  <si>
    <t>89001:010:3684</t>
  </si>
  <si>
    <t>Pojengi tee 3</t>
  </si>
  <si>
    <t>14311002</t>
  </si>
  <si>
    <t>89001:010:3622</t>
  </si>
  <si>
    <t>Liilia tee</t>
  </si>
  <si>
    <t>14256802</t>
  </si>
  <si>
    <t>89001:010:3672</t>
  </si>
  <si>
    <t>Kibuvitsa tee 3a</t>
  </si>
  <si>
    <t>8973550</t>
  </si>
  <si>
    <t>89001:010:3667</t>
  </si>
  <si>
    <t>Paemetsa</t>
  </si>
  <si>
    <t>14399302</t>
  </si>
  <si>
    <t>89001:010:3668</t>
  </si>
  <si>
    <t>Paelille tee</t>
  </si>
  <si>
    <t>14399402</t>
  </si>
  <si>
    <t>89001:010:3669</t>
  </si>
  <si>
    <t>Paenurme tee L1</t>
  </si>
  <si>
    <t>14399502</t>
  </si>
  <si>
    <t>89001:010:3692</t>
  </si>
  <si>
    <t>Lahe tee</t>
  </si>
  <si>
    <t>14311802</t>
  </si>
  <si>
    <t>89001:010:3691</t>
  </si>
  <si>
    <t>Vahe tee L1</t>
  </si>
  <si>
    <t>14311502</t>
  </si>
  <si>
    <t>89001:010:3689</t>
  </si>
  <si>
    <t>Vahe tee</t>
  </si>
  <si>
    <t>14311402</t>
  </si>
  <si>
    <t>89001:010:3688</t>
  </si>
  <si>
    <t>Kaluri tee</t>
  </si>
  <si>
    <t>14311602</t>
  </si>
  <si>
    <t>89001:010:3686</t>
  </si>
  <si>
    <t>Nelgi põik</t>
  </si>
  <si>
    <t>14311902</t>
  </si>
  <si>
    <t>89001:010:3671</t>
  </si>
  <si>
    <t>Vehema tee 31</t>
  </si>
  <si>
    <t>14267002</t>
  </si>
  <si>
    <t>89001:010:3632</t>
  </si>
  <si>
    <t>Aiandi tee 21g</t>
  </si>
  <si>
    <t>14264002</t>
  </si>
  <si>
    <t>89001:010:3633</t>
  </si>
  <si>
    <t>Aiandi tee 21h</t>
  </si>
  <si>
    <t>14264102</t>
  </si>
  <si>
    <t>89001:010:3634</t>
  </si>
  <si>
    <t>Aiandi tee 21/1</t>
  </si>
  <si>
    <t>14264202</t>
  </si>
  <si>
    <t>89001:010:3635</t>
  </si>
  <si>
    <t>Aiandi tee 21/2</t>
  </si>
  <si>
    <t>14264302</t>
  </si>
  <si>
    <t>89001:001:0132</t>
  </si>
  <si>
    <t>Tümasoo-Sinakarka</t>
  </si>
  <si>
    <t>12863350</t>
  </si>
  <si>
    <t>89001:001:0133</t>
  </si>
  <si>
    <t>Taani Kuninga aed</t>
  </si>
  <si>
    <t>12866050</t>
  </si>
  <si>
    <t>89001:001:0135</t>
  </si>
  <si>
    <t>Storkärri</t>
  </si>
  <si>
    <t>12897450</t>
  </si>
  <si>
    <t>89001:001:0136</t>
  </si>
  <si>
    <t>Laanekuusiku</t>
  </si>
  <si>
    <t>12889350</t>
  </si>
  <si>
    <t>89001:001:0134</t>
  </si>
  <si>
    <t>Lehtmetsa park</t>
  </si>
  <si>
    <t>12879950</t>
  </si>
  <si>
    <t>89001:010:3685</t>
  </si>
  <si>
    <t>Suur-Kaare tee 28</t>
  </si>
  <si>
    <t>7030302</t>
  </si>
  <si>
    <t>89001:010:3694</t>
  </si>
  <si>
    <t>Kibuvitsa tee 3</t>
  </si>
  <si>
    <t>144102</t>
  </si>
  <si>
    <t>89001:010:3695</t>
  </si>
  <si>
    <t>Kibuvitsa tee 5</t>
  </si>
  <si>
    <t>3547750</t>
  </si>
  <si>
    <t>89001:010:3696</t>
  </si>
  <si>
    <t>Kibuvitsa tee 7</t>
  </si>
  <si>
    <t>3547850</t>
  </si>
  <si>
    <t>89001:010:3697</t>
  </si>
  <si>
    <t>Kibuvitsa tee 9</t>
  </si>
  <si>
    <t>3547950</t>
  </si>
  <si>
    <t>89001:010:3698</t>
  </si>
  <si>
    <t>Kibuvitsa tee 11</t>
  </si>
  <si>
    <t>3548050</t>
  </si>
  <si>
    <t>89001:010:3699</t>
  </si>
  <si>
    <t>Kibuvitsa tee L1</t>
  </si>
  <si>
    <t>3548150</t>
  </si>
  <si>
    <t>89001:001:0143</t>
  </si>
  <si>
    <t>Männiku tee 15a</t>
  </si>
  <si>
    <t>13546102</t>
  </si>
  <si>
    <t>89001:001:0147</t>
  </si>
  <si>
    <t>Männiku tee 16</t>
  </si>
  <si>
    <t>12935402</t>
  </si>
  <si>
    <t>89001:001:0144</t>
  </si>
  <si>
    <t>Männiku tee 15b</t>
  </si>
  <si>
    <t>15737150</t>
  </si>
  <si>
    <t>89001:001:0145</t>
  </si>
  <si>
    <t>Männiku tee 15c</t>
  </si>
  <si>
    <t>12796150</t>
  </si>
  <si>
    <t>89001:001:0146</t>
  </si>
  <si>
    <t>Männiku tee L1</t>
  </si>
  <si>
    <t>14258002</t>
  </si>
  <si>
    <t>89001:001:0148</t>
  </si>
  <si>
    <t>Männiku tee 18</t>
  </si>
  <si>
    <t>14258102</t>
  </si>
  <si>
    <t>89001:001:0149</t>
  </si>
  <si>
    <t>Okka tee L1</t>
  </si>
  <si>
    <t>14258202</t>
  </si>
  <si>
    <t>89001:003:1978</t>
  </si>
  <si>
    <t>Laaneotsa tee 1</t>
  </si>
  <si>
    <t>14298902</t>
  </si>
  <si>
    <t>89001:003:1979</t>
  </si>
  <si>
    <t>Laaneotsa tee 2</t>
  </si>
  <si>
    <t>14299002</t>
  </si>
  <si>
    <t>89001:003:1981</t>
  </si>
  <si>
    <t>Laaneotsa tee 3</t>
  </si>
  <si>
    <t>14299102</t>
  </si>
  <si>
    <t>89001:003:1982</t>
  </si>
  <si>
    <t>Laaneotsa tee 4</t>
  </si>
  <si>
    <t>14299202</t>
  </si>
  <si>
    <t>89001:003:1983</t>
  </si>
  <si>
    <t>Laaneotsa tee 5</t>
  </si>
  <si>
    <t>14299302</t>
  </si>
  <si>
    <t>89001:003:1984</t>
  </si>
  <si>
    <t>Laaneotsa tee 6</t>
  </si>
  <si>
    <t>14299402</t>
  </si>
  <si>
    <t>89001:003:1985</t>
  </si>
  <si>
    <t>Laaneotsa tee 7</t>
  </si>
  <si>
    <t>14299502</t>
  </si>
  <si>
    <t>89001:003:1986</t>
  </si>
  <si>
    <t>Laaneotsa tee 8</t>
  </si>
  <si>
    <t>14299602</t>
  </si>
  <si>
    <t>89001:003:1987</t>
  </si>
  <si>
    <t>Laanelinnu tee 9</t>
  </si>
  <si>
    <t>14299702</t>
  </si>
  <si>
    <t>89001:003:1988</t>
  </si>
  <si>
    <t>Laaneotsa tee 10</t>
  </si>
  <si>
    <t>14299802</t>
  </si>
  <si>
    <t>89001:003:1989</t>
  </si>
  <si>
    <t>Laaneotsa tee 11</t>
  </si>
  <si>
    <t>14299902</t>
  </si>
  <si>
    <t>89001:003:1991</t>
  </si>
  <si>
    <t>Laaneotsa tee 11a</t>
  </si>
  <si>
    <t>14300002</t>
  </si>
  <si>
    <t>89001:003:1992</t>
  </si>
  <si>
    <t>Laaneotsa tee 12</t>
  </si>
  <si>
    <t>14300102</t>
  </si>
  <si>
    <t>89001:003:1993</t>
  </si>
  <si>
    <t>Laaneotsa tee 13</t>
  </si>
  <si>
    <t>14300202</t>
  </si>
  <si>
    <t>89001:003:1994</t>
  </si>
  <si>
    <t>Laaneotsa tee 14</t>
  </si>
  <si>
    <t>14300302</t>
  </si>
  <si>
    <t>89001:010:3693</t>
  </si>
  <si>
    <t>Veehoidla tee 7</t>
  </si>
  <si>
    <t>89001:003:1995</t>
  </si>
  <si>
    <t>Laaneotsa tee 15</t>
  </si>
  <si>
    <t>14300402</t>
  </si>
  <si>
    <t>89001:003:1996</t>
  </si>
  <si>
    <t>Laaneotsa tee 16</t>
  </si>
  <si>
    <t>14300502</t>
  </si>
  <si>
    <t>89001:003:1997</t>
  </si>
  <si>
    <t>Laaneotsa tee 17</t>
  </si>
  <si>
    <t>14300602</t>
  </si>
  <si>
    <t>89001:003:1998</t>
  </si>
  <si>
    <t>Laaneotsa tee 18</t>
  </si>
  <si>
    <t>14300702</t>
  </si>
  <si>
    <t>89001:003:1999</t>
  </si>
  <si>
    <t>Laaneotsa tee 19</t>
  </si>
  <si>
    <t>14300802</t>
  </si>
  <si>
    <t>89001:003:2001</t>
  </si>
  <si>
    <t>Laaneotsa tee 20</t>
  </si>
  <si>
    <t>14300902</t>
  </si>
  <si>
    <t>89001:003:2002</t>
  </si>
  <si>
    <t>Laaneotsa tee 22</t>
  </si>
  <si>
    <t>14301002</t>
  </si>
  <si>
    <t>89001:003:2003</t>
  </si>
  <si>
    <t>Laaneotsa tee 24</t>
  </si>
  <si>
    <t>14301102</t>
  </si>
  <si>
    <t>89001:003:2004</t>
  </si>
  <si>
    <t>Laaneotsa tee 26</t>
  </si>
  <si>
    <t>14301202</t>
  </si>
  <si>
    <t>89001:010:3674</t>
  </si>
  <si>
    <t>Kannikese tee 14/13</t>
  </si>
  <si>
    <t>14317202</t>
  </si>
  <si>
    <t>89001:003:2005</t>
  </si>
  <si>
    <t>Laaneotsa tee</t>
  </si>
  <si>
    <t>14301302</t>
  </si>
  <si>
    <t>89001:003:2006</t>
  </si>
  <si>
    <t>Vardi tee L7</t>
  </si>
  <si>
    <t>14301402</t>
  </si>
  <si>
    <t>89001:003:2007</t>
  </si>
  <si>
    <t>Vardi tee L8</t>
  </si>
  <si>
    <t>14301502</t>
  </si>
  <si>
    <t>89001:003:2008</t>
  </si>
  <si>
    <t>Laanelinnu tee 8</t>
  </si>
  <si>
    <t>14301602</t>
  </si>
  <si>
    <t>89001:003:2009</t>
  </si>
  <si>
    <t>Laanekivi tee 4</t>
  </si>
  <si>
    <t>14301702</t>
  </si>
  <si>
    <t>89001:003:2011</t>
  </si>
  <si>
    <t>Laanekivi tee 2</t>
  </si>
  <si>
    <t>14301802</t>
  </si>
  <si>
    <t>89001:003:2012</t>
  </si>
  <si>
    <t>Vardi tee 29</t>
  </si>
  <si>
    <t>14301902</t>
  </si>
  <si>
    <t>89001:001:0137</t>
  </si>
  <si>
    <t>Mustametsa luited</t>
  </si>
  <si>
    <t>13404750</t>
  </si>
  <si>
    <t>89001:001:0139</t>
  </si>
  <si>
    <t>Järvsaare rannamets</t>
  </si>
  <si>
    <t>12985450</t>
  </si>
  <si>
    <t>89001:001:0126</t>
  </si>
  <si>
    <t>Viimsi metskond 170</t>
  </si>
  <si>
    <t>14720550</t>
  </si>
  <si>
    <t>89001:001:0127</t>
  </si>
  <si>
    <t>Viimsi metskond 171</t>
  </si>
  <si>
    <t>14732450</t>
  </si>
  <si>
    <t>89001:001:0131</t>
  </si>
  <si>
    <t>Viimsi metskond 174</t>
  </si>
  <si>
    <t>14701850</t>
  </si>
  <si>
    <t>89001:001:0129</t>
  </si>
  <si>
    <t>Viimsi metskond 173</t>
  </si>
  <si>
    <t>14661950</t>
  </si>
  <si>
    <t>89001:001:0128</t>
  </si>
  <si>
    <t>Viimsi metskond 172</t>
  </si>
  <si>
    <t>14903150</t>
  </si>
  <si>
    <t>89001:001:0138</t>
  </si>
  <si>
    <t>Savikalda</t>
  </si>
  <si>
    <t>13283850</t>
  </si>
  <si>
    <t>89001:001:0141</t>
  </si>
  <si>
    <t>Kunila soo</t>
  </si>
  <si>
    <t>12937250</t>
  </si>
  <si>
    <t>89001:001:0142</t>
  </si>
  <si>
    <t>Suurmäe</t>
  </si>
  <si>
    <t>12887850</t>
  </si>
  <si>
    <t>89001:010:3641</t>
  </si>
  <si>
    <t>Kannikese tee 17</t>
  </si>
  <si>
    <t>9609602</t>
  </si>
  <si>
    <t>89001:010:3702</t>
  </si>
  <si>
    <t>Nartsissi põik 12</t>
  </si>
  <si>
    <t>143702</t>
  </si>
  <si>
    <t>89001:003:2016</t>
  </si>
  <si>
    <t>Tammneeme tee 19d</t>
  </si>
  <si>
    <t>13625402</t>
  </si>
  <si>
    <t>89001:003:2017</t>
  </si>
  <si>
    <t>Tammneeme tee 21</t>
  </si>
  <si>
    <t>89001:002:0484</t>
  </si>
  <si>
    <t>Idapohja</t>
  </si>
  <si>
    <t>14558602</t>
  </si>
  <si>
    <t>89001:002:0485</t>
  </si>
  <si>
    <t>Kärka</t>
  </si>
  <si>
    <t>14558702</t>
  </si>
  <si>
    <t>89001:002:0486</t>
  </si>
  <si>
    <t>Klausi</t>
  </si>
  <si>
    <t>14558802</t>
  </si>
  <si>
    <t>89001:002:0487</t>
  </si>
  <si>
    <t>Ülesaare tee L2</t>
  </si>
  <si>
    <t>14558902</t>
  </si>
  <si>
    <t>89001:002:0488</t>
  </si>
  <si>
    <t>6566702</t>
  </si>
  <si>
    <t>89001:010:3701</t>
  </si>
  <si>
    <t>Tuulepesa tee 1a</t>
  </si>
  <si>
    <t>14631002</t>
  </si>
  <si>
    <t>89001:009:0039</t>
  </si>
  <si>
    <t>Rannakuuse tee 6</t>
  </si>
  <si>
    <t>10198302</t>
  </si>
  <si>
    <t>89001:009:0041</t>
  </si>
  <si>
    <t>Rannakuuse tee 6a</t>
  </si>
  <si>
    <t>14397402</t>
  </si>
  <si>
    <t>89001:024:0005</t>
  </si>
  <si>
    <t>10254150</t>
  </si>
  <si>
    <t>89001:010:3705</t>
  </si>
  <si>
    <t>Randvere tee 28</t>
  </si>
  <si>
    <t>14355202</t>
  </si>
  <si>
    <t>89001:003:2019</t>
  </si>
  <si>
    <t>Lännemäe tee</t>
  </si>
  <si>
    <t>14355102</t>
  </si>
  <si>
    <t>89001:003:2018</t>
  </si>
  <si>
    <t>Pikaneeme</t>
  </si>
  <si>
    <t>14354902</t>
  </si>
  <si>
    <t>89001:010:3704</t>
  </si>
  <si>
    <t>Varju tee</t>
  </si>
  <si>
    <t>14355002</t>
  </si>
  <si>
    <t>89001:010:3731</t>
  </si>
  <si>
    <t>Amarülluse tee</t>
  </si>
  <si>
    <t>14417702</t>
  </si>
  <si>
    <t>89001:010:3716</t>
  </si>
  <si>
    <t>Randvere tee 8</t>
  </si>
  <si>
    <t>7981402</t>
  </si>
  <si>
    <t>89001:010:3717</t>
  </si>
  <si>
    <t>Karulaugu tee 10</t>
  </si>
  <si>
    <t>2489350</t>
  </si>
  <si>
    <t>89001:010:3718</t>
  </si>
  <si>
    <t>Karulaugu tee 12</t>
  </si>
  <si>
    <t>2489450</t>
  </si>
  <si>
    <t>89001:010:3719</t>
  </si>
  <si>
    <t>Karulaugu tee 11</t>
  </si>
  <si>
    <t>89001:010:3723</t>
  </si>
  <si>
    <t>Karulaugu tee 17</t>
  </si>
  <si>
    <t>2489750</t>
  </si>
  <si>
    <t>89001:002:0489</t>
  </si>
  <si>
    <t>Kullamäe</t>
  </si>
  <si>
    <t>14420002</t>
  </si>
  <si>
    <t>89001:010:3729</t>
  </si>
  <si>
    <t>14377502</t>
  </si>
  <si>
    <t>89001:010:3724</t>
  </si>
  <si>
    <t>Spordi tee</t>
  </si>
  <si>
    <t>2489850</t>
  </si>
  <si>
    <t>89001:010:3725</t>
  </si>
  <si>
    <t>Karulaugu tee L1</t>
  </si>
  <si>
    <t>2489950</t>
  </si>
  <si>
    <t>89001:010:3706</t>
  </si>
  <si>
    <t>Lubjanõlva tee 5</t>
  </si>
  <si>
    <t>394902</t>
  </si>
  <si>
    <t>89001:010:3707</t>
  </si>
  <si>
    <t>Lubjanõlva tee 6</t>
  </si>
  <si>
    <t>89001:010:3708</t>
  </si>
  <si>
    <t>Lubjanõlva tee 7</t>
  </si>
  <si>
    <t>89001:010:3728</t>
  </si>
  <si>
    <t>Roosi tee</t>
  </si>
  <si>
    <t>14377402</t>
  </si>
  <si>
    <t>89001:010:3727</t>
  </si>
  <si>
    <t>Pargi põik</t>
  </si>
  <si>
    <t>14377302</t>
  </si>
  <si>
    <t>89001:010:3726</t>
  </si>
  <si>
    <t>Haabneeme klindiastang</t>
  </si>
  <si>
    <t>2490050</t>
  </si>
  <si>
    <t>89001:010:3709</t>
  </si>
  <si>
    <t>Tammiku</t>
  </si>
  <si>
    <t>89001:010:3711</t>
  </si>
  <si>
    <t>Tammikunõlva</t>
  </si>
  <si>
    <t>89001:010:3712</t>
  </si>
  <si>
    <t>Lubjanõlva tee</t>
  </si>
  <si>
    <t>89001:003:2023</t>
  </si>
  <si>
    <t>Tammekalda</t>
  </si>
  <si>
    <t>6868150</t>
  </si>
  <si>
    <t>89001:010:3713</t>
  </si>
  <si>
    <t>Aiandi tee 21a</t>
  </si>
  <si>
    <t>7609002</t>
  </si>
  <si>
    <t>89001:010:3714</t>
  </si>
  <si>
    <t>Aiandi tee 19d</t>
  </si>
  <si>
    <t>14207502</t>
  </si>
  <si>
    <t>89001:010:3715</t>
  </si>
  <si>
    <t>Aiandi tee 19b</t>
  </si>
  <si>
    <t>7118002</t>
  </si>
  <si>
    <t>89001:022:0045</t>
  </si>
  <si>
    <t>Tellissaare tee</t>
  </si>
  <si>
    <t>14417802</t>
  </si>
  <si>
    <t>89001:022:0044</t>
  </si>
  <si>
    <t>Pihlaka tee L1</t>
  </si>
  <si>
    <t>14418102</t>
  </si>
  <si>
    <t>89001:009:0042</t>
  </si>
  <si>
    <t>Kuuse tee</t>
  </si>
  <si>
    <t>14417402</t>
  </si>
  <si>
    <t>89001:003:2028</t>
  </si>
  <si>
    <t>Tammneeme tee 52</t>
  </si>
  <si>
    <t>12647150</t>
  </si>
  <si>
    <t>89001:003:2029</t>
  </si>
  <si>
    <t>Tammneeme tee 52a</t>
  </si>
  <si>
    <t>12647250</t>
  </si>
  <si>
    <t>89001:003:2031</t>
  </si>
  <si>
    <t>Vana-Lutika</t>
  </si>
  <si>
    <t>7858602</t>
  </si>
  <si>
    <t>89001:003:2026</t>
  </si>
  <si>
    <t>Rohuneeme tee 57d</t>
  </si>
  <si>
    <t>4214702</t>
  </si>
  <si>
    <t>89001:003:2027</t>
  </si>
  <si>
    <t>Kingu</t>
  </si>
  <si>
    <t>4287802</t>
  </si>
  <si>
    <t>89001:022:0043</t>
  </si>
  <si>
    <t>Remmelga tee</t>
  </si>
  <si>
    <t>14417202</t>
  </si>
  <si>
    <t>89001:022:0042</t>
  </si>
  <si>
    <t>Pihlaka tee L2</t>
  </si>
  <si>
    <t>14418002</t>
  </si>
  <si>
    <t>89001:022:0041</t>
  </si>
  <si>
    <t>Pihlaka tee</t>
  </si>
  <si>
    <t>14418202</t>
  </si>
  <si>
    <t>89001:003:2032</t>
  </si>
  <si>
    <t>Lõuna-Lutika</t>
  </si>
  <si>
    <t>2388902</t>
  </si>
  <si>
    <t>89001:003:2033</t>
  </si>
  <si>
    <t>Tammneeme tee T3</t>
  </si>
  <si>
    <t>17895550</t>
  </si>
  <si>
    <t>89001:010:3732</t>
  </si>
  <si>
    <t>Heldri tee 53</t>
  </si>
  <si>
    <t>89001:010:3733</t>
  </si>
  <si>
    <t>Heldri tee L2</t>
  </si>
  <si>
    <t>89001:002:0490</t>
  </si>
  <si>
    <t>Loo-otsa</t>
  </si>
  <si>
    <t>6941802</t>
  </si>
  <si>
    <t>89001:002:0491</t>
  </si>
  <si>
    <t>Loo-otsa tee lõik 6</t>
  </si>
  <si>
    <t>14466302</t>
  </si>
  <si>
    <t>89001:022:0054</t>
  </si>
  <si>
    <t>Lumemarja tee L2</t>
  </si>
  <si>
    <t>14440202</t>
  </si>
  <si>
    <t>89001:022:0053</t>
  </si>
  <si>
    <t>Lumemarja tee L1</t>
  </si>
  <si>
    <t>14435102</t>
  </si>
  <si>
    <t>89001:010:3739</t>
  </si>
  <si>
    <t>Lilleoru tee</t>
  </si>
  <si>
    <t>14440302</t>
  </si>
  <si>
    <t>89001:003:2024</t>
  </si>
  <si>
    <t>Sinilille tee 6</t>
  </si>
  <si>
    <t>13503402</t>
  </si>
  <si>
    <t>89001:010:3736</t>
  </si>
  <si>
    <t>Miiduranna põik 1</t>
  </si>
  <si>
    <t>2886502</t>
  </si>
  <si>
    <t>89001:010:3737</t>
  </si>
  <si>
    <t>Miiduranna põik 1a</t>
  </si>
  <si>
    <t>14601702</t>
  </si>
  <si>
    <t>89001:022:0049</t>
  </si>
  <si>
    <t>Kukerpuu tee</t>
  </si>
  <si>
    <t>14434702</t>
  </si>
  <si>
    <t>89001:009:0044</t>
  </si>
  <si>
    <t>Väljaku tee</t>
  </si>
  <si>
    <t>14434802</t>
  </si>
  <si>
    <t>89001:009:0043</t>
  </si>
  <si>
    <t>Rannakuuse tee</t>
  </si>
  <si>
    <t>14434902</t>
  </si>
  <si>
    <t>89001:022:0052</t>
  </si>
  <si>
    <t>Kalla tee</t>
  </si>
  <si>
    <t>14440702</t>
  </si>
  <si>
    <t>89002:005:0002</t>
  </si>
  <si>
    <t>Kurvi tee</t>
  </si>
  <si>
    <t>14440602</t>
  </si>
  <si>
    <t>89001:010:3735</t>
  </si>
  <si>
    <t>Kase tee</t>
  </si>
  <si>
    <t>14434602</t>
  </si>
  <si>
    <t>89001:002:0495</t>
  </si>
  <si>
    <t>Estali tee 4</t>
  </si>
  <si>
    <t>14615302</t>
  </si>
  <si>
    <t>89001:002:0496</t>
  </si>
  <si>
    <t>Estali tee L5</t>
  </si>
  <si>
    <t>14615202</t>
  </si>
  <si>
    <t>89001:002:0497</t>
  </si>
  <si>
    <t>Tislari</t>
  </si>
  <si>
    <t>6840702</t>
  </si>
  <si>
    <t>89001:021:0026</t>
  </si>
  <si>
    <t>Roo tee 12</t>
  </si>
  <si>
    <t>38202</t>
  </si>
  <si>
    <t>89001:021:0027</t>
  </si>
  <si>
    <t>Roo tee 16</t>
  </si>
  <si>
    <t>35402</t>
  </si>
  <si>
    <t>89001:022:0051</t>
  </si>
  <si>
    <t>Melba tee</t>
  </si>
  <si>
    <t>14440802</t>
  </si>
  <si>
    <t>89001:009:0045</t>
  </si>
  <si>
    <t>Vahtra tee</t>
  </si>
  <si>
    <t>14440502</t>
  </si>
  <si>
    <t>89001:003:2034</t>
  </si>
  <si>
    <t>Haugi tee 19</t>
  </si>
  <si>
    <t>372602</t>
  </si>
  <si>
    <t>89001:003:2035</t>
  </si>
  <si>
    <t>Hallikivi tee 42</t>
  </si>
  <si>
    <t>89001:022:0048</t>
  </si>
  <si>
    <t>Lumemarja tee</t>
  </si>
  <si>
    <t>14435002</t>
  </si>
  <si>
    <t>89001:022:0046</t>
  </si>
  <si>
    <t>Lumemarja tee 31</t>
  </si>
  <si>
    <t>2002902</t>
  </si>
  <si>
    <t>89001:022:0047</t>
  </si>
  <si>
    <t>Lumemarja tee 35</t>
  </si>
  <si>
    <t>1497102</t>
  </si>
  <si>
    <t>89001:010:3603</t>
  </si>
  <si>
    <t>Lasti tee 9</t>
  </si>
  <si>
    <t>169402</t>
  </si>
  <si>
    <t>89001:010:3604</t>
  </si>
  <si>
    <t>Taganõmme</t>
  </si>
  <si>
    <t>89001:010:3738</t>
  </si>
  <si>
    <t>Miiduranna tee</t>
  </si>
  <si>
    <t>14481202</t>
  </si>
  <si>
    <t>89001:003:2042</t>
  </si>
  <si>
    <t>Rukkilille tee 2a</t>
  </si>
  <si>
    <t>7539402</t>
  </si>
  <si>
    <t>89001:003:2044</t>
  </si>
  <si>
    <t>Kimsi tee</t>
  </si>
  <si>
    <t>14628502</t>
  </si>
  <si>
    <t>89001:003:2043</t>
  </si>
  <si>
    <t>Kimsi jalgtee</t>
  </si>
  <si>
    <t>14628402</t>
  </si>
  <si>
    <t>89001:003:2036</t>
  </si>
  <si>
    <t>Rohuneeme tee 59a</t>
  </si>
  <si>
    <t>14442302</t>
  </si>
  <si>
    <t>89001:003:2037</t>
  </si>
  <si>
    <t>Rohuneeme tee 59b</t>
  </si>
  <si>
    <t>14442402</t>
  </si>
  <si>
    <t>89001:003:2038</t>
  </si>
  <si>
    <t>Rohuneeme tee 59c</t>
  </si>
  <si>
    <t>12784502</t>
  </si>
  <si>
    <t>89001:003:2055</t>
  </si>
  <si>
    <t>Sanglepa tee</t>
  </si>
  <si>
    <t>14496202</t>
  </si>
  <si>
    <t>89001:003:2054</t>
  </si>
  <si>
    <t>Mereranna tee L3</t>
  </si>
  <si>
    <t>14496802</t>
  </si>
  <si>
    <t>89001:009:0054</t>
  </si>
  <si>
    <t>Mereranna tee L1</t>
  </si>
  <si>
    <t>14491702</t>
  </si>
  <si>
    <t>89001:009:0055</t>
  </si>
  <si>
    <t>Mereranna tee L2</t>
  </si>
  <si>
    <t>14491802</t>
  </si>
  <si>
    <t>89001:010:3743</t>
  </si>
  <si>
    <t>Vehema tee 26</t>
  </si>
  <si>
    <t>12011302</t>
  </si>
  <si>
    <t>89001:010:3744</t>
  </si>
  <si>
    <t>Vehema tee 28</t>
  </si>
  <si>
    <t>11864102</t>
  </si>
  <si>
    <t>89001:009:0052</t>
  </si>
  <si>
    <t>Lepa tee L1</t>
  </si>
  <si>
    <t>14496602</t>
  </si>
  <si>
    <t>89001:009:0053</t>
  </si>
  <si>
    <t>Lepa tee</t>
  </si>
  <si>
    <t>14496102</t>
  </si>
  <si>
    <t>89001:022:0056</t>
  </si>
  <si>
    <t>Hõbepaju tee</t>
  </si>
  <si>
    <t>14502802</t>
  </si>
  <si>
    <t>89001:009:0051</t>
  </si>
  <si>
    <t>Kesk tee L1</t>
  </si>
  <si>
    <t>14495102</t>
  </si>
  <si>
    <t>89001:009:0049</t>
  </si>
  <si>
    <t>Kesk tee L2</t>
  </si>
  <si>
    <t>14495202</t>
  </si>
  <si>
    <t>89001:010:3748</t>
  </si>
  <si>
    <t>Heldri tee L1</t>
  </si>
  <si>
    <t>14495902</t>
  </si>
  <si>
    <t>89001:009:0048</t>
  </si>
  <si>
    <t>Haava tee</t>
  </si>
  <si>
    <t>14495302</t>
  </si>
  <si>
    <t>89001:022:0055</t>
  </si>
  <si>
    <t>Õuna tee</t>
  </si>
  <si>
    <t>14495602</t>
  </si>
  <si>
    <t>89001:009:0046</t>
  </si>
  <si>
    <t>Toominga tee</t>
  </si>
  <si>
    <t>14496702</t>
  </si>
  <si>
    <t>89001:010:3745</t>
  </si>
  <si>
    <t>Tare tee</t>
  </si>
  <si>
    <t>14495702</t>
  </si>
  <si>
    <t>89001:010:3751</t>
  </si>
  <si>
    <t>Astri tee</t>
  </si>
  <si>
    <t>14495502</t>
  </si>
  <si>
    <t>89001:003:2056</t>
  </si>
  <si>
    <t>Männikäbi tee 2</t>
  </si>
  <si>
    <t>6780302</t>
  </si>
  <si>
    <t>89001:009:0056</t>
  </si>
  <si>
    <t>Männi tee</t>
  </si>
  <si>
    <t>14498502</t>
  </si>
  <si>
    <t>89001:010:3754</t>
  </si>
  <si>
    <t>Soosepa tee L1</t>
  </si>
  <si>
    <t>14509202</t>
  </si>
  <si>
    <t>89001:002:0492</t>
  </si>
  <si>
    <t>Prangli spordiplats</t>
  </si>
  <si>
    <t>13353702</t>
  </si>
  <si>
    <t>89001:002:0493</t>
  </si>
  <si>
    <t>Estali tee 2</t>
  </si>
  <si>
    <t>14528502</t>
  </si>
  <si>
    <t>89001:002:0494</t>
  </si>
  <si>
    <t>Estali tee L4</t>
  </si>
  <si>
    <t>14528602</t>
  </si>
  <si>
    <t>89001:010:3740</t>
  </si>
  <si>
    <t>Nurme tee</t>
  </si>
  <si>
    <t>14454102</t>
  </si>
  <si>
    <t>89001:010:3746</t>
  </si>
  <si>
    <t>Gerbera tee</t>
  </si>
  <si>
    <t>14482702</t>
  </si>
  <si>
    <t>89001:010:3747</t>
  </si>
  <si>
    <t>Kesk-Kaare tee</t>
  </si>
  <si>
    <t>14495802</t>
  </si>
  <si>
    <t>89002:001:0021</t>
  </si>
  <si>
    <t>Rannavälja tee 28</t>
  </si>
  <si>
    <t>2898050</t>
  </si>
  <si>
    <t>89001:009:0047</t>
  </si>
  <si>
    <t>Toominga tee L1</t>
  </si>
  <si>
    <t>14496002</t>
  </si>
  <si>
    <t>89001:010:3749</t>
  </si>
  <si>
    <t>Sõstra tee</t>
  </si>
  <si>
    <t>14495402</t>
  </si>
  <si>
    <t>89001:001:0186</t>
  </si>
  <si>
    <t>Naissaare tee T2</t>
  </si>
  <si>
    <t>10541450</t>
  </si>
  <si>
    <t>89001:001:0182</t>
  </si>
  <si>
    <t>Viimsi metskond 223</t>
  </si>
  <si>
    <t>10699450</t>
  </si>
  <si>
    <t>89001:001:0183</t>
  </si>
  <si>
    <t>Viimsi metskond 224</t>
  </si>
  <si>
    <t>10714750</t>
  </si>
  <si>
    <t>89001:001:0201</t>
  </si>
  <si>
    <t>Mäekünka-Randvere jalgtee</t>
  </si>
  <si>
    <t>14586402</t>
  </si>
  <si>
    <t>89001:001:0202</t>
  </si>
  <si>
    <t>Mäekünka mets 1</t>
  </si>
  <si>
    <t>10971502</t>
  </si>
  <si>
    <t>89001:001:0198</t>
  </si>
  <si>
    <t>Rannavälja tee 9</t>
  </si>
  <si>
    <t>512902</t>
  </si>
  <si>
    <t>89001:001:0199</t>
  </si>
  <si>
    <t>Rannavälja tee L1</t>
  </si>
  <si>
    <t>475550</t>
  </si>
  <si>
    <t>89001:001:0206</t>
  </si>
  <si>
    <t>Kaevuaia põik 3</t>
  </si>
  <si>
    <t>339302</t>
  </si>
  <si>
    <t>89001:001:0207</t>
  </si>
  <si>
    <t>Kaevuaia põik 3a</t>
  </si>
  <si>
    <t>89001:001:0208</t>
  </si>
  <si>
    <t>Kaevuaia põik 2</t>
  </si>
  <si>
    <t>7505650</t>
  </si>
  <si>
    <t>89001:001:0209</t>
  </si>
  <si>
    <t>Kaevuaia põik</t>
  </si>
  <si>
    <t>5337150</t>
  </si>
  <si>
    <t>89001:001:0159</t>
  </si>
  <si>
    <t>Kuremarja tee 19</t>
  </si>
  <si>
    <t>89001:001:0161</t>
  </si>
  <si>
    <t>Kuremarja tee 14</t>
  </si>
  <si>
    <t>89001:001:0162</t>
  </si>
  <si>
    <t>Kuremarja tee 16</t>
  </si>
  <si>
    <t>89001:001:0163</t>
  </si>
  <si>
    <t>Kuremarja tee 18</t>
  </si>
  <si>
    <t>89001:001:0164</t>
  </si>
  <si>
    <t>Lauka tee 15</t>
  </si>
  <si>
    <t>89001:001:0165</t>
  </si>
  <si>
    <t>Lauka tee 13</t>
  </si>
  <si>
    <t>89001:001:0166</t>
  </si>
  <si>
    <t>Lauka tee 11</t>
  </si>
  <si>
    <t>89001:001:0167</t>
  </si>
  <si>
    <t>Lauka tee 10</t>
  </si>
  <si>
    <t>14535702</t>
  </si>
  <si>
    <t>89001:001:0168</t>
  </si>
  <si>
    <t>Lauka tee 12</t>
  </si>
  <si>
    <t>14535802</t>
  </si>
  <si>
    <t>89001:001:0169</t>
  </si>
  <si>
    <t>Lauka tee 14</t>
  </si>
  <si>
    <t>14535902</t>
  </si>
  <si>
    <t>89001:001:0171</t>
  </si>
  <si>
    <t>Turba tee 7</t>
  </si>
  <si>
    <t>14536002</t>
  </si>
  <si>
    <t>89001:001:0172</t>
  </si>
  <si>
    <t>Turba tee 9</t>
  </si>
  <si>
    <t>14536102</t>
  </si>
  <si>
    <t>89001:001:0173</t>
  </si>
  <si>
    <t>Turba tee 11</t>
  </si>
  <si>
    <t>14536202</t>
  </si>
  <si>
    <t>89001:001:0174</t>
  </si>
  <si>
    <t>Turba tee 13</t>
  </si>
  <si>
    <t>14536302</t>
  </si>
  <si>
    <t>89001:001:0233</t>
  </si>
  <si>
    <t>Kaluri haljak</t>
  </si>
  <si>
    <t>6453750</t>
  </si>
  <si>
    <t>89001:001:0234</t>
  </si>
  <si>
    <t>Haabneeme ranna-ala 5</t>
  </si>
  <si>
    <t>6453650</t>
  </si>
  <si>
    <t>89001:001:0175</t>
  </si>
  <si>
    <t>Turba tee 15</t>
  </si>
  <si>
    <t>14536402</t>
  </si>
  <si>
    <t>89001:001:0176</t>
  </si>
  <si>
    <t>Turba tee 2</t>
  </si>
  <si>
    <t>14536502</t>
  </si>
  <si>
    <t>89001:001:0177</t>
  </si>
  <si>
    <t>Turba tee 4</t>
  </si>
  <si>
    <t>14536602</t>
  </si>
  <si>
    <t>89001:001:0178</t>
  </si>
  <si>
    <t>Turba põik 3</t>
  </si>
  <si>
    <t>14536702</t>
  </si>
  <si>
    <t>89001:001:0179</t>
  </si>
  <si>
    <t>Turba põik 5</t>
  </si>
  <si>
    <t>14536802</t>
  </si>
  <si>
    <t>89001:001:0181</t>
  </si>
  <si>
    <t>Turba tee</t>
  </si>
  <si>
    <t>12262802</t>
  </si>
  <si>
    <t>89001:001:0015</t>
  </si>
  <si>
    <t>Kaluri tee 21</t>
  </si>
  <si>
    <t>6452950</t>
  </si>
  <si>
    <t>89001:001:0151</t>
  </si>
  <si>
    <t>Kaluri tee 23</t>
  </si>
  <si>
    <t>6452750</t>
  </si>
  <si>
    <t>89001:001:0152</t>
  </si>
  <si>
    <t>Kivila tee 2</t>
  </si>
  <si>
    <t>6453050</t>
  </si>
  <si>
    <t>89001:001:0153</t>
  </si>
  <si>
    <t>Kivila tee 4a</t>
  </si>
  <si>
    <t>6453150</t>
  </si>
  <si>
    <t>89001:001:0154</t>
  </si>
  <si>
    <t>Kivila park</t>
  </si>
  <si>
    <t>6452850</t>
  </si>
  <si>
    <t>89001:001:0155</t>
  </si>
  <si>
    <t>Kivila tee</t>
  </si>
  <si>
    <t>6453250</t>
  </si>
  <si>
    <t>89001:001:0156</t>
  </si>
  <si>
    <t>Kivila tee 2a</t>
  </si>
  <si>
    <t>6453350</t>
  </si>
  <si>
    <t>89001:001:0157</t>
  </si>
  <si>
    <t>Kaluri tee 25</t>
  </si>
  <si>
    <t>6453450</t>
  </si>
  <si>
    <t>89001:001:0185</t>
  </si>
  <si>
    <t>Naissaare tee T1</t>
  </si>
  <si>
    <t>10573650</t>
  </si>
  <si>
    <t>89001:001:0211</t>
  </si>
  <si>
    <t>Loovälja haljak</t>
  </si>
  <si>
    <t>14547002</t>
  </si>
  <si>
    <t>89001:001:0212</t>
  </si>
  <si>
    <t>Loovälja tee L1</t>
  </si>
  <si>
    <t>3542402</t>
  </si>
  <si>
    <t>89001:001:0195</t>
  </si>
  <si>
    <t>Sõpruse tee 15</t>
  </si>
  <si>
    <t>2747402</t>
  </si>
  <si>
    <t>89001:001:0196</t>
  </si>
  <si>
    <t>Rohuneeme tee L1</t>
  </si>
  <si>
    <t>3378850</t>
  </si>
  <si>
    <t>89001:001:0197</t>
  </si>
  <si>
    <t>Sõpruse tee 13</t>
  </si>
  <si>
    <t>89001:001:0213</t>
  </si>
  <si>
    <t>Loovälja tee 1</t>
  </si>
  <si>
    <t>14587002</t>
  </si>
  <si>
    <t>89001:001:0214</t>
  </si>
  <si>
    <t>Loovälja tee 3</t>
  </si>
  <si>
    <t>14587102</t>
  </si>
  <si>
    <t>89001:001:0215</t>
  </si>
  <si>
    <t>Veehaldja tee</t>
  </si>
  <si>
    <t>14587202</t>
  </si>
  <si>
    <t>89001:001:0216</t>
  </si>
  <si>
    <t>Veehaldja haljak</t>
  </si>
  <si>
    <t>14587302</t>
  </si>
  <si>
    <t>89001:001:0012</t>
  </si>
  <si>
    <t>Kaevuaia tee 8</t>
  </si>
  <si>
    <t>14629502</t>
  </si>
  <si>
    <t>89001:001:0217</t>
  </si>
  <si>
    <t>Veehaldja tee 2</t>
  </si>
  <si>
    <t>14573102</t>
  </si>
  <si>
    <t>89001:001:0218</t>
  </si>
  <si>
    <t>Katkuniidu tee 3</t>
  </si>
  <si>
    <t>14587402</t>
  </si>
  <si>
    <t>89001:001:0219</t>
  </si>
  <si>
    <t>Katkuniidu tee 5</t>
  </si>
  <si>
    <t>14587502</t>
  </si>
  <si>
    <t>89001:001:0221</t>
  </si>
  <si>
    <t>Katkuniidu tee 7</t>
  </si>
  <si>
    <t>14573202</t>
  </si>
  <si>
    <t>89001:001:0222</t>
  </si>
  <si>
    <t>Hiie tee 1</t>
  </si>
  <si>
    <t>14587602</t>
  </si>
  <si>
    <t>89001:001:0223</t>
  </si>
  <si>
    <t>Hiie tee 3</t>
  </si>
  <si>
    <t>14587702</t>
  </si>
  <si>
    <t>89001:001:0224</t>
  </si>
  <si>
    <t>Hiie tee 2</t>
  </si>
  <si>
    <t>14565302</t>
  </si>
  <si>
    <t>89001:001:0225</t>
  </si>
  <si>
    <t>Hiie tee 4</t>
  </si>
  <si>
    <t>14587802</t>
  </si>
  <si>
    <t>89001:001:0226</t>
  </si>
  <si>
    <t>Lätte tee 1</t>
  </si>
  <si>
    <t>14565402</t>
  </si>
  <si>
    <t>89001:001:0245</t>
  </si>
  <si>
    <t>Sanglepa tee 1</t>
  </si>
  <si>
    <t>5446450</t>
  </si>
  <si>
    <t>89001:001:0158</t>
  </si>
  <si>
    <t>Kivila tee 4</t>
  </si>
  <si>
    <t>6453550</t>
  </si>
  <si>
    <t>89001:001:0235</t>
  </si>
  <si>
    <t>Haugi tee L3</t>
  </si>
  <si>
    <t>2685850</t>
  </si>
  <si>
    <t>89001:001:0236</t>
  </si>
  <si>
    <t>Haugi tee 13</t>
  </si>
  <si>
    <t>2685950</t>
  </si>
  <si>
    <t>89001:001:0237</t>
  </si>
  <si>
    <t>Haugi põik</t>
  </si>
  <si>
    <t>2686050</t>
  </si>
  <si>
    <t>89001:001:0238</t>
  </si>
  <si>
    <t>Haugi põik 2</t>
  </si>
  <si>
    <t>2685650</t>
  </si>
  <si>
    <t>89001:001:0187</t>
  </si>
  <si>
    <t>Pärnamäe tee 4</t>
  </si>
  <si>
    <t>7025002</t>
  </si>
  <si>
    <t>89001:001:0188</t>
  </si>
  <si>
    <t>Lilleoru tee 4</t>
  </si>
  <si>
    <t>4138302</t>
  </si>
  <si>
    <t>89001:001:0189</t>
  </si>
  <si>
    <t>Lilleoru tee 4a</t>
  </si>
  <si>
    <t>14543302</t>
  </si>
  <si>
    <t>89001:001:0191</t>
  </si>
  <si>
    <t>Lilleoru tee 2</t>
  </si>
  <si>
    <t>14543402</t>
  </si>
  <si>
    <t>89001:001:0192</t>
  </si>
  <si>
    <t>Lilleoru tee L1</t>
  </si>
  <si>
    <t>14543502</t>
  </si>
  <si>
    <t>89001:001:0193</t>
  </si>
  <si>
    <t>Lilleveere tee</t>
  </si>
  <si>
    <t>14543602</t>
  </si>
  <si>
    <t>89001:001:0194</t>
  </si>
  <si>
    <t>Lilleoru tee 6</t>
  </si>
  <si>
    <t>12935102</t>
  </si>
  <si>
    <t>89001:001:0239</t>
  </si>
  <si>
    <t>Haugi põik 4</t>
  </si>
  <si>
    <t>2685750</t>
  </si>
  <si>
    <t>89001:001:0241</t>
  </si>
  <si>
    <t>Haugi põik 6</t>
  </si>
  <si>
    <t>2844402</t>
  </si>
  <si>
    <t>89001:001:0242</t>
  </si>
  <si>
    <t>Haugi põik 3</t>
  </si>
  <si>
    <t>2686150</t>
  </si>
  <si>
    <t>89001:001:0243</t>
  </si>
  <si>
    <t>Kaldametsa</t>
  </si>
  <si>
    <t>2686250</t>
  </si>
  <si>
    <t>89001:001:0227</t>
  </si>
  <si>
    <t>Lätte tee 3</t>
  </si>
  <si>
    <t>14587902</t>
  </si>
  <si>
    <t>89001:001:0228</t>
  </si>
  <si>
    <t>Lätte tee 2</t>
  </si>
  <si>
    <t>14565502</t>
  </si>
  <si>
    <t>89001:001:0184</t>
  </si>
  <si>
    <t>Viimsi metskond 226</t>
  </si>
  <si>
    <t>10484050</t>
  </si>
  <si>
    <t>89001:001:0229</t>
  </si>
  <si>
    <t>Lätte tee 4</t>
  </si>
  <si>
    <t>14588002</t>
  </si>
  <si>
    <t>89001:001:0277</t>
  </si>
  <si>
    <t>Karusambla tee 12</t>
  </si>
  <si>
    <t>6855902</t>
  </si>
  <si>
    <t>89001:001:0287</t>
  </si>
  <si>
    <t>Kullerkupu tee</t>
  </si>
  <si>
    <t>231450</t>
  </si>
  <si>
    <t>89001:001:0284</t>
  </si>
  <si>
    <t>Leevikese tee</t>
  </si>
  <si>
    <t>232550</t>
  </si>
  <si>
    <t>89001:001:0258</t>
  </si>
  <si>
    <t>Mere tee 9a // Mere tee</t>
  </si>
  <si>
    <t>14627602</t>
  </si>
  <si>
    <t>89001:001:0203</t>
  </si>
  <si>
    <t>Muuga põik 4</t>
  </si>
  <si>
    <t>3980602</t>
  </si>
  <si>
    <t>89001:001:0256</t>
  </si>
  <si>
    <t>Kapteni tee L1</t>
  </si>
  <si>
    <t>14627402</t>
  </si>
  <si>
    <t>89001:001:0288</t>
  </si>
  <si>
    <t>Tormilinnu tee L1</t>
  </si>
  <si>
    <t>231250</t>
  </si>
  <si>
    <t>89001:001:0289</t>
  </si>
  <si>
    <t>Merikotka tee</t>
  </si>
  <si>
    <t>270850</t>
  </si>
  <si>
    <t>89001:001:0295</t>
  </si>
  <si>
    <t>Rukkilille tee</t>
  </si>
  <si>
    <t>255650</t>
  </si>
  <si>
    <t>89001:001:0293</t>
  </si>
  <si>
    <t>Kuldnoka tee</t>
  </si>
  <si>
    <t>231050</t>
  </si>
  <si>
    <t>89001:001:0311</t>
  </si>
  <si>
    <t>Pargi haljak</t>
  </si>
  <si>
    <t>327050</t>
  </si>
  <si>
    <t>89001:001:0278</t>
  </si>
  <si>
    <t>Linavästriku tee</t>
  </si>
  <si>
    <t>270750</t>
  </si>
  <si>
    <t>89001:001:0303</t>
  </si>
  <si>
    <t>Pargi jalgtee</t>
  </si>
  <si>
    <t>255350</t>
  </si>
  <si>
    <t>89001:001:0268</t>
  </si>
  <si>
    <t>Suur-Kaare tee 58</t>
  </si>
  <si>
    <t>6577902</t>
  </si>
  <si>
    <t>89001:001:0269</t>
  </si>
  <si>
    <t>Suur-Kaare tee 60</t>
  </si>
  <si>
    <t>7680502</t>
  </si>
  <si>
    <t>89001:001:0341</t>
  </si>
  <si>
    <t>Lännemäe tee 9</t>
  </si>
  <si>
    <t>2399850</t>
  </si>
  <si>
    <t>89001:001:0342</t>
  </si>
  <si>
    <t>Alajaama tee</t>
  </si>
  <si>
    <t>1178350</t>
  </si>
  <si>
    <t>89001:001:0274</t>
  </si>
  <si>
    <t>Randvere tee 1</t>
  </si>
  <si>
    <t>225202</t>
  </si>
  <si>
    <t>89001:001:0275</t>
  </si>
  <si>
    <t>Randvere tee L1</t>
  </si>
  <si>
    <t>7084950</t>
  </si>
  <si>
    <t>89001:001:0301</t>
  </si>
  <si>
    <t>Rabaääre</t>
  </si>
  <si>
    <t>230150</t>
  </si>
  <si>
    <t>89001:001:0205</t>
  </si>
  <si>
    <t>Künkametsa</t>
  </si>
  <si>
    <t>11140950</t>
  </si>
  <si>
    <t>89001:001:0231</t>
  </si>
  <si>
    <t>Uus-Pärtle - Randvere jalgtee</t>
  </si>
  <si>
    <t>11160950</t>
  </si>
  <si>
    <t>89001:001:0279</t>
  </si>
  <si>
    <t>Piiri tee</t>
  </si>
  <si>
    <t>197650</t>
  </si>
  <si>
    <t>89001:001:0292</t>
  </si>
  <si>
    <t>Püünsi tee</t>
  </si>
  <si>
    <t>231350</t>
  </si>
  <si>
    <t>89001:001:0257</t>
  </si>
  <si>
    <t>Talveaia tee</t>
  </si>
  <si>
    <t>14627702</t>
  </si>
  <si>
    <t>89001:001:0297</t>
  </si>
  <si>
    <t>Koskla tee</t>
  </si>
  <si>
    <t>230950</t>
  </si>
  <si>
    <t>89001:001:0302</t>
  </si>
  <si>
    <t>Rannavälja tee</t>
  </si>
  <si>
    <t>229750</t>
  </si>
  <si>
    <t>89001:001:0309</t>
  </si>
  <si>
    <t>Roosi haljak</t>
  </si>
  <si>
    <t>448150</t>
  </si>
  <si>
    <t>89001:001:0365</t>
  </si>
  <si>
    <t>Saarlo</t>
  </si>
  <si>
    <t>1979002</t>
  </si>
  <si>
    <t>89001:001:0366</t>
  </si>
  <si>
    <t>Männiku tee L19</t>
  </si>
  <si>
    <t>18683850</t>
  </si>
  <si>
    <t>89001:001:0367</t>
  </si>
  <si>
    <t>Männiku tee 67</t>
  </si>
  <si>
    <t>89001:001:0329</t>
  </si>
  <si>
    <t>Paadi tee</t>
  </si>
  <si>
    <t>9875202</t>
  </si>
  <si>
    <t>89001:001:0331</t>
  </si>
  <si>
    <t>Paadi tee 2</t>
  </si>
  <si>
    <t>89001:001:0343</t>
  </si>
  <si>
    <t>Karikakra tee L1</t>
  </si>
  <si>
    <t>1724550</t>
  </si>
  <si>
    <t>89001:001:0249</t>
  </si>
  <si>
    <t>Järve tee</t>
  </si>
  <si>
    <t>14628302</t>
  </si>
  <si>
    <t>89001:001:0251</t>
  </si>
  <si>
    <t>Kajaka tee</t>
  </si>
  <si>
    <t>14628102</t>
  </si>
  <si>
    <t>89001:001:0282</t>
  </si>
  <si>
    <t>Pääsukese tee</t>
  </si>
  <si>
    <t>229250</t>
  </si>
  <si>
    <t>89001:001:0283</t>
  </si>
  <si>
    <t>Pääsusilma tee</t>
  </si>
  <si>
    <t>231550</t>
  </si>
  <si>
    <t>89001:001:0253</t>
  </si>
  <si>
    <t>Kasteheina tee</t>
  </si>
  <si>
    <t>14626902</t>
  </si>
  <si>
    <t>89001:001:0285</t>
  </si>
  <si>
    <t>Mesipuu tee</t>
  </si>
  <si>
    <t>231150</t>
  </si>
  <si>
    <t>89001:001:0369</t>
  </si>
  <si>
    <t>Randvere tee L2</t>
  </si>
  <si>
    <t>3359450</t>
  </si>
  <si>
    <t>89001:001:0304</t>
  </si>
  <si>
    <t>Radari</t>
  </si>
  <si>
    <t>7014702</t>
  </si>
  <si>
    <t>89001:001:0298</t>
  </si>
  <si>
    <t>Lõokese tee</t>
  </si>
  <si>
    <t>230350</t>
  </si>
  <si>
    <t>89001:001:0305</t>
  </si>
  <si>
    <t>Haldja tee 21 // Piiri</t>
  </si>
  <si>
    <t>190950</t>
  </si>
  <si>
    <t>89001:001:0306</t>
  </si>
  <si>
    <t>Naissaare raudtee R7</t>
  </si>
  <si>
    <t>265250</t>
  </si>
  <si>
    <t>89001:001:0307</t>
  </si>
  <si>
    <t>Haldja tee 23 // Piirimetsa</t>
  </si>
  <si>
    <t>265350</t>
  </si>
  <si>
    <t>89001:001:0328</t>
  </si>
  <si>
    <t>Nurme põik 7</t>
  </si>
  <si>
    <t>7289802</t>
  </si>
  <si>
    <t>89001:001:0314</t>
  </si>
  <si>
    <t>Karulaugu tee 8</t>
  </si>
  <si>
    <t>1178950</t>
  </si>
  <si>
    <t>89001:001:0315</t>
  </si>
  <si>
    <t>Õnnemaa</t>
  </si>
  <si>
    <t>420350</t>
  </si>
  <si>
    <t>89001:001:0316</t>
  </si>
  <si>
    <t>Söödi</t>
  </si>
  <si>
    <t>702650</t>
  </si>
  <si>
    <t>89001:001:0254</t>
  </si>
  <si>
    <t>Voldemari tee</t>
  </si>
  <si>
    <t>14627102</t>
  </si>
  <si>
    <t>89001:001:0255</t>
  </si>
  <si>
    <t>Tammiku tee</t>
  </si>
  <si>
    <t>14627302</t>
  </si>
  <si>
    <t>89001:001:0266</t>
  </si>
  <si>
    <t>Heina tee</t>
  </si>
  <si>
    <t>14641202</t>
  </si>
  <si>
    <t>89001:001:0312</t>
  </si>
  <si>
    <t>Mereääre tee 16</t>
  </si>
  <si>
    <t>89001:001:0313</t>
  </si>
  <si>
    <t>Hallikivi tee 38</t>
  </si>
  <si>
    <t>2861102</t>
  </si>
  <si>
    <t>89001:001:0261</t>
  </si>
  <si>
    <t>Mõisaranna tee</t>
  </si>
  <si>
    <t>14627502</t>
  </si>
  <si>
    <t>89001:001:0262</t>
  </si>
  <si>
    <t>Männi tee L1</t>
  </si>
  <si>
    <t>14627902</t>
  </si>
  <si>
    <t>89001:001:0248</t>
  </si>
  <si>
    <t>Lagle tee</t>
  </si>
  <si>
    <t>14628202</t>
  </si>
  <si>
    <t>89001:001:0252</t>
  </si>
  <si>
    <t>Makrilli tee</t>
  </si>
  <si>
    <t>14626802</t>
  </si>
  <si>
    <t>89001:001:0317</t>
  </si>
  <si>
    <t>Rooseni</t>
  </si>
  <si>
    <t>465350</t>
  </si>
  <si>
    <t>89001:001:0318</t>
  </si>
  <si>
    <t>Viimsi metskond 296</t>
  </si>
  <si>
    <t>402850</t>
  </si>
  <si>
    <t>89001:001:0323</t>
  </si>
  <si>
    <t>Viimsi metskond 299</t>
  </si>
  <si>
    <t>418950</t>
  </si>
  <si>
    <t>89001:001:0324</t>
  </si>
  <si>
    <t>Viimsi metskond 300</t>
  </si>
  <si>
    <t>416350</t>
  </si>
  <si>
    <t>89001:001:0325</t>
  </si>
  <si>
    <t>421350</t>
  </si>
  <si>
    <t>89001:001:0326</t>
  </si>
  <si>
    <t>Viigimetsa</t>
  </si>
  <si>
    <t>417550</t>
  </si>
  <si>
    <t>89001:001:0327</t>
  </si>
  <si>
    <t>Viimsi metskond 301</t>
  </si>
  <si>
    <t>426550</t>
  </si>
  <si>
    <t>89001:001:0321</t>
  </si>
  <si>
    <t>434550</t>
  </si>
  <si>
    <t>89001:001:0322</t>
  </si>
  <si>
    <t>Viimsi metskond 298</t>
  </si>
  <si>
    <t>415250</t>
  </si>
  <si>
    <t>89001:001:0319</t>
  </si>
  <si>
    <t>Viimsi metskond 297</t>
  </si>
  <si>
    <t>448250</t>
  </si>
  <si>
    <t>89001:001:0308</t>
  </si>
  <si>
    <t>Astri tee 8b</t>
  </si>
  <si>
    <t>89001:001:0263</t>
  </si>
  <si>
    <t>Kangru tee L1</t>
  </si>
  <si>
    <t>14628002</t>
  </si>
  <si>
    <t>89001:001:0272</t>
  </si>
  <si>
    <t>Rohuneeme tee 59d</t>
  </si>
  <si>
    <t>89001:001:0368</t>
  </si>
  <si>
    <t>Ülase tee</t>
  </si>
  <si>
    <t>1999250</t>
  </si>
  <si>
    <t>89001:001:0259</t>
  </si>
  <si>
    <t>Paju tee</t>
  </si>
  <si>
    <t>14627802</t>
  </si>
  <si>
    <t>89001:001:0358</t>
  </si>
  <si>
    <t>Sinilille tee 8</t>
  </si>
  <si>
    <t>14443202</t>
  </si>
  <si>
    <t>89001:001:0359</t>
  </si>
  <si>
    <t>Annuse tee 8</t>
  </si>
  <si>
    <t>9270850</t>
  </si>
  <si>
    <t>89001:001:0361</t>
  </si>
  <si>
    <t>Ülase tee 2</t>
  </si>
  <si>
    <t>9271050</t>
  </si>
  <si>
    <t>89001:001:0362</t>
  </si>
  <si>
    <t>Ülase tee 2a</t>
  </si>
  <si>
    <t>9270950</t>
  </si>
  <si>
    <t>89001:001:0281</t>
  </si>
  <si>
    <t>Tihase tee</t>
  </si>
  <si>
    <t>255750</t>
  </si>
  <si>
    <t>89001:001:0264</t>
  </si>
  <si>
    <t>Muuga põik</t>
  </si>
  <si>
    <t>232250</t>
  </si>
  <si>
    <t>89001:001:0276</t>
  </si>
  <si>
    <t>Leppneeme Sadama tee 15</t>
  </si>
  <si>
    <t>498602</t>
  </si>
  <si>
    <t>89001:001:0232</t>
  </si>
  <si>
    <t>Paenurme tee L2</t>
  </si>
  <si>
    <t>14641102</t>
  </si>
  <si>
    <t>89001:001:0363</t>
  </si>
  <si>
    <t>Metsavahe tee 1</t>
  </si>
  <si>
    <t>12784602</t>
  </si>
  <si>
    <t>89001:001:0364</t>
  </si>
  <si>
    <t>Randvere tee L3</t>
  </si>
  <si>
    <t>2874650</t>
  </si>
  <si>
    <t>89001:001:0273</t>
  </si>
  <si>
    <t>Amarülluse tee 10a</t>
  </si>
  <si>
    <t>89001:001:0372</t>
  </si>
  <si>
    <t>Leppneeme Sadama tee 11a</t>
  </si>
  <si>
    <t>2011702</t>
  </si>
  <si>
    <t>89001:001:0373</t>
  </si>
  <si>
    <t>Leppneeme Sadama tee 17</t>
  </si>
  <si>
    <t>2007002</t>
  </si>
  <si>
    <t>89001:001:0385</t>
  </si>
  <si>
    <t>Pärtlepõllu tee 2</t>
  </si>
  <si>
    <t>13618750</t>
  </si>
  <si>
    <t>89001:001:0386</t>
  </si>
  <si>
    <t>Pärtlepõllu tee 2a</t>
  </si>
  <si>
    <t>4297650</t>
  </si>
  <si>
    <t>89001:001:0389</t>
  </si>
  <si>
    <t>Pärtlepõllu tee L1</t>
  </si>
  <si>
    <t>4297750</t>
  </si>
  <si>
    <t>89001:001:0387</t>
  </si>
  <si>
    <t>Pärtleniidu</t>
  </si>
  <si>
    <t>89001:001:0439</t>
  </si>
  <si>
    <t>Jahukari tee L1</t>
  </si>
  <si>
    <t>2875750</t>
  </si>
  <si>
    <t>89001:001:0441</t>
  </si>
  <si>
    <t>Leigari</t>
  </si>
  <si>
    <t>2875650</t>
  </si>
  <si>
    <t>89001:001:0442</t>
  </si>
  <si>
    <t>Tabani</t>
  </si>
  <si>
    <t>3608602</t>
  </si>
  <si>
    <t>89001:001:0478</t>
  </si>
  <si>
    <t>Muraka</t>
  </si>
  <si>
    <t>2948950</t>
  </si>
  <si>
    <t>89001:001:0374</t>
  </si>
  <si>
    <t>Lubjalossi</t>
  </si>
  <si>
    <t>5426750</t>
  </si>
  <si>
    <t>89001:001:0375</t>
  </si>
  <si>
    <t>Lubjanõlva tee 1</t>
  </si>
  <si>
    <t>5426150</t>
  </si>
  <si>
    <t>89001:001:0376</t>
  </si>
  <si>
    <t>Lubjanõlva tee 3</t>
  </si>
  <si>
    <t>5426850</t>
  </si>
  <si>
    <t>89001:001:0377</t>
  </si>
  <si>
    <t>Tuletorni pst 6</t>
  </si>
  <si>
    <t>5426950</t>
  </si>
  <si>
    <t>89001:001:0378</t>
  </si>
  <si>
    <t>Lubjanõlva tee 4</t>
  </si>
  <si>
    <t>8316702</t>
  </si>
  <si>
    <t>89001:001:0379</t>
  </si>
  <si>
    <t>Lubjanõlva tee L1</t>
  </si>
  <si>
    <t>5426250</t>
  </si>
  <si>
    <t>89001:001:0381</t>
  </si>
  <si>
    <t>Tuletorni pst 2</t>
  </si>
  <si>
    <t>5426350</t>
  </si>
  <si>
    <t>89001:001:0382</t>
  </si>
  <si>
    <t>Tuletorni pst 4</t>
  </si>
  <si>
    <t>5426450</t>
  </si>
  <si>
    <t>89001:001:0383</t>
  </si>
  <si>
    <t>Lubjamõisa</t>
  </si>
  <si>
    <t>5426550</t>
  </si>
  <si>
    <t>89001:001:0456</t>
  </si>
  <si>
    <t>Lubja tee L1</t>
  </si>
  <si>
    <t>7465502</t>
  </si>
  <si>
    <t>89001:001:0457</t>
  </si>
  <si>
    <t>Lubja tee 39</t>
  </si>
  <si>
    <t>89001:001:0458</t>
  </si>
  <si>
    <t>Lubja tee 41</t>
  </si>
  <si>
    <t>89001:001:0459</t>
  </si>
  <si>
    <t>Lubja tee 43</t>
  </si>
  <si>
    <t>89001:001:0461</t>
  </si>
  <si>
    <t>Lubja tee 45</t>
  </si>
  <si>
    <t>89001:001:0462</t>
  </si>
  <si>
    <t>Orava tee</t>
  </si>
  <si>
    <t>2769850</t>
  </si>
  <si>
    <t>89001:001:0463</t>
  </si>
  <si>
    <t>Orava tee 1</t>
  </si>
  <si>
    <t>89001:001:0464</t>
  </si>
  <si>
    <t>Orava tee 2</t>
  </si>
  <si>
    <t>2770050</t>
  </si>
  <si>
    <t>89001:001:0465</t>
  </si>
  <si>
    <t>Orava tee 3</t>
  </si>
  <si>
    <t>2770150</t>
  </si>
  <si>
    <t>89001:001:0484</t>
  </si>
  <si>
    <t>Randvere tee 175</t>
  </si>
  <si>
    <t>6380802</t>
  </si>
  <si>
    <t>89001:001:0486</t>
  </si>
  <si>
    <t>Hobuvankri haljak H3</t>
  </si>
  <si>
    <t>3530050</t>
  </si>
  <si>
    <t>89001:001:0466</t>
  </si>
  <si>
    <t>Orava tee 4</t>
  </si>
  <si>
    <t>2770250</t>
  </si>
  <si>
    <t>89001:001:0467</t>
  </si>
  <si>
    <t>Orava tee 6</t>
  </si>
  <si>
    <t>89001:001:0468</t>
  </si>
  <si>
    <t>Orava tee 8</t>
  </si>
  <si>
    <t>89001:001:0469</t>
  </si>
  <si>
    <t>Kuldkinga haljak</t>
  </si>
  <si>
    <t>2770550</t>
  </si>
  <si>
    <t>89001:001:0471</t>
  </si>
  <si>
    <t>Hundi tee 29</t>
  </si>
  <si>
    <t>2770650</t>
  </si>
  <si>
    <t>89001:001:0472</t>
  </si>
  <si>
    <t>Hundi tee L3</t>
  </si>
  <si>
    <t>2770750</t>
  </si>
  <si>
    <t>89001:001:0473</t>
  </si>
  <si>
    <t>Jänese tee</t>
  </si>
  <si>
    <t>2770850</t>
  </si>
  <si>
    <t>89001:001:0474</t>
  </si>
  <si>
    <t>Jänese tee 1</t>
  </si>
  <si>
    <t>2770950</t>
  </si>
  <si>
    <t>89001:001:0475</t>
  </si>
  <si>
    <t>Jänese tee 2</t>
  </si>
  <si>
    <t>2771050</t>
  </si>
  <si>
    <t>89001:001:0476</t>
  </si>
  <si>
    <t>Jänese tee 2a</t>
  </si>
  <si>
    <t>2771150</t>
  </si>
  <si>
    <t>89001:001:0477</t>
  </si>
  <si>
    <t>Jänese tee 3</t>
  </si>
  <si>
    <t>2771250</t>
  </si>
  <si>
    <t>89001:001:0491</t>
  </si>
  <si>
    <t>Hobuvankri haljak H1</t>
  </si>
  <si>
    <t>20814750</t>
  </si>
  <si>
    <t>89001:001:0332</t>
  </si>
  <si>
    <t>Rootsi tee 1</t>
  </si>
  <si>
    <t>18604050</t>
  </si>
  <si>
    <t>89001:001:0333</t>
  </si>
  <si>
    <t>Rootsi tee 2</t>
  </si>
  <si>
    <t>18603650</t>
  </si>
  <si>
    <t>89001:001:0334</t>
  </si>
  <si>
    <t>Rootsi tee 3</t>
  </si>
  <si>
    <t>18603750</t>
  </si>
  <si>
    <t>89001:001:0335</t>
  </si>
  <si>
    <t>Rootsi tee 4</t>
  </si>
  <si>
    <t>18603850</t>
  </si>
  <si>
    <t>89001:001:0336</t>
  </si>
  <si>
    <t>Rootsi tee 5</t>
  </si>
  <si>
    <t>18603950</t>
  </si>
  <si>
    <t>89001:001:0337</t>
  </si>
  <si>
    <t>Rootsi tee 6</t>
  </si>
  <si>
    <t>18604150</t>
  </si>
  <si>
    <t>89001:001:0338</t>
  </si>
  <si>
    <t>Rootsi tee 7</t>
  </si>
  <si>
    <t>18604250</t>
  </si>
  <si>
    <t>89001:001:0339</t>
  </si>
  <si>
    <t>Rootsi tee</t>
  </si>
  <si>
    <t>18603450</t>
  </si>
  <si>
    <t>89001:001:0415</t>
  </si>
  <si>
    <t>Luugimetsa</t>
  </si>
  <si>
    <t>6819402</t>
  </si>
  <si>
    <t>89001:001:0416</t>
  </si>
  <si>
    <t>Rootsimetsa</t>
  </si>
  <si>
    <t>18603550</t>
  </si>
  <si>
    <t>89001:001:0454</t>
  </si>
  <si>
    <t>Daalia tee 12</t>
  </si>
  <si>
    <t>2627602</t>
  </si>
  <si>
    <t>89001:001:0455</t>
  </si>
  <si>
    <t>Daalia tee 14</t>
  </si>
  <si>
    <t>13126750</t>
  </si>
  <si>
    <t>89001:001:0392</t>
  </si>
  <si>
    <t>Jäätma tee 6</t>
  </si>
  <si>
    <t>9076702</t>
  </si>
  <si>
    <t>89001:001:0393</t>
  </si>
  <si>
    <t>Jäätma tee 8</t>
  </si>
  <si>
    <t>3067450</t>
  </si>
  <si>
    <t>89001:001:0394</t>
  </si>
  <si>
    <t>Jäätma tee L3</t>
  </si>
  <si>
    <t>3067550</t>
  </si>
  <si>
    <t>89001:001:0395</t>
  </si>
  <si>
    <t>Jäätma tee L4</t>
  </si>
  <si>
    <t>3067650</t>
  </si>
  <si>
    <t>89001:001:0396</t>
  </si>
  <si>
    <t>Jäätma tee L6</t>
  </si>
  <si>
    <t>3067750</t>
  </si>
  <si>
    <t>89001:001:0397</t>
  </si>
  <si>
    <t>Jäätma tee L7</t>
  </si>
  <si>
    <t>3067850</t>
  </si>
  <si>
    <t>89001:001:0398</t>
  </si>
  <si>
    <t>Aruheina tee</t>
  </si>
  <si>
    <t>3067950</t>
  </si>
  <si>
    <t>89001:001:0399</t>
  </si>
  <si>
    <t>Aruheina haljak</t>
  </si>
  <si>
    <t>3068050</t>
  </si>
  <si>
    <t>89001:001:0401</t>
  </si>
  <si>
    <t>Aruheina tee 1</t>
  </si>
  <si>
    <t>3068150</t>
  </si>
  <si>
    <t>89001:001:0492</t>
  </si>
  <si>
    <t>Rohuneeme tee 29</t>
  </si>
  <si>
    <t>3306150</t>
  </si>
  <si>
    <t>89001:001:0483</t>
  </si>
  <si>
    <t>Äigrumäe tee 2</t>
  </si>
  <si>
    <t>4380550</t>
  </si>
  <si>
    <t>89001:001:0402</t>
  </si>
  <si>
    <t>Aruheina tee 3</t>
  </si>
  <si>
    <t>3068250</t>
  </si>
  <si>
    <t>89001:001:0403</t>
  </si>
  <si>
    <t>Aruheina tee 5</t>
  </si>
  <si>
    <t>3068350</t>
  </si>
  <si>
    <t>89001:001:0404</t>
  </si>
  <si>
    <t>Aruheina tee 7</t>
  </si>
  <si>
    <t>3068450</t>
  </si>
  <si>
    <t>89001:001:0405</t>
  </si>
  <si>
    <t>Aruheina tee 2</t>
  </si>
  <si>
    <t>3068550</t>
  </si>
  <si>
    <t>89001:001:0406</t>
  </si>
  <si>
    <t>Aruheina tee 4</t>
  </si>
  <si>
    <t>3068650</t>
  </si>
  <si>
    <t>89001:001:0407</t>
  </si>
  <si>
    <t>Aruheina tee 6</t>
  </si>
  <si>
    <t>3068750</t>
  </si>
  <si>
    <t>89001:001:0408</t>
  </si>
  <si>
    <t>Aruheina tee 8</t>
  </si>
  <si>
    <t>3068850</t>
  </si>
  <si>
    <t>89001:001:0409</t>
  </si>
  <si>
    <t>Aruheina tee 10</t>
  </si>
  <si>
    <t>3068950</t>
  </si>
  <si>
    <t>89001:001:0411</t>
  </si>
  <si>
    <t>Aruheina tee 12</t>
  </si>
  <si>
    <t>3069050</t>
  </si>
  <si>
    <t>89001:001:0412</t>
  </si>
  <si>
    <t>Aruheina tee 14</t>
  </si>
  <si>
    <t>3069150</t>
  </si>
  <si>
    <t>89001:001:0413</t>
  </si>
  <si>
    <t>Aruheina tee 16</t>
  </si>
  <si>
    <t>3069250</t>
  </si>
  <si>
    <t>89001:001:0414</t>
  </si>
  <si>
    <t>Aruheina tee 18</t>
  </si>
  <si>
    <t>3069350</t>
  </si>
  <si>
    <t>89001:001:0493</t>
  </si>
  <si>
    <t>Randvere tee 30</t>
  </si>
  <si>
    <t>3717650</t>
  </si>
  <si>
    <t>89001:001:0494</t>
  </si>
  <si>
    <t>Randvere tee 30a</t>
  </si>
  <si>
    <t>89001:001:0495</t>
  </si>
  <si>
    <t>Lubja tee 35</t>
  </si>
  <si>
    <t>2462902</t>
  </si>
  <si>
    <t>89001:001:0291</t>
  </si>
  <si>
    <t>Lepiku tee</t>
  </si>
  <si>
    <t>255450</t>
  </si>
  <si>
    <t>89001:001:0422</t>
  </si>
  <si>
    <t>Salumäe haljak</t>
  </si>
  <si>
    <t>11642002</t>
  </si>
  <si>
    <t>89001:001:0423</t>
  </si>
  <si>
    <t>Paenurme tee 14</t>
  </si>
  <si>
    <t>6858750</t>
  </si>
  <si>
    <t>89001:001:0424</t>
  </si>
  <si>
    <t>Paenurme tee 16</t>
  </si>
  <si>
    <t>6858850</t>
  </si>
  <si>
    <t>89001:001:0425</t>
  </si>
  <si>
    <t>Paenurme tee L3</t>
  </si>
  <si>
    <t>12783350</t>
  </si>
  <si>
    <t>89001:001:0426</t>
  </si>
  <si>
    <t>Salumäe tee 8</t>
  </si>
  <si>
    <t>6858950</t>
  </si>
  <si>
    <t>89001:001:0427</t>
  </si>
  <si>
    <t>Salumäe tee L3</t>
  </si>
  <si>
    <t>12783450</t>
  </si>
  <si>
    <t>89001:001:0428</t>
  </si>
  <si>
    <t>Alajaama tee 3</t>
  </si>
  <si>
    <t>89001:001:0429</t>
  </si>
  <si>
    <t>Alajaama tee L2</t>
  </si>
  <si>
    <t>12924150</t>
  </si>
  <si>
    <t>89001:001:0431</t>
  </si>
  <si>
    <t>Paevälja tee 13</t>
  </si>
  <si>
    <t>89001:001:0432</t>
  </si>
  <si>
    <t>Paevälja tee 11</t>
  </si>
  <si>
    <t>89001:001:0433</t>
  </si>
  <si>
    <t>Paevälja tee L2</t>
  </si>
  <si>
    <t>10837502</t>
  </si>
  <si>
    <t>89001:001:0434</t>
  </si>
  <si>
    <t>Alajaama tee 1</t>
  </si>
  <si>
    <t>89001:001:0435</t>
  </si>
  <si>
    <t>Alajaama tee L1</t>
  </si>
  <si>
    <t>89001:001:0436</t>
  </si>
  <si>
    <t>Paevälja tee 17</t>
  </si>
  <si>
    <t>89001:001:0437</t>
  </si>
  <si>
    <t>Paevälja tee 15</t>
  </si>
  <si>
    <t>89001:001:0438</t>
  </si>
  <si>
    <t>Paevälja tee L1</t>
  </si>
  <si>
    <t>89001:001:0499</t>
  </si>
  <si>
    <t>Paelille tee 6</t>
  </si>
  <si>
    <t>89001:001:0501</t>
  </si>
  <si>
    <t>Paeheina tee 22</t>
  </si>
  <si>
    <t>89001:001:0502</t>
  </si>
  <si>
    <t>Paeheina tee 24</t>
  </si>
  <si>
    <t>89001:001:0503</t>
  </si>
  <si>
    <t>Paeheina tee 26</t>
  </si>
  <si>
    <t>89001:001:0496</t>
  </si>
  <si>
    <t>Paelille tee 3</t>
  </si>
  <si>
    <t>89001:001:0497</t>
  </si>
  <si>
    <t>Paevälja tee 1</t>
  </si>
  <si>
    <t>89001:001:0498</t>
  </si>
  <si>
    <t>Paevälja tee 3</t>
  </si>
  <si>
    <t>89001:001:0443</t>
  </si>
  <si>
    <t>Aiandi põik 2</t>
  </si>
  <si>
    <t>89001:001:0444</t>
  </si>
  <si>
    <t>Aiandi põik 4</t>
  </si>
  <si>
    <t>89001:001:0445</t>
  </si>
  <si>
    <t>Aiandi põik 6</t>
  </si>
  <si>
    <t>89001:001:0446</t>
  </si>
  <si>
    <t>Paevälja tee 24</t>
  </si>
  <si>
    <t>89001:001:0447</t>
  </si>
  <si>
    <t>Paevälja tee 24a</t>
  </si>
  <si>
    <t>2670350</t>
  </si>
  <si>
    <t>89001:001:0448</t>
  </si>
  <si>
    <t>Paevälja tee 26</t>
  </si>
  <si>
    <t>89001:001:0449</t>
  </si>
  <si>
    <t>Paevälja tee 28</t>
  </si>
  <si>
    <t>89001:001:0451</t>
  </si>
  <si>
    <t>Paevälja tee 28a</t>
  </si>
  <si>
    <t>2670650</t>
  </si>
  <si>
    <t>89001:001:0452</t>
  </si>
  <si>
    <t>Paevälja tee 28b</t>
  </si>
  <si>
    <t>2670750</t>
  </si>
  <si>
    <t>89001:001:0453</t>
  </si>
  <si>
    <t>Aiandi põik L1</t>
  </si>
  <si>
    <t>2670850</t>
  </si>
  <si>
    <t>89001:001:0419</t>
  </si>
  <si>
    <t>Kannikese tee</t>
  </si>
  <si>
    <t>2736150</t>
  </si>
  <si>
    <t>89001:001:0418</t>
  </si>
  <si>
    <t>Pargi tee L1</t>
  </si>
  <si>
    <t>2428950</t>
  </si>
  <si>
    <t>89001:001:0479</t>
  </si>
  <si>
    <t>Äigrumäe tee</t>
  </si>
  <si>
    <t>3033250</t>
  </si>
  <si>
    <t>89001:001:0577</t>
  </si>
  <si>
    <t>Nurme põik L7</t>
  </si>
  <si>
    <t>5432150</t>
  </si>
  <si>
    <t>89001:001:0578</t>
  </si>
  <si>
    <t>Nurme põik 27</t>
  </si>
  <si>
    <t>89001:001:0579</t>
  </si>
  <si>
    <t>Nurme põik L8</t>
  </si>
  <si>
    <t>5432350</t>
  </si>
  <si>
    <t>89001:001:0580</t>
  </si>
  <si>
    <t>Nurme põik 29</t>
  </si>
  <si>
    <t>89001:001:0581</t>
  </si>
  <si>
    <t>Nurme põik 34</t>
  </si>
  <si>
    <t>89001:001:0582</t>
  </si>
  <si>
    <t>Nurme põik 36</t>
  </si>
  <si>
    <t>89001:001:0583</t>
  </si>
  <si>
    <t>Nurme põik 38</t>
  </si>
  <si>
    <t>89001:001:0584</t>
  </si>
  <si>
    <t>Metsasihi tee 1</t>
  </si>
  <si>
    <t>4581650</t>
  </si>
  <si>
    <t>89001:001:0585</t>
  </si>
  <si>
    <t>Metsasihi tee 3</t>
  </si>
  <si>
    <t>89001:001:0586</t>
  </si>
  <si>
    <t>Karu tee</t>
  </si>
  <si>
    <t>5432950</t>
  </si>
  <si>
    <t>89001:001:0587</t>
  </si>
  <si>
    <t>Karu tee 1</t>
  </si>
  <si>
    <t>89001:001:0588</t>
  </si>
  <si>
    <t>Karu tee 2</t>
  </si>
  <si>
    <t>4123250</t>
  </si>
  <si>
    <t>89001:001:0589</t>
  </si>
  <si>
    <t>Karu tee 3</t>
  </si>
  <si>
    <t>89001:001:0590</t>
  </si>
  <si>
    <t>Karu tee 5</t>
  </si>
  <si>
    <t>5433250</t>
  </si>
  <si>
    <t>89001:001:0592</t>
  </si>
  <si>
    <t>Karu haljak H1</t>
  </si>
  <si>
    <t>5433450</t>
  </si>
  <si>
    <t>89001:001:0593</t>
  </si>
  <si>
    <t>Karu haljak H2</t>
  </si>
  <si>
    <t>5433550</t>
  </si>
  <si>
    <t>89001:001:0594</t>
  </si>
  <si>
    <t>Hundi tee L1</t>
  </si>
  <si>
    <t>5433650</t>
  </si>
  <si>
    <t>89001:001:0595</t>
  </si>
  <si>
    <t>Hundi tee 19</t>
  </si>
  <si>
    <t>5433750</t>
  </si>
  <si>
    <t>89001:001:0596</t>
  </si>
  <si>
    <t>Hundi tee 21</t>
  </si>
  <si>
    <t>5433850</t>
  </si>
  <si>
    <t>89001:001:0597</t>
  </si>
  <si>
    <t>Hundi tee 23</t>
  </si>
  <si>
    <t>5433950</t>
  </si>
  <si>
    <t>89001:001:0598</t>
  </si>
  <si>
    <t>Hundi tee 25</t>
  </si>
  <si>
    <t>5434050</t>
  </si>
  <si>
    <t>89001:001:0555</t>
  </si>
  <si>
    <t>Bertelsoni</t>
  </si>
  <si>
    <t>3761150</t>
  </si>
  <si>
    <t>89001:001:0553</t>
  </si>
  <si>
    <t>Koorma tn 7a</t>
  </si>
  <si>
    <t>89001:001:0554</t>
  </si>
  <si>
    <t>Koorma tn 9</t>
  </si>
  <si>
    <t>89001:001:0605</t>
  </si>
  <si>
    <t>Hõbekuuse tee L5</t>
  </si>
  <si>
    <t>4246850</t>
  </si>
  <si>
    <t>89001:001:0567</t>
  </si>
  <si>
    <t>Kirikaia tee L1</t>
  </si>
  <si>
    <t>7994350</t>
  </si>
  <si>
    <t>89001:001:0566</t>
  </si>
  <si>
    <t>Hobuvankri haljak H2</t>
  </si>
  <si>
    <t>20632750</t>
  </si>
  <si>
    <t>89001:001:0569</t>
  </si>
  <si>
    <t>Põdra tee</t>
  </si>
  <si>
    <t>5431450</t>
  </si>
  <si>
    <t>89001:001:0570</t>
  </si>
  <si>
    <t>Põdra tee 1</t>
  </si>
  <si>
    <t>89001:001:0572</t>
  </si>
  <si>
    <t>Põdra tee 3</t>
  </si>
  <si>
    <t>5431650</t>
  </si>
  <si>
    <t>89001:001:0573</t>
  </si>
  <si>
    <t>Põdra tee 4</t>
  </si>
  <si>
    <t>5431750</t>
  </si>
  <si>
    <t>89001:001:0574</t>
  </si>
  <si>
    <t>Põdra tee 5</t>
  </si>
  <si>
    <t>5431850</t>
  </si>
  <si>
    <t>89001:001:0575</t>
  </si>
  <si>
    <t>Põdra tee 7</t>
  </si>
  <si>
    <t>5431950</t>
  </si>
  <si>
    <t>89001:001:0576</t>
  </si>
  <si>
    <t>Nurme haljak H1</t>
  </si>
  <si>
    <t>5432050</t>
  </si>
  <si>
    <t>89001:001:0633</t>
  </si>
  <si>
    <t>Karulaugu tee 13</t>
  </si>
  <si>
    <t>5550850</t>
  </si>
  <si>
    <t>89001:001:0634</t>
  </si>
  <si>
    <t>Karulaugu tee 15</t>
  </si>
  <si>
    <t>2489650</t>
  </si>
  <si>
    <t>89001:001:0629</t>
  </si>
  <si>
    <t>Rohuneeme tee 148</t>
  </si>
  <si>
    <t>13989150</t>
  </si>
  <si>
    <t>89001:001:0630</t>
  </si>
  <si>
    <t>Madruse tee 1</t>
  </si>
  <si>
    <t>13989250</t>
  </si>
  <si>
    <t>89001:001:0636</t>
  </si>
  <si>
    <t>Lõuna-Jaani</t>
  </si>
  <si>
    <t>5990750</t>
  </si>
  <si>
    <t>89001:001:0637</t>
  </si>
  <si>
    <t>Põhja-Jaani</t>
  </si>
  <si>
    <t>5990850</t>
  </si>
  <si>
    <t>89001:001:0635</t>
  </si>
  <si>
    <t>Jaaniranna tee</t>
  </si>
  <si>
    <t>7229802</t>
  </si>
  <si>
    <t>89001:001:0638</t>
  </si>
  <si>
    <t>Põlluveere tee L3</t>
  </si>
  <si>
    <t>5990950</t>
  </si>
  <si>
    <t>89001:001:0639</t>
  </si>
  <si>
    <t>Põlluveere tee 6</t>
  </si>
  <si>
    <t>5991050</t>
  </si>
  <si>
    <t>89001:001:0631</t>
  </si>
  <si>
    <t>Madruse tee 1a</t>
  </si>
  <si>
    <t>10083402</t>
  </si>
  <si>
    <t>89001:001:0632</t>
  </si>
  <si>
    <t>Madruse tee L1</t>
  </si>
  <si>
    <t>8188550</t>
  </si>
  <si>
    <t>89001:001:0640</t>
  </si>
  <si>
    <t>Kesk-Kaare tee 22</t>
  </si>
  <si>
    <t>7032802</t>
  </si>
  <si>
    <t>89001:001:0613</t>
  </si>
  <si>
    <t>Paadi tee 1</t>
  </si>
  <si>
    <t>4419550</t>
  </si>
  <si>
    <t>89001:001:0614</t>
  </si>
  <si>
    <t>Sõpruse park H1</t>
  </si>
  <si>
    <t>4419350</t>
  </si>
  <si>
    <t>89001:001:0612</t>
  </si>
  <si>
    <t>Paadi tee 3</t>
  </si>
  <si>
    <t>4419450</t>
  </si>
  <si>
    <t>89001:001:0512</t>
  </si>
  <si>
    <t>Alajaama tee 5</t>
  </si>
  <si>
    <t>89001:001:0513</t>
  </si>
  <si>
    <t>Paepanga haljak H1</t>
  </si>
  <si>
    <t>5319050</t>
  </si>
  <si>
    <t>89001:001:0514</t>
  </si>
  <si>
    <t>Paepanga tee 6</t>
  </si>
  <si>
    <t>89001:001:0515</t>
  </si>
  <si>
    <t>Paepanga tee 4</t>
  </si>
  <si>
    <t>89001:001:0516</t>
  </si>
  <si>
    <t>Alajaama tee L3</t>
  </si>
  <si>
    <t>5319350</t>
  </si>
  <si>
    <t>89001:001:0517</t>
  </si>
  <si>
    <t>Paevälja tee L3</t>
  </si>
  <si>
    <t>5319450</t>
  </si>
  <si>
    <t>89001:001:0715</t>
  </si>
  <si>
    <t>Suur-Kaare tee 53</t>
  </si>
  <si>
    <t>89001:001:0620</t>
  </si>
  <si>
    <t>Riiasöödi tee L1</t>
  </si>
  <si>
    <t>3529950</t>
  </si>
  <si>
    <t>89001:001:0645</t>
  </si>
  <si>
    <t>Pällu tee 6</t>
  </si>
  <si>
    <t>9016050</t>
  </si>
  <si>
    <t>89001:001:0646</t>
  </si>
  <si>
    <t>Sambla tee 4</t>
  </si>
  <si>
    <t>752402</t>
  </si>
  <si>
    <t>89001:001:0679</t>
  </si>
  <si>
    <t>Lepakännu tee 1</t>
  </si>
  <si>
    <t>2330702</t>
  </si>
  <si>
    <t>89001:001:0680</t>
  </si>
  <si>
    <t>Lepakännu tee 3</t>
  </si>
  <si>
    <t>2424502</t>
  </si>
  <si>
    <t>89001:001:0681</t>
  </si>
  <si>
    <t>Heldri tee 55</t>
  </si>
  <si>
    <t>89001:001:0682</t>
  </si>
  <si>
    <t>Heldri tee L3</t>
  </si>
  <si>
    <t>89001:001:0506</t>
  </si>
  <si>
    <t>Aiandi tee 2e</t>
  </si>
  <si>
    <t>3315502</t>
  </si>
  <si>
    <t>89001:001:0507</t>
  </si>
  <si>
    <t>Liilia põik 1</t>
  </si>
  <si>
    <t>89001:001:0642</t>
  </si>
  <si>
    <t>Vardi tee 19a</t>
  </si>
  <si>
    <t>4386602</t>
  </si>
  <si>
    <t>89001:001:0508</t>
  </si>
  <si>
    <t>Rohuneeme tee 51a</t>
  </si>
  <si>
    <t>89001:001:0509</t>
  </si>
  <si>
    <t>Rohuneeme tee 51b</t>
  </si>
  <si>
    <t>3107650</t>
  </si>
  <si>
    <t>89001:001:0678</t>
  </si>
  <si>
    <t>Jäätma tee L8</t>
  </si>
  <si>
    <t>7306650</t>
  </si>
  <si>
    <t>89001:001:0651</t>
  </si>
  <si>
    <t>Jäätma tee L1</t>
  </si>
  <si>
    <t>7662050</t>
  </si>
  <si>
    <t>89001:001:0650</t>
  </si>
  <si>
    <t>Käärti tee 3</t>
  </si>
  <si>
    <t>388102</t>
  </si>
  <si>
    <t>89001:001:0647</t>
  </si>
  <si>
    <t>Pringi tee 2</t>
  </si>
  <si>
    <t>14143902</t>
  </si>
  <si>
    <t>89001:001:0648</t>
  </si>
  <si>
    <t>Pringi tee 2a</t>
  </si>
  <si>
    <t>4900050</t>
  </si>
  <si>
    <t>89001:001:0649</t>
  </si>
  <si>
    <t>Pringi haljak 2</t>
  </si>
  <si>
    <t>4900150</t>
  </si>
  <si>
    <t>89001:001:0599</t>
  </si>
  <si>
    <t>Suurekivi tee L1</t>
  </si>
  <si>
    <t>8330950</t>
  </si>
  <si>
    <t>89001:001:0617</t>
  </si>
  <si>
    <t>Helemäe</t>
  </si>
  <si>
    <t>89001:001:0618</t>
  </si>
  <si>
    <t>Einmäe</t>
  </si>
  <si>
    <t>89001:001:0723</t>
  </si>
  <si>
    <t>Silva tee L1</t>
  </si>
  <si>
    <t>8315450</t>
  </si>
  <si>
    <t>89001:001:0687</t>
  </si>
  <si>
    <t>Kivihaldja tee 2</t>
  </si>
  <si>
    <t>16140350</t>
  </si>
  <si>
    <t>89001:001:0688</t>
  </si>
  <si>
    <t>Kivihaldja tee 3</t>
  </si>
  <si>
    <t>14633750</t>
  </si>
  <si>
    <t>89001:001:0689</t>
  </si>
  <si>
    <t>Koduhaldja tee 2</t>
  </si>
  <si>
    <t>14633850</t>
  </si>
  <si>
    <t>89001:001:0690</t>
  </si>
  <si>
    <t>Koduhaldja tee 4</t>
  </si>
  <si>
    <t>14633950</t>
  </si>
  <si>
    <t>89001:001:0691</t>
  </si>
  <si>
    <t>Maahaldja haljak</t>
  </si>
  <si>
    <t>16140450</t>
  </si>
  <si>
    <t>89001:001:0692</t>
  </si>
  <si>
    <t>Maahaldja haljak H1</t>
  </si>
  <si>
    <t>16140550</t>
  </si>
  <si>
    <t>89001:001:0693</t>
  </si>
  <si>
    <t>Maahaldja tee 2</t>
  </si>
  <si>
    <t>16140650</t>
  </si>
  <si>
    <t>89001:001:0694</t>
  </si>
  <si>
    <t>Metshaldja tee 1</t>
  </si>
  <si>
    <t>16140750</t>
  </si>
  <si>
    <t>89001:001:0695</t>
  </si>
  <si>
    <t>Metshaldja tee 2</t>
  </si>
  <si>
    <t>16140850</t>
  </si>
  <si>
    <t>89001:001:0707</t>
  </si>
  <si>
    <t>Metshaldja tee L1</t>
  </si>
  <si>
    <t>16142050</t>
  </si>
  <si>
    <t>89001:001:0708</t>
  </si>
  <si>
    <t>Muuga tee L1</t>
  </si>
  <si>
    <t>16142150</t>
  </si>
  <si>
    <t>89001:001:0709</t>
  </si>
  <si>
    <t>Muuga tee L2</t>
  </si>
  <si>
    <t>16142250</t>
  </si>
  <si>
    <t>89001:001:0349</t>
  </si>
  <si>
    <t>Suur-Ringtee</t>
  </si>
  <si>
    <t>9971450</t>
  </si>
  <si>
    <t>89001:001:0344</t>
  </si>
  <si>
    <t>Väike-Ringtee</t>
  </si>
  <si>
    <t>10134150</t>
  </si>
  <si>
    <t>89001:001:0696</t>
  </si>
  <si>
    <t>Metshaldja tee 2a</t>
  </si>
  <si>
    <t>16140950</t>
  </si>
  <si>
    <t>89001:001:0697</t>
  </si>
  <si>
    <t>Metshaldja tee 3</t>
  </si>
  <si>
    <t>16141050</t>
  </si>
  <si>
    <t>89001:001:0698</t>
  </si>
  <si>
    <t>Metshaldja tee 4</t>
  </si>
  <si>
    <t>16141150</t>
  </si>
  <si>
    <t>89001:001:0699</t>
  </si>
  <si>
    <t>Metshaldja tee 5</t>
  </si>
  <si>
    <t>16141250</t>
  </si>
  <si>
    <t>89001:001:0701</t>
  </si>
  <si>
    <t>Metshaldja tee 6</t>
  </si>
  <si>
    <t>16141450</t>
  </si>
  <si>
    <t>89001:001:0702</t>
  </si>
  <si>
    <t>Metshaldja tee 7</t>
  </si>
  <si>
    <t>16141550</t>
  </si>
  <si>
    <t>89001:001:0700</t>
  </si>
  <si>
    <t>Metshaldja tee 9</t>
  </si>
  <si>
    <t>16141350</t>
  </si>
  <si>
    <t>89001:001:0703</t>
  </si>
  <si>
    <t>Metshaldja tee 11</t>
  </si>
  <si>
    <t>16141650</t>
  </si>
  <si>
    <t>89001:001:0704</t>
  </si>
  <si>
    <t>Metshaldja tee 13</t>
  </si>
  <si>
    <t>16141750</t>
  </si>
  <si>
    <t>89001:001:0705</t>
  </si>
  <si>
    <t>Metshaldja tee 15</t>
  </si>
  <si>
    <t>16141850</t>
  </si>
  <si>
    <t>89001:001:0706</t>
  </si>
  <si>
    <t>Metshaldja tee 17</t>
  </si>
  <si>
    <t>16141950</t>
  </si>
  <si>
    <t>89001:001:0710</t>
  </si>
  <si>
    <t>Tulehaldja tee 2</t>
  </si>
  <si>
    <t>16142350</t>
  </si>
  <si>
    <t>89001:001:0711</t>
  </si>
  <si>
    <t>Tulehaldja tee 4</t>
  </si>
  <si>
    <t>16142450</t>
  </si>
  <si>
    <t>89001:001:0712</t>
  </si>
  <si>
    <t>Tulehaldja tee 6</t>
  </si>
  <si>
    <t>16142550</t>
  </si>
  <si>
    <t>89001:001:0683</t>
  </si>
  <si>
    <t>Tulehaldja tee 8</t>
  </si>
  <si>
    <t>16140050</t>
  </si>
  <si>
    <t>89001:001:0684</t>
  </si>
  <si>
    <t>Tulehaldja tee 10</t>
  </si>
  <si>
    <t>16140150</t>
  </si>
  <si>
    <t>89001:001:0713</t>
  </si>
  <si>
    <t>Tulehaldja tee 12</t>
  </si>
  <si>
    <t>16142650</t>
  </si>
  <si>
    <t>89001:001:0685</t>
  </si>
  <si>
    <t>Tulehaldja tee 14</t>
  </si>
  <si>
    <t>16140250</t>
  </si>
  <si>
    <t>89001:001:0686</t>
  </si>
  <si>
    <t>Veehaldja tee L2</t>
  </si>
  <si>
    <t>297602</t>
  </si>
  <si>
    <t>89001:001:0354</t>
  </si>
  <si>
    <t>Sääre tee L1</t>
  </si>
  <si>
    <t>8063850</t>
  </si>
  <si>
    <t>89001:001:0348</t>
  </si>
  <si>
    <t>Meremärgi tee</t>
  </si>
  <si>
    <t>8295750</t>
  </si>
  <si>
    <t>89001:001:0539</t>
  </si>
  <si>
    <t>Kingu tee L1</t>
  </si>
  <si>
    <t>3480550</t>
  </si>
  <si>
    <t>89001:001:0561</t>
  </si>
  <si>
    <t>Tammekivi tee</t>
  </si>
  <si>
    <t>8281150</t>
  </si>
  <si>
    <t>89001:001:0740</t>
  </si>
  <si>
    <t>Põldheina tee L1</t>
  </si>
  <si>
    <t>6068950</t>
  </si>
  <si>
    <t>89001:001:0556</t>
  </si>
  <si>
    <t>Hundinuia tee 1</t>
  </si>
  <si>
    <t>3963850</t>
  </si>
  <si>
    <t>89001:001:0545</t>
  </si>
  <si>
    <t>Jõhvika tee L1</t>
  </si>
  <si>
    <t>4053702</t>
  </si>
  <si>
    <t>89001:001:0546</t>
  </si>
  <si>
    <t>Lageda tee L6</t>
  </si>
  <si>
    <t>5438650</t>
  </si>
  <si>
    <t>89001:001:0547</t>
  </si>
  <si>
    <t>Soosepa tee L2</t>
  </si>
  <si>
    <t>5438750</t>
  </si>
  <si>
    <t>89001:001:0548</t>
  </si>
  <si>
    <t>Soosepa tee L3</t>
  </si>
  <si>
    <t>5438850</t>
  </si>
  <si>
    <t>89001:001:0726</t>
  </si>
  <si>
    <t>Estali tee L1</t>
  </si>
  <si>
    <t>11353650</t>
  </si>
  <si>
    <t>89001:001:0727</t>
  </si>
  <si>
    <t>Võrkoja tee L1</t>
  </si>
  <si>
    <t>8503650</t>
  </si>
  <si>
    <t>89001:001:0741</t>
  </si>
  <si>
    <t>Põldheina parkla P1</t>
  </si>
  <si>
    <t>6431150</t>
  </si>
  <si>
    <t>89001:001:0742</t>
  </si>
  <si>
    <t>Põldheina parkla P2</t>
  </si>
  <si>
    <t>7290250</t>
  </si>
  <si>
    <t>89001:001:0559</t>
  </si>
  <si>
    <t>Tammekivi tee L1</t>
  </si>
  <si>
    <t>8378350</t>
  </si>
  <si>
    <t>89001:001:0549</t>
  </si>
  <si>
    <t>Kraavi tee</t>
  </si>
  <si>
    <t>5438950</t>
  </si>
  <si>
    <t>89001:001:0551</t>
  </si>
  <si>
    <t>Põllu tee</t>
  </si>
  <si>
    <t>5439050</t>
  </si>
  <si>
    <t>89001:001:0552</t>
  </si>
  <si>
    <t>Soosepa tee 21</t>
  </si>
  <si>
    <t>5439150</t>
  </si>
  <si>
    <t>89001:001:0743</t>
  </si>
  <si>
    <t>Tammelehe tee</t>
  </si>
  <si>
    <t>5999750</t>
  </si>
  <si>
    <t>89001:001:0565</t>
  </si>
  <si>
    <t>Tammekalda tee L1</t>
  </si>
  <si>
    <t>8368350</t>
  </si>
  <si>
    <t>89001:001:0644</t>
  </si>
  <si>
    <t>Tammepõllu tee 2</t>
  </si>
  <si>
    <t>4914450</t>
  </si>
  <si>
    <t>89001:001:0956</t>
  </si>
  <si>
    <t>Uuesauna tee 20</t>
  </si>
  <si>
    <t>7009002</t>
  </si>
  <si>
    <t>89001:001:0736</t>
  </si>
  <si>
    <t>Jahukari tee L2</t>
  </si>
  <si>
    <t>8740150</t>
  </si>
  <si>
    <t>89001:001:0738</t>
  </si>
  <si>
    <t>Ülesaare tee L3</t>
  </si>
  <si>
    <t>8331850</t>
  </si>
  <si>
    <t>89001:001:0641</t>
  </si>
  <si>
    <t>Halli tee 6</t>
  </si>
  <si>
    <t>5129550</t>
  </si>
  <si>
    <t>89001:001:0621</t>
  </si>
  <si>
    <t>Aasa tee</t>
  </si>
  <si>
    <t>230250</t>
  </si>
  <si>
    <t>89001:001:0622</t>
  </si>
  <si>
    <t>Niidu tee</t>
  </si>
  <si>
    <t>232350</t>
  </si>
  <si>
    <t>89001:001:0623</t>
  </si>
  <si>
    <t>Kooli tee 33</t>
  </si>
  <si>
    <t>1947402</t>
  </si>
  <si>
    <t>89001:001:0624</t>
  </si>
  <si>
    <t>Aasa tee 2</t>
  </si>
  <si>
    <t>8807402</t>
  </si>
  <si>
    <t>89001:001:0625</t>
  </si>
  <si>
    <t>Aasa tee 4</t>
  </si>
  <si>
    <t>4812250</t>
  </si>
  <si>
    <t>89001:001:0626</t>
  </si>
  <si>
    <t>Aasa tee 6</t>
  </si>
  <si>
    <t>4812350</t>
  </si>
  <si>
    <t>89001:001:0627</t>
  </si>
  <si>
    <t>Kooli tee L1</t>
  </si>
  <si>
    <t>4812150</t>
  </si>
  <si>
    <t>89001:001:0652</t>
  </si>
  <si>
    <t>Hansunurme tee 2</t>
  </si>
  <si>
    <t>89001:001:0653</t>
  </si>
  <si>
    <t>Hansunurme tee 4</t>
  </si>
  <si>
    <t>89001:001:0654</t>
  </si>
  <si>
    <t>Hansunurme tee 6</t>
  </si>
  <si>
    <t>5146850</t>
  </si>
  <si>
    <t>89001:001:0655</t>
  </si>
  <si>
    <t>Hansunurme tee 8</t>
  </si>
  <si>
    <t>5146950</t>
  </si>
  <si>
    <t>89001:001:0656</t>
  </si>
  <si>
    <t>Hansunurme tee 10</t>
  </si>
  <si>
    <t>5147050</t>
  </si>
  <si>
    <t>89001:001:0657</t>
  </si>
  <si>
    <t>Hansunurme tee 12</t>
  </si>
  <si>
    <t>89001:001:0658</t>
  </si>
  <si>
    <t>Hansunurme tee 14</t>
  </si>
  <si>
    <t>89001:001:0659</t>
  </si>
  <si>
    <t>Hansunurme tee 16</t>
  </si>
  <si>
    <t>89001:001:0660</t>
  </si>
  <si>
    <t>Hansunurme tee 18</t>
  </si>
  <si>
    <t>89001:001:0661</t>
  </si>
  <si>
    <t>Hansunurme tee 1</t>
  </si>
  <si>
    <t>89001:001:0662</t>
  </si>
  <si>
    <t>Hansunurme tee 3</t>
  </si>
  <si>
    <t>89001:001:0663</t>
  </si>
  <si>
    <t>Hansuniidu tee 6</t>
  </si>
  <si>
    <t>89001:001:0664</t>
  </si>
  <si>
    <t>Hansunurme tee 5</t>
  </si>
  <si>
    <t>89001:001:0665</t>
  </si>
  <si>
    <t>Hansunurme tee 7</t>
  </si>
  <si>
    <t>89001:001:0666</t>
  </si>
  <si>
    <t>Hansunurme tee 9</t>
  </si>
  <si>
    <t>89001:001:0667</t>
  </si>
  <si>
    <t>Hansuniidu tee 2</t>
  </si>
  <si>
    <t>89001:001:0668</t>
  </si>
  <si>
    <t>Hansuniidu tee 4</t>
  </si>
  <si>
    <t>89001:001:0669</t>
  </si>
  <si>
    <t>Hansuniidu tee 3</t>
  </si>
  <si>
    <t>89001:001:0670</t>
  </si>
  <si>
    <t>Jäätma tee 9</t>
  </si>
  <si>
    <t>89001:001:0671</t>
  </si>
  <si>
    <t>Jäätma tee 11</t>
  </si>
  <si>
    <t>89001:001:0672</t>
  </si>
  <si>
    <t>Jäätma tee 13</t>
  </si>
  <si>
    <t>89001:001:0673</t>
  </si>
  <si>
    <t>Jäätma tee L2</t>
  </si>
  <si>
    <t>5149150</t>
  </si>
  <si>
    <t>89001:001:0674</t>
  </si>
  <si>
    <t>Niidu haljak</t>
  </si>
  <si>
    <t>5147150</t>
  </si>
  <si>
    <t>89001:001:0675</t>
  </si>
  <si>
    <t>Hansunurme tee</t>
  </si>
  <si>
    <t>5149250</t>
  </si>
  <si>
    <t>89001:001:0676</t>
  </si>
  <si>
    <t>Nurme haljak</t>
  </si>
  <si>
    <t>9819302</t>
  </si>
  <si>
    <t>89001:001:0677</t>
  </si>
  <si>
    <t>Hansuniidu tee L8</t>
  </si>
  <si>
    <t>5147250</t>
  </si>
  <si>
    <t>89001:001:0544</t>
  </si>
  <si>
    <t>Altsauna lauter</t>
  </si>
  <si>
    <t>3524750</t>
  </si>
  <si>
    <t>89001:001:0564</t>
  </si>
  <si>
    <t>Tammeranna tee L1</t>
  </si>
  <si>
    <t>8405650</t>
  </si>
  <si>
    <t>89001:001:0739</t>
  </si>
  <si>
    <t>Paju haljak</t>
  </si>
  <si>
    <t>7456150</t>
  </si>
  <si>
    <t>89001:001:0730</t>
  </si>
  <si>
    <t>Tammepõllu tee 4</t>
  </si>
  <si>
    <t>5851150</t>
  </si>
  <si>
    <t>89001:001:0731</t>
  </si>
  <si>
    <t>Tammelehe tee 2</t>
  </si>
  <si>
    <t>6051150</t>
  </si>
  <si>
    <t>89001:001:0643</t>
  </si>
  <si>
    <t>Uuetalu tee 8</t>
  </si>
  <si>
    <t>2676902</t>
  </si>
  <si>
    <t>89001:001:0352</t>
  </si>
  <si>
    <t>Rukkiräägu tee</t>
  </si>
  <si>
    <t>8049650</t>
  </si>
  <si>
    <t>89001:001:0345</t>
  </si>
  <si>
    <t>Mereniidu tee</t>
  </si>
  <si>
    <t>8050350</t>
  </si>
  <si>
    <t>89001:001:0356</t>
  </si>
  <si>
    <t>Karikakra tee</t>
  </si>
  <si>
    <t>11380250</t>
  </si>
  <si>
    <t>89001:001:0351</t>
  </si>
  <si>
    <t>Sinilille tee</t>
  </si>
  <si>
    <t>8196350</t>
  </si>
  <si>
    <t>89001:001:0748</t>
  </si>
  <si>
    <t>Randvere tee 21</t>
  </si>
  <si>
    <t>9144002</t>
  </si>
  <si>
    <t>89001:001:0749</t>
  </si>
  <si>
    <t>Randvere tee L5</t>
  </si>
  <si>
    <t>89001:001:0746</t>
  </si>
  <si>
    <t>Tammepõllu tee L3</t>
  </si>
  <si>
    <t>9143802</t>
  </si>
  <si>
    <t>89001:001:0745</t>
  </si>
  <si>
    <t>Randvere tee L4</t>
  </si>
  <si>
    <t>89001:001:0732</t>
  </si>
  <si>
    <t>Junga tee</t>
  </si>
  <si>
    <t>7768950</t>
  </si>
  <si>
    <t>89001:001:0733</t>
  </si>
  <si>
    <t>Junga tee 1</t>
  </si>
  <si>
    <t>7769050</t>
  </si>
  <si>
    <t>89001:001:0734</t>
  </si>
  <si>
    <t>Vana-Oti</t>
  </si>
  <si>
    <t>8141902</t>
  </si>
  <si>
    <t>89001:001:0717</t>
  </si>
  <si>
    <t>Silva tee L3</t>
  </si>
  <si>
    <t>7540750</t>
  </si>
  <si>
    <t>89001:001:0719</t>
  </si>
  <si>
    <t>Sõpruse park H2</t>
  </si>
  <si>
    <t>5816850</t>
  </si>
  <si>
    <t>89001:001:0541</t>
  </si>
  <si>
    <t>Lännemäe tee 11</t>
  </si>
  <si>
    <t>89001:001:0542</t>
  </si>
  <si>
    <t>Lännekalda tee 4</t>
  </si>
  <si>
    <t>89001:001:0543</t>
  </si>
  <si>
    <t>Lännekalda tee L1</t>
  </si>
  <si>
    <t>3732550</t>
  </si>
  <si>
    <t>89001:001:0563</t>
  </si>
  <si>
    <t>Kivitamme tee L1</t>
  </si>
  <si>
    <t>8285650</t>
  </si>
  <si>
    <t>89001:001:0481</t>
  </si>
  <si>
    <t>Aiandi tee 7</t>
  </si>
  <si>
    <t>2266502</t>
  </si>
  <si>
    <t>89001:001:0482</t>
  </si>
  <si>
    <t>Hämariku tee 4</t>
  </si>
  <si>
    <t>2237202</t>
  </si>
  <si>
    <t>89001:001:0744</t>
  </si>
  <si>
    <t>Krati tee L1</t>
  </si>
  <si>
    <t>10709750</t>
  </si>
  <si>
    <t>89001:001:0611</t>
  </si>
  <si>
    <t>Meremärgi tee 12a</t>
  </si>
  <si>
    <t>10027302</t>
  </si>
  <si>
    <t>89001:001:0606</t>
  </si>
  <si>
    <t>Suur-Gerbera tee 6</t>
  </si>
  <si>
    <t>2276702</t>
  </si>
  <si>
    <t>89001:001:0600</t>
  </si>
  <si>
    <t>Küti tee L3</t>
  </si>
  <si>
    <t>4144650</t>
  </si>
  <si>
    <t>89001:001:0601</t>
  </si>
  <si>
    <t>Küti tee 13</t>
  </si>
  <si>
    <t>11186602</t>
  </si>
  <si>
    <t>89001:001:0602</t>
  </si>
  <si>
    <t>Küti tee 15</t>
  </si>
  <si>
    <t>4144350</t>
  </si>
  <si>
    <t>89001:001:0603</t>
  </si>
  <si>
    <t>Küti tee 20</t>
  </si>
  <si>
    <t>11186802</t>
  </si>
  <si>
    <t>89001:001:0604</t>
  </si>
  <si>
    <t>Küti tee 22</t>
  </si>
  <si>
    <t>4144550</t>
  </si>
  <si>
    <t>89001:001:0615</t>
  </si>
  <si>
    <t>Looranna</t>
  </si>
  <si>
    <t>5181650</t>
  </si>
  <si>
    <t>89001:001:0616</t>
  </si>
  <si>
    <t>Mustikametsa</t>
  </si>
  <si>
    <t>13343502</t>
  </si>
  <si>
    <t>89001:001:0714</t>
  </si>
  <si>
    <t>Kelluka tee 8</t>
  </si>
  <si>
    <t>6082402</t>
  </si>
  <si>
    <t>89001:001:0628</t>
  </si>
  <si>
    <t>Hobuvankri tee 2</t>
  </si>
  <si>
    <t>5252450</t>
  </si>
  <si>
    <t>89001:001:0607</t>
  </si>
  <si>
    <t>Lilleoru tee 1</t>
  </si>
  <si>
    <t>4301950</t>
  </si>
  <si>
    <t>89001:001:0608</t>
  </si>
  <si>
    <t>Lilleoru tee 3</t>
  </si>
  <si>
    <t>3665802</t>
  </si>
  <si>
    <t>89001:001:0609</t>
  </si>
  <si>
    <t>Lilleoru tee 5</t>
  </si>
  <si>
    <t>4302050</t>
  </si>
  <si>
    <t>89001:001:0610</t>
  </si>
  <si>
    <t>Laiamäe tee L1</t>
  </si>
  <si>
    <t>4302150</t>
  </si>
  <si>
    <t>89001:001:0716</t>
  </si>
  <si>
    <t>Tammede park</t>
  </si>
  <si>
    <t>6337550</t>
  </si>
  <si>
    <t>89001:001:0720</t>
  </si>
  <si>
    <t>Silva tee L4</t>
  </si>
  <si>
    <t>7685750</t>
  </si>
  <si>
    <t>89001:001:0722</t>
  </si>
  <si>
    <t>Sõpruse park H3</t>
  </si>
  <si>
    <t>6288202</t>
  </si>
  <si>
    <t>89001:001:0619</t>
  </si>
  <si>
    <t>Alajaama tee 2</t>
  </si>
  <si>
    <t>5393150</t>
  </si>
  <si>
    <t>89001:001:0737</t>
  </si>
  <si>
    <t>Kordoni tee L1</t>
  </si>
  <si>
    <t>7867250</t>
  </si>
  <si>
    <t>89001:001:0355</t>
  </si>
  <si>
    <t>Seene tee</t>
  </si>
  <si>
    <t>9600350</t>
  </si>
  <si>
    <t>89001:001:0568</t>
  </si>
  <si>
    <t>Ristiku</t>
  </si>
  <si>
    <t>4044950</t>
  </si>
  <si>
    <t>89001:001:0518</t>
  </si>
  <si>
    <t>Mustika haljak</t>
  </si>
  <si>
    <t>4199602</t>
  </si>
  <si>
    <t>89001:001:0519</t>
  </si>
  <si>
    <t>Mustika tee 1</t>
  </si>
  <si>
    <t>3364650</t>
  </si>
  <si>
    <t>89001:001:0521</t>
  </si>
  <si>
    <t>Mustika tee 2</t>
  </si>
  <si>
    <t>3364750</t>
  </si>
  <si>
    <t>89001:001:0522</t>
  </si>
  <si>
    <t>Mustika tee 3</t>
  </si>
  <si>
    <t>3364850</t>
  </si>
  <si>
    <t>89001:001:0523</t>
  </si>
  <si>
    <t>Mustika tee 4</t>
  </si>
  <si>
    <t>3364950</t>
  </si>
  <si>
    <t>89001:001:0524</t>
  </si>
  <si>
    <t>Mustika tee 5</t>
  </si>
  <si>
    <t>3365050</t>
  </si>
  <si>
    <t>89001:001:0525</t>
  </si>
  <si>
    <t>Mustika tee 6</t>
  </si>
  <si>
    <t>3365150</t>
  </si>
  <si>
    <t>89001:001:0526</t>
  </si>
  <si>
    <t>Mustika tee 7</t>
  </si>
  <si>
    <t>3365850</t>
  </si>
  <si>
    <t>89001:001:0527</t>
  </si>
  <si>
    <t>Muraka tee 1</t>
  </si>
  <si>
    <t>3365250</t>
  </si>
  <si>
    <t>89001:001:0528</t>
  </si>
  <si>
    <t>Mustika tee 9</t>
  </si>
  <si>
    <t>3365950</t>
  </si>
  <si>
    <t>89001:001:0529</t>
  </si>
  <si>
    <t>Mustika tee 10</t>
  </si>
  <si>
    <t>3366050</t>
  </si>
  <si>
    <t>89001:001:0531</t>
  </si>
  <si>
    <t>Mustika tee 11</t>
  </si>
  <si>
    <t>3366150</t>
  </si>
  <si>
    <t>89001:001:0532</t>
  </si>
  <si>
    <t>Mustika tee 12</t>
  </si>
  <si>
    <t>3366250</t>
  </si>
  <si>
    <t>89001:001:0533</t>
  </si>
  <si>
    <t>Mustika tee 14</t>
  </si>
  <si>
    <t>3365350</t>
  </si>
  <si>
    <t>89001:001:0534</t>
  </si>
  <si>
    <t>Pohla tee 1</t>
  </si>
  <si>
    <t>3366350</t>
  </si>
  <si>
    <t>89001:001:0535</t>
  </si>
  <si>
    <t>Mustika tee 18</t>
  </si>
  <si>
    <t>3365450</t>
  </si>
  <si>
    <t>89001:001:0536</t>
  </si>
  <si>
    <t>Mustika tee 20</t>
  </si>
  <si>
    <t>3365550</t>
  </si>
  <si>
    <t>89001:001:0537</t>
  </si>
  <si>
    <t>Vardi tee L9</t>
  </si>
  <si>
    <t>3365650</t>
  </si>
  <si>
    <t>89001:001:0538</t>
  </si>
  <si>
    <t>Mustika tee</t>
  </si>
  <si>
    <t>3365750</t>
  </si>
  <si>
    <t>89001:001:0557</t>
  </si>
  <si>
    <t>Kõrkja tee 5</t>
  </si>
  <si>
    <t>6853302</t>
  </si>
  <si>
    <t>89001:001:0562</t>
  </si>
  <si>
    <t>Tiitsu tee L2</t>
  </si>
  <si>
    <t>8466150</t>
  </si>
  <si>
    <t>89001:001:0558</t>
  </si>
  <si>
    <t>Suur-Kaare tee L12</t>
  </si>
  <si>
    <t>15049450</t>
  </si>
  <si>
    <t>89001:001:0505</t>
  </si>
  <si>
    <t>Hobuvankri tee L1</t>
  </si>
  <si>
    <t>3192150</t>
  </si>
  <si>
    <t>89001:001:0800</t>
  </si>
  <si>
    <t>Piirikivi tee L1</t>
  </si>
  <si>
    <t>6577250</t>
  </si>
  <si>
    <t>89001:001:0801</t>
  </si>
  <si>
    <t>Kuusemäe tee</t>
  </si>
  <si>
    <t>8045450</t>
  </si>
  <si>
    <t>89001:001:0802</t>
  </si>
  <si>
    <t>Võsa tee L1</t>
  </si>
  <si>
    <t>6717850</t>
  </si>
  <si>
    <t>89001:001:0803</t>
  </si>
  <si>
    <t>Rajamäe tee</t>
  </si>
  <si>
    <t>8598950</t>
  </si>
  <si>
    <t>89001:001:0804</t>
  </si>
  <si>
    <t>Kiviaia tee L1</t>
  </si>
  <si>
    <t>6700050</t>
  </si>
  <si>
    <t>89001:001:0789</t>
  </si>
  <si>
    <t>Silva tee L2</t>
  </si>
  <si>
    <t>8402350</t>
  </si>
  <si>
    <t>89001:001:0839</t>
  </si>
  <si>
    <t>Rannaliiva tee</t>
  </si>
  <si>
    <t>11363550</t>
  </si>
  <si>
    <t>89001:001:0840</t>
  </si>
  <si>
    <t>Annuse tee</t>
  </si>
  <si>
    <t>7505950</t>
  </si>
  <si>
    <t>89001:001:0841</t>
  </si>
  <si>
    <t>Haugi tee L4</t>
  </si>
  <si>
    <t>8640750</t>
  </si>
  <si>
    <t>89001:001:0842</t>
  </si>
  <si>
    <t>Pällu tee L1</t>
  </si>
  <si>
    <t>7560350</t>
  </si>
  <si>
    <t>89001:001:0833</t>
  </si>
  <si>
    <t>Vahtra tee 2</t>
  </si>
  <si>
    <t>2290002</t>
  </si>
  <si>
    <t>89001:001:0810</t>
  </si>
  <si>
    <t>Tammelehe tee 4</t>
  </si>
  <si>
    <t>7876950</t>
  </si>
  <si>
    <t>89001:001:0811</t>
  </si>
  <si>
    <t>Põldheina tee 14</t>
  </si>
  <si>
    <t>7896750</t>
  </si>
  <si>
    <t>89001:001:0756</t>
  </si>
  <si>
    <t>Suur-Kaare tee 31</t>
  </si>
  <si>
    <t>89001:001:0835</t>
  </si>
  <si>
    <t>Mereääre tee 36</t>
  </si>
  <si>
    <t>7086050</t>
  </si>
  <si>
    <t>89001:001:0836</t>
  </si>
  <si>
    <t>Mereääre tee 38</t>
  </si>
  <si>
    <t>7086150</t>
  </si>
  <si>
    <t>89001:001:0847</t>
  </si>
  <si>
    <t>Männimäe tee</t>
  </si>
  <si>
    <t>13234450</t>
  </si>
  <si>
    <t>89001:001:0848</t>
  </si>
  <si>
    <t>Metsaääre tee L1</t>
  </si>
  <si>
    <t>13255150</t>
  </si>
  <si>
    <t>89001:001:0892</t>
  </si>
  <si>
    <t>Näki tee 5</t>
  </si>
  <si>
    <t>20538350</t>
  </si>
  <si>
    <t>89001:001:0893</t>
  </si>
  <si>
    <t>Näki tee 6</t>
  </si>
  <si>
    <t>20538250</t>
  </si>
  <si>
    <t>89001:001:0894</t>
  </si>
  <si>
    <t>Näki tee 8</t>
  </si>
  <si>
    <t>20538150</t>
  </si>
  <si>
    <t>89001:001:0895</t>
  </si>
  <si>
    <t>Veehaldja tee L1</t>
  </si>
  <si>
    <t>20538050</t>
  </si>
  <si>
    <t>89001:001:0850</t>
  </si>
  <si>
    <t>Tammneeme tee L8</t>
  </si>
  <si>
    <t>11527050</t>
  </si>
  <si>
    <t>89001:001:0353</t>
  </si>
  <si>
    <t>Kalmistu tee</t>
  </si>
  <si>
    <t>7612950</t>
  </si>
  <si>
    <t>89001:001:0899</t>
  </si>
  <si>
    <t>Leppneeme tee L6</t>
  </si>
  <si>
    <t>8939950</t>
  </si>
  <si>
    <t>89001:001:0900</t>
  </si>
  <si>
    <t>Viimsi metskond 218</t>
  </si>
  <si>
    <t>15050650</t>
  </si>
  <si>
    <t>89001:001:0885</t>
  </si>
  <si>
    <t>Tuulehaldja tee 1</t>
  </si>
  <si>
    <t>3409802</t>
  </si>
  <si>
    <t>89001:001:0886</t>
  </si>
  <si>
    <t>Kivihaldja tee 1</t>
  </si>
  <si>
    <t>20538950</t>
  </si>
  <si>
    <t>89001:001:0887</t>
  </si>
  <si>
    <t>Kivihaldja tee L1</t>
  </si>
  <si>
    <t>20538850</t>
  </si>
  <si>
    <t>89001:001:0888</t>
  </si>
  <si>
    <t>Näki tee 1</t>
  </si>
  <si>
    <t>20538750</t>
  </si>
  <si>
    <t>89001:001:0889</t>
  </si>
  <si>
    <t>Näki tee 2</t>
  </si>
  <si>
    <t>20538650</t>
  </si>
  <si>
    <t>89001:001:0890</t>
  </si>
  <si>
    <t>Näki tee 3</t>
  </si>
  <si>
    <t>20538550</t>
  </si>
  <si>
    <t>89001:001:0891</t>
  </si>
  <si>
    <t>Näki tee 4</t>
  </si>
  <si>
    <t>20538450</t>
  </si>
  <si>
    <t>89001:001:0347</t>
  </si>
  <si>
    <t>Leete</t>
  </si>
  <si>
    <t>12299502</t>
  </si>
  <si>
    <t>89001:001:0357</t>
  </si>
  <si>
    <t>11254 Muuga tee L5</t>
  </si>
  <si>
    <t>6063650</t>
  </si>
  <si>
    <t>89001:001:0805</t>
  </si>
  <si>
    <t>Miiduranna tee 12</t>
  </si>
  <si>
    <t>6846850</t>
  </si>
  <si>
    <t>89001:001:0832</t>
  </si>
  <si>
    <t>Silva põik L1</t>
  </si>
  <si>
    <t>11358050</t>
  </si>
  <si>
    <t>89001:001:0814</t>
  </si>
  <si>
    <t>Metsa tee L1</t>
  </si>
  <si>
    <t>9749650</t>
  </si>
  <si>
    <t>89001:001:0766</t>
  </si>
  <si>
    <t>11254 Muuga tee L1</t>
  </si>
  <si>
    <t>7073650</t>
  </si>
  <si>
    <t>89001:001:0796</t>
  </si>
  <si>
    <t>Lubja tee 23</t>
  </si>
  <si>
    <t>5690802</t>
  </si>
  <si>
    <t>89001:001:0797</t>
  </si>
  <si>
    <t>Lubja tee L3</t>
  </si>
  <si>
    <t>89001:001:0798</t>
  </si>
  <si>
    <t>Lubja haljak H1</t>
  </si>
  <si>
    <t>89001:001:0795</t>
  </si>
  <si>
    <t>Lubja haljak H2</t>
  </si>
  <si>
    <t>89001:001:0762</t>
  </si>
  <si>
    <t>Kiigemäe tee</t>
  </si>
  <si>
    <t>8338850</t>
  </si>
  <si>
    <t>89001:001:0763</t>
  </si>
  <si>
    <t>Raudrohu tee L1</t>
  </si>
  <si>
    <t>9834150</t>
  </si>
  <si>
    <t>89001:001:0787</t>
  </si>
  <si>
    <t>Pihlapuu tee L1</t>
  </si>
  <si>
    <t>8688250</t>
  </si>
  <si>
    <t>89001:001:0788</t>
  </si>
  <si>
    <t>Tammesalu tee</t>
  </si>
  <si>
    <t>8363450</t>
  </si>
  <si>
    <t>89001:001:0790</t>
  </si>
  <si>
    <t>Laeva tee</t>
  </si>
  <si>
    <t>6664650</t>
  </si>
  <si>
    <t>89001:001:0760</t>
  </si>
  <si>
    <t>Tammepõllu tee L2</t>
  </si>
  <si>
    <t>7842850</t>
  </si>
  <si>
    <t>89001:001:0819</t>
  </si>
  <si>
    <t>Leesika tee L2</t>
  </si>
  <si>
    <t>6661950</t>
  </si>
  <si>
    <t>89001:001:0820</t>
  </si>
  <si>
    <t>Leesika tee 8</t>
  </si>
  <si>
    <t>6662050</t>
  </si>
  <si>
    <t>89001:001:0821</t>
  </si>
  <si>
    <t>Leesika tee 6</t>
  </si>
  <si>
    <t>6662150</t>
  </si>
  <si>
    <t>89001:001:0822</t>
  </si>
  <si>
    <t>Leesika tee 4</t>
  </si>
  <si>
    <t>6662250</t>
  </si>
  <si>
    <t>89001:001:0823</t>
  </si>
  <si>
    <t>Muraka tee 29</t>
  </si>
  <si>
    <t>6662350</t>
  </si>
  <si>
    <t>89001:001:0824</t>
  </si>
  <si>
    <t>Muraka tee 31</t>
  </si>
  <si>
    <t>6662450</t>
  </si>
  <si>
    <t>89001:001:0825</t>
  </si>
  <si>
    <t>Muraka tee 33</t>
  </si>
  <si>
    <t>6662550</t>
  </si>
  <si>
    <t>89001:001:0826</t>
  </si>
  <si>
    <t>Muraka tee L1</t>
  </si>
  <si>
    <t>6662650</t>
  </si>
  <si>
    <t>89001:001:0827</t>
  </si>
  <si>
    <t>Muraka tee 34</t>
  </si>
  <si>
    <t>6662750</t>
  </si>
  <si>
    <t>89001:001:0828</t>
  </si>
  <si>
    <t>Muraka tee 32</t>
  </si>
  <si>
    <t>6662850</t>
  </si>
  <si>
    <t>89001:001:0829</t>
  </si>
  <si>
    <t>Muraka tee 30</t>
  </si>
  <si>
    <t>6662950</t>
  </si>
  <si>
    <t>89001:001:0830</t>
  </si>
  <si>
    <t>Vardi tee L10</t>
  </si>
  <si>
    <t>6663050</t>
  </si>
  <si>
    <t>89001:001:0860</t>
  </si>
  <si>
    <t>Sadama tee</t>
  </si>
  <si>
    <t>7751050</t>
  </si>
  <si>
    <t>89001:001:0815</t>
  </si>
  <si>
    <t>Pohla haljak</t>
  </si>
  <si>
    <t>4092502</t>
  </si>
  <si>
    <t>89001:001:0816</t>
  </si>
  <si>
    <t>Leesika tee 7</t>
  </si>
  <si>
    <t>6661650</t>
  </si>
  <si>
    <t>89001:001:0817</t>
  </si>
  <si>
    <t>Leesika tee 5</t>
  </si>
  <si>
    <t>6661750</t>
  </si>
  <si>
    <t>89001:001:0818</t>
  </si>
  <si>
    <t>Leesika tee 3</t>
  </si>
  <si>
    <t>6661850</t>
  </si>
  <si>
    <t>89001:001:0764</t>
  </si>
  <si>
    <t>Merekivi tee L1</t>
  </si>
  <si>
    <t>8433650</t>
  </si>
  <si>
    <t>89001:001:0765</t>
  </si>
  <si>
    <t>Angervaksa tee L1</t>
  </si>
  <si>
    <t>9861750</t>
  </si>
  <si>
    <t>89001:001:0812</t>
  </si>
  <si>
    <t>Viigi tee</t>
  </si>
  <si>
    <t>11401350</t>
  </si>
  <si>
    <t>89001:001:0813</t>
  </si>
  <si>
    <t>Kiviranna tee L1</t>
  </si>
  <si>
    <t>11405350</t>
  </si>
  <si>
    <t>89001:001:0863</t>
  </si>
  <si>
    <t>Randvere tee L8</t>
  </si>
  <si>
    <t>16902750</t>
  </si>
  <si>
    <t>89001:001:0862</t>
  </si>
  <si>
    <t>Randvere tee L7</t>
  </si>
  <si>
    <t>16894550</t>
  </si>
  <si>
    <t>89001:001:0791</t>
  </si>
  <si>
    <t>Madruse tee L2</t>
  </si>
  <si>
    <t>10362350</t>
  </si>
  <si>
    <t>89001:001:0861</t>
  </si>
  <si>
    <t>Viimsi metskond 84</t>
  </si>
  <si>
    <t>9215502</t>
  </si>
  <si>
    <t>89001:001:0753</t>
  </si>
  <si>
    <t>Keiseri tee L2</t>
  </si>
  <si>
    <t>6736850</t>
  </si>
  <si>
    <t>89001:001:0754</t>
  </si>
  <si>
    <t>Keiseri tee L1</t>
  </si>
  <si>
    <t>8066450</t>
  </si>
  <si>
    <t>89001:001:0755</t>
  </si>
  <si>
    <t>Viiperi tee</t>
  </si>
  <si>
    <t>8365050</t>
  </si>
  <si>
    <t>89001:001:0854</t>
  </si>
  <si>
    <t>Hiiekivi tee</t>
  </si>
  <si>
    <t>12299602</t>
  </si>
  <si>
    <t>89001:001:0853</t>
  </si>
  <si>
    <t>Loovälja tee 2</t>
  </si>
  <si>
    <t>7085450</t>
  </si>
  <si>
    <t>89001:001:0844</t>
  </si>
  <si>
    <t>Sarapiku tee L1</t>
  </si>
  <si>
    <t>13252150</t>
  </si>
  <si>
    <t>89001:001:0855</t>
  </si>
  <si>
    <t>Tammneeme tee 3</t>
  </si>
  <si>
    <t>17986350</t>
  </si>
  <si>
    <t>89001:001:0845</t>
  </si>
  <si>
    <t>Silva kesktee L1</t>
  </si>
  <si>
    <t>11020350</t>
  </si>
  <si>
    <t>89001:001:0846</t>
  </si>
  <si>
    <t>Mäe tee L1</t>
  </si>
  <si>
    <t>13244250</t>
  </si>
  <si>
    <t>89001:001:0859</t>
  </si>
  <si>
    <t>Tammeranna tee L2</t>
  </si>
  <si>
    <t>8312350</t>
  </si>
  <si>
    <t>89001:001:0806</t>
  </si>
  <si>
    <t>Pärnapuu tee L1</t>
  </si>
  <si>
    <t>8250250</t>
  </si>
  <si>
    <t>89001:001:0793</t>
  </si>
  <si>
    <t>Leppniidu tee 9</t>
  </si>
  <si>
    <t>4058802</t>
  </si>
  <si>
    <t>89001:001:0792</t>
  </si>
  <si>
    <t>Leppniidu tee L1</t>
  </si>
  <si>
    <t>89001:001:0809</t>
  </si>
  <si>
    <t>Nõmme tee 4</t>
  </si>
  <si>
    <t>89001:001:0794</t>
  </si>
  <si>
    <t>Soe tee</t>
  </si>
  <si>
    <t>89001:001:0869</t>
  </si>
  <si>
    <t>Leppneeme tee L4</t>
  </si>
  <si>
    <t>9251202</t>
  </si>
  <si>
    <t>89001:001:0870</t>
  </si>
  <si>
    <t>Leppneeme tee L5</t>
  </si>
  <si>
    <t>89001:001:0868</t>
  </si>
  <si>
    <t>Viimsi metskond 80</t>
  </si>
  <si>
    <t>89001:001:0761</t>
  </si>
  <si>
    <t>Luhaääre tee</t>
  </si>
  <si>
    <t>9836950</t>
  </si>
  <si>
    <t>89001:001:0843</t>
  </si>
  <si>
    <t>Randvere tee 105</t>
  </si>
  <si>
    <t>4880702</t>
  </si>
  <si>
    <t>89001:001:0831</t>
  </si>
  <si>
    <t>Roosimetsa tee 1a</t>
  </si>
  <si>
    <t>89001:001:0838</t>
  </si>
  <si>
    <t>Liivamäe tee L1</t>
  </si>
  <si>
    <t>13228950</t>
  </si>
  <si>
    <t>89001:001:0866</t>
  </si>
  <si>
    <t>Viimsi metskond 220</t>
  </si>
  <si>
    <t>11487350</t>
  </si>
  <si>
    <t>89001:001:0865</t>
  </si>
  <si>
    <t>Viimsi metskond 219</t>
  </si>
  <si>
    <t>11538350</t>
  </si>
  <si>
    <t>89001:001:0864</t>
  </si>
  <si>
    <t>Viimsi metskond 221</t>
  </si>
  <si>
    <t>11570850</t>
  </si>
  <si>
    <t>89001:001:0867</t>
  </si>
  <si>
    <t>Viimsi metskond 222</t>
  </si>
  <si>
    <t>11498750</t>
  </si>
  <si>
    <t>89001:001:0856</t>
  </si>
  <si>
    <t>Tammneeme tee L6</t>
  </si>
  <si>
    <t>8050150</t>
  </si>
  <si>
    <t>89001:001:0857</t>
  </si>
  <si>
    <t>Tammneeme tee L5</t>
  </si>
  <si>
    <t>7967750</t>
  </si>
  <si>
    <t>89001:001:0858</t>
  </si>
  <si>
    <t>Tammneeme tee L7</t>
  </si>
  <si>
    <t>8492650</t>
  </si>
  <si>
    <t>89001:001:0882</t>
  </si>
  <si>
    <t>Haugi tee L2</t>
  </si>
  <si>
    <t>11363450</t>
  </si>
  <si>
    <t>89001:001:0750</t>
  </si>
  <si>
    <t>Estali tee L3</t>
  </si>
  <si>
    <t>9926450</t>
  </si>
  <si>
    <t>89001:001:0751</t>
  </si>
  <si>
    <t>Kordoni põik L1</t>
  </si>
  <si>
    <t>9934950</t>
  </si>
  <si>
    <t>89001:001:0851</t>
  </si>
  <si>
    <t>Hallikivi tee L1</t>
  </si>
  <si>
    <t>11306450</t>
  </si>
  <si>
    <t>89001:001:0914</t>
  </si>
  <si>
    <t>Männiveere</t>
  </si>
  <si>
    <t>89001:001:0918</t>
  </si>
  <si>
    <t>Männikusalu</t>
  </si>
  <si>
    <t>89001:001:0834</t>
  </si>
  <si>
    <t>Kelnase sadam</t>
  </si>
  <si>
    <t>89001:001:0909</t>
  </si>
  <si>
    <t>Muuga haljak</t>
  </si>
  <si>
    <t>10485450</t>
  </si>
  <si>
    <t>89001:001:0906</t>
  </si>
  <si>
    <t>Vana-Valli</t>
  </si>
  <si>
    <t>8974150</t>
  </si>
  <si>
    <t>89001:001:0905</t>
  </si>
  <si>
    <t>Kalmistu tee 13</t>
  </si>
  <si>
    <t>5127602</t>
  </si>
  <si>
    <t>89001:001:0912</t>
  </si>
  <si>
    <t>Rohuneeme tee 83</t>
  </si>
  <si>
    <t>1350602</t>
  </si>
  <si>
    <t>89001:001:0799</t>
  </si>
  <si>
    <t>Laane tee L1</t>
  </si>
  <si>
    <t>8632950</t>
  </si>
  <si>
    <t>89001:001:0913</t>
  </si>
  <si>
    <t>Kapteni tee 4</t>
  </si>
  <si>
    <t>89001:001:0807</t>
  </si>
  <si>
    <t>Rohuneeme tee 82b</t>
  </si>
  <si>
    <t>8546802</t>
  </si>
  <si>
    <t>89001:001:0808</t>
  </si>
  <si>
    <t>Viigi haljak</t>
  </si>
  <si>
    <t>10284650</t>
  </si>
  <si>
    <t>89001:001:0757</t>
  </si>
  <si>
    <t>Puisniidu tee 1</t>
  </si>
  <si>
    <t>6856402</t>
  </si>
  <si>
    <t>89001:001:0758</t>
  </si>
  <si>
    <t>Puisniidu tee 3</t>
  </si>
  <si>
    <t>6856302</t>
  </si>
  <si>
    <t>89001:001:0907</t>
  </si>
  <si>
    <t>Aiandi tee 23</t>
  </si>
  <si>
    <t>366902</t>
  </si>
  <si>
    <t>89001:001:0908</t>
  </si>
  <si>
    <t>Aiandi tee 23a</t>
  </si>
  <si>
    <t>9072250</t>
  </si>
  <si>
    <t>89001:001:0877</t>
  </si>
  <si>
    <t>Laeva tee 2a</t>
  </si>
  <si>
    <t>7284702</t>
  </si>
  <si>
    <t>89001:001:0876</t>
  </si>
  <si>
    <t>Laeva tee 2</t>
  </si>
  <si>
    <t>89001:001:0910</t>
  </si>
  <si>
    <t>Tammetõru pumbamaja</t>
  </si>
  <si>
    <t>9488550</t>
  </si>
  <si>
    <t>89001:001:0772</t>
  </si>
  <si>
    <t>Rabalille tee 1</t>
  </si>
  <si>
    <t>9515902</t>
  </si>
  <si>
    <t>89001:001:0773</t>
  </si>
  <si>
    <t>Rabalille tee 2</t>
  </si>
  <si>
    <t>6579950</t>
  </si>
  <si>
    <t>89001:001:0774</t>
  </si>
  <si>
    <t>Rabalille tee 3</t>
  </si>
  <si>
    <t>6580050</t>
  </si>
  <si>
    <t>89001:001:0775</t>
  </si>
  <si>
    <t>Rabalille tee 4</t>
  </si>
  <si>
    <t>6580150</t>
  </si>
  <si>
    <t>89001:001:0776</t>
  </si>
  <si>
    <t>Rabalille tee 5</t>
  </si>
  <si>
    <t>6580250</t>
  </si>
  <si>
    <t>89001:001:0777</t>
  </si>
  <si>
    <t>Rabalille tee 6</t>
  </si>
  <si>
    <t>6580350</t>
  </si>
  <si>
    <t>89001:001:0778</t>
  </si>
  <si>
    <t>Rabalille tee 7</t>
  </si>
  <si>
    <t>6580450</t>
  </si>
  <si>
    <t>89001:001:0779</t>
  </si>
  <si>
    <t>Rabalille tee 8</t>
  </si>
  <si>
    <t>6580550</t>
  </si>
  <si>
    <t>89001:001:0780</t>
  </si>
  <si>
    <t>Rabalille tee 9</t>
  </si>
  <si>
    <t>6580650</t>
  </si>
  <si>
    <t>89001:001:0849</t>
  </si>
  <si>
    <t>Annuse tee L1</t>
  </si>
  <si>
    <t>11359150</t>
  </si>
  <si>
    <t>89001:001:0781</t>
  </si>
  <si>
    <t>Rabalille tee 11</t>
  </si>
  <si>
    <t>6580750</t>
  </si>
  <si>
    <t>89001:001:0782</t>
  </si>
  <si>
    <t>Rabalille haljak H1</t>
  </si>
  <si>
    <t>6580850</t>
  </si>
  <si>
    <t>89001:001:0783</t>
  </si>
  <si>
    <t>Rabalille haljak H2</t>
  </si>
  <si>
    <t>6580950</t>
  </si>
  <si>
    <t>89001:001:0784</t>
  </si>
  <si>
    <t>Rabalille tee</t>
  </si>
  <si>
    <t>6581050</t>
  </si>
  <si>
    <t>89001:001:0880</t>
  </si>
  <si>
    <t>Tammneeme ranna-ala</t>
  </si>
  <si>
    <t>13313102</t>
  </si>
  <si>
    <t>89001:001:0881</t>
  </si>
  <si>
    <t>Mereääre tee 11</t>
  </si>
  <si>
    <t>9716950</t>
  </si>
  <si>
    <t>89001:001:0911</t>
  </si>
  <si>
    <t>Hundiuru tee</t>
  </si>
  <si>
    <t>9941350</t>
  </si>
  <si>
    <t>89001:001:0879</t>
  </si>
  <si>
    <t>Kelvingi rannaala</t>
  </si>
  <si>
    <t>7219002</t>
  </si>
  <si>
    <t>89001:001:0837</t>
  </si>
  <si>
    <t>Mäealuse tee 7</t>
  </si>
  <si>
    <t>2263102</t>
  </si>
  <si>
    <t>89001:001:0872</t>
  </si>
  <si>
    <t>Randvere tee L9</t>
  </si>
  <si>
    <t>16879150</t>
  </si>
  <si>
    <t>89001:001:0873</t>
  </si>
  <si>
    <t>Randvere tee L10</t>
  </si>
  <si>
    <t>16879250</t>
  </si>
  <si>
    <t>89001:001:0852</t>
  </si>
  <si>
    <t>Tondimetsa haljak</t>
  </si>
  <si>
    <t>7696850</t>
  </si>
  <si>
    <t>89001:001:0874</t>
  </si>
  <si>
    <t>Randvere tee L11</t>
  </si>
  <si>
    <t>16879350</t>
  </si>
  <si>
    <t>89001:001:0871</t>
  </si>
  <si>
    <t>Viimsi metskond 83</t>
  </si>
  <si>
    <t>9251502</t>
  </si>
  <si>
    <t>89001:001:0883</t>
  </si>
  <si>
    <t>Ankru tee</t>
  </si>
  <si>
    <t>8239350</t>
  </si>
  <si>
    <t>89001:001:0884</t>
  </si>
  <si>
    <t>Randvere tee 3</t>
  </si>
  <si>
    <t>11626202</t>
  </si>
  <si>
    <t>89001:001:0768</t>
  </si>
  <si>
    <t>Pihlaka haljak</t>
  </si>
  <si>
    <t>8773550</t>
  </si>
  <si>
    <t>89001:001:0769</t>
  </si>
  <si>
    <t>Ritsika tee L3</t>
  </si>
  <si>
    <t>10246850</t>
  </si>
  <si>
    <t>89001:001:0770</t>
  </si>
  <si>
    <t>Põldpüü tee L1</t>
  </si>
  <si>
    <t>8743250</t>
  </si>
  <si>
    <t>89001:001:0771</t>
  </si>
  <si>
    <t>Kaevu tee L1</t>
  </si>
  <si>
    <t>8721950</t>
  </si>
  <si>
    <t>89001:001:0901</t>
  </si>
  <si>
    <t>Hobukastani haljak</t>
  </si>
  <si>
    <t>7036102</t>
  </si>
  <si>
    <t>89001:001:0902</t>
  </si>
  <si>
    <t>Tiigi tee 10</t>
  </si>
  <si>
    <t>8411750</t>
  </si>
  <si>
    <t>89001:001:0903</t>
  </si>
  <si>
    <t>Väike-Kaare tee 4</t>
  </si>
  <si>
    <t>8411850</t>
  </si>
  <si>
    <t>89001:001:0896</t>
  </si>
  <si>
    <t>Pärnamäe tee 190</t>
  </si>
  <si>
    <t>3360702</t>
  </si>
  <si>
    <t>89001:001:0897</t>
  </si>
  <si>
    <t>Mäeveere haljak</t>
  </si>
  <si>
    <t>89001:001:0898</t>
  </si>
  <si>
    <t>Mäeveere tee L1</t>
  </si>
  <si>
    <t>89001:001:0752</t>
  </si>
  <si>
    <t>Estali tee L2</t>
  </si>
  <si>
    <t>7894750</t>
  </si>
  <si>
    <t>89001:001:0904</t>
  </si>
  <si>
    <t>Väike-Kaare tee 6</t>
  </si>
  <si>
    <t>8411950</t>
  </si>
  <si>
    <t>89001:001:1004</t>
  </si>
  <si>
    <t>Männiku tee 79 // Tammiku</t>
  </si>
  <si>
    <t>10638402</t>
  </si>
  <si>
    <t>89001:001:1006</t>
  </si>
  <si>
    <t>Männiku tee L20</t>
  </si>
  <si>
    <t>15066650</t>
  </si>
  <si>
    <t>89001:001:1025</t>
  </si>
  <si>
    <t>Viama tee L2</t>
  </si>
  <si>
    <t>14775350</t>
  </si>
  <si>
    <t>89001:001:1026</t>
  </si>
  <si>
    <t>Viama tee L1</t>
  </si>
  <si>
    <t>14754850</t>
  </si>
  <si>
    <t>89001:001:1008</t>
  </si>
  <si>
    <t>Nurmela tee 5</t>
  </si>
  <si>
    <t>7289602</t>
  </si>
  <si>
    <t>89001:001:0919</t>
  </si>
  <si>
    <t>Puisniidu tee 5</t>
  </si>
  <si>
    <t>6857002</t>
  </si>
  <si>
    <t>89001:001:1002</t>
  </si>
  <si>
    <t>Liiva tee</t>
  </si>
  <si>
    <t>13340850</t>
  </si>
  <si>
    <t>89001:001:1083</t>
  </si>
  <si>
    <t>Heki tee 7</t>
  </si>
  <si>
    <t>15676950</t>
  </si>
  <si>
    <t>89001:001:1043</t>
  </si>
  <si>
    <t>Ellerheina tee 2</t>
  </si>
  <si>
    <t>5607502</t>
  </si>
  <si>
    <t>89001:001:1044</t>
  </si>
  <si>
    <t>Aiaotsa tee 5</t>
  </si>
  <si>
    <t>14493950</t>
  </si>
  <si>
    <t>89001:001:1079</t>
  </si>
  <si>
    <t>Kaluri tee 4a</t>
  </si>
  <si>
    <t>15316650</t>
  </si>
  <si>
    <t>89001:001:1080</t>
  </si>
  <si>
    <t>Leppneeme tee 95a</t>
  </si>
  <si>
    <t>15581650</t>
  </si>
  <si>
    <t>89001:001:1081</t>
  </si>
  <si>
    <t>Nelgi põik 3</t>
  </si>
  <si>
    <t>15384150</t>
  </si>
  <si>
    <t>89001:001:1082</t>
  </si>
  <si>
    <t>Merelaine tee 1</t>
  </si>
  <si>
    <t>15507150</t>
  </si>
  <si>
    <t>89001:001:0988</t>
  </si>
  <si>
    <t>Paekaare tee L2</t>
  </si>
  <si>
    <t>12629050</t>
  </si>
  <si>
    <t>89001:001:0989</t>
  </si>
  <si>
    <t>Paenurme tee L4</t>
  </si>
  <si>
    <t>12611250</t>
  </si>
  <si>
    <t>89001:001:0995</t>
  </si>
  <si>
    <t>Puisniidu tee 8</t>
  </si>
  <si>
    <t>6857302</t>
  </si>
  <si>
    <t>89001:001:0957</t>
  </si>
  <si>
    <t>Uuesauna tee L1</t>
  </si>
  <si>
    <t>13469550</t>
  </si>
  <si>
    <t>89001:001:0959</t>
  </si>
  <si>
    <t>Kirsiaia tee 8</t>
  </si>
  <si>
    <t>13623702</t>
  </si>
  <si>
    <t>89001:001:0960</t>
  </si>
  <si>
    <t>Kirsiaia tee 6</t>
  </si>
  <si>
    <t>17827950</t>
  </si>
  <si>
    <t>89001:001:0983</t>
  </si>
  <si>
    <t>Kärimetsa haljak</t>
  </si>
  <si>
    <t>12355850</t>
  </si>
  <si>
    <t>89001:001:0926</t>
  </si>
  <si>
    <t>Kaare tee 2</t>
  </si>
  <si>
    <t>3420802</t>
  </si>
  <si>
    <t>89001:001:0927</t>
  </si>
  <si>
    <t>Kaare tee L1</t>
  </si>
  <si>
    <t>11032350</t>
  </si>
  <si>
    <t>89001:001:0928</t>
  </si>
  <si>
    <t>Kangru tee 16</t>
  </si>
  <si>
    <t>11032450</t>
  </si>
  <si>
    <t>89001:001:0929</t>
  </si>
  <si>
    <t>Kangru tee 18</t>
  </si>
  <si>
    <t>11032550</t>
  </si>
  <si>
    <t>89001:001:0930</t>
  </si>
  <si>
    <t>Kangru tee 20</t>
  </si>
  <si>
    <t>11032650</t>
  </si>
  <si>
    <t>89001:001:0931</t>
  </si>
  <si>
    <t>Kangru tee L2</t>
  </si>
  <si>
    <t>11032750</t>
  </si>
  <si>
    <t>89001:001:0932</t>
  </si>
  <si>
    <t>Ringi tee 15</t>
  </si>
  <si>
    <t>11032850</t>
  </si>
  <si>
    <t>89001:001:0933</t>
  </si>
  <si>
    <t>Ringi tee 17</t>
  </si>
  <si>
    <t>11032950</t>
  </si>
  <si>
    <t>89001:001:0934</t>
  </si>
  <si>
    <t>Ringi tee L1</t>
  </si>
  <si>
    <t>11033050</t>
  </si>
  <si>
    <t>89001:001:0935</t>
  </si>
  <si>
    <t>Kivi tee</t>
  </si>
  <si>
    <t>3420702</t>
  </si>
  <si>
    <t>89001:001:0936</t>
  </si>
  <si>
    <t>Kivi tee 1</t>
  </si>
  <si>
    <t>11030350</t>
  </si>
  <si>
    <t>89001:001:0937</t>
  </si>
  <si>
    <t>Kivi tee 2</t>
  </si>
  <si>
    <t>11030450</t>
  </si>
  <si>
    <t>89001:001:0938</t>
  </si>
  <si>
    <t>Kivi tee 3</t>
  </si>
  <si>
    <t>11030550</t>
  </si>
  <si>
    <t>89001:001:0939</t>
  </si>
  <si>
    <t>Kivi tee 4</t>
  </si>
  <si>
    <t>11030650</t>
  </si>
  <si>
    <t>89001:001:0940</t>
  </si>
  <si>
    <t>Pae tee</t>
  </si>
  <si>
    <t>11030750</t>
  </si>
  <si>
    <t>89001:001:0941</t>
  </si>
  <si>
    <t>Pae tee 1</t>
  </si>
  <si>
    <t>11030850</t>
  </si>
  <si>
    <t>89001:001:0942</t>
  </si>
  <si>
    <t>Pae tee 2</t>
  </si>
  <si>
    <t>11030950</t>
  </si>
  <si>
    <t>89001:001:0943</t>
  </si>
  <si>
    <t>Paevälja haljak</t>
  </si>
  <si>
    <t>11031050</t>
  </si>
  <si>
    <t>89001:001:0944</t>
  </si>
  <si>
    <t>Paevälja tee 7</t>
  </si>
  <si>
    <t>11031150</t>
  </si>
  <si>
    <t>89001:001:0945</t>
  </si>
  <si>
    <t>Paevälja tee 9</t>
  </si>
  <si>
    <t>11031250</t>
  </si>
  <si>
    <t>89001:001:0925</t>
  </si>
  <si>
    <t>Äigru pumbamaja</t>
  </si>
  <si>
    <t>11873850</t>
  </si>
  <si>
    <t>89001:001:1000</t>
  </si>
  <si>
    <t>Paekaare tee L1</t>
  </si>
  <si>
    <t>13772550</t>
  </si>
  <si>
    <t>89001:001:0946</t>
  </si>
  <si>
    <t>Paevälja tee 10</t>
  </si>
  <si>
    <t>89001:001:0947</t>
  </si>
  <si>
    <t>Paevälja tee 12</t>
  </si>
  <si>
    <t>11031450</t>
  </si>
  <si>
    <t>89001:001:0948</t>
  </si>
  <si>
    <t>Paevälja tee 14</t>
  </si>
  <si>
    <t>11031550</t>
  </si>
  <si>
    <t>89001:001:0949</t>
  </si>
  <si>
    <t>Paevälja tee 16</t>
  </si>
  <si>
    <t>11031650</t>
  </si>
  <si>
    <t>89001:001:0950</t>
  </si>
  <si>
    <t>Paevälja tee 18</t>
  </si>
  <si>
    <t>11031750</t>
  </si>
  <si>
    <t>89001:001:0951</t>
  </si>
  <si>
    <t>Paevälja tee 20</t>
  </si>
  <si>
    <t>11031850</t>
  </si>
  <si>
    <t>89001:001:0952</t>
  </si>
  <si>
    <t>Paevälja tee 22</t>
  </si>
  <si>
    <t>11031950</t>
  </si>
  <si>
    <t>89001:001:0953</t>
  </si>
  <si>
    <t>Paevälja tee L4</t>
  </si>
  <si>
    <t>11032050</t>
  </si>
  <si>
    <t>89001:001:0954</t>
  </si>
  <si>
    <t>Paevälja tee L5</t>
  </si>
  <si>
    <t>11032150</t>
  </si>
  <si>
    <t>89001:001:0955</t>
  </si>
  <si>
    <t>Paevälja tee L6</t>
  </si>
  <si>
    <t>11032250</t>
  </si>
  <si>
    <t>89001:001:1001</t>
  </si>
  <si>
    <t>Sinilille tee 4</t>
  </si>
  <si>
    <t>13138550</t>
  </si>
  <si>
    <t>89001:001:0346</t>
  </si>
  <si>
    <t>Ülase tee 2b</t>
  </si>
  <si>
    <t>10978702</t>
  </si>
  <si>
    <t>89001:001:0985</t>
  </si>
  <si>
    <t>Ristiku jalgtee L2</t>
  </si>
  <si>
    <t>12338250</t>
  </si>
  <si>
    <t>89001:001:0984</t>
  </si>
  <si>
    <t>Ristiku jalgtee L1</t>
  </si>
  <si>
    <t>12353650</t>
  </si>
  <si>
    <t>89001:001:0999</t>
  </si>
  <si>
    <t>Mereääre tee L5</t>
  </si>
  <si>
    <t>13316350</t>
  </si>
  <si>
    <t>89001:001:0997</t>
  </si>
  <si>
    <t>Mereääre tee L7</t>
  </si>
  <si>
    <t>13321950</t>
  </si>
  <si>
    <t>89001:001:1113</t>
  </si>
  <si>
    <t>Viimsi metskond 319</t>
  </si>
  <si>
    <t>15686150</t>
  </si>
  <si>
    <t>89001:001:1114</t>
  </si>
  <si>
    <t>Viimsi metskond 320</t>
  </si>
  <si>
    <t>15703250</t>
  </si>
  <si>
    <t>89001:001:1099</t>
  </si>
  <si>
    <t>Meritähe tee 8a</t>
  </si>
  <si>
    <t>15174750</t>
  </si>
  <si>
    <t>89001:001:1100</t>
  </si>
  <si>
    <t>Meritähe tee 8</t>
  </si>
  <si>
    <t>15174850</t>
  </si>
  <si>
    <t>89001:001:1101</t>
  </si>
  <si>
    <t>Kurekannuse tee 14</t>
  </si>
  <si>
    <t>15174950</t>
  </si>
  <si>
    <t>89001:001:1115</t>
  </si>
  <si>
    <t>Sõstra tee 7a</t>
  </si>
  <si>
    <t>16355250</t>
  </si>
  <si>
    <t>89001:001:1017</t>
  </si>
  <si>
    <t>Loo-otsa tee L3</t>
  </si>
  <si>
    <t>14108250</t>
  </si>
  <si>
    <t>89001:001:1018</t>
  </si>
  <si>
    <t>Loo-otsa tee L4</t>
  </si>
  <si>
    <t>14053550</t>
  </si>
  <si>
    <t>89001:001:1016</t>
  </si>
  <si>
    <t>Reinu tee L11</t>
  </si>
  <si>
    <t>17549750</t>
  </si>
  <si>
    <t>89001:001:1019</t>
  </si>
  <si>
    <t>Reinu tee L12</t>
  </si>
  <si>
    <t>17259750</t>
  </si>
  <si>
    <t>89001:001:1077</t>
  </si>
  <si>
    <t>Vesiniidu tee 3</t>
  </si>
  <si>
    <t>9443302</t>
  </si>
  <si>
    <t>89001:001:1078</t>
  </si>
  <si>
    <t>Vesiniidu tee L1</t>
  </si>
  <si>
    <t>9443002</t>
  </si>
  <si>
    <t>89001:001:0982</t>
  </si>
  <si>
    <t>Pearna tee lõik 1</t>
  </si>
  <si>
    <t>13056802</t>
  </si>
  <si>
    <t>89001:001:0981</t>
  </si>
  <si>
    <t>Pearna tee 1</t>
  </si>
  <si>
    <t>13057002</t>
  </si>
  <si>
    <t>89001:001:1021</t>
  </si>
  <si>
    <t>Viigi haljak H1</t>
  </si>
  <si>
    <t>823502</t>
  </si>
  <si>
    <t>89001:001:1027</t>
  </si>
  <si>
    <t>Tormilinnu tee 2</t>
  </si>
  <si>
    <t>15174550</t>
  </si>
  <si>
    <t>89001:001:1020</t>
  </si>
  <si>
    <t>Tormilinnu tee 4</t>
  </si>
  <si>
    <t>15174450</t>
  </si>
  <si>
    <t>89001:001:1028</t>
  </si>
  <si>
    <t>Tormilinnu tee L2</t>
  </si>
  <si>
    <t>15174650</t>
  </si>
  <si>
    <t>89001:001:0962</t>
  </si>
  <si>
    <t>Rohuneeme tee 115</t>
  </si>
  <si>
    <t>3702902</t>
  </si>
  <si>
    <t>89001:001:0961</t>
  </si>
  <si>
    <t>Puisniidu tee 4</t>
  </si>
  <si>
    <t>6856902</t>
  </si>
  <si>
    <t>89001:001:1111</t>
  </si>
  <si>
    <t>1255502</t>
  </si>
  <si>
    <t>89001:001:1112</t>
  </si>
  <si>
    <t>Uue-Leissi</t>
  </si>
  <si>
    <t>89001:001:1032</t>
  </si>
  <si>
    <t>Randvere tee 98a</t>
  </si>
  <si>
    <t>89001:001:1003</t>
  </si>
  <si>
    <t>Uuesauna haljak</t>
  </si>
  <si>
    <t>13737350</t>
  </si>
  <si>
    <t>89001:001:1007</t>
  </si>
  <si>
    <t>Kesk tee 20</t>
  </si>
  <si>
    <t>13732350</t>
  </si>
  <si>
    <t>89001:001:1116</t>
  </si>
  <si>
    <t>Niidu</t>
  </si>
  <si>
    <t>17471650</t>
  </si>
  <si>
    <t>89001:001:1117</t>
  </si>
  <si>
    <t>Katkuniidu</t>
  </si>
  <si>
    <t>1991502</t>
  </si>
  <si>
    <t>89001:001:0978</t>
  </si>
  <si>
    <t>Kangruvälja haljak</t>
  </si>
  <si>
    <t>15254450</t>
  </si>
  <si>
    <t>89001:001:0979</t>
  </si>
  <si>
    <t>Paevälja tee 6</t>
  </si>
  <si>
    <t>89001:001:0977</t>
  </si>
  <si>
    <t>Paevälja tee 8</t>
  </si>
  <si>
    <t>89001:001:0980</t>
  </si>
  <si>
    <t>Paevälja tee L7</t>
  </si>
  <si>
    <t>1975902</t>
  </si>
  <si>
    <t>89001:001:1098</t>
  </si>
  <si>
    <t>Jäätma tee 17</t>
  </si>
  <si>
    <t>4220502</t>
  </si>
  <si>
    <t>89001:001:1097</t>
  </si>
  <si>
    <t>Hansu tee 2</t>
  </si>
  <si>
    <t>13997002</t>
  </si>
  <si>
    <t>89001:001:1118</t>
  </si>
  <si>
    <t>Kristlepa tee L1</t>
  </si>
  <si>
    <t>15715150</t>
  </si>
  <si>
    <t>89001:001:1029</t>
  </si>
  <si>
    <t>Sääre tee 21</t>
  </si>
  <si>
    <t>178902</t>
  </si>
  <si>
    <t>89001:001:1974</t>
  </si>
  <si>
    <t>Pöögi tee 2</t>
  </si>
  <si>
    <t>19026250</t>
  </si>
  <si>
    <t>89001:001:1031</t>
  </si>
  <si>
    <t>Pärnamäe tee 188</t>
  </si>
  <si>
    <t>703902</t>
  </si>
  <si>
    <t>89001:001:1022</t>
  </si>
  <si>
    <t>Randvere rand 1</t>
  </si>
  <si>
    <t>15111750</t>
  </si>
  <si>
    <t>89001:001:1033</t>
  </si>
  <si>
    <t>Randvere rand 2</t>
  </si>
  <si>
    <t>14876450</t>
  </si>
  <si>
    <t>89001:001:1039</t>
  </si>
  <si>
    <t>Randvere rand 3</t>
  </si>
  <si>
    <t>14912850</t>
  </si>
  <si>
    <t>89001:001:1034</t>
  </si>
  <si>
    <t>Reinu tee L14</t>
  </si>
  <si>
    <t>14734950</t>
  </si>
  <si>
    <t>89001:001:1035</t>
  </si>
  <si>
    <t>Reinu tee L13</t>
  </si>
  <si>
    <t>14735050</t>
  </si>
  <si>
    <t>89001:001:1036</t>
  </si>
  <si>
    <t>Loo-otsa tee L1</t>
  </si>
  <si>
    <t>15033750</t>
  </si>
  <si>
    <t>89001:001:1037</t>
  </si>
  <si>
    <t>Loo-otsa tee L8</t>
  </si>
  <si>
    <t>14734450</t>
  </si>
  <si>
    <t>89001:001:1038</t>
  </si>
  <si>
    <t>Loo-otsa tee L7</t>
  </si>
  <si>
    <t>14781150</t>
  </si>
  <si>
    <t>89001:001:1121</t>
  </si>
  <si>
    <t>Päevamärgi</t>
  </si>
  <si>
    <t>16332050</t>
  </si>
  <si>
    <t>89001:001:1102</t>
  </si>
  <si>
    <t>Viama tee 8</t>
  </si>
  <si>
    <t>16056850</t>
  </si>
  <si>
    <t>89001:001:0992</t>
  </si>
  <si>
    <t>Tädu tee L2</t>
  </si>
  <si>
    <t>13098550</t>
  </si>
  <si>
    <t>89001:001:0993</t>
  </si>
  <si>
    <t>Tädu tee L1</t>
  </si>
  <si>
    <t>13109350</t>
  </si>
  <si>
    <t>89001:001:1110</t>
  </si>
  <si>
    <t>Länneaia tee L1</t>
  </si>
  <si>
    <t>15486750</t>
  </si>
  <si>
    <t>89001:001:0972</t>
  </si>
  <si>
    <t>Uus-Heinamaa</t>
  </si>
  <si>
    <t>10914202</t>
  </si>
  <si>
    <t>89001:001:1103</t>
  </si>
  <si>
    <t>Anijärve tee 13</t>
  </si>
  <si>
    <t>12928102</t>
  </si>
  <si>
    <t>89001:001:1104</t>
  </si>
  <si>
    <t>Kristlepa tee 12</t>
  </si>
  <si>
    <t>89001:001:1108</t>
  </si>
  <si>
    <t>Tähtkantsi</t>
  </si>
  <si>
    <t>15670150</t>
  </si>
  <si>
    <t>89001:001:1105</t>
  </si>
  <si>
    <t>Metsaserva tee 13</t>
  </si>
  <si>
    <t>15838650</t>
  </si>
  <si>
    <t>89001:001:1106</t>
  </si>
  <si>
    <t>Roonurme tee 10</t>
  </si>
  <si>
    <t>3480202</t>
  </si>
  <si>
    <t>89001:001:1023</t>
  </si>
  <si>
    <t>Käokinga tee L1</t>
  </si>
  <si>
    <t>14745650</t>
  </si>
  <si>
    <t>89001:001:1024</t>
  </si>
  <si>
    <t>Tondimetsa tee L1</t>
  </si>
  <si>
    <t>15111050</t>
  </si>
  <si>
    <t>89001:001:0922</t>
  </si>
  <si>
    <t>Karusambla tee 22</t>
  </si>
  <si>
    <t>6856002</t>
  </si>
  <si>
    <t>89001:001:0996</t>
  </si>
  <si>
    <t>Purje tee</t>
  </si>
  <si>
    <t>13109250</t>
  </si>
  <si>
    <t>89001:001:0991</t>
  </si>
  <si>
    <t>Roositiigi</t>
  </si>
  <si>
    <t>13101050</t>
  </si>
  <si>
    <t>89001:001:0963</t>
  </si>
  <si>
    <t>Jaagu-Uuetoa</t>
  </si>
  <si>
    <t>12483450</t>
  </si>
  <si>
    <t>89001:001:0958</t>
  </si>
  <si>
    <t>Viimsi metskond 225</t>
  </si>
  <si>
    <t>11468450</t>
  </si>
  <si>
    <t>89001:001:1013</t>
  </si>
  <si>
    <t>Ala-Soone</t>
  </si>
  <si>
    <t>14282850</t>
  </si>
  <si>
    <t>89001:001:0975</t>
  </si>
  <si>
    <t>Ritsika tee 14</t>
  </si>
  <si>
    <t>13775350</t>
  </si>
  <si>
    <t>89001:001:0974</t>
  </si>
  <si>
    <t>Ritsika tee 18</t>
  </si>
  <si>
    <t>6551502</t>
  </si>
  <si>
    <t>89001:001:0976</t>
  </si>
  <si>
    <t>Ritsika tee L4</t>
  </si>
  <si>
    <t>13775450</t>
  </si>
  <si>
    <t>89001:001:1015</t>
  </si>
  <si>
    <t>Aiandi tee 15a</t>
  </si>
  <si>
    <t>14340950</t>
  </si>
  <si>
    <t>89001:001:0998</t>
  </si>
  <si>
    <t>Rohuneeme tee 96b</t>
  </si>
  <si>
    <t>13498250</t>
  </si>
  <si>
    <t>89001:001:1014</t>
  </si>
  <si>
    <t>Videviku tee 3a</t>
  </si>
  <si>
    <t>14297250</t>
  </si>
  <si>
    <t>89001:001:1084</t>
  </si>
  <si>
    <t>Paeheina tee 1</t>
  </si>
  <si>
    <t>14398302</t>
  </si>
  <si>
    <t>89001:001:1091</t>
  </si>
  <si>
    <t>Paeheina tee 19</t>
  </si>
  <si>
    <t>89001:001:1087</t>
  </si>
  <si>
    <t>Paeheina tee 11</t>
  </si>
  <si>
    <t>17698850</t>
  </si>
  <si>
    <t>89001:001:1089</t>
  </si>
  <si>
    <t>Paeheina tee 15</t>
  </si>
  <si>
    <t>17698650</t>
  </si>
  <si>
    <t>89001:001:1088</t>
  </si>
  <si>
    <t>Paeheina tee 13</t>
  </si>
  <si>
    <t>17698750</t>
  </si>
  <si>
    <t>89001:001:1090</t>
  </si>
  <si>
    <t>Paeheina tee 17</t>
  </si>
  <si>
    <t>17698550</t>
  </si>
  <si>
    <t>89001:001:1086</t>
  </si>
  <si>
    <t>Paeheina tee 9</t>
  </si>
  <si>
    <t>17698250</t>
  </si>
  <si>
    <t>89001:001:1085</t>
  </si>
  <si>
    <t>Paeheina tee 3</t>
  </si>
  <si>
    <t>89001:001:0965</t>
  </si>
  <si>
    <t>Ploomi haljak</t>
  </si>
  <si>
    <t>2805450</t>
  </si>
  <si>
    <t>89001:001:0964</t>
  </si>
  <si>
    <t>Ploomi tee 14</t>
  </si>
  <si>
    <t>17752650</t>
  </si>
  <si>
    <t>89001:001:0923</t>
  </si>
  <si>
    <t>Muuga põik 7</t>
  </si>
  <si>
    <t>8186502</t>
  </si>
  <si>
    <t>89001:001:0924</t>
  </si>
  <si>
    <t>Muuga põik L1</t>
  </si>
  <si>
    <t>11421250</t>
  </si>
  <si>
    <t>89001:001:0987</t>
  </si>
  <si>
    <t>Mereääre tee L4</t>
  </si>
  <si>
    <t>12648350</t>
  </si>
  <si>
    <t>89001:001:0966</t>
  </si>
  <si>
    <t>Seene</t>
  </si>
  <si>
    <t>11580550</t>
  </si>
  <si>
    <t>89001:001:0967</t>
  </si>
  <si>
    <t>Laastu</t>
  </si>
  <si>
    <t>11543150</t>
  </si>
  <si>
    <t>89001:001:0968</t>
  </si>
  <si>
    <t>Urmi</t>
  </si>
  <si>
    <t>11591250</t>
  </si>
  <si>
    <t>89001:001:1045</t>
  </si>
  <si>
    <t>Tuletorni pst 3</t>
  </si>
  <si>
    <t>15669050</t>
  </si>
  <si>
    <t>89001:001:1046</t>
  </si>
  <si>
    <t>Tuletorni puiestee L1</t>
  </si>
  <si>
    <t>5426650</t>
  </si>
  <si>
    <t>89001:001:1042</t>
  </si>
  <si>
    <t>Niinepuu tee L1</t>
  </si>
  <si>
    <t>14862050</t>
  </si>
  <si>
    <t>89001:001:1047</t>
  </si>
  <si>
    <t>Tuletorni haljak</t>
  </si>
  <si>
    <t>9215902</t>
  </si>
  <si>
    <t>89001:001:1048</t>
  </si>
  <si>
    <t>Tuletorni pst 5</t>
  </si>
  <si>
    <t>19263350</t>
  </si>
  <si>
    <t>89001:001:1049</t>
  </si>
  <si>
    <t>Tuletorni pst 1 // Uuetoa</t>
  </si>
  <si>
    <t>89001:001:1050</t>
  </si>
  <si>
    <t>Tuletorni puiestee L2</t>
  </si>
  <si>
    <t>89001:001:1040</t>
  </si>
  <si>
    <t>Hallikivi tee 30</t>
  </si>
  <si>
    <t>2504802</t>
  </si>
  <si>
    <t>89001:001:1041</t>
  </si>
  <si>
    <t>Mereääre tee 22</t>
  </si>
  <si>
    <t>89001:001:0971</t>
  </si>
  <si>
    <t>Puisniidu tee 7</t>
  </si>
  <si>
    <t>6856102</t>
  </si>
  <si>
    <t>89001:001:0994</t>
  </si>
  <si>
    <t>Mereääre tee L6</t>
  </si>
  <si>
    <t>13097550</t>
  </si>
  <si>
    <t>89001:001:1094</t>
  </si>
  <si>
    <t>Aiaotsa tee 20</t>
  </si>
  <si>
    <t>873202</t>
  </si>
  <si>
    <t>89001:001:1095</t>
  </si>
  <si>
    <t>Aiaotsa tee 22</t>
  </si>
  <si>
    <t>16513450</t>
  </si>
  <si>
    <t>89001:001:1051</t>
  </si>
  <si>
    <t>Aiandi tee 30</t>
  </si>
  <si>
    <t>16097850</t>
  </si>
  <si>
    <t>89001:001:1052</t>
  </si>
  <si>
    <t>Vikerkaare tee L4</t>
  </si>
  <si>
    <t>16097050</t>
  </si>
  <si>
    <t>89001:001:1053</t>
  </si>
  <si>
    <t>Aiandi haljak 1</t>
  </si>
  <si>
    <t>9035402</t>
  </si>
  <si>
    <t>89001:001:1054</t>
  </si>
  <si>
    <t>Aiandi parkla P1</t>
  </si>
  <si>
    <t>16097750</t>
  </si>
  <si>
    <t>89001:001:1055</t>
  </si>
  <si>
    <t>Vehema tee L2</t>
  </si>
  <si>
    <t>16096950</t>
  </si>
  <si>
    <t>89001:001:1056</t>
  </si>
  <si>
    <t>Vikerkaare haljak 2</t>
  </si>
  <si>
    <t>9035502</t>
  </si>
  <si>
    <t>89001:001:1057</t>
  </si>
  <si>
    <t>Vikerkaare tee 1</t>
  </si>
  <si>
    <t>89001:001:1058</t>
  </si>
  <si>
    <t>Vikerkaare tee 3</t>
  </si>
  <si>
    <t>89001:001:1059</t>
  </si>
  <si>
    <t>Vikerkaare tee 5</t>
  </si>
  <si>
    <t>89001:001:1060</t>
  </si>
  <si>
    <t>Vikerkaare tee 7</t>
  </si>
  <si>
    <t>89001:001:1061</t>
  </si>
  <si>
    <t>Vikerkaare tee 8</t>
  </si>
  <si>
    <t>89001:001:1062</t>
  </si>
  <si>
    <t>Vikerkaare tee 9</t>
  </si>
  <si>
    <t>89001:001:1063</t>
  </si>
  <si>
    <t>Vikerkaare tee 10</t>
  </si>
  <si>
    <t>89001:001:1064</t>
  </si>
  <si>
    <t>Vikerkaare tee 11</t>
  </si>
  <si>
    <t>89001:001:1065</t>
  </si>
  <si>
    <t>Vikerkaare tee 12</t>
  </si>
  <si>
    <t>89001:001:1066</t>
  </si>
  <si>
    <t>Vikerkaare tee 13</t>
  </si>
  <si>
    <t>89001:001:1067</t>
  </si>
  <si>
    <t>Vikerkaare tee 14</t>
  </si>
  <si>
    <t>89001:001:1068</t>
  </si>
  <si>
    <t>Vikerkaare tee 15</t>
  </si>
  <si>
    <t>89001:001:1069</t>
  </si>
  <si>
    <t>Vikerkaare tee 16</t>
  </si>
  <si>
    <t>89001:001:1070</t>
  </si>
  <si>
    <t>Vikerkaare tee 17</t>
  </si>
  <si>
    <t>89001:001:1072</t>
  </si>
  <si>
    <t>Vikerkaare tee 19</t>
  </si>
  <si>
    <t>89001:001:1073</t>
  </si>
  <si>
    <t>Vikerkaare tee L1</t>
  </si>
  <si>
    <t>16095250</t>
  </si>
  <si>
    <t>89001:001:1074</t>
  </si>
  <si>
    <t>Vikerkaare tee L3</t>
  </si>
  <si>
    <t>16097650</t>
  </si>
  <si>
    <t>89001:001:0990</t>
  </si>
  <si>
    <t>Mereääre tee L8</t>
  </si>
  <si>
    <t>13125450</t>
  </si>
  <si>
    <t>89001:001:1109</t>
  </si>
  <si>
    <t>Vallamaa</t>
  </si>
  <si>
    <t>15697250</t>
  </si>
  <si>
    <t>89001:001:1075</t>
  </si>
  <si>
    <t>Randvere tee 205</t>
  </si>
  <si>
    <t>13875602</t>
  </si>
  <si>
    <t>89001:001:1076</t>
  </si>
  <si>
    <t>Randvere tee 207</t>
  </si>
  <si>
    <t>14909650</t>
  </si>
  <si>
    <t>89001:001:1093</t>
  </si>
  <si>
    <t>Metsise tee L1</t>
  </si>
  <si>
    <t>15287850</t>
  </si>
  <si>
    <t>89001:001:1092</t>
  </si>
  <si>
    <t>Metsise tee 11</t>
  </si>
  <si>
    <t>7126902</t>
  </si>
  <si>
    <t>89001:001:0986</t>
  </si>
  <si>
    <t>Ristiku jalgtee L3</t>
  </si>
  <si>
    <t>12628050</t>
  </si>
  <si>
    <t>89001:001:1096</t>
  </si>
  <si>
    <t>Loo-otsa tee L2</t>
  </si>
  <si>
    <t>15089550</t>
  </si>
  <si>
    <t>89001:001:1136</t>
  </si>
  <si>
    <t>Muraka tee 35</t>
  </si>
  <si>
    <t>16083150</t>
  </si>
  <si>
    <t>89001:001:1155</t>
  </si>
  <si>
    <t>Punga tee 5</t>
  </si>
  <si>
    <t>16624450</t>
  </si>
  <si>
    <t>89001:001:1156</t>
  </si>
  <si>
    <t>Urva tee 17</t>
  </si>
  <si>
    <t>16624550</t>
  </si>
  <si>
    <t>89001:001:1157</t>
  </si>
  <si>
    <t>Urva tee 7</t>
  </si>
  <si>
    <t>16624650</t>
  </si>
  <si>
    <t>89001:001:1158</t>
  </si>
  <si>
    <t>Urva tee 12</t>
  </si>
  <si>
    <t>16624750</t>
  </si>
  <si>
    <t>89001:001:1159</t>
  </si>
  <si>
    <t>Pähkli tee L3</t>
  </si>
  <si>
    <t>16624850</t>
  </si>
  <si>
    <t>89001:001:1160</t>
  </si>
  <si>
    <t>Urva tee 3</t>
  </si>
  <si>
    <t>16624950</t>
  </si>
  <si>
    <t>89001:001:1161</t>
  </si>
  <si>
    <t>Urva tee 23</t>
  </si>
  <si>
    <t>16625050</t>
  </si>
  <si>
    <t>89001:001:1142</t>
  </si>
  <si>
    <t>Käspre haljak</t>
  </si>
  <si>
    <t>4091902</t>
  </si>
  <si>
    <t>89001:001:1146</t>
  </si>
  <si>
    <t>Narva maantee T13</t>
  </si>
  <si>
    <t>89001:001:1143</t>
  </si>
  <si>
    <t>Uus-Käspre</t>
  </si>
  <si>
    <t>89001:001:1144</t>
  </si>
  <si>
    <t>Narva mnt 217</t>
  </si>
  <si>
    <t>89001:001:1232</t>
  </si>
  <si>
    <t>Aiaotsa tee L2</t>
  </si>
  <si>
    <t>16478350</t>
  </si>
  <si>
    <t>89001:001:1147</t>
  </si>
  <si>
    <t>Vikerkaare haljak 1</t>
  </si>
  <si>
    <t>16034050</t>
  </si>
  <si>
    <t>89001:001:1148</t>
  </si>
  <si>
    <t>Vikerkaare tee L6</t>
  </si>
  <si>
    <t>16139050</t>
  </si>
  <si>
    <t>89001:001:1194</t>
  </si>
  <si>
    <t>Veeringu tee 1a</t>
  </si>
  <si>
    <t>19734250</t>
  </si>
  <si>
    <t>89001:001:1195</t>
  </si>
  <si>
    <t>Veeringu tee 1</t>
  </si>
  <si>
    <t>7079802</t>
  </si>
  <si>
    <t>89001:001:1235</t>
  </si>
  <si>
    <t>Länneaia tee 10</t>
  </si>
  <si>
    <t>1536002</t>
  </si>
  <si>
    <t>89001:001:1236</t>
  </si>
  <si>
    <t>Kooliaia tee L2</t>
  </si>
  <si>
    <t>89001:001:1237</t>
  </si>
  <si>
    <t>Länneaia tee L2</t>
  </si>
  <si>
    <t>89001:001:1335</t>
  </si>
  <si>
    <t>Nullikari</t>
  </si>
  <si>
    <t>16741850</t>
  </si>
  <si>
    <t>89001:001:1337</t>
  </si>
  <si>
    <t>Tagalahe rand</t>
  </si>
  <si>
    <t>16736450</t>
  </si>
  <si>
    <t>89001:001:1238</t>
  </si>
  <si>
    <t>Luige</t>
  </si>
  <si>
    <t>17980250</t>
  </si>
  <si>
    <t>89001:001:1224</t>
  </si>
  <si>
    <t>Paevälja tee 2</t>
  </si>
  <si>
    <t>14398002</t>
  </si>
  <si>
    <t>89001:001:1225</t>
  </si>
  <si>
    <t>Paevälja tee 2a</t>
  </si>
  <si>
    <t>20732850</t>
  </si>
  <si>
    <t>89001:001:1226</t>
  </si>
  <si>
    <t>Paevälja tee 4</t>
  </si>
  <si>
    <t>14398202</t>
  </si>
  <si>
    <t>89001:001:1336</t>
  </si>
  <si>
    <t>Nüütirand</t>
  </si>
  <si>
    <t>16755650</t>
  </si>
  <si>
    <t>89001:001:1220</t>
  </si>
  <si>
    <t>Suur-Gerbera tee 10a</t>
  </si>
  <si>
    <t>16636750</t>
  </si>
  <si>
    <t>89001:001:1196</t>
  </si>
  <si>
    <t>Männiku tee L14</t>
  </si>
  <si>
    <t>16269550</t>
  </si>
  <si>
    <t>89001:001:1162</t>
  </si>
  <si>
    <t>Urva tee 2</t>
  </si>
  <si>
    <t>3341902</t>
  </si>
  <si>
    <t>89001:001:1163</t>
  </si>
  <si>
    <t>Punga tee 1</t>
  </si>
  <si>
    <t>16621750</t>
  </si>
  <si>
    <t>89001:001:1164</t>
  </si>
  <si>
    <t>Urva tee 11</t>
  </si>
  <si>
    <t>16621850</t>
  </si>
  <si>
    <t>89001:001:1165</t>
  </si>
  <si>
    <t>Urva tee L2</t>
  </si>
  <si>
    <t>16621950</t>
  </si>
  <si>
    <t>89001:001:1166</t>
  </si>
  <si>
    <t>Punga haljak</t>
  </si>
  <si>
    <t>16622050</t>
  </si>
  <si>
    <t>89001:001:1167</t>
  </si>
  <si>
    <t>Urva tee 19</t>
  </si>
  <si>
    <t>16622150</t>
  </si>
  <si>
    <t>89001:001:1168</t>
  </si>
  <si>
    <t>Urva tee 8</t>
  </si>
  <si>
    <t>16622250</t>
  </si>
  <si>
    <t>89001:001:1180</t>
  </si>
  <si>
    <t>Urva tee 27</t>
  </si>
  <si>
    <t>16623450</t>
  </si>
  <si>
    <t>89001:001:1181</t>
  </si>
  <si>
    <t>Punga tee 7</t>
  </si>
  <si>
    <t>16623550</t>
  </si>
  <si>
    <t>89001:001:1182</t>
  </si>
  <si>
    <t>Urva tee L1</t>
  </si>
  <si>
    <t>16623650</t>
  </si>
  <si>
    <t>89001:001:1183</t>
  </si>
  <si>
    <t>Urva tee 1</t>
  </si>
  <si>
    <t>16623750</t>
  </si>
  <si>
    <t>89001:001:1184</t>
  </si>
  <si>
    <t>Urva tee 5</t>
  </si>
  <si>
    <t>16623850</t>
  </si>
  <si>
    <t>89001:001:1150</t>
  </si>
  <si>
    <t>Urva tee 25</t>
  </si>
  <si>
    <t>16623950</t>
  </si>
  <si>
    <t>89001:001:1151</t>
  </si>
  <si>
    <t>Urva tee 9</t>
  </si>
  <si>
    <t>16624050</t>
  </si>
  <si>
    <t>89001:001:1152</t>
  </si>
  <si>
    <t>Urva tee 10</t>
  </si>
  <si>
    <t>16624150</t>
  </si>
  <si>
    <t>89001:001:1153</t>
  </si>
  <si>
    <t>Urva tee L3</t>
  </si>
  <si>
    <t>16624250</t>
  </si>
  <si>
    <t>89001:001:1154</t>
  </si>
  <si>
    <t>Urva tee 6</t>
  </si>
  <si>
    <t>16624350</t>
  </si>
  <si>
    <t>89001:001:1218</t>
  </si>
  <si>
    <t>Aiaotsa tee L1</t>
  </si>
  <si>
    <t>16348750</t>
  </si>
  <si>
    <t>89001:001:1169</t>
  </si>
  <si>
    <t>Urva tee L4</t>
  </si>
  <si>
    <t>16622350</t>
  </si>
  <si>
    <t>89001:001:1170</t>
  </si>
  <si>
    <t>Punga tee L1</t>
  </si>
  <si>
    <t>16622450</t>
  </si>
  <si>
    <t>89001:001:1171</t>
  </si>
  <si>
    <t>Urva tee 15</t>
  </si>
  <si>
    <t>16622550</t>
  </si>
  <si>
    <t>89001:001:1172</t>
  </si>
  <si>
    <t>Urva tee 16</t>
  </si>
  <si>
    <t>16622650</t>
  </si>
  <si>
    <t>89001:001:1173</t>
  </si>
  <si>
    <t>Vardi tee L12</t>
  </si>
  <si>
    <t>16622750</t>
  </si>
  <si>
    <t>89001:001:1174</t>
  </si>
  <si>
    <t>Urva tee 14</t>
  </si>
  <si>
    <t>16622850</t>
  </si>
  <si>
    <t>89001:001:1175</t>
  </si>
  <si>
    <t>Urva tee 21</t>
  </si>
  <si>
    <t>16622950</t>
  </si>
  <si>
    <t>89001:001:1176</t>
  </si>
  <si>
    <t>Urva tee 13</t>
  </si>
  <si>
    <t>16623050</t>
  </si>
  <si>
    <t>89001:001:1177</t>
  </si>
  <si>
    <t>Punga tee 3</t>
  </si>
  <si>
    <t>16623150</t>
  </si>
  <si>
    <t>89001:001:1178</t>
  </si>
  <si>
    <t>Pähkli tee 12</t>
  </si>
  <si>
    <t>16623250</t>
  </si>
  <si>
    <t>89001:001:1179</t>
  </si>
  <si>
    <t>Urva tee 4</t>
  </si>
  <si>
    <t>16623350</t>
  </si>
  <si>
    <t>89001:001:1250</t>
  </si>
  <si>
    <t>Tammneeme tee 31</t>
  </si>
  <si>
    <t>1695102</t>
  </si>
  <si>
    <t>89001:001:1251</t>
  </si>
  <si>
    <t>Tammneeme tee 27a</t>
  </si>
  <si>
    <t>8920102</t>
  </si>
  <si>
    <t>89001:001:1282</t>
  </si>
  <si>
    <t>Kippari</t>
  </si>
  <si>
    <t>16901550</t>
  </si>
  <si>
    <t>89001:001:1283</t>
  </si>
  <si>
    <t>Matsika</t>
  </si>
  <si>
    <t>16720950</t>
  </si>
  <si>
    <t>89001:001:1284</t>
  </si>
  <si>
    <t>Kari</t>
  </si>
  <si>
    <t>16745250</t>
  </si>
  <si>
    <t>89001:001:1287</t>
  </si>
  <si>
    <t>Mantsikalougas</t>
  </si>
  <si>
    <t>16734650</t>
  </si>
  <si>
    <t>89001:001:1299</t>
  </si>
  <si>
    <t>Kõvera</t>
  </si>
  <si>
    <t>16722850</t>
  </si>
  <si>
    <t>89001:001:1300</t>
  </si>
  <si>
    <t>Rivi ots</t>
  </si>
  <si>
    <t>16720450</t>
  </si>
  <si>
    <t>89001:001:1301</t>
  </si>
  <si>
    <t>Väike-Lougas</t>
  </si>
  <si>
    <t>16736550</t>
  </si>
  <si>
    <t>89001:001:1302</t>
  </si>
  <si>
    <t>Rivi rand</t>
  </si>
  <si>
    <t>16724150</t>
  </si>
  <si>
    <t>89001:001:1288</t>
  </si>
  <si>
    <t>Eeslahe rand</t>
  </si>
  <si>
    <t>16728350</t>
  </si>
  <si>
    <t>89001:001:1303</t>
  </si>
  <si>
    <t>Ärgi neem</t>
  </si>
  <si>
    <t>16731850</t>
  </si>
  <si>
    <t>89001:001:1304</t>
  </si>
  <si>
    <t>Vennastekehvel</t>
  </si>
  <si>
    <t>16721850</t>
  </si>
  <si>
    <t>89001:001:1293</t>
  </si>
  <si>
    <t>Kesklougas</t>
  </si>
  <si>
    <t>16723150</t>
  </si>
  <si>
    <t>89001:001:1296</t>
  </si>
  <si>
    <t>Rivi lougas</t>
  </si>
  <si>
    <t>16724750</t>
  </si>
  <si>
    <t>89001:001:1305</t>
  </si>
  <si>
    <t>Lääneotsa laugas</t>
  </si>
  <si>
    <t>16747350</t>
  </si>
  <si>
    <t>89001:001:1145</t>
  </si>
  <si>
    <t>Puisniidu tee 2</t>
  </si>
  <si>
    <t>6856602</t>
  </si>
  <si>
    <t>89001:001:1211</t>
  </si>
  <si>
    <t>Mikumetsa</t>
  </si>
  <si>
    <t>146702</t>
  </si>
  <si>
    <t>89001:001:1212</t>
  </si>
  <si>
    <t>Rootsi tee 2b</t>
  </si>
  <si>
    <t>16552250</t>
  </si>
  <si>
    <t>89001:001:1213</t>
  </si>
  <si>
    <t>Viikingi tee L5</t>
  </si>
  <si>
    <t>16552350</t>
  </si>
  <si>
    <t>89001:001:1329</t>
  </si>
  <si>
    <t>Seinakari kehvel</t>
  </si>
  <si>
    <t>16785450</t>
  </si>
  <si>
    <t>89001:001:1333</t>
  </si>
  <si>
    <t>Seinakari</t>
  </si>
  <si>
    <t>16723750</t>
  </si>
  <si>
    <t>89001:001:1334</t>
  </si>
  <si>
    <t>Tagalahe laht 1</t>
  </si>
  <si>
    <t>16720850</t>
  </si>
  <si>
    <t>89001:001:1274</t>
  </si>
  <si>
    <t>Viimsi metskond 322</t>
  </si>
  <si>
    <t>16620550</t>
  </si>
  <si>
    <t>89001:001:1306</t>
  </si>
  <si>
    <t>Mantsikaneem</t>
  </si>
  <si>
    <t>16897950</t>
  </si>
  <si>
    <t>89001:001:1338</t>
  </si>
  <si>
    <t>Tiirloo säär 7</t>
  </si>
  <si>
    <t>16738050</t>
  </si>
  <si>
    <t>89001:001:1341</t>
  </si>
  <si>
    <t>Väikekari</t>
  </si>
  <si>
    <t>16722650</t>
  </si>
  <si>
    <t>89001:001:1342</t>
  </si>
  <si>
    <t>Tiirloo</t>
  </si>
  <si>
    <t>16724650</t>
  </si>
  <si>
    <t>89001:001:1201</t>
  </si>
  <si>
    <t>Aiaotsa põik L1</t>
  </si>
  <si>
    <t>16291350</t>
  </si>
  <si>
    <t>89001:001:1124</t>
  </si>
  <si>
    <t>Kabelikivi tee</t>
  </si>
  <si>
    <t>16138250</t>
  </si>
  <si>
    <t>89001:001:1125</t>
  </si>
  <si>
    <t>Metsavana tee</t>
  </si>
  <si>
    <t>16046950</t>
  </si>
  <si>
    <t>89001:001:1126</t>
  </si>
  <si>
    <t>Metsa tee L2</t>
  </si>
  <si>
    <t>15959550</t>
  </si>
  <si>
    <t>89001:001:1127</t>
  </si>
  <si>
    <t>Männiku tee L5</t>
  </si>
  <si>
    <t>15981750</t>
  </si>
  <si>
    <t>89001:001:1128</t>
  </si>
  <si>
    <t>Lutriküla tee</t>
  </si>
  <si>
    <t>16007350</t>
  </si>
  <si>
    <t>89001:001:1339</t>
  </si>
  <si>
    <t>Laiakivi</t>
  </si>
  <si>
    <t>16744950</t>
  </si>
  <si>
    <t>89001:001:1286</t>
  </si>
  <si>
    <t>Leetseljaneem</t>
  </si>
  <si>
    <t>16722550</t>
  </si>
  <si>
    <t>89001:001:1289</t>
  </si>
  <si>
    <t>Rivi kari 1</t>
  </si>
  <si>
    <t>16821250</t>
  </si>
  <si>
    <t>89001:001:1193</t>
  </si>
  <si>
    <t>Silva tee 23a</t>
  </si>
  <si>
    <t>16160350</t>
  </si>
  <si>
    <t>89001:001:1275</t>
  </si>
  <si>
    <t>Viimsi metskond 323</t>
  </si>
  <si>
    <t>16620650</t>
  </si>
  <si>
    <t>89001:001:1269</t>
  </si>
  <si>
    <t>Reinu tee L15</t>
  </si>
  <si>
    <t>16621050</t>
  </si>
  <si>
    <t>89001:001:1270</t>
  </si>
  <si>
    <t>Reinu tee L16</t>
  </si>
  <si>
    <t>16620950</t>
  </si>
  <si>
    <t>89001:001:1271</t>
  </si>
  <si>
    <t>Reinu tee L17</t>
  </si>
  <si>
    <t>16620850</t>
  </si>
  <si>
    <t>89001:001:1272</t>
  </si>
  <si>
    <t>Reinu tee L18</t>
  </si>
  <si>
    <t>16620750</t>
  </si>
  <si>
    <t>89001:001:1129</t>
  </si>
  <si>
    <t>Metsasihi tee</t>
  </si>
  <si>
    <t>16018450</t>
  </si>
  <si>
    <t>89001:001:1130</t>
  </si>
  <si>
    <t>Vehema tee L3</t>
  </si>
  <si>
    <t>16263450</t>
  </si>
  <si>
    <t>89001:001:1131</t>
  </si>
  <si>
    <t>Tammekännu tee L3</t>
  </si>
  <si>
    <t>16031750</t>
  </si>
  <si>
    <t>89001:001:1132</t>
  </si>
  <si>
    <t>Männiku tee L2</t>
  </si>
  <si>
    <t>15979150</t>
  </si>
  <si>
    <t>89001:001:1340</t>
  </si>
  <si>
    <t>Rouendi ots</t>
  </si>
  <si>
    <t>16728250</t>
  </si>
  <si>
    <t>89001:001:1290</t>
  </si>
  <si>
    <t>Jänesekari laid 2</t>
  </si>
  <si>
    <t>16716850</t>
  </si>
  <si>
    <t>89001:001:1292</t>
  </si>
  <si>
    <t>Jänesekari laid 1</t>
  </si>
  <si>
    <t>16726250</t>
  </si>
  <si>
    <t>89001:001:1308</t>
  </si>
  <si>
    <t>Tiirloo säär</t>
  </si>
  <si>
    <t>16724550</t>
  </si>
  <si>
    <t>89001:001:1310</t>
  </si>
  <si>
    <t>Tiirloo säär 1</t>
  </si>
  <si>
    <t>16720750</t>
  </si>
  <si>
    <t>89001:001:1191</t>
  </si>
  <si>
    <t>Koralli tee L1</t>
  </si>
  <si>
    <t>16174350</t>
  </si>
  <si>
    <t>89001:001:1141</t>
  </si>
  <si>
    <t>Leesika tee 10</t>
  </si>
  <si>
    <t>16116950</t>
  </si>
  <si>
    <t>89001:001:1277</t>
  </si>
  <si>
    <t>Joostitaadikehvel</t>
  </si>
  <si>
    <t>16725250</t>
  </si>
  <si>
    <t>89001:001:1280</t>
  </si>
  <si>
    <t>Jahukari</t>
  </si>
  <si>
    <t>16720150</t>
  </si>
  <si>
    <t>89001:001:1285</t>
  </si>
  <si>
    <t>Leigari kari</t>
  </si>
  <si>
    <t>16742950</t>
  </si>
  <si>
    <t>89001:001:1273</t>
  </si>
  <si>
    <t>Krillimäe tee 2 // Viimsi metskond 79</t>
  </si>
  <si>
    <t>9177002</t>
  </si>
  <si>
    <t>89001:001:1313</t>
  </si>
  <si>
    <t>Tiirloo säär 2</t>
  </si>
  <si>
    <t>16722350</t>
  </si>
  <si>
    <t>89001:001:1140</t>
  </si>
  <si>
    <t>Leesika tee 9</t>
  </si>
  <si>
    <t>16137250</t>
  </si>
  <si>
    <t>89001:001:1137</t>
  </si>
  <si>
    <t>Muraka tee 36</t>
  </si>
  <si>
    <t>16446950</t>
  </si>
  <si>
    <t>89001:001:1315</t>
  </si>
  <si>
    <t>Tiirloo säär 3</t>
  </si>
  <si>
    <t>16755550</t>
  </si>
  <si>
    <t>89001:001:1319</t>
  </si>
  <si>
    <t>Tiirloo säär 4</t>
  </si>
  <si>
    <t>16807550</t>
  </si>
  <si>
    <t>89001:001:1207</t>
  </si>
  <si>
    <t>Paadi tee 7</t>
  </si>
  <si>
    <t>89001:001:1208</t>
  </si>
  <si>
    <t>Paadi tee 5</t>
  </si>
  <si>
    <t>3951450</t>
  </si>
  <si>
    <t>89001:001:1252</t>
  </si>
  <si>
    <t>Haldja tee 27 // Naissaare seirejaam</t>
  </si>
  <si>
    <t>16663450</t>
  </si>
  <si>
    <t>89001:001:1322</t>
  </si>
  <si>
    <t>Tiirloo säär 5</t>
  </si>
  <si>
    <t>16722150</t>
  </si>
  <si>
    <t>89001:001:1325</t>
  </si>
  <si>
    <t>Tiirloo säär 6</t>
  </si>
  <si>
    <t>16724950</t>
  </si>
  <si>
    <t>89001:001:1327</t>
  </si>
  <si>
    <t>Turskakari</t>
  </si>
  <si>
    <t>16715650</t>
  </si>
  <si>
    <t>89001:001:1276</t>
  </si>
  <si>
    <t>Rohu</t>
  </si>
  <si>
    <t>16745150</t>
  </si>
  <si>
    <t>89001:001:1294</t>
  </si>
  <si>
    <t>Jänesekari</t>
  </si>
  <si>
    <t>16738150</t>
  </si>
  <si>
    <t>89001:001:1297</t>
  </si>
  <si>
    <t>Laevakari</t>
  </si>
  <si>
    <t>16745350</t>
  </si>
  <si>
    <t>89001:001:1122</t>
  </si>
  <si>
    <t>Muuga haljak 2</t>
  </si>
  <si>
    <t>16081450</t>
  </si>
  <si>
    <t>89001:001:1200</t>
  </si>
  <si>
    <t>Mureli põik L1</t>
  </si>
  <si>
    <t>16337350</t>
  </si>
  <si>
    <t>89001:001:1209</t>
  </si>
  <si>
    <t>Rohuneeme tee 140a</t>
  </si>
  <si>
    <t>89001:001:1210</t>
  </si>
  <si>
    <t>Rootsi tee 2a</t>
  </si>
  <si>
    <t>16552150</t>
  </si>
  <si>
    <t>89001:001:1198</t>
  </si>
  <si>
    <t>Kuusekännu tee L1</t>
  </si>
  <si>
    <t>16172550</t>
  </si>
  <si>
    <t>89001:001:1267</t>
  </si>
  <si>
    <t>Jäätma tee 19</t>
  </si>
  <si>
    <t>19894650</t>
  </si>
  <si>
    <t>89001:001:1295</t>
  </si>
  <si>
    <t>Pikklougas</t>
  </si>
  <si>
    <t>16785650</t>
  </si>
  <si>
    <t>89001:001:1206</t>
  </si>
  <si>
    <t>Suur-Kaare tee 37/3</t>
  </si>
  <si>
    <t>89001:001:1216</t>
  </si>
  <si>
    <t>Lilleoru haljak</t>
  </si>
  <si>
    <t>402950</t>
  </si>
  <si>
    <t>89001:001:1268</t>
  </si>
  <si>
    <t>Jäätma tee 19a</t>
  </si>
  <si>
    <t>6226202</t>
  </si>
  <si>
    <t>89001:001:1298</t>
  </si>
  <si>
    <t>Kiburikari säär</t>
  </si>
  <si>
    <t>16807750</t>
  </si>
  <si>
    <t>89001:001:1278</t>
  </si>
  <si>
    <t>Vennaste</t>
  </si>
  <si>
    <t>16721750</t>
  </si>
  <si>
    <t>89001:001:1279</t>
  </si>
  <si>
    <t>Metsanurme</t>
  </si>
  <si>
    <t>16723950</t>
  </si>
  <si>
    <t>89001:001:1281</t>
  </si>
  <si>
    <t>16715750</t>
  </si>
  <si>
    <t>89001:001:1291</t>
  </si>
  <si>
    <t>Suurepaadi rand</t>
  </si>
  <si>
    <t>16715950</t>
  </si>
  <si>
    <t>89001:001:1134</t>
  </si>
  <si>
    <t>Ojakääru tee</t>
  </si>
  <si>
    <t>16041650</t>
  </si>
  <si>
    <t>89001:001:1135</t>
  </si>
  <si>
    <t>Kibuvitsa põik L1</t>
  </si>
  <si>
    <t>16061750</t>
  </si>
  <si>
    <t>89001:001:1262</t>
  </si>
  <si>
    <t>Mäehaldja tee 5</t>
  </si>
  <si>
    <t>3410402</t>
  </si>
  <si>
    <t>89001:001:1263</t>
  </si>
  <si>
    <t>Puuhaldja tee 10</t>
  </si>
  <si>
    <t>89001:001:1264</t>
  </si>
  <si>
    <t>Puuhaldja tee 8</t>
  </si>
  <si>
    <t>89001:001:1265</t>
  </si>
  <si>
    <t>Puuhaldja tee L2</t>
  </si>
  <si>
    <t>89001:001:1266</t>
  </si>
  <si>
    <t>Mäehaldja haljak 2</t>
  </si>
  <si>
    <t>89001:001:1199</t>
  </si>
  <si>
    <t>Kirsi tee L2</t>
  </si>
  <si>
    <t>16232050</t>
  </si>
  <si>
    <t>89001:001:1217</t>
  </si>
  <si>
    <t>Tiitsu tee L3</t>
  </si>
  <si>
    <t>16306750</t>
  </si>
  <si>
    <t>89001:001:1203</t>
  </si>
  <si>
    <t>Mureli tee L1</t>
  </si>
  <si>
    <t>16486150</t>
  </si>
  <si>
    <t>89001:001:1204</t>
  </si>
  <si>
    <t>Kasekännu tee L2</t>
  </si>
  <si>
    <t>16276250</t>
  </si>
  <si>
    <t>89001:001:1192</t>
  </si>
  <si>
    <t>Suur-Kaare tee 57</t>
  </si>
  <si>
    <t>89001:001:1133</t>
  </si>
  <si>
    <t>Männiku tee L3</t>
  </si>
  <si>
    <t>16155250</t>
  </si>
  <si>
    <t>89001:001:1138</t>
  </si>
  <si>
    <t>Tammekännu tee L1</t>
  </si>
  <si>
    <t>16088950</t>
  </si>
  <si>
    <t>89001:001:1139</t>
  </si>
  <si>
    <t>Tammekännu tee L2</t>
  </si>
  <si>
    <t>16053450</t>
  </si>
  <si>
    <t>89001:001:1119</t>
  </si>
  <si>
    <t>Aiandi tee 21b</t>
  </si>
  <si>
    <t>4377902</t>
  </si>
  <si>
    <t>89001:001:1120</t>
  </si>
  <si>
    <t>Aiandi tee 21</t>
  </si>
  <si>
    <t>225002</t>
  </si>
  <si>
    <t>89001:001:1239</t>
  </si>
  <si>
    <t>602</t>
  </si>
  <si>
    <t>89001:001:1215</t>
  </si>
  <si>
    <t>Narva maantee T12</t>
  </si>
  <si>
    <t>17754550</t>
  </si>
  <si>
    <t>89001:001:1256</t>
  </si>
  <si>
    <t>Puuhaldja tee 1</t>
  </si>
  <si>
    <t>89001:001:1257</t>
  </si>
  <si>
    <t>Puuhaldja tee 3</t>
  </si>
  <si>
    <t>89001:001:1258</t>
  </si>
  <si>
    <t>Puuhaldja tee 5</t>
  </si>
  <si>
    <t>89001:001:1259</t>
  </si>
  <si>
    <t>Puuhaldja tee 7</t>
  </si>
  <si>
    <t>89001:001:1260</t>
  </si>
  <si>
    <t>Puuhaldja tee 9</t>
  </si>
  <si>
    <t>89001:001:1261</t>
  </si>
  <si>
    <t>Mäehaldja tee 3</t>
  </si>
  <si>
    <t>89001:001:1214</t>
  </si>
  <si>
    <t>Rohuneeme tee L5</t>
  </si>
  <si>
    <t>16326250</t>
  </si>
  <si>
    <t>89001:001:1185</t>
  </si>
  <si>
    <t>Gustav Heinrich Schüdlöffeli tee L1</t>
  </si>
  <si>
    <t>16038250</t>
  </si>
  <si>
    <t>89001:001:1186</t>
  </si>
  <si>
    <t>Annuse põik L1</t>
  </si>
  <si>
    <t>16034550</t>
  </si>
  <si>
    <t>89001:001:1190</t>
  </si>
  <si>
    <t>Tiitsu tee L1</t>
  </si>
  <si>
    <t>16234250</t>
  </si>
  <si>
    <t>89001:001:1331</t>
  </si>
  <si>
    <t>Mourikkari</t>
  </si>
  <si>
    <t>16895250</t>
  </si>
  <si>
    <t>89001:001:1234</t>
  </si>
  <si>
    <t>Tammneeme tee 42</t>
  </si>
  <si>
    <t>624902</t>
  </si>
  <si>
    <t>89001:001:1187</t>
  </si>
  <si>
    <t>Gustav Heinrich Schüdlöffeli tee L2</t>
  </si>
  <si>
    <t>16043050</t>
  </si>
  <si>
    <t>89001:001:1189</t>
  </si>
  <si>
    <t>Mündi tee L1</t>
  </si>
  <si>
    <t>16270450</t>
  </si>
  <si>
    <t>89001:001:1247</t>
  </si>
  <si>
    <t>Luigi</t>
  </si>
  <si>
    <t>17846350</t>
  </si>
  <si>
    <t>89001:001:1248</t>
  </si>
  <si>
    <t>Tiitovi</t>
  </si>
  <si>
    <t>10279102</t>
  </si>
  <si>
    <t>89001:001:1249</t>
  </si>
  <si>
    <t>Ülesaare tee L4</t>
  </si>
  <si>
    <t>89001:001:1317</t>
  </si>
  <si>
    <t>Suurekari laid 7</t>
  </si>
  <si>
    <t>16734450</t>
  </si>
  <si>
    <t>89001:001:1318</t>
  </si>
  <si>
    <t>Suurekari laid 8</t>
  </si>
  <si>
    <t>16736350</t>
  </si>
  <si>
    <t>89001:001:1205</t>
  </si>
  <si>
    <t>Puisniidu tee 6</t>
  </si>
  <si>
    <t>6857102</t>
  </si>
  <si>
    <t>89001:001:1221</t>
  </si>
  <si>
    <t>Laanepüü tee 10</t>
  </si>
  <si>
    <t>1564102</t>
  </si>
  <si>
    <t>89001:001:1222</t>
  </si>
  <si>
    <t>Laanepüü tee 12</t>
  </si>
  <si>
    <t>16262750</t>
  </si>
  <si>
    <t>89001:001:1326</t>
  </si>
  <si>
    <t>Pikakari</t>
  </si>
  <si>
    <t>16721650</t>
  </si>
  <si>
    <t>89001:001:1227</t>
  </si>
  <si>
    <t>Mustakoopa</t>
  </si>
  <si>
    <t>89001:001:1332</t>
  </si>
  <si>
    <t>Rohukari</t>
  </si>
  <si>
    <t>16716750</t>
  </si>
  <si>
    <t>89001:001:1228</t>
  </si>
  <si>
    <t>89001:001:1307</t>
  </si>
  <si>
    <t>16755750</t>
  </si>
  <si>
    <t>89001:001:1309</t>
  </si>
  <si>
    <t>Suurekari laid 2</t>
  </si>
  <si>
    <t>16728050</t>
  </si>
  <si>
    <t>89001:001:1311</t>
  </si>
  <si>
    <t>Suurekari laid 3</t>
  </si>
  <si>
    <t>16893550</t>
  </si>
  <si>
    <t>89001:001:1219</t>
  </si>
  <si>
    <t>Sadama rand</t>
  </si>
  <si>
    <t>16411350</t>
  </si>
  <si>
    <t>89001:001:1312</t>
  </si>
  <si>
    <t>Suurekari laid 4</t>
  </si>
  <si>
    <t>16716550</t>
  </si>
  <si>
    <t>89001:001:1314</t>
  </si>
  <si>
    <t>Suurekari laid 5</t>
  </si>
  <si>
    <t>16744350</t>
  </si>
  <si>
    <t>89001:001:1316</t>
  </si>
  <si>
    <t>Suurekari laid 6</t>
  </si>
  <si>
    <t>16737950</t>
  </si>
  <si>
    <t>89001:001:1320</t>
  </si>
  <si>
    <t>Suurekari laid 9</t>
  </si>
  <si>
    <t>16744450</t>
  </si>
  <si>
    <t>89001:001:1321</t>
  </si>
  <si>
    <t>Suurekari laid 10</t>
  </si>
  <si>
    <t>16747050</t>
  </si>
  <si>
    <t>89001:001:1323</t>
  </si>
  <si>
    <t>Suurekari laid 11</t>
  </si>
  <si>
    <t>16731650</t>
  </si>
  <si>
    <t>89001:001:1324</t>
  </si>
  <si>
    <t>Suurekari laid 1</t>
  </si>
  <si>
    <t>16719950</t>
  </si>
  <si>
    <t>89001:001:1328</t>
  </si>
  <si>
    <t>Väike-Pikakari</t>
  </si>
  <si>
    <t>16722450</t>
  </si>
  <si>
    <t>89001:001:1330</t>
  </si>
  <si>
    <t>Allikari</t>
  </si>
  <si>
    <t>16821050</t>
  </si>
  <si>
    <t>89001:001:1253</t>
  </si>
  <si>
    <t>Kurvi tee 1c</t>
  </si>
  <si>
    <t>21151450</t>
  </si>
  <si>
    <t>89001:001:1254</t>
  </si>
  <si>
    <t>Sirge tee 6</t>
  </si>
  <si>
    <t>423002</t>
  </si>
  <si>
    <t>89001:001:1197</t>
  </si>
  <si>
    <t>Rootsi tee L1</t>
  </si>
  <si>
    <t>16440450</t>
  </si>
  <si>
    <t>89001:001:1255</t>
  </si>
  <si>
    <t>Ojakääru tee 10</t>
  </si>
  <si>
    <t>3509102</t>
  </si>
  <si>
    <t>89001:001:1202</t>
  </si>
  <si>
    <t>Veeringu tee L1</t>
  </si>
  <si>
    <t>16221350</t>
  </si>
  <si>
    <t>89001:001:1795</t>
  </si>
  <si>
    <t>Käärti tee 27</t>
  </si>
  <si>
    <t>13774902</t>
  </si>
  <si>
    <t>89001:001:1792</t>
  </si>
  <si>
    <t>Männimetsa</t>
  </si>
  <si>
    <t>11065302</t>
  </si>
  <si>
    <t>89001:001:1793</t>
  </si>
  <si>
    <t>Haavasalu</t>
  </si>
  <si>
    <t>17205150</t>
  </si>
  <si>
    <t>89001:001:1743</t>
  </si>
  <si>
    <t>Kasemetsa tee 6a</t>
  </si>
  <si>
    <t>8849002</t>
  </si>
  <si>
    <t>89001:001:1744</t>
  </si>
  <si>
    <t>Kasemetsa tee 6</t>
  </si>
  <si>
    <t>89001:001:1794</t>
  </si>
  <si>
    <t>Kasetuka</t>
  </si>
  <si>
    <t>17205250</t>
  </si>
  <si>
    <t>89001:001:1379</t>
  </si>
  <si>
    <t>Oru tee 1</t>
  </si>
  <si>
    <t>12464702</t>
  </si>
  <si>
    <t>89001:001:1380</t>
  </si>
  <si>
    <t>Oru tee 4</t>
  </si>
  <si>
    <t>17120850</t>
  </si>
  <si>
    <t>89001:001:1381</t>
  </si>
  <si>
    <t>Oru tee 5</t>
  </si>
  <si>
    <t>17120950</t>
  </si>
  <si>
    <t>89001:001:1382</t>
  </si>
  <si>
    <t>Muuga põik 4a</t>
  </si>
  <si>
    <t>17121050</t>
  </si>
  <si>
    <t>89001:001:1383</t>
  </si>
  <si>
    <t>Oru tee 2</t>
  </si>
  <si>
    <t>17121150</t>
  </si>
  <si>
    <t>89001:001:1384</t>
  </si>
  <si>
    <t>Oru tee L1</t>
  </si>
  <si>
    <t>17121250</t>
  </si>
  <si>
    <t>89001:001:1349</t>
  </si>
  <si>
    <t>Mündi põik L1</t>
  </si>
  <si>
    <t>16864850</t>
  </si>
  <si>
    <t>89001:001:1385</t>
  </si>
  <si>
    <t>Oru tee 3</t>
  </si>
  <si>
    <t>17121350</t>
  </si>
  <si>
    <t>89001:001:1386</t>
  </si>
  <si>
    <t>Oru tee 7</t>
  </si>
  <si>
    <t>17121450</t>
  </si>
  <si>
    <t>89001:001:1742</t>
  </si>
  <si>
    <t>Ado haljak</t>
  </si>
  <si>
    <t>18361050</t>
  </si>
  <si>
    <t>89001:001:1553</t>
  </si>
  <si>
    <t>Kallasmaa tee L2</t>
  </si>
  <si>
    <t>17194850</t>
  </si>
  <si>
    <t>89001:001:1554</t>
  </si>
  <si>
    <t>Puhkuse tee L1</t>
  </si>
  <si>
    <t>17264650</t>
  </si>
  <si>
    <t>89001:001:1555</t>
  </si>
  <si>
    <t>Kallasmaa tee L1</t>
  </si>
  <si>
    <t>17058350</t>
  </si>
  <si>
    <t>89001:001:1556</t>
  </si>
  <si>
    <t>Meriste tee L1</t>
  </si>
  <si>
    <t>17289650</t>
  </si>
  <si>
    <t>89001:001:1557</t>
  </si>
  <si>
    <t>Eesnõmme tee</t>
  </si>
  <si>
    <t>17632450</t>
  </si>
  <si>
    <t>89001:001:1558</t>
  </si>
  <si>
    <t>Väike-Meriste tee L1</t>
  </si>
  <si>
    <t>17262550</t>
  </si>
  <si>
    <t>89001:001:1642</t>
  </si>
  <si>
    <t>Aiaotsa rand</t>
  </si>
  <si>
    <t>Omandi ulatus selgitamisel</t>
  </si>
  <si>
    <t>89001:001:1643</t>
  </si>
  <si>
    <t>Rannamäe tee 3a</t>
  </si>
  <si>
    <t>89001:001:1644</t>
  </si>
  <si>
    <t>Gustav Heinrich Schüdlöffeli tee L6</t>
  </si>
  <si>
    <t>21486450</t>
  </si>
  <si>
    <t>89001:001:1645</t>
  </si>
  <si>
    <t>Kibuvitsa rand</t>
  </si>
  <si>
    <t>18308750</t>
  </si>
  <si>
    <t>89001:001:1712</t>
  </si>
  <si>
    <t>Löidi rand</t>
  </si>
  <si>
    <t>18157350</t>
  </si>
  <si>
    <t>89001:001:1713</t>
  </si>
  <si>
    <t>Viigi rand</t>
  </si>
  <si>
    <t>18346850</t>
  </si>
  <si>
    <t>89001:001:1559</t>
  </si>
  <si>
    <t>Kallasmaa tee</t>
  </si>
  <si>
    <t>17046850</t>
  </si>
  <si>
    <t>89001:001:1560</t>
  </si>
  <si>
    <t>Leigari tee</t>
  </si>
  <si>
    <t>17373750</t>
  </si>
  <si>
    <t>89001:001:1561</t>
  </si>
  <si>
    <t>Muru</t>
  </si>
  <si>
    <t>18163750</t>
  </si>
  <si>
    <t>89001:001:1562</t>
  </si>
  <si>
    <t>Puhkuse tee L2</t>
  </si>
  <si>
    <t>17455250</t>
  </si>
  <si>
    <t>89001:001:1563</t>
  </si>
  <si>
    <t>Metsaserva tee</t>
  </si>
  <si>
    <t>17304250</t>
  </si>
  <si>
    <t>89001:001:1564</t>
  </si>
  <si>
    <t>Lehelinnu tee L1</t>
  </si>
  <si>
    <t>17314950</t>
  </si>
  <si>
    <t>89001:001:1565</t>
  </si>
  <si>
    <t>Lepalinnu tee L1</t>
  </si>
  <si>
    <t>18123150</t>
  </si>
  <si>
    <t>89001:001:1646</t>
  </si>
  <si>
    <t>Tammneeme rand</t>
  </si>
  <si>
    <t>89001:001:1714</t>
  </si>
  <si>
    <t>Pandju saar</t>
  </si>
  <si>
    <t>18288550</t>
  </si>
  <si>
    <t>89001:001:1715</t>
  </si>
  <si>
    <t>Kivila</t>
  </si>
  <si>
    <t>18355250</t>
  </si>
  <si>
    <t>89001:001:1716</t>
  </si>
  <si>
    <t>Kivikese</t>
  </si>
  <si>
    <t>18309250</t>
  </si>
  <si>
    <t>89001:001:1717</t>
  </si>
  <si>
    <t>Kivi</t>
  </si>
  <si>
    <t>18302150</t>
  </si>
  <si>
    <t>89001:001:1718</t>
  </si>
  <si>
    <t>Kreiukseranna tee L1</t>
  </si>
  <si>
    <t>17486050</t>
  </si>
  <si>
    <t>89001:001:1387</t>
  </si>
  <si>
    <t>Roosi</t>
  </si>
  <si>
    <t>19761350</t>
  </si>
  <si>
    <t>89001:001:1388</t>
  </si>
  <si>
    <t>Ellerheina tee L2</t>
  </si>
  <si>
    <t>17509150</t>
  </si>
  <si>
    <t>89001:001:1389</t>
  </si>
  <si>
    <t>Okka tee L2</t>
  </si>
  <si>
    <t>17667950</t>
  </si>
  <si>
    <t>89001:001:1390</t>
  </si>
  <si>
    <t>Elli</t>
  </si>
  <si>
    <t>18150550</t>
  </si>
  <si>
    <t>89001:001:1391</t>
  </si>
  <si>
    <t>Rannakaare tee 11</t>
  </si>
  <si>
    <t>19237850</t>
  </si>
  <si>
    <t>89001:001:1566</t>
  </si>
  <si>
    <t>Hiiresaba</t>
  </si>
  <si>
    <t>21477150</t>
  </si>
  <si>
    <t>89001:001:1567</t>
  </si>
  <si>
    <t>Leppneeme Sadama tee 18a</t>
  </si>
  <si>
    <t>89001:001:1568</t>
  </si>
  <si>
    <t>Männiokka</t>
  </si>
  <si>
    <t>18560750</t>
  </si>
  <si>
    <t>89001:001:1570</t>
  </si>
  <si>
    <t>Mudamatsikari</t>
  </si>
  <si>
    <t>18260150</t>
  </si>
  <si>
    <t>89001:001:1647</t>
  </si>
  <si>
    <t>Idamuul</t>
  </si>
  <si>
    <t>18294450</t>
  </si>
  <si>
    <t>89001:001:1648</t>
  </si>
  <si>
    <t>Punga</t>
  </si>
  <si>
    <t>20457950</t>
  </si>
  <si>
    <t>89001:001:1649</t>
  </si>
  <si>
    <t>Ärgineeme tee</t>
  </si>
  <si>
    <t>17638750</t>
  </si>
  <si>
    <t>89001:001:1650</t>
  </si>
  <si>
    <t>Kiburikari tee</t>
  </si>
  <si>
    <t>17665350</t>
  </si>
  <si>
    <t>89001:001:1719</t>
  </si>
  <si>
    <t>Hundi tee 10a</t>
  </si>
  <si>
    <t>89001:001:1720</t>
  </si>
  <si>
    <t>Luugi</t>
  </si>
  <si>
    <t>18284850</t>
  </si>
  <si>
    <t>89001:001:1721</t>
  </si>
  <si>
    <t>Mätta kari</t>
  </si>
  <si>
    <t>18197550</t>
  </si>
  <si>
    <t>89001:001:1722</t>
  </si>
  <si>
    <t>Vetika</t>
  </si>
  <si>
    <t>18207050</t>
  </si>
  <si>
    <t>89001:001:1392</t>
  </si>
  <si>
    <t>Taluranna tee 3</t>
  </si>
  <si>
    <t>21554950</t>
  </si>
  <si>
    <t>89001:001:1393</t>
  </si>
  <si>
    <t>Hobuvankri haljak H4</t>
  </si>
  <si>
    <t>18302050</t>
  </si>
  <si>
    <t>89001:001:1394</t>
  </si>
  <si>
    <t>Rüstla tee L5</t>
  </si>
  <si>
    <t>89001:001:1395</t>
  </si>
  <si>
    <t>Muraka tee L2</t>
  </si>
  <si>
    <t>17632150</t>
  </si>
  <si>
    <t>89001:001:1396</t>
  </si>
  <si>
    <t>Hallikivi tee 10a</t>
  </si>
  <si>
    <t>89001:001:1397</t>
  </si>
  <si>
    <t>Lambakivi</t>
  </si>
  <si>
    <t>19899150</t>
  </si>
  <si>
    <t>89001:001:1398</t>
  </si>
  <si>
    <t>Pärnamäe tee 153</t>
  </si>
  <si>
    <t>18209650</t>
  </si>
  <si>
    <t>89001:001:1399</t>
  </si>
  <si>
    <t>Mäealuse haljak 2</t>
  </si>
  <si>
    <t>18163450</t>
  </si>
  <si>
    <t>89001:001:1400</t>
  </si>
  <si>
    <t>Sääre tee L2</t>
  </si>
  <si>
    <t>17190450</t>
  </si>
  <si>
    <t>89001:001:1571</t>
  </si>
  <si>
    <t>Ülesaare rand</t>
  </si>
  <si>
    <t>18256350</t>
  </si>
  <si>
    <t>89001:001:1651</t>
  </si>
  <si>
    <t>Linnujahi tee</t>
  </si>
  <si>
    <t>17368150</t>
  </si>
  <si>
    <t>89001:001:1652</t>
  </si>
  <si>
    <t>Rohuneeme tee 91b</t>
  </si>
  <si>
    <t>89001:001:1653</t>
  </si>
  <si>
    <t>Lääneotsa tee L3</t>
  </si>
  <si>
    <t>17403250</t>
  </si>
  <si>
    <t>89001:001:1654</t>
  </si>
  <si>
    <t>Veskiranna tee</t>
  </si>
  <si>
    <t>17654050</t>
  </si>
  <si>
    <t>89001:001:1655</t>
  </si>
  <si>
    <t>Männiku tee L12</t>
  </si>
  <si>
    <t>17661650</t>
  </si>
  <si>
    <t>89001:001:1656</t>
  </si>
  <si>
    <t>Hülgeküti tee L1</t>
  </si>
  <si>
    <t>17247850</t>
  </si>
  <si>
    <t>89001:001:1657</t>
  </si>
  <si>
    <t>Keiseri tee L5</t>
  </si>
  <si>
    <t>17376250</t>
  </si>
  <si>
    <t>89001:001:1658</t>
  </si>
  <si>
    <t>Männikuranna tee</t>
  </si>
  <si>
    <t>17632250</t>
  </si>
  <si>
    <t>89001:001:1659</t>
  </si>
  <si>
    <t>Kreiukse tee L1</t>
  </si>
  <si>
    <t>17532050</t>
  </si>
  <si>
    <t>89001:001:1723</t>
  </si>
  <si>
    <t>Hiireranna</t>
  </si>
  <si>
    <t>89001:001:1724</t>
  </si>
  <si>
    <t>Mölgi rand</t>
  </si>
  <si>
    <t>21606850</t>
  </si>
  <si>
    <t>89001:001:1776</t>
  </si>
  <si>
    <t>Kadakametsa</t>
  </si>
  <si>
    <t>9330402</t>
  </si>
  <si>
    <t>89001:001:1777</t>
  </si>
  <si>
    <t>Muuga tee L9</t>
  </si>
  <si>
    <t>18654050</t>
  </si>
  <si>
    <t>89001:001:1401</t>
  </si>
  <si>
    <t>Leesika tee L3</t>
  </si>
  <si>
    <t>17816750</t>
  </si>
  <si>
    <t>89001:001:1402</t>
  </si>
  <si>
    <t>Orumetsa</t>
  </si>
  <si>
    <t>18528750</t>
  </si>
  <si>
    <t>89001:001:1403</t>
  </si>
  <si>
    <t>Kärimetsa tee 2d</t>
  </si>
  <si>
    <t>89001:001:1486</t>
  </si>
  <si>
    <t>Rohuneeme tee L10</t>
  </si>
  <si>
    <t>17528650</t>
  </si>
  <si>
    <t>89001:001:1660</t>
  </si>
  <si>
    <t>Lisviranna tee</t>
  </si>
  <si>
    <t>17233250</t>
  </si>
  <si>
    <t>89001:001:1661</t>
  </si>
  <si>
    <t>Keiseri tee L4</t>
  </si>
  <si>
    <t>17650750</t>
  </si>
  <si>
    <t>89001:001:1662</t>
  </si>
  <si>
    <t>Roostiku rand</t>
  </si>
  <si>
    <t>89001:001:1663</t>
  </si>
  <si>
    <t>Pällu rand</t>
  </si>
  <si>
    <t>18378650</t>
  </si>
  <si>
    <t>89001:001:1726</t>
  </si>
  <si>
    <t>Rannaala</t>
  </si>
  <si>
    <t>18456250</t>
  </si>
  <si>
    <t>89001:001:1785</t>
  </si>
  <si>
    <t>Jaanitalu tee 6</t>
  </si>
  <si>
    <t>13624602</t>
  </si>
  <si>
    <t>89001:001:1404</t>
  </si>
  <si>
    <t>Kobrulehe</t>
  </si>
  <si>
    <t>18157550</t>
  </si>
  <si>
    <t>89001:001:1405</t>
  </si>
  <si>
    <t>Kooli tee L2</t>
  </si>
  <si>
    <t>18301950</t>
  </si>
  <si>
    <t>89001:001:1406</t>
  </si>
  <si>
    <t>Raudteeääre</t>
  </si>
  <si>
    <t>17683050</t>
  </si>
  <si>
    <t>89001:001:1407</t>
  </si>
  <si>
    <t>Äigrumäe tee 16a</t>
  </si>
  <si>
    <t>89001:001:1408</t>
  </si>
  <si>
    <t>Kurekannuse tee L1</t>
  </si>
  <si>
    <t>17231350</t>
  </si>
  <si>
    <t>89001:001:1409</t>
  </si>
  <si>
    <t>Merisiiliku tee L1</t>
  </si>
  <si>
    <t>17249350</t>
  </si>
  <si>
    <t>89001:001:1410</t>
  </si>
  <si>
    <t>Mäealuse haljak 1</t>
  </si>
  <si>
    <t>18189050</t>
  </si>
  <si>
    <t>89001:001:1479</t>
  </si>
  <si>
    <t>Kaevuaia tee L2</t>
  </si>
  <si>
    <t>17230250</t>
  </si>
  <si>
    <t>89001:001:1480</t>
  </si>
  <si>
    <t>Silva tee 15a</t>
  </si>
  <si>
    <t>89001:001:1482</t>
  </si>
  <si>
    <t>Nelgi tee L4</t>
  </si>
  <si>
    <t>17082250</t>
  </si>
  <si>
    <t>89001:001:1483</t>
  </si>
  <si>
    <t>Kääpa</t>
  </si>
  <si>
    <t>19858050</t>
  </si>
  <si>
    <t>89001:001:1484</t>
  </si>
  <si>
    <t>Kasekännu tee 60a</t>
  </si>
  <si>
    <t>89001:001:1485</t>
  </si>
  <si>
    <t>Mölgisadama tee L21</t>
  </si>
  <si>
    <t>17658050</t>
  </si>
  <si>
    <t>89001:001:1572</t>
  </si>
  <si>
    <t>Ristineeme rand</t>
  </si>
  <si>
    <t>20567650</t>
  </si>
  <si>
    <t>89001:001:1573</t>
  </si>
  <si>
    <t>Tammistu</t>
  </si>
  <si>
    <t>18305750</t>
  </si>
  <si>
    <t>89001:001:1574</t>
  </si>
  <si>
    <t>Väike-Liiseri</t>
  </si>
  <si>
    <t>89001:001:1575</t>
  </si>
  <si>
    <t>Põhjamuul</t>
  </si>
  <si>
    <t>89001:001:1576</t>
  </si>
  <si>
    <t>Eestiranna kalmistu</t>
  </si>
  <si>
    <t>18703050</t>
  </si>
  <si>
    <t>89001:001:1577</t>
  </si>
  <si>
    <t>Meritähe põik L1</t>
  </si>
  <si>
    <t>17475750</t>
  </si>
  <si>
    <t>89001:001:1578</t>
  </si>
  <si>
    <t>Randoli</t>
  </si>
  <si>
    <t>18304350</t>
  </si>
  <si>
    <t>89001:001:1579</t>
  </si>
  <si>
    <t>18325150</t>
  </si>
  <si>
    <t>89001:001:1580</t>
  </si>
  <si>
    <t>Männiku tee L7</t>
  </si>
  <si>
    <t>17686450</t>
  </si>
  <si>
    <t>89001:001:1665</t>
  </si>
  <si>
    <t>Ampri tee 1b</t>
  </si>
  <si>
    <t>89001:001:1666</t>
  </si>
  <si>
    <t>Muuga tee L3</t>
  </si>
  <si>
    <t>89001:001:1667</t>
  </si>
  <si>
    <t>Pringi rand</t>
  </si>
  <si>
    <t>18326550</t>
  </si>
  <si>
    <t>89001:001:1669</t>
  </si>
  <si>
    <t>Rummu rand</t>
  </si>
  <si>
    <t>20450650</t>
  </si>
  <si>
    <t>89001:001:1728</t>
  </si>
  <si>
    <t>Lahe rand</t>
  </si>
  <si>
    <t>89001:001:1729</t>
  </si>
  <si>
    <t>Ampri tee 7c</t>
  </si>
  <si>
    <t>89001:001:1348</t>
  </si>
  <si>
    <t>Vardi tee L15</t>
  </si>
  <si>
    <t>16852850</t>
  </si>
  <si>
    <t>89001:001:1786</t>
  </si>
  <si>
    <t>Jaanitalu tee 4</t>
  </si>
  <si>
    <t>89001:001:1787</t>
  </si>
  <si>
    <t>Jaanitalu tee 8</t>
  </si>
  <si>
    <t>89001:001:1411</t>
  </si>
  <si>
    <t>Matka tee</t>
  </si>
  <si>
    <t>17255950</t>
  </si>
  <si>
    <t>89001:001:1412</t>
  </si>
  <si>
    <t>Koduranna tee</t>
  </si>
  <si>
    <t>17261350</t>
  </si>
  <si>
    <t>89001:001:1413</t>
  </si>
  <si>
    <t>Muuga põik L2</t>
  </si>
  <si>
    <t>18525850</t>
  </si>
  <si>
    <t>89001:001:1414</t>
  </si>
  <si>
    <t>Vrango</t>
  </si>
  <si>
    <t>19824750</t>
  </si>
  <si>
    <t>89001:001:1415</t>
  </si>
  <si>
    <t>Lepakännu tee L1</t>
  </si>
  <si>
    <t>17260850</t>
  </si>
  <si>
    <t>89001:001:1416</t>
  </si>
  <si>
    <t>Annuse haljak</t>
  </si>
  <si>
    <t>18296250</t>
  </si>
  <si>
    <t>89001:001:1417</t>
  </si>
  <si>
    <t>Annuse põik 2b</t>
  </si>
  <si>
    <t>18731850</t>
  </si>
  <si>
    <t>89001:001:1418</t>
  </si>
  <si>
    <t>Püünsi tee 7</t>
  </si>
  <si>
    <t>89001:001:1487</t>
  </si>
  <si>
    <t>Reinu tee L19</t>
  </si>
  <si>
    <t>17645750</t>
  </si>
  <si>
    <t>89001:001:1488</t>
  </si>
  <si>
    <t>Rannavälja kraav K1</t>
  </si>
  <si>
    <t>89001:001:1490</t>
  </si>
  <si>
    <t>Hobuvankri tee L2</t>
  </si>
  <si>
    <t>16900350</t>
  </si>
  <si>
    <t>89001:001:1491</t>
  </si>
  <si>
    <t>Randvere tee 170a</t>
  </si>
  <si>
    <t>89001:001:1493</t>
  </si>
  <si>
    <t>Lehise</t>
  </si>
  <si>
    <t>20384750</t>
  </si>
  <si>
    <t>89001:001:1581</t>
  </si>
  <si>
    <t>Ristikheina tee L3</t>
  </si>
  <si>
    <t>17490350</t>
  </si>
  <si>
    <t>89001:001:1582</t>
  </si>
  <si>
    <t>Lehise tee L1</t>
  </si>
  <si>
    <t>17641050</t>
  </si>
  <si>
    <t>89001:001:1583</t>
  </si>
  <si>
    <t>Saare haljak</t>
  </si>
  <si>
    <t>18328550</t>
  </si>
  <si>
    <t>89001:001:1584</t>
  </si>
  <si>
    <t>Väike-Metsa</t>
  </si>
  <si>
    <t>89001:001:1585</t>
  </si>
  <si>
    <t>Vaheaia tee L3</t>
  </si>
  <si>
    <t>17322750</t>
  </si>
  <si>
    <t>89001:001:1586</t>
  </si>
  <si>
    <t>Kooliaia tee L3</t>
  </si>
  <si>
    <t>17257450</t>
  </si>
  <si>
    <t>89001:001:1587</t>
  </si>
  <si>
    <t>Männiku tee 12</t>
  </si>
  <si>
    <t>89001:001:1588</t>
  </si>
  <si>
    <t>Uuetoa tee L1</t>
  </si>
  <si>
    <t>17465250</t>
  </si>
  <si>
    <t>89001:001:1670</t>
  </si>
  <si>
    <t>Kasekännu tee 44a</t>
  </si>
  <si>
    <t>89001:001:1671</t>
  </si>
  <si>
    <t>Raudteeserva</t>
  </si>
  <si>
    <t>17692450</t>
  </si>
  <si>
    <t>89001:001:1672</t>
  </si>
  <si>
    <t>Idaotsa tee L1</t>
  </si>
  <si>
    <t>17441450</t>
  </si>
  <si>
    <t>89001:001:1673</t>
  </si>
  <si>
    <t>Merekivi</t>
  </si>
  <si>
    <t>19899250</t>
  </si>
  <si>
    <t>89001:001:1674</t>
  </si>
  <si>
    <t>Kõrre</t>
  </si>
  <si>
    <t>18204350</t>
  </si>
  <si>
    <t>89001:001:1730</t>
  </si>
  <si>
    <t>Estali rand</t>
  </si>
  <si>
    <t>18668550</t>
  </si>
  <si>
    <t>89001:001:1419</t>
  </si>
  <si>
    <t>Ampri tee</t>
  </si>
  <si>
    <t>17043250</t>
  </si>
  <si>
    <t>89001:001:1420</t>
  </si>
  <si>
    <t>Rohuneeme tee 102a</t>
  </si>
  <si>
    <t>89001:001:1421</t>
  </si>
  <si>
    <t>Lepatriinu tee 12a</t>
  </si>
  <si>
    <t>89001:001:1422</t>
  </si>
  <si>
    <t>Meritähe tee L1</t>
  </si>
  <si>
    <t>17254050</t>
  </si>
  <si>
    <t>89001:001:1423</t>
  </si>
  <si>
    <t>Rohuneeme tee L11</t>
  </si>
  <si>
    <t>89001:001:1424</t>
  </si>
  <si>
    <t>Hallikivi tee 20a</t>
  </si>
  <si>
    <t>89001:001:1425</t>
  </si>
  <si>
    <t>Vesiroosi tee 22a</t>
  </si>
  <si>
    <t>89001:001:1426</t>
  </si>
  <si>
    <t>Lennu</t>
  </si>
  <si>
    <t>19795650</t>
  </si>
  <si>
    <t>89001:001:1495</t>
  </si>
  <si>
    <t>Rohuneeme tee L8</t>
  </si>
  <si>
    <t>17580950</t>
  </si>
  <si>
    <t>89001:001:1496</t>
  </si>
  <si>
    <t>Pärtle tee L2</t>
  </si>
  <si>
    <t>17615950</t>
  </si>
  <si>
    <t>89001:001:1497</t>
  </si>
  <si>
    <t>Käbi</t>
  </si>
  <si>
    <t>Kinnistamata eraomand</t>
  </si>
  <si>
    <t>89001:001:1498</t>
  </si>
  <si>
    <t>Mustakoopalougas</t>
  </si>
  <si>
    <t>18157750</t>
  </si>
  <si>
    <t>89001:001:1499</t>
  </si>
  <si>
    <t>Pärnajuku</t>
  </si>
  <si>
    <t>18144450</t>
  </si>
  <si>
    <t>89001:001:1589</t>
  </si>
  <si>
    <t>Metsaveere tee</t>
  </si>
  <si>
    <t>17484350</t>
  </si>
  <si>
    <t>89001:001:1590</t>
  </si>
  <si>
    <t>Tiirloo tee L1</t>
  </si>
  <si>
    <t>21328650</t>
  </si>
  <si>
    <t>89001:001:1591</t>
  </si>
  <si>
    <t>Roonurme tee</t>
  </si>
  <si>
    <t>17279250</t>
  </si>
  <si>
    <t>89001:001:1592</t>
  </si>
  <si>
    <t>Randoja tee L1</t>
  </si>
  <si>
    <t>17378750</t>
  </si>
  <si>
    <t>89001:001:1593</t>
  </si>
  <si>
    <t>Kopteriplatsi</t>
  </si>
  <si>
    <t>18190950</t>
  </si>
  <si>
    <t>89001:001:1676</t>
  </si>
  <si>
    <t>Valgemaja rand</t>
  </si>
  <si>
    <t>18255550</t>
  </si>
  <si>
    <t>89001:001:1677</t>
  </si>
  <si>
    <t>Leesi</t>
  </si>
  <si>
    <t>18293250</t>
  </si>
  <si>
    <t>89001:001:1678</t>
  </si>
  <si>
    <t>Löidiranna tee L6</t>
  </si>
  <si>
    <t>17452950</t>
  </si>
  <si>
    <t>89001:001:1679</t>
  </si>
  <si>
    <t>Hallikivi tee 4a</t>
  </si>
  <si>
    <t>89001:001:1680</t>
  </si>
  <si>
    <t>Hallikivi tee 12a</t>
  </si>
  <si>
    <t>89001:001:1731</t>
  </si>
  <si>
    <t>Külaplatsi</t>
  </si>
  <si>
    <t>18699250</t>
  </si>
  <si>
    <t>89001:001:1732</t>
  </si>
  <si>
    <t>Hallikivi tee 6a</t>
  </si>
  <si>
    <t>89001:001:1428</t>
  </si>
  <si>
    <t>Riba</t>
  </si>
  <si>
    <t>18715150</t>
  </si>
  <si>
    <t>89001:001:1430</t>
  </si>
  <si>
    <t>Aukuranna tee L4</t>
  </si>
  <si>
    <t>17372650</t>
  </si>
  <si>
    <t>89001:001:1431</t>
  </si>
  <si>
    <t>Lumemarja haljak</t>
  </si>
  <si>
    <t>18528550</t>
  </si>
  <si>
    <t>89001:001:1432</t>
  </si>
  <si>
    <t>Taru tee L1</t>
  </si>
  <si>
    <t>17568550</t>
  </si>
  <si>
    <t>89001:001:1434</t>
  </si>
  <si>
    <t>Roosi haljak 3</t>
  </si>
  <si>
    <t>18572550</t>
  </si>
  <si>
    <t>89001:001:1435</t>
  </si>
  <si>
    <t>Kibuvitsa tee L2</t>
  </si>
  <si>
    <t>17459450</t>
  </si>
  <si>
    <t>89001:001:1500</t>
  </si>
  <si>
    <t>Sepa</t>
  </si>
  <si>
    <t>18189550</t>
  </si>
  <si>
    <t>89001:001:1501</t>
  </si>
  <si>
    <t>Rohuneeme tee 7a</t>
  </si>
  <si>
    <t>89001:001:1502</t>
  </si>
  <si>
    <t>Rohuneeme tee L7</t>
  </si>
  <si>
    <t>17569150</t>
  </si>
  <si>
    <t>89001:001:1503</t>
  </si>
  <si>
    <t>Kotkaraja tee L5</t>
  </si>
  <si>
    <t>17755650</t>
  </si>
  <si>
    <t>89001:001:1504</t>
  </si>
  <si>
    <t>Västriku</t>
  </si>
  <si>
    <t>18551950</t>
  </si>
  <si>
    <t>89001:001:1505</t>
  </si>
  <si>
    <t>Mäealuse tee L7</t>
  </si>
  <si>
    <t>21327350</t>
  </si>
  <si>
    <t>89001:001:1507</t>
  </si>
  <si>
    <t>Väljaotsa</t>
  </si>
  <si>
    <t>17015050</t>
  </si>
  <si>
    <t>89001:001:1508</t>
  </si>
  <si>
    <t>Rohuneeme tee 138b</t>
  </si>
  <si>
    <t>89001:001:1509</t>
  </si>
  <si>
    <t>Kordoni tee 8a</t>
  </si>
  <si>
    <t>89001:001:1594</t>
  </si>
  <si>
    <t>Löidiranna tee L8</t>
  </si>
  <si>
    <t>17660750</t>
  </si>
  <si>
    <t>89001:001:1595</t>
  </si>
  <si>
    <t>Pärnamäe tee L5</t>
  </si>
  <si>
    <t>17255850</t>
  </si>
  <si>
    <t>89001:001:1596</t>
  </si>
  <si>
    <t>Rannavalli kraav K1</t>
  </si>
  <si>
    <t>89001:001:1597</t>
  </si>
  <si>
    <t>Männiku põik L1</t>
  </si>
  <si>
    <t>18258650</t>
  </si>
  <si>
    <t>89001:001:1598</t>
  </si>
  <si>
    <t>Kuuseokka</t>
  </si>
  <si>
    <t>16951750</t>
  </si>
  <si>
    <t>89001:001:1599</t>
  </si>
  <si>
    <t>Männiku tee L10</t>
  </si>
  <si>
    <t>17669450</t>
  </si>
  <si>
    <t>89001:001:1601</t>
  </si>
  <si>
    <t>Vaate</t>
  </si>
  <si>
    <t>20482650</t>
  </si>
  <si>
    <t>89001:001:1602</t>
  </si>
  <si>
    <t>Pärnamäe tee L6</t>
  </si>
  <si>
    <t>17337550</t>
  </si>
  <si>
    <t>89001:001:1681</t>
  </si>
  <si>
    <t>Eestiranna tee L16</t>
  </si>
  <si>
    <t>17412050</t>
  </si>
  <si>
    <t>89001:001:1683</t>
  </si>
  <si>
    <t>Metsaääre</t>
  </si>
  <si>
    <t>19738550</t>
  </si>
  <si>
    <t>89001:001:1684</t>
  </si>
  <si>
    <t>Auku</t>
  </si>
  <si>
    <t>19838550</t>
  </si>
  <si>
    <t>89001:001:1685</t>
  </si>
  <si>
    <t>Pauli</t>
  </si>
  <si>
    <t>19750550</t>
  </si>
  <si>
    <t>89001:001:1686</t>
  </si>
  <si>
    <t>Siili</t>
  </si>
  <si>
    <t>19761450</t>
  </si>
  <si>
    <t>89001:001:1436</t>
  </si>
  <si>
    <t>Hundinuia tee</t>
  </si>
  <si>
    <t>17247950</t>
  </si>
  <si>
    <t>89001:001:1437</t>
  </si>
  <si>
    <t>Nargeni</t>
  </si>
  <si>
    <t>16978950</t>
  </si>
  <si>
    <t>89001:001:1438</t>
  </si>
  <si>
    <t>Vanapere tee L1</t>
  </si>
  <si>
    <t>18192950</t>
  </si>
  <si>
    <t>89001:001:1439</t>
  </si>
  <si>
    <t>Kasekännu tee 22</t>
  </si>
  <si>
    <t>21539150</t>
  </si>
  <si>
    <t>89001:001:1440</t>
  </si>
  <si>
    <t>Hülgeküti tee L2</t>
  </si>
  <si>
    <t>17461350</t>
  </si>
  <si>
    <t>89001:001:1441</t>
  </si>
  <si>
    <t>Suur-Ringtee 14a</t>
  </si>
  <si>
    <t>89001:001:1442</t>
  </si>
  <si>
    <t>Haldja tee 4</t>
  </si>
  <si>
    <t>89001:001:1443</t>
  </si>
  <si>
    <t>Vahemetsa</t>
  </si>
  <si>
    <t>21540750</t>
  </si>
  <si>
    <t>89001:001:1444</t>
  </si>
  <si>
    <t>Ülase haljak</t>
  </si>
  <si>
    <t>18106250</t>
  </si>
  <si>
    <t>89001:001:1445</t>
  </si>
  <si>
    <t>Luite</t>
  </si>
  <si>
    <t>19750850</t>
  </si>
  <si>
    <t>89001:001:1510</t>
  </si>
  <si>
    <t>Vardi tee L11</t>
  </si>
  <si>
    <t>16969550</t>
  </si>
  <si>
    <t>89001:001:1511</t>
  </si>
  <si>
    <t>16998350</t>
  </si>
  <si>
    <t>89001:001:1512</t>
  </si>
  <si>
    <t>Vaikuse</t>
  </si>
  <si>
    <t>21294150</t>
  </si>
  <si>
    <t>89001:001:1513</t>
  </si>
  <si>
    <t>Pärli tee L1</t>
  </si>
  <si>
    <t>17252650</t>
  </si>
  <si>
    <t>89001:001:1514</t>
  </si>
  <si>
    <t>Sepamäe tee L8</t>
  </si>
  <si>
    <t>18296850</t>
  </si>
  <si>
    <t>89001:001:1515</t>
  </si>
  <si>
    <t>Hundi tee 8</t>
  </si>
  <si>
    <t>89001:001:1516</t>
  </si>
  <si>
    <t>Mereranna tee 17a</t>
  </si>
  <si>
    <t>89001:001:1517</t>
  </si>
  <si>
    <t>Männi põik L2</t>
  </si>
  <si>
    <t>17353450</t>
  </si>
  <si>
    <t>89001:001:1518</t>
  </si>
  <si>
    <t>Veehoidla</t>
  </si>
  <si>
    <t>89001:001:1603</t>
  </si>
  <si>
    <t>Kasteheina tee L2</t>
  </si>
  <si>
    <t>17610250</t>
  </si>
  <si>
    <t>89001:001:1604</t>
  </si>
  <si>
    <t>Rohuneeme tee L6</t>
  </si>
  <si>
    <t>17654950</t>
  </si>
  <si>
    <t>89001:001:1605</t>
  </si>
  <si>
    <t>Tühermaa</t>
  </si>
  <si>
    <t>21520650</t>
  </si>
  <si>
    <t>89001:001:1606</t>
  </si>
  <si>
    <t>Rohuneeme tee L9</t>
  </si>
  <si>
    <t>17459950</t>
  </si>
  <si>
    <t>89001:001:1607</t>
  </si>
  <si>
    <t>Männirahu</t>
  </si>
  <si>
    <t>19812450</t>
  </si>
  <si>
    <t>89001:001:1608</t>
  </si>
  <si>
    <t>Tammneeme tee 1a</t>
  </si>
  <si>
    <t>89001:001:1609</t>
  </si>
  <si>
    <t>Edmundi</t>
  </si>
  <si>
    <t>18160450</t>
  </si>
  <si>
    <t>89001:001:1687</t>
  </si>
  <si>
    <t>Mölgisadama tee L8</t>
  </si>
  <si>
    <t>17647050</t>
  </si>
  <si>
    <t>89001:001:1688</t>
  </si>
  <si>
    <t>Eestiranna tee L5</t>
  </si>
  <si>
    <t>17631850</t>
  </si>
  <si>
    <t>89001:001:1690</t>
  </si>
  <si>
    <t>Leppneeme Sadama tee 18b</t>
  </si>
  <si>
    <t>89001:001:1691</t>
  </si>
  <si>
    <t>Kasekännu tee 18a</t>
  </si>
  <si>
    <t>89001:001:1692</t>
  </si>
  <si>
    <t>Kasekännu tee 20a</t>
  </si>
  <si>
    <t>89001:001:1693</t>
  </si>
  <si>
    <t>Kasekännu tee 42a</t>
  </si>
  <si>
    <t>89001:001:1694</t>
  </si>
  <si>
    <t>Kasekännu tee 38a</t>
  </si>
  <si>
    <t>89001:001:1446</t>
  </si>
  <si>
    <t>Väike-Metsatuka</t>
  </si>
  <si>
    <t>18258750</t>
  </si>
  <si>
    <t>89001:001:1447</t>
  </si>
  <si>
    <t>Metsatuule</t>
  </si>
  <si>
    <t>21198150</t>
  </si>
  <si>
    <t>89001:001:1448</t>
  </si>
  <si>
    <t>Allika tee L1</t>
  </si>
  <si>
    <t>18578650</t>
  </si>
  <si>
    <t>89001:001:1449</t>
  </si>
  <si>
    <t>Sinkara</t>
  </si>
  <si>
    <t>89001:001:1450</t>
  </si>
  <si>
    <t>Halli tee L2</t>
  </si>
  <si>
    <t>17682950</t>
  </si>
  <si>
    <t>89001:001:1519</t>
  </si>
  <si>
    <t>Männikuuse</t>
  </si>
  <si>
    <t>19747750</t>
  </si>
  <si>
    <t>89001:001:1520</t>
  </si>
  <si>
    <t>Kurekannuse tee 17a</t>
  </si>
  <si>
    <t>89001:001:1521</t>
  </si>
  <si>
    <t>Käspremäe tee L5</t>
  </si>
  <si>
    <t>17751250</t>
  </si>
  <si>
    <t>89001:001:1522</t>
  </si>
  <si>
    <t>Pärnamäe tee 146a</t>
  </si>
  <si>
    <t>18232850</t>
  </si>
  <si>
    <t>89001:001:1523</t>
  </si>
  <si>
    <t>Lao tee L1</t>
  </si>
  <si>
    <t>17563150</t>
  </si>
  <si>
    <t>89001:001:1524</t>
  </si>
  <si>
    <t>Uuetalu haljak</t>
  </si>
  <si>
    <t>21292150</t>
  </si>
  <si>
    <t>89001:001:1525</t>
  </si>
  <si>
    <t>Männiku tee 15d</t>
  </si>
  <si>
    <t>89001:001:1526</t>
  </si>
  <si>
    <t>Leppniidu</t>
  </si>
  <si>
    <t>18169150</t>
  </si>
  <si>
    <t>89001:001:1527</t>
  </si>
  <si>
    <t>Lännekalda tee 7</t>
  </si>
  <si>
    <t>89001:001:1610</t>
  </si>
  <si>
    <t>Kuusikuvälja</t>
  </si>
  <si>
    <t>89001:001:1611</t>
  </si>
  <si>
    <t>Lännekalda tee 10</t>
  </si>
  <si>
    <t>89001:001:1612</t>
  </si>
  <si>
    <t>Aiaotsa tee 4</t>
  </si>
  <si>
    <t>89001:001:1614</t>
  </si>
  <si>
    <t>Ojakääru tee 29a</t>
  </si>
  <si>
    <t>89001:001:1615</t>
  </si>
  <si>
    <t>Vesiroosi tee</t>
  </si>
  <si>
    <t>17261550</t>
  </si>
  <si>
    <t>89001:001:1343</t>
  </si>
  <si>
    <t>Rohuneeme tee 112</t>
  </si>
  <si>
    <t>3133102</t>
  </si>
  <si>
    <t>89001:001:1344</t>
  </si>
  <si>
    <t>Rohuneeme tee 112a</t>
  </si>
  <si>
    <t>18987450</t>
  </si>
  <si>
    <t>89001:001:1345</t>
  </si>
  <si>
    <t>Püünsi tee 2b</t>
  </si>
  <si>
    <t>18987550</t>
  </si>
  <si>
    <t>89001:001:1346</t>
  </si>
  <si>
    <t>Püünsi tee L3</t>
  </si>
  <si>
    <t>18987650</t>
  </si>
  <si>
    <t>89001:001:1347</t>
  </si>
  <si>
    <t>Püünsi tee 2a</t>
  </si>
  <si>
    <t>18987750</t>
  </si>
  <si>
    <t>89001:001:1451</t>
  </si>
  <si>
    <t>Tenuneem</t>
  </si>
  <si>
    <t>18162650</t>
  </si>
  <si>
    <t>89001:001:1453</t>
  </si>
  <si>
    <t>Käspremäe tee</t>
  </si>
  <si>
    <t>17247050</t>
  </si>
  <si>
    <t>89001:001:1454</t>
  </si>
  <si>
    <t>18943450</t>
  </si>
  <si>
    <t>89001:001:1528</t>
  </si>
  <si>
    <t>Tammetõru tee L1</t>
  </si>
  <si>
    <t>17196050</t>
  </si>
  <si>
    <t>89001:001:1529</t>
  </si>
  <si>
    <t>Lehelinnu tee 3a</t>
  </si>
  <si>
    <t>89001:001:1530</t>
  </si>
  <si>
    <t>Rohuneeme tee L12</t>
  </si>
  <si>
    <t>18579250</t>
  </si>
  <si>
    <t>89001:001:1531</t>
  </si>
  <si>
    <t>Uue-Liiva</t>
  </si>
  <si>
    <t>89001:001:1532</t>
  </si>
  <si>
    <t>Rannapiiri tee 5a</t>
  </si>
  <si>
    <t>89001:001:1533</t>
  </si>
  <si>
    <t>Tuuli</t>
  </si>
  <si>
    <t>89001:001:1534</t>
  </si>
  <si>
    <t>Võrse</t>
  </si>
  <si>
    <t>89001:001:1535</t>
  </si>
  <si>
    <t>Hülgeküti tee L3</t>
  </si>
  <si>
    <t>17413250</t>
  </si>
  <si>
    <t>89001:001:1536</t>
  </si>
  <si>
    <t>Tulbiaia tee L1</t>
  </si>
  <si>
    <t>17048950</t>
  </si>
  <si>
    <t>89001:001:1616</t>
  </si>
  <si>
    <t>Kasekännu tee L3</t>
  </si>
  <si>
    <t>17410150</t>
  </si>
  <si>
    <t>89001:001:1617</t>
  </si>
  <si>
    <t>Leetseljaloigu</t>
  </si>
  <si>
    <t>19877950</t>
  </si>
  <si>
    <t>89001:001:1455</t>
  </si>
  <si>
    <t>Kõivu tee L1</t>
  </si>
  <si>
    <t>17130650</t>
  </si>
  <si>
    <t>89001:001:1456</t>
  </si>
  <si>
    <t>Tuulepesa</t>
  </si>
  <si>
    <t>19863050</t>
  </si>
  <si>
    <t>89001:001:1457</t>
  </si>
  <si>
    <t>Taluranna tee L1</t>
  </si>
  <si>
    <t>18164150</t>
  </si>
  <si>
    <t>89001:001:1458</t>
  </si>
  <si>
    <t>Kasekännu tee 40a</t>
  </si>
  <si>
    <t>89001:001:1459</t>
  </si>
  <si>
    <t>Kooli tee L3</t>
  </si>
  <si>
    <t>17462050</t>
  </si>
  <si>
    <t>89001:001:1460</t>
  </si>
  <si>
    <t>Krati tee L3</t>
  </si>
  <si>
    <t>18249450</t>
  </si>
  <si>
    <t>89001:001:1461</t>
  </si>
  <si>
    <t>Lootuse</t>
  </si>
  <si>
    <t>20549850</t>
  </si>
  <si>
    <t>89001:001:1462</t>
  </si>
  <si>
    <t>Laanelohu tee</t>
  </si>
  <si>
    <t>17497550</t>
  </si>
  <si>
    <t>89001:001:1537</t>
  </si>
  <si>
    <t>Kasemetsa kraav K1</t>
  </si>
  <si>
    <t>18530650</t>
  </si>
  <si>
    <t>89001:001:1538</t>
  </si>
  <si>
    <t>Leppsilla tee L1</t>
  </si>
  <si>
    <t>18322550</t>
  </si>
  <si>
    <t>89001:001:1539</t>
  </si>
  <si>
    <t>Tammekivi haljak</t>
  </si>
  <si>
    <t>18159350</t>
  </si>
  <si>
    <t>89001:001:1540</t>
  </si>
  <si>
    <t>Mölgisadama tee L22</t>
  </si>
  <si>
    <t>18308350</t>
  </si>
  <si>
    <t>89001:001:1541</t>
  </si>
  <si>
    <t>Merisiiliku haljak</t>
  </si>
  <si>
    <t>18252750</t>
  </si>
  <si>
    <t>89001:001:1542</t>
  </si>
  <si>
    <t>Äigrumäe tee 25</t>
  </si>
  <si>
    <t>18608750</t>
  </si>
  <si>
    <t>89001:001:1543</t>
  </si>
  <si>
    <t>Randvere tee L13</t>
  </si>
  <si>
    <t>17562450</t>
  </si>
  <si>
    <t>89001:001:1544</t>
  </si>
  <si>
    <t>Ranna jalgtee 1</t>
  </si>
  <si>
    <t>89001:001:1618</t>
  </si>
  <si>
    <t>Haldja tee 6</t>
  </si>
  <si>
    <t>16948150</t>
  </si>
  <si>
    <t>89001:001:1619</t>
  </si>
  <si>
    <t>Sõpruse tee L3</t>
  </si>
  <si>
    <t>18147150</t>
  </si>
  <si>
    <t>89001:001:1620</t>
  </si>
  <si>
    <t>Rohuneeme haljak</t>
  </si>
  <si>
    <t>18310350</t>
  </si>
  <si>
    <t>89001:001:1621</t>
  </si>
  <si>
    <t>Kivimetsa</t>
  </si>
  <si>
    <t>89001:001:1622</t>
  </si>
  <si>
    <t>Eestiranna tee L3</t>
  </si>
  <si>
    <t>17417150</t>
  </si>
  <si>
    <t>89001:001:1623</t>
  </si>
  <si>
    <t>Metsa tee 1a</t>
  </si>
  <si>
    <t>89001:001:1624</t>
  </si>
  <si>
    <t>Pohla haljak 2</t>
  </si>
  <si>
    <t>18392450</t>
  </si>
  <si>
    <t>89001:001:1625</t>
  </si>
  <si>
    <t>Adama</t>
  </si>
  <si>
    <t>16962950</t>
  </si>
  <si>
    <t>89001:001:1626</t>
  </si>
  <si>
    <t>Preemeni</t>
  </si>
  <si>
    <t>16925150</t>
  </si>
  <si>
    <t>89001:001:1627</t>
  </si>
  <si>
    <t>Suuresoo tee L2</t>
  </si>
  <si>
    <t>17694350</t>
  </si>
  <si>
    <t>89001:001:1628</t>
  </si>
  <si>
    <t>Aiandi tee 9b</t>
  </si>
  <si>
    <t>20566950</t>
  </si>
  <si>
    <t>89001:001:1697</t>
  </si>
  <si>
    <t>Lännemäe rand</t>
  </si>
  <si>
    <t>18190050</t>
  </si>
  <si>
    <t>89001:001:1698</t>
  </si>
  <si>
    <t>Kure muul</t>
  </si>
  <si>
    <t>89001:001:1463</t>
  </si>
  <si>
    <t>Kopli rand</t>
  </si>
  <si>
    <t>18285050</t>
  </si>
  <si>
    <t>89001:001:1464</t>
  </si>
  <si>
    <t>Männiranna tee L1</t>
  </si>
  <si>
    <t>17590250</t>
  </si>
  <si>
    <t>89001:001:1465</t>
  </si>
  <si>
    <t>Tuule</t>
  </si>
  <si>
    <t>19982250</t>
  </si>
  <si>
    <t>89001:001:1466</t>
  </si>
  <si>
    <t>Väike-Ülesaare</t>
  </si>
  <si>
    <t>18686950</t>
  </si>
  <si>
    <t>89001:001:1467</t>
  </si>
  <si>
    <t>Pärtli</t>
  </si>
  <si>
    <t>20493650</t>
  </si>
  <si>
    <t>89001:001:1468</t>
  </si>
  <si>
    <t>Saluveere tee L1</t>
  </si>
  <si>
    <t>21698050</t>
  </si>
  <si>
    <t>89001:001:1469</t>
  </si>
  <si>
    <t>Õuna tee 8</t>
  </si>
  <si>
    <t>18528850</t>
  </si>
  <si>
    <t>89001:001:1470</t>
  </si>
  <si>
    <t>Randvere tee L12</t>
  </si>
  <si>
    <t>17331950</t>
  </si>
  <si>
    <t>89001:001:1545</t>
  </si>
  <si>
    <t>Lääneotsa tee L2</t>
  </si>
  <si>
    <t>17266850</t>
  </si>
  <si>
    <t>89001:001:1546</t>
  </si>
  <si>
    <t>Leppneeme tee L7</t>
  </si>
  <si>
    <t>17230650</t>
  </si>
  <si>
    <t>89001:001:1629</t>
  </si>
  <si>
    <t>Männikäbi</t>
  </si>
  <si>
    <t>17010350</t>
  </si>
  <si>
    <t>89001:001:1630</t>
  </si>
  <si>
    <t>Kasekännu tee L5</t>
  </si>
  <si>
    <t>17281950</t>
  </si>
  <si>
    <t>89001:001:1631</t>
  </si>
  <si>
    <t>Mere jalgtee</t>
  </si>
  <si>
    <t>17667450</t>
  </si>
  <si>
    <t>89001:001:1702</t>
  </si>
  <si>
    <t>Leppneeme rand</t>
  </si>
  <si>
    <t>89001:001:1471</t>
  </si>
  <si>
    <t>Leppneeme tee 97a</t>
  </si>
  <si>
    <t>2766002</t>
  </si>
  <si>
    <t>89001:001:1472</t>
  </si>
  <si>
    <t>Reinu tee 5</t>
  </si>
  <si>
    <t>89001:001:1473</t>
  </si>
  <si>
    <t>Kasekännu</t>
  </si>
  <si>
    <t>17034450</t>
  </si>
  <si>
    <t>89001:001:1474</t>
  </si>
  <si>
    <t>Kasesalu</t>
  </si>
  <si>
    <t>21305750</t>
  </si>
  <si>
    <t>89001:001:1475</t>
  </si>
  <si>
    <t>Tulika tee</t>
  </si>
  <si>
    <t>17157450</t>
  </si>
  <si>
    <t>89001:001:1476</t>
  </si>
  <si>
    <t>Viimsi raudtee R5</t>
  </si>
  <si>
    <t>21335850</t>
  </si>
  <si>
    <t>89001:001:1477</t>
  </si>
  <si>
    <t>Kaasiku tee L1</t>
  </si>
  <si>
    <t>16903150</t>
  </si>
  <si>
    <t>89001:001:1478</t>
  </si>
  <si>
    <t>Roosi haljak 2</t>
  </si>
  <si>
    <t>18552850</t>
  </si>
  <si>
    <t>89001:001:1547</t>
  </si>
  <si>
    <t>Liiseri rand</t>
  </si>
  <si>
    <t>18193650</t>
  </si>
  <si>
    <t>89001:001:1548</t>
  </si>
  <si>
    <t>Mölgineeme</t>
  </si>
  <si>
    <t>18152750</t>
  </si>
  <si>
    <t>89001:001:1635</t>
  </si>
  <si>
    <t>Hanekari</t>
  </si>
  <si>
    <t>18342250</t>
  </si>
  <si>
    <t>89001:001:1636</t>
  </si>
  <si>
    <t>Krati rand</t>
  </si>
  <si>
    <t>18255650</t>
  </si>
  <si>
    <t>89001:001:1704</t>
  </si>
  <si>
    <t>Koistu</t>
  </si>
  <si>
    <t>89001:001:1706</t>
  </si>
  <si>
    <t>Aukuranna tee L1</t>
  </si>
  <si>
    <t>17392250</t>
  </si>
  <si>
    <t>89001:001:1707</t>
  </si>
  <si>
    <t>Rohuneeme tee 51c</t>
  </si>
  <si>
    <t>19066950</t>
  </si>
  <si>
    <t>89001:001:1549</t>
  </si>
  <si>
    <t>Ploomi tee L1</t>
  </si>
  <si>
    <t>17065150</t>
  </si>
  <si>
    <t>89001:001:1550</t>
  </si>
  <si>
    <t>Randoja tee</t>
  </si>
  <si>
    <t>17260650</t>
  </si>
  <si>
    <t>89001:001:1551</t>
  </si>
  <si>
    <t>Taganõmme tee</t>
  </si>
  <si>
    <t>17733350</t>
  </si>
  <si>
    <t>89001:001:1552</t>
  </si>
  <si>
    <t>Tiirloo tee L3</t>
  </si>
  <si>
    <t>17261950</t>
  </si>
  <si>
    <t>89001:001:1637</t>
  </si>
  <si>
    <t>Taru rand</t>
  </si>
  <si>
    <t>21567350</t>
  </si>
  <si>
    <t>89001:001:1638</t>
  </si>
  <si>
    <t>Tammekivi tee L3</t>
  </si>
  <si>
    <t>17449150</t>
  </si>
  <si>
    <t>89001:001:1639</t>
  </si>
  <si>
    <t>Krati põik L2</t>
  </si>
  <si>
    <t>17508650</t>
  </si>
  <si>
    <t>89001:001:1640</t>
  </si>
  <si>
    <t>Riviranna jalgtee</t>
  </si>
  <si>
    <t>17588850</t>
  </si>
  <si>
    <t>89001:001:1641</t>
  </si>
  <si>
    <t>Vanapere tee 13a</t>
  </si>
  <si>
    <t>89001:001:1708</t>
  </si>
  <si>
    <t>Kreegi tee L1</t>
  </si>
  <si>
    <t>17049150</t>
  </si>
  <si>
    <t>89001:001:1709</t>
  </si>
  <si>
    <t>Mäepealse tee L1</t>
  </si>
  <si>
    <t>17111650</t>
  </si>
  <si>
    <t>89001:001:1710</t>
  </si>
  <si>
    <t>Kirsi tee L1</t>
  </si>
  <si>
    <t>17049450</t>
  </si>
  <si>
    <t>89001:001:1711</t>
  </si>
  <si>
    <t>Pirni tee L1</t>
  </si>
  <si>
    <t>17037050</t>
  </si>
  <si>
    <t>89001:001:1781</t>
  </si>
  <si>
    <t>Kuusiku</t>
  </si>
  <si>
    <t>17554850</t>
  </si>
  <si>
    <t>89001:001:1782</t>
  </si>
  <si>
    <t>17554950</t>
  </si>
  <si>
    <t>89001:001:1783</t>
  </si>
  <si>
    <t>17555050</t>
  </si>
  <si>
    <t>89001:001:1784</t>
  </si>
  <si>
    <t>Haaviku</t>
  </si>
  <si>
    <t>17555150</t>
  </si>
  <si>
    <t>89001:001:1351</t>
  </si>
  <si>
    <t>Katkuniidu põik 14</t>
  </si>
  <si>
    <t>17632850</t>
  </si>
  <si>
    <t>89001:001:1352</t>
  </si>
  <si>
    <t>Katkuniidu põik 12</t>
  </si>
  <si>
    <t>9094302</t>
  </si>
  <si>
    <t>89001:001:1353</t>
  </si>
  <si>
    <t>Katkuniidu põik 10</t>
  </si>
  <si>
    <t>17633750</t>
  </si>
  <si>
    <t>89001:001:1354</t>
  </si>
  <si>
    <t>Katkuniidu põik 8</t>
  </si>
  <si>
    <t>17633850</t>
  </si>
  <si>
    <t>89001:001:1355</t>
  </si>
  <si>
    <t>Mäehaldja tee 19</t>
  </si>
  <si>
    <t>17632950</t>
  </si>
  <si>
    <t>89001:001:1356</t>
  </si>
  <si>
    <t>Katkuniidu põik 13</t>
  </si>
  <si>
    <t>17633950</t>
  </si>
  <si>
    <t>89001:001:1357</t>
  </si>
  <si>
    <t>Katkuniidu põik 11</t>
  </si>
  <si>
    <t>17634050</t>
  </si>
  <si>
    <t>89001:001:1358</t>
  </si>
  <si>
    <t>Puuhaldja tee 2</t>
  </si>
  <si>
    <t>17634150</t>
  </si>
  <si>
    <t>89001:001:1359</t>
  </si>
  <si>
    <t>Mäehaldja tee 17</t>
  </si>
  <si>
    <t>17633050</t>
  </si>
  <si>
    <t>89001:001:1360</t>
  </si>
  <si>
    <t>Mäehaldja tee 16</t>
  </si>
  <si>
    <t>17634250</t>
  </si>
  <si>
    <t>89001:001:1361</t>
  </si>
  <si>
    <t>Puuhaldja tee 4</t>
  </si>
  <si>
    <t>17634350</t>
  </si>
  <si>
    <t>89001:001:1362</t>
  </si>
  <si>
    <t>Mäehaldja tee 15</t>
  </si>
  <si>
    <t>11704602</t>
  </si>
  <si>
    <t>89001:001:1363</t>
  </si>
  <si>
    <t>Mäehaldja tee 14</t>
  </si>
  <si>
    <t>17634450</t>
  </si>
  <si>
    <t>89001:001:1364</t>
  </si>
  <si>
    <t>Puuhaldja tee 6</t>
  </si>
  <si>
    <t>17634550</t>
  </si>
  <si>
    <t>89001:001:1365</t>
  </si>
  <si>
    <t>Mäehaldja tee 12</t>
  </si>
  <si>
    <t>17634650</t>
  </si>
  <si>
    <t>89001:001:1366</t>
  </si>
  <si>
    <t>Mäehaldja tee 10</t>
  </si>
  <si>
    <t>17634750</t>
  </si>
  <si>
    <t>89001:001:1367</t>
  </si>
  <si>
    <t>Mäehaldja tee 8</t>
  </si>
  <si>
    <t>17634850</t>
  </si>
  <si>
    <t>89001:001:1368</t>
  </si>
  <si>
    <t>Mäehaldja tee 13</t>
  </si>
  <si>
    <t>17633150</t>
  </si>
  <si>
    <t>89001:001:1369</t>
  </si>
  <si>
    <t>Mäehaldja tee 11</t>
  </si>
  <si>
    <t>17634950</t>
  </si>
  <si>
    <t>89001:001:1370</t>
  </si>
  <si>
    <t>Mäehaldja tee 9</t>
  </si>
  <si>
    <t>17635050</t>
  </si>
  <si>
    <t>89001:001:1230</t>
  </si>
  <si>
    <t>Suur-Gerbera tee L1</t>
  </si>
  <si>
    <t>16881250</t>
  </si>
  <si>
    <t>89001:001:1229</t>
  </si>
  <si>
    <t>Suur-Gerbera tee 20</t>
  </si>
  <si>
    <t>5155302</t>
  </si>
  <si>
    <t>89001:001:1231</t>
  </si>
  <si>
    <t>Suur-Gerbera tee 22</t>
  </si>
  <si>
    <t>16881350</t>
  </si>
  <si>
    <t>89001:001:1371</t>
  </si>
  <si>
    <t>Mäehaldja tee 7</t>
  </si>
  <si>
    <t>17635150</t>
  </si>
  <si>
    <t>89001:001:1372</t>
  </si>
  <si>
    <t>Katkuniidu põik L1</t>
  </si>
  <si>
    <t>17633250</t>
  </si>
  <si>
    <t>89001:001:1373</t>
  </si>
  <si>
    <t>Mäehaldja haljak</t>
  </si>
  <si>
    <t>17635250</t>
  </si>
  <si>
    <t>89001:001:1374</t>
  </si>
  <si>
    <t>Mäehaldja tee L1</t>
  </si>
  <si>
    <t>17635350</t>
  </si>
  <si>
    <t>89001:001:1375</t>
  </si>
  <si>
    <t>Puuhaldja tee L1</t>
  </si>
  <si>
    <t>17635450</t>
  </si>
  <si>
    <t>89001:001:1734</t>
  </si>
  <si>
    <t>Põdra tee 2</t>
  </si>
  <si>
    <t>5431550</t>
  </si>
  <si>
    <t>89001:001:1735</t>
  </si>
  <si>
    <t>Karu tee 7a</t>
  </si>
  <si>
    <t>5433350</t>
  </si>
  <si>
    <t>89001:001:1240</t>
  </si>
  <si>
    <t>Muuli tee 40</t>
  </si>
  <si>
    <t>3618102</t>
  </si>
  <si>
    <t>89001:001:1790</t>
  </si>
  <si>
    <t>Randvere tee 20a</t>
  </si>
  <si>
    <t>3361002</t>
  </si>
  <si>
    <t>89001:001:1791</t>
  </si>
  <si>
    <t>Randvere tee 20</t>
  </si>
  <si>
    <t>89001:001:1778</t>
  </si>
  <si>
    <t>Uus-Põldmäe</t>
  </si>
  <si>
    <t>17144850</t>
  </si>
  <si>
    <t>89001:001:1779</t>
  </si>
  <si>
    <t>Tammneeme tee 8</t>
  </si>
  <si>
    <t>617502</t>
  </si>
  <si>
    <t>89001:001:1780</t>
  </si>
  <si>
    <t>Tammneeme tee L11</t>
  </si>
  <si>
    <t>17144950</t>
  </si>
  <si>
    <t>89001:001:1376</t>
  </si>
  <si>
    <t>Tammesalu tee 3</t>
  </si>
  <si>
    <t>11254802</t>
  </si>
  <si>
    <t>89001:001:1377</t>
  </si>
  <si>
    <t>Tammesalu tee 1</t>
  </si>
  <si>
    <t>16792450</t>
  </si>
  <si>
    <t>89001:001:1378</t>
  </si>
  <si>
    <t>Tammesalu tee 5</t>
  </si>
  <si>
    <t>16792550</t>
  </si>
  <si>
    <t>89001:001:1241</t>
  </si>
  <si>
    <t>Linnaku haljak H1</t>
  </si>
  <si>
    <t>16726750</t>
  </si>
  <si>
    <t>89001:001:1242</t>
  </si>
  <si>
    <t>Linnaku haljak H2</t>
  </si>
  <si>
    <t>7655102</t>
  </si>
  <si>
    <t>89001:001:1243</t>
  </si>
  <si>
    <t>Muuli tee L7</t>
  </si>
  <si>
    <t>16726850</t>
  </si>
  <si>
    <t>89001:001:1244</t>
  </si>
  <si>
    <t>Muuli tee L4</t>
  </si>
  <si>
    <t>16726950</t>
  </si>
  <si>
    <t>89001:001:1245</t>
  </si>
  <si>
    <t>Muuli tee L6</t>
  </si>
  <si>
    <t>16727050</t>
  </si>
  <si>
    <t>89001:001:1246</t>
  </si>
  <si>
    <t>Muuli tee L5</t>
  </si>
  <si>
    <t>9800102</t>
  </si>
  <si>
    <t>89001:001:1736</t>
  </si>
  <si>
    <t>Tammneeme tee 57</t>
  </si>
  <si>
    <t>629302</t>
  </si>
  <si>
    <t>89001:001:1788</t>
  </si>
  <si>
    <t>Pähklimänni tee L3</t>
  </si>
  <si>
    <t>10182702</t>
  </si>
  <si>
    <t>89001:001:1789</t>
  </si>
  <si>
    <t>Pähklimänni haljak</t>
  </si>
  <si>
    <t>89001:001:1737</t>
  </si>
  <si>
    <t>Tammneeme tee 59</t>
  </si>
  <si>
    <t>17037350</t>
  </si>
  <si>
    <t>89001:001:1738</t>
  </si>
  <si>
    <t>Tammneeme tee L10</t>
  </si>
  <si>
    <t>16968950</t>
  </si>
  <si>
    <t>89001:001:1739</t>
  </si>
  <si>
    <t>Tammneeme tee L13</t>
  </si>
  <si>
    <t>16969050</t>
  </si>
  <si>
    <t>89001:001:1740</t>
  </si>
  <si>
    <t>Luhaääre tee L5</t>
  </si>
  <si>
    <t>16969150</t>
  </si>
  <si>
    <t>89001:001:1741</t>
  </si>
  <si>
    <t>Luhaääre tee L6</t>
  </si>
  <si>
    <t>16969250</t>
  </si>
  <si>
    <t>89001:001:1798</t>
  </si>
  <si>
    <t>Kannikese tee 1a</t>
  </si>
  <si>
    <t>89001:001:1796</t>
  </si>
  <si>
    <t>Kesk-Kaare tee 40</t>
  </si>
  <si>
    <t>6578302</t>
  </si>
  <si>
    <t>89001:001:1802</t>
  </si>
  <si>
    <t>7131902</t>
  </si>
  <si>
    <t>89001:001:1803</t>
  </si>
  <si>
    <t>89001:001:1745</t>
  </si>
  <si>
    <t>Pärtlepõllu haljak</t>
  </si>
  <si>
    <t>10122902</t>
  </si>
  <si>
    <t>89001:001:1746</t>
  </si>
  <si>
    <t>Pärtlepõllu tee 20</t>
  </si>
  <si>
    <t>89001:001:1747</t>
  </si>
  <si>
    <t>Pärtlepõllu tee 18</t>
  </si>
  <si>
    <t>89001:001:1748</t>
  </si>
  <si>
    <t>Pärtlepõllu tee 16</t>
  </si>
  <si>
    <t>89001:001:1749</t>
  </si>
  <si>
    <t>Pärtlepõllu tee 14</t>
  </si>
  <si>
    <t>89001:001:1750</t>
  </si>
  <si>
    <t>Pärtlepõllu tee 12</t>
  </si>
  <si>
    <t>89001:001:1751</t>
  </si>
  <si>
    <t>Pärtlepõllu tee 10</t>
  </si>
  <si>
    <t>89001:001:1752</t>
  </si>
  <si>
    <t>Pärtlepõllu tee 8</t>
  </si>
  <si>
    <t>89001:001:1753</t>
  </si>
  <si>
    <t>Ale tee 3</t>
  </si>
  <si>
    <t>89001:001:1754</t>
  </si>
  <si>
    <t>Ale tee 1</t>
  </si>
  <si>
    <t>89001:001:1755</t>
  </si>
  <si>
    <t>Ale tee 2</t>
  </si>
  <si>
    <t>89001:001:1756</t>
  </si>
  <si>
    <t>Pärtlepõllu tee 5</t>
  </si>
  <si>
    <t>89001:001:1757</t>
  </si>
  <si>
    <t>Pärtlekesa tee 1</t>
  </si>
  <si>
    <t>89001:001:1758</t>
  </si>
  <si>
    <t>Pärtlekesa tee 3</t>
  </si>
  <si>
    <t>89001:001:1759</t>
  </si>
  <si>
    <t>Pärtlekesa tee 5</t>
  </si>
  <si>
    <t>89001:001:1760</t>
  </si>
  <si>
    <t>Pärtlepõllu tee 17</t>
  </si>
  <si>
    <t>89001:001:1761</t>
  </si>
  <si>
    <t>Pärtlepõllu tee 15</t>
  </si>
  <si>
    <t>89001:001:1762</t>
  </si>
  <si>
    <t>Pärtlepõllu tee 13</t>
  </si>
  <si>
    <t>89001:001:1763</t>
  </si>
  <si>
    <t>Künni tee 4</t>
  </si>
  <si>
    <t>89001:001:1764</t>
  </si>
  <si>
    <t>Pärtleheina tee 9</t>
  </si>
  <si>
    <t>89001:001:1765</t>
  </si>
  <si>
    <t>Pärtleheina tee 7</t>
  </si>
  <si>
    <t>89001:001:1766</t>
  </si>
  <si>
    <t>Pärtleheina tee 5</t>
  </si>
  <si>
    <t>89001:001:1767</t>
  </si>
  <si>
    <t>Pärtleheina tee 3</t>
  </si>
  <si>
    <t>89001:001:1768</t>
  </si>
  <si>
    <t>Pärtleheina tee 1</t>
  </si>
  <si>
    <t>89001:001:1769</t>
  </si>
  <si>
    <t>Pärtleheina tee 2</t>
  </si>
  <si>
    <t>89001:001:1770</t>
  </si>
  <si>
    <t>Pärtleheina tee 4</t>
  </si>
  <si>
    <t>89001:001:1771</t>
  </si>
  <si>
    <t>Pärtleheina tee 6</t>
  </si>
  <si>
    <t>89001:001:1772</t>
  </si>
  <si>
    <t>Pärtlepõllu tee 9</t>
  </si>
  <si>
    <t>89001:001:1773</t>
  </si>
  <si>
    <t>Pärtleheina tee L1</t>
  </si>
  <si>
    <t>89001:001:1774</t>
  </si>
  <si>
    <t>Pärtlepõllu tee L2</t>
  </si>
  <si>
    <t>89001:001:1775</t>
  </si>
  <si>
    <t>Künni tee L1</t>
  </si>
  <si>
    <t>89001:001:1805</t>
  </si>
  <si>
    <t>11250 Viimsi-Randvere tee L1</t>
  </si>
  <si>
    <t>17659250</t>
  </si>
  <si>
    <t>89001:001:1806</t>
  </si>
  <si>
    <t>11250 Viimsi-Randvere tee L2</t>
  </si>
  <si>
    <t>3618850</t>
  </si>
  <si>
    <t>89001:001:1809</t>
  </si>
  <si>
    <t>Aasa haljak</t>
  </si>
  <si>
    <t>18252550</t>
  </si>
  <si>
    <t>89001:001:1810</t>
  </si>
  <si>
    <t>Niidu tee 1a</t>
  </si>
  <si>
    <t>89001:001:1811</t>
  </si>
  <si>
    <t>Niidu tee 3f</t>
  </si>
  <si>
    <t>89001:001:1812</t>
  </si>
  <si>
    <t>Niidu tee 3g</t>
  </si>
  <si>
    <t>89001:001:1813</t>
  </si>
  <si>
    <t>Niidu tee 3e</t>
  </si>
  <si>
    <t>89001:001:1814</t>
  </si>
  <si>
    <t>Niidu tee 3d</t>
  </si>
  <si>
    <t>89001:001:1815</t>
  </si>
  <si>
    <t>Niidu tee 3c</t>
  </si>
  <si>
    <t>89001:001:1816</t>
  </si>
  <si>
    <t>Niidu tee 3b</t>
  </si>
  <si>
    <t>89001:001:1817</t>
  </si>
  <si>
    <t>Niidu tee 3a</t>
  </si>
  <si>
    <t>89001:001:1946</t>
  </si>
  <si>
    <t>Muuga tee L10</t>
  </si>
  <si>
    <t>18628350</t>
  </si>
  <si>
    <t>89001:001:1823</t>
  </si>
  <si>
    <t>Aiaotsa tee 7</t>
  </si>
  <si>
    <t>18026450</t>
  </si>
  <si>
    <t>89001:001:1824</t>
  </si>
  <si>
    <t>Ellerheina tee 2a</t>
  </si>
  <si>
    <t>5441902</t>
  </si>
  <si>
    <t>89001:001:1821</t>
  </si>
  <si>
    <t>Tammneeme tee L4</t>
  </si>
  <si>
    <t>18239450</t>
  </si>
  <si>
    <t>89001:001:1822</t>
  </si>
  <si>
    <t>Uus-Pällu</t>
  </si>
  <si>
    <t>2103402</t>
  </si>
  <si>
    <t>89001:001:1804</t>
  </si>
  <si>
    <t>Viimsi-Randvere tee</t>
  </si>
  <si>
    <t>17659150</t>
  </si>
  <si>
    <t>89001:001:1828</t>
  </si>
  <si>
    <t>Kure tee L1</t>
  </si>
  <si>
    <t>18609050</t>
  </si>
  <si>
    <t>89001:001:1829</t>
  </si>
  <si>
    <t>Ojamäe tee L2</t>
  </si>
  <si>
    <t>18565250</t>
  </si>
  <si>
    <t>89001:001:1830</t>
  </si>
  <si>
    <t>Kure tee 6</t>
  </si>
  <si>
    <t>19014150</t>
  </si>
  <si>
    <t>89001:001:1831</t>
  </si>
  <si>
    <t>Allikmäe tee L8</t>
  </si>
  <si>
    <t>18586150</t>
  </si>
  <si>
    <t>89001:001:1819</t>
  </si>
  <si>
    <t>Ehala tee 1</t>
  </si>
  <si>
    <t>13603902</t>
  </si>
  <si>
    <t>89001:001:1807</t>
  </si>
  <si>
    <t>Ehala põik L1</t>
  </si>
  <si>
    <t>13603702</t>
  </si>
  <si>
    <t>89001:001:1808</t>
  </si>
  <si>
    <t>Ehala tee L1</t>
  </si>
  <si>
    <t>5095202</t>
  </si>
  <si>
    <t>89001:001:1818</t>
  </si>
  <si>
    <t>13603602</t>
  </si>
  <si>
    <t>89001:001:1820</t>
  </si>
  <si>
    <t>Haugi tee 4</t>
  </si>
  <si>
    <t>11784002</t>
  </si>
  <si>
    <t>89001:001:1847</t>
  </si>
  <si>
    <t>Leppneeme tee 75 // Kuusiku</t>
  </si>
  <si>
    <t>7070302</t>
  </si>
  <si>
    <t>89001:001:1848</t>
  </si>
  <si>
    <t>Leppneeme tee 75a</t>
  </si>
  <si>
    <t>19126150</t>
  </si>
  <si>
    <t>89001:001:1990</t>
  </si>
  <si>
    <t>Pihlakpere</t>
  </si>
  <si>
    <t>21520450</t>
  </si>
  <si>
    <t>89001:001:1991</t>
  </si>
  <si>
    <t>Lutriküla tee L1</t>
  </si>
  <si>
    <t>21572750</t>
  </si>
  <si>
    <t>89001:001:1992</t>
  </si>
  <si>
    <t>Väike-Pihlaka</t>
  </si>
  <si>
    <t>21490050</t>
  </si>
  <si>
    <t>89001:001:1856</t>
  </si>
  <si>
    <t>Lepistiku tee 3</t>
  </si>
  <si>
    <t>2958402</t>
  </si>
  <si>
    <t>89001:001:1857</t>
  </si>
  <si>
    <t>Leparanna tee 2</t>
  </si>
  <si>
    <t>89001:001:1858</t>
  </si>
  <si>
    <t>Põlluveere haljak 1</t>
  </si>
  <si>
    <t>89001:001:1859</t>
  </si>
  <si>
    <t>Sepalaane haljak 2</t>
  </si>
  <si>
    <t>89001:001:1860</t>
  </si>
  <si>
    <t>Sepalaane haljak 1</t>
  </si>
  <si>
    <t>89001:001:1861</t>
  </si>
  <si>
    <t>Ranniku tee 3</t>
  </si>
  <si>
    <t>89001:001:1862</t>
  </si>
  <si>
    <t>Lepistiku tee 5</t>
  </si>
  <si>
    <t>89001:001:1863</t>
  </si>
  <si>
    <t>Leparanna tee L1</t>
  </si>
  <si>
    <t>89001:001:1864</t>
  </si>
  <si>
    <t>Põlluveere tee L4</t>
  </si>
  <si>
    <t>89001:001:1873</t>
  </si>
  <si>
    <t>Tammelaane haljak 1</t>
  </si>
  <si>
    <t>18521250</t>
  </si>
  <si>
    <t>89001:001:1874</t>
  </si>
  <si>
    <t>Laanemetsa tee L1</t>
  </si>
  <si>
    <t>18549050</t>
  </si>
  <si>
    <t>89001:001:1875</t>
  </si>
  <si>
    <t>Laanemetsa haljak 1</t>
  </si>
  <si>
    <t>18522850</t>
  </si>
  <si>
    <t>89001:001:1834</t>
  </si>
  <si>
    <t>Nurmenuku tee L2</t>
  </si>
  <si>
    <t>19028550</t>
  </si>
  <si>
    <t>89001:001:1835</t>
  </si>
  <si>
    <t>Käokinga tee L4</t>
  </si>
  <si>
    <t>19028650</t>
  </si>
  <si>
    <t>89001:001:1865</t>
  </si>
  <si>
    <t>Ranniku tee L1</t>
  </si>
  <si>
    <t>89001:001:1866</t>
  </si>
  <si>
    <t>Lännemäe jalgtee L1</t>
  </si>
  <si>
    <t>89001:001:1867</t>
  </si>
  <si>
    <t>Leppneeme Sadama jalgtee L1</t>
  </si>
  <si>
    <t>89001:001:1868</t>
  </si>
  <si>
    <t>Ranniku tee 5</t>
  </si>
  <si>
    <t>89001:001:1869</t>
  </si>
  <si>
    <t>Lepistiku jalgtee L1</t>
  </si>
  <si>
    <t>89001:001:1870</t>
  </si>
  <si>
    <t>Lepistiku tee 1</t>
  </si>
  <si>
    <t>89001:001:1871</t>
  </si>
  <si>
    <t>Lännemäe jalgtee L2</t>
  </si>
  <si>
    <t>89001:001:1849</t>
  </si>
  <si>
    <t>Leppneeme tee L8</t>
  </si>
  <si>
    <t>2959002</t>
  </si>
  <si>
    <t>89001:001:1850</t>
  </si>
  <si>
    <t>Suur-Sepa</t>
  </si>
  <si>
    <t>89001:001:1836</t>
  </si>
  <si>
    <t>Käokinga tee L3</t>
  </si>
  <si>
    <t>19028750</t>
  </si>
  <si>
    <t>89001:001:1837</t>
  </si>
  <si>
    <t>Käokinga tee L2</t>
  </si>
  <si>
    <t>19028850</t>
  </si>
  <si>
    <t>89001:001:1838</t>
  </si>
  <si>
    <t>Kurekella tee L3</t>
  </si>
  <si>
    <t>19028950</t>
  </si>
  <si>
    <t>89001:001:1839</t>
  </si>
  <si>
    <t>Kurekella tee L2</t>
  </si>
  <si>
    <t>19029050</t>
  </si>
  <si>
    <t>89001:001:1840</t>
  </si>
  <si>
    <t>Kurekella tee L1</t>
  </si>
  <si>
    <t>19029150</t>
  </si>
  <si>
    <t>89001:001:1841</t>
  </si>
  <si>
    <t>Hiirekõrva tee L3</t>
  </si>
  <si>
    <t>19029250</t>
  </si>
  <si>
    <t>89001:001:1904</t>
  </si>
  <si>
    <t>Mereranna tee L4</t>
  </si>
  <si>
    <t>13180402</t>
  </si>
  <si>
    <t>89001:001:1905</t>
  </si>
  <si>
    <t>Heldri tee L7</t>
  </si>
  <si>
    <t>89001:001:1842</t>
  </si>
  <si>
    <t>Hiirekõrva tee L2</t>
  </si>
  <si>
    <t>19029350</t>
  </si>
  <si>
    <t>89001:001:1843</t>
  </si>
  <si>
    <t>Hiirekõrva tee L1</t>
  </si>
  <si>
    <t>19029450</t>
  </si>
  <si>
    <t>89001:001:1844</t>
  </si>
  <si>
    <t>Ellerheina tee L1</t>
  </si>
  <si>
    <t>19029550</t>
  </si>
  <si>
    <t>89001:001:1845</t>
  </si>
  <si>
    <t>Ellerheina tee 5</t>
  </si>
  <si>
    <t>7237802</t>
  </si>
  <si>
    <t>89001:001:1846</t>
  </si>
  <si>
    <t>Ellerheina haljak</t>
  </si>
  <si>
    <t>19029650</t>
  </si>
  <si>
    <t>89001:001:1906</t>
  </si>
  <si>
    <t>Heldri tee L6</t>
  </si>
  <si>
    <t>2751102</t>
  </si>
  <si>
    <t>89001:001:1907</t>
  </si>
  <si>
    <t>Kesk tee 1</t>
  </si>
  <si>
    <t>89001:001:1908</t>
  </si>
  <si>
    <t>Rannapere jalgtee L1</t>
  </si>
  <si>
    <t>89001:001:2008</t>
  </si>
  <si>
    <t>Lännemäe tee 23</t>
  </si>
  <si>
    <t>10634002</t>
  </si>
  <si>
    <t>89001:001:2009</t>
  </si>
  <si>
    <t>20160050</t>
  </si>
  <si>
    <t>89001:001:2010</t>
  </si>
  <si>
    <t>Lännemäe tee 23a</t>
  </si>
  <si>
    <t>20160150</t>
  </si>
  <si>
    <t>89001:001:1981</t>
  </si>
  <si>
    <t>Eeslahe</t>
  </si>
  <si>
    <t>89001:001:1982</t>
  </si>
  <si>
    <t>Ülelahe</t>
  </si>
  <si>
    <t>19735850</t>
  </si>
  <si>
    <t>89001:001:1959</t>
  </si>
  <si>
    <t>Rooseniranna</t>
  </si>
  <si>
    <t>2549602</t>
  </si>
  <si>
    <t>89001:001:1960</t>
  </si>
  <si>
    <t>89001:001:1961</t>
  </si>
  <si>
    <t>Männiku tee L8</t>
  </si>
  <si>
    <t>89001:001:1995</t>
  </si>
  <si>
    <t>Leppneeme tee 87</t>
  </si>
  <si>
    <t>4057702</t>
  </si>
  <si>
    <t>89001:001:1913</t>
  </si>
  <si>
    <t>Rohuneeme tee 11</t>
  </si>
  <si>
    <t>2085002</t>
  </si>
  <si>
    <t>89001:001:1914</t>
  </si>
  <si>
    <t>Kaluri tee 16</t>
  </si>
  <si>
    <t>7547202</t>
  </si>
  <si>
    <t>89001:001:1985</t>
  </si>
  <si>
    <t>Liivakünka</t>
  </si>
  <si>
    <t>14221802</t>
  </si>
  <si>
    <t>89001:001:1986</t>
  </si>
  <si>
    <t>Karupesa</t>
  </si>
  <si>
    <t>19246150</t>
  </si>
  <si>
    <t>89001:001:1987</t>
  </si>
  <si>
    <t>Tiirloo tee L4</t>
  </si>
  <si>
    <t>19246250</t>
  </si>
  <si>
    <t>89001:001:1915</t>
  </si>
  <si>
    <t>Külasadama rand</t>
  </si>
  <si>
    <t>89001:001:1916</t>
  </si>
  <si>
    <t>Kiinikari rand</t>
  </si>
  <si>
    <t>89001:001:1917</t>
  </si>
  <si>
    <t>Lootuse tee L1</t>
  </si>
  <si>
    <t>18702850</t>
  </si>
  <si>
    <t>89001:001:1918</t>
  </si>
  <si>
    <t>Pirni tee L2</t>
  </si>
  <si>
    <t>18684950</t>
  </si>
  <si>
    <t>89001:001:1919</t>
  </si>
  <si>
    <t>Tarvase tee L1</t>
  </si>
  <si>
    <t>18667250</t>
  </si>
  <si>
    <t>89001:001:1920</t>
  </si>
  <si>
    <t>Metsakasti põik L1</t>
  </si>
  <si>
    <t>18674750</t>
  </si>
  <si>
    <t>89001:001:1851</t>
  </si>
  <si>
    <t>Käo tee 4</t>
  </si>
  <si>
    <t>3236502</t>
  </si>
  <si>
    <t>89001:001:1852</t>
  </si>
  <si>
    <t>Tuuletallaja tee 5</t>
  </si>
  <si>
    <t>89001:001:1853</t>
  </si>
  <si>
    <t>Tuuletallaja tee 3</t>
  </si>
  <si>
    <t>89001:001:1854</t>
  </si>
  <si>
    <t>Oja tee 1</t>
  </si>
  <si>
    <t>89001:001:1855</t>
  </si>
  <si>
    <t>Tuuletallaja tee L1</t>
  </si>
  <si>
    <t>89001:001:1897</t>
  </si>
  <si>
    <t>Ranna-Heinamaa</t>
  </si>
  <si>
    <t>1967502</t>
  </si>
  <si>
    <t>89001:001:1898</t>
  </si>
  <si>
    <t>Männiku tee L21</t>
  </si>
  <si>
    <t>89001:001:1899</t>
  </si>
  <si>
    <t>Männiku tee 75</t>
  </si>
  <si>
    <t>89001:001:1893</t>
  </si>
  <si>
    <t>Rajamäe tee 5</t>
  </si>
  <si>
    <t>21337150</t>
  </si>
  <si>
    <t>89001:001:1894</t>
  </si>
  <si>
    <t>Äigrumäe tee 6</t>
  </si>
  <si>
    <t>238802</t>
  </si>
  <si>
    <t>89001:001:1895</t>
  </si>
  <si>
    <t>Järvemetsa</t>
  </si>
  <si>
    <t>11818202</t>
  </si>
  <si>
    <t>89001:001:1896</t>
  </si>
  <si>
    <t>17927050</t>
  </si>
  <si>
    <t>89001:001:1922</t>
  </si>
  <si>
    <t>Mäekaare tee L1</t>
  </si>
  <si>
    <t>18959150</t>
  </si>
  <si>
    <t>89001:001:1923</t>
  </si>
  <si>
    <t>Mäekaare tee 3</t>
  </si>
  <si>
    <t>18959250</t>
  </si>
  <si>
    <t>89001:001:1924</t>
  </si>
  <si>
    <t>Mäekaare tee 9</t>
  </si>
  <si>
    <t>18959350</t>
  </si>
  <si>
    <t>89001:001:1925</t>
  </si>
  <si>
    <t>Mäekaare tee 8</t>
  </si>
  <si>
    <t>18959450</t>
  </si>
  <si>
    <t>89001:001:1926</t>
  </si>
  <si>
    <t>Mäe haljak 1</t>
  </si>
  <si>
    <t>18959550</t>
  </si>
  <si>
    <t>89001:001:1927</t>
  </si>
  <si>
    <t>Mäekaare tee 2</t>
  </si>
  <si>
    <t>18959650</t>
  </si>
  <si>
    <t>89001:001:1928</t>
  </si>
  <si>
    <t>Mäekaare tee 11</t>
  </si>
  <si>
    <t>18959750</t>
  </si>
  <si>
    <t>89001:001:1929</t>
  </si>
  <si>
    <t>Mäekaare tee 7</t>
  </si>
  <si>
    <t>18959850</t>
  </si>
  <si>
    <t>89001:001:1930</t>
  </si>
  <si>
    <t>Mäekaare tee 5</t>
  </si>
  <si>
    <t>18959950</t>
  </si>
  <si>
    <t>89001:001:1931</t>
  </si>
  <si>
    <t>Mäekaare tee 6</t>
  </si>
  <si>
    <t>18960050</t>
  </si>
  <si>
    <t>89001:001:1932</t>
  </si>
  <si>
    <t>Mäekaare tee 16</t>
  </si>
  <si>
    <t>18960150</t>
  </si>
  <si>
    <t>89001:001:1933</t>
  </si>
  <si>
    <t>Mäekaare tee 4</t>
  </si>
  <si>
    <t>18960250</t>
  </si>
  <si>
    <t>89001:001:1934</t>
  </si>
  <si>
    <t>Mäekaare tee 10</t>
  </si>
  <si>
    <t>18960350</t>
  </si>
  <si>
    <t>89001:001:1935</t>
  </si>
  <si>
    <t>Mäekaare tee 1</t>
  </si>
  <si>
    <t>6111702</t>
  </si>
  <si>
    <t>89001:001:1936</t>
  </si>
  <si>
    <t>Vehema tee L5</t>
  </si>
  <si>
    <t>18960450</t>
  </si>
  <si>
    <t>89001:001:1937</t>
  </si>
  <si>
    <t>Mäekaare tee 14</t>
  </si>
  <si>
    <t>18960550</t>
  </si>
  <si>
    <t>89001:001:1938</t>
  </si>
  <si>
    <t>Pärnamäe tee L1</t>
  </si>
  <si>
    <t>18960650</t>
  </si>
  <si>
    <t>89001:001:1939</t>
  </si>
  <si>
    <t>Mäe haljak 2</t>
  </si>
  <si>
    <t>18960750</t>
  </si>
  <si>
    <t>89001:001:1940</t>
  </si>
  <si>
    <t>Mäekaare tee 12</t>
  </si>
  <si>
    <t>18960850</t>
  </si>
  <si>
    <t>89001:001:1989</t>
  </si>
  <si>
    <t>Poondi</t>
  </si>
  <si>
    <t>89001:001:1988</t>
  </si>
  <si>
    <t>89001:001:2004</t>
  </si>
  <si>
    <t>Rohuneeme tee 41a</t>
  </si>
  <si>
    <t>12333602</t>
  </si>
  <si>
    <t>89001:001:2003</t>
  </si>
  <si>
    <t>Rohuneeme tee 41</t>
  </si>
  <si>
    <t>19392950</t>
  </si>
  <si>
    <t>89001:001:1876</t>
  </si>
  <si>
    <t>Laanemetsa haljak 2</t>
  </si>
  <si>
    <t>3708350</t>
  </si>
  <si>
    <t>89001:001:1877</t>
  </si>
  <si>
    <t>Tammeõie tee 10</t>
  </si>
  <si>
    <t>17848850</t>
  </si>
  <si>
    <t>89001:001:1878</t>
  </si>
  <si>
    <t>Tammelaane haljak 3</t>
  </si>
  <si>
    <t>17848950</t>
  </si>
  <si>
    <t>89001:001:1879</t>
  </si>
  <si>
    <t>Tammeõie tee L1</t>
  </si>
  <si>
    <t>17849050</t>
  </si>
  <si>
    <t>89001:001:1880</t>
  </si>
  <si>
    <t>Tammeõie tee 2</t>
  </si>
  <si>
    <t>17849150</t>
  </si>
  <si>
    <t>89001:001:1881</t>
  </si>
  <si>
    <t>Tammeõie tee 1</t>
  </si>
  <si>
    <t>17849250</t>
  </si>
  <si>
    <t>89001:001:1882</t>
  </si>
  <si>
    <t>Tammeõie tee 3</t>
  </si>
  <si>
    <t>17849350</t>
  </si>
  <si>
    <t>89001:001:1883</t>
  </si>
  <si>
    <t>Tammeõie tee 13</t>
  </si>
  <si>
    <t>17849450</t>
  </si>
  <si>
    <t>89001:001:1884</t>
  </si>
  <si>
    <t>Tammeõie tee 11</t>
  </si>
  <si>
    <t>17849550</t>
  </si>
  <si>
    <t>89001:001:1885</t>
  </si>
  <si>
    <t>Tammeõie tee 9</t>
  </si>
  <si>
    <t>17849650</t>
  </si>
  <si>
    <t>89001:001:1886</t>
  </si>
  <si>
    <t>Tammeõie tee 7</t>
  </si>
  <si>
    <t>17849750</t>
  </si>
  <si>
    <t>89001:001:1887</t>
  </si>
  <si>
    <t>Tammelaane haljak 4</t>
  </si>
  <si>
    <t>17849850</t>
  </si>
  <si>
    <t>89001:001:1888</t>
  </si>
  <si>
    <t>Tammelaane haljak 2</t>
  </si>
  <si>
    <t>17849950</t>
  </si>
  <si>
    <t>89001:001:1889</t>
  </si>
  <si>
    <t>Tammeõie tee 5</t>
  </si>
  <si>
    <t>17850050</t>
  </si>
  <si>
    <t>89001:001:1909</t>
  </si>
  <si>
    <t>Kannikese tee 1</t>
  </si>
  <si>
    <t>89001:001:1910</t>
  </si>
  <si>
    <t>Kannikese tee 19</t>
  </si>
  <si>
    <t>89001:001:2028</t>
  </si>
  <si>
    <t>Männiaia</t>
  </si>
  <si>
    <t>9110702</t>
  </si>
  <si>
    <t>89001:001:2029</t>
  </si>
  <si>
    <t>Estali tee L8</t>
  </si>
  <si>
    <t>19989550</t>
  </si>
  <si>
    <t>89001:001:2030</t>
  </si>
  <si>
    <t>Liivametsa</t>
  </si>
  <si>
    <t>89001:001:1944</t>
  </si>
  <si>
    <t>Allikmäe tee L7</t>
  </si>
  <si>
    <t>18629250</t>
  </si>
  <si>
    <t>89001:001:1945</t>
  </si>
  <si>
    <t>Äigru</t>
  </si>
  <si>
    <t>10451802</t>
  </si>
  <si>
    <t>89001:001:1799</t>
  </si>
  <si>
    <t>Tulbi tee</t>
  </si>
  <si>
    <t>13048202</t>
  </si>
  <si>
    <t>89001:001:1800</t>
  </si>
  <si>
    <t>Tulbi tee L1</t>
  </si>
  <si>
    <t>13460302</t>
  </si>
  <si>
    <t>89001:001:1801</t>
  </si>
  <si>
    <t>Tulbi tee 5</t>
  </si>
  <si>
    <t>4572150</t>
  </si>
  <si>
    <t>89001:001:1948</t>
  </si>
  <si>
    <t>Laanelille tee 2</t>
  </si>
  <si>
    <t>89001:001:1949</t>
  </si>
  <si>
    <t>Vardi tee 25</t>
  </si>
  <si>
    <t>89001:001:1921</t>
  </si>
  <si>
    <t>Lehelinnu tee 8</t>
  </si>
  <si>
    <t>3330202</t>
  </si>
  <si>
    <t>89001:001:1954</t>
  </si>
  <si>
    <t>Pihlapuu tee 1a</t>
  </si>
  <si>
    <t>89001:001:1955</t>
  </si>
  <si>
    <t>Laane tee 4a</t>
  </si>
  <si>
    <t>89001:001:1956</t>
  </si>
  <si>
    <t>Pihlapuu tee 5a</t>
  </si>
  <si>
    <t>89001:001:1957</t>
  </si>
  <si>
    <t>Pihlapuu tee 3a</t>
  </si>
  <si>
    <t>89001:001:1958</t>
  </si>
  <si>
    <t>Laane tee 6a</t>
  </si>
  <si>
    <t>89001:001:1911</t>
  </si>
  <si>
    <t>Mäeotsa</t>
  </si>
  <si>
    <t>6226402</t>
  </si>
  <si>
    <t>89001:001:1912</t>
  </si>
  <si>
    <t>Väike-Tammetõru</t>
  </si>
  <si>
    <t>18294650</t>
  </si>
  <si>
    <t>89001:001:1975</t>
  </si>
  <si>
    <t>Pöögi tee 1</t>
  </si>
  <si>
    <t>19026150</t>
  </si>
  <si>
    <t>89001:001:1976</t>
  </si>
  <si>
    <t>Pöögi tee 3</t>
  </si>
  <si>
    <t>3341702</t>
  </si>
  <si>
    <t>89001:001:1977</t>
  </si>
  <si>
    <t>Saluveere tee 2</t>
  </si>
  <si>
    <t>19026050</t>
  </si>
  <si>
    <t>89001:001:1978</t>
  </si>
  <si>
    <t>Saluveere tee 4</t>
  </si>
  <si>
    <t>19025950</t>
  </si>
  <si>
    <t>89001:001:1979</t>
  </si>
  <si>
    <t>Saluveere tee L2</t>
  </si>
  <si>
    <t>19025850</t>
  </si>
  <si>
    <t>89001:001:1980</t>
  </si>
  <si>
    <t>Pöögi tee L1</t>
  </si>
  <si>
    <t>19025750</t>
  </si>
  <si>
    <t>89001:001:1999</t>
  </si>
  <si>
    <t>Kesk-Kaare tee 42</t>
  </si>
  <si>
    <t>6578402</t>
  </si>
  <si>
    <t>89001:001:1900</t>
  </si>
  <si>
    <t>Merelaine tee L1</t>
  </si>
  <si>
    <t>14311702</t>
  </si>
  <si>
    <t>89001:001:1901</t>
  </si>
  <si>
    <t>Kuunari tee L2</t>
  </si>
  <si>
    <t>89001:001:1902</t>
  </si>
  <si>
    <t>Heki tee L1</t>
  </si>
  <si>
    <t>89001:001:1903</t>
  </si>
  <si>
    <t>Murdlaine tee L1</t>
  </si>
  <si>
    <t>89001:001:1972</t>
  </si>
  <si>
    <t>Mustasauna tee 1a</t>
  </si>
  <si>
    <t>439902</t>
  </si>
  <si>
    <t>89001:001:1973</t>
  </si>
  <si>
    <t>Taga-Soone</t>
  </si>
  <si>
    <t>89001:001:2026</t>
  </si>
  <si>
    <t>Lännemäe tee L6</t>
  </si>
  <si>
    <t>19939050</t>
  </si>
  <si>
    <t>89001:001:2019</t>
  </si>
  <si>
    <t>Lännemäe tee 35</t>
  </si>
  <si>
    <t>19938950</t>
  </si>
  <si>
    <t>89001:001:2022</t>
  </si>
  <si>
    <t>Lännemäe põik 3</t>
  </si>
  <si>
    <t>19938750</t>
  </si>
  <si>
    <t>89001:001:2025</t>
  </si>
  <si>
    <t>89001:001:2024</t>
  </si>
  <si>
    <t>Kivistiku haljak</t>
  </si>
  <si>
    <t>1967602</t>
  </si>
  <si>
    <t>89001:001:2023</t>
  </si>
  <si>
    <t>Tuule haljak</t>
  </si>
  <si>
    <t>19938850</t>
  </si>
  <si>
    <t>89001:001:2021</t>
  </si>
  <si>
    <t>Lännemäe tee 28</t>
  </si>
  <si>
    <t>89001:001:2020</t>
  </si>
  <si>
    <t>Lännemäe tee 33</t>
  </si>
  <si>
    <t>89001:001:2027</t>
  </si>
  <si>
    <t>Lännemäe põik L1</t>
  </si>
  <si>
    <t>89001:001:1983</t>
  </si>
  <si>
    <t>19824850</t>
  </si>
  <si>
    <t>89001:001:1984</t>
  </si>
  <si>
    <t>Väike-Roseni</t>
  </si>
  <si>
    <t>19731050</t>
  </si>
  <si>
    <t>89001:001:2011</t>
  </si>
  <si>
    <t>Merikarbi tee 1</t>
  </si>
  <si>
    <t>9367202</t>
  </si>
  <si>
    <t>89001:001:2012</t>
  </si>
  <si>
    <t>Muuga tee L11</t>
  </si>
  <si>
    <t>9370902</t>
  </si>
  <si>
    <t>89001:001:2013</t>
  </si>
  <si>
    <t>Muuga tee 83</t>
  </si>
  <si>
    <t>9367102</t>
  </si>
  <si>
    <t>89001:001:2014</t>
  </si>
  <si>
    <t>Merikarbi tee 3</t>
  </si>
  <si>
    <t>9366902</t>
  </si>
  <si>
    <t>89001:001:2015</t>
  </si>
  <si>
    <t>Muuga tee L12</t>
  </si>
  <si>
    <t>89001:001:2016</t>
  </si>
  <si>
    <t>Muuga tee 85</t>
  </si>
  <si>
    <t>9366802</t>
  </si>
  <si>
    <t>89001:001:2017</t>
  </si>
  <si>
    <t>Merikarbi haljak</t>
  </si>
  <si>
    <t>9367002</t>
  </si>
  <si>
    <t>89001:001:2018</t>
  </si>
  <si>
    <t>Seene tee 1a</t>
  </si>
  <si>
    <t>89001:001:1950</t>
  </si>
  <si>
    <t>Vikerkaare tee 18</t>
  </si>
  <si>
    <t>89001:001:1951</t>
  </si>
  <si>
    <t>Vikerkaare tee L2</t>
  </si>
  <si>
    <t>20678350</t>
  </si>
  <si>
    <t>89001:001:1962</t>
  </si>
  <si>
    <t>Võrkoja</t>
  </si>
  <si>
    <t>21703550</t>
  </si>
  <si>
    <t>89001:001:1963</t>
  </si>
  <si>
    <t>Hirve haljak</t>
  </si>
  <si>
    <t>21337250</t>
  </si>
  <si>
    <t>89001:001:1964</t>
  </si>
  <si>
    <t>Uus-Võrkoja</t>
  </si>
  <si>
    <t>21332950</t>
  </si>
  <si>
    <t>89001:001:1965</t>
  </si>
  <si>
    <t>Hirve tee 18a</t>
  </si>
  <si>
    <t>89001:001:1966</t>
  </si>
  <si>
    <t>Hirve tee 20</t>
  </si>
  <si>
    <t>21527250</t>
  </si>
  <si>
    <t>89001:001:1967</t>
  </si>
  <si>
    <t>Metskitse tee 10a</t>
  </si>
  <si>
    <t>89001:001:1968</t>
  </si>
  <si>
    <t>Hirve tee L1</t>
  </si>
  <si>
    <t>21141550</t>
  </si>
  <si>
    <t>89001:001:1969</t>
  </si>
  <si>
    <t>Hirve tee 5</t>
  </si>
  <si>
    <t>21537550</t>
  </si>
  <si>
    <t>89001:001:1970</t>
  </si>
  <si>
    <t>Metskitse tee 14a</t>
  </si>
  <si>
    <t>89001:001:1971</t>
  </si>
  <si>
    <t>Hirve tee 22</t>
  </si>
  <si>
    <t>21646050</t>
  </si>
  <si>
    <t>89001:001:2002</t>
  </si>
  <si>
    <t>Kelvingi sadam</t>
  </si>
  <si>
    <t>5327602</t>
  </si>
  <si>
    <t>89001:001:1941</t>
  </si>
  <si>
    <t>Länneaia tee 5</t>
  </si>
  <si>
    <t>2044502</t>
  </si>
  <si>
    <t>89001:001:2007</t>
  </si>
  <si>
    <t>Tammneeme tee 40</t>
  </si>
  <si>
    <t>19750450</t>
  </si>
  <si>
    <t>89001:001:2005</t>
  </si>
  <si>
    <t>Rohuneeme tee L13</t>
  </si>
  <si>
    <t>89001:001:1993</t>
  </si>
  <si>
    <t>Tammeranna tee 14</t>
  </si>
  <si>
    <t>6868050</t>
  </si>
  <si>
    <t>89001:001:1994</t>
  </si>
  <si>
    <t>Tammeranna tee 12</t>
  </si>
  <si>
    <t>12934502</t>
  </si>
  <si>
    <t>89001:001:1890</t>
  </si>
  <si>
    <t>Kaevuaia tee L3</t>
  </si>
  <si>
    <t>17931650</t>
  </si>
  <si>
    <t>89001:001:1891</t>
  </si>
  <si>
    <t>Kaevuaia tee 17</t>
  </si>
  <si>
    <t>17931550</t>
  </si>
  <si>
    <t>89001:001:1892</t>
  </si>
  <si>
    <t>Kaevuaia tee 17a</t>
  </si>
  <si>
    <t>324102</t>
  </si>
  <si>
    <t>89001:001:2033</t>
  </si>
  <si>
    <t>Rohuneeme tee 35</t>
  </si>
  <si>
    <t>9587802</t>
  </si>
  <si>
    <t>89001:001:1952</t>
  </si>
  <si>
    <t>Iirise tee 5</t>
  </si>
  <si>
    <t>1955802</t>
  </si>
  <si>
    <t>89001:001:1953</t>
  </si>
  <si>
    <t>Iirise tee 7</t>
  </si>
  <si>
    <t>19159950</t>
  </si>
  <si>
    <t>89001:001:1872</t>
  </si>
  <si>
    <t>Tammeranna</t>
  </si>
  <si>
    <t>21566550</t>
  </si>
  <si>
    <t>89001:001:1825</t>
  </si>
  <si>
    <t>Tulbi tee 4</t>
  </si>
  <si>
    <t>5848202</t>
  </si>
  <si>
    <t>89001:001:1826</t>
  </si>
  <si>
    <t>Halli tee 3</t>
  </si>
  <si>
    <t>6851802</t>
  </si>
  <si>
    <t>89001:001:1827</t>
  </si>
  <si>
    <t>Halli tee 3a</t>
  </si>
  <si>
    <t>223602</t>
  </si>
  <si>
    <t>89001:001:1947</t>
  </si>
  <si>
    <t>Okka</t>
  </si>
  <si>
    <t>11573150</t>
  </si>
  <si>
    <t>89001:001:2031</t>
  </si>
  <si>
    <t>Otiloo</t>
  </si>
  <si>
    <t>17339450</t>
  </si>
  <si>
    <t>89001:001:2032</t>
  </si>
  <si>
    <t>Otiaasa</t>
  </si>
  <si>
    <t>20358250</t>
  </si>
  <si>
    <t>89001:001:1942</t>
  </si>
  <si>
    <t>Ojamäe tee L1</t>
  </si>
  <si>
    <t>18628250</t>
  </si>
  <si>
    <t>89001:001:1943</t>
  </si>
  <si>
    <t>Allikmäe</t>
  </si>
  <si>
    <t>10451902</t>
  </si>
  <si>
    <t>89001:001:2000</t>
  </si>
  <si>
    <t>Lännemäe tee 31</t>
  </si>
  <si>
    <t>10067602</t>
  </si>
  <si>
    <t>89001:001:2001</t>
  </si>
  <si>
    <t>Neemekivi</t>
  </si>
  <si>
    <t>89001:001:2064</t>
  </si>
  <si>
    <t>Kärje rand</t>
  </si>
  <si>
    <t>21717750</t>
  </si>
  <si>
    <t>89001:002:0097</t>
  </si>
  <si>
    <t>Kaguotsa</t>
  </si>
  <si>
    <t>5334402</t>
  </si>
  <si>
    <t>89001:001:2065</t>
  </si>
  <si>
    <t>Suureõue</t>
  </si>
  <si>
    <t>20710550</t>
  </si>
  <si>
    <t>89001:001:2066</t>
  </si>
  <si>
    <t>13343402</t>
  </si>
  <si>
    <t>89001:001:2043</t>
  </si>
  <si>
    <t>89001:001:2044</t>
  </si>
  <si>
    <t>Kuiva</t>
  </si>
  <si>
    <t>89001:001:2058</t>
  </si>
  <si>
    <t>Kibuvitsa tee 6a</t>
  </si>
  <si>
    <t>197902</t>
  </si>
  <si>
    <t>89001:001:2057</t>
  </si>
  <si>
    <t>Kibuvitsa tee 6</t>
  </si>
  <si>
    <t>89001:001:2035</t>
  </si>
  <si>
    <t>Lännemäe tee 22a</t>
  </si>
  <si>
    <t>20451950</t>
  </si>
  <si>
    <t>89001:001:2036</t>
  </si>
  <si>
    <t>Kari haljak</t>
  </si>
  <si>
    <t>89001:001:2037</t>
  </si>
  <si>
    <t>Piisa haljak</t>
  </si>
  <si>
    <t>10633602</t>
  </si>
  <si>
    <t>89001:001:2034</t>
  </si>
  <si>
    <t>Lännemäe tee 22</t>
  </si>
  <si>
    <t>89001:001:2068</t>
  </si>
  <si>
    <t>Lõuna-Vanatoa</t>
  </si>
  <si>
    <t>89001:001:2067</t>
  </si>
  <si>
    <t>89001:001:2106</t>
  </si>
  <si>
    <t>Lehelinnu rand</t>
  </si>
  <si>
    <t>89001:001:2116</t>
  </si>
  <si>
    <t>Sepamäe tee 19</t>
  </si>
  <si>
    <t>5789602</t>
  </si>
  <si>
    <t>89001:001:2102</t>
  </si>
  <si>
    <t>Hundi tee 31</t>
  </si>
  <si>
    <t>2463002</t>
  </si>
  <si>
    <t>89001:001:2119</t>
  </si>
  <si>
    <t>Lahe rand 1</t>
  </si>
  <si>
    <t>21640950</t>
  </si>
  <si>
    <t>89001:001:2115</t>
  </si>
  <si>
    <t>Sepamäe tee 17</t>
  </si>
  <si>
    <t>13000502</t>
  </si>
  <si>
    <t>89001:001:2117</t>
  </si>
  <si>
    <t>Sepamäe tee L2</t>
  </si>
  <si>
    <t>21634350</t>
  </si>
  <si>
    <t>89001:001:2114</t>
  </si>
  <si>
    <t>Sepamäe tee 15</t>
  </si>
  <si>
    <t>21634250</t>
  </si>
  <si>
    <t>89001:001:2113</t>
  </si>
  <si>
    <t>Sepamäe tee 13</t>
  </si>
  <si>
    <t>5789502</t>
  </si>
  <si>
    <t>89001:001:2118</t>
  </si>
  <si>
    <t>Sepamäe tee L3</t>
  </si>
  <si>
    <t>21634750</t>
  </si>
  <si>
    <t>89001:001:2103</t>
  </si>
  <si>
    <t>Lubja tee L5</t>
  </si>
  <si>
    <t>89001:001:2086</t>
  </si>
  <si>
    <t>Annuse põik 4</t>
  </si>
  <si>
    <t>2679102</t>
  </si>
  <si>
    <t>89001:001:2087</t>
  </si>
  <si>
    <t>Karikakra tee 7</t>
  </si>
  <si>
    <t>7470502</t>
  </si>
  <si>
    <t>89001:001:2045</t>
  </si>
  <si>
    <t>Lauri</t>
  </si>
  <si>
    <t>10343602</t>
  </si>
  <si>
    <t>89001:001:2046</t>
  </si>
  <si>
    <t>Riiasöödi tee L3</t>
  </si>
  <si>
    <t>10343502</t>
  </si>
  <si>
    <t>89001:001:2047</t>
  </si>
  <si>
    <t>G. H. Schüdlöffeli tee 25</t>
  </si>
  <si>
    <t>907902</t>
  </si>
  <si>
    <t>89001:001:2048</t>
  </si>
  <si>
    <t>Kesaniidu tee L1</t>
  </si>
  <si>
    <t>10343402</t>
  </si>
  <si>
    <t>89001:001:2049</t>
  </si>
  <si>
    <t>Sassi</t>
  </si>
  <si>
    <t>10343702</t>
  </si>
  <si>
    <t>89001:001:2038</t>
  </si>
  <si>
    <t>Leppneeme tee 95</t>
  </si>
  <si>
    <t>89001:001:2039</t>
  </si>
  <si>
    <t>Leppneeme tee 97</t>
  </si>
  <si>
    <t>89001:001:2040</t>
  </si>
  <si>
    <t>89001:001:2041</t>
  </si>
  <si>
    <t>Mäenõlva</t>
  </si>
  <si>
    <t>89001:001:2042</t>
  </si>
  <si>
    <t>Leppneeme tee L9</t>
  </si>
  <si>
    <t>89001:001:1996</t>
  </si>
  <si>
    <t>Aiandi tee 14</t>
  </si>
  <si>
    <t>89001:001:1997</t>
  </si>
  <si>
    <t>Nartsissi põik</t>
  </si>
  <si>
    <t>8279250</t>
  </si>
  <si>
    <t>89001:001:1998</t>
  </si>
  <si>
    <t>Võilille haljak</t>
  </si>
  <si>
    <t>16086750</t>
  </si>
  <si>
    <t>89001:001:2078</t>
  </si>
  <si>
    <t>Pikapõllu tee 7</t>
  </si>
  <si>
    <t>20813750</t>
  </si>
  <si>
    <t>89001:001:2079</t>
  </si>
  <si>
    <t>Pikapõllu tee 3</t>
  </si>
  <si>
    <t>20813650</t>
  </si>
  <si>
    <t>89001:001:2080</t>
  </si>
  <si>
    <t>Pikapõllu tee 11</t>
  </si>
  <si>
    <t>20813550</t>
  </si>
  <si>
    <t>89001:001:2081</t>
  </si>
  <si>
    <t>Pikapõllu tee 9</t>
  </si>
  <si>
    <t>20813450</t>
  </si>
  <si>
    <t>89001:001:2082</t>
  </si>
  <si>
    <t>Metsakasti põik 5a</t>
  </si>
  <si>
    <t>20813350</t>
  </si>
  <si>
    <t>89001:001:2083</t>
  </si>
  <si>
    <t>Pikapõllu tee L1</t>
  </si>
  <si>
    <t>20813250</t>
  </si>
  <si>
    <t>89001:001:2084</t>
  </si>
  <si>
    <t>Pikapõllu tee 17</t>
  </si>
  <si>
    <t>20813150</t>
  </si>
  <si>
    <t>89001:001:2085</t>
  </si>
  <si>
    <t>Pikapõllu tee 13</t>
  </si>
  <si>
    <t>20813050</t>
  </si>
  <si>
    <t>89001:001:2091</t>
  </si>
  <si>
    <t>Kesaniidu tee 19a</t>
  </si>
  <si>
    <t>20812650</t>
  </si>
  <si>
    <t>89001:001:2089</t>
  </si>
  <si>
    <t>Jaanilille tee 3</t>
  </si>
  <si>
    <t>20812850</t>
  </si>
  <si>
    <t>89001:001:2099</t>
  </si>
  <si>
    <t>Tuka</t>
  </si>
  <si>
    <t>20811850</t>
  </si>
  <si>
    <t>89001:001:2088</t>
  </si>
  <si>
    <t>Jaanilille tee 1</t>
  </si>
  <si>
    <t>20812950</t>
  </si>
  <si>
    <t>89001:001:2098</t>
  </si>
  <si>
    <t>Riiasöödi tee 4</t>
  </si>
  <si>
    <t>20811950</t>
  </si>
  <si>
    <t>89001:001:2094</t>
  </si>
  <si>
    <t>Jaanilille tee 6a</t>
  </si>
  <si>
    <t>20812350</t>
  </si>
  <si>
    <t>89001:001:2104</t>
  </si>
  <si>
    <t>All-Heinamaa</t>
  </si>
  <si>
    <t>10914102</t>
  </si>
  <si>
    <t>89001:001:2105</t>
  </si>
  <si>
    <t>Lubja tee L6</t>
  </si>
  <si>
    <t>89001:001:2062</t>
  </si>
  <si>
    <t>Tagaaia</t>
  </si>
  <si>
    <t>20740850</t>
  </si>
  <si>
    <t>89001:001:2063</t>
  </si>
  <si>
    <t>10452002</t>
  </si>
  <si>
    <t>89001:001:2092</t>
  </si>
  <si>
    <t>Jaanilille tee L1</t>
  </si>
  <si>
    <t>20812550</t>
  </si>
  <si>
    <t>89001:001:2090</t>
  </si>
  <si>
    <t>Jaanilille tee 5</t>
  </si>
  <si>
    <t>20812750</t>
  </si>
  <si>
    <t>89001:001:2096</t>
  </si>
  <si>
    <t>Jaanilille tee 4</t>
  </si>
  <si>
    <t>20812150</t>
  </si>
  <si>
    <t>89001:001:2107</t>
  </si>
  <si>
    <t>Jäätma tee 4</t>
  </si>
  <si>
    <t>3067350</t>
  </si>
  <si>
    <t>89001:001:2108</t>
  </si>
  <si>
    <t>13065402</t>
  </si>
  <si>
    <t>89001:001:2095</t>
  </si>
  <si>
    <t>Jaanilille tee 6</t>
  </si>
  <si>
    <t>20812250</t>
  </si>
  <si>
    <t>89001:001:2100</t>
  </si>
  <si>
    <t>Jaanilille haljak</t>
  </si>
  <si>
    <t>907602</t>
  </si>
  <si>
    <t>89001:001:2097</t>
  </si>
  <si>
    <t>Jaanilille tee 2</t>
  </si>
  <si>
    <t>20812050</t>
  </si>
  <si>
    <t>89001:001:2093</t>
  </si>
  <si>
    <t>Jaanilille tee 8</t>
  </si>
  <si>
    <t>20812450</t>
  </si>
  <si>
    <t>89001:001:2055</t>
  </si>
  <si>
    <t>Männiku tee 95 // Liliani</t>
  </si>
  <si>
    <t>2549202</t>
  </si>
  <si>
    <t>89001:001:2056</t>
  </si>
  <si>
    <t>Männiku tee L27</t>
  </si>
  <si>
    <t>21699450</t>
  </si>
  <si>
    <t>89001:001:2101</t>
  </si>
  <si>
    <t>Mereääre rand</t>
  </si>
  <si>
    <t>21601750</t>
  </si>
  <si>
    <t>89001:001:2050</t>
  </si>
  <si>
    <t>Suur-Koplimetsa</t>
  </si>
  <si>
    <t>74102</t>
  </si>
  <si>
    <t>89001:001:2051</t>
  </si>
  <si>
    <t>Hundiuru tee 3</t>
  </si>
  <si>
    <t>20526550</t>
  </si>
  <si>
    <t>89001:001:2053</t>
  </si>
  <si>
    <t>Tammneeme tee 15a</t>
  </si>
  <si>
    <t>8533302</t>
  </si>
  <si>
    <t>89001:001:2069</t>
  </si>
  <si>
    <t>Pikapõllu tee 2</t>
  </si>
  <si>
    <t>20814650</t>
  </si>
  <si>
    <t>89001:001:2070</t>
  </si>
  <si>
    <t>Pikapõllu tee 5</t>
  </si>
  <si>
    <t>20814550</t>
  </si>
  <si>
    <t>89001:001:2071</t>
  </si>
  <si>
    <t>Pikapõllu tee 15</t>
  </si>
  <si>
    <t>20814450</t>
  </si>
  <si>
    <t>89001:001:2072</t>
  </si>
  <si>
    <t>Riiasöödi tee 5</t>
  </si>
  <si>
    <t>20814350</t>
  </si>
  <si>
    <t>89001:001:2073</t>
  </si>
  <si>
    <t>Pikapõllu tee 8</t>
  </si>
  <si>
    <t>20814250</t>
  </si>
  <si>
    <t>89001:001:2074</t>
  </si>
  <si>
    <t>Pikapõllu tee 1</t>
  </si>
  <si>
    <t>20814150</t>
  </si>
  <si>
    <t>89001:001:2075</t>
  </si>
  <si>
    <t>Pikapõllu tee 6</t>
  </si>
  <si>
    <t>20814050</t>
  </si>
  <si>
    <t>89001:001:2076</t>
  </si>
  <si>
    <t>Pikapõllu tee 4</t>
  </si>
  <si>
    <t>20813950</t>
  </si>
  <si>
    <t>89001:001:2077</t>
  </si>
  <si>
    <t>Pikapõllu tee 19</t>
  </si>
  <si>
    <t>20813850</t>
  </si>
  <si>
    <t>89001:003:4900</t>
  </si>
  <si>
    <t>Kivineeme</t>
  </si>
  <si>
    <t>2254402</t>
  </si>
  <si>
    <t>89001:002:0078</t>
  </si>
  <si>
    <t>Madikse-Loodeotsa</t>
  </si>
  <si>
    <t>4345902</t>
  </si>
  <si>
    <t>89001:001:2109</t>
  </si>
  <si>
    <t>Suur-Kaare tee 13</t>
  </si>
  <si>
    <t>21995250</t>
  </si>
  <si>
    <t>89001:001:2110</t>
  </si>
  <si>
    <t>Suur-Kaare tee L15</t>
  </si>
  <si>
    <t>89001:001:2111</t>
  </si>
  <si>
    <t>Suur-Kaare tee L14</t>
  </si>
  <si>
    <t>89001:001:2112</t>
  </si>
  <si>
    <t>Vikerkaare tee 2</t>
  </si>
  <si>
    <t>89001:001:0878</t>
  </si>
  <si>
    <t>Kelvingi</t>
  </si>
  <si>
    <t>5327402</t>
  </si>
  <si>
    <t>89001:001:2059</t>
  </si>
  <si>
    <t>Kapteni tee 9</t>
  </si>
  <si>
    <t>5235102</t>
  </si>
  <si>
    <t>89001:001:2054</t>
  </si>
  <si>
    <t>Sääre tee 23</t>
  </si>
  <si>
    <t>89001:003:1158</t>
  </si>
  <si>
    <t>Lännemäe tee 24</t>
  </si>
  <si>
    <t>10038202</t>
  </si>
  <si>
    <t>89001:001:2139</t>
  </si>
  <si>
    <t>Salu tee 10</t>
  </si>
  <si>
    <t>1469102</t>
  </si>
  <si>
    <t>89001:001:2140</t>
  </si>
  <si>
    <t>Taluranna põik 3</t>
  </si>
  <si>
    <t>6194902</t>
  </si>
  <si>
    <t>89001:001:2138</t>
  </si>
  <si>
    <t>Liilia tee 6</t>
  </si>
  <si>
    <t>2245502</t>
  </si>
  <si>
    <t>89001:001:2122</t>
  </si>
  <si>
    <t>Roosimetsa haljak</t>
  </si>
  <si>
    <t>18177450</t>
  </si>
  <si>
    <t>89001:001:2123</t>
  </si>
  <si>
    <t>Kärimetsa tee 6</t>
  </si>
  <si>
    <t>611302</t>
  </si>
  <si>
    <t>89001:001:2124</t>
  </si>
  <si>
    <t>Kärimetsa tee L1</t>
  </si>
  <si>
    <t>9946350</t>
  </si>
  <si>
    <t>89001:001:2222</t>
  </si>
  <si>
    <t>Muraka tee 7</t>
  </si>
  <si>
    <t>4341502</t>
  </si>
  <si>
    <t>89001:001:2223</t>
  </si>
  <si>
    <t>Muraka tee 5</t>
  </si>
  <si>
    <t>89001:001:2224</t>
  </si>
  <si>
    <t>Pohla tee 9</t>
  </si>
  <si>
    <t>89001:001:2225</t>
  </si>
  <si>
    <t>Pohla tee L2</t>
  </si>
  <si>
    <t>89001:001:2226</t>
  </si>
  <si>
    <t>Muraka tee L4</t>
  </si>
  <si>
    <t>89001:001:2227</t>
  </si>
  <si>
    <t>Pohla tee 7</t>
  </si>
  <si>
    <t>89001:001:2228</t>
  </si>
  <si>
    <t>Maasika tee 13</t>
  </si>
  <si>
    <t>89001:001:2229</t>
  </si>
  <si>
    <t>Pohla tee 8</t>
  </si>
  <si>
    <t>89001:001:2230</t>
  </si>
  <si>
    <t>Vaarika haljak 2</t>
  </si>
  <si>
    <t>89001:001:2231</t>
  </si>
  <si>
    <t>Pohla tee 6</t>
  </si>
  <si>
    <t>89001:001:2232</t>
  </si>
  <si>
    <t>Muraka tee 3</t>
  </si>
  <si>
    <t>89001:001:2233</t>
  </si>
  <si>
    <t>Muraka tee 4</t>
  </si>
  <si>
    <t>89001:001:2234</t>
  </si>
  <si>
    <t>Maasika tee 1</t>
  </si>
  <si>
    <t>89001:001:2235</t>
  </si>
  <si>
    <t>Muraka tee 8</t>
  </si>
  <si>
    <t>89001:001:2236</t>
  </si>
  <si>
    <t>Vardi tee L17</t>
  </si>
  <si>
    <t>89001:001:2237</t>
  </si>
  <si>
    <t>Maasika tee 7</t>
  </si>
  <si>
    <t>89001:001:2238</t>
  </si>
  <si>
    <t>Pohla tee 10</t>
  </si>
  <si>
    <t>89001:001:2239</t>
  </si>
  <si>
    <t>Muraka tee 6</t>
  </si>
  <si>
    <t>89001:001:2240</t>
  </si>
  <si>
    <t>Pohla tee 4</t>
  </si>
  <si>
    <t>89001:001:2130</t>
  </si>
  <si>
    <t>Hallikivi tee 19</t>
  </si>
  <si>
    <t>2339002</t>
  </si>
  <si>
    <t>89001:001:2137</t>
  </si>
  <si>
    <t>Liilia tee 8</t>
  </si>
  <si>
    <t>2454602</t>
  </si>
  <si>
    <t>89001:001:2143</t>
  </si>
  <si>
    <t>Mündimetsa tee</t>
  </si>
  <si>
    <t>13431550</t>
  </si>
  <si>
    <t>89001:001:2141</t>
  </si>
  <si>
    <t>Mündimetsa tee 2</t>
  </si>
  <si>
    <t>89001:001:2142</t>
  </si>
  <si>
    <t>Mündimetsa tee 3</t>
  </si>
  <si>
    <t>89001:001:2144</t>
  </si>
  <si>
    <t>Mündimetsa tee 1</t>
  </si>
  <si>
    <t>89001:001:2145</t>
  </si>
  <si>
    <t>Mündimetsa tee 4</t>
  </si>
  <si>
    <t>89001:001:2197</t>
  </si>
  <si>
    <t>Maasika tee 17</t>
  </si>
  <si>
    <t>4308002</t>
  </si>
  <si>
    <t>89001:001:2198</t>
  </si>
  <si>
    <t>Metsvaarika tee 3</t>
  </si>
  <si>
    <t>9980402</t>
  </si>
  <si>
    <t>89001:001:2199</t>
  </si>
  <si>
    <t>Vaarika tee 2</t>
  </si>
  <si>
    <t>8742802</t>
  </si>
  <si>
    <t>89001:001:2200</t>
  </si>
  <si>
    <t>Maasika tee 16</t>
  </si>
  <si>
    <t>12611702</t>
  </si>
  <si>
    <t>89001:001:2201</t>
  </si>
  <si>
    <t>Vaarika tee 16</t>
  </si>
  <si>
    <t>4432102</t>
  </si>
  <si>
    <t>89001:001:2202</t>
  </si>
  <si>
    <t>Vaarika tee 10</t>
  </si>
  <si>
    <t>89001:001:2203</t>
  </si>
  <si>
    <t>Metsvaarika tee 2</t>
  </si>
  <si>
    <t>14087902</t>
  </si>
  <si>
    <t>89001:001:2204</t>
  </si>
  <si>
    <t>Maasika tee 2</t>
  </si>
  <si>
    <t>89001:001:2205</t>
  </si>
  <si>
    <t>Metsmaasika tee 1</t>
  </si>
  <si>
    <t>89001:001:2206</t>
  </si>
  <si>
    <t>Vaarika tee L1</t>
  </si>
  <si>
    <t>4864702</t>
  </si>
  <si>
    <t>89001:001:2207</t>
  </si>
  <si>
    <t>Leesika tee 2</t>
  </si>
  <si>
    <t>89001:001:2208</t>
  </si>
  <si>
    <t>Metsmaasika tee 4</t>
  </si>
  <si>
    <t>9869302</t>
  </si>
  <si>
    <t>89001:001:2209</t>
  </si>
  <si>
    <t>Muraka tee 15</t>
  </si>
  <si>
    <t>89001:001:2210</t>
  </si>
  <si>
    <t>Vaarika tee 11</t>
  </si>
  <si>
    <t>89001:001:2211</t>
  </si>
  <si>
    <t>Metsvaarika tee L1</t>
  </si>
  <si>
    <t>89001:001:2212</t>
  </si>
  <si>
    <t>Vardi tee L14</t>
  </si>
  <si>
    <t>89001:001:2213</t>
  </si>
  <si>
    <t>Vaarika tee 1</t>
  </si>
  <si>
    <t>89001:001:2214</t>
  </si>
  <si>
    <t>Maasika tee 10</t>
  </si>
  <si>
    <t>89001:001:2215</t>
  </si>
  <si>
    <t>Maasika tee 19</t>
  </si>
  <si>
    <t>10891202</t>
  </si>
  <si>
    <t>89001:001:2216</t>
  </si>
  <si>
    <t>Metsvaarika tee 4</t>
  </si>
  <si>
    <t>4308102</t>
  </si>
  <si>
    <t>89001:001:2217</t>
  </si>
  <si>
    <t>Muraka tee L5</t>
  </si>
  <si>
    <t>89001:001:2218</t>
  </si>
  <si>
    <t>Maasika tee 8</t>
  </si>
  <si>
    <t>89001:001:2219</t>
  </si>
  <si>
    <t>Vaarika haljak</t>
  </si>
  <si>
    <t>89001:001:2220</t>
  </si>
  <si>
    <t>Metsmaasika tee 2</t>
  </si>
  <si>
    <t>89001:001:2221</t>
  </si>
  <si>
    <t>Maasika tee 21</t>
  </si>
  <si>
    <t>89001:001:2128</t>
  </si>
  <si>
    <t>Lehise tee 6</t>
  </si>
  <si>
    <t>9365602</t>
  </si>
  <si>
    <t>89001:001:2129</t>
  </si>
  <si>
    <t>Sarapuu tee 6</t>
  </si>
  <si>
    <t>89001:001:2170</t>
  </si>
  <si>
    <t>Muraka tee 9</t>
  </si>
  <si>
    <t>89001:001:2171</t>
  </si>
  <si>
    <t>Vaarika tee 8</t>
  </si>
  <si>
    <t>89001:001:2172</t>
  </si>
  <si>
    <t>Maasika tee 15</t>
  </si>
  <si>
    <t>89001:001:2173</t>
  </si>
  <si>
    <t>Paluka tee 4</t>
  </si>
  <si>
    <t>9869202</t>
  </si>
  <si>
    <t>89001:001:2174</t>
  </si>
  <si>
    <t>Metsvaarika tee 5</t>
  </si>
  <si>
    <t>89001:001:2175</t>
  </si>
  <si>
    <t>Muraka tee 12</t>
  </si>
  <si>
    <t>89001:001:2176</t>
  </si>
  <si>
    <t>Leesika tee L1</t>
  </si>
  <si>
    <t>89001:001:2177</t>
  </si>
  <si>
    <t>Vaarika tee 13</t>
  </si>
  <si>
    <t>89001:001:2178</t>
  </si>
  <si>
    <t>Muraka tee 10</t>
  </si>
  <si>
    <t>89001:001:2179</t>
  </si>
  <si>
    <t>Muraka tee 17</t>
  </si>
  <si>
    <t>89001:001:2180</t>
  </si>
  <si>
    <t>Muraka tee 13</t>
  </si>
  <si>
    <t>89001:001:2121</t>
  </si>
  <si>
    <t>Nõmme tee 11a</t>
  </si>
  <si>
    <t>21341350</t>
  </si>
  <si>
    <t>89001:001:2120</t>
  </si>
  <si>
    <t>Nõmme tee 11</t>
  </si>
  <si>
    <t>7359802</t>
  </si>
  <si>
    <t>89001:001:2131</t>
  </si>
  <si>
    <t>Elupuu tee 3</t>
  </si>
  <si>
    <t>21858250</t>
  </si>
  <si>
    <t>89001:001:2132</t>
  </si>
  <si>
    <t>Elupuu tee 5</t>
  </si>
  <si>
    <t>21858350</t>
  </si>
  <si>
    <t>89001:001:2133</t>
  </si>
  <si>
    <t>Elupuu tee 7</t>
  </si>
  <si>
    <t>21858450</t>
  </si>
  <si>
    <t>89001:001:2134</t>
  </si>
  <si>
    <t>Uus-Kopli</t>
  </si>
  <si>
    <t>2638202</t>
  </si>
  <si>
    <t>89001:001:2135</t>
  </si>
  <si>
    <t>Käspremäe tee L8</t>
  </si>
  <si>
    <t>21858150</t>
  </si>
  <si>
    <t>89001:001:2136</t>
  </si>
  <si>
    <t>Elupuu tee</t>
  </si>
  <si>
    <t>21858050</t>
  </si>
  <si>
    <t>89001:001:2181</t>
  </si>
  <si>
    <t>Muraka tee 11</t>
  </si>
  <si>
    <t>89001:001:2182</t>
  </si>
  <si>
    <t>Vaarika tee 15</t>
  </si>
  <si>
    <t>89001:001:2183</t>
  </si>
  <si>
    <t>Paluka tee L1</t>
  </si>
  <si>
    <t>89001:001:2184</t>
  </si>
  <si>
    <t>Metsmaasika tee 3</t>
  </si>
  <si>
    <t>89001:001:2185</t>
  </si>
  <si>
    <t>Muraka tee 18</t>
  </si>
  <si>
    <t>89001:001:2186</t>
  </si>
  <si>
    <t>Paluka tee 3</t>
  </si>
  <si>
    <t>89001:001:2187</t>
  </si>
  <si>
    <t>Metsmaasika tee L1</t>
  </si>
  <si>
    <t>89001:001:2188</t>
  </si>
  <si>
    <t>Metsmaasika tee 5</t>
  </si>
  <si>
    <t>89001:001:2189</t>
  </si>
  <si>
    <t>Muraka tee L6</t>
  </si>
  <si>
    <t>89001:001:2190</t>
  </si>
  <si>
    <t>Metsvaarika tee 1</t>
  </si>
  <si>
    <t>89001:001:2191</t>
  </si>
  <si>
    <t>Metsvaarika tee 6</t>
  </si>
  <si>
    <t>89001:001:2192</t>
  </si>
  <si>
    <t>Leesika tee 1</t>
  </si>
  <si>
    <t>89001:001:2193</t>
  </si>
  <si>
    <t>Maasika tee 18</t>
  </si>
  <si>
    <t>89001:001:2194</t>
  </si>
  <si>
    <t>Muraka tee 16</t>
  </si>
  <si>
    <t>89001:001:2195</t>
  </si>
  <si>
    <t>Maasika tee L2</t>
  </si>
  <si>
    <t>89001:001:2196</t>
  </si>
  <si>
    <t>Muraka tee 14</t>
  </si>
  <si>
    <t>89001:001:2125</t>
  </si>
  <si>
    <t>Nurga</t>
  </si>
  <si>
    <t>21742550</t>
  </si>
  <si>
    <t>89001:001:2146</t>
  </si>
  <si>
    <t>Muraka tee 7a</t>
  </si>
  <si>
    <t>11618250</t>
  </si>
  <si>
    <t>89001:001:2147</t>
  </si>
  <si>
    <t>Muraka tee 8a</t>
  </si>
  <si>
    <t>21898650</t>
  </si>
  <si>
    <t>89001:001:2148</t>
  </si>
  <si>
    <t>Maasika tee L3</t>
  </si>
  <si>
    <t>21900150</t>
  </si>
  <si>
    <t>89001:001:2149</t>
  </si>
  <si>
    <t>Maasika tee 8a</t>
  </si>
  <si>
    <t>21898750</t>
  </si>
  <si>
    <t>89001:001:2150</t>
  </si>
  <si>
    <t>Maasika tee 10a</t>
  </si>
  <si>
    <t>21898850</t>
  </si>
  <si>
    <t>89001:001:2151</t>
  </si>
  <si>
    <t>Metsmaasika tee L2</t>
  </si>
  <si>
    <t>89001:001:2152</t>
  </si>
  <si>
    <t>Muraka tee 10a</t>
  </si>
  <si>
    <t>21898950</t>
  </si>
  <si>
    <t>89001:001:2153</t>
  </si>
  <si>
    <t>Vardi tee L16</t>
  </si>
  <si>
    <t>89001:001:2154</t>
  </si>
  <si>
    <t>Metsmaasika tee 1a</t>
  </si>
  <si>
    <t>21899050</t>
  </si>
  <si>
    <t>89001:001:2155</t>
  </si>
  <si>
    <t>Maasika tee 7a</t>
  </si>
  <si>
    <t>21899150</t>
  </si>
  <si>
    <t>89001:001:2156</t>
  </si>
  <si>
    <t>Muraka tee L8</t>
  </si>
  <si>
    <t>89001:001:2157</t>
  </si>
  <si>
    <t>Maasika tee 16a</t>
  </si>
  <si>
    <t>21899250</t>
  </si>
  <si>
    <t>89001:001:2126</t>
  </si>
  <si>
    <t>Paenurme tee 47</t>
  </si>
  <si>
    <t>21742450</t>
  </si>
  <si>
    <t>89001:001:2127</t>
  </si>
  <si>
    <t>Kõrgemaa</t>
  </si>
  <si>
    <t>3845802</t>
  </si>
  <si>
    <t>89001:001:2158</t>
  </si>
  <si>
    <t>Maasika tee 2a</t>
  </si>
  <si>
    <t>21899350</t>
  </si>
  <si>
    <t>89001:001:2159</t>
  </si>
  <si>
    <t>Metsmaasika tee 2a</t>
  </si>
  <si>
    <t>21899450</t>
  </si>
  <si>
    <t>89001:001:2160</t>
  </si>
  <si>
    <t>Muraka tee L7</t>
  </si>
  <si>
    <t>89001:001:2161</t>
  </si>
  <si>
    <t>Pohla tee 10a</t>
  </si>
  <si>
    <t>21899550</t>
  </si>
  <si>
    <t>89001:001:2162</t>
  </si>
  <si>
    <t>Vaarika haljak 1</t>
  </si>
  <si>
    <t>89001:001:2163</t>
  </si>
  <si>
    <t>Maasika tee 1a</t>
  </si>
  <si>
    <t>21899650</t>
  </si>
  <si>
    <t>89001:001:2164</t>
  </si>
  <si>
    <t>Maasika tee 13a</t>
  </si>
  <si>
    <t>21899750</t>
  </si>
  <si>
    <t>89001:001:2165</t>
  </si>
  <si>
    <t>Pohla tee L3</t>
  </si>
  <si>
    <t>89001:001:2166</t>
  </si>
  <si>
    <t>Muraka tee 9a</t>
  </si>
  <si>
    <t>21899850</t>
  </si>
  <si>
    <t>89001:001:2167</t>
  </si>
  <si>
    <t>Pohla tee 9a</t>
  </si>
  <si>
    <t>21899950</t>
  </si>
  <si>
    <t>89001:001:2168</t>
  </si>
  <si>
    <t>Maasika tee L1</t>
  </si>
  <si>
    <t>89001:001:2169</t>
  </si>
  <si>
    <t>Maasika tee 15a</t>
  </si>
  <si>
    <t>21900050</t>
  </si>
  <si>
    <t>89001:001:2242</t>
  </si>
  <si>
    <t>Tammneeme tee 36</t>
  </si>
  <si>
    <t>625002</t>
  </si>
  <si>
    <t>89001:001:2243</t>
  </si>
  <si>
    <t>Tammneeme tee 38</t>
  </si>
  <si>
    <t>EE, ME, tühi</t>
  </si>
  <si>
    <t>lubatud ehitis (DP/PT)</t>
  </si>
  <si>
    <t>DP nr/PT viide</t>
  </si>
  <si>
    <t>DP/PT_ehitusalune pind (m2)</t>
  </si>
  <si>
    <t>DP/PT_ehitiste arv</t>
  </si>
  <si>
    <t>DP/PT_brutopind (m2)</t>
  </si>
  <si>
    <t>DP/PT_max kõrgus (m)</t>
  </si>
  <si>
    <t>DP/PT_täisehituse %</t>
  </si>
  <si>
    <t>Realiseerimata brutopind (m2)</t>
  </si>
  <si>
    <t>Realiseeritud brutopind (m2)</t>
  </si>
  <si>
    <t>Keskmine ööpäevane veetarve (m3) inimese kohta</t>
  </si>
  <si>
    <t>ME</t>
  </si>
  <si>
    <t>EE</t>
  </si>
  <si>
    <t>Prangli Põhikool</t>
  </si>
  <si>
    <t>3ME</t>
  </si>
  <si>
    <t>madalseisupark</t>
  </si>
  <si>
    <t>perspektiivne rannapromenaadi ala</t>
  </si>
  <si>
    <t>DP 01-175</t>
  </si>
  <si>
    <t>üksikelamu</t>
  </si>
  <si>
    <t>DP 00-078, PT2021</t>
  </si>
  <si>
    <t>korterelamu</t>
  </si>
  <si>
    <t>EVALD 1894</t>
  </si>
  <si>
    <t>DP 02-064</t>
  </si>
  <si>
    <t>DP 01-035</t>
  </si>
  <si>
    <t xml:space="preserve">tennisepaviljon </t>
  </si>
  <si>
    <t>alajaam</t>
  </si>
  <si>
    <t>DP 02-064, PT2017</t>
  </si>
  <si>
    <t>DP 97-030</t>
  </si>
  <si>
    <t>pumbajaam</t>
  </si>
  <si>
    <t>DP 98-006; EVALD 1894</t>
  </si>
  <si>
    <t>DP 96-013</t>
  </si>
  <si>
    <t>DP 96-010</t>
  </si>
  <si>
    <t>suve-aiamaja/elamu(elamu max 2 korteriga)</t>
  </si>
  <si>
    <t>DP 96-012</t>
  </si>
  <si>
    <t>ridaelamu</t>
  </si>
  <si>
    <t>DP 02-046</t>
  </si>
  <si>
    <t>DP 05-022</t>
  </si>
  <si>
    <t>DP 01-034</t>
  </si>
  <si>
    <t>1+1</t>
  </si>
  <si>
    <t>DP 03-095</t>
  </si>
  <si>
    <t>paariselamu</t>
  </si>
  <si>
    <t>DP 03-049</t>
  </si>
  <si>
    <t>DP 05-043</t>
  </si>
  <si>
    <t>DP 03-049, PT2018</t>
  </si>
  <si>
    <t>DP 06-005</t>
  </si>
  <si>
    <t>1+2</t>
  </si>
  <si>
    <t>DP 01-079</t>
  </si>
  <si>
    <t>kaksikelamu</t>
  </si>
  <si>
    <t>DP 96-011</t>
  </si>
  <si>
    <t>1+3</t>
  </si>
  <si>
    <t>EVALD 1687</t>
  </si>
  <si>
    <t>DP 98-014</t>
  </si>
  <si>
    <t>ärihoone</t>
  </si>
  <si>
    <t>DP 98-006</t>
  </si>
  <si>
    <t>Äri- ja büroohoone</t>
  </si>
  <si>
    <t>DP 00-078</t>
  </si>
  <si>
    <t>DP 00-071</t>
  </si>
  <si>
    <t>puurkaevu hoone</t>
  </si>
  <si>
    <t>haigla</t>
  </si>
  <si>
    <t>DP 07-013</t>
  </si>
  <si>
    <t>eluhoone (max kahe korteriga)</t>
  </si>
  <si>
    <t>DP 99-055</t>
  </si>
  <si>
    <t>alajaam/katlamaja</t>
  </si>
  <si>
    <t>ol.ol</t>
  </si>
  <si>
    <t>spordihoone</t>
  </si>
  <si>
    <t>EVALD 1666, PT2018</t>
  </si>
  <si>
    <t>lasteaed</t>
  </si>
  <si>
    <t>DP 02-Viimsi A-79 MÜ</t>
  </si>
  <si>
    <t>spordirajatis/staadion</t>
  </si>
  <si>
    <t>DP 04-014</t>
  </si>
  <si>
    <t>DP 02-036</t>
  </si>
  <si>
    <t>DP 05-008</t>
  </si>
  <si>
    <t>4/-1</t>
  </si>
  <si>
    <t>DP 06-033</t>
  </si>
  <si>
    <t>EVALD 1827</t>
  </si>
  <si>
    <t>DP 01-180</t>
  </si>
  <si>
    <t>DP 01-032</t>
  </si>
  <si>
    <t>DP 03-010</t>
  </si>
  <si>
    <t>Pansionaat</t>
  </si>
  <si>
    <t>PT2021</t>
  </si>
  <si>
    <t>PT2020</t>
  </si>
  <si>
    <t>kaubandus, toitlustus, teenindus</t>
  </si>
  <si>
    <t>PT2019</t>
  </si>
  <si>
    <t>DP 97-Kase</t>
  </si>
  <si>
    <t>DP 00-094; DP 02-065</t>
  </si>
  <si>
    <t>DP 03-095, PT2021</t>
  </si>
  <si>
    <t>DP 04-072</t>
  </si>
  <si>
    <t>kauplus ja mänguväljak</t>
  </si>
  <si>
    <t>DP 03-011</t>
  </si>
  <si>
    <t>üksikelamu/paarismaja</t>
  </si>
  <si>
    <t>DP 03-092</t>
  </si>
  <si>
    <t>PT2018</t>
  </si>
  <si>
    <t>DP 00-094</t>
  </si>
  <si>
    <t>DP 01-036</t>
  </si>
  <si>
    <t>DP 04-045</t>
  </si>
  <si>
    <t>DP 00-073</t>
  </si>
  <si>
    <t>DP 96-012, PT2020</t>
  </si>
  <si>
    <t>pumbamaja</t>
  </si>
  <si>
    <t>DP 99-066</t>
  </si>
  <si>
    <t>kool ja teaduskeskus</t>
  </si>
  <si>
    <t>puhastusseadmete hooned</t>
  </si>
  <si>
    <t>DP 01-039</t>
  </si>
  <si>
    <t>DP 98-013</t>
  </si>
  <si>
    <t>DP 01-165</t>
  </si>
  <si>
    <t>DP 04-047</t>
  </si>
  <si>
    <t>DP 04-075</t>
  </si>
  <si>
    <t>DP 04-043</t>
  </si>
  <si>
    <t>DP 02-065; DP 04-043</t>
  </si>
  <si>
    <t>20</t>
  </si>
  <si>
    <t>DP 02-065</t>
  </si>
  <si>
    <t>205/260</t>
  </si>
  <si>
    <t>5/15</t>
  </si>
  <si>
    <t>569/236</t>
  </si>
  <si>
    <t>10/15</t>
  </si>
  <si>
    <t>360/237</t>
  </si>
  <si>
    <t>562/208</t>
  </si>
  <si>
    <t>DP 99-016, DP 98-014</t>
  </si>
  <si>
    <t>DP 99-016</t>
  </si>
  <si>
    <t>DP 00-076</t>
  </si>
  <si>
    <t>DP 04-047; DP 05-022</t>
  </si>
  <si>
    <t>kirik</t>
  </si>
  <si>
    <t>DP 01-005</t>
  </si>
  <si>
    <t>DP 07-Keskuse MÜ, EVALD 2109</t>
  </si>
  <si>
    <t>äri- või ühiskondlik hoone</t>
  </si>
  <si>
    <t>EVALD 2109</t>
  </si>
  <si>
    <t>3/-1</t>
  </si>
  <si>
    <t>EVALD 1895</t>
  </si>
  <si>
    <t>569/262</t>
  </si>
  <si>
    <t>17/18</t>
  </si>
  <si>
    <t>DP 05-043, PT2021</t>
  </si>
  <si>
    <t>spa</t>
  </si>
  <si>
    <t>DP 01-181</t>
  </si>
  <si>
    <t>3...8</t>
  </si>
  <si>
    <t>korterelamu/ärihoone</t>
  </si>
  <si>
    <t>ärihoone, pood</t>
  </si>
  <si>
    <t>kool</t>
  </si>
  <si>
    <t>kaubanduskeskus ja ärihoone</t>
  </si>
  <si>
    <t>spordihoone-parkimismaja</t>
  </si>
  <si>
    <t>DP 08-001</t>
  </si>
  <si>
    <t>PT2022</t>
  </si>
  <si>
    <t>EVALD 1614, PT2017</t>
  </si>
  <si>
    <t>3,,,8</t>
  </si>
  <si>
    <t>PT 2017</t>
  </si>
  <si>
    <t>teadus-, haridus-, lasteasutus</t>
  </si>
  <si>
    <t>DP 10-010</t>
  </si>
  <si>
    <t>DP 05-013, PT2021</t>
  </si>
  <si>
    <t>kirik, palvela</t>
  </si>
  <si>
    <t>toitlustusasutus</t>
  </si>
  <si>
    <t>EVALD 2159</t>
  </si>
  <si>
    <t>rannakohvik</t>
  </si>
  <si>
    <t>EVALD 2040</t>
  </si>
  <si>
    <t>DP 04-051</t>
  </si>
  <si>
    <t>DP 96-011, PT2018, PT2019</t>
  </si>
  <si>
    <t>veetootmine ja puhastus</t>
  </si>
  <si>
    <t>DP 00-075</t>
  </si>
  <si>
    <t>üksikelamud</t>
  </si>
  <si>
    <t>EVALD 2069</t>
  </si>
  <si>
    <t>DP 98-008</t>
  </si>
  <si>
    <t>DP 02-065, PT2017</t>
  </si>
  <si>
    <t>spordiväljakud</t>
  </si>
  <si>
    <t>kaubanduskeskus ja büroohooned 2tk</t>
  </si>
  <si>
    <t>DP 07-Keskuse MÜ</t>
  </si>
  <si>
    <t>katlamaja ja selle laohoone</t>
  </si>
  <si>
    <t>DP 00-034</t>
  </si>
  <si>
    <t>hotell</t>
  </si>
  <si>
    <t>PT2017</t>
  </si>
  <si>
    <t>DP 97-024</t>
  </si>
  <si>
    <t>ol.ol pargi ala puurkaevu pumbamajade ja trafo-alajaamaga</t>
  </si>
  <si>
    <t>2/-1</t>
  </si>
  <si>
    <t>DP 00-072</t>
  </si>
  <si>
    <t>DP 99-041</t>
  </si>
  <si>
    <t>laste mänguväljakud</t>
  </si>
  <si>
    <t>DP 00-077</t>
  </si>
  <si>
    <t>DP 02-030</t>
  </si>
  <si>
    <t>DP 01-Tammiki MÜ</t>
  </si>
  <si>
    <t>DP 02-065; DP 03-Õuna, Nõmme</t>
  </si>
  <si>
    <t>päästeameti auto garaaž</t>
  </si>
  <si>
    <t>EVALD 1901</t>
  </si>
  <si>
    <t>suvila</t>
  </si>
  <si>
    <t>DP 04-061</t>
  </si>
  <si>
    <t>DP 10-003</t>
  </si>
  <si>
    <t>EVALD 1624</t>
  </si>
  <si>
    <t>suvemaja</t>
  </si>
  <si>
    <t>DP 06-049</t>
  </si>
  <si>
    <t>DP 08-014</t>
  </si>
  <si>
    <t>DP 01-115</t>
  </si>
  <si>
    <t>DP 05-047</t>
  </si>
  <si>
    <t>DP 08-022</t>
  </si>
  <si>
    <t>DP 06-001</t>
  </si>
  <si>
    <t>EVALD 1511</t>
  </si>
  <si>
    <t>EVALD 1733</t>
  </si>
  <si>
    <t>puhkeküla majad</t>
  </si>
  <si>
    <t>DP 04-056</t>
  </si>
  <si>
    <t>paadikuur</t>
  </si>
  <si>
    <t>rek. sadamahoone</t>
  </si>
  <si>
    <t>plan. sadamahoone</t>
  </si>
  <si>
    <t>tootmishoone</t>
  </si>
  <si>
    <t>ol.ol tall</t>
  </si>
  <si>
    <t>1+5</t>
  </si>
  <si>
    <t>puhkemajade teeninduskompleks</t>
  </si>
  <si>
    <t>DP 94-Uus-Rohuneeme</t>
  </si>
  <si>
    <t>DP 98-027</t>
  </si>
  <si>
    <t>DP 02-058</t>
  </si>
  <si>
    <t>DP 98-028</t>
  </si>
  <si>
    <t>DP 00-114</t>
  </si>
  <si>
    <t>DP 99-Kelvingi küla korrektuur 164-168, 170-179</t>
  </si>
  <si>
    <t>laululava</t>
  </si>
  <si>
    <t>DP 07-069</t>
  </si>
  <si>
    <t>lasteaed-huvikeskus</t>
  </si>
  <si>
    <t>PT2017; DP 94-Uus-Rohuneeme</t>
  </si>
  <si>
    <t>DP 99-065</t>
  </si>
  <si>
    <t>ühiskondlik hoone</t>
  </si>
  <si>
    <t>DP kohaselt liita Meresihi tee 43 kinnistuga</t>
  </si>
  <si>
    <t>DP 02-135</t>
  </si>
  <si>
    <t>DP 02-137</t>
  </si>
  <si>
    <t>PT2020, DP 02-145</t>
  </si>
  <si>
    <t>DP 02-145</t>
  </si>
  <si>
    <t>DP 04-005</t>
  </si>
  <si>
    <t>EVALD 1758</t>
  </si>
  <si>
    <t>DP 00-112</t>
  </si>
  <si>
    <t>DP 02-079</t>
  </si>
  <si>
    <t>DP 08-010</t>
  </si>
  <si>
    <t>DP 01-013</t>
  </si>
  <si>
    <t>DP 01-117</t>
  </si>
  <si>
    <t>EVALD 1808</t>
  </si>
  <si>
    <t>DP 01-014</t>
  </si>
  <si>
    <t>DP 07-044</t>
  </si>
  <si>
    <t>maa-alune tuletõrjemahuti</t>
  </si>
  <si>
    <t>PT2020, DP 02-135</t>
  </si>
  <si>
    <t>DP 01-Käära põik 2</t>
  </si>
  <si>
    <t>DP 00-101</t>
  </si>
  <si>
    <t>puhastusseadmed</t>
  </si>
  <si>
    <t>DP 01-Käära tee 3</t>
  </si>
  <si>
    <t>DP 01-Käärametsa tee 2</t>
  </si>
  <si>
    <t>DP 06-028</t>
  </si>
  <si>
    <t>DP 01-156</t>
  </si>
  <si>
    <t>EVALD 1659</t>
  </si>
  <si>
    <t>DP 02-136</t>
  </si>
  <si>
    <t>automaattankla</t>
  </si>
  <si>
    <t>EVALD 1606</t>
  </si>
  <si>
    <t>DP 00-037</t>
  </si>
  <si>
    <t>2011-036</t>
  </si>
  <si>
    <t>EVALD 1709</t>
  </si>
  <si>
    <t>üksikelamu + abihoone</t>
  </si>
  <si>
    <t>PT2020, DP 02-079</t>
  </si>
  <si>
    <t>sidekilp</t>
  </si>
  <si>
    <t>ärimaa ilma ehitusõiguseta</t>
  </si>
  <si>
    <t>tootmise hoone</t>
  </si>
  <si>
    <t>äri- ja büroohoone</t>
  </si>
  <si>
    <t>2011-005</t>
  </si>
  <si>
    <t>PT2018, DP 02-079</t>
  </si>
  <si>
    <t>hotell-restoran</t>
  </si>
  <si>
    <t>autoremonditöökoda</t>
  </si>
  <si>
    <t>DP 03-Muuga tee 62a</t>
  </si>
  <si>
    <t>angaarid</t>
  </si>
  <si>
    <t>DP 00-112, DP 08-010</t>
  </si>
  <si>
    <t>korterelamud</t>
  </si>
  <si>
    <t>2011-028</t>
  </si>
  <si>
    <t>DP 00-089</t>
  </si>
  <si>
    <t>DP 03-038</t>
  </si>
  <si>
    <t>DP 03-052</t>
  </si>
  <si>
    <t>DP 03-087</t>
  </si>
  <si>
    <t>PT2018, PT2019</t>
  </si>
  <si>
    <t>DP 01-084</t>
  </si>
  <si>
    <t>DP 02-012</t>
  </si>
  <si>
    <t>PT2020, DP 05-020</t>
  </si>
  <si>
    <t>DP 05-020</t>
  </si>
  <si>
    <t>DP 05-050</t>
  </si>
  <si>
    <t>puurkaev</t>
  </si>
  <si>
    <t>DP 01-089</t>
  </si>
  <si>
    <t>DP 08-004</t>
  </si>
  <si>
    <t>DP 02-151</t>
  </si>
  <si>
    <t>DP 02-019</t>
  </si>
  <si>
    <t>DP 99-072</t>
  </si>
  <si>
    <t>DP 03-058, DP 05-039</t>
  </si>
  <si>
    <t>DP 02-020</t>
  </si>
  <si>
    <t>PT2020, DP 99-072</t>
  </si>
  <si>
    <t>DP 07-045, DP 03-058</t>
  </si>
  <si>
    <t>DP 12-010</t>
  </si>
  <si>
    <t>DP 00-032</t>
  </si>
  <si>
    <t>DP 05-041</t>
  </si>
  <si>
    <t>DP 00-031</t>
  </si>
  <si>
    <t>DP 99-025</t>
  </si>
  <si>
    <t>perspektiivne tenniseväljak + sadama tee 13a kinnistuga (puhkemaa)</t>
  </si>
  <si>
    <t>DP 00-083</t>
  </si>
  <si>
    <t>perspektiivne tenniseväljak + sadama tee 13 kinnistuga (puhkemaa)</t>
  </si>
  <si>
    <t>purjespordikooli abihoone, sadama teenindushoone</t>
  </si>
  <si>
    <t>DP 04-065</t>
  </si>
  <si>
    <t>kaluritemaja</t>
  </si>
  <si>
    <t>võrgukuur</t>
  </si>
  <si>
    <t>DP 00-026</t>
  </si>
  <si>
    <t>DP 01-068</t>
  </si>
  <si>
    <t>DP 07-028</t>
  </si>
  <si>
    <t>DP 04-068</t>
  </si>
  <si>
    <t>kanalisatsiooni kogumismahuti</t>
  </si>
  <si>
    <t>DP 07-052</t>
  </si>
  <si>
    <t>DP 04-060</t>
  </si>
  <si>
    <t>EVALD 2148</t>
  </si>
  <si>
    <t>1+4</t>
  </si>
  <si>
    <t>DP 96-004</t>
  </si>
  <si>
    <t>EVALD 1815</t>
  </si>
  <si>
    <t>EVALD 1815, DP 04-065</t>
  </si>
  <si>
    <t>DP 00-023</t>
  </si>
  <si>
    <t>DP 06-004</t>
  </si>
  <si>
    <t>2012-004</t>
  </si>
  <si>
    <t>2</t>
  </si>
  <si>
    <t>DP 00-028</t>
  </si>
  <si>
    <t>DP 00-029</t>
  </si>
  <si>
    <t>DP 10-007</t>
  </si>
  <si>
    <t>DP 02-096</t>
  </si>
  <si>
    <t>spordi- ja mänguväljakud</t>
  </si>
  <si>
    <t>DP 01-064</t>
  </si>
  <si>
    <t>abihooned</t>
  </si>
  <si>
    <t>0+2</t>
  </si>
  <si>
    <t>DP 01-046</t>
  </si>
  <si>
    <t>DP 01-016</t>
  </si>
  <si>
    <t>DP 00-024</t>
  </si>
  <si>
    <t>DP 02-141</t>
  </si>
  <si>
    <t>DP 04-002</t>
  </si>
  <si>
    <t>DP 98-032</t>
  </si>
  <si>
    <t>DP 01-012</t>
  </si>
  <si>
    <t>DP 03-018</t>
  </si>
  <si>
    <t>DP 98-033</t>
  </si>
  <si>
    <t>DP 00-030</t>
  </si>
  <si>
    <t>DP 22-Rannaliiva tee 4, 6</t>
  </si>
  <si>
    <t>DP 00-088</t>
  </si>
  <si>
    <t>DP 03-017</t>
  </si>
  <si>
    <t>PT2020, DP 06-035</t>
  </si>
  <si>
    <t>DP 03-064</t>
  </si>
  <si>
    <t>kaubandus, toitlustus hoone</t>
  </si>
  <si>
    <t>DP 06-035</t>
  </si>
  <si>
    <t>DP 21-Sepamäe tee 13,15,17</t>
  </si>
  <si>
    <t>DP 04-041</t>
  </si>
  <si>
    <t>DP 03-021</t>
  </si>
  <si>
    <t>DP 03-066</t>
  </si>
  <si>
    <t>DP 08-Aiandi tee…</t>
  </si>
  <si>
    <t>tootmishoone ja büroo</t>
  </si>
  <si>
    <t>planeeritav ärihoone</t>
  </si>
  <si>
    <t>EVALD 2152</t>
  </si>
  <si>
    <t>ol.ol ärihoone</t>
  </si>
  <si>
    <t>teenindushoone spordiväljakule</t>
  </si>
  <si>
    <t>1/-1</t>
  </si>
  <si>
    <t>DP 05-048</t>
  </si>
  <si>
    <t>tootmis- ja büroohooned</t>
  </si>
  <si>
    <t>DP 06-029</t>
  </si>
  <si>
    <t>laohoone</t>
  </si>
  <si>
    <t>DP 03-071</t>
  </si>
  <si>
    <t>mootorsõidukite remondi- ja hooldus, pesula</t>
  </si>
  <si>
    <t>büroo</t>
  </si>
  <si>
    <t>viilhall</t>
  </si>
  <si>
    <t>DP 02-100</t>
  </si>
  <si>
    <t>EVALD 1861</t>
  </si>
  <si>
    <t>DP 07-023</t>
  </si>
  <si>
    <t>pole määratud ehitusõigust</t>
  </si>
  <si>
    <t>kaubandushoone</t>
  </si>
  <si>
    <t>PT2021, DP 05-012</t>
  </si>
  <si>
    <t>DP 99-015</t>
  </si>
  <si>
    <t>ühiskondlik ehitis</t>
  </si>
  <si>
    <t>PT2021, DP 06-048</t>
  </si>
  <si>
    <t>PT2019, PT2021, DP 06-048</t>
  </si>
  <si>
    <t>kaubandus ja büroo</t>
  </si>
  <si>
    <t>DP 02-148</t>
  </si>
  <si>
    <t>DP 98-015</t>
  </si>
  <si>
    <t>DP 98-015, DP 02-148</t>
  </si>
  <si>
    <t>tehnorajatis</t>
  </si>
  <si>
    <t>DP 03-041</t>
  </si>
  <si>
    <t>DP 06-052</t>
  </si>
  <si>
    <t>6 ol.ol kämpingut</t>
  </si>
  <si>
    <t>EVALD 2207</t>
  </si>
  <si>
    <t>2011-033</t>
  </si>
  <si>
    <t>EVALD 2120</t>
  </si>
  <si>
    <t>1</t>
  </si>
  <si>
    <t>8,5</t>
  </si>
  <si>
    <t>DP 01-077</t>
  </si>
  <si>
    <t>ladu</t>
  </si>
  <si>
    <t>DP 01-017</t>
  </si>
  <si>
    <t>restoran, majutus, vabaajakeskus</t>
  </si>
  <si>
    <t>EVALD 1607</t>
  </si>
  <si>
    <t>DP 05-012</t>
  </si>
  <si>
    <t>2+5</t>
  </si>
  <si>
    <t>DP 08-021</t>
  </si>
  <si>
    <t>äri- ja kauplusehoone</t>
  </si>
  <si>
    <t>laste mänguvälja</t>
  </si>
  <si>
    <t>DP 06-048</t>
  </si>
  <si>
    <t>reovee pumpla</t>
  </si>
  <si>
    <t>DP 07-015, DP 04-038</t>
  </si>
  <si>
    <t>DP 99-058</t>
  </si>
  <si>
    <t>DP 04-063</t>
  </si>
  <si>
    <t>ärihoone/ladu</t>
  </si>
  <si>
    <t>PT2017, EVALD 2085</t>
  </si>
  <si>
    <t>avatud veega tehnorajatis</t>
  </si>
  <si>
    <t>DP 02-095</t>
  </si>
  <si>
    <t>EVALD 2084</t>
  </si>
  <si>
    <t>EVALD 1649</t>
  </si>
  <si>
    <t>EVALD 2219</t>
  </si>
  <si>
    <t>DP 02-006</t>
  </si>
  <si>
    <t>EVALD 1896</t>
  </si>
  <si>
    <t>kanalisatsiooni pumpla</t>
  </si>
  <si>
    <t>lasteaed/kool</t>
  </si>
  <si>
    <t>DP 04-064</t>
  </si>
  <si>
    <t>DP 11-019</t>
  </si>
  <si>
    <t>mahutid, planetaarium</t>
  </si>
  <si>
    <t>ajutine abihoone, kohvik, suusarent</t>
  </si>
  <si>
    <t>PT2018, EVALD 1607</t>
  </si>
  <si>
    <t>EVALD 1812</t>
  </si>
  <si>
    <t>DP 02-061</t>
  </si>
  <si>
    <t>RMK loodushariduskeskus</t>
  </si>
  <si>
    <t>DP 07-072</t>
  </si>
  <si>
    <t>majutus ja vabaõhumuuseum</t>
  </si>
  <si>
    <t>DP 03-078</t>
  </si>
  <si>
    <t>DP 01-104</t>
  </si>
  <si>
    <t>25-11</t>
  </si>
  <si>
    <t>laod, kütusehoidla ja generaatori hoone, jahtide hoidmise hoone, sadama teenindushooned ja administratiivhooned</t>
  </si>
  <si>
    <t>4+2+1</t>
  </si>
  <si>
    <t>talu ja kontserdisaal toetavate ehitistega</t>
  </si>
  <si>
    <t>EVALD 2163</t>
  </si>
  <si>
    <t xml:space="preserve">hoone toitlustamiseks, hotell (kuni 50 inimesele), +20 kämpingumaja (ca 60-le inimesele) </t>
  </si>
  <si>
    <t>PT2020_Eigi kinnistu</t>
  </si>
  <si>
    <t>DP 07-063</t>
  </si>
  <si>
    <t>DP 06-013</t>
  </si>
  <si>
    <t>2012-002</t>
  </si>
  <si>
    <t>DP 06-019</t>
  </si>
  <si>
    <t>sadamahoone</t>
  </si>
  <si>
    <t>kaks kämpingumaja</t>
  </si>
  <si>
    <t>sadamahoone ja paadikuur</t>
  </si>
  <si>
    <t>DP 11-004</t>
  </si>
  <si>
    <t>PT2022_Lääneotsa küla</t>
  </si>
  <si>
    <t>DP 01-086</t>
  </si>
  <si>
    <t>DP 00-018</t>
  </si>
  <si>
    <t>EVALD 1618</t>
  </si>
  <si>
    <t>EVALD 1898</t>
  </si>
  <si>
    <t>DP 06-039</t>
  </si>
  <si>
    <t>DP 03-045</t>
  </si>
  <si>
    <t>EVALD 1874</t>
  </si>
  <si>
    <t>DP 07-051</t>
  </si>
  <si>
    <t>DP 99-006</t>
  </si>
  <si>
    <t>DP 03-077</t>
  </si>
  <si>
    <t>EVALD 2140</t>
  </si>
  <si>
    <t>EVALD 1620</t>
  </si>
  <si>
    <t>DP 00-033</t>
  </si>
  <si>
    <t>EVALD 1640</t>
  </si>
  <si>
    <t>DP 00-022</t>
  </si>
  <si>
    <t>Liita Kesaniidu tee 19-ga</t>
  </si>
  <si>
    <t>DP 02-144</t>
  </si>
  <si>
    <t>üksikelamu/rek.aiamaja</t>
  </si>
  <si>
    <t>DP 98-046</t>
  </si>
  <si>
    <t>DP 00-098</t>
  </si>
  <si>
    <t>DP 02-015</t>
  </si>
  <si>
    <t>DP 02-007</t>
  </si>
  <si>
    <t>DP 00-019</t>
  </si>
  <si>
    <t>DP 00-022, EVALD 1898</t>
  </si>
  <si>
    <t>DP 01-063</t>
  </si>
  <si>
    <t>DP 99-007</t>
  </si>
  <si>
    <t>DP 01-082</t>
  </si>
  <si>
    <t>DP 00-016</t>
  </si>
  <si>
    <t>aiamaja</t>
  </si>
  <si>
    <t>DP 02-142</t>
  </si>
  <si>
    <t>DP 03-094</t>
  </si>
  <si>
    <t>DP 00-017</t>
  </si>
  <si>
    <t>DP 00-097</t>
  </si>
  <si>
    <t>DP 02-038</t>
  </si>
  <si>
    <t>DP 99-005</t>
  </si>
  <si>
    <t>DP 02-143</t>
  </si>
  <si>
    <t>DP 01-037</t>
  </si>
  <si>
    <t>EVALD 1760</t>
  </si>
  <si>
    <t>DP 00-099</t>
  </si>
  <si>
    <t>DP 01-081</t>
  </si>
  <si>
    <t>1+8</t>
  </si>
  <si>
    <t>DP 08-017</t>
  </si>
  <si>
    <t>DP 01-083</t>
  </si>
  <si>
    <t>PT2019, PT2020</t>
  </si>
  <si>
    <t>DP 01-008</t>
  </si>
  <si>
    <t>DP 00-100</t>
  </si>
  <si>
    <t>PT2019, P2020</t>
  </si>
  <si>
    <t>DP 01-069</t>
  </si>
  <si>
    <t>DP 01-080</t>
  </si>
  <si>
    <t>EVALD 1759</t>
  </si>
  <si>
    <t>EVALD 1650</t>
  </si>
  <si>
    <t>EVALD 1679</t>
  </si>
  <si>
    <t>EVALD 1528</t>
  </si>
  <si>
    <t>DP 00-104</t>
  </si>
  <si>
    <t>PT2018, PT2021</t>
  </si>
  <si>
    <t>DP 00-058</t>
  </si>
  <si>
    <t>aianduskeskus</t>
  </si>
  <si>
    <t>mahutipargi tehnilised rajatised ja mahutid</t>
  </si>
  <si>
    <t>muldkelder, pagaritööstus</t>
  </si>
  <si>
    <t>2011-035</t>
  </si>
  <si>
    <t>tehnolülevaatus punkt</t>
  </si>
  <si>
    <t>DP 97-008; DP 00-061</t>
  </si>
  <si>
    <t>restoran, kohvik, majutus, bürood</t>
  </si>
  <si>
    <t>DP 04-009</t>
  </si>
  <si>
    <t>DP 01-071</t>
  </si>
  <si>
    <t>kauplus, teenindus, korterid</t>
  </si>
  <si>
    <t>tankla</t>
  </si>
  <si>
    <t>DP 97-Randvere tee liiklussõlm</t>
  </si>
  <si>
    <t>kauplus</t>
  </si>
  <si>
    <t>toitlustusasutus koos bussiootepaviljoniga</t>
  </si>
  <si>
    <t>elamu ja kauplus</t>
  </si>
  <si>
    <t>DP 02-002</t>
  </si>
  <si>
    <t>DP 98-011</t>
  </si>
  <si>
    <t>DP 98-016</t>
  </si>
  <si>
    <t>DP 97-008</t>
  </si>
  <si>
    <t>aiamaja+abihoone</t>
  </si>
  <si>
    <t>DP 02-067</t>
  </si>
  <si>
    <t>PT2021, PT2019</t>
  </si>
  <si>
    <t>DP 01-099</t>
  </si>
  <si>
    <t>DP 00-044</t>
  </si>
  <si>
    <t>DP 99-023; DP 03-100</t>
  </si>
  <si>
    <t>DP 03-100</t>
  </si>
  <si>
    <t>DP 01-092</t>
  </si>
  <si>
    <t>DP 02-155</t>
  </si>
  <si>
    <t>DP 01-095</t>
  </si>
  <si>
    <t>DP 00-043</t>
  </si>
  <si>
    <t>DP 02-072</t>
  </si>
  <si>
    <t>DP 00-039</t>
  </si>
  <si>
    <t>DP 02-110</t>
  </si>
  <si>
    <t>DP 02-068</t>
  </si>
  <si>
    <t>DP 00-040</t>
  </si>
  <si>
    <t>DP 01-100</t>
  </si>
  <si>
    <t>DP 00-041; DP 02-134</t>
  </si>
  <si>
    <t>DP 01-097</t>
  </si>
  <si>
    <t>DP 01-094</t>
  </si>
  <si>
    <t>viilhallid puistematerjali ladustamiseks, PVC-hall</t>
  </si>
  <si>
    <t>DP 03-101</t>
  </si>
  <si>
    <t>õhuseirejaam</t>
  </si>
  <si>
    <t>DP 02-057</t>
  </si>
  <si>
    <t>DP 04-074</t>
  </si>
  <si>
    <t>DP 00-042</t>
  </si>
  <si>
    <t>DP 02-152</t>
  </si>
  <si>
    <t>DP 01-093</t>
  </si>
  <si>
    <t>DP 02-154</t>
  </si>
  <si>
    <t>DP 01-085</t>
  </si>
  <si>
    <t>raudtee/tootmismaa ehitusõiguseta</t>
  </si>
  <si>
    <t>DP 00-041, DP 02-134</t>
  </si>
  <si>
    <t>laohooned koos kontoriblokiga</t>
  </si>
  <si>
    <t>DP 07-046</t>
  </si>
  <si>
    <t>elamu (esimesel korrusel kauplus ja garaaž, teisel korrusel eluruumid)</t>
  </si>
  <si>
    <t>DP 04-027</t>
  </si>
  <si>
    <t>DP 01-096</t>
  </si>
  <si>
    <t>EVALD 1494</t>
  </si>
  <si>
    <t>DP 02-140</t>
  </si>
  <si>
    <t>paarissuvila</t>
  </si>
  <si>
    <t>DP 03-067</t>
  </si>
  <si>
    <t>DP 04-044</t>
  </si>
  <si>
    <t>DP 02-066</t>
  </si>
  <si>
    <t>DP 02-153</t>
  </si>
  <si>
    <t>DP 00-045</t>
  </si>
  <si>
    <t>DP 99-018</t>
  </si>
  <si>
    <t>DP 01-188</t>
  </si>
  <si>
    <t>DP 04-074, PT2020</t>
  </si>
  <si>
    <t>DP 97-Muuga kordoni elamu maa-ala, PT2020</t>
  </si>
  <si>
    <t>DP 99-019</t>
  </si>
  <si>
    <t>DP 01-097; DP 99-019</t>
  </si>
  <si>
    <t>DP 99-022</t>
  </si>
  <si>
    <t>DP 99-021</t>
  </si>
  <si>
    <t>DP 98-082</t>
  </si>
  <si>
    <t>DP 99-017</t>
  </si>
  <si>
    <t>DP 07-067</t>
  </si>
  <si>
    <t>DP 08-015</t>
  </si>
  <si>
    <t>DP 01-102</t>
  </si>
  <si>
    <t>DP 02-109</t>
  </si>
  <si>
    <t>DP 03-103</t>
  </si>
  <si>
    <t>kontor ärimaa osas</t>
  </si>
  <si>
    <t>DP 01-103</t>
  </si>
  <si>
    <t>DP 02-071</t>
  </si>
  <si>
    <t>teraviljatornid, masinatorn ja jäätmepunker</t>
  </si>
  <si>
    <t>viilhall-ladu</t>
  </si>
  <si>
    <t>DP 04-013</t>
  </si>
  <si>
    <t>DP 96-008</t>
  </si>
  <si>
    <t>DP 07-064</t>
  </si>
  <si>
    <t>DP 98-054</t>
  </si>
  <si>
    <t>DP 06-003</t>
  </si>
  <si>
    <t>2011-025</t>
  </si>
  <si>
    <t>DP 98-057</t>
  </si>
  <si>
    <t>DP 98-052</t>
  </si>
  <si>
    <t>DP 01-109</t>
  </si>
  <si>
    <t>DP 04-046</t>
  </si>
  <si>
    <t>DP 98-053</t>
  </si>
  <si>
    <t>DP 00-107</t>
  </si>
  <si>
    <t>DP 01-108</t>
  </si>
  <si>
    <t>üksikelamu+abihoone</t>
  </si>
  <si>
    <t>PT2021, DP 01-108</t>
  </si>
  <si>
    <t>PT2020, DP 01-108</t>
  </si>
  <si>
    <t>EVALD 1909</t>
  </si>
  <si>
    <t>EVALD 1626</t>
  </si>
  <si>
    <t>DP 10-009</t>
  </si>
  <si>
    <t>DP 03-015</t>
  </si>
  <si>
    <t>DP 05-023</t>
  </si>
  <si>
    <t>DP 99-045</t>
  </si>
  <si>
    <t>EVALD 1625</t>
  </si>
  <si>
    <t>muuseum</t>
  </si>
  <si>
    <t>DP 02-014</t>
  </si>
  <si>
    <t>DP 03-096, DP 07-058</t>
  </si>
  <si>
    <t>DP 01-023</t>
  </si>
  <si>
    <t>EVALD 1664</t>
  </si>
  <si>
    <t>sadama peahoone</t>
  </si>
  <si>
    <t>üksikelamu/ärihoone</t>
  </si>
  <si>
    <t>DP 04-023</t>
  </si>
  <si>
    <t>EVALD 1764</t>
  </si>
  <si>
    <t>2 (-1)</t>
  </si>
  <si>
    <t>Liita kinnistuga Rohuneeme tee 48d ja Rannakaare tee 20a-ga</t>
  </si>
  <si>
    <t>DP 01-025</t>
  </si>
  <si>
    <t>Liita kinnistuga Rohuneeme tee 48d ja Rannakaare tee 20-ga</t>
  </si>
  <si>
    <t>DP 03-096</t>
  </si>
  <si>
    <t>DP 07-058</t>
  </si>
  <si>
    <t>DP 00-056</t>
  </si>
  <si>
    <t>DP 96-008, DP 00-056</t>
  </si>
  <si>
    <t>puurkaevumaa</t>
  </si>
  <si>
    <t>PT2021, DP 96-008</t>
  </si>
  <si>
    <t>kauplus, büroo- ja ärihoone, hotell, ladu, kaarhall</t>
  </si>
  <si>
    <t>DP 99-044</t>
  </si>
  <si>
    <t>DP 04-016</t>
  </si>
  <si>
    <t>DP 02-112</t>
  </si>
  <si>
    <t>EVALD 2118</t>
  </si>
  <si>
    <t>toitlustus/ärihoone</t>
  </si>
  <si>
    <t>DP 00-087, DP 00-Vabaõhumuuseum,Kingu</t>
  </si>
  <si>
    <t>11+2</t>
  </si>
  <si>
    <t>DP 00-109</t>
  </si>
  <si>
    <t>ridaelamu boks või üksikelamu</t>
  </si>
  <si>
    <t>ridaelamu boks</t>
  </si>
  <si>
    <t>DP 10-008</t>
  </si>
  <si>
    <t>DP 07-030</t>
  </si>
  <si>
    <t>talveaed hotelli ja akvapargiga</t>
  </si>
  <si>
    <t>DP 02-062</t>
  </si>
  <si>
    <t>PT2019, DP 02-062</t>
  </si>
  <si>
    <t>abihoone</t>
  </si>
  <si>
    <t>PT2017, DP 02-062</t>
  </si>
  <si>
    <t>EVALD 1858</t>
  </si>
  <si>
    <t>PT2018, DP 98-057</t>
  </si>
  <si>
    <t>DP 01-118</t>
  </si>
  <si>
    <t>DP 04-038</t>
  </si>
  <si>
    <t>DP 05-029</t>
  </si>
  <si>
    <t>DP 02-075</t>
  </si>
  <si>
    <t>DP 02-029</t>
  </si>
  <si>
    <t>DP 06-025</t>
  </si>
  <si>
    <t>DP 07-071</t>
  </si>
  <si>
    <t>DP 01-121</t>
  </si>
  <si>
    <t>DP 03-099</t>
  </si>
  <si>
    <t>DP 01-119</t>
  </si>
  <si>
    <t>DP 01-120</t>
  </si>
  <si>
    <t>ridaelamu koos Tiigi tee 2-ga</t>
  </si>
  <si>
    <t>EVALD 2218</t>
  </si>
  <si>
    <t>DP 04-024</t>
  </si>
  <si>
    <t>EVALD 1642</t>
  </si>
  <si>
    <t>EVALD 2164</t>
  </si>
  <si>
    <t>EVALD 2121</t>
  </si>
  <si>
    <t>EVALD 1729</t>
  </si>
  <si>
    <t>DP 06-006</t>
  </si>
  <si>
    <t>DP 07-071, DP 05-030</t>
  </si>
  <si>
    <t>DP 00-053</t>
  </si>
  <si>
    <t>DP 06-040</t>
  </si>
  <si>
    <t>EVALD 1694</t>
  </si>
  <si>
    <t>DP 06-007</t>
  </si>
  <si>
    <t>EVALD 1611</t>
  </si>
  <si>
    <t>DP 05-051</t>
  </si>
  <si>
    <t>DP 03-085</t>
  </si>
  <si>
    <t>DP 05-028</t>
  </si>
  <si>
    <t>EVALD 2158</t>
  </si>
  <si>
    <t>EVALD 1853, DP 04-038</t>
  </si>
  <si>
    <t>laokompleks</t>
  </si>
  <si>
    <t>DP 02-146</t>
  </si>
  <si>
    <t>DP 02-147</t>
  </si>
  <si>
    <t>EVALD 1840</t>
  </si>
  <si>
    <t>EVALD 1853</t>
  </si>
  <si>
    <t>DP 07-015</t>
  </si>
  <si>
    <t>DP 01-116</t>
  </si>
  <si>
    <t>külakeskuse hoone</t>
  </si>
  <si>
    <t>11-022</t>
  </si>
  <si>
    <t>1-2</t>
  </si>
  <si>
    <t>DP 02-080</t>
  </si>
  <si>
    <t>DP 09-005</t>
  </si>
  <si>
    <t>DP 05-033</t>
  </si>
  <si>
    <t>DP 01-116, DP 02-016</t>
  </si>
  <si>
    <t>2012-003</t>
  </si>
  <si>
    <t>DP 02-016</t>
  </si>
  <si>
    <t>DP 06-014</t>
  </si>
  <si>
    <t>DP 02-026</t>
  </si>
  <si>
    <t>DP 05-009</t>
  </si>
  <si>
    <t>ridaelamu osa</t>
  </si>
  <si>
    <t>DP 02-027</t>
  </si>
  <si>
    <t>PT2019, DP 01-119</t>
  </si>
  <si>
    <t>PT2017, DP 01-119</t>
  </si>
  <si>
    <t>mänguväljakud, tenniseplats</t>
  </si>
  <si>
    <t>EVALD 1671</t>
  </si>
  <si>
    <t>DP 04-012</t>
  </si>
  <si>
    <t>DP 05-014</t>
  </si>
  <si>
    <t>DP 01-124</t>
  </si>
  <si>
    <t>aiamaa</t>
  </si>
  <si>
    <t>DP 05-035</t>
  </si>
  <si>
    <t>DP 97-023</t>
  </si>
  <si>
    <t>DP 98-062</t>
  </si>
  <si>
    <t>DP 98-061</t>
  </si>
  <si>
    <t>DP 01-132</t>
  </si>
  <si>
    <t>12-008</t>
  </si>
  <si>
    <t>DP 99-038</t>
  </si>
  <si>
    <t>DP 99-076</t>
  </si>
  <si>
    <t>DP 98-063</t>
  </si>
  <si>
    <t>DP 99-031</t>
  </si>
  <si>
    <t>DP 01-048</t>
  </si>
  <si>
    <t>DP 10-014</t>
  </si>
  <si>
    <t>DP 97-001 MÜ osaline</t>
  </si>
  <si>
    <t>DP 00-069</t>
  </si>
  <si>
    <t>DP 00-069; DP 97-001 MÜ osaline</t>
  </si>
  <si>
    <t>üksikelamu (max korterite arv 2)</t>
  </si>
  <si>
    <t>DP 98-064</t>
  </si>
  <si>
    <t>DP 01-047</t>
  </si>
  <si>
    <t>DP 98-001</t>
  </si>
  <si>
    <t>DP 99-078</t>
  </si>
  <si>
    <t>3-99</t>
  </si>
  <si>
    <t>DP 00-070, PT2020</t>
  </si>
  <si>
    <t>DP 02-118</t>
  </si>
  <si>
    <t>DP 01-126</t>
  </si>
  <si>
    <t>DP 03-043</t>
  </si>
  <si>
    <t>DP 99-032</t>
  </si>
  <si>
    <t>DP 04-052</t>
  </si>
  <si>
    <t>DP 99-039</t>
  </si>
  <si>
    <t>DP 01-123</t>
  </si>
  <si>
    <t>DP 99-033</t>
  </si>
  <si>
    <t>DP 07-048</t>
  </si>
  <si>
    <t>DP 00-070</t>
  </si>
  <si>
    <t>DP 03-046</t>
  </si>
  <si>
    <t>DP 01-006</t>
  </si>
  <si>
    <t>ol.ol elamu</t>
  </si>
  <si>
    <t>DP 98-060</t>
  </si>
  <si>
    <t>DP 98-058</t>
  </si>
  <si>
    <t>ehitusõigused vaid koos mõne teise elamumaaga koos kui need liidetakse, eraldi ehitusõigusi ei ole antud</t>
  </si>
  <si>
    <t>DP 99-034</t>
  </si>
  <si>
    <t>üksikelamu ja abihoone</t>
  </si>
  <si>
    <t>PT2017, PT2019</t>
  </si>
  <si>
    <t>EVALD 2101</t>
  </si>
  <si>
    <t>DP 02-042</t>
  </si>
  <si>
    <t>DP 00-067</t>
  </si>
  <si>
    <t>DP 01-031</t>
  </si>
  <si>
    <t>DP 00-066</t>
  </si>
  <si>
    <t>DP 01-007</t>
  </si>
  <si>
    <t>ehitusõigus koos mõne liidetava kinnistuga, eraldi ehitusõigusi ei ole antud</t>
  </si>
  <si>
    <t>DP 03-088</t>
  </si>
  <si>
    <t>DP 02-043</t>
  </si>
  <si>
    <t>ülepumpla</t>
  </si>
  <si>
    <t>tenniseväljak</t>
  </si>
  <si>
    <t>DP 05-001</t>
  </si>
  <si>
    <t>DP 98-059</t>
  </si>
  <si>
    <t>DP 99-033, PT2017, PT2021</t>
  </si>
  <si>
    <t>DP 04-032</t>
  </si>
  <si>
    <t>DP 01-049</t>
  </si>
  <si>
    <t>DP 01-127</t>
  </si>
  <si>
    <t>2+3</t>
  </si>
  <si>
    <t>DP 00-065</t>
  </si>
  <si>
    <t>DP 01-006, PT2022</t>
  </si>
  <si>
    <t>DP 05-015</t>
  </si>
  <si>
    <t>DP 03-036</t>
  </si>
  <si>
    <t>majutushoone koos abihoonetega</t>
  </si>
  <si>
    <t>ärihoone (toitlustusettevõtte) + eluruumid</t>
  </si>
  <si>
    <t>DP 05-026</t>
  </si>
  <si>
    <t>DP 05-004</t>
  </si>
  <si>
    <t>DP 00-064</t>
  </si>
  <si>
    <t>DP 01-128</t>
  </si>
  <si>
    <t>DP 01-128, PT2020</t>
  </si>
  <si>
    <t>EVALD 1702</t>
  </si>
  <si>
    <t>DP 02-116</t>
  </si>
  <si>
    <t>DP 02-115</t>
  </si>
  <si>
    <t>DP 01-129</t>
  </si>
  <si>
    <t>DP 00-062</t>
  </si>
  <si>
    <t>DP 02-114</t>
  </si>
  <si>
    <t>DP 02-117</t>
  </si>
  <si>
    <t>DP 08-020</t>
  </si>
  <si>
    <t>EVALD 1667</t>
  </si>
  <si>
    <t>DP 01-030</t>
  </si>
  <si>
    <t>DP 02-056</t>
  </si>
  <si>
    <t>DP 02-048</t>
  </si>
  <si>
    <t>EVALD 1843</t>
  </si>
  <si>
    <t>PT2020, DP 06-012</t>
  </si>
  <si>
    <t>DP 06-012</t>
  </si>
  <si>
    <t>EVALD 2105</t>
  </si>
  <si>
    <t>EVALD 1842</t>
  </si>
  <si>
    <t>EVALD 1762</t>
  </si>
  <si>
    <t>DP 00-008, DP 02-048</t>
  </si>
  <si>
    <t>algkool</t>
  </si>
  <si>
    <t>DP 00-014</t>
  </si>
  <si>
    <t>DP 11-010</t>
  </si>
  <si>
    <t>DP 02-037</t>
  </si>
  <si>
    <t xml:space="preserve">üksikelamu  </t>
  </si>
  <si>
    <t>DP 99-004</t>
  </si>
  <si>
    <t>DP 01-139</t>
  </si>
  <si>
    <t>DP 02-083</t>
  </si>
  <si>
    <t>DP 02-076</t>
  </si>
  <si>
    <t>DP 05-045</t>
  </si>
  <si>
    <t>DP 00-012</t>
  </si>
  <si>
    <t>EVALD 1616</t>
  </si>
  <si>
    <t>EVALD 1786</t>
  </si>
  <si>
    <t>DP 99-049</t>
  </si>
  <si>
    <t>DP 01-026</t>
  </si>
  <si>
    <t>DP 07-002</t>
  </si>
  <si>
    <t>DP 03-051</t>
  </si>
  <si>
    <t>DP 01-027</t>
  </si>
  <si>
    <t>DP 01-015</t>
  </si>
  <si>
    <t>DP 01-028</t>
  </si>
  <si>
    <t>DP 98-047</t>
  </si>
  <si>
    <t>DP 01-010</t>
  </si>
  <si>
    <t>DP 01-009</t>
  </si>
  <si>
    <t>DP 02-021</t>
  </si>
  <si>
    <t>DP 02-017</t>
  </si>
  <si>
    <t>DP 02-055</t>
  </si>
  <si>
    <t>DP 00-015</t>
  </si>
  <si>
    <t>2011-034</t>
  </si>
  <si>
    <t>DP 07-037</t>
  </si>
  <si>
    <t>DP 00-005</t>
  </si>
  <si>
    <t>DP 06-041</t>
  </si>
  <si>
    <t>DP tulemas, küsi MAARJALT või ENELilt infot, üksikelamu 1 el tulemas</t>
  </si>
  <si>
    <t>DP 99-046</t>
  </si>
  <si>
    <t>DP 98-048</t>
  </si>
  <si>
    <t>DP 02-133</t>
  </si>
  <si>
    <t>DP 02-018</t>
  </si>
  <si>
    <t>DP 97-036</t>
  </si>
  <si>
    <t>tuletõrje veevõtu tiik</t>
  </si>
  <si>
    <t>DP 07-006</t>
  </si>
  <si>
    <t>DP 97-029</t>
  </si>
  <si>
    <t>2 üksikelamut</t>
  </si>
  <si>
    <t>DP 03-098</t>
  </si>
  <si>
    <t>PT2018, DP 97-036</t>
  </si>
  <si>
    <t>DP 01-004</t>
  </si>
  <si>
    <t>EVALD 1948</t>
  </si>
  <si>
    <t>DP 02-044</t>
  </si>
  <si>
    <t>DP 04-049</t>
  </si>
  <si>
    <t>EVALD 1948, DP 02-047</t>
  </si>
  <si>
    <t>DP 02-045</t>
  </si>
  <si>
    <t>EVALD 1848</t>
  </si>
  <si>
    <t>palliplats</t>
  </si>
  <si>
    <t>DP 03-030</t>
  </si>
  <si>
    <t>DP 01-140</t>
  </si>
  <si>
    <t>DP 02-049</t>
  </si>
  <si>
    <t>DP 02-051</t>
  </si>
  <si>
    <t>EVALD 1766</t>
  </si>
  <si>
    <t>DP 01-050</t>
  </si>
  <si>
    <t>DP 01-134</t>
  </si>
  <si>
    <t>DP 00-010</t>
  </si>
  <si>
    <t>DP 00-003</t>
  </si>
  <si>
    <t>DP 03-050</t>
  </si>
  <si>
    <t>DP 06-030</t>
  </si>
  <si>
    <t>lõkkeplats</t>
  </si>
  <si>
    <t>EVALD 1651</t>
  </si>
  <si>
    <t>tenniseväljak, palliplatsid</t>
  </si>
  <si>
    <t>DP 09-018</t>
  </si>
  <si>
    <t>EVALD 2157</t>
  </si>
  <si>
    <t>DP 09-016</t>
  </si>
  <si>
    <t>PT2021, DP 02-048</t>
  </si>
  <si>
    <t>DP 02-053</t>
  </si>
  <si>
    <t>DP 04-071</t>
  </si>
  <si>
    <t>DP 01-051</t>
  </si>
  <si>
    <t>DP 02-054</t>
  </si>
  <si>
    <t>DP 01-022</t>
  </si>
  <si>
    <t>DP 01-074</t>
  </si>
  <si>
    <t>DP 05-034</t>
  </si>
  <si>
    <t>EVALD 1748</t>
  </si>
  <si>
    <t>DP 07-016</t>
  </si>
  <si>
    <t>DP 01-003</t>
  </si>
  <si>
    <t>DP 02-093</t>
  </si>
  <si>
    <t>DP 00-007</t>
  </si>
  <si>
    <t>DP 98-Silva kesk tee 3</t>
  </si>
  <si>
    <t>DP 00-Silva põik 5,7</t>
  </si>
  <si>
    <t>DP 02-050</t>
  </si>
  <si>
    <t>DP 02-078</t>
  </si>
  <si>
    <t>DP 03-097</t>
  </si>
  <si>
    <t>PT2017, PT2018</t>
  </si>
  <si>
    <t>DP 02-024</t>
  </si>
  <si>
    <t>DP 01-053</t>
  </si>
  <si>
    <t>DP 00-130</t>
  </si>
  <si>
    <t>EVALD 2206</t>
  </si>
  <si>
    <t>DP 01-136</t>
  </si>
  <si>
    <t>PT2021, PT2020</t>
  </si>
  <si>
    <t>DP 02-022</t>
  </si>
  <si>
    <t>DP 99-002</t>
  </si>
  <si>
    <t>DP 02-037, DP 99-004</t>
  </si>
  <si>
    <t>DP 04-058</t>
  </si>
  <si>
    <t>EVALD 1830</t>
  </si>
  <si>
    <t>DP 00-124</t>
  </si>
  <si>
    <t>DP 01-190</t>
  </si>
  <si>
    <t>DP 04-073</t>
  </si>
  <si>
    <t>DP 01-191</t>
  </si>
  <si>
    <t>DP 02-132</t>
  </si>
  <si>
    <t>EVALD 1564</t>
  </si>
  <si>
    <t>EVALD 1823</t>
  </si>
  <si>
    <t>DP 03-037</t>
  </si>
  <si>
    <t>DP 07-049</t>
  </si>
  <si>
    <t>EVALD 1749</t>
  </si>
  <si>
    <t>DP 96-001</t>
  </si>
  <si>
    <t>DP 06-036</t>
  </si>
  <si>
    <t>DP 07-038</t>
  </si>
  <si>
    <t>EVALD 1693</t>
  </si>
  <si>
    <t>puhke- ja spordikeskuse hoone</t>
  </si>
  <si>
    <t>DP 02-139</t>
  </si>
  <si>
    <t>pansionaat</t>
  </si>
  <si>
    <t>DP 00-046</t>
  </si>
  <si>
    <t>DP 97-040</t>
  </si>
  <si>
    <t>DP 99-080</t>
  </si>
  <si>
    <t>DP 07-035</t>
  </si>
  <si>
    <t>DP 04-007</t>
  </si>
  <si>
    <t>DP 09-012</t>
  </si>
  <si>
    <t>DP 07-054</t>
  </si>
  <si>
    <t>PT2019, DP 06-034</t>
  </si>
  <si>
    <t>DP 98-074</t>
  </si>
  <si>
    <t>DP 06-034</t>
  </si>
  <si>
    <t>DP 09-004</t>
  </si>
  <si>
    <t>digitaaltelefonijaam</t>
  </si>
  <si>
    <t>PT2020, DP 01-055</t>
  </si>
  <si>
    <t>DP 03-027</t>
  </si>
  <si>
    <t>DP 01-020</t>
  </si>
  <si>
    <t>DP 03-040</t>
  </si>
  <si>
    <t>puhastusseadmed ja tuletõrje veehoidla, ehitusõigusi ei anta</t>
  </si>
  <si>
    <t>kanalisatsiooni ülepumpla</t>
  </si>
  <si>
    <t>DP 06-020</t>
  </si>
  <si>
    <t>DP 06-015</t>
  </si>
  <si>
    <t>DP 00-049</t>
  </si>
  <si>
    <t>DP 02-120</t>
  </si>
  <si>
    <t>DP 02-150</t>
  </si>
  <si>
    <t>DP 00-048</t>
  </si>
  <si>
    <t>üksikelamu abihoonetega</t>
  </si>
  <si>
    <t>DP 04-022</t>
  </si>
  <si>
    <t>DP 03-016</t>
  </si>
  <si>
    <t>EVALD 1879</t>
  </si>
  <si>
    <t>EVALD 1669</t>
  </si>
  <si>
    <t>ülepumpla ol.ol</t>
  </si>
  <si>
    <t>DP 03-093</t>
  </si>
  <si>
    <t>DP 02-119</t>
  </si>
  <si>
    <t>DP 06-045</t>
  </si>
  <si>
    <t>DP 00-051</t>
  </si>
  <si>
    <t>sadamahooned</t>
  </si>
  <si>
    <t>DP 03-042, PT2021</t>
  </si>
  <si>
    <t>DP 05-038</t>
  </si>
  <si>
    <t>DP 98-076</t>
  </si>
  <si>
    <t>DP 99-081</t>
  </si>
  <si>
    <t>DP 03-042</t>
  </si>
  <si>
    <t>DP 00-047</t>
  </si>
  <si>
    <t>DP 98-072</t>
  </si>
  <si>
    <t>ehitusõiguseta, liidetakse teise kõrvalkinnistuga</t>
  </si>
  <si>
    <t>DP 97-039</t>
  </si>
  <si>
    <t>DP 01-054</t>
  </si>
  <si>
    <t>DP 08-005</t>
  </si>
  <si>
    <t>DP 04-Rohuneeme mnt 127</t>
  </si>
  <si>
    <t>DP 06-054</t>
  </si>
  <si>
    <t>PT2017, DP 04-022</t>
  </si>
  <si>
    <t>DP 02-123</t>
  </si>
  <si>
    <t>EVALD 1802</t>
  </si>
  <si>
    <t>DP 00-050</t>
  </si>
  <si>
    <t>DP 04-004</t>
  </si>
  <si>
    <t>EVALD 1828</t>
  </si>
  <si>
    <t>DP 98-073</t>
  </si>
  <si>
    <t>DP 98-019</t>
  </si>
  <si>
    <t>DP 98-018</t>
  </si>
  <si>
    <t>hoone</t>
  </si>
  <si>
    <t>DP 02-077</t>
  </si>
  <si>
    <t>DP 08-011</t>
  </si>
  <si>
    <t>kontorihoone</t>
  </si>
  <si>
    <t>DP 98-021</t>
  </si>
  <si>
    <t>DP 09-008</t>
  </si>
  <si>
    <t>PT2020_Markuse, Tagaküla</t>
  </si>
  <si>
    <t>DP 98-020</t>
  </si>
  <si>
    <t>DP 06-027</t>
  </si>
  <si>
    <t>suvila + vaatetorn</t>
  </si>
  <si>
    <t>meteoroloogiaväljak teenindushoonetega</t>
  </si>
  <si>
    <t>DP 01-001</t>
  </si>
  <si>
    <t>DP 04-069</t>
  </si>
  <si>
    <t>DP 02-128</t>
  </si>
  <si>
    <t>EVALD 1884</t>
  </si>
  <si>
    <t>DP 02-010</t>
  </si>
  <si>
    <t>DP 98-044</t>
  </si>
  <si>
    <t>DP 02-127</t>
  </si>
  <si>
    <t>DP 03-102</t>
  </si>
  <si>
    <t>DP 99-001</t>
  </si>
  <si>
    <t>DP 99-047</t>
  </si>
  <si>
    <t>EVALD 1563</t>
  </si>
  <si>
    <t>DP 00-131</t>
  </si>
  <si>
    <t>DP 10-013</t>
  </si>
  <si>
    <t>DP 04-050</t>
  </si>
  <si>
    <t>DP 02-126</t>
  </si>
  <si>
    <t>DP 03-070</t>
  </si>
  <si>
    <t>DP 07-036</t>
  </si>
  <si>
    <t>DP 03-028</t>
  </si>
  <si>
    <t>DP 96-018</t>
  </si>
  <si>
    <t>DP 02-009</t>
  </si>
  <si>
    <t>DP 01-067</t>
  </si>
  <si>
    <t>DP 99-052</t>
  </si>
  <si>
    <t>DP 01-160</t>
  </si>
  <si>
    <t>DP 01-159</t>
  </si>
  <si>
    <t>DP 98-042</t>
  </si>
  <si>
    <t>EVALD 1837</t>
  </si>
  <si>
    <t>DP 07-022</t>
  </si>
  <si>
    <t>DP 05-010</t>
  </si>
  <si>
    <t>EVALD 1613</t>
  </si>
  <si>
    <t>DP 03-057</t>
  </si>
  <si>
    <t>DP 03-019</t>
  </si>
  <si>
    <t>EVALD 2217</t>
  </si>
  <si>
    <t>DP 02-130</t>
  </si>
  <si>
    <t>DP 02-131</t>
  </si>
  <si>
    <t>DP 98-043</t>
  </si>
  <si>
    <t>DP 01-187</t>
  </si>
  <si>
    <t>DP 97-033</t>
  </si>
  <si>
    <t>DP 00-134</t>
  </si>
  <si>
    <t>DP 02-059</t>
  </si>
  <si>
    <t>DP 03-086</t>
  </si>
  <si>
    <t>EVALD 1707</t>
  </si>
  <si>
    <t>DP 98-079</t>
  </si>
  <si>
    <t>viilhall- ladu/ridaelamu</t>
  </si>
  <si>
    <t>PT2017, DP 03-086</t>
  </si>
  <si>
    <t>viilhall- ladu/üksikelamu</t>
  </si>
  <si>
    <t>viilhall- ladu/paariselamu</t>
  </si>
  <si>
    <t>ajutine viilhall- ladu/ ridaelamu</t>
  </si>
  <si>
    <t>Viilhall-ladu</t>
  </si>
  <si>
    <r>
      <rPr>
        <sz val="10"/>
        <rFont val="Arial"/>
        <family val="2"/>
      </rPr>
      <t>PT2017, DP 03-086</t>
    </r>
  </si>
  <si>
    <t>DP 97-033, DP 99-082</t>
  </si>
  <si>
    <t>DP 04-018</t>
  </si>
  <si>
    <t>mänguväljakud, ehtitusõigusi ei antud</t>
  </si>
  <si>
    <t>DP 01-150</t>
  </si>
  <si>
    <t>EVALD 1903; DP 04-069</t>
  </si>
  <si>
    <t>DP 99-053</t>
  </si>
  <si>
    <t>DP 05-031</t>
  </si>
  <si>
    <t>DP 10-005</t>
  </si>
  <si>
    <t>DP 07-020</t>
  </si>
  <si>
    <t>EVALD 1565</t>
  </si>
  <si>
    <t>EVALD 1765</t>
  </si>
  <si>
    <t>DP 06-043</t>
  </si>
  <si>
    <t>DP 01-185</t>
  </si>
  <si>
    <t>DP 01-186</t>
  </si>
  <si>
    <t>DP 10-004</t>
  </si>
  <si>
    <t>DP 03-039</t>
  </si>
  <si>
    <t>DP 03-063</t>
  </si>
  <si>
    <t>DP 98-078</t>
  </si>
  <si>
    <t>DP 02-033</t>
  </si>
  <si>
    <t>DP 99-029</t>
  </si>
  <si>
    <t>ol.ol kaarhallid</t>
  </si>
  <si>
    <t>ol.ol kaarhall</t>
  </si>
  <si>
    <t>kaarhall, katlamaja, viilhall</t>
  </si>
  <si>
    <t>kaarhall</t>
  </si>
  <si>
    <t>kontor ja büroo</t>
  </si>
  <si>
    <t>DP 07-050</t>
  </si>
  <si>
    <t>3</t>
  </si>
  <si>
    <t>DP 01-167</t>
  </si>
  <si>
    <t>EVALD 2220</t>
  </si>
  <si>
    <t>DP 02-088</t>
  </si>
  <si>
    <t>DP 01-164</t>
  </si>
  <si>
    <t>DP 98-040</t>
  </si>
  <si>
    <t>DP 98-069</t>
  </si>
  <si>
    <t>ärihoone+ol.ol maakivihoone</t>
  </si>
  <si>
    <t>DP 99-073</t>
  </si>
  <si>
    <t>DP 07-029</t>
  </si>
  <si>
    <t>DP 00-Astri põik</t>
  </si>
  <si>
    <t>DP 01-169</t>
  </si>
  <si>
    <t>DP 09-011</t>
  </si>
  <si>
    <t>üksikelamu+lillestuudio</t>
  </si>
  <si>
    <t>DP 00-123</t>
  </si>
  <si>
    <t>DP 01-163</t>
  </si>
  <si>
    <t>EVALD 1663</t>
  </si>
  <si>
    <t>laohall</t>
  </si>
  <si>
    <t>EVALD 2214</t>
  </si>
  <si>
    <t>DP 07-026</t>
  </si>
  <si>
    <t>DP 09-010</t>
  </si>
  <si>
    <t>EVALD 1881</t>
  </si>
  <si>
    <t>DP 02-106</t>
  </si>
  <si>
    <t>DP 06-024</t>
  </si>
  <si>
    <t>katlamaja</t>
  </si>
  <si>
    <t>DP 04-030</t>
  </si>
  <si>
    <t>DP 01-192</t>
  </si>
  <si>
    <t>DP 02-032</t>
  </si>
  <si>
    <t>EVALD 1819</t>
  </si>
  <si>
    <t>DP 03-072</t>
  </si>
  <si>
    <t>DP 98-004</t>
  </si>
  <si>
    <t>DP 96-015</t>
  </si>
  <si>
    <t>korterelamu+I korruse äripind (EK)</t>
  </si>
  <si>
    <t>DP 05-019</t>
  </si>
  <si>
    <t>ärihoone, laohoone, tootmishoone</t>
  </si>
  <si>
    <t>EVALD 1900</t>
  </si>
  <si>
    <t>2+1</t>
  </si>
  <si>
    <t>EVALD 1602</t>
  </si>
  <si>
    <t>DP 04-035</t>
  </si>
  <si>
    <t>DP 04-006</t>
  </si>
  <si>
    <t>DP 99-027</t>
  </si>
  <si>
    <t>DP 99-028</t>
  </si>
  <si>
    <t>äri- ja elamuhoone</t>
  </si>
  <si>
    <t>11,6 või 13,6</t>
  </si>
  <si>
    <t>DP 00-129</t>
  </si>
  <si>
    <t>DP 11-003</t>
  </si>
  <si>
    <t>DP 02-035</t>
  </si>
  <si>
    <t>EVALD 1756</t>
  </si>
  <si>
    <t>DP 22-Kaare</t>
  </si>
  <si>
    <t>PT2021, DP 03-031</t>
  </si>
  <si>
    <t>DP 03-031</t>
  </si>
  <si>
    <t>äri- ja spordihoone</t>
  </si>
  <si>
    <t>DP 02-034</t>
  </si>
  <si>
    <t>EVALD 1839</t>
  </si>
  <si>
    <t>DP 97-004</t>
  </si>
  <si>
    <t>EVALD 2162</t>
  </si>
  <si>
    <t>DP 99-083</t>
  </si>
  <si>
    <t>DP 01-170</t>
  </si>
  <si>
    <t>lasteaed, kool, staadion</t>
  </si>
  <si>
    <t>EVALD 1911</t>
  </si>
  <si>
    <t>EVALD 2161</t>
  </si>
  <si>
    <t>EVALD 2154</t>
  </si>
  <si>
    <t>EVALD 2216</t>
  </si>
  <si>
    <t>PR2021_Raineri,väikeheinamaa</t>
  </si>
  <si>
    <t>DP 97-002</t>
  </si>
  <si>
    <t>EVALD 1522</t>
  </si>
  <si>
    <t>DP 99-063</t>
  </si>
  <si>
    <t>tehnorajatis (alajaam)</t>
  </si>
  <si>
    <t>DP 99-062</t>
  </si>
  <si>
    <t>EVALD 1630</t>
  </si>
  <si>
    <t>DP 01-173</t>
  </si>
  <si>
    <t>üldmaa parkide ja muruväljakutega</t>
  </si>
  <si>
    <t>transpordimaad</t>
  </si>
  <si>
    <t>DP 01-172, DP 99-062</t>
  </si>
  <si>
    <t>DP 01-172</t>
  </si>
  <si>
    <t xml:space="preserve">tuletõrje veehoidla või spordiväljak </t>
  </si>
  <si>
    <t>EVALD 1523</t>
  </si>
  <si>
    <t>tehniline objekt (alajaam)</t>
  </si>
  <si>
    <t>ärioone (kauplus)</t>
  </si>
  <si>
    <t>DP 04-025</t>
  </si>
  <si>
    <t>üksikelamu, abihoone</t>
  </si>
  <si>
    <t>DP 06-032, PT2022</t>
  </si>
  <si>
    <t>ridaelamuboksi abihoone</t>
  </si>
  <si>
    <t>DP 01-139, PT2022</t>
  </si>
  <si>
    <t>äri/eluhoone</t>
  </si>
  <si>
    <t>ol.ol suvila abihoonetega</t>
  </si>
  <si>
    <t>haljasala</t>
  </si>
  <si>
    <t>puhkerajatis</t>
  </si>
  <si>
    <t>suvila, kohvibaar</t>
  </si>
  <si>
    <t>laod</t>
  </si>
  <si>
    <t>DP 11-006</t>
  </si>
  <si>
    <t>EVALD 1627</t>
  </si>
  <si>
    <t>ridaelamu/korter</t>
  </si>
  <si>
    <t>ridaelamu osa, kuulub Suur-kaare tee 37/1 juurde</t>
  </si>
  <si>
    <t>ridaelamu osad</t>
  </si>
  <si>
    <t>ridaelamu/korteri osas, kuulub Suur-Kaare tee 45-ga kokku DP kohaselt</t>
  </si>
  <si>
    <t>ridaelamu parkla, ehitusõigusi eraldi ei ole, peaks kokku kuuluma Suur-Kaare tee 45-ga</t>
  </si>
  <si>
    <t>ridaelamu/korteri osad</t>
  </si>
  <si>
    <t>ridaelamu parkla osa, ei ole eraldi ehitusõigusi</t>
  </si>
  <si>
    <t>DP 04-Kepsu VI</t>
  </si>
  <si>
    <t>transpordimaa</t>
  </si>
  <si>
    <t>alajaam (tootmismaa)</t>
  </si>
  <si>
    <t>korterelamu äriruumidega</t>
  </si>
  <si>
    <t>üksikelamu abihoone</t>
  </si>
  <si>
    <t>ol.ol ridaelamu osa</t>
  </si>
  <si>
    <t>üksikelamud (57 tk)</t>
  </si>
  <si>
    <t>ridaelamud (2tk)</t>
  </si>
  <si>
    <t>Potentsiaalne lisanduv keskmine veetarve ööpäevas (m3) kinnistu/elamu kohta</t>
  </si>
  <si>
    <t>Viimsi Vesi_kinnistu otstarve</t>
  </si>
  <si>
    <t>Viimsi Vesi_Vee tarbimine kinnistul</t>
  </si>
  <si>
    <t>8 boksiga ridaelamu</t>
  </si>
  <si>
    <t>tühi kinnistu</t>
  </si>
  <si>
    <t>10 boksiga ridaelamu</t>
  </si>
  <si>
    <t>9 boksiga ridaelamu</t>
  </si>
  <si>
    <t>12 boksiga ridaelamu</t>
  </si>
  <si>
    <t>6 boksiga ridaelamu</t>
  </si>
  <si>
    <t>11 boksiga ridaelamu</t>
  </si>
  <si>
    <t>ehitamisel</t>
  </si>
  <si>
    <t>7 boksiga ridaelamu</t>
  </si>
  <si>
    <t>Haabneeme rannahoone</t>
  </si>
  <si>
    <t>ärimaja, kohvik</t>
  </si>
  <si>
    <t>tennisehall</t>
  </si>
  <si>
    <t>4 boksiga ridaelamu</t>
  </si>
  <si>
    <t>korterelamu (50 korterit)</t>
  </si>
  <si>
    <t>ärimaa</t>
  </si>
  <si>
    <t>14 boksiga ridaelamu</t>
  </si>
  <si>
    <t>ehitusel</t>
  </si>
  <si>
    <t>Muusikakool, balletikool…</t>
  </si>
  <si>
    <t>üldkasutatav maa</t>
  </si>
  <si>
    <t>täna klient</t>
  </si>
  <si>
    <t>tehnopark</t>
  </si>
  <si>
    <t>väike tarbimine suvel</t>
  </si>
  <si>
    <t>tühi krunt</t>
  </si>
  <si>
    <t>täna ei tarbi</t>
  </si>
  <si>
    <t>tänaseks klient</t>
  </si>
  <si>
    <t>maja vundament</t>
  </si>
  <si>
    <t>ei tarbi, täna oma kaev</t>
  </si>
  <si>
    <t>tarbija alates 2022</t>
  </si>
  <si>
    <t>kool, lasteaed</t>
  </si>
  <si>
    <t>ärimaad/det</t>
  </si>
  <si>
    <t>det</t>
  </si>
  <si>
    <t>4 boksiga ridaelamy</t>
  </si>
  <si>
    <t>3 boksiga ridaelamu</t>
  </si>
  <si>
    <t>paariselamu/boks</t>
  </si>
  <si>
    <t xml:space="preserve">paariselamu </t>
  </si>
  <si>
    <t>ujula</t>
  </si>
  <si>
    <t>EE, ME</t>
  </si>
  <si>
    <t>EE, EE</t>
  </si>
  <si>
    <t>ME, ME</t>
  </si>
  <si>
    <t>EE, ME, ME</t>
  </si>
  <si>
    <t>EE, EE, ME</t>
  </si>
  <si>
    <t xml:space="preserve">ME, ME, ME </t>
  </si>
  <si>
    <t>EE, 7ME</t>
  </si>
  <si>
    <t>EE, 4ME</t>
  </si>
  <si>
    <t>9ME</t>
  </si>
  <si>
    <t>EE, 5ME</t>
  </si>
  <si>
    <t>EE, 3ME</t>
  </si>
  <si>
    <t>EE, 6ME</t>
  </si>
  <si>
    <t>EE, 11ME</t>
  </si>
  <si>
    <t xml:space="preserve">EE, EE, ME, ME </t>
  </si>
  <si>
    <t>EE, 9ME</t>
  </si>
  <si>
    <t>8ME</t>
  </si>
  <si>
    <t>3EE, 4ME</t>
  </si>
  <si>
    <t>5ME</t>
  </si>
  <si>
    <t>EE, EE, 5ME</t>
  </si>
  <si>
    <t>EE, 14ME</t>
  </si>
  <si>
    <t>EE, EE, 3ME</t>
  </si>
  <si>
    <t>EE, EE, EE, EE</t>
  </si>
  <si>
    <t>4 ME</t>
  </si>
  <si>
    <t>EE, EE, EE</t>
  </si>
  <si>
    <t>16 ME</t>
  </si>
  <si>
    <t>5 ME</t>
  </si>
  <si>
    <t>EE, 3 ME</t>
  </si>
  <si>
    <t>EE, EE, 3 ME</t>
  </si>
  <si>
    <t>EE, 7 ME</t>
  </si>
  <si>
    <t>2EE, 5ME</t>
  </si>
  <si>
    <t>EE, EE, 11ME</t>
  </si>
  <si>
    <t>EE, EE, 4ME</t>
  </si>
  <si>
    <t>4ME</t>
  </si>
  <si>
    <t>ME ,ME</t>
  </si>
  <si>
    <t>7ME</t>
  </si>
  <si>
    <t>6ME</t>
  </si>
  <si>
    <t>EE, 8ME</t>
  </si>
  <si>
    <t>EE, EE, ME, ME</t>
  </si>
  <si>
    <t>EE, 13ME</t>
  </si>
  <si>
    <t>EE, 10ME</t>
  </si>
  <si>
    <t>16ME</t>
  </si>
  <si>
    <t>EE, ME, E</t>
  </si>
  <si>
    <t>15ME</t>
  </si>
  <si>
    <t>13ME</t>
  </si>
  <si>
    <t>14ME</t>
  </si>
  <si>
    <t>11ME</t>
  </si>
  <si>
    <t xml:space="preserve">EE, EE </t>
  </si>
  <si>
    <t>15 ME</t>
  </si>
  <si>
    <t>EE, EE, 8ME</t>
  </si>
  <si>
    <t>EE, EE, 2ME</t>
  </si>
  <si>
    <t>EE, EE, 7ME</t>
  </si>
  <si>
    <t>3EE, ME</t>
  </si>
  <si>
    <t>5 EE</t>
  </si>
  <si>
    <t>3EE, 2ME</t>
  </si>
  <si>
    <t>Märkused, kommentaarid</t>
  </si>
  <si>
    <t>DP maakorralduslik</t>
  </si>
  <si>
    <t>DP kohaselt ärimaa sihtotstarbega kinnistu</t>
  </si>
  <si>
    <t>DP kohaselt ärimaa sihtotstarbega kinnistu; Veetarbe arvutus DPs: veekulu 4 dussi ja baar 30 kohta = 4x0,5+30x0,125=5,75 m3 ööpäevas</t>
  </si>
  <si>
    <t>DP kohaselt lubatud kas suve-aiamaja või elumaja. Olenevalt valikust erinevad ehitusõigused lubatud. Elumajal rohkem lubatud kui suve aiamajal. Suvemaja ehitusalune pind kuni 140m2, korruseid 1,5, 1 ehitis, kõrgus maapinnast 7,5m, täisehitus 15%. Tabelis toodud elumaja andmed.</t>
  </si>
  <si>
    <t>Tegelikult ehitatud paariselamu</t>
  </si>
  <si>
    <t>Tegelikult ehitatud 9 korteriga ridaelamu</t>
  </si>
  <si>
    <t>DP kohaselt lubatud kas suve-aiamaja või elumaja. Olenevalt valikust erinevad ehitusõigused lubatud. Elumajal rohkem lubatud kui suve aiamajal. Suvemaja korruseid 1,5, 1 ehitis, kõrgus maapinnast 7,5m, täisehitus 15%. Tabelis toodud elumaja ehitusõigused.</t>
  </si>
  <si>
    <t>DP kohaselt lubatud väikeelamu kuni kahe korteriga seega võib elamuühik olla nii 1 kui 2. Tabelis märgitud elamuühik vastavalt EHRis märgitud hoone andmetele</t>
  </si>
  <si>
    <t>EHR andmetel on paariselamu püstitamisel</t>
  </si>
  <si>
    <t>DP kohaselt suletud brutopind 1450m2 + soklikorrus 590m2; EHR andmetel kavandatav korterelamu 14 korteriga, olemas ehitusluba 2022 aasta märtsist; DP kohane veetarbimine 13250 liitrit krundi kohta ööpäevas.</t>
  </si>
  <si>
    <t>DP kohaselt suletud brutopind 1800m2 + soklikorrus 590m2; EHR andmetel kavandatav korterelamu 18 korteriga, ehitusluba olemas 2021 aasta aprillist; DP kohane veetarbimine 13250 liitrit krundi kohta ööpäevas.</t>
  </si>
  <si>
    <t>Puudub kehtestatud detailplaneering sellel kinnistul</t>
  </si>
  <si>
    <t>DP kohaselt antud ehitusõigus spordihoonele, ehituskomisjoni protokolliga anti 2018. aastal ehitusluba spordihoone tenniseväljakute katusealuse püstitamiseks; Spordihoone suletud brutopind koosneb 7200m2 maapealsest ja 4800m2 maa-alusest osast</t>
  </si>
  <si>
    <t>Ehitusõigus on määratud veere tee 2, 4, 6 ja osaliselt karulaugu tee 3 kinnistute detailplaneeriguga, mis kehtestati 26.aprill 2013</t>
  </si>
  <si>
    <t>Kinnistust on DP-ga lubatud eraldada alajaama kinnistu (tootmismaa), ehitusaluse pinnaga 25m2.</t>
  </si>
  <si>
    <t>Lubatud ehitusõigus anti ühele suurele tootmismaa kinnistule, mis praeguseks jagatud väikesteks osadeks, seega ehitusõigus ei saa kehtida sellels osas enam</t>
  </si>
  <si>
    <t>DP kohaselt lubatud ehitusalust pinda lisaks 620m2 haljaskatusega keldriparklale ning eluruumide suletud brutopinnale liseks 1800 m2 suletud brutopinda soklikorrusel; EHR andmetel kavandatav korterelamu 33 korteriga, olemas ehitusluba 2022 aasta märtsist</t>
  </si>
  <si>
    <t>DP kohaselt veetarve 7600 liitrit ööpäevas</t>
  </si>
  <si>
    <t>DP kohaselt ühiskondlike hoonete ala ehk tuleks muuta sihtotstarvet</t>
  </si>
  <si>
    <t>DP kohaselt osa ridaelamu kinnistust, kuhu lubatud kuni 20 korterit, mis on tegelikult jaotatud nelja üksikelamu jaoks</t>
  </si>
  <si>
    <t>DP kohaselt ridaelamu kinnistu, kuhu lubatud kuni 20 korterit, tegelikult jaotatud kinnistu nelja üksikelamu jaoks</t>
  </si>
  <si>
    <t>DP 01-075</t>
  </si>
  <si>
    <t>DP 01-075; DP 03-005</t>
  </si>
  <si>
    <t>DP 01-075; DP 03-001</t>
  </si>
  <si>
    <t>DP 03-005</t>
  </si>
  <si>
    <t>DP 03-006</t>
  </si>
  <si>
    <t>Liita Lehtmetsa tee 8 kinnistuga, kahe kinnistu liitmisel antud ehitusõigus toodu välja Lehtmetsa tee 8 real</t>
  </si>
  <si>
    <t>Liita Lehtmetsa tee 10 kinnistuga, kahe kinnistu peale kokku antud ehitusõigus; EHR andmetel kavandatav üksikelamu, millele pole ehitusluba väljastatud</t>
  </si>
  <si>
    <t>DP kohaselt lubatud nii üksik- kui paariselamu, selgub peale projekteerimist, EHR andmete põhjal realiseeritud elamuühikud</t>
  </si>
  <si>
    <t>Kinnistu suurus alla miinimumi, ehitusõigusi ei anta, liita mõne teise kinnistuga</t>
  </si>
  <si>
    <t>DP kohaselt lubatud kas suve-aiamaja või elumaja. Olenevalt valikust erinevad ehitusõigused lubatud. Elumajal rohkem lubatud kui suve aiamajal. Suvemaja korruseid 1,5, 1 ehitis, kõrgus maapinnast 7,5m, täisehitus 15%. Tabelis toodud elumaja ehitusõigused. Realiseeritud EÜ vastavalt EHR andmetele.</t>
  </si>
  <si>
    <t>DP ilmselt ei kehti selles osas enam, kinnistu liidetud</t>
  </si>
  <si>
    <t>DP ilmselt sellel kinnistul sellisel kujul ei kehti enam</t>
  </si>
  <si>
    <t>3/-2</t>
  </si>
  <si>
    <t>DPs märgitud hoone absoluutkõrgus 28m</t>
  </si>
  <si>
    <t>DPs märgitud kinnistu piirid ei vasta 100% tegelikkusele, veepuhastusseadmed asuvad maa-all, ei ole kindel, kas sellisel juhul võib maapealset ehitusõigust veel realiseerida</t>
  </si>
  <si>
    <t>DP maakorralduslik, ehitusõigused vastavalt varem olemas olnud hoonete põhjal</t>
  </si>
  <si>
    <t>EHR andmetel kavandatav üksikelamu, 2022 aasta veebruarist olemas ehitusluba</t>
  </si>
  <si>
    <t>EHR andmetel kavandatav üksikelamu, 2021 aasta detsembrist olemas ehitusluba</t>
  </si>
  <si>
    <t>EHR andmetel kavandatav üksikelamu ja aiapaviljon, 2021 aasta juulist olemas ehitusluba</t>
  </si>
  <si>
    <t>DP kohaselt lubatud ehitada väikeelamu (kuni kahe korteriga), reaalselt enamasti tegemist üksikelamutega, seega realiseeritud EÜ veerus andmed EHR põhjal</t>
  </si>
  <si>
    <t>üksikelamu (max 2 korteriga)</t>
  </si>
  <si>
    <t>DP kohaselt veetarve 0,57 m3/ööp</t>
  </si>
  <si>
    <t>Liita kinnistu teise elamuma kinnistuga</t>
  </si>
  <si>
    <t>DP kohaselt veetarve kokku 20 kinnistu kohta 12m3/ööp</t>
  </si>
  <si>
    <t>Nõmme tee 10 kinnistuga liidetav, eraldi ehitusõigusi ei ole</t>
  </si>
  <si>
    <t>Kogu DP alale arvestatud 30m3/ööp, kuid arvestades, et osaliselt on DP kehtetu, võib arvestada ilmselt väiksema veekuluga</t>
  </si>
  <si>
    <t>Liita kinnistu Palumetsa tee 6-ga</t>
  </si>
  <si>
    <t>DP kohaselt lubatud kas suve-aiamaja või elumaja, kuna kinnistu jaotatud  vahepeal, ilmselt DP ei kehti selles osas täielikult. Realiseeritud EÜ vastavalt EHR andmetele.</t>
  </si>
  <si>
    <t>DP kohaselt maapealne brutopind 16000m2 ja maa-alune brutopind 11000m2. Viimsi Vee tabelis arvestatud, et selle veetarve kandub üle Viimsi aleviku Kannikese tee 1 asuvale jalgpalli hallile.</t>
  </si>
  <si>
    <t>Siin veetarbe hulka arvestatud ka Põldheina tee 14, Haabneeme oleva spordihoone veetarve</t>
  </si>
  <si>
    <t>DP kohaselt erinevatel osadel erinev korruselisus. Spordihoone osal 3 korrust ja hotelli osal 8 korrust</t>
  </si>
  <si>
    <t>DP kohaselt ehitusalune pind maa peal 10000m2 ja maa all 4000m2</t>
  </si>
  <si>
    <t>DP kohaselt ärihoone osa kuni 15 korrust, kaubanduskeskuse osa kuni 4 korrust. Maapealne suletud brutopind 26500m2 ja maa-alune 7700m2.</t>
  </si>
  <si>
    <t>DP 05-036</t>
  </si>
  <si>
    <t>DP kohaselt planeeritava hoone osadel erinev korruselisus, kuid suuremal osal majast 3 korrust, väiksemal osal kuni 8 korrust. 3 korruselisel osal max kõrgus 10m ja 8 korruselisel osal max kõrgus 29m maapinnast; DP kohaselt veetarve ööpäevas 50m3.</t>
  </si>
  <si>
    <t>DP kohaselt lubatud ehitada väikeelamu (kuni kahe korteriga). Realiseeritud EÜ veerus andmed EHRi põhjal.</t>
  </si>
  <si>
    <t>Projekteerimistingimused antud üksikelamu abihoone jaoks, ehitusalune pind kinnistu kohta, abihoone kõrgus kuni 5m maapinnast</t>
  </si>
  <si>
    <t>DP kohaselt lubatud ärihoone ja sinna taha 4 boksiga ridaelamu; projekteerimistingimustega täpsustati ärihoone rajamist, ärihoone ligi 800m2 ehitusaluse pinnaga on EHR andmetel kavandatav ning omab ehitusluba 2022 aasta juulist</t>
  </si>
  <si>
    <t>äri- büroohoone (ja ridaelamu)</t>
  </si>
  <si>
    <t>EHR andmetel büroo-/olmehoone; Kuulub ka DP alasse, millega loodi suvilarajoonist elamurajoon</t>
  </si>
  <si>
    <t>Kuulub kokku kinnistuga Rohuneeme tee 40 (kiriku palvela hoone osa, seal osaliselt ka eluruumid)</t>
  </si>
  <si>
    <t>DP ei anna ehitusõigusi, hooned olid varasemalt olemas</t>
  </si>
  <si>
    <t>Sanglepa tee 2-ga liidetav kinnistu</t>
  </si>
  <si>
    <t>DPga kinnistu jagamine kaheks elamumaaks, maakorralduslikult pole seda ellu viidud</t>
  </si>
  <si>
    <t>DP kohaselt tegu üldkasutatava haljasalaga ehk tuleks muuta sihtotstarvet</t>
  </si>
  <si>
    <t>DP kohaselt kaubanduskeskuse korruselisus 2-6 korrust, ühel büroohoonel kuni 14 korrust ning teisel büroohoonel kuni 17 korrust</t>
  </si>
  <si>
    <t>DP pigem maakorralduslik, ehitusõigusi ei selgunud</t>
  </si>
  <si>
    <t>DP kohaselt lubatud kas suve-aiamaja või elumaja. Olenevalt valikust erinevad ehitusõigused lubatud. Elumajal rohkem lubatud kui suve aiamajal. Suvemaja korruseid 1,5, 1 ehitis, kõrgus maapinnast 7,5m, täisehitus 15%. Tabelis toodud elumaja ehitusõigused. Realiseeritud EÜ vastavalt EHR andmetele - üksikelamu püstitamisel</t>
  </si>
  <si>
    <t>DP maakorralduslik, varem olemas kinnistul suvila, abihoone ja saun</t>
  </si>
  <si>
    <t>DP kohaselt üldkasutatav haljasala, sihtotstarve oleks vaja muuta</t>
  </si>
  <si>
    <t>DP kohaselt ca 80 lapsele lasteaed</t>
  </si>
  <si>
    <t>Teise elamumaaga liidetav kinnistu</t>
  </si>
  <si>
    <t>Suvila ehitusalune pind kogu ehitusalusest pinnast maksimaalselt 150m2</t>
  </si>
  <si>
    <t>Üksikelamu ehitusalune pind kogu ehitusalusest pinnast kuni 250 m2</t>
  </si>
  <si>
    <t>DP kohaselt EEs otstarve ehk sihtotstarve tuleks muuta elamumaaks</t>
  </si>
  <si>
    <t>DP kohaselt lubatud kuni 60 magamiskohta puhkeküla majades</t>
  </si>
  <si>
    <t>DP kohaselt ehitusalune pind kuni 250m2, sh ka 125 m2 olemasolev tall</t>
  </si>
  <si>
    <t>puhkemaja, aiamaja</t>
  </si>
  <si>
    <t>DP kohaselt transpordimaa, tuleks muuta sihtotstarvet</t>
  </si>
  <si>
    <t>DP kohaselt elamumaa, tuleks muuta sihtotstarvet</t>
  </si>
  <si>
    <t>DP järgne ridaelamu maa jagati vastavalt boksidele 8 osaks nii, et igal boksil on oma kinnistu, seega kõigil neil ridaelamu kinnistutel üks elamuühik. DP kohaselt veetarve igal boksil 0,68 m3/ööp</t>
  </si>
  <si>
    <t>Projekteerimistingimused väljastatud üksikelamu abihoone rajamiseks, abihoone maksimaalne kõrgus maapinnast 5m</t>
  </si>
  <si>
    <t>DP kohaselt elamumaa 40%, maatulundusmaa 60%</t>
  </si>
  <si>
    <t>Ridaelamumaa jaotatud bokside vahel, igal boksil oma kinnistu</t>
  </si>
  <si>
    <t>DP kohaselt kolme boksiga ridaelamu, EHR andmetel nelja boksiga ridaelamu</t>
  </si>
  <si>
    <t>DP kohaselt ärimaa, tuleks muuta sihtotstarvet. DP kohaselt pole märgitud ehitusõigust, aga  EHR andmetel seal toitlustusasutus</t>
  </si>
  <si>
    <t>DP kohaselt avaliku kasutusega liiklusmaa</t>
  </si>
  <si>
    <t>DP kohaselt veetarve 12m3/ööpäevas kogu planeeringualale, millest suurim tarbija hotell-restoran. Viimsi Vee arvestuses oli sellele kinnistule küsitud 200m3/ööp, aga need tingimused aegusid ning praeguse seisuga Viimsi Vee tabelis veetarve 0. Reaalselt ehitusaluse pinna osas võiks potensiaalselt suurendada olemasolevat hoonet</t>
  </si>
  <si>
    <t>EHR andmetel üksikelamu kavandatav, millel väljastatud ehitusluba 2014 aastal, kinnistu endiselt tühi</t>
  </si>
  <si>
    <t>tühi</t>
  </si>
  <si>
    <t>EHR andmetel üksikelamu kavandatav, millel väljastatud ehitusluba 2017 aastal, kinnistu endiselt tühi</t>
  </si>
  <si>
    <t>DP kohaselt 70% elamumaa, 30% maatulundusmaa</t>
  </si>
  <si>
    <t>Viimsi Vee andmetel peaks olema sellel kinnistul projekteerimistingimused, kaustadest seda ei leidnud</t>
  </si>
  <si>
    <t>Projekteerimistingimuste kohaselt maksimaalsest ehitusalusest pinnast elamu ehitusalune pind võib olla kuni 300m2</t>
  </si>
  <si>
    <t>Maksimaalsest ehitusalusest pinnast suvila ehitusalune pind võib olla kuni 150 m2</t>
  </si>
  <si>
    <t>DP kohaselt elamumaa 30%, maatulundusmaa 70%</t>
  </si>
  <si>
    <t>DP kohast maakorraldust kinnistu piiride osas ei ole ellu viidud</t>
  </si>
  <si>
    <t>2017 projekteerimistingumused antud purjespordikooli abihoone (25m2, kuni 5m maapinnast) püsitamiseks, 2020 projekteerimistingimused antud sadama teenindushoone (343m2, kuni 10m maapinnast) püstitamiseks. Sadama teenindushoone EHR andmetel kavandatav praeguse suitsutsehhi asemele, olemas ehitusluba 2021 aasta detsembrist</t>
  </si>
  <si>
    <t>DP selles osas kehtetuks tunnistatud, sest seal ei seatud ehitusõigusi, kinnistul vana kelder, potensiaalselt üksikelamu võiks sinna tulla</t>
  </si>
  <si>
    <t>DP kohaselt tootmismaa</t>
  </si>
  <si>
    <t>PT2017, PT2020</t>
  </si>
  <si>
    <t>DP kohaselt tootmismaa, täielikult ei ole ehitusõigus ka ilmselt realiseeritud</t>
  </si>
  <si>
    <t>Projekteerimistingimused võrgukuuri rekonstrueerimiseks. DP kohaselt on võrgukuurile ja mehhaanikakuuri tarbeks jagada kinnistu nende piiride osas väiksemateks osadeks suure kinnistu sees</t>
  </si>
  <si>
    <t>Maatulundusmaa Viimsi Vee arvestuses potensiaalne elamu kinnistu. Mille alusel see võetud on?</t>
  </si>
  <si>
    <t xml:space="preserve">DP kohaselt elamumaa  </t>
  </si>
  <si>
    <t>Liita Suure-Mihkli kinnistuga, mis on elamumaa ja omab ehitusõigust</t>
  </si>
  <si>
    <t>DP kohaselt on see kinnistu osaliselt üldkasutatav maa (kallasrada) ja osalt väikeelamumaa, ehk elamumaa sihtotstarbega</t>
  </si>
  <si>
    <t>DP kohaselt planeeritud kinnistu jagada kaheks ärimaa kinnistuks erinevate ehitusõigustega ol.ol ja planeeritava ärihoone jaoks</t>
  </si>
  <si>
    <t>2019 väljastatud projekteerimistingimused abihoone laiendamisks, abihoone kõrgus maapinnast 5m</t>
  </si>
  <si>
    <t>DP kohaselt lubatud kinnistu jaotada kaheks: tootmismaa (laohoone) ja ärimaa (büroohoone). Hooned EHR andmetel olemas, aga maakorraldus läbi viimata</t>
  </si>
  <si>
    <t>DP kohaselt ärimaa 60% ja elamumaa 40%</t>
  </si>
  <si>
    <t>Võiks liita Hirve tee 18-ga</t>
  </si>
  <si>
    <t>DP kohaselt ärihoone suletud brutopind 780m2 ja tootmishoone suletud brutopind 1820m2</t>
  </si>
  <si>
    <t>äri- ja tootmishoone</t>
  </si>
  <si>
    <t>Viimsi Vee andmetel kinnistul asuv abihoone kuuluv Anijärve tee 13 kinnistul asuva eluhoone juurde</t>
  </si>
  <si>
    <t>DP kohaselt ärimaa ning osalt jagatud ka kinnistu kaheks osaks, millest teine osa on transpordimaa. Veetarve DP kohaselt 6m3/ööp, Viimsi Vee arvestuses 10m3/ööp</t>
  </si>
  <si>
    <t>DP kohaslet maatulundusmaa</t>
  </si>
  <si>
    <t>DP kohaselt ei ole tegu elamumaaga vaid sotsiaalmaaga</t>
  </si>
  <si>
    <t>DP kohaselt ühiskondlike ehitiste maa ehk sihototstarve ei ole tootmismaa</t>
  </si>
  <si>
    <t>DP kohane maakorraldus kinnistu piiride osas ellu viimata</t>
  </si>
  <si>
    <t>DPs lubatud hoonete arv 1+1, projekteerimistingimused vaid põhihoone kohta</t>
  </si>
  <si>
    <t>DP kohaselt ükdkasutatav maa, aga projekteerimistingimustega anti luba rajada üksikelamu, seega ka sihtotstarve vajalik muuta</t>
  </si>
  <si>
    <t>DPga lubatud veetarve 25m3/ööpäevas kogu planeeringualale, millel on nii restoran/majutus kui ärihoone suusabaasi jaoks</t>
  </si>
  <si>
    <t>DP kohaselt paariselamu kinnistu ehk elamumaa sihtotstarve</t>
  </si>
  <si>
    <t>Suurest kinnistus väike osa, mis lubatud hoonestada ja mille DP järgne veetarve on 1m3/ööp</t>
  </si>
  <si>
    <t xml:space="preserve">DP kohaselt ärimaa </t>
  </si>
  <si>
    <t>DP kohaselt veevajadus: jahtide, laevade tagavarade täiendamine 8m3/d, töötajate olmeruumid 0,92 m3/d</t>
  </si>
  <si>
    <t>Vesi saadakse puurkaevust</t>
  </si>
  <si>
    <t>EHR andmetel sadamahoone on kavandatav ning omab ehitusluba alates 2021 aasta septembrist</t>
  </si>
  <si>
    <t>Suvila suurim ehitusalune pind maksimaalsest on kuni 150 m2</t>
  </si>
  <si>
    <t>Kehtestati osaliselt, olemasoleva suvila ehitusaluse pinna suurendamine 33%</t>
  </si>
  <si>
    <t>DP kohaselt lubatud kuni kahekorruselised ühe-, kahepere-, kaksik- ja ridaelamud, ehitusõigus elamuühikute osas arvestatud potensiaalse ehitise järgi kinnistu suuruse põhjal või EHR andmete põhjal</t>
  </si>
  <si>
    <t>DP kohaselt lubatud kuni kahekorruselised ühe-, kahepere-, kaksik- ja ridaelamud, ehitusõigus elamuühikute osas arvestatud potensiaalse ehitise järgi kinnistu suuruse põhjal või EHR andmete põhjal. EHR andmetel kavandatav üksikelamu, ehitusluba 2006 aastal väljastatud, kinnistu reaalselt tühi</t>
  </si>
  <si>
    <t>DP kohaselt lubatud kuni kahekorruselised ühe-, kahepere-, kaksik- ja ridaelamud, ehitusõigus elamuühikute osas arvestatud potensiaalse ehitise järgi kinnistu suuruse põhjal või EHR andmete põhjal.</t>
  </si>
  <si>
    <t>üksikelamu abihoonega</t>
  </si>
  <si>
    <t>Projekteerimistingimused üksikelamu abihoone rajamiseks, abihoone kõrgus maapinnast 5m</t>
  </si>
  <si>
    <t>DP kohaselt lubatud kuni kahekorruselised ühe-, kahepere-, kaksik- ja ridaelamud, ehitusõigus elamuühikute osas arvestatud potensiaalse ehitise järgi kinnistu suuruse põhjal või EHR andmete põhjal. Potensiaalselt võimalik ka maksimum kolme boksiga ridaelamu</t>
  </si>
  <si>
    <t>DP kohaselt lubatud kuni kahekorruselised ühe-, kahepere-, kaksik- ja ridaelamud, ehitusõigus elamuühikute osas arvestatud potensiaalse ehitise järgi kinnistu suuruse põhjal või EHR andmete põhjal. Potensiaalselt võimalik ka paariselamu</t>
  </si>
  <si>
    <t>DP kohaselt lubatud kuni kahekorruselised ühe-, kahepere-, kaksik- ja ridaelamud, ehitusõigus elamuühikute osas arvestatud potensiaalse ehitise järgi kinnistu suuruse põhjal või EHR andmete põhjal. Potensiaalselt võimalik ka kuni kolme boksiga ridaelamu</t>
  </si>
  <si>
    <t>DP kohaselt maatulundusmaa, millel ehitusõigus puhkerajatisele</t>
  </si>
  <si>
    <t>Paariselamu kinnistu on jaotatud kaheks osaks, seega elamuühikuks üks ühel kinnistul</t>
  </si>
  <si>
    <t>tankla abihoonetega (kauplus, pesula)</t>
  </si>
  <si>
    <t>Üksikelamu kinnistu on jaotatud kaheks, mõlemal kinnistul üksikelamu realiseeritud</t>
  </si>
  <si>
    <t>DPga lubatud ärihoones ka korterid, mida ei ole EHR andmetel realiseeritud, teadmata on ka maksimaalne korterite arv</t>
  </si>
  <si>
    <t>Lisaks maapealsele ehitusalusele pinnale lubatud ka maa-alune ehitusalune pind suuruses 26890m2</t>
  </si>
  <si>
    <t>DP-ga muudeti maa sihtotstarvet, elamu ja kauplus olid eelnevalt olemas</t>
  </si>
  <si>
    <t>Projekteerimistingimused elamu abihoonele, mille kõrgus maapinnat 5m</t>
  </si>
  <si>
    <t>Suvila ehitusalune pind maksimaalsest kuni 150 m2</t>
  </si>
  <si>
    <t>DP kohaselt transpordimaa</t>
  </si>
  <si>
    <t>2019 projekteerimistingimused antud 12000m2 ehitusaluse pinnaga viilhallide püstitamiseks, 2020 antud projekteerimistingimused 4100m2 ehitusaluse pinnaga PVC halli püstitamiseks</t>
  </si>
  <si>
    <t>DP seletuskirjas info, et kinnistu 30% ulatuses ka ärimaa ning lubatud rajada kohvibaar/kauplus hoonesse lisaks eluruumidele. Joonisel vastav info puudus</t>
  </si>
  <si>
    <t>DP kohaselt on tegu osa Lasti tee 17b kinnistust</t>
  </si>
  <si>
    <t>Mahutite kõrgus kuni 30m</t>
  </si>
  <si>
    <t>Kaustas on PT selle kinnistu kohta, aga see ei avane, EHR andmetel aiamaja kinnistul</t>
  </si>
  <si>
    <t>Aiamaja ehitusalune pind kuni 150 m2</t>
  </si>
  <si>
    <t>DP kohaselt lubatud 3 hoonet ja 7 rajatist</t>
  </si>
  <si>
    <t>Mahutid kõrgusega 30m</t>
  </si>
  <si>
    <t>DP maakorralduslik, korruselamu teenindusmaa määramiseks</t>
  </si>
  <si>
    <t>EHR andmetel paariselamu, DP-ga lubatud ridaelamu</t>
  </si>
  <si>
    <t>DP kohaselt jagatud kinnistu kaheks üksikelamuga kinnistuks, maakorraldust pole ellu viidud</t>
  </si>
  <si>
    <t>Liidetav Kingu tee 1-ga, DP kohaselt kinnistu piirid veidi muudetud, lubatud ehitusõigus Kingu tee 1 real kirjas</t>
  </si>
  <si>
    <t>DP-ga muudetud kinnistu piire, liita Kingu kinnistuga, mis pole ellu viidud</t>
  </si>
  <si>
    <t>PT elamu abihoone kohta, abihoone kõrgus 5m maapinnast</t>
  </si>
  <si>
    <t>DP põhjal abihoone ehitusalune pind kuni 100m2 ning elamu osas täisehituse protsent 12%; abihoone kõrgus 5m</t>
  </si>
  <si>
    <t>DP põhjal abihoone ehitusalune pind kuni 150m2 ning elamu osas täisehituse protsent 12%; abihoone kõrgus 5m</t>
  </si>
  <si>
    <t>Maapealne suletud brutopind 2040m2 ja maa-alune 260m2</t>
  </si>
  <si>
    <t>Maapealsele ehitusalusele pinnale lisaks maa-alune ehitusalune pind 1200m2</t>
  </si>
  <si>
    <t>Nii maa-alune kui maapealne ehitusalune pind 200m2</t>
  </si>
  <si>
    <t>Lubatud muuta kinnistu piire, ei ole ellu viidud</t>
  </si>
  <si>
    <t>DP kohaselt tootmismaa puurkaevu jaoks, mis ka kinnistul asub</t>
  </si>
  <si>
    <t>Pole teada DP järgset planeeritud bokside arvu, vaikimisi arvestatud 3 boksi</t>
  </si>
  <si>
    <t>Liita kinnistutega Rannakaare tee 20 ja 20a</t>
  </si>
  <si>
    <t>DP kohaselt puhkeotstarbeline maa 60% ja ärimaa 40%</t>
  </si>
  <si>
    <t>Maa-alune ehitusalune pind lisaks 800m2</t>
  </si>
  <si>
    <t>Liita Kingu tee 2 kinnistuga, ehitusõigused nende kinnistute puhul eeldatavalt liidetud, maakorraldust ei ole ellu viidud</t>
  </si>
  <si>
    <t>PT ridaelamu boksi abihoone püstitamiseks</t>
  </si>
  <si>
    <t>Ehitusõigus summaarne Rohuneeme tee 59d ja 61a kohta, sest kinnistud on DP kohaselt liidetavad. Ehitusalune pind maa peal 1500m2 ja maa all 500m2</t>
  </si>
  <si>
    <t>Ehitusõigus kirjas Rohuneeme tee 59d all, kinnistud planeeritud liita</t>
  </si>
  <si>
    <t>üksikelamu/ridaelamu boks</t>
  </si>
  <si>
    <t>Kinnistu lubatud jagada kolmeks erinevaks elamumaa kinnistuks. Maakorraldus ellu viimata, ilmselt kinnistute jagamisel tekiks üks potensiaalselt tühi elamumaa kinnistu, millel ka ehitusõigus on olemas</t>
  </si>
  <si>
    <t>EHR andmetel realiseeritud üksikelamu</t>
  </si>
  <si>
    <t>Maakorralduslik DP</t>
  </si>
  <si>
    <t>Liidetakse kinnistuga Tamme tee 5</t>
  </si>
  <si>
    <t>DP kohaselt koos Tiigi tee 2 kinnistuga ridaelamu lubatud ehitada. Maakorraldus ei ole ellu viidud ning mõlemal kinnistu EHR andmetel üksikelamu</t>
  </si>
  <si>
    <t>DP kohaselt ridaelamu ilmselt kuni 3 boksiga, EHR andmetel paariselamu (2 korterit)</t>
  </si>
  <si>
    <t>DP kohaselt maapealne ehitusalune pind 1650 ja maa-alune 3050; suletud brutopind maapealne 4900m2 ja maa-alune 3050m2</t>
  </si>
  <si>
    <t>DP kohasel torni osa ehitusalune pind kuni 90m2, kõrgus kuni 5korrust ja 18m maapinnast (sh tehniline ruum). Maapealne suletud brutopind 1550m2 ja maa-alune 420m2</t>
  </si>
  <si>
    <t>Kinnistu lubatud jagada kaheks elamumaa kinnistuks</t>
  </si>
  <si>
    <t>DP järgsed ridaelamu kinnistud on jaotatud osaliselt bokside vahel ära. Ridaelamus kokku 11 boksi, millest ilmselt ca 6 võivad jääda sellele kinnistule</t>
  </si>
  <si>
    <t>DP järgsed ridaelamu kinnistud on jaotatud osaliselt bokside vahel ära. Ridaelamus kokku 11 boksi, millest ilmselt ca 2 võivad jääda sellele kinnistule</t>
  </si>
  <si>
    <t>DP järgsed ridaelamu kinnistud on jaotatud osaliselt bokside vahel ära. Ridaelamus kokku 11 boksi, millest ilmselt ca 3 võivad jääda sellele kinnistule</t>
  </si>
  <si>
    <t>ridaelamu/korteri parkla, ehitusõigusi eraldi ei ole, peaks kokku kuuluma Suur-Kaare tee 45-ga</t>
  </si>
  <si>
    <t>ridaelamu osa, kuulub Suur-Kaare tee 37/1 juurde</t>
  </si>
  <si>
    <t>ridaelamu/korteri parkla osa, ei ole eraldi ehitusõigusi</t>
  </si>
  <si>
    <t>DP kohaselt kuni 10 korteriga ridaelamu, EHR andmetel tegu 18 korteriga korterelamuga</t>
  </si>
  <si>
    <t>DP kohaselt ehitusõigus kahe kinnistu peale (Tiigi tee 2 ja Kesk-Kaare tee 5) kuni 3 boksiga ridaelamu jaoks. Maakorraldust kinnistute liitmisel ei ole ellu viidud, mõlemale kinnistule on EHR andmetel rajatud üksikelamu</t>
  </si>
  <si>
    <t>ridaelamu koos Kesk-Kaare tee 5-ga</t>
  </si>
  <si>
    <t>EHR andmetel üksikelamu kavandatav, olemas ehitusluba 2019 aasta novembrist</t>
  </si>
  <si>
    <t>DP jagab kinnistu kolmeks elamumaa kinnistuks, maakorraldus ellu viimata; jagamise tulemusel tekiks potensiaalselt 2 tühja kinnistut ehitusõigusega; veetarve DP kohaselt kõigi kinnistute peale 2,4m3/ööp</t>
  </si>
  <si>
    <t>DP kohaselt lubatud suvilad ümber ehitada elamuteks, lubatud kuni kahe korteriga elamud; suve-aiamajade korruste arv 1, katusekorruse olemasolul2 ning max kõrgus 7,5m. Täisehituse protsent elamukinnistul 25%, suve-aiamaja kinnistul 15%. Ehitusõigus arvestatd üksikelamu kohta</t>
  </si>
  <si>
    <t>DP 3-99 on maakorralduslik</t>
  </si>
  <si>
    <t>DP maakorralduslik, elamu olemasolev</t>
  </si>
  <si>
    <t>Lepiku tee 5 ja 5a juurde planeeritud sellest kinnistust juurdepääsu tee</t>
  </si>
  <si>
    <t>Ridaelamu kinnistu jaotatud bokside vahel nii, et igale boksile vastab üks kinnistu ja seega kinnistu elamuühik 1</t>
  </si>
  <si>
    <t>DP kohaselt kinnistu jaotatus kaheks elamumaa kinnistuks, mõemas ehitusõigused antud. Maakorraldust ei ole ellu viidud, kui viiakse tekib tühi kinnistu ehitusõigusega</t>
  </si>
  <si>
    <t xml:space="preserve">DP kohaselt ärimaa, </t>
  </si>
  <si>
    <t>DP kohaselt lubatud olemasolevaid hooneid ramas mahus rekonstrueerida, täiendavat ehitusõigust ei ole antud</t>
  </si>
  <si>
    <t>DP kohaselt hoone idaküljel max kõrgus 8,5m maapinnast, hoone lääneküljel kuni 12m maapinnast</t>
  </si>
  <si>
    <t>DP kohaselt planeeritud veetarve ühemajapidamise kohta 1,2-2 m3/ööp</t>
  </si>
  <si>
    <t>Haljastus ühine Suureniidu tee 8-ga ja Ilusmäe tee 9-ga, antud kinnistul olemas abihoone, elamuühikuid ilmset ei lisandu</t>
  </si>
  <si>
    <t>Haljastus ühine Suureniidu tee 8 ja 10-ga, mõlemal neil abihooned, eluhoone asub antud kinnistul, elamuühikuid teistele kinnistutele ilmselt ei lisandu</t>
  </si>
  <si>
    <t>Maapealne suletud brutopind 850m2 ja maa-alune 300m2</t>
  </si>
  <si>
    <t>Maapealne suletud brutopind 750 ja maa-alune 200m2</t>
  </si>
  <si>
    <t>Tootmismaa ehk tehnorajatiste maa DP kohaselt</t>
  </si>
  <si>
    <t>Liita kinnistuga Teeääre tee 8</t>
  </si>
  <si>
    <t>Liita Hoburaua tee 8-ga</t>
  </si>
  <si>
    <t>DP kohaselt jagatud kinnistu tootmismaaks (alajaam), kuueks elamumaaks ja nende juurde viivaks transpordimaaks</t>
  </si>
  <si>
    <t>DP kohaselt elamumaa 32% ja maatulundusmaa 68%</t>
  </si>
  <si>
    <t>Projekteerimistingimustes soovituslik kõrgus 7m, tavapärane 8,5m</t>
  </si>
  <si>
    <t>DP-s polnud infot korterite arvu kohta, EHR andmetel üksikelamuga tegu</t>
  </si>
  <si>
    <t>DP-ga jaotatud kinnistu kaheks elamumaaks, maakorraldust ei ole ellu viidud. Võimalik et peale kinnistu jagamist on tühi ehitusõigusega kinnistu</t>
  </si>
  <si>
    <t>Aiamaja ehitusalune pind maksimaalsest kuni 150 m2</t>
  </si>
  <si>
    <t>Lubatud püstitada uus üksikelamu lisaks olemasolevale põlenud aiamaja asukohale</t>
  </si>
  <si>
    <t>DP kohaselt osa transpordimaast</t>
  </si>
  <si>
    <t>Suvila ehitusalune pind maksimaalsest kuni 150m2</t>
  </si>
  <si>
    <t>DP kohaselt ärimaa; ehitusalune pind nii maa peal kui all on 256m2, suletud brutopind maa peal 450m2 ja maa-alune 256m2</t>
  </si>
  <si>
    <t>Lubatud jagada kaheks kinnistuks</t>
  </si>
  <si>
    <t>Projekteerimistingimuste andmisest keelduti, sest  Maanteaamet (Transpordiamet) keeldus kooskõlastamast projekti</t>
  </si>
  <si>
    <t>Ritsika tee 10 DP kehtestati ning tunnistati seejärel kehtetuks, seega antud kinnistul puuduvad ehitusõigused</t>
  </si>
  <si>
    <t>DP kohaselt elamumaa 60% ja üldkasutatav haljasmaa 40%</t>
  </si>
  <si>
    <t>DP kehtetuks tunnistatud kinnistu piiride ja kinnistu suuruse kohta käivas osas</t>
  </si>
  <si>
    <t>DP kohaselt tegu transpordimaaga, millest eraldatud tootmismaa (puurkaevu hoone), mille lubatud ehitusalune pind on kuni 606m2 ja täisehituse protsent 25</t>
  </si>
  <si>
    <t>Kinnistust lubatud jagada väike osa teemaaks ja alajaama jaoks tootmismaa</t>
  </si>
  <si>
    <t>PT kohaselt ärimaa suletud brutopind 400m2 ja elamumaal 360m2; veetarve DP kohaselt 0,5 m2/ööp</t>
  </si>
  <si>
    <t>DP kohaselt looduslik haljasmaa</t>
  </si>
  <si>
    <t>puhastusseadmed ja tuletõrje veehoidla</t>
  </si>
  <si>
    <t>PT lubab olemasolevale üksikelamule lisaks püstitada kuni kaks abihoonet</t>
  </si>
  <si>
    <t>DP kohaselt lubatud eraldada väike osa kinnistust alajaamale ja teemaale</t>
  </si>
  <si>
    <t>kauplus, baar, puhkeruumid</t>
  </si>
  <si>
    <t>elamu abihoone</t>
  </si>
  <si>
    <t>PT abihoone püstitamiseks</t>
  </si>
  <si>
    <t>DP kohaselt ärimaa</t>
  </si>
  <si>
    <t>DPs ei olnud välja toodud planeeritava hoone suletud brutopinda. Kuna hooned olid lubatud rajada erineva korruselisusega (1-3), arvestati brutopinna arvutamisel korruselisuseks keskmiselt 2; DP kohaselt veevajadus kinnistul 5l/s, mis teisendati 432m3/ööp</t>
  </si>
  <si>
    <t>hoonete ehitusõigus koos Haldja tee 21 ja 23 kinnistutega</t>
  </si>
  <si>
    <t>DP kohaselt hoonete ehitusõigus koos Haldja tee 21 ja 23 kinnistutega</t>
  </si>
  <si>
    <t>DP kohaselt ehitusõigus hoonetele koos Radari ja Haldja tee 23 kinnistutega</t>
  </si>
  <si>
    <t>DP kohaselt ehitusõigus hoonetele koos Radari ja Haldja tee 21 kinnistutega</t>
  </si>
  <si>
    <t>ehitusõigus koos Radari ja Haldja tee 23 kinnistuga</t>
  </si>
  <si>
    <t>ehitusõigus koos Radari ja Haldja tee 21 kinnistuga</t>
  </si>
  <si>
    <t>DP kohaselt kaheks elamumaaks jagatud, maakorraldust ei ole ellu viidud</t>
  </si>
  <si>
    <t>DP kohaselt kaheks elamumaaks jagatud, maakorraldust ei ole ellu viidud, aga kui viiakse on potensiaalselt üks tühi ehitusõigusega kinnistu</t>
  </si>
  <si>
    <t>Ehitusaune pind maa peal 250m2 ja maa all 150m2</t>
  </si>
  <si>
    <t>DP kohaselt üldkasutatav haljasala</t>
  </si>
  <si>
    <t>Võiks olla transpordimaa, aga ei ole toodud seda välja DPs</t>
  </si>
  <si>
    <t>DP ei ei andnud ehitusõigusi sadamaehitistele, aga tõi välja 9 parkimiskohta ja lisaks on planeeringus kavandatud sadam 36 aluse jaoks</t>
  </si>
  <si>
    <t>Maapealne suletud brutopind 2116m2 ja maa-alune 1058m2</t>
  </si>
  <si>
    <t>PT andis vaid hoone kõrguse meetrites, mitte korruste arvu, eelduslikult võetud 1 korrus brutopinna arvutamiseks</t>
  </si>
  <si>
    <t>DP kehtetuks tunnistatud Tammneeme tee 14 osas (ei ole teada kindlalt, mis osa see oli) ning antud transpordimaal on näidatud ehitusõigus</t>
  </si>
  <si>
    <t>Ehitusalune pind nii maa peal kui all 250m2; suletud brutopind maa peal 450m2 ja maa all 250m2</t>
  </si>
  <si>
    <t>Üksikelamu ehitusalune pind maksimaalsest kuni 250m2</t>
  </si>
  <si>
    <t>Maapealne suletud brutopind 480m2 ja maa-alune 200m2</t>
  </si>
  <si>
    <t>EHR andmetel kinnistul kavandatav hoone, millele on antud ehitusluba 2009 aastal</t>
  </si>
  <si>
    <t>DP kohaselt sotsiaalmaa, puhkerajatiste maa</t>
  </si>
  <si>
    <t>Kehtestamine vajab täpsustamist, DP ei andnud hoonestusala ega ehitusõigusi</t>
  </si>
  <si>
    <t>Elamu ehitusalune pind maksimaalsest kuni 320 m2</t>
  </si>
  <si>
    <t>Ilmselt ei vasta EHR ja DP andmed tegelikkusele ning ridaelamuboks on ümber ehitatud korteriteks ning elamuühik reaalselt suurem</t>
  </si>
  <si>
    <t>Ehitusalusest pinnast 85% on elamu ja 15% lillestuudio</t>
  </si>
  <si>
    <t>Viimsi Vee arvestuse kohaselt Halli tee 5 ja 7 kinnistute veetarbimine potensiaalselt 2m2/ööp, jagatud kahe kinnistu vahel võrdselt</t>
  </si>
  <si>
    <t>Viimsi Vee arvestuse kohaselt Halli tee 5 ja 7 kinnistute veetarbimine potensiaalselt 2m2/ööp, jagatud kahe kinnistu vahel võrdselt; Sihtotstarve DP kohaselt ärimaa 30% ja tootmismaa 70%</t>
  </si>
  <si>
    <t>Ehitusalusele maapealsele osale lisaks maa-alune 100m2</t>
  </si>
  <si>
    <t>Elumaa osas suletud brutopind 720m2 ja ärimaa osas 4080m2; EHR andmetel ei ole hoonel eluruume (puuduvad hooneosad)</t>
  </si>
  <si>
    <t>80 kohaga lasteaed</t>
  </si>
  <si>
    <t>Abihoone lubatud ehitusalune pind 120m2</t>
  </si>
  <si>
    <t>Tootmishoone ümberehitamine ärihooneks; spordihoone ehitusalune pind 900m2, lisaks lubatud juurde projekteerida tootmishoone ehitusaluse pinnaga 1900m2 ja rekonstrueerida büroohoone ehitusaluse pinnaga 2290m2; täisehituse protsent spordihoone osal 35%, rekonstrueeritaval büroohoone osal 55% ja projekteeritaval tootmishoone osal 34%</t>
  </si>
  <si>
    <t>DP maakorralduslik, võiks jagada kinnistu elamumaaks ja transpordimaaks osaliselt</t>
  </si>
  <si>
    <t>DP kohaselt kool 500 õpilasele ja lasteaed 20-le lapsele</t>
  </si>
  <si>
    <t>DP kohaselt jagatud kinnistu elamumaadeks, üheks tootmismaaks, transpordimaks ning üldmaaks parkide ja muruväljakute tarbeks. Osadel elamukinnistute sihtotstarve on jagatud elamumaa ja maatulundusmaa vahel. Maakorraldust ei ole ellu viidud</t>
  </si>
  <si>
    <t>PT abihoone rajamiseks, muud hooned olemasolevad; abihoone ehitusalune pind 150m2, kõrgus maapinnast 5m</t>
  </si>
  <si>
    <t>Ärimaa osa 950m2 kinnistust, mille täisehituse protsent on 60%</t>
  </si>
  <si>
    <t>Hoone absoluutkõrgus 20m</t>
  </si>
  <si>
    <t>elamu/äri</t>
  </si>
  <si>
    <t>Ehitusõigusi ei ole DP-s välja toodud</t>
  </si>
  <si>
    <t>Kuulub kokku Metskitse tee 10-ga</t>
  </si>
  <si>
    <t>Kuulub kokku Metskitse tee 14-ga</t>
  </si>
  <si>
    <t>DP kohaselt kuulub kokku Mäekünka-Randvere jalgteega</t>
  </si>
  <si>
    <t>DP kohaselt kuulub kokku Mäekünka mets 1-ga</t>
  </si>
  <si>
    <t>DP kohaselt jagada kinnistu transpordimaaks, tootmismaaks (alajaam) ja haljasmaaks, tabelis märgitud alajaama ehitusõigus</t>
  </si>
  <si>
    <t>DP kohaselt jagada kinnistu transpordimaaks, tootmismaaks (alajaam) ja haljasmaaks</t>
  </si>
  <si>
    <t>8 boksiga ridaelamu kinnistu jaotatud bokside vahel, igal kinnistul üks boks</t>
  </si>
  <si>
    <t>DP järgsed ridaelamu kinnistud on jaotatud osaliselt korterite vahel ära. Korteris kokku 18 korterit, millest ilmselt ca 4 võivad jääda sellele kinnistule</t>
  </si>
  <si>
    <t>DP järgsed ridaelamu kinnistud on jaotatud osaliselt korterite vahel ära. Korteris kokku 18 korterit, millest ilmselt ca 14 võivad jääda sellele kinnistule</t>
  </si>
  <si>
    <t>DP järgsed ridaelamu kinnistud on jaotatud osaliselt korterite vahel. Korteris kokku 18 korterit, millest ilmselt ca 6 võivad jääda sellele kinnistule</t>
  </si>
  <si>
    <t>DP järgsed ridaelamu kinnistud on jaotatud osaliselt korterite vahel ära. Korteris kokku 18 korterit, millest ilmselt ca 12 võivad jääda sellele kinnistule</t>
  </si>
  <si>
    <t>EHR andmetel üksikelamu kavandatav, olemas ehitusluba 2021 aprillist</t>
  </si>
  <si>
    <t>DP kohaselt üksikelamu kinnistu, aga ehitusõigusi ei määratud</t>
  </si>
  <si>
    <t>Liita Tammelaane haljak 1-ga ja sihtotstarve muuta looduslik maa ehk üldkasutatav maa</t>
  </si>
  <si>
    <t>DP kohselt kuulub kokku Nelgi tee 30-ga, reaalselt kinnistud eraldi ning mõlemad üksikelamutega</t>
  </si>
  <si>
    <t>Liita kinnistuga Tulbi tee 6</t>
  </si>
  <si>
    <t>DP kohaselt võiks sinna tulla lasteaed/kool, aga ei ole antud täpsemalt ehitusõigusi</t>
  </si>
  <si>
    <t>Liidetud Peoleo tee 1-ga, mõlemale kinnistule jääb korterelamust 4 korterit</t>
  </si>
  <si>
    <t>Koos Äigru tee 7-ga korterelamu, mõlemale kinnistule jääb korterelamust 4 korterit</t>
  </si>
  <si>
    <t>DP maakorralduslik, ehitusõigusi pole kirjas</t>
  </si>
  <si>
    <t>Liidetakse Liivamäe tee 18-ga</t>
  </si>
  <si>
    <t>tootmismaa</t>
  </si>
  <si>
    <t>DP kohaselt jagatud kinnistu elamumaadeks, üheks tootmismaaks, transpordimaks ning üldmaaks parkide ja muruväljakute tarbeks. Osadel elamukinnistute sihtotstarve on jagatud elamumaa ja maatulundusmaa vahel. Maakorraldust ei ole ellu viidud; ehitusõigusi ei märgitud tehnorajatistele</t>
  </si>
  <si>
    <t>DP planeeringuala kinnistu lääneosas asuba haljasala ja sellele planeeritava kõnnitee kohta</t>
  </si>
  <si>
    <t>DP vastu võtmisel, et muuta kinnistu elamumaaks, üksikelamu ehitusõigused</t>
  </si>
  <si>
    <t>ol.ol. ridaelamu boks (kahe korteriga)</t>
  </si>
  <si>
    <t>ol.ol. ridaelamu boks kinnistul</t>
  </si>
  <si>
    <t>Liita Tammneeme tee 17a-ga</t>
  </si>
  <si>
    <t>Viire tee 1 elamu osa asub sellel kinnistul, DP kohaselt võiks need olla kaks eraldi üksikelamu kinnistut</t>
  </si>
  <si>
    <t>Ei anta DP kohaselt eraldi ehtiusõigusi, liita teise kinnistuga</t>
  </si>
  <si>
    <t>DP-ga ei anta ehitusõigusi, liidetakse Teigari tee 1-ga</t>
  </si>
  <si>
    <t>ol.ol. alajaama rek</t>
  </si>
  <si>
    <t>Liita Männikäbi tee 12-ga</t>
  </si>
  <si>
    <t>Liita Taga-Männi kinnistuga</t>
  </si>
  <si>
    <t>Kuulub kokku Taga-Männi kinnistuga</t>
  </si>
  <si>
    <t>sadamaehitised täiendava ehitusõigusega, 9 parkla kohta</t>
  </si>
  <si>
    <t>ehitis</t>
  </si>
  <si>
    <t>DP-ga pole määratud ehitusõigusi</t>
  </si>
  <si>
    <t>Liita Rüstla tee 1-ga</t>
  </si>
  <si>
    <t>DP kohaselt ajutine ilma ehitusõiguseta kinnistu, mis liidetakse Rohuneeme 140-ga</t>
  </si>
  <si>
    <t>Mereniidu 1-ga kokku liita</t>
  </si>
  <si>
    <t>DP-ga ehitusõigusi ei ole antud</t>
  </si>
  <si>
    <t>Liita kinnistuga Kivineeme tee 3</t>
  </si>
  <si>
    <t>DP kohaselt kalmistu ala laiendamine, ehitusõigusi ei ole määratud</t>
  </si>
  <si>
    <t>kalmistu ala laiendamine</t>
  </si>
  <si>
    <t>DP kohaselt planeeritud liita Kalmistu tee 8a-ga hiljem, ei anta eraldi ehitusõigusi</t>
  </si>
  <si>
    <t>äri- ja kaubandushoone</t>
  </si>
  <si>
    <t>Liita Teeääre tee 6-ga</t>
  </si>
  <si>
    <t>üksik/paariselamu osa</t>
  </si>
  <si>
    <t>Liita kinnistuga Teeääre tee 2a</t>
  </si>
  <si>
    <t>Liita kinnistuga Teeääre tee 2</t>
  </si>
  <si>
    <t>puurkaevuhoone ja transpordimaa</t>
  </si>
  <si>
    <t>abihoone transpordimaale</t>
  </si>
  <si>
    <t>Lubatud ehitada abihoone transpordimaale</t>
  </si>
  <si>
    <t>ol.ol. hoone (lagunenud)</t>
  </si>
  <si>
    <t>Olemasolev hoone tegelikkuses lagunenud, kuigi EHR andmetel olemas, täiendavaid ehitusõigusi ei ole kirjas</t>
  </si>
  <si>
    <t>DP-s ei ole ehitusõigusi antud</t>
  </si>
  <si>
    <t>Liidetakse Kibuvitsa tee 3-ga</t>
  </si>
  <si>
    <t>DP-s ei ole ehitusõigusi määratud</t>
  </si>
  <si>
    <t>DP kohaselt tehnorajatiste maa</t>
  </si>
  <si>
    <t>DP-ga on lubatud kinnistu jagada kaheks, aga olemasolev elamu on ehitatud nii, et kinnistu jagamine vastavalt DP-le ei pruugi võimalik olla ning kahele kinnistule lubatud ehitusalune pind on olemasoleva hoonega täidetud</t>
  </si>
  <si>
    <t>osa ridaelamu parklast</t>
  </si>
  <si>
    <t>Osa ridaelamu parklast</t>
  </si>
  <si>
    <t>Kuulub kokku Väike-Kaare tee 20-ga</t>
  </si>
  <si>
    <t>DP-ga ehitusõigusi pole antud</t>
  </si>
  <si>
    <t>Liidetav Vehema tee 41-ga</t>
  </si>
  <si>
    <t>Lubatud ehitada külakeskuse hoone, EHR andmetel rajatud sinna mänguväljak, seega eeldatavalt hoonet enam ei realiseerita</t>
  </si>
  <si>
    <t>Liita Suur-Kaare tee 23-ga</t>
  </si>
  <si>
    <t>DP kohaselt lubatud eraldada sealt tootmismaa kinnistu alajaama jaoks</t>
  </si>
  <si>
    <t>Liidetav Mere tee 3-ga, eraldi kinnistu ehitusõigusi ei ole antud</t>
  </si>
  <si>
    <t>DP 97-028</t>
  </si>
  <si>
    <t>DP 11-006, DP 97-028</t>
  </si>
  <si>
    <t>Liita Lasketiiru 3a ja 3b-ga</t>
  </si>
  <si>
    <t>Liita Lasketiiru 3 ja 3b-ga</t>
  </si>
  <si>
    <t>Liita Lasketiiru 3 ja 3a-ga</t>
  </si>
  <si>
    <t>Liita Uuesauna tee 2b-ga</t>
  </si>
  <si>
    <t>Liita Metsakasti põik 5-ga</t>
  </si>
  <si>
    <t>Liita Leppneeme tee 97-ga</t>
  </si>
  <si>
    <t>Kuulub kokku Kärimetsa tee 4-ga</t>
  </si>
  <si>
    <t>Kuulub kokku Kärimetsa tee 2-ga</t>
  </si>
  <si>
    <t>Kuulub kokku Kõrkja tee 7-ga</t>
  </si>
  <si>
    <t>Kuulub kokku Kõrkja tee 2-ga</t>
  </si>
  <si>
    <t>Kuulub kokku Kõrkja tee 6-ga</t>
  </si>
  <si>
    <t>Kuulub kokku Kõrkja tee 3-ga</t>
  </si>
  <si>
    <t>Kuulub Karusambla 8 juurde</t>
  </si>
  <si>
    <t>Kuulub Karusambla tee 21 juurde</t>
  </si>
  <si>
    <t>Kuulub Karusambla tee 19 juurde</t>
  </si>
  <si>
    <t>Kuulub Karusambla tee 14 juurde</t>
  </si>
  <si>
    <t>Kuulub Kokku Karusambla tee 10-ga</t>
  </si>
  <si>
    <t>Liidetav Koidu tee 34 kinnistuga</t>
  </si>
  <si>
    <t>DP kohaselt väike osa kinnistust transpordimaa</t>
  </si>
  <si>
    <t>2-tasandiline parkimishoone</t>
  </si>
  <si>
    <t>Hoone absoluutkõrgus 13m</t>
  </si>
  <si>
    <t>kaubanduskeskus</t>
  </si>
  <si>
    <t>Liidetakse naaberkinnistuga (Tammneeme tee 64)</t>
  </si>
  <si>
    <t>pumpla</t>
  </si>
  <si>
    <t>tuletõrjevee mahuti</t>
  </si>
  <si>
    <t>tuletõrjevee mahutid</t>
  </si>
  <si>
    <t/>
  </si>
  <si>
    <t>ühepereelamu</t>
  </si>
  <si>
    <t>ei tarbi</t>
  </si>
  <si>
    <t>oma vesi</t>
  </si>
  <si>
    <t>ei ole klient</t>
  </si>
  <si>
    <t>staadion</t>
  </si>
  <si>
    <t>eramu</t>
  </si>
  <si>
    <t>pood</t>
  </si>
  <si>
    <t>restoran</t>
  </si>
  <si>
    <t>ärimaja</t>
  </si>
  <si>
    <t>ei tarbi meie vett, ühistu pk</t>
  </si>
  <si>
    <t>elamumaa</t>
  </si>
  <si>
    <t>DP</t>
  </si>
  <si>
    <t>kortermajad</t>
  </si>
  <si>
    <t>puudub liitumise võimalus</t>
  </si>
  <si>
    <t>hotell/spa</t>
  </si>
  <si>
    <t>kontserdimaja</t>
  </si>
  <si>
    <t>hobusetall</t>
  </si>
  <si>
    <t>pooleli maja</t>
  </si>
  <si>
    <t>suvila ümberehitus</t>
  </si>
  <si>
    <t>tarbimine hetkel puudub</t>
  </si>
  <si>
    <t xml:space="preserve">täna ei tarbi </t>
  </si>
  <si>
    <t>oma kaev</t>
  </si>
  <si>
    <t>ühepere elamu</t>
  </si>
  <si>
    <t>täna pole klient</t>
  </si>
  <si>
    <t>ridaelamu/boks</t>
  </si>
  <si>
    <t>sadam/det</t>
  </si>
  <si>
    <t>Korter</t>
  </si>
  <si>
    <t xml:space="preserve">ei tarbi, </t>
  </si>
  <si>
    <t>ei tarbi, ümberehitus</t>
  </si>
  <si>
    <t>ei tarbi täna</t>
  </si>
  <si>
    <t>ajutine ehitus</t>
  </si>
  <si>
    <t>ridakas</t>
  </si>
  <si>
    <t>Restoran</t>
  </si>
  <si>
    <t>olemas, täna ei tarbi</t>
  </si>
  <si>
    <t>tööstus</t>
  </si>
  <si>
    <t>maatulundusmaa</t>
  </si>
  <si>
    <t>2022 tarbija</t>
  </si>
  <si>
    <t>ühepereelamu/äri</t>
  </si>
  <si>
    <t>?</t>
  </si>
  <si>
    <t>ei elata</t>
  </si>
  <si>
    <t>tarbia alates 01.2022</t>
  </si>
  <si>
    <t>ei ole tarbija</t>
  </si>
  <si>
    <t>täna puudub veel võimalus liitumiseks</t>
  </si>
  <si>
    <t>Viimsi Vee andmetel 7 boksi, DP kohaselt 4 boksi</t>
  </si>
  <si>
    <t>DP kohaselt elamumaa 80% ja ärimaa 20%; maa-alune ehitusalune pind 1600m2 ja eluhoone maapealne suletud brutopind 3040m2 ja maa-alune 1280m2, ärimaa osal maapealne suletud brutopind 760m2 ja maa-alune 320m2; olemasolev pumbajama likvideeritav</t>
  </si>
  <si>
    <t>EHR andmetel ridaelamu 8 boksiga</t>
  </si>
  <si>
    <t>DP kohaselt äripinna suletud brutopind on 676m2 ja elamu suletud brutopind 5468m2; EHR andmete kohaselt kavandatav korterelamu 49 korteriga (ehitusluba 2022 juulist, Viimsi vee andmetel ehitamisel)</t>
  </si>
  <si>
    <t>EHR andmete kohaselt korterelamu 52 korteriga kavandatav, ehitusluba 2022 märtsist</t>
  </si>
  <si>
    <t>EHR andmetel korterelamu 44 korteriga püstitamisel</t>
  </si>
  <si>
    <t>DP kohaselt 7 boksiga ridaelamu planeeritud, hetkel kinnistul tootmishooned</t>
  </si>
  <si>
    <t xml:space="preserve">EHR andmetel paariselamu </t>
  </si>
  <si>
    <t>Olemaslevad vanad kasarmuhooned lähvad lammutamisele, kinnistu on jaotatud ning planeeritud ehitada neljale kinnistule ridaelamud</t>
  </si>
  <si>
    <t>EHR andmetel hoone püstitamisel</t>
  </si>
  <si>
    <t>Liita ilmselt Hundi tee 9-ga</t>
  </si>
  <si>
    <t xml:space="preserve">DP 00-094 kohaselt kuulub kokku kinnistuga Nurme tee 30a-ga, kuid kinnistu on jaotatud nii, et potentsiaalselt võiks sinna tulla üksikelamu </t>
  </si>
  <si>
    <t>Liidetav Nurmela tee 3-ga</t>
  </si>
  <si>
    <t>DP 99-030</t>
  </si>
  <si>
    <t>Kinnistu Kaluri tee 23 lahustükk ehk elamumaa, aga haljak nimega, seega pigem muuta sihtotstarvet</t>
  </si>
  <si>
    <t>Liidetav elamumaaga või moodustatav transpordimaa</t>
  </si>
  <si>
    <t>Alajaam rajatud transpordimaale</t>
  </si>
  <si>
    <t>DP kohaselt veetarve kokku 20 kinnistu kohta 12m3/ööp ehk ühele kinnistule 0,6m3</t>
  </si>
  <si>
    <t>Liita teise elamumaaga, ilmselt Palumetsa tee 4-ga</t>
  </si>
  <si>
    <t>Reaalselt kinnistul tenniseväljak ja seetõttu EÜ 0. DP kohaselt lubatud kas suve-aiamaja või elumaja. Olenevalt valikust erinevad ehitusõigused lubatud. Elumajal rohkem lubatud kui suve aiamajal. Suvemaja korruseid 1,5, 1 ehitis, kõrgus maapinnast 7,5m, täisehitus 15%. Tabelis toodud elumaja ehitusõigused.</t>
  </si>
  <si>
    <t>Liidetav teise elamumaa kinnistuga, ilmselt Salu tee 12-ga</t>
  </si>
  <si>
    <t>DP kohaselt lubatud kinnistul olemasolevad tehnorajatised pargi alal, elamumaa sihtotstarve ilmselt muuta vaja</t>
  </si>
  <si>
    <t>Alajaam ehitatud kinnistu kõrvale elamumaa alale</t>
  </si>
  <si>
    <t xml:space="preserve">Liidetav teise elamumaa kinnistuga </t>
  </si>
  <si>
    <t>Täpsem info pumbajaama asukoha ja realiseerimise kohta puudub, eeldatud, et realiseerimata</t>
  </si>
  <si>
    <t>Tulevikus kui peaks realiseeritama elamumaana, siis elamuühikud mitu korda suuremad. DP on alale algatatud üksikelamute ja vähendatud mahus paariselamute jaoks)</t>
  </si>
  <si>
    <t>Väike kinnistu, ilmselt liidetav teise elamumaaga</t>
  </si>
  <si>
    <t>Tulevikus võidakse jagada üksikelamu kinnistuteks koos Põllu kinnistuga. DP on selles osas algatatud 4 üksikelamu kinnistu moodustamiseks</t>
  </si>
  <si>
    <t>DP on algatatud ehitusõiguse väljaselgitamiseks üksikelamule</t>
  </si>
  <si>
    <t>Varem kinnistul asunud aiamaja lammutatud</t>
  </si>
  <si>
    <t>Kinnistul asub tenniseväljak</t>
  </si>
  <si>
    <t>Leppneeme Sadama tee 9 kinnistu tagahooviga ilmselt tegemist ning kinnistud võiks liita</t>
  </si>
  <si>
    <t>DP vastu võetud, täpsemad andmed teadmata</t>
  </si>
  <si>
    <t>Liita teise elamumaa kinnistuga, ilmselt Lännemäe tee 8-ga</t>
  </si>
  <si>
    <t>DP-ga ei antud ehitusõigusi, ilmselt liidetav kinnistu</t>
  </si>
  <si>
    <t>Maakorraldus täide viimata, peaks olema elamumaa, paariselamu osa</t>
  </si>
  <si>
    <t>DP kohaselt kinnistu jaotatud maatulundusmaaks ja kolmeks elamumaa kinnistuteks suvilate rajamise võimalusega</t>
  </si>
  <si>
    <t>Alajaam rajatud kõrvalkinnistule (Hiiekivi tee)</t>
  </si>
  <si>
    <t>Komplektalajaam kavandatavas seisundis EHRis</t>
  </si>
  <si>
    <t>DP algatatud sihtostarbe muutmiseks ja ehitusõiguste määramiseks; reaalsel tootmise parkla ja ladustamisplats hetkel sellel kinnistul</t>
  </si>
  <si>
    <t>DP 08-012</t>
  </si>
  <si>
    <t>Realiseerimata ehitusõigust sadama alal ei ole märgitud, sest aladel on juba funktsionaalne kasutus ilma lubatud ehitusõiguseta, võimalik eraldi küsida tingimusi vallal hoonete püstitamiseks</t>
  </si>
  <si>
    <t>Realiseerimata ehitusõigust sadama alal ei näidata, tingimused hoone püstitamiseks tuleb taotleda vallalt</t>
  </si>
  <si>
    <t>DP-ga muudetud kinnistu piire, pole ellu viidud. Muudetud piiridega kinnistu ehitusõigus ilmsel realiseeritud koos teise kinnistuga (Rohuneeme tee 57d), aga võimalik et sinna võib ka üksikelamu tulla</t>
  </si>
  <si>
    <t>Elamumaana ilmselt teise kinnistuga liidetav</t>
  </si>
  <si>
    <t>EHR andmetel tuletõrjeveehoidla</t>
  </si>
  <si>
    <t>Alajaam Jõhvika tee 11 kinnistul</t>
  </si>
  <si>
    <t>Liidetav Suur-Kaare tee 63-ga</t>
  </si>
  <si>
    <t>Kinnistul spordiväljak</t>
  </si>
  <si>
    <t>Kasutusel teena</t>
  </si>
  <si>
    <t>Liidetav teise elamumaa kinnistuga, ilmselt Rohuneeme tee 102-ga</t>
  </si>
  <si>
    <t>Liidetav teise elamumaa kinnistuga, ilmselt Vanapere tee 13-ga</t>
  </si>
  <si>
    <t>Liidetav teise elamumaa kinnistuga, ilmselt Vesiroosi tee 22-ga</t>
  </si>
  <si>
    <t>Elamumaa aed sellel kinnistul, aga alajaam ehitatud teemaale, ringtee sisse</t>
  </si>
  <si>
    <t xml:space="preserve">Liidetakse eeldatavalt teise elamumaaga </t>
  </si>
  <si>
    <t>Kasutusel teena, ilmsetl peaks saama transpordimaa sihtotstarbe</t>
  </si>
  <si>
    <t>Krati tee 21a paistab olevat alajaam</t>
  </si>
  <si>
    <t>Osaliselt teemaa ja osaliselt kinnistu, kus kaardi järgi asub väike veekogu ja võimalik tehnorajatis</t>
  </si>
  <si>
    <t>Elamumaa osa ilmselt liialt väike, võimalik et liidetav mõne teise kinnistuga</t>
  </si>
  <si>
    <t>DP maakorralduslik, EHR andmetel kinnistul hoone (kasiino/rahvamaja), Maa-ameti aadressiandmetel tegu ajaloolise hoonega, ehk ilmselt lagunenud</t>
  </si>
  <si>
    <t>DP maakorralduslik, EHR andmetel kinnistul saun</t>
  </si>
  <si>
    <t>Liidetav mõne teise kinnistuga ilmselt</t>
  </si>
  <si>
    <t>DP kohaselt transpordimaa, aga ehitusõigus antud ilmselt alajaama vmt rajamiseks</t>
  </si>
  <si>
    <t>Elektrikilp</t>
  </si>
  <si>
    <t>EE, 2ME</t>
  </si>
  <si>
    <t>Aiamaja lammutatud kinnistul</t>
  </si>
  <si>
    <t>Alajaam asub teisel pool teed</t>
  </si>
  <si>
    <t>2ME</t>
  </si>
  <si>
    <t>Hoone lammutatud</t>
  </si>
  <si>
    <t>DP 2011 algatatud</t>
  </si>
  <si>
    <t>EHR andmetel kinnistul üksikelamu püstitamisel (ehitamise alustamise teatis esitatud 2014, aga kinnistu on tühi tegelikkuses)</t>
  </si>
  <si>
    <t>EHR andmetel kinnistul kavandatav üksikelamu, ehitusluba antud 2013 aastal</t>
  </si>
  <si>
    <t>Elamu</t>
  </si>
  <si>
    <t>Suvila</t>
  </si>
  <si>
    <t>Korterelamu</t>
  </si>
  <si>
    <t>KORTERELAMU</t>
  </si>
  <si>
    <t>Kortermaja</t>
  </si>
  <si>
    <t>ELAMU</t>
  </si>
  <si>
    <t>Kahe korteriga elamu</t>
  </si>
  <si>
    <t>Kaksikelamu</t>
  </si>
  <si>
    <t>Üksikelamu</t>
  </si>
  <si>
    <t>Pumbamaja</t>
  </si>
  <si>
    <t>Kõrvalhoone</t>
  </si>
  <si>
    <t>Kuur</t>
  </si>
  <si>
    <t>RIDAELAMU</t>
  </si>
  <si>
    <t>Ridaelamu</t>
  </si>
  <si>
    <t>Abihoone</t>
  </si>
  <si>
    <t>Grillmaja</t>
  </si>
  <si>
    <t>Aiamaja</t>
  </si>
  <si>
    <t>elamu</t>
  </si>
  <si>
    <t>Elumaja</t>
  </si>
  <si>
    <t>Paariselamu</t>
  </si>
  <si>
    <t>Paarismaja</t>
  </si>
  <si>
    <t>Ärihoone</t>
  </si>
  <si>
    <t>Elamu(end.ühiselamu)</t>
  </si>
  <si>
    <t>KAKSIKELAMU</t>
  </si>
  <si>
    <t>Pumpla</t>
  </si>
  <si>
    <t>Pesumaja</t>
  </si>
  <si>
    <t>Ajutine surfikool</t>
  </si>
  <si>
    <t>Kaubanduskeskus</t>
  </si>
  <si>
    <t>Administratiivhoone</t>
  </si>
  <si>
    <t>HAIGLA</t>
  </si>
  <si>
    <t>KARULAUGU SPORDIHOONE</t>
  </si>
  <si>
    <t>LASTEAED</t>
  </si>
  <si>
    <t>Eramu</t>
  </si>
  <si>
    <t>ÜKSIKELAMU</t>
  </si>
  <si>
    <t>RANNAPERE PANSIONAAT</t>
  </si>
  <si>
    <t>rannahoone</t>
  </si>
  <si>
    <t>Energomehhaanika tsehh</t>
  </si>
  <si>
    <t>Majandushoone</t>
  </si>
  <si>
    <t>Garaaž</t>
  </si>
  <si>
    <t>Kaksikelamu sektsioon nr 1</t>
  </si>
  <si>
    <t>Kaksikelamu sektsioon nr 2</t>
  </si>
  <si>
    <t>12 KORTERIGA RIDAELAMU</t>
  </si>
  <si>
    <t>11 korteriga ridaelamu</t>
  </si>
  <si>
    <t>KAHE KORTERIGA ELAMU</t>
  </si>
  <si>
    <t>Saun</t>
  </si>
  <si>
    <t>Puhurite hoone-pumpla</t>
  </si>
  <si>
    <t>Suvila garaažiga</t>
  </si>
  <si>
    <t>Koolimaja</t>
  </si>
  <si>
    <t>Pumbamaja nr 4</t>
  </si>
  <si>
    <t>ERAMU</t>
  </si>
  <si>
    <t>Kirik</t>
  </si>
  <si>
    <t>Koolieelne lasteasutus</t>
  </si>
  <si>
    <t>Pesulahoone</t>
  </si>
  <si>
    <t>SPA TERVISEKESKUS</t>
  </si>
  <si>
    <t>büroohoone-elamu</t>
  </si>
  <si>
    <t>Viimsi kool</t>
  </si>
  <si>
    <t>automaatbensiinijaam</t>
  </si>
  <si>
    <t>Bussiootepaviljon-müügikiosk</t>
  </si>
  <si>
    <t>Üksikelamu ehitusprojekt</t>
  </si>
  <si>
    <t>Laohoone</t>
  </si>
  <si>
    <t>Kontorihoone</t>
  </si>
  <si>
    <t>Looduskeskus</t>
  </si>
  <si>
    <t>Kauplus-söökla-elamu</t>
  </si>
  <si>
    <t>TOIDUKAUPLUS</t>
  </si>
  <si>
    <t>Olmehoone</t>
  </si>
  <si>
    <t>Garaaž-ladu</t>
  </si>
  <si>
    <t>Viimsi Vabakoguduse kirik</t>
  </si>
  <si>
    <t>Rannarestoran</t>
  </si>
  <si>
    <t>Kulinaartiatsehh</t>
  </si>
  <si>
    <t>Konteinerkatlamaja</t>
  </si>
  <si>
    <t>Spordihall</t>
  </si>
  <si>
    <t>Majutus- ja toitlustushoone</t>
  </si>
  <si>
    <t>Hotell</t>
  </si>
  <si>
    <t>Avalik tualettruum</t>
  </si>
  <si>
    <t>Viimsi riigigümnaasium</t>
  </si>
  <si>
    <t>KORTERELAMU TAMMEPÕLLU TEE 7</t>
  </si>
  <si>
    <t>Kelder</t>
  </si>
  <si>
    <t>eluhoone</t>
  </si>
  <si>
    <t>Lasteaed</t>
  </si>
  <si>
    <t>Aksi päevamärk</t>
  </si>
  <si>
    <t>ÕPETAJATE MAJA</t>
  </si>
  <si>
    <t>ABIHOONE</t>
  </si>
  <si>
    <t>Kauplus</t>
  </si>
  <si>
    <t>RAHVAMAJA</t>
  </si>
  <si>
    <t>Jõujaam</t>
  </si>
  <si>
    <t>Ait</t>
  </si>
  <si>
    <t>Abihoone-saun</t>
  </si>
  <si>
    <t>Kalurionn</t>
  </si>
  <si>
    <t>Sadamahoone</t>
  </si>
  <si>
    <t>Keri tuletorni 4-korteriga elamu</t>
  </si>
  <si>
    <t>tall</t>
  </si>
  <si>
    <t>Suvemaja</t>
  </si>
  <si>
    <t>SAUN</t>
  </si>
  <si>
    <t>Paadikuur</t>
  </si>
  <si>
    <t>Püüniste kuur</t>
  </si>
  <si>
    <t>Suitsutsehh</t>
  </si>
  <si>
    <t>SAUN-SUVILA</t>
  </si>
  <si>
    <t>Hobuste tall</t>
  </si>
  <si>
    <t>Laut</t>
  </si>
  <si>
    <t>Puhkeküla 10-kohaline saunamaja</t>
  </si>
  <si>
    <t>Väikeelamu</t>
  </si>
  <si>
    <t>Ridaelamu sektsioon nr 1</t>
  </si>
  <si>
    <t>Ridaelamu sektsioon nr 2</t>
  </si>
  <si>
    <t>Ridaelamu sektsioon nr 3</t>
  </si>
  <si>
    <t>Ridaelamu sektsioon nr 4</t>
  </si>
  <si>
    <t>Ridaelamu sektsioon nr 5</t>
  </si>
  <si>
    <t>Ridaelamu sektsioon nr 6</t>
  </si>
  <si>
    <t>Ridaelamu sektsioon nr 7</t>
  </si>
  <si>
    <t>Ridaelamu sektsioon nr 8</t>
  </si>
  <si>
    <t>Elamu vundament</t>
  </si>
  <si>
    <t>Keskusehoone-lasteaed</t>
  </si>
  <si>
    <t>PAADIKUUR-GARAAZ</t>
  </si>
  <si>
    <t>4 korteriga elamu</t>
  </si>
  <si>
    <t>Kohvik</t>
  </si>
  <si>
    <t>16 sektsiooniga ridaelamu</t>
  </si>
  <si>
    <t>Ridaelamu sektsioon</t>
  </si>
  <si>
    <t>Kuur -kasvuhoone</t>
  </si>
  <si>
    <t>Kaksikelamu,</t>
  </si>
  <si>
    <t>Toitlustushoone</t>
  </si>
  <si>
    <t>Automaattankla</t>
  </si>
  <si>
    <t>Kahe korteriga elamu, korter 2</t>
  </si>
  <si>
    <t>RESTORAN-KÜLALISTEMAJA</t>
  </si>
  <si>
    <t>Purjespordikool</t>
  </si>
  <si>
    <t>Kaluritemaja</t>
  </si>
  <si>
    <t>Mehhaanikatöökoda</t>
  </si>
  <si>
    <t>KOOLIEELNE LASTEASUTUS</t>
  </si>
  <si>
    <t>saun</t>
  </si>
  <si>
    <t>Küün</t>
  </si>
  <si>
    <t>Puisniidu eramu</t>
  </si>
  <si>
    <t>Lao- ja tootmishoone</t>
  </si>
  <si>
    <t>Autoremonditöökoda</t>
  </si>
  <si>
    <t>Soojak</t>
  </si>
  <si>
    <t>Tootmis- ja olmehoone</t>
  </si>
  <si>
    <t>Viilhall</t>
  </si>
  <si>
    <t>Haiglatarvete tootmishoone</t>
  </si>
  <si>
    <t>TÕMBLUKKUDE TÖÖKODA</t>
  </si>
  <si>
    <t>Piimapunkt</t>
  </si>
  <si>
    <t>Farmihoone</t>
  </si>
  <si>
    <t>ÄRI- JA HOBIKESKUS</t>
  </si>
  <si>
    <t>Äri- ja tootmishoone</t>
  </si>
  <si>
    <t>pereelamu</t>
  </si>
  <si>
    <t>Kaarhall</t>
  </si>
  <si>
    <t>Uus-Pärtle lasteaed</t>
  </si>
  <si>
    <t>AKNATEHAS</t>
  </si>
  <si>
    <t>Laohoone I (koos kontoriga)</t>
  </si>
  <si>
    <t>Remonditöökoda</t>
  </si>
  <si>
    <t>Auto varjualune</t>
  </si>
  <si>
    <t>SUITSUSAUN</t>
  </si>
  <si>
    <t>paarismaja</t>
  </si>
  <si>
    <t>Kahe korteriga ridaelamu</t>
  </si>
  <si>
    <t>Filtriplokk</t>
  </si>
  <si>
    <t>VÄIKEELAMU</t>
  </si>
  <si>
    <t>Hoone</t>
  </si>
  <si>
    <t>Ühepereelamu</t>
  </si>
  <si>
    <t>HUVIKOOLI PEAHOONE</t>
  </si>
  <si>
    <t>Kosmosekeskus</t>
  </si>
  <si>
    <t>Viimsi suusamäe köistee ajutine operaatorihoone</t>
  </si>
  <si>
    <t>Tapamaja</t>
  </si>
  <si>
    <t>Saun-suvila</t>
  </si>
  <si>
    <t>Muuseum</t>
  </si>
  <si>
    <t>Pagaritöökoda</t>
  </si>
  <si>
    <t>Kitsarööpmelise raudtee depoo</t>
  </si>
  <si>
    <t>Diiseljaam</t>
  </si>
  <si>
    <t>Veetorn</t>
  </si>
  <si>
    <t>Sadama pääsla</t>
  </si>
  <si>
    <t>Klubi</t>
  </si>
  <si>
    <t>Staabihoone</t>
  </si>
  <si>
    <t>Söökla</t>
  </si>
  <si>
    <t>Infokeskus</t>
  </si>
  <si>
    <t>Kanala</t>
  </si>
  <si>
    <t>Vallipere elamu</t>
  </si>
  <si>
    <t>Naissaare kabel</t>
  </si>
  <si>
    <t>KÄMPINGUMAJA</t>
  </si>
  <si>
    <t>Jahtklubihoone</t>
  </si>
  <si>
    <t>KIRIK</t>
  </si>
  <si>
    <t>Kämpingumaja</t>
  </si>
  <si>
    <t>Hansu tee 4 üksikelamu</t>
  </si>
  <si>
    <t>tehnohoone</t>
  </si>
  <si>
    <t>SUVILA</t>
  </si>
  <si>
    <t>kahe korteriga elamu</t>
  </si>
  <si>
    <t>Üksikelamus</t>
  </si>
  <si>
    <t>Mäehaldja üksikelamu</t>
  </si>
  <si>
    <t>Abihoone-kasvuhoone</t>
  </si>
  <si>
    <t>Kasarmu</t>
  </si>
  <si>
    <t>kaksikelamu sektsioon</t>
  </si>
  <si>
    <t>Kaksikelamu sektsioon</t>
  </si>
  <si>
    <t>Puurkaev-pumbamaja</t>
  </si>
  <si>
    <t>Turismisadama hoone</t>
  </si>
  <si>
    <t>Admin.hoone-tootmishoone</t>
  </si>
  <si>
    <t>Haavelpuhastusseadme hoone</t>
  </si>
  <si>
    <t>LAOHOONE</t>
  </si>
  <si>
    <t>Püüniste tsehh</t>
  </si>
  <si>
    <t>Tehnilise ülevaatuse hoone</t>
  </si>
  <si>
    <t>AUTOREMONDITÖÖKODA</t>
  </si>
  <si>
    <t>Bensiinijaam</t>
  </si>
  <si>
    <t>Ajutine kohvik</t>
  </si>
  <si>
    <t>Külmhoone</t>
  </si>
  <si>
    <t>AIAMAJA</t>
  </si>
  <si>
    <t>Muuga reoveepumpla võrehoone</t>
  </si>
  <si>
    <t>Kontor-laohoone</t>
  </si>
  <si>
    <t>Laohoone nr 8</t>
  </si>
  <si>
    <t>Külmhoone nr.1</t>
  </si>
  <si>
    <t>ETTEVALMISTUSTSEHH</t>
  </si>
  <si>
    <t>Produktipumpla nr 5</t>
  </si>
  <si>
    <t>Alajaam nr.4</t>
  </si>
  <si>
    <t>Teraseterminal</t>
  </si>
  <si>
    <t>juhtimiskeskus MCC2</t>
  </si>
  <si>
    <t>Ladu ja abihoone</t>
  </si>
  <si>
    <t>Tületõrje vee pumbamaja</t>
  </si>
  <si>
    <t>Teenistushoone</t>
  </si>
  <si>
    <t>Alajaam</t>
  </si>
  <si>
    <t>Õhuseirejaam</t>
  </si>
  <si>
    <t>SUVEMAJA</t>
  </si>
  <si>
    <t>Veepumbamaja nr.1</t>
  </si>
  <si>
    <t>Büroohoone</t>
  </si>
  <si>
    <t>Kütuste lisaainete maja</t>
  </si>
  <si>
    <t>Katlamaja</t>
  </si>
  <si>
    <t>Üksikelamu-kauplus</t>
  </si>
  <si>
    <t>Aiamaja-garaaž</t>
  </si>
  <si>
    <t>Aiamaja Tammekännu tee 68</t>
  </si>
  <si>
    <t>TULETÕRJE PUMBAMAJA</t>
  </si>
  <si>
    <t>Varuosade laohoone</t>
  </si>
  <si>
    <t>tuletõrjepumpla</t>
  </si>
  <si>
    <t>Elektritsentralisatsiooni post</t>
  </si>
  <si>
    <t>Kaarhall-ladu nr 1</t>
  </si>
  <si>
    <t>töökoda</t>
  </si>
  <si>
    <t>PK Terminal PVC hall</t>
  </si>
  <si>
    <t>Alajaam nr.3</t>
  </si>
  <si>
    <t>PVC hall</t>
  </si>
  <si>
    <t>Büroo-tootmishoone</t>
  </si>
  <si>
    <t>Ladu nr 1 (kaarhall)</t>
  </si>
  <si>
    <t>Lao- ja büroohoone</t>
  </si>
  <si>
    <t>Laohoone nr 1</t>
  </si>
  <si>
    <t>Remondi-ja mehaanikatöökoda</t>
  </si>
  <si>
    <t>Ladu nr.1</t>
  </si>
  <si>
    <t>Produkti pumbamaja</t>
  </si>
  <si>
    <t>Kompressorijaam</t>
  </si>
  <si>
    <t>Alajaam KJP-2</t>
  </si>
  <si>
    <t>Olme-kontorihoone</t>
  </si>
  <si>
    <t>Kalatööstus</t>
  </si>
  <si>
    <t>puurkaev-pumbamaja</t>
  </si>
  <si>
    <t>Mustika tee 2 üksikelamu</t>
  </si>
  <si>
    <t>Viimsi Muuseumide fondimaja</t>
  </si>
  <si>
    <t>SADAMAHOONE</t>
  </si>
  <si>
    <t>Kiosk-elamu</t>
  </si>
  <si>
    <t>Klaasimistöökoda-ladu</t>
  </si>
  <si>
    <t>Kaarhall-ladu</t>
  </si>
  <si>
    <t>Biopreparaatide tsehh</t>
  </si>
  <si>
    <t>Kalakondijahu tsehh</t>
  </si>
  <si>
    <t>Ladu-olmehoone</t>
  </si>
  <si>
    <t>Abihoone (garaaž, abiruumid)</t>
  </si>
  <si>
    <t>TOITLUSTUSETTEVÕTE</t>
  </si>
  <si>
    <t>Kauplus-kohvik</t>
  </si>
  <si>
    <t>Ridaelamu boks</t>
  </si>
  <si>
    <t>Eramu ehitusprojekt</t>
  </si>
  <si>
    <t>Talveaed</t>
  </si>
  <si>
    <t>Ühe korteriga elamu</t>
  </si>
  <si>
    <t>Büroo- ja tootmishoone</t>
  </si>
  <si>
    <t>Tootmishoone</t>
  </si>
  <si>
    <t>Kaatrite hoidla</t>
  </si>
  <si>
    <t>Garaaž-abihoone</t>
  </si>
  <si>
    <t>Galerii-korterelamu(6 korteriga )</t>
  </si>
  <si>
    <t>Galerii-korterelamu(6korteriga)</t>
  </si>
  <si>
    <t>Galerii-korterelamu(6 korteriga)</t>
  </si>
  <si>
    <t>Galerii-korterelamu (6 korteriga)</t>
  </si>
  <si>
    <t>Kuue korteriga elamu</t>
  </si>
  <si>
    <t>Kahepereelamu</t>
  </si>
  <si>
    <t>Üksielamu</t>
  </si>
  <si>
    <t>Soosepa lasteaed</t>
  </si>
  <si>
    <t>4 KORTERIGA RIDAELAMU</t>
  </si>
  <si>
    <t>Ridaelamu nr. 2</t>
  </si>
  <si>
    <t>Ridaelamu nr. 1</t>
  </si>
  <si>
    <t>KAHEPEREELAMU</t>
  </si>
  <si>
    <t>kuue korteriga elamu</t>
  </si>
  <si>
    <t>galerii-korterelamu (6 korteriga)</t>
  </si>
  <si>
    <t>MÖÖBLIKESKUS</t>
  </si>
  <si>
    <t>Kaarladu</t>
  </si>
  <si>
    <t>saun ja majapidamishoone ning aed</t>
  </si>
  <si>
    <t>Mineraalväetise ladu</t>
  </si>
  <si>
    <t>Büroo- ja laohoone</t>
  </si>
  <si>
    <t>Kolme korteriga ridaelamu</t>
  </si>
  <si>
    <t>18 korteriga elamu</t>
  </si>
  <si>
    <t>Ridaelamu nr 1</t>
  </si>
  <si>
    <t>Aiamaaj</t>
  </si>
  <si>
    <t>Põhikool-lasteaed</t>
  </si>
  <si>
    <t>Kasvuhoone</t>
  </si>
  <si>
    <t>2 korteriga elamu</t>
  </si>
  <si>
    <t>Litograafiatsehh</t>
  </si>
  <si>
    <t>Katusealune</t>
  </si>
  <si>
    <t>Kaubandushoone</t>
  </si>
  <si>
    <t>Puurkaev-pumpla</t>
  </si>
  <si>
    <t>ükikelamu</t>
  </si>
  <si>
    <t>Panipaik-varjualune</t>
  </si>
  <si>
    <t>Abihoone-garaaž</t>
  </si>
  <si>
    <t>Tootmis- ja Laohoone</t>
  </si>
  <si>
    <t>õhupuhurite hoone</t>
  </si>
  <si>
    <t>Masuudipumbamaja</t>
  </si>
  <si>
    <t>Randvere põhikool</t>
  </si>
  <si>
    <t>Kiosk</t>
  </si>
  <si>
    <t>kaksikealmu</t>
  </si>
  <si>
    <t>Suveköök-garaazh</t>
  </si>
  <si>
    <t>Garaaz</t>
  </si>
  <si>
    <t>Piirkonnakeskus-lasteaed</t>
  </si>
  <si>
    <t>Kahekorruseline ühepereelamu</t>
  </si>
  <si>
    <t>Mündi tee 14 üksikelamu</t>
  </si>
  <si>
    <t>Müügikiosk</t>
  </si>
  <si>
    <t>Tammeranna 12 eramu</t>
  </si>
  <si>
    <t>Endine piirivalvetorn</t>
  </si>
  <si>
    <t>Saun-abihoone</t>
  </si>
  <si>
    <t>Rohuneeme kabel</t>
  </si>
  <si>
    <t>Digitaaltelefonijaam</t>
  </si>
  <si>
    <t>Neeme tee 4 eramu</t>
  </si>
  <si>
    <t>Vundament</t>
  </si>
  <si>
    <t>Väikesadama haldushoone</t>
  </si>
  <si>
    <t>Rohuneeme sadama remondihall</t>
  </si>
  <si>
    <t>Lootsijaama hoone</t>
  </si>
  <si>
    <t>Saun-paadikuur</t>
  </si>
  <si>
    <t>Eramu Sääre tee 29</t>
  </si>
  <si>
    <t>VALVEHOONE</t>
  </si>
  <si>
    <t>Kelder-kuur</t>
  </si>
  <si>
    <t>kasarmu</t>
  </si>
  <si>
    <t>Diiseljõujaam</t>
  </si>
  <si>
    <t>Naissaare tuletorni 2-krt. elamu</t>
  </si>
  <si>
    <t>diislihoone</t>
  </si>
  <si>
    <t>Garaaž (pos.1)</t>
  </si>
  <si>
    <t>Garaaž (pos.2)</t>
  </si>
  <si>
    <t>Garaaž(pos.5)</t>
  </si>
  <si>
    <t>Puurkaevu hoone</t>
  </si>
  <si>
    <t>Elamu ja abihoone</t>
  </si>
  <si>
    <t>ÜHEPEREELAMU</t>
  </si>
  <si>
    <t>Armatuuritsehh</t>
  </si>
  <si>
    <t>Rahvamaja</t>
  </si>
  <si>
    <t>PVC HALL</t>
  </si>
  <si>
    <t>Eramu Teigari tee 36</t>
  </si>
  <si>
    <t>Garaaž-põllutööriistade kuur</t>
  </si>
  <si>
    <t>Metallitöökoda</t>
  </si>
  <si>
    <t>Trafoalajaam</t>
  </si>
  <si>
    <t>TOOTMISHOONE</t>
  </si>
  <si>
    <t>Tootmis-ja büroohoone</t>
  </si>
  <si>
    <t>KORTERELAMU 1</t>
  </si>
  <si>
    <t>Kauplus-elamu</t>
  </si>
  <si>
    <t>Reoveepumpla</t>
  </si>
  <si>
    <t>Hüatsindi tee 2 kortermaja</t>
  </si>
  <si>
    <t>Ladu</t>
  </si>
  <si>
    <t>Garaaž nr 1</t>
  </si>
  <si>
    <t>Garaaž nr 10</t>
  </si>
  <si>
    <t>Garaaž nr 11</t>
  </si>
  <si>
    <t>Garaaž nr 12</t>
  </si>
  <si>
    <t>Garaaž nr 13</t>
  </si>
  <si>
    <t>Garaaž nr 14</t>
  </si>
  <si>
    <t>Garaaž nr 2</t>
  </si>
  <si>
    <t>Garaaž nr 3</t>
  </si>
  <si>
    <t>Garaaž nr 4</t>
  </si>
  <si>
    <t>Garaaž nr 5</t>
  </si>
  <si>
    <t>Garaaž nr 6</t>
  </si>
  <si>
    <t>Garaaž nr 7</t>
  </si>
  <si>
    <t>Garaaž nr 8</t>
  </si>
  <si>
    <t>Garaaž nr 9</t>
  </si>
  <si>
    <t>Garaažiboks nr.1</t>
  </si>
  <si>
    <t>Garaažiboks nr.10</t>
  </si>
  <si>
    <t>Garaažiboks nr.11</t>
  </si>
  <si>
    <t>Garaažiboks nr.12</t>
  </si>
  <si>
    <t>Garaažiboks nr.13</t>
  </si>
  <si>
    <t>Garaažiboks nr.14</t>
  </si>
  <si>
    <t>Garaažiboks nr.15</t>
  </si>
  <si>
    <t>Garaažiboks nr.16</t>
  </si>
  <si>
    <t>Garaažiboks nr.17</t>
  </si>
  <si>
    <t>Garaažiboks nr.18</t>
  </si>
  <si>
    <t>Garaažiboks nr.19</t>
  </si>
  <si>
    <t>Garaažiboks nr.2</t>
  </si>
  <si>
    <t>Garaažiboks nr.3</t>
  </si>
  <si>
    <t>Garaažiboks nr.4</t>
  </si>
  <si>
    <t>Garaažiboks nr.5</t>
  </si>
  <si>
    <t>garaaž</t>
  </si>
  <si>
    <t>Garaažiboks nr.7</t>
  </si>
  <si>
    <t>Garaažiboks nr.8</t>
  </si>
  <si>
    <t>Garaažiboks nr.9</t>
  </si>
  <si>
    <t>Garaažiboks nr.20</t>
  </si>
  <si>
    <t>Garaažiboks nr.21</t>
  </si>
  <si>
    <t>Garaažiboks nr.22</t>
  </si>
  <si>
    <t>Garaažiboks nr.23</t>
  </si>
  <si>
    <t>Garaažiboks nr.24</t>
  </si>
  <si>
    <t>Garaažiboks nr.25</t>
  </si>
  <si>
    <t>Garaažiboks nr.26</t>
  </si>
  <si>
    <t>Garaažiboks nr.27</t>
  </si>
  <si>
    <t>Garaažiboks nr.28</t>
  </si>
  <si>
    <t>Garaažiboks nr.29</t>
  </si>
  <si>
    <t>Garaažiboks nr.30</t>
  </si>
  <si>
    <t>Garaažiboks nr.31</t>
  </si>
  <si>
    <t>Garaažiboks nr.32</t>
  </si>
  <si>
    <t>Garaažiboks nr.33</t>
  </si>
  <si>
    <t>Garaažiboks nr.34</t>
  </si>
  <si>
    <t>Garaažiboks nr.35</t>
  </si>
  <si>
    <t>Garaažiboks nr.36</t>
  </si>
  <si>
    <t>Garaažiboks nr.37</t>
  </si>
  <si>
    <t>Garaaž nr.38</t>
  </si>
  <si>
    <t>Garaažiboks nr.39</t>
  </si>
  <si>
    <t>Garaažiboks nr.40</t>
  </si>
  <si>
    <t>Garaažiboks nr.6</t>
  </si>
  <si>
    <t>Mõisahoone</t>
  </si>
  <si>
    <t>Võimla-töökoda</t>
  </si>
  <si>
    <t>OLMEHOONE</t>
  </si>
  <si>
    <t>Endine saun-katlamaja</t>
  </si>
  <si>
    <t>Endine sööklahoone</t>
  </si>
  <si>
    <t>TEENINDUSHOONE</t>
  </si>
  <si>
    <t>Garaažiboks</t>
  </si>
  <si>
    <t>Garaažipoks</t>
  </si>
  <si>
    <t>Mõisavalitseja maja</t>
  </si>
  <si>
    <t>Peokeskus</t>
  </si>
  <si>
    <t>Garaaž nr.8</t>
  </si>
  <si>
    <t>Karjakastell</t>
  </si>
  <si>
    <t>Pubi</t>
  </si>
  <si>
    <t>Kasvuhoone nr.9</t>
  </si>
  <si>
    <t>Töökoda</t>
  </si>
  <si>
    <t>Olme-ja majandushoone</t>
  </si>
  <si>
    <t>Muldade tsehh</t>
  </si>
  <si>
    <t>Meevillimistsehh</t>
  </si>
  <si>
    <t>garaaž nr 5</t>
  </si>
  <si>
    <t>Garaaž nr 15</t>
  </si>
  <si>
    <t>Elsa/Viivika</t>
  </si>
  <si>
    <t>Kuur 30</t>
  </si>
  <si>
    <t>Kuur 31</t>
  </si>
  <si>
    <t>Veduridepoo</t>
  </si>
  <si>
    <t>Vahtkonnahoone nr.1</t>
  </si>
  <si>
    <t>Vahtkonnahoone nr.2</t>
  </si>
  <si>
    <t>Viive/Katrini</t>
  </si>
  <si>
    <t>kahekorruseline üksikelamu</t>
  </si>
  <si>
    <t>KORTERELAMUD</t>
  </si>
  <si>
    <t>Elamud</t>
  </si>
  <si>
    <t>Kuur, abihoone</t>
  </si>
  <si>
    <t xml:space="preserve">Üksikelamu </t>
  </si>
  <si>
    <t>Haabneeme kool</t>
  </si>
  <si>
    <t>Kinnistul vana maja ja ajamaja</t>
  </si>
  <si>
    <t>Puhkeküla 4-kohalised majutushooned</t>
  </si>
  <si>
    <t>EHR andmetel kavandatav abihoone</t>
  </si>
  <si>
    <t>Üksikelamu püstitamisel</t>
  </si>
  <si>
    <t>Kavandatav elamu ja abihooned, ehitusluba 2021 aasta septembrist</t>
  </si>
  <si>
    <t>Üksikelamu ehitamisel</t>
  </si>
  <si>
    <t>EHR andmetel laut, aga ka registrisse kandmata eluhoone</t>
  </si>
  <si>
    <t>EHR andmetel registrisse kandmata abihoone kinnistul</t>
  </si>
  <si>
    <t>Kinnistul paistab EHR andmetel registrisse kandmata kõrvalhoone</t>
  </si>
  <si>
    <t>Kinnistul EHR andmetel võrgukuur</t>
  </si>
  <si>
    <t>Kelder, kuur, laut</t>
  </si>
  <si>
    <t>Valvehoone, vastuvõtuhoone, garaaž</t>
  </si>
  <si>
    <t>Laohoone, abihoone</t>
  </si>
  <si>
    <t>EHR andmetel kavandatav üksikelamu</t>
  </si>
  <si>
    <t>EHR andmetel kavandatav elamu</t>
  </si>
  <si>
    <t>Põhikorpus</t>
  </si>
  <si>
    <t>EHR andmetel kavandatav üksikelamu, ehitusluba 2019 aastast</t>
  </si>
  <si>
    <t>EHR andmetel kavandatav üksikelamu, ehitusluba 2022 aastast</t>
  </si>
  <si>
    <t>EHR andmetel üksikelamu püstitamisel</t>
  </si>
  <si>
    <t>EHR andmetel üksikelamu kavandatav, ehitusluba 2021 aastast</t>
  </si>
  <si>
    <t>Saun, abihoone</t>
  </si>
  <si>
    <t>DP kohane maakorraldus kinnistu piiride osas ellu viimata, EHR andmetel kinnistul hoone, mis registrisse kandmata</t>
  </si>
  <si>
    <t>DPs lubatud hoonete arv 1+1, projekteerimistingimused vaid põhihoone kohta, EHR andmetel üksikelamu püstitamisel</t>
  </si>
  <si>
    <t>Hoolekandekeskus</t>
  </si>
  <si>
    <t>EHR andmetel üksikelamu ja abihoone püstitamisel</t>
  </si>
  <si>
    <t>külalistemaja</t>
  </si>
  <si>
    <t>kelder</t>
  </si>
  <si>
    <t>Kinnistul asub alajaam</t>
  </si>
  <si>
    <t>EHR andmetel kinnistul vana kelder</t>
  </si>
  <si>
    <t>EHR andmetel üksikelamu kavandatav, ehitusluba 2022 aastast</t>
  </si>
  <si>
    <t>Aiamaja lammutatud, abihoone ruumikuju puudub, aga ortofotol paistab</t>
  </si>
  <si>
    <t>DP kohaselt lasteaed lubatud ehitada, kinnistul vana tühi kasarmu hoone</t>
  </si>
  <si>
    <t>EHR andmetel suvila püstitamisel</t>
  </si>
  <si>
    <t>EHR andmetel üksikelamu kavandatav</t>
  </si>
  <si>
    <t>EHR andmetel abihoone püstitamisel</t>
  </si>
  <si>
    <t>EHR andmetel üksikelamu kavandatav, ehitusluba 2017</t>
  </si>
  <si>
    <t>DP kohaselt elamumaa 45% ja ärimaa 55%; ärimaa osa suletud brutopind 2057m2 ja elamumaa osal 1684m2; täisehituse protsent ärimaa osal 15% ja elamumaa osal 12%; EHR andmetel külalistemaja kavandatav, kinnistul asub abihoone</t>
  </si>
  <si>
    <t>laste mänguväljak</t>
  </si>
  <si>
    <t>EHR andmetel kinnistul kavandatav üksikelamu, reaalselt hoone olemas</t>
  </si>
  <si>
    <t>Maakelder, abihoone</t>
  </si>
  <si>
    <t>taluhooned</t>
  </si>
  <si>
    <t>Kinnistul abihoone</t>
  </si>
  <si>
    <t>Kinnistul abihoone (kuur vmt)</t>
  </si>
  <si>
    <t>EHR andmetel kavandatav üksikelamu, ehitusluba september 2022</t>
  </si>
  <si>
    <t>Maapealne suletud brutopind 520m2 ja maa-alune 260m2; EHR andmetel üksikelamu püstitamisel</t>
  </si>
  <si>
    <t>EHR andmete kohaselt üksikelamu kavandatav, ehitusluba juuli 2022</t>
  </si>
  <si>
    <t>Kinnistul kuurid, ilmselt liidetav teise kinnistuga</t>
  </si>
  <si>
    <t>Liidetav ilmselt Suur-Kaare tee 61-ga</t>
  </si>
  <si>
    <t>EHR kohaselt üksikelamu kavandatav, ehitusluba aprill 2022</t>
  </si>
  <si>
    <t>EHR kohaselt üksikelamu kavandatav, ehitusluba 2019</t>
  </si>
  <si>
    <t>EHR kohaselt üksikelamu püstitamisel</t>
  </si>
  <si>
    <t>EHR andmetel üksikelamu püstitamisel, EHR-is hoone viite juures vale katastrinumber</t>
  </si>
  <si>
    <t>DP kohaselt lubatud kinnistu jagada kaheks: elamumaa ja ühiskondlike ehitiste maa (parkmetsa jaoks)</t>
  </si>
  <si>
    <t>EHR andmetel elamu kavandatav, aga ruumikuju kavandatavale hoonele näidatakse kinnistul asuva väikese abihoone asukohta</t>
  </si>
  <si>
    <t>Ilmselt liidetav teise kinnistuga</t>
  </si>
  <si>
    <t>Hoone ehitusjärgus</t>
  </si>
  <si>
    <t>EHR kohaselt üksikelamu kavandatav, ehitusluba 2018</t>
  </si>
  <si>
    <t>Haljastus ühine Suureniidu tee 10-ga ja Ilusmäe tee 9-ga, antud kinnistul abihoone (garaaž)</t>
  </si>
  <si>
    <t>EHR  andmetel üksikelamu kavandatav, ehitusluba 2020</t>
  </si>
  <si>
    <t>Eluhoone kavandatav, abihoone olemas EHR kohaselt</t>
  </si>
  <si>
    <t>EHR andmetel üksikelamu kavandatav, ehitusluba 2021</t>
  </si>
  <si>
    <t>Aiamaja EHR andmetel lammutatud</t>
  </si>
  <si>
    <t>EHR andmetel üksikelamu kavandatav, paistab olemas olevat vundament</t>
  </si>
  <si>
    <t>EHR andmetel üksikelamu kavandatav, ehitusluba 2022</t>
  </si>
  <si>
    <t>Elamu lammutatud</t>
  </si>
  <si>
    <t>(ol.ol abihoon Sääre tee 27 juurde kuuluv)</t>
  </si>
  <si>
    <t>EHR andmetel ükskelamu kavandatav, ehitusluba 2019</t>
  </si>
  <si>
    <t>Teemistushoone</t>
  </si>
  <si>
    <t>DP kohaselt kinnistu jagada kaheks, ühele kinnistule üksikelamu ja teisele kontorihoone planeeritud</t>
  </si>
  <si>
    <t>Ehitusaune pind maa peal 250m2 ja maa all 150m2; EHR andmetel üksikelamu kavandatav, ehitusluba 2022</t>
  </si>
  <si>
    <t>Ehitusaune pind maa peal 200m2 ja maa all 150m2, kinnistul tenniseväljak ja abihoone püstitamisel</t>
  </si>
  <si>
    <t>Üksikelamu püstitamisel EHR andmetel</t>
  </si>
  <si>
    <t>EHR andmetel üksikelamu kavandatav, ehitusluba 2019</t>
  </si>
  <si>
    <t>Konterinermajad kinnistul</t>
  </si>
  <si>
    <t>EHR andmete kohaselt üksikelamu püstitamisel</t>
  </si>
  <si>
    <t>Kinnistul abihooned (garaažid)</t>
  </si>
  <si>
    <t>DP kohaselt elamumaa 50% ja ärimaa 50%.</t>
  </si>
  <si>
    <t>EHR andmetel paariselamu kavandatav, ehitusluba 2021</t>
  </si>
  <si>
    <t>EHR andmetel paariselamu püstitamisel</t>
  </si>
  <si>
    <t>EHR andmetel paariselamu kavandatav, ehitusluba 2021, tegelikult hoone olemas</t>
  </si>
  <si>
    <t>EHR andmetel paariselamu kavandatav, ehitusluba 2021, hoone ehitusjärgus</t>
  </si>
  <si>
    <t>EHR andmetel 4 boksiga ridaelamu kavandatav, ehitusluba 2021, tegelikult hoone ehitusjärgus</t>
  </si>
  <si>
    <t>EHR andmetel paariselamu kavandamisel, ehitusluba 2021, tegelikult hoone olemas</t>
  </si>
  <si>
    <t>Väike abihoone ilmselt kinnistul</t>
  </si>
  <si>
    <t>EHR andmetel üksikelamu kavandatav, tegelikult olemas vundament</t>
  </si>
  <si>
    <t>DP kohaselt veetarve kokku 20 kinnistu kohta 12m3/ööp; EHR andmetel üksikelamu kavandatav</t>
  </si>
  <si>
    <t>DP kohaselt lubatud ehitada väikeelamu (kuni kahe korteriga). EHR andmetel kavandatav üksikelamu, millel ehitusluba 2021 aasta märtsist.</t>
  </si>
  <si>
    <t xml:space="preserve">DP kohaselt lubatud ehitada väikeelamu (kuni kahe korteriga). </t>
  </si>
  <si>
    <t>EHR andmetel üksikelamu püstitamisel alates 2008, tegelikult kinnistu endiselt tühi</t>
  </si>
  <si>
    <t>EHR andmetel üksikelamu püstitamisel alates 2010, aga tegelikult kinnistu tühi</t>
  </si>
  <si>
    <t>EHR andmetel kahe korteriga elamu kavandamisel, olemas ehitusluba 2021 aasta augustist, tegelikult ehitusjärgus hoone</t>
  </si>
  <si>
    <t>EHR andmetel kinnistul saun, tegelikult tühi, aiamaja on lammutatud</t>
  </si>
  <si>
    <t>EHR andmetel kinnistul suvila kavandatav, aga reaalselt on ehitusjärgus</t>
  </si>
  <si>
    <t>DP kohaselt 100% elamumaa; EHR andmetel üksikelamu püstitamisel alates 2009</t>
  </si>
  <si>
    <t>EHR andmetel üksikelamu kavandatav, ehitusluba 2021 detsembrist, hoone ehitusjärgus</t>
  </si>
  <si>
    <t>EHR andmetel üksikelamu püstitamisel alates 2009, aga kinnistu endiselt tühi</t>
  </si>
  <si>
    <t>Üksikelamu kavandatav, abihooned kinnistul</t>
  </si>
  <si>
    <t>Abihoone/üksikelamu kinnistul</t>
  </si>
  <si>
    <t>DP 03-073</t>
  </si>
  <si>
    <t>DP 02-065; DP 03-Vardi, Nõmme; DP 03-073</t>
  </si>
  <si>
    <t>DP 03-073, PT2019</t>
  </si>
  <si>
    <t>DP andnud ehitusõiguse koos Vardi tee 25-ga kuni 28 boksiga ridaelamu püstitamiseks, mis on kahe kinnistu vahel jaotunud pooleks</t>
  </si>
  <si>
    <t>DP andnud ehitusõiguse koos Laanelille tee 2-ga kuni 28 boksiga ridaelamu püstitamiseks, mis on kahe kinnistu vahel jaotunud pooleks</t>
  </si>
  <si>
    <t>DP ei täpsustanud ehitusõigusi korruselisuse, ehitusaluse pinna jmt osas; Veetarve teadmata</t>
  </si>
  <si>
    <t>Veetarve teadmata</t>
  </si>
  <si>
    <t>DP 98-036</t>
  </si>
  <si>
    <t>DP 98-036, DP 98-045</t>
  </si>
  <si>
    <t>PT2022, DP 98-036</t>
  </si>
  <si>
    <t>DP 98-032, DP 98-036</t>
  </si>
  <si>
    <t>Üksikelamud</t>
  </si>
  <si>
    <t>DP kohaselt uus elamukrunt, aga ei ole märgitud tabelisse ehitusõigusi</t>
  </si>
  <si>
    <t>EHR andmetel ridaelamus kokku 7 korterit, mis jaotunud kinnistute vahel sektsioonidena osaliselt</t>
  </si>
  <si>
    <t xml:space="preserve">Tammneeme küla </t>
  </si>
  <si>
    <t>Kui Esmar DP on kehtestatud, siis antud kinnistu puhul on see vaid maakorralduslik</t>
  </si>
  <si>
    <t>EVALD 1751</t>
  </si>
  <si>
    <t>EVALD 1666; EVALD 1751</t>
  </si>
  <si>
    <t>DP 02-Viimsi A-79 MÜ; EVALD 1751</t>
  </si>
  <si>
    <t>DP 06-011</t>
  </si>
  <si>
    <t>DP 07-014</t>
  </si>
  <si>
    <t>PT2018, DP 07-014</t>
  </si>
  <si>
    <t>EHR andmetel kinnistul kavandatav paariselamu, ehitusluba detsembrist 2021</t>
  </si>
  <si>
    <t>EHR andmetel kinnistul kavandatav paariselamu, ehitusluba novembrist 2021</t>
  </si>
  <si>
    <t>DP 04-040</t>
  </si>
  <si>
    <t>Põhijoonis puudu</t>
  </si>
  <si>
    <t>DP kohaselt kinnistu sihtostarve 50% elamumaa, 50% ärimaa; EHR andmetel kinnistul tall ja kelder; Põhijoonis puudu</t>
  </si>
  <si>
    <t>DP kohaselt kinnistu sihtotstarve maatulundusmaa, Põhijoonis puudu</t>
  </si>
  <si>
    <t>Viimsi vald kokku</t>
  </si>
  <si>
    <t>Kinnistul päikesepaneelid</t>
  </si>
  <si>
    <t>DP kohast veetarvet ei ole teada, Viimsi vee andmetabeli kohaselt potentsiaalne elamumaa. Veetarve võetud Viimsi Vee andmetabeli põhjal</t>
  </si>
  <si>
    <t>Ortofotol hooneid ei paista</t>
  </si>
  <si>
    <t>DP kohaselt tootmismaa 75%, ärimaa 10% ja maatulundusmaa 15%; DP kohaselt lubatud lisaks 35-le rajatisele, hoonele lisaks rajada 15 mahutit; Veetarve Viimsi Vee andmetel lubatud notariaalse lepinguga kogu Milstrandi maa-alal 600m3/ööp</t>
  </si>
  <si>
    <t>DP-ga lubatud moodustada uus kinnistu piir; Viimsi Vee poolt antud tehnilised tingimused veetarbe osas aegusid 2022 aasta jaanuaris, seega jäetud potentsiaalne lisanduv veetarve arvestamata</t>
  </si>
  <si>
    <t>EHR registris registreerimata hoone, näib kui elumaja ortofotolt</t>
  </si>
  <si>
    <t>Paariselamu üks boks</t>
  </si>
  <si>
    <t>Potentsiaalne veetarve DP kohaselt teadmata, arvestatud vaikimisi ca 1m2/ööp</t>
  </si>
  <si>
    <t>Veetarve planeeritav teadmata, vaikimisi arvestatud 1m3</t>
  </si>
  <si>
    <t>Veetarve planeeritav teadmata, Viimsi vee tabeli kohaselt arvestatud elamumaaks ja võimalik lisanduv veetarve 0,4m3/ööp</t>
  </si>
  <si>
    <t>Veetarvet planeeritavat ei ole teada, arvestades suletud brutopinda vaikimisi arvestatud veetarbeks 0,5m3</t>
  </si>
  <si>
    <t>EHR andmetel kinnistul hooneid ei asu, satelliidipilte ja fotosid vaadates paistab kinnistul väiksem aiamaja ja kasvuhoone</t>
  </si>
  <si>
    <t>Veetarvet planeeritavat ei ole teada, vaikimisi arvestatud 1m3</t>
  </si>
  <si>
    <t>Veetarve planeeritud teadmata, vaikimisi arvestatud 0,5m3</t>
  </si>
  <si>
    <t>Veetarve planeeritav teadmata, vaikimisi arvestatud ca 5m3 sarnase brutopinnaga lasteaedade põhjal</t>
  </si>
  <si>
    <t>Veetarve teadmata, vaikimisi arvestatud 0,5m3</t>
  </si>
  <si>
    <t>DP kohaselt lubatud ühiskondlik hoone kinnistule ning kinnistu sihtotstarve sel juhul vaja muuta; veetarve teadmata, vaikimisi arvestatud 1m3</t>
  </si>
  <si>
    <t>Veetarve teadmata, vaikimisi arvestatud 1m3</t>
  </si>
  <si>
    <t>DP kohaselt lisaks maa-alune ehitusalune pind, mis on 9500m2. Maapealne suletud brutopind 26976m2 ja maa-alune 9500m2. Veetarve teadmata, vaikimisi arvestatud 1m3</t>
  </si>
  <si>
    <t>Viimsi vee arvestuses elamumaa, aga DP kohaselt ärimaa. Veetarve teadmata, Viimsi vee andmetel ühele majapidamisele arvestatud 0,4m3, antud kinnistule veetarve arvestatud sellel põhimõttel</t>
  </si>
  <si>
    <t>DP kohaselt hoone keskmises osas bürooruumide osal kuni 7 korrust; Veetarve teadmata, vaikimisi arvestatud 1m3</t>
  </si>
  <si>
    <t>Pole teada planeeritud veekulu, Viimsi vee arvestuses ühepereelamu, mille veetarve 0,4m3/ööp</t>
  </si>
  <si>
    <t>EHR_ehitis</t>
  </si>
  <si>
    <t>DP/PT_max korruselisus</t>
  </si>
  <si>
    <t>DP/PT_EÜ</t>
  </si>
  <si>
    <t>Realiseerimata EÜ</t>
  </si>
  <si>
    <t>Realiseeritud EÜ</t>
  </si>
  <si>
    <t>Realiseeritud keskmine veetarve ööpäevas (m3) kinnistu kohta</t>
  </si>
  <si>
    <t>Keskmine inimeste arv EÜ kohta (ol.ol)</t>
  </si>
  <si>
    <t>Potentsiaalne lisanduv keskmine elanike arv EÜ kohta</t>
  </si>
  <si>
    <t>DP 09-015</t>
  </si>
  <si>
    <t>DP 01-162</t>
  </si>
  <si>
    <t>PT2022, DP 01-162</t>
  </si>
  <si>
    <t>DP 02-004</t>
  </si>
  <si>
    <t>DP 07-074</t>
  </si>
  <si>
    <t>DP 00-096</t>
  </si>
  <si>
    <t>DP 03-009</t>
  </si>
  <si>
    <t>EVALD 1665</t>
  </si>
  <si>
    <t>DP 02-065; DP 02-065</t>
  </si>
  <si>
    <t>DP 00-094; DP 02-065, DP 02-065</t>
  </si>
  <si>
    <t>DP 07-018</t>
  </si>
  <si>
    <t>DP 97-032</t>
  </si>
  <si>
    <t>DP 07-057</t>
  </si>
  <si>
    <t>DP 02-060</t>
  </si>
  <si>
    <t>EVALD 1678</t>
  </si>
  <si>
    <t>DP 03-008</t>
  </si>
  <si>
    <t>DP 04-062</t>
  </si>
  <si>
    <t>DP 99-084</t>
  </si>
  <si>
    <t>DP 99-040</t>
  </si>
  <si>
    <t>EVALD 1710</t>
  </si>
  <si>
    <t>DP 99-010</t>
  </si>
  <si>
    <t>DP 97-015</t>
  </si>
  <si>
    <t>DP 01-052</t>
  </si>
  <si>
    <t>DP 01-091</t>
  </si>
  <si>
    <t>PT2019, DP 01-091</t>
  </si>
  <si>
    <t>DP 05-Niidi, DP 00-027</t>
  </si>
  <si>
    <t>DP 00-027</t>
  </si>
  <si>
    <t>DP 08-013</t>
  </si>
  <si>
    <t>EVALD 2147</t>
  </si>
  <si>
    <t>DP 05-005</t>
  </si>
  <si>
    <t>DP 06-051</t>
  </si>
  <si>
    <t>DP 03-007</t>
  </si>
  <si>
    <t>DP 03-007, DP 02-148</t>
  </si>
  <si>
    <t>EVALD 2086</t>
  </si>
  <si>
    <t>DP 08-018</t>
  </si>
  <si>
    <t>DP 97-008; DP 00-060</t>
  </si>
  <si>
    <t>DP 01-038; DP 09-015</t>
  </si>
  <si>
    <t>DP 01-038</t>
  </si>
  <si>
    <t>DP 97-008; DP 00-060; DP 01-038</t>
  </si>
  <si>
    <t>DP 96-007</t>
  </si>
  <si>
    <t>DP 01-090</t>
  </si>
  <si>
    <t>DP 96-006</t>
  </si>
  <si>
    <t>PT2021, DP 96-006</t>
  </si>
  <si>
    <t>DP 96-006; DP 99-050</t>
  </si>
  <si>
    <t>DP 98-049</t>
  </si>
  <si>
    <t>DP 03-014</t>
  </si>
  <si>
    <t>DP 02-111</t>
  </si>
  <si>
    <t>DP 02-111; DP 99-024</t>
  </si>
  <si>
    <t>DP 02-070</t>
  </si>
  <si>
    <t>DP 02-069</t>
  </si>
  <si>
    <t>DP 01-098; DP 08-012</t>
  </si>
  <si>
    <t>DP 01-098, DP 08-012</t>
  </si>
  <si>
    <t>DP 01-098</t>
  </si>
  <si>
    <t>DP 01-098; DP 04-010</t>
  </si>
  <si>
    <t>DP 04-010</t>
  </si>
  <si>
    <t>DP 00-041; DP 01-098; DP 04-010</t>
  </si>
  <si>
    <t>DP 01-098; DP 04-010, DP2020</t>
  </si>
  <si>
    <t>DP 01-098, DP 08-012; DP 04-010</t>
  </si>
  <si>
    <t>DP 07-041</t>
  </si>
  <si>
    <t>DP 98-022</t>
  </si>
  <si>
    <t>EVALD 1623</t>
  </si>
  <si>
    <t>DP 05-027</t>
  </si>
  <si>
    <t>DP 98-023</t>
  </si>
  <si>
    <t>EVALD 1701</t>
  </si>
  <si>
    <t>EVALD 1527</t>
  </si>
  <si>
    <t>DP 03-079</t>
  </si>
  <si>
    <t>DP 06-026</t>
  </si>
  <si>
    <t>DP 06-026, EVALD 1714</t>
  </si>
  <si>
    <t>DP 00-013</t>
  </si>
  <si>
    <t>DP 97-027</t>
  </si>
  <si>
    <t>DP 97-025</t>
  </si>
  <si>
    <t>DP 97-025, PT2021</t>
  </si>
  <si>
    <t>PT2019, DP 97-025</t>
  </si>
  <si>
    <t>DP 01-044</t>
  </si>
  <si>
    <t>DP 01-113</t>
  </si>
  <si>
    <t>DP 08-003</t>
  </si>
  <si>
    <t>EVALD 1662, DP 08-003</t>
  </si>
  <si>
    <t>EVALD 1662</t>
  </si>
  <si>
    <t>DP 99-067</t>
  </si>
  <si>
    <t>DP 08-023</t>
  </si>
  <si>
    <t>DP 09-007</t>
  </si>
  <si>
    <t>DP 01-073</t>
  </si>
  <si>
    <t>DP 97-026</t>
  </si>
  <si>
    <t>DP 00-038</t>
  </si>
  <si>
    <t>DP 03-035</t>
  </si>
  <si>
    <t>DP 05-025</t>
  </si>
  <si>
    <t>DP 03-022,VI</t>
  </si>
  <si>
    <t>DP 02-149</t>
  </si>
  <si>
    <t>DP 02-149, DP 07-062</t>
  </si>
  <si>
    <t>DP 00-079</t>
  </si>
  <si>
    <t>DP 99-059</t>
  </si>
  <si>
    <t>DP 99-070</t>
  </si>
  <si>
    <t>DP 00-091</t>
  </si>
  <si>
    <t>DP 03-035, DP 00-091</t>
  </si>
  <si>
    <t>DP 00-087, DP 00-Vabaõhumuuseum, Kingu, DP 00-091</t>
  </si>
  <si>
    <t>DP 00-091, DP 09-020</t>
  </si>
  <si>
    <t>PT2021, DP 00-091</t>
  </si>
  <si>
    <t>DP 09-006</t>
  </si>
  <si>
    <t>DP 98-055</t>
  </si>
  <si>
    <t>PT2021, DP 98-055</t>
  </si>
  <si>
    <t>DP 00-085</t>
  </si>
  <si>
    <t>EVALD 1715</t>
  </si>
  <si>
    <t>DP 07-070</t>
  </si>
  <si>
    <t>DP 96-017</t>
  </si>
  <si>
    <t>DP 97-022</t>
  </si>
  <si>
    <t>PT2017; DP 97-022</t>
  </si>
  <si>
    <t>DP 01-125</t>
  </si>
  <si>
    <t>DP 03-032</t>
  </si>
  <si>
    <t>DP 01-045</t>
  </si>
  <si>
    <t>DP 00-063</t>
  </si>
  <si>
    <t>DP 03-053</t>
  </si>
  <si>
    <t>DP 05-040</t>
  </si>
  <si>
    <t>DP 97-021</t>
  </si>
  <si>
    <t>DP 97-021; DP 00-067</t>
  </si>
  <si>
    <t>DP 98-066</t>
  </si>
  <si>
    <t>DP 98-065; DP 03-053</t>
  </si>
  <si>
    <t>DP 98-065</t>
  </si>
  <si>
    <t>DP 01-019</t>
  </si>
  <si>
    <t>DP 01-147</t>
  </si>
  <si>
    <t>DP 02-122</t>
  </si>
  <si>
    <t>DP 02-121</t>
  </si>
  <si>
    <t>DP 02-008</t>
  </si>
  <si>
    <t>DP 00-093</t>
  </si>
  <si>
    <t>DP 02-129</t>
  </si>
  <si>
    <t>DP 00-133</t>
  </si>
  <si>
    <t>EVALD 1718</t>
  </si>
  <si>
    <t>DP 03-004, DP 98-068</t>
  </si>
  <si>
    <t>DP 03-004</t>
  </si>
  <si>
    <t>PT2021, DP 02-023</t>
  </si>
  <si>
    <t>DP 02-023</t>
  </si>
  <si>
    <t>DP 00-055</t>
  </si>
  <si>
    <t>EVALD 1629</t>
  </si>
  <si>
    <t>PT2020, EVALD 1629</t>
  </si>
  <si>
    <t>DP 06-017</t>
  </si>
  <si>
    <t>DP 01-114</t>
  </si>
  <si>
    <t>89001:010:5150_1</t>
  </si>
  <si>
    <t>Asustusüksus</t>
  </si>
  <si>
    <t>Veetarve (m3/ööp) DP ja PT põhjal</t>
  </si>
  <si>
    <t>Elanike arv</t>
  </si>
  <si>
    <t>EÜ arv</t>
  </si>
  <si>
    <r>
      <t>Suletud brutopindala (m</t>
    </r>
    <r>
      <rPr>
        <b/>
        <vertAlign val="superscript"/>
        <sz val="9"/>
        <rFont val="Verdana"/>
        <family val="2"/>
      </rPr>
      <t>2</t>
    </r>
    <r>
      <rPr>
        <b/>
        <sz val="9"/>
        <rFont val="Verdana"/>
        <family val="2"/>
      </rPr>
      <t>)</t>
    </r>
  </si>
  <si>
    <t>Põhijoonis puudu; pole teada planeeritavat veetarvet, vaikimisi arvestatud 0,5m3/ööp</t>
  </si>
  <si>
    <t>Planeeritav veetarve teadmata, vaikimisi arvestatud 0,5</t>
  </si>
  <si>
    <t>DP kohaselt ühiskondlike hoonete maa ehk tuleks muuta sihtotstarvet; planeeritav veetarve teadmata, vaikimisi arvestatud 0,5</t>
  </si>
  <si>
    <t>DP järgne veetarve igal kinnistul (peamiselt elamumaad) oli 0,8 m3/ööp, see arvestatud ka lasteaiale</t>
  </si>
  <si>
    <t>DP kohaselt lubatud ehitada kaks kämpingut, EHR registris andmed puuduvad; planeeritav veetarve teadmata, arvestatud 0,5m3 vaikimisi</t>
  </si>
  <si>
    <t>DP planeeringuala väike osa kinnistust; planeeritav veetarve teadmata, vaikimisi arvestatud 1m3</t>
  </si>
  <si>
    <t>planeeritav veetarve teadmata, vaikimisi arvestatud 0,5m3</t>
  </si>
  <si>
    <t>89001:003:3640_1</t>
  </si>
  <si>
    <t>89001:003:1701_1</t>
  </si>
  <si>
    <t>89001:010:0236_1</t>
  </si>
  <si>
    <t>89001:003:4350_1</t>
  </si>
  <si>
    <t>89001:003:4030_1</t>
  </si>
  <si>
    <t>89001:010:3584_1</t>
  </si>
  <si>
    <t>89001:010:3584_2</t>
  </si>
  <si>
    <t>89001:010:3584_3</t>
  </si>
  <si>
    <t>89001:010:3584_4</t>
  </si>
  <si>
    <t>89001:010:3584_5</t>
  </si>
  <si>
    <t>89001:002:0136_1</t>
  </si>
  <si>
    <t>89001:002:0136_2</t>
  </si>
  <si>
    <t>89001:002:0136_3</t>
  </si>
  <si>
    <t>89001:003:4000_1</t>
  </si>
  <si>
    <t>89001:001:0509_1</t>
  </si>
  <si>
    <t>89001:001:0509_2</t>
  </si>
  <si>
    <t>89001:001:0509_3</t>
  </si>
  <si>
    <t>89001:003:0052_1</t>
  </si>
  <si>
    <t>89001:003:0052_2</t>
  </si>
  <si>
    <t>89001:001:2086_1</t>
  </si>
  <si>
    <t>89001:001:2086_2</t>
  </si>
  <si>
    <t>89001:003:2830_1</t>
  </si>
  <si>
    <t>89007:003:0012_1</t>
  </si>
  <si>
    <t>89007:003:0012_2</t>
  </si>
  <si>
    <t>89007:003:0012_3</t>
  </si>
  <si>
    <t>89007:003:0012_4</t>
  </si>
  <si>
    <t>89007:003:0012_5</t>
  </si>
  <si>
    <t>89007:003:0012_6</t>
  </si>
  <si>
    <t>89007:003:0012_7</t>
  </si>
  <si>
    <t>89001:010:0241_1</t>
  </si>
  <si>
    <t>89008:001:0540_1</t>
  </si>
  <si>
    <t>89001:001:1252_1</t>
  </si>
  <si>
    <t>89001:003:0842_1</t>
  </si>
  <si>
    <t>89001:003:2860_1</t>
  </si>
  <si>
    <t>89001:010:3510_1</t>
  </si>
  <si>
    <t>89001:010:3510_2</t>
  </si>
  <si>
    <t>89001:010:3510_3</t>
  </si>
  <si>
    <t>89001:010:3510_4</t>
  </si>
  <si>
    <t>Projekteerimistingimused ajutise abihoone kohta, mille ehitusalune pind 80m2 ja 5m kõrgus maapinnast. PT-ga realiseeritud abihoone, aga DP osas planeeritud ärihoone realiseerimata kui see osa veel on kehtiv. DPga lubatud maapealne suletud brutipind on 720m2 ja maa-alune 428m2. DPga lubatud veetarve 25m3/ööp kahele kinnistule (suusabaasi ärihoone ja restoran)</t>
  </si>
  <si>
    <t>Hoone tühistatud, ehk ilmselt lammutatud ja kinnistu tühi</t>
  </si>
  <si>
    <t>Vana vundament ja lagunenud hooned kinnistul</t>
  </si>
  <si>
    <t>Kavandatav üksikelamu</t>
  </si>
  <si>
    <t>Osaliselt kinnistul vana vundament</t>
  </si>
  <si>
    <t>EHR andmetel üksikelamu ja saun kavandatavad, ehitusluba 2021</t>
  </si>
  <si>
    <t>Kapteni tee 11 hoone laieneb ka sellele kinnistule</t>
  </si>
  <si>
    <t>Vanad hooned ilmselt lammutamisele minevad</t>
  </si>
  <si>
    <t>Kinnistul olnud ilmselt aiamaja, ortofotol vaid vundament ilmselt alles</t>
  </si>
  <si>
    <t>Kinnistul ajutine viilhall/ladu, lubatud ka ridaelamu DP kohaselt</t>
  </si>
  <si>
    <t>Vanad keldri vmt hooned kinnistul</t>
  </si>
  <si>
    <t>Kinnistul ilmselt Rohuneeme tee 134 abihoone</t>
  </si>
  <si>
    <t>Vaja vundament lammutusest alles veel</t>
  </si>
  <si>
    <t>DP kohaselt maatulundusmaast on lubatud väiksem elamumaa kinnistu eraldada, maakorraldus ei ole ellu viidud, Kinnistul vana hoone vundament, EHR andmed puuduvad selle kohta</t>
  </si>
  <si>
    <t>Ortofoto järgi kinnistul vana vundament ilmselt, EHR andmetes puudub info</t>
  </si>
  <si>
    <t>Kinnistul vana vundament, EHR andmed puuduvad</t>
  </si>
  <si>
    <t>EHR andmetel aiamaja kinnistul kuid ortofotode põhjal kinnistul vanad müürid/vundament</t>
  </si>
  <si>
    <t>Kinnistul ortofoto järgi vana vundament, EHR andmed puuduvad</t>
  </si>
  <si>
    <t>DP kohaselt lubatud kinnistu jaotada kaheks: tootmismaa (laod) ja transpordimaa (mootorsõidukite remondi ja hooldusmaa). EHR andmetel kolm laohoonet kavandatavas seisundis, üks paistab väljaehitatuna, aga andmed EHRis puuduvad; Realiseerimata mootorsõidukite hoolduse ja pesula kinnistu osa; teadmata veetarve, vaikimisi arvestatud 1m3</t>
  </si>
  <si>
    <t>EHR andmetel üksikelamu püstitamisel, ehitamise alustamise teatis juulis 2022</t>
  </si>
  <si>
    <t>EHR andmetel üksikelamu püstitamisel, ehitamise alustamise teatis augustis 2022</t>
  </si>
  <si>
    <r>
      <t>Võimalik veekulu (m</t>
    </r>
    <r>
      <rPr>
        <b/>
        <vertAlign val="superscript"/>
        <sz val="9"/>
        <rFont val="Verdana"/>
        <family val="2"/>
      </rPr>
      <t>3</t>
    </r>
    <r>
      <rPr>
        <b/>
        <sz val="9"/>
        <rFont val="Verdana"/>
        <family val="2"/>
      </rPr>
      <t>/ööp) arvestades nii realiseerimata ehitusõigusi kui AS Viimsi Vesi potentsiaalseid tulevasi tarbijaid</t>
    </r>
  </si>
  <si>
    <t>Veetarve AS Viimsi Vesi andmetel lubatud notariaalse lepinguga kogu Milstrandi maa-alal 600m3/ööp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</si>
</sst>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0"/>
  </numFmts>
  <fonts count="9" x14ac:knownFonts="1">
    <font>
      <sz val="10"/>
      <name val="Arial"/>
      <family val="2"/>
    </font>
    <font>
      <sz val="11"/>
      <color theme="1"/>
      <name val="Calibri"/>
      <family val="2"/>
      <charset val="186"/>
      <scheme val="minor"/>
    </font>
    <font>
      <sz val="10"/>
      <color theme="1"/>
      <name val="Arial"/>
      <family val="2"/>
    </font>
    <font>
      <sz val="10"/>
      <color rgb="FFFF0000"/>
      <name val="Arial"/>
      <family val="2"/>
    </font>
    <font>
      <sz val="11"/>
      <name val="Calibri"/>
      <family val="2"/>
      <scheme val="minor"/>
    </font>
    <font>
      <sz val="8"/>
      <name val="Arial"/>
      <family val="2"/>
    </font>
    <font>
      <b/>
      <sz val="10"/>
      <name val="Arial"/>
      <family val="2"/>
    </font>
    <font>
      <b/>
      <sz val="9"/>
      <name val="Verdana"/>
      <family val="2"/>
    </font>
    <font>
      <b/>
      <vertAlign val="superscript"/>
      <sz val="9"/>
      <name val="Verdana"/>
      <family val="2"/>
    </font>
  </fonts>
  <fills count="9">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7"/>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style="medium">
        <color indexed="64"/>
      </bottom>
      <diagonal/>
    </border>
  </borders>
  <cellStyleXfs count="4">
    <xf numFmtId="0" fontId="0" fillId="0" borderId="0"/>
    <xf numFmtId="0" fontId="1" fillId="0" borderId="0"/>
    <xf numFmtId="0" fontId="1" fillId="0" borderId="0"/>
    <xf numFmtId="0" fontId="1" fillId="0" borderId="0"/>
  </cellStyleXfs>
  <cellXfs count="48">
    <xf numFmtId="0" fontId="0" fillId="0" borderId="0" xfId="0"/>
    <xf numFmtId="164" fontId="0" fillId="0" borderId="0" xfId="0" applyNumberFormat="1"/>
    <xf numFmtId="49" fontId="0" fillId="0" borderId="0" xfId="0" applyNumberFormat="1"/>
    <xf numFmtId="0" fontId="0" fillId="2" borderId="0" xfId="0" applyFill="1"/>
    <xf numFmtId="1" fontId="0" fillId="0" borderId="0" xfId="0" applyNumberFormat="1"/>
    <xf numFmtId="16" fontId="0" fillId="0" borderId="0" xfId="0" applyNumberFormat="1"/>
    <xf numFmtId="0" fontId="0" fillId="3" borderId="0" xfId="0" applyFill="1"/>
    <xf numFmtId="0" fontId="2" fillId="0" borderId="0" xfId="1" applyFont="1"/>
    <xf numFmtId="17" fontId="0" fillId="0" borderId="0" xfId="0" applyNumberFormat="1"/>
    <xf numFmtId="0" fontId="3" fillId="0" borderId="0" xfId="0" applyFont="1"/>
    <xf numFmtId="165" fontId="0" fillId="0" borderId="0" xfId="0" applyNumberFormat="1"/>
    <xf numFmtId="0" fontId="4" fillId="0" borderId="0" xfId="0" applyFont="1"/>
    <xf numFmtId="0" fontId="1" fillId="0" borderId="0" xfId="2"/>
    <xf numFmtId="0" fontId="0" fillId="4" borderId="0" xfId="0" applyFill="1"/>
    <xf numFmtId="0" fontId="0" fillId="0" borderId="0" xfId="0" applyAlignment="1">
      <alignment wrapText="1"/>
    </xf>
    <xf numFmtId="0" fontId="0" fillId="0" borderId="0" xfId="0" applyAlignment="1">
      <alignment horizontal="center"/>
    </xf>
    <xf numFmtId="0" fontId="0" fillId="5" borderId="0" xfId="0" applyFill="1"/>
    <xf numFmtId="0" fontId="0" fillId="6" borderId="0" xfId="0" applyFill="1"/>
    <xf numFmtId="0" fontId="0" fillId="7" borderId="0" xfId="0" applyFill="1"/>
    <xf numFmtId="164" fontId="0" fillId="7" borderId="0" xfId="0" applyNumberFormat="1" applyFill="1"/>
    <xf numFmtId="0" fontId="0" fillId="8" borderId="0" xfId="0" applyFill="1"/>
    <xf numFmtId="164" fontId="0" fillId="8" borderId="0" xfId="0" applyNumberFormat="1" applyFill="1"/>
    <xf numFmtId="1" fontId="0" fillId="7" borderId="0" xfId="0" applyNumberFormat="1" applyFill="1"/>
    <xf numFmtId="0" fontId="0" fillId="7" borderId="0" xfId="0" applyFill="1" applyAlignment="1">
      <alignment horizontal="center"/>
    </xf>
    <xf numFmtId="0" fontId="3" fillId="8" borderId="0" xfId="0" applyFont="1" applyFill="1"/>
    <xf numFmtId="0" fontId="3" fillId="0" borderId="0" xfId="0" applyFont="1" applyAlignment="1">
      <alignment horizontal="center"/>
    </xf>
    <xf numFmtId="0" fontId="0" fillId="0" borderId="1" xfId="0" applyBorder="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2" fontId="0" fillId="0" borderId="1" xfId="0" applyNumberFormat="1" applyBorder="1"/>
    <xf numFmtId="2" fontId="0" fillId="0" borderId="8" xfId="0" applyNumberFormat="1" applyBorder="1"/>
    <xf numFmtId="2" fontId="0" fillId="0" borderId="3" xfId="0" applyNumberFormat="1" applyBorder="1"/>
    <xf numFmtId="2" fontId="0" fillId="0" borderId="4" xfId="0" applyNumberFormat="1" applyBorder="1"/>
    <xf numFmtId="2" fontId="0" fillId="0" borderId="6" xfId="0" applyNumberFormat="1" applyBorder="1"/>
    <xf numFmtId="0" fontId="6" fillId="0" borderId="11" xfId="0" applyFont="1" applyBorder="1"/>
    <xf numFmtId="0" fontId="6" fillId="0" borderId="12" xfId="0" applyFont="1" applyBorder="1" applyAlignment="1">
      <alignment wrapText="1"/>
    </xf>
    <xf numFmtId="0" fontId="7" fillId="0" borderId="10" xfId="0" applyFont="1" applyBorder="1" applyAlignment="1">
      <alignment horizontal="justify" vertical="center" wrapText="1"/>
    </xf>
    <xf numFmtId="0" fontId="7" fillId="0" borderId="13" xfId="0" applyFont="1" applyBorder="1" applyAlignment="1">
      <alignment horizontal="justify" vertical="center" wrapText="1"/>
    </xf>
    <xf numFmtId="0" fontId="0" fillId="0" borderId="0" xfId="0" applyAlignment="1">
      <alignment vertical="top" wrapText="1"/>
    </xf>
    <xf numFmtId="0" fontId="7" fillId="0" borderId="0" xfId="0" applyFont="1" applyAlignment="1">
      <alignment horizontal="justify" vertical="center" wrapText="1"/>
    </xf>
    <xf numFmtId="2" fontId="0" fillId="0" borderId="9" xfId="0" applyNumberFormat="1" applyBorder="1"/>
    <xf numFmtId="49" fontId="0" fillId="0" borderId="0" xfId="0" applyNumberFormat="1" applyAlignment="1">
      <alignment wrapText="1"/>
    </xf>
    <xf numFmtId="1" fontId="0" fillId="0" borderId="3" xfId="0" applyNumberFormat="1" applyBorder="1"/>
    <xf numFmtId="1" fontId="0" fillId="0" borderId="1" xfId="0" applyNumberFormat="1" applyBorder="1"/>
    <xf numFmtId="1" fontId="0" fillId="0" borderId="8" xfId="0" applyNumberFormat="1" applyBorder="1"/>
  </cellXfs>
  <cellStyles count="4">
    <cellStyle name="Normal" xfId="0" builtinId="0"/>
    <cellStyle name="Normal 2 2" xfId="2" xr:uid="{3782329E-3731-4D02-839A-0F7D5D66D212}"/>
    <cellStyle name="Normal 5" xfId="3" xr:uid="{32EE80CE-AC2F-4002-A3CD-BB79F1B2421E}"/>
    <cellStyle name="Normal 6" xfId="1" xr:uid="{4844AA13-23DC-4248-BC2C-370AA8A8BA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Keit Kill" id="{70DA402B-EC87-4617-A700-B313B72C33E3}" userId="S::Keit@infragate.ee::2c7d3edc-9799-411d-8fd0-c7a6e5f69b7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813" dT="2022-09-05T10:46:30.02" personId="{70DA402B-EC87-4617-A700-B313B72C33E3}" id="{5A90A4FE-E751-4229-B134-35EDDE3D86F8}">
    <text>muuta väikseks alaks kaardil, tehtud pildid telefoniga nii plaanist kui asukohast kus need piirid võiksid paikneda.</text>
  </threadedComment>
  <threadedComment ref="U3813" dT="2022-08-22T14:09:38.27" personId="{70DA402B-EC87-4617-A700-B313B72C33E3}" id="{5F1A5F06-EF86-4670-B009-77A08A0716CC}">
    <text>väike osas Tammneeme küla ääres sellest kinnistus antud DP-ga seotud. Sellel alal planeeritud uus kinnistu sotsiaalmaa otstarbega.</text>
  </threadedComment>
  <threadedComment ref="U10005" dT="2022-09-05T10:55:33.84" personId="{70DA402B-EC87-4617-A700-B313B72C33E3}" id="{420C166C-AA73-4AB7-8823-7ABFFF4115BE}">
    <text>hall siduda transpordimaaga pigem, viirutus elamumaale</text>
  </threadedComment>
  <threadedComment ref="U10070" dT="2022-09-08T08:29:08.88" personId="{70DA402B-EC87-4617-A700-B313B72C33E3}" id="{9C5562AB-DA69-4748-99B8-768255611ABB}">
    <text>kaardil ei olnud varem märgitud</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M11333"/>
  <sheetViews>
    <sheetView tabSelected="1" zoomScale="70" zoomScaleNormal="70" workbookViewId="0">
      <pane ySplit="1" topLeftCell="A11276" activePane="bottomLeft" state="frozen"/>
      <selection pane="bottomLeft" activeCell="X11309" sqref="X11309"/>
    </sheetView>
  </sheetViews>
  <sheetFormatPr defaultRowHeight="12.75" x14ac:dyDescent="0.2"/>
  <cols>
    <col min="1" max="1" width="16.28515625" customWidth="1"/>
    <col min="2" max="2" width="17.28515625" customWidth="1"/>
    <col min="3" max="3" width="39.140625" customWidth="1"/>
    <col min="4" max="5" width="9.140625" customWidth="1"/>
    <col min="6" max="6" width="23.5703125" bestFit="1" customWidth="1"/>
    <col min="7" max="7" width="24.28515625" bestFit="1" customWidth="1"/>
    <col min="8" max="14" width="9.140625" customWidth="1"/>
    <col min="15" max="15" width="13.85546875" customWidth="1"/>
    <col min="16" max="16" width="13" customWidth="1"/>
    <col min="17" max="17" width="9.140625" customWidth="1"/>
    <col min="18" max="18" width="13.28515625" customWidth="1"/>
    <col min="19" max="19" width="6.5703125" customWidth="1"/>
    <col min="20" max="20" width="19.140625" customWidth="1"/>
    <col min="21" max="21" width="8.42578125" customWidth="1"/>
    <col min="22" max="23" width="9.140625" customWidth="1"/>
    <col min="24" max="24" width="11" customWidth="1"/>
    <col min="25" max="25" width="7.5703125" customWidth="1"/>
    <col min="26" max="26" width="9.140625" customWidth="1"/>
    <col min="27" max="27" width="10.5703125" customWidth="1"/>
    <col min="28" max="29" width="9.140625" customWidth="1"/>
    <col min="30" max="30" width="13.5703125" customWidth="1"/>
    <col min="31" max="31" width="9.28515625" customWidth="1"/>
    <col min="32" max="32" width="8.42578125" customWidth="1"/>
    <col min="33" max="33" width="7.85546875" customWidth="1"/>
    <col min="34" max="34" width="10.28515625" customWidth="1"/>
    <col min="35" max="35" width="9.140625" customWidth="1"/>
    <col min="36" max="36" width="13.5703125" customWidth="1"/>
    <col min="37" max="37" width="9.5703125" customWidth="1"/>
    <col min="38" max="38" width="15"/>
    <col min="39" max="39" width="75.7109375" customWidth="1"/>
    <col min="40" max="1009" width="15"/>
  </cols>
  <sheetData>
    <row r="1" spans="1:39" ht="89.25" x14ac:dyDescent="0.2">
      <c r="A1" t="s">
        <v>0</v>
      </c>
      <c r="B1" t="s">
        <v>1</v>
      </c>
      <c r="C1" t="s">
        <v>2</v>
      </c>
      <c r="D1" t="s">
        <v>3</v>
      </c>
      <c r="E1" t="s">
        <v>4</v>
      </c>
      <c r="F1" t="s">
        <v>5</v>
      </c>
      <c r="G1" t="s">
        <v>6</v>
      </c>
      <c r="H1" t="s">
        <v>7</v>
      </c>
      <c r="I1" t="s">
        <v>8</v>
      </c>
      <c r="J1" t="s">
        <v>9</v>
      </c>
      <c r="K1" t="s">
        <v>10</v>
      </c>
      <c r="L1" t="s">
        <v>11</v>
      </c>
      <c r="M1" t="s">
        <v>12</v>
      </c>
      <c r="N1" t="s">
        <v>13</v>
      </c>
      <c r="O1" t="s">
        <v>14</v>
      </c>
      <c r="P1" t="s">
        <v>15</v>
      </c>
      <c r="Q1" s="44" t="s">
        <v>33759</v>
      </c>
      <c r="R1" s="44" t="s">
        <v>33760</v>
      </c>
      <c r="S1" s="44" t="s">
        <v>32616</v>
      </c>
      <c r="T1" s="44" t="s">
        <v>34930</v>
      </c>
      <c r="U1" s="14" t="s">
        <v>32617</v>
      </c>
      <c r="V1" s="14" t="s">
        <v>32618</v>
      </c>
      <c r="W1" s="14" t="s">
        <v>32619</v>
      </c>
      <c r="X1" s="14" t="s">
        <v>34931</v>
      </c>
      <c r="Y1" s="14" t="s">
        <v>32620</v>
      </c>
      <c r="Z1" s="14" t="s">
        <v>32621</v>
      </c>
      <c r="AA1" s="14" t="s">
        <v>32622</v>
      </c>
      <c r="AB1" s="14" t="s">
        <v>32623</v>
      </c>
      <c r="AC1" s="14" t="s">
        <v>34932</v>
      </c>
      <c r="AD1" s="14" t="s">
        <v>32624</v>
      </c>
      <c r="AE1" s="14" t="s">
        <v>34933</v>
      </c>
      <c r="AF1" s="14" t="s">
        <v>32625</v>
      </c>
      <c r="AG1" s="14" t="s">
        <v>34934</v>
      </c>
      <c r="AH1" s="14" t="s">
        <v>34936</v>
      </c>
      <c r="AI1" s="14" t="s">
        <v>32626</v>
      </c>
      <c r="AJ1" s="14" t="s">
        <v>34935</v>
      </c>
      <c r="AK1" s="14" t="s">
        <v>34937</v>
      </c>
      <c r="AL1" s="14" t="s">
        <v>33758</v>
      </c>
      <c r="AM1" s="14" t="s">
        <v>33851</v>
      </c>
    </row>
    <row r="2" spans="1:39" x14ac:dyDescent="0.2">
      <c r="A2" t="s">
        <v>25675</v>
      </c>
      <c r="B2" t="s">
        <v>122</v>
      </c>
      <c r="C2" t="s">
        <v>25676</v>
      </c>
      <c r="D2" s="1">
        <v>40302</v>
      </c>
      <c r="E2" s="1">
        <v>43456</v>
      </c>
      <c r="F2" t="s">
        <v>26</v>
      </c>
      <c r="I2">
        <v>100</v>
      </c>
      <c r="J2">
        <v>0</v>
      </c>
      <c r="K2">
        <v>0</v>
      </c>
      <c r="L2">
        <v>273</v>
      </c>
      <c r="M2">
        <v>273</v>
      </c>
      <c r="N2" t="s">
        <v>20</v>
      </c>
      <c r="O2" t="s">
        <v>25677</v>
      </c>
      <c r="P2" t="s">
        <v>2356</v>
      </c>
      <c r="Q2" t="s">
        <v>34233</v>
      </c>
      <c r="R2" t="s">
        <v>34233</v>
      </c>
      <c r="S2" t="s">
        <v>34233</v>
      </c>
      <c r="T2" t="s">
        <v>34233</v>
      </c>
      <c r="AD2" t="str">
        <f t="shared" ref="AD2:AD65" si="0">IF((S2="tühi")*(F2&lt;&gt;"Elamumaa")*(G2&lt;&gt;"Elamumaa")*(H2&lt;&gt;"Elamumaa"),IF(Z2=0,"",Z2),"")</f>
        <v/>
      </c>
      <c r="AE2" t="str">
        <f t="shared" ref="AE2:AE65" si="1">IF((S2="tühi")*(AC2&lt;&gt;""),AC2,"")</f>
        <v/>
      </c>
      <c r="AF2" t="str">
        <f t="shared" ref="AF2:AF33" si="2">IF((S2&lt;&gt;"tühi")*(F2&lt;&gt;"Elamumaa")*(G2&lt;&gt;"Elamumaa")*(H2&lt;&gt;"Elamumaa"),IF(Z2=0,"",Z2),"")</f>
        <v/>
      </c>
      <c r="AG2" t="str">
        <f t="shared" ref="AG2:AG17" si="3">IF((S2&lt;&gt;"tühi")*(AC2&lt;&gt;""),AC2,"")</f>
        <v/>
      </c>
      <c r="AH2" t="str">
        <f>IF(AG2="","",AG2*2.8)</f>
        <v/>
      </c>
      <c r="AI2">
        <v>0.14499999999999999</v>
      </c>
      <c r="AJ2" t="str">
        <f>IF(COUNTBLANK(AH2),"",AH2*AI2)</f>
        <v/>
      </c>
      <c r="AK2" t="str">
        <f>IF(AE2="","",AE2*2.8)</f>
        <v/>
      </c>
      <c r="AL2" t="str" cm="1">
        <f t="array" ref="AL2">_xlfn.IFS(COUNTBLANK(AK2)*(COUNTBLANK(R2)),"",R2&lt;&gt;"",R2,R2=""*AK2&lt;&gt;"",AI2*AK2)</f>
        <v/>
      </c>
    </row>
    <row r="3" spans="1:39" x14ac:dyDescent="0.2">
      <c r="A3" t="s">
        <v>30317</v>
      </c>
      <c r="B3" t="s">
        <v>122</v>
      </c>
      <c r="C3" t="s">
        <v>30318</v>
      </c>
      <c r="D3" s="1">
        <v>43867</v>
      </c>
      <c r="E3" s="1">
        <v>44111</v>
      </c>
      <c r="F3" t="s">
        <v>889</v>
      </c>
      <c r="I3">
        <v>100</v>
      </c>
      <c r="J3">
        <v>0</v>
      </c>
      <c r="K3">
        <v>0</v>
      </c>
      <c r="L3">
        <v>10026</v>
      </c>
      <c r="M3">
        <v>10026</v>
      </c>
      <c r="N3" t="s">
        <v>20</v>
      </c>
      <c r="O3" t="s">
        <v>30319</v>
      </c>
      <c r="P3" t="s">
        <v>44</v>
      </c>
      <c r="Q3" t="s">
        <v>34233</v>
      </c>
      <c r="R3" t="s">
        <v>34233</v>
      </c>
      <c r="S3" t="s">
        <v>33942</v>
      </c>
      <c r="T3" t="s">
        <v>34233</v>
      </c>
      <c r="AD3" t="str">
        <f t="shared" si="0"/>
        <v/>
      </c>
      <c r="AE3" t="str">
        <f t="shared" si="1"/>
        <v/>
      </c>
      <c r="AF3" t="str">
        <f t="shared" si="2"/>
        <v/>
      </c>
      <c r="AG3" t="str">
        <f t="shared" si="3"/>
        <v/>
      </c>
      <c r="AH3" t="str">
        <f t="shared" ref="AH3:AH66" si="4">IF(AG3="","",AG3*2.8)</f>
        <v/>
      </c>
      <c r="AI3">
        <v>0.14499999999999999</v>
      </c>
      <c r="AJ3" t="str">
        <f t="shared" ref="AJ3:AJ66" si="5">IF(COUNTBLANK(AH3),"",AH3*AI3)</f>
        <v/>
      </c>
      <c r="AK3" t="str">
        <f t="shared" ref="AK3:AK66" si="6">IF(AE3="","",AE3*2.8)</f>
        <v/>
      </c>
      <c r="AL3" t="str" cm="1">
        <f t="array" ref="AL3">_xlfn.IFS(COUNTBLANK(AK3)*(COUNTBLANK(R3)),"",R3&lt;&gt;"",R3,R3=""*AK3&lt;&gt;"",AI3*AK3)</f>
        <v/>
      </c>
    </row>
    <row r="4" spans="1:39" x14ac:dyDescent="0.2">
      <c r="A4" t="s">
        <v>22367</v>
      </c>
      <c r="B4" t="s">
        <v>122</v>
      </c>
      <c r="C4" t="s">
        <v>22368</v>
      </c>
      <c r="D4" s="1">
        <v>38853</v>
      </c>
      <c r="E4" s="1">
        <v>43456</v>
      </c>
      <c r="F4" t="s">
        <v>39</v>
      </c>
      <c r="I4">
        <v>100</v>
      </c>
      <c r="J4">
        <v>0</v>
      </c>
      <c r="K4">
        <v>0</v>
      </c>
      <c r="L4">
        <v>5104</v>
      </c>
      <c r="M4">
        <v>5104</v>
      </c>
      <c r="N4" t="s">
        <v>20</v>
      </c>
      <c r="O4" t="s">
        <v>22369</v>
      </c>
      <c r="P4" t="s">
        <v>28</v>
      </c>
      <c r="Q4" t="s">
        <v>34233</v>
      </c>
      <c r="R4" t="s">
        <v>34233</v>
      </c>
      <c r="S4" t="s">
        <v>33942</v>
      </c>
      <c r="T4" t="s">
        <v>34233</v>
      </c>
      <c r="AD4" t="str">
        <f t="shared" si="0"/>
        <v/>
      </c>
      <c r="AE4" t="str">
        <f t="shared" si="1"/>
        <v/>
      </c>
      <c r="AF4" t="str">
        <f t="shared" si="2"/>
        <v/>
      </c>
      <c r="AG4" t="str">
        <f t="shared" si="3"/>
        <v/>
      </c>
      <c r="AH4" t="str">
        <f t="shared" si="4"/>
        <v/>
      </c>
      <c r="AI4">
        <v>0.14499999999999999</v>
      </c>
      <c r="AJ4" t="str">
        <f t="shared" si="5"/>
        <v/>
      </c>
      <c r="AK4" t="str">
        <f t="shared" si="6"/>
        <v/>
      </c>
      <c r="AL4" t="str" cm="1">
        <f t="array" ref="AL4">_xlfn.IFS(COUNTBLANK(AK4)*(COUNTBLANK(R4)),"",R4&lt;&gt;"",R4,R4=""*AK4&lt;&gt;"",AI4*AK4)</f>
        <v/>
      </c>
    </row>
    <row r="5" spans="1:39" x14ac:dyDescent="0.2">
      <c r="A5" t="s">
        <v>22347</v>
      </c>
      <c r="B5" t="s">
        <v>122</v>
      </c>
      <c r="C5" t="s">
        <v>22348</v>
      </c>
      <c r="D5" s="1">
        <v>38853</v>
      </c>
      <c r="E5" s="1">
        <v>43456</v>
      </c>
      <c r="F5" t="s">
        <v>39</v>
      </c>
      <c r="I5">
        <v>100</v>
      </c>
      <c r="J5">
        <v>0</v>
      </c>
      <c r="K5">
        <v>0</v>
      </c>
      <c r="L5">
        <v>5103</v>
      </c>
      <c r="M5">
        <v>5103</v>
      </c>
      <c r="N5" t="s">
        <v>20</v>
      </c>
      <c r="O5" t="s">
        <v>22349</v>
      </c>
      <c r="P5" t="s">
        <v>28</v>
      </c>
      <c r="Q5" t="s">
        <v>34233</v>
      </c>
      <c r="R5" t="s">
        <v>34233</v>
      </c>
      <c r="S5" t="s">
        <v>33942</v>
      </c>
      <c r="T5" t="s">
        <v>34233</v>
      </c>
      <c r="AD5" t="str">
        <f t="shared" si="0"/>
        <v/>
      </c>
      <c r="AE5" t="str">
        <f t="shared" si="1"/>
        <v/>
      </c>
      <c r="AF5" t="str">
        <f t="shared" si="2"/>
        <v/>
      </c>
      <c r="AG5" t="str">
        <f t="shared" si="3"/>
        <v/>
      </c>
      <c r="AH5" t="str">
        <f t="shared" si="4"/>
        <v/>
      </c>
      <c r="AI5">
        <v>0.14499999999999999</v>
      </c>
      <c r="AJ5" t="str">
        <f t="shared" si="5"/>
        <v/>
      </c>
      <c r="AK5" t="str">
        <f t="shared" si="6"/>
        <v/>
      </c>
      <c r="AL5" t="str" cm="1">
        <f t="array" ref="AL5">_xlfn.IFS(COUNTBLANK(AK5)*(COUNTBLANK(R5)),"",R5&lt;&gt;"",R5,R5=""*AK5&lt;&gt;"",AI5*AK5)</f>
        <v/>
      </c>
    </row>
    <row r="6" spans="1:39" x14ac:dyDescent="0.2">
      <c r="A6" t="s">
        <v>19275</v>
      </c>
      <c r="B6" t="s">
        <v>122</v>
      </c>
      <c r="C6" t="s">
        <v>19276</v>
      </c>
      <c r="D6" s="1">
        <v>38139</v>
      </c>
      <c r="E6" s="1">
        <v>43951</v>
      </c>
      <c r="F6" t="s">
        <v>39</v>
      </c>
      <c r="I6">
        <v>100</v>
      </c>
      <c r="J6">
        <v>0</v>
      </c>
      <c r="K6">
        <v>0</v>
      </c>
      <c r="L6">
        <v>3134</v>
      </c>
      <c r="M6">
        <v>3134</v>
      </c>
      <c r="N6" t="s">
        <v>20</v>
      </c>
      <c r="O6" t="s">
        <v>19277</v>
      </c>
      <c r="P6" t="s">
        <v>28</v>
      </c>
      <c r="Q6" t="s">
        <v>34233</v>
      </c>
      <c r="R6" t="s">
        <v>34233</v>
      </c>
      <c r="S6" t="s">
        <v>33942</v>
      </c>
      <c r="T6" t="s">
        <v>34233</v>
      </c>
      <c r="AD6" t="str">
        <f t="shared" si="0"/>
        <v/>
      </c>
      <c r="AE6" t="str">
        <f t="shared" si="1"/>
        <v/>
      </c>
      <c r="AF6" t="str">
        <f t="shared" si="2"/>
        <v/>
      </c>
      <c r="AG6" t="str">
        <f t="shared" si="3"/>
        <v/>
      </c>
      <c r="AH6" t="str">
        <f t="shared" si="4"/>
        <v/>
      </c>
      <c r="AI6">
        <v>0.14499999999999999</v>
      </c>
      <c r="AJ6" t="str">
        <f t="shared" si="5"/>
        <v/>
      </c>
      <c r="AK6" t="str">
        <f t="shared" si="6"/>
        <v/>
      </c>
      <c r="AL6" t="str" cm="1">
        <f t="array" ref="AL6">_xlfn.IFS(COUNTBLANK(AK6)*(COUNTBLANK(R6)),"",R6&lt;&gt;"",R6,R6=""*AK6&lt;&gt;"",AI6*AK6)</f>
        <v/>
      </c>
    </row>
    <row r="7" spans="1:39" x14ac:dyDescent="0.2">
      <c r="A7" t="s">
        <v>22370</v>
      </c>
      <c r="B7" t="s">
        <v>122</v>
      </c>
      <c r="C7" t="s">
        <v>22371</v>
      </c>
      <c r="D7" s="1">
        <v>38853</v>
      </c>
      <c r="E7" s="1">
        <v>43456</v>
      </c>
      <c r="F7" t="s">
        <v>39</v>
      </c>
      <c r="I7">
        <v>100</v>
      </c>
      <c r="J7">
        <v>0</v>
      </c>
      <c r="K7">
        <v>0</v>
      </c>
      <c r="L7">
        <v>5102</v>
      </c>
      <c r="M7">
        <v>5102</v>
      </c>
      <c r="N7" t="s">
        <v>20</v>
      </c>
      <c r="O7" t="s">
        <v>22369</v>
      </c>
      <c r="P7" t="s">
        <v>28</v>
      </c>
      <c r="Q7" t="s">
        <v>34233</v>
      </c>
      <c r="R7" t="s">
        <v>34233</v>
      </c>
      <c r="S7" t="s">
        <v>33942</v>
      </c>
      <c r="T7" t="s">
        <v>34233</v>
      </c>
      <c r="AD7" t="str">
        <f t="shared" si="0"/>
        <v/>
      </c>
      <c r="AE7" t="str">
        <f t="shared" si="1"/>
        <v/>
      </c>
      <c r="AF7" t="str">
        <f t="shared" si="2"/>
        <v/>
      </c>
      <c r="AG7" t="str">
        <f t="shared" si="3"/>
        <v/>
      </c>
      <c r="AH7" t="str">
        <f t="shared" si="4"/>
        <v/>
      </c>
      <c r="AI7">
        <v>0.14499999999999999</v>
      </c>
      <c r="AJ7" t="str">
        <f t="shared" si="5"/>
        <v/>
      </c>
      <c r="AK7" t="str">
        <f t="shared" si="6"/>
        <v/>
      </c>
      <c r="AL7" t="str" cm="1">
        <f t="array" ref="AL7">_xlfn.IFS(COUNTBLANK(AK7)*(COUNTBLANK(R7)),"",R7&lt;&gt;"",R7,R7=""*AK7&lt;&gt;"",AI7*AK7)</f>
        <v/>
      </c>
    </row>
    <row r="8" spans="1:39" x14ac:dyDescent="0.2">
      <c r="A8" t="s">
        <v>22350</v>
      </c>
      <c r="B8" t="s">
        <v>122</v>
      </c>
      <c r="C8" t="s">
        <v>22351</v>
      </c>
      <c r="D8" s="1">
        <v>38853</v>
      </c>
      <c r="E8" s="1">
        <v>43456</v>
      </c>
      <c r="F8" t="s">
        <v>39</v>
      </c>
      <c r="I8">
        <v>100</v>
      </c>
      <c r="J8">
        <v>0</v>
      </c>
      <c r="K8">
        <v>0</v>
      </c>
      <c r="L8">
        <v>5103</v>
      </c>
      <c r="M8">
        <v>5103</v>
      </c>
      <c r="N8" t="s">
        <v>20</v>
      </c>
      <c r="O8" t="s">
        <v>22349</v>
      </c>
      <c r="P8" t="s">
        <v>28</v>
      </c>
      <c r="Q8" t="s">
        <v>34233</v>
      </c>
      <c r="R8" t="s">
        <v>34233</v>
      </c>
      <c r="S8" t="s">
        <v>33942</v>
      </c>
      <c r="T8" t="s">
        <v>34233</v>
      </c>
      <c r="AD8" t="str">
        <f t="shared" si="0"/>
        <v/>
      </c>
      <c r="AE8" t="str">
        <f t="shared" si="1"/>
        <v/>
      </c>
      <c r="AF8" t="str">
        <f t="shared" si="2"/>
        <v/>
      </c>
      <c r="AG8" t="str">
        <f t="shared" si="3"/>
        <v/>
      </c>
      <c r="AH8" t="str">
        <f t="shared" si="4"/>
        <v/>
      </c>
      <c r="AI8">
        <v>0.14499999999999999</v>
      </c>
      <c r="AJ8" t="str">
        <f t="shared" si="5"/>
        <v/>
      </c>
      <c r="AK8" t="str">
        <f t="shared" si="6"/>
        <v/>
      </c>
      <c r="AL8" t="str" cm="1">
        <f t="array" ref="AL8">_xlfn.IFS(COUNTBLANK(AK8)*(COUNTBLANK(R8)),"",R8&lt;&gt;"",R8,R8=""*AK8&lt;&gt;"",AI8*AK8)</f>
        <v/>
      </c>
    </row>
    <row r="9" spans="1:39" x14ac:dyDescent="0.2">
      <c r="A9" t="s">
        <v>17800</v>
      </c>
      <c r="B9" t="s">
        <v>122</v>
      </c>
      <c r="C9" t="s">
        <v>17783</v>
      </c>
      <c r="D9" s="1">
        <v>37778</v>
      </c>
      <c r="E9" s="1">
        <v>43456</v>
      </c>
      <c r="F9" t="s">
        <v>39</v>
      </c>
      <c r="I9">
        <v>100</v>
      </c>
      <c r="J9">
        <v>0</v>
      </c>
      <c r="K9">
        <v>0</v>
      </c>
      <c r="L9">
        <v>5667</v>
      </c>
      <c r="M9">
        <v>5667</v>
      </c>
      <c r="N9" t="s">
        <v>20</v>
      </c>
      <c r="O9" t="s">
        <v>17801</v>
      </c>
      <c r="P9" t="s">
        <v>28</v>
      </c>
      <c r="Q9" t="s">
        <v>34233</v>
      </c>
      <c r="R9" t="s">
        <v>34233</v>
      </c>
      <c r="S9" t="s">
        <v>33942</v>
      </c>
      <c r="T9" t="s">
        <v>34233</v>
      </c>
      <c r="AD9" t="str">
        <f t="shared" si="0"/>
        <v/>
      </c>
      <c r="AE9" t="str">
        <f t="shared" si="1"/>
        <v/>
      </c>
      <c r="AF9" t="str">
        <f t="shared" si="2"/>
        <v/>
      </c>
      <c r="AG9" t="str">
        <f t="shared" si="3"/>
        <v/>
      </c>
      <c r="AH9" t="str">
        <f t="shared" si="4"/>
        <v/>
      </c>
      <c r="AI9">
        <v>0.14499999999999999</v>
      </c>
      <c r="AJ9" t="str">
        <f t="shared" si="5"/>
        <v/>
      </c>
      <c r="AK9" t="str">
        <f t="shared" si="6"/>
        <v/>
      </c>
      <c r="AL9" t="str" cm="1">
        <f t="array" ref="AL9">_xlfn.IFS(COUNTBLANK(AK9)*(COUNTBLANK(R9)),"",R9&lt;&gt;"",R9,R9=""*AK9&lt;&gt;"",AI9*AK9)</f>
        <v/>
      </c>
    </row>
    <row r="10" spans="1:39" x14ac:dyDescent="0.2">
      <c r="A10" t="s">
        <v>3827</v>
      </c>
      <c r="B10" t="s">
        <v>122</v>
      </c>
      <c r="C10" t="s">
        <v>3828</v>
      </c>
      <c r="D10" s="1">
        <v>35949</v>
      </c>
      <c r="E10" s="1">
        <v>44606</v>
      </c>
      <c r="F10" t="s">
        <v>39</v>
      </c>
      <c r="I10">
        <v>100</v>
      </c>
      <c r="J10">
        <v>0</v>
      </c>
      <c r="K10">
        <v>0</v>
      </c>
      <c r="L10">
        <v>17084</v>
      </c>
      <c r="M10">
        <v>17084</v>
      </c>
      <c r="N10" t="s">
        <v>20</v>
      </c>
      <c r="O10" t="s">
        <v>3829</v>
      </c>
      <c r="P10" t="s">
        <v>28</v>
      </c>
      <c r="Q10" t="s">
        <v>34233</v>
      </c>
      <c r="R10" t="s">
        <v>34233</v>
      </c>
      <c r="S10" t="s">
        <v>33942</v>
      </c>
      <c r="T10" t="s">
        <v>34233</v>
      </c>
      <c r="AD10" t="str">
        <f t="shared" si="0"/>
        <v/>
      </c>
      <c r="AE10" t="str">
        <f t="shared" si="1"/>
        <v/>
      </c>
      <c r="AF10" t="str">
        <f t="shared" si="2"/>
        <v/>
      </c>
      <c r="AG10" t="str">
        <f t="shared" si="3"/>
        <v/>
      </c>
      <c r="AH10" t="str">
        <f t="shared" si="4"/>
        <v/>
      </c>
      <c r="AI10">
        <v>0.14499999999999999</v>
      </c>
      <c r="AJ10" t="str">
        <f t="shared" si="5"/>
        <v/>
      </c>
      <c r="AK10" t="str">
        <f t="shared" si="6"/>
        <v/>
      </c>
      <c r="AL10" t="str" cm="1">
        <f t="array" ref="AL10">_xlfn.IFS(COUNTBLANK(AK10)*(COUNTBLANK(R10)),"",R10&lt;&gt;"",R10,R10=""*AK10&lt;&gt;"",AI10*AK10)</f>
        <v/>
      </c>
    </row>
    <row r="11" spans="1:39" x14ac:dyDescent="0.2">
      <c r="A11" t="s">
        <v>20300</v>
      </c>
      <c r="B11" t="s">
        <v>122</v>
      </c>
      <c r="C11" t="s">
        <v>20301</v>
      </c>
      <c r="D11" s="1">
        <v>38377</v>
      </c>
      <c r="E11" s="1">
        <v>43456</v>
      </c>
      <c r="F11" t="s">
        <v>5513</v>
      </c>
      <c r="G11" t="s">
        <v>470</v>
      </c>
      <c r="I11">
        <v>85</v>
      </c>
      <c r="J11">
        <v>15</v>
      </c>
      <c r="K11">
        <v>0</v>
      </c>
      <c r="L11">
        <v>1000</v>
      </c>
      <c r="M11">
        <v>1000</v>
      </c>
      <c r="N11" t="s">
        <v>20</v>
      </c>
      <c r="O11" t="s">
        <v>20302</v>
      </c>
      <c r="P11" t="s">
        <v>28</v>
      </c>
      <c r="Q11" t="s">
        <v>34233</v>
      </c>
      <c r="R11" t="s">
        <v>34233</v>
      </c>
      <c r="S11" t="s">
        <v>33942</v>
      </c>
      <c r="T11" t="s">
        <v>34233</v>
      </c>
      <c r="AD11" t="str">
        <f t="shared" si="0"/>
        <v/>
      </c>
      <c r="AE11" t="str">
        <f t="shared" si="1"/>
        <v/>
      </c>
      <c r="AF11" t="str">
        <f t="shared" si="2"/>
        <v/>
      </c>
      <c r="AG11" t="str">
        <f t="shared" si="3"/>
        <v/>
      </c>
      <c r="AH11" t="str">
        <f t="shared" si="4"/>
        <v/>
      </c>
      <c r="AI11">
        <v>0.14499999999999999</v>
      </c>
      <c r="AJ11" t="str">
        <f t="shared" si="5"/>
        <v/>
      </c>
      <c r="AK11" t="str">
        <f t="shared" si="6"/>
        <v/>
      </c>
      <c r="AL11" t="str" cm="1">
        <f t="array" ref="AL11">_xlfn.IFS(COUNTBLANK(AK11)*(COUNTBLANK(R11)),"",R11&lt;&gt;"",R11,R11=""*AK11&lt;&gt;"",AI11*AK11)</f>
        <v/>
      </c>
    </row>
    <row r="12" spans="1:39" x14ac:dyDescent="0.2">
      <c r="A12" t="s">
        <v>26927</v>
      </c>
      <c r="B12" t="s">
        <v>122</v>
      </c>
      <c r="C12" t="s">
        <v>26928</v>
      </c>
      <c r="D12" s="1">
        <v>41549</v>
      </c>
      <c r="E12" s="1">
        <v>44546</v>
      </c>
      <c r="F12" t="s">
        <v>889</v>
      </c>
      <c r="I12">
        <v>100</v>
      </c>
      <c r="J12">
        <v>0</v>
      </c>
      <c r="K12">
        <v>0</v>
      </c>
      <c r="L12">
        <v>43625</v>
      </c>
      <c r="M12">
        <v>43625</v>
      </c>
      <c r="N12" t="s">
        <v>20</v>
      </c>
      <c r="O12" t="s">
        <v>26929</v>
      </c>
      <c r="P12" t="s">
        <v>28</v>
      </c>
      <c r="Q12" t="s">
        <v>34233</v>
      </c>
      <c r="R12" t="s">
        <v>34233</v>
      </c>
      <c r="S12" t="s">
        <v>32627</v>
      </c>
      <c r="T12" t="s">
        <v>34233</v>
      </c>
      <c r="AD12" t="str">
        <f t="shared" si="0"/>
        <v/>
      </c>
      <c r="AE12" t="str">
        <f t="shared" si="1"/>
        <v/>
      </c>
      <c r="AF12" t="str">
        <f t="shared" si="2"/>
        <v/>
      </c>
      <c r="AG12" t="str">
        <f t="shared" si="3"/>
        <v/>
      </c>
      <c r="AH12" t="str">
        <f t="shared" si="4"/>
        <v/>
      </c>
      <c r="AI12">
        <v>0.14499999999999999</v>
      </c>
      <c r="AJ12" t="str">
        <f t="shared" si="5"/>
        <v/>
      </c>
      <c r="AK12" t="str">
        <f t="shared" si="6"/>
        <v/>
      </c>
      <c r="AL12" t="str" cm="1">
        <f t="array" ref="AL12">_xlfn.IFS(COUNTBLANK(AK12)*(COUNTBLANK(R12)),"",R12&lt;&gt;"",R12,R12=""*AK12&lt;&gt;"",AI12*AK12)</f>
        <v/>
      </c>
    </row>
    <row r="13" spans="1:39" x14ac:dyDescent="0.2">
      <c r="A13" t="s">
        <v>25496</v>
      </c>
      <c r="B13" t="s">
        <v>122</v>
      </c>
      <c r="C13" t="s">
        <v>25497</v>
      </c>
      <c r="D13" s="1">
        <v>39996</v>
      </c>
      <c r="E13" s="1">
        <v>44546</v>
      </c>
      <c r="F13" t="s">
        <v>889</v>
      </c>
      <c r="I13">
        <v>100</v>
      </c>
      <c r="J13">
        <v>0</v>
      </c>
      <c r="K13">
        <v>0</v>
      </c>
      <c r="L13">
        <v>1127</v>
      </c>
      <c r="M13">
        <v>1127</v>
      </c>
      <c r="N13" t="s">
        <v>20</v>
      </c>
      <c r="O13" t="s">
        <v>25493</v>
      </c>
      <c r="P13" t="s">
        <v>44</v>
      </c>
      <c r="Q13" t="s">
        <v>34233</v>
      </c>
      <c r="R13" t="s">
        <v>34233</v>
      </c>
      <c r="S13" t="s">
        <v>33942</v>
      </c>
      <c r="T13" t="s">
        <v>34233</v>
      </c>
      <c r="AD13" t="str">
        <f t="shared" si="0"/>
        <v/>
      </c>
      <c r="AE13" t="str">
        <f t="shared" si="1"/>
        <v/>
      </c>
      <c r="AF13" t="str">
        <f t="shared" si="2"/>
        <v/>
      </c>
      <c r="AG13" t="str">
        <f t="shared" si="3"/>
        <v/>
      </c>
      <c r="AH13" t="str">
        <f t="shared" si="4"/>
        <v/>
      </c>
      <c r="AI13">
        <v>0.14499999999999999</v>
      </c>
      <c r="AJ13" t="str">
        <f t="shared" si="5"/>
        <v/>
      </c>
      <c r="AK13" t="str">
        <f t="shared" si="6"/>
        <v/>
      </c>
      <c r="AL13" t="str" cm="1">
        <f t="array" ref="AL13">_xlfn.IFS(COUNTBLANK(AK13)*(COUNTBLANK(R13)),"",R13&lt;&gt;"",R13,R13=""*AK13&lt;&gt;"",AI13*AK13)</f>
        <v/>
      </c>
    </row>
    <row r="14" spans="1:39" x14ac:dyDescent="0.2">
      <c r="A14" t="s">
        <v>25494</v>
      </c>
      <c r="B14" t="s">
        <v>122</v>
      </c>
      <c r="C14" t="s">
        <v>25495</v>
      </c>
      <c r="D14" s="1">
        <v>39996</v>
      </c>
      <c r="E14" s="1">
        <v>43456</v>
      </c>
      <c r="F14" t="s">
        <v>889</v>
      </c>
      <c r="I14">
        <v>100</v>
      </c>
      <c r="J14">
        <v>0</v>
      </c>
      <c r="K14">
        <v>0</v>
      </c>
      <c r="L14">
        <v>1178</v>
      </c>
      <c r="M14">
        <v>1178</v>
      </c>
      <c r="N14" t="s">
        <v>20</v>
      </c>
      <c r="O14" t="s">
        <v>25493</v>
      </c>
      <c r="P14" t="s">
        <v>44</v>
      </c>
      <c r="Q14" t="s">
        <v>34233</v>
      </c>
      <c r="R14" t="s">
        <v>34233</v>
      </c>
      <c r="S14" t="s">
        <v>33942</v>
      </c>
      <c r="T14" t="s">
        <v>34233</v>
      </c>
      <c r="AD14" t="str">
        <f t="shared" si="0"/>
        <v/>
      </c>
      <c r="AE14" t="str">
        <f t="shared" si="1"/>
        <v/>
      </c>
      <c r="AF14" t="str">
        <f t="shared" si="2"/>
        <v/>
      </c>
      <c r="AG14" t="str">
        <f t="shared" si="3"/>
        <v/>
      </c>
      <c r="AH14" t="str">
        <f t="shared" si="4"/>
        <v/>
      </c>
      <c r="AI14">
        <v>0.14499999999999999</v>
      </c>
      <c r="AJ14" t="str">
        <f t="shared" si="5"/>
        <v/>
      </c>
      <c r="AK14" t="str">
        <f t="shared" si="6"/>
        <v/>
      </c>
      <c r="AL14" t="str" cm="1">
        <f t="array" ref="AL14">_xlfn.IFS(COUNTBLANK(AK14)*(COUNTBLANK(R14)),"",R14&lt;&gt;"",R14,R14=""*AK14&lt;&gt;"",AI14*AK14)</f>
        <v/>
      </c>
    </row>
    <row r="15" spans="1:39" x14ac:dyDescent="0.2">
      <c r="A15" t="s">
        <v>25491</v>
      </c>
      <c r="B15" t="s">
        <v>122</v>
      </c>
      <c r="C15" t="s">
        <v>25492</v>
      </c>
      <c r="D15" s="1">
        <v>39996</v>
      </c>
      <c r="E15" s="1">
        <v>44546</v>
      </c>
      <c r="F15" t="s">
        <v>889</v>
      </c>
      <c r="I15">
        <v>100</v>
      </c>
      <c r="J15">
        <v>0</v>
      </c>
      <c r="K15">
        <v>0</v>
      </c>
      <c r="L15">
        <v>12265</v>
      </c>
      <c r="M15">
        <v>12265</v>
      </c>
      <c r="N15" t="s">
        <v>20</v>
      </c>
      <c r="O15" t="s">
        <v>25493</v>
      </c>
      <c r="P15" t="s">
        <v>44</v>
      </c>
      <c r="Q15" t="s">
        <v>34233</v>
      </c>
      <c r="R15" t="s">
        <v>34233</v>
      </c>
      <c r="S15" t="s">
        <v>33942</v>
      </c>
      <c r="T15" t="s">
        <v>34233</v>
      </c>
      <c r="U15" t="s">
        <v>32631</v>
      </c>
      <c r="V15" t="s">
        <v>34940</v>
      </c>
      <c r="AD15" t="str">
        <f t="shared" si="0"/>
        <v/>
      </c>
      <c r="AE15" t="str">
        <f t="shared" si="1"/>
        <v/>
      </c>
      <c r="AF15" t="str">
        <f t="shared" si="2"/>
        <v/>
      </c>
      <c r="AG15" t="str">
        <f t="shared" si="3"/>
        <v/>
      </c>
      <c r="AH15" t="str">
        <f t="shared" si="4"/>
        <v/>
      </c>
      <c r="AI15">
        <v>0.14499999999999999</v>
      </c>
      <c r="AJ15" t="str">
        <f t="shared" si="5"/>
        <v/>
      </c>
      <c r="AK15" t="str">
        <f t="shared" si="6"/>
        <v/>
      </c>
      <c r="AL15" t="str" cm="1">
        <f t="array" ref="AL15">_xlfn.IFS(COUNTBLANK(AK15)*(COUNTBLANK(R15)),"",R15&lt;&gt;"",R15,R15=""*AK15&lt;&gt;"",AI15*AK15)</f>
        <v/>
      </c>
    </row>
    <row r="16" spans="1:39" x14ac:dyDescent="0.2">
      <c r="A16" t="s">
        <v>27251</v>
      </c>
      <c r="B16" t="s">
        <v>122</v>
      </c>
      <c r="C16" t="s">
        <v>27252</v>
      </c>
      <c r="D16" s="1">
        <v>41872</v>
      </c>
      <c r="E16" s="1">
        <v>44546</v>
      </c>
      <c r="F16" t="s">
        <v>889</v>
      </c>
      <c r="I16">
        <v>100</v>
      </c>
      <c r="J16">
        <v>0</v>
      </c>
      <c r="K16">
        <v>0</v>
      </c>
      <c r="L16">
        <v>200</v>
      </c>
      <c r="M16">
        <v>200</v>
      </c>
      <c r="N16" t="s">
        <v>20</v>
      </c>
      <c r="O16" t="s">
        <v>27253</v>
      </c>
      <c r="P16" t="s">
        <v>28</v>
      </c>
      <c r="Q16" t="s">
        <v>34233</v>
      </c>
      <c r="R16" t="s">
        <v>34233</v>
      </c>
      <c r="S16" t="s">
        <v>33942</v>
      </c>
      <c r="T16" t="s">
        <v>34233</v>
      </c>
      <c r="U16" t="s">
        <v>32632</v>
      </c>
      <c r="V16" t="s">
        <v>32633</v>
      </c>
      <c r="AD16" t="str">
        <f t="shared" si="0"/>
        <v/>
      </c>
      <c r="AE16" t="str">
        <f t="shared" si="1"/>
        <v/>
      </c>
      <c r="AF16" t="str">
        <f t="shared" si="2"/>
        <v/>
      </c>
      <c r="AG16" t="str">
        <f t="shared" si="3"/>
        <v/>
      </c>
      <c r="AH16" t="str">
        <f t="shared" si="4"/>
        <v/>
      </c>
      <c r="AI16">
        <v>0.14499999999999999</v>
      </c>
      <c r="AJ16" t="str">
        <f t="shared" si="5"/>
        <v/>
      </c>
      <c r="AK16" t="str">
        <f t="shared" si="6"/>
        <v/>
      </c>
      <c r="AL16" t="str" cm="1">
        <f t="array" ref="AL16">_xlfn.IFS(COUNTBLANK(AK16)*(COUNTBLANK(R16)),"",R16&lt;&gt;"",R16,R16=""*AK16&lt;&gt;"",AI16*AK16)</f>
        <v/>
      </c>
    </row>
    <row r="17" spans="1:39" x14ac:dyDescent="0.2">
      <c r="A17" t="s">
        <v>27130</v>
      </c>
      <c r="B17" t="s">
        <v>122</v>
      </c>
      <c r="C17" t="s">
        <v>27131</v>
      </c>
      <c r="D17" s="1">
        <v>41711</v>
      </c>
      <c r="E17" s="1">
        <v>44546</v>
      </c>
      <c r="F17" t="s">
        <v>26</v>
      </c>
      <c r="I17">
        <v>100</v>
      </c>
      <c r="J17">
        <v>0</v>
      </c>
      <c r="K17">
        <v>0</v>
      </c>
      <c r="L17">
        <v>694</v>
      </c>
      <c r="M17">
        <v>694</v>
      </c>
      <c r="N17" t="s">
        <v>20</v>
      </c>
      <c r="O17" t="s">
        <v>27132</v>
      </c>
      <c r="P17" t="s">
        <v>44</v>
      </c>
      <c r="Q17" t="s">
        <v>34233</v>
      </c>
      <c r="R17" t="s">
        <v>34233</v>
      </c>
      <c r="S17" t="s">
        <v>34233</v>
      </c>
      <c r="T17" t="s">
        <v>34233</v>
      </c>
      <c r="AD17" t="str">
        <f t="shared" si="0"/>
        <v/>
      </c>
      <c r="AE17" t="str">
        <f t="shared" si="1"/>
        <v/>
      </c>
      <c r="AF17" t="str">
        <f t="shared" si="2"/>
        <v/>
      </c>
      <c r="AG17" t="str">
        <f t="shared" si="3"/>
        <v/>
      </c>
      <c r="AH17" t="str">
        <f t="shared" si="4"/>
        <v/>
      </c>
      <c r="AI17">
        <v>0.14499999999999999</v>
      </c>
      <c r="AJ17" t="str">
        <f t="shared" si="5"/>
        <v/>
      </c>
      <c r="AK17" t="str">
        <f t="shared" si="6"/>
        <v/>
      </c>
      <c r="AL17" t="str" cm="1">
        <f t="array" ref="AL17">_xlfn.IFS(COUNTBLANK(AK17)*(COUNTBLANK(R17)),"",R17&lt;&gt;"",R17,R17=""*AK17&lt;&gt;"",AI17*AK17)</f>
        <v/>
      </c>
    </row>
    <row r="18" spans="1:39" x14ac:dyDescent="0.2">
      <c r="A18" t="s">
        <v>9187</v>
      </c>
      <c r="B18" t="s">
        <v>122</v>
      </c>
      <c r="C18" t="s">
        <v>9188</v>
      </c>
      <c r="D18" s="1">
        <v>36243</v>
      </c>
      <c r="E18" s="1">
        <v>43456</v>
      </c>
      <c r="F18" t="s">
        <v>19</v>
      </c>
      <c r="I18">
        <v>100</v>
      </c>
      <c r="J18">
        <v>0</v>
      </c>
      <c r="K18">
        <v>0</v>
      </c>
      <c r="L18">
        <v>1261</v>
      </c>
      <c r="M18">
        <v>1261</v>
      </c>
      <c r="N18" t="s">
        <v>20</v>
      </c>
      <c r="O18" t="s">
        <v>9189</v>
      </c>
      <c r="P18" t="s">
        <v>28</v>
      </c>
      <c r="Q18" t="s">
        <v>34233</v>
      </c>
      <c r="R18" t="s">
        <v>34233</v>
      </c>
      <c r="S18" t="s">
        <v>33797</v>
      </c>
      <c r="T18" t="s">
        <v>34349</v>
      </c>
      <c r="AD18" t="str">
        <f t="shared" si="0"/>
        <v/>
      </c>
      <c r="AE18" t="str">
        <f t="shared" si="1"/>
        <v/>
      </c>
      <c r="AF18" t="str">
        <f t="shared" si="2"/>
        <v/>
      </c>
      <c r="AG18" s="17">
        <v>1</v>
      </c>
      <c r="AH18">
        <f t="shared" si="4"/>
        <v>2.8</v>
      </c>
      <c r="AI18">
        <v>0.14499999999999999</v>
      </c>
      <c r="AJ18">
        <f t="shared" si="5"/>
        <v>0.40599999999999997</v>
      </c>
      <c r="AK18" t="str">
        <f t="shared" si="6"/>
        <v/>
      </c>
      <c r="AL18" t="str" cm="1">
        <f t="array" ref="AL18">_xlfn.IFS(COUNTBLANK(AK18)*(COUNTBLANK(R18)),"",R18&lt;&gt;"",R18,R18=""*AK18&lt;&gt;"",AI18*AK18)</f>
        <v/>
      </c>
    </row>
    <row r="19" spans="1:39" x14ac:dyDescent="0.2">
      <c r="A19" t="s">
        <v>14901</v>
      </c>
      <c r="B19" t="s">
        <v>122</v>
      </c>
      <c r="C19" t="s">
        <v>14902</v>
      </c>
      <c r="D19" s="1">
        <v>37312</v>
      </c>
      <c r="E19" s="1">
        <v>43456</v>
      </c>
      <c r="F19" t="s">
        <v>19</v>
      </c>
      <c r="I19">
        <v>100</v>
      </c>
      <c r="J19">
        <v>0</v>
      </c>
      <c r="K19">
        <v>0</v>
      </c>
      <c r="L19">
        <v>1157</v>
      </c>
      <c r="M19">
        <v>1157</v>
      </c>
      <c r="N19" t="s">
        <v>20</v>
      </c>
      <c r="O19" t="s">
        <v>14903</v>
      </c>
      <c r="P19" t="s">
        <v>28</v>
      </c>
      <c r="Q19" t="s">
        <v>34233</v>
      </c>
      <c r="R19" t="s">
        <v>34233</v>
      </c>
      <c r="S19" t="s">
        <v>33797</v>
      </c>
      <c r="T19" t="s">
        <v>34350</v>
      </c>
      <c r="U19" t="s">
        <v>32634</v>
      </c>
      <c r="V19" t="s">
        <v>32635</v>
      </c>
      <c r="W19">
        <v>231</v>
      </c>
      <c r="Y19">
        <v>1</v>
      </c>
      <c r="AA19">
        <v>8.5</v>
      </c>
      <c r="AC19">
        <v>1</v>
      </c>
      <c r="AD19" t="str">
        <f t="shared" si="0"/>
        <v/>
      </c>
      <c r="AE19" t="str">
        <f t="shared" si="1"/>
        <v/>
      </c>
      <c r="AF19" t="str">
        <f t="shared" si="2"/>
        <v/>
      </c>
      <c r="AG19">
        <f>IF((S19&lt;&gt;"tühi")*(AC19&lt;&gt;""),AC19,"")</f>
        <v>1</v>
      </c>
      <c r="AH19">
        <f t="shared" si="4"/>
        <v>2.8</v>
      </c>
      <c r="AI19">
        <v>0.14499999999999999</v>
      </c>
      <c r="AJ19">
        <f t="shared" si="5"/>
        <v>0.40599999999999997</v>
      </c>
      <c r="AK19" t="str">
        <f t="shared" si="6"/>
        <v/>
      </c>
      <c r="AL19" t="str" cm="1">
        <f t="array" ref="AL19">_xlfn.IFS(COUNTBLANK(AK19)*(COUNTBLANK(R19)),"",R19&lt;&gt;"",R19,R19=""*AK19&lt;&gt;"",AI19*AK19)</f>
        <v/>
      </c>
      <c r="AM19" t="s">
        <v>33852</v>
      </c>
    </row>
    <row r="20" spans="1:39" x14ac:dyDescent="0.2">
      <c r="A20" t="s">
        <v>13229</v>
      </c>
      <c r="B20" t="s">
        <v>122</v>
      </c>
      <c r="C20" t="s">
        <v>13230</v>
      </c>
      <c r="D20" s="1">
        <v>36958</v>
      </c>
      <c r="E20" s="1">
        <v>43456</v>
      </c>
      <c r="F20" t="s">
        <v>19</v>
      </c>
      <c r="I20">
        <v>100</v>
      </c>
      <c r="J20">
        <v>0</v>
      </c>
      <c r="K20">
        <v>0</v>
      </c>
      <c r="L20">
        <v>1213</v>
      </c>
      <c r="M20">
        <v>1213</v>
      </c>
      <c r="N20" t="s">
        <v>20</v>
      </c>
      <c r="O20" t="s">
        <v>13231</v>
      </c>
      <c r="P20" t="s">
        <v>28</v>
      </c>
      <c r="Q20" t="s">
        <v>34233</v>
      </c>
      <c r="R20" t="s">
        <v>34233</v>
      </c>
      <c r="S20" t="s">
        <v>33797</v>
      </c>
      <c r="T20" t="s">
        <v>34349</v>
      </c>
      <c r="AD20" t="str">
        <f t="shared" si="0"/>
        <v/>
      </c>
      <c r="AE20" t="str">
        <f t="shared" si="1"/>
        <v/>
      </c>
      <c r="AF20" t="str">
        <f t="shared" si="2"/>
        <v/>
      </c>
      <c r="AG20" s="17">
        <v>1</v>
      </c>
      <c r="AH20">
        <f t="shared" si="4"/>
        <v>2.8</v>
      </c>
      <c r="AI20">
        <v>0.14499999999999999</v>
      </c>
      <c r="AJ20">
        <f t="shared" si="5"/>
        <v>0.40599999999999997</v>
      </c>
      <c r="AK20" t="str">
        <f t="shared" si="6"/>
        <v/>
      </c>
      <c r="AL20" t="str" cm="1">
        <f t="array" ref="AL20">_xlfn.IFS(COUNTBLANK(AK20)*(COUNTBLANK(R20)),"",R20&lt;&gt;"",R20,R20=""*AK20&lt;&gt;"",AI20*AK20)</f>
        <v/>
      </c>
    </row>
    <row r="21" spans="1:39" x14ac:dyDescent="0.2">
      <c r="A21" t="s">
        <v>8650</v>
      </c>
      <c r="B21" t="s">
        <v>122</v>
      </c>
      <c r="C21" t="s">
        <v>8651</v>
      </c>
      <c r="D21" s="1">
        <v>36243</v>
      </c>
      <c r="E21" s="1">
        <v>43456</v>
      </c>
      <c r="F21" t="s">
        <v>19</v>
      </c>
      <c r="I21">
        <v>100</v>
      </c>
      <c r="J21">
        <v>0</v>
      </c>
      <c r="K21">
        <v>0</v>
      </c>
      <c r="L21">
        <v>818</v>
      </c>
      <c r="M21">
        <v>818</v>
      </c>
      <c r="N21" t="s">
        <v>20</v>
      </c>
      <c r="O21" t="s">
        <v>8652</v>
      </c>
      <c r="P21" t="s">
        <v>28</v>
      </c>
      <c r="Q21" t="s">
        <v>34233</v>
      </c>
      <c r="R21" t="s">
        <v>34233</v>
      </c>
      <c r="S21" t="s">
        <v>33797</v>
      </c>
      <c r="T21" t="s">
        <v>34349</v>
      </c>
      <c r="AD21" t="str">
        <f t="shared" si="0"/>
        <v/>
      </c>
      <c r="AE21" t="str">
        <f t="shared" si="1"/>
        <v/>
      </c>
      <c r="AF21" t="str">
        <f t="shared" si="2"/>
        <v/>
      </c>
      <c r="AG21" s="17">
        <v>1</v>
      </c>
      <c r="AH21">
        <f t="shared" si="4"/>
        <v>2.8</v>
      </c>
      <c r="AI21">
        <v>0.14499999999999999</v>
      </c>
      <c r="AJ21">
        <f t="shared" si="5"/>
        <v>0.40599999999999997</v>
      </c>
      <c r="AK21" t="str">
        <f t="shared" si="6"/>
        <v/>
      </c>
      <c r="AL21" t="str" cm="1">
        <f t="array" ref="AL21">_xlfn.IFS(COUNTBLANK(AK21)*(COUNTBLANK(R21)),"",R21&lt;&gt;"",R21,R21=""*AK21&lt;&gt;"",AI21*AK21)</f>
        <v/>
      </c>
    </row>
    <row r="22" spans="1:39" x14ac:dyDescent="0.2">
      <c r="A22" t="s">
        <v>9475</v>
      </c>
      <c r="B22" t="s">
        <v>122</v>
      </c>
      <c r="C22" t="s">
        <v>9476</v>
      </c>
      <c r="D22" s="1">
        <v>36382</v>
      </c>
      <c r="E22" s="1">
        <v>44161</v>
      </c>
      <c r="F22" t="s">
        <v>19</v>
      </c>
      <c r="I22">
        <v>100</v>
      </c>
      <c r="J22">
        <v>0</v>
      </c>
      <c r="K22">
        <v>0</v>
      </c>
      <c r="L22">
        <v>5450</v>
      </c>
      <c r="M22">
        <v>5450</v>
      </c>
      <c r="N22" t="s">
        <v>20</v>
      </c>
      <c r="O22" t="s">
        <v>21</v>
      </c>
      <c r="P22" t="s">
        <v>28</v>
      </c>
      <c r="Q22" t="s">
        <v>34233</v>
      </c>
      <c r="R22" t="s">
        <v>34233</v>
      </c>
      <c r="S22" t="s">
        <v>32628</v>
      </c>
      <c r="T22" t="s">
        <v>34351</v>
      </c>
      <c r="U22" t="s">
        <v>32636</v>
      </c>
      <c r="V22" t="s">
        <v>32637</v>
      </c>
      <c r="W22">
        <v>978</v>
      </c>
      <c r="X22">
        <v>5</v>
      </c>
      <c r="Y22">
        <v>1</v>
      </c>
      <c r="AC22">
        <v>38</v>
      </c>
      <c r="AD22" t="str">
        <f t="shared" si="0"/>
        <v/>
      </c>
      <c r="AE22" t="str">
        <f t="shared" si="1"/>
        <v/>
      </c>
      <c r="AF22" t="str">
        <f t="shared" si="2"/>
        <v/>
      </c>
      <c r="AG22">
        <f t="shared" ref="AG22:AG29" si="7">IF((S22&lt;&gt;"tühi")*(AC22&lt;&gt;""),AC22,"")</f>
        <v>38</v>
      </c>
      <c r="AH22">
        <f t="shared" si="4"/>
        <v>106.39999999999999</v>
      </c>
      <c r="AI22">
        <v>0.14499999999999999</v>
      </c>
      <c r="AJ22">
        <f t="shared" si="5"/>
        <v>15.427999999999997</v>
      </c>
      <c r="AK22" t="str">
        <f t="shared" si="6"/>
        <v/>
      </c>
      <c r="AL22" t="str" cm="1">
        <f t="array" ref="AL22">_xlfn.IFS(COUNTBLANK(AK22)*(COUNTBLANK(R22)),"",R22&lt;&gt;"",R22,R22=""*AK22&lt;&gt;"",AI22*AK22)</f>
        <v/>
      </c>
    </row>
    <row r="23" spans="1:39" x14ac:dyDescent="0.2">
      <c r="A23" t="s">
        <v>18185</v>
      </c>
      <c r="B23" t="s">
        <v>122</v>
      </c>
      <c r="C23" t="s">
        <v>18186</v>
      </c>
      <c r="D23" s="1">
        <v>37895</v>
      </c>
      <c r="E23" s="1">
        <v>44091</v>
      </c>
      <c r="F23" t="s">
        <v>19</v>
      </c>
      <c r="I23">
        <v>100</v>
      </c>
      <c r="J23">
        <v>0</v>
      </c>
      <c r="K23">
        <v>0</v>
      </c>
      <c r="L23">
        <v>2133</v>
      </c>
      <c r="M23">
        <v>2133</v>
      </c>
      <c r="N23" t="s">
        <v>20</v>
      </c>
      <c r="O23" t="s">
        <v>21</v>
      </c>
      <c r="P23" t="s">
        <v>28</v>
      </c>
      <c r="Q23" t="s">
        <v>34233</v>
      </c>
      <c r="R23" t="s">
        <v>34233</v>
      </c>
      <c r="S23" t="s">
        <v>32628</v>
      </c>
      <c r="T23" t="s">
        <v>34351</v>
      </c>
      <c r="U23" t="s">
        <v>32636</v>
      </c>
      <c r="V23" t="s">
        <v>32638</v>
      </c>
      <c r="W23">
        <v>600</v>
      </c>
      <c r="X23">
        <v>8</v>
      </c>
      <c r="Y23">
        <v>1</v>
      </c>
      <c r="Z23">
        <v>4800</v>
      </c>
      <c r="AA23">
        <v>24</v>
      </c>
      <c r="AB23">
        <v>30</v>
      </c>
      <c r="AC23">
        <v>53</v>
      </c>
      <c r="AD23" t="str">
        <f t="shared" si="0"/>
        <v/>
      </c>
      <c r="AE23" t="str">
        <f t="shared" si="1"/>
        <v/>
      </c>
      <c r="AF23" t="str">
        <f t="shared" si="2"/>
        <v/>
      </c>
      <c r="AG23">
        <f t="shared" si="7"/>
        <v>53</v>
      </c>
      <c r="AH23">
        <f t="shared" si="4"/>
        <v>148.39999999999998</v>
      </c>
      <c r="AI23">
        <v>0.14499999999999999</v>
      </c>
      <c r="AJ23">
        <f t="shared" si="5"/>
        <v>21.517999999999994</v>
      </c>
      <c r="AK23" t="str">
        <f t="shared" si="6"/>
        <v/>
      </c>
      <c r="AL23" t="str" cm="1">
        <f t="array" ref="AL23">_xlfn.IFS(COUNTBLANK(AK23)*(COUNTBLANK(R23)),"",R23&lt;&gt;"",R23,R23=""*AK23&lt;&gt;"",AI23*AK23)</f>
        <v/>
      </c>
    </row>
    <row r="24" spans="1:39" x14ac:dyDescent="0.2">
      <c r="A24" t="s">
        <v>18187</v>
      </c>
      <c r="B24" t="s">
        <v>122</v>
      </c>
      <c r="C24" t="s">
        <v>18188</v>
      </c>
      <c r="D24" s="1">
        <v>37895</v>
      </c>
      <c r="E24" s="1">
        <v>44091</v>
      </c>
      <c r="F24" t="s">
        <v>19</v>
      </c>
      <c r="I24">
        <v>100</v>
      </c>
      <c r="J24">
        <v>0</v>
      </c>
      <c r="K24">
        <v>0</v>
      </c>
      <c r="L24">
        <v>5732</v>
      </c>
      <c r="M24">
        <v>5732</v>
      </c>
      <c r="N24" t="s">
        <v>20</v>
      </c>
      <c r="O24" t="s">
        <v>21</v>
      </c>
      <c r="P24" t="s">
        <v>28</v>
      </c>
      <c r="Q24" t="s">
        <v>34233</v>
      </c>
      <c r="R24" t="s">
        <v>34233</v>
      </c>
      <c r="S24" t="s">
        <v>33798</v>
      </c>
      <c r="T24" t="s">
        <v>34351</v>
      </c>
      <c r="U24" t="s">
        <v>32636</v>
      </c>
      <c r="V24" t="s">
        <v>32638</v>
      </c>
      <c r="W24">
        <v>2200</v>
      </c>
      <c r="X24">
        <v>5</v>
      </c>
      <c r="Y24">
        <v>2</v>
      </c>
      <c r="Z24">
        <v>11000</v>
      </c>
      <c r="AA24">
        <v>24</v>
      </c>
      <c r="AB24">
        <v>38</v>
      </c>
      <c r="AC24">
        <f>32+32</f>
        <v>64</v>
      </c>
      <c r="AD24" t="str">
        <f t="shared" si="0"/>
        <v/>
      </c>
      <c r="AE24" t="str">
        <f t="shared" si="1"/>
        <v/>
      </c>
      <c r="AF24" t="str">
        <f t="shared" si="2"/>
        <v/>
      </c>
      <c r="AG24">
        <f t="shared" si="7"/>
        <v>64</v>
      </c>
      <c r="AH24">
        <f t="shared" si="4"/>
        <v>179.2</v>
      </c>
      <c r="AI24">
        <v>0.14499999999999999</v>
      </c>
      <c r="AJ24">
        <f t="shared" si="5"/>
        <v>25.983999999999998</v>
      </c>
      <c r="AK24" t="str">
        <f t="shared" si="6"/>
        <v/>
      </c>
      <c r="AL24" t="str" cm="1">
        <f t="array" ref="AL24">_xlfn.IFS(COUNTBLANK(AK24)*(COUNTBLANK(R24)),"",R24&lt;&gt;"",R24,R24=""*AK24&lt;&gt;"",AI24*AK24)</f>
        <v/>
      </c>
    </row>
    <row r="25" spans="1:39" x14ac:dyDescent="0.2">
      <c r="A25" t="s">
        <v>18189</v>
      </c>
      <c r="B25" t="s">
        <v>122</v>
      </c>
      <c r="C25" t="s">
        <v>18190</v>
      </c>
      <c r="D25" s="1">
        <v>37895</v>
      </c>
      <c r="E25" s="1">
        <v>43456</v>
      </c>
      <c r="F25" t="s">
        <v>19</v>
      </c>
      <c r="I25">
        <v>100</v>
      </c>
      <c r="J25">
        <v>0</v>
      </c>
      <c r="K25">
        <v>0</v>
      </c>
      <c r="L25">
        <v>4226</v>
      </c>
      <c r="M25">
        <v>4226</v>
      </c>
      <c r="N25" t="s">
        <v>20</v>
      </c>
      <c r="O25" t="s">
        <v>21</v>
      </c>
      <c r="P25" t="s">
        <v>28</v>
      </c>
      <c r="Q25" t="s">
        <v>34233</v>
      </c>
      <c r="R25" t="s">
        <v>34233</v>
      </c>
      <c r="S25" t="s">
        <v>32628</v>
      </c>
      <c r="T25" t="s">
        <v>34352</v>
      </c>
      <c r="U25" t="s">
        <v>32636</v>
      </c>
      <c r="V25" t="s">
        <v>32638</v>
      </c>
      <c r="W25">
        <v>1700</v>
      </c>
      <c r="X25">
        <v>5</v>
      </c>
      <c r="Y25">
        <v>1</v>
      </c>
      <c r="Z25">
        <v>8500</v>
      </c>
      <c r="AA25">
        <v>24</v>
      </c>
      <c r="AB25">
        <v>40</v>
      </c>
      <c r="AC25">
        <v>50</v>
      </c>
      <c r="AD25" t="str">
        <f t="shared" si="0"/>
        <v/>
      </c>
      <c r="AE25" t="str">
        <f t="shared" si="1"/>
        <v/>
      </c>
      <c r="AF25" t="str">
        <f t="shared" si="2"/>
        <v/>
      </c>
      <c r="AG25">
        <f t="shared" si="7"/>
        <v>50</v>
      </c>
      <c r="AH25">
        <f t="shared" si="4"/>
        <v>140</v>
      </c>
      <c r="AI25">
        <v>0.14499999999999999</v>
      </c>
      <c r="AJ25">
        <f t="shared" si="5"/>
        <v>20.299999999999997</v>
      </c>
      <c r="AK25" t="str">
        <f t="shared" si="6"/>
        <v/>
      </c>
      <c r="AL25" t="str" cm="1">
        <f t="array" ref="AL25">_xlfn.IFS(COUNTBLANK(AK25)*(COUNTBLANK(R25)),"",R25&lt;&gt;"",R25,R25=""*AK25&lt;&gt;"",AI25*AK25)</f>
        <v/>
      </c>
    </row>
    <row r="26" spans="1:39" x14ac:dyDescent="0.2">
      <c r="A26" t="s">
        <v>18191</v>
      </c>
      <c r="B26" t="s">
        <v>122</v>
      </c>
      <c r="C26" t="s">
        <v>18192</v>
      </c>
      <c r="D26" s="1">
        <v>37895</v>
      </c>
      <c r="E26" s="1">
        <v>44091</v>
      </c>
      <c r="F26" t="s">
        <v>19</v>
      </c>
      <c r="I26">
        <v>100</v>
      </c>
      <c r="J26">
        <v>0</v>
      </c>
      <c r="K26">
        <v>0</v>
      </c>
      <c r="L26">
        <v>2122</v>
      </c>
      <c r="M26">
        <v>2122</v>
      </c>
      <c r="N26" t="s">
        <v>20</v>
      </c>
      <c r="O26" t="s">
        <v>21</v>
      </c>
      <c r="P26" t="s">
        <v>28</v>
      </c>
      <c r="Q26" t="s">
        <v>34233</v>
      </c>
      <c r="R26" t="s">
        <v>34233</v>
      </c>
      <c r="S26" t="s">
        <v>32628</v>
      </c>
      <c r="T26" t="s">
        <v>34353</v>
      </c>
      <c r="U26" t="s">
        <v>32636</v>
      </c>
      <c r="V26" t="s">
        <v>32638</v>
      </c>
      <c r="W26">
        <v>600</v>
      </c>
      <c r="X26">
        <v>6</v>
      </c>
      <c r="Y26">
        <v>1</v>
      </c>
      <c r="Z26">
        <v>3600</v>
      </c>
      <c r="AA26">
        <v>24</v>
      </c>
      <c r="AB26">
        <v>30</v>
      </c>
      <c r="AC26">
        <v>26</v>
      </c>
      <c r="AD26" t="str">
        <f t="shared" si="0"/>
        <v/>
      </c>
      <c r="AE26" t="str">
        <f t="shared" si="1"/>
        <v/>
      </c>
      <c r="AF26" t="str">
        <f t="shared" si="2"/>
        <v/>
      </c>
      <c r="AG26">
        <f t="shared" si="7"/>
        <v>26</v>
      </c>
      <c r="AH26">
        <f t="shared" si="4"/>
        <v>72.8</v>
      </c>
      <c r="AI26">
        <v>0.14499999999999999</v>
      </c>
      <c r="AJ26">
        <f t="shared" si="5"/>
        <v>10.555999999999999</v>
      </c>
      <c r="AK26" t="str">
        <f t="shared" si="6"/>
        <v/>
      </c>
      <c r="AL26" t="str" cm="1">
        <f t="array" ref="AL26">_xlfn.IFS(COUNTBLANK(AK26)*(COUNTBLANK(R26)),"",R26&lt;&gt;"",R26,R26=""*AK26&lt;&gt;"",AI26*AK26)</f>
        <v/>
      </c>
    </row>
    <row r="27" spans="1:39" x14ac:dyDescent="0.2">
      <c r="A27" t="s">
        <v>910</v>
      </c>
      <c r="B27" t="s">
        <v>122</v>
      </c>
      <c r="C27" t="s">
        <v>911</v>
      </c>
      <c r="D27" s="1">
        <v>35265</v>
      </c>
      <c r="E27" s="1">
        <v>44092</v>
      </c>
      <c r="F27" s="9" t="s">
        <v>39</v>
      </c>
      <c r="I27">
        <v>100</v>
      </c>
      <c r="J27">
        <v>0</v>
      </c>
      <c r="K27">
        <v>0</v>
      </c>
      <c r="L27">
        <v>2385</v>
      </c>
      <c r="M27">
        <v>2385</v>
      </c>
      <c r="N27" t="s">
        <v>20</v>
      </c>
      <c r="O27" t="s">
        <v>912</v>
      </c>
      <c r="P27" t="s">
        <v>28</v>
      </c>
      <c r="Q27" t="s">
        <v>33771</v>
      </c>
      <c r="R27">
        <v>25</v>
      </c>
      <c r="S27" t="s">
        <v>33942</v>
      </c>
      <c r="T27" t="s">
        <v>34233</v>
      </c>
      <c r="V27" t="s">
        <v>32639</v>
      </c>
      <c r="X27">
        <v>2</v>
      </c>
      <c r="Y27">
        <v>1</v>
      </c>
      <c r="Z27">
        <v>350</v>
      </c>
      <c r="AA27">
        <v>11</v>
      </c>
      <c r="AB27">
        <v>15</v>
      </c>
      <c r="AD27">
        <f t="shared" si="0"/>
        <v>350</v>
      </c>
      <c r="AE27" t="str">
        <f t="shared" si="1"/>
        <v/>
      </c>
      <c r="AF27" t="str">
        <f t="shared" si="2"/>
        <v/>
      </c>
      <c r="AG27" t="str">
        <f t="shared" si="7"/>
        <v/>
      </c>
      <c r="AH27" t="str">
        <f t="shared" si="4"/>
        <v/>
      </c>
      <c r="AI27">
        <v>0.14499999999999999</v>
      </c>
      <c r="AJ27" t="str">
        <f t="shared" si="5"/>
        <v/>
      </c>
      <c r="AK27" t="str">
        <f t="shared" si="6"/>
        <v/>
      </c>
      <c r="AL27" cm="1">
        <f t="array" ref="AL27">_xlfn.IFS(COUNTBLANK(AK27)*(COUNTBLANK(R27)),"",R27&lt;&gt;"",R27,R27=""*AK27&lt;&gt;"",AI27*AK27)</f>
        <v>25</v>
      </c>
      <c r="AM27" t="s">
        <v>33853</v>
      </c>
    </row>
    <row r="28" spans="1:39" x14ac:dyDescent="0.2">
      <c r="A28" t="s">
        <v>18168</v>
      </c>
      <c r="B28" t="s">
        <v>122</v>
      </c>
      <c r="C28" t="s">
        <v>18169</v>
      </c>
      <c r="D28" s="1">
        <v>37895</v>
      </c>
      <c r="E28" s="1">
        <v>44091</v>
      </c>
      <c r="F28" t="s">
        <v>19</v>
      </c>
      <c r="I28">
        <v>100</v>
      </c>
      <c r="J28">
        <v>0</v>
      </c>
      <c r="K28">
        <v>0</v>
      </c>
      <c r="L28">
        <v>2136</v>
      </c>
      <c r="M28">
        <v>2136</v>
      </c>
      <c r="N28" t="s">
        <v>20</v>
      </c>
      <c r="O28" t="s">
        <v>21</v>
      </c>
      <c r="P28" t="s">
        <v>28</v>
      </c>
      <c r="Q28" t="s">
        <v>34233</v>
      </c>
      <c r="R28" t="s">
        <v>34233</v>
      </c>
      <c r="S28" t="s">
        <v>32628</v>
      </c>
      <c r="T28" t="s">
        <v>34351</v>
      </c>
      <c r="U28" t="s">
        <v>32636</v>
      </c>
      <c r="V28" t="s">
        <v>32638</v>
      </c>
      <c r="W28">
        <v>600</v>
      </c>
      <c r="X28">
        <v>8</v>
      </c>
      <c r="Y28">
        <v>1</v>
      </c>
      <c r="Z28">
        <v>4800</v>
      </c>
      <c r="AA28">
        <v>24</v>
      </c>
      <c r="AB28">
        <v>30</v>
      </c>
      <c r="AC28">
        <v>35</v>
      </c>
      <c r="AD28" t="str">
        <f t="shared" si="0"/>
        <v/>
      </c>
      <c r="AE28" t="str">
        <f t="shared" si="1"/>
        <v/>
      </c>
      <c r="AF28" t="str">
        <f t="shared" si="2"/>
        <v/>
      </c>
      <c r="AG28">
        <f t="shared" si="7"/>
        <v>35</v>
      </c>
      <c r="AH28">
        <f t="shared" si="4"/>
        <v>98</v>
      </c>
      <c r="AI28">
        <v>0.14499999999999999</v>
      </c>
      <c r="AJ28">
        <f t="shared" si="5"/>
        <v>14.209999999999999</v>
      </c>
      <c r="AK28" t="str">
        <f t="shared" si="6"/>
        <v/>
      </c>
      <c r="AL28" t="str" cm="1">
        <f t="array" ref="AL28">_xlfn.IFS(COUNTBLANK(AK28)*(COUNTBLANK(R28)),"",R28&lt;&gt;"",R28,R28=""*AK28&lt;&gt;"",AI28*AK28)</f>
        <v/>
      </c>
    </row>
    <row r="29" spans="1:39" x14ac:dyDescent="0.2">
      <c r="A29" t="s">
        <v>21868</v>
      </c>
      <c r="B29" t="s">
        <v>122</v>
      </c>
      <c r="C29" t="s">
        <v>21869</v>
      </c>
      <c r="D29" s="1">
        <v>35265</v>
      </c>
      <c r="E29" s="1">
        <v>44092</v>
      </c>
      <c r="F29" s="9" t="s">
        <v>39</v>
      </c>
      <c r="I29">
        <v>100</v>
      </c>
      <c r="J29">
        <v>0</v>
      </c>
      <c r="K29">
        <v>0</v>
      </c>
      <c r="L29">
        <v>2237</v>
      </c>
      <c r="M29">
        <v>2237</v>
      </c>
      <c r="N29" t="s">
        <v>20</v>
      </c>
      <c r="O29" t="s">
        <v>21870</v>
      </c>
      <c r="P29" t="s">
        <v>28</v>
      </c>
      <c r="Q29" t="s">
        <v>33772</v>
      </c>
      <c r="R29">
        <v>25</v>
      </c>
      <c r="S29" t="s">
        <v>33942</v>
      </c>
      <c r="T29" t="s">
        <v>34233</v>
      </c>
      <c r="U29" t="s">
        <v>32640</v>
      </c>
      <c r="V29" t="s">
        <v>32639</v>
      </c>
      <c r="X29">
        <v>2</v>
      </c>
      <c r="Y29">
        <v>1</v>
      </c>
      <c r="Z29">
        <v>350</v>
      </c>
      <c r="AA29">
        <v>11</v>
      </c>
      <c r="AB29">
        <v>15</v>
      </c>
      <c r="AD29">
        <f t="shared" si="0"/>
        <v>350</v>
      </c>
      <c r="AE29" t="str">
        <f t="shared" si="1"/>
        <v/>
      </c>
      <c r="AF29" t="str">
        <f t="shared" si="2"/>
        <v/>
      </c>
      <c r="AG29" t="str">
        <f t="shared" si="7"/>
        <v/>
      </c>
      <c r="AH29" t="str">
        <f t="shared" si="4"/>
        <v/>
      </c>
      <c r="AI29">
        <v>0.14499999999999999</v>
      </c>
      <c r="AJ29" t="str">
        <f t="shared" si="5"/>
        <v/>
      </c>
      <c r="AK29" t="str">
        <f t="shared" si="6"/>
        <v/>
      </c>
      <c r="AL29" cm="1">
        <f t="array" ref="AL29">_xlfn.IFS(COUNTBLANK(AK29)*(COUNTBLANK(R29)),"",R29&lt;&gt;"",R29,R29=""*AK29&lt;&gt;"",AI29*AK29)</f>
        <v>25</v>
      </c>
      <c r="AM29" t="s">
        <v>33854</v>
      </c>
    </row>
    <row r="30" spans="1:39" x14ac:dyDescent="0.2">
      <c r="A30" t="s">
        <v>7949</v>
      </c>
      <c r="B30" t="s">
        <v>122</v>
      </c>
      <c r="C30" t="s">
        <v>7950</v>
      </c>
      <c r="D30" s="1">
        <v>36206</v>
      </c>
      <c r="E30" s="1">
        <v>44092</v>
      </c>
      <c r="F30" t="s">
        <v>19</v>
      </c>
      <c r="I30">
        <v>100</v>
      </c>
      <c r="J30">
        <v>0</v>
      </c>
      <c r="K30">
        <v>0</v>
      </c>
      <c r="L30">
        <v>3921</v>
      </c>
      <c r="M30">
        <v>3921</v>
      </c>
      <c r="N30" t="s">
        <v>20</v>
      </c>
      <c r="O30" t="s">
        <v>21</v>
      </c>
      <c r="P30" t="s">
        <v>28</v>
      </c>
      <c r="Q30" t="s">
        <v>34233</v>
      </c>
      <c r="R30" t="s">
        <v>34233</v>
      </c>
      <c r="S30" t="s">
        <v>32628</v>
      </c>
      <c r="T30" t="s">
        <v>34349</v>
      </c>
      <c r="U30" t="s">
        <v>32636</v>
      </c>
      <c r="V30" t="s">
        <v>32637</v>
      </c>
      <c r="W30">
        <v>778</v>
      </c>
      <c r="X30">
        <v>5</v>
      </c>
      <c r="Y30">
        <v>1</v>
      </c>
      <c r="AD30" t="str">
        <f t="shared" si="0"/>
        <v/>
      </c>
      <c r="AE30" t="str">
        <f t="shared" si="1"/>
        <v/>
      </c>
      <c r="AF30" t="str">
        <f t="shared" si="2"/>
        <v/>
      </c>
      <c r="AG30" s="17">
        <v>28</v>
      </c>
      <c r="AH30">
        <f t="shared" si="4"/>
        <v>78.399999999999991</v>
      </c>
      <c r="AI30">
        <v>0.14499999999999999</v>
      </c>
      <c r="AJ30">
        <f t="shared" si="5"/>
        <v>11.367999999999999</v>
      </c>
      <c r="AK30" t="str">
        <f t="shared" si="6"/>
        <v/>
      </c>
      <c r="AL30" t="str" cm="1">
        <f t="array" ref="AL30">_xlfn.IFS(COUNTBLANK(AK30)*(COUNTBLANK(R30)),"",R30&lt;&gt;"",R30,R30=""*AK30&lt;&gt;"",AI30*AK30)</f>
        <v/>
      </c>
    </row>
    <row r="31" spans="1:39" x14ac:dyDescent="0.2">
      <c r="A31" t="s">
        <v>18170</v>
      </c>
      <c r="B31" t="s">
        <v>122</v>
      </c>
      <c r="C31" t="s">
        <v>18171</v>
      </c>
      <c r="D31" s="1">
        <v>37895</v>
      </c>
      <c r="E31" s="1">
        <v>43456</v>
      </c>
      <c r="F31" t="s">
        <v>19</v>
      </c>
      <c r="I31">
        <v>100</v>
      </c>
      <c r="J31">
        <v>0</v>
      </c>
      <c r="K31">
        <v>0</v>
      </c>
      <c r="L31">
        <v>3529</v>
      </c>
      <c r="M31">
        <v>3529</v>
      </c>
      <c r="N31" t="s">
        <v>20</v>
      </c>
      <c r="O31" t="s">
        <v>21</v>
      </c>
      <c r="P31" t="s">
        <v>28</v>
      </c>
      <c r="Q31" t="s">
        <v>34233</v>
      </c>
      <c r="R31" t="s">
        <v>34233</v>
      </c>
      <c r="S31" t="s">
        <v>32628</v>
      </c>
      <c r="T31" t="s">
        <v>34351</v>
      </c>
      <c r="U31" t="s">
        <v>32636</v>
      </c>
      <c r="V31" t="s">
        <v>32638</v>
      </c>
      <c r="W31">
        <v>1300</v>
      </c>
      <c r="X31">
        <v>5</v>
      </c>
      <c r="Y31">
        <v>1</v>
      </c>
      <c r="Z31">
        <v>6500</v>
      </c>
      <c r="AA31">
        <v>24</v>
      </c>
      <c r="AB31">
        <v>30</v>
      </c>
      <c r="AC31">
        <v>58</v>
      </c>
      <c r="AD31" t="str">
        <f t="shared" si="0"/>
        <v/>
      </c>
      <c r="AE31" t="str">
        <f t="shared" si="1"/>
        <v/>
      </c>
      <c r="AF31" t="str">
        <f t="shared" si="2"/>
        <v/>
      </c>
      <c r="AG31">
        <f t="shared" ref="AG31:AG62" si="8">IF((S31&lt;&gt;"tühi")*(AC31&lt;&gt;""),AC31,"")</f>
        <v>58</v>
      </c>
      <c r="AH31">
        <f t="shared" si="4"/>
        <v>162.39999999999998</v>
      </c>
      <c r="AI31">
        <v>0.14499999999999999</v>
      </c>
      <c r="AJ31">
        <f t="shared" si="5"/>
        <v>23.547999999999995</v>
      </c>
      <c r="AK31" t="str">
        <f t="shared" si="6"/>
        <v/>
      </c>
      <c r="AL31" t="str" cm="1">
        <f t="array" ref="AL31">_xlfn.IFS(COUNTBLANK(AK31)*(COUNTBLANK(R31)),"",R31&lt;&gt;"",R31,R31=""*AK31&lt;&gt;"",AI31*AK31)</f>
        <v/>
      </c>
    </row>
    <row r="32" spans="1:39" x14ac:dyDescent="0.2">
      <c r="A32" t="s">
        <v>18172</v>
      </c>
      <c r="B32" t="s">
        <v>122</v>
      </c>
      <c r="C32" t="s">
        <v>18173</v>
      </c>
      <c r="D32" s="1">
        <v>37895</v>
      </c>
      <c r="E32" s="1">
        <v>43456</v>
      </c>
      <c r="F32" t="s">
        <v>474</v>
      </c>
      <c r="I32">
        <v>100</v>
      </c>
      <c r="J32">
        <v>0</v>
      </c>
      <c r="K32">
        <v>0</v>
      </c>
      <c r="L32">
        <v>31</v>
      </c>
      <c r="M32">
        <v>31</v>
      </c>
      <c r="N32" t="s">
        <v>20</v>
      </c>
      <c r="O32" t="s">
        <v>18174</v>
      </c>
      <c r="P32" t="s">
        <v>28</v>
      </c>
      <c r="Q32" t="s">
        <v>34233</v>
      </c>
      <c r="R32" t="s">
        <v>34233</v>
      </c>
      <c r="S32" t="s">
        <v>32627</v>
      </c>
      <c r="T32" t="s">
        <v>34233</v>
      </c>
      <c r="U32" t="s">
        <v>32641</v>
      </c>
      <c r="V32" t="s">
        <v>32638</v>
      </c>
      <c r="W32">
        <v>30</v>
      </c>
      <c r="X32">
        <v>1</v>
      </c>
      <c r="Y32">
        <v>1</v>
      </c>
      <c r="Z32">
        <v>30</v>
      </c>
      <c r="AD32" t="str">
        <f t="shared" si="0"/>
        <v/>
      </c>
      <c r="AE32" t="str">
        <f t="shared" si="1"/>
        <v/>
      </c>
      <c r="AF32">
        <f t="shared" si="2"/>
        <v>30</v>
      </c>
      <c r="AG32" t="str">
        <f t="shared" si="8"/>
        <v/>
      </c>
      <c r="AH32" t="str">
        <f t="shared" si="4"/>
        <v/>
      </c>
      <c r="AI32">
        <v>0.14499999999999999</v>
      </c>
      <c r="AJ32" t="str">
        <f t="shared" si="5"/>
        <v/>
      </c>
      <c r="AK32" t="str">
        <f t="shared" si="6"/>
        <v/>
      </c>
      <c r="AL32" t="str">
        <f t="shared" ref="AL32:AL94" si="9">IF(COUNTBLANK(AK32),"",AK32*AI32)</f>
        <v/>
      </c>
    </row>
    <row r="33" spans="1:38" x14ac:dyDescent="0.2">
      <c r="A33" t="s">
        <v>18175</v>
      </c>
      <c r="B33" t="s">
        <v>122</v>
      </c>
      <c r="C33" t="s">
        <v>18176</v>
      </c>
      <c r="D33" s="1">
        <v>37895</v>
      </c>
      <c r="E33" s="1">
        <v>44091</v>
      </c>
      <c r="F33" t="s">
        <v>19</v>
      </c>
      <c r="I33">
        <v>100</v>
      </c>
      <c r="J33">
        <v>0</v>
      </c>
      <c r="K33">
        <v>0</v>
      </c>
      <c r="L33">
        <v>5601</v>
      </c>
      <c r="M33">
        <v>5601</v>
      </c>
      <c r="N33" t="s">
        <v>20</v>
      </c>
      <c r="O33" t="s">
        <v>21</v>
      </c>
      <c r="P33" t="s">
        <v>28</v>
      </c>
      <c r="Q33" t="s">
        <v>34233</v>
      </c>
      <c r="R33" t="s">
        <v>34233</v>
      </c>
      <c r="S33" t="s">
        <v>33798</v>
      </c>
      <c r="T33" t="s">
        <v>34351</v>
      </c>
      <c r="U33" t="s">
        <v>32636</v>
      </c>
      <c r="V33" t="s">
        <v>32638</v>
      </c>
      <c r="W33">
        <v>2200</v>
      </c>
      <c r="X33">
        <v>5</v>
      </c>
      <c r="Y33">
        <v>2</v>
      </c>
      <c r="Z33">
        <v>11000</v>
      </c>
      <c r="AA33">
        <v>24</v>
      </c>
      <c r="AB33">
        <v>39</v>
      </c>
      <c r="AC33">
        <f>55+56</f>
        <v>111</v>
      </c>
      <c r="AD33" t="str">
        <f t="shared" si="0"/>
        <v/>
      </c>
      <c r="AE33" t="str">
        <f t="shared" si="1"/>
        <v/>
      </c>
      <c r="AF33" t="str">
        <f t="shared" si="2"/>
        <v/>
      </c>
      <c r="AG33">
        <f t="shared" si="8"/>
        <v>111</v>
      </c>
      <c r="AH33">
        <f t="shared" si="4"/>
        <v>310.79999999999995</v>
      </c>
      <c r="AI33">
        <v>0.14499999999999999</v>
      </c>
      <c r="AJ33">
        <f t="shared" si="5"/>
        <v>45.065999999999988</v>
      </c>
      <c r="AK33" t="str">
        <f t="shared" si="6"/>
        <v/>
      </c>
      <c r="AL33" t="str">
        <f t="shared" si="9"/>
        <v/>
      </c>
    </row>
    <row r="34" spans="1:38" x14ac:dyDescent="0.2">
      <c r="A34" t="s">
        <v>29156</v>
      </c>
      <c r="B34" t="s">
        <v>122</v>
      </c>
      <c r="C34" t="s">
        <v>29157</v>
      </c>
      <c r="D34" s="1">
        <v>43587</v>
      </c>
      <c r="E34" s="1">
        <v>43587</v>
      </c>
      <c r="F34" t="s">
        <v>474</v>
      </c>
      <c r="I34">
        <v>100</v>
      </c>
      <c r="J34">
        <v>0</v>
      </c>
      <c r="K34">
        <v>0</v>
      </c>
      <c r="L34">
        <v>183</v>
      </c>
      <c r="M34">
        <v>183</v>
      </c>
      <c r="N34" t="s">
        <v>20</v>
      </c>
      <c r="O34" t="s">
        <v>29158</v>
      </c>
      <c r="P34" t="s">
        <v>28</v>
      </c>
      <c r="Q34" t="s">
        <v>34233</v>
      </c>
      <c r="R34" t="s">
        <v>34233</v>
      </c>
      <c r="S34" t="s">
        <v>32627</v>
      </c>
      <c r="T34" t="s">
        <v>34233</v>
      </c>
      <c r="U34" t="s">
        <v>32641</v>
      </c>
      <c r="V34" t="s">
        <v>32637</v>
      </c>
      <c r="AD34" t="str">
        <f t="shared" si="0"/>
        <v/>
      </c>
      <c r="AE34" t="str">
        <f t="shared" si="1"/>
        <v/>
      </c>
      <c r="AF34" t="str">
        <f t="shared" ref="AF34:AF65" si="10">IF((S34&lt;&gt;"tühi")*(F34&lt;&gt;"Elamumaa")*(G34&lt;&gt;"Elamumaa")*(H34&lt;&gt;"Elamumaa"),IF(Z34=0,"",Z34),"")</f>
        <v/>
      </c>
      <c r="AG34" t="str">
        <f t="shared" si="8"/>
        <v/>
      </c>
      <c r="AH34" t="str">
        <f t="shared" si="4"/>
        <v/>
      </c>
      <c r="AI34">
        <v>0.14499999999999999</v>
      </c>
      <c r="AJ34" t="str">
        <f t="shared" si="5"/>
        <v/>
      </c>
      <c r="AK34" t="str">
        <f t="shared" si="6"/>
        <v/>
      </c>
      <c r="AL34" t="str">
        <f t="shared" si="9"/>
        <v/>
      </c>
    </row>
    <row r="35" spans="1:38" x14ac:dyDescent="0.2">
      <c r="A35" t="s">
        <v>18177</v>
      </c>
      <c r="B35" t="s">
        <v>122</v>
      </c>
      <c r="C35" t="s">
        <v>18178</v>
      </c>
      <c r="D35" s="1">
        <v>37895</v>
      </c>
      <c r="E35" s="1">
        <v>43456</v>
      </c>
      <c r="F35" t="s">
        <v>19</v>
      </c>
      <c r="I35">
        <v>100</v>
      </c>
      <c r="J35">
        <v>0</v>
      </c>
      <c r="K35">
        <v>0</v>
      </c>
      <c r="L35">
        <v>4076</v>
      </c>
      <c r="M35">
        <v>4076</v>
      </c>
      <c r="N35" t="s">
        <v>20</v>
      </c>
      <c r="O35" t="s">
        <v>21</v>
      </c>
      <c r="P35" t="s">
        <v>28</v>
      </c>
      <c r="Q35" t="s">
        <v>34233</v>
      </c>
      <c r="R35" t="s">
        <v>34233</v>
      </c>
      <c r="S35" t="s">
        <v>32628</v>
      </c>
      <c r="T35" t="s">
        <v>34351</v>
      </c>
      <c r="U35" t="s">
        <v>32636</v>
      </c>
      <c r="V35" t="s">
        <v>32642</v>
      </c>
      <c r="W35">
        <v>1650</v>
      </c>
      <c r="X35">
        <v>5</v>
      </c>
      <c r="Y35">
        <v>1</v>
      </c>
      <c r="Z35">
        <v>8250</v>
      </c>
      <c r="AA35">
        <v>24</v>
      </c>
      <c r="AB35">
        <v>40</v>
      </c>
      <c r="AC35">
        <v>45</v>
      </c>
      <c r="AD35" t="str">
        <f t="shared" si="0"/>
        <v/>
      </c>
      <c r="AE35" t="str">
        <f t="shared" si="1"/>
        <v/>
      </c>
      <c r="AF35" t="str">
        <f t="shared" si="10"/>
        <v/>
      </c>
      <c r="AG35">
        <f t="shared" si="8"/>
        <v>45</v>
      </c>
      <c r="AH35">
        <f t="shared" si="4"/>
        <v>125.99999999999999</v>
      </c>
      <c r="AI35">
        <v>0.14499999999999999</v>
      </c>
      <c r="AJ35">
        <f t="shared" si="5"/>
        <v>18.269999999999996</v>
      </c>
      <c r="AK35" t="str">
        <f t="shared" si="6"/>
        <v/>
      </c>
      <c r="AL35" t="str">
        <f t="shared" si="9"/>
        <v/>
      </c>
    </row>
    <row r="36" spans="1:38" x14ac:dyDescent="0.2">
      <c r="A36" t="s">
        <v>31915</v>
      </c>
      <c r="B36" t="s">
        <v>122</v>
      </c>
      <c r="C36" t="s">
        <v>31916</v>
      </c>
      <c r="D36" s="1">
        <v>44091</v>
      </c>
      <c r="E36" s="1">
        <v>44091</v>
      </c>
      <c r="F36" t="s">
        <v>26</v>
      </c>
      <c r="I36">
        <v>100</v>
      </c>
      <c r="J36">
        <v>0</v>
      </c>
      <c r="K36">
        <v>0</v>
      </c>
      <c r="L36">
        <v>5137</v>
      </c>
      <c r="M36">
        <v>5137</v>
      </c>
      <c r="N36" t="s">
        <v>20</v>
      </c>
      <c r="O36" t="s">
        <v>31912</v>
      </c>
      <c r="P36" t="s">
        <v>44</v>
      </c>
      <c r="Q36" t="s">
        <v>34233</v>
      </c>
      <c r="R36" t="s">
        <v>34233</v>
      </c>
      <c r="S36" t="s">
        <v>34233</v>
      </c>
      <c r="T36" t="s">
        <v>34233</v>
      </c>
      <c r="V36" t="s">
        <v>32637</v>
      </c>
      <c r="AD36" t="str">
        <f t="shared" si="0"/>
        <v/>
      </c>
      <c r="AE36" t="str">
        <f t="shared" si="1"/>
        <v/>
      </c>
      <c r="AF36" t="str">
        <f t="shared" si="10"/>
        <v/>
      </c>
      <c r="AG36" t="str">
        <f t="shared" si="8"/>
        <v/>
      </c>
      <c r="AH36" t="str">
        <f t="shared" si="4"/>
        <v/>
      </c>
      <c r="AI36">
        <v>0.14499999999999999</v>
      </c>
      <c r="AJ36" t="str">
        <f t="shared" si="5"/>
        <v/>
      </c>
      <c r="AK36" t="str">
        <f t="shared" si="6"/>
        <v/>
      </c>
      <c r="AL36" t="str">
        <f t="shared" si="9"/>
        <v/>
      </c>
    </row>
    <row r="37" spans="1:38" x14ac:dyDescent="0.2">
      <c r="A37" t="s">
        <v>18193</v>
      </c>
      <c r="B37" t="s">
        <v>122</v>
      </c>
      <c r="C37" t="s">
        <v>18194</v>
      </c>
      <c r="D37" s="1">
        <v>37895</v>
      </c>
      <c r="E37" s="1">
        <v>44091</v>
      </c>
      <c r="F37" t="s">
        <v>26</v>
      </c>
      <c r="I37">
        <v>100</v>
      </c>
      <c r="J37">
        <v>0</v>
      </c>
      <c r="K37">
        <v>0</v>
      </c>
      <c r="L37">
        <v>652</v>
      </c>
      <c r="M37">
        <v>652</v>
      </c>
      <c r="N37" t="s">
        <v>20</v>
      </c>
      <c r="O37" t="s">
        <v>18195</v>
      </c>
      <c r="P37" t="s">
        <v>44</v>
      </c>
      <c r="Q37" t="s">
        <v>34233</v>
      </c>
      <c r="R37" t="s">
        <v>34233</v>
      </c>
      <c r="S37" t="s">
        <v>34233</v>
      </c>
      <c r="T37" t="s">
        <v>34233</v>
      </c>
      <c r="V37" t="s">
        <v>32638</v>
      </c>
      <c r="AD37" t="str">
        <f t="shared" si="0"/>
        <v/>
      </c>
      <c r="AE37" t="str">
        <f t="shared" si="1"/>
        <v/>
      </c>
      <c r="AF37" t="str">
        <f t="shared" si="10"/>
        <v/>
      </c>
      <c r="AG37" t="str">
        <f t="shared" si="8"/>
        <v/>
      </c>
      <c r="AH37" t="str">
        <f t="shared" si="4"/>
        <v/>
      </c>
      <c r="AI37">
        <v>0.14499999999999999</v>
      </c>
      <c r="AJ37" t="str">
        <f t="shared" si="5"/>
        <v/>
      </c>
      <c r="AK37" t="str">
        <f t="shared" si="6"/>
        <v/>
      </c>
      <c r="AL37" t="str">
        <f t="shared" si="9"/>
        <v/>
      </c>
    </row>
    <row r="38" spans="1:38" x14ac:dyDescent="0.2">
      <c r="A38" t="s">
        <v>18196</v>
      </c>
      <c r="B38" t="s">
        <v>122</v>
      </c>
      <c r="C38" t="s">
        <v>18197</v>
      </c>
      <c r="D38" s="1">
        <v>37895</v>
      </c>
      <c r="E38" s="1">
        <v>44091</v>
      </c>
      <c r="F38" t="s">
        <v>26</v>
      </c>
      <c r="I38">
        <v>100</v>
      </c>
      <c r="J38">
        <v>0</v>
      </c>
      <c r="K38">
        <v>0</v>
      </c>
      <c r="L38">
        <v>623</v>
      </c>
      <c r="M38">
        <v>623</v>
      </c>
      <c r="N38" t="s">
        <v>20</v>
      </c>
      <c r="O38" t="s">
        <v>18198</v>
      </c>
      <c r="P38" t="s">
        <v>44</v>
      </c>
      <c r="Q38" t="s">
        <v>34233</v>
      </c>
      <c r="R38" t="s">
        <v>34233</v>
      </c>
      <c r="S38" t="s">
        <v>34233</v>
      </c>
      <c r="T38" t="s">
        <v>34233</v>
      </c>
      <c r="V38" t="s">
        <v>32638</v>
      </c>
      <c r="AD38" t="str">
        <f t="shared" si="0"/>
        <v/>
      </c>
      <c r="AE38" t="str">
        <f t="shared" si="1"/>
        <v/>
      </c>
      <c r="AF38" t="str">
        <f t="shared" si="10"/>
        <v/>
      </c>
      <c r="AG38" t="str">
        <f t="shared" si="8"/>
        <v/>
      </c>
      <c r="AH38" t="str">
        <f t="shared" si="4"/>
        <v/>
      </c>
      <c r="AI38">
        <v>0.14499999999999999</v>
      </c>
      <c r="AJ38" t="str">
        <f t="shared" si="5"/>
        <v/>
      </c>
      <c r="AK38" t="str">
        <f t="shared" si="6"/>
        <v/>
      </c>
      <c r="AL38" t="str">
        <f t="shared" si="9"/>
        <v/>
      </c>
    </row>
    <row r="39" spans="1:38" x14ac:dyDescent="0.2">
      <c r="A39" t="s">
        <v>18199</v>
      </c>
      <c r="B39" t="s">
        <v>122</v>
      </c>
      <c r="C39" t="s">
        <v>18200</v>
      </c>
      <c r="D39" s="1">
        <v>37895</v>
      </c>
      <c r="E39" s="1">
        <v>44091</v>
      </c>
      <c r="F39" t="s">
        <v>26</v>
      </c>
      <c r="I39">
        <v>100</v>
      </c>
      <c r="J39">
        <v>0</v>
      </c>
      <c r="K39">
        <v>0</v>
      </c>
      <c r="L39">
        <v>810</v>
      </c>
      <c r="M39">
        <v>810</v>
      </c>
      <c r="N39" t="s">
        <v>20</v>
      </c>
      <c r="O39" t="s">
        <v>18201</v>
      </c>
      <c r="P39" t="s">
        <v>44</v>
      </c>
      <c r="Q39" t="s">
        <v>34233</v>
      </c>
      <c r="R39" t="s">
        <v>34233</v>
      </c>
      <c r="S39" t="s">
        <v>34233</v>
      </c>
      <c r="T39" t="s">
        <v>34233</v>
      </c>
      <c r="V39" t="s">
        <v>32638</v>
      </c>
      <c r="AD39" t="str">
        <f t="shared" si="0"/>
        <v/>
      </c>
      <c r="AE39" t="str">
        <f t="shared" si="1"/>
        <v/>
      </c>
      <c r="AF39" t="str">
        <f t="shared" si="10"/>
        <v/>
      </c>
      <c r="AG39" t="str">
        <f t="shared" si="8"/>
        <v/>
      </c>
      <c r="AH39" t="str">
        <f t="shared" si="4"/>
        <v/>
      </c>
      <c r="AI39">
        <v>0.14499999999999999</v>
      </c>
      <c r="AJ39" t="str">
        <f t="shared" si="5"/>
        <v/>
      </c>
      <c r="AK39" t="str">
        <f t="shared" si="6"/>
        <v/>
      </c>
      <c r="AL39" t="str">
        <f t="shared" si="9"/>
        <v/>
      </c>
    </row>
    <row r="40" spans="1:38" x14ac:dyDescent="0.2">
      <c r="A40" t="s">
        <v>3425</v>
      </c>
      <c r="B40" t="s">
        <v>122</v>
      </c>
      <c r="C40" t="s">
        <v>3426</v>
      </c>
      <c r="D40" s="1">
        <v>35913</v>
      </c>
      <c r="E40" s="1">
        <v>43456</v>
      </c>
      <c r="F40" t="s">
        <v>19</v>
      </c>
      <c r="I40">
        <v>100</v>
      </c>
      <c r="J40">
        <v>0</v>
      </c>
      <c r="K40">
        <v>0</v>
      </c>
      <c r="L40">
        <v>1050</v>
      </c>
      <c r="M40">
        <v>1050</v>
      </c>
      <c r="N40" t="s">
        <v>20</v>
      </c>
      <c r="O40" t="s">
        <v>3427</v>
      </c>
      <c r="P40" t="s">
        <v>28</v>
      </c>
      <c r="Q40" t="s">
        <v>34233</v>
      </c>
      <c r="R40" t="s">
        <v>34233</v>
      </c>
      <c r="S40" t="s">
        <v>32628</v>
      </c>
      <c r="T40" t="s">
        <v>34349</v>
      </c>
      <c r="U40" t="s">
        <v>32634</v>
      </c>
      <c r="V40" t="s">
        <v>32643</v>
      </c>
      <c r="X40" s="4">
        <v>2</v>
      </c>
      <c r="Y40">
        <v>1</v>
      </c>
      <c r="AC40">
        <v>1</v>
      </c>
      <c r="AD40" t="str">
        <f t="shared" si="0"/>
        <v/>
      </c>
      <c r="AE40" t="str">
        <f t="shared" si="1"/>
        <v/>
      </c>
      <c r="AF40" t="str">
        <f t="shared" si="10"/>
        <v/>
      </c>
      <c r="AG40">
        <f t="shared" si="8"/>
        <v>1</v>
      </c>
      <c r="AH40">
        <f t="shared" si="4"/>
        <v>2.8</v>
      </c>
      <c r="AI40">
        <v>0.14499999999999999</v>
      </c>
      <c r="AJ40">
        <f t="shared" si="5"/>
        <v>0.40599999999999997</v>
      </c>
      <c r="AK40" t="str">
        <f t="shared" si="6"/>
        <v/>
      </c>
      <c r="AL40" t="str">
        <f t="shared" si="9"/>
        <v/>
      </c>
    </row>
    <row r="41" spans="1:38" x14ac:dyDescent="0.2">
      <c r="A41" t="s">
        <v>3422</v>
      </c>
      <c r="B41" t="s">
        <v>122</v>
      </c>
      <c r="C41" t="s">
        <v>3423</v>
      </c>
      <c r="D41" s="1">
        <v>35913</v>
      </c>
      <c r="E41" s="1">
        <v>43456</v>
      </c>
      <c r="F41" t="s">
        <v>19</v>
      </c>
      <c r="I41">
        <v>100</v>
      </c>
      <c r="J41">
        <v>0</v>
      </c>
      <c r="K41">
        <v>0</v>
      </c>
      <c r="L41">
        <v>1200</v>
      </c>
      <c r="M41">
        <v>1200</v>
      </c>
      <c r="N41" t="s">
        <v>20</v>
      </c>
      <c r="O41" t="s">
        <v>3424</v>
      </c>
      <c r="P41" t="s">
        <v>28</v>
      </c>
      <c r="Q41" t="s">
        <v>34233</v>
      </c>
      <c r="R41" t="s">
        <v>34233</v>
      </c>
      <c r="S41" t="s">
        <v>32628</v>
      </c>
      <c r="T41" t="s">
        <v>34354</v>
      </c>
      <c r="U41" t="s">
        <v>32634</v>
      </c>
      <c r="V41" t="s">
        <v>32643</v>
      </c>
      <c r="X41" s="4">
        <v>2</v>
      </c>
      <c r="Y41">
        <v>1</v>
      </c>
      <c r="AC41">
        <v>1</v>
      </c>
      <c r="AD41" t="str">
        <f t="shared" si="0"/>
        <v/>
      </c>
      <c r="AE41" t="str">
        <f t="shared" si="1"/>
        <v/>
      </c>
      <c r="AF41" t="str">
        <f t="shared" si="10"/>
        <v/>
      </c>
      <c r="AG41">
        <f t="shared" si="8"/>
        <v>1</v>
      </c>
      <c r="AH41">
        <f t="shared" si="4"/>
        <v>2.8</v>
      </c>
      <c r="AI41">
        <v>0.14499999999999999</v>
      </c>
      <c r="AJ41">
        <f t="shared" si="5"/>
        <v>0.40599999999999997</v>
      </c>
      <c r="AK41" t="str">
        <f t="shared" si="6"/>
        <v/>
      </c>
      <c r="AL41" t="str">
        <f t="shared" si="9"/>
        <v/>
      </c>
    </row>
    <row r="42" spans="1:38" x14ac:dyDescent="0.2">
      <c r="A42" t="s">
        <v>3419</v>
      </c>
      <c r="B42" t="s">
        <v>122</v>
      </c>
      <c r="C42" t="s">
        <v>3420</v>
      </c>
      <c r="D42" s="1">
        <v>35913</v>
      </c>
      <c r="E42" s="1">
        <v>43456</v>
      </c>
      <c r="F42" t="s">
        <v>19</v>
      </c>
      <c r="I42">
        <v>100</v>
      </c>
      <c r="J42">
        <v>0</v>
      </c>
      <c r="K42">
        <v>0</v>
      </c>
      <c r="L42">
        <v>1050</v>
      </c>
      <c r="M42">
        <v>1050</v>
      </c>
      <c r="N42" t="s">
        <v>20</v>
      </c>
      <c r="O42" t="s">
        <v>3421</v>
      </c>
      <c r="P42" t="s">
        <v>28</v>
      </c>
      <c r="Q42" t="s">
        <v>34233</v>
      </c>
      <c r="R42" t="s">
        <v>34233</v>
      </c>
      <c r="S42" t="s">
        <v>32628</v>
      </c>
      <c r="T42" t="s">
        <v>32634</v>
      </c>
      <c r="U42" t="s">
        <v>32634</v>
      </c>
      <c r="V42" t="s">
        <v>32643</v>
      </c>
      <c r="X42" s="4">
        <v>2</v>
      </c>
      <c r="Y42">
        <v>1</v>
      </c>
      <c r="AC42">
        <v>1</v>
      </c>
      <c r="AD42" t="str">
        <f t="shared" si="0"/>
        <v/>
      </c>
      <c r="AE42" t="str">
        <f t="shared" si="1"/>
        <v/>
      </c>
      <c r="AF42" t="str">
        <f t="shared" si="10"/>
        <v/>
      </c>
      <c r="AG42">
        <f t="shared" si="8"/>
        <v>1</v>
      </c>
      <c r="AH42">
        <f t="shared" si="4"/>
        <v>2.8</v>
      </c>
      <c r="AI42">
        <v>0.14499999999999999</v>
      </c>
      <c r="AJ42">
        <f t="shared" si="5"/>
        <v>0.40599999999999997</v>
      </c>
      <c r="AK42" t="str">
        <f t="shared" si="6"/>
        <v/>
      </c>
      <c r="AL42" t="str">
        <f t="shared" si="9"/>
        <v/>
      </c>
    </row>
    <row r="43" spans="1:38" x14ac:dyDescent="0.2">
      <c r="A43" t="s">
        <v>3416</v>
      </c>
      <c r="B43" t="s">
        <v>122</v>
      </c>
      <c r="C43" t="s">
        <v>3417</v>
      </c>
      <c r="D43" s="1">
        <v>35913</v>
      </c>
      <c r="E43" s="1">
        <v>43951</v>
      </c>
      <c r="F43" t="s">
        <v>19</v>
      </c>
      <c r="I43">
        <v>100</v>
      </c>
      <c r="J43">
        <v>0</v>
      </c>
      <c r="K43">
        <v>0</v>
      </c>
      <c r="L43">
        <v>1200</v>
      </c>
      <c r="M43">
        <v>1200</v>
      </c>
      <c r="N43" t="s">
        <v>20</v>
      </c>
      <c r="O43" t="s">
        <v>3418</v>
      </c>
      <c r="P43" t="s">
        <v>28</v>
      </c>
      <c r="Q43" t="s">
        <v>34233</v>
      </c>
      <c r="R43" t="s">
        <v>34233</v>
      </c>
      <c r="S43" t="s">
        <v>32628</v>
      </c>
      <c r="T43" t="s">
        <v>34349</v>
      </c>
      <c r="U43" t="s">
        <v>32634</v>
      </c>
      <c r="V43" t="s">
        <v>32643</v>
      </c>
      <c r="X43" s="4">
        <v>2</v>
      </c>
      <c r="Y43">
        <v>1</v>
      </c>
      <c r="AC43">
        <v>1</v>
      </c>
      <c r="AD43" t="str">
        <f t="shared" si="0"/>
        <v/>
      </c>
      <c r="AE43" t="str">
        <f t="shared" si="1"/>
        <v/>
      </c>
      <c r="AF43" t="str">
        <f t="shared" si="10"/>
        <v/>
      </c>
      <c r="AG43">
        <f t="shared" si="8"/>
        <v>1</v>
      </c>
      <c r="AH43">
        <f t="shared" si="4"/>
        <v>2.8</v>
      </c>
      <c r="AI43">
        <v>0.14499999999999999</v>
      </c>
      <c r="AJ43">
        <f t="shared" si="5"/>
        <v>0.40599999999999997</v>
      </c>
      <c r="AK43" t="str">
        <f t="shared" si="6"/>
        <v/>
      </c>
      <c r="AL43" t="str">
        <f t="shared" si="9"/>
        <v/>
      </c>
    </row>
    <row r="44" spans="1:38" x14ac:dyDescent="0.2">
      <c r="A44" t="s">
        <v>4487</v>
      </c>
      <c r="B44" t="s">
        <v>122</v>
      </c>
      <c r="C44" t="s">
        <v>4488</v>
      </c>
      <c r="D44" s="1">
        <v>35913</v>
      </c>
      <c r="E44" s="1">
        <v>43456</v>
      </c>
      <c r="F44" t="s">
        <v>19</v>
      </c>
      <c r="I44">
        <v>100</v>
      </c>
      <c r="J44">
        <v>0</v>
      </c>
      <c r="K44">
        <v>0</v>
      </c>
      <c r="L44">
        <v>1050</v>
      </c>
      <c r="M44">
        <v>1050</v>
      </c>
      <c r="N44" t="s">
        <v>20</v>
      </c>
      <c r="O44" t="s">
        <v>4489</v>
      </c>
      <c r="P44" t="s">
        <v>28</v>
      </c>
      <c r="Q44" t="s">
        <v>34233</v>
      </c>
      <c r="R44" t="s">
        <v>34233</v>
      </c>
      <c r="S44" t="s">
        <v>32628</v>
      </c>
      <c r="T44" t="s">
        <v>34349</v>
      </c>
      <c r="U44" t="s">
        <v>32634</v>
      </c>
      <c r="V44" t="s">
        <v>32643</v>
      </c>
      <c r="X44" s="4">
        <v>2</v>
      </c>
      <c r="Y44">
        <v>1</v>
      </c>
      <c r="AC44">
        <v>1</v>
      </c>
      <c r="AD44" t="str">
        <f t="shared" si="0"/>
        <v/>
      </c>
      <c r="AE44" t="str">
        <f t="shared" si="1"/>
        <v/>
      </c>
      <c r="AF44" t="str">
        <f t="shared" si="10"/>
        <v/>
      </c>
      <c r="AG44">
        <f t="shared" si="8"/>
        <v>1</v>
      </c>
      <c r="AH44">
        <f t="shared" si="4"/>
        <v>2.8</v>
      </c>
      <c r="AI44">
        <v>0.14499999999999999</v>
      </c>
      <c r="AJ44">
        <f t="shared" si="5"/>
        <v>0.40599999999999997</v>
      </c>
      <c r="AK44" t="str">
        <f t="shared" si="6"/>
        <v/>
      </c>
      <c r="AL44" t="str">
        <f t="shared" si="9"/>
        <v/>
      </c>
    </row>
    <row r="45" spans="1:38" x14ac:dyDescent="0.2">
      <c r="A45" t="s">
        <v>4484</v>
      </c>
      <c r="B45" t="s">
        <v>122</v>
      </c>
      <c r="C45" t="s">
        <v>4485</v>
      </c>
      <c r="D45" s="1">
        <v>35913</v>
      </c>
      <c r="E45" s="1">
        <v>43880</v>
      </c>
      <c r="F45" t="s">
        <v>19</v>
      </c>
      <c r="I45">
        <v>100</v>
      </c>
      <c r="J45">
        <v>0</v>
      </c>
      <c r="K45">
        <v>0</v>
      </c>
      <c r="L45">
        <v>1204</v>
      </c>
      <c r="M45">
        <v>1204</v>
      </c>
      <c r="N45" t="s">
        <v>20</v>
      </c>
      <c r="O45" t="s">
        <v>4486</v>
      </c>
      <c r="P45" t="s">
        <v>28</v>
      </c>
      <c r="Q45" t="s">
        <v>34233</v>
      </c>
      <c r="R45" t="s">
        <v>34233</v>
      </c>
      <c r="S45" t="s">
        <v>32628</v>
      </c>
      <c r="T45" t="s">
        <v>34354</v>
      </c>
      <c r="U45" t="s">
        <v>32634</v>
      </c>
      <c r="V45" t="s">
        <v>32643</v>
      </c>
      <c r="X45" s="4">
        <v>2</v>
      </c>
      <c r="Y45">
        <v>1</v>
      </c>
      <c r="AC45">
        <v>1</v>
      </c>
      <c r="AD45" t="str">
        <f t="shared" si="0"/>
        <v/>
      </c>
      <c r="AE45" t="str">
        <f t="shared" si="1"/>
        <v/>
      </c>
      <c r="AF45" t="str">
        <f t="shared" si="10"/>
        <v/>
      </c>
      <c r="AG45">
        <f t="shared" si="8"/>
        <v>1</v>
      </c>
      <c r="AH45">
        <f t="shared" si="4"/>
        <v>2.8</v>
      </c>
      <c r="AI45">
        <v>0.14499999999999999</v>
      </c>
      <c r="AJ45">
        <f t="shared" si="5"/>
        <v>0.40599999999999997</v>
      </c>
      <c r="AK45" t="str">
        <f t="shared" si="6"/>
        <v/>
      </c>
      <c r="AL45" t="str">
        <f t="shared" si="9"/>
        <v/>
      </c>
    </row>
    <row r="46" spans="1:38" x14ac:dyDescent="0.2">
      <c r="A46" t="s">
        <v>4481</v>
      </c>
      <c r="B46" t="s">
        <v>122</v>
      </c>
      <c r="C46" t="s">
        <v>4482</v>
      </c>
      <c r="D46" s="1">
        <v>35913</v>
      </c>
      <c r="E46" s="1">
        <v>43880</v>
      </c>
      <c r="F46" t="s">
        <v>19</v>
      </c>
      <c r="I46">
        <v>100</v>
      </c>
      <c r="J46">
        <v>0</v>
      </c>
      <c r="K46">
        <v>0</v>
      </c>
      <c r="L46">
        <v>1051</v>
      </c>
      <c r="M46">
        <v>1051</v>
      </c>
      <c r="N46" t="s">
        <v>20</v>
      </c>
      <c r="O46" t="s">
        <v>4483</v>
      </c>
      <c r="P46" t="s">
        <v>28</v>
      </c>
      <c r="Q46" t="s">
        <v>34233</v>
      </c>
      <c r="R46" t="s">
        <v>34233</v>
      </c>
      <c r="S46" t="s">
        <v>32628</v>
      </c>
      <c r="T46" t="s">
        <v>34355</v>
      </c>
      <c r="U46" t="s">
        <v>32634</v>
      </c>
      <c r="V46" t="s">
        <v>32643</v>
      </c>
      <c r="X46" s="4">
        <v>2</v>
      </c>
      <c r="Y46">
        <v>1</v>
      </c>
      <c r="AC46">
        <v>1</v>
      </c>
      <c r="AD46" t="str">
        <f t="shared" si="0"/>
        <v/>
      </c>
      <c r="AE46" t="str">
        <f t="shared" si="1"/>
        <v/>
      </c>
      <c r="AF46" t="str">
        <f t="shared" si="10"/>
        <v/>
      </c>
      <c r="AG46">
        <f t="shared" si="8"/>
        <v>1</v>
      </c>
      <c r="AH46">
        <f t="shared" si="4"/>
        <v>2.8</v>
      </c>
      <c r="AI46">
        <v>0.14499999999999999</v>
      </c>
      <c r="AJ46">
        <f t="shared" si="5"/>
        <v>0.40599999999999997</v>
      </c>
      <c r="AK46" t="str">
        <f t="shared" si="6"/>
        <v/>
      </c>
      <c r="AL46" t="str">
        <f t="shared" si="9"/>
        <v/>
      </c>
    </row>
    <row r="47" spans="1:38" x14ac:dyDescent="0.2">
      <c r="A47" t="s">
        <v>4384</v>
      </c>
      <c r="B47" t="s">
        <v>122</v>
      </c>
      <c r="C47" t="s">
        <v>4385</v>
      </c>
      <c r="D47" s="1">
        <v>35913</v>
      </c>
      <c r="E47" s="1">
        <v>43880</v>
      </c>
      <c r="F47" t="s">
        <v>19</v>
      </c>
      <c r="I47">
        <v>100</v>
      </c>
      <c r="J47">
        <v>0</v>
      </c>
      <c r="K47">
        <v>0</v>
      </c>
      <c r="L47">
        <v>1021</v>
      </c>
      <c r="M47">
        <v>1021</v>
      </c>
      <c r="N47" t="s">
        <v>20</v>
      </c>
      <c r="O47" t="s">
        <v>4386</v>
      </c>
      <c r="P47" t="s">
        <v>28</v>
      </c>
      <c r="Q47" t="s">
        <v>34233</v>
      </c>
      <c r="R47" t="s">
        <v>34233</v>
      </c>
      <c r="S47" t="s">
        <v>33797</v>
      </c>
      <c r="T47" t="s">
        <v>34349</v>
      </c>
      <c r="U47" t="s">
        <v>32634</v>
      </c>
      <c r="V47" t="s">
        <v>32643</v>
      </c>
      <c r="X47" s="4">
        <v>2</v>
      </c>
      <c r="Y47">
        <v>1</v>
      </c>
      <c r="AC47">
        <v>1</v>
      </c>
      <c r="AD47" t="str">
        <f t="shared" si="0"/>
        <v/>
      </c>
      <c r="AE47" t="str">
        <f t="shared" si="1"/>
        <v/>
      </c>
      <c r="AF47" t="str">
        <f t="shared" si="10"/>
        <v/>
      </c>
      <c r="AG47">
        <f t="shared" si="8"/>
        <v>1</v>
      </c>
      <c r="AH47">
        <f t="shared" si="4"/>
        <v>2.8</v>
      </c>
      <c r="AI47">
        <v>0.14499999999999999</v>
      </c>
      <c r="AJ47">
        <f t="shared" si="5"/>
        <v>0.40599999999999997</v>
      </c>
      <c r="AK47" t="str">
        <f t="shared" si="6"/>
        <v/>
      </c>
      <c r="AL47" t="str">
        <f t="shared" si="9"/>
        <v/>
      </c>
    </row>
    <row r="48" spans="1:38" x14ac:dyDescent="0.2">
      <c r="A48" t="s">
        <v>4387</v>
      </c>
      <c r="B48" t="s">
        <v>122</v>
      </c>
      <c r="C48" t="s">
        <v>4388</v>
      </c>
      <c r="D48" s="1">
        <v>35913</v>
      </c>
      <c r="E48" s="1">
        <v>44606</v>
      </c>
      <c r="F48" t="s">
        <v>19</v>
      </c>
      <c r="I48">
        <v>100</v>
      </c>
      <c r="J48">
        <v>0</v>
      </c>
      <c r="K48">
        <v>0</v>
      </c>
      <c r="L48">
        <v>1541</v>
      </c>
      <c r="M48">
        <v>1541</v>
      </c>
      <c r="N48" t="s">
        <v>20</v>
      </c>
      <c r="O48" t="s">
        <v>4389</v>
      </c>
      <c r="P48" t="s">
        <v>28</v>
      </c>
      <c r="Q48" t="s">
        <v>34233</v>
      </c>
      <c r="R48" t="s">
        <v>34233</v>
      </c>
      <c r="S48" t="s">
        <v>32628</v>
      </c>
      <c r="T48" t="s">
        <v>34349</v>
      </c>
      <c r="U48" t="s">
        <v>32634</v>
      </c>
      <c r="V48" t="s">
        <v>32643</v>
      </c>
      <c r="X48" s="4">
        <v>2</v>
      </c>
      <c r="Y48">
        <v>1</v>
      </c>
      <c r="AC48">
        <v>1</v>
      </c>
      <c r="AD48" t="str">
        <f t="shared" si="0"/>
        <v/>
      </c>
      <c r="AE48" t="str">
        <f t="shared" si="1"/>
        <v/>
      </c>
      <c r="AF48" t="str">
        <f t="shared" si="10"/>
        <v/>
      </c>
      <c r="AG48">
        <f t="shared" si="8"/>
        <v>1</v>
      </c>
      <c r="AH48">
        <f t="shared" si="4"/>
        <v>2.8</v>
      </c>
      <c r="AI48">
        <v>0.14499999999999999</v>
      </c>
      <c r="AJ48">
        <f t="shared" si="5"/>
        <v>0.40599999999999997</v>
      </c>
      <c r="AK48" t="str">
        <f t="shared" si="6"/>
        <v/>
      </c>
      <c r="AL48" t="str">
        <f t="shared" si="9"/>
        <v/>
      </c>
    </row>
    <row r="49" spans="1:39" x14ac:dyDescent="0.2">
      <c r="A49" t="s">
        <v>4390</v>
      </c>
      <c r="B49" t="s">
        <v>122</v>
      </c>
      <c r="C49" t="s">
        <v>4391</v>
      </c>
      <c r="D49" s="1">
        <v>35913</v>
      </c>
      <c r="E49" s="1">
        <v>43880</v>
      </c>
      <c r="F49" t="s">
        <v>19</v>
      </c>
      <c r="I49">
        <v>100</v>
      </c>
      <c r="J49">
        <v>0</v>
      </c>
      <c r="K49">
        <v>0</v>
      </c>
      <c r="L49">
        <v>1206</v>
      </c>
      <c r="M49">
        <v>1206</v>
      </c>
      <c r="N49" t="s">
        <v>20</v>
      </c>
      <c r="O49" t="s">
        <v>21</v>
      </c>
      <c r="P49" t="s">
        <v>28</v>
      </c>
      <c r="Q49" t="s">
        <v>34233</v>
      </c>
      <c r="R49" t="s">
        <v>34233</v>
      </c>
      <c r="S49" t="s">
        <v>32628</v>
      </c>
      <c r="T49" t="s">
        <v>34356</v>
      </c>
      <c r="U49" t="s">
        <v>32634</v>
      </c>
      <c r="V49" t="s">
        <v>32643</v>
      </c>
      <c r="X49" s="4">
        <v>2</v>
      </c>
      <c r="Y49">
        <v>1</v>
      </c>
      <c r="AC49">
        <v>1</v>
      </c>
      <c r="AD49" t="str">
        <f t="shared" si="0"/>
        <v/>
      </c>
      <c r="AE49" t="str">
        <f t="shared" si="1"/>
        <v/>
      </c>
      <c r="AF49" t="str">
        <f t="shared" si="10"/>
        <v/>
      </c>
      <c r="AG49">
        <f t="shared" si="8"/>
        <v>1</v>
      </c>
      <c r="AH49">
        <f t="shared" si="4"/>
        <v>2.8</v>
      </c>
      <c r="AI49">
        <v>0.14499999999999999</v>
      </c>
      <c r="AJ49">
        <f t="shared" si="5"/>
        <v>0.40599999999999997</v>
      </c>
      <c r="AK49" t="str">
        <f t="shared" si="6"/>
        <v/>
      </c>
      <c r="AL49" t="str">
        <f t="shared" si="9"/>
        <v/>
      </c>
    </row>
    <row r="50" spans="1:39" x14ac:dyDescent="0.2">
      <c r="A50" t="s">
        <v>4392</v>
      </c>
      <c r="B50" t="s">
        <v>122</v>
      </c>
      <c r="C50" t="s">
        <v>4393</v>
      </c>
      <c r="D50" s="1">
        <v>35913</v>
      </c>
      <c r="E50" s="1">
        <v>43456</v>
      </c>
      <c r="F50" t="s">
        <v>19</v>
      </c>
      <c r="I50">
        <v>100</v>
      </c>
      <c r="J50">
        <v>0</v>
      </c>
      <c r="K50">
        <v>0</v>
      </c>
      <c r="L50">
        <v>1827</v>
      </c>
      <c r="M50">
        <v>1827</v>
      </c>
      <c r="N50" t="s">
        <v>20</v>
      </c>
      <c r="O50" t="s">
        <v>4394</v>
      </c>
      <c r="P50" t="s">
        <v>28</v>
      </c>
      <c r="Q50" t="s">
        <v>34233</v>
      </c>
      <c r="R50" t="s">
        <v>34233</v>
      </c>
      <c r="S50" t="s">
        <v>32628</v>
      </c>
      <c r="T50" t="s">
        <v>34357</v>
      </c>
      <c r="U50" t="s">
        <v>32634</v>
      </c>
      <c r="V50" t="s">
        <v>32643</v>
      </c>
      <c r="X50" s="4">
        <v>2</v>
      </c>
      <c r="Y50">
        <v>1</v>
      </c>
      <c r="AC50">
        <v>1</v>
      </c>
      <c r="AD50" t="str">
        <f t="shared" si="0"/>
        <v/>
      </c>
      <c r="AE50" t="str">
        <f t="shared" si="1"/>
        <v/>
      </c>
      <c r="AF50" t="str">
        <f t="shared" si="10"/>
        <v/>
      </c>
      <c r="AG50">
        <f t="shared" si="8"/>
        <v>1</v>
      </c>
      <c r="AH50">
        <f t="shared" si="4"/>
        <v>2.8</v>
      </c>
      <c r="AI50">
        <v>0.14499999999999999</v>
      </c>
      <c r="AJ50">
        <f t="shared" si="5"/>
        <v>0.40599999999999997</v>
      </c>
      <c r="AK50" t="str">
        <f t="shared" si="6"/>
        <v/>
      </c>
      <c r="AL50" t="str">
        <f t="shared" si="9"/>
        <v/>
      </c>
    </row>
    <row r="51" spans="1:39" x14ac:dyDescent="0.2">
      <c r="A51" t="s">
        <v>4395</v>
      </c>
      <c r="B51" t="s">
        <v>122</v>
      </c>
      <c r="C51" t="s">
        <v>4396</v>
      </c>
      <c r="D51" s="1">
        <v>35913</v>
      </c>
      <c r="E51" s="1">
        <v>43951</v>
      </c>
      <c r="F51" t="s">
        <v>19</v>
      </c>
      <c r="I51">
        <v>100</v>
      </c>
      <c r="J51">
        <v>0</v>
      </c>
      <c r="K51">
        <v>0</v>
      </c>
      <c r="L51">
        <v>1200</v>
      </c>
      <c r="M51">
        <v>1200</v>
      </c>
      <c r="N51" t="s">
        <v>20</v>
      </c>
      <c r="O51" t="s">
        <v>21</v>
      </c>
      <c r="P51" t="s">
        <v>28</v>
      </c>
      <c r="Q51" t="s">
        <v>34233</v>
      </c>
      <c r="R51" t="s">
        <v>34233</v>
      </c>
      <c r="S51" t="s">
        <v>32628</v>
      </c>
      <c r="T51" t="s">
        <v>34356</v>
      </c>
      <c r="U51" t="s">
        <v>32634</v>
      </c>
      <c r="V51" t="s">
        <v>32643</v>
      </c>
      <c r="X51" s="4">
        <v>2</v>
      </c>
      <c r="Y51">
        <v>1</v>
      </c>
      <c r="AC51">
        <v>1</v>
      </c>
      <c r="AD51" t="str">
        <f t="shared" si="0"/>
        <v/>
      </c>
      <c r="AE51" t="str">
        <f t="shared" si="1"/>
        <v/>
      </c>
      <c r="AF51" t="str">
        <f t="shared" si="10"/>
        <v/>
      </c>
      <c r="AG51">
        <f t="shared" si="8"/>
        <v>1</v>
      </c>
      <c r="AH51">
        <f t="shared" si="4"/>
        <v>2.8</v>
      </c>
      <c r="AI51">
        <v>0.14499999999999999</v>
      </c>
      <c r="AJ51">
        <f t="shared" si="5"/>
        <v>0.40599999999999997</v>
      </c>
      <c r="AK51" t="str">
        <f t="shared" si="6"/>
        <v/>
      </c>
      <c r="AL51" t="str">
        <f t="shared" si="9"/>
        <v/>
      </c>
    </row>
    <row r="52" spans="1:39" x14ac:dyDescent="0.2">
      <c r="A52" t="s">
        <v>4433</v>
      </c>
      <c r="B52" t="s">
        <v>122</v>
      </c>
      <c r="C52" t="s">
        <v>4434</v>
      </c>
      <c r="D52" s="1">
        <v>35913</v>
      </c>
      <c r="E52" s="1">
        <v>43456</v>
      </c>
      <c r="F52" t="s">
        <v>19</v>
      </c>
      <c r="I52">
        <v>100</v>
      </c>
      <c r="J52">
        <v>0</v>
      </c>
      <c r="K52">
        <v>0</v>
      </c>
      <c r="L52">
        <v>1390</v>
      </c>
      <c r="M52">
        <v>1390</v>
      </c>
      <c r="N52" t="s">
        <v>20</v>
      </c>
      <c r="O52" t="s">
        <v>4435</v>
      </c>
      <c r="P52" t="s">
        <v>28</v>
      </c>
      <c r="Q52" t="s">
        <v>34233</v>
      </c>
      <c r="R52" t="s">
        <v>34233</v>
      </c>
      <c r="S52" t="s">
        <v>32628</v>
      </c>
      <c r="T52" t="s">
        <v>34349</v>
      </c>
      <c r="U52" t="s">
        <v>32634</v>
      </c>
      <c r="V52" t="s">
        <v>32643</v>
      </c>
      <c r="X52" s="4">
        <v>2</v>
      </c>
      <c r="Y52">
        <v>1</v>
      </c>
      <c r="AC52">
        <v>1</v>
      </c>
      <c r="AD52" t="str">
        <f t="shared" si="0"/>
        <v/>
      </c>
      <c r="AE52" t="str">
        <f t="shared" si="1"/>
        <v/>
      </c>
      <c r="AF52" t="str">
        <f t="shared" si="10"/>
        <v/>
      </c>
      <c r="AG52">
        <f t="shared" si="8"/>
        <v>1</v>
      </c>
      <c r="AH52">
        <f t="shared" si="4"/>
        <v>2.8</v>
      </c>
      <c r="AI52">
        <v>0.14499999999999999</v>
      </c>
      <c r="AJ52">
        <f t="shared" si="5"/>
        <v>0.40599999999999997</v>
      </c>
      <c r="AK52" t="str">
        <f t="shared" si="6"/>
        <v/>
      </c>
      <c r="AL52" t="str">
        <f t="shared" si="9"/>
        <v/>
      </c>
    </row>
    <row r="53" spans="1:39" x14ac:dyDescent="0.2">
      <c r="A53" t="s">
        <v>4436</v>
      </c>
      <c r="B53" t="s">
        <v>122</v>
      </c>
      <c r="C53" t="s">
        <v>4437</v>
      </c>
      <c r="D53" s="1">
        <v>35913</v>
      </c>
      <c r="E53" s="1">
        <v>43456</v>
      </c>
      <c r="F53" t="s">
        <v>19</v>
      </c>
      <c r="I53">
        <v>100</v>
      </c>
      <c r="J53">
        <v>0</v>
      </c>
      <c r="K53">
        <v>0</v>
      </c>
      <c r="L53">
        <v>1496</v>
      </c>
      <c r="M53">
        <v>1496</v>
      </c>
      <c r="N53" t="s">
        <v>20</v>
      </c>
      <c r="O53" t="s">
        <v>4438</v>
      </c>
      <c r="P53" t="s">
        <v>28</v>
      </c>
      <c r="Q53" t="s">
        <v>34233</v>
      </c>
      <c r="R53" t="s">
        <v>34233</v>
      </c>
      <c r="S53" t="s">
        <v>32628</v>
      </c>
      <c r="T53" t="s">
        <v>34357</v>
      </c>
      <c r="U53" t="s">
        <v>32634</v>
      </c>
      <c r="V53" t="s">
        <v>32643</v>
      </c>
      <c r="X53" s="4">
        <v>2</v>
      </c>
      <c r="Y53">
        <v>1</v>
      </c>
      <c r="AC53">
        <v>1</v>
      </c>
      <c r="AD53" t="str">
        <f t="shared" si="0"/>
        <v/>
      </c>
      <c r="AE53" t="str">
        <f t="shared" si="1"/>
        <v/>
      </c>
      <c r="AF53" t="str">
        <f t="shared" si="10"/>
        <v/>
      </c>
      <c r="AG53">
        <f t="shared" si="8"/>
        <v>1</v>
      </c>
      <c r="AH53">
        <f t="shared" si="4"/>
        <v>2.8</v>
      </c>
      <c r="AI53">
        <v>0.14499999999999999</v>
      </c>
      <c r="AJ53">
        <f t="shared" si="5"/>
        <v>0.40599999999999997</v>
      </c>
      <c r="AK53" t="str">
        <f t="shared" si="6"/>
        <v/>
      </c>
      <c r="AL53" t="str">
        <f t="shared" si="9"/>
        <v/>
      </c>
    </row>
    <row r="54" spans="1:39" x14ac:dyDescent="0.2">
      <c r="A54" t="s">
        <v>4439</v>
      </c>
      <c r="B54" t="s">
        <v>122</v>
      </c>
      <c r="C54" t="s">
        <v>4440</v>
      </c>
      <c r="D54" s="1">
        <v>35913</v>
      </c>
      <c r="E54" s="1">
        <v>43456</v>
      </c>
      <c r="F54" t="s">
        <v>19</v>
      </c>
      <c r="I54">
        <v>100</v>
      </c>
      <c r="J54">
        <v>0</v>
      </c>
      <c r="K54">
        <v>0</v>
      </c>
      <c r="L54">
        <v>1007</v>
      </c>
      <c r="M54">
        <v>1007</v>
      </c>
      <c r="N54" t="s">
        <v>20</v>
      </c>
      <c r="O54" t="s">
        <v>4441</v>
      </c>
      <c r="P54" t="s">
        <v>28</v>
      </c>
      <c r="Q54" t="s">
        <v>34233</v>
      </c>
      <c r="R54" t="s">
        <v>34233</v>
      </c>
      <c r="S54" t="s">
        <v>32628</v>
      </c>
      <c r="T54" t="s">
        <v>34357</v>
      </c>
      <c r="U54" t="s">
        <v>32634</v>
      </c>
      <c r="V54" t="s">
        <v>32643</v>
      </c>
      <c r="X54" s="4">
        <v>2</v>
      </c>
      <c r="Y54">
        <v>1</v>
      </c>
      <c r="AC54">
        <v>1</v>
      </c>
      <c r="AD54" t="str">
        <f t="shared" si="0"/>
        <v/>
      </c>
      <c r="AE54" t="str">
        <f t="shared" si="1"/>
        <v/>
      </c>
      <c r="AF54" t="str">
        <f t="shared" si="10"/>
        <v/>
      </c>
      <c r="AG54">
        <f t="shared" si="8"/>
        <v>1</v>
      </c>
      <c r="AH54">
        <f t="shared" si="4"/>
        <v>2.8</v>
      </c>
      <c r="AI54">
        <v>0.14499999999999999</v>
      </c>
      <c r="AJ54">
        <f t="shared" si="5"/>
        <v>0.40599999999999997</v>
      </c>
      <c r="AK54" t="str">
        <f t="shared" si="6"/>
        <v/>
      </c>
      <c r="AL54" t="str">
        <f t="shared" si="9"/>
        <v/>
      </c>
    </row>
    <row r="55" spans="1:39" x14ac:dyDescent="0.2">
      <c r="A55" t="s">
        <v>4442</v>
      </c>
      <c r="B55" t="s">
        <v>122</v>
      </c>
      <c r="C55" t="s">
        <v>4443</v>
      </c>
      <c r="D55" s="1">
        <v>35913</v>
      </c>
      <c r="E55" s="1">
        <v>43456</v>
      </c>
      <c r="F55" t="s">
        <v>19</v>
      </c>
      <c r="I55">
        <v>100</v>
      </c>
      <c r="J55">
        <v>0</v>
      </c>
      <c r="K55">
        <v>0</v>
      </c>
      <c r="L55">
        <v>1129</v>
      </c>
      <c r="M55">
        <v>1129</v>
      </c>
      <c r="N55" t="s">
        <v>20</v>
      </c>
      <c r="O55" t="s">
        <v>4444</v>
      </c>
      <c r="P55" t="s">
        <v>28</v>
      </c>
      <c r="Q55" t="s">
        <v>34233</v>
      </c>
      <c r="R55" t="s">
        <v>34233</v>
      </c>
      <c r="S55" t="s">
        <v>32628</v>
      </c>
      <c r="T55" t="s">
        <v>34349</v>
      </c>
      <c r="U55" t="s">
        <v>32634</v>
      </c>
      <c r="V55" t="s">
        <v>32643</v>
      </c>
      <c r="X55" s="4">
        <v>2</v>
      </c>
      <c r="Y55">
        <v>1</v>
      </c>
      <c r="AC55">
        <v>1</v>
      </c>
      <c r="AD55" t="str">
        <f t="shared" si="0"/>
        <v/>
      </c>
      <c r="AE55" t="str">
        <f t="shared" si="1"/>
        <v/>
      </c>
      <c r="AF55" t="str">
        <f t="shared" si="10"/>
        <v/>
      </c>
      <c r="AG55">
        <f t="shared" si="8"/>
        <v>1</v>
      </c>
      <c r="AH55">
        <f t="shared" si="4"/>
        <v>2.8</v>
      </c>
      <c r="AI55">
        <v>0.14499999999999999</v>
      </c>
      <c r="AJ55">
        <f t="shared" si="5"/>
        <v>0.40599999999999997</v>
      </c>
      <c r="AK55" t="str">
        <f t="shared" si="6"/>
        <v/>
      </c>
      <c r="AL55" t="str">
        <f t="shared" si="9"/>
        <v/>
      </c>
    </row>
    <row r="56" spans="1:39" x14ac:dyDescent="0.2">
      <c r="A56" t="s">
        <v>3473</v>
      </c>
      <c r="B56" t="s">
        <v>122</v>
      </c>
      <c r="C56" t="s">
        <v>3474</v>
      </c>
      <c r="D56" s="1">
        <v>35913</v>
      </c>
      <c r="E56" s="1">
        <v>43456</v>
      </c>
      <c r="F56" t="s">
        <v>19</v>
      </c>
      <c r="I56">
        <v>100</v>
      </c>
      <c r="J56">
        <v>0</v>
      </c>
      <c r="K56">
        <v>0</v>
      </c>
      <c r="L56">
        <v>1243</v>
      </c>
      <c r="M56">
        <v>1243</v>
      </c>
      <c r="N56" t="s">
        <v>20</v>
      </c>
      <c r="O56" t="s">
        <v>3475</v>
      </c>
      <c r="P56" t="s">
        <v>28</v>
      </c>
      <c r="Q56" t="s">
        <v>34233</v>
      </c>
      <c r="R56" t="s">
        <v>34233</v>
      </c>
      <c r="S56" t="s">
        <v>32628</v>
      </c>
      <c r="T56" t="s">
        <v>34357</v>
      </c>
      <c r="U56" t="s">
        <v>32634</v>
      </c>
      <c r="V56" t="s">
        <v>32643</v>
      </c>
      <c r="X56" s="4">
        <v>2</v>
      </c>
      <c r="Y56">
        <v>1</v>
      </c>
      <c r="AC56">
        <v>1</v>
      </c>
      <c r="AD56" t="str">
        <f t="shared" si="0"/>
        <v/>
      </c>
      <c r="AE56" t="str">
        <f t="shared" si="1"/>
        <v/>
      </c>
      <c r="AF56" t="str">
        <f t="shared" si="10"/>
        <v/>
      </c>
      <c r="AG56">
        <f t="shared" si="8"/>
        <v>1</v>
      </c>
      <c r="AH56">
        <f t="shared" si="4"/>
        <v>2.8</v>
      </c>
      <c r="AI56">
        <v>0.14499999999999999</v>
      </c>
      <c r="AJ56">
        <f t="shared" si="5"/>
        <v>0.40599999999999997</v>
      </c>
      <c r="AK56" t="str">
        <f t="shared" si="6"/>
        <v/>
      </c>
      <c r="AL56" t="str">
        <f t="shared" si="9"/>
        <v/>
      </c>
    </row>
    <row r="57" spans="1:39" x14ac:dyDescent="0.2">
      <c r="A57" t="s">
        <v>4309</v>
      </c>
      <c r="B57" t="s">
        <v>122</v>
      </c>
      <c r="C57" t="s">
        <v>4310</v>
      </c>
      <c r="D57" s="1">
        <v>35913</v>
      </c>
      <c r="E57" s="1">
        <v>44546</v>
      </c>
      <c r="F57" t="s">
        <v>19</v>
      </c>
      <c r="I57">
        <v>100</v>
      </c>
      <c r="J57">
        <v>0</v>
      </c>
      <c r="K57">
        <v>0</v>
      </c>
      <c r="L57">
        <v>1190</v>
      </c>
      <c r="M57">
        <v>1190</v>
      </c>
      <c r="N57" t="s">
        <v>20</v>
      </c>
      <c r="O57" t="s">
        <v>4311</v>
      </c>
      <c r="P57" t="s">
        <v>28</v>
      </c>
      <c r="Q57" t="s">
        <v>34233</v>
      </c>
      <c r="R57" t="s">
        <v>34233</v>
      </c>
      <c r="S57" t="s">
        <v>32628</v>
      </c>
      <c r="T57" t="s">
        <v>34354</v>
      </c>
      <c r="U57" t="s">
        <v>32634</v>
      </c>
      <c r="V57" t="s">
        <v>32643</v>
      </c>
      <c r="X57" s="4">
        <v>2</v>
      </c>
      <c r="Y57">
        <v>1</v>
      </c>
      <c r="AC57">
        <v>1</v>
      </c>
      <c r="AD57" t="str">
        <f t="shared" si="0"/>
        <v/>
      </c>
      <c r="AE57" t="str">
        <f t="shared" si="1"/>
        <v/>
      </c>
      <c r="AF57" t="str">
        <f t="shared" si="10"/>
        <v/>
      </c>
      <c r="AG57">
        <f t="shared" si="8"/>
        <v>1</v>
      </c>
      <c r="AH57">
        <f t="shared" si="4"/>
        <v>2.8</v>
      </c>
      <c r="AI57">
        <v>0.14499999999999999</v>
      </c>
      <c r="AJ57">
        <f t="shared" si="5"/>
        <v>0.40599999999999997</v>
      </c>
      <c r="AK57" t="str">
        <f t="shared" si="6"/>
        <v/>
      </c>
      <c r="AL57" t="str">
        <f t="shared" si="9"/>
        <v/>
      </c>
    </row>
    <row r="58" spans="1:39" x14ac:dyDescent="0.2">
      <c r="A58" t="s">
        <v>3470</v>
      </c>
      <c r="B58" t="s">
        <v>122</v>
      </c>
      <c r="C58" t="s">
        <v>3471</v>
      </c>
      <c r="D58" s="1">
        <v>35913</v>
      </c>
      <c r="E58" s="1">
        <v>43456</v>
      </c>
      <c r="F58" t="s">
        <v>19</v>
      </c>
      <c r="I58">
        <v>100</v>
      </c>
      <c r="J58">
        <v>0</v>
      </c>
      <c r="K58">
        <v>0</v>
      </c>
      <c r="L58">
        <v>1200</v>
      </c>
      <c r="M58">
        <v>1200</v>
      </c>
      <c r="N58" t="s">
        <v>20</v>
      </c>
      <c r="O58" t="s">
        <v>3472</v>
      </c>
      <c r="P58" t="s">
        <v>28</v>
      </c>
      <c r="Q58" t="s">
        <v>34233</v>
      </c>
      <c r="R58" t="s">
        <v>34233</v>
      </c>
      <c r="S58" t="s">
        <v>32628</v>
      </c>
      <c r="T58" t="s">
        <v>34349</v>
      </c>
      <c r="U58" t="s">
        <v>32634</v>
      </c>
      <c r="V58" t="s">
        <v>32643</v>
      </c>
      <c r="X58" s="4">
        <v>2</v>
      </c>
      <c r="Y58">
        <v>1</v>
      </c>
      <c r="AC58">
        <v>1</v>
      </c>
      <c r="AD58" t="str">
        <f t="shared" si="0"/>
        <v/>
      </c>
      <c r="AE58" t="str">
        <f t="shared" si="1"/>
        <v/>
      </c>
      <c r="AF58" t="str">
        <f t="shared" si="10"/>
        <v/>
      </c>
      <c r="AG58">
        <f t="shared" si="8"/>
        <v>1</v>
      </c>
      <c r="AH58">
        <f t="shared" si="4"/>
        <v>2.8</v>
      </c>
      <c r="AI58">
        <v>0.14499999999999999</v>
      </c>
      <c r="AJ58">
        <f t="shared" si="5"/>
        <v>0.40599999999999997</v>
      </c>
      <c r="AK58" t="str">
        <f t="shared" si="6"/>
        <v/>
      </c>
      <c r="AL58" t="str">
        <f t="shared" si="9"/>
        <v/>
      </c>
    </row>
    <row r="59" spans="1:39" x14ac:dyDescent="0.2">
      <c r="A59" t="s">
        <v>3467</v>
      </c>
      <c r="B59" t="s">
        <v>122</v>
      </c>
      <c r="C59" t="s">
        <v>3468</v>
      </c>
      <c r="D59" s="1">
        <v>35913</v>
      </c>
      <c r="E59" s="1">
        <v>44606</v>
      </c>
      <c r="F59" t="s">
        <v>19</v>
      </c>
      <c r="I59">
        <v>100</v>
      </c>
      <c r="J59">
        <v>0</v>
      </c>
      <c r="K59">
        <v>0</v>
      </c>
      <c r="L59">
        <v>1667</v>
      </c>
      <c r="M59">
        <v>1667</v>
      </c>
      <c r="N59" t="s">
        <v>20</v>
      </c>
      <c r="O59" t="s">
        <v>3469</v>
      </c>
      <c r="P59" t="s">
        <v>28</v>
      </c>
      <c r="Q59" t="s">
        <v>34234</v>
      </c>
      <c r="R59" t="s">
        <v>33762</v>
      </c>
      <c r="S59" t="s">
        <v>33942</v>
      </c>
      <c r="T59" t="s">
        <v>34233</v>
      </c>
      <c r="U59" t="s">
        <v>32634</v>
      </c>
      <c r="V59" t="s">
        <v>32643</v>
      </c>
      <c r="X59" s="4">
        <v>2</v>
      </c>
      <c r="Y59">
        <v>1</v>
      </c>
      <c r="AC59">
        <v>1</v>
      </c>
      <c r="AD59" t="str">
        <f t="shared" si="0"/>
        <v/>
      </c>
      <c r="AE59">
        <f t="shared" si="1"/>
        <v>1</v>
      </c>
      <c r="AF59" t="str">
        <f t="shared" si="10"/>
        <v/>
      </c>
      <c r="AG59" t="str">
        <f t="shared" si="8"/>
        <v/>
      </c>
      <c r="AH59" t="str">
        <f t="shared" si="4"/>
        <v/>
      </c>
      <c r="AI59">
        <v>0.14499999999999999</v>
      </c>
      <c r="AJ59" t="str">
        <f t="shared" si="5"/>
        <v/>
      </c>
      <c r="AK59">
        <f t="shared" si="6"/>
        <v>2.8</v>
      </c>
      <c r="AL59">
        <f t="shared" si="9"/>
        <v>0.40599999999999997</v>
      </c>
    </row>
    <row r="60" spans="1:39" s="18" customFormat="1" x14ac:dyDescent="0.2">
      <c r="A60" s="18" t="s">
        <v>3464</v>
      </c>
      <c r="B60" s="18" t="s">
        <v>122</v>
      </c>
      <c r="C60" s="18" t="s">
        <v>3465</v>
      </c>
      <c r="D60" s="19">
        <v>35913</v>
      </c>
      <c r="E60" s="19">
        <v>43456</v>
      </c>
      <c r="F60" s="18" t="s">
        <v>19</v>
      </c>
      <c r="I60" s="18">
        <v>100</v>
      </c>
      <c r="J60" s="18">
        <v>0</v>
      </c>
      <c r="K60" s="18">
        <v>0</v>
      </c>
      <c r="L60" s="18">
        <v>1200</v>
      </c>
      <c r="M60" s="18">
        <v>1200</v>
      </c>
      <c r="N60" s="18" t="s">
        <v>20</v>
      </c>
      <c r="O60" s="18" t="s">
        <v>3466</v>
      </c>
      <c r="P60" s="18" t="s">
        <v>28</v>
      </c>
      <c r="Q60" s="18" t="s">
        <v>34234</v>
      </c>
      <c r="R60" s="18" t="s">
        <v>33762</v>
      </c>
      <c r="S60" s="18" t="s">
        <v>33942</v>
      </c>
      <c r="T60" s="18" t="s">
        <v>32634</v>
      </c>
      <c r="U60" s="18" t="s">
        <v>32634</v>
      </c>
      <c r="V60" s="18" t="s">
        <v>32643</v>
      </c>
      <c r="X60" s="22">
        <v>2</v>
      </c>
      <c r="Y60" s="18">
        <v>1</v>
      </c>
      <c r="AC60" s="18">
        <v>1</v>
      </c>
      <c r="AD60" s="18" t="str">
        <f t="shared" si="0"/>
        <v/>
      </c>
      <c r="AE60" s="18">
        <f t="shared" si="1"/>
        <v>1</v>
      </c>
      <c r="AF60" s="18" t="str">
        <f t="shared" si="10"/>
        <v/>
      </c>
      <c r="AG60" s="18" t="str">
        <f t="shared" si="8"/>
        <v/>
      </c>
      <c r="AH60" s="18" t="str">
        <f t="shared" si="4"/>
        <v/>
      </c>
      <c r="AI60" s="18">
        <v>0.14499999999999999</v>
      </c>
      <c r="AJ60" s="18" t="str">
        <f t="shared" si="5"/>
        <v/>
      </c>
      <c r="AK60" s="18">
        <f t="shared" si="6"/>
        <v>2.8</v>
      </c>
      <c r="AL60" s="18">
        <f t="shared" si="9"/>
        <v>0.40599999999999997</v>
      </c>
      <c r="AM60" s="18" t="s">
        <v>34347</v>
      </c>
    </row>
    <row r="61" spans="1:39" x14ac:dyDescent="0.2">
      <c r="A61" t="s">
        <v>3461</v>
      </c>
      <c r="B61" t="s">
        <v>122</v>
      </c>
      <c r="C61" t="s">
        <v>3462</v>
      </c>
      <c r="D61" s="1">
        <v>35913</v>
      </c>
      <c r="E61" s="1">
        <v>44606</v>
      </c>
      <c r="F61" t="s">
        <v>19</v>
      </c>
      <c r="I61">
        <v>100</v>
      </c>
      <c r="J61">
        <v>0</v>
      </c>
      <c r="K61">
        <v>0</v>
      </c>
      <c r="L61">
        <v>1269</v>
      </c>
      <c r="M61">
        <v>1269</v>
      </c>
      <c r="N61" t="s">
        <v>20</v>
      </c>
      <c r="O61" t="s">
        <v>3463</v>
      </c>
      <c r="P61" t="s">
        <v>28</v>
      </c>
      <c r="Q61" t="s">
        <v>34233</v>
      </c>
      <c r="R61" t="s">
        <v>34233</v>
      </c>
      <c r="S61" t="s">
        <v>32628</v>
      </c>
      <c r="T61" t="s">
        <v>34357</v>
      </c>
      <c r="U61" t="s">
        <v>32634</v>
      </c>
      <c r="V61" t="s">
        <v>32643</v>
      </c>
      <c r="X61" s="4">
        <v>2</v>
      </c>
      <c r="Y61">
        <v>1</v>
      </c>
      <c r="AC61">
        <v>1</v>
      </c>
      <c r="AD61" t="str">
        <f t="shared" si="0"/>
        <v/>
      </c>
      <c r="AE61" t="str">
        <f t="shared" si="1"/>
        <v/>
      </c>
      <c r="AF61" t="str">
        <f t="shared" si="10"/>
        <v/>
      </c>
      <c r="AG61">
        <f t="shared" si="8"/>
        <v>1</v>
      </c>
      <c r="AH61">
        <f t="shared" si="4"/>
        <v>2.8</v>
      </c>
      <c r="AI61">
        <v>0.14499999999999999</v>
      </c>
      <c r="AJ61">
        <f t="shared" si="5"/>
        <v>0.40599999999999997</v>
      </c>
      <c r="AK61" t="str">
        <f t="shared" si="6"/>
        <v/>
      </c>
      <c r="AL61" t="str">
        <f t="shared" si="9"/>
        <v/>
      </c>
    </row>
    <row r="62" spans="1:39" x14ac:dyDescent="0.2">
      <c r="A62" t="s">
        <v>3458</v>
      </c>
      <c r="B62" t="s">
        <v>122</v>
      </c>
      <c r="C62" t="s">
        <v>3459</v>
      </c>
      <c r="D62" s="1">
        <v>35913</v>
      </c>
      <c r="E62" s="1">
        <v>43456</v>
      </c>
      <c r="F62" t="s">
        <v>19</v>
      </c>
      <c r="I62">
        <v>100</v>
      </c>
      <c r="J62">
        <v>0</v>
      </c>
      <c r="K62">
        <v>0</v>
      </c>
      <c r="L62">
        <v>1102</v>
      </c>
      <c r="M62">
        <v>1102</v>
      </c>
      <c r="N62" t="s">
        <v>20</v>
      </c>
      <c r="O62" t="s">
        <v>3460</v>
      </c>
      <c r="P62" t="s">
        <v>28</v>
      </c>
      <c r="Q62" t="s">
        <v>34233</v>
      </c>
      <c r="R62" t="s">
        <v>34233</v>
      </c>
      <c r="S62" t="s">
        <v>32628</v>
      </c>
      <c r="T62" t="s">
        <v>34233</v>
      </c>
      <c r="U62" t="s">
        <v>32634</v>
      </c>
      <c r="V62" t="s">
        <v>32643</v>
      </c>
      <c r="X62" s="4">
        <v>2</v>
      </c>
      <c r="Y62">
        <v>1</v>
      </c>
      <c r="AC62">
        <v>1</v>
      </c>
      <c r="AD62" t="str">
        <f t="shared" si="0"/>
        <v/>
      </c>
      <c r="AE62" t="str">
        <f t="shared" si="1"/>
        <v/>
      </c>
      <c r="AF62" t="str">
        <f t="shared" si="10"/>
        <v/>
      </c>
      <c r="AG62">
        <f t="shared" si="8"/>
        <v>1</v>
      </c>
      <c r="AH62">
        <f t="shared" si="4"/>
        <v>2.8</v>
      </c>
      <c r="AI62">
        <v>0.14499999999999999</v>
      </c>
      <c r="AJ62">
        <f t="shared" si="5"/>
        <v>0.40599999999999997</v>
      </c>
      <c r="AK62" t="str">
        <f t="shared" si="6"/>
        <v/>
      </c>
      <c r="AL62" t="str">
        <f t="shared" si="9"/>
        <v/>
      </c>
    </row>
    <row r="63" spans="1:39" x14ac:dyDescent="0.2">
      <c r="A63" t="s">
        <v>3455</v>
      </c>
      <c r="B63" t="s">
        <v>122</v>
      </c>
      <c r="C63" t="s">
        <v>3456</v>
      </c>
      <c r="D63" s="1">
        <v>35913</v>
      </c>
      <c r="E63" s="1">
        <v>43456</v>
      </c>
      <c r="F63" t="s">
        <v>19</v>
      </c>
      <c r="I63">
        <v>100</v>
      </c>
      <c r="J63">
        <v>0</v>
      </c>
      <c r="K63">
        <v>0</v>
      </c>
      <c r="L63">
        <v>997</v>
      </c>
      <c r="M63">
        <v>997</v>
      </c>
      <c r="N63" t="s">
        <v>20</v>
      </c>
      <c r="O63" t="s">
        <v>3457</v>
      </c>
      <c r="P63" t="s">
        <v>28</v>
      </c>
      <c r="Q63" t="s">
        <v>34233</v>
      </c>
      <c r="R63" t="s">
        <v>34233</v>
      </c>
      <c r="S63" t="s">
        <v>32628</v>
      </c>
      <c r="T63" t="s">
        <v>32634</v>
      </c>
      <c r="U63" t="s">
        <v>32634</v>
      </c>
      <c r="V63" t="s">
        <v>32643</v>
      </c>
      <c r="X63" s="4">
        <v>2</v>
      </c>
      <c r="Y63">
        <v>1</v>
      </c>
      <c r="AC63">
        <v>1</v>
      </c>
      <c r="AD63" t="str">
        <f t="shared" si="0"/>
        <v/>
      </c>
      <c r="AE63" t="str">
        <f t="shared" si="1"/>
        <v/>
      </c>
      <c r="AF63" t="str">
        <f t="shared" si="10"/>
        <v/>
      </c>
      <c r="AG63">
        <f t="shared" ref="AG63:AG97" si="11">IF((S63&lt;&gt;"tühi")*(AC63&lt;&gt;""),AC63,"")</f>
        <v>1</v>
      </c>
      <c r="AH63">
        <f t="shared" si="4"/>
        <v>2.8</v>
      </c>
      <c r="AI63">
        <v>0.14499999999999999</v>
      </c>
      <c r="AJ63">
        <f t="shared" si="5"/>
        <v>0.40599999999999997</v>
      </c>
      <c r="AK63" t="str">
        <f t="shared" si="6"/>
        <v/>
      </c>
      <c r="AL63" t="str">
        <f t="shared" si="9"/>
        <v/>
      </c>
    </row>
    <row r="64" spans="1:39" x14ac:dyDescent="0.2">
      <c r="A64" t="s">
        <v>3452</v>
      </c>
      <c r="B64" t="s">
        <v>122</v>
      </c>
      <c r="C64" t="s">
        <v>3453</v>
      </c>
      <c r="D64" s="1">
        <v>35913</v>
      </c>
      <c r="E64" s="1">
        <v>43456</v>
      </c>
      <c r="F64" t="s">
        <v>19</v>
      </c>
      <c r="I64">
        <v>100</v>
      </c>
      <c r="J64">
        <v>0</v>
      </c>
      <c r="K64">
        <v>0</v>
      </c>
      <c r="L64">
        <v>1000</v>
      </c>
      <c r="M64">
        <v>1000</v>
      </c>
      <c r="N64" t="s">
        <v>20</v>
      </c>
      <c r="O64" t="s">
        <v>3454</v>
      </c>
      <c r="P64" t="s">
        <v>28</v>
      </c>
      <c r="Q64" t="s">
        <v>34233</v>
      </c>
      <c r="R64" t="s">
        <v>34233</v>
      </c>
      <c r="S64" t="s">
        <v>32628</v>
      </c>
      <c r="T64" t="s">
        <v>34357</v>
      </c>
      <c r="U64" t="s">
        <v>32634</v>
      </c>
      <c r="V64" t="s">
        <v>32643</v>
      </c>
      <c r="X64" s="4">
        <v>2</v>
      </c>
      <c r="Y64">
        <v>1</v>
      </c>
      <c r="AC64">
        <v>1</v>
      </c>
      <c r="AD64" t="str">
        <f t="shared" si="0"/>
        <v/>
      </c>
      <c r="AE64" t="str">
        <f t="shared" si="1"/>
        <v/>
      </c>
      <c r="AF64" t="str">
        <f t="shared" si="10"/>
        <v/>
      </c>
      <c r="AG64">
        <f t="shared" si="11"/>
        <v>1</v>
      </c>
      <c r="AH64">
        <f t="shared" si="4"/>
        <v>2.8</v>
      </c>
      <c r="AI64">
        <v>0.14499999999999999</v>
      </c>
      <c r="AJ64">
        <f t="shared" si="5"/>
        <v>0.40599999999999997</v>
      </c>
      <c r="AK64" t="str">
        <f t="shared" si="6"/>
        <v/>
      </c>
      <c r="AL64" t="str">
        <f t="shared" si="9"/>
        <v/>
      </c>
    </row>
    <row r="65" spans="1:39" x14ac:dyDescent="0.2">
      <c r="A65" t="s">
        <v>4312</v>
      </c>
      <c r="B65" t="s">
        <v>122</v>
      </c>
      <c r="C65" t="s">
        <v>4313</v>
      </c>
      <c r="D65" s="1">
        <v>35913</v>
      </c>
      <c r="E65" s="1">
        <v>43456</v>
      </c>
      <c r="F65" t="s">
        <v>19</v>
      </c>
      <c r="I65">
        <v>100</v>
      </c>
      <c r="J65">
        <v>0</v>
      </c>
      <c r="K65">
        <v>0</v>
      </c>
      <c r="L65">
        <v>1137</v>
      </c>
      <c r="M65">
        <v>1137</v>
      </c>
      <c r="N65" t="s">
        <v>20</v>
      </c>
      <c r="O65" t="s">
        <v>4314</v>
      </c>
      <c r="P65" t="s">
        <v>28</v>
      </c>
      <c r="Q65" t="s">
        <v>34233</v>
      </c>
      <c r="R65" t="s">
        <v>34233</v>
      </c>
      <c r="S65" t="s">
        <v>32628</v>
      </c>
      <c r="T65" t="s">
        <v>34357</v>
      </c>
      <c r="U65" t="s">
        <v>32634</v>
      </c>
      <c r="V65" t="s">
        <v>32643</v>
      </c>
      <c r="X65" s="4">
        <v>2</v>
      </c>
      <c r="Y65">
        <v>1</v>
      </c>
      <c r="AC65">
        <v>1</v>
      </c>
      <c r="AD65" t="str">
        <f t="shared" si="0"/>
        <v/>
      </c>
      <c r="AE65" t="str">
        <f t="shared" si="1"/>
        <v/>
      </c>
      <c r="AF65" t="str">
        <f t="shared" si="10"/>
        <v/>
      </c>
      <c r="AG65">
        <f t="shared" si="11"/>
        <v>1</v>
      </c>
      <c r="AH65">
        <f t="shared" si="4"/>
        <v>2.8</v>
      </c>
      <c r="AI65">
        <v>0.14499999999999999</v>
      </c>
      <c r="AJ65">
        <f t="shared" si="5"/>
        <v>0.40599999999999997</v>
      </c>
      <c r="AK65" t="str">
        <f t="shared" si="6"/>
        <v/>
      </c>
      <c r="AL65" t="str">
        <f t="shared" si="9"/>
        <v/>
      </c>
    </row>
    <row r="66" spans="1:39" x14ac:dyDescent="0.2">
      <c r="A66" t="s">
        <v>3449</v>
      </c>
      <c r="B66" t="s">
        <v>122</v>
      </c>
      <c r="C66" t="s">
        <v>3450</v>
      </c>
      <c r="D66" s="1">
        <v>35913</v>
      </c>
      <c r="E66" s="1">
        <v>43456</v>
      </c>
      <c r="F66" t="s">
        <v>19</v>
      </c>
      <c r="I66">
        <v>100</v>
      </c>
      <c r="J66">
        <v>0</v>
      </c>
      <c r="K66">
        <v>0</v>
      </c>
      <c r="L66">
        <v>1102</v>
      </c>
      <c r="M66">
        <v>1102</v>
      </c>
      <c r="N66" t="s">
        <v>20</v>
      </c>
      <c r="O66" t="s">
        <v>3451</v>
      </c>
      <c r="P66" t="s">
        <v>28</v>
      </c>
      <c r="Q66" t="s">
        <v>34233</v>
      </c>
      <c r="R66" t="s">
        <v>34233</v>
      </c>
      <c r="S66" t="s">
        <v>32628</v>
      </c>
      <c r="T66" t="s">
        <v>34357</v>
      </c>
      <c r="U66" t="s">
        <v>32634</v>
      </c>
      <c r="V66" t="s">
        <v>32643</v>
      </c>
      <c r="X66" s="4">
        <v>2</v>
      </c>
      <c r="Y66">
        <v>1</v>
      </c>
      <c r="AC66">
        <v>1</v>
      </c>
      <c r="AD66" t="str">
        <f t="shared" ref="AD66:AD129" si="12">IF((S66="tühi")*(F66&lt;&gt;"Elamumaa")*(G66&lt;&gt;"Elamumaa")*(H66&lt;&gt;"Elamumaa"),IF(Z66=0,"",Z66),"")</f>
        <v/>
      </c>
      <c r="AE66" t="str">
        <f t="shared" ref="AE66:AE129" si="13">IF((S66="tühi")*(AC66&lt;&gt;""),AC66,"")</f>
        <v/>
      </c>
      <c r="AF66" t="str">
        <f t="shared" ref="AF66:AF97" si="14">IF((S66&lt;&gt;"tühi")*(F66&lt;&gt;"Elamumaa")*(G66&lt;&gt;"Elamumaa")*(H66&lt;&gt;"Elamumaa"),IF(Z66=0,"",Z66),"")</f>
        <v/>
      </c>
      <c r="AG66">
        <f t="shared" si="11"/>
        <v>1</v>
      </c>
      <c r="AH66">
        <f t="shared" si="4"/>
        <v>2.8</v>
      </c>
      <c r="AI66">
        <v>0.14499999999999999</v>
      </c>
      <c r="AJ66">
        <f t="shared" si="5"/>
        <v>0.40599999999999997</v>
      </c>
      <c r="AK66" t="str">
        <f t="shared" si="6"/>
        <v/>
      </c>
      <c r="AL66" t="str">
        <f t="shared" si="9"/>
        <v/>
      </c>
    </row>
    <row r="67" spans="1:39" x14ac:dyDescent="0.2">
      <c r="A67" t="s">
        <v>3446</v>
      </c>
      <c r="B67" t="s">
        <v>122</v>
      </c>
      <c r="C67" t="s">
        <v>3447</v>
      </c>
      <c r="D67" s="1">
        <v>35913</v>
      </c>
      <c r="E67" s="1">
        <v>44606</v>
      </c>
      <c r="F67" t="s">
        <v>19</v>
      </c>
      <c r="I67">
        <v>100</v>
      </c>
      <c r="J67">
        <v>0</v>
      </c>
      <c r="K67">
        <v>0</v>
      </c>
      <c r="L67">
        <v>1258</v>
      </c>
      <c r="M67">
        <v>1258</v>
      </c>
      <c r="N67" t="s">
        <v>20</v>
      </c>
      <c r="O67" t="s">
        <v>3448</v>
      </c>
      <c r="P67" t="s">
        <v>28</v>
      </c>
      <c r="Q67" t="s">
        <v>34233</v>
      </c>
      <c r="R67" t="s">
        <v>34233</v>
      </c>
      <c r="S67" t="s">
        <v>32628</v>
      </c>
      <c r="T67" t="s">
        <v>34349</v>
      </c>
      <c r="U67" t="s">
        <v>32634</v>
      </c>
      <c r="V67" t="s">
        <v>32643</v>
      </c>
      <c r="X67" s="4">
        <v>2</v>
      </c>
      <c r="Y67">
        <v>1</v>
      </c>
      <c r="AC67">
        <v>1</v>
      </c>
      <c r="AD67" t="str">
        <f t="shared" si="12"/>
        <v/>
      </c>
      <c r="AE67" t="str">
        <f t="shared" si="13"/>
        <v/>
      </c>
      <c r="AF67" t="str">
        <f t="shared" si="14"/>
        <v/>
      </c>
      <c r="AG67">
        <f t="shared" si="11"/>
        <v>1</v>
      </c>
      <c r="AH67">
        <f t="shared" ref="AH67:AH130" si="15">IF(AG67="","",AG67*2.8)</f>
        <v>2.8</v>
      </c>
      <c r="AI67">
        <v>0.14499999999999999</v>
      </c>
      <c r="AJ67">
        <f t="shared" ref="AJ67:AJ130" si="16">IF(COUNTBLANK(AH67),"",AH67*AI67)</f>
        <v>0.40599999999999997</v>
      </c>
      <c r="AK67" t="str">
        <f t="shared" ref="AK67:AK130" si="17">IF(AE67="","",AE67*2.8)</f>
        <v/>
      </c>
      <c r="AL67" t="str">
        <f t="shared" si="9"/>
        <v/>
      </c>
    </row>
    <row r="68" spans="1:39" x14ac:dyDescent="0.2">
      <c r="A68" t="s">
        <v>3443</v>
      </c>
      <c r="B68" t="s">
        <v>122</v>
      </c>
      <c r="C68" t="s">
        <v>3444</v>
      </c>
      <c r="D68" s="1">
        <v>35913</v>
      </c>
      <c r="E68" s="1">
        <v>43456</v>
      </c>
      <c r="F68" t="s">
        <v>19</v>
      </c>
      <c r="I68">
        <v>100</v>
      </c>
      <c r="J68">
        <v>0</v>
      </c>
      <c r="K68">
        <v>0</v>
      </c>
      <c r="L68">
        <v>1386</v>
      </c>
      <c r="M68">
        <v>1386</v>
      </c>
      <c r="N68" t="s">
        <v>20</v>
      </c>
      <c r="O68" t="s">
        <v>3445</v>
      </c>
      <c r="P68" t="s">
        <v>28</v>
      </c>
      <c r="Q68" t="s">
        <v>34233</v>
      </c>
      <c r="R68" t="s">
        <v>34233</v>
      </c>
      <c r="S68" t="s">
        <v>32628</v>
      </c>
      <c r="T68" t="s">
        <v>34349</v>
      </c>
      <c r="U68" t="s">
        <v>32634</v>
      </c>
      <c r="V68" t="s">
        <v>32643</v>
      </c>
      <c r="X68" s="4">
        <v>2</v>
      </c>
      <c r="Y68">
        <v>1</v>
      </c>
      <c r="AC68">
        <v>1</v>
      </c>
      <c r="AD68" t="str">
        <f t="shared" si="12"/>
        <v/>
      </c>
      <c r="AE68" t="str">
        <f t="shared" si="13"/>
        <v/>
      </c>
      <c r="AF68" t="str">
        <f t="shared" si="14"/>
        <v/>
      </c>
      <c r="AG68">
        <f t="shared" si="11"/>
        <v>1</v>
      </c>
      <c r="AH68">
        <f t="shared" si="15"/>
        <v>2.8</v>
      </c>
      <c r="AI68">
        <v>0.14499999999999999</v>
      </c>
      <c r="AJ68">
        <f t="shared" si="16"/>
        <v>0.40599999999999997</v>
      </c>
      <c r="AK68" t="str">
        <f t="shared" si="17"/>
        <v/>
      </c>
      <c r="AL68" t="str">
        <f t="shared" si="9"/>
        <v/>
      </c>
    </row>
    <row r="69" spans="1:39" x14ac:dyDescent="0.2">
      <c r="A69" t="s">
        <v>3431</v>
      </c>
      <c r="B69" t="s">
        <v>122</v>
      </c>
      <c r="C69" t="s">
        <v>3432</v>
      </c>
      <c r="D69" s="1">
        <v>35913</v>
      </c>
      <c r="E69" s="1">
        <v>43456</v>
      </c>
      <c r="F69" t="s">
        <v>19</v>
      </c>
      <c r="I69">
        <v>100</v>
      </c>
      <c r="J69">
        <v>0</v>
      </c>
      <c r="K69">
        <v>0</v>
      </c>
      <c r="L69">
        <v>1225</v>
      </c>
      <c r="M69">
        <v>1225</v>
      </c>
      <c r="N69" t="s">
        <v>20</v>
      </c>
      <c r="O69" t="s">
        <v>3433</v>
      </c>
      <c r="P69" t="s">
        <v>28</v>
      </c>
      <c r="Q69" t="s">
        <v>34233</v>
      </c>
      <c r="R69" t="s">
        <v>34233</v>
      </c>
      <c r="S69" t="s">
        <v>33797</v>
      </c>
      <c r="T69" t="s">
        <v>34357</v>
      </c>
      <c r="U69" t="s">
        <v>32634</v>
      </c>
      <c r="V69" t="s">
        <v>32643</v>
      </c>
      <c r="X69" s="4">
        <v>2</v>
      </c>
      <c r="Y69">
        <v>1</v>
      </c>
      <c r="AC69">
        <v>1</v>
      </c>
      <c r="AD69" t="str">
        <f t="shared" si="12"/>
        <v/>
      </c>
      <c r="AE69" t="str">
        <f t="shared" si="13"/>
        <v/>
      </c>
      <c r="AF69" t="str">
        <f t="shared" si="14"/>
        <v/>
      </c>
      <c r="AG69">
        <f t="shared" si="11"/>
        <v>1</v>
      </c>
      <c r="AH69">
        <f t="shared" si="15"/>
        <v>2.8</v>
      </c>
      <c r="AI69">
        <v>0.14499999999999999</v>
      </c>
      <c r="AJ69">
        <f t="shared" si="16"/>
        <v>0.40599999999999997</v>
      </c>
      <c r="AK69" t="str">
        <f t="shared" si="17"/>
        <v/>
      </c>
      <c r="AL69" t="str">
        <f t="shared" si="9"/>
        <v/>
      </c>
    </row>
    <row r="70" spans="1:39" x14ac:dyDescent="0.2">
      <c r="A70" t="s">
        <v>3428</v>
      </c>
      <c r="B70" t="s">
        <v>122</v>
      </c>
      <c r="C70" t="s">
        <v>3429</v>
      </c>
      <c r="D70" s="1">
        <v>35913</v>
      </c>
      <c r="E70" s="1">
        <v>43951</v>
      </c>
      <c r="F70" t="s">
        <v>19</v>
      </c>
      <c r="I70">
        <v>100</v>
      </c>
      <c r="J70">
        <v>0</v>
      </c>
      <c r="K70">
        <v>0</v>
      </c>
      <c r="L70">
        <v>1223</v>
      </c>
      <c r="M70">
        <v>1223</v>
      </c>
      <c r="N70" t="s">
        <v>20</v>
      </c>
      <c r="O70" t="s">
        <v>3430</v>
      </c>
      <c r="P70" t="s">
        <v>28</v>
      </c>
      <c r="Q70" t="s">
        <v>34233</v>
      </c>
      <c r="R70" t="s">
        <v>34233</v>
      </c>
      <c r="S70" t="s">
        <v>33797</v>
      </c>
      <c r="T70" t="s">
        <v>34354</v>
      </c>
      <c r="U70" t="s">
        <v>32634</v>
      </c>
      <c r="V70" t="s">
        <v>32643</v>
      </c>
      <c r="X70" s="4">
        <v>2</v>
      </c>
      <c r="Y70">
        <v>1</v>
      </c>
      <c r="AC70">
        <v>1</v>
      </c>
      <c r="AD70" t="str">
        <f t="shared" si="12"/>
        <v/>
      </c>
      <c r="AE70" t="str">
        <f t="shared" si="13"/>
        <v/>
      </c>
      <c r="AF70" t="str">
        <f t="shared" si="14"/>
        <v/>
      </c>
      <c r="AG70">
        <f t="shared" si="11"/>
        <v>1</v>
      </c>
      <c r="AH70">
        <f t="shared" si="15"/>
        <v>2.8</v>
      </c>
      <c r="AI70">
        <v>0.14499999999999999</v>
      </c>
      <c r="AJ70">
        <f t="shared" si="16"/>
        <v>0.40599999999999997</v>
      </c>
      <c r="AK70" t="str">
        <f t="shared" si="17"/>
        <v/>
      </c>
      <c r="AL70" t="str">
        <f t="shared" si="9"/>
        <v/>
      </c>
    </row>
    <row r="71" spans="1:39" s="18" customFormat="1" x14ac:dyDescent="0.2">
      <c r="A71" s="18" t="s">
        <v>4366</v>
      </c>
      <c r="B71" s="18" t="s">
        <v>122</v>
      </c>
      <c r="C71" s="18" t="s">
        <v>4367</v>
      </c>
      <c r="D71" s="19">
        <v>35913</v>
      </c>
      <c r="E71" s="19">
        <v>43456</v>
      </c>
      <c r="F71" s="18" t="s">
        <v>19</v>
      </c>
      <c r="I71" s="18">
        <v>100</v>
      </c>
      <c r="J71" s="18">
        <v>0</v>
      </c>
      <c r="K71" s="18">
        <v>0</v>
      </c>
      <c r="L71" s="18">
        <v>1190</v>
      </c>
      <c r="M71" s="18">
        <v>1190</v>
      </c>
      <c r="N71" s="18" t="s">
        <v>20</v>
      </c>
      <c r="O71" s="18" t="s">
        <v>4368</v>
      </c>
      <c r="P71" s="18" t="s">
        <v>28</v>
      </c>
      <c r="Q71" s="18" t="s">
        <v>34234</v>
      </c>
      <c r="R71" s="18" t="s">
        <v>33762</v>
      </c>
      <c r="S71" s="18" t="s">
        <v>33942</v>
      </c>
      <c r="T71" s="18" t="s">
        <v>34357</v>
      </c>
      <c r="U71" s="18" t="s">
        <v>32634</v>
      </c>
      <c r="V71" s="18" t="s">
        <v>32643</v>
      </c>
      <c r="X71" s="22">
        <v>2</v>
      </c>
      <c r="Y71" s="18">
        <v>1</v>
      </c>
      <c r="AC71" s="18">
        <v>1</v>
      </c>
      <c r="AD71" s="18" t="str">
        <f t="shared" si="12"/>
        <v/>
      </c>
      <c r="AE71" s="18">
        <f t="shared" si="13"/>
        <v>1</v>
      </c>
      <c r="AF71" s="18" t="str">
        <f t="shared" si="14"/>
        <v/>
      </c>
      <c r="AG71" s="18" t="str">
        <f t="shared" si="11"/>
        <v/>
      </c>
      <c r="AH71" s="18" t="str">
        <f t="shared" si="15"/>
        <v/>
      </c>
      <c r="AI71" s="18">
        <v>0.14499999999999999</v>
      </c>
      <c r="AJ71" s="18" t="str">
        <f t="shared" si="16"/>
        <v/>
      </c>
      <c r="AK71" s="18">
        <f t="shared" si="17"/>
        <v>2.8</v>
      </c>
      <c r="AL71" s="18">
        <f t="shared" si="9"/>
        <v>0.40599999999999997</v>
      </c>
      <c r="AM71" s="18" t="s">
        <v>34348</v>
      </c>
    </row>
    <row r="72" spans="1:39" x14ac:dyDescent="0.2">
      <c r="A72" t="s">
        <v>4369</v>
      </c>
      <c r="B72" t="s">
        <v>122</v>
      </c>
      <c r="C72" t="s">
        <v>4370</v>
      </c>
      <c r="D72" s="1">
        <v>35913</v>
      </c>
      <c r="E72" s="1">
        <v>43456</v>
      </c>
      <c r="F72" t="s">
        <v>19</v>
      </c>
      <c r="I72">
        <v>100</v>
      </c>
      <c r="J72">
        <v>0</v>
      </c>
      <c r="K72">
        <v>0</v>
      </c>
      <c r="L72">
        <v>1126</v>
      </c>
      <c r="M72">
        <v>1126</v>
      </c>
      <c r="N72" t="s">
        <v>20</v>
      </c>
      <c r="O72" t="s">
        <v>4371</v>
      </c>
      <c r="P72" t="s">
        <v>28</v>
      </c>
      <c r="Q72" t="s">
        <v>34233</v>
      </c>
      <c r="R72" t="s">
        <v>34233</v>
      </c>
      <c r="S72" t="s">
        <v>32628</v>
      </c>
      <c r="T72" t="s">
        <v>34354</v>
      </c>
      <c r="U72" t="s">
        <v>32634</v>
      </c>
      <c r="V72" t="s">
        <v>32643</v>
      </c>
      <c r="X72" s="4">
        <v>2</v>
      </c>
      <c r="Y72">
        <v>1</v>
      </c>
      <c r="AC72">
        <v>1</v>
      </c>
      <c r="AD72" t="str">
        <f t="shared" si="12"/>
        <v/>
      </c>
      <c r="AE72" t="str">
        <f t="shared" si="13"/>
        <v/>
      </c>
      <c r="AF72" t="str">
        <f t="shared" si="14"/>
        <v/>
      </c>
      <c r="AG72">
        <f t="shared" si="11"/>
        <v>1</v>
      </c>
      <c r="AH72">
        <f t="shared" si="15"/>
        <v>2.8</v>
      </c>
      <c r="AI72">
        <v>0.14499999999999999</v>
      </c>
      <c r="AJ72">
        <f t="shared" si="16"/>
        <v>0.40599999999999997</v>
      </c>
      <c r="AK72" t="str">
        <f t="shared" si="17"/>
        <v/>
      </c>
      <c r="AL72" t="str">
        <f t="shared" si="9"/>
        <v/>
      </c>
    </row>
    <row r="73" spans="1:39" x14ac:dyDescent="0.2">
      <c r="A73" t="s">
        <v>26987</v>
      </c>
      <c r="B73" t="s">
        <v>122</v>
      </c>
      <c r="C73" t="s">
        <v>26988</v>
      </c>
      <c r="D73" s="1">
        <v>41592</v>
      </c>
      <c r="E73" s="1">
        <v>43456</v>
      </c>
      <c r="F73" t="s">
        <v>19</v>
      </c>
      <c r="I73">
        <v>100</v>
      </c>
      <c r="J73">
        <v>0</v>
      </c>
      <c r="K73">
        <v>0</v>
      </c>
      <c r="L73">
        <v>2112</v>
      </c>
      <c r="M73">
        <v>2112</v>
      </c>
      <c r="N73" t="s">
        <v>20</v>
      </c>
      <c r="O73" t="s">
        <v>21</v>
      </c>
      <c r="P73" t="s">
        <v>28</v>
      </c>
      <c r="Q73" t="s">
        <v>34233</v>
      </c>
      <c r="R73" t="s">
        <v>34233</v>
      </c>
      <c r="S73" t="s">
        <v>32628</v>
      </c>
      <c r="T73" t="s">
        <v>34351</v>
      </c>
      <c r="U73" t="s">
        <v>32636</v>
      </c>
      <c r="V73" t="s">
        <v>34944</v>
      </c>
      <c r="W73">
        <v>600</v>
      </c>
      <c r="X73">
        <v>4</v>
      </c>
      <c r="Y73">
        <v>1</v>
      </c>
      <c r="AA73">
        <v>14</v>
      </c>
      <c r="AB73">
        <v>28</v>
      </c>
      <c r="AC73">
        <v>36</v>
      </c>
      <c r="AD73" t="str">
        <f t="shared" si="12"/>
        <v/>
      </c>
      <c r="AE73" t="str">
        <f t="shared" si="13"/>
        <v/>
      </c>
      <c r="AF73" t="str">
        <f t="shared" si="14"/>
        <v/>
      </c>
      <c r="AG73">
        <f t="shared" si="11"/>
        <v>36</v>
      </c>
      <c r="AH73">
        <f t="shared" si="15"/>
        <v>100.8</v>
      </c>
      <c r="AI73">
        <v>0.14499999999999999</v>
      </c>
      <c r="AJ73">
        <f t="shared" si="16"/>
        <v>14.615999999999998</v>
      </c>
      <c r="AK73" t="str">
        <f t="shared" si="17"/>
        <v/>
      </c>
      <c r="AL73" t="str">
        <f t="shared" si="9"/>
        <v/>
      </c>
    </row>
    <row r="74" spans="1:39" x14ac:dyDescent="0.2">
      <c r="A74" t="s">
        <v>28154</v>
      </c>
      <c r="B74" t="s">
        <v>122</v>
      </c>
      <c r="C74" t="s">
        <v>28155</v>
      </c>
      <c r="D74" s="1">
        <v>42597</v>
      </c>
      <c r="E74" s="1">
        <v>43456</v>
      </c>
      <c r="F74" t="s">
        <v>19</v>
      </c>
      <c r="I74">
        <v>100</v>
      </c>
      <c r="J74">
        <v>0</v>
      </c>
      <c r="K74">
        <v>0</v>
      </c>
      <c r="L74">
        <v>2107</v>
      </c>
      <c r="M74">
        <v>2107</v>
      </c>
      <c r="N74" t="s">
        <v>20</v>
      </c>
      <c r="O74" t="s">
        <v>21</v>
      </c>
      <c r="P74" t="s">
        <v>28</v>
      </c>
      <c r="Q74" t="s">
        <v>34233</v>
      </c>
      <c r="R74" t="s">
        <v>34233</v>
      </c>
      <c r="S74" t="s">
        <v>32628</v>
      </c>
      <c r="T74" t="s">
        <v>34351</v>
      </c>
      <c r="U74" t="s">
        <v>32636</v>
      </c>
      <c r="V74" t="s">
        <v>34944</v>
      </c>
      <c r="W74">
        <v>600</v>
      </c>
      <c r="X74">
        <v>4</v>
      </c>
      <c r="Y74">
        <v>1</v>
      </c>
      <c r="AA74">
        <v>14</v>
      </c>
      <c r="AB74">
        <v>28</v>
      </c>
      <c r="AC74">
        <v>36</v>
      </c>
      <c r="AD74" t="str">
        <f t="shared" si="12"/>
        <v/>
      </c>
      <c r="AE74" t="str">
        <f t="shared" si="13"/>
        <v/>
      </c>
      <c r="AF74" t="str">
        <f t="shared" si="14"/>
        <v/>
      </c>
      <c r="AG74">
        <f t="shared" si="11"/>
        <v>36</v>
      </c>
      <c r="AH74">
        <f t="shared" si="15"/>
        <v>100.8</v>
      </c>
      <c r="AI74">
        <v>0.14499999999999999</v>
      </c>
      <c r="AJ74">
        <f t="shared" si="16"/>
        <v>14.615999999999998</v>
      </c>
      <c r="AK74" t="str">
        <f t="shared" si="17"/>
        <v/>
      </c>
      <c r="AL74" t="str">
        <f t="shared" si="9"/>
        <v/>
      </c>
    </row>
    <row r="75" spans="1:39" x14ac:dyDescent="0.2">
      <c r="A75" t="s">
        <v>4372</v>
      </c>
      <c r="B75" t="s">
        <v>122</v>
      </c>
      <c r="C75" t="s">
        <v>4373</v>
      </c>
      <c r="D75" s="1">
        <v>35913</v>
      </c>
      <c r="E75" s="1">
        <v>44546</v>
      </c>
      <c r="F75" t="s">
        <v>19</v>
      </c>
      <c r="I75">
        <v>100</v>
      </c>
      <c r="J75">
        <v>0</v>
      </c>
      <c r="K75">
        <v>0</v>
      </c>
      <c r="L75">
        <v>1092</v>
      </c>
      <c r="M75">
        <v>1092</v>
      </c>
      <c r="N75" t="s">
        <v>20</v>
      </c>
      <c r="O75" t="s">
        <v>4374</v>
      </c>
      <c r="P75" t="s">
        <v>28</v>
      </c>
      <c r="Q75" t="s">
        <v>34233</v>
      </c>
      <c r="R75" t="s">
        <v>34233</v>
      </c>
      <c r="S75" t="s">
        <v>33797</v>
      </c>
      <c r="T75" t="s">
        <v>34349</v>
      </c>
      <c r="U75" t="s">
        <v>32634</v>
      </c>
      <c r="V75" t="s">
        <v>32643</v>
      </c>
      <c r="X75" s="4">
        <v>2</v>
      </c>
      <c r="Y75">
        <v>1</v>
      </c>
      <c r="AC75">
        <v>1</v>
      </c>
      <c r="AD75" t="str">
        <f t="shared" si="12"/>
        <v/>
      </c>
      <c r="AE75" t="str">
        <f t="shared" si="13"/>
        <v/>
      </c>
      <c r="AF75" t="str">
        <f t="shared" si="14"/>
        <v/>
      </c>
      <c r="AG75">
        <f t="shared" si="11"/>
        <v>1</v>
      </c>
      <c r="AH75">
        <f t="shared" si="15"/>
        <v>2.8</v>
      </c>
      <c r="AI75">
        <v>0.14499999999999999</v>
      </c>
      <c r="AJ75">
        <f t="shared" si="16"/>
        <v>0.40599999999999997</v>
      </c>
      <c r="AK75" t="str">
        <f t="shared" si="17"/>
        <v/>
      </c>
      <c r="AL75" t="str">
        <f t="shared" si="9"/>
        <v/>
      </c>
    </row>
    <row r="76" spans="1:39" x14ac:dyDescent="0.2">
      <c r="A76" t="s">
        <v>21946</v>
      </c>
      <c r="B76" t="s">
        <v>122</v>
      </c>
      <c r="C76" t="s">
        <v>21947</v>
      </c>
      <c r="D76" s="1">
        <v>38721</v>
      </c>
      <c r="E76" s="1">
        <v>43834</v>
      </c>
      <c r="F76" t="s">
        <v>474</v>
      </c>
      <c r="I76">
        <v>100</v>
      </c>
      <c r="J76">
        <v>0</v>
      </c>
      <c r="K76">
        <v>0</v>
      </c>
      <c r="L76">
        <v>233</v>
      </c>
      <c r="M76">
        <v>233</v>
      </c>
      <c r="N76" t="s">
        <v>20</v>
      </c>
      <c r="O76" t="s">
        <v>21948</v>
      </c>
      <c r="P76" t="s">
        <v>28</v>
      </c>
      <c r="Q76" t="s">
        <v>34233</v>
      </c>
      <c r="R76" t="s">
        <v>34233</v>
      </c>
      <c r="S76" t="s">
        <v>32627</v>
      </c>
      <c r="T76" t="s">
        <v>34358</v>
      </c>
      <c r="U76" t="s">
        <v>32644</v>
      </c>
      <c r="V76" t="s">
        <v>32637</v>
      </c>
      <c r="AD76" t="str">
        <f t="shared" si="12"/>
        <v/>
      </c>
      <c r="AE76" t="str">
        <f t="shared" si="13"/>
        <v/>
      </c>
      <c r="AF76" t="str">
        <f t="shared" si="14"/>
        <v/>
      </c>
      <c r="AG76" t="str">
        <f t="shared" si="11"/>
        <v/>
      </c>
      <c r="AH76" t="str">
        <f t="shared" si="15"/>
        <v/>
      </c>
      <c r="AI76">
        <v>0.14499999999999999</v>
      </c>
      <c r="AJ76" t="str">
        <f t="shared" si="16"/>
        <v/>
      </c>
      <c r="AK76" t="str">
        <f t="shared" si="17"/>
        <v/>
      </c>
      <c r="AL76" t="str">
        <f t="shared" si="9"/>
        <v/>
      </c>
    </row>
    <row r="77" spans="1:39" x14ac:dyDescent="0.2">
      <c r="A77" t="s">
        <v>4375</v>
      </c>
      <c r="B77" t="s">
        <v>122</v>
      </c>
      <c r="C77" t="s">
        <v>4376</v>
      </c>
      <c r="D77" s="1">
        <v>35913</v>
      </c>
      <c r="E77" s="1">
        <v>43456</v>
      </c>
      <c r="F77" t="s">
        <v>19</v>
      </c>
      <c r="I77">
        <v>100</v>
      </c>
      <c r="J77">
        <v>0</v>
      </c>
      <c r="K77">
        <v>0</v>
      </c>
      <c r="L77">
        <v>1631</v>
      </c>
      <c r="M77">
        <v>1631</v>
      </c>
      <c r="N77" t="s">
        <v>20</v>
      </c>
      <c r="O77" t="s">
        <v>4377</v>
      </c>
      <c r="P77" t="s">
        <v>28</v>
      </c>
      <c r="Q77" t="s">
        <v>34233</v>
      </c>
      <c r="R77" t="s">
        <v>34233</v>
      </c>
      <c r="S77" t="s">
        <v>32628</v>
      </c>
      <c r="T77" t="s">
        <v>34357</v>
      </c>
      <c r="U77" t="s">
        <v>32634</v>
      </c>
      <c r="V77" t="s">
        <v>32643</v>
      </c>
      <c r="X77" s="4">
        <v>2</v>
      </c>
      <c r="Y77">
        <v>1</v>
      </c>
      <c r="AC77">
        <v>1</v>
      </c>
      <c r="AD77" t="str">
        <f t="shared" si="12"/>
        <v/>
      </c>
      <c r="AE77" t="str">
        <f t="shared" si="13"/>
        <v/>
      </c>
      <c r="AF77" t="str">
        <f t="shared" si="14"/>
        <v/>
      </c>
      <c r="AG77">
        <f t="shared" si="11"/>
        <v>1</v>
      </c>
      <c r="AH77">
        <f t="shared" si="15"/>
        <v>2.8</v>
      </c>
      <c r="AI77">
        <v>0.14499999999999999</v>
      </c>
      <c r="AJ77">
        <f t="shared" si="16"/>
        <v>0.40599999999999997</v>
      </c>
      <c r="AK77" t="str">
        <f t="shared" si="17"/>
        <v/>
      </c>
      <c r="AL77" t="str">
        <f t="shared" si="9"/>
        <v/>
      </c>
    </row>
    <row r="78" spans="1:39" x14ac:dyDescent="0.2">
      <c r="A78" t="s">
        <v>4378</v>
      </c>
      <c r="B78" t="s">
        <v>122</v>
      </c>
      <c r="C78" t="s">
        <v>4379</v>
      </c>
      <c r="D78" s="1">
        <v>35913</v>
      </c>
      <c r="E78" s="1">
        <v>43880</v>
      </c>
      <c r="F78" t="s">
        <v>19</v>
      </c>
      <c r="I78">
        <v>100</v>
      </c>
      <c r="J78">
        <v>0</v>
      </c>
      <c r="K78">
        <v>0</v>
      </c>
      <c r="L78">
        <v>1024</v>
      </c>
      <c r="M78">
        <v>1024</v>
      </c>
      <c r="N78" t="s">
        <v>20</v>
      </c>
      <c r="O78" t="s">
        <v>4380</v>
      </c>
      <c r="P78" t="s">
        <v>28</v>
      </c>
      <c r="Q78" t="s">
        <v>34233</v>
      </c>
      <c r="R78" t="s">
        <v>34233</v>
      </c>
      <c r="S78" t="s">
        <v>32628</v>
      </c>
      <c r="T78" t="s">
        <v>34349</v>
      </c>
      <c r="U78" t="s">
        <v>32634</v>
      </c>
      <c r="V78" t="s">
        <v>32643</v>
      </c>
      <c r="X78" s="4">
        <v>2</v>
      </c>
      <c r="Y78">
        <v>1</v>
      </c>
      <c r="AC78">
        <v>1</v>
      </c>
      <c r="AD78" t="str">
        <f t="shared" si="12"/>
        <v/>
      </c>
      <c r="AE78" t="str">
        <f t="shared" si="13"/>
        <v/>
      </c>
      <c r="AF78" t="str">
        <f t="shared" si="14"/>
        <v/>
      </c>
      <c r="AG78">
        <f t="shared" si="11"/>
        <v>1</v>
      </c>
      <c r="AH78">
        <f t="shared" si="15"/>
        <v>2.8</v>
      </c>
      <c r="AI78">
        <v>0.14499999999999999</v>
      </c>
      <c r="AJ78">
        <f t="shared" si="16"/>
        <v>0.40599999999999997</v>
      </c>
      <c r="AK78" t="str">
        <f t="shared" si="17"/>
        <v/>
      </c>
      <c r="AL78" t="str">
        <f t="shared" si="9"/>
        <v/>
      </c>
    </row>
    <row r="79" spans="1:39" x14ac:dyDescent="0.2">
      <c r="A79" t="s">
        <v>4381</v>
      </c>
      <c r="B79" t="s">
        <v>122</v>
      </c>
      <c r="C79" t="s">
        <v>4382</v>
      </c>
      <c r="D79" s="1">
        <v>35913</v>
      </c>
      <c r="E79" s="1">
        <v>44606</v>
      </c>
      <c r="F79" t="s">
        <v>19</v>
      </c>
      <c r="I79">
        <v>100</v>
      </c>
      <c r="J79">
        <v>0</v>
      </c>
      <c r="K79">
        <v>0</v>
      </c>
      <c r="L79">
        <v>2120</v>
      </c>
      <c r="M79">
        <v>2120</v>
      </c>
      <c r="N79" t="s">
        <v>20</v>
      </c>
      <c r="O79" t="s">
        <v>4383</v>
      </c>
      <c r="P79" t="s">
        <v>28</v>
      </c>
      <c r="Q79" t="s">
        <v>34233</v>
      </c>
      <c r="R79" t="s">
        <v>34233</v>
      </c>
      <c r="S79" t="s">
        <v>32628</v>
      </c>
      <c r="T79" t="s">
        <v>34349</v>
      </c>
      <c r="U79" t="s">
        <v>32634</v>
      </c>
      <c r="V79" t="s">
        <v>32643</v>
      </c>
      <c r="X79" s="4">
        <v>2</v>
      </c>
      <c r="Y79">
        <v>1</v>
      </c>
      <c r="AC79">
        <v>1</v>
      </c>
      <c r="AD79" t="str">
        <f t="shared" si="12"/>
        <v/>
      </c>
      <c r="AE79" t="str">
        <f t="shared" si="13"/>
        <v/>
      </c>
      <c r="AF79" t="str">
        <f t="shared" si="14"/>
        <v/>
      </c>
      <c r="AG79">
        <f t="shared" si="11"/>
        <v>1</v>
      </c>
      <c r="AH79">
        <f t="shared" si="15"/>
        <v>2.8</v>
      </c>
      <c r="AI79">
        <v>0.14499999999999999</v>
      </c>
      <c r="AJ79">
        <f t="shared" si="16"/>
        <v>0.40599999999999997</v>
      </c>
      <c r="AK79" t="str">
        <f t="shared" si="17"/>
        <v/>
      </c>
      <c r="AL79" t="str">
        <f t="shared" si="9"/>
        <v/>
      </c>
    </row>
    <row r="80" spans="1:39" x14ac:dyDescent="0.2">
      <c r="A80" t="s">
        <v>27127</v>
      </c>
      <c r="B80" t="s">
        <v>122</v>
      </c>
      <c r="C80" t="s">
        <v>27128</v>
      </c>
      <c r="D80" s="1">
        <v>41711</v>
      </c>
      <c r="E80" s="1">
        <v>44546</v>
      </c>
      <c r="F80" t="s">
        <v>26</v>
      </c>
      <c r="I80">
        <v>100</v>
      </c>
      <c r="J80">
        <v>0</v>
      </c>
      <c r="K80">
        <v>0</v>
      </c>
      <c r="L80">
        <v>3974</v>
      </c>
      <c r="M80">
        <v>3974</v>
      </c>
      <c r="N80" t="s">
        <v>20</v>
      </c>
      <c r="O80" t="s">
        <v>27129</v>
      </c>
      <c r="P80" t="s">
        <v>44</v>
      </c>
      <c r="Q80" t="s">
        <v>34233</v>
      </c>
      <c r="R80" t="s">
        <v>34233</v>
      </c>
      <c r="S80" t="s">
        <v>34233</v>
      </c>
      <c r="T80" t="s">
        <v>34233</v>
      </c>
      <c r="AD80" t="str">
        <f t="shared" si="12"/>
        <v/>
      </c>
      <c r="AE80" t="str">
        <f t="shared" si="13"/>
        <v/>
      </c>
      <c r="AF80" t="str">
        <f t="shared" si="14"/>
        <v/>
      </c>
      <c r="AG80" t="str">
        <f t="shared" si="11"/>
        <v/>
      </c>
      <c r="AH80" t="str">
        <f t="shared" si="15"/>
        <v/>
      </c>
      <c r="AI80">
        <v>0.14499999999999999</v>
      </c>
      <c r="AJ80" t="str">
        <f t="shared" si="16"/>
        <v/>
      </c>
      <c r="AK80" t="str">
        <f t="shared" si="17"/>
        <v/>
      </c>
      <c r="AL80" t="str">
        <f t="shared" si="9"/>
        <v/>
      </c>
    </row>
    <row r="81" spans="1:39" x14ac:dyDescent="0.2">
      <c r="A81" t="s">
        <v>26989</v>
      </c>
      <c r="B81" t="s">
        <v>122</v>
      </c>
      <c r="C81" t="s">
        <v>26990</v>
      </c>
      <c r="D81" s="1">
        <v>41592</v>
      </c>
      <c r="E81" s="1">
        <v>43456</v>
      </c>
      <c r="F81" t="s">
        <v>26</v>
      </c>
      <c r="I81">
        <v>100</v>
      </c>
      <c r="J81">
        <v>0</v>
      </c>
      <c r="K81">
        <v>0</v>
      </c>
      <c r="L81">
        <v>125</v>
      </c>
      <c r="M81">
        <v>125</v>
      </c>
      <c r="N81" t="s">
        <v>20</v>
      </c>
      <c r="O81" t="s">
        <v>21</v>
      </c>
      <c r="P81" t="s">
        <v>28</v>
      </c>
      <c r="Q81" t="s">
        <v>34233</v>
      </c>
      <c r="R81" t="s">
        <v>34233</v>
      </c>
      <c r="S81" t="s">
        <v>34233</v>
      </c>
      <c r="T81" t="s">
        <v>34233</v>
      </c>
      <c r="V81" t="s">
        <v>34944</v>
      </c>
      <c r="AD81" t="str">
        <f t="shared" si="12"/>
        <v/>
      </c>
      <c r="AE81" t="str">
        <f t="shared" si="13"/>
        <v/>
      </c>
      <c r="AF81" t="str">
        <f t="shared" si="14"/>
        <v/>
      </c>
      <c r="AG81" t="str">
        <f t="shared" si="11"/>
        <v/>
      </c>
      <c r="AH81" t="str">
        <f t="shared" si="15"/>
        <v/>
      </c>
      <c r="AI81">
        <v>0.14499999999999999</v>
      </c>
      <c r="AJ81" t="str">
        <f t="shared" si="16"/>
        <v/>
      </c>
      <c r="AK81" t="str">
        <f t="shared" si="17"/>
        <v/>
      </c>
      <c r="AL81" t="str">
        <f t="shared" si="9"/>
        <v/>
      </c>
    </row>
    <row r="82" spans="1:39" x14ac:dyDescent="0.2">
      <c r="A82" t="s">
        <v>28156</v>
      </c>
      <c r="B82" t="s">
        <v>122</v>
      </c>
      <c r="C82" t="s">
        <v>28157</v>
      </c>
      <c r="D82" s="1">
        <v>42597</v>
      </c>
      <c r="E82" s="1">
        <v>43456</v>
      </c>
      <c r="F82" t="s">
        <v>26</v>
      </c>
      <c r="I82">
        <v>100</v>
      </c>
      <c r="J82">
        <v>0</v>
      </c>
      <c r="K82">
        <v>0</v>
      </c>
      <c r="L82">
        <v>127</v>
      </c>
      <c r="M82">
        <v>127</v>
      </c>
      <c r="N82" t="s">
        <v>20</v>
      </c>
      <c r="O82" t="s">
        <v>21</v>
      </c>
      <c r="P82" t="s">
        <v>28</v>
      </c>
      <c r="Q82" t="s">
        <v>34233</v>
      </c>
      <c r="R82" t="s">
        <v>34233</v>
      </c>
      <c r="S82" t="s">
        <v>34233</v>
      </c>
      <c r="T82" t="s">
        <v>34233</v>
      </c>
      <c r="V82" t="s">
        <v>34944</v>
      </c>
      <c r="AD82" t="str">
        <f t="shared" si="12"/>
        <v/>
      </c>
      <c r="AE82" t="str">
        <f t="shared" si="13"/>
        <v/>
      </c>
      <c r="AF82" t="str">
        <f t="shared" si="14"/>
        <v/>
      </c>
      <c r="AG82" t="str">
        <f t="shared" si="11"/>
        <v/>
      </c>
      <c r="AH82" t="str">
        <f t="shared" si="15"/>
        <v/>
      </c>
      <c r="AI82">
        <v>0.14499999999999999</v>
      </c>
      <c r="AJ82" t="str">
        <f t="shared" si="16"/>
        <v/>
      </c>
      <c r="AK82" t="str">
        <f t="shared" si="17"/>
        <v/>
      </c>
      <c r="AL82" t="str">
        <f t="shared" si="9"/>
        <v/>
      </c>
    </row>
    <row r="83" spans="1:39" x14ac:dyDescent="0.2">
      <c r="A83" t="s">
        <v>1962</v>
      </c>
      <c r="B83" t="s">
        <v>122</v>
      </c>
      <c r="C83" t="s">
        <v>1963</v>
      </c>
      <c r="D83" s="1">
        <v>35657</v>
      </c>
      <c r="E83" s="1">
        <v>44546</v>
      </c>
      <c r="F83" t="s">
        <v>26</v>
      </c>
      <c r="I83">
        <v>100</v>
      </c>
      <c r="J83">
        <v>0</v>
      </c>
      <c r="K83">
        <v>0</v>
      </c>
      <c r="L83">
        <v>10921</v>
      </c>
      <c r="M83">
        <v>10921</v>
      </c>
      <c r="N83" t="s">
        <v>20</v>
      </c>
      <c r="O83" t="s">
        <v>1964</v>
      </c>
      <c r="P83" t="s">
        <v>28</v>
      </c>
      <c r="Q83" t="s">
        <v>34233</v>
      </c>
      <c r="R83" t="s">
        <v>34233</v>
      </c>
      <c r="S83" t="s">
        <v>34233</v>
      </c>
      <c r="T83" t="s">
        <v>34233</v>
      </c>
      <c r="V83" t="s">
        <v>32643</v>
      </c>
      <c r="AD83" t="str">
        <f t="shared" si="12"/>
        <v/>
      </c>
      <c r="AE83" t="str">
        <f t="shared" si="13"/>
        <v/>
      </c>
      <c r="AF83" t="str">
        <f t="shared" si="14"/>
        <v/>
      </c>
      <c r="AG83" t="str">
        <f t="shared" si="11"/>
        <v/>
      </c>
      <c r="AH83" t="str">
        <f t="shared" si="15"/>
        <v/>
      </c>
      <c r="AI83">
        <v>0.14499999999999999</v>
      </c>
      <c r="AJ83" t="str">
        <f t="shared" si="16"/>
        <v/>
      </c>
      <c r="AK83" t="str">
        <f t="shared" si="17"/>
        <v/>
      </c>
      <c r="AL83" t="str">
        <f t="shared" si="9"/>
        <v/>
      </c>
    </row>
    <row r="84" spans="1:39" x14ac:dyDescent="0.2">
      <c r="A84" t="s">
        <v>31642</v>
      </c>
      <c r="B84" t="s">
        <v>122</v>
      </c>
      <c r="C84" t="s">
        <v>31643</v>
      </c>
      <c r="D84" s="1">
        <v>44105</v>
      </c>
      <c r="E84" s="1">
        <v>44105</v>
      </c>
      <c r="F84" t="s">
        <v>26</v>
      </c>
      <c r="I84">
        <v>100</v>
      </c>
      <c r="J84">
        <v>0</v>
      </c>
      <c r="K84">
        <v>0</v>
      </c>
      <c r="L84">
        <v>213</v>
      </c>
      <c r="M84">
        <v>213</v>
      </c>
      <c r="N84" t="s">
        <v>20</v>
      </c>
      <c r="O84" t="s">
        <v>31644</v>
      </c>
      <c r="P84" t="s">
        <v>44</v>
      </c>
      <c r="Q84" t="s">
        <v>34233</v>
      </c>
      <c r="R84" t="s">
        <v>34233</v>
      </c>
      <c r="S84" t="s">
        <v>34233</v>
      </c>
      <c r="T84" t="s">
        <v>34233</v>
      </c>
      <c r="AD84" t="str">
        <f t="shared" si="12"/>
        <v/>
      </c>
      <c r="AE84" t="str">
        <f t="shared" si="13"/>
        <v/>
      </c>
      <c r="AF84" t="str">
        <f t="shared" si="14"/>
        <v/>
      </c>
      <c r="AG84" t="str">
        <f t="shared" si="11"/>
        <v/>
      </c>
      <c r="AH84" t="str">
        <f t="shared" si="15"/>
        <v/>
      </c>
      <c r="AI84">
        <v>0.14499999999999999</v>
      </c>
      <c r="AJ84" t="str">
        <f t="shared" si="16"/>
        <v/>
      </c>
      <c r="AK84" t="str">
        <f t="shared" si="17"/>
        <v/>
      </c>
      <c r="AL84" t="str">
        <f t="shared" si="9"/>
        <v/>
      </c>
    </row>
    <row r="85" spans="1:39" x14ac:dyDescent="0.2">
      <c r="A85" t="s">
        <v>31625</v>
      </c>
      <c r="B85" t="s">
        <v>122</v>
      </c>
      <c r="C85" t="s">
        <v>31626</v>
      </c>
      <c r="D85" s="1">
        <v>44085</v>
      </c>
      <c r="E85" s="1">
        <v>44105</v>
      </c>
      <c r="F85" t="s">
        <v>26</v>
      </c>
      <c r="I85">
        <v>100</v>
      </c>
      <c r="J85">
        <v>0</v>
      </c>
      <c r="K85">
        <v>0</v>
      </c>
      <c r="L85">
        <v>3085</v>
      </c>
      <c r="M85">
        <v>3085</v>
      </c>
      <c r="N85" t="s">
        <v>20</v>
      </c>
      <c r="O85" t="s">
        <v>31624</v>
      </c>
      <c r="P85" t="s">
        <v>44</v>
      </c>
      <c r="Q85" t="s">
        <v>34233</v>
      </c>
      <c r="R85" t="s">
        <v>34233</v>
      </c>
      <c r="S85" t="s">
        <v>34233</v>
      </c>
      <c r="T85" t="s">
        <v>34233</v>
      </c>
      <c r="V85" t="s">
        <v>32645</v>
      </c>
      <c r="AD85" t="str">
        <f t="shared" si="12"/>
        <v/>
      </c>
      <c r="AE85" t="str">
        <f t="shared" si="13"/>
        <v/>
      </c>
      <c r="AF85" t="str">
        <f t="shared" si="14"/>
        <v/>
      </c>
      <c r="AG85" t="str">
        <f t="shared" si="11"/>
        <v/>
      </c>
      <c r="AH85" t="str">
        <f t="shared" si="15"/>
        <v/>
      </c>
      <c r="AI85">
        <v>0.14499999999999999</v>
      </c>
      <c r="AJ85" t="str">
        <f t="shared" si="16"/>
        <v/>
      </c>
      <c r="AK85" t="str">
        <f t="shared" si="17"/>
        <v/>
      </c>
      <c r="AL85" t="str">
        <f t="shared" si="9"/>
        <v/>
      </c>
    </row>
    <row r="86" spans="1:39" x14ac:dyDescent="0.2">
      <c r="A86" t="s">
        <v>11097</v>
      </c>
      <c r="B86" t="s">
        <v>122</v>
      </c>
      <c r="C86" t="s">
        <v>11098</v>
      </c>
      <c r="D86" s="1">
        <v>36489</v>
      </c>
      <c r="E86" s="1">
        <v>43456</v>
      </c>
      <c r="F86" t="s">
        <v>39</v>
      </c>
      <c r="I86">
        <v>100</v>
      </c>
      <c r="J86">
        <v>0</v>
      </c>
      <c r="K86">
        <v>0</v>
      </c>
      <c r="L86">
        <v>11591</v>
      </c>
      <c r="M86">
        <v>11591</v>
      </c>
      <c r="N86" t="s">
        <v>20</v>
      </c>
      <c r="O86" t="s">
        <v>11099</v>
      </c>
      <c r="P86" t="s">
        <v>28</v>
      </c>
      <c r="Q86" t="s">
        <v>34233</v>
      </c>
      <c r="R86" t="s">
        <v>34233</v>
      </c>
      <c r="S86" t="s">
        <v>33942</v>
      </c>
      <c r="T86" t="s">
        <v>34233</v>
      </c>
      <c r="AD86" t="str">
        <f t="shared" si="12"/>
        <v/>
      </c>
      <c r="AE86" t="str">
        <f t="shared" si="13"/>
        <v/>
      </c>
      <c r="AF86" t="str">
        <f t="shared" si="14"/>
        <v/>
      </c>
      <c r="AG86" t="str">
        <f t="shared" si="11"/>
        <v/>
      </c>
      <c r="AH86" t="str">
        <f t="shared" si="15"/>
        <v/>
      </c>
      <c r="AI86">
        <v>0.14499999999999999</v>
      </c>
      <c r="AJ86" t="str">
        <f t="shared" si="16"/>
        <v/>
      </c>
      <c r="AK86" t="str">
        <f t="shared" si="17"/>
        <v/>
      </c>
      <c r="AL86" t="str">
        <f t="shared" si="9"/>
        <v/>
      </c>
    </row>
    <row r="87" spans="1:39" x14ac:dyDescent="0.2">
      <c r="A87" t="s">
        <v>1183</v>
      </c>
      <c r="B87" t="s">
        <v>122</v>
      </c>
      <c r="C87" t="s">
        <v>1184</v>
      </c>
      <c r="D87" s="1">
        <v>35411</v>
      </c>
      <c r="E87" s="1">
        <v>44546</v>
      </c>
      <c r="F87" t="s">
        <v>19</v>
      </c>
      <c r="I87">
        <v>100</v>
      </c>
      <c r="J87">
        <v>0</v>
      </c>
      <c r="K87">
        <v>0</v>
      </c>
      <c r="L87">
        <v>1439</v>
      </c>
      <c r="M87">
        <v>1439</v>
      </c>
      <c r="N87" t="s">
        <v>20</v>
      </c>
      <c r="O87" t="s">
        <v>1185</v>
      </c>
      <c r="P87" t="s">
        <v>28</v>
      </c>
      <c r="Q87" t="s">
        <v>34233</v>
      </c>
      <c r="R87" t="s">
        <v>34233</v>
      </c>
      <c r="S87" t="s">
        <v>32628</v>
      </c>
      <c r="T87" t="s">
        <v>34349</v>
      </c>
      <c r="U87" t="s">
        <v>32634</v>
      </c>
      <c r="V87" t="s">
        <v>32646</v>
      </c>
      <c r="W87">
        <v>350</v>
      </c>
      <c r="X87">
        <v>2</v>
      </c>
      <c r="Y87">
        <v>1</v>
      </c>
      <c r="Z87">
        <v>350</v>
      </c>
      <c r="AB87">
        <v>30</v>
      </c>
      <c r="AC87">
        <v>1</v>
      </c>
      <c r="AD87" t="str">
        <f t="shared" si="12"/>
        <v/>
      </c>
      <c r="AE87" t="str">
        <f t="shared" si="13"/>
        <v/>
      </c>
      <c r="AF87" t="str">
        <f t="shared" si="14"/>
        <v/>
      </c>
      <c r="AG87">
        <f t="shared" si="11"/>
        <v>1</v>
      </c>
      <c r="AH87">
        <f t="shared" si="15"/>
        <v>2.8</v>
      </c>
      <c r="AI87">
        <v>0.14499999999999999</v>
      </c>
      <c r="AJ87">
        <f t="shared" si="16"/>
        <v>0.40599999999999997</v>
      </c>
      <c r="AK87" t="str">
        <f t="shared" si="17"/>
        <v/>
      </c>
      <c r="AL87" t="str">
        <f t="shared" si="9"/>
        <v/>
      </c>
    </row>
    <row r="88" spans="1:39" x14ac:dyDescent="0.2">
      <c r="A88" t="s">
        <v>1180</v>
      </c>
      <c r="B88" t="s">
        <v>122</v>
      </c>
      <c r="C88" t="s">
        <v>1181</v>
      </c>
      <c r="D88" s="1">
        <v>35411</v>
      </c>
      <c r="E88" s="1">
        <v>43951</v>
      </c>
      <c r="F88" t="s">
        <v>19</v>
      </c>
      <c r="I88">
        <v>100</v>
      </c>
      <c r="J88">
        <v>0</v>
      </c>
      <c r="K88">
        <v>0</v>
      </c>
      <c r="L88">
        <v>1425</v>
      </c>
      <c r="M88">
        <v>1425</v>
      </c>
      <c r="N88" t="s">
        <v>20</v>
      </c>
      <c r="O88" t="s">
        <v>1182</v>
      </c>
      <c r="P88" t="s">
        <v>28</v>
      </c>
      <c r="Q88" t="s">
        <v>32794</v>
      </c>
      <c r="R88" t="s">
        <v>34235</v>
      </c>
      <c r="S88" t="s">
        <v>32628</v>
      </c>
      <c r="T88" t="s">
        <v>34350</v>
      </c>
      <c r="U88" t="s">
        <v>32634</v>
      </c>
      <c r="V88" t="s">
        <v>32646</v>
      </c>
      <c r="W88">
        <v>350</v>
      </c>
      <c r="X88">
        <v>2</v>
      </c>
      <c r="Y88">
        <v>1</v>
      </c>
      <c r="Z88">
        <v>350</v>
      </c>
      <c r="AB88">
        <v>30</v>
      </c>
      <c r="AC88">
        <v>1</v>
      </c>
      <c r="AD88" t="str">
        <f t="shared" si="12"/>
        <v/>
      </c>
      <c r="AE88" t="str">
        <f t="shared" si="13"/>
        <v/>
      </c>
      <c r="AF88" t="str">
        <f t="shared" si="14"/>
        <v/>
      </c>
      <c r="AG88">
        <f t="shared" si="11"/>
        <v>1</v>
      </c>
      <c r="AH88">
        <f t="shared" si="15"/>
        <v>2.8</v>
      </c>
      <c r="AI88">
        <v>0.14499999999999999</v>
      </c>
      <c r="AJ88">
        <f t="shared" si="16"/>
        <v>0.40599999999999997</v>
      </c>
      <c r="AK88" t="str">
        <f t="shared" si="17"/>
        <v/>
      </c>
    </row>
    <row r="89" spans="1:39" x14ac:dyDescent="0.2">
      <c r="A89" t="s">
        <v>2558</v>
      </c>
      <c r="B89" t="s">
        <v>122</v>
      </c>
      <c r="C89" t="s">
        <v>2559</v>
      </c>
      <c r="D89" s="1">
        <v>35727</v>
      </c>
      <c r="E89" s="1">
        <v>43951</v>
      </c>
      <c r="F89" t="s">
        <v>19</v>
      </c>
      <c r="I89">
        <v>100</v>
      </c>
      <c r="J89">
        <v>0</v>
      </c>
      <c r="K89">
        <v>0</v>
      </c>
      <c r="L89">
        <v>1231</v>
      </c>
      <c r="M89">
        <v>1231</v>
      </c>
      <c r="N89" t="s">
        <v>20</v>
      </c>
      <c r="O89" t="s">
        <v>2560</v>
      </c>
      <c r="P89" t="s">
        <v>28</v>
      </c>
      <c r="Q89" t="s">
        <v>34233</v>
      </c>
      <c r="R89" t="s">
        <v>34233</v>
      </c>
      <c r="S89" t="s">
        <v>32628</v>
      </c>
      <c r="T89" t="s">
        <v>34350</v>
      </c>
      <c r="U89" t="s">
        <v>32634</v>
      </c>
      <c r="V89" t="s">
        <v>32646</v>
      </c>
      <c r="W89">
        <v>350</v>
      </c>
      <c r="X89">
        <v>2</v>
      </c>
      <c r="Y89">
        <v>1</v>
      </c>
      <c r="Z89">
        <v>350</v>
      </c>
      <c r="AB89">
        <v>33</v>
      </c>
      <c r="AC89">
        <v>1</v>
      </c>
      <c r="AD89" t="str">
        <f t="shared" si="12"/>
        <v/>
      </c>
      <c r="AE89" t="str">
        <f t="shared" si="13"/>
        <v/>
      </c>
      <c r="AF89" t="str">
        <f t="shared" si="14"/>
        <v/>
      </c>
      <c r="AG89">
        <f t="shared" si="11"/>
        <v>1</v>
      </c>
      <c r="AH89">
        <f t="shared" si="15"/>
        <v>2.8</v>
      </c>
      <c r="AI89">
        <v>0.14499999999999999</v>
      </c>
      <c r="AJ89">
        <f t="shared" si="16"/>
        <v>0.40599999999999997</v>
      </c>
      <c r="AK89" t="str">
        <f t="shared" si="17"/>
        <v/>
      </c>
      <c r="AL89" t="str">
        <f t="shared" si="9"/>
        <v/>
      </c>
    </row>
    <row r="90" spans="1:39" x14ac:dyDescent="0.2">
      <c r="A90" t="s">
        <v>1234</v>
      </c>
      <c r="B90" t="s">
        <v>122</v>
      </c>
      <c r="C90" t="s">
        <v>1235</v>
      </c>
      <c r="D90" s="1">
        <v>35411</v>
      </c>
      <c r="E90" s="1">
        <v>43456</v>
      </c>
      <c r="F90" t="s">
        <v>19</v>
      </c>
      <c r="I90">
        <v>100</v>
      </c>
      <c r="J90">
        <v>0</v>
      </c>
      <c r="K90">
        <v>0</v>
      </c>
      <c r="L90">
        <v>1663</v>
      </c>
      <c r="M90">
        <v>1663</v>
      </c>
      <c r="N90" t="s">
        <v>20</v>
      </c>
      <c r="O90" t="s">
        <v>1236</v>
      </c>
      <c r="P90" t="s">
        <v>28</v>
      </c>
      <c r="Q90" t="s">
        <v>34233</v>
      </c>
      <c r="R90" t="s">
        <v>34233</v>
      </c>
      <c r="S90" t="s">
        <v>33797</v>
      </c>
      <c r="T90" t="s">
        <v>34350</v>
      </c>
      <c r="U90" t="s">
        <v>32634</v>
      </c>
      <c r="V90" t="s">
        <v>32646</v>
      </c>
      <c r="W90">
        <v>350</v>
      </c>
      <c r="X90">
        <v>2</v>
      </c>
      <c r="Y90">
        <v>1</v>
      </c>
      <c r="Z90">
        <v>350</v>
      </c>
      <c r="AB90">
        <v>25</v>
      </c>
      <c r="AC90">
        <v>1</v>
      </c>
      <c r="AD90" t="str">
        <f t="shared" si="12"/>
        <v/>
      </c>
      <c r="AE90" t="str">
        <f t="shared" si="13"/>
        <v/>
      </c>
      <c r="AF90" t="str">
        <f t="shared" si="14"/>
        <v/>
      </c>
      <c r="AG90">
        <f t="shared" si="11"/>
        <v>1</v>
      </c>
      <c r="AH90">
        <f t="shared" si="15"/>
        <v>2.8</v>
      </c>
      <c r="AI90">
        <v>0.14499999999999999</v>
      </c>
      <c r="AJ90">
        <f t="shared" si="16"/>
        <v>0.40599999999999997</v>
      </c>
      <c r="AK90" t="str">
        <f t="shared" si="17"/>
        <v/>
      </c>
      <c r="AL90" t="str">
        <f t="shared" si="9"/>
        <v/>
      </c>
    </row>
    <row r="91" spans="1:39" x14ac:dyDescent="0.2">
      <c r="A91" t="s">
        <v>1584</v>
      </c>
      <c r="B91" t="s">
        <v>122</v>
      </c>
      <c r="C91" t="s">
        <v>1585</v>
      </c>
      <c r="D91" s="1">
        <v>35583</v>
      </c>
      <c r="E91" s="1">
        <v>44546</v>
      </c>
      <c r="F91" t="s">
        <v>19</v>
      </c>
      <c r="I91">
        <v>100</v>
      </c>
      <c r="J91">
        <v>0</v>
      </c>
      <c r="K91">
        <v>0</v>
      </c>
      <c r="L91">
        <v>1664</v>
      </c>
      <c r="M91">
        <v>1664</v>
      </c>
      <c r="N91" t="s">
        <v>20</v>
      </c>
      <c r="O91" t="s">
        <v>1586</v>
      </c>
      <c r="P91" t="s">
        <v>28</v>
      </c>
      <c r="Q91" t="s">
        <v>34233</v>
      </c>
      <c r="R91" t="s">
        <v>34233</v>
      </c>
      <c r="S91" t="s">
        <v>33801</v>
      </c>
      <c r="T91" t="s">
        <v>34357</v>
      </c>
      <c r="U91" t="s">
        <v>32634</v>
      </c>
      <c r="V91" t="s">
        <v>32646</v>
      </c>
      <c r="W91">
        <v>350</v>
      </c>
      <c r="X91">
        <v>2</v>
      </c>
      <c r="Y91">
        <v>1</v>
      </c>
      <c r="Z91">
        <v>350</v>
      </c>
      <c r="AB91">
        <v>25</v>
      </c>
      <c r="AC91">
        <v>1</v>
      </c>
      <c r="AD91" t="str">
        <f t="shared" si="12"/>
        <v/>
      </c>
      <c r="AE91" t="str">
        <f t="shared" si="13"/>
        <v/>
      </c>
      <c r="AF91" t="str">
        <f t="shared" si="14"/>
        <v/>
      </c>
      <c r="AG91">
        <f t="shared" si="11"/>
        <v>1</v>
      </c>
      <c r="AH91">
        <f t="shared" si="15"/>
        <v>2.8</v>
      </c>
      <c r="AI91">
        <v>0.14499999999999999</v>
      </c>
      <c r="AJ91">
        <f t="shared" si="16"/>
        <v>0.40599999999999997</v>
      </c>
      <c r="AK91" t="str">
        <f t="shared" si="17"/>
        <v/>
      </c>
      <c r="AL91" t="str">
        <f t="shared" si="9"/>
        <v/>
      </c>
    </row>
    <row r="92" spans="1:39" x14ac:dyDescent="0.2">
      <c r="A92" t="s">
        <v>25386</v>
      </c>
      <c r="B92" t="s">
        <v>122</v>
      </c>
      <c r="C92" t="s">
        <v>25387</v>
      </c>
      <c r="D92" s="1">
        <v>39799</v>
      </c>
      <c r="E92" s="1">
        <v>44581</v>
      </c>
      <c r="F92" t="s">
        <v>26</v>
      </c>
      <c r="I92">
        <v>100</v>
      </c>
      <c r="J92">
        <v>0</v>
      </c>
      <c r="K92">
        <v>0</v>
      </c>
      <c r="L92">
        <v>23496</v>
      </c>
      <c r="M92">
        <v>23496</v>
      </c>
      <c r="N92" t="s">
        <v>20</v>
      </c>
      <c r="O92" t="s">
        <v>25388</v>
      </c>
      <c r="P92" t="s">
        <v>44</v>
      </c>
      <c r="Q92" t="s">
        <v>34233</v>
      </c>
      <c r="R92" t="s">
        <v>34233</v>
      </c>
      <c r="S92" t="s">
        <v>34233</v>
      </c>
      <c r="T92" t="s">
        <v>34233</v>
      </c>
      <c r="V92" t="s">
        <v>32647</v>
      </c>
      <c r="AD92" t="str">
        <f t="shared" si="12"/>
        <v/>
      </c>
      <c r="AE92" t="str">
        <f t="shared" si="13"/>
        <v/>
      </c>
      <c r="AF92" t="str">
        <f t="shared" si="14"/>
        <v/>
      </c>
      <c r="AG92" t="str">
        <f t="shared" si="11"/>
        <v/>
      </c>
      <c r="AH92" t="str">
        <f t="shared" si="15"/>
        <v/>
      </c>
      <c r="AI92">
        <v>0.14499999999999999</v>
      </c>
      <c r="AJ92" t="str">
        <f t="shared" si="16"/>
        <v/>
      </c>
      <c r="AK92" t="str">
        <f t="shared" si="17"/>
        <v/>
      </c>
      <c r="AL92" t="str">
        <f t="shared" si="9"/>
        <v/>
      </c>
    </row>
    <row r="93" spans="1:39" x14ac:dyDescent="0.2">
      <c r="A93" t="s">
        <v>8135</v>
      </c>
      <c r="B93" t="s">
        <v>122</v>
      </c>
      <c r="C93" t="s">
        <v>8136</v>
      </c>
      <c r="D93" s="1">
        <v>36206</v>
      </c>
      <c r="E93" s="1">
        <v>43951</v>
      </c>
      <c r="F93" t="s">
        <v>19</v>
      </c>
      <c r="I93">
        <v>100</v>
      </c>
      <c r="J93">
        <v>0</v>
      </c>
      <c r="K93">
        <v>0</v>
      </c>
      <c r="L93">
        <v>956</v>
      </c>
      <c r="M93">
        <v>956</v>
      </c>
      <c r="N93" t="s">
        <v>20</v>
      </c>
      <c r="O93" t="s">
        <v>8137</v>
      </c>
      <c r="P93" t="s">
        <v>28</v>
      </c>
      <c r="Q93" t="s">
        <v>34233</v>
      </c>
      <c r="R93" t="s">
        <v>34233</v>
      </c>
      <c r="S93" t="s">
        <v>33797</v>
      </c>
      <c r="T93" t="s">
        <v>34357</v>
      </c>
      <c r="U93" t="s">
        <v>32648</v>
      </c>
      <c r="V93" t="s">
        <v>32649</v>
      </c>
      <c r="W93">
        <v>230</v>
      </c>
      <c r="X93">
        <v>3</v>
      </c>
      <c r="Y93" s="5" t="s">
        <v>32661</v>
      </c>
      <c r="AA93">
        <v>12</v>
      </c>
      <c r="AB93">
        <v>25</v>
      </c>
      <c r="AC93">
        <v>1</v>
      </c>
      <c r="AD93" t="str">
        <f t="shared" si="12"/>
        <v/>
      </c>
      <c r="AE93" t="str">
        <f t="shared" si="13"/>
        <v/>
      </c>
      <c r="AF93" t="str">
        <f t="shared" si="14"/>
        <v/>
      </c>
      <c r="AG93">
        <f t="shared" si="11"/>
        <v>1</v>
      </c>
      <c r="AH93">
        <f t="shared" si="15"/>
        <v>2.8</v>
      </c>
      <c r="AI93">
        <v>0.14499999999999999</v>
      </c>
      <c r="AJ93">
        <f t="shared" si="16"/>
        <v>0.40599999999999997</v>
      </c>
      <c r="AK93" t="str">
        <f t="shared" si="17"/>
        <v/>
      </c>
      <c r="AL93" t="str">
        <f t="shared" si="9"/>
        <v/>
      </c>
      <c r="AM93" t="s">
        <v>33855</v>
      </c>
    </row>
    <row r="94" spans="1:39" x14ac:dyDescent="0.2">
      <c r="A94" t="s">
        <v>617</v>
      </c>
      <c r="B94" t="s">
        <v>122</v>
      </c>
      <c r="C94" t="s">
        <v>618</v>
      </c>
      <c r="D94" s="1">
        <v>34871</v>
      </c>
      <c r="E94" s="1">
        <v>44546</v>
      </c>
      <c r="F94" t="s">
        <v>19</v>
      </c>
      <c r="I94">
        <v>100</v>
      </c>
      <c r="J94">
        <v>0</v>
      </c>
      <c r="K94">
        <v>0</v>
      </c>
      <c r="L94">
        <v>5304</v>
      </c>
      <c r="M94">
        <v>5304</v>
      </c>
      <c r="N94" t="s">
        <v>20</v>
      </c>
      <c r="O94" t="s">
        <v>21</v>
      </c>
      <c r="P94" t="s">
        <v>28</v>
      </c>
      <c r="Q94" t="s">
        <v>34233</v>
      </c>
      <c r="R94" t="s">
        <v>34233</v>
      </c>
      <c r="S94" t="s">
        <v>33798</v>
      </c>
      <c r="T94" t="s">
        <v>34361</v>
      </c>
      <c r="U94" t="s">
        <v>32650</v>
      </c>
      <c r="V94" t="s">
        <v>32651</v>
      </c>
      <c r="W94">
        <v>1075</v>
      </c>
      <c r="X94">
        <v>2</v>
      </c>
      <c r="Y94">
        <v>1</v>
      </c>
      <c r="AA94">
        <v>8</v>
      </c>
      <c r="AB94">
        <v>20</v>
      </c>
      <c r="AC94">
        <f>7+7</f>
        <v>14</v>
      </c>
      <c r="AD94" t="str">
        <f t="shared" si="12"/>
        <v/>
      </c>
      <c r="AE94" t="str">
        <f t="shared" si="13"/>
        <v/>
      </c>
      <c r="AF94" t="str">
        <f t="shared" si="14"/>
        <v/>
      </c>
      <c r="AG94">
        <f t="shared" si="11"/>
        <v>14</v>
      </c>
      <c r="AH94">
        <f t="shared" si="15"/>
        <v>39.199999999999996</v>
      </c>
      <c r="AI94">
        <v>0.14499999999999999</v>
      </c>
      <c r="AJ94">
        <f t="shared" si="16"/>
        <v>5.6839999999999993</v>
      </c>
      <c r="AK94" t="str">
        <f t="shared" si="17"/>
        <v/>
      </c>
      <c r="AL94" t="str">
        <f t="shared" si="9"/>
        <v/>
      </c>
    </row>
    <row r="95" spans="1:39" x14ac:dyDescent="0.2">
      <c r="A95" t="s">
        <v>30431</v>
      </c>
      <c r="B95" t="s">
        <v>122</v>
      </c>
      <c r="C95" t="s">
        <v>30432</v>
      </c>
      <c r="D95" s="1">
        <v>43859</v>
      </c>
      <c r="E95" s="1">
        <v>44546</v>
      </c>
      <c r="F95" t="s">
        <v>15348</v>
      </c>
      <c r="I95">
        <v>100</v>
      </c>
      <c r="J95">
        <v>0</v>
      </c>
      <c r="K95">
        <v>0</v>
      </c>
      <c r="L95">
        <v>216</v>
      </c>
      <c r="M95">
        <v>216</v>
      </c>
      <c r="N95" t="s">
        <v>20</v>
      </c>
      <c r="P95" t="s">
        <v>30340</v>
      </c>
      <c r="Q95" t="s">
        <v>34233</v>
      </c>
      <c r="R95" t="s">
        <v>34233</v>
      </c>
      <c r="S95" t="s">
        <v>33942</v>
      </c>
      <c r="T95" t="s">
        <v>34233</v>
      </c>
      <c r="AD95" t="str">
        <f t="shared" si="12"/>
        <v/>
      </c>
      <c r="AE95" t="str">
        <f t="shared" si="13"/>
        <v/>
      </c>
      <c r="AF95" t="str">
        <f t="shared" si="14"/>
        <v/>
      </c>
      <c r="AG95" t="str">
        <f t="shared" si="11"/>
        <v/>
      </c>
      <c r="AH95" t="str">
        <f t="shared" si="15"/>
        <v/>
      </c>
      <c r="AI95">
        <v>0.14499999999999999</v>
      </c>
      <c r="AJ95" t="str">
        <f t="shared" si="16"/>
        <v/>
      </c>
      <c r="AK95" t="str">
        <f t="shared" si="17"/>
        <v/>
      </c>
      <c r="AL95" t="str">
        <f t="shared" ref="AL95:AL158" si="18">IF(COUNTBLANK(AK95),"",AK95*AI95)</f>
        <v/>
      </c>
    </row>
    <row r="96" spans="1:39" x14ac:dyDescent="0.2">
      <c r="A96" t="s">
        <v>22855</v>
      </c>
      <c r="B96" t="s">
        <v>122</v>
      </c>
      <c r="C96" t="s">
        <v>22856</v>
      </c>
      <c r="D96" s="1">
        <v>38826</v>
      </c>
      <c r="E96" s="1">
        <v>43456</v>
      </c>
      <c r="F96" t="s">
        <v>19</v>
      </c>
      <c r="I96">
        <v>100</v>
      </c>
      <c r="J96">
        <v>0</v>
      </c>
      <c r="K96">
        <v>0</v>
      </c>
      <c r="L96">
        <v>6687</v>
      </c>
      <c r="M96">
        <v>6687</v>
      </c>
      <c r="N96" t="s">
        <v>20</v>
      </c>
      <c r="O96" t="s">
        <v>21</v>
      </c>
      <c r="P96" t="s">
        <v>28</v>
      </c>
      <c r="Q96" t="s">
        <v>34233</v>
      </c>
      <c r="R96" t="s">
        <v>34233</v>
      </c>
      <c r="S96" t="s">
        <v>33798</v>
      </c>
      <c r="T96" t="s">
        <v>34362</v>
      </c>
      <c r="U96" t="s">
        <v>32650</v>
      </c>
      <c r="V96" t="s">
        <v>32652</v>
      </c>
      <c r="W96">
        <v>1996</v>
      </c>
      <c r="X96">
        <v>2</v>
      </c>
      <c r="Y96">
        <v>2</v>
      </c>
      <c r="Z96">
        <v>3992</v>
      </c>
      <c r="AA96">
        <v>8.5</v>
      </c>
      <c r="AB96">
        <v>30</v>
      </c>
      <c r="AC96">
        <f>10+10</f>
        <v>20</v>
      </c>
      <c r="AD96" t="str">
        <f t="shared" si="12"/>
        <v/>
      </c>
      <c r="AE96" t="str">
        <f t="shared" si="13"/>
        <v/>
      </c>
      <c r="AF96" t="str">
        <f t="shared" si="14"/>
        <v/>
      </c>
      <c r="AG96">
        <f t="shared" si="11"/>
        <v>20</v>
      </c>
      <c r="AH96">
        <f t="shared" si="15"/>
        <v>56</v>
      </c>
      <c r="AI96">
        <v>0.14499999999999999</v>
      </c>
      <c r="AJ96">
        <f t="shared" si="16"/>
        <v>8.1199999999999992</v>
      </c>
      <c r="AK96" t="str">
        <f t="shared" si="17"/>
        <v/>
      </c>
      <c r="AL96" t="str">
        <f t="shared" si="18"/>
        <v/>
      </c>
    </row>
    <row r="97" spans="1:39" x14ac:dyDescent="0.2">
      <c r="A97" t="s">
        <v>22857</v>
      </c>
      <c r="B97" t="s">
        <v>122</v>
      </c>
      <c r="C97" t="s">
        <v>22858</v>
      </c>
      <c r="D97" s="1">
        <v>38826</v>
      </c>
      <c r="E97" s="1">
        <v>43456</v>
      </c>
      <c r="F97" t="s">
        <v>19</v>
      </c>
      <c r="I97">
        <v>100</v>
      </c>
      <c r="J97">
        <v>0</v>
      </c>
      <c r="K97">
        <v>0</v>
      </c>
      <c r="L97">
        <v>4466</v>
      </c>
      <c r="M97">
        <v>4466</v>
      </c>
      <c r="N97" t="s">
        <v>20</v>
      </c>
      <c r="O97" t="s">
        <v>21</v>
      </c>
      <c r="P97" t="s">
        <v>28</v>
      </c>
      <c r="Q97" t="s">
        <v>34233</v>
      </c>
      <c r="R97" t="s">
        <v>34233</v>
      </c>
      <c r="S97" t="s">
        <v>33798</v>
      </c>
      <c r="T97" t="s">
        <v>34362</v>
      </c>
      <c r="U97" t="s">
        <v>32650</v>
      </c>
      <c r="V97" t="s">
        <v>32652</v>
      </c>
      <c r="W97">
        <v>1346</v>
      </c>
      <c r="X97">
        <v>2</v>
      </c>
      <c r="Y97">
        <v>2</v>
      </c>
      <c r="Z97">
        <v>2692</v>
      </c>
      <c r="AA97">
        <v>8.5</v>
      </c>
      <c r="AB97">
        <v>30</v>
      </c>
      <c r="AC97">
        <f>8+8</f>
        <v>16</v>
      </c>
      <c r="AD97" t="str">
        <f t="shared" si="12"/>
        <v/>
      </c>
      <c r="AE97" t="str">
        <f t="shared" si="13"/>
        <v/>
      </c>
      <c r="AF97" t="str">
        <f t="shared" si="14"/>
        <v/>
      </c>
      <c r="AG97">
        <f t="shared" si="11"/>
        <v>16</v>
      </c>
      <c r="AH97">
        <f t="shared" si="15"/>
        <v>44.8</v>
      </c>
      <c r="AI97">
        <v>0.14499999999999999</v>
      </c>
      <c r="AJ97">
        <f t="shared" si="16"/>
        <v>6.4959999999999996</v>
      </c>
      <c r="AK97" t="str">
        <f t="shared" si="17"/>
        <v/>
      </c>
      <c r="AL97" t="str">
        <f t="shared" si="18"/>
        <v/>
      </c>
    </row>
    <row r="98" spans="1:39" x14ac:dyDescent="0.2">
      <c r="A98" t="s">
        <v>14290</v>
      </c>
      <c r="B98" t="s">
        <v>122</v>
      </c>
      <c r="C98" t="s">
        <v>14291</v>
      </c>
      <c r="D98" s="1">
        <v>37160</v>
      </c>
      <c r="E98" s="1">
        <v>43456</v>
      </c>
      <c r="F98" t="s">
        <v>19</v>
      </c>
      <c r="I98">
        <v>100</v>
      </c>
      <c r="J98">
        <v>0</v>
      </c>
      <c r="K98">
        <v>0</v>
      </c>
      <c r="L98">
        <v>1583</v>
      </c>
      <c r="M98">
        <v>1583</v>
      </c>
      <c r="N98" t="s">
        <v>20</v>
      </c>
      <c r="O98" t="s">
        <v>21</v>
      </c>
      <c r="P98" t="s">
        <v>28</v>
      </c>
      <c r="Q98" t="s">
        <v>34233</v>
      </c>
      <c r="R98" t="s">
        <v>34233</v>
      </c>
      <c r="S98" t="s">
        <v>32628</v>
      </c>
      <c r="T98" t="s">
        <v>34356</v>
      </c>
      <c r="U98" t="s">
        <v>32634</v>
      </c>
      <c r="V98" t="s">
        <v>32653</v>
      </c>
      <c r="X98">
        <v>2</v>
      </c>
      <c r="Y98" t="s">
        <v>32654</v>
      </c>
      <c r="AA98">
        <v>9</v>
      </c>
      <c r="AB98">
        <v>15</v>
      </c>
      <c r="AC98">
        <v>1</v>
      </c>
      <c r="AD98" t="str">
        <f t="shared" si="12"/>
        <v/>
      </c>
      <c r="AE98" t="str">
        <f t="shared" si="13"/>
        <v/>
      </c>
      <c r="AG98">
        <v>2</v>
      </c>
      <c r="AH98">
        <f t="shared" si="15"/>
        <v>5.6</v>
      </c>
      <c r="AI98">
        <v>0.14499999999999999</v>
      </c>
      <c r="AJ98">
        <f t="shared" si="16"/>
        <v>0.81199999999999994</v>
      </c>
      <c r="AK98" t="str">
        <f t="shared" si="17"/>
        <v/>
      </c>
      <c r="AL98" t="str">
        <f t="shared" si="18"/>
        <v/>
      </c>
      <c r="AM98" t="s">
        <v>33856</v>
      </c>
    </row>
    <row r="99" spans="1:39" x14ac:dyDescent="0.2">
      <c r="A99" t="s">
        <v>22859</v>
      </c>
      <c r="B99" t="s">
        <v>122</v>
      </c>
      <c r="C99" t="s">
        <v>22860</v>
      </c>
      <c r="D99" s="1">
        <v>38826</v>
      </c>
      <c r="E99" s="1">
        <v>43456</v>
      </c>
      <c r="F99" t="s">
        <v>19</v>
      </c>
      <c r="I99">
        <v>100</v>
      </c>
      <c r="J99">
        <v>0</v>
      </c>
      <c r="K99">
        <v>0</v>
      </c>
      <c r="L99">
        <v>4673</v>
      </c>
      <c r="M99">
        <v>4673</v>
      </c>
      <c r="N99" t="s">
        <v>20</v>
      </c>
      <c r="O99" t="s">
        <v>21</v>
      </c>
      <c r="P99" t="s">
        <v>28</v>
      </c>
      <c r="Q99" t="s">
        <v>34233</v>
      </c>
      <c r="R99" t="s">
        <v>34233</v>
      </c>
      <c r="S99" t="s">
        <v>33798</v>
      </c>
      <c r="T99" t="s">
        <v>34362</v>
      </c>
      <c r="U99" t="s">
        <v>32650</v>
      </c>
      <c r="V99" t="s">
        <v>32652</v>
      </c>
      <c r="W99">
        <v>1426</v>
      </c>
      <c r="X99">
        <v>2</v>
      </c>
      <c r="Y99">
        <v>2</v>
      </c>
      <c r="Z99">
        <v>2852</v>
      </c>
      <c r="AA99">
        <v>8.5</v>
      </c>
      <c r="AB99">
        <v>30</v>
      </c>
      <c r="AC99">
        <f>8+8</f>
        <v>16</v>
      </c>
      <c r="AD99" t="str">
        <f t="shared" si="12"/>
        <v/>
      </c>
      <c r="AE99" t="str">
        <f t="shared" si="13"/>
        <v/>
      </c>
      <c r="AF99" t="str">
        <f>IF((S99&lt;&gt;"tühi")*(F99&lt;&gt;"Elamumaa")*(G99&lt;&gt;"Elamumaa")*(H99&lt;&gt;"Elamumaa"),IF(Z99=0,"",Z99),"")</f>
        <v/>
      </c>
      <c r="AG99">
        <f>IF((S99&lt;&gt;"tühi")*(AC99&lt;&gt;""),AC99,"")</f>
        <v>16</v>
      </c>
      <c r="AH99">
        <f t="shared" si="15"/>
        <v>44.8</v>
      </c>
      <c r="AI99">
        <v>0.14499999999999999</v>
      </c>
      <c r="AJ99">
        <f t="shared" si="16"/>
        <v>6.4959999999999996</v>
      </c>
      <c r="AK99" t="str">
        <f t="shared" si="17"/>
        <v/>
      </c>
      <c r="AL99" t="str">
        <f t="shared" si="18"/>
        <v/>
      </c>
    </row>
    <row r="100" spans="1:39" x14ac:dyDescent="0.2">
      <c r="A100" t="s">
        <v>14292</v>
      </c>
      <c r="B100" t="s">
        <v>122</v>
      </c>
      <c r="C100" t="s">
        <v>14293</v>
      </c>
      <c r="D100" s="1">
        <v>37160</v>
      </c>
      <c r="E100" s="1">
        <v>43456</v>
      </c>
      <c r="F100" t="s">
        <v>19</v>
      </c>
      <c r="I100">
        <v>100</v>
      </c>
      <c r="J100">
        <v>0</v>
      </c>
      <c r="K100">
        <v>0</v>
      </c>
      <c r="L100">
        <v>1385</v>
      </c>
      <c r="M100">
        <v>1385</v>
      </c>
      <c r="N100" t="s">
        <v>20</v>
      </c>
      <c r="O100" t="s">
        <v>14294</v>
      </c>
      <c r="P100" t="s">
        <v>28</v>
      </c>
      <c r="Q100" t="s">
        <v>34233</v>
      </c>
      <c r="R100" t="s">
        <v>34233</v>
      </c>
      <c r="S100" t="s">
        <v>32628</v>
      </c>
      <c r="T100" t="s">
        <v>34356</v>
      </c>
      <c r="U100" t="s">
        <v>32634</v>
      </c>
      <c r="V100" t="s">
        <v>32653</v>
      </c>
      <c r="X100">
        <v>2</v>
      </c>
      <c r="Y100" t="s">
        <v>32654</v>
      </c>
      <c r="AA100">
        <v>9</v>
      </c>
      <c r="AB100">
        <v>15</v>
      </c>
      <c r="AC100">
        <v>1</v>
      </c>
      <c r="AD100" t="str">
        <f t="shared" si="12"/>
        <v/>
      </c>
      <c r="AE100" t="str">
        <f t="shared" si="13"/>
        <v/>
      </c>
      <c r="AG100">
        <v>2</v>
      </c>
      <c r="AH100">
        <f t="shared" si="15"/>
        <v>5.6</v>
      </c>
      <c r="AI100">
        <v>0.14499999999999999</v>
      </c>
      <c r="AJ100">
        <f t="shared" si="16"/>
        <v>0.81199999999999994</v>
      </c>
      <c r="AK100" t="str">
        <f t="shared" si="17"/>
        <v/>
      </c>
      <c r="AL100" t="str">
        <f t="shared" si="18"/>
        <v/>
      </c>
      <c r="AM100" t="s">
        <v>33856</v>
      </c>
    </row>
    <row r="101" spans="1:39" x14ac:dyDescent="0.2">
      <c r="A101" t="s">
        <v>20956</v>
      </c>
      <c r="B101" t="s">
        <v>122</v>
      </c>
      <c r="C101" t="s">
        <v>20957</v>
      </c>
      <c r="D101" s="1">
        <v>38457</v>
      </c>
      <c r="E101" s="1">
        <v>43456</v>
      </c>
      <c r="F101" t="s">
        <v>19</v>
      </c>
      <c r="I101">
        <v>100</v>
      </c>
      <c r="J101">
        <v>0</v>
      </c>
      <c r="K101">
        <v>0</v>
      </c>
      <c r="L101">
        <v>2602</v>
      </c>
      <c r="M101">
        <v>2602</v>
      </c>
      <c r="N101" t="s">
        <v>20</v>
      </c>
      <c r="O101" t="s">
        <v>21</v>
      </c>
      <c r="P101" t="s">
        <v>28</v>
      </c>
      <c r="Q101" t="s">
        <v>34233</v>
      </c>
      <c r="R101" t="s">
        <v>34233</v>
      </c>
      <c r="S101" t="s">
        <v>32628</v>
      </c>
      <c r="T101" t="s">
        <v>34362</v>
      </c>
      <c r="U101" t="s">
        <v>32636</v>
      </c>
      <c r="V101" t="s">
        <v>32655</v>
      </c>
      <c r="W101">
        <v>500</v>
      </c>
      <c r="Y101">
        <v>1</v>
      </c>
      <c r="AA101">
        <v>8.5</v>
      </c>
      <c r="AC101">
        <v>5</v>
      </c>
      <c r="AD101" t="str">
        <f t="shared" si="12"/>
        <v/>
      </c>
      <c r="AE101" t="str">
        <f t="shared" si="13"/>
        <v/>
      </c>
      <c r="AG101">
        <v>9</v>
      </c>
      <c r="AH101">
        <f t="shared" si="15"/>
        <v>25.2</v>
      </c>
      <c r="AI101">
        <v>0.14499999999999999</v>
      </c>
      <c r="AJ101">
        <f t="shared" si="16"/>
        <v>3.6539999999999995</v>
      </c>
      <c r="AK101" t="str">
        <f t="shared" si="17"/>
        <v/>
      </c>
      <c r="AL101" t="str">
        <f t="shared" si="18"/>
        <v/>
      </c>
      <c r="AM101" t="s">
        <v>33857</v>
      </c>
    </row>
    <row r="102" spans="1:39" x14ac:dyDescent="0.2">
      <c r="A102" t="s">
        <v>23343</v>
      </c>
      <c r="B102" t="s">
        <v>122</v>
      </c>
      <c r="C102" t="s">
        <v>23344</v>
      </c>
      <c r="D102" s="1">
        <v>38922</v>
      </c>
      <c r="E102" s="1">
        <v>43456</v>
      </c>
      <c r="F102" t="s">
        <v>19</v>
      </c>
      <c r="I102">
        <v>100</v>
      </c>
      <c r="J102">
        <v>0</v>
      </c>
      <c r="K102">
        <v>0</v>
      </c>
      <c r="L102">
        <v>1410</v>
      </c>
      <c r="M102">
        <v>1410</v>
      </c>
      <c r="N102" t="s">
        <v>20</v>
      </c>
      <c r="O102" t="s">
        <v>21</v>
      </c>
      <c r="P102" t="s">
        <v>28</v>
      </c>
      <c r="Q102" t="s">
        <v>34233</v>
      </c>
      <c r="R102" t="s">
        <v>34233</v>
      </c>
      <c r="S102" t="s">
        <v>32628</v>
      </c>
      <c r="T102" t="s">
        <v>34356</v>
      </c>
      <c r="U102" t="s">
        <v>32656</v>
      </c>
      <c r="V102" t="s">
        <v>32657</v>
      </c>
      <c r="W102">
        <v>240</v>
      </c>
      <c r="X102">
        <v>2</v>
      </c>
      <c r="Y102">
        <v>1</v>
      </c>
      <c r="Z102">
        <v>450</v>
      </c>
      <c r="AA102">
        <v>8.5</v>
      </c>
      <c r="AB102">
        <v>17</v>
      </c>
      <c r="AC102">
        <v>2</v>
      </c>
      <c r="AD102" t="str">
        <f t="shared" si="12"/>
        <v/>
      </c>
      <c r="AE102" t="str">
        <f t="shared" si="13"/>
        <v/>
      </c>
      <c r="AF102" t="str">
        <f t="shared" ref="AF102:AF165" si="19">IF((S102&lt;&gt;"tühi")*(F102&lt;&gt;"Elamumaa")*(G102&lt;&gt;"Elamumaa")*(H102&lt;&gt;"Elamumaa"),IF(Z102=0,"",Z102),"")</f>
        <v/>
      </c>
      <c r="AG102">
        <f t="shared" ref="AG102:AG120" si="20">IF((S102&lt;&gt;"tühi")*(AC102&lt;&gt;""),AC102,"")</f>
        <v>2</v>
      </c>
      <c r="AH102">
        <f t="shared" si="15"/>
        <v>5.6</v>
      </c>
      <c r="AI102">
        <v>0.14499999999999999</v>
      </c>
      <c r="AJ102">
        <f t="shared" si="16"/>
        <v>0.81199999999999994</v>
      </c>
      <c r="AK102" t="str">
        <f t="shared" si="17"/>
        <v/>
      </c>
      <c r="AL102" t="str">
        <f t="shared" si="18"/>
        <v/>
      </c>
    </row>
    <row r="103" spans="1:39" x14ac:dyDescent="0.2">
      <c r="A103" t="s">
        <v>23184</v>
      </c>
      <c r="B103" t="s">
        <v>122</v>
      </c>
      <c r="C103" t="s">
        <v>23185</v>
      </c>
      <c r="D103" s="1">
        <v>38968</v>
      </c>
      <c r="E103" s="1">
        <v>43456</v>
      </c>
      <c r="F103" t="s">
        <v>19</v>
      </c>
      <c r="I103">
        <v>100</v>
      </c>
      <c r="J103">
        <v>0</v>
      </c>
      <c r="K103">
        <v>0</v>
      </c>
      <c r="L103">
        <v>2324</v>
      </c>
      <c r="M103">
        <v>2324</v>
      </c>
      <c r="N103" t="s">
        <v>20</v>
      </c>
      <c r="O103" t="s">
        <v>23186</v>
      </c>
      <c r="P103" t="s">
        <v>28</v>
      </c>
      <c r="Q103" t="s">
        <v>34233</v>
      </c>
      <c r="R103" t="s">
        <v>34233</v>
      </c>
      <c r="S103" t="s">
        <v>32627</v>
      </c>
      <c r="T103" t="s">
        <v>34363</v>
      </c>
      <c r="U103" t="s">
        <v>32634</v>
      </c>
      <c r="V103" t="s">
        <v>32657</v>
      </c>
      <c r="W103">
        <v>235</v>
      </c>
      <c r="X103">
        <v>2</v>
      </c>
      <c r="Y103" t="s">
        <v>32654</v>
      </c>
      <c r="Z103">
        <v>440</v>
      </c>
      <c r="AA103">
        <v>8.5</v>
      </c>
      <c r="AB103">
        <v>17</v>
      </c>
      <c r="AC103">
        <v>1</v>
      </c>
      <c r="AD103" t="str">
        <f t="shared" si="12"/>
        <v/>
      </c>
      <c r="AE103" t="str">
        <f t="shared" si="13"/>
        <v/>
      </c>
      <c r="AF103" t="str">
        <f t="shared" si="19"/>
        <v/>
      </c>
      <c r="AG103">
        <f t="shared" si="20"/>
        <v>1</v>
      </c>
      <c r="AH103">
        <f t="shared" si="15"/>
        <v>2.8</v>
      </c>
      <c r="AI103">
        <v>0.14499999999999999</v>
      </c>
      <c r="AJ103">
        <f t="shared" si="16"/>
        <v>0.40599999999999997</v>
      </c>
      <c r="AK103" t="str">
        <f t="shared" si="17"/>
        <v/>
      </c>
      <c r="AL103" t="str">
        <f t="shared" si="18"/>
        <v/>
      </c>
    </row>
    <row r="104" spans="1:39" x14ac:dyDescent="0.2">
      <c r="A104" t="s">
        <v>28029</v>
      </c>
      <c r="B104" t="s">
        <v>122</v>
      </c>
      <c r="C104" t="s">
        <v>28030</v>
      </c>
      <c r="D104" s="1">
        <v>42408</v>
      </c>
      <c r="E104" s="1">
        <v>44546</v>
      </c>
      <c r="F104" t="s">
        <v>19</v>
      </c>
      <c r="I104">
        <v>100</v>
      </c>
      <c r="J104">
        <v>0</v>
      </c>
      <c r="K104">
        <v>0</v>
      </c>
      <c r="L104">
        <v>1231</v>
      </c>
      <c r="M104">
        <v>1231</v>
      </c>
      <c r="N104" t="s">
        <v>20</v>
      </c>
      <c r="O104" t="s">
        <v>28031</v>
      </c>
      <c r="P104" t="s">
        <v>28</v>
      </c>
      <c r="Q104" t="s">
        <v>34233</v>
      </c>
      <c r="R104" t="s">
        <v>34233</v>
      </c>
      <c r="S104" t="s">
        <v>32628</v>
      </c>
      <c r="T104" t="s">
        <v>34357</v>
      </c>
      <c r="U104" t="s">
        <v>32634</v>
      </c>
      <c r="V104" t="s">
        <v>32658</v>
      </c>
      <c r="W104">
        <v>200</v>
      </c>
      <c r="X104">
        <v>2</v>
      </c>
      <c r="Y104">
        <v>2</v>
      </c>
      <c r="AA104">
        <v>8.5</v>
      </c>
      <c r="AC104">
        <v>1</v>
      </c>
      <c r="AD104" t="str">
        <f t="shared" si="12"/>
        <v/>
      </c>
      <c r="AE104" t="str">
        <f t="shared" si="13"/>
        <v/>
      </c>
      <c r="AF104" t="str">
        <f t="shared" si="19"/>
        <v/>
      </c>
      <c r="AG104">
        <f t="shared" si="20"/>
        <v>1</v>
      </c>
      <c r="AH104">
        <f t="shared" si="15"/>
        <v>2.8</v>
      </c>
      <c r="AI104">
        <v>0.14499999999999999</v>
      </c>
      <c r="AJ104">
        <f t="shared" si="16"/>
        <v>0.40599999999999997</v>
      </c>
      <c r="AK104" t="str">
        <f t="shared" si="17"/>
        <v/>
      </c>
      <c r="AL104" t="str">
        <f t="shared" si="18"/>
        <v/>
      </c>
    </row>
    <row r="105" spans="1:39" x14ac:dyDescent="0.2">
      <c r="A105" t="s">
        <v>23203</v>
      </c>
      <c r="B105" t="s">
        <v>122</v>
      </c>
      <c r="C105" t="s">
        <v>23204</v>
      </c>
      <c r="D105" s="1">
        <v>38979</v>
      </c>
      <c r="E105" s="1">
        <v>44546</v>
      </c>
      <c r="F105" t="s">
        <v>19</v>
      </c>
      <c r="I105">
        <v>100</v>
      </c>
      <c r="J105">
        <v>0</v>
      </c>
      <c r="K105">
        <v>0</v>
      </c>
      <c r="L105">
        <v>1550</v>
      </c>
      <c r="M105">
        <v>1550</v>
      </c>
      <c r="N105" t="s">
        <v>20</v>
      </c>
      <c r="O105" t="s">
        <v>23205</v>
      </c>
      <c r="P105" t="s">
        <v>28</v>
      </c>
      <c r="Q105" t="s">
        <v>34233</v>
      </c>
      <c r="R105" t="s">
        <v>34233</v>
      </c>
      <c r="S105" t="s">
        <v>33797</v>
      </c>
      <c r="T105" t="s">
        <v>34234</v>
      </c>
      <c r="U105" t="s">
        <v>32634</v>
      </c>
      <c r="V105" t="s">
        <v>32659</v>
      </c>
      <c r="W105">
        <v>235</v>
      </c>
      <c r="X105">
        <v>2</v>
      </c>
      <c r="Y105" t="s">
        <v>32654</v>
      </c>
      <c r="Z105">
        <v>440</v>
      </c>
      <c r="AA105">
        <v>8.5</v>
      </c>
      <c r="AB105">
        <v>17</v>
      </c>
      <c r="AC105">
        <v>1</v>
      </c>
      <c r="AD105" t="str">
        <f t="shared" si="12"/>
        <v/>
      </c>
      <c r="AE105" t="str">
        <f t="shared" si="13"/>
        <v/>
      </c>
      <c r="AF105" t="str">
        <f t="shared" si="19"/>
        <v/>
      </c>
      <c r="AG105">
        <f t="shared" si="20"/>
        <v>1</v>
      </c>
      <c r="AH105">
        <f t="shared" si="15"/>
        <v>2.8</v>
      </c>
      <c r="AI105">
        <v>0.14499999999999999</v>
      </c>
      <c r="AJ105">
        <f t="shared" si="16"/>
        <v>0.40599999999999997</v>
      </c>
      <c r="AK105" t="str">
        <f t="shared" si="17"/>
        <v/>
      </c>
      <c r="AL105" t="str">
        <f t="shared" si="18"/>
        <v/>
      </c>
    </row>
    <row r="106" spans="1:39" x14ac:dyDescent="0.2">
      <c r="A106" t="s">
        <v>23206</v>
      </c>
      <c r="B106" t="s">
        <v>122</v>
      </c>
      <c r="C106" t="s">
        <v>23207</v>
      </c>
      <c r="D106" s="1">
        <v>38979</v>
      </c>
      <c r="E106" s="1">
        <v>43456</v>
      </c>
      <c r="F106" t="s">
        <v>19</v>
      </c>
      <c r="I106">
        <v>100</v>
      </c>
      <c r="J106">
        <v>0</v>
      </c>
      <c r="K106">
        <v>0</v>
      </c>
      <c r="L106">
        <v>1264</v>
      </c>
      <c r="M106">
        <v>1264</v>
      </c>
      <c r="N106" t="s">
        <v>20</v>
      </c>
      <c r="O106" t="s">
        <v>23208</v>
      </c>
      <c r="P106" t="s">
        <v>28</v>
      </c>
      <c r="Q106" t="s">
        <v>34233</v>
      </c>
      <c r="R106" t="s">
        <v>34233</v>
      </c>
      <c r="S106" t="s">
        <v>32628</v>
      </c>
      <c r="T106" t="s">
        <v>34357</v>
      </c>
      <c r="U106" t="s">
        <v>32634</v>
      </c>
      <c r="V106" t="s">
        <v>32657</v>
      </c>
      <c r="W106">
        <v>190</v>
      </c>
      <c r="X106">
        <v>2</v>
      </c>
      <c r="Y106" t="s">
        <v>32654</v>
      </c>
      <c r="Z106">
        <v>360</v>
      </c>
      <c r="AA106">
        <v>8.5</v>
      </c>
      <c r="AB106">
        <v>17</v>
      </c>
      <c r="AC106">
        <v>1</v>
      </c>
      <c r="AD106" t="str">
        <f t="shared" si="12"/>
        <v/>
      </c>
      <c r="AE106" t="str">
        <f t="shared" si="13"/>
        <v/>
      </c>
      <c r="AF106" t="str">
        <f t="shared" si="19"/>
        <v/>
      </c>
      <c r="AG106">
        <f t="shared" si="20"/>
        <v>1</v>
      </c>
      <c r="AH106">
        <f t="shared" si="15"/>
        <v>2.8</v>
      </c>
      <c r="AI106">
        <v>0.14499999999999999</v>
      </c>
      <c r="AJ106">
        <f t="shared" si="16"/>
        <v>0.40599999999999997</v>
      </c>
      <c r="AK106" t="str">
        <f t="shared" si="17"/>
        <v/>
      </c>
      <c r="AL106" t="str">
        <f t="shared" si="18"/>
        <v/>
      </c>
    </row>
    <row r="107" spans="1:39" x14ac:dyDescent="0.2">
      <c r="A107" t="s">
        <v>23209</v>
      </c>
      <c r="B107" t="s">
        <v>122</v>
      </c>
      <c r="C107" t="s">
        <v>23210</v>
      </c>
      <c r="D107" s="1">
        <v>38979</v>
      </c>
      <c r="E107" s="1">
        <v>44546</v>
      </c>
      <c r="F107" t="s">
        <v>19</v>
      </c>
      <c r="I107">
        <v>100</v>
      </c>
      <c r="J107">
        <v>0</v>
      </c>
      <c r="K107">
        <v>0</v>
      </c>
      <c r="L107">
        <v>1753</v>
      </c>
      <c r="M107">
        <v>1753</v>
      </c>
      <c r="N107" t="s">
        <v>20</v>
      </c>
      <c r="O107" t="s">
        <v>23211</v>
      </c>
      <c r="P107" t="s">
        <v>28</v>
      </c>
      <c r="Q107" t="s">
        <v>34233</v>
      </c>
      <c r="R107" t="s">
        <v>34233</v>
      </c>
      <c r="S107" t="s">
        <v>33942</v>
      </c>
      <c r="T107" t="s">
        <v>34233</v>
      </c>
      <c r="U107" t="s">
        <v>32634</v>
      </c>
      <c r="V107" t="s">
        <v>32657</v>
      </c>
      <c r="W107">
        <v>265</v>
      </c>
      <c r="X107">
        <v>2</v>
      </c>
      <c r="Y107" t="s">
        <v>32654</v>
      </c>
      <c r="Z107">
        <v>460</v>
      </c>
      <c r="AA107">
        <v>8.5</v>
      </c>
      <c r="AB107">
        <v>17</v>
      </c>
      <c r="AC107">
        <v>1</v>
      </c>
      <c r="AD107" t="str">
        <f t="shared" si="12"/>
        <v/>
      </c>
      <c r="AE107">
        <f t="shared" si="13"/>
        <v>1</v>
      </c>
      <c r="AF107" t="str">
        <f t="shared" si="19"/>
        <v/>
      </c>
      <c r="AG107" t="str">
        <f t="shared" si="20"/>
        <v/>
      </c>
      <c r="AH107" t="str">
        <f t="shared" si="15"/>
        <v/>
      </c>
      <c r="AI107">
        <v>0.14499999999999999</v>
      </c>
      <c r="AJ107" t="str">
        <f t="shared" si="16"/>
        <v/>
      </c>
      <c r="AK107">
        <f t="shared" si="17"/>
        <v>2.8</v>
      </c>
      <c r="AL107">
        <f t="shared" si="18"/>
        <v>0.40599999999999997</v>
      </c>
    </row>
    <row r="108" spans="1:39" x14ac:dyDescent="0.2">
      <c r="A108" t="s">
        <v>28032</v>
      </c>
      <c r="B108" t="s">
        <v>122</v>
      </c>
      <c r="C108" t="s">
        <v>28033</v>
      </c>
      <c r="D108" s="1">
        <v>42408</v>
      </c>
      <c r="E108" s="1">
        <v>43456</v>
      </c>
      <c r="F108" t="s">
        <v>19</v>
      </c>
      <c r="I108">
        <v>100</v>
      </c>
      <c r="J108">
        <v>0</v>
      </c>
      <c r="K108">
        <v>0</v>
      </c>
      <c r="L108">
        <v>1214</v>
      </c>
      <c r="M108">
        <v>1214</v>
      </c>
      <c r="N108" t="s">
        <v>20</v>
      </c>
      <c r="O108" t="s">
        <v>28034</v>
      </c>
      <c r="P108" t="s">
        <v>28</v>
      </c>
      <c r="Q108" t="s">
        <v>34233</v>
      </c>
      <c r="R108" t="s">
        <v>34233</v>
      </c>
      <c r="S108" t="s">
        <v>32628</v>
      </c>
      <c r="T108" t="s">
        <v>34357</v>
      </c>
      <c r="U108" t="s">
        <v>32634</v>
      </c>
      <c r="V108" t="s">
        <v>32658</v>
      </c>
      <c r="W108">
        <v>200</v>
      </c>
      <c r="X108">
        <v>2</v>
      </c>
      <c r="Y108">
        <v>2</v>
      </c>
      <c r="AA108">
        <v>8.5</v>
      </c>
      <c r="AC108">
        <v>1</v>
      </c>
      <c r="AD108" t="str">
        <f t="shared" si="12"/>
        <v/>
      </c>
      <c r="AE108" t="str">
        <f t="shared" si="13"/>
        <v/>
      </c>
      <c r="AF108" t="str">
        <f t="shared" si="19"/>
        <v/>
      </c>
      <c r="AG108">
        <f t="shared" si="20"/>
        <v>1</v>
      </c>
      <c r="AH108">
        <f t="shared" si="15"/>
        <v>2.8</v>
      </c>
      <c r="AI108">
        <v>0.14499999999999999</v>
      </c>
      <c r="AJ108">
        <f t="shared" si="16"/>
        <v>0.40599999999999997</v>
      </c>
      <c r="AK108" t="str">
        <f t="shared" si="17"/>
        <v/>
      </c>
      <c r="AL108" t="str">
        <f t="shared" si="18"/>
        <v/>
      </c>
    </row>
    <row r="109" spans="1:39" x14ac:dyDescent="0.2">
      <c r="A109" t="s">
        <v>4478</v>
      </c>
      <c r="B109" t="s">
        <v>122</v>
      </c>
      <c r="C109" t="s">
        <v>4479</v>
      </c>
      <c r="D109" s="1">
        <v>35913</v>
      </c>
      <c r="E109" s="1">
        <v>43456</v>
      </c>
      <c r="F109" t="s">
        <v>19</v>
      </c>
      <c r="I109">
        <v>100</v>
      </c>
      <c r="J109">
        <v>0</v>
      </c>
      <c r="K109">
        <v>0</v>
      </c>
      <c r="L109">
        <v>1231</v>
      </c>
      <c r="M109">
        <v>1231</v>
      </c>
      <c r="N109" t="s">
        <v>20</v>
      </c>
      <c r="O109" t="s">
        <v>4480</v>
      </c>
      <c r="P109" t="s">
        <v>28</v>
      </c>
      <c r="Q109" t="s">
        <v>34233</v>
      </c>
      <c r="R109" t="s">
        <v>34233</v>
      </c>
      <c r="S109" t="s">
        <v>33797</v>
      </c>
      <c r="T109" t="s">
        <v>34357</v>
      </c>
      <c r="U109" t="s">
        <v>32634</v>
      </c>
      <c r="V109" t="s">
        <v>32643</v>
      </c>
      <c r="X109" s="4">
        <v>2</v>
      </c>
      <c r="Y109">
        <v>1</v>
      </c>
      <c r="AC109">
        <v>1</v>
      </c>
      <c r="AD109" t="str">
        <f t="shared" si="12"/>
        <v/>
      </c>
      <c r="AE109" t="str">
        <f t="shared" si="13"/>
        <v/>
      </c>
      <c r="AF109" t="str">
        <f t="shared" si="19"/>
        <v/>
      </c>
      <c r="AG109">
        <f t="shared" si="20"/>
        <v>1</v>
      </c>
      <c r="AH109">
        <f t="shared" si="15"/>
        <v>2.8</v>
      </c>
      <c r="AI109">
        <v>0.14499999999999999</v>
      </c>
      <c r="AJ109">
        <f t="shared" si="16"/>
        <v>0.40599999999999997</v>
      </c>
      <c r="AK109" t="str">
        <f t="shared" si="17"/>
        <v/>
      </c>
      <c r="AL109" t="str">
        <f t="shared" si="18"/>
        <v/>
      </c>
    </row>
    <row r="110" spans="1:39" x14ac:dyDescent="0.2">
      <c r="A110" t="s">
        <v>28035</v>
      </c>
      <c r="B110" t="s">
        <v>122</v>
      </c>
      <c r="C110" t="s">
        <v>28036</v>
      </c>
      <c r="D110" s="1">
        <v>42408</v>
      </c>
      <c r="E110" s="1">
        <v>43456</v>
      </c>
      <c r="F110" t="s">
        <v>19</v>
      </c>
      <c r="I110">
        <v>100</v>
      </c>
      <c r="J110">
        <v>0</v>
      </c>
      <c r="K110">
        <v>0</v>
      </c>
      <c r="L110">
        <v>1217</v>
      </c>
      <c r="M110">
        <v>1217</v>
      </c>
      <c r="N110" t="s">
        <v>20</v>
      </c>
      <c r="O110" t="s">
        <v>28037</v>
      </c>
      <c r="P110" t="s">
        <v>28</v>
      </c>
      <c r="Q110" t="s">
        <v>34233</v>
      </c>
      <c r="R110" t="s">
        <v>34233</v>
      </c>
      <c r="S110" t="s">
        <v>32628</v>
      </c>
      <c r="T110" t="s">
        <v>34357</v>
      </c>
      <c r="U110" t="s">
        <v>32634</v>
      </c>
      <c r="V110" t="s">
        <v>32658</v>
      </c>
      <c r="W110">
        <v>200</v>
      </c>
      <c r="X110" s="4">
        <v>2</v>
      </c>
      <c r="Y110">
        <v>2</v>
      </c>
      <c r="AA110">
        <v>8.5</v>
      </c>
      <c r="AC110">
        <v>1</v>
      </c>
      <c r="AD110" t="str">
        <f t="shared" si="12"/>
        <v/>
      </c>
      <c r="AE110" t="str">
        <f t="shared" si="13"/>
        <v/>
      </c>
      <c r="AF110" t="str">
        <f t="shared" si="19"/>
        <v/>
      </c>
      <c r="AG110">
        <f t="shared" si="20"/>
        <v>1</v>
      </c>
      <c r="AH110">
        <f t="shared" si="15"/>
        <v>2.8</v>
      </c>
      <c r="AI110">
        <v>0.14499999999999999</v>
      </c>
      <c r="AJ110">
        <f t="shared" si="16"/>
        <v>0.40599999999999997</v>
      </c>
      <c r="AK110" t="str">
        <f t="shared" si="17"/>
        <v/>
      </c>
      <c r="AL110" t="str">
        <f t="shared" si="18"/>
        <v/>
      </c>
    </row>
    <row r="111" spans="1:39" x14ac:dyDescent="0.2">
      <c r="A111" t="s">
        <v>4475</v>
      </c>
      <c r="B111" t="s">
        <v>122</v>
      </c>
      <c r="C111" t="s">
        <v>4476</v>
      </c>
      <c r="D111" s="1">
        <v>35913</v>
      </c>
      <c r="E111" s="1">
        <v>43456</v>
      </c>
      <c r="F111" t="s">
        <v>19</v>
      </c>
      <c r="I111">
        <v>100</v>
      </c>
      <c r="J111">
        <v>0</v>
      </c>
      <c r="K111">
        <v>0</v>
      </c>
      <c r="L111">
        <v>1119</v>
      </c>
      <c r="M111">
        <v>1119</v>
      </c>
      <c r="N111" t="s">
        <v>20</v>
      </c>
      <c r="O111" t="s">
        <v>4477</v>
      </c>
      <c r="P111" t="s">
        <v>28</v>
      </c>
      <c r="Q111" t="s">
        <v>34233</v>
      </c>
      <c r="R111" t="s">
        <v>34233</v>
      </c>
      <c r="S111" t="s">
        <v>33799</v>
      </c>
      <c r="T111" t="s">
        <v>34364</v>
      </c>
      <c r="U111" t="s">
        <v>32634</v>
      </c>
      <c r="V111" t="s">
        <v>32643</v>
      </c>
      <c r="X111" s="4">
        <v>2</v>
      </c>
      <c r="Y111">
        <v>1</v>
      </c>
      <c r="AC111">
        <v>1</v>
      </c>
      <c r="AD111" t="str">
        <f t="shared" si="12"/>
        <v/>
      </c>
      <c r="AE111" t="str">
        <f t="shared" si="13"/>
        <v/>
      </c>
      <c r="AF111" t="str">
        <f t="shared" si="19"/>
        <v/>
      </c>
      <c r="AG111">
        <f t="shared" si="20"/>
        <v>1</v>
      </c>
      <c r="AH111">
        <f t="shared" si="15"/>
        <v>2.8</v>
      </c>
      <c r="AI111">
        <v>0.14499999999999999</v>
      </c>
      <c r="AJ111">
        <f t="shared" si="16"/>
        <v>0.40599999999999997</v>
      </c>
      <c r="AK111" t="str">
        <f t="shared" si="17"/>
        <v/>
      </c>
      <c r="AL111" t="str">
        <f t="shared" si="18"/>
        <v/>
      </c>
    </row>
    <row r="112" spans="1:39" x14ac:dyDescent="0.2">
      <c r="A112" t="s">
        <v>4306</v>
      </c>
      <c r="B112" t="s">
        <v>122</v>
      </c>
      <c r="C112" t="s">
        <v>4307</v>
      </c>
      <c r="D112" s="1">
        <v>35913</v>
      </c>
      <c r="E112" s="1">
        <v>43690</v>
      </c>
      <c r="F112" t="s">
        <v>19</v>
      </c>
      <c r="I112">
        <v>100</v>
      </c>
      <c r="J112">
        <v>0</v>
      </c>
      <c r="K112">
        <v>0</v>
      </c>
      <c r="L112">
        <v>1205</v>
      </c>
      <c r="M112">
        <v>1205</v>
      </c>
      <c r="N112" t="s">
        <v>20</v>
      </c>
      <c r="O112" t="s">
        <v>4308</v>
      </c>
      <c r="P112" t="s">
        <v>28</v>
      </c>
      <c r="Q112" t="s">
        <v>34233</v>
      </c>
      <c r="R112" t="s">
        <v>34233</v>
      </c>
      <c r="S112" t="s">
        <v>32628</v>
      </c>
      <c r="T112" t="s">
        <v>34357</v>
      </c>
      <c r="U112" t="s">
        <v>32634</v>
      </c>
      <c r="V112" t="s">
        <v>32643</v>
      </c>
      <c r="X112" s="4">
        <v>2</v>
      </c>
      <c r="Y112">
        <v>1</v>
      </c>
      <c r="AC112">
        <v>1</v>
      </c>
      <c r="AD112" t="str">
        <f t="shared" si="12"/>
        <v/>
      </c>
      <c r="AE112" t="str">
        <f t="shared" si="13"/>
        <v/>
      </c>
      <c r="AF112" t="str">
        <f t="shared" si="19"/>
        <v/>
      </c>
      <c r="AG112">
        <f t="shared" si="20"/>
        <v>1</v>
      </c>
      <c r="AH112">
        <f t="shared" si="15"/>
        <v>2.8</v>
      </c>
      <c r="AI112">
        <v>0.14499999999999999</v>
      </c>
      <c r="AJ112">
        <f t="shared" si="16"/>
        <v>0.40599999999999997</v>
      </c>
      <c r="AK112" t="str">
        <f t="shared" si="17"/>
        <v/>
      </c>
      <c r="AL112" t="str">
        <f t="shared" si="18"/>
        <v/>
      </c>
    </row>
    <row r="113" spans="1:38" x14ac:dyDescent="0.2">
      <c r="A113" t="s">
        <v>28038</v>
      </c>
      <c r="B113" t="s">
        <v>122</v>
      </c>
      <c r="C113" t="s">
        <v>28039</v>
      </c>
      <c r="D113" s="1">
        <v>42408</v>
      </c>
      <c r="E113" s="1">
        <v>43456</v>
      </c>
      <c r="F113" t="s">
        <v>19</v>
      </c>
      <c r="I113">
        <v>100</v>
      </c>
      <c r="J113">
        <v>0</v>
      </c>
      <c r="K113">
        <v>0</v>
      </c>
      <c r="L113">
        <v>1209</v>
      </c>
      <c r="M113">
        <v>1209</v>
      </c>
      <c r="N113" t="s">
        <v>20</v>
      </c>
      <c r="O113" t="s">
        <v>28040</v>
      </c>
      <c r="P113" t="s">
        <v>28</v>
      </c>
      <c r="Q113" t="s">
        <v>34233</v>
      </c>
      <c r="R113" t="s">
        <v>34233</v>
      </c>
      <c r="S113" t="s">
        <v>32628</v>
      </c>
      <c r="T113" t="s">
        <v>34357</v>
      </c>
      <c r="U113" t="s">
        <v>32634</v>
      </c>
      <c r="V113" t="s">
        <v>32658</v>
      </c>
      <c r="W113">
        <v>200</v>
      </c>
      <c r="X113" s="4">
        <v>2</v>
      </c>
      <c r="Y113">
        <v>2</v>
      </c>
      <c r="AA113">
        <v>8.5</v>
      </c>
      <c r="AC113">
        <v>1</v>
      </c>
      <c r="AD113" t="str">
        <f t="shared" si="12"/>
        <v/>
      </c>
      <c r="AE113" t="str">
        <f t="shared" si="13"/>
        <v/>
      </c>
      <c r="AF113" t="str">
        <f t="shared" si="19"/>
        <v/>
      </c>
      <c r="AG113">
        <f t="shared" si="20"/>
        <v>1</v>
      </c>
      <c r="AH113">
        <f t="shared" si="15"/>
        <v>2.8</v>
      </c>
      <c r="AI113">
        <v>0.14499999999999999</v>
      </c>
      <c r="AJ113">
        <f t="shared" si="16"/>
        <v>0.40599999999999997</v>
      </c>
      <c r="AK113" t="str">
        <f t="shared" si="17"/>
        <v/>
      </c>
      <c r="AL113" t="str">
        <f t="shared" si="18"/>
        <v/>
      </c>
    </row>
    <row r="114" spans="1:38" x14ac:dyDescent="0.2">
      <c r="A114" t="s">
        <v>4472</v>
      </c>
      <c r="B114" t="s">
        <v>122</v>
      </c>
      <c r="C114" t="s">
        <v>4473</v>
      </c>
      <c r="D114" s="1">
        <v>35913</v>
      </c>
      <c r="E114" s="1">
        <v>43456</v>
      </c>
      <c r="F114" t="s">
        <v>19</v>
      </c>
      <c r="I114">
        <v>100</v>
      </c>
      <c r="J114">
        <v>0</v>
      </c>
      <c r="K114">
        <v>0</v>
      </c>
      <c r="L114">
        <v>1050</v>
      </c>
      <c r="M114">
        <v>1050</v>
      </c>
      <c r="N114" t="s">
        <v>20</v>
      </c>
      <c r="O114" t="s">
        <v>4474</v>
      </c>
      <c r="P114" t="s">
        <v>28</v>
      </c>
      <c r="Q114" t="s">
        <v>34233</v>
      </c>
      <c r="R114" t="s">
        <v>34233</v>
      </c>
      <c r="S114" t="s">
        <v>32628</v>
      </c>
      <c r="T114" t="s">
        <v>34349</v>
      </c>
      <c r="U114" t="s">
        <v>32634</v>
      </c>
      <c r="V114" t="s">
        <v>32643</v>
      </c>
      <c r="X114" s="4">
        <v>2</v>
      </c>
      <c r="Y114">
        <v>1</v>
      </c>
      <c r="AC114">
        <v>1</v>
      </c>
      <c r="AD114" t="str">
        <f t="shared" si="12"/>
        <v/>
      </c>
      <c r="AE114" t="str">
        <f t="shared" si="13"/>
        <v/>
      </c>
      <c r="AF114" t="str">
        <f t="shared" si="19"/>
        <v/>
      </c>
      <c r="AG114">
        <f t="shared" si="20"/>
        <v>1</v>
      </c>
      <c r="AH114">
        <f t="shared" si="15"/>
        <v>2.8</v>
      </c>
      <c r="AI114">
        <v>0.14499999999999999</v>
      </c>
      <c r="AJ114">
        <f t="shared" si="16"/>
        <v>0.40599999999999997</v>
      </c>
      <c r="AK114" t="str">
        <f t="shared" si="17"/>
        <v/>
      </c>
      <c r="AL114" t="str">
        <f t="shared" si="18"/>
        <v/>
      </c>
    </row>
    <row r="115" spans="1:38" x14ac:dyDescent="0.2">
      <c r="A115" t="s">
        <v>4451</v>
      </c>
      <c r="B115" t="s">
        <v>122</v>
      </c>
      <c r="C115" t="s">
        <v>4452</v>
      </c>
      <c r="D115" s="1">
        <v>35913</v>
      </c>
      <c r="E115" s="1">
        <v>43456</v>
      </c>
      <c r="F115" t="s">
        <v>19</v>
      </c>
      <c r="I115">
        <v>100</v>
      </c>
      <c r="J115">
        <v>0</v>
      </c>
      <c r="K115">
        <v>0</v>
      </c>
      <c r="L115">
        <v>1050</v>
      </c>
      <c r="M115">
        <v>1050</v>
      </c>
      <c r="N115" t="s">
        <v>20</v>
      </c>
      <c r="O115" t="s">
        <v>4453</v>
      </c>
      <c r="P115" t="s">
        <v>28</v>
      </c>
      <c r="Q115" t="s">
        <v>34233</v>
      </c>
      <c r="R115" t="s">
        <v>34233</v>
      </c>
      <c r="S115" t="s">
        <v>32628</v>
      </c>
      <c r="T115" t="s">
        <v>34349</v>
      </c>
      <c r="U115" t="s">
        <v>32634</v>
      </c>
      <c r="V115" t="s">
        <v>32643</v>
      </c>
      <c r="X115" s="4">
        <v>2</v>
      </c>
      <c r="Y115">
        <v>1</v>
      </c>
      <c r="AC115">
        <v>1</v>
      </c>
      <c r="AD115" t="str">
        <f t="shared" si="12"/>
        <v/>
      </c>
      <c r="AE115" t="str">
        <f t="shared" si="13"/>
        <v/>
      </c>
      <c r="AF115" t="str">
        <f t="shared" si="19"/>
        <v/>
      </c>
      <c r="AG115">
        <f t="shared" si="20"/>
        <v>1</v>
      </c>
      <c r="AH115">
        <f t="shared" si="15"/>
        <v>2.8</v>
      </c>
      <c r="AI115">
        <v>0.14499999999999999</v>
      </c>
      <c r="AJ115">
        <f t="shared" si="16"/>
        <v>0.40599999999999997</v>
      </c>
      <c r="AK115" t="str">
        <f t="shared" si="17"/>
        <v/>
      </c>
      <c r="AL115" t="str">
        <f t="shared" si="18"/>
        <v/>
      </c>
    </row>
    <row r="116" spans="1:38" x14ac:dyDescent="0.2">
      <c r="A116" t="s">
        <v>27759</v>
      </c>
      <c r="B116" t="s">
        <v>122</v>
      </c>
      <c r="C116" t="s">
        <v>27760</v>
      </c>
      <c r="D116" s="1">
        <v>42184</v>
      </c>
      <c r="E116" s="1">
        <v>43456</v>
      </c>
      <c r="F116" t="s">
        <v>19</v>
      </c>
      <c r="I116">
        <v>100</v>
      </c>
      <c r="J116">
        <v>0</v>
      </c>
      <c r="K116">
        <v>0</v>
      </c>
      <c r="L116">
        <v>1256</v>
      </c>
      <c r="M116">
        <v>1256</v>
      </c>
      <c r="N116" t="s">
        <v>20</v>
      </c>
      <c r="O116" t="s">
        <v>27761</v>
      </c>
      <c r="P116" t="s">
        <v>28</v>
      </c>
      <c r="Q116" t="s">
        <v>34233</v>
      </c>
      <c r="R116" t="s">
        <v>34233</v>
      </c>
      <c r="S116" t="s">
        <v>32628</v>
      </c>
      <c r="T116" t="s">
        <v>34357</v>
      </c>
      <c r="U116" t="s">
        <v>32634</v>
      </c>
      <c r="V116" t="s">
        <v>34954</v>
      </c>
      <c r="W116">
        <v>300</v>
      </c>
      <c r="X116" s="4">
        <v>2</v>
      </c>
      <c r="Y116" t="s">
        <v>32654</v>
      </c>
      <c r="AA116">
        <v>8.5</v>
      </c>
      <c r="AC116">
        <v>1</v>
      </c>
      <c r="AD116" t="str">
        <f t="shared" si="12"/>
        <v/>
      </c>
      <c r="AE116" t="str">
        <f t="shared" si="13"/>
        <v/>
      </c>
      <c r="AF116" t="str">
        <f t="shared" si="19"/>
        <v/>
      </c>
      <c r="AG116">
        <f t="shared" si="20"/>
        <v>1</v>
      </c>
      <c r="AH116">
        <f t="shared" si="15"/>
        <v>2.8</v>
      </c>
      <c r="AI116">
        <v>0.14499999999999999</v>
      </c>
      <c r="AJ116">
        <f t="shared" si="16"/>
        <v>0.40599999999999997</v>
      </c>
      <c r="AK116" t="str">
        <f t="shared" si="17"/>
        <v/>
      </c>
      <c r="AL116" t="str">
        <f t="shared" si="18"/>
        <v/>
      </c>
    </row>
    <row r="117" spans="1:38" x14ac:dyDescent="0.2">
      <c r="A117" t="s">
        <v>17110</v>
      </c>
      <c r="B117" t="s">
        <v>122</v>
      </c>
      <c r="C117" t="s">
        <v>17111</v>
      </c>
      <c r="D117" s="1">
        <v>37664</v>
      </c>
      <c r="E117" s="1">
        <v>44546</v>
      </c>
      <c r="F117" t="s">
        <v>19</v>
      </c>
      <c r="I117">
        <v>100</v>
      </c>
      <c r="J117">
        <v>0</v>
      </c>
      <c r="K117">
        <v>0</v>
      </c>
      <c r="L117">
        <v>2761</v>
      </c>
      <c r="M117">
        <v>2761</v>
      </c>
      <c r="N117" t="s">
        <v>20</v>
      </c>
      <c r="O117" t="s">
        <v>17112</v>
      </c>
      <c r="P117" t="s">
        <v>28</v>
      </c>
      <c r="Q117" t="s">
        <v>34233</v>
      </c>
      <c r="R117" t="s">
        <v>34233</v>
      </c>
      <c r="S117" t="s">
        <v>32628</v>
      </c>
      <c r="T117" t="s">
        <v>34349</v>
      </c>
      <c r="U117" t="s">
        <v>32634</v>
      </c>
      <c r="V117" t="s">
        <v>32651</v>
      </c>
      <c r="W117">
        <v>414</v>
      </c>
      <c r="X117" s="4">
        <v>2</v>
      </c>
      <c r="Y117" t="s">
        <v>32654</v>
      </c>
      <c r="AA117">
        <v>8</v>
      </c>
      <c r="AB117">
        <v>15</v>
      </c>
      <c r="AC117">
        <v>1</v>
      </c>
      <c r="AD117" t="str">
        <f t="shared" si="12"/>
        <v/>
      </c>
      <c r="AE117" t="str">
        <f t="shared" si="13"/>
        <v/>
      </c>
      <c r="AF117" t="str">
        <f t="shared" si="19"/>
        <v/>
      </c>
      <c r="AG117">
        <f t="shared" si="20"/>
        <v>1</v>
      </c>
      <c r="AH117">
        <f t="shared" si="15"/>
        <v>2.8</v>
      </c>
      <c r="AI117">
        <v>0.14499999999999999</v>
      </c>
      <c r="AJ117">
        <f t="shared" si="16"/>
        <v>0.40599999999999997</v>
      </c>
      <c r="AK117" t="str">
        <f t="shared" si="17"/>
        <v/>
      </c>
      <c r="AL117" t="str">
        <f t="shared" si="18"/>
        <v/>
      </c>
    </row>
    <row r="118" spans="1:38" x14ac:dyDescent="0.2">
      <c r="A118" t="s">
        <v>4448</v>
      </c>
      <c r="B118" t="s">
        <v>122</v>
      </c>
      <c r="C118" t="s">
        <v>4449</v>
      </c>
      <c r="D118" s="1">
        <v>35913</v>
      </c>
      <c r="E118" s="1">
        <v>43456</v>
      </c>
      <c r="F118" t="s">
        <v>19</v>
      </c>
      <c r="I118">
        <v>100</v>
      </c>
      <c r="J118">
        <v>0</v>
      </c>
      <c r="K118">
        <v>0</v>
      </c>
      <c r="L118">
        <v>1230</v>
      </c>
      <c r="M118">
        <v>1230</v>
      </c>
      <c r="N118" t="s">
        <v>20</v>
      </c>
      <c r="O118" t="s">
        <v>4450</v>
      </c>
      <c r="P118" t="s">
        <v>28</v>
      </c>
      <c r="Q118" t="s">
        <v>34233</v>
      </c>
      <c r="R118" t="s">
        <v>34233</v>
      </c>
      <c r="S118" t="s">
        <v>32628</v>
      </c>
      <c r="T118" t="s">
        <v>34354</v>
      </c>
      <c r="U118" t="s">
        <v>32634</v>
      </c>
      <c r="V118" t="s">
        <v>32643</v>
      </c>
      <c r="X118" s="4">
        <v>2</v>
      </c>
      <c r="Y118">
        <v>1</v>
      </c>
      <c r="AC118">
        <v>1</v>
      </c>
      <c r="AD118" t="str">
        <f t="shared" si="12"/>
        <v/>
      </c>
      <c r="AE118" t="str">
        <f t="shared" si="13"/>
        <v/>
      </c>
      <c r="AF118" t="str">
        <f t="shared" si="19"/>
        <v/>
      </c>
      <c r="AG118">
        <f t="shared" si="20"/>
        <v>1</v>
      </c>
      <c r="AH118">
        <f t="shared" si="15"/>
        <v>2.8</v>
      </c>
      <c r="AI118">
        <v>0.14499999999999999</v>
      </c>
      <c r="AJ118">
        <f t="shared" si="16"/>
        <v>0.40599999999999997</v>
      </c>
      <c r="AK118" t="str">
        <f t="shared" si="17"/>
        <v/>
      </c>
      <c r="AL118" t="str">
        <f t="shared" si="18"/>
        <v/>
      </c>
    </row>
    <row r="119" spans="1:38" x14ac:dyDescent="0.2">
      <c r="A119" t="s">
        <v>32109</v>
      </c>
      <c r="B119" t="s">
        <v>122</v>
      </c>
      <c r="C119" t="s">
        <v>32110</v>
      </c>
      <c r="D119" s="1">
        <v>44581</v>
      </c>
      <c r="E119" s="1">
        <v>44581</v>
      </c>
      <c r="F119" t="s">
        <v>26</v>
      </c>
      <c r="I119">
        <v>100</v>
      </c>
      <c r="J119">
        <v>0</v>
      </c>
      <c r="K119">
        <v>0</v>
      </c>
      <c r="L119">
        <v>14923</v>
      </c>
      <c r="M119">
        <v>14923</v>
      </c>
      <c r="N119" t="s">
        <v>20</v>
      </c>
      <c r="O119" t="s">
        <v>32111</v>
      </c>
      <c r="P119" t="s">
        <v>44</v>
      </c>
      <c r="Q119" t="s">
        <v>34233</v>
      </c>
      <c r="R119" t="s">
        <v>34233</v>
      </c>
      <c r="S119" t="s">
        <v>34233</v>
      </c>
      <c r="T119" t="s">
        <v>34233</v>
      </c>
      <c r="X119" s="4"/>
      <c r="AD119" t="str">
        <f t="shared" si="12"/>
        <v/>
      </c>
      <c r="AE119" t="str">
        <f t="shared" si="13"/>
        <v/>
      </c>
      <c r="AF119" t="str">
        <f t="shared" si="19"/>
        <v/>
      </c>
      <c r="AG119" t="str">
        <f t="shared" si="20"/>
        <v/>
      </c>
      <c r="AH119" t="str">
        <f t="shared" si="15"/>
        <v/>
      </c>
      <c r="AI119">
        <v>0.14499999999999999</v>
      </c>
      <c r="AJ119" t="str">
        <f t="shared" si="16"/>
        <v/>
      </c>
      <c r="AK119" t="str">
        <f t="shared" si="17"/>
        <v/>
      </c>
      <c r="AL119" t="str">
        <f t="shared" si="18"/>
        <v/>
      </c>
    </row>
    <row r="120" spans="1:38" x14ac:dyDescent="0.2">
      <c r="A120" t="s">
        <v>4445</v>
      </c>
      <c r="B120" t="s">
        <v>122</v>
      </c>
      <c r="C120" t="s">
        <v>4446</v>
      </c>
      <c r="D120" s="1">
        <v>35913</v>
      </c>
      <c r="E120" s="1">
        <v>44606</v>
      </c>
      <c r="F120" t="s">
        <v>19</v>
      </c>
      <c r="I120">
        <v>100</v>
      </c>
      <c r="J120">
        <v>0</v>
      </c>
      <c r="K120">
        <v>0</v>
      </c>
      <c r="L120">
        <v>1461</v>
      </c>
      <c r="M120">
        <v>1461</v>
      </c>
      <c r="N120" t="s">
        <v>20</v>
      </c>
      <c r="O120" t="s">
        <v>4447</v>
      </c>
      <c r="P120" t="s">
        <v>28</v>
      </c>
      <c r="Q120" t="s">
        <v>34233</v>
      </c>
      <c r="R120" t="s">
        <v>34233</v>
      </c>
      <c r="S120" t="s">
        <v>33797</v>
      </c>
      <c r="T120" t="s">
        <v>34357</v>
      </c>
      <c r="U120" t="s">
        <v>32634</v>
      </c>
      <c r="V120" t="s">
        <v>32643</v>
      </c>
      <c r="X120" s="4">
        <v>2</v>
      </c>
      <c r="Y120">
        <v>1</v>
      </c>
      <c r="AC120">
        <v>1</v>
      </c>
      <c r="AD120" t="str">
        <f t="shared" si="12"/>
        <v/>
      </c>
      <c r="AE120" t="str">
        <f t="shared" si="13"/>
        <v/>
      </c>
      <c r="AF120" t="str">
        <f t="shared" si="19"/>
        <v/>
      </c>
      <c r="AG120">
        <f t="shared" si="20"/>
        <v>1</v>
      </c>
      <c r="AH120">
        <f t="shared" si="15"/>
        <v>2.8</v>
      </c>
      <c r="AI120">
        <v>0.14499999999999999</v>
      </c>
      <c r="AJ120">
        <f t="shared" si="16"/>
        <v>0.40599999999999997</v>
      </c>
      <c r="AK120" t="str">
        <f t="shared" si="17"/>
        <v/>
      </c>
      <c r="AL120" t="str">
        <f t="shared" si="18"/>
        <v/>
      </c>
    </row>
    <row r="121" spans="1:38" x14ac:dyDescent="0.2">
      <c r="A121" t="s">
        <v>1680</v>
      </c>
      <c r="B121" t="s">
        <v>122</v>
      </c>
      <c r="C121" t="s">
        <v>1681</v>
      </c>
      <c r="D121" s="1">
        <v>35649</v>
      </c>
      <c r="E121" s="1">
        <v>43456</v>
      </c>
      <c r="F121" t="s">
        <v>19</v>
      </c>
      <c r="I121">
        <v>100</v>
      </c>
      <c r="J121">
        <v>0</v>
      </c>
      <c r="K121">
        <v>0</v>
      </c>
      <c r="L121">
        <v>2150</v>
      </c>
      <c r="M121">
        <v>2150</v>
      </c>
      <c r="N121" t="s">
        <v>20</v>
      </c>
      <c r="O121" t="s">
        <v>1682</v>
      </c>
      <c r="P121" t="s">
        <v>28</v>
      </c>
      <c r="Q121" t="s">
        <v>34233</v>
      </c>
      <c r="R121" t="s">
        <v>34233</v>
      </c>
      <c r="S121" t="s">
        <v>32628</v>
      </c>
      <c r="T121" t="s">
        <v>34349</v>
      </c>
      <c r="AD121" t="str">
        <f t="shared" si="12"/>
        <v/>
      </c>
      <c r="AE121" t="str">
        <f t="shared" si="13"/>
        <v/>
      </c>
      <c r="AF121" t="str">
        <f t="shared" si="19"/>
        <v/>
      </c>
      <c r="AG121" s="17">
        <v>1</v>
      </c>
      <c r="AH121">
        <f t="shared" si="15"/>
        <v>2.8</v>
      </c>
      <c r="AI121">
        <v>0.14499999999999999</v>
      </c>
      <c r="AJ121">
        <f t="shared" si="16"/>
        <v>0.40599999999999997</v>
      </c>
      <c r="AK121" t="str">
        <f t="shared" si="17"/>
        <v/>
      </c>
      <c r="AL121" t="str">
        <f t="shared" si="18"/>
        <v/>
      </c>
    </row>
    <row r="122" spans="1:38" x14ac:dyDescent="0.2">
      <c r="A122" t="s">
        <v>17113</v>
      </c>
      <c r="B122" t="s">
        <v>122</v>
      </c>
      <c r="C122" t="s">
        <v>17114</v>
      </c>
      <c r="D122" s="1">
        <v>37664</v>
      </c>
      <c r="E122" s="1">
        <v>43951</v>
      </c>
      <c r="F122" t="s">
        <v>19</v>
      </c>
      <c r="I122">
        <v>100</v>
      </c>
      <c r="J122">
        <v>0</v>
      </c>
      <c r="K122">
        <v>0</v>
      </c>
      <c r="L122">
        <v>1588</v>
      </c>
      <c r="M122">
        <v>1588</v>
      </c>
      <c r="N122" t="s">
        <v>20</v>
      </c>
      <c r="O122" t="s">
        <v>17115</v>
      </c>
      <c r="P122" t="s">
        <v>28</v>
      </c>
      <c r="Q122" t="s">
        <v>34233</v>
      </c>
      <c r="R122" t="s">
        <v>34233</v>
      </c>
      <c r="S122" t="s">
        <v>32628</v>
      </c>
      <c r="T122" t="s">
        <v>34357</v>
      </c>
      <c r="U122" t="s">
        <v>32634</v>
      </c>
      <c r="V122" t="s">
        <v>32651</v>
      </c>
      <c r="W122">
        <v>317</v>
      </c>
      <c r="X122">
        <v>2</v>
      </c>
      <c r="Y122" t="s">
        <v>32654</v>
      </c>
      <c r="AA122">
        <v>8</v>
      </c>
      <c r="AB122">
        <v>20</v>
      </c>
      <c r="AC122">
        <v>1</v>
      </c>
      <c r="AD122" t="str">
        <f t="shared" si="12"/>
        <v/>
      </c>
      <c r="AE122" t="str">
        <f t="shared" si="13"/>
        <v/>
      </c>
      <c r="AF122" t="str">
        <f t="shared" si="19"/>
        <v/>
      </c>
      <c r="AG122">
        <f>IF((S122&lt;&gt;"tühi")*(AC122&lt;&gt;""),AC122,"")</f>
        <v>1</v>
      </c>
      <c r="AH122">
        <f t="shared" si="15"/>
        <v>2.8</v>
      </c>
      <c r="AI122">
        <v>0.14499999999999999</v>
      </c>
      <c r="AJ122">
        <f t="shared" si="16"/>
        <v>0.40599999999999997</v>
      </c>
      <c r="AK122" t="str">
        <f t="shared" si="17"/>
        <v/>
      </c>
      <c r="AL122" t="str">
        <f t="shared" si="18"/>
        <v/>
      </c>
    </row>
    <row r="123" spans="1:38" x14ac:dyDescent="0.2">
      <c r="A123" t="s">
        <v>12061</v>
      </c>
      <c r="B123" t="s">
        <v>122</v>
      </c>
      <c r="C123" t="s">
        <v>12062</v>
      </c>
      <c r="D123" s="1">
        <v>36630</v>
      </c>
      <c r="E123" s="1">
        <v>43456</v>
      </c>
      <c r="F123" t="s">
        <v>19</v>
      </c>
      <c r="I123">
        <v>100</v>
      </c>
      <c r="J123">
        <v>0</v>
      </c>
      <c r="K123">
        <v>0</v>
      </c>
      <c r="L123">
        <v>1509</v>
      </c>
      <c r="M123">
        <v>1509</v>
      </c>
      <c r="N123" t="s">
        <v>20</v>
      </c>
      <c r="O123" t="s">
        <v>12063</v>
      </c>
      <c r="P123" t="s">
        <v>28</v>
      </c>
      <c r="Q123" t="s">
        <v>34234</v>
      </c>
      <c r="R123" t="s">
        <v>34236</v>
      </c>
      <c r="S123" t="s">
        <v>33797</v>
      </c>
      <c r="T123" t="s">
        <v>34349</v>
      </c>
      <c r="AD123" t="str">
        <f t="shared" si="12"/>
        <v/>
      </c>
      <c r="AE123" t="str">
        <f t="shared" si="13"/>
        <v/>
      </c>
      <c r="AF123" t="str">
        <f t="shared" si="19"/>
        <v/>
      </c>
      <c r="AG123" s="17">
        <v>1</v>
      </c>
      <c r="AH123">
        <f t="shared" si="15"/>
        <v>2.8</v>
      </c>
      <c r="AI123">
        <v>0.14499999999999999</v>
      </c>
      <c r="AJ123">
        <f t="shared" si="16"/>
        <v>0.40599999999999997</v>
      </c>
      <c r="AK123" t="str">
        <f t="shared" si="17"/>
        <v/>
      </c>
    </row>
    <row r="124" spans="1:38" x14ac:dyDescent="0.2">
      <c r="A124" t="s">
        <v>7351</v>
      </c>
      <c r="B124" t="s">
        <v>122</v>
      </c>
      <c r="C124" t="s">
        <v>7352</v>
      </c>
      <c r="D124" s="1">
        <v>36213</v>
      </c>
      <c r="E124" s="1">
        <v>43456</v>
      </c>
      <c r="F124" t="s">
        <v>19</v>
      </c>
      <c r="I124">
        <v>100</v>
      </c>
      <c r="J124">
        <v>0</v>
      </c>
      <c r="K124">
        <v>0</v>
      </c>
      <c r="L124">
        <v>2338</v>
      </c>
      <c r="M124">
        <v>2338</v>
      </c>
      <c r="N124" t="s">
        <v>20</v>
      </c>
      <c r="O124" t="s">
        <v>21</v>
      </c>
      <c r="P124" t="s">
        <v>28</v>
      </c>
      <c r="Q124" t="s">
        <v>34233</v>
      </c>
      <c r="R124" t="s">
        <v>34233</v>
      </c>
      <c r="S124" t="s">
        <v>32628</v>
      </c>
      <c r="T124" t="s">
        <v>34362</v>
      </c>
      <c r="U124" t="s">
        <v>32650</v>
      </c>
      <c r="V124" t="s">
        <v>32660</v>
      </c>
      <c r="W124">
        <v>500</v>
      </c>
      <c r="X124">
        <v>2</v>
      </c>
      <c r="Y124" t="s">
        <v>32661</v>
      </c>
      <c r="Z124">
        <v>800</v>
      </c>
      <c r="AA124">
        <v>7</v>
      </c>
      <c r="AC124">
        <v>4</v>
      </c>
      <c r="AD124" t="str">
        <f t="shared" si="12"/>
        <v/>
      </c>
      <c r="AE124" t="str">
        <f t="shared" si="13"/>
        <v/>
      </c>
      <c r="AF124" t="str">
        <f t="shared" si="19"/>
        <v/>
      </c>
      <c r="AG124">
        <f>IF((S124&lt;&gt;"tühi")*(AC124&lt;&gt;""),AC124,"")</f>
        <v>4</v>
      </c>
      <c r="AH124">
        <f t="shared" si="15"/>
        <v>11.2</v>
      </c>
      <c r="AI124">
        <v>0.14499999999999999</v>
      </c>
      <c r="AJ124">
        <f t="shared" si="16"/>
        <v>1.6239999999999999</v>
      </c>
      <c r="AK124" t="str">
        <f t="shared" si="17"/>
        <v/>
      </c>
      <c r="AL124" t="str">
        <f t="shared" si="18"/>
        <v/>
      </c>
    </row>
    <row r="125" spans="1:38" x14ac:dyDescent="0.2">
      <c r="A125" t="s">
        <v>25093</v>
      </c>
      <c r="B125" t="s">
        <v>122</v>
      </c>
      <c r="C125" t="s">
        <v>25094</v>
      </c>
      <c r="D125" s="1">
        <v>39653</v>
      </c>
      <c r="E125" s="1">
        <v>43456</v>
      </c>
      <c r="F125" t="s">
        <v>19</v>
      </c>
      <c r="I125">
        <v>100</v>
      </c>
      <c r="J125">
        <v>0</v>
      </c>
      <c r="K125">
        <v>0</v>
      </c>
      <c r="L125">
        <v>1778</v>
      </c>
      <c r="M125">
        <v>1778</v>
      </c>
      <c r="N125" t="s">
        <v>20</v>
      </c>
      <c r="O125" t="s">
        <v>25095</v>
      </c>
      <c r="P125" t="s">
        <v>28</v>
      </c>
      <c r="Q125" t="s">
        <v>34233</v>
      </c>
      <c r="R125" t="s">
        <v>34233</v>
      </c>
      <c r="S125" t="s">
        <v>32628</v>
      </c>
      <c r="T125" t="s">
        <v>34357</v>
      </c>
      <c r="U125" t="s">
        <v>32634</v>
      </c>
      <c r="V125" t="s">
        <v>32662</v>
      </c>
      <c r="W125">
        <v>300</v>
      </c>
      <c r="X125" t="s">
        <v>32784</v>
      </c>
      <c r="Y125" t="s">
        <v>32654</v>
      </c>
      <c r="Z125">
        <v>600</v>
      </c>
      <c r="AA125">
        <v>8.5</v>
      </c>
      <c r="AC125">
        <v>1</v>
      </c>
      <c r="AD125" t="str">
        <f t="shared" si="12"/>
        <v/>
      </c>
      <c r="AE125" t="str">
        <f t="shared" si="13"/>
        <v/>
      </c>
      <c r="AF125" t="str">
        <f t="shared" si="19"/>
        <v/>
      </c>
      <c r="AG125">
        <f>IF((S125&lt;&gt;"tühi")*(AC125&lt;&gt;""),AC125,"")</f>
        <v>1</v>
      </c>
      <c r="AH125">
        <f t="shared" si="15"/>
        <v>2.8</v>
      </c>
      <c r="AI125">
        <v>0.14499999999999999</v>
      </c>
      <c r="AJ125">
        <f t="shared" si="16"/>
        <v>0.40599999999999997</v>
      </c>
      <c r="AK125" t="str">
        <f t="shared" si="17"/>
        <v/>
      </c>
      <c r="AL125" t="str">
        <f t="shared" si="18"/>
        <v/>
      </c>
    </row>
    <row r="126" spans="1:38" x14ac:dyDescent="0.2">
      <c r="A126" t="s">
        <v>25096</v>
      </c>
      <c r="B126" t="s">
        <v>122</v>
      </c>
      <c r="C126" t="s">
        <v>25097</v>
      </c>
      <c r="D126" s="1">
        <v>39653</v>
      </c>
      <c r="E126" s="1">
        <v>43456</v>
      </c>
      <c r="F126" t="s">
        <v>19</v>
      </c>
      <c r="I126">
        <v>100</v>
      </c>
      <c r="J126">
        <v>0</v>
      </c>
      <c r="K126">
        <v>0</v>
      </c>
      <c r="L126">
        <v>1534</v>
      </c>
      <c r="M126">
        <v>1534</v>
      </c>
      <c r="N126" t="s">
        <v>20</v>
      </c>
      <c r="O126" t="s">
        <v>25098</v>
      </c>
      <c r="P126" t="s">
        <v>28</v>
      </c>
      <c r="Q126" t="s">
        <v>34233</v>
      </c>
      <c r="R126" t="s">
        <v>34233</v>
      </c>
      <c r="S126" t="s">
        <v>32628</v>
      </c>
      <c r="T126" t="s">
        <v>34356</v>
      </c>
      <c r="U126" t="s">
        <v>32656</v>
      </c>
      <c r="V126" t="s">
        <v>32662</v>
      </c>
      <c r="W126">
        <v>280</v>
      </c>
      <c r="X126" t="s">
        <v>32784</v>
      </c>
      <c r="Y126" t="s">
        <v>32654</v>
      </c>
      <c r="Z126">
        <v>560</v>
      </c>
      <c r="AA126">
        <v>8.5</v>
      </c>
      <c r="AC126">
        <v>2</v>
      </c>
      <c r="AD126" t="str">
        <f t="shared" si="12"/>
        <v/>
      </c>
      <c r="AE126" t="str">
        <f t="shared" si="13"/>
        <v/>
      </c>
      <c r="AF126" t="str">
        <f t="shared" si="19"/>
        <v/>
      </c>
      <c r="AG126">
        <f>IF((S126&lt;&gt;"tühi")*(AC126&lt;&gt;""),AC126,"")</f>
        <v>2</v>
      </c>
      <c r="AH126">
        <f t="shared" si="15"/>
        <v>5.6</v>
      </c>
      <c r="AI126">
        <v>0.14499999999999999</v>
      </c>
      <c r="AJ126">
        <f t="shared" si="16"/>
        <v>0.81199999999999994</v>
      </c>
      <c r="AK126" t="str">
        <f t="shared" si="17"/>
        <v/>
      </c>
      <c r="AL126" t="str">
        <f t="shared" si="18"/>
        <v/>
      </c>
    </row>
    <row r="127" spans="1:38" x14ac:dyDescent="0.2">
      <c r="A127" t="s">
        <v>977</v>
      </c>
      <c r="B127" t="s">
        <v>122</v>
      </c>
      <c r="C127" t="s">
        <v>978</v>
      </c>
      <c r="D127" s="1">
        <v>35265</v>
      </c>
      <c r="E127" s="1">
        <v>43456</v>
      </c>
      <c r="F127" t="s">
        <v>19</v>
      </c>
      <c r="I127">
        <v>100</v>
      </c>
      <c r="J127">
        <v>0</v>
      </c>
      <c r="K127">
        <v>0</v>
      </c>
      <c r="L127">
        <v>1533</v>
      </c>
      <c r="M127">
        <v>1533</v>
      </c>
      <c r="N127" t="s">
        <v>20</v>
      </c>
      <c r="O127" t="s">
        <v>979</v>
      </c>
      <c r="P127" t="s">
        <v>28</v>
      </c>
      <c r="Q127" t="s">
        <v>34233</v>
      </c>
      <c r="R127" t="s">
        <v>34233</v>
      </c>
      <c r="S127" t="s">
        <v>33798</v>
      </c>
      <c r="T127" t="s">
        <v>34349</v>
      </c>
      <c r="U127" t="s">
        <v>32634</v>
      </c>
      <c r="V127" t="s">
        <v>32664</v>
      </c>
      <c r="X127">
        <v>2</v>
      </c>
      <c r="Y127" t="s">
        <v>32665</v>
      </c>
      <c r="AA127">
        <v>9</v>
      </c>
      <c r="AB127">
        <v>25</v>
      </c>
      <c r="AC127">
        <v>1</v>
      </c>
      <c r="AD127" t="str">
        <f t="shared" si="12"/>
        <v/>
      </c>
      <c r="AE127" t="str">
        <f t="shared" si="13"/>
        <v/>
      </c>
      <c r="AF127" t="str">
        <f t="shared" si="19"/>
        <v/>
      </c>
      <c r="AG127">
        <f>IF((S127&lt;&gt;"tühi")*(AC127&lt;&gt;""),AC127,"")</f>
        <v>1</v>
      </c>
      <c r="AH127">
        <f t="shared" si="15"/>
        <v>2.8</v>
      </c>
      <c r="AI127">
        <v>0.14499999999999999</v>
      </c>
      <c r="AJ127">
        <f t="shared" si="16"/>
        <v>0.40599999999999997</v>
      </c>
      <c r="AK127" t="str">
        <f t="shared" si="17"/>
        <v/>
      </c>
      <c r="AL127" t="str">
        <f t="shared" si="18"/>
        <v/>
      </c>
    </row>
    <row r="128" spans="1:38" x14ac:dyDescent="0.2">
      <c r="A128" t="s">
        <v>30880</v>
      </c>
      <c r="B128" t="s">
        <v>122</v>
      </c>
      <c r="C128" t="s">
        <v>30881</v>
      </c>
      <c r="D128" s="1">
        <v>43859</v>
      </c>
      <c r="E128" s="1">
        <v>43859</v>
      </c>
      <c r="F128" t="s">
        <v>15348</v>
      </c>
      <c r="I128">
        <v>100</v>
      </c>
      <c r="J128">
        <v>0</v>
      </c>
      <c r="K128">
        <v>0</v>
      </c>
      <c r="L128">
        <v>378</v>
      </c>
      <c r="M128">
        <v>378</v>
      </c>
      <c r="N128" t="s">
        <v>20</v>
      </c>
      <c r="P128" t="s">
        <v>30340</v>
      </c>
      <c r="Q128" t="s">
        <v>34233</v>
      </c>
      <c r="R128" t="s">
        <v>34233</v>
      </c>
      <c r="S128" t="s">
        <v>33942</v>
      </c>
      <c r="T128" t="s">
        <v>34233</v>
      </c>
      <c r="AD128" t="str">
        <f t="shared" si="12"/>
        <v/>
      </c>
      <c r="AE128" t="str">
        <f t="shared" si="13"/>
        <v/>
      </c>
      <c r="AF128" t="str">
        <f t="shared" si="19"/>
        <v/>
      </c>
      <c r="AG128" t="str">
        <f>IF((S128&lt;&gt;"tühi")*(AC128&lt;&gt;""),AC128,"")</f>
        <v/>
      </c>
      <c r="AH128" t="str">
        <f t="shared" si="15"/>
        <v/>
      </c>
      <c r="AI128">
        <v>0.14499999999999999</v>
      </c>
      <c r="AJ128" t="str">
        <f t="shared" si="16"/>
        <v/>
      </c>
      <c r="AK128" t="str">
        <f t="shared" si="17"/>
        <v/>
      </c>
      <c r="AL128" t="str">
        <f t="shared" si="18"/>
        <v/>
      </c>
    </row>
    <row r="129" spans="1:39" x14ac:dyDescent="0.2">
      <c r="A129" t="s">
        <v>23441</v>
      </c>
      <c r="B129" t="s">
        <v>122</v>
      </c>
      <c r="C129" t="s">
        <v>23442</v>
      </c>
      <c r="D129" s="1">
        <v>36069</v>
      </c>
      <c r="E129" s="1">
        <v>43456</v>
      </c>
      <c r="F129" t="s">
        <v>19</v>
      </c>
      <c r="I129">
        <v>100</v>
      </c>
      <c r="J129">
        <v>0</v>
      </c>
      <c r="K129">
        <v>0</v>
      </c>
      <c r="L129">
        <v>1416</v>
      </c>
      <c r="M129">
        <v>1416</v>
      </c>
      <c r="N129" t="s">
        <v>20</v>
      </c>
      <c r="O129" t="s">
        <v>7219</v>
      </c>
      <c r="P129" t="s">
        <v>28</v>
      </c>
      <c r="Q129" t="s">
        <v>34233</v>
      </c>
      <c r="R129" t="s">
        <v>34233</v>
      </c>
      <c r="S129" t="s">
        <v>32628</v>
      </c>
      <c r="T129" t="s">
        <v>32634</v>
      </c>
      <c r="U129" t="s">
        <v>33294</v>
      </c>
      <c r="V129" t="s">
        <v>32647</v>
      </c>
      <c r="X129">
        <v>2</v>
      </c>
      <c r="AA129">
        <v>9</v>
      </c>
      <c r="AB129">
        <v>20</v>
      </c>
      <c r="AC129">
        <v>5</v>
      </c>
      <c r="AD129" t="str">
        <f t="shared" si="12"/>
        <v/>
      </c>
      <c r="AE129" t="str">
        <f t="shared" si="13"/>
        <v/>
      </c>
      <c r="AF129" t="str">
        <f t="shared" si="19"/>
        <v/>
      </c>
      <c r="AG129">
        <v>1</v>
      </c>
      <c r="AH129">
        <f t="shared" si="15"/>
        <v>2.8</v>
      </c>
      <c r="AI129">
        <v>0.14499999999999999</v>
      </c>
      <c r="AJ129">
        <f t="shared" si="16"/>
        <v>0.40599999999999997</v>
      </c>
      <c r="AK129" t="str">
        <f t="shared" si="17"/>
        <v/>
      </c>
      <c r="AL129" t="str">
        <f t="shared" si="18"/>
        <v/>
      </c>
      <c r="AM129" t="s">
        <v>33871</v>
      </c>
    </row>
    <row r="130" spans="1:39" x14ac:dyDescent="0.2">
      <c r="A130" t="s">
        <v>28026</v>
      </c>
      <c r="B130" t="s">
        <v>122</v>
      </c>
      <c r="C130" t="s">
        <v>28027</v>
      </c>
      <c r="D130" s="1">
        <v>42408</v>
      </c>
      <c r="E130" s="1">
        <v>44546</v>
      </c>
      <c r="F130" t="s">
        <v>26</v>
      </c>
      <c r="I130">
        <v>100</v>
      </c>
      <c r="J130">
        <v>0</v>
      </c>
      <c r="K130">
        <v>0</v>
      </c>
      <c r="L130">
        <v>440</v>
      </c>
      <c r="M130">
        <v>440</v>
      </c>
      <c r="N130" t="s">
        <v>20</v>
      </c>
      <c r="O130" t="s">
        <v>28028</v>
      </c>
      <c r="P130" t="s">
        <v>44</v>
      </c>
      <c r="Q130" t="s">
        <v>34233</v>
      </c>
      <c r="R130" t="s">
        <v>34233</v>
      </c>
      <c r="S130" t="s">
        <v>34233</v>
      </c>
      <c r="T130" t="s">
        <v>34233</v>
      </c>
      <c r="V130" t="s">
        <v>32658</v>
      </c>
      <c r="AD130" t="str">
        <f t="shared" ref="AD130:AD193" si="21">IF((S130="tühi")*(F130&lt;&gt;"Elamumaa")*(G130&lt;&gt;"Elamumaa")*(H130&lt;&gt;"Elamumaa"),IF(Z130=0,"",Z130),"")</f>
        <v/>
      </c>
      <c r="AE130" t="str">
        <f t="shared" ref="AE130:AE193" si="22">IF((S130="tühi")*(AC130&lt;&gt;""),AC130,"")</f>
        <v/>
      </c>
      <c r="AF130" t="str">
        <f t="shared" si="19"/>
        <v/>
      </c>
      <c r="AG130" t="str">
        <f t="shared" ref="AG130:AG161" si="23">IF((S130&lt;&gt;"tühi")*(AC130&lt;&gt;""),AC130,"")</f>
        <v/>
      </c>
      <c r="AH130" t="str">
        <f t="shared" si="15"/>
        <v/>
      </c>
      <c r="AI130">
        <v>0.14499999999999999</v>
      </c>
      <c r="AJ130" t="str">
        <f t="shared" si="16"/>
        <v/>
      </c>
      <c r="AK130" t="str">
        <f t="shared" si="17"/>
        <v/>
      </c>
      <c r="AL130" t="str">
        <f t="shared" si="18"/>
        <v/>
      </c>
    </row>
    <row r="131" spans="1:39" x14ac:dyDescent="0.2">
      <c r="A131" t="s">
        <v>22773</v>
      </c>
      <c r="B131" t="s">
        <v>122</v>
      </c>
      <c r="C131" t="s">
        <v>22774</v>
      </c>
      <c r="D131" s="1">
        <v>38826</v>
      </c>
      <c r="E131" s="1">
        <v>43456</v>
      </c>
      <c r="F131" t="s">
        <v>26</v>
      </c>
      <c r="I131">
        <v>100</v>
      </c>
      <c r="J131">
        <v>0</v>
      </c>
      <c r="K131">
        <v>0</v>
      </c>
      <c r="L131">
        <v>120</v>
      </c>
      <c r="M131">
        <v>120</v>
      </c>
      <c r="N131" t="s">
        <v>20</v>
      </c>
      <c r="O131" t="s">
        <v>22775</v>
      </c>
      <c r="P131" t="s">
        <v>44</v>
      </c>
      <c r="Q131" t="s">
        <v>34233</v>
      </c>
      <c r="R131" t="s">
        <v>34233</v>
      </c>
      <c r="S131" t="s">
        <v>34233</v>
      </c>
      <c r="T131" t="s">
        <v>34233</v>
      </c>
      <c r="AD131" t="str">
        <f t="shared" si="21"/>
        <v/>
      </c>
      <c r="AE131" t="str">
        <f t="shared" si="22"/>
        <v/>
      </c>
      <c r="AF131" t="str">
        <f t="shared" si="19"/>
        <v/>
      </c>
      <c r="AG131" t="str">
        <f t="shared" si="23"/>
        <v/>
      </c>
      <c r="AH131" t="str">
        <f t="shared" ref="AH131:AH194" si="24">IF(AG131="","",AG131*2.8)</f>
        <v/>
      </c>
      <c r="AI131">
        <v>0.14499999999999999</v>
      </c>
      <c r="AJ131" t="str">
        <f t="shared" ref="AJ131:AJ194" si="25">IF(COUNTBLANK(AH131),"",AH131*AI131)</f>
        <v/>
      </c>
      <c r="AK131" t="str">
        <f t="shared" ref="AK131:AK194" si="26">IF(AE131="","",AE131*2.8)</f>
        <v/>
      </c>
      <c r="AL131" t="str">
        <f t="shared" si="18"/>
        <v/>
      </c>
    </row>
    <row r="132" spans="1:39" x14ac:dyDescent="0.2">
      <c r="A132" t="s">
        <v>27762</v>
      </c>
      <c r="B132" t="s">
        <v>122</v>
      </c>
      <c r="C132" t="s">
        <v>27763</v>
      </c>
      <c r="D132" s="1">
        <v>42184</v>
      </c>
      <c r="E132" s="1">
        <v>43456</v>
      </c>
      <c r="F132" t="s">
        <v>26</v>
      </c>
      <c r="I132">
        <v>100</v>
      </c>
      <c r="J132">
        <v>0</v>
      </c>
      <c r="K132">
        <v>0</v>
      </c>
      <c r="L132">
        <v>222</v>
      </c>
      <c r="M132">
        <v>222</v>
      </c>
      <c r="N132" t="s">
        <v>20</v>
      </c>
      <c r="O132" t="s">
        <v>27764</v>
      </c>
      <c r="P132" t="s">
        <v>44</v>
      </c>
      <c r="Q132" t="s">
        <v>34233</v>
      </c>
      <c r="R132" t="s">
        <v>34233</v>
      </c>
      <c r="S132" t="s">
        <v>34233</v>
      </c>
      <c r="T132" t="s">
        <v>34233</v>
      </c>
      <c r="V132" t="s">
        <v>34954</v>
      </c>
      <c r="AD132" t="str">
        <f t="shared" si="21"/>
        <v/>
      </c>
      <c r="AE132" t="str">
        <f t="shared" si="22"/>
        <v/>
      </c>
      <c r="AF132" t="str">
        <f t="shared" si="19"/>
        <v/>
      </c>
      <c r="AG132" t="str">
        <f t="shared" si="23"/>
        <v/>
      </c>
      <c r="AH132" t="str">
        <f t="shared" si="24"/>
        <v/>
      </c>
      <c r="AI132">
        <v>0.14499999999999999</v>
      </c>
      <c r="AJ132" t="str">
        <f t="shared" si="25"/>
        <v/>
      </c>
      <c r="AK132" t="str">
        <f t="shared" si="26"/>
        <v/>
      </c>
      <c r="AL132" t="str">
        <f t="shared" si="18"/>
        <v/>
      </c>
    </row>
    <row r="133" spans="1:39" x14ac:dyDescent="0.2">
      <c r="A133" t="s">
        <v>23212</v>
      </c>
      <c r="B133" t="s">
        <v>122</v>
      </c>
      <c r="C133" t="s">
        <v>23213</v>
      </c>
      <c r="D133" s="1">
        <v>38922</v>
      </c>
      <c r="E133" s="1">
        <v>43951</v>
      </c>
      <c r="F133" t="s">
        <v>26</v>
      </c>
      <c r="I133">
        <v>100</v>
      </c>
      <c r="J133">
        <v>0</v>
      </c>
      <c r="K133">
        <v>0</v>
      </c>
      <c r="L133">
        <v>158</v>
      </c>
      <c r="M133">
        <v>158</v>
      </c>
      <c r="N133" t="s">
        <v>20</v>
      </c>
      <c r="O133" t="s">
        <v>23214</v>
      </c>
      <c r="P133" t="s">
        <v>44</v>
      </c>
      <c r="Q133" t="s">
        <v>34233</v>
      </c>
      <c r="R133" t="s">
        <v>34233</v>
      </c>
      <c r="S133" t="s">
        <v>34233</v>
      </c>
      <c r="T133" t="s">
        <v>34233</v>
      </c>
      <c r="V133" t="s">
        <v>32657</v>
      </c>
      <c r="AD133" t="str">
        <f t="shared" si="21"/>
        <v/>
      </c>
      <c r="AE133" t="str">
        <f t="shared" si="22"/>
        <v/>
      </c>
      <c r="AF133" t="str">
        <f t="shared" si="19"/>
        <v/>
      </c>
      <c r="AG133" t="str">
        <f t="shared" si="23"/>
        <v/>
      </c>
      <c r="AH133" t="str">
        <f t="shared" si="24"/>
        <v/>
      </c>
      <c r="AI133">
        <v>0.14499999999999999</v>
      </c>
      <c r="AJ133" t="str">
        <f t="shared" si="25"/>
        <v/>
      </c>
      <c r="AK133" t="str">
        <f t="shared" si="26"/>
        <v/>
      </c>
      <c r="AL133" t="str">
        <f t="shared" si="18"/>
        <v/>
      </c>
    </row>
    <row r="134" spans="1:39" x14ac:dyDescent="0.2">
      <c r="A134" t="s">
        <v>23181</v>
      </c>
      <c r="B134" t="s">
        <v>122</v>
      </c>
      <c r="C134" t="s">
        <v>23182</v>
      </c>
      <c r="D134" s="1">
        <v>38968</v>
      </c>
      <c r="E134" s="1">
        <v>43456</v>
      </c>
      <c r="F134" t="s">
        <v>26</v>
      </c>
      <c r="I134">
        <v>100</v>
      </c>
      <c r="J134">
        <v>0</v>
      </c>
      <c r="K134">
        <v>0</v>
      </c>
      <c r="L134">
        <v>51</v>
      </c>
      <c r="M134">
        <v>51</v>
      </c>
      <c r="N134" t="s">
        <v>20</v>
      </c>
      <c r="O134" t="s">
        <v>23183</v>
      </c>
      <c r="P134" t="s">
        <v>28</v>
      </c>
      <c r="Q134" t="s">
        <v>34233</v>
      </c>
      <c r="R134" t="s">
        <v>34233</v>
      </c>
      <c r="S134" t="s">
        <v>34233</v>
      </c>
      <c r="T134" t="s">
        <v>34233</v>
      </c>
      <c r="AD134" t="str">
        <f t="shared" si="21"/>
        <v/>
      </c>
      <c r="AE134" t="str">
        <f t="shared" si="22"/>
        <v/>
      </c>
      <c r="AF134" t="str">
        <f t="shared" si="19"/>
        <v/>
      </c>
      <c r="AG134" t="str">
        <f t="shared" si="23"/>
        <v/>
      </c>
      <c r="AH134" t="str">
        <f t="shared" si="24"/>
        <v/>
      </c>
      <c r="AI134">
        <v>0.14499999999999999</v>
      </c>
      <c r="AJ134" t="str">
        <f t="shared" si="25"/>
        <v/>
      </c>
      <c r="AK134" t="str">
        <f t="shared" si="26"/>
        <v/>
      </c>
      <c r="AL134" t="str">
        <f t="shared" si="18"/>
        <v/>
      </c>
    </row>
    <row r="135" spans="1:39" x14ac:dyDescent="0.2">
      <c r="A135" t="s">
        <v>23200</v>
      </c>
      <c r="B135" t="s">
        <v>122</v>
      </c>
      <c r="C135" t="s">
        <v>23201</v>
      </c>
      <c r="D135" s="1">
        <v>38979</v>
      </c>
      <c r="E135" s="1">
        <v>44546</v>
      </c>
      <c r="F135" t="s">
        <v>26</v>
      </c>
      <c r="I135">
        <v>100</v>
      </c>
      <c r="J135">
        <v>0</v>
      </c>
      <c r="K135">
        <v>0</v>
      </c>
      <c r="L135">
        <v>29</v>
      </c>
      <c r="M135">
        <v>29</v>
      </c>
      <c r="N135" t="s">
        <v>20</v>
      </c>
      <c r="O135" t="s">
        <v>23202</v>
      </c>
      <c r="P135" t="s">
        <v>44</v>
      </c>
      <c r="Q135" t="s">
        <v>34233</v>
      </c>
      <c r="R135" t="s">
        <v>34233</v>
      </c>
      <c r="S135" t="s">
        <v>34233</v>
      </c>
      <c r="T135" t="s">
        <v>34233</v>
      </c>
      <c r="AD135" t="str">
        <f t="shared" si="21"/>
        <v/>
      </c>
      <c r="AE135" t="str">
        <f t="shared" si="22"/>
        <v/>
      </c>
      <c r="AF135" t="str">
        <f t="shared" si="19"/>
        <v/>
      </c>
      <c r="AG135" t="str">
        <f t="shared" si="23"/>
        <v/>
      </c>
      <c r="AH135" t="str">
        <f t="shared" si="24"/>
        <v/>
      </c>
      <c r="AI135">
        <v>0.14499999999999999</v>
      </c>
      <c r="AJ135" t="str">
        <f t="shared" si="25"/>
        <v/>
      </c>
      <c r="AK135" t="str">
        <f t="shared" si="26"/>
        <v/>
      </c>
      <c r="AL135" t="str">
        <f t="shared" si="18"/>
        <v/>
      </c>
    </row>
    <row r="136" spans="1:39" x14ac:dyDescent="0.2">
      <c r="A136" t="s">
        <v>27118</v>
      </c>
      <c r="B136" t="s">
        <v>122</v>
      </c>
      <c r="C136" t="s">
        <v>27119</v>
      </c>
      <c r="D136" s="1">
        <v>41711</v>
      </c>
      <c r="E136" s="1">
        <v>44546</v>
      </c>
      <c r="F136" t="s">
        <v>26</v>
      </c>
      <c r="I136">
        <v>100</v>
      </c>
      <c r="J136">
        <v>0</v>
      </c>
      <c r="K136">
        <v>0</v>
      </c>
      <c r="L136">
        <v>4891</v>
      </c>
      <c r="M136">
        <v>4891</v>
      </c>
      <c r="N136" t="s">
        <v>20</v>
      </c>
      <c r="O136" t="s">
        <v>27120</v>
      </c>
      <c r="P136" t="s">
        <v>44</v>
      </c>
      <c r="Q136" t="s">
        <v>34233</v>
      </c>
      <c r="R136" t="s">
        <v>34233</v>
      </c>
      <c r="S136" t="s">
        <v>34233</v>
      </c>
      <c r="T136" t="s">
        <v>34233</v>
      </c>
      <c r="AD136" t="str">
        <f t="shared" si="21"/>
        <v/>
      </c>
      <c r="AE136" t="str">
        <f t="shared" si="22"/>
        <v/>
      </c>
      <c r="AF136" t="str">
        <f t="shared" si="19"/>
        <v/>
      </c>
      <c r="AG136" t="str">
        <f t="shared" si="23"/>
        <v/>
      </c>
      <c r="AH136" t="str">
        <f t="shared" si="24"/>
        <v/>
      </c>
      <c r="AI136">
        <v>0.14499999999999999</v>
      </c>
      <c r="AJ136" t="str">
        <f t="shared" si="25"/>
        <v/>
      </c>
      <c r="AK136" t="str">
        <f t="shared" si="26"/>
        <v/>
      </c>
      <c r="AL136" t="str">
        <f t="shared" si="18"/>
        <v/>
      </c>
    </row>
    <row r="137" spans="1:39" x14ac:dyDescent="0.2">
      <c r="A137" t="s">
        <v>8132</v>
      </c>
      <c r="B137" t="s">
        <v>122</v>
      </c>
      <c r="C137" t="s">
        <v>8133</v>
      </c>
      <c r="D137" s="1">
        <v>36206</v>
      </c>
      <c r="E137" s="1">
        <v>43456</v>
      </c>
      <c r="F137" t="s">
        <v>19</v>
      </c>
      <c r="I137">
        <v>100</v>
      </c>
      <c r="J137">
        <v>0</v>
      </c>
      <c r="K137">
        <v>0</v>
      </c>
      <c r="L137">
        <v>818</v>
      </c>
      <c r="M137">
        <v>818</v>
      </c>
      <c r="N137" t="s">
        <v>20</v>
      </c>
      <c r="O137" t="s">
        <v>8134</v>
      </c>
      <c r="P137" t="s">
        <v>28</v>
      </c>
      <c r="Q137" t="s">
        <v>34233</v>
      </c>
      <c r="R137" t="s">
        <v>34233</v>
      </c>
      <c r="S137" t="s">
        <v>32628</v>
      </c>
      <c r="T137" t="s">
        <v>34365</v>
      </c>
      <c r="U137" t="s">
        <v>32634</v>
      </c>
      <c r="V137" t="s">
        <v>32666</v>
      </c>
      <c r="W137">
        <v>165</v>
      </c>
      <c r="X137">
        <v>2</v>
      </c>
      <c r="Y137" t="s">
        <v>32654</v>
      </c>
      <c r="Z137">
        <v>300</v>
      </c>
      <c r="AA137">
        <v>8.5</v>
      </c>
      <c r="AC137">
        <v>1</v>
      </c>
      <c r="AD137" t="str">
        <f t="shared" si="21"/>
        <v/>
      </c>
      <c r="AE137" t="str">
        <f t="shared" si="22"/>
        <v/>
      </c>
      <c r="AF137" t="str">
        <f t="shared" si="19"/>
        <v/>
      </c>
      <c r="AG137">
        <f t="shared" si="23"/>
        <v>1</v>
      </c>
      <c r="AH137">
        <f t="shared" si="24"/>
        <v>2.8</v>
      </c>
      <c r="AI137">
        <v>0.14499999999999999</v>
      </c>
      <c r="AJ137">
        <f t="shared" si="25"/>
        <v>0.40599999999999997</v>
      </c>
      <c r="AK137" t="str">
        <f t="shared" si="26"/>
        <v/>
      </c>
      <c r="AL137" t="str">
        <f t="shared" si="18"/>
        <v/>
      </c>
    </row>
    <row r="138" spans="1:39" x14ac:dyDescent="0.2">
      <c r="A138" t="s">
        <v>23680</v>
      </c>
      <c r="B138" t="s">
        <v>122</v>
      </c>
      <c r="C138" t="s">
        <v>23681</v>
      </c>
      <c r="D138" s="1">
        <v>39139</v>
      </c>
      <c r="E138" s="1">
        <v>43456</v>
      </c>
      <c r="F138" t="s">
        <v>19</v>
      </c>
      <c r="I138">
        <v>100</v>
      </c>
      <c r="J138">
        <v>0</v>
      </c>
      <c r="K138">
        <v>0</v>
      </c>
      <c r="L138">
        <v>928</v>
      </c>
      <c r="M138">
        <v>928</v>
      </c>
      <c r="N138" t="s">
        <v>20</v>
      </c>
      <c r="O138" t="s">
        <v>23682</v>
      </c>
      <c r="P138" t="s">
        <v>28</v>
      </c>
      <c r="Q138" t="s">
        <v>34233</v>
      </c>
      <c r="R138" t="s">
        <v>34233</v>
      </c>
      <c r="S138" t="s">
        <v>33797</v>
      </c>
      <c r="T138" t="s">
        <v>34775</v>
      </c>
      <c r="U138" t="s">
        <v>32648</v>
      </c>
      <c r="V138" t="s">
        <v>32649</v>
      </c>
      <c r="W138">
        <v>200</v>
      </c>
      <c r="X138">
        <v>3</v>
      </c>
      <c r="Y138" s="5" t="s">
        <v>32661</v>
      </c>
      <c r="AA138">
        <v>12</v>
      </c>
      <c r="AB138">
        <v>25</v>
      </c>
      <c r="AC138">
        <v>1</v>
      </c>
      <c r="AD138" t="str">
        <f t="shared" si="21"/>
        <v/>
      </c>
      <c r="AE138" t="str">
        <f t="shared" si="22"/>
        <v/>
      </c>
      <c r="AF138" t="str">
        <f t="shared" si="19"/>
        <v/>
      </c>
      <c r="AG138">
        <f t="shared" si="23"/>
        <v>1</v>
      </c>
      <c r="AH138">
        <f t="shared" si="24"/>
        <v>2.8</v>
      </c>
      <c r="AI138">
        <v>0.14499999999999999</v>
      </c>
      <c r="AJ138">
        <f t="shared" si="25"/>
        <v>0.40599999999999997</v>
      </c>
      <c r="AK138" t="str">
        <f t="shared" si="26"/>
        <v/>
      </c>
      <c r="AL138" t="str">
        <f t="shared" si="18"/>
        <v/>
      </c>
      <c r="AM138" t="s">
        <v>33858</v>
      </c>
    </row>
    <row r="139" spans="1:39" x14ac:dyDescent="0.2">
      <c r="A139" t="s">
        <v>8857</v>
      </c>
      <c r="B139" t="s">
        <v>122</v>
      </c>
      <c r="C139" t="s">
        <v>8858</v>
      </c>
      <c r="D139" s="1">
        <v>36292</v>
      </c>
      <c r="E139" s="1">
        <v>43456</v>
      </c>
      <c r="F139" t="s">
        <v>19</v>
      </c>
      <c r="I139">
        <v>100</v>
      </c>
      <c r="J139">
        <v>0</v>
      </c>
      <c r="K139">
        <v>0</v>
      </c>
      <c r="L139">
        <v>1054</v>
      </c>
      <c r="M139">
        <v>1054</v>
      </c>
      <c r="N139" t="s">
        <v>20</v>
      </c>
      <c r="O139" t="s">
        <v>8859</v>
      </c>
      <c r="P139" t="s">
        <v>28</v>
      </c>
      <c r="Q139" t="s">
        <v>34233</v>
      </c>
      <c r="R139" t="s">
        <v>34233</v>
      </c>
      <c r="S139" t="s">
        <v>33797</v>
      </c>
      <c r="T139" t="s">
        <v>34365</v>
      </c>
      <c r="U139" t="s">
        <v>32648</v>
      </c>
      <c r="V139" t="s">
        <v>32649</v>
      </c>
      <c r="W139">
        <v>240</v>
      </c>
      <c r="X139">
        <v>3</v>
      </c>
      <c r="Y139" s="5" t="s">
        <v>32661</v>
      </c>
      <c r="AA139">
        <v>12</v>
      </c>
      <c r="AB139">
        <v>25</v>
      </c>
      <c r="AC139">
        <v>1</v>
      </c>
      <c r="AD139" t="str">
        <f t="shared" si="21"/>
        <v/>
      </c>
      <c r="AE139" t="str">
        <f t="shared" si="22"/>
        <v/>
      </c>
      <c r="AF139" t="str">
        <f t="shared" si="19"/>
        <v/>
      </c>
      <c r="AG139">
        <f t="shared" si="23"/>
        <v>1</v>
      </c>
      <c r="AH139">
        <f t="shared" si="24"/>
        <v>2.8</v>
      </c>
      <c r="AI139">
        <v>0.14499999999999999</v>
      </c>
      <c r="AJ139">
        <f t="shared" si="25"/>
        <v>0.40599999999999997</v>
      </c>
      <c r="AK139" t="str">
        <f t="shared" si="26"/>
        <v/>
      </c>
      <c r="AL139" t="str">
        <f t="shared" si="18"/>
        <v/>
      </c>
      <c r="AM139" t="s">
        <v>33858</v>
      </c>
    </row>
    <row r="140" spans="1:39" x14ac:dyDescent="0.2">
      <c r="A140" t="s">
        <v>23106</v>
      </c>
      <c r="B140" t="s">
        <v>122</v>
      </c>
      <c r="C140" t="s">
        <v>23107</v>
      </c>
      <c r="D140" s="1">
        <v>38917</v>
      </c>
      <c r="E140" s="1">
        <v>43456</v>
      </c>
      <c r="F140" t="s">
        <v>19</v>
      </c>
      <c r="I140">
        <v>100</v>
      </c>
      <c r="J140">
        <v>0</v>
      </c>
      <c r="K140">
        <v>0</v>
      </c>
      <c r="L140">
        <v>1057</v>
      </c>
      <c r="M140">
        <v>1057</v>
      </c>
      <c r="N140" t="s">
        <v>20</v>
      </c>
      <c r="O140" t="s">
        <v>23108</v>
      </c>
      <c r="P140" t="s">
        <v>28</v>
      </c>
      <c r="Q140" t="s">
        <v>34233</v>
      </c>
      <c r="R140" t="s">
        <v>34233</v>
      </c>
      <c r="S140" t="s">
        <v>33797</v>
      </c>
      <c r="T140" t="s">
        <v>34350</v>
      </c>
      <c r="U140" t="s">
        <v>32648</v>
      </c>
      <c r="V140" t="s">
        <v>32649</v>
      </c>
      <c r="W140">
        <v>250</v>
      </c>
      <c r="X140">
        <v>3</v>
      </c>
      <c r="Y140" s="5" t="s">
        <v>32661</v>
      </c>
      <c r="AA140">
        <v>12</v>
      </c>
      <c r="AB140">
        <v>25</v>
      </c>
      <c r="AC140">
        <v>1</v>
      </c>
      <c r="AD140" t="str">
        <f t="shared" si="21"/>
        <v/>
      </c>
      <c r="AE140" t="str">
        <f t="shared" si="22"/>
        <v/>
      </c>
      <c r="AF140" t="str">
        <f t="shared" si="19"/>
        <v/>
      </c>
      <c r="AG140">
        <f t="shared" si="23"/>
        <v>1</v>
      </c>
      <c r="AH140">
        <f t="shared" si="24"/>
        <v>2.8</v>
      </c>
      <c r="AI140">
        <v>0.14499999999999999</v>
      </c>
      <c r="AJ140">
        <f t="shared" si="25"/>
        <v>0.40599999999999997</v>
      </c>
      <c r="AK140" t="str">
        <f t="shared" si="26"/>
        <v/>
      </c>
      <c r="AL140" t="str">
        <f t="shared" si="18"/>
        <v/>
      </c>
      <c r="AM140" t="s">
        <v>33858</v>
      </c>
    </row>
    <row r="141" spans="1:39" x14ac:dyDescent="0.2">
      <c r="A141" t="s">
        <v>3158</v>
      </c>
      <c r="B141" t="s">
        <v>122</v>
      </c>
      <c r="C141" t="s">
        <v>3159</v>
      </c>
      <c r="D141" s="1">
        <v>35929</v>
      </c>
      <c r="E141" s="1">
        <v>43456</v>
      </c>
      <c r="F141" t="s">
        <v>19</v>
      </c>
      <c r="I141">
        <v>100</v>
      </c>
      <c r="J141">
        <v>0</v>
      </c>
      <c r="K141">
        <v>0</v>
      </c>
      <c r="L141">
        <v>940</v>
      </c>
      <c r="M141">
        <v>940</v>
      </c>
      <c r="N141" t="s">
        <v>20</v>
      </c>
      <c r="O141" t="s">
        <v>3160</v>
      </c>
      <c r="P141" t="s">
        <v>28</v>
      </c>
      <c r="Q141" t="s">
        <v>34233</v>
      </c>
      <c r="R141" t="s">
        <v>34233</v>
      </c>
      <c r="S141" t="s">
        <v>32628</v>
      </c>
      <c r="T141" t="s">
        <v>32634</v>
      </c>
      <c r="U141" t="s">
        <v>32648</v>
      </c>
      <c r="V141" t="s">
        <v>32649</v>
      </c>
      <c r="W141">
        <v>230</v>
      </c>
      <c r="X141">
        <v>3</v>
      </c>
      <c r="Y141" s="5" t="s">
        <v>32661</v>
      </c>
      <c r="AA141">
        <v>12</v>
      </c>
      <c r="AB141">
        <v>25</v>
      </c>
      <c r="AC141">
        <v>1</v>
      </c>
      <c r="AD141" t="str">
        <f t="shared" si="21"/>
        <v/>
      </c>
      <c r="AE141" t="str">
        <f t="shared" si="22"/>
        <v/>
      </c>
      <c r="AF141" t="str">
        <f t="shared" si="19"/>
        <v/>
      </c>
      <c r="AG141">
        <f t="shared" si="23"/>
        <v>1</v>
      </c>
      <c r="AH141">
        <f t="shared" si="24"/>
        <v>2.8</v>
      </c>
      <c r="AI141">
        <v>0.14499999999999999</v>
      </c>
      <c r="AJ141">
        <f t="shared" si="25"/>
        <v>0.40599999999999997</v>
      </c>
      <c r="AK141" t="str">
        <f t="shared" si="26"/>
        <v/>
      </c>
      <c r="AL141" t="str">
        <f t="shared" si="18"/>
        <v/>
      </c>
      <c r="AM141" t="s">
        <v>33858</v>
      </c>
    </row>
    <row r="142" spans="1:39" x14ac:dyDescent="0.2">
      <c r="A142" t="s">
        <v>23103</v>
      </c>
      <c r="B142" t="s">
        <v>122</v>
      </c>
      <c r="C142" t="s">
        <v>23104</v>
      </c>
      <c r="D142" s="1">
        <v>38917</v>
      </c>
      <c r="E142" s="1">
        <v>43456</v>
      </c>
      <c r="F142" t="s">
        <v>19</v>
      </c>
      <c r="I142">
        <v>100</v>
      </c>
      <c r="J142">
        <v>0</v>
      </c>
      <c r="K142">
        <v>0</v>
      </c>
      <c r="L142">
        <v>1031</v>
      </c>
      <c r="M142">
        <v>1031</v>
      </c>
      <c r="N142" t="s">
        <v>20</v>
      </c>
      <c r="O142" t="s">
        <v>23105</v>
      </c>
      <c r="P142" t="s">
        <v>28</v>
      </c>
      <c r="Q142" t="s">
        <v>34233</v>
      </c>
      <c r="R142" t="s">
        <v>34233</v>
      </c>
      <c r="S142" t="s">
        <v>32628</v>
      </c>
      <c r="T142" t="s">
        <v>34365</v>
      </c>
      <c r="U142" t="s">
        <v>32648</v>
      </c>
      <c r="V142" t="s">
        <v>32649</v>
      </c>
      <c r="W142">
        <v>250</v>
      </c>
      <c r="X142">
        <v>3</v>
      </c>
      <c r="Y142" s="5" t="s">
        <v>32661</v>
      </c>
      <c r="AA142">
        <v>12</v>
      </c>
      <c r="AB142">
        <v>25</v>
      </c>
      <c r="AC142">
        <v>1</v>
      </c>
      <c r="AD142" t="str">
        <f t="shared" si="21"/>
        <v/>
      </c>
      <c r="AE142" t="str">
        <f t="shared" si="22"/>
        <v/>
      </c>
      <c r="AF142" t="str">
        <f t="shared" si="19"/>
        <v/>
      </c>
      <c r="AG142">
        <f t="shared" si="23"/>
        <v>1</v>
      </c>
      <c r="AH142">
        <f t="shared" si="24"/>
        <v>2.8</v>
      </c>
      <c r="AI142">
        <v>0.14499999999999999</v>
      </c>
      <c r="AJ142">
        <f t="shared" si="25"/>
        <v>0.40599999999999997</v>
      </c>
      <c r="AK142" t="str">
        <f t="shared" si="26"/>
        <v/>
      </c>
      <c r="AL142" t="str">
        <f t="shared" si="18"/>
        <v/>
      </c>
      <c r="AM142" t="s">
        <v>33858</v>
      </c>
    </row>
    <row r="143" spans="1:39" x14ac:dyDescent="0.2">
      <c r="A143" t="s">
        <v>3155</v>
      </c>
      <c r="B143" t="s">
        <v>122</v>
      </c>
      <c r="C143" t="s">
        <v>3156</v>
      </c>
      <c r="D143" s="1">
        <v>35929</v>
      </c>
      <c r="E143" s="1">
        <v>43456</v>
      </c>
      <c r="F143" t="s">
        <v>19</v>
      </c>
      <c r="I143">
        <v>100</v>
      </c>
      <c r="J143">
        <v>0</v>
      </c>
      <c r="K143">
        <v>0</v>
      </c>
      <c r="L143">
        <v>876</v>
      </c>
      <c r="M143">
        <v>876</v>
      </c>
      <c r="N143" t="s">
        <v>20</v>
      </c>
      <c r="O143" t="s">
        <v>3157</v>
      </c>
      <c r="P143" t="s">
        <v>28</v>
      </c>
      <c r="Q143" t="s">
        <v>32794</v>
      </c>
      <c r="R143" t="s">
        <v>33782</v>
      </c>
      <c r="S143" t="s">
        <v>32628</v>
      </c>
      <c r="T143" t="s">
        <v>34350</v>
      </c>
      <c r="U143" t="s">
        <v>32648</v>
      </c>
      <c r="V143" t="s">
        <v>32649</v>
      </c>
      <c r="W143">
        <v>220</v>
      </c>
      <c r="X143">
        <v>3</v>
      </c>
      <c r="Y143" s="5" t="s">
        <v>32661</v>
      </c>
      <c r="AA143">
        <v>12</v>
      </c>
      <c r="AB143">
        <v>25</v>
      </c>
      <c r="AC143">
        <v>1</v>
      </c>
      <c r="AD143" t="str">
        <f t="shared" si="21"/>
        <v/>
      </c>
      <c r="AE143" t="str">
        <f t="shared" si="22"/>
        <v/>
      </c>
      <c r="AF143" t="str">
        <f t="shared" si="19"/>
        <v/>
      </c>
      <c r="AG143">
        <f t="shared" si="23"/>
        <v>1</v>
      </c>
      <c r="AH143">
        <f t="shared" si="24"/>
        <v>2.8</v>
      </c>
      <c r="AI143">
        <v>0.14499999999999999</v>
      </c>
      <c r="AJ143">
        <f t="shared" si="25"/>
        <v>0.40599999999999997</v>
      </c>
      <c r="AK143" t="str">
        <f t="shared" si="26"/>
        <v/>
      </c>
      <c r="AL143" t="str">
        <f t="shared" si="18"/>
        <v/>
      </c>
      <c r="AM143" t="s">
        <v>33858</v>
      </c>
    </row>
    <row r="144" spans="1:39" x14ac:dyDescent="0.2">
      <c r="A144" t="s">
        <v>16175</v>
      </c>
      <c r="B144" t="s">
        <v>122</v>
      </c>
      <c r="C144" t="s">
        <v>16176</v>
      </c>
      <c r="D144" s="1">
        <v>37421</v>
      </c>
      <c r="E144" s="1">
        <v>44546</v>
      </c>
      <c r="F144" t="s">
        <v>19</v>
      </c>
      <c r="I144">
        <v>100</v>
      </c>
      <c r="J144">
        <v>0</v>
      </c>
      <c r="K144">
        <v>0</v>
      </c>
      <c r="L144">
        <v>893</v>
      </c>
      <c r="M144">
        <v>893</v>
      </c>
      <c r="N144" t="s">
        <v>20</v>
      </c>
      <c r="O144" t="s">
        <v>16177</v>
      </c>
      <c r="P144" t="s">
        <v>28</v>
      </c>
      <c r="Q144" t="s">
        <v>34233</v>
      </c>
      <c r="R144" t="s">
        <v>34233</v>
      </c>
      <c r="S144" t="s">
        <v>32628</v>
      </c>
      <c r="T144" t="s">
        <v>34357</v>
      </c>
      <c r="U144" t="s">
        <v>32648</v>
      </c>
      <c r="V144" t="s">
        <v>32649</v>
      </c>
      <c r="W144">
        <v>220</v>
      </c>
      <c r="X144">
        <v>3</v>
      </c>
      <c r="Y144" s="5" t="s">
        <v>32661</v>
      </c>
      <c r="AA144">
        <v>12</v>
      </c>
      <c r="AB144">
        <v>25</v>
      </c>
      <c r="AC144">
        <v>1</v>
      </c>
      <c r="AD144" t="str">
        <f t="shared" si="21"/>
        <v/>
      </c>
      <c r="AE144" t="str">
        <f t="shared" si="22"/>
        <v/>
      </c>
      <c r="AF144" t="str">
        <f t="shared" si="19"/>
        <v/>
      </c>
      <c r="AG144">
        <f t="shared" si="23"/>
        <v>1</v>
      </c>
      <c r="AH144">
        <f t="shared" si="24"/>
        <v>2.8</v>
      </c>
      <c r="AI144">
        <v>0.14499999999999999</v>
      </c>
      <c r="AJ144">
        <f t="shared" si="25"/>
        <v>0.40599999999999997</v>
      </c>
      <c r="AK144" t="str">
        <f t="shared" si="26"/>
        <v/>
      </c>
      <c r="AL144" t="str">
        <f t="shared" si="18"/>
        <v/>
      </c>
      <c r="AM144" t="s">
        <v>33858</v>
      </c>
    </row>
    <row r="145" spans="1:39" x14ac:dyDescent="0.2">
      <c r="A145" t="s">
        <v>3152</v>
      </c>
      <c r="B145" t="s">
        <v>122</v>
      </c>
      <c r="C145" t="s">
        <v>3153</v>
      </c>
      <c r="D145" s="1">
        <v>35929</v>
      </c>
      <c r="E145" s="1">
        <v>43456</v>
      </c>
      <c r="F145" t="s">
        <v>19</v>
      </c>
      <c r="I145">
        <v>100</v>
      </c>
      <c r="J145">
        <v>0</v>
      </c>
      <c r="K145">
        <v>0</v>
      </c>
      <c r="L145">
        <v>864</v>
      </c>
      <c r="M145">
        <v>864</v>
      </c>
      <c r="N145" t="s">
        <v>20</v>
      </c>
      <c r="O145" t="s">
        <v>3154</v>
      </c>
      <c r="P145" t="s">
        <v>28</v>
      </c>
      <c r="Q145" t="s">
        <v>34233</v>
      </c>
      <c r="R145" t="s">
        <v>34233</v>
      </c>
      <c r="S145" t="s">
        <v>32628</v>
      </c>
      <c r="T145" t="s">
        <v>34366</v>
      </c>
      <c r="U145" t="s">
        <v>32648</v>
      </c>
      <c r="V145" t="s">
        <v>32649</v>
      </c>
      <c r="W145">
        <v>210</v>
      </c>
      <c r="X145">
        <v>3</v>
      </c>
      <c r="Y145" s="5" t="s">
        <v>32661</v>
      </c>
      <c r="AA145">
        <v>12</v>
      </c>
      <c r="AB145">
        <v>25</v>
      </c>
      <c r="AC145">
        <v>1</v>
      </c>
      <c r="AD145" t="str">
        <f t="shared" si="21"/>
        <v/>
      </c>
      <c r="AE145" t="str">
        <f t="shared" si="22"/>
        <v/>
      </c>
      <c r="AF145" t="str">
        <f t="shared" si="19"/>
        <v/>
      </c>
      <c r="AG145">
        <f t="shared" si="23"/>
        <v>1</v>
      </c>
      <c r="AH145">
        <f t="shared" si="24"/>
        <v>2.8</v>
      </c>
      <c r="AI145">
        <v>0.14499999999999999</v>
      </c>
      <c r="AJ145">
        <f t="shared" si="25"/>
        <v>0.40599999999999997</v>
      </c>
      <c r="AK145" t="str">
        <f t="shared" si="26"/>
        <v/>
      </c>
      <c r="AL145" t="str">
        <f t="shared" si="18"/>
        <v/>
      </c>
      <c r="AM145" t="s">
        <v>33858</v>
      </c>
    </row>
    <row r="146" spans="1:39" x14ac:dyDescent="0.2">
      <c r="A146" t="s">
        <v>16172</v>
      </c>
      <c r="B146" t="s">
        <v>122</v>
      </c>
      <c r="C146" t="s">
        <v>16173</v>
      </c>
      <c r="D146" s="1">
        <v>37421</v>
      </c>
      <c r="E146" s="1">
        <v>43456</v>
      </c>
      <c r="F146" t="s">
        <v>19</v>
      </c>
      <c r="I146">
        <v>100</v>
      </c>
      <c r="J146">
        <v>0</v>
      </c>
      <c r="K146">
        <v>0</v>
      </c>
      <c r="L146">
        <v>882</v>
      </c>
      <c r="M146">
        <v>882</v>
      </c>
      <c r="N146" t="s">
        <v>20</v>
      </c>
      <c r="O146" t="s">
        <v>16174</v>
      </c>
      <c r="P146" t="s">
        <v>28</v>
      </c>
      <c r="Q146" t="s">
        <v>34233</v>
      </c>
      <c r="R146" t="s">
        <v>34233</v>
      </c>
      <c r="S146" t="s">
        <v>32628</v>
      </c>
      <c r="T146" t="s">
        <v>34354</v>
      </c>
      <c r="U146" t="s">
        <v>32648</v>
      </c>
      <c r="V146" t="s">
        <v>32649</v>
      </c>
      <c r="W146">
        <v>220</v>
      </c>
      <c r="X146">
        <v>3</v>
      </c>
      <c r="Y146" s="5" t="s">
        <v>32661</v>
      </c>
      <c r="AA146">
        <v>12</v>
      </c>
      <c r="AB146">
        <v>25</v>
      </c>
      <c r="AC146">
        <v>1</v>
      </c>
      <c r="AD146" t="str">
        <f t="shared" si="21"/>
        <v/>
      </c>
      <c r="AE146" t="str">
        <f t="shared" si="22"/>
        <v/>
      </c>
      <c r="AF146" t="str">
        <f t="shared" si="19"/>
        <v/>
      </c>
      <c r="AG146">
        <f t="shared" si="23"/>
        <v>1</v>
      </c>
      <c r="AH146">
        <f t="shared" si="24"/>
        <v>2.8</v>
      </c>
      <c r="AI146">
        <v>0.14499999999999999</v>
      </c>
      <c r="AJ146">
        <f t="shared" si="25"/>
        <v>0.40599999999999997</v>
      </c>
      <c r="AK146" t="str">
        <f t="shared" si="26"/>
        <v/>
      </c>
      <c r="AL146" t="str">
        <f t="shared" si="18"/>
        <v/>
      </c>
      <c r="AM146" t="s">
        <v>33858</v>
      </c>
    </row>
    <row r="147" spans="1:39" x14ac:dyDescent="0.2">
      <c r="A147" t="s">
        <v>3149</v>
      </c>
      <c r="B147" t="s">
        <v>122</v>
      </c>
      <c r="C147" t="s">
        <v>3150</v>
      </c>
      <c r="D147" s="1">
        <v>35929</v>
      </c>
      <c r="E147" s="1">
        <v>43456</v>
      </c>
      <c r="F147" t="s">
        <v>19</v>
      </c>
      <c r="I147">
        <v>100</v>
      </c>
      <c r="J147">
        <v>0</v>
      </c>
      <c r="K147">
        <v>0</v>
      </c>
      <c r="L147">
        <v>861</v>
      </c>
      <c r="M147">
        <v>861</v>
      </c>
      <c r="N147" t="s">
        <v>20</v>
      </c>
      <c r="O147" t="s">
        <v>3151</v>
      </c>
      <c r="P147" t="s">
        <v>28</v>
      </c>
      <c r="Q147" t="s">
        <v>34233</v>
      </c>
      <c r="R147" t="s">
        <v>34233</v>
      </c>
      <c r="S147" t="s">
        <v>33797</v>
      </c>
      <c r="T147" t="s">
        <v>34365</v>
      </c>
      <c r="U147" t="s">
        <v>32648</v>
      </c>
      <c r="V147" t="s">
        <v>32649</v>
      </c>
      <c r="W147">
        <v>210</v>
      </c>
      <c r="X147">
        <v>3</v>
      </c>
      <c r="Y147" s="5" t="s">
        <v>32661</v>
      </c>
      <c r="AA147">
        <v>12</v>
      </c>
      <c r="AB147">
        <v>25</v>
      </c>
      <c r="AC147">
        <v>1</v>
      </c>
      <c r="AD147" t="str">
        <f t="shared" si="21"/>
        <v/>
      </c>
      <c r="AE147" t="str">
        <f t="shared" si="22"/>
        <v/>
      </c>
      <c r="AF147" t="str">
        <f t="shared" si="19"/>
        <v/>
      </c>
      <c r="AG147">
        <f t="shared" si="23"/>
        <v>1</v>
      </c>
      <c r="AH147">
        <f t="shared" si="24"/>
        <v>2.8</v>
      </c>
      <c r="AI147">
        <v>0.14499999999999999</v>
      </c>
      <c r="AJ147">
        <f t="shared" si="25"/>
        <v>0.40599999999999997</v>
      </c>
      <c r="AK147" t="str">
        <f t="shared" si="26"/>
        <v/>
      </c>
      <c r="AL147" t="str">
        <f t="shared" si="18"/>
        <v/>
      </c>
      <c r="AM147" t="s">
        <v>33858</v>
      </c>
    </row>
    <row r="148" spans="1:39" x14ac:dyDescent="0.2">
      <c r="A148" t="s">
        <v>6337</v>
      </c>
      <c r="B148" t="s">
        <v>122</v>
      </c>
      <c r="C148" t="s">
        <v>6338</v>
      </c>
      <c r="D148" s="1">
        <v>36117</v>
      </c>
      <c r="E148" s="1">
        <v>43456</v>
      </c>
      <c r="F148" t="s">
        <v>19</v>
      </c>
      <c r="I148">
        <v>100</v>
      </c>
      <c r="J148">
        <v>0</v>
      </c>
      <c r="K148">
        <v>0</v>
      </c>
      <c r="L148">
        <v>851</v>
      </c>
      <c r="M148">
        <v>851</v>
      </c>
      <c r="N148" t="s">
        <v>20</v>
      </c>
      <c r="O148" t="s">
        <v>6339</v>
      </c>
      <c r="P148" t="s">
        <v>28</v>
      </c>
      <c r="Q148" t="s">
        <v>34233</v>
      </c>
      <c r="R148" t="s">
        <v>34233</v>
      </c>
      <c r="S148" t="s">
        <v>32628</v>
      </c>
      <c r="T148" t="s">
        <v>34357</v>
      </c>
      <c r="U148" t="s">
        <v>32648</v>
      </c>
      <c r="V148" t="s">
        <v>32649</v>
      </c>
      <c r="W148">
        <v>220</v>
      </c>
      <c r="X148">
        <v>3</v>
      </c>
      <c r="Y148" s="5" t="s">
        <v>32661</v>
      </c>
      <c r="AA148">
        <v>12</v>
      </c>
      <c r="AB148">
        <v>25</v>
      </c>
      <c r="AC148">
        <v>1</v>
      </c>
      <c r="AD148" t="str">
        <f t="shared" si="21"/>
        <v/>
      </c>
      <c r="AE148" t="str">
        <f t="shared" si="22"/>
        <v/>
      </c>
      <c r="AF148" t="str">
        <f t="shared" si="19"/>
        <v/>
      </c>
      <c r="AG148">
        <f t="shared" si="23"/>
        <v>1</v>
      </c>
      <c r="AH148">
        <f t="shared" si="24"/>
        <v>2.8</v>
      </c>
      <c r="AI148">
        <v>0.14499999999999999</v>
      </c>
      <c r="AJ148">
        <f t="shared" si="25"/>
        <v>0.40599999999999997</v>
      </c>
      <c r="AK148" t="str">
        <f t="shared" si="26"/>
        <v/>
      </c>
      <c r="AL148" t="str">
        <f t="shared" si="18"/>
        <v/>
      </c>
      <c r="AM148" t="s">
        <v>33858</v>
      </c>
    </row>
    <row r="149" spans="1:39" x14ac:dyDescent="0.2">
      <c r="A149" t="s">
        <v>22170</v>
      </c>
      <c r="B149" t="s">
        <v>122</v>
      </c>
      <c r="C149" t="s">
        <v>22171</v>
      </c>
      <c r="D149" s="1">
        <v>37356</v>
      </c>
      <c r="E149" s="1">
        <v>44546</v>
      </c>
      <c r="F149" t="s">
        <v>19</v>
      </c>
      <c r="I149">
        <v>100</v>
      </c>
      <c r="J149">
        <v>0</v>
      </c>
      <c r="K149">
        <v>0</v>
      </c>
      <c r="L149">
        <v>893</v>
      </c>
      <c r="M149">
        <v>893</v>
      </c>
      <c r="N149" t="s">
        <v>20</v>
      </c>
      <c r="O149" t="s">
        <v>22172</v>
      </c>
      <c r="P149" t="s">
        <v>28</v>
      </c>
      <c r="Q149" t="s">
        <v>34233</v>
      </c>
      <c r="R149" t="s">
        <v>34233</v>
      </c>
      <c r="S149" t="s">
        <v>32628</v>
      </c>
      <c r="T149" t="s">
        <v>34357</v>
      </c>
      <c r="U149" t="s">
        <v>32648</v>
      </c>
      <c r="V149" t="s">
        <v>32649</v>
      </c>
      <c r="W149">
        <v>220</v>
      </c>
      <c r="X149">
        <v>3</v>
      </c>
      <c r="Y149" s="5" t="s">
        <v>32661</v>
      </c>
      <c r="AA149">
        <v>12</v>
      </c>
      <c r="AB149">
        <v>25</v>
      </c>
      <c r="AC149">
        <v>1</v>
      </c>
      <c r="AD149" t="str">
        <f t="shared" si="21"/>
        <v/>
      </c>
      <c r="AE149" t="str">
        <f t="shared" si="22"/>
        <v/>
      </c>
      <c r="AF149" t="str">
        <f t="shared" si="19"/>
        <v/>
      </c>
      <c r="AG149">
        <f t="shared" si="23"/>
        <v>1</v>
      </c>
      <c r="AH149">
        <f t="shared" si="24"/>
        <v>2.8</v>
      </c>
      <c r="AI149">
        <v>0.14499999999999999</v>
      </c>
      <c r="AJ149">
        <f t="shared" si="25"/>
        <v>0.40599999999999997</v>
      </c>
      <c r="AK149" t="str">
        <f t="shared" si="26"/>
        <v/>
      </c>
      <c r="AL149" t="str">
        <f t="shared" si="18"/>
        <v/>
      </c>
      <c r="AM149" t="s">
        <v>33858</v>
      </c>
    </row>
    <row r="150" spans="1:39" x14ac:dyDescent="0.2">
      <c r="A150" t="s">
        <v>3096</v>
      </c>
      <c r="B150" t="s">
        <v>122</v>
      </c>
      <c r="C150" t="s">
        <v>3097</v>
      </c>
      <c r="D150" s="1">
        <v>35929</v>
      </c>
      <c r="E150" s="1">
        <v>43456</v>
      </c>
      <c r="F150" t="s">
        <v>19</v>
      </c>
      <c r="I150">
        <v>100</v>
      </c>
      <c r="J150">
        <v>0</v>
      </c>
      <c r="K150">
        <v>0</v>
      </c>
      <c r="L150">
        <v>846</v>
      </c>
      <c r="M150">
        <v>846</v>
      </c>
      <c r="N150" t="s">
        <v>20</v>
      </c>
      <c r="O150" t="s">
        <v>3098</v>
      </c>
      <c r="P150" t="s">
        <v>28</v>
      </c>
      <c r="Q150" t="s">
        <v>32794</v>
      </c>
      <c r="R150" t="s">
        <v>33782</v>
      </c>
      <c r="S150" t="s">
        <v>33797</v>
      </c>
      <c r="T150" t="s">
        <v>34365</v>
      </c>
      <c r="U150" t="s">
        <v>32648</v>
      </c>
      <c r="V150" t="s">
        <v>32649</v>
      </c>
      <c r="W150">
        <v>210</v>
      </c>
      <c r="X150">
        <v>3</v>
      </c>
      <c r="Y150" s="5" t="s">
        <v>32661</v>
      </c>
      <c r="AA150">
        <v>12</v>
      </c>
      <c r="AB150">
        <v>25</v>
      </c>
      <c r="AC150">
        <v>1</v>
      </c>
      <c r="AD150" t="str">
        <f t="shared" si="21"/>
        <v/>
      </c>
      <c r="AE150" t="str">
        <f t="shared" si="22"/>
        <v/>
      </c>
      <c r="AF150" t="str">
        <f t="shared" si="19"/>
        <v/>
      </c>
      <c r="AG150">
        <f t="shared" si="23"/>
        <v>1</v>
      </c>
      <c r="AH150">
        <f t="shared" si="24"/>
        <v>2.8</v>
      </c>
      <c r="AI150">
        <v>0.14499999999999999</v>
      </c>
      <c r="AJ150">
        <f t="shared" si="25"/>
        <v>0.40599999999999997</v>
      </c>
      <c r="AK150" t="str">
        <f t="shared" si="26"/>
        <v/>
      </c>
      <c r="AL150" t="str">
        <f t="shared" si="18"/>
        <v/>
      </c>
      <c r="AM150" t="s">
        <v>33858</v>
      </c>
    </row>
    <row r="151" spans="1:39" x14ac:dyDescent="0.2">
      <c r="A151" t="s">
        <v>9013</v>
      </c>
      <c r="B151" t="s">
        <v>122</v>
      </c>
      <c r="C151" t="s">
        <v>9014</v>
      </c>
      <c r="D151" s="1">
        <v>36276</v>
      </c>
      <c r="E151" s="1">
        <v>44546</v>
      </c>
      <c r="F151" t="s">
        <v>19</v>
      </c>
      <c r="I151">
        <v>100</v>
      </c>
      <c r="J151">
        <v>0</v>
      </c>
      <c r="K151">
        <v>0</v>
      </c>
      <c r="L151">
        <v>900</v>
      </c>
      <c r="M151">
        <v>900</v>
      </c>
      <c r="N151" t="s">
        <v>20</v>
      </c>
      <c r="O151" t="s">
        <v>9015</v>
      </c>
      <c r="P151" t="s">
        <v>28</v>
      </c>
      <c r="Q151" t="s">
        <v>34233</v>
      </c>
      <c r="R151" t="s">
        <v>34233</v>
      </c>
      <c r="S151" t="s">
        <v>32628</v>
      </c>
      <c r="T151" t="s">
        <v>34365</v>
      </c>
      <c r="U151" t="s">
        <v>32648</v>
      </c>
      <c r="V151" t="s">
        <v>32649</v>
      </c>
      <c r="W151">
        <v>220</v>
      </c>
      <c r="X151">
        <v>3</v>
      </c>
      <c r="Y151" s="5" t="s">
        <v>32661</v>
      </c>
      <c r="AA151">
        <v>12</v>
      </c>
      <c r="AB151">
        <v>25</v>
      </c>
      <c r="AC151">
        <v>1</v>
      </c>
      <c r="AD151" t="str">
        <f t="shared" si="21"/>
        <v/>
      </c>
      <c r="AE151" t="str">
        <f t="shared" si="22"/>
        <v/>
      </c>
      <c r="AF151" t="str">
        <f t="shared" si="19"/>
        <v/>
      </c>
      <c r="AG151">
        <f t="shared" si="23"/>
        <v>1</v>
      </c>
      <c r="AH151">
        <f t="shared" si="24"/>
        <v>2.8</v>
      </c>
      <c r="AI151">
        <v>0.14499999999999999</v>
      </c>
      <c r="AJ151">
        <f t="shared" si="25"/>
        <v>0.40599999999999997</v>
      </c>
      <c r="AK151" t="str">
        <f t="shared" si="26"/>
        <v/>
      </c>
      <c r="AL151" t="str">
        <f t="shared" si="18"/>
        <v/>
      </c>
      <c r="AM151" t="s">
        <v>33858</v>
      </c>
    </row>
    <row r="152" spans="1:39" x14ac:dyDescent="0.2">
      <c r="A152" t="s">
        <v>3078</v>
      </c>
      <c r="B152" t="s">
        <v>122</v>
      </c>
      <c r="C152" t="s">
        <v>3079</v>
      </c>
      <c r="D152" s="1">
        <v>35929</v>
      </c>
      <c r="E152" s="1">
        <v>43456</v>
      </c>
      <c r="F152" t="s">
        <v>19</v>
      </c>
      <c r="I152">
        <v>100</v>
      </c>
      <c r="J152">
        <v>0</v>
      </c>
      <c r="K152">
        <v>0</v>
      </c>
      <c r="L152">
        <v>855</v>
      </c>
      <c r="M152">
        <v>855</v>
      </c>
      <c r="N152" t="s">
        <v>20</v>
      </c>
      <c r="O152" t="s">
        <v>3080</v>
      </c>
      <c r="P152" t="s">
        <v>28</v>
      </c>
      <c r="Q152" t="s">
        <v>34233</v>
      </c>
      <c r="R152" t="s">
        <v>34233</v>
      </c>
      <c r="S152" t="s">
        <v>33798</v>
      </c>
      <c r="T152" t="s">
        <v>34365</v>
      </c>
      <c r="U152" t="s">
        <v>32648</v>
      </c>
      <c r="V152" t="s">
        <v>32649</v>
      </c>
      <c r="W152">
        <v>210</v>
      </c>
      <c r="X152">
        <v>3</v>
      </c>
      <c r="Y152" s="5" t="s">
        <v>32661</v>
      </c>
      <c r="AA152">
        <v>12</v>
      </c>
      <c r="AB152">
        <v>25</v>
      </c>
      <c r="AC152">
        <v>1</v>
      </c>
      <c r="AD152" t="str">
        <f t="shared" si="21"/>
        <v/>
      </c>
      <c r="AE152" t="str">
        <f t="shared" si="22"/>
        <v/>
      </c>
      <c r="AF152" t="str">
        <f t="shared" si="19"/>
        <v/>
      </c>
      <c r="AG152">
        <f t="shared" si="23"/>
        <v>1</v>
      </c>
      <c r="AH152">
        <f t="shared" si="24"/>
        <v>2.8</v>
      </c>
      <c r="AI152">
        <v>0.14499999999999999</v>
      </c>
      <c r="AJ152">
        <f t="shared" si="25"/>
        <v>0.40599999999999997</v>
      </c>
      <c r="AK152" t="str">
        <f t="shared" si="26"/>
        <v/>
      </c>
      <c r="AL152" t="str">
        <f t="shared" si="18"/>
        <v/>
      </c>
      <c r="AM152" t="s">
        <v>33858</v>
      </c>
    </row>
    <row r="153" spans="1:39" x14ac:dyDescent="0.2">
      <c r="A153" t="s">
        <v>6267</v>
      </c>
      <c r="B153" t="s">
        <v>122</v>
      </c>
      <c r="C153" t="s">
        <v>6268</v>
      </c>
      <c r="D153" s="1">
        <v>36146</v>
      </c>
      <c r="E153" s="1">
        <v>43456</v>
      </c>
      <c r="F153" t="s">
        <v>19</v>
      </c>
      <c r="I153">
        <v>100</v>
      </c>
      <c r="J153">
        <v>0</v>
      </c>
      <c r="K153">
        <v>0</v>
      </c>
      <c r="L153">
        <v>903</v>
      </c>
      <c r="M153">
        <v>903</v>
      </c>
      <c r="N153" t="s">
        <v>20</v>
      </c>
      <c r="O153" t="s">
        <v>6269</v>
      </c>
      <c r="P153" t="s">
        <v>28</v>
      </c>
      <c r="Q153" t="s">
        <v>32794</v>
      </c>
      <c r="R153" t="s">
        <v>33782</v>
      </c>
      <c r="S153" t="s">
        <v>33797</v>
      </c>
      <c r="T153" t="s">
        <v>34365</v>
      </c>
      <c r="U153" t="s">
        <v>32648</v>
      </c>
      <c r="V153" t="s">
        <v>32649</v>
      </c>
      <c r="W153">
        <v>220</v>
      </c>
      <c r="X153">
        <v>3</v>
      </c>
      <c r="Y153" s="5" t="s">
        <v>32661</v>
      </c>
      <c r="AA153">
        <v>12</v>
      </c>
      <c r="AB153">
        <v>25</v>
      </c>
      <c r="AC153">
        <v>1</v>
      </c>
      <c r="AD153" t="str">
        <f t="shared" si="21"/>
        <v/>
      </c>
      <c r="AE153" t="str">
        <f t="shared" si="22"/>
        <v/>
      </c>
      <c r="AF153" t="str">
        <f t="shared" si="19"/>
        <v/>
      </c>
      <c r="AG153">
        <f t="shared" si="23"/>
        <v>1</v>
      </c>
      <c r="AH153">
        <f t="shared" si="24"/>
        <v>2.8</v>
      </c>
      <c r="AI153">
        <v>0.14499999999999999</v>
      </c>
      <c r="AJ153">
        <f t="shared" si="25"/>
        <v>0.40599999999999997</v>
      </c>
      <c r="AK153" t="str">
        <f t="shared" si="26"/>
        <v/>
      </c>
      <c r="AL153" t="str">
        <f t="shared" si="18"/>
        <v/>
      </c>
      <c r="AM153" t="s">
        <v>33858</v>
      </c>
    </row>
    <row r="154" spans="1:39" x14ac:dyDescent="0.2">
      <c r="A154" t="s">
        <v>9022</v>
      </c>
      <c r="B154" t="s">
        <v>122</v>
      </c>
      <c r="C154" t="s">
        <v>9023</v>
      </c>
      <c r="D154" s="1">
        <v>36276</v>
      </c>
      <c r="E154" s="1">
        <v>43456</v>
      </c>
      <c r="F154" t="s">
        <v>19</v>
      </c>
      <c r="I154">
        <v>100</v>
      </c>
      <c r="J154">
        <v>0</v>
      </c>
      <c r="K154">
        <v>0</v>
      </c>
      <c r="L154">
        <v>900</v>
      </c>
      <c r="M154">
        <v>900</v>
      </c>
      <c r="N154" t="s">
        <v>20</v>
      </c>
      <c r="O154" t="s">
        <v>9024</v>
      </c>
      <c r="P154" t="s">
        <v>28</v>
      </c>
      <c r="Q154" t="s">
        <v>34233</v>
      </c>
      <c r="R154" t="s">
        <v>34233</v>
      </c>
      <c r="S154" t="s">
        <v>32628</v>
      </c>
      <c r="T154" t="s">
        <v>34357</v>
      </c>
      <c r="U154" t="s">
        <v>32648</v>
      </c>
      <c r="V154" t="s">
        <v>32649</v>
      </c>
      <c r="W154">
        <v>250</v>
      </c>
      <c r="X154">
        <v>3</v>
      </c>
      <c r="Y154" s="5" t="s">
        <v>32661</v>
      </c>
      <c r="AA154">
        <v>12</v>
      </c>
      <c r="AB154">
        <v>25</v>
      </c>
      <c r="AC154">
        <v>1</v>
      </c>
      <c r="AD154" t="str">
        <f t="shared" si="21"/>
        <v/>
      </c>
      <c r="AE154" t="str">
        <f t="shared" si="22"/>
        <v/>
      </c>
      <c r="AF154" t="str">
        <f t="shared" si="19"/>
        <v/>
      </c>
      <c r="AG154">
        <f t="shared" si="23"/>
        <v>1</v>
      </c>
      <c r="AH154">
        <f t="shared" si="24"/>
        <v>2.8</v>
      </c>
      <c r="AI154">
        <v>0.14499999999999999</v>
      </c>
      <c r="AJ154">
        <f t="shared" si="25"/>
        <v>0.40599999999999997</v>
      </c>
      <c r="AK154" t="str">
        <f t="shared" si="26"/>
        <v/>
      </c>
      <c r="AL154" t="str">
        <f t="shared" si="18"/>
        <v/>
      </c>
      <c r="AM154" t="s">
        <v>33858</v>
      </c>
    </row>
    <row r="155" spans="1:39" x14ac:dyDescent="0.2">
      <c r="A155" t="s">
        <v>12786</v>
      </c>
      <c r="B155" t="s">
        <v>122</v>
      </c>
      <c r="C155" t="s">
        <v>12787</v>
      </c>
      <c r="D155" s="1">
        <v>36843</v>
      </c>
      <c r="E155" s="1">
        <v>44546</v>
      </c>
      <c r="F155" t="s">
        <v>19</v>
      </c>
      <c r="I155">
        <v>100</v>
      </c>
      <c r="J155">
        <v>0</v>
      </c>
      <c r="K155">
        <v>0</v>
      </c>
      <c r="L155">
        <v>903</v>
      </c>
      <c r="M155">
        <v>903</v>
      </c>
      <c r="N155" t="s">
        <v>20</v>
      </c>
      <c r="O155" t="s">
        <v>12788</v>
      </c>
      <c r="P155" t="s">
        <v>28</v>
      </c>
      <c r="Q155" t="s">
        <v>34233</v>
      </c>
      <c r="R155" t="s">
        <v>34233</v>
      </c>
      <c r="S155" t="s">
        <v>32628</v>
      </c>
      <c r="T155" t="s">
        <v>34349</v>
      </c>
      <c r="U155" t="s">
        <v>32648</v>
      </c>
      <c r="V155" t="s">
        <v>32649</v>
      </c>
      <c r="W155">
        <v>230</v>
      </c>
      <c r="X155">
        <v>3</v>
      </c>
      <c r="Y155" s="5" t="s">
        <v>32661</v>
      </c>
      <c r="AA155">
        <v>12</v>
      </c>
      <c r="AB155">
        <v>25</v>
      </c>
      <c r="AC155">
        <v>1</v>
      </c>
      <c r="AD155" t="str">
        <f t="shared" si="21"/>
        <v/>
      </c>
      <c r="AE155" t="str">
        <f t="shared" si="22"/>
        <v/>
      </c>
      <c r="AF155" t="str">
        <f t="shared" si="19"/>
        <v/>
      </c>
      <c r="AG155">
        <f t="shared" si="23"/>
        <v>1</v>
      </c>
      <c r="AH155">
        <f t="shared" si="24"/>
        <v>2.8</v>
      </c>
      <c r="AI155">
        <v>0.14499999999999999</v>
      </c>
      <c r="AJ155">
        <f t="shared" si="25"/>
        <v>0.40599999999999997</v>
      </c>
      <c r="AK155" t="str">
        <f t="shared" si="26"/>
        <v/>
      </c>
      <c r="AL155" t="str">
        <f t="shared" si="18"/>
        <v/>
      </c>
      <c r="AM155" t="s">
        <v>33858</v>
      </c>
    </row>
    <row r="156" spans="1:39" x14ac:dyDescent="0.2">
      <c r="A156" t="s">
        <v>6703</v>
      </c>
      <c r="B156" t="s">
        <v>122</v>
      </c>
      <c r="C156" t="s">
        <v>6704</v>
      </c>
      <c r="D156" s="1">
        <v>36133</v>
      </c>
      <c r="E156" s="1">
        <v>43456</v>
      </c>
      <c r="F156" t="s">
        <v>19</v>
      </c>
      <c r="I156">
        <v>100</v>
      </c>
      <c r="J156">
        <v>0</v>
      </c>
      <c r="K156">
        <v>0</v>
      </c>
      <c r="L156">
        <v>800</v>
      </c>
      <c r="M156">
        <v>800</v>
      </c>
      <c r="N156" t="s">
        <v>20</v>
      </c>
      <c r="O156" t="s">
        <v>6705</v>
      </c>
      <c r="P156" t="s">
        <v>28</v>
      </c>
      <c r="Q156" t="s">
        <v>34233</v>
      </c>
      <c r="R156" t="s">
        <v>34233</v>
      </c>
      <c r="S156" t="s">
        <v>32628</v>
      </c>
      <c r="T156" t="s">
        <v>34365</v>
      </c>
      <c r="U156" t="s">
        <v>32648</v>
      </c>
      <c r="V156" t="s">
        <v>32649</v>
      </c>
      <c r="W156">
        <v>210</v>
      </c>
      <c r="X156">
        <v>3</v>
      </c>
      <c r="Y156" s="5" t="s">
        <v>32661</v>
      </c>
      <c r="AA156">
        <v>12</v>
      </c>
      <c r="AB156">
        <v>25</v>
      </c>
      <c r="AC156">
        <v>1</v>
      </c>
      <c r="AD156" t="str">
        <f t="shared" si="21"/>
        <v/>
      </c>
      <c r="AE156" t="str">
        <f t="shared" si="22"/>
        <v/>
      </c>
      <c r="AF156" t="str">
        <f t="shared" si="19"/>
        <v/>
      </c>
      <c r="AG156">
        <f t="shared" si="23"/>
        <v>1</v>
      </c>
      <c r="AH156">
        <f t="shared" si="24"/>
        <v>2.8</v>
      </c>
      <c r="AI156">
        <v>0.14499999999999999</v>
      </c>
      <c r="AJ156">
        <f t="shared" si="25"/>
        <v>0.40599999999999997</v>
      </c>
      <c r="AK156" t="str">
        <f t="shared" si="26"/>
        <v/>
      </c>
      <c r="AL156" t="str">
        <f t="shared" si="18"/>
        <v/>
      </c>
      <c r="AM156" t="s">
        <v>33858</v>
      </c>
    </row>
    <row r="157" spans="1:39" x14ac:dyDescent="0.2">
      <c r="A157" t="s">
        <v>12583</v>
      </c>
      <c r="B157" t="s">
        <v>122</v>
      </c>
      <c r="C157" t="s">
        <v>12584</v>
      </c>
      <c r="D157" s="1">
        <v>36783</v>
      </c>
      <c r="E157" s="1">
        <v>44546</v>
      </c>
      <c r="F157" t="s">
        <v>19</v>
      </c>
      <c r="I157">
        <v>100</v>
      </c>
      <c r="J157">
        <v>0</v>
      </c>
      <c r="K157">
        <v>0</v>
      </c>
      <c r="L157">
        <v>911</v>
      </c>
      <c r="M157">
        <v>911</v>
      </c>
      <c r="N157" t="s">
        <v>20</v>
      </c>
      <c r="O157" t="s">
        <v>12585</v>
      </c>
      <c r="P157" t="s">
        <v>28</v>
      </c>
      <c r="Q157" t="s">
        <v>34233</v>
      </c>
      <c r="R157" t="s">
        <v>34233</v>
      </c>
      <c r="S157" t="s">
        <v>33797</v>
      </c>
      <c r="T157" t="s">
        <v>34354</v>
      </c>
      <c r="U157" t="s">
        <v>32648</v>
      </c>
      <c r="V157" t="s">
        <v>32649</v>
      </c>
      <c r="W157">
        <v>230</v>
      </c>
      <c r="X157">
        <v>3</v>
      </c>
      <c r="Y157" s="5" t="s">
        <v>32661</v>
      </c>
      <c r="AA157">
        <v>12</v>
      </c>
      <c r="AB157">
        <v>25</v>
      </c>
      <c r="AC157">
        <v>1</v>
      </c>
      <c r="AD157" t="str">
        <f t="shared" si="21"/>
        <v/>
      </c>
      <c r="AE157" t="str">
        <f t="shared" si="22"/>
        <v/>
      </c>
      <c r="AF157" t="str">
        <f t="shared" si="19"/>
        <v/>
      </c>
      <c r="AG157">
        <f t="shared" si="23"/>
        <v>1</v>
      </c>
      <c r="AH157">
        <f t="shared" si="24"/>
        <v>2.8</v>
      </c>
      <c r="AI157">
        <v>0.14499999999999999</v>
      </c>
      <c r="AJ157">
        <f t="shared" si="25"/>
        <v>0.40599999999999997</v>
      </c>
      <c r="AK157" t="str">
        <f t="shared" si="26"/>
        <v/>
      </c>
      <c r="AL157" t="str">
        <f t="shared" si="18"/>
        <v/>
      </c>
      <c r="AM157" t="s">
        <v>33858</v>
      </c>
    </row>
    <row r="158" spans="1:39" x14ac:dyDescent="0.2">
      <c r="A158" t="s">
        <v>23455</v>
      </c>
      <c r="B158" t="s">
        <v>122</v>
      </c>
      <c r="C158" t="s">
        <v>23456</v>
      </c>
      <c r="D158" s="1">
        <v>39041</v>
      </c>
      <c r="E158" s="1">
        <v>43456</v>
      </c>
      <c r="F158" t="s">
        <v>19</v>
      </c>
      <c r="I158">
        <v>100</v>
      </c>
      <c r="J158">
        <v>0</v>
      </c>
      <c r="K158">
        <v>0</v>
      </c>
      <c r="L158">
        <v>952</v>
      </c>
      <c r="M158">
        <v>952</v>
      </c>
      <c r="N158" t="s">
        <v>20</v>
      </c>
      <c r="O158" t="s">
        <v>23457</v>
      </c>
      <c r="P158" t="s">
        <v>28</v>
      </c>
      <c r="Q158" t="s">
        <v>34233</v>
      </c>
      <c r="R158" t="s">
        <v>34233</v>
      </c>
      <c r="S158" t="s">
        <v>32628</v>
      </c>
      <c r="T158" t="s">
        <v>34365</v>
      </c>
      <c r="U158" t="s">
        <v>32648</v>
      </c>
      <c r="V158" t="s">
        <v>32649</v>
      </c>
      <c r="W158">
        <v>290</v>
      </c>
      <c r="X158">
        <v>3</v>
      </c>
      <c r="Y158" s="5" t="s">
        <v>32661</v>
      </c>
      <c r="AA158">
        <v>12</v>
      </c>
      <c r="AB158">
        <v>25</v>
      </c>
      <c r="AC158">
        <v>1</v>
      </c>
      <c r="AD158" t="str">
        <f t="shared" si="21"/>
        <v/>
      </c>
      <c r="AE158" t="str">
        <f t="shared" si="22"/>
        <v/>
      </c>
      <c r="AF158" t="str">
        <f t="shared" si="19"/>
        <v/>
      </c>
      <c r="AG158">
        <f t="shared" si="23"/>
        <v>1</v>
      </c>
      <c r="AH158">
        <f t="shared" si="24"/>
        <v>2.8</v>
      </c>
      <c r="AI158">
        <v>0.14499999999999999</v>
      </c>
      <c r="AJ158">
        <f t="shared" si="25"/>
        <v>0.40599999999999997</v>
      </c>
      <c r="AK158" t="str">
        <f t="shared" si="26"/>
        <v/>
      </c>
      <c r="AL158" t="str">
        <f t="shared" si="18"/>
        <v/>
      </c>
      <c r="AM158" t="s">
        <v>33858</v>
      </c>
    </row>
    <row r="159" spans="1:39" x14ac:dyDescent="0.2">
      <c r="A159" t="s">
        <v>4463</v>
      </c>
      <c r="B159" t="s">
        <v>122</v>
      </c>
      <c r="C159" t="s">
        <v>4464</v>
      </c>
      <c r="D159" s="1">
        <v>35950</v>
      </c>
      <c r="E159" s="1">
        <v>43456</v>
      </c>
      <c r="F159" t="s">
        <v>19</v>
      </c>
      <c r="I159">
        <v>100</v>
      </c>
      <c r="J159">
        <v>0</v>
      </c>
      <c r="K159">
        <v>0</v>
      </c>
      <c r="L159">
        <v>855</v>
      </c>
      <c r="M159">
        <v>855</v>
      </c>
      <c r="N159" t="s">
        <v>20</v>
      </c>
      <c r="O159" t="s">
        <v>4465</v>
      </c>
      <c r="P159" t="s">
        <v>28</v>
      </c>
      <c r="Q159" t="s">
        <v>34233</v>
      </c>
      <c r="R159" t="s">
        <v>34233</v>
      </c>
      <c r="S159" t="s">
        <v>32628</v>
      </c>
      <c r="T159" t="s">
        <v>34357</v>
      </c>
      <c r="U159" t="s">
        <v>32648</v>
      </c>
      <c r="V159" t="s">
        <v>32649</v>
      </c>
      <c r="W159">
        <v>220</v>
      </c>
      <c r="X159">
        <v>3</v>
      </c>
      <c r="Y159" s="5" t="s">
        <v>32661</v>
      </c>
      <c r="AA159">
        <v>12</v>
      </c>
      <c r="AB159">
        <v>25</v>
      </c>
      <c r="AC159">
        <v>1</v>
      </c>
      <c r="AD159" t="str">
        <f t="shared" si="21"/>
        <v/>
      </c>
      <c r="AE159" t="str">
        <f t="shared" si="22"/>
        <v/>
      </c>
      <c r="AF159" t="str">
        <f t="shared" si="19"/>
        <v/>
      </c>
      <c r="AG159">
        <f t="shared" si="23"/>
        <v>1</v>
      </c>
      <c r="AH159">
        <f t="shared" si="24"/>
        <v>2.8</v>
      </c>
      <c r="AI159">
        <v>0.14499999999999999</v>
      </c>
      <c r="AJ159">
        <f t="shared" si="25"/>
        <v>0.40599999999999997</v>
      </c>
      <c r="AK159" t="str">
        <f t="shared" si="26"/>
        <v/>
      </c>
      <c r="AL159" t="str">
        <f t="shared" ref="AL159:AL222" si="27">IF(COUNTBLANK(AK159),"",AK159*AI159)</f>
        <v/>
      </c>
      <c r="AM159" t="s">
        <v>33858</v>
      </c>
    </row>
    <row r="160" spans="1:39" x14ac:dyDescent="0.2">
      <c r="A160" t="s">
        <v>16421</v>
      </c>
      <c r="B160" t="s">
        <v>122</v>
      </c>
      <c r="C160" t="s">
        <v>16422</v>
      </c>
      <c r="D160" s="1">
        <v>37411</v>
      </c>
      <c r="E160" s="1">
        <v>43456</v>
      </c>
      <c r="F160" t="s">
        <v>19</v>
      </c>
      <c r="I160">
        <v>100</v>
      </c>
      <c r="J160">
        <v>0</v>
      </c>
      <c r="K160">
        <v>0</v>
      </c>
      <c r="L160">
        <v>817</v>
      </c>
      <c r="M160">
        <v>817</v>
      </c>
      <c r="N160" t="s">
        <v>20</v>
      </c>
      <c r="O160" t="s">
        <v>16423</v>
      </c>
      <c r="P160" t="s">
        <v>28</v>
      </c>
      <c r="Q160" t="s">
        <v>34233</v>
      </c>
      <c r="R160" t="s">
        <v>34233</v>
      </c>
      <c r="S160" t="s">
        <v>32628</v>
      </c>
      <c r="T160" t="s">
        <v>34354</v>
      </c>
      <c r="U160" t="s">
        <v>32648</v>
      </c>
      <c r="V160" t="s">
        <v>32649</v>
      </c>
      <c r="W160">
        <v>210</v>
      </c>
      <c r="X160">
        <v>3</v>
      </c>
      <c r="Y160" s="5" t="s">
        <v>32661</v>
      </c>
      <c r="AA160">
        <v>12</v>
      </c>
      <c r="AB160">
        <v>25</v>
      </c>
      <c r="AC160">
        <v>1</v>
      </c>
      <c r="AD160" t="str">
        <f t="shared" si="21"/>
        <v/>
      </c>
      <c r="AE160" t="str">
        <f t="shared" si="22"/>
        <v/>
      </c>
      <c r="AF160" t="str">
        <f t="shared" si="19"/>
        <v/>
      </c>
      <c r="AG160">
        <f t="shared" si="23"/>
        <v>1</v>
      </c>
      <c r="AH160">
        <f t="shared" si="24"/>
        <v>2.8</v>
      </c>
      <c r="AI160">
        <v>0.14499999999999999</v>
      </c>
      <c r="AJ160">
        <f t="shared" si="25"/>
        <v>0.40599999999999997</v>
      </c>
      <c r="AK160" t="str">
        <f t="shared" si="26"/>
        <v/>
      </c>
      <c r="AL160" t="str">
        <f t="shared" si="27"/>
        <v/>
      </c>
      <c r="AM160" t="s">
        <v>33858</v>
      </c>
    </row>
    <row r="161" spans="1:39" x14ac:dyDescent="0.2">
      <c r="A161" t="s">
        <v>11568</v>
      </c>
      <c r="B161" t="s">
        <v>122</v>
      </c>
      <c r="C161" t="s">
        <v>11569</v>
      </c>
      <c r="D161" s="1">
        <v>36545</v>
      </c>
      <c r="E161" s="1">
        <v>43456</v>
      </c>
      <c r="F161" t="s">
        <v>19</v>
      </c>
      <c r="I161">
        <v>100</v>
      </c>
      <c r="J161">
        <v>0</v>
      </c>
      <c r="K161">
        <v>0</v>
      </c>
      <c r="L161">
        <v>862</v>
      </c>
      <c r="M161">
        <v>861</v>
      </c>
      <c r="N161" t="s">
        <v>20</v>
      </c>
      <c r="O161" t="s">
        <v>11570</v>
      </c>
      <c r="P161" t="s">
        <v>28</v>
      </c>
      <c r="Q161" t="s">
        <v>32794</v>
      </c>
      <c r="R161" t="s">
        <v>33782</v>
      </c>
      <c r="S161" t="s">
        <v>32628</v>
      </c>
      <c r="T161" t="s">
        <v>34365</v>
      </c>
      <c r="U161" t="s">
        <v>32648</v>
      </c>
      <c r="V161" t="s">
        <v>32649</v>
      </c>
      <c r="W161">
        <v>220</v>
      </c>
      <c r="X161">
        <v>3</v>
      </c>
      <c r="Y161" s="5" t="s">
        <v>32661</v>
      </c>
      <c r="AA161">
        <v>12</v>
      </c>
      <c r="AB161">
        <v>25</v>
      </c>
      <c r="AC161">
        <v>1</v>
      </c>
      <c r="AD161" t="str">
        <f t="shared" si="21"/>
        <v/>
      </c>
      <c r="AE161" t="str">
        <f t="shared" si="22"/>
        <v/>
      </c>
      <c r="AF161" t="str">
        <f t="shared" si="19"/>
        <v/>
      </c>
      <c r="AG161">
        <f t="shared" si="23"/>
        <v>1</v>
      </c>
      <c r="AH161">
        <f t="shared" si="24"/>
        <v>2.8</v>
      </c>
      <c r="AI161">
        <v>0.14499999999999999</v>
      </c>
      <c r="AJ161">
        <f t="shared" si="25"/>
        <v>0.40599999999999997</v>
      </c>
      <c r="AK161" t="str">
        <f t="shared" si="26"/>
        <v/>
      </c>
      <c r="AL161" t="str">
        <f t="shared" si="27"/>
        <v/>
      </c>
      <c r="AM161" t="s">
        <v>33858</v>
      </c>
    </row>
    <row r="162" spans="1:39" x14ac:dyDescent="0.2">
      <c r="A162" t="s">
        <v>7498</v>
      </c>
      <c r="B162" t="s">
        <v>122</v>
      </c>
      <c r="C162" t="s">
        <v>7499</v>
      </c>
      <c r="D162" s="1">
        <v>36144</v>
      </c>
      <c r="E162" s="1">
        <v>43456</v>
      </c>
      <c r="F162" t="s">
        <v>19</v>
      </c>
      <c r="I162">
        <v>100</v>
      </c>
      <c r="J162">
        <v>0</v>
      </c>
      <c r="K162">
        <v>0</v>
      </c>
      <c r="L162">
        <v>800</v>
      </c>
      <c r="M162">
        <v>800</v>
      </c>
      <c r="N162" t="s">
        <v>20</v>
      </c>
      <c r="O162" t="s">
        <v>7500</v>
      </c>
      <c r="P162" t="s">
        <v>28</v>
      </c>
      <c r="Q162" t="s">
        <v>34233</v>
      </c>
      <c r="R162" t="s">
        <v>34233</v>
      </c>
      <c r="S162" t="s">
        <v>32628</v>
      </c>
      <c r="T162" t="s">
        <v>34357</v>
      </c>
      <c r="U162" t="s">
        <v>32648</v>
      </c>
      <c r="V162" t="s">
        <v>32649</v>
      </c>
      <c r="W162">
        <v>210</v>
      </c>
      <c r="X162">
        <v>3</v>
      </c>
      <c r="Y162" s="5" t="s">
        <v>32661</v>
      </c>
      <c r="AA162">
        <v>12</v>
      </c>
      <c r="AB162">
        <v>25</v>
      </c>
      <c r="AC162">
        <v>1</v>
      </c>
      <c r="AD162" t="str">
        <f t="shared" si="21"/>
        <v/>
      </c>
      <c r="AE162" t="str">
        <f t="shared" si="22"/>
        <v/>
      </c>
      <c r="AF162" t="str">
        <f t="shared" si="19"/>
        <v/>
      </c>
      <c r="AG162">
        <f t="shared" ref="AG162:AG193" si="28">IF((S162&lt;&gt;"tühi")*(AC162&lt;&gt;""),AC162,"")</f>
        <v>1</v>
      </c>
      <c r="AH162">
        <f t="shared" si="24"/>
        <v>2.8</v>
      </c>
      <c r="AI162">
        <v>0.14499999999999999</v>
      </c>
      <c r="AJ162">
        <f t="shared" si="25"/>
        <v>0.40599999999999997</v>
      </c>
      <c r="AK162" t="str">
        <f t="shared" si="26"/>
        <v/>
      </c>
      <c r="AL162" t="str">
        <f t="shared" si="27"/>
        <v/>
      </c>
      <c r="AM162" t="s">
        <v>33858</v>
      </c>
    </row>
    <row r="163" spans="1:39" x14ac:dyDescent="0.2">
      <c r="A163" t="s">
        <v>3977</v>
      </c>
      <c r="B163" t="s">
        <v>122</v>
      </c>
      <c r="C163" t="s">
        <v>3978</v>
      </c>
      <c r="D163" s="1">
        <v>36019</v>
      </c>
      <c r="E163" s="1">
        <v>43456</v>
      </c>
      <c r="F163" t="s">
        <v>19</v>
      </c>
      <c r="I163">
        <v>100</v>
      </c>
      <c r="J163">
        <v>0</v>
      </c>
      <c r="K163">
        <v>0</v>
      </c>
      <c r="L163">
        <v>1057</v>
      </c>
      <c r="M163">
        <v>1057</v>
      </c>
      <c r="N163" t="s">
        <v>20</v>
      </c>
      <c r="O163" t="s">
        <v>3979</v>
      </c>
      <c r="P163" t="s">
        <v>28</v>
      </c>
      <c r="Q163" t="s">
        <v>34233</v>
      </c>
      <c r="R163" t="s">
        <v>34233</v>
      </c>
      <c r="S163" t="s">
        <v>32628</v>
      </c>
      <c r="T163" t="s">
        <v>34357</v>
      </c>
      <c r="U163" t="s">
        <v>32648</v>
      </c>
      <c r="V163" t="s">
        <v>32649</v>
      </c>
      <c r="W163">
        <v>260</v>
      </c>
      <c r="X163">
        <v>3</v>
      </c>
      <c r="Y163" s="5" t="s">
        <v>32661</v>
      </c>
      <c r="AA163">
        <v>12</v>
      </c>
      <c r="AB163">
        <v>25</v>
      </c>
      <c r="AC163">
        <v>1</v>
      </c>
      <c r="AD163" t="str">
        <f t="shared" si="21"/>
        <v/>
      </c>
      <c r="AE163" t="str">
        <f t="shared" si="22"/>
        <v/>
      </c>
      <c r="AF163" t="str">
        <f t="shared" si="19"/>
        <v/>
      </c>
      <c r="AG163">
        <f t="shared" si="28"/>
        <v>1</v>
      </c>
      <c r="AH163">
        <f t="shared" si="24"/>
        <v>2.8</v>
      </c>
      <c r="AI163">
        <v>0.14499999999999999</v>
      </c>
      <c r="AJ163">
        <f t="shared" si="25"/>
        <v>0.40599999999999997</v>
      </c>
      <c r="AK163" t="str">
        <f t="shared" si="26"/>
        <v/>
      </c>
      <c r="AL163" t="str">
        <f t="shared" si="27"/>
        <v/>
      </c>
      <c r="AM163" t="s">
        <v>33858</v>
      </c>
    </row>
    <row r="164" spans="1:39" x14ac:dyDescent="0.2">
      <c r="A164" t="s">
        <v>6700</v>
      </c>
      <c r="B164" t="s">
        <v>122</v>
      </c>
      <c r="C164" t="s">
        <v>6701</v>
      </c>
      <c r="D164" s="1">
        <v>36133</v>
      </c>
      <c r="E164" s="1">
        <v>43456</v>
      </c>
      <c r="F164" t="s">
        <v>19</v>
      </c>
      <c r="I164">
        <v>100</v>
      </c>
      <c r="J164">
        <v>0</v>
      </c>
      <c r="K164">
        <v>0</v>
      </c>
      <c r="L164">
        <v>892</v>
      </c>
      <c r="M164">
        <v>892</v>
      </c>
      <c r="N164" t="s">
        <v>20</v>
      </c>
      <c r="O164" t="s">
        <v>6702</v>
      </c>
      <c r="P164" t="s">
        <v>28</v>
      </c>
      <c r="Q164" t="s">
        <v>34233</v>
      </c>
      <c r="R164" t="s">
        <v>34233</v>
      </c>
      <c r="S164" t="s">
        <v>33797</v>
      </c>
      <c r="T164" t="s">
        <v>34365</v>
      </c>
      <c r="U164" t="s">
        <v>32648</v>
      </c>
      <c r="V164" t="s">
        <v>32649</v>
      </c>
      <c r="W164">
        <v>220</v>
      </c>
      <c r="X164">
        <v>3</v>
      </c>
      <c r="Y164" s="5" t="s">
        <v>32661</v>
      </c>
      <c r="AA164">
        <v>12</v>
      </c>
      <c r="AB164">
        <v>25</v>
      </c>
      <c r="AC164">
        <v>1</v>
      </c>
      <c r="AD164" t="str">
        <f t="shared" si="21"/>
        <v/>
      </c>
      <c r="AE164" t="str">
        <f t="shared" si="22"/>
        <v/>
      </c>
      <c r="AF164" t="str">
        <f t="shared" si="19"/>
        <v/>
      </c>
      <c r="AG164">
        <f t="shared" si="28"/>
        <v>1</v>
      </c>
      <c r="AH164">
        <f t="shared" si="24"/>
        <v>2.8</v>
      </c>
      <c r="AI164">
        <v>0.14499999999999999</v>
      </c>
      <c r="AJ164">
        <f t="shared" si="25"/>
        <v>0.40599999999999997</v>
      </c>
      <c r="AK164" t="str">
        <f t="shared" si="26"/>
        <v/>
      </c>
      <c r="AL164" t="str">
        <f t="shared" si="27"/>
        <v/>
      </c>
      <c r="AM164" t="s">
        <v>33858</v>
      </c>
    </row>
    <row r="165" spans="1:39" x14ac:dyDescent="0.2">
      <c r="A165" t="s">
        <v>18144</v>
      </c>
      <c r="B165" t="s">
        <v>122</v>
      </c>
      <c r="C165" t="s">
        <v>18145</v>
      </c>
      <c r="D165" s="1">
        <v>37895</v>
      </c>
      <c r="E165" s="1">
        <v>44091</v>
      </c>
      <c r="F165" t="s">
        <v>19</v>
      </c>
      <c r="I165">
        <v>100</v>
      </c>
      <c r="J165">
        <v>0</v>
      </c>
      <c r="K165">
        <v>0</v>
      </c>
      <c r="L165">
        <v>3727</v>
      </c>
      <c r="M165">
        <v>3727</v>
      </c>
      <c r="N165" t="s">
        <v>20</v>
      </c>
      <c r="O165" t="s">
        <v>21</v>
      </c>
      <c r="P165" t="s">
        <v>28</v>
      </c>
      <c r="Q165" t="s">
        <v>34233</v>
      </c>
      <c r="R165" t="s">
        <v>34233</v>
      </c>
      <c r="S165" t="s">
        <v>32628</v>
      </c>
      <c r="T165" t="s">
        <v>34351</v>
      </c>
      <c r="U165" t="s">
        <v>32636</v>
      </c>
      <c r="V165" t="s">
        <v>32638</v>
      </c>
      <c r="W165">
        <v>1300</v>
      </c>
      <c r="X165">
        <v>5</v>
      </c>
      <c r="Y165">
        <v>1</v>
      </c>
      <c r="Z165">
        <v>6500</v>
      </c>
      <c r="AA165">
        <v>24</v>
      </c>
      <c r="AB165">
        <v>35</v>
      </c>
      <c r="AC165">
        <v>39</v>
      </c>
      <c r="AD165" t="str">
        <f t="shared" si="21"/>
        <v/>
      </c>
      <c r="AE165" t="str">
        <f t="shared" si="22"/>
        <v/>
      </c>
      <c r="AF165" t="str">
        <f t="shared" si="19"/>
        <v/>
      </c>
      <c r="AG165">
        <f t="shared" si="28"/>
        <v>39</v>
      </c>
      <c r="AH165">
        <f t="shared" si="24"/>
        <v>109.19999999999999</v>
      </c>
      <c r="AI165">
        <v>0.14499999999999999</v>
      </c>
      <c r="AJ165">
        <f t="shared" si="25"/>
        <v>15.833999999999998</v>
      </c>
      <c r="AK165" t="str">
        <f t="shared" si="26"/>
        <v/>
      </c>
      <c r="AL165" t="str">
        <f t="shared" si="27"/>
        <v/>
      </c>
    </row>
    <row r="166" spans="1:39" x14ac:dyDescent="0.2">
      <c r="A166" t="s">
        <v>908</v>
      </c>
      <c r="B166" t="s">
        <v>122</v>
      </c>
      <c r="C166" t="s">
        <v>909</v>
      </c>
      <c r="D166" s="1">
        <v>35265</v>
      </c>
      <c r="E166" s="1">
        <v>44092</v>
      </c>
      <c r="F166" t="s">
        <v>19</v>
      </c>
      <c r="I166">
        <v>100</v>
      </c>
      <c r="J166">
        <v>0</v>
      </c>
      <c r="K166">
        <v>0</v>
      </c>
      <c r="L166">
        <v>2391</v>
      </c>
      <c r="M166">
        <v>2391</v>
      </c>
      <c r="N166" t="s">
        <v>20</v>
      </c>
      <c r="O166" t="s">
        <v>21</v>
      </c>
      <c r="P166" t="s">
        <v>28</v>
      </c>
      <c r="Q166" t="s">
        <v>34233</v>
      </c>
      <c r="R166" t="s">
        <v>34233</v>
      </c>
      <c r="S166" t="s">
        <v>32628</v>
      </c>
      <c r="T166" t="s">
        <v>34351</v>
      </c>
      <c r="U166" s="1" t="s">
        <v>32636</v>
      </c>
      <c r="V166" t="s">
        <v>34944</v>
      </c>
      <c r="W166">
        <v>700</v>
      </c>
      <c r="X166">
        <v>4</v>
      </c>
      <c r="Y166">
        <v>1</v>
      </c>
      <c r="AA166">
        <v>14</v>
      </c>
      <c r="AB166">
        <v>29</v>
      </c>
      <c r="AC166">
        <v>36</v>
      </c>
      <c r="AD166" t="str">
        <f t="shared" si="21"/>
        <v/>
      </c>
      <c r="AE166" t="str">
        <f t="shared" si="22"/>
        <v/>
      </c>
      <c r="AF166" t="str">
        <f t="shared" ref="AF166:AF229" si="29">IF((S166&lt;&gt;"tühi")*(F166&lt;&gt;"Elamumaa")*(G166&lt;&gt;"Elamumaa")*(H166&lt;&gt;"Elamumaa"),IF(Z166=0,"",Z166),"")</f>
        <v/>
      </c>
      <c r="AG166">
        <f t="shared" si="28"/>
        <v>36</v>
      </c>
      <c r="AH166">
        <f t="shared" si="24"/>
        <v>100.8</v>
      </c>
      <c r="AI166">
        <v>0.14499999999999999</v>
      </c>
      <c r="AJ166">
        <f t="shared" si="25"/>
        <v>14.615999999999998</v>
      </c>
      <c r="AK166" t="str">
        <f t="shared" si="26"/>
        <v/>
      </c>
      <c r="AL166" t="str">
        <f t="shared" si="27"/>
        <v/>
      </c>
    </row>
    <row r="167" spans="1:39" x14ac:dyDescent="0.2">
      <c r="A167" t="s">
        <v>18146</v>
      </c>
      <c r="B167" t="s">
        <v>122</v>
      </c>
      <c r="C167" t="s">
        <v>18147</v>
      </c>
      <c r="D167" s="1">
        <v>37895</v>
      </c>
      <c r="E167" s="1">
        <v>43456</v>
      </c>
      <c r="F167" t="s">
        <v>19</v>
      </c>
      <c r="I167">
        <v>100</v>
      </c>
      <c r="J167">
        <v>0</v>
      </c>
      <c r="K167">
        <v>0</v>
      </c>
      <c r="L167">
        <v>2230</v>
      </c>
      <c r="M167">
        <v>2230</v>
      </c>
      <c r="N167" t="s">
        <v>20</v>
      </c>
      <c r="O167" t="s">
        <v>21</v>
      </c>
      <c r="P167" t="s">
        <v>28</v>
      </c>
      <c r="Q167" t="s">
        <v>34233</v>
      </c>
      <c r="R167" t="s">
        <v>34233</v>
      </c>
      <c r="S167" t="s">
        <v>32628</v>
      </c>
      <c r="T167" t="s">
        <v>34351</v>
      </c>
      <c r="U167" t="s">
        <v>32636</v>
      </c>
      <c r="V167" t="s">
        <v>32638</v>
      </c>
      <c r="W167">
        <v>600</v>
      </c>
      <c r="X167">
        <v>5</v>
      </c>
      <c r="Y167">
        <v>1</v>
      </c>
      <c r="Z167">
        <v>3000</v>
      </c>
      <c r="AA167">
        <v>24</v>
      </c>
      <c r="AB167">
        <v>25</v>
      </c>
      <c r="AC167">
        <v>29</v>
      </c>
      <c r="AD167" t="str">
        <f t="shared" si="21"/>
        <v/>
      </c>
      <c r="AE167" t="str">
        <f t="shared" si="22"/>
        <v/>
      </c>
      <c r="AF167" t="str">
        <f t="shared" si="29"/>
        <v/>
      </c>
      <c r="AG167">
        <f t="shared" si="28"/>
        <v>29</v>
      </c>
      <c r="AH167">
        <f t="shared" si="24"/>
        <v>81.199999999999989</v>
      </c>
      <c r="AI167">
        <v>0.14499999999999999</v>
      </c>
      <c r="AJ167">
        <f t="shared" si="25"/>
        <v>11.773999999999997</v>
      </c>
      <c r="AK167" t="str">
        <f t="shared" si="26"/>
        <v/>
      </c>
      <c r="AL167" t="str">
        <f t="shared" si="27"/>
        <v/>
      </c>
    </row>
    <row r="168" spans="1:39" x14ac:dyDescent="0.2">
      <c r="A168" t="s">
        <v>18148</v>
      </c>
      <c r="B168" t="s">
        <v>122</v>
      </c>
      <c r="C168" t="s">
        <v>18149</v>
      </c>
      <c r="D168" s="1">
        <v>37895</v>
      </c>
      <c r="E168" s="1">
        <v>43456</v>
      </c>
      <c r="F168" t="s">
        <v>474</v>
      </c>
      <c r="I168">
        <v>100</v>
      </c>
      <c r="J168">
        <v>0</v>
      </c>
      <c r="K168">
        <v>0</v>
      </c>
      <c r="L168">
        <v>30</v>
      </c>
      <c r="M168">
        <v>30</v>
      </c>
      <c r="N168" t="s">
        <v>20</v>
      </c>
      <c r="O168" t="s">
        <v>18150</v>
      </c>
      <c r="P168" t="s">
        <v>28</v>
      </c>
      <c r="Q168" t="s">
        <v>34233</v>
      </c>
      <c r="R168" t="s">
        <v>34233</v>
      </c>
      <c r="S168" t="s">
        <v>33942</v>
      </c>
      <c r="T168" t="s">
        <v>34233</v>
      </c>
      <c r="U168" t="s">
        <v>32641</v>
      </c>
      <c r="V168" t="s">
        <v>32638</v>
      </c>
      <c r="W168">
        <v>30</v>
      </c>
      <c r="X168">
        <v>1</v>
      </c>
      <c r="Y168">
        <v>1</v>
      </c>
      <c r="Z168">
        <v>30</v>
      </c>
      <c r="AD168">
        <f t="shared" si="21"/>
        <v>30</v>
      </c>
      <c r="AE168" t="str">
        <f t="shared" si="22"/>
        <v/>
      </c>
      <c r="AF168" t="str">
        <f t="shared" si="29"/>
        <v/>
      </c>
      <c r="AG168" t="str">
        <f t="shared" si="28"/>
        <v/>
      </c>
      <c r="AH168" t="str">
        <f t="shared" si="24"/>
        <v/>
      </c>
      <c r="AI168">
        <v>0.14499999999999999</v>
      </c>
      <c r="AJ168" t="str">
        <f t="shared" si="25"/>
        <v/>
      </c>
      <c r="AK168" t="str">
        <f t="shared" si="26"/>
        <v/>
      </c>
      <c r="AL168" t="str">
        <f t="shared" si="27"/>
        <v/>
      </c>
    </row>
    <row r="169" spans="1:39" x14ac:dyDescent="0.2">
      <c r="A169" t="s">
        <v>897</v>
      </c>
      <c r="B169" t="s">
        <v>122</v>
      </c>
      <c r="C169" t="s">
        <v>898</v>
      </c>
      <c r="D169" s="1">
        <v>35265</v>
      </c>
      <c r="E169" s="1">
        <v>44092</v>
      </c>
      <c r="F169" t="s">
        <v>19</v>
      </c>
      <c r="I169">
        <v>100</v>
      </c>
      <c r="J169">
        <v>0</v>
      </c>
      <c r="K169">
        <v>0</v>
      </c>
      <c r="L169">
        <v>2399</v>
      </c>
      <c r="M169">
        <v>2399</v>
      </c>
      <c r="N169" t="s">
        <v>20</v>
      </c>
      <c r="O169" t="s">
        <v>21</v>
      </c>
      <c r="P169" t="s">
        <v>28</v>
      </c>
      <c r="Q169" t="s">
        <v>34233</v>
      </c>
      <c r="R169" t="s">
        <v>34233</v>
      </c>
      <c r="S169" t="s">
        <v>32628</v>
      </c>
      <c r="T169" t="s">
        <v>34351</v>
      </c>
      <c r="U169" s="1" t="s">
        <v>32636</v>
      </c>
      <c r="V169" t="s">
        <v>34944</v>
      </c>
      <c r="W169">
        <v>700</v>
      </c>
      <c r="X169">
        <v>4</v>
      </c>
      <c r="Y169">
        <v>1</v>
      </c>
      <c r="AA169">
        <v>14</v>
      </c>
      <c r="AB169">
        <v>29</v>
      </c>
      <c r="AC169">
        <v>36</v>
      </c>
      <c r="AD169" t="str">
        <f t="shared" si="21"/>
        <v/>
      </c>
      <c r="AE169" t="str">
        <f t="shared" si="22"/>
        <v/>
      </c>
      <c r="AF169" t="str">
        <f t="shared" si="29"/>
        <v/>
      </c>
      <c r="AG169">
        <f t="shared" si="28"/>
        <v>36</v>
      </c>
      <c r="AH169">
        <f t="shared" si="24"/>
        <v>100.8</v>
      </c>
      <c r="AI169">
        <v>0.14499999999999999</v>
      </c>
      <c r="AJ169">
        <f t="shared" si="25"/>
        <v>14.615999999999998</v>
      </c>
      <c r="AK169" t="str">
        <f t="shared" si="26"/>
        <v/>
      </c>
      <c r="AL169" t="str">
        <f t="shared" si="27"/>
        <v/>
      </c>
    </row>
    <row r="170" spans="1:39" x14ac:dyDescent="0.2">
      <c r="A170" t="s">
        <v>19598</v>
      </c>
      <c r="B170" t="s">
        <v>122</v>
      </c>
      <c r="C170" t="s">
        <v>19599</v>
      </c>
      <c r="D170" s="1">
        <v>38132</v>
      </c>
      <c r="E170" s="1">
        <v>43456</v>
      </c>
      <c r="F170" t="s">
        <v>19</v>
      </c>
      <c r="I170">
        <v>100</v>
      </c>
      <c r="J170">
        <v>0</v>
      </c>
      <c r="K170">
        <v>0</v>
      </c>
      <c r="L170">
        <v>3267</v>
      </c>
      <c r="M170">
        <v>3267</v>
      </c>
      <c r="N170" t="s">
        <v>20</v>
      </c>
      <c r="O170" t="s">
        <v>21</v>
      </c>
      <c r="P170" t="s">
        <v>28</v>
      </c>
      <c r="Q170" t="s">
        <v>34233</v>
      </c>
      <c r="R170" t="s">
        <v>34233</v>
      </c>
      <c r="S170" t="s">
        <v>32628</v>
      </c>
      <c r="T170" t="s">
        <v>34351</v>
      </c>
      <c r="U170" t="s">
        <v>32636</v>
      </c>
      <c r="V170" t="s">
        <v>34953</v>
      </c>
      <c r="W170">
        <v>1000</v>
      </c>
      <c r="X170">
        <v>4</v>
      </c>
      <c r="Y170">
        <v>1</v>
      </c>
      <c r="AA170">
        <v>14</v>
      </c>
      <c r="AB170">
        <v>29</v>
      </c>
      <c r="AC170">
        <v>49</v>
      </c>
      <c r="AD170" t="str">
        <f t="shared" si="21"/>
        <v/>
      </c>
      <c r="AE170" t="str">
        <f t="shared" si="22"/>
        <v/>
      </c>
      <c r="AF170" t="str">
        <f t="shared" si="29"/>
        <v/>
      </c>
      <c r="AG170">
        <f t="shared" si="28"/>
        <v>49</v>
      </c>
      <c r="AH170">
        <f t="shared" si="24"/>
        <v>137.19999999999999</v>
      </c>
      <c r="AI170">
        <v>0.14499999999999999</v>
      </c>
      <c r="AJ170">
        <f t="shared" si="25"/>
        <v>19.893999999999998</v>
      </c>
      <c r="AK170" t="str">
        <f t="shared" si="26"/>
        <v/>
      </c>
      <c r="AL170" t="str">
        <f t="shared" si="27"/>
        <v/>
      </c>
    </row>
    <row r="171" spans="1:39" x14ac:dyDescent="0.2">
      <c r="A171" t="s">
        <v>19225</v>
      </c>
      <c r="B171" t="s">
        <v>122</v>
      </c>
      <c r="C171" t="s">
        <v>19226</v>
      </c>
      <c r="D171" s="1">
        <v>38132</v>
      </c>
      <c r="E171" s="1">
        <v>43456</v>
      </c>
      <c r="F171" t="s">
        <v>19</v>
      </c>
      <c r="I171">
        <v>100</v>
      </c>
      <c r="J171">
        <v>0</v>
      </c>
      <c r="K171">
        <v>0</v>
      </c>
      <c r="L171">
        <v>3970</v>
      </c>
      <c r="M171">
        <v>3970</v>
      </c>
      <c r="N171" t="s">
        <v>20</v>
      </c>
      <c r="O171" t="s">
        <v>21</v>
      </c>
      <c r="P171" t="s">
        <v>28</v>
      </c>
      <c r="Q171" t="s">
        <v>34233</v>
      </c>
      <c r="R171" t="s">
        <v>34233</v>
      </c>
      <c r="S171" t="s">
        <v>32628</v>
      </c>
      <c r="T171" t="s">
        <v>34351</v>
      </c>
      <c r="U171" t="s">
        <v>32636</v>
      </c>
      <c r="V171" t="s">
        <v>34953</v>
      </c>
      <c r="W171">
        <v>1000</v>
      </c>
      <c r="X171">
        <v>3</v>
      </c>
      <c r="Y171">
        <v>1</v>
      </c>
      <c r="AA171">
        <v>11</v>
      </c>
      <c r="AB171">
        <v>25</v>
      </c>
      <c r="AC171">
        <v>42</v>
      </c>
      <c r="AD171" t="str">
        <f t="shared" si="21"/>
        <v/>
      </c>
      <c r="AE171" t="str">
        <f t="shared" si="22"/>
        <v/>
      </c>
      <c r="AF171" t="str">
        <f t="shared" si="29"/>
        <v/>
      </c>
      <c r="AG171">
        <f t="shared" si="28"/>
        <v>42</v>
      </c>
      <c r="AH171">
        <f t="shared" si="24"/>
        <v>117.6</v>
      </c>
      <c r="AI171">
        <v>0.14499999999999999</v>
      </c>
      <c r="AJ171">
        <f t="shared" si="25"/>
        <v>17.052</v>
      </c>
      <c r="AK171" t="str">
        <f t="shared" si="26"/>
        <v/>
      </c>
      <c r="AL171" t="str">
        <f t="shared" si="27"/>
        <v/>
      </c>
    </row>
    <row r="172" spans="1:39" x14ac:dyDescent="0.2">
      <c r="A172" t="s">
        <v>19227</v>
      </c>
      <c r="B172" t="s">
        <v>122</v>
      </c>
      <c r="C172" t="s">
        <v>19228</v>
      </c>
      <c r="D172" s="1">
        <v>38132</v>
      </c>
      <c r="E172" s="1">
        <v>43456</v>
      </c>
      <c r="F172" t="s">
        <v>474</v>
      </c>
      <c r="I172">
        <v>100</v>
      </c>
      <c r="J172">
        <v>0</v>
      </c>
      <c r="K172">
        <v>0</v>
      </c>
      <c r="L172">
        <v>35</v>
      </c>
      <c r="M172">
        <v>35</v>
      </c>
      <c r="N172" t="s">
        <v>20</v>
      </c>
      <c r="O172" t="s">
        <v>21</v>
      </c>
      <c r="P172" t="s">
        <v>28</v>
      </c>
      <c r="Q172" t="s">
        <v>34233</v>
      </c>
      <c r="R172" t="s">
        <v>34233</v>
      </c>
      <c r="S172" t="s">
        <v>32627</v>
      </c>
      <c r="T172" t="s">
        <v>34233</v>
      </c>
      <c r="U172" t="s">
        <v>32641</v>
      </c>
      <c r="V172" t="s">
        <v>34953</v>
      </c>
      <c r="W172">
        <v>25</v>
      </c>
      <c r="X172">
        <v>1</v>
      </c>
      <c r="Y172">
        <v>1</v>
      </c>
      <c r="Z172">
        <f>W172*X172</f>
        <v>25</v>
      </c>
      <c r="AA172">
        <v>5</v>
      </c>
      <c r="AD172" t="str">
        <f t="shared" si="21"/>
        <v/>
      </c>
      <c r="AE172" t="str">
        <f t="shared" si="22"/>
        <v/>
      </c>
      <c r="AF172">
        <f t="shared" si="29"/>
        <v>25</v>
      </c>
      <c r="AG172" t="str">
        <f t="shared" si="28"/>
        <v/>
      </c>
      <c r="AH172" t="str">
        <f t="shared" si="24"/>
        <v/>
      </c>
      <c r="AI172">
        <v>0.14499999999999999</v>
      </c>
      <c r="AJ172" t="str">
        <f t="shared" si="25"/>
        <v/>
      </c>
      <c r="AK172" t="str">
        <f t="shared" si="26"/>
        <v/>
      </c>
      <c r="AL172" t="str">
        <f t="shared" si="27"/>
        <v/>
      </c>
    </row>
    <row r="173" spans="1:39" x14ac:dyDescent="0.2">
      <c r="A173" t="s">
        <v>18151</v>
      </c>
      <c r="B173" t="s">
        <v>122</v>
      </c>
      <c r="C173" t="s">
        <v>18152</v>
      </c>
      <c r="D173" s="1">
        <v>37895</v>
      </c>
      <c r="E173" s="1">
        <v>44091</v>
      </c>
      <c r="F173" t="s">
        <v>26</v>
      </c>
      <c r="I173">
        <v>100</v>
      </c>
      <c r="J173">
        <v>0</v>
      </c>
      <c r="K173">
        <v>0</v>
      </c>
      <c r="L173">
        <v>1288</v>
      </c>
      <c r="M173">
        <v>1288</v>
      </c>
      <c r="N173" t="s">
        <v>20</v>
      </c>
      <c r="O173" t="s">
        <v>18153</v>
      </c>
      <c r="P173" t="s">
        <v>44</v>
      </c>
      <c r="Q173" t="s">
        <v>34233</v>
      </c>
      <c r="R173" t="s">
        <v>34233</v>
      </c>
      <c r="S173" t="s">
        <v>34233</v>
      </c>
      <c r="T173" t="s">
        <v>34233</v>
      </c>
      <c r="AD173" t="str">
        <f t="shared" si="21"/>
        <v/>
      </c>
      <c r="AE173" t="str">
        <f t="shared" si="22"/>
        <v/>
      </c>
      <c r="AF173" t="str">
        <f t="shared" si="29"/>
        <v/>
      </c>
      <c r="AG173" t="str">
        <f t="shared" si="28"/>
        <v/>
      </c>
      <c r="AH173" t="str">
        <f t="shared" si="24"/>
        <v/>
      </c>
      <c r="AI173">
        <v>0.14499999999999999</v>
      </c>
      <c r="AJ173" t="str">
        <f t="shared" si="25"/>
        <v/>
      </c>
      <c r="AK173" t="str">
        <f t="shared" si="26"/>
        <v/>
      </c>
      <c r="AL173" t="str">
        <f t="shared" si="27"/>
        <v/>
      </c>
    </row>
    <row r="174" spans="1:39" x14ac:dyDescent="0.2">
      <c r="A174" t="s">
        <v>19595</v>
      </c>
      <c r="B174" t="s">
        <v>122</v>
      </c>
      <c r="C174" t="s">
        <v>19596</v>
      </c>
      <c r="D174" s="1">
        <v>38132</v>
      </c>
      <c r="E174" s="1">
        <v>43456</v>
      </c>
      <c r="F174" t="s">
        <v>26</v>
      </c>
      <c r="I174">
        <v>100</v>
      </c>
      <c r="J174">
        <v>0</v>
      </c>
      <c r="K174">
        <v>0</v>
      </c>
      <c r="L174">
        <v>1854</v>
      </c>
      <c r="M174">
        <v>1854</v>
      </c>
      <c r="N174" t="s">
        <v>20</v>
      </c>
      <c r="O174" t="s">
        <v>19597</v>
      </c>
      <c r="P174" t="s">
        <v>44</v>
      </c>
      <c r="Q174" t="s">
        <v>34233</v>
      </c>
      <c r="R174" t="s">
        <v>34233</v>
      </c>
      <c r="S174" t="s">
        <v>34233</v>
      </c>
      <c r="T174" t="s">
        <v>34233</v>
      </c>
      <c r="V174" t="s">
        <v>34953</v>
      </c>
      <c r="AD174" t="str">
        <f t="shared" si="21"/>
        <v/>
      </c>
      <c r="AE174" t="str">
        <f t="shared" si="22"/>
        <v/>
      </c>
      <c r="AF174" t="str">
        <f t="shared" si="29"/>
        <v/>
      </c>
      <c r="AG174" t="str">
        <f t="shared" si="28"/>
        <v/>
      </c>
      <c r="AH174" t="str">
        <f t="shared" si="24"/>
        <v/>
      </c>
      <c r="AI174">
        <v>0.14499999999999999</v>
      </c>
      <c r="AJ174" t="str">
        <f t="shared" si="25"/>
        <v/>
      </c>
      <c r="AK174" t="str">
        <f t="shared" si="26"/>
        <v/>
      </c>
      <c r="AL174" t="str">
        <f t="shared" si="27"/>
        <v/>
      </c>
    </row>
    <row r="175" spans="1:39" x14ac:dyDescent="0.2">
      <c r="A175" t="s">
        <v>23025</v>
      </c>
      <c r="B175" t="s">
        <v>122</v>
      </c>
      <c r="C175" t="s">
        <v>23026</v>
      </c>
      <c r="D175" s="1">
        <v>36511</v>
      </c>
      <c r="E175" s="1">
        <v>44546</v>
      </c>
      <c r="F175" t="s">
        <v>19</v>
      </c>
      <c r="I175">
        <v>100</v>
      </c>
      <c r="J175">
        <v>0</v>
      </c>
      <c r="K175">
        <v>0</v>
      </c>
      <c r="L175">
        <v>1058</v>
      </c>
      <c r="M175">
        <v>1058</v>
      </c>
      <c r="N175" t="s">
        <v>20</v>
      </c>
      <c r="O175" t="s">
        <v>23027</v>
      </c>
      <c r="P175" t="s">
        <v>28</v>
      </c>
      <c r="Q175" t="s">
        <v>34234</v>
      </c>
      <c r="R175" t="s">
        <v>33762</v>
      </c>
      <c r="S175" t="s">
        <v>33942</v>
      </c>
      <c r="T175" t="s">
        <v>34233</v>
      </c>
      <c r="U175" t="s">
        <v>32634</v>
      </c>
      <c r="V175" t="s">
        <v>32667</v>
      </c>
      <c r="X175">
        <v>1.5</v>
      </c>
      <c r="Y175" t="s">
        <v>32654</v>
      </c>
      <c r="AA175">
        <v>12</v>
      </c>
      <c r="AB175">
        <v>20</v>
      </c>
      <c r="AC175">
        <v>2</v>
      </c>
      <c r="AD175" t="str">
        <f t="shared" si="21"/>
        <v/>
      </c>
      <c r="AE175">
        <f t="shared" si="22"/>
        <v>2</v>
      </c>
      <c r="AF175" t="str">
        <f t="shared" si="29"/>
        <v/>
      </c>
      <c r="AG175" t="str">
        <f t="shared" si="28"/>
        <v/>
      </c>
      <c r="AH175" t="str">
        <f t="shared" si="24"/>
        <v/>
      </c>
      <c r="AI175">
        <v>0.14499999999999999</v>
      </c>
      <c r="AJ175" t="str">
        <f t="shared" si="25"/>
        <v/>
      </c>
      <c r="AK175">
        <f t="shared" si="26"/>
        <v>5.6</v>
      </c>
      <c r="AL175">
        <f t="shared" si="27"/>
        <v>0.81199999999999994</v>
      </c>
      <c r="AM175" t="s">
        <v>33859</v>
      </c>
    </row>
    <row r="176" spans="1:39" x14ac:dyDescent="0.2">
      <c r="A176" t="s">
        <v>11610</v>
      </c>
      <c r="B176" t="s">
        <v>122</v>
      </c>
      <c r="C176" t="s">
        <v>11611</v>
      </c>
      <c r="D176" s="1">
        <v>36511</v>
      </c>
      <c r="E176" s="1">
        <v>44546</v>
      </c>
      <c r="F176" t="s">
        <v>19</v>
      </c>
      <c r="I176">
        <v>100</v>
      </c>
      <c r="J176">
        <v>0</v>
      </c>
      <c r="K176">
        <v>0</v>
      </c>
      <c r="L176">
        <v>1230</v>
      </c>
      <c r="M176">
        <v>1230</v>
      </c>
      <c r="N176" t="s">
        <v>20</v>
      </c>
      <c r="O176" t="s">
        <v>11612</v>
      </c>
      <c r="P176" t="s">
        <v>28</v>
      </c>
      <c r="Q176" t="s">
        <v>34233</v>
      </c>
      <c r="R176" t="s">
        <v>34233</v>
      </c>
      <c r="S176" t="s">
        <v>32628</v>
      </c>
      <c r="T176" t="s">
        <v>34357</v>
      </c>
      <c r="U176" t="s">
        <v>32634</v>
      </c>
      <c r="V176" t="s">
        <v>32667</v>
      </c>
      <c r="X176">
        <v>1.5</v>
      </c>
      <c r="Y176" t="s">
        <v>32654</v>
      </c>
      <c r="AA176">
        <v>12</v>
      </c>
      <c r="AB176">
        <v>20</v>
      </c>
      <c r="AC176">
        <v>1</v>
      </c>
      <c r="AD176" t="str">
        <f t="shared" si="21"/>
        <v/>
      </c>
      <c r="AE176" t="str">
        <f t="shared" si="22"/>
        <v/>
      </c>
      <c r="AF176" t="str">
        <f t="shared" si="29"/>
        <v/>
      </c>
      <c r="AG176">
        <f t="shared" si="28"/>
        <v>1</v>
      </c>
      <c r="AH176">
        <f t="shared" si="24"/>
        <v>2.8</v>
      </c>
      <c r="AI176">
        <v>0.14499999999999999</v>
      </c>
      <c r="AJ176">
        <f t="shared" si="25"/>
        <v>0.40599999999999997</v>
      </c>
      <c r="AK176" t="str">
        <f t="shared" si="26"/>
        <v/>
      </c>
      <c r="AL176" t="str">
        <f t="shared" si="27"/>
        <v/>
      </c>
      <c r="AM176" t="s">
        <v>33859</v>
      </c>
    </row>
    <row r="177" spans="1:39" x14ac:dyDescent="0.2">
      <c r="A177" t="s">
        <v>11613</v>
      </c>
      <c r="B177" t="s">
        <v>122</v>
      </c>
      <c r="C177" t="s">
        <v>11614</v>
      </c>
      <c r="D177" s="1">
        <v>36511</v>
      </c>
      <c r="E177" s="1">
        <v>44546</v>
      </c>
      <c r="F177" t="s">
        <v>19</v>
      </c>
      <c r="I177">
        <v>100</v>
      </c>
      <c r="J177">
        <v>0</v>
      </c>
      <c r="K177">
        <v>0</v>
      </c>
      <c r="L177">
        <v>1295</v>
      </c>
      <c r="M177">
        <v>1295</v>
      </c>
      <c r="N177" t="s">
        <v>20</v>
      </c>
      <c r="O177" t="s">
        <v>11615</v>
      </c>
      <c r="P177" t="s">
        <v>28</v>
      </c>
      <c r="Q177" t="s">
        <v>34233</v>
      </c>
      <c r="R177" t="s">
        <v>34233</v>
      </c>
      <c r="S177" t="s">
        <v>32628</v>
      </c>
      <c r="T177" t="s">
        <v>34357</v>
      </c>
      <c r="U177" t="s">
        <v>32634</v>
      </c>
      <c r="V177" t="s">
        <v>32667</v>
      </c>
      <c r="X177">
        <v>1.5</v>
      </c>
      <c r="Y177" t="s">
        <v>32654</v>
      </c>
      <c r="AA177">
        <v>12</v>
      </c>
      <c r="AB177">
        <v>20</v>
      </c>
      <c r="AC177">
        <v>1</v>
      </c>
      <c r="AD177" t="str">
        <f t="shared" si="21"/>
        <v/>
      </c>
      <c r="AE177" t="str">
        <f t="shared" si="22"/>
        <v/>
      </c>
      <c r="AF177" t="str">
        <f t="shared" si="29"/>
        <v/>
      </c>
      <c r="AG177">
        <f t="shared" si="28"/>
        <v>1</v>
      </c>
      <c r="AH177">
        <f t="shared" si="24"/>
        <v>2.8</v>
      </c>
      <c r="AI177">
        <v>0.14499999999999999</v>
      </c>
      <c r="AJ177">
        <f t="shared" si="25"/>
        <v>0.40599999999999997</v>
      </c>
      <c r="AK177" t="str">
        <f t="shared" si="26"/>
        <v/>
      </c>
      <c r="AL177" t="str">
        <f t="shared" si="27"/>
        <v/>
      </c>
      <c r="AM177" t="s">
        <v>33859</v>
      </c>
    </row>
    <row r="178" spans="1:39" x14ac:dyDescent="0.2">
      <c r="A178" t="s">
        <v>11616</v>
      </c>
      <c r="B178" t="s">
        <v>122</v>
      </c>
      <c r="C178" t="s">
        <v>11617</v>
      </c>
      <c r="D178" s="1">
        <v>36511</v>
      </c>
      <c r="E178" s="1">
        <v>43456</v>
      </c>
      <c r="F178" t="s">
        <v>19</v>
      </c>
      <c r="I178">
        <v>100</v>
      </c>
      <c r="J178">
        <v>0</v>
      </c>
      <c r="K178">
        <v>0</v>
      </c>
      <c r="L178">
        <v>1130</v>
      </c>
      <c r="M178">
        <v>1130</v>
      </c>
      <c r="N178" t="s">
        <v>20</v>
      </c>
      <c r="O178" t="s">
        <v>11618</v>
      </c>
      <c r="P178" t="s">
        <v>28</v>
      </c>
      <c r="Q178" t="s">
        <v>34233</v>
      </c>
      <c r="R178" t="s">
        <v>34233</v>
      </c>
      <c r="S178" t="s">
        <v>32628</v>
      </c>
      <c r="T178" t="s">
        <v>32634</v>
      </c>
      <c r="U178" t="s">
        <v>32634</v>
      </c>
      <c r="V178" t="s">
        <v>32667</v>
      </c>
      <c r="X178">
        <v>1.5</v>
      </c>
      <c r="Y178" t="s">
        <v>32654</v>
      </c>
      <c r="AA178">
        <v>12</v>
      </c>
      <c r="AB178">
        <v>20</v>
      </c>
      <c r="AC178">
        <v>1</v>
      </c>
      <c r="AD178" t="str">
        <f t="shared" si="21"/>
        <v/>
      </c>
      <c r="AE178" t="str">
        <f t="shared" si="22"/>
        <v/>
      </c>
      <c r="AF178" t="str">
        <f t="shared" si="29"/>
        <v/>
      </c>
      <c r="AG178">
        <f t="shared" si="28"/>
        <v>1</v>
      </c>
      <c r="AH178">
        <f t="shared" si="24"/>
        <v>2.8</v>
      </c>
      <c r="AI178">
        <v>0.14499999999999999</v>
      </c>
      <c r="AJ178">
        <f t="shared" si="25"/>
        <v>0.40599999999999997</v>
      </c>
      <c r="AK178" t="str">
        <f t="shared" si="26"/>
        <v/>
      </c>
      <c r="AL178" t="str">
        <f t="shared" si="27"/>
        <v/>
      </c>
      <c r="AM178" t="s">
        <v>33859</v>
      </c>
    </row>
    <row r="179" spans="1:39" x14ac:dyDescent="0.2">
      <c r="A179" t="s">
        <v>11619</v>
      </c>
      <c r="B179" t="s">
        <v>122</v>
      </c>
      <c r="C179" t="s">
        <v>11620</v>
      </c>
      <c r="D179" s="1">
        <v>36511</v>
      </c>
      <c r="E179" s="1">
        <v>44546</v>
      </c>
      <c r="F179" t="s">
        <v>19</v>
      </c>
      <c r="I179">
        <v>100</v>
      </c>
      <c r="J179">
        <v>0</v>
      </c>
      <c r="K179">
        <v>0</v>
      </c>
      <c r="L179">
        <v>1168</v>
      </c>
      <c r="M179">
        <v>1168</v>
      </c>
      <c r="N179" t="s">
        <v>20</v>
      </c>
      <c r="O179" t="s">
        <v>11621</v>
      </c>
      <c r="P179" t="s">
        <v>28</v>
      </c>
      <c r="Q179" t="s">
        <v>34233</v>
      </c>
      <c r="R179" t="s">
        <v>34233</v>
      </c>
      <c r="S179" t="s">
        <v>32628</v>
      </c>
      <c r="T179" t="s">
        <v>34357</v>
      </c>
      <c r="U179" t="s">
        <v>32634</v>
      </c>
      <c r="V179" t="s">
        <v>32667</v>
      </c>
      <c r="X179">
        <v>1.5</v>
      </c>
      <c r="Y179" t="s">
        <v>32654</v>
      </c>
      <c r="AA179">
        <v>12</v>
      </c>
      <c r="AB179">
        <v>20</v>
      </c>
      <c r="AC179">
        <v>1</v>
      </c>
      <c r="AD179" t="str">
        <f t="shared" si="21"/>
        <v/>
      </c>
      <c r="AE179" t="str">
        <f t="shared" si="22"/>
        <v/>
      </c>
      <c r="AF179" t="str">
        <f t="shared" si="29"/>
        <v/>
      </c>
      <c r="AG179">
        <f t="shared" si="28"/>
        <v>1</v>
      </c>
      <c r="AH179">
        <f t="shared" si="24"/>
        <v>2.8</v>
      </c>
      <c r="AI179">
        <v>0.14499999999999999</v>
      </c>
      <c r="AJ179">
        <f t="shared" si="25"/>
        <v>0.40599999999999997</v>
      </c>
      <c r="AK179" t="str">
        <f t="shared" si="26"/>
        <v/>
      </c>
      <c r="AL179" t="str">
        <f t="shared" si="27"/>
        <v/>
      </c>
      <c r="AM179" t="s">
        <v>33859</v>
      </c>
    </row>
    <row r="180" spans="1:39" x14ac:dyDescent="0.2">
      <c r="A180" t="s">
        <v>11553</v>
      </c>
      <c r="B180" t="s">
        <v>122</v>
      </c>
      <c r="C180" t="s">
        <v>11554</v>
      </c>
      <c r="D180" s="1">
        <v>36511</v>
      </c>
      <c r="E180" s="1">
        <v>43456</v>
      </c>
      <c r="F180" t="s">
        <v>19</v>
      </c>
      <c r="I180">
        <v>100</v>
      </c>
      <c r="J180">
        <v>0</v>
      </c>
      <c r="K180">
        <v>0</v>
      </c>
      <c r="L180">
        <v>1189</v>
      </c>
      <c r="M180">
        <v>1189</v>
      </c>
      <c r="N180" t="s">
        <v>20</v>
      </c>
      <c r="O180" t="s">
        <v>11555</v>
      </c>
      <c r="P180" t="s">
        <v>28</v>
      </c>
      <c r="Q180" t="s">
        <v>34233</v>
      </c>
      <c r="R180" t="s">
        <v>34233</v>
      </c>
      <c r="S180" t="s">
        <v>32628</v>
      </c>
      <c r="T180" t="s">
        <v>34357</v>
      </c>
      <c r="U180" t="s">
        <v>32634</v>
      </c>
      <c r="V180" t="s">
        <v>32667</v>
      </c>
      <c r="X180">
        <v>1.5</v>
      </c>
      <c r="Y180" t="s">
        <v>32654</v>
      </c>
      <c r="AA180">
        <v>12</v>
      </c>
      <c r="AB180">
        <v>20</v>
      </c>
      <c r="AC180">
        <v>1</v>
      </c>
      <c r="AD180" t="str">
        <f t="shared" si="21"/>
        <v/>
      </c>
      <c r="AE180" t="str">
        <f t="shared" si="22"/>
        <v/>
      </c>
      <c r="AF180" t="str">
        <f t="shared" si="29"/>
        <v/>
      </c>
      <c r="AG180">
        <f t="shared" si="28"/>
        <v>1</v>
      </c>
      <c r="AH180">
        <f t="shared" si="24"/>
        <v>2.8</v>
      </c>
      <c r="AI180">
        <v>0.14499999999999999</v>
      </c>
      <c r="AJ180">
        <f t="shared" si="25"/>
        <v>0.40599999999999997</v>
      </c>
      <c r="AK180" t="str">
        <f t="shared" si="26"/>
        <v/>
      </c>
      <c r="AL180" t="str">
        <f t="shared" si="27"/>
        <v/>
      </c>
      <c r="AM180" t="s">
        <v>33859</v>
      </c>
    </row>
    <row r="181" spans="1:39" x14ac:dyDescent="0.2">
      <c r="A181" t="s">
        <v>11556</v>
      </c>
      <c r="B181" t="s">
        <v>122</v>
      </c>
      <c r="C181" t="s">
        <v>11557</v>
      </c>
      <c r="D181" s="1">
        <v>36511</v>
      </c>
      <c r="E181" s="1">
        <v>44546</v>
      </c>
      <c r="F181" t="s">
        <v>19</v>
      </c>
      <c r="I181">
        <v>100</v>
      </c>
      <c r="J181">
        <v>0</v>
      </c>
      <c r="K181">
        <v>0</v>
      </c>
      <c r="L181">
        <v>1214</v>
      </c>
      <c r="M181">
        <v>1214</v>
      </c>
      <c r="N181" t="s">
        <v>20</v>
      </c>
      <c r="O181" t="s">
        <v>11558</v>
      </c>
      <c r="P181" t="s">
        <v>28</v>
      </c>
      <c r="Q181" t="s">
        <v>34234</v>
      </c>
      <c r="R181" t="s">
        <v>33762</v>
      </c>
      <c r="S181" t="s">
        <v>33942</v>
      </c>
      <c r="T181" t="s">
        <v>34233</v>
      </c>
      <c r="U181" t="s">
        <v>32634</v>
      </c>
      <c r="V181" t="s">
        <v>32667</v>
      </c>
      <c r="X181">
        <v>1.5</v>
      </c>
      <c r="Y181" t="s">
        <v>32654</v>
      </c>
      <c r="AA181">
        <v>12</v>
      </c>
      <c r="AB181">
        <v>20</v>
      </c>
      <c r="AC181">
        <v>2</v>
      </c>
      <c r="AD181" t="str">
        <f t="shared" si="21"/>
        <v/>
      </c>
      <c r="AE181">
        <f t="shared" si="22"/>
        <v>2</v>
      </c>
      <c r="AF181" t="str">
        <f t="shared" si="29"/>
        <v/>
      </c>
      <c r="AG181" t="str">
        <f t="shared" si="28"/>
        <v/>
      </c>
      <c r="AH181" t="str">
        <f t="shared" si="24"/>
        <v/>
      </c>
      <c r="AI181">
        <v>0.14499999999999999</v>
      </c>
      <c r="AJ181" t="str">
        <f t="shared" si="25"/>
        <v/>
      </c>
      <c r="AK181">
        <f t="shared" si="26"/>
        <v>5.6</v>
      </c>
      <c r="AL181">
        <f t="shared" si="27"/>
        <v>0.81199999999999994</v>
      </c>
      <c r="AM181" t="s">
        <v>33859</v>
      </c>
    </row>
    <row r="182" spans="1:39" x14ac:dyDescent="0.2">
      <c r="A182" t="s">
        <v>11577</v>
      </c>
      <c r="B182" t="s">
        <v>122</v>
      </c>
      <c r="C182" t="s">
        <v>11578</v>
      </c>
      <c r="D182" s="1">
        <v>36511</v>
      </c>
      <c r="E182" s="1">
        <v>43456</v>
      </c>
      <c r="F182" t="s">
        <v>19</v>
      </c>
      <c r="I182">
        <v>100</v>
      </c>
      <c r="J182">
        <v>0</v>
      </c>
      <c r="K182">
        <v>0</v>
      </c>
      <c r="L182">
        <v>1137</v>
      </c>
      <c r="M182">
        <v>1137</v>
      </c>
      <c r="N182" t="s">
        <v>20</v>
      </c>
      <c r="O182" t="s">
        <v>11579</v>
      </c>
      <c r="P182" t="s">
        <v>28</v>
      </c>
      <c r="Q182" t="s">
        <v>34233</v>
      </c>
      <c r="R182" t="s">
        <v>34233</v>
      </c>
      <c r="S182" t="s">
        <v>33797</v>
      </c>
      <c r="T182" t="s">
        <v>34357</v>
      </c>
      <c r="U182" t="s">
        <v>32634</v>
      </c>
      <c r="V182" t="s">
        <v>32667</v>
      </c>
      <c r="X182">
        <v>1.5</v>
      </c>
      <c r="Y182" t="s">
        <v>32654</v>
      </c>
      <c r="AA182">
        <v>12</v>
      </c>
      <c r="AB182">
        <v>20</v>
      </c>
      <c r="AC182">
        <v>1</v>
      </c>
      <c r="AD182" t="str">
        <f t="shared" si="21"/>
        <v/>
      </c>
      <c r="AE182" t="str">
        <f t="shared" si="22"/>
        <v/>
      </c>
      <c r="AF182" t="str">
        <f t="shared" si="29"/>
        <v/>
      </c>
      <c r="AG182">
        <f t="shared" si="28"/>
        <v>1</v>
      </c>
      <c r="AH182">
        <f t="shared" si="24"/>
        <v>2.8</v>
      </c>
      <c r="AI182">
        <v>0.14499999999999999</v>
      </c>
      <c r="AJ182">
        <f t="shared" si="25"/>
        <v>0.40599999999999997</v>
      </c>
      <c r="AK182" t="str">
        <f t="shared" si="26"/>
        <v/>
      </c>
      <c r="AL182" t="str">
        <f t="shared" si="27"/>
        <v/>
      </c>
      <c r="AM182" t="s">
        <v>33859</v>
      </c>
    </row>
    <row r="183" spans="1:39" x14ac:dyDescent="0.2">
      <c r="A183" t="s">
        <v>11580</v>
      </c>
      <c r="B183" t="s">
        <v>122</v>
      </c>
      <c r="C183" t="s">
        <v>11581</v>
      </c>
      <c r="D183" s="1">
        <v>36511</v>
      </c>
      <c r="E183" s="1">
        <v>44546</v>
      </c>
      <c r="F183" t="s">
        <v>19</v>
      </c>
      <c r="I183">
        <v>100</v>
      </c>
      <c r="J183">
        <v>0</v>
      </c>
      <c r="K183">
        <v>0</v>
      </c>
      <c r="L183">
        <v>1025</v>
      </c>
      <c r="M183">
        <v>1025</v>
      </c>
      <c r="N183" t="s">
        <v>20</v>
      </c>
      <c r="O183" t="s">
        <v>11582</v>
      </c>
      <c r="P183" t="s">
        <v>28</v>
      </c>
      <c r="Q183" t="s">
        <v>34233</v>
      </c>
      <c r="R183" t="s">
        <v>34233</v>
      </c>
      <c r="S183" t="s">
        <v>32628</v>
      </c>
      <c r="T183" t="s">
        <v>34357</v>
      </c>
      <c r="U183" t="s">
        <v>32634</v>
      </c>
      <c r="V183" t="s">
        <v>32667</v>
      </c>
      <c r="X183">
        <v>1.5</v>
      </c>
      <c r="Y183" t="s">
        <v>32654</v>
      </c>
      <c r="AA183">
        <v>12</v>
      </c>
      <c r="AB183">
        <v>20</v>
      </c>
      <c r="AC183">
        <v>1</v>
      </c>
      <c r="AD183" t="str">
        <f t="shared" si="21"/>
        <v/>
      </c>
      <c r="AE183" t="str">
        <f t="shared" si="22"/>
        <v/>
      </c>
      <c r="AF183" t="str">
        <f t="shared" si="29"/>
        <v/>
      </c>
      <c r="AG183">
        <f t="shared" si="28"/>
        <v>1</v>
      </c>
      <c r="AH183">
        <f t="shared" si="24"/>
        <v>2.8</v>
      </c>
      <c r="AI183">
        <v>0.14499999999999999</v>
      </c>
      <c r="AJ183">
        <f t="shared" si="25"/>
        <v>0.40599999999999997</v>
      </c>
      <c r="AK183" t="str">
        <f t="shared" si="26"/>
        <v/>
      </c>
      <c r="AL183" t="str">
        <f t="shared" si="27"/>
        <v/>
      </c>
      <c r="AM183" t="s">
        <v>33859</v>
      </c>
    </row>
    <row r="184" spans="1:39" x14ac:dyDescent="0.2">
      <c r="A184" t="s">
        <v>11583</v>
      </c>
      <c r="B184" t="s">
        <v>122</v>
      </c>
      <c r="C184" t="s">
        <v>11584</v>
      </c>
      <c r="D184" s="1">
        <v>36511</v>
      </c>
      <c r="E184" s="1">
        <v>44546</v>
      </c>
      <c r="F184" t="s">
        <v>19</v>
      </c>
      <c r="I184">
        <v>100</v>
      </c>
      <c r="J184">
        <v>0</v>
      </c>
      <c r="K184">
        <v>0</v>
      </c>
      <c r="L184">
        <v>1117</v>
      </c>
      <c r="M184">
        <v>1117</v>
      </c>
      <c r="N184" t="s">
        <v>20</v>
      </c>
      <c r="O184" t="s">
        <v>11585</v>
      </c>
      <c r="P184" t="s">
        <v>28</v>
      </c>
      <c r="Q184" t="s">
        <v>34233</v>
      </c>
      <c r="R184" t="s">
        <v>34233</v>
      </c>
      <c r="S184" t="s">
        <v>32628</v>
      </c>
      <c r="T184" t="s">
        <v>34357</v>
      </c>
      <c r="U184" t="s">
        <v>32634</v>
      </c>
      <c r="V184" t="s">
        <v>32667</v>
      </c>
      <c r="X184">
        <v>1.5</v>
      </c>
      <c r="Y184" t="s">
        <v>32654</v>
      </c>
      <c r="AA184">
        <v>12</v>
      </c>
      <c r="AB184">
        <v>20</v>
      </c>
      <c r="AC184">
        <v>1</v>
      </c>
      <c r="AD184" t="str">
        <f t="shared" si="21"/>
        <v/>
      </c>
      <c r="AE184" t="str">
        <f t="shared" si="22"/>
        <v/>
      </c>
      <c r="AF184" t="str">
        <f t="shared" si="29"/>
        <v/>
      </c>
      <c r="AG184">
        <f t="shared" si="28"/>
        <v>1</v>
      </c>
      <c r="AH184">
        <f t="shared" si="24"/>
        <v>2.8</v>
      </c>
      <c r="AI184">
        <v>0.14499999999999999</v>
      </c>
      <c r="AJ184">
        <f t="shared" si="25"/>
        <v>0.40599999999999997</v>
      </c>
      <c r="AK184" t="str">
        <f t="shared" si="26"/>
        <v/>
      </c>
      <c r="AL184" t="str">
        <f t="shared" si="27"/>
        <v/>
      </c>
      <c r="AM184" t="s">
        <v>33859</v>
      </c>
    </row>
    <row r="185" spans="1:39" x14ac:dyDescent="0.2">
      <c r="A185" t="s">
        <v>11586</v>
      </c>
      <c r="B185" t="s">
        <v>122</v>
      </c>
      <c r="C185" t="s">
        <v>11587</v>
      </c>
      <c r="D185" s="1">
        <v>36511</v>
      </c>
      <c r="E185" s="1">
        <v>44560</v>
      </c>
      <c r="F185" t="s">
        <v>19</v>
      </c>
      <c r="I185">
        <v>100</v>
      </c>
      <c r="J185">
        <v>0</v>
      </c>
      <c r="K185">
        <v>0</v>
      </c>
      <c r="L185">
        <v>1035</v>
      </c>
      <c r="M185">
        <v>1035</v>
      </c>
      <c r="N185" t="s">
        <v>20</v>
      </c>
      <c r="O185" t="s">
        <v>11588</v>
      </c>
      <c r="P185" t="s">
        <v>28</v>
      </c>
      <c r="Q185" t="s">
        <v>34233</v>
      </c>
      <c r="R185" t="s">
        <v>34233</v>
      </c>
      <c r="S185" t="s">
        <v>32628</v>
      </c>
      <c r="T185" t="s">
        <v>34367</v>
      </c>
      <c r="U185" t="s">
        <v>32634</v>
      </c>
      <c r="V185" t="s">
        <v>32667</v>
      </c>
      <c r="X185">
        <v>1.5</v>
      </c>
      <c r="Y185" t="s">
        <v>32654</v>
      </c>
      <c r="AA185">
        <v>12</v>
      </c>
      <c r="AB185">
        <v>20</v>
      </c>
      <c r="AC185">
        <v>1</v>
      </c>
      <c r="AD185" t="str">
        <f t="shared" si="21"/>
        <v/>
      </c>
      <c r="AE185" t="str">
        <f t="shared" si="22"/>
        <v/>
      </c>
      <c r="AF185" t="str">
        <f t="shared" si="29"/>
        <v/>
      </c>
      <c r="AG185">
        <f t="shared" si="28"/>
        <v>1</v>
      </c>
      <c r="AH185">
        <f t="shared" si="24"/>
        <v>2.8</v>
      </c>
      <c r="AI185">
        <v>0.14499999999999999</v>
      </c>
      <c r="AJ185">
        <f t="shared" si="25"/>
        <v>0.40599999999999997</v>
      </c>
      <c r="AK185" t="str">
        <f t="shared" si="26"/>
        <v/>
      </c>
      <c r="AL185" t="str">
        <f t="shared" si="27"/>
        <v/>
      </c>
      <c r="AM185" t="s">
        <v>33859</v>
      </c>
    </row>
    <row r="186" spans="1:39" x14ac:dyDescent="0.2">
      <c r="A186" t="s">
        <v>11589</v>
      </c>
      <c r="B186" t="s">
        <v>122</v>
      </c>
      <c r="C186" t="s">
        <v>11590</v>
      </c>
      <c r="D186" s="1">
        <v>36511</v>
      </c>
      <c r="E186" s="1">
        <v>44546</v>
      </c>
      <c r="F186" t="s">
        <v>19</v>
      </c>
      <c r="I186">
        <v>100</v>
      </c>
      <c r="J186">
        <v>0</v>
      </c>
      <c r="K186">
        <v>0</v>
      </c>
      <c r="L186">
        <v>1258</v>
      </c>
      <c r="M186">
        <v>1258</v>
      </c>
      <c r="N186" t="s">
        <v>20</v>
      </c>
      <c r="O186" t="s">
        <v>11591</v>
      </c>
      <c r="P186" t="s">
        <v>28</v>
      </c>
      <c r="Q186" t="s">
        <v>34234</v>
      </c>
      <c r="R186" t="s">
        <v>33768</v>
      </c>
      <c r="S186" t="s">
        <v>32628</v>
      </c>
      <c r="T186" t="s">
        <v>34357</v>
      </c>
      <c r="U186" t="s">
        <v>32634</v>
      </c>
      <c r="V186" t="s">
        <v>32667</v>
      </c>
      <c r="X186">
        <v>1.5</v>
      </c>
      <c r="Y186" t="s">
        <v>32654</v>
      </c>
      <c r="AA186">
        <v>12</v>
      </c>
      <c r="AB186">
        <v>20</v>
      </c>
      <c r="AC186">
        <v>1</v>
      </c>
      <c r="AD186" t="str">
        <f t="shared" si="21"/>
        <v/>
      </c>
      <c r="AE186" t="str">
        <f t="shared" si="22"/>
        <v/>
      </c>
      <c r="AF186" t="str">
        <f t="shared" si="29"/>
        <v/>
      </c>
      <c r="AG186">
        <f t="shared" si="28"/>
        <v>1</v>
      </c>
      <c r="AH186">
        <f t="shared" si="24"/>
        <v>2.8</v>
      </c>
      <c r="AI186">
        <v>0.14499999999999999</v>
      </c>
      <c r="AJ186">
        <f t="shared" si="25"/>
        <v>0.40599999999999997</v>
      </c>
      <c r="AK186" t="str">
        <f t="shared" si="26"/>
        <v/>
      </c>
      <c r="AL186" t="str">
        <f t="shared" si="27"/>
        <v/>
      </c>
      <c r="AM186" t="s">
        <v>33859</v>
      </c>
    </row>
    <row r="187" spans="1:39" x14ac:dyDescent="0.2">
      <c r="A187" t="s">
        <v>11607</v>
      </c>
      <c r="B187" t="s">
        <v>122</v>
      </c>
      <c r="C187" t="s">
        <v>11608</v>
      </c>
      <c r="D187" s="1">
        <v>36511</v>
      </c>
      <c r="E187" s="1">
        <v>44546</v>
      </c>
      <c r="F187" t="s">
        <v>19</v>
      </c>
      <c r="I187">
        <v>100</v>
      </c>
      <c r="J187">
        <v>0</v>
      </c>
      <c r="K187">
        <v>0</v>
      </c>
      <c r="L187">
        <v>1075</v>
      </c>
      <c r="M187">
        <v>1075</v>
      </c>
      <c r="N187" t="s">
        <v>20</v>
      </c>
      <c r="O187" t="s">
        <v>11609</v>
      </c>
      <c r="P187" t="s">
        <v>28</v>
      </c>
      <c r="Q187" t="s">
        <v>34233</v>
      </c>
      <c r="R187" t="s">
        <v>34233</v>
      </c>
      <c r="S187" t="s">
        <v>32628</v>
      </c>
      <c r="T187" t="s">
        <v>34357</v>
      </c>
      <c r="U187" t="s">
        <v>32634</v>
      </c>
      <c r="V187" t="s">
        <v>32667</v>
      </c>
      <c r="X187">
        <v>1.5</v>
      </c>
      <c r="Y187" t="s">
        <v>32654</v>
      </c>
      <c r="AA187">
        <v>12</v>
      </c>
      <c r="AB187">
        <v>20</v>
      </c>
      <c r="AC187">
        <v>1</v>
      </c>
      <c r="AD187" t="str">
        <f t="shared" si="21"/>
        <v/>
      </c>
      <c r="AE187" t="str">
        <f t="shared" si="22"/>
        <v/>
      </c>
      <c r="AF187" t="str">
        <f t="shared" si="29"/>
        <v/>
      </c>
      <c r="AG187">
        <f t="shared" si="28"/>
        <v>1</v>
      </c>
      <c r="AH187">
        <f t="shared" si="24"/>
        <v>2.8</v>
      </c>
      <c r="AI187">
        <v>0.14499999999999999</v>
      </c>
      <c r="AJ187">
        <f t="shared" si="25"/>
        <v>0.40599999999999997</v>
      </c>
      <c r="AK187" t="str">
        <f t="shared" si="26"/>
        <v/>
      </c>
      <c r="AL187" t="str">
        <f t="shared" si="27"/>
        <v/>
      </c>
      <c r="AM187" t="s">
        <v>33859</v>
      </c>
    </row>
    <row r="188" spans="1:39" x14ac:dyDescent="0.2">
      <c r="A188" t="s">
        <v>11634</v>
      </c>
      <c r="B188" t="s">
        <v>122</v>
      </c>
      <c r="C188" t="s">
        <v>11635</v>
      </c>
      <c r="D188" s="1">
        <v>36511</v>
      </c>
      <c r="E188" s="1">
        <v>44560</v>
      </c>
      <c r="F188" t="s">
        <v>26</v>
      </c>
      <c r="I188">
        <v>100</v>
      </c>
      <c r="J188">
        <v>0</v>
      </c>
      <c r="K188">
        <v>0</v>
      </c>
      <c r="L188">
        <v>2751</v>
      </c>
      <c r="M188">
        <v>2751</v>
      </c>
      <c r="N188" t="s">
        <v>20</v>
      </c>
      <c r="O188" t="s">
        <v>11636</v>
      </c>
      <c r="P188" t="s">
        <v>28</v>
      </c>
      <c r="Q188" t="s">
        <v>34233</v>
      </c>
      <c r="R188" t="s">
        <v>34233</v>
      </c>
      <c r="S188" t="s">
        <v>34233</v>
      </c>
      <c r="T188" t="s">
        <v>34233</v>
      </c>
      <c r="V188" t="s">
        <v>32667</v>
      </c>
      <c r="AD188" t="str">
        <f t="shared" si="21"/>
        <v/>
      </c>
      <c r="AE188" t="str">
        <f t="shared" si="22"/>
        <v/>
      </c>
      <c r="AF188" t="str">
        <f t="shared" si="29"/>
        <v/>
      </c>
      <c r="AG188" t="str">
        <f t="shared" si="28"/>
        <v/>
      </c>
      <c r="AH188" t="str">
        <f t="shared" si="24"/>
        <v/>
      </c>
      <c r="AI188">
        <v>0.14499999999999999</v>
      </c>
      <c r="AJ188" t="str">
        <f t="shared" si="25"/>
        <v/>
      </c>
      <c r="AK188" t="str">
        <f t="shared" si="26"/>
        <v/>
      </c>
      <c r="AL188" t="str">
        <f t="shared" si="27"/>
        <v/>
      </c>
    </row>
    <row r="189" spans="1:39" x14ac:dyDescent="0.2">
      <c r="A189" t="s">
        <v>27765</v>
      </c>
      <c r="B189" t="s">
        <v>122</v>
      </c>
      <c r="C189" t="s">
        <v>27766</v>
      </c>
      <c r="D189" s="1">
        <v>42184</v>
      </c>
      <c r="E189" s="1">
        <v>44581</v>
      </c>
      <c r="F189" t="s">
        <v>26</v>
      </c>
      <c r="I189">
        <v>100</v>
      </c>
      <c r="J189">
        <v>0</v>
      </c>
      <c r="K189">
        <v>0</v>
      </c>
      <c r="L189">
        <v>3012</v>
      </c>
      <c r="M189">
        <v>3012</v>
      </c>
      <c r="N189" t="s">
        <v>20</v>
      </c>
      <c r="O189" t="s">
        <v>27767</v>
      </c>
      <c r="P189" t="s">
        <v>44</v>
      </c>
      <c r="Q189" t="s">
        <v>34233</v>
      </c>
      <c r="R189" t="s">
        <v>34233</v>
      </c>
      <c r="S189" t="s">
        <v>34233</v>
      </c>
      <c r="T189" t="s">
        <v>34233</v>
      </c>
      <c r="V189" t="s">
        <v>34954</v>
      </c>
      <c r="AD189" t="str">
        <f t="shared" si="21"/>
        <v/>
      </c>
      <c r="AE189" t="str">
        <f t="shared" si="22"/>
        <v/>
      </c>
      <c r="AF189" t="str">
        <f t="shared" si="29"/>
        <v/>
      </c>
      <c r="AG189" t="str">
        <f t="shared" si="28"/>
        <v/>
      </c>
      <c r="AH189" t="str">
        <f t="shared" si="24"/>
        <v/>
      </c>
      <c r="AI189">
        <v>0.14499999999999999</v>
      </c>
      <c r="AJ189" t="str">
        <f t="shared" si="25"/>
        <v/>
      </c>
      <c r="AK189" t="str">
        <f t="shared" si="26"/>
        <v/>
      </c>
      <c r="AL189" t="str">
        <f t="shared" si="27"/>
        <v/>
      </c>
    </row>
    <row r="190" spans="1:39" x14ac:dyDescent="0.2">
      <c r="A190" t="s">
        <v>27768</v>
      </c>
      <c r="B190" t="s">
        <v>122</v>
      </c>
      <c r="C190" t="s">
        <v>27769</v>
      </c>
      <c r="D190" s="1">
        <v>42184</v>
      </c>
      <c r="E190" s="1">
        <v>43456</v>
      </c>
      <c r="F190" t="s">
        <v>19</v>
      </c>
      <c r="I190">
        <v>100</v>
      </c>
      <c r="J190">
        <v>0</v>
      </c>
      <c r="K190">
        <v>0</v>
      </c>
      <c r="L190">
        <v>1298</v>
      </c>
      <c r="M190">
        <v>1298</v>
      </c>
      <c r="N190" t="s">
        <v>20</v>
      </c>
      <c r="O190" t="s">
        <v>27770</v>
      </c>
      <c r="P190" t="s">
        <v>28</v>
      </c>
      <c r="Q190" t="s">
        <v>34233</v>
      </c>
      <c r="R190" t="s">
        <v>34233</v>
      </c>
      <c r="S190" t="s">
        <v>32628</v>
      </c>
      <c r="T190" t="s">
        <v>34368</v>
      </c>
      <c r="U190" t="s">
        <v>32656</v>
      </c>
      <c r="V190" t="s">
        <v>34954</v>
      </c>
      <c r="W190">
        <v>300</v>
      </c>
      <c r="X190">
        <v>2</v>
      </c>
      <c r="Y190" t="s">
        <v>32654</v>
      </c>
      <c r="AA190">
        <v>8.5</v>
      </c>
      <c r="AC190">
        <v>2</v>
      </c>
      <c r="AD190" t="str">
        <f t="shared" si="21"/>
        <v/>
      </c>
      <c r="AE190" t="str">
        <f t="shared" si="22"/>
        <v/>
      </c>
      <c r="AF190" t="str">
        <f t="shared" si="29"/>
        <v/>
      </c>
      <c r="AG190">
        <f t="shared" si="28"/>
        <v>2</v>
      </c>
      <c r="AH190">
        <f t="shared" si="24"/>
        <v>5.6</v>
      </c>
      <c r="AI190">
        <v>0.14499999999999999</v>
      </c>
      <c r="AJ190">
        <f t="shared" si="25"/>
        <v>0.81199999999999994</v>
      </c>
      <c r="AK190" t="str">
        <f t="shared" si="26"/>
        <v/>
      </c>
      <c r="AL190" t="str">
        <f t="shared" si="27"/>
        <v/>
      </c>
    </row>
    <row r="191" spans="1:39" x14ac:dyDescent="0.2">
      <c r="A191" t="s">
        <v>27771</v>
      </c>
      <c r="B191" t="s">
        <v>122</v>
      </c>
      <c r="C191" t="s">
        <v>27772</v>
      </c>
      <c r="D191" s="1">
        <v>42184</v>
      </c>
      <c r="E191" s="1">
        <v>44581</v>
      </c>
      <c r="F191" t="s">
        <v>470</v>
      </c>
      <c r="I191">
        <v>100</v>
      </c>
      <c r="J191">
        <v>0</v>
      </c>
      <c r="K191">
        <v>0</v>
      </c>
      <c r="L191">
        <v>1984</v>
      </c>
      <c r="M191">
        <v>1984</v>
      </c>
      <c r="N191" t="s">
        <v>20</v>
      </c>
      <c r="O191" t="s">
        <v>27773</v>
      </c>
      <c r="P191" t="s">
        <v>28</v>
      </c>
      <c r="Q191" t="s">
        <v>34233</v>
      </c>
      <c r="R191" t="s">
        <v>34233</v>
      </c>
      <c r="S191" t="s">
        <v>33942</v>
      </c>
      <c r="T191" t="s">
        <v>34233</v>
      </c>
      <c r="U191" t="s">
        <v>32668</v>
      </c>
      <c r="V191" t="s">
        <v>32696</v>
      </c>
      <c r="W191">
        <v>1040</v>
      </c>
      <c r="X191">
        <v>1</v>
      </c>
      <c r="Y191">
        <v>1</v>
      </c>
      <c r="Z191">
        <v>1040</v>
      </c>
      <c r="AA191">
        <v>10</v>
      </c>
      <c r="AD191">
        <f t="shared" si="21"/>
        <v>1040</v>
      </c>
      <c r="AE191" t="str">
        <f t="shared" si="22"/>
        <v/>
      </c>
      <c r="AF191" t="str">
        <f t="shared" si="29"/>
        <v/>
      </c>
      <c r="AG191" t="str">
        <f t="shared" si="28"/>
        <v/>
      </c>
      <c r="AH191" t="str">
        <f t="shared" si="24"/>
        <v/>
      </c>
      <c r="AI191">
        <v>0.14499999999999999</v>
      </c>
      <c r="AJ191" t="str">
        <f t="shared" si="25"/>
        <v/>
      </c>
      <c r="AK191" t="str">
        <f t="shared" si="26"/>
        <v/>
      </c>
      <c r="AL191" s="9">
        <v>1</v>
      </c>
      <c r="AM191" t="s">
        <v>34925</v>
      </c>
    </row>
    <row r="192" spans="1:39" x14ac:dyDescent="0.2">
      <c r="A192" t="s">
        <v>27774</v>
      </c>
      <c r="B192" t="s">
        <v>122</v>
      </c>
      <c r="C192" t="s">
        <v>27775</v>
      </c>
      <c r="D192" s="1">
        <v>42184</v>
      </c>
      <c r="E192" s="1">
        <v>44581</v>
      </c>
      <c r="F192" t="s">
        <v>474</v>
      </c>
      <c r="I192">
        <v>100</v>
      </c>
      <c r="J192">
        <v>0</v>
      </c>
      <c r="K192">
        <v>0</v>
      </c>
      <c r="L192">
        <v>382</v>
      </c>
      <c r="M192">
        <v>382</v>
      </c>
      <c r="N192" t="s">
        <v>20</v>
      </c>
      <c r="O192" t="s">
        <v>27776</v>
      </c>
      <c r="P192" t="s">
        <v>28</v>
      </c>
      <c r="Q192" t="s">
        <v>34233</v>
      </c>
      <c r="R192" t="s">
        <v>34233</v>
      </c>
      <c r="S192" t="s">
        <v>32627</v>
      </c>
      <c r="T192" t="s">
        <v>34233</v>
      </c>
      <c r="U192" t="s">
        <v>32641</v>
      </c>
      <c r="V192" t="s">
        <v>34954</v>
      </c>
      <c r="W192">
        <v>50</v>
      </c>
      <c r="X192">
        <v>1</v>
      </c>
      <c r="Y192">
        <v>1</v>
      </c>
      <c r="Z192">
        <v>50</v>
      </c>
      <c r="AA192">
        <v>5</v>
      </c>
      <c r="AD192" t="str">
        <f t="shared" si="21"/>
        <v/>
      </c>
      <c r="AE192" t="str">
        <f t="shared" si="22"/>
        <v/>
      </c>
      <c r="AF192">
        <f t="shared" si="29"/>
        <v>50</v>
      </c>
      <c r="AG192" t="str">
        <f t="shared" si="28"/>
        <v/>
      </c>
      <c r="AH192" t="str">
        <f t="shared" si="24"/>
        <v/>
      </c>
      <c r="AI192">
        <v>0.14499999999999999</v>
      </c>
      <c r="AJ192" t="str">
        <f t="shared" si="25"/>
        <v/>
      </c>
      <c r="AK192" t="str">
        <f t="shared" si="26"/>
        <v/>
      </c>
      <c r="AL192" t="str">
        <f t="shared" si="27"/>
        <v/>
      </c>
    </row>
    <row r="193" spans="1:39" x14ac:dyDescent="0.2">
      <c r="A193" t="s">
        <v>27777</v>
      </c>
      <c r="B193" t="s">
        <v>122</v>
      </c>
      <c r="C193" t="s">
        <v>27778</v>
      </c>
      <c r="D193" s="1">
        <v>42184</v>
      </c>
      <c r="E193" s="1">
        <v>43456</v>
      </c>
      <c r="F193" t="s">
        <v>19</v>
      </c>
      <c r="I193">
        <v>100</v>
      </c>
      <c r="J193">
        <v>0</v>
      </c>
      <c r="K193">
        <v>0</v>
      </c>
      <c r="L193">
        <v>1384</v>
      </c>
      <c r="M193">
        <v>1384</v>
      </c>
      <c r="N193" t="s">
        <v>20</v>
      </c>
      <c r="O193" t="s">
        <v>27779</v>
      </c>
      <c r="P193" t="s">
        <v>28</v>
      </c>
      <c r="Q193" t="s">
        <v>32656</v>
      </c>
      <c r="R193" t="s">
        <v>33762</v>
      </c>
      <c r="S193" t="s">
        <v>32628</v>
      </c>
      <c r="T193" t="s">
        <v>34369</v>
      </c>
      <c r="U193" t="s">
        <v>32656</v>
      </c>
      <c r="V193" t="s">
        <v>34954</v>
      </c>
      <c r="W193">
        <v>300</v>
      </c>
      <c r="X193">
        <v>2</v>
      </c>
      <c r="Y193">
        <v>2</v>
      </c>
      <c r="AA193">
        <v>8.5</v>
      </c>
      <c r="AC193">
        <v>2</v>
      </c>
      <c r="AD193" t="str">
        <f t="shared" si="21"/>
        <v/>
      </c>
      <c r="AE193" t="str">
        <f t="shared" si="22"/>
        <v/>
      </c>
      <c r="AF193" t="str">
        <f t="shared" si="29"/>
        <v/>
      </c>
      <c r="AG193">
        <f t="shared" si="28"/>
        <v>2</v>
      </c>
      <c r="AH193">
        <f t="shared" si="24"/>
        <v>5.6</v>
      </c>
      <c r="AI193">
        <v>0.14499999999999999</v>
      </c>
      <c r="AJ193">
        <f>IF(COUNTBLANK(AH193),"",AH193*AI193)</f>
        <v>0.81199999999999994</v>
      </c>
      <c r="AK193" t="str">
        <f t="shared" si="26"/>
        <v/>
      </c>
      <c r="AL193" t="str">
        <f t="shared" si="27"/>
        <v/>
      </c>
      <c r="AM193" t="s">
        <v>33860</v>
      </c>
    </row>
    <row r="194" spans="1:39" x14ac:dyDescent="0.2">
      <c r="A194" t="s">
        <v>27024</v>
      </c>
      <c r="B194" t="s">
        <v>122</v>
      </c>
      <c r="C194" t="s">
        <v>27025</v>
      </c>
      <c r="D194" s="1">
        <v>41635</v>
      </c>
      <c r="E194" s="1">
        <v>44546</v>
      </c>
      <c r="F194" t="s">
        <v>26</v>
      </c>
      <c r="I194">
        <v>100</v>
      </c>
      <c r="J194">
        <v>0</v>
      </c>
      <c r="K194">
        <v>0</v>
      </c>
      <c r="L194">
        <v>1045</v>
      </c>
      <c r="M194">
        <v>1045</v>
      </c>
      <c r="N194" t="s">
        <v>20</v>
      </c>
      <c r="O194" t="s">
        <v>27026</v>
      </c>
      <c r="P194" t="s">
        <v>44</v>
      </c>
      <c r="Q194" t="s">
        <v>34233</v>
      </c>
      <c r="R194" t="s">
        <v>34233</v>
      </c>
      <c r="S194" t="s">
        <v>34233</v>
      </c>
      <c r="T194" t="s">
        <v>34233</v>
      </c>
      <c r="AD194" t="str">
        <f t="shared" ref="AD194:AD257" si="30">IF((S194="tühi")*(F194&lt;&gt;"Elamumaa")*(G194&lt;&gt;"Elamumaa")*(H194&lt;&gt;"Elamumaa"),IF(Z194=0,"",Z194),"")</f>
        <v/>
      </c>
      <c r="AE194" t="str">
        <f t="shared" ref="AE194:AE257" si="31">IF((S194="tühi")*(AC194&lt;&gt;""),AC194,"")</f>
        <v/>
      </c>
      <c r="AF194" t="str">
        <f t="shared" si="29"/>
        <v/>
      </c>
      <c r="AG194" t="str">
        <f t="shared" ref="AG194:AG200" si="32">IF((S194&lt;&gt;"tühi")*(AC194&lt;&gt;""),AC194,"")</f>
        <v/>
      </c>
      <c r="AH194" t="str">
        <f t="shared" si="24"/>
        <v/>
      </c>
      <c r="AI194">
        <v>0.14499999999999999</v>
      </c>
      <c r="AJ194" t="str">
        <f t="shared" si="25"/>
        <v/>
      </c>
      <c r="AK194" t="str">
        <f t="shared" si="26"/>
        <v/>
      </c>
      <c r="AL194" t="str">
        <f t="shared" si="27"/>
        <v/>
      </c>
    </row>
    <row r="195" spans="1:39" x14ac:dyDescent="0.2">
      <c r="A195" t="s">
        <v>7157</v>
      </c>
      <c r="B195" t="s">
        <v>122</v>
      </c>
      <c r="C195" t="s">
        <v>7158</v>
      </c>
      <c r="D195" s="1">
        <v>36137</v>
      </c>
      <c r="E195" s="1">
        <v>44546</v>
      </c>
      <c r="F195" t="s">
        <v>19</v>
      </c>
      <c r="I195">
        <v>100</v>
      </c>
      <c r="J195">
        <v>0</v>
      </c>
      <c r="K195">
        <v>0</v>
      </c>
      <c r="L195">
        <v>1098</v>
      </c>
      <c r="M195">
        <v>1098</v>
      </c>
      <c r="N195" t="s">
        <v>20</v>
      </c>
      <c r="O195" t="s">
        <v>7159</v>
      </c>
      <c r="P195" t="s">
        <v>28</v>
      </c>
      <c r="Q195" t="s">
        <v>32794</v>
      </c>
      <c r="R195" t="s">
        <v>33782</v>
      </c>
      <c r="S195" t="s">
        <v>32628</v>
      </c>
      <c r="T195" t="s">
        <v>34365</v>
      </c>
      <c r="U195" t="s">
        <v>32648</v>
      </c>
      <c r="V195" t="s">
        <v>32649</v>
      </c>
      <c r="W195">
        <v>280</v>
      </c>
      <c r="X195">
        <v>3</v>
      </c>
      <c r="Y195" s="5" t="s">
        <v>32661</v>
      </c>
      <c r="AA195">
        <v>12</v>
      </c>
      <c r="AB195">
        <v>25</v>
      </c>
      <c r="AC195">
        <v>1</v>
      </c>
      <c r="AD195" t="str">
        <f t="shared" si="30"/>
        <v/>
      </c>
      <c r="AE195" t="str">
        <f t="shared" si="31"/>
        <v/>
      </c>
      <c r="AF195" t="str">
        <f t="shared" si="29"/>
        <v/>
      </c>
      <c r="AG195">
        <f t="shared" si="32"/>
        <v>1</v>
      </c>
      <c r="AH195">
        <f t="shared" ref="AH195:AH258" si="33">IF(AG195="","",AG195*2.8)</f>
        <v>2.8</v>
      </c>
      <c r="AI195">
        <v>0.14499999999999999</v>
      </c>
      <c r="AJ195">
        <f t="shared" ref="AJ195:AJ258" si="34">IF(COUNTBLANK(AH195),"",AH195*AI195)</f>
        <v>0.40599999999999997</v>
      </c>
      <c r="AK195" t="str">
        <f t="shared" ref="AK195:AK258" si="35">IF(AE195="","",AE195*2.8)</f>
        <v/>
      </c>
      <c r="AL195" t="str">
        <f t="shared" si="27"/>
        <v/>
      </c>
      <c r="AM195" t="s">
        <v>33858</v>
      </c>
    </row>
    <row r="196" spans="1:39" x14ac:dyDescent="0.2">
      <c r="A196" t="s">
        <v>7468</v>
      </c>
      <c r="B196" t="s">
        <v>122</v>
      </c>
      <c r="C196" t="s">
        <v>7469</v>
      </c>
      <c r="D196" s="1">
        <v>36228</v>
      </c>
      <c r="E196" s="1">
        <v>44546</v>
      </c>
      <c r="F196" t="s">
        <v>19</v>
      </c>
      <c r="I196">
        <v>100</v>
      </c>
      <c r="J196">
        <v>0</v>
      </c>
      <c r="K196">
        <v>0</v>
      </c>
      <c r="L196">
        <v>1040</v>
      </c>
      <c r="M196">
        <v>1040</v>
      </c>
      <c r="N196" t="s">
        <v>20</v>
      </c>
      <c r="O196" t="s">
        <v>7470</v>
      </c>
      <c r="P196" t="s">
        <v>28</v>
      </c>
      <c r="Q196" t="s">
        <v>32794</v>
      </c>
      <c r="R196" t="s">
        <v>33782</v>
      </c>
      <c r="S196" t="s">
        <v>32628</v>
      </c>
      <c r="T196" t="s">
        <v>34365</v>
      </c>
      <c r="U196" t="s">
        <v>32648</v>
      </c>
      <c r="V196" t="s">
        <v>32649</v>
      </c>
      <c r="W196">
        <v>260</v>
      </c>
      <c r="X196">
        <v>3</v>
      </c>
      <c r="Y196" s="5" t="s">
        <v>32661</v>
      </c>
      <c r="AA196">
        <v>12</v>
      </c>
      <c r="AB196">
        <v>25</v>
      </c>
      <c r="AC196">
        <v>1</v>
      </c>
      <c r="AD196" t="str">
        <f t="shared" si="30"/>
        <v/>
      </c>
      <c r="AE196" t="str">
        <f t="shared" si="31"/>
        <v/>
      </c>
      <c r="AF196" t="str">
        <f t="shared" si="29"/>
        <v/>
      </c>
      <c r="AG196">
        <f t="shared" si="32"/>
        <v>1</v>
      </c>
      <c r="AH196">
        <f t="shared" si="33"/>
        <v>2.8</v>
      </c>
      <c r="AI196">
        <v>0.14499999999999999</v>
      </c>
      <c r="AJ196">
        <f t="shared" si="34"/>
        <v>0.40599999999999997</v>
      </c>
      <c r="AK196" t="str">
        <f t="shared" si="35"/>
        <v/>
      </c>
      <c r="AL196" t="str">
        <f t="shared" si="27"/>
        <v/>
      </c>
      <c r="AM196" t="s">
        <v>33858</v>
      </c>
    </row>
    <row r="197" spans="1:39" x14ac:dyDescent="0.2">
      <c r="A197" t="s">
        <v>27248</v>
      </c>
      <c r="B197" t="s">
        <v>122</v>
      </c>
      <c r="C197" t="s">
        <v>27249</v>
      </c>
      <c r="D197" s="1">
        <v>41872</v>
      </c>
      <c r="E197" s="1">
        <v>44546</v>
      </c>
      <c r="F197" s="9" t="s">
        <v>19</v>
      </c>
      <c r="I197">
        <v>100</v>
      </c>
      <c r="J197">
        <v>0</v>
      </c>
      <c r="K197">
        <v>0</v>
      </c>
      <c r="L197">
        <v>574</v>
      </c>
      <c r="M197">
        <v>574</v>
      </c>
      <c r="N197" t="s">
        <v>20</v>
      </c>
      <c r="O197" t="s">
        <v>27250</v>
      </c>
      <c r="P197" t="s">
        <v>28</v>
      </c>
      <c r="Q197" t="s">
        <v>34233</v>
      </c>
      <c r="R197" t="s">
        <v>34233</v>
      </c>
      <c r="S197" t="s">
        <v>33942</v>
      </c>
      <c r="T197" t="s">
        <v>34233</v>
      </c>
      <c r="V197" t="s">
        <v>32633</v>
      </c>
      <c r="AD197" t="str">
        <f t="shared" si="30"/>
        <v/>
      </c>
      <c r="AE197" t="str">
        <f t="shared" si="31"/>
        <v/>
      </c>
      <c r="AF197" t="str">
        <f t="shared" si="29"/>
        <v/>
      </c>
      <c r="AG197" t="str">
        <f t="shared" si="32"/>
        <v/>
      </c>
      <c r="AH197" t="str">
        <f t="shared" si="33"/>
        <v/>
      </c>
      <c r="AI197">
        <v>0.14499999999999999</v>
      </c>
      <c r="AJ197" t="str">
        <f t="shared" si="34"/>
        <v/>
      </c>
      <c r="AK197" t="str">
        <f t="shared" si="35"/>
        <v/>
      </c>
      <c r="AL197" t="str">
        <f t="shared" si="27"/>
        <v/>
      </c>
      <c r="AM197" t="s">
        <v>34291</v>
      </c>
    </row>
    <row r="198" spans="1:39" x14ac:dyDescent="0.2">
      <c r="A198" t="s">
        <v>26632</v>
      </c>
      <c r="B198" t="s">
        <v>122</v>
      </c>
      <c r="C198" t="s">
        <v>26633</v>
      </c>
      <c r="D198" s="1">
        <v>41401</v>
      </c>
      <c r="E198" s="1">
        <v>43957</v>
      </c>
      <c r="F198" t="s">
        <v>26</v>
      </c>
      <c r="I198">
        <v>100</v>
      </c>
      <c r="J198">
        <v>0</v>
      </c>
      <c r="K198">
        <v>0</v>
      </c>
      <c r="L198">
        <v>10360</v>
      </c>
      <c r="M198">
        <v>10360</v>
      </c>
      <c r="N198" t="s">
        <v>20</v>
      </c>
      <c r="O198" t="s">
        <v>26634</v>
      </c>
      <c r="P198" t="s">
        <v>44</v>
      </c>
      <c r="Q198" t="s">
        <v>34233</v>
      </c>
      <c r="R198" t="s">
        <v>34233</v>
      </c>
      <c r="S198" t="s">
        <v>34233</v>
      </c>
      <c r="T198" t="s">
        <v>34233</v>
      </c>
      <c r="V198" t="s">
        <v>32669</v>
      </c>
      <c r="AD198" t="str">
        <f t="shared" si="30"/>
        <v/>
      </c>
      <c r="AE198" t="str">
        <f t="shared" si="31"/>
        <v/>
      </c>
      <c r="AF198" t="str">
        <f t="shared" si="29"/>
        <v/>
      </c>
      <c r="AG198" t="str">
        <f t="shared" si="32"/>
        <v/>
      </c>
      <c r="AH198" t="str">
        <f t="shared" si="33"/>
        <v/>
      </c>
      <c r="AI198">
        <v>0.14499999999999999</v>
      </c>
      <c r="AJ198" t="str">
        <f t="shared" si="34"/>
        <v/>
      </c>
      <c r="AK198" t="str">
        <f t="shared" si="35"/>
        <v/>
      </c>
      <c r="AL198" t="str">
        <f t="shared" si="27"/>
        <v/>
      </c>
    </row>
    <row r="199" spans="1:39" x14ac:dyDescent="0.2">
      <c r="A199" t="s">
        <v>9010</v>
      </c>
      <c r="B199" t="s">
        <v>122</v>
      </c>
      <c r="C199" t="s">
        <v>9011</v>
      </c>
      <c r="D199" s="1">
        <v>36276</v>
      </c>
      <c r="E199" s="1">
        <v>43957</v>
      </c>
      <c r="F199" t="s">
        <v>470</v>
      </c>
      <c r="I199">
        <v>100</v>
      </c>
      <c r="J199">
        <v>0</v>
      </c>
      <c r="K199">
        <v>0</v>
      </c>
      <c r="L199">
        <v>15538</v>
      </c>
      <c r="M199">
        <v>15538</v>
      </c>
      <c r="N199" t="s">
        <v>20</v>
      </c>
      <c r="O199" t="s">
        <v>9012</v>
      </c>
      <c r="P199" t="s">
        <v>28</v>
      </c>
      <c r="Q199" t="s">
        <v>34233</v>
      </c>
      <c r="R199" t="s">
        <v>34233</v>
      </c>
      <c r="S199" t="s">
        <v>33942</v>
      </c>
      <c r="T199" t="s">
        <v>34233</v>
      </c>
      <c r="U199" t="s">
        <v>32670</v>
      </c>
      <c r="V199" t="s">
        <v>32669</v>
      </c>
      <c r="W199">
        <v>7150</v>
      </c>
      <c r="X199">
        <v>2</v>
      </c>
      <c r="Y199">
        <v>1</v>
      </c>
      <c r="Z199">
        <f>W199*X199</f>
        <v>14300</v>
      </c>
      <c r="AB199">
        <v>40</v>
      </c>
      <c r="AD199">
        <f t="shared" si="30"/>
        <v>14300</v>
      </c>
      <c r="AE199" t="str">
        <f t="shared" si="31"/>
        <v/>
      </c>
      <c r="AF199" t="str">
        <f t="shared" si="29"/>
        <v/>
      </c>
      <c r="AG199" t="str">
        <f t="shared" si="32"/>
        <v/>
      </c>
      <c r="AH199" t="str">
        <f t="shared" si="33"/>
        <v/>
      </c>
      <c r="AI199">
        <v>0.14499999999999999</v>
      </c>
      <c r="AJ199" t="str">
        <f t="shared" si="34"/>
        <v/>
      </c>
      <c r="AK199" t="str">
        <f t="shared" si="35"/>
        <v/>
      </c>
      <c r="AL199" s="9">
        <v>1</v>
      </c>
      <c r="AM199" t="s">
        <v>34928</v>
      </c>
    </row>
    <row r="200" spans="1:39" x14ac:dyDescent="0.2">
      <c r="A200" t="s">
        <v>25199</v>
      </c>
      <c r="B200" t="s">
        <v>122</v>
      </c>
      <c r="C200" t="s">
        <v>25200</v>
      </c>
      <c r="D200" s="1">
        <v>39652</v>
      </c>
      <c r="E200" s="1">
        <v>44105</v>
      </c>
      <c r="F200" t="s">
        <v>2354</v>
      </c>
      <c r="I200">
        <v>100</v>
      </c>
      <c r="J200">
        <v>0</v>
      </c>
      <c r="K200">
        <v>0</v>
      </c>
      <c r="L200">
        <v>17630</v>
      </c>
      <c r="M200">
        <v>17630</v>
      </c>
      <c r="N200" t="s">
        <v>20</v>
      </c>
      <c r="O200" t="s">
        <v>25201</v>
      </c>
      <c r="P200" t="s">
        <v>28</v>
      </c>
      <c r="Q200" t="s">
        <v>32827</v>
      </c>
      <c r="R200">
        <v>15</v>
      </c>
      <c r="S200" t="s">
        <v>33942</v>
      </c>
      <c r="T200" t="s">
        <v>34233</v>
      </c>
      <c r="AD200" t="str">
        <f t="shared" si="30"/>
        <v/>
      </c>
      <c r="AE200" t="str">
        <f t="shared" si="31"/>
        <v/>
      </c>
      <c r="AF200" t="str">
        <f t="shared" si="29"/>
        <v/>
      </c>
      <c r="AG200" t="str">
        <f t="shared" si="32"/>
        <v/>
      </c>
      <c r="AH200" t="str">
        <f t="shared" si="33"/>
        <v/>
      </c>
      <c r="AI200">
        <v>0.14499999999999999</v>
      </c>
      <c r="AJ200" t="str">
        <f t="shared" si="34"/>
        <v/>
      </c>
      <c r="AK200" t="str">
        <f t="shared" si="35"/>
        <v/>
      </c>
      <c r="AL200">
        <v>15</v>
      </c>
    </row>
    <row r="201" spans="1:39" x14ac:dyDescent="0.2">
      <c r="A201" t="s">
        <v>21725</v>
      </c>
      <c r="B201" t="s">
        <v>122</v>
      </c>
      <c r="C201" t="s">
        <v>21726</v>
      </c>
      <c r="D201" s="1">
        <v>38650</v>
      </c>
      <c r="E201" s="1">
        <v>43456</v>
      </c>
      <c r="F201" t="s">
        <v>19</v>
      </c>
      <c r="I201">
        <v>100</v>
      </c>
      <c r="J201">
        <v>0</v>
      </c>
      <c r="K201">
        <v>0</v>
      </c>
      <c r="L201">
        <v>1942</v>
      </c>
      <c r="M201">
        <v>1942</v>
      </c>
      <c r="N201" t="s">
        <v>20</v>
      </c>
      <c r="O201" t="s">
        <v>21727</v>
      </c>
      <c r="P201" t="s">
        <v>28</v>
      </c>
      <c r="Q201" t="s">
        <v>34233</v>
      </c>
      <c r="R201" t="s">
        <v>34233</v>
      </c>
      <c r="S201" t="s">
        <v>32628</v>
      </c>
      <c r="T201" t="s">
        <v>34349</v>
      </c>
      <c r="AD201" t="str">
        <f t="shared" si="30"/>
        <v/>
      </c>
      <c r="AE201" t="str">
        <f t="shared" si="31"/>
        <v/>
      </c>
      <c r="AF201" t="str">
        <f t="shared" si="29"/>
        <v/>
      </c>
      <c r="AG201" s="17">
        <v>1</v>
      </c>
      <c r="AH201">
        <f t="shared" si="33"/>
        <v>2.8</v>
      </c>
      <c r="AI201">
        <v>0.14499999999999999</v>
      </c>
      <c r="AJ201">
        <f t="shared" si="34"/>
        <v>0.40599999999999997</v>
      </c>
      <c r="AK201" t="str">
        <f t="shared" si="35"/>
        <v/>
      </c>
      <c r="AL201" t="str">
        <f t="shared" si="27"/>
        <v/>
      </c>
    </row>
    <row r="202" spans="1:39" x14ac:dyDescent="0.2">
      <c r="A202" t="s">
        <v>6709</v>
      </c>
      <c r="B202" t="s">
        <v>122</v>
      </c>
      <c r="C202" t="s">
        <v>6710</v>
      </c>
      <c r="D202" s="1">
        <v>36152</v>
      </c>
      <c r="E202" s="1">
        <v>43456</v>
      </c>
      <c r="F202" t="s">
        <v>19</v>
      </c>
      <c r="I202">
        <v>100</v>
      </c>
      <c r="J202">
        <v>0</v>
      </c>
      <c r="K202">
        <v>0</v>
      </c>
      <c r="L202">
        <v>1989</v>
      </c>
      <c r="M202">
        <v>1989</v>
      </c>
      <c r="N202" t="s">
        <v>20</v>
      </c>
      <c r="O202" t="s">
        <v>6711</v>
      </c>
      <c r="P202" t="s">
        <v>28</v>
      </c>
      <c r="Q202" t="s">
        <v>34233</v>
      </c>
      <c r="R202" t="s">
        <v>34233</v>
      </c>
      <c r="S202" t="s">
        <v>32628</v>
      </c>
      <c r="T202" t="s">
        <v>34349</v>
      </c>
      <c r="AD202" t="str">
        <f t="shared" si="30"/>
        <v/>
      </c>
      <c r="AE202" t="str">
        <f t="shared" si="31"/>
        <v/>
      </c>
      <c r="AF202" t="str">
        <f t="shared" si="29"/>
        <v/>
      </c>
      <c r="AG202" s="17">
        <v>1</v>
      </c>
      <c r="AH202">
        <f t="shared" si="33"/>
        <v>2.8</v>
      </c>
      <c r="AI202">
        <v>0.14499999999999999</v>
      </c>
      <c r="AJ202">
        <f t="shared" si="34"/>
        <v>0.40599999999999997</v>
      </c>
      <c r="AK202" t="str">
        <f t="shared" si="35"/>
        <v/>
      </c>
      <c r="AL202" t="str">
        <f t="shared" si="27"/>
        <v/>
      </c>
    </row>
    <row r="203" spans="1:39" x14ac:dyDescent="0.2">
      <c r="A203" t="s">
        <v>14898</v>
      </c>
      <c r="B203" t="s">
        <v>122</v>
      </c>
      <c r="C203" t="s">
        <v>14899</v>
      </c>
      <c r="D203" s="1">
        <v>37312</v>
      </c>
      <c r="E203" s="1">
        <v>43456</v>
      </c>
      <c r="F203" t="s">
        <v>19</v>
      </c>
      <c r="I203">
        <v>100</v>
      </c>
      <c r="J203">
        <v>0</v>
      </c>
      <c r="K203">
        <v>0</v>
      </c>
      <c r="L203">
        <v>1020</v>
      </c>
      <c r="M203">
        <v>1020</v>
      </c>
      <c r="N203" t="s">
        <v>20</v>
      </c>
      <c r="O203" t="s">
        <v>14900</v>
      </c>
      <c r="P203" t="s">
        <v>28</v>
      </c>
      <c r="Q203" t="s">
        <v>34234</v>
      </c>
      <c r="R203" t="s">
        <v>33762</v>
      </c>
      <c r="S203" t="s">
        <v>33942</v>
      </c>
      <c r="T203" t="s">
        <v>34233</v>
      </c>
      <c r="V203" t="s">
        <v>32671</v>
      </c>
      <c r="AC203">
        <v>1</v>
      </c>
      <c r="AD203" t="str">
        <f t="shared" si="30"/>
        <v/>
      </c>
      <c r="AE203">
        <f t="shared" si="31"/>
        <v>1</v>
      </c>
      <c r="AF203" t="str">
        <f t="shared" si="29"/>
        <v/>
      </c>
      <c r="AG203" t="str">
        <f>IF((S203&lt;&gt;"tühi")*(AC203&lt;&gt;""),AC203,"")</f>
        <v/>
      </c>
      <c r="AH203" t="str">
        <f t="shared" si="33"/>
        <v/>
      </c>
      <c r="AI203">
        <v>0.14499999999999999</v>
      </c>
      <c r="AJ203" t="str">
        <f t="shared" si="34"/>
        <v/>
      </c>
      <c r="AK203">
        <f t="shared" si="35"/>
        <v>2.8</v>
      </c>
      <c r="AL203">
        <f t="shared" si="27"/>
        <v>0.40599999999999997</v>
      </c>
      <c r="AM203" t="s">
        <v>33852</v>
      </c>
    </row>
    <row r="204" spans="1:39" x14ac:dyDescent="0.2">
      <c r="A204" t="s">
        <v>6993</v>
      </c>
      <c r="B204" t="s">
        <v>122</v>
      </c>
      <c r="C204" t="s">
        <v>6994</v>
      </c>
      <c r="D204" s="1">
        <v>36199</v>
      </c>
      <c r="E204" s="1">
        <v>44546</v>
      </c>
      <c r="F204" t="s">
        <v>474</v>
      </c>
      <c r="I204">
        <v>100</v>
      </c>
      <c r="J204">
        <v>0</v>
      </c>
      <c r="K204">
        <v>0</v>
      </c>
      <c r="L204">
        <v>6032</v>
      </c>
      <c r="M204">
        <v>6032</v>
      </c>
      <c r="N204" t="s">
        <v>20</v>
      </c>
      <c r="O204" t="s">
        <v>6995</v>
      </c>
      <c r="P204" t="s">
        <v>28</v>
      </c>
      <c r="Q204" t="s">
        <v>34233</v>
      </c>
      <c r="R204" t="s">
        <v>34233</v>
      </c>
      <c r="S204" t="s">
        <v>33814</v>
      </c>
      <c r="T204" t="s">
        <v>34370</v>
      </c>
      <c r="AD204" t="str">
        <f t="shared" si="30"/>
        <v/>
      </c>
      <c r="AE204" t="str">
        <f t="shared" si="31"/>
        <v/>
      </c>
      <c r="AF204" t="str">
        <f t="shared" si="29"/>
        <v/>
      </c>
      <c r="AG204" t="str">
        <f>IF((S204&lt;&gt;"tühi")*(AC204&lt;&gt;""),AC204,"")</f>
        <v/>
      </c>
      <c r="AH204" t="str">
        <f t="shared" si="33"/>
        <v/>
      </c>
      <c r="AI204">
        <v>0.14499999999999999</v>
      </c>
      <c r="AJ204" t="str">
        <f t="shared" si="34"/>
        <v/>
      </c>
      <c r="AK204" t="str">
        <f t="shared" si="35"/>
        <v/>
      </c>
      <c r="AL204" t="str">
        <f t="shared" si="27"/>
        <v/>
      </c>
    </row>
    <row r="205" spans="1:39" x14ac:dyDescent="0.2">
      <c r="A205" t="s">
        <v>31674</v>
      </c>
      <c r="B205" t="s">
        <v>122</v>
      </c>
      <c r="C205" t="s">
        <v>31675</v>
      </c>
      <c r="D205" s="1">
        <v>44123</v>
      </c>
      <c r="E205" s="1">
        <v>44123</v>
      </c>
      <c r="F205" t="s">
        <v>19</v>
      </c>
      <c r="I205">
        <v>100</v>
      </c>
      <c r="J205">
        <v>0</v>
      </c>
      <c r="K205">
        <v>0</v>
      </c>
      <c r="L205">
        <v>646</v>
      </c>
      <c r="M205">
        <v>646</v>
      </c>
      <c r="N205" t="s">
        <v>20</v>
      </c>
      <c r="O205" t="s">
        <v>31676</v>
      </c>
      <c r="P205" t="s">
        <v>28</v>
      </c>
      <c r="Q205" t="s">
        <v>34234</v>
      </c>
      <c r="R205" t="s">
        <v>33768</v>
      </c>
      <c r="S205" t="s">
        <v>32628</v>
      </c>
      <c r="T205" t="s">
        <v>34357</v>
      </c>
      <c r="U205" t="s">
        <v>32634</v>
      </c>
      <c r="V205" t="s">
        <v>32672</v>
      </c>
      <c r="W205">
        <v>190</v>
      </c>
      <c r="X205">
        <v>2</v>
      </c>
      <c r="Y205">
        <v>1</v>
      </c>
      <c r="AB205">
        <v>30</v>
      </c>
      <c r="AC205">
        <v>1</v>
      </c>
      <c r="AD205" t="str">
        <f t="shared" si="30"/>
        <v/>
      </c>
      <c r="AE205" t="str">
        <f t="shared" si="31"/>
        <v/>
      </c>
      <c r="AF205" t="str">
        <f t="shared" si="29"/>
        <v/>
      </c>
      <c r="AG205">
        <f>IF((S205&lt;&gt;"tühi")*(AC205&lt;&gt;""),AC205,"")</f>
        <v>1</v>
      </c>
      <c r="AH205">
        <f t="shared" si="33"/>
        <v>2.8</v>
      </c>
      <c r="AI205">
        <v>0.14499999999999999</v>
      </c>
      <c r="AJ205">
        <f t="shared" si="34"/>
        <v>0.40599999999999997</v>
      </c>
      <c r="AK205" t="str">
        <f t="shared" si="35"/>
        <v/>
      </c>
      <c r="AL205" t="str">
        <f t="shared" si="27"/>
        <v/>
      </c>
    </row>
    <row r="206" spans="1:39" x14ac:dyDescent="0.2">
      <c r="A206" t="s">
        <v>3887</v>
      </c>
      <c r="B206" t="s">
        <v>122</v>
      </c>
      <c r="C206" t="s">
        <v>3888</v>
      </c>
      <c r="D206" s="1">
        <v>36024</v>
      </c>
      <c r="E206" s="1">
        <v>44123</v>
      </c>
      <c r="F206" t="s">
        <v>19</v>
      </c>
      <c r="I206">
        <v>100</v>
      </c>
      <c r="J206">
        <v>0</v>
      </c>
      <c r="K206">
        <v>0</v>
      </c>
      <c r="L206">
        <v>1374</v>
      </c>
      <c r="M206">
        <v>1374</v>
      </c>
      <c r="N206" t="s">
        <v>20</v>
      </c>
      <c r="O206" t="s">
        <v>3889</v>
      </c>
      <c r="P206" t="s">
        <v>28</v>
      </c>
      <c r="Q206" t="s">
        <v>34233</v>
      </c>
      <c r="R206" t="s">
        <v>34233</v>
      </c>
      <c r="S206" t="s">
        <v>33797</v>
      </c>
      <c r="T206" t="s">
        <v>34357</v>
      </c>
      <c r="AD206" t="str">
        <f t="shared" si="30"/>
        <v/>
      </c>
      <c r="AE206" t="str">
        <f t="shared" si="31"/>
        <v/>
      </c>
      <c r="AF206" t="str">
        <f t="shared" si="29"/>
        <v/>
      </c>
      <c r="AG206" s="17">
        <v>1</v>
      </c>
      <c r="AH206">
        <f t="shared" si="33"/>
        <v>2.8</v>
      </c>
      <c r="AI206">
        <v>0.14499999999999999</v>
      </c>
      <c r="AJ206">
        <f t="shared" si="34"/>
        <v>0.40599999999999997</v>
      </c>
      <c r="AK206" t="str">
        <f t="shared" si="35"/>
        <v/>
      </c>
      <c r="AL206" t="str">
        <f t="shared" si="27"/>
        <v/>
      </c>
    </row>
    <row r="207" spans="1:39" x14ac:dyDescent="0.2">
      <c r="A207" t="s">
        <v>5017</v>
      </c>
      <c r="B207" t="s">
        <v>122</v>
      </c>
      <c r="C207" t="s">
        <v>5018</v>
      </c>
      <c r="D207" s="1">
        <v>36136</v>
      </c>
      <c r="E207" s="1">
        <v>43456</v>
      </c>
      <c r="F207" t="s">
        <v>19</v>
      </c>
      <c r="I207">
        <v>100</v>
      </c>
      <c r="J207">
        <v>0</v>
      </c>
      <c r="K207">
        <v>0</v>
      </c>
      <c r="L207">
        <v>2350</v>
      </c>
      <c r="M207">
        <v>2350</v>
      </c>
      <c r="N207" t="s">
        <v>20</v>
      </c>
      <c r="O207" t="s">
        <v>5019</v>
      </c>
      <c r="P207" t="s">
        <v>28</v>
      </c>
      <c r="Q207" t="s">
        <v>34233</v>
      </c>
      <c r="R207" t="s">
        <v>34233</v>
      </c>
      <c r="S207" t="s">
        <v>33797</v>
      </c>
      <c r="T207" t="s">
        <v>34371</v>
      </c>
      <c r="AD207" t="str">
        <f t="shared" si="30"/>
        <v/>
      </c>
      <c r="AE207" t="str">
        <f t="shared" si="31"/>
        <v/>
      </c>
      <c r="AF207" t="str">
        <f t="shared" si="29"/>
        <v/>
      </c>
      <c r="AG207" s="17">
        <v>1</v>
      </c>
      <c r="AH207">
        <f t="shared" si="33"/>
        <v>2.8</v>
      </c>
      <c r="AI207">
        <v>0.14499999999999999</v>
      </c>
      <c r="AJ207">
        <f t="shared" si="34"/>
        <v>0.40599999999999997</v>
      </c>
      <c r="AK207" t="str">
        <f t="shared" si="35"/>
        <v/>
      </c>
      <c r="AL207" t="str">
        <f t="shared" si="27"/>
        <v/>
      </c>
    </row>
    <row r="208" spans="1:39" x14ac:dyDescent="0.2">
      <c r="A208" t="s">
        <v>8314</v>
      </c>
      <c r="B208" t="s">
        <v>122</v>
      </c>
      <c r="C208" t="s">
        <v>8315</v>
      </c>
      <c r="D208" s="1">
        <v>36297</v>
      </c>
      <c r="E208" s="1">
        <v>44078</v>
      </c>
      <c r="F208" t="s">
        <v>19</v>
      </c>
      <c r="I208">
        <v>100</v>
      </c>
      <c r="J208">
        <v>0</v>
      </c>
      <c r="K208">
        <v>0</v>
      </c>
      <c r="L208">
        <v>6534</v>
      </c>
      <c r="M208">
        <v>6534</v>
      </c>
      <c r="N208" t="s">
        <v>20</v>
      </c>
      <c r="O208" t="s">
        <v>21</v>
      </c>
      <c r="P208" t="s">
        <v>28</v>
      </c>
      <c r="Q208" t="s">
        <v>34233</v>
      </c>
      <c r="R208" t="s">
        <v>34233</v>
      </c>
      <c r="S208" t="s">
        <v>32628</v>
      </c>
      <c r="T208" t="s">
        <v>34349</v>
      </c>
      <c r="U208" t="s">
        <v>32636</v>
      </c>
      <c r="V208" t="s">
        <v>32637</v>
      </c>
      <c r="W208">
        <v>800</v>
      </c>
      <c r="X208">
        <v>5</v>
      </c>
      <c r="Y208">
        <v>1</v>
      </c>
      <c r="Z208">
        <f>W208*X208</f>
        <v>4000</v>
      </c>
      <c r="AB208">
        <v>12.5</v>
      </c>
      <c r="AC208">
        <v>32</v>
      </c>
      <c r="AD208" t="str">
        <f t="shared" si="30"/>
        <v/>
      </c>
      <c r="AE208" t="str">
        <f t="shared" si="31"/>
        <v/>
      </c>
      <c r="AF208" t="str">
        <f t="shared" si="29"/>
        <v/>
      </c>
      <c r="AG208">
        <f>IF((S208&lt;&gt;"tühi")*(AC208&lt;&gt;""),AC208,"")</f>
        <v>32</v>
      </c>
      <c r="AH208">
        <f t="shared" si="33"/>
        <v>89.6</v>
      </c>
      <c r="AI208">
        <v>0.14499999999999999</v>
      </c>
      <c r="AJ208">
        <f t="shared" si="34"/>
        <v>12.991999999999999</v>
      </c>
      <c r="AK208" t="str">
        <f t="shared" si="35"/>
        <v/>
      </c>
      <c r="AL208" t="str">
        <f t="shared" si="27"/>
        <v/>
      </c>
    </row>
    <row r="209" spans="1:39" x14ac:dyDescent="0.2">
      <c r="A209" t="s">
        <v>11100</v>
      </c>
      <c r="B209" t="s">
        <v>122</v>
      </c>
      <c r="C209" t="s">
        <v>11101</v>
      </c>
      <c r="D209" s="1">
        <v>36487</v>
      </c>
      <c r="E209" s="1">
        <v>44119</v>
      </c>
      <c r="F209" t="s">
        <v>19</v>
      </c>
      <c r="I209">
        <v>100</v>
      </c>
      <c r="J209">
        <v>0</v>
      </c>
      <c r="K209">
        <v>0</v>
      </c>
      <c r="L209">
        <v>1865</v>
      </c>
      <c r="M209">
        <v>1865</v>
      </c>
      <c r="N209" t="s">
        <v>20</v>
      </c>
      <c r="O209" t="s">
        <v>11102</v>
      </c>
      <c r="P209" t="s">
        <v>28</v>
      </c>
      <c r="Q209" t="s">
        <v>34233</v>
      </c>
      <c r="R209" t="s">
        <v>34233</v>
      </c>
      <c r="S209" t="s">
        <v>32628</v>
      </c>
      <c r="T209" t="s">
        <v>34372</v>
      </c>
      <c r="AD209" t="str">
        <f t="shared" si="30"/>
        <v/>
      </c>
      <c r="AE209" t="str">
        <f t="shared" si="31"/>
        <v/>
      </c>
      <c r="AF209" t="str">
        <f t="shared" si="29"/>
        <v/>
      </c>
      <c r="AG209" s="17">
        <v>2</v>
      </c>
      <c r="AH209">
        <f t="shared" si="33"/>
        <v>5.6</v>
      </c>
      <c r="AI209">
        <v>0.14499999999999999</v>
      </c>
      <c r="AJ209">
        <f t="shared" si="34"/>
        <v>0.81199999999999994</v>
      </c>
      <c r="AK209" t="str">
        <f t="shared" si="35"/>
        <v/>
      </c>
      <c r="AL209" t="str">
        <f t="shared" si="27"/>
        <v/>
      </c>
    </row>
    <row r="210" spans="1:39" s="18" customFormat="1" x14ac:dyDescent="0.2">
      <c r="A210" s="18" t="s">
        <v>27272</v>
      </c>
      <c r="B210" s="18" t="s">
        <v>122</v>
      </c>
      <c r="C210" s="18" t="s">
        <v>27273</v>
      </c>
      <c r="D210" s="19">
        <v>41869</v>
      </c>
      <c r="E210" s="19">
        <v>43456</v>
      </c>
      <c r="F210" s="18" t="s">
        <v>19</v>
      </c>
      <c r="I210" s="18">
        <v>100</v>
      </c>
      <c r="J210" s="18">
        <v>0</v>
      </c>
      <c r="K210" s="18">
        <v>0</v>
      </c>
      <c r="L210" s="18">
        <v>1815</v>
      </c>
      <c r="M210" s="18">
        <v>1815</v>
      </c>
      <c r="N210" s="18" t="s">
        <v>20</v>
      </c>
      <c r="O210" s="18" t="s">
        <v>27274</v>
      </c>
      <c r="P210" s="18" t="s">
        <v>28</v>
      </c>
      <c r="Q210" s="18" t="s">
        <v>32636</v>
      </c>
      <c r="R210" s="18" t="s">
        <v>33762</v>
      </c>
      <c r="S210" s="18" t="s">
        <v>33942</v>
      </c>
      <c r="T210" s="18" t="s">
        <v>34351</v>
      </c>
      <c r="U210" s="18" t="s">
        <v>32636</v>
      </c>
      <c r="V210" s="18" t="s">
        <v>32633</v>
      </c>
      <c r="W210" s="18">
        <v>590</v>
      </c>
      <c r="X210" s="18">
        <v>3</v>
      </c>
      <c r="Y210" s="18">
        <v>1</v>
      </c>
      <c r="Z210" s="18">
        <f>1450</f>
        <v>1450</v>
      </c>
      <c r="AA210" s="18">
        <v>13</v>
      </c>
      <c r="AC210" s="18">
        <v>15</v>
      </c>
      <c r="AD210" s="18" t="str">
        <f t="shared" si="30"/>
        <v/>
      </c>
      <c r="AE210" s="18">
        <f t="shared" si="31"/>
        <v>15</v>
      </c>
      <c r="AF210" s="18" t="str">
        <f t="shared" si="29"/>
        <v/>
      </c>
      <c r="AG210" s="18" t="str">
        <f>IF((S210&lt;&gt;"tühi")*(AC210&lt;&gt;""),AC210,"")</f>
        <v/>
      </c>
      <c r="AH210" s="18" t="str">
        <f t="shared" si="33"/>
        <v/>
      </c>
      <c r="AI210" s="18">
        <v>0.14499999999999999</v>
      </c>
      <c r="AK210" s="18">
        <f t="shared" si="35"/>
        <v>42</v>
      </c>
      <c r="AL210" s="18">
        <f>13250/1000</f>
        <v>13.25</v>
      </c>
      <c r="AM210" s="18" t="s">
        <v>33861</v>
      </c>
    </row>
    <row r="211" spans="1:39" x14ac:dyDescent="0.2">
      <c r="A211" t="s">
        <v>13251</v>
      </c>
      <c r="B211" t="s">
        <v>122</v>
      </c>
      <c r="C211" t="s">
        <v>13252</v>
      </c>
      <c r="D211" s="1">
        <v>36901</v>
      </c>
      <c r="E211" s="1">
        <v>43456</v>
      </c>
      <c r="F211" t="s">
        <v>19</v>
      </c>
      <c r="I211">
        <v>100</v>
      </c>
      <c r="J211">
        <v>0</v>
      </c>
      <c r="K211">
        <v>0</v>
      </c>
      <c r="L211">
        <v>1653</v>
      </c>
      <c r="M211">
        <v>1653</v>
      </c>
      <c r="N211" t="s">
        <v>20</v>
      </c>
      <c r="O211" t="s">
        <v>13253</v>
      </c>
      <c r="P211" t="s">
        <v>28</v>
      </c>
      <c r="Q211" t="s">
        <v>34233</v>
      </c>
      <c r="R211" t="s">
        <v>34233</v>
      </c>
      <c r="S211" t="s">
        <v>32628</v>
      </c>
      <c r="T211" t="s">
        <v>34349</v>
      </c>
      <c r="AD211" t="str">
        <f t="shared" si="30"/>
        <v/>
      </c>
      <c r="AE211" t="str">
        <f t="shared" si="31"/>
        <v/>
      </c>
      <c r="AF211" t="str">
        <f t="shared" si="29"/>
        <v/>
      </c>
      <c r="AG211" s="17">
        <v>1</v>
      </c>
      <c r="AH211">
        <f t="shared" si="33"/>
        <v>2.8</v>
      </c>
      <c r="AI211">
        <v>0.14499999999999999</v>
      </c>
      <c r="AJ211">
        <f t="shared" si="34"/>
        <v>0.40599999999999997</v>
      </c>
      <c r="AK211" t="str">
        <f t="shared" si="35"/>
        <v/>
      </c>
      <c r="AL211" t="str">
        <f t="shared" si="27"/>
        <v/>
      </c>
    </row>
    <row r="212" spans="1:39" s="18" customFormat="1" x14ac:dyDescent="0.2">
      <c r="A212" s="18" t="s">
        <v>27275</v>
      </c>
      <c r="B212" s="18" t="s">
        <v>122</v>
      </c>
      <c r="C212" s="18" t="s">
        <v>27276</v>
      </c>
      <c r="D212" s="19">
        <v>41869</v>
      </c>
      <c r="E212" s="19">
        <v>44546</v>
      </c>
      <c r="F212" s="18" t="s">
        <v>19</v>
      </c>
      <c r="I212" s="18">
        <v>100</v>
      </c>
      <c r="J212" s="18">
        <v>0</v>
      </c>
      <c r="K212" s="18">
        <v>0</v>
      </c>
      <c r="L212" s="18">
        <v>2279</v>
      </c>
      <c r="M212" s="18">
        <v>2279</v>
      </c>
      <c r="N212" s="18" t="s">
        <v>20</v>
      </c>
      <c r="O212" s="18" t="s">
        <v>27277</v>
      </c>
      <c r="P212" s="18" t="s">
        <v>28</v>
      </c>
      <c r="Q212" s="18" t="s">
        <v>34233</v>
      </c>
      <c r="R212" s="18" t="s">
        <v>34233</v>
      </c>
      <c r="S212" s="18" t="s">
        <v>33942</v>
      </c>
      <c r="T212" s="18" t="s">
        <v>34351</v>
      </c>
      <c r="U212" s="18" t="s">
        <v>32636</v>
      </c>
      <c r="V212" s="18" t="s">
        <v>32633</v>
      </c>
      <c r="W212" s="18">
        <v>590</v>
      </c>
      <c r="X212" s="18">
        <v>3</v>
      </c>
      <c r="Y212" s="18">
        <v>1</v>
      </c>
      <c r="Z212" s="18">
        <v>1800</v>
      </c>
      <c r="AA212" s="18">
        <v>13</v>
      </c>
      <c r="AC212" s="18">
        <v>15</v>
      </c>
      <c r="AD212" s="18" t="str">
        <f t="shared" si="30"/>
        <v/>
      </c>
      <c r="AE212" s="18">
        <f t="shared" si="31"/>
        <v>15</v>
      </c>
      <c r="AF212" s="18" t="str">
        <f t="shared" si="29"/>
        <v/>
      </c>
      <c r="AG212" s="18" t="str">
        <f>IF((S212&lt;&gt;"tühi")*(AC212&lt;&gt;""),AC212,"")</f>
        <v/>
      </c>
      <c r="AH212" s="18" t="str">
        <f t="shared" si="33"/>
        <v/>
      </c>
      <c r="AI212" s="18">
        <v>0.14499999999999999</v>
      </c>
      <c r="AK212" s="18">
        <f t="shared" si="35"/>
        <v>42</v>
      </c>
      <c r="AL212" s="18">
        <f>13250/1000</f>
        <v>13.25</v>
      </c>
      <c r="AM212" s="18" t="s">
        <v>33862</v>
      </c>
    </row>
    <row r="213" spans="1:39" x14ac:dyDescent="0.2">
      <c r="A213" t="s">
        <v>345</v>
      </c>
      <c r="B213" t="s">
        <v>122</v>
      </c>
      <c r="C213" t="s">
        <v>346</v>
      </c>
      <c r="D213" s="1">
        <v>34225</v>
      </c>
      <c r="E213" s="1">
        <v>43951</v>
      </c>
      <c r="F213" t="s">
        <v>19</v>
      </c>
      <c r="I213">
        <v>100</v>
      </c>
      <c r="J213">
        <v>0</v>
      </c>
      <c r="K213">
        <v>0</v>
      </c>
      <c r="L213">
        <v>1220</v>
      </c>
      <c r="M213">
        <v>1220</v>
      </c>
      <c r="N213" t="s">
        <v>20</v>
      </c>
      <c r="O213" t="s">
        <v>347</v>
      </c>
      <c r="P213" t="s">
        <v>28</v>
      </c>
      <c r="Q213" t="s">
        <v>34233</v>
      </c>
      <c r="R213" t="s">
        <v>34233</v>
      </c>
      <c r="S213" t="s">
        <v>32628</v>
      </c>
      <c r="T213" t="s">
        <v>34349</v>
      </c>
      <c r="AD213" t="str">
        <f t="shared" si="30"/>
        <v/>
      </c>
      <c r="AE213" t="str">
        <f t="shared" si="31"/>
        <v/>
      </c>
      <c r="AF213" t="str">
        <f t="shared" si="29"/>
        <v/>
      </c>
      <c r="AG213" s="17">
        <v>1</v>
      </c>
      <c r="AH213">
        <f t="shared" si="33"/>
        <v>2.8</v>
      </c>
      <c r="AI213">
        <v>0.14499999999999999</v>
      </c>
      <c r="AJ213">
        <f t="shared" si="34"/>
        <v>0.40599999999999997</v>
      </c>
      <c r="AK213" t="str">
        <f t="shared" si="35"/>
        <v/>
      </c>
      <c r="AL213" t="str">
        <f t="shared" si="27"/>
        <v/>
      </c>
    </row>
    <row r="214" spans="1:39" x14ac:dyDescent="0.2">
      <c r="A214" t="s">
        <v>7005</v>
      </c>
      <c r="B214" t="s">
        <v>122</v>
      </c>
      <c r="C214" t="s">
        <v>7006</v>
      </c>
      <c r="D214" s="1">
        <v>36199</v>
      </c>
      <c r="E214" s="1">
        <v>44123</v>
      </c>
      <c r="F214" t="s">
        <v>474</v>
      </c>
      <c r="I214">
        <v>100</v>
      </c>
      <c r="J214">
        <v>0</v>
      </c>
      <c r="K214">
        <v>0</v>
      </c>
      <c r="L214">
        <v>278</v>
      </c>
      <c r="M214">
        <v>278</v>
      </c>
      <c r="N214" t="s">
        <v>20</v>
      </c>
      <c r="O214" t="s">
        <v>7007</v>
      </c>
      <c r="P214" t="s">
        <v>28</v>
      </c>
      <c r="Q214" t="s">
        <v>34233</v>
      </c>
      <c r="R214" t="s">
        <v>34233</v>
      </c>
      <c r="S214" t="s">
        <v>32627</v>
      </c>
      <c r="T214" t="s">
        <v>34373</v>
      </c>
      <c r="U214" t="s">
        <v>32673</v>
      </c>
      <c r="V214" t="s">
        <v>34939</v>
      </c>
      <c r="W214">
        <f>L214*0.3</f>
        <v>83.399999999999991</v>
      </c>
      <c r="X214">
        <v>1</v>
      </c>
      <c r="Y214">
        <v>1</v>
      </c>
      <c r="Z214">
        <f>W214*X214</f>
        <v>83.399999999999991</v>
      </c>
      <c r="AB214">
        <v>10</v>
      </c>
      <c r="AD214" t="str">
        <f t="shared" si="30"/>
        <v/>
      </c>
      <c r="AE214" t="str">
        <f t="shared" si="31"/>
        <v/>
      </c>
      <c r="AF214">
        <f t="shared" si="29"/>
        <v>83.399999999999991</v>
      </c>
      <c r="AG214" t="str">
        <f t="shared" ref="AG214:AG249" si="36">IF((S214&lt;&gt;"tühi")*(AC214&lt;&gt;""),AC214,"")</f>
        <v/>
      </c>
      <c r="AH214" t="str">
        <f t="shared" si="33"/>
        <v/>
      </c>
      <c r="AI214">
        <v>0.14499999999999999</v>
      </c>
      <c r="AJ214" t="str">
        <f t="shared" si="34"/>
        <v/>
      </c>
      <c r="AK214" t="str">
        <f t="shared" si="35"/>
        <v/>
      </c>
      <c r="AL214" t="str">
        <f t="shared" si="27"/>
        <v/>
      </c>
      <c r="AM214" t="s">
        <v>34227</v>
      </c>
    </row>
    <row r="215" spans="1:39" x14ac:dyDescent="0.2">
      <c r="A215" t="s">
        <v>27293</v>
      </c>
      <c r="B215" t="s">
        <v>122</v>
      </c>
      <c r="C215" t="s">
        <v>27294</v>
      </c>
      <c r="D215" s="1">
        <v>41869</v>
      </c>
      <c r="E215" s="1">
        <v>43456</v>
      </c>
      <c r="F215" t="s">
        <v>474</v>
      </c>
      <c r="I215">
        <v>100</v>
      </c>
      <c r="J215">
        <v>0</v>
      </c>
      <c r="K215">
        <v>0</v>
      </c>
      <c r="L215">
        <v>9180</v>
      </c>
      <c r="M215">
        <v>9180</v>
      </c>
      <c r="N215" t="s">
        <v>20</v>
      </c>
      <c r="O215" t="s">
        <v>27295</v>
      </c>
      <c r="P215" t="s">
        <v>28</v>
      </c>
      <c r="Q215" t="s">
        <v>34233</v>
      </c>
      <c r="R215" t="s">
        <v>34233</v>
      </c>
      <c r="S215" t="s">
        <v>33942</v>
      </c>
      <c r="T215" t="s">
        <v>34233</v>
      </c>
      <c r="AD215" t="str">
        <f t="shared" si="30"/>
        <v/>
      </c>
      <c r="AE215" t="str">
        <f t="shared" si="31"/>
        <v/>
      </c>
      <c r="AF215" t="str">
        <f t="shared" si="29"/>
        <v/>
      </c>
      <c r="AG215" t="str">
        <f t="shared" si="36"/>
        <v/>
      </c>
      <c r="AH215" t="str">
        <f t="shared" si="33"/>
        <v/>
      </c>
      <c r="AI215">
        <v>0.14499999999999999</v>
      </c>
      <c r="AJ215" t="str">
        <f t="shared" si="34"/>
        <v/>
      </c>
      <c r="AK215" t="str">
        <f t="shared" si="35"/>
        <v/>
      </c>
      <c r="AL215" t="str">
        <f t="shared" si="27"/>
        <v/>
      </c>
      <c r="AM215" t="s">
        <v>33863</v>
      </c>
    </row>
    <row r="216" spans="1:39" x14ac:dyDescent="0.2">
      <c r="A216" t="s">
        <v>6472</v>
      </c>
      <c r="B216" t="s">
        <v>122</v>
      </c>
      <c r="C216" t="s">
        <v>6473</v>
      </c>
      <c r="D216" s="1">
        <v>36136</v>
      </c>
      <c r="E216" s="1">
        <v>43456</v>
      </c>
      <c r="F216" t="s">
        <v>474</v>
      </c>
      <c r="I216">
        <v>100</v>
      </c>
      <c r="J216">
        <v>0</v>
      </c>
      <c r="K216">
        <v>0</v>
      </c>
      <c r="L216">
        <v>3706</v>
      </c>
      <c r="M216">
        <v>3706</v>
      </c>
      <c r="N216" t="s">
        <v>20</v>
      </c>
      <c r="O216" t="s">
        <v>6474</v>
      </c>
      <c r="P216" t="s">
        <v>28</v>
      </c>
      <c r="Q216" t="s">
        <v>34233</v>
      </c>
      <c r="R216" t="s">
        <v>34233</v>
      </c>
      <c r="S216" t="s">
        <v>33797</v>
      </c>
      <c r="T216" t="s">
        <v>34374</v>
      </c>
      <c r="AD216" t="str">
        <f t="shared" si="30"/>
        <v/>
      </c>
      <c r="AE216" t="str">
        <f t="shared" si="31"/>
        <v/>
      </c>
      <c r="AF216" t="str">
        <f t="shared" si="29"/>
        <v/>
      </c>
      <c r="AG216" t="str">
        <f t="shared" si="36"/>
        <v/>
      </c>
      <c r="AH216" t="str">
        <f t="shared" si="33"/>
        <v/>
      </c>
      <c r="AI216">
        <v>0.14499999999999999</v>
      </c>
      <c r="AJ216" t="str">
        <f t="shared" si="34"/>
        <v/>
      </c>
      <c r="AK216" t="str">
        <f t="shared" si="35"/>
        <v/>
      </c>
      <c r="AL216" t="str">
        <f t="shared" si="27"/>
        <v/>
      </c>
    </row>
    <row r="217" spans="1:39" x14ac:dyDescent="0.2">
      <c r="A217" t="s">
        <v>25498</v>
      </c>
      <c r="B217" t="s">
        <v>122</v>
      </c>
      <c r="C217" t="s">
        <v>25499</v>
      </c>
      <c r="D217" s="1">
        <v>39996</v>
      </c>
      <c r="E217" s="1">
        <v>44546</v>
      </c>
      <c r="F217" t="s">
        <v>889</v>
      </c>
      <c r="I217">
        <v>100</v>
      </c>
      <c r="J217">
        <v>0</v>
      </c>
      <c r="K217">
        <v>0</v>
      </c>
      <c r="L217">
        <v>41080</v>
      </c>
      <c r="M217">
        <v>41080</v>
      </c>
      <c r="N217" t="s">
        <v>20</v>
      </c>
      <c r="O217" t="s">
        <v>25493</v>
      </c>
      <c r="P217" t="s">
        <v>44</v>
      </c>
      <c r="Q217" t="s">
        <v>34233</v>
      </c>
      <c r="R217" t="s">
        <v>34233</v>
      </c>
      <c r="S217" t="s">
        <v>33799</v>
      </c>
      <c r="T217" t="s">
        <v>34375</v>
      </c>
      <c r="V217" t="s">
        <v>34939</v>
      </c>
      <c r="AD217" t="str">
        <f t="shared" si="30"/>
        <v/>
      </c>
      <c r="AE217" t="str">
        <f t="shared" si="31"/>
        <v/>
      </c>
      <c r="AF217" t="str">
        <f t="shared" si="29"/>
        <v/>
      </c>
      <c r="AG217" t="str">
        <f t="shared" si="36"/>
        <v/>
      </c>
      <c r="AH217" t="str">
        <f t="shared" si="33"/>
        <v/>
      </c>
      <c r="AI217">
        <v>0.14499999999999999</v>
      </c>
      <c r="AJ217" t="str">
        <f t="shared" si="34"/>
        <v/>
      </c>
      <c r="AK217" t="str">
        <f t="shared" si="35"/>
        <v/>
      </c>
      <c r="AL217" t="str">
        <f t="shared" si="27"/>
        <v/>
      </c>
    </row>
    <row r="218" spans="1:39" x14ac:dyDescent="0.2">
      <c r="A218" t="s">
        <v>26161</v>
      </c>
      <c r="B218" t="s">
        <v>122</v>
      </c>
      <c r="C218" t="s">
        <v>26162</v>
      </c>
      <c r="D218" s="1">
        <v>40800</v>
      </c>
      <c r="E218" s="1">
        <v>43951</v>
      </c>
      <c r="F218" t="s">
        <v>474</v>
      </c>
      <c r="I218">
        <v>100</v>
      </c>
      <c r="J218">
        <v>0</v>
      </c>
      <c r="K218">
        <v>0</v>
      </c>
      <c r="L218">
        <v>77</v>
      </c>
      <c r="M218">
        <v>77</v>
      </c>
      <c r="N218" t="s">
        <v>20</v>
      </c>
      <c r="O218" t="s">
        <v>26163</v>
      </c>
      <c r="P218" t="s">
        <v>28</v>
      </c>
      <c r="Q218" t="s">
        <v>34233</v>
      </c>
      <c r="R218" t="s">
        <v>34233</v>
      </c>
      <c r="S218" t="s">
        <v>32627</v>
      </c>
      <c r="T218" t="s">
        <v>34373</v>
      </c>
      <c r="V218" t="s">
        <v>32637</v>
      </c>
      <c r="W218">
        <v>22</v>
      </c>
      <c r="X218">
        <v>1</v>
      </c>
      <c r="Y218">
        <v>1</v>
      </c>
      <c r="Z218">
        <v>22</v>
      </c>
      <c r="AD218" t="str">
        <f t="shared" si="30"/>
        <v/>
      </c>
      <c r="AE218" t="str">
        <f t="shared" si="31"/>
        <v/>
      </c>
      <c r="AF218">
        <f t="shared" si="29"/>
        <v>22</v>
      </c>
      <c r="AG218" t="str">
        <f t="shared" si="36"/>
        <v/>
      </c>
      <c r="AH218" t="str">
        <f t="shared" si="33"/>
        <v/>
      </c>
      <c r="AI218">
        <v>0.14499999999999999</v>
      </c>
      <c r="AJ218" t="str">
        <f t="shared" si="34"/>
        <v/>
      </c>
      <c r="AK218" t="str">
        <f t="shared" si="35"/>
        <v/>
      </c>
      <c r="AL218" t="str">
        <f t="shared" si="27"/>
        <v/>
      </c>
    </row>
    <row r="219" spans="1:39" x14ac:dyDescent="0.2">
      <c r="A219" t="s">
        <v>6930</v>
      </c>
      <c r="B219" t="s">
        <v>122</v>
      </c>
      <c r="C219" t="s">
        <v>6931</v>
      </c>
      <c r="D219" s="1">
        <v>36227</v>
      </c>
      <c r="E219" s="1">
        <v>43456</v>
      </c>
      <c r="F219" t="s">
        <v>470</v>
      </c>
      <c r="I219">
        <v>100</v>
      </c>
      <c r="J219">
        <v>0</v>
      </c>
      <c r="K219">
        <v>0</v>
      </c>
      <c r="L219">
        <v>7475</v>
      </c>
      <c r="M219">
        <v>7475</v>
      </c>
      <c r="N219" t="s">
        <v>20</v>
      </c>
      <c r="O219" t="s">
        <v>6932</v>
      </c>
      <c r="P219" t="s">
        <v>28</v>
      </c>
      <c r="Q219" t="s">
        <v>34233</v>
      </c>
      <c r="R219" t="s">
        <v>34233</v>
      </c>
      <c r="S219" t="s">
        <v>32627</v>
      </c>
      <c r="T219" t="s">
        <v>34376</v>
      </c>
      <c r="AD219" t="str">
        <f t="shared" si="30"/>
        <v/>
      </c>
      <c r="AE219" t="str">
        <f t="shared" si="31"/>
        <v/>
      </c>
      <c r="AF219" t="str">
        <f t="shared" si="29"/>
        <v/>
      </c>
      <c r="AG219" t="str">
        <f t="shared" si="36"/>
        <v/>
      </c>
      <c r="AH219" t="str">
        <f t="shared" si="33"/>
        <v/>
      </c>
      <c r="AI219">
        <v>0.14499999999999999</v>
      </c>
      <c r="AJ219" t="str">
        <f t="shared" si="34"/>
        <v/>
      </c>
      <c r="AK219" t="str">
        <f t="shared" si="35"/>
        <v/>
      </c>
      <c r="AL219" t="str">
        <f t="shared" si="27"/>
        <v/>
      </c>
    </row>
    <row r="220" spans="1:39" x14ac:dyDescent="0.2">
      <c r="A220" t="s">
        <v>8316</v>
      </c>
      <c r="B220" t="s">
        <v>122</v>
      </c>
      <c r="C220" t="s">
        <v>8317</v>
      </c>
      <c r="D220" s="1">
        <v>36297</v>
      </c>
      <c r="E220" s="1">
        <v>44078</v>
      </c>
      <c r="F220" t="s">
        <v>19</v>
      </c>
      <c r="I220">
        <v>100</v>
      </c>
      <c r="J220">
        <v>0</v>
      </c>
      <c r="K220">
        <v>0</v>
      </c>
      <c r="L220">
        <v>6215</v>
      </c>
      <c r="M220">
        <v>6215</v>
      </c>
      <c r="N220" t="s">
        <v>20</v>
      </c>
      <c r="O220" t="s">
        <v>21</v>
      </c>
      <c r="P220" t="s">
        <v>28</v>
      </c>
      <c r="Q220" t="s">
        <v>34233</v>
      </c>
      <c r="R220" t="s">
        <v>34233</v>
      </c>
      <c r="S220" t="s">
        <v>32628</v>
      </c>
      <c r="T220" t="s">
        <v>34349</v>
      </c>
      <c r="U220" t="s">
        <v>32636</v>
      </c>
      <c r="V220" t="s">
        <v>32637</v>
      </c>
      <c r="W220">
        <v>822</v>
      </c>
      <c r="X220">
        <v>5</v>
      </c>
      <c r="Y220">
        <v>1</v>
      </c>
      <c r="Z220">
        <f>W220*X220</f>
        <v>4110</v>
      </c>
      <c r="AB220">
        <v>12.3</v>
      </c>
      <c r="AC220">
        <v>35</v>
      </c>
      <c r="AD220" t="str">
        <f t="shared" si="30"/>
        <v/>
      </c>
      <c r="AE220" t="str">
        <f t="shared" si="31"/>
        <v/>
      </c>
      <c r="AF220" t="str">
        <f t="shared" si="29"/>
        <v/>
      </c>
      <c r="AG220">
        <f t="shared" si="36"/>
        <v>35</v>
      </c>
      <c r="AH220">
        <f t="shared" si="33"/>
        <v>98</v>
      </c>
      <c r="AI220">
        <v>0.14499999999999999</v>
      </c>
      <c r="AJ220">
        <f t="shared" si="34"/>
        <v>14.209999999999999</v>
      </c>
      <c r="AK220" t="str">
        <f t="shared" si="35"/>
        <v/>
      </c>
      <c r="AL220" t="str">
        <f t="shared" si="27"/>
        <v/>
      </c>
    </row>
    <row r="221" spans="1:39" x14ac:dyDescent="0.2">
      <c r="A221" t="s">
        <v>29165</v>
      </c>
      <c r="B221" t="s">
        <v>122</v>
      </c>
      <c r="C221" t="s">
        <v>29166</v>
      </c>
      <c r="D221" s="1">
        <v>43580</v>
      </c>
      <c r="E221" s="1">
        <v>43580</v>
      </c>
      <c r="F221" t="s">
        <v>474</v>
      </c>
      <c r="I221">
        <v>100</v>
      </c>
      <c r="J221">
        <v>0</v>
      </c>
      <c r="K221">
        <v>0</v>
      </c>
      <c r="L221">
        <v>115</v>
      </c>
      <c r="M221">
        <v>115</v>
      </c>
      <c r="N221" t="s">
        <v>20</v>
      </c>
      <c r="O221" t="s">
        <v>29167</v>
      </c>
      <c r="P221" t="s">
        <v>28</v>
      </c>
      <c r="Q221" t="s">
        <v>34233</v>
      </c>
      <c r="R221" t="s">
        <v>34233</v>
      </c>
      <c r="S221" t="s">
        <v>32627</v>
      </c>
      <c r="T221" t="s">
        <v>34233</v>
      </c>
      <c r="U221" t="s">
        <v>32641</v>
      </c>
      <c r="V221" t="s">
        <v>32669</v>
      </c>
      <c r="AD221" t="str">
        <f t="shared" si="30"/>
        <v/>
      </c>
      <c r="AE221" t="str">
        <f t="shared" si="31"/>
        <v/>
      </c>
      <c r="AF221" t="str">
        <f t="shared" si="29"/>
        <v/>
      </c>
      <c r="AG221" t="str">
        <f t="shared" si="36"/>
        <v/>
      </c>
      <c r="AH221" t="str">
        <f t="shared" si="33"/>
        <v/>
      </c>
      <c r="AI221">
        <v>0.14499999999999999</v>
      </c>
      <c r="AJ221" t="str">
        <f t="shared" si="34"/>
        <v/>
      </c>
      <c r="AK221" t="str">
        <f t="shared" si="35"/>
        <v/>
      </c>
      <c r="AL221" t="str">
        <f t="shared" si="27"/>
        <v/>
      </c>
    </row>
    <row r="222" spans="1:39" x14ac:dyDescent="0.2">
      <c r="A222" t="s">
        <v>25512</v>
      </c>
      <c r="B222" t="s">
        <v>122</v>
      </c>
      <c r="C222" t="s">
        <v>25513</v>
      </c>
      <c r="D222" s="1">
        <v>39980</v>
      </c>
      <c r="E222" s="1">
        <v>43951</v>
      </c>
      <c r="F222" t="s">
        <v>470</v>
      </c>
      <c r="I222">
        <v>100</v>
      </c>
      <c r="J222">
        <v>0</v>
      </c>
      <c r="K222">
        <v>0</v>
      </c>
      <c r="L222">
        <v>50206</v>
      </c>
      <c r="M222">
        <v>50206</v>
      </c>
      <c r="N222" t="s">
        <v>20</v>
      </c>
      <c r="O222" t="s">
        <v>25514</v>
      </c>
      <c r="P222" t="s">
        <v>28</v>
      </c>
      <c r="Q222" t="s">
        <v>34233</v>
      </c>
      <c r="R222" t="s">
        <v>34233</v>
      </c>
      <c r="S222" t="s">
        <v>32627</v>
      </c>
      <c r="T222" t="s">
        <v>34377</v>
      </c>
      <c r="AD222" t="str">
        <f t="shared" si="30"/>
        <v/>
      </c>
      <c r="AE222" t="str">
        <f t="shared" si="31"/>
        <v/>
      </c>
      <c r="AF222" t="str">
        <f t="shared" si="29"/>
        <v/>
      </c>
      <c r="AG222" t="str">
        <f t="shared" si="36"/>
        <v/>
      </c>
      <c r="AH222" t="str">
        <f t="shared" si="33"/>
        <v/>
      </c>
      <c r="AI222">
        <v>0.14499999999999999</v>
      </c>
      <c r="AJ222" t="str">
        <f t="shared" si="34"/>
        <v/>
      </c>
      <c r="AK222" t="str">
        <f t="shared" si="35"/>
        <v/>
      </c>
      <c r="AL222" t="str">
        <f t="shared" si="27"/>
        <v/>
      </c>
    </row>
    <row r="223" spans="1:39" x14ac:dyDescent="0.2">
      <c r="A223" t="s">
        <v>17828</v>
      </c>
      <c r="B223" t="s">
        <v>122</v>
      </c>
      <c r="C223" t="s">
        <v>17829</v>
      </c>
      <c r="D223" s="1">
        <v>37882</v>
      </c>
      <c r="E223" s="1">
        <v>43456</v>
      </c>
      <c r="F223" t="s">
        <v>2354</v>
      </c>
      <c r="I223">
        <v>100</v>
      </c>
      <c r="J223">
        <v>0</v>
      </c>
      <c r="K223">
        <v>0</v>
      </c>
      <c r="L223">
        <v>3828</v>
      </c>
      <c r="M223">
        <v>3828</v>
      </c>
      <c r="N223" t="s">
        <v>20</v>
      </c>
      <c r="O223" t="s">
        <v>17830</v>
      </c>
      <c r="P223" t="s">
        <v>28</v>
      </c>
      <c r="Q223" t="s">
        <v>32674</v>
      </c>
      <c r="R223">
        <v>10</v>
      </c>
      <c r="S223" t="s">
        <v>32627</v>
      </c>
      <c r="T223" t="s">
        <v>34378</v>
      </c>
      <c r="U223" t="s">
        <v>32674</v>
      </c>
      <c r="V223" t="s">
        <v>32675</v>
      </c>
      <c r="W223">
        <v>2700</v>
      </c>
      <c r="X223">
        <v>5</v>
      </c>
      <c r="Y223">
        <v>1</v>
      </c>
      <c r="Z223">
        <v>10615</v>
      </c>
      <c r="AA223">
        <v>19</v>
      </c>
      <c r="AD223" t="str">
        <f t="shared" si="30"/>
        <v/>
      </c>
      <c r="AE223" t="str">
        <f t="shared" si="31"/>
        <v/>
      </c>
      <c r="AF223">
        <f t="shared" si="29"/>
        <v>10615</v>
      </c>
      <c r="AG223" t="str">
        <f t="shared" si="36"/>
        <v/>
      </c>
      <c r="AH223" t="str">
        <f t="shared" si="33"/>
        <v/>
      </c>
      <c r="AI223">
        <v>0.14499999999999999</v>
      </c>
      <c r="AJ223">
        <v>10</v>
      </c>
      <c r="AK223" t="str">
        <f t="shared" si="35"/>
        <v/>
      </c>
    </row>
    <row r="224" spans="1:39" x14ac:dyDescent="0.2">
      <c r="A224" t="s">
        <v>8834</v>
      </c>
      <c r="B224" t="s">
        <v>122</v>
      </c>
      <c r="C224" t="s">
        <v>8835</v>
      </c>
      <c r="D224" s="1">
        <v>36298</v>
      </c>
      <c r="E224" s="1">
        <v>44078</v>
      </c>
      <c r="F224" t="s">
        <v>19</v>
      </c>
      <c r="I224">
        <v>100</v>
      </c>
      <c r="J224">
        <v>0</v>
      </c>
      <c r="K224">
        <v>0</v>
      </c>
      <c r="L224">
        <v>6698</v>
      </c>
      <c r="M224">
        <v>6698</v>
      </c>
      <c r="N224" t="s">
        <v>20</v>
      </c>
      <c r="O224" t="s">
        <v>21</v>
      </c>
      <c r="P224" t="s">
        <v>28</v>
      </c>
      <c r="Q224" t="s">
        <v>34233</v>
      </c>
      <c r="R224" t="s">
        <v>34233</v>
      </c>
      <c r="S224" t="s">
        <v>32628</v>
      </c>
      <c r="T224" t="s">
        <v>34351</v>
      </c>
      <c r="U224" t="s">
        <v>32636</v>
      </c>
      <c r="V224" t="s">
        <v>32637</v>
      </c>
      <c r="W224">
        <v>800</v>
      </c>
      <c r="X224">
        <v>5</v>
      </c>
      <c r="Y224">
        <v>1</v>
      </c>
      <c r="Z224">
        <f>W224*X224</f>
        <v>4000</v>
      </c>
      <c r="AB224">
        <v>12.2</v>
      </c>
      <c r="AC224">
        <v>34</v>
      </c>
      <c r="AD224" t="str">
        <f t="shared" si="30"/>
        <v/>
      </c>
      <c r="AE224" t="str">
        <f t="shared" si="31"/>
        <v/>
      </c>
      <c r="AF224" t="str">
        <f t="shared" si="29"/>
        <v/>
      </c>
      <c r="AG224">
        <f t="shared" si="36"/>
        <v>34</v>
      </c>
      <c r="AH224">
        <f t="shared" si="33"/>
        <v>95.199999999999989</v>
      </c>
      <c r="AI224">
        <v>0.14499999999999999</v>
      </c>
      <c r="AJ224">
        <f t="shared" si="34"/>
        <v>13.803999999999997</v>
      </c>
      <c r="AK224" t="str">
        <f t="shared" si="35"/>
        <v/>
      </c>
      <c r="AL224" t="str">
        <f t="shared" ref="AL224:AL286" si="37">IF(COUNTBLANK(AK224),"",AK224*AI224)</f>
        <v/>
      </c>
    </row>
    <row r="225" spans="1:39" x14ac:dyDescent="0.2">
      <c r="A225" t="s">
        <v>7389</v>
      </c>
      <c r="B225" t="s">
        <v>122</v>
      </c>
      <c r="C225" t="s">
        <v>7390</v>
      </c>
      <c r="D225" s="1">
        <v>36208</v>
      </c>
      <c r="E225" s="1">
        <v>44078</v>
      </c>
      <c r="F225" t="s">
        <v>19</v>
      </c>
      <c r="I225">
        <v>100</v>
      </c>
      <c r="J225">
        <v>0</v>
      </c>
      <c r="K225">
        <v>0</v>
      </c>
      <c r="L225">
        <v>8124</v>
      </c>
      <c r="M225">
        <v>8124</v>
      </c>
      <c r="N225" t="s">
        <v>20</v>
      </c>
      <c r="O225" t="s">
        <v>21</v>
      </c>
      <c r="P225" t="s">
        <v>28</v>
      </c>
      <c r="Q225" t="s">
        <v>34233</v>
      </c>
      <c r="R225" t="s">
        <v>34233</v>
      </c>
      <c r="S225" t="s">
        <v>32628</v>
      </c>
      <c r="T225" t="s">
        <v>34349</v>
      </c>
      <c r="U225" t="s">
        <v>32636</v>
      </c>
      <c r="V225" t="s">
        <v>32637</v>
      </c>
      <c r="W225">
        <v>820</v>
      </c>
      <c r="X225">
        <v>5</v>
      </c>
      <c r="Y225">
        <v>1</v>
      </c>
      <c r="Z225">
        <f>W225*X225</f>
        <v>4100</v>
      </c>
      <c r="AB225">
        <v>10.199999999999999</v>
      </c>
      <c r="AC225">
        <v>35</v>
      </c>
      <c r="AD225" t="str">
        <f t="shared" si="30"/>
        <v/>
      </c>
      <c r="AE225" t="str">
        <f t="shared" si="31"/>
        <v/>
      </c>
      <c r="AF225" t="str">
        <f t="shared" si="29"/>
        <v/>
      </c>
      <c r="AG225">
        <f t="shared" si="36"/>
        <v>35</v>
      </c>
      <c r="AH225">
        <f t="shared" si="33"/>
        <v>98</v>
      </c>
      <c r="AI225">
        <v>0.14499999999999999</v>
      </c>
      <c r="AJ225">
        <f t="shared" si="34"/>
        <v>14.209999999999999</v>
      </c>
      <c r="AK225" t="str">
        <f t="shared" si="35"/>
        <v/>
      </c>
      <c r="AL225" t="str">
        <f t="shared" si="37"/>
        <v/>
      </c>
    </row>
    <row r="226" spans="1:39" x14ac:dyDescent="0.2">
      <c r="A226" t="s">
        <v>1323</v>
      </c>
      <c r="B226" t="s">
        <v>122</v>
      </c>
      <c r="C226" t="s">
        <v>1324</v>
      </c>
      <c r="D226" s="1">
        <v>35394</v>
      </c>
      <c r="E226" s="1">
        <v>43957</v>
      </c>
      <c r="F226" t="s">
        <v>19</v>
      </c>
      <c r="I226">
        <v>100</v>
      </c>
      <c r="J226">
        <v>0</v>
      </c>
      <c r="K226">
        <v>0</v>
      </c>
      <c r="L226">
        <v>975</v>
      </c>
      <c r="M226">
        <v>975</v>
      </c>
      <c r="N226" t="s">
        <v>20</v>
      </c>
      <c r="O226" t="s">
        <v>1325</v>
      </c>
      <c r="P226" t="s">
        <v>28</v>
      </c>
      <c r="Q226" t="s">
        <v>34234</v>
      </c>
      <c r="R226" t="s">
        <v>33762</v>
      </c>
      <c r="S226" t="s">
        <v>33942</v>
      </c>
      <c r="T226" t="s">
        <v>34233</v>
      </c>
      <c r="U226" t="s">
        <v>32676</v>
      </c>
      <c r="V226" t="s">
        <v>32677</v>
      </c>
      <c r="W226">
        <v>110</v>
      </c>
      <c r="X226">
        <v>2</v>
      </c>
      <c r="Y226" t="s">
        <v>32665</v>
      </c>
      <c r="AB226">
        <v>25</v>
      </c>
      <c r="AC226">
        <v>2</v>
      </c>
      <c r="AD226" t="str">
        <f t="shared" si="30"/>
        <v/>
      </c>
      <c r="AE226">
        <f t="shared" si="31"/>
        <v>2</v>
      </c>
      <c r="AF226" t="str">
        <f t="shared" si="29"/>
        <v/>
      </c>
      <c r="AG226" t="str">
        <f t="shared" si="36"/>
        <v/>
      </c>
      <c r="AH226" t="str">
        <f t="shared" si="33"/>
        <v/>
      </c>
      <c r="AI226">
        <v>0.14499999999999999</v>
      </c>
      <c r="AJ226" t="str">
        <f t="shared" si="34"/>
        <v/>
      </c>
      <c r="AK226">
        <f t="shared" si="35"/>
        <v>5.6</v>
      </c>
      <c r="AL226">
        <f t="shared" si="37"/>
        <v>0.81199999999999994</v>
      </c>
    </row>
    <row r="227" spans="1:39" x14ac:dyDescent="0.2">
      <c r="A227" t="s">
        <v>10446</v>
      </c>
      <c r="B227" t="s">
        <v>122</v>
      </c>
      <c r="C227" t="s">
        <v>10447</v>
      </c>
      <c r="D227" s="1">
        <v>36420</v>
      </c>
      <c r="E227" s="1">
        <v>43951</v>
      </c>
      <c r="F227" t="s">
        <v>19</v>
      </c>
      <c r="I227">
        <v>100</v>
      </c>
      <c r="J227">
        <v>0</v>
      </c>
      <c r="K227">
        <v>0</v>
      </c>
      <c r="L227">
        <v>903</v>
      </c>
      <c r="M227">
        <v>903</v>
      </c>
      <c r="N227" t="s">
        <v>20</v>
      </c>
      <c r="O227" t="s">
        <v>10448</v>
      </c>
      <c r="P227" t="s">
        <v>28</v>
      </c>
      <c r="Q227" t="s">
        <v>34233</v>
      </c>
      <c r="R227" t="s">
        <v>34233</v>
      </c>
      <c r="S227" t="s">
        <v>32628</v>
      </c>
      <c r="T227" t="s">
        <v>34349</v>
      </c>
      <c r="U227" t="s">
        <v>32676</v>
      </c>
      <c r="V227" t="s">
        <v>32677</v>
      </c>
      <c r="W227">
        <v>90</v>
      </c>
      <c r="X227">
        <v>2</v>
      </c>
      <c r="Y227" t="s">
        <v>32665</v>
      </c>
      <c r="AB227">
        <v>25</v>
      </c>
      <c r="AC227">
        <v>1</v>
      </c>
      <c r="AD227" t="str">
        <f t="shared" si="30"/>
        <v/>
      </c>
      <c r="AE227" t="str">
        <f t="shared" si="31"/>
        <v/>
      </c>
      <c r="AF227" t="str">
        <f t="shared" si="29"/>
        <v/>
      </c>
      <c r="AG227">
        <f t="shared" si="36"/>
        <v>1</v>
      </c>
      <c r="AH227">
        <f t="shared" si="33"/>
        <v>2.8</v>
      </c>
      <c r="AI227">
        <v>0.14499999999999999</v>
      </c>
      <c r="AJ227">
        <f t="shared" si="34"/>
        <v>0.40599999999999997</v>
      </c>
      <c r="AK227" t="str">
        <f t="shared" si="35"/>
        <v/>
      </c>
      <c r="AL227" t="str">
        <f t="shared" si="37"/>
        <v/>
      </c>
    </row>
    <row r="228" spans="1:39" x14ac:dyDescent="0.2">
      <c r="A228" t="s">
        <v>10449</v>
      </c>
      <c r="B228" t="s">
        <v>122</v>
      </c>
      <c r="C228" t="s">
        <v>10450</v>
      </c>
      <c r="D228" s="1">
        <v>36420</v>
      </c>
      <c r="E228" s="1">
        <v>43456</v>
      </c>
      <c r="F228" t="s">
        <v>19</v>
      </c>
      <c r="I228">
        <v>100</v>
      </c>
      <c r="J228">
        <v>0</v>
      </c>
      <c r="K228">
        <v>0</v>
      </c>
      <c r="L228">
        <v>901</v>
      </c>
      <c r="M228">
        <v>901</v>
      </c>
      <c r="N228" t="s">
        <v>20</v>
      </c>
      <c r="O228" t="s">
        <v>10451</v>
      </c>
      <c r="P228" t="s">
        <v>28</v>
      </c>
      <c r="Q228" t="s">
        <v>34234</v>
      </c>
      <c r="R228" t="s">
        <v>34237</v>
      </c>
      <c r="S228" t="s">
        <v>32627</v>
      </c>
      <c r="T228" t="s">
        <v>34363</v>
      </c>
      <c r="U228" t="s">
        <v>32676</v>
      </c>
      <c r="V228" t="s">
        <v>32677</v>
      </c>
      <c r="W228">
        <v>110</v>
      </c>
      <c r="X228">
        <v>2</v>
      </c>
      <c r="Y228" t="s">
        <v>32665</v>
      </c>
      <c r="AB228">
        <v>25</v>
      </c>
      <c r="AC228">
        <v>1</v>
      </c>
      <c r="AD228" t="str">
        <f t="shared" si="30"/>
        <v/>
      </c>
      <c r="AE228" t="str">
        <f t="shared" si="31"/>
        <v/>
      </c>
      <c r="AF228" t="str">
        <f t="shared" si="29"/>
        <v/>
      </c>
      <c r="AG228">
        <f t="shared" si="36"/>
        <v>1</v>
      </c>
      <c r="AH228">
        <f t="shared" si="33"/>
        <v>2.8</v>
      </c>
      <c r="AI228">
        <v>0.14499999999999999</v>
      </c>
      <c r="AJ228">
        <f t="shared" si="34"/>
        <v>0.40599999999999997</v>
      </c>
      <c r="AK228" t="str">
        <f t="shared" si="35"/>
        <v/>
      </c>
      <c r="AL228" t="str">
        <f t="shared" si="37"/>
        <v/>
      </c>
    </row>
    <row r="229" spans="1:39" x14ac:dyDescent="0.2">
      <c r="A229" t="s">
        <v>10506</v>
      </c>
      <c r="B229" t="s">
        <v>122</v>
      </c>
      <c r="C229" t="s">
        <v>10507</v>
      </c>
      <c r="D229" s="1">
        <v>36420</v>
      </c>
      <c r="E229" s="1">
        <v>43456</v>
      </c>
      <c r="F229" t="s">
        <v>19</v>
      </c>
      <c r="I229">
        <v>100</v>
      </c>
      <c r="J229">
        <v>0</v>
      </c>
      <c r="K229">
        <v>0</v>
      </c>
      <c r="L229">
        <v>703</v>
      </c>
      <c r="M229">
        <v>703</v>
      </c>
      <c r="N229" t="s">
        <v>20</v>
      </c>
      <c r="O229" t="s">
        <v>10508</v>
      </c>
      <c r="P229" t="s">
        <v>28</v>
      </c>
      <c r="Q229" t="s">
        <v>34233</v>
      </c>
      <c r="R229" t="s">
        <v>34233</v>
      </c>
      <c r="S229" t="s">
        <v>32628</v>
      </c>
      <c r="T229" t="s">
        <v>34357</v>
      </c>
      <c r="U229" t="s">
        <v>32676</v>
      </c>
      <c r="V229" t="s">
        <v>32677</v>
      </c>
      <c r="W229">
        <v>110</v>
      </c>
      <c r="X229">
        <v>2</v>
      </c>
      <c r="Y229" t="s">
        <v>32665</v>
      </c>
      <c r="AB229">
        <v>25</v>
      </c>
      <c r="AC229">
        <v>1</v>
      </c>
      <c r="AD229" t="str">
        <f t="shared" si="30"/>
        <v/>
      </c>
      <c r="AE229" t="str">
        <f t="shared" si="31"/>
        <v/>
      </c>
      <c r="AF229" t="str">
        <f t="shared" si="29"/>
        <v/>
      </c>
      <c r="AG229">
        <f t="shared" si="36"/>
        <v>1</v>
      </c>
      <c r="AH229">
        <f t="shared" si="33"/>
        <v>2.8</v>
      </c>
      <c r="AI229">
        <v>0.14499999999999999</v>
      </c>
      <c r="AJ229">
        <f t="shared" si="34"/>
        <v>0.40599999999999997</v>
      </c>
      <c r="AK229" t="str">
        <f t="shared" si="35"/>
        <v/>
      </c>
      <c r="AL229" t="str">
        <f t="shared" si="37"/>
        <v/>
      </c>
    </row>
    <row r="230" spans="1:39" x14ac:dyDescent="0.2">
      <c r="A230" t="s">
        <v>25923</v>
      </c>
      <c r="B230" t="s">
        <v>122</v>
      </c>
      <c r="C230" t="s">
        <v>25924</v>
      </c>
      <c r="D230" s="1">
        <v>40646</v>
      </c>
      <c r="E230" s="1">
        <v>44546</v>
      </c>
      <c r="F230" t="s">
        <v>26</v>
      </c>
      <c r="I230">
        <v>100</v>
      </c>
      <c r="J230">
        <v>0</v>
      </c>
      <c r="K230">
        <v>0</v>
      </c>
      <c r="L230">
        <v>5504</v>
      </c>
      <c r="M230">
        <v>5504</v>
      </c>
      <c r="N230" t="s">
        <v>20</v>
      </c>
      <c r="O230" t="s">
        <v>25925</v>
      </c>
      <c r="P230" t="s">
        <v>44</v>
      </c>
      <c r="Q230" t="s">
        <v>34233</v>
      </c>
      <c r="R230" t="s">
        <v>34233</v>
      </c>
      <c r="S230" t="s">
        <v>34233</v>
      </c>
      <c r="T230" t="s">
        <v>34233</v>
      </c>
      <c r="V230" t="s">
        <v>32633</v>
      </c>
      <c r="AD230" t="str">
        <f t="shared" si="30"/>
        <v/>
      </c>
      <c r="AE230" t="str">
        <f t="shared" si="31"/>
        <v/>
      </c>
      <c r="AF230" t="str">
        <f t="shared" ref="AF230:AF293" si="38">IF((S230&lt;&gt;"tühi")*(F230&lt;&gt;"Elamumaa")*(G230&lt;&gt;"Elamumaa")*(H230&lt;&gt;"Elamumaa"),IF(Z230=0,"",Z230),"")</f>
        <v/>
      </c>
      <c r="AG230" t="str">
        <f t="shared" si="36"/>
        <v/>
      </c>
      <c r="AH230" t="str">
        <f t="shared" si="33"/>
        <v/>
      </c>
      <c r="AI230">
        <v>0.14499999999999999</v>
      </c>
      <c r="AJ230" t="str">
        <f t="shared" si="34"/>
        <v/>
      </c>
      <c r="AK230" t="str">
        <f t="shared" si="35"/>
        <v/>
      </c>
      <c r="AL230" t="str">
        <f t="shared" si="37"/>
        <v/>
      </c>
    </row>
    <row r="231" spans="1:39" x14ac:dyDescent="0.2">
      <c r="A231" t="s">
        <v>28020</v>
      </c>
      <c r="B231" t="s">
        <v>122</v>
      </c>
      <c r="C231" t="s">
        <v>28021</v>
      </c>
      <c r="D231" s="1">
        <v>42408</v>
      </c>
      <c r="E231" s="1">
        <v>43456</v>
      </c>
      <c r="F231" t="s">
        <v>889</v>
      </c>
      <c r="I231">
        <v>100</v>
      </c>
      <c r="J231">
        <v>0</v>
      </c>
      <c r="K231">
        <v>0</v>
      </c>
      <c r="L231">
        <v>2020</v>
      </c>
      <c r="M231">
        <v>2020</v>
      </c>
      <c r="N231" t="s">
        <v>20</v>
      </c>
      <c r="O231" t="s">
        <v>28022</v>
      </c>
      <c r="P231" t="s">
        <v>44</v>
      </c>
      <c r="Q231" t="s">
        <v>34233</v>
      </c>
      <c r="R231" t="s">
        <v>34233</v>
      </c>
      <c r="S231" t="s">
        <v>33942</v>
      </c>
      <c r="T231" t="s">
        <v>34233</v>
      </c>
      <c r="V231" t="s">
        <v>32658</v>
      </c>
      <c r="AD231" t="str">
        <f t="shared" si="30"/>
        <v/>
      </c>
      <c r="AE231" t="str">
        <f t="shared" si="31"/>
        <v/>
      </c>
      <c r="AF231" t="str">
        <f t="shared" si="38"/>
        <v/>
      </c>
      <c r="AG231" t="str">
        <f t="shared" si="36"/>
        <v/>
      </c>
      <c r="AH231" t="str">
        <f t="shared" si="33"/>
        <v/>
      </c>
      <c r="AI231">
        <v>0.14499999999999999</v>
      </c>
      <c r="AJ231" t="str">
        <f t="shared" si="34"/>
        <v/>
      </c>
      <c r="AK231" t="str">
        <f t="shared" si="35"/>
        <v/>
      </c>
      <c r="AL231" t="str">
        <f t="shared" si="37"/>
        <v/>
      </c>
    </row>
    <row r="232" spans="1:39" x14ac:dyDescent="0.2">
      <c r="A232" t="s">
        <v>28023</v>
      </c>
      <c r="B232" t="s">
        <v>122</v>
      </c>
      <c r="C232" t="s">
        <v>28024</v>
      </c>
      <c r="D232" s="1">
        <v>42408</v>
      </c>
      <c r="E232" s="1">
        <v>43456</v>
      </c>
      <c r="F232" t="s">
        <v>889</v>
      </c>
      <c r="I232">
        <v>100</v>
      </c>
      <c r="J232">
        <v>0</v>
      </c>
      <c r="K232">
        <v>0</v>
      </c>
      <c r="L232">
        <v>1771</v>
      </c>
      <c r="M232">
        <v>1771</v>
      </c>
      <c r="N232" t="s">
        <v>20</v>
      </c>
      <c r="O232" t="s">
        <v>28025</v>
      </c>
      <c r="P232" t="s">
        <v>44</v>
      </c>
      <c r="Q232" t="s">
        <v>34233</v>
      </c>
      <c r="R232" t="s">
        <v>34233</v>
      </c>
      <c r="S232" t="s">
        <v>33942</v>
      </c>
      <c r="T232" t="s">
        <v>34233</v>
      </c>
      <c r="V232" t="s">
        <v>32658</v>
      </c>
      <c r="AD232" t="str">
        <f t="shared" si="30"/>
        <v/>
      </c>
      <c r="AE232" t="str">
        <f t="shared" si="31"/>
        <v/>
      </c>
      <c r="AF232" t="str">
        <f t="shared" si="38"/>
        <v/>
      </c>
      <c r="AG232" t="str">
        <f t="shared" si="36"/>
        <v/>
      </c>
      <c r="AH232" t="str">
        <f t="shared" si="33"/>
        <v/>
      </c>
      <c r="AI232">
        <v>0.14499999999999999</v>
      </c>
      <c r="AJ232" t="str">
        <f t="shared" si="34"/>
        <v/>
      </c>
      <c r="AK232" t="str">
        <f t="shared" si="35"/>
        <v/>
      </c>
      <c r="AL232" t="str">
        <f t="shared" si="37"/>
        <v/>
      </c>
    </row>
    <row r="233" spans="1:39" x14ac:dyDescent="0.2">
      <c r="A233" t="s">
        <v>28007</v>
      </c>
      <c r="B233" t="s">
        <v>122</v>
      </c>
      <c r="C233" t="s">
        <v>28008</v>
      </c>
      <c r="D233" s="1">
        <v>42408</v>
      </c>
      <c r="E233" s="1">
        <v>44560</v>
      </c>
      <c r="F233" t="s">
        <v>26</v>
      </c>
      <c r="I233">
        <v>100</v>
      </c>
      <c r="J233">
        <v>0</v>
      </c>
      <c r="K233">
        <v>0</v>
      </c>
      <c r="L233">
        <v>3473</v>
      </c>
      <c r="M233">
        <v>3473</v>
      </c>
      <c r="N233" t="s">
        <v>20</v>
      </c>
      <c r="O233" t="s">
        <v>28009</v>
      </c>
      <c r="P233" t="s">
        <v>44</v>
      </c>
      <c r="Q233" t="s">
        <v>34233</v>
      </c>
      <c r="R233" t="s">
        <v>34233</v>
      </c>
      <c r="S233" t="s">
        <v>34233</v>
      </c>
      <c r="T233" t="s">
        <v>34233</v>
      </c>
      <c r="V233" t="s">
        <v>32658</v>
      </c>
      <c r="AD233" t="str">
        <f t="shared" si="30"/>
        <v/>
      </c>
      <c r="AE233" t="str">
        <f t="shared" si="31"/>
        <v/>
      </c>
      <c r="AF233" t="str">
        <f t="shared" si="38"/>
        <v/>
      </c>
      <c r="AG233" t="str">
        <f t="shared" si="36"/>
        <v/>
      </c>
      <c r="AH233" t="str">
        <f t="shared" si="33"/>
        <v/>
      </c>
      <c r="AI233">
        <v>0.14499999999999999</v>
      </c>
      <c r="AJ233" t="str">
        <f t="shared" si="34"/>
        <v/>
      </c>
      <c r="AK233" t="str">
        <f t="shared" si="35"/>
        <v/>
      </c>
      <c r="AL233" t="str">
        <f t="shared" si="37"/>
        <v/>
      </c>
    </row>
    <row r="234" spans="1:39" x14ac:dyDescent="0.2">
      <c r="A234" t="s">
        <v>28010</v>
      </c>
      <c r="B234" t="s">
        <v>122</v>
      </c>
      <c r="C234" t="s">
        <v>28011</v>
      </c>
      <c r="D234" s="1">
        <v>42408</v>
      </c>
      <c r="E234" s="1">
        <v>44560</v>
      </c>
      <c r="F234" t="s">
        <v>19</v>
      </c>
      <c r="I234">
        <v>100</v>
      </c>
      <c r="J234">
        <v>0</v>
      </c>
      <c r="K234">
        <v>0</v>
      </c>
      <c r="L234">
        <v>1551</v>
      </c>
      <c r="M234">
        <v>1551</v>
      </c>
      <c r="N234" t="s">
        <v>20</v>
      </c>
      <c r="O234" t="s">
        <v>21</v>
      </c>
      <c r="P234" t="s">
        <v>28</v>
      </c>
      <c r="Q234" t="s">
        <v>34233</v>
      </c>
      <c r="R234" t="s">
        <v>34233</v>
      </c>
      <c r="S234" t="s">
        <v>32628</v>
      </c>
      <c r="T234" t="s">
        <v>32656</v>
      </c>
      <c r="U234" t="s">
        <v>32656</v>
      </c>
      <c r="V234" t="s">
        <v>32658</v>
      </c>
      <c r="W234">
        <v>250</v>
      </c>
      <c r="X234">
        <v>2</v>
      </c>
      <c r="Y234">
        <v>1</v>
      </c>
      <c r="AA234">
        <v>8.5</v>
      </c>
      <c r="AC234">
        <v>2</v>
      </c>
      <c r="AD234" t="str">
        <f t="shared" si="30"/>
        <v/>
      </c>
      <c r="AE234" t="str">
        <f t="shared" si="31"/>
        <v/>
      </c>
      <c r="AF234" t="str">
        <f t="shared" si="38"/>
        <v/>
      </c>
      <c r="AG234">
        <f t="shared" si="36"/>
        <v>2</v>
      </c>
      <c r="AH234">
        <f t="shared" si="33"/>
        <v>5.6</v>
      </c>
      <c r="AI234">
        <v>0.14499999999999999</v>
      </c>
      <c r="AJ234">
        <f t="shared" si="34"/>
        <v>0.81199999999999994</v>
      </c>
      <c r="AK234" t="str">
        <f t="shared" si="35"/>
        <v/>
      </c>
      <c r="AL234" t="str">
        <f t="shared" si="37"/>
        <v/>
      </c>
    </row>
    <row r="235" spans="1:39" x14ac:dyDescent="0.2">
      <c r="A235" t="s">
        <v>28012</v>
      </c>
      <c r="B235" t="s">
        <v>122</v>
      </c>
      <c r="C235" t="s">
        <v>28013</v>
      </c>
      <c r="D235" s="1">
        <v>42408</v>
      </c>
      <c r="E235" s="1">
        <v>44546</v>
      </c>
      <c r="F235" t="s">
        <v>19</v>
      </c>
      <c r="I235">
        <v>100</v>
      </c>
      <c r="J235">
        <v>0</v>
      </c>
      <c r="K235">
        <v>0</v>
      </c>
      <c r="L235">
        <v>5298</v>
      </c>
      <c r="M235">
        <v>5298</v>
      </c>
      <c r="N235" t="s">
        <v>20</v>
      </c>
      <c r="O235" t="s">
        <v>28014</v>
      </c>
      <c r="P235" t="s">
        <v>28</v>
      </c>
      <c r="Q235" t="s">
        <v>34233</v>
      </c>
      <c r="R235" t="s">
        <v>34233</v>
      </c>
      <c r="S235" t="s">
        <v>33800</v>
      </c>
      <c r="T235" t="s">
        <v>34357</v>
      </c>
      <c r="U235" t="s">
        <v>32634</v>
      </c>
      <c r="V235" t="s">
        <v>32658</v>
      </c>
      <c r="W235">
        <v>450</v>
      </c>
      <c r="X235">
        <v>2</v>
      </c>
      <c r="Y235">
        <v>6</v>
      </c>
      <c r="AA235">
        <v>8.5</v>
      </c>
      <c r="AC235">
        <v>1</v>
      </c>
      <c r="AD235" t="str">
        <f t="shared" si="30"/>
        <v/>
      </c>
      <c r="AE235" t="str">
        <f t="shared" si="31"/>
        <v/>
      </c>
      <c r="AF235" t="str">
        <f t="shared" si="38"/>
        <v/>
      </c>
      <c r="AG235">
        <f t="shared" si="36"/>
        <v>1</v>
      </c>
      <c r="AH235">
        <f t="shared" si="33"/>
        <v>2.8</v>
      </c>
      <c r="AI235">
        <v>0.14499999999999999</v>
      </c>
      <c r="AJ235">
        <f t="shared" si="34"/>
        <v>0.40599999999999997</v>
      </c>
      <c r="AK235" t="str">
        <f t="shared" si="35"/>
        <v/>
      </c>
      <c r="AL235" t="str">
        <f t="shared" si="37"/>
        <v/>
      </c>
    </row>
    <row r="236" spans="1:39" x14ac:dyDescent="0.2">
      <c r="A236" t="s">
        <v>28015</v>
      </c>
      <c r="B236" t="s">
        <v>122</v>
      </c>
      <c r="C236" t="s">
        <v>28016</v>
      </c>
      <c r="D236" s="1">
        <v>42408</v>
      </c>
      <c r="E236" s="1">
        <v>44546</v>
      </c>
      <c r="F236" t="s">
        <v>19</v>
      </c>
      <c r="I236">
        <v>100</v>
      </c>
      <c r="J236">
        <v>0</v>
      </c>
      <c r="K236">
        <v>0</v>
      </c>
      <c r="L236">
        <v>1561</v>
      </c>
      <c r="M236">
        <v>1561</v>
      </c>
      <c r="N236" t="s">
        <v>20</v>
      </c>
      <c r="O236" t="s">
        <v>21</v>
      </c>
      <c r="P236" t="s">
        <v>28</v>
      </c>
      <c r="Q236" t="s">
        <v>34233</v>
      </c>
      <c r="R236" t="s">
        <v>34233</v>
      </c>
      <c r="S236" t="s">
        <v>32628</v>
      </c>
      <c r="T236" t="s">
        <v>34355</v>
      </c>
      <c r="U236" t="s">
        <v>32656</v>
      </c>
      <c r="V236" t="s">
        <v>32658</v>
      </c>
      <c r="W236">
        <v>250</v>
      </c>
      <c r="X236">
        <v>2</v>
      </c>
      <c r="Y236">
        <v>1</v>
      </c>
      <c r="AA236">
        <v>8.5</v>
      </c>
      <c r="AC236">
        <v>2</v>
      </c>
      <c r="AD236" t="str">
        <f t="shared" si="30"/>
        <v/>
      </c>
      <c r="AE236" t="str">
        <f t="shared" si="31"/>
        <v/>
      </c>
      <c r="AF236" t="str">
        <f t="shared" si="38"/>
        <v/>
      </c>
      <c r="AG236">
        <f t="shared" si="36"/>
        <v>2</v>
      </c>
      <c r="AH236">
        <f t="shared" si="33"/>
        <v>5.6</v>
      </c>
      <c r="AI236">
        <v>0.14499999999999999</v>
      </c>
      <c r="AJ236">
        <f t="shared" si="34"/>
        <v>0.81199999999999994</v>
      </c>
      <c r="AK236" t="str">
        <f t="shared" si="35"/>
        <v/>
      </c>
      <c r="AL236" t="str">
        <f t="shared" si="37"/>
        <v/>
      </c>
    </row>
    <row r="237" spans="1:39" s="18" customFormat="1" x14ac:dyDescent="0.2">
      <c r="A237" s="18" t="s">
        <v>28017</v>
      </c>
      <c r="B237" s="18" t="s">
        <v>122</v>
      </c>
      <c r="C237" s="18" t="s">
        <v>28018</v>
      </c>
      <c r="D237" s="19">
        <v>42408</v>
      </c>
      <c r="E237" s="19">
        <v>43456</v>
      </c>
      <c r="F237" s="18" t="s">
        <v>19</v>
      </c>
      <c r="I237" s="18">
        <v>100</v>
      </c>
      <c r="J237" s="18">
        <v>0</v>
      </c>
      <c r="K237" s="18">
        <v>0</v>
      </c>
      <c r="L237" s="18">
        <v>1574</v>
      </c>
      <c r="M237" s="18">
        <v>1574</v>
      </c>
      <c r="N237" s="18" t="s">
        <v>20</v>
      </c>
      <c r="O237" s="18" t="s">
        <v>28019</v>
      </c>
      <c r="P237" s="18" t="s">
        <v>28</v>
      </c>
      <c r="Q237" s="18" t="s">
        <v>32663</v>
      </c>
      <c r="R237" s="18" t="s">
        <v>33762</v>
      </c>
      <c r="S237" s="18" t="s">
        <v>33942</v>
      </c>
      <c r="T237" s="18" t="s">
        <v>34368</v>
      </c>
      <c r="U237" s="18" t="s">
        <v>32656</v>
      </c>
      <c r="V237" s="18" t="s">
        <v>32658</v>
      </c>
      <c r="W237" s="18">
        <v>250</v>
      </c>
      <c r="X237" s="18">
        <v>2</v>
      </c>
      <c r="Y237" s="18">
        <v>1</v>
      </c>
      <c r="AA237" s="18">
        <v>8.5</v>
      </c>
      <c r="AC237" s="18">
        <v>2</v>
      </c>
      <c r="AD237" s="18" t="str">
        <f t="shared" si="30"/>
        <v/>
      </c>
      <c r="AE237" s="18">
        <f t="shared" si="31"/>
        <v>2</v>
      </c>
      <c r="AF237" s="18" t="str">
        <f t="shared" si="38"/>
        <v/>
      </c>
      <c r="AG237" s="18" t="str">
        <f t="shared" si="36"/>
        <v/>
      </c>
      <c r="AH237" s="18" t="str">
        <f t="shared" si="33"/>
        <v/>
      </c>
      <c r="AI237" s="18">
        <v>0.14499999999999999</v>
      </c>
      <c r="AJ237" s="18" t="str">
        <f t="shared" si="34"/>
        <v/>
      </c>
      <c r="AK237" s="18">
        <f t="shared" si="35"/>
        <v>5.6</v>
      </c>
      <c r="AL237" s="18">
        <f t="shared" si="37"/>
        <v>0.81199999999999994</v>
      </c>
      <c r="AM237" s="18" t="s">
        <v>34858</v>
      </c>
    </row>
    <row r="238" spans="1:39" x14ac:dyDescent="0.2">
      <c r="A238" t="s">
        <v>31326</v>
      </c>
      <c r="B238" t="s">
        <v>122</v>
      </c>
      <c r="C238" t="s">
        <v>31327</v>
      </c>
      <c r="D238" s="1">
        <v>43872</v>
      </c>
      <c r="E238" s="1">
        <v>43872</v>
      </c>
      <c r="F238" t="s">
        <v>474</v>
      </c>
      <c r="I238">
        <v>100</v>
      </c>
      <c r="J238">
        <v>0</v>
      </c>
      <c r="K238">
        <v>0</v>
      </c>
      <c r="L238">
        <v>47</v>
      </c>
      <c r="M238">
        <v>47</v>
      </c>
      <c r="N238" t="s">
        <v>20</v>
      </c>
      <c r="O238" t="s">
        <v>31328</v>
      </c>
      <c r="P238" t="s">
        <v>28</v>
      </c>
      <c r="Q238" t="s">
        <v>34233</v>
      </c>
      <c r="R238" t="s">
        <v>34233</v>
      </c>
      <c r="S238" t="s">
        <v>32627</v>
      </c>
      <c r="T238" t="s">
        <v>34233</v>
      </c>
      <c r="U238" t="s">
        <v>32641</v>
      </c>
      <c r="V238" t="s">
        <v>32658</v>
      </c>
      <c r="W238">
        <v>25</v>
      </c>
      <c r="X238">
        <v>1</v>
      </c>
      <c r="Y238">
        <v>1</v>
      </c>
      <c r="Z238">
        <f>W238*X238</f>
        <v>25</v>
      </c>
      <c r="AA238">
        <v>5</v>
      </c>
      <c r="AD238" t="str">
        <f t="shared" si="30"/>
        <v/>
      </c>
      <c r="AE238" t="str">
        <f t="shared" si="31"/>
        <v/>
      </c>
      <c r="AF238">
        <f t="shared" si="38"/>
        <v>25</v>
      </c>
      <c r="AG238" t="str">
        <f t="shared" si="36"/>
        <v/>
      </c>
      <c r="AH238" t="str">
        <f t="shared" si="33"/>
        <v/>
      </c>
      <c r="AI238">
        <v>0.14499999999999999</v>
      </c>
      <c r="AJ238" t="str">
        <f t="shared" si="34"/>
        <v/>
      </c>
      <c r="AK238" t="str">
        <f t="shared" si="35"/>
        <v/>
      </c>
      <c r="AL238" t="str">
        <f t="shared" si="37"/>
        <v/>
      </c>
    </row>
    <row r="239" spans="1:39" x14ac:dyDescent="0.2">
      <c r="A239" t="s">
        <v>26906</v>
      </c>
      <c r="B239" t="s">
        <v>122</v>
      </c>
      <c r="C239" t="s">
        <v>23508</v>
      </c>
      <c r="D239" s="1">
        <v>41562</v>
      </c>
      <c r="E239" s="1">
        <v>44546</v>
      </c>
      <c r="F239" t="s">
        <v>26</v>
      </c>
      <c r="I239">
        <v>100</v>
      </c>
      <c r="J239">
        <v>0</v>
      </c>
      <c r="K239">
        <v>0</v>
      </c>
      <c r="L239">
        <v>5337</v>
      </c>
      <c r="M239">
        <v>5337</v>
      </c>
      <c r="N239" t="s">
        <v>20</v>
      </c>
      <c r="O239" t="s">
        <v>26907</v>
      </c>
      <c r="P239" t="s">
        <v>44</v>
      </c>
      <c r="Q239" t="s">
        <v>34233</v>
      </c>
      <c r="R239" t="s">
        <v>34233</v>
      </c>
      <c r="S239" t="s">
        <v>34233</v>
      </c>
      <c r="T239" t="s">
        <v>34233</v>
      </c>
      <c r="AD239" t="str">
        <f t="shared" si="30"/>
        <v/>
      </c>
      <c r="AE239" t="str">
        <f t="shared" si="31"/>
        <v/>
      </c>
      <c r="AF239" t="str">
        <f t="shared" si="38"/>
        <v/>
      </c>
      <c r="AG239" t="str">
        <f t="shared" si="36"/>
        <v/>
      </c>
      <c r="AH239" t="str">
        <f t="shared" si="33"/>
        <v/>
      </c>
      <c r="AI239">
        <v>0.14499999999999999</v>
      </c>
      <c r="AJ239" t="str">
        <f t="shared" si="34"/>
        <v/>
      </c>
      <c r="AK239" t="str">
        <f t="shared" si="35"/>
        <v/>
      </c>
      <c r="AL239" t="str">
        <f t="shared" si="37"/>
        <v/>
      </c>
    </row>
    <row r="240" spans="1:39" x14ac:dyDescent="0.2">
      <c r="A240" t="s">
        <v>26892</v>
      </c>
      <c r="B240" t="s">
        <v>122</v>
      </c>
      <c r="C240" t="s">
        <v>26893</v>
      </c>
      <c r="D240" s="1">
        <v>41549</v>
      </c>
      <c r="E240" s="1">
        <v>43456</v>
      </c>
      <c r="F240" t="s">
        <v>474</v>
      </c>
      <c r="I240">
        <v>100</v>
      </c>
      <c r="J240">
        <v>0</v>
      </c>
      <c r="K240">
        <v>0</v>
      </c>
      <c r="L240">
        <v>570</v>
      </c>
      <c r="M240">
        <v>570</v>
      </c>
      <c r="N240" t="s">
        <v>20</v>
      </c>
      <c r="O240" t="s">
        <v>26894</v>
      </c>
      <c r="P240" t="s">
        <v>28</v>
      </c>
      <c r="Q240" t="s">
        <v>34233</v>
      </c>
      <c r="R240" t="s">
        <v>34233</v>
      </c>
      <c r="S240" t="s">
        <v>32627</v>
      </c>
      <c r="T240" t="s">
        <v>34233</v>
      </c>
      <c r="U240" t="s">
        <v>32678</v>
      </c>
      <c r="V240" t="s">
        <v>34895</v>
      </c>
      <c r="W240" t="s">
        <v>32679</v>
      </c>
      <c r="Y240">
        <v>2</v>
      </c>
      <c r="AD240" t="str">
        <f t="shared" si="30"/>
        <v/>
      </c>
      <c r="AE240" t="str">
        <f t="shared" si="31"/>
        <v/>
      </c>
      <c r="AF240" t="str">
        <f t="shared" si="38"/>
        <v/>
      </c>
      <c r="AG240" t="str">
        <f t="shared" si="36"/>
        <v/>
      </c>
      <c r="AH240" t="str">
        <f t="shared" si="33"/>
        <v/>
      </c>
      <c r="AI240">
        <v>0.14499999999999999</v>
      </c>
      <c r="AJ240" t="str">
        <f t="shared" si="34"/>
        <v/>
      </c>
      <c r="AK240" t="str">
        <f t="shared" si="35"/>
        <v/>
      </c>
      <c r="AL240" t="str">
        <f t="shared" si="37"/>
        <v/>
      </c>
    </row>
    <row r="241" spans="1:39" x14ac:dyDescent="0.2">
      <c r="A241" t="s">
        <v>26898</v>
      </c>
      <c r="B241" t="s">
        <v>122</v>
      </c>
      <c r="C241" t="s">
        <v>26899</v>
      </c>
      <c r="D241" s="1">
        <v>41549</v>
      </c>
      <c r="E241" s="1">
        <v>43456</v>
      </c>
      <c r="F241" t="s">
        <v>2354</v>
      </c>
      <c r="I241">
        <v>100</v>
      </c>
      <c r="J241">
        <v>0</v>
      </c>
      <c r="K241">
        <v>0</v>
      </c>
      <c r="L241">
        <v>3713</v>
      </c>
      <c r="M241">
        <v>3713</v>
      </c>
      <c r="N241" t="s">
        <v>20</v>
      </c>
      <c r="O241" t="s">
        <v>26891</v>
      </c>
      <c r="P241" t="s">
        <v>28</v>
      </c>
      <c r="Q241" t="s">
        <v>34233</v>
      </c>
      <c r="R241" t="s">
        <v>34233</v>
      </c>
      <c r="S241" t="s">
        <v>33942</v>
      </c>
      <c r="T241" t="s">
        <v>34233</v>
      </c>
      <c r="V241" t="s">
        <v>34895</v>
      </c>
      <c r="AD241" t="str">
        <f t="shared" si="30"/>
        <v/>
      </c>
      <c r="AE241" t="str">
        <f t="shared" si="31"/>
        <v/>
      </c>
      <c r="AF241" t="str">
        <f t="shared" si="38"/>
        <v/>
      </c>
      <c r="AG241" t="str">
        <f t="shared" si="36"/>
        <v/>
      </c>
      <c r="AH241" t="str">
        <f t="shared" si="33"/>
        <v/>
      </c>
      <c r="AI241">
        <v>0.14499999999999999</v>
      </c>
      <c r="AJ241" t="str">
        <f t="shared" si="34"/>
        <v/>
      </c>
      <c r="AK241" t="str">
        <f t="shared" si="35"/>
        <v/>
      </c>
      <c r="AL241" t="str">
        <f t="shared" si="37"/>
        <v/>
      </c>
    </row>
    <row r="242" spans="1:39" x14ac:dyDescent="0.2">
      <c r="A242" t="s">
        <v>26895</v>
      </c>
      <c r="B242" t="s">
        <v>122</v>
      </c>
      <c r="C242" t="s">
        <v>26896</v>
      </c>
      <c r="D242" s="1">
        <v>41549</v>
      </c>
      <c r="E242" s="1">
        <v>43951</v>
      </c>
      <c r="F242" t="s">
        <v>889</v>
      </c>
      <c r="I242">
        <v>100</v>
      </c>
      <c r="J242">
        <v>0</v>
      </c>
      <c r="K242">
        <v>0</v>
      </c>
      <c r="L242">
        <v>1346</v>
      </c>
      <c r="M242">
        <v>1346</v>
      </c>
      <c r="N242" t="s">
        <v>20</v>
      </c>
      <c r="O242" t="s">
        <v>26897</v>
      </c>
      <c r="P242" t="s">
        <v>28</v>
      </c>
      <c r="Q242" t="s">
        <v>34233</v>
      </c>
      <c r="R242" t="s">
        <v>34233</v>
      </c>
      <c r="S242" t="s">
        <v>33942</v>
      </c>
      <c r="T242" t="s">
        <v>34233</v>
      </c>
      <c r="AD242" t="str">
        <f t="shared" si="30"/>
        <v/>
      </c>
      <c r="AE242" t="str">
        <f t="shared" si="31"/>
        <v/>
      </c>
      <c r="AF242" t="str">
        <f t="shared" si="38"/>
        <v/>
      </c>
      <c r="AG242" t="str">
        <f t="shared" si="36"/>
        <v/>
      </c>
      <c r="AH242" t="str">
        <f t="shared" si="33"/>
        <v/>
      </c>
      <c r="AI242">
        <v>0.14499999999999999</v>
      </c>
      <c r="AJ242" t="str">
        <f t="shared" si="34"/>
        <v/>
      </c>
      <c r="AK242" t="str">
        <f t="shared" si="35"/>
        <v/>
      </c>
      <c r="AL242" t="str">
        <f t="shared" si="37"/>
        <v/>
      </c>
    </row>
    <row r="243" spans="1:39" x14ac:dyDescent="0.2">
      <c r="A243" t="s">
        <v>28077</v>
      </c>
      <c r="B243" t="s">
        <v>122</v>
      </c>
      <c r="C243" t="s">
        <v>28078</v>
      </c>
      <c r="D243" s="1">
        <v>42503</v>
      </c>
      <c r="E243" s="1">
        <v>43456</v>
      </c>
      <c r="F243" t="s">
        <v>470</v>
      </c>
      <c r="G243" t="s">
        <v>2354</v>
      </c>
      <c r="I243">
        <v>60</v>
      </c>
      <c r="J243">
        <v>40</v>
      </c>
      <c r="K243">
        <v>0</v>
      </c>
      <c r="L243">
        <v>12382</v>
      </c>
      <c r="M243">
        <v>12382</v>
      </c>
      <c r="N243" t="s">
        <v>20</v>
      </c>
      <c r="O243" t="s">
        <v>28079</v>
      </c>
      <c r="P243" t="s">
        <v>28</v>
      </c>
      <c r="Q243" t="s">
        <v>34233</v>
      </c>
      <c r="R243" t="s">
        <v>34233</v>
      </c>
      <c r="S243" t="s">
        <v>32627</v>
      </c>
      <c r="T243" t="s">
        <v>34379</v>
      </c>
      <c r="U243" t="s">
        <v>32680</v>
      </c>
      <c r="V243" t="s">
        <v>32681</v>
      </c>
      <c r="W243">
        <v>8100</v>
      </c>
      <c r="X243" t="s">
        <v>32784</v>
      </c>
      <c r="Y243">
        <v>1</v>
      </c>
      <c r="Z243">
        <f>7200+4800</f>
        <v>12000</v>
      </c>
      <c r="AD243" t="str">
        <f t="shared" si="30"/>
        <v/>
      </c>
      <c r="AE243" t="str">
        <f t="shared" si="31"/>
        <v/>
      </c>
      <c r="AF243">
        <f t="shared" si="38"/>
        <v>12000</v>
      </c>
      <c r="AG243" t="str">
        <f t="shared" si="36"/>
        <v/>
      </c>
      <c r="AH243" t="str">
        <f t="shared" si="33"/>
        <v/>
      </c>
      <c r="AI243">
        <v>0.14499999999999999</v>
      </c>
      <c r="AJ243" t="str">
        <f t="shared" si="34"/>
        <v/>
      </c>
      <c r="AK243" t="str">
        <f t="shared" si="35"/>
        <v/>
      </c>
      <c r="AL243" t="str">
        <f t="shared" si="37"/>
        <v/>
      </c>
      <c r="AM243" t="s">
        <v>33864</v>
      </c>
    </row>
    <row r="244" spans="1:39" x14ac:dyDescent="0.2">
      <c r="A244" t="s">
        <v>17322</v>
      </c>
      <c r="B244" t="s">
        <v>122</v>
      </c>
      <c r="C244" t="s">
        <v>17323</v>
      </c>
      <c r="D244" s="1">
        <v>37652</v>
      </c>
      <c r="E244" s="1">
        <v>43951</v>
      </c>
      <c r="F244" t="s">
        <v>2354</v>
      </c>
      <c r="I244">
        <v>100</v>
      </c>
      <c r="J244">
        <v>0</v>
      </c>
      <c r="K244">
        <v>0</v>
      </c>
      <c r="L244">
        <v>10476</v>
      </c>
      <c r="M244">
        <v>10476</v>
      </c>
      <c r="N244" t="s">
        <v>20</v>
      </c>
      <c r="O244" t="s">
        <v>17324</v>
      </c>
      <c r="P244" t="s">
        <v>44</v>
      </c>
      <c r="Q244" t="s">
        <v>34233</v>
      </c>
      <c r="R244" t="s">
        <v>34233</v>
      </c>
      <c r="S244" t="s">
        <v>32627</v>
      </c>
      <c r="T244" t="s">
        <v>34380</v>
      </c>
      <c r="U244" t="s">
        <v>32682</v>
      </c>
      <c r="V244" t="s">
        <v>32683</v>
      </c>
      <c r="W244">
        <f>L244*0.5</f>
        <v>5238</v>
      </c>
      <c r="X244">
        <v>2</v>
      </c>
      <c r="Y244">
        <v>2</v>
      </c>
      <c r="Z244">
        <f>W244*X244</f>
        <v>10476</v>
      </c>
      <c r="AB244">
        <v>50</v>
      </c>
      <c r="AD244" t="str">
        <f t="shared" si="30"/>
        <v/>
      </c>
      <c r="AE244" t="str">
        <f t="shared" si="31"/>
        <v/>
      </c>
      <c r="AF244">
        <f t="shared" si="38"/>
        <v>10476</v>
      </c>
      <c r="AG244" t="str">
        <f t="shared" si="36"/>
        <v/>
      </c>
      <c r="AH244" t="str">
        <f t="shared" si="33"/>
        <v/>
      </c>
      <c r="AI244">
        <v>0.14499999999999999</v>
      </c>
      <c r="AJ244" t="str">
        <f t="shared" si="34"/>
        <v/>
      </c>
      <c r="AK244" t="str">
        <f t="shared" si="35"/>
        <v/>
      </c>
      <c r="AL244" t="str">
        <f t="shared" si="37"/>
        <v/>
      </c>
      <c r="AM244" t="s">
        <v>34132</v>
      </c>
    </row>
    <row r="245" spans="1:39" x14ac:dyDescent="0.2">
      <c r="A245" t="s">
        <v>28080</v>
      </c>
      <c r="B245" t="s">
        <v>122</v>
      </c>
      <c r="C245" t="s">
        <v>28081</v>
      </c>
      <c r="D245" s="1">
        <v>42503</v>
      </c>
      <c r="E245" s="1">
        <v>43456</v>
      </c>
      <c r="F245" t="s">
        <v>2354</v>
      </c>
      <c r="I245">
        <v>100</v>
      </c>
      <c r="J245">
        <v>0</v>
      </c>
      <c r="K245">
        <v>0</v>
      </c>
      <c r="L245">
        <v>20065</v>
      </c>
      <c r="M245">
        <v>20065</v>
      </c>
      <c r="N245" t="s">
        <v>20</v>
      </c>
      <c r="O245" t="s">
        <v>28082</v>
      </c>
      <c r="P245" t="s">
        <v>28</v>
      </c>
      <c r="Q245" t="s">
        <v>34238</v>
      </c>
      <c r="R245">
        <v>10</v>
      </c>
      <c r="S245" t="s">
        <v>33942</v>
      </c>
      <c r="T245" t="s">
        <v>34233</v>
      </c>
      <c r="U245" t="s">
        <v>32684</v>
      </c>
      <c r="V245" t="s">
        <v>34896</v>
      </c>
      <c r="W245">
        <v>300</v>
      </c>
      <c r="X245">
        <v>1</v>
      </c>
      <c r="Y245">
        <v>2</v>
      </c>
      <c r="Z245">
        <v>500</v>
      </c>
      <c r="AA245">
        <v>8</v>
      </c>
      <c r="AB245">
        <v>60</v>
      </c>
      <c r="AD245">
        <f t="shared" si="30"/>
        <v>500</v>
      </c>
      <c r="AE245" t="str">
        <f t="shared" si="31"/>
        <v/>
      </c>
      <c r="AF245" t="str">
        <f t="shared" si="38"/>
        <v/>
      </c>
      <c r="AG245" t="str">
        <f t="shared" si="36"/>
        <v/>
      </c>
      <c r="AH245" t="str">
        <f t="shared" si="33"/>
        <v/>
      </c>
      <c r="AI245">
        <v>0.14499999999999999</v>
      </c>
      <c r="AK245" t="str">
        <f t="shared" si="35"/>
        <v/>
      </c>
      <c r="AL245">
        <v>10</v>
      </c>
      <c r="AM245" t="s">
        <v>33865</v>
      </c>
    </row>
    <row r="246" spans="1:39" x14ac:dyDescent="0.2">
      <c r="A246" t="s">
        <v>17681</v>
      </c>
      <c r="B246" t="s">
        <v>122</v>
      </c>
      <c r="C246" t="s">
        <v>17682</v>
      </c>
      <c r="D246" s="1">
        <v>37652</v>
      </c>
      <c r="E246" s="1">
        <v>44546</v>
      </c>
      <c r="F246" t="s">
        <v>889</v>
      </c>
      <c r="I246">
        <v>100</v>
      </c>
      <c r="J246">
        <v>0</v>
      </c>
      <c r="K246">
        <v>0</v>
      </c>
      <c r="L246">
        <v>4044</v>
      </c>
      <c r="M246">
        <v>4044</v>
      </c>
      <c r="N246" t="s">
        <v>20</v>
      </c>
      <c r="O246" t="s">
        <v>17683</v>
      </c>
      <c r="P246" t="s">
        <v>28</v>
      </c>
      <c r="Q246" t="s">
        <v>34233</v>
      </c>
      <c r="R246" t="s">
        <v>34233</v>
      </c>
      <c r="S246" t="s">
        <v>33942</v>
      </c>
      <c r="T246" t="s">
        <v>34233</v>
      </c>
      <c r="V246" t="s">
        <v>32683</v>
      </c>
      <c r="AD246" t="str">
        <f t="shared" si="30"/>
        <v/>
      </c>
      <c r="AE246" t="str">
        <f t="shared" si="31"/>
        <v/>
      </c>
      <c r="AF246" t="str">
        <f t="shared" si="38"/>
        <v/>
      </c>
      <c r="AG246" t="str">
        <f t="shared" si="36"/>
        <v/>
      </c>
      <c r="AH246" t="str">
        <f t="shared" si="33"/>
        <v/>
      </c>
      <c r="AI246">
        <v>0.14499999999999999</v>
      </c>
      <c r="AJ246" t="str">
        <f t="shared" si="34"/>
        <v/>
      </c>
      <c r="AK246" t="str">
        <f t="shared" si="35"/>
        <v/>
      </c>
      <c r="AL246" t="str">
        <f t="shared" si="37"/>
        <v/>
      </c>
    </row>
    <row r="247" spans="1:39" x14ac:dyDescent="0.2">
      <c r="A247" t="s">
        <v>26900</v>
      </c>
      <c r="B247" t="s">
        <v>122</v>
      </c>
      <c r="C247" t="s">
        <v>26901</v>
      </c>
      <c r="D247" s="1">
        <v>41549</v>
      </c>
      <c r="E247" s="1">
        <v>43957</v>
      </c>
      <c r="F247" t="s">
        <v>26</v>
      </c>
      <c r="I247">
        <v>100</v>
      </c>
      <c r="J247">
        <v>0</v>
      </c>
      <c r="K247">
        <v>0</v>
      </c>
      <c r="L247">
        <v>4009</v>
      </c>
      <c r="M247">
        <v>4009</v>
      </c>
      <c r="N247" t="s">
        <v>20</v>
      </c>
      <c r="O247" t="s">
        <v>26902</v>
      </c>
      <c r="P247" t="s">
        <v>28</v>
      </c>
      <c r="Q247" t="s">
        <v>34233</v>
      </c>
      <c r="R247" t="s">
        <v>34233</v>
      </c>
      <c r="S247" t="s">
        <v>34233</v>
      </c>
      <c r="T247" t="s">
        <v>34233</v>
      </c>
      <c r="V247" t="s">
        <v>34897</v>
      </c>
      <c r="AD247" t="str">
        <f t="shared" si="30"/>
        <v/>
      </c>
      <c r="AE247" t="str">
        <f t="shared" si="31"/>
        <v/>
      </c>
      <c r="AF247" t="str">
        <f t="shared" si="38"/>
        <v/>
      </c>
      <c r="AG247" t="str">
        <f t="shared" si="36"/>
        <v/>
      </c>
      <c r="AH247" t="str">
        <f t="shared" si="33"/>
        <v/>
      </c>
      <c r="AI247">
        <v>0.14499999999999999</v>
      </c>
      <c r="AJ247" t="str">
        <f t="shared" si="34"/>
        <v/>
      </c>
      <c r="AK247" t="str">
        <f t="shared" si="35"/>
        <v/>
      </c>
      <c r="AL247" t="str">
        <f t="shared" si="37"/>
        <v/>
      </c>
    </row>
    <row r="248" spans="1:39" x14ac:dyDescent="0.2">
      <c r="A248" t="s">
        <v>20746</v>
      </c>
      <c r="B248" t="s">
        <v>122</v>
      </c>
      <c r="C248" t="s">
        <v>20747</v>
      </c>
      <c r="D248" s="1">
        <v>38471</v>
      </c>
      <c r="E248" s="1">
        <v>43456</v>
      </c>
      <c r="F248" t="s">
        <v>474</v>
      </c>
      <c r="I248">
        <v>100</v>
      </c>
      <c r="J248">
        <v>0</v>
      </c>
      <c r="K248">
        <v>0</v>
      </c>
      <c r="L248">
        <v>45</v>
      </c>
      <c r="M248">
        <v>45</v>
      </c>
      <c r="N248" t="s">
        <v>20</v>
      </c>
      <c r="O248" t="s">
        <v>20748</v>
      </c>
      <c r="P248" t="s">
        <v>28</v>
      </c>
      <c r="Q248" t="s">
        <v>34233</v>
      </c>
      <c r="R248" t="s">
        <v>34233</v>
      </c>
      <c r="S248" t="s">
        <v>32627</v>
      </c>
      <c r="T248" t="s">
        <v>34233</v>
      </c>
      <c r="U248" t="s">
        <v>32641</v>
      </c>
      <c r="V248" t="s">
        <v>32685</v>
      </c>
      <c r="W248">
        <v>20</v>
      </c>
      <c r="X248">
        <v>1</v>
      </c>
      <c r="Y248">
        <v>1</v>
      </c>
      <c r="Z248">
        <v>20</v>
      </c>
      <c r="AA248">
        <v>5</v>
      </c>
      <c r="AD248" t="str">
        <f t="shared" si="30"/>
        <v/>
      </c>
      <c r="AE248" t="str">
        <f t="shared" si="31"/>
        <v/>
      </c>
      <c r="AF248">
        <f t="shared" si="38"/>
        <v>20</v>
      </c>
      <c r="AG248" t="str">
        <f t="shared" si="36"/>
        <v/>
      </c>
      <c r="AH248" t="str">
        <f t="shared" si="33"/>
        <v/>
      </c>
      <c r="AI248">
        <v>0.14499999999999999</v>
      </c>
      <c r="AJ248" t="str">
        <f t="shared" si="34"/>
        <v/>
      </c>
      <c r="AK248" t="str">
        <f t="shared" si="35"/>
        <v/>
      </c>
      <c r="AL248" t="str">
        <f t="shared" si="37"/>
        <v/>
      </c>
    </row>
    <row r="249" spans="1:39" x14ac:dyDescent="0.2">
      <c r="A249" t="s">
        <v>16381</v>
      </c>
      <c r="B249" t="s">
        <v>122</v>
      </c>
      <c r="C249" t="s">
        <v>16382</v>
      </c>
      <c r="D249" s="1">
        <v>37501</v>
      </c>
      <c r="E249" s="1">
        <v>44546</v>
      </c>
      <c r="F249" t="s">
        <v>19</v>
      </c>
      <c r="I249">
        <v>100</v>
      </c>
      <c r="J249">
        <v>0</v>
      </c>
      <c r="K249">
        <v>0</v>
      </c>
      <c r="L249">
        <v>1119</v>
      </c>
      <c r="M249">
        <v>1119</v>
      </c>
      <c r="N249" t="s">
        <v>20</v>
      </c>
      <c r="O249" t="s">
        <v>16383</v>
      </c>
      <c r="P249" t="s">
        <v>28</v>
      </c>
      <c r="Q249" t="s">
        <v>34233</v>
      </c>
      <c r="R249" t="s">
        <v>34233</v>
      </c>
      <c r="S249" t="s">
        <v>32628</v>
      </c>
      <c r="T249" t="s">
        <v>34354</v>
      </c>
      <c r="U249" t="s">
        <v>32634</v>
      </c>
      <c r="V249" t="s">
        <v>32686</v>
      </c>
      <c r="W249">
        <v>224</v>
      </c>
      <c r="X249">
        <v>2</v>
      </c>
      <c r="Y249">
        <v>1</v>
      </c>
      <c r="AA249">
        <v>8</v>
      </c>
      <c r="AB249">
        <v>20</v>
      </c>
      <c r="AC249">
        <v>1</v>
      </c>
      <c r="AD249" t="str">
        <f t="shared" si="30"/>
        <v/>
      </c>
      <c r="AE249" t="str">
        <f t="shared" si="31"/>
        <v/>
      </c>
      <c r="AF249" t="str">
        <f t="shared" si="38"/>
        <v/>
      </c>
      <c r="AG249">
        <f t="shared" si="36"/>
        <v>1</v>
      </c>
      <c r="AH249">
        <f t="shared" si="33"/>
        <v>2.8</v>
      </c>
      <c r="AI249">
        <v>0.14499999999999999</v>
      </c>
      <c r="AJ249">
        <f t="shared" si="34"/>
        <v>0.40599999999999997</v>
      </c>
      <c r="AK249" t="str">
        <f t="shared" si="35"/>
        <v/>
      </c>
      <c r="AL249" t="str">
        <f t="shared" si="37"/>
        <v/>
      </c>
    </row>
    <row r="250" spans="1:39" x14ac:dyDescent="0.2">
      <c r="A250" t="s">
        <v>23503</v>
      </c>
      <c r="B250" t="s">
        <v>122</v>
      </c>
      <c r="C250" t="s">
        <v>23504</v>
      </c>
      <c r="D250" s="1">
        <v>39050</v>
      </c>
      <c r="E250" s="1">
        <v>44546</v>
      </c>
      <c r="F250" t="s">
        <v>19</v>
      </c>
      <c r="I250">
        <v>100</v>
      </c>
      <c r="J250">
        <v>0</v>
      </c>
      <c r="K250">
        <v>0</v>
      </c>
      <c r="L250">
        <v>4900</v>
      </c>
      <c r="M250">
        <v>4900</v>
      </c>
      <c r="N250" t="s">
        <v>20</v>
      </c>
      <c r="O250" t="s">
        <v>21</v>
      </c>
      <c r="P250" t="s">
        <v>28</v>
      </c>
      <c r="Q250" t="s">
        <v>34233</v>
      </c>
      <c r="R250" t="s">
        <v>34233</v>
      </c>
      <c r="S250" t="s">
        <v>33798</v>
      </c>
      <c r="T250" t="s">
        <v>32872</v>
      </c>
      <c r="U250" t="s">
        <v>32636</v>
      </c>
      <c r="V250" t="s">
        <v>32687</v>
      </c>
      <c r="W250">
        <v>1350</v>
      </c>
      <c r="X250" t="s">
        <v>32688</v>
      </c>
      <c r="Y250">
        <v>2</v>
      </c>
      <c r="Z250">
        <v>5350</v>
      </c>
      <c r="AA250">
        <v>16</v>
      </c>
      <c r="AC250">
        <v>49</v>
      </c>
      <c r="AD250" t="str">
        <f t="shared" si="30"/>
        <v/>
      </c>
      <c r="AE250" t="str">
        <f t="shared" si="31"/>
        <v/>
      </c>
      <c r="AF250" t="str">
        <f t="shared" si="38"/>
        <v/>
      </c>
      <c r="AG250">
        <f>35+8</f>
        <v>43</v>
      </c>
      <c r="AH250">
        <f t="shared" si="33"/>
        <v>120.39999999999999</v>
      </c>
      <c r="AI250">
        <v>0.14499999999999999</v>
      </c>
      <c r="AJ250">
        <f t="shared" si="34"/>
        <v>17.457999999999998</v>
      </c>
      <c r="AK250" t="str">
        <f t="shared" si="35"/>
        <v/>
      </c>
      <c r="AL250" t="str">
        <f t="shared" si="37"/>
        <v/>
      </c>
    </row>
    <row r="251" spans="1:39" x14ac:dyDescent="0.2">
      <c r="A251" t="s">
        <v>26911</v>
      </c>
      <c r="B251" t="s">
        <v>122</v>
      </c>
      <c r="C251" t="s">
        <v>26912</v>
      </c>
      <c r="D251" s="1">
        <v>41549</v>
      </c>
      <c r="E251" s="1">
        <v>44546</v>
      </c>
      <c r="F251" t="s">
        <v>26</v>
      </c>
      <c r="I251">
        <v>100</v>
      </c>
      <c r="J251">
        <v>0</v>
      </c>
      <c r="K251">
        <v>0</v>
      </c>
      <c r="L251">
        <v>14876</v>
      </c>
      <c r="M251">
        <v>14876</v>
      </c>
      <c r="N251" t="s">
        <v>20</v>
      </c>
      <c r="O251" t="s">
        <v>26913</v>
      </c>
      <c r="P251" t="s">
        <v>28</v>
      </c>
      <c r="Q251" t="s">
        <v>34233</v>
      </c>
      <c r="R251" t="s">
        <v>34233</v>
      </c>
      <c r="S251" t="s">
        <v>34233</v>
      </c>
      <c r="T251" t="s">
        <v>34233</v>
      </c>
      <c r="V251" t="s">
        <v>34897</v>
      </c>
      <c r="AD251" t="str">
        <f t="shared" si="30"/>
        <v/>
      </c>
      <c r="AE251" t="str">
        <f t="shared" si="31"/>
        <v/>
      </c>
      <c r="AF251" t="str">
        <f t="shared" si="38"/>
        <v/>
      </c>
      <c r="AG251" t="str">
        <f>IF((S251&lt;&gt;"tühi")*(AC251&lt;&gt;""),AC251,"")</f>
        <v/>
      </c>
      <c r="AH251" t="str">
        <f t="shared" si="33"/>
        <v/>
      </c>
      <c r="AI251">
        <v>0.14499999999999999</v>
      </c>
      <c r="AJ251" t="str">
        <f t="shared" si="34"/>
        <v/>
      </c>
      <c r="AK251" t="str">
        <f t="shared" si="35"/>
        <v/>
      </c>
      <c r="AL251" t="str">
        <f t="shared" si="37"/>
        <v/>
      </c>
    </row>
    <row r="252" spans="1:39" x14ac:dyDescent="0.2">
      <c r="A252" t="s">
        <v>11964</v>
      </c>
      <c r="B252" t="s">
        <v>122</v>
      </c>
      <c r="C252" t="s">
        <v>11965</v>
      </c>
      <c r="D252" s="1">
        <v>36532</v>
      </c>
      <c r="E252" s="1">
        <v>43951</v>
      </c>
      <c r="F252" t="s">
        <v>19</v>
      </c>
      <c r="I252">
        <v>100</v>
      </c>
      <c r="J252">
        <v>0</v>
      </c>
      <c r="K252">
        <v>0</v>
      </c>
      <c r="L252">
        <v>1866</v>
      </c>
      <c r="M252">
        <v>1866</v>
      </c>
      <c r="N252" t="s">
        <v>20</v>
      </c>
      <c r="O252" t="s">
        <v>11966</v>
      </c>
      <c r="P252" t="s">
        <v>28</v>
      </c>
      <c r="Q252" t="s">
        <v>34233</v>
      </c>
      <c r="R252" t="s">
        <v>34233</v>
      </c>
      <c r="S252" t="s">
        <v>32628</v>
      </c>
      <c r="T252" t="s">
        <v>34349</v>
      </c>
      <c r="AD252" t="str">
        <f t="shared" si="30"/>
        <v/>
      </c>
      <c r="AE252" t="str">
        <f t="shared" si="31"/>
        <v/>
      </c>
      <c r="AF252" t="str">
        <f t="shared" si="38"/>
        <v/>
      </c>
      <c r="AG252" s="17">
        <v>1</v>
      </c>
      <c r="AH252">
        <f t="shared" si="33"/>
        <v>2.8</v>
      </c>
      <c r="AI252">
        <v>0.14499999999999999</v>
      </c>
      <c r="AJ252">
        <f t="shared" si="34"/>
        <v>0.40599999999999997</v>
      </c>
      <c r="AK252" t="str">
        <f t="shared" si="35"/>
        <v/>
      </c>
      <c r="AL252" t="str">
        <f t="shared" si="37"/>
        <v/>
      </c>
    </row>
    <row r="253" spans="1:39" x14ac:dyDescent="0.2">
      <c r="A253" t="s">
        <v>10715</v>
      </c>
      <c r="B253" t="s">
        <v>122</v>
      </c>
      <c r="C253" t="s">
        <v>10716</v>
      </c>
      <c r="D253" s="1">
        <v>36494</v>
      </c>
      <c r="E253" s="1">
        <v>43456</v>
      </c>
      <c r="F253" t="s">
        <v>19</v>
      </c>
      <c r="I253">
        <v>100</v>
      </c>
      <c r="J253">
        <v>0</v>
      </c>
      <c r="K253">
        <v>0</v>
      </c>
      <c r="L253">
        <v>1267</v>
      </c>
      <c r="M253">
        <v>1267</v>
      </c>
      <c r="N253" t="s">
        <v>20</v>
      </c>
      <c r="O253" t="s">
        <v>10717</v>
      </c>
      <c r="P253" t="s">
        <v>28</v>
      </c>
      <c r="Q253" t="s">
        <v>34234</v>
      </c>
      <c r="R253" t="s">
        <v>34239</v>
      </c>
      <c r="S253" t="s">
        <v>32628</v>
      </c>
      <c r="T253" t="s">
        <v>34349</v>
      </c>
      <c r="AD253" t="str">
        <f t="shared" si="30"/>
        <v/>
      </c>
      <c r="AE253" t="str">
        <f t="shared" si="31"/>
        <v/>
      </c>
      <c r="AF253" t="str">
        <f t="shared" si="38"/>
        <v/>
      </c>
      <c r="AG253" s="17">
        <v>1</v>
      </c>
      <c r="AH253">
        <f t="shared" si="33"/>
        <v>2.8</v>
      </c>
      <c r="AI253">
        <v>0.14499999999999999</v>
      </c>
      <c r="AJ253">
        <f t="shared" si="34"/>
        <v>0.40599999999999997</v>
      </c>
      <c r="AK253" t="str">
        <f t="shared" si="35"/>
        <v/>
      </c>
      <c r="AL253" t="str">
        <f t="shared" si="37"/>
        <v/>
      </c>
    </row>
    <row r="254" spans="1:39" x14ac:dyDescent="0.2">
      <c r="A254" t="s">
        <v>27030</v>
      </c>
      <c r="B254" t="s">
        <v>122</v>
      </c>
      <c r="C254" t="s">
        <v>27031</v>
      </c>
      <c r="D254" s="1">
        <v>41647</v>
      </c>
      <c r="E254" s="1">
        <v>44546</v>
      </c>
      <c r="F254" t="s">
        <v>26</v>
      </c>
      <c r="I254">
        <v>100</v>
      </c>
      <c r="J254">
        <v>0</v>
      </c>
      <c r="K254">
        <v>0</v>
      </c>
      <c r="L254">
        <v>3673</v>
      </c>
      <c r="M254">
        <v>3673</v>
      </c>
      <c r="N254" t="s">
        <v>20</v>
      </c>
      <c r="O254" t="s">
        <v>27032</v>
      </c>
      <c r="P254" t="s">
        <v>44</v>
      </c>
      <c r="Q254" t="s">
        <v>34233</v>
      </c>
      <c r="R254" t="s">
        <v>34233</v>
      </c>
      <c r="S254" t="s">
        <v>34233</v>
      </c>
      <c r="T254" t="s">
        <v>34233</v>
      </c>
      <c r="AD254" t="str">
        <f t="shared" si="30"/>
        <v/>
      </c>
      <c r="AE254" t="str">
        <f t="shared" si="31"/>
        <v/>
      </c>
      <c r="AF254" t="str">
        <f t="shared" si="38"/>
        <v/>
      </c>
      <c r="AG254" t="str">
        <f>IF((S254&lt;&gt;"tühi")*(AC254&lt;&gt;""),AC254,"")</f>
        <v/>
      </c>
      <c r="AH254" t="str">
        <f t="shared" si="33"/>
        <v/>
      </c>
      <c r="AI254">
        <v>0.14499999999999999</v>
      </c>
      <c r="AJ254" t="str">
        <f t="shared" si="34"/>
        <v/>
      </c>
      <c r="AK254" t="str">
        <f t="shared" si="35"/>
        <v/>
      </c>
      <c r="AL254" t="str">
        <f t="shared" si="37"/>
        <v/>
      </c>
    </row>
    <row r="255" spans="1:39" x14ac:dyDescent="0.2">
      <c r="A255" t="s">
        <v>8911</v>
      </c>
      <c r="B255" t="s">
        <v>122</v>
      </c>
      <c r="C255" t="s">
        <v>8912</v>
      </c>
      <c r="D255" s="1">
        <v>36243</v>
      </c>
      <c r="E255" s="1">
        <v>43456</v>
      </c>
      <c r="F255" t="s">
        <v>19</v>
      </c>
      <c r="I255">
        <v>100</v>
      </c>
      <c r="J255">
        <v>0</v>
      </c>
      <c r="K255">
        <v>0</v>
      </c>
      <c r="L255">
        <v>1200</v>
      </c>
      <c r="M255">
        <v>1200</v>
      </c>
      <c r="N255" t="s">
        <v>20</v>
      </c>
      <c r="O255" t="s">
        <v>8913</v>
      </c>
      <c r="P255" t="s">
        <v>28</v>
      </c>
      <c r="Q255" t="s">
        <v>34233</v>
      </c>
      <c r="R255" t="s">
        <v>34233</v>
      </c>
      <c r="S255" t="s">
        <v>32628</v>
      </c>
      <c r="T255" t="s">
        <v>34349</v>
      </c>
      <c r="AD255" t="str">
        <f t="shared" si="30"/>
        <v/>
      </c>
      <c r="AE255" t="str">
        <f t="shared" si="31"/>
        <v/>
      </c>
      <c r="AF255" t="str">
        <f t="shared" si="38"/>
        <v/>
      </c>
      <c r="AG255" s="17">
        <v>1</v>
      </c>
      <c r="AH255">
        <f t="shared" si="33"/>
        <v>2.8</v>
      </c>
      <c r="AI255">
        <v>0.14499999999999999</v>
      </c>
      <c r="AJ255">
        <f t="shared" si="34"/>
        <v>0.40599999999999997</v>
      </c>
      <c r="AK255" t="str">
        <f t="shared" si="35"/>
        <v/>
      </c>
      <c r="AL255" t="str">
        <f t="shared" si="37"/>
        <v/>
      </c>
    </row>
    <row r="256" spans="1:39" x14ac:dyDescent="0.2">
      <c r="A256" t="s">
        <v>20342</v>
      </c>
      <c r="B256" t="s">
        <v>122</v>
      </c>
      <c r="C256" t="s">
        <v>20343</v>
      </c>
      <c r="D256" s="1">
        <v>38422</v>
      </c>
      <c r="E256" s="1">
        <v>43456</v>
      </c>
      <c r="F256" t="s">
        <v>19</v>
      </c>
      <c r="I256">
        <v>100</v>
      </c>
      <c r="J256">
        <v>0</v>
      </c>
      <c r="K256">
        <v>0</v>
      </c>
      <c r="L256">
        <v>2206</v>
      </c>
      <c r="M256">
        <v>2206</v>
      </c>
      <c r="N256" t="s">
        <v>20</v>
      </c>
      <c r="O256" t="s">
        <v>21</v>
      </c>
      <c r="P256" t="s">
        <v>28</v>
      </c>
      <c r="Q256" t="s">
        <v>34233</v>
      </c>
      <c r="R256" t="s">
        <v>34233</v>
      </c>
      <c r="S256" t="s">
        <v>32628</v>
      </c>
      <c r="T256" t="s">
        <v>32650</v>
      </c>
      <c r="U256" t="s">
        <v>32650</v>
      </c>
      <c r="V256" t="s">
        <v>32689</v>
      </c>
      <c r="W256">
        <v>600</v>
      </c>
      <c r="X256">
        <v>2</v>
      </c>
      <c r="Y256">
        <v>1</v>
      </c>
      <c r="Z256">
        <v>1200</v>
      </c>
      <c r="AA256">
        <v>8</v>
      </c>
      <c r="AC256">
        <v>6</v>
      </c>
      <c r="AD256" t="str">
        <f t="shared" si="30"/>
        <v/>
      </c>
      <c r="AE256" t="str">
        <f t="shared" si="31"/>
        <v/>
      </c>
      <c r="AF256" t="str">
        <f t="shared" si="38"/>
        <v/>
      </c>
      <c r="AG256">
        <f>IF((S256&lt;&gt;"tühi")*(AC256&lt;&gt;""),AC256,"")</f>
        <v>6</v>
      </c>
      <c r="AH256">
        <f t="shared" si="33"/>
        <v>16.799999999999997</v>
      </c>
      <c r="AI256">
        <v>0.14499999999999999</v>
      </c>
      <c r="AJ256">
        <f t="shared" si="34"/>
        <v>2.4359999999999995</v>
      </c>
      <c r="AK256" t="str">
        <f t="shared" si="35"/>
        <v/>
      </c>
      <c r="AL256" t="str">
        <f t="shared" si="37"/>
        <v/>
      </c>
    </row>
    <row r="257" spans="1:39" x14ac:dyDescent="0.2">
      <c r="A257" t="s">
        <v>20042</v>
      </c>
      <c r="B257" t="s">
        <v>122</v>
      </c>
      <c r="C257" t="s">
        <v>20043</v>
      </c>
      <c r="D257" s="1">
        <v>38600</v>
      </c>
      <c r="E257" s="1">
        <v>43456</v>
      </c>
      <c r="F257" t="s">
        <v>19</v>
      </c>
      <c r="I257">
        <v>100</v>
      </c>
      <c r="J257">
        <v>0</v>
      </c>
      <c r="K257">
        <v>0</v>
      </c>
      <c r="L257">
        <v>1196</v>
      </c>
      <c r="M257">
        <v>1196</v>
      </c>
      <c r="N257" t="s">
        <v>20</v>
      </c>
      <c r="O257" t="s">
        <v>20044</v>
      </c>
      <c r="P257" t="s">
        <v>28</v>
      </c>
      <c r="Q257" t="s">
        <v>34233</v>
      </c>
      <c r="R257" t="s">
        <v>34233</v>
      </c>
      <c r="S257" t="s">
        <v>32628</v>
      </c>
      <c r="T257" t="s">
        <v>34349</v>
      </c>
      <c r="AD257" t="str">
        <f t="shared" si="30"/>
        <v/>
      </c>
      <c r="AE257" t="str">
        <f t="shared" si="31"/>
        <v/>
      </c>
      <c r="AF257" t="str">
        <f t="shared" si="38"/>
        <v/>
      </c>
      <c r="AG257" s="17">
        <v>1</v>
      </c>
      <c r="AH257">
        <f t="shared" si="33"/>
        <v>2.8</v>
      </c>
      <c r="AI257">
        <v>0.14499999999999999</v>
      </c>
      <c r="AJ257">
        <f t="shared" si="34"/>
        <v>0.40599999999999997</v>
      </c>
      <c r="AK257" t="str">
        <f t="shared" si="35"/>
        <v/>
      </c>
      <c r="AL257" t="str">
        <f t="shared" si="37"/>
        <v/>
      </c>
    </row>
    <row r="258" spans="1:39" x14ac:dyDescent="0.2">
      <c r="A258" t="s">
        <v>891</v>
      </c>
      <c r="B258" t="s">
        <v>122</v>
      </c>
      <c r="C258" t="s">
        <v>892</v>
      </c>
      <c r="D258" s="1">
        <v>35255</v>
      </c>
      <c r="E258" s="1">
        <v>43456</v>
      </c>
      <c r="F258" t="s">
        <v>19</v>
      </c>
      <c r="I258">
        <v>100</v>
      </c>
      <c r="J258">
        <v>0</v>
      </c>
      <c r="K258">
        <v>0</v>
      </c>
      <c r="L258">
        <v>1177</v>
      </c>
      <c r="M258">
        <v>1177</v>
      </c>
      <c r="N258" t="s">
        <v>20</v>
      </c>
      <c r="O258" t="s">
        <v>893</v>
      </c>
      <c r="P258" t="s">
        <v>28</v>
      </c>
      <c r="Q258" t="s">
        <v>34233</v>
      </c>
      <c r="R258" t="s">
        <v>34233</v>
      </c>
      <c r="S258" t="s">
        <v>32628</v>
      </c>
      <c r="T258" t="s">
        <v>34357</v>
      </c>
      <c r="AD258" t="str">
        <f t="shared" ref="AD258:AD321" si="39">IF((S258="tühi")*(F258&lt;&gt;"Elamumaa")*(G258&lt;&gt;"Elamumaa")*(H258&lt;&gt;"Elamumaa"),IF(Z258=0,"",Z258),"")</f>
        <v/>
      </c>
      <c r="AE258" t="str">
        <f t="shared" ref="AE258:AE321" si="40">IF((S258="tühi")*(AC258&lt;&gt;""),AC258,"")</f>
        <v/>
      </c>
      <c r="AF258" t="str">
        <f t="shared" si="38"/>
        <v/>
      </c>
      <c r="AG258" s="17">
        <v>1</v>
      </c>
      <c r="AH258">
        <f t="shared" si="33"/>
        <v>2.8</v>
      </c>
      <c r="AI258">
        <v>0.14499999999999999</v>
      </c>
      <c r="AJ258">
        <f t="shared" si="34"/>
        <v>0.40599999999999997</v>
      </c>
      <c r="AK258" t="str">
        <f t="shared" si="35"/>
        <v/>
      </c>
      <c r="AL258" t="str">
        <f t="shared" si="37"/>
        <v/>
      </c>
    </row>
    <row r="259" spans="1:39" x14ac:dyDescent="0.2">
      <c r="A259" t="s">
        <v>13627</v>
      </c>
      <c r="B259" t="s">
        <v>122</v>
      </c>
      <c r="C259" t="s">
        <v>13628</v>
      </c>
      <c r="D259" s="1">
        <v>36913</v>
      </c>
      <c r="E259" s="1">
        <v>43456</v>
      </c>
      <c r="F259" t="s">
        <v>19</v>
      </c>
      <c r="I259">
        <v>100</v>
      </c>
      <c r="J259">
        <v>0</v>
      </c>
      <c r="K259">
        <v>0</v>
      </c>
      <c r="L259">
        <v>1222</v>
      </c>
      <c r="M259">
        <v>1222</v>
      </c>
      <c r="N259" t="s">
        <v>20</v>
      </c>
      <c r="O259" t="s">
        <v>13629</v>
      </c>
      <c r="P259" t="s">
        <v>28</v>
      </c>
      <c r="Q259" t="s">
        <v>34233</v>
      </c>
      <c r="R259" t="s">
        <v>34233</v>
      </c>
      <c r="S259" t="s">
        <v>32628</v>
      </c>
      <c r="T259" t="s">
        <v>34349</v>
      </c>
      <c r="AD259" t="str">
        <f t="shared" si="39"/>
        <v/>
      </c>
      <c r="AE259" t="str">
        <f t="shared" si="40"/>
        <v/>
      </c>
      <c r="AF259" t="str">
        <f t="shared" si="38"/>
        <v/>
      </c>
      <c r="AG259" s="17">
        <v>1</v>
      </c>
      <c r="AH259">
        <f t="shared" ref="AH259:AH322" si="41">IF(AG259="","",AG259*2.8)</f>
        <v>2.8</v>
      </c>
      <c r="AI259">
        <v>0.14499999999999999</v>
      </c>
      <c r="AJ259">
        <f t="shared" ref="AJ259:AJ309" si="42">IF(COUNTBLANK(AH259),"",AH259*AI259)</f>
        <v>0.40599999999999997</v>
      </c>
      <c r="AK259" t="str">
        <f t="shared" ref="AK259:AK322" si="43">IF(AE259="","",AE259*2.8)</f>
        <v/>
      </c>
      <c r="AL259" t="str">
        <f t="shared" si="37"/>
        <v/>
      </c>
    </row>
    <row r="260" spans="1:39" x14ac:dyDescent="0.2">
      <c r="A260" t="s">
        <v>31048</v>
      </c>
      <c r="B260" t="s">
        <v>122</v>
      </c>
      <c r="C260" t="s">
        <v>31049</v>
      </c>
      <c r="D260" s="1">
        <v>43859</v>
      </c>
      <c r="E260" s="1">
        <v>44546</v>
      </c>
      <c r="F260" t="s">
        <v>20562</v>
      </c>
      <c r="I260">
        <v>100</v>
      </c>
      <c r="J260">
        <v>0</v>
      </c>
      <c r="K260">
        <v>0</v>
      </c>
      <c r="L260">
        <v>1593</v>
      </c>
      <c r="M260">
        <v>1593</v>
      </c>
      <c r="N260" t="s">
        <v>20</v>
      </c>
      <c r="O260" t="s">
        <v>31050</v>
      </c>
      <c r="P260" t="s">
        <v>44</v>
      </c>
      <c r="Q260" t="s">
        <v>34233</v>
      </c>
      <c r="R260" t="s">
        <v>34233</v>
      </c>
      <c r="S260" t="s">
        <v>33942</v>
      </c>
      <c r="T260" t="s">
        <v>34233</v>
      </c>
      <c r="AD260" t="str">
        <f t="shared" si="39"/>
        <v/>
      </c>
      <c r="AE260" t="str">
        <f t="shared" si="40"/>
        <v/>
      </c>
      <c r="AF260" t="str">
        <f t="shared" si="38"/>
        <v/>
      </c>
      <c r="AG260" t="str">
        <f t="shared" ref="AG260:AG283" si="44">IF((S260&lt;&gt;"tühi")*(AC260&lt;&gt;""),AC260,"")</f>
        <v/>
      </c>
      <c r="AH260" t="str">
        <f t="shared" si="41"/>
        <v/>
      </c>
      <c r="AI260">
        <v>0.14499999999999999</v>
      </c>
      <c r="AJ260" t="str">
        <f t="shared" si="42"/>
        <v/>
      </c>
      <c r="AK260" t="str">
        <f t="shared" si="43"/>
        <v/>
      </c>
      <c r="AL260" t="str">
        <f t="shared" si="37"/>
        <v/>
      </c>
    </row>
    <row r="261" spans="1:39" x14ac:dyDescent="0.2">
      <c r="A261" t="s">
        <v>18269</v>
      </c>
      <c r="B261" t="s">
        <v>122</v>
      </c>
      <c r="C261" t="s">
        <v>18270</v>
      </c>
      <c r="D261" s="1">
        <v>37925</v>
      </c>
      <c r="E261" s="1">
        <v>44546</v>
      </c>
      <c r="F261" t="s">
        <v>26</v>
      </c>
      <c r="I261">
        <v>100</v>
      </c>
      <c r="J261">
        <v>0</v>
      </c>
      <c r="K261">
        <v>0</v>
      </c>
      <c r="L261">
        <v>1961</v>
      </c>
      <c r="M261">
        <v>1961</v>
      </c>
      <c r="N261" t="s">
        <v>20</v>
      </c>
      <c r="O261" t="s">
        <v>18271</v>
      </c>
      <c r="P261" t="s">
        <v>44</v>
      </c>
      <c r="Q261" t="s">
        <v>34233</v>
      </c>
      <c r="R261" t="s">
        <v>34233</v>
      </c>
      <c r="S261" t="s">
        <v>34233</v>
      </c>
      <c r="T261" t="s">
        <v>34233</v>
      </c>
      <c r="V261" t="s">
        <v>34951</v>
      </c>
      <c r="AD261" t="str">
        <f t="shared" si="39"/>
        <v/>
      </c>
      <c r="AE261" t="str">
        <f t="shared" si="40"/>
        <v/>
      </c>
      <c r="AF261" t="str">
        <f t="shared" si="38"/>
        <v/>
      </c>
      <c r="AG261" t="str">
        <f t="shared" si="44"/>
        <v/>
      </c>
      <c r="AH261" t="str">
        <f t="shared" si="41"/>
        <v/>
      </c>
      <c r="AI261">
        <v>0.14499999999999999</v>
      </c>
      <c r="AJ261" t="str">
        <f t="shared" si="42"/>
        <v/>
      </c>
      <c r="AK261" t="str">
        <f t="shared" si="43"/>
        <v/>
      </c>
      <c r="AL261" t="str">
        <f t="shared" si="37"/>
        <v/>
      </c>
    </row>
    <row r="262" spans="1:39" x14ac:dyDescent="0.2">
      <c r="A262" t="s">
        <v>18242</v>
      </c>
      <c r="B262" t="s">
        <v>122</v>
      </c>
      <c r="C262" t="s">
        <v>18243</v>
      </c>
      <c r="D262" s="1">
        <v>37925</v>
      </c>
      <c r="E262" s="1">
        <v>43951</v>
      </c>
      <c r="F262" t="s">
        <v>19</v>
      </c>
      <c r="I262">
        <v>100</v>
      </c>
      <c r="J262">
        <v>0</v>
      </c>
      <c r="K262">
        <v>0</v>
      </c>
      <c r="L262">
        <v>1066</v>
      </c>
      <c r="M262">
        <v>1066</v>
      </c>
      <c r="N262" t="s">
        <v>20</v>
      </c>
      <c r="O262" t="s">
        <v>18244</v>
      </c>
      <c r="P262" t="s">
        <v>28</v>
      </c>
      <c r="Q262" t="s">
        <v>34233</v>
      </c>
      <c r="R262" t="s">
        <v>34233</v>
      </c>
      <c r="S262" t="s">
        <v>32628</v>
      </c>
      <c r="T262" t="s">
        <v>34357</v>
      </c>
      <c r="U262" t="s">
        <v>32634</v>
      </c>
      <c r="V262" t="s">
        <v>34951</v>
      </c>
      <c r="W262">
        <v>200</v>
      </c>
      <c r="X262">
        <v>2</v>
      </c>
      <c r="Y262">
        <v>1</v>
      </c>
      <c r="AA262">
        <v>9</v>
      </c>
      <c r="AC262">
        <v>1</v>
      </c>
      <c r="AD262" t="str">
        <f t="shared" si="39"/>
        <v/>
      </c>
      <c r="AE262" t="str">
        <f t="shared" si="40"/>
        <v/>
      </c>
      <c r="AF262" t="str">
        <f t="shared" si="38"/>
        <v/>
      </c>
      <c r="AG262">
        <f t="shared" si="44"/>
        <v>1</v>
      </c>
      <c r="AH262">
        <f t="shared" si="41"/>
        <v>2.8</v>
      </c>
      <c r="AI262">
        <v>0.14499999999999999</v>
      </c>
      <c r="AJ262">
        <f t="shared" si="42"/>
        <v>0.40599999999999997</v>
      </c>
      <c r="AK262" t="str">
        <f t="shared" si="43"/>
        <v/>
      </c>
      <c r="AL262" t="str">
        <f t="shared" si="37"/>
        <v/>
      </c>
    </row>
    <row r="263" spans="1:39" x14ac:dyDescent="0.2">
      <c r="A263" t="s">
        <v>18266</v>
      </c>
      <c r="B263" t="s">
        <v>122</v>
      </c>
      <c r="C263" t="s">
        <v>18267</v>
      </c>
      <c r="D263" s="1">
        <v>37925</v>
      </c>
      <c r="E263" s="1">
        <v>44092</v>
      </c>
      <c r="F263" t="s">
        <v>19</v>
      </c>
      <c r="I263">
        <v>100</v>
      </c>
      <c r="J263">
        <v>0</v>
      </c>
      <c r="K263">
        <v>0</v>
      </c>
      <c r="L263">
        <v>1816</v>
      </c>
      <c r="M263">
        <v>1816</v>
      </c>
      <c r="N263" t="s">
        <v>20</v>
      </c>
      <c r="O263" t="s">
        <v>18268</v>
      </c>
      <c r="P263" t="s">
        <v>28</v>
      </c>
      <c r="Q263" t="s">
        <v>34234</v>
      </c>
      <c r="R263" s="9" t="s">
        <v>33762</v>
      </c>
      <c r="S263" t="s">
        <v>32628</v>
      </c>
      <c r="T263" t="s">
        <v>34381</v>
      </c>
      <c r="U263" t="s">
        <v>32634</v>
      </c>
      <c r="V263" t="s">
        <v>34951</v>
      </c>
      <c r="W263">
        <v>300</v>
      </c>
      <c r="X263">
        <v>2</v>
      </c>
      <c r="Y263">
        <v>1</v>
      </c>
      <c r="AA263">
        <v>9</v>
      </c>
      <c r="AC263">
        <v>1</v>
      </c>
      <c r="AD263" t="str">
        <f t="shared" si="39"/>
        <v/>
      </c>
      <c r="AE263" t="str">
        <f t="shared" si="40"/>
        <v/>
      </c>
      <c r="AF263" t="str">
        <f t="shared" si="38"/>
        <v/>
      </c>
      <c r="AG263">
        <f t="shared" si="44"/>
        <v>1</v>
      </c>
      <c r="AH263">
        <f t="shared" si="41"/>
        <v>2.8</v>
      </c>
      <c r="AI263">
        <v>0.14499999999999999</v>
      </c>
      <c r="AJ263">
        <f t="shared" si="42"/>
        <v>0.40599999999999997</v>
      </c>
      <c r="AK263" t="str">
        <f t="shared" si="43"/>
        <v/>
      </c>
      <c r="AL263" t="str">
        <f t="shared" si="37"/>
        <v/>
      </c>
      <c r="AM263" t="s">
        <v>34865</v>
      </c>
    </row>
    <row r="264" spans="1:39" x14ac:dyDescent="0.2">
      <c r="A264" t="s">
        <v>18245</v>
      </c>
      <c r="B264" t="s">
        <v>122</v>
      </c>
      <c r="C264" t="s">
        <v>18246</v>
      </c>
      <c r="D264" s="1">
        <v>37925</v>
      </c>
      <c r="E264" s="1">
        <v>43456</v>
      </c>
      <c r="F264" t="s">
        <v>19</v>
      </c>
      <c r="I264">
        <v>100</v>
      </c>
      <c r="J264">
        <v>0</v>
      </c>
      <c r="K264">
        <v>0</v>
      </c>
      <c r="L264">
        <v>1255</v>
      </c>
      <c r="M264">
        <v>1255</v>
      </c>
      <c r="N264" t="s">
        <v>20</v>
      </c>
      <c r="O264" t="s">
        <v>18247</v>
      </c>
      <c r="P264" t="s">
        <v>28</v>
      </c>
      <c r="Q264" t="s">
        <v>34233</v>
      </c>
      <c r="R264" t="s">
        <v>34233</v>
      </c>
      <c r="S264" t="s">
        <v>32628</v>
      </c>
      <c r="T264" t="s">
        <v>34357</v>
      </c>
      <c r="U264" t="s">
        <v>32634</v>
      </c>
      <c r="V264" t="s">
        <v>34951</v>
      </c>
      <c r="W264">
        <v>200</v>
      </c>
      <c r="X264">
        <v>2</v>
      </c>
      <c r="Y264">
        <v>1</v>
      </c>
      <c r="AA264">
        <v>9</v>
      </c>
      <c r="AC264">
        <v>1</v>
      </c>
      <c r="AD264" t="str">
        <f t="shared" si="39"/>
        <v/>
      </c>
      <c r="AE264" t="str">
        <f t="shared" si="40"/>
        <v/>
      </c>
      <c r="AF264" t="str">
        <f t="shared" si="38"/>
        <v/>
      </c>
      <c r="AG264">
        <f t="shared" si="44"/>
        <v>1</v>
      </c>
      <c r="AH264">
        <f t="shared" si="41"/>
        <v>2.8</v>
      </c>
      <c r="AI264">
        <v>0.14499999999999999</v>
      </c>
      <c r="AJ264">
        <f t="shared" si="42"/>
        <v>0.40599999999999997</v>
      </c>
      <c r="AK264" t="str">
        <f t="shared" si="43"/>
        <v/>
      </c>
      <c r="AL264" t="str">
        <f t="shared" si="37"/>
        <v/>
      </c>
    </row>
    <row r="265" spans="1:39" x14ac:dyDescent="0.2">
      <c r="A265" t="s">
        <v>18248</v>
      </c>
      <c r="B265" t="s">
        <v>122</v>
      </c>
      <c r="C265" t="s">
        <v>18249</v>
      </c>
      <c r="D265" s="1">
        <v>37925</v>
      </c>
      <c r="E265" s="1">
        <v>43456</v>
      </c>
      <c r="F265" t="s">
        <v>19</v>
      </c>
      <c r="I265">
        <v>100</v>
      </c>
      <c r="J265">
        <v>0</v>
      </c>
      <c r="K265">
        <v>0</v>
      </c>
      <c r="L265">
        <v>1089</v>
      </c>
      <c r="M265">
        <v>1089</v>
      </c>
      <c r="N265" t="s">
        <v>20</v>
      </c>
      <c r="O265" t="s">
        <v>18250</v>
      </c>
      <c r="P265" t="s">
        <v>28</v>
      </c>
      <c r="Q265" t="s">
        <v>34233</v>
      </c>
      <c r="R265" t="s">
        <v>34233</v>
      </c>
      <c r="S265" t="s">
        <v>32628</v>
      </c>
      <c r="T265" t="s">
        <v>34354</v>
      </c>
      <c r="U265" t="s">
        <v>32634</v>
      </c>
      <c r="V265" t="s">
        <v>34951</v>
      </c>
      <c r="W265">
        <v>200</v>
      </c>
      <c r="X265">
        <v>2</v>
      </c>
      <c r="Y265">
        <v>1</v>
      </c>
      <c r="AA265">
        <v>9</v>
      </c>
      <c r="AC265">
        <v>1</v>
      </c>
      <c r="AD265" t="str">
        <f t="shared" si="39"/>
        <v/>
      </c>
      <c r="AE265" t="str">
        <f t="shared" si="40"/>
        <v/>
      </c>
      <c r="AF265" t="str">
        <f t="shared" si="38"/>
        <v/>
      </c>
      <c r="AG265">
        <f t="shared" si="44"/>
        <v>1</v>
      </c>
      <c r="AH265">
        <f t="shared" si="41"/>
        <v>2.8</v>
      </c>
      <c r="AI265">
        <v>0.14499999999999999</v>
      </c>
      <c r="AJ265">
        <f t="shared" si="42"/>
        <v>0.40599999999999997</v>
      </c>
      <c r="AK265" t="str">
        <f t="shared" si="43"/>
        <v/>
      </c>
      <c r="AL265" t="str">
        <f t="shared" si="37"/>
        <v/>
      </c>
    </row>
    <row r="266" spans="1:39" x14ac:dyDescent="0.2">
      <c r="A266" t="s">
        <v>18251</v>
      </c>
      <c r="B266" t="s">
        <v>122</v>
      </c>
      <c r="C266" t="s">
        <v>18252</v>
      </c>
      <c r="D266" s="1">
        <v>37925</v>
      </c>
      <c r="E266" s="1">
        <v>43456</v>
      </c>
      <c r="F266" t="s">
        <v>19</v>
      </c>
      <c r="I266">
        <v>100</v>
      </c>
      <c r="J266">
        <v>0</v>
      </c>
      <c r="K266">
        <v>0</v>
      </c>
      <c r="L266">
        <v>1386</v>
      </c>
      <c r="M266">
        <v>1386</v>
      </c>
      <c r="N266" t="s">
        <v>20</v>
      </c>
      <c r="O266" t="s">
        <v>18253</v>
      </c>
      <c r="P266" t="s">
        <v>28</v>
      </c>
      <c r="Q266" t="s">
        <v>34233</v>
      </c>
      <c r="R266" t="s">
        <v>34233</v>
      </c>
      <c r="S266" t="s">
        <v>32628</v>
      </c>
      <c r="T266" t="s">
        <v>34357</v>
      </c>
      <c r="U266" t="s">
        <v>32634</v>
      </c>
      <c r="V266" t="s">
        <v>34951</v>
      </c>
      <c r="W266">
        <v>250</v>
      </c>
      <c r="X266">
        <v>2</v>
      </c>
      <c r="Y266">
        <v>1</v>
      </c>
      <c r="AA266">
        <v>9</v>
      </c>
      <c r="AC266">
        <v>1</v>
      </c>
      <c r="AD266" t="str">
        <f t="shared" si="39"/>
        <v/>
      </c>
      <c r="AE266" t="str">
        <f t="shared" si="40"/>
        <v/>
      </c>
      <c r="AF266" t="str">
        <f t="shared" si="38"/>
        <v/>
      </c>
      <c r="AG266">
        <f t="shared" si="44"/>
        <v>1</v>
      </c>
      <c r="AH266">
        <f t="shared" si="41"/>
        <v>2.8</v>
      </c>
      <c r="AI266">
        <v>0.14499999999999999</v>
      </c>
      <c r="AJ266">
        <f t="shared" si="42"/>
        <v>0.40599999999999997</v>
      </c>
      <c r="AK266" t="str">
        <f t="shared" si="43"/>
        <v/>
      </c>
      <c r="AL266" t="str">
        <f t="shared" si="37"/>
        <v/>
      </c>
    </row>
    <row r="267" spans="1:39" x14ac:dyDescent="0.2">
      <c r="A267" t="s">
        <v>18254</v>
      </c>
      <c r="B267" t="s">
        <v>122</v>
      </c>
      <c r="C267" t="s">
        <v>18255</v>
      </c>
      <c r="D267" s="1">
        <v>37925</v>
      </c>
      <c r="E267" s="1">
        <v>43951</v>
      </c>
      <c r="F267" t="s">
        <v>19</v>
      </c>
      <c r="I267">
        <v>100</v>
      </c>
      <c r="J267">
        <v>0</v>
      </c>
      <c r="K267">
        <v>0</v>
      </c>
      <c r="L267">
        <v>1508</v>
      </c>
      <c r="M267">
        <v>1508</v>
      </c>
      <c r="N267" t="s">
        <v>20</v>
      </c>
      <c r="O267" t="s">
        <v>18256</v>
      </c>
      <c r="P267" t="s">
        <v>28</v>
      </c>
      <c r="Q267" t="s">
        <v>34233</v>
      </c>
      <c r="R267" t="s">
        <v>34233</v>
      </c>
      <c r="S267" t="s">
        <v>32628</v>
      </c>
      <c r="T267" t="s">
        <v>34354</v>
      </c>
      <c r="U267" t="s">
        <v>32634</v>
      </c>
      <c r="V267" t="s">
        <v>34951</v>
      </c>
      <c r="W267">
        <v>250</v>
      </c>
      <c r="X267">
        <v>2</v>
      </c>
      <c r="Y267">
        <v>1</v>
      </c>
      <c r="AA267">
        <v>9</v>
      </c>
      <c r="AC267">
        <v>1</v>
      </c>
      <c r="AD267" t="str">
        <f t="shared" si="39"/>
        <v/>
      </c>
      <c r="AE267" t="str">
        <f t="shared" si="40"/>
        <v/>
      </c>
      <c r="AF267" t="str">
        <f t="shared" si="38"/>
        <v/>
      </c>
      <c r="AG267">
        <f t="shared" si="44"/>
        <v>1</v>
      </c>
      <c r="AH267">
        <f t="shared" si="41"/>
        <v>2.8</v>
      </c>
      <c r="AI267">
        <v>0.14499999999999999</v>
      </c>
      <c r="AJ267">
        <f t="shared" si="42"/>
        <v>0.40599999999999997</v>
      </c>
      <c r="AK267" t="str">
        <f t="shared" si="43"/>
        <v/>
      </c>
      <c r="AL267" t="str">
        <f t="shared" si="37"/>
        <v/>
      </c>
    </row>
    <row r="268" spans="1:39" x14ac:dyDescent="0.2">
      <c r="A268" t="s">
        <v>30285</v>
      </c>
      <c r="B268" t="s">
        <v>122</v>
      </c>
      <c r="C268" t="s">
        <v>30286</v>
      </c>
      <c r="D268" s="1">
        <v>43875</v>
      </c>
      <c r="E268" s="1">
        <v>43875</v>
      </c>
      <c r="F268" t="s">
        <v>19</v>
      </c>
      <c r="I268">
        <v>100</v>
      </c>
      <c r="J268">
        <v>0</v>
      </c>
      <c r="K268">
        <v>0</v>
      </c>
      <c r="L268">
        <v>1703</v>
      </c>
      <c r="M268">
        <v>1703</v>
      </c>
      <c r="N268" t="s">
        <v>20</v>
      </c>
      <c r="O268" t="s">
        <v>30284</v>
      </c>
      <c r="P268" t="s">
        <v>28</v>
      </c>
      <c r="Q268" t="s">
        <v>34234</v>
      </c>
      <c r="R268" s="9" t="s">
        <v>33762</v>
      </c>
      <c r="S268" t="s">
        <v>32628</v>
      </c>
      <c r="T268" t="s">
        <v>34382</v>
      </c>
      <c r="U268" t="s">
        <v>32634</v>
      </c>
      <c r="V268" t="s">
        <v>32690</v>
      </c>
      <c r="W268">
        <v>340</v>
      </c>
      <c r="X268">
        <v>2</v>
      </c>
      <c r="Y268" t="s">
        <v>32661</v>
      </c>
      <c r="Z268">
        <v>600</v>
      </c>
      <c r="AA268">
        <v>8.5</v>
      </c>
      <c r="AC268">
        <v>1</v>
      </c>
      <c r="AD268" t="str">
        <f t="shared" si="39"/>
        <v/>
      </c>
      <c r="AE268" t="str">
        <f t="shared" si="40"/>
        <v/>
      </c>
      <c r="AF268" t="str">
        <f t="shared" si="38"/>
        <v/>
      </c>
      <c r="AG268">
        <f t="shared" si="44"/>
        <v>1</v>
      </c>
      <c r="AH268">
        <f t="shared" si="41"/>
        <v>2.8</v>
      </c>
      <c r="AI268">
        <v>0.14499999999999999</v>
      </c>
      <c r="AJ268">
        <f t="shared" si="42"/>
        <v>0.40599999999999997</v>
      </c>
      <c r="AK268" t="str">
        <f t="shared" si="43"/>
        <v/>
      </c>
      <c r="AL268" t="str">
        <f t="shared" si="37"/>
        <v/>
      </c>
      <c r="AM268" t="s">
        <v>34799</v>
      </c>
    </row>
    <row r="269" spans="1:39" x14ac:dyDescent="0.2">
      <c r="A269" t="s">
        <v>30282</v>
      </c>
      <c r="B269" t="s">
        <v>122</v>
      </c>
      <c r="C269" t="s">
        <v>30283</v>
      </c>
      <c r="D269" s="1">
        <v>43875</v>
      </c>
      <c r="E269" s="1">
        <v>43875</v>
      </c>
      <c r="F269" t="s">
        <v>19</v>
      </c>
      <c r="I269">
        <v>100</v>
      </c>
      <c r="J269">
        <v>0</v>
      </c>
      <c r="K269">
        <v>0</v>
      </c>
      <c r="L269">
        <v>1793</v>
      </c>
      <c r="M269">
        <v>1793</v>
      </c>
      <c r="N269" t="s">
        <v>20</v>
      </c>
      <c r="O269" t="s">
        <v>30284</v>
      </c>
      <c r="P269" t="s">
        <v>28</v>
      </c>
      <c r="Q269" t="s">
        <v>34234</v>
      </c>
      <c r="R269" t="s">
        <v>33768</v>
      </c>
      <c r="S269" t="s">
        <v>32628</v>
      </c>
      <c r="T269" t="s">
        <v>34382</v>
      </c>
      <c r="U269" t="s">
        <v>32634</v>
      </c>
      <c r="V269" t="s">
        <v>32690</v>
      </c>
      <c r="W269">
        <v>360</v>
      </c>
      <c r="X269">
        <v>2</v>
      </c>
      <c r="Y269" t="s">
        <v>32661</v>
      </c>
      <c r="Z269">
        <v>600</v>
      </c>
      <c r="AA269">
        <v>8.5</v>
      </c>
      <c r="AC269">
        <v>1</v>
      </c>
      <c r="AD269" t="str">
        <f t="shared" si="39"/>
        <v/>
      </c>
      <c r="AE269" t="str">
        <f t="shared" si="40"/>
        <v/>
      </c>
      <c r="AF269" t="str">
        <f t="shared" si="38"/>
        <v/>
      </c>
      <c r="AG269">
        <f t="shared" si="44"/>
        <v>1</v>
      </c>
      <c r="AH269">
        <f t="shared" si="41"/>
        <v>2.8</v>
      </c>
      <c r="AI269">
        <v>0.14499999999999999</v>
      </c>
      <c r="AJ269">
        <f t="shared" si="42"/>
        <v>0.40599999999999997</v>
      </c>
      <c r="AK269" t="str">
        <f t="shared" si="43"/>
        <v/>
      </c>
      <c r="AL269" t="str">
        <f t="shared" si="37"/>
        <v/>
      </c>
    </row>
    <row r="270" spans="1:39" x14ac:dyDescent="0.2">
      <c r="A270" t="s">
        <v>18257</v>
      </c>
      <c r="B270" t="s">
        <v>122</v>
      </c>
      <c r="C270" t="s">
        <v>18258</v>
      </c>
      <c r="D270" s="1">
        <v>37925</v>
      </c>
      <c r="E270" s="1">
        <v>43456</v>
      </c>
      <c r="F270" t="s">
        <v>19</v>
      </c>
      <c r="I270">
        <v>100</v>
      </c>
      <c r="J270">
        <v>0</v>
      </c>
      <c r="K270">
        <v>0</v>
      </c>
      <c r="L270">
        <v>1546</v>
      </c>
      <c r="M270">
        <v>1546</v>
      </c>
      <c r="N270" t="s">
        <v>20</v>
      </c>
      <c r="O270" t="s">
        <v>18259</v>
      </c>
      <c r="P270" t="s">
        <v>28</v>
      </c>
      <c r="Q270" t="s">
        <v>34233</v>
      </c>
      <c r="R270" t="s">
        <v>34233</v>
      </c>
      <c r="S270" t="s">
        <v>32628</v>
      </c>
      <c r="T270" t="s">
        <v>34354</v>
      </c>
      <c r="U270" t="s">
        <v>32634</v>
      </c>
      <c r="V270" t="s">
        <v>34951</v>
      </c>
      <c r="W270">
        <v>300</v>
      </c>
      <c r="X270">
        <v>2</v>
      </c>
      <c r="Y270">
        <v>1</v>
      </c>
      <c r="AA270">
        <v>9</v>
      </c>
      <c r="AC270">
        <v>1</v>
      </c>
      <c r="AD270" t="str">
        <f t="shared" si="39"/>
        <v/>
      </c>
      <c r="AE270" t="str">
        <f t="shared" si="40"/>
        <v/>
      </c>
      <c r="AF270" t="str">
        <f t="shared" si="38"/>
        <v/>
      </c>
      <c r="AG270">
        <f t="shared" si="44"/>
        <v>1</v>
      </c>
      <c r="AH270">
        <f t="shared" si="41"/>
        <v>2.8</v>
      </c>
      <c r="AI270">
        <v>0.14499999999999999</v>
      </c>
      <c r="AJ270">
        <f t="shared" si="42"/>
        <v>0.40599999999999997</v>
      </c>
      <c r="AK270" t="str">
        <f t="shared" si="43"/>
        <v/>
      </c>
      <c r="AL270" t="str">
        <f t="shared" si="37"/>
        <v/>
      </c>
    </row>
    <row r="271" spans="1:39" x14ac:dyDescent="0.2">
      <c r="A271" t="s">
        <v>18260</v>
      </c>
      <c r="B271" t="s">
        <v>122</v>
      </c>
      <c r="C271" t="s">
        <v>18261</v>
      </c>
      <c r="D271" s="1">
        <v>37925</v>
      </c>
      <c r="E271" s="1">
        <v>43456</v>
      </c>
      <c r="F271" t="s">
        <v>19</v>
      </c>
      <c r="I271">
        <v>100</v>
      </c>
      <c r="J271">
        <v>0</v>
      </c>
      <c r="K271">
        <v>0</v>
      </c>
      <c r="L271">
        <v>3061</v>
      </c>
      <c r="M271">
        <v>3061</v>
      </c>
      <c r="N271" t="s">
        <v>20</v>
      </c>
      <c r="O271" t="s">
        <v>18262</v>
      </c>
      <c r="P271" t="s">
        <v>28</v>
      </c>
      <c r="Q271" t="s">
        <v>34233</v>
      </c>
      <c r="R271" t="s">
        <v>34233</v>
      </c>
      <c r="S271" t="s">
        <v>33797</v>
      </c>
      <c r="T271" t="s">
        <v>34354</v>
      </c>
      <c r="U271" t="s">
        <v>32634</v>
      </c>
      <c r="V271" t="s">
        <v>34951</v>
      </c>
      <c r="W271">
        <v>300</v>
      </c>
      <c r="X271">
        <v>2</v>
      </c>
      <c r="Y271">
        <v>1</v>
      </c>
      <c r="AA271">
        <v>9</v>
      </c>
      <c r="AC271">
        <v>1</v>
      </c>
      <c r="AD271" t="str">
        <f t="shared" si="39"/>
        <v/>
      </c>
      <c r="AE271" t="str">
        <f t="shared" si="40"/>
        <v/>
      </c>
      <c r="AF271" t="str">
        <f t="shared" si="38"/>
        <v/>
      </c>
      <c r="AG271">
        <f t="shared" si="44"/>
        <v>1</v>
      </c>
      <c r="AH271">
        <f t="shared" si="41"/>
        <v>2.8</v>
      </c>
      <c r="AI271">
        <v>0.14499999999999999</v>
      </c>
      <c r="AJ271">
        <f t="shared" si="42"/>
        <v>0.40599999999999997</v>
      </c>
      <c r="AK271" t="str">
        <f t="shared" si="43"/>
        <v/>
      </c>
      <c r="AL271" t="str">
        <f t="shared" si="37"/>
        <v/>
      </c>
    </row>
    <row r="272" spans="1:39" x14ac:dyDescent="0.2">
      <c r="A272" t="s">
        <v>18263</v>
      </c>
      <c r="B272" t="s">
        <v>122</v>
      </c>
      <c r="C272" t="s">
        <v>18264</v>
      </c>
      <c r="D272" s="1">
        <v>37925</v>
      </c>
      <c r="E272" s="1">
        <v>43456</v>
      </c>
      <c r="F272" t="s">
        <v>19</v>
      </c>
      <c r="I272">
        <v>100</v>
      </c>
      <c r="J272">
        <v>0</v>
      </c>
      <c r="K272">
        <v>0</v>
      </c>
      <c r="L272">
        <v>1478</v>
      </c>
      <c r="M272">
        <v>1478</v>
      </c>
      <c r="N272" t="s">
        <v>20</v>
      </c>
      <c r="O272" t="s">
        <v>18265</v>
      </c>
      <c r="P272" t="s">
        <v>28</v>
      </c>
      <c r="Q272" t="s">
        <v>34233</v>
      </c>
      <c r="R272" t="s">
        <v>34233</v>
      </c>
      <c r="S272" t="s">
        <v>32628</v>
      </c>
      <c r="T272" t="s">
        <v>34354</v>
      </c>
      <c r="U272" t="s">
        <v>32634</v>
      </c>
      <c r="V272" t="s">
        <v>34951</v>
      </c>
      <c r="W272">
        <v>250</v>
      </c>
      <c r="X272">
        <v>2</v>
      </c>
      <c r="Y272">
        <v>1</v>
      </c>
      <c r="AA272">
        <v>9</v>
      </c>
      <c r="AC272">
        <v>1</v>
      </c>
      <c r="AD272" t="str">
        <f t="shared" si="39"/>
        <v/>
      </c>
      <c r="AE272" t="str">
        <f t="shared" si="40"/>
        <v/>
      </c>
      <c r="AF272" t="str">
        <f t="shared" si="38"/>
        <v/>
      </c>
      <c r="AG272">
        <f t="shared" si="44"/>
        <v>1</v>
      </c>
      <c r="AH272">
        <f t="shared" si="41"/>
        <v>2.8</v>
      </c>
      <c r="AI272">
        <v>0.14499999999999999</v>
      </c>
      <c r="AJ272">
        <f t="shared" si="42"/>
        <v>0.40599999999999997</v>
      </c>
      <c r="AK272" t="str">
        <f t="shared" si="43"/>
        <v/>
      </c>
      <c r="AL272" t="str">
        <f t="shared" si="37"/>
        <v/>
      </c>
    </row>
    <row r="273" spans="1:39" x14ac:dyDescent="0.2">
      <c r="A273" t="s">
        <v>14641</v>
      </c>
      <c r="B273" t="s">
        <v>122</v>
      </c>
      <c r="C273" t="s">
        <v>14642</v>
      </c>
      <c r="D273" s="1">
        <v>37231</v>
      </c>
      <c r="E273" s="1">
        <v>43951</v>
      </c>
      <c r="F273" t="s">
        <v>26</v>
      </c>
      <c r="I273">
        <v>100</v>
      </c>
      <c r="J273">
        <v>0</v>
      </c>
      <c r="K273">
        <v>0</v>
      </c>
      <c r="L273">
        <v>718</v>
      </c>
      <c r="M273">
        <v>718</v>
      </c>
      <c r="N273" t="s">
        <v>20</v>
      </c>
      <c r="O273" t="s">
        <v>14643</v>
      </c>
      <c r="P273" t="s">
        <v>44</v>
      </c>
      <c r="Q273" t="s">
        <v>34233</v>
      </c>
      <c r="R273" t="s">
        <v>34233</v>
      </c>
      <c r="S273" t="s">
        <v>34233</v>
      </c>
      <c r="T273" t="s">
        <v>34233</v>
      </c>
      <c r="AD273" t="str">
        <f t="shared" si="39"/>
        <v/>
      </c>
      <c r="AE273" t="str">
        <f t="shared" si="40"/>
        <v/>
      </c>
      <c r="AF273" t="str">
        <f t="shared" si="38"/>
        <v/>
      </c>
      <c r="AG273" t="str">
        <f t="shared" si="44"/>
        <v/>
      </c>
      <c r="AH273" t="str">
        <f t="shared" si="41"/>
        <v/>
      </c>
      <c r="AI273">
        <v>0.14499999999999999</v>
      </c>
      <c r="AJ273" t="str">
        <f t="shared" si="42"/>
        <v/>
      </c>
      <c r="AK273" t="str">
        <f t="shared" si="43"/>
        <v/>
      </c>
      <c r="AL273" t="str">
        <f t="shared" si="37"/>
        <v/>
      </c>
    </row>
    <row r="274" spans="1:39" x14ac:dyDescent="0.2">
      <c r="A274" t="s">
        <v>14608</v>
      </c>
      <c r="B274" t="s">
        <v>122</v>
      </c>
      <c r="C274" t="s">
        <v>14609</v>
      </c>
      <c r="D274" s="1">
        <v>37231</v>
      </c>
      <c r="E274" s="1">
        <v>44155</v>
      </c>
      <c r="F274" t="s">
        <v>19</v>
      </c>
      <c r="I274">
        <v>100</v>
      </c>
      <c r="J274">
        <v>0</v>
      </c>
      <c r="K274">
        <v>0</v>
      </c>
      <c r="L274">
        <v>1189</v>
      </c>
      <c r="M274">
        <v>1189</v>
      </c>
      <c r="N274" t="s">
        <v>20</v>
      </c>
      <c r="O274" t="s">
        <v>14610</v>
      </c>
      <c r="P274" t="s">
        <v>28</v>
      </c>
      <c r="Q274" t="s">
        <v>34233</v>
      </c>
      <c r="R274" t="s">
        <v>34233</v>
      </c>
      <c r="S274" t="s">
        <v>33797</v>
      </c>
      <c r="T274" t="s">
        <v>34349</v>
      </c>
      <c r="U274" t="s">
        <v>32634</v>
      </c>
      <c r="V274" t="s">
        <v>32691</v>
      </c>
      <c r="X274">
        <v>2</v>
      </c>
      <c r="Y274">
        <v>1</v>
      </c>
      <c r="AA274">
        <v>9</v>
      </c>
      <c r="AB274">
        <v>15</v>
      </c>
      <c r="AC274">
        <v>1</v>
      </c>
      <c r="AD274" t="str">
        <f t="shared" si="39"/>
        <v/>
      </c>
      <c r="AE274" t="str">
        <f t="shared" si="40"/>
        <v/>
      </c>
      <c r="AF274" t="str">
        <f t="shared" si="38"/>
        <v/>
      </c>
      <c r="AG274">
        <f t="shared" si="44"/>
        <v>1</v>
      </c>
      <c r="AH274">
        <f t="shared" si="41"/>
        <v>2.8</v>
      </c>
      <c r="AI274">
        <v>0.14499999999999999</v>
      </c>
      <c r="AJ274">
        <f t="shared" si="42"/>
        <v>0.40599999999999997</v>
      </c>
      <c r="AK274" t="str">
        <f t="shared" si="43"/>
        <v/>
      </c>
      <c r="AL274" t="str">
        <f t="shared" si="37"/>
        <v/>
      </c>
    </row>
    <row r="275" spans="1:39" x14ac:dyDescent="0.2">
      <c r="A275" t="s">
        <v>14333</v>
      </c>
      <c r="B275" t="s">
        <v>122</v>
      </c>
      <c r="C275" t="s">
        <v>14334</v>
      </c>
      <c r="D275" s="1">
        <v>37222</v>
      </c>
      <c r="E275" s="1">
        <v>43456</v>
      </c>
      <c r="F275" t="s">
        <v>19</v>
      </c>
      <c r="I275">
        <v>100</v>
      </c>
      <c r="J275">
        <v>0</v>
      </c>
      <c r="K275">
        <v>0</v>
      </c>
      <c r="L275">
        <v>1106</v>
      </c>
      <c r="M275">
        <v>1106</v>
      </c>
      <c r="N275" t="s">
        <v>20</v>
      </c>
      <c r="O275" t="s">
        <v>14335</v>
      </c>
      <c r="P275" t="s">
        <v>28</v>
      </c>
      <c r="Q275" t="s">
        <v>34233</v>
      </c>
      <c r="R275" t="s">
        <v>34233</v>
      </c>
      <c r="S275" t="s">
        <v>32628</v>
      </c>
      <c r="T275" t="s">
        <v>34349</v>
      </c>
      <c r="U275" t="s">
        <v>32634</v>
      </c>
      <c r="V275" t="s">
        <v>32692</v>
      </c>
      <c r="W275">
        <v>400</v>
      </c>
      <c r="X275">
        <v>2</v>
      </c>
      <c r="Y275">
        <v>1</v>
      </c>
      <c r="Z275">
        <v>500</v>
      </c>
      <c r="AA275">
        <v>8</v>
      </c>
      <c r="AB275">
        <v>35</v>
      </c>
      <c r="AC275">
        <v>1</v>
      </c>
      <c r="AD275" t="str">
        <f t="shared" si="39"/>
        <v/>
      </c>
      <c r="AE275" t="str">
        <f t="shared" si="40"/>
        <v/>
      </c>
      <c r="AF275" t="str">
        <f t="shared" si="38"/>
        <v/>
      </c>
      <c r="AG275">
        <f t="shared" si="44"/>
        <v>1</v>
      </c>
      <c r="AH275">
        <f t="shared" si="41"/>
        <v>2.8</v>
      </c>
      <c r="AI275">
        <v>0.14499999999999999</v>
      </c>
      <c r="AJ275">
        <f t="shared" si="42"/>
        <v>0.40599999999999997</v>
      </c>
      <c r="AK275" t="str">
        <f t="shared" si="43"/>
        <v/>
      </c>
      <c r="AL275" t="str">
        <f t="shared" si="37"/>
        <v/>
      </c>
    </row>
    <row r="276" spans="1:39" x14ac:dyDescent="0.2">
      <c r="A276" t="s">
        <v>14336</v>
      </c>
      <c r="B276" t="s">
        <v>122</v>
      </c>
      <c r="C276" t="s">
        <v>14337</v>
      </c>
      <c r="D276" s="1">
        <v>37222</v>
      </c>
      <c r="E276" s="1">
        <v>43951</v>
      </c>
      <c r="F276" t="s">
        <v>19</v>
      </c>
      <c r="I276">
        <v>100</v>
      </c>
      <c r="J276">
        <v>0</v>
      </c>
      <c r="K276">
        <v>0</v>
      </c>
      <c r="L276">
        <v>1180</v>
      </c>
      <c r="M276">
        <v>1180</v>
      </c>
      <c r="N276" t="s">
        <v>20</v>
      </c>
      <c r="O276" t="s">
        <v>14338</v>
      </c>
      <c r="P276" t="s">
        <v>28</v>
      </c>
      <c r="Q276" t="s">
        <v>34233</v>
      </c>
      <c r="R276" t="s">
        <v>34233</v>
      </c>
      <c r="S276" t="s">
        <v>32628</v>
      </c>
      <c r="T276" t="s">
        <v>34349</v>
      </c>
      <c r="U276" t="s">
        <v>32634</v>
      </c>
      <c r="V276" t="s">
        <v>32692</v>
      </c>
      <c r="W276">
        <v>400</v>
      </c>
      <c r="X276">
        <v>2</v>
      </c>
      <c r="Y276">
        <v>1</v>
      </c>
      <c r="Z276">
        <v>500</v>
      </c>
      <c r="AA276">
        <v>8</v>
      </c>
      <c r="AB276">
        <v>35</v>
      </c>
      <c r="AC276">
        <v>1</v>
      </c>
      <c r="AD276" t="str">
        <f t="shared" si="39"/>
        <v/>
      </c>
      <c r="AE276" t="str">
        <f t="shared" si="40"/>
        <v/>
      </c>
      <c r="AF276" t="str">
        <f t="shared" si="38"/>
        <v/>
      </c>
      <c r="AG276">
        <f t="shared" si="44"/>
        <v>1</v>
      </c>
      <c r="AH276">
        <f t="shared" si="41"/>
        <v>2.8</v>
      </c>
      <c r="AI276">
        <v>0.14499999999999999</v>
      </c>
      <c r="AJ276">
        <f t="shared" si="42"/>
        <v>0.40599999999999997</v>
      </c>
      <c r="AK276" t="str">
        <f t="shared" si="43"/>
        <v/>
      </c>
      <c r="AL276" t="str">
        <f t="shared" si="37"/>
        <v/>
      </c>
    </row>
    <row r="277" spans="1:39" x14ac:dyDescent="0.2">
      <c r="A277" t="s">
        <v>13161</v>
      </c>
      <c r="B277" t="s">
        <v>122</v>
      </c>
      <c r="C277" t="s">
        <v>13162</v>
      </c>
      <c r="D277" s="1">
        <v>36690</v>
      </c>
      <c r="E277" s="1">
        <v>43951</v>
      </c>
      <c r="F277" t="s">
        <v>19</v>
      </c>
      <c r="I277">
        <v>100</v>
      </c>
      <c r="J277">
        <v>0</v>
      </c>
      <c r="K277">
        <v>0</v>
      </c>
      <c r="L277">
        <v>1359</v>
      </c>
      <c r="M277">
        <v>1359</v>
      </c>
      <c r="N277" t="s">
        <v>20</v>
      </c>
      <c r="O277" t="s">
        <v>13163</v>
      </c>
      <c r="P277" t="s">
        <v>28</v>
      </c>
      <c r="Q277" t="s">
        <v>34233</v>
      </c>
      <c r="R277" t="s">
        <v>34233</v>
      </c>
      <c r="S277" t="s">
        <v>32628</v>
      </c>
      <c r="T277" t="s">
        <v>34349</v>
      </c>
      <c r="U277" t="s">
        <v>32634</v>
      </c>
      <c r="V277" t="s">
        <v>34956</v>
      </c>
      <c r="W277">
        <v>400</v>
      </c>
      <c r="X277">
        <v>2</v>
      </c>
      <c r="Y277">
        <v>1</v>
      </c>
      <c r="Z277">
        <v>500</v>
      </c>
      <c r="AA277">
        <v>8</v>
      </c>
      <c r="AB277">
        <v>35</v>
      </c>
      <c r="AC277">
        <v>1</v>
      </c>
      <c r="AD277" t="str">
        <f t="shared" si="39"/>
        <v/>
      </c>
      <c r="AE277" t="str">
        <f t="shared" si="40"/>
        <v/>
      </c>
      <c r="AF277" t="str">
        <f t="shared" si="38"/>
        <v/>
      </c>
      <c r="AG277">
        <f t="shared" si="44"/>
        <v>1</v>
      </c>
      <c r="AH277">
        <f t="shared" si="41"/>
        <v>2.8</v>
      </c>
      <c r="AI277">
        <v>0.14499999999999999</v>
      </c>
      <c r="AJ277">
        <f t="shared" si="42"/>
        <v>0.40599999999999997</v>
      </c>
      <c r="AK277" t="str">
        <f t="shared" si="43"/>
        <v/>
      </c>
      <c r="AL277" t="str">
        <f t="shared" si="37"/>
        <v/>
      </c>
    </row>
    <row r="278" spans="1:39" x14ac:dyDescent="0.2">
      <c r="A278" t="s">
        <v>14605</v>
      </c>
      <c r="B278" t="s">
        <v>122</v>
      </c>
      <c r="C278" t="s">
        <v>14606</v>
      </c>
      <c r="D278" s="1">
        <v>37231</v>
      </c>
      <c r="E278" s="1">
        <v>43951</v>
      </c>
      <c r="F278" t="s">
        <v>19</v>
      </c>
      <c r="I278">
        <v>100</v>
      </c>
      <c r="J278">
        <v>0</v>
      </c>
      <c r="K278">
        <v>0</v>
      </c>
      <c r="L278">
        <v>1255</v>
      </c>
      <c r="M278">
        <v>1255</v>
      </c>
      <c r="N278" t="s">
        <v>20</v>
      </c>
      <c r="O278" t="s">
        <v>14607</v>
      </c>
      <c r="P278" t="s">
        <v>28</v>
      </c>
      <c r="Q278" t="s">
        <v>34233</v>
      </c>
      <c r="R278" t="s">
        <v>34233</v>
      </c>
      <c r="S278" t="s">
        <v>32628</v>
      </c>
      <c r="T278" t="s">
        <v>34349</v>
      </c>
      <c r="U278" t="s">
        <v>32634</v>
      </c>
      <c r="V278" t="s">
        <v>32691</v>
      </c>
      <c r="X278">
        <v>2</v>
      </c>
      <c r="Y278">
        <v>1</v>
      </c>
      <c r="AA278">
        <v>9</v>
      </c>
      <c r="AB278">
        <v>15</v>
      </c>
      <c r="AC278">
        <v>1</v>
      </c>
      <c r="AD278" t="str">
        <f t="shared" si="39"/>
        <v/>
      </c>
      <c r="AE278" t="str">
        <f t="shared" si="40"/>
        <v/>
      </c>
      <c r="AF278" t="str">
        <f t="shared" si="38"/>
        <v/>
      </c>
      <c r="AG278">
        <f t="shared" si="44"/>
        <v>1</v>
      </c>
      <c r="AH278">
        <f t="shared" si="41"/>
        <v>2.8</v>
      </c>
      <c r="AI278">
        <v>0.14499999999999999</v>
      </c>
      <c r="AJ278">
        <f t="shared" si="42"/>
        <v>0.40599999999999997</v>
      </c>
      <c r="AK278" t="str">
        <f t="shared" si="43"/>
        <v/>
      </c>
      <c r="AL278" t="str">
        <f t="shared" si="37"/>
        <v/>
      </c>
    </row>
    <row r="279" spans="1:39" x14ac:dyDescent="0.2">
      <c r="A279" t="s">
        <v>28555</v>
      </c>
      <c r="B279" t="s">
        <v>122</v>
      </c>
      <c r="C279" t="s">
        <v>28556</v>
      </c>
      <c r="D279" s="1">
        <v>42599</v>
      </c>
      <c r="E279" s="1">
        <v>43951</v>
      </c>
      <c r="F279" t="s">
        <v>19</v>
      </c>
      <c r="I279">
        <v>100</v>
      </c>
      <c r="J279">
        <v>0</v>
      </c>
      <c r="K279">
        <v>0</v>
      </c>
      <c r="L279">
        <v>1225</v>
      </c>
      <c r="M279">
        <v>1225</v>
      </c>
      <c r="N279" t="s">
        <v>20</v>
      </c>
      <c r="O279" t="s">
        <v>28557</v>
      </c>
      <c r="P279" t="s">
        <v>28</v>
      </c>
      <c r="Q279" t="s">
        <v>34233</v>
      </c>
      <c r="R279" t="s">
        <v>34233</v>
      </c>
      <c r="S279" t="s">
        <v>32628</v>
      </c>
      <c r="T279" t="s">
        <v>34349</v>
      </c>
      <c r="U279" t="s">
        <v>32634</v>
      </c>
      <c r="V279" t="s">
        <v>32691</v>
      </c>
      <c r="X279">
        <v>2</v>
      </c>
      <c r="Y279">
        <v>1</v>
      </c>
      <c r="AA279">
        <v>9</v>
      </c>
      <c r="AB279">
        <v>15</v>
      </c>
      <c r="AC279">
        <v>1</v>
      </c>
      <c r="AD279" t="str">
        <f t="shared" si="39"/>
        <v/>
      </c>
      <c r="AE279" t="str">
        <f t="shared" si="40"/>
        <v/>
      </c>
      <c r="AF279" t="str">
        <f t="shared" si="38"/>
        <v/>
      </c>
      <c r="AG279">
        <f t="shared" si="44"/>
        <v>1</v>
      </c>
      <c r="AH279">
        <f t="shared" si="41"/>
        <v>2.8</v>
      </c>
      <c r="AI279">
        <v>0.14499999999999999</v>
      </c>
      <c r="AJ279">
        <f t="shared" si="42"/>
        <v>0.40599999999999997</v>
      </c>
      <c r="AK279" t="str">
        <f t="shared" si="43"/>
        <v/>
      </c>
      <c r="AL279" t="str">
        <f t="shared" si="37"/>
        <v/>
      </c>
    </row>
    <row r="280" spans="1:39" x14ac:dyDescent="0.2">
      <c r="A280" t="s">
        <v>14644</v>
      </c>
      <c r="B280" t="s">
        <v>122</v>
      </c>
      <c r="C280" t="s">
        <v>14645</v>
      </c>
      <c r="D280" s="1">
        <v>37231</v>
      </c>
      <c r="E280" s="1">
        <v>43559</v>
      </c>
      <c r="F280" t="s">
        <v>26</v>
      </c>
      <c r="I280">
        <v>100</v>
      </c>
      <c r="J280">
        <v>0</v>
      </c>
      <c r="K280">
        <v>0</v>
      </c>
      <c r="L280">
        <v>347</v>
      </c>
      <c r="M280">
        <v>347</v>
      </c>
      <c r="N280" t="s">
        <v>20</v>
      </c>
      <c r="O280" t="s">
        <v>14646</v>
      </c>
      <c r="P280" t="s">
        <v>44</v>
      </c>
      <c r="Q280" t="s">
        <v>34233</v>
      </c>
      <c r="R280" t="s">
        <v>34233</v>
      </c>
      <c r="S280" t="s">
        <v>34233</v>
      </c>
      <c r="T280" t="s">
        <v>34233</v>
      </c>
      <c r="V280" t="s">
        <v>32691</v>
      </c>
      <c r="AD280" t="str">
        <f t="shared" si="39"/>
        <v/>
      </c>
      <c r="AE280" t="str">
        <f t="shared" si="40"/>
        <v/>
      </c>
      <c r="AF280" t="str">
        <f t="shared" si="38"/>
        <v/>
      </c>
      <c r="AG280" t="str">
        <f t="shared" si="44"/>
        <v/>
      </c>
      <c r="AH280" t="str">
        <f t="shared" si="41"/>
        <v/>
      </c>
      <c r="AI280">
        <v>0.14499999999999999</v>
      </c>
      <c r="AJ280" t="str">
        <f t="shared" si="42"/>
        <v/>
      </c>
      <c r="AK280" t="str">
        <f t="shared" si="43"/>
        <v/>
      </c>
      <c r="AL280" t="str">
        <f t="shared" si="37"/>
        <v/>
      </c>
    </row>
    <row r="281" spans="1:39" x14ac:dyDescent="0.2">
      <c r="A281" t="s">
        <v>631</v>
      </c>
      <c r="B281" t="s">
        <v>122</v>
      </c>
      <c r="C281" t="s">
        <v>632</v>
      </c>
      <c r="D281" s="1">
        <v>34943</v>
      </c>
      <c r="E281" s="1">
        <v>44546</v>
      </c>
      <c r="F281" t="s">
        <v>19</v>
      </c>
      <c r="I281">
        <v>100</v>
      </c>
      <c r="J281">
        <v>0</v>
      </c>
      <c r="K281">
        <v>0</v>
      </c>
      <c r="L281">
        <v>12065</v>
      </c>
      <c r="M281">
        <v>12065</v>
      </c>
      <c r="N281" t="s">
        <v>20</v>
      </c>
      <c r="O281" t="s">
        <v>21</v>
      </c>
      <c r="P281" t="s">
        <v>28</v>
      </c>
      <c r="Q281" t="s">
        <v>34233</v>
      </c>
      <c r="R281" t="s">
        <v>34233</v>
      </c>
      <c r="S281" t="s">
        <v>33818</v>
      </c>
      <c r="T281" t="s">
        <v>34776</v>
      </c>
      <c r="U281" t="s">
        <v>32636</v>
      </c>
      <c r="V281" t="s">
        <v>32693</v>
      </c>
      <c r="W281">
        <v>3500</v>
      </c>
      <c r="X281">
        <v>4</v>
      </c>
      <c r="Y281">
        <v>4</v>
      </c>
      <c r="AA281">
        <v>14</v>
      </c>
      <c r="AB281">
        <v>29</v>
      </c>
      <c r="AC281">
        <f>30+30+30+30</f>
        <v>120</v>
      </c>
      <c r="AD281" t="str">
        <f t="shared" si="39"/>
        <v/>
      </c>
      <c r="AE281" t="str">
        <f t="shared" si="40"/>
        <v/>
      </c>
      <c r="AF281" t="str">
        <f t="shared" si="38"/>
        <v/>
      </c>
      <c r="AG281">
        <f t="shared" si="44"/>
        <v>120</v>
      </c>
      <c r="AH281">
        <f t="shared" si="41"/>
        <v>336</v>
      </c>
      <c r="AI281">
        <v>0.14499999999999999</v>
      </c>
      <c r="AJ281">
        <f t="shared" si="42"/>
        <v>48.72</v>
      </c>
      <c r="AK281" t="str">
        <f t="shared" si="43"/>
        <v/>
      </c>
      <c r="AL281" t="str">
        <f t="shared" si="37"/>
        <v/>
      </c>
      <c r="AM281" t="s">
        <v>33866</v>
      </c>
    </row>
    <row r="282" spans="1:39" x14ac:dyDescent="0.2">
      <c r="A282" t="s">
        <v>23769</v>
      </c>
      <c r="B282" t="s">
        <v>122</v>
      </c>
      <c r="C282" t="s">
        <v>23770</v>
      </c>
      <c r="D282" s="1">
        <v>39184</v>
      </c>
      <c r="E282" s="1">
        <v>44546</v>
      </c>
      <c r="F282" t="s">
        <v>26</v>
      </c>
      <c r="I282">
        <v>100</v>
      </c>
      <c r="J282">
        <v>0</v>
      </c>
      <c r="K282">
        <v>0</v>
      </c>
      <c r="L282">
        <v>5155</v>
      </c>
      <c r="M282">
        <v>5155</v>
      </c>
      <c r="N282" t="s">
        <v>20</v>
      </c>
      <c r="O282" t="s">
        <v>23771</v>
      </c>
      <c r="P282" t="s">
        <v>44</v>
      </c>
      <c r="Q282" t="s">
        <v>34233</v>
      </c>
      <c r="R282" t="s">
        <v>34233</v>
      </c>
      <c r="S282" t="s">
        <v>34233</v>
      </c>
      <c r="T282" t="s">
        <v>34233</v>
      </c>
      <c r="V282" t="s">
        <v>32637</v>
      </c>
      <c r="AD282" t="str">
        <f t="shared" si="39"/>
        <v/>
      </c>
      <c r="AE282" t="str">
        <f t="shared" si="40"/>
        <v/>
      </c>
      <c r="AF282" t="str">
        <f t="shared" si="38"/>
        <v/>
      </c>
      <c r="AG282" t="str">
        <f t="shared" si="44"/>
        <v/>
      </c>
      <c r="AH282" t="str">
        <f t="shared" si="41"/>
        <v/>
      </c>
      <c r="AI282">
        <v>0.14499999999999999</v>
      </c>
      <c r="AJ282" t="str">
        <f t="shared" si="42"/>
        <v/>
      </c>
      <c r="AK282" t="str">
        <f t="shared" si="43"/>
        <v/>
      </c>
      <c r="AL282" t="str">
        <f t="shared" si="37"/>
        <v/>
      </c>
    </row>
    <row r="283" spans="1:39" x14ac:dyDescent="0.2">
      <c r="A283" t="s">
        <v>31645</v>
      </c>
      <c r="B283" t="s">
        <v>122</v>
      </c>
      <c r="C283" t="s">
        <v>31646</v>
      </c>
      <c r="D283" s="1">
        <v>44105</v>
      </c>
      <c r="E283" s="1">
        <v>44105</v>
      </c>
      <c r="F283" t="s">
        <v>2354</v>
      </c>
      <c r="I283">
        <v>100</v>
      </c>
      <c r="J283">
        <v>0</v>
      </c>
      <c r="K283">
        <v>0</v>
      </c>
      <c r="L283">
        <v>9965</v>
      </c>
      <c r="M283">
        <v>9965</v>
      </c>
      <c r="N283" t="s">
        <v>20</v>
      </c>
      <c r="O283" t="s">
        <v>31644</v>
      </c>
      <c r="P283" t="s">
        <v>44</v>
      </c>
      <c r="Q283" t="s">
        <v>34233</v>
      </c>
      <c r="R283" t="s">
        <v>34233</v>
      </c>
      <c r="S283" t="s">
        <v>32627</v>
      </c>
      <c r="T283" t="s">
        <v>34383</v>
      </c>
      <c r="U283" t="s">
        <v>32694</v>
      </c>
      <c r="V283" t="s">
        <v>32637</v>
      </c>
      <c r="W283">
        <v>3240</v>
      </c>
      <c r="X283">
        <v>2</v>
      </c>
      <c r="Y283">
        <v>1</v>
      </c>
      <c r="Z283">
        <f>W283*X283</f>
        <v>6480</v>
      </c>
      <c r="AD283" t="str">
        <f t="shared" si="39"/>
        <v/>
      </c>
      <c r="AE283" t="str">
        <f t="shared" si="40"/>
        <v/>
      </c>
      <c r="AF283">
        <f t="shared" si="38"/>
        <v>6480</v>
      </c>
      <c r="AG283" t="str">
        <f t="shared" si="44"/>
        <v/>
      </c>
      <c r="AH283" t="str">
        <f t="shared" si="41"/>
        <v/>
      </c>
      <c r="AI283">
        <v>0.14499999999999999</v>
      </c>
      <c r="AJ283" t="str">
        <f t="shared" si="42"/>
        <v/>
      </c>
      <c r="AK283" t="str">
        <f t="shared" si="43"/>
        <v/>
      </c>
      <c r="AL283" t="str">
        <f t="shared" si="37"/>
        <v/>
      </c>
    </row>
    <row r="284" spans="1:39" x14ac:dyDescent="0.2">
      <c r="A284" t="s">
        <v>1542</v>
      </c>
      <c r="B284" t="s">
        <v>122</v>
      </c>
      <c r="C284" t="s">
        <v>1543</v>
      </c>
      <c r="D284" s="1">
        <v>35565</v>
      </c>
      <c r="E284" s="1">
        <v>44546</v>
      </c>
      <c r="F284" t="s">
        <v>19</v>
      </c>
      <c r="I284">
        <v>100</v>
      </c>
      <c r="J284">
        <v>0</v>
      </c>
      <c r="K284">
        <v>0</v>
      </c>
      <c r="L284">
        <v>1140</v>
      </c>
      <c r="M284">
        <v>1140</v>
      </c>
      <c r="N284" t="s">
        <v>20</v>
      </c>
      <c r="O284" t="s">
        <v>1544</v>
      </c>
      <c r="P284" t="s">
        <v>28</v>
      </c>
      <c r="Q284" t="s">
        <v>34233</v>
      </c>
      <c r="R284" t="s">
        <v>34233</v>
      </c>
      <c r="S284" t="s">
        <v>33797</v>
      </c>
      <c r="T284" t="s">
        <v>34349</v>
      </c>
      <c r="AD284" t="str">
        <f t="shared" si="39"/>
        <v/>
      </c>
      <c r="AE284" t="str">
        <f t="shared" si="40"/>
        <v/>
      </c>
      <c r="AF284" t="str">
        <f t="shared" si="38"/>
        <v/>
      </c>
      <c r="AG284" s="17">
        <v>1</v>
      </c>
      <c r="AH284">
        <f t="shared" si="41"/>
        <v>2.8</v>
      </c>
      <c r="AI284">
        <v>0.14499999999999999</v>
      </c>
      <c r="AJ284">
        <f t="shared" si="42"/>
        <v>0.40599999999999997</v>
      </c>
      <c r="AK284" t="str">
        <f t="shared" si="43"/>
        <v/>
      </c>
      <c r="AL284" t="str">
        <f t="shared" si="37"/>
        <v/>
      </c>
    </row>
    <row r="285" spans="1:39" x14ac:dyDescent="0.2">
      <c r="A285" t="s">
        <v>11148</v>
      </c>
      <c r="B285" t="s">
        <v>122</v>
      </c>
      <c r="C285" t="s">
        <v>11149</v>
      </c>
      <c r="D285" s="1">
        <v>36459</v>
      </c>
      <c r="E285" s="1">
        <v>43957</v>
      </c>
      <c r="F285" t="s">
        <v>19</v>
      </c>
      <c r="I285">
        <v>100</v>
      </c>
      <c r="J285">
        <v>0</v>
      </c>
      <c r="K285">
        <v>0</v>
      </c>
      <c r="L285">
        <v>1191</v>
      </c>
      <c r="M285">
        <v>1191</v>
      </c>
      <c r="N285" t="s">
        <v>20</v>
      </c>
      <c r="O285" t="s">
        <v>11150</v>
      </c>
      <c r="P285" t="s">
        <v>28</v>
      </c>
      <c r="Q285" t="s">
        <v>32794</v>
      </c>
      <c r="R285" t="s">
        <v>34237</v>
      </c>
      <c r="S285" t="s">
        <v>33801</v>
      </c>
      <c r="T285" t="s">
        <v>34349</v>
      </c>
      <c r="U285" t="s">
        <v>32634</v>
      </c>
      <c r="V285" t="s">
        <v>32695</v>
      </c>
      <c r="W285">
        <v>238</v>
      </c>
      <c r="Y285">
        <v>1</v>
      </c>
      <c r="AA285">
        <v>8.5</v>
      </c>
      <c r="AC285">
        <v>1</v>
      </c>
      <c r="AD285" t="str">
        <f t="shared" si="39"/>
        <v/>
      </c>
      <c r="AE285" t="str">
        <f t="shared" si="40"/>
        <v/>
      </c>
      <c r="AF285" t="str">
        <f t="shared" si="38"/>
        <v/>
      </c>
      <c r="AG285">
        <f>IF((S285&lt;&gt;"tühi")*(AC285&lt;&gt;""),AC285,"")</f>
        <v>1</v>
      </c>
      <c r="AH285">
        <f t="shared" si="41"/>
        <v>2.8</v>
      </c>
      <c r="AI285">
        <v>0.14499999999999999</v>
      </c>
      <c r="AJ285">
        <f t="shared" si="42"/>
        <v>0.40599999999999997</v>
      </c>
      <c r="AK285" t="str">
        <f t="shared" si="43"/>
        <v/>
      </c>
      <c r="AL285" t="str">
        <f t="shared" si="37"/>
        <v/>
      </c>
    </row>
    <row r="286" spans="1:39" x14ac:dyDescent="0.2">
      <c r="A286" t="s">
        <v>9633</v>
      </c>
      <c r="B286" t="s">
        <v>122</v>
      </c>
      <c r="C286" t="s">
        <v>9634</v>
      </c>
      <c r="D286" s="1">
        <v>36396</v>
      </c>
      <c r="E286" s="1">
        <v>43456</v>
      </c>
      <c r="F286" t="s">
        <v>19</v>
      </c>
      <c r="I286">
        <v>100</v>
      </c>
      <c r="J286">
        <v>0</v>
      </c>
      <c r="K286">
        <v>0</v>
      </c>
      <c r="L286">
        <v>1210</v>
      </c>
      <c r="M286">
        <v>1210</v>
      </c>
      <c r="N286" t="s">
        <v>20</v>
      </c>
      <c r="O286" t="s">
        <v>9635</v>
      </c>
      <c r="P286" t="s">
        <v>28</v>
      </c>
      <c r="Q286" t="s">
        <v>34233</v>
      </c>
      <c r="R286" t="s">
        <v>34233</v>
      </c>
      <c r="S286" t="s">
        <v>32628</v>
      </c>
      <c r="T286" t="s">
        <v>34349</v>
      </c>
      <c r="U286" t="s">
        <v>32634</v>
      </c>
      <c r="V286" t="s">
        <v>32696</v>
      </c>
      <c r="W286">
        <v>242</v>
      </c>
      <c r="X286">
        <v>2</v>
      </c>
      <c r="Y286">
        <v>1</v>
      </c>
      <c r="AA286">
        <v>8.5</v>
      </c>
      <c r="AC286">
        <v>1</v>
      </c>
      <c r="AD286" t="str">
        <f t="shared" si="39"/>
        <v/>
      </c>
      <c r="AE286" t="str">
        <f t="shared" si="40"/>
        <v/>
      </c>
      <c r="AF286" t="str">
        <f t="shared" si="38"/>
        <v/>
      </c>
      <c r="AG286">
        <f>IF((S286&lt;&gt;"tühi")*(AC286&lt;&gt;""),AC286,"")</f>
        <v>1</v>
      </c>
      <c r="AH286">
        <f t="shared" si="41"/>
        <v>2.8</v>
      </c>
      <c r="AI286">
        <v>0.14499999999999999</v>
      </c>
      <c r="AJ286">
        <f t="shared" si="42"/>
        <v>0.40599999999999997</v>
      </c>
      <c r="AK286" t="str">
        <f t="shared" si="43"/>
        <v/>
      </c>
      <c r="AL286" t="str">
        <f t="shared" si="37"/>
        <v/>
      </c>
    </row>
    <row r="287" spans="1:39" x14ac:dyDescent="0.2">
      <c r="A287" t="s">
        <v>9190</v>
      </c>
      <c r="B287" t="s">
        <v>122</v>
      </c>
      <c r="C287" t="s">
        <v>9191</v>
      </c>
      <c r="D287" s="1">
        <v>36243</v>
      </c>
      <c r="E287" s="1">
        <v>44599</v>
      </c>
      <c r="F287" t="s">
        <v>19</v>
      </c>
      <c r="I287">
        <v>100</v>
      </c>
      <c r="J287">
        <v>0</v>
      </c>
      <c r="K287">
        <v>0</v>
      </c>
      <c r="L287">
        <v>1213</v>
      </c>
      <c r="M287">
        <v>1213</v>
      </c>
      <c r="N287" t="s">
        <v>20</v>
      </c>
      <c r="O287" t="s">
        <v>9192</v>
      </c>
      <c r="P287" t="s">
        <v>28</v>
      </c>
      <c r="Q287" t="s">
        <v>34233</v>
      </c>
      <c r="R287" t="s">
        <v>34233</v>
      </c>
      <c r="S287" t="s">
        <v>32628</v>
      </c>
      <c r="T287" t="s">
        <v>32634</v>
      </c>
      <c r="AD287" t="str">
        <f t="shared" si="39"/>
        <v/>
      </c>
      <c r="AE287" t="str">
        <f t="shared" si="40"/>
        <v/>
      </c>
      <c r="AF287" t="str">
        <f t="shared" si="38"/>
        <v/>
      </c>
      <c r="AG287" s="17">
        <v>1</v>
      </c>
      <c r="AH287">
        <f t="shared" si="41"/>
        <v>2.8</v>
      </c>
      <c r="AI287">
        <v>0.14499999999999999</v>
      </c>
      <c r="AJ287">
        <f t="shared" si="42"/>
        <v>0.40599999999999997</v>
      </c>
      <c r="AK287" t="str">
        <f t="shared" si="43"/>
        <v/>
      </c>
      <c r="AL287" t="str">
        <f t="shared" ref="AL287:AL350" si="45">IF(COUNTBLANK(AK287),"",AK287*AI287)</f>
        <v/>
      </c>
    </row>
    <row r="288" spans="1:39" x14ac:dyDescent="0.2">
      <c r="A288" t="s">
        <v>9612</v>
      </c>
      <c r="B288" t="s">
        <v>122</v>
      </c>
      <c r="C288" t="s">
        <v>9613</v>
      </c>
      <c r="D288" s="1">
        <v>36311</v>
      </c>
      <c r="E288" s="1">
        <v>43456</v>
      </c>
      <c r="F288" t="s">
        <v>19</v>
      </c>
      <c r="I288">
        <v>100</v>
      </c>
      <c r="J288">
        <v>0</v>
      </c>
      <c r="K288">
        <v>0</v>
      </c>
      <c r="L288">
        <v>1258</v>
      </c>
      <c r="M288">
        <v>1258</v>
      </c>
      <c r="N288" t="s">
        <v>20</v>
      </c>
      <c r="O288" t="s">
        <v>9614</v>
      </c>
      <c r="P288" t="s">
        <v>28</v>
      </c>
      <c r="Q288" t="s">
        <v>32794</v>
      </c>
      <c r="R288" t="s">
        <v>33782</v>
      </c>
      <c r="S288" t="s">
        <v>33797</v>
      </c>
      <c r="T288" t="s">
        <v>34350</v>
      </c>
      <c r="AD288" t="str">
        <f t="shared" si="39"/>
        <v/>
      </c>
      <c r="AE288" t="str">
        <f t="shared" si="40"/>
        <v/>
      </c>
      <c r="AF288" t="str">
        <f t="shared" si="38"/>
        <v/>
      </c>
      <c r="AG288" s="17">
        <v>1</v>
      </c>
      <c r="AH288">
        <f t="shared" si="41"/>
        <v>2.8</v>
      </c>
      <c r="AI288">
        <v>0.14499999999999999</v>
      </c>
      <c r="AJ288">
        <f t="shared" si="42"/>
        <v>0.40599999999999997</v>
      </c>
      <c r="AK288" t="str">
        <f t="shared" si="43"/>
        <v/>
      </c>
      <c r="AL288" t="str">
        <f t="shared" si="45"/>
        <v/>
      </c>
    </row>
    <row r="289" spans="1:39" x14ac:dyDescent="0.2">
      <c r="A289" t="s">
        <v>9627</v>
      </c>
      <c r="B289" t="s">
        <v>122</v>
      </c>
      <c r="C289" t="s">
        <v>9628</v>
      </c>
      <c r="D289" s="1">
        <v>36396</v>
      </c>
      <c r="E289" s="1">
        <v>43456</v>
      </c>
      <c r="F289" t="s">
        <v>19</v>
      </c>
      <c r="I289">
        <v>100</v>
      </c>
      <c r="J289">
        <v>0</v>
      </c>
      <c r="K289">
        <v>0</v>
      </c>
      <c r="L289">
        <v>1060</v>
      </c>
      <c r="M289">
        <v>1060</v>
      </c>
      <c r="N289" t="s">
        <v>20</v>
      </c>
      <c r="O289" t="s">
        <v>9629</v>
      </c>
      <c r="P289" t="s">
        <v>28</v>
      </c>
      <c r="Q289" t="s">
        <v>34233</v>
      </c>
      <c r="R289" t="s">
        <v>34233</v>
      </c>
      <c r="S289" t="s">
        <v>32628</v>
      </c>
      <c r="T289" t="s">
        <v>34349</v>
      </c>
      <c r="AD289" t="str">
        <f t="shared" si="39"/>
        <v/>
      </c>
      <c r="AE289" t="str">
        <f t="shared" si="40"/>
        <v/>
      </c>
      <c r="AF289" t="str">
        <f t="shared" si="38"/>
        <v/>
      </c>
      <c r="AG289" s="17">
        <v>1</v>
      </c>
      <c r="AH289">
        <f t="shared" si="41"/>
        <v>2.8</v>
      </c>
      <c r="AI289">
        <v>0.14499999999999999</v>
      </c>
      <c r="AJ289">
        <f t="shared" si="42"/>
        <v>0.40599999999999997</v>
      </c>
      <c r="AK289" t="str">
        <f t="shared" si="43"/>
        <v/>
      </c>
      <c r="AL289" t="str">
        <f t="shared" si="45"/>
        <v/>
      </c>
    </row>
    <row r="290" spans="1:39" x14ac:dyDescent="0.2">
      <c r="A290" t="s">
        <v>989</v>
      </c>
      <c r="B290" t="s">
        <v>122</v>
      </c>
      <c r="C290" t="s">
        <v>990</v>
      </c>
      <c r="D290" s="1">
        <v>35331</v>
      </c>
      <c r="E290" s="1">
        <v>44105</v>
      </c>
      <c r="F290" t="s">
        <v>19</v>
      </c>
      <c r="I290">
        <v>100</v>
      </c>
      <c r="J290">
        <v>0</v>
      </c>
      <c r="K290">
        <v>0</v>
      </c>
      <c r="L290">
        <v>1090</v>
      </c>
      <c r="M290">
        <v>1090</v>
      </c>
      <c r="N290" t="s">
        <v>20</v>
      </c>
      <c r="O290" t="s">
        <v>991</v>
      </c>
      <c r="P290" t="s">
        <v>28</v>
      </c>
      <c r="Q290" t="s">
        <v>34233</v>
      </c>
      <c r="R290" t="s">
        <v>34233</v>
      </c>
      <c r="S290" t="s">
        <v>32628</v>
      </c>
      <c r="T290" t="s">
        <v>34357</v>
      </c>
      <c r="AD290" t="str">
        <f t="shared" si="39"/>
        <v/>
      </c>
      <c r="AE290" t="str">
        <f t="shared" si="40"/>
        <v/>
      </c>
      <c r="AF290" t="str">
        <f t="shared" si="38"/>
        <v/>
      </c>
      <c r="AG290" s="17">
        <v>1</v>
      </c>
      <c r="AH290">
        <f t="shared" si="41"/>
        <v>2.8</v>
      </c>
      <c r="AI290">
        <v>0.14499999999999999</v>
      </c>
      <c r="AJ290">
        <f t="shared" si="42"/>
        <v>0.40599999999999997</v>
      </c>
      <c r="AK290" t="str">
        <f t="shared" si="43"/>
        <v/>
      </c>
      <c r="AL290" t="str">
        <f t="shared" si="45"/>
        <v/>
      </c>
    </row>
    <row r="291" spans="1:39" x14ac:dyDescent="0.2">
      <c r="A291" t="s">
        <v>8962</v>
      </c>
      <c r="B291" t="s">
        <v>122</v>
      </c>
      <c r="C291" t="s">
        <v>8963</v>
      </c>
      <c r="D291" s="1">
        <v>36243</v>
      </c>
      <c r="E291" s="1">
        <v>43456</v>
      </c>
      <c r="F291" t="s">
        <v>19</v>
      </c>
      <c r="I291">
        <v>100</v>
      </c>
      <c r="J291">
        <v>0</v>
      </c>
      <c r="K291">
        <v>0</v>
      </c>
      <c r="L291">
        <v>1198</v>
      </c>
      <c r="M291">
        <v>1198</v>
      </c>
      <c r="N291" t="s">
        <v>20</v>
      </c>
      <c r="O291" t="s">
        <v>8964</v>
      </c>
      <c r="P291" t="s">
        <v>28</v>
      </c>
      <c r="Q291" t="s">
        <v>34233</v>
      </c>
      <c r="R291" t="s">
        <v>34233</v>
      </c>
      <c r="S291" t="s">
        <v>32628</v>
      </c>
      <c r="T291" t="s">
        <v>34349</v>
      </c>
      <c r="AD291" t="str">
        <f t="shared" si="39"/>
        <v/>
      </c>
      <c r="AE291" t="str">
        <f t="shared" si="40"/>
        <v/>
      </c>
      <c r="AF291" t="str">
        <f t="shared" si="38"/>
        <v/>
      </c>
      <c r="AG291" s="17">
        <v>1</v>
      </c>
      <c r="AH291">
        <f t="shared" si="41"/>
        <v>2.8</v>
      </c>
      <c r="AI291">
        <v>0.14499999999999999</v>
      </c>
      <c r="AJ291">
        <f t="shared" si="42"/>
        <v>0.40599999999999997</v>
      </c>
      <c r="AK291" t="str">
        <f t="shared" si="43"/>
        <v/>
      </c>
      <c r="AL291" t="str">
        <f t="shared" si="45"/>
        <v/>
      </c>
    </row>
    <row r="292" spans="1:39" x14ac:dyDescent="0.2">
      <c r="A292" t="s">
        <v>29380</v>
      </c>
      <c r="B292" t="s">
        <v>122</v>
      </c>
      <c r="C292" t="s">
        <v>29381</v>
      </c>
      <c r="D292" s="1">
        <v>43439</v>
      </c>
      <c r="E292" s="1">
        <v>44546</v>
      </c>
      <c r="F292" t="s">
        <v>2354</v>
      </c>
      <c r="G292" t="s">
        <v>470</v>
      </c>
      <c r="I292">
        <v>70</v>
      </c>
      <c r="J292">
        <v>30</v>
      </c>
      <c r="K292">
        <v>0</v>
      </c>
      <c r="L292">
        <v>484</v>
      </c>
      <c r="M292">
        <v>484</v>
      </c>
      <c r="N292" t="s">
        <v>20</v>
      </c>
      <c r="O292" t="s">
        <v>29382</v>
      </c>
      <c r="P292" t="s">
        <v>44</v>
      </c>
      <c r="Q292" t="s">
        <v>34233</v>
      </c>
      <c r="R292" t="s">
        <v>34233</v>
      </c>
      <c r="S292" t="s">
        <v>32627</v>
      </c>
      <c r="T292" t="s">
        <v>34384</v>
      </c>
      <c r="U292" t="s">
        <v>32697</v>
      </c>
      <c r="V292" t="s">
        <v>34939</v>
      </c>
      <c r="W292">
        <f>L292*0.3</f>
        <v>145.19999999999999</v>
      </c>
      <c r="X292">
        <v>2</v>
      </c>
      <c r="Y292">
        <v>1</v>
      </c>
      <c r="Z292">
        <f>W292*X292</f>
        <v>290.39999999999998</v>
      </c>
      <c r="AB292">
        <v>30</v>
      </c>
      <c r="AD292" t="str">
        <f t="shared" si="39"/>
        <v/>
      </c>
      <c r="AE292" t="str">
        <f t="shared" si="40"/>
        <v/>
      </c>
      <c r="AF292">
        <f t="shared" si="38"/>
        <v>290.39999999999998</v>
      </c>
      <c r="AG292" t="str">
        <f>IF((S292&lt;&gt;"tühi")*(AC292&lt;&gt;""),AC292,"")</f>
        <v/>
      </c>
      <c r="AH292" t="str">
        <f t="shared" si="41"/>
        <v/>
      </c>
      <c r="AI292">
        <v>0.14499999999999999</v>
      </c>
      <c r="AJ292" t="str">
        <f t="shared" si="42"/>
        <v/>
      </c>
      <c r="AK292" t="str">
        <f t="shared" si="43"/>
        <v/>
      </c>
      <c r="AL292" t="str">
        <f t="shared" si="45"/>
        <v/>
      </c>
      <c r="AM292" t="s">
        <v>34227</v>
      </c>
    </row>
    <row r="293" spans="1:39" x14ac:dyDescent="0.2">
      <c r="A293" t="s">
        <v>12398</v>
      </c>
      <c r="B293" t="s">
        <v>122</v>
      </c>
      <c r="C293" t="s">
        <v>12399</v>
      </c>
      <c r="D293" s="1">
        <v>36782</v>
      </c>
      <c r="E293" s="1">
        <v>43456</v>
      </c>
      <c r="F293" t="s">
        <v>19</v>
      </c>
      <c r="I293">
        <v>100</v>
      </c>
      <c r="J293">
        <v>0</v>
      </c>
      <c r="K293">
        <v>0</v>
      </c>
      <c r="L293">
        <v>1083</v>
      </c>
      <c r="M293">
        <v>1083</v>
      </c>
      <c r="N293" t="s">
        <v>20</v>
      </c>
      <c r="O293" t="s">
        <v>12400</v>
      </c>
      <c r="P293" t="s">
        <v>28</v>
      </c>
      <c r="Q293" t="s">
        <v>34233</v>
      </c>
      <c r="R293" t="s">
        <v>34233</v>
      </c>
      <c r="S293" t="s">
        <v>33797</v>
      </c>
      <c r="T293" t="s">
        <v>34366</v>
      </c>
      <c r="U293" t="s">
        <v>32634</v>
      </c>
      <c r="V293" t="s">
        <v>32698</v>
      </c>
      <c r="W293">
        <v>216</v>
      </c>
      <c r="X293">
        <v>2</v>
      </c>
      <c r="Y293">
        <v>1</v>
      </c>
      <c r="AA293">
        <v>8.5</v>
      </c>
      <c r="AC293">
        <v>1</v>
      </c>
      <c r="AD293" t="str">
        <f t="shared" si="39"/>
        <v/>
      </c>
      <c r="AE293" t="str">
        <f t="shared" si="40"/>
        <v/>
      </c>
      <c r="AF293" t="str">
        <f t="shared" si="38"/>
        <v/>
      </c>
      <c r="AG293">
        <f>IF((S293&lt;&gt;"tühi")*(AC293&lt;&gt;""),AC293,"")</f>
        <v>1</v>
      </c>
      <c r="AH293">
        <f t="shared" si="41"/>
        <v>2.8</v>
      </c>
      <c r="AI293">
        <v>0.14499999999999999</v>
      </c>
      <c r="AJ293">
        <f t="shared" si="42"/>
        <v>0.40599999999999997</v>
      </c>
      <c r="AK293" t="str">
        <f t="shared" si="43"/>
        <v/>
      </c>
      <c r="AL293" t="str">
        <f t="shared" si="45"/>
        <v/>
      </c>
    </row>
    <row r="294" spans="1:39" x14ac:dyDescent="0.2">
      <c r="A294" t="s">
        <v>24248</v>
      </c>
      <c r="B294" t="s">
        <v>122</v>
      </c>
      <c r="C294" t="s">
        <v>24249</v>
      </c>
      <c r="D294" s="1">
        <v>39426</v>
      </c>
      <c r="E294" s="1">
        <v>44546</v>
      </c>
      <c r="F294" t="s">
        <v>470</v>
      </c>
      <c r="I294">
        <v>100</v>
      </c>
      <c r="J294">
        <v>0</v>
      </c>
      <c r="K294">
        <v>0</v>
      </c>
      <c r="L294">
        <v>861</v>
      </c>
      <c r="M294">
        <v>861</v>
      </c>
      <c r="N294" t="s">
        <v>20</v>
      </c>
      <c r="O294" t="s">
        <v>17726</v>
      </c>
      <c r="P294" t="s">
        <v>28</v>
      </c>
      <c r="Q294" t="s">
        <v>33770</v>
      </c>
      <c r="R294">
        <v>7</v>
      </c>
      <c r="S294" t="s">
        <v>32627</v>
      </c>
      <c r="T294" t="s">
        <v>34266</v>
      </c>
      <c r="U294" t="s">
        <v>32697</v>
      </c>
      <c r="V294" t="s">
        <v>34939</v>
      </c>
      <c r="W294">
        <f>L294*0.3</f>
        <v>258.3</v>
      </c>
      <c r="X294">
        <v>2</v>
      </c>
      <c r="Y294">
        <v>1</v>
      </c>
      <c r="Z294">
        <f>W294*X294</f>
        <v>516.6</v>
      </c>
      <c r="AB294">
        <v>30</v>
      </c>
      <c r="AD294" t="str">
        <f t="shared" si="39"/>
        <v/>
      </c>
      <c r="AE294" t="str">
        <f t="shared" si="40"/>
        <v/>
      </c>
      <c r="AF294">
        <f t="shared" ref="AF294:AF357" si="46">IF((S294&lt;&gt;"tühi")*(F294&lt;&gt;"Elamumaa")*(G294&lt;&gt;"Elamumaa")*(H294&lt;&gt;"Elamumaa"),IF(Z294=0,"",Z294),"")</f>
        <v>516.6</v>
      </c>
      <c r="AG294" t="str">
        <f>IF((S294&lt;&gt;"tühi")*(AC294&lt;&gt;""),AC294,"")</f>
        <v/>
      </c>
      <c r="AH294" t="str">
        <f t="shared" si="41"/>
        <v/>
      </c>
      <c r="AI294">
        <v>0.14499999999999999</v>
      </c>
      <c r="AJ294">
        <v>7</v>
      </c>
      <c r="AK294" t="str">
        <f t="shared" si="43"/>
        <v/>
      </c>
      <c r="AL294" t="str">
        <f t="shared" si="45"/>
        <v/>
      </c>
      <c r="AM294" t="s">
        <v>34227</v>
      </c>
    </row>
    <row r="295" spans="1:39" x14ac:dyDescent="0.2">
      <c r="A295" t="s">
        <v>6864</v>
      </c>
      <c r="B295" t="s">
        <v>122</v>
      </c>
      <c r="C295" t="s">
        <v>6865</v>
      </c>
      <c r="D295" s="1">
        <v>36173</v>
      </c>
      <c r="E295" s="1">
        <v>43456</v>
      </c>
      <c r="F295" t="s">
        <v>19</v>
      </c>
      <c r="I295">
        <v>100</v>
      </c>
      <c r="J295">
        <v>0</v>
      </c>
      <c r="K295">
        <v>0</v>
      </c>
      <c r="L295">
        <v>1113</v>
      </c>
      <c r="M295">
        <v>1113</v>
      </c>
      <c r="N295" t="s">
        <v>20</v>
      </c>
      <c r="O295" t="s">
        <v>6866</v>
      </c>
      <c r="P295" t="s">
        <v>28</v>
      </c>
      <c r="Q295" t="s">
        <v>34233</v>
      </c>
      <c r="R295" t="s">
        <v>34233</v>
      </c>
      <c r="S295" t="s">
        <v>33797</v>
      </c>
      <c r="T295" t="s">
        <v>34349</v>
      </c>
      <c r="AD295" t="str">
        <f t="shared" si="39"/>
        <v/>
      </c>
      <c r="AE295" t="str">
        <f t="shared" si="40"/>
        <v/>
      </c>
      <c r="AF295" t="str">
        <f t="shared" si="46"/>
        <v/>
      </c>
      <c r="AG295" s="17">
        <v>1</v>
      </c>
      <c r="AH295">
        <f t="shared" si="41"/>
        <v>2.8</v>
      </c>
      <c r="AI295">
        <v>0.14499999999999999</v>
      </c>
      <c r="AJ295">
        <f t="shared" si="42"/>
        <v>0.40599999999999997</v>
      </c>
      <c r="AK295" t="str">
        <f t="shared" si="43"/>
        <v/>
      </c>
      <c r="AL295" t="str">
        <f t="shared" si="45"/>
        <v/>
      </c>
    </row>
    <row r="296" spans="1:39" x14ac:dyDescent="0.2">
      <c r="A296" t="s">
        <v>980</v>
      </c>
      <c r="B296" t="s">
        <v>122</v>
      </c>
      <c r="C296" t="s">
        <v>981</v>
      </c>
      <c r="D296" s="1">
        <v>35255</v>
      </c>
      <c r="E296" s="1">
        <v>43456</v>
      </c>
      <c r="F296" t="s">
        <v>19</v>
      </c>
      <c r="I296">
        <v>100</v>
      </c>
      <c r="J296">
        <v>0</v>
      </c>
      <c r="K296">
        <v>0</v>
      </c>
      <c r="L296">
        <v>1141</v>
      </c>
      <c r="M296">
        <v>1141</v>
      </c>
      <c r="N296" t="s">
        <v>20</v>
      </c>
      <c r="O296" t="s">
        <v>982</v>
      </c>
      <c r="P296" t="s">
        <v>28</v>
      </c>
      <c r="Q296" t="s">
        <v>34233</v>
      </c>
      <c r="R296" t="s">
        <v>34233</v>
      </c>
      <c r="S296" t="s">
        <v>33797</v>
      </c>
      <c r="T296" t="s">
        <v>34349</v>
      </c>
      <c r="AD296" t="str">
        <f t="shared" si="39"/>
        <v/>
      </c>
      <c r="AE296" t="str">
        <f t="shared" si="40"/>
        <v/>
      </c>
      <c r="AF296" t="str">
        <f t="shared" si="46"/>
        <v/>
      </c>
      <c r="AG296" s="17">
        <v>1</v>
      </c>
      <c r="AH296">
        <f t="shared" si="41"/>
        <v>2.8</v>
      </c>
      <c r="AI296">
        <v>0.14499999999999999</v>
      </c>
      <c r="AJ296">
        <f t="shared" si="42"/>
        <v>0.40599999999999997</v>
      </c>
      <c r="AK296" t="str">
        <f t="shared" si="43"/>
        <v/>
      </c>
      <c r="AL296" t="str">
        <f t="shared" si="45"/>
        <v/>
      </c>
    </row>
    <row r="297" spans="1:39" x14ac:dyDescent="0.2">
      <c r="A297" t="s">
        <v>11076</v>
      </c>
      <c r="B297" t="s">
        <v>122</v>
      </c>
      <c r="C297" t="s">
        <v>11077</v>
      </c>
      <c r="D297" s="1">
        <v>36446</v>
      </c>
      <c r="E297" s="1">
        <v>44105</v>
      </c>
      <c r="F297" t="s">
        <v>19</v>
      </c>
      <c r="I297">
        <v>100</v>
      </c>
      <c r="J297">
        <v>0</v>
      </c>
      <c r="K297">
        <v>0</v>
      </c>
      <c r="L297">
        <v>1187</v>
      </c>
      <c r="M297">
        <v>1187</v>
      </c>
      <c r="N297" t="s">
        <v>20</v>
      </c>
      <c r="O297" t="s">
        <v>11078</v>
      </c>
      <c r="P297" t="s">
        <v>28</v>
      </c>
      <c r="Q297" t="s">
        <v>34233</v>
      </c>
      <c r="R297" t="s">
        <v>34233</v>
      </c>
      <c r="S297" t="s">
        <v>32628</v>
      </c>
      <c r="T297" t="s">
        <v>34357</v>
      </c>
      <c r="AD297" t="str">
        <f t="shared" si="39"/>
        <v/>
      </c>
      <c r="AE297" t="str">
        <f t="shared" si="40"/>
        <v/>
      </c>
      <c r="AF297" t="str">
        <f t="shared" si="46"/>
        <v/>
      </c>
      <c r="AG297" s="17">
        <v>1</v>
      </c>
      <c r="AH297">
        <f t="shared" si="41"/>
        <v>2.8</v>
      </c>
      <c r="AI297">
        <v>0.14499999999999999</v>
      </c>
      <c r="AJ297">
        <f t="shared" si="42"/>
        <v>0.40599999999999997</v>
      </c>
      <c r="AK297" t="str">
        <f t="shared" si="43"/>
        <v/>
      </c>
      <c r="AL297" t="str">
        <f t="shared" si="45"/>
        <v/>
      </c>
    </row>
    <row r="298" spans="1:39" x14ac:dyDescent="0.2">
      <c r="A298" t="s">
        <v>21758</v>
      </c>
      <c r="B298" t="s">
        <v>122</v>
      </c>
      <c r="C298" t="s">
        <v>21759</v>
      </c>
      <c r="D298" s="1">
        <v>38202</v>
      </c>
      <c r="E298" s="1">
        <v>43456</v>
      </c>
      <c r="F298" t="s">
        <v>19</v>
      </c>
      <c r="I298">
        <v>100</v>
      </c>
      <c r="J298">
        <v>0</v>
      </c>
      <c r="K298">
        <v>0</v>
      </c>
      <c r="L298">
        <v>1922</v>
      </c>
      <c r="M298">
        <v>1921</v>
      </c>
      <c r="N298" t="s">
        <v>20</v>
      </c>
      <c r="O298" t="s">
        <v>21760</v>
      </c>
      <c r="P298" t="s">
        <v>28</v>
      </c>
      <c r="Q298" t="s">
        <v>34233</v>
      </c>
      <c r="R298" t="s">
        <v>34233</v>
      </c>
      <c r="S298" t="s">
        <v>33797</v>
      </c>
      <c r="T298" t="s">
        <v>34366</v>
      </c>
      <c r="AD298" t="str">
        <f t="shared" si="39"/>
        <v/>
      </c>
      <c r="AE298" t="str">
        <f t="shared" si="40"/>
        <v/>
      </c>
      <c r="AF298" t="str">
        <f t="shared" si="46"/>
        <v/>
      </c>
      <c r="AG298" s="17">
        <v>1</v>
      </c>
      <c r="AH298">
        <f t="shared" si="41"/>
        <v>2.8</v>
      </c>
      <c r="AI298">
        <v>0.14499999999999999</v>
      </c>
      <c r="AJ298">
        <f t="shared" si="42"/>
        <v>0.40599999999999997</v>
      </c>
      <c r="AK298" t="str">
        <f t="shared" si="43"/>
        <v/>
      </c>
      <c r="AL298" t="str">
        <f t="shared" si="45"/>
        <v/>
      </c>
    </row>
    <row r="299" spans="1:39" x14ac:dyDescent="0.2">
      <c r="A299" t="s">
        <v>8419</v>
      </c>
      <c r="B299" t="s">
        <v>122</v>
      </c>
      <c r="C299" t="s">
        <v>8420</v>
      </c>
      <c r="D299" s="1">
        <v>36269</v>
      </c>
      <c r="E299" s="1">
        <v>43951</v>
      </c>
      <c r="F299" t="s">
        <v>19</v>
      </c>
      <c r="I299">
        <v>100</v>
      </c>
      <c r="J299">
        <v>0</v>
      </c>
      <c r="K299">
        <v>0</v>
      </c>
      <c r="L299">
        <v>1161</v>
      </c>
      <c r="M299">
        <v>1161</v>
      </c>
      <c r="N299" t="s">
        <v>20</v>
      </c>
      <c r="O299" t="s">
        <v>8421</v>
      </c>
      <c r="P299" t="s">
        <v>28</v>
      </c>
      <c r="Q299" t="s">
        <v>34233</v>
      </c>
      <c r="R299" t="s">
        <v>34233</v>
      </c>
      <c r="S299" t="s">
        <v>33800</v>
      </c>
      <c r="T299" t="s">
        <v>32794</v>
      </c>
      <c r="AD299" t="str">
        <f t="shared" si="39"/>
        <v/>
      </c>
      <c r="AE299" t="str">
        <f t="shared" si="40"/>
        <v/>
      </c>
      <c r="AF299" t="str">
        <f t="shared" si="46"/>
        <v/>
      </c>
      <c r="AG299" s="17">
        <v>1</v>
      </c>
      <c r="AH299">
        <f t="shared" si="41"/>
        <v>2.8</v>
      </c>
      <c r="AI299">
        <v>0.14499999999999999</v>
      </c>
      <c r="AJ299">
        <f t="shared" si="42"/>
        <v>0.40599999999999997</v>
      </c>
      <c r="AK299" t="str">
        <f t="shared" si="43"/>
        <v/>
      </c>
      <c r="AL299" t="str">
        <f t="shared" si="45"/>
        <v/>
      </c>
    </row>
    <row r="300" spans="1:39" x14ac:dyDescent="0.2">
      <c r="A300" t="s">
        <v>9573</v>
      </c>
      <c r="B300" t="s">
        <v>122</v>
      </c>
      <c r="C300" t="s">
        <v>9574</v>
      </c>
      <c r="D300" s="1">
        <v>36390</v>
      </c>
      <c r="E300" s="1">
        <v>43456</v>
      </c>
      <c r="F300" t="s">
        <v>19</v>
      </c>
      <c r="I300">
        <v>100</v>
      </c>
      <c r="J300">
        <v>0</v>
      </c>
      <c r="K300">
        <v>0</v>
      </c>
      <c r="L300">
        <v>1188</v>
      </c>
      <c r="M300">
        <v>1188</v>
      </c>
      <c r="N300" t="s">
        <v>20</v>
      </c>
      <c r="O300" t="s">
        <v>9575</v>
      </c>
      <c r="P300" t="s">
        <v>28</v>
      </c>
      <c r="Q300" t="s">
        <v>34233</v>
      </c>
      <c r="R300" t="s">
        <v>34233</v>
      </c>
      <c r="S300" t="s">
        <v>33797</v>
      </c>
      <c r="T300" t="s">
        <v>34349</v>
      </c>
      <c r="AD300" t="str">
        <f t="shared" si="39"/>
        <v/>
      </c>
      <c r="AE300" t="str">
        <f t="shared" si="40"/>
        <v/>
      </c>
      <c r="AF300" t="str">
        <f t="shared" si="46"/>
        <v/>
      </c>
      <c r="AG300" s="17">
        <v>1</v>
      </c>
      <c r="AH300">
        <f t="shared" si="41"/>
        <v>2.8</v>
      </c>
      <c r="AI300">
        <v>0.14499999999999999</v>
      </c>
      <c r="AJ300">
        <f t="shared" si="42"/>
        <v>0.40599999999999997</v>
      </c>
      <c r="AK300" t="str">
        <f t="shared" si="43"/>
        <v/>
      </c>
      <c r="AL300" t="str">
        <f t="shared" si="45"/>
        <v/>
      </c>
    </row>
    <row r="301" spans="1:39" x14ac:dyDescent="0.2">
      <c r="A301" t="s">
        <v>27121</v>
      </c>
      <c r="B301" t="s">
        <v>122</v>
      </c>
      <c r="C301" t="s">
        <v>27122</v>
      </c>
      <c r="D301" s="1">
        <v>41711</v>
      </c>
      <c r="E301" s="1">
        <v>44599</v>
      </c>
      <c r="F301" t="s">
        <v>26</v>
      </c>
      <c r="I301">
        <v>100</v>
      </c>
      <c r="J301">
        <v>0</v>
      </c>
      <c r="K301">
        <v>0</v>
      </c>
      <c r="L301">
        <v>1688</v>
      </c>
      <c r="M301">
        <v>1688</v>
      </c>
      <c r="N301" t="s">
        <v>20</v>
      </c>
      <c r="O301" t="s">
        <v>27123</v>
      </c>
      <c r="P301" t="s">
        <v>44</v>
      </c>
      <c r="Q301" t="s">
        <v>34233</v>
      </c>
      <c r="R301" t="s">
        <v>34233</v>
      </c>
      <c r="S301" t="s">
        <v>34233</v>
      </c>
      <c r="T301" t="s">
        <v>34233</v>
      </c>
      <c r="AD301" t="str">
        <f t="shared" si="39"/>
        <v/>
      </c>
      <c r="AE301" t="str">
        <f t="shared" si="40"/>
        <v/>
      </c>
      <c r="AF301" t="str">
        <f t="shared" si="46"/>
        <v/>
      </c>
      <c r="AG301" t="str">
        <f t="shared" ref="AG301:AG314" si="47">IF((S301&lt;&gt;"tühi")*(AC301&lt;&gt;""),AC301,"")</f>
        <v/>
      </c>
      <c r="AH301" t="str">
        <f t="shared" si="41"/>
        <v/>
      </c>
      <c r="AI301">
        <v>0.14499999999999999</v>
      </c>
      <c r="AJ301" t="str">
        <f t="shared" si="42"/>
        <v/>
      </c>
      <c r="AK301" t="str">
        <f t="shared" si="43"/>
        <v/>
      </c>
      <c r="AL301" t="str">
        <f t="shared" si="45"/>
        <v/>
      </c>
    </row>
    <row r="302" spans="1:39" x14ac:dyDescent="0.2">
      <c r="A302" t="s">
        <v>27124</v>
      </c>
      <c r="B302" t="s">
        <v>122</v>
      </c>
      <c r="C302" t="s">
        <v>27125</v>
      </c>
      <c r="D302" s="1">
        <v>41711</v>
      </c>
      <c r="E302" s="1">
        <v>44732</v>
      </c>
      <c r="F302" t="s">
        <v>26</v>
      </c>
      <c r="I302">
        <v>100</v>
      </c>
      <c r="J302">
        <v>0</v>
      </c>
      <c r="K302">
        <v>0</v>
      </c>
      <c r="L302">
        <v>5065</v>
      </c>
      <c r="M302">
        <v>5065</v>
      </c>
      <c r="N302" t="s">
        <v>20</v>
      </c>
      <c r="O302" t="s">
        <v>27126</v>
      </c>
      <c r="P302" t="s">
        <v>44</v>
      </c>
      <c r="Q302" t="s">
        <v>34233</v>
      </c>
      <c r="R302" t="s">
        <v>34233</v>
      </c>
      <c r="S302" t="s">
        <v>34233</v>
      </c>
      <c r="T302" t="s">
        <v>34233</v>
      </c>
      <c r="AD302" t="str">
        <f t="shared" si="39"/>
        <v/>
      </c>
      <c r="AE302" t="str">
        <f t="shared" si="40"/>
        <v/>
      </c>
      <c r="AF302" t="str">
        <f t="shared" si="46"/>
        <v/>
      </c>
      <c r="AG302" t="str">
        <f t="shared" si="47"/>
        <v/>
      </c>
      <c r="AH302" t="str">
        <f t="shared" si="41"/>
        <v/>
      </c>
      <c r="AI302">
        <v>0.14499999999999999</v>
      </c>
      <c r="AJ302" t="str">
        <f t="shared" si="42"/>
        <v/>
      </c>
      <c r="AK302" t="str">
        <f t="shared" si="43"/>
        <v/>
      </c>
      <c r="AL302" t="str">
        <f t="shared" si="45"/>
        <v/>
      </c>
    </row>
    <row r="303" spans="1:39" x14ac:dyDescent="0.2">
      <c r="A303" t="s">
        <v>18940</v>
      </c>
      <c r="B303" t="s">
        <v>122</v>
      </c>
      <c r="C303" t="s">
        <v>18941</v>
      </c>
      <c r="D303" s="1">
        <v>38075</v>
      </c>
      <c r="E303" s="1">
        <v>44546</v>
      </c>
      <c r="F303" t="s">
        <v>474</v>
      </c>
      <c r="I303">
        <v>100</v>
      </c>
      <c r="J303">
        <v>0</v>
      </c>
      <c r="K303">
        <v>0</v>
      </c>
      <c r="L303">
        <v>6584</v>
      </c>
      <c r="M303">
        <v>6584</v>
      </c>
      <c r="N303" t="s">
        <v>20</v>
      </c>
      <c r="O303" t="s">
        <v>18939</v>
      </c>
      <c r="P303" t="s">
        <v>28</v>
      </c>
      <c r="Q303" t="s">
        <v>34233</v>
      </c>
      <c r="R303" t="s">
        <v>34233</v>
      </c>
      <c r="S303" t="s">
        <v>33942</v>
      </c>
      <c r="T303" t="s">
        <v>34233</v>
      </c>
      <c r="V303" t="s">
        <v>34290</v>
      </c>
      <c r="AD303" t="str">
        <f t="shared" si="39"/>
        <v/>
      </c>
      <c r="AE303" t="str">
        <f t="shared" si="40"/>
        <v/>
      </c>
      <c r="AF303" t="str">
        <f t="shared" si="46"/>
        <v/>
      </c>
      <c r="AG303" t="str">
        <f t="shared" si="47"/>
        <v/>
      </c>
      <c r="AH303" t="str">
        <f t="shared" si="41"/>
        <v/>
      </c>
      <c r="AI303">
        <v>0.14499999999999999</v>
      </c>
      <c r="AJ303" t="str">
        <f t="shared" si="42"/>
        <v/>
      </c>
      <c r="AK303" t="str">
        <f t="shared" si="43"/>
        <v/>
      </c>
      <c r="AL303" t="str">
        <f t="shared" si="45"/>
        <v/>
      </c>
      <c r="AM303" t="s">
        <v>33867</v>
      </c>
    </row>
    <row r="304" spans="1:39" x14ac:dyDescent="0.2">
      <c r="A304" t="s">
        <v>27284</v>
      </c>
      <c r="B304" t="s">
        <v>122</v>
      </c>
      <c r="C304" t="s">
        <v>27285</v>
      </c>
      <c r="D304" s="1">
        <v>41869</v>
      </c>
      <c r="E304" s="1">
        <v>43456</v>
      </c>
      <c r="F304" t="s">
        <v>889</v>
      </c>
      <c r="I304">
        <v>100</v>
      </c>
      <c r="J304">
        <v>0</v>
      </c>
      <c r="K304">
        <v>0</v>
      </c>
      <c r="L304">
        <v>9739</v>
      </c>
      <c r="M304">
        <v>9739</v>
      </c>
      <c r="N304" t="s">
        <v>20</v>
      </c>
      <c r="O304" t="s">
        <v>27286</v>
      </c>
      <c r="P304" t="s">
        <v>28</v>
      </c>
      <c r="Q304" t="s">
        <v>34233</v>
      </c>
      <c r="R304" t="s">
        <v>34233</v>
      </c>
      <c r="S304" t="s">
        <v>32627</v>
      </c>
      <c r="T304" t="s">
        <v>34233</v>
      </c>
      <c r="V304" t="s">
        <v>32633</v>
      </c>
      <c r="AD304" t="str">
        <f t="shared" si="39"/>
        <v/>
      </c>
      <c r="AE304" t="str">
        <f t="shared" si="40"/>
        <v/>
      </c>
      <c r="AF304" t="str">
        <f t="shared" si="46"/>
        <v/>
      </c>
      <c r="AG304" t="str">
        <f t="shared" si="47"/>
        <v/>
      </c>
      <c r="AH304" t="str">
        <f t="shared" si="41"/>
        <v/>
      </c>
      <c r="AI304">
        <v>0.14499999999999999</v>
      </c>
      <c r="AJ304" t="str">
        <f t="shared" si="42"/>
        <v/>
      </c>
      <c r="AK304" t="str">
        <f t="shared" si="43"/>
        <v/>
      </c>
      <c r="AL304" t="str">
        <f t="shared" si="45"/>
        <v/>
      </c>
    </row>
    <row r="305" spans="1:39" x14ac:dyDescent="0.2">
      <c r="A305" t="s">
        <v>27287</v>
      </c>
      <c r="B305" t="s">
        <v>122</v>
      </c>
      <c r="C305" t="s">
        <v>27288</v>
      </c>
      <c r="D305" s="1">
        <v>41869</v>
      </c>
      <c r="E305" s="1">
        <v>44546</v>
      </c>
      <c r="F305" t="s">
        <v>26</v>
      </c>
      <c r="I305">
        <v>100</v>
      </c>
      <c r="J305">
        <v>0</v>
      </c>
      <c r="K305">
        <v>0</v>
      </c>
      <c r="L305">
        <v>1655</v>
      </c>
      <c r="M305">
        <v>1655</v>
      </c>
      <c r="N305" t="s">
        <v>20</v>
      </c>
      <c r="O305" t="s">
        <v>27289</v>
      </c>
      <c r="P305" t="s">
        <v>28</v>
      </c>
      <c r="Q305" t="s">
        <v>34233</v>
      </c>
      <c r="R305" t="s">
        <v>34233</v>
      </c>
      <c r="S305" t="s">
        <v>34233</v>
      </c>
      <c r="T305" t="s">
        <v>34233</v>
      </c>
      <c r="V305" t="s">
        <v>32633</v>
      </c>
      <c r="AD305" t="str">
        <f t="shared" si="39"/>
        <v/>
      </c>
      <c r="AE305" t="str">
        <f t="shared" si="40"/>
        <v/>
      </c>
      <c r="AF305" t="str">
        <f t="shared" si="46"/>
        <v/>
      </c>
      <c r="AG305" t="str">
        <f t="shared" si="47"/>
        <v/>
      </c>
      <c r="AH305" t="str">
        <f t="shared" si="41"/>
        <v/>
      </c>
      <c r="AI305">
        <v>0.14499999999999999</v>
      </c>
      <c r="AJ305" t="str">
        <f t="shared" si="42"/>
        <v/>
      </c>
      <c r="AK305" t="str">
        <f t="shared" si="43"/>
        <v/>
      </c>
      <c r="AL305" t="str">
        <f t="shared" si="45"/>
        <v/>
      </c>
    </row>
    <row r="306" spans="1:39" s="18" customFormat="1" x14ac:dyDescent="0.2">
      <c r="A306" s="18" t="s">
        <v>27278</v>
      </c>
      <c r="B306" s="18" t="s">
        <v>122</v>
      </c>
      <c r="C306" s="18" t="s">
        <v>27279</v>
      </c>
      <c r="D306" s="19">
        <v>41869</v>
      </c>
      <c r="E306" s="19">
        <v>43456</v>
      </c>
      <c r="F306" s="18" t="s">
        <v>19</v>
      </c>
      <c r="I306" s="18">
        <v>100</v>
      </c>
      <c r="J306" s="18">
        <v>0</v>
      </c>
      <c r="K306" s="18">
        <v>0</v>
      </c>
      <c r="L306" s="18">
        <v>4318</v>
      </c>
      <c r="M306" s="18">
        <v>4318</v>
      </c>
      <c r="N306" s="18" t="s">
        <v>20</v>
      </c>
      <c r="O306" s="18" t="s">
        <v>27280</v>
      </c>
      <c r="P306" s="18" t="s">
        <v>28</v>
      </c>
      <c r="Q306" s="18" t="s">
        <v>32636</v>
      </c>
      <c r="R306" s="18" t="s">
        <v>33762</v>
      </c>
      <c r="S306" s="18" t="s">
        <v>33942</v>
      </c>
      <c r="T306" s="18" t="s">
        <v>34351</v>
      </c>
      <c r="U306" s="18" t="s">
        <v>32636</v>
      </c>
      <c r="V306" s="18" t="s">
        <v>32633</v>
      </c>
      <c r="W306" s="18">
        <v>1200</v>
      </c>
      <c r="X306" s="18">
        <v>3</v>
      </c>
      <c r="Y306" s="18">
        <v>1</v>
      </c>
      <c r="Z306" s="18">
        <f>3480+1800</f>
        <v>5280</v>
      </c>
      <c r="AA306" s="18">
        <v>13</v>
      </c>
      <c r="AC306" s="18">
        <v>30</v>
      </c>
      <c r="AD306" s="18" t="str">
        <f t="shared" si="39"/>
        <v/>
      </c>
      <c r="AE306" s="18">
        <f t="shared" si="40"/>
        <v>30</v>
      </c>
      <c r="AF306" s="18" t="str">
        <f t="shared" si="46"/>
        <v/>
      </c>
      <c r="AG306" s="18" t="str">
        <f t="shared" si="47"/>
        <v/>
      </c>
      <c r="AH306" s="18" t="str">
        <f t="shared" si="41"/>
        <v/>
      </c>
      <c r="AI306" s="18">
        <v>0.14499999999999999</v>
      </c>
      <c r="AK306" s="18">
        <f t="shared" si="43"/>
        <v>84</v>
      </c>
      <c r="AL306" s="18">
        <f>26250/1000</f>
        <v>26.25</v>
      </c>
      <c r="AM306" s="18" t="s">
        <v>33868</v>
      </c>
    </row>
    <row r="307" spans="1:39" x14ac:dyDescent="0.2">
      <c r="A307" t="s">
        <v>27290</v>
      </c>
      <c r="B307" t="s">
        <v>122</v>
      </c>
      <c r="C307" t="s">
        <v>27291</v>
      </c>
      <c r="D307" s="1">
        <v>41869</v>
      </c>
      <c r="E307" s="1">
        <v>43456</v>
      </c>
      <c r="F307" t="s">
        <v>474</v>
      </c>
      <c r="I307">
        <v>100</v>
      </c>
      <c r="J307">
        <v>0</v>
      </c>
      <c r="K307">
        <v>0</v>
      </c>
      <c r="L307">
        <v>95</v>
      </c>
      <c r="M307">
        <v>95</v>
      </c>
      <c r="N307" t="s">
        <v>20</v>
      </c>
      <c r="O307" t="s">
        <v>27292</v>
      </c>
      <c r="P307" t="s">
        <v>28</v>
      </c>
      <c r="Q307" t="s">
        <v>34233</v>
      </c>
      <c r="R307" t="s">
        <v>34233</v>
      </c>
      <c r="S307" t="s">
        <v>33942</v>
      </c>
      <c r="T307" t="s">
        <v>34233</v>
      </c>
      <c r="U307" t="s">
        <v>32641</v>
      </c>
      <c r="V307" t="s">
        <v>32633</v>
      </c>
      <c r="AD307" t="str">
        <f t="shared" si="39"/>
        <v/>
      </c>
      <c r="AE307" t="str">
        <f t="shared" si="40"/>
        <v/>
      </c>
      <c r="AF307" t="str">
        <f t="shared" si="46"/>
        <v/>
      </c>
      <c r="AG307" t="str">
        <f t="shared" si="47"/>
        <v/>
      </c>
      <c r="AH307" t="str">
        <f t="shared" si="41"/>
        <v/>
      </c>
      <c r="AI307">
        <v>0.14499999999999999</v>
      </c>
      <c r="AJ307" t="str">
        <f t="shared" si="42"/>
        <v/>
      </c>
      <c r="AK307" t="str">
        <f t="shared" si="43"/>
        <v/>
      </c>
      <c r="AL307" t="str">
        <f t="shared" si="45"/>
        <v/>
      </c>
    </row>
    <row r="308" spans="1:39" x14ac:dyDescent="0.2">
      <c r="A308" t="s">
        <v>11361</v>
      </c>
      <c r="B308" t="s">
        <v>122</v>
      </c>
      <c r="C308" t="s">
        <v>11362</v>
      </c>
      <c r="D308" s="1">
        <v>36543</v>
      </c>
      <c r="E308" s="1">
        <v>43456</v>
      </c>
      <c r="F308" t="s">
        <v>474</v>
      </c>
      <c r="I308">
        <v>100</v>
      </c>
      <c r="J308">
        <v>0</v>
      </c>
      <c r="K308">
        <v>0</v>
      </c>
      <c r="L308">
        <v>4031</v>
      </c>
      <c r="M308">
        <v>4031</v>
      </c>
      <c r="N308" t="s">
        <v>20</v>
      </c>
      <c r="O308" t="s">
        <v>11363</v>
      </c>
      <c r="P308" t="s">
        <v>28</v>
      </c>
      <c r="Q308" t="s">
        <v>34233</v>
      </c>
      <c r="R308" t="s">
        <v>34233</v>
      </c>
      <c r="S308" t="s">
        <v>32627</v>
      </c>
      <c r="T308" t="s">
        <v>34377</v>
      </c>
      <c r="AD308" t="str">
        <f t="shared" si="39"/>
        <v/>
      </c>
      <c r="AE308" t="str">
        <f t="shared" si="40"/>
        <v/>
      </c>
      <c r="AF308" t="str">
        <f t="shared" si="46"/>
        <v/>
      </c>
      <c r="AG308" t="str">
        <f t="shared" si="47"/>
        <v/>
      </c>
      <c r="AH308" t="str">
        <f t="shared" si="41"/>
        <v/>
      </c>
      <c r="AI308">
        <v>0.14499999999999999</v>
      </c>
      <c r="AJ308" t="str">
        <f t="shared" si="42"/>
        <v/>
      </c>
      <c r="AK308" t="str">
        <f t="shared" si="43"/>
        <v/>
      </c>
      <c r="AL308" t="str">
        <f t="shared" si="45"/>
        <v/>
      </c>
    </row>
    <row r="309" spans="1:39" x14ac:dyDescent="0.2">
      <c r="A309" t="s">
        <v>27358</v>
      </c>
      <c r="B309" t="s">
        <v>122</v>
      </c>
      <c r="C309" t="s">
        <v>27359</v>
      </c>
      <c r="D309" s="1">
        <v>41869</v>
      </c>
      <c r="E309" s="1">
        <v>43456</v>
      </c>
      <c r="F309" t="s">
        <v>474</v>
      </c>
      <c r="I309">
        <v>100</v>
      </c>
      <c r="J309">
        <v>0</v>
      </c>
      <c r="K309">
        <v>0</v>
      </c>
      <c r="L309">
        <v>1427</v>
      </c>
      <c r="M309">
        <v>1427</v>
      </c>
      <c r="N309" t="s">
        <v>20</v>
      </c>
      <c r="O309" t="s">
        <v>27360</v>
      </c>
      <c r="P309" t="s">
        <v>28</v>
      </c>
      <c r="Q309" t="s">
        <v>34233</v>
      </c>
      <c r="R309" t="s">
        <v>34233</v>
      </c>
      <c r="S309" t="s">
        <v>32627</v>
      </c>
      <c r="T309" t="s">
        <v>34385</v>
      </c>
      <c r="AD309" t="str">
        <f t="shared" si="39"/>
        <v/>
      </c>
      <c r="AE309" t="str">
        <f t="shared" si="40"/>
        <v/>
      </c>
      <c r="AF309" t="str">
        <f t="shared" si="46"/>
        <v/>
      </c>
      <c r="AG309" t="str">
        <f t="shared" si="47"/>
        <v/>
      </c>
      <c r="AH309" t="str">
        <f t="shared" si="41"/>
        <v/>
      </c>
      <c r="AI309">
        <v>0.14499999999999999</v>
      </c>
      <c r="AJ309" t="str">
        <f t="shared" si="42"/>
        <v/>
      </c>
      <c r="AK309" t="str">
        <f t="shared" si="43"/>
        <v/>
      </c>
      <c r="AL309" t="str">
        <f t="shared" si="45"/>
        <v/>
      </c>
    </row>
    <row r="310" spans="1:39" x14ac:dyDescent="0.2">
      <c r="A310" t="s">
        <v>27281</v>
      </c>
      <c r="B310" t="s">
        <v>122</v>
      </c>
      <c r="C310" t="s">
        <v>27282</v>
      </c>
      <c r="D310" s="1">
        <v>41869</v>
      </c>
      <c r="E310" s="1">
        <v>43456</v>
      </c>
      <c r="F310" t="s">
        <v>470</v>
      </c>
      <c r="I310">
        <v>100</v>
      </c>
      <c r="J310">
        <v>0</v>
      </c>
      <c r="K310">
        <v>0</v>
      </c>
      <c r="L310">
        <v>2859</v>
      </c>
      <c r="M310">
        <v>2859</v>
      </c>
      <c r="N310" t="s">
        <v>20</v>
      </c>
      <c r="O310" t="s">
        <v>27283</v>
      </c>
      <c r="P310" t="s">
        <v>28</v>
      </c>
      <c r="Q310" t="s">
        <v>34233</v>
      </c>
      <c r="R310" t="s">
        <v>34233</v>
      </c>
      <c r="S310" t="s">
        <v>33942</v>
      </c>
      <c r="T310" t="s">
        <v>34233</v>
      </c>
      <c r="U310" t="s">
        <v>32682</v>
      </c>
      <c r="V310" t="s">
        <v>32633</v>
      </c>
      <c r="W310">
        <v>1000</v>
      </c>
      <c r="X310">
        <v>2</v>
      </c>
      <c r="Y310">
        <v>1</v>
      </c>
      <c r="Z310">
        <v>2000</v>
      </c>
      <c r="AA310">
        <v>7.5</v>
      </c>
      <c r="AD310">
        <f t="shared" si="39"/>
        <v>2000</v>
      </c>
      <c r="AE310" t="str">
        <f t="shared" si="40"/>
        <v/>
      </c>
      <c r="AF310" t="str">
        <f t="shared" si="46"/>
        <v/>
      </c>
      <c r="AG310" t="str">
        <f t="shared" si="47"/>
        <v/>
      </c>
      <c r="AH310" t="str">
        <f t="shared" si="41"/>
        <v/>
      </c>
      <c r="AI310">
        <v>0.14499999999999999</v>
      </c>
      <c r="AJ310" t="str">
        <f>IF(COUNTBLANK(AH310),"",AH310*AI310)</f>
        <v/>
      </c>
      <c r="AK310" t="str">
        <f t="shared" si="43"/>
        <v/>
      </c>
      <c r="AL310">
        <f>7600/1000</f>
        <v>7.6</v>
      </c>
      <c r="AM310" t="s">
        <v>33869</v>
      </c>
    </row>
    <row r="311" spans="1:39" x14ac:dyDescent="0.2">
      <c r="A311" t="s">
        <v>11358</v>
      </c>
      <c r="B311" t="s">
        <v>122</v>
      </c>
      <c r="C311" t="s">
        <v>11359</v>
      </c>
      <c r="D311" s="1">
        <v>36543</v>
      </c>
      <c r="E311" s="1">
        <v>43456</v>
      </c>
      <c r="F311" t="s">
        <v>474</v>
      </c>
      <c r="I311">
        <v>100</v>
      </c>
      <c r="J311">
        <v>0</v>
      </c>
      <c r="K311">
        <v>0</v>
      </c>
      <c r="L311">
        <v>3421</v>
      </c>
      <c r="M311">
        <v>3421</v>
      </c>
      <c r="N311" t="s">
        <v>20</v>
      </c>
      <c r="O311" t="s">
        <v>11360</v>
      </c>
      <c r="P311" t="s">
        <v>28</v>
      </c>
      <c r="Q311" t="s">
        <v>34233</v>
      </c>
      <c r="R311" t="s">
        <v>34233</v>
      </c>
      <c r="S311" t="s">
        <v>33942</v>
      </c>
      <c r="T311" t="s">
        <v>34233</v>
      </c>
      <c r="AD311" t="str">
        <f t="shared" si="39"/>
        <v/>
      </c>
      <c r="AE311" t="str">
        <f t="shared" si="40"/>
        <v/>
      </c>
      <c r="AF311" t="str">
        <f t="shared" si="46"/>
        <v/>
      </c>
      <c r="AG311" t="str">
        <f t="shared" si="47"/>
        <v/>
      </c>
      <c r="AH311" t="str">
        <f t="shared" si="41"/>
        <v/>
      </c>
      <c r="AI311">
        <v>0.14499999999999999</v>
      </c>
      <c r="AJ311" t="str">
        <f t="shared" ref="AJ311:AJ374" si="48">IF(COUNTBLANK(AH311),"",AH311*AI311)</f>
        <v/>
      </c>
      <c r="AK311" t="str">
        <f t="shared" si="43"/>
        <v/>
      </c>
      <c r="AL311" t="str">
        <f t="shared" si="45"/>
        <v/>
      </c>
    </row>
    <row r="312" spans="1:39" x14ac:dyDescent="0.2">
      <c r="A312" t="s">
        <v>11364</v>
      </c>
      <c r="B312" t="s">
        <v>122</v>
      </c>
      <c r="C312" t="s">
        <v>11365</v>
      </c>
      <c r="D312" s="1">
        <v>36543</v>
      </c>
      <c r="E312" s="1">
        <v>43456</v>
      </c>
      <c r="F312" t="s">
        <v>474</v>
      </c>
      <c r="I312">
        <v>100</v>
      </c>
      <c r="J312">
        <v>0</v>
      </c>
      <c r="K312">
        <v>0</v>
      </c>
      <c r="L312">
        <v>2965</v>
      </c>
      <c r="M312">
        <v>2965</v>
      </c>
      <c r="N312" t="s">
        <v>20</v>
      </c>
      <c r="O312" t="s">
        <v>11366</v>
      </c>
      <c r="P312" t="s">
        <v>28</v>
      </c>
      <c r="Q312" t="s">
        <v>34233</v>
      </c>
      <c r="R312" t="s">
        <v>34233</v>
      </c>
      <c r="S312" t="s">
        <v>33942</v>
      </c>
      <c r="T312" t="s">
        <v>34233</v>
      </c>
      <c r="AD312" t="str">
        <f t="shared" si="39"/>
        <v/>
      </c>
      <c r="AE312" t="str">
        <f t="shared" si="40"/>
        <v/>
      </c>
      <c r="AF312" t="str">
        <f t="shared" si="46"/>
        <v/>
      </c>
      <c r="AG312" t="str">
        <f t="shared" si="47"/>
        <v/>
      </c>
      <c r="AH312" t="str">
        <f t="shared" si="41"/>
        <v/>
      </c>
      <c r="AI312">
        <v>0.14499999999999999</v>
      </c>
      <c r="AJ312" t="str">
        <f t="shared" si="48"/>
        <v/>
      </c>
      <c r="AK312" t="str">
        <f t="shared" si="43"/>
        <v/>
      </c>
      <c r="AL312" t="str">
        <f t="shared" si="45"/>
        <v/>
      </c>
    </row>
    <row r="313" spans="1:39" x14ac:dyDescent="0.2">
      <c r="A313" t="s">
        <v>25634</v>
      </c>
      <c r="B313" t="s">
        <v>122</v>
      </c>
      <c r="C313" t="s">
        <v>25635</v>
      </c>
      <c r="D313" s="1">
        <v>40149</v>
      </c>
      <c r="E313" s="1">
        <v>44546</v>
      </c>
      <c r="F313" t="s">
        <v>15352</v>
      </c>
      <c r="I313">
        <v>100</v>
      </c>
      <c r="J313">
        <v>0</v>
      </c>
      <c r="K313">
        <v>0</v>
      </c>
      <c r="L313">
        <v>19669</v>
      </c>
      <c r="M313">
        <v>19669</v>
      </c>
      <c r="N313" t="s">
        <v>20</v>
      </c>
      <c r="O313" t="s">
        <v>25633</v>
      </c>
      <c r="P313" t="s">
        <v>44</v>
      </c>
      <c r="Q313" t="s">
        <v>34233</v>
      </c>
      <c r="R313" t="s">
        <v>34233</v>
      </c>
      <c r="S313" t="s">
        <v>33942</v>
      </c>
      <c r="T313" t="s">
        <v>34233</v>
      </c>
      <c r="V313" t="s">
        <v>34942</v>
      </c>
      <c r="AD313" t="str">
        <f t="shared" si="39"/>
        <v/>
      </c>
      <c r="AE313" t="str">
        <f t="shared" si="40"/>
        <v/>
      </c>
      <c r="AF313" t="str">
        <f t="shared" si="46"/>
        <v/>
      </c>
      <c r="AG313" t="str">
        <f t="shared" si="47"/>
        <v/>
      </c>
      <c r="AH313" t="str">
        <f t="shared" si="41"/>
        <v/>
      </c>
      <c r="AI313">
        <v>0.14499999999999999</v>
      </c>
      <c r="AJ313" t="str">
        <f t="shared" si="48"/>
        <v/>
      </c>
      <c r="AK313" t="str">
        <f t="shared" si="43"/>
        <v/>
      </c>
      <c r="AL313" t="str">
        <f t="shared" si="45"/>
        <v/>
      </c>
    </row>
    <row r="314" spans="1:39" x14ac:dyDescent="0.2">
      <c r="A314" t="s">
        <v>26164</v>
      </c>
      <c r="B314" t="s">
        <v>122</v>
      </c>
      <c r="C314" t="s">
        <v>26165</v>
      </c>
      <c r="D314" s="1">
        <v>40800</v>
      </c>
      <c r="E314" s="1">
        <v>44105</v>
      </c>
      <c r="F314" t="s">
        <v>26</v>
      </c>
      <c r="I314">
        <v>100</v>
      </c>
      <c r="J314">
        <v>0</v>
      </c>
      <c r="K314">
        <v>0</v>
      </c>
      <c r="L314">
        <v>3463</v>
      </c>
      <c r="M314">
        <v>3463</v>
      </c>
      <c r="N314" t="s">
        <v>20</v>
      </c>
      <c r="O314" t="s">
        <v>26166</v>
      </c>
      <c r="P314" t="s">
        <v>44</v>
      </c>
      <c r="Q314" t="s">
        <v>34233</v>
      </c>
      <c r="R314" t="s">
        <v>34233</v>
      </c>
      <c r="S314" t="s">
        <v>34233</v>
      </c>
      <c r="T314" t="s">
        <v>34233</v>
      </c>
      <c r="AD314" t="str">
        <f t="shared" si="39"/>
        <v/>
      </c>
      <c r="AE314" t="str">
        <f t="shared" si="40"/>
        <v/>
      </c>
      <c r="AF314" t="str">
        <f t="shared" si="46"/>
        <v/>
      </c>
      <c r="AG314" t="str">
        <f t="shared" si="47"/>
        <v/>
      </c>
      <c r="AH314" t="str">
        <f t="shared" si="41"/>
        <v/>
      </c>
      <c r="AI314">
        <v>0.14499999999999999</v>
      </c>
      <c r="AJ314" t="str">
        <f t="shared" si="48"/>
        <v/>
      </c>
      <c r="AK314" t="str">
        <f t="shared" si="43"/>
        <v/>
      </c>
      <c r="AL314" t="str">
        <f t="shared" si="45"/>
        <v/>
      </c>
    </row>
    <row r="315" spans="1:39" x14ac:dyDescent="0.2">
      <c r="A315" t="s">
        <v>11091</v>
      </c>
      <c r="B315" t="s">
        <v>122</v>
      </c>
      <c r="C315" t="s">
        <v>11092</v>
      </c>
      <c r="D315" s="1">
        <v>36489</v>
      </c>
      <c r="E315" s="1">
        <v>43456</v>
      </c>
      <c r="F315" t="s">
        <v>19</v>
      </c>
      <c r="I315">
        <v>100</v>
      </c>
      <c r="J315">
        <v>0</v>
      </c>
      <c r="K315">
        <v>0</v>
      </c>
      <c r="L315">
        <v>1027</v>
      </c>
      <c r="M315">
        <v>1027</v>
      </c>
      <c r="N315" t="s">
        <v>20</v>
      </c>
      <c r="O315" t="s">
        <v>11093</v>
      </c>
      <c r="P315" t="s">
        <v>28</v>
      </c>
      <c r="Q315" t="s">
        <v>34233</v>
      </c>
      <c r="R315" t="s">
        <v>34233</v>
      </c>
      <c r="S315" t="s">
        <v>32628</v>
      </c>
      <c r="T315" t="s">
        <v>34349</v>
      </c>
      <c r="AD315" t="str">
        <f t="shared" si="39"/>
        <v/>
      </c>
      <c r="AE315" t="str">
        <f t="shared" si="40"/>
        <v/>
      </c>
      <c r="AF315" t="str">
        <f t="shared" si="46"/>
        <v/>
      </c>
      <c r="AG315" s="17">
        <v>1</v>
      </c>
      <c r="AH315">
        <f t="shared" si="41"/>
        <v>2.8</v>
      </c>
      <c r="AI315">
        <v>0.14499999999999999</v>
      </c>
      <c r="AJ315">
        <f t="shared" si="48"/>
        <v>0.40599999999999997</v>
      </c>
      <c r="AK315" t="str">
        <f t="shared" si="43"/>
        <v/>
      </c>
      <c r="AL315" t="str">
        <f t="shared" si="45"/>
        <v/>
      </c>
    </row>
    <row r="316" spans="1:39" x14ac:dyDescent="0.2">
      <c r="A316" t="s">
        <v>1362</v>
      </c>
      <c r="B316" t="s">
        <v>122</v>
      </c>
      <c r="C316" t="s">
        <v>1363</v>
      </c>
      <c r="D316" s="1">
        <v>35489</v>
      </c>
      <c r="E316" s="1">
        <v>44105</v>
      </c>
      <c r="F316" t="s">
        <v>19</v>
      </c>
      <c r="I316">
        <v>100</v>
      </c>
      <c r="J316">
        <v>0</v>
      </c>
      <c r="K316">
        <v>0</v>
      </c>
      <c r="L316">
        <v>1220</v>
      </c>
      <c r="M316">
        <v>1220</v>
      </c>
      <c r="N316" t="s">
        <v>20</v>
      </c>
      <c r="O316" t="s">
        <v>1364</v>
      </c>
      <c r="P316" t="s">
        <v>28</v>
      </c>
      <c r="Q316" t="s">
        <v>34233</v>
      </c>
      <c r="R316" t="s">
        <v>34233</v>
      </c>
      <c r="S316" t="s">
        <v>32628</v>
      </c>
      <c r="T316" t="s">
        <v>34357</v>
      </c>
      <c r="AD316" t="str">
        <f t="shared" si="39"/>
        <v/>
      </c>
      <c r="AE316" t="str">
        <f t="shared" si="40"/>
        <v/>
      </c>
      <c r="AF316" t="str">
        <f t="shared" si="46"/>
        <v/>
      </c>
      <c r="AG316" s="17">
        <v>1</v>
      </c>
      <c r="AH316">
        <f t="shared" si="41"/>
        <v>2.8</v>
      </c>
      <c r="AI316">
        <v>0.14499999999999999</v>
      </c>
      <c r="AJ316">
        <f t="shared" si="48"/>
        <v>0.40599999999999997</v>
      </c>
      <c r="AK316" t="str">
        <f t="shared" si="43"/>
        <v/>
      </c>
      <c r="AL316" t="str">
        <f t="shared" si="45"/>
        <v/>
      </c>
    </row>
    <row r="317" spans="1:39" x14ac:dyDescent="0.2">
      <c r="A317" t="s">
        <v>7608</v>
      </c>
      <c r="B317" t="s">
        <v>122</v>
      </c>
      <c r="C317" t="s">
        <v>7609</v>
      </c>
      <c r="D317" s="1">
        <v>36173</v>
      </c>
      <c r="E317" s="1">
        <v>43456</v>
      </c>
      <c r="F317" t="s">
        <v>19</v>
      </c>
      <c r="I317">
        <v>100</v>
      </c>
      <c r="J317">
        <v>0</v>
      </c>
      <c r="K317">
        <v>0</v>
      </c>
      <c r="L317">
        <v>1030</v>
      </c>
      <c r="M317">
        <v>1030</v>
      </c>
      <c r="N317" t="s">
        <v>20</v>
      </c>
      <c r="O317" t="s">
        <v>7610</v>
      </c>
      <c r="P317" t="s">
        <v>28</v>
      </c>
      <c r="Q317" t="s">
        <v>34233</v>
      </c>
      <c r="R317" t="s">
        <v>34233</v>
      </c>
      <c r="S317" t="s">
        <v>32628</v>
      </c>
      <c r="T317" t="s">
        <v>34349</v>
      </c>
      <c r="AD317" t="str">
        <f t="shared" si="39"/>
        <v/>
      </c>
      <c r="AE317" t="str">
        <f t="shared" si="40"/>
        <v/>
      </c>
      <c r="AF317" t="str">
        <f t="shared" si="46"/>
        <v/>
      </c>
      <c r="AG317" s="17">
        <v>1</v>
      </c>
      <c r="AH317">
        <f t="shared" si="41"/>
        <v>2.8</v>
      </c>
      <c r="AI317">
        <v>0.14499999999999999</v>
      </c>
      <c r="AJ317">
        <f t="shared" si="48"/>
        <v>0.40599999999999997</v>
      </c>
      <c r="AK317" t="str">
        <f t="shared" si="43"/>
        <v/>
      </c>
      <c r="AL317" t="str">
        <f t="shared" si="45"/>
        <v/>
      </c>
    </row>
    <row r="318" spans="1:39" x14ac:dyDescent="0.2">
      <c r="A318" t="s">
        <v>8593</v>
      </c>
      <c r="B318" t="s">
        <v>122</v>
      </c>
      <c r="C318" t="s">
        <v>8594</v>
      </c>
      <c r="D318" s="1">
        <v>36243</v>
      </c>
      <c r="E318" s="1">
        <v>43456</v>
      </c>
      <c r="F318" t="s">
        <v>19</v>
      </c>
      <c r="I318">
        <v>100</v>
      </c>
      <c r="J318">
        <v>0</v>
      </c>
      <c r="K318">
        <v>0</v>
      </c>
      <c r="L318">
        <v>652</v>
      </c>
      <c r="M318">
        <v>652</v>
      </c>
      <c r="N318" t="s">
        <v>20</v>
      </c>
      <c r="O318" t="s">
        <v>8595</v>
      </c>
      <c r="P318" t="s">
        <v>28</v>
      </c>
      <c r="Q318" t="s">
        <v>34233</v>
      </c>
      <c r="R318" t="s">
        <v>34233</v>
      </c>
      <c r="S318" t="s">
        <v>33800</v>
      </c>
      <c r="T318" t="s">
        <v>34349</v>
      </c>
      <c r="AD318" t="str">
        <f t="shared" si="39"/>
        <v/>
      </c>
      <c r="AE318" t="str">
        <f t="shared" si="40"/>
        <v/>
      </c>
      <c r="AF318" t="str">
        <f t="shared" si="46"/>
        <v/>
      </c>
      <c r="AG318" s="17">
        <v>1</v>
      </c>
      <c r="AH318">
        <f t="shared" si="41"/>
        <v>2.8</v>
      </c>
      <c r="AI318">
        <v>0.14499999999999999</v>
      </c>
      <c r="AJ318">
        <f t="shared" si="48"/>
        <v>0.40599999999999997</v>
      </c>
      <c r="AK318" t="str">
        <f t="shared" si="43"/>
        <v/>
      </c>
      <c r="AL318" t="str">
        <f t="shared" si="45"/>
        <v/>
      </c>
    </row>
    <row r="319" spans="1:39" x14ac:dyDescent="0.2">
      <c r="A319" t="s">
        <v>10625</v>
      </c>
      <c r="B319" t="s">
        <v>122</v>
      </c>
      <c r="C319" t="s">
        <v>10626</v>
      </c>
      <c r="D319" s="1">
        <v>36426</v>
      </c>
      <c r="E319" s="1">
        <v>43456</v>
      </c>
      <c r="F319" t="s">
        <v>19</v>
      </c>
      <c r="I319">
        <v>100</v>
      </c>
      <c r="J319">
        <v>0</v>
      </c>
      <c r="K319">
        <v>0</v>
      </c>
      <c r="L319">
        <v>3184</v>
      </c>
      <c r="M319">
        <v>3184</v>
      </c>
      <c r="N319" t="s">
        <v>20</v>
      </c>
      <c r="O319" t="s">
        <v>10627</v>
      </c>
      <c r="P319" t="s">
        <v>28</v>
      </c>
      <c r="Q319" t="s">
        <v>34233</v>
      </c>
      <c r="R319" t="s">
        <v>34233</v>
      </c>
      <c r="S319" t="s">
        <v>33850</v>
      </c>
      <c r="T319" t="s">
        <v>34777</v>
      </c>
      <c r="AD319" t="str">
        <f t="shared" si="39"/>
        <v/>
      </c>
      <c r="AE319" t="str">
        <f t="shared" si="40"/>
        <v/>
      </c>
      <c r="AF319" t="str">
        <f t="shared" si="46"/>
        <v/>
      </c>
      <c r="AG319" s="17">
        <v>6</v>
      </c>
      <c r="AH319">
        <f t="shared" si="41"/>
        <v>16.799999999999997</v>
      </c>
      <c r="AI319">
        <v>0.14499999999999999</v>
      </c>
      <c r="AJ319">
        <f t="shared" si="48"/>
        <v>2.4359999999999995</v>
      </c>
      <c r="AK319" t="str">
        <f t="shared" si="43"/>
        <v/>
      </c>
      <c r="AL319" t="str">
        <f t="shared" si="45"/>
        <v/>
      </c>
    </row>
    <row r="320" spans="1:39" x14ac:dyDescent="0.2">
      <c r="A320" t="s">
        <v>16133</v>
      </c>
      <c r="B320" t="s">
        <v>122</v>
      </c>
      <c r="C320" t="s">
        <v>16134</v>
      </c>
      <c r="D320" s="1">
        <v>37501</v>
      </c>
      <c r="E320" s="1">
        <v>43456</v>
      </c>
      <c r="F320" t="s">
        <v>19</v>
      </c>
      <c r="I320">
        <v>100</v>
      </c>
      <c r="J320">
        <v>0</v>
      </c>
      <c r="K320">
        <v>0</v>
      </c>
      <c r="L320">
        <v>1093</v>
      </c>
      <c r="M320">
        <v>1093</v>
      </c>
      <c r="N320" t="s">
        <v>20</v>
      </c>
      <c r="O320" t="s">
        <v>16135</v>
      </c>
      <c r="P320" t="s">
        <v>28</v>
      </c>
      <c r="Q320" t="s">
        <v>34233</v>
      </c>
      <c r="R320" t="s">
        <v>34233</v>
      </c>
      <c r="S320" t="s">
        <v>32628</v>
      </c>
      <c r="T320" t="s">
        <v>34357</v>
      </c>
      <c r="U320" t="s">
        <v>32634</v>
      </c>
      <c r="V320" t="s">
        <v>32686</v>
      </c>
      <c r="W320">
        <v>219</v>
      </c>
      <c r="X320">
        <v>2</v>
      </c>
      <c r="Y320">
        <v>1</v>
      </c>
      <c r="AA320">
        <v>8</v>
      </c>
      <c r="AB320">
        <v>20</v>
      </c>
      <c r="AC320">
        <v>1</v>
      </c>
      <c r="AD320" t="str">
        <f t="shared" si="39"/>
        <v/>
      </c>
      <c r="AE320" t="str">
        <f t="shared" si="40"/>
        <v/>
      </c>
      <c r="AF320" t="str">
        <f t="shared" si="46"/>
        <v/>
      </c>
      <c r="AG320">
        <f t="shared" ref="AG320:AG341" si="49">IF((S320&lt;&gt;"tühi")*(AC320&lt;&gt;""),AC320,"")</f>
        <v>1</v>
      </c>
      <c r="AH320">
        <f t="shared" si="41"/>
        <v>2.8</v>
      </c>
      <c r="AI320">
        <v>0.14499999999999999</v>
      </c>
      <c r="AJ320">
        <f t="shared" si="48"/>
        <v>0.40599999999999997</v>
      </c>
      <c r="AK320" t="str">
        <f t="shared" si="43"/>
        <v/>
      </c>
      <c r="AL320" t="str">
        <f t="shared" si="45"/>
        <v/>
      </c>
    </row>
    <row r="321" spans="1:39" x14ac:dyDescent="0.2">
      <c r="A321" t="s">
        <v>16136</v>
      </c>
      <c r="B321" t="s">
        <v>122</v>
      </c>
      <c r="C321" t="s">
        <v>16137</v>
      </c>
      <c r="D321" s="1">
        <v>37501</v>
      </c>
      <c r="E321" s="1">
        <v>43456</v>
      </c>
      <c r="F321" t="s">
        <v>19</v>
      </c>
      <c r="I321">
        <v>100</v>
      </c>
      <c r="J321">
        <v>0</v>
      </c>
      <c r="K321">
        <v>0</v>
      </c>
      <c r="L321">
        <v>1107</v>
      </c>
      <c r="M321">
        <v>1107</v>
      </c>
      <c r="N321" t="s">
        <v>20</v>
      </c>
      <c r="O321" t="s">
        <v>16138</v>
      </c>
      <c r="P321" t="s">
        <v>28</v>
      </c>
      <c r="Q321" t="s">
        <v>34233</v>
      </c>
      <c r="R321" t="s">
        <v>34233</v>
      </c>
      <c r="S321" t="s">
        <v>32628</v>
      </c>
      <c r="T321" t="s">
        <v>34357</v>
      </c>
      <c r="U321" t="s">
        <v>32634</v>
      </c>
      <c r="V321" t="s">
        <v>32686</v>
      </c>
      <c r="W321">
        <v>221</v>
      </c>
      <c r="X321">
        <v>2</v>
      </c>
      <c r="Y321">
        <v>1</v>
      </c>
      <c r="AA321">
        <v>8</v>
      </c>
      <c r="AB321">
        <v>20</v>
      </c>
      <c r="AC321">
        <v>1</v>
      </c>
      <c r="AD321" t="str">
        <f t="shared" si="39"/>
        <v/>
      </c>
      <c r="AE321" t="str">
        <f t="shared" si="40"/>
        <v/>
      </c>
      <c r="AF321" t="str">
        <f t="shared" si="46"/>
        <v/>
      </c>
      <c r="AG321">
        <f t="shared" si="49"/>
        <v>1</v>
      </c>
      <c r="AH321">
        <f t="shared" si="41"/>
        <v>2.8</v>
      </c>
      <c r="AI321">
        <v>0.14499999999999999</v>
      </c>
      <c r="AJ321">
        <f t="shared" si="48"/>
        <v>0.40599999999999997</v>
      </c>
      <c r="AK321" t="str">
        <f t="shared" si="43"/>
        <v/>
      </c>
      <c r="AL321" t="str">
        <f t="shared" si="45"/>
        <v/>
      </c>
    </row>
    <row r="322" spans="1:39" x14ac:dyDescent="0.2">
      <c r="A322" t="s">
        <v>16181</v>
      </c>
      <c r="B322" t="s">
        <v>122</v>
      </c>
      <c r="C322" t="s">
        <v>16182</v>
      </c>
      <c r="D322" s="1">
        <v>37501</v>
      </c>
      <c r="E322" s="1">
        <v>43456</v>
      </c>
      <c r="F322" t="s">
        <v>19</v>
      </c>
      <c r="I322">
        <v>100</v>
      </c>
      <c r="J322">
        <v>0</v>
      </c>
      <c r="K322">
        <v>0</v>
      </c>
      <c r="L322">
        <v>1062</v>
      </c>
      <c r="M322">
        <v>1062</v>
      </c>
      <c r="N322" t="s">
        <v>20</v>
      </c>
      <c r="O322" t="s">
        <v>16183</v>
      </c>
      <c r="P322" t="s">
        <v>28</v>
      </c>
      <c r="Q322" t="s">
        <v>34233</v>
      </c>
      <c r="R322" t="s">
        <v>34233</v>
      </c>
      <c r="S322" t="s">
        <v>32628</v>
      </c>
      <c r="T322" t="s">
        <v>34354</v>
      </c>
      <c r="U322" t="s">
        <v>32634</v>
      </c>
      <c r="V322" t="s">
        <v>32686</v>
      </c>
      <c r="W322">
        <v>215</v>
      </c>
      <c r="X322">
        <v>2</v>
      </c>
      <c r="Y322">
        <v>1</v>
      </c>
      <c r="AA322">
        <v>8</v>
      </c>
      <c r="AB322">
        <v>20</v>
      </c>
      <c r="AC322">
        <v>1</v>
      </c>
      <c r="AD322" t="str">
        <f t="shared" ref="AD322:AD385" si="50">IF((S322="tühi")*(F322&lt;&gt;"Elamumaa")*(G322&lt;&gt;"Elamumaa")*(H322&lt;&gt;"Elamumaa"),IF(Z322=0,"",Z322),"")</f>
        <v/>
      </c>
      <c r="AE322" t="str">
        <f t="shared" ref="AE322:AE385" si="51">IF((S322="tühi")*(AC322&lt;&gt;""),AC322,"")</f>
        <v/>
      </c>
      <c r="AF322" t="str">
        <f t="shared" si="46"/>
        <v/>
      </c>
      <c r="AG322">
        <f t="shared" si="49"/>
        <v>1</v>
      </c>
      <c r="AH322">
        <f t="shared" si="41"/>
        <v>2.8</v>
      </c>
      <c r="AI322">
        <v>0.14499999999999999</v>
      </c>
      <c r="AJ322">
        <f t="shared" si="48"/>
        <v>0.40599999999999997</v>
      </c>
      <c r="AK322" t="str">
        <f t="shared" si="43"/>
        <v/>
      </c>
      <c r="AL322" t="str">
        <f t="shared" si="45"/>
        <v/>
      </c>
    </row>
    <row r="323" spans="1:39" x14ac:dyDescent="0.2">
      <c r="A323" t="s">
        <v>16384</v>
      </c>
      <c r="B323" t="s">
        <v>122</v>
      </c>
      <c r="C323" t="s">
        <v>16385</v>
      </c>
      <c r="D323" s="1">
        <v>37501</v>
      </c>
      <c r="E323" s="1">
        <v>43456</v>
      </c>
      <c r="F323" t="s">
        <v>19</v>
      </c>
      <c r="I323">
        <v>100</v>
      </c>
      <c r="J323">
        <v>0</v>
      </c>
      <c r="K323">
        <v>0</v>
      </c>
      <c r="L323">
        <v>1034</v>
      </c>
      <c r="M323">
        <v>1034</v>
      </c>
      <c r="N323" t="s">
        <v>20</v>
      </c>
      <c r="O323" t="s">
        <v>16386</v>
      </c>
      <c r="P323" t="s">
        <v>28</v>
      </c>
      <c r="Q323" t="s">
        <v>34233</v>
      </c>
      <c r="R323" t="s">
        <v>34233</v>
      </c>
      <c r="S323" t="s">
        <v>33797</v>
      </c>
      <c r="T323" t="s">
        <v>34349</v>
      </c>
      <c r="U323" t="s">
        <v>32634</v>
      </c>
      <c r="V323" t="s">
        <v>32686</v>
      </c>
      <c r="W323">
        <v>215</v>
      </c>
      <c r="X323">
        <v>2</v>
      </c>
      <c r="Y323">
        <v>1</v>
      </c>
      <c r="AA323">
        <v>8</v>
      </c>
      <c r="AB323">
        <v>20</v>
      </c>
      <c r="AC323">
        <v>1</v>
      </c>
      <c r="AD323" t="str">
        <f t="shared" si="50"/>
        <v/>
      </c>
      <c r="AE323" t="str">
        <f t="shared" si="51"/>
        <v/>
      </c>
      <c r="AF323" t="str">
        <f t="shared" si="46"/>
        <v/>
      </c>
      <c r="AG323">
        <f t="shared" si="49"/>
        <v>1</v>
      </c>
      <c r="AH323">
        <f t="shared" ref="AH323:AH386" si="52">IF(AG323="","",AG323*2.8)</f>
        <v>2.8</v>
      </c>
      <c r="AI323">
        <v>0.14499999999999999</v>
      </c>
      <c r="AJ323">
        <f t="shared" si="48"/>
        <v>0.40599999999999997</v>
      </c>
      <c r="AK323" t="str">
        <f t="shared" ref="AK323:AK386" si="53">IF(AE323="","",AE323*2.8)</f>
        <v/>
      </c>
      <c r="AL323" t="str">
        <f t="shared" si="45"/>
        <v/>
      </c>
    </row>
    <row r="324" spans="1:39" x14ac:dyDescent="0.2">
      <c r="A324" t="s">
        <v>27015</v>
      </c>
      <c r="B324" t="s">
        <v>122</v>
      </c>
      <c r="C324" t="s">
        <v>27016</v>
      </c>
      <c r="D324" s="1">
        <v>41631</v>
      </c>
      <c r="E324" s="1">
        <v>44546</v>
      </c>
      <c r="F324" t="s">
        <v>26</v>
      </c>
      <c r="I324">
        <v>100</v>
      </c>
      <c r="J324">
        <v>0</v>
      </c>
      <c r="K324">
        <v>0</v>
      </c>
      <c r="L324">
        <v>456</v>
      </c>
      <c r="M324">
        <v>456</v>
      </c>
      <c r="N324" t="s">
        <v>20</v>
      </c>
      <c r="O324" t="s">
        <v>27017</v>
      </c>
      <c r="P324" t="s">
        <v>44</v>
      </c>
      <c r="Q324" t="s">
        <v>34233</v>
      </c>
      <c r="R324" t="s">
        <v>34233</v>
      </c>
      <c r="S324" t="s">
        <v>34233</v>
      </c>
      <c r="T324" t="s">
        <v>34233</v>
      </c>
      <c r="AD324" t="str">
        <f t="shared" si="50"/>
        <v/>
      </c>
      <c r="AE324" t="str">
        <f t="shared" si="51"/>
        <v/>
      </c>
      <c r="AF324" t="str">
        <f t="shared" si="46"/>
        <v/>
      </c>
      <c r="AG324" t="str">
        <f t="shared" si="49"/>
        <v/>
      </c>
      <c r="AH324" t="str">
        <f t="shared" si="52"/>
        <v/>
      </c>
      <c r="AI324">
        <v>0.14499999999999999</v>
      </c>
      <c r="AJ324" t="str">
        <f t="shared" si="48"/>
        <v/>
      </c>
      <c r="AK324" t="str">
        <f t="shared" si="53"/>
        <v/>
      </c>
      <c r="AL324" t="str">
        <f t="shared" si="45"/>
        <v/>
      </c>
    </row>
    <row r="325" spans="1:39" x14ac:dyDescent="0.2">
      <c r="A325" t="s">
        <v>6367</v>
      </c>
      <c r="B325" t="s">
        <v>122</v>
      </c>
      <c r="C325" t="s">
        <v>6368</v>
      </c>
      <c r="D325" s="1">
        <v>36192</v>
      </c>
      <c r="E325" s="1">
        <v>44546</v>
      </c>
      <c r="F325" t="s">
        <v>19</v>
      </c>
      <c r="I325">
        <v>100</v>
      </c>
      <c r="J325">
        <v>0</v>
      </c>
      <c r="K325">
        <v>0</v>
      </c>
      <c r="L325">
        <v>1864</v>
      </c>
      <c r="M325">
        <v>1864</v>
      </c>
      <c r="N325" t="s">
        <v>20</v>
      </c>
      <c r="O325" t="s">
        <v>6369</v>
      </c>
      <c r="P325" t="s">
        <v>28</v>
      </c>
      <c r="Q325" t="s">
        <v>34233</v>
      </c>
      <c r="R325" t="s">
        <v>34233</v>
      </c>
      <c r="S325" t="s">
        <v>32628</v>
      </c>
      <c r="T325" t="s">
        <v>34349</v>
      </c>
      <c r="U325" t="s">
        <v>32648</v>
      </c>
      <c r="V325" t="s">
        <v>32649</v>
      </c>
      <c r="W325">
        <v>360</v>
      </c>
      <c r="X325">
        <v>3</v>
      </c>
      <c r="Y325" s="5" t="s">
        <v>32661</v>
      </c>
      <c r="AA325">
        <v>12</v>
      </c>
      <c r="AB325">
        <v>25</v>
      </c>
      <c r="AC325">
        <v>1</v>
      </c>
      <c r="AD325" t="str">
        <f t="shared" si="50"/>
        <v/>
      </c>
      <c r="AE325" t="str">
        <f t="shared" si="51"/>
        <v/>
      </c>
      <c r="AF325" t="str">
        <f t="shared" si="46"/>
        <v/>
      </c>
      <c r="AG325">
        <f t="shared" si="49"/>
        <v>1</v>
      </c>
      <c r="AH325">
        <f t="shared" si="52"/>
        <v>2.8</v>
      </c>
      <c r="AI325">
        <v>0.14499999999999999</v>
      </c>
      <c r="AJ325">
        <f t="shared" si="48"/>
        <v>0.40599999999999997</v>
      </c>
      <c r="AK325" t="str">
        <f t="shared" si="53"/>
        <v/>
      </c>
      <c r="AL325" t="str">
        <f t="shared" si="45"/>
        <v/>
      </c>
      <c r="AM325" t="s">
        <v>33858</v>
      </c>
    </row>
    <row r="326" spans="1:39" x14ac:dyDescent="0.2">
      <c r="A326" t="s">
        <v>9549</v>
      </c>
      <c r="B326" t="s">
        <v>122</v>
      </c>
      <c r="C326" t="s">
        <v>9550</v>
      </c>
      <c r="D326" s="1">
        <v>36306</v>
      </c>
      <c r="E326" s="1">
        <v>44546</v>
      </c>
      <c r="F326" t="s">
        <v>19</v>
      </c>
      <c r="I326">
        <v>100</v>
      </c>
      <c r="J326">
        <v>0</v>
      </c>
      <c r="K326">
        <v>0</v>
      </c>
      <c r="L326">
        <v>1527</v>
      </c>
      <c r="M326">
        <v>1527</v>
      </c>
      <c r="N326" t="s">
        <v>20</v>
      </c>
      <c r="O326" t="s">
        <v>9551</v>
      </c>
      <c r="P326" t="s">
        <v>28</v>
      </c>
      <c r="Q326" t="s">
        <v>34233</v>
      </c>
      <c r="R326" t="s">
        <v>34233</v>
      </c>
      <c r="S326" t="s">
        <v>32628</v>
      </c>
      <c r="T326" t="s">
        <v>34349</v>
      </c>
      <c r="U326" t="s">
        <v>32648</v>
      </c>
      <c r="V326" t="s">
        <v>32649</v>
      </c>
      <c r="W326">
        <v>360</v>
      </c>
      <c r="X326">
        <v>3</v>
      </c>
      <c r="Y326" s="5" t="s">
        <v>32661</v>
      </c>
      <c r="AA326">
        <v>12</v>
      </c>
      <c r="AB326">
        <v>25</v>
      </c>
      <c r="AC326">
        <v>1</v>
      </c>
      <c r="AD326" t="str">
        <f t="shared" si="50"/>
        <v/>
      </c>
      <c r="AE326" t="str">
        <f t="shared" si="51"/>
        <v/>
      </c>
      <c r="AF326" t="str">
        <f t="shared" si="46"/>
        <v/>
      </c>
      <c r="AG326">
        <f t="shared" si="49"/>
        <v>1</v>
      </c>
      <c r="AH326">
        <f t="shared" si="52"/>
        <v>2.8</v>
      </c>
      <c r="AI326">
        <v>0.14499999999999999</v>
      </c>
      <c r="AJ326">
        <f t="shared" si="48"/>
        <v>0.40599999999999997</v>
      </c>
      <c r="AK326" t="str">
        <f t="shared" si="53"/>
        <v/>
      </c>
      <c r="AL326" t="str">
        <f t="shared" si="45"/>
        <v/>
      </c>
      <c r="AM326" t="s">
        <v>33858</v>
      </c>
    </row>
    <row r="327" spans="1:39" x14ac:dyDescent="0.2">
      <c r="A327" t="s">
        <v>27756</v>
      </c>
      <c r="B327" t="s">
        <v>122</v>
      </c>
      <c r="C327" t="s">
        <v>27757</v>
      </c>
      <c r="D327" s="1">
        <v>42184</v>
      </c>
      <c r="E327" s="1">
        <v>43456</v>
      </c>
      <c r="F327" t="s">
        <v>889</v>
      </c>
      <c r="I327">
        <v>100</v>
      </c>
      <c r="J327">
        <v>0</v>
      </c>
      <c r="K327">
        <v>0</v>
      </c>
      <c r="L327">
        <v>1607</v>
      </c>
      <c r="M327">
        <v>1607</v>
      </c>
      <c r="N327" t="s">
        <v>20</v>
      </c>
      <c r="O327" t="s">
        <v>27758</v>
      </c>
      <c r="P327" t="s">
        <v>44</v>
      </c>
      <c r="Q327" t="s">
        <v>34233</v>
      </c>
      <c r="R327" t="s">
        <v>34233</v>
      </c>
      <c r="S327" t="s">
        <v>33942</v>
      </c>
      <c r="T327" t="s">
        <v>34233</v>
      </c>
      <c r="V327" t="s">
        <v>34954</v>
      </c>
      <c r="AD327" t="str">
        <f t="shared" si="50"/>
        <v/>
      </c>
      <c r="AE327" t="str">
        <f t="shared" si="51"/>
        <v/>
      </c>
      <c r="AF327" t="str">
        <f t="shared" si="46"/>
        <v/>
      </c>
      <c r="AG327" t="str">
        <f t="shared" si="49"/>
        <v/>
      </c>
      <c r="AH327" t="str">
        <f t="shared" si="52"/>
        <v/>
      </c>
      <c r="AI327">
        <v>0.14499999999999999</v>
      </c>
      <c r="AJ327" t="str">
        <f t="shared" si="48"/>
        <v/>
      </c>
      <c r="AK327" t="str">
        <f t="shared" si="53"/>
        <v/>
      </c>
      <c r="AL327" t="str">
        <f t="shared" si="45"/>
        <v/>
      </c>
    </row>
    <row r="328" spans="1:39" x14ac:dyDescent="0.2">
      <c r="A328" t="s">
        <v>27027</v>
      </c>
      <c r="B328" t="s">
        <v>122</v>
      </c>
      <c r="C328" t="s">
        <v>27028</v>
      </c>
      <c r="D328" s="1">
        <v>41635</v>
      </c>
      <c r="E328" s="1">
        <v>44601</v>
      </c>
      <c r="F328" t="s">
        <v>26</v>
      </c>
      <c r="I328">
        <v>100</v>
      </c>
      <c r="J328">
        <v>0</v>
      </c>
      <c r="K328">
        <v>0</v>
      </c>
      <c r="L328">
        <v>2999</v>
      </c>
      <c r="M328">
        <v>2999</v>
      </c>
      <c r="N328" t="s">
        <v>20</v>
      </c>
      <c r="O328" t="s">
        <v>27029</v>
      </c>
      <c r="P328" t="s">
        <v>44</v>
      </c>
      <c r="Q328" t="s">
        <v>34233</v>
      </c>
      <c r="R328" t="s">
        <v>34233</v>
      </c>
      <c r="S328" t="s">
        <v>34233</v>
      </c>
      <c r="T328" t="s">
        <v>34233</v>
      </c>
      <c r="AD328" t="str">
        <f t="shared" si="50"/>
        <v/>
      </c>
      <c r="AE328" t="str">
        <f t="shared" si="51"/>
        <v/>
      </c>
      <c r="AF328" t="str">
        <f t="shared" si="46"/>
        <v/>
      </c>
      <c r="AG328" t="str">
        <f t="shared" si="49"/>
        <v/>
      </c>
      <c r="AH328" t="str">
        <f t="shared" si="52"/>
        <v/>
      </c>
      <c r="AI328">
        <v>0.14499999999999999</v>
      </c>
      <c r="AJ328" t="str">
        <f t="shared" si="48"/>
        <v/>
      </c>
      <c r="AK328" t="str">
        <f t="shared" si="53"/>
        <v/>
      </c>
      <c r="AL328" t="str">
        <f t="shared" si="45"/>
        <v/>
      </c>
    </row>
    <row r="329" spans="1:39" x14ac:dyDescent="0.2">
      <c r="A329" t="s">
        <v>2781</v>
      </c>
      <c r="B329" t="s">
        <v>122</v>
      </c>
      <c r="C329" t="s">
        <v>2782</v>
      </c>
      <c r="D329" s="1">
        <v>35891</v>
      </c>
      <c r="E329" s="1">
        <v>44546</v>
      </c>
      <c r="F329" t="s">
        <v>19</v>
      </c>
      <c r="I329">
        <v>100</v>
      </c>
      <c r="J329">
        <v>0</v>
      </c>
      <c r="K329">
        <v>0</v>
      </c>
      <c r="L329">
        <v>1318</v>
      </c>
      <c r="M329">
        <v>1318</v>
      </c>
      <c r="N329" t="s">
        <v>20</v>
      </c>
      <c r="O329" t="s">
        <v>2783</v>
      </c>
      <c r="P329" t="s">
        <v>28</v>
      </c>
      <c r="Q329" t="s">
        <v>34233</v>
      </c>
      <c r="R329" t="s">
        <v>34233</v>
      </c>
      <c r="S329" t="s">
        <v>33797</v>
      </c>
      <c r="T329" t="s">
        <v>34349</v>
      </c>
      <c r="U329" t="s">
        <v>32634</v>
      </c>
      <c r="V329" t="s">
        <v>32699</v>
      </c>
      <c r="X329">
        <v>2</v>
      </c>
      <c r="AB329">
        <v>25</v>
      </c>
      <c r="AC329">
        <v>1</v>
      </c>
      <c r="AD329" t="str">
        <f t="shared" si="50"/>
        <v/>
      </c>
      <c r="AE329" t="str">
        <f t="shared" si="51"/>
        <v/>
      </c>
      <c r="AF329" t="str">
        <f t="shared" si="46"/>
        <v/>
      </c>
      <c r="AG329">
        <f t="shared" si="49"/>
        <v>1</v>
      </c>
      <c r="AH329">
        <f t="shared" si="52"/>
        <v>2.8</v>
      </c>
      <c r="AI329">
        <v>0.14499999999999999</v>
      </c>
      <c r="AJ329">
        <f t="shared" si="48"/>
        <v>0.40599999999999997</v>
      </c>
      <c r="AK329" t="str">
        <f t="shared" si="53"/>
        <v/>
      </c>
      <c r="AL329" t="str">
        <f t="shared" si="45"/>
        <v/>
      </c>
    </row>
    <row r="330" spans="1:39" x14ac:dyDescent="0.2">
      <c r="A330" t="s">
        <v>4999</v>
      </c>
      <c r="B330" t="s">
        <v>122</v>
      </c>
      <c r="C330" t="s">
        <v>5000</v>
      </c>
      <c r="D330" s="1">
        <v>36069</v>
      </c>
      <c r="E330" s="1">
        <v>43951</v>
      </c>
      <c r="F330" t="s">
        <v>19</v>
      </c>
      <c r="I330">
        <v>100</v>
      </c>
      <c r="J330">
        <v>0</v>
      </c>
      <c r="K330">
        <v>0</v>
      </c>
      <c r="L330">
        <v>1023</v>
      </c>
      <c r="M330">
        <v>1023</v>
      </c>
      <c r="N330" t="s">
        <v>20</v>
      </c>
      <c r="O330" t="s">
        <v>5001</v>
      </c>
      <c r="P330" t="s">
        <v>28</v>
      </c>
      <c r="Q330" t="s">
        <v>34233</v>
      </c>
      <c r="R330" t="s">
        <v>34233</v>
      </c>
      <c r="S330" t="s">
        <v>32628</v>
      </c>
      <c r="T330" t="s">
        <v>34349</v>
      </c>
      <c r="U330" t="s">
        <v>32634</v>
      </c>
      <c r="V330" t="s">
        <v>32699</v>
      </c>
      <c r="X330">
        <v>2</v>
      </c>
      <c r="AB330">
        <v>25</v>
      </c>
      <c r="AC330">
        <v>1</v>
      </c>
      <c r="AD330" t="str">
        <f t="shared" si="50"/>
        <v/>
      </c>
      <c r="AE330" t="str">
        <f t="shared" si="51"/>
        <v/>
      </c>
      <c r="AF330" t="str">
        <f t="shared" si="46"/>
        <v/>
      </c>
      <c r="AG330">
        <f t="shared" si="49"/>
        <v>1</v>
      </c>
      <c r="AH330">
        <f t="shared" si="52"/>
        <v>2.8</v>
      </c>
      <c r="AI330">
        <v>0.14499999999999999</v>
      </c>
      <c r="AJ330">
        <f t="shared" si="48"/>
        <v>0.40599999999999997</v>
      </c>
      <c r="AK330" t="str">
        <f t="shared" si="53"/>
        <v/>
      </c>
      <c r="AL330" t="str">
        <f t="shared" si="45"/>
        <v/>
      </c>
    </row>
    <row r="331" spans="1:39" x14ac:dyDescent="0.2">
      <c r="A331" t="s">
        <v>6544</v>
      </c>
      <c r="B331" t="s">
        <v>122</v>
      </c>
      <c r="C331" t="s">
        <v>6545</v>
      </c>
      <c r="D331" s="1">
        <v>36136</v>
      </c>
      <c r="E331" s="1">
        <v>43951</v>
      </c>
      <c r="F331" t="s">
        <v>19</v>
      </c>
      <c r="I331">
        <v>100</v>
      </c>
      <c r="J331">
        <v>0</v>
      </c>
      <c r="K331">
        <v>0</v>
      </c>
      <c r="L331">
        <v>1064</v>
      </c>
      <c r="M331">
        <v>1064</v>
      </c>
      <c r="N331" t="s">
        <v>20</v>
      </c>
      <c r="O331" t="s">
        <v>6546</v>
      </c>
      <c r="P331" t="s">
        <v>28</v>
      </c>
      <c r="Q331" t="s">
        <v>34233</v>
      </c>
      <c r="R331" t="s">
        <v>34233</v>
      </c>
      <c r="S331" t="s">
        <v>32628</v>
      </c>
      <c r="T331" t="s">
        <v>32634</v>
      </c>
      <c r="U331" t="s">
        <v>32634</v>
      </c>
      <c r="V331" t="s">
        <v>32699</v>
      </c>
      <c r="X331">
        <v>2</v>
      </c>
      <c r="AB331">
        <v>25</v>
      </c>
      <c r="AC331">
        <v>1</v>
      </c>
      <c r="AD331" t="str">
        <f t="shared" si="50"/>
        <v/>
      </c>
      <c r="AE331" t="str">
        <f t="shared" si="51"/>
        <v/>
      </c>
      <c r="AF331" t="str">
        <f t="shared" si="46"/>
        <v/>
      </c>
      <c r="AG331">
        <f t="shared" si="49"/>
        <v>1</v>
      </c>
      <c r="AH331">
        <f t="shared" si="52"/>
        <v>2.8</v>
      </c>
      <c r="AI331">
        <v>0.14499999999999999</v>
      </c>
      <c r="AJ331">
        <f t="shared" si="48"/>
        <v>0.40599999999999997</v>
      </c>
      <c r="AK331" t="str">
        <f t="shared" si="53"/>
        <v/>
      </c>
      <c r="AL331" t="str">
        <f t="shared" si="45"/>
        <v/>
      </c>
    </row>
    <row r="332" spans="1:39" x14ac:dyDescent="0.2">
      <c r="A332" t="s">
        <v>2369</v>
      </c>
      <c r="B332" t="s">
        <v>122</v>
      </c>
      <c r="C332" t="s">
        <v>2370</v>
      </c>
      <c r="D332" s="1">
        <v>35759</v>
      </c>
      <c r="E332" s="1">
        <v>44546</v>
      </c>
      <c r="F332" t="s">
        <v>19</v>
      </c>
      <c r="I332">
        <v>100</v>
      </c>
      <c r="J332">
        <v>0</v>
      </c>
      <c r="K332">
        <v>0</v>
      </c>
      <c r="L332">
        <v>1416</v>
      </c>
      <c r="M332">
        <v>1416</v>
      </c>
      <c r="N332" t="s">
        <v>20</v>
      </c>
      <c r="O332" t="s">
        <v>2371</v>
      </c>
      <c r="P332" t="s">
        <v>28</v>
      </c>
      <c r="Q332" t="s">
        <v>34233</v>
      </c>
      <c r="R332" t="s">
        <v>34233</v>
      </c>
      <c r="S332" t="s">
        <v>32628</v>
      </c>
      <c r="T332" t="s">
        <v>34382</v>
      </c>
      <c r="U332" t="s">
        <v>32634</v>
      </c>
      <c r="V332" t="s">
        <v>32699</v>
      </c>
      <c r="X332">
        <v>2</v>
      </c>
      <c r="AB332">
        <v>25</v>
      </c>
      <c r="AC332">
        <v>1</v>
      </c>
      <c r="AD332" t="str">
        <f t="shared" si="50"/>
        <v/>
      </c>
      <c r="AE332" t="str">
        <f t="shared" si="51"/>
        <v/>
      </c>
      <c r="AF332" t="str">
        <f t="shared" si="46"/>
        <v/>
      </c>
      <c r="AG332">
        <f t="shared" si="49"/>
        <v>1</v>
      </c>
      <c r="AH332">
        <f t="shared" si="52"/>
        <v>2.8</v>
      </c>
      <c r="AI332">
        <v>0.14499999999999999</v>
      </c>
      <c r="AJ332">
        <f t="shared" si="48"/>
        <v>0.40599999999999997</v>
      </c>
      <c r="AK332" t="str">
        <f t="shared" si="53"/>
        <v/>
      </c>
      <c r="AL332" t="str">
        <f t="shared" si="45"/>
        <v/>
      </c>
    </row>
    <row r="333" spans="1:39" x14ac:dyDescent="0.2">
      <c r="A333" t="s">
        <v>3611</v>
      </c>
      <c r="B333" t="s">
        <v>122</v>
      </c>
      <c r="C333" t="s">
        <v>3612</v>
      </c>
      <c r="D333" s="1">
        <v>35866</v>
      </c>
      <c r="E333" s="1">
        <v>44593</v>
      </c>
      <c r="F333" t="s">
        <v>19</v>
      </c>
      <c r="I333">
        <v>100</v>
      </c>
      <c r="J333">
        <v>0</v>
      </c>
      <c r="K333">
        <v>0</v>
      </c>
      <c r="L333">
        <v>1986</v>
      </c>
      <c r="M333">
        <v>1986</v>
      </c>
      <c r="N333" t="s">
        <v>20</v>
      </c>
      <c r="O333" t="s">
        <v>3613</v>
      </c>
      <c r="P333" t="s">
        <v>28</v>
      </c>
      <c r="Q333" t="s">
        <v>34233</v>
      </c>
      <c r="R333" t="s">
        <v>34233</v>
      </c>
      <c r="S333" t="s">
        <v>33797</v>
      </c>
      <c r="T333" t="s">
        <v>34349</v>
      </c>
      <c r="U333" t="s">
        <v>32634</v>
      </c>
      <c r="V333" t="s">
        <v>32699</v>
      </c>
      <c r="X333">
        <v>2</v>
      </c>
      <c r="AB333">
        <v>25</v>
      </c>
      <c r="AC333">
        <v>1</v>
      </c>
      <c r="AD333" t="str">
        <f t="shared" si="50"/>
        <v/>
      </c>
      <c r="AE333" t="str">
        <f t="shared" si="51"/>
        <v/>
      </c>
      <c r="AF333" t="str">
        <f t="shared" si="46"/>
        <v/>
      </c>
      <c r="AG333">
        <f t="shared" si="49"/>
        <v>1</v>
      </c>
      <c r="AH333">
        <f t="shared" si="52"/>
        <v>2.8</v>
      </c>
      <c r="AI333">
        <v>0.14499999999999999</v>
      </c>
      <c r="AJ333">
        <f t="shared" si="48"/>
        <v>0.40599999999999997</v>
      </c>
      <c r="AK333" t="str">
        <f t="shared" si="53"/>
        <v/>
      </c>
      <c r="AL333" t="str">
        <f t="shared" si="45"/>
        <v/>
      </c>
    </row>
    <row r="334" spans="1:39" x14ac:dyDescent="0.2">
      <c r="A334" t="s">
        <v>13600</v>
      </c>
      <c r="B334" t="s">
        <v>122</v>
      </c>
      <c r="C334" t="s">
        <v>13601</v>
      </c>
      <c r="D334" s="1">
        <v>36950</v>
      </c>
      <c r="E334" s="1">
        <v>44546</v>
      </c>
      <c r="F334" t="s">
        <v>19</v>
      </c>
      <c r="I334">
        <v>100</v>
      </c>
      <c r="J334">
        <v>0</v>
      </c>
      <c r="K334">
        <v>0</v>
      </c>
      <c r="L334">
        <v>1065</v>
      </c>
      <c r="M334">
        <v>1065</v>
      </c>
      <c r="N334" t="s">
        <v>20</v>
      </c>
      <c r="O334" t="s">
        <v>13602</v>
      </c>
      <c r="P334" t="s">
        <v>28</v>
      </c>
      <c r="Q334" t="s">
        <v>34233</v>
      </c>
      <c r="R334" t="s">
        <v>34233</v>
      </c>
      <c r="S334" t="s">
        <v>32628</v>
      </c>
      <c r="T334" t="s">
        <v>32634</v>
      </c>
      <c r="U334" t="s">
        <v>32634</v>
      </c>
      <c r="V334" t="s">
        <v>32699</v>
      </c>
      <c r="X334">
        <v>2</v>
      </c>
      <c r="AB334">
        <v>25</v>
      </c>
      <c r="AC334">
        <v>1</v>
      </c>
      <c r="AD334" t="str">
        <f t="shared" si="50"/>
        <v/>
      </c>
      <c r="AE334" t="str">
        <f t="shared" si="51"/>
        <v/>
      </c>
      <c r="AF334" t="str">
        <f t="shared" si="46"/>
        <v/>
      </c>
      <c r="AG334">
        <f t="shared" si="49"/>
        <v>1</v>
      </c>
      <c r="AH334">
        <f t="shared" si="52"/>
        <v>2.8</v>
      </c>
      <c r="AI334">
        <v>0.14499999999999999</v>
      </c>
      <c r="AJ334">
        <f t="shared" si="48"/>
        <v>0.40599999999999997</v>
      </c>
      <c r="AK334" t="str">
        <f t="shared" si="53"/>
        <v/>
      </c>
      <c r="AL334" t="str">
        <f t="shared" si="45"/>
        <v/>
      </c>
    </row>
    <row r="335" spans="1:39" x14ac:dyDescent="0.2">
      <c r="A335" t="s">
        <v>2366</v>
      </c>
      <c r="B335" t="s">
        <v>122</v>
      </c>
      <c r="C335" t="s">
        <v>2367</v>
      </c>
      <c r="D335" s="1">
        <v>35759</v>
      </c>
      <c r="E335" s="1">
        <v>43456</v>
      </c>
      <c r="F335" t="s">
        <v>19</v>
      </c>
      <c r="I335">
        <v>100</v>
      </c>
      <c r="J335">
        <v>0</v>
      </c>
      <c r="K335">
        <v>0</v>
      </c>
      <c r="L335">
        <v>1036</v>
      </c>
      <c r="M335">
        <v>1036</v>
      </c>
      <c r="N335" t="s">
        <v>20</v>
      </c>
      <c r="O335" t="s">
        <v>2368</v>
      </c>
      <c r="P335" t="s">
        <v>28</v>
      </c>
      <c r="Q335" t="s">
        <v>34233</v>
      </c>
      <c r="R335" t="s">
        <v>34233</v>
      </c>
      <c r="S335" t="s">
        <v>32628</v>
      </c>
      <c r="T335" t="s">
        <v>34349</v>
      </c>
      <c r="U335" t="s">
        <v>32634</v>
      </c>
      <c r="V335" t="s">
        <v>32699</v>
      </c>
      <c r="X335">
        <v>2</v>
      </c>
      <c r="AB335">
        <v>25</v>
      </c>
      <c r="AC335">
        <v>1</v>
      </c>
      <c r="AD335" t="str">
        <f t="shared" si="50"/>
        <v/>
      </c>
      <c r="AE335" t="str">
        <f t="shared" si="51"/>
        <v/>
      </c>
      <c r="AF335" t="str">
        <f t="shared" si="46"/>
        <v/>
      </c>
      <c r="AG335">
        <f t="shared" si="49"/>
        <v>1</v>
      </c>
      <c r="AH335">
        <f t="shared" si="52"/>
        <v>2.8</v>
      </c>
      <c r="AI335">
        <v>0.14499999999999999</v>
      </c>
      <c r="AJ335">
        <f t="shared" si="48"/>
        <v>0.40599999999999997</v>
      </c>
      <c r="AK335" t="str">
        <f t="shared" si="53"/>
        <v/>
      </c>
      <c r="AL335" t="str">
        <f t="shared" si="45"/>
        <v/>
      </c>
    </row>
    <row r="336" spans="1:39" x14ac:dyDescent="0.2">
      <c r="A336" t="s">
        <v>2456</v>
      </c>
      <c r="B336" t="s">
        <v>122</v>
      </c>
      <c r="C336" t="s">
        <v>2457</v>
      </c>
      <c r="D336" s="1">
        <v>35774</v>
      </c>
      <c r="E336" s="1">
        <v>43951</v>
      </c>
      <c r="F336" t="s">
        <v>19</v>
      </c>
      <c r="I336">
        <v>100</v>
      </c>
      <c r="J336">
        <v>0</v>
      </c>
      <c r="K336">
        <v>0</v>
      </c>
      <c r="L336">
        <v>1298</v>
      </c>
      <c r="M336">
        <v>1298</v>
      </c>
      <c r="N336" t="s">
        <v>20</v>
      </c>
      <c r="O336" t="s">
        <v>2458</v>
      </c>
      <c r="P336" t="s">
        <v>28</v>
      </c>
      <c r="Q336" t="s">
        <v>34233</v>
      </c>
      <c r="R336" t="s">
        <v>34233</v>
      </c>
      <c r="S336" t="s">
        <v>33797</v>
      </c>
      <c r="T336" t="s">
        <v>34357</v>
      </c>
      <c r="U336" t="s">
        <v>32634</v>
      </c>
      <c r="V336" t="s">
        <v>32699</v>
      </c>
      <c r="X336">
        <v>2</v>
      </c>
      <c r="AB336">
        <v>25</v>
      </c>
      <c r="AC336">
        <v>1</v>
      </c>
      <c r="AD336" t="str">
        <f t="shared" si="50"/>
        <v/>
      </c>
      <c r="AE336" t="str">
        <f t="shared" si="51"/>
        <v/>
      </c>
      <c r="AF336" t="str">
        <f t="shared" si="46"/>
        <v/>
      </c>
      <c r="AG336">
        <f t="shared" si="49"/>
        <v>1</v>
      </c>
      <c r="AH336">
        <f t="shared" si="52"/>
        <v>2.8</v>
      </c>
      <c r="AI336">
        <v>0.14499999999999999</v>
      </c>
      <c r="AJ336">
        <f t="shared" si="48"/>
        <v>0.40599999999999997</v>
      </c>
      <c r="AK336" t="str">
        <f t="shared" si="53"/>
        <v/>
      </c>
      <c r="AL336" t="str">
        <f t="shared" si="45"/>
        <v/>
      </c>
    </row>
    <row r="337" spans="1:38" x14ac:dyDescent="0.2">
      <c r="A337" t="s">
        <v>4990</v>
      </c>
      <c r="B337" t="s">
        <v>122</v>
      </c>
      <c r="C337" t="s">
        <v>4991</v>
      </c>
      <c r="D337" s="1">
        <v>36061</v>
      </c>
      <c r="E337" s="1">
        <v>43951</v>
      </c>
      <c r="F337" t="s">
        <v>19</v>
      </c>
      <c r="I337">
        <v>100</v>
      </c>
      <c r="J337">
        <v>0</v>
      </c>
      <c r="K337">
        <v>0</v>
      </c>
      <c r="L337">
        <v>1012</v>
      </c>
      <c r="M337">
        <v>1012</v>
      </c>
      <c r="N337" t="s">
        <v>20</v>
      </c>
      <c r="O337" t="s">
        <v>4992</v>
      </c>
      <c r="P337" t="s">
        <v>28</v>
      </c>
      <c r="Q337" t="s">
        <v>34233</v>
      </c>
      <c r="R337" t="s">
        <v>34233</v>
      </c>
      <c r="S337" t="s">
        <v>33797</v>
      </c>
      <c r="T337" t="s">
        <v>34357</v>
      </c>
      <c r="U337" t="s">
        <v>32634</v>
      </c>
      <c r="V337" t="s">
        <v>32699</v>
      </c>
      <c r="X337">
        <v>2</v>
      </c>
      <c r="AB337">
        <v>25</v>
      </c>
      <c r="AC337">
        <v>1</v>
      </c>
      <c r="AD337" t="str">
        <f t="shared" si="50"/>
        <v/>
      </c>
      <c r="AE337" t="str">
        <f t="shared" si="51"/>
        <v/>
      </c>
      <c r="AF337" t="str">
        <f t="shared" si="46"/>
        <v/>
      </c>
      <c r="AG337">
        <f t="shared" si="49"/>
        <v>1</v>
      </c>
      <c r="AH337">
        <f t="shared" si="52"/>
        <v>2.8</v>
      </c>
      <c r="AI337">
        <v>0.14499999999999999</v>
      </c>
      <c r="AJ337">
        <f t="shared" si="48"/>
        <v>0.40599999999999997</v>
      </c>
      <c r="AK337" t="str">
        <f t="shared" si="53"/>
        <v/>
      </c>
      <c r="AL337" t="str">
        <f t="shared" si="45"/>
        <v/>
      </c>
    </row>
    <row r="338" spans="1:38" x14ac:dyDescent="0.2">
      <c r="A338" t="s">
        <v>4937</v>
      </c>
      <c r="B338" t="s">
        <v>122</v>
      </c>
      <c r="C338" t="s">
        <v>4938</v>
      </c>
      <c r="D338" s="1">
        <v>36056</v>
      </c>
      <c r="E338" s="1">
        <v>43951</v>
      </c>
      <c r="F338" t="s">
        <v>19</v>
      </c>
      <c r="I338">
        <v>100</v>
      </c>
      <c r="J338">
        <v>0</v>
      </c>
      <c r="K338">
        <v>0</v>
      </c>
      <c r="L338">
        <v>1034</v>
      </c>
      <c r="M338">
        <v>1034</v>
      </c>
      <c r="N338" t="s">
        <v>20</v>
      </c>
      <c r="O338" t="s">
        <v>4939</v>
      </c>
      <c r="P338" t="s">
        <v>28</v>
      </c>
      <c r="Q338" t="s">
        <v>34233</v>
      </c>
      <c r="R338" t="s">
        <v>34233</v>
      </c>
      <c r="S338" t="s">
        <v>32628</v>
      </c>
      <c r="T338" t="s">
        <v>34365</v>
      </c>
      <c r="U338" t="s">
        <v>32634</v>
      </c>
      <c r="V338" t="s">
        <v>32699</v>
      </c>
      <c r="X338">
        <v>2</v>
      </c>
      <c r="AB338">
        <v>25</v>
      </c>
      <c r="AC338">
        <v>1</v>
      </c>
      <c r="AD338" t="str">
        <f t="shared" si="50"/>
        <v/>
      </c>
      <c r="AE338" t="str">
        <f t="shared" si="51"/>
        <v/>
      </c>
      <c r="AF338" t="str">
        <f t="shared" si="46"/>
        <v/>
      </c>
      <c r="AG338">
        <f t="shared" si="49"/>
        <v>1</v>
      </c>
      <c r="AH338">
        <f t="shared" si="52"/>
        <v>2.8</v>
      </c>
      <c r="AI338">
        <v>0.14499999999999999</v>
      </c>
      <c r="AJ338">
        <f t="shared" si="48"/>
        <v>0.40599999999999997</v>
      </c>
      <c r="AK338" t="str">
        <f t="shared" si="53"/>
        <v/>
      </c>
      <c r="AL338" t="str">
        <f t="shared" si="45"/>
        <v/>
      </c>
    </row>
    <row r="339" spans="1:38" x14ac:dyDescent="0.2">
      <c r="A339" t="s">
        <v>25330</v>
      </c>
      <c r="B339" t="s">
        <v>122</v>
      </c>
      <c r="C339" t="s">
        <v>25331</v>
      </c>
      <c r="D339" s="1">
        <v>43630</v>
      </c>
      <c r="E339" s="1">
        <v>43853</v>
      </c>
      <c r="F339" t="s">
        <v>26</v>
      </c>
      <c r="I339">
        <v>100</v>
      </c>
      <c r="J339">
        <v>0</v>
      </c>
      <c r="K339">
        <v>0</v>
      </c>
      <c r="L339">
        <v>115</v>
      </c>
      <c r="M339">
        <v>115</v>
      </c>
      <c r="N339" t="s">
        <v>20</v>
      </c>
      <c r="O339" t="s">
        <v>25332</v>
      </c>
      <c r="P339" t="s">
        <v>44</v>
      </c>
      <c r="Q339" t="s">
        <v>34233</v>
      </c>
      <c r="R339" t="s">
        <v>34233</v>
      </c>
      <c r="S339" t="s">
        <v>34233</v>
      </c>
      <c r="T339" t="s">
        <v>34233</v>
      </c>
      <c r="V339" t="s">
        <v>32637</v>
      </c>
      <c r="AD339" t="str">
        <f t="shared" si="50"/>
        <v/>
      </c>
      <c r="AE339" t="str">
        <f t="shared" si="51"/>
        <v/>
      </c>
      <c r="AF339" t="str">
        <f t="shared" si="46"/>
        <v/>
      </c>
      <c r="AG339" t="str">
        <f t="shared" si="49"/>
        <v/>
      </c>
      <c r="AH339" t="str">
        <f t="shared" si="52"/>
        <v/>
      </c>
      <c r="AI339">
        <v>0.14499999999999999</v>
      </c>
      <c r="AJ339" t="str">
        <f t="shared" si="48"/>
        <v/>
      </c>
      <c r="AK339" t="str">
        <f t="shared" si="53"/>
        <v/>
      </c>
      <c r="AL339" t="str">
        <f t="shared" si="45"/>
        <v/>
      </c>
    </row>
    <row r="340" spans="1:38" x14ac:dyDescent="0.2">
      <c r="A340" t="s">
        <v>31913</v>
      </c>
      <c r="B340" t="s">
        <v>122</v>
      </c>
      <c r="C340" t="s">
        <v>31914</v>
      </c>
      <c r="D340" s="1">
        <v>44091</v>
      </c>
      <c r="E340" s="1">
        <v>44118</v>
      </c>
      <c r="F340" t="s">
        <v>26</v>
      </c>
      <c r="I340">
        <v>100</v>
      </c>
      <c r="J340">
        <v>0</v>
      </c>
      <c r="K340">
        <v>0</v>
      </c>
      <c r="L340">
        <v>1031</v>
      </c>
      <c r="M340">
        <v>1031</v>
      </c>
      <c r="N340" t="s">
        <v>20</v>
      </c>
      <c r="O340" t="s">
        <v>31912</v>
      </c>
      <c r="P340" t="s">
        <v>44</v>
      </c>
      <c r="Q340" t="s">
        <v>34233</v>
      </c>
      <c r="R340" t="s">
        <v>34233</v>
      </c>
      <c r="S340" t="s">
        <v>34233</v>
      </c>
      <c r="T340" t="s">
        <v>34233</v>
      </c>
      <c r="V340" t="s">
        <v>32637</v>
      </c>
      <c r="AD340" t="str">
        <f t="shared" si="50"/>
        <v/>
      </c>
      <c r="AE340" t="str">
        <f t="shared" si="51"/>
        <v/>
      </c>
      <c r="AF340" t="str">
        <f t="shared" si="46"/>
        <v/>
      </c>
      <c r="AG340" t="str">
        <f t="shared" si="49"/>
        <v/>
      </c>
      <c r="AH340" t="str">
        <f t="shared" si="52"/>
        <v/>
      </c>
      <c r="AI340">
        <v>0.14499999999999999</v>
      </c>
      <c r="AJ340" t="str">
        <f t="shared" si="48"/>
        <v/>
      </c>
      <c r="AK340" t="str">
        <f t="shared" si="53"/>
        <v/>
      </c>
      <c r="AL340" t="str">
        <f t="shared" si="45"/>
        <v/>
      </c>
    </row>
    <row r="341" spans="1:38" x14ac:dyDescent="0.2">
      <c r="A341" t="s">
        <v>26954</v>
      </c>
      <c r="B341" t="s">
        <v>122</v>
      </c>
      <c r="C341" t="s">
        <v>26955</v>
      </c>
      <c r="D341" s="1">
        <v>41586</v>
      </c>
      <c r="E341" s="1">
        <v>43951</v>
      </c>
      <c r="F341" t="s">
        <v>26</v>
      </c>
      <c r="I341">
        <v>100</v>
      </c>
      <c r="J341">
        <v>0</v>
      </c>
      <c r="K341">
        <v>0</v>
      </c>
      <c r="L341">
        <v>1392</v>
      </c>
      <c r="M341">
        <v>1392</v>
      </c>
      <c r="N341" t="s">
        <v>20</v>
      </c>
      <c r="O341" t="s">
        <v>26956</v>
      </c>
      <c r="P341" t="s">
        <v>44</v>
      </c>
      <c r="Q341" t="s">
        <v>34233</v>
      </c>
      <c r="R341" t="s">
        <v>34233</v>
      </c>
      <c r="S341" t="s">
        <v>34233</v>
      </c>
      <c r="T341" t="s">
        <v>34233</v>
      </c>
      <c r="AD341" t="str">
        <f t="shared" si="50"/>
        <v/>
      </c>
      <c r="AE341" t="str">
        <f t="shared" si="51"/>
        <v/>
      </c>
      <c r="AF341" t="str">
        <f t="shared" si="46"/>
        <v/>
      </c>
      <c r="AG341" t="str">
        <f t="shared" si="49"/>
        <v/>
      </c>
      <c r="AH341" t="str">
        <f t="shared" si="52"/>
        <v/>
      </c>
      <c r="AI341">
        <v>0.14499999999999999</v>
      </c>
      <c r="AJ341" t="str">
        <f t="shared" si="48"/>
        <v/>
      </c>
      <c r="AK341" t="str">
        <f t="shared" si="53"/>
        <v/>
      </c>
      <c r="AL341" t="str">
        <f t="shared" si="45"/>
        <v/>
      </c>
    </row>
    <row r="342" spans="1:38" x14ac:dyDescent="0.2">
      <c r="A342" t="s">
        <v>9636</v>
      </c>
      <c r="B342" t="s">
        <v>122</v>
      </c>
      <c r="C342" t="s">
        <v>9637</v>
      </c>
      <c r="D342" s="1">
        <v>36396</v>
      </c>
      <c r="E342" s="1">
        <v>43886</v>
      </c>
      <c r="F342" t="s">
        <v>19</v>
      </c>
      <c r="I342">
        <v>100</v>
      </c>
      <c r="J342">
        <v>0</v>
      </c>
      <c r="K342">
        <v>0</v>
      </c>
      <c r="L342">
        <v>1915</v>
      </c>
      <c r="M342">
        <v>1915</v>
      </c>
      <c r="N342" t="s">
        <v>20</v>
      </c>
      <c r="O342" t="s">
        <v>9638</v>
      </c>
      <c r="P342" t="s">
        <v>28</v>
      </c>
      <c r="Q342" t="s">
        <v>34233</v>
      </c>
      <c r="R342" t="s">
        <v>34233</v>
      </c>
      <c r="S342" t="s">
        <v>33807</v>
      </c>
      <c r="T342" t="s">
        <v>34349</v>
      </c>
      <c r="AD342" t="str">
        <f t="shared" si="50"/>
        <v/>
      </c>
      <c r="AE342" t="str">
        <f t="shared" si="51"/>
        <v/>
      </c>
      <c r="AF342" t="str">
        <f t="shared" si="46"/>
        <v/>
      </c>
      <c r="AG342" s="17">
        <v>1</v>
      </c>
      <c r="AH342">
        <f t="shared" si="52"/>
        <v>2.8</v>
      </c>
      <c r="AI342">
        <v>0.14499999999999999</v>
      </c>
      <c r="AJ342">
        <f t="shared" si="48"/>
        <v>0.40599999999999997</v>
      </c>
      <c r="AK342" t="str">
        <f t="shared" si="53"/>
        <v/>
      </c>
      <c r="AL342" t="str">
        <f t="shared" si="45"/>
        <v/>
      </c>
    </row>
    <row r="343" spans="1:38" x14ac:dyDescent="0.2">
      <c r="A343" t="s">
        <v>19175</v>
      </c>
      <c r="B343" t="s">
        <v>122</v>
      </c>
      <c r="C343" t="s">
        <v>19176</v>
      </c>
      <c r="D343" s="1">
        <v>38082</v>
      </c>
      <c r="E343" s="1">
        <v>43456</v>
      </c>
      <c r="F343" t="s">
        <v>19</v>
      </c>
      <c r="I343">
        <v>100</v>
      </c>
      <c r="J343">
        <v>0</v>
      </c>
      <c r="K343">
        <v>0</v>
      </c>
      <c r="L343">
        <v>2923</v>
      </c>
      <c r="M343">
        <v>2923</v>
      </c>
      <c r="N343" t="s">
        <v>20</v>
      </c>
      <c r="O343" t="s">
        <v>19177</v>
      </c>
      <c r="P343" t="s">
        <v>28</v>
      </c>
      <c r="Q343" t="s">
        <v>34233</v>
      </c>
      <c r="R343" t="s">
        <v>34233</v>
      </c>
      <c r="S343" t="s">
        <v>33797</v>
      </c>
      <c r="T343" t="s">
        <v>34349</v>
      </c>
      <c r="AD343" t="str">
        <f t="shared" si="50"/>
        <v/>
      </c>
      <c r="AE343" t="str">
        <f t="shared" si="51"/>
        <v/>
      </c>
      <c r="AF343" t="str">
        <f t="shared" si="46"/>
        <v/>
      </c>
      <c r="AG343" s="17">
        <v>1</v>
      </c>
      <c r="AH343">
        <f t="shared" si="52"/>
        <v>2.8</v>
      </c>
      <c r="AI343">
        <v>0.14499999999999999</v>
      </c>
      <c r="AJ343">
        <f t="shared" si="48"/>
        <v>0.40599999999999997</v>
      </c>
      <c r="AK343" t="str">
        <f t="shared" si="53"/>
        <v/>
      </c>
      <c r="AL343" t="str">
        <f t="shared" si="45"/>
        <v/>
      </c>
    </row>
    <row r="344" spans="1:38" x14ac:dyDescent="0.2">
      <c r="A344" t="s">
        <v>19114</v>
      </c>
      <c r="B344" t="s">
        <v>122</v>
      </c>
      <c r="C344" t="s">
        <v>19115</v>
      </c>
      <c r="D344" s="1">
        <v>38099</v>
      </c>
      <c r="E344" s="1">
        <v>43456</v>
      </c>
      <c r="F344" t="s">
        <v>19</v>
      </c>
      <c r="I344">
        <v>100</v>
      </c>
      <c r="J344">
        <v>0</v>
      </c>
      <c r="K344">
        <v>0</v>
      </c>
      <c r="L344">
        <v>1119</v>
      </c>
      <c r="M344">
        <v>1119</v>
      </c>
      <c r="N344" t="s">
        <v>20</v>
      </c>
      <c r="O344" t="s">
        <v>19116</v>
      </c>
      <c r="P344" t="s">
        <v>28</v>
      </c>
      <c r="Q344" t="s">
        <v>34233</v>
      </c>
      <c r="R344" t="s">
        <v>34233</v>
      </c>
      <c r="S344" t="s">
        <v>32628</v>
      </c>
      <c r="T344" t="s">
        <v>34350</v>
      </c>
      <c r="AD344" t="str">
        <f t="shared" si="50"/>
        <v/>
      </c>
      <c r="AE344" t="str">
        <f t="shared" si="51"/>
        <v/>
      </c>
      <c r="AF344" t="str">
        <f t="shared" si="46"/>
        <v/>
      </c>
      <c r="AG344" s="17">
        <v>1</v>
      </c>
      <c r="AH344">
        <f t="shared" si="52"/>
        <v>2.8</v>
      </c>
      <c r="AI344">
        <v>0.14499999999999999</v>
      </c>
      <c r="AJ344">
        <f t="shared" si="48"/>
        <v>0.40599999999999997</v>
      </c>
      <c r="AK344" t="str">
        <f t="shared" si="53"/>
        <v/>
      </c>
      <c r="AL344" t="str">
        <f t="shared" si="45"/>
        <v/>
      </c>
    </row>
    <row r="345" spans="1:38" x14ac:dyDescent="0.2">
      <c r="A345" t="s">
        <v>9028</v>
      </c>
      <c r="B345" t="s">
        <v>122</v>
      </c>
      <c r="C345" t="s">
        <v>9029</v>
      </c>
      <c r="D345" s="1">
        <v>36276</v>
      </c>
      <c r="E345" s="1">
        <v>43456</v>
      </c>
      <c r="F345" t="s">
        <v>19</v>
      </c>
      <c r="I345">
        <v>100</v>
      </c>
      <c r="J345">
        <v>0</v>
      </c>
      <c r="K345">
        <v>0</v>
      </c>
      <c r="L345">
        <v>1174</v>
      </c>
      <c r="M345">
        <v>1174</v>
      </c>
      <c r="N345" t="s">
        <v>20</v>
      </c>
      <c r="O345" t="s">
        <v>9030</v>
      </c>
      <c r="P345" t="s">
        <v>28</v>
      </c>
      <c r="Q345" t="s">
        <v>32794</v>
      </c>
      <c r="R345" t="s">
        <v>33782</v>
      </c>
      <c r="S345" t="s">
        <v>32628</v>
      </c>
      <c r="T345" t="s">
        <v>34350</v>
      </c>
      <c r="AD345" t="str">
        <f t="shared" si="50"/>
        <v/>
      </c>
      <c r="AE345" t="str">
        <f t="shared" si="51"/>
        <v/>
      </c>
      <c r="AF345" t="str">
        <f t="shared" si="46"/>
        <v/>
      </c>
      <c r="AG345" s="17">
        <v>1</v>
      </c>
      <c r="AH345">
        <f t="shared" si="52"/>
        <v>2.8</v>
      </c>
      <c r="AI345">
        <v>0.14499999999999999</v>
      </c>
      <c r="AJ345">
        <f t="shared" si="48"/>
        <v>0.40599999999999997</v>
      </c>
      <c r="AK345" t="str">
        <f t="shared" si="53"/>
        <v/>
      </c>
      <c r="AL345" t="str">
        <f t="shared" si="45"/>
        <v/>
      </c>
    </row>
    <row r="346" spans="1:38" x14ac:dyDescent="0.2">
      <c r="A346" t="s">
        <v>10607</v>
      </c>
      <c r="B346" t="s">
        <v>122</v>
      </c>
      <c r="C346" t="s">
        <v>10608</v>
      </c>
      <c r="D346" s="1">
        <v>36425</v>
      </c>
      <c r="E346" s="1">
        <v>43456</v>
      </c>
      <c r="F346" t="s">
        <v>19</v>
      </c>
      <c r="I346">
        <v>100</v>
      </c>
      <c r="J346">
        <v>0</v>
      </c>
      <c r="K346">
        <v>0</v>
      </c>
      <c r="L346">
        <v>1112</v>
      </c>
      <c r="M346">
        <v>1112</v>
      </c>
      <c r="N346" t="s">
        <v>20</v>
      </c>
      <c r="O346" t="s">
        <v>10609</v>
      </c>
      <c r="P346" t="s">
        <v>28</v>
      </c>
      <c r="Q346" t="s">
        <v>34233</v>
      </c>
      <c r="R346" t="s">
        <v>34233</v>
      </c>
      <c r="S346" t="s">
        <v>32628</v>
      </c>
      <c r="T346" t="s">
        <v>34350</v>
      </c>
      <c r="AD346" t="str">
        <f t="shared" si="50"/>
        <v/>
      </c>
      <c r="AE346" t="str">
        <f t="shared" si="51"/>
        <v/>
      </c>
      <c r="AF346" t="str">
        <f t="shared" si="46"/>
        <v/>
      </c>
      <c r="AG346" s="17">
        <v>1</v>
      </c>
      <c r="AH346">
        <f t="shared" si="52"/>
        <v>2.8</v>
      </c>
      <c r="AI346">
        <v>0.14499999999999999</v>
      </c>
      <c r="AJ346">
        <f t="shared" si="48"/>
        <v>0.40599999999999997</v>
      </c>
      <c r="AK346" t="str">
        <f t="shared" si="53"/>
        <v/>
      </c>
      <c r="AL346" t="str">
        <f t="shared" si="45"/>
        <v/>
      </c>
    </row>
    <row r="347" spans="1:38" x14ac:dyDescent="0.2">
      <c r="A347" t="s">
        <v>10789</v>
      </c>
      <c r="B347" t="s">
        <v>122</v>
      </c>
      <c r="C347" t="s">
        <v>10790</v>
      </c>
      <c r="D347" s="1">
        <v>36494</v>
      </c>
      <c r="E347" s="1">
        <v>43456</v>
      </c>
      <c r="F347" t="s">
        <v>19</v>
      </c>
      <c r="I347">
        <v>100</v>
      </c>
      <c r="J347">
        <v>0</v>
      </c>
      <c r="K347">
        <v>0</v>
      </c>
      <c r="L347">
        <v>1223</v>
      </c>
      <c r="M347">
        <v>1223</v>
      </c>
      <c r="N347" t="s">
        <v>20</v>
      </c>
      <c r="O347" t="s">
        <v>10791</v>
      </c>
      <c r="P347" t="s">
        <v>28</v>
      </c>
      <c r="Q347" t="s">
        <v>32794</v>
      </c>
      <c r="R347" t="s">
        <v>34237</v>
      </c>
      <c r="S347" t="s">
        <v>32628</v>
      </c>
      <c r="T347" t="s">
        <v>34350</v>
      </c>
      <c r="AD347" t="str">
        <f t="shared" si="50"/>
        <v/>
      </c>
      <c r="AE347" t="str">
        <f t="shared" si="51"/>
        <v/>
      </c>
      <c r="AF347" t="str">
        <f t="shared" si="46"/>
        <v/>
      </c>
      <c r="AG347" s="17">
        <v>1</v>
      </c>
      <c r="AH347">
        <f t="shared" si="52"/>
        <v>2.8</v>
      </c>
      <c r="AI347">
        <v>0.14499999999999999</v>
      </c>
      <c r="AJ347">
        <f t="shared" si="48"/>
        <v>0.40599999999999997</v>
      </c>
      <c r="AK347" t="str">
        <f t="shared" si="53"/>
        <v/>
      </c>
      <c r="AL347" t="str">
        <f t="shared" si="45"/>
        <v/>
      </c>
    </row>
    <row r="348" spans="1:38" x14ac:dyDescent="0.2">
      <c r="A348" t="s">
        <v>1067</v>
      </c>
      <c r="B348" t="s">
        <v>122</v>
      </c>
      <c r="C348" t="s">
        <v>1068</v>
      </c>
      <c r="D348" s="1">
        <v>35326</v>
      </c>
      <c r="E348" s="1">
        <v>43886</v>
      </c>
      <c r="F348" t="s">
        <v>19</v>
      </c>
      <c r="I348">
        <v>100</v>
      </c>
      <c r="J348">
        <v>0</v>
      </c>
      <c r="K348">
        <v>0</v>
      </c>
      <c r="L348">
        <v>1203</v>
      </c>
      <c r="M348">
        <v>1203</v>
      </c>
      <c r="N348" t="s">
        <v>20</v>
      </c>
      <c r="O348" t="s">
        <v>1069</v>
      </c>
      <c r="P348" t="s">
        <v>28</v>
      </c>
      <c r="Q348" t="s">
        <v>34233</v>
      </c>
      <c r="R348" t="s">
        <v>34233</v>
      </c>
      <c r="S348" t="s">
        <v>33797</v>
      </c>
      <c r="T348" t="s">
        <v>34349</v>
      </c>
      <c r="AD348" t="str">
        <f t="shared" si="50"/>
        <v/>
      </c>
      <c r="AE348" t="str">
        <f t="shared" si="51"/>
        <v/>
      </c>
      <c r="AF348" t="str">
        <f t="shared" si="46"/>
        <v/>
      </c>
      <c r="AG348" s="17">
        <v>1</v>
      </c>
      <c r="AH348">
        <f t="shared" si="52"/>
        <v>2.8</v>
      </c>
      <c r="AI348">
        <v>0.14499999999999999</v>
      </c>
      <c r="AJ348">
        <f t="shared" si="48"/>
        <v>0.40599999999999997</v>
      </c>
      <c r="AK348" t="str">
        <f t="shared" si="53"/>
        <v/>
      </c>
      <c r="AL348" t="str">
        <f t="shared" si="45"/>
        <v/>
      </c>
    </row>
    <row r="349" spans="1:38" x14ac:dyDescent="0.2">
      <c r="A349" t="s">
        <v>15944</v>
      </c>
      <c r="B349" t="s">
        <v>122</v>
      </c>
      <c r="C349" t="s">
        <v>15945</v>
      </c>
      <c r="D349" s="1">
        <v>37460</v>
      </c>
      <c r="E349" s="1">
        <v>44687</v>
      </c>
      <c r="F349" t="s">
        <v>26</v>
      </c>
      <c r="I349">
        <v>100</v>
      </c>
      <c r="J349">
        <v>0</v>
      </c>
      <c r="K349">
        <v>0</v>
      </c>
      <c r="L349">
        <v>7821</v>
      </c>
      <c r="M349">
        <v>7821</v>
      </c>
      <c r="N349" t="s">
        <v>20</v>
      </c>
      <c r="O349" t="s">
        <v>15946</v>
      </c>
      <c r="P349" t="s">
        <v>28</v>
      </c>
      <c r="Q349" t="s">
        <v>34233</v>
      </c>
      <c r="R349" t="s">
        <v>34233</v>
      </c>
      <c r="S349" t="s">
        <v>34233</v>
      </c>
      <c r="T349" t="s">
        <v>34233</v>
      </c>
      <c r="AD349" t="str">
        <f t="shared" si="50"/>
        <v/>
      </c>
      <c r="AE349" t="str">
        <f t="shared" si="51"/>
        <v/>
      </c>
      <c r="AF349" t="str">
        <f t="shared" si="46"/>
        <v/>
      </c>
      <c r="AG349" t="str">
        <f t="shared" ref="AG349:AG380" si="54">IF((S349&lt;&gt;"tühi")*(AC349&lt;&gt;""),AC349,"")</f>
        <v/>
      </c>
      <c r="AH349" t="str">
        <f t="shared" si="52"/>
        <v/>
      </c>
      <c r="AI349">
        <v>0.14499999999999999</v>
      </c>
      <c r="AJ349" t="str">
        <f t="shared" si="48"/>
        <v/>
      </c>
      <c r="AK349" t="str">
        <f t="shared" si="53"/>
        <v/>
      </c>
      <c r="AL349" t="str">
        <f t="shared" si="45"/>
        <v/>
      </c>
    </row>
    <row r="350" spans="1:38" x14ac:dyDescent="0.2">
      <c r="A350" t="s">
        <v>20522</v>
      </c>
      <c r="B350" t="s">
        <v>122</v>
      </c>
      <c r="C350" t="s">
        <v>20523</v>
      </c>
      <c r="D350" s="1">
        <v>38418</v>
      </c>
      <c r="E350" s="1">
        <v>43951</v>
      </c>
      <c r="F350" t="s">
        <v>19</v>
      </c>
      <c r="I350">
        <v>100</v>
      </c>
      <c r="J350">
        <v>0</v>
      </c>
      <c r="K350">
        <v>0</v>
      </c>
      <c r="L350">
        <v>2564</v>
      </c>
      <c r="M350">
        <v>2564</v>
      </c>
      <c r="N350" t="s">
        <v>20</v>
      </c>
      <c r="O350" t="s">
        <v>20524</v>
      </c>
      <c r="P350" t="s">
        <v>28</v>
      </c>
      <c r="Q350" t="s">
        <v>34234</v>
      </c>
      <c r="R350" t="s">
        <v>33762</v>
      </c>
      <c r="S350" t="s">
        <v>33942</v>
      </c>
      <c r="T350" t="s">
        <v>34233</v>
      </c>
      <c r="U350" t="s">
        <v>32634</v>
      </c>
      <c r="V350" t="s">
        <v>34943</v>
      </c>
      <c r="W350">
        <v>256</v>
      </c>
      <c r="X350">
        <v>2</v>
      </c>
      <c r="Y350" t="s">
        <v>32654</v>
      </c>
      <c r="AA350">
        <v>8.5</v>
      </c>
      <c r="AC350">
        <v>1</v>
      </c>
      <c r="AD350" t="str">
        <f t="shared" si="50"/>
        <v/>
      </c>
      <c r="AE350">
        <f t="shared" si="51"/>
        <v>1</v>
      </c>
      <c r="AF350" t="str">
        <f t="shared" si="46"/>
        <v/>
      </c>
      <c r="AG350" t="str">
        <f t="shared" si="54"/>
        <v/>
      </c>
      <c r="AH350" t="str">
        <f t="shared" si="52"/>
        <v/>
      </c>
      <c r="AI350">
        <v>0.14499999999999999</v>
      </c>
      <c r="AJ350" t="str">
        <f t="shared" si="48"/>
        <v/>
      </c>
      <c r="AK350">
        <f t="shared" si="53"/>
        <v>2.8</v>
      </c>
      <c r="AL350">
        <f t="shared" si="45"/>
        <v>0.40599999999999997</v>
      </c>
    </row>
    <row r="351" spans="1:38" x14ac:dyDescent="0.2">
      <c r="A351" t="s">
        <v>18567</v>
      </c>
      <c r="B351" t="s">
        <v>122</v>
      </c>
      <c r="C351" t="s">
        <v>18568</v>
      </c>
      <c r="D351" s="1">
        <v>38012</v>
      </c>
      <c r="E351" s="1">
        <v>43456</v>
      </c>
      <c r="F351" t="s">
        <v>19</v>
      </c>
      <c r="I351">
        <v>100</v>
      </c>
      <c r="J351">
        <v>0</v>
      </c>
      <c r="K351">
        <v>0</v>
      </c>
      <c r="L351">
        <v>1391</v>
      </c>
      <c r="M351">
        <v>1391</v>
      </c>
      <c r="N351" t="s">
        <v>20</v>
      </c>
      <c r="O351" t="s">
        <v>18569</v>
      </c>
      <c r="P351" t="s">
        <v>28</v>
      </c>
      <c r="Q351" t="s">
        <v>34234</v>
      </c>
      <c r="R351" t="s">
        <v>33762</v>
      </c>
      <c r="S351" t="s">
        <v>33942</v>
      </c>
      <c r="T351" t="s">
        <v>34233</v>
      </c>
      <c r="U351" t="s">
        <v>32634</v>
      </c>
      <c r="V351" t="s">
        <v>34943</v>
      </c>
      <c r="W351">
        <v>209</v>
      </c>
      <c r="X351">
        <v>2</v>
      </c>
      <c r="Y351" t="s">
        <v>32654</v>
      </c>
      <c r="AA351">
        <v>8.5</v>
      </c>
      <c r="AC351">
        <v>1</v>
      </c>
      <c r="AD351" t="str">
        <f t="shared" si="50"/>
        <v/>
      </c>
      <c r="AE351">
        <f t="shared" si="51"/>
        <v>1</v>
      </c>
      <c r="AF351" t="str">
        <f t="shared" si="46"/>
        <v/>
      </c>
      <c r="AG351" t="str">
        <f t="shared" si="54"/>
        <v/>
      </c>
      <c r="AH351" t="str">
        <f t="shared" si="52"/>
        <v/>
      </c>
      <c r="AI351">
        <v>0.14499999999999999</v>
      </c>
      <c r="AJ351" t="str">
        <f t="shared" si="48"/>
        <v/>
      </c>
      <c r="AK351">
        <f t="shared" si="53"/>
        <v>2.8</v>
      </c>
      <c r="AL351">
        <f t="shared" ref="AL351:AL414" si="55">IF(COUNTBLANK(AK351),"",AK351*AI351)</f>
        <v>0.40599999999999997</v>
      </c>
    </row>
    <row r="352" spans="1:38" x14ac:dyDescent="0.2">
      <c r="A352" t="s">
        <v>18576</v>
      </c>
      <c r="B352" t="s">
        <v>122</v>
      </c>
      <c r="C352" t="s">
        <v>18577</v>
      </c>
      <c r="D352" s="1">
        <v>38012</v>
      </c>
      <c r="E352" s="1">
        <v>43456</v>
      </c>
      <c r="F352" t="s">
        <v>26</v>
      </c>
      <c r="I352">
        <v>100</v>
      </c>
      <c r="J352">
        <v>0</v>
      </c>
      <c r="K352">
        <v>0</v>
      </c>
      <c r="L352">
        <v>192</v>
      </c>
      <c r="M352">
        <v>192</v>
      </c>
      <c r="N352" t="s">
        <v>20</v>
      </c>
      <c r="O352" t="s">
        <v>18569</v>
      </c>
      <c r="P352" t="s">
        <v>28</v>
      </c>
      <c r="Q352" t="s">
        <v>34233</v>
      </c>
      <c r="R352" t="s">
        <v>34233</v>
      </c>
      <c r="S352" t="s">
        <v>34233</v>
      </c>
      <c r="T352" t="s">
        <v>34233</v>
      </c>
      <c r="AD352" t="str">
        <f t="shared" si="50"/>
        <v/>
      </c>
      <c r="AE352" t="str">
        <f t="shared" si="51"/>
        <v/>
      </c>
      <c r="AF352" t="str">
        <f t="shared" si="46"/>
        <v/>
      </c>
      <c r="AG352" t="str">
        <f t="shared" si="54"/>
        <v/>
      </c>
      <c r="AH352" t="str">
        <f t="shared" si="52"/>
        <v/>
      </c>
      <c r="AI352">
        <v>0.14499999999999999</v>
      </c>
      <c r="AJ352" t="str">
        <f t="shared" si="48"/>
        <v/>
      </c>
      <c r="AK352" t="str">
        <f t="shared" si="53"/>
        <v/>
      </c>
      <c r="AL352" t="str">
        <f t="shared" si="55"/>
        <v/>
      </c>
    </row>
    <row r="353" spans="1:39" x14ac:dyDescent="0.2">
      <c r="A353" t="s">
        <v>20732</v>
      </c>
      <c r="B353" t="s">
        <v>122</v>
      </c>
      <c r="C353" t="s">
        <v>20733</v>
      </c>
      <c r="D353" s="1">
        <v>38441</v>
      </c>
      <c r="E353" s="1">
        <v>43456</v>
      </c>
      <c r="F353" t="s">
        <v>39</v>
      </c>
      <c r="G353" t="s">
        <v>19</v>
      </c>
      <c r="I353">
        <v>65</v>
      </c>
      <c r="J353">
        <v>35</v>
      </c>
      <c r="K353">
        <v>0</v>
      </c>
      <c r="L353">
        <v>1728</v>
      </c>
      <c r="M353">
        <v>1728</v>
      </c>
      <c r="N353" t="s">
        <v>20</v>
      </c>
      <c r="O353" t="s">
        <v>20731</v>
      </c>
      <c r="P353" t="s">
        <v>28</v>
      </c>
      <c r="Q353" t="s">
        <v>34234</v>
      </c>
      <c r="R353" t="s">
        <v>33762</v>
      </c>
      <c r="S353" t="s">
        <v>33942</v>
      </c>
      <c r="T353" t="s">
        <v>34233</v>
      </c>
      <c r="U353" t="s">
        <v>32634</v>
      </c>
      <c r="V353" t="s">
        <v>34943</v>
      </c>
      <c r="W353">
        <v>259</v>
      </c>
      <c r="X353">
        <v>2</v>
      </c>
      <c r="Y353" t="s">
        <v>32654</v>
      </c>
      <c r="AA353">
        <v>8.5</v>
      </c>
      <c r="AC353">
        <v>1</v>
      </c>
      <c r="AD353" t="str">
        <f t="shared" si="50"/>
        <v/>
      </c>
      <c r="AE353">
        <f t="shared" si="51"/>
        <v>1</v>
      </c>
      <c r="AF353" t="str">
        <f t="shared" si="46"/>
        <v/>
      </c>
      <c r="AG353" t="str">
        <f t="shared" si="54"/>
        <v/>
      </c>
      <c r="AH353" t="str">
        <f t="shared" si="52"/>
        <v/>
      </c>
      <c r="AI353">
        <v>0.14499999999999999</v>
      </c>
      <c r="AJ353" t="str">
        <f t="shared" si="48"/>
        <v/>
      </c>
      <c r="AK353">
        <f t="shared" si="53"/>
        <v>2.8</v>
      </c>
      <c r="AL353">
        <f t="shared" si="55"/>
        <v>0.40599999999999997</v>
      </c>
    </row>
    <row r="354" spans="1:39" x14ac:dyDescent="0.2">
      <c r="A354" t="s">
        <v>18630</v>
      </c>
      <c r="B354" t="s">
        <v>122</v>
      </c>
      <c r="C354" t="s">
        <v>18631</v>
      </c>
      <c r="D354" s="1">
        <v>38012</v>
      </c>
      <c r="E354" s="1">
        <v>43456</v>
      </c>
      <c r="F354" t="s">
        <v>19</v>
      </c>
      <c r="I354">
        <v>100</v>
      </c>
      <c r="J354">
        <v>0</v>
      </c>
      <c r="K354">
        <v>0</v>
      </c>
      <c r="L354">
        <v>1580</v>
      </c>
      <c r="M354">
        <v>1580</v>
      </c>
      <c r="N354" t="s">
        <v>20</v>
      </c>
      <c r="O354" t="s">
        <v>18569</v>
      </c>
      <c r="P354" t="s">
        <v>28</v>
      </c>
      <c r="Q354" t="s">
        <v>34234</v>
      </c>
      <c r="R354" t="s">
        <v>33762</v>
      </c>
      <c r="S354" t="s">
        <v>33942</v>
      </c>
      <c r="T354" t="s">
        <v>34233</v>
      </c>
      <c r="U354" t="s">
        <v>32634</v>
      </c>
      <c r="V354" t="s">
        <v>34943</v>
      </c>
      <c r="W354">
        <v>237</v>
      </c>
      <c r="X354">
        <v>2</v>
      </c>
      <c r="Y354" t="s">
        <v>32654</v>
      </c>
      <c r="AA354">
        <v>8.5</v>
      </c>
      <c r="AC354">
        <v>1</v>
      </c>
      <c r="AD354" t="str">
        <f t="shared" si="50"/>
        <v/>
      </c>
      <c r="AE354">
        <f t="shared" si="51"/>
        <v>1</v>
      </c>
      <c r="AF354" t="str">
        <f t="shared" si="46"/>
        <v/>
      </c>
      <c r="AG354" t="str">
        <f t="shared" si="54"/>
        <v/>
      </c>
      <c r="AH354" t="str">
        <f t="shared" si="52"/>
        <v/>
      </c>
      <c r="AI354">
        <v>0.14499999999999999</v>
      </c>
      <c r="AJ354" t="str">
        <f t="shared" si="48"/>
        <v/>
      </c>
      <c r="AK354">
        <f t="shared" si="53"/>
        <v>2.8</v>
      </c>
      <c r="AL354">
        <f t="shared" si="55"/>
        <v>0.40599999999999997</v>
      </c>
    </row>
    <row r="355" spans="1:39" x14ac:dyDescent="0.2">
      <c r="A355" t="s">
        <v>20513</v>
      </c>
      <c r="B355" t="s">
        <v>122</v>
      </c>
      <c r="C355" t="s">
        <v>20514</v>
      </c>
      <c r="D355" s="1">
        <v>38418</v>
      </c>
      <c r="E355" s="1">
        <v>43456</v>
      </c>
      <c r="F355" t="s">
        <v>39</v>
      </c>
      <c r="G355" t="s">
        <v>19</v>
      </c>
      <c r="I355">
        <v>65</v>
      </c>
      <c r="J355">
        <v>35</v>
      </c>
      <c r="K355">
        <v>0</v>
      </c>
      <c r="L355">
        <v>1487</v>
      </c>
      <c r="M355">
        <v>1487</v>
      </c>
      <c r="N355" t="s">
        <v>20</v>
      </c>
      <c r="O355" t="s">
        <v>20515</v>
      </c>
      <c r="P355" t="s">
        <v>28</v>
      </c>
      <c r="Q355" t="s">
        <v>34234</v>
      </c>
      <c r="R355" t="s">
        <v>33762</v>
      </c>
      <c r="S355" t="s">
        <v>33942</v>
      </c>
      <c r="T355" t="s">
        <v>34233</v>
      </c>
      <c r="U355" t="s">
        <v>32634</v>
      </c>
      <c r="V355" t="s">
        <v>34943</v>
      </c>
      <c r="W355">
        <v>223</v>
      </c>
      <c r="X355">
        <v>2</v>
      </c>
      <c r="Y355" t="s">
        <v>32654</v>
      </c>
      <c r="AA355">
        <v>8.5</v>
      </c>
      <c r="AC355">
        <v>1</v>
      </c>
      <c r="AD355" t="str">
        <f t="shared" si="50"/>
        <v/>
      </c>
      <c r="AE355">
        <f t="shared" si="51"/>
        <v>1</v>
      </c>
      <c r="AF355" t="str">
        <f t="shared" si="46"/>
        <v/>
      </c>
      <c r="AG355" t="str">
        <f t="shared" si="54"/>
        <v/>
      </c>
      <c r="AH355" t="str">
        <f t="shared" si="52"/>
        <v/>
      </c>
      <c r="AI355">
        <v>0.14499999999999999</v>
      </c>
      <c r="AJ355" t="str">
        <f t="shared" si="48"/>
        <v/>
      </c>
      <c r="AK355">
        <f t="shared" si="53"/>
        <v>2.8</v>
      </c>
      <c r="AL355">
        <f t="shared" si="55"/>
        <v>0.40599999999999997</v>
      </c>
    </row>
    <row r="356" spans="1:39" x14ac:dyDescent="0.2">
      <c r="A356" t="s">
        <v>20516</v>
      </c>
      <c r="B356" t="s">
        <v>122</v>
      </c>
      <c r="C356" t="s">
        <v>20517</v>
      </c>
      <c r="D356" s="1">
        <v>38418</v>
      </c>
      <c r="E356" s="1">
        <v>43456</v>
      </c>
      <c r="F356" t="s">
        <v>39</v>
      </c>
      <c r="G356" t="s">
        <v>19</v>
      </c>
      <c r="I356">
        <v>65</v>
      </c>
      <c r="J356">
        <v>35</v>
      </c>
      <c r="K356">
        <v>0</v>
      </c>
      <c r="L356">
        <v>210</v>
      </c>
      <c r="M356">
        <v>210</v>
      </c>
      <c r="N356" t="s">
        <v>20</v>
      </c>
      <c r="O356" t="s">
        <v>20518</v>
      </c>
      <c r="P356" t="s">
        <v>28</v>
      </c>
      <c r="Q356" t="s">
        <v>34233</v>
      </c>
      <c r="R356" t="s">
        <v>34233</v>
      </c>
      <c r="S356" t="s">
        <v>33942</v>
      </c>
      <c r="T356" t="s">
        <v>34233</v>
      </c>
      <c r="AD356" t="str">
        <f t="shared" si="50"/>
        <v/>
      </c>
      <c r="AE356" t="str">
        <f t="shared" si="51"/>
        <v/>
      </c>
      <c r="AF356" t="str">
        <f t="shared" si="46"/>
        <v/>
      </c>
      <c r="AG356" t="str">
        <f t="shared" si="54"/>
        <v/>
      </c>
      <c r="AH356" t="str">
        <f t="shared" si="52"/>
        <v/>
      </c>
      <c r="AI356">
        <v>0.14499999999999999</v>
      </c>
      <c r="AJ356" t="str">
        <f t="shared" si="48"/>
        <v/>
      </c>
      <c r="AK356" t="str">
        <f t="shared" si="53"/>
        <v/>
      </c>
      <c r="AL356" t="str">
        <f t="shared" si="55"/>
        <v/>
      </c>
      <c r="AM356" t="s">
        <v>34292</v>
      </c>
    </row>
    <row r="357" spans="1:39" x14ac:dyDescent="0.2">
      <c r="A357" t="s">
        <v>18497</v>
      </c>
      <c r="B357" t="s">
        <v>122</v>
      </c>
      <c r="C357" t="s">
        <v>18498</v>
      </c>
      <c r="D357" s="1">
        <v>38021</v>
      </c>
      <c r="E357" s="1">
        <v>43456</v>
      </c>
      <c r="F357" t="s">
        <v>19</v>
      </c>
      <c r="I357">
        <v>100</v>
      </c>
      <c r="J357">
        <v>0</v>
      </c>
      <c r="K357">
        <v>0</v>
      </c>
      <c r="L357">
        <v>1438</v>
      </c>
      <c r="M357">
        <v>1438</v>
      </c>
      <c r="N357" t="s">
        <v>20</v>
      </c>
      <c r="O357" t="s">
        <v>18496</v>
      </c>
      <c r="P357" t="s">
        <v>28</v>
      </c>
      <c r="Q357" t="s">
        <v>34234</v>
      </c>
      <c r="R357" t="s">
        <v>33762</v>
      </c>
      <c r="S357" t="s">
        <v>33942</v>
      </c>
      <c r="T357" t="s">
        <v>34233</v>
      </c>
      <c r="U357" t="s">
        <v>32634</v>
      </c>
      <c r="V357" t="s">
        <v>34943</v>
      </c>
      <c r="W357">
        <v>216</v>
      </c>
      <c r="X357">
        <v>2</v>
      </c>
      <c r="Y357" t="s">
        <v>32654</v>
      </c>
      <c r="AA357">
        <v>8.5</v>
      </c>
      <c r="AC357">
        <v>1</v>
      </c>
      <c r="AD357" t="str">
        <f t="shared" si="50"/>
        <v/>
      </c>
      <c r="AE357">
        <f t="shared" si="51"/>
        <v>1</v>
      </c>
      <c r="AF357" t="str">
        <f t="shared" si="46"/>
        <v/>
      </c>
      <c r="AG357" t="str">
        <f t="shared" si="54"/>
        <v/>
      </c>
      <c r="AH357" t="str">
        <f t="shared" si="52"/>
        <v/>
      </c>
      <c r="AI357">
        <v>0.14499999999999999</v>
      </c>
      <c r="AJ357" t="str">
        <f t="shared" si="48"/>
        <v/>
      </c>
      <c r="AK357">
        <f t="shared" si="53"/>
        <v>2.8</v>
      </c>
      <c r="AL357">
        <f t="shared" si="55"/>
        <v>0.40599999999999997</v>
      </c>
    </row>
    <row r="358" spans="1:39" x14ac:dyDescent="0.2">
      <c r="A358" t="s">
        <v>18517</v>
      </c>
      <c r="B358" t="s">
        <v>122</v>
      </c>
      <c r="C358" t="s">
        <v>18518</v>
      </c>
      <c r="D358" s="1">
        <v>38021</v>
      </c>
      <c r="E358" s="1">
        <v>43456</v>
      </c>
      <c r="F358" t="s">
        <v>26</v>
      </c>
      <c r="I358">
        <v>100</v>
      </c>
      <c r="J358">
        <v>0</v>
      </c>
      <c r="K358">
        <v>0</v>
      </c>
      <c r="L358">
        <v>177</v>
      </c>
      <c r="M358">
        <v>177</v>
      </c>
      <c r="N358" t="s">
        <v>20</v>
      </c>
      <c r="O358" t="s">
        <v>18496</v>
      </c>
      <c r="P358" t="s">
        <v>28</v>
      </c>
      <c r="Q358" t="s">
        <v>34233</v>
      </c>
      <c r="R358" t="s">
        <v>34233</v>
      </c>
      <c r="S358" t="s">
        <v>34233</v>
      </c>
      <c r="T358" t="s">
        <v>34233</v>
      </c>
      <c r="AD358" t="str">
        <f t="shared" si="50"/>
        <v/>
      </c>
      <c r="AE358" t="str">
        <f t="shared" si="51"/>
        <v/>
      </c>
      <c r="AF358" t="str">
        <f t="shared" ref="AF358:AF421" si="56">IF((S358&lt;&gt;"tühi")*(F358&lt;&gt;"Elamumaa")*(G358&lt;&gt;"Elamumaa")*(H358&lt;&gt;"Elamumaa"),IF(Z358=0,"",Z358),"")</f>
        <v/>
      </c>
      <c r="AG358" t="str">
        <f t="shared" si="54"/>
        <v/>
      </c>
      <c r="AH358" t="str">
        <f t="shared" si="52"/>
        <v/>
      </c>
      <c r="AI358">
        <v>0.14499999999999999</v>
      </c>
      <c r="AJ358" t="str">
        <f t="shared" si="48"/>
        <v/>
      </c>
      <c r="AK358" t="str">
        <f t="shared" si="53"/>
        <v/>
      </c>
      <c r="AL358" t="str">
        <f t="shared" si="55"/>
        <v/>
      </c>
    </row>
    <row r="359" spans="1:39" x14ac:dyDescent="0.2">
      <c r="A359" t="s">
        <v>20519</v>
      </c>
      <c r="B359" t="s">
        <v>122</v>
      </c>
      <c r="C359" t="s">
        <v>20520</v>
      </c>
      <c r="D359" s="1">
        <v>38418</v>
      </c>
      <c r="E359" s="1">
        <v>43456</v>
      </c>
      <c r="F359" t="s">
        <v>39</v>
      </c>
      <c r="G359" t="s">
        <v>19</v>
      </c>
      <c r="I359">
        <v>65</v>
      </c>
      <c r="J359">
        <v>35</v>
      </c>
      <c r="K359">
        <v>0</v>
      </c>
      <c r="L359">
        <v>1723</v>
      </c>
      <c r="M359">
        <v>1723</v>
      </c>
      <c r="N359" t="s">
        <v>20</v>
      </c>
      <c r="O359" t="s">
        <v>20521</v>
      </c>
      <c r="P359" t="s">
        <v>28</v>
      </c>
      <c r="Q359" t="s">
        <v>34234</v>
      </c>
      <c r="R359" t="s">
        <v>33762</v>
      </c>
      <c r="S359" t="s">
        <v>33942</v>
      </c>
      <c r="T359" t="s">
        <v>34233</v>
      </c>
      <c r="U359" t="s">
        <v>32634</v>
      </c>
      <c r="V359" t="s">
        <v>34943</v>
      </c>
      <c r="W359">
        <v>258</v>
      </c>
      <c r="X359">
        <v>2</v>
      </c>
      <c r="Y359" t="s">
        <v>32654</v>
      </c>
      <c r="AA359">
        <v>8.5</v>
      </c>
      <c r="AC359">
        <v>1</v>
      </c>
      <c r="AD359" t="str">
        <f t="shared" si="50"/>
        <v/>
      </c>
      <c r="AE359">
        <f t="shared" si="51"/>
        <v>1</v>
      </c>
      <c r="AF359" t="str">
        <f t="shared" si="56"/>
        <v/>
      </c>
      <c r="AG359" t="str">
        <f t="shared" si="54"/>
        <v/>
      </c>
      <c r="AH359" t="str">
        <f t="shared" si="52"/>
        <v/>
      </c>
      <c r="AI359">
        <v>0.14499999999999999</v>
      </c>
      <c r="AJ359" t="str">
        <f t="shared" si="48"/>
        <v/>
      </c>
      <c r="AK359">
        <f t="shared" si="53"/>
        <v>2.8</v>
      </c>
      <c r="AL359">
        <f t="shared" si="55"/>
        <v>0.40599999999999997</v>
      </c>
    </row>
    <row r="360" spans="1:39" x14ac:dyDescent="0.2">
      <c r="A360" t="s">
        <v>18494</v>
      </c>
      <c r="B360" t="s">
        <v>122</v>
      </c>
      <c r="C360" t="s">
        <v>18495</v>
      </c>
      <c r="D360" s="1">
        <v>38021</v>
      </c>
      <c r="E360" s="1">
        <v>43456</v>
      </c>
      <c r="F360" t="s">
        <v>19</v>
      </c>
      <c r="I360">
        <v>100</v>
      </c>
      <c r="J360">
        <v>0</v>
      </c>
      <c r="K360">
        <v>0</v>
      </c>
      <c r="L360">
        <v>1622</v>
      </c>
      <c r="M360">
        <v>1622</v>
      </c>
      <c r="N360" t="s">
        <v>20</v>
      </c>
      <c r="O360" t="s">
        <v>18496</v>
      </c>
      <c r="P360" t="s">
        <v>28</v>
      </c>
      <c r="Q360" t="s">
        <v>34234</v>
      </c>
      <c r="R360" t="s">
        <v>33762</v>
      </c>
      <c r="S360" t="s">
        <v>33942</v>
      </c>
      <c r="T360" t="s">
        <v>34233</v>
      </c>
      <c r="U360" t="s">
        <v>32634</v>
      </c>
      <c r="V360" t="s">
        <v>34943</v>
      </c>
      <c r="W360">
        <v>243</v>
      </c>
      <c r="X360">
        <v>2</v>
      </c>
      <c r="Y360" t="s">
        <v>32654</v>
      </c>
      <c r="AA360">
        <v>8.5</v>
      </c>
      <c r="AC360">
        <v>1</v>
      </c>
      <c r="AD360" t="str">
        <f t="shared" si="50"/>
        <v/>
      </c>
      <c r="AE360">
        <f t="shared" si="51"/>
        <v>1</v>
      </c>
      <c r="AF360" t="str">
        <f t="shared" si="56"/>
        <v/>
      </c>
      <c r="AG360" t="str">
        <f t="shared" si="54"/>
        <v/>
      </c>
      <c r="AH360" t="str">
        <f t="shared" si="52"/>
        <v/>
      </c>
      <c r="AI360">
        <v>0.14499999999999999</v>
      </c>
      <c r="AJ360" t="str">
        <f t="shared" si="48"/>
        <v/>
      </c>
      <c r="AK360">
        <f t="shared" si="53"/>
        <v>2.8</v>
      </c>
      <c r="AL360">
        <f t="shared" si="55"/>
        <v>0.40599999999999997</v>
      </c>
    </row>
    <row r="361" spans="1:39" x14ac:dyDescent="0.2">
      <c r="A361" t="s">
        <v>20734</v>
      </c>
      <c r="B361" t="s">
        <v>122</v>
      </c>
      <c r="C361" t="s">
        <v>20735</v>
      </c>
      <c r="D361" s="1">
        <v>38441</v>
      </c>
      <c r="E361" s="1">
        <v>43456</v>
      </c>
      <c r="F361" t="s">
        <v>39</v>
      </c>
      <c r="G361" t="s">
        <v>19</v>
      </c>
      <c r="I361">
        <v>65</v>
      </c>
      <c r="J361">
        <v>35</v>
      </c>
      <c r="K361">
        <v>0</v>
      </c>
      <c r="L361">
        <v>1479</v>
      </c>
      <c r="M361">
        <v>1479</v>
      </c>
      <c r="N361" t="s">
        <v>20</v>
      </c>
      <c r="O361" t="s">
        <v>20736</v>
      </c>
      <c r="P361" t="s">
        <v>28</v>
      </c>
      <c r="Q361" t="s">
        <v>34234</v>
      </c>
      <c r="R361" t="s">
        <v>33762</v>
      </c>
      <c r="S361" t="s">
        <v>33942</v>
      </c>
      <c r="T361" t="s">
        <v>34233</v>
      </c>
      <c r="U361" t="s">
        <v>32634</v>
      </c>
      <c r="V361" t="s">
        <v>34943</v>
      </c>
      <c r="W361">
        <v>222</v>
      </c>
      <c r="X361">
        <v>2</v>
      </c>
      <c r="Y361" t="s">
        <v>32654</v>
      </c>
      <c r="AA361">
        <v>8.5</v>
      </c>
      <c r="AC361">
        <v>1</v>
      </c>
      <c r="AD361" t="str">
        <f t="shared" si="50"/>
        <v/>
      </c>
      <c r="AE361">
        <f t="shared" si="51"/>
        <v>1</v>
      </c>
      <c r="AF361" t="str">
        <f t="shared" si="56"/>
        <v/>
      </c>
      <c r="AG361" t="str">
        <f t="shared" si="54"/>
        <v/>
      </c>
      <c r="AH361" t="str">
        <f t="shared" si="52"/>
        <v/>
      </c>
      <c r="AI361">
        <v>0.14499999999999999</v>
      </c>
      <c r="AJ361" t="str">
        <f t="shared" si="48"/>
        <v/>
      </c>
      <c r="AK361">
        <f t="shared" si="53"/>
        <v>2.8</v>
      </c>
      <c r="AL361">
        <f t="shared" si="55"/>
        <v>0.40599999999999997</v>
      </c>
    </row>
    <row r="362" spans="1:39" x14ac:dyDescent="0.2">
      <c r="A362" t="s">
        <v>20737</v>
      </c>
      <c r="B362" t="s">
        <v>122</v>
      </c>
      <c r="C362" t="s">
        <v>20738</v>
      </c>
      <c r="D362" s="1">
        <v>38441</v>
      </c>
      <c r="E362" s="1">
        <v>43456</v>
      </c>
      <c r="F362" t="s">
        <v>39</v>
      </c>
      <c r="G362" t="s">
        <v>19</v>
      </c>
      <c r="I362">
        <v>65</v>
      </c>
      <c r="J362">
        <v>35</v>
      </c>
      <c r="K362">
        <v>0</v>
      </c>
      <c r="L362">
        <v>208</v>
      </c>
      <c r="M362">
        <v>208</v>
      </c>
      <c r="N362" t="s">
        <v>20</v>
      </c>
      <c r="O362" t="s">
        <v>20739</v>
      </c>
      <c r="P362" t="s">
        <v>28</v>
      </c>
      <c r="Q362" t="s">
        <v>34233</v>
      </c>
      <c r="R362" t="s">
        <v>34233</v>
      </c>
      <c r="S362" t="s">
        <v>33942</v>
      </c>
      <c r="T362" t="s">
        <v>34233</v>
      </c>
      <c r="AD362" t="str">
        <f t="shared" si="50"/>
        <v/>
      </c>
      <c r="AE362" t="str">
        <f t="shared" si="51"/>
        <v/>
      </c>
      <c r="AF362" t="str">
        <f t="shared" si="56"/>
        <v/>
      </c>
      <c r="AG362" t="str">
        <f t="shared" si="54"/>
        <v/>
      </c>
      <c r="AH362" t="str">
        <f t="shared" si="52"/>
        <v/>
      </c>
      <c r="AI362">
        <v>0.14499999999999999</v>
      </c>
      <c r="AJ362" t="str">
        <f t="shared" si="48"/>
        <v/>
      </c>
      <c r="AK362" t="str">
        <f t="shared" si="53"/>
        <v/>
      </c>
      <c r="AL362" t="str">
        <f t="shared" si="55"/>
        <v/>
      </c>
      <c r="AM362" t="s">
        <v>34292</v>
      </c>
    </row>
    <row r="363" spans="1:39" x14ac:dyDescent="0.2">
      <c r="A363" t="s">
        <v>18614</v>
      </c>
      <c r="B363" t="s">
        <v>122</v>
      </c>
      <c r="C363" t="s">
        <v>18615</v>
      </c>
      <c r="D363" s="1">
        <v>38015</v>
      </c>
      <c r="E363" s="1">
        <v>43456</v>
      </c>
      <c r="F363" t="s">
        <v>19</v>
      </c>
      <c r="I363">
        <v>100</v>
      </c>
      <c r="J363">
        <v>0</v>
      </c>
      <c r="K363">
        <v>0</v>
      </c>
      <c r="L363">
        <v>1624</v>
      </c>
      <c r="M363">
        <v>1624</v>
      </c>
      <c r="N363" t="s">
        <v>20</v>
      </c>
      <c r="O363" t="s">
        <v>18616</v>
      </c>
      <c r="P363" t="s">
        <v>28</v>
      </c>
      <c r="Q363" t="s">
        <v>34234</v>
      </c>
      <c r="R363" t="s">
        <v>33762</v>
      </c>
      <c r="S363" t="s">
        <v>33942</v>
      </c>
      <c r="T363" t="s">
        <v>34233</v>
      </c>
      <c r="U363" t="s">
        <v>32634</v>
      </c>
      <c r="V363" t="s">
        <v>34943</v>
      </c>
      <c r="W363">
        <v>244</v>
      </c>
      <c r="X363">
        <v>2</v>
      </c>
      <c r="Y363" t="s">
        <v>32654</v>
      </c>
      <c r="AA363">
        <v>8.5</v>
      </c>
      <c r="AC363">
        <v>1</v>
      </c>
      <c r="AD363" t="str">
        <f t="shared" si="50"/>
        <v/>
      </c>
      <c r="AE363">
        <f t="shared" si="51"/>
        <v>1</v>
      </c>
      <c r="AF363" t="str">
        <f t="shared" si="56"/>
        <v/>
      </c>
      <c r="AG363" t="str">
        <f t="shared" si="54"/>
        <v/>
      </c>
      <c r="AH363" t="str">
        <f t="shared" si="52"/>
        <v/>
      </c>
      <c r="AI363">
        <v>0.14499999999999999</v>
      </c>
      <c r="AJ363" t="str">
        <f t="shared" si="48"/>
        <v/>
      </c>
      <c r="AK363">
        <f t="shared" si="53"/>
        <v>2.8</v>
      </c>
      <c r="AL363">
        <f t="shared" si="55"/>
        <v>0.40599999999999997</v>
      </c>
    </row>
    <row r="364" spans="1:39" x14ac:dyDescent="0.2">
      <c r="A364" t="s">
        <v>18617</v>
      </c>
      <c r="B364" t="s">
        <v>122</v>
      </c>
      <c r="C364" t="s">
        <v>18618</v>
      </c>
      <c r="D364" s="1">
        <v>38015</v>
      </c>
      <c r="E364" s="1">
        <v>43456</v>
      </c>
      <c r="F364" t="s">
        <v>26</v>
      </c>
      <c r="I364">
        <v>100</v>
      </c>
      <c r="J364">
        <v>0</v>
      </c>
      <c r="K364">
        <v>0</v>
      </c>
      <c r="L364">
        <v>176</v>
      </c>
      <c r="M364">
        <v>176</v>
      </c>
      <c r="N364" t="s">
        <v>20</v>
      </c>
      <c r="O364" t="s">
        <v>18619</v>
      </c>
      <c r="P364" t="s">
        <v>28</v>
      </c>
      <c r="Q364" t="s">
        <v>34233</v>
      </c>
      <c r="R364" t="s">
        <v>34233</v>
      </c>
      <c r="S364" t="s">
        <v>34233</v>
      </c>
      <c r="T364" t="s">
        <v>34233</v>
      </c>
      <c r="AD364" t="str">
        <f t="shared" si="50"/>
        <v/>
      </c>
      <c r="AE364" t="str">
        <f t="shared" si="51"/>
        <v/>
      </c>
      <c r="AF364" t="str">
        <f t="shared" si="56"/>
        <v/>
      </c>
      <c r="AG364" t="str">
        <f t="shared" si="54"/>
        <v/>
      </c>
      <c r="AH364" t="str">
        <f t="shared" si="52"/>
        <v/>
      </c>
      <c r="AI364">
        <v>0.14499999999999999</v>
      </c>
      <c r="AJ364" t="str">
        <f t="shared" si="48"/>
        <v/>
      </c>
      <c r="AK364" t="str">
        <f t="shared" si="53"/>
        <v/>
      </c>
      <c r="AL364" t="str">
        <f t="shared" si="55"/>
        <v/>
      </c>
    </row>
    <row r="365" spans="1:39" x14ac:dyDescent="0.2">
      <c r="A365" t="s">
        <v>20740</v>
      </c>
      <c r="B365" t="s">
        <v>122</v>
      </c>
      <c r="C365" t="s">
        <v>20741</v>
      </c>
      <c r="D365" s="1">
        <v>38441</v>
      </c>
      <c r="E365" s="1">
        <v>43456</v>
      </c>
      <c r="F365" t="s">
        <v>39</v>
      </c>
      <c r="G365" t="s">
        <v>19</v>
      </c>
      <c r="I365">
        <v>65</v>
      </c>
      <c r="J365">
        <v>35</v>
      </c>
      <c r="K365">
        <v>0</v>
      </c>
      <c r="L365">
        <v>1700</v>
      </c>
      <c r="M365">
        <v>1700</v>
      </c>
      <c r="N365" t="s">
        <v>20</v>
      </c>
      <c r="O365" t="s">
        <v>20742</v>
      </c>
      <c r="P365" t="s">
        <v>28</v>
      </c>
      <c r="Q365" t="s">
        <v>34234</v>
      </c>
      <c r="R365" t="s">
        <v>33762</v>
      </c>
      <c r="S365" t="s">
        <v>33942</v>
      </c>
      <c r="T365" t="s">
        <v>34233</v>
      </c>
      <c r="U365" t="s">
        <v>32634</v>
      </c>
      <c r="V365" t="s">
        <v>34943</v>
      </c>
      <c r="W365">
        <v>255</v>
      </c>
      <c r="X365">
        <v>2</v>
      </c>
      <c r="Y365" t="s">
        <v>32654</v>
      </c>
      <c r="AA365">
        <v>8.5</v>
      </c>
      <c r="AC365">
        <v>1</v>
      </c>
      <c r="AD365" t="str">
        <f t="shared" si="50"/>
        <v/>
      </c>
      <c r="AE365">
        <f t="shared" si="51"/>
        <v>1</v>
      </c>
      <c r="AF365" t="str">
        <f t="shared" si="56"/>
        <v/>
      </c>
      <c r="AG365" t="str">
        <f t="shared" si="54"/>
        <v/>
      </c>
      <c r="AH365" t="str">
        <f t="shared" si="52"/>
        <v/>
      </c>
      <c r="AI365">
        <v>0.14499999999999999</v>
      </c>
      <c r="AJ365" t="str">
        <f t="shared" si="48"/>
        <v/>
      </c>
      <c r="AK365">
        <f t="shared" si="53"/>
        <v>2.8</v>
      </c>
      <c r="AL365">
        <f t="shared" si="55"/>
        <v>0.40599999999999997</v>
      </c>
    </row>
    <row r="366" spans="1:39" x14ac:dyDescent="0.2">
      <c r="A366" t="s">
        <v>20525</v>
      </c>
      <c r="B366" t="s">
        <v>122</v>
      </c>
      <c r="C366" t="s">
        <v>20526</v>
      </c>
      <c r="D366" s="1">
        <v>38418</v>
      </c>
      <c r="E366" s="1">
        <v>43456</v>
      </c>
      <c r="F366" t="s">
        <v>26</v>
      </c>
      <c r="I366">
        <v>100</v>
      </c>
      <c r="J366">
        <v>0</v>
      </c>
      <c r="K366">
        <v>0</v>
      </c>
      <c r="L366">
        <v>213</v>
      </c>
      <c r="M366">
        <v>213</v>
      </c>
      <c r="N366" t="s">
        <v>20</v>
      </c>
      <c r="O366" t="s">
        <v>20524</v>
      </c>
      <c r="P366" t="s">
        <v>28</v>
      </c>
      <c r="Q366" t="s">
        <v>34233</v>
      </c>
      <c r="R366" t="s">
        <v>34233</v>
      </c>
      <c r="S366" t="s">
        <v>34233</v>
      </c>
      <c r="T366" t="s">
        <v>34233</v>
      </c>
      <c r="AD366" t="str">
        <f t="shared" si="50"/>
        <v/>
      </c>
      <c r="AE366" t="str">
        <f t="shared" si="51"/>
        <v/>
      </c>
      <c r="AF366" t="str">
        <f t="shared" si="56"/>
        <v/>
      </c>
      <c r="AG366" t="str">
        <f t="shared" si="54"/>
        <v/>
      </c>
      <c r="AH366" t="str">
        <f t="shared" si="52"/>
        <v/>
      </c>
      <c r="AI366">
        <v>0.14499999999999999</v>
      </c>
      <c r="AJ366" t="str">
        <f t="shared" si="48"/>
        <v/>
      </c>
      <c r="AK366" t="str">
        <f t="shared" si="53"/>
        <v/>
      </c>
      <c r="AL366" t="str">
        <f t="shared" si="55"/>
        <v/>
      </c>
    </row>
    <row r="367" spans="1:39" x14ac:dyDescent="0.2">
      <c r="A367" t="s">
        <v>18485</v>
      </c>
      <c r="B367" t="s">
        <v>122</v>
      </c>
      <c r="C367" t="s">
        <v>18486</v>
      </c>
      <c r="D367" s="1">
        <v>38014</v>
      </c>
      <c r="E367" s="1">
        <v>43456</v>
      </c>
      <c r="F367" t="s">
        <v>19</v>
      </c>
      <c r="I367">
        <v>100</v>
      </c>
      <c r="J367">
        <v>0</v>
      </c>
      <c r="K367">
        <v>0</v>
      </c>
      <c r="L367">
        <v>1835</v>
      </c>
      <c r="M367">
        <v>1835</v>
      </c>
      <c r="N367" t="s">
        <v>20</v>
      </c>
      <c r="O367" t="s">
        <v>18487</v>
      </c>
      <c r="P367" t="s">
        <v>28</v>
      </c>
      <c r="Q367" t="s">
        <v>34234</v>
      </c>
      <c r="R367" t="s">
        <v>33762</v>
      </c>
      <c r="S367" t="s">
        <v>33942</v>
      </c>
      <c r="T367" t="s">
        <v>34233</v>
      </c>
      <c r="U367" t="s">
        <v>32634</v>
      </c>
      <c r="V367" t="s">
        <v>34943</v>
      </c>
      <c r="W367">
        <v>275</v>
      </c>
      <c r="X367">
        <v>2</v>
      </c>
      <c r="Y367" t="s">
        <v>32654</v>
      </c>
      <c r="AA367">
        <v>8.5</v>
      </c>
      <c r="AC367">
        <v>1</v>
      </c>
      <c r="AD367" t="str">
        <f t="shared" si="50"/>
        <v/>
      </c>
      <c r="AE367">
        <f t="shared" si="51"/>
        <v>1</v>
      </c>
      <c r="AF367" t="str">
        <f t="shared" si="56"/>
        <v/>
      </c>
      <c r="AG367" t="str">
        <f t="shared" si="54"/>
        <v/>
      </c>
      <c r="AH367" t="str">
        <f t="shared" si="52"/>
        <v/>
      </c>
      <c r="AI367">
        <v>0.14499999999999999</v>
      </c>
      <c r="AJ367" t="str">
        <f t="shared" si="48"/>
        <v/>
      </c>
      <c r="AK367">
        <f t="shared" si="53"/>
        <v>2.8</v>
      </c>
      <c r="AL367">
        <f t="shared" si="55"/>
        <v>0.40599999999999997</v>
      </c>
    </row>
    <row r="368" spans="1:39" x14ac:dyDescent="0.2">
      <c r="A368" t="s">
        <v>18620</v>
      </c>
      <c r="B368" t="s">
        <v>122</v>
      </c>
      <c r="C368" t="s">
        <v>18621</v>
      </c>
      <c r="D368" s="1">
        <v>38015</v>
      </c>
      <c r="E368" s="1">
        <v>43456</v>
      </c>
      <c r="F368" t="s">
        <v>39</v>
      </c>
      <c r="G368" t="s">
        <v>19</v>
      </c>
      <c r="I368">
        <v>75</v>
      </c>
      <c r="J368">
        <v>25</v>
      </c>
      <c r="K368">
        <v>0</v>
      </c>
      <c r="L368">
        <v>1821</v>
      </c>
      <c r="M368">
        <v>1821</v>
      </c>
      <c r="N368" t="s">
        <v>20</v>
      </c>
      <c r="O368" t="s">
        <v>18619</v>
      </c>
      <c r="P368" t="s">
        <v>28</v>
      </c>
      <c r="Q368" t="s">
        <v>34234</v>
      </c>
      <c r="R368" t="s">
        <v>33762</v>
      </c>
      <c r="S368" t="s">
        <v>33942</v>
      </c>
      <c r="T368" t="s">
        <v>34233</v>
      </c>
      <c r="U368" t="s">
        <v>32634</v>
      </c>
      <c r="V368" t="s">
        <v>34943</v>
      </c>
      <c r="W368">
        <v>273</v>
      </c>
      <c r="X368">
        <v>2</v>
      </c>
      <c r="Y368" t="s">
        <v>32654</v>
      </c>
      <c r="AA368">
        <v>8.5</v>
      </c>
      <c r="AC368">
        <v>1</v>
      </c>
      <c r="AD368" t="str">
        <f t="shared" si="50"/>
        <v/>
      </c>
      <c r="AE368">
        <f t="shared" si="51"/>
        <v>1</v>
      </c>
      <c r="AF368" t="str">
        <f t="shared" si="56"/>
        <v/>
      </c>
      <c r="AG368" t="str">
        <f t="shared" si="54"/>
        <v/>
      </c>
      <c r="AH368" t="str">
        <f t="shared" si="52"/>
        <v/>
      </c>
      <c r="AI368">
        <v>0.14499999999999999</v>
      </c>
      <c r="AJ368" t="str">
        <f t="shared" si="48"/>
        <v/>
      </c>
      <c r="AK368">
        <f t="shared" si="53"/>
        <v>2.8</v>
      </c>
      <c r="AL368">
        <f t="shared" si="55"/>
        <v>0.40599999999999997</v>
      </c>
    </row>
    <row r="369" spans="1:39" x14ac:dyDescent="0.2">
      <c r="A369" t="s">
        <v>20758</v>
      </c>
      <c r="B369" t="s">
        <v>122</v>
      </c>
      <c r="C369" t="s">
        <v>20759</v>
      </c>
      <c r="D369" s="1">
        <v>38467</v>
      </c>
      <c r="E369" s="1">
        <v>43456</v>
      </c>
      <c r="F369" t="s">
        <v>39</v>
      </c>
      <c r="G369" t="s">
        <v>19</v>
      </c>
      <c r="I369">
        <v>65</v>
      </c>
      <c r="J369">
        <v>35</v>
      </c>
      <c r="K369">
        <v>0</v>
      </c>
      <c r="L369">
        <v>207</v>
      </c>
      <c r="M369">
        <v>207</v>
      </c>
      <c r="N369" t="s">
        <v>20</v>
      </c>
      <c r="O369" t="s">
        <v>20760</v>
      </c>
      <c r="P369" t="s">
        <v>28</v>
      </c>
      <c r="Q369" t="s">
        <v>34233</v>
      </c>
      <c r="R369" t="s">
        <v>34233</v>
      </c>
      <c r="S369" t="s">
        <v>33942</v>
      </c>
      <c r="T369" t="s">
        <v>34233</v>
      </c>
      <c r="AD369" t="str">
        <f t="shared" si="50"/>
        <v/>
      </c>
      <c r="AE369" t="str">
        <f t="shared" si="51"/>
        <v/>
      </c>
      <c r="AF369" t="str">
        <f t="shared" si="56"/>
        <v/>
      </c>
      <c r="AG369" t="str">
        <f t="shared" si="54"/>
        <v/>
      </c>
      <c r="AH369" t="str">
        <f t="shared" si="52"/>
        <v/>
      </c>
      <c r="AI369">
        <v>0.14499999999999999</v>
      </c>
      <c r="AJ369" t="str">
        <f t="shared" si="48"/>
        <v/>
      </c>
      <c r="AK369" t="str">
        <f t="shared" si="53"/>
        <v/>
      </c>
      <c r="AL369" t="str">
        <f t="shared" si="55"/>
        <v/>
      </c>
      <c r="AM369" t="s">
        <v>34292</v>
      </c>
    </row>
    <row r="370" spans="1:39" x14ac:dyDescent="0.2">
      <c r="A370" t="s">
        <v>20543</v>
      </c>
      <c r="B370" t="s">
        <v>122</v>
      </c>
      <c r="C370" t="s">
        <v>20544</v>
      </c>
      <c r="D370" s="1">
        <v>38418</v>
      </c>
      <c r="E370" s="1">
        <v>43456</v>
      </c>
      <c r="F370" t="s">
        <v>19</v>
      </c>
      <c r="I370">
        <v>100</v>
      </c>
      <c r="J370">
        <v>0</v>
      </c>
      <c r="K370">
        <v>0</v>
      </c>
      <c r="L370">
        <v>1495</v>
      </c>
      <c r="M370">
        <v>1495</v>
      </c>
      <c r="N370" t="s">
        <v>20</v>
      </c>
      <c r="O370" t="s">
        <v>20545</v>
      </c>
      <c r="P370" t="s">
        <v>28</v>
      </c>
      <c r="Q370" t="s">
        <v>34234</v>
      </c>
      <c r="R370" t="s">
        <v>33762</v>
      </c>
      <c r="S370" t="s">
        <v>33942</v>
      </c>
      <c r="T370" t="s">
        <v>34233</v>
      </c>
      <c r="U370" t="s">
        <v>32634</v>
      </c>
      <c r="V370" t="s">
        <v>34943</v>
      </c>
      <c r="W370">
        <v>224</v>
      </c>
      <c r="X370">
        <v>2</v>
      </c>
      <c r="Y370" t="s">
        <v>32654</v>
      </c>
      <c r="AA370">
        <v>8.5</v>
      </c>
      <c r="AC370">
        <v>1</v>
      </c>
      <c r="AD370" t="str">
        <f t="shared" si="50"/>
        <v/>
      </c>
      <c r="AE370">
        <f t="shared" si="51"/>
        <v>1</v>
      </c>
      <c r="AF370" t="str">
        <f t="shared" si="56"/>
        <v/>
      </c>
      <c r="AG370" t="str">
        <f t="shared" si="54"/>
        <v/>
      </c>
      <c r="AH370" t="str">
        <f t="shared" si="52"/>
        <v/>
      </c>
      <c r="AI370">
        <v>0.14499999999999999</v>
      </c>
      <c r="AJ370" t="str">
        <f t="shared" si="48"/>
        <v/>
      </c>
      <c r="AK370">
        <f t="shared" si="53"/>
        <v>2.8</v>
      </c>
      <c r="AL370">
        <f t="shared" si="55"/>
        <v>0.40599999999999997</v>
      </c>
    </row>
    <row r="371" spans="1:39" x14ac:dyDescent="0.2">
      <c r="A371" t="s">
        <v>20546</v>
      </c>
      <c r="B371" t="s">
        <v>122</v>
      </c>
      <c r="C371" t="s">
        <v>20547</v>
      </c>
      <c r="D371" s="1">
        <v>38418</v>
      </c>
      <c r="E371" s="1">
        <v>43456</v>
      </c>
      <c r="F371" t="s">
        <v>26</v>
      </c>
      <c r="I371">
        <v>100</v>
      </c>
      <c r="J371">
        <v>0</v>
      </c>
      <c r="K371">
        <v>0</v>
      </c>
      <c r="L371">
        <v>158</v>
      </c>
      <c r="M371">
        <v>158</v>
      </c>
      <c r="N371" t="s">
        <v>20</v>
      </c>
      <c r="O371" t="s">
        <v>20548</v>
      </c>
      <c r="P371" t="s">
        <v>28</v>
      </c>
      <c r="Q371" t="s">
        <v>34233</v>
      </c>
      <c r="R371" t="s">
        <v>34233</v>
      </c>
      <c r="S371" t="s">
        <v>34233</v>
      </c>
      <c r="T371" t="s">
        <v>34233</v>
      </c>
      <c r="AD371" t="str">
        <f t="shared" si="50"/>
        <v/>
      </c>
      <c r="AE371" t="str">
        <f t="shared" si="51"/>
        <v/>
      </c>
      <c r="AF371" t="str">
        <f t="shared" si="56"/>
        <v/>
      </c>
      <c r="AG371" t="str">
        <f t="shared" si="54"/>
        <v/>
      </c>
      <c r="AH371" t="str">
        <f t="shared" si="52"/>
        <v/>
      </c>
      <c r="AI371">
        <v>0.14499999999999999</v>
      </c>
      <c r="AJ371" t="str">
        <f t="shared" si="48"/>
        <v/>
      </c>
      <c r="AK371" t="str">
        <f t="shared" si="53"/>
        <v/>
      </c>
      <c r="AL371" t="str">
        <f t="shared" si="55"/>
        <v/>
      </c>
    </row>
    <row r="372" spans="1:39" x14ac:dyDescent="0.2">
      <c r="A372" t="s">
        <v>20549</v>
      </c>
      <c r="B372" t="s">
        <v>122</v>
      </c>
      <c r="C372" t="s">
        <v>20550</v>
      </c>
      <c r="D372" s="1">
        <v>38418</v>
      </c>
      <c r="E372" s="1">
        <v>43951</v>
      </c>
      <c r="F372" t="s">
        <v>19</v>
      </c>
      <c r="I372">
        <v>100</v>
      </c>
      <c r="J372">
        <v>0</v>
      </c>
      <c r="K372">
        <v>0</v>
      </c>
      <c r="L372">
        <v>1687</v>
      </c>
      <c r="M372">
        <v>1687</v>
      </c>
      <c r="N372" t="s">
        <v>20</v>
      </c>
      <c r="O372" t="s">
        <v>20551</v>
      </c>
      <c r="P372" t="s">
        <v>28</v>
      </c>
      <c r="Q372" t="s">
        <v>34234</v>
      </c>
      <c r="R372" t="s">
        <v>33762</v>
      </c>
      <c r="S372" t="s">
        <v>33942</v>
      </c>
      <c r="T372" t="s">
        <v>34233</v>
      </c>
      <c r="U372" t="s">
        <v>32634</v>
      </c>
      <c r="V372" t="s">
        <v>34943</v>
      </c>
      <c r="W372">
        <v>253</v>
      </c>
      <c r="X372">
        <v>2</v>
      </c>
      <c r="Y372" t="s">
        <v>32654</v>
      </c>
      <c r="AA372">
        <v>8.5</v>
      </c>
      <c r="AC372">
        <v>1</v>
      </c>
      <c r="AD372" t="str">
        <f t="shared" si="50"/>
        <v/>
      </c>
      <c r="AE372">
        <f t="shared" si="51"/>
        <v>1</v>
      </c>
      <c r="AF372" t="str">
        <f t="shared" si="56"/>
        <v/>
      </c>
      <c r="AG372" t="str">
        <f t="shared" si="54"/>
        <v/>
      </c>
      <c r="AH372" t="str">
        <f t="shared" si="52"/>
        <v/>
      </c>
      <c r="AI372">
        <v>0.14499999999999999</v>
      </c>
      <c r="AJ372" t="str">
        <f t="shared" si="48"/>
        <v/>
      </c>
      <c r="AK372">
        <f t="shared" si="53"/>
        <v>2.8</v>
      </c>
      <c r="AL372">
        <f t="shared" si="55"/>
        <v>0.40599999999999997</v>
      </c>
    </row>
    <row r="373" spans="1:39" x14ac:dyDescent="0.2">
      <c r="A373" t="s">
        <v>18889</v>
      </c>
      <c r="B373" t="s">
        <v>122</v>
      </c>
      <c r="C373" t="s">
        <v>18890</v>
      </c>
      <c r="D373" s="1">
        <v>38044</v>
      </c>
      <c r="E373" s="1">
        <v>44687</v>
      </c>
      <c r="F373" t="s">
        <v>26</v>
      </c>
      <c r="I373">
        <v>100</v>
      </c>
      <c r="J373">
        <v>0</v>
      </c>
      <c r="K373">
        <v>0</v>
      </c>
      <c r="L373">
        <v>201</v>
      </c>
      <c r="M373">
        <v>201</v>
      </c>
      <c r="N373" t="s">
        <v>20</v>
      </c>
      <c r="O373" t="s">
        <v>18891</v>
      </c>
      <c r="P373" t="s">
        <v>28</v>
      </c>
      <c r="Q373" t="s">
        <v>34233</v>
      </c>
      <c r="R373" t="s">
        <v>34233</v>
      </c>
      <c r="S373" t="s">
        <v>34233</v>
      </c>
      <c r="T373" t="s">
        <v>34233</v>
      </c>
      <c r="AD373" t="str">
        <f t="shared" si="50"/>
        <v/>
      </c>
      <c r="AE373" t="str">
        <f t="shared" si="51"/>
        <v/>
      </c>
      <c r="AF373" t="str">
        <f t="shared" si="56"/>
        <v/>
      </c>
      <c r="AG373" t="str">
        <f t="shared" si="54"/>
        <v/>
      </c>
      <c r="AH373" t="str">
        <f t="shared" si="52"/>
        <v/>
      </c>
      <c r="AI373">
        <v>0.14499999999999999</v>
      </c>
      <c r="AJ373" t="str">
        <f t="shared" si="48"/>
        <v/>
      </c>
      <c r="AK373" t="str">
        <f t="shared" si="53"/>
        <v/>
      </c>
      <c r="AL373" t="str">
        <f t="shared" si="55"/>
        <v/>
      </c>
    </row>
    <row r="374" spans="1:39" x14ac:dyDescent="0.2">
      <c r="A374" t="s">
        <v>20529</v>
      </c>
      <c r="B374" t="s">
        <v>122</v>
      </c>
      <c r="C374" t="s">
        <v>20530</v>
      </c>
      <c r="D374" s="1">
        <v>38418</v>
      </c>
      <c r="E374" s="1">
        <v>43456</v>
      </c>
      <c r="F374" t="s">
        <v>39</v>
      </c>
      <c r="G374" t="s">
        <v>19</v>
      </c>
      <c r="I374">
        <v>70</v>
      </c>
      <c r="J374">
        <v>30</v>
      </c>
      <c r="K374">
        <v>0</v>
      </c>
      <c r="L374">
        <v>1522</v>
      </c>
      <c r="M374">
        <v>1522</v>
      </c>
      <c r="N374" t="s">
        <v>20</v>
      </c>
      <c r="O374" t="s">
        <v>20531</v>
      </c>
      <c r="P374" t="s">
        <v>28</v>
      </c>
      <c r="Q374" t="s">
        <v>34234</v>
      </c>
      <c r="R374" t="s">
        <v>33762</v>
      </c>
      <c r="S374" t="s">
        <v>33942</v>
      </c>
      <c r="T374" t="s">
        <v>34233</v>
      </c>
      <c r="U374" t="s">
        <v>32634</v>
      </c>
      <c r="V374" t="s">
        <v>34943</v>
      </c>
      <c r="W374">
        <v>228</v>
      </c>
      <c r="X374">
        <v>2</v>
      </c>
      <c r="Y374" t="s">
        <v>32654</v>
      </c>
      <c r="AA374">
        <v>8.5</v>
      </c>
      <c r="AC374">
        <v>1</v>
      </c>
      <c r="AD374" t="str">
        <f t="shared" si="50"/>
        <v/>
      </c>
      <c r="AE374">
        <f t="shared" si="51"/>
        <v>1</v>
      </c>
      <c r="AF374" t="str">
        <f t="shared" si="56"/>
        <v/>
      </c>
      <c r="AG374" t="str">
        <f t="shared" si="54"/>
        <v/>
      </c>
      <c r="AH374" t="str">
        <f t="shared" si="52"/>
        <v/>
      </c>
      <c r="AI374">
        <v>0.14499999999999999</v>
      </c>
      <c r="AJ374" t="str">
        <f t="shared" si="48"/>
        <v/>
      </c>
      <c r="AK374">
        <f t="shared" si="53"/>
        <v>2.8</v>
      </c>
      <c r="AL374">
        <f t="shared" si="55"/>
        <v>0.40599999999999997</v>
      </c>
    </row>
    <row r="375" spans="1:39" x14ac:dyDescent="0.2">
      <c r="A375" t="s">
        <v>20535</v>
      </c>
      <c r="B375" t="s">
        <v>122</v>
      </c>
      <c r="C375" t="s">
        <v>20536</v>
      </c>
      <c r="D375" s="1">
        <v>38418</v>
      </c>
      <c r="E375" s="1">
        <v>43456</v>
      </c>
      <c r="F375" t="s">
        <v>39</v>
      </c>
      <c r="G375" t="s">
        <v>19</v>
      </c>
      <c r="I375">
        <v>70</v>
      </c>
      <c r="J375">
        <v>30</v>
      </c>
      <c r="K375">
        <v>0</v>
      </c>
      <c r="L375">
        <v>157</v>
      </c>
      <c r="M375">
        <v>157</v>
      </c>
      <c r="N375" t="s">
        <v>20</v>
      </c>
      <c r="O375" t="s">
        <v>20537</v>
      </c>
      <c r="P375" t="s">
        <v>28</v>
      </c>
      <c r="Q375" t="s">
        <v>34233</v>
      </c>
      <c r="R375" t="s">
        <v>34233</v>
      </c>
      <c r="S375" t="s">
        <v>33942</v>
      </c>
      <c r="T375" t="s">
        <v>34233</v>
      </c>
      <c r="AD375" t="str">
        <f t="shared" si="50"/>
        <v/>
      </c>
      <c r="AE375" t="str">
        <f t="shared" si="51"/>
        <v/>
      </c>
      <c r="AF375" t="str">
        <f t="shared" si="56"/>
        <v/>
      </c>
      <c r="AG375" t="str">
        <f t="shared" si="54"/>
        <v/>
      </c>
      <c r="AH375" t="str">
        <f t="shared" si="52"/>
        <v/>
      </c>
      <c r="AI375">
        <v>0.14499999999999999</v>
      </c>
      <c r="AJ375" t="str">
        <f t="shared" ref="AJ375:AJ438" si="57">IF(COUNTBLANK(AH375),"",AH375*AI375)</f>
        <v/>
      </c>
      <c r="AK375" t="str">
        <f t="shared" si="53"/>
        <v/>
      </c>
      <c r="AL375" t="str">
        <f t="shared" si="55"/>
        <v/>
      </c>
      <c r="AM375" t="s">
        <v>34292</v>
      </c>
    </row>
    <row r="376" spans="1:39" x14ac:dyDescent="0.2">
      <c r="A376" t="s">
        <v>18766</v>
      </c>
      <c r="B376" t="s">
        <v>122</v>
      </c>
      <c r="C376" t="s">
        <v>18767</v>
      </c>
      <c r="D376" s="1">
        <v>38044</v>
      </c>
      <c r="E376" s="1">
        <v>43456</v>
      </c>
      <c r="F376" t="s">
        <v>39</v>
      </c>
      <c r="G376" t="s">
        <v>19</v>
      </c>
      <c r="I376">
        <v>65</v>
      </c>
      <c r="J376">
        <v>35</v>
      </c>
      <c r="K376">
        <v>0</v>
      </c>
      <c r="L376">
        <v>1553</v>
      </c>
      <c r="M376">
        <v>1553</v>
      </c>
      <c r="N376" t="s">
        <v>20</v>
      </c>
      <c r="O376" t="s">
        <v>18768</v>
      </c>
      <c r="P376" t="s">
        <v>28</v>
      </c>
      <c r="Q376" t="s">
        <v>34234</v>
      </c>
      <c r="R376" t="s">
        <v>33762</v>
      </c>
      <c r="S376" t="s">
        <v>33942</v>
      </c>
      <c r="T376" t="s">
        <v>34233</v>
      </c>
      <c r="U376" t="s">
        <v>32634</v>
      </c>
      <c r="V376" t="s">
        <v>34943</v>
      </c>
      <c r="W376">
        <v>233</v>
      </c>
      <c r="X376">
        <v>2</v>
      </c>
      <c r="Y376" t="s">
        <v>32654</v>
      </c>
      <c r="AA376">
        <v>8.5</v>
      </c>
      <c r="AC376">
        <v>1</v>
      </c>
      <c r="AD376" t="str">
        <f t="shared" si="50"/>
        <v/>
      </c>
      <c r="AE376">
        <f t="shared" si="51"/>
        <v>1</v>
      </c>
      <c r="AF376" t="str">
        <f t="shared" si="56"/>
        <v/>
      </c>
      <c r="AG376" t="str">
        <f t="shared" si="54"/>
        <v/>
      </c>
      <c r="AH376" t="str">
        <f t="shared" si="52"/>
        <v/>
      </c>
      <c r="AI376">
        <v>0.14499999999999999</v>
      </c>
      <c r="AJ376" t="str">
        <f t="shared" si="57"/>
        <v/>
      </c>
      <c r="AK376">
        <f t="shared" si="53"/>
        <v>2.8</v>
      </c>
      <c r="AL376">
        <f t="shared" si="55"/>
        <v>0.40599999999999997</v>
      </c>
    </row>
    <row r="377" spans="1:39" x14ac:dyDescent="0.2">
      <c r="A377" t="s">
        <v>18793</v>
      </c>
      <c r="B377" t="s">
        <v>122</v>
      </c>
      <c r="C377" t="s">
        <v>18794</v>
      </c>
      <c r="D377" s="1">
        <v>38044</v>
      </c>
      <c r="E377" s="1">
        <v>43456</v>
      </c>
      <c r="F377" t="s">
        <v>26</v>
      </c>
      <c r="I377">
        <v>100</v>
      </c>
      <c r="J377">
        <v>0</v>
      </c>
      <c r="K377">
        <v>0</v>
      </c>
      <c r="L377">
        <v>201</v>
      </c>
      <c r="M377">
        <v>201</v>
      </c>
      <c r="N377" t="s">
        <v>20</v>
      </c>
      <c r="O377" t="s">
        <v>18795</v>
      </c>
      <c r="P377" t="s">
        <v>28</v>
      </c>
      <c r="Q377" t="s">
        <v>34233</v>
      </c>
      <c r="R377" t="s">
        <v>34233</v>
      </c>
      <c r="S377" t="s">
        <v>34233</v>
      </c>
      <c r="T377" t="s">
        <v>34233</v>
      </c>
      <c r="AD377" t="str">
        <f t="shared" si="50"/>
        <v/>
      </c>
      <c r="AE377" t="str">
        <f t="shared" si="51"/>
        <v/>
      </c>
      <c r="AF377" t="str">
        <f t="shared" si="56"/>
        <v/>
      </c>
      <c r="AG377" t="str">
        <f t="shared" si="54"/>
        <v/>
      </c>
      <c r="AH377" t="str">
        <f t="shared" si="52"/>
        <v/>
      </c>
      <c r="AI377">
        <v>0.14499999999999999</v>
      </c>
      <c r="AJ377" t="str">
        <f t="shared" si="57"/>
        <v/>
      </c>
      <c r="AK377" t="str">
        <f t="shared" si="53"/>
        <v/>
      </c>
      <c r="AL377" t="str">
        <f t="shared" si="55"/>
        <v/>
      </c>
    </row>
    <row r="378" spans="1:39" x14ac:dyDescent="0.2">
      <c r="A378" t="s">
        <v>20541</v>
      </c>
      <c r="B378" t="s">
        <v>122</v>
      </c>
      <c r="C378" t="s">
        <v>20542</v>
      </c>
      <c r="D378" s="1">
        <v>38418</v>
      </c>
      <c r="E378" s="1">
        <v>43456</v>
      </c>
      <c r="F378" t="s">
        <v>39</v>
      </c>
      <c r="G378" t="s">
        <v>19</v>
      </c>
      <c r="I378">
        <v>70</v>
      </c>
      <c r="J378">
        <v>30</v>
      </c>
      <c r="K378">
        <v>0</v>
      </c>
      <c r="L378">
        <v>1731</v>
      </c>
      <c r="M378">
        <v>1731</v>
      </c>
      <c r="N378" t="s">
        <v>20</v>
      </c>
      <c r="O378" t="s">
        <v>20537</v>
      </c>
      <c r="P378" t="s">
        <v>28</v>
      </c>
      <c r="Q378" t="s">
        <v>34234</v>
      </c>
      <c r="R378" t="s">
        <v>33762</v>
      </c>
      <c r="S378" t="s">
        <v>33942</v>
      </c>
      <c r="T378" t="s">
        <v>34233</v>
      </c>
      <c r="U378" t="s">
        <v>32634</v>
      </c>
      <c r="V378" t="s">
        <v>34943</v>
      </c>
      <c r="W378">
        <v>260</v>
      </c>
      <c r="X378">
        <v>2</v>
      </c>
      <c r="Y378" t="s">
        <v>32654</v>
      </c>
      <c r="AA378">
        <v>8.5</v>
      </c>
      <c r="AC378">
        <v>1</v>
      </c>
      <c r="AD378" t="str">
        <f t="shared" si="50"/>
        <v/>
      </c>
      <c r="AE378">
        <f t="shared" si="51"/>
        <v>1</v>
      </c>
      <c r="AF378" t="str">
        <f t="shared" si="56"/>
        <v/>
      </c>
      <c r="AG378" t="str">
        <f t="shared" si="54"/>
        <v/>
      </c>
      <c r="AH378" t="str">
        <f t="shared" si="52"/>
        <v/>
      </c>
      <c r="AI378">
        <v>0.14499999999999999</v>
      </c>
      <c r="AJ378" t="str">
        <f t="shared" si="57"/>
        <v/>
      </c>
      <c r="AK378">
        <f t="shared" si="53"/>
        <v>2.8</v>
      </c>
      <c r="AL378">
        <f t="shared" si="55"/>
        <v>0.40599999999999997</v>
      </c>
    </row>
    <row r="379" spans="1:39" x14ac:dyDescent="0.2">
      <c r="A379" t="s">
        <v>18796</v>
      </c>
      <c r="B379" t="s">
        <v>122</v>
      </c>
      <c r="C379" t="s">
        <v>18797</v>
      </c>
      <c r="D379" s="1">
        <v>38044</v>
      </c>
      <c r="E379" s="1">
        <v>43456</v>
      </c>
      <c r="F379" t="s">
        <v>39</v>
      </c>
      <c r="G379" t="s">
        <v>19</v>
      </c>
      <c r="I379">
        <v>65</v>
      </c>
      <c r="J379">
        <v>35</v>
      </c>
      <c r="K379">
        <v>0</v>
      </c>
      <c r="L379">
        <v>1747</v>
      </c>
      <c r="M379">
        <v>1747</v>
      </c>
      <c r="N379" t="s">
        <v>20</v>
      </c>
      <c r="O379" t="s">
        <v>18795</v>
      </c>
      <c r="P379" t="s">
        <v>28</v>
      </c>
      <c r="Q379" t="s">
        <v>34234</v>
      </c>
      <c r="R379" t="s">
        <v>33762</v>
      </c>
      <c r="S379" t="s">
        <v>33942</v>
      </c>
      <c r="T379" t="s">
        <v>34233</v>
      </c>
      <c r="U379" t="s">
        <v>32634</v>
      </c>
      <c r="V379" t="s">
        <v>34943</v>
      </c>
      <c r="W379">
        <v>262</v>
      </c>
      <c r="X379">
        <v>2</v>
      </c>
      <c r="Y379" t="s">
        <v>32654</v>
      </c>
      <c r="AA379">
        <v>8.5</v>
      </c>
      <c r="AC379">
        <v>1</v>
      </c>
      <c r="AD379" t="str">
        <f t="shared" si="50"/>
        <v/>
      </c>
      <c r="AE379">
        <f t="shared" si="51"/>
        <v>1</v>
      </c>
      <c r="AF379" t="str">
        <f t="shared" si="56"/>
        <v/>
      </c>
      <c r="AG379" t="str">
        <f t="shared" si="54"/>
        <v/>
      </c>
      <c r="AH379" t="str">
        <f t="shared" si="52"/>
        <v/>
      </c>
      <c r="AI379">
        <v>0.14499999999999999</v>
      </c>
      <c r="AJ379" t="str">
        <f t="shared" si="57"/>
        <v/>
      </c>
      <c r="AK379">
        <f t="shared" si="53"/>
        <v>2.8</v>
      </c>
      <c r="AL379">
        <f t="shared" si="55"/>
        <v>0.40599999999999997</v>
      </c>
    </row>
    <row r="380" spans="1:39" x14ac:dyDescent="0.2">
      <c r="A380" t="s">
        <v>20527</v>
      </c>
      <c r="B380" t="s">
        <v>122</v>
      </c>
      <c r="C380" t="s">
        <v>20528</v>
      </c>
      <c r="D380" s="1">
        <v>38418</v>
      </c>
      <c r="E380" s="1">
        <v>43456</v>
      </c>
      <c r="F380" t="s">
        <v>19</v>
      </c>
      <c r="I380">
        <v>100</v>
      </c>
      <c r="J380">
        <v>0</v>
      </c>
      <c r="K380">
        <v>0</v>
      </c>
      <c r="L380">
        <v>2236</v>
      </c>
      <c r="M380">
        <v>2236</v>
      </c>
      <c r="N380" t="s">
        <v>20</v>
      </c>
      <c r="O380" t="s">
        <v>20524</v>
      </c>
      <c r="P380" t="s">
        <v>28</v>
      </c>
      <c r="Q380" t="s">
        <v>34234</v>
      </c>
      <c r="R380" t="s">
        <v>33762</v>
      </c>
      <c r="S380" t="s">
        <v>33942</v>
      </c>
      <c r="T380" t="s">
        <v>34233</v>
      </c>
      <c r="U380" t="s">
        <v>32634</v>
      </c>
      <c r="V380" t="s">
        <v>34943</v>
      </c>
      <c r="W380">
        <v>224</v>
      </c>
      <c r="X380">
        <v>2</v>
      </c>
      <c r="Y380" t="s">
        <v>32654</v>
      </c>
      <c r="AA380">
        <v>8.5</v>
      </c>
      <c r="AC380">
        <v>1</v>
      </c>
      <c r="AD380" t="str">
        <f t="shared" si="50"/>
        <v/>
      </c>
      <c r="AE380">
        <f t="shared" si="51"/>
        <v>1</v>
      </c>
      <c r="AF380" t="str">
        <f t="shared" si="56"/>
        <v/>
      </c>
      <c r="AG380" t="str">
        <f t="shared" si="54"/>
        <v/>
      </c>
      <c r="AH380" t="str">
        <f t="shared" si="52"/>
        <v/>
      </c>
      <c r="AI380">
        <v>0.14499999999999999</v>
      </c>
      <c r="AJ380" t="str">
        <f t="shared" si="57"/>
        <v/>
      </c>
      <c r="AK380">
        <f t="shared" si="53"/>
        <v>2.8</v>
      </c>
      <c r="AL380">
        <f t="shared" si="55"/>
        <v>0.40599999999999997</v>
      </c>
    </row>
    <row r="381" spans="1:39" x14ac:dyDescent="0.2">
      <c r="A381" t="s">
        <v>20718</v>
      </c>
      <c r="B381" t="s">
        <v>122</v>
      </c>
      <c r="C381" t="s">
        <v>20719</v>
      </c>
      <c r="D381" s="1">
        <v>38441</v>
      </c>
      <c r="E381" s="1">
        <v>43456</v>
      </c>
      <c r="F381" t="s">
        <v>19</v>
      </c>
      <c r="I381">
        <v>100</v>
      </c>
      <c r="J381">
        <v>0</v>
      </c>
      <c r="K381">
        <v>0</v>
      </c>
      <c r="L381">
        <v>1504</v>
      </c>
      <c r="M381">
        <v>1504</v>
      </c>
      <c r="N381" t="s">
        <v>20</v>
      </c>
      <c r="O381" t="s">
        <v>20720</v>
      </c>
      <c r="P381" t="s">
        <v>28</v>
      </c>
      <c r="Q381" t="s">
        <v>34234</v>
      </c>
      <c r="R381" t="s">
        <v>33762</v>
      </c>
      <c r="S381" t="s">
        <v>33942</v>
      </c>
      <c r="T381" t="s">
        <v>34233</v>
      </c>
      <c r="U381" t="s">
        <v>32634</v>
      </c>
      <c r="V381" t="s">
        <v>34943</v>
      </c>
      <c r="W381">
        <v>226</v>
      </c>
      <c r="X381">
        <v>2</v>
      </c>
      <c r="Y381" t="s">
        <v>32654</v>
      </c>
      <c r="AA381">
        <v>8.5</v>
      </c>
      <c r="AC381">
        <v>1</v>
      </c>
      <c r="AD381" t="str">
        <f t="shared" si="50"/>
        <v/>
      </c>
      <c r="AE381">
        <f t="shared" si="51"/>
        <v>1</v>
      </c>
      <c r="AF381" t="str">
        <f t="shared" si="56"/>
        <v/>
      </c>
      <c r="AG381" t="str">
        <f t="shared" ref="AG381:AG412" si="58">IF((S381&lt;&gt;"tühi")*(AC381&lt;&gt;""),AC381,"")</f>
        <v/>
      </c>
      <c r="AH381" t="str">
        <f t="shared" si="52"/>
        <v/>
      </c>
      <c r="AI381">
        <v>0.14499999999999999</v>
      </c>
      <c r="AJ381" t="str">
        <f t="shared" si="57"/>
        <v/>
      </c>
      <c r="AK381">
        <f t="shared" si="53"/>
        <v>2.8</v>
      </c>
      <c r="AL381">
        <f t="shared" si="55"/>
        <v>0.40599999999999997</v>
      </c>
    </row>
    <row r="382" spans="1:39" x14ac:dyDescent="0.2">
      <c r="A382" t="s">
        <v>20721</v>
      </c>
      <c r="B382" t="s">
        <v>122</v>
      </c>
      <c r="C382" t="s">
        <v>20722</v>
      </c>
      <c r="D382" s="1">
        <v>38441</v>
      </c>
      <c r="E382" s="1">
        <v>43456</v>
      </c>
      <c r="F382" t="s">
        <v>26</v>
      </c>
      <c r="I382">
        <v>100</v>
      </c>
      <c r="J382">
        <v>0</v>
      </c>
      <c r="K382">
        <v>0</v>
      </c>
      <c r="L382">
        <v>143</v>
      </c>
      <c r="M382">
        <v>143</v>
      </c>
      <c r="N382" t="s">
        <v>20</v>
      </c>
      <c r="O382" t="s">
        <v>20723</v>
      </c>
      <c r="P382" t="s">
        <v>28</v>
      </c>
      <c r="Q382" t="s">
        <v>34233</v>
      </c>
      <c r="R382" t="s">
        <v>34233</v>
      </c>
      <c r="S382" t="s">
        <v>34233</v>
      </c>
      <c r="T382" t="s">
        <v>34233</v>
      </c>
      <c r="AD382" t="str">
        <f t="shared" si="50"/>
        <v/>
      </c>
      <c r="AE382" t="str">
        <f t="shared" si="51"/>
        <v/>
      </c>
      <c r="AF382" t="str">
        <f t="shared" si="56"/>
        <v/>
      </c>
      <c r="AG382" t="str">
        <f t="shared" si="58"/>
        <v/>
      </c>
      <c r="AH382" t="str">
        <f t="shared" si="52"/>
        <v/>
      </c>
      <c r="AI382">
        <v>0.14499999999999999</v>
      </c>
      <c r="AJ382" t="str">
        <f t="shared" si="57"/>
        <v/>
      </c>
      <c r="AK382" t="str">
        <f t="shared" si="53"/>
        <v/>
      </c>
      <c r="AL382" t="str">
        <f t="shared" si="55"/>
        <v/>
      </c>
    </row>
    <row r="383" spans="1:39" x14ac:dyDescent="0.2">
      <c r="A383" t="s">
        <v>18798</v>
      </c>
      <c r="B383" t="s">
        <v>122</v>
      </c>
      <c r="C383" t="s">
        <v>18799</v>
      </c>
      <c r="D383" s="1">
        <v>38044</v>
      </c>
      <c r="E383" s="1">
        <v>43456</v>
      </c>
      <c r="F383" t="s">
        <v>39</v>
      </c>
      <c r="G383" t="s">
        <v>19</v>
      </c>
      <c r="I383">
        <v>65</v>
      </c>
      <c r="J383">
        <v>35</v>
      </c>
      <c r="K383">
        <v>0</v>
      </c>
      <c r="L383">
        <v>1428</v>
      </c>
      <c r="M383">
        <v>1428</v>
      </c>
      <c r="N383" t="s">
        <v>20</v>
      </c>
      <c r="O383" t="s">
        <v>18800</v>
      </c>
      <c r="P383" t="s">
        <v>28</v>
      </c>
      <c r="Q383" t="s">
        <v>34234</v>
      </c>
      <c r="R383" t="s">
        <v>33762</v>
      </c>
      <c r="S383" t="s">
        <v>33942</v>
      </c>
      <c r="T383" t="s">
        <v>34233</v>
      </c>
      <c r="U383" t="s">
        <v>32634</v>
      </c>
      <c r="V383" t="s">
        <v>34943</v>
      </c>
      <c r="W383">
        <v>214</v>
      </c>
      <c r="X383">
        <v>2</v>
      </c>
      <c r="Y383" t="s">
        <v>32654</v>
      </c>
      <c r="AA383">
        <v>8.5</v>
      </c>
      <c r="AC383">
        <v>1</v>
      </c>
      <c r="AD383" t="str">
        <f t="shared" si="50"/>
        <v/>
      </c>
      <c r="AE383">
        <f t="shared" si="51"/>
        <v>1</v>
      </c>
      <c r="AF383" t="str">
        <f t="shared" si="56"/>
        <v/>
      </c>
      <c r="AG383" t="str">
        <f t="shared" si="58"/>
        <v/>
      </c>
      <c r="AH383" t="str">
        <f t="shared" si="52"/>
        <v/>
      </c>
      <c r="AI383">
        <v>0.14499999999999999</v>
      </c>
      <c r="AJ383" t="str">
        <f t="shared" si="57"/>
        <v/>
      </c>
      <c r="AK383">
        <f t="shared" si="53"/>
        <v>2.8</v>
      </c>
      <c r="AL383">
        <f t="shared" si="55"/>
        <v>0.40599999999999997</v>
      </c>
    </row>
    <row r="384" spans="1:39" x14ac:dyDescent="0.2">
      <c r="A384" t="s">
        <v>19357</v>
      </c>
      <c r="B384" t="s">
        <v>122</v>
      </c>
      <c r="C384" t="s">
        <v>19358</v>
      </c>
      <c r="D384" s="1">
        <v>38044</v>
      </c>
      <c r="E384" s="1">
        <v>43456</v>
      </c>
      <c r="F384" t="s">
        <v>26</v>
      </c>
      <c r="I384">
        <v>100</v>
      </c>
      <c r="J384">
        <v>0</v>
      </c>
      <c r="K384">
        <v>0</v>
      </c>
      <c r="L384">
        <v>194</v>
      </c>
      <c r="M384">
        <v>194</v>
      </c>
      <c r="N384" t="s">
        <v>20</v>
      </c>
      <c r="O384" t="s">
        <v>19359</v>
      </c>
      <c r="P384" t="s">
        <v>28</v>
      </c>
      <c r="Q384" t="s">
        <v>34233</v>
      </c>
      <c r="R384" t="s">
        <v>34233</v>
      </c>
      <c r="S384" t="s">
        <v>34233</v>
      </c>
      <c r="T384" t="s">
        <v>34233</v>
      </c>
      <c r="AD384" t="str">
        <f t="shared" si="50"/>
        <v/>
      </c>
      <c r="AE384" t="str">
        <f t="shared" si="51"/>
        <v/>
      </c>
      <c r="AF384" t="str">
        <f t="shared" si="56"/>
        <v/>
      </c>
      <c r="AG384" t="str">
        <f t="shared" si="58"/>
        <v/>
      </c>
      <c r="AH384" t="str">
        <f t="shared" si="52"/>
        <v/>
      </c>
      <c r="AI384">
        <v>0.14499999999999999</v>
      </c>
      <c r="AJ384" t="str">
        <f t="shared" si="57"/>
        <v/>
      </c>
      <c r="AK384" t="str">
        <f t="shared" si="53"/>
        <v/>
      </c>
      <c r="AL384" t="str">
        <f t="shared" si="55"/>
        <v/>
      </c>
    </row>
    <row r="385" spans="1:39" x14ac:dyDescent="0.2">
      <c r="A385" t="s">
        <v>20724</v>
      </c>
      <c r="B385" t="s">
        <v>122</v>
      </c>
      <c r="C385" t="s">
        <v>20725</v>
      </c>
      <c r="D385" s="1">
        <v>38441</v>
      </c>
      <c r="E385" s="1">
        <v>43456</v>
      </c>
      <c r="F385" t="s">
        <v>19</v>
      </c>
      <c r="I385">
        <v>100</v>
      </c>
      <c r="J385">
        <v>0</v>
      </c>
      <c r="K385">
        <v>0</v>
      </c>
      <c r="L385">
        <v>1671</v>
      </c>
      <c r="M385">
        <v>1671</v>
      </c>
      <c r="N385" t="s">
        <v>20</v>
      </c>
      <c r="O385" t="s">
        <v>20723</v>
      </c>
      <c r="P385" t="s">
        <v>28</v>
      </c>
      <c r="Q385" t="s">
        <v>34234</v>
      </c>
      <c r="R385" t="s">
        <v>33762</v>
      </c>
      <c r="S385" t="s">
        <v>33942</v>
      </c>
      <c r="T385" t="s">
        <v>34233</v>
      </c>
      <c r="U385" t="s">
        <v>32634</v>
      </c>
      <c r="V385" t="s">
        <v>34943</v>
      </c>
      <c r="W385">
        <v>251</v>
      </c>
      <c r="X385">
        <v>2</v>
      </c>
      <c r="Y385" t="s">
        <v>32654</v>
      </c>
      <c r="AA385">
        <v>8.5</v>
      </c>
      <c r="AC385">
        <v>1</v>
      </c>
      <c r="AD385" t="str">
        <f t="shared" si="50"/>
        <v/>
      </c>
      <c r="AE385">
        <f t="shared" si="51"/>
        <v>1</v>
      </c>
      <c r="AF385" t="str">
        <f t="shared" si="56"/>
        <v/>
      </c>
      <c r="AG385" t="str">
        <f t="shared" si="58"/>
        <v/>
      </c>
      <c r="AH385" t="str">
        <f t="shared" si="52"/>
        <v/>
      </c>
      <c r="AI385">
        <v>0.14499999999999999</v>
      </c>
      <c r="AJ385" t="str">
        <f t="shared" si="57"/>
        <v/>
      </c>
      <c r="AK385">
        <f t="shared" si="53"/>
        <v>2.8</v>
      </c>
      <c r="AL385">
        <f t="shared" si="55"/>
        <v>0.40599999999999997</v>
      </c>
    </row>
    <row r="386" spans="1:39" x14ac:dyDescent="0.2">
      <c r="A386" t="s">
        <v>20709</v>
      </c>
      <c r="B386" t="s">
        <v>122</v>
      </c>
      <c r="C386" t="s">
        <v>20710</v>
      </c>
      <c r="D386" s="1">
        <v>38441</v>
      </c>
      <c r="E386" s="1">
        <v>43456</v>
      </c>
      <c r="F386" t="s">
        <v>19</v>
      </c>
      <c r="I386">
        <v>100</v>
      </c>
      <c r="J386">
        <v>0</v>
      </c>
      <c r="K386">
        <v>0</v>
      </c>
      <c r="L386">
        <v>1529</v>
      </c>
      <c r="M386">
        <v>1529</v>
      </c>
      <c r="N386" t="s">
        <v>20</v>
      </c>
      <c r="O386" t="s">
        <v>20711</v>
      </c>
      <c r="P386" t="s">
        <v>28</v>
      </c>
      <c r="Q386" t="s">
        <v>34234</v>
      </c>
      <c r="R386" t="s">
        <v>33762</v>
      </c>
      <c r="S386" t="s">
        <v>33942</v>
      </c>
      <c r="T386" t="s">
        <v>34233</v>
      </c>
      <c r="U386" t="s">
        <v>32634</v>
      </c>
      <c r="V386" t="s">
        <v>34943</v>
      </c>
      <c r="W386">
        <v>229</v>
      </c>
      <c r="X386">
        <v>2</v>
      </c>
      <c r="Y386" t="s">
        <v>32654</v>
      </c>
      <c r="AA386">
        <v>8.5</v>
      </c>
      <c r="AC386">
        <v>1</v>
      </c>
      <c r="AD386" t="str">
        <f t="shared" ref="AD386:AD449" si="59">IF((S386="tühi")*(F386&lt;&gt;"Elamumaa")*(G386&lt;&gt;"Elamumaa")*(H386&lt;&gt;"Elamumaa"),IF(Z386=0,"",Z386),"")</f>
        <v/>
      </c>
      <c r="AE386">
        <f t="shared" ref="AE386:AE449" si="60">IF((S386="tühi")*(AC386&lt;&gt;""),AC386,"")</f>
        <v>1</v>
      </c>
      <c r="AF386" t="str">
        <f t="shared" si="56"/>
        <v/>
      </c>
      <c r="AG386" t="str">
        <f t="shared" si="58"/>
        <v/>
      </c>
      <c r="AH386" t="str">
        <f t="shared" si="52"/>
        <v/>
      </c>
      <c r="AI386">
        <v>0.14499999999999999</v>
      </c>
      <c r="AJ386" t="str">
        <f t="shared" si="57"/>
        <v/>
      </c>
      <c r="AK386">
        <f t="shared" si="53"/>
        <v>2.8</v>
      </c>
      <c r="AL386">
        <f t="shared" si="55"/>
        <v>0.40599999999999997</v>
      </c>
    </row>
    <row r="387" spans="1:39" x14ac:dyDescent="0.2">
      <c r="A387" t="s">
        <v>20712</v>
      </c>
      <c r="B387" t="s">
        <v>122</v>
      </c>
      <c r="C387" t="s">
        <v>20713</v>
      </c>
      <c r="D387" s="1">
        <v>38441</v>
      </c>
      <c r="E387" s="1">
        <v>43456</v>
      </c>
      <c r="F387" t="s">
        <v>39</v>
      </c>
      <c r="G387" t="s">
        <v>19</v>
      </c>
      <c r="I387">
        <v>65</v>
      </c>
      <c r="J387">
        <v>35</v>
      </c>
      <c r="K387">
        <v>0</v>
      </c>
      <c r="L387">
        <v>193</v>
      </c>
      <c r="M387">
        <v>193</v>
      </c>
      <c r="N387" t="s">
        <v>20</v>
      </c>
      <c r="O387" t="s">
        <v>20714</v>
      </c>
      <c r="P387" t="s">
        <v>28</v>
      </c>
      <c r="Q387" t="s">
        <v>34233</v>
      </c>
      <c r="R387" t="s">
        <v>34233</v>
      </c>
      <c r="S387" t="s">
        <v>33942</v>
      </c>
      <c r="T387" t="s">
        <v>34233</v>
      </c>
      <c r="AD387" t="str">
        <f t="shared" si="59"/>
        <v/>
      </c>
      <c r="AE387" t="str">
        <f t="shared" si="60"/>
        <v/>
      </c>
      <c r="AF387" t="str">
        <f t="shared" si="56"/>
        <v/>
      </c>
      <c r="AG387" t="str">
        <f t="shared" si="58"/>
        <v/>
      </c>
      <c r="AH387" t="str">
        <f t="shared" ref="AH387:AH450" si="61">IF(AG387="","",AG387*2.8)</f>
        <v/>
      </c>
      <c r="AI387">
        <v>0.14499999999999999</v>
      </c>
      <c r="AJ387" t="str">
        <f t="shared" si="57"/>
        <v/>
      </c>
      <c r="AK387" t="str">
        <f t="shared" ref="AK387:AK450" si="62">IF(AE387="","",AE387*2.8)</f>
        <v/>
      </c>
      <c r="AL387" t="str">
        <f t="shared" si="55"/>
        <v/>
      </c>
      <c r="AM387" t="s">
        <v>34292</v>
      </c>
    </row>
    <row r="388" spans="1:39" x14ac:dyDescent="0.2">
      <c r="A388" t="s">
        <v>20552</v>
      </c>
      <c r="B388" t="s">
        <v>122</v>
      </c>
      <c r="C388" t="s">
        <v>20553</v>
      </c>
      <c r="D388" s="1">
        <v>38418</v>
      </c>
      <c r="E388" s="1">
        <v>43456</v>
      </c>
      <c r="F388" t="s">
        <v>39</v>
      </c>
      <c r="G388" t="s">
        <v>19</v>
      </c>
      <c r="I388">
        <v>75</v>
      </c>
      <c r="J388">
        <v>25</v>
      </c>
      <c r="K388">
        <v>0</v>
      </c>
      <c r="L388">
        <v>1562</v>
      </c>
      <c r="M388">
        <v>1562</v>
      </c>
      <c r="N388" t="s">
        <v>20</v>
      </c>
      <c r="O388" t="s">
        <v>20554</v>
      </c>
      <c r="P388" t="s">
        <v>28</v>
      </c>
      <c r="Q388" t="s">
        <v>34234</v>
      </c>
      <c r="R388" t="s">
        <v>33762</v>
      </c>
      <c r="S388" t="s">
        <v>33942</v>
      </c>
      <c r="T388" t="s">
        <v>34233</v>
      </c>
      <c r="U388" t="s">
        <v>32634</v>
      </c>
      <c r="V388" t="s">
        <v>34943</v>
      </c>
      <c r="W388">
        <v>234</v>
      </c>
      <c r="X388">
        <v>2</v>
      </c>
      <c r="Y388" t="s">
        <v>32654</v>
      </c>
      <c r="AA388">
        <v>8.5</v>
      </c>
      <c r="AC388">
        <v>1</v>
      </c>
      <c r="AD388" t="str">
        <f t="shared" si="59"/>
        <v/>
      </c>
      <c r="AE388">
        <f t="shared" si="60"/>
        <v>1</v>
      </c>
      <c r="AF388" t="str">
        <f t="shared" si="56"/>
        <v/>
      </c>
      <c r="AG388" t="str">
        <f t="shared" si="58"/>
        <v/>
      </c>
      <c r="AH388" t="str">
        <f t="shared" si="61"/>
        <v/>
      </c>
      <c r="AI388">
        <v>0.14499999999999999</v>
      </c>
      <c r="AJ388" t="str">
        <f t="shared" si="57"/>
        <v/>
      </c>
      <c r="AK388">
        <f t="shared" si="62"/>
        <v>2.8</v>
      </c>
      <c r="AL388">
        <f t="shared" si="55"/>
        <v>0.40599999999999997</v>
      </c>
    </row>
    <row r="389" spans="1:39" x14ac:dyDescent="0.2">
      <c r="A389" t="s">
        <v>20555</v>
      </c>
      <c r="B389" t="s">
        <v>122</v>
      </c>
      <c r="C389" t="s">
        <v>20556</v>
      </c>
      <c r="D389" s="1">
        <v>38418</v>
      </c>
      <c r="E389" s="1">
        <v>43456</v>
      </c>
      <c r="F389" t="s">
        <v>26</v>
      </c>
      <c r="I389">
        <v>100</v>
      </c>
      <c r="J389">
        <v>0</v>
      </c>
      <c r="K389">
        <v>0</v>
      </c>
      <c r="L389">
        <v>142</v>
      </c>
      <c r="M389">
        <v>142</v>
      </c>
      <c r="N389" t="s">
        <v>20</v>
      </c>
      <c r="O389" t="s">
        <v>20557</v>
      </c>
      <c r="P389" t="s">
        <v>28</v>
      </c>
      <c r="Q389" t="s">
        <v>34233</v>
      </c>
      <c r="R389" t="s">
        <v>34233</v>
      </c>
      <c r="S389" t="s">
        <v>34233</v>
      </c>
      <c r="T389" t="s">
        <v>34233</v>
      </c>
      <c r="AD389" t="str">
        <f t="shared" si="59"/>
        <v/>
      </c>
      <c r="AE389" t="str">
        <f t="shared" si="60"/>
        <v/>
      </c>
      <c r="AF389" t="str">
        <f t="shared" si="56"/>
        <v/>
      </c>
      <c r="AG389" t="str">
        <f t="shared" si="58"/>
        <v/>
      </c>
      <c r="AH389" t="str">
        <f t="shared" si="61"/>
        <v/>
      </c>
      <c r="AI389">
        <v>0.14499999999999999</v>
      </c>
      <c r="AJ389" t="str">
        <f t="shared" si="57"/>
        <v/>
      </c>
      <c r="AK389" t="str">
        <f t="shared" si="62"/>
        <v/>
      </c>
      <c r="AL389" t="str">
        <f t="shared" si="55"/>
        <v/>
      </c>
    </row>
    <row r="390" spans="1:39" x14ac:dyDescent="0.2">
      <c r="A390" t="s">
        <v>20558</v>
      </c>
      <c r="B390" t="s">
        <v>122</v>
      </c>
      <c r="C390" t="s">
        <v>20559</v>
      </c>
      <c r="D390" s="1">
        <v>38418</v>
      </c>
      <c r="E390" s="1">
        <v>43456</v>
      </c>
      <c r="F390" t="s">
        <v>19</v>
      </c>
      <c r="I390">
        <v>100</v>
      </c>
      <c r="J390">
        <v>0</v>
      </c>
      <c r="K390">
        <v>0</v>
      </c>
      <c r="L390">
        <v>1703</v>
      </c>
      <c r="M390">
        <v>1703</v>
      </c>
      <c r="N390" t="s">
        <v>20</v>
      </c>
      <c r="O390" t="s">
        <v>20557</v>
      </c>
      <c r="P390" t="s">
        <v>28</v>
      </c>
      <c r="Q390" t="s">
        <v>34234</v>
      </c>
      <c r="R390" t="s">
        <v>33762</v>
      </c>
      <c r="S390" t="s">
        <v>33942</v>
      </c>
      <c r="T390" t="s">
        <v>34233</v>
      </c>
      <c r="U390" t="s">
        <v>32634</v>
      </c>
      <c r="V390" t="s">
        <v>34943</v>
      </c>
      <c r="W390">
        <v>255</v>
      </c>
      <c r="X390">
        <v>2</v>
      </c>
      <c r="Y390" t="s">
        <v>32654</v>
      </c>
      <c r="AA390">
        <v>8.5</v>
      </c>
      <c r="AC390">
        <v>1</v>
      </c>
      <c r="AD390" t="str">
        <f t="shared" si="59"/>
        <v/>
      </c>
      <c r="AE390">
        <f t="shared" si="60"/>
        <v>1</v>
      </c>
      <c r="AF390" t="str">
        <f t="shared" si="56"/>
        <v/>
      </c>
      <c r="AG390" t="str">
        <f t="shared" si="58"/>
        <v/>
      </c>
      <c r="AH390" t="str">
        <f t="shared" si="61"/>
        <v/>
      </c>
      <c r="AI390">
        <v>0.14499999999999999</v>
      </c>
      <c r="AJ390" t="str">
        <f t="shared" si="57"/>
        <v/>
      </c>
      <c r="AK390">
        <f t="shared" si="62"/>
        <v>2.8</v>
      </c>
      <c r="AL390">
        <f t="shared" si="55"/>
        <v>0.40599999999999997</v>
      </c>
    </row>
    <row r="391" spans="1:39" x14ac:dyDescent="0.2">
      <c r="A391" t="s">
        <v>18760</v>
      </c>
      <c r="B391" t="s">
        <v>122</v>
      </c>
      <c r="C391" t="s">
        <v>18761</v>
      </c>
      <c r="D391" s="1">
        <v>38044</v>
      </c>
      <c r="E391" s="1">
        <v>43456</v>
      </c>
      <c r="F391" t="s">
        <v>19</v>
      </c>
      <c r="I391">
        <v>100</v>
      </c>
      <c r="J391">
        <v>0</v>
      </c>
      <c r="K391">
        <v>0</v>
      </c>
      <c r="L391">
        <v>1463</v>
      </c>
      <c r="M391">
        <v>1463</v>
      </c>
      <c r="N391" t="s">
        <v>20</v>
      </c>
      <c r="O391" t="s">
        <v>18762</v>
      </c>
      <c r="P391" t="s">
        <v>28</v>
      </c>
      <c r="Q391" t="s">
        <v>34234</v>
      </c>
      <c r="R391" t="s">
        <v>33762</v>
      </c>
      <c r="S391" t="s">
        <v>33942</v>
      </c>
      <c r="T391" t="s">
        <v>34233</v>
      </c>
      <c r="U391" t="s">
        <v>32634</v>
      </c>
      <c r="V391" t="s">
        <v>34943</v>
      </c>
      <c r="W391">
        <v>219</v>
      </c>
      <c r="X391">
        <v>2</v>
      </c>
      <c r="Y391" t="s">
        <v>32654</v>
      </c>
      <c r="AA391">
        <v>8.5</v>
      </c>
      <c r="AC391">
        <v>1</v>
      </c>
      <c r="AD391" t="str">
        <f t="shared" si="59"/>
        <v/>
      </c>
      <c r="AE391">
        <f t="shared" si="60"/>
        <v>1</v>
      </c>
      <c r="AF391" t="str">
        <f t="shared" si="56"/>
        <v/>
      </c>
      <c r="AG391" t="str">
        <f t="shared" si="58"/>
        <v/>
      </c>
      <c r="AH391" t="str">
        <f t="shared" si="61"/>
        <v/>
      </c>
      <c r="AI391">
        <v>0.14499999999999999</v>
      </c>
      <c r="AJ391" t="str">
        <f t="shared" si="57"/>
        <v/>
      </c>
      <c r="AK391">
        <f t="shared" si="62"/>
        <v>2.8</v>
      </c>
      <c r="AL391">
        <f t="shared" si="55"/>
        <v>0.40599999999999997</v>
      </c>
    </row>
    <row r="392" spans="1:39" x14ac:dyDescent="0.2">
      <c r="A392" t="s">
        <v>18763</v>
      </c>
      <c r="B392" t="s">
        <v>122</v>
      </c>
      <c r="C392" t="s">
        <v>18764</v>
      </c>
      <c r="D392" s="1">
        <v>38044</v>
      </c>
      <c r="E392" s="1">
        <v>43456</v>
      </c>
      <c r="F392" t="s">
        <v>26</v>
      </c>
      <c r="I392">
        <v>100</v>
      </c>
      <c r="J392">
        <v>0</v>
      </c>
      <c r="K392">
        <v>0</v>
      </c>
      <c r="L392">
        <v>185</v>
      </c>
      <c r="M392">
        <v>185</v>
      </c>
      <c r="N392" t="s">
        <v>20</v>
      </c>
      <c r="O392" t="s">
        <v>18765</v>
      </c>
      <c r="P392" t="s">
        <v>28</v>
      </c>
      <c r="Q392" t="s">
        <v>34233</v>
      </c>
      <c r="R392" t="s">
        <v>34233</v>
      </c>
      <c r="S392" t="s">
        <v>34233</v>
      </c>
      <c r="T392" t="s">
        <v>34233</v>
      </c>
      <c r="AD392" t="str">
        <f t="shared" si="59"/>
        <v/>
      </c>
      <c r="AE392" t="str">
        <f t="shared" si="60"/>
        <v/>
      </c>
      <c r="AF392" t="str">
        <f t="shared" si="56"/>
        <v/>
      </c>
      <c r="AG392" t="str">
        <f t="shared" si="58"/>
        <v/>
      </c>
      <c r="AH392" t="str">
        <f t="shared" si="61"/>
        <v/>
      </c>
      <c r="AI392">
        <v>0.14499999999999999</v>
      </c>
      <c r="AJ392" t="str">
        <f t="shared" si="57"/>
        <v/>
      </c>
      <c r="AK392" t="str">
        <f t="shared" si="62"/>
        <v/>
      </c>
      <c r="AL392" t="str">
        <f t="shared" si="55"/>
        <v/>
      </c>
    </row>
    <row r="393" spans="1:39" x14ac:dyDescent="0.2">
      <c r="A393" t="s">
        <v>15929</v>
      </c>
      <c r="B393" t="s">
        <v>122</v>
      </c>
      <c r="C393" t="s">
        <v>15930</v>
      </c>
      <c r="D393" s="1">
        <v>37460</v>
      </c>
      <c r="E393" s="1">
        <v>43456</v>
      </c>
      <c r="F393" t="s">
        <v>19</v>
      </c>
      <c r="I393">
        <v>100</v>
      </c>
      <c r="J393">
        <v>0</v>
      </c>
      <c r="K393">
        <v>0</v>
      </c>
      <c r="L393">
        <v>2954</v>
      </c>
      <c r="M393">
        <v>2954</v>
      </c>
      <c r="N393" t="s">
        <v>20</v>
      </c>
      <c r="O393" t="s">
        <v>15931</v>
      </c>
      <c r="P393" t="s">
        <v>28</v>
      </c>
      <c r="Q393" t="s">
        <v>34234</v>
      </c>
      <c r="R393" t="s">
        <v>33762</v>
      </c>
      <c r="S393" t="s">
        <v>33942</v>
      </c>
      <c r="T393" t="s">
        <v>34233</v>
      </c>
      <c r="U393" t="s">
        <v>32634</v>
      </c>
      <c r="V393" t="s">
        <v>34943</v>
      </c>
      <c r="W393">
        <v>295</v>
      </c>
      <c r="X393">
        <v>2</v>
      </c>
      <c r="Y393" t="s">
        <v>32654</v>
      </c>
      <c r="AA393">
        <v>8.5</v>
      </c>
      <c r="AC393">
        <v>1</v>
      </c>
      <c r="AD393" t="str">
        <f t="shared" si="59"/>
        <v/>
      </c>
      <c r="AE393">
        <f t="shared" si="60"/>
        <v>1</v>
      </c>
      <c r="AF393" t="str">
        <f t="shared" si="56"/>
        <v/>
      </c>
      <c r="AG393" t="str">
        <f t="shared" si="58"/>
        <v/>
      </c>
      <c r="AH393" t="str">
        <f t="shared" si="61"/>
        <v/>
      </c>
      <c r="AI393">
        <v>0.14499999999999999</v>
      </c>
      <c r="AJ393" t="str">
        <f t="shared" si="57"/>
        <v/>
      </c>
      <c r="AK393">
        <f t="shared" si="62"/>
        <v>2.8</v>
      </c>
      <c r="AL393">
        <f t="shared" si="55"/>
        <v>0.40599999999999997</v>
      </c>
    </row>
    <row r="394" spans="1:39" x14ac:dyDescent="0.2">
      <c r="A394" t="s">
        <v>21787</v>
      </c>
      <c r="B394" t="s">
        <v>122</v>
      </c>
      <c r="C394" t="s">
        <v>21788</v>
      </c>
      <c r="D394" s="1">
        <v>38044</v>
      </c>
      <c r="E394" s="1">
        <v>43456</v>
      </c>
      <c r="F394" t="s">
        <v>39</v>
      </c>
      <c r="G394" t="s">
        <v>19</v>
      </c>
      <c r="I394">
        <v>65</v>
      </c>
      <c r="J394">
        <v>35</v>
      </c>
      <c r="K394">
        <v>0</v>
      </c>
      <c r="L394">
        <v>1653</v>
      </c>
      <c r="M394">
        <v>1653</v>
      </c>
      <c r="N394" t="s">
        <v>20</v>
      </c>
      <c r="O394" t="s">
        <v>21789</v>
      </c>
      <c r="P394" t="s">
        <v>28</v>
      </c>
      <c r="Q394" t="s">
        <v>34234</v>
      </c>
      <c r="R394" t="s">
        <v>33762</v>
      </c>
      <c r="S394" t="s">
        <v>33942</v>
      </c>
      <c r="T394" t="s">
        <v>34233</v>
      </c>
      <c r="U394" t="s">
        <v>32634</v>
      </c>
      <c r="V394" t="s">
        <v>34943</v>
      </c>
      <c r="W394">
        <v>248</v>
      </c>
      <c r="X394">
        <v>2</v>
      </c>
      <c r="Y394" t="s">
        <v>32654</v>
      </c>
      <c r="AA394">
        <v>8.5</v>
      </c>
      <c r="AC394">
        <v>1</v>
      </c>
      <c r="AD394" t="str">
        <f t="shared" si="59"/>
        <v/>
      </c>
      <c r="AE394">
        <f t="shared" si="60"/>
        <v>1</v>
      </c>
      <c r="AF394" t="str">
        <f t="shared" si="56"/>
        <v/>
      </c>
      <c r="AG394" t="str">
        <f t="shared" si="58"/>
        <v/>
      </c>
      <c r="AH394" t="str">
        <f t="shared" si="61"/>
        <v/>
      </c>
      <c r="AI394">
        <v>0.14499999999999999</v>
      </c>
      <c r="AJ394" t="str">
        <f t="shared" si="57"/>
        <v/>
      </c>
      <c r="AK394">
        <f t="shared" si="62"/>
        <v>2.8</v>
      </c>
      <c r="AL394">
        <f t="shared" si="55"/>
        <v>0.40599999999999997</v>
      </c>
    </row>
    <row r="395" spans="1:39" x14ac:dyDescent="0.2">
      <c r="A395" t="s">
        <v>15884</v>
      </c>
      <c r="B395" t="s">
        <v>122</v>
      </c>
      <c r="C395" t="s">
        <v>15885</v>
      </c>
      <c r="D395" s="1">
        <v>37460</v>
      </c>
      <c r="E395" s="1">
        <v>43456</v>
      </c>
      <c r="F395" t="s">
        <v>474</v>
      </c>
      <c r="I395">
        <v>100</v>
      </c>
      <c r="J395">
        <v>0</v>
      </c>
      <c r="K395">
        <v>0</v>
      </c>
      <c r="L395">
        <v>30</v>
      </c>
      <c r="M395">
        <v>30</v>
      </c>
      <c r="N395" t="s">
        <v>20</v>
      </c>
      <c r="O395" t="s">
        <v>15886</v>
      </c>
      <c r="P395" t="s">
        <v>28</v>
      </c>
      <c r="Q395" t="s">
        <v>34233</v>
      </c>
      <c r="R395" t="s">
        <v>34233</v>
      </c>
      <c r="S395" t="s">
        <v>33942</v>
      </c>
      <c r="T395" t="s">
        <v>34233</v>
      </c>
      <c r="AD395" t="str">
        <f t="shared" si="59"/>
        <v/>
      </c>
      <c r="AE395" t="str">
        <f t="shared" si="60"/>
        <v/>
      </c>
      <c r="AF395" t="str">
        <f t="shared" si="56"/>
        <v/>
      </c>
      <c r="AG395" t="str">
        <f t="shared" si="58"/>
        <v/>
      </c>
      <c r="AH395" t="str">
        <f t="shared" si="61"/>
        <v/>
      </c>
      <c r="AI395">
        <v>0.14499999999999999</v>
      </c>
      <c r="AJ395" t="str">
        <f t="shared" si="57"/>
        <v/>
      </c>
      <c r="AK395" t="str">
        <f t="shared" si="62"/>
        <v/>
      </c>
      <c r="AL395" t="str">
        <f t="shared" si="55"/>
        <v/>
      </c>
    </row>
    <row r="396" spans="1:39" x14ac:dyDescent="0.2">
      <c r="A396" t="s">
        <v>22099</v>
      </c>
      <c r="B396" t="s">
        <v>122</v>
      </c>
      <c r="C396" t="s">
        <v>22100</v>
      </c>
      <c r="D396" s="1">
        <v>38014</v>
      </c>
      <c r="E396" s="1">
        <v>44546</v>
      </c>
      <c r="F396" t="s">
        <v>19</v>
      </c>
      <c r="I396">
        <v>100</v>
      </c>
      <c r="J396">
        <v>0</v>
      </c>
      <c r="K396">
        <v>0</v>
      </c>
      <c r="L396">
        <v>2707</v>
      </c>
      <c r="M396">
        <v>2707</v>
      </c>
      <c r="N396" t="s">
        <v>20</v>
      </c>
      <c r="O396" t="s">
        <v>18487</v>
      </c>
      <c r="P396" t="s">
        <v>28</v>
      </c>
      <c r="Q396" t="s">
        <v>34234</v>
      </c>
      <c r="R396" t="s">
        <v>33762</v>
      </c>
      <c r="S396" t="s">
        <v>33942</v>
      </c>
      <c r="T396" t="s">
        <v>34233</v>
      </c>
      <c r="U396" t="s">
        <v>32634</v>
      </c>
      <c r="V396" t="s">
        <v>34943</v>
      </c>
      <c r="W396">
        <v>271</v>
      </c>
      <c r="X396">
        <v>2</v>
      </c>
      <c r="Y396" t="s">
        <v>32654</v>
      </c>
      <c r="AA396">
        <v>8.5</v>
      </c>
      <c r="AC396">
        <v>1</v>
      </c>
      <c r="AD396" t="str">
        <f t="shared" si="59"/>
        <v/>
      </c>
      <c r="AE396">
        <f t="shared" si="60"/>
        <v>1</v>
      </c>
      <c r="AF396" t="str">
        <f t="shared" si="56"/>
        <v/>
      </c>
      <c r="AG396" t="str">
        <f t="shared" si="58"/>
        <v/>
      </c>
      <c r="AH396" t="str">
        <f t="shared" si="61"/>
        <v/>
      </c>
      <c r="AI396">
        <v>0.14499999999999999</v>
      </c>
      <c r="AJ396" t="str">
        <f t="shared" si="57"/>
        <v/>
      </c>
      <c r="AK396">
        <f t="shared" si="62"/>
        <v>2.8</v>
      </c>
      <c r="AL396">
        <f t="shared" si="55"/>
        <v>0.40599999999999997</v>
      </c>
    </row>
    <row r="397" spans="1:39" x14ac:dyDescent="0.2">
      <c r="A397" t="s">
        <v>19163</v>
      </c>
      <c r="B397" t="s">
        <v>122</v>
      </c>
      <c r="C397" t="s">
        <v>19164</v>
      </c>
      <c r="D397" s="1">
        <v>38092</v>
      </c>
      <c r="E397" s="1">
        <v>43456</v>
      </c>
      <c r="F397" t="s">
        <v>39</v>
      </c>
      <c r="G397" t="s">
        <v>19</v>
      </c>
      <c r="I397">
        <v>70</v>
      </c>
      <c r="J397">
        <v>30</v>
      </c>
      <c r="K397">
        <v>0</v>
      </c>
      <c r="L397">
        <v>907</v>
      </c>
      <c r="M397">
        <v>907</v>
      </c>
      <c r="N397" t="s">
        <v>20</v>
      </c>
      <c r="O397" t="s">
        <v>19165</v>
      </c>
      <c r="P397" t="s">
        <v>28</v>
      </c>
      <c r="Q397" t="s">
        <v>34234</v>
      </c>
      <c r="R397" t="s">
        <v>33762</v>
      </c>
      <c r="S397" t="s">
        <v>33942</v>
      </c>
      <c r="T397" t="s">
        <v>34233</v>
      </c>
      <c r="U397" t="s">
        <v>32634</v>
      </c>
      <c r="V397" t="s">
        <v>34943</v>
      </c>
      <c r="W397">
        <v>181</v>
      </c>
      <c r="X397">
        <v>2</v>
      </c>
      <c r="Y397" t="s">
        <v>32654</v>
      </c>
      <c r="AA397">
        <v>8.5</v>
      </c>
      <c r="AC397">
        <v>1</v>
      </c>
      <c r="AD397" t="str">
        <f t="shared" si="59"/>
        <v/>
      </c>
      <c r="AE397">
        <f t="shared" si="60"/>
        <v>1</v>
      </c>
      <c r="AF397" t="str">
        <f t="shared" si="56"/>
        <v/>
      </c>
      <c r="AG397" t="str">
        <f t="shared" si="58"/>
        <v/>
      </c>
      <c r="AH397" t="str">
        <f t="shared" si="61"/>
        <v/>
      </c>
      <c r="AI397">
        <v>0.14499999999999999</v>
      </c>
      <c r="AJ397" t="str">
        <f t="shared" si="57"/>
        <v/>
      </c>
      <c r="AK397">
        <f t="shared" si="62"/>
        <v>2.8</v>
      </c>
      <c r="AL397">
        <f t="shared" si="55"/>
        <v>0.40599999999999997</v>
      </c>
    </row>
    <row r="398" spans="1:39" x14ac:dyDescent="0.2">
      <c r="A398" t="s">
        <v>19166</v>
      </c>
      <c r="B398" t="s">
        <v>122</v>
      </c>
      <c r="C398" t="s">
        <v>19167</v>
      </c>
      <c r="D398" s="1">
        <v>38092</v>
      </c>
      <c r="E398" s="1">
        <v>43456</v>
      </c>
      <c r="F398" t="s">
        <v>26</v>
      </c>
      <c r="I398">
        <v>100</v>
      </c>
      <c r="J398">
        <v>0</v>
      </c>
      <c r="K398">
        <v>0</v>
      </c>
      <c r="L398">
        <v>185</v>
      </c>
      <c r="M398">
        <v>185</v>
      </c>
      <c r="N398" t="s">
        <v>20</v>
      </c>
      <c r="O398" t="s">
        <v>19168</v>
      </c>
      <c r="P398" t="s">
        <v>28</v>
      </c>
      <c r="Q398" t="s">
        <v>34233</v>
      </c>
      <c r="R398" t="s">
        <v>34233</v>
      </c>
      <c r="S398" t="s">
        <v>34233</v>
      </c>
      <c r="T398" t="s">
        <v>34233</v>
      </c>
      <c r="AD398" t="str">
        <f t="shared" si="59"/>
        <v/>
      </c>
      <c r="AE398" t="str">
        <f t="shared" si="60"/>
        <v/>
      </c>
      <c r="AF398" t="str">
        <f t="shared" si="56"/>
        <v/>
      </c>
      <c r="AG398" t="str">
        <f t="shared" si="58"/>
        <v/>
      </c>
      <c r="AH398" t="str">
        <f t="shared" si="61"/>
        <v/>
      </c>
      <c r="AI398">
        <v>0.14499999999999999</v>
      </c>
      <c r="AJ398" t="str">
        <f t="shared" si="57"/>
        <v/>
      </c>
      <c r="AK398" t="str">
        <f t="shared" si="62"/>
        <v/>
      </c>
      <c r="AL398" t="str">
        <f t="shared" si="55"/>
        <v/>
      </c>
    </row>
    <row r="399" spans="1:39" x14ac:dyDescent="0.2">
      <c r="A399" t="s">
        <v>19169</v>
      </c>
      <c r="B399" t="s">
        <v>122</v>
      </c>
      <c r="C399" t="s">
        <v>19170</v>
      </c>
      <c r="D399" s="1">
        <v>38092</v>
      </c>
      <c r="E399" s="1">
        <v>44546</v>
      </c>
      <c r="F399" t="s">
        <v>39</v>
      </c>
      <c r="G399" t="s">
        <v>19</v>
      </c>
      <c r="I399">
        <v>70</v>
      </c>
      <c r="J399">
        <v>30</v>
      </c>
      <c r="K399">
        <v>0</v>
      </c>
      <c r="L399">
        <v>2249</v>
      </c>
      <c r="M399">
        <v>2249</v>
      </c>
      <c r="N399" t="s">
        <v>20</v>
      </c>
      <c r="O399" t="s">
        <v>19171</v>
      </c>
      <c r="P399" t="s">
        <v>28</v>
      </c>
      <c r="Q399" t="s">
        <v>34234</v>
      </c>
      <c r="R399" t="s">
        <v>33762</v>
      </c>
      <c r="S399" t="s">
        <v>33942</v>
      </c>
      <c r="T399" t="s">
        <v>34233</v>
      </c>
      <c r="U399" t="s">
        <v>32634</v>
      </c>
      <c r="V399" t="s">
        <v>34943</v>
      </c>
      <c r="W399">
        <v>225</v>
      </c>
      <c r="X399">
        <v>2</v>
      </c>
      <c r="Y399" t="s">
        <v>32654</v>
      </c>
      <c r="AA399">
        <v>8.5</v>
      </c>
      <c r="AC399">
        <v>1</v>
      </c>
      <c r="AD399" t="str">
        <f t="shared" si="59"/>
        <v/>
      </c>
      <c r="AE399">
        <f t="shared" si="60"/>
        <v>1</v>
      </c>
      <c r="AF399" t="str">
        <f t="shared" si="56"/>
        <v/>
      </c>
      <c r="AG399" t="str">
        <f t="shared" si="58"/>
        <v/>
      </c>
      <c r="AH399" t="str">
        <f t="shared" si="61"/>
        <v/>
      </c>
      <c r="AI399">
        <v>0.14499999999999999</v>
      </c>
      <c r="AJ399" t="str">
        <f t="shared" si="57"/>
        <v/>
      </c>
      <c r="AK399">
        <f t="shared" si="62"/>
        <v>2.8</v>
      </c>
      <c r="AL399">
        <f t="shared" si="55"/>
        <v>0.40599999999999997</v>
      </c>
    </row>
    <row r="400" spans="1:39" x14ac:dyDescent="0.2">
      <c r="A400" t="s">
        <v>20484</v>
      </c>
      <c r="B400" t="s">
        <v>122</v>
      </c>
      <c r="C400" t="s">
        <v>20485</v>
      </c>
      <c r="D400" s="1">
        <v>38418</v>
      </c>
      <c r="E400" s="1">
        <v>43456</v>
      </c>
      <c r="F400" t="s">
        <v>19</v>
      </c>
      <c r="I400">
        <v>100</v>
      </c>
      <c r="J400">
        <v>0</v>
      </c>
      <c r="K400">
        <v>0</v>
      </c>
      <c r="L400">
        <v>1504</v>
      </c>
      <c r="M400">
        <v>1504</v>
      </c>
      <c r="N400" t="s">
        <v>20</v>
      </c>
      <c r="O400" t="s">
        <v>20486</v>
      </c>
      <c r="P400" t="s">
        <v>28</v>
      </c>
      <c r="Q400" t="s">
        <v>34234</v>
      </c>
      <c r="R400" t="s">
        <v>33762</v>
      </c>
      <c r="S400" t="s">
        <v>33942</v>
      </c>
      <c r="T400" t="s">
        <v>34233</v>
      </c>
      <c r="U400" t="s">
        <v>32634</v>
      </c>
      <c r="V400" t="s">
        <v>34943</v>
      </c>
      <c r="W400">
        <v>226</v>
      </c>
      <c r="X400">
        <v>2</v>
      </c>
      <c r="Y400" t="s">
        <v>32654</v>
      </c>
      <c r="AA400">
        <v>8.5</v>
      </c>
      <c r="AC400">
        <v>1</v>
      </c>
      <c r="AD400" t="str">
        <f t="shared" si="59"/>
        <v/>
      </c>
      <c r="AE400">
        <f t="shared" si="60"/>
        <v>1</v>
      </c>
      <c r="AF400" t="str">
        <f t="shared" si="56"/>
        <v/>
      </c>
      <c r="AG400" t="str">
        <f t="shared" si="58"/>
        <v/>
      </c>
      <c r="AH400" t="str">
        <f t="shared" si="61"/>
        <v/>
      </c>
      <c r="AI400">
        <v>0.14499999999999999</v>
      </c>
      <c r="AJ400" t="str">
        <f t="shared" si="57"/>
        <v/>
      </c>
      <c r="AK400">
        <f t="shared" si="62"/>
        <v>2.8</v>
      </c>
      <c r="AL400">
        <f t="shared" si="55"/>
        <v>0.40599999999999997</v>
      </c>
    </row>
    <row r="401" spans="1:39" x14ac:dyDescent="0.2">
      <c r="A401" t="s">
        <v>20499</v>
      </c>
      <c r="B401" t="s">
        <v>122</v>
      </c>
      <c r="C401" t="s">
        <v>20500</v>
      </c>
      <c r="D401" s="1">
        <v>38418</v>
      </c>
      <c r="E401" s="1">
        <v>43456</v>
      </c>
      <c r="F401" t="s">
        <v>26</v>
      </c>
      <c r="I401">
        <v>100</v>
      </c>
      <c r="J401">
        <v>0</v>
      </c>
      <c r="K401">
        <v>0</v>
      </c>
      <c r="L401">
        <v>212</v>
      </c>
      <c r="M401">
        <v>212</v>
      </c>
      <c r="N401" t="s">
        <v>20</v>
      </c>
      <c r="O401" t="s">
        <v>20501</v>
      </c>
      <c r="P401" t="s">
        <v>28</v>
      </c>
      <c r="Q401" t="s">
        <v>34233</v>
      </c>
      <c r="R401" t="s">
        <v>34233</v>
      </c>
      <c r="S401" t="s">
        <v>34233</v>
      </c>
      <c r="T401" t="s">
        <v>34233</v>
      </c>
      <c r="AD401" t="str">
        <f t="shared" si="59"/>
        <v/>
      </c>
      <c r="AE401" t="str">
        <f t="shared" si="60"/>
        <v/>
      </c>
      <c r="AF401" t="str">
        <f t="shared" si="56"/>
        <v/>
      </c>
      <c r="AG401" t="str">
        <f t="shared" si="58"/>
        <v/>
      </c>
      <c r="AH401" t="str">
        <f t="shared" si="61"/>
        <v/>
      </c>
      <c r="AI401">
        <v>0.14499999999999999</v>
      </c>
      <c r="AJ401" t="str">
        <f t="shared" si="57"/>
        <v/>
      </c>
      <c r="AK401" t="str">
        <f t="shared" si="62"/>
        <v/>
      </c>
      <c r="AL401" t="str">
        <f t="shared" si="55"/>
        <v/>
      </c>
    </row>
    <row r="402" spans="1:39" x14ac:dyDescent="0.2">
      <c r="A402" t="s">
        <v>18694</v>
      </c>
      <c r="B402" t="s">
        <v>122</v>
      </c>
      <c r="C402" t="s">
        <v>18695</v>
      </c>
      <c r="D402" s="1">
        <v>38012</v>
      </c>
      <c r="E402" s="1">
        <v>43456</v>
      </c>
      <c r="F402" t="s">
        <v>19</v>
      </c>
      <c r="I402">
        <v>100</v>
      </c>
      <c r="J402">
        <v>0</v>
      </c>
      <c r="K402">
        <v>0</v>
      </c>
      <c r="L402">
        <v>1514</v>
      </c>
      <c r="M402">
        <v>1514</v>
      </c>
      <c r="N402" t="s">
        <v>20</v>
      </c>
      <c r="O402" t="s">
        <v>18696</v>
      </c>
      <c r="P402" t="s">
        <v>28</v>
      </c>
      <c r="Q402" t="s">
        <v>34234</v>
      </c>
      <c r="R402" t="s">
        <v>33762</v>
      </c>
      <c r="S402" t="s">
        <v>33942</v>
      </c>
      <c r="T402" t="s">
        <v>34233</v>
      </c>
      <c r="U402" t="s">
        <v>32634</v>
      </c>
      <c r="V402" t="s">
        <v>34943</v>
      </c>
      <c r="W402">
        <v>227</v>
      </c>
      <c r="X402">
        <v>2</v>
      </c>
      <c r="Y402" t="s">
        <v>32654</v>
      </c>
      <c r="AA402">
        <v>8.5</v>
      </c>
      <c r="AC402">
        <v>1</v>
      </c>
      <c r="AD402" t="str">
        <f t="shared" si="59"/>
        <v/>
      </c>
      <c r="AE402">
        <f t="shared" si="60"/>
        <v>1</v>
      </c>
      <c r="AF402" t="str">
        <f t="shared" si="56"/>
        <v/>
      </c>
      <c r="AG402" t="str">
        <f t="shared" si="58"/>
        <v/>
      </c>
      <c r="AH402" t="str">
        <f t="shared" si="61"/>
        <v/>
      </c>
      <c r="AI402">
        <v>0.14499999999999999</v>
      </c>
      <c r="AJ402" t="str">
        <f t="shared" si="57"/>
        <v/>
      </c>
      <c r="AK402">
        <f t="shared" si="62"/>
        <v>2.8</v>
      </c>
      <c r="AL402">
        <f t="shared" si="55"/>
        <v>0.40599999999999997</v>
      </c>
    </row>
    <row r="403" spans="1:39" x14ac:dyDescent="0.2">
      <c r="A403" t="s">
        <v>18699</v>
      </c>
      <c r="B403" t="s">
        <v>122</v>
      </c>
      <c r="C403" t="s">
        <v>18700</v>
      </c>
      <c r="D403" s="1">
        <v>38012</v>
      </c>
      <c r="E403" s="1">
        <v>43456</v>
      </c>
      <c r="F403" t="s">
        <v>26</v>
      </c>
      <c r="I403">
        <v>100</v>
      </c>
      <c r="J403">
        <v>0</v>
      </c>
      <c r="K403">
        <v>0</v>
      </c>
      <c r="L403">
        <v>193</v>
      </c>
      <c r="M403">
        <v>193</v>
      </c>
      <c r="N403" t="s">
        <v>20</v>
      </c>
      <c r="O403" t="s">
        <v>18696</v>
      </c>
      <c r="P403" t="s">
        <v>28</v>
      </c>
      <c r="Q403" t="s">
        <v>34233</v>
      </c>
      <c r="R403" t="s">
        <v>34233</v>
      </c>
      <c r="S403" t="s">
        <v>34233</v>
      </c>
      <c r="T403" t="s">
        <v>34233</v>
      </c>
      <c r="AD403" t="str">
        <f t="shared" si="59"/>
        <v/>
      </c>
      <c r="AE403" t="str">
        <f t="shared" si="60"/>
        <v/>
      </c>
      <c r="AF403" t="str">
        <f t="shared" si="56"/>
        <v/>
      </c>
      <c r="AG403" t="str">
        <f t="shared" si="58"/>
        <v/>
      </c>
      <c r="AH403" t="str">
        <f t="shared" si="61"/>
        <v/>
      </c>
      <c r="AI403">
        <v>0.14499999999999999</v>
      </c>
      <c r="AJ403" t="str">
        <f t="shared" si="57"/>
        <v/>
      </c>
      <c r="AK403" t="str">
        <f t="shared" si="62"/>
        <v/>
      </c>
      <c r="AL403" t="str">
        <f t="shared" si="55"/>
        <v/>
      </c>
    </row>
    <row r="404" spans="1:39" x14ac:dyDescent="0.2">
      <c r="A404" t="s">
        <v>20502</v>
      </c>
      <c r="B404" t="s">
        <v>122</v>
      </c>
      <c r="C404" t="s">
        <v>20503</v>
      </c>
      <c r="D404" s="1">
        <v>38418</v>
      </c>
      <c r="E404" s="1">
        <v>43456</v>
      </c>
      <c r="F404" t="s">
        <v>19</v>
      </c>
      <c r="I404">
        <v>100</v>
      </c>
      <c r="J404">
        <v>0</v>
      </c>
      <c r="K404">
        <v>0</v>
      </c>
      <c r="L404">
        <v>1733</v>
      </c>
      <c r="M404">
        <v>1733</v>
      </c>
      <c r="N404" t="s">
        <v>20</v>
      </c>
      <c r="O404" t="s">
        <v>20501</v>
      </c>
      <c r="P404" t="s">
        <v>28</v>
      </c>
      <c r="Q404" t="s">
        <v>34234</v>
      </c>
      <c r="R404" t="s">
        <v>33762</v>
      </c>
      <c r="S404" t="s">
        <v>33942</v>
      </c>
      <c r="T404" t="s">
        <v>34233</v>
      </c>
      <c r="U404" t="s">
        <v>32634</v>
      </c>
      <c r="V404" t="s">
        <v>34943</v>
      </c>
      <c r="W404">
        <v>260</v>
      </c>
      <c r="X404">
        <v>2</v>
      </c>
      <c r="Y404" t="s">
        <v>32654</v>
      </c>
      <c r="AA404">
        <v>8.5</v>
      </c>
      <c r="AC404">
        <v>1</v>
      </c>
      <c r="AD404" t="str">
        <f t="shared" si="59"/>
        <v/>
      </c>
      <c r="AE404">
        <f t="shared" si="60"/>
        <v>1</v>
      </c>
      <c r="AF404" t="str">
        <f t="shared" si="56"/>
        <v/>
      </c>
      <c r="AG404" t="str">
        <f t="shared" si="58"/>
        <v/>
      </c>
      <c r="AH404" t="str">
        <f t="shared" si="61"/>
        <v/>
      </c>
      <c r="AI404">
        <v>0.14499999999999999</v>
      </c>
      <c r="AJ404" t="str">
        <f t="shared" si="57"/>
        <v/>
      </c>
      <c r="AK404">
        <f t="shared" si="62"/>
        <v>2.8</v>
      </c>
      <c r="AL404">
        <f t="shared" si="55"/>
        <v>0.40599999999999997</v>
      </c>
    </row>
    <row r="405" spans="1:39" x14ac:dyDescent="0.2">
      <c r="A405" t="s">
        <v>18697</v>
      </c>
      <c r="B405" t="s">
        <v>122</v>
      </c>
      <c r="C405" t="s">
        <v>18698</v>
      </c>
      <c r="D405" s="1">
        <v>38012</v>
      </c>
      <c r="E405" s="1">
        <v>43456</v>
      </c>
      <c r="F405" t="s">
        <v>19</v>
      </c>
      <c r="I405">
        <v>100</v>
      </c>
      <c r="J405">
        <v>0</v>
      </c>
      <c r="K405">
        <v>0</v>
      </c>
      <c r="L405">
        <v>1697</v>
      </c>
      <c r="M405">
        <v>1697</v>
      </c>
      <c r="N405" t="s">
        <v>20</v>
      </c>
      <c r="O405" t="s">
        <v>18696</v>
      </c>
      <c r="P405" t="s">
        <v>28</v>
      </c>
      <c r="Q405" t="s">
        <v>34234</v>
      </c>
      <c r="R405" t="s">
        <v>33762</v>
      </c>
      <c r="S405" t="s">
        <v>33942</v>
      </c>
      <c r="T405" t="s">
        <v>34233</v>
      </c>
      <c r="U405" t="s">
        <v>32634</v>
      </c>
      <c r="V405" t="s">
        <v>34943</v>
      </c>
      <c r="W405">
        <v>255</v>
      </c>
      <c r="X405">
        <v>2</v>
      </c>
      <c r="Y405" t="s">
        <v>32654</v>
      </c>
      <c r="AA405">
        <v>8.5</v>
      </c>
      <c r="AC405">
        <v>1</v>
      </c>
      <c r="AD405" t="str">
        <f t="shared" si="59"/>
        <v/>
      </c>
      <c r="AE405">
        <f t="shared" si="60"/>
        <v>1</v>
      </c>
      <c r="AF405" t="str">
        <f t="shared" si="56"/>
        <v/>
      </c>
      <c r="AG405" t="str">
        <f t="shared" si="58"/>
        <v/>
      </c>
      <c r="AH405" t="str">
        <f t="shared" si="61"/>
        <v/>
      </c>
      <c r="AI405">
        <v>0.14499999999999999</v>
      </c>
      <c r="AJ405" t="str">
        <f t="shared" si="57"/>
        <v/>
      </c>
      <c r="AK405">
        <f t="shared" si="62"/>
        <v>2.8</v>
      </c>
      <c r="AL405">
        <f t="shared" si="55"/>
        <v>0.40599999999999997</v>
      </c>
    </row>
    <row r="406" spans="1:39" x14ac:dyDescent="0.2">
      <c r="A406" t="s">
        <v>20726</v>
      </c>
      <c r="B406" t="s">
        <v>122</v>
      </c>
      <c r="C406" t="s">
        <v>20727</v>
      </c>
      <c r="D406" s="1">
        <v>38441</v>
      </c>
      <c r="E406" s="1">
        <v>43456</v>
      </c>
      <c r="F406" t="s">
        <v>19</v>
      </c>
      <c r="I406">
        <v>100</v>
      </c>
      <c r="J406">
        <v>0</v>
      </c>
      <c r="K406">
        <v>0</v>
      </c>
      <c r="L406">
        <v>1497</v>
      </c>
      <c r="M406">
        <v>1497</v>
      </c>
      <c r="N406" t="s">
        <v>20</v>
      </c>
      <c r="O406" t="s">
        <v>20728</v>
      </c>
      <c r="P406" t="s">
        <v>28</v>
      </c>
      <c r="Q406" t="s">
        <v>34234</v>
      </c>
      <c r="R406" t="s">
        <v>33762</v>
      </c>
      <c r="S406" t="s">
        <v>33942</v>
      </c>
      <c r="T406" t="s">
        <v>34233</v>
      </c>
      <c r="U406" t="s">
        <v>32634</v>
      </c>
      <c r="V406" t="s">
        <v>34943</v>
      </c>
      <c r="W406">
        <v>225</v>
      </c>
      <c r="X406">
        <v>2</v>
      </c>
      <c r="Y406" t="s">
        <v>32654</v>
      </c>
      <c r="AA406">
        <v>8.5</v>
      </c>
      <c r="AC406">
        <v>1</v>
      </c>
      <c r="AD406" t="str">
        <f t="shared" si="59"/>
        <v/>
      </c>
      <c r="AE406">
        <f t="shared" si="60"/>
        <v>1</v>
      </c>
      <c r="AF406" t="str">
        <f t="shared" si="56"/>
        <v/>
      </c>
      <c r="AG406" t="str">
        <f t="shared" si="58"/>
        <v/>
      </c>
      <c r="AH406" t="str">
        <f t="shared" si="61"/>
        <v/>
      </c>
      <c r="AI406">
        <v>0.14499999999999999</v>
      </c>
      <c r="AJ406" t="str">
        <f t="shared" si="57"/>
        <v/>
      </c>
      <c r="AK406">
        <f t="shared" si="62"/>
        <v>2.8</v>
      </c>
      <c r="AL406">
        <f t="shared" si="55"/>
        <v>0.40599999999999997</v>
      </c>
    </row>
    <row r="407" spans="1:39" x14ac:dyDescent="0.2">
      <c r="A407" t="s">
        <v>20729</v>
      </c>
      <c r="B407" t="s">
        <v>122</v>
      </c>
      <c r="C407" t="s">
        <v>20730</v>
      </c>
      <c r="D407" s="1">
        <v>38441</v>
      </c>
      <c r="E407" s="1">
        <v>43456</v>
      </c>
      <c r="F407" t="s">
        <v>39</v>
      </c>
      <c r="G407" t="s">
        <v>19</v>
      </c>
      <c r="I407">
        <v>65</v>
      </c>
      <c r="J407">
        <v>35</v>
      </c>
      <c r="K407">
        <v>0</v>
      </c>
      <c r="L407">
        <v>210</v>
      </c>
      <c r="M407">
        <v>210</v>
      </c>
      <c r="N407" t="s">
        <v>20</v>
      </c>
      <c r="O407" t="s">
        <v>20731</v>
      </c>
      <c r="P407" t="s">
        <v>28</v>
      </c>
      <c r="Q407" t="s">
        <v>34233</v>
      </c>
      <c r="R407" t="s">
        <v>34233</v>
      </c>
      <c r="S407" t="s">
        <v>33942</v>
      </c>
      <c r="T407" t="s">
        <v>34233</v>
      </c>
      <c r="AD407" t="str">
        <f t="shared" si="59"/>
        <v/>
      </c>
      <c r="AE407" t="str">
        <f t="shared" si="60"/>
        <v/>
      </c>
      <c r="AF407" t="str">
        <f t="shared" si="56"/>
        <v/>
      </c>
      <c r="AG407" t="str">
        <f t="shared" si="58"/>
        <v/>
      </c>
      <c r="AH407" t="str">
        <f t="shared" si="61"/>
        <v/>
      </c>
      <c r="AI407">
        <v>0.14499999999999999</v>
      </c>
      <c r="AJ407" t="str">
        <f t="shared" si="57"/>
        <v/>
      </c>
      <c r="AK407" t="str">
        <f t="shared" si="62"/>
        <v/>
      </c>
      <c r="AL407" t="str">
        <f t="shared" si="55"/>
        <v/>
      </c>
      <c r="AM407" t="s">
        <v>34292</v>
      </c>
    </row>
    <row r="408" spans="1:39" x14ac:dyDescent="0.2">
      <c r="A408" t="s">
        <v>12151</v>
      </c>
      <c r="B408" t="s">
        <v>122</v>
      </c>
      <c r="C408" t="s">
        <v>12152</v>
      </c>
      <c r="D408" s="1">
        <v>36655</v>
      </c>
      <c r="E408" s="1">
        <v>44644</v>
      </c>
      <c r="F408" t="s">
        <v>39</v>
      </c>
      <c r="I408">
        <v>100</v>
      </c>
      <c r="J408">
        <v>0</v>
      </c>
      <c r="K408">
        <v>0</v>
      </c>
      <c r="L408">
        <v>1717</v>
      </c>
      <c r="M408">
        <v>1717</v>
      </c>
      <c r="N408" t="s">
        <v>20</v>
      </c>
      <c r="O408" t="s">
        <v>12153</v>
      </c>
      <c r="P408" t="s">
        <v>28</v>
      </c>
      <c r="Q408" t="s">
        <v>34233</v>
      </c>
      <c r="R408" t="s">
        <v>34233</v>
      </c>
      <c r="S408" t="s">
        <v>33942</v>
      </c>
      <c r="T408" t="s">
        <v>34233</v>
      </c>
      <c r="V408" t="s">
        <v>34950</v>
      </c>
      <c r="AD408" t="str">
        <f t="shared" si="59"/>
        <v/>
      </c>
      <c r="AE408" t="str">
        <f t="shared" si="60"/>
        <v/>
      </c>
      <c r="AF408" t="str">
        <f t="shared" si="56"/>
        <v/>
      </c>
      <c r="AG408" t="str">
        <f t="shared" si="58"/>
        <v/>
      </c>
      <c r="AH408" t="str">
        <f t="shared" si="61"/>
        <v/>
      </c>
      <c r="AI408">
        <v>0.14499999999999999</v>
      </c>
      <c r="AJ408" t="str">
        <f t="shared" si="57"/>
        <v/>
      </c>
      <c r="AK408" t="str">
        <f t="shared" si="62"/>
        <v/>
      </c>
      <c r="AL408" t="str">
        <f t="shared" si="55"/>
        <v/>
      </c>
    </row>
    <row r="409" spans="1:39" x14ac:dyDescent="0.2">
      <c r="A409" t="s">
        <v>18461</v>
      </c>
      <c r="B409" t="s">
        <v>122</v>
      </c>
      <c r="C409" t="s">
        <v>18462</v>
      </c>
      <c r="D409" s="1">
        <v>37998</v>
      </c>
      <c r="E409" s="1">
        <v>43456</v>
      </c>
      <c r="F409" s="9" t="s">
        <v>26</v>
      </c>
      <c r="I409">
        <v>100</v>
      </c>
      <c r="J409">
        <v>0</v>
      </c>
      <c r="K409">
        <v>0</v>
      </c>
      <c r="L409">
        <v>1339</v>
      </c>
      <c r="M409">
        <v>1339</v>
      </c>
      <c r="N409" t="s">
        <v>20</v>
      </c>
      <c r="O409" t="s">
        <v>18463</v>
      </c>
      <c r="P409" t="s">
        <v>28</v>
      </c>
      <c r="Q409" t="s">
        <v>34233</v>
      </c>
      <c r="R409" t="s">
        <v>34233</v>
      </c>
      <c r="S409" t="s">
        <v>33942</v>
      </c>
      <c r="T409" t="s">
        <v>34233</v>
      </c>
      <c r="U409" t="s">
        <v>32668</v>
      </c>
      <c r="V409" t="s">
        <v>32647</v>
      </c>
      <c r="W409">
        <f>L409*0.2</f>
        <v>267.8</v>
      </c>
      <c r="X409">
        <v>2</v>
      </c>
      <c r="Y409">
        <v>1</v>
      </c>
      <c r="Z409">
        <f>W409*X409</f>
        <v>535.6</v>
      </c>
      <c r="AB409">
        <v>20</v>
      </c>
      <c r="AD409">
        <f t="shared" si="59"/>
        <v>535.6</v>
      </c>
      <c r="AE409" t="str">
        <f t="shared" si="60"/>
        <v/>
      </c>
      <c r="AF409" t="str">
        <f t="shared" si="56"/>
        <v/>
      </c>
      <c r="AG409" t="str">
        <f t="shared" si="58"/>
        <v/>
      </c>
      <c r="AH409" t="str">
        <f t="shared" si="61"/>
        <v/>
      </c>
      <c r="AI409">
        <v>0.14499999999999999</v>
      </c>
      <c r="AJ409" t="str">
        <f t="shared" si="57"/>
        <v/>
      </c>
      <c r="AK409" t="str">
        <f t="shared" si="62"/>
        <v/>
      </c>
      <c r="AL409" t="str">
        <f t="shared" si="55"/>
        <v/>
      </c>
      <c r="AM409" t="s">
        <v>33870</v>
      </c>
    </row>
    <row r="410" spans="1:39" x14ac:dyDescent="0.2">
      <c r="A410" t="s">
        <v>848</v>
      </c>
      <c r="B410" t="s">
        <v>122</v>
      </c>
      <c r="C410" t="s">
        <v>849</v>
      </c>
      <c r="D410" s="1">
        <v>35234</v>
      </c>
      <c r="E410" s="1">
        <v>43456</v>
      </c>
      <c r="F410" t="s">
        <v>19</v>
      </c>
      <c r="I410">
        <v>100</v>
      </c>
      <c r="J410">
        <v>0</v>
      </c>
      <c r="K410">
        <v>0</v>
      </c>
      <c r="L410">
        <v>974</v>
      </c>
      <c r="M410">
        <v>974</v>
      </c>
      <c r="N410" t="s">
        <v>20</v>
      </c>
      <c r="O410" t="s">
        <v>850</v>
      </c>
      <c r="P410" t="s">
        <v>28</v>
      </c>
      <c r="Q410" t="s">
        <v>34233</v>
      </c>
      <c r="R410" t="s">
        <v>34233</v>
      </c>
      <c r="S410" t="s">
        <v>32628</v>
      </c>
      <c r="T410" t="s">
        <v>34349</v>
      </c>
      <c r="U410" t="s">
        <v>32634</v>
      </c>
      <c r="V410" t="s">
        <v>32647</v>
      </c>
      <c r="X410">
        <v>2</v>
      </c>
      <c r="AA410">
        <v>9</v>
      </c>
      <c r="AB410">
        <v>20</v>
      </c>
      <c r="AC410">
        <v>1</v>
      </c>
      <c r="AD410" t="str">
        <f t="shared" si="59"/>
        <v/>
      </c>
      <c r="AE410" t="str">
        <f t="shared" si="60"/>
        <v/>
      </c>
      <c r="AF410" t="str">
        <f t="shared" si="56"/>
        <v/>
      </c>
      <c r="AG410">
        <f t="shared" si="58"/>
        <v>1</v>
      </c>
      <c r="AH410">
        <f t="shared" si="61"/>
        <v>2.8</v>
      </c>
      <c r="AI410">
        <v>0.14499999999999999</v>
      </c>
      <c r="AJ410">
        <f t="shared" si="57"/>
        <v>0.40599999999999997</v>
      </c>
      <c r="AK410" t="str">
        <f t="shared" si="62"/>
        <v/>
      </c>
      <c r="AL410" t="str">
        <f t="shared" si="55"/>
        <v/>
      </c>
    </row>
    <row r="411" spans="1:39" x14ac:dyDescent="0.2">
      <c r="A411" t="s">
        <v>22361</v>
      </c>
      <c r="B411" t="s">
        <v>122</v>
      </c>
      <c r="C411" t="s">
        <v>22362</v>
      </c>
      <c r="D411" s="1">
        <v>35333</v>
      </c>
      <c r="E411" s="1">
        <v>43456</v>
      </c>
      <c r="F411" t="s">
        <v>19</v>
      </c>
      <c r="I411">
        <v>100</v>
      </c>
      <c r="J411">
        <v>0</v>
      </c>
      <c r="K411">
        <v>0</v>
      </c>
      <c r="L411">
        <v>1166</v>
      </c>
      <c r="M411">
        <v>1166</v>
      </c>
      <c r="N411" t="s">
        <v>20</v>
      </c>
      <c r="O411" t="s">
        <v>22363</v>
      </c>
      <c r="P411" t="s">
        <v>28</v>
      </c>
      <c r="Q411" t="s">
        <v>34233</v>
      </c>
      <c r="R411" t="s">
        <v>34233</v>
      </c>
      <c r="S411" t="s">
        <v>33797</v>
      </c>
      <c r="T411" t="s">
        <v>34349</v>
      </c>
      <c r="U411" t="s">
        <v>32634</v>
      </c>
      <c r="V411" t="s">
        <v>32647</v>
      </c>
      <c r="X411">
        <v>2</v>
      </c>
      <c r="AA411">
        <v>9</v>
      </c>
      <c r="AB411">
        <v>20</v>
      </c>
      <c r="AC411">
        <v>1</v>
      </c>
      <c r="AD411" t="str">
        <f t="shared" si="59"/>
        <v/>
      </c>
      <c r="AE411" t="str">
        <f t="shared" si="60"/>
        <v/>
      </c>
      <c r="AF411" t="str">
        <f t="shared" si="56"/>
        <v/>
      </c>
      <c r="AG411">
        <f t="shared" si="58"/>
        <v>1</v>
      </c>
      <c r="AH411">
        <f t="shared" si="61"/>
        <v>2.8</v>
      </c>
      <c r="AI411">
        <v>0.14499999999999999</v>
      </c>
      <c r="AJ411">
        <f t="shared" si="57"/>
        <v>0.40599999999999997</v>
      </c>
      <c r="AK411" t="str">
        <f t="shared" si="62"/>
        <v/>
      </c>
      <c r="AL411" t="str">
        <f t="shared" si="55"/>
        <v/>
      </c>
    </row>
    <row r="412" spans="1:39" x14ac:dyDescent="0.2">
      <c r="A412" t="s">
        <v>1157</v>
      </c>
      <c r="B412" t="s">
        <v>122</v>
      </c>
      <c r="C412" t="s">
        <v>1158</v>
      </c>
      <c r="D412" s="1">
        <v>35333</v>
      </c>
      <c r="E412" s="1">
        <v>43456</v>
      </c>
      <c r="F412" t="s">
        <v>19</v>
      </c>
      <c r="I412">
        <v>100</v>
      </c>
      <c r="J412">
        <v>0</v>
      </c>
      <c r="K412">
        <v>0</v>
      </c>
      <c r="L412">
        <v>1219</v>
      </c>
      <c r="M412">
        <v>1219</v>
      </c>
      <c r="N412" t="s">
        <v>20</v>
      </c>
      <c r="O412" t="s">
        <v>1159</v>
      </c>
      <c r="P412" t="s">
        <v>28</v>
      </c>
      <c r="Q412" t="s">
        <v>34233</v>
      </c>
      <c r="R412" t="s">
        <v>34233</v>
      </c>
      <c r="S412" t="s">
        <v>32628</v>
      </c>
      <c r="T412" t="s">
        <v>34349</v>
      </c>
      <c r="U412" t="s">
        <v>32634</v>
      </c>
      <c r="V412" t="s">
        <v>32647</v>
      </c>
      <c r="X412">
        <v>2</v>
      </c>
      <c r="AA412">
        <v>9</v>
      </c>
      <c r="AB412">
        <v>20</v>
      </c>
      <c r="AC412">
        <v>1</v>
      </c>
      <c r="AD412" t="str">
        <f t="shared" si="59"/>
        <v/>
      </c>
      <c r="AE412" t="str">
        <f t="shared" si="60"/>
        <v/>
      </c>
      <c r="AF412" t="str">
        <f t="shared" si="56"/>
        <v/>
      </c>
      <c r="AG412">
        <f t="shared" si="58"/>
        <v>1</v>
      </c>
      <c r="AH412">
        <f t="shared" si="61"/>
        <v>2.8</v>
      </c>
      <c r="AI412">
        <v>0.14499999999999999</v>
      </c>
      <c r="AJ412">
        <f t="shared" si="57"/>
        <v>0.40599999999999997</v>
      </c>
      <c r="AK412" t="str">
        <f t="shared" si="62"/>
        <v/>
      </c>
      <c r="AL412" t="str">
        <f t="shared" si="55"/>
        <v/>
      </c>
    </row>
    <row r="413" spans="1:39" x14ac:dyDescent="0.2">
      <c r="A413" t="s">
        <v>1160</v>
      </c>
      <c r="B413" t="s">
        <v>122</v>
      </c>
      <c r="C413" t="s">
        <v>1161</v>
      </c>
      <c r="D413" s="1">
        <v>35333</v>
      </c>
      <c r="E413" s="1">
        <v>43456</v>
      </c>
      <c r="F413" t="s">
        <v>19</v>
      </c>
      <c r="I413">
        <v>100</v>
      </c>
      <c r="J413">
        <v>0</v>
      </c>
      <c r="K413">
        <v>0</v>
      </c>
      <c r="L413">
        <v>1057</v>
      </c>
      <c r="M413">
        <v>1057</v>
      </c>
      <c r="N413" t="s">
        <v>20</v>
      </c>
      <c r="O413" t="s">
        <v>1162</v>
      </c>
      <c r="P413" t="s">
        <v>28</v>
      </c>
      <c r="Q413" t="s">
        <v>34233</v>
      </c>
      <c r="R413" t="s">
        <v>34233</v>
      </c>
      <c r="S413" t="s">
        <v>32628</v>
      </c>
      <c r="T413" t="s">
        <v>34349</v>
      </c>
      <c r="U413" t="s">
        <v>32634</v>
      </c>
      <c r="V413" t="s">
        <v>32647</v>
      </c>
      <c r="X413">
        <v>2</v>
      </c>
      <c r="AA413">
        <v>9</v>
      </c>
      <c r="AB413">
        <v>20</v>
      </c>
      <c r="AC413">
        <v>1</v>
      </c>
      <c r="AD413" t="str">
        <f t="shared" si="59"/>
        <v/>
      </c>
      <c r="AE413" t="str">
        <f t="shared" si="60"/>
        <v/>
      </c>
      <c r="AF413" t="str">
        <f t="shared" si="56"/>
        <v/>
      </c>
      <c r="AG413">
        <f t="shared" ref="AG413:AG431" si="63">IF((S413&lt;&gt;"tühi")*(AC413&lt;&gt;""),AC413,"")</f>
        <v>1</v>
      </c>
      <c r="AH413">
        <f t="shared" si="61"/>
        <v>2.8</v>
      </c>
      <c r="AI413">
        <v>0.14499999999999999</v>
      </c>
      <c r="AJ413">
        <f t="shared" si="57"/>
        <v>0.40599999999999997</v>
      </c>
      <c r="AK413" t="str">
        <f t="shared" si="62"/>
        <v/>
      </c>
      <c r="AL413" t="str">
        <f t="shared" si="55"/>
        <v/>
      </c>
    </row>
    <row r="414" spans="1:39" x14ac:dyDescent="0.2">
      <c r="A414" t="s">
        <v>1163</v>
      </c>
      <c r="B414" t="s">
        <v>122</v>
      </c>
      <c r="C414" t="s">
        <v>1164</v>
      </c>
      <c r="D414" s="1">
        <v>35333</v>
      </c>
      <c r="E414" s="1">
        <v>43456</v>
      </c>
      <c r="F414" t="s">
        <v>19</v>
      </c>
      <c r="I414">
        <v>100</v>
      </c>
      <c r="J414">
        <v>0</v>
      </c>
      <c r="K414">
        <v>0</v>
      </c>
      <c r="L414">
        <v>1421</v>
      </c>
      <c r="M414">
        <v>1421</v>
      </c>
      <c r="N414" t="s">
        <v>20</v>
      </c>
      <c r="O414" t="s">
        <v>1165</v>
      </c>
      <c r="P414" t="s">
        <v>28</v>
      </c>
      <c r="Q414" t="s">
        <v>34233</v>
      </c>
      <c r="R414" t="s">
        <v>34233</v>
      </c>
      <c r="S414" t="s">
        <v>32628</v>
      </c>
      <c r="T414" t="s">
        <v>34349</v>
      </c>
      <c r="U414" t="s">
        <v>32634</v>
      </c>
      <c r="V414" t="s">
        <v>32647</v>
      </c>
      <c r="X414">
        <v>2</v>
      </c>
      <c r="AA414">
        <v>9</v>
      </c>
      <c r="AB414">
        <v>20</v>
      </c>
      <c r="AC414">
        <v>1</v>
      </c>
      <c r="AD414" t="str">
        <f t="shared" si="59"/>
        <v/>
      </c>
      <c r="AE414" t="str">
        <f t="shared" si="60"/>
        <v/>
      </c>
      <c r="AF414" t="str">
        <f t="shared" si="56"/>
        <v/>
      </c>
      <c r="AG414">
        <f t="shared" si="63"/>
        <v>1</v>
      </c>
      <c r="AH414">
        <f t="shared" si="61"/>
        <v>2.8</v>
      </c>
      <c r="AI414">
        <v>0.14499999999999999</v>
      </c>
      <c r="AJ414">
        <f t="shared" si="57"/>
        <v>0.40599999999999997</v>
      </c>
      <c r="AK414" t="str">
        <f t="shared" si="62"/>
        <v/>
      </c>
      <c r="AL414" t="str">
        <f t="shared" si="55"/>
        <v/>
      </c>
    </row>
    <row r="415" spans="1:39" x14ac:dyDescent="0.2">
      <c r="A415" t="s">
        <v>1166</v>
      </c>
      <c r="B415" t="s">
        <v>122</v>
      </c>
      <c r="C415" t="s">
        <v>1167</v>
      </c>
      <c r="D415" s="1">
        <v>35333</v>
      </c>
      <c r="E415" s="1">
        <v>43456</v>
      </c>
      <c r="F415" t="s">
        <v>19</v>
      </c>
      <c r="I415">
        <v>100</v>
      </c>
      <c r="J415">
        <v>0</v>
      </c>
      <c r="K415">
        <v>0</v>
      </c>
      <c r="L415">
        <v>1076</v>
      </c>
      <c r="M415">
        <v>1076</v>
      </c>
      <c r="N415" t="s">
        <v>20</v>
      </c>
      <c r="O415" t="s">
        <v>1168</v>
      </c>
      <c r="P415" t="s">
        <v>28</v>
      </c>
      <c r="Q415" t="s">
        <v>34233</v>
      </c>
      <c r="R415" t="s">
        <v>34233</v>
      </c>
      <c r="S415" t="s">
        <v>32628</v>
      </c>
      <c r="T415" t="s">
        <v>34349</v>
      </c>
      <c r="U415" t="s">
        <v>32634</v>
      </c>
      <c r="V415" t="s">
        <v>32647</v>
      </c>
      <c r="X415">
        <v>2</v>
      </c>
      <c r="AA415">
        <v>9</v>
      </c>
      <c r="AB415">
        <v>20</v>
      </c>
      <c r="AC415">
        <v>1</v>
      </c>
      <c r="AD415" t="str">
        <f t="shared" si="59"/>
        <v/>
      </c>
      <c r="AE415" t="str">
        <f t="shared" si="60"/>
        <v/>
      </c>
      <c r="AF415" t="str">
        <f t="shared" si="56"/>
        <v/>
      </c>
      <c r="AG415">
        <f t="shared" si="63"/>
        <v>1</v>
      </c>
      <c r="AH415">
        <f t="shared" si="61"/>
        <v>2.8</v>
      </c>
      <c r="AI415">
        <v>0.14499999999999999</v>
      </c>
      <c r="AJ415">
        <f t="shared" si="57"/>
        <v>0.40599999999999997</v>
      </c>
      <c r="AK415" t="str">
        <f t="shared" si="62"/>
        <v/>
      </c>
      <c r="AL415" t="str">
        <f t="shared" ref="AL415:AL478" si="64">IF(COUNTBLANK(AK415),"",AK415*AI415)</f>
        <v/>
      </c>
    </row>
    <row r="416" spans="1:39" x14ac:dyDescent="0.2">
      <c r="A416" t="s">
        <v>995</v>
      </c>
      <c r="B416" t="s">
        <v>122</v>
      </c>
      <c r="C416" t="s">
        <v>996</v>
      </c>
      <c r="D416" s="1">
        <v>35333</v>
      </c>
      <c r="E416" s="1">
        <v>43456</v>
      </c>
      <c r="F416" t="s">
        <v>19</v>
      </c>
      <c r="I416">
        <v>100</v>
      </c>
      <c r="J416">
        <v>0</v>
      </c>
      <c r="K416">
        <v>0</v>
      </c>
      <c r="L416">
        <v>2567</v>
      </c>
      <c r="M416">
        <v>2567</v>
      </c>
      <c r="N416" t="s">
        <v>20</v>
      </c>
      <c r="O416" t="s">
        <v>997</v>
      </c>
      <c r="P416" t="s">
        <v>28</v>
      </c>
      <c r="Q416" t="s">
        <v>34233</v>
      </c>
      <c r="R416" t="s">
        <v>34233</v>
      </c>
      <c r="S416" t="s">
        <v>33797</v>
      </c>
      <c r="T416" t="s">
        <v>34349</v>
      </c>
      <c r="U416" t="s">
        <v>32634</v>
      </c>
      <c r="V416" t="s">
        <v>32647</v>
      </c>
      <c r="X416">
        <v>2</v>
      </c>
      <c r="AA416">
        <v>9</v>
      </c>
      <c r="AB416">
        <v>20</v>
      </c>
      <c r="AC416">
        <v>1</v>
      </c>
      <c r="AD416" t="str">
        <f t="shared" si="59"/>
        <v/>
      </c>
      <c r="AE416" t="str">
        <f t="shared" si="60"/>
        <v/>
      </c>
      <c r="AF416" t="str">
        <f t="shared" si="56"/>
        <v/>
      </c>
      <c r="AG416">
        <f t="shared" si="63"/>
        <v>1</v>
      </c>
      <c r="AH416">
        <f t="shared" si="61"/>
        <v>2.8</v>
      </c>
      <c r="AI416">
        <v>0.14499999999999999</v>
      </c>
      <c r="AJ416">
        <f t="shared" si="57"/>
        <v>0.40599999999999997</v>
      </c>
      <c r="AK416" t="str">
        <f t="shared" si="62"/>
        <v/>
      </c>
      <c r="AL416" t="str">
        <f t="shared" si="64"/>
        <v/>
      </c>
    </row>
    <row r="417" spans="1:39" x14ac:dyDescent="0.2">
      <c r="A417" t="s">
        <v>14009</v>
      </c>
      <c r="B417" t="s">
        <v>122</v>
      </c>
      <c r="C417" t="s">
        <v>14010</v>
      </c>
      <c r="D417" s="1">
        <v>37168</v>
      </c>
      <c r="E417" s="1">
        <v>43456</v>
      </c>
      <c r="F417" t="s">
        <v>39</v>
      </c>
      <c r="I417">
        <v>100</v>
      </c>
      <c r="J417">
        <v>0</v>
      </c>
      <c r="K417">
        <v>0</v>
      </c>
      <c r="L417">
        <v>273</v>
      </c>
      <c r="M417">
        <v>273</v>
      </c>
      <c r="N417" t="s">
        <v>20</v>
      </c>
      <c r="O417" t="s">
        <v>14011</v>
      </c>
      <c r="P417" t="s">
        <v>28</v>
      </c>
      <c r="Q417" t="s">
        <v>34233</v>
      </c>
      <c r="R417" t="s">
        <v>34233</v>
      </c>
      <c r="S417" t="s">
        <v>33942</v>
      </c>
      <c r="T417" t="s">
        <v>34233</v>
      </c>
      <c r="V417" t="s">
        <v>32725</v>
      </c>
      <c r="AD417" t="str">
        <f t="shared" si="59"/>
        <v/>
      </c>
      <c r="AE417" t="str">
        <f t="shared" si="60"/>
        <v/>
      </c>
      <c r="AF417" t="str">
        <f t="shared" si="56"/>
        <v/>
      </c>
      <c r="AG417" t="str">
        <f t="shared" si="63"/>
        <v/>
      </c>
      <c r="AH417" t="str">
        <f t="shared" si="61"/>
        <v/>
      </c>
      <c r="AI417">
        <v>0.14499999999999999</v>
      </c>
      <c r="AJ417" t="str">
        <f t="shared" si="57"/>
        <v/>
      </c>
      <c r="AK417" t="str">
        <f t="shared" si="62"/>
        <v/>
      </c>
      <c r="AL417" t="str">
        <f t="shared" si="64"/>
        <v/>
      </c>
    </row>
    <row r="418" spans="1:39" x14ac:dyDescent="0.2">
      <c r="A418" t="s">
        <v>998</v>
      </c>
      <c r="B418" t="s">
        <v>122</v>
      </c>
      <c r="C418" t="s">
        <v>999</v>
      </c>
      <c r="D418" s="1">
        <v>35333</v>
      </c>
      <c r="E418" s="1">
        <v>43456</v>
      </c>
      <c r="F418" t="s">
        <v>19</v>
      </c>
      <c r="I418">
        <v>100</v>
      </c>
      <c r="J418">
        <v>0</v>
      </c>
      <c r="K418">
        <v>0</v>
      </c>
      <c r="L418">
        <v>1100</v>
      </c>
      <c r="M418">
        <v>1100</v>
      </c>
      <c r="N418" t="s">
        <v>20</v>
      </c>
      <c r="O418" t="s">
        <v>1000</v>
      </c>
      <c r="P418" t="s">
        <v>28</v>
      </c>
      <c r="Q418" t="s">
        <v>34233</v>
      </c>
      <c r="R418" t="s">
        <v>34233</v>
      </c>
      <c r="S418" t="s">
        <v>32628</v>
      </c>
      <c r="T418" t="s">
        <v>34349</v>
      </c>
      <c r="U418" t="s">
        <v>32634</v>
      </c>
      <c r="V418" t="s">
        <v>32647</v>
      </c>
      <c r="X418">
        <v>2</v>
      </c>
      <c r="AA418">
        <v>9</v>
      </c>
      <c r="AB418">
        <v>20</v>
      </c>
      <c r="AC418">
        <v>1</v>
      </c>
      <c r="AD418" t="str">
        <f t="shared" si="59"/>
        <v/>
      </c>
      <c r="AE418" t="str">
        <f t="shared" si="60"/>
        <v/>
      </c>
      <c r="AF418" t="str">
        <f t="shared" si="56"/>
        <v/>
      </c>
      <c r="AG418">
        <f t="shared" si="63"/>
        <v>1</v>
      </c>
      <c r="AH418">
        <f t="shared" si="61"/>
        <v>2.8</v>
      </c>
      <c r="AI418">
        <v>0.14499999999999999</v>
      </c>
      <c r="AJ418">
        <f t="shared" si="57"/>
        <v>0.40599999999999997</v>
      </c>
      <c r="AK418" t="str">
        <f t="shared" si="62"/>
        <v/>
      </c>
      <c r="AL418" t="str">
        <f t="shared" si="64"/>
        <v/>
      </c>
    </row>
    <row r="419" spans="1:39" x14ac:dyDescent="0.2">
      <c r="A419" t="s">
        <v>1001</v>
      </c>
      <c r="B419" t="s">
        <v>122</v>
      </c>
      <c r="C419" t="s">
        <v>1002</v>
      </c>
      <c r="D419" s="1">
        <v>35333</v>
      </c>
      <c r="E419" s="1">
        <v>43456</v>
      </c>
      <c r="F419" t="s">
        <v>19</v>
      </c>
      <c r="I419">
        <v>100</v>
      </c>
      <c r="J419">
        <v>0</v>
      </c>
      <c r="K419">
        <v>0</v>
      </c>
      <c r="L419">
        <v>1226</v>
      </c>
      <c r="M419">
        <v>1226</v>
      </c>
      <c r="N419" t="s">
        <v>20</v>
      </c>
      <c r="O419" t="s">
        <v>1003</v>
      </c>
      <c r="P419" t="s">
        <v>28</v>
      </c>
      <c r="Q419" t="s">
        <v>34233</v>
      </c>
      <c r="R419" t="s">
        <v>34233</v>
      </c>
      <c r="S419" t="s">
        <v>32628</v>
      </c>
      <c r="T419" t="s">
        <v>34349</v>
      </c>
      <c r="U419" t="s">
        <v>32634</v>
      </c>
      <c r="V419" t="s">
        <v>32647</v>
      </c>
      <c r="X419">
        <v>2</v>
      </c>
      <c r="AA419">
        <v>9</v>
      </c>
      <c r="AB419">
        <v>20</v>
      </c>
      <c r="AC419">
        <v>1</v>
      </c>
      <c r="AD419" t="str">
        <f t="shared" si="59"/>
        <v/>
      </c>
      <c r="AE419" t="str">
        <f t="shared" si="60"/>
        <v/>
      </c>
      <c r="AF419" t="str">
        <f t="shared" si="56"/>
        <v/>
      </c>
      <c r="AG419">
        <f t="shared" si="63"/>
        <v>1</v>
      </c>
      <c r="AH419">
        <f t="shared" si="61"/>
        <v>2.8</v>
      </c>
      <c r="AI419">
        <v>0.14499999999999999</v>
      </c>
      <c r="AJ419">
        <f t="shared" si="57"/>
        <v>0.40599999999999997</v>
      </c>
      <c r="AK419" t="str">
        <f t="shared" si="62"/>
        <v/>
      </c>
      <c r="AL419" t="str">
        <f t="shared" si="64"/>
        <v/>
      </c>
    </row>
    <row r="420" spans="1:39" x14ac:dyDescent="0.2">
      <c r="A420" t="s">
        <v>1004</v>
      </c>
      <c r="B420" t="s">
        <v>122</v>
      </c>
      <c r="C420" t="s">
        <v>1005</v>
      </c>
      <c r="D420" s="1">
        <v>35333</v>
      </c>
      <c r="E420" s="1">
        <v>43456</v>
      </c>
      <c r="F420" t="s">
        <v>19</v>
      </c>
      <c r="I420">
        <v>100</v>
      </c>
      <c r="J420">
        <v>0</v>
      </c>
      <c r="K420">
        <v>0</v>
      </c>
      <c r="L420">
        <v>1139</v>
      </c>
      <c r="M420">
        <v>1139</v>
      </c>
      <c r="N420" t="s">
        <v>20</v>
      </c>
      <c r="O420" t="s">
        <v>1006</v>
      </c>
      <c r="P420" t="s">
        <v>28</v>
      </c>
      <c r="Q420" t="s">
        <v>34233</v>
      </c>
      <c r="R420" t="s">
        <v>34233</v>
      </c>
      <c r="S420" t="s">
        <v>32628</v>
      </c>
      <c r="T420" t="s">
        <v>34349</v>
      </c>
      <c r="U420" t="s">
        <v>32634</v>
      </c>
      <c r="V420" t="s">
        <v>32647</v>
      </c>
      <c r="X420">
        <v>2</v>
      </c>
      <c r="AA420">
        <v>9</v>
      </c>
      <c r="AB420">
        <v>20</v>
      </c>
      <c r="AC420">
        <v>1</v>
      </c>
      <c r="AD420" t="str">
        <f t="shared" si="59"/>
        <v/>
      </c>
      <c r="AE420" t="str">
        <f t="shared" si="60"/>
        <v/>
      </c>
      <c r="AF420" t="str">
        <f t="shared" si="56"/>
        <v/>
      </c>
      <c r="AG420">
        <f t="shared" si="63"/>
        <v>1</v>
      </c>
      <c r="AH420">
        <f t="shared" si="61"/>
        <v>2.8</v>
      </c>
      <c r="AI420">
        <v>0.14499999999999999</v>
      </c>
      <c r="AJ420">
        <f t="shared" si="57"/>
        <v>0.40599999999999997</v>
      </c>
      <c r="AK420" t="str">
        <f t="shared" si="62"/>
        <v/>
      </c>
      <c r="AL420" t="str">
        <f t="shared" si="64"/>
        <v/>
      </c>
    </row>
    <row r="421" spans="1:39" x14ac:dyDescent="0.2">
      <c r="A421" t="s">
        <v>1007</v>
      </c>
      <c r="B421" t="s">
        <v>122</v>
      </c>
      <c r="C421" t="s">
        <v>1008</v>
      </c>
      <c r="D421" s="1">
        <v>35333</v>
      </c>
      <c r="E421" s="1">
        <v>43456</v>
      </c>
      <c r="F421" t="s">
        <v>19</v>
      </c>
      <c r="I421">
        <v>100</v>
      </c>
      <c r="J421">
        <v>0</v>
      </c>
      <c r="K421">
        <v>0</v>
      </c>
      <c r="L421">
        <v>1246</v>
      </c>
      <c r="M421">
        <v>1246</v>
      </c>
      <c r="N421" t="s">
        <v>20</v>
      </c>
      <c r="O421" t="s">
        <v>1009</v>
      </c>
      <c r="P421" t="s">
        <v>28</v>
      </c>
      <c r="Q421" t="s">
        <v>34233</v>
      </c>
      <c r="R421" t="s">
        <v>34233</v>
      </c>
      <c r="S421" t="s">
        <v>33797</v>
      </c>
      <c r="T421" t="s">
        <v>34349</v>
      </c>
      <c r="U421" t="s">
        <v>32634</v>
      </c>
      <c r="V421" t="s">
        <v>32647</v>
      </c>
      <c r="X421">
        <v>2</v>
      </c>
      <c r="AA421">
        <v>9</v>
      </c>
      <c r="AB421">
        <v>20</v>
      </c>
      <c r="AC421">
        <v>1</v>
      </c>
      <c r="AD421" t="str">
        <f t="shared" si="59"/>
        <v/>
      </c>
      <c r="AE421" t="str">
        <f t="shared" si="60"/>
        <v/>
      </c>
      <c r="AF421" t="str">
        <f t="shared" si="56"/>
        <v/>
      </c>
      <c r="AG421">
        <f t="shared" si="63"/>
        <v>1</v>
      </c>
      <c r="AH421">
        <f t="shared" si="61"/>
        <v>2.8</v>
      </c>
      <c r="AI421">
        <v>0.14499999999999999</v>
      </c>
      <c r="AJ421">
        <f t="shared" si="57"/>
        <v>0.40599999999999997</v>
      </c>
      <c r="AK421" t="str">
        <f t="shared" si="62"/>
        <v/>
      </c>
      <c r="AL421" t="str">
        <f t="shared" si="64"/>
        <v/>
      </c>
    </row>
    <row r="422" spans="1:39" x14ac:dyDescent="0.2">
      <c r="A422" t="s">
        <v>851</v>
      </c>
      <c r="B422" t="s">
        <v>122</v>
      </c>
      <c r="C422" t="s">
        <v>852</v>
      </c>
      <c r="D422" s="1">
        <v>35234</v>
      </c>
      <c r="E422" s="1">
        <v>43881</v>
      </c>
      <c r="F422" t="s">
        <v>19</v>
      </c>
      <c r="I422">
        <v>100</v>
      </c>
      <c r="J422">
        <v>0</v>
      </c>
      <c r="K422">
        <v>0</v>
      </c>
      <c r="L422">
        <v>1561</v>
      </c>
      <c r="M422">
        <v>1561</v>
      </c>
      <c r="N422" t="s">
        <v>20</v>
      </c>
      <c r="O422" t="s">
        <v>853</v>
      </c>
      <c r="P422" t="s">
        <v>28</v>
      </c>
      <c r="Q422" t="s">
        <v>34233</v>
      </c>
      <c r="R422" t="s">
        <v>34233</v>
      </c>
      <c r="S422" t="s">
        <v>32628</v>
      </c>
      <c r="T422" t="s">
        <v>34357</v>
      </c>
      <c r="U422" t="s">
        <v>32634</v>
      </c>
      <c r="V422" t="s">
        <v>32647</v>
      </c>
      <c r="X422">
        <v>2</v>
      </c>
      <c r="AA422">
        <v>9</v>
      </c>
      <c r="AB422">
        <v>20</v>
      </c>
      <c r="AC422">
        <v>1</v>
      </c>
      <c r="AD422" t="str">
        <f t="shared" si="59"/>
        <v/>
      </c>
      <c r="AE422" t="str">
        <f t="shared" si="60"/>
        <v/>
      </c>
      <c r="AF422" t="str">
        <f t="shared" ref="AF422:AF485" si="65">IF((S422&lt;&gt;"tühi")*(F422&lt;&gt;"Elamumaa")*(G422&lt;&gt;"Elamumaa")*(H422&lt;&gt;"Elamumaa"),IF(Z422=0,"",Z422),"")</f>
        <v/>
      </c>
      <c r="AG422">
        <f t="shared" si="63"/>
        <v>1</v>
      </c>
      <c r="AH422">
        <f t="shared" si="61"/>
        <v>2.8</v>
      </c>
      <c r="AI422">
        <v>0.14499999999999999</v>
      </c>
      <c r="AJ422">
        <f t="shared" si="57"/>
        <v>0.40599999999999997</v>
      </c>
      <c r="AK422" t="str">
        <f t="shared" si="62"/>
        <v/>
      </c>
      <c r="AL422" t="str">
        <f t="shared" si="64"/>
        <v/>
      </c>
    </row>
    <row r="423" spans="1:39" x14ac:dyDescent="0.2">
      <c r="A423" t="s">
        <v>1010</v>
      </c>
      <c r="B423" t="s">
        <v>122</v>
      </c>
      <c r="C423" t="s">
        <v>1011</v>
      </c>
      <c r="D423" s="1">
        <v>35333</v>
      </c>
      <c r="E423" s="1">
        <v>43456</v>
      </c>
      <c r="F423" t="s">
        <v>19</v>
      </c>
      <c r="I423">
        <v>100</v>
      </c>
      <c r="J423">
        <v>0</v>
      </c>
      <c r="K423">
        <v>0</v>
      </c>
      <c r="L423">
        <v>1365</v>
      </c>
      <c r="M423">
        <v>1365</v>
      </c>
      <c r="N423" t="s">
        <v>20</v>
      </c>
      <c r="O423" t="s">
        <v>1012</v>
      </c>
      <c r="P423" t="s">
        <v>28</v>
      </c>
      <c r="Q423" t="s">
        <v>34233</v>
      </c>
      <c r="R423" t="s">
        <v>34233</v>
      </c>
      <c r="S423" t="s">
        <v>32628</v>
      </c>
      <c r="T423" t="s">
        <v>34349</v>
      </c>
      <c r="U423" t="s">
        <v>32634</v>
      </c>
      <c r="V423" t="s">
        <v>32647</v>
      </c>
      <c r="X423">
        <v>2</v>
      </c>
      <c r="AA423">
        <v>9</v>
      </c>
      <c r="AB423">
        <v>20</v>
      </c>
      <c r="AC423">
        <v>1</v>
      </c>
      <c r="AD423" t="str">
        <f t="shared" si="59"/>
        <v/>
      </c>
      <c r="AE423" t="str">
        <f t="shared" si="60"/>
        <v/>
      </c>
      <c r="AF423" t="str">
        <f t="shared" si="65"/>
        <v/>
      </c>
      <c r="AG423">
        <f t="shared" si="63"/>
        <v>1</v>
      </c>
      <c r="AH423">
        <f t="shared" si="61"/>
        <v>2.8</v>
      </c>
      <c r="AI423">
        <v>0.14499999999999999</v>
      </c>
      <c r="AJ423">
        <f t="shared" si="57"/>
        <v>0.40599999999999997</v>
      </c>
      <c r="AK423" t="str">
        <f t="shared" si="62"/>
        <v/>
      </c>
      <c r="AL423" t="str">
        <f t="shared" si="64"/>
        <v/>
      </c>
    </row>
    <row r="424" spans="1:39" x14ac:dyDescent="0.2">
      <c r="A424" t="s">
        <v>1013</v>
      </c>
      <c r="B424" t="s">
        <v>122</v>
      </c>
      <c r="C424" t="s">
        <v>1014</v>
      </c>
      <c r="D424" s="1">
        <v>35333</v>
      </c>
      <c r="E424" s="1">
        <v>43456</v>
      </c>
      <c r="F424" t="s">
        <v>19</v>
      </c>
      <c r="I424">
        <v>100</v>
      </c>
      <c r="J424">
        <v>0</v>
      </c>
      <c r="K424">
        <v>0</v>
      </c>
      <c r="L424">
        <v>1209</v>
      </c>
      <c r="M424">
        <v>1209</v>
      </c>
      <c r="N424" t="s">
        <v>20</v>
      </c>
      <c r="O424" t="s">
        <v>1015</v>
      </c>
      <c r="P424" t="s">
        <v>28</v>
      </c>
      <c r="Q424" t="s">
        <v>34233</v>
      </c>
      <c r="R424" t="s">
        <v>34233</v>
      </c>
      <c r="S424" t="s">
        <v>33797</v>
      </c>
      <c r="T424" t="s">
        <v>34357</v>
      </c>
      <c r="U424" t="s">
        <v>32634</v>
      </c>
      <c r="V424" t="s">
        <v>32647</v>
      </c>
      <c r="X424">
        <v>2</v>
      </c>
      <c r="AA424">
        <v>9</v>
      </c>
      <c r="AB424">
        <v>20</v>
      </c>
      <c r="AC424">
        <v>1</v>
      </c>
      <c r="AD424" t="str">
        <f t="shared" si="59"/>
        <v/>
      </c>
      <c r="AE424" t="str">
        <f t="shared" si="60"/>
        <v/>
      </c>
      <c r="AF424" t="str">
        <f t="shared" si="65"/>
        <v/>
      </c>
      <c r="AG424">
        <f t="shared" si="63"/>
        <v>1</v>
      </c>
      <c r="AH424">
        <f t="shared" si="61"/>
        <v>2.8</v>
      </c>
      <c r="AI424">
        <v>0.14499999999999999</v>
      </c>
      <c r="AJ424">
        <f t="shared" si="57"/>
        <v>0.40599999999999997</v>
      </c>
      <c r="AK424" t="str">
        <f t="shared" si="62"/>
        <v/>
      </c>
      <c r="AL424" t="str">
        <f t="shared" si="64"/>
        <v/>
      </c>
    </row>
    <row r="425" spans="1:39" x14ac:dyDescent="0.2">
      <c r="A425" t="s">
        <v>1016</v>
      </c>
      <c r="B425" t="s">
        <v>122</v>
      </c>
      <c r="C425" t="s">
        <v>1017</v>
      </c>
      <c r="D425" s="1">
        <v>35333</v>
      </c>
      <c r="E425" s="1">
        <v>43456</v>
      </c>
      <c r="F425" t="s">
        <v>19</v>
      </c>
      <c r="I425">
        <v>100</v>
      </c>
      <c r="J425">
        <v>0</v>
      </c>
      <c r="K425">
        <v>0</v>
      </c>
      <c r="L425">
        <v>1121</v>
      </c>
      <c r="M425">
        <v>1121</v>
      </c>
      <c r="N425" t="s">
        <v>20</v>
      </c>
      <c r="O425" t="s">
        <v>1018</v>
      </c>
      <c r="P425" t="s">
        <v>28</v>
      </c>
      <c r="Q425" t="s">
        <v>34233</v>
      </c>
      <c r="R425" t="s">
        <v>34233</v>
      </c>
      <c r="S425" t="s">
        <v>32628</v>
      </c>
      <c r="T425" t="s">
        <v>34349</v>
      </c>
      <c r="U425" t="s">
        <v>32634</v>
      </c>
      <c r="V425" t="s">
        <v>32647</v>
      </c>
      <c r="X425">
        <v>2</v>
      </c>
      <c r="AA425">
        <v>9</v>
      </c>
      <c r="AB425">
        <v>20</v>
      </c>
      <c r="AC425">
        <v>1</v>
      </c>
      <c r="AD425" t="str">
        <f t="shared" si="59"/>
        <v/>
      </c>
      <c r="AE425" t="str">
        <f t="shared" si="60"/>
        <v/>
      </c>
      <c r="AF425" t="str">
        <f t="shared" si="65"/>
        <v/>
      </c>
      <c r="AG425">
        <f t="shared" si="63"/>
        <v>1</v>
      </c>
      <c r="AH425">
        <f t="shared" si="61"/>
        <v>2.8</v>
      </c>
      <c r="AI425">
        <v>0.14499999999999999</v>
      </c>
      <c r="AJ425">
        <f t="shared" si="57"/>
        <v>0.40599999999999997</v>
      </c>
      <c r="AK425" t="str">
        <f t="shared" si="62"/>
        <v/>
      </c>
      <c r="AL425" t="str">
        <f t="shared" si="64"/>
        <v/>
      </c>
    </row>
    <row r="426" spans="1:39" x14ac:dyDescent="0.2">
      <c r="A426" t="s">
        <v>1019</v>
      </c>
      <c r="B426" t="s">
        <v>122</v>
      </c>
      <c r="C426" t="s">
        <v>1020</v>
      </c>
      <c r="D426" s="1">
        <v>35333</v>
      </c>
      <c r="E426" s="1">
        <v>43456</v>
      </c>
      <c r="F426" t="s">
        <v>19</v>
      </c>
      <c r="I426">
        <v>100</v>
      </c>
      <c r="J426">
        <v>0</v>
      </c>
      <c r="K426">
        <v>0</v>
      </c>
      <c r="L426">
        <v>1030</v>
      </c>
      <c r="M426">
        <v>1030</v>
      </c>
      <c r="N426" t="s">
        <v>20</v>
      </c>
      <c r="O426" t="s">
        <v>1021</v>
      </c>
      <c r="P426" t="s">
        <v>28</v>
      </c>
      <c r="Q426" t="s">
        <v>34233</v>
      </c>
      <c r="R426" t="s">
        <v>34233</v>
      </c>
      <c r="S426" t="s">
        <v>32628</v>
      </c>
      <c r="T426" t="s">
        <v>34233</v>
      </c>
      <c r="U426" t="s">
        <v>32634</v>
      </c>
      <c r="V426" t="s">
        <v>32647</v>
      </c>
      <c r="X426">
        <v>2</v>
      </c>
      <c r="AA426">
        <v>9</v>
      </c>
      <c r="AB426">
        <v>20</v>
      </c>
      <c r="AC426">
        <v>1</v>
      </c>
      <c r="AD426" t="str">
        <f t="shared" si="59"/>
        <v/>
      </c>
      <c r="AE426" t="str">
        <f t="shared" si="60"/>
        <v/>
      </c>
      <c r="AF426" t="str">
        <f t="shared" si="65"/>
        <v/>
      </c>
      <c r="AG426">
        <f t="shared" si="63"/>
        <v>1</v>
      </c>
      <c r="AH426">
        <f t="shared" si="61"/>
        <v>2.8</v>
      </c>
      <c r="AI426">
        <v>0.14499999999999999</v>
      </c>
      <c r="AJ426">
        <f t="shared" si="57"/>
        <v>0.40599999999999997</v>
      </c>
      <c r="AK426" t="str">
        <f t="shared" si="62"/>
        <v/>
      </c>
      <c r="AL426" t="str">
        <f t="shared" si="64"/>
        <v/>
      </c>
    </row>
    <row r="427" spans="1:39" x14ac:dyDescent="0.2">
      <c r="A427" t="s">
        <v>1022</v>
      </c>
      <c r="B427" t="s">
        <v>122</v>
      </c>
      <c r="C427" t="s">
        <v>1023</v>
      </c>
      <c r="D427" s="1">
        <v>35333</v>
      </c>
      <c r="E427" s="1">
        <v>43456</v>
      </c>
      <c r="F427" t="s">
        <v>19</v>
      </c>
      <c r="I427">
        <v>100</v>
      </c>
      <c r="J427">
        <v>0</v>
      </c>
      <c r="K427">
        <v>0</v>
      </c>
      <c r="L427">
        <v>1046</v>
      </c>
      <c r="M427">
        <v>1046</v>
      </c>
      <c r="N427" t="s">
        <v>20</v>
      </c>
      <c r="O427" t="s">
        <v>1024</v>
      </c>
      <c r="P427" t="s">
        <v>28</v>
      </c>
      <c r="Q427" t="s">
        <v>34233</v>
      </c>
      <c r="R427" t="s">
        <v>34233</v>
      </c>
      <c r="S427" t="s">
        <v>32628</v>
      </c>
      <c r="T427" t="s">
        <v>34354</v>
      </c>
      <c r="U427" t="s">
        <v>32634</v>
      </c>
      <c r="V427" t="s">
        <v>32647</v>
      </c>
      <c r="X427">
        <v>2</v>
      </c>
      <c r="AA427">
        <v>9</v>
      </c>
      <c r="AB427">
        <v>20</v>
      </c>
      <c r="AC427">
        <v>1</v>
      </c>
      <c r="AD427" t="str">
        <f t="shared" si="59"/>
        <v/>
      </c>
      <c r="AE427" t="str">
        <f t="shared" si="60"/>
        <v/>
      </c>
      <c r="AF427" t="str">
        <f t="shared" si="65"/>
        <v/>
      </c>
      <c r="AG427">
        <f t="shared" si="63"/>
        <v>1</v>
      </c>
      <c r="AH427">
        <f t="shared" si="61"/>
        <v>2.8</v>
      </c>
      <c r="AI427">
        <v>0.14499999999999999</v>
      </c>
      <c r="AJ427">
        <f t="shared" si="57"/>
        <v>0.40599999999999997</v>
      </c>
      <c r="AK427" t="str">
        <f t="shared" si="62"/>
        <v/>
      </c>
      <c r="AL427" t="str">
        <f t="shared" si="64"/>
        <v/>
      </c>
    </row>
    <row r="428" spans="1:39" x14ac:dyDescent="0.2">
      <c r="A428" t="s">
        <v>25994</v>
      </c>
      <c r="B428" t="s">
        <v>122</v>
      </c>
      <c r="C428" t="s">
        <v>25995</v>
      </c>
      <c r="D428" s="1">
        <v>40683</v>
      </c>
      <c r="E428" s="1">
        <v>43456</v>
      </c>
      <c r="F428" t="s">
        <v>19</v>
      </c>
      <c r="I428">
        <v>100</v>
      </c>
      <c r="J428">
        <v>0</v>
      </c>
      <c r="K428">
        <v>0</v>
      </c>
      <c r="L428">
        <v>1124</v>
      </c>
      <c r="M428">
        <v>1124</v>
      </c>
      <c r="N428" t="s">
        <v>20</v>
      </c>
      <c r="O428" t="s">
        <v>25996</v>
      </c>
      <c r="P428" t="s">
        <v>28</v>
      </c>
      <c r="Q428" t="s">
        <v>34233</v>
      </c>
      <c r="R428" t="s">
        <v>34233</v>
      </c>
      <c r="S428" t="s">
        <v>32628</v>
      </c>
      <c r="T428" t="s">
        <v>34349</v>
      </c>
      <c r="U428" t="s">
        <v>32634</v>
      </c>
      <c r="V428" t="s">
        <v>32647</v>
      </c>
      <c r="X428">
        <v>2</v>
      </c>
      <c r="AA428">
        <v>9</v>
      </c>
      <c r="AB428">
        <v>20</v>
      </c>
      <c r="AC428">
        <v>1</v>
      </c>
      <c r="AD428" t="str">
        <f t="shared" si="59"/>
        <v/>
      </c>
      <c r="AE428" t="str">
        <f t="shared" si="60"/>
        <v/>
      </c>
      <c r="AF428" t="str">
        <f t="shared" si="65"/>
        <v/>
      </c>
      <c r="AG428">
        <f t="shared" si="63"/>
        <v>1</v>
      </c>
      <c r="AH428">
        <f t="shared" si="61"/>
        <v>2.8</v>
      </c>
      <c r="AI428">
        <v>0.14499999999999999</v>
      </c>
      <c r="AJ428">
        <f t="shared" si="57"/>
        <v>0.40599999999999997</v>
      </c>
      <c r="AK428" t="str">
        <f t="shared" si="62"/>
        <v/>
      </c>
      <c r="AL428" t="str">
        <f t="shared" si="64"/>
        <v/>
      </c>
    </row>
    <row r="429" spans="1:39" x14ac:dyDescent="0.2">
      <c r="A429" t="s">
        <v>1025</v>
      </c>
      <c r="B429" t="s">
        <v>122</v>
      </c>
      <c r="C429" t="s">
        <v>1026</v>
      </c>
      <c r="D429" s="1">
        <v>35333</v>
      </c>
      <c r="E429" s="1">
        <v>43456</v>
      </c>
      <c r="F429" t="s">
        <v>19</v>
      </c>
      <c r="I429">
        <v>100</v>
      </c>
      <c r="J429">
        <v>0</v>
      </c>
      <c r="K429">
        <v>0</v>
      </c>
      <c r="L429">
        <v>1074</v>
      </c>
      <c r="M429">
        <v>1074</v>
      </c>
      <c r="N429" t="s">
        <v>20</v>
      </c>
      <c r="O429" t="s">
        <v>1027</v>
      </c>
      <c r="P429" t="s">
        <v>28</v>
      </c>
      <c r="Q429" t="s">
        <v>34233</v>
      </c>
      <c r="R429" t="s">
        <v>34233</v>
      </c>
      <c r="S429" t="s">
        <v>32628</v>
      </c>
      <c r="T429" t="s">
        <v>34366</v>
      </c>
      <c r="U429" t="s">
        <v>32634</v>
      </c>
      <c r="V429" t="s">
        <v>32647</v>
      </c>
      <c r="X429">
        <v>2</v>
      </c>
      <c r="AA429">
        <v>9</v>
      </c>
      <c r="AB429">
        <v>20</v>
      </c>
      <c r="AC429">
        <v>1</v>
      </c>
      <c r="AD429" t="str">
        <f t="shared" si="59"/>
        <v/>
      </c>
      <c r="AE429" t="str">
        <f t="shared" si="60"/>
        <v/>
      </c>
      <c r="AF429" t="str">
        <f t="shared" si="65"/>
        <v/>
      </c>
      <c r="AG429">
        <f t="shared" si="63"/>
        <v>1</v>
      </c>
      <c r="AH429">
        <f t="shared" si="61"/>
        <v>2.8</v>
      </c>
      <c r="AI429">
        <v>0.14499999999999999</v>
      </c>
      <c r="AJ429">
        <f t="shared" si="57"/>
        <v>0.40599999999999997</v>
      </c>
      <c r="AK429" t="str">
        <f t="shared" si="62"/>
        <v/>
      </c>
      <c r="AL429" t="str">
        <f t="shared" si="64"/>
        <v/>
      </c>
    </row>
    <row r="430" spans="1:39" x14ac:dyDescent="0.2">
      <c r="A430" t="s">
        <v>30273</v>
      </c>
      <c r="B430" t="s">
        <v>122</v>
      </c>
      <c r="C430" t="s">
        <v>30274</v>
      </c>
      <c r="D430" s="1">
        <v>43924</v>
      </c>
      <c r="E430" s="1">
        <v>43924</v>
      </c>
      <c r="F430" t="s">
        <v>19</v>
      </c>
      <c r="I430">
        <v>100</v>
      </c>
      <c r="J430">
        <v>0</v>
      </c>
      <c r="K430">
        <v>0</v>
      </c>
      <c r="L430">
        <v>1130</v>
      </c>
      <c r="M430">
        <v>1130</v>
      </c>
      <c r="N430" t="s">
        <v>20</v>
      </c>
      <c r="O430" t="s">
        <v>30275</v>
      </c>
      <c r="P430" t="s">
        <v>28</v>
      </c>
      <c r="Q430" t="s">
        <v>34233</v>
      </c>
      <c r="R430" t="s">
        <v>34233</v>
      </c>
      <c r="S430" t="s">
        <v>33797</v>
      </c>
      <c r="T430" t="s">
        <v>34357</v>
      </c>
      <c r="U430" t="s">
        <v>32634</v>
      </c>
      <c r="V430" t="s">
        <v>32647</v>
      </c>
      <c r="X430">
        <v>2</v>
      </c>
      <c r="AA430">
        <v>9</v>
      </c>
      <c r="AB430">
        <v>20</v>
      </c>
      <c r="AC430">
        <v>1</v>
      </c>
      <c r="AD430" t="str">
        <f t="shared" si="59"/>
        <v/>
      </c>
      <c r="AE430" t="str">
        <f t="shared" si="60"/>
        <v/>
      </c>
      <c r="AF430" t="str">
        <f t="shared" si="65"/>
        <v/>
      </c>
      <c r="AG430">
        <f t="shared" si="63"/>
        <v>1</v>
      </c>
      <c r="AH430">
        <f t="shared" si="61"/>
        <v>2.8</v>
      </c>
      <c r="AI430">
        <v>0.14499999999999999</v>
      </c>
      <c r="AJ430">
        <f t="shared" si="57"/>
        <v>0.40599999999999997</v>
      </c>
      <c r="AK430" t="str">
        <f t="shared" si="62"/>
        <v/>
      </c>
      <c r="AL430" t="str">
        <f t="shared" si="64"/>
        <v/>
      </c>
    </row>
    <row r="431" spans="1:39" x14ac:dyDescent="0.2">
      <c r="A431" t="s">
        <v>1043</v>
      </c>
      <c r="B431" t="s">
        <v>122</v>
      </c>
      <c r="C431" t="s">
        <v>1044</v>
      </c>
      <c r="D431" s="1">
        <v>35333</v>
      </c>
      <c r="E431" s="1">
        <v>43456</v>
      </c>
      <c r="F431" t="s">
        <v>19</v>
      </c>
      <c r="I431">
        <v>100</v>
      </c>
      <c r="J431">
        <v>0</v>
      </c>
      <c r="K431">
        <v>0</v>
      </c>
      <c r="L431">
        <v>1009</v>
      </c>
      <c r="M431">
        <v>1009</v>
      </c>
      <c r="N431" t="s">
        <v>20</v>
      </c>
      <c r="O431" t="s">
        <v>1045</v>
      </c>
      <c r="P431" t="s">
        <v>28</v>
      </c>
      <c r="Q431" t="s">
        <v>34233</v>
      </c>
      <c r="R431" t="s">
        <v>34233</v>
      </c>
      <c r="S431" t="s">
        <v>32628</v>
      </c>
      <c r="T431" t="s">
        <v>34233</v>
      </c>
      <c r="U431" t="s">
        <v>32634</v>
      </c>
      <c r="V431" t="s">
        <v>32647</v>
      </c>
      <c r="X431">
        <v>2</v>
      </c>
      <c r="AA431">
        <v>9</v>
      </c>
      <c r="AB431">
        <v>20</v>
      </c>
      <c r="AC431">
        <v>1</v>
      </c>
      <c r="AD431" t="str">
        <f t="shared" si="59"/>
        <v/>
      </c>
      <c r="AE431" t="str">
        <f t="shared" si="60"/>
        <v/>
      </c>
      <c r="AF431" t="str">
        <f t="shared" si="65"/>
        <v/>
      </c>
      <c r="AG431">
        <f t="shared" si="63"/>
        <v>1</v>
      </c>
      <c r="AH431">
        <f t="shared" si="61"/>
        <v>2.8</v>
      </c>
      <c r="AI431">
        <v>0.14499999999999999</v>
      </c>
      <c r="AJ431">
        <f t="shared" si="57"/>
        <v>0.40599999999999997</v>
      </c>
      <c r="AK431" t="str">
        <f t="shared" si="62"/>
        <v/>
      </c>
      <c r="AL431" t="str">
        <f t="shared" si="64"/>
        <v/>
      </c>
    </row>
    <row r="432" spans="1:39" x14ac:dyDescent="0.2">
      <c r="A432" t="s">
        <v>25968</v>
      </c>
      <c r="B432" t="s">
        <v>122</v>
      </c>
      <c r="C432" t="s">
        <v>25969</v>
      </c>
      <c r="D432" s="1">
        <v>40683</v>
      </c>
      <c r="E432" s="1">
        <v>43456</v>
      </c>
      <c r="F432" t="s">
        <v>19</v>
      </c>
      <c r="I432">
        <v>100</v>
      </c>
      <c r="J432">
        <v>0</v>
      </c>
      <c r="K432">
        <v>0</v>
      </c>
      <c r="L432">
        <v>1169</v>
      </c>
      <c r="M432">
        <v>1169</v>
      </c>
      <c r="N432" t="s">
        <v>20</v>
      </c>
      <c r="O432" t="s">
        <v>25970</v>
      </c>
      <c r="P432" t="s">
        <v>28</v>
      </c>
      <c r="Q432" t="s">
        <v>34233</v>
      </c>
      <c r="R432" t="s">
        <v>34233</v>
      </c>
      <c r="S432" t="s">
        <v>32628</v>
      </c>
      <c r="T432" t="s">
        <v>34357</v>
      </c>
      <c r="U432" t="s">
        <v>33294</v>
      </c>
      <c r="V432" t="s">
        <v>32647</v>
      </c>
      <c r="X432">
        <v>2</v>
      </c>
      <c r="AA432">
        <v>9</v>
      </c>
      <c r="AB432">
        <v>20</v>
      </c>
      <c r="AC432">
        <v>5</v>
      </c>
      <c r="AD432" t="str">
        <f t="shared" si="59"/>
        <v/>
      </c>
      <c r="AE432" t="str">
        <f t="shared" si="60"/>
        <v/>
      </c>
      <c r="AF432" t="str">
        <f t="shared" si="65"/>
        <v/>
      </c>
      <c r="AG432">
        <v>1</v>
      </c>
      <c r="AH432">
        <f t="shared" si="61"/>
        <v>2.8</v>
      </c>
      <c r="AI432">
        <v>0.14499999999999999</v>
      </c>
      <c r="AJ432">
        <f t="shared" si="57"/>
        <v>0.40599999999999997</v>
      </c>
      <c r="AK432" t="str">
        <f t="shared" si="62"/>
        <v/>
      </c>
      <c r="AL432" t="str">
        <f t="shared" si="64"/>
        <v/>
      </c>
      <c r="AM432" t="s">
        <v>33872</v>
      </c>
    </row>
    <row r="433" spans="1:39" x14ac:dyDescent="0.2">
      <c r="A433" t="s">
        <v>28177</v>
      </c>
      <c r="B433" t="s">
        <v>122</v>
      </c>
      <c r="C433" t="s">
        <v>28178</v>
      </c>
      <c r="D433" s="1">
        <v>42552</v>
      </c>
      <c r="E433" s="1">
        <v>43456</v>
      </c>
      <c r="F433" t="s">
        <v>19</v>
      </c>
      <c r="I433">
        <v>100</v>
      </c>
      <c r="J433">
        <v>0</v>
      </c>
      <c r="K433">
        <v>0</v>
      </c>
      <c r="L433">
        <v>1036</v>
      </c>
      <c r="M433">
        <v>1036</v>
      </c>
      <c r="N433" t="s">
        <v>20</v>
      </c>
      <c r="O433" t="s">
        <v>28179</v>
      </c>
      <c r="P433" t="s">
        <v>28</v>
      </c>
      <c r="Q433" t="s">
        <v>34233</v>
      </c>
      <c r="R433" t="s">
        <v>34233</v>
      </c>
      <c r="S433" t="s">
        <v>33797</v>
      </c>
      <c r="T433" t="s">
        <v>34349</v>
      </c>
      <c r="U433" t="s">
        <v>32634</v>
      </c>
      <c r="V433" t="s">
        <v>32647</v>
      </c>
      <c r="X433">
        <v>2</v>
      </c>
      <c r="AA433">
        <v>9</v>
      </c>
      <c r="AB433">
        <v>20</v>
      </c>
      <c r="AC433">
        <v>1</v>
      </c>
      <c r="AD433" t="str">
        <f t="shared" si="59"/>
        <v/>
      </c>
      <c r="AE433" t="str">
        <f t="shared" si="60"/>
        <v/>
      </c>
      <c r="AF433" t="str">
        <f t="shared" si="65"/>
        <v/>
      </c>
      <c r="AG433">
        <f>IF((S433&lt;&gt;"tühi")*(AC433&lt;&gt;""),AC433,"")</f>
        <v>1</v>
      </c>
      <c r="AH433">
        <f t="shared" si="61"/>
        <v>2.8</v>
      </c>
      <c r="AI433">
        <v>0.14499999999999999</v>
      </c>
      <c r="AJ433">
        <f t="shared" si="57"/>
        <v>0.40599999999999997</v>
      </c>
      <c r="AK433" t="str">
        <f t="shared" si="62"/>
        <v/>
      </c>
      <c r="AL433" t="str">
        <f t="shared" si="64"/>
        <v/>
      </c>
    </row>
    <row r="434" spans="1:39" x14ac:dyDescent="0.2">
      <c r="A434" t="s">
        <v>22069</v>
      </c>
      <c r="B434" t="s">
        <v>122</v>
      </c>
      <c r="C434" t="s">
        <v>22070</v>
      </c>
      <c r="D434" s="1">
        <v>36069</v>
      </c>
      <c r="E434" s="1">
        <v>44546</v>
      </c>
      <c r="F434" t="s">
        <v>19</v>
      </c>
      <c r="I434">
        <v>100</v>
      </c>
      <c r="J434">
        <v>0</v>
      </c>
      <c r="K434">
        <v>0</v>
      </c>
      <c r="L434">
        <v>1477</v>
      </c>
      <c r="M434">
        <v>1477</v>
      </c>
      <c r="N434" t="s">
        <v>20</v>
      </c>
      <c r="O434" t="s">
        <v>22071</v>
      </c>
      <c r="P434" t="s">
        <v>28</v>
      </c>
      <c r="Q434" t="s">
        <v>34233</v>
      </c>
      <c r="R434" t="s">
        <v>34233</v>
      </c>
      <c r="S434" t="s">
        <v>33797</v>
      </c>
      <c r="T434" t="s">
        <v>34357</v>
      </c>
      <c r="U434" t="s">
        <v>33294</v>
      </c>
      <c r="V434" t="s">
        <v>32647</v>
      </c>
      <c r="X434">
        <v>2</v>
      </c>
      <c r="AA434">
        <v>9</v>
      </c>
      <c r="AB434">
        <v>20</v>
      </c>
      <c r="AC434">
        <v>5</v>
      </c>
      <c r="AD434" t="str">
        <f t="shared" si="59"/>
        <v/>
      </c>
      <c r="AE434" t="str">
        <f t="shared" si="60"/>
        <v/>
      </c>
      <c r="AF434" t="str">
        <f t="shared" si="65"/>
        <v/>
      </c>
      <c r="AG434">
        <v>1</v>
      </c>
      <c r="AH434">
        <f t="shared" si="61"/>
        <v>2.8</v>
      </c>
      <c r="AI434">
        <v>0.14499999999999999</v>
      </c>
      <c r="AJ434">
        <f t="shared" si="57"/>
        <v>0.40599999999999997</v>
      </c>
      <c r="AK434" t="str">
        <f t="shared" si="62"/>
        <v/>
      </c>
      <c r="AL434" t="str">
        <f t="shared" si="64"/>
        <v/>
      </c>
      <c r="AM434" t="s">
        <v>33872</v>
      </c>
    </row>
    <row r="435" spans="1:39" x14ac:dyDescent="0.2">
      <c r="A435" t="s">
        <v>4748</v>
      </c>
      <c r="B435" t="s">
        <v>122</v>
      </c>
      <c r="C435" t="s">
        <v>4749</v>
      </c>
      <c r="D435" s="1">
        <v>36069</v>
      </c>
      <c r="E435" s="1">
        <v>43456</v>
      </c>
      <c r="F435" t="s">
        <v>19</v>
      </c>
      <c r="I435">
        <v>100</v>
      </c>
      <c r="J435">
        <v>0</v>
      </c>
      <c r="K435">
        <v>0</v>
      </c>
      <c r="L435">
        <v>1395</v>
      </c>
      <c r="M435">
        <v>1395</v>
      </c>
      <c r="N435" t="s">
        <v>20</v>
      </c>
      <c r="O435" t="s">
        <v>4750</v>
      </c>
      <c r="P435" t="s">
        <v>28</v>
      </c>
      <c r="Q435" t="s">
        <v>34233</v>
      </c>
      <c r="R435" t="s">
        <v>34233</v>
      </c>
      <c r="S435" t="s">
        <v>32628</v>
      </c>
      <c r="T435" t="s">
        <v>34349</v>
      </c>
      <c r="U435" t="s">
        <v>33294</v>
      </c>
      <c r="V435" t="s">
        <v>32647</v>
      </c>
      <c r="X435">
        <v>2</v>
      </c>
      <c r="AA435">
        <v>9</v>
      </c>
      <c r="AB435">
        <v>20</v>
      </c>
      <c r="AC435">
        <v>5</v>
      </c>
      <c r="AD435" t="str">
        <f t="shared" si="59"/>
        <v/>
      </c>
      <c r="AE435" t="str">
        <f t="shared" si="60"/>
        <v/>
      </c>
      <c r="AF435" t="str">
        <f t="shared" si="65"/>
        <v/>
      </c>
      <c r="AG435">
        <v>1</v>
      </c>
      <c r="AH435">
        <f t="shared" si="61"/>
        <v>2.8</v>
      </c>
      <c r="AI435">
        <v>0.14499999999999999</v>
      </c>
      <c r="AJ435">
        <f t="shared" si="57"/>
        <v>0.40599999999999997</v>
      </c>
      <c r="AK435" t="str">
        <f t="shared" si="62"/>
        <v/>
      </c>
      <c r="AL435" t="str">
        <f t="shared" si="64"/>
        <v/>
      </c>
      <c r="AM435" t="s">
        <v>33872</v>
      </c>
    </row>
    <row r="436" spans="1:39" x14ac:dyDescent="0.2">
      <c r="A436" t="s">
        <v>18179</v>
      </c>
      <c r="B436" t="s">
        <v>122</v>
      </c>
      <c r="C436" t="s">
        <v>18180</v>
      </c>
      <c r="D436" s="1">
        <v>37949</v>
      </c>
      <c r="E436" s="1">
        <v>43456</v>
      </c>
      <c r="F436" t="s">
        <v>19</v>
      </c>
      <c r="I436">
        <v>100</v>
      </c>
      <c r="J436">
        <v>0</v>
      </c>
      <c r="K436">
        <v>0</v>
      </c>
      <c r="L436">
        <v>753</v>
      </c>
      <c r="M436">
        <v>753</v>
      </c>
      <c r="N436" t="s">
        <v>20</v>
      </c>
      <c r="O436" t="s">
        <v>18181</v>
      </c>
      <c r="P436" t="s">
        <v>28</v>
      </c>
      <c r="Q436" t="s">
        <v>34233</v>
      </c>
      <c r="R436" t="s">
        <v>34233</v>
      </c>
      <c r="S436" t="s">
        <v>33797</v>
      </c>
      <c r="T436" t="s">
        <v>34388</v>
      </c>
      <c r="U436" t="s">
        <v>32634</v>
      </c>
      <c r="V436" t="s">
        <v>32647</v>
      </c>
      <c r="X436">
        <v>2</v>
      </c>
      <c r="AA436">
        <v>9</v>
      </c>
      <c r="AB436">
        <v>20</v>
      </c>
      <c r="AC436">
        <v>1</v>
      </c>
      <c r="AD436" t="str">
        <f t="shared" si="59"/>
        <v/>
      </c>
      <c r="AE436" t="str">
        <f t="shared" si="60"/>
        <v/>
      </c>
      <c r="AF436" t="str">
        <f t="shared" si="65"/>
        <v/>
      </c>
      <c r="AG436">
        <f t="shared" ref="AG436:AG467" si="66">IF((S436&lt;&gt;"tühi")*(AC436&lt;&gt;""),AC436,"")</f>
        <v>1</v>
      </c>
      <c r="AH436">
        <f t="shared" si="61"/>
        <v>2.8</v>
      </c>
      <c r="AI436">
        <v>0.14499999999999999</v>
      </c>
      <c r="AJ436">
        <f t="shared" si="57"/>
        <v>0.40599999999999997</v>
      </c>
      <c r="AK436" t="str">
        <f t="shared" si="62"/>
        <v/>
      </c>
      <c r="AL436" t="str">
        <f t="shared" si="64"/>
        <v/>
      </c>
    </row>
    <row r="437" spans="1:39" x14ac:dyDescent="0.2">
      <c r="A437" t="s">
        <v>18182</v>
      </c>
      <c r="B437" t="s">
        <v>122</v>
      </c>
      <c r="C437" t="s">
        <v>18183</v>
      </c>
      <c r="D437" s="1">
        <v>37949</v>
      </c>
      <c r="E437" s="1">
        <v>43456</v>
      </c>
      <c r="F437" t="s">
        <v>19</v>
      </c>
      <c r="I437">
        <v>100</v>
      </c>
      <c r="J437">
        <v>0</v>
      </c>
      <c r="K437">
        <v>0</v>
      </c>
      <c r="L437">
        <v>778</v>
      </c>
      <c r="M437">
        <v>778</v>
      </c>
      <c r="N437" t="s">
        <v>20</v>
      </c>
      <c r="O437" t="s">
        <v>18184</v>
      </c>
      <c r="P437" t="s">
        <v>28</v>
      </c>
      <c r="Q437" t="s">
        <v>34233</v>
      </c>
      <c r="R437" t="s">
        <v>34233</v>
      </c>
      <c r="S437" t="s">
        <v>32628</v>
      </c>
      <c r="T437" t="s">
        <v>34389</v>
      </c>
      <c r="U437" t="s">
        <v>32634</v>
      </c>
      <c r="V437" t="s">
        <v>32647</v>
      </c>
      <c r="X437">
        <v>2</v>
      </c>
      <c r="AA437">
        <v>9</v>
      </c>
      <c r="AB437">
        <v>20</v>
      </c>
      <c r="AC437">
        <v>1</v>
      </c>
      <c r="AD437" t="str">
        <f t="shared" si="59"/>
        <v/>
      </c>
      <c r="AE437" t="str">
        <f t="shared" si="60"/>
        <v/>
      </c>
      <c r="AF437" t="str">
        <f t="shared" si="65"/>
        <v/>
      </c>
      <c r="AG437">
        <f t="shared" si="66"/>
        <v>1</v>
      </c>
      <c r="AH437">
        <f t="shared" si="61"/>
        <v>2.8</v>
      </c>
      <c r="AI437">
        <v>0.14499999999999999</v>
      </c>
      <c r="AJ437">
        <f t="shared" si="57"/>
        <v>0.40599999999999997</v>
      </c>
      <c r="AK437" t="str">
        <f t="shared" si="62"/>
        <v/>
      </c>
      <c r="AL437" t="str">
        <f t="shared" si="64"/>
        <v/>
      </c>
    </row>
    <row r="438" spans="1:39" x14ac:dyDescent="0.2">
      <c r="A438" t="s">
        <v>1151</v>
      </c>
      <c r="B438" t="s">
        <v>122</v>
      </c>
      <c r="C438" t="s">
        <v>1152</v>
      </c>
      <c r="D438" s="1">
        <v>35333</v>
      </c>
      <c r="E438" s="1">
        <v>43456</v>
      </c>
      <c r="F438" t="s">
        <v>19</v>
      </c>
      <c r="I438">
        <v>100</v>
      </c>
      <c r="J438">
        <v>0</v>
      </c>
      <c r="K438">
        <v>0</v>
      </c>
      <c r="L438">
        <v>951</v>
      </c>
      <c r="M438">
        <v>951</v>
      </c>
      <c r="N438" t="s">
        <v>20</v>
      </c>
      <c r="O438" t="s">
        <v>1153</v>
      </c>
      <c r="P438" t="s">
        <v>28</v>
      </c>
      <c r="Q438" t="s">
        <v>34233</v>
      </c>
      <c r="R438" t="s">
        <v>34233</v>
      </c>
      <c r="S438" t="s">
        <v>33797</v>
      </c>
      <c r="T438" t="s">
        <v>34357</v>
      </c>
      <c r="U438" t="s">
        <v>32634</v>
      </c>
      <c r="V438" t="s">
        <v>32647</v>
      </c>
      <c r="X438">
        <v>2</v>
      </c>
      <c r="AA438">
        <v>9</v>
      </c>
      <c r="AB438">
        <v>20</v>
      </c>
      <c r="AC438">
        <v>1</v>
      </c>
      <c r="AD438" t="str">
        <f t="shared" si="59"/>
        <v/>
      </c>
      <c r="AE438" t="str">
        <f t="shared" si="60"/>
        <v/>
      </c>
      <c r="AF438" t="str">
        <f t="shared" si="65"/>
        <v/>
      </c>
      <c r="AG438">
        <f t="shared" si="66"/>
        <v>1</v>
      </c>
      <c r="AH438">
        <f t="shared" si="61"/>
        <v>2.8</v>
      </c>
      <c r="AI438">
        <v>0.14499999999999999</v>
      </c>
      <c r="AJ438">
        <f t="shared" si="57"/>
        <v>0.40599999999999997</v>
      </c>
      <c r="AK438" t="str">
        <f t="shared" si="62"/>
        <v/>
      </c>
      <c r="AL438" t="str">
        <f t="shared" si="64"/>
        <v/>
      </c>
    </row>
    <row r="439" spans="1:39" x14ac:dyDescent="0.2">
      <c r="A439" t="s">
        <v>854</v>
      </c>
      <c r="B439" t="s">
        <v>122</v>
      </c>
      <c r="C439" t="s">
        <v>855</v>
      </c>
      <c r="D439" s="1">
        <v>35234</v>
      </c>
      <c r="E439" s="1">
        <v>43456</v>
      </c>
      <c r="F439" t="s">
        <v>19</v>
      </c>
      <c r="I439">
        <v>100</v>
      </c>
      <c r="J439">
        <v>0</v>
      </c>
      <c r="K439">
        <v>0</v>
      </c>
      <c r="L439">
        <v>1495</v>
      </c>
      <c r="M439">
        <v>1495</v>
      </c>
      <c r="N439" t="s">
        <v>20</v>
      </c>
      <c r="O439" t="s">
        <v>856</v>
      </c>
      <c r="P439" t="s">
        <v>28</v>
      </c>
      <c r="Q439" t="s">
        <v>34233</v>
      </c>
      <c r="R439" t="s">
        <v>34233</v>
      </c>
      <c r="S439" t="s">
        <v>32628</v>
      </c>
      <c r="T439" t="s">
        <v>34357</v>
      </c>
      <c r="U439" t="s">
        <v>32634</v>
      </c>
      <c r="V439" t="s">
        <v>32647</v>
      </c>
      <c r="X439">
        <v>2</v>
      </c>
      <c r="AA439">
        <v>9</v>
      </c>
      <c r="AB439">
        <v>20</v>
      </c>
      <c r="AC439">
        <v>1</v>
      </c>
      <c r="AD439" t="str">
        <f t="shared" si="59"/>
        <v/>
      </c>
      <c r="AE439" t="str">
        <f t="shared" si="60"/>
        <v/>
      </c>
      <c r="AF439" t="str">
        <f t="shared" si="65"/>
        <v/>
      </c>
      <c r="AG439">
        <f t="shared" si="66"/>
        <v>1</v>
      </c>
      <c r="AH439">
        <f t="shared" si="61"/>
        <v>2.8</v>
      </c>
      <c r="AI439">
        <v>0.14499999999999999</v>
      </c>
      <c r="AJ439">
        <f t="shared" ref="AJ439:AJ502" si="67">IF(COUNTBLANK(AH439),"",AH439*AI439)</f>
        <v>0.40599999999999997</v>
      </c>
      <c r="AK439" t="str">
        <f t="shared" si="62"/>
        <v/>
      </c>
      <c r="AL439" t="str">
        <f t="shared" si="64"/>
        <v/>
      </c>
    </row>
    <row r="440" spans="1:39" x14ac:dyDescent="0.2">
      <c r="A440" t="s">
        <v>857</v>
      </c>
      <c r="B440" t="s">
        <v>122</v>
      </c>
      <c r="C440" t="s">
        <v>858</v>
      </c>
      <c r="D440" s="1">
        <v>35234</v>
      </c>
      <c r="E440" s="1">
        <v>43456</v>
      </c>
      <c r="F440" t="s">
        <v>19</v>
      </c>
      <c r="I440">
        <v>100</v>
      </c>
      <c r="J440">
        <v>0</v>
      </c>
      <c r="K440">
        <v>0</v>
      </c>
      <c r="L440">
        <v>1206</v>
      </c>
      <c r="M440">
        <v>1206</v>
      </c>
      <c r="N440" t="s">
        <v>20</v>
      </c>
      <c r="O440" t="s">
        <v>859</v>
      </c>
      <c r="P440" t="s">
        <v>28</v>
      </c>
      <c r="Q440" t="s">
        <v>34233</v>
      </c>
      <c r="R440" t="s">
        <v>34233</v>
      </c>
      <c r="S440" t="s">
        <v>32628</v>
      </c>
      <c r="T440" t="s">
        <v>34349</v>
      </c>
      <c r="U440" t="s">
        <v>32634</v>
      </c>
      <c r="V440" t="s">
        <v>32647</v>
      </c>
      <c r="X440">
        <v>2</v>
      </c>
      <c r="AA440">
        <v>9</v>
      </c>
      <c r="AB440">
        <v>20</v>
      </c>
      <c r="AC440">
        <v>1</v>
      </c>
      <c r="AD440" t="str">
        <f t="shared" si="59"/>
        <v/>
      </c>
      <c r="AE440" t="str">
        <f t="shared" si="60"/>
        <v/>
      </c>
      <c r="AF440" t="str">
        <f t="shared" si="65"/>
        <v/>
      </c>
      <c r="AG440">
        <f t="shared" si="66"/>
        <v>1</v>
      </c>
      <c r="AH440">
        <f t="shared" si="61"/>
        <v>2.8</v>
      </c>
      <c r="AI440">
        <v>0.14499999999999999</v>
      </c>
      <c r="AJ440">
        <f t="shared" si="67"/>
        <v>0.40599999999999997</v>
      </c>
      <c r="AK440" t="str">
        <f t="shared" si="62"/>
        <v/>
      </c>
      <c r="AL440" t="str">
        <f t="shared" si="64"/>
        <v/>
      </c>
    </row>
    <row r="441" spans="1:39" x14ac:dyDescent="0.2">
      <c r="A441" t="s">
        <v>1154</v>
      </c>
      <c r="B441" t="s">
        <v>122</v>
      </c>
      <c r="C441" t="s">
        <v>1155</v>
      </c>
      <c r="D441" s="1">
        <v>35333</v>
      </c>
      <c r="E441" s="1">
        <v>43456</v>
      </c>
      <c r="F441" t="s">
        <v>19</v>
      </c>
      <c r="I441">
        <v>100</v>
      </c>
      <c r="J441">
        <v>0</v>
      </c>
      <c r="K441">
        <v>0</v>
      </c>
      <c r="L441">
        <v>1084</v>
      </c>
      <c r="M441">
        <v>1084</v>
      </c>
      <c r="N441" t="s">
        <v>20</v>
      </c>
      <c r="O441" t="s">
        <v>1156</v>
      </c>
      <c r="P441" t="s">
        <v>28</v>
      </c>
      <c r="Q441" t="s">
        <v>34233</v>
      </c>
      <c r="R441" t="s">
        <v>34233</v>
      </c>
      <c r="S441" t="s">
        <v>32628</v>
      </c>
      <c r="T441" t="s">
        <v>34357</v>
      </c>
      <c r="U441" t="s">
        <v>32634</v>
      </c>
      <c r="V441" t="s">
        <v>32647</v>
      </c>
      <c r="X441">
        <v>2</v>
      </c>
      <c r="AA441">
        <v>9</v>
      </c>
      <c r="AB441">
        <v>20</v>
      </c>
      <c r="AC441">
        <v>1</v>
      </c>
      <c r="AD441" t="str">
        <f t="shared" si="59"/>
        <v/>
      </c>
      <c r="AE441" t="str">
        <f t="shared" si="60"/>
        <v/>
      </c>
      <c r="AF441" t="str">
        <f t="shared" si="65"/>
        <v/>
      </c>
      <c r="AG441">
        <f t="shared" si="66"/>
        <v>1</v>
      </c>
      <c r="AH441">
        <f t="shared" si="61"/>
        <v>2.8</v>
      </c>
      <c r="AI441">
        <v>0.14499999999999999</v>
      </c>
      <c r="AJ441">
        <f t="shared" si="67"/>
        <v>0.40599999999999997</v>
      </c>
      <c r="AK441" t="str">
        <f t="shared" si="62"/>
        <v/>
      </c>
      <c r="AL441" t="str">
        <f t="shared" si="64"/>
        <v/>
      </c>
    </row>
    <row r="442" spans="1:39" x14ac:dyDescent="0.2">
      <c r="A442" t="s">
        <v>18470</v>
      </c>
      <c r="B442" t="s">
        <v>122</v>
      </c>
      <c r="C442" t="s">
        <v>18471</v>
      </c>
      <c r="D442" s="1">
        <v>37991</v>
      </c>
      <c r="E442" s="1">
        <v>44546</v>
      </c>
      <c r="F442" t="s">
        <v>26</v>
      </c>
      <c r="I442">
        <v>100</v>
      </c>
      <c r="J442">
        <v>0</v>
      </c>
      <c r="K442">
        <v>0</v>
      </c>
      <c r="L442">
        <v>2155</v>
      </c>
      <c r="M442">
        <v>2155</v>
      </c>
      <c r="N442" t="s">
        <v>20</v>
      </c>
      <c r="O442" t="s">
        <v>18472</v>
      </c>
      <c r="P442" t="s">
        <v>28</v>
      </c>
      <c r="Q442" t="s">
        <v>34233</v>
      </c>
      <c r="R442" t="s">
        <v>34233</v>
      </c>
      <c r="S442" t="s">
        <v>34233</v>
      </c>
      <c r="T442" t="s">
        <v>34233</v>
      </c>
      <c r="V442" t="s">
        <v>32647</v>
      </c>
      <c r="AD442" t="str">
        <f t="shared" si="59"/>
        <v/>
      </c>
      <c r="AE442" t="str">
        <f t="shared" si="60"/>
        <v/>
      </c>
      <c r="AF442" t="str">
        <f t="shared" si="65"/>
        <v/>
      </c>
      <c r="AG442" t="str">
        <f t="shared" si="66"/>
        <v/>
      </c>
      <c r="AH442" t="str">
        <f t="shared" si="61"/>
        <v/>
      </c>
      <c r="AI442">
        <v>0.14499999999999999</v>
      </c>
      <c r="AJ442" t="str">
        <f t="shared" si="67"/>
        <v/>
      </c>
      <c r="AK442" t="str">
        <f t="shared" si="62"/>
        <v/>
      </c>
      <c r="AL442" t="str">
        <f t="shared" si="64"/>
        <v/>
      </c>
    </row>
    <row r="443" spans="1:39" x14ac:dyDescent="0.2">
      <c r="A443" t="s">
        <v>19632</v>
      </c>
      <c r="B443" t="s">
        <v>122</v>
      </c>
      <c r="C443" t="s">
        <v>19633</v>
      </c>
      <c r="D443" s="1">
        <v>37998</v>
      </c>
      <c r="E443" s="1">
        <v>44546</v>
      </c>
      <c r="F443" t="s">
        <v>26</v>
      </c>
      <c r="I443">
        <v>100</v>
      </c>
      <c r="J443">
        <v>0</v>
      </c>
      <c r="K443">
        <v>0</v>
      </c>
      <c r="L443">
        <v>10818</v>
      </c>
      <c r="M443">
        <v>10818</v>
      </c>
      <c r="N443" t="s">
        <v>20</v>
      </c>
      <c r="O443" t="s">
        <v>19634</v>
      </c>
      <c r="P443" t="s">
        <v>28</v>
      </c>
      <c r="Q443" t="s">
        <v>34233</v>
      </c>
      <c r="R443" t="s">
        <v>34233</v>
      </c>
      <c r="S443" t="s">
        <v>34233</v>
      </c>
      <c r="T443" t="s">
        <v>34233</v>
      </c>
      <c r="V443" t="s">
        <v>32647</v>
      </c>
      <c r="AD443" t="str">
        <f t="shared" si="59"/>
        <v/>
      </c>
      <c r="AE443" t="str">
        <f t="shared" si="60"/>
        <v/>
      </c>
      <c r="AF443" t="str">
        <f t="shared" si="65"/>
        <v/>
      </c>
      <c r="AG443" t="str">
        <f t="shared" si="66"/>
        <v/>
      </c>
      <c r="AH443" t="str">
        <f t="shared" si="61"/>
        <v/>
      </c>
      <c r="AI443">
        <v>0.14499999999999999</v>
      </c>
      <c r="AJ443" t="str">
        <f t="shared" si="67"/>
        <v/>
      </c>
      <c r="AK443" t="str">
        <f t="shared" si="62"/>
        <v/>
      </c>
      <c r="AL443" t="str">
        <f t="shared" si="64"/>
        <v/>
      </c>
    </row>
    <row r="444" spans="1:39" x14ac:dyDescent="0.2">
      <c r="A444" t="s">
        <v>20779</v>
      </c>
      <c r="B444" t="s">
        <v>122</v>
      </c>
      <c r="C444" t="s">
        <v>20780</v>
      </c>
      <c r="D444" s="1">
        <v>38457</v>
      </c>
      <c r="E444" s="1">
        <v>44546</v>
      </c>
      <c r="F444" t="s">
        <v>26</v>
      </c>
      <c r="I444">
        <v>100</v>
      </c>
      <c r="J444">
        <v>0</v>
      </c>
      <c r="K444">
        <v>0</v>
      </c>
      <c r="L444">
        <v>7079</v>
      </c>
      <c r="M444">
        <v>7079</v>
      </c>
      <c r="N444" t="s">
        <v>20</v>
      </c>
      <c r="O444" t="s">
        <v>20781</v>
      </c>
      <c r="P444" t="s">
        <v>44</v>
      </c>
      <c r="Q444" t="s">
        <v>34233</v>
      </c>
      <c r="R444" t="s">
        <v>34233</v>
      </c>
      <c r="S444" t="s">
        <v>34233</v>
      </c>
      <c r="T444" t="s">
        <v>34233</v>
      </c>
      <c r="V444" t="s">
        <v>32655</v>
      </c>
      <c r="AD444" t="str">
        <f t="shared" si="59"/>
        <v/>
      </c>
      <c r="AE444" t="str">
        <f t="shared" si="60"/>
        <v/>
      </c>
      <c r="AF444" t="str">
        <f t="shared" si="65"/>
        <v/>
      </c>
      <c r="AG444" t="str">
        <f t="shared" si="66"/>
        <v/>
      </c>
      <c r="AH444" t="str">
        <f t="shared" si="61"/>
        <v/>
      </c>
      <c r="AI444">
        <v>0.14499999999999999</v>
      </c>
      <c r="AJ444" t="str">
        <f t="shared" si="67"/>
        <v/>
      </c>
      <c r="AK444" t="str">
        <f t="shared" si="62"/>
        <v/>
      </c>
      <c r="AL444" t="str">
        <f t="shared" si="64"/>
        <v/>
      </c>
    </row>
    <row r="445" spans="1:39" x14ac:dyDescent="0.2">
      <c r="A445" t="s">
        <v>20785</v>
      </c>
      <c r="B445" t="s">
        <v>122</v>
      </c>
      <c r="C445" t="s">
        <v>20786</v>
      </c>
      <c r="D445" s="1">
        <v>38457</v>
      </c>
      <c r="E445" s="1">
        <v>43456</v>
      </c>
      <c r="F445" t="s">
        <v>19</v>
      </c>
      <c r="I445">
        <v>100</v>
      </c>
      <c r="J445">
        <v>0</v>
      </c>
      <c r="K445">
        <v>0</v>
      </c>
      <c r="L445">
        <v>1685</v>
      </c>
      <c r="M445">
        <v>1685</v>
      </c>
      <c r="N445" t="s">
        <v>20</v>
      </c>
      <c r="O445" t="s">
        <v>20787</v>
      </c>
      <c r="P445" t="s">
        <v>28</v>
      </c>
      <c r="Q445" t="s">
        <v>34234</v>
      </c>
      <c r="R445" s="9" t="s">
        <v>33762</v>
      </c>
      <c r="S445" t="s">
        <v>32628</v>
      </c>
      <c r="T445" t="s">
        <v>32634</v>
      </c>
      <c r="U445" t="s">
        <v>32634</v>
      </c>
      <c r="V445" t="s">
        <v>32701</v>
      </c>
      <c r="W445">
        <v>200</v>
      </c>
      <c r="Y445" t="s">
        <v>32654</v>
      </c>
      <c r="AA445">
        <v>8.5</v>
      </c>
      <c r="AC445">
        <v>1</v>
      </c>
      <c r="AD445" t="str">
        <f t="shared" si="59"/>
        <v/>
      </c>
      <c r="AE445" t="str">
        <f t="shared" si="60"/>
        <v/>
      </c>
      <c r="AF445" t="str">
        <f t="shared" si="65"/>
        <v/>
      </c>
      <c r="AG445">
        <f t="shared" si="66"/>
        <v>1</v>
      </c>
      <c r="AH445">
        <f t="shared" si="61"/>
        <v>2.8</v>
      </c>
      <c r="AI445">
        <v>0.14499999999999999</v>
      </c>
      <c r="AJ445">
        <f t="shared" si="67"/>
        <v>0.40599999999999997</v>
      </c>
      <c r="AK445" t="str">
        <f t="shared" si="62"/>
        <v/>
      </c>
      <c r="AL445" t="str">
        <f t="shared" si="64"/>
        <v/>
      </c>
      <c r="AM445" t="s">
        <v>34799</v>
      </c>
    </row>
    <row r="446" spans="1:39" x14ac:dyDescent="0.2">
      <c r="A446" t="s">
        <v>20812</v>
      </c>
      <c r="B446" t="s">
        <v>122</v>
      </c>
      <c r="C446" t="s">
        <v>20813</v>
      </c>
      <c r="D446" s="1">
        <v>38457</v>
      </c>
      <c r="E446" s="1">
        <v>43456</v>
      </c>
      <c r="F446" t="s">
        <v>19</v>
      </c>
      <c r="I446">
        <v>100</v>
      </c>
      <c r="J446">
        <v>0</v>
      </c>
      <c r="K446">
        <v>0</v>
      </c>
      <c r="L446">
        <v>1841</v>
      </c>
      <c r="M446">
        <v>1841</v>
      </c>
      <c r="N446" t="s">
        <v>20</v>
      </c>
      <c r="O446" t="s">
        <v>20814</v>
      </c>
      <c r="P446" t="s">
        <v>28</v>
      </c>
      <c r="Q446" t="s">
        <v>34233</v>
      </c>
      <c r="R446" t="s">
        <v>34233</v>
      </c>
      <c r="S446" t="s">
        <v>32628</v>
      </c>
      <c r="T446" t="s">
        <v>34356</v>
      </c>
      <c r="U446" t="s">
        <v>32634</v>
      </c>
      <c r="V446" t="s">
        <v>32655</v>
      </c>
      <c r="W446">
        <v>200</v>
      </c>
      <c r="Y446" t="s">
        <v>32654</v>
      </c>
      <c r="AA446">
        <v>8.5</v>
      </c>
      <c r="AC446">
        <v>1</v>
      </c>
      <c r="AD446" t="str">
        <f t="shared" si="59"/>
        <v/>
      </c>
      <c r="AE446" t="str">
        <f t="shared" si="60"/>
        <v/>
      </c>
      <c r="AF446" t="str">
        <f t="shared" si="65"/>
        <v/>
      </c>
      <c r="AG446">
        <f t="shared" si="66"/>
        <v>1</v>
      </c>
      <c r="AH446">
        <f t="shared" si="61"/>
        <v>2.8</v>
      </c>
      <c r="AI446">
        <v>0.14499999999999999</v>
      </c>
      <c r="AJ446">
        <f t="shared" si="67"/>
        <v>0.40599999999999997</v>
      </c>
      <c r="AK446" t="str">
        <f t="shared" si="62"/>
        <v/>
      </c>
      <c r="AL446" t="str">
        <f t="shared" si="64"/>
        <v/>
      </c>
    </row>
    <row r="447" spans="1:39" x14ac:dyDescent="0.2">
      <c r="A447" t="s">
        <v>25714</v>
      </c>
      <c r="B447" t="s">
        <v>122</v>
      </c>
      <c r="C447" t="s">
        <v>25715</v>
      </c>
      <c r="D447" s="1">
        <v>40309</v>
      </c>
      <c r="E447" s="1">
        <v>43456</v>
      </c>
      <c r="F447" t="s">
        <v>19</v>
      </c>
      <c r="I447">
        <v>100</v>
      </c>
      <c r="J447">
        <v>0</v>
      </c>
      <c r="K447">
        <v>0</v>
      </c>
      <c r="L447">
        <v>1960</v>
      </c>
      <c r="M447">
        <v>1960</v>
      </c>
      <c r="N447" t="s">
        <v>20</v>
      </c>
      <c r="O447" t="s">
        <v>25716</v>
      </c>
      <c r="P447" t="s">
        <v>28</v>
      </c>
      <c r="Q447" t="s">
        <v>34233</v>
      </c>
      <c r="R447" t="s">
        <v>34233</v>
      </c>
      <c r="S447" t="s">
        <v>32628</v>
      </c>
      <c r="T447" t="s">
        <v>34357</v>
      </c>
      <c r="U447" t="s">
        <v>32634</v>
      </c>
      <c r="V447" t="s">
        <v>32702</v>
      </c>
      <c r="W447">
        <v>300</v>
      </c>
      <c r="X447">
        <v>2</v>
      </c>
      <c r="Y447" t="s">
        <v>32654</v>
      </c>
      <c r="Z447">
        <v>600</v>
      </c>
      <c r="AA447">
        <v>8.5</v>
      </c>
      <c r="AC447">
        <v>1</v>
      </c>
      <c r="AD447" t="str">
        <f t="shared" si="59"/>
        <v/>
      </c>
      <c r="AE447" t="str">
        <f t="shared" si="60"/>
        <v/>
      </c>
      <c r="AF447" t="str">
        <f t="shared" si="65"/>
        <v/>
      </c>
      <c r="AG447">
        <f t="shared" si="66"/>
        <v>1</v>
      </c>
      <c r="AH447">
        <f t="shared" si="61"/>
        <v>2.8</v>
      </c>
      <c r="AI447">
        <v>0.14499999999999999</v>
      </c>
      <c r="AJ447">
        <f t="shared" si="67"/>
        <v>0.40599999999999997</v>
      </c>
      <c r="AK447" t="str">
        <f t="shared" si="62"/>
        <v/>
      </c>
      <c r="AL447" t="str">
        <f t="shared" si="64"/>
        <v/>
      </c>
    </row>
    <row r="448" spans="1:39" x14ac:dyDescent="0.2">
      <c r="A448" t="s">
        <v>25717</v>
      </c>
      <c r="B448" t="s">
        <v>122</v>
      </c>
      <c r="C448" t="s">
        <v>25718</v>
      </c>
      <c r="D448" s="1">
        <v>40309</v>
      </c>
      <c r="E448" s="1">
        <v>44176</v>
      </c>
      <c r="F448" t="s">
        <v>19</v>
      </c>
      <c r="I448">
        <v>100</v>
      </c>
      <c r="J448">
        <v>0</v>
      </c>
      <c r="K448">
        <v>0</v>
      </c>
      <c r="L448">
        <v>1972</v>
      </c>
      <c r="M448">
        <v>1972</v>
      </c>
      <c r="N448" t="s">
        <v>20</v>
      </c>
      <c r="O448" t="s">
        <v>25719</v>
      </c>
      <c r="P448" t="s">
        <v>28</v>
      </c>
      <c r="Q448" t="s">
        <v>34233</v>
      </c>
      <c r="R448" t="s">
        <v>34233</v>
      </c>
      <c r="S448" t="s">
        <v>32628</v>
      </c>
      <c r="T448" t="s">
        <v>34357</v>
      </c>
      <c r="U448" t="s">
        <v>32634</v>
      </c>
      <c r="V448" t="s">
        <v>32702</v>
      </c>
      <c r="W448">
        <v>300</v>
      </c>
      <c r="X448">
        <v>2</v>
      </c>
      <c r="Y448" t="s">
        <v>32654</v>
      </c>
      <c r="Z448">
        <v>600</v>
      </c>
      <c r="AA448">
        <v>8.5</v>
      </c>
      <c r="AC448">
        <v>1</v>
      </c>
      <c r="AD448" t="str">
        <f t="shared" si="59"/>
        <v/>
      </c>
      <c r="AE448" t="str">
        <f t="shared" si="60"/>
        <v/>
      </c>
      <c r="AF448" t="str">
        <f t="shared" si="65"/>
        <v/>
      </c>
      <c r="AG448">
        <f t="shared" si="66"/>
        <v>1</v>
      </c>
      <c r="AH448">
        <f t="shared" si="61"/>
        <v>2.8</v>
      </c>
      <c r="AI448">
        <v>0.14499999999999999</v>
      </c>
      <c r="AJ448">
        <f t="shared" si="67"/>
        <v>0.40599999999999997</v>
      </c>
      <c r="AK448" t="str">
        <f t="shared" si="62"/>
        <v/>
      </c>
      <c r="AL448" t="str">
        <f t="shared" si="64"/>
        <v/>
      </c>
    </row>
    <row r="449" spans="1:38" x14ac:dyDescent="0.2">
      <c r="A449" t="s">
        <v>20815</v>
      </c>
      <c r="B449" t="s">
        <v>122</v>
      </c>
      <c r="C449" t="s">
        <v>20816</v>
      </c>
      <c r="D449" s="1">
        <v>38457</v>
      </c>
      <c r="E449" s="1">
        <v>43456</v>
      </c>
      <c r="F449" t="s">
        <v>19</v>
      </c>
      <c r="I449">
        <v>100</v>
      </c>
      <c r="J449">
        <v>0</v>
      </c>
      <c r="K449">
        <v>0</v>
      </c>
      <c r="L449">
        <v>1690</v>
      </c>
      <c r="M449">
        <v>1690</v>
      </c>
      <c r="N449" t="s">
        <v>20</v>
      </c>
      <c r="O449" t="s">
        <v>20817</v>
      </c>
      <c r="P449" t="s">
        <v>28</v>
      </c>
      <c r="Q449" t="s">
        <v>34233</v>
      </c>
      <c r="R449" t="s">
        <v>34233</v>
      </c>
      <c r="S449" t="s">
        <v>32628</v>
      </c>
      <c r="T449" t="s">
        <v>34357</v>
      </c>
      <c r="U449" t="s">
        <v>32634</v>
      </c>
      <c r="V449" t="s">
        <v>32655</v>
      </c>
      <c r="W449">
        <v>200</v>
      </c>
      <c r="Y449" t="s">
        <v>32654</v>
      </c>
      <c r="AA449">
        <v>8.5</v>
      </c>
      <c r="AC449">
        <v>1</v>
      </c>
      <c r="AD449" t="str">
        <f t="shared" si="59"/>
        <v/>
      </c>
      <c r="AE449" t="str">
        <f t="shared" si="60"/>
        <v/>
      </c>
      <c r="AF449" t="str">
        <f t="shared" si="65"/>
        <v/>
      </c>
      <c r="AG449">
        <f t="shared" si="66"/>
        <v>1</v>
      </c>
      <c r="AH449">
        <f t="shared" si="61"/>
        <v>2.8</v>
      </c>
      <c r="AI449">
        <v>0.14499999999999999</v>
      </c>
      <c r="AJ449">
        <f t="shared" si="67"/>
        <v>0.40599999999999997</v>
      </c>
      <c r="AK449" t="str">
        <f t="shared" si="62"/>
        <v/>
      </c>
      <c r="AL449" t="str">
        <f t="shared" si="64"/>
        <v/>
      </c>
    </row>
    <row r="450" spans="1:38" x14ac:dyDescent="0.2">
      <c r="A450" t="s">
        <v>28537</v>
      </c>
      <c r="B450" t="s">
        <v>122</v>
      </c>
      <c r="C450" t="s">
        <v>28538</v>
      </c>
      <c r="D450" s="1">
        <v>42426</v>
      </c>
      <c r="E450" s="1">
        <v>44193</v>
      </c>
      <c r="F450" t="s">
        <v>19</v>
      </c>
      <c r="I450">
        <v>100</v>
      </c>
      <c r="J450">
        <v>0</v>
      </c>
      <c r="K450">
        <v>0</v>
      </c>
      <c r="L450">
        <v>1498</v>
      </c>
      <c r="M450">
        <v>1498</v>
      </c>
      <c r="N450" t="s">
        <v>20</v>
      </c>
      <c r="O450" t="s">
        <v>28539</v>
      </c>
      <c r="P450" t="s">
        <v>28</v>
      </c>
      <c r="Q450" t="s">
        <v>34233</v>
      </c>
      <c r="R450" t="s">
        <v>34233</v>
      </c>
      <c r="S450" t="s">
        <v>32628</v>
      </c>
      <c r="T450" t="s">
        <v>32634</v>
      </c>
      <c r="U450" t="s">
        <v>32634</v>
      </c>
      <c r="V450" t="s">
        <v>34945</v>
      </c>
      <c r="W450">
        <v>300</v>
      </c>
      <c r="X450">
        <v>2</v>
      </c>
      <c r="Y450" t="s">
        <v>32665</v>
      </c>
      <c r="Z450">
        <v>400</v>
      </c>
      <c r="AA450">
        <v>8.5</v>
      </c>
      <c r="AC450">
        <v>1</v>
      </c>
      <c r="AD450" t="str">
        <f t="shared" ref="AD450:AD514" si="68">IF((S450="tühi")*(F450&lt;&gt;"Elamumaa")*(G450&lt;&gt;"Elamumaa")*(H450&lt;&gt;"Elamumaa"),IF(Z450=0,"",Z450),"")</f>
        <v/>
      </c>
      <c r="AE450" t="str">
        <f t="shared" ref="AE450:AE513" si="69">IF((S450="tühi")*(AC450&lt;&gt;""),AC450,"")</f>
        <v/>
      </c>
      <c r="AF450" t="str">
        <f t="shared" si="65"/>
        <v/>
      </c>
      <c r="AG450">
        <f t="shared" si="66"/>
        <v>1</v>
      </c>
      <c r="AH450">
        <f t="shared" si="61"/>
        <v>2.8</v>
      </c>
      <c r="AI450">
        <v>0.14499999999999999</v>
      </c>
      <c r="AJ450">
        <f t="shared" si="67"/>
        <v>0.40599999999999997</v>
      </c>
      <c r="AK450" t="str">
        <f t="shared" si="62"/>
        <v/>
      </c>
      <c r="AL450" t="str">
        <f t="shared" si="64"/>
        <v/>
      </c>
    </row>
    <row r="451" spans="1:38" x14ac:dyDescent="0.2">
      <c r="A451" t="s">
        <v>20818</v>
      </c>
      <c r="B451" t="s">
        <v>122</v>
      </c>
      <c r="C451" t="s">
        <v>20819</v>
      </c>
      <c r="D451" s="1">
        <v>38457</v>
      </c>
      <c r="E451" s="1">
        <v>43456</v>
      </c>
      <c r="F451" t="s">
        <v>19</v>
      </c>
      <c r="I451">
        <v>100</v>
      </c>
      <c r="J451">
        <v>0</v>
      </c>
      <c r="K451">
        <v>0</v>
      </c>
      <c r="L451">
        <v>1505</v>
      </c>
      <c r="M451">
        <v>1505</v>
      </c>
      <c r="N451" t="s">
        <v>20</v>
      </c>
      <c r="O451" t="s">
        <v>20820</v>
      </c>
      <c r="P451" t="s">
        <v>28</v>
      </c>
      <c r="Q451" t="s">
        <v>34233</v>
      </c>
      <c r="R451" t="s">
        <v>34233</v>
      </c>
      <c r="S451" t="s">
        <v>32628</v>
      </c>
      <c r="T451" t="s">
        <v>34357</v>
      </c>
      <c r="U451" t="s">
        <v>32634</v>
      </c>
      <c r="V451" t="s">
        <v>32655</v>
      </c>
      <c r="W451">
        <v>200</v>
      </c>
      <c r="Y451" t="s">
        <v>32654</v>
      </c>
      <c r="AA451">
        <v>8.5</v>
      </c>
      <c r="AC451">
        <v>1</v>
      </c>
      <c r="AD451" t="str">
        <f t="shared" si="68"/>
        <v/>
      </c>
      <c r="AE451" t="str">
        <f t="shared" si="69"/>
        <v/>
      </c>
      <c r="AF451" t="str">
        <f t="shared" si="65"/>
        <v/>
      </c>
      <c r="AG451">
        <f t="shared" si="66"/>
        <v>1</v>
      </c>
      <c r="AH451">
        <f t="shared" ref="AH451:AH514" si="70">IF(AG451="","",AG451*2.8)</f>
        <v>2.8</v>
      </c>
      <c r="AI451">
        <v>0.14499999999999999</v>
      </c>
      <c r="AJ451">
        <f t="shared" si="67"/>
        <v>0.40599999999999997</v>
      </c>
      <c r="AK451" t="str">
        <f t="shared" ref="AK451:AK514" si="71">IF(AE451="","",AE451*2.8)</f>
        <v/>
      </c>
      <c r="AL451" t="str">
        <f t="shared" si="64"/>
        <v/>
      </c>
    </row>
    <row r="452" spans="1:38" x14ac:dyDescent="0.2">
      <c r="A452" t="s">
        <v>28540</v>
      </c>
      <c r="B452" t="s">
        <v>122</v>
      </c>
      <c r="C452" t="s">
        <v>28541</v>
      </c>
      <c r="D452" s="1">
        <v>42426</v>
      </c>
      <c r="E452" s="1">
        <v>43951</v>
      </c>
      <c r="F452" t="s">
        <v>19</v>
      </c>
      <c r="I452">
        <v>100</v>
      </c>
      <c r="J452">
        <v>0</v>
      </c>
      <c r="K452">
        <v>0</v>
      </c>
      <c r="L452">
        <v>1984</v>
      </c>
      <c r="M452">
        <v>1984</v>
      </c>
      <c r="N452" t="s">
        <v>20</v>
      </c>
      <c r="O452" t="s">
        <v>28542</v>
      </c>
      <c r="P452" t="s">
        <v>28</v>
      </c>
      <c r="Q452" t="s">
        <v>34233</v>
      </c>
      <c r="R452" t="s">
        <v>34233</v>
      </c>
      <c r="S452" t="s">
        <v>33797</v>
      </c>
      <c r="T452" t="s">
        <v>34357</v>
      </c>
      <c r="U452" t="s">
        <v>32634</v>
      </c>
      <c r="V452" t="s">
        <v>34945</v>
      </c>
      <c r="W452">
        <v>350</v>
      </c>
      <c r="X452">
        <v>2</v>
      </c>
      <c r="Y452" t="s">
        <v>32665</v>
      </c>
      <c r="Z452">
        <v>500</v>
      </c>
      <c r="AA452">
        <v>8.5</v>
      </c>
      <c r="AC452">
        <v>1</v>
      </c>
      <c r="AD452" t="str">
        <f t="shared" si="68"/>
        <v/>
      </c>
      <c r="AE452" t="str">
        <f t="shared" si="69"/>
        <v/>
      </c>
      <c r="AF452" t="str">
        <f t="shared" si="65"/>
        <v/>
      </c>
      <c r="AG452">
        <f t="shared" si="66"/>
        <v>1</v>
      </c>
      <c r="AH452">
        <f t="shared" si="70"/>
        <v>2.8</v>
      </c>
      <c r="AI452">
        <v>0.14499999999999999</v>
      </c>
      <c r="AJ452">
        <f t="shared" si="67"/>
        <v>0.40599999999999997</v>
      </c>
      <c r="AK452" t="str">
        <f t="shared" si="71"/>
        <v/>
      </c>
      <c r="AL452" t="str">
        <f t="shared" si="64"/>
        <v/>
      </c>
    </row>
    <row r="453" spans="1:38" x14ac:dyDescent="0.2">
      <c r="A453" t="s">
        <v>20934</v>
      </c>
      <c r="B453" t="s">
        <v>122</v>
      </c>
      <c r="C453" t="s">
        <v>20935</v>
      </c>
      <c r="D453" s="1">
        <v>38457</v>
      </c>
      <c r="E453" s="1">
        <v>43456</v>
      </c>
      <c r="F453" t="s">
        <v>19</v>
      </c>
      <c r="I453">
        <v>100</v>
      </c>
      <c r="J453">
        <v>0</v>
      </c>
      <c r="K453">
        <v>0</v>
      </c>
      <c r="L453">
        <v>1547</v>
      </c>
      <c r="M453">
        <v>1547</v>
      </c>
      <c r="N453" t="s">
        <v>20</v>
      </c>
      <c r="O453" t="s">
        <v>20936</v>
      </c>
      <c r="P453" t="s">
        <v>28</v>
      </c>
      <c r="Q453" t="s">
        <v>34233</v>
      </c>
      <c r="R453" t="s">
        <v>34233</v>
      </c>
      <c r="S453" t="s">
        <v>32628</v>
      </c>
      <c r="T453" t="s">
        <v>34357</v>
      </c>
      <c r="U453" t="s">
        <v>32634</v>
      </c>
      <c r="V453" t="s">
        <v>32655</v>
      </c>
      <c r="W453">
        <v>200</v>
      </c>
      <c r="Y453" t="s">
        <v>32654</v>
      </c>
      <c r="AA453">
        <v>8.5</v>
      </c>
      <c r="AC453">
        <v>1</v>
      </c>
      <c r="AD453" t="str">
        <f t="shared" si="68"/>
        <v/>
      </c>
      <c r="AE453" t="str">
        <f t="shared" si="69"/>
        <v/>
      </c>
      <c r="AF453" t="str">
        <f t="shared" si="65"/>
        <v/>
      </c>
      <c r="AG453">
        <f t="shared" si="66"/>
        <v>1</v>
      </c>
      <c r="AH453">
        <f t="shared" si="70"/>
        <v>2.8</v>
      </c>
      <c r="AI453">
        <v>0.14499999999999999</v>
      </c>
      <c r="AJ453">
        <f t="shared" si="67"/>
        <v>0.40599999999999997</v>
      </c>
      <c r="AK453" t="str">
        <f t="shared" si="71"/>
        <v/>
      </c>
      <c r="AL453" t="str">
        <f t="shared" si="64"/>
        <v/>
      </c>
    </row>
    <row r="454" spans="1:38" x14ac:dyDescent="0.2">
      <c r="A454" t="s">
        <v>25720</v>
      </c>
      <c r="B454" t="s">
        <v>122</v>
      </c>
      <c r="C454" t="s">
        <v>25721</v>
      </c>
      <c r="D454" s="1">
        <v>40309</v>
      </c>
      <c r="E454" s="1">
        <v>43456</v>
      </c>
      <c r="F454" t="s">
        <v>19</v>
      </c>
      <c r="I454">
        <v>100</v>
      </c>
      <c r="J454">
        <v>0</v>
      </c>
      <c r="K454">
        <v>0</v>
      </c>
      <c r="L454">
        <v>1444</v>
      </c>
      <c r="M454">
        <v>1444</v>
      </c>
      <c r="N454" t="s">
        <v>20</v>
      </c>
      <c r="O454" t="s">
        <v>25722</v>
      </c>
      <c r="P454" t="s">
        <v>28</v>
      </c>
      <c r="Q454" t="s">
        <v>34233</v>
      </c>
      <c r="R454" t="s">
        <v>34233</v>
      </c>
      <c r="S454" t="s">
        <v>32628</v>
      </c>
      <c r="T454" t="s">
        <v>32634</v>
      </c>
      <c r="U454" t="s">
        <v>32634</v>
      </c>
      <c r="V454" t="s">
        <v>32702</v>
      </c>
      <c r="W454">
        <v>300</v>
      </c>
      <c r="X454">
        <v>2</v>
      </c>
      <c r="Y454" t="s">
        <v>32654</v>
      </c>
      <c r="Z454">
        <v>600</v>
      </c>
      <c r="AA454">
        <v>8.5</v>
      </c>
      <c r="AC454">
        <v>1</v>
      </c>
      <c r="AD454" t="str">
        <f t="shared" si="68"/>
        <v/>
      </c>
      <c r="AE454" t="str">
        <f t="shared" si="69"/>
        <v/>
      </c>
      <c r="AF454" t="str">
        <f t="shared" si="65"/>
        <v/>
      </c>
      <c r="AG454">
        <f t="shared" si="66"/>
        <v>1</v>
      </c>
      <c r="AH454">
        <f t="shared" si="70"/>
        <v>2.8</v>
      </c>
      <c r="AI454">
        <v>0.14499999999999999</v>
      </c>
      <c r="AJ454">
        <f t="shared" si="67"/>
        <v>0.40599999999999997</v>
      </c>
      <c r="AK454" t="str">
        <f t="shared" si="71"/>
        <v/>
      </c>
      <c r="AL454" t="str">
        <f t="shared" si="64"/>
        <v/>
      </c>
    </row>
    <row r="455" spans="1:38" x14ac:dyDescent="0.2">
      <c r="A455" t="s">
        <v>25723</v>
      </c>
      <c r="B455" t="s">
        <v>122</v>
      </c>
      <c r="C455" t="s">
        <v>25724</v>
      </c>
      <c r="D455" s="1">
        <v>40309</v>
      </c>
      <c r="E455" s="1">
        <v>43456</v>
      </c>
      <c r="F455" t="s">
        <v>19</v>
      </c>
      <c r="I455">
        <v>100</v>
      </c>
      <c r="J455">
        <v>0</v>
      </c>
      <c r="K455">
        <v>0</v>
      </c>
      <c r="L455">
        <v>1446</v>
      </c>
      <c r="M455">
        <v>1446</v>
      </c>
      <c r="N455" t="s">
        <v>20</v>
      </c>
      <c r="O455" t="s">
        <v>25725</v>
      </c>
      <c r="P455" t="s">
        <v>28</v>
      </c>
      <c r="Q455" t="s">
        <v>34233</v>
      </c>
      <c r="R455" t="s">
        <v>34233</v>
      </c>
      <c r="S455" t="s">
        <v>32628</v>
      </c>
      <c r="T455" t="s">
        <v>34357</v>
      </c>
      <c r="U455" t="s">
        <v>32634</v>
      </c>
      <c r="V455" t="s">
        <v>32702</v>
      </c>
      <c r="W455">
        <v>300</v>
      </c>
      <c r="X455">
        <v>2</v>
      </c>
      <c r="Y455" t="s">
        <v>32654</v>
      </c>
      <c r="Z455">
        <v>600</v>
      </c>
      <c r="AA455">
        <v>8.5</v>
      </c>
      <c r="AC455">
        <v>1</v>
      </c>
      <c r="AD455" t="str">
        <f t="shared" si="68"/>
        <v/>
      </c>
      <c r="AE455" t="str">
        <f t="shared" si="69"/>
        <v/>
      </c>
      <c r="AF455" t="str">
        <f t="shared" si="65"/>
        <v/>
      </c>
      <c r="AG455">
        <f t="shared" si="66"/>
        <v>1</v>
      </c>
      <c r="AH455">
        <f t="shared" si="70"/>
        <v>2.8</v>
      </c>
      <c r="AI455">
        <v>0.14499999999999999</v>
      </c>
      <c r="AJ455">
        <f t="shared" si="67"/>
        <v>0.40599999999999997</v>
      </c>
      <c r="AK455" t="str">
        <f t="shared" si="71"/>
        <v/>
      </c>
      <c r="AL455" t="str">
        <f t="shared" si="64"/>
        <v/>
      </c>
    </row>
    <row r="456" spans="1:38" x14ac:dyDescent="0.2">
      <c r="A456" t="s">
        <v>28543</v>
      </c>
      <c r="B456" t="s">
        <v>122</v>
      </c>
      <c r="C456" t="s">
        <v>28544</v>
      </c>
      <c r="D456" s="1">
        <v>42426</v>
      </c>
      <c r="E456" s="1">
        <v>43456</v>
      </c>
      <c r="F456" t="s">
        <v>19</v>
      </c>
      <c r="I456">
        <v>100</v>
      </c>
      <c r="J456">
        <v>0</v>
      </c>
      <c r="K456">
        <v>0</v>
      </c>
      <c r="L456">
        <v>1809</v>
      </c>
      <c r="M456">
        <v>1809</v>
      </c>
      <c r="N456" t="s">
        <v>20</v>
      </c>
      <c r="O456" t="s">
        <v>28545</v>
      </c>
      <c r="P456" t="s">
        <v>28</v>
      </c>
      <c r="Q456" t="s">
        <v>34233</v>
      </c>
      <c r="R456" t="s">
        <v>34233</v>
      </c>
      <c r="S456" t="s">
        <v>33797</v>
      </c>
      <c r="T456" t="s">
        <v>34357</v>
      </c>
      <c r="U456" t="s">
        <v>32634</v>
      </c>
      <c r="V456" t="s">
        <v>34945</v>
      </c>
      <c r="W456">
        <v>350</v>
      </c>
      <c r="X456">
        <v>2</v>
      </c>
      <c r="Y456" t="s">
        <v>32665</v>
      </c>
      <c r="Z456">
        <v>500</v>
      </c>
      <c r="AA456">
        <v>8.5</v>
      </c>
      <c r="AC456">
        <v>1</v>
      </c>
      <c r="AD456" t="str">
        <f t="shared" si="68"/>
        <v/>
      </c>
      <c r="AE456" t="str">
        <f t="shared" si="69"/>
        <v/>
      </c>
      <c r="AF456" t="str">
        <f t="shared" si="65"/>
        <v/>
      </c>
      <c r="AG456">
        <f t="shared" si="66"/>
        <v>1</v>
      </c>
      <c r="AH456">
        <f t="shared" si="70"/>
        <v>2.8</v>
      </c>
      <c r="AI456">
        <v>0.14499999999999999</v>
      </c>
      <c r="AJ456">
        <f t="shared" si="67"/>
        <v>0.40599999999999997</v>
      </c>
      <c r="AK456" t="str">
        <f t="shared" si="71"/>
        <v/>
      </c>
      <c r="AL456" t="str">
        <f t="shared" si="64"/>
        <v/>
      </c>
    </row>
    <row r="457" spans="1:38" x14ac:dyDescent="0.2">
      <c r="A457" t="s">
        <v>28546</v>
      </c>
      <c r="B457" t="s">
        <v>122</v>
      </c>
      <c r="C457" t="s">
        <v>28547</v>
      </c>
      <c r="D457" s="1">
        <v>42426</v>
      </c>
      <c r="E457" s="1">
        <v>44546</v>
      </c>
      <c r="F457" t="s">
        <v>19</v>
      </c>
      <c r="I457">
        <v>100</v>
      </c>
      <c r="J457">
        <v>0</v>
      </c>
      <c r="K457">
        <v>0</v>
      </c>
      <c r="L457">
        <v>1889</v>
      </c>
      <c r="M457">
        <v>1889</v>
      </c>
      <c r="N457" t="s">
        <v>20</v>
      </c>
      <c r="O457" t="s">
        <v>28548</v>
      </c>
      <c r="P457" t="s">
        <v>28</v>
      </c>
      <c r="Q457" t="s">
        <v>34233</v>
      </c>
      <c r="R457" t="s">
        <v>34233</v>
      </c>
      <c r="S457" t="s">
        <v>33797</v>
      </c>
      <c r="T457" t="s">
        <v>34357</v>
      </c>
      <c r="U457" t="s">
        <v>32634</v>
      </c>
      <c r="V457" t="s">
        <v>34945</v>
      </c>
      <c r="W457">
        <v>300</v>
      </c>
      <c r="X457">
        <v>2</v>
      </c>
      <c r="Y457" t="s">
        <v>32665</v>
      </c>
      <c r="Z457">
        <v>500</v>
      </c>
      <c r="AA457">
        <v>8.5</v>
      </c>
      <c r="AC457">
        <v>1</v>
      </c>
      <c r="AD457" t="str">
        <f t="shared" si="68"/>
        <v/>
      </c>
      <c r="AE457" t="str">
        <f t="shared" si="69"/>
        <v/>
      </c>
      <c r="AF457" t="str">
        <f t="shared" si="65"/>
        <v/>
      </c>
      <c r="AG457">
        <f t="shared" si="66"/>
        <v>1</v>
      </c>
      <c r="AH457">
        <f t="shared" si="70"/>
        <v>2.8</v>
      </c>
      <c r="AI457">
        <v>0.14499999999999999</v>
      </c>
      <c r="AJ457">
        <f t="shared" si="67"/>
        <v>0.40599999999999997</v>
      </c>
      <c r="AK457" t="str">
        <f t="shared" si="71"/>
        <v/>
      </c>
      <c r="AL457" t="str">
        <f t="shared" si="64"/>
        <v/>
      </c>
    </row>
    <row r="458" spans="1:38" x14ac:dyDescent="0.2">
      <c r="A458" t="s">
        <v>20937</v>
      </c>
      <c r="B458" t="s">
        <v>122</v>
      </c>
      <c r="C458" t="s">
        <v>20938</v>
      </c>
      <c r="D458" s="1">
        <v>38457</v>
      </c>
      <c r="E458" s="1">
        <v>43806</v>
      </c>
      <c r="F458" t="s">
        <v>474</v>
      </c>
      <c r="I458">
        <v>100</v>
      </c>
      <c r="J458">
        <v>0</v>
      </c>
      <c r="K458">
        <v>0</v>
      </c>
      <c r="L458">
        <v>51</v>
      </c>
      <c r="M458">
        <v>51</v>
      </c>
      <c r="N458" t="s">
        <v>20</v>
      </c>
      <c r="O458" t="s">
        <v>20939</v>
      </c>
      <c r="P458" t="s">
        <v>28</v>
      </c>
      <c r="Q458" t="s">
        <v>34233</v>
      </c>
      <c r="R458" t="s">
        <v>34233</v>
      </c>
      <c r="S458" t="s">
        <v>32627</v>
      </c>
      <c r="T458" t="s">
        <v>34233</v>
      </c>
      <c r="U458" t="s">
        <v>32641</v>
      </c>
      <c r="V458" t="s">
        <v>32655</v>
      </c>
      <c r="W458">
        <v>30</v>
      </c>
      <c r="X458">
        <v>1</v>
      </c>
      <c r="Y458">
        <v>1</v>
      </c>
      <c r="Z458">
        <f>W458*X458</f>
        <v>30</v>
      </c>
      <c r="AA458">
        <v>5</v>
      </c>
      <c r="AD458" t="str">
        <f t="shared" si="68"/>
        <v/>
      </c>
      <c r="AE458" t="str">
        <f t="shared" si="69"/>
        <v/>
      </c>
      <c r="AF458">
        <f t="shared" si="65"/>
        <v>30</v>
      </c>
      <c r="AG458" t="str">
        <f t="shared" si="66"/>
        <v/>
      </c>
      <c r="AH458" t="str">
        <f t="shared" si="70"/>
        <v/>
      </c>
      <c r="AI458">
        <v>0.14499999999999999</v>
      </c>
      <c r="AJ458" t="str">
        <f t="shared" si="67"/>
        <v/>
      </c>
      <c r="AK458" t="str">
        <f t="shared" si="71"/>
        <v/>
      </c>
      <c r="AL458" t="str">
        <f t="shared" si="64"/>
        <v/>
      </c>
    </row>
    <row r="459" spans="1:38" x14ac:dyDescent="0.2">
      <c r="A459" t="s">
        <v>20782</v>
      </c>
      <c r="B459" t="s">
        <v>122</v>
      </c>
      <c r="C459" t="s">
        <v>20783</v>
      </c>
      <c r="D459" s="1">
        <v>38457</v>
      </c>
      <c r="E459" s="1">
        <v>44546</v>
      </c>
      <c r="F459" t="s">
        <v>19</v>
      </c>
      <c r="I459">
        <v>100</v>
      </c>
      <c r="J459">
        <v>0</v>
      </c>
      <c r="K459">
        <v>0</v>
      </c>
      <c r="L459">
        <v>1500</v>
      </c>
      <c r="M459">
        <v>1500</v>
      </c>
      <c r="N459" t="s">
        <v>20</v>
      </c>
      <c r="O459" t="s">
        <v>20784</v>
      </c>
      <c r="P459" t="s">
        <v>28</v>
      </c>
      <c r="Q459" t="s">
        <v>34233</v>
      </c>
      <c r="R459" t="s">
        <v>34233</v>
      </c>
      <c r="S459" t="s">
        <v>33797</v>
      </c>
      <c r="T459" t="s">
        <v>34349</v>
      </c>
      <c r="U459" t="s">
        <v>32634</v>
      </c>
      <c r="V459" t="s">
        <v>32655</v>
      </c>
      <c r="W459">
        <v>200</v>
      </c>
      <c r="Y459" t="s">
        <v>32654</v>
      </c>
      <c r="AA459">
        <v>8.5</v>
      </c>
      <c r="AC459">
        <v>1</v>
      </c>
      <c r="AD459" t="str">
        <f t="shared" si="68"/>
        <v/>
      </c>
      <c r="AE459" t="str">
        <f t="shared" si="69"/>
        <v/>
      </c>
      <c r="AF459" t="str">
        <f t="shared" si="65"/>
        <v/>
      </c>
      <c r="AG459">
        <f t="shared" si="66"/>
        <v>1</v>
      </c>
      <c r="AH459">
        <f t="shared" si="70"/>
        <v>2.8</v>
      </c>
      <c r="AI459">
        <v>0.14499999999999999</v>
      </c>
      <c r="AJ459">
        <f t="shared" si="67"/>
        <v>0.40599999999999997</v>
      </c>
      <c r="AK459" t="str">
        <f t="shared" si="71"/>
        <v/>
      </c>
      <c r="AL459" t="str">
        <f t="shared" si="64"/>
        <v/>
      </c>
    </row>
    <row r="460" spans="1:38" x14ac:dyDescent="0.2">
      <c r="A460" t="s">
        <v>20794</v>
      </c>
      <c r="B460" t="s">
        <v>122</v>
      </c>
      <c r="C460" t="s">
        <v>20795</v>
      </c>
      <c r="D460" s="1">
        <v>38457</v>
      </c>
      <c r="E460" s="1">
        <v>43456</v>
      </c>
      <c r="F460" t="s">
        <v>19</v>
      </c>
      <c r="I460">
        <v>100</v>
      </c>
      <c r="J460">
        <v>0</v>
      </c>
      <c r="K460">
        <v>0</v>
      </c>
      <c r="L460">
        <v>1500</v>
      </c>
      <c r="M460">
        <v>1500</v>
      </c>
      <c r="N460" t="s">
        <v>20</v>
      </c>
      <c r="O460" t="s">
        <v>20796</v>
      </c>
      <c r="P460" t="s">
        <v>28</v>
      </c>
      <c r="Q460" t="s">
        <v>34233</v>
      </c>
      <c r="R460" t="s">
        <v>34233</v>
      </c>
      <c r="S460" t="s">
        <v>32628</v>
      </c>
      <c r="T460" t="s">
        <v>34357</v>
      </c>
      <c r="U460" t="s">
        <v>32634</v>
      </c>
      <c r="V460" t="s">
        <v>32655</v>
      </c>
      <c r="W460">
        <v>200</v>
      </c>
      <c r="Y460" t="s">
        <v>32654</v>
      </c>
      <c r="AA460">
        <v>8.5</v>
      </c>
      <c r="AC460">
        <v>1</v>
      </c>
      <c r="AD460" t="str">
        <f t="shared" si="68"/>
        <v/>
      </c>
      <c r="AE460" t="str">
        <f t="shared" si="69"/>
        <v/>
      </c>
      <c r="AF460" t="str">
        <f t="shared" si="65"/>
        <v/>
      </c>
      <c r="AG460">
        <f t="shared" si="66"/>
        <v>1</v>
      </c>
      <c r="AH460">
        <f t="shared" si="70"/>
        <v>2.8</v>
      </c>
      <c r="AI460">
        <v>0.14499999999999999</v>
      </c>
      <c r="AJ460">
        <f t="shared" si="67"/>
        <v>0.40599999999999997</v>
      </c>
      <c r="AK460" t="str">
        <f t="shared" si="71"/>
        <v/>
      </c>
      <c r="AL460" t="str">
        <f t="shared" si="64"/>
        <v/>
      </c>
    </row>
    <row r="461" spans="1:38" x14ac:dyDescent="0.2">
      <c r="A461" t="s">
        <v>20797</v>
      </c>
      <c r="B461" t="s">
        <v>122</v>
      </c>
      <c r="C461" t="s">
        <v>20798</v>
      </c>
      <c r="D461" s="1">
        <v>38457</v>
      </c>
      <c r="E461" s="1">
        <v>43456</v>
      </c>
      <c r="F461" t="s">
        <v>19</v>
      </c>
      <c r="I461">
        <v>100</v>
      </c>
      <c r="J461">
        <v>0</v>
      </c>
      <c r="K461">
        <v>0</v>
      </c>
      <c r="L461">
        <v>1500</v>
      </c>
      <c r="M461">
        <v>1500</v>
      </c>
      <c r="N461" t="s">
        <v>20</v>
      </c>
      <c r="O461" t="s">
        <v>20799</v>
      </c>
      <c r="P461" t="s">
        <v>28</v>
      </c>
      <c r="Q461" t="s">
        <v>34233</v>
      </c>
      <c r="R461" t="s">
        <v>34233</v>
      </c>
      <c r="S461" t="s">
        <v>32628</v>
      </c>
      <c r="T461" t="s">
        <v>34357</v>
      </c>
      <c r="U461" t="s">
        <v>32634</v>
      </c>
      <c r="V461" t="s">
        <v>32655</v>
      </c>
      <c r="W461">
        <v>200</v>
      </c>
      <c r="Y461" t="s">
        <v>32654</v>
      </c>
      <c r="AA461">
        <v>8.5</v>
      </c>
      <c r="AC461">
        <v>1</v>
      </c>
      <c r="AD461" t="str">
        <f t="shared" si="68"/>
        <v/>
      </c>
      <c r="AE461" t="str">
        <f t="shared" si="69"/>
        <v/>
      </c>
      <c r="AF461" t="str">
        <f t="shared" si="65"/>
        <v/>
      </c>
      <c r="AG461">
        <f t="shared" si="66"/>
        <v>1</v>
      </c>
      <c r="AH461">
        <f t="shared" si="70"/>
        <v>2.8</v>
      </c>
      <c r="AI461">
        <v>0.14499999999999999</v>
      </c>
      <c r="AJ461">
        <f t="shared" si="67"/>
        <v>0.40599999999999997</v>
      </c>
      <c r="AK461" t="str">
        <f t="shared" si="71"/>
        <v/>
      </c>
      <c r="AL461" t="str">
        <f t="shared" si="64"/>
        <v/>
      </c>
    </row>
    <row r="462" spans="1:38" x14ac:dyDescent="0.2">
      <c r="A462" t="s">
        <v>20800</v>
      </c>
      <c r="B462" t="s">
        <v>122</v>
      </c>
      <c r="C462" t="s">
        <v>20801</v>
      </c>
      <c r="D462" s="1">
        <v>38457</v>
      </c>
      <c r="E462" s="1">
        <v>43456</v>
      </c>
      <c r="F462" t="s">
        <v>19</v>
      </c>
      <c r="I462">
        <v>100</v>
      </c>
      <c r="J462">
        <v>0</v>
      </c>
      <c r="K462">
        <v>0</v>
      </c>
      <c r="L462">
        <v>1500</v>
      </c>
      <c r="M462">
        <v>1500</v>
      </c>
      <c r="N462" t="s">
        <v>20</v>
      </c>
      <c r="O462" t="s">
        <v>20802</v>
      </c>
      <c r="P462" t="s">
        <v>28</v>
      </c>
      <c r="Q462" t="s">
        <v>34233</v>
      </c>
      <c r="R462" t="s">
        <v>34233</v>
      </c>
      <c r="S462" t="s">
        <v>32628</v>
      </c>
      <c r="T462" t="s">
        <v>34357</v>
      </c>
      <c r="U462" t="s">
        <v>32634</v>
      </c>
      <c r="V462" t="s">
        <v>32655</v>
      </c>
      <c r="W462">
        <v>200</v>
      </c>
      <c r="Y462" t="s">
        <v>32654</v>
      </c>
      <c r="AA462">
        <v>8.5</v>
      </c>
      <c r="AC462">
        <v>1</v>
      </c>
      <c r="AD462" t="str">
        <f t="shared" si="68"/>
        <v/>
      </c>
      <c r="AE462" t="str">
        <f t="shared" si="69"/>
        <v/>
      </c>
      <c r="AF462" t="str">
        <f t="shared" si="65"/>
        <v/>
      </c>
      <c r="AG462">
        <f t="shared" si="66"/>
        <v>1</v>
      </c>
      <c r="AH462">
        <f t="shared" si="70"/>
        <v>2.8</v>
      </c>
      <c r="AI462">
        <v>0.14499999999999999</v>
      </c>
      <c r="AJ462">
        <f t="shared" si="67"/>
        <v>0.40599999999999997</v>
      </c>
      <c r="AK462" t="str">
        <f t="shared" si="71"/>
        <v/>
      </c>
      <c r="AL462" t="str">
        <f t="shared" si="64"/>
        <v/>
      </c>
    </row>
    <row r="463" spans="1:38" x14ac:dyDescent="0.2">
      <c r="A463" t="s">
        <v>20803</v>
      </c>
      <c r="B463" t="s">
        <v>122</v>
      </c>
      <c r="C463" t="s">
        <v>20804</v>
      </c>
      <c r="D463" s="1">
        <v>38457</v>
      </c>
      <c r="E463" s="1">
        <v>43456</v>
      </c>
      <c r="F463" t="s">
        <v>19</v>
      </c>
      <c r="I463">
        <v>100</v>
      </c>
      <c r="J463">
        <v>0</v>
      </c>
      <c r="K463">
        <v>0</v>
      </c>
      <c r="L463">
        <v>1500</v>
      </c>
      <c r="M463">
        <v>1500</v>
      </c>
      <c r="N463" t="s">
        <v>20</v>
      </c>
      <c r="O463" t="s">
        <v>20805</v>
      </c>
      <c r="P463" t="s">
        <v>28</v>
      </c>
      <c r="Q463" t="s">
        <v>34233</v>
      </c>
      <c r="R463" t="s">
        <v>34233</v>
      </c>
      <c r="S463" t="s">
        <v>32628</v>
      </c>
      <c r="T463" t="s">
        <v>34357</v>
      </c>
      <c r="U463" t="s">
        <v>32634</v>
      </c>
      <c r="V463" t="s">
        <v>32655</v>
      </c>
      <c r="W463">
        <v>200</v>
      </c>
      <c r="Y463" t="s">
        <v>32654</v>
      </c>
      <c r="AA463">
        <v>8.5</v>
      </c>
      <c r="AC463">
        <v>1</v>
      </c>
      <c r="AD463" t="str">
        <f t="shared" si="68"/>
        <v/>
      </c>
      <c r="AE463" t="str">
        <f t="shared" si="69"/>
        <v/>
      </c>
      <c r="AF463" t="str">
        <f t="shared" si="65"/>
        <v/>
      </c>
      <c r="AG463">
        <f t="shared" si="66"/>
        <v>1</v>
      </c>
      <c r="AH463">
        <f t="shared" si="70"/>
        <v>2.8</v>
      </c>
      <c r="AI463">
        <v>0.14499999999999999</v>
      </c>
      <c r="AJ463">
        <f t="shared" si="67"/>
        <v>0.40599999999999997</v>
      </c>
      <c r="AK463" t="str">
        <f t="shared" si="71"/>
        <v/>
      </c>
      <c r="AL463" t="str">
        <f t="shared" si="64"/>
        <v/>
      </c>
    </row>
    <row r="464" spans="1:38" x14ac:dyDescent="0.2">
      <c r="A464" t="s">
        <v>20806</v>
      </c>
      <c r="B464" t="s">
        <v>122</v>
      </c>
      <c r="C464" t="s">
        <v>20807</v>
      </c>
      <c r="D464" s="1">
        <v>38457</v>
      </c>
      <c r="E464" s="1">
        <v>43456</v>
      </c>
      <c r="F464" t="s">
        <v>19</v>
      </c>
      <c r="I464">
        <v>100</v>
      </c>
      <c r="J464">
        <v>0</v>
      </c>
      <c r="K464">
        <v>0</v>
      </c>
      <c r="L464">
        <v>1457</v>
      </c>
      <c r="M464">
        <v>1457</v>
      </c>
      <c r="N464" t="s">
        <v>20</v>
      </c>
      <c r="O464" t="s">
        <v>20808</v>
      </c>
      <c r="P464" t="s">
        <v>28</v>
      </c>
      <c r="Q464" t="s">
        <v>34234</v>
      </c>
      <c r="R464" t="s">
        <v>33762</v>
      </c>
      <c r="S464" t="s">
        <v>33942</v>
      </c>
      <c r="T464" t="s">
        <v>34233</v>
      </c>
      <c r="U464" t="s">
        <v>32634</v>
      </c>
      <c r="V464" t="s">
        <v>32655</v>
      </c>
      <c r="W464">
        <v>200</v>
      </c>
      <c r="Y464" t="s">
        <v>32654</v>
      </c>
      <c r="AA464">
        <v>8.5</v>
      </c>
      <c r="AC464">
        <v>1</v>
      </c>
      <c r="AD464" t="str">
        <f t="shared" si="68"/>
        <v/>
      </c>
      <c r="AE464">
        <f t="shared" si="69"/>
        <v>1</v>
      </c>
      <c r="AF464" t="str">
        <f t="shared" si="65"/>
        <v/>
      </c>
      <c r="AG464" t="str">
        <f t="shared" si="66"/>
        <v/>
      </c>
      <c r="AH464" t="str">
        <f t="shared" si="70"/>
        <v/>
      </c>
      <c r="AI464">
        <v>0.14499999999999999</v>
      </c>
      <c r="AJ464" t="str">
        <f t="shared" si="67"/>
        <v/>
      </c>
      <c r="AK464">
        <f t="shared" si="71"/>
        <v>2.8</v>
      </c>
      <c r="AL464">
        <f t="shared" si="64"/>
        <v>0.40599999999999997</v>
      </c>
    </row>
    <row r="465" spans="1:39" x14ac:dyDescent="0.2">
      <c r="A465" t="s">
        <v>20809</v>
      </c>
      <c r="B465" t="s">
        <v>122</v>
      </c>
      <c r="C465" t="s">
        <v>20810</v>
      </c>
      <c r="D465" s="1">
        <v>38457</v>
      </c>
      <c r="E465" s="1">
        <v>43456</v>
      </c>
      <c r="F465" t="s">
        <v>19</v>
      </c>
      <c r="I465">
        <v>100</v>
      </c>
      <c r="J465">
        <v>0</v>
      </c>
      <c r="K465">
        <v>0</v>
      </c>
      <c r="L465">
        <v>1438</v>
      </c>
      <c r="M465">
        <v>1438</v>
      </c>
      <c r="N465" t="s">
        <v>20</v>
      </c>
      <c r="O465" t="s">
        <v>20811</v>
      </c>
      <c r="P465" t="s">
        <v>28</v>
      </c>
      <c r="Q465" t="s">
        <v>34233</v>
      </c>
      <c r="R465" t="s">
        <v>34233</v>
      </c>
      <c r="S465" t="s">
        <v>32628</v>
      </c>
      <c r="T465" t="s">
        <v>34357</v>
      </c>
      <c r="U465" t="s">
        <v>32634</v>
      </c>
      <c r="V465" t="s">
        <v>32655</v>
      </c>
      <c r="W465">
        <v>200</v>
      </c>
      <c r="Y465" t="s">
        <v>32654</v>
      </c>
      <c r="AA465">
        <v>8.5</v>
      </c>
      <c r="AC465">
        <v>1</v>
      </c>
      <c r="AD465" t="str">
        <f t="shared" si="68"/>
        <v/>
      </c>
      <c r="AE465" t="str">
        <f t="shared" si="69"/>
        <v/>
      </c>
      <c r="AF465" t="str">
        <f t="shared" si="65"/>
        <v/>
      </c>
      <c r="AG465">
        <f t="shared" si="66"/>
        <v>1</v>
      </c>
      <c r="AH465">
        <f t="shared" si="70"/>
        <v>2.8</v>
      </c>
      <c r="AI465">
        <v>0.14499999999999999</v>
      </c>
      <c r="AJ465">
        <f t="shared" si="67"/>
        <v>0.40599999999999997</v>
      </c>
      <c r="AK465" t="str">
        <f t="shared" si="71"/>
        <v/>
      </c>
      <c r="AL465" t="str">
        <f t="shared" si="64"/>
        <v/>
      </c>
    </row>
    <row r="466" spans="1:39" x14ac:dyDescent="0.2">
      <c r="A466" t="s">
        <v>28534</v>
      </c>
      <c r="B466" t="s">
        <v>122</v>
      </c>
      <c r="C466" t="s">
        <v>28535</v>
      </c>
      <c r="D466" s="1">
        <v>42426</v>
      </c>
      <c r="E466" s="1">
        <v>43456</v>
      </c>
      <c r="F466" t="s">
        <v>26</v>
      </c>
      <c r="I466">
        <v>100</v>
      </c>
      <c r="J466">
        <v>0</v>
      </c>
      <c r="K466">
        <v>0</v>
      </c>
      <c r="L466">
        <v>333</v>
      </c>
      <c r="M466">
        <v>333</v>
      </c>
      <c r="N466" t="s">
        <v>20</v>
      </c>
      <c r="O466" t="s">
        <v>28536</v>
      </c>
      <c r="P466" t="s">
        <v>44</v>
      </c>
      <c r="Q466" t="s">
        <v>34233</v>
      </c>
      <c r="R466" t="s">
        <v>34233</v>
      </c>
      <c r="S466" t="s">
        <v>34233</v>
      </c>
      <c r="T466" t="s">
        <v>34233</v>
      </c>
      <c r="V466" t="s">
        <v>34945</v>
      </c>
      <c r="AD466" t="str">
        <f t="shared" si="68"/>
        <v/>
      </c>
      <c r="AE466" t="str">
        <f t="shared" si="69"/>
        <v/>
      </c>
      <c r="AF466" t="str">
        <f t="shared" si="65"/>
        <v/>
      </c>
      <c r="AG466" t="str">
        <f t="shared" si="66"/>
        <v/>
      </c>
      <c r="AH466" t="str">
        <f t="shared" si="70"/>
        <v/>
      </c>
      <c r="AI466">
        <v>0.14499999999999999</v>
      </c>
      <c r="AJ466" t="str">
        <f t="shared" si="67"/>
        <v/>
      </c>
      <c r="AK466" t="str">
        <f t="shared" si="71"/>
        <v/>
      </c>
      <c r="AL466" t="str">
        <f t="shared" si="64"/>
        <v/>
      </c>
    </row>
    <row r="467" spans="1:39" x14ac:dyDescent="0.2">
      <c r="A467" t="s">
        <v>25711</v>
      </c>
      <c r="B467" t="s">
        <v>122</v>
      </c>
      <c r="C467" t="s">
        <v>25712</v>
      </c>
      <c r="D467" s="1">
        <v>40309</v>
      </c>
      <c r="E467" s="1">
        <v>43456</v>
      </c>
      <c r="F467" t="s">
        <v>26</v>
      </c>
      <c r="I467">
        <v>100</v>
      </c>
      <c r="J467">
        <v>0</v>
      </c>
      <c r="K467">
        <v>0</v>
      </c>
      <c r="L467">
        <v>2493</v>
      </c>
      <c r="M467">
        <v>2493</v>
      </c>
      <c r="N467" t="s">
        <v>20</v>
      </c>
      <c r="O467" t="s">
        <v>25713</v>
      </c>
      <c r="P467" t="s">
        <v>44</v>
      </c>
      <c r="Q467" t="s">
        <v>34233</v>
      </c>
      <c r="R467" t="s">
        <v>34233</v>
      </c>
      <c r="S467" t="s">
        <v>34233</v>
      </c>
      <c r="T467" t="s">
        <v>34233</v>
      </c>
      <c r="V467" t="s">
        <v>32702</v>
      </c>
      <c r="AD467" t="str">
        <f t="shared" si="68"/>
        <v/>
      </c>
      <c r="AE467" t="str">
        <f t="shared" si="69"/>
        <v/>
      </c>
      <c r="AF467" t="str">
        <f t="shared" si="65"/>
        <v/>
      </c>
      <c r="AG467" t="str">
        <f t="shared" si="66"/>
        <v/>
      </c>
      <c r="AH467" t="str">
        <f t="shared" si="70"/>
        <v/>
      </c>
      <c r="AI467">
        <v>0.14499999999999999</v>
      </c>
      <c r="AJ467" t="str">
        <f t="shared" si="67"/>
        <v/>
      </c>
      <c r="AK467" t="str">
        <f t="shared" si="71"/>
        <v/>
      </c>
      <c r="AL467" t="str">
        <f t="shared" si="64"/>
        <v/>
      </c>
    </row>
    <row r="468" spans="1:39" x14ac:dyDescent="0.2">
      <c r="A468" t="s">
        <v>22613</v>
      </c>
      <c r="B468" t="s">
        <v>122</v>
      </c>
      <c r="C468" t="s">
        <v>22614</v>
      </c>
      <c r="D468" s="1">
        <v>38814</v>
      </c>
      <c r="E468" s="1">
        <v>43456</v>
      </c>
      <c r="F468" t="s">
        <v>19</v>
      </c>
      <c r="I468">
        <v>100</v>
      </c>
      <c r="J468">
        <v>0</v>
      </c>
      <c r="K468">
        <v>0</v>
      </c>
      <c r="L468">
        <v>3594</v>
      </c>
      <c r="M468">
        <v>3594</v>
      </c>
      <c r="N468" t="s">
        <v>20</v>
      </c>
      <c r="O468" t="s">
        <v>22615</v>
      </c>
      <c r="P468" t="s">
        <v>28</v>
      </c>
      <c r="Q468" t="s">
        <v>33765</v>
      </c>
      <c r="R468" t="s">
        <v>33762</v>
      </c>
      <c r="S468" t="s">
        <v>33942</v>
      </c>
      <c r="T468" t="s">
        <v>34233</v>
      </c>
      <c r="U468" t="s">
        <v>32650</v>
      </c>
      <c r="V468" t="s">
        <v>34879</v>
      </c>
      <c r="X468">
        <v>2.5</v>
      </c>
      <c r="Y468">
        <v>2</v>
      </c>
      <c r="AA468">
        <v>8.5</v>
      </c>
      <c r="AB468">
        <v>25</v>
      </c>
      <c r="AC468">
        <v>12</v>
      </c>
      <c r="AD468" t="str">
        <f t="shared" si="68"/>
        <v/>
      </c>
      <c r="AE468">
        <f t="shared" si="69"/>
        <v>12</v>
      </c>
      <c r="AF468" t="str">
        <f t="shared" si="65"/>
        <v/>
      </c>
      <c r="AG468" t="str">
        <f t="shared" ref="AG468:AG501" si="72">IF((S468&lt;&gt;"tühi")*(AC468&lt;&gt;""),AC468,"")</f>
        <v/>
      </c>
      <c r="AH468" t="str">
        <f t="shared" si="70"/>
        <v/>
      </c>
      <c r="AI468">
        <v>0.14499999999999999</v>
      </c>
      <c r="AJ468" t="str">
        <f t="shared" si="67"/>
        <v/>
      </c>
      <c r="AK468">
        <f t="shared" si="71"/>
        <v>33.599999999999994</v>
      </c>
      <c r="AL468">
        <f t="shared" si="64"/>
        <v>4.871999999999999</v>
      </c>
    </row>
    <row r="469" spans="1:39" x14ac:dyDescent="0.2">
      <c r="A469" t="s">
        <v>22622</v>
      </c>
      <c r="B469" t="s">
        <v>122</v>
      </c>
      <c r="C469" t="s">
        <v>22623</v>
      </c>
      <c r="D469" s="1">
        <v>38814</v>
      </c>
      <c r="E469" s="1">
        <v>44546</v>
      </c>
      <c r="F469" t="s">
        <v>19</v>
      </c>
      <c r="I469">
        <v>100</v>
      </c>
      <c r="J469">
        <v>0</v>
      </c>
      <c r="K469">
        <v>0</v>
      </c>
      <c r="L469">
        <v>1419</v>
      </c>
      <c r="M469">
        <v>1419</v>
      </c>
      <c r="N469" t="s">
        <v>20</v>
      </c>
      <c r="O469" t="s">
        <v>22624</v>
      </c>
      <c r="P469" t="s">
        <v>28</v>
      </c>
      <c r="Q469" t="s">
        <v>34233</v>
      </c>
      <c r="R469" t="s">
        <v>34233</v>
      </c>
      <c r="S469" t="s">
        <v>32628</v>
      </c>
      <c r="T469" t="s">
        <v>34381</v>
      </c>
      <c r="U469" t="s">
        <v>32634</v>
      </c>
      <c r="V469" t="s">
        <v>34879</v>
      </c>
      <c r="X469">
        <v>2</v>
      </c>
      <c r="Y469">
        <v>1</v>
      </c>
      <c r="AA469">
        <v>8</v>
      </c>
      <c r="AB469">
        <v>15</v>
      </c>
      <c r="AC469">
        <v>1</v>
      </c>
      <c r="AD469" t="str">
        <f t="shared" si="68"/>
        <v/>
      </c>
      <c r="AE469" t="str">
        <f t="shared" si="69"/>
        <v/>
      </c>
      <c r="AF469" t="str">
        <f t="shared" si="65"/>
        <v/>
      </c>
      <c r="AG469">
        <f t="shared" si="72"/>
        <v>1</v>
      </c>
      <c r="AH469">
        <f t="shared" si="70"/>
        <v>2.8</v>
      </c>
      <c r="AI469">
        <v>0.14499999999999999</v>
      </c>
      <c r="AJ469">
        <f t="shared" si="67"/>
        <v>0.40599999999999997</v>
      </c>
      <c r="AK469" t="str">
        <f t="shared" si="71"/>
        <v/>
      </c>
      <c r="AL469" t="str">
        <f t="shared" si="64"/>
        <v/>
      </c>
    </row>
    <row r="470" spans="1:39" x14ac:dyDescent="0.2">
      <c r="A470" t="s">
        <v>22625</v>
      </c>
      <c r="B470" t="s">
        <v>122</v>
      </c>
      <c r="C470" t="s">
        <v>22626</v>
      </c>
      <c r="D470" s="1">
        <v>38814</v>
      </c>
      <c r="E470" s="1">
        <v>43456</v>
      </c>
      <c r="F470" t="s">
        <v>19</v>
      </c>
      <c r="I470">
        <v>100</v>
      </c>
      <c r="J470">
        <v>0</v>
      </c>
      <c r="K470">
        <v>0</v>
      </c>
      <c r="L470">
        <v>1270</v>
      </c>
      <c r="M470">
        <v>1270</v>
      </c>
      <c r="N470" t="s">
        <v>20</v>
      </c>
      <c r="O470" t="s">
        <v>22627</v>
      </c>
      <c r="P470" t="s">
        <v>28</v>
      </c>
      <c r="Q470" t="s">
        <v>34233</v>
      </c>
      <c r="R470" t="s">
        <v>34233</v>
      </c>
      <c r="S470" t="s">
        <v>32628</v>
      </c>
      <c r="T470" t="s">
        <v>34357</v>
      </c>
      <c r="U470" t="s">
        <v>32634</v>
      </c>
      <c r="V470" t="s">
        <v>34879</v>
      </c>
      <c r="X470">
        <v>2</v>
      </c>
      <c r="Y470">
        <v>1</v>
      </c>
      <c r="AA470">
        <v>8</v>
      </c>
      <c r="AB470">
        <v>15</v>
      </c>
      <c r="AC470">
        <v>1</v>
      </c>
      <c r="AD470" t="str">
        <f t="shared" si="68"/>
        <v/>
      </c>
      <c r="AE470" t="str">
        <f t="shared" si="69"/>
        <v/>
      </c>
      <c r="AF470" t="str">
        <f t="shared" si="65"/>
        <v/>
      </c>
      <c r="AG470">
        <f t="shared" si="72"/>
        <v>1</v>
      </c>
      <c r="AH470">
        <f t="shared" si="70"/>
        <v>2.8</v>
      </c>
      <c r="AI470">
        <v>0.14499999999999999</v>
      </c>
      <c r="AJ470">
        <f t="shared" si="67"/>
        <v>0.40599999999999997</v>
      </c>
      <c r="AK470" t="str">
        <f t="shared" si="71"/>
        <v/>
      </c>
      <c r="AL470" t="str">
        <f t="shared" si="64"/>
        <v/>
      </c>
    </row>
    <row r="471" spans="1:39" x14ac:dyDescent="0.2">
      <c r="A471" t="s">
        <v>22719</v>
      </c>
      <c r="B471" t="s">
        <v>122</v>
      </c>
      <c r="C471" t="s">
        <v>22720</v>
      </c>
      <c r="D471" s="1">
        <v>38814</v>
      </c>
      <c r="E471" s="1">
        <v>43456</v>
      </c>
      <c r="F471" t="s">
        <v>19</v>
      </c>
      <c r="I471">
        <v>100</v>
      </c>
      <c r="J471">
        <v>0</v>
      </c>
      <c r="K471">
        <v>0</v>
      </c>
      <c r="L471">
        <v>1718</v>
      </c>
      <c r="M471">
        <v>1718</v>
      </c>
      <c r="N471" t="s">
        <v>20</v>
      </c>
      <c r="O471" t="s">
        <v>22721</v>
      </c>
      <c r="P471" t="s">
        <v>28</v>
      </c>
      <c r="Q471" t="s">
        <v>34233</v>
      </c>
      <c r="R471" t="s">
        <v>34233</v>
      </c>
      <c r="S471" t="s">
        <v>32628</v>
      </c>
      <c r="T471" t="s">
        <v>34356</v>
      </c>
      <c r="U471" t="s">
        <v>32656</v>
      </c>
      <c r="V471" t="s">
        <v>34879</v>
      </c>
      <c r="X471">
        <v>2</v>
      </c>
      <c r="Y471">
        <v>1</v>
      </c>
      <c r="AA471">
        <v>8</v>
      </c>
      <c r="AB471">
        <v>15</v>
      </c>
      <c r="AC471">
        <v>2</v>
      </c>
      <c r="AD471" t="str">
        <f t="shared" si="68"/>
        <v/>
      </c>
      <c r="AE471" t="str">
        <f t="shared" si="69"/>
        <v/>
      </c>
      <c r="AF471" t="str">
        <f t="shared" si="65"/>
        <v/>
      </c>
      <c r="AG471">
        <f t="shared" si="72"/>
        <v>2</v>
      </c>
      <c r="AH471">
        <f t="shared" si="70"/>
        <v>5.6</v>
      </c>
      <c r="AI471">
        <v>0.14499999999999999</v>
      </c>
      <c r="AJ471">
        <f t="shared" si="67"/>
        <v>0.81199999999999994</v>
      </c>
      <c r="AK471" t="str">
        <f t="shared" si="71"/>
        <v/>
      </c>
      <c r="AL471" t="str">
        <f t="shared" si="64"/>
        <v/>
      </c>
    </row>
    <row r="472" spans="1:39" x14ac:dyDescent="0.2">
      <c r="A472" t="s">
        <v>22402</v>
      </c>
      <c r="B472" t="s">
        <v>122</v>
      </c>
      <c r="C472" t="s">
        <v>22403</v>
      </c>
      <c r="D472" s="1">
        <v>38814</v>
      </c>
      <c r="E472" s="1">
        <v>43456</v>
      </c>
      <c r="F472" t="s">
        <v>19</v>
      </c>
      <c r="I472">
        <v>100</v>
      </c>
      <c r="J472">
        <v>0</v>
      </c>
      <c r="K472">
        <v>0</v>
      </c>
      <c r="L472">
        <v>1269</v>
      </c>
      <c r="M472">
        <v>1269</v>
      </c>
      <c r="N472" t="s">
        <v>20</v>
      </c>
      <c r="O472" t="s">
        <v>22404</v>
      </c>
      <c r="P472" t="s">
        <v>28</v>
      </c>
      <c r="Q472" t="s">
        <v>34233</v>
      </c>
      <c r="R472" t="s">
        <v>34233</v>
      </c>
      <c r="S472" t="s">
        <v>32628</v>
      </c>
      <c r="T472" t="s">
        <v>34357</v>
      </c>
      <c r="U472" t="s">
        <v>32634</v>
      </c>
      <c r="V472" t="s">
        <v>34879</v>
      </c>
      <c r="X472">
        <v>2</v>
      </c>
      <c r="Y472">
        <v>1</v>
      </c>
      <c r="AA472">
        <v>8</v>
      </c>
      <c r="AB472">
        <v>15</v>
      </c>
      <c r="AC472">
        <v>1</v>
      </c>
      <c r="AD472" t="str">
        <f t="shared" si="68"/>
        <v/>
      </c>
      <c r="AE472" t="str">
        <f t="shared" si="69"/>
        <v/>
      </c>
      <c r="AF472" t="str">
        <f t="shared" si="65"/>
        <v/>
      </c>
      <c r="AG472">
        <f t="shared" si="72"/>
        <v>1</v>
      </c>
      <c r="AH472">
        <f t="shared" si="70"/>
        <v>2.8</v>
      </c>
      <c r="AI472">
        <v>0.14499999999999999</v>
      </c>
      <c r="AJ472">
        <f t="shared" si="67"/>
        <v>0.40599999999999997</v>
      </c>
      <c r="AK472" t="str">
        <f t="shared" si="71"/>
        <v/>
      </c>
      <c r="AL472" t="str">
        <f t="shared" si="64"/>
        <v/>
      </c>
    </row>
    <row r="473" spans="1:39" x14ac:dyDescent="0.2">
      <c r="A473" t="s">
        <v>22405</v>
      </c>
      <c r="B473" t="s">
        <v>122</v>
      </c>
      <c r="C473" t="s">
        <v>22406</v>
      </c>
      <c r="D473" s="1">
        <v>38814</v>
      </c>
      <c r="E473" s="1">
        <v>43456</v>
      </c>
      <c r="F473" t="s">
        <v>19</v>
      </c>
      <c r="I473">
        <v>100</v>
      </c>
      <c r="J473">
        <v>0</v>
      </c>
      <c r="K473">
        <v>0</v>
      </c>
      <c r="L473">
        <v>1510</v>
      </c>
      <c r="M473">
        <v>1510</v>
      </c>
      <c r="N473" t="s">
        <v>20</v>
      </c>
      <c r="O473" t="s">
        <v>22407</v>
      </c>
      <c r="P473" t="s">
        <v>28</v>
      </c>
      <c r="Q473" t="s">
        <v>34233</v>
      </c>
      <c r="R473" t="s">
        <v>34233</v>
      </c>
      <c r="S473" t="s">
        <v>32628</v>
      </c>
      <c r="T473" t="s">
        <v>34356</v>
      </c>
      <c r="U473" t="s">
        <v>32656</v>
      </c>
      <c r="V473" t="s">
        <v>34879</v>
      </c>
      <c r="X473">
        <v>2</v>
      </c>
      <c r="Y473">
        <v>1</v>
      </c>
      <c r="AA473">
        <v>8</v>
      </c>
      <c r="AB473">
        <v>15</v>
      </c>
      <c r="AC473">
        <v>2</v>
      </c>
      <c r="AD473" t="str">
        <f t="shared" si="68"/>
        <v/>
      </c>
      <c r="AE473" t="str">
        <f t="shared" si="69"/>
        <v/>
      </c>
      <c r="AF473" t="str">
        <f t="shared" si="65"/>
        <v/>
      </c>
      <c r="AG473">
        <f t="shared" si="72"/>
        <v>2</v>
      </c>
      <c r="AH473">
        <f t="shared" si="70"/>
        <v>5.6</v>
      </c>
      <c r="AI473">
        <v>0.14499999999999999</v>
      </c>
      <c r="AJ473">
        <f t="shared" si="67"/>
        <v>0.81199999999999994</v>
      </c>
      <c r="AK473" t="str">
        <f t="shared" si="71"/>
        <v/>
      </c>
      <c r="AL473" t="str">
        <f t="shared" si="64"/>
        <v/>
      </c>
    </row>
    <row r="474" spans="1:39" x14ac:dyDescent="0.2">
      <c r="A474" t="s">
        <v>22408</v>
      </c>
      <c r="B474" t="s">
        <v>122</v>
      </c>
      <c r="C474" t="s">
        <v>22409</v>
      </c>
      <c r="D474" s="1">
        <v>38814</v>
      </c>
      <c r="E474" s="1">
        <v>44546</v>
      </c>
      <c r="F474" t="s">
        <v>19</v>
      </c>
      <c r="I474">
        <v>100</v>
      </c>
      <c r="J474">
        <v>0</v>
      </c>
      <c r="K474">
        <v>0</v>
      </c>
      <c r="L474">
        <v>1262</v>
      </c>
      <c r="M474">
        <v>1262</v>
      </c>
      <c r="N474" t="s">
        <v>20</v>
      </c>
      <c r="O474" t="s">
        <v>22410</v>
      </c>
      <c r="P474" t="s">
        <v>28</v>
      </c>
      <c r="Q474" t="s">
        <v>34233</v>
      </c>
      <c r="R474" t="s">
        <v>34233</v>
      </c>
      <c r="S474" t="s">
        <v>32628</v>
      </c>
      <c r="T474" t="s">
        <v>34357</v>
      </c>
      <c r="U474" t="s">
        <v>32634</v>
      </c>
      <c r="V474" t="s">
        <v>34881</v>
      </c>
      <c r="W474">
        <v>189</v>
      </c>
      <c r="X474">
        <v>2</v>
      </c>
      <c r="Y474">
        <v>1</v>
      </c>
      <c r="AA474">
        <v>8</v>
      </c>
      <c r="AB474">
        <v>15</v>
      </c>
      <c r="AC474">
        <v>1</v>
      </c>
      <c r="AD474" t="str">
        <f t="shared" si="68"/>
        <v/>
      </c>
      <c r="AE474" t="str">
        <f t="shared" si="69"/>
        <v/>
      </c>
      <c r="AF474" t="str">
        <f t="shared" si="65"/>
        <v/>
      </c>
      <c r="AG474">
        <f t="shared" si="72"/>
        <v>1</v>
      </c>
      <c r="AH474">
        <f t="shared" si="70"/>
        <v>2.8</v>
      </c>
      <c r="AI474">
        <v>0.14499999999999999</v>
      </c>
      <c r="AJ474">
        <f t="shared" si="67"/>
        <v>0.40599999999999997</v>
      </c>
      <c r="AK474" t="str">
        <f t="shared" si="71"/>
        <v/>
      </c>
      <c r="AL474" t="str">
        <f t="shared" si="64"/>
        <v/>
      </c>
    </row>
    <row r="475" spans="1:39" x14ac:dyDescent="0.2">
      <c r="A475" t="s">
        <v>22411</v>
      </c>
      <c r="B475" t="s">
        <v>122</v>
      </c>
      <c r="C475" t="s">
        <v>22412</v>
      </c>
      <c r="D475" s="1">
        <v>38814</v>
      </c>
      <c r="E475" s="1">
        <v>43456</v>
      </c>
      <c r="F475" t="s">
        <v>19</v>
      </c>
      <c r="I475">
        <v>100</v>
      </c>
      <c r="J475">
        <v>0</v>
      </c>
      <c r="K475">
        <v>0</v>
      </c>
      <c r="L475">
        <v>1620</v>
      </c>
      <c r="M475">
        <v>1620</v>
      </c>
      <c r="N475" t="s">
        <v>20</v>
      </c>
      <c r="O475" t="s">
        <v>22413</v>
      </c>
      <c r="P475" t="s">
        <v>28</v>
      </c>
      <c r="Q475" t="s">
        <v>34233</v>
      </c>
      <c r="R475" t="s">
        <v>34233</v>
      </c>
      <c r="S475" t="s">
        <v>32628</v>
      </c>
      <c r="T475" t="s">
        <v>34357</v>
      </c>
      <c r="U475" t="s">
        <v>32634</v>
      </c>
      <c r="V475" t="s">
        <v>34879</v>
      </c>
      <c r="X475">
        <v>2</v>
      </c>
      <c r="Y475">
        <v>1</v>
      </c>
      <c r="AA475">
        <v>8</v>
      </c>
      <c r="AB475">
        <v>15</v>
      </c>
      <c r="AC475">
        <v>1</v>
      </c>
      <c r="AD475" t="str">
        <f t="shared" si="68"/>
        <v/>
      </c>
      <c r="AE475" t="str">
        <f t="shared" si="69"/>
        <v/>
      </c>
      <c r="AF475" t="str">
        <f t="shared" si="65"/>
        <v/>
      </c>
      <c r="AG475">
        <f t="shared" si="72"/>
        <v>1</v>
      </c>
      <c r="AH475">
        <f t="shared" si="70"/>
        <v>2.8</v>
      </c>
      <c r="AI475">
        <v>0.14499999999999999</v>
      </c>
      <c r="AJ475">
        <f t="shared" si="67"/>
        <v>0.40599999999999997</v>
      </c>
      <c r="AK475" t="str">
        <f t="shared" si="71"/>
        <v/>
      </c>
      <c r="AL475" t="str">
        <f t="shared" si="64"/>
        <v/>
      </c>
    </row>
    <row r="476" spans="1:39" x14ac:dyDescent="0.2">
      <c r="A476" t="s">
        <v>22414</v>
      </c>
      <c r="B476" t="s">
        <v>122</v>
      </c>
      <c r="C476" t="s">
        <v>22415</v>
      </c>
      <c r="D476" s="1">
        <v>38814</v>
      </c>
      <c r="E476" s="1">
        <v>43456</v>
      </c>
      <c r="F476" t="s">
        <v>19</v>
      </c>
      <c r="I476">
        <v>100</v>
      </c>
      <c r="J476">
        <v>0</v>
      </c>
      <c r="K476">
        <v>0</v>
      </c>
      <c r="L476">
        <v>1449</v>
      </c>
      <c r="M476">
        <v>1449</v>
      </c>
      <c r="N476" t="s">
        <v>20</v>
      </c>
      <c r="O476" t="s">
        <v>22416</v>
      </c>
      <c r="P476" t="s">
        <v>28</v>
      </c>
      <c r="Q476" t="s">
        <v>34233</v>
      </c>
      <c r="R476" t="s">
        <v>34233</v>
      </c>
      <c r="S476" t="s">
        <v>32628</v>
      </c>
      <c r="T476" t="s">
        <v>34357</v>
      </c>
      <c r="U476" t="s">
        <v>32634</v>
      </c>
      <c r="V476" t="s">
        <v>34879</v>
      </c>
      <c r="X476">
        <v>2</v>
      </c>
      <c r="Y476">
        <v>1</v>
      </c>
      <c r="AA476">
        <v>8</v>
      </c>
      <c r="AB476">
        <v>15</v>
      </c>
      <c r="AC476">
        <v>1</v>
      </c>
      <c r="AD476" t="str">
        <f t="shared" si="68"/>
        <v/>
      </c>
      <c r="AE476" t="str">
        <f t="shared" si="69"/>
        <v/>
      </c>
      <c r="AF476" t="str">
        <f t="shared" si="65"/>
        <v/>
      </c>
      <c r="AG476">
        <f t="shared" si="72"/>
        <v>1</v>
      </c>
      <c r="AH476">
        <f t="shared" si="70"/>
        <v>2.8</v>
      </c>
      <c r="AI476">
        <v>0.14499999999999999</v>
      </c>
      <c r="AJ476">
        <f t="shared" si="67"/>
        <v>0.40599999999999997</v>
      </c>
      <c r="AK476" t="str">
        <f t="shared" si="71"/>
        <v/>
      </c>
      <c r="AL476" t="str">
        <f t="shared" si="64"/>
        <v/>
      </c>
    </row>
    <row r="477" spans="1:39" x14ac:dyDescent="0.2">
      <c r="A477" t="s">
        <v>22722</v>
      </c>
      <c r="B477" t="s">
        <v>122</v>
      </c>
      <c r="C477" t="s">
        <v>22723</v>
      </c>
      <c r="D477" s="1">
        <v>38814</v>
      </c>
      <c r="E477" s="1">
        <v>43456</v>
      </c>
      <c r="F477" t="s">
        <v>19</v>
      </c>
      <c r="I477">
        <v>100</v>
      </c>
      <c r="J477">
        <v>0</v>
      </c>
      <c r="K477">
        <v>0</v>
      </c>
      <c r="L477">
        <v>2901</v>
      </c>
      <c r="M477">
        <v>2901</v>
      </c>
      <c r="N477" t="s">
        <v>20</v>
      </c>
      <c r="O477" t="s">
        <v>22724</v>
      </c>
      <c r="P477" t="s">
        <v>28</v>
      </c>
      <c r="Q477" t="s">
        <v>33765</v>
      </c>
      <c r="R477" t="s">
        <v>33762</v>
      </c>
      <c r="S477" t="s">
        <v>33942</v>
      </c>
      <c r="T477" t="s">
        <v>34233</v>
      </c>
      <c r="U477" t="s">
        <v>32650</v>
      </c>
      <c r="V477" t="s">
        <v>34879</v>
      </c>
      <c r="X477">
        <v>2.5</v>
      </c>
      <c r="Y477">
        <v>2</v>
      </c>
      <c r="AA477">
        <v>8.5</v>
      </c>
      <c r="AB477">
        <v>25</v>
      </c>
      <c r="AC477">
        <v>12</v>
      </c>
      <c r="AD477" t="str">
        <f t="shared" si="68"/>
        <v/>
      </c>
      <c r="AE477">
        <f t="shared" si="69"/>
        <v>12</v>
      </c>
      <c r="AF477" t="str">
        <f t="shared" si="65"/>
        <v/>
      </c>
      <c r="AG477" t="str">
        <f t="shared" si="72"/>
        <v/>
      </c>
      <c r="AH477" t="str">
        <f t="shared" si="70"/>
        <v/>
      </c>
      <c r="AI477">
        <v>0.14499999999999999</v>
      </c>
      <c r="AJ477" t="str">
        <f t="shared" si="67"/>
        <v/>
      </c>
      <c r="AK477">
        <f t="shared" si="71"/>
        <v>33.599999999999994</v>
      </c>
      <c r="AL477">
        <f t="shared" si="64"/>
        <v>4.871999999999999</v>
      </c>
    </row>
    <row r="478" spans="1:39" x14ac:dyDescent="0.2">
      <c r="A478" t="s">
        <v>22438</v>
      </c>
      <c r="B478" t="s">
        <v>122</v>
      </c>
      <c r="C478" t="s">
        <v>22439</v>
      </c>
      <c r="D478" s="1">
        <v>38814</v>
      </c>
      <c r="E478" s="1">
        <v>43525</v>
      </c>
      <c r="F478" t="s">
        <v>474</v>
      </c>
      <c r="I478">
        <v>100</v>
      </c>
      <c r="J478">
        <v>0</v>
      </c>
      <c r="K478">
        <v>0</v>
      </c>
      <c r="L478">
        <v>30</v>
      </c>
      <c r="M478">
        <v>30</v>
      </c>
      <c r="N478" t="s">
        <v>20</v>
      </c>
      <c r="O478" t="s">
        <v>22440</v>
      </c>
      <c r="P478" t="s">
        <v>28</v>
      </c>
      <c r="Q478" t="s">
        <v>34233</v>
      </c>
      <c r="R478" t="s">
        <v>34233</v>
      </c>
      <c r="S478" t="s">
        <v>32627</v>
      </c>
      <c r="T478" t="s">
        <v>34233</v>
      </c>
      <c r="AD478" t="str">
        <f t="shared" si="68"/>
        <v/>
      </c>
      <c r="AE478" t="str">
        <f t="shared" si="69"/>
        <v/>
      </c>
      <c r="AF478" t="str">
        <f t="shared" si="65"/>
        <v/>
      </c>
      <c r="AG478" t="str">
        <f t="shared" si="72"/>
        <v/>
      </c>
      <c r="AH478" t="str">
        <f t="shared" si="70"/>
        <v/>
      </c>
      <c r="AI478">
        <v>0.14499999999999999</v>
      </c>
      <c r="AJ478" t="str">
        <f t="shared" si="67"/>
        <v/>
      </c>
      <c r="AK478" t="str">
        <f t="shared" si="71"/>
        <v/>
      </c>
      <c r="AL478" t="str">
        <f t="shared" si="64"/>
        <v/>
      </c>
    </row>
    <row r="479" spans="1:39" x14ac:dyDescent="0.2">
      <c r="A479" t="s">
        <v>22441</v>
      </c>
      <c r="B479" t="s">
        <v>122</v>
      </c>
      <c r="C479" t="s">
        <v>22442</v>
      </c>
      <c r="D479" s="1">
        <v>38814</v>
      </c>
      <c r="E479" s="1">
        <v>43525</v>
      </c>
      <c r="F479" t="s">
        <v>474</v>
      </c>
      <c r="I479">
        <v>100</v>
      </c>
      <c r="J479">
        <v>0</v>
      </c>
      <c r="K479">
        <v>0</v>
      </c>
      <c r="L479">
        <v>36</v>
      </c>
      <c r="M479">
        <v>36</v>
      </c>
      <c r="N479" t="s">
        <v>20</v>
      </c>
      <c r="O479" t="s">
        <v>22443</v>
      </c>
      <c r="P479" t="s">
        <v>28</v>
      </c>
      <c r="Q479" t="s">
        <v>34233</v>
      </c>
      <c r="R479" t="s">
        <v>34233</v>
      </c>
      <c r="S479" t="s">
        <v>32627</v>
      </c>
      <c r="T479" t="s">
        <v>34233</v>
      </c>
      <c r="AD479" t="str">
        <f t="shared" si="68"/>
        <v/>
      </c>
      <c r="AE479" t="str">
        <f t="shared" si="69"/>
        <v/>
      </c>
      <c r="AF479" t="str">
        <f t="shared" si="65"/>
        <v/>
      </c>
      <c r="AG479" t="str">
        <f t="shared" si="72"/>
        <v/>
      </c>
      <c r="AH479" t="str">
        <f t="shared" si="70"/>
        <v/>
      </c>
      <c r="AI479">
        <v>0.14499999999999999</v>
      </c>
      <c r="AJ479" t="str">
        <f t="shared" si="67"/>
        <v/>
      </c>
      <c r="AK479" t="str">
        <f t="shared" si="71"/>
        <v/>
      </c>
      <c r="AL479" t="str">
        <f t="shared" ref="AL479:AL542" si="73">IF(COUNTBLANK(AK479),"",AK479*AI479)</f>
        <v/>
      </c>
    </row>
    <row r="480" spans="1:39" x14ac:dyDescent="0.2">
      <c r="A480" t="s">
        <v>22616</v>
      </c>
      <c r="B480" t="s">
        <v>122</v>
      </c>
      <c r="C480" t="s">
        <v>22617</v>
      </c>
      <c r="D480" s="1">
        <v>38814</v>
      </c>
      <c r="E480" s="1">
        <v>43951</v>
      </c>
      <c r="F480" t="s">
        <v>5513</v>
      </c>
      <c r="G480" t="s">
        <v>470</v>
      </c>
      <c r="I480">
        <v>80</v>
      </c>
      <c r="J480">
        <v>20</v>
      </c>
      <c r="K480">
        <v>0</v>
      </c>
      <c r="L480">
        <v>3547</v>
      </c>
      <c r="M480">
        <v>3547</v>
      </c>
      <c r="N480" t="s">
        <v>20</v>
      </c>
      <c r="O480" t="s">
        <v>22618</v>
      </c>
      <c r="P480" t="s">
        <v>28</v>
      </c>
      <c r="Q480" t="s">
        <v>34233</v>
      </c>
      <c r="R480" t="s">
        <v>34233</v>
      </c>
      <c r="S480" t="s">
        <v>33942</v>
      </c>
      <c r="T480" t="s">
        <v>34233</v>
      </c>
      <c r="U480" t="s">
        <v>32703</v>
      </c>
      <c r="V480" t="s">
        <v>34879</v>
      </c>
      <c r="W480">
        <f>L480*0.05</f>
        <v>177.35000000000002</v>
      </c>
      <c r="X480">
        <v>2</v>
      </c>
      <c r="Y480">
        <v>1</v>
      </c>
      <c r="Z480">
        <f>W480*X480</f>
        <v>354.70000000000005</v>
      </c>
      <c r="AA480">
        <v>8</v>
      </c>
      <c r="AB480">
        <v>5</v>
      </c>
      <c r="AD480">
        <f t="shared" si="68"/>
        <v>354.70000000000005</v>
      </c>
      <c r="AE480" t="str">
        <f t="shared" si="69"/>
        <v/>
      </c>
      <c r="AF480" t="str">
        <f t="shared" si="65"/>
        <v/>
      </c>
      <c r="AG480" t="str">
        <f t="shared" si="72"/>
        <v/>
      </c>
      <c r="AH480" t="str">
        <f t="shared" si="70"/>
        <v/>
      </c>
      <c r="AI480">
        <v>0.14499999999999999</v>
      </c>
      <c r="AJ480" t="str">
        <f t="shared" si="67"/>
        <v/>
      </c>
      <c r="AK480" t="str">
        <f t="shared" si="71"/>
        <v/>
      </c>
      <c r="AL480" s="9">
        <v>0.5</v>
      </c>
      <c r="AM480" t="s">
        <v>34923</v>
      </c>
    </row>
    <row r="481" spans="1:39" x14ac:dyDescent="0.2">
      <c r="A481" t="s">
        <v>22619</v>
      </c>
      <c r="B481" t="s">
        <v>122</v>
      </c>
      <c r="C481" t="s">
        <v>22620</v>
      </c>
      <c r="D481" s="1">
        <v>38814</v>
      </c>
      <c r="E481" s="1">
        <v>44546</v>
      </c>
      <c r="F481" t="s">
        <v>19</v>
      </c>
      <c r="I481">
        <v>100</v>
      </c>
      <c r="J481">
        <v>0</v>
      </c>
      <c r="K481">
        <v>0</v>
      </c>
      <c r="L481">
        <v>2985</v>
      </c>
      <c r="M481">
        <v>2985</v>
      </c>
      <c r="N481" t="s">
        <v>20</v>
      </c>
      <c r="O481" t="s">
        <v>22621</v>
      </c>
      <c r="P481" t="s">
        <v>28</v>
      </c>
      <c r="Q481" t="s">
        <v>33766</v>
      </c>
      <c r="R481" t="s">
        <v>33762</v>
      </c>
      <c r="S481" t="s">
        <v>33942</v>
      </c>
      <c r="T481" t="s">
        <v>34233</v>
      </c>
      <c r="U481" t="s">
        <v>32650</v>
      </c>
      <c r="V481" t="s">
        <v>34879</v>
      </c>
      <c r="X481">
        <v>2.5</v>
      </c>
      <c r="Y481">
        <v>2</v>
      </c>
      <c r="AA481">
        <v>8.5</v>
      </c>
      <c r="AB481">
        <v>25</v>
      </c>
      <c r="AC481">
        <v>8</v>
      </c>
      <c r="AD481" t="str">
        <f t="shared" si="68"/>
        <v/>
      </c>
      <c r="AE481">
        <f t="shared" si="69"/>
        <v>8</v>
      </c>
      <c r="AF481" t="str">
        <f t="shared" si="65"/>
        <v/>
      </c>
      <c r="AG481" t="str">
        <f t="shared" si="72"/>
        <v/>
      </c>
      <c r="AH481" t="str">
        <f t="shared" si="70"/>
        <v/>
      </c>
      <c r="AI481">
        <v>0.14499999999999999</v>
      </c>
      <c r="AJ481" t="str">
        <f t="shared" si="67"/>
        <v/>
      </c>
      <c r="AK481">
        <f t="shared" si="71"/>
        <v>22.4</v>
      </c>
      <c r="AL481">
        <f t="shared" si="73"/>
        <v>3.2479999999999998</v>
      </c>
    </row>
    <row r="482" spans="1:39" x14ac:dyDescent="0.2">
      <c r="A482" t="s">
        <v>22742</v>
      </c>
      <c r="B482" t="s">
        <v>122</v>
      </c>
      <c r="C482" t="s">
        <v>22743</v>
      </c>
      <c r="D482" s="1">
        <v>38814</v>
      </c>
      <c r="E482" s="1">
        <v>44546</v>
      </c>
      <c r="F482" t="s">
        <v>19</v>
      </c>
      <c r="I482">
        <v>100</v>
      </c>
      <c r="J482">
        <v>0</v>
      </c>
      <c r="K482">
        <v>0</v>
      </c>
      <c r="L482">
        <v>9039</v>
      </c>
      <c r="M482">
        <v>9039</v>
      </c>
      <c r="N482" t="s">
        <v>20</v>
      </c>
      <c r="O482" t="s">
        <v>21</v>
      </c>
      <c r="P482" t="s">
        <v>28</v>
      </c>
      <c r="Q482" t="s">
        <v>34233</v>
      </c>
      <c r="R482" t="s">
        <v>34233</v>
      </c>
      <c r="S482" t="s">
        <v>33798</v>
      </c>
      <c r="T482" t="s">
        <v>34362</v>
      </c>
      <c r="U482" t="s">
        <v>32650</v>
      </c>
      <c r="V482" t="s">
        <v>34879</v>
      </c>
      <c r="X482">
        <v>2.5</v>
      </c>
      <c r="Y482">
        <v>5</v>
      </c>
      <c r="AA482">
        <v>8.5</v>
      </c>
      <c r="AB482">
        <v>25</v>
      </c>
      <c r="AC482">
        <v>28</v>
      </c>
      <c r="AD482" t="str">
        <f t="shared" si="68"/>
        <v/>
      </c>
      <c r="AE482" t="str">
        <f t="shared" si="69"/>
        <v/>
      </c>
      <c r="AF482" t="str">
        <f t="shared" si="65"/>
        <v/>
      </c>
      <c r="AG482">
        <f t="shared" si="72"/>
        <v>28</v>
      </c>
      <c r="AH482">
        <f t="shared" si="70"/>
        <v>78.399999999999991</v>
      </c>
      <c r="AI482">
        <v>0.14499999999999999</v>
      </c>
      <c r="AJ482">
        <f t="shared" si="67"/>
        <v>11.367999999999999</v>
      </c>
      <c r="AK482" t="str">
        <f t="shared" si="71"/>
        <v/>
      </c>
      <c r="AL482" t="str">
        <f t="shared" si="73"/>
        <v/>
      </c>
    </row>
    <row r="483" spans="1:39" x14ac:dyDescent="0.2">
      <c r="A483" t="s">
        <v>22607</v>
      </c>
      <c r="B483" t="s">
        <v>122</v>
      </c>
      <c r="C483" t="s">
        <v>22608</v>
      </c>
      <c r="D483" s="1">
        <v>38814</v>
      </c>
      <c r="E483" s="1">
        <v>44546</v>
      </c>
      <c r="F483" t="s">
        <v>26</v>
      </c>
      <c r="I483">
        <v>100</v>
      </c>
      <c r="J483">
        <v>0</v>
      </c>
      <c r="K483">
        <v>0</v>
      </c>
      <c r="L483">
        <v>2377</v>
      </c>
      <c r="M483">
        <v>2377</v>
      </c>
      <c r="N483" t="s">
        <v>20</v>
      </c>
      <c r="O483" t="s">
        <v>22609</v>
      </c>
      <c r="P483" t="s">
        <v>44</v>
      </c>
      <c r="Q483" t="s">
        <v>34233</v>
      </c>
      <c r="R483" t="s">
        <v>34233</v>
      </c>
      <c r="S483" t="s">
        <v>34233</v>
      </c>
      <c r="T483" t="s">
        <v>34233</v>
      </c>
      <c r="AD483" t="str">
        <f t="shared" si="68"/>
        <v/>
      </c>
      <c r="AE483" t="str">
        <f t="shared" si="69"/>
        <v/>
      </c>
      <c r="AF483" t="str">
        <f t="shared" si="65"/>
        <v/>
      </c>
      <c r="AG483" t="str">
        <f t="shared" si="72"/>
        <v/>
      </c>
      <c r="AH483" t="str">
        <f t="shared" si="70"/>
        <v/>
      </c>
      <c r="AI483">
        <v>0.14499999999999999</v>
      </c>
      <c r="AJ483" t="str">
        <f t="shared" si="67"/>
        <v/>
      </c>
      <c r="AK483" t="str">
        <f t="shared" si="71"/>
        <v/>
      </c>
      <c r="AL483" t="str">
        <f t="shared" si="73"/>
        <v/>
      </c>
    </row>
    <row r="484" spans="1:39" x14ac:dyDescent="0.2">
      <c r="A484" t="s">
        <v>22610</v>
      </c>
      <c r="B484" t="s">
        <v>122</v>
      </c>
      <c r="C484" t="s">
        <v>22611</v>
      </c>
      <c r="D484" s="1">
        <v>38814</v>
      </c>
      <c r="E484" s="1">
        <v>43456</v>
      </c>
      <c r="F484" t="s">
        <v>26</v>
      </c>
      <c r="I484">
        <v>100</v>
      </c>
      <c r="J484">
        <v>0</v>
      </c>
      <c r="K484">
        <v>0</v>
      </c>
      <c r="L484">
        <v>1092</v>
      </c>
      <c r="M484">
        <v>1092</v>
      </c>
      <c r="N484" t="s">
        <v>20</v>
      </c>
      <c r="O484" t="s">
        <v>22612</v>
      </c>
      <c r="P484" t="s">
        <v>44</v>
      </c>
      <c r="Q484" t="s">
        <v>34233</v>
      </c>
      <c r="R484" t="s">
        <v>34233</v>
      </c>
      <c r="S484" t="s">
        <v>34233</v>
      </c>
      <c r="T484" t="s">
        <v>34233</v>
      </c>
      <c r="AD484" t="str">
        <f t="shared" si="68"/>
        <v/>
      </c>
      <c r="AE484" t="str">
        <f t="shared" si="69"/>
        <v/>
      </c>
      <c r="AF484" t="str">
        <f t="shared" si="65"/>
        <v/>
      </c>
      <c r="AG484" t="str">
        <f t="shared" si="72"/>
        <v/>
      </c>
      <c r="AH484" t="str">
        <f t="shared" si="70"/>
        <v/>
      </c>
      <c r="AI484">
        <v>0.14499999999999999</v>
      </c>
      <c r="AJ484" t="str">
        <f t="shared" si="67"/>
        <v/>
      </c>
      <c r="AK484" t="str">
        <f t="shared" si="71"/>
        <v/>
      </c>
      <c r="AL484" t="str">
        <f t="shared" si="73"/>
        <v/>
      </c>
    </row>
    <row r="485" spans="1:39" x14ac:dyDescent="0.2">
      <c r="A485" t="s">
        <v>22432</v>
      </c>
      <c r="B485" t="s">
        <v>122</v>
      </c>
      <c r="C485" t="s">
        <v>22433</v>
      </c>
      <c r="D485" s="1">
        <v>38814</v>
      </c>
      <c r="E485" s="1">
        <v>44546</v>
      </c>
      <c r="F485" t="s">
        <v>26</v>
      </c>
      <c r="I485">
        <v>100</v>
      </c>
      <c r="J485">
        <v>0</v>
      </c>
      <c r="K485">
        <v>0</v>
      </c>
      <c r="L485">
        <v>6066</v>
      </c>
      <c r="M485">
        <v>6066</v>
      </c>
      <c r="N485" t="s">
        <v>20</v>
      </c>
      <c r="O485" t="s">
        <v>22434</v>
      </c>
      <c r="P485" t="s">
        <v>44</v>
      </c>
      <c r="Q485" t="s">
        <v>34233</v>
      </c>
      <c r="R485" t="s">
        <v>34233</v>
      </c>
      <c r="S485" t="s">
        <v>34233</v>
      </c>
      <c r="T485" t="s">
        <v>34233</v>
      </c>
      <c r="AD485" t="str">
        <f t="shared" si="68"/>
        <v/>
      </c>
      <c r="AE485" t="str">
        <f t="shared" si="69"/>
        <v/>
      </c>
      <c r="AF485" t="str">
        <f t="shared" si="65"/>
        <v/>
      </c>
      <c r="AG485" t="str">
        <f t="shared" si="72"/>
        <v/>
      </c>
      <c r="AH485" t="str">
        <f t="shared" si="70"/>
        <v/>
      </c>
      <c r="AI485">
        <v>0.14499999999999999</v>
      </c>
      <c r="AJ485" t="str">
        <f t="shared" si="67"/>
        <v/>
      </c>
      <c r="AK485" t="str">
        <f t="shared" si="71"/>
        <v/>
      </c>
      <c r="AL485" t="str">
        <f t="shared" si="73"/>
        <v/>
      </c>
    </row>
    <row r="486" spans="1:39" x14ac:dyDescent="0.2">
      <c r="A486" t="s">
        <v>22240</v>
      </c>
      <c r="B486" t="s">
        <v>122</v>
      </c>
      <c r="C486" t="s">
        <v>22241</v>
      </c>
      <c r="D486" s="1">
        <v>38814</v>
      </c>
      <c r="E486" s="1">
        <v>43456</v>
      </c>
      <c r="F486" t="s">
        <v>19</v>
      </c>
      <c r="I486">
        <v>100</v>
      </c>
      <c r="J486">
        <v>0</v>
      </c>
      <c r="K486">
        <v>0</v>
      </c>
      <c r="L486">
        <v>4162</v>
      </c>
      <c r="M486">
        <v>4162</v>
      </c>
      <c r="N486" t="s">
        <v>20</v>
      </c>
      <c r="O486" t="s">
        <v>22242</v>
      </c>
      <c r="P486" t="s">
        <v>28</v>
      </c>
      <c r="Q486" t="s">
        <v>33763</v>
      </c>
      <c r="R486" t="s">
        <v>33762</v>
      </c>
      <c r="S486" t="s">
        <v>33942</v>
      </c>
      <c r="T486" t="s">
        <v>34233</v>
      </c>
      <c r="U486" t="s">
        <v>32650</v>
      </c>
      <c r="V486" t="s">
        <v>34879</v>
      </c>
      <c r="X486">
        <v>2.5</v>
      </c>
      <c r="Y486">
        <v>3</v>
      </c>
      <c r="AA486">
        <v>8.5</v>
      </c>
      <c r="AB486">
        <v>25</v>
      </c>
      <c r="AC486">
        <v>12</v>
      </c>
      <c r="AD486" t="str">
        <f t="shared" si="68"/>
        <v/>
      </c>
      <c r="AE486">
        <f t="shared" si="69"/>
        <v>12</v>
      </c>
      <c r="AF486" t="str">
        <f t="shared" ref="AF486:AF514" si="74">IF((S486&lt;&gt;"tühi")*(F486&lt;&gt;"Elamumaa")*(G486&lt;&gt;"Elamumaa")*(H486&lt;&gt;"Elamumaa"),IF(Z486=0,"",Z486),"")</f>
        <v/>
      </c>
      <c r="AG486" t="str">
        <f t="shared" si="72"/>
        <v/>
      </c>
      <c r="AH486" t="str">
        <f t="shared" si="70"/>
        <v/>
      </c>
      <c r="AI486">
        <v>0.14499999999999999</v>
      </c>
      <c r="AJ486" t="str">
        <f t="shared" si="67"/>
        <v/>
      </c>
      <c r="AK486">
        <f t="shared" si="71"/>
        <v>33.599999999999994</v>
      </c>
      <c r="AL486">
        <f t="shared" si="73"/>
        <v>4.871999999999999</v>
      </c>
    </row>
    <row r="487" spans="1:39" x14ac:dyDescent="0.2">
      <c r="A487" t="s">
        <v>31866</v>
      </c>
      <c r="B487" t="s">
        <v>122</v>
      </c>
      <c r="C487" t="s">
        <v>31867</v>
      </c>
      <c r="D487" s="1">
        <v>44214</v>
      </c>
      <c r="E487" s="1">
        <v>44546</v>
      </c>
      <c r="F487" t="s">
        <v>19</v>
      </c>
      <c r="I487">
        <v>100</v>
      </c>
      <c r="J487">
        <v>0</v>
      </c>
      <c r="K487">
        <v>0</v>
      </c>
      <c r="L487">
        <v>4596</v>
      </c>
      <c r="M487">
        <v>4596</v>
      </c>
      <c r="N487" t="s">
        <v>20</v>
      </c>
      <c r="O487" t="s">
        <v>21</v>
      </c>
      <c r="P487" t="s">
        <v>28</v>
      </c>
      <c r="Q487" t="s">
        <v>34233</v>
      </c>
      <c r="R487" t="s">
        <v>34233</v>
      </c>
      <c r="S487" t="s">
        <v>32628</v>
      </c>
      <c r="T487" t="s">
        <v>34362</v>
      </c>
      <c r="U487" t="s">
        <v>32650</v>
      </c>
      <c r="V487" t="s">
        <v>34879</v>
      </c>
      <c r="X487">
        <v>2.5</v>
      </c>
      <c r="Y487">
        <v>5</v>
      </c>
      <c r="AA487">
        <v>8.5</v>
      </c>
      <c r="AB487">
        <v>25</v>
      </c>
      <c r="AC487">
        <f>28/2</f>
        <v>14</v>
      </c>
      <c r="AD487" t="str">
        <f t="shared" si="68"/>
        <v/>
      </c>
      <c r="AE487" t="str">
        <f t="shared" si="69"/>
        <v/>
      </c>
      <c r="AF487" t="str">
        <f t="shared" si="74"/>
        <v/>
      </c>
      <c r="AG487">
        <f t="shared" si="72"/>
        <v>14</v>
      </c>
      <c r="AH487">
        <f t="shared" si="70"/>
        <v>39.199999999999996</v>
      </c>
      <c r="AI487">
        <v>0.14499999999999999</v>
      </c>
      <c r="AJ487">
        <f t="shared" si="67"/>
        <v>5.6839999999999993</v>
      </c>
      <c r="AK487" t="str">
        <f t="shared" si="71"/>
        <v/>
      </c>
      <c r="AL487" t="str">
        <f t="shared" si="73"/>
        <v/>
      </c>
      <c r="AM487" t="s">
        <v>34882</v>
      </c>
    </row>
    <row r="488" spans="1:39" x14ac:dyDescent="0.2">
      <c r="A488" t="s">
        <v>22237</v>
      </c>
      <c r="B488" t="s">
        <v>122</v>
      </c>
      <c r="C488" t="s">
        <v>22238</v>
      </c>
      <c r="D488" s="1">
        <v>38814</v>
      </c>
      <c r="E488" s="1">
        <v>43456</v>
      </c>
      <c r="F488" t="s">
        <v>474</v>
      </c>
      <c r="I488">
        <v>100</v>
      </c>
      <c r="J488">
        <v>0</v>
      </c>
      <c r="K488">
        <v>0</v>
      </c>
      <c r="L488">
        <v>43</v>
      </c>
      <c r="M488">
        <v>43</v>
      </c>
      <c r="N488" t="s">
        <v>20</v>
      </c>
      <c r="O488" t="s">
        <v>22239</v>
      </c>
      <c r="P488" t="s">
        <v>28</v>
      </c>
      <c r="Q488" t="s">
        <v>34233</v>
      </c>
      <c r="R488" t="s">
        <v>34233</v>
      </c>
      <c r="S488" t="s">
        <v>32627</v>
      </c>
      <c r="T488" t="s">
        <v>34233</v>
      </c>
      <c r="AD488" t="str">
        <f t="shared" si="68"/>
        <v/>
      </c>
      <c r="AE488" t="str">
        <f t="shared" si="69"/>
        <v/>
      </c>
      <c r="AF488" t="str">
        <f t="shared" si="74"/>
        <v/>
      </c>
      <c r="AG488" t="str">
        <f t="shared" si="72"/>
        <v/>
      </c>
      <c r="AH488" t="str">
        <f t="shared" si="70"/>
        <v/>
      </c>
      <c r="AI488">
        <v>0.14499999999999999</v>
      </c>
      <c r="AJ488" t="str">
        <f t="shared" si="67"/>
        <v/>
      </c>
      <c r="AK488" t="str">
        <f t="shared" si="71"/>
        <v/>
      </c>
      <c r="AL488" t="str">
        <f t="shared" si="73"/>
        <v/>
      </c>
    </row>
    <row r="489" spans="1:39" x14ac:dyDescent="0.2">
      <c r="A489" t="s">
        <v>22435</v>
      </c>
      <c r="B489" t="s">
        <v>122</v>
      </c>
      <c r="C489" t="s">
        <v>22436</v>
      </c>
      <c r="D489" s="1">
        <v>38814</v>
      </c>
      <c r="E489" s="1">
        <v>43456</v>
      </c>
      <c r="F489" t="s">
        <v>19</v>
      </c>
      <c r="I489">
        <v>100</v>
      </c>
      <c r="J489">
        <v>0</v>
      </c>
      <c r="K489">
        <v>0</v>
      </c>
      <c r="L489">
        <v>5073</v>
      </c>
      <c r="M489">
        <v>5073</v>
      </c>
      <c r="N489" t="s">
        <v>20</v>
      </c>
      <c r="O489" t="s">
        <v>22437</v>
      </c>
      <c r="P489" t="s">
        <v>28</v>
      </c>
      <c r="Q489" t="s">
        <v>33767</v>
      </c>
      <c r="R489" t="s">
        <v>33762</v>
      </c>
      <c r="S489" t="s">
        <v>33942</v>
      </c>
      <c r="T489" t="s">
        <v>34233</v>
      </c>
      <c r="U489" t="s">
        <v>32650</v>
      </c>
      <c r="V489" t="s">
        <v>34879</v>
      </c>
      <c r="X489">
        <v>2.5</v>
      </c>
      <c r="Y489">
        <v>3</v>
      </c>
      <c r="AA489">
        <v>8.5</v>
      </c>
      <c r="AB489">
        <v>25</v>
      </c>
      <c r="AC489">
        <v>12</v>
      </c>
      <c r="AD489" t="str">
        <f t="shared" si="68"/>
        <v/>
      </c>
      <c r="AE489">
        <f t="shared" si="69"/>
        <v>12</v>
      </c>
      <c r="AF489" t="str">
        <f t="shared" si="74"/>
        <v/>
      </c>
      <c r="AG489" t="str">
        <f t="shared" si="72"/>
        <v/>
      </c>
      <c r="AH489" t="str">
        <f t="shared" si="70"/>
        <v/>
      </c>
      <c r="AI489">
        <v>0.14499999999999999</v>
      </c>
      <c r="AJ489" t="str">
        <f t="shared" si="67"/>
        <v/>
      </c>
      <c r="AK489">
        <f t="shared" si="71"/>
        <v>33.599999999999994</v>
      </c>
      <c r="AL489">
        <f t="shared" si="73"/>
        <v>4.871999999999999</v>
      </c>
    </row>
    <row r="490" spans="1:39" x14ac:dyDescent="0.2">
      <c r="A490" t="s">
        <v>22539</v>
      </c>
      <c r="B490" t="s">
        <v>122</v>
      </c>
      <c r="C490" t="s">
        <v>22540</v>
      </c>
      <c r="D490" s="1">
        <v>38814</v>
      </c>
      <c r="E490" s="1">
        <v>44546</v>
      </c>
      <c r="F490" t="s">
        <v>26</v>
      </c>
      <c r="I490">
        <v>100</v>
      </c>
      <c r="J490">
        <v>0</v>
      </c>
      <c r="K490">
        <v>0</v>
      </c>
      <c r="L490">
        <v>10691</v>
      </c>
      <c r="M490">
        <v>10691</v>
      </c>
      <c r="N490" t="s">
        <v>20</v>
      </c>
      <c r="O490" t="s">
        <v>22541</v>
      </c>
      <c r="P490" t="s">
        <v>44</v>
      </c>
      <c r="Q490" t="s">
        <v>34233</v>
      </c>
      <c r="R490" t="s">
        <v>34233</v>
      </c>
      <c r="S490" t="s">
        <v>34233</v>
      </c>
      <c r="T490" t="s">
        <v>34233</v>
      </c>
      <c r="AD490" t="str">
        <f t="shared" si="68"/>
        <v/>
      </c>
      <c r="AE490" t="str">
        <f t="shared" si="69"/>
        <v/>
      </c>
      <c r="AF490" t="str">
        <f t="shared" si="74"/>
        <v/>
      </c>
      <c r="AG490" t="str">
        <f t="shared" si="72"/>
        <v/>
      </c>
      <c r="AH490" t="str">
        <f t="shared" si="70"/>
        <v/>
      </c>
      <c r="AI490">
        <v>0.14499999999999999</v>
      </c>
      <c r="AJ490" t="str">
        <f t="shared" si="67"/>
        <v/>
      </c>
      <c r="AK490" t="str">
        <f t="shared" si="71"/>
        <v/>
      </c>
      <c r="AL490" t="str">
        <f t="shared" si="73"/>
        <v/>
      </c>
    </row>
    <row r="491" spans="1:39" x14ac:dyDescent="0.2">
      <c r="A491" t="s">
        <v>22731</v>
      </c>
      <c r="B491" t="s">
        <v>122</v>
      </c>
      <c r="C491" t="s">
        <v>22732</v>
      </c>
      <c r="D491" s="1">
        <v>38814</v>
      </c>
      <c r="E491" s="1">
        <v>44546</v>
      </c>
      <c r="F491" t="s">
        <v>19</v>
      </c>
      <c r="I491">
        <v>100</v>
      </c>
      <c r="J491">
        <v>0</v>
      </c>
      <c r="K491">
        <v>0</v>
      </c>
      <c r="L491">
        <v>3720</v>
      </c>
      <c r="M491">
        <v>3720</v>
      </c>
      <c r="N491" t="s">
        <v>20</v>
      </c>
      <c r="O491" t="s">
        <v>21</v>
      </c>
      <c r="P491" t="s">
        <v>28</v>
      </c>
      <c r="Q491" t="s">
        <v>34233</v>
      </c>
      <c r="R491" t="s">
        <v>34233</v>
      </c>
      <c r="S491" t="s">
        <v>32628</v>
      </c>
      <c r="T491" t="s">
        <v>34362</v>
      </c>
      <c r="U491" t="s">
        <v>32650</v>
      </c>
      <c r="V491" t="s">
        <v>34879</v>
      </c>
      <c r="X491">
        <v>2.5</v>
      </c>
      <c r="Y491">
        <v>2</v>
      </c>
      <c r="AA491">
        <v>8.5</v>
      </c>
      <c r="AB491">
        <v>25</v>
      </c>
      <c r="AC491">
        <v>10</v>
      </c>
      <c r="AD491" t="str">
        <f t="shared" si="68"/>
        <v/>
      </c>
      <c r="AE491" t="str">
        <f t="shared" si="69"/>
        <v/>
      </c>
      <c r="AF491" t="str">
        <f t="shared" si="74"/>
        <v/>
      </c>
      <c r="AG491">
        <f t="shared" si="72"/>
        <v>10</v>
      </c>
      <c r="AH491">
        <f t="shared" si="70"/>
        <v>28</v>
      </c>
      <c r="AI491">
        <v>0.14499999999999999</v>
      </c>
      <c r="AJ491">
        <f t="shared" si="67"/>
        <v>4.0599999999999996</v>
      </c>
      <c r="AK491" t="str">
        <f t="shared" si="71"/>
        <v/>
      </c>
      <c r="AL491" t="str">
        <f t="shared" si="73"/>
        <v/>
      </c>
    </row>
    <row r="492" spans="1:39" x14ac:dyDescent="0.2">
      <c r="A492" t="s">
        <v>22733</v>
      </c>
      <c r="B492" t="s">
        <v>122</v>
      </c>
      <c r="C492" t="s">
        <v>22734</v>
      </c>
      <c r="D492" s="1">
        <v>38814</v>
      </c>
      <c r="E492" s="1">
        <v>43456</v>
      </c>
      <c r="F492" t="s">
        <v>19</v>
      </c>
      <c r="I492">
        <v>100</v>
      </c>
      <c r="J492">
        <v>0</v>
      </c>
      <c r="K492">
        <v>0</v>
      </c>
      <c r="L492">
        <v>4931</v>
      </c>
      <c r="M492">
        <v>4931</v>
      </c>
      <c r="N492" t="s">
        <v>20</v>
      </c>
      <c r="O492" t="s">
        <v>22735</v>
      </c>
      <c r="P492" t="s">
        <v>28</v>
      </c>
      <c r="Q492" t="s">
        <v>33765</v>
      </c>
      <c r="R492" t="s">
        <v>33762</v>
      </c>
      <c r="S492" t="s">
        <v>33942</v>
      </c>
      <c r="T492" t="s">
        <v>34233</v>
      </c>
      <c r="U492" t="s">
        <v>32650</v>
      </c>
      <c r="V492" t="s">
        <v>34879</v>
      </c>
      <c r="X492">
        <v>2.5</v>
      </c>
      <c r="Y492">
        <v>3</v>
      </c>
      <c r="AA492">
        <v>8.5</v>
      </c>
      <c r="AB492">
        <v>25</v>
      </c>
      <c r="AC492">
        <v>12</v>
      </c>
      <c r="AD492" t="str">
        <f t="shared" si="68"/>
        <v/>
      </c>
      <c r="AE492">
        <f t="shared" si="69"/>
        <v>12</v>
      </c>
      <c r="AF492" t="str">
        <f t="shared" si="74"/>
        <v/>
      </c>
      <c r="AG492" t="str">
        <f t="shared" si="72"/>
        <v/>
      </c>
      <c r="AH492" t="str">
        <f t="shared" si="70"/>
        <v/>
      </c>
      <c r="AI492">
        <v>0.14499999999999999</v>
      </c>
      <c r="AJ492" t="str">
        <f t="shared" si="67"/>
        <v/>
      </c>
      <c r="AK492">
        <f t="shared" si="71"/>
        <v>33.599999999999994</v>
      </c>
      <c r="AL492">
        <f t="shared" si="73"/>
        <v>4.871999999999999</v>
      </c>
    </row>
    <row r="493" spans="1:39" x14ac:dyDescent="0.2">
      <c r="A493" t="s">
        <v>22542</v>
      </c>
      <c r="B493" t="s">
        <v>122</v>
      </c>
      <c r="C493" t="s">
        <v>22543</v>
      </c>
      <c r="D493" s="1">
        <v>38814</v>
      </c>
      <c r="E493" s="1">
        <v>44546</v>
      </c>
      <c r="F493" t="s">
        <v>19</v>
      </c>
      <c r="I493">
        <v>100</v>
      </c>
      <c r="J493">
        <v>0</v>
      </c>
      <c r="K493">
        <v>0</v>
      </c>
      <c r="L493">
        <v>4575</v>
      </c>
      <c r="M493">
        <v>4575</v>
      </c>
      <c r="N493" t="s">
        <v>20</v>
      </c>
      <c r="O493" t="s">
        <v>21</v>
      </c>
      <c r="P493" t="s">
        <v>28</v>
      </c>
      <c r="Q493" t="s">
        <v>34233</v>
      </c>
      <c r="R493" t="s">
        <v>34233</v>
      </c>
      <c r="S493" t="s">
        <v>32628</v>
      </c>
      <c r="T493" t="s">
        <v>34390</v>
      </c>
      <c r="U493" t="s">
        <v>32650</v>
      </c>
      <c r="V493" t="s">
        <v>34879</v>
      </c>
      <c r="X493">
        <v>2.5</v>
      </c>
      <c r="Y493">
        <v>3</v>
      </c>
      <c r="AA493">
        <v>8.5</v>
      </c>
      <c r="AB493">
        <v>25</v>
      </c>
      <c r="AC493">
        <v>12</v>
      </c>
      <c r="AD493" t="str">
        <f t="shared" si="68"/>
        <v/>
      </c>
      <c r="AE493" t="str">
        <f t="shared" si="69"/>
        <v/>
      </c>
      <c r="AF493" t="str">
        <f t="shared" si="74"/>
        <v/>
      </c>
      <c r="AG493">
        <f t="shared" si="72"/>
        <v>12</v>
      </c>
      <c r="AH493">
        <f t="shared" si="70"/>
        <v>33.599999999999994</v>
      </c>
      <c r="AI493">
        <v>0.14499999999999999</v>
      </c>
      <c r="AJ493">
        <f t="shared" si="67"/>
        <v>4.871999999999999</v>
      </c>
      <c r="AK493" t="str">
        <f t="shared" si="71"/>
        <v/>
      </c>
      <c r="AL493" t="str">
        <f t="shared" si="73"/>
        <v/>
      </c>
    </row>
    <row r="494" spans="1:39" x14ac:dyDescent="0.2">
      <c r="A494" t="s">
        <v>22544</v>
      </c>
      <c r="B494" t="s">
        <v>122</v>
      </c>
      <c r="C494" t="s">
        <v>22545</v>
      </c>
      <c r="D494" s="1">
        <v>38814</v>
      </c>
      <c r="E494" s="1">
        <v>43456</v>
      </c>
      <c r="F494" t="s">
        <v>19</v>
      </c>
      <c r="I494">
        <v>100</v>
      </c>
      <c r="J494">
        <v>0</v>
      </c>
      <c r="K494">
        <v>0</v>
      </c>
      <c r="L494">
        <v>4136</v>
      </c>
      <c r="M494">
        <v>4136</v>
      </c>
      <c r="N494" t="s">
        <v>20</v>
      </c>
      <c r="O494" t="s">
        <v>22546</v>
      </c>
      <c r="P494" t="s">
        <v>28</v>
      </c>
      <c r="Q494" t="s">
        <v>33764</v>
      </c>
      <c r="R494" t="s">
        <v>33762</v>
      </c>
      <c r="S494" t="s">
        <v>33942</v>
      </c>
      <c r="T494" t="s">
        <v>34233</v>
      </c>
      <c r="U494" t="s">
        <v>32650</v>
      </c>
      <c r="V494" t="s">
        <v>34879</v>
      </c>
      <c r="X494">
        <v>2.5</v>
      </c>
      <c r="Y494">
        <v>3</v>
      </c>
      <c r="AA494">
        <v>8.5</v>
      </c>
      <c r="AB494">
        <v>25</v>
      </c>
      <c r="AC494">
        <v>12</v>
      </c>
      <c r="AD494" t="str">
        <f t="shared" si="68"/>
        <v/>
      </c>
      <c r="AE494">
        <f t="shared" si="69"/>
        <v>12</v>
      </c>
      <c r="AF494" t="str">
        <f t="shared" si="74"/>
        <v/>
      </c>
      <c r="AG494" t="str">
        <f t="shared" si="72"/>
        <v/>
      </c>
      <c r="AH494" t="str">
        <f t="shared" si="70"/>
        <v/>
      </c>
      <c r="AI494">
        <v>0.14499999999999999</v>
      </c>
      <c r="AJ494" t="str">
        <f t="shared" si="67"/>
        <v/>
      </c>
      <c r="AK494">
        <f t="shared" si="71"/>
        <v>33.599999999999994</v>
      </c>
      <c r="AL494">
        <f t="shared" si="73"/>
        <v>4.871999999999999</v>
      </c>
    </row>
    <row r="495" spans="1:39" x14ac:dyDescent="0.2">
      <c r="A495" t="s">
        <v>22662</v>
      </c>
      <c r="B495" t="s">
        <v>122</v>
      </c>
      <c r="C495" t="s">
        <v>22663</v>
      </c>
      <c r="D495" s="1">
        <v>38814</v>
      </c>
      <c r="E495" s="1">
        <v>43456</v>
      </c>
      <c r="F495" t="s">
        <v>19</v>
      </c>
      <c r="I495">
        <v>100</v>
      </c>
      <c r="J495">
        <v>0</v>
      </c>
      <c r="K495">
        <v>0</v>
      </c>
      <c r="L495">
        <v>2496</v>
      </c>
      <c r="M495">
        <v>2496</v>
      </c>
      <c r="N495" t="s">
        <v>20</v>
      </c>
      <c r="O495" t="s">
        <v>22664</v>
      </c>
      <c r="P495" t="s">
        <v>28</v>
      </c>
      <c r="Q495" t="s">
        <v>33761</v>
      </c>
      <c r="R495" t="s">
        <v>33762</v>
      </c>
      <c r="S495" t="s">
        <v>33942</v>
      </c>
      <c r="T495" t="s">
        <v>34233</v>
      </c>
      <c r="U495" t="s">
        <v>32650</v>
      </c>
      <c r="V495" t="s">
        <v>34879</v>
      </c>
      <c r="X495">
        <v>2.5</v>
      </c>
      <c r="Y495">
        <v>2</v>
      </c>
      <c r="AA495">
        <v>8.5</v>
      </c>
      <c r="AB495">
        <v>25</v>
      </c>
      <c r="AC495">
        <v>8</v>
      </c>
      <c r="AD495" t="str">
        <f t="shared" si="68"/>
        <v/>
      </c>
      <c r="AE495">
        <f t="shared" si="69"/>
        <v>8</v>
      </c>
      <c r="AF495" t="str">
        <f t="shared" si="74"/>
        <v/>
      </c>
      <c r="AG495" t="str">
        <f t="shared" si="72"/>
        <v/>
      </c>
      <c r="AH495" t="str">
        <f t="shared" si="70"/>
        <v/>
      </c>
      <c r="AI495">
        <v>0.14499999999999999</v>
      </c>
      <c r="AJ495" t="str">
        <f t="shared" si="67"/>
        <v/>
      </c>
      <c r="AK495">
        <f t="shared" si="71"/>
        <v>22.4</v>
      </c>
      <c r="AL495">
        <f t="shared" si="73"/>
        <v>3.2479999999999998</v>
      </c>
    </row>
    <row r="496" spans="1:39" x14ac:dyDescent="0.2">
      <c r="A496" t="s">
        <v>22665</v>
      </c>
      <c r="B496" t="s">
        <v>122</v>
      </c>
      <c r="C496" t="s">
        <v>22666</v>
      </c>
      <c r="D496" s="1">
        <v>38814</v>
      </c>
      <c r="E496" s="1">
        <v>43456</v>
      </c>
      <c r="F496" t="s">
        <v>19</v>
      </c>
      <c r="I496">
        <v>100</v>
      </c>
      <c r="J496">
        <v>0</v>
      </c>
      <c r="K496">
        <v>0</v>
      </c>
      <c r="L496">
        <v>4280</v>
      </c>
      <c r="M496">
        <v>4280</v>
      </c>
      <c r="N496" t="s">
        <v>20</v>
      </c>
      <c r="O496" t="s">
        <v>22667</v>
      </c>
      <c r="P496" t="s">
        <v>28</v>
      </c>
      <c r="Q496" t="s">
        <v>33763</v>
      </c>
      <c r="R496" t="s">
        <v>33762</v>
      </c>
      <c r="S496" t="s">
        <v>33942</v>
      </c>
      <c r="T496" t="s">
        <v>34233</v>
      </c>
      <c r="U496" t="s">
        <v>32650</v>
      </c>
      <c r="V496" t="s">
        <v>34879</v>
      </c>
      <c r="X496">
        <v>2.5</v>
      </c>
      <c r="Y496">
        <v>3</v>
      </c>
      <c r="AA496">
        <v>8.5</v>
      </c>
      <c r="AB496">
        <v>25</v>
      </c>
      <c r="AC496">
        <v>10</v>
      </c>
      <c r="AD496" t="str">
        <f t="shared" si="68"/>
        <v/>
      </c>
      <c r="AE496">
        <f t="shared" si="69"/>
        <v>10</v>
      </c>
      <c r="AF496" t="str">
        <f t="shared" si="74"/>
        <v/>
      </c>
      <c r="AG496" t="str">
        <f t="shared" si="72"/>
        <v/>
      </c>
      <c r="AH496" t="str">
        <f t="shared" si="70"/>
        <v/>
      </c>
      <c r="AI496">
        <v>0.14499999999999999</v>
      </c>
      <c r="AJ496" t="str">
        <f t="shared" si="67"/>
        <v/>
      </c>
      <c r="AK496">
        <f t="shared" si="71"/>
        <v>28</v>
      </c>
      <c r="AL496">
        <f t="shared" si="73"/>
        <v>4.0599999999999996</v>
      </c>
    </row>
    <row r="497" spans="1:39" x14ac:dyDescent="0.2">
      <c r="A497" t="s">
        <v>22668</v>
      </c>
      <c r="B497" t="s">
        <v>122</v>
      </c>
      <c r="C497" t="s">
        <v>22669</v>
      </c>
      <c r="D497" s="1">
        <v>38814</v>
      </c>
      <c r="E497" s="1">
        <v>43456</v>
      </c>
      <c r="F497" t="s">
        <v>19</v>
      </c>
      <c r="I497">
        <v>100</v>
      </c>
      <c r="J497">
        <v>0</v>
      </c>
      <c r="K497">
        <v>0</v>
      </c>
      <c r="L497">
        <v>2887</v>
      </c>
      <c r="M497">
        <v>2887</v>
      </c>
      <c r="N497" t="s">
        <v>20</v>
      </c>
      <c r="O497" t="s">
        <v>22670</v>
      </c>
      <c r="P497" t="s">
        <v>28</v>
      </c>
      <c r="Q497" t="s">
        <v>33761</v>
      </c>
      <c r="R497" t="s">
        <v>33762</v>
      </c>
      <c r="S497" t="s">
        <v>33942</v>
      </c>
      <c r="T497" t="s">
        <v>34233</v>
      </c>
      <c r="U497" t="s">
        <v>32650</v>
      </c>
      <c r="V497" t="s">
        <v>34879</v>
      </c>
      <c r="X497">
        <v>2.5</v>
      </c>
      <c r="Y497">
        <v>2</v>
      </c>
      <c r="AA497">
        <v>8.5</v>
      </c>
      <c r="AB497">
        <v>25</v>
      </c>
      <c r="AC497">
        <v>10</v>
      </c>
      <c r="AD497" t="str">
        <f t="shared" si="68"/>
        <v/>
      </c>
      <c r="AE497">
        <f t="shared" si="69"/>
        <v>10</v>
      </c>
      <c r="AF497" t="str">
        <f t="shared" si="74"/>
        <v/>
      </c>
      <c r="AG497" t="str">
        <f t="shared" si="72"/>
        <v/>
      </c>
      <c r="AH497" t="str">
        <f t="shared" si="70"/>
        <v/>
      </c>
      <c r="AI497">
        <v>0.14499999999999999</v>
      </c>
      <c r="AJ497" t="str">
        <f t="shared" si="67"/>
        <v/>
      </c>
      <c r="AK497">
        <f t="shared" si="71"/>
        <v>28</v>
      </c>
      <c r="AL497">
        <f t="shared" si="73"/>
        <v>4.0599999999999996</v>
      </c>
    </row>
    <row r="498" spans="1:39" x14ac:dyDescent="0.2">
      <c r="A498" t="s">
        <v>22739</v>
      </c>
      <c r="B498" t="s">
        <v>122</v>
      </c>
      <c r="C498" t="s">
        <v>22740</v>
      </c>
      <c r="D498" s="1">
        <v>38814</v>
      </c>
      <c r="E498" s="1">
        <v>44546</v>
      </c>
      <c r="F498" t="s">
        <v>26</v>
      </c>
      <c r="I498">
        <v>100</v>
      </c>
      <c r="J498">
        <v>0</v>
      </c>
      <c r="K498">
        <v>0</v>
      </c>
      <c r="L498">
        <v>7043</v>
      </c>
      <c r="M498">
        <v>7043</v>
      </c>
      <c r="N498" t="s">
        <v>20</v>
      </c>
      <c r="O498" t="s">
        <v>22741</v>
      </c>
      <c r="P498" t="s">
        <v>44</v>
      </c>
      <c r="Q498" t="s">
        <v>34233</v>
      </c>
      <c r="R498" t="s">
        <v>34233</v>
      </c>
      <c r="S498" t="s">
        <v>34233</v>
      </c>
      <c r="T498" t="s">
        <v>34233</v>
      </c>
      <c r="AD498" t="str">
        <f t="shared" si="68"/>
        <v/>
      </c>
      <c r="AE498" t="str">
        <f t="shared" si="69"/>
        <v/>
      </c>
      <c r="AF498" t="str">
        <f t="shared" si="74"/>
        <v/>
      </c>
      <c r="AG498" t="str">
        <f t="shared" si="72"/>
        <v/>
      </c>
      <c r="AH498" t="str">
        <f t="shared" si="70"/>
        <v/>
      </c>
      <c r="AI498">
        <v>0.14499999999999999</v>
      </c>
      <c r="AJ498" t="str">
        <f t="shared" si="67"/>
        <v/>
      </c>
      <c r="AK498" t="str">
        <f t="shared" si="71"/>
        <v/>
      </c>
      <c r="AL498" t="str">
        <f t="shared" si="73"/>
        <v/>
      </c>
    </row>
    <row r="499" spans="1:39" x14ac:dyDescent="0.2">
      <c r="A499" t="s">
        <v>22456</v>
      </c>
      <c r="B499" t="s">
        <v>122</v>
      </c>
      <c r="C499" t="s">
        <v>22457</v>
      </c>
      <c r="D499" s="1">
        <v>38814</v>
      </c>
      <c r="E499" s="1">
        <v>43456</v>
      </c>
      <c r="F499" t="s">
        <v>19</v>
      </c>
      <c r="I499">
        <v>100</v>
      </c>
      <c r="J499">
        <v>0</v>
      </c>
      <c r="K499">
        <v>0</v>
      </c>
      <c r="L499">
        <v>1205</v>
      </c>
      <c r="M499">
        <v>1205</v>
      </c>
      <c r="N499" t="s">
        <v>20</v>
      </c>
      <c r="O499" t="s">
        <v>22458</v>
      </c>
      <c r="P499" t="s">
        <v>28</v>
      </c>
      <c r="Q499" t="s">
        <v>34233</v>
      </c>
      <c r="R499" t="s">
        <v>34233</v>
      </c>
      <c r="S499" t="s">
        <v>32628</v>
      </c>
      <c r="T499" t="s">
        <v>32634</v>
      </c>
      <c r="U499" t="s">
        <v>32634</v>
      </c>
      <c r="V499" t="s">
        <v>34879</v>
      </c>
      <c r="X499">
        <v>2</v>
      </c>
      <c r="Y499">
        <v>1</v>
      </c>
      <c r="AA499">
        <v>8</v>
      </c>
      <c r="AB499">
        <v>15</v>
      </c>
      <c r="AC499">
        <v>1</v>
      </c>
      <c r="AD499" t="str">
        <f t="shared" si="68"/>
        <v/>
      </c>
      <c r="AE499" t="str">
        <f t="shared" si="69"/>
        <v/>
      </c>
      <c r="AF499" t="str">
        <f t="shared" si="74"/>
        <v/>
      </c>
      <c r="AG499">
        <f t="shared" si="72"/>
        <v>1</v>
      </c>
      <c r="AH499">
        <f t="shared" si="70"/>
        <v>2.8</v>
      </c>
      <c r="AI499">
        <v>0.14499999999999999</v>
      </c>
      <c r="AJ499">
        <f t="shared" si="67"/>
        <v>0.40599999999999997</v>
      </c>
      <c r="AK499" t="str">
        <f t="shared" si="71"/>
        <v/>
      </c>
      <c r="AL499" t="str">
        <f t="shared" si="73"/>
        <v/>
      </c>
    </row>
    <row r="500" spans="1:39" x14ac:dyDescent="0.2">
      <c r="A500" t="s">
        <v>22235</v>
      </c>
      <c r="B500" t="s">
        <v>122</v>
      </c>
      <c r="C500" t="s">
        <v>22236</v>
      </c>
      <c r="D500" s="1">
        <v>38814</v>
      </c>
      <c r="E500" s="1">
        <v>44546</v>
      </c>
      <c r="F500" t="s">
        <v>19</v>
      </c>
      <c r="I500">
        <v>100</v>
      </c>
      <c r="J500">
        <v>0</v>
      </c>
      <c r="K500">
        <v>0</v>
      </c>
      <c r="L500">
        <v>1508</v>
      </c>
      <c r="M500">
        <v>1508</v>
      </c>
      <c r="N500" t="s">
        <v>20</v>
      </c>
      <c r="O500" t="s">
        <v>21</v>
      </c>
      <c r="P500" t="s">
        <v>28</v>
      </c>
      <c r="Q500" t="s">
        <v>34233</v>
      </c>
      <c r="R500" t="s">
        <v>34233</v>
      </c>
      <c r="S500" t="s">
        <v>32628</v>
      </c>
      <c r="T500" t="s">
        <v>34372</v>
      </c>
      <c r="U500" t="s">
        <v>32656</v>
      </c>
      <c r="V500" t="s">
        <v>34879</v>
      </c>
      <c r="X500">
        <v>2</v>
      </c>
      <c r="Y500">
        <v>1</v>
      </c>
      <c r="AA500">
        <v>8</v>
      </c>
      <c r="AB500">
        <v>15</v>
      </c>
      <c r="AC500">
        <v>2</v>
      </c>
      <c r="AD500" t="str">
        <f t="shared" si="68"/>
        <v/>
      </c>
      <c r="AE500" t="str">
        <f t="shared" si="69"/>
        <v/>
      </c>
      <c r="AF500" t="str">
        <f t="shared" si="74"/>
        <v/>
      </c>
      <c r="AG500">
        <f t="shared" si="72"/>
        <v>2</v>
      </c>
      <c r="AH500">
        <f t="shared" si="70"/>
        <v>5.6</v>
      </c>
      <c r="AI500">
        <v>0.14499999999999999</v>
      </c>
      <c r="AJ500">
        <f t="shared" si="67"/>
        <v>0.81199999999999994</v>
      </c>
      <c r="AK500" t="str">
        <f t="shared" si="71"/>
        <v/>
      </c>
      <c r="AL500" t="str">
        <f t="shared" si="73"/>
        <v/>
      </c>
    </row>
    <row r="501" spans="1:39" x14ac:dyDescent="0.2">
      <c r="A501" t="s">
        <v>22459</v>
      </c>
      <c r="B501" t="s">
        <v>122</v>
      </c>
      <c r="C501" t="s">
        <v>22460</v>
      </c>
      <c r="D501" s="1">
        <v>38814</v>
      </c>
      <c r="E501" s="1">
        <v>43456</v>
      </c>
      <c r="F501" t="s">
        <v>474</v>
      </c>
      <c r="I501">
        <v>100</v>
      </c>
      <c r="J501">
        <v>0</v>
      </c>
      <c r="K501">
        <v>0</v>
      </c>
      <c r="L501">
        <v>71</v>
      </c>
      <c r="M501">
        <v>71</v>
      </c>
      <c r="N501" t="s">
        <v>20</v>
      </c>
      <c r="O501" t="s">
        <v>22461</v>
      </c>
      <c r="P501" t="s">
        <v>28</v>
      </c>
      <c r="Q501" t="s">
        <v>34233</v>
      </c>
      <c r="R501" t="s">
        <v>34233</v>
      </c>
      <c r="S501" t="s">
        <v>32627</v>
      </c>
      <c r="T501" t="s">
        <v>34233</v>
      </c>
      <c r="V501" t="s">
        <v>34879</v>
      </c>
      <c r="AD501" t="str">
        <f t="shared" si="68"/>
        <v/>
      </c>
      <c r="AE501" t="str">
        <f t="shared" si="69"/>
        <v/>
      </c>
      <c r="AF501" t="str">
        <f t="shared" si="74"/>
        <v/>
      </c>
      <c r="AG501" t="str">
        <f t="shared" si="72"/>
        <v/>
      </c>
      <c r="AH501" t="str">
        <f t="shared" si="70"/>
        <v/>
      </c>
      <c r="AI501">
        <v>0.14499999999999999</v>
      </c>
      <c r="AJ501" t="str">
        <f t="shared" si="67"/>
        <v/>
      </c>
      <c r="AK501" t="str">
        <f t="shared" si="71"/>
        <v/>
      </c>
      <c r="AL501" t="str">
        <f t="shared" si="73"/>
        <v/>
      </c>
    </row>
    <row r="502" spans="1:39" x14ac:dyDescent="0.2">
      <c r="A502" t="s">
        <v>22462</v>
      </c>
      <c r="B502" t="s">
        <v>122</v>
      </c>
      <c r="C502" t="s">
        <v>22463</v>
      </c>
      <c r="D502" s="1">
        <v>38814</v>
      </c>
      <c r="E502" s="1">
        <v>43456</v>
      </c>
      <c r="F502" t="s">
        <v>19</v>
      </c>
      <c r="I502">
        <v>100</v>
      </c>
      <c r="J502">
        <v>0</v>
      </c>
      <c r="K502">
        <v>0</v>
      </c>
      <c r="L502">
        <v>4623</v>
      </c>
      <c r="M502">
        <v>4623</v>
      </c>
      <c r="N502" t="s">
        <v>20</v>
      </c>
      <c r="O502" t="s">
        <v>22464</v>
      </c>
      <c r="P502" t="s">
        <v>28</v>
      </c>
      <c r="Q502" t="s">
        <v>33767</v>
      </c>
      <c r="R502" t="s">
        <v>33768</v>
      </c>
      <c r="S502" t="s">
        <v>32628</v>
      </c>
      <c r="T502" t="s">
        <v>34391</v>
      </c>
      <c r="U502" t="s">
        <v>32650</v>
      </c>
      <c r="V502" t="s">
        <v>34879</v>
      </c>
      <c r="X502">
        <v>2.5</v>
      </c>
      <c r="Y502">
        <v>3</v>
      </c>
      <c r="AA502">
        <v>8.5</v>
      </c>
      <c r="AB502">
        <v>25</v>
      </c>
      <c r="AC502">
        <v>12</v>
      </c>
      <c r="AD502" t="str">
        <f t="shared" si="68"/>
        <v/>
      </c>
      <c r="AE502" t="str">
        <f t="shared" si="69"/>
        <v/>
      </c>
      <c r="AF502" t="str">
        <f t="shared" si="74"/>
        <v/>
      </c>
      <c r="AG502">
        <v>11</v>
      </c>
      <c r="AH502">
        <f t="shared" si="70"/>
        <v>30.799999999999997</v>
      </c>
      <c r="AI502">
        <v>0.14499999999999999</v>
      </c>
      <c r="AJ502">
        <f t="shared" si="67"/>
        <v>4.4659999999999993</v>
      </c>
      <c r="AK502" t="str">
        <f t="shared" si="71"/>
        <v/>
      </c>
      <c r="AL502" t="str">
        <f t="shared" si="73"/>
        <v/>
      </c>
    </row>
    <row r="503" spans="1:39" x14ac:dyDescent="0.2">
      <c r="A503" t="s">
        <v>22465</v>
      </c>
      <c r="B503" t="s">
        <v>122</v>
      </c>
      <c r="C503" t="s">
        <v>22466</v>
      </c>
      <c r="D503" s="1">
        <v>38814</v>
      </c>
      <c r="E503" s="1">
        <v>43456</v>
      </c>
      <c r="F503" t="s">
        <v>19</v>
      </c>
      <c r="I503">
        <v>100</v>
      </c>
      <c r="J503">
        <v>0</v>
      </c>
      <c r="K503">
        <v>0</v>
      </c>
      <c r="L503">
        <v>1461</v>
      </c>
      <c r="M503">
        <v>1461</v>
      </c>
      <c r="N503" t="s">
        <v>20</v>
      </c>
      <c r="O503" t="s">
        <v>22467</v>
      </c>
      <c r="P503" t="s">
        <v>28</v>
      </c>
      <c r="Q503" t="s">
        <v>34233</v>
      </c>
      <c r="R503" t="s">
        <v>34233</v>
      </c>
      <c r="S503" t="s">
        <v>33942</v>
      </c>
      <c r="T503" t="s">
        <v>34233</v>
      </c>
      <c r="U503" t="s">
        <v>32634</v>
      </c>
      <c r="V503" t="s">
        <v>34879</v>
      </c>
      <c r="X503">
        <v>2</v>
      </c>
      <c r="Y503">
        <v>1</v>
      </c>
      <c r="AA503">
        <v>8</v>
      </c>
      <c r="AB503">
        <v>15</v>
      </c>
      <c r="AC503">
        <v>1</v>
      </c>
      <c r="AD503" t="str">
        <f t="shared" si="68"/>
        <v/>
      </c>
      <c r="AE503">
        <f t="shared" si="69"/>
        <v>1</v>
      </c>
      <c r="AF503" t="str">
        <f t="shared" si="74"/>
        <v/>
      </c>
      <c r="AG503" t="str">
        <f>IF((S503&lt;&gt;"tühi")*(AC503&lt;&gt;""),AC503,"")</f>
        <v/>
      </c>
      <c r="AH503" t="str">
        <f t="shared" si="70"/>
        <v/>
      </c>
      <c r="AI503">
        <v>0.14499999999999999</v>
      </c>
      <c r="AJ503" t="str">
        <f t="shared" ref="AJ503:AJ566" si="75">IF(COUNTBLANK(AH503),"",AH503*AI503)</f>
        <v/>
      </c>
      <c r="AK503">
        <f t="shared" si="71"/>
        <v>2.8</v>
      </c>
      <c r="AL503">
        <f t="shared" si="73"/>
        <v>0.40599999999999997</v>
      </c>
    </row>
    <row r="504" spans="1:39" x14ac:dyDescent="0.2">
      <c r="A504" t="s">
        <v>22468</v>
      </c>
      <c r="B504" t="s">
        <v>122</v>
      </c>
      <c r="C504" t="s">
        <v>22469</v>
      </c>
      <c r="D504" s="1">
        <v>38814</v>
      </c>
      <c r="E504" s="1">
        <v>43456</v>
      </c>
      <c r="F504" t="s">
        <v>19</v>
      </c>
      <c r="I504">
        <v>100</v>
      </c>
      <c r="J504">
        <v>0</v>
      </c>
      <c r="K504">
        <v>0</v>
      </c>
      <c r="L504">
        <v>4325</v>
      </c>
      <c r="M504">
        <v>4325</v>
      </c>
      <c r="N504" t="s">
        <v>20</v>
      </c>
      <c r="O504" t="s">
        <v>22470</v>
      </c>
      <c r="P504" t="s">
        <v>28</v>
      </c>
      <c r="Q504" t="s">
        <v>33767</v>
      </c>
      <c r="R504" t="s">
        <v>33768</v>
      </c>
      <c r="S504" t="s">
        <v>32628</v>
      </c>
      <c r="T504" t="s">
        <v>34391</v>
      </c>
      <c r="U504" t="s">
        <v>32650</v>
      </c>
      <c r="V504" t="s">
        <v>34879</v>
      </c>
      <c r="X504">
        <v>2.5</v>
      </c>
      <c r="Y504">
        <v>3</v>
      </c>
      <c r="AA504">
        <v>8.5</v>
      </c>
      <c r="AB504">
        <v>25</v>
      </c>
      <c r="AC504">
        <v>12</v>
      </c>
      <c r="AD504" t="str">
        <f t="shared" si="68"/>
        <v/>
      </c>
      <c r="AE504" t="str">
        <f t="shared" si="69"/>
        <v/>
      </c>
      <c r="AF504" t="str">
        <f t="shared" si="74"/>
        <v/>
      </c>
      <c r="AG504">
        <v>11</v>
      </c>
      <c r="AH504">
        <f t="shared" si="70"/>
        <v>30.799999999999997</v>
      </c>
      <c r="AI504">
        <v>0.14499999999999999</v>
      </c>
      <c r="AJ504">
        <f t="shared" si="75"/>
        <v>4.4659999999999993</v>
      </c>
      <c r="AK504" t="str">
        <f t="shared" si="71"/>
        <v/>
      </c>
      <c r="AL504" t="str">
        <f t="shared" si="73"/>
        <v/>
      </c>
    </row>
    <row r="505" spans="1:39" x14ac:dyDescent="0.2">
      <c r="A505" t="s">
        <v>22471</v>
      </c>
      <c r="B505" t="s">
        <v>122</v>
      </c>
      <c r="C505" t="s">
        <v>22472</v>
      </c>
      <c r="D505" s="1">
        <v>38814</v>
      </c>
      <c r="E505" s="1">
        <v>43456</v>
      </c>
      <c r="F505" t="s">
        <v>19</v>
      </c>
      <c r="I505">
        <v>100</v>
      </c>
      <c r="J505">
        <v>0</v>
      </c>
      <c r="K505">
        <v>0</v>
      </c>
      <c r="L505">
        <v>1360</v>
      </c>
      <c r="M505">
        <v>1360</v>
      </c>
      <c r="N505" t="s">
        <v>20</v>
      </c>
      <c r="O505" t="s">
        <v>22473</v>
      </c>
      <c r="P505" t="s">
        <v>28</v>
      </c>
      <c r="Q505" t="s">
        <v>34233</v>
      </c>
      <c r="R505" t="s">
        <v>34233</v>
      </c>
      <c r="S505" t="s">
        <v>32628</v>
      </c>
      <c r="T505" t="s">
        <v>32634</v>
      </c>
      <c r="U505" t="s">
        <v>32634</v>
      </c>
      <c r="V505" t="s">
        <v>34879</v>
      </c>
      <c r="X505">
        <v>2</v>
      </c>
      <c r="Y505">
        <v>1</v>
      </c>
      <c r="AA505">
        <v>8</v>
      </c>
      <c r="AB505">
        <v>15</v>
      </c>
      <c r="AC505">
        <v>1</v>
      </c>
      <c r="AD505" t="str">
        <f t="shared" si="68"/>
        <v/>
      </c>
      <c r="AE505" t="str">
        <f t="shared" si="69"/>
        <v/>
      </c>
      <c r="AF505" t="str">
        <f t="shared" si="74"/>
        <v/>
      </c>
      <c r="AG505">
        <f t="shared" ref="AG505:AG514" si="76">IF((S505&lt;&gt;"tühi")*(AC505&lt;&gt;""),AC505,"")</f>
        <v>1</v>
      </c>
      <c r="AH505">
        <f t="shared" si="70"/>
        <v>2.8</v>
      </c>
      <c r="AI505">
        <v>0.14499999999999999</v>
      </c>
      <c r="AJ505">
        <f t="shared" si="75"/>
        <v>0.40599999999999997</v>
      </c>
      <c r="AK505" t="str">
        <f t="shared" si="71"/>
        <v/>
      </c>
      <c r="AL505" t="str">
        <f t="shared" si="73"/>
        <v/>
      </c>
    </row>
    <row r="506" spans="1:39" x14ac:dyDescent="0.2">
      <c r="A506" t="s">
        <v>22528</v>
      </c>
      <c r="B506" t="s">
        <v>122</v>
      </c>
      <c r="C506" t="s">
        <v>22529</v>
      </c>
      <c r="D506" s="1">
        <v>38814</v>
      </c>
      <c r="E506" s="1">
        <v>43456</v>
      </c>
      <c r="F506" t="s">
        <v>19</v>
      </c>
      <c r="I506">
        <v>100</v>
      </c>
      <c r="J506">
        <v>0</v>
      </c>
      <c r="K506">
        <v>0</v>
      </c>
      <c r="L506">
        <v>2855</v>
      </c>
      <c r="M506">
        <v>2855</v>
      </c>
      <c r="N506" t="s">
        <v>20</v>
      </c>
      <c r="O506" t="s">
        <v>22530</v>
      </c>
      <c r="P506" t="s">
        <v>28</v>
      </c>
      <c r="Q506" t="s">
        <v>33761</v>
      </c>
      <c r="R506" t="s">
        <v>33762</v>
      </c>
      <c r="S506" t="s">
        <v>33942</v>
      </c>
      <c r="T506" t="s">
        <v>34233</v>
      </c>
      <c r="U506" t="s">
        <v>32650</v>
      </c>
      <c r="V506" t="s">
        <v>34879</v>
      </c>
      <c r="X506">
        <v>2.5</v>
      </c>
      <c r="Y506">
        <v>2</v>
      </c>
      <c r="AA506">
        <v>8.5</v>
      </c>
      <c r="AB506">
        <v>25</v>
      </c>
      <c r="AC506">
        <v>10</v>
      </c>
      <c r="AD506" t="str">
        <f t="shared" si="68"/>
        <v/>
      </c>
      <c r="AE506">
        <f t="shared" si="69"/>
        <v>10</v>
      </c>
      <c r="AF506" t="str">
        <f t="shared" si="74"/>
        <v/>
      </c>
      <c r="AG506" t="str">
        <f t="shared" si="76"/>
        <v/>
      </c>
      <c r="AH506" t="str">
        <f t="shared" si="70"/>
        <v/>
      </c>
      <c r="AI506">
        <v>0.14499999999999999</v>
      </c>
      <c r="AJ506" t="str">
        <f t="shared" si="75"/>
        <v/>
      </c>
      <c r="AK506">
        <f t="shared" si="71"/>
        <v>28</v>
      </c>
      <c r="AL506">
        <f t="shared" si="73"/>
        <v>4.0599999999999996</v>
      </c>
    </row>
    <row r="507" spans="1:39" x14ac:dyDescent="0.2">
      <c r="A507" t="s">
        <v>22531</v>
      </c>
      <c r="B507" t="s">
        <v>122</v>
      </c>
      <c r="C507" t="s">
        <v>22532</v>
      </c>
      <c r="D507" s="1">
        <v>38814</v>
      </c>
      <c r="E507" s="1">
        <v>43456</v>
      </c>
      <c r="F507" t="s">
        <v>474</v>
      </c>
      <c r="I507">
        <v>100</v>
      </c>
      <c r="J507">
        <v>0</v>
      </c>
      <c r="K507">
        <v>0</v>
      </c>
      <c r="L507">
        <v>30</v>
      </c>
      <c r="M507">
        <v>30</v>
      </c>
      <c r="N507" t="s">
        <v>20</v>
      </c>
      <c r="O507" t="s">
        <v>22533</v>
      </c>
      <c r="P507" t="s">
        <v>28</v>
      </c>
      <c r="Q507" t="s">
        <v>34233</v>
      </c>
      <c r="R507" t="s">
        <v>34233</v>
      </c>
      <c r="S507" t="s">
        <v>32627</v>
      </c>
      <c r="T507" t="s">
        <v>34233</v>
      </c>
      <c r="AD507" t="str">
        <f t="shared" si="68"/>
        <v/>
      </c>
      <c r="AE507" t="str">
        <f t="shared" si="69"/>
        <v/>
      </c>
      <c r="AF507" t="str">
        <f t="shared" si="74"/>
        <v/>
      </c>
      <c r="AG507" t="str">
        <f t="shared" si="76"/>
        <v/>
      </c>
      <c r="AH507" t="str">
        <f t="shared" si="70"/>
        <v/>
      </c>
      <c r="AI507">
        <v>0.14499999999999999</v>
      </c>
      <c r="AJ507" t="str">
        <f t="shared" si="75"/>
        <v/>
      </c>
      <c r="AK507" t="str">
        <f t="shared" si="71"/>
        <v/>
      </c>
      <c r="AL507" t="str">
        <f t="shared" si="73"/>
        <v/>
      </c>
    </row>
    <row r="508" spans="1:39" x14ac:dyDescent="0.2">
      <c r="A508" t="s">
        <v>22534</v>
      </c>
      <c r="B508" t="s">
        <v>122</v>
      </c>
      <c r="C508" t="s">
        <v>22535</v>
      </c>
      <c r="D508" s="1">
        <v>38814</v>
      </c>
      <c r="E508" s="1">
        <v>44546</v>
      </c>
      <c r="F508" t="s">
        <v>19</v>
      </c>
      <c r="I508">
        <v>100</v>
      </c>
      <c r="J508">
        <v>0</v>
      </c>
      <c r="K508">
        <v>0</v>
      </c>
      <c r="L508">
        <v>1344</v>
      </c>
      <c r="M508">
        <v>1344</v>
      </c>
      <c r="N508" t="s">
        <v>20</v>
      </c>
      <c r="O508" t="s">
        <v>21</v>
      </c>
      <c r="P508" t="s">
        <v>28</v>
      </c>
      <c r="Q508" t="s">
        <v>34233</v>
      </c>
      <c r="R508" t="s">
        <v>34233</v>
      </c>
      <c r="S508" t="s">
        <v>32628</v>
      </c>
      <c r="T508" t="s">
        <v>34369</v>
      </c>
      <c r="U508" t="s">
        <v>32656</v>
      </c>
      <c r="V508" t="s">
        <v>34879</v>
      </c>
      <c r="X508">
        <v>2</v>
      </c>
      <c r="Y508">
        <v>1</v>
      </c>
      <c r="AA508">
        <v>8</v>
      </c>
      <c r="AB508">
        <v>15</v>
      </c>
      <c r="AC508">
        <v>2</v>
      </c>
      <c r="AD508" t="str">
        <f t="shared" si="68"/>
        <v/>
      </c>
      <c r="AE508" t="str">
        <f t="shared" si="69"/>
        <v/>
      </c>
      <c r="AF508" t="str">
        <f t="shared" si="74"/>
        <v/>
      </c>
      <c r="AG508">
        <f t="shared" si="76"/>
        <v>2</v>
      </c>
      <c r="AH508">
        <f t="shared" si="70"/>
        <v>5.6</v>
      </c>
      <c r="AI508">
        <v>0.14499999999999999</v>
      </c>
      <c r="AJ508">
        <f t="shared" si="75"/>
        <v>0.81199999999999994</v>
      </c>
      <c r="AK508" t="str">
        <f t="shared" si="71"/>
        <v/>
      </c>
      <c r="AL508" t="str">
        <f t="shared" si="73"/>
        <v/>
      </c>
    </row>
    <row r="509" spans="1:39" x14ac:dyDescent="0.2">
      <c r="A509" t="s">
        <v>22536</v>
      </c>
      <c r="B509" t="s">
        <v>122</v>
      </c>
      <c r="C509" t="s">
        <v>22537</v>
      </c>
      <c r="D509" s="1">
        <v>38814</v>
      </c>
      <c r="E509" s="1">
        <v>43456</v>
      </c>
      <c r="F509" t="s">
        <v>19</v>
      </c>
      <c r="I509">
        <v>100</v>
      </c>
      <c r="J509">
        <v>0</v>
      </c>
      <c r="K509">
        <v>0</v>
      </c>
      <c r="L509">
        <v>2902</v>
      </c>
      <c r="M509">
        <v>2902</v>
      </c>
      <c r="N509" t="s">
        <v>20</v>
      </c>
      <c r="O509" t="s">
        <v>22538</v>
      </c>
      <c r="P509" t="s">
        <v>28</v>
      </c>
      <c r="Q509" t="s">
        <v>33761</v>
      </c>
      <c r="R509" t="s">
        <v>33762</v>
      </c>
      <c r="S509" t="s">
        <v>33942</v>
      </c>
      <c r="T509" t="s">
        <v>34233</v>
      </c>
      <c r="U509" t="s">
        <v>32650</v>
      </c>
      <c r="V509" t="s">
        <v>34879</v>
      </c>
      <c r="X509">
        <v>2.5</v>
      </c>
      <c r="Y509">
        <v>2</v>
      </c>
      <c r="AA509">
        <v>8.5</v>
      </c>
      <c r="AB509">
        <v>25</v>
      </c>
      <c r="AC509">
        <v>10</v>
      </c>
      <c r="AD509" t="str">
        <f t="shared" si="68"/>
        <v/>
      </c>
      <c r="AE509">
        <f t="shared" si="69"/>
        <v>10</v>
      </c>
      <c r="AF509" t="str">
        <f t="shared" si="74"/>
        <v/>
      </c>
      <c r="AG509" t="str">
        <f t="shared" si="76"/>
        <v/>
      </c>
      <c r="AH509" t="str">
        <f t="shared" si="70"/>
        <v/>
      </c>
      <c r="AI509">
        <v>0.14499999999999999</v>
      </c>
      <c r="AJ509" t="str">
        <f t="shared" si="75"/>
        <v/>
      </c>
      <c r="AK509">
        <f t="shared" si="71"/>
        <v>28</v>
      </c>
      <c r="AL509">
        <f t="shared" si="73"/>
        <v>4.0599999999999996</v>
      </c>
    </row>
    <row r="510" spans="1:39" x14ac:dyDescent="0.2">
      <c r="A510" t="s">
        <v>22716</v>
      </c>
      <c r="B510" t="s">
        <v>122</v>
      </c>
      <c r="C510" t="s">
        <v>22717</v>
      </c>
      <c r="D510" s="1">
        <v>38814</v>
      </c>
      <c r="E510" s="1">
        <v>43456</v>
      </c>
      <c r="F510" t="s">
        <v>19</v>
      </c>
      <c r="I510">
        <v>100</v>
      </c>
      <c r="J510">
        <v>0</v>
      </c>
      <c r="K510">
        <v>0</v>
      </c>
      <c r="L510">
        <v>1510</v>
      </c>
      <c r="M510">
        <v>1510</v>
      </c>
      <c r="N510" t="s">
        <v>20</v>
      </c>
      <c r="O510" t="s">
        <v>22718</v>
      </c>
      <c r="P510" t="s">
        <v>28</v>
      </c>
      <c r="Q510" t="s">
        <v>34233</v>
      </c>
      <c r="R510" t="s">
        <v>34233</v>
      </c>
      <c r="S510" t="s">
        <v>32628</v>
      </c>
      <c r="T510" t="s">
        <v>34356</v>
      </c>
      <c r="U510" t="s">
        <v>32656</v>
      </c>
      <c r="V510" t="s">
        <v>34879</v>
      </c>
      <c r="X510">
        <v>2</v>
      </c>
      <c r="Y510">
        <v>1</v>
      </c>
      <c r="AA510">
        <v>8</v>
      </c>
      <c r="AB510">
        <v>15</v>
      </c>
      <c r="AC510">
        <v>2</v>
      </c>
      <c r="AD510" t="str">
        <f t="shared" si="68"/>
        <v/>
      </c>
      <c r="AE510" t="str">
        <f t="shared" si="69"/>
        <v/>
      </c>
      <c r="AF510" t="str">
        <f t="shared" si="74"/>
        <v/>
      </c>
      <c r="AG510">
        <f t="shared" si="76"/>
        <v>2</v>
      </c>
      <c r="AH510">
        <f t="shared" si="70"/>
        <v>5.6</v>
      </c>
      <c r="AI510">
        <v>0.14499999999999999</v>
      </c>
      <c r="AJ510">
        <f t="shared" si="75"/>
        <v>0.81199999999999994</v>
      </c>
      <c r="AK510" t="str">
        <f t="shared" si="71"/>
        <v/>
      </c>
      <c r="AL510" t="str">
        <f t="shared" si="73"/>
        <v/>
      </c>
    </row>
    <row r="511" spans="1:39" x14ac:dyDescent="0.2">
      <c r="A511" t="s">
        <v>15267</v>
      </c>
      <c r="B511" t="s">
        <v>122</v>
      </c>
      <c r="C511" t="s">
        <v>15268</v>
      </c>
      <c r="D511" s="1">
        <v>37371</v>
      </c>
      <c r="E511" s="1">
        <v>43951</v>
      </c>
      <c r="F511" t="s">
        <v>889</v>
      </c>
      <c r="I511">
        <v>100</v>
      </c>
      <c r="J511">
        <v>0</v>
      </c>
      <c r="K511">
        <v>0</v>
      </c>
      <c r="L511">
        <v>54871</v>
      </c>
      <c r="M511">
        <v>54871</v>
      </c>
      <c r="N511" t="s">
        <v>20</v>
      </c>
      <c r="O511" t="s">
        <v>15269</v>
      </c>
      <c r="P511" t="s">
        <v>28</v>
      </c>
      <c r="Q511" t="s">
        <v>34233</v>
      </c>
      <c r="R511" t="s">
        <v>34233</v>
      </c>
      <c r="S511" t="s">
        <v>33942</v>
      </c>
      <c r="T511" t="s">
        <v>34233</v>
      </c>
      <c r="AD511" t="str">
        <f t="shared" si="68"/>
        <v/>
      </c>
      <c r="AE511" t="str">
        <f t="shared" si="69"/>
        <v/>
      </c>
      <c r="AF511" t="str">
        <f t="shared" si="74"/>
        <v/>
      </c>
      <c r="AG511" t="str">
        <f t="shared" si="76"/>
        <v/>
      </c>
      <c r="AH511" t="str">
        <f t="shared" si="70"/>
        <v/>
      </c>
      <c r="AI511">
        <v>0.14499999999999999</v>
      </c>
      <c r="AJ511" t="str">
        <f t="shared" si="75"/>
        <v/>
      </c>
      <c r="AK511" t="str">
        <f t="shared" si="71"/>
        <v/>
      </c>
      <c r="AL511" t="str">
        <f t="shared" si="73"/>
        <v/>
      </c>
    </row>
    <row r="512" spans="1:39" x14ac:dyDescent="0.2">
      <c r="A512" t="s">
        <v>18937</v>
      </c>
      <c r="B512" t="s">
        <v>122</v>
      </c>
      <c r="C512" t="s">
        <v>18938</v>
      </c>
      <c r="D512" s="1">
        <v>38075</v>
      </c>
      <c r="E512" s="1">
        <v>44546</v>
      </c>
      <c r="F512" t="s">
        <v>474</v>
      </c>
      <c r="I512">
        <v>100</v>
      </c>
      <c r="J512">
        <v>0</v>
      </c>
      <c r="K512">
        <v>0</v>
      </c>
      <c r="L512">
        <v>7083</v>
      </c>
      <c r="M512">
        <v>7083</v>
      </c>
      <c r="N512" t="s">
        <v>20</v>
      </c>
      <c r="O512" t="s">
        <v>18939</v>
      </c>
      <c r="P512" t="s">
        <v>28</v>
      </c>
      <c r="Q512" t="s">
        <v>34233</v>
      </c>
      <c r="R512" t="s">
        <v>34233</v>
      </c>
      <c r="S512" t="s">
        <v>33942</v>
      </c>
      <c r="T512" t="s">
        <v>34233</v>
      </c>
      <c r="V512" t="s">
        <v>34290</v>
      </c>
      <c r="AD512" t="str">
        <f t="shared" si="68"/>
        <v/>
      </c>
      <c r="AE512" t="str">
        <f t="shared" si="69"/>
        <v/>
      </c>
      <c r="AF512" t="str">
        <f t="shared" si="74"/>
        <v/>
      </c>
      <c r="AG512" t="str">
        <f t="shared" si="76"/>
        <v/>
      </c>
      <c r="AH512" t="str">
        <f t="shared" si="70"/>
        <v/>
      </c>
      <c r="AI512">
        <v>0.14499999999999999</v>
      </c>
      <c r="AJ512" t="str">
        <f t="shared" si="75"/>
        <v/>
      </c>
      <c r="AK512" t="str">
        <f t="shared" si="71"/>
        <v/>
      </c>
      <c r="AL512" t="str">
        <f t="shared" si="73"/>
        <v/>
      </c>
      <c r="AM512" t="s">
        <v>33867</v>
      </c>
    </row>
    <row r="513" spans="1:39" x14ac:dyDescent="0.2">
      <c r="A513" t="s">
        <v>19402</v>
      </c>
      <c r="B513" t="s">
        <v>122</v>
      </c>
      <c r="C513" t="s">
        <v>19403</v>
      </c>
      <c r="D513" s="1">
        <v>38065</v>
      </c>
      <c r="E513" s="1">
        <v>43951</v>
      </c>
      <c r="F513" t="s">
        <v>889</v>
      </c>
      <c r="I513">
        <v>100</v>
      </c>
      <c r="J513">
        <v>0</v>
      </c>
      <c r="K513">
        <v>0</v>
      </c>
      <c r="L513">
        <v>2249</v>
      </c>
      <c r="M513">
        <v>2249</v>
      </c>
      <c r="N513" t="s">
        <v>20</v>
      </c>
      <c r="O513" t="s">
        <v>19404</v>
      </c>
      <c r="P513" t="s">
        <v>44</v>
      </c>
      <c r="Q513" t="s">
        <v>34233</v>
      </c>
      <c r="R513" t="s">
        <v>34233</v>
      </c>
      <c r="S513" t="s">
        <v>33942</v>
      </c>
      <c r="T513" t="s">
        <v>34233</v>
      </c>
      <c r="V513" t="s">
        <v>32704</v>
      </c>
      <c r="AD513" t="str">
        <f t="shared" si="68"/>
        <v/>
      </c>
      <c r="AE513" t="str">
        <f t="shared" si="69"/>
        <v/>
      </c>
      <c r="AF513" t="str">
        <f t="shared" si="74"/>
        <v/>
      </c>
      <c r="AG513" t="str">
        <f t="shared" si="76"/>
        <v/>
      </c>
      <c r="AH513" t="str">
        <f t="shared" si="70"/>
        <v/>
      </c>
      <c r="AI513">
        <v>0.14499999999999999</v>
      </c>
      <c r="AJ513" t="str">
        <f t="shared" si="75"/>
        <v/>
      </c>
      <c r="AK513" t="str">
        <f t="shared" si="71"/>
        <v/>
      </c>
      <c r="AL513" t="str">
        <f t="shared" si="73"/>
        <v/>
      </c>
    </row>
    <row r="514" spans="1:39" x14ac:dyDescent="0.2">
      <c r="A514" t="s">
        <v>16154</v>
      </c>
      <c r="B514" t="s">
        <v>122</v>
      </c>
      <c r="C514" t="s">
        <v>16155</v>
      </c>
      <c r="D514" s="1">
        <v>37455</v>
      </c>
      <c r="E514" s="1">
        <v>43456</v>
      </c>
      <c r="F514" t="s">
        <v>19</v>
      </c>
      <c r="I514">
        <v>100</v>
      </c>
      <c r="J514">
        <v>0</v>
      </c>
      <c r="K514">
        <v>0</v>
      </c>
      <c r="L514">
        <v>1433</v>
      </c>
      <c r="M514">
        <v>1433</v>
      </c>
      <c r="N514" t="s">
        <v>20</v>
      </c>
      <c r="O514" t="s">
        <v>16156</v>
      </c>
      <c r="P514" t="s">
        <v>28</v>
      </c>
      <c r="Q514" t="s">
        <v>34233</v>
      </c>
      <c r="R514" t="s">
        <v>34233</v>
      </c>
      <c r="S514" t="s">
        <v>33797</v>
      </c>
      <c r="T514" t="s">
        <v>34356</v>
      </c>
      <c r="U514" t="s">
        <v>32656</v>
      </c>
      <c r="V514" t="s">
        <v>33876</v>
      </c>
      <c r="W514">
        <v>200</v>
      </c>
      <c r="X514">
        <v>2</v>
      </c>
      <c r="Y514">
        <v>1</v>
      </c>
      <c r="AA514">
        <v>8.5</v>
      </c>
      <c r="AB514">
        <v>14</v>
      </c>
      <c r="AC514">
        <v>2</v>
      </c>
      <c r="AD514" t="str">
        <f t="shared" si="68"/>
        <v/>
      </c>
      <c r="AE514" t="str">
        <f t="shared" ref="AE514:AE522" si="77">IF((S514="tühi")*(AC514&lt;&gt;""),AC514,"")</f>
        <v/>
      </c>
      <c r="AF514" t="str">
        <f t="shared" si="74"/>
        <v/>
      </c>
      <c r="AG514">
        <f t="shared" si="76"/>
        <v>2</v>
      </c>
      <c r="AH514">
        <f t="shared" si="70"/>
        <v>5.6</v>
      </c>
      <c r="AI514">
        <v>0.14499999999999999</v>
      </c>
      <c r="AJ514">
        <f t="shared" si="75"/>
        <v>0.81199999999999994</v>
      </c>
      <c r="AK514" t="str">
        <f t="shared" si="71"/>
        <v/>
      </c>
      <c r="AL514" t="str">
        <f t="shared" si="73"/>
        <v/>
      </c>
    </row>
    <row r="515" spans="1:39" s="20" customFormat="1" x14ac:dyDescent="0.2">
      <c r="A515" s="20" t="s">
        <v>16219</v>
      </c>
      <c r="B515" s="20" t="s">
        <v>122</v>
      </c>
      <c r="C515" s="20" t="s">
        <v>16220</v>
      </c>
      <c r="D515" s="21">
        <v>37455</v>
      </c>
      <c r="E515" s="21">
        <v>43456</v>
      </c>
      <c r="F515" s="20" t="s">
        <v>39</v>
      </c>
      <c r="G515" s="20" t="s">
        <v>19</v>
      </c>
      <c r="I515" s="20">
        <v>65</v>
      </c>
      <c r="J515" s="20">
        <v>35</v>
      </c>
      <c r="K515" s="20">
        <v>0</v>
      </c>
      <c r="L515" s="20">
        <v>1911</v>
      </c>
      <c r="M515" s="20">
        <v>1911</v>
      </c>
      <c r="N515" s="20" t="s">
        <v>20</v>
      </c>
      <c r="O515" s="20" t="s">
        <v>16221</v>
      </c>
      <c r="P515" s="20" t="s">
        <v>28</v>
      </c>
      <c r="Q515" s="20" t="s">
        <v>34234</v>
      </c>
      <c r="R515" s="20" t="s">
        <v>33762</v>
      </c>
      <c r="S515" s="20" t="s">
        <v>33942</v>
      </c>
      <c r="T515" s="20" t="s">
        <v>34349</v>
      </c>
      <c r="V515" s="20" t="s">
        <v>33877</v>
      </c>
      <c r="AD515" s="20" t="str">
        <f>IF((S515="tühi")*(F515&lt;&gt;"Elamumaa")*(G515&lt;&gt;"Elamumaa")*(H515&lt;&gt;"Elamumaa"),IF(Z523=0,"",Z523),"")</f>
        <v/>
      </c>
      <c r="AE515" s="20" t="str">
        <f t="shared" si="77"/>
        <v/>
      </c>
      <c r="AF515" s="20" t="str">
        <f>IF((S515&lt;&gt;"tühi")*(F515&lt;&gt;"Elamumaa")*(G515&lt;&gt;"Elamumaa")*(H515&lt;&gt;"Elamumaa"),IF(Z523=0,"",Z523),"")</f>
        <v/>
      </c>
      <c r="AG515" s="20" t="str">
        <f>IF((S515&lt;&gt;"tühi")*(AC523&lt;&gt;""),AC523,"")</f>
        <v/>
      </c>
      <c r="AH515" s="20" t="str">
        <f t="shared" ref="AH515:AH578" si="78">IF(AG515="","",AG515*2.8)</f>
        <v/>
      </c>
      <c r="AI515" s="20">
        <v>0.14499999999999999</v>
      </c>
      <c r="AJ515" s="20" t="str">
        <f t="shared" si="75"/>
        <v/>
      </c>
      <c r="AK515" s="20" t="str">
        <f t="shared" ref="AK515:AK578" si="79">IF(AE515="","",AE515*2.8)</f>
        <v/>
      </c>
      <c r="AL515" s="20" t="str">
        <f t="shared" si="73"/>
        <v/>
      </c>
      <c r="AM515" s="20" t="s">
        <v>33878</v>
      </c>
    </row>
    <row r="516" spans="1:39" x14ac:dyDescent="0.2">
      <c r="A516" t="s">
        <v>16222</v>
      </c>
      <c r="B516" t="s">
        <v>122</v>
      </c>
      <c r="C516" t="s">
        <v>16223</v>
      </c>
      <c r="D516" s="1">
        <v>37455</v>
      </c>
      <c r="E516" s="1">
        <v>43456</v>
      </c>
      <c r="F516" t="s">
        <v>19</v>
      </c>
      <c r="I516">
        <v>100</v>
      </c>
      <c r="J516">
        <v>0</v>
      </c>
      <c r="K516">
        <v>0</v>
      </c>
      <c r="L516">
        <v>1311</v>
      </c>
      <c r="M516">
        <v>1311</v>
      </c>
      <c r="N516" t="s">
        <v>20</v>
      </c>
      <c r="O516" t="s">
        <v>16224</v>
      </c>
      <c r="P516" t="s">
        <v>28</v>
      </c>
      <c r="Q516" t="s">
        <v>34233</v>
      </c>
      <c r="R516" t="s">
        <v>34233</v>
      </c>
      <c r="S516" t="s">
        <v>32628</v>
      </c>
      <c r="T516" t="s">
        <v>34372</v>
      </c>
      <c r="U516" t="s">
        <v>32656</v>
      </c>
      <c r="V516" t="s">
        <v>33876</v>
      </c>
      <c r="W516">
        <v>200</v>
      </c>
      <c r="X516">
        <v>2</v>
      </c>
      <c r="Y516">
        <v>1</v>
      </c>
      <c r="AA516">
        <v>8.5</v>
      </c>
      <c r="AB516">
        <v>15</v>
      </c>
      <c r="AC516">
        <v>2</v>
      </c>
      <c r="AD516" t="str">
        <f t="shared" ref="AD516:AD522" si="80">IF((S516="tühi")*(F516&lt;&gt;"Elamumaa")*(G516&lt;&gt;"Elamumaa")*(H516&lt;&gt;"Elamumaa"),IF(Z516=0,"",Z516),"")</f>
        <v/>
      </c>
      <c r="AE516" t="str">
        <f t="shared" si="77"/>
        <v/>
      </c>
      <c r="AF516" t="str">
        <f t="shared" ref="AF516:AF522" si="81">IF((S516&lt;&gt;"tühi")*(F516&lt;&gt;"Elamumaa")*(G516&lt;&gt;"Elamumaa")*(H516&lt;&gt;"Elamumaa"),IF(Z516=0,"",Z516),"")</f>
        <v/>
      </c>
      <c r="AG516">
        <f t="shared" ref="AG516:AG522" si="82">IF((S516&lt;&gt;"tühi")*(AC516&lt;&gt;""),AC516,"")</f>
        <v>2</v>
      </c>
      <c r="AH516">
        <f t="shared" si="78"/>
        <v>5.6</v>
      </c>
      <c r="AI516">
        <v>0.14499999999999999</v>
      </c>
      <c r="AJ516">
        <f t="shared" si="75"/>
        <v>0.81199999999999994</v>
      </c>
      <c r="AK516" t="str">
        <f t="shared" si="79"/>
        <v/>
      </c>
      <c r="AL516" t="str">
        <f t="shared" si="73"/>
        <v/>
      </c>
    </row>
    <row r="517" spans="1:39" x14ac:dyDescent="0.2">
      <c r="A517" t="s">
        <v>16157</v>
      </c>
      <c r="B517" t="s">
        <v>122</v>
      </c>
      <c r="C517" t="s">
        <v>16158</v>
      </c>
      <c r="D517" s="1">
        <v>37455</v>
      </c>
      <c r="E517" s="1">
        <v>43456</v>
      </c>
      <c r="F517" t="s">
        <v>19</v>
      </c>
      <c r="I517">
        <v>100</v>
      </c>
      <c r="J517">
        <v>0</v>
      </c>
      <c r="K517">
        <v>0</v>
      </c>
      <c r="L517">
        <v>1179</v>
      </c>
      <c r="M517">
        <v>1179</v>
      </c>
      <c r="N517" t="s">
        <v>20</v>
      </c>
      <c r="O517" t="s">
        <v>16159</v>
      </c>
      <c r="P517" t="s">
        <v>28</v>
      </c>
      <c r="Q517" t="s">
        <v>34233</v>
      </c>
      <c r="R517" t="s">
        <v>34233</v>
      </c>
      <c r="S517" t="s">
        <v>32628</v>
      </c>
      <c r="T517" t="s">
        <v>34354</v>
      </c>
      <c r="U517" t="s">
        <v>32634</v>
      </c>
      <c r="V517" t="s">
        <v>33873</v>
      </c>
      <c r="X517">
        <v>2</v>
      </c>
      <c r="Y517" t="s">
        <v>32661</v>
      </c>
      <c r="AB517">
        <v>20</v>
      </c>
      <c r="AC517">
        <v>1</v>
      </c>
      <c r="AD517" t="str">
        <f t="shared" si="80"/>
        <v/>
      </c>
      <c r="AE517" t="str">
        <f t="shared" si="77"/>
        <v/>
      </c>
      <c r="AF517" t="str">
        <f t="shared" si="81"/>
        <v/>
      </c>
      <c r="AG517">
        <f t="shared" si="82"/>
        <v>1</v>
      </c>
      <c r="AH517">
        <f t="shared" si="78"/>
        <v>2.8</v>
      </c>
      <c r="AI517">
        <v>0.14499999999999999</v>
      </c>
      <c r="AJ517">
        <f t="shared" si="75"/>
        <v>0.40599999999999997</v>
      </c>
      <c r="AK517" t="str">
        <f t="shared" si="79"/>
        <v/>
      </c>
      <c r="AL517" t="str">
        <f t="shared" si="73"/>
        <v/>
      </c>
    </row>
    <row r="518" spans="1:39" x14ac:dyDescent="0.2">
      <c r="A518" t="s">
        <v>16160</v>
      </c>
      <c r="B518" t="s">
        <v>122</v>
      </c>
      <c r="C518" t="s">
        <v>16161</v>
      </c>
      <c r="D518" s="1">
        <v>37455</v>
      </c>
      <c r="E518" s="1">
        <v>43456</v>
      </c>
      <c r="F518" t="s">
        <v>19</v>
      </c>
      <c r="I518">
        <v>100</v>
      </c>
      <c r="J518">
        <v>0</v>
      </c>
      <c r="K518">
        <v>0</v>
      </c>
      <c r="L518">
        <v>1214</v>
      </c>
      <c r="M518">
        <v>1214</v>
      </c>
      <c r="N518" t="s">
        <v>20</v>
      </c>
      <c r="O518" t="s">
        <v>16162</v>
      </c>
      <c r="P518" t="s">
        <v>28</v>
      </c>
      <c r="Q518" t="s">
        <v>34233</v>
      </c>
      <c r="R518" t="s">
        <v>34233</v>
      </c>
      <c r="S518" t="s">
        <v>32628</v>
      </c>
      <c r="T518" t="s">
        <v>34356</v>
      </c>
      <c r="U518" t="s">
        <v>32656</v>
      </c>
      <c r="V518" t="s">
        <v>33876</v>
      </c>
      <c r="W518">
        <v>200</v>
      </c>
      <c r="X518">
        <v>2</v>
      </c>
      <c r="Y518">
        <v>1</v>
      </c>
      <c r="AA518">
        <v>8.5</v>
      </c>
      <c r="AB518">
        <v>16</v>
      </c>
      <c r="AC518">
        <v>2</v>
      </c>
      <c r="AD518" t="str">
        <f t="shared" si="80"/>
        <v/>
      </c>
      <c r="AE518" t="str">
        <f t="shared" si="77"/>
        <v/>
      </c>
      <c r="AF518" t="str">
        <f t="shared" si="81"/>
        <v/>
      </c>
      <c r="AG518">
        <f t="shared" si="82"/>
        <v>2</v>
      </c>
      <c r="AH518">
        <f t="shared" si="78"/>
        <v>5.6</v>
      </c>
      <c r="AI518">
        <v>0.14499999999999999</v>
      </c>
      <c r="AJ518">
        <f t="shared" si="75"/>
        <v>0.81199999999999994</v>
      </c>
      <c r="AK518" t="str">
        <f t="shared" si="79"/>
        <v/>
      </c>
      <c r="AL518" t="str">
        <f t="shared" si="73"/>
        <v/>
      </c>
    </row>
    <row r="519" spans="1:39" x14ac:dyDescent="0.2">
      <c r="A519" t="s">
        <v>16201</v>
      </c>
      <c r="B519" t="s">
        <v>122</v>
      </c>
      <c r="C519" t="s">
        <v>16202</v>
      </c>
      <c r="D519" s="1">
        <v>37455</v>
      </c>
      <c r="E519" s="1">
        <v>43456</v>
      </c>
      <c r="F519" t="s">
        <v>19</v>
      </c>
      <c r="I519">
        <v>100</v>
      </c>
      <c r="J519">
        <v>0</v>
      </c>
      <c r="K519">
        <v>0</v>
      </c>
      <c r="L519">
        <v>1348</v>
      </c>
      <c r="M519">
        <v>1348</v>
      </c>
      <c r="N519" t="s">
        <v>20</v>
      </c>
      <c r="O519" t="s">
        <v>16203</v>
      </c>
      <c r="P519" t="s">
        <v>28</v>
      </c>
      <c r="Q519" t="s">
        <v>34233</v>
      </c>
      <c r="R519" t="s">
        <v>34233</v>
      </c>
      <c r="S519" t="s">
        <v>32628</v>
      </c>
      <c r="T519" t="s">
        <v>32663</v>
      </c>
      <c r="U519" t="s">
        <v>32634</v>
      </c>
      <c r="V519" t="s">
        <v>33873</v>
      </c>
      <c r="X519">
        <v>2</v>
      </c>
      <c r="Y519" t="s">
        <v>32661</v>
      </c>
      <c r="AB519">
        <v>20</v>
      </c>
      <c r="AC519">
        <v>1</v>
      </c>
      <c r="AD519" t="str">
        <f t="shared" si="80"/>
        <v/>
      </c>
      <c r="AE519" t="str">
        <f t="shared" si="77"/>
        <v/>
      </c>
      <c r="AF519" t="str">
        <f t="shared" si="81"/>
        <v/>
      </c>
      <c r="AG519">
        <f t="shared" si="82"/>
        <v>1</v>
      </c>
      <c r="AH519">
        <f t="shared" si="78"/>
        <v>2.8</v>
      </c>
      <c r="AI519">
        <v>0.14499999999999999</v>
      </c>
      <c r="AJ519">
        <f t="shared" si="75"/>
        <v>0.40599999999999997</v>
      </c>
      <c r="AK519" t="str">
        <f t="shared" si="79"/>
        <v/>
      </c>
      <c r="AL519" t="str">
        <f t="shared" si="73"/>
        <v/>
      </c>
    </row>
    <row r="520" spans="1:39" x14ac:dyDescent="0.2">
      <c r="A520" t="s">
        <v>16204</v>
      </c>
      <c r="B520" t="s">
        <v>122</v>
      </c>
      <c r="C520" t="s">
        <v>16205</v>
      </c>
      <c r="D520" s="1">
        <v>37455</v>
      </c>
      <c r="E520" s="1">
        <v>43456</v>
      </c>
      <c r="F520" t="s">
        <v>19</v>
      </c>
      <c r="I520">
        <v>100</v>
      </c>
      <c r="J520">
        <v>0</v>
      </c>
      <c r="K520">
        <v>0</v>
      </c>
      <c r="L520">
        <v>1189</v>
      </c>
      <c r="M520">
        <v>1189</v>
      </c>
      <c r="N520" t="s">
        <v>20</v>
      </c>
      <c r="O520" t="s">
        <v>16206</v>
      </c>
      <c r="P520" t="s">
        <v>28</v>
      </c>
      <c r="Q520" t="s">
        <v>34233</v>
      </c>
      <c r="R520" t="s">
        <v>34233</v>
      </c>
      <c r="S520" t="s">
        <v>32628</v>
      </c>
      <c r="T520" t="s">
        <v>34372</v>
      </c>
      <c r="U520" t="s">
        <v>32656</v>
      </c>
      <c r="V520" t="s">
        <v>33876</v>
      </c>
      <c r="W520">
        <v>200</v>
      </c>
      <c r="X520">
        <v>2</v>
      </c>
      <c r="Y520">
        <v>1</v>
      </c>
      <c r="AA520">
        <v>8.5</v>
      </c>
      <c r="AB520">
        <v>17</v>
      </c>
      <c r="AC520">
        <v>2</v>
      </c>
      <c r="AD520" t="str">
        <f t="shared" si="80"/>
        <v/>
      </c>
      <c r="AE520" t="str">
        <f t="shared" si="77"/>
        <v/>
      </c>
      <c r="AF520" t="str">
        <f t="shared" si="81"/>
        <v/>
      </c>
      <c r="AG520">
        <f t="shared" si="82"/>
        <v>2</v>
      </c>
      <c r="AH520">
        <f t="shared" si="78"/>
        <v>5.6</v>
      </c>
      <c r="AI520">
        <v>0.14499999999999999</v>
      </c>
      <c r="AJ520">
        <f t="shared" si="75"/>
        <v>0.81199999999999994</v>
      </c>
      <c r="AK520" t="str">
        <f t="shared" si="79"/>
        <v/>
      </c>
      <c r="AL520" t="str">
        <f t="shared" si="73"/>
        <v/>
      </c>
    </row>
    <row r="521" spans="1:39" x14ac:dyDescent="0.2">
      <c r="A521" t="s">
        <v>16207</v>
      </c>
      <c r="B521" t="s">
        <v>122</v>
      </c>
      <c r="C521" t="s">
        <v>16208</v>
      </c>
      <c r="D521" s="1">
        <v>37455</v>
      </c>
      <c r="E521" s="1">
        <v>43829</v>
      </c>
      <c r="F521" t="s">
        <v>39</v>
      </c>
      <c r="G521" t="s">
        <v>19</v>
      </c>
      <c r="I521">
        <v>65</v>
      </c>
      <c r="J521">
        <v>35</v>
      </c>
      <c r="K521">
        <v>0</v>
      </c>
      <c r="L521">
        <v>1644</v>
      </c>
      <c r="M521">
        <v>1644</v>
      </c>
      <c r="N521" t="s">
        <v>20</v>
      </c>
      <c r="O521" t="s">
        <v>16209</v>
      </c>
      <c r="P521" t="s">
        <v>28</v>
      </c>
      <c r="Q521" t="s">
        <v>34234</v>
      </c>
      <c r="R521" t="s">
        <v>33762</v>
      </c>
      <c r="S521" t="s">
        <v>33942</v>
      </c>
      <c r="T521" t="s">
        <v>34233</v>
      </c>
      <c r="U521" t="s">
        <v>32634</v>
      </c>
      <c r="V521" t="s">
        <v>33873</v>
      </c>
      <c r="X521">
        <v>2</v>
      </c>
      <c r="Y521" t="s">
        <v>32661</v>
      </c>
      <c r="AB521">
        <v>20</v>
      </c>
      <c r="AC521">
        <v>1</v>
      </c>
      <c r="AD521" t="str">
        <f t="shared" si="80"/>
        <v/>
      </c>
      <c r="AE521">
        <f t="shared" si="77"/>
        <v>1</v>
      </c>
      <c r="AF521" t="str">
        <f t="shared" si="81"/>
        <v/>
      </c>
      <c r="AG521" t="str">
        <f t="shared" si="82"/>
        <v/>
      </c>
      <c r="AH521" t="str">
        <f t="shared" si="78"/>
        <v/>
      </c>
      <c r="AI521">
        <v>0.14499999999999999</v>
      </c>
      <c r="AJ521" t="str">
        <f t="shared" si="75"/>
        <v/>
      </c>
      <c r="AK521">
        <f t="shared" si="79"/>
        <v>2.8</v>
      </c>
      <c r="AL521">
        <f t="shared" si="73"/>
        <v>0.40599999999999997</v>
      </c>
    </row>
    <row r="522" spans="1:39" x14ac:dyDescent="0.2">
      <c r="A522" t="s">
        <v>16210</v>
      </c>
      <c r="B522" t="s">
        <v>122</v>
      </c>
      <c r="C522" t="s">
        <v>16211</v>
      </c>
      <c r="D522" s="1">
        <v>37455</v>
      </c>
      <c r="E522" s="1">
        <v>43456</v>
      </c>
      <c r="F522" t="s">
        <v>19</v>
      </c>
      <c r="I522">
        <v>100</v>
      </c>
      <c r="J522">
        <v>0</v>
      </c>
      <c r="K522">
        <v>0</v>
      </c>
      <c r="L522">
        <v>1162</v>
      </c>
      <c r="M522">
        <v>1162</v>
      </c>
      <c r="N522" t="s">
        <v>20</v>
      </c>
      <c r="O522" t="s">
        <v>16212</v>
      </c>
      <c r="P522" t="s">
        <v>28</v>
      </c>
      <c r="Q522" t="s">
        <v>34233</v>
      </c>
      <c r="R522" t="s">
        <v>34233</v>
      </c>
      <c r="S522" t="s">
        <v>32628</v>
      </c>
      <c r="T522" t="s">
        <v>34372</v>
      </c>
      <c r="U522" t="s">
        <v>32656</v>
      </c>
      <c r="V522" t="s">
        <v>33876</v>
      </c>
      <c r="W522">
        <v>200</v>
      </c>
      <c r="X522">
        <v>2</v>
      </c>
      <c r="Y522">
        <v>1</v>
      </c>
      <c r="AA522">
        <v>8.5</v>
      </c>
      <c r="AB522">
        <v>17</v>
      </c>
      <c r="AC522">
        <v>2</v>
      </c>
      <c r="AD522" t="str">
        <f t="shared" si="80"/>
        <v/>
      </c>
      <c r="AE522" t="str">
        <f t="shared" si="77"/>
        <v/>
      </c>
      <c r="AF522" t="str">
        <f t="shared" si="81"/>
        <v/>
      </c>
      <c r="AG522">
        <f t="shared" si="82"/>
        <v>2</v>
      </c>
      <c r="AH522">
        <f t="shared" si="78"/>
        <v>5.6</v>
      </c>
      <c r="AI522">
        <v>0.14499999999999999</v>
      </c>
      <c r="AJ522">
        <f t="shared" si="75"/>
        <v>0.81199999999999994</v>
      </c>
      <c r="AK522" t="str">
        <f t="shared" si="79"/>
        <v/>
      </c>
      <c r="AL522" t="str">
        <f t="shared" si="73"/>
        <v/>
      </c>
    </row>
    <row r="523" spans="1:39" s="18" customFormat="1" x14ac:dyDescent="0.2">
      <c r="A523" s="18" t="s">
        <v>16213</v>
      </c>
      <c r="B523" s="18" t="s">
        <v>122</v>
      </c>
      <c r="C523" s="18" t="s">
        <v>16214</v>
      </c>
      <c r="D523" s="19">
        <v>37455</v>
      </c>
      <c r="E523" s="19">
        <v>43456</v>
      </c>
      <c r="F523" s="18" t="s">
        <v>39</v>
      </c>
      <c r="G523" s="18" t="s">
        <v>19</v>
      </c>
      <c r="I523" s="18">
        <v>65</v>
      </c>
      <c r="J523" s="18">
        <v>35</v>
      </c>
      <c r="K523" s="18">
        <v>0</v>
      </c>
      <c r="L523" s="18">
        <v>1613</v>
      </c>
      <c r="M523" s="18">
        <v>1613</v>
      </c>
      <c r="N523" s="18" t="s">
        <v>20</v>
      </c>
      <c r="O523" s="18" t="s">
        <v>16215</v>
      </c>
      <c r="P523" s="18" t="s">
        <v>28</v>
      </c>
      <c r="Q523" s="18" t="s">
        <v>34234</v>
      </c>
      <c r="R523" s="18" t="s">
        <v>33762</v>
      </c>
      <c r="S523" s="18" t="s">
        <v>33942</v>
      </c>
      <c r="T523" s="18" t="s">
        <v>34233</v>
      </c>
      <c r="U523" s="18" t="s">
        <v>32634</v>
      </c>
      <c r="V523" s="18" t="s">
        <v>33877</v>
      </c>
      <c r="W523" s="18">
        <v>370</v>
      </c>
      <c r="X523" s="18">
        <v>2</v>
      </c>
      <c r="Y523" s="18">
        <v>4</v>
      </c>
      <c r="AA523" s="18">
        <v>7.5</v>
      </c>
      <c r="AC523" s="18">
        <v>1</v>
      </c>
      <c r="AD523" s="18" t="str">
        <f>IF((S523="tühi")*(F523&lt;&gt;"Elamumaa")*(G523&lt;&gt;"Elamumaa")*(H523&lt;&gt;"Elamumaa"),IF(#REF!=0,"",#REF!),"")</f>
        <v/>
      </c>
      <c r="AE523" s="18">
        <v>1</v>
      </c>
      <c r="AF523" s="18" t="str">
        <f>IF((S523&lt;&gt;"tühi")*(F523&lt;&gt;"Elamumaa")*(G523&lt;&gt;"Elamumaa")*(H523&lt;&gt;"Elamumaa"),IF(#REF!=0,"",#REF!),"")</f>
        <v/>
      </c>
      <c r="AH523" s="18" t="str">
        <f t="shared" si="78"/>
        <v/>
      </c>
      <c r="AI523" s="18">
        <v>0.14499999999999999</v>
      </c>
      <c r="AJ523" s="18" t="str">
        <f t="shared" si="75"/>
        <v/>
      </c>
      <c r="AK523" s="18">
        <f t="shared" si="79"/>
        <v>2.8</v>
      </c>
      <c r="AL523" s="18">
        <f t="shared" si="73"/>
        <v>0.40599999999999997</v>
      </c>
      <c r="AM523" s="18" t="s">
        <v>33879</v>
      </c>
    </row>
    <row r="524" spans="1:39" x14ac:dyDescent="0.2">
      <c r="A524" t="s">
        <v>16216</v>
      </c>
      <c r="B524" t="s">
        <v>122</v>
      </c>
      <c r="C524" t="s">
        <v>16217</v>
      </c>
      <c r="D524" s="1">
        <v>37455</v>
      </c>
      <c r="E524" s="1">
        <v>43456</v>
      </c>
      <c r="F524" t="s">
        <v>19</v>
      </c>
      <c r="I524">
        <v>100</v>
      </c>
      <c r="J524">
        <v>0</v>
      </c>
      <c r="K524">
        <v>0</v>
      </c>
      <c r="L524">
        <v>1188</v>
      </c>
      <c r="M524">
        <v>1188</v>
      </c>
      <c r="N524" t="s">
        <v>20</v>
      </c>
      <c r="O524" t="s">
        <v>16218</v>
      </c>
      <c r="P524" t="s">
        <v>28</v>
      </c>
      <c r="Q524" t="s">
        <v>34233</v>
      </c>
      <c r="R524" t="s">
        <v>34233</v>
      </c>
      <c r="S524" t="s">
        <v>32628</v>
      </c>
      <c r="T524" t="s">
        <v>34356</v>
      </c>
      <c r="U524" t="s">
        <v>32656</v>
      </c>
      <c r="V524" t="s">
        <v>33874</v>
      </c>
      <c r="W524">
        <v>200</v>
      </c>
      <c r="X524">
        <v>2</v>
      </c>
      <c r="Y524">
        <v>1</v>
      </c>
      <c r="AA524">
        <v>8.5</v>
      </c>
      <c r="AB524">
        <v>17</v>
      </c>
      <c r="AC524">
        <v>2</v>
      </c>
      <c r="AD524" t="str">
        <f t="shared" ref="AD524:AD555" si="83">IF((S524="tühi")*(F524&lt;&gt;"Elamumaa")*(G524&lt;&gt;"Elamumaa")*(H524&lt;&gt;"Elamumaa"),IF(Z524=0,"",Z524),"")</f>
        <v/>
      </c>
      <c r="AE524" t="str">
        <f t="shared" ref="AE524:AE587" si="84">IF((S524="tühi")*(AC524&lt;&gt;""),AC524,"")</f>
        <v/>
      </c>
      <c r="AF524" t="str">
        <f t="shared" ref="AF524:AF587" si="85">IF((S524&lt;&gt;"tühi")*(F524&lt;&gt;"Elamumaa")*(G524&lt;&gt;"Elamumaa")*(H524&lt;&gt;"Elamumaa"),IF(Z524=0,"",Z524),"")</f>
        <v/>
      </c>
      <c r="AG524">
        <f>IF((S524&lt;&gt;"tühi")*(AC524&lt;&gt;""),AC524,"")</f>
        <v>2</v>
      </c>
      <c r="AH524">
        <f t="shared" si="78"/>
        <v>5.6</v>
      </c>
      <c r="AI524">
        <v>0.14499999999999999</v>
      </c>
      <c r="AJ524">
        <f t="shared" si="75"/>
        <v>0.81199999999999994</v>
      </c>
      <c r="AK524" t="str">
        <f t="shared" si="79"/>
        <v/>
      </c>
      <c r="AL524" t="str">
        <f t="shared" si="73"/>
        <v/>
      </c>
    </row>
    <row r="525" spans="1:39" x14ac:dyDescent="0.2">
      <c r="A525" t="s">
        <v>15646</v>
      </c>
      <c r="B525" t="s">
        <v>122</v>
      </c>
      <c r="C525" t="s">
        <v>15647</v>
      </c>
      <c r="D525" s="1">
        <v>37455</v>
      </c>
      <c r="E525" s="1">
        <v>43957</v>
      </c>
      <c r="F525" t="s">
        <v>26</v>
      </c>
      <c r="I525">
        <v>100</v>
      </c>
      <c r="J525">
        <v>0</v>
      </c>
      <c r="K525">
        <v>0</v>
      </c>
      <c r="L525">
        <v>4911</v>
      </c>
      <c r="M525">
        <v>4911</v>
      </c>
      <c r="N525" t="s">
        <v>20</v>
      </c>
      <c r="O525" t="s">
        <v>15648</v>
      </c>
      <c r="P525" t="s">
        <v>44</v>
      </c>
      <c r="Q525" t="s">
        <v>34233</v>
      </c>
      <c r="R525" t="s">
        <v>34233</v>
      </c>
      <c r="S525" t="s">
        <v>34233</v>
      </c>
      <c r="T525" t="s">
        <v>34233</v>
      </c>
      <c r="V525" t="s">
        <v>33873</v>
      </c>
      <c r="AD525" t="str">
        <f t="shared" si="83"/>
        <v/>
      </c>
      <c r="AE525" t="str">
        <f t="shared" si="84"/>
        <v/>
      </c>
      <c r="AF525" t="str">
        <f t="shared" si="85"/>
        <v/>
      </c>
      <c r="AG525" t="str">
        <f>IF((S525&lt;&gt;"tühi")*(AC525&lt;&gt;""),AC525,"")</f>
        <v/>
      </c>
      <c r="AH525" t="str">
        <f t="shared" si="78"/>
        <v/>
      </c>
      <c r="AI525">
        <v>0.14499999999999999</v>
      </c>
      <c r="AJ525" t="str">
        <f t="shared" si="75"/>
        <v/>
      </c>
      <c r="AK525" t="str">
        <f t="shared" si="79"/>
        <v/>
      </c>
      <c r="AL525" t="str">
        <f t="shared" si="73"/>
        <v/>
      </c>
    </row>
    <row r="526" spans="1:39" x14ac:dyDescent="0.2">
      <c r="A526" t="s">
        <v>18886</v>
      </c>
      <c r="B526" t="s">
        <v>122</v>
      </c>
      <c r="C526" t="s">
        <v>18887</v>
      </c>
      <c r="D526" s="1">
        <v>38065</v>
      </c>
      <c r="E526" s="1">
        <v>43456</v>
      </c>
      <c r="F526" t="s">
        <v>26</v>
      </c>
      <c r="I526">
        <v>100</v>
      </c>
      <c r="J526">
        <v>0</v>
      </c>
      <c r="K526">
        <v>0</v>
      </c>
      <c r="L526">
        <v>1302</v>
      </c>
      <c r="M526">
        <v>1302</v>
      </c>
      <c r="N526" t="s">
        <v>20</v>
      </c>
      <c r="O526" t="s">
        <v>18888</v>
      </c>
      <c r="P526" t="s">
        <v>44</v>
      </c>
      <c r="Q526" t="s">
        <v>34233</v>
      </c>
      <c r="R526" t="s">
        <v>34233</v>
      </c>
      <c r="S526" t="s">
        <v>34233</v>
      </c>
      <c r="T526" t="s">
        <v>34233</v>
      </c>
      <c r="V526" t="s">
        <v>32704</v>
      </c>
      <c r="AD526" t="str">
        <f t="shared" si="83"/>
        <v/>
      </c>
      <c r="AE526" t="str">
        <f t="shared" si="84"/>
        <v/>
      </c>
      <c r="AF526" t="str">
        <f t="shared" si="85"/>
        <v/>
      </c>
      <c r="AG526" t="str">
        <f>IF((S526&lt;&gt;"tühi")*(AC526&lt;&gt;""),AC526,"")</f>
        <v/>
      </c>
      <c r="AH526" t="str">
        <f t="shared" si="78"/>
        <v/>
      </c>
      <c r="AI526">
        <v>0.14499999999999999</v>
      </c>
      <c r="AJ526" t="str">
        <f t="shared" si="75"/>
        <v/>
      </c>
      <c r="AK526" t="str">
        <f t="shared" si="79"/>
        <v/>
      </c>
      <c r="AL526" t="str">
        <f t="shared" si="73"/>
        <v/>
      </c>
    </row>
    <row r="527" spans="1:39" x14ac:dyDescent="0.2">
      <c r="A527" t="s">
        <v>18655</v>
      </c>
      <c r="B527" t="s">
        <v>122</v>
      </c>
      <c r="C527" t="s">
        <v>18656</v>
      </c>
      <c r="D527" s="1">
        <v>38065</v>
      </c>
      <c r="E527" s="1">
        <v>43456</v>
      </c>
      <c r="F527" t="s">
        <v>19</v>
      </c>
      <c r="I527">
        <v>100</v>
      </c>
      <c r="J527">
        <v>0</v>
      </c>
      <c r="K527">
        <v>0</v>
      </c>
      <c r="L527">
        <v>1120</v>
      </c>
      <c r="M527">
        <v>1120</v>
      </c>
      <c r="N527" t="s">
        <v>20</v>
      </c>
      <c r="O527" t="s">
        <v>18657</v>
      </c>
      <c r="P527" t="s">
        <v>28</v>
      </c>
      <c r="Q527" t="s">
        <v>34233</v>
      </c>
      <c r="R527" t="s">
        <v>34233</v>
      </c>
      <c r="S527" t="s">
        <v>32628</v>
      </c>
      <c r="T527" t="s">
        <v>34354</v>
      </c>
      <c r="U527" t="s">
        <v>32705</v>
      </c>
      <c r="V527" t="s">
        <v>32704</v>
      </c>
      <c r="W527">
        <v>200</v>
      </c>
      <c r="X527">
        <v>2</v>
      </c>
      <c r="Y527">
        <v>2</v>
      </c>
      <c r="AA527">
        <v>8.5</v>
      </c>
      <c r="AB527">
        <v>18</v>
      </c>
      <c r="AC527" s="4">
        <v>2</v>
      </c>
      <c r="AD527" t="str">
        <f t="shared" si="83"/>
        <v/>
      </c>
      <c r="AE527" t="str">
        <f t="shared" si="84"/>
        <v/>
      </c>
      <c r="AF527" t="str">
        <f t="shared" si="85"/>
        <v/>
      </c>
      <c r="AG527">
        <v>1</v>
      </c>
      <c r="AH527">
        <f t="shared" si="78"/>
        <v>2.8</v>
      </c>
      <c r="AI527">
        <v>0.14499999999999999</v>
      </c>
      <c r="AJ527">
        <f t="shared" si="75"/>
        <v>0.40599999999999997</v>
      </c>
      <c r="AK527" t="str">
        <f t="shared" si="79"/>
        <v/>
      </c>
      <c r="AL527" t="str">
        <f t="shared" si="73"/>
        <v/>
      </c>
      <c r="AM527" t="s">
        <v>33880</v>
      </c>
    </row>
    <row r="528" spans="1:39" x14ac:dyDescent="0.2">
      <c r="A528" t="s">
        <v>18658</v>
      </c>
      <c r="B528" t="s">
        <v>122</v>
      </c>
      <c r="C528" t="s">
        <v>18659</v>
      </c>
      <c r="D528" s="1">
        <v>38065</v>
      </c>
      <c r="E528" s="1">
        <v>43456</v>
      </c>
      <c r="F528" t="s">
        <v>19</v>
      </c>
      <c r="I528">
        <v>100</v>
      </c>
      <c r="J528">
        <v>0</v>
      </c>
      <c r="K528">
        <v>0</v>
      </c>
      <c r="L528">
        <v>1100</v>
      </c>
      <c r="M528">
        <v>1100</v>
      </c>
      <c r="N528" t="s">
        <v>20</v>
      </c>
      <c r="O528" t="s">
        <v>21</v>
      </c>
      <c r="P528" t="s">
        <v>28</v>
      </c>
      <c r="Q528" t="s">
        <v>34233</v>
      </c>
      <c r="R528" t="s">
        <v>34233</v>
      </c>
      <c r="S528" t="s">
        <v>32628</v>
      </c>
      <c r="T528" t="s">
        <v>34356</v>
      </c>
      <c r="U528" t="s">
        <v>32705</v>
      </c>
      <c r="V528" t="s">
        <v>32704</v>
      </c>
      <c r="W528">
        <v>200</v>
      </c>
      <c r="X528">
        <v>2</v>
      </c>
      <c r="Y528">
        <v>2</v>
      </c>
      <c r="AA528">
        <v>8.5</v>
      </c>
      <c r="AB528">
        <v>18</v>
      </c>
      <c r="AC528" s="4">
        <v>2</v>
      </c>
      <c r="AD528" t="str">
        <f t="shared" si="83"/>
        <v/>
      </c>
      <c r="AE528" t="str">
        <f t="shared" si="84"/>
        <v/>
      </c>
      <c r="AF528" t="str">
        <f t="shared" si="85"/>
        <v/>
      </c>
      <c r="AG528">
        <f>IF((S528&lt;&gt;"tühi")*(AC528&lt;&gt;""),AC528,"")</f>
        <v>2</v>
      </c>
      <c r="AH528">
        <f t="shared" si="78"/>
        <v>5.6</v>
      </c>
      <c r="AI528">
        <v>0.14499999999999999</v>
      </c>
      <c r="AJ528">
        <f t="shared" si="75"/>
        <v>0.81199999999999994</v>
      </c>
      <c r="AK528" t="str">
        <f t="shared" si="79"/>
        <v/>
      </c>
      <c r="AL528" t="str">
        <f t="shared" si="73"/>
        <v/>
      </c>
    </row>
    <row r="529" spans="1:38" x14ac:dyDescent="0.2">
      <c r="A529" t="s">
        <v>19394</v>
      </c>
      <c r="B529" t="s">
        <v>122</v>
      </c>
      <c r="C529" t="s">
        <v>19395</v>
      </c>
      <c r="D529" s="1">
        <v>38065</v>
      </c>
      <c r="E529" s="1">
        <v>43456</v>
      </c>
      <c r="F529" t="s">
        <v>19</v>
      </c>
      <c r="I529">
        <v>100</v>
      </c>
      <c r="J529">
        <v>0</v>
      </c>
      <c r="K529">
        <v>0</v>
      </c>
      <c r="L529">
        <v>1118</v>
      </c>
      <c r="M529">
        <v>1118</v>
      </c>
      <c r="N529" t="s">
        <v>20</v>
      </c>
      <c r="O529" t="s">
        <v>21</v>
      </c>
      <c r="P529" t="s">
        <v>28</v>
      </c>
      <c r="Q529" t="s">
        <v>34233</v>
      </c>
      <c r="R529" t="s">
        <v>34233</v>
      </c>
      <c r="S529" t="s">
        <v>32628</v>
      </c>
      <c r="T529" t="s">
        <v>34356</v>
      </c>
      <c r="U529" t="s">
        <v>32705</v>
      </c>
      <c r="V529" t="s">
        <v>32704</v>
      </c>
      <c r="W529">
        <v>200</v>
      </c>
      <c r="X529">
        <v>2</v>
      </c>
      <c r="Y529">
        <v>2</v>
      </c>
      <c r="AA529">
        <v>8.5</v>
      </c>
      <c r="AB529">
        <v>18</v>
      </c>
      <c r="AC529" s="4">
        <v>2</v>
      </c>
      <c r="AD529" t="str">
        <f t="shared" si="83"/>
        <v/>
      </c>
      <c r="AE529" t="str">
        <f t="shared" si="84"/>
        <v/>
      </c>
      <c r="AF529" t="str">
        <f t="shared" si="85"/>
        <v/>
      </c>
      <c r="AG529">
        <f>IF((S529&lt;&gt;"tühi")*(AC529&lt;&gt;""),AC529,"")</f>
        <v>2</v>
      </c>
      <c r="AH529">
        <f t="shared" si="78"/>
        <v>5.6</v>
      </c>
      <c r="AI529">
        <v>0.14499999999999999</v>
      </c>
      <c r="AJ529">
        <f t="shared" si="75"/>
        <v>0.81199999999999994</v>
      </c>
      <c r="AK529" t="str">
        <f t="shared" si="79"/>
        <v/>
      </c>
      <c r="AL529" t="str">
        <f t="shared" si="73"/>
        <v/>
      </c>
    </row>
    <row r="530" spans="1:38" x14ac:dyDescent="0.2">
      <c r="A530" t="s">
        <v>19396</v>
      </c>
      <c r="B530" t="s">
        <v>122</v>
      </c>
      <c r="C530" t="s">
        <v>19397</v>
      </c>
      <c r="D530" s="1">
        <v>38065</v>
      </c>
      <c r="E530" s="1">
        <v>43951</v>
      </c>
      <c r="F530" t="s">
        <v>19</v>
      </c>
      <c r="I530">
        <v>100</v>
      </c>
      <c r="J530">
        <v>0</v>
      </c>
      <c r="K530">
        <v>0</v>
      </c>
      <c r="L530">
        <v>1100</v>
      </c>
      <c r="M530">
        <v>1100</v>
      </c>
      <c r="N530" t="s">
        <v>20</v>
      </c>
      <c r="O530" t="s">
        <v>19398</v>
      </c>
      <c r="P530" t="s">
        <v>28</v>
      </c>
      <c r="Q530" t="s">
        <v>34233</v>
      </c>
      <c r="R530" t="s">
        <v>34233</v>
      </c>
      <c r="S530" t="s">
        <v>32628</v>
      </c>
      <c r="T530" t="s">
        <v>34356</v>
      </c>
      <c r="U530" t="s">
        <v>32705</v>
      </c>
      <c r="V530" t="s">
        <v>32704</v>
      </c>
      <c r="W530">
        <v>200</v>
      </c>
      <c r="X530">
        <v>2</v>
      </c>
      <c r="Y530">
        <v>2</v>
      </c>
      <c r="AA530">
        <v>8.5</v>
      </c>
      <c r="AB530">
        <v>18</v>
      </c>
      <c r="AC530" s="4">
        <v>2</v>
      </c>
      <c r="AD530" t="str">
        <f t="shared" si="83"/>
        <v/>
      </c>
      <c r="AE530" t="str">
        <f t="shared" si="84"/>
        <v/>
      </c>
      <c r="AF530" t="str">
        <f t="shared" si="85"/>
        <v/>
      </c>
      <c r="AG530">
        <f>IF((S530&lt;&gt;"tühi")*(AC530&lt;&gt;""),AC530,"")</f>
        <v>2</v>
      </c>
      <c r="AH530">
        <f t="shared" si="78"/>
        <v>5.6</v>
      </c>
      <c r="AI530">
        <v>0.14499999999999999</v>
      </c>
      <c r="AJ530">
        <f t="shared" si="75"/>
        <v>0.81199999999999994</v>
      </c>
      <c r="AK530" t="str">
        <f t="shared" si="79"/>
        <v/>
      </c>
      <c r="AL530" t="str">
        <f t="shared" si="73"/>
        <v/>
      </c>
    </row>
    <row r="531" spans="1:38" x14ac:dyDescent="0.2">
      <c r="A531" t="s">
        <v>18660</v>
      </c>
      <c r="B531" t="s">
        <v>122</v>
      </c>
      <c r="C531" t="s">
        <v>18661</v>
      </c>
      <c r="D531" s="1">
        <v>38065</v>
      </c>
      <c r="E531" s="1">
        <v>43456</v>
      </c>
      <c r="F531" t="s">
        <v>19</v>
      </c>
      <c r="I531">
        <v>100</v>
      </c>
      <c r="J531">
        <v>0</v>
      </c>
      <c r="K531">
        <v>0</v>
      </c>
      <c r="L531">
        <v>1099</v>
      </c>
      <c r="M531">
        <v>1099</v>
      </c>
      <c r="N531" t="s">
        <v>20</v>
      </c>
      <c r="O531" t="s">
        <v>18662</v>
      </c>
      <c r="P531" t="s">
        <v>28</v>
      </c>
      <c r="Q531" t="s">
        <v>34233</v>
      </c>
      <c r="R531" t="s">
        <v>34233</v>
      </c>
      <c r="S531" t="s">
        <v>33797</v>
      </c>
      <c r="T531" t="s">
        <v>34357</v>
      </c>
      <c r="U531" t="s">
        <v>32705</v>
      </c>
      <c r="V531" t="s">
        <v>32704</v>
      </c>
      <c r="W531">
        <v>200</v>
      </c>
      <c r="X531">
        <v>2</v>
      </c>
      <c r="Y531">
        <v>2</v>
      </c>
      <c r="AA531">
        <v>8.5</v>
      </c>
      <c r="AB531">
        <v>18</v>
      </c>
      <c r="AC531" s="4">
        <v>2</v>
      </c>
      <c r="AD531" t="str">
        <f t="shared" si="83"/>
        <v/>
      </c>
      <c r="AE531" t="str">
        <f t="shared" si="84"/>
        <v/>
      </c>
      <c r="AF531" t="str">
        <f t="shared" si="85"/>
        <v/>
      </c>
      <c r="AG531">
        <v>1</v>
      </c>
      <c r="AH531">
        <f t="shared" si="78"/>
        <v>2.8</v>
      </c>
      <c r="AI531">
        <v>0.14499999999999999</v>
      </c>
      <c r="AJ531">
        <f t="shared" si="75"/>
        <v>0.40599999999999997</v>
      </c>
      <c r="AK531" t="str">
        <f t="shared" si="79"/>
        <v/>
      </c>
      <c r="AL531" t="str">
        <f t="shared" si="73"/>
        <v/>
      </c>
    </row>
    <row r="532" spans="1:38" x14ac:dyDescent="0.2">
      <c r="A532" t="s">
        <v>18663</v>
      </c>
      <c r="B532" t="s">
        <v>122</v>
      </c>
      <c r="C532" t="s">
        <v>18664</v>
      </c>
      <c r="D532" s="1">
        <v>38065</v>
      </c>
      <c r="E532" s="1">
        <v>43456</v>
      </c>
      <c r="F532" t="s">
        <v>19</v>
      </c>
      <c r="I532">
        <v>100</v>
      </c>
      <c r="J532">
        <v>0</v>
      </c>
      <c r="K532">
        <v>0</v>
      </c>
      <c r="L532">
        <v>1152</v>
      </c>
      <c r="M532">
        <v>1152</v>
      </c>
      <c r="N532" t="s">
        <v>20</v>
      </c>
      <c r="O532" t="s">
        <v>21</v>
      </c>
      <c r="P532" t="s">
        <v>28</v>
      </c>
      <c r="Q532" t="s">
        <v>34233</v>
      </c>
      <c r="R532" t="s">
        <v>34233</v>
      </c>
      <c r="S532" t="s">
        <v>32628</v>
      </c>
      <c r="T532" t="s">
        <v>34356</v>
      </c>
      <c r="U532" t="s">
        <v>32705</v>
      </c>
      <c r="V532" t="s">
        <v>32704</v>
      </c>
      <c r="W532">
        <v>200</v>
      </c>
      <c r="X532">
        <v>2</v>
      </c>
      <c r="Y532">
        <v>2</v>
      </c>
      <c r="AA532">
        <v>8.5</v>
      </c>
      <c r="AB532">
        <v>18</v>
      </c>
      <c r="AC532" s="4">
        <v>2</v>
      </c>
      <c r="AD532" t="str">
        <f t="shared" si="83"/>
        <v/>
      </c>
      <c r="AE532" t="str">
        <f t="shared" si="84"/>
        <v/>
      </c>
      <c r="AF532" t="str">
        <f t="shared" si="85"/>
        <v/>
      </c>
      <c r="AG532">
        <f t="shared" ref="AG532:AG537" si="86">IF((S532&lt;&gt;"tühi")*(AC532&lt;&gt;""),AC532,"")</f>
        <v>2</v>
      </c>
      <c r="AH532">
        <f t="shared" si="78"/>
        <v>5.6</v>
      </c>
      <c r="AI532">
        <v>0.14499999999999999</v>
      </c>
      <c r="AJ532">
        <f t="shared" si="75"/>
        <v>0.81199999999999994</v>
      </c>
      <c r="AK532" t="str">
        <f t="shared" si="79"/>
        <v/>
      </c>
      <c r="AL532" t="str">
        <f t="shared" si="73"/>
        <v/>
      </c>
    </row>
    <row r="533" spans="1:38" x14ac:dyDescent="0.2">
      <c r="A533" t="s">
        <v>24366</v>
      </c>
      <c r="B533" t="s">
        <v>122</v>
      </c>
      <c r="C533" t="s">
        <v>24367</v>
      </c>
      <c r="D533" s="1">
        <v>39342</v>
      </c>
      <c r="E533" s="1">
        <v>43456</v>
      </c>
      <c r="F533" t="s">
        <v>19</v>
      </c>
      <c r="I533">
        <v>100</v>
      </c>
      <c r="J533">
        <v>0</v>
      </c>
      <c r="K533">
        <v>0</v>
      </c>
      <c r="L533">
        <v>1127</v>
      </c>
      <c r="M533">
        <v>1127</v>
      </c>
      <c r="N533" t="s">
        <v>20</v>
      </c>
      <c r="O533" t="s">
        <v>21</v>
      </c>
      <c r="P533" t="s">
        <v>28</v>
      </c>
      <c r="Q533" t="s">
        <v>34233</v>
      </c>
      <c r="R533" t="s">
        <v>34233</v>
      </c>
      <c r="S533" t="s">
        <v>32628</v>
      </c>
      <c r="T533" t="s">
        <v>34356</v>
      </c>
      <c r="U533" t="s">
        <v>32656</v>
      </c>
      <c r="V533" t="s">
        <v>32706</v>
      </c>
      <c r="W533">
        <v>220</v>
      </c>
      <c r="X533">
        <v>2</v>
      </c>
      <c r="Y533">
        <v>1</v>
      </c>
      <c r="Z533">
        <v>440</v>
      </c>
      <c r="AA533">
        <v>7.5</v>
      </c>
      <c r="AB533">
        <v>20</v>
      </c>
      <c r="AC533">
        <v>2</v>
      </c>
      <c r="AD533" t="str">
        <f t="shared" si="83"/>
        <v/>
      </c>
      <c r="AE533" t="str">
        <f t="shared" si="84"/>
        <v/>
      </c>
      <c r="AF533" t="str">
        <f t="shared" si="85"/>
        <v/>
      </c>
      <c r="AG533">
        <f t="shared" si="86"/>
        <v>2</v>
      </c>
      <c r="AH533">
        <f t="shared" si="78"/>
        <v>5.6</v>
      </c>
      <c r="AI533">
        <v>0.14499999999999999</v>
      </c>
      <c r="AJ533">
        <f t="shared" si="75"/>
        <v>0.81199999999999994</v>
      </c>
      <c r="AK533" t="str">
        <f t="shared" si="79"/>
        <v/>
      </c>
      <c r="AL533" t="str">
        <f t="shared" si="73"/>
        <v/>
      </c>
    </row>
    <row r="534" spans="1:38" x14ac:dyDescent="0.2">
      <c r="A534" t="s">
        <v>24345</v>
      </c>
      <c r="B534" t="s">
        <v>122</v>
      </c>
      <c r="C534" t="s">
        <v>24346</v>
      </c>
      <c r="D534" s="1">
        <v>39342</v>
      </c>
      <c r="E534" s="1">
        <v>43456</v>
      </c>
      <c r="F534" t="s">
        <v>19</v>
      </c>
      <c r="I534">
        <v>100</v>
      </c>
      <c r="J534">
        <v>0</v>
      </c>
      <c r="K534">
        <v>0</v>
      </c>
      <c r="L534">
        <v>1041</v>
      </c>
      <c r="M534">
        <v>1041</v>
      </c>
      <c r="N534" t="s">
        <v>20</v>
      </c>
      <c r="O534" t="s">
        <v>21</v>
      </c>
      <c r="P534" t="s">
        <v>28</v>
      </c>
      <c r="Q534" t="s">
        <v>34233</v>
      </c>
      <c r="R534" t="s">
        <v>34233</v>
      </c>
      <c r="S534" t="s">
        <v>32628</v>
      </c>
      <c r="T534" t="s">
        <v>34356</v>
      </c>
      <c r="U534" t="s">
        <v>32656</v>
      </c>
      <c r="V534" t="s">
        <v>32706</v>
      </c>
      <c r="W534">
        <v>200</v>
      </c>
      <c r="X534">
        <v>2</v>
      </c>
      <c r="Y534">
        <v>1</v>
      </c>
      <c r="Z534">
        <v>400</v>
      </c>
      <c r="AA534">
        <v>7.5</v>
      </c>
      <c r="AB534">
        <v>19</v>
      </c>
      <c r="AC534">
        <v>2</v>
      </c>
      <c r="AD534" t="str">
        <f t="shared" si="83"/>
        <v/>
      </c>
      <c r="AE534" t="str">
        <f t="shared" si="84"/>
        <v/>
      </c>
      <c r="AF534" t="str">
        <f t="shared" si="85"/>
        <v/>
      </c>
      <c r="AG534">
        <f t="shared" si="86"/>
        <v>2</v>
      </c>
      <c r="AH534">
        <f t="shared" si="78"/>
        <v>5.6</v>
      </c>
      <c r="AI534">
        <v>0.14499999999999999</v>
      </c>
      <c r="AJ534">
        <f t="shared" si="75"/>
        <v>0.81199999999999994</v>
      </c>
      <c r="AK534" t="str">
        <f t="shared" si="79"/>
        <v/>
      </c>
      <c r="AL534" t="str">
        <f t="shared" si="73"/>
        <v/>
      </c>
    </row>
    <row r="535" spans="1:38" x14ac:dyDescent="0.2">
      <c r="A535" t="s">
        <v>24357</v>
      </c>
      <c r="B535" t="s">
        <v>122</v>
      </c>
      <c r="C535" t="s">
        <v>24358</v>
      </c>
      <c r="D535" s="1">
        <v>39342</v>
      </c>
      <c r="E535" s="1">
        <v>43456</v>
      </c>
      <c r="F535" t="s">
        <v>19</v>
      </c>
      <c r="I535">
        <v>100</v>
      </c>
      <c r="J535">
        <v>0</v>
      </c>
      <c r="K535">
        <v>0</v>
      </c>
      <c r="L535">
        <v>1623</v>
      </c>
      <c r="M535">
        <v>1623</v>
      </c>
      <c r="N535" t="s">
        <v>20</v>
      </c>
      <c r="O535" t="s">
        <v>21</v>
      </c>
      <c r="P535" t="s">
        <v>28</v>
      </c>
      <c r="Q535" t="s">
        <v>34233</v>
      </c>
      <c r="R535" t="s">
        <v>34233</v>
      </c>
      <c r="S535" t="s">
        <v>32628</v>
      </c>
      <c r="T535" t="s">
        <v>34362</v>
      </c>
      <c r="U535" t="s">
        <v>32650</v>
      </c>
      <c r="V535" t="s">
        <v>32706</v>
      </c>
      <c r="W535">
        <v>325</v>
      </c>
      <c r="X535">
        <v>2</v>
      </c>
      <c r="Y535">
        <v>1</v>
      </c>
      <c r="Z535">
        <v>650</v>
      </c>
      <c r="AA535">
        <v>7.5</v>
      </c>
      <c r="AB535">
        <v>20</v>
      </c>
      <c r="AC535">
        <v>3</v>
      </c>
      <c r="AD535" t="str">
        <f t="shared" si="83"/>
        <v/>
      </c>
      <c r="AE535" t="str">
        <f t="shared" si="84"/>
        <v/>
      </c>
      <c r="AF535" t="str">
        <f t="shared" si="85"/>
        <v/>
      </c>
      <c r="AG535">
        <f t="shared" si="86"/>
        <v>3</v>
      </c>
      <c r="AH535">
        <f t="shared" si="78"/>
        <v>8.3999999999999986</v>
      </c>
      <c r="AI535">
        <v>0.14499999999999999</v>
      </c>
      <c r="AJ535">
        <f t="shared" si="75"/>
        <v>1.2179999999999997</v>
      </c>
      <c r="AK535" t="str">
        <f t="shared" si="79"/>
        <v/>
      </c>
      <c r="AL535" t="str">
        <f t="shared" si="73"/>
        <v/>
      </c>
    </row>
    <row r="536" spans="1:38" x14ac:dyDescent="0.2">
      <c r="A536" t="s">
        <v>24368</v>
      </c>
      <c r="B536" t="s">
        <v>122</v>
      </c>
      <c r="C536" t="s">
        <v>24369</v>
      </c>
      <c r="D536" s="1">
        <v>39342</v>
      </c>
      <c r="E536" s="1">
        <v>43456</v>
      </c>
      <c r="F536" t="s">
        <v>19</v>
      </c>
      <c r="I536">
        <v>100</v>
      </c>
      <c r="J536">
        <v>0</v>
      </c>
      <c r="K536">
        <v>0</v>
      </c>
      <c r="L536">
        <v>1089</v>
      </c>
      <c r="M536">
        <v>1089</v>
      </c>
      <c r="N536" t="s">
        <v>20</v>
      </c>
      <c r="O536" t="s">
        <v>21</v>
      </c>
      <c r="P536" t="s">
        <v>28</v>
      </c>
      <c r="Q536" t="s">
        <v>34233</v>
      </c>
      <c r="R536" t="s">
        <v>34233</v>
      </c>
      <c r="S536" t="s">
        <v>32628</v>
      </c>
      <c r="T536" t="s">
        <v>34356</v>
      </c>
      <c r="U536" t="s">
        <v>32656</v>
      </c>
      <c r="V536" t="s">
        <v>32706</v>
      </c>
      <c r="W536">
        <v>200</v>
      </c>
      <c r="X536">
        <v>2</v>
      </c>
      <c r="Y536">
        <v>1</v>
      </c>
      <c r="Z536">
        <v>400</v>
      </c>
      <c r="AA536">
        <v>7.5</v>
      </c>
      <c r="AB536">
        <v>18</v>
      </c>
      <c r="AC536">
        <v>2</v>
      </c>
      <c r="AD536" t="str">
        <f t="shared" si="83"/>
        <v/>
      </c>
      <c r="AE536" t="str">
        <f t="shared" si="84"/>
        <v/>
      </c>
      <c r="AF536" t="str">
        <f t="shared" si="85"/>
        <v/>
      </c>
      <c r="AG536">
        <f t="shared" si="86"/>
        <v>2</v>
      </c>
      <c r="AH536">
        <f t="shared" si="78"/>
        <v>5.6</v>
      </c>
      <c r="AI536">
        <v>0.14499999999999999</v>
      </c>
      <c r="AJ536">
        <f t="shared" si="75"/>
        <v>0.81199999999999994</v>
      </c>
      <c r="AK536" t="str">
        <f t="shared" si="79"/>
        <v/>
      </c>
      <c r="AL536" t="str">
        <f t="shared" si="73"/>
        <v/>
      </c>
    </row>
    <row r="537" spans="1:38" x14ac:dyDescent="0.2">
      <c r="A537" t="s">
        <v>18647</v>
      </c>
      <c r="B537" t="s">
        <v>122</v>
      </c>
      <c r="C537" t="s">
        <v>18648</v>
      </c>
      <c r="D537" s="1">
        <v>38065</v>
      </c>
      <c r="E537" s="1">
        <v>43456</v>
      </c>
      <c r="F537" t="s">
        <v>19</v>
      </c>
      <c r="I537">
        <v>100</v>
      </c>
      <c r="J537">
        <v>0</v>
      </c>
      <c r="K537">
        <v>0</v>
      </c>
      <c r="L537">
        <v>1100</v>
      </c>
      <c r="M537">
        <v>1100</v>
      </c>
      <c r="N537" t="s">
        <v>20</v>
      </c>
      <c r="O537" t="s">
        <v>18649</v>
      </c>
      <c r="P537" t="s">
        <v>28</v>
      </c>
      <c r="Q537" t="s">
        <v>34233</v>
      </c>
      <c r="R537" t="s">
        <v>34233</v>
      </c>
      <c r="S537" t="s">
        <v>32628</v>
      </c>
      <c r="T537" t="s">
        <v>34356</v>
      </c>
      <c r="U537" t="s">
        <v>32705</v>
      </c>
      <c r="V537" t="s">
        <v>32704</v>
      </c>
      <c r="W537">
        <v>200</v>
      </c>
      <c r="X537">
        <v>2</v>
      </c>
      <c r="Y537">
        <v>2</v>
      </c>
      <c r="AA537">
        <v>8.5</v>
      </c>
      <c r="AB537">
        <v>18</v>
      </c>
      <c r="AC537" s="4">
        <v>2</v>
      </c>
      <c r="AD537" t="str">
        <f t="shared" si="83"/>
        <v/>
      </c>
      <c r="AE537" t="str">
        <f t="shared" si="84"/>
        <v/>
      </c>
      <c r="AF537" t="str">
        <f t="shared" si="85"/>
        <v/>
      </c>
      <c r="AG537">
        <f t="shared" si="86"/>
        <v>2</v>
      </c>
      <c r="AH537">
        <f t="shared" si="78"/>
        <v>5.6</v>
      </c>
      <c r="AI537">
        <v>0.14499999999999999</v>
      </c>
      <c r="AJ537">
        <f t="shared" si="75"/>
        <v>0.81199999999999994</v>
      </c>
      <c r="AK537" t="str">
        <f t="shared" si="79"/>
        <v/>
      </c>
      <c r="AL537" t="str">
        <f t="shared" si="73"/>
        <v/>
      </c>
    </row>
    <row r="538" spans="1:38" x14ac:dyDescent="0.2">
      <c r="A538" t="s">
        <v>18650</v>
      </c>
      <c r="B538" t="s">
        <v>122</v>
      </c>
      <c r="C538" t="s">
        <v>18651</v>
      </c>
      <c r="D538" s="1">
        <v>38065</v>
      </c>
      <c r="E538" s="1">
        <v>43456</v>
      </c>
      <c r="F538" t="s">
        <v>19</v>
      </c>
      <c r="I538">
        <v>100</v>
      </c>
      <c r="J538">
        <v>0</v>
      </c>
      <c r="K538">
        <v>0</v>
      </c>
      <c r="L538">
        <v>1118</v>
      </c>
      <c r="M538">
        <v>1118</v>
      </c>
      <c r="N538" t="s">
        <v>20</v>
      </c>
      <c r="O538" t="s">
        <v>18652</v>
      </c>
      <c r="P538" t="s">
        <v>28</v>
      </c>
      <c r="Q538" t="s">
        <v>34233</v>
      </c>
      <c r="R538" t="s">
        <v>34233</v>
      </c>
      <c r="S538" t="s">
        <v>33797</v>
      </c>
      <c r="T538" t="s">
        <v>34354</v>
      </c>
      <c r="U538" t="s">
        <v>32705</v>
      </c>
      <c r="V538" t="s">
        <v>32704</v>
      </c>
      <c r="W538">
        <v>200</v>
      </c>
      <c r="X538">
        <v>2</v>
      </c>
      <c r="Y538">
        <v>2</v>
      </c>
      <c r="AA538">
        <v>8.5</v>
      </c>
      <c r="AB538">
        <v>18</v>
      </c>
      <c r="AC538" s="4">
        <v>2</v>
      </c>
      <c r="AD538" t="str">
        <f t="shared" si="83"/>
        <v/>
      </c>
      <c r="AE538" t="str">
        <f t="shared" si="84"/>
        <v/>
      </c>
      <c r="AF538" t="str">
        <f t="shared" si="85"/>
        <v/>
      </c>
      <c r="AG538">
        <v>1</v>
      </c>
      <c r="AH538">
        <f t="shared" si="78"/>
        <v>2.8</v>
      </c>
      <c r="AI538">
        <v>0.14499999999999999</v>
      </c>
      <c r="AJ538">
        <f t="shared" si="75"/>
        <v>0.40599999999999997</v>
      </c>
      <c r="AK538" t="str">
        <f t="shared" si="79"/>
        <v/>
      </c>
      <c r="AL538" t="str">
        <f t="shared" si="73"/>
        <v/>
      </c>
    </row>
    <row r="539" spans="1:38" x14ac:dyDescent="0.2">
      <c r="A539" t="s">
        <v>18653</v>
      </c>
      <c r="B539" t="s">
        <v>122</v>
      </c>
      <c r="C539" t="s">
        <v>18654</v>
      </c>
      <c r="D539" s="1">
        <v>38065</v>
      </c>
      <c r="E539" s="1">
        <v>43456</v>
      </c>
      <c r="F539" t="s">
        <v>19</v>
      </c>
      <c r="I539">
        <v>100</v>
      </c>
      <c r="J539">
        <v>0</v>
      </c>
      <c r="K539">
        <v>0</v>
      </c>
      <c r="L539">
        <v>1102</v>
      </c>
      <c r="M539">
        <v>1102</v>
      </c>
      <c r="N539" t="s">
        <v>20</v>
      </c>
      <c r="O539" t="s">
        <v>21</v>
      </c>
      <c r="P539" t="s">
        <v>28</v>
      </c>
      <c r="Q539" t="s">
        <v>34233</v>
      </c>
      <c r="R539" t="s">
        <v>34233</v>
      </c>
      <c r="S539" t="s">
        <v>32628</v>
      </c>
      <c r="T539" t="s">
        <v>34392</v>
      </c>
      <c r="U539" t="s">
        <v>32705</v>
      </c>
      <c r="V539" t="s">
        <v>32704</v>
      </c>
      <c r="W539">
        <v>200</v>
      </c>
      <c r="X539">
        <v>2</v>
      </c>
      <c r="Y539">
        <v>2</v>
      </c>
      <c r="AA539">
        <v>8.5</v>
      </c>
      <c r="AB539">
        <v>18</v>
      </c>
      <c r="AC539" s="4">
        <v>2</v>
      </c>
      <c r="AD539" t="str">
        <f t="shared" si="83"/>
        <v/>
      </c>
      <c r="AE539" t="str">
        <f t="shared" si="84"/>
        <v/>
      </c>
      <c r="AF539" t="str">
        <f t="shared" si="85"/>
        <v/>
      </c>
      <c r="AG539">
        <f>IF((S539&lt;&gt;"tühi")*(AC539&lt;&gt;""),AC539,"")</f>
        <v>2</v>
      </c>
      <c r="AH539">
        <f t="shared" si="78"/>
        <v>5.6</v>
      </c>
      <c r="AI539">
        <v>0.14499999999999999</v>
      </c>
      <c r="AJ539">
        <f t="shared" si="75"/>
        <v>0.81199999999999994</v>
      </c>
      <c r="AK539" t="str">
        <f t="shared" si="79"/>
        <v/>
      </c>
      <c r="AL539" t="str">
        <f t="shared" si="73"/>
        <v/>
      </c>
    </row>
    <row r="540" spans="1:38" x14ac:dyDescent="0.2">
      <c r="A540" t="s">
        <v>24347</v>
      </c>
      <c r="B540" t="s">
        <v>122</v>
      </c>
      <c r="C540" t="s">
        <v>24348</v>
      </c>
      <c r="D540" s="1">
        <v>39342</v>
      </c>
      <c r="E540" s="1">
        <v>43951</v>
      </c>
      <c r="F540" t="s">
        <v>26</v>
      </c>
      <c r="I540">
        <v>100</v>
      </c>
      <c r="J540">
        <v>0</v>
      </c>
      <c r="K540">
        <v>0</v>
      </c>
      <c r="L540">
        <v>1134</v>
      </c>
      <c r="M540">
        <v>1134</v>
      </c>
      <c r="N540" t="s">
        <v>20</v>
      </c>
      <c r="O540" t="s">
        <v>24349</v>
      </c>
      <c r="P540" t="s">
        <v>44</v>
      </c>
      <c r="Q540" t="s">
        <v>34233</v>
      </c>
      <c r="R540" t="s">
        <v>34233</v>
      </c>
      <c r="S540" t="s">
        <v>34233</v>
      </c>
      <c r="T540" t="s">
        <v>34233</v>
      </c>
      <c r="V540" t="s">
        <v>32706</v>
      </c>
      <c r="AD540" t="str">
        <f t="shared" si="83"/>
        <v/>
      </c>
      <c r="AE540" t="str">
        <f t="shared" si="84"/>
        <v/>
      </c>
      <c r="AF540" t="str">
        <f t="shared" si="85"/>
        <v/>
      </c>
      <c r="AG540" t="str">
        <f>IF((S540&lt;&gt;"tühi")*(AC540&lt;&gt;""),AC540,"")</f>
        <v/>
      </c>
      <c r="AH540" t="str">
        <f t="shared" si="78"/>
        <v/>
      </c>
      <c r="AI540">
        <v>0.14499999999999999</v>
      </c>
      <c r="AJ540" t="str">
        <f t="shared" si="75"/>
        <v/>
      </c>
      <c r="AK540" t="str">
        <f t="shared" si="79"/>
        <v/>
      </c>
      <c r="AL540" t="str">
        <f t="shared" si="73"/>
        <v/>
      </c>
    </row>
    <row r="541" spans="1:38" x14ac:dyDescent="0.2">
      <c r="A541" t="s">
        <v>19399</v>
      </c>
      <c r="B541" t="s">
        <v>122</v>
      </c>
      <c r="C541" t="s">
        <v>19400</v>
      </c>
      <c r="D541" s="1">
        <v>38065</v>
      </c>
      <c r="E541" s="1">
        <v>43456</v>
      </c>
      <c r="F541" t="s">
        <v>26</v>
      </c>
      <c r="I541">
        <v>100</v>
      </c>
      <c r="J541">
        <v>0</v>
      </c>
      <c r="K541">
        <v>0</v>
      </c>
      <c r="L541">
        <v>2485</v>
      </c>
      <c r="M541">
        <v>2485</v>
      </c>
      <c r="N541" t="s">
        <v>20</v>
      </c>
      <c r="O541" t="s">
        <v>19401</v>
      </c>
      <c r="P541" t="s">
        <v>44</v>
      </c>
      <c r="Q541" t="s">
        <v>34233</v>
      </c>
      <c r="R541" t="s">
        <v>34233</v>
      </c>
      <c r="S541" t="s">
        <v>34233</v>
      </c>
      <c r="T541" t="s">
        <v>34233</v>
      </c>
      <c r="V541" t="s">
        <v>32704</v>
      </c>
      <c r="AD541" t="str">
        <f t="shared" si="83"/>
        <v/>
      </c>
      <c r="AE541" t="str">
        <f t="shared" si="84"/>
        <v/>
      </c>
      <c r="AF541" t="str">
        <f t="shared" si="85"/>
        <v/>
      </c>
      <c r="AG541" t="str">
        <f>IF((S541&lt;&gt;"tühi")*(AC541&lt;&gt;""),AC541,"")</f>
        <v/>
      </c>
      <c r="AH541" t="str">
        <f t="shared" si="78"/>
        <v/>
      </c>
      <c r="AI541">
        <v>0.14499999999999999</v>
      </c>
      <c r="AJ541" t="str">
        <f t="shared" si="75"/>
        <v/>
      </c>
      <c r="AK541" t="str">
        <f t="shared" si="79"/>
        <v/>
      </c>
      <c r="AL541" t="str">
        <f t="shared" si="73"/>
        <v/>
      </c>
    </row>
    <row r="542" spans="1:38" x14ac:dyDescent="0.2">
      <c r="A542" t="s">
        <v>27115</v>
      </c>
      <c r="B542" t="s">
        <v>122</v>
      </c>
      <c r="C542" t="s">
        <v>27116</v>
      </c>
      <c r="D542" s="1">
        <v>41723</v>
      </c>
      <c r="E542" s="1">
        <v>43456</v>
      </c>
      <c r="F542" t="s">
        <v>26</v>
      </c>
      <c r="I542">
        <v>100</v>
      </c>
      <c r="J542">
        <v>0</v>
      </c>
      <c r="K542">
        <v>0</v>
      </c>
      <c r="L542">
        <v>978</v>
      </c>
      <c r="M542">
        <v>978</v>
      </c>
      <c r="N542" t="s">
        <v>20</v>
      </c>
      <c r="O542" t="s">
        <v>27117</v>
      </c>
      <c r="P542" t="s">
        <v>44</v>
      </c>
      <c r="Q542" t="s">
        <v>34233</v>
      </c>
      <c r="R542" t="s">
        <v>34233</v>
      </c>
      <c r="S542" t="s">
        <v>34233</v>
      </c>
      <c r="T542" t="s">
        <v>34233</v>
      </c>
      <c r="AD542" t="str">
        <f t="shared" si="83"/>
        <v/>
      </c>
      <c r="AE542" t="str">
        <f t="shared" si="84"/>
        <v/>
      </c>
      <c r="AF542" t="str">
        <f t="shared" si="85"/>
        <v/>
      </c>
      <c r="AG542" t="str">
        <f>IF((S542&lt;&gt;"tühi")*(AC542&lt;&gt;""),AC542,"")</f>
        <v/>
      </c>
      <c r="AH542" t="str">
        <f t="shared" si="78"/>
        <v/>
      </c>
      <c r="AI542">
        <v>0.14499999999999999</v>
      </c>
      <c r="AJ542" t="str">
        <f t="shared" si="75"/>
        <v/>
      </c>
      <c r="AK542" t="str">
        <f t="shared" si="79"/>
        <v/>
      </c>
      <c r="AL542" t="str">
        <f t="shared" si="73"/>
        <v/>
      </c>
    </row>
    <row r="543" spans="1:38" x14ac:dyDescent="0.2">
      <c r="A543" t="s">
        <v>2420</v>
      </c>
      <c r="B543" t="s">
        <v>122</v>
      </c>
      <c r="C543" t="s">
        <v>2421</v>
      </c>
      <c r="D543" s="1">
        <v>35808</v>
      </c>
      <c r="E543" s="1">
        <v>43456</v>
      </c>
      <c r="F543" t="s">
        <v>19</v>
      </c>
      <c r="I543">
        <v>100</v>
      </c>
      <c r="J543">
        <v>0</v>
      </c>
      <c r="K543">
        <v>0</v>
      </c>
      <c r="L543">
        <v>1433</v>
      </c>
      <c r="M543">
        <v>1433</v>
      </c>
      <c r="N543" t="s">
        <v>20</v>
      </c>
      <c r="O543" t="s">
        <v>2422</v>
      </c>
      <c r="P543" t="s">
        <v>28</v>
      </c>
      <c r="Q543" t="s">
        <v>34233</v>
      </c>
      <c r="R543" t="s">
        <v>34233</v>
      </c>
      <c r="S543" t="s">
        <v>33797</v>
      </c>
      <c r="T543" t="s">
        <v>34349</v>
      </c>
      <c r="AD543" t="str">
        <f t="shared" si="83"/>
        <v/>
      </c>
      <c r="AE543" t="str">
        <f t="shared" si="84"/>
        <v/>
      </c>
      <c r="AF543" t="str">
        <f t="shared" si="85"/>
        <v/>
      </c>
      <c r="AG543" s="17">
        <v>1</v>
      </c>
      <c r="AH543">
        <f t="shared" si="78"/>
        <v>2.8</v>
      </c>
      <c r="AI543">
        <v>0.14499999999999999</v>
      </c>
      <c r="AJ543">
        <f t="shared" si="75"/>
        <v>0.40599999999999997</v>
      </c>
      <c r="AK543" t="str">
        <f t="shared" si="79"/>
        <v/>
      </c>
      <c r="AL543" t="str">
        <f t="shared" ref="AL543:AL606" si="87">IF(COUNTBLANK(AK543),"",AK543*AI543)</f>
        <v/>
      </c>
    </row>
    <row r="544" spans="1:38" x14ac:dyDescent="0.2">
      <c r="A544" t="s">
        <v>13316</v>
      </c>
      <c r="B544" t="s">
        <v>122</v>
      </c>
      <c r="C544" t="s">
        <v>13317</v>
      </c>
      <c r="D544" s="1">
        <v>36801</v>
      </c>
      <c r="E544" s="1">
        <v>43456</v>
      </c>
      <c r="F544" t="s">
        <v>19</v>
      </c>
      <c r="I544">
        <v>100</v>
      </c>
      <c r="J544">
        <v>0</v>
      </c>
      <c r="K544">
        <v>0</v>
      </c>
      <c r="L544">
        <v>1172</v>
      </c>
      <c r="M544">
        <v>1172</v>
      </c>
      <c r="N544" t="s">
        <v>20</v>
      </c>
      <c r="O544" t="s">
        <v>13318</v>
      </c>
      <c r="P544" t="s">
        <v>28</v>
      </c>
      <c r="Q544" t="s">
        <v>34233</v>
      </c>
      <c r="R544" t="s">
        <v>34233</v>
      </c>
      <c r="S544" t="s">
        <v>33797</v>
      </c>
      <c r="T544" t="s">
        <v>34349</v>
      </c>
      <c r="AD544" t="str">
        <f t="shared" si="83"/>
        <v/>
      </c>
      <c r="AE544" t="str">
        <f t="shared" si="84"/>
        <v/>
      </c>
      <c r="AF544" t="str">
        <f t="shared" si="85"/>
        <v/>
      </c>
      <c r="AG544" s="17">
        <v>1</v>
      </c>
      <c r="AH544">
        <f t="shared" si="78"/>
        <v>2.8</v>
      </c>
      <c r="AI544">
        <v>0.14499999999999999</v>
      </c>
      <c r="AJ544">
        <f t="shared" si="75"/>
        <v>0.40599999999999997</v>
      </c>
      <c r="AK544" t="str">
        <f t="shared" si="79"/>
        <v/>
      </c>
      <c r="AL544" t="str">
        <f t="shared" si="87"/>
        <v/>
      </c>
    </row>
    <row r="545" spans="1:39" x14ac:dyDescent="0.2">
      <c r="A545" t="s">
        <v>6670</v>
      </c>
      <c r="B545" t="s">
        <v>122</v>
      </c>
      <c r="C545" t="s">
        <v>6671</v>
      </c>
      <c r="D545" s="1">
        <v>36173</v>
      </c>
      <c r="E545" s="1">
        <v>43456</v>
      </c>
      <c r="F545" t="s">
        <v>19</v>
      </c>
      <c r="I545">
        <v>100</v>
      </c>
      <c r="J545">
        <v>0</v>
      </c>
      <c r="K545">
        <v>0</v>
      </c>
      <c r="L545">
        <v>883</v>
      </c>
      <c r="M545">
        <v>883</v>
      </c>
      <c r="N545" t="s">
        <v>20</v>
      </c>
      <c r="O545" t="s">
        <v>6672</v>
      </c>
      <c r="P545" t="s">
        <v>28</v>
      </c>
      <c r="Q545" t="s">
        <v>34233</v>
      </c>
      <c r="R545" t="s">
        <v>34233</v>
      </c>
      <c r="S545" t="s">
        <v>33797</v>
      </c>
      <c r="T545" t="s">
        <v>34349</v>
      </c>
      <c r="AD545" t="str">
        <f t="shared" si="83"/>
        <v/>
      </c>
      <c r="AE545" t="str">
        <f t="shared" si="84"/>
        <v/>
      </c>
      <c r="AF545" t="str">
        <f t="shared" si="85"/>
        <v/>
      </c>
      <c r="AG545" s="17">
        <v>1</v>
      </c>
      <c r="AH545">
        <f t="shared" si="78"/>
        <v>2.8</v>
      </c>
      <c r="AI545">
        <v>0.14499999999999999</v>
      </c>
      <c r="AJ545">
        <f t="shared" si="75"/>
        <v>0.40599999999999997</v>
      </c>
      <c r="AK545" t="str">
        <f t="shared" si="79"/>
        <v/>
      </c>
      <c r="AL545" t="str">
        <f t="shared" si="87"/>
        <v/>
      </c>
    </row>
    <row r="546" spans="1:39" x14ac:dyDescent="0.2">
      <c r="A546" t="s">
        <v>1359</v>
      </c>
      <c r="B546" t="s">
        <v>122</v>
      </c>
      <c r="C546" t="s">
        <v>1360</v>
      </c>
      <c r="D546" s="1">
        <v>35488</v>
      </c>
      <c r="E546" s="1">
        <v>44718</v>
      </c>
      <c r="F546" t="s">
        <v>19</v>
      </c>
      <c r="I546">
        <v>100</v>
      </c>
      <c r="J546">
        <v>0</v>
      </c>
      <c r="K546">
        <v>0</v>
      </c>
      <c r="L546">
        <v>1155</v>
      </c>
      <c r="M546">
        <v>1155</v>
      </c>
      <c r="N546" t="s">
        <v>20</v>
      </c>
      <c r="O546" t="s">
        <v>1361</v>
      </c>
      <c r="P546" t="s">
        <v>28</v>
      </c>
      <c r="Q546" t="s">
        <v>34233</v>
      </c>
      <c r="R546" t="s">
        <v>34233</v>
      </c>
      <c r="S546" t="s">
        <v>32628</v>
      </c>
      <c r="T546" t="s">
        <v>34349</v>
      </c>
      <c r="AD546" t="str">
        <f t="shared" si="83"/>
        <v/>
      </c>
      <c r="AE546" t="str">
        <f t="shared" si="84"/>
        <v/>
      </c>
      <c r="AF546" t="str">
        <f t="shared" si="85"/>
        <v/>
      </c>
      <c r="AG546" s="17">
        <v>1</v>
      </c>
      <c r="AH546">
        <f t="shared" si="78"/>
        <v>2.8</v>
      </c>
      <c r="AI546">
        <v>0.14499999999999999</v>
      </c>
      <c r="AJ546">
        <f t="shared" si="75"/>
        <v>0.40599999999999997</v>
      </c>
      <c r="AK546" t="str">
        <f t="shared" si="79"/>
        <v/>
      </c>
      <c r="AL546" t="str">
        <f t="shared" si="87"/>
        <v/>
      </c>
    </row>
    <row r="547" spans="1:39" x14ac:dyDescent="0.2">
      <c r="A547" t="s">
        <v>1064</v>
      </c>
      <c r="B547" t="s">
        <v>122</v>
      </c>
      <c r="C547" t="s">
        <v>1065</v>
      </c>
      <c r="D547" s="1">
        <v>35326</v>
      </c>
      <c r="E547" s="1">
        <v>44732</v>
      </c>
      <c r="F547" t="s">
        <v>19</v>
      </c>
      <c r="I547">
        <v>100</v>
      </c>
      <c r="J547">
        <v>0</v>
      </c>
      <c r="K547">
        <v>0</v>
      </c>
      <c r="L547">
        <v>1166</v>
      </c>
      <c r="M547">
        <v>1166</v>
      </c>
      <c r="N547" t="s">
        <v>20</v>
      </c>
      <c r="O547" t="s">
        <v>1066</v>
      </c>
      <c r="P547" t="s">
        <v>28</v>
      </c>
      <c r="Q547" t="s">
        <v>34233</v>
      </c>
      <c r="R547" t="s">
        <v>34233</v>
      </c>
      <c r="S547" t="s">
        <v>33797</v>
      </c>
      <c r="T547" t="s">
        <v>34349</v>
      </c>
      <c r="AD547" t="str">
        <f t="shared" si="83"/>
        <v/>
      </c>
      <c r="AE547" t="str">
        <f t="shared" si="84"/>
        <v/>
      </c>
      <c r="AF547" t="str">
        <f t="shared" si="85"/>
        <v/>
      </c>
      <c r="AG547" s="17">
        <v>1</v>
      </c>
      <c r="AH547">
        <f t="shared" si="78"/>
        <v>2.8</v>
      </c>
      <c r="AI547">
        <v>0.14499999999999999</v>
      </c>
      <c r="AJ547">
        <f t="shared" si="75"/>
        <v>0.40599999999999997</v>
      </c>
      <c r="AK547" t="str">
        <f t="shared" si="79"/>
        <v/>
      </c>
      <c r="AL547" t="str">
        <f t="shared" si="87"/>
        <v/>
      </c>
    </row>
    <row r="548" spans="1:39" x14ac:dyDescent="0.2">
      <c r="A548" t="s">
        <v>8434</v>
      </c>
      <c r="B548" t="s">
        <v>122</v>
      </c>
      <c r="C548" t="s">
        <v>8435</v>
      </c>
      <c r="D548" s="1">
        <v>36243</v>
      </c>
      <c r="E548" s="1">
        <v>43456</v>
      </c>
      <c r="F548" t="s">
        <v>19</v>
      </c>
      <c r="I548">
        <v>100</v>
      </c>
      <c r="J548">
        <v>0</v>
      </c>
      <c r="K548">
        <v>0</v>
      </c>
      <c r="L548">
        <v>1277</v>
      </c>
      <c r="M548">
        <v>1277</v>
      </c>
      <c r="N548" t="s">
        <v>20</v>
      </c>
      <c r="O548" t="s">
        <v>8436</v>
      </c>
      <c r="P548" t="s">
        <v>28</v>
      </c>
      <c r="Q548" t="s">
        <v>34233</v>
      </c>
      <c r="R548" t="s">
        <v>34233</v>
      </c>
      <c r="S548" t="s">
        <v>32628</v>
      </c>
      <c r="T548" t="s">
        <v>34349</v>
      </c>
      <c r="AD548" t="str">
        <f t="shared" si="83"/>
        <v/>
      </c>
      <c r="AE548" t="str">
        <f t="shared" si="84"/>
        <v/>
      </c>
      <c r="AF548" t="str">
        <f t="shared" si="85"/>
        <v/>
      </c>
      <c r="AG548" s="17">
        <v>1</v>
      </c>
      <c r="AH548">
        <f t="shared" si="78"/>
        <v>2.8</v>
      </c>
      <c r="AI548">
        <v>0.14499999999999999</v>
      </c>
      <c r="AJ548">
        <f t="shared" si="75"/>
        <v>0.40599999999999997</v>
      </c>
      <c r="AK548" t="str">
        <f t="shared" si="79"/>
        <v/>
      </c>
      <c r="AL548" t="str">
        <f t="shared" si="87"/>
        <v/>
      </c>
    </row>
    <row r="549" spans="1:39" x14ac:dyDescent="0.2">
      <c r="A549" t="s">
        <v>15513</v>
      </c>
      <c r="B549" t="s">
        <v>122</v>
      </c>
      <c r="C549" t="s">
        <v>15514</v>
      </c>
      <c r="D549" s="1">
        <v>37376</v>
      </c>
      <c r="E549" s="1">
        <v>43456</v>
      </c>
      <c r="F549" t="s">
        <v>19</v>
      </c>
      <c r="I549">
        <v>100</v>
      </c>
      <c r="J549">
        <v>0</v>
      </c>
      <c r="K549">
        <v>0</v>
      </c>
      <c r="L549">
        <v>1205</v>
      </c>
      <c r="M549">
        <v>1205</v>
      </c>
      <c r="N549" t="s">
        <v>20</v>
      </c>
      <c r="O549" t="s">
        <v>15515</v>
      </c>
      <c r="P549" t="s">
        <v>28</v>
      </c>
      <c r="Q549" t="s">
        <v>34233</v>
      </c>
      <c r="R549" t="s">
        <v>34233</v>
      </c>
      <c r="S549" t="s">
        <v>33797</v>
      </c>
      <c r="T549" t="s">
        <v>34349</v>
      </c>
      <c r="AD549" t="str">
        <f t="shared" si="83"/>
        <v/>
      </c>
      <c r="AE549" t="str">
        <f t="shared" si="84"/>
        <v/>
      </c>
      <c r="AF549" t="str">
        <f t="shared" si="85"/>
        <v/>
      </c>
      <c r="AG549" s="17">
        <v>1</v>
      </c>
      <c r="AH549">
        <f t="shared" si="78"/>
        <v>2.8</v>
      </c>
      <c r="AI549">
        <v>0.14499999999999999</v>
      </c>
      <c r="AJ549">
        <f t="shared" si="75"/>
        <v>0.40599999999999997</v>
      </c>
      <c r="AK549" t="str">
        <f t="shared" si="79"/>
        <v/>
      </c>
      <c r="AL549" t="str">
        <f t="shared" si="87"/>
        <v/>
      </c>
    </row>
    <row r="550" spans="1:39" x14ac:dyDescent="0.2">
      <c r="A550" t="s">
        <v>6502</v>
      </c>
      <c r="B550" t="s">
        <v>122</v>
      </c>
      <c r="C550" t="s">
        <v>6503</v>
      </c>
      <c r="D550" s="1">
        <v>36171</v>
      </c>
      <c r="E550" s="1">
        <v>43456</v>
      </c>
      <c r="F550" t="s">
        <v>19</v>
      </c>
      <c r="I550">
        <v>100</v>
      </c>
      <c r="J550">
        <v>0</v>
      </c>
      <c r="K550">
        <v>0</v>
      </c>
      <c r="L550">
        <v>1203</v>
      </c>
      <c r="M550">
        <v>1203</v>
      </c>
      <c r="N550" t="s">
        <v>20</v>
      </c>
      <c r="O550" t="s">
        <v>6504</v>
      </c>
      <c r="P550" t="s">
        <v>28</v>
      </c>
      <c r="Q550" t="s">
        <v>34233</v>
      </c>
      <c r="R550" t="s">
        <v>34233</v>
      </c>
      <c r="S550" t="s">
        <v>33797</v>
      </c>
      <c r="T550" t="s">
        <v>34349</v>
      </c>
      <c r="U550" t="s">
        <v>32634</v>
      </c>
      <c r="V550" t="s">
        <v>32707</v>
      </c>
      <c r="W550">
        <v>240</v>
      </c>
      <c r="X550">
        <v>2</v>
      </c>
      <c r="Y550" t="s">
        <v>32654</v>
      </c>
      <c r="AA550">
        <v>8.5</v>
      </c>
      <c r="AC550">
        <v>1</v>
      </c>
      <c r="AD550" t="str">
        <f t="shared" si="83"/>
        <v/>
      </c>
      <c r="AE550" t="str">
        <f t="shared" si="84"/>
        <v/>
      </c>
      <c r="AF550" t="str">
        <f t="shared" si="85"/>
        <v/>
      </c>
      <c r="AG550">
        <f>IF((S550&lt;&gt;"tühi")*(AC550&lt;&gt;""),AC550,"")</f>
        <v>1</v>
      </c>
      <c r="AH550">
        <f t="shared" si="78"/>
        <v>2.8</v>
      </c>
      <c r="AI550">
        <v>0.14499999999999999</v>
      </c>
      <c r="AJ550">
        <f t="shared" si="75"/>
        <v>0.40599999999999997</v>
      </c>
      <c r="AK550" t="str">
        <f t="shared" si="79"/>
        <v/>
      </c>
      <c r="AL550" t="str">
        <f t="shared" si="87"/>
        <v/>
      </c>
    </row>
    <row r="551" spans="1:39" x14ac:dyDescent="0.2">
      <c r="A551" t="s">
        <v>20229</v>
      </c>
      <c r="B551" t="s">
        <v>122</v>
      </c>
      <c r="C551" t="s">
        <v>20230</v>
      </c>
      <c r="D551" s="1">
        <v>38289</v>
      </c>
      <c r="E551" s="1">
        <v>43456</v>
      </c>
      <c r="F551" t="s">
        <v>2354</v>
      </c>
      <c r="I551">
        <v>100</v>
      </c>
      <c r="J551">
        <v>0</v>
      </c>
      <c r="K551">
        <v>0</v>
      </c>
      <c r="L551">
        <v>1247</v>
      </c>
      <c r="M551">
        <v>1247</v>
      </c>
      <c r="N551" t="s">
        <v>20</v>
      </c>
      <c r="O551" t="s">
        <v>20231</v>
      </c>
      <c r="P551" t="s">
        <v>28</v>
      </c>
      <c r="Q551" t="s">
        <v>34233</v>
      </c>
      <c r="R551" t="s">
        <v>34233</v>
      </c>
      <c r="S551" t="s">
        <v>32628</v>
      </c>
      <c r="T551" t="s">
        <v>34349</v>
      </c>
      <c r="AD551" t="str">
        <f t="shared" si="83"/>
        <v/>
      </c>
      <c r="AE551" t="str">
        <f t="shared" si="84"/>
        <v/>
      </c>
      <c r="AF551" t="str">
        <f t="shared" si="85"/>
        <v/>
      </c>
      <c r="AG551" s="17">
        <v>1</v>
      </c>
      <c r="AH551">
        <f t="shared" si="78"/>
        <v>2.8</v>
      </c>
      <c r="AI551">
        <v>0.14499999999999999</v>
      </c>
      <c r="AJ551">
        <f t="shared" si="75"/>
        <v>0.40599999999999997</v>
      </c>
      <c r="AK551" t="str">
        <f t="shared" si="79"/>
        <v/>
      </c>
      <c r="AL551" t="str">
        <f t="shared" si="87"/>
        <v/>
      </c>
    </row>
    <row r="552" spans="1:39" x14ac:dyDescent="0.2">
      <c r="A552" t="s">
        <v>8848</v>
      </c>
      <c r="B552" t="s">
        <v>122</v>
      </c>
      <c r="C552" t="s">
        <v>8849</v>
      </c>
      <c r="D552" s="1">
        <v>36292</v>
      </c>
      <c r="E552" s="1">
        <v>44546</v>
      </c>
      <c r="F552" t="s">
        <v>19</v>
      </c>
      <c r="I552">
        <v>100</v>
      </c>
      <c r="J552">
        <v>0</v>
      </c>
      <c r="K552">
        <v>0</v>
      </c>
      <c r="L552">
        <v>1909</v>
      </c>
      <c r="M552">
        <v>1909</v>
      </c>
      <c r="N552" t="s">
        <v>20</v>
      </c>
      <c r="O552" t="s">
        <v>8850</v>
      </c>
      <c r="P552" t="s">
        <v>28</v>
      </c>
      <c r="Q552" t="s">
        <v>34233</v>
      </c>
      <c r="R552" t="s">
        <v>34233</v>
      </c>
      <c r="S552" t="s">
        <v>32628</v>
      </c>
      <c r="T552" t="s">
        <v>34357</v>
      </c>
      <c r="AD552" t="str">
        <f t="shared" si="83"/>
        <v/>
      </c>
      <c r="AE552" t="str">
        <f t="shared" si="84"/>
        <v/>
      </c>
      <c r="AF552" t="str">
        <f t="shared" si="85"/>
        <v/>
      </c>
      <c r="AG552" s="17">
        <v>1</v>
      </c>
      <c r="AH552">
        <f t="shared" si="78"/>
        <v>2.8</v>
      </c>
      <c r="AI552">
        <v>0.14499999999999999</v>
      </c>
      <c r="AJ552">
        <f t="shared" si="75"/>
        <v>0.40599999999999997</v>
      </c>
      <c r="AK552" t="str">
        <f t="shared" si="79"/>
        <v/>
      </c>
      <c r="AL552" t="str">
        <f t="shared" si="87"/>
        <v/>
      </c>
    </row>
    <row r="553" spans="1:39" x14ac:dyDescent="0.2">
      <c r="A553" t="s">
        <v>27112</v>
      </c>
      <c r="B553" t="s">
        <v>122</v>
      </c>
      <c r="C553" t="s">
        <v>27113</v>
      </c>
      <c r="D553" s="1">
        <v>41723</v>
      </c>
      <c r="E553" s="1">
        <v>43951</v>
      </c>
      <c r="F553" t="s">
        <v>26</v>
      </c>
      <c r="I553">
        <v>100</v>
      </c>
      <c r="J553">
        <v>0</v>
      </c>
      <c r="K553">
        <v>0</v>
      </c>
      <c r="L553">
        <v>1018</v>
      </c>
      <c r="M553">
        <v>1018</v>
      </c>
      <c r="N553" t="s">
        <v>20</v>
      </c>
      <c r="O553" t="s">
        <v>27114</v>
      </c>
      <c r="P553" t="s">
        <v>44</v>
      </c>
      <c r="Q553" t="s">
        <v>34233</v>
      </c>
      <c r="R553" t="s">
        <v>34233</v>
      </c>
      <c r="S553" t="s">
        <v>34233</v>
      </c>
      <c r="T553" t="s">
        <v>34233</v>
      </c>
      <c r="AD553" t="str">
        <f t="shared" si="83"/>
        <v/>
      </c>
      <c r="AE553" t="str">
        <f t="shared" si="84"/>
        <v/>
      </c>
      <c r="AF553" t="str">
        <f t="shared" si="85"/>
        <v/>
      </c>
      <c r="AG553" t="str">
        <f t="shared" ref="AG553:AG574" si="88">IF((S553&lt;&gt;"tühi")*(AC553&lt;&gt;""),AC553,"")</f>
        <v/>
      </c>
      <c r="AH553" t="str">
        <f t="shared" si="78"/>
        <v/>
      </c>
      <c r="AI553">
        <v>0.14499999999999999</v>
      </c>
      <c r="AJ553" t="str">
        <f t="shared" si="75"/>
        <v/>
      </c>
      <c r="AK553" t="str">
        <f t="shared" si="79"/>
        <v/>
      </c>
      <c r="AL553" t="str">
        <f t="shared" si="87"/>
        <v/>
      </c>
    </row>
    <row r="554" spans="1:39" x14ac:dyDescent="0.2">
      <c r="A554" t="s">
        <v>11850</v>
      </c>
      <c r="B554" t="s">
        <v>122</v>
      </c>
      <c r="C554" t="s">
        <v>11851</v>
      </c>
      <c r="D554" s="1">
        <v>36636</v>
      </c>
      <c r="E554" s="1">
        <v>43951</v>
      </c>
      <c r="F554" t="s">
        <v>26</v>
      </c>
      <c r="I554">
        <v>100</v>
      </c>
      <c r="J554">
        <v>0</v>
      </c>
      <c r="K554">
        <v>0</v>
      </c>
      <c r="L554">
        <v>3110</v>
      </c>
      <c r="M554">
        <v>3110</v>
      </c>
      <c r="N554" t="s">
        <v>20</v>
      </c>
      <c r="O554" t="s">
        <v>11852</v>
      </c>
      <c r="P554" t="s">
        <v>44</v>
      </c>
      <c r="Q554" t="s">
        <v>34233</v>
      </c>
      <c r="R554" t="s">
        <v>34233</v>
      </c>
      <c r="S554" t="s">
        <v>34233</v>
      </c>
      <c r="T554" t="s">
        <v>34233</v>
      </c>
      <c r="V554" t="s">
        <v>34956</v>
      </c>
      <c r="AD554" t="str">
        <f t="shared" si="83"/>
        <v/>
      </c>
      <c r="AE554" t="str">
        <f t="shared" si="84"/>
        <v/>
      </c>
      <c r="AF554" t="str">
        <f t="shared" si="85"/>
        <v/>
      </c>
      <c r="AG554" t="str">
        <f t="shared" si="88"/>
        <v/>
      </c>
      <c r="AH554" t="str">
        <f t="shared" si="78"/>
        <v/>
      </c>
      <c r="AI554">
        <v>0.14499999999999999</v>
      </c>
      <c r="AJ554" t="str">
        <f t="shared" si="75"/>
        <v/>
      </c>
      <c r="AK554" t="str">
        <f t="shared" si="79"/>
        <v/>
      </c>
      <c r="AL554" t="str">
        <f t="shared" si="87"/>
        <v/>
      </c>
    </row>
    <row r="555" spans="1:39" x14ac:dyDescent="0.2">
      <c r="A555" t="s">
        <v>11871</v>
      </c>
      <c r="B555" t="s">
        <v>122</v>
      </c>
      <c r="C555" t="s">
        <v>11872</v>
      </c>
      <c r="D555" s="1">
        <v>36636</v>
      </c>
      <c r="E555" s="1">
        <v>43456</v>
      </c>
      <c r="F555" t="s">
        <v>19</v>
      </c>
      <c r="I555">
        <v>100</v>
      </c>
      <c r="J555">
        <v>0</v>
      </c>
      <c r="K555">
        <v>0</v>
      </c>
      <c r="L555">
        <v>1289</v>
      </c>
      <c r="M555">
        <v>1289</v>
      </c>
      <c r="N555" t="s">
        <v>20</v>
      </c>
      <c r="O555" t="s">
        <v>11873</v>
      </c>
      <c r="P555" t="s">
        <v>28</v>
      </c>
      <c r="Q555" t="s">
        <v>34233</v>
      </c>
      <c r="R555" t="s">
        <v>34233</v>
      </c>
      <c r="S555" t="s">
        <v>32628</v>
      </c>
      <c r="T555" t="s">
        <v>34357</v>
      </c>
      <c r="U555" t="s">
        <v>32634</v>
      </c>
      <c r="V555" t="s">
        <v>34956</v>
      </c>
      <c r="W555">
        <v>400</v>
      </c>
      <c r="X555">
        <v>2</v>
      </c>
      <c r="Y555">
        <v>1</v>
      </c>
      <c r="Z555">
        <v>500</v>
      </c>
      <c r="AA555">
        <v>8</v>
      </c>
      <c r="AB555">
        <v>35</v>
      </c>
      <c r="AC555">
        <v>1</v>
      </c>
      <c r="AD555" t="str">
        <f t="shared" si="83"/>
        <v/>
      </c>
      <c r="AE555" t="str">
        <f t="shared" si="84"/>
        <v/>
      </c>
      <c r="AF555" t="str">
        <f t="shared" si="85"/>
        <v/>
      </c>
      <c r="AG555">
        <f t="shared" si="88"/>
        <v>1</v>
      </c>
      <c r="AH555">
        <f t="shared" si="78"/>
        <v>2.8</v>
      </c>
      <c r="AI555">
        <v>0.14499999999999999</v>
      </c>
      <c r="AJ555">
        <f t="shared" si="75"/>
        <v>0.40599999999999997</v>
      </c>
      <c r="AK555" t="str">
        <f t="shared" si="79"/>
        <v/>
      </c>
      <c r="AL555" t="str">
        <f t="shared" si="87"/>
        <v/>
      </c>
    </row>
    <row r="556" spans="1:39" x14ac:dyDescent="0.2">
      <c r="A556" t="s">
        <v>11874</v>
      </c>
      <c r="B556" t="s">
        <v>122</v>
      </c>
      <c r="C556" t="s">
        <v>11875</v>
      </c>
      <c r="D556" s="1">
        <v>36636</v>
      </c>
      <c r="E556" s="1">
        <v>44546</v>
      </c>
      <c r="F556" t="s">
        <v>19</v>
      </c>
      <c r="I556">
        <v>100</v>
      </c>
      <c r="J556">
        <v>0</v>
      </c>
      <c r="K556">
        <v>0</v>
      </c>
      <c r="L556">
        <v>1289</v>
      </c>
      <c r="M556">
        <v>1289</v>
      </c>
      <c r="N556" t="s">
        <v>20</v>
      </c>
      <c r="O556" t="s">
        <v>11876</v>
      </c>
      <c r="P556" t="s">
        <v>28</v>
      </c>
      <c r="Q556" t="s">
        <v>34233</v>
      </c>
      <c r="R556" t="s">
        <v>34233</v>
      </c>
      <c r="S556" t="s">
        <v>32628</v>
      </c>
      <c r="T556" t="s">
        <v>34357</v>
      </c>
      <c r="U556" t="s">
        <v>32634</v>
      </c>
      <c r="V556" t="s">
        <v>34956</v>
      </c>
      <c r="W556">
        <v>400</v>
      </c>
      <c r="X556">
        <v>2</v>
      </c>
      <c r="Y556">
        <v>1</v>
      </c>
      <c r="Z556">
        <v>500</v>
      </c>
      <c r="AA556">
        <v>8</v>
      </c>
      <c r="AB556">
        <v>35</v>
      </c>
      <c r="AC556">
        <v>1</v>
      </c>
      <c r="AD556" t="str">
        <f t="shared" ref="AD556:AD587" si="89">IF((S556="tühi")*(F556&lt;&gt;"Elamumaa")*(G556&lt;&gt;"Elamumaa")*(H556&lt;&gt;"Elamumaa"),IF(Z556=0,"",Z556),"")</f>
        <v/>
      </c>
      <c r="AE556" t="str">
        <f t="shared" si="84"/>
        <v/>
      </c>
      <c r="AF556" t="str">
        <f t="shared" si="85"/>
        <v/>
      </c>
      <c r="AG556">
        <f t="shared" si="88"/>
        <v>1</v>
      </c>
      <c r="AH556">
        <f t="shared" si="78"/>
        <v>2.8</v>
      </c>
      <c r="AI556">
        <v>0.14499999999999999</v>
      </c>
      <c r="AJ556">
        <f t="shared" si="75"/>
        <v>0.40599999999999997</v>
      </c>
      <c r="AK556" t="str">
        <f t="shared" si="79"/>
        <v/>
      </c>
      <c r="AL556" t="str">
        <f t="shared" si="87"/>
        <v/>
      </c>
    </row>
    <row r="557" spans="1:39" s="20" customFormat="1" x14ac:dyDescent="0.2">
      <c r="A557" s="20" t="s">
        <v>20339</v>
      </c>
      <c r="B557" s="20" t="s">
        <v>122</v>
      </c>
      <c r="C557" s="20" t="s">
        <v>20340</v>
      </c>
      <c r="D557" s="21">
        <v>38393</v>
      </c>
      <c r="E557" s="21">
        <v>43456</v>
      </c>
      <c r="F557" s="20" t="s">
        <v>19</v>
      </c>
      <c r="I557" s="20">
        <v>100</v>
      </c>
      <c r="J557" s="20">
        <v>0</v>
      </c>
      <c r="K557" s="20">
        <v>0</v>
      </c>
      <c r="L557" s="20">
        <v>887</v>
      </c>
      <c r="M557" s="20">
        <v>887</v>
      </c>
      <c r="N557" s="20" t="s">
        <v>20</v>
      </c>
      <c r="O557" s="20" t="s">
        <v>20341</v>
      </c>
      <c r="P557" s="20" t="s">
        <v>28</v>
      </c>
      <c r="Q557" s="20" t="s">
        <v>34234</v>
      </c>
      <c r="R557" s="20" t="s">
        <v>33762</v>
      </c>
      <c r="S557" s="20" t="s">
        <v>33942</v>
      </c>
      <c r="T557" s="20" t="s">
        <v>34233</v>
      </c>
      <c r="AD557" s="20" t="str">
        <f t="shared" si="89"/>
        <v/>
      </c>
      <c r="AE557" s="20" t="str">
        <f t="shared" si="84"/>
        <v/>
      </c>
      <c r="AF557" s="20" t="str">
        <f t="shared" si="85"/>
        <v/>
      </c>
      <c r="AG557" s="20" t="str">
        <f t="shared" si="88"/>
        <v/>
      </c>
      <c r="AH557" s="20" t="str">
        <f t="shared" si="78"/>
        <v/>
      </c>
      <c r="AI557" s="20">
        <v>0.14499999999999999</v>
      </c>
      <c r="AJ557" s="20" t="str">
        <f t="shared" si="75"/>
        <v/>
      </c>
      <c r="AK557" s="20" t="str">
        <f t="shared" si="79"/>
        <v/>
      </c>
      <c r="AL557" s="20" t="str">
        <f t="shared" si="87"/>
        <v/>
      </c>
      <c r="AM557" s="20" t="s">
        <v>33881</v>
      </c>
    </row>
    <row r="558" spans="1:39" x14ac:dyDescent="0.2">
      <c r="A558" t="s">
        <v>11856</v>
      </c>
      <c r="B558" t="s">
        <v>122</v>
      </c>
      <c r="C558" t="s">
        <v>11857</v>
      </c>
      <c r="D558" s="1">
        <v>36636</v>
      </c>
      <c r="E558" s="1">
        <v>43456</v>
      </c>
      <c r="F558" t="s">
        <v>19</v>
      </c>
      <c r="I558">
        <v>100</v>
      </c>
      <c r="J558">
        <v>0</v>
      </c>
      <c r="K558">
        <v>0</v>
      </c>
      <c r="L558">
        <v>1295</v>
      </c>
      <c r="M558">
        <v>1295</v>
      </c>
      <c r="N558" t="s">
        <v>20</v>
      </c>
      <c r="O558" t="s">
        <v>11858</v>
      </c>
      <c r="P558" t="s">
        <v>28</v>
      </c>
      <c r="Q558" t="s">
        <v>34233</v>
      </c>
      <c r="R558" t="s">
        <v>34233</v>
      </c>
      <c r="S558" t="s">
        <v>32628</v>
      </c>
      <c r="T558" t="s">
        <v>34357</v>
      </c>
      <c r="U558" t="s">
        <v>32634</v>
      </c>
      <c r="V558" t="s">
        <v>34956</v>
      </c>
      <c r="W558">
        <v>400</v>
      </c>
      <c r="X558">
        <v>2</v>
      </c>
      <c r="Y558">
        <v>1</v>
      </c>
      <c r="Z558">
        <v>500</v>
      </c>
      <c r="AA558">
        <v>8</v>
      </c>
      <c r="AB558">
        <v>35</v>
      </c>
      <c r="AC558">
        <v>1</v>
      </c>
      <c r="AD558" t="str">
        <f t="shared" si="89"/>
        <v/>
      </c>
      <c r="AE558" t="str">
        <f t="shared" si="84"/>
        <v/>
      </c>
      <c r="AF558" t="str">
        <f t="shared" si="85"/>
        <v/>
      </c>
      <c r="AG558">
        <f t="shared" si="88"/>
        <v>1</v>
      </c>
      <c r="AH558">
        <f t="shared" si="78"/>
        <v>2.8</v>
      </c>
      <c r="AI558">
        <v>0.14499999999999999</v>
      </c>
      <c r="AJ558">
        <f t="shared" si="75"/>
        <v>0.40599999999999997</v>
      </c>
      <c r="AK558" t="str">
        <f t="shared" si="79"/>
        <v/>
      </c>
      <c r="AL558" t="str">
        <f t="shared" si="87"/>
        <v/>
      </c>
    </row>
    <row r="559" spans="1:39" x14ac:dyDescent="0.2">
      <c r="A559" t="s">
        <v>11859</v>
      </c>
      <c r="B559" t="s">
        <v>122</v>
      </c>
      <c r="C559" t="s">
        <v>11860</v>
      </c>
      <c r="D559" s="1">
        <v>36636</v>
      </c>
      <c r="E559" s="1">
        <v>43456</v>
      </c>
      <c r="F559" t="s">
        <v>19</v>
      </c>
      <c r="I559">
        <v>100</v>
      </c>
      <c r="J559">
        <v>0</v>
      </c>
      <c r="K559">
        <v>0</v>
      </c>
      <c r="L559">
        <v>1279</v>
      </c>
      <c r="M559">
        <v>1279</v>
      </c>
      <c r="N559" t="s">
        <v>20</v>
      </c>
      <c r="O559" t="s">
        <v>11861</v>
      </c>
      <c r="P559" t="s">
        <v>28</v>
      </c>
      <c r="Q559" t="s">
        <v>34233</v>
      </c>
      <c r="R559" t="s">
        <v>34233</v>
      </c>
      <c r="S559" t="s">
        <v>32628</v>
      </c>
      <c r="T559" t="s">
        <v>34354</v>
      </c>
      <c r="U559" t="s">
        <v>32634</v>
      </c>
      <c r="V559" t="s">
        <v>34956</v>
      </c>
      <c r="W559">
        <v>400</v>
      </c>
      <c r="X559">
        <v>2</v>
      </c>
      <c r="Y559">
        <v>1</v>
      </c>
      <c r="Z559">
        <v>500</v>
      </c>
      <c r="AA559">
        <v>8</v>
      </c>
      <c r="AB559">
        <v>35</v>
      </c>
      <c r="AC559">
        <v>1</v>
      </c>
      <c r="AD559" t="str">
        <f t="shared" si="89"/>
        <v/>
      </c>
      <c r="AE559" t="str">
        <f t="shared" si="84"/>
        <v/>
      </c>
      <c r="AF559" t="str">
        <f t="shared" si="85"/>
        <v/>
      </c>
      <c r="AG559">
        <f t="shared" si="88"/>
        <v>1</v>
      </c>
      <c r="AH559">
        <f t="shared" si="78"/>
        <v>2.8</v>
      </c>
      <c r="AI559">
        <v>0.14499999999999999</v>
      </c>
      <c r="AJ559">
        <f t="shared" si="75"/>
        <v>0.40599999999999997</v>
      </c>
      <c r="AK559" t="str">
        <f t="shared" si="79"/>
        <v/>
      </c>
      <c r="AL559" t="str">
        <f t="shared" si="87"/>
        <v/>
      </c>
    </row>
    <row r="560" spans="1:39" x14ac:dyDescent="0.2">
      <c r="A560" t="s">
        <v>11862</v>
      </c>
      <c r="B560" t="s">
        <v>122</v>
      </c>
      <c r="C560" t="s">
        <v>11863</v>
      </c>
      <c r="D560" s="1">
        <v>36636</v>
      </c>
      <c r="E560" s="1">
        <v>43456</v>
      </c>
      <c r="F560" t="s">
        <v>19</v>
      </c>
      <c r="I560">
        <v>100</v>
      </c>
      <c r="J560">
        <v>0</v>
      </c>
      <c r="K560">
        <v>0</v>
      </c>
      <c r="L560">
        <v>1281</v>
      </c>
      <c r="M560">
        <v>1281</v>
      </c>
      <c r="N560" t="s">
        <v>20</v>
      </c>
      <c r="O560" t="s">
        <v>11864</v>
      </c>
      <c r="P560" t="s">
        <v>28</v>
      </c>
      <c r="Q560" t="s">
        <v>34233</v>
      </c>
      <c r="R560" t="s">
        <v>34233</v>
      </c>
      <c r="S560" t="s">
        <v>32628</v>
      </c>
      <c r="T560" t="s">
        <v>34357</v>
      </c>
      <c r="U560" t="s">
        <v>32634</v>
      </c>
      <c r="V560" t="s">
        <v>34956</v>
      </c>
      <c r="W560">
        <v>400</v>
      </c>
      <c r="X560">
        <v>2</v>
      </c>
      <c r="Y560">
        <v>1</v>
      </c>
      <c r="Z560">
        <v>500</v>
      </c>
      <c r="AA560">
        <v>8</v>
      </c>
      <c r="AB560">
        <v>35</v>
      </c>
      <c r="AC560">
        <v>1</v>
      </c>
      <c r="AD560" t="str">
        <f t="shared" si="89"/>
        <v/>
      </c>
      <c r="AE560" t="str">
        <f t="shared" si="84"/>
        <v/>
      </c>
      <c r="AF560" t="str">
        <f t="shared" si="85"/>
        <v/>
      </c>
      <c r="AG560">
        <f t="shared" si="88"/>
        <v>1</v>
      </c>
      <c r="AH560">
        <f t="shared" si="78"/>
        <v>2.8</v>
      </c>
      <c r="AI560">
        <v>0.14499999999999999</v>
      </c>
      <c r="AJ560">
        <f t="shared" si="75"/>
        <v>0.40599999999999997</v>
      </c>
      <c r="AK560" t="str">
        <f t="shared" si="79"/>
        <v/>
      </c>
      <c r="AL560" t="str">
        <f t="shared" si="87"/>
        <v/>
      </c>
    </row>
    <row r="561" spans="1:39" x14ac:dyDescent="0.2">
      <c r="A561" t="s">
        <v>11868</v>
      </c>
      <c r="B561" t="s">
        <v>122</v>
      </c>
      <c r="C561" t="s">
        <v>11869</v>
      </c>
      <c r="D561" s="1">
        <v>36636</v>
      </c>
      <c r="E561" s="1">
        <v>43456</v>
      </c>
      <c r="F561" t="s">
        <v>19</v>
      </c>
      <c r="I561">
        <v>100</v>
      </c>
      <c r="J561">
        <v>0</v>
      </c>
      <c r="K561">
        <v>0</v>
      </c>
      <c r="L561">
        <v>1285</v>
      </c>
      <c r="M561">
        <v>1285</v>
      </c>
      <c r="N561" t="s">
        <v>20</v>
      </c>
      <c r="O561" t="s">
        <v>11870</v>
      </c>
      <c r="P561" t="s">
        <v>28</v>
      </c>
      <c r="Q561" t="s">
        <v>34233</v>
      </c>
      <c r="R561" t="s">
        <v>34233</v>
      </c>
      <c r="S561" t="s">
        <v>32628</v>
      </c>
      <c r="T561" t="s">
        <v>34357</v>
      </c>
      <c r="U561" t="s">
        <v>32634</v>
      </c>
      <c r="V561" t="s">
        <v>34956</v>
      </c>
      <c r="W561">
        <v>400</v>
      </c>
      <c r="X561">
        <v>2</v>
      </c>
      <c r="Y561">
        <v>1</v>
      </c>
      <c r="Z561">
        <v>500</v>
      </c>
      <c r="AA561">
        <v>8</v>
      </c>
      <c r="AB561">
        <v>35</v>
      </c>
      <c r="AC561">
        <v>1</v>
      </c>
      <c r="AD561" t="str">
        <f t="shared" si="89"/>
        <v/>
      </c>
      <c r="AE561" t="str">
        <f t="shared" si="84"/>
        <v/>
      </c>
      <c r="AF561" t="str">
        <f t="shared" si="85"/>
        <v/>
      </c>
      <c r="AG561">
        <f t="shared" si="88"/>
        <v>1</v>
      </c>
      <c r="AH561">
        <f t="shared" si="78"/>
        <v>2.8</v>
      </c>
      <c r="AI561">
        <v>0.14499999999999999</v>
      </c>
      <c r="AJ561">
        <f t="shared" si="75"/>
        <v>0.40599999999999997</v>
      </c>
      <c r="AK561" t="str">
        <f t="shared" si="79"/>
        <v/>
      </c>
      <c r="AL561" t="str">
        <f t="shared" si="87"/>
        <v/>
      </c>
    </row>
    <row r="562" spans="1:39" x14ac:dyDescent="0.2">
      <c r="A562" t="s">
        <v>14629</v>
      </c>
      <c r="B562" t="s">
        <v>122</v>
      </c>
      <c r="C562" t="s">
        <v>14630</v>
      </c>
      <c r="D562" s="1">
        <v>37236</v>
      </c>
      <c r="E562" s="1">
        <v>43456</v>
      </c>
      <c r="F562" t="s">
        <v>474</v>
      </c>
      <c r="I562">
        <v>100</v>
      </c>
      <c r="J562">
        <v>0</v>
      </c>
      <c r="K562">
        <v>0</v>
      </c>
      <c r="L562">
        <v>34</v>
      </c>
      <c r="M562">
        <v>34</v>
      </c>
      <c r="N562" t="s">
        <v>20</v>
      </c>
      <c r="O562" t="s">
        <v>14631</v>
      </c>
      <c r="P562" t="s">
        <v>28</v>
      </c>
      <c r="Q562" t="s">
        <v>34233</v>
      </c>
      <c r="R562" t="s">
        <v>34233</v>
      </c>
      <c r="S562" t="s">
        <v>32627</v>
      </c>
      <c r="T562" t="s">
        <v>34233</v>
      </c>
      <c r="U562" t="s">
        <v>32641</v>
      </c>
      <c r="V562" t="s">
        <v>32708</v>
      </c>
      <c r="W562">
        <v>27.6</v>
      </c>
      <c r="X562">
        <v>1</v>
      </c>
      <c r="Y562">
        <v>1</v>
      </c>
      <c r="Z562">
        <f>W562*X562</f>
        <v>27.6</v>
      </c>
      <c r="AA562">
        <v>10</v>
      </c>
      <c r="AB562">
        <v>80</v>
      </c>
      <c r="AD562" t="str">
        <f t="shared" si="89"/>
        <v/>
      </c>
      <c r="AE562" t="str">
        <f t="shared" si="84"/>
        <v/>
      </c>
      <c r="AF562">
        <f t="shared" si="85"/>
        <v>27.6</v>
      </c>
      <c r="AG562" t="str">
        <f t="shared" si="88"/>
        <v/>
      </c>
      <c r="AH562" t="str">
        <f t="shared" si="78"/>
        <v/>
      </c>
      <c r="AI562">
        <v>0.14499999999999999</v>
      </c>
      <c r="AJ562" t="str">
        <f t="shared" si="75"/>
        <v/>
      </c>
      <c r="AK562" t="str">
        <f t="shared" si="79"/>
        <v/>
      </c>
      <c r="AL562" t="str">
        <f t="shared" si="87"/>
        <v/>
      </c>
      <c r="AM562" t="s">
        <v>34293</v>
      </c>
    </row>
    <row r="563" spans="1:39" x14ac:dyDescent="0.2">
      <c r="A563" t="s">
        <v>12520</v>
      </c>
      <c r="B563" t="s">
        <v>122</v>
      </c>
      <c r="C563" t="s">
        <v>12521</v>
      </c>
      <c r="D563" s="1">
        <v>36636</v>
      </c>
      <c r="E563" s="1">
        <v>43456</v>
      </c>
      <c r="F563" t="s">
        <v>19</v>
      </c>
      <c r="I563">
        <v>100</v>
      </c>
      <c r="J563">
        <v>0</v>
      </c>
      <c r="K563">
        <v>0</v>
      </c>
      <c r="L563">
        <v>1356</v>
      </c>
      <c r="M563">
        <v>1356</v>
      </c>
      <c r="N563" t="s">
        <v>20</v>
      </c>
      <c r="O563" t="s">
        <v>12522</v>
      </c>
      <c r="P563" t="s">
        <v>28</v>
      </c>
      <c r="Q563" t="s">
        <v>34233</v>
      </c>
      <c r="R563" t="s">
        <v>34233</v>
      </c>
      <c r="S563" t="s">
        <v>32628</v>
      </c>
      <c r="T563" t="s">
        <v>34357</v>
      </c>
      <c r="U563" t="s">
        <v>32634</v>
      </c>
      <c r="V563" t="s">
        <v>34956</v>
      </c>
      <c r="W563">
        <v>400</v>
      </c>
      <c r="X563">
        <v>2</v>
      </c>
      <c r="Y563">
        <v>1</v>
      </c>
      <c r="Z563">
        <v>500</v>
      </c>
      <c r="AA563">
        <v>8</v>
      </c>
      <c r="AB563">
        <v>35</v>
      </c>
      <c r="AC563">
        <v>1</v>
      </c>
      <c r="AD563" t="str">
        <f t="shared" si="89"/>
        <v/>
      </c>
      <c r="AE563" t="str">
        <f t="shared" si="84"/>
        <v/>
      </c>
      <c r="AF563" t="str">
        <f t="shared" si="85"/>
        <v/>
      </c>
      <c r="AG563">
        <f t="shared" si="88"/>
        <v>1</v>
      </c>
      <c r="AH563">
        <f t="shared" si="78"/>
        <v>2.8</v>
      </c>
      <c r="AI563">
        <v>0.14499999999999999</v>
      </c>
      <c r="AJ563">
        <f t="shared" si="75"/>
        <v>0.40599999999999997</v>
      </c>
      <c r="AK563" t="str">
        <f t="shared" si="79"/>
        <v/>
      </c>
      <c r="AL563" t="str">
        <f t="shared" si="87"/>
        <v/>
      </c>
    </row>
    <row r="564" spans="1:39" x14ac:dyDescent="0.2">
      <c r="A564" t="s">
        <v>14457</v>
      </c>
      <c r="B564" t="s">
        <v>122</v>
      </c>
      <c r="C564" t="s">
        <v>14458</v>
      </c>
      <c r="D564" s="1">
        <v>37284</v>
      </c>
      <c r="E564" s="1">
        <v>43951</v>
      </c>
      <c r="F564" t="s">
        <v>19</v>
      </c>
      <c r="I564">
        <v>100</v>
      </c>
      <c r="J564">
        <v>0</v>
      </c>
      <c r="K564">
        <v>0</v>
      </c>
      <c r="L564">
        <v>1076</v>
      </c>
      <c r="M564">
        <v>1076</v>
      </c>
      <c r="N564" t="s">
        <v>20</v>
      </c>
      <c r="O564" t="s">
        <v>14459</v>
      </c>
      <c r="P564" t="s">
        <v>28</v>
      </c>
      <c r="Q564" t="s">
        <v>34233</v>
      </c>
      <c r="R564" t="s">
        <v>34233</v>
      </c>
      <c r="S564" t="s">
        <v>32628</v>
      </c>
      <c r="T564" t="s">
        <v>34349</v>
      </c>
      <c r="U564" t="s">
        <v>32634</v>
      </c>
      <c r="V564" t="s">
        <v>32709</v>
      </c>
      <c r="X564">
        <v>2</v>
      </c>
      <c r="Y564" t="s">
        <v>32661</v>
      </c>
      <c r="AB564">
        <v>25</v>
      </c>
      <c r="AC564">
        <v>1</v>
      </c>
      <c r="AD564" t="str">
        <f t="shared" si="89"/>
        <v/>
      </c>
      <c r="AE564" t="str">
        <f t="shared" si="84"/>
        <v/>
      </c>
      <c r="AF564" t="str">
        <f t="shared" si="85"/>
        <v/>
      </c>
      <c r="AG564">
        <f t="shared" si="88"/>
        <v>1</v>
      </c>
      <c r="AH564">
        <f t="shared" si="78"/>
        <v>2.8</v>
      </c>
      <c r="AI564">
        <v>0.14499999999999999</v>
      </c>
      <c r="AJ564">
        <f t="shared" si="75"/>
        <v>0.40599999999999997</v>
      </c>
      <c r="AK564" t="str">
        <f t="shared" si="79"/>
        <v/>
      </c>
      <c r="AL564" t="str">
        <f t="shared" si="87"/>
        <v/>
      </c>
    </row>
    <row r="565" spans="1:39" x14ac:dyDescent="0.2">
      <c r="A565" t="s">
        <v>14460</v>
      </c>
      <c r="B565" t="s">
        <v>122</v>
      </c>
      <c r="C565" t="s">
        <v>14461</v>
      </c>
      <c r="D565" s="1">
        <v>37284</v>
      </c>
      <c r="E565" s="1">
        <v>43456</v>
      </c>
      <c r="F565" t="s">
        <v>19</v>
      </c>
      <c r="I565">
        <v>100</v>
      </c>
      <c r="J565">
        <v>0</v>
      </c>
      <c r="K565">
        <v>0</v>
      </c>
      <c r="L565">
        <v>1336</v>
      </c>
      <c r="M565">
        <v>1336</v>
      </c>
      <c r="N565" t="s">
        <v>20</v>
      </c>
      <c r="O565" t="s">
        <v>14462</v>
      </c>
      <c r="P565" t="s">
        <v>28</v>
      </c>
      <c r="Q565" t="s">
        <v>34233</v>
      </c>
      <c r="R565" t="s">
        <v>34233</v>
      </c>
      <c r="S565" t="s">
        <v>32628</v>
      </c>
      <c r="T565" t="s">
        <v>34349</v>
      </c>
      <c r="U565" t="s">
        <v>32634</v>
      </c>
      <c r="V565" t="s">
        <v>32709</v>
      </c>
      <c r="X565">
        <v>2</v>
      </c>
      <c r="Y565" t="s">
        <v>32661</v>
      </c>
      <c r="AB565">
        <v>25</v>
      </c>
      <c r="AC565">
        <v>1</v>
      </c>
      <c r="AD565" t="str">
        <f t="shared" si="89"/>
        <v/>
      </c>
      <c r="AE565" t="str">
        <f t="shared" si="84"/>
        <v/>
      </c>
      <c r="AF565" t="str">
        <f t="shared" si="85"/>
        <v/>
      </c>
      <c r="AG565">
        <f t="shared" si="88"/>
        <v>1</v>
      </c>
      <c r="AH565">
        <f t="shared" si="78"/>
        <v>2.8</v>
      </c>
      <c r="AI565">
        <v>0.14499999999999999</v>
      </c>
      <c r="AJ565">
        <f t="shared" si="75"/>
        <v>0.40599999999999997</v>
      </c>
      <c r="AK565" t="str">
        <f t="shared" si="79"/>
        <v/>
      </c>
      <c r="AL565" t="str">
        <f t="shared" si="87"/>
        <v/>
      </c>
    </row>
    <row r="566" spans="1:39" x14ac:dyDescent="0.2">
      <c r="A566" t="s">
        <v>14463</v>
      </c>
      <c r="B566" t="s">
        <v>122</v>
      </c>
      <c r="C566" t="s">
        <v>14464</v>
      </c>
      <c r="D566" s="1">
        <v>37284</v>
      </c>
      <c r="E566" s="1">
        <v>43456</v>
      </c>
      <c r="F566" t="s">
        <v>19</v>
      </c>
      <c r="I566">
        <v>100</v>
      </c>
      <c r="J566">
        <v>0</v>
      </c>
      <c r="K566">
        <v>0</v>
      </c>
      <c r="L566">
        <v>1050</v>
      </c>
      <c r="M566">
        <v>1050</v>
      </c>
      <c r="N566" t="s">
        <v>20</v>
      </c>
      <c r="O566" t="s">
        <v>14465</v>
      </c>
      <c r="P566" t="s">
        <v>28</v>
      </c>
      <c r="Q566" t="s">
        <v>34233</v>
      </c>
      <c r="R566" t="s">
        <v>34233</v>
      </c>
      <c r="S566" t="s">
        <v>32628</v>
      </c>
      <c r="T566" t="s">
        <v>34349</v>
      </c>
      <c r="U566" t="s">
        <v>32634</v>
      </c>
      <c r="V566" t="s">
        <v>32709</v>
      </c>
      <c r="X566">
        <v>2</v>
      </c>
      <c r="Y566" t="s">
        <v>32661</v>
      </c>
      <c r="AB566">
        <v>25</v>
      </c>
      <c r="AC566">
        <v>1</v>
      </c>
      <c r="AD566" t="str">
        <f t="shared" si="89"/>
        <v/>
      </c>
      <c r="AE566" t="str">
        <f t="shared" si="84"/>
        <v/>
      </c>
      <c r="AF566" t="str">
        <f t="shared" si="85"/>
        <v/>
      </c>
      <c r="AG566">
        <f t="shared" si="88"/>
        <v>1</v>
      </c>
      <c r="AH566">
        <f t="shared" si="78"/>
        <v>2.8</v>
      </c>
      <c r="AI566">
        <v>0.14499999999999999</v>
      </c>
      <c r="AJ566">
        <f t="shared" si="75"/>
        <v>0.40599999999999997</v>
      </c>
      <c r="AK566" t="str">
        <f t="shared" si="79"/>
        <v/>
      </c>
      <c r="AL566" t="str">
        <f t="shared" si="87"/>
        <v/>
      </c>
    </row>
    <row r="567" spans="1:39" x14ac:dyDescent="0.2">
      <c r="A567" t="s">
        <v>14466</v>
      </c>
      <c r="B567" t="s">
        <v>122</v>
      </c>
      <c r="C567" t="s">
        <v>14467</v>
      </c>
      <c r="D567" s="1">
        <v>37284</v>
      </c>
      <c r="E567" s="1">
        <v>43456</v>
      </c>
      <c r="F567" t="s">
        <v>19</v>
      </c>
      <c r="I567">
        <v>100</v>
      </c>
      <c r="J567">
        <v>0</v>
      </c>
      <c r="K567">
        <v>0</v>
      </c>
      <c r="L567">
        <v>1150</v>
      </c>
      <c r="M567">
        <v>1150</v>
      </c>
      <c r="N567" t="s">
        <v>20</v>
      </c>
      <c r="O567" t="s">
        <v>21</v>
      </c>
      <c r="P567" t="s">
        <v>28</v>
      </c>
      <c r="Q567" t="s">
        <v>34233</v>
      </c>
      <c r="R567" t="s">
        <v>34233</v>
      </c>
      <c r="S567" t="s">
        <v>32628</v>
      </c>
      <c r="T567" t="s">
        <v>34356</v>
      </c>
      <c r="U567" t="s">
        <v>32634</v>
      </c>
      <c r="V567" t="s">
        <v>32709</v>
      </c>
      <c r="X567">
        <v>2</v>
      </c>
      <c r="Y567" t="s">
        <v>32661</v>
      </c>
      <c r="AB567">
        <v>25</v>
      </c>
      <c r="AC567">
        <v>1</v>
      </c>
      <c r="AD567" t="str">
        <f t="shared" si="89"/>
        <v/>
      </c>
      <c r="AE567" t="str">
        <f t="shared" si="84"/>
        <v/>
      </c>
      <c r="AF567" t="str">
        <f t="shared" si="85"/>
        <v/>
      </c>
      <c r="AG567">
        <f t="shared" si="88"/>
        <v>1</v>
      </c>
      <c r="AH567">
        <f t="shared" si="78"/>
        <v>2.8</v>
      </c>
      <c r="AI567">
        <v>0.14499999999999999</v>
      </c>
      <c r="AJ567">
        <f t="shared" ref="AJ567:AJ630" si="90">IF(COUNTBLANK(AH567),"",AH567*AI567)</f>
        <v>0.40599999999999997</v>
      </c>
      <c r="AK567" t="str">
        <f t="shared" si="79"/>
        <v/>
      </c>
      <c r="AL567" t="str">
        <f t="shared" si="87"/>
        <v/>
      </c>
    </row>
    <row r="568" spans="1:39" x14ac:dyDescent="0.2">
      <c r="A568" t="s">
        <v>12526</v>
      </c>
      <c r="B568" t="s">
        <v>122</v>
      </c>
      <c r="C568" t="s">
        <v>12527</v>
      </c>
      <c r="D568" s="1">
        <v>36636</v>
      </c>
      <c r="E568" s="1">
        <v>43456</v>
      </c>
      <c r="F568" t="s">
        <v>19</v>
      </c>
      <c r="I568">
        <v>100</v>
      </c>
      <c r="J568">
        <v>0</v>
      </c>
      <c r="K568">
        <v>0</v>
      </c>
      <c r="L568">
        <v>1768</v>
      </c>
      <c r="M568">
        <v>1768</v>
      </c>
      <c r="N568" t="s">
        <v>20</v>
      </c>
      <c r="O568" t="s">
        <v>12528</v>
      </c>
      <c r="P568" t="s">
        <v>28</v>
      </c>
      <c r="Q568" t="s">
        <v>34233</v>
      </c>
      <c r="R568" t="s">
        <v>34233</v>
      </c>
      <c r="S568" t="s">
        <v>32628</v>
      </c>
      <c r="T568" t="s">
        <v>34356</v>
      </c>
      <c r="U568" t="s">
        <v>32634</v>
      </c>
      <c r="V568" t="s">
        <v>34956</v>
      </c>
      <c r="W568">
        <v>400</v>
      </c>
      <c r="X568">
        <v>2</v>
      </c>
      <c r="Y568">
        <v>1</v>
      </c>
      <c r="Z568">
        <v>500</v>
      </c>
      <c r="AA568">
        <v>8</v>
      </c>
      <c r="AB568">
        <v>35</v>
      </c>
      <c r="AC568">
        <v>1</v>
      </c>
      <c r="AD568" t="str">
        <f t="shared" si="89"/>
        <v/>
      </c>
      <c r="AE568" t="str">
        <f t="shared" si="84"/>
        <v/>
      </c>
      <c r="AF568" t="str">
        <f t="shared" si="85"/>
        <v/>
      </c>
      <c r="AG568">
        <f t="shared" si="88"/>
        <v>1</v>
      </c>
      <c r="AH568">
        <f t="shared" si="78"/>
        <v>2.8</v>
      </c>
      <c r="AI568">
        <v>0.14499999999999999</v>
      </c>
      <c r="AJ568">
        <f t="shared" si="90"/>
        <v>0.40599999999999997</v>
      </c>
      <c r="AK568" t="str">
        <f t="shared" si="79"/>
        <v/>
      </c>
      <c r="AL568" t="str">
        <f t="shared" si="87"/>
        <v/>
      </c>
    </row>
    <row r="569" spans="1:39" x14ac:dyDescent="0.2">
      <c r="A569" t="s">
        <v>12529</v>
      </c>
      <c r="B569" t="s">
        <v>122</v>
      </c>
      <c r="C569" t="s">
        <v>12530</v>
      </c>
      <c r="D569" s="1">
        <v>36636</v>
      </c>
      <c r="E569" s="1">
        <v>43951</v>
      </c>
      <c r="F569" t="s">
        <v>19</v>
      </c>
      <c r="I569">
        <v>100</v>
      </c>
      <c r="J569">
        <v>0</v>
      </c>
      <c r="K569">
        <v>0</v>
      </c>
      <c r="L569">
        <v>1345</v>
      </c>
      <c r="M569">
        <v>1345</v>
      </c>
      <c r="N569" t="s">
        <v>20</v>
      </c>
      <c r="O569" t="s">
        <v>12531</v>
      </c>
      <c r="P569" t="s">
        <v>28</v>
      </c>
      <c r="Q569" t="s">
        <v>34233</v>
      </c>
      <c r="R569" t="s">
        <v>34233</v>
      </c>
      <c r="S569" t="s">
        <v>32628</v>
      </c>
      <c r="T569" t="s">
        <v>34354</v>
      </c>
      <c r="U569" t="s">
        <v>32634</v>
      </c>
      <c r="V569" t="s">
        <v>34956</v>
      </c>
      <c r="W569">
        <v>400</v>
      </c>
      <c r="X569">
        <v>2</v>
      </c>
      <c r="Y569">
        <v>1</v>
      </c>
      <c r="Z569">
        <v>500</v>
      </c>
      <c r="AA569">
        <v>8</v>
      </c>
      <c r="AB569">
        <v>35</v>
      </c>
      <c r="AC569">
        <v>1</v>
      </c>
      <c r="AD569" t="str">
        <f t="shared" si="89"/>
        <v/>
      </c>
      <c r="AE569" t="str">
        <f t="shared" si="84"/>
        <v/>
      </c>
      <c r="AF569" t="str">
        <f t="shared" si="85"/>
        <v/>
      </c>
      <c r="AG569">
        <f t="shared" si="88"/>
        <v>1</v>
      </c>
      <c r="AH569">
        <f t="shared" si="78"/>
        <v>2.8</v>
      </c>
      <c r="AI569">
        <v>0.14499999999999999</v>
      </c>
      <c r="AJ569">
        <f t="shared" si="90"/>
        <v>0.40599999999999997</v>
      </c>
      <c r="AK569" t="str">
        <f t="shared" si="79"/>
        <v/>
      </c>
      <c r="AL569" t="str">
        <f t="shared" si="87"/>
        <v/>
      </c>
    </row>
    <row r="570" spans="1:39" x14ac:dyDescent="0.2">
      <c r="A570" t="s">
        <v>12532</v>
      </c>
      <c r="B570" t="s">
        <v>122</v>
      </c>
      <c r="C570" t="s">
        <v>12533</v>
      </c>
      <c r="D570" s="1">
        <v>36636</v>
      </c>
      <c r="E570" s="1">
        <v>44546</v>
      </c>
      <c r="F570" t="s">
        <v>19</v>
      </c>
      <c r="I570">
        <v>100</v>
      </c>
      <c r="J570">
        <v>0</v>
      </c>
      <c r="K570">
        <v>0</v>
      </c>
      <c r="L570">
        <v>1558</v>
      </c>
      <c r="M570">
        <v>1558</v>
      </c>
      <c r="N570" t="s">
        <v>20</v>
      </c>
      <c r="O570" t="s">
        <v>12534</v>
      </c>
      <c r="P570" t="s">
        <v>28</v>
      </c>
      <c r="Q570" t="s">
        <v>34233</v>
      </c>
      <c r="R570" t="s">
        <v>34233</v>
      </c>
      <c r="S570" t="s">
        <v>32628</v>
      </c>
      <c r="T570" t="s">
        <v>34349</v>
      </c>
      <c r="U570" t="s">
        <v>32634</v>
      </c>
      <c r="V570" t="s">
        <v>34956</v>
      </c>
      <c r="W570">
        <v>400</v>
      </c>
      <c r="X570">
        <v>2</v>
      </c>
      <c r="Y570">
        <v>1</v>
      </c>
      <c r="Z570">
        <v>500</v>
      </c>
      <c r="AA570">
        <v>8</v>
      </c>
      <c r="AB570">
        <v>35</v>
      </c>
      <c r="AC570">
        <v>1</v>
      </c>
      <c r="AD570" t="str">
        <f t="shared" si="89"/>
        <v/>
      </c>
      <c r="AE570" t="str">
        <f t="shared" si="84"/>
        <v/>
      </c>
      <c r="AF570" t="str">
        <f t="shared" si="85"/>
        <v/>
      </c>
      <c r="AG570">
        <f t="shared" si="88"/>
        <v>1</v>
      </c>
      <c r="AH570">
        <f t="shared" si="78"/>
        <v>2.8</v>
      </c>
      <c r="AI570">
        <v>0.14499999999999999</v>
      </c>
      <c r="AJ570">
        <f t="shared" si="90"/>
        <v>0.40599999999999997</v>
      </c>
      <c r="AK570" t="str">
        <f t="shared" si="79"/>
        <v/>
      </c>
      <c r="AL570" t="str">
        <f t="shared" si="87"/>
        <v/>
      </c>
    </row>
    <row r="571" spans="1:39" x14ac:dyDescent="0.2">
      <c r="A571" t="s">
        <v>12535</v>
      </c>
      <c r="B571" t="s">
        <v>122</v>
      </c>
      <c r="C571" t="s">
        <v>12536</v>
      </c>
      <c r="D571" s="1">
        <v>36636</v>
      </c>
      <c r="E571" s="1">
        <v>43456</v>
      </c>
      <c r="F571" t="s">
        <v>19</v>
      </c>
      <c r="I571">
        <v>100</v>
      </c>
      <c r="J571">
        <v>0</v>
      </c>
      <c r="K571">
        <v>0</v>
      </c>
      <c r="L571">
        <v>1549</v>
      </c>
      <c r="M571">
        <v>1549</v>
      </c>
      <c r="N571" t="s">
        <v>20</v>
      </c>
      <c r="O571" t="s">
        <v>12537</v>
      </c>
      <c r="P571" t="s">
        <v>28</v>
      </c>
      <c r="Q571" t="s">
        <v>34233</v>
      </c>
      <c r="R571" t="s">
        <v>34233</v>
      </c>
      <c r="S571" t="s">
        <v>32628</v>
      </c>
      <c r="T571" t="s">
        <v>34354</v>
      </c>
      <c r="U571" t="s">
        <v>32634</v>
      </c>
      <c r="V571" t="s">
        <v>34956</v>
      </c>
      <c r="W571">
        <v>400</v>
      </c>
      <c r="X571">
        <v>2</v>
      </c>
      <c r="Y571">
        <v>1</v>
      </c>
      <c r="Z571">
        <v>500</v>
      </c>
      <c r="AA571">
        <v>8</v>
      </c>
      <c r="AB571">
        <v>35</v>
      </c>
      <c r="AC571">
        <v>1</v>
      </c>
      <c r="AD571" t="str">
        <f t="shared" si="89"/>
        <v/>
      </c>
      <c r="AE571" t="str">
        <f t="shared" si="84"/>
        <v/>
      </c>
      <c r="AF571" t="str">
        <f t="shared" si="85"/>
        <v/>
      </c>
      <c r="AG571">
        <f t="shared" si="88"/>
        <v>1</v>
      </c>
      <c r="AH571">
        <f t="shared" si="78"/>
        <v>2.8</v>
      </c>
      <c r="AI571">
        <v>0.14499999999999999</v>
      </c>
      <c r="AJ571">
        <f t="shared" si="90"/>
        <v>0.40599999999999997</v>
      </c>
      <c r="AK571" t="str">
        <f t="shared" si="79"/>
        <v/>
      </c>
      <c r="AL571" t="str">
        <f t="shared" si="87"/>
        <v/>
      </c>
    </row>
    <row r="572" spans="1:39" x14ac:dyDescent="0.2">
      <c r="A572" t="s">
        <v>26218</v>
      </c>
      <c r="B572" t="s">
        <v>122</v>
      </c>
      <c r="C572" t="s">
        <v>26219</v>
      </c>
      <c r="D572" s="1">
        <v>40954</v>
      </c>
      <c r="E572" s="1">
        <v>43456</v>
      </c>
      <c r="F572" t="s">
        <v>19</v>
      </c>
      <c r="I572">
        <v>100</v>
      </c>
      <c r="J572">
        <v>0</v>
      </c>
      <c r="K572">
        <v>0</v>
      </c>
      <c r="L572">
        <v>934</v>
      </c>
      <c r="M572">
        <v>934</v>
      </c>
      <c r="N572" t="s">
        <v>20</v>
      </c>
      <c r="O572" t="s">
        <v>26220</v>
      </c>
      <c r="P572" t="s">
        <v>28</v>
      </c>
      <c r="Q572" t="s">
        <v>34233</v>
      </c>
      <c r="R572" t="s">
        <v>34233</v>
      </c>
      <c r="S572" t="s">
        <v>32628</v>
      </c>
      <c r="T572" t="s">
        <v>34357</v>
      </c>
      <c r="U572" t="s">
        <v>32634</v>
      </c>
      <c r="V572" t="s">
        <v>32710</v>
      </c>
      <c r="W572">
        <v>220</v>
      </c>
      <c r="Y572">
        <v>1</v>
      </c>
      <c r="Z572">
        <v>440</v>
      </c>
      <c r="AA572">
        <v>7.5</v>
      </c>
      <c r="AC572">
        <v>1</v>
      </c>
      <c r="AD572" t="str">
        <f t="shared" si="89"/>
        <v/>
      </c>
      <c r="AE572" t="str">
        <f t="shared" si="84"/>
        <v/>
      </c>
      <c r="AF572" t="str">
        <f t="shared" si="85"/>
        <v/>
      </c>
      <c r="AG572">
        <f t="shared" si="88"/>
        <v>1</v>
      </c>
      <c r="AH572">
        <f t="shared" si="78"/>
        <v>2.8</v>
      </c>
      <c r="AI572">
        <v>0.14499999999999999</v>
      </c>
      <c r="AJ572">
        <f t="shared" si="90"/>
        <v>0.40599999999999997</v>
      </c>
      <c r="AK572" t="str">
        <f t="shared" si="79"/>
        <v/>
      </c>
      <c r="AL572" t="str">
        <f t="shared" si="87"/>
        <v/>
      </c>
    </row>
    <row r="573" spans="1:39" x14ac:dyDescent="0.2">
      <c r="A573" t="s">
        <v>26221</v>
      </c>
      <c r="B573" t="s">
        <v>122</v>
      </c>
      <c r="C573" t="s">
        <v>26222</v>
      </c>
      <c r="D573" s="1">
        <v>40954</v>
      </c>
      <c r="E573" s="1">
        <v>43456</v>
      </c>
      <c r="F573" t="s">
        <v>19</v>
      </c>
      <c r="I573">
        <v>100</v>
      </c>
      <c r="J573">
        <v>0</v>
      </c>
      <c r="K573">
        <v>0</v>
      </c>
      <c r="L573">
        <v>952</v>
      </c>
      <c r="M573">
        <v>952</v>
      </c>
      <c r="N573" t="s">
        <v>20</v>
      </c>
      <c r="O573" t="s">
        <v>26223</v>
      </c>
      <c r="P573" t="s">
        <v>28</v>
      </c>
      <c r="Q573" t="s">
        <v>34233</v>
      </c>
      <c r="R573" t="s">
        <v>34233</v>
      </c>
      <c r="S573" t="s">
        <v>32628</v>
      </c>
      <c r="T573" t="s">
        <v>34357</v>
      </c>
      <c r="U573" t="s">
        <v>32634</v>
      </c>
      <c r="V573" t="s">
        <v>32710</v>
      </c>
      <c r="W573">
        <v>220</v>
      </c>
      <c r="Y573">
        <v>1</v>
      </c>
      <c r="Z573">
        <v>440</v>
      </c>
      <c r="AA573">
        <v>7.5</v>
      </c>
      <c r="AC573">
        <v>1</v>
      </c>
      <c r="AD573" t="str">
        <f t="shared" si="89"/>
        <v/>
      </c>
      <c r="AE573" t="str">
        <f t="shared" si="84"/>
        <v/>
      </c>
      <c r="AF573" t="str">
        <f t="shared" si="85"/>
        <v/>
      </c>
      <c r="AG573">
        <f t="shared" si="88"/>
        <v>1</v>
      </c>
      <c r="AH573">
        <f t="shared" si="78"/>
        <v>2.8</v>
      </c>
      <c r="AI573">
        <v>0.14499999999999999</v>
      </c>
      <c r="AJ573">
        <f t="shared" si="90"/>
        <v>0.40599999999999997</v>
      </c>
      <c r="AK573" t="str">
        <f t="shared" si="79"/>
        <v/>
      </c>
      <c r="AL573" t="str">
        <f t="shared" si="87"/>
        <v/>
      </c>
    </row>
    <row r="574" spans="1:39" x14ac:dyDescent="0.2">
      <c r="A574" t="s">
        <v>11934</v>
      </c>
      <c r="B574" t="s">
        <v>122</v>
      </c>
      <c r="C574" t="s">
        <v>11935</v>
      </c>
      <c r="D574" s="1">
        <v>36636</v>
      </c>
      <c r="E574" s="1">
        <v>43456</v>
      </c>
      <c r="F574" t="s">
        <v>19</v>
      </c>
      <c r="I574">
        <v>100</v>
      </c>
      <c r="J574">
        <v>0</v>
      </c>
      <c r="K574">
        <v>0</v>
      </c>
      <c r="L574">
        <v>1594</v>
      </c>
      <c r="M574">
        <v>1594</v>
      </c>
      <c r="N574" t="s">
        <v>20</v>
      </c>
      <c r="O574" t="s">
        <v>21</v>
      </c>
      <c r="P574" t="s">
        <v>28</v>
      </c>
      <c r="Q574" t="s">
        <v>34233</v>
      </c>
      <c r="R574" t="s">
        <v>34233</v>
      </c>
      <c r="S574" t="s">
        <v>32628</v>
      </c>
      <c r="T574" t="s">
        <v>34356</v>
      </c>
      <c r="U574" t="s">
        <v>32634</v>
      </c>
      <c r="V574" t="s">
        <v>34956</v>
      </c>
      <c r="W574">
        <v>400</v>
      </c>
      <c r="X574">
        <v>2</v>
      </c>
      <c r="Y574">
        <v>1</v>
      </c>
      <c r="Z574">
        <v>500</v>
      </c>
      <c r="AA574">
        <v>8</v>
      </c>
      <c r="AB574">
        <v>35</v>
      </c>
      <c r="AC574">
        <v>1</v>
      </c>
      <c r="AD574" t="str">
        <f t="shared" si="89"/>
        <v/>
      </c>
      <c r="AE574" t="str">
        <f t="shared" si="84"/>
        <v/>
      </c>
      <c r="AF574" t="str">
        <f t="shared" si="85"/>
        <v/>
      </c>
      <c r="AG574">
        <f t="shared" si="88"/>
        <v>1</v>
      </c>
      <c r="AH574">
        <f t="shared" si="78"/>
        <v>2.8</v>
      </c>
      <c r="AI574">
        <v>0.14499999999999999</v>
      </c>
      <c r="AJ574">
        <f t="shared" si="90"/>
        <v>0.40599999999999997</v>
      </c>
      <c r="AK574" t="str">
        <f t="shared" si="79"/>
        <v/>
      </c>
      <c r="AL574" t="str">
        <f t="shared" si="87"/>
        <v/>
      </c>
    </row>
    <row r="575" spans="1:39" x14ac:dyDescent="0.2">
      <c r="A575" t="s">
        <v>13209</v>
      </c>
      <c r="B575" t="s">
        <v>122</v>
      </c>
      <c r="C575" t="s">
        <v>13210</v>
      </c>
      <c r="D575" s="1">
        <v>36915</v>
      </c>
      <c r="E575" s="1">
        <v>43456</v>
      </c>
      <c r="F575" t="s">
        <v>19</v>
      </c>
      <c r="I575">
        <v>100</v>
      </c>
      <c r="J575">
        <v>0</v>
      </c>
      <c r="K575">
        <v>0</v>
      </c>
      <c r="L575">
        <v>1607</v>
      </c>
      <c r="M575">
        <v>1607</v>
      </c>
      <c r="N575" t="s">
        <v>20</v>
      </c>
      <c r="O575" t="s">
        <v>13211</v>
      </c>
      <c r="P575" t="s">
        <v>28</v>
      </c>
      <c r="Q575" t="s">
        <v>34233</v>
      </c>
      <c r="R575" t="s">
        <v>34233</v>
      </c>
      <c r="S575" t="s">
        <v>32628</v>
      </c>
      <c r="T575" t="s">
        <v>34356</v>
      </c>
      <c r="AD575" t="str">
        <f t="shared" si="89"/>
        <v/>
      </c>
      <c r="AE575" t="str">
        <f t="shared" si="84"/>
        <v/>
      </c>
      <c r="AF575" t="str">
        <f t="shared" si="85"/>
        <v/>
      </c>
      <c r="AG575" s="17">
        <v>2</v>
      </c>
      <c r="AH575">
        <f t="shared" si="78"/>
        <v>5.6</v>
      </c>
      <c r="AI575">
        <v>0.14499999999999999</v>
      </c>
      <c r="AJ575">
        <f t="shared" si="90"/>
        <v>0.81199999999999994</v>
      </c>
      <c r="AK575" t="str">
        <f t="shared" si="79"/>
        <v/>
      </c>
      <c r="AL575" t="str">
        <f t="shared" si="87"/>
        <v/>
      </c>
    </row>
    <row r="576" spans="1:39" x14ac:dyDescent="0.2">
      <c r="A576" t="s">
        <v>13891</v>
      </c>
      <c r="B576" t="s">
        <v>122</v>
      </c>
      <c r="C576" t="s">
        <v>13892</v>
      </c>
      <c r="D576" s="1">
        <v>37112</v>
      </c>
      <c r="E576" s="1">
        <v>43456</v>
      </c>
      <c r="F576" t="s">
        <v>19</v>
      </c>
      <c r="I576">
        <v>100</v>
      </c>
      <c r="J576">
        <v>0</v>
      </c>
      <c r="K576">
        <v>0</v>
      </c>
      <c r="L576">
        <v>1093</v>
      </c>
      <c r="M576">
        <v>1093</v>
      </c>
      <c r="N576" t="s">
        <v>20</v>
      </c>
      <c r="O576" t="s">
        <v>13893</v>
      </c>
      <c r="P576" t="s">
        <v>28</v>
      </c>
      <c r="Q576" t="s">
        <v>34233</v>
      </c>
      <c r="R576" t="s">
        <v>34233</v>
      </c>
      <c r="S576" t="s">
        <v>33797</v>
      </c>
      <c r="T576" t="s">
        <v>34357</v>
      </c>
      <c r="U576" t="s">
        <v>32634</v>
      </c>
      <c r="V576" t="s">
        <v>32692</v>
      </c>
      <c r="W576">
        <v>400</v>
      </c>
      <c r="X576">
        <v>2</v>
      </c>
      <c r="Y576">
        <v>1</v>
      </c>
      <c r="Z576">
        <v>500</v>
      </c>
      <c r="AA576">
        <v>8</v>
      </c>
      <c r="AB576">
        <v>35</v>
      </c>
      <c r="AC576">
        <v>1</v>
      </c>
      <c r="AD576" t="str">
        <f t="shared" si="89"/>
        <v/>
      </c>
      <c r="AE576" t="str">
        <f t="shared" si="84"/>
        <v/>
      </c>
      <c r="AF576" t="str">
        <f t="shared" si="85"/>
        <v/>
      </c>
      <c r="AG576">
        <f t="shared" ref="AG576:AG591" si="91">IF((S576&lt;&gt;"tühi")*(AC576&lt;&gt;""),AC576,"")</f>
        <v>1</v>
      </c>
      <c r="AH576">
        <f t="shared" si="78"/>
        <v>2.8</v>
      </c>
      <c r="AI576">
        <v>0.14499999999999999</v>
      </c>
      <c r="AJ576">
        <f t="shared" si="90"/>
        <v>0.40599999999999997</v>
      </c>
      <c r="AK576" t="str">
        <f t="shared" si="79"/>
        <v/>
      </c>
      <c r="AL576" t="str">
        <f t="shared" si="87"/>
        <v/>
      </c>
    </row>
    <row r="577" spans="1:39" x14ac:dyDescent="0.2">
      <c r="A577" t="s">
        <v>13894</v>
      </c>
      <c r="B577" t="s">
        <v>122</v>
      </c>
      <c r="C577" t="s">
        <v>13895</v>
      </c>
      <c r="D577" s="1">
        <v>37112</v>
      </c>
      <c r="E577" s="1">
        <v>43951</v>
      </c>
      <c r="F577" t="s">
        <v>19</v>
      </c>
      <c r="I577">
        <v>100</v>
      </c>
      <c r="J577">
        <v>0</v>
      </c>
      <c r="K577">
        <v>0</v>
      </c>
      <c r="L577">
        <v>1193</v>
      </c>
      <c r="M577">
        <v>1193</v>
      </c>
      <c r="N577" t="s">
        <v>20</v>
      </c>
      <c r="O577" t="s">
        <v>13896</v>
      </c>
      <c r="P577" t="s">
        <v>28</v>
      </c>
      <c r="Q577" t="s">
        <v>34233</v>
      </c>
      <c r="R577" t="s">
        <v>34233</v>
      </c>
      <c r="S577" t="s">
        <v>32628</v>
      </c>
      <c r="T577" t="s">
        <v>34357</v>
      </c>
      <c r="U577" t="s">
        <v>32634</v>
      </c>
      <c r="V577" t="s">
        <v>32692</v>
      </c>
      <c r="W577">
        <v>400</v>
      </c>
      <c r="X577">
        <v>2</v>
      </c>
      <c r="Y577">
        <v>1</v>
      </c>
      <c r="Z577">
        <v>500</v>
      </c>
      <c r="AA577">
        <v>8</v>
      </c>
      <c r="AB577">
        <v>35</v>
      </c>
      <c r="AC577">
        <v>1</v>
      </c>
      <c r="AD577" t="str">
        <f t="shared" si="89"/>
        <v/>
      </c>
      <c r="AE577" t="str">
        <f t="shared" si="84"/>
        <v/>
      </c>
      <c r="AF577" t="str">
        <f t="shared" si="85"/>
        <v/>
      </c>
      <c r="AG577">
        <f t="shared" si="91"/>
        <v>1</v>
      </c>
      <c r="AH577">
        <f t="shared" si="78"/>
        <v>2.8</v>
      </c>
      <c r="AI577">
        <v>0.14499999999999999</v>
      </c>
      <c r="AJ577">
        <f t="shared" si="90"/>
        <v>0.40599999999999997</v>
      </c>
      <c r="AK577" t="str">
        <f t="shared" si="79"/>
        <v/>
      </c>
      <c r="AL577" t="str">
        <f t="shared" si="87"/>
        <v/>
      </c>
    </row>
    <row r="578" spans="1:39" x14ac:dyDescent="0.2">
      <c r="A578" t="s">
        <v>12517</v>
      </c>
      <c r="B578" t="s">
        <v>122</v>
      </c>
      <c r="C578" t="s">
        <v>12518</v>
      </c>
      <c r="D578" s="1">
        <v>36636</v>
      </c>
      <c r="E578" s="1">
        <v>43951</v>
      </c>
      <c r="F578" t="s">
        <v>26</v>
      </c>
      <c r="I578">
        <v>100</v>
      </c>
      <c r="J578">
        <v>0</v>
      </c>
      <c r="K578">
        <v>0</v>
      </c>
      <c r="L578">
        <v>1617</v>
      </c>
      <c r="M578">
        <v>1617</v>
      </c>
      <c r="N578" t="s">
        <v>20</v>
      </c>
      <c r="O578" t="s">
        <v>12519</v>
      </c>
      <c r="P578" t="s">
        <v>44</v>
      </c>
      <c r="Q578" t="s">
        <v>34233</v>
      </c>
      <c r="R578" t="s">
        <v>34233</v>
      </c>
      <c r="S578" t="s">
        <v>34233</v>
      </c>
      <c r="T578" t="s">
        <v>34233</v>
      </c>
      <c r="V578" t="s">
        <v>34956</v>
      </c>
      <c r="AD578" t="str">
        <f t="shared" si="89"/>
        <v/>
      </c>
      <c r="AE578" t="str">
        <f t="shared" si="84"/>
        <v/>
      </c>
      <c r="AF578" t="str">
        <f t="shared" si="85"/>
        <v/>
      </c>
      <c r="AG578" t="str">
        <f t="shared" si="91"/>
        <v/>
      </c>
      <c r="AH578" t="str">
        <f t="shared" si="78"/>
        <v/>
      </c>
      <c r="AI578">
        <v>0.14499999999999999</v>
      </c>
      <c r="AJ578" t="str">
        <f t="shared" si="90"/>
        <v/>
      </c>
      <c r="AK578" t="str">
        <f t="shared" si="79"/>
        <v/>
      </c>
      <c r="AL578" t="str">
        <f t="shared" si="87"/>
        <v/>
      </c>
    </row>
    <row r="579" spans="1:39" x14ac:dyDescent="0.2">
      <c r="A579" t="s">
        <v>13158</v>
      </c>
      <c r="B579" t="s">
        <v>122</v>
      </c>
      <c r="C579" t="s">
        <v>13159</v>
      </c>
      <c r="D579" s="1">
        <v>36690</v>
      </c>
      <c r="E579" s="1">
        <v>43456</v>
      </c>
      <c r="F579" t="s">
        <v>26</v>
      </c>
      <c r="I579">
        <v>100</v>
      </c>
      <c r="J579">
        <v>0</v>
      </c>
      <c r="K579">
        <v>0</v>
      </c>
      <c r="L579">
        <v>189</v>
      </c>
      <c r="M579">
        <v>189</v>
      </c>
      <c r="N579" t="s">
        <v>20</v>
      </c>
      <c r="O579" t="s">
        <v>13160</v>
      </c>
      <c r="P579" t="s">
        <v>28</v>
      </c>
      <c r="Q579" t="s">
        <v>34233</v>
      </c>
      <c r="R579" t="s">
        <v>34233</v>
      </c>
      <c r="S579" t="s">
        <v>34233</v>
      </c>
      <c r="T579" t="s">
        <v>34233</v>
      </c>
      <c r="V579" t="s">
        <v>34956</v>
      </c>
      <c r="AD579" t="str">
        <f t="shared" si="89"/>
        <v/>
      </c>
      <c r="AE579" t="str">
        <f t="shared" si="84"/>
        <v/>
      </c>
      <c r="AF579" t="str">
        <f t="shared" si="85"/>
        <v/>
      </c>
      <c r="AG579" t="str">
        <f t="shared" si="91"/>
        <v/>
      </c>
      <c r="AH579" t="str">
        <f t="shared" ref="AH579:AH642" si="92">IF(AG579="","",AG579*2.8)</f>
        <v/>
      </c>
      <c r="AI579">
        <v>0.14499999999999999</v>
      </c>
      <c r="AJ579" t="str">
        <f t="shared" si="90"/>
        <v/>
      </c>
      <c r="AK579" t="str">
        <f t="shared" ref="AK579:AK642" si="93">IF(AE579="","",AE579*2.8)</f>
        <v/>
      </c>
      <c r="AL579" t="str">
        <f t="shared" si="87"/>
        <v/>
      </c>
    </row>
    <row r="580" spans="1:39" x14ac:dyDescent="0.2">
      <c r="A580" t="s">
        <v>26224</v>
      </c>
      <c r="B580" t="s">
        <v>122</v>
      </c>
      <c r="C580" t="s">
        <v>26225</v>
      </c>
      <c r="D580" s="1">
        <v>40954</v>
      </c>
      <c r="E580" s="1">
        <v>43456</v>
      </c>
      <c r="F580" t="s">
        <v>26</v>
      </c>
      <c r="I580">
        <v>100</v>
      </c>
      <c r="J580">
        <v>0</v>
      </c>
      <c r="K580">
        <v>0</v>
      </c>
      <c r="L580">
        <v>160</v>
      </c>
      <c r="M580">
        <v>160</v>
      </c>
      <c r="N580" t="s">
        <v>20</v>
      </c>
      <c r="O580" t="s">
        <v>26223</v>
      </c>
      <c r="P580" t="s">
        <v>28</v>
      </c>
      <c r="Q580" t="s">
        <v>34233</v>
      </c>
      <c r="R580" t="s">
        <v>34233</v>
      </c>
      <c r="S580" t="s">
        <v>34233</v>
      </c>
      <c r="T580" t="s">
        <v>34233</v>
      </c>
      <c r="V580" t="s">
        <v>32710</v>
      </c>
      <c r="AD580" t="str">
        <f t="shared" si="89"/>
        <v/>
      </c>
      <c r="AE580" t="str">
        <f t="shared" si="84"/>
        <v/>
      </c>
      <c r="AF580" t="str">
        <f t="shared" si="85"/>
        <v/>
      </c>
      <c r="AG580" t="str">
        <f t="shared" si="91"/>
        <v/>
      </c>
      <c r="AH580" t="str">
        <f t="shared" si="92"/>
        <v/>
      </c>
      <c r="AI580">
        <v>0.14499999999999999</v>
      </c>
      <c r="AJ580" t="str">
        <f t="shared" si="90"/>
        <v/>
      </c>
      <c r="AK580" t="str">
        <f t="shared" si="93"/>
        <v/>
      </c>
      <c r="AL580" t="str">
        <f t="shared" si="87"/>
        <v/>
      </c>
    </row>
    <row r="581" spans="1:39" x14ac:dyDescent="0.2">
      <c r="A581" t="s">
        <v>31355</v>
      </c>
      <c r="B581" t="s">
        <v>122</v>
      </c>
      <c r="C581" t="s">
        <v>31356</v>
      </c>
      <c r="D581" s="1">
        <v>43866</v>
      </c>
      <c r="E581" s="1">
        <v>43951</v>
      </c>
      <c r="F581" t="s">
        <v>889</v>
      </c>
      <c r="I581">
        <v>100</v>
      </c>
      <c r="J581">
        <v>0</v>
      </c>
      <c r="K581">
        <v>0</v>
      </c>
      <c r="L581">
        <v>7446</v>
      </c>
      <c r="M581">
        <v>7446</v>
      </c>
      <c r="N581" t="s">
        <v>20</v>
      </c>
      <c r="O581" t="s">
        <v>31357</v>
      </c>
      <c r="P581" t="s">
        <v>28</v>
      </c>
      <c r="Q581" t="s">
        <v>34233</v>
      </c>
      <c r="R581" t="s">
        <v>34233</v>
      </c>
      <c r="S581" t="s">
        <v>33942</v>
      </c>
      <c r="T581" t="s">
        <v>34233</v>
      </c>
      <c r="V581" t="s">
        <v>34974</v>
      </c>
      <c r="AD581" t="str">
        <f t="shared" si="89"/>
        <v/>
      </c>
      <c r="AE581" t="str">
        <f t="shared" si="84"/>
        <v/>
      </c>
      <c r="AF581" t="str">
        <f t="shared" si="85"/>
        <v/>
      </c>
      <c r="AG581" t="str">
        <f t="shared" si="91"/>
        <v/>
      </c>
      <c r="AH581" t="str">
        <f t="shared" si="92"/>
        <v/>
      </c>
      <c r="AI581">
        <v>0.14499999999999999</v>
      </c>
      <c r="AJ581" t="str">
        <f t="shared" si="90"/>
        <v/>
      </c>
      <c r="AK581" t="str">
        <f t="shared" si="93"/>
        <v/>
      </c>
      <c r="AL581" t="str">
        <f t="shared" si="87"/>
        <v/>
      </c>
    </row>
    <row r="582" spans="1:39" x14ac:dyDescent="0.2">
      <c r="A582" t="s">
        <v>31358</v>
      </c>
      <c r="B582" t="s">
        <v>122</v>
      </c>
      <c r="C582" t="s">
        <v>31359</v>
      </c>
      <c r="D582" s="1">
        <v>43866</v>
      </c>
      <c r="E582" s="1">
        <v>43951</v>
      </c>
      <c r="F582" t="s">
        <v>889</v>
      </c>
      <c r="I582">
        <v>100</v>
      </c>
      <c r="J582">
        <v>0</v>
      </c>
      <c r="K582">
        <v>0</v>
      </c>
      <c r="L582">
        <v>12901</v>
      </c>
      <c r="M582">
        <v>12901</v>
      </c>
      <c r="N582" t="s">
        <v>20</v>
      </c>
      <c r="O582" t="s">
        <v>31360</v>
      </c>
      <c r="P582" t="s">
        <v>28</v>
      </c>
      <c r="Q582" t="s">
        <v>34233</v>
      </c>
      <c r="R582" t="s">
        <v>34233</v>
      </c>
      <c r="S582" t="s">
        <v>33942</v>
      </c>
      <c r="T582" t="s">
        <v>34233</v>
      </c>
      <c r="V582" t="s">
        <v>34975</v>
      </c>
      <c r="AD582" t="str">
        <f t="shared" si="89"/>
        <v/>
      </c>
      <c r="AE582" t="str">
        <f t="shared" si="84"/>
        <v/>
      </c>
      <c r="AF582" t="str">
        <f t="shared" si="85"/>
        <v/>
      </c>
      <c r="AG582" t="str">
        <f t="shared" si="91"/>
        <v/>
      </c>
      <c r="AH582" t="str">
        <f t="shared" si="92"/>
        <v/>
      </c>
      <c r="AI582">
        <v>0.14499999999999999</v>
      </c>
      <c r="AJ582" t="str">
        <f t="shared" si="90"/>
        <v/>
      </c>
      <c r="AK582" t="str">
        <f t="shared" si="93"/>
        <v/>
      </c>
      <c r="AL582" t="str">
        <f t="shared" si="87"/>
        <v/>
      </c>
    </row>
    <row r="583" spans="1:39" x14ac:dyDescent="0.2">
      <c r="A583" t="s">
        <v>27724</v>
      </c>
      <c r="B583" t="s">
        <v>122</v>
      </c>
      <c r="C583" t="s">
        <v>27725</v>
      </c>
      <c r="D583" s="1">
        <v>42184</v>
      </c>
      <c r="E583" s="1">
        <v>44546</v>
      </c>
      <c r="F583" t="s">
        <v>19</v>
      </c>
      <c r="I583">
        <v>100</v>
      </c>
      <c r="J583">
        <v>0</v>
      </c>
      <c r="K583">
        <v>0</v>
      </c>
      <c r="L583">
        <v>2122</v>
      </c>
      <c r="M583">
        <v>2122</v>
      </c>
      <c r="N583" t="s">
        <v>20</v>
      </c>
      <c r="O583" t="s">
        <v>21</v>
      </c>
      <c r="P583" t="s">
        <v>28</v>
      </c>
      <c r="Q583" t="s">
        <v>34233</v>
      </c>
      <c r="R583" t="s">
        <v>34233</v>
      </c>
      <c r="S583" t="s">
        <v>32628</v>
      </c>
      <c r="T583" t="s">
        <v>34362</v>
      </c>
      <c r="U583" t="s">
        <v>32650</v>
      </c>
      <c r="V583" t="s">
        <v>34954</v>
      </c>
      <c r="W583">
        <v>750</v>
      </c>
      <c r="X583">
        <v>2</v>
      </c>
      <c r="Y583">
        <v>1</v>
      </c>
      <c r="AA583">
        <v>8.5</v>
      </c>
      <c r="AC583">
        <v>8</v>
      </c>
      <c r="AD583" t="str">
        <f t="shared" si="89"/>
        <v/>
      </c>
      <c r="AE583" t="str">
        <f t="shared" si="84"/>
        <v/>
      </c>
      <c r="AF583" t="str">
        <f t="shared" si="85"/>
        <v/>
      </c>
      <c r="AG583">
        <f t="shared" si="91"/>
        <v>8</v>
      </c>
      <c r="AH583">
        <f t="shared" si="92"/>
        <v>22.4</v>
      </c>
      <c r="AI583">
        <v>0.14499999999999999</v>
      </c>
      <c r="AJ583">
        <f t="shared" si="90"/>
        <v>3.2479999999999998</v>
      </c>
      <c r="AK583" t="str">
        <f t="shared" si="93"/>
        <v/>
      </c>
      <c r="AL583" t="str">
        <f t="shared" si="87"/>
        <v/>
      </c>
    </row>
    <row r="584" spans="1:39" x14ac:dyDescent="0.2">
      <c r="A584" t="s">
        <v>27726</v>
      </c>
      <c r="B584" t="s">
        <v>122</v>
      </c>
      <c r="C584" t="s">
        <v>27727</v>
      </c>
      <c r="D584" s="1">
        <v>42184</v>
      </c>
      <c r="E584" s="1">
        <v>44546</v>
      </c>
      <c r="F584" t="s">
        <v>19</v>
      </c>
      <c r="I584">
        <v>100</v>
      </c>
      <c r="J584">
        <v>0</v>
      </c>
      <c r="K584">
        <v>0</v>
      </c>
      <c r="L584">
        <v>2223</v>
      </c>
      <c r="M584">
        <v>2223</v>
      </c>
      <c r="N584" t="s">
        <v>20</v>
      </c>
      <c r="O584" t="s">
        <v>21</v>
      </c>
      <c r="P584" t="s">
        <v>28</v>
      </c>
      <c r="Q584" t="s">
        <v>34233</v>
      </c>
      <c r="R584" t="s">
        <v>34233</v>
      </c>
      <c r="S584" t="s">
        <v>32628</v>
      </c>
      <c r="T584" t="s">
        <v>34362</v>
      </c>
      <c r="U584" t="s">
        <v>32650</v>
      </c>
      <c r="V584" t="s">
        <v>34954</v>
      </c>
      <c r="W584">
        <v>750</v>
      </c>
      <c r="X584">
        <v>2</v>
      </c>
      <c r="Y584">
        <v>1</v>
      </c>
      <c r="AA584">
        <v>8.5</v>
      </c>
      <c r="AC584">
        <v>8</v>
      </c>
      <c r="AD584" t="str">
        <f t="shared" si="89"/>
        <v/>
      </c>
      <c r="AE584" t="str">
        <f t="shared" si="84"/>
        <v/>
      </c>
      <c r="AF584" t="str">
        <f t="shared" si="85"/>
        <v/>
      </c>
      <c r="AG584">
        <f t="shared" si="91"/>
        <v>8</v>
      </c>
      <c r="AH584">
        <f t="shared" si="92"/>
        <v>22.4</v>
      </c>
      <c r="AI584">
        <v>0.14499999999999999</v>
      </c>
      <c r="AJ584">
        <f t="shared" si="90"/>
        <v>3.2479999999999998</v>
      </c>
      <c r="AK584" t="str">
        <f t="shared" si="93"/>
        <v/>
      </c>
      <c r="AL584" t="str">
        <f t="shared" si="87"/>
        <v/>
      </c>
    </row>
    <row r="585" spans="1:39" x14ac:dyDescent="0.2">
      <c r="A585" t="s">
        <v>27728</v>
      </c>
      <c r="B585" t="s">
        <v>122</v>
      </c>
      <c r="C585" t="s">
        <v>27729</v>
      </c>
      <c r="D585" s="1">
        <v>42184</v>
      </c>
      <c r="E585" s="1">
        <v>44546</v>
      </c>
      <c r="F585" t="s">
        <v>19</v>
      </c>
      <c r="I585">
        <v>100</v>
      </c>
      <c r="J585">
        <v>0</v>
      </c>
      <c r="K585">
        <v>0</v>
      </c>
      <c r="L585">
        <v>2094</v>
      </c>
      <c r="M585">
        <v>2094</v>
      </c>
      <c r="N585" t="s">
        <v>20</v>
      </c>
      <c r="O585" t="s">
        <v>21</v>
      </c>
      <c r="P585" t="s">
        <v>28</v>
      </c>
      <c r="Q585" t="s">
        <v>34233</v>
      </c>
      <c r="R585" t="s">
        <v>34233</v>
      </c>
      <c r="S585" t="s">
        <v>32628</v>
      </c>
      <c r="T585" t="s">
        <v>34362</v>
      </c>
      <c r="U585" t="s">
        <v>32650</v>
      </c>
      <c r="V585" t="s">
        <v>34954</v>
      </c>
      <c r="W585">
        <v>750</v>
      </c>
      <c r="X585">
        <v>2</v>
      </c>
      <c r="Y585">
        <v>1</v>
      </c>
      <c r="AA585">
        <v>8.5</v>
      </c>
      <c r="AC585">
        <v>8</v>
      </c>
      <c r="AD585" t="str">
        <f t="shared" si="89"/>
        <v/>
      </c>
      <c r="AE585" t="str">
        <f t="shared" si="84"/>
        <v/>
      </c>
      <c r="AF585" t="str">
        <f t="shared" si="85"/>
        <v/>
      </c>
      <c r="AG585">
        <f t="shared" si="91"/>
        <v>8</v>
      </c>
      <c r="AH585">
        <f t="shared" si="92"/>
        <v>22.4</v>
      </c>
      <c r="AI585">
        <v>0.14499999999999999</v>
      </c>
      <c r="AJ585">
        <f t="shared" si="90"/>
        <v>3.2479999999999998</v>
      </c>
      <c r="AK585" t="str">
        <f t="shared" si="93"/>
        <v/>
      </c>
      <c r="AL585" t="str">
        <f t="shared" si="87"/>
        <v/>
      </c>
    </row>
    <row r="586" spans="1:39" x14ac:dyDescent="0.2">
      <c r="A586" t="s">
        <v>27730</v>
      </c>
      <c r="B586" t="s">
        <v>122</v>
      </c>
      <c r="C586" t="s">
        <v>27731</v>
      </c>
      <c r="D586" s="1">
        <v>42184</v>
      </c>
      <c r="E586" s="1">
        <v>44546</v>
      </c>
      <c r="F586" t="s">
        <v>19</v>
      </c>
      <c r="I586">
        <v>100</v>
      </c>
      <c r="J586">
        <v>0</v>
      </c>
      <c r="K586">
        <v>0</v>
      </c>
      <c r="L586">
        <v>2023</v>
      </c>
      <c r="M586">
        <v>2023</v>
      </c>
      <c r="N586" t="s">
        <v>20</v>
      </c>
      <c r="O586" t="s">
        <v>21</v>
      </c>
      <c r="P586" t="s">
        <v>28</v>
      </c>
      <c r="Q586" t="s">
        <v>34233</v>
      </c>
      <c r="R586" t="s">
        <v>34233</v>
      </c>
      <c r="S586" t="s">
        <v>32628</v>
      </c>
      <c r="T586" t="s">
        <v>34362</v>
      </c>
      <c r="U586" t="s">
        <v>32650</v>
      </c>
      <c r="V586" t="s">
        <v>34954</v>
      </c>
      <c r="W586">
        <v>750</v>
      </c>
      <c r="X586">
        <v>2</v>
      </c>
      <c r="Y586">
        <v>1</v>
      </c>
      <c r="AA586">
        <v>8.5</v>
      </c>
      <c r="AC586">
        <v>8</v>
      </c>
      <c r="AD586" t="str">
        <f t="shared" si="89"/>
        <v/>
      </c>
      <c r="AE586" t="str">
        <f t="shared" si="84"/>
        <v/>
      </c>
      <c r="AF586" t="str">
        <f t="shared" si="85"/>
        <v/>
      </c>
      <c r="AG586">
        <f t="shared" si="91"/>
        <v>8</v>
      </c>
      <c r="AH586">
        <f t="shared" si="92"/>
        <v>22.4</v>
      </c>
      <c r="AI586">
        <v>0.14499999999999999</v>
      </c>
      <c r="AJ586">
        <f t="shared" si="90"/>
        <v>3.2479999999999998</v>
      </c>
      <c r="AK586" t="str">
        <f t="shared" si="93"/>
        <v/>
      </c>
      <c r="AL586" t="str">
        <f t="shared" si="87"/>
        <v/>
      </c>
    </row>
    <row r="587" spans="1:39" x14ac:dyDescent="0.2">
      <c r="A587" t="s">
        <v>27721</v>
      </c>
      <c r="B587" t="s">
        <v>122</v>
      </c>
      <c r="C587" t="s">
        <v>27722</v>
      </c>
      <c r="D587" s="1">
        <v>42184</v>
      </c>
      <c r="E587" s="1">
        <v>44581</v>
      </c>
      <c r="F587" t="s">
        <v>26</v>
      </c>
      <c r="I587">
        <v>100</v>
      </c>
      <c r="J587">
        <v>0</v>
      </c>
      <c r="K587">
        <v>0</v>
      </c>
      <c r="L587">
        <v>7807</v>
      </c>
      <c r="M587">
        <v>7807</v>
      </c>
      <c r="N587" t="s">
        <v>20</v>
      </c>
      <c r="O587" t="s">
        <v>27723</v>
      </c>
      <c r="P587" t="s">
        <v>44</v>
      </c>
      <c r="Q587" t="s">
        <v>34233</v>
      </c>
      <c r="R587" t="s">
        <v>34233</v>
      </c>
      <c r="S587" t="s">
        <v>34233</v>
      </c>
      <c r="T587" t="s">
        <v>34233</v>
      </c>
      <c r="V587" t="s">
        <v>34954</v>
      </c>
      <c r="AD587" t="str">
        <f t="shared" si="89"/>
        <v/>
      </c>
      <c r="AE587" t="str">
        <f t="shared" si="84"/>
        <v/>
      </c>
      <c r="AF587" t="str">
        <f t="shared" si="85"/>
        <v/>
      </c>
      <c r="AG587" t="str">
        <f t="shared" si="91"/>
        <v/>
      </c>
      <c r="AH587" t="str">
        <f t="shared" si="92"/>
        <v/>
      </c>
      <c r="AI587">
        <v>0.14499999999999999</v>
      </c>
      <c r="AJ587" t="str">
        <f t="shared" si="90"/>
        <v/>
      </c>
      <c r="AK587" t="str">
        <f t="shared" si="93"/>
        <v/>
      </c>
      <c r="AL587" t="str">
        <f t="shared" si="87"/>
        <v/>
      </c>
    </row>
    <row r="588" spans="1:39" x14ac:dyDescent="0.2">
      <c r="A588" t="s">
        <v>17814</v>
      </c>
      <c r="B588" t="s">
        <v>122</v>
      </c>
      <c r="C588" t="s">
        <v>17815</v>
      </c>
      <c r="D588" s="1">
        <v>37778</v>
      </c>
      <c r="E588" s="1">
        <v>43951</v>
      </c>
      <c r="F588" t="s">
        <v>39</v>
      </c>
      <c r="I588">
        <v>100</v>
      </c>
      <c r="J588">
        <v>0</v>
      </c>
      <c r="K588">
        <v>0</v>
      </c>
      <c r="L588">
        <v>16033</v>
      </c>
      <c r="M588">
        <v>16033</v>
      </c>
      <c r="N588" t="s">
        <v>20</v>
      </c>
      <c r="O588" t="s">
        <v>17816</v>
      </c>
      <c r="P588" t="s">
        <v>28</v>
      </c>
      <c r="Q588" t="s">
        <v>34233</v>
      </c>
      <c r="R588" t="s">
        <v>34233</v>
      </c>
      <c r="S588" t="s">
        <v>33942</v>
      </c>
      <c r="T588" t="s">
        <v>34233</v>
      </c>
      <c r="AD588" t="str">
        <f t="shared" ref="AD588:AD619" si="94">IF((S588="tühi")*(F588&lt;&gt;"Elamumaa")*(G588&lt;&gt;"Elamumaa")*(H588&lt;&gt;"Elamumaa"),IF(Z588=0,"",Z588),"")</f>
        <v/>
      </c>
      <c r="AE588" t="str">
        <f t="shared" ref="AE588:AE651" si="95">IF((S588="tühi")*(AC588&lt;&gt;""),AC588,"")</f>
        <v/>
      </c>
      <c r="AF588" t="str">
        <f t="shared" ref="AF588:AF651" si="96">IF((S588&lt;&gt;"tühi")*(F588&lt;&gt;"Elamumaa")*(G588&lt;&gt;"Elamumaa")*(H588&lt;&gt;"Elamumaa"),IF(Z588=0,"",Z588),"")</f>
        <v/>
      </c>
      <c r="AG588" t="str">
        <f t="shared" si="91"/>
        <v/>
      </c>
      <c r="AH588" t="str">
        <f t="shared" si="92"/>
        <v/>
      </c>
      <c r="AI588">
        <v>0.14499999999999999</v>
      </c>
      <c r="AJ588" t="str">
        <f t="shared" si="90"/>
        <v/>
      </c>
      <c r="AK588" t="str">
        <f t="shared" si="93"/>
        <v/>
      </c>
      <c r="AL588" t="str">
        <f t="shared" si="87"/>
        <v/>
      </c>
    </row>
    <row r="589" spans="1:39" x14ac:dyDescent="0.2">
      <c r="A589" t="s">
        <v>24350</v>
      </c>
      <c r="B589" t="s">
        <v>122</v>
      </c>
      <c r="C589" t="s">
        <v>24351</v>
      </c>
      <c r="D589" s="1">
        <v>39342</v>
      </c>
      <c r="E589" s="1">
        <v>43957</v>
      </c>
      <c r="F589" t="s">
        <v>889</v>
      </c>
      <c r="I589">
        <v>100</v>
      </c>
      <c r="J589">
        <v>0</v>
      </c>
      <c r="K589">
        <v>0</v>
      </c>
      <c r="L589">
        <v>609</v>
      </c>
      <c r="M589">
        <v>609</v>
      </c>
      <c r="N589" t="s">
        <v>20</v>
      </c>
      <c r="O589" t="s">
        <v>24352</v>
      </c>
      <c r="P589" t="s">
        <v>44</v>
      </c>
      <c r="Q589" t="s">
        <v>34233</v>
      </c>
      <c r="R589" t="s">
        <v>34233</v>
      </c>
      <c r="S589" t="s">
        <v>33942</v>
      </c>
      <c r="T589" t="s">
        <v>34233</v>
      </c>
      <c r="V589" t="s">
        <v>32706</v>
      </c>
      <c r="AD589" t="str">
        <f t="shared" si="94"/>
        <v/>
      </c>
      <c r="AE589" t="str">
        <f t="shared" si="95"/>
        <v/>
      </c>
      <c r="AF589" t="str">
        <f t="shared" si="96"/>
        <v/>
      </c>
      <c r="AG589" t="str">
        <f t="shared" si="91"/>
        <v/>
      </c>
      <c r="AH589" t="str">
        <f t="shared" si="92"/>
        <v/>
      </c>
      <c r="AI589">
        <v>0.14499999999999999</v>
      </c>
      <c r="AJ589" t="str">
        <f t="shared" si="90"/>
        <v/>
      </c>
      <c r="AK589" t="str">
        <f t="shared" si="93"/>
        <v/>
      </c>
      <c r="AL589" t="str">
        <f t="shared" si="87"/>
        <v/>
      </c>
    </row>
    <row r="590" spans="1:39" x14ac:dyDescent="0.2">
      <c r="A590" t="s">
        <v>30764</v>
      </c>
      <c r="B590" t="s">
        <v>122</v>
      </c>
      <c r="C590" t="s">
        <v>30765</v>
      </c>
      <c r="D590" s="1">
        <v>43859</v>
      </c>
      <c r="E590" s="1">
        <v>44546</v>
      </c>
      <c r="F590" t="s">
        <v>20562</v>
      </c>
      <c r="I590">
        <v>100</v>
      </c>
      <c r="J590">
        <v>0</v>
      </c>
      <c r="K590">
        <v>0</v>
      </c>
      <c r="L590">
        <v>499</v>
      </c>
      <c r="M590">
        <v>499</v>
      </c>
      <c r="N590" t="s">
        <v>20</v>
      </c>
      <c r="O590" t="s">
        <v>30766</v>
      </c>
      <c r="P590" t="s">
        <v>44</v>
      </c>
      <c r="Q590" t="s">
        <v>34233</v>
      </c>
      <c r="R590" t="s">
        <v>34233</v>
      </c>
      <c r="S590" t="s">
        <v>33942</v>
      </c>
      <c r="T590" t="s">
        <v>34233</v>
      </c>
      <c r="AD590" t="str">
        <f t="shared" si="94"/>
        <v/>
      </c>
      <c r="AE590" t="str">
        <f t="shared" si="95"/>
        <v/>
      </c>
      <c r="AF590" t="str">
        <f t="shared" si="96"/>
        <v/>
      </c>
      <c r="AG590" t="str">
        <f t="shared" si="91"/>
        <v/>
      </c>
      <c r="AH590" t="str">
        <f t="shared" si="92"/>
        <v/>
      </c>
      <c r="AI590">
        <v>0.14499999999999999</v>
      </c>
      <c r="AJ590" t="str">
        <f t="shared" si="90"/>
        <v/>
      </c>
      <c r="AK590" t="str">
        <f t="shared" si="93"/>
        <v/>
      </c>
      <c r="AL590" t="str">
        <f t="shared" si="87"/>
        <v/>
      </c>
    </row>
    <row r="591" spans="1:39" x14ac:dyDescent="0.2">
      <c r="A591" t="s">
        <v>27059</v>
      </c>
      <c r="B591" t="s">
        <v>122</v>
      </c>
      <c r="C591" t="s">
        <v>27060</v>
      </c>
      <c r="D591" s="1">
        <v>41628</v>
      </c>
      <c r="E591" s="1">
        <v>44546</v>
      </c>
      <c r="F591" t="s">
        <v>26</v>
      </c>
      <c r="I591">
        <v>100</v>
      </c>
      <c r="J591">
        <v>0</v>
      </c>
      <c r="K591">
        <v>0</v>
      </c>
      <c r="L591">
        <v>3184</v>
      </c>
      <c r="M591">
        <v>3184</v>
      </c>
      <c r="N591" t="s">
        <v>20</v>
      </c>
      <c r="O591" t="s">
        <v>27061</v>
      </c>
      <c r="P591" t="s">
        <v>44</v>
      </c>
      <c r="Q591" t="s">
        <v>34233</v>
      </c>
      <c r="R591" t="s">
        <v>34233</v>
      </c>
      <c r="S591" t="s">
        <v>34233</v>
      </c>
      <c r="T591" t="s">
        <v>34233</v>
      </c>
      <c r="AD591" t="str">
        <f t="shared" si="94"/>
        <v/>
      </c>
      <c r="AE591" t="str">
        <f t="shared" si="95"/>
        <v/>
      </c>
      <c r="AF591" t="str">
        <f t="shared" si="96"/>
        <v/>
      </c>
      <c r="AG591" t="str">
        <f t="shared" si="91"/>
        <v/>
      </c>
      <c r="AH591" t="str">
        <f t="shared" si="92"/>
        <v/>
      </c>
      <c r="AI591">
        <v>0.14499999999999999</v>
      </c>
      <c r="AJ591" t="str">
        <f t="shared" si="90"/>
        <v/>
      </c>
      <c r="AK591" t="str">
        <f t="shared" si="93"/>
        <v/>
      </c>
      <c r="AL591" t="str">
        <f t="shared" si="87"/>
        <v/>
      </c>
    </row>
    <row r="592" spans="1:39" x14ac:dyDescent="0.2">
      <c r="A592" t="s">
        <v>4130</v>
      </c>
      <c r="B592" t="s">
        <v>122</v>
      </c>
      <c r="C592" t="s">
        <v>4131</v>
      </c>
      <c r="D592" s="1">
        <v>35949</v>
      </c>
      <c r="E592" s="1">
        <v>43456</v>
      </c>
      <c r="F592" t="s">
        <v>19</v>
      </c>
      <c r="I592">
        <v>100</v>
      </c>
      <c r="J592">
        <v>0</v>
      </c>
      <c r="K592">
        <v>0</v>
      </c>
      <c r="L592">
        <v>1032</v>
      </c>
      <c r="M592">
        <v>1032</v>
      </c>
      <c r="N592" t="s">
        <v>20</v>
      </c>
      <c r="O592" t="s">
        <v>21</v>
      </c>
      <c r="P592" t="s">
        <v>28</v>
      </c>
      <c r="Q592" t="s">
        <v>34233</v>
      </c>
      <c r="R592" t="s">
        <v>34233</v>
      </c>
      <c r="S592" t="s">
        <v>32628</v>
      </c>
      <c r="T592" t="s">
        <v>34356</v>
      </c>
      <c r="U592" t="s">
        <v>32648</v>
      </c>
      <c r="V592" t="s">
        <v>32649</v>
      </c>
      <c r="W592">
        <v>260</v>
      </c>
      <c r="X592">
        <v>3</v>
      </c>
      <c r="Y592" s="5" t="s">
        <v>32661</v>
      </c>
      <c r="AA592">
        <v>12</v>
      </c>
      <c r="AB592">
        <v>25</v>
      </c>
      <c r="AC592">
        <v>2</v>
      </c>
      <c r="AD592" t="str">
        <f t="shared" si="94"/>
        <v/>
      </c>
      <c r="AE592" t="str">
        <f t="shared" si="95"/>
        <v/>
      </c>
      <c r="AF592" t="str">
        <f t="shared" si="96"/>
        <v/>
      </c>
      <c r="AG592">
        <v>2</v>
      </c>
      <c r="AH592">
        <f t="shared" si="92"/>
        <v>5.6</v>
      </c>
      <c r="AI592">
        <v>0.14499999999999999</v>
      </c>
      <c r="AJ592">
        <f t="shared" si="90"/>
        <v>0.81199999999999994</v>
      </c>
      <c r="AK592" t="str">
        <f t="shared" si="93"/>
        <v/>
      </c>
      <c r="AL592" t="str">
        <f t="shared" si="87"/>
        <v/>
      </c>
      <c r="AM592" t="s">
        <v>33882</v>
      </c>
    </row>
    <row r="593" spans="1:39" x14ac:dyDescent="0.2">
      <c r="A593" t="s">
        <v>22036</v>
      </c>
      <c r="B593" t="s">
        <v>122</v>
      </c>
      <c r="C593" t="s">
        <v>22037</v>
      </c>
      <c r="D593" s="1">
        <v>35949</v>
      </c>
      <c r="E593" s="1">
        <v>43456</v>
      </c>
      <c r="F593" t="s">
        <v>19</v>
      </c>
      <c r="I593">
        <v>100</v>
      </c>
      <c r="J593">
        <v>0</v>
      </c>
      <c r="K593">
        <v>0</v>
      </c>
      <c r="L593">
        <v>860</v>
      </c>
      <c r="M593">
        <v>860</v>
      </c>
      <c r="N593" t="s">
        <v>20</v>
      </c>
      <c r="O593" t="s">
        <v>22038</v>
      </c>
      <c r="P593" t="s">
        <v>28</v>
      </c>
      <c r="Q593" t="s">
        <v>34233</v>
      </c>
      <c r="R593" t="s">
        <v>34233</v>
      </c>
      <c r="S593" t="s">
        <v>33797</v>
      </c>
      <c r="T593" t="s">
        <v>34365</v>
      </c>
      <c r="U593" t="s">
        <v>32648</v>
      </c>
      <c r="V593" t="s">
        <v>32649</v>
      </c>
      <c r="W593">
        <v>210</v>
      </c>
      <c r="X593">
        <v>3</v>
      </c>
      <c r="Y593" s="5" t="s">
        <v>32661</v>
      </c>
      <c r="AA593">
        <v>12</v>
      </c>
      <c r="AB593">
        <v>25</v>
      </c>
      <c r="AC593">
        <v>2</v>
      </c>
      <c r="AD593" t="str">
        <f t="shared" si="94"/>
        <v/>
      </c>
      <c r="AE593" t="str">
        <f t="shared" si="95"/>
        <v/>
      </c>
      <c r="AF593" t="str">
        <f t="shared" si="96"/>
        <v/>
      </c>
      <c r="AG593">
        <v>1</v>
      </c>
      <c r="AH593">
        <f t="shared" si="92"/>
        <v>2.8</v>
      </c>
      <c r="AI593">
        <v>0.14499999999999999</v>
      </c>
      <c r="AJ593">
        <f t="shared" si="90"/>
        <v>0.40599999999999997</v>
      </c>
      <c r="AK593" t="str">
        <f t="shared" si="93"/>
        <v/>
      </c>
      <c r="AL593" t="str">
        <f t="shared" si="87"/>
        <v/>
      </c>
      <c r="AM593" t="s">
        <v>33882</v>
      </c>
    </row>
    <row r="594" spans="1:39" x14ac:dyDescent="0.2">
      <c r="A594" t="s">
        <v>4195</v>
      </c>
      <c r="B594" t="s">
        <v>122</v>
      </c>
      <c r="C594" t="s">
        <v>4196</v>
      </c>
      <c r="D594" s="1">
        <v>35949</v>
      </c>
      <c r="E594" s="1">
        <v>44546</v>
      </c>
      <c r="F594" t="s">
        <v>19</v>
      </c>
      <c r="I594">
        <v>100</v>
      </c>
      <c r="J594">
        <v>0</v>
      </c>
      <c r="K594">
        <v>0</v>
      </c>
      <c r="L594">
        <v>1171</v>
      </c>
      <c r="M594">
        <v>1171</v>
      </c>
      <c r="N594" t="s">
        <v>20</v>
      </c>
      <c r="O594" t="s">
        <v>4197</v>
      </c>
      <c r="P594" t="s">
        <v>28</v>
      </c>
      <c r="Q594" t="s">
        <v>34233</v>
      </c>
      <c r="R594" t="s">
        <v>34233</v>
      </c>
      <c r="S594" t="s">
        <v>32628</v>
      </c>
      <c r="T594" t="s">
        <v>34365</v>
      </c>
      <c r="U594" t="s">
        <v>32648</v>
      </c>
      <c r="V594" t="s">
        <v>32649</v>
      </c>
      <c r="W594">
        <v>230</v>
      </c>
      <c r="X594">
        <v>3</v>
      </c>
      <c r="Y594" s="5" t="s">
        <v>32661</v>
      </c>
      <c r="AA594">
        <v>12</v>
      </c>
      <c r="AB594">
        <v>25</v>
      </c>
      <c r="AC594">
        <v>2</v>
      </c>
      <c r="AD594" t="str">
        <f t="shared" si="94"/>
        <v/>
      </c>
      <c r="AE594" t="str">
        <f t="shared" si="95"/>
        <v/>
      </c>
      <c r="AF594" t="str">
        <f t="shared" si="96"/>
        <v/>
      </c>
      <c r="AG594">
        <v>1</v>
      </c>
      <c r="AH594">
        <f t="shared" si="92"/>
        <v>2.8</v>
      </c>
      <c r="AI594">
        <v>0.14499999999999999</v>
      </c>
      <c r="AJ594">
        <f t="shared" si="90"/>
        <v>0.40599999999999997</v>
      </c>
      <c r="AK594" t="str">
        <f t="shared" si="93"/>
        <v/>
      </c>
      <c r="AL594" t="str">
        <f t="shared" si="87"/>
        <v/>
      </c>
      <c r="AM594" t="s">
        <v>33882</v>
      </c>
    </row>
    <row r="595" spans="1:39" x14ac:dyDescent="0.2">
      <c r="A595" t="s">
        <v>20313</v>
      </c>
      <c r="B595" t="s">
        <v>122</v>
      </c>
      <c r="C595" t="s">
        <v>20314</v>
      </c>
      <c r="D595" s="1">
        <v>38363</v>
      </c>
      <c r="E595" s="1">
        <v>44546</v>
      </c>
      <c r="F595" t="s">
        <v>19</v>
      </c>
      <c r="I595">
        <v>100</v>
      </c>
      <c r="J595">
        <v>0</v>
      </c>
      <c r="K595">
        <v>0</v>
      </c>
      <c r="L595">
        <v>1231</v>
      </c>
      <c r="M595">
        <v>1231</v>
      </c>
      <c r="N595" t="s">
        <v>20</v>
      </c>
      <c r="O595" t="s">
        <v>20315</v>
      </c>
      <c r="P595" t="s">
        <v>28</v>
      </c>
      <c r="Q595" t="s">
        <v>34233</v>
      </c>
      <c r="R595" t="s">
        <v>34233</v>
      </c>
      <c r="S595" t="s">
        <v>32628</v>
      </c>
      <c r="T595" t="s">
        <v>34366</v>
      </c>
      <c r="U595" t="s">
        <v>32648</v>
      </c>
      <c r="V595" t="s">
        <v>32649</v>
      </c>
      <c r="AC595">
        <v>2</v>
      </c>
      <c r="AD595" t="str">
        <f t="shared" si="94"/>
        <v/>
      </c>
      <c r="AE595" t="str">
        <f t="shared" si="95"/>
        <v/>
      </c>
      <c r="AF595" t="str">
        <f t="shared" si="96"/>
        <v/>
      </c>
      <c r="AG595">
        <v>1</v>
      </c>
      <c r="AH595">
        <f t="shared" si="92"/>
        <v>2.8</v>
      </c>
      <c r="AI595">
        <v>0.14499999999999999</v>
      </c>
      <c r="AJ595">
        <f t="shared" si="90"/>
        <v>0.40599999999999997</v>
      </c>
      <c r="AK595" t="str">
        <f t="shared" si="93"/>
        <v/>
      </c>
      <c r="AL595" t="str">
        <f t="shared" si="87"/>
        <v/>
      </c>
      <c r="AM595" t="s">
        <v>33884</v>
      </c>
    </row>
    <row r="596" spans="1:39" x14ac:dyDescent="0.2">
      <c r="A596" t="s">
        <v>4198</v>
      </c>
      <c r="B596" t="s">
        <v>122</v>
      </c>
      <c r="C596" t="s">
        <v>4199</v>
      </c>
      <c r="D596" s="1">
        <v>35949</v>
      </c>
      <c r="E596" s="1">
        <v>43456</v>
      </c>
      <c r="F596" t="s">
        <v>19</v>
      </c>
      <c r="I596">
        <v>100</v>
      </c>
      <c r="J596">
        <v>0</v>
      </c>
      <c r="K596">
        <v>0</v>
      </c>
      <c r="L596">
        <v>860</v>
      </c>
      <c r="M596">
        <v>860</v>
      </c>
      <c r="N596" t="s">
        <v>20</v>
      </c>
      <c r="O596" t="s">
        <v>4200</v>
      </c>
      <c r="P596" t="s">
        <v>28</v>
      </c>
      <c r="Q596" t="s">
        <v>34233</v>
      </c>
      <c r="R596" t="s">
        <v>34233</v>
      </c>
      <c r="S596" t="s">
        <v>33797</v>
      </c>
      <c r="T596" t="s">
        <v>34349</v>
      </c>
      <c r="U596" t="s">
        <v>32648</v>
      </c>
      <c r="V596" t="s">
        <v>32649</v>
      </c>
      <c r="W596">
        <v>210</v>
      </c>
      <c r="X596">
        <v>3</v>
      </c>
      <c r="Y596" s="5" t="s">
        <v>32661</v>
      </c>
      <c r="AA596">
        <v>12</v>
      </c>
      <c r="AB596">
        <v>25</v>
      </c>
      <c r="AC596">
        <v>2</v>
      </c>
      <c r="AD596" t="str">
        <f t="shared" si="94"/>
        <v/>
      </c>
      <c r="AE596" t="str">
        <f t="shared" si="95"/>
        <v/>
      </c>
      <c r="AF596" t="str">
        <f t="shared" si="96"/>
        <v/>
      </c>
      <c r="AG596">
        <v>1</v>
      </c>
      <c r="AH596">
        <f t="shared" si="92"/>
        <v>2.8</v>
      </c>
      <c r="AI596">
        <v>0.14499999999999999</v>
      </c>
      <c r="AJ596">
        <f t="shared" si="90"/>
        <v>0.40599999999999997</v>
      </c>
      <c r="AK596" t="str">
        <f t="shared" si="93"/>
        <v/>
      </c>
      <c r="AL596" t="str">
        <f t="shared" si="87"/>
        <v/>
      </c>
      <c r="AM596" t="s">
        <v>33882</v>
      </c>
    </row>
    <row r="597" spans="1:39" x14ac:dyDescent="0.2">
      <c r="A597" t="s">
        <v>3386</v>
      </c>
      <c r="B597" t="s">
        <v>122</v>
      </c>
      <c r="C597" t="s">
        <v>3387</v>
      </c>
      <c r="D597" s="1">
        <v>35929</v>
      </c>
      <c r="E597" s="1">
        <v>43456</v>
      </c>
      <c r="F597" t="s">
        <v>19</v>
      </c>
      <c r="I597">
        <v>100</v>
      </c>
      <c r="J597">
        <v>0</v>
      </c>
      <c r="K597">
        <v>0</v>
      </c>
      <c r="L597">
        <v>975</v>
      </c>
      <c r="M597">
        <v>975</v>
      </c>
      <c r="N597" t="s">
        <v>20</v>
      </c>
      <c r="O597" t="s">
        <v>3388</v>
      </c>
      <c r="P597" t="s">
        <v>28</v>
      </c>
      <c r="Q597" t="s">
        <v>34233</v>
      </c>
      <c r="R597" t="s">
        <v>34233</v>
      </c>
      <c r="S597" t="s">
        <v>32628</v>
      </c>
      <c r="T597" t="s">
        <v>34365</v>
      </c>
      <c r="U597" t="s">
        <v>32648</v>
      </c>
      <c r="V597" t="s">
        <v>32649</v>
      </c>
      <c r="W597">
        <v>230</v>
      </c>
      <c r="X597">
        <v>3</v>
      </c>
      <c r="Y597" s="5" t="s">
        <v>32661</v>
      </c>
      <c r="AA597">
        <v>12</v>
      </c>
      <c r="AB597">
        <v>25</v>
      </c>
      <c r="AC597">
        <v>2</v>
      </c>
      <c r="AD597" t="str">
        <f t="shared" si="94"/>
        <v/>
      </c>
      <c r="AE597" t="str">
        <f t="shared" si="95"/>
        <v/>
      </c>
      <c r="AF597" t="str">
        <f t="shared" si="96"/>
        <v/>
      </c>
      <c r="AG597">
        <v>1</v>
      </c>
      <c r="AH597">
        <f t="shared" si="92"/>
        <v>2.8</v>
      </c>
      <c r="AI597">
        <v>0.14499999999999999</v>
      </c>
      <c r="AJ597">
        <f t="shared" si="90"/>
        <v>0.40599999999999997</v>
      </c>
      <c r="AK597" t="str">
        <f t="shared" si="93"/>
        <v/>
      </c>
      <c r="AL597" t="str">
        <f t="shared" si="87"/>
        <v/>
      </c>
      <c r="AM597" t="s">
        <v>33882</v>
      </c>
    </row>
    <row r="598" spans="1:39" x14ac:dyDescent="0.2">
      <c r="A598" t="s">
        <v>4201</v>
      </c>
      <c r="B598" t="s">
        <v>122</v>
      </c>
      <c r="C598" t="s">
        <v>4202</v>
      </c>
      <c r="D598" s="1">
        <v>35949</v>
      </c>
      <c r="E598" s="1">
        <v>43456</v>
      </c>
      <c r="F598" t="s">
        <v>19</v>
      </c>
      <c r="I598">
        <v>100</v>
      </c>
      <c r="J598">
        <v>0</v>
      </c>
      <c r="K598">
        <v>0</v>
      </c>
      <c r="L598">
        <v>860</v>
      </c>
      <c r="M598">
        <v>860</v>
      </c>
      <c r="N598" t="s">
        <v>20</v>
      </c>
      <c r="O598" t="s">
        <v>4203</v>
      </c>
      <c r="P598" t="s">
        <v>28</v>
      </c>
      <c r="Q598" t="s">
        <v>34233</v>
      </c>
      <c r="R598" t="s">
        <v>34233</v>
      </c>
      <c r="S598" t="s">
        <v>33797</v>
      </c>
      <c r="T598" t="s">
        <v>34357</v>
      </c>
      <c r="U598" t="s">
        <v>32648</v>
      </c>
      <c r="V598" t="s">
        <v>32649</v>
      </c>
      <c r="W598">
        <v>210</v>
      </c>
      <c r="X598">
        <v>3</v>
      </c>
      <c r="Y598" s="5" t="s">
        <v>32661</v>
      </c>
      <c r="AA598">
        <v>12</v>
      </c>
      <c r="AB598">
        <v>25</v>
      </c>
      <c r="AC598">
        <v>2</v>
      </c>
      <c r="AD598" t="str">
        <f t="shared" si="94"/>
        <v/>
      </c>
      <c r="AE598" t="str">
        <f t="shared" si="95"/>
        <v/>
      </c>
      <c r="AF598" t="str">
        <f t="shared" si="96"/>
        <v/>
      </c>
      <c r="AG598">
        <v>1</v>
      </c>
      <c r="AH598">
        <f t="shared" si="92"/>
        <v>2.8</v>
      </c>
      <c r="AI598">
        <v>0.14499999999999999</v>
      </c>
      <c r="AJ598">
        <f t="shared" si="90"/>
        <v>0.40599999999999997</v>
      </c>
      <c r="AK598" t="str">
        <f t="shared" si="93"/>
        <v/>
      </c>
      <c r="AL598" t="str">
        <f t="shared" si="87"/>
        <v/>
      </c>
      <c r="AM598" t="s">
        <v>33882</v>
      </c>
    </row>
    <row r="599" spans="1:39" x14ac:dyDescent="0.2">
      <c r="A599" t="s">
        <v>3353</v>
      </c>
      <c r="B599" t="s">
        <v>122</v>
      </c>
      <c r="C599" t="s">
        <v>3354</v>
      </c>
      <c r="D599" s="1">
        <v>35929</v>
      </c>
      <c r="E599" s="1">
        <v>43456</v>
      </c>
      <c r="F599" t="s">
        <v>19</v>
      </c>
      <c r="I599">
        <v>100</v>
      </c>
      <c r="J599">
        <v>0</v>
      </c>
      <c r="K599">
        <v>0</v>
      </c>
      <c r="L599">
        <v>962</v>
      </c>
      <c r="M599">
        <v>962</v>
      </c>
      <c r="N599" t="s">
        <v>20</v>
      </c>
      <c r="O599" t="s">
        <v>3355</v>
      </c>
      <c r="P599" t="s">
        <v>28</v>
      </c>
      <c r="Q599" t="s">
        <v>32794</v>
      </c>
      <c r="R599" t="s">
        <v>33782</v>
      </c>
      <c r="S599" t="s">
        <v>32628</v>
      </c>
      <c r="T599" t="s">
        <v>34365</v>
      </c>
      <c r="U599" t="s">
        <v>32648</v>
      </c>
      <c r="V599" t="s">
        <v>32649</v>
      </c>
      <c r="W599">
        <v>230</v>
      </c>
      <c r="X599">
        <v>3</v>
      </c>
      <c r="Y599" s="5" t="s">
        <v>32661</v>
      </c>
      <c r="AA599">
        <v>12</v>
      </c>
      <c r="AB599">
        <v>25</v>
      </c>
      <c r="AC599">
        <v>2</v>
      </c>
      <c r="AD599" t="str">
        <f t="shared" si="94"/>
        <v/>
      </c>
      <c r="AE599" t="str">
        <f t="shared" si="95"/>
        <v/>
      </c>
      <c r="AF599" t="str">
        <f t="shared" si="96"/>
        <v/>
      </c>
      <c r="AG599">
        <v>1</v>
      </c>
      <c r="AH599">
        <f t="shared" si="92"/>
        <v>2.8</v>
      </c>
      <c r="AI599">
        <v>0.14499999999999999</v>
      </c>
      <c r="AJ599">
        <f t="shared" si="90"/>
        <v>0.40599999999999997</v>
      </c>
      <c r="AK599" t="str">
        <f t="shared" si="93"/>
        <v/>
      </c>
      <c r="AL599" t="str">
        <f t="shared" si="87"/>
        <v/>
      </c>
      <c r="AM599" t="s">
        <v>33882</v>
      </c>
    </row>
    <row r="600" spans="1:39" x14ac:dyDescent="0.2">
      <c r="A600" t="s">
        <v>2666</v>
      </c>
      <c r="B600" t="s">
        <v>122</v>
      </c>
      <c r="C600" t="s">
        <v>2667</v>
      </c>
      <c r="D600" s="1">
        <v>35885</v>
      </c>
      <c r="E600" s="1">
        <v>43456</v>
      </c>
      <c r="F600" t="s">
        <v>19</v>
      </c>
      <c r="I600">
        <v>100</v>
      </c>
      <c r="J600">
        <v>0</v>
      </c>
      <c r="K600">
        <v>0</v>
      </c>
      <c r="L600">
        <v>860</v>
      </c>
      <c r="M600">
        <v>860</v>
      </c>
      <c r="N600" t="s">
        <v>20</v>
      </c>
      <c r="O600" t="s">
        <v>2668</v>
      </c>
      <c r="P600" t="s">
        <v>28</v>
      </c>
      <c r="Q600" t="s">
        <v>34233</v>
      </c>
      <c r="R600" t="s">
        <v>34233</v>
      </c>
      <c r="S600" t="s">
        <v>32628</v>
      </c>
      <c r="T600" t="s">
        <v>34349</v>
      </c>
      <c r="U600" t="s">
        <v>32648</v>
      </c>
      <c r="V600" t="s">
        <v>32649</v>
      </c>
      <c r="W600">
        <v>220</v>
      </c>
      <c r="X600">
        <v>3</v>
      </c>
      <c r="Y600" s="5" t="s">
        <v>32661</v>
      </c>
      <c r="AA600">
        <v>12</v>
      </c>
      <c r="AB600">
        <v>25</v>
      </c>
      <c r="AC600">
        <v>2</v>
      </c>
      <c r="AD600" t="str">
        <f t="shared" si="94"/>
        <v/>
      </c>
      <c r="AE600" t="str">
        <f t="shared" si="95"/>
        <v/>
      </c>
      <c r="AF600" t="str">
        <f t="shared" si="96"/>
        <v/>
      </c>
      <c r="AG600">
        <v>1</v>
      </c>
      <c r="AH600">
        <f t="shared" si="92"/>
        <v>2.8</v>
      </c>
      <c r="AI600">
        <v>0.14499999999999999</v>
      </c>
      <c r="AJ600">
        <f t="shared" si="90"/>
        <v>0.40599999999999997</v>
      </c>
      <c r="AK600" t="str">
        <f t="shared" si="93"/>
        <v/>
      </c>
      <c r="AL600" t="str">
        <f t="shared" si="87"/>
        <v/>
      </c>
      <c r="AM600" t="s">
        <v>33882</v>
      </c>
    </row>
    <row r="601" spans="1:39" x14ac:dyDescent="0.2">
      <c r="A601" t="s">
        <v>3350</v>
      </c>
      <c r="B601" t="s">
        <v>122</v>
      </c>
      <c r="C601" t="s">
        <v>3351</v>
      </c>
      <c r="D601" s="1">
        <v>35929</v>
      </c>
      <c r="E601" s="1">
        <v>43456</v>
      </c>
      <c r="F601" t="s">
        <v>19</v>
      </c>
      <c r="I601">
        <v>100</v>
      </c>
      <c r="J601">
        <v>0</v>
      </c>
      <c r="K601">
        <v>0</v>
      </c>
      <c r="L601">
        <v>955</v>
      </c>
      <c r="M601">
        <v>955</v>
      </c>
      <c r="N601" t="s">
        <v>20</v>
      </c>
      <c r="O601" t="s">
        <v>3352</v>
      </c>
      <c r="P601" t="s">
        <v>28</v>
      </c>
      <c r="Q601" t="s">
        <v>32794</v>
      </c>
      <c r="R601" t="s">
        <v>33782</v>
      </c>
      <c r="S601" t="s">
        <v>33797</v>
      </c>
      <c r="T601" t="s">
        <v>34365</v>
      </c>
      <c r="U601" t="s">
        <v>32648</v>
      </c>
      <c r="V601" t="s">
        <v>32649</v>
      </c>
      <c r="W601">
        <v>230</v>
      </c>
      <c r="X601">
        <v>3</v>
      </c>
      <c r="Y601" s="5" t="s">
        <v>32661</v>
      </c>
      <c r="AA601">
        <v>12</v>
      </c>
      <c r="AB601">
        <v>25</v>
      </c>
      <c r="AC601">
        <v>2</v>
      </c>
      <c r="AD601" t="str">
        <f t="shared" si="94"/>
        <v/>
      </c>
      <c r="AE601" t="str">
        <f t="shared" si="95"/>
        <v/>
      </c>
      <c r="AF601" t="str">
        <f t="shared" si="96"/>
        <v/>
      </c>
      <c r="AG601">
        <v>1</v>
      </c>
      <c r="AH601">
        <f t="shared" si="92"/>
        <v>2.8</v>
      </c>
      <c r="AI601">
        <v>0.14499999999999999</v>
      </c>
      <c r="AJ601">
        <f t="shared" si="90"/>
        <v>0.40599999999999997</v>
      </c>
      <c r="AK601" t="str">
        <f t="shared" si="93"/>
        <v/>
      </c>
      <c r="AL601" t="str">
        <f t="shared" si="87"/>
        <v/>
      </c>
      <c r="AM601" t="s">
        <v>33882</v>
      </c>
    </row>
    <row r="602" spans="1:39" x14ac:dyDescent="0.2">
      <c r="A602" t="s">
        <v>4204</v>
      </c>
      <c r="B602" t="s">
        <v>122</v>
      </c>
      <c r="C602" t="s">
        <v>4205</v>
      </c>
      <c r="D602" s="1">
        <v>35949</v>
      </c>
      <c r="E602" s="1">
        <v>43456</v>
      </c>
      <c r="F602" t="s">
        <v>19</v>
      </c>
      <c r="I602">
        <v>100</v>
      </c>
      <c r="J602">
        <v>0</v>
      </c>
      <c r="K602">
        <v>0</v>
      </c>
      <c r="L602">
        <v>862</v>
      </c>
      <c r="M602">
        <v>862</v>
      </c>
      <c r="N602" t="s">
        <v>20</v>
      </c>
      <c r="O602" t="s">
        <v>4206</v>
      </c>
      <c r="P602" t="s">
        <v>28</v>
      </c>
      <c r="Q602" t="s">
        <v>34233</v>
      </c>
      <c r="R602" t="s">
        <v>34233</v>
      </c>
      <c r="S602" t="s">
        <v>32628</v>
      </c>
      <c r="T602" t="s">
        <v>34349</v>
      </c>
      <c r="U602" t="s">
        <v>32648</v>
      </c>
      <c r="V602" t="s">
        <v>32649</v>
      </c>
      <c r="W602">
        <v>240</v>
      </c>
      <c r="X602">
        <v>3</v>
      </c>
      <c r="Y602" s="5" t="s">
        <v>32661</v>
      </c>
      <c r="AA602">
        <v>12</v>
      </c>
      <c r="AB602">
        <v>25</v>
      </c>
      <c r="AC602">
        <v>2</v>
      </c>
      <c r="AD602" t="str">
        <f t="shared" si="94"/>
        <v/>
      </c>
      <c r="AE602" t="str">
        <f t="shared" si="95"/>
        <v/>
      </c>
      <c r="AF602" t="str">
        <f t="shared" si="96"/>
        <v/>
      </c>
      <c r="AG602">
        <v>1</v>
      </c>
      <c r="AH602">
        <f t="shared" si="92"/>
        <v>2.8</v>
      </c>
      <c r="AI602">
        <v>0.14499999999999999</v>
      </c>
      <c r="AJ602">
        <f t="shared" si="90"/>
        <v>0.40599999999999997</v>
      </c>
      <c r="AK602" t="str">
        <f t="shared" si="93"/>
        <v/>
      </c>
      <c r="AL602" t="str">
        <f t="shared" si="87"/>
        <v/>
      </c>
      <c r="AM602" t="s">
        <v>33882</v>
      </c>
    </row>
    <row r="603" spans="1:39" x14ac:dyDescent="0.2">
      <c r="A603" t="s">
        <v>6738</v>
      </c>
      <c r="B603" t="s">
        <v>122</v>
      </c>
      <c r="C603" t="s">
        <v>6739</v>
      </c>
      <c r="D603" s="1">
        <v>36133</v>
      </c>
      <c r="E603" s="1">
        <v>43456</v>
      </c>
      <c r="F603" t="s">
        <v>19</v>
      </c>
      <c r="I603">
        <v>100</v>
      </c>
      <c r="J603">
        <v>0</v>
      </c>
      <c r="K603">
        <v>0</v>
      </c>
      <c r="L603">
        <v>851</v>
      </c>
      <c r="M603">
        <v>851</v>
      </c>
      <c r="N603" t="s">
        <v>20</v>
      </c>
      <c r="O603" t="s">
        <v>6740</v>
      </c>
      <c r="P603" t="s">
        <v>28</v>
      </c>
      <c r="Q603" t="s">
        <v>34233</v>
      </c>
      <c r="R603" t="s">
        <v>34233</v>
      </c>
      <c r="S603" t="s">
        <v>33797</v>
      </c>
      <c r="T603" t="s">
        <v>34357</v>
      </c>
      <c r="U603" t="s">
        <v>32648</v>
      </c>
      <c r="V603" t="s">
        <v>32649</v>
      </c>
      <c r="W603">
        <v>230</v>
      </c>
      <c r="X603">
        <v>3</v>
      </c>
      <c r="Y603" s="5" t="s">
        <v>32661</v>
      </c>
      <c r="AA603">
        <v>12</v>
      </c>
      <c r="AB603">
        <v>25</v>
      </c>
      <c r="AC603">
        <v>2</v>
      </c>
      <c r="AD603" t="str">
        <f t="shared" si="94"/>
        <v/>
      </c>
      <c r="AE603" t="str">
        <f t="shared" si="95"/>
        <v/>
      </c>
      <c r="AF603" t="str">
        <f t="shared" si="96"/>
        <v/>
      </c>
      <c r="AG603">
        <v>1</v>
      </c>
      <c r="AH603">
        <f t="shared" si="92"/>
        <v>2.8</v>
      </c>
      <c r="AI603">
        <v>0.14499999999999999</v>
      </c>
      <c r="AJ603">
        <f t="shared" si="90"/>
        <v>0.40599999999999997</v>
      </c>
      <c r="AK603" t="str">
        <f t="shared" si="93"/>
        <v/>
      </c>
      <c r="AL603" t="str">
        <f t="shared" si="87"/>
        <v/>
      </c>
      <c r="AM603" t="s">
        <v>33882</v>
      </c>
    </row>
    <row r="604" spans="1:39" x14ac:dyDescent="0.2">
      <c r="A604" t="s">
        <v>3347</v>
      </c>
      <c r="B604" t="s">
        <v>122</v>
      </c>
      <c r="C604" t="s">
        <v>3348</v>
      </c>
      <c r="D604" s="1">
        <v>35929</v>
      </c>
      <c r="E604" s="1">
        <v>43456</v>
      </c>
      <c r="F604" t="s">
        <v>19</v>
      </c>
      <c r="I604">
        <v>100</v>
      </c>
      <c r="J604">
        <v>0</v>
      </c>
      <c r="K604">
        <v>0</v>
      </c>
      <c r="L604">
        <v>970</v>
      </c>
      <c r="M604">
        <v>970</v>
      </c>
      <c r="N604" t="s">
        <v>20</v>
      </c>
      <c r="O604" t="s">
        <v>3349</v>
      </c>
      <c r="P604" t="s">
        <v>28</v>
      </c>
      <c r="Q604" t="s">
        <v>34233</v>
      </c>
      <c r="R604" t="s">
        <v>34233</v>
      </c>
      <c r="S604" t="s">
        <v>32628</v>
      </c>
      <c r="T604" t="s">
        <v>34365</v>
      </c>
      <c r="U604" t="s">
        <v>32648</v>
      </c>
      <c r="V604" t="s">
        <v>32649</v>
      </c>
      <c r="W604">
        <v>240</v>
      </c>
      <c r="X604">
        <v>3</v>
      </c>
      <c r="Y604" s="5" t="s">
        <v>32661</v>
      </c>
      <c r="AA604">
        <v>12</v>
      </c>
      <c r="AB604">
        <v>25</v>
      </c>
      <c r="AC604">
        <v>2</v>
      </c>
      <c r="AD604" t="str">
        <f t="shared" si="94"/>
        <v/>
      </c>
      <c r="AE604" t="str">
        <f t="shared" si="95"/>
        <v/>
      </c>
      <c r="AF604" t="str">
        <f t="shared" si="96"/>
        <v/>
      </c>
      <c r="AG604">
        <v>1</v>
      </c>
      <c r="AH604">
        <f t="shared" si="92"/>
        <v>2.8</v>
      </c>
      <c r="AI604">
        <v>0.14499999999999999</v>
      </c>
      <c r="AJ604">
        <f t="shared" si="90"/>
        <v>0.40599999999999997</v>
      </c>
      <c r="AK604" t="str">
        <f t="shared" si="93"/>
        <v/>
      </c>
      <c r="AL604" t="str">
        <f t="shared" si="87"/>
        <v/>
      </c>
      <c r="AM604" t="s">
        <v>33882</v>
      </c>
    </row>
    <row r="605" spans="1:39" x14ac:dyDescent="0.2">
      <c r="A605" t="s">
        <v>4853</v>
      </c>
      <c r="B605" t="s">
        <v>122</v>
      </c>
      <c r="C605" t="s">
        <v>4854</v>
      </c>
      <c r="D605" s="1">
        <v>35949</v>
      </c>
      <c r="E605" s="1">
        <v>44546</v>
      </c>
      <c r="F605" t="s">
        <v>19</v>
      </c>
      <c r="I605">
        <v>100</v>
      </c>
      <c r="J605">
        <v>0</v>
      </c>
      <c r="K605">
        <v>0</v>
      </c>
      <c r="L605">
        <v>1405</v>
      </c>
      <c r="M605">
        <v>1405</v>
      </c>
      <c r="N605" t="s">
        <v>20</v>
      </c>
      <c r="O605" t="s">
        <v>4855</v>
      </c>
      <c r="P605" t="s">
        <v>28</v>
      </c>
      <c r="Q605" t="s">
        <v>34233</v>
      </c>
      <c r="R605" t="s">
        <v>34233</v>
      </c>
      <c r="S605" t="s">
        <v>32628</v>
      </c>
      <c r="T605" t="s">
        <v>34357</v>
      </c>
      <c r="U605" t="s">
        <v>32648</v>
      </c>
      <c r="V605" t="s">
        <v>32649</v>
      </c>
      <c r="W605">
        <v>340</v>
      </c>
      <c r="X605">
        <v>3</v>
      </c>
      <c r="Y605" s="5" t="s">
        <v>32661</v>
      </c>
      <c r="AA605">
        <v>12</v>
      </c>
      <c r="AB605">
        <v>25</v>
      </c>
      <c r="AC605">
        <v>2</v>
      </c>
      <c r="AD605" t="str">
        <f t="shared" si="94"/>
        <v/>
      </c>
      <c r="AE605" t="str">
        <f t="shared" si="95"/>
        <v/>
      </c>
      <c r="AF605" t="str">
        <f t="shared" si="96"/>
        <v/>
      </c>
      <c r="AG605">
        <v>1</v>
      </c>
      <c r="AH605">
        <f t="shared" si="92"/>
        <v>2.8</v>
      </c>
      <c r="AI605">
        <v>0.14499999999999999</v>
      </c>
      <c r="AJ605">
        <f t="shared" si="90"/>
        <v>0.40599999999999997</v>
      </c>
      <c r="AK605" t="str">
        <f t="shared" si="93"/>
        <v/>
      </c>
      <c r="AL605" t="str">
        <f t="shared" si="87"/>
        <v/>
      </c>
      <c r="AM605" t="s">
        <v>33882</v>
      </c>
    </row>
    <row r="606" spans="1:39" x14ac:dyDescent="0.2">
      <c r="A606" t="s">
        <v>3320</v>
      </c>
      <c r="B606" t="s">
        <v>122</v>
      </c>
      <c r="C606" t="s">
        <v>3321</v>
      </c>
      <c r="D606" s="1">
        <v>35929</v>
      </c>
      <c r="E606" s="1">
        <v>43456</v>
      </c>
      <c r="F606" t="s">
        <v>19</v>
      </c>
      <c r="I606">
        <v>100</v>
      </c>
      <c r="J606">
        <v>0</v>
      </c>
      <c r="K606">
        <v>0</v>
      </c>
      <c r="L606">
        <v>995</v>
      </c>
      <c r="M606">
        <v>995</v>
      </c>
      <c r="N606" t="s">
        <v>20</v>
      </c>
      <c r="O606" t="s">
        <v>3322</v>
      </c>
      <c r="P606" t="s">
        <v>28</v>
      </c>
      <c r="Q606" t="s">
        <v>34233</v>
      </c>
      <c r="R606" t="s">
        <v>34233</v>
      </c>
      <c r="S606" t="s">
        <v>32628</v>
      </c>
      <c r="T606" t="s">
        <v>34357</v>
      </c>
      <c r="U606" t="s">
        <v>32648</v>
      </c>
      <c r="V606" t="s">
        <v>32649</v>
      </c>
      <c r="W606">
        <v>250</v>
      </c>
      <c r="X606">
        <v>3</v>
      </c>
      <c r="Y606" s="5" t="s">
        <v>32661</v>
      </c>
      <c r="AA606">
        <v>12</v>
      </c>
      <c r="AB606">
        <v>25</v>
      </c>
      <c r="AC606">
        <v>2</v>
      </c>
      <c r="AD606" t="str">
        <f t="shared" si="94"/>
        <v/>
      </c>
      <c r="AE606" t="str">
        <f t="shared" si="95"/>
        <v/>
      </c>
      <c r="AF606" t="str">
        <f t="shared" si="96"/>
        <v/>
      </c>
      <c r="AG606">
        <v>1</v>
      </c>
      <c r="AH606">
        <f t="shared" si="92"/>
        <v>2.8</v>
      </c>
      <c r="AI606">
        <v>0.14499999999999999</v>
      </c>
      <c r="AJ606">
        <f t="shared" si="90"/>
        <v>0.40599999999999997</v>
      </c>
      <c r="AK606" t="str">
        <f t="shared" si="93"/>
        <v/>
      </c>
      <c r="AL606" t="str">
        <f t="shared" si="87"/>
        <v/>
      </c>
      <c r="AM606" t="s">
        <v>33882</v>
      </c>
    </row>
    <row r="607" spans="1:39" x14ac:dyDescent="0.2">
      <c r="A607" t="s">
        <v>4856</v>
      </c>
      <c r="B607" t="s">
        <v>122</v>
      </c>
      <c r="C607" t="s">
        <v>4857</v>
      </c>
      <c r="D607" s="1">
        <v>35949</v>
      </c>
      <c r="E607" s="1">
        <v>44546</v>
      </c>
      <c r="F607" t="s">
        <v>19</v>
      </c>
      <c r="I607">
        <v>100</v>
      </c>
      <c r="J607">
        <v>0</v>
      </c>
      <c r="K607">
        <v>0</v>
      </c>
      <c r="L607">
        <v>1621</v>
      </c>
      <c r="M607">
        <v>1621</v>
      </c>
      <c r="N607" t="s">
        <v>20</v>
      </c>
      <c r="O607" t="s">
        <v>4858</v>
      </c>
      <c r="P607" t="s">
        <v>28</v>
      </c>
      <c r="Q607" t="s">
        <v>34233</v>
      </c>
      <c r="R607" t="s">
        <v>34233</v>
      </c>
      <c r="S607" t="s">
        <v>32628</v>
      </c>
      <c r="T607" t="s">
        <v>32634</v>
      </c>
      <c r="U607" t="s">
        <v>32648</v>
      </c>
      <c r="V607" t="s">
        <v>32649</v>
      </c>
      <c r="W607">
        <v>400</v>
      </c>
      <c r="X607">
        <v>3</v>
      </c>
      <c r="Y607" s="5" t="s">
        <v>32661</v>
      </c>
      <c r="AA607">
        <v>12</v>
      </c>
      <c r="AB607">
        <v>25</v>
      </c>
      <c r="AC607">
        <v>2</v>
      </c>
      <c r="AD607" t="str">
        <f t="shared" si="94"/>
        <v/>
      </c>
      <c r="AE607" t="str">
        <f t="shared" si="95"/>
        <v/>
      </c>
      <c r="AF607" t="str">
        <f t="shared" si="96"/>
        <v/>
      </c>
      <c r="AG607">
        <v>1</v>
      </c>
      <c r="AH607">
        <f t="shared" si="92"/>
        <v>2.8</v>
      </c>
      <c r="AI607">
        <v>0.14499999999999999</v>
      </c>
      <c r="AJ607">
        <f t="shared" si="90"/>
        <v>0.40599999999999997</v>
      </c>
      <c r="AK607" t="str">
        <f t="shared" si="93"/>
        <v/>
      </c>
      <c r="AL607" t="str">
        <f t="shared" ref="AL607:AL670" si="97">IF(COUNTBLANK(AK607),"",AK607*AI607)</f>
        <v/>
      </c>
      <c r="AM607" t="s">
        <v>33882</v>
      </c>
    </row>
    <row r="608" spans="1:39" x14ac:dyDescent="0.2">
      <c r="A608" t="s">
        <v>6571</v>
      </c>
      <c r="B608" t="s">
        <v>122</v>
      </c>
      <c r="C608" t="s">
        <v>6572</v>
      </c>
      <c r="D608" s="1">
        <v>36172</v>
      </c>
      <c r="E608" s="1">
        <v>44546</v>
      </c>
      <c r="F608" t="s">
        <v>19</v>
      </c>
      <c r="I608">
        <v>100</v>
      </c>
      <c r="J608">
        <v>0</v>
      </c>
      <c r="K608">
        <v>0</v>
      </c>
      <c r="L608">
        <v>1365</v>
      </c>
      <c r="M608">
        <v>1365</v>
      </c>
      <c r="N608" t="s">
        <v>20</v>
      </c>
      <c r="O608" t="s">
        <v>6573</v>
      </c>
      <c r="P608" t="s">
        <v>28</v>
      </c>
      <c r="Q608" t="s">
        <v>34233</v>
      </c>
      <c r="R608" t="s">
        <v>34233</v>
      </c>
      <c r="S608" t="s">
        <v>32628</v>
      </c>
      <c r="T608" t="s">
        <v>34357</v>
      </c>
      <c r="U608" t="s">
        <v>32648</v>
      </c>
      <c r="V608" t="s">
        <v>32649</v>
      </c>
      <c r="W608">
        <v>360</v>
      </c>
      <c r="X608">
        <v>3</v>
      </c>
      <c r="Y608" s="5" t="s">
        <v>32661</v>
      </c>
      <c r="AA608">
        <v>12</v>
      </c>
      <c r="AB608">
        <v>25</v>
      </c>
      <c r="AC608">
        <v>2</v>
      </c>
      <c r="AD608" t="str">
        <f t="shared" si="94"/>
        <v/>
      </c>
      <c r="AE608" t="str">
        <f t="shared" si="95"/>
        <v/>
      </c>
      <c r="AF608" t="str">
        <f t="shared" si="96"/>
        <v/>
      </c>
      <c r="AG608">
        <v>1</v>
      </c>
      <c r="AH608">
        <f t="shared" si="92"/>
        <v>2.8</v>
      </c>
      <c r="AI608">
        <v>0.14499999999999999</v>
      </c>
      <c r="AJ608">
        <f t="shared" si="90"/>
        <v>0.40599999999999997</v>
      </c>
      <c r="AK608" t="str">
        <f t="shared" si="93"/>
        <v/>
      </c>
      <c r="AL608" t="str">
        <f t="shared" si="97"/>
        <v/>
      </c>
      <c r="AM608" t="s">
        <v>33882</v>
      </c>
    </row>
    <row r="609" spans="1:39" x14ac:dyDescent="0.2">
      <c r="A609" t="s">
        <v>6276</v>
      </c>
      <c r="B609" t="s">
        <v>122</v>
      </c>
      <c r="C609" t="s">
        <v>6277</v>
      </c>
      <c r="D609" s="1">
        <v>36146</v>
      </c>
      <c r="E609" s="1">
        <v>43456</v>
      </c>
      <c r="F609" t="s">
        <v>19</v>
      </c>
      <c r="I609">
        <v>100</v>
      </c>
      <c r="J609">
        <v>0</v>
      </c>
      <c r="K609">
        <v>0</v>
      </c>
      <c r="L609">
        <v>915</v>
      </c>
      <c r="M609">
        <v>915</v>
      </c>
      <c r="N609" t="s">
        <v>20</v>
      </c>
      <c r="O609" t="s">
        <v>6278</v>
      </c>
      <c r="P609" t="s">
        <v>28</v>
      </c>
      <c r="Q609" t="s">
        <v>34233</v>
      </c>
      <c r="R609" t="s">
        <v>34233</v>
      </c>
      <c r="S609" t="s">
        <v>32628</v>
      </c>
      <c r="T609" t="s">
        <v>34365</v>
      </c>
      <c r="U609" t="s">
        <v>32648</v>
      </c>
      <c r="V609" t="s">
        <v>32649</v>
      </c>
      <c r="W609">
        <v>230</v>
      </c>
      <c r="X609">
        <v>3</v>
      </c>
      <c r="Y609" s="5" t="s">
        <v>32661</v>
      </c>
      <c r="AA609">
        <v>12</v>
      </c>
      <c r="AB609">
        <v>25</v>
      </c>
      <c r="AC609">
        <v>2</v>
      </c>
      <c r="AD609" t="str">
        <f t="shared" si="94"/>
        <v/>
      </c>
      <c r="AE609" t="str">
        <f t="shared" si="95"/>
        <v/>
      </c>
      <c r="AF609" t="str">
        <f t="shared" si="96"/>
        <v/>
      </c>
      <c r="AG609">
        <v>1</v>
      </c>
      <c r="AH609">
        <f t="shared" si="92"/>
        <v>2.8</v>
      </c>
      <c r="AI609">
        <v>0.14499999999999999</v>
      </c>
      <c r="AJ609">
        <f t="shared" si="90"/>
        <v>0.40599999999999997</v>
      </c>
      <c r="AK609" t="str">
        <f t="shared" si="93"/>
        <v/>
      </c>
      <c r="AL609" t="str">
        <f t="shared" si="97"/>
        <v/>
      </c>
      <c r="AM609" t="s">
        <v>33882</v>
      </c>
    </row>
    <row r="610" spans="1:39" x14ac:dyDescent="0.2">
      <c r="A610" t="s">
        <v>3680</v>
      </c>
      <c r="B610" t="s">
        <v>122</v>
      </c>
      <c r="C610" t="s">
        <v>3681</v>
      </c>
      <c r="D610" s="1">
        <v>35929</v>
      </c>
      <c r="E610" s="1">
        <v>43456</v>
      </c>
      <c r="F610" t="s">
        <v>19</v>
      </c>
      <c r="I610">
        <v>100</v>
      </c>
      <c r="J610">
        <v>0</v>
      </c>
      <c r="K610">
        <v>0</v>
      </c>
      <c r="L610">
        <v>945</v>
      </c>
      <c r="M610">
        <v>944</v>
      </c>
      <c r="N610" t="s">
        <v>20</v>
      </c>
      <c r="O610" t="s">
        <v>3682</v>
      </c>
      <c r="P610" t="s">
        <v>28</v>
      </c>
      <c r="Q610" t="s">
        <v>34233</v>
      </c>
      <c r="R610" t="s">
        <v>34233</v>
      </c>
      <c r="S610" t="s">
        <v>33797</v>
      </c>
      <c r="T610" t="s">
        <v>34365</v>
      </c>
      <c r="U610" t="s">
        <v>32648</v>
      </c>
      <c r="V610" t="s">
        <v>32649</v>
      </c>
      <c r="W610">
        <v>240</v>
      </c>
      <c r="X610">
        <v>3</v>
      </c>
      <c r="Y610" s="5" t="s">
        <v>32661</v>
      </c>
      <c r="AA610">
        <v>12</v>
      </c>
      <c r="AB610">
        <v>25</v>
      </c>
      <c r="AC610">
        <v>2</v>
      </c>
      <c r="AD610" t="str">
        <f t="shared" si="94"/>
        <v/>
      </c>
      <c r="AE610" t="str">
        <f t="shared" si="95"/>
        <v/>
      </c>
      <c r="AF610" t="str">
        <f t="shared" si="96"/>
        <v/>
      </c>
      <c r="AG610">
        <v>1</v>
      </c>
      <c r="AH610">
        <f t="shared" si="92"/>
        <v>2.8</v>
      </c>
      <c r="AI610">
        <v>0.14499999999999999</v>
      </c>
      <c r="AJ610">
        <f t="shared" si="90"/>
        <v>0.40599999999999997</v>
      </c>
      <c r="AK610" t="str">
        <f t="shared" si="93"/>
        <v/>
      </c>
      <c r="AL610" t="str">
        <f t="shared" si="97"/>
        <v/>
      </c>
      <c r="AM610" t="s">
        <v>33882</v>
      </c>
    </row>
    <row r="611" spans="1:39" x14ac:dyDescent="0.2">
      <c r="A611" t="s">
        <v>6013</v>
      </c>
      <c r="B611" t="s">
        <v>122</v>
      </c>
      <c r="C611" t="s">
        <v>6014</v>
      </c>
      <c r="D611" s="1">
        <v>36131</v>
      </c>
      <c r="E611" s="1">
        <v>43456</v>
      </c>
      <c r="F611" t="s">
        <v>19</v>
      </c>
      <c r="I611">
        <v>100</v>
      </c>
      <c r="J611">
        <v>0</v>
      </c>
      <c r="K611">
        <v>0</v>
      </c>
      <c r="L611">
        <v>1038</v>
      </c>
      <c r="M611">
        <v>1038</v>
      </c>
      <c r="N611" t="s">
        <v>20</v>
      </c>
      <c r="O611" t="s">
        <v>6015</v>
      </c>
      <c r="P611" t="s">
        <v>28</v>
      </c>
      <c r="Q611" t="s">
        <v>34233</v>
      </c>
      <c r="R611" t="s">
        <v>34233</v>
      </c>
      <c r="S611" t="s">
        <v>33797</v>
      </c>
      <c r="T611" t="s">
        <v>34357</v>
      </c>
      <c r="U611" t="s">
        <v>32648</v>
      </c>
      <c r="V611" t="s">
        <v>32649</v>
      </c>
      <c r="W611">
        <v>240</v>
      </c>
      <c r="X611">
        <v>3</v>
      </c>
      <c r="Y611" s="5" t="s">
        <v>32661</v>
      </c>
      <c r="AA611">
        <v>12</v>
      </c>
      <c r="AB611">
        <v>25</v>
      </c>
      <c r="AC611">
        <v>2</v>
      </c>
      <c r="AD611" t="str">
        <f t="shared" si="94"/>
        <v/>
      </c>
      <c r="AE611" t="str">
        <f t="shared" si="95"/>
        <v/>
      </c>
      <c r="AF611" t="str">
        <f t="shared" si="96"/>
        <v/>
      </c>
      <c r="AG611">
        <v>1</v>
      </c>
      <c r="AH611">
        <f t="shared" si="92"/>
        <v>2.8</v>
      </c>
      <c r="AI611">
        <v>0.14499999999999999</v>
      </c>
      <c r="AJ611">
        <f t="shared" si="90"/>
        <v>0.40599999999999997</v>
      </c>
      <c r="AK611" t="str">
        <f t="shared" si="93"/>
        <v/>
      </c>
      <c r="AL611" t="str">
        <f t="shared" si="97"/>
        <v/>
      </c>
      <c r="AM611" t="s">
        <v>33882</v>
      </c>
    </row>
    <row r="612" spans="1:39" x14ac:dyDescent="0.2">
      <c r="A612" t="s">
        <v>3632</v>
      </c>
      <c r="B612" t="s">
        <v>122</v>
      </c>
      <c r="C612" t="s">
        <v>3633</v>
      </c>
      <c r="D612" s="1">
        <v>35929</v>
      </c>
      <c r="E612" s="1">
        <v>43456</v>
      </c>
      <c r="F612" t="s">
        <v>19</v>
      </c>
      <c r="I612">
        <v>100</v>
      </c>
      <c r="J612">
        <v>0</v>
      </c>
      <c r="K612">
        <v>0</v>
      </c>
      <c r="L612">
        <v>917</v>
      </c>
      <c r="M612">
        <v>917</v>
      </c>
      <c r="N612" t="s">
        <v>20</v>
      </c>
      <c r="O612" t="s">
        <v>3634</v>
      </c>
      <c r="P612" t="s">
        <v>28</v>
      </c>
      <c r="Q612" t="s">
        <v>34233</v>
      </c>
      <c r="R612" t="s">
        <v>34233</v>
      </c>
      <c r="S612" t="s">
        <v>32628</v>
      </c>
      <c r="T612" t="s">
        <v>34365</v>
      </c>
      <c r="U612" t="s">
        <v>32648</v>
      </c>
      <c r="V612" t="s">
        <v>32649</v>
      </c>
      <c r="W612">
        <v>220</v>
      </c>
      <c r="X612">
        <v>3</v>
      </c>
      <c r="Y612" s="5" t="s">
        <v>32661</v>
      </c>
      <c r="AA612">
        <v>12</v>
      </c>
      <c r="AB612">
        <v>25</v>
      </c>
      <c r="AC612">
        <v>2</v>
      </c>
      <c r="AD612" t="str">
        <f t="shared" si="94"/>
        <v/>
      </c>
      <c r="AE612" t="str">
        <f t="shared" si="95"/>
        <v/>
      </c>
      <c r="AF612" t="str">
        <f t="shared" si="96"/>
        <v/>
      </c>
      <c r="AG612">
        <v>1</v>
      </c>
      <c r="AH612">
        <f t="shared" si="92"/>
        <v>2.8</v>
      </c>
      <c r="AI612">
        <v>0.14499999999999999</v>
      </c>
      <c r="AJ612">
        <f t="shared" si="90"/>
        <v>0.40599999999999997</v>
      </c>
      <c r="AK612" t="str">
        <f t="shared" si="93"/>
        <v/>
      </c>
      <c r="AL612" t="str">
        <f t="shared" si="97"/>
        <v/>
      </c>
      <c r="AM612" t="s">
        <v>33882</v>
      </c>
    </row>
    <row r="613" spans="1:39" x14ac:dyDescent="0.2">
      <c r="A613" t="s">
        <v>6273</v>
      </c>
      <c r="B613" t="s">
        <v>122</v>
      </c>
      <c r="C613" t="s">
        <v>6274</v>
      </c>
      <c r="D613" s="1">
        <v>36146</v>
      </c>
      <c r="E613" s="1">
        <v>43456</v>
      </c>
      <c r="F613" t="s">
        <v>19</v>
      </c>
      <c r="I613">
        <v>100</v>
      </c>
      <c r="J613">
        <v>0</v>
      </c>
      <c r="K613">
        <v>0</v>
      </c>
      <c r="L613">
        <v>969</v>
      </c>
      <c r="M613">
        <v>969</v>
      </c>
      <c r="N613" t="s">
        <v>20</v>
      </c>
      <c r="O613" t="s">
        <v>6275</v>
      </c>
      <c r="P613" t="s">
        <v>28</v>
      </c>
      <c r="Q613" t="s">
        <v>34233</v>
      </c>
      <c r="R613" t="s">
        <v>34233</v>
      </c>
      <c r="S613" t="s">
        <v>33797</v>
      </c>
      <c r="T613" t="s">
        <v>34357</v>
      </c>
      <c r="U613" t="s">
        <v>32634</v>
      </c>
      <c r="V613" t="s">
        <v>32712</v>
      </c>
      <c r="W613">
        <f>L613*0.25</f>
        <v>242.25</v>
      </c>
      <c r="X613">
        <v>3</v>
      </c>
      <c r="Y613" s="5" t="s">
        <v>32654</v>
      </c>
      <c r="AA613">
        <v>8.5</v>
      </c>
      <c r="AB613">
        <v>25</v>
      </c>
      <c r="AC613">
        <v>1</v>
      </c>
      <c r="AD613" t="str">
        <f t="shared" si="94"/>
        <v/>
      </c>
      <c r="AE613" t="str">
        <f t="shared" si="95"/>
        <v/>
      </c>
      <c r="AF613" t="str">
        <f t="shared" si="96"/>
        <v/>
      </c>
      <c r="AG613">
        <v>1</v>
      </c>
      <c r="AH613">
        <f t="shared" si="92"/>
        <v>2.8</v>
      </c>
      <c r="AI613">
        <v>0.14499999999999999</v>
      </c>
      <c r="AJ613">
        <f t="shared" si="90"/>
        <v>0.40599999999999997</v>
      </c>
      <c r="AK613" t="str">
        <f t="shared" si="93"/>
        <v/>
      </c>
      <c r="AL613" t="str">
        <f t="shared" si="97"/>
        <v/>
      </c>
    </row>
    <row r="614" spans="1:39" x14ac:dyDescent="0.2">
      <c r="A614" t="s">
        <v>4149</v>
      </c>
      <c r="B614" t="s">
        <v>122</v>
      </c>
      <c r="C614" t="s">
        <v>4150</v>
      </c>
      <c r="D614" s="1">
        <v>35949</v>
      </c>
      <c r="E614" s="1">
        <v>43456</v>
      </c>
      <c r="F614" t="s">
        <v>19</v>
      </c>
      <c r="I614">
        <v>100</v>
      </c>
      <c r="J614">
        <v>0</v>
      </c>
      <c r="K614">
        <v>0</v>
      </c>
      <c r="L614">
        <v>860</v>
      </c>
      <c r="M614">
        <v>860</v>
      </c>
      <c r="N614" t="s">
        <v>20</v>
      </c>
      <c r="O614" t="s">
        <v>4151</v>
      </c>
      <c r="P614" t="s">
        <v>28</v>
      </c>
      <c r="Q614" t="s">
        <v>34233</v>
      </c>
      <c r="R614" t="s">
        <v>34233</v>
      </c>
      <c r="S614" t="s">
        <v>32628</v>
      </c>
      <c r="T614" t="s">
        <v>34357</v>
      </c>
      <c r="U614" t="s">
        <v>32648</v>
      </c>
      <c r="V614" t="s">
        <v>32649</v>
      </c>
      <c r="W614">
        <v>210</v>
      </c>
      <c r="X614">
        <v>3</v>
      </c>
      <c r="Y614" s="5" t="s">
        <v>32661</v>
      </c>
      <c r="AA614">
        <v>12</v>
      </c>
      <c r="AB614">
        <v>25</v>
      </c>
      <c r="AC614">
        <v>2</v>
      </c>
      <c r="AD614" t="str">
        <f t="shared" si="94"/>
        <v/>
      </c>
      <c r="AE614" t="str">
        <f t="shared" si="95"/>
        <v/>
      </c>
      <c r="AF614" t="str">
        <f t="shared" si="96"/>
        <v/>
      </c>
      <c r="AG614">
        <v>1</v>
      </c>
      <c r="AH614">
        <f t="shared" si="92"/>
        <v>2.8</v>
      </c>
      <c r="AI614">
        <v>0.14499999999999999</v>
      </c>
      <c r="AJ614">
        <f t="shared" si="90"/>
        <v>0.40599999999999997</v>
      </c>
      <c r="AK614" t="str">
        <f t="shared" si="93"/>
        <v/>
      </c>
      <c r="AL614" t="str">
        <f t="shared" si="97"/>
        <v/>
      </c>
      <c r="AM614" t="s">
        <v>33882</v>
      </c>
    </row>
    <row r="615" spans="1:39" x14ac:dyDescent="0.2">
      <c r="A615" t="s">
        <v>3075</v>
      </c>
      <c r="B615" t="s">
        <v>122</v>
      </c>
      <c r="C615" t="s">
        <v>3076</v>
      </c>
      <c r="D615" s="1">
        <v>35929</v>
      </c>
      <c r="E615" s="1">
        <v>43456</v>
      </c>
      <c r="F615" t="s">
        <v>19</v>
      </c>
      <c r="I615">
        <v>100</v>
      </c>
      <c r="J615">
        <v>0</v>
      </c>
      <c r="K615">
        <v>0</v>
      </c>
      <c r="L615">
        <v>864</v>
      </c>
      <c r="M615">
        <v>864</v>
      </c>
      <c r="N615" t="s">
        <v>20</v>
      </c>
      <c r="O615" t="s">
        <v>3077</v>
      </c>
      <c r="P615" t="s">
        <v>28</v>
      </c>
      <c r="Q615" t="s">
        <v>34233</v>
      </c>
      <c r="R615" t="s">
        <v>34233</v>
      </c>
      <c r="S615" t="s">
        <v>32628</v>
      </c>
      <c r="T615" t="s">
        <v>34357</v>
      </c>
      <c r="U615" t="s">
        <v>32648</v>
      </c>
      <c r="V615" t="s">
        <v>32649</v>
      </c>
      <c r="W615">
        <v>200</v>
      </c>
      <c r="X615">
        <v>3</v>
      </c>
      <c r="Y615" s="5" t="s">
        <v>32661</v>
      </c>
      <c r="AA615">
        <v>12</v>
      </c>
      <c r="AB615">
        <v>25</v>
      </c>
      <c r="AC615">
        <v>2</v>
      </c>
      <c r="AD615" t="str">
        <f t="shared" si="94"/>
        <v/>
      </c>
      <c r="AE615" t="str">
        <f t="shared" si="95"/>
        <v/>
      </c>
      <c r="AF615" t="str">
        <f t="shared" si="96"/>
        <v/>
      </c>
      <c r="AG615">
        <v>1</v>
      </c>
      <c r="AH615">
        <f t="shared" si="92"/>
        <v>2.8</v>
      </c>
      <c r="AI615">
        <v>0.14499999999999999</v>
      </c>
      <c r="AJ615">
        <f t="shared" si="90"/>
        <v>0.40599999999999997</v>
      </c>
      <c r="AK615" t="str">
        <f t="shared" si="93"/>
        <v/>
      </c>
      <c r="AL615" t="str">
        <f t="shared" si="97"/>
        <v/>
      </c>
      <c r="AM615" t="s">
        <v>33882</v>
      </c>
    </row>
    <row r="616" spans="1:39" x14ac:dyDescent="0.2">
      <c r="A616" t="s">
        <v>27062</v>
      </c>
      <c r="B616" t="s">
        <v>122</v>
      </c>
      <c r="C616" t="s">
        <v>27063</v>
      </c>
      <c r="D616" s="1">
        <v>41621</v>
      </c>
      <c r="E616" s="1">
        <v>43456</v>
      </c>
      <c r="F616" t="s">
        <v>19</v>
      </c>
      <c r="I616">
        <v>100</v>
      </c>
      <c r="J616">
        <v>0</v>
      </c>
      <c r="K616">
        <v>0</v>
      </c>
      <c r="L616">
        <v>1335</v>
      </c>
      <c r="M616">
        <v>1335</v>
      </c>
      <c r="N616" t="s">
        <v>20</v>
      </c>
      <c r="O616" t="s">
        <v>27064</v>
      </c>
      <c r="P616" t="s">
        <v>28</v>
      </c>
      <c r="Q616" t="s">
        <v>34233</v>
      </c>
      <c r="R616" t="s">
        <v>34233</v>
      </c>
      <c r="S616" t="s">
        <v>33800</v>
      </c>
      <c r="T616" t="s">
        <v>34357</v>
      </c>
      <c r="U616" t="s">
        <v>32648</v>
      </c>
      <c r="V616" t="s">
        <v>32649</v>
      </c>
      <c r="W616">
        <v>250</v>
      </c>
      <c r="X616">
        <v>3</v>
      </c>
      <c r="Y616" s="5" t="s">
        <v>32661</v>
      </c>
      <c r="AA616">
        <v>12</v>
      </c>
      <c r="AB616">
        <v>25</v>
      </c>
      <c r="AC616">
        <v>2</v>
      </c>
      <c r="AD616" t="str">
        <f t="shared" si="94"/>
        <v/>
      </c>
      <c r="AE616" t="str">
        <f t="shared" si="95"/>
        <v/>
      </c>
      <c r="AF616" t="str">
        <f t="shared" si="96"/>
        <v/>
      </c>
      <c r="AG616">
        <v>1</v>
      </c>
      <c r="AH616">
        <f t="shared" si="92"/>
        <v>2.8</v>
      </c>
      <c r="AI616">
        <v>0.14499999999999999</v>
      </c>
      <c r="AJ616">
        <f t="shared" si="90"/>
        <v>0.40599999999999997</v>
      </c>
      <c r="AK616" t="str">
        <f t="shared" si="93"/>
        <v/>
      </c>
      <c r="AL616" t="str">
        <f t="shared" si="97"/>
        <v/>
      </c>
      <c r="AM616" t="s">
        <v>33882</v>
      </c>
    </row>
    <row r="617" spans="1:39" x14ac:dyDescent="0.2">
      <c r="A617" t="s">
        <v>3968</v>
      </c>
      <c r="B617" t="s">
        <v>122</v>
      </c>
      <c r="C617" t="s">
        <v>3969</v>
      </c>
      <c r="D617" s="1">
        <v>36019</v>
      </c>
      <c r="E617" s="1">
        <v>43456</v>
      </c>
      <c r="F617" t="s">
        <v>19</v>
      </c>
      <c r="I617">
        <v>100</v>
      </c>
      <c r="J617">
        <v>0</v>
      </c>
      <c r="K617">
        <v>0</v>
      </c>
      <c r="L617">
        <v>908</v>
      </c>
      <c r="M617">
        <v>908</v>
      </c>
      <c r="N617" t="s">
        <v>20</v>
      </c>
      <c r="O617" t="s">
        <v>3970</v>
      </c>
      <c r="P617" t="s">
        <v>28</v>
      </c>
      <c r="Q617" t="s">
        <v>34233</v>
      </c>
      <c r="R617" t="s">
        <v>34233</v>
      </c>
      <c r="S617" t="s">
        <v>32628</v>
      </c>
      <c r="T617" t="s">
        <v>34357</v>
      </c>
      <c r="U617" t="s">
        <v>32648</v>
      </c>
      <c r="V617" t="s">
        <v>32649</v>
      </c>
      <c r="W617">
        <v>220</v>
      </c>
      <c r="X617">
        <v>3</v>
      </c>
      <c r="Y617" s="5" t="s">
        <v>32661</v>
      </c>
      <c r="AA617">
        <v>12</v>
      </c>
      <c r="AB617">
        <v>25</v>
      </c>
      <c r="AC617">
        <v>2</v>
      </c>
      <c r="AD617" t="str">
        <f t="shared" si="94"/>
        <v/>
      </c>
      <c r="AE617" t="str">
        <f t="shared" si="95"/>
        <v/>
      </c>
      <c r="AF617" t="str">
        <f t="shared" si="96"/>
        <v/>
      </c>
      <c r="AG617">
        <v>1</v>
      </c>
      <c r="AH617">
        <f t="shared" si="92"/>
        <v>2.8</v>
      </c>
      <c r="AI617">
        <v>0.14499999999999999</v>
      </c>
      <c r="AJ617">
        <f t="shared" si="90"/>
        <v>0.40599999999999997</v>
      </c>
      <c r="AK617" t="str">
        <f t="shared" si="93"/>
        <v/>
      </c>
      <c r="AL617" t="str">
        <f t="shared" si="97"/>
        <v/>
      </c>
      <c r="AM617" t="s">
        <v>33882</v>
      </c>
    </row>
    <row r="618" spans="1:39" x14ac:dyDescent="0.2">
      <c r="A618" t="s">
        <v>3072</v>
      </c>
      <c r="B618" t="s">
        <v>122</v>
      </c>
      <c r="C618" t="s">
        <v>3073</v>
      </c>
      <c r="D618" s="1">
        <v>35929</v>
      </c>
      <c r="E618" s="1">
        <v>43456</v>
      </c>
      <c r="F618" t="s">
        <v>19</v>
      </c>
      <c r="I618">
        <v>100</v>
      </c>
      <c r="J618">
        <v>0</v>
      </c>
      <c r="K618">
        <v>0</v>
      </c>
      <c r="L618">
        <v>887</v>
      </c>
      <c r="M618">
        <v>887</v>
      </c>
      <c r="N618" t="s">
        <v>20</v>
      </c>
      <c r="O618" t="s">
        <v>3074</v>
      </c>
      <c r="P618" t="s">
        <v>28</v>
      </c>
      <c r="Q618" t="s">
        <v>32794</v>
      </c>
      <c r="R618" t="s">
        <v>33782</v>
      </c>
      <c r="S618" t="s">
        <v>33797</v>
      </c>
      <c r="T618" t="s">
        <v>34365</v>
      </c>
      <c r="U618" t="s">
        <v>32648</v>
      </c>
      <c r="V618" t="s">
        <v>32649</v>
      </c>
      <c r="W618">
        <v>220</v>
      </c>
      <c r="X618">
        <v>3</v>
      </c>
      <c r="Y618" s="5" t="s">
        <v>32661</v>
      </c>
      <c r="AA618">
        <v>12</v>
      </c>
      <c r="AB618">
        <v>25</v>
      </c>
      <c r="AC618">
        <v>2</v>
      </c>
      <c r="AD618" t="str">
        <f t="shared" si="94"/>
        <v/>
      </c>
      <c r="AE618" t="str">
        <f t="shared" si="95"/>
        <v/>
      </c>
      <c r="AF618" t="str">
        <f t="shared" si="96"/>
        <v/>
      </c>
      <c r="AG618">
        <v>1</v>
      </c>
      <c r="AH618">
        <f t="shared" si="92"/>
        <v>2.8</v>
      </c>
      <c r="AI618">
        <v>0.14499999999999999</v>
      </c>
      <c r="AJ618">
        <f t="shared" si="90"/>
        <v>0.40599999999999997</v>
      </c>
      <c r="AK618" t="str">
        <f t="shared" si="93"/>
        <v/>
      </c>
      <c r="AL618" t="str">
        <f t="shared" si="97"/>
        <v/>
      </c>
      <c r="AM618" t="s">
        <v>33882</v>
      </c>
    </row>
    <row r="619" spans="1:39" x14ac:dyDescent="0.2">
      <c r="A619" t="s">
        <v>27065</v>
      </c>
      <c r="B619" t="s">
        <v>122</v>
      </c>
      <c r="C619" t="s">
        <v>27066</v>
      </c>
      <c r="D619" s="1">
        <v>41621</v>
      </c>
      <c r="E619" s="1">
        <v>43456</v>
      </c>
      <c r="F619" t="s">
        <v>19</v>
      </c>
      <c r="I619">
        <v>100</v>
      </c>
      <c r="J619">
        <v>0</v>
      </c>
      <c r="K619">
        <v>0</v>
      </c>
      <c r="L619">
        <v>1560</v>
      </c>
      <c r="M619">
        <v>1560</v>
      </c>
      <c r="N619" t="s">
        <v>20</v>
      </c>
      <c r="O619" t="s">
        <v>27067</v>
      </c>
      <c r="P619" t="s">
        <v>28</v>
      </c>
      <c r="Q619" t="s">
        <v>34233</v>
      </c>
      <c r="R619" t="s">
        <v>34233</v>
      </c>
      <c r="S619" t="s">
        <v>33797</v>
      </c>
      <c r="T619" t="s">
        <v>34349</v>
      </c>
      <c r="U619" t="s">
        <v>32648</v>
      </c>
      <c r="V619" t="s">
        <v>32649</v>
      </c>
      <c r="AC619">
        <v>2</v>
      </c>
      <c r="AD619" t="str">
        <f t="shared" si="94"/>
        <v/>
      </c>
      <c r="AE619" t="str">
        <f t="shared" si="95"/>
        <v/>
      </c>
      <c r="AF619" t="str">
        <f t="shared" si="96"/>
        <v/>
      </c>
      <c r="AG619">
        <v>1</v>
      </c>
      <c r="AH619">
        <f t="shared" si="92"/>
        <v>2.8</v>
      </c>
      <c r="AI619">
        <v>0.14499999999999999</v>
      </c>
      <c r="AJ619">
        <f t="shared" si="90"/>
        <v>0.40599999999999997</v>
      </c>
      <c r="AK619" t="str">
        <f t="shared" si="93"/>
        <v/>
      </c>
      <c r="AL619" t="str">
        <f t="shared" si="97"/>
        <v/>
      </c>
      <c r="AM619" t="s">
        <v>33883</v>
      </c>
    </row>
    <row r="620" spans="1:39" x14ac:dyDescent="0.2">
      <c r="A620" t="s">
        <v>3758</v>
      </c>
      <c r="B620" t="s">
        <v>122</v>
      </c>
      <c r="C620" t="s">
        <v>3759</v>
      </c>
      <c r="D620" s="1">
        <v>35929</v>
      </c>
      <c r="E620" s="1">
        <v>43456</v>
      </c>
      <c r="F620" t="s">
        <v>19</v>
      </c>
      <c r="I620">
        <v>100</v>
      </c>
      <c r="J620">
        <v>0</v>
      </c>
      <c r="K620">
        <v>0</v>
      </c>
      <c r="L620">
        <v>1023</v>
      </c>
      <c r="M620">
        <v>1023</v>
      </c>
      <c r="N620" t="s">
        <v>20</v>
      </c>
      <c r="O620" t="s">
        <v>3760</v>
      </c>
      <c r="P620" t="s">
        <v>28</v>
      </c>
      <c r="Q620" t="s">
        <v>34233</v>
      </c>
      <c r="R620" t="s">
        <v>34233</v>
      </c>
      <c r="S620" t="s">
        <v>32628</v>
      </c>
      <c r="T620" t="s">
        <v>34357</v>
      </c>
      <c r="U620" t="s">
        <v>32648</v>
      </c>
      <c r="V620" t="s">
        <v>32649</v>
      </c>
      <c r="W620">
        <v>260</v>
      </c>
      <c r="X620">
        <v>3</v>
      </c>
      <c r="Y620" s="5" t="s">
        <v>32661</v>
      </c>
      <c r="AA620">
        <v>12</v>
      </c>
      <c r="AB620">
        <v>25</v>
      </c>
      <c r="AC620">
        <v>2</v>
      </c>
      <c r="AD620" t="str">
        <f t="shared" ref="AD620:AD651" si="98">IF((S620="tühi")*(F620&lt;&gt;"Elamumaa")*(G620&lt;&gt;"Elamumaa")*(H620&lt;&gt;"Elamumaa"),IF(Z620=0,"",Z620),"")</f>
        <v/>
      </c>
      <c r="AE620" t="str">
        <f t="shared" si="95"/>
        <v/>
      </c>
      <c r="AF620" t="str">
        <f t="shared" si="96"/>
        <v/>
      </c>
      <c r="AG620">
        <v>1</v>
      </c>
      <c r="AH620">
        <f t="shared" si="92"/>
        <v>2.8</v>
      </c>
      <c r="AI620">
        <v>0.14499999999999999</v>
      </c>
      <c r="AJ620">
        <f t="shared" si="90"/>
        <v>0.40599999999999997</v>
      </c>
      <c r="AK620" t="str">
        <f t="shared" si="93"/>
        <v/>
      </c>
      <c r="AL620" t="str">
        <f t="shared" si="97"/>
        <v/>
      </c>
      <c r="AM620" t="s">
        <v>33882</v>
      </c>
    </row>
    <row r="621" spans="1:39" x14ac:dyDescent="0.2">
      <c r="A621" t="s">
        <v>22087</v>
      </c>
      <c r="B621" t="s">
        <v>122</v>
      </c>
      <c r="C621" t="s">
        <v>22088</v>
      </c>
      <c r="D621" s="1">
        <v>36117</v>
      </c>
      <c r="E621" s="1">
        <v>43456</v>
      </c>
      <c r="F621" t="s">
        <v>19</v>
      </c>
      <c r="I621">
        <v>100</v>
      </c>
      <c r="J621">
        <v>0</v>
      </c>
      <c r="K621">
        <v>0</v>
      </c>
      <c r="L621">
        <v>978</v>
      </c>
      <c r="M621">
        <v>978</v>
      </c>
      <c r="N621" t="s">
        <v>20</v>
      </c>
      <c r="O621" t="s">
        <v>22089</v>
      </c>
      <c r="P621" t="s">
        <v>28</v>
      </c>
      <c r="Q621" t="s">
        <v>34233</v>
      </c>
      <c r="R621" t="s">
        <v>34233</v>
      </c>
      <c r="S621" t="s">
        <v>33797</v>
      </c>
      <c r="T621" t="s">
        <v>34357</v>
      </c>
      <c r="U621" t="s">
        <v>32648</v>
      </c>
      <c r="V621" t="s">
        <v>32649</v>
      </c>
      <c r="W621">
        <v>250</v>
      </c>
      <c r="X621">
        <v>3</v>
      </c>
      <c r="Y621" s="5" t="s">
        <v>32661</v>
      </c>
      <c r="AA621">
        <v>12</v>
      </c>
      <c r="AB621">
        <v>25</v>
      </c>
      <c r="AC621">
        <v>2</v>
      </c>
      <c r="AD621" t="str">
        <f t="shared" si="98"/>
        <v/>
      </c>
      <c r="AE621" t="str">
        <f t="shared" si="95"/>
        <v/>
      </c>
      <c r="AF621" t="str">
        <f t="shared" si="96"/>
        <v/>
      </c>
      <c r="AG621">
        <v>1</v>
      </c>
      <c r="AH621">
        <f t="shared" si="92"/>
        <v>2.8</v>
      </c>
      <c r="AI621">
        <v>0.14499999999999999</v>
      </c>
      <c r="AJ621">
        <f t="shared" si="90"/>
        <v>0.40599999999999997</v>
      </c>
      <c r="AK621" t="str">
        <f t="shared" si="93"/>
        <v/>
      </c>
      <c r="AL621" t="str">
        <f t="shared" si="97"/>
        <v/>
      </c>
      <c r="AM621" t="s">
        <v>33882</v>
      </c>
    </row>
    <row r="622" spans="1:39" x14ac:dyDescent="0.2">
      <c r="A622" t="s">
        <v>2767</v>
      </c>
      <c r="B622" t="s">
        <v>122</v>
      </c>
      <c r="C622" t="s">
        <v>2768</v>
      </c>
      <c r="D622" s="1">
        <v>35818</v>
      </c>
      <c r="E622" s="1">
        <v>43951</v>
      </c>
      <c r="F622" t="s">
        <v>19</v>
      </c>
      <c r="I622">
        <v>100</v>
      </c>
      <c r="J622">
        <v>0</v>
      </c>
      <c r="K622">
        <v>0</v>
      </c>
      <c r="L622">
        <v>1294</v>
      </c>
      <c r="M622">
        <v>1294</v>
      </c>
      <c r="N622" t="s">
        <v>20</v>
      </c>
      <c r="O622" t="s">
        <v>2769</v>
      </c>
      <c r="P622" t="s">
        <v>28</v>
      </c>
      <c r="Q622" t="s">
        <v>34233</v>
      </c>
      <c r="R622" t="s">
        <v>34233</v>
      </c>
      <c r="S622" t="s">
        <v>32628</v>
      </c>
      <c r="T622" t="s">
        <v>34357</v>
      </c>
      <c r="U622" t="s">
        <v>32648</v>
      </c>
      <c r="V622" t="s">
        <v>32649</v>
      </c>
      <c r="W622">
        <v>320</v>
      </c>
      <c r="X622">
        <v>3</v>
      </c>
      <c r="Y622" s="5" t="s">
        <v>32661</v>
      </c>
      <c r="AA622">
        <v>12</v>
      </c>
      <c r="AB622">
        <v>25</v>
      </c>
      <c r="AC622">
        <v>2</v>
      </c>
      <c r="AD622" t="str">
        <f t="shared" si="98"/>
        <v/>
      </c>
      <c r="AE622" t="str">
        <f t="shared" si="95"/>
        <v/>
      </c>
      <c r="AF622" t="str">
        <f t="shared" si="96"/>
        <v/>
      </c>
      <c r="AG622">
        <v>1</v>
      </c>
      <c r="AH622">
        <f t="shared" si="92"/>
        <v>2.8</v>
      </c>
      <c r="AI622">
        <v>0.14499999999999999</v>
      </c>
      <c r="AJ622">
        <f t="shared" si="90"/>
        <v>0.40599999999999997</v>
      </c>
      <c r="AK622" t="str">
        <f t="shared" si="93"/>
        <v/>
      </c>
      <c r="AL622" t="str">
        <f t="shared" si="97"/>
        <v/>
      </c>
      <c r="AM622" t="s">
        <v>33882</v>
      </c>
    </row>
    <row r="623" spans="1:39" x14ac:dyDescent="0.2">
      <c r="A623" t="s">
        <v>5661</v>
      </c>
      <c r="B623" t="s">
        <v>122</v>
      </c>
      <c r="C623" t="s">
        <v>5662</v>
      </c>
      <c r="D623" s="1">
        <v>36060</v>
      </c>
      <c r="E623" s="1">
        <v>44546</v>
      </c>
      <c r="F623" t="s">
        <v>19</v>
      </c>
      <c r="I623">
        <v>100</v>
      </c>
      <c r="J623">
        <v>0</v>
      </c>
      <c r="K623">
        <v>0</v>
      </c>
      <c r="L623">
        <v>856</v>
      </c>
      <c r="M623">
        <v>856</v>
      </c>
      <c r="N623" t="s">
        <v>20</v>
      </c>
      <c r="O623" t="s">
        <v>5663</v>
      </c>
      <c r="P623" t="s">
        <v>28</v>
      </c>
      <c r="Q623" t="s">
        <v>32794</v>
      </c>
      <c r="R623" t="s">
        <v>33782</v>
      </c>
      <c r="S623" t="s">
        <v>33797</v>
      </c>
      <c r="T623" t="s">
        <v>34365</v>
      </c>
      <c r="U623" t="s">
        <v>32648</v>
      </c>
      <c r="V623" t="s">
        <v>32649</v>
      </c>
      <c r="W623">
        <v>210</v>
      </c>
      <c r="X623">
        <v>3</v>
      </c>
      <c r="Y623" s="5" t="s">
        <v>32661</v>
      </c>
      <c r="AA623">
        <v>12</v>
      </c>
      <c r="AB623">
        <v>25</v>
      </c>
      <c r="AC623">
        <v>2</v>
      </c>
      <c r="AD623" t="str">
        <f t="shared" si="98"/>
        <v/>
      </c>
      <c r="AE623" t="str">
        <f t="shared" si="95"/>
        <v/>
      </c>
      <c r="AF623" t="str">
        <f t="shared" si="96"/>
        <v/>
      </c>
      <c r="AG623">
        <v>1</v>
      </c>
      <c r="AH623">
        <f t="shared" si="92"/>
        <v>2.8</v>
      </c>
      <c r="AI623">
        <v>0.14499999999999999</v>
      </c>
      <c r="AJ623">
        <f t="shared" si="90"/>
        <v>0.40599999999999997</v>
      </c>
      <c r="AK623" t="str">
        <f t="shared" si="93"/>
        <v/>
      </c>
      <c r="AL623" t="str">
        <f t="shared" si="97"/>
        <v/>
      </c>
      <c r="AM623" t="s">
        <v>33882</v>
      </c>
    </row>
    <row r="624" spans="1:39" x14ac:dyDescent="0.2">
      <c r="A624" t="s">
        <v>6735</v>
      </c>
      <c r="B624" t="s">
        <v>122</v>
      </c>
      <c r="C624" t="s">
        <v>6736</v>
      </c>
      <c r="D624" s="1">
        <v>36133</v>
      </c>
      <c r="E624" s="1">
        <v>43456</v>
      </c>
      <c r="F624" t="s">
        <v>19</v>
      </c>
      <c r="I624">
        <v>100</v>
      </c>
      <c r="J624">
        <v>0</v>
      </c>
      <c r="K624">
        <v>0</v>
      </c>
      <c r="L624">
        <v>828</v>
      </c>
      <c r="M624">
        <v>828</v>
      </c>
      <c r="N624" t="s">
        <v>20</v>
      </c>
      <c r="O624" t="s">
        <v>6737</v>
      </c>
      <c r="P624" t="s">
        <v>28</v>
      </c>
      <c r="Q624" t="s">
        <v>32794</v>
      </c>
      <c r="R624" t="s">
        <v>33782</v>
      </c>
      <c r="S624" t="s">
        <v>32628</v>
      </c>
      <c r="T624" t="s">
        <v>34363</v>
      </c>
      <c r="U624" t="s">
        <v>32648</v>
      </c>
      <c r="V624" t="s">
        <v>32649</v>
      </c>
      <c r="W624">
        <v>230</v>
      </c>
      <c r="X624">
        <v>3</v>
      </c>
      <c r="Y624" s="5" t="s">
        <v>32661</v>
      </c>
      <c r="AA624">
        <v>12</v>
      </c>
      <c r="AB624">
        <v>25</v>
      </c>
      <c r="AC624">
        <v>2</v>
      </c>
      <c r="AD624" t="str">
        <f t="shared" si="98"/>
        <v/>
      </c>
      <c r="AE624" t="str">
        <f t="shared" si="95"/>
        <v/>
      </c>
      <c r="AF624" t="str">
        <f t="shared" si="96"/>
        <v/>
      </c>
      <c r="AG624">
        <v>1</v>
      </c>
      <c r="AH624">
        <f t="shared" si="92"/>
        <v>2.8</v>
      </c>
      <c r="AI624">
        <v>0.14499999999999999</v>
      </c>
      <c r="AJ624">
        <f t="shared" si="90"/>
        <v>0.40599999999999997</v>
      </c>
      <c r="AK624" t="str">
        <f t="shared" si="93"/>
        <v/>
      </c>
      <c r="AL624" t="str">
        <f t="shared" si="97"/>
        <v/>
      </c>
      <c r="AM624" t="s">
        <v>33882</v>
      </c>
    </row>
    <row r="625" spans="1:39" x14ac:dyDescent="0.2">
      <c r="A625" t="s">
        <v>6819</v>
      </c>
      <c r="B625" t="s">
        <v>122</v>
      </c>
      <c r="C625" t="s">
        <v>6820</v>
      </c>
      <c r="D625" s="1">
        <v>36143</v>
      </c>
      <c r="E625" s="1">
        <v>43456</v>
      </c>
      <c r="F625" t="s">
        <v>19</v>
      </c>
      <c r="I625">
        <v>100</v>
      </c>
      <c r="J625">
        <v>0</v>
      </c>
      <c r="K625">
        <v>0</v>
      </c>
      <c r="L625">
        <v>1160</v>
      </c>
      <c r="M625">
        <v>1160</v>
      </c>
      <c r="N625" t="s">
        <v>20</v>
      </c>
      <c r="O625" t="s">
        <v>6821</v>
      </c>
      <c r="P625" t="s">
        <v>28</v>
      </c>
      <c r="Q625" t="s">
        <v>34233</v>
      </c>
      <c r="R625" t="s">
        <v>34233</v>
      </c>
      <c r="S625" t="s">
        <v>33797</v>
      </c>
      <c r="T625" t="s">
        <v>34357</v>
      </c>
      <c r="U625" t="s">
        <v>32648</v>
      </c>
      <c r="V625" t="s">
        <v>32649</v>
      </c>
      <c r="W625">
        <v>290</v>
      </c>
      <c r="X625">
        <v>3</v>
      </c>
      <c r="Y625" s="5" t="s">
        <v>32661</v>
      </c>
      <c r="AA625">
        <v>12</v>
      </c>
      <c r="AB625">
        <v>25</v>
      </c>
      <c r="AC625">
        <v>2</v>
      </c>
      <c r="AD625" t="str">
        <f t="shared" si="98"/>
        <v/>
      </c>
      <c r="AE625" t="str">
        <f t="shared" si="95"/>
        <v/>
      </c>
      <c r="AF625" t="str">
        <f t="shared" si="96"/>
        <v/>
      </c>
      <c r="AG625">
        <v>1</v>
      </c>
      <c r="AH625">
        <f t="shared" si="92"/>
        <v>2.8</v>
      </c>
      <c r="AI625">
        <v>0.14499999999999999</v>
      </c>
      <c r="AJ625">
        <f t="shared" si="90"/>
        <v>0.40599999999999997</v>
      </c>
      <c r="AK625" t="str">
        <f t="shared" si="93"/>
        <v/>
      </c>
      <c r="AL625" t="str">
        <f t="shared" si="97"/>
        <v/>
      </c>
      <c r="AM625" t="s">
        <v>33882</v>
      </c>
    </row>
    <row r="626" spans="1:39" x14ac:dyDescent="0.2">
      <c r="A626" t="s">
        <v>6270</v>
      </c>
      <c r="B626" t="s">
        <v>122</v>
      </c>
      <c r="C626" t="s">
        <v>6271</v>
      </c>
      <c r="D626" s="1">
        <v>36146</v>
      </c>
      <c r="E626" s="1">
        <v>43456</v>
      </c>
      <c r="F626" t="s">
        <v>19</v>
      </c>
      <c r="I626">
        <v>100</v>
      </c>
      <c r="J626">
        <v>0</v>
      </c>
      <c r="K626">
        <v>0</v>
      </c>
      <c r="L626">
        <v>1128</v>
      </c>
      <c r="M626">
        <v>1128</v>
      </c>
      <c r="N626" t="s">
        <v>20</v>
      </c>
      <c r="O626" t="s">
        <v>6272</v>
      </c>
      <c r="P626" t="s">
        <v>28</v>
      </c>
      <c r="Q626" t="s">
        <v>34233</v>
      </c>
      <c r="R626" t="s">
        <v>34233</v>
      </c>
      <c r="S626" t="s">
        <v>33797</v>
      </c>
      <c r="T626" t="s">
        <v>32634</v>
      </c>
      <c r="U626" t="s">
        <v>32648</v>
      </c>
      <c r="V626" t="s">
        <v>32649</v>
      </c>
      <c r="W626">
        <v>270</v>
      </c>
      <c r="X626">
        <v>3</v>
      </c>
      <c r="Y626" s="5" t="s">
        <v>32661</v>
      </c>
      <c r="AA626">
        <v>12</v>
      </c>
      <c r="AB626">
        <v>25</v>
      </c>
      <c r="AC626">
        <v>2</v>
      </c>
      <c r="AD626" t="str">
        <f t="shared" si="98"/>
        <v/>
      </c>
      <c r="AE626" t="str">
        <f t="shared" si="95"/>
        <v/>
      </c>
      <c r="AF626" t="str">
        <f t="shared" si="96"/>
        <v/>
      </c>
      <c r="AG626">
        <v>1</v>
      </c>
      <c r="AH626">
        <f t="shared" si="92"/>
        <v>2.8</v>
      </c>
      <c r="AI626">
        <v>0.14499999999999999</v>
      </c>
      <c r="AJ626">
        <f t="shared" si="90"/>
        <v>0.40599999999999997</v>
      </c>
      <c r="AK626" t="str">
        <f t="shared" si="93"/>
        <v/>
      </c>
      <c r="AL626" t="str">
        <f t="shared" si="97"/>
        <v/>
      </c>
      <c r="AM626" t="s">
        <v>33882</v>
      </c>
    </row>
    <row r="627" spans="1:39" x14ac:dyDescent="0.2">
      <c r="A627" t="s">
        <v>6816</v>
      </c>
      <c r="B627" t="s">
        <v>122</v>
      </c>
      <c r="C627" t="s">
        <v>6817</v>
      </c>
      <c r="D627" s="1">
        <v>36143</v>
      </c>
      <c r="E627" s="1">
        <v>43456</v>
      </c>
      <c r="F627" t="s">
        <v>19</v>
      </c>
      <c r="I627">
        <v>100</v>
      </c>
      <c r="J627">
        <v>0</v>
      </c>
      <c r="K627">
        <v>0</v>
      </c>
      <c r="L627">
        <v>1116</v>
      </c>
      <c r="M627">
        <v>1116</v>
      </c>
      <c r="N627" t="s">
        <v>20</v>
      </c>
      <c r="O627" t="s">
        <v>6818</v>
      </c>
      <c r="P627" t="s">
        <v>28</v>
      </c>
      <c r="Q627" t="s">
        <v>34233</v>
      </c>
      <c r="R627" t="s">
        <v>34233</v>
      </c>
      <c r="S627" t="s">
        <v>33800</v>
      </c>
      <c r="T627" t="s">
        <v>34357</v>
      </c>
      <c r="U627" t="s">
        <v>32648</v>
      </c>
      <c r="V627" t="s">
        <v>32649</v>
      </c>
      <c r="W627">
        <v>280</v>
      </c>
      <c r="X627">
        <v>3</v>
      </c>
      <c r="Y627" s="5" t="s">
        <v>32661</v>
      </c>
      <c r="AA627">
        <v>12</v>
      </c>
      <c r="AB627">
        <v>25</v>
      </c>
      <c r="AC627">
        <v>2</v>
      </c>
      <c r="AD627" t="str">
        <f t="shared" si="98"/>
        <v/>
      </c>
      <c r="AE627" t="str">
        <f t="shared" si="95"/>
        <v/>
      </c>
      <c r="AF627" t="str">
        <f t="shared" si="96"/>
        <v/>
      </c>
      <c r="AG627">
        <v>1</v>
      </c>
      <c r="AH627">
        <f t="shared" si="92"/>
        <v>2.8</v>
      </c>
      <c r="AI627">
        <v>0.14499999999999999</v>
      </c>
      <c r="AJ627">
        <f t="shared" si="90"/>
        <v>0.40599999999999997</v>
      </c>
      <c r="AK627" t="str">
        <f t="shared" si="93"/>
        <v/>
      </c>
      <c r="AL627" t="str">
        <f t="shared" si="97"/>
        <v/>
      </c>
      <c r="AM627" t="s">
        <v>33882</v>
      </c>
    </row>
    <row r="628" spans="1:39" x14ac:dyDescent="0.2">
      <c r="A628" t="s">
        <v>6813</v>
      </c>
      <c r="B628" t="s">
        <v>122</v>
      </c>
      <c r="C628" t="s">
        <v>6814</v>
      </c>
      <c r="D628" s="1">
        <v>36143</v>
      </c>
      <c r="E628" s="1">
        <v>43456</v>
      </c>
      <c r="F628" t="s">
        <v>19</v>
      </c>
      <c r="I628">
        <v>100</v>
      </c>
      <c r="J628">
        <v>0</v>
      </c>
      <c r="K628">
        <v>0</v>
      </c>
      <c r="L628">
        <v>1107</v>
      </c>
      <c r="M628">
        <v>1107</v>
      </c>
      <c r="N628" t="s">
        <v>20</v>
      </c>
      <c r="O628" t="s">
        <v>6815</v>
      </c>
      <c r="P628" t="s">
        <v>28</v>
      </c>
      <c r="Q628" t="s">
        <v>34233</v>
      </c>
      <c r="R628" t="s">
        <v>34233</v>
      </c>
      <c r="S628" t="s">
        <v>32628</v>
      </c>
      <c r="T628" t="s">
        <v>34357</v>
      </c>
      <c r="U628" t="s">
        <v>32648</v>
      </c>
      <c r="V628" t="s">
        <v>32649</v>
      </c>
      <c r="W628">
        <v>240</v>
      </c>
      <c r="X628">
        <v>3</v>
      </c>
      <c r="Y628" s="5" t="s">
        <v>32661</v>
      </c>
      <c r="AA628">
        <v>12</v>
      </c>
      <c r="AB628">
        <v>25</v>
      </c>
      <c r="AC628">
        <v>2</v>
      </c>
      <c r="AD628" t="str">
        <f t="shared" si="98"/>
        <v/>
      </c>
      <c r="AE628" t="str">
        <f t="shared" si="95"/>
        <v/>
      </c>
      <c r="AF628" t="str">
        <f t="shared" si="96"/>
        <v/>
      </c>
      <c r="AG628">
        <v>1</v>
      </c>
      <c r="AH628">
        <f t="shared" si="92"/>
        <v>2.8</v>
      </c>
      <c r="AI628">
        <v>0.14499999999999999</v>
      </c>
      <c r="AJ628">
        <f t="shared" si="90"/>
        <v>0.40599999999999997</v>
      </c>
      <c r="AK628" t="str">
        <f t="shared" si="93"/>
        <v/>
      </c>
      <c r="AL628" t="str">
        <f t="shared" si="97"/>
        <v/>
      </c>
      <c r="AM628" t="s">
        <v>33882</v>
      </c>
    </row>
    <row r="629" spans="1:39" x14ac:dyDescent="0.2">
      <c r="A629" t="s">
        <v>6801</v>
      </c>
      <c r="B629" t="s">
        <v>122</v>
      </c>
      <c r="C629" t="s">
        <v>6802</v>
      </c>
      <c r="D629" s="1">
        <v>36143</v>
      </c>
      <c r="E629" s="1">
        <v>44546</v>
      </c>
      <c r="F629" t="s">
        <v>19</v>
      </c>
      <c r="I629">
        <v>100</v>
      </c>
      <c r="J629">
        <v>0</v>
      </c>
      <c r="K629">
        <v>0</v>
      </c>
      <c r="L629">
        <v>1159</v>
      </c>
      <c r="M629">
        <v>1159</v>
      </c>
      <c r="N629" t="s">
        <v>20</v>
      </c>
      <c r="O629" t="s">
        <v>6803</v>
      </c>
      <c r="P629" t="s">
        <v>28</v>
      </c>
      <c r="Q629" t="s">
        <v>34233</v>
      </c>
      <c r="R629" t="s">
        <v>34233</v>
      </c>
      <c r="S629" t="s">
        <v>32628</v>
      </c>
      <c r="T629" t="s">
        <v>34357</v>
      </c>
      <c r="U629" t="s">
        <v>32648</v>
      </c>
      <c r="V629" t="s">
        <v>32649</v>
      </c>
      <c r="W629">
        <v>230</v>
      </c>
      <c r="X629">
        <v>3</v>
      </c>
      <c r="Y629" s="5" t="s">
        <v>32661</v>
      </c>
      <c r="AA629">
        <v>12</v>
      </c>
      <c r="AB629">
        <v>25</v>
      </c>
      <c r="AC629">
        <v>2</v>
      </c>
      <c r="AD629" t="str">
        <f t="shared" si="98"/>
        <v/>
      </c>
      <c r="AE629" t="str">
        <f t="shared" si="95"/>
        <v/>
      </c>
      <c r="AF629" t="str">
        <f t="shared" si="96"/>
        <v/>
      </c>
      <c r="AG629">
        <v>1</v>
      </c>
      <c r="AH629">
        <f t="shared" si="92"/>
        <v>2.8</v>
      </c>
      <c r="AI629">
        <v>0.14499999999999999</v>
      </c>
      <c r="AJ629">
        <f t="shared" si="90"/>
        <v>0.40599999999999997</v>
      </c>
      <c r="AK629" t="str">
        <f t="shared" si="93"/>
        <v/>
      </c>
      <c r="AL629" t="str">
        <f t="shared" si="97"/>
        <v/>
      </c>
      <c r="AM629" t="s">
        <v>33882</v>
      </c>
    </row>
    <row r="630" spans="1:39" x14ac:dyDescent="0.2">
      <c r="A630" t="s">
        <v>5472</v>
      </c>
      <c r="B630" t="s">
        <v>122</v>
      </c>
      <c r="C630" t="s">
        <v>5473</v>
      </c>
      <c r="D630" s="1">
        <v>36118</v>
      </c>
      <c r="E630" s="1">
        <v>43456</v>
      </c>
      <c r="F630" t="s">
        <v>19</v>
      </c>
      <c r="I630">
        <v>100</v>
      </c>
      <c r="J630">
        <v>0</v>
      </c>
      <c r="K630">
        <v>0</v>
      </c>
      <c r="L630">
        <v>860</v>
      </c>
      <c r="M630">
        <v>860</v>
      </c>
      <c r="N630" t="s">
        <v>20</v>
      </c>
      <c r="O630" t="s">
        <v>5474</v>
      </c>
      <c r="P630" t="s">
        <v>28</v>
      </c>
      <c r="Q630" t="s">
        <v>34233</v>
      </c>
      <c r="R630" t="s">
        <v>34233</v>
      </c>
      <c r="S630" t="s">
        <v>32628</v>
      </c>
      <c r="T630" t="s">
        <v>34357</v>
      </c>
      <c r="U630" t="s">
        <v>32648</v>
      </c>
      <c r="V630" t="s">
        <v>32649</v>
      </c>
      <c r="W630">
        <v>210</v>
      </c>
      <c r="X630">
        <v>3</v>
      </c>
      <c r="Y630" s="5" t="s">
        <v>32661</v>
      </c>
      <c r="AA630">
        <v>12</v>
      </c>
      <c r="AB630">
        <v>25</v>
      </c>
      <c r="AC630">
        <v>2</v>
      </c>
      <c r="AD630" t="str">
        <f t="shared" si="98"/>
        <v/>
      </c>
      <c r="AE630" t="str">
        <f t="shared" si="95"/>
        <v/>
      </c>
      <c r="AF630" t="str">
        <f t="shared" si="96"/>
        <v/>
      </c>
      <c r="AG630">
        <v>1</v>
      </c>
      <c r="AH630">
        <f t="shared" si="92"/>
        <v>2.8</v>
      </c>
      <c r="AI630">
        <v>0.14499999999999999</v>
      </c>
      <c r="AJ630">
        <f t="shared" si="90"/>
        <v>0.40599999999999997</v>
      </c>
      <c r="AK630" t="str">
        <f t="shared" si="93"/>
        <v/>
      </c>
      <c r="AL630" t="str">
        <f t="shared" si="97"/>
        <v/>
      </c>
      <c r="AM630" t="s">
        <v>33882</v>
      </c>
    </row>
    <row r="631" spans="1:39" x14ac:dyDescent="0.2">
      <c r="A631" t="s">
        <v>7563</v>
      </c>
      <c r="B631" t="s">
        <v>122</v>
      </c>
      <c r="C631" t="s">
        <v>7564</v>
      </c>
      <c r="D631" s="1">
        <v>36143</v>
      </c>
      <c r="E631" s="1">
        <v>44546</v>
      </c>
      <c r="F631" t="s">
        <v>19</v>
      </c>
      <c r="I631">
        <v>100</v>
      </c>
      <c r="J631">
        <v>0</v>
      </c>
      <c r="K631">
        <v>0</v>
      </c>
      <c r="L631">
        <v>1065</v>
      </c>
      <c r="M631">
        <v>1065</v>
      </c>
      <c r="N631" t="s">
        <v>20</v>
      </c>
      <c r="O631" t="s">
        <v>7565</v>
      </c>
      <c r="P631" t="s">
        <v>28</v>
      </c>
      <c r="Q631" t="s">
        <v>34233</v>
      </c>
      <c r="R631" t="s">
        <v>34233</v>
      </c>
      <c r="S631" t="s">
        <v>32628</v>
      </c>
      <c r="T631" t="s">
        <v>32634</v>
      </c>
      <c r="U631" t="s">
        <v>32648</v>
      </c>
      <c r="V631" t="s">
        <v>32649</v>
      </c>
      <c r="W631">
        <v>270</v>
      </c>
      <c r="X631">
        <v>3</v>
      </c>
      <c r="Y631" s="5" t="s">
        <v>32661</v>
      </c>
      <c r="AA631">
        <v>12</v>
      </c>
      <c r="AB631">
        <v>25</v>
      </c>
      <c r="AC631">
        <v>2</v>
      </c>
      <c r="AD631" t="str">
        <f t="shared" si="98"/>
        <v/>
      </c>
      <c r="AE631" t="str">
        <f t="shared" si="95"/>
        <v/>
      </c>
      <c r="AF631" t="str">
        <f t="shared" si="96"/>
        <v/>
      </c>
      <c r="AG631">
        <v>1</v>
      </c>
      <c r="AH631">
        <f t="shared" si="92"/>
        <v>2.8</v>
      </c>
      <c r="AI631">
        <v>0.14499999999999999</v>
      </c>
      <c r="AJ631">
        <f t="shared" ref="AJ631:AJ694" si="99">IF(COUNTBLANK(AH631),"",AH631*AI631)</f>
        <v>0.40599999999999997</v>
      </c>
      <c r="AK631" t="str">
        <f t="shared" si="93"/>
        <v/>
      </c>
      <c r="AL631" t="str">
        <f t="shared" si="97"/>
        <v/>
      </c>
      <c r="AM631" t="s">
        <v>33882</v>
      </c>
    </row>
    <row r="632" spans="1:39" x14ac:dyDescent="0.2">
      <c r="A632" t="s">
        <v>6732</v>
      </c>
      <c r="B632" t="s">
        <v>122</v>
      </c>
      <c r="C632" t="s">
        <v>6733</v>
      </c>
      <c r="D632" s="1">
        <v>36133</v>
      </c>
      <c r="E632" s="1">
        <v>44546</v>
      </c>
      <c r="F632" t="s">
        <v>19</v>
      </c>
      <c r="I632">
        <v>100</v>
      </c>
      <c r="J632">
        <v>0</v>
      </c>
      <c r="K632">
        <v>0</v>
      </c>
      <c r="L632">
        <v>1078</v>
      </c>
      <c r="M632">
        <v>1078</v>
      </c>
      <c r="N632" t="s">
        <v>20</v>
      </c>
      <c r="O632" t="s">
        <v>6734</v>
      </c>
      <c r="P632" t="s">
        <v>28</v>
      </c>
      <c r="Q632" t="s">
        <v>34233</v>
      </c>
      <c r="R632" t="s">
        <v>34233</v>
      </c>
      <c r="S632" t="s">
        <v>33800</v>
      </c>
      <c r="T632" t="s">
        <v>34365</v>
      </c>
      <c r="U632" t="s">
        <v>32648</v>
      </c>
      <c r="V632" t="s">
        <v>32649</v>
      </c>
      <c r="W632">
        <v>270</v>
      </c>
      <c r="X632">
        <v>3</v>
      </c>
      <c r="Y632" s="5" t="s">
        <v>32661</v>
      </c>
      <c r="AA632">
        <v>12</v>
      </c>
      <c r="AB632">
        <v>25</v>
      </c>
      <c r="AC632">
        <v>2</v>
      </c>
      <c r="AD632" t="str">
        <f t="shared" si="98"/>
        <v/>
      </c>
      <c r="AE632" t="str">
        <f t="shared" si="95"/>
        <v/>
      </c>
      <c r="AF632" t="str">
        <f t="shared" si="96"/>
        <v/>
      </c>
      <c r="AG632">
        <v>1</v>
      </c>
      <c r="AH632">
        <f t="shared" si="92"/>
        <v>2.8</v>
      </c>
      <c r="AI632">
        <v>0.14499999999999999</v>
      </c>
      <c r="AJ632">
        <f t="shared" si="99"/>
        <v>0.40599999999999997</v>
      </c>
      <c r="AK632" t="str">
        <f t="shared" si="93"/>
        <v/>
      </c>
      <c r="AL632" t="str">
        <f t="shared" si="97"/>
        <v/>
      </c>
      <c r="AM632" t="s">
        <v>33882</v>
      </c>
    </row>
    <row r="633" spans="1:39" x14ac:dyDescent="0.2">
      <c r="A633" t="s">
        <v>7560</v>
      </c>
      <c r="B633" t="s">
        <v>122</v>
      </c>
      <c r="C633" t="s">
        <v>7561</v>
      </c>
      <c r="D633" s="1">
        <v>36143</v>
      </c>
      <c r="E633" s="1">
        <v>44546</v>
      </c>
      <c r="F633" t="s">
        <v>19</v>
      </c>
      <c r="I633">
        <v>100</v>
      </c>
      <c r="J633">
        <v>0</v>
      </c>
      <c r="K633">
        <v>0</v>
      </c>
      <c r="L633">
        <v>1034</v>
      </c>
      <c r="M633">
        <v>1034</v>
      </c>
      <c r="N633" t="s">
        <v>20</v>
      </c>
      <c r="O633" t="s">
        <v>7562</v>
      </c>
      <c r="P633" t="s">
        <v>28</v>
      </c>
      <c r="Q633" t="s">
        <v>34233</v>
      </c>
      <c r="R633" t="s">
        <v>34233</v>
      </c>
      <c r="S633" t="s">
        <v>33797</v>
      </c>
      <c r="T633" t="s">
        <v>34366</v>
      </c>
      <c r="U633" t="s">
        <v>32648</v>
      </c>
      <c r="V633" t="s">
        <v>32649</v>
      </c>
      <c r="W633">
        <v>250</v>
      </c>
      <c r="X633">
        <v>3</v>
      </c>
      <c r="Y633" s="5" t="s">
        <v>32661</v>
      </c>
      <c r="AA633">
        <v>12</v>
      </c>
      <c r="AB633">
        <v>25</v>
      </c>
      <c r="AC633">
        <v>2</v>
      </c>
      <c r="AD633" t="str">
        <f t="shared" si="98"/>
        <v/>
      </c>
      <c r="AE633" t="str">
        <f t="shared" si="95"/>
        <v/>
      </c>
      <c r="AF633" t="str">
        <f t="shared" si="96"/>
        <v/>
      </c>
      <c r="AG633">
        <v>1</v>
      </c>
      <c r="AH633">
        <f t="shared" si="92"/>
        <v>2.8</v>
      </c>
      <c r="AI633">
        <v>0.14499999999999999</v>
      </c>
      <c r="AJ633">
        <f t="shared" si="99"/>
        <v>0.40599999999999997</v>
      </c>
      <c r="AK633" t="str">
        <f t="shared" si="93"/>
        <v/>
      </c>
      <c r="AL633" t="str">
        <f t="shared" si="97"/>
        <v/>
      </c>
      <c r="AM633" t="s">
        <v>33882</v>
      </c>
    </row>
    <row r="634" spans="1:39" x14ac:dyDescent="0.2">
      <c r="A634" t="s">
        <v>6340</v>
      </c>
      <c r="B634" t="s">
        <v>122</v>
      </c>
      <c r="C634" t="s">
        <v>6341</v>
      </c>
      <c r="D634" s="1">
        <v>36117</v>
      </c>
      <c r="E634" s="1">
        <v>44546</v>
      </c>
      <c r="F634" t="s">
        <v>19</v>
      </c>
      <c r="I634">
        <v>100</v>
      </c>
      <c r="J634">
        <v>0</v>
      </c>
      <c r="K634">
        <v>0</v>
      </c>
      <c r="L634">
        <v>1501</v>
      </c>
      <c r="M634">
        <v>1501</v>
      </c>
      <c r="N634" t="s">
        <v>20</v>
      </c>
      <c r="O634" t="s">
        <v>6342</v>
      </c>
      <c r="P634" t="s">
        <v>28</v>
      </c>
      <c r="Q634" t="s">
        <v>32794</v>
      </c>
      <c r="R634" t="s">
        <v>33782</v>
      </c>
      <c r="S634" t="s">
        <v>32628</v>
      </c>
      <c r="T634" t="s">
        <v>34365</v>
      </c>
      <c r="U634" t="s">
        <v>32648</v>
      </c>
      <c r="V634" t="s">
        <v>32649</v>
      </c>
      <c r="W634">
        <v>330</v>
      </c>
      <c r="X634">
        <v>3</v>
      </c>
      <c r="Y634" s="5" t="s">
        <v>32661</v>
      </c>
      <c r="AA634">
        <v>12</v>
      </c>
      <c r="AB634">
        <v>25</v>
      </c>
      <c r="AC634">
        <v>2</v>
      </c>
      <c r="AD634" t="str">
        <f t="shared" si="98"/>
        <v/>
      </c>
      <c r="AE634" t="str">
        <f t="shared" si="95"/>
        <v/>
      </c>
      <c r="AF634" t="str">
        <f t="shared" si="96"/>
        <v/>
      </c>
      <c r="AG634">
        <v>1</v>
      </c>
      <c r="AH634">
        <f t="shared" si="92"/>
        <v>2.8</v>
      </c>
      <c r="AI634">
        <v>0.14499999999999999</v>
      </c>
      <c r="AJ634">
        <f t="shared" si="99"/>
        <v>0.40599999999999997</v>
      </c>
      <c r="AK634" t="str">
        <f t="shared" si="93"/>
        <v/>
      </c>
      <c r="AL634" t="str">
        <f t="shared" si="97"/>
        <v/>
      </c>
      <c r="AM634" t="s">
        <v>33882</v>
      </c>
    </row>
    <row r="635" spans="1:39" x14ac:dyDescent="0.2">
      <c r="A635" t="s">
        <v>6343</v>
      </c>
      <c r="B635" t="s">
        <v>122</v>
      </c>
      <c r="C635" t="s">
        <v>6344</v>
      </c>
      <c r="D635" s="1">
        <v>36117</v>
      </c>
      <c r="E635" s="1">
        <v>43456</v>
      </c>
      <c r="F635" t="s">
        <v>19</v>
      </c>
      <c r="I635">
        <v>100</v>
      </c>
      <c r="J635">
        <v>0</v>
      </c>
      <c r="K635">
        <v>0</v>
      </c>
      <c r="L635">
        <v>991</v>
      </c>
      <c r="M635">
        <v>991</v>
      </c>
      <c r="N635" t="s">
        <v>20</v>
      </c>
      <c r="O635" t="s">
        <v>6345</v>
      </c>
      <c r="P635" t="s">
        <v>28</v>
      </c>
      <c r="Q635" t="s">
        <v>34233</v>
      </c>
      <c r="R635" t="s">
        <v>34233</v>
      </c>
      <c r="S635" t="s">
        <v>32628</v>
      </c>
      <c r="T635" t="s">
        <v>34349</v>
      </c>
      <c r="U635" t="s">
        <v>32648</v>
      </c>
      <c r="V635" t="s">
        <v>32649</v>
      </c>
      <c r="W635">
        <v>230</v>
      </c>
      <c r="X635">
        <v>3</v>
      </c>
      <c r="Y635" s="5" t="s">
        <v>32661</v>
      </c>
      <c r="AA635">
        <v>12</v>
      </c>
      <c r="AB635">
        <v>25</v>
      </c>
      <c r="AC635">
        <v>2</v>
      </c>
      <c r="AD635" t="str">
        <f t="shared" si="98"/>
        <v/>
      </c>
      <c r="AE635" t="str">
        <f t="shared" si="95"/>
        <v/>
      </c>
      <c r="AF635" t="str">
        <f t="shared" si="96"/>
        <v/>
      </c>
      <c r="AG635">
        <v>1</v>
      </c>
      <c r="AH635">
        <f t="shared" si="92"/>
        <v>2.8</v>
      </c>
      <c r="AI635">
        <v>0.14499999999999999</v>
      </c>
      <c r="AJ635">
        <f t="shared" si="99"/>
        <v>0.40599999999999997</v>
      </c>
      <c r="AK635" t="str">
        <f t="shared" si="93"/>
        <v/>
      </c>
      <c r="AL635" t="str">
        <f t="shared" si="97"/>
        <v/>
      </c>
      <c r="AM635" t="s">
        <v>33882</v>
      </c>
    </row>
    <row r="636" spans="1:39" x14ac:dyDescent="0.2">
      <c r="A636" t="s">
        <v>6882</v>
      </c>
      <c r="B636" t="s">
        <v>122</v>
      </c>
      <c r="C636" t="s">
        <v>6883</v>
      </c>
      <c r="D636" s="1">
        <v>36143</v>
      </c>
      <c r="E636" s="1">
        <v>43456</v>
      </c>
      <c r="F636" t="s">
        <v>19</v>
      </c>
      <c r="I636">
        <v>100</v>
      </c>
      <c r="J636">
        <v>0</v>
      </c>
      <c r="K636">
        <v>0</v>
      </c>
      <c r="L636">
        <v>811</v>
      </c>
      <c r="M636">
        <v>811</v>
      </c>
      <c r="N636" t="s">
        <v>20</v>
      </c>
      <c r="O636" t="s">
        <v>6884</v>
      </c>
      <c r="P636" t="s">
        <v>28</v>
      </c>
      <c r="Q636" t="s">
        <v>34233</v>
      </c>
      <c r="R636" t="s">
        <v>34233</v>
      </c>
      <c r="S636" t="s">
        <v>33797</v>
      </c>
      <c r="T636" t="s">
        <v>34365</v>
      </c>
      <c r="U636" t="s">
        <v>32648</v>
      </c>
      <c r="V636" t="s">
        <v>32649</v>
      </c>
      <c r="W636">
        <v>200</v>
      </c>
      <c r="X636">
        <v>3</v>
      </c>
      <c r="Y636" s="5" t="s">
        <v>32661</v>
      </c>
      <c r="AA636">
        <v>12</v>
      </c>
      <c r="AB636">
        <v>25</v>
      </c>
      <c r="AC636">
        <v>2</v>
      </c>
      <c r="AD636" t="str">
        <f t="shared" si="98"/>
        <v/>
      </c>
      <c r="AE636" t="str">
        <f t="shared" si="95"/>
        <v/>
      </c>
      <c r="AF636" t="str">
        <f t="shared" si="96"/>
        <v/>
      </c>
      <c r="AG636">
        <v>1</v>
      </c>
      <c r="AH636">
        <f t="shared" si="92"/>
        <v>2.8</v>
      </c>
      <c r="AI636">
        <v>0.14499999999999999</v>
      </c>
      <c r="AJ636">
        <f t="shared" si="99"/>
        <v>0.40599999999999997</v>
      </c>
      <c r="AK636" t="str">
        <f t="shared" si="93"/>
        <v/>
      </c>
      <c r="AL636" t="str">
        <f t="shared" si="97"/>
        <v/>
      </c>
      <c r="AM636" t="s">
        <v>33882</v>
      </c>
    </row>
    <row r="637" spans="1:39" x14ac:dyDescent="0.2">
      <c r="A637" t="s">
        <v>4152</v>
      </c>
      <c r="B637" t="s">
        <v>122</v>
      </c>
      <c r="C637" t="s">
        <v>4153</v>
      </c>
      <c r="D637" s="1">
        <v>35949</v>
      </c>
      <c r="E637" s="1">
        <v>43456</v>
      </c>
      <c r="F637" t="s">
        <v>19</v>
      </c>
      <c r="I637">
        <v>100</v>
      </c>
      <c r="J637">
        <v>0</v>
      </c>
      <c r="K637">
        <v>0</v>
      </c>
      <c r="L637">
        <v>860</v>
      </c>
      <c r="M637">
        <v>860</v>
      </c>
      <c r="N637" t="s">
        <v>20</v>
      </c>
      <c r="O637" t="s">
        <v>4154</v>
      </c>
      <c r="P637" t="s">
        <v>28</v>
      </c>
      <c r="Q637" t="s">
        <v>32794</v>
      </c>
      <c r="R637" t="s">
        <v>33782</v>
      </c>
      <c r="S637" t="s">
        <v>33797</v>
      </c>
      <c r="T637" t="s">
        <v>34365</v>
      </c>
      <c r="U637" t="s">
        <v>32648</v>
      </c>
      <c r="V637" t="s">
        <v>32649</v>
      </c>
      <c r="W637">
        <v>210</v>
      </c>
      <c r="X637">
        <v>3</v>
      </c>
      <c r="Y637" s="5" t="s">
        <v>32661</v>
      </c>
      <c r="AA637">
        <v>12</v>
      </c>
      <c r="AB637">
        <v>25</v>
      </c>
      <c r="AC637">
        <v>2</v>
      </c>
      <c r="AD637" t="str">
        <f t="shared" si="98"/>
        <v/>
      </c>
      <c r="AE637" t="str">
        <f t="shared" si="95"/>
        <v/>
      </c>
      <c r="AF637" t="str">
        <f t="shared" si="96"/>
        <v/>
      </c>
      <c r="AG637">
        <v>1</v>
      </c>
      <c r="AH637">
        <f t="shared" si="92"/>
        <v>2.8</v>
      </c>
      <c r="AI637">
        <v>0.14499999999999999</v>
      </c>
      <c r="AJ637">
        <f t="shared" si="99"/>
        <v>0.40599999999999997</v>
      </c>
      <c r="AK637" t="str">
        <f t="shared" si="93"/>
        <v/>
      </c>
      <c r="AL637" t="str">
        <f t="shared" si="97"/>
        <v/>
      </c>
      <c r="AM637" t="s">
        <v>33882</v>
      </c>
    </row>
    <row r="638" spans="1:39" x14ac:dyDescent="0.2">
      <c r="A638" t="s">
        <v>5956</v>
      </c>
      <c r="B638" t="s">
        <v>122</v>
      </c>
      <c r="C638" t="s">
        <v>5957</v>
      </c>
      <c r="D638" s="1">
        <v>36147</v>
      </c>
      <c r="E638" s="1">
        <v>43456</v>
      </c>
      <c r="F638" t="s">
        <v>19</v>
      </c>
      <c r="I638">
        <v>100</v>
      </c>
      <c r="J638">
        <v>0</v>
      </c>
      <c r="K638">
        <v>0</v>
      </c>
      <c r="L638">
        <v>813</v>
      </c>
      <c r="M638">
        <v>813</v>
      </c>
      <c r="N638" t="s">
        <v>20</v>
      </c>
      <c r="O638" t="s">
        <v>5958</v>
      </c>
      <c r="P638" t="s">
        <v>28</v>
      </c>
      <c r="Q638" t="s">
        <v>34233</v>
      </c>
      <c r="R638" t="s">
        <v>34233</v>
      </c>
      <c r="S638" t="s">
        <v>32628</v>
      </c>
      <c r="T638" t="s">
        <v>34365</v>
      </c>
      <c r="U638" t="s">
        <v>32648</v>
      </c>
      <c r="V638" t="s">
        <v>32649</v>
      </c>
      <c r="W638">
        <v>200</v>
      </c>
      <c r="X638">
        <v>3</v>
      </c>
      <c r="Y638" s="5" t="s">
        <v>32661</v>
      </c>
      <c r="AA638">
        <v>12</v>
      </c>
      <c r="AB638">
        <v>25</v>
      </c>
      <c r="AC638">
        <v>2</v>
      </c>
      <c r="AD638" t="str">
        <f t="shared" si="98"/>
        <v/>
      </c>
      <c r="AE638" t="str">
        <f t="shared" si="95"/>
        <v/>
      </c>
      <c r="AF638" t="str">
        <f t="shared" si="96"/>
        <v/>
      </c>
      <c r="AG638">
        <v>1</v>
      </c>
      <c r="AH638">
        <f t="shared" si="92"/>
        <v>2.8</v>
      </c>
      <c r="AI638">
        <v>0.14499999999999999</v>
      </c>
      <c r="AJ638">
        <f t="shared" si="99"/>
        <v>0.40599999999999997</v>
      </c>
      <c r="AK638" t="str">
        <f t="shared" si="93"/>
        <v/>
      </c>
      <c r="AL638" t="str">
        <f t="shared" si="97"/>
        <v/>
      </c>
      <c r="AM638" t="s">
        <v>33882</v>
      </c>
    </row>
    <row r="639" spans="1:39" x14ac:dyDescent="0.2">
      <c r="A639" t="s">
        <v>22033</v>
      </c>
      <c r="B639" t="s">
        <v>122</v>
      </c>
      <c r="C639" t="s">
        <v>22034</v>
      </c>
      <c r="D639" s="1">
        <v>35949</v>
      </c>
      <c r="E639" s="1">
        <v>43456</v>
      </c>
      <c r="F639" t="s">
        <v>19</v>
      </c>
      <c r="I639">
        <v>100</v>
      </c>
      <c r="J639">
        <v>0</v>
      </c>
      <c r="K639">
        <v>0</v>
      </c>
      <c r="L639">
        <v>860</v>
      </c>
      <c r="M639">
        <v>860</v>
      </c>
      <c r="N639" t="s">
        <v>20</v>
      </c>
      <c r="O639" t="s">
        <v>22035</v>
      </c>
      <c r="P639" t="s">
        <v>28</v>
      </c>
      <c r="Q639" t="s">
        <v>34233</v>
      </c>
      <c r="R639" t="s">
        <v>34233</v>
      </c>
      <c r="S639" t="s">
        <v>32628</v>
      </c>
      <c r="T639" t="s">
        <v>32634</v>
      </c>
      <c r="U639" t="s">
        <v>32648</v>
      </c>
      <c r="V639" t="s">
        <v>32649</v>
      </c>
      <c r="W639">
        <v>210</v>
      </c>
      <c r="X639">
        <v>3</v>
      </c>
      <c r="Y639" s="5" t="s">
        <v>32661</v>
      </c>
      <c r="AA639">
        <v>12</v>
      </c>
      <c r="AB639">
        <v>25</v>
      </c>
      <c r="AC639">
        <v>2</v>
      </c>
      <c r="AD639" t="str">
        <f t="shared" si="98"/>
        <v/>
      </c>
      <c r="AE639" t="str">
        <f t="shared" si="95"/>
        <v/>
      </c>
      <c r="AF639" t="str">
        <f t="shared" si="96"/>
        <v/>
      </c>
      <c r="AG639">
        <v>1</v>
      </c>
      <c r="AH639">
        <f t="shared" si="92"/>
        <v>2.8</v>
      </c>
      <c r="AI639">
        <v>0.14499999999999999</v>
      </c>
      <c r="AJ639">
        <f t="shared" si="99"/>
        <v>0.40599999999999997</v>
      </c>
      <c r="AK639" t="str">
        <f t="shared" si="93"/>
        <v/>
      </c>
      <c r="AL639" t="str">
        <f t="shared" si="97"/>
        <v/>
      </c>
      <c r="AM639" t="s">
        <v>33882</v>
      </c>
    </row>
    <row r="640" spans="1:39" x14ac:dyDescent="0.2">
      <c r="A640" t="s">
        <v>27000</v>
      </c>
      <c r="B640" t="s">
        <v>122</v>
      </c>
      <c r="C640" t="s">
        <v>27001</v>
      </c>
      <c r="D640" s="1">
        <v>41635</v>
      </c>
      <c r="E640" s="1">
        <v>44546</v>
      </c>
      <c r="F640" t="s">
        <v>26</v>
      </c>
      <c r="I640">
        <v>100</v>
      </c>
      <c r="J640">
        <v>0</v>
      </c>
      <c r="K640">
        <v>0</v>
      </c>
      <c r="L640">
        <v>3412</v>
      </c>
      <c r="M640">
        <v>3412</v>
      </c>
      <c r="N640" t="s">
        <v>20</v>
      </c>
      <c r="O640" t="s">
        <v>27002</v>
      </c>
      <c r="P640" t="s">
        <v>44</v>
      </c>
      <c r="Q640" t="s">
        <v>34233</v>
      </c>
      <c r="R640" t="s">
        <v>34233</v>
      </c>
      <c r="S640" t="s">
        <v>34233</v>
      </c>
      <c r="T640" t="s">
        <v>34233</v>
      </c>
      <c r="AD640" t="str">
        <f t="shared" si="98"/>
        <v/>
      </c>
      <c r="AE640" t="str">
        <f t="shared" si="95"/>
        <v/>
      </c>
      <c r="AF640" t="str">
        <f t="shared" si="96"/>
        <v/>
      </c>
      <c r="AG640" t="str">
        <f>IF((S640&lt;&gt;"tühi")*(AC640&lt;&gt;""),AC640,"")</f>
        <v/>
      </c>
      <c r="AH640" t="str">
        <f t="shared" si="92"/>
        <v/>
      </c>
      <c r="AI640">
        <v>0.14499999999999999</v>
      </c>
      <c r="AJ640" t="str">
        <f t="shared" si="99"/>
        <v/>
      </c>
      <c r="AK640" t="str">
        <f t="shared" si="93"/>
        <v/>
      </c>
      <c r="AL640" t="str">
        <f t="shared" si="97"/>
        <v/>
      </c>
    </row>
    <row r="641" spans="1:39" x14ac:dyDescent="0.2">
      <c r="A641" t="s">
        <v>26997</v>
      </c>
      <c r="B641" t="s">
        <v>122</v>
      </c>
      <c r="C641" t="s">
        <v>26998</v>
      </c>
      <c r="D641" s="1">
        <v>41635</v>
      </c>
      <c r="E641" s="1">
        <v>44546</v>
      </c>
      <c r="F641" t="s">
        <v>26</v>
      </c>
      <c r="I641">
        <v>100</v>
      </c>
      <c r="J641">
        <v>0</v>
      </c>
      <c r="K641">
        <v>0</v>
      </c>
      <c r="L641">
        <v>2043</v>
      </c>
      <c r="M641">
        <v>2043</v>
      </c>
      <c r="N641" t="s">
        <v>20</v>
      </c>
      <c r="O641" t="s">
        <v>26999</v>
      </c>
      <c r="P641" t="s">
        <v>44</v>
      </c>
      <c r="Q641" t="s">
        <v>34233</v>
      </c>
      <c r="R641" t="s">
        <v>34233</v>
      </c>
      <c r="S641" t="s">
        <v>34233</v>
      </c>
      <c r="T641" t="s">
        <v>34233</v>
      </c>
      <c r="AD641" t="str">
        <f t="shared" si="98"/>
        <v/>
      </c>
      <c r="AE641" t="str">
        <f t="shared" si="95"/>
        <v/>
      </c>
      <c r="AF641" t="str">
        <f t="shared" si="96"/>
        <v/>
      </c>
      <c r="AG641" t="str">
        <f>IF((S641&lt;&gt;"tühi")*(AC641&lt;&gt;""),AC641,"")</f>
        <v/>
      </c>
      <c r="AH641" t="str">
        <f t="shared" si="92"/>
        <v/>
      </c>
      <c r="AI641">
        <v>0.14499999999999999</v>
      </c>
      <c r="AJ641" t="str">
        <f t="shared" si="99"/>
        <v/>
      </c>
      <c r="AK641" t="str">
        <f t="shared" si="93"/>
        <v/>
      </c>
      <c r="AL641" t="str">
        <f t="shared" si="97"/>
        <v/>
      </c>
    </row>
    <row r="642" spans="1:39" x14ac:dyDescent="0.2">
      <c r="A642" t="s">
        <v>14480</v>
      </c>
      <c r="B642" t="s">
        <v>122</v>
      </c>
      <c r="C642" t="s">
        <v>11920</v>
      </c>
      <c r="D642" s="1">
        <v>37242</v>
      </c>
      <c r="E642" s="1">
        <v>43951</v>
      </c>
      <c r="F642" t="s">
        <v>474</v>
      </c>
      <c r="I642">
        <v>100</v>
      </c>
      <c r="J642">
        <v>0</v>
      </c>
      <c r="K642">
        <v>0</v>
      </c>
      <c r="L642">
        <v>6395</v>
      </c>
      <c r="M642">
        <v>6395</v>
      </c>
      <c r="N642" t="s">
        <v>20</v>
      </c>
      <c r="O642" t="s">
        <v>14481</v>
      </c>
      <c r="P642" t="s">
        <v>28</v>
      </c>
      <c r="Q642" t="s">
        <v>34233</v>
      </c>
      <c r="R642" t="s">
        <v>34233</v>
      </c>
      <c r="S642" t="s">
        <v>33942</v>
      </c>
      <c r="T642" t="s">
        <v>34233</v>
      </c>
      <c r="AD642" t="str">
        <f t="shared" si="98"/>
        <v/>
      </c>
      <c r="AE642" t="str">
        <f t="shared" si="95"/>
        <v/>
      </c>
      <c r="AF642" t="str">
        <f t="shared" si="96"/>
        <v/>
      </c>
      <c r="AG642" t="str">
        <f>IF((S642&lt;&gt;"tühi")*(AC642&lt;&gt;""),AC642,"")</f>
        <v/>
      </c>
      <c r="AH642" t="str">
        <f t="shared" si="92"/>
        <v/>
      </c>
      <c r="AI642">
        <v>0.14499999999999999</v>
      </c>
      <c r="AJ642" t="str">
        <f t="shared" si="99"/>
        <v/>
      </c>
      <c r="AK642" t="str">
        <f t="shared" si="93"/>
        <v/>
      </c>
      <c r="AL642" t="str">
        <f t="shared" si="97"/>
        <v/>
      </c>
    </row>
    <row r="643" spans="1:39" x14ac:dyDescent="0.2">
      <c r="A643" t="s">
        <v>27048</v>
      </c>
      <c r="B643" t="s">
        <v>122</v>
      </c>
      <c r="C643" t="s">
        <v>27049</v>
      </c>
      <c r="D643" s="1">
        <v>41638</v>
      </c>
      <c r="E643" s="1">
        <v>44546</v>
      </c>
      <c r="F643" t="s">
        <v>26</v>
      </c>
      <c r="I643">
        <v>100</v>
      </c>
      <c r="J643">
        <v>0</v>
      </c>
      <c r="K643">
        <v>0</v>
      </c>
      <c r="L643">
        <v>2978</v>
      </c>
      <c r="M643">
        <v>2978</v>
      </c>
      <c r="N643" t="s">
        <v>20</v>
      </c>
      <c r="O643" t="s">
        <v>27050</v>
      </c>
      <c r="P643" t="s">
        <v>44</v>
      </c>
      <c r="Q643" t="s">
        <v>34233</v>
      </c>
      <c r="R643" t="s">
        <v>34233</v>
      </c>
      <c r="S643" t="s">
        <v>34233</v>
      </c>
      <c r="T643" t="s">
        <v>34233</v>
      </c>
      <c r="AD643" t="str">
        <f t="shared" si="98"/>
        <v/>
      </c>
      <c r="AE643" t="str">
        <f t="shared" si="95"/>
        <v/>
      </c>
      <c r="AF643" t="str">
        <f t="shared" si="96"/>
        <v/>
      </c>
      <c r="AG643" t="str">
        <f>IF((S643&lt;&gt;"tühi")*(AC643&lt;&gt;""),AC643,"")</f>
        <v/>
      </c>
      <c r="AH643" t="str">
        <f t="shared" ref="AH643:AH706" si="100">IF(AG643="","",AG643*2.8)</f>
        <v/>
      </c>
      <c r="AI643">
        <v>0.14499999999999999</v>
      </c>
      <c r="AJ643" t="str">
        <f t="shared" si="99"/>
        <v/>
      </c>
      <c r="AK643" t="str">
        <f t="shared" ref="AK643:AK706" si="101">IF(AE643="","",AE643*2.8)</f>
        <v/>
      </c>
      <c r="AL643" t="str">
        <f t="shared" si="97"/>
        <v/>
      </c>
    </row>
    <row r="644" spans="1:39" x14ac:dyDescent="0.2">
      <c r="A644" t="s">
        <v>13448</v>
      </c>
      <c r="B644" t="s">
        <v>122</v>
      </c>
      <c r="C644" t="s">
        <v>13449</v>
      </c>
      <c r="D644" s="1">
        <v>36840</v>
      </c>
      <c r="E644" s="1">
        <v>43456</v>
      </c>
      <c r="F644" t="s">
        <v>19</v>
      </c>
      <c r="I644">
        <v>100</v>
      </c>
      <c r="J644">
        <v>0</v>
      </c>
      <c r="K644">
        <v>0</v>
      </c>
      <c r="L644">
        <v>1301</v>
      </c>
      <c r="M644">
        <v>1301</v>
      </c>
      <c r="N644" t="s">
        <v>20</v>
      </c>
      <c r="O644" t="s">
        <v>13450</v>
      </c>
      <c r="P644" t="s">
        <v>28</v>
      </c>
      <c r="Q644" t="s">
        <v>34233</v>
      </c>
      <c r="R644" t="s">
        <v>34233</v>
      </c>
      <c r="S644" t="s">
        <v>33797</v>
      </c>
      <c r="T644" t="s">
        <v>32634</v>
      </c>
      <c r="U644" t="s">
        <v>32648</v>
      </c>
      <c r="V644" t="s">
        <v>32649</v>
      </c>
      <c r="W644">
        <v>310</v>
      </c>
      <c r="X644">
        <v>3</v>
      </c>
      <c r="Y644" s="5" t="s">
        <v>32661</v>
      </c>
      <c r="AA644">
        <v>12</v>
      </c>
      <c r="AB644">
        <v>25</v>
      </c>
      <c r="AC644">
        <v>2</v>
      </c>
      <c r="AD644" t="str">
        <f t="shared" si="98"/>
        <v/>
      </c>
      <c r="AE644" t="str">
        <f t="shared" si="95"/>
        <v/>
      </c>
      <c r="AF644" t="str">
        <f t="shared" si="96"/>
        <v/>
      </c>
      <c r="AG644">
        <v>1</v>
      </c>
      <c r="AH644">
        <f t="shared" si="100"/>
        <v>2.8</v>
      </c>
      <c r="AI644">
        <v>0.14499999999999999</v>
      </c>
      <c r="AJ644">
        <f t="shared" si="99"/>
        <v>0.40599999999999997</v>
      </c>
      <c r="AK644" t="str">
        <f t="shared" si="101"/>
        <v/>
      </c>
      <c r="AL644" t="str">
        <f t="shared" si="97"/>
        <v/>
      </c>
      <c r="AM644" t="s">
        <v>33882</v>
      </c>
    </row>
    <row r="645" spans="1:39" x14ac:dyDescent="0.2">
      <c r="A645" t="s">
        <v>7957</v>
      </c>
      <c r="B645" t="s">
        <v>122</v>
      </c>
      <c r="C645" t="s">
        <v>7958</v>
      </c>
      <c r="D645" s="1">
        <v>36206</v>
      </c>
      <c r="E645" s="1">
        <v>43456</v>
      </c>
      <c r="F645" t="s">
        <v>19</v>
      </c>
      <c r="I645">
        <v>100</v>
      </c>
      <c r="J645">
        <v>0</v>
      </c>
      <c r="K645">
        <v>0</v>
      </c>
      <c r="L645">
        <v>952</v>
      </c>
      <c r="M645">
        <v>952</v>
      </c>
      <c r="N645" t="s">
        <v>20</v>
      </c>
      <c r="O645" t="s">
        <v>7959</v>
      </c>
      <c r="P645" t="s">
        <v>28</v>
      </c>
      <c r="Q645" t="s">
        <v>34233</v>
      </c>
      <c r="R645" t="s">
        <v>34233</v>
      </c>
      <c r="S645" t="s">
        <v>32628</v>
      </c>
      <c r="T645" t="s">
        <v>34354</v>
      </c>
      <c r="U645" t="s">
        <v>32648</v>
      </c>
      <c r="V645" t="s">
        <v>32649</v>
      </c>
      <c r="W645">
        <v>230</v>
      </c>
      <c r="X645">
        <v>3</v>
      </c>
      <c r="Y645" s="5" t="s">
        <v>32661</v>
      </c>
      <c r="AA645">
        <v>12</v>
      </c>
      <c r="AB645">
        <v>25</v>
      </c>
      <c r="AC645">
        <v>2</v>
      </c>
      <c r="AD645" t="str">
        <f t="shared" si="98"/>
        <v/>
      </c>
      <c r="AE645" t="str">
        <f t="shared" si="95"/>
        <v/>
      </c>
      <c r="AF645" t="str">
        <f t="shared" si="96"/>
        <v/>
      </c>
      <c r="AG645">
        <v>1</v>
      </c>
      <c r="AH645">
        <f t="shared" si="100"/>
        <v>2.8</v>
      </c>
      <c r="AI645">
        <v>0.14499999999999999</v>
      </c>
      <c r="AJ645">
        <f t="shared" si="99"/>
        <v>0.40599999999999997</v>
      </c>
      <c r="AK645" t="str">
        <f t="shared" si="101"/>
        <v/>
      </c>
      <c r="AL645" t="str">
        <f t="shared" si="97"/>
        <v/>
      </c>
      <c r="AM645" t="s">
        <v>33882</v>
      </c>
    </row>
    <row r="646" spans="1:39" x14ac:dyDescent="0.2">
      <c r="A646" t="s">
        <v>7160</v>
      </c>
      <c r="B646" t="s">
        <v>122</v>
      </c>
      <c r="C646" t="s">
        <v>7161</v>
      </c>
      <c r="D646" s="1">
        <v>36137</v>
      </c>
      <c r="E646" s="1">
        <v>43456</v>
      </c>
      <c r="F646" t="s">
        <v>19</v>
      </c>
      <c r="I646">
        <v>100</v>
      </c>
      <c r="J646">
        <v>0</v>
      </c>
      <c r="K646">
        <v>0</v>
      </c>
      <c r="L646">
        <v>934</v>
      </c>
      <c r="M646">
        <v>934</v>
      </c>
      <c r="N646" t="s">
        <v>20</v>
      </c>
      <c r="O646" t="s">
        <v>7162</v>
      </c>
      <c r="P646" t="s">
        <v>28</v>
      </c>
      <c r="Q646" t="s">
        <v>34233</v>
      </c>
      <c r="R646" t="s">
        <v>34233</v>
      </c>
      <c r="S646" t="s">
        <v>32628</v>
      </c>
      <c r="T646" t="s">
        <v>34365</v>
      </c>
      <c r="U646" t="s">
        <v>32648</v>
      </c>
      <c r="V646" t="s">
        <v>32649</v>
      </c>
      <c r="W646">
        <v>230</v>
      </c>
      <c r="X646">
        <v>3</v>
      </c>
      <c r="Y646" s="5" t="s">
        <v>32661</v>
      </c>
      <c r="AA646">
        <v>12</v>
      </c>
      <c r="AB646">
        <v>25</v>
      </c>
      <c r="AC646">
        <v>2</v>
      </c>
      <c r="AD646" t="str">
        <f t="shared" si="98"/>
        <v/>
      </c>
      <c r="AE646" t="str">
        <f t="shared" si="95"/>
        <v/>
      </c>
      <c r="AF646" t="str">
        <f t="shared" si="96"/>
        <v/>
      </c>
      <c r="AG646">
        <v>1</v>
      </c>
      <c r="AH646">
        <f t="shared" si="100"/>
        <v>2.8</v>
      </c>
      <c r="AI646">
        <v>0.14499999999999999</v>
      </c>
      <c r="AJ646">
        <f t="shared" si="99"/>
        <v>0.40599999999999997</v>
      </c>
      <c r="AK646" t="str">
        <f t="shared" si="101"/>
        <v/>
      </c>
      <c r="AL646" t="str">
        <f t="shared" si="97"/>
        <v/>
      </c>
      <c r="AM646" t="s">
        <v>33882</v>
      </c>
    </row>
    <row r="647" spans="1:39" x14ac:dyDescent="0.2">
      <c r="A647" t="s">
        <v>6279</v>
      </c>
      <c r="B647" t="s">
        <v>122</v>
      </c>
      <c r="C647" t="s">
        <v>6280</v>
      </c>
      <c r="D647" s="1">
        <v>36146</v>
      </c>
      <c r="E647" s="1">
        <v>43456</v>
      </c>
      <c r="F647" t="s">
        <v>19</v>
      </c>
      <c r="I647">
        <v>100</v>
      </c>
      <c r="J647">
        <v>0</v>
      </c>
      <c r="K647">
        <v>0</v>
      </c>
      <c r="L647">
        <v>1003</v>
      </c>
      <c r="M647">
        <v>1003</v>
      </c>
      <c r="N647" t="s">
        <v>20</v>
      </c>
      <c r="O647" t="s">
        <v>6281</v>
      </c>
      <c r="P647" t="s">
        <v>28</v>
      </c>
      <c r="Q647" t="s">
        <v>32794</v>
      </c>
      <c r="R647" t="s">
        <v>33782</v>
      </c>
      <c r="S647" t="s">
        <v>33799</v>
      </c>
      <c r="T647" t="s">
        <v>34360</v>
      </c>
      <c r="U647" t="s">
        <v>32648</v>
      </c>
      <c r="V647" t="s">
        <v>32649</v>
      </c>
      <c r="W647">
        <v>240</v>
      </c>
      <c r="X647">
        <v>3</v>
      </c>
      <c r="Y647" s="5" t="s">
        <v>32661</v>
      </c>
      <c r="AA647">
        <v>12</v>
      </c>
      <c r="AB647">
        <v>25</v>
      </c>
      <c r="AC647">
        <v>2</v>
      </c>
      <c r="AD647" t="str">
        <f t="shared" si="98"/>
        <v/>
      </c>
      <c r="AE647" t="str">
        <f t="shared" si="95"/>
        <v/>
      </c>
      <c r="AF647" t="str">
        <f t="shared" si="96"/>
        <v/>
      </c>
      <c r="AG647">
        <v>1</v>
      </c>
      <c r="AH647">
        <f t="shared" si="100"/>
        <v>2.8</v>
      </c>
      <c r="AI647">
        <v>0.14499999999999999</v>
      </c>
      <c r="AJ647">
        <f t="shared" si="99"/>
        <v>0.40599999999999997</v>
      </c>
      <c r="AK647" t="str">
        <f t="shared" si="101"/>
        <v/>
      </c>
      <c r="AL647" t="str">
        <f t="shared" si="97"/>
        <v/>
      </c>
      <c r="AM647" t="s">
        <v>33882</v>
      </c>
    </row>
    <row r="648" spans="1:39" x14ac:dyDescent="0.2">
      <c r="A648" t="s">
        <v>5845</v>
      </c>
      <c r="B648" t="s">
        <v>122</v>
      </c>
      <c r="C648" t="s">
        <v>5846</v>
      </c>
      <c r="D648" s="1">
        <v>36097</v>
      </c>
      <c r="E648" s="1">
        <v>43456</v>
      </c>
      <c r="F648" t="s">
        <v>19</v>
      </c>
      <c r="I648">
        <v>100</v>
      </c>
      <c r="J648">
        <v>0</v>
      </c>
      <c r="K648">
        <v>0</v>
      </c>
      <c r="L648">
        <v>929</v>
      </c>
      <c r="M648">
        <v>929</v>
      </c>
      <c r="N648" t="s">
        <v>20</v>
      </c>
      <c r="O648" t="s">
        <v>5847</v>
      </c>
      <c r="P648" t="s">
        <v>28</v>
      </c>
      <c r="Q648" t="s">
        <v>34233</v>
      </c>
      <c r="R648" t="s">
        <v>34233</v>
      </c>
      <c r="S648" t="s">
        <v>32628</v>
      </c>
      <c r="T648" t="s">
        <v>34357</v>
      </c>
      <c r="U648" t="s">
        <v>32648</v>
      </c>
      <c r="V648" t="s">
        <v>32649</v>
      </c>
      <c r="W648">
        <v>220</v>
      </c>
      <c r="X648">
        <v>3</v>
      </c>
      <c r="Y648" s="5" t="s">
        <v>32661</v>
      </c>
      <c r="AA648">
        <v>12</v>
      </c>
      <c r="AB648">
        <v>25</v>
      </c>
      <c r="AC648">
        <v>2</v>
      </c>
      <c r="AD648" t="str">
        <f t="shared" si="98"/>
        <v/>
      </c>
      <c r="AE648" t="str">
        <f t="shared" si="95"/>
        <v/>
      </c>
      <c r="AF648" t="str">
        <f t="shared" si="96"/>
        <v/>
      </c>
      <c r="AG648">
        <v>1</v>
      </c>
      <c r="AH648">
        <f t="shared" si="100"/>
        <v>2.8</v>
      </c>
      <c r="AI648">
        <v>0.14499999999999999</v>
      </c>
      <c r="AJ648">
        <f t="shared" si="99"/>
        <v>0.40599999999999997</v>
      </c>
      <c r="AK648" t="str">
        <f t="shared" si="101"/>
        <v/>
      </c>
      <c r="AL648" t="str">
        <f t="shared" si="97"/>
        <v/>
      </c>
      <c r="AM648" t="s">
        <v>33882</v>
      </c>
    </row>
    <row r="649" spans="1:39" x14ac:dyDescent="0.2">
      <c r="A649" t="s">
        <v>6316</v>
      </c>
      <c r="B649" t="s">
        <v>122</v>
      </c>
      <c r="C649" t="s">
        <v>6317</v>
      </c>
      <c r="D649" s="1">
        <v>36171</v>
      </c>
      <c r="E649" s="1">
        <v>43456</v>
      </c>
      <c r="F649" t="s">
        <v>19</v>
      </c>
      <c r="I649">
        <v>100</v>
      </c>
      <c r="J649">
        <v>0</v>
      </c>
      <c r="K649">
        <v>0</v>
      </c>
      <c r="L649">
        <v>1073</v>
      </c>
      <c r="M649">
        <v>1073</v>
      </c>
      <c r="N649" t="s">
        <v>20</v>
      </c>
      <c r="O649" t="s">
        <v>6318</v>
      </c>
      <c r="P649" t="s">
        <v>28</v>
      </c>
      <c r="Q649" t="s">
        <v>34233</v>
      </c>
      <c r="R649" t="s">
        <v>34233</v>
      </c>
      <c r="S649" t="s">
        <v>33797</v>
      </c>
      <c r="T649" t="s">
        <v>34381</v>
      </c>
      <c r="U649" t="s">
        <v>32648</v>
      </c>
      <c r="V649" t="s">
        <v>32649</v>
      </c>
      <c r="W649">
        <v>300</v>
      </c>
      <c r="X649">
        <v>3</v>
      </c>
      <c r="Y649" s="5" t="s">
        <v>32661</v>
      </c>
      <c r="AA649">
        <v>12</v>
      </c>
      <c r="AB649">
        <v>25</v>
      </c>
      <c r="AC649">
        <v>2</v>
      </c>
      <c r="AD649" t="str">
        <f t="shared" si="98"/>
        <v/>
      </c>
      <c r="AE649" t="str">
        <f t="shared" si="95"/>
        <v/>
      </c>
      <c r="AF649" t="str">
        <f t="shared" si="96"/>
        <v/>
      </c>
      <c r="AG649">
        <v>1</v>
      </c>
      <c r="AH649">
        <f t="shared" si="100"/>
        <v>2.8</v>
      </c>
      <c r="AI649">
        <v>0.14499999999999999</v>
      </c>
      <c r="AJ649">
        <f t="shared" si="99"/>
        <v>0.40599999999999997</v>
      </c>
      <c r="AK649" t="str">
        <f t="shared" si="101"/>
        <v/>
      </c>
      <c r="AL649" t="str">
        <f t="shared" si="97"/>
        <v/>
      </c>
      <c r="AM649" t="s">
        <v>33882</v>
      </c>
    </row>
    <row r="650" spans="1:39" x14ac:dyDescent="0.2">
      <c r="A650" t="s">
        <v>4276</v>
      </c>
      <c r="B650" t="s">
        <v>122</v>
      </c>
      <c r="C650" t="s">
        <v>4277</v>
      </c>
      <c r="D650" s="1">
        <v>36031</v>
      </c>
      <c r="E650" s="1">
        <v>43456</v>
      </c>
      <c r="F650" t="s">
        <v>19</v>
      </c>
      <c r="I650">
        <v>100</v>
      </c>
      <c r="J650">
        <v>0</v>
      </c>
      <c r="K650">
        <v>0</v>
      </c>
      <c r="L650">
        <v>979</v>
      </c>
      <c r="M650">
        <v>979</v>
      </c>
      <c r="N650" t="s">
        <v>20</v>
      </c>
      <c r="O650" t="s">
        <v>4278</v>
      </c>
      <c r="P650" t="s">
        <v>28</v>
      </c>
      <c r="Q650" t="s">
        <v>34233</v>
      </c>
      <c r="R650" t="s">
        <v>34233</v>
      </c>
      <c r="S650" t="s">
        <v>32628</v>
      </c>
      <c r="T650" t="s">
        <v>34354</v>
      </c>
      <c r="U650" t="s">
        <v>32648</v>
      </c>
      <c r="V650" t="s">
        <v>32649</v>
      </c>
      <c r="W650">
        <v>240</v>
      </c>
      <c r="X650">
        <v>3</v>
      </c>
      <c r="Y650" s="5" t="s">
        <v>32661</v>
      </c>
      <c r="AA650">
        <v>12</v>
      </c>
      <c r="AB650">
        <v>25</v>
      </c>
      <c r="AC650">
        <v>2</v>
      </c>
      <c r="AD650" t="str">
        <f t="shared" si="98"/>
        <v/>
      </c>
      <c r="AE650" t="str">
        <f t="shared" si="95"/>
        <v/>
      </c>
      <c r="AF650" t="str">
        <f t="shared" si="96"/>
        <v/>
      </c>
      <c r="AG650">
        <v>1</v>
      </c>
      <c r="AH650">
        <f t="shared" si="100"/>
        <v>2.8</v>
      </c>
      <c r="AI650">
        <v>0.14499999999999999</v>
      </c>
      <c r="AJ650">
        <f t="shared" si="99"/>
        <v>0.40599999999999997</v>
      </c>
      <c r="AK650" t="str">
        <f t="shared" si="101"/>
        <v/>
      </c>
      <c r="AL650" t="str">
        <f t="shared" si="97"/>
        <v/>
      </c>
      <c r="AM650" t="s">
        <v>33882</v>
      </c>
    </row>
    <row r="651" spans="1:39" x14ac:dyDescent="0.2">
      <c r="A651" t="s">
        <v>7954</v>
      </c>
      <c r="B651" t="s">
        <v>122</v>
      </c>
      <c r="C651" t="s">
        <v>7955</v>
      </c>
      <c r="D651" s="1">
        <v>36206</v>
      </c>
      <c r="E651" s="1">
        <v>43456</v>
      </c>
      <c r="F651" t="s">
        <v>19</v>
      </c>
      <c r="I651">
        <v>100</v>
      </c>
      <c r="J651">
        <v>0</v>
      </c>
      <c r="K651">
        <v>0</v>
      </c>
      <c r="L651">
        <v>922</v>
      </c>
      <c r="M651">
        <v>922</v>
      </c>
      <c r="N651" t="s">
        <v>20</v>
      </c>
      <c r="O651" t="s">
        <v>7956</v>
      </c>
      <c r="P651" t="s">
        <v>28</v>
      </c>
      <c r="Q651" t="s">
        <v>34233</v>
      </c>
      <c r="R651" t="s">
        <v>34233</v>
      </c>
      <c r="S651" t="s">
        <v>32628</v>
      </c>
      <c r="T651" t="s">
        <v>34357</v>
      </c>
      <c r="U651" t="s">
        <v>32648</v>
      </c>
      <c r="V651" t="s">
        <v>32649</v>
      </c>
      <c r="W651">
        <v>230</v>
      </c>
      <c r="X651">
        <v>3</v>
      </c>
      <c r="Y651" s="5" t="s">
        <v>32661</v>
      </c>
      <c r="AA651">
        <v>12</v>
      </c>
      <c r="AB651">
        <v>25</v>
      </c>
      <c r="AC651">
        <v>2</v>
      </c>
      <c r="AD651" t="str">
        <f t="shared" si="98"/>
        <v/>
      </c>
      <c r="AE651" t="str">
        <f t="shared" si="95"/>
        <v/>
      </c>
      <c r="AF651" t="str">
        <f t="shared" si="96"/>
        <v/>
      </c>
      <c r="AG651">
        <v>1</v>
      </c>
      <c r="AH651">
        <f t="shared" si="100"/>
        <v>2.8</v>
      </c>
      <c r="AI651">
        <v>0.14499999999999999</v>
      </c>
      <c r="AJ651">
        <f t="shared" si="99"/>
        <v>0.40599999999999997</v>
      </c>
      <c r="AK651" t="str">
        <f t="shared" si="101"/>
        <v/>
      </c>
      <c r="AL651" t="str">
        <f t="shared" si="97"/>
        <v/>
      </c>
      <c r="AM651" t="s">
        <v>33882</v>
      </c>
    </row>
    <row r="652" spans="1:39" x14ac:dyDescent="0.2">
      <c r="A652" t="s">
        <v>4558</v>
      </c>
      <c r="B652" t="s">
        <v>122</v>
      </c>
      <c r="C652" t="s">
        <v>4559</v>
      </c>
      <c r="D652" s="1">
        <v>36075</v>
      </c>
      <c r="E652" s="1">
        <v>44546</v>
      </c>
      <c r="F652" t="s">
        <v>19</v>
      </c>
      <c r="I652">
        <v>100</v>
      </c>
      <c r="J652">
        <v>0</v>
      </c>
      <c r="K652">
        <v>0</v>
      </c>
      <c r="L652">
        <v>1430</v>
      </c>
      <c r="M652">
        <v>1430</v>
      </c>
      <c r="N652" t="s">
        <v>20</v>
      </c>
      <c r="O652" t="s">
        <v>4560</v>
      </c>
      <c r="P652" t="s">
        <v>28</v>
      </c>
      <c r="Q652" t="s">
        <v>34233</v>
      </c>
      <c r="R652" t="s">
        <v>34233</v>
      </c>
      <c r="S652" t="s">
        <v>32628</v>
      </c>
      <c r="T652" t="s">
        <v>34365</v>
      </c>
      <c r="U652" t="s">
        <v>32648</v>
      </c>
      <c r="V652" t="s">
        <v>32649</v>
      </c>
      <c r="Y652" s="5"/>
      <c r="AC652">
        <v>2</v>
      </c>
      <c r="AD652" t="str">
        <f t="shared" ref="AD652:AD683" si="102">IF((S652="tühi")*(F652&lt;&gt;"Elamumaa")*(G652&lt;&gt;"Elamumaa")*(H652&lt;&gt;"Elamumaa"),IF(Z652=0,"",Z652),"")</f>
        <v/>
      </c>
      <c r="AE652" t="str">
        <f t="shared" ref="AE652:AE715" si="103">IF((S652="tühi")*(AC652&lt;&gt;""),AC652,"")</f>
        <v/>
      </c>
      <c r="AF652" t="str">
        <f t="shared" ref="AF652:AF715" si="104">IF((S652&lt;&gt;"tühi")*(F652&lt;&gt;"Elamumaa")*(G652&lt;&gt;"Elamumaa")*(H652&lt;&gt;"Elamumaa"),IF(Z652=0,"",Z652),"")</f>
        <v/>
      </c>
      <c r="AG652">
        <v>1</v>
      </c>
      <c r="AH652">
        <f t="shared" si="100"/>
        <v>2.8</v>
      </c>
      <c r="AI652">
        <v>0.14499999999999999</v>
      </c>
      <c r="AJ652">
        <f t="shared" si="99"/>
        <v>0.40599999999999997</v>
      </c>
      <c r="AK652" t="str">
        <f t="shared" si="101"/>
        <v/>
      </c>
      <c r="AL652" t="str">
        <f t="shared" si="97"/>
        <v/>
      </c>
      <c r="AM652" t="s">
        <v>33883</v>
      </c>
    </row>
    <row r="653" spans="1:39" x14ac:dyDescent="0.2">
      <c r="A653" t="s">
        <v>7459</v>
      </c>
      <c r="B653" t="s">
        <v>122</v>
      </c>
      <c r="C653" t="s">
        <v>7460</v>
      </c>
      <c r="D653" s="1">
        <v>36144</v>
      </c>
      <c r="E653" s="1">
        <v>43456</v>
      </c>
      <c r="F653" t="s">
        <v>19</v>
      </c>
      <c r="I653">
        <v>100</v>
      </c>
      <c r="J653">
        <v>0</v>
      </c>
      <c r="K653">
        <v>0</v>
      </c>
      <c r="L653">
        <v>874</v>
      </c>
      <c r="M653">
        <v>874</v>
      </c>
      <c r="N653" t="s">
        <v>20</v>
      </c>
      <c r="O653" t="s">
        <v>7461</v>
      </c>
      <c r="P653" t="s">
        <v>28</v>
      </c>
      <c r="Q653" t="s">
        <v>32794</v>
      </c>
      <c r="R653" t="s">
        <v>33782</v>
      </c>
      <c r="S653" t="s">
        <v>32628</v>
      </c>
      <c r="T653" t="s">
        <v>34365</v>
      </c>
      <c r="U653" t="s">
        <v>32648</v>
      </c>
      <c r="V653" t="s">
        <v>32649</v>
      </c>
      <c r="W653">
        <v>240</v>
      </c>
      <c r="X653">
        <v>3</v>
      </c>
      <c r="Y653" s="5" t="s">
        <v>32661</v>
      </c>
      <c r="AA653">
        <v>12</v>
      </c>
      <c r="AB653">
        <v>25</v>
      </c>
      <c r="AC653">
        <v>2</v>
      </c>
      <c r="AD653" t="str">
        <f t="shared" si="102"/>
        <v/>
      </c>
      <c r="AE653" t="str">
        <f t="shared" si="103"/>
        <v/>
      </c>
      <c r="AF653" t="str">
        <f t="shared" si="104"/>
        <v/>
      </c>
      <c r="AG653">
        <v>1</v>
      </c>
      <c r="AH653">
        <f t="shared" si="100"/>
        <v>2.8</v>
      </c>
      <c r="AI653">
        <v>0.14499999999999999</v>
      </c>
      <c r="AJ653">
        <f t="shared" si="99"/>
        <v>0.40599999999999997</v>
      </c>
      <c r="AK653" t="str">
        <f t="shared" si="101"/>
        <v/>
      </c>
      <c r="AL653" t="str">
        <f t="shared" si="97"/>
        <v/>
      </c>
      <c r="AM653" t="s">
        <v>33882</v>
      </c>
    </row>
    <row r="654" spans="1:39" x14ac:dyDescent="0.2">
      <c r="A654" t="s">
        <v>7863</v>
      </c>
      <c r="B654" t="s">
        <v>122</v>
      </c>
      <c r="C654" t="s">
        <v>7864</v>
      </c>
      <c r="D654" s="1">
        <v>36259</v>
      </c>
      <c r="E654" s="1">
        <v>44546</v>
      </c>
      <c r="F654" t="s">
        <v>19</v>
      </c>
      <c r="I654">
        <v>100</v>
      </c>
      <c r="J654">
        <v>0</v>
      </c>
      <c r="K654">
        <v>0</v>
      </c>
      <c r="L654">
        <v>1142</v>
      </c>
      <c r="M654">
        <v>1142</v>
      </c>
      <c r="N654" t="s">
        <v>20</v>
      </c>
      <c r="O654" t="s">
        <v>7865</v>
      </c>
      <c r="P654" t="s">
        <v>28</v>
      </c>
      <c r="Q654" t="s">
        <v>34233</v>
      </c>
      <c r="R654" t="s">
        <v>34233</v>
      </c>
      <c r="S654" t="s">
        <v>33797</v>
      </c>
      <c r="T654" t="s">
        <v>34778</v>
      </c>
      <c r="U654" t="s">
        <v>32648</v>
      </c>
      <c r="V654" t="s">
        <v>32649</v>
      </c>
      <c r="W654">
        <v>290</v>
      </c>
      <c r="X654">
        <v>3</v>
      </c>
      <c r="Y654" s="5" t="s">
        <v>32661</v>
      </c>
      <c r="AA654">
        <v>12</v>
      </c>
      <c r="AB654">
        <v>25</v>
      </c>
      <c r="AC654">
        <v>2</v>
      </c>
      <c r="AD654" t="str">
        <f t="shared" si="102"/>
        <v/>
      </c>
      <c r="AE654" t="str">
        <f t="shared" si="103"/>
        <v/>
      </c>
      <c r="AF654" t="str">
        <f t="shared" si="104"/>
        <v/>
      </c>
      <c r="AG654">
        <v>1</v>
      </c>
      <c r="AH654">
        <f t="shared" si="100"/>
        <v>2.8</v>
      </c>
      <c r="AI654">
        <v>0.14499999999999999</v>
      </c>
      <c r="AJ654">
        <f t="shared" si="99"/>
        <v>0.40599999999999997</v>
      </c>
      <c r="AK654" t="str">
        <f t="shared" si="101"/>
        <v/>
      </c>
      <c r="AL654" t="str">
        <f t="shared" si="97"/>
        <v/>
      </c>
      <c r="AM654" t="s">
        <v>33882</v>
      </c>
    </row>
    <row r="655" spans="1:39" x14ac:dyDescent="0.2">
      <c r="A655" t="s">
        <v>7495</v>
      </c>
      <c r="B655" t="s">
        <v>122</v>
      </c>
      <c r="C655" t="s">
        <v>7496</v>
      </c>
      <c r="D655" s="1">
        <v>36144</v>
      </c>
      <c r="E655" s="1">
        <v>43456</v>
      </c>
      <c r="F655" t="s">
        <v>19</v>
      </c>
      <c r="I655">
        <v>100</v>
      </c>
      <c r="J655">
        <v>0</v>
      </c>
      <c r="K655">
        <v>0</v>
      </c>
      <c r="L655">
        <v>670</v>
      </c>
      <c r="M655">
        <v>670</v>
      </c>
      <c r="N655" t="s">
        <v>20</v>
      </c>
      <c r="O655" t="s">
        <v>7497</v>
      </c>
      <c r="P655" t="s">
        <v>28</v>
      </c>
      <c r="Q655" t="s">
        <v>34233</v>
      </c>
      <c r="R655" t="s">
        <v>34233</v>
      </c>
      <c r="S655" t="s">
        <v>32628</v>
      </c>
      <c r="T655" t="s">
        <v>34357</v>
      </c>
      <c r="U655" t="s">
        <v>32648</v>
      </c>
      <c r="V655" t="s">
        <v>32649</v>
      </c>
      <c r="W655">
        <v>160</v>
      </c>
      <c r="X655">
        <v>3</v>
      </c>
      <c r="Y655" s="5" t="s">
        <v>32661</v>
      </c>
      <c r="AA655">
        <v>12</v>
      </c>
      <c r="AB655">
        <v>25</v>
      </c>
      <c r="AC655">
        <v>2</v>
      </c>
      <c r="AD655" t="str">
        <f t="shared" si="102"/>
        <v/>
      </c>
      <c r="AE655" t="str">
        <f t="shared" si="103"/>
        <v/>
      </c>
      <c r="AF655" t="str">
        <f t="shared" si="104"/>
        <v/>
      </c>
      <c r="AG655">
        <v>1</v>
      </c>
      <c r="AH655">
        <f t="shared" si="100"/>
        <v>2.8</v>
      </c>
      <c r="AI655">
        <v>0.14499999999999999</v>
      </c>
      <c r="AJ655">
        <f t="shared" si="99"/>
        <v>0.40599999999999997</v>
      </c>
      <c r="AK655" t="str">
        <f t="shared" si="101"/>
        <v/>
      </c>
      <c r="AL655" t="str">
        <f t="shared" si="97"/>
        <v/>
      </c>
      <c r="AM655" t="s">
        <v>33882</v>
      </c>
    </row>
    <row r="656" spans="1:39" x14ac:dyDescent="0.2">
      <c r="A656" t="s">
        <v>8854</v>
      </c>
      <c r="B656" t="s">
        <v>122</v>
      </c>
      <c r="C656" t="s">
        <v>8855</v>
      </c>
      <c r="D656" s="1">
        <v>36292</v>
      </c>
      <c r="E656" s="1">
        <v>43456</v>
      </c>
      <c r="F656" t="s">
        <v>19</v>
      </c>
      <c r="I656">
        <v>100</v>
      </c>
      <c r="J656">
        <v>0</v>
      </c>
      <c r="K656">
        <v>0</v>
      </c>
      <c r="L656">
        <v>1223</v>
      </c>
      <c r="M656">
        <v>1223</v>
      </c>
      <c r="N656" t="s">
        <v>20</v>
      </c>
      <c r="O656" t="s">
        <v>8856</v>
      </c>
      <c r="P656" t="s">
        <v>28</v>
      </c>
      <c r="Q656" t="s">
        <v>34233</v>
      </c>
      <c r="R656" t="s">
        <v>34233</v>
      </c>
      <c r="S656" t="s">
        <v>33797</v>
      </c>
      <c r="T656" t="s">
        <v>34357</v>
      </c>
      <c r="U656" t="s">
        <v>32648</v>
      </c>
      <c r="V656" t="s">
        <v>32649</v>
      </c>
      <c r="W656">
        <v>290</v>
      </c>
      <c r="X656">
        <v>3</v>
      </c>
      <c r="Y656" s="5" t="s">
        <v>32661</v>
      </c>
      <c r="AA656">
        <v>12</v>
      </c>
      <c r="AB656">
        <v>25</v>
      </c>
      <c r="AC656">
        <v>2</v>
      </c>
      <c r="AD656" t="str">
        <f t="shared" si="102"/>
        <v/>
      </c>
      <c r="AE656" t="str">
        <f t="shared" si="103"/>
        <v/>
      </c>
      <c r="AF656" t="str">
        <f t="shared" si="104"/>
        <v/>
      </c>
      <c r="AG656">
        <v>1</v>
      </c>
      <c r="AH656">
        <f t="shared" si="100"/>
        <v>2.8</v>
      </c>
      <c r="AI656">
        <v>0.14499999999999999</v>
      </c>
      <c r="AJ656">
        <f t="shared" si="99"/>
        <v>0.40599999999999997</v>
      </c>
      <c r="AK656" t="str">
        <f t="shared" si="101"/>
        <v/>
      </c>
      <c r="AL656" t="str">
        <f t="shared" si="97"/>
        <v/>
      </c>
      <c r="AM656" t="s">
        <v>33882</v>
      </c>
    </row>
    <row r="657" spans="1:39" x14ac:dyDescent="0.2">
      <c r="A657" t="s">
        <v>22084</v>
      </c>
      <c r="B657" t="s">
        <v>122</v>
      </c>
      <c r="C657" t="s">
        <v>22085</v>
      </c>
      <c r="D657" s="1">
        <v>36117</v>
      </c>
      <c r="E657" s="1">
        <v>43456</v>
      </c>
      <c r="F657" t="s">
        <v>19</v>
      </c>
      <c r="I657">
        <v>100</v>
      </c>
      <c r="J657">
        <v>0</v>
      </c>
      <c r="K657">
        <v>0</v>
      </c>
      <c r="L657">
        <v>913</v>
      </c>
      <c r="M657">
        <v>913</v>
      </c>
      <c r="N657" t="s">
        <v>20</v>
      </c>
      <c r="O657" t="s">
        <v>22086</v>
      </c>
      <c r="P657" t="s">
        <v>28</v>
      </c>
      <c r="Q657" t="s">
        <v>34233</v>
      </c>
      <c r="R657" t="s">
        <v>34233</v>
      </c>
      <c r="S657" t="s">
        <v>33797</v>
      </c>
      <c r="T657" t="s">
        <v>34357</v>
      </c>
      <c r="U657" t="s">
        <v>32648</v>
      </c>
      <c r="V657" t="s">
        <v>32649</v>
      </c>
      <c r="W657">
        <v>230</v>
      </c>
      <c r="X657">
        <v>3</v>
      </c>
      <c r="Y657" s="5" t="s">
        <v>32661</v>
      </c>
      <c r="AA657">
        <v>12</v>
      </c>
      <c r="AB657">
        <v>25</v>
      </c>
      <c r="AC657">
        <v>2</v>
      </c>
      <c r="AD657" t="str">
        <f t="shared" si="102"/>
        <v/>
      </c>
      <c r="AE657" t="str">
        <f t="shared" si="103"/>
        <v/>
      </c>
      <c r="AF657" t="str">
        <f t="shared" si="104"/>
        <v/>
      </c>
      <c r="AG657">
        <v>1</v>
      </c>
      <c r="AH657">
        <f t="shared" si="100"/>
        <v>2.8</v>
      </c>
      <c r="AI657">
        <v>0.14499999999999999</v>
      </c>
      <c r="AJ657">
        <f t="shared" si="99"/>
        <v>0.40599999999999997</v>
      </c>
      <c r="AK657" t="str">
        <f t="shared" si="101"/>
        <v/>
      </c>
      <c r="AL657" t="str">
        <f t="shared" si="97"/>
        <v/>
      </c>
      <c r="AM657" t="s">
        <v>33882</v>
      </c>
    </row>
    <row r="658" spans="1:39" x14ac:dyDescent="0.2">
      <c r="A658" t="s">
        <v>7492</v>
      </c>
      <c r="B658" t="s">
        <v>122</v>
      </c>
      <c r="C658" t="s">
        <v>7493</v>
      </c>
      <c r="D658" s="1">
        <v>36144</v>
      </c>
      <c r="E658" s="1">
        <v>43456</v>
      </c>
      <c r="F658" t="s">
        <v>19</v>
      </c>
      <c r="I658">
        <v>100</v>
      </c>
      <c r="J658">
        <v>0</v>
      </c>
      <c r="K658">
        <v>0</v>
      </c>
      <c r="L658">
        <v>1038</v>
      </c>
      <c r="M658">
        <v>1038</v>
      </c>
      <c r="N658" t="s">
        <v>20</v>
      </c>
      <c r="O658" t="s">
        <v>7494</v>
      </c>
      <c r="P658" t="s">
        <v>28</v>
      </c>
      <c r="Q658" t="s">
        <v>34233</v>
      </c>
      <c r="R658" t="s">
        <v>34233</v>
      </c>
      <c r="S658" t="s">
        <v>32628</v>
      </c>
      <c r="T658" t="s">
        <v>34365</v>
      </c>
      <c r="U658" t="s">
        <v>32648</v>
      </c>
      <c r="V658" t="s">
        <v>32649</v>
      </c>
      <c r="W658">
        <v>250</v>
      </c>
      <c r="X658">
        <v>3</v>
      </c>
      <c r="Y658" s="5" t="s">
        <v>32661</v>
      </c>
      <c r="AA658">
        <v>12</v>
      </c>
      <c r="AB658">
        <v>25</v>
      </c>
      <c r="AC658">
        <v>2</v>
      </c>
      <c r="AD658" t="str">
        <f t="shared" si="102"/>
        <v/>
      </c>
      <c r="AE658" t="str">
        <f t="shared" si="103"/>
        <v/>
      </c>
      <c r="AF658" t="str">
        <f t="shared" si="104"/>
        <v/>
      </c>
      <c r="AG658">
        <v>1</v>
      </c>
      <c r="AH658">
        <f t="shared" si="100"/>
        <v>2.8</v>
      </c>
      <c r="AI658">
        <v>0.14499999999999999</v>
      </c>
      <c r="AJ658">
        <f t="shared" si="99"/>
        <v>0.40599999999999997</v>
      </c>
      <c r="AK658" t="str">
        <f t="shared" si="101"/>
        <v/>
      </c>
      <c r="AL658" t="str">
        <f t="shared" si="97"/>
        <v/>
      </c>
      <c r="AM658" t="s">
        <v>33882</v>
      </c>
    </row>
    <row r="659" spans="1:39" x14ac:dyDescent="0.2">
      <c r="A659" t="s">
        <v>4993</v>
      </c>
      <c r="B659" t="s">
        <v>122</v>
      </c>
      <c r="C659" t="s">
        <v>4994</v>
      </c>
      <c r="D659" s="1">
        <v>35950</v>
      </c>
      <c r="E659" s="1">
        <v>43456</v>
      </c>
      <c r="F659" t="s">
        <v>19</v>
      </c>
      <c r="I659">
        <v>100</v>
      </c>
      <c r="J659">
        <v>0</v>
      </c>
      <c r="K659">
        <v>0</v>
      </c>
      <c r="L659">
        <v>922</v>
      </c>
      <c r="M659">
        <v>922</v>
      </c>
      <c r="N659" t="s">
        <v>20</v>
      </c>
      <c r="O659" t="s">
        <v>4995</v>
      </c>
      <c r="P659" t="s">
        <v>28</v>
      </c>
      <c r="Q659" t="s">
        <v>34233</v>
      </c>
      <c r="R659" t="s">
        <v>34233</v>
      </c>
      <c r="S659" t="s">
        <v>33797</v>
      </c>
      <c r="T659" t="s">
        <v>34365</v>
      </c>
      <c r="U659" t="s">
        <v>32648</v>
      </c>
      <c r="V659" t="s">
        <v>32649</v>
      </c>
      <c r="W659">
        <v>230</v>
      </c>
      <c r="X659">
        <v>3</v>
      </c>
      <c r="Y659" s="5" t="s">
        <v>32661</v>
      </c>
      <c r="AA659">
        <v>12</v>
      </c>
      <c r="AB659">
        <v>25</v>
      </c>
      <c r="AC659">
        <v>2</v>
      </c>
      <c r="AD659" t="str">
        <f t="shared" si="102"/>
        <v/>
      </c>
      <c r="AE659" t="str">
        <f t="shared" si="103"/>
        <v/>
      </c>
      <c r="AF659" t="str">
        <f t="shared" si="104"/>
        <v/>
      </c>
      <c r="AG659">
        <v>1</v>
      </c>
      <c r="AH659">
        <f t="shared" si="100"/>
        <v>2.8</v>
      </c>
      <c r="AI659">
        <v>0.14499999999999999</v>
      </c>
      <c r="AJ659">
        <f t="shared" si="99"/>
        <v>0.40599999999999997</v>
      </c>
      <c r="AK659" t="str">
        <f t="shared" si="101"/>
        <v/>
      </c>
      <c r="AL659" t="str">
        <f t="shared" si="97"/>
        <v/>
      </c>
      <c r="AM659" t="s">
        <v>33882</v>
      </c>
    </row>
    <row r="660" spans="1:39" x14ac:dyDescent="0.2">
      <c r="A660" t="s">
        <v>6282</v>
      </c>
      <c r="B660" t="s">
        <v>122</v>
      </c>
      <c r="C660" t="s">
        <v>6283</v>
      </c>
      <c r="D660" s="1">
        <v>36146</v>
      </c>
      <c r="E660" s="1">
        <v>43456</v>
      </c>
      <c r="F660" t="s">
        <v>19</v>
      </c>
      <c r="I660">
        <v>100</v>
      </c>
      <c r="J660">
        <v>0</v>
      </c>
      <c r="K660">
        <v>0</v>
      </c>
      <c r="L660">
        <v>955</v>
      </c>
      <c r="M660">
        <v>955</v>
      </c>
      <c r="N660" t="s">
        <v>20</v>
      </c>
      <c r="O660" t="s">
        <v>6284</v>
      </c>
      <c r="P660" t="s">
        <v>28</v>
      </c>
      <c r="Q660" t="s">
        <v>34233</v>
      </c>
      <c r="R660" t="s">
        <v>34233</v>
      </c>
      <c r="S660" t="s">
        <v>33797</v>
      </c>
      <c r="T660" t="s">
        <v>34365</v>
      </c>
      <c r="U660" t="s">
        <v>32648</v>
      </c>
      <c r="V660" t="s">
        <v>32649</v>
      </c>
      <c r="W660">
        <v>230</v>
      </c>
      <c r="X660">
        <v>3</v>
      </c>
      <c r="Y660" s="5" t="s">
        <v>32661</v>
      </c>
      <c r="AA660">
        <v>12</v>
      </c>
      <c r="AB660">
        <v>25</v>
      </c>
      <c r="AC660">
        <v>2</v>
      </c>
      <c r="AD660" t="str">
        <f t="shared" si="102"/>
        <v/>
      </c>
      <c r="AE660" t="str">
        <f t="shared" si="103"/>
        <v/>
      </c>
      <c r="AF660" t="str">
        <f t="shared" si="104"/>
        <v/>
      </c>
      <c r="AG660">
        <v>1</v>
      </c>
      <c r="AH660">
        <f t="shared" si="100"/>
        <v>2.8</v>
      </c>
      <c r="AI660">
        <v>0.14499999999999999</v>
      </c>
      <c r="AJ660">
        <f t="shared" si="99"/>
        <v>0.40599999999999997</v>
      </c>
      <c r="AK660" t="str">
        <f t="shared" si="101"/>
        <v/>
      </c>
      <c r="AL660" t="str">
        <f t="shared" si="97"/>
        <v/>
      </c>
      <c r="AM660" t="s">
        <v>33882</v>
      </c>
    </row>
    <row r="661" spans="1:39" x14ac:dyDescent="0.2">
      <c r="A661" t="s">
        <v>7163</v>
      </c>
      <c r="B661" t="s">
        <v>122</v>
      </c>
      <c r="C661" t="s">
        <v>7164</v>
      </c>
      <c r="D661" s="1">
        <v>36137</v>
      </c>
      <c r="E661" s="1">
        <v>43456</v>
      </c>
      <c r="F661" t="s">
        <v>19</v>
      </c>
      <c r="I661">
        <v>100</v>
      </c>
      <c r="J661">
        <v>0</v>
      </c>
      <c r="K661">
        <v>0</v>
      </c>
      <c r="L661">
        <v>926</v>
      </c>
      <c r="M661">
        <v>926</v>
      </c>
      <c r="N661" t="s">
        <v>20</v>
      </c>
      <c r="O661" t="s">
        <v>7165</v>
      </c>
      <c r="P661" t="s">
        <v>28</v>
      </c>
      <c r="Q661" t="s">
        <v>34233</v>
      </c>
      <c r="R661" t="s">
        <v>34233</v>
      </c>
      <c r="S661" t="s">
        <v>32628</v>
      </c>
      <c r="T661" t="s">
        <v>34357</v>
      </c>
      <c r="U661" t="s">
        <v>32648</v>
      </c>
      <c r="V661" t="s">
        <v>32649</v>
      </c>
      <c r="W661">
        <v>230</v>
      </c>
      <c r="X661">
        <v>3</v>
      </c>
      <c r="Y661" s="5" t="s">
        <v>32661</v>
      </c>
      <c r="AA661">
        <v>12</v>
      </c>
      <c r="AB661">
        <v>25</v>
      </c>
      <c r="AC661">
        <v>2</v>
      </c>
      <c r="AD661" t="str">
        <f t="shared" si="102"/>
        <v/>
      </c>
      <c r="AE661" t="str">
        <f t="shared" si="103"/>
        <v/>
      </c>
      <c r="AF661" t="str">
        <f t="shared" si="104"/>
        <v/>
      </c>
      <c r="AG661">
        <v>1</v>
      </c>
      <c r="AH661">
        <f t="shared" si="100"/>
        <v>2.8</v>
      </c>
      <c r="AI661">
        <v>0.14499999999999999</v>
      </c>
      <c r="AJ661">
        <f t="shared" si="99"/>
        <v>0.40599999999999997</v>
      </c>
      <c r="AK661" t="str">
        <f t="shared" si="101"/>
        <v/>
      </c>
      <c r="AL661" t="str">
        <f t="shared" si="97"/>
        <v/>
      </c>
      <c r="AM661" t="s">
        <v>33882</v>
      </c>
    </row>
    <row r="662" spans="1:39" x14ac:dyDescent="0.2">
      <c r="A662" t="s">
        <v>13451</v>
      </c>
      <c r="B662" t="s">
        <v>122</v>
      </c>
      <c r="C662" t="s">
        <v>13452</v>
      </c>
      <c r="D662" s="1">
        <v>36840</v>
      </c>
      <c r="E662" s="1">
        <v>43951</v>
      </c>
      <c r="F662" t="s">
        <v>19</v>
      </c>
      <c r="I662">
        <v>100</v>
      </c>
      <c r="J662">
        <v>0</v>
      </c>
      <c r="K662">
        <v>0</v>
      </c>
      <c r="L662">
        <v>946</v>
      </c>
      <c r="M662">
        <v>946</v>
      </c>
      <c r="N662" t="s">
        <v>20</v>
      </c>
      <c r="O662" t="s">
        <v>13453</v>
      </c>
      <c r="P662" t="s">
        <v>28</v>
      </c>
      <c r="Q662" t="s">
        <v>34233</v>
      </c>
      <c r="R662" t="s">
        <v>34233</v>
      </c>
      <c r="S662" t="s">
        <v>32628</v>
      </c>
      <c r="T662" t="s">
        <v>34365</v>
      </c>
      <c r="U662" t="s">
        <v>32648</v>
      </c>
      <c r="V662" t="s">
        <v>32649</v>
      </c>
      <c r="W662">
        <v>230</v>
      </c>
      <c r="X662">
        <v>3</v>
      </c>
      <c r="Y662" s="5" t="s">
        <v>32661</v>
      </c>
      <c r="AA662">
        <v>12</v>
      </c>
      <c r="AB662">
        <v>25</v>
      </c>
      <c r="AC662">
        <v>2</v>
      </c>
      <c r="AD662" t="str">
        <f t="shared" si="102"/>
        <v/>
      </c>
      <c r="AE662" t="str">
        <f t="shared" si="103"/>
        <v/>
      </c>
      <c r="AF662" t="str">
        <f t="shared" si="104"/>
        <v/>
      </c>
      <c r="AG662">
        <v>1</v>
      </c>
      <c r="AH662">
        <f t="shared" si="100"/>
        <v>2.8</v>
      </c>
      <c r="AI662">
        <v>0.14499999999999999</v>
      </c>
      <c r="AJ662">
        <f t="shared" si="99"/>
        <v>0.40599999999999997</v>
      </c>
      <c r="AK662" t="str">
        <f t="shared" si="101"/>
        <v/>
      </c>
      <c r="AL662" t="str">
        <f t="shared" si="97"/>
        <v/>
      </c>
      <c r="AM662" t="s">
        <v>33882</v>
      </c>
    </row>
    <row r="663" spans="1:39" x14ac:dyDescent="0.2">
      <c r="A663" t="s">
        <v>16178</v>
      </c>
      <c r="B663" t="s">
        <v>122</v>
      </c>
      <c r="C663" t="s">
        <v>16179</v>
      </c>
      <c r="D663" s="1">
        <v>37421</v>
      </c>
      <c r="E663" s="1">
        <v>44546</v>
      </c>
      <c r="F663" t="s">
        <v>19</v>
      </c>
      <c r="I663">
        <v>100</v>
      </c>
      <c r="J663">
        <v>0</v>
      </c>
      <c r="K663">
        <v>0</v>
      </c>
      <c r="L663">
        <v>965</v>
      </c>
      <c r="M663">
        <v>965</v>
      </c>
      <c r="N663" t="s">
        <v>20</v>
      </c>
      <c r="O663" t="s">
        <v>16180</v>
      </c>
      <c r="P663" t="s">
        <v>28</v>
      </c>
      <c r="Q663" t="s">
        <v>34233</v>
      </c>
      <c r="R663" t="s">
        <v>34233</v>
      </c>
      <c r="S663" t="s">
        <v>33800</v>
      </c>
      <c r="T663" t="s">
        <v>34365</v>
      </c>
      <c r="U663" t="s">
        <v>32648</v>
      </c>
      <c r="V663" t="s">
        <v>32649</v>
      </c>
      <c r="W663">
        <v>230</v>
      </c>
      <c r="X663">
        <v>3</v>
      </c>
      <c r="Y663" s="5" t="s">
        <v>32661</v>
      </c>
      <c r="AA663">
        <v>12</v>
      </c>
      <c r="AB663">
        <v>25</v>
      </c>
      <c r="AC663">
        <v>2</v>
      </c>
      <c r="AD663" t="str">
        <f t="shared" si="102"/>
        <v/>
      </c>
      <c r="AE663" t="str">
        <f t="shared" si="103"/>
        <v/>
      </c>
      <c r="AF663" t="str">
        <f t="shared" si="104"/>
        <v/>
      </c>
      <c r="AG663">
        <v>1</v>
      </c>
      <c r="AH663">
        <f t="shared" si="100"/>
        <v>2.8</v>
      </c>
      <c r="AI663">
        <v>0.14499999999999999</v>
      </c>
      <c r="AJ663">
        <f t="shared" si="99"/>
        <v>0.40599999999999997</v>
      </c>
      <c r="AK663" t="str">
        <f t="shared" si="101"/>
        <v/>
      </c>
      <c r="AL663" t="str">
        <f t="shared" si="97"/>
        <v/>
      </c>
      <c r="AM663" t="s">
        <v>33882</v>
      </c>
    </row>
    <row r="664" spans="1:39" x14ac:dyDescent="0.2">
      <c r="A664" t="s">
        <v>19360</v>
      </c>
      <c r="B664" t="s">
        <v>122</v>
      </c>
      <c r="C664" t="s">
        <v>19361</v>
      </c>
      <c r="D664" s="1">
        <v>38153</v>
      </c>
      <c r="E664" s="1">
        <v>43456</v>
      </c>
      <c r="F664" t="s">
        <v>19</v>
      </c>
      <c r="I664">
        <v>100</v>
      </c>
      <c r="J664">
        <v>0</v>
      </c>
      <c r="K664">
        <v>0</v>
      </c>
      <c r="L664">
        <v>945</v>
      </c>
      <c r="M664">
        <v>945</v>
      </c>
      <c r="N664" t="s">
        <v>20</v>
      </c>
      <c r="O664" t="s">
        <v>19362</v>
      </c>
      <c r="P664" t="s">
        <v>28</v>
      </c>
      <c r="Q664" t="s">
        <v>34233</v>
      </c>
      <c r="R664" t="s">
        <v>34233</v>
      </c>
      <c r="S664" t="s">
        <v>32628</v>
      </c>
      <c r="T664" t="s">
        <v>34357</v>
      </c>
      <c r="U664" t="s">
        <v>32648</v>
      </c>
      <c r="V664" t="s">
        <v>32649</v>
      </c>
      <c r="W664">
        <v>230</v>
      </c>
      <c r="X664">
        <v>3</v>
      </c>
      <c r="Y664" s="5" t="s">
        <v>32661</v>
      </c>
      <c r="AA664">
        <v>12</v>
      </c>
      <c r="AB664">
        <v>25</v>
      </c>
      <c r="AC664">
        <v>2</v>
      </c>
      <c r="AD664" t="str">
        <f t="shared" si="102"/>
        <v/>
      </c>
      <c r="AE664" t="str">
        <f t="shared" si="103"/>
        <v/>
      </c>
      <c r="AF664" t="str">
        <f t="shared" si="104"/>
        <v/>
      </c>
      <c r="AG664">
        <v>1</v>
      </c>
      <c r="AH664">
        <f t="shared" si="100"/>
        <v>2.8</v>
      </c>
      <c r="AI664">
        <v>0.14499999999999999</v>
      </c>
      <c r="AJ664">
        <f t="shared" si="99"/>
        <v>0.40599999999999997</v>
      </c>
      <c r="AK664" t="str">
        <f t="shared" si="101"/>
        <v/>
      </c>
      <c r="AL664" t="str">
        <f t="shared" si="97"/>
        <v/>
      </c>
      <c r="AM664" t="s">
        <v>33882</v>
      </c>
    </row>
    <row r="665" spans="1:39" x14ac:dyDescent="0.2">
      <c r="A665" t="s">
        <v>29174</v>
      </c>
      <c r="B665" t="s">
        <v>122</v>
      </c>
      <c r="C665" t="s">
        <v>29175</v>
      </c>
      <c r="D665" s="1">
        <v>43580</v>
      </c>
      <c r="E665" s="1">
        <v>43580</v>
      </c>
      <c r="F665" t="s">
        <v>474</v>
      </c>
      <c r="I665">
        <v>100</v>
      </c>
      <c r="J665">
        <v>0</v>
      </c>
      <c r="K665">
        <v>0</v>
      </c>
      <c r="L665">
        <v>185</v>
      </c>
      <c r="M665">
        <v>185</v>
      </c>
      <c r="N665" t="s">
        <v>20</v>
      </c>
      <c r="O665" t="s">
        <v>29176</v>
      </c>
      <c r="P665" t="s">
        <v>28</v>
      </c>
      <c r="Q665" t="s">
        <v>34233</v>
      </c>
      <c r="R665" t="s">
        <v>34233</v>
      </c>
      <c r="S665" t="s">
        <v>32627</v>
      </c>
      <c r="T665" t="s">
        <v>34233</v>
      </c>
      <c r="V665" t="s">
        <v>32637</v>
      </c>
      <c r="AD665" t="str">
        <f t="shared" si="102"/>
        <v/>
      </c>
      <c r="AE665" t="str">
        <f t="shared" si="103"/>
        <v/>
      </c>
      <c r="AF665" t="str">
        <f t="shared" si="104"/>
        <v/>
      </c>
      <c r="AG665" t="str">
        <f>IF((S665&lt;&gt;"tühi")*(AC665&lt;&gt;""),AC665,"")</f>
        <v/>
      </c>
      <c r="AH665" t="str">
        <f t="shared" si="100"/>
        <v/>
      </c>
      <c r="AI665">
        <v>0.14499999999999999</v>
      </c>
      <c r="AJ665" t="str">
        <f t="shared" si="99"/>
        <v/>
      </c>
      <c r="AK665" t="str">
        <f t="shared" si="101"/>
        <v/>
      </c>
      <c r="AL665" t="str">
        <f t="shared" si="97"/>
        <v/>
      </c>
    </row>
    <row r="666" spans="1:39" x14ac:dyDescent="0.2">
      <c r="A666" t="s">
        <v>4157</v>
      </c>
      <c r="B666" t="s">
        <v>122</v>
      </c>
      <c r="C666" t="s">
        <v>4158</v>
      </c>
      <c r="D666" s="1">
        <v>35949</v>
      </c>
      <c r="E666" s="1">
        <v>44091</v>
      </c>
      <c r="F666" t="s">
        <v>19</v>
      </c>
      <c r="I666">
        <v>100</v>
      </c>
      <c r="J666">
        <v>0</v>
      </c>
      <c r="K666">
        <v>0</v>
      </c>
      <c r="L666">
        <v>5035</v>
      </c>
      <c r="M666">
        <v>5035</v>
      </c>
      <c r="N666" t="s">
        <v>20</v>
      </c>
      <c r="O666" t="s">
        <v>21</v>
      </c>
      <c r="P666" t="s">
        <v>28</v>
      </c>
      <c r="Q666" t="s">
        <v>34233</v>
      </c>
      <c r="R666" t="s">
        <v>34233</v>
      </c>
      <c r="S666" t="s">
        <v>32628</v>
      </c>
      <c r="T666" t="s">
        <v>34349</v>
      </c>
      <c r="U666" t="s">
        <v>32636</v>
      </c>
      <c r="V666" t="s">
        <v>32637</v>
      </c>
      <c r="W666">
        <v>1193</v>
      </c>
      <c r="X666">
        <v>5</v>
      </c>
      <c r="Y666">
        <v>1</v>
      </c>
      <c r="AC666">
        <v>75</v>
      </c>
      <c r="AD666" t="str">
        <f t="shared" si="102"/>
        <v/>
      </c>
      <c r="AE666" t="str">
        <f t="shared" si="103"/>
        <v/>
      </c>
      <c r="AF666" t="str">
        <f t="shared" si="104"/>
        <v/>
      </c>
      <c r="AG666">
        <f>IF((S666&lt;&gt;"tühi")*(AC666&lt;&gt;""),AC666,"")</f>
        <v>75</v>
      </c>
      <c r="AH666">
        <f t="shared" si="100"/>
        <v>210</v>
      </c>
      <c r="AI666">
        <v>0.14499999999999999</v>
      </c>
      <c r="AJ666">
        <f t="shared" si="99"/>
        <v>30.45</v>
      </c>
      <c r="AK666" t="str">
        <f t="shared" si="101"/>
        <v/>
      </c>
      <c r="AL666" t="str">
        <f t="shared" si="97"/>
        <v/>
      </c>
    </row>
    <row r="667" spans="1:39" x14ac:dyDescent="0.2">
      <c r="A667" t="s">
        <v>31910</v>
      </c>
      <c r="B667" t="s">
        <v>122</v>
      </c>
      <c r="C667" t="s">
        <v>31911</v>
      </c>
      <c r="D667" s="1">
        <v>44091</v>
      </c>
      <c r="E667" s="1">
        <v>44091</v>
      </c>
      <c r="F667" t="s">
        <v>26</v>
      </c>
      <c r="I667">
        <v>100</v>
      </c>
      <c r="J667">
        <v>0</v>
      </c>
      <c r="K667">
        <v>0</v>
      </c>
      <c r="L667">
        <v>1030</v>
      </c>
      <c r="M667">
        <v>1030</v>
      </c>
      <c r="N667" t="s">
        <v>20</v>
      </c>
      <c r="O667" t="s">
        <v>31912</v>
      </c>
      <c r="P667" t="s">
        <v>44</v>
      </c>
      <c r="Q667" t="s">
        <v>34233</v>
      </c>
      <c r="R667" t="s">
        <v>34233</v>
      </c>
      <c r="S667" t="s">
        <v>34233</v>
      </c>
      <c r="T667" t="s">
        <v>34233</v>
      </c>
      <c r="V667" t="s">
        <v>32637</v>
      </c>
      <c r="AD667" t="str">
        <f t="shared" si="102"/>
        <v/>
      </c>
      <c r="AE667" t="str">
        <f t="shared" si="103"/>
        <v/>
      </c>
      <c r="AF667" t="str">
        <f t="shared" si="104"/>
        <v/>
      </c>
      <c r="AG667" t="str">
        <f>IF((S667&lt;&gt;"tühi")*(AC667&lt;&gt;""),AC667,"")</f>
        <v/>
      </c>
      <c r="AH667" t="str">
        <f t="shared" si="100"/>
        <v/>
      </c>
      <c r="AI667">
        <v>0.14499999999999999</v>
      </c>
      <c r="AJ667" t="str">
        <f t="shared" si="99"/>
        <v/>
      </c>
      <c r="AK667" t="str">
        <f t="shared" si="101"/>
        <v/>
      </c>
      <c r="AL667" t="str">
        <f t="shared" si="97"/>
        <v/>
      </c>
    </row>
    <row r="668" spans="1:39" x14ac:dyDescent="0.2">
      <c r="A668" t="s">
        <v>992</v>
      </c>
      <c r="B668" t="s">
        <v>122</v>
      </c>
      <c r="C668" t="s">
        <v>993</v>
      </c>
      <c r="D668" s="1">
        <v>35331</v>
      </c>
      <c r="E668" s="1">
        <v>43456</v>
      </c>
      <c r="F668" t="s">
        <v>19</v>
      </c>
      <c r="I668">
        <v>100</v>
      </c>
      <c r="J668">
        <v>0</v>
      </c>
      <c r="K668">
        <v>0</v>
      </c>
      <c r="L668">
        <v>1246</v>
      </c>
      <c r="M668">
        <v>1246</v>
      </c>
      <c r="N668" t="s">
        <v>20</v>
      </c>
      <c r="O668" t="s">
        <v>994</v>
      </c>
      <c r="P668" t="s">
        <v>28</v>
      </c>
      <c r="Q668" t="s">
        <v>34233</v>
      </c>
      <c r="R668" t="s">
        <v>34233</v>
      </c>
      <c r="S668" t="s">
        <v>32628</v>
      </c>
      <c r="T668" t="s">
        <v>34350</v>
      </c>
      <c r="AD668" t="str">
        <f t="shared" si="102"/>
        <v/>
      </c>
      <c r="AE668" t="str">
        <f t="shared" si="103"/>
        <v/>
      </c>
      <c r="AF668" t="str">
        <f t="shared" si="104"/>
        <v/>
      </c>
      <c r="AG668" s="17">
        <v>1</v>
      </c>
      <c r="AH668">
        <f t="shared" si="100"/>
        <v>2.8</v>
      </c>
      <c r="AI668">
        <v>0.14499999999999999</v>
      </c>
      <c r="AJ668">
        <f t="shared" si="99"/>
        <v>0.40599999999999997</v>
      </c>
      <c r="AK668" t="str">
        <f t="shared" si="101"/>
        <v/>
      </c>
      <c r="AL668" t="str">
        <f t="shared" si="97"/>
        <v/>
      </c>
    </row>
    <row r="669" spans="1:39" x14ac:dyDescent="0.2">
      <c r="A669" t="s">
        <v>8428</v>
      </c>
      <c r="B669" t="s">
        <v>122</v>
      </c>
      <c r="C669" t="s">
        <v>8429</v>
      </c>
      <c r="D669" s="1">
        <v>36243</v>
      </c>
      <c r="E669" s="1">
        <v>44546</v>
      </c>
      <c r="F669" t="s">
        <v>19</v>
      </c>
      <c r="I669">
        <v>100</v>
      </c>
      <c r="J669">
        <v>0</v>
      </c>
      <c r="K669">
        <v>0</v>
      </c>
      <c r="L669">
        <v>898</v>
      </c>
      <c r="M669">
        <v>898</v>
      </c>
      <c r="N669" t="s">
        <v>20</v>
      </c>
      <c r="O669" t="s">
        <v>8430</v>
      </c>
      <c r="P669" t="s">
        <v>28</v>
      </c>
      <c r="Q669" t="s">
        <v>34233</v>
      </c>
      <c r="R669" t="s">
        <v>34233</v>
      </c>
      <c r="S669" t="s">
        <v>32628</v>
      </c>
      <c r="T669" t="s">
        <v>34350</v>
      </c>
      <c r="AD669" t="str">
        <f t="shared" si="102"/>
        <v/>
      </c>
      <c r="AE669" t="str">
        <f t="shared" si="103"/>
        <v/>
      </c>
      <c r="AF669" t="str">
        <f t="shared" si="104"/>
        <v/>
      </c>
      <c r="AG669" s="17">
        <v>1</v>
      </c>
      <c r="AH669">
        <f t="shared" si="100"/>
        <v>2.8</v>
      </c>
      <c r="AI669">
        <v>0.14499999999999999</v>
      </c>
      <c r="AJ669">
        <f t="shared" si="99"/>
        <v>0.40599999999999997</v>
      </c>
      <c r="AK669" t="str">
        <f t="shared" si="101"/>
        <v/>
      </c>
      <c r="AL669" t="str">
        <f t="shared" si="97"/>
        <v/>
      </c>
    </row>
    <row r="670" spans="1:39" x14ac:dyDescent="0.2">
      <c r="A670" t="s">
        <v>13445</v>
      </c>
      <c r="B670" t="s">
        <v>122</v>
      </c>
      <c r="C670" t="s">
        <v>13446</v>
      </c>
      <c r="D670" s="1">
        <v>36955</v>
      </c>
      <c r="E670" s="1">
        <v>43456</v>
      </c>
      <c r="F670" t="s">
        <v>19</v>
      </c>
      <c r="I670">
        <v>100</v>
      </c>
      <c r="J670">
        <v>0</v>
      </c>
      <c r="K670">
        <v>0</v>
      </c>
      <c r="L670">
        <v>1192</v>
      </c>
      <c r="M670">
        <v>1192</v>
      </c>
      <c r="N670" t="s">
        <v>20</v>
      </c>
      <c r="O670" t="s">
        <v>13447</v>
      </c>
      <c r="P670" t="s">
        <v>28</v>
      </c>
      <c r="Q670" t="s">
        <v>34233</v>
      </c>
      <c r="R670" t="s">
        <v>34233</v>
      </c>
      <c r="S670" t="s">
        <v>32628</v>
      </c>
      <c r="T670" t="s">
        <v>34349</v>
      </c>
      <c r="AD670" t="str">
        <f t="shared" si="102"/>
        <v/>
      </c>
      <c r="AE670" t="str">
        <f t="shared" si="103"/>
        <v/>
      </c>
      <c r="AF670" t="str">
        <f t="shared" si="104"/>
        <v/>
      </c>
      <c r="AG670" s="17">
        <v>1</v>
      </c>
      <c r="AH670">
        <f t="shared" si="100"/>
        <v>2.8</v>
      </c>
      <c r="AI670">
        <v>0.14499999999999999</v>
      </c>
      <c r="AJ670">
        <f t="shared" si="99"/>
        <v>0.40599999999999997</v>
      </c>
      <c r="AK670" t="str">
        <f t="shared" si="101"/>
        <v/>
      </c>
      <c r="AL670" t="str">
        <f t="shared" si="97"/>
        <v/>
      </c>
    </row>
    <row r="671" spans="1:39" x14ac:dyDescent="0.2">
      <c r="A671" t="s">
        <v>11160</v>
      </c>
      <c r="B671" t="s">
        <v>122</v>
      </c>
      <c r="C671" t="s">
        <v>11161</v>
      </c>
      <c r="D671" s="1">
        <v>36497</v>
      </c>
      <c r="E671" s="1">
        <v>43456</v>
      </c>
      <c r="F671" t="s">
        <v>19</v>
      </c>
      <c r="I671">
        <v>100</v>
      </c>
      <c r="J671">
        <v>0</v>
      </c>
      <c r="K671">
        <v>0</v>
      </c>
      <c r="L671">
        <v>1006</v>
      </c>
      <c r="M671">
        <v>1006</v>
      </c>
      <c r="N671" t="s">
        <v>20</v>
      </c>
      <c r="O671" t="s">
        <v>11162</v>
      </c>
      <c r="P671" t="s">
        <v>28</v>
      </c>
      <c r="Q671" t="s">
        <v>34233</v>
      </c>
      <c r="R671" t="s">
        <v>34233</v>
      </c>
      <c r="S671" t="s">
        <v>32628</v>
      </c>
      <c r="T671" t="s">
        <v>34349</v>
      </c>
      <c r="AD671" t="str">
        <f t="shared" si="102"/>
        <v/>
      </c>
      <c r="AE671" t="str">
        <f t="shared" si="103"/>
        <v/>
      </c>
      <c r="AF671" t="str">
        <f t="shared" si="104"/>
        <v/>
      </c>
      <c r="AG671" s="17">
        <v>1</v>
      </c>
      <c r="AH671">
        <f t="shared" si="100"/>
        <v>2.8</v>
      </c>
      <c r="AI671">
        <v>0.14499999999999999</v>
      </c>
      <c r="AJ671">
        <f t="shared" si="99"/>
        <v>0.40599999999999997</v>
      </c>
      <c r="AK671" t="str">
        <f t="shared" si="101"/>
        <v/>
      </c>
      <c r="AL671" t="str">
        <f t="shared" ref="AL671:AL734" si="105">IF(COUNTBLANK(AK671),"",AK671*AI671)</f>
        <v/>
      </c>
    </row>
    <row r="672" spans="1:39" x14ac:dyDescent="0.2">
      <c r="A672" t="s">
        <v>14030</v>
      </c>
      <c r="B672" t="s">
        <v>122</v>
      </c>
      <c r="C672" t="s">
        <v>14031</v>
      </c>
      <c r="D672" s="1">
        <v>37162</v>
      </c>
      <c r="E672" s="1">
        <v>43456</v>
      </c>
      <c r="F672" t="s">
        <v>19</v>
      </c>
      <c r="I672">
        <v>100</v>
      </c>
      <c r="J672">
        <v>0</v>
      </c>
      <c r="K672">
        <v>0</v>
      </c>
      <c r="L672">
        <v>1154</v>
      </c>
      <c r="M672">
        <v>1154</v>
      </c>
      <c r="N672" t="s">
        <v>20</v>
      </c>
      <c r="O672" t="s">
        <v>14032</v>
      </c>
      <c r="P672" t="s">
        <v>28</v>
      </c>
      <c r="Q672" t="s">
        <v>34233</v>
      </c>
      <c r="R672" t="s">
        <v>34233</v>
      </c>
      <c r="S672" t="s">
        <v>32628</v>
      </c>
      <c r="T672" t="s">
        <v>34357</v>
      </c>
      <c r="AD672" t="str">
        <f t="shared" si="102"/>
        <v/>
      </c>
      <c r="AE672" t="str">
        <f t="shared" si="103"/>
        <v/>
      </c>
      <c r="AF672" t="str">
        <f t="shared" si="104"/>
        <v/>
      </c>
      <c r="AG672" s="17">
        <v>1</v>
      </c>
      <c r="AH672">
        <f t="shared" si="100"/>
        <v>2.8</v>
      </c>
      <c r="AI672">
        <v>0.14499999999999999</v>
      </c>
      <c r="AJ672">
        <f t="shared" si="99"/>
        <v>0.40599999999999997</v>
      </c>
      <c r="AK672" t="str">
        <f t="shared" si="101"/>
        <v/>
      </c>
      <c r="AL672" t="str">
        <f t="shared" si="105"/>
        <v/>
      </c>
    </row>
    <row r="673" spans="1:38" x14ac:dyDescent="0.2">
      <c r="A673" t="s">
        <v>26324</v>
      </c>
      <c r="B673" t="s">
        <v>122</v>
      </c>
      <c r="C673" t="s">
        <v>26325</v>
      </c>
      <c r="D673" s="1">
        <v>41136</v>
      </c>
      <c r="E673" s="1">
        <v>43456</v>
      </c>
      <c r="F673" t="s">
        <v>19</v>
      </c>
      <c r="I673">
        <v>100</v>
      </c>
      <c r="J673">
        <v>0</v>
      </c>
      <c r="K673">
        <v>0</v>
      </c>
      <c r="L673">
        <v>1687</v>
      </c>
      <c r="M673">
        <v>1687</v>
      </c>
      <c r="N673" t="s">
        <v>20</v>
      </c>
      <c r="O673" t="s">
        <v>26326</v>
      </c>
      <c r="P673" t="s">
        <v>28</v>
      </c>
      <c r="Q673" t="s">
        <v>34233</v>
      </c>
      <c r="R673" t="s">
        <v>34233</v>
      </c>
      <c r="S673" t="s">
        <v>33797</v>
      </c>
      <c r="T673" t="s">
        <v>34357</v>
      </c>
      <c r="AD673" t="str">
        <f t="shared" si="102"/>
        <v/>
      </c>
      <c r="AE673" t="str">
        <f t="shared" si="103"/>
        <v/>
      </c>
      <c r="AF673" t="str">
        <f t="shared" si="104"/>
        <v/>
      </c>
      <c r="AG673" s="17">
        <v>1</v>
      </c>
      <c r="AH673">
        <f t="shared" si="100"/>
        <v>2.8</v>
      </c>
      <c r="AI673">
        <v>0.14499999999999999</v>
      </c>
      <c r="AJ673">
        <f t="shared" si="99"/>
        <v>0.40599999999999997</v>
      </c>
      <c r="AK673" t="str">
        <f t="shared" si="101"/>
        <v/>
      </c>
      <c r="AL673" t="str">
        <f t="shared" si="105"/>
        <v/>
      </c>
    </row>
    <row r="674" spans="1:38" x14ac:dyDescent="0.2">
      <c r="A674" t="s">
        <v>2740</v>
      </c>
      <c r="B674" t="s">
        <v>122</v>
      </c>
      <c r="C674" t="s">
        <v>2741</v>
      </c>
      <c r="D674" s="1">
        <v>35837</v>
      </c>
      <c r="E674" s="1">
        <v>43879</v>
      </c>
      <c r="F674" t="s">
        <v>19</v>
      </c>
      <c r="I674">
        <v>100</v>
      </c>
      <c r="J674">
        <v>0</v>
      </c>
      <c r="K674">
        <v>0</v>
      </c>
      <c r="L674">
        <v>1917</v>
      </c>
      <c r="M674">
        <v>1917</v>
      </c>
      <c r="N674" t="s">
        <v>20</v>
      </c>
      <c r="O674" t="s">
        <v>2742</v>
      </c>
      <c r="P674" t="s">
        <v>28</v>
      </c>
      <c r="Q674" t="s">
        <v>32794</v>
      </c>
      <c r="R674" t="s">
        <v>33782</v>
      </c>
      <c r="S674" t="s">
        <v>32628</v>
      </c>
      <c r="T674" t="s">
        <v>34350</v>
      </c>
      <c r="AD674" t="str">
        <f t="shared" si="102"/>
        <v/>
      </c>
      <c r="AE674" t="str">
        <f t="shared" si="103"/>
        <v/>
      </c>
      <c r="AF674" t="str">
        <f t="shared" si="104"/>
        <v/>
      </c>
      <c r="AG674" s="17">
        <v>1</v>
      </c>
      <c r="AH674">
        <f t="shared" si="100"/>
        <v>2.8</v>
      </c>
      <c r="AI674">
        <v>0.14499999999999999</v>
      </c>
      <c r="AJ674">
        <f t="shared" si="99"/>
        <v>0.40599999999999997</v>
      </c>
      <c r="AK674" t="str">
        <f t="shared" si="101"/>
        <v/>
      </c>
      <c r="AL674" t="str">
        <f t="shared" si="105"/>
        <v/>
      </c>
    </row>
    <row r="675" spans="1:38" x14ac:dyDescent="0.2">
      <c r="A675" t="s">
        <v>7043</v>
      </c>
      <c r="B675" t="s">
        <v>122</v>
      </c>
      <c r="C675" t="s">
        <v>7044</v>
      </c>
      <c r="D675" s="1">
        <v>36151</v>
      </c>
      <c r="E675" s="1">
        <v>43456</v>
      </c>
      <c r="F675" t="s">
        <v>19</v>
      </c>
      <c r="I675">
        <v>100</v>
      </c>
      <c r="J675">
        <v>0</v>
      </c>
      <c r="K675">
        <v>0</v>
      </c>
      <c r="L675">
        <v>1452</v>
      </c>
      <c r="M675">
        <v>1452</v>
      </c>
      <c r="N675" t="s">
        <v>20</v>
      </c>
      <c r="O675" t="s">
        <v>7045</v>
      </c>
      <c r="P675" t="s">
        <v>28</v>
      </c>
      <c r="Q675" t="s">
        <v>34233</v>
      </c>
      <c r="R675" t="s">
        <v>34233</v>
      </c>
      <c r="S675" t="s">
        <v>32628</v>
      </c>
      <c r="T675" t="s">
        <v>34349</v>
      </c>
      <c r="AD675" t="str">
        <f t="shared" si="102"/>
        <v/>
      </c>
      <c r="AE675" t="str">
        <f t="shared" si="103"/>
        <v/>
      </c>
      <c r="AF675" t="str">
        <f t="shared" si="104"/>
        <v/>
      </c>
      <c r="AG675" s="17">
        <v>1</v>
      </c>
      <c r="AH675">
        <f t="shared" si="100"/>
        <v>2.8</v>
      </c>
      <c r="AI675">
        <v>0.14499999999999999</v>
      </c>
      <c r="AJ675">
        <f t="shared" si="99"/>
        <v>0.40599999999999997</v>
      </c>
      <c r="AK675" t="str">
        <f t="shared" si="101"/>
        <v/>
      </c>
      <c r="AL675" t="str">
        <f t="shared" si="105"/>
        <v/>
      </c>
    </row>
    <row r="676" spans="1:38" x14ac:dyDescent="0.2">
      <c r="A676" t="s">
        <v>8581</v>
      </c>
      <c r="B676" t="s">
        <v>122</v>
      </c>
      <c r="C676" t="s">
        <v>8582</v>
      </c>
      <c r="D676" s="1">
        <v>36243</v>
      </c>
      <c r="E676" s="1">
        <v>43879</v>
      </c>
      <c r="F676" t="s">
        <v>19</v>
      </c>
      <c r="I676">
        <v>100</v>
      </c>
      <c r="J676">
        <v>0</v>
      </c>
      <c r="K676">
        <v>0</v>
      </c>
      <c r="L676">
        <v>1165</v>
      </c>
      <c r="M676">
        <v>1165</v>
      </c>
      <c r="N676" t="s">
        <v>20</v>
      </c>
      <c r="O676" t="s">
        <v>8583</v>
      </c>
      <c r="P676" t="s">
        <v>28</v>
      </c>
      <c r="Q676" t="s">
        <v>34233</v>
      </c>
      <c r="R676" t="s">
        <v>34233</v>
      </c>
      <c r="S676" t="s">
        <v>33797</v>
      </c>
      <c r="T676" t="s">
        <v>34349</v>
      </c>
      <c r="AD676" t="str">
        <f t="shared" si="102"/>
        <v/>
      </c>
      <c r="AE676" t="str">
        <f t="shared" si="103"/>
        <v/>
      </c>
      <c r="AF676" t="str">
        <f t="shared" si="104"/>
        <v/>
      </c>
      <c r="AG676" s="17">
        <v>1</v>
      </c>
      <c r="AH676">
        <f t="shared" si="100"/>
        <v>2.8</v>
      </c>
      <c r="AI676">
        <v>0.14499999999999999</v>
      </c>
      <c r="AJ676">
        <f t="shared" si="99"/>
        <v>0.40599999999999997</v>
      </c>
      <c r="AK676" t="str">
        <f t="shared" si="101"/>
        <v/>
      </c>
      <c r="AL676" t="str">
        <f t="shared" si="105"/>
        <v/>
      </c>
    </row>
    <row r="677" spans="1:38" x14ac:dyDescent="0.2">
      <c r="A677" t="s">
        <v>30882</v>
      </c>
      <c r="B677" t="s">
        <v>122</v>
      </c>
      <c r="C677" t="s">
        <v>30883</v>
      </c>
      <c r="D677" s="1">
        <v>43859</v>
      </c>
      <c r="E677" s="1">
        <v>43859</v>
      </c>
      <c r="F677" t="s">
        <v>15348</v>
      </c>
      <c r="I677">
        <v>100</v>
      </c>
      <c r="J677">
        <v>0</v>
      </c>
      <c r="K677">
        <v>0</v>
      </c>
      <c r="L677">
        <v>389</v>
      </c>
      <c r="M677">
        <v>389</v>
      </c>
      <c r="N677" t="s">
        <v>20</v>
      </c>
      <c r="P677" t="s">
        <v>30340</v>
      </c>
      <c r="Q677" t="s">
        <v>34233</v>
      </c>
      <c r="R677" t="s">
        <v>34233</v>
      </c>
      <c r="S677" t="s">
        <v>33942</v>
      </c>
      <c r="T677" t="s">
        <v>34233</v>
      </c>
      <c r="AD677" t="str">
        <f t="shared" si="102"/>
        <v/>
      </c>
      <c r="AE677" t="str">
        <f t="shared" si="103"/>
        <v/>
      </c>
      <c r="AF677" t="str">
        <f t="shared" si="104"/>
        <v/>
      </c>
      <c r="AG677" t="str">
        <f>IF((S677&lt;&gt;"tühi")*(AC677&lt;&gt;""),AC677,"")</f>
        <v/>
      </c>
      <c r="AH677" t="str">
        <f t="shared" si="100"/>
        <v/>
      </c>
      <c r="AI677">
        <v>0.14499999999999999</v>
      </c>
      <c r="AJ677" t="str">
        <f t="shared" si="99"/>
        <v/>
      </c>
      <c r="AK677" t="str">
        <f t="shared" si="101"/>
        <v/>
      </c>
      <c r="AL677" t="str">
        <f t="shared" si="105"/>
        <v/>
      </c>
    </row>
    <row r="678" spans="1:38" x14ac:dyDescent="0.2">
      <c r="A678" t="s">
        <v>21752</v>
      </c>
      <c r="B678" t="s">
        <v>122</v>
      </c>
      <c r="C678" t="s">
        <v>21753</v>
      </c>
      <c r="D678" s="1">
        <v>35507</v>
      </c>
      <c r="E678" s="1">
        <v>43456</v>
      </c>
      <c r="F678" t="s">
        <v>19</v>
      </c>
      <c r="I678">
        <v>100</v>
      </c>
      <c r="J678">
        <v>0</v>
      </c>
      <c r="K678">
        <v>0</v>
      </c>
      <c r="L678">
        <v>652</v>
      </c>
      <c r="M678">
        <v>652</v>
      </c>
      <c r="N678" t="s">
        <v>20</v>
      </c>
      <c r="O678" t="s">
        <v>21754</v>
      </c>
      <c r="P678" t="s">
        <v>28</v>
      </c>
      <c r="Q678" t="s">
        <v>34233</v>
      </c>
      <c r="R678" t="s">
        <v>34233</v>
      </c>
      <c r="S678" t="s">
        <v>32628</v>
      </c>
      <c r="T678" t="s">
        <v>34357</v>
      </c>
      <c r="AD678" t="str">
        <f t="shared" si="102"/>
        <v/>
      </c>
      <c r="AE678" t="str">
        <f t="shared" si="103"/>
        <v/>
      </c>
      <c r="AF678" t="str">
        <f t="shared" si="104"/>
        <v/>
      </c>
      <c r="AG678" s="17">
        <v>1</v>
      </c>
      <c r="AH678">
        <f t="shared" si="100"/>
        <v>2.8</v>
      </c>
      <c r="AI678">
        <v>0.14499999999999999</v>
      </c>
      <c r="AJ678">
        <f t="shared" si="99"/>
        <v>0.40599999999999997</v>
      </c>
      <c r="AK678" t="str">
        <f t="shared" si="101"/>
        <v/>
      </c>
      <c r="AL678" t="str">
        <f t="shared" si="105"/>
        <v/>
      </c>
    </row>
    <row r="679" spans="1:38" x14ac:dyDescent="0.2">
      <c r="A679" t="s">
        <v>7008</v>
      </c>
      <c r="B679" t="s">
        <v>122</v>
      </c>
      <c r="C679" t="s">
        <v>7009</v>
      </c>
      <c r="D679" s="1">
        <v>36199</v>
      </c>
      <c r="E679" s="1">
        <v>44091</v>
      </c>
      <c r="F679" t="s">
        <v>19</v>
      </c>
      <c r="I679">
        <v>100</v>
      </c>
      <c r="J679">
        <v>0</v>
      </c>
      <c r="K679">
        <v>0</v>
      </c>
      <c r="L679">
        <v>14018</v>
      </c>
      <c r="M679">
        <v>14018</v>
      </c>
      <c r="N679" t="s">
        <v>20</v>
      </c>
      <c r="O679" t="s">
        <v>21</v>
      </c>
      <c r="P679" t="s">
        <v>28</v>
      </c>
      <c r="Q679" t="s">
        <v>34233</v>
      </c>
      <c r="R679" t="s">
        <v>34233</v>
      </c>
      <c r="S679" t="s">
        <v>32628</v>
      </c>
      <c r="T679" t="s">
        <v>34351</v>
      </c>
      <c r="U679" t="s">
        <v>32636</v>
      </c>
      <c r="V679" t="s">
        <v>32637</v>
      </c>
      <c r="W679">
        <v>2962</v>
      </c>
      <c r="X679">
        <v>5</v>
      </c>
      <c r="Y679">
        <v>1</v>
      </c>
      <c r="AC679">
        <v>102</v>
      </c>
      <c r="AD679" t="str">
        <f t="shared" si="102"/>
        <v/>
      </c>
      <c r="AE679" t="str">
        <f t="shared" si="103"/>
        <v/>
      </c>
      <c r="AF679" t="str">
        <f t="shared" si="104"/>
        <v/>
      </c>
      <c r="AG679">
        <f>IF((S679&lt;&gt;"tühi")*(AC679&lt;&gt;""),AC679,"")</f>
        <v>102</v>
      </c>
      <c r="AH679">
        <f t="shared" si="100"/>
        <v>285.59999999999997</v>
      </c>
      <c r="AI679">
        <v>0.14499999999999999</v>
      </c>
      <c r="AJ679">
        <f t="shared" si="99"/>
        <v>41.411999999999992</v>
      </c>
      <c r="AK679" t="str">
        <f t="shared" si="101"/>
        <v/>
      </c>
      <c r="AL679" t="str">
        <f t="shared" si="105"/>
        <v/>
      </c>
    </row>
    <row r="680" spans="1:38" x14ac:dyDescent="0.2">
      <c r="A680" t="s">
        <v>9609</v>
      </c>
      <c r="B680" t="s">
        <v>122</v>
      </c>
      <c r="C680" t="s">
        <v>9610</v>
      </c>
      <c r="D680" s="1">
        <v>36311</v>
      </c>
      <c r="E680" s="1">
        <v>43456</v>
      </c>
      <c r="F680" t="s">
        <v>19</v>
      </c>
      <c r="I680">
        <v>100</v>
      </c>
      <c r="J680">
        <v>0</v>
      </c>
      <c r="K680">
        <v>0</v>
      </c>
      <c r="L680">
        <v>1215</v>
      </c>
      <c r="M680">
        <v>1215</v>
      </c>
      <c r="N680" t="s">
        <v>20</v>
      </c>
      <c r="O680" t="s">
        <v>9611</v>
      </c>
      <c r="P680" t="s">
        <v>28</v>
      </c>
      <c r="Q680" t="s">
        <v>34233</v>
      </c>
      <c r="R680" t="s">
        <v>34233</v>
      </c>
      <c r="S680" t="s">
        <v>33797</v>
      </c>
      <c r="T680" t="s">
        <v>34349</v>
      </c>
      <c r="AD680" t="str">
        <f t="shared" si="102"/>
        <v/>
      </c>
      <c r="AE680" t="str">
        <f t="shared" si="103"/>
        <v/>
      </c>
      <c r="AF680" t="str">
        <f t="shared" si="104"/>
        <v/>
      </c>
      <c r="AG680" s="17">
        <v>1</v>
      </c>
      <c r="AH680">
        <f t="shared" si="100"/>
        <v>2.8</v>
      </c>
      <c r="AI680">
        <v>0.14499999999999999</v>
      </c>
      <c r="AJ680">
        <f t="shared" si="99"/>
        <v>0.40599999999999997</v>
      </c>
      <c r="AK680" t="str">
        <f t="shared" si="101"/>
        <v/>
      </c>
      <c r="AL680" t="str">
        <f t="shared" si="105"/>
        <v/>
      </c>
    </row>
    <row r="681" spans="1:38" x14ac:dyDescent="0.2">
      <c r="A681" t="s">
        <v>12284</v>
      </c>
      <c r="B681" t="s">
        <v>122</v>
      </c>
      <c r="C681" t="s">
        <v>12285</v>
      </c>
      <c r="D681" s="1">
        <v>36753</v>
      </c>
      <c r="E681" s="1">
        <v>43456</v>
      </c>
      <c r="F681" t="s">
        <v>19</v>
      </c>
      <c r="I681">
        <v>100</v>
      </c>
      <c r="J681">
        <v>0</v>
      </c>
      <c r="K681">
        <v>0</v>
      </c>
      <c r="L681">
        <v>1186</v>
      </c>
      <c r="M681">
        <v>1186</v>
      </c>
      <c r="N681" t="s">
        <v>20</v>
      </c>
      <c r="O681" t="s">
        <v>12286</v>
      </c>
      <c r="P681" t="s">
        <v>28</v>
      </c>
      <c r="Q681" t="s">
        <v>34233</v>
      </c>
      <c r="R681" t="s">
        <v>34233</v>
      </c>
      <c r="S681" t="s">
        <v>33797</v>
      </c>
      <c r="T681" t="s">
        <v>34349</v>
      </c>
      <c r="AD681" t="str">
        <f t="shared" si="102"/>
        <v/>
      </c>
      <c r="AE681" t="str">
        <f t="shared" si="103"/>
        <v/>
      </c>
      <c r="AF681" t="str">
        <f t="shared" si="104"/>
        <v/>
      </c>
      <c r="AG681" s="17">
        <v>1</v>
      </c>
      <c r="AH681">
        <f t="shared" si="100"/>
        <v>2.8</v>
      </c>
      <c r="AI681">
        <v>0.14499999999999999</v>
      </c>
      <c r="AJ681">
        <f t="shared" si="99"/>
        <v>0.40599999999999997</v>
      </c>
      <c r="AK681" t="str">
        <f t="shared" si="101"/>
        <v/>
      </c>
      <c r="AL681" t="str">
        <f t="shared" si="105"/>
        <v/>
      </c>
    </row>
    <row r="682" spans="1:38" x14ac:dyDescent="0.2">
      <c r="A682" t="s">
        <v>8647</v>
      </c>
      <c r="B682" t="s">
        <v>122</v>
      </c>
      <c r="C682" t="s">
        <v>8648</v>
      </c>
      <c r="D682" s="1">
        <v>36243</v>
      </c>
      <c r="E682" s="1">
        <v>43456</v>
      </c>
      <c r="F682" t="s">
        <v>19</v>
      </c>
      <c r="I682">
        <v>100</v>
      </c>
      <c r="J682">
        <v>0</v>
      </c>
      <c r="K682">
        <v>0</v>
      </c>
      <c r="L682">
        <v>1201</v>
      </c>
      <c r="M682">
        <v>1201</v>
      </c>
      <c r="N682" t="s">
        <v>20</v>
      </c>
      <c r="O682" t="s">
        <v>8649</v>
      </c>
      <c r="P682" t="s">
        <v>28</v>
      </c>
      <c r="Q682" t="s">
        <v>34233</v>
      </c>
      <c r="R682" t="s">
        <v>34233</v>
      </c>
      <c r="S682" t="s">
        <v>33797</v>
      </c>
      <c r="T682" t="s">
        <v>34349</v>
      </c>
      <c r="AD682" t="str">
        <f t="shared" si="102"/>
        <v/>
      </c>
      <c r="AE682" t="str">
        <f t="shared" si="103"/>
        <v/>
      </c>
      <c r="AF682" t="str">
        <f t="shared" si="104"/>
        <v/>
      </c>
      <c r="AG682" s="17">
        <v>1</v>
      </c>
      <c r="AH682">
        <f t="shared" si="100"/>
        <v>2.8</v>
      </c>
      <c r="AI682">
        <v>0.14499999999999999</v>
      </c>
      <c r="AJ682">
        <f t="shared" si="99"/>
        <v>0.40599999999999997</v>
      </c>
      <c r="AK682" t="str">
        <f t="shared" si="101"/>
        <v/>
      </c>
      <c r="AL682" t="str">
        <f t="shared" si="105"/>
        <v/>
      </c>
    </row>
    <row r="683" spans="1:38" x14ac:dyDescent="0.2">
      <c r="A683" t="s">
        <v>2046</v>
      </c>
      <c r="B683" t="s">
        <v>122</v>
      </c>
      <c r="C683" t="s">
        <v>2047</v>
      </c>
      <c r="D683" s="1">
        <v>35696</v>
      </c>
      <c r="E683" s="1">
        <v>43456</v>
      </c>
      <c r="F683" t="s">
        <v>19</v>
      </c>
      <c r="I683">
        <v>100</v>
      </c>
      <c r="J683">
        <v>0</v>
      </c>
      <c r="K683">
        <v>0</v>
      </c>
      <c r="L683">
        <v>1482</v>
      </c>
      <c r="M683">
        <v>1482</v>
      </c>
      <c r="N683" t="s">
        <v>20</v>
      </c>
      <c r="O683" t="s">
        <v>2048</v>
      </c>
      <c r="P683" t="s">
        <v>28</v>
      </c>
      <c r="Q683" t="s">
        <v>34233</v>
      </c>
      <c r="R683" t="s">
        <v>34233</v>
      </c>
      <c r="S683" t="s">
        <v>33797</v>
      </c>
      <c r="T683" t="s">
        <v>34349</v>
      </c>
      <c r="AD683" t="str">
        <f t="shared" si="102"/>
        <v/>
      </c>
      <c r="AE683" t="str">
        <f t="shared" si="103"/>
        <v/>
      </c>
      <c r="AF683" t="str">
        <f t="shared" si="104"/>
        <v/>
      </c>
      <c r="AG683" s="17">
        <v>1</v>
      </c>
      <c r="AH683">
        <f t="shared" si="100"/>
        <v>2.8</v>
      </c>
      <c r="AI683">
        <v>0.14499999999999999</v>
      </c>
      <c r="AJ683">
        <f t="shared" si="99"/>
        <v>0.40599999999999997</v>
      </c>
      <c r="AK683" t="str">
        <f t="shared" si="101"/>
        <v/>
      </c>
      <c r="AL683" t="str">
        <f t="shared" si="105"/>
        <v/>
      </c>
    </row>
    <row r="684" spans="1:38" x14ac:dyDescent="0.2">
      <c r="A684" t="s">
        <v>11595</v>
      </c>
      <c r="B684" t="s">
        <v>122</v>
      </c>
      <c r="C684" t="s">
        <v>11596</v>
      </c>
      <c r="D684" s="1">
        <v>36551</v>
      </c>
      <c r="E684" s="1">
        <v>43456</v>
      </c>
      <c r="F684" t="s">
        <v>19</v>
      </c>
      <c r="I684">
        <v>100</v>
      </c>
      <c r="J684">
        <v>0</v>
      </c>
      <c r="K684">
        <v>0</v>
      </c>
      <c r="L684">
        <v>528</v>
      </c>
      <c r="M684">
        <v>527</v>
      </c>
      <c r="N684" t="s">
        <v>20</v>
      </c>
      <c r="O684" t="s">
        <v>11597</v>
      </c>
      <c r="P684" t="s">
        <v>28</v>
      </c>
      <c r="Q684" t="s">
        <v>34233</v>
      </c>
      <c r="R684" t="s">
        <v>34233</v>
      </c>
      <c r="S684" t="s">
        <v>32628</v>
      </c>
      <c r="T684" t="s">
        <v>34365</v>
      </c>
      <c r="AD684" t="str">
        <f t="shared" ref="AD684:AD697" si="106">IF((S684="tühi")*(F684&lt;&gt;"Elamumaa")*(G684&lt;&gt;"Elamumaa")*(H684&lt;&gt;"Elamumaa"),IF(Z684=0,"",Z684),"")</f>
        <v/>
      </c>
      <c r="AE684" t="str">
        <f t="shared" si="103"/>
        <v/>
      </c>
      <c r="AF684" t="str">
        <f t="shared" si="104"/>
        <v/>
      </c>
      <c r="AG684" s="17">
        <v>1</v>
      </c>
      <c r="AH684">
        <f t="shared" si="100"/>
        <v>2.8</v>
      </c>
      <c r="AI684">
        <v>0.14499999999999999</v>
      </c>
      <c r="AJ684">
        <f t="shared" si="99"/>
        <v>0.40599999999999997</v>
      </c>
      <c r="AK684" t="str">
        <f t="shared" si="101"/>
        <v/>
      </c>
      <c r="AL684" t="str">
        <f t="shared" si="105"/>
        <v/>
      </c>
    </row>
    <row r="685" spans="1:38" x14ac:dyDescent="0.2">
      <c r="A685" t="s">
        <v>986</v>
      </c>
      <c r="B685" t="s">
        <v>122</v>
      </c>
      <c r="C685" t="s">
        <v>987</v>
      </c>
      <c r="D685" s="1">
        <v>35340</v>
      </c>
      <c r="E685" s="1">
        <v>43456</v>
      </c>
      <c r="F685" t="s">
        <v>19</v>
      </c>
      <c r="I685">
        <v>100</v>
      </c>
      <c r="J685">
        <v>0</v>
      </c>
      <c r="K685">
        <v>0</v>
      </c>
      <c r="L685">
        <v>1191</v>
      </c>
      <c r="M685">
        <v>1191</v>
      </c>
      <c r="N685" t="s">
        <v>20</v>
      </c>
      <c r="O685" t="s">
        <v>988</v>
      </c>
      <c r="P685" t="s">
        <v>28</v>
      </c>
      <c r="Q685" t="s">
        <v>34233</v>
      </c>
      <c r="R685" t="s">
        <v>34233</v>
      </c>
      <c r="S685" t="s">
        <v>33800</v>
      </c>
      <c r="T685" t="s">
        <v>34349</v>
      </c>
      <c r="AD685" t="str">
        <f t="shared" si="106"/>
        <v/>
      </c>
      <c r="AE685" t="str">
        <f t="shared" si="103"/>
        <v/>
      </c>
      <c r="AF685" t="str">
        <f t="shared" si="104"/>
        <v/>
      </c>
      <c r="AG685" s="17">
        <v>1</v>
      </c>
      <c r="AH685">
        <f t="shared" si="100"/>
        <v>2.8</v>
      </c>
      <c r="AI685">
        <v>0.14499999999999999</v>
      </c>
      <c r="AJ685">
        <f t="shared" si="99"/>
        <v>0.40599999999999997</v>
      </c>
      <c r="AK685" t="str">
        <f t="shared" si="101"/>
        <v/>
      </c>
      <c r="AL685" t="str">
        <f t="shared" si="105"/>
        <v/>
      </c>
    </row>
    <row r="686" spans="1:38" x14ac:dyDescent="0.2">
      <c r="A686" t="s">
        <v>9445</v>
      </c>
      <c r="B686" t="s">
        <v>122</v>
      </c>
      <c r="C686" t="s">
        <v>9446</v>
      </c>
      <c r="D686" s="1">
        <v>36382</v>
      </c>
      <c r="E686" s="1">
        <v>43456</v>
      </c>
      <c r="F686" t="s">
        <v>19</v>
      </c>
      <c r="I686">
        <v>100</v>
      </c>
      <c r="J686">
        <v>0</v>
      </c>
      <c r="K686">
        <v>0</v>
      </c>
      <c r="L686">
        <v>1593</v>
      </c>
      <c r="M686">
        <v>1593</v>
      </c>
      <c r="N686" t="s">
        <v>20</v>
      </c>
      <c r="O686" t="s">
        <v>9447</v>
      </c>
      <c r="P686" t="s">
        <v>28</v>
      </c>
      <c r="Q686" t="s">
        <v>34233</v>
      </c>
      <c r="R686" t="s">
        <v>34233</v>
      </c>
      <c r="S686" t="s">
        <v>32628</v>
      </c>
      <c r="T686" t="s">
        <v>34357</v>
      </c>
      <c r="AD686" t="str">
        <f t="shared" si="106"/>
        <v/>
      </c>
      <c r="AE686" t="str">
        <f t="shared" si="103"/>
        <v/>
      </c>
      <c r="AF686" t="str">
        <f t="shared" si="104"/>
        <v/>
      </c>
      <c r="AG686" s="17">
        <v>1</v>
      </c>
      <c r="AH686">
        <f t="shared" si="100"/>
        <v>2.8</v>
      </c>
      <c r="AI686">
        <v>0.14499999999999999</v>
      </c>
      <c r="AJ686">
        <f t="shared" si="99"/>
        <v>0.40599999999999997</v>
      </c>
      <c r="AK686" t="str">
        <f t="shared" si="101"/>
        <v/>
      </c>
      <c r="AL686" t="str">
        <f t="shared" si="105"/>
        <v/>
      </c>
    </row>
    <row r="687" spans="1:38" x14ac:dyDescent="0.2">
      <c r="A687" t="s">
        <v>8851</v>
      </c>
      <c r="B687" t="s">
        <v>122</v>
      </c>
      <c r="C687" t="s">
        <v>8852</v>
      </c>
      <c r="D687" s="1">
        <v>36292</v>
      </c>
      <c r="E687" s="1">
        <v>44105</v>
      </c>
      <c r="F687" t="s">
        <v>19</v>
      </c>
      <c r="I687">
        <v>100</v>
      </c>
      <c r="J687">
        <v>0</v>
      </c>
      <c r="K687">
        <v>0</v>
      </c>
      <c r="L687">
        <v>1295</v>
      </c>
      <c r="M687">
        <v>1295</v>
      </c>
      <c r="N687" t="s">
        <v>20</v>
      </c>
      <c r="O687" t="s">
        <v>8853</v>
      </c>
      <c r="P687" t="s">
        <v>28</v>
      </c>
      <c r="Q687" t="s">
        <v>34233</v>
      </c>
      <c r="R687" t="s">
        <v>34233</v>
      </c>
      <c r="S687" t="s">
        <v>32628</v>
      </c>
      <c r="T687" t="s">
        <v>34357</v>
      </c>
      <c r="AD687" t="str">
        <f t="shared" si="106"/>
        <v/>
      </c>
      <c r="AE687" t="str">
        <f t="shared" si="103"/>
        <v/>
      </c>
      <c r="AF687" t="str">
        <f t="shared" si="104"/>
        <v/>
      </c>
      <c r="AG687" s="17">
        <v>1</v>
      </c>
      <c r="AH687">
        <f t="shared" si="100"/>
        <v>2.8</v>
      </c>
      <c r="AI687">
        <v>0.14499999999999999</v>
      </c>
      <c r="AJ687">
        <f t="shared" si="99"/>
        <v>0.40599999999999997</v>
      </c>
      <c r="AK687" t="str">
        <f t="shared" si="101"/>
        <v/>
      </c>
      <c r="AL687" t="str">
        <f t="shared" si="105"/>
        <v/>
      </c>
    </row>
    <row r="688" spans="1:38" x14ac:dyDescent="0.2">
      <c r="A688" t="s">
        <v>10712</v>
      </c>
      <c r="B688" t="s">
        <v>122</v>
      </c>
      <c r="C688" t="s">
        <v>10713</v>
      </c>
      <c r="D688" s="1">
        <v>36494</v>
      </c>
      <c r="E688" s="1">
        <v>43456</v>
      </c>
      <c r="F688" t="s">
        <v>19</v>
      </c>
      <c r="I688">
        <v>100</v>
      </c>
      <c r="J688">
        <v>0</v>
      </c>
      <c r="K688">
        <v>0</v>
      </c>
      <c r="L688">
        <v>798</v>
      </c>
      <c r="M688">
        <v>798</v>
      </c>
      <c r="N688" t="s">
        <v>20</v>
      </c>
      <c r="O688" t="s">
        <v>10714</v>
      </c>
      <c r="P688" t="s">
        <v>28</v>
      </c>
      <c r="Q688" t="s">
        <v>34233</v>
      </c>
      <c r="R688" t="s">
        <v>34233</v>
      </c>
      <c r="S688" t="s">
        <v>33797</v>
      </c>
      <c r="T688" t="s">
        <v>34349</v>
      </c>
      <c r="AD688" t="str">
        <f t="shared" si="106"/>
        <v/>
      </c>
      <c r="AE688" t="str">
        <f t="shared" si="103"/>
        <v/>
      </c>
      <c r="AF688" t="str">
        <f t="shared" si="104"/>
        <v/>
      </c>
      <c r="AG688" s="17">
        <v>1</v>
      </c>
      <c r="AH688">
        <f t="shared" si="100"/>
        <v>2.8</v>
      </c>
      <c r="AI688">
        <v>0.14499999999999999</v>
      </c>
      <c r="AJ688">
        <f t="shared" si="99"/>
        <v>0.40599999999999997</v>
      </c>
      <c r="AK688" t="str">
        <f t="shared" si="101"/>
        <v/>
      </c>
      <c r="AL688" t="str">
        <f t="shared" si="105"/>
        <v/>
      </c>
    </row>
    <row r="689" spans="1:38" x14ac:dyDescent="0.2">
      <c r="A689" t="s">
        <v>8378</v>
      </c>
      <c r="B689" t="s">
        <v>122</v>
      </c>
      <c r="C689" t="s">
        <v>8379</v>
      </c>
      <c r="D689" s="1">
        <v>36200</v>
      </c>
      <c r="E689" s="1">
        <v>44091</v>
      </c>
      <c r="F689" t="s">
        <v>19</v>
      </c>
      <c r="I689">
        <v>100</v>
      </c>
      <c r="J689">
        <v>0</v>
      </c>
      <c r="K689">
        <v>0</v>
      </c>
      <c r="L689">
        <v>14231</v>
      </c>
      <c r="M689">
        <v>14231</v>
      </c>
      <c r="N689" t="s">
        <v>20</v>
      </c>
      <c r="O689" t="s">
        <v>21</v>
      </c>
      <c r="P689" t="s">
        <v>28</v>
      </c>
      <c r="Q689" t="s">
        <v>34233</v>
      </c>
      <c r="R689" t="s">
        <v>34233</v>
      </c>
      <c r="S689" t="s">
        <v>32628</v>
      </c>
      <c r="T689" t="s">
        <v>32636</v>
      </c>
      <c r="U689" t="s">
        <v>32636</v>
      </c>
      <c r="V689" t="s">
        <v>32637</v>
      </c>
      <c r="W689">
        <v>3289</v>
      </c>
      <c r="X689">
        <v>5</v>
      </c>
      <c r="Y689">
        <v>1</v>
      </c>
      <c r="AC689">
        <v>102</v>
      </c>
      <c r="AD689" t="str">
        <f t="shared" si="106"/>
        <v/>
      </c>
      <c r="AE689" t="str">
        <f t="shared" si="103"/>
        <v/>
      </c>
      <c r="AF689" t="str">
        <f t="shared" si="104"/>
        <v/>
      </c>
      <c r="AG689">
        <f>IF((S689&lt;&gt;"tühi")*(AC689&lt;&gt;""),AC689,"")</f>
        <v>102</v>
      </c>
      <c r="AH689">
        <f t="shared" si="100"/>
        <v>285.59999999999997</v>
      </c>
      <c r="AI689">
        <v>0.14499999999999999</v>
      </c>
      <c r="AJ689">
        <f t="shared" si="99"/>
        <v>41.411999999999992</v>
      </c>
      <c r="AK689" t="str">
        <f t="shared" si="101"/>
        <v/>
      </c>
      <c r="AL689" t="str">
        <f t="shared" si="105"/>
        <v/>
      </c>
    </row>
    <row r="690" spans="1:38" x14ac:dyDescent="0.2">
      <c r="A690" t="s">
        <v>7557</v>
      </c>
      <c r="B690" t="s">
        <v>122</v>
      </c>
      <c r="C690" t="s">
        <v>7558</v>
      </c>
      <c r="D690" s="1">
        <v>36173</v>
      </c>
      <c r="E690" s="1">
        <v>43456</v>
      </c>
      <c r="F690" t="s">
        <v>19</v>
      </c>
      <c r="I690">
        <v>100</v>
      </c>
      <c r="J690">
        <v>0</v>
      </c>
      <c r="K690">
        <v>0</v>
      </c>
      <c r="L690">
        <v>1928</v>
      </c>
      <c r="M690">
        <v>1928</v>
      </c>
      <c r="N690" t="s">
        <v>20</v>
      </c>
      <c r="O690" t="s">
        <v>7559</v>
      </c>
      <c r="P690" t="s">
        <v>28</v>
      </c>
      <c r="Q690" t="s">
        <v>34233</v>
      </c>
      <c r="R690" t="s">
        <v>34233</v>
      </c>
      <c r="S690" t="s">
        <v>33800</v>
      </c>
      <c r="T690" t="s">
        <v>34349</v>
      </c>
      <c r="AD690" t="str">
        <f t="shared" si="106"/>
        <v/>
      </c>
      <c r="AE690" t="str">
        <f t="shared" si="103"/>
        <v/>
      </c>
      <c r="AF690" t="str">
        <f t="shared" si="104"/>
        <v/>
      </c>
      <c r="AG690" s="17">
        <v>1</v>
      </c>
      <c r="AH690">
        <f t="shared" si="100"/>
        <v>2.8</v>
      </c>
      <c r="AI690">
        <v>0.14499999999999999</v>
      </c>
      <c r="AJ690">
        <f t="shared" si="99"/>
        <v>0.40599999999999997</v>
      </c>
      <c r="AK690" t="str">
        <f t="shared" si="101"/>
        <v/>
      </c>
      <c r="AL690" t="str">
        <f t="shared" si="105"/>
        <v/>
      </c>
    </row>
    <row r="691" spans="1:38" x14ac:dyDescent="0.2">
      <c r="A691" t="s">
        <v>8306</v>
      </c>
      <c r="B691" t="s">
        <v>122</v>
      </c>
      <c r="C691" t="s">
        <v>8307</v>
      </c>
      <c r="D691" s="1">
        <v>36200</v>
      </c>
      <c r="E691" s="1">
        <v>44091</v>
      </c>
      <c r="F691" t="s">
        <v>19</v>
      </c>
      <c r="I691">
        <v>100</v>
      </c>
      <c r="J691">
        <v>0</v>
      </c>
      <c r="K691">
        <v>0</v>
      </c>
      <c r="L691">
        <v>15149</v>
      </c>
      <c r="M691">
        <v>15149</v>
      </c>
      <c r="N691" t="s">
        <v>20</v>
      </c>
      <c r="O691" t="s">
        <v>21</v>
      </c>
      <c r="P691" t="s">
        <v>28</v>
      </c>
      <c r="Q691" t="s">
        <v>34233</v>
      </c>
      <c r="R691" t="s">
        <v>34233</v>
      </c>
      <c r="S691" t="s">
        <v>32628</v>
      </c>
      <c r="T691" t="s">
        <v>34349</v>
      </c>
      <c r="U691" t="s">
        <v>32636</v>
      </c>
      <c r="V691" t="s">
        <v>32637</v>
      </c>
      <c r="W691">
        <v>3104</v>
      </c>
      <c r="X691">
        <v>5</v>
      </c>
      <c r="Y691">
        <v>1</v>
      </c>
      <c r="AC691">
        <v>102</v>
      </c>
      <c r="AD691" t="str">
        <f t="shared" si="106"/>
        <v/>
      </c>
      <c r="AE691" t="str">
        <f t="shared" si="103"/>
        <v/>
      </c>
      <c r="AF691" t="str">
        <f t="shared" si="104"/>
        <v/>
      </c>
      <c r="AG691">
        <f>IF((S691&lt;&gt;"tühi")*(AC691&lt;&gt;""),AC691,"")</f>
        <v>102</v>
      </c>
      <c r="AH691">
        <f t="shared" si="100"/>
        <v>285.59999999999997</v>
      </c>
      <c r="AI691">
        <v>0.14499999999999999</v>
      </c>
      <c r="AJ691">
        <f t="shared" si="99"/>
        <v>41.411999999999992</v>
      </c>
      <c r="AK691" t="str">
        <f t="shared" si="101"/>
        <v/>
      </c>
      <c r="AL691" t="str">
        <f t="shared" si="105"/>
        <v/>
      </c>
    </row>
    <row r="692" spans="1:38" x14ac:dyDescent="0.2">
      <c r="A692" t="s">
        <v>1377</v>
      </c>
      <c r="B692" t="s">
        <v>122</v>
      </c>
      <c r="C692" t="s">
        <v>1378</v>
      </c>
      <c r="D692" s="1">
        <v>35471</v>
      </c>
      <c r="E692" s="1">
        <v>43456</v>
      </c>
      <c r="F692" t="s">
        <v>19</v>
      </c>
      <c r="I692">
        <v>100</v>
      </c>
      <c r="J692">
        <v>0</v>
      </c>
      <c r="K692">
        <v>0</v>
      </c>
      <c r="L692">
        <v>1260</v>
      </c>
      <c r="M692">
        <v>1260</v>
      </c>
      <c r="N692" t="s">
        <v>20</v>
      </c>
      <c r="O692" t="s">
        <v>1379</v>
      </c>
      <c r="P692" t="s">
        <v>28</v>
      </c>
      <c r="Q692" t="s">
        <v>34233</v>
      </c>
      <c r="R692" t="s">
        <v>34233</v>
      </c>
      <c r="S692" t="s">
        <v>33800</v>
      </c>
      <c r="T692" t="s">
        <v>34349</v>
      </c>
      <c r="AD692" t="str">
        <f t="shared" si="106"/>
        <v/>
      </c>
      <c r="AE692" t="str">
        <f t="shared" si="103"/>
        <v/>
      </c>
      <c r="AF692" t="str">
        <f t="shared" si="104"/>
        <v/>
      </c>
      <c r="AG692" s="17">
        <v>1</v>
      </c>
      <c r="AH692">
        <f t="shared" si="100"/>
        <v>2.8</v>
      </c>
      <c r="AI692">
        <v>0.14499999999999999</v>
      </c>
      <c r="AJ692">
        <f t="shared" si="99"/>
        <v>0.40599999999999997</v>
      </c>
      <c r="AK692" t="str">
        <f t="shared" si="101"/>
        <v/>
      </c>
      <c r="AL692" t="str">
        <f t="shared" si="105"/>
        <v/>
      </c>
    </row>
    <row r="693" spans="1:38" x14ac:dyDescent="0.2">
      <c r="A693" t="s">
        <v>10727</v>
      </c>
      <c r="B693" t="s">
        <v>122</v>
      </c>
      <c r="C693" t="s">
        <v>10728</v>
      </c>
      <c r="D693" s="1">
        <v>36494</v>
      </c>
      <c r="E693" s="1">
        <v>43456</v>
      </c>
      <c r="F693" t="s">
        <v>19</v>
      </c>
      <c r="I693">
        <v>100</v>
      </c>
      <c r="J693">
        <v>0</v>
      </c>
      <c r="K693">
        <v>0</v>
      </c>
      <c r="L693">
        <v>1224</v>
      </c>
      <c r="M693">
        <v>1224</v>
      </c>
      <c r="N693" t="s">
        <v>20</v>
      </c>
      <c r="O693" t="s">
        <v>10729</v>
      </c>
      <c r="P693" t="s">
        <v>28</v>
      </c>
      <c r="Q693" t="s">
        <v>34233</v>
      </c>
      <c r="R693" t="s">
        <v>34233</v>
      </c>
      <c r="S693" t="s">
        <v>33797</v>
      </c>
      <c r="T693" t="s">
        <v>34349</v>
      </c>
      <c r="AD693" t="str">
        <f t="shared" si="106"/>
        <v/>
      </c>
      <c r="AE693" t="str">
        <f t="shared" si="103"/>
        <v/>
      </c>
      <c r="AF693" t="str">
        <f t="shared" si="104"/>
        <v/>
      </c>
      <c r="AG693" s="17">
        <v>1</v>
      </c>
      <c r="AH693">
        <f t="shared" si="100"/>
        <v>2.8</v>
      </c>
      <c r="AI693">
        <v>0.14499999999999999</v>
      </c>
      <c r="AJ693">
        <f t="shared" si="99"/>
        <v>0.40599999999999997</v>
      </c>
      <c r="AK693" t="str">
        <f t="shared" si="101"/>
        <v/>
      </c>
      <c r="AL693" t="str">
        <f t="shared" si="105"/>
        <v/>
      </c>
    </row>
    <row r="694" spans="1:38" x14ac:dyDescent="0.2">
      <c r="A694" t="s">
        <v>9531</v>
      </c>
      <c r="B694" t="s">
        <v>122</v>
      </c>
      <c r="C694" t="s">
        <v>9532</v>
      </c>
      <c r="D694" s="1">
        <v>36304</v>
      </c>
      <c r="E694" s="1">
        <v>43456</v>
      </c>
      <c r="F694" t="s">
        <v>19</v>
      </c>
      <c r="I694">
        <v>100</v>
      </c>
      <c r="J694">
        <v>0</v>
      </c>
      <c r="K694">
        <v>0</v>
      </c>
      <c r="L694">
        <v>1189</v>
      </c>
      <c r="M694">
        <v>1189</v>
      </c>
      <c r="N694" t="s">
        <v>20</v>
      </c>
      <c r="O694" t="s">
        <v>9533</v>
      </c>
      <c r="P694" t="s">
        <v>28</v>
      </c>
      <c r="Q694" t="s">
        <v>34233</v>
      </c>
      <c r="R694" t="s">
        <v>34233</v>
      </c>
      <c r="S694" t="s">
        <v>32628</v>
      </c>
      <c r="T694" t="s">
        <v>32634</v>
      </c>
      <c r="AD694" t="str">
        <f t="shared" si="106"/>
        <v/>
      </c>
      <c r="AE694" t="str">
        <f t="shared" si="103"/>
        <v/>
      </c>
      <c r="AF694" t="str">
        <f t="shared" si="104"/>
        <v/>
      </c>
      <c r="AG694" s="17">
        <v>1</v>
      </c>
      <c r="AH694">
        <f t="shared" si="100"/>
        <v>2.8</v>
      </c>
      <c r="AI694">
        <v>0.14499999999999999</v>
      </c>
      <c r="AJ694">
        <f t="shared" si="99"/>
        <v>0.40599999999999997</v>
      </c>
      <c r="AK694" t="str">
        <f t="shared" si="101"/>
        <v/>
      </c>
      <c r="AL694" t="str">
        <f t="shared" si="105"/>
        <v/>
      </c>
    </row>
    <row r="695" spans="1:38" x14ac:dyDescent="0.2">
      <c r="A695" t="s">
        <v>27100</v>
      </c>
      <c r="B695" t="s">
        <v>122</v>
      </c>
      <c r="C695" t="s">
        <v>27101</v>
      </c>
      <c r="D695" s="1">
        <v>41731</v>
      </c>
      <c r="E695" s="1">
        <v>44546</v>
      </c>
      <c r="F695" t="s">
        <v>26</v>
      </c>
      <c r="I695">
        <v>100</v>
      </c>
      <c r="J695">
        <v>0</v>
      </c>
      <c r="K695">
        <v>0</v>
      </c>
      <c r="L695">
        <v>4125</v>
      </c>
      <c r="M695">
        <v>4125</v>
      </c>
      <c r="N695" t="s">
        <v>20</v>
      </c>
      <c r="O695" t="s">
        <v>27102</v>
      </c>
      <c r="P695" t="s">
        <v>44</v>
      </c>
      <c r="Q695" t="s">
        <v>34233</v>
      </c>
      <c r="R695" t="s">
        <v>34233</v>
      </c>
      <c r="S695" t="s">
        <v>34233</v>
      </c>
      <c r="T695" t="s">
        <v>34233</v>
      </c>
      <c r="AD695" t="str">
        <f t="shared" si="106"/>
        <v/>
      </c>
      <c r="AE695" t="str">
        <f t="shared" si="103"/>
        <v/>
      </c>
      <c r="AF695" t="str">
        <f t="shared" si="104"/>
        <v/>
      </c>
      <c r="AG695" t="str">
        <f>IF((S695&lt;&gt;"tühi")*(AC695&lt;&gt;""),AC695,"")</f>
        <v/>
      </c>
      <c r="AH695" t="str">
        <f t="shared" si="100"/>
        <v/>
      </c>
      <c r="AI695">
        <v>0.14499999999999999</v>
      </c>
      <c r="AJ695" t="str">
        <f t="shared" ref="AJ695:AJ758" si="107">IF(COUNTBLANK(AH695),"",AH695*AI695)</f>
        <v/>
      </c>
      <c r="AK695" t="str">
        <f t="shared" si="101"/>
        <v/>
      </c>
      <c r="AL695" t="str">
        <f t="shared" si="105"/>
        <v/>
      </c>
    </row>
    <row r="696" spans="1:38" x14ac:dyDescent="0.2">
      <c r="A696" t="s">
        <v>27103</v>
      </c>
      <c r="B696" t="s">
        <v>122</v>
      </c>
      <c r="C696" t="s">
        <v>27104</v>
      </c>
      <c r="D696" s="1">
        <v>41731</v>
      </c>
      <c r="E696" s="1">
        <v>44546</v>
      </c>
      <c r="F696" t="s">
        <v>26</v>
      </c>
      <c r="I696">
        <v>100</v>
      </c>
      <c r="J696">
        <v>0</v>
      </c>
      <c r="K696">
        <v>0</v>
      </c>
      <c r="L696">
        <v>2775</v>
      </c>
      <c r="M696">
        <v>2775</v>
      </c>
      <c r="N696" t="s">
        <v>20</v>
      </c>
      <c r="O696" t="s">
        <v>27105</v>
      </c>
      <c r="P696" t="s">
        <v>44</v>
      </c>
      <c r="Q696" t="s">
        <v>34233</v>
      </c>
      <c r="R696" t="s">
        <v>34233</v>
      </c>
      <c r="S696" t="s">
        <v>34233</v>
      </c>
      <c r="T696" t="s">
        <v>34233</v>
      </c>
      <c r="AD696" t="str">
        <f t="shared" si="106"/>
        <v/>
      </c>
      <c r="AE696" t="str">
        <f t="shared" si="103"/>
        <v/>
      </c>
      <c r="AF696" t="str">
        <f t="shared" si="104"/>
        <v/>
      </c>
      <c r="AG696" t="str">
        <f>IF((S696&lt;&gt;"tühi")*(AC696&lt;&gt;""),AC696,"")</f>
        <v/>
      </c>
      <c r="AH696" t="str">
        <f t="shared" si="100"/>
        <v/>
      </c>
      <c r="AI696">
        <v>0.14499999999999999</v>
      </c>
      <c r="AJ696" t="str">
        <f t="shared" si="107"/>
        <v/>
      </c>
      <c r="AK696" t="str">
        <f t="shared" si="101"/>
        <v/>
      </c>
      <c r="AL696" t="str">
        <f t="shared" si="105"/>
        <v/>
      </c>
    </row>
    <row r="697" spans="1:38" x14ac:dyDescent="0.2">
      <c r="A697" t="s">
        <v>27097</v>
      </c>
      <c r="B697" t="s">
        <v>122</v>
      </c>
      <c r="C697" t="s">
        <v>27098</v>
      </c>
      <c r="D697" s="1">
        <v>41731</v>
      </c>
      <c r="E697" s="1">
        <v>44546</v>
      </c>
      <c r="F697" t="s">
        <v>26</v>
      </c>
      <c r="I697">
        <v>100</v>
      </c>
      <c r="J697">
        <v>0</v>
      </c>
      <c r="K697">
        <v>0</v>
      </c>
      <c r="L697">
        <v>1069</v>
      </c>
      <c r="M697">
        <v>1069</v>
      </c>
      <c r="N697" t="s">
        <v>20</v>
      </c>
      <c r="O697" t="s">
        <v>27099</v>
      </c>
      <c r="P697" t="s">
        <v>44</v>
      </c>
      <c r="Q697" t="s">
        <v>34233</v>
      </c>
      <c r="R697" t="s">
        <v>34233</v>
      </c>
      <c r="S697" t="s">
        <v>34233</v>
      </c>
      <c r="T697" t="s">
        <v>34233</v>
      </c>
      <c r="AD697" t="str">
        <f t="shared" si="106"/>
        <v/>
      </c>
      <c r="AE697" t="str">
        <f t="shared" si="103"/>
        <v/>
      </c>
      <c r="AF697" t="str">
        <f t="shared" si="104"/>
        <v/>
      </c>
      <c r="AG697" t="str">
        <f>IF((S697&lt;&gt;"tühi")*(AC697&lt;&gt;""),AC697,"")</f>
        <v/>
      </c>
      <c r="AH697" t="str">
        <f t="shared" si="100"/>
        <v/>
      </c>
      <c r="AI697">
        <v>0.14499999999999999</v>
      </c>
      <c r="AJ697" t="str">
        <f t="shared" si="107"/>
        <v/>
      </c>
      <c r="AK697" t="str">
        <f t="shared" si="101"/>
        <v/>
      </c>
      <c r="AL697" t="str">
        <f t="shared" si="105"/>
        <v/>
      </c>
    </row>
    <row r="698" spans="1:38" x14ac:dyDescent="0.2">
      <c r="A698" t="s">
        <v>31622</v>
      </c>
      <c r="B698" t="s">
        <v>122</v>
      </c>
      <c r="C698" t="s">
        <v>31623</v>
      </c>
      <c r="D698" s="1">
        <v>44085</v>
      </c>
      <c r="E698" s="1">
        <v>44118</v>
      </c>
      <c r="F698" t="s">
        <v>26</v>
      </c>
      <c r="I698">
        <v>100</v>
      </c>
      <c r="J698">
        <v>0</v>
      </c>
      <c r="K698">
        <v>0</v>
      </c>
      <c r="L698">
        <v>16408</v>
      </c>
      <c r="M698">
        <v>16408</v>
      </c>
      <c r="N698" t="s">
        <v>20</v>
      </c>
      <c r="O698" t="s">
        <v>31624</v>
      </c>
      <c r="P698" t="s">
        <v>44</v>
      </c>
      <c r="Q698" t="s">
        <v>34233</v>
      </c>
      <c r="R698" t="s">
        <v>34233</v>
      </c>
      <c r="S698" t="s">
        <v>34233</v>
      </c>
      <c r="T698" t="s">
        <v>34233</v>
      </c>
      <c r="AE698" t="str">
        <f t="shared" si="103"/>
        <v/>
      </c>
      <c r="AF698" t="str">
        <f t="shared" si="104"/>
        <v/>
      </c>
      <c r="AG698" t="str">
        <f>IF((S698&lt;&gt;"tühi")*(AC698&lt;&gt;""),AC698,"")</f>
        <v/>
      </c>
      <c r="AH698" t="str">
        <f t="shared" si="100"/>
        <v/>
      </c>
      <c r="AI698">
        <v>0.14499999999999999</v>
      </c>
      <c r="AJ698" t="str">
        <f t="shared" si="107"/>
        <v/>
      </c>
      <c r="AK698" t="str">
        <f t="shared" si="101"/>
        <v/>
      </c>
      <c r="AL698" t="str">
        <f t="shared" si="105"/>
        <v/>
      </c>
    </row>
    <row r="699" spans="1:38" x14ac:dyDescent="0.2">
      <c r="A699" t="s">
        <v>11174</v>
      </c>
      <c r="B699" t="s">
        <v>122</v>
      </c>
      <c r="C699" t="s">
        <v>11175</v>
      </c>
      <c r="D699" s="1">
        <v>36467</v>
      </c>
      <c r="E699" s="1">
        <v>43456</v>
      </c>
      <c r="F699" t="s">
        <v>19</v>
      </c>
      <c r="I699">
        <v>100</v>
      </c>
      <c r="J699">
        <v>0</v>
      </c>
      <c r="K699">
        <v>0</v>
      </c>
      <c r="L699">
        <v>1655</v>
      </c>
      <c r="M699">
        <v>1655</v>
      </c>
      <c r="N699" t="s">
        <v>20</v>
      </c>
      <c r="O699" t="s">
        <v>11176</v>
      </c>
      <c r="P699" t="s">
        <v>28</v>
      </c>
      <c r="Q699" t="s">
        <v>34233</v>
      </c>
      <c r="R699" t="s">
        <v>34233</v>
      </c>
      <c r="S699" t="s">
        <v>32628</v>
      </c>
      <c r="T699" t="s">
        <v>34356</v>
      </c>
      <c r="AD699" t="str">
        <f t="shared" ref="AD699:AD762" si="108">IF((S699="tühi")*(F699&lt;&gt;"Elamumaa")*(G699&lt;&gt;"Elamumaa")*(H699&lt;&gt;"Elamumaa"),IF(Z699=0,"",Z699),"")</f>
        <v/>
      </c>
      <c r="AE699" t="str">
        <f t="shared" si="103"/>
        <v/>
      </c>
      <c r="AF699" t="str">
        <f t="shared" si="104"/>
        <v/>
      </c>
      <c r="AG699" s="17">
        <v>1</v>
      </c>
      <c r="AH699">
        <f t="shared" si="100"/>
        <v>2.8</v>
      </c>
      <c r="AI699">
        <v>0.14499999999999999</v>
      </c>
      <c r="AJ699">
        <f t="shared" si="107"/>
        <v>0.40599999999999997</v>
      </c>
      <c r="AK699" t="str">
        <f t="shared" si="101"/>
        <v/>
      </c>
      <c r="AL699" t="str">
        <f t="shared" si="105"/>
        <v/>
      </c>
    </row>
    <row r="700" spans="1:38" x14ac:dyDescent="0.2">
      <c r="A700" t="s">
        <v>14653</v>
      </c>
      <c r="B700" t="s">
        <v>122</v>
      </c>
      <c r="C700" t="s">
        <v>14654</v>
      </c>
      <c r="D700" s="1">
        <v>37298</v>
      </c>
      <c r="E700" s="1">
        <v>43456</v>
      </c>
      <c r="F700" t="s">
        <v>19</v>
      </c>
      <c r="I700">
        <v>100</v>
      </c>
      <c r="J700">
        <v>0</v>
      </c>
      <c r="K700">
        <v>0</v>
      </c>
      <c r="L700">
        <v>977</v>
      </c>
      <c r="M700">
        <v>977</v>
      </c>
      <c r="N700" t="s">
        <v>20</v>
      </c>
      <c r="O700" t="s">
        <v>21</v>
      </c>
      <c r="P700" t="s">
        <v>28</v>
      </c>
      <c r="Q700" t="s">
        <v>34233</v>
      </c>
      <c r="R700" t="s">
        <v>34233</v>
      </c>
      <c r="S700" t="s">
        <v>32628</v>
      </c>
      <c r="T700" t="s">
        <v>34356</v>
      </c>
      <c r="U700" t="s">
        <v>32634</v>
      </c>
      <c r="V700" t="s">
        <v>32709</v>
      </c>
      <c r="X700">
        <v>2</v>
      </c>
      <c r="Y700" t="s">
        <v>32661</v>
      </c>
      <c r="AB700">
        <v>25</v>
      </c>
      <c r="AC700">
        <v>1</v>
      </c>
      <c r="AD700" t="str">
        <f t="shared" si="108"/>
        <v/>
      </c>
      <c r="AE700" t="str">
        <f t="shared" si="103"/>
        <v/>
      </c>
      <c r="AF700" t="str">
        <f t="shared" si="104"/>
        <v/>
      </c>
      <c r="AG700">
        <f>IF((S700&lt;&gt;"tühi")*(AC700&lt;&gt;""),AC700,"")</f>
        <v>1</v>
      </c>
      <c r="AH700">
        <f t="shared" si="100"/>
        <v>2.8</v>
      </c>
      <c r="AI700">
        <v>0.14499999999999999</v>
      </c>
      <c r="AJ700">
        <f t="shared" si="107"/>
        <v>0.40599999999999997</v>
      </c>
      <c r="AK700" t="str">
        <f t="shared" si="101"/>
        <v/>
      </c>
      <c r="AL700" t="str">
        <f t="shared" si="105"/>
        <v/>
      </c>
    </row>
    <row r="701" spans="1:38" x14ac:dyDescent="0.2">
      <c r="A701" t="s">
        <v>14688</v>
      </c>
      <c r="B701" t="s">
        <v>122</v>
      </c>
      <c r="C701" t="s">
        <v>14689</v>
      </c>
      <c r="D701" s="1">
        <v>37298</v>
      </c>
      <c r="E701" s="1">
        <v>43456</v>
      </c>
      <c r="F701" t="s">
        <v>19</v>
      </c>
      <c r="I701">
        <v>100</v>
      </c>
      <c r="J701">
        <v>0</v>
      </c>
      <c r="K701">
        <v>0</v>
      </c>
      <c r="L701">
        <v>997</v>
      </c>
      <c r="M701">
        <v>997</v>
      </c>
      <c r="N701" t="s">
        <v>20</v>
      </c>
      <c r="O701" t="s">
        <v>21</v>
      </c>
      <c r="P701" t="s">
        <v>28</v>
      </c>
      <c r="Q701" t="s">
        <v>34233</v>
      </c>
      <c r="R701" t="s">
        <v>34233</v>
      </c>
      <c r="S701" t="s">
        <v>32628</v>
      </c>
      <c r="T701" t="s">
        <v>34356</v>
      </c>
      <c r="U701" t="s">
        <v>32634</v>
      </c>
      <c r="V701" t="s">
        <v>32709</v>
      </c>
      <c r="X701">
        <v>2</v>
      </c>
      <c r="Y701" t="s">
        <v>32661</v>
      </c>
      <c r="AB701">
        <v>25</v>
      </c>
      <c r="AC701">
        <v>1</v>
      </c>
      <c r="AD701" t="str">
        <f t="shared" si="108"/>
        <v/>
      </c>
      <c r="AE701" t="str">
        <f t="shared" si="103"/>
        <v/>
      </c>
      <c r="AF701" t="str">
        <f t="shared" si="104"/>
        <v/>
      </c>
      <c r="AG701">
        <f>IF((S701&lt;&gt;"tühi")*(AC701&lt;&gt;""),AC701,"")</f>
        <v>1</v>
      </c>
      <c r="AH701">
        <f t="shared" si="100"/>
        <v>2.8</v>
      </c>
      <c r="AI701">
        <v>0.14499999999999999</v>
      </c>
      <c r="AJ701">
        <f t="shared" si="107"/>
        <v>0.40599999999999997</v>
      </c>
      <c r="AK701" t="str">
        <f t="shared" si="101"/>
        <v/>
      </c>
      <c r="AL701" t="str">
        <f t="shared" si="105"/>
        <v/>
      </c>
    </row>
    <row r="702" spans="1:38" x14ac:dyDescent="0.2">
      <c r="A702" t="s">
        <v>14693</v>
      </c>
      <c r="B702" t="s">
        <v>122</v>
      </c>
      <c r="C702" t="s">
        <v>14694</v>
      </c>
      <c r="D702" s="1">
        <v>37298</v>
      </c>
      <c r="E702" s="1">
        <v>43456</v>
      </c>
      <c r="F702" t="s">
        <v>19</v>
      </c>
      <c r="I702">
        <v>100</v>
      </c>
      <c r="J702">
        <v>0</v>
      </c>
      <c r="K702">
        <v>0</v>
      </c>
      <c r="L702">
        <v>1139</v>
      </c>
      <c r="M702">
        <v>1139</v>
      </c>
      <c r="N702" t="s">
        <v>20</v>
      </c>
      <c r="O702" t="s">
        <v>14695</v>
      </c>
      <c r="P702" t="s">
        <v>28</v>
      </c>
      <c r="Q702" t="s">
        <v>34233</v>
      </c>
      <c r="R702" t="s">
        <v>34233</v>
      </c>
      <c r="S702" t="s">
        <v>33797</v>
      </c>
      <c r="T702" t="s">
        <v>34349</v>
      </c>
      <c r="U702" t="s">
        <v>32634</v>
      </c>
      <c r="V702" t="s">
        <v>32709</v>
      </c>
      <c r="X702">
        <v>2</v>
      </c>
      <c r="Y702" t="s">
        <v>32661</v>
      </c>
      <c r="AB702">
        <v>25</v>
      </c>
      <c r="AC702">
        <v>1</v>
      </c>
      <c r="AD702" t="str">
        <f t="shared" si="108"/>
        <v/>
      </c>
      <c r="AE702" t="str">
        <f t="shared" si="103"/>
        <v/>
      </c>
      <c r="AF702" t="str">
        <f t="shared" si="104"/>
        <v/>
      </c>
      <c r="AG702">
        <f>IF((S702&lt;&gt;"tühi")*(AC702&lt;&gt;""),AC702,"")</f>
        <v>1</v>
      </c>
      <c r="AH702">
        <f t="shared" si="100"/>
        <v>2.8</v>
      </c>
      <c r="AI702">
        <v>0.14499999999999999</v>
      </c>
      <c r="AJ702">
        <f t="shared" si="107"/>
        <v>0.40599999999999997</v>
      </c>
      <c r="AK702" t="str">
        <f t="shared" si="101"/>
        <v/>
      </c>
      <c r="AL702" t="str">
        <f t="shared" si="105"/>
        <v/>
      </c>
    </row>
    <row r="703" spans="1:38" x14ac:dyDescent="0.2">
      <c r="A703" t="s">
        <v>10846</v>
      </c>
      <c r="B703" t="s">
        <v>122</v>
      </c>
      <c r="C703" t="s">
        <v>10847</v>
      </c>
      <c r="D703" s="1">
        <v>36468</v>
      </c>
      <c r="E703" s="1">
        <v>43456</v>
      </c>
      <c r="F703" t="s">
        <v>26</v>
      </c>
      <c r="I703">
        <v>100</v>
      </c>
      <c r="J703">
        <v>0</v>
      </c>
      <c r="K703">
        <v>0</v>
      </c>
      <c r="L703">
        <v>3896</v>
      </c>
      <c r="M703">
        <v>3896</v>
      </c>
      <c r="N703" t="s">
        <v>20</v>
      </c>
      <c r="O703" t="s">
        <v>10848</v>
      </c>
      <c r="P703" t="s">
        <v>44</v>
      </c>
      <c r="Q703" t="s">
        <v>34233</v>
      </c>
      <c r="R703" t="s">
        <v>34233</v>
      </c>
      <c r="S703" t="s">
        <v>34233</v>
      </c>
      <c r="T703" t="s">
        <v>34233</v>
      </c>
      <c r="V703" t="s">
        <v>32714</v>
      </c>
      <c r="AD703" t="str">
        <f t="shared" si="108"/>
        <v/>
      </c>
      <c r="AE703" t="str">
        <f t="shared" si="103"/>
        <v/>
      </c>
      <c r="AF703" t="str">
        <f t="shared" si="104"/>
        <v/>
      </c>
      <c r="AG703" t="str">
        <f>IF((S703&lt;&gt;"tühi")*(AC703&lt;&gt;""),AC703,"")</f>
        <v/>
      </c>
      <c r="AH703" t="str">
        <f t="shared" si="100"/>
        <v/>
      </c>
      <c r="AI703">
        <v>0.14499999999999999</v>
      </c>
      <c r="AJ703" t="str">
        <f t="shared" si="107"/>
        <v/>
      </c>
      <c r="AK703" t="str">
        <f t="shared" si="101"/>
        <v/>
      </c>
      <c r="AL703" t="str">
        <f t="shared" si="105"/>
        <v/>
      </c>
    </row>
    <row r="704" spans="1:38" x14ac:dyDescent="0.2">
      <c r="A704" t="s">
        <v>22689</v>
      </c>
      <c r="B704" t="s">
        <v>122</v>
      </c>
      <c r="C704" t="s">
        <v>22690</v>
      </c>
      <c r="D704" s="1">
        <v>38814</v>
      </c>
      <c r="E704" s="1">
        <v>43951</v>
      </c>
      <c r="F704" t="s">
        <v>19</v>
      </c>
      <c r="I704">
        <v>100</v>
      </c>
      <c r="J704">
        <v>0</v>
      </c>
      <c r="K704">
        <v>0</v>
      </c>
      <c r="L704">
        <v>3205</v>
      </c>
      <c r="M704">
        <v>3205</v>
      </c>
      <c r="N704" t="s">
        <v>20</v>
      </c>
      <c r="O704" t="s">
        <v>22691</v>
      </c>
      <c r="P704" t="s">
        <v>28</v>
      </c>
      <c r="Q704" t="s">
        <v>33765</v>
      </c>
      <c r="R704" t="s">
        <v>33762</v>
      </c>
      <c r="S704" t="s">
        <v>33942</v>
      </c>
      <c r="T704" t="s">
        <v>34233</v>
      </c>
      <c r="U704" t="s">
        <v>32650</v>
      </c>
      <c r="V704" t="s">
        <v>34879</v>
      </c>
      <c r="X704">
        <v>2.5</v>
      </c>
      <c r="Y704">
        <v>2</v>
      </c>
      <c r="AA704">
        <v>8.5</v>
      </c>
      <c r="AB704">
        <v>25</v>
      </c>
      <c r="AC704">
        <v>12</v>
      </c>
      <c r="AD704" t="str">
        <f t="shared" si="108"/>
        <v/>
      </c>
      <c r="AE704">
        <f t="shared" si="103"/>
        <v>12</v>
      </c>
      <c r="AF704" t="str">
        <f t="shared" si="104"/>
        <v/>
      </c>
      <c r="AG704" t="str">
        <f>IF((S704&lt;&gt;"tühi")*(AC704&lt;&gt;""),AC704,"")</f>
        <v/>
      </c>
      <c r="AH704" t="str">
        <f t="shared" si="100"/>
        <v/>
      </c>
      <c r="AI704">
        <v>0.14499999999999999</v>
      </c>
      <c r="AJ704" t="str">
        <f t="shared" si="107"/>
        <v/>
      </c>
      <c r="AK704">
        <f t="shared" si="101"/>
        <v>33.599999999999994</v>
      </c>
      <c r="AL704">
        <f t="shared" si="105"/>
        <v>4.871999999999999</v>
      </c>
    </row>
    <row r="705" spans="1:39" x14ac:dyDescent="0.2">
      <c r="A705" t="s">
        <v>11177</v>
      </c>
      <c r="B705" t="s">
        <v>122</v>
      </c>
      <c r="C705" t="s">
        <v>11178</v>
      </c>
      <c r="D705" s="1">
        <v>36467</v>
      </c>
      <c r="E705" s="1">
        <v>43456</v>
      </c>
      <c r="F705" t="s">
        <v>19</v>
      </c>
      <c r="I705">
        <v>100</v>
      </c>
      <c r="J705">
        <v>0</v>
      </c>
      <c r="K705">
        <v>0</v>
      </c>
      <c r="L705">
        <v>1710</v>
      </c>
      <c r="M705">
        <v>1710</v>
      </c>
      <c r="N705" t="s">
        <v>20</v>
      </c>
      <c r="O705" t="s">
        <v>21</v>
      </c>
      <c r="P705" t="s">
        <v>28</v>
      </c>
      <c r="Q705" t="s">
        <v>34233</v>
      </c>
      <c r="R705" t="s">
        <v>34233</v>
      </c>
      <c r="S705" t="s">
        <v>32628</v>
      </c>
      <c r="T705" t="s">
        <v>34356</v>
      </c>
      <c r="AD705" t="str">
        <f t="shared" si="108"/>
        <v/>
      </c>
      <c r="AE705" t="str">
        <f t="shared" si="103"/>
        <v/>
      </c>
      <c r="AF705" t="str">
        <f t="shared" si="104"/>
        <v/>
      </c>
      <c r="AG705" s="17">
        <v>2</v>
      </c>
      <c r="AH705">
        <f t="shared" si="100"/>
        <v>5.6</v>
      </c>
      <c r="AI705">
        <v>0.14499999999999999</v>
      </c>
      <c r="AJ705">
        <f t="shared" si="107"/>
        <v>0.81199999999999994</v>
      </c>
      <c r="AK705" t="str">
        <f t="shared" si="101"/>
        <v/>
      </c>
      <c r="AL705" t="str">
        <f t="shared" si="105"/>
        <v/>
      </c>
    </row>
    <row r="706" spans="1:39" x14ac:dyDescent="0.2">
      <c r="A706" t="s">
        <v>22695</v>
      </c>
      <c r="B706" t="s">
        <v>122</v>
      </c>
      <c r="C706" t="s">
        <v>22696</v>
      </c>
      <c r="D706" s="1">
        <v>38814</v>
      </c>
      <c r="E706" s="1">
        <v>43456</v>
      </c>
      <c r="F706" t="s">
        <v>19</v>
      </c>
      <c r="I706">
        <v>100</v>
      </c>
      <c r="J706">
        <v>0</v>
      </c>
      <c r="K706">
        <v>0</v>
      </c>
      <c r="L706">
        <v>3048</v>
      </c>
      <c r="M706">
        <v>3048</v>
      </c>
      <c r="N706" t="s">
        <v>20</v>
      </c>
      <c r="O706" t="s">
        <v>22697</v>
      </c>
      <c r="P706" t="s">
        <v>28</v>
      </c>
      <c r="Q706" t="s">
        <v>33765</v>
      </c>
      <c r="R706" t="s">
        <v>33762</v>
      </c>
      <c r="S706" t="s">
        <v>33942</v>
      </c>
      <c r="T706" t="s">
        <v>34233</v>
      </c>
      <c r="U706" t="s">
        <v>32650</v>
      </c>
      <c r="V706" t="s">
        <v>34879</v>
      </c>
      <c r="X706">
        <v>2.5</v>
      </c>
      <c r="Y706">
        <v>2</v>
      </c>
      <c r="AA706">
        <v>8.5</v>
      </c>
      <c r="AB706">
        <v>25</v>
      </c>
      <c r="AC706">
        <v>12</v>
      </c>
      <c r="AD706" t="str">
        <f t="shared" si="108"/>
        <v/>
      </c>
      <c r="AE706">
        <f t="shared" si="103"/>
        <v>12</v>
      </c>
      <c r="AF706" t="str">
        <f t="shared" si="104"/>
        <v/>
      </c>
      <c r="AG706" t="str">
        <f t="shared" ref="AG706:AG729" si="109">IF((S706&lt;&gt;"tühi")*(AC706&lt;&gt;""),AC706,"")</f>
        <v/>
      </c>
      <c r="AH706" t="str">
        <f t="shared" si="100"/>
        <v/>
      </c>
      <c r="AI706">
        <v>0.14499999999999999</v>
      </c>
      <c r="AJ706" t="str">
        <f t="shared" si="107"/>
        <v/>
      </c>
      <c r="AK706">
        <f t="shared" si="101"/>
        <v>33.599999999999994</v>
      </c>
      <c r="AL706">
        <f t="shared" si="105"/>
        <v>4.871999999999999</v>
      </c>
    </row>
    <row r="707" spans="1:39" x14ac:dyDescent="0.2">
      <c r="A707" t="s">
        <v>14632</v>
      </c>
      <c r="B707" t="s">
        <v>122</v>
      </c>
      <c r="C707" t="s">
        <v>14633</v>
      </c>
      <c r="D707" s="1">
        <v>37236</v>
      </c>
      <c r="E707" s="1">
        <v>43456</v>
      </c>
      <c r="F707" t="s">
        <v>19</v>
      </c>
      <c r="I707">
        <v>100</v>
      </c>
      <c r="J707">
        <v>0</v>
      </c>
      <c r="K707">
        <v>0</v>
      </c>
      <c r="L707">
        <v>2965</v>
      </c>
      <c r="M707">
        <v>2965</v>
      </c>
      <c r="N707" t="s">
        <v>20</v>
      </c>
      <c r="O707" t="s">
        <v>14634</v>
      </c>
      <c r="P707" t="s">
        <v>28</v>
      </c>
      <c r="Q707" t="s">
        <v>34234</v>
      </c>
      <c r="R707" t="s">
        <v>33768</v>
      </c>
      <c r="S707" t="s">
        <v>33942</v>
      </c>
      <c r="T707" t="s">
        <v>34233</v>
      </c>
      <c r="U707" t="s">
        <v>32634</v>
      </c>
      <c r="V707" t="s">
        <v>32708</v>
      </c>
      <c r="W707">
        <v>593</v>
      </c>
      <c r="X707">
        <v>2</v>
      </c>
      <c r="Y707" t="s">
        <v>32654</v>
      </c>
      <c r="AA707">
        <v>15</v>
      </c>
      <c r="AB707">
        <v>10</v>
      </c>
      <c r="AC707">
        <v>1</v>
      </c>
      <c r="AD707" t="str">
        <f t="shared" si="108"/>
        <v/>
      </c>
      <c r="AE707">
        <f t="shared" si="103"/>
        <v>1</v>
      </c>
      <c r="AF707" t="str">
        <f t="shared" si="104"/>
        <v/>
      </c>
      <c r="AG707" t="str">
        <f t="shared" si="109"/>
        <v/>
      </c>
      <c r="AH707" t="str">
        <f t="shared" ref="AH707:AH770" si="110">IF(AG707="","",AG707*2.8)</f>
        <v/>
      </c>
      <c r="AI707">
        <v>0.14499999999999999</v>
      </c>
      <c r="AJ707" t="str">
        <f t="shared" si="107"/>
        <v/>
      </c>
      <c r="AK707">
        <f t="shared" ref="AK707:AK770" si="111">IF(AE707="","",AE707*2.8)</f>
        <v>2.8</v>
      </c>
      <c r="AL707">
        <f t="shared" si="105"/>
        <v>0.40599999999999997</v>
      </c>
    </row>
    <row r="708" spans="1:39" x14ac:dyDescent="0.2">
      <c r="A708" t="s">
        <v>22698</v>
      </c>
      <c r="B708" t="s">
        <v>122</v>
      </c>
      <c r="C708" t="s">
        <v>22699</v>
      </c>
      <c r="D708" s="1">
        <v>38814</v>
      </c>
      <c r="E708" s="1">
        <v>43951</v>
      </c>
      <c r="F708" t="s">
        <v>19</v>
      </c>
      <c r="I708">
        <v>100</v>
      </c>
      <c r="J708">
        <v>0</v>
      </c>
      <c r="K708">
        <v>0</v>
      </c>
      <c r="L708">
        <v>3378</v>
      </c>
      <c r="M708">
        <v>3378</v>
      </c>
      <c r="N708" t="s">
        <v>20</v>
      </c>
      <c r="O708" t="s">
        <v>22700</v>
      </c>
      <c r="P708" t="s">
        <v>28</v>
      </c>
      <c r="Q708" t="s">
        <v>33765</v>
      </c>
      <c r="R708" t="s">
        <v>33762</v>
      </c>
      <c r="S708" t="s">
        <v>33942</v>
      </c>
      <c r="T708" t="s">
        <v>34233</v>
      </c>
      <c r="U708" t="s">
        <v>32650</v>
      </c>
      <c r="V708" t="s">
        <v>34879</v>
      </c>
      <c r="X708">
        <v>2.5</v>
      </c>
      <c r="Y708">
        <v>2</v>
      </c>
      <c r="AA708">
        <v>8.5</v>
      </c>
      <c r="AB708">
        <v>25</v>
      </c>
      <c r="AC708">
        <v>10</v>
      </c>
      <c r="AD708" t="str">
        <f t="shared" si="108"/>
        <v/>
      </c>
      <c r="AE708">
        <f t="shared" si="103"/>
        <v>10</v>
      </c>
      <c r="AF708" t="str">
        <f t="shared" si="104"/>
        <v/>
      </c>
      <c r="AG708" t="str">
        <f t="shared" si="109"/>
        <v/>
      </c>
      <c r="AH708" t="str">
        <f t="shared" si="110"/>
        <v/>
      </c>
      <c r="AI708">
        <v>0.14499999999999999</v>
      </c>
      <c r="AJ708" t="str">
        <f t="shared" si="107"/>
        <v/>
      </c>
      <c r="AK708">
        <f t="shared" si="111"/>
        <v>28</v>
      </c>
      <c r="AL708">
        <f t="shared" si="105"/>
        <v>4.0599999999999996</v>
      </c>
    </row>
    <row r="709" spans="1:39" x14ac:dyDescent="0.2">
      <c r="A709" t="s">
        <v>14635</v>
      </c>
      <c r="B709" t="s">
        <v>122</v>
      </c>
      <c r="C709" t="s">
        <v>14636</v>
      </c>
      <c r="D709" s="1">
        <v>37236</v>
      </c>
      <c r="E709" s="1">
        <v>43456</v>
      </c>
      <c r="F709" t="s">
        <v>19</v>
      </c>
      <c r="I709">
        <v>100</v>
      </c>
      <c r="J709">
        <v>0</v>
      </c>
      <c r="K709">
        <v>0</v>
      </c>
      <c r="L709">
        <v>2935</v>
      </c>
      <c r="M709">
        <v>2935</v>
      </c>
      <c r="N709" t="s">
        <v>20</v>
      </c>
      <c r="O709" t="s">
        <v>14637</v>
      </c>
      <c r="P709" t="s">
        <v>28</v>
      </c>
      <c r="Q709" t="s">
        <v>34233</v>
      </c>
      <c r="R709" t="s">
        <v>34233</v>
      </c>
      <c r="S709" t="s">
        <v>32628</v>
      </c>
      <c r="T709" t="s">
        <v>34357</v>
      </c>
      <c r="U709" t="s">
        <v>32634</v>
      </c>
      <c r="V709" t="s">
        <v>32708</v>
      </c>
      <c r="W709">
        <v>1026</v>
      </c>
      <c r="X709">
        <v>2</v>
      </c>
      <c r="Y709" t="s">
        <v>32661</v>
      </c>
      <c r="AA709">
        <v>15</v>
      </c>
      <c r="AB709">
        <v>15</v>
      </c>
      <c r="AC709">
        <v>1</v>
      </c>
      <c r="AD709" t="str">
        <f t="shared" si="108"/>
        <v/>
      </c>
      <c r="AE709" t="str">
        <f t="shared" si="103"/>
        <v/>
      </c>
      <c r="AF709" t="str">
        <f t="shared" si="104"/>
        <v/>
      </c>
      <c r="AG709">
        <f t="shared" si="109"/>
        <v>1</v>
      </c>
      <c r="AH709">
        <f t="shared" si="110"/>
        <v>2.8</v>
      </c>
      <c r="AI709">
        <v>0.14499999999999999</v>
      </c>
      <c r="AJ709">
        <f t="shared" si="107"/>
        <v>0.40599999999999997</v>
      </c>
      <c r="AK709" t="str">
        <f t="shared" si="111"/>
        <v/>
      </c>
      <c r="AL709" t="str">
        <f t="shared" si="105"/>
        <v/>
      </c>
    </row>
    <row r="710" spans="1:39" x14ac:dyDescent="0.2">
      <c r="A710" t="s">
        <v>14638</v>
      </c>
      <c r="B710" t="s">
        <v>122</v>
      </c>
      <c r="C710" t="s">
        <v>14639</v>
      </c>
      <c r="D710" s="1">
        <v>37236</v>
      </c>
      <c r="E710" s="1">
        <v>43456</v>
      </c>
      <c r="F710" t="s">
        <v>19</v>
      </c>
      <c r="I710">
        <v>100</v>
      </c>
      <c r="J710">
        <v>0</v>
      </c>
      <c r="K710">
        <v>0</v>
      </c>
      <c r="L710">
        <v>2555</v>
      </c>
      <c r="M710">
        <v>2555</v>
      </c>
      <c r="N710" t="s">
        <v>20</v>
      </c>
      <c r="O710" t="s">
        <v>14640</v>
      </c>
      <c r="P710" t="s">
        <v>28</v>
      </c>
      <c r="Q710" t="s">
        <v>34234</v>
      </c>
      <c r="R710" t="s">
        <v>34235</v>
      </c>
      <c r="S710" t="s">
        <v>32627</v>
      </c>
      <c r="T710" t="s">
        <v>33241</v>
      </c>
      <c r="U710" t="s">
        <v>32634</v>
      </c>
      <c r="V710" t="s">
        <v>32708</v>
      </c>
      <c r="W710">
        <v>930</v>
      </c>
      <c r="X710">
        <v>2</v>
      </c>
      <c r="Y710" t="s">
        <v>32661</v>
      </c>
      <c r="AA710">
        <v>15</v>
      </c>
      <c r="AB710">
        <v>15</v>
      </c>
      <c r="AC710">
        <v>1</v>
      </c>
      <c r="AD710" t="str">
        <f t="shared" si="108"/>
        <v/>
      </c>
      <c r="AE710" t="str">
        <f t="shared" si="103"/>
        <v/>
      </c>
      <c r="AF710" t="str">
        <f t="shared" si="104"/>
        <v/>
      </c>
      <c r="AG710">
        <f t="shared" si="109"/>
        <v>1</v>
      </c>
      <c r="AH710">
        <f t="shared" si="110"/>
        <v>2.8</v>
      </c>
      <c r="AI710">
        <v>0.14499999999999999</v>
      </c>
      <c r="AJ710">
        <f t="shared" si="107"/>
        <v>0.40599999999999997</v>
      </c>
      <c r="AK710" t="str">
        <f t="shared" si="111"/>
        <v/>
      </c>
      <c r="AL710" t="str">
        <f t="shared" si="105"/>
        <v/>
      </c>
    </row>
    <row r="711" spans="1:39" x14ac:dyDescent="0.2">
      <c r="A711" t="s">
        <v>14626</v>
      </c>
      <c r="B711" t="s">
        <v>122</v>
      </c>
      <c r="C711" t="s">
        <v>14627</v>
      </c>
      <c r="D711" s="1">
        <v>37236</v>
      </c>
      <c r="E711" s="1">
        <v>43456</v>
      </c>
      <c r="F711" t="s">
        <v>26</v>
      </c>
      <c r="I711">
        <v>100</v>
      </c>
      <c r="J711">
        <v>0</v>
      </c>
      <c r="K711">
        <v>0</v>
      </c>
      <c r="L711">
        <v>3279</v>
      </c>
      <c r="M711">
        <v>3279</v>
      </c>
      <c r="N711" t="s">
        <v>20</v>
      </c>
      <c r="O711" t="s">
        <v>14628</v>
      </c>
      <c r="P711" t="s">
        <v>28</v>
      </c>
      <c r="Q711" t="s">
        <v>34233</v>
      </c>
      <c r="R711" t="s">
        <v>34233</v>
      </c>
      <c r="S711" t="s">
        <v>34233</v>
      </c>
      <c r="T711" t="s">
        <v>34233</v>
      </c>
      <c r="V711" t="s">
        <v>32708</v>
      </c>
      <c r="AD711" t="str">
        <f t="shared" si="108"/>
        <v/>
      </c>
      <c r="AE711" t="str">
        <f t="shared" si="103"/>
        <v/>
      </c>
      <c r="AF711" t="str">
        <f t="shared" si="104"/>
        <v/>
      </c>
      <c r="AG711" t="str">
        <f t="shared" si="109"/>
        <v/>
      </c>
      <c r="AH711" t="str">
        <f t="shared" si="110"/>
        <v/>
      </c>
      <c r="AI711">
        <v>0.14499999999999999</v>
      </c>
      <c r="AJ711" t="str">
        <f t="shared" si="107"/>
        <v/>
      </c>
      <c r="AK711" t="str">
        <f t="shared" si="111"/>
        <v/>
      </c>
      <c r="AL711" t="str">
        <f t="shared" si="105"/>
        <v/>
      </c>
    </row>
    <row r="712" spans="1:39" x14ac:dyDescent="0.2">
      <c r="A712" t="s">
        <v>29973</v>
      </c>
      <c r="B712" t="s">
        <v>122</v>
      </c>
      <c r="C712" t="s">
        <v>29974</v>
      </c>
      <c r="D712" s="1">
        <v>43713</v>
      </c>
      <c r="E712" s="1">
        <v>44546</v>
      </c>
      <c r="F712" t="s">
        <v>26</v>
      </c>
      <c r="I712">
        <v>100</v>
      </c>
      <c r="J712">
        <v>0</v>
      </c>
      <c r="K712">
        <v>0</v>
      </c>
      <c r="L712">
        <v>3601</v>
      </c>
      <c r="M712">
        <v>3601</v>
      </c>
      <c r="N712" t="s">
        <v>20</v>
      </c>
      <c r="O712" t="s">
        <v>29975</v>
      </c>
      <c r="P712" t="s">
        <v>44</v>
      </c>
      <c r="Q712" t="s">
        <v>34233</v>
      </c>
      <c r="R712" t="s">
        <v>34233</v>
      </c>
      <c r="S712" t="s">
        <v>34233</v>
      </c>
      <c r="T712" t="s">
        <v>34233</v>
      </c>
      <c r="AD712" t="str">
        <f t="shared" si="108"/>
        <v/>
      </c>
      <c r="AE712" t="str">
        <f t="shared" si="103"/>
        <v/>
      </c>
      <c r="AF712" t="str">
        <f t="shared" si="104"/>
        <v/>
      </c>
      <c r="AG712" t="str">
        <f t="shared" si="109"/>
        <v/>
      </c>
      <c r="AH712" t="str">
        <f t="shared" si="110"/>
        <v/>
      </c>
      <c r="AI712">
        <v>0.14499999999999999</v>
      </c>
      <c r="AJ712" t="str">
        <f t="shared" si="107"/>
        <v/>
      </c>
      <c r="AK712" t="str">
        <f t="shared" si="111"/>
        <v/>
      </c>
      <c r="AL712" t="str">
        <f t="shared" si="105"/>
        <v/>
      </c>
    </row>
    <row r="713" spans="1:39" x14ac:dyDescent="0.2">
      <c r="A713" t="s">
        <v>28002</v>
      </c>
      <c r="B713" t="s">
        <v>122</v>
      </c>
      <c r="C713" t="s">
        <v>28003</v>
      </c>
      <c r="D713" s="1">
        <v>42408</v>
      </c>
      <c r="E713" s="1">
        <v>43456</v>
      </c>
      <c r="F713" t="s">
        <v>19</v>
      </c>
      <c r="I713">
        <v>100</v>
      </c>
      <c r="J713">
        <v>0</v>
      </c>
      <c r="K713">
        <v>0</v>
      </c>
      <c r="L713">
        <v>1214</v>
      </c>
      <c r="M713">
        <v>1214</v>
      </c>
      <c r="N713" t="s">
        <v>20</v>
      </c>
      <c r="O713" t="s">
        <v>28004</v>
      </c>
      <c r="P713" t="s">
        <v>28</v>
      </c>
      <c r="Q713" t="s">
        <v>34233</v>
      </c>
      <c r="R713" t="s">
        <v>34233</v>
      </c>
      <c r="S713" t="s">
        <v>32628</v>
      </c>
      <c r="T713" t="s">
        <v>34357</v>
      </c>
      <c r="U713" t="s">
        <v>32634</v>
      </c>
      <c r="V713" t="s">
        <v>32658</v>
      </c>
      <c r="W713">
        <v>200</v>
      </c>
      <c r="X713">
        <v>2</v>
      </c>
      <c r="Y713">
        <v>2</v>
      </c>
      <c r="AA713">
        <v>8.5</v>
      </c>
      <c r="AC713">
        <v>1</v>
      </c>
      <c r="AD713" t="str">
        <f t="shared" si="108"/>
        <v/>
      </c>
      <c r="AE713" t="str">
        <f t="shared" si="103"/>
        <v/>
      </c>
      <c r="AF713" t="str">
        <f t="shared" si="104"/>
        <v/>
      </c>
      <c r="AG713">
        <f t="shared" si="109"/>
        <v>1</v>
      </c>
      <c r="AH713">
        <f t="shared" si="110"/>
        <v>2.8</v>
      </c>
      <c r="AI713">
        <v>0.14499999999999999</v>
      </c>
      <c r="AJ713">
        <f t="shared" si="107"/>
        <v>0.40599999999999997</v>
      </c>
      <c r="AK713" t="str">
        <f t="shared" si="111"/>
        <v/>
      </c>
      <c r="AL713" t="str">
        <f t="shared" si="105"/>
        <v/>
      </c>
    </row>
    <row r="714" spans="1:39" x14ac:dyDescent="0.2">
      <c r="A714" t="s">
        <v>28005</v>
      </c>
      <c r="B714" t="s">
        <v>122</v>
      </c>
      <c r="C714" t="s">
        <v>28006</v>
      </c>
      <c r="D714" s="1">
        <v>42408</v>
      </c>
      <c r="E714" s="1">
        <v>44546</v>
      </c>
      <c r="F714" t="s">
        <v>19</v>
      </c>
      <c r="I714">
        <v>100</v>
      </c>
      <c r="J714">
        <v>0</v>
      </c>
      <c r="K714">
        <v>0</v>
      </c>
      <c r="L714">
        <v>2755</v>
      </c>
      <c r="M714">
        <v>2755</v>
      </c>
      <c r="N714" t="s">
        <v>20</v>
      </c>
      <c r="O714" t="s">
        <v>21</v>
      </c>
      <c r="P714" t="s">
        <v>28</v>
      </c>
      <c r="Q714" t="s">
        <v>34233</v>
      </c>
      <c r="R714" t="s">
        <v>34233</v>
      </c>
      <c r="S714" t="s">
        <v>32628</v>
      </c>
      <c r="T714" t="s">
        <v>34362</v>
      </c>
      <c r="U714" t="s">
        <v>32650</v>
      </c>
      <c r="V714" t="s">
        <v>32658</v>
      </c>
      <c r="W714">
        <v>750</v>
      </c>
      <c r="X714">
        <v>2</v>
      </c>
      <c r="Y714">
        <v>2</v>
      </c>
      <c r="AA714">
        <v>8.5</v>
      </c>
      <c r="AC714">
        <v>8</v>
      </c>
      <c r="AD714" t="str">
        <f t="shared" si="108"/>
        <v/>
      </c>
      <c r="AE714" t="str">
        <f t="shared" si="103"/>
        <v/>
      </c>
      <c r="AF714" t="str">
        <f t="shared" si="104"/>
        <v/>
      </c>
      <c r="AG714">
        <f t="shared" si="109"/>
        <v>8</v>
      </c>
      <c r="AH714">
        <f t="shared" si="110"/>
        <v>22.4</v>
      </c>
      <c r="AI714">
        <v>0.14499999999999999</v>
      </c>
      <c r="AJ714">
        <f t="shared" si="107"/>
        <v>3.2479999999999998</v>
      </c>
      <c r="AK714" t="str">
        <f t="shared" si="111"/>
        <v/>
      </c>
      <c r="AL714" t="str">
        <f t="shared" si="105"/>
        <v/>
      </c>
    </row>
    <row r="715" spans="1:39" x14ac:dyDescent="0.2">
      <c r="A715" t="s">
        <v>31917</v>
      </c>
      <c r="B715" t="s">
        <v>122</v>
      </c>
      <c r="C715" t="s">
        <v>31918</v>
      </c>
      <c r="D715" s="1">
        <v>44091</v>
      </c>
      <c r="E715" s="1">
        <v>44091</v>
      </c>
      <c r="F715" t="s">
        <v>26</v>
      </c>
      <c r="I715">
        <v>100</v>
      </c>
      <c r="J715">
        <v>0</v>
      </c>
      <c r="K715">
        <v>0</v>
      </c>
      <c r="L715">
        <v>973</v>
      </c>
      <c r="M715">
        <v>973</v>
      </c>
      <c r="N715" t="s">
        <v>20</v>
      </c>
      <c r="O715" t="s">
        <v>31912</v>
      </c>
      <c r="P715" t="s">
        <v>44</v>
      </c>
      <c r="Q715" t="s">
        <v>34233</v>
      </c>
      <c r="R715" t="s">
        <v>34233</v>
      </c>
      <c r="S715" t="s">
        <v>34233</v>
      </c>
      <c r="T715" t="s">
        <v>34233</v>
      </c>
      <c r="V715" t="s">
        <v>32637</v>
      </c>
      <c r="AD715" t="str">
        <f t="shared" si="108"/>
        <v/>
      </c>
      <c r="AE715" t="str">
        <f t="shared" si="103"/>
        <v/>
      </c>
      <c r="AF715" t="str">
        <f t="shared" si="104"/>
        <v/>
      </c>
      <c r="AG715" t="str">
        <f t="shared" si="109"/>
        <v/>
      </c>
      <c r="AH715" t="str">
        <f t="shared" si="110"/>
        <v/>
      </c>
      <c r="AI715">
        <v>0.14499999999999999</v>
      </c>
      <c r="AJ715" t="str">
        <f t="shared" si="107"/>
        <v/>
      </c>
      <c r="AK715" t="str">
        <f t="shared" si="111"/>
        <v/>
      </c>
      <c r="AL715" t="str">
        <f t="shared" si="105"/>
        <v/>
      </c>
    </row>
    <row r="716" spans="1:39" x14ac:dyDescent="0.2">
      <c r="A716" t="s">
        <v>7516</v>
      </c>
      <c r="B716" t="s">
        <v>122</v>
      </c>
      <c r="C716" t="s">
        <v>7517</v>
      </c>
      <c r="D716" s="1">
        <v>36139</v>
      </c>
      <c r="E716" s="1">
        <v>44546</v>
      </c>
      <c r="F716" t="s">
        <v>26</v>
      </c>
      <c r="I716">
        <v>100</v>
      </c>
      <c r="J716">
        <v>0</v>
      </c>
      <c r="K716">
        <v>0</v>
      </c>
      <c r="L716">
        <v>1044</v>
      </c>
      <c r="M716">
        <v>1044</v>
      </c>
      <c r="N716" t="s">
        <v>20</v>
      </c>
      <c r="O716" t="s">
        <v>7518</v>
      </c>
      <c r="P716" t="s">
        <v>28</v>
      </c>
      <c r="Q716" t="s">
        <v>34233</v>
      </c>
      <c r="R716" t="s">
        <v>34233</v>
      </c>
      <c r="S716" t="s">
        <v>34233</v>
      </c>
      <c r="T716" t="s">
        <v>34233</v>
      </c>
      <c r="AD716" t="str">
        <f t="shared" si="108"/>
        <v/>
      </c>
      <c r="AE716" t="str">
        <f t="shared" ref="AE716:AE779" si="112">IF((S716="tühi")*(AC716&lt;&gt;""),AC716,"")</f>
        <v/>
      </c>
      <c r="AF716" t="str">
        <f t="shared" ref="AF716:AF779" si="113">IF((S716&lt;&gt;"tühi")*(F716&lt;&gt;"Elamumaa")*(G716&lt;&gt;"Elamumaa")*(H716&lt;&gt;"Elamumaa"),IF(Z716=0,"",Z716),"")</f>
        <v/>
      </c>
      <c r="AG716" t="str">
        <f t="shared" si="109"/>
        <v/>
      </c>
      <c r="AH716" t="str">
        <f t="shared" si="110"/>
        <v/>
      </c>
      <c r="AI716">
        <v>0.14499999999999999</v>
      </c>
      <c r="AJ716" t="str">
        <f t="shared" si="107"/>
        <v/>
      </c>
      <c r="AK716" t="str">
        <f t="shared" si="111"/>
        <v/>
      </c>
      <c r="AL716" t="str">
        <f t="shared" si="105"/>
        <v/>
      </c>
    </row>
    <row r="717" spans="1:39" x14ac:dyDescent="0.2">
      <c r="A717" t="s">
        <v>31329</v>
      </c>
      <c r="B717" t="s">
        <v>122</v>
      </c>
      <c r="C717" t="s">
        <v>31330</v>
      </c>
      <c r="D717" s="1">
        <v>43866</v>
      </c>
      <c r="E717" s="1">
        <v>43866</v>
      </c>
      <c r="F717" t="s">
        <v>2354</v>
      </c>
      <c r="G717" t="s">
        <v>470</v>
      </c>
      <c r="I717">
        <v>50</v>
      </c>
      <c r="J717">
        <v>50</v>
      </c>
      <c r="K717">
        <v>0</v>
      </c>
      <c r="L717">
        <v>11038</v>
      </c>
      <c r="M717">
        <v>11038</v>
      </c>
      <c r="N717" t="s">
        <v>20</v>
      </c>
      <c r="O717" t="s">
        <v>31331</v>
      </c>
      <c r="P717" t="s">
        <v>28</v>
      </c>
      <c r="Q717" t="s">
        <v>32751</v>
      </c>
      <c r="R717">
        <v>9</v>
      </c>
      <c r="S717" t="s">
        <v>33942</v>
      </c>
      <c r="T717" t="s">
        <v>34233</v>
      </c>
      <c r="U717" t="s">
        <v>32715</v>
      </c>
      <c r="V717" t="s">
        <v>34938</v>
      </c>
      <c r="W717">
        <v>3800</v>
      </c>
      <c r="X717" t="s">
        <v>33885</v>
      </c>
      <c r="Y717">
        <v>1</v>
      </c>
      <c r="Z717">
        <v>10000</v>
      </c>
      <c r="AD717">
        <f t="shared" si="108"/>
        <v>10000</v>
      </c>
      <c r="AE717" t="str">
        <f t="shared" si="112"/>
        <v/>
      </c>
      <c r="AF717" t="str">
        <f t="shared" si="113"/>
        <v/>
      </c>
      <c r="AG717" t="str">
        <f t="shared" si="109"/>
        <v/>
      </c>
      <c r="AH717" t="str">
        <f t="shared" si="110"/>
        <v/>
      </c>
      <c r="AI717">
        <v>0.14499999999999999</v>
      </c>
      <c r="AK717" t="str">
        <f t="shared" si="111"/>
        <v/>
      </c>
      <c r="AL717">
        <v>9</v>
      </c>
      <c r="AM717" t="s">
        <v>33886</v>
      </c>
    </row>
    <row r="718" spans="1:39" x14ac:dyDescent="0.2">
      <c r="A718" t="s">
        <v>11079</v>
      </c>
      <c r="B718" t="s">
        <v>122</v>
      </c>
      <c r="C718" t="s">
        <v>11080</v>
      </c>
      <c r="D718" s="1">
        <v>36509</v>
      </c>
      <c r="E718" s="1">
        <v>44546</v>
      </c>
      <c r="F718" t="s">
        <v>474</v>
      </c>
      <c r="I718">
        <v>100</v>
      </c>
      <c r="J718">
        <v>0</v>
      </c>
      <c r="K718">
        <v>0</v>
      </c>
      <c r="L718">
        <v>5627</v>
      </c>
      <c r="M718">
        <v>5627</v>
      </c>
      <c r="N718" t="s">
        <v>20</v>
      </c>
      <c r="O718" t="s">
        <v>11081</v>
      </c>
      <c r="P718" t="s">
        <v>28</v>
      </c>
      <c r="Q718" t="s">
        <v>34233</v>
      </c>
      <c r="R718" t="s">
        <v>34233</v>
      </c>
      <c r="S718" t="s">
        <v>32627</v>
      </c>
      <c r="T718" t="s">
        <v>34233</v>
      </c>
      <c r="U718" t="s">
        <v>32716</v>
      </c>
      <c r="V718" t="s">
        <v>34290</v>
      </c>
      <c r="W718">
        <v>8200</v>
      </c>
      <c r="X718">
        <v>2</v>
      </c>
      <c r="Y718">
        <v>10</v>
      </c>
      <c r="Z718">
        <f>W718*X718</f>
        <v>16400</v>
      </c>
      <c r="AA718">
        <v>1</v>
      </c>
      <c r="AD718" t="str">
        <f t="shared" si="108"/>
        <v/>
      </c>
      <c r="AE718" t="str">
        <f t="shared" si="112"/>
        <v/>
      </c>
      <c r="AF718">
        <f t="shared" si="113"/>
        <v>16400</v>
      </c>
      <c r="AG718" t="str">
        <f t="shared" si="109"/>
        <v/>
      </c>
      <c r="AH718" t="str">
        <f t="shared" si="110"/>
        <v/>
      </c>
      <c r="AI718">
        <v>0.14499999999999999</v>
      </c>
      <c r="AJ718" t="str">
        <f t="shared" si="107"/>
        <v/>
      </c>
      <c r="AK718" t="str">
        <f t="shared" si="111"/>
        <v/>
      </c>
      <c r="AL718" t="str">
        <f t="shared" si="105"/>
        <v/>
      </c>
      <c r="AM718" t="s">
        <v>33887</v>
      </c>
    </row>
    <row r="719" spans="1:39" x14ac:dyDescent="0.2">
      <c r="A719" t="s">
        <v>9555</v>
      </c>
      <c r="B719" t="s">
        <v>122</v>
      </c>
      <c r="C719" t="s">
        <v>9556</v>
      </c>
      <c r="D719" s="1">
        <v>36304</v>
      </c>
      <c r="E719" s="1">
        <v>44546</v>
      </c>
      <c r="F719" t="s">
        <v>474</v>
      </c>
      <c r="I719">
        <v>100</v>
      </c>
      <c r="J719">
        <v>0</v>
      </c>
      <c r="K719">
        <v>0</v>
      </c>
      <c r="L719">
        <v>11159</v>
      </c>
      <c r="M719">
        <v>11159</v>
      </c>
      <c r="N719" t="s">
        <v>20</v>
      </c>
      <c r="O719" t="s">
        <v>9557</v>
      </c>
      <c r="P719" t="s">
        <v>28</v>
      </c>
      <c r="Q719" t="s">
        <v>34233</v>
      </c>
      <c r="R719" t="s">
        <v>34233</v>
      </c>
      <c r="S719" t="s">
        <v>33819</v>
      </c>
      <c r="T719" t="s">
        <v>34394</v>
      </c>
      <c r="U719" t="s">
        <v>32716</v>
      </c>
      <c r="V719" t="s">
        <v>34290</v>
      </c>
      <c r="W719">
        <v>10000</v>
      </c>
      <c r="X719">
        <v>2</v>
      </c>
      <c r="Y719">
        <v>10</v>
      </c>
      <c r="Z719">
        <f>W719*X719</f>
        <v>20000</v>
      </c>
      <c r="AA719">
        <v>10</v>
      </c>
      <c r="AD719" t="str">
        <f t="shared" si="108"/>
        <v/>
      </c>
      <c r="AE719" t="str">
        <f t="shared" si="112"/>
        <v/>
      </c>
      <c r="AF719">
        <f t="shared" si="113"/>
        <v>20000</v>
      </c>
      <c r="AG719" t="str">
        <f t="shared" si="109"/>
        <v/>
      </c>
      <c r="AH719" t="str">
        <f t="shared" si="110"/>
        <v/>
      </c>
      <c r="AI719">
        <v>0.14499999999999999</v>
      </c>
      <c r="AJ719" t="str">
        <f t="shared" si="107"/>
        <v/>
      </c>
      <c r="AK719" t="str">
        <f t="shared" si="111"/>
        <v/>
      </c>
      <c r="AL719" t="str">
        <f t="shared" si="105"/>
        <v/>
      </c>
    </row>
    <row r="720" spans="1:39" x14ac:dyDescent="0.2">
      <c r="A720" t="s">
        <v>26405</v>
      </c>
      <c r="B720" t="s">
        <v>122</v>
      </c>
      <c r="C720" t="s">
        <v>26406</v>
      </c>
      <c r="D720" s="1">
        <v>41302</v>
      </c>
      <c r="E720" s="1">
        <v>43456</v>
      </c>
      <c r="F720" t="s">
        <v>26</v>
      </c>
      <c r="I720">
        <v>100</v>
      </c>
      <c r="J720">
        <v>0</v>
      </c>
      <c r="K720">
        <v>0</v>
      </c>
      <c r="L720">
        <v>10517</v>
      </c>
      <c r="M720">
        <v>10517</v>
      </c>
      <c r="N720" t="s">
        <v>20</v>
      </c>
      <c r="O720" t="s">
        <v>26407</v>
      </c>
      <c r="P720" t="s">
        <v>44</v>
      </c>
      <c r="Q720" t="s">
        <v>34233</v>
      </c>
      <c r="R720" t="s">
        <v>34233</v>
      </c>
      <c r="S720" t="s">
        <v>34233</v>
      </c>
      <c r="T720" t="s">
        <v>34233</v>
      </c>
      <c r="AD720" t="str">
        <f t="shared" si="108"/>
        <v/>
      </c>
      <c r="AE720" t="str">
        <f t="shared" si="112"/>
        <v/>
      </c>
      <c r="AF720" t="str">
        <f t="shared" si="113"/>
        <v/>
      </c>
      <c r="AG720" t="str">
        <f t="shared" si="109"/>
        <v/>
      </c>
      <c r="AH720" t="str">
        <f t="shared" si="110"/>
        <v/>
      </c>
      <c r="AI720">
        <v>0.14499999999999999</v>
      </c>
      <c r="AJ720" t="str">
        <f t="shared" si="107"/>
        <v/>
      </c>
      <c r="AK720" t="str">
        <f t="shared" si="111"/>
        <v/>
      </c>
      <c r="AL720" t="str">
        <f t="shared" si="105"/>
        <v/>
      </c>
    </row>
    <row r="721" spans="1:39" x14ac:dyDescent="0.2">
      <c r="A721" t="s">
        <v>31364</v>
      </c>
      <c r="B721" t="s">
        <v>122</v>
      </c>
      <c r="C721" t="s">
        <v>31365</v>
      </c>
      <c r="D721" s="1">
        <v>43866</v>
      </c>
      <c r="E721" s="1">
        <v>44546</v>
      </c>
      <c r="F721" t="s">
        <v>26</v>
      </c>
      <c r="I721">
        <v>100</v>
      </c>
      <c r="J721">
        <v>0</v>
      </c>
      <c r="K721">
        <v>0</v>
      </c>
      <c r="L721">
        <v>1068</v>
      </c>
      <c r="M721">
        <v>1068</v>
      </c>
      <c r="N721" t="s">
        <v>20</v>
      </c>
      <c r="O721" t="s">
        <v>31366</v>
      </c>
      <c r="P721" t="s">
        <v>44</v>
      </c>
      <c r="Q721" t="s">
        <v>34233</v>
      </c>
      <c r="R721" t="s">
        <v>34233</v>
      </c>
      <c r="S721" t="s">
        <v>34233</v>
      </c>
      <c r="T721" t="s">
        <v>34233</v>
      </c>
      <c r="AD721" t="str">
        <f t="shared" si="108"/>
        <v/>
      </c>
      <c r="AE721" t="str">
        <f t="shared" si="112"/>
        <v/>
      </c>
      <c r="AF721" t="str">
        <f t="shared" si="113"/>
        <v/>
      </c>
      <c r="AG721" t="str">
        <f t="shared" si="109"/>
        <v/>
      </c>
      <c r="AH721" t="str">
        <f t="shared" si="110"/>
        <v/>
      </c>
      <c r="AI721">
        <v>0.14499999999999999</v>
      </c>
      <c r="AJ721" t="str">
        <f t="shared" si="107"/>
        <v/>
      </c>
      <c r="AK721" t="str">
        <f t="shared" si="111"/>
        <v/>
      </c>
      <c r="AL721" t="str">
        <f t="shared" si="105"/>
        <v/>
      </c>
    </row>
    <row r="722" spans="1:39" x14ac:dyDescent="0.2">
      <c r="A722" t="s">
        <v>31370</v>
      </c>
      <c r="B722" t="s">
        <v>122</v>
      </c>
      <c r="C722" t="s">
        <v>31371</v>
      </c>
      <c r="D722" s="1">
        <v>43866</v>
      </c>
      <c r="E722" s="1">
        <v>44546</v>
      </c>
      <c r="F722" t="s">
        <v>26</v>
      </c>
      <c r="I722">
        <v>100</v>
      </c>
      <c r="J722">
        <v>0</v>
      </c>
      <c r="K722">
        <v>0</v>
      </c>
      <c r="L722">
        <v>7182</v>
      </c>
      <c r="M722">
        <v>7182</v>
      </c>
      <c r="N722" t="s">
        <v>20</v>
      </c>
      <c r="O722" t="s">
        <v>31372</v>
      </c>
      <c r="P722" t="s">
        <v>44</v>
      </c>
      <c r="Q722" t="s">
        <v>34233</v>
      </c>
      <c r="R722" t="s">
        <v>34233</v>
      </c>
      <c r="S722" t="s">
        <v>34233</v>
      </c>
      <c r="T722" t="s">
        <v>34233</v>
      </c>
      <c r="V722" t="s">
        <v>34938</v>
      </c>
      <c r="AD722" t="str">
        <f t="shared" si="108"/>
        <v/>
      </c>
      <c r="AE722" t="str">
        <f t="shared" si="112"/>
        <v/>
      </c>
      <c r="AF722" t="str">
        <f t="shared" si="113"/>
        <v/>
      </c>
      <c r="AG722" t="str">
        <f t="shared" si="109"/>
        <v/>
      </c>
      <c r="AH722" t="str">
        <f t="shared" si="110"/>
        <v/>
      </c>
      <c r="AI722">
        <v>0.14499999999999999</v>
      </c>
      <c r="AJ722" t="str">
        <f t="shared" si="107"/>
        <v/>
      </c>
      <c r="AK722" t="str">
        <f t="shared" si="111"/>
        <v/>
      </c>
      <c r="AL722" t="str">
        <f t="shared" si="105"/>
        <v/>
      </c>
    </row>
    <row r="723" spans="1:39" x14ac:dyDescent="0.2">
      <c r="A723" t="s">
        <v>31361</v>
      </c>
      <c r="B723" t="s">
        <v>122</v>
      </c>
      <c r="C723" t="s">
        <v>31362</v>
      </c>
      <c r="D723" s="1">
        <v>43866</v>
      </c>
      <c r="E723" s="1">
        <v>43866</v>
      </c>
      <c r="F723" t="s">
        <v>26</v>
      </c>
      <c r="I723">
        <v>100</v>
      </c>
      <c r="J723">
        <v>0</v>
      </c>
      <c r="K723">
        <v>0</v>
      </c>
      <c r="L723">
        <v>3653</v>
      </c>
      <c r="M723">
        <v>3653</v>
      </c>
      <c r="N723" t="s">
        <v>20</v>
      </c>
      <c r="O723" t="s">
        <v>31363</v>
      </c>
      <c r="P723" t="s">
        <v>28</v>
      </c>
      <c r="Q723" t="s">
        <v>34233</v>
      </c>
      <c r="R723" t="s">
        <v>34233</v>
      </c>
      <c r="S723" t="s">
        <v>34233</v>
      </c>
      <c r="T723" t="s">
        <v>34233</v>
      </c>
      <c r="V723" t="s">
        <v>34938</v>
      </c>
      <c r="AD723" t="str">
        <f t="shared" si="108"/>
        <v/>
      </c>
      <c r="AE723" t="str">
        <f t="shared" si="112"/>
        <v/>
      </c>
      <c r="AF723" t="str">
        <f t="shared" si="113"/>
        <v/>
      </c>
      <c r="AG723" t="str">
        <f t="shared" si="109"/>
        <v/>
      </c>
      <c r="AH723" t="str">
        <f t="shared" si="110"/>
        <v/>
      </c>
      <c r="AI723">
        <v>0.14499999999999999</v>
      </c>
      <c r="AJ723" t="str">
        <f t="shared" si="107"/>
        <v/>
      </c>
      <c r="AK723" t="str">
        <f t="shared" si="111"/>
        <v/>
      </c>
      <c r="AL723" t="str">
        <f t="shared" si="105"/>
        <v/>
      </c>
    </row>
    <row r="724" spans="1:39" x14ac:dyDescent="0.2">
      <c r="A724" t="s">
        <v>27580</v>
      </c>
      <c r="B724" t="s">
        <v>122</v>
      </c>
      <c r="C724" t="s">
        <v>27581</v>
      </c>
      <c r="D724" s="1">
        <v>41883</v>
      </c>
      <c r="E724" s="1">
        <v>44546</v>
      </c>
      <c r="F724" t="s">
        <v>26</v>
      </c>
      <c r="I724">
        <v>100</v>
      </c>
      <c r="J724">
        <v>0</v>
      </c>
      <c r="K724">
        <v>0</v>
      </c>
      <c r="L724">
        <v>2688</v>
      </c>
      <c r="M724">
        <v>2688</v>
      </c>
      <c r="N724" t="s">
        <v>20</v>
      </c>
      <c r="O724" t="s">
        <v>27582</v>
      </c>
      <c r="P724" t="s">
        <v>44</v>
      </c>
      <c r="Q724" t="s">
        <v>34233</v>
      </c>
      <c r="R724" t="s">
        <v>34233</v>
      </c>
      <c r="S724" t="s">
        <v>34233</v>
      </c>
      <c r="T724" t="s">
        <v>34233</v>
      </c>
      <c r="AD724" t="str">
        <f t="shared" si="108"/>
        <v/>
      </c>
      <c r="AE724" t="str">
        <f t="shared" si="112"/>
        <v/>
      </c>
      <c r="AF724" t="str">
        <f t="shared" si="113"/>
        <v/>
      </c>
      <c r="AG724" t="str">
        <f t="shared" si="109"/>
        <v/>
      </c>
      <c r="AH724" t="str">
        <f t="shared" si="110"/>
        <v/>
      </c>
      <c r="AI724">
        <v>0.14499999999999999</v>
      </c>
      <c r="AJ724" t="str">
        <f t="shared" si="107"/>
        <v/>
      </c>
      <c r="AK724" t="str">
        <f t="shared" si="111"/>
        <v/>
      </c>
      <c r="AL724" t="str">
        <f t="shared" si="105"/>
        <v/>
      </c>
    </row>
    <row r="725" spans="1:39" x14ac:dyDescent="0.2">
      <c r="A725" t="s">
        <v>4719</v>
      </c>
      <c r="B725" t="s">
        <v>122</v>
      </c>
      <c r="C725" t="s">
        <v>4720</v>
      </c>
      <c r="D725" s="1">
        <v>36040</v>
      </c>
      <c r="E725" s="1">
        <v>44546</v>
      </c>
      <c r="F725" t="s">
        <v>19</v>
      </c>
      <c r="I725">
        <v>100</v>
      </c>
      <c r="J725">
        <v>0</v>
      </c>
      <c r="K725">
        <v>0</v>
      </c>
      <c r="L725">
        <v>4034</v>
      </c>
      <c r="M725">
        <v>4034</v>
      </c>
      <c r="N725" t="s">
        <v>20</v>
      </c>
      <c r="O725" t="s">
        <v>21</v>
      </c>
      <c r="P725" t="s">
        <v>28</v>
      </c>
      <c r="Q725" t="s">
        <v>34233</v>
      </c>
      <c r="R725" t="s">
        <v>34233</v>
      </c>
      <c r="S725" t="s">
        <v>32628</v>
      </c>
      <c r="T725" t="s">
        <v>34362</v>
      </c>
      <c r="U725" t="s">
        <v>32650</v>
      </c>
      <c r="V725" t="s">
        <v>32717</v>
      </c>
      <c r="W725">
        <v>1500</v>
      </c>
      <c r="X725">
        <v>2</v>
      </c>
      <c r="Y725">
        <v>1</v>
      </c>
      <c r="AB725">
        <v>37</v>
      </c>
      <c r="AC725">
        <v>11</v>
      </c>
      <c r="AD725" t="str">
        <f t="shared" si="108"/>
        <v/>
      </c>
      <c r="AE725" t="str">
        <f t="shared" si="112"/>
        <v/>
      </c>
      <c r="AF725" t="str">
        <f t="shared" si="113"/>
        <v/>
      </c>
      <c r="AG725">
        <f t="shared" si="109"/>
        <v>11</v>
      </c>
      <c r="AH725">
        <f t="shared" si="110"/>
        <v>30.799999999999997</v>
      </c>
      <c r="AI725">
        <v>0.14499999999999999</v>
      </c>
      <c r="AJ725">
        <f t="shared" si="107"/>
        <v>4.4659999999999993</v>
      </c>
      <c r="AK725" t="str">
        <f t="shared" si="111"/>
        <v/>
      </c>
      <c r="AL725" t="str">
        <f t="shared" si="105"/>
        <v/>
      </c>
    </row>
    <row r="726" spans="1:39" x14ac:dyDescent="0.2">
      <c r="A726" t="s">
        <v>30884</v>
      </c>
      <c r="B726" t="s">
        <v>122</v>
      </c>
      <c r="C726" t="s">
        <v>30885</v>
      </c>
      <c r="D726" s="1">
        <v>43859</v>
      </c>
      <c r="E726" s="1">
        <v>43927</v>
      </c>
      <c r="F726" t="s">
        <v>26</v>
      </c>
      <c r="I726">
        <v>100</v>
      </c>
      <c r="J726">
        <v>0</v>
      </c>
      <c r="K726">
        <v>0</v>
      </c>
      <c r="L726">
        <v>1445</v>
      </c>
      <c r="M726">
        <v>1445</v>
      </c>
      <c r="N726" t="s">
        <v>20</v>
      </c>
      <c r="O726" t="s">
        <v>30886</v>
      </c>
      <c r="P726" t="s">
        <v>44</v>
      </c>
      <c r="Q726" t="s">
        <v>34233</v>
      </c>
      <c r="R726" t="s">
        <v>34233</v>
      </c>
      <c r="S726" t="s">
        <v>34233</v>
      </c>
      <c r="T726" t="s">
        <v>34233</v>
      </c>
      <c r="AD726" t="str">
        <f t="shared" si="108"/>
        <v/>
      </c>
      <c r="AE726" t="str">
        <f t="shared" si="112"/>
        <v/>
      </c>
      <c r="AF726" t="str">
        <f t="shared" si="113"/>
        <v/>
      </c>
      <c r="AG726" t="str">
        <f t="shared" si="109"/>
        <v/>
      </c>
      <c r="AH726" t="str">
        <f t="shared" si="110"/>
        <v/>
      </c>
      <c r="AI726">
        <v>0.14499999999999999</v>
      </c>
      <c r="AJ726" t="str">
        <f t="shared" si="107"/>
        <v/>
      </c>
      <c r="AK726" t="str">
        <f t="shared" si="111"/>
        <v/>
      </c>
      <c r="AL726" t="str">
        <f t="shared" si="105"/>
        <v/>
      </c>
    </row>
    <row r="727" spans="1:39" x14ac:dyDescent="0.2">
      <c r="A727" t="s">
        <v>27148</v>
      </c>
      <c r="B727" t="s">
        <v>122</v>
      </c>
      <c r="C727" t="s">
        <v>27149</v>
      </c>
      <c r="D727" s="1">
        <v>41732</v>
      </c>
      <c r="E727" s="1">
        <v>44546</v>
      </c>
      <c r="F727" t="s">
        <v>26</v>
      </c>
      <c r="I727">
        <v>100</v>
      </c>
      <c r="J727">
        <v>0</v>
      </c>
      <c r="K727">
        <v>0</v>
      </c>
      <c r="L727">
        <v>3306</v>
      </c>
      <c r="M727">
        <v>3306</v>
      </c>
      <c r="N727" t="s">
        <v>20</v>
      </c>
      <c r="O727" t="s">
        <v>27150</v>
      </c>
      <c r="P727" t="s">
        <v>44</v>
      </c>
      <c r="Q727" t="s">
        <v>34233</v>
      </c>
      <c r="R727" t="s">
        <v>34233</v>
      </c>
      <c r="S727" t="s">
        <v>34233</v>
      </c>
      <c r="T727" t="s">
        <v>34233</v>
      </c>
      <c r="AD727" t="str">
        <f t="shared" si="108"/>
        <v/>
      </c>
      <c r="AE727" t="str">
        <f t="shared" si="112"/>
        <v/>
      </c>
      <c r="AF727" t="str">
        <f t="shared" si="113"/>
        <v/>
      </c>
      <c r="AG727" t="str">
        <f t="shared" si="109"/>
        <v/>
      </c>
      <c r="AH727" t="str">
        <f t="shared" si="110"/>
        <v/>
      </c>
      <c r="AI727">
        <v>0.14499999999999999</v>
      </c>
      <c r="AJ727" t="str">
        <f t="shared" si="107"/>
        <v/>
      </c>
      <c r="AK727" t="str">
        <f t="shared" si="111"/>
        <v/>
      </c>
      <c r="AL727" t="str">
        <f t="shared" si="105"/>
        <v/>
      </c>
    </row>
    <row r="728" spans="1:39" x14ac:dyDescent="0.2">
      <c r="A728" t="s">
        <v>9472</v>
      </c>
      <c r="B728" t="s">
        <v>122</v>
      </c>
      <c r="C728" t="s">
        <v>9473</v>
      </c>
      <c r="D728" s="1">
        <v>36382</v>
      </c>
      <c r="E728" s="1">
        <v>43456</v>
      </c>
      <c r="F728" t="s">
        <v>19</v>
      </c>
      <c r="I728">
        <v>100</v>
      </c>
      <c r="J728">
        <v>0</v>
      </c>
      <c r="K728">
        <v>0</v>
      </c>
      <c r="L728">
        <v>1342</v>
      </c>
      <c r="M728">
        <v>1342</v>
      </c>
      <c r="N728" t="s">
        <v>20</v>
      </c>
      <c r="O728" t="s">
        <v>9474</v>
      </c>
      <c r="P728" t="s">
        <v>28</v>
      </c>
      <c r="Q728" t="s">
        <v>34233</v>
      </c>
      <c r="R728" t="s">
        <v>34233</v>
      </c>
      <c r="S728" t="s">
        <v>33797</v>
      </c>
      <c r="T728" t="s">
        <v>34349</v>
      </c>
      <c r="U728" t="s">
        <v>32634</v>
      </c>
      <c r="V728" t="s">
        <v>32718</v>
      </c>
      <c r="W728">
        <v>132</v>
      </c>
      <c r="AB728">
        <v>18.399999999999999</v>
      </c>
      <c r="AC728">
        <v>1</v>
      </c>
      <c r="AD728" t="str">
        <f t="shared" si="108"/>
        <v/>
      </c>
      <c r="AE728" t="str">
        <f t="shared" si="112"/>
        <v/>
      </c>
      <c r="AF728" t="str">
        <f t="shared" si="113"/>
        <v/>
      </c>
      <c r="AG728">
        <f t="shared" si="109"/>
        <v>1</v>
      </c>
      <c r="AH728">
        <f t="shared" si="110"/>
        <v>2.8</v>
      </c>
      <c r="AI728">
        <v>0.14499999999999999</v>
      </c>
      <c r="AJ728">
        <f t="shared" si="107"/>
        <v>0.40599999999999997</v>
      </c>
      <c r="AK728" t="str">
        <f t="shared" si="111"/>
        <v/>
      </c>
      <c r="AL728" t="str">
        <f t="shared" si="105"/>
        <v/>
      </c>
      <c r="AM728" t="s">
        <v>33888</v>
      </c>
    </row>
    <row r="729" spans="1:39" x14ac:dyDescent="0.2">
      <c r="A729" t="s">
        <v>1407</v>
      </c>
      <c r="B729" t="s">
        <v>122</v>
      </c>
      <c r="C729" t="s">
        <v>1408</v>
      </c>
      <c r="D729" s="1">
        <v>35520</v>
      </c>
      <c r="E729" s="1">
        <v>44763</v>
      </c>
      <c r="F729" t="s">
        <v>19</v>
      </c>
      <c r="I729">
        <v>100</v>
      </c>
      <c r="J729">
        <v>0</v>
      </c>
      <c r="K729">
        <v>0</v>
      </c>
      <c r="L729">
        <v>1129</v>
      </c>
      <c r="M729">
        <v>1129</v>
      </c>
      <c r="N729" t="s">
        <v>20</v>
      </c>
      <c r="O729" t="s">
        <v>1409</v>
      </c>
      <c r="P729" t="s">
        <v>28</v>
      </c>
      <c r="Q729" t="s">
        <v>34233</v>
      </c>
      <c r="R729" t="s">
        <v>34233</v>
      </c>
      <c r="S729" t="s">
        <v>33797</v>
      </c>
      <c r="T729" t="s">
        <v>34365</v>
      </c>
      <c r="U729" t="s">
        <v>32634</v>
      </c>
      <c r="V729" t="s">
        <v>32664</v>
      </c>
      <c r="X729">
        <v>2</v>
      </c>
      <c r="Y729" t="s">
        <v>32665</v>
      </c>
      <c r="AA729">
        <v>9</v>
      </c>
      <c r="AB729">
        <v>25</v>
      </c>
      <c r="AC729">
        <v>1</v>
      </c>
      <c r="AD729" t="str">
        <f t="shared" si="108"/>
        <v/>
      </c>
      <c r="AE729" t="str">
        <f t="shared" si="112"/>
        <v/>
      </c>
      <c r="AF729" t="str">
        <f t="shared" si="113"/>
        <v/>
      </c>
      <c r="AG729">
        <f t="shared" si="109"/>
        <v>1</v>
      </c>
      <c r="AH729">
        <f t="shared" si="110"/>
        <v>2.8</v>
      </c>
      <c r="AI729">
        <v>0.14499999999999999</v>
      </c>
      <c r="AJ729">
        <f t="shared" si="107"/>
        <v>0.40599999999999997</v>
      </c>
      <c r="AK729" t="str">
        <f t="shared" si="111"/>
        <v/>
      </c>
      <c r="AL729" t="str">
        <f t="shared" si="105"/>
        <v/>
      </c>
    </row>
    <row r="730" spans="1:39" x14ac:dyDescent="0.2">
      <c r="A730" t="s">
        <v>8442</v>
      </c>
      <c r="B730" t="s">
        <v>122</v>
      </c>
      <c r="C730" t="s">
        <v>8443</v>
      </c>
      <c r="D730" s="1">
        <v>36243</v>
      </c>
      <c r="E730" s="1">
        <v>43456</v>
      </c>
      <c r="F730" t="s">
        <v>19</v>
      </c>
      <c r="I730">
        <v>100</v>
      </c>
      <c r="J730">
        <v>0</v>
      </c>
      <c r="K730">
        <v>0</v>
      </c>
      <c r="L730">
        <v>1202</v>
      </c>
      <c r="M730">
        <v>1202</v>
      </c>
      <c r="N730" t="s">
        <v>20</v>
      </c>
      <c r="O730" t="s">
        <v>8444</v>
      </c>
      <c r="P730" t="s">
        <v>28</v>
      </c>
      <c r="Q730" t="s">
        <v>34233</v>
      </c>
      <c r="R730" t="s">
        <v>34233</v>
      </c>
      <c r="S730" t="s">
        <v>33797</v>
      </c>
      <c r="T730" t="s">
        <v>34349</v>
      </c>
      <c r="AD730" t="str">
        <f t="shared" si="108"/>
        <v/>
      </c>
      <c r="AE730" t="str">
        <f t="shared" si="112"/>
        <v/>
      </c>
      <c r="AF730" t="str">
        <f t="shared" si="113"/>
        <v/>
      </c>
      <c r="AG730" s="17">
        <v>1</v>
      </c>
      <c r="AH730">
        <f t="shared" si="110"/>
        <v>2.8</v>
      </c>
      <c r="AI730">
        <v>0.14499999999999999</v>
      </c>
      <c r="AJ730">
        <f t="shared" si="107"/>
        <v>0.40599999999999997</v>
      </c>
      <c r="AK730" t="str">
        <f t="shared" si="111"/>
        <v/>
      </c>
      <c r="AL730" t="str">
        <f t="shared" si="105"/>
        <v/>
      </c>
    </row>
    <row r="731" spans="1:39" x14ac:dyDescent="0.2">
      <c r="A731" t="s">
        <v>8440</v>
      </c>
      <c r="B731" t="s">
        <v>122</v>
      </c>
      <c r="C731" t="s">
        <v>8441</v>
      </c>
      <c r="D731" s="1">
        <v>36243</v>
      </c>
      <c r="E731" s="1">
        <v>44343</v>
      </c>
      <c r="F731" t="s">
        <v>19</v>
      </c>
      <c r="I731">
        <v>100</v>
      </c>
      <c r="J731">
        <v>0</v>
      </c>
      <c r="K731">
        <v>0</v>
      </c>
      <c r="L731">
        <v>1190</v>
      </c>
      <c r="M731">
        <v>1190</v>
      </c>
      <c r="N731" t="s">
        <v>20</v>
      </c>
      <c r="O731" t="s">
        <v>21</v>
      </c>
      <c r="P731" t="s">
        <v>28</v>
      </c>
      <c r="Q731" t="s">
        <v>34233</v>
      </c>
      <c r="R731" t="s">
        <v>34233</v>
      </c>
      <c r="S731" t="s">
        <v>33797</v>
      </c>
      <c r="T731" t="s">
        <v>34356</v>
      </c>
      <c r="AD731" t="str">
        <f t="shared" si="108"/>
        <v/>
      </c>
      <c r="AE731" t="str">
        <f t="shared" si="112"/>
        <v/>
      </c>
      <c r="AF731" t="str">
        <f t="shared" si="113"/>
        <v/>
      </c>
      <c r="AG731" s="17">
        <v>2</v>
      </c>
      <c r="AH731">
        <f t="shared" si="110"/>
        <v>5.6</v>
      </c>
      <c r="AI731">
        <v>0.14499999999999999</v>
      </c>
      <c r="AJ731">
        <f t="shared" si="107"/>
        <v>0.81199999999999994</v>
      </c>
      <c r="AK731" t="str">
        <f t="shared" si="111"/>
        <v/>
      </c>
      <c r="AL731" t="str">
        <f t="shared" si="105"/>
        <v/>
      </c>
    </row>
    <row r="732" spans="1:39" x14ac:dyDescent="0.2">
      <c r="A732" t="s">
        <v>4996</v>
      </c>
      <c r="B732" t="s">
        <v>122</v>
      </c>
      <c r="C732" t="s">
        <v>4997</v>
      </c>
      <c r="D732" s="1">
        <v>35950</v>
      </c>
      <c r="E732" s="1">
        <v>44742</v>
      </c>
      <c r="F732" t="s">
        <v>19</v>
      </c>
      <c r="I732">
        <v>100</v>
      </c>
      <c r="J732">
        <v>0</v>
      </c>
      <c r="K732">
        <v>0</v>
      </c>
      <c r="L732">
        <v>997</v>
      </c>
      <c r="M732">
        <v>997</v>
      </c>
      <c r="N732" t="s">
        <v>20</v>
      </c>
      <c r="O732" t="s">
        <v>4998</v>
      </c>
      <c r="P732" t="s">
        <v>28</v>
      </c>
      <c r="Q732" t="s">
        <v>34233</v>
      </c>
      <c r="R732" t="s">
        <v>34233</v>
      </c>
      <c r="S732" t="s">
        <v>33801</v>
      </c>
      <c r="T732" t="s">
        <v>34395</v>
      </c>
      <c r="U732" t="s">
        <v>32634</v>
      </c>
      <c r="V732" t="s">
        <v>32664</v>
      </c>
      <c r="X732">
        <v>2</v>
      </c>
      <c r="Y732" t="s">
        <v>32665</v>
      </c>
      <c r="AA732">
        <v>9</v>
      </c>
      <c r="AB732">
        <v>25</v>
      </c>
      <c r="AC732">
        <v>1</v>
      </c>
      <c r="AD732" t="str">
        <f t="shared" si="108"/>
        <v/>
      </c>
      <c r="AE732" t="str">
        <f t="shared" si="112"/>
        <v/>
      </c>
      <c r="AF732" t="str">
        <f t="shared" si="113"/>
        <v/>
      </c>
      <c r="AG732">
        <f>IF((S732&lt;&gt;"tühi")*(AC732&lt;&gt;""),AC732,"")</f>
        <v>1</v>
      </c>
      <c r="AH732">
        <f t="shared" si="110"/>
        <v>2.8</v>
      </c>
      <c r="AI732">
        <v>0.14499999999999999</v>
      </c>
      <c r="AJ732">
        <f t="shared" si="107"/>
        <v>0.40599999999999997</v>
      </c>
      <c r="AK732" t="str">
        <f t="shared" si="111"/>
        <v/>
      </c>
      <c r="AL732" t="str">
        <f t="shared" si="105"/>
        <v/>
      </c>
    </row>
    <row r="733" spans="1:39" x14ac:dyDescent="0.2">
      <c r="A733" t="s">
        <v>6499</v>
      </c>
      <c r="B733" t="s">
        <v>122</v>
      </c>
      <c r="C733" t="s">
        <v>6500</v>
      </c>
      <c r="D733" s="1">
        <v>36171</v>
      </c>
      <c r="E733" s="1">
        <v>43456</v>
      </c>
      <c r="F733" t="s">
        <v>19</v>
      </c>
      <c r="I733">
        <v>100</v>
      </c>
      <c r="J733">
        <v>0</v>
      </c>
      <c r="K733">
        <v>0</v>
      </c>
      <c r="L733">
        <v>1202</v>
      </c>
      <c r="M733">
        <v>1202</v>
      </c>
      <c r="N733" t="s">
        <v>20</v>
      </c>
      <c r="O733" t="s">
        <v>6501</v>
      </c>
      <c r="P733" t="s">
        <v>28</v>
      </c>
      <c r="Q733" t="s">
        <v>34233</v>
      </c>
      <c r="R733" t="s">
        <v>34233</v>
      </c>
      <c r="S733" t="s">
        <v>33800</v>
      </c>
      <c r="T733" t="s">
        <v>34349</v>
      </c>
      <c r="AD733" t="str">
        <f t="shared" si="108"/>
        <v/>
      </c>
      <c r="AE733" t="str">
        <f t="shared" si="112"/>
        <v/>
      </c>
      <c r="AF733" t="str">
        <f t="shared" si="113"/>
        <v/>
      </c>
      <c r="AG733" s="17">
        <v>1</v>
      </c>
      <c r="AH733">
        <f t="shared" si="110"/>
        <v>2.8</v>
      </c>
      <c r="AI733">
        <v>0.14499999999999999</v>
      </c>
      <c r="AJ733">
        <f t="shared" si="107"/>
        <v>0.40599999999999997</v>
      </c>
      <c r="AK733" t="str">
        <f t="shared" si="111"/>
        <v/>
      </c>
      <c r="AL733" t="str">
        <f t="shared" si="105"/>
        <v/>
      </c>
    </row>
    <row r="734" spans="1:39" x14ac:dyDescent="0.2">
      <c r="A734" t="s">
        <v>8986</v>
      </c>
      <c r="B734" t="s">
        <v>122</v>
      </c>
      <c r="C734" t="s">
        <v>8987</v>
      </c>
      <c r="D734" s="1">
        <v>36243</v>
      </c>
      <c r="E734" s="1">
        <v>43951</v>
      </c>
      <c r="F734" t="s">
        <v>19</v>
      </c>
      <c r="I734">
        <v>100</v>
      </c>
      <c r="J734">
        <v>0</v>
      </c>
      <c r="K734">
        <v>0</v>
      </c>
      <c r="L734">
        <v>1297</v>
      </c>
      <c r="M734">
        <v>1297</v>
      </c>
      <c r="N734" t="s">
        <v>20</v>
      </c>
      <c r="O734" t="s">
        <v>8988</v>
      </c>
      <c r="P734" t="s">
        <v>28</v>
      </c>
      <c r="Q734" t="s">
        <v>34233</v>
      </c>
      <c r="R734" t="s">
        <v>34233</v>
      </c>
      <c r="S734" t="s">
        <v>33797</v>
      </c>
      <c r="T734" t="s">
        <v>34357</v>
      </c>
      <c r="AD734" t="str">
        <f t="shared" si="108"/>
        <v/>
      </c>
      <c r="AE734" t="str">
        <f t="shared" si="112"/>
        <v/>
      </c>
      <c r="AF734" t="str">
        <f t="shared" si="113"/>
        <v/>
      </c>
      <c r="AG734" s="17">
        <v>1</v>
      </c>
      <c r="AH734">
        <f t="shared" si="110"/>
        <v>2.8</v>
      </c>
      <c r="AI734">
        <v>0.14499999999999999</v>
      </c>
      <c r="AJ734">
        <f t="shared" si="107"/>
        <v>0.40599999999999997</v>
      </c>
      <c r="AK734" t="str">
        <f t="shared" si="111"/>
        <v/>
      </c>
      <c r="AL734" t="str">
        <f t="shared" si="105"/>
        <v/>
      </c>
    </row>
    <row r="735" spans="1:39" x14ac:dyDescent="0.2">
      <c r="A735" t="s">
        <v>7605</v>
      </c>
      <c r="B735" t="s">
        <v>122</v>
      </c>
      <c r="C735" t="s">
        <v>7606</v>
      </c>
      <c r="D735" s="1">
        <v>36173</v>
      </c>
      <c r="E735" s="1">
        <v>43456</v>
      </c>
      <c r="F735" t="s">
        <v>19</v>
      </c>
      <c r="I735">
        <v>100</v>
      </c>
      <c r="J735">
        <v>0</v>
      </c>
      <c r="K735">
        <v>0</v>
      </c>
      <c r="L735">
        <v>1201</v>
      </c>
      <c r="M735">
        <v>1201</v>
      </c>
      <c r="N735" t="s">
        <v>20</v>
      </c>
      <c r="O735" t="s">
        <v>7607</v>
      </c>
      <c r="P735" t="s">
        <v>28</v>
      </c>
      <c r="Q735" t="s">
        <v>34233</v>
      </c>
      <c r="R735" t="s">
        <v>34233</v>
      </c>
      <c r="S735" t="s">
        <v>33797</v>
      </c>
      <c r="T735" t="s">
        <v>34349</v>
      </c>
      <c r="AD735" t="str">
        <f t="shared" si="108"/>
        <v/>
      </c>
      <c r="AE735" t="str">
        <f t="shared" si="112"/>
        <v/>
      </c>
      <c r="AF735" t="str">
        <f t="shared" si="113"/>
        <v/>
      </c>
      <c r="AG735" s="17">
        <v>1</v>
      </c>
      <c r="AH735">
        <f t="shared" si="110"/>
        <v>2.8</v>
      </c>
      <c r="AI735">
        <v>0.14499999999999999</v>
      </c>
      <c r="AJ735">
        <f t="shared" si="107"/>
        <v>0.40599999999999997</v>
      </c>
      <c r="AK735" t="str">
        <f t="shared" si="111"/>
        <v/>
      </c>
      <c r="AL735" t="str">
        <f t="shared" ref="AL735:AL798" si="114">IF(COUNTBLANK(AK735),"",AK735*AI735)</f>
        <v/>
      </c>
    </row>
    <row r="736" spans="1:39" x14ac:dyDescent="0.2">
      <c r="A736" t="s">
        <v>2049</v>
      </c>
      <c r="B736" t="s">
        <v>122</v>
      </c>
      <c r="C736" t="s">
        <v>2050</v>
      </c>
      <c r="D736" s="1">
        <v>35696</v>
      </c>
      <c r="E736" s="1">
        <v>43456</v>
      </c>
      <c r="F736" t="s">
        <v>19</v>
      </c>
      <c r="I736">
        <v>100</v>
      </c>
      <c r="J736">
        <v>0</v>
      </c>
      <c r="K736">
        <v>0</v>
      </c>
      <c r="L736">
        <v>1331</v>
      </c>
      <c r="M736">
        <v>1331</v>
      </c>
      <c r="N736" t="s">
        <v>20</v>
      </c>
      <c r="O736" t="s">
        <v>2051</v>
      </c>
      <c r="P736" t="s">
        <v>28</v>
      </c>
      <c r="Q736" t="s">
        <v>34233</v>
      </c>
      <c r="R736" t="s">
        <v>34233</v>
      </c>
      <c r="S736" t="s">
        <v>33797</v>
      </c>
      <c r="T736" t="s">
        <v>34349</v>
      </c>
      <c r="AD736" t="str">
        <f t="shared" si="108"/>
        <v/>
      </c>
      <c r="AE736" t="str">
        <f t="shared" si="112"/>
        <v/>
      </c>
      <c r="AF736" t="str">
        <f t="shared" si="113"/>
        <v/>
      </c>
      <c r="AG736" s="17">
        <v>1</v>
      </c>
      <c r="AH736">
        <f t="shared" si="110"/>
        <v>2.8</v>
      </c>
      <c r="AI736">
        <v>0.14499999999999999</v>
      </c>
      <c r="AJ736">
        <f t="shared" si="107"/>
        <v>0.40599999999999997</v>
      </c>
      <c r="AK736" t="str">
        <f t="shared" si="111"/>
        <v/>
      </c>
      <c r="AL736" t="str">
        <f t="shared" si="114"/>
        <v/>
      </c>
    </row>
    <row r="737" spans="1:39" x14ac:dyDescent="0.2">
      <c r="A737" t="s">
        <v>563</v>
      </c>
      <c r="B737" t="s">
        <v>122</v>
      </c>
      <c r="C737" t="s">
        <v>564</v>
      </c>
      <c r="D737" s="1">
        <v>35152</v>
      </c>
      <c r="E737" s="1">
        <v>43456</v>
      </c>
      <c r="F737" t="s">
        <v>19</v>
      </c>
      <c r="I737">
        <v>100</v>
      </c>
      <c r="J737">
        <v>0</v>
      </c>
      <c r="K737">
        <v>0</v>
      </c>
      <c r="L737">
        <v>1194</v>
      </c>
      <c r="M737">
        <v>1194</v>
      </c>
      <c r="N737" t="s">
        <v>20</v>
      </c>
      <c r="O737" t="s">
        <v>565</v>
      </c>
      <c r="P737" t="s">
        <v>28</v>
      </c>
      <c r="Q737" t="s">
        <v>34233</v>
      </c>
      <c r="R737" t="s">
        <v>34233</v>
      </c>
      <c r="S737" t="s">
        <v>32628</v>
      </c>
      <c r="T737" t="s">
        <v>34349</v>
      </c>
      <c r="AD737" t="str">
        <f t="shared" si="108"/>
        <v/>
      </c>
      <c r="AE737" t="str">
        <f t="shared" si="112"/>
        <v/>
      </c>
      <c r="AF737" t="str">
        <f t="shared" si="113"/>
        <v/>
      </c>
      <c r="AG737" s="17">
        <v>1</v>
      </c>
      <c r="AH737">
        <f t="shared" si="110"/>
        <v>2.8</v>
      </c>
      <c r="AI737">
        <v>0.14499999999999999</v>
      </c>
      <c r="AJ737">
        <f t="shared" si="107"/>
        <v>0.40599999999999997</v>
      </c>
      <c r="AK737" t="str">
        <f t="shared" si="111"/>
        <v/>
      </c>
      <c r="AL737" t="str">
        <f t="shared" si="114"/>
        <v/>
      </c>
    </row>
    <row r="738" spans="1:39" x14ac:dyDescent="0.2">
      <c r="A738" t="s">
        <v>15528</v>
      </c>
      <c r="B738" t="s">
        <v>122</v>
      </c>
      <c r="C738" t="s">
        <v>15529</v>
      </c>
      <c r="D738" s="1">
        <v>37406</v>
      </c>
      <c r="E738" s="1">
        <v>43456</v>
      </c>
      <c r="F738" t="s">
        <v>19</v>
      </c>
      <c r="I738">
        <v>100</v>
      </c>
      <c r="J738">
        <v>0</v>
      </c>
      <c r="K738">
        <v>0</v>
      </c>
      <c r="L738">
        <v>1189</v>
      </c>
      <c r="M738">
        <v>1189</v>
      </c>
      <c r="N738" t="s">
        <v>20</v>
      </c>
      <c r="O738" t="s">
        <v>15530</v>
      </c>
      <c r="P738" t="s">
        <v>28</v>
      </c>
      <c r="Q738" t="s">
        <v>34233</v>
      </c>
      <c r="R738" t="s">
        <v>34233</v>
      </c>
      <c r="S738" t="s">
        <v>33797</v>
      </c>
      <c r="T738" t="s">
        <v>34349</v>
      </c>
      <c r="U738" t="s">
        <v>32634</v>
      </c>
      <c r="V738" t="s">
        <v>32719</v>
      </c>
      <c r="W738">
        <v>357</v>
      </c>
      <c r="X738">
        <v>2</v>
      </c>
      <c r="Y738">
        <v>1</v>
      </c>
      <c r="AA738">
        <v>7</v>
      </c>
      <c r="AB738">
        <v>30</v>
      </c>
      <c r="AC738">
        <v>1</v>
      </c>
      <c r="AD738" t="str">
        <f t="shared" si="108"/>
        <v/>
      </c>
      <c r="AE738" t="str">
        <f t="shared" si="112"/>
        <v/>
      </c>
      <c r="AF738" t="str">
        <f t="shared" si="113"/>
        <v/>
      </c>
      <c r="AG738">
        <f>IF((S738&lt;&gt;"tühi")*(AC738&lt;&gt;""),AC738,"")</f>
        <v>1</v>
      </c>
      <c r="AH738">
        <f t="shared" si="110"/>
        <v>2.8</v>
      </c>
      <c r="AI738">
        <v>0.14499999999999999</v>
      </c>
      <c r="AJ738">
        <f t="shared" si="107"/>
        <v>0.40599999999999997</v>
      </c>
      <c r="AK738" t="str">
        <f t="shared" si="111"/>
        <v/>
      </c>
      <c r="AL738" t="str">
        <f t="shared" si="114"/>
        <v/>
      </c>
    </row>
    <row r="739" spans="1:39" x14ac:dyDescent="0.2">
      <c r="A739" t="s">
        <v>15531</v>
      </c>
      <c r="B739" t="s">
        <v>122</v>
      </c>
      <c r="C739" t="s">
        <v>15532</v>
      </c>
      <c r="D739" s="1">
        <v>37406</v>
      </c>
      <c r="E739" s="1">
        <v>43456</v>
      </c>
      <c r="F739" t="s">
        <v>19</v>
      </c>
      <c r="I739">
        <v>100</v>
      </c>
      <c r="J739">
        <v>0</v>
      </c>
      <c r="K739">
        <v>0</v>
      </c>
      <c r="L739">
        <v>1201</v>
      </c>
      <c r="M739">
        <v>1201</v>
      </c>
      <c r="N739" t="s">
        <v>20</v>
      </c>
      <c r="O739" t="s">
        <v>15533</v>
      </c>
      <c r="P739" t="s">
        <v>28</v>
      </c>
      <c r="Q739" t="s">
        <v>34233</v>
      </c>
      <c r="R739" t="s">
        <v>34233</v>
      </c>
      <c r="S739" t="s">
        <v>32628</v>
      </c>
      <c r="T739" t="s">
        <v>34349</v>
      </c>
      <c r="U739" t="s">
        <v>32634</v>
      </c>
      <c r="V739" t="s">
        <v>32719</v>
      </c>
      <c r="W739">
        <v>360</v>
      </c>
      <c r="X739">
        <v>2</v>
      </c>
      <c r="Y739">
        <v>1</v>
      </c>
      <c r="AA739">
        <v>7</v>
      </c>
      <c r="AB739">
        <v>30</v>
      </c>
      <c r="AC739">
        <v>1</v>
      </c>
      <c r="AD739" t="str">
        <f t="shared" si="108"/>
        <v/>
      </c>
      <c r="AE739" t="str">
        <f t="shared" si="112"/>
        <v/>
      </c>
      <c r="AF739" t="str">
        <f t="shared" si="113"/>
        <v/>
      </c>
      <c r="AG739">
        <f>IF((S739&lt;&gt;"tühi")*(AC739&lt;&gt;""),AC739,"")</f>
        <v>1</v>
      </c>
      <c r="AH739">
        <f t="shared" si="110"/>
        <v>2.8</v>
      </c>
      <c r="AI739">
        <v>0.14499999999999999</v>
      </c>
      <c r="AJ739">
        <f t="shared" si="107"/>
        <v>0.40599999999999997</v>
      </c>
      <c r="AK739" t="str">
        <f t="shared" si="111"/>
        <v/>
      </c>
      <c r="AL739" t="str">
        <f t="shared" si="114"/>
        <v/>
      </c>
    </row>
    <row r="740" spans="1:39" x14ac:dyDescent="0.2">
      <c r="A740" t="s">
        <v>566</v>
      </c>
      <c r="B740" t="s">
        <v>122</v>
      </c>
      <c r="C740" t="s">
        <v>567</v>
      </c>
      <c r="D740" s="1">
        <v>35152</v>
      </c>
      <c r="E740" s="1">
        <v>43456</v>
      </c>
      <c r="F740" t="s">
        <v>19</v>
      </c>
      <c r="I740">
        <v>100</v>
      </c>
      <c r="J740">
        <v>0</v>
      </c>
      <c r="K740">
        <v>0</v>
      </c>
      <c r="L740">
        <v>1205</v>
      </c>
      <c r="M740">
        <v>1205</v>
      </c>
      <c r="N740" t="s">
        <v>20</v>
      </c>
      <c r="O740" t="s">
        <v>568</v>
      </c>
      <c r="P740" t="s">
        <v>28</v>
      </c>
      <c r="Q740" t="s">
        <v>34233</v>
      </c>
      <c r="R740" t="s">
        <v>34233</v>
      </c>
      <c r="S740" t="s">
        <v>33797</v>
      </c>
      <c r="T740" t="s">
        <v>34366</v>
      </c>
      <c r="AD740" t="str">
        <f t="shared" si="108"/>
        <v/>
      </c>
      <c r="AE740" t="str">
        <f t="shared" si="112"/>
        <v/>
      </c>
      <c r="AF740" t="str">
        <f t="shared" si="113"/>
        <v/>
      </c>
      <c r="AG740" s="17">
        <v>1</v>
      </c>
      <c r="AH740">
        <f t="shared" si="110"/>
        <v>2.8</v>
      </c>
      <c r="AI740">
        <v>0.14499999999999999</v>
      </c>
      <c r="AJ740">
        <f t="shared" si="107"/>
        <v>0.40599999999999997</v>
      </c>
      <c r="AK740" t="str">
        <f t="shared" si="111"/>
        <v/>
      </c>
      <c r="AL740" t="str">
        <f t="shared" si="114"/>
        <v/>
      </c>
    </row>
    <row r="741" spans="1:39" x14ac:dyDescent="0.2">
      <c r="A741" t="s">
        <v>12005</v>
      </c>
      <c r="B741" t="s">
        <v>122</v>
      </c>
      <c r="C741" t="s">
        <v>12006</v>
      </c>
      <c r="D741" s="1">
        <v>36532</v>
      </c>
      <c r="E741" s="1">
        <v>43456</v>
      </c>
      <c r="F741" t="s">
        <v>19</v>
      </c>
      <c r="I741">
        <v>100</v>
      </c>
      <c r="J741">
        <v>0</v>
      </c>
      <c r="K741">
        <v>0</v>
      </c>
      <c r="L741">
        <v>733</v>
      </c>
      <c r="M741">
        <v>733</v>
      </c>
      <c r="N741" t="s">
        <v>20</v>
      </c>
      <c r="O741" t="s">
        <v>12007</v>
      </c>
      <c r="P741" t="s">
        <v>28</v>
      </c>
      <c r="Q741" t="s">
        <v>34233</v>
      </c>
      <c r="R741" t="s">
        <v>34233</v>
      </c>
      <c r="S741" t="s">
        <v>32628</v>
      </c>
      <c r="T741" t="s">
        <v>34349</v>
      </c>
      <c r="AD741" t="str">
        <f t="shared" si="108"/>
        <v/>
      </c>
      <c r="AE741" t="str">
        <f t="shared" si="112"/>
        <v/>
      </c>
      <c r="AF741" t="str">
        <f t="shared" si="113"/>
        <v/>
      </c>
      <c r="AG741" s="17">
        <v>1</v>
      </c>
      <c r="AH741">
        <f t="shared" si="110"/>
        <v>2.8</v>
      </c>
      <c r="AI741">
        <v>0.14499999999999999</v>
      </c>
      <c r="AJ741">
        <f t="shared" si="107"/>
        <v>0.40599999999999997</v>
      </c>
      <c r="AK741" t="str">
        <f t="shared" si="111"/>
        <v/>
      </c>
      <c r="AL741" t="str">
        <f t="shared" si="114"/>
        <v/>
      </c>
    </row>
    <row r="742" spans="1:39" x14ac:dyDescent="0.2">
      <c r="A742" t="s">
        <v>25650</v>
      </c>
      <c r="B742" t="s">
        <v>122</v>
      </c>
      <c r="C742" t="s">
        <v>25651</v>
      </c>
      <c r="D742" s="1">
        <v>40190</v>
      </c>
      <c r="E742" s="1">
        <v>43456</v>
      </c>
      <c r="F742" t="s">
        <v>2354</v>
      </c>
      <c r="I742">
        <v>100</v>
      </c>
      <c r="J742">
        <v>0</v>
      </c>
      <c r="K742">
        <v>0</v>
      </c>
      <c r="L742">
        <v>37243</v>
      </c>
      <c r="M742">
        <v>37243</v>
      </c>
      <c r="N742" t="s">
        <v>20</v>
      </c>
      <c r="O742" t="s">
        <v>25652</v>
      </c>
      <c r="P742" t="s">
        <v>28</v>
      </c>
      <c r="Q742" t="s">
        <v>32827</v>
      </c>
      <c r="R742">
        <v>20</v>
      </c>
      <c r="S742" t="s">
        <v>32627</v>
      </c>
      <c r="T742" t="s">
        <v>34396</v>
      </c>
      <c r="AD742" t="str">
        <f t="shared" si="108"/>
        <v/>
      </c>
      <c r="AE742" t="str">
        <f t="shared" si="112"/>
        <v/>
      </c>
      <c r="AF742" t="str">
        <f t="shared" si="113"/>
        <v/>
      </c>
      <c r="AG742" t="str">
        <f>IF((S742&lt;&gt;"tühi")*(AC742&lt;&gt;""),AC742,"")</f>
        <v/>
      </c>
      <c r="AH742" t="str">
        <f t="shared" si="110"/>
        <v/>
      </c>
      <c r="AI742">
        <v>0.14499999999999999</v>
      </c>
      <c r="AJ742">
        <v>20</v>
      </c>
      <c r="AK742" t="str">
        <f t="shared" si="111"/>
        <v/>
      </c>
    </row>
    <row r="743" spans="1:39" x14ac:dyDescent="0.2">
      <c r="A743" t="s">
        <v>7812</v>
      </c>
      <c r="B743" t="s">
        <v>122</v>
      </c>
      <c r="C743" t="s">
        <v>7813</v>
      </c>
      <c r="D743" s="1">
        <v>36264</v>
      </c>
      <c r="E743" s="1">
        <v>43456</v>
      </c>
      <c r="F743" t="s">
        <v>19</v>
      </c>
      <c r="I743">
        <v>100</v>
      </c>
      <c r="J743">
        <v>0</v>
      </c>
      <c r="K743">
        <v>0</v>
      </c>
      <c r="L743">
        <v>1118</v>
      </c>
      <c r="M743">
        <v>1118</v>
      </c>
      <c r="N743" t="s">
        <v>20</v>
      </c>
      <c r="O743" t="s">
        <v>7814</v>
      </c>
      <c r="P743" t="s">
        <v>28</v>
      </c>
      <c r="Q743" t="s">
        <v>34233</v>
      </c>
      <c r="R743" t="s">
        <v>34233</v>
      </c>
      <c r="S743" t="s">
        <v>32628</v>
      </c>
      <c r="T743" t="s">
        <v>34357</v>
      </c>
      <c r="U743" t="s">
        <v>32648</v>
      </c>
      <c r="V743" t="s">
        <v>32649</v>
      </c>
      <c r="W743">
        <v>290</v>
      </c>
      <c r="X743">
        <v>3</v>
      </c>
      <c r="Y743" s="5" t="s">
        <v>32661</v>
      </c>
      <c r="AA743">
        <v>12</v>
      </c>
      <c r="AB743">
        <v>25</v>
      </c>
      <c r="AC743">
        <v>2</v>
      </c>
      <c r="AD743" t="str">
        <f t="shared" si="108"/>
        <v/>
      </c>
      <c r="AE743" t="str">
        <f t="shared" si="112"/>
        <v/>
      </c>
      <c r="AF743" t="str">
        <f t="shared" si="113"/>
        <v/>
      </c>
      <c r="AG743">
        <v>1</v>
      </c>
      <c r="AH743">
        <f t="shared" si="110"/>
        <v>2.8</v>
      </c>
      <c r="AI743">
        <v>0.14499999999999999</v>
      </c>
      <c r="AJ743">
        <f t="shared" si="107"/>
        <v>0.40599999999999997</v>
      </c>
      <c r="AK743" t="str">
        <f t="shared" si="111"/>
        <v/>
      </c>
      <c r="AL743" t="str">
        <f t="shared" si="114"/>
        <v/>
      </c>
      <c r="AM743" t="s">
        <v>33882</v>
      </c>
    </row>
    <row r="744" spans="1:39" x14ac:dyDescent="0.2">
      <c r="A744" t="s">
        <v>2004</v>
      </c>
      <c r="B744" t="s">
        <v>122</v>
      </c>
      <c r="C744" t="s">
        <v>2005</v>
      </c>
      <c r="D744" s="1">
        <v>35696</v>
      </c>
      <c r="E744" s="1">
        <v>43456</v>
      </c>
      <c r="F744" t="s">
        <v>19</v>
      </c>
      <c r="I744">
        <v>100</v>
      </c>
      <c r="J744">
        <v>0</v>
      </c>
      <c r="K744">
        <v>0</v>
      </c>
      <c r="L744">
        <v>1193</v>
      </c>
      <c r="M744">
        <v>1193</v>
      </c>
      <c r="N744" t="s">
        <v>20</v>
      </c>
      <c r="O744" t="s">
        <v>2006</v>
      </c>
      <c r="P744" t="s">
        <v>28</v>
      </c>
      <c r="Q744" t="s">
        <v>34233</v>
      </c>
      <c r="R744" t="s">
        <v>34233</v>
      </c>
      <c r="S744" t="s">
        <v>33800</v>
      </c>
      <c r="T744" t="s">
        <v>34357</v>
      </c>
      <c r="AD744" t="str">
        <f t="shared" si="108"/>
        <v/>
      </c>
      <c r="AE744" t="str">
        <f t="shared" si="112"/>
        <v/>
      </c>
      <c r="AF744" t="str">
        <f t="shared" si="113"/>
        <v/>
      </c>
      <c r="AG744" s="17">
        <v>1</v>
      </c>
      <c r="AH744">
        <f t="shared" si="110"/>
        <v>2.8</v>
      </c>
      <c r="AI744">
        <v>0.14499999999999999</v>
      </c>
      <c r="AJ744">
        <f t="shared" si="107"/>
        <v>0.40599999999999997</v>
      </c>
      <c r="AK744" t="str">
        <f t="shared" si="111"/>
        <v/>
      </c>
      <c r="AL744" t="str">
        <f t="shared" si="114"/>
        <v/>
      </c>
    </row>
    <row r="745" spans="1:39" x14ac:dyDescent="0.2">
      <c r="A745" t="s">
        <v>15858</v>
      </c>
      <c r="B745" t="s">
        <v>122</v>
      </c>
      <c r="C745" t="s">
        <v>15859</v>
      </c>
      <c r="D745" s="1">
        <v>37424</v>
      </c>
      <c r="E745" s="1">
        <v>44546</v>
      </c>
      <c r="F745" t="s">
        <v>19</v>
      </c>
      <c r="I745">
        <v>100</v>
      </c>
      <c r="J745">
        <v>0</v>
      </c>
      <c r="K745">
        <v>0</v>
      </c>
      <c r="L745">
        <v>1363</v>
      </c>
      <c r="M745">
        <v>1363</v>
      </c>
      <c r="N745" t="s">
        <v>20</v>
      </c>
      <c r="O745" t="s">
        <v>15860</v>
      </c>
      <c r="P745" t="s">
        <v>28</v>
      </c>
      <c r="Q745" t="s">
        <v>34233</v>
      </c>
      <c r="R745" t="s">
        <v>34233</v>
      </c>
      <c r="S745" t="s">
        <v>33797</v>
      </c>
      <c r="T745" t="s">
        <v>34349</v>
      </c>
      <c r="AD745" t="str">
        <f t="shared" si="108"/>
        <v/>
      </c>
      <c r="AE745" t="str">
        <f t="shared" si="112"/>
        <v/>
      </c>
      <c r="AF745" t="str">
        <f t="shared" si="113"/>
        <v/>
      </c>
      <c r="AG745" s="17">
        <v>1</v>
      </c>
      <c r="AH745">
        <f t="shared" si="110"/>
        <v>2.8</v>
      </c>
      <c r="AI745">
        <v>0.14499999999999999</v>
      </c>
      <c r="AJ745">
        <f t="shared" si="107"/>
        <v>0.40599999999999997</v>
      </c>
      <c r="AK745" t="str">
        <f t="shared" si="111"/>
        <v/>
      </c>
      <c r="AL745" t="str">
        <f t="shared" si="114"/>
        <v/>
      </c>
    </row>
    <row r="746" spans="1:39" x14ac:dyDescent="0.2">
      <c r="A746" t="s">
        <v>11034</v>
      </c>
      <c r="B746" t="s">
        <v>122</v>
      </c>
      <c r="C746" t="s">
        <v>11035</v>
      </c>
      <c r="D746" s="1">
        <v>36446</v>
      </c>
      <c r="E746" s="1">
        <v>43456</v>
      </c>
      <c r="F746" t="s">
        <v>19</v>
      </c>
      <c r="I746">
        <v>100</v>
      </c>
      <c r="J746">
        <v>0</v>
      </c>
      <c r="K746">
        <v>0</v>
      </c>
      <c r="L746">
        <v>1194</v>
      </c>
      <c r="M746">
        <v>1194</v>
      </c>
      <c r="N746" t="s">
        <v>20</v>
      </c>
      <c r="O746" t="s">
        <v>11036</v>
      </c>
      <c r="P746" t="s">
        <v>28</v>
      </c>
      <c r="Q746" t="s">
        <v>34233</v>
      </c>
      <c r="R746" t="s">
        <v>34233</v>
      </c>
      <c r="S746" t="s">
        <v>32628</v>
      </c>
      <c r="T746" t="s">
        <v>34349</v>
      </c>
      <c r="AD746" t="str">
        <f t="shared" si="108"/>
        <v/>
      </c>
      <c r="AE746" t="str">
        <f t="shared" si="112"/>
        <v/>
      </c>
      <c r="AF746" t="str">
        <f t="shared" si="113"/>
        <v/>
      </c>
      <c r="AG746" s="17">
        <v>1</v>
      </c>
      <c r="AH746">
        <f t="shared" si="110"/>
        <v>2.8</v>
      </c>
      <c r="AI746">
        <v>0.14499999999999999</v>
      </c>
      <c r="AJ746">
        <f t="shared" si="107"/>
        <v>0.40599999999999997</v>
      </c>
      <c r="AK746" t="str">
        <f t="shared" si="111"/>
        <v/>
      </c>
      <c r="AL746" t="str">
        <f t="shared" si="114"/>
        <v/>
      </c>
    </row>
    <row r="747" spans="1:39" x14ac:dyDescent="0.2">
      <c r="A747" t="s">
        <v>23480</v>
      </c>
      <c r="B747" t="s">
        <v>122</v>
      </c>
      <c r="C747" t="s">
        <v>23481</v>
      </c>
      <c r="D747" s="1">
        <v>39008</v>
      </c>
      <c r="E747" s="1">
        <v>43456</v>
      </c>
      <c r="F747" t="s">
        <v>474</v>
      </c>
      <c r="I747">
        <v>100</v>
      </c>
      <c r="J747">
        <v>0</v>
      </c>
      <c r="K747">
        <v>0</v>
      </c>
      <c r="L747">
        <v>2005</v>
      </c>
      <c r="M747">
        <v>2005</v>
      </c>
      <c r="N747" t="s">
        <v>20</v>
      </c>
      <c r="O747" t="s">
        <v>23482</v>
      </c>
      <c r="P747" t="s">
        <v>28</v>
      </c>
      <c r="Q747" t="s">
        <v>34233</v>
      </c>
      <c r="R747" t="s">
        <v>34233</v>
      </c>
      <c r="S747" t="s">
        <v>32627</v>
      </c>
      <c r="T747" t="s">
        <v>34397</v>
      </c>
      <c r="U747" t="s">
        <v>32713</v>
      </c>
      <c r="V747" t="s">
        <v>32653</v>
      </c>
      <c r="AD747" t="str">
        <f t="shared" si="108"/>
        <v/>
      </c>
      <c r="AE747" t="str">
        <f t="shared" si="112"/>
        <v/>
      </c>
      <c r="AF747" t="str">
        <f t="shared" si="113"/>
        <v/>
      </c>
      <c r="AG747" t="str">
        <f>IF((S747&lt;&gt;"tühi")*(AC747&lt;&gt;""),AC747,"")</f>
        <v/>
      </c>
      <c r="AH747" t="str">
        <f t="shared" si="110"/>
        <v/>
      </c>
      <c r="AI747">
        <v>0.14499999999999999</v>
      </c>
      <c r="AJ747" t="str">
        <f t="shared" si="107"/>
        <v/>
      </c>
      <c r="AK747" t="str">
        <f t="shared" si="111"/>
        <v/>
      </c>
      <c r="AL747" t="str">
        <f t="shared" si="114"/>
        <v/>
      </c>
    </row>
    <row r="748" spans="1:39" x14ac:dyDescent="0.2">
      <c r="A748" t="s">
        <v>10730</v>
      </c>
      <c r="B748" t="s">
        <v>122</v>
      </c>
      <c r="C748" t="s">
        <v>10731</v>
      </c>
      <c r="D748" s="1">
        <v>36494</v>
      </c>
      <c r="E748" s="1">
        <v>43456</v>
      </c>
      <c r="F748" t="s">
        <v>19</v>
      </c>
      <c r="I748">
        <v>100</v>
      </c>
      <c r="J748">
        <v>0</v>
      </c>
      <c r="K748">
        <v>0</v>
      </c>
      <c r="L748">
        <v>1202</v>
      </c>
      <c r="M748">
        <v>1202</v>
      </c>
      <c r="N748" t="s">
        <v>20</v>
      </c>
      <c r="O748" t="s">
        <v>10732</v>
      </c>
      <c r="P748" t="s">
        <v>28</v>
      </c>
      <c r="Q748" t="s">
        <v>34233</v>
      </c>
      <c r="R748" t="s">
        <v>34233</v>
      </c>
      <c r="S748" t="s">
        <v>32628</v>
      </c>
      <c r="T748" t="s">
        <v>34349</v>
      </c>
      <c r="AD748" t="str">
        <f t="shared" si="108"/>
        <v/>
      </c>
      <c r="AE748" t="str">
        <f t="shared" si="112"/>
        <v/>
      </c>
      <c r="AF748" t="str">
        <f t="shared" si="113"/>
        <v/>
      </c>
      <c r="AG748" s="17">
        <v>1</v>
      </c>
      <c r="AH748">
        <f t="shared" si="110"/>
        <v>2.8</v>
      </c>
      <c r="AI748">
        <v>0.14499999999999999</v>
      </c>
      <c r="AJ748">
        <f t="shared" si="107"/>
        <v>0.40599999999999997</v>
      </c>
      <c r="AK748" t="str">
        <f t="shared" si="111"/>
        <v/>
      </c>
      <c r="AL748" t="str">
        <f t="shared" si="114"/>
        <v/>
      </c>
    </row>
    <row r="749" spans="1:39" x14ac:dyDescent="0.2">
      <c r="A749" t="s">
        <v>2918</v>
      </c>
      <c r="B749" t="s">
        <v>122</v>
      </c>
      <c r="C749" t="s">
        <v>2919</v>
      </c>
      <c r="D749" s="1">
        <v>35885</v>
      </c>
      <c r="E749" s="1">
        <v>44763</v>
      </c>
      <c r="F749" t="s">
        <v>19</v>
      </c>
      <c r="I749">
        <v>100</v>
      </c>
      <c r="J749">
        <v>0</v>
      </c>
      <c r="K749">
        <v>0</v>
      </c>
      <c r="L749">
        <v>3210</v>
      </c>
      <c r="M749">
        <v>3210</v>
      </c>
      <c r="N749" t="s">
        <v>20</v>
      </c>
      <c r="O749" t="s">
        <v>21</v>
      </c>
      <c r="P749" t="s">
        <v>28</v>
      </c>
      <c r="Q749" t="s">
        <v>34233</v>
      </c>
      <c r="R749" t="s">
        <v>34233</v>
      </c>
      <c r="S749" t="s">
        <v>32628</v>
      </c>
      <c r="T749" t="s">
        <v>34349</v>
      </c>
      <c r="AD749" t="str">
        <f t="shared" si="108"/>
        <v/>
      </c>
      <c r="AE749" t="str">
        <f t="shared" si="112"/>
        <v/>
      </c>
      <c r="AF749" t="str">
        <f t="shared" si="113"/>
        <v/>
      </c>
      <c r="AG749" s="17">
        <v>1</v>
      </c>
      <c r="AH749">
        <f t="shared" si="110"/>
        <v>2.8</v>
      </c>
      <c r="AI749">
        <v>0.14499999999999999</v>
      </c>
      <c r="AJ749">
        <f t="shared" si="107"/>
        <v>0.40599999999999997</v>
      </c>
      <c r="AK749" t="str">
        <f t="shared" si="111"/>
        <v/>
      </c>
      <c r="AL749" t="str">
        <f t="shared" si="114"/>
        <v/>
      </c>
    </row>
    <row r="750" spans="1:39" x14ac:dyDescent="0.2">
      <c r="A750" t="s">
        <v>2916</v>
      </c>
      <c r="B750" t="s">
        <v>122</v>
      </c>
      <c r="C750" t="s">
        <v>2917</v>
      </c>
      <c r="D750" s="1">
        <v>35885</v>
      </c>
      <c r="E750" s="1">
        <v>44763</v>
      </c>
      <c r="F750" t="s">
        <v>19</v>
      </c>
      <c r="I750">
        <v>100</v>
      </c>
      <c r="J750">
        <v>0</v>
      </c>
      <c r="K750">
        <v>0</v>
      </c>
      <c r="L750">
        <v>845</v>
      </c>
      <c r="M750">
        <v>845</v>
      </c>
      <c r="N750" t="s">
        <v>20</v>
      </c>
      <c r="O750" t="s">
        <v>21</v>
      </c>
      <c r="P750" t="s">
        <v>28</v>
      </c>
      <c r="Q750" t="s">
        <v>34233</v>
      </c>
      <c r="R750" t="s">
        <v>34233</v>
      </c>
      <c r="S750" t="s">
        <v>33799</v>
      </c>
      <c r="T750" t="s">
        <v>34387</v>
      </c>
      <c r="AD750" t="str">
        <f t="shared" si="108"/>
        <v/>
      </c>
      <c r="AE750" t="str">
        <f t="shared" si="112"/>
        <v/>
      </c>
      <c r="AF750" t="str">
        <f t="shared" si="113"/>
        <v/>
      </c>
      <c r="AG750" t="str">
        <f>IF((S750&lt;&gt;"tühi")*(AC750&lt;&gt;""),AC750,"")</f>
        <v/>
      </c>
      <c r="AH750" t="str">
        <f t="shared" si="110"/>
        <v/>
      </c>
      <c r="AI750">
        <v>0.14499999999999999</v>
      </c>
      <c r="AJ750" t="str">
        <f t="shared" si="107"/>
        <v/>
      </c>
      <c r="AK750" t="str">
        <f t="shared" si="111"/>
        <v/>
      </c>
      <c r="AL750" t="str">
        <f t="shared" si="114"/>
        <v/>
      </c>
    </row>
    <row r="751" spans="1:39" x14ac:dyDescent="0.2">
      <c r="A751" t="s">
        <v>5733</v>
      </c>
      <c r="B751" t="s">
        <v>122</v>
      </c>
      <c r="C751" t="s">
        <v>5734</v>
      </c>
      <c r="D751" s="1">
        <v>36060</v>
      </c>
      <c r="E751" s="1">
        <v>43951</v>
      </c>
      <c r="F751" t="s">
        <v>19</v>
      </c>
      <c r="I751">
        <v>100</v>
      </c>
      <c r="J751">
        <v>0</v>
      </c>
      <c r="K751">
        <v>0</v>
      </c>
      <c r="L751">
        <v>1657</v>
      </c>
      <c r="M751">
        <v>1657</v>
      </c>
      <c r="N751" t="s">
        <v>20</v>
      </c>
      <c r="O751" t="s">
        <v>5735</v>
      </c>
      <c r="P751" t="s">
        <v>28</v>
      </c>
      <c r="Q751" t="s">
        <v>34233</v>
      </c>
      <c r="R751" t="s">
        <v>34233</v>
      </c>
      <c r="S751" t="s">
        <v>32628</v>
      </c>
      <c r="T751" t="s">
        <v>34349</v>
      </c>
      <c r="AD751" t="str">
        <f t="shared" si="108"/>
        <v/>
      </c>
      <c r="AE751" t="str">
        <f t="shared" si="112"/>
        <v/>
      </c>
      <c r="AF751" t="str">
        <f t="shared" si="113"/>
        <v/>
      </c>
      <c r="AG751" s="17">
        <v>1</v>
      </c>
      <c r="AH751">
        <f t="shared" si="110"/>
        <v>2.8</v>
      </c>
      <c r="AI751">
        <v>0.14499999999999999</v>
      </c>
      <c r="AJ751">
        <f t="shared" si="107"/>
        <v>0.40599999999999997</v>
      </c>
      <c r="AK751" t="str">
        <f t="shared" si="111"/>
        <v/>
      </c>
      <c r="AL751" t="str">
        <f t="shared" si="114"/>
        <v/>
      </c>
    </row>
    <row r="752" spans="1:39" x14ac:dyDescent="0.2">
      <c r="A752" t="s">
        <v>2334</v>
      </c>
      <c r="B752" t="s">
        <v>122</v>
      </c>
      <c r="C752" t="s">
        <v>2335</v>
      </c>
      <c r="D752" s="1">
        <v>35751</v>
      </c>
      <c r="E752" s="1">
        <v>44763</v>
      </c>
      <c r="F752" t="s">
        <v>19</v>
      </c>
      <c r="I752">
        <v>100</v>
      </c>
      <c r="J752">
        <v>0</v>
      </c>
      <c r="K752">
        <v>0</v>
      </c>
      <c r="L752">
        <v>1094</v>
      </c>
      <c r="M752">
        <v>1094</v>
      </c>
      <c r="N752" t="s">
        <v>20</v>
      </c>
      <c r="O752" t="s">
        <v>2336</v>
      </c>
      <c r="P752" t="s">
        <v>28</v>
      </c>
      <c r="Q752" t="s">
        <v>34233</v>
      </c>
      <c r="R752" t="s">
        <v>34233</v>
      </c>
      <c r="S752" t="s">
        <v>32628</v>
      </c>
      <c r="T752" t="s">
        <v>34349</v>
      </c>
      <c r="U752" t="s">
        <v>32634</v>
      </c>
      <c r="V752" t="s">
        <v>32664</v>
      </c>
      <c r="X752">
        <v>2</v>
      </c>
      <c r="Y752" t="s">
        <v>32665</v>
      </c>
      <c r="AA752">
        <v>9</v>
      </c>
      <c r="AB752">
        <v>25</v>
      </c>
      <c r="AC752">
        <v>1</v>
      </c>
      <c r="AD752" t="str">
        <f t="shared" si="108"/>
        <v/>
      </c>
      <c r="AE752" t="str">
        <f t="shared" si="112"/>
        <v/>
      </c>
      <c r="AF752" t="str">
        <f t="shared" si="113"/>
        <v/>
      </c>
      <c r="AG752">
        <f>IF((S752&lt;&gt;"tühi")*(AC752&lt;&gt;""),AC752,"")</f>
        <v>1</v>
      </c>
      <c r="AH752">
        <f t="shared" si="110"/>
        <v>2.8</v>
      </c>
      <c r="AI752">
        <v>0.14499999999999999</v>
      </c>
      <c r="AJ752">
        <f t="shared" si="107"/>
        <v>0.40599999999999997</v>
      </c>
      <c r="AK752" t="str">
        <f t="shared" si="111"/>
        <v/>
      </c>
      <c r="AL752" t="str">
        <f t="shared" si="114"/>
        <v/>
      </c>
    </row>
    <row r="753" spans="1:39" x14ac:dyDescent="0.2">
      <c r="A753" t="s">
        <v>845</v>
      </c>
      <c r="B753" t="s">
        <v>122</v>
      </c>
      <c r="C753" t="s">
        <v>846</v>
      </c>
      <c r="D753" s="1">
        <v>35276</v>
      </c>
      <c r="E753" s="1">
        <v>43456</v>
      </c>
      <c r="F753" t="s">
        <v>19</v>
      </c>
      <c r="I753">
        <v>100</v>
      </c>
      <c r="J753">
        <v>0</v>
      </c>
      <c r="K753">
        <v>0</v>
      </c>
      <c r="L753">
        <v>1239</v>
      </c>
      <c r="M753">
        <v>1239</v>
      </c>
      <c r="N753" t="s">
        <v>20</v>
      </c>
      <c r="O753" t="s">
        <v>847</v>
      </c>
      <c r="P753" t="s">
        <v>28</v>
      </c>
      <c r="Q753" t="s">
        <v>34233</v>
      </c>
      <c r="R753" t="s">
        <v>34233</v>
      </c>
      <c r="S753" t="s">
        <v>33797</v>
      </c>
      <c r="T753" t="s">
        <v>34349</v>
      </c>
      <c r="AD753" t="str">
        <f t="shared" si="108"/>
        <v/>
      </c>
      <c r="AE753" t="str">
        <f t="shared" si="112"/>
        <v/>
      </c>
      <c r="AF753" t="str">
        <f t="shared" si="113"/>
        <v/>
      </c>
      <c r="AG753" s="17">
        <v>1</v>
      </c>
      <c r="AH753">
        <f t="shared" si="110"/>
        <v>2.8</v>
      </c>
      <c r="AI753">
        <v>0.14499999999999999</v>
      </c>
      <c r="AJ753">
        <f t="shared" si="107"/>
        <v>0.40599999999999997</v>
      </c>
      <c r="AK753" t="str">
        <f t="shared" si="111"/>
        <v/>
      </c>
      <c r="AL753" t="str">
        <f t="shared" si="114"/>
        <v/>
      </c>
    </row>
    <row r="754" spans="1:39" x14ac:dyDescent="0.2">
      <c r="A754" t="s">
        <v>27583</v>
      </c>
      <c r="B754" t="s">
        <v>122</v>
      </c>
      <c r="C754" t="s">
        <v>27584</v>
      </c>
      <c r="D754" s="1">
        <v>41883</v>
      </c>
      <c r="E754" s="1">
        <v>44743</v>
      </c>
      <c r="F754" t="s">
        <v>26</v>
      </c>
      <c r="I754">
        <v>100</v>
      </c>
      <c r="J754">
        <v>0</v>
      </c>
      <c r="K754">
        <v>0</v>
      </c>
      <c r="L754">
        <v>8245</v>
      </c>
      <c r="M754">
        <v>8245</v>
      </c>
      <c r="N754" t="s">
        <v>20</v>
      </c>
      <c r="O754" t="s">
        <v>27585</v>
      </c>
      <c r="P754" t="s">
        <v>44</v>
      </c>
      <c r="Q754" t="s">
        <v>34233</v>
      </c>
      <c r="R754" t="s">
        <v>34233</v>
      </c>
      <c r="S754" t="s">
        <v>34233</v>
      </c>
      <c r="T754" t="s">
        <v>34233</v>
      </c>
      <c r="AD754" t="str">
        <f t="shared" si="108"/>
        <v/>
      </c>
      <c r="AE754" t="str">
        <f t="shared" si="112"/>
        <v/>
      </c>
      <c r="AF754" t="str">
        <f t="shared" si="113"/>
        <v/>
      </c>
      <c r="AG754" t="str">
        <f t="shared" ref="AG754:AG795" si="115">IF((S754&lt;&gt;"tühi")*(AC754&lt;&gt;""),AC754,"")</f>
        <v/>
      </c>
      <c r="AH754" t="str">
        <f t="shared" si="110"/>
        <v/>
      </c>
      <c r="AI754">
        <v>0.14499999999999999</v>
      </c>
      <c r="AJ754" t="str">
        <f t="shared" si="107"/>
        <v/>
      </c>
      <c r="AK754" t="str">
        <f t="shared" si="111"/>
        <v/>
      </c>
      <c r="AL754" t="str">
        <f t="shared" si="114"/>
        <v/>
      </c>
    </row>
    <row r="755" spans="1:39" x14ac:dyDescent="0.2">
      <c r="A755" t="s">
        <v>31110</v>
      </c>
      <c r="B755" t="s">
        <v>122</v>
      </c>
      <c r="C755" t="s">
        <v>31111</v>
      </c>
      <c r="D755" s="1">
        <v>43859</v>
      </c>
      <c r="E755" s="1">
        <v>44546</v>
      </c>
      <c r="F755" t="s">
        <v>26</v>
      </c>
      <c r="I755">
        <v>100</v>
      </c>
      <c r="J755">
        <v>0</v>
      </c>
      <c r="K755">
        <v>0</v>
      </c>
      <c r="L755">
        <v>231</v>
      </c>
      <c r="M755">
        <v>231</v>
      </c>
      <c r="N755" t="s">
        <v>20</v>
      </c>
      <c r="O755" t="s">
        <v>31112</v>
      </c>
      <c r="P755" t="s">
        <v>44</v>
      </c>
      <c r="Q755" t="s">
        <v>34233</v>
      </c>
      <c r="R755" t="s">
        <v>34233</v>
      </c>
      <c r="S755" t="s">
        <v>34233</v>
      </c>
      <c r="T755" t="s">
        <v>34233</v>
      </c>
      <c r="AD755" t="str">
        <f t="shared" si="108"/>
        <v/>
      </c>
      <c r="AE755" t="str">
        <f t="shared" si="112"/>
        <v/>
      </c>
      <c r="AF755" t="str">
        <f t="shared" si="113"/>
        <v/>
      </c>
      <c r="AG755" t="str">
        <f t="shared" si="115"/>
        <v/>
      </c>
      <c r="AH755" t="str">
        <f t="shared" si="110"/>
        <v/>
      </c>
      <c r="AI755">
        <v>0.14499999999999999</v>
      </c>
      <c r="AJ755" t="str">
        <f t="shared" si="107"/>
        <v/>
      </c>
      <c r="AK755" t="str">
        <f t="shared" si="111"/>
        <v/>
      </c>
      <c r="AL755" t="str">
        <f t="shared" si="114"/>
        <v/>
      </c>
    </row>
    <row r="756" spans="1:39" x14ac:dyDescent="0.2">
      <c r="A756" t="s">
        <v>20940</v>
      </c>
      <c r="B756" t="s">
        <v>122</v>
      </c>
      <c r="C756" t="s">
        <v>20941</v>
      </c>
      <c r="D756" s="1">
        <v>38457</v>
      </c>
      <c r="E756" s="1">
        <v>43973</v>
      </c>
      <c r="F756" t="s">
        <v>19</v>
      </c>
      <c r="I756">
        <v>100</v>
      </c>
      <c r="J756">
        <v>0</v>
      </c>
      <c r="K756">
        <v>0</v>
      </c>
      <c r="L756">
        <v>1625</v>
      </c>
      <c r="M756">
        <v>1625</v>
      </c>
      <c r="N756" t="s">
        <v>20</v>
      </c>
      <c r="O756" t="s">
        <v>20942</v>
      </c>
      <c r="P756" t="s">
        <v>28</v>
      </c>
      <c r="Q756" t="s">
        <v>34233</v>
      </c>
      <c r="R756" t="s">
        <v>34233</v>
      </c>
      <c r="S756" t="s">
        <v>32628</v>
      </c>
      <c r="T756" t="s">
        <v>34356</v>
      </c>
      <c r="U756" t="s">
        <v>32634</v>
      </c>
      <c r="V756" t="s">
        <v>32655</v>
      </c>
      <c r="W756">
        <v>200</v>
      </c>
      <c r="Y756" t="s">
        <v>32654</v>
      </c>
      <c r="AA756">
        <v>8.5</v>
      </c>
      <c r="AC756">
        <v>1</v>
      </c>
      <c r="AD756" t="str">
        <f t="shared" si="108"/>
        <v/>
      </c>
      <c r="AE756" t="str">
        <f t="shared" si="112"/>
        <v/>
      </c>
      <c r="AF756" t="str">
        <f t="shared" si="113"/>
        <v/>
      </c>
      <c r="AG756">
        <f t="shared" si="115"/>
        <v>1</v>
      </c>
      <c r="AH756">
        <f t="shared" si="110"/>
        <v>2.8</v>
      </c>
      <c r="AI756">
        <v>0.14499999999999999</v>
      </c>
      <c r="AJ756">
        <f t="shared" si="107"/>
        <v>0.40599999999999997</v>
      </c>
      <c r="AK756" t="str">
        <f t="shared" si="111"/>
        <v/>
      </c>
      <c r="AL756" t="str">
        <f t="shared" si="114"/>
        <v/>
      </c>
    </row>
    <row r="757" spans="1:39" x14ac:dyDescent="0.2">
      <c r="A757" t="s">
        <v>20949</v>
      </c>
      <c r="B757" t="s">
        <v>122</v>
      </c>
      <c r="C757" t="s">
        <v>20950</v>
      </c>
      <c r="D757" s="1">
        <v>38457</v>
      </c>
      <c r="E757" s="1">
        <v>43973</v>
      </c>
      <c r="F757" t="s">
        <v>19</v>
      </c>
      <c r="I757">
        <v>100</v>
      </c>
      <c r="J757">
        <v>0</v>
      </c>
      <c r="K757">
        <v>0</v>
      </c>
      <c r="L757">
        <v>1941</v>
      </c>
      <c r="M757">
        <v>1941</v>
      </c>
      <c r="N757" t="s">
        <v>20</v>
      </c>
      <c r="O757" t="s">
        <v>20951</v>
      </c>
      <c r="P757" t="s">
        <v>28</v>
      </c>
      <c r="Q757" t="s">
        <v>34233</v>
      </c>
      <c r="R757" t="s">
        <v>34233</v>
      </c>
      <c r="S757" t="s">
        <v>32628</v>
      </c>
      <c r="T757" t="s">
        <v>34356</v>
      </c>
      <c r="U757" t="s">
        <v>32634</v>
      </c>
      <c r="V757" t="s">
        <v>32655</v>
      </c>
      <c r="W757">
        <v>200</v>
      </c>
      <c r="Y757" t="s">
        <v>32654</v>
      </c>
      <c r="AA757">
        <v>8.5</v>
      </c>
      <c r="AC757">
        <v>1</v>
      </c>
      <c r="AD757" t="str">
        <f t="shared" si="108"/>
        <v/>
      </c>
      <c r="AE757" t="str">
        <f t="shared" si="112"/>
        <v/>
      </c>
      <c r="AF757" t="str">
        <f t="shared" si="113"/>
        <v/>
      </c>
      <c r="AG757">
        <f t="shared" si="115"/>
        <v>1</v>
      </c>
      <c r="AH757">
        <f t="shared" si="110"/>
        <v>2.8</v>
      </c>
      <c r="AI757">
        <v>0.14499999999999999</v>
      </c>
      <c r="AJ757">
        <f t="shared" si="107"/>
        <v>0.40599999999999997</v>
      </c>
      <c r="AK757" t="str">
        <f t="shared" si="111"/>
        <v/>
      </c>
      <c r="AL757" t="str">
        <f t="shared" si="114"/>
        <v/>
      </c>
    </row>
    <row r="758" spans="1:39" x14ac:dyDescent="0.2">
      <c r="A758" t="s">
        <v>22601</v>
      </c>
      <c r="B758" t="s">
        <v>122</v>
      </c>
      <c r="C758" t="s">
        <v>22602</v>
      </c>
      <c r="D758" s="1">
        <v>38826</v>
      </c>
      <c r="E758" s="1">
        <v>44546</v>
      </c>
      <c r="F758" t="s">
        <v>26</v>
      </c>
      <c r="I758">
        <v>100</v>
      </c>
      <c r="J758">
        <v>0</v>
      </c>
      <c r="K758">
        <v>0</v>
      </c>
      <c r="L758">
        <v>8908</v>
      </c>
      <c r="M758">
        <v>8908</v>
      </c>
      <c r="N758" t="s">
        <v>20</v>
      </c>
      <c r="O758" t="s">
        <v>22603</v>
      </c>
      <c r="P758" t="s">
        <v>44</v>
      </c>
      <c r="Q758" t="s">
        <v>34233</v>
      </c>
      <c r="R758" t="s">
        <v>34233</v>
      </c>
      <c r="S758" t="s">
        <v>34233</v>
      </c>
      <c r="T758" t="s">
        <v>34233</v>
      </c>
      <c r="V758" t="s">
        <v>32720</v>
      </c>
      <c r="AD758" t="str">
        <f t="shared" si="108"/>
        <v/>
      </c>
      <c r="AE758" t="str">
        <f t="shared" si="112"/>
        <v/>
      </c>
      <c r="AF758" t="str">
        <f t="shared" si="113"/>
        <v/>
      </c>
      <c r="AG758" t="str">
        <f t="shared" si="115"/>
        <v/>
      </c>
      <c r="AH758" t="str">
        <f t="shared" si="110"/>
        <v/>
      </c>
      <c r="AI758">
        <v>0.14499999999999999</v>
      </c>
      <c r="AJ758" t="str">
        <f t="shared" si="107"/>
        <v/>
      </c>
      <c r="AK758" t="str">
        <f t="shared" si="111"/>
        <v/>
      </c>
      <c r="AL758" t="str">
        <f t="shared" si="114"/>
        <v/>
      </c>
    </row>
    <row r="759" spans="1:39" x14ac:dyDescent="0.2">
      <c r="A759" t="s">
        <v>22790</v>
      </c>
      <c r="B759" t="s">
        <v>122</v>
      </c>
      <c r="C759" t="s">
        <v>22791</v>
      </c>
      <c r="D759" s="1">
        <v>38826</v>
      </c>
      <c r="E759" s="1">
        <v>43456</v>
      </c>
      <c r="F759" t="s">
        <v>19</v>
      </c>
      <c r="I759">
        <v>100</v>
      </c>
      <c r="J759">
        <v>0</v>
      </c>
      <c r="K759">
        <v>0</v>
      </c>
      <c r="L759">
        <v>1229</v>
      </c>
      <c r="M759">
        <v>1229</v>
      </c>
      <c r="N759" t="s">
        <v>20</v>
      </c>
      <c r="O759" t="s">
        <v>22792</v>
      </c>
      <c r="P759" t="s">
        <v>28</v>
      </c>
      <c r="Q759" t="s">
        <v>34233</v>
      </c>
      <c r="R759" t="s">
        <v>34233</v>
      </c>
      <c r="S759" t="s">
        <v>32628</v>
      </c>
      <c r="T759" t="s">
        <v>34357</v>
      </c>
      <c r="U759" t="s">
        <v>32634</v>
      </c>
      <c r="V759" t="s">
        <v>32720</v>
      </c>
      <c r="W759">
        <v>250</v>
      </c>
      <c r="X759">
        <v>2</v>
      </c>
      <c r="Y759">
        <v>1</v>
      </c>
      <c r="Z759">
        <v>500</v>
      </c>
      <c r="AA759">
        <v>8.5</v>
      </c>
      <c r="AB759">
        <v>20</v>
      </c>
      <c r="AC759">
        <v>1</v>
      </c>
      <c r="AD759" t="str">
        <f t="shared" si="108"/>
        <v/>
      </c>
      <c r="AE759" t="str">
        <f t="shared" si="112"/>
        <v/>
      </c>
      <c r="AF759" t="str">
        <f t="shared" si="113"/>
        <v/>
      </c>
      <c r="AG759">
        <f t="shared" si="115"/>
        <v>1</v>
      </c>
      <c r="AH759">
        <f t="shared" si="110"/>
        <v>2.8</v>
      </c>
      <c r="AI759">
        <v>0.14499999999999999</v>
      </c>
      <c r="AJ759">
        <f t="shared" ref="AJ759:AJ807" si="116">IF(COUNTBLANK(AH759),"",AH759*AI759)</f>
        <v>0.40599999999999997</v>
      </c>
      <c r="AK759" t="str">
        <f t="shared" si="111"/>
        <v/>
      </c>
      <c r="AL759" t="str">
        <f t="shared" si="114"/>
        <v/>
      </c>
    </row>
    <row r="760" spans="1:39" s="18" customFormat="1" x14ac:dyDescent="0.2">
      <c r="A760" s="18" t="s">
        <v>24418</v>
      </c>
      <c r="B760" s="18" t="s">
        <v>122</v>
      </c>
      <c r="C760" s="18" t="s">
        <v>24419</v>
      </c>
      <c r="D760" s="19">
        <v>39357</v>
      </c>
      <c r="E760" s="19">
        <v>44176</v>
      </c>
      <c r="F760" s="18" t="s">
        <v>19</v>
      </c>
      <c r="I760" s="18">
        <v>100</v>
      </c>
      <c r="J760" s="18">
        <v>0</v>
      </c>
      <c r="K760" s="18">
        <v>0</v>
      </c>
      <c r="L760" s="18">
        <v>3015</v>
      </c>
      <c r="M760" s="18">
        <v>3015</v>
      </c>
      <c r="N760" s="18" t="s">
        <v>20</v>
      </c>
      <c r="O760" s="18" t="s">
        <v>24420</v>
      </c>
      <c r="P760" s="18" t="s">
        <v>28</v>
      </c>
      <c r="Q760" s="18" t="s">
        <v>34234</v>
      </c>
      <c r="R760" s="18" t="s">
        <v>33762</v>
      </c>
      <c r="S760" s="18" t="s">
        <v>33942</v>
      </c>
      <c r="T760" s="18" t="s">
        <v>34357</v>
      </c>
      <c r="U760" s="18" t="s">
        <v>32634</v>
      </c>
      <c r="V760" s="18" t="s">
        <v>32721</v>
      </c>
      <c r="W760" s="18">
        <v>300</v>
      </c>
      <c r="X760" s="18">
        <v>2</v>
      </c>
      <c r="Y760" s="18" t="s">
        <v>32654</v>
      </c>
      <c r="Z760" s="18">
        <v>600</v>
      </c>
      <c r="AA760" s="18">
        <v>8.5</v>
      </c>
      <c r="AB760" s="18">
        <v>10</v>
      </c>
      <c r="AC760" s="18">
        <v>1</v>
      </c>
      <c r="AD760" s="18" t="str">
        <f t="shared" si="108"/>
        <v/>
      </c>
      <c r="AE760" s="18">
        <f t="shared" si="112"/>
        <v>1</v>
      </c>
      <c r="AF760" s="18" t="str">
        <f t="shared" si="113"/>
        <v/>
      </c>
      <c r="AG760" s="18" t="str">
        <f t="shared" si="115"/>
        <v/>
      </c>
      <c r="AH760" s="18" t="str">
        <f t="shared" si="110"/>
        <v/>
      </c>
      <c r="AI760" s="18">
        <v>0.14499999999999999</v>
      </c>
      <c r="AJ760" s="18" t="str">
        <f t="shared" si="116"/>
        <v/>
      </c>
      <c r="AK760" s="18">
        <f t="shared" si="111"/>
        <v>2.8</v>
      </c>
      <c r="AL760" s="18">
        <f t="shared" si="114"/>
        <v>0.40599999999999997</v>
      </c>
      <c r="AM760" s="18" t="s">
        <v>33889</v>
      </c>
    </row>
    <row r="761" spans="1:39" x14ac:dyDescent="0.2">
      <c r="A761" t="s">
        <v>24412</v>
      </c>
      <c r="B761" t="s">
        <v>122</v>
      </c>
      <c r="C761" t="s">
        <v>24413</v>
      </c>
      <c r="D761" s="1">
        <v>39357</v>
      </c>
      <c r="E761" s="1">
        <v>44193</v>
      </c>
      <c r="F761" t="s">
        <v>474</v>
      </c>
      <c r="I761">
        <v>100</v>
      </c>
      <c r="J761">
        <v>0</v>
      </c>
      <c r="K761">
        <v>0</v>
      </c>
      <c r="L761">
        <v>30</v>
      </c>
      <c r="M761">
        <v>30</v>
      </c>
      <c r="N761" t="s">
        <v>20</v>
      </c>
      <c r="O761" t="s">
        <v>24414</v>
      </c>
      <c r="P761" t="s">
        <v>28</v>
      </c>
      <c r="Q761" t="s">
        <v>34233</v>
      </c>
      <c r="R761" t="s">
        <v>34233</v>
      </c>
      <c r="S761" t="s">
        <v>32627</v>
      </c>
      <c r="T761" t="s">
        <v>34233</v>
      </c>
      <c r="U761" t="s">
        <v>32641</v>
      </c>
      <c r="V761" t="s">
        <v>32721</v>
      </c>
      <c r="Y761">
        <v>1</v>
      </c>
      <c r="AD761" t="str">
        <f t="shared" si="108"/>
        <v/>
      </c>
      <c r="AE761" t="str">
        <f t="shared" si="112"/>
        <v/>
      </c>
      <c r="AF761" t="str">
        <f t="shared" si="113"/>
        <v/>
      </c>
      <c r="AG761" t="str">
        <f t="shared" si="115"/>
        <v/>
      </c>
      <c r="AH761" t="str">
        <f t="shared" si="110"/>
        <v/>
      </c>
      <c r="AI761">
        <v>0.14499999999999999</v>
      </c>
      <c r="AJ761" t="str">
        <f t="shared" si="116"/>
        <v/>
      </c>
      <c r="AK761" t="str">
        <f t="shared" si="111"/>
        <v/>
      </c>
      <c r="AL761" t="str">
        <f t="shared" si="114"/>
        <v/>
      </c>
    </row>
    <row r="762" spans="1:39" x14ac:dyDescent="0.2">
      <c r="A762" t="s">
        <v>22849</v>
      </c>
      <c r="B762" t="s">
        <v>122</v>
      </c>
      <c r="C762" t="s">
        <v>22850</v>
      </c>
      <c r="D762" s="1">
        <v>38826</v>
      </c>
      <c r="E762" s="1">
        <v>43456</v>
      </c>
      <c r="F762" t="s">
        <v>19</v>
      </c>
      <c r="I762">
        <v>100</v>
      </c>
      <c r="J762">
        <v>0</v>
      </c>
      <c r="K762">
        <v>0</v>
      </c>
      <c r="L762">
        <v>1306</v>
      </c>
      <c r="M762">
        <v>1306</v>
      </c>
      <c r="N762" t="s">
        <v>20</v>
      </c>
      <c r="O762" t="s">
        <v>22851</v>
      </c>
      <c r="P762" t="s">
        <v>28</v>
      </c>
      <c r="Q762" t="s">
        <v>34233</v>
      </c>
      <c r="R762" t="s">
        <v>34233</v>
      </c>
      <c r="S762" t="s">
        <v>32628</v>
      </c>
      <c r="T762" t="s">
        <v>34357</v>
      </c>
      <c r="U762" t="s">
        <v>32634</v>
      </c>
      <c r="V762" t="s">
        <v>32720</v>
      </c>
      <c r="W762">
        <v>250</v>
      </c>
      <c r="X762">
        <v>2</v>
      </c>
      <c r="Y762">
        <v>1</v>
      </c>
      <c r="Z762">
        <v>500</v>
      </c>
      <c r="AA762">
        <v>8.5</v>
      </c>
      <c r="AB762">
        <v>20</v>
      </c>
      <c r="AC762">
        <v>1</v>
      </c>
      <c r="AD762" t="str">
        <f t="shared" si="108"/>
        <v/>
      </c>
      <c r="AE762" t="str">
        <f t="shared" si="112"/>
        <v/>
      </c>
      <c r="AF762" t="str">
        <f t="shared" si="113"/>
        <v/>
      </c>
      <c r="AG762">
        <f t="shared" si="115"/>
        <v>1</v>
      </c>
      <c r="AH762">
        <f t="shared" si="110"/>
        <v>2.8</v>
      </c>
      <c r="AI762">
        <v>0.14499999999999999</v>
      </c>
      <c r="AJ762">
        <f t="shared" si="116"/>
        <v>0.40599999999999997</v>
      </c>
      <c r="AK762" t="str">
        <f t="shared" si="111"/>
        <v/>
      </c>
      <c r="AL762" t="str">
        <f t="shared" si="114"/>
        <v/>
      </c>
    </row>
    <row r="763" spans="1:39" s="18" customFormat="1" x14ac:dyDescent="0.2">
      <c r="A763" s="18" t="s">
        <v>24409</v>
      </c>
      <c r="B763" s="18" t="s">
        <v>122</v>
      </c>
      <c r="C763" s="18" t="s">
        <v>24410</v>
      </c>
      <c r="D763" s="19">
        <v>39357</v>
      </c>
      <c r="E763" s="19">
        <v>44193</v>
      </c>
      <c r="F763" s="18" t="s">
        <v>19</v>
      </c>
      <c r="I763" s="18">
        <v>100</v>
      </c>
      <c r="J763" s="18">
        <v>0</v>
      </c>
      <c r="K763" s="18">
        <v>0</v>
      </c>
      <c r="L763" s="18">
        <v>2996</v>
      </c>
      <c r="M763" s="18">
        <v>2996</v>
      </c>
      <c r="N763" s="18" t="s">
        <v>20</v>
      </c>
      <c r="O763" s="18" t="s">
        <v>24411</v>
      </c>
      <c r="P763" s="18" t="s">
        <v>28</v>
      </c>
      <c r="Q763" s="18" t="s">
        <v>34234</v>
      </c>
      <c r="R763" s="18" t="s">
        <v>33762</v>
      </c>
      <c r="S763" s="18" t="s">
        <v>33942</v>
      </c>
      <c r="T763" s="18" t="s">
        <v>32634</v>
      </c>
      <c r="U763" s="18" t="s">
        <v>32634</v>
      </c>
      <c r="V763" s="18" t="s">
        <v>32721</v>
      </c>
      <c r="W763" s="18">
        <v>300</v>
      </c>
      <c r="X763" s="18">
        <v>2</v>
      </c>
      <c r="Y763" s="18" t="s">
        <v>32654</v>
      </c>
      <c r="Z763" s="18">
        <v>600</v>
      </c>
      <c r="AA763" s="18">
        <v>8.5</v>
      </c>
      <c r="AB763" s="18">
        <v>10</v>
      </c>
      <c r="AC763" s="18">
        <v>1</v>
      </c>
      <c r="AD763" s="18" t="str">
        <f t="shared" ref="AD763:AD826" si="117">IF((S763="tühi")*(F763&lt;&gt;"Elamumaa")*(G763&lt;&gt;"Elamumaa")*(H763&lt;&gt;"Elamumaa"),IF(Z763=0,"",Z763),"")</f>
        <v/>
      </c>
      <c r="AE763" s="18">
        <f t="shared" si="112"/>
        <v>1</v>
      </c>
      <c r="AF763" s="18" t="str">
        <f t="shared" si="113"/>
        <v/>
      </c>
      <c r="AG763" s="18" t="str">
        <f t="shared" si="115"/>
        <v/>
      </c>
      <c r="AH763" s="18" t="str">
        <f t="shared" si="110"/>
        <v/>
      </c>
      <c r="AI763" s="18">
        <v>0.14499999999999999</v>
      </c>
      <c r="AJ763" s="18" t="str">
        <f t="shared" si="116"/>
        <v/>
      </c>
      <c r="AK763" s="18">
        <f t="shared" si="111"/>
        <v>2.8</v>
      </c>
      <c r="AL763" s="18">
        <f t="shared" si="114"/>
        <v>0.40599999999999997</v>
      </c>
      <c r="AM763" s="18" t="s">
        <v>33890</v>
      </c>
    </row>
    <row r="764" spans="1:39" x14ac:dyDescent="0.2">
      <c r="A764" t="s">
        <v>22753</v>
      </c>
      <c r="B764" t="s">
        <v>122</v>
      </c>
      <c r="C764" t="s">
        <v>22754</v>
      </c>
      <c r="D764" s="1">
        <v>38826</v>
      </c>
      <c r="E764" s="1">
        <v>43456</v>
      </c>
      <c r="F764" t="s">
        <v>19</v>
      </c>
      <c r="I764">
        <v>100</v>
      </c>
      <c r="J764">
        <v>0</v>
      </c>
      <c r="K764">
        <v>0</v>
      </c>
      <c r="L764">
        <v>1210</v>
      </c>
      <c r="M764">
        <v>1210</v>
      </c>
      <c r="N764" t="s">
        <v>20</v>
      </c>
      <c r="O764" t="s">
        <v>22755</v>
      </c>
      <c r="P764" t="s">
        <v>28</v>
      </c>
      <c r="Q764" t="s">
        <v>34234</v>
      </c>
      <c r="R764" t="s">
        <v>33768</v>
      </c>
      <c r="S764" t="s">
        <v>32628</v>
      </c>
      <c r="T764" t="s">
        <v>34357</v>
      </c>
      <c r="U764" t="s">
        <v>32634</v>
      </c>
      <c r="V764" t="s">
        <v>32720</v>
      </c>
      <c r="W764">
        <v>250</v>
      </c>
      <c r="X764">
        <v>2</v>
      </c>
      <c r="Y764">
        <v>1</v>
      </c>
      <c r="Z764">
        <v>500</v>
      </c>
      <c r="AA764">
        <v>8.5</v>
      </c>
      <c r="AB764">
        <v>20</v>
      </c>
      <c r="AC764">
        <v>1</v>
      </c>
      <c r="AD764" t="str">
        <f t="shared" si="117"/>
        <v/>
      </c>
      <c r="AE764" t="str">
        <f t="shared" si="112"/>
        <v/>
      </c>
      <c r="AF764" t="str">
        <f t="shared" si="113"/>
        <v/>
      </c>
      <c r="AG764">
        <f t="shared" si="115"/>
        <v>1</v>
      </c>
      <c r="AH764">
        <f t="shared" si="110"/>
        <v>2.8</v>
      </c>
      <c r="AI764">
        <v>0.14499999999999999</v>
      </c>
      <c r="AJ764">
        <f t="shared" si="116"/>
        <v>0.40599999999999997</v>
      </c>
      <c r="AK764" t="str">
        <f t="shared" si="111"/>
        <v/>
      </c>
      <c r="AL764" t="str">
        <f t="shared" si="114"/>
        <v/>
      </c>
    </row>
    <row r="765" spans="1:39" x14ac:dyDescent="0.2">
      <c r="A765" t="s">
        <v>24415</v>
      </c>
      <c r="B765" t="s">
        <v>122</v>
      </c>
      <c r="C765" t="s">
        <v>24416</v>
      </c>
      <c r="D765" s="1">
        <v>39357</v>
      </c>
      <c r="E765" s="1">
        <v>44193</v>
      </c>
      <c r="F765" t="s">
        <v>19</v>
      </c>
      <c r="I765">
        <v>100</v>
      </c>
      <c r="J765">
        <v>0</v>
      </c>
      <c r="K765">
        <v>0</v>
      </c>
      <c r="L765">
        <v>2994</v>
      </c>
      <c r="M765">
        <v>2994</v>
      </c>
      <c r="N765" t="s">
        <v>20</v>
      </c>
      <c r="O765" t="s">
        <v>24417</v>
      </c>
      <c r="P765" t="s">
        <v>28</v>
      </c>
      <c r="Q765" t="s">
        <v>34234</v>
      </c>
      <c r="R765" t="s">
        <v>33762</v>
      </c>
      <c r="S765" t="s">
        <v>33942</v>
      </c>
      <c r="T765" t="s">
        <v>34233</v>
      </c>
      <c r="U765" t="s">
        <v>32634</v>
      </c>
      <c r="V765" t="s">
        <v>32721</v>
      </c>
      <c r="W765">
        <v>300</v>
      </c>
      <c r="X765">
        <v>2</v>
      </c>
      <c r="Y765" t="s">
        <v>32654</v>
      </c>
      <c r="Z765">
        <v>600</v>
      </c>
      <c r="AA765">
        <v>8.5</v>
      </c>
      <c r="AB765">
        <v>10</v>
      </c>
      <c r="AC765">
        <v>1</v>
      </c>
      <c r="AD765" t="str">
        <f t="shared" si="117"/>
        <v/>
      </c>
      <c r="AE765">
        <f t="shared" si="112"/>
        <v>1</v>
      </c>
      <c r="AF765" t="str">
        <f t="shared" si="113"/>
        <v/>
      </c>
      <c r="AG765" t="str">
        <f t="shared" si="115"/>
        <v/>
      </c>
      <c r="AH765" t="str">
        <f t="shared" si="110"/>
        <v/>
      </c>
      <c r="AI765">
        <v>0.14499999999999999</v>
      </c>
      <c r="AJ765" t="str">
        <f t="shared" si="116"/>
        <v/>
      </c>
      <c r="AK765">
        <f t="shared" si="111"/>
        <v>2.8</v>
      </c>
      <c r="AL765">
        <f t="shared" si="114"/>
        <v>0.40599999999999997</v>
      </c>
    </row>
    <row r="766" spans="1:39" x14ac:dyDescent="0.2">
      <c r="A766" t="s">
        <v>22756</v>
      </c>
      <c r="B766" t="s">
        <v>122</v>
      </c>
      <c r="C766" t="s">
        <v>22757</v>
      </c>
      <c r="D766" s="1">
        <v>38826</v>
      </c>
      <c r="E766" s="1">
        <v>43456</v>
      </c>
      <c r="F766" t="s">
        <v>19</v>
      </c>
      <c r="I766">
        <v>100</v>
      </c>
      <c r="J766">
        <v>0</v>
      </c>
      <c r="K766">
        <v>0</v>
      </c>
      <c r="L766">
        <v>1222</v>
      </c>
      <c r="M766">
        <v>1222</v>
      </c>
      <c r="N766" t="s">
        <v>20</v>
      </c>
      <c r="O766" t="s">
        <v>22758</v>
      </c>
      <c r="P766" t="s">
        <v>28</v>
      </c>
      <c r="Q766" t="s">
        <v>34233</v>
      </c>
      <c r="R766" t="s">
        <v>34233</v>
      </c>
      <c r="S766" t="s">
        <v>32628</v>
      </c>
      <c r="T766" t="s">
        <v>34357</v>
      </c>
      <c r="U766" t="s">
        <v>32634</v>
      </c>
      <c r="V766" t="s">
        <v>32720</v>
      </c>
      <c r="W766">
        <v>250</v>
      </c>
      <c r="X766">
        <v>2</v>
      </c>
      <c r="Y766">
        <v>1</v>
      </c>
      <c r="Z766">
        <v>500</v>
      </c>
      <c r="AA766">
        <v>8.5</v>
      </c>
      <c r="AB766">
        <v>20</v>
      </c>
      <c r="AC766">
        <v>1</v>
      </c>
      <c r="AD766" t="str">
        <f t="shared" si="117"/>
        <v/>
      </c>
      <c r="AE766" t="str">
        <f t="shared" si="112"/>
        <v/>
      </c>
      <c r="AF766" t="str">
        <f t="shared" si="113"/>
        <v/>
      </c>
      <c r="AG766">
        <f t="shared" si="115"/>
        <v>1</v>
      </c>
      <c r="AH766">
        <f t="shared" si="110"/>
        <v>2.8</v>
      </c>
      <c r="AI766">
        <v>0.14499999999999999</v>
      </c>
      <c r="AJ766">
        <f t="shared" si="116"/>
        <v>0.40599999999999997</v>
      </c>
      <c r="AK766" t="str">
        <f t="shared" si="111"/>
        <v/>
      </c>
      <c r="AL766" t="str">
        <f t="shared" si="114"/>
        <v/>
      </c>
    </row>
    <row r="767" spans="1:39" x14ac:dyDescent="0.2">
      <c r="A767" t="s">
        <v>24424</v>
      </c>
      <c r="B767" t="s">
        <v>122</v>
      </c>
      <c r="C767" t="s">
        <v>24425</v>
      </c>
      <c r="D767" s="1">
        <v>39357</v>
      </c>
      <c r="E767" s="1">
        <v>44546</v>
      </c>
      <c r="F767" t="s">
        <v>19</v>
      </c>
      <c r="I767">
        <v>100</v>
      </c>
      <c r="J767">
        <v>0</v>
      </c>
      <c r="K767">
        <v>0</v>
      </c>
      <c r="L767">
        <v>3122</v>
      </c>
      <c r="M767">
        <v>3122</v>
      </c>
      <c r="N767" t="s">
        <v>20</v>
      </c>
      <c r="O767" t="s">
        <v>24426</v>
      </c>
      <c r="P767" t="s">
        <v>28</v>
      </c>
      <c r="Q767" t="s">
        <v>34233</v>
      </c>
      <c r="R767" t="s">
        <v>34233</v>
      </c>
      <c r="S767" t="s">
        <v>32628</v>
      </c>
      <c r="T767" t="s">
        <v>34357</v>
      </c>
      <c r="U767" t="s">
        <v>32634</v>
      </c>
      <c r="V767" t="s">
        <v>32721</v>
      </c>
      <c r="W767">
        <v>300</v>
      </c>
      <c r="X767">
        <v>2</v>
      </c>
      <c r="Y767" t="s">
        <v>32654</v>
      </c>
      <c r="Z767">
        <v>600</v>
      </c>
      <c r="AA767">
        <v>8.5</v>
      </c>
      <c r="AB767">
        <v>10</v>
      </c>
      <c r="AC767">
        <v>1</v>
      </c>
      <c r="AD767" t="str">
        <f t="shared" si="117"/>
        <v/>
      </c>
      <c r="AE767" t="str">
        <f t="shared" si="112"/>
        <v/>
      </c>
      <c r="AF767" t="str">
        <f t="shared" si="113"/>
        <v/>
      </c>
      <c r="AG767">
        <f t="shared" si="115"/>
        <v>1</v>
      </c>
      <c r="AH767">
        <f t="shared" si="110"/>
        <v>2.8</v>
      </c>
      <c r="AI767">
        <v>0.14499999999999999</v>
      </c>
      <c r="AJ767">
        <f t="shared" si="116"/>
        <v>0.40599999999999997</v>
      </c>
      <c r="AK767" t="str">
        <f t="shared" si="111"/>
        <v/>
      </c>
      <c r="AL767" t="str">
        <f t="shared" si="114"/>
        <v/>
      </c>
    </row>
    <row r="768" spans="1:39" x14ac:dyDescent="0.2">
      <c r="A768" t="s">
        <v>22834</v>
      </c>
      <c r="B768" t="s">
        <v>122</v>
      </c>
      <c r="C768" t="s">
        <v>22835</v>
      </c>
      <c r="D768" s="1">
        <v>38826</v>
      </c>
      <c r="E768" s="1">
        <v>43456</v>
      </c>
      <c r="F768" t="s">
        <v>19</v>
      </c>
      <c r="I768">
        <v>100</v>
      </c>
      <c r="J768">
        <v>0</v>
      </c>
      <c r="K768">
        <v>0</v>
      </c>
      <c r="L768">
        <v>1277</v>
      </c>
      <c r="M768">
        <v>1277</v>
      </c>
      <c r="N768" t="s">
        <v>20</v>
      </c>
      <c r="O768" t="s">
        <v>22836</v>
      </c>
      <c r="P768" t="s">
        <v>28</v>
      </c>
      <c r="Q768" t="s">
        <v>34233</v>
      </c>
      <c r="R768" t="s">
        <v>34233</v>
      </c>
      <c r="S768" t="s">
        <v>32628</v>
      </c>
      <c r="T768" t="s">
        <v>32634</v>
      </c>
      <c r="U768" t="s">
        <v>32634</v>
      </c>
      <c r="V768" t="s">
        <v>32720</v>
      </c>
      <c r="W768">
        <v>250</v>
      </c>
      <c r="X768">
        <v>2</v>
      </c>
      <c r="Y768">
        <v>1</v>
      </c>
      <c r="Z768">
        <v>500</v>
      </c>
      <c r="AA768">
        <v>8.5</v>
      </c>
      <c r="AB768">
        <v>20</v>
      </c>
      <c r="AC768">
        <v>1</v>
      </c>
      <c r="AD768" t="str">
        <f t="shared" si="117"/>
        <v/>
      </c>
      <c r="AE768" t="str">
        <f t="shared" si="112"/>
        <v/>
      </c>
      <c r="AF768" t="str">
        <f t="shared" si="113"/>
        <v/>
      </c>
      <c r="AG768">
        <f t="shared" si="115"/>
        <v>1</v>
      </c>
      <c r="AH768">
        <f t="shared" si="110"/>
        <v>2.8</v>
      </c>
      <c r="AI768">
        <v>0.14499999999999999</v>
      </c>
      <c r="AJ768">
        <f t="shared" si="116"/>
        <v>0.40599999999999997</v>
      </c>
      <c r="AK768" t="str">
        <f t="shared" si="111"/>
        <v/>
      </c>
      <c r="AL768" t="str">
        <f t="shared" si="114"/>
        <v/>
      </c>
    </row>
    <row r="769" spans="1:39" x14ac:dyDescent="0.2">
      <c r="A769" t="s">
        <v>24433</v>
      </c>
      <c r="B769" t="s">
        <v>122</v>
      </c>
      <c r="C769" t="s">
        <v>24434</v>
      </c>
      <c r="D769" s="1">
        <v>39357</v>
      </c>
      <c r="E769" s="1">
        <v>44546</v>
      </c>
      <c r="F769" t="s">
        <v>19</v>
      </c>
      <c r="I769">
        <v>100</v>
      </c>
      <c r="J769">
        <v>0</v>
      </c>
      <c r="K769">
        <v>0</v>
      </c>
      <c r="L769">
        <v>3042</v>
      </c>
      <c r="M769">
        <v>3042</v>
      </c>
      <c r="N769" t="s">
        <v>20</v>
      </c>
      <c r="O769" t="s">
        <v>24435</v>
      </c>
      <c r="P769" t="s">
        <v>28</v>
      </c>
      <c r="Q769" t="s">
        <v>34233</v>
      </c>
      <c r="R769" t="s">
        <v>34233</v>
      </c>
      <c r="S769" t="s">
        <v>32628</v>
      </c>
      <c r="T769" t="s">
        <v>34357</v>
      </c>
      <c r="U769" t="s">
        <v>32634</v>
      </c>
      <c r="V769" t="s">
        <v>32721</v>
      </c>
      <c r="W769">
        <v>300</v>
      </c>
      <c r="X769">
        <v>2</v>
      </c>
      <c r="Y769" t="s">
        <v>32654</v>
      </c>
      <c r="Z769">
        <v>600</v>
      </c>
      <c r="AA769">
        <v>8.5</v>
      </c>
      <c r="AB769">
        <v>10</v>
      </c>
      <c r="AC769">
        <v>1</v>
      </c>
      <c r="AD769" t="str">
        <f t="shared" si="117"/>
        <v/>
      </c>
      <c r="AE769" t="str">
        <f t="shared" si="112"/>
        <v/>
      </c>
      <c r="AF769" t="str">
        <f t="shared" si="113"/>
        <v/>
      </c>
      <c r="AG769">
        <f t="shared" si="115"/>
        <v>1</v>
      </c>
      <c r="AH769">
        <f t="shared" si="110"/>
        <v>2.8</v>
      </c>
      <c r="AI769">
        <v>0.14499999999999999</v>
      </c>
      <c r="AJ769">
        <f t="shared" si="116"/>
        <v>0.40599999999999997</v>
      </c>
      <c r="AK769" t="str">
        <f t="shared" si="111"/>
        <v/>
      </c>
      <c r="AL769" t="str">
        <f t="shared" si="114"/>
        <v/>
      </c>
    </row>
    <row r="770" spans="1:39" x14ac:dyDescent="0.2">
      <c r="A770" t="s">
        <v>22778</v>
      </c>
      <c r="B770" t="s">
        <v>122</v>
      </c>
      <c r="C770" t="s">
        <v>22779</v>
      </c>
      <c r="D770" s="1">
        <v>38826</v>
      </c>
      <c r="E770" s="1">
        <v>43456</v>
      </c>
      <c r="F770" t="s">
        <v>474</v>
      </c>
      <c r="I770">
        <v>100</v>
      </c>
      <c r="J770">
        <v>0</v>
      </c>
      <c r="K770">
        <v>0</v>
      </c>
      <c r="L770">
        <v>64</v>
      </c>
      <c r="M770">
        <v>64</v>
      </c>
      <c r="N770" t="s">
        <v>20</v>
      </c>
      <c r="O770" t="s">
        <v>22780</v>
      </c>
      <c r="P770" t="s">
        <v>28</v>
      </c>
      <c r="Q770" t="s">
        <v>34233</v>
      </c>
      <c r="R770" t="s">
        <v>34233</v>
      </c>
      <c r="S770" t="s">
        <v>32627</v>
      </c>
      <c r="T770" t="s">
        <v>34233</v>
      </c>
      <c r="V770" t="s">
        <v>32652</v>
      </c>
      <c r="AD770" t="str">
        <f t="shared" si="117"/>
        <v/>
      </c>
      <c r="AE770" t="str">
        <f t="shared" si="112"/>
        <v/>
      </c>
      <c r="AF770" t="str">
        <f t="shared" si="113"/>
        <v/>
      </c>
      <c r="AG770" t="str">
        <f t="shared" si="115"/>
        <v/>
      </c>
      <c r="AH770" t="str">
        <f t="shared" si="110"/>
        <v/>
      </c>
      <c r="AI770">
        <v>0.14499999999999999</v>
      </c>
      <c r="AJ770" t="str">
        <f t="shared" si="116"/>
        <v/>
      </c>
      <c r="AK770" t="str">
        <f t="shared" si="111"/>
        <v/>
      </c>
      <c r="AL770" t="str">
        <f t="shared" si="114"/>
        <v/>
      </c>
    </row>
    <row r="771" spans="1:39" x14ac:dyDescent="0.2">
      <c r="A771" t="s">
        <v>22781</v>
      </c>
      <c r="B771" t="s">
        <v>122</v>
      </c>
      <c r="C771" t="s">
        <v>22782</v>
      </c>
      <c r="D771" s="1">
        <v>38826</v>
      </c>
      <c r="E771" s="1">
        <v>43456</v>
      </c>
      <c r="F771" t="s">
        <v>19</v>
      </c>
      <c r="I771">
        <v>100</v>
      </c>
      <c r="J771">
        <v>0</v>
      </c>
      <c r="K771">
        <v>0</v>
      </c>
      <c r="L771">
        <v>1259</v>
      </c>
      <c r="M771">
        <v>1259</v>
      </c>
      <c r="N771" t="s">
        <v>20</v>
      </c>
      <c r="O771" t="s">
        <v>22783</v>
      </c>
      <c r="P771" t="s">
        <v>28</v>
      </c>
      <c r="Q771" t="s">
        <v>34233</v>
      </c>
      <c r="R771" t="s">
        <v>34233</v>
      </c>
      <c r="S771" t="s">
        <v>33797</v>
      </c>
      <c r="T771" t="s">
        <v>34357</v>
      </c>
      <c r="U771" t="s">
        <v>32634</v>
      </c>
      <c r="V771" t="s">
        <v>32720</v>
      </c>
      <c r="W771">
        <v>250</v>
      </c>
      <c r="X771">
        <v>2</v>
      </c>
      <c r="Y771">
        <v>1</v>
      </c>
      <c r="Z771">
        <v>500</v>
      </c>
      <c r="AA771">
        <v>8.5</v>
      </c>
      <c r="AB771">
        <v>20</v>
      </c>
      <c r="AC771">
        <v>1</v>
      </c>
      <c r="AD771" t="str">
        <f t="shared" si="117"/>
        <v/>
      </c>
      <c r="AE771" t="str">
        <f t="shared" si="112"/>
        <v/>
      </c>
      <c r="AF771" t="str">
        <f t="shared" si="113"/>
        <v/>
      </c>
      <c r="AG771">
        <f t="shared" si="115"/>
        <v>1</v>
      </c>
      <c r="AH771">
        <f t="shared" ref="AH771:AH834" si="118">IF(AG771="","",AG771*2.8)</f>
        <v>2.8</v>
      </c>
      <c r="AI771">
        <v>0.14499999999999999</v>
      </c>
      <c r="AJ771">
        <f t="shared" si="116"/>
        <v>0.40599999999999997</v>
      </c>
      <c r="AK771" t="str">
        <f t="shared" ref="AK771:AK834" si="119">IF(AE771="","",AE771*2.8)</f>
        <v/>
      </c>
      <c r="AL771" t="str">
        <f t="shared" si="114"/>
        <v/>
      </c>
    </row>
    <row r="772" spans="1:39" x14ac:dyDescent="0.2">
      <c r="A772" t="s">
        <v>22759</v>
      </c>
      <c r="B772" t="s">
        <v>122</v>
      </c>
      <c r="C772" t="s">
        <v>22760</v>
      </c>
      <c r="D772" s="1">
        <v>38826</v>
      </c>
      <c r="E772" s="1">
        <v>43456</v>
      </c>
      <c r="F772" t="s">
        <v>19</v>
      </c>
      <c r="I772">
        <v>100</v>
      </c>
      <c r="J772">
        <v>0</v>
      </c>
      <c r="K772">
        <v>0</v>
      </c>
      <c r="L772">
        <v>1218</v>
      </c>
      <c r="M772">
        <v>1218</v>
      </c>
      <c r="N772" t="s">
        <v>20</v>
      </c>
      <c r="O772" t="s">
        <v>22761</v>
      </c>
      <c r="P772" t="s">
        <v>28</v>
      </c>
      <c r="Q772" t="s">
        <v>34233</v>
      </c>
      <c r="R772" t="s">
        <v>34233</v>
      </c>
      <c r="S772" t="s">
        <v>32628</v>
      </c>
      <c r="T772" t="s">
        <v>34357</v>
      </c>
      <c r="U772" t="s">
        <v>32634</v>
      </c>
      <c r="V772" t="s">
        <v>32720</v>
      </c>
      <c r="W772">
        <v>250</v>
      </c>
      <c r="X772">
        <v>2</v>
      </c>
      <c r="Y772">
        <v>1</v>
      </c>
      <c r="Z772">
        <v>500</v>
      </c>
      <c r="AA772">
        <v>8.5</v>
      </c>
      <c r="AB772">
        <v>20</v>
      </c>
      <c r="AC772">
        <v>1</v>
      </c>
      <c r="AD772" t="str">
        <f t="shared" si="117"/>
        <v/>
      </c>
      <c r="AE772" t="str">
        <f t="shared" si="112"/>
        <v/>
      </c>
      <c r="AF772" t="str">
        <f t="shared" si="113"/>
        <v/>
      </c>
      <c r="AG772">
        <f t="shared" si="115"/>
        <v>1</v>
      </c>
      <c r="AH772">
        <f t="shared" si="118"/>
        <v>2.8</v>
      </c>
      <c r="AI772">
        <v>0.14499999999999999</v>
      </c>
      <c r="AJ772">
        <f t="shared" si="116"/>
        <v>0.40599999999999997</v>
      </c>
      <c r="AK772" t="str">
        <f t="shared" si="119"/>
        <v/>
      </c>
      <c r="AL772" t="str">
        <f t="shared" si="114"/>
        <v/>
      </c>
    </row>
    <row r="773" spans="1:39" x14ac:dyDescent="0.2">
      <c r="A773" t="s">
        <v>22843</v>
      </c>
      <c r="B773" t="s">
        <v>122</v>
      </c>
      <c r="C773" t="s">
        <v>22844</v>
      </c>
      <c r="D773" s="1">
        <v>38826</v>
      </c>
      <c r="E773" s="1">
        <v>44546</v>
      </c>
      <c r="F773" t="s">
        <v>19</v>
      </c>
      <c r="I773">
        <v>100</v>
      </c>
      <c r="J773">
        <v>0</v>
      </c>
      <c r="K773">
        <v>0</v>
      </c>
      <c r="L773">
        <v>1622</v>
      </c>
      <c r="M773">
        <v>1622</v>
      </c>
      <c r="N773" t="s">
        <v>20</v>
      </c>
      <c r="O773" t="s">
        <v>22845</v>
      </c>
      <c r="P773" t="s">
        <v>28</v>
      </c>
      <c r="Q773" t="s">
        <v>34233</v>
      </c>
      <c r="R773" t="s">
        <v>34233</v>
      </c>
      <c r="S773" t="s">
        <v>32628</v>
      </c>
      <c r="T773" t="s">
        <v>32634</v>
      </c>
      <c r="U773" t="s">
        <v>32634</v>
      </c>
      <c r="V773" t="s">
        <v>32720</v>
      </c>
      <c r="W773">
        <v>250</v>
      </c>
      <c r="X773">
        <v>2</v>
      </c>
      <c r="Y773">
        <v>1</v>
      </c>
      <c r="Z773">
        <v>500</v>
      </c>
      <c r="AA773">
        <v>8.5</v>
      </c>
      <c r="AB773">
        <v>15</v>
      </c>
      <c r="AC773">
        <v>1</v>
      </c>
      <c r="AD773" t="str">
        <f t="shared" si="117"/>
        <v/>
      </c>
      <c r="AE773" t="str">
        <f t="shared" si="112"/>
        <v/>
      </c>
      <c r="AF773" t="str">
        <f t="shared" si="113"/>
        <v/>
      </c>
      <c r="AG773">
        <f t="shared" si="115"/>
        <v>1</v>
      </c>
      <c r="AH773">
        <f t="shared" si="118"/>
        <v>2.8</v>
      </c>
      <c r="AI773">
        <v>0.14499999999999999</v>
      </c>
      <c r="AJ773">
        <f t="shared" si="116"/>
        <v>0.40599999999999997</v>
      </c>
      <c r="AK773" t="str">
        <f t="shared" si="119"/>
        <v/>
      </c>
      <c r="AL773" t="str">
        <f t="shared" si="114"/>
        <v/>
      </c>
    </row>
    <row r="774" spans="1:39" x14ac:dyDescent="0.2">
      <c r="A774" t="s">
        <v>22793</v>
      </c>
      <c r="B774" t="s">
        <v>122</v>
      </c>
      <c r="C774" t="s">
        <v>22794</v>
      </c>
      <c r="D774" s="1">
        <v>38826</v>
      </c>
      <c r="E774" s="1">
        <v>43456</v>
      </c>
      <c r="F774" t="s">
        <v>19</v>
      </c>
      <c r="I774">
        <v>100</v>
      </c>
      <c r="J774">
        <v>0</v>
      </c>
      <c r="K774">
        <v>0</v>
      </c>
      <c r="L774">
        <v>1294</v>
      </c>
      <c r="M774">
        <v>1294</v>
      </c>
      <c r="N774" t="s">
        <v>20</v>
      </c>
      <c r="O774" t="s">
        <v>22795</v>
      </c>
      <c r="P774" t="s">
        <v>28</v>
      </c>
      <c r="Q774" t="s">
        <v>34233</v>
      </c>
      <c r="R774" t="s">
        <v>34233</v>
      </c>
      <c r="S774" t="s">
        <v>32628</v>
      </c>
      <c r="T774" t="s">
        <v>34357</v>
      </c>
      <c r="U774" t="s">
        <v>32634</v>
      </c>
      <c r="V774" t="s">
        <v>32720</v>
      </c>
      <c r="W774">
        <v>250</v>
      </c>
      <c r="X774">
        <v>2</v>
      </c>
      <c r="Y774">
        <v>1</v>
      </c>
      <c r="Z774">
        <v>500</v>
      </c>
      <c r="AA774">
        <v>8.5</v>
      </c>
      <c r="AB774">
        <v>20</v>
      </c>
      <c r="AC774">
        <v>1</v>
      </c>
      <c r="AD774" t="str">
        <f t="shared" si="117"/>
        <v/>
      </c>
      <c r="AE774" t="str">
        <f t="shared" si="112"/>
        <v/>
      </c>
      <c r="AF774" t="str">
        <f t="shared" si="113"/>
        <v/>
      </c>
      <c r="AG774">
        <f t="shared" si="115"/>
        <v>1</v>
      </c>
      <c r="AH774">
        <f t="shared" si="118"/>
        <v>2.8</v>
      </c>
      <c r="AI774">
        <v>0.14499999999999999</v>
      </c>
      <c r="AJ774">
        <f t="shared" si="116"/>
        <v>0.40599999999999997</v>
      </c>
      <c r="AK774" t="str">
        <f t="shared" si="119"/>
        <v/>
      </c>
      <c r="AL774" t="str">
        <f t="shared" si="114"/>
        <v/>
      </c>
    </row>
    <row r="775" spans="1:39" x14ac:dyDescent="0.2">
      <c r="A775" t="s">
        <v>22796</v>
      </c>
      <c r="B775" t="s">
        <v>122</v>
      </c>
      <c r="C775" t="s">
        <v>22797</v>
      </c>
      <c r="D775" s="1">
        <v>38826</v>
      </c>
      <c r="E775" s="1">
        <v>44546</v>
      </c>
      <c r="F775" t="s">
        <v>19</v>
      </c>
      <c r="I775">
        <v>100</v>
      </c>
      <c r="J775">
        <v>0</v>
      </c>
      <c r="K775">
        <v>0</v>
      </c>
      <c r="L775">
        <v>1578</v>
      </c>
      <c r="M775">
        <v>1578</v>
      </c>
      <c r="N775" t="s">
        <v>20</v>
      </c>
      <c r="O775" t="s">
        <v>22798</v>
      </c>
      <c r="P775" t="s">
        <v>28</v>
      </c>
      <c r="Q775" t="s">
        <v>34234</v>
      </c>
      <c r="R775" t="s">
        <v>33768</v>
      </c>
      <c r="S775" t="s">
        <v>32628</v>
      </c>
      <c r="T775" t="s">
        <v>32634</v>
      </c>
      <c r="U775" t="s">
        <v>32634</v>
      </c>
      <c r="V775" t="s">
        <v>32720</v>
      </c>
      <c r="W775">
        <v>250</v>
      </c>
      <c r="X775">
        <v>2</v>
      </c>
      <c r="Y775">
        <v>1</v>
      </c>
      <c r="Z775">
        <v>500</v>
      </c>
      <c r="AA775">
        <v>8.5</v>
      </c>
      <c r="AB775">
        <v>14</v>
      </c>
      <c r="AC775">
        <v>1</v>
      </c>
      <c r="AD775" t="str">
        <f t="shared" si="117"/>
        <v/>
      </c>
      <c r="AE775" t="str">
        <f t="shared" si="112"/>
        <v/>
      </c>
      <c r="AF775" t="str">
        <f t="shared" si="113"/>
        <v/>
      </c>
      <c r="AG775">
        <f t="shared" si="115"/>
        <v>1</v>
      </c>
      <c r="AH775">
        <f t="shared" si="118"/>
        <v>2.8</v>
      </c>
      <c r="AI775">
        <v>0.14499999999999999</v>
      </c>
      <c r="AJ775">
        <f t="shared" si="116"/>
        <v>0.40599999999999997</v>
      </c>
      <c r="AK775" t="str">
        <f t="shared" si="119"/>
        <v/>
      </c>
      <c r="AL775" t="str">
        <f t="shared" si="114"/>
        <v/>
      </c>
    </row>
    <row r="776" spans="1:39" x14ac:dyDescent="0.2">
      <c r="A776" t="s">
        <v>22799</v>
      </c>
      <c r="B776" t="s">
        <v>122</v>
      </c>
      <c r="C776" t="s">
        <v>22800</v>
      </c>
      <c r="D776" s="1">
        <v>38826</v>
      </c>
      <c r="E776" s="1">
        <v>43456</v>
      </c>
      <c r="F776" t="s">
        <v>19</v>
      </c>
      <c r="I776">
        <v>100</v>
      </c>
      <c r="J776">
        <v>0</v>
      </c>
      <c r="K776">
        <v>0</v>
      </c>
      <c r="L776">
        <v>1198</v>
      </c>
      <c r="M776">
        <v>1198</v>
      </c>
      <c r="N776" t="s">
        <v>20</v>
      </c>
      <c r="O776" t="s">
        <v>22801</v>
      </c>
      <c r="P776" t="s">
        <v>28</v>
      </c>
      <c r="Q776" t="s">
        <v>34233</v>
      </c>
      <c r="R776" t="s">
        <v>34233</v>
      </c>
      <c r="S776" t="s">
        <v>32628</v>
      </c>
      <c r="T776" t="s">
        <v>34357</v>
      </c>
      <c r="U776" t="s">
        <v>32634</v>
      </c>
      <c r="V776" t="s">
        <v>32720</v>
      </c>
      <c r="W776">
        <v>250</v>
      </c>
      <c r="X776">
        <v>2</v>
      </c>
      <c r="Y776">
        <v>1</v>
      </c>
      <c r="Z776">
        <v>500</v>
      </c>
      <c r="AA776">
        <v>8.5</v>
      </c>
      <c r="AB776">
        <v>21</v>
      </c>
      <c r="AC776">
        <v>1</v>
      </c>
      <c r="AD776" t="str">
        <f t="shared" si="117"/>
        <v/>
      </c>
      <c r="AE776" t="str">
        <f t="shared" si="112"/>
        <v/>
      </c>
      <c r="AF776" t="str">
        <f t="shared" si="113"/>
        <v/>
      </c>
      <c r="AG776">
        <f t="shared" si="115"/>
        <v>1</v>
      </c>
      <c r="AH776">
        <f t="shared" si="118"/>
        <v>2.8</v>
      </c>
      <c r="AI776">
        <v>0.14499999999999999</v>
      </c>
      <c r="AJ776">
        <f t="shared" si="116"/>
        <v>0.40599999999999997</v>
      </c>
      <c r="AK776" t="str">
        <f t="shared" si="119"/>
        <v/>
      </c>
      <c r="AL776" t="str">
        <f t="shared" si="114"/>
        <v/>
      </c>
    </row>
    <row r="777" spans="1:39" x14ac:dyDescent="0.2">
      <c r="A777" t="s">
        <v>22802</v>
      </c>
      <c r="B777" t="s">
        <v>122</v>
      </c>
      <c r="C777" t="s">
        <v>22803</v>
      </c>
      <c r="D777" s="1">
        <v>38826</v>
      </c>
      <c r="E777" s="1">
        <v>43951</v>
      </c>
      <c r="F777" t="s">
        <v>19</v>
      </c>
      <c r="I777">
        <v>100</v>
      </c>
      <c r="J777">
        <v>0</v>
      </c>
      <c r="K777">
        <v>0</v>
      </c>
      <c r="L777">
        <v>1231</v>
      </c>
      <c r="M777">
        <v>1231</v>
      </c>
      <c r="N777" t="s">
        <v>20</v>
      </c>
      <c r="O777" t="s">
        <v>22804</v>
      </c>
      <c r="P777" t="s">
        <v>28</v>
      </c>
      <c r="Q777" t="s">
        <v>34233</v>
      </c>
      <c r="R777" t="s">
        <v>34233</v>
      </c>
      <c r="S777" t="s">
        <v>32628</v>
      </c>
      <c r="T777" t="s">
        <v>34357</v>
      </c>
      <c r="U777" t="s">
        <v>32634</v>
      </c>
      <c r="V777" t="s">
        <v>32720</v>
      </c>
      <c r="W777">
        <v>250</v>
      </c>
      <c r="X777">
        <v>2</v>
      </c>
      <c r="Y777">
        <v>1</v>
      </c>
      <c r="Z777">
        <v>500</v>
      </c>
      <c r="AA777">
        <v>8.5</v>
      </c>
      <c r="AB777">
        <v>20</v>
      </c>
      <c r="AC777">
        <v>1</v>
      </c>
      <c r="AD777" t="str">
        <f t="shared" si="117"/>
        <v/>
      </c>
      <c r="AE777" t="str">
        <f t="shared" si="112"/>
        <v/>
      </c>
      <c r="AF777" t="str">
        <f t="shared" si="113"/>
        <v/>
      </c>
      <c r="AG777">
        <f t="shared" si="115"/>
        <v>1</v>
      </c>
      <c r="AH777">
        <f t="shared" si="118"/>
        <v>2.8</v>
      </c>
      <c r="AI777">
        <v>0.14499999999999999</v>
      </c>
      <c r="AJ777">
        <f t="shared" si="116"/>
        <v>0.40599999999999997</v>
      </c>
      <c r="AK777" t="str">
        <f t="shared" si="119"/>
        <v/>
      </c>
      <c r="AL777" t="str">
        <f t="shared" si="114"/>
        <v/>
      </c>
    </row>
    <row r="778" spans="1:39" x14ac:dyDescent="0.2">
      <c r="A778" t="s">
        <v>22805</v>
      </c>
      <c r="B778" t="s">
        <v>122</v>
      </c>
      <c r="C778" t="s">
        <v>22806</v>
      </c>
      <c r="D778" s="1">
        <v>38826</v>
      </c>
      <c r="E778" s="1">
        <v>43456</v>
      </c>
      <c r="F778" t="s">
        <v>19</v>
      </c>
      <c r="I778">
        <v>100</v>
      </c>
      <c r="J778">
        <v>0</v>
      </c>
      <c r="K778">
        <v>0</v>
      </c>
      <c r="L778">
        <v>1348</v>
      </c>
      <c r="M778">
        <v>1348</v>
      </c>
      <c r="N778" t="s">
        <v>20</v>
      </c>
      <c r="O778" t="s">
        <v>22807</v>
      </c>
      <c r="P778" t="s">
        <v>28</v>
      </c>
      <c r="Q778" t="s">
        <v>34233</v>
      </c>
      <c r="R778" t="s">
        <v>34233</v>
      </c>
      <c r="S778" t="s">
        <v>32628</v>
      </c>
      <c r="T778" t="s">
        <v>34357</v>
      </c>
      <c r="U778" t="s">
        <v>32634</v>
      </c>
      <c r="V778" t="s">
        <v>32720</v>
      </c>
      <c r="W778">
        <v>250</v>
      </c>
      <c r="X778">
        <v>2</v>
      </c>
      <c r="Y778">
        <v>1</v>
      </c>
      <c r="Z778">
        <v>500</v>
      </c>
      <c r="AA778">
        <v>8.5</v>
      </c>
      <c r="AB778">
        <v>19</v>
      </c>
      <c r="AC778">
        <v>1</v>
      </c>
      <c r="AD778" t="str">
        <f t="shared" si="117"/>
        <v/>
      </c>
      <c r="AE778" t="str">
        <f t="shared" si="112"/>
        <v/>
      </c>
      <c r="AF778" t="str">
        <f t="shared" si="113"/>
        <v/>
      </c>
      <c r="AG778">
        <f t="shared" si="115"/>
        <v>1</v>
      </c>
      <c r="AH778">
        <f t="shared" si="118"/>
        <v>2.8</v>
      </c>
      <c r="AI778">
        <v>0.14499999999999999</v>
      </c>
      <c r="AJ778">
        <f t="shared" si="116"/>
        <v>0.40599999999999997</v>
      </c>
      <c r="AK778" t="str">
        <f t="shared" si="119"/>
        <v/>
      </c>
      <c r="AL778" t="str">
        <f t="shared" si="114"/>
        <v/>
      </c>
    </row>
    <row r="779" spans="1:39" x14ac:dyDescent="0.2">
      <c r="A779" t="s">
        <v>24427</v>
      </c>
      <c r="B779" t="s">
        <v>122</v>
      </c>
      <c r="C779" t="s">
        <v>24428</v>
      </c>
      <c r="D779" s="1">
        <v>39357</v>
      </c>
      <c r="E779" s="1">
        <v>43951</v>
      </c>
      <c r="F779" t="s">
        <v>2354</v>
      </c>
      <c r="I779">
        <v>100</v>
      </c>
      <c r="J779">
        <v>0</v>
      </c>
      <c r="K779">
        <v>0</v>
      </c>
      <c r="L779">
        <v>4130</v>
      </c>
      <c r="M779">
        <v>4130</v>
      </c>
      <c r="N779" t="s">
        <v>20</v>
      </c>
      <c r="O779" t="s">
        <v>24429</v>
      </c>
      <c r="P779" t="s">
        <v>28</v>
      </c>
      <c r="Q779" t="s">
        <v>34234</v>
      </c>
      <c r="R779" t="s">
        <v>33762</v>
      </c>
      <c r="S779" t="s">
        <v>33942</v>
      </c>
      <c r="T779" t="s">
        <v>34233</v>
      </c>
      <c r="U779" t="s">
        <v>32682</v>
      </c>
      <c r="V779" t="s">
        <v>32721</v>
      </c>
      <c r="W779">
        <v>800</v>
      </c>
      <c r="X779">
        <v>1</v>
      </c>
      <c r="Z779">
        <f>W779*X779</f>
        <v>800</v>
      </c>
      <c r="AD779">
        <f t="shared" si="117"/>
        <v>800</v>
      </c>
      <c r="AE779" t="str">
        <f t="shared" si="112"/>
        <v/>
      </c>
      <c r="AF779" t="str">
        <f t="shared" si="113"/>
        <v/>
      </c>
      <c r="AG779" t="str">
        <f t="shared" si="115"/>
        <v/>
      </c>
      <c r="AH779" t="str">
        <f t="shared" si="118"/>
        <v/>
      </c>
      <c r="AI779">
        <v>0.14499999999999999</v>
      </c>
      <c r="AJ779" t="str">
        <f t="shared" si="116"/>
        <v/>
      </c>
      <c r="AK779" t="str">
        <f t="shared" si="119"/>
        <v/>
      </c>
      <c r="AL779" s="9">
        <v>0.4</v>
      </c>
      <c r="AM779" t="s">
        <v>34929</v>
      </c>
    </row>
    <row r="780" spans="1:39" x14ac:dyDescent="0.2">
      <c r="A780" t="s">
        <v>22808</v>
      </c>
      <c r="B780" t="s">
        <v>122</v>
      </c>
      <c r="C780" t="s">
        <v>22809</v>
      </c>
      <c r="D780" s="1">
        <v>38826</v>
      </c>
      <c r="E780" s="1">
        <v>43456</v>
      </c>
      <c r="F780" t="s">
        <v>19</v>
      </c>
      <c r="I780">
        <v>100</v>
      </c>
      <c r="J780">
        <v>0</v>
      </c>
      <c r="K780">
        <v>0</v>
      </c>
      <c r="L780">
        <v>1225</v>
      </c>
      <c r="M780">
        <v>1225</v>
      </c>
      <c r="N780" t="s">
        <v>20</v>
      </c>
      <c r="O780" t="s">
        <v>22810</v>
      </c>
      <c r="P780" t="s">
        <v>28</v>
      </c>
      <c r="Q780" t="s">
        <v>34233</v>
      </c>
      <c r="R780" t="s">
        <v>34233</v>
      </c>
      <c r="S780" t="s">
        <v>32628</v>
      </c>
      <c r="T780" t="s">
        <v>34779</v>
      </c>
      <c r="U780" t="s">
        <v>32634</v>
      </c>
      <c r="V780" t="s">
        <v>32720</v>
      </c>
      <c r="W780">
        <v>250</v>
      </c>
      <c r="X780">
        <v>2</v>
      </c>
      <c r="Y780">
        <v>1</v>
      </c>
      <c r="Z780">
        <v>500</v>
      </c>
      <c r="AA780">
        <v>8.5</v>
      </c>
      <c r="AB780">
        <v>20</v>
      </c>
      <c r="AC780">
        <v>1</v>
      </c>
      <c r="AD780" t="str">
        <f t="shared" si="117"/>
        <v/>
      </c>
      <c r="AE780" t="str">
        <f t="shared" ref="AE780:AE843" si="120">IF((S780="tühi")*(AC780&lt;&gt;""),AC780,"")</f>
        <v/>
      </c>
      <c r="AF780" t="str">
        <f t="shared" ref="AF780:AF843" si="121">IF((S780&lt;&gt;"tühi")*(F780&lt;&gt;"Elamumaa")*(G780&lt;&gt;"Elamumaa")*(H780&lt;&gt;"Elamumaa"),IF(Z780=0,"",Z780),"")</f>
        <v/>
      </c>
      <c r="AG780">
        <f t="shared" si="115"/>
        <v>1</v>
      </c>
      <c r="AH780">
        <f t="shared" si="118"/>
        <v>2.8</v>
      </c>
      <c r="AI780">
        <v>0.14499999999999999</v>
      </c>
      <c r="AJ780">
        <f t="shared" si="116"/>
        <v>0.40599999999999997</v>
      </c>
      <c r="AK780" t="str">
        <f t="shared" si="119"/>
        <v/>
      </c>
      <c r="AL780" t="str">
        <f t="shared" si="114"/>
        <v/>
      </c>
    </row>
    <row r="781" spans="1:39" x14ac:dyDescent="0.2">
      <c r="A781" t="s">
        <v>22811</v>
      </c>
      <c r="B781" t="s">
        <v>122</v>
      </c>
      <c r="C781" t="s">
        <v>22812</v>
      </c>
      <c r="D781" s="1">
        <v>38826</v>
      </c>
      <c r="E781" s="1">
        <v>43456</v>
      </c>
      <c r="F781" t="s">
        <v>19</v>
      </c>
      <c r="I781">
        <v>100</v>
      </c>
      <c r="J781">
        <v>0</v>
      </c>
      <c r="K781">
        <v>0</v>
      </c>
      <c r="L781">
        <v>1297</v>
      </c>
      <c r="M781">
        <v>1297</v>
      </c>
      <c r="N781" t="s">
        <v>20</v>
      </c>
      <c r="O781" t="s">
        <v>22813</v>
      </c>
      <c r="P781" t="s">
        <v>28</v>
      </c>
      <c r="Q781" t="s">
        <v>34233</v>
      </c>
      <c r="R781" t="s">
        <v>34233</v>
      </c>
      <c r="S781" t="s">
        <v>32628</v>
      </c>
      <c r="T781" t="s">
        <v>34357</v>
      </c>
      <c r="U781" t="s">
        <v>32634</v>
      </c>
      <c r="V781" t="s">
        <v>32720</v>
      </c>
      <c r="W781">
        <v>250</v>
      </c>
      <c r="X781">
        <v>2</v>
      </c>
      <c r="Y781">
        <v>1</v>
      </c>
      <c r="Z781">
        <v>500</v>
      </c>
      <c r="AA781">
        <v>8.5</v>
      </c>
      <c r="AB781">
        <v>20</v>
      </c>
      <c r="AC781">
        <v>1</v>
      </c>
      <c r="AD781" t="str">
        <f t="shared" si="117"/>
        <v/>
      </c>
      <c r="AE781" t="str">
        <f t="shared" si="120"/>
        <v/>
      </c>
      <c r="AF781" t="str">
        <f t="shared" si="121"/>
        <v/>
      </c>
      <c r="AG781">
        <f t="shared" si="115"/>
        <v>1</v>
      </c>
      <c r="AH781">
        <f t="shared" si="118"/>
        <v>2.8</v>
      </c>
      <c r="AI781">
        <v>0.14499999999999999</v>
      </c>
      <c r="AJ781">
        <f t="shared" si="116"/>
        <v>0.40599999999999997</v>
      </c>
      <c r="AK781" t="str">
        <f t="shared" si="119"/>
        <v/>
      </c>
      <c r="AL781" t="str">
        <f t="shared" si="114"/>
        <v/>
      </c>
    </row>
    <row r="782" spans="1:39" x14ac:dyDescent="0.2">
      <c r="A782" t="s">
        <v>22814</v>
      </c>
      <c r="B782" t="s">
        <v>122</v>
      </c>
      <c r="C782" t="s">
        <v>22815</v>
      </c>
      <c r="D782" s="1">
        <v>38826</v>
      </c>
      <c r="E782" s="1">
        <v>43456</v>
      </c>
      <c r="F782" t="s">
        <v>19</v>
      </c>
      <c r="I782">
        <v>100</v>
      </c>
      <c r="J782">
        <v>0</v>
      </c>
      <c r="K782">
        <v>0</v>
      </c>
      <c r="L782">
        <v>1603</v>
      </c>
      <c r="M782">
        <v>1603</v>
      </c>
      <c r="N782" t="s">
        <v>20</v>
      </c>
      <c r="O782" t="s">
        <v>22816</v>
      </c>
      <c r="P782" t="s">
        <v>28</v>
      </c>
      <c r="Q782" t="s">
        <v>34234</v>
      </c>
      <c r="R782" t="s">
        <v>33768</v>
      </c>
      <c r="S782" t="s">
        <v>32628</v>
      </c>
      <c r="T782" t="s">
        <v>32634</v>
      </c>
      <c r="U782" t="s">
        <v>32634</v>
      </c>
      <c r="V782" t="s">
        <v>32720</v>
      </c>
      <c r="W782">
        <v>250</v>
      </c>
      <c r="X782">
        <v>2</v>
      </c>
      <c r="Y782">
        <v>1</v>
      </c>
      <c r="Z782">
        <v>500</v>
      </c>
      <c r="AA782">
        <v>8.5</v>
      </c>
      <c r="AB782">
        <v>16</v>
      </c>
      <c r="AC782">
        <v>1</v>
      </c>
      <c r="AD782" t="str">
        <f t="shared" si="117"/>
        <v/>
      </c>
      <c r="AE782" t="str">
        <f t="shared" si="120"/>
        <v/>
      </c>
      <c r="AF782" t="str">
        <f t="shared" si="121"/>
        <v/>
      </c>
      <c r="AG782">
        <f t="shared" si="115"/>
        <v>1</v>
      </c>
      <c r="AH782">
        <f t="shared" si="118"/>
        <v>2.8</v>
      </c>
      <c r="AI782">
        <v>0.14499999999999999</v>
      </c>
      <c r="AJ782">
        <f t="shared" si="116"/>
        <v>0.40599999999999997</v>
      </c>
      <c r="AK782" t="str">
        <f t="shared" si="119"/>
        <v/>
      </c>
      <c r="AL782" t="str">
        <f t="shared" si="114"/>
        <v/>
      </c>
    </row>
    <row r="783" spans="1:39" x14ac:dyDescent="0.2">
      <c r="A783" t="s">
        <v>22840</v>
      </c>
      <c r="B783" t="s">
        <v>122</v>
      </c>
      <c r="C783" t="s">
        <v>22841</v>
      </c>
      <c r="D783" s="1">
        <v>38826</v>
      </c>
      <c r="E783" s="1">
        <v>44546</v>
      </c>
      <c r="F783" t="s">
        <v>19</v>
      </c>
      <c r="I783">
        <v>100</v>
      </c>
      <c r="J783">
        <v>0</v>
      </c>
      <c r="K783">
        <v>0</v>
      </c>
      <c r="L783">
        <v>1540</v>
      </c>
      <c r="M783">
        <v>1540</v>
      </c>
      <c r="N783" t="s">
        <v>20</v>
      </c>
      <c r="O783" t="s">
        <v>22842</v>
      </c>
      <c r="P783" t="s">
        <v>28</v>
      </c>
      <c r="Q783" t="s">
        <v>34233</v>
      </c>
      <c r="R783" t="s">
        <v>34233</v>
      </c>
      <c r="S783" t="s">
        <v>32628</v>
      </c>
      <c r="T783" t="s">
        <v>34357</v>
      </c>
      <c r="U783" t="s">
        <v>32634</v>
      </c>
      <c r="V783" t="s">
        <v>32720</v>
      </c>
      <c r="W783">
        <v>250</v>
      </c>
      <c r="X783">
        <v>2</v>
      </c>
      <c r="Y783">
        <v>1</v>
      </c>
      <c r="Z783">
        <v>500</v>
      </c>
      <c r="AA783">
        <v>8.5</v>
      </c>
      <c r="AB783">
        <v>16</v>
      </c>
      <c r="AC783">
        <v>1</v>
      </c>
      <c r="AD783" t="str">
        <f t="shared" si="117"/>
        <v/>
      </c>
      <c r="AE783" t="str">
        <f t="shared" si="120"/>
        <v/>
      </c>
      <c r="AF783" t="str">
        <f t="shared" si="121"/>
        <v/>
      </c>
      <c r="AG783">
        <f t="shared" si="115"/>
        <v>1</v>
      </c>
      <c r="AH783">
        <f t="shared" si="118"/>
        <v>2.8</v>
      </c>
      <c r="AI783">
        <v>0.14499999999999999</v>
      </c>
      <c r="AJ783">
        <f t="shared" si="116"/>
        <v>0.40599999999999997</v>
      </c>
      <c r="AK783" t="str">
        <f t="shared" si="119"/>
        <v/>
      </c>
      <c r="AL783" t="str">
        <f t="shared" si="114"/>
        <v/>
      </c>
    </row>
    <row r="784" spans="1:39" x14ac:dyDescent="0.2">
      <c r="A784" t="s">
        <v>22817</v>
      </c>
      <c r="B784" t="s">
        <v>122</v>
      </c>
      <c r="C784" t="s">
        <v>22818</v>
      </c>
      <c r="D784" s="1">
        <v>38826</v>
      </c>
      <c r="E784" s="1">
        <v>44546</v>
      </c>
      <c r="F784" t="s">
        <v>19</v>
      </c>
      <c r="I784">
        <v>100</v>
      </c>
      <c r="J784">
        <v>0</v>
      </c>
      <c r="K784">
        <v>0</v>
      </c>
      <c r="L784">
        <v>1481</v>
      </c>
      <c r="M784">
        <v>1481</v>
      </c>
      <c r="N784" t="s">
        <v>20</v>
      </c>
      <c r="O784" t="s">
        <v>22819</v>
      </c>
      <c r="P784" t="s">
        <v>28</v>
      </c>
      <c r="Q784" t="s">
        <v>34233</v>
      </c>
      <c r="R784" t="s">
        <v>34233</v>
      </c>
      <c r="S784" t="s">
        <v>32628</v>
      </c>
      <c r="T784" t="s">
        <v>34357</v>
      </c>
      <c r="U784" t="s">
        <v>32634</v>
      </c>
      <c r="V784" t="s">
        <v>32720</v>
      </c>
      <c r="W784">
        <v>250</v>
      </c>
      <c r="X784">
        <v>2</v>
      </c>
      <c r="Y784">
        <v>1</v>
      </c>
      <c r="Z784">
        <v>500</v>
      </c>
      <c r="AA784">
        <v>8.5</v>
      </c>
      <c r="AB784">
        <v>18</v>
      </c>
      <c r="AC784">
        <v>1</v>
      </c>
      <c r="AD784" t="str">
        <f t="shared" si="117"/>
        <v/>
      </c>
      <c r="AE784" t="str">
        <f t="shared" si="120"/>
        <v/>
      </c>
      <c r="AF784" t="str">
        <f t="shared" si="121"/>
        <v/>
      </c>
      <c r="AG784">
        <f t="shared" si="115"/>
        <v>1</v>
      </c>
      <c r="AH784">
        <f t="shared" si="118"/>
        <v>2.8</v>
      </c>
      <c r="AI784">
        <v>0.14499999999999999</v>
      </c>
      <c r="AJ784">
        <f t="shared" si="116"/>
        <v>0.40599999999999997</v>
      </c>
      <c r="AK784" t="str">
        <f t="shared" si="119"/>
        <v/>
      </c>
      <c r="AL784" t="str">
        <f t="shared" si="114"/>
        <v/>
      </c>
    </row>
    <row r="785" spans="1:39" x14ac:dyDescent="0.2">
      <c r="A785" t="s">
        <v>22784</v>
      </c>
      <c r="B785" t="s">
        <v>122</v>
      </c>
      <c r="C785" t="s">
        <v>22785</v>
      </c>
      <c r="D785" s="1">
        <v>38826</v>
      </c>
      <c r="E785" s="1">
        <v>43456</v>
      </c>
      <c r="F785" t="s">
        <v>19</v>
      </c>
      <c r="I785">
        <v>100</v>
      </c>
      <c r="J785">
        <v>0</v>
      </c>
      <c r="K785">
        <v>0</v>
      </c>
      <c r="L785">
        <v>1227</v>
      </c>
      <c r="M785">
        <v>1227</v>
      </c>
      <c r="N785" t="s">
        <v>20</v>
      </c>
      <c r="O785" t="s">
        <v>22786</v>
      </c>
      <c r="P785" t="s">
        <v>28</v>
      </c>
      <c r="Q785" t="s">
        <v>34233</v>
      </c>
      <c r="R785" t="s">
        <v>34233</v>
      </c>
      <c r="S785" t="s">
        <v>32628</v>
      </c>
      <c r="T785" t="s">
        <v>34357</v>
      </c>
      <c r="U785" t="s">
        <v>32634</v>
      </c>
      <c r="V785" t="s">
        <v>32720</v>
      </c>
      <c r="W785">
        <v>250</v>
      </c>
      <c r="X785">
        <v>2</v>
      </c>
      <c r="Y785">
        <v>1</v>
      </c>
      <c r="Z785">
        <v>500</v>
      </c>
      <c r="AA785">
        <v>8.5</v>
      </c>
      <c r="AB785">
        <v>20</v>
      </c>
      <c r="AC785">
        <v>1</v>
      </c>
      <c r="AD785" t="str">
        <f t="shared" si="117"/>
        <v/>
      </c>
      <c r="AE785" t="str">
        <f t="shared" si="120"/>
        <v/>
      </c>
      <c r="AF785" t="str">
        <f t="shared" si="121"/>
        <v/>
      </c>
      <c r="AG785">
        <f t="shared" si="115"/>
        <v>1</v>
      </c>
      <c r="AH785">
        <f t="shared" si="118"/>
        <v>2.8</v>
      </c>
      <c r="AI785">
        <v>0.14499999999999999</v>
      </c>
      <c r="AJ785">
        <f t="shared" si="116"/>
        <v>0.40599999999999997</v>
      </c>
      <c r="AK785" t="str">
        <f t="shared" si="119"/>
        <v/>
      </c>
      <c r="AL785" t="str">
        <f t="shared" si="114"/>
        <v/>
      </c>
    </row>
    <row r="786" spans="1:39" x14ac:dyDescent="0.2">
      <c r="A786" t="s">
        <v>22820</v>
      </c>
      <c r="B786" t="s">
        <v>122</v>
      </c>
      <c r="C786" t="s">
        <v>22821</v>
      </c>
      <c r="D786" s="1">
        <v>38826</v>
      </c>
      <c r="E786" s="1">
        <v>44546</v>
      </c>
      <c r="F786" t="s">
        <v>19</v>
      </c>
      <c r="I786">
        <v>100</v>
      </c>
      <c r="J786">
        <v>0</v>
      </c>
      <c r="K786">
        <v>0</v>
      </c>
      <c r="L786">
        <v>1586</v>
      </c>
      <c r="M786">
        <v>1586</v>
      </c>
      <c r="N786" t="s">
        <v>20</v>
      </c>
      <c r="O786" t="s">
        <v>22822</v>
      </c>
      <c r="P786" t="s">
        <v>28</v>
      </c>
      <c r="Q786" t="s">
        <v>34233</v>
      </c>
      <c r="R786" t="s">
        <v>34233</v>
      </c>
      <c r="S786" t="s">
        <v>32628</v>
      </c>
      <c r="T786" t="s">
        <v>34357</v>
      </c>
      <c r="U786" t="s">
        <v>32634</v>
      </c>
      <c r="V786" t="s">
        <v>32720</v>
      </c>
      <c r="W786">
        <v>250</v>
      </c>
      <c r="X786">
        <v>2</v>
      </c>
      <c r="Y786">
        <v>1</v>
      </c>
      <c r="Z786">
        <v>500</v>
      </c>
      <c r="AA786">
        <v>8.5</v>
      </c>
      <c r="AB786">
        <v>16</v>
      </c>
      <c r="AC786">
        <v>1</v>
      </c>
      <c r="AD786" t="str">
        <f t="shared" si="117"/>
        <v/>
      </c>
      <c r="AE786" t="str">
        <f t="shared" si="120"/>
        <v/>
      </c>
      <c r="AF786" t="str">
        <f t="shared" si="121"/>
        <v/>
      </c>
      <c r="AG786">
        <f t="shared" si="115"/>
        <v>1</v>
      </c>
      <c r="AH786">
        <f t="shared" si="118"/>
        <v>2.8</v>
      </c>
      <c r="AI786">
        <v>0.14499999999999999</v>
      </c>
      <c r="AJ786">
        <f t="shared" si="116"/>
        <v>0.40599999999999997</v>
      </c>
      <c r="AK786" t="str">
        <f t="shared" si="119"/>
        <v/>
      </c>
      <c r="AL786" t="str">
        <f t="shared" si="114"/>
        <v/>
      </c>
    </row>
    <row r="787" spans="1:39" x14ac:dyDescent="0.2">
      <c r="A787" t="s">
        <v>22823</v>
      </c>
      <c r="B787" t="s">
        <v>122</v>
      </c>
      <c r="C787" t="s">
        <v>22824</v>
      </c>
      <c r="D787" s="1">
        <v>38826</v>
      </c>
      <c r="E787" s="1">
        <v>44546</v>
      </c>
      <c r="F787" t="s">
        <v>19</v>
      </c>
      <c r="I787">
        <v>100</v>
      </c>
      <c r="J787">
        <v>0</v>
      </c>
      <c r="K787">
        <v>0</v>
      </c>
      <c r="L787">
        <v>1563</v>
      </c>
      <c r="M787">
        <v>1563</v>
      </c>
      <c r="N787" t="s">
        <v>20</v>
      </c>
      <c r="O787" t="s">
        <v>22825</v>
      </c>
      <c r="P787" t="s">
        <v>28</v>
      </c>
      <c r="Q787" t="s">
        <v>34233</v>
      </c>
      <c r="R787" t="s">
        <v>34233</v>
      </c>
      <c r="S787" t="s">
        <v>32628</v>
      </c>
      <c r="T787" t="s">
        <v>34357</v>
      </c>
      <c r="U787" t="s">
        <v>32634</v>
      </c>
      <c r="V787" t="s">
        <v>32720</v>
      </c>
      <c r="W787">
        <v>250</v>
      </c>
      <c r="X787">
        <v>2</v>
      </c>
      <c r="Y787">
        <v>1</v>
      </c>
      <c r="Z787">
        <v>500</v>
      </c>
      <c r="AA787">
        <v>8.5</v>
      </c>
      <c r="AB787">
        <v>16</v>
      </c>
      <c r="AC787">
        <v>1</v>
      </c>
      <c r="AD787" t="str">
        <f t="shared" si="117"/>
        <v/>
      </c>
      <c r="AE787" t="str">
        <f t="shared" si="120"/>
        <v/>
      </c>
      <c r="AF787" t="str">
        <f t="shared" si="121"/>
        <v/>
      </c>
      <c r="AG787">
        <f t="shared" si="115"/>
        <v>1</v>
      </c>
      <c r="AH787">
        <f t="shared" si="118"/>
        <v>2.8</v>
      </c>
      <c r="AI787">
        <v>0.14499999999999999</v>
      </c>
      <c r="AJ787">
        <f t="shared" si="116"/>
        <v>0.40599999999999997</v>
      </c>
      <c r="AK787" t="str">
        <f t="shared" si="119"/>
        <v/>
      </c>
      <c r="AL787" t="str">
        <f t="shared" si="114"/>
        <v/>
      </c>
    </row>
    <row r="788" spans="1:39" x14ac:dyDescent="0.2">
      <c r="A788" t="s">
        <v>22852</v>
      </c>
      <c r="B788" t="s">
        <v>122</v>
      </c>
      <c r="C788" t="s">
        <v>22853</v>
      </c>
      <c r="D788" s="1">
        <v>38826</v>
      </c>
      <c r="E788" s="1">
        <v>43456</v>
      </c>
      <c r="F788" t="s">
        <v>19</v>
      </c>
      <c r="I788">
        <v>100</v>
      </c>
      <c r="J788">
        <v>0</v>
      </c>
      <c r="K788">
        <v>0</v>
      </c>
      <c r="L788">
        <v>1446</v>
      </c>
      <c r="M788">
        <v>1446</v>
      </c>
      <c r="N788" t="s">
        <v>20</v>
      </c>
      <c r="O788" t="s">
        <v>22854</v>
      </c>
      <c r="P788" t="s">
        <v>28</v>
      </c>
      <c r="Q788" t="s">
        <v>34233</v>
      </c>
      <c r="R788" t="s">
        <v>34233</v>
      </c>
      <c r="S788" t="s">
        <v>32628</v>
      </c>
      <c r="T788" t="s">
        <v>34357</v>
      </c>
      <c r="U788" t="s">
        <v>32634</v>
      </c>
      <c r="V788" t="s">
        <v>32720</v>
      </c>
      <c r="W788">
        <v>250</v>
      </c>
      <c r="X788">
        <v>2</v>
      </c>
      <c r="Y788">
        <v>1</v>
      </c>
      <c r="Z788">
        <v>500</v>
      </c>
      <c r="AA788">
        <v>8.5</v>
      </c>
      <c r="AB788">
        <v>18</v>
      </c>
      <c r="AC788">
        <v>1</v>
      </c>
      <c r="AD788" t="str">
        <f t="shared" si="117"/>
        <v/>
      </c>
      <c r="AE788" t="str">
        <f t="shared" si="120"/>
        <v/>
      </c>
      <c r="AF788" t="str">
        <f t="shared" si="121"/>
        <v/>
      </c>
      <c r="AG788">
        <f t="shared" si="115"/>
        <v>1</v>
      </c>
      <c r="AH788">
        <f t="shared" si="118"/>
        <v>2.8</v>
      </c>
      <c r="AI788">
        <v>0.14499999999999999</v>
      </c>
      <c r="AJ788">
        <f t="shared" si="116"/>
        <v>0.40599999999999997</v>
      </c>
      <c r="AK788" t="str">
        <f t="shared" si="119"/>
        <v/>
      </c>
      <c r="AL788" t="str">
        <f t="shared" si="114"/>
        <v/>
      </c>
    </row>
    <row r="789" spans="1:39" x14ac:dyDescent="0.2">
      <c r="A789" t="s">
        <v>22837</v>
      </c>
      <c r="B789" t="s">
        <v>122</v>
      </c>
      <c r="C789" t="s">
        <v>22838</v>
      </c>
      <c r="D789" s="1">
        <v>38826</v>
      </c>
      <c r="E789" s="1">
        <v>43456</v>
      </c>
      <c r="F789" t="s">
        <v>19</v>
      </c>
      <c r="I789">
        <v>100</v>
      </c>
      <c r="J789">
        <v>0</v>
      </c>
      <c r="K789">
        <v>0</v>
      </c>
      <c r="L789">
        <v>1530</v>
      </c>
      <c r="M789">
        <v>1530</v>
      </c>
      <c r="N789" t="s">
        <v>20</v>
      </c>
      <c r="O789" t="s">
        <v>22839</v>
      </c>
      <c r="P789" t="s">
        <v>28</v>
      </c>
      <c r="Q789" t="s">
        <v>34233</v>
      </c>
      <c r="R789" t="s">
        <v>34233</v>
      </c>
      <c r="S789" t="s">
        <v>32628</v>
      </c>
      <c r="T789" t="s">
        <v>34357</v>
      </c>
      <c r="U789" t="s">
        <v>32634</v>
      </c>
      <c r="V789" t="s">
        <v>32720</v>
      </c>
      <c r="W789">
        <v>250</v>
      </c>
      <c r="X789">
        <v>2</v>
      </c>
      <c r="Y789">
        <v>1</v>
      </c>
      <c r="Z789">
        <v>500</v>
      </c>
      <c r="AA789">
        <v>8.5</v>
      </c>
      <c r="AB789">
        <v>16</v>
      </c>
      <c r="AC789">
        <v>1</v>
      </c>
      <c r="AD789" t="str">
        <f t="shared" si="117"/>
        <v/>
      </c>
      <c r="AE789" t="str">
        <f t="shared" si="120"/>
        <v/>
      </c>
      <c r="AF789" t="str">
        <f t="shared" si="121"/>
        <v/>
      </c>
      <c r="AG789">
        <f t="shared" si="115"/>
        <v>1</v>
      </c>
      <c r="AH789">
        <f t="shared" si="118"/>
        <v>2.8</v>
      </c>
      <c r="AI789">
        <v>0.14499999999999999</v>
      </c>
      <c r="AJ789">
        <f t="shared" si="116"/>
        <v>0.40599999999999997</v>
      </c>
      <c r="AK789" t="str">
        <f t="shared" si="119"/>
        <v/>
      </c>
      <c r="AL789" t="str">
        <f t="shared" si="114"/>
        <v/>
      </c>
    </row>
    <row r="790" spans="1:39" x14ac:dyDescent="0.2">
      <c r="A790" t="s">
        <v>22846</v>
      </c>
      <c r="B790" t="s">
        <v>122</v>
      </c>
      <c r="C790" t="s">
        <v>22847</v>
      </c>
      <c r="D790" s="1">
        <v>38826</v>
      </c>
      <c r="E790" s="1">
        <v>43456</v>
      </c>
      <c r="F790" t="s">
        <v>19</v>
      </c>
      <c r="I790">
        <v>100</v>
      </c>
      <c r="J790">
        <v>0</v>
      </c>
      <c r="K790">
        <v>0</v>
      </c>
      <c r="L790">
        <v>1885</v>
      </c>
      <c r="M790">
        <v>1885</v>
      </c>
      <c r="N790" t="s">
        <v>20</v>
      </c>
      <c r="O790" t="s">
        <v>22848</v>
      </c>
      <c r="P790" t="s">
        <v>28</v>
      </c>
      <c r="Q790" t="s">
        <v>34233</v>
      </c>
      <c r="R790" t="s">
        <v>34233</v>
      </c>
      <c r="S790" t="s">
        <v>32628</v>
      </c>
      <c r="T790" t="s">
        <v>34357</v>
      </c>
      <c r="U790" t="s">
        <v>32634</v>
      </c>
      <c r="V790" t="s">
        <v>32720</v>
      </c>
      <c r="W790">
        <v>250</v>
      </c>
      <c r="X790">
        <v>2</v>
      </c>
      <c r="Y790">
        <v>1</v>
      </c>
      <c r="Z790">
        <v>500</v>
      </c>
      <c r="AA790">
        <v>8.5</v>
      </c>
      <c r="AB790">
        <v>13</v>
      </c>
      <c r="AC790">
        <v>1</v>
      </c>
      <c r="AD790" t="str">
        <f t="shared" si="117"/>
        <v/>
      </c>
      <c r="AE790" t="str">
        <f t="shared" si="120"/>
        <v/>
      </c>
      <c r="AF790" t="str">
        <f t="shared" si="121"/>
        <v/>
      </c>
      <c r="AG790">
        <f t="shared" si="115"/>
        <v>1</v>
      </c>
      <c r="AH790">
        <f t="shared" si="118"/>
        <v>2.8</v>
      </c>
      <c r="AI790">
        <v>0.14499999999999999</v>
      </c>
      <c r="AJ790">
        <f t="shared" si="116"/>
        <v>0.40599999999999997</v>
      </c>
      <c r="AK790" t="str">
        <f t="shared" si="119"/>
        <v/>
      </c>
      <c r="AL790" t="str">
        <f t="shared" si="114"/>
        <v/>
      </c>
    </row>
    <row r="791" spans="1:39" x14ac:dyDescent="0.2">
      <c r="A791" t="s">
        <v>24421</v>
      </c>
      <c r="B791" t="s">
        <v>122</v>
      </c>
      <c r="C791" t="s">
        <v>24422</v>
      </c>
      <c r="D791" s="1">
        <v>39357</v>
      </c>
      <c r="E791" s="1">
        <v>44546</v>
      </c>
      <c r="F791" t="s">
        <v>19</v>
      </c>
      <c r="I791">
        <v>100</v>
      </c>
      <c r="J791">
        <v>0</v>
      </c>
      <c r="K791">
        <v>0</v>
      </c>
      <c r="L791">
        <v>3032</v>
      </c>
      <c r="M791">
        <v>3032</v>
      </c>
      <c r="N791" t="s">
        <v>20</v>
      </c>
      <c r="O791" t="s">
        <v>24423</v>
      </c>
      <c r="P791" t="s">
        <v>28</v>
      </c>
      <c r="Q791" t="s">
        <v>34234</v>
      </c>
      <c r="R791" t="s">
        <v>33762</v>
      </c>
      <c r="S791" t="s">
        <v>33942</v>
      </c>
      <c r="T791" t="s">
        <v>34233</v>
      </c>
      <c r="U791" t="s">
        <v>32634</v>
      </c>
      <c r="V791" t="s">
        <v>32721</v>
      </c>
      <c r="W791">
        <v>300</v>
      </c>
      <c r="X791">
        <v>2</v>
      </c>
      <c r="Y791" t="s">
        <v>32654</v>
      </c>
      <c r="Z791">
        <v>600</v>
      </c>
      <c r="AA791">
        <v>8.5</v>
      </c>
      <c r="AB791">
        <v>10</v>
      </c>
      <c r="AC791">
        <v>1</v>
      </c>
      <c r="AD791" t="str">
        <f t="shared" si="117"/>
        <v/>
      </c>
      <c r="AE791">
        <f t="shared" si="120"/>
        <v>1</v>
      </c>
      <c r="AF791" t="str">
        <f t="shared" si="121"/>
        <v/>
      </c>
      <c r="AG791" t="str">
        <f t="shared" si="115"/>
        <v/>
      </c>
      <c r="AH791" t="str">
        <f t="shared" si="118"/>
        <v/>
      </c>
      <c r="AI791">
        <v>0.14499999999999999</v>
      </c>
      <c r="AJ791" t="str">
        <f t="shared" si="116"/>
        <v/>
      </c>
      <c r="AK791">
        <f t="shared" si="119"/>
        <v>2.8</v>
      </c>
      <c r="AL791">
        <f t="shared" si="114"/>
        <v>0.40599999999999997</v>
      </c>
    </row>
    <row r="792" spans="1:39" x14ac:dyDescent="0.2">
      <c r="A792" t="s">
        <v>22787</v>
      </c>
      <c r="B792" t="s">
        <v>122</v>
      </c>
      <c r="C792" t="s">
        <v>22788</v>
      </c>
      <c r="D792" s="1">
        <v>38826</v>
      </c>
      <c r="E792" s="1">
        <v>43456</v>
      </c>
      <c r="F792" t="s">
        <v>19</v>
      </c>
      <c r="I792">
        <v>100</v>
      </c>
      <c r="J792">
        <v>0</v>
      </c>
      <c r="K792">
        <v>0</v>
      </c>
      <c r="L792">
        <v>1325</v>
      </c>
      <c r="M792">
        <v>1325</v>
      </c>
      <c r="N792" t="s">
        <v>20</v>
      </c>
      <c r="O792" t="s">
        <v>22789</v>
      </c>
      <c r="P792" t="s">
        <v>28</v>
      </c>
      <c r="Q792" t="s">
        <v>34233</v>
      </c>
      <c r="R792" t="s">
        <v>34233</v>
      </c>
      <c r="S792" t="s">
        <v>32628</v>
      </c>
      <c r="T792" t="s">
        <v>34357</v>
      </c>
      <c r="U792" t="s">
        <v>32634</v>
      </c>
      <c r="V792" t="s">
        <v>32720</v>
      </c>
      <c r="W792">
        <v>250</v>
      </c>
      <c r="X792">
        <v>2</v>
      </c>
      <c r="Y792">
        <v>1</v>
      </c>
      <c r="Z792">
        <v>500</v>
      </c>
      <c r="AA792">
        <v>8.5</v>
      </c>
      <c r="AB792">
        <v>19</v>
      </c>
      <c r="AC792">
        <v>1</v>
      </c>
      <c r="AD792" t="str">
        <f t="shared" si="117"/>
        <v/>
      </c>
      <c r="AE792" t="str">
        <f t="shared" si="120"/>
        <v/>
      </c>
      <c r="AF792" t="str">
        <f t="shared" si="121"/>
        <v/>
      </c>
      <c r="AG792">
        <f t="shared" si="115"/>
        <v>1</v>
      </c>
      <c r="AH792">
        <f t="shared" si="118"/>
        <v>2.8</v>
      </c>
      <c r="AI792">
        <v>0.14499999999999999</v>
      </c>
      <c r="AJ792">
        <f t="shared" si="116"/>
        <v>0.40599999999999997</v>
      </c>
      <c r="AK792" t="str">
        <f t="shared" si="119"/>
        <v/>
      </c>
      <c r="AL792" t="str">
        <f t="shared" si="114"/>
        <v/>
      </c>
    </row>
    <row r="793" spans="1:39" s="18" customFormat="1" x14ac:dyDescent="0.2">
      <c r="A793" s="18" t="s">
        <v>24406</v>
      </c>
      <c r="B793" s="18" t="s">
        <v>122</v>
      </c>
      <c r="C793" s="18" t="s">
        <v>24407</v>
      </c>
      <c r="D793" s="19">
        <v>39357</v>
      </c>
      <c r="E793" s="19">
        <v>43456</v>
      </c>
      <c r="F793" s="18" t="s">
        <v>19</v>
      </c>
      <c r="I793" s="18">
        <v>100</v>
      </c>
      <c r="J793" s="18">
        <v>0</v>
      </c>
      <c r="K793" s="18">
        <v>0</v>
      </c>
      <c r="L793" s="18">
        <v>3039</v>
      </c>
      <c r="M793" s="18">
        <v>3039</v>
      </c>
      <c r="N793" s="18" t="s">
        <v>20</v>
      </c>
      <c r="O793" s="18" t="s">
        <v>24408</v>
      </c>
      <c r="P793" s="18" t="s">
        <v>28</v>
      </c>
      <c r="Q793" s="18" t="s">
        <v>34234</v>
      </c>
      <c r="R793" s="18" t="s">
        <v>33762</v>
      </c>
      <c r="S793" s="18" t="s">
        <v>33942</v>
      </c>
      <c r="T793" s="18" t="s">
        <v>34349</v>
      </c>
      <c r="U793" s="18" t="s">
        <v>32634</v>
      </c>
      <c r="V793" s="18" t="s">
        <v>32721</v>
      </c>
      <c r="W793" s="18">
        <v>300</v>
      </c>
      <c r="X793" s="18">
        <v>2</v>
      </c>
      <c r="Y793" s="18" t="s">
        <v>32654</v>
      </c>
      <c r="Z793" s="18">
        <v>600</v>
      </c>
      <c r="AA793" s="18">
        <v>8.5</v>
      </c>
      <c r="AB793" s="18">
        <v>10</v>
      </c>
      <c r="AC793" s="18">
        <v>1</v>
      </c>
      <c r="AD793" s="18" t="str">
        <f t="shared" si="117"/>
        <v/>
      </c>
      <c r="AE793" s="18">
        <f t="shared" si="120"/>
        <v>1</v>
      </c>
      <c r="AF793" s="18" t="str">
        <f t="shared" si="121"/>
        <v/>
      </c>
      <c r="AG793" s="18" t="str">
        <f t="shared" si="115"/>
        <v/>
      </c>
      <c r="AH793" s="18" t="str">
        <f t="shared" si="118"/>
        <v/>
      </c>
      <c r="AI793" s="18">
        <v>0.14499999999999999</v>
      </c>
      <c r="AJ793" s="18" t="str">
        <f t="shared" si="116"/>
        <v/>
      </c>
      <c r="AK793" s="18">
        <f t="shared" si="119"/>
        <v>2.8</v>
      </c>
      <c r="AL793" s="18">
        <f t="shared" si="114"/>
        <v>0.40599999999999997</v>
      </c>
      <c r="AM793" s="18" t="s">
        <v>34795</v>
      </c>
    </row>
    <row r="794" spans="1:39" x14ac:dyDescent="0.2">
      <c r="A794" t="s">
        <v>22831</v>
      </c>
      <c r="B794" t="s">
        <v>122</v>
      </c>
      <c r="C794" t="s">
        <v>22832</v>
      </c>
      <c r="D794" s="1">
        <v>38826</v>
      </c>
      <c r="E794" s="1">
        <v>43456</v>
      </c>
      <c r="F794" t="s">
        <v>19</v>
      </c>
      <c r="I794">
        <v>100</v>
      </c>
      <c r="J794">
        <v>0</v>
      </c>
      <c r="K794">
        <v>0</v>
      </c>
      <c r="L794">
        <v>1240</v>
      </c>
      <c r="M794">
        <v>1240</v>
      </c>
      <c r="N794" t="s">
        <v>20</v>
      </c>
      <c r="O794" t="s">
        <v>22833</v>
      </c>
      <c r="P794" t="s">
        <v>28</v>
      </c>
      <c r="Q794" t="s">
        <v>34233</v>
      </c>
      <c r="R794" t="s">
        <v>34233</v>
      </c>
      <c r="S794" t="s">
        <v>32628</v>
      </c>
      <c r="T794" t="s">
        <v>34357</v>
      </c>
      <c r="U794" t="s">
        <v>32634</v>
      </c>
      <c r="V794" t="s">
        <v>32720</v>
      </c>
      <c r="W794">
        <v>250</v>
      </c>
      <c r="X794">
        <v>2</v>
      </c>
      <c r="Y794">
        <v>1</v>
      </c>
      <c r="Z794">
        <v>500</v>
      </c>
      <c r="AA794">
        <v>8.5</v>
      </c>
      <c r="AB794">
        <v>20</v>
      </c>
      <c r="AC794">
        <v>1</v>
      </c>
      <c r="AD794" t="str">
        <f t="shared" si="117"/>
        <v/>
      </c>
      <c r="AE794" t="str">
        <f t="shared" si="120"/>
        <v/>
      </c>
      <c r="AF794" t="str">
        <f t="shared" si="121"/>
        <v/>
      </c>
      <c r="AG794">
        <f t="shared" si="115"/>
        <v>1</v>
      </c>
      <c r="AH794">
        <f t="shared" si="118"/>
        <v>2.8</v>
      </c>
      <c r="AI794">
        <v>0.14499999999999999</v>
      </c>
      <c r="AJ794">
        <f t="shared" si="116"/>
        <v>0.40599999999999997</v>
      </c>
      <c r="AK794" t="str">
        <f t="shared" si="119"/>
        <v/>
      </c>
      <c r="AL794" t="str">
        <f t="shared" si="114"/>
        <v/>
      </c>
    </row>
    <row r="795" spans="1:39" s="18" customFormat="1" x14ac:dyDescent="0.2">
      <c r="A795" s="18" t="s">
        <v>24430</v>
      </c>
      <c r="B795" s="18" t="s">
        <v>122</v>
      </c>
      <c r="C795" s="18" t="s">
        <v>24431</v>
      </c>
      <c r="D795" s="19">
        <v>39357</v>
      </c>
      <c r="E795" s="19">
        <v>44176</v>
      </c>
      <c r="F795" s="18" t="s">
        <v>19</v>
      </c>
      <c r="I795" s="18">
        <v>100</v>
      </c>
      <c r="J795" s="18">
        <v>0</v>
      </c>
      <c r="K795" s="18">
        <v>0</v>
      </c>
      <c r="L795" s="18">
        <v>2967</v>
      </c>
      <c r="M795" s="18">
        <v>2967</v>
      </c>
      <c r="N795" s="18" t="s">
        <v>20</v>
      </c>
      <c r="O795" s="18" t="s">
        <v>24432</v>
      </c>
      <c r="P795" s="18" t="s">
        <v>28</v>
      </c>
      <c r="Q795" s="18" t="s">
        <v>34234</v>
      </c>
      <c r="R795" s="18" t="s">
        <v>33762</v>
      </c>
      <c r="S795" s="18" t="s">
        <v>33942</v>
      </c>
      <c r="T795" s="18" t="s">
        <v>32634</v>
      </c>
      <c r="U795" s="18" t="s">
        <v>32634</v>
      </c>
      <c r="V795" s="18" t="s">
        <v>32721</v>
      </c>
      <c r="W795" s="18">
        <v>300</v>
      </c>
      <c r="X795" s="18">
        <v>2</v>
      </c>
      <c r="Y795" s="18" t="s">
        <v>32654</v>
      </c>
      <c r="Z795" s="18">
        <v>600</v>
      </c>
      <c r="AA795" s="18">
        <v>8.5</v>
      </c>
      <c r="AB795" s="18">
        <v>10</v>
      </c>
      <c r="AC795" s="18">
        <v>1</v>
      </c>
      <c r="AD795" s="18" t="str">
        <f t="shared" si="117"/>
        <v/>
      </c>
      <c r="AE795" s="18">
        <f t="shared" si="120"/>
        <v>1</v>
      </c>
      <c r="AF795" s="18" t="str">
        <f t="shared" si="121"/>
        <v/>
      </c>
      <c r="AG795" s="18" t="str">
        <f t="shared" si="115"/>
        <v/>
      </c>
      <c r="AH795" s="18" t="str">
        <f t="shared" si="118"/>
        <v/>
      </c>
      <c r="AI795" s="18">
        <v>0.14499999999999999</v>
      </c>
      <c r="AJ795" s="18" t="str">
        <f t="shared" si="116"/>
        <v/>
      </c>
      <c r="AK795" s="18">
        <f t="shared" si="119"/>
        <v>2.8</v>
      </c>
      <c r="AL795" s="18">
        <f t="shared" si="114"/>
        <v>0.40599999999999997</v>
      </c>
      <c r="AM795" s="18" t="s">
        <v>33891</v>
      </c>
    </row>
    <row r="796" spans="1:39" x14ac:dyDescent="0.2">
      <c r="A796" t="s">
        <v>7214</v>
      </c>
      <c r="B796" t="s">
        <v>122</v>
      </c>
      <c r="C796" t="s">
        <v>7215</v>
      </c>
      <c r="D796" s="1">
        <v>36227</v>
      </c>
      <c r="E796" s="1">
        <v>43456</v>
      </c>
      <c r="F796" t="s">
        <v>19</v>
      </c>
      <c r="I796">
        <v>100</v>
      </c>
      <c r="J796">
        <v>0</v>
      </c>
      <c r="K796">
        <v>0</v>
      </c>
      <c r="L796">
        <v>1514</v>
      </c>
      <c r="M796">
        <v>1514</v>
      </c>
      <c r="N796" t="s">
        <v>20</v>
      </c>
      <c r="O796" t="s">
        <v>7216</v>
      </c>
      <c r="P796" t="s">
        <v>28</v>
      </c>
      <c r="Q796" t="s">
        <v>34233</v>
      </c>
      <c r="R796" t="s">
        <v>34233</v>
      </c>
      <c r="S796" t="s">
        <v>33797</v>
      </c>
      <c r="T796" t="s">
        <v>34357</v>
      </c>
      <c r="U796" t="s">
        <v>33893</v>
      </c>
      <c r="V796" t="s">
        <v>32667</v>
      </c>
      <c r="X796">
        <v>1.5</v>
      </c>
      <c r="Y796" t="s">
        <v>32654</v>
      </c>
      <c r="AA796">
        <v>12</v>
      </c>
      <c r="AB796">
        <v>20</v>
      </c>
      <c r="AC796">
        <v>2</v>
      </c>
      <c r="AD796" t="str">
        <f t="shared" si="117"/>
        <v/>
      </c>
      <c r="AE796" t="str">
        <f t="shared" si="120"/>
        <v/>
      </c>
      <c r="AF796" t="str">
        <f t="shared" si="121"/>
        <v/>
      </c>
      <c r="AG796">
        <v>1</v>
      </c>
      <c r="AH796">
        <f t="shared" si="118"/>
        <v>2.8</v>
      </c>
      <c r="AI796">
        <v>0.14499999999999999</v>
      </c>
      <c r="AJ796">
        <f t="shared" si="116"/>
        <v>0.40599999999999997</v>
      </c>
      <c r="AK796" t="str">
        <f t="shared" si="119"/>
        <v/>
      </c>
      <c r="AL796" t="str">
        <f t="shared" si="114"/>
        <v/>
      </c>
      <c r="AM796" t="s">
        <v>33892</v>
      </c>
    </row>
    <row r="797" spans="1:39" x14ac:dyDescent="0.2">
      <c r="A797" t="s">
        <v>7267</v>
      </c>
      <c r="B797" t="s">
        <v>122</v>
      </c>
      <c r="C797" t="s">
        <v>7268</v>
      </c>
      <c r="D797" s="1">
        <v>36227</v>
      </c>
      <c r="E797" s="1">
        <v>43686</v>
      </c>
      <c r="F797" t="s">
        <v>19</v>
      </c>
      <c r="I797">
        <v>100</v>
      </c>
      <c r="J797">
        <v>0</v>
      </c>
      <c r="K797">
        <v>0</v>
      </c>
      <c r="L797">
        <v>1280</v>
      </c>
      <c r="M797">
        <v>1280</v>
      </c>
      <c r="N797" t="s">
        <v>20</v>
      </c>
      <c r="O797" t="s">
        <v>7269</v>
      </c>
      <c r="P797" t="s">
        <v>28</v>
      </c>
      <c r="Q797" t="s">
        <v>34233</v>
      </c>
      <c r="R797" t="s">
        <v>34233</v>
      </c>
      <c r="S797" t="s">
        <v>32628</v>
      </c>
      <c r="T797" t="s">
        <v>34349</v>
      </c>
      <c r="U797" t="s">
        <v>33893</v>
      </c>
      <c r="V797" t="s">
        <v>32667</v>
      </c>
      <c r="X797">
        <v>1.5</v>
      </c>
      <c r="Y797" t="s">
        <v>32654</v>
      </c>
      <c r="AA797">
        <v>12</v>
      </c>
      <c r="AB797">
        <v>20</v>
      </c>
      <c r="AC797">
        <v>2</v>
      </c>
      <c r="AD797" t="str">
        <f t="shared" si="117"/>
        <v/>
      </c>
      <c r="AE797" t="str">
        <f t="shared" si="120"/>
        <v/>
      </c>
      <c r="AF797" t="str">
        <f t="shared" si="121"/>
        <v/>
      </c>
      <c r="AG797">
        <v>1</v>
      </c>
      <c r="AH797">
        <f t="shared" si="118"/>
        <v>2.8</v>
      </c>
      <c r="AI797">
        <v>0.14499999999999999</v>
      </c>
      <c r="AJ797">
        <f t="shared" si="116"/>
        <v>0.40599999999999997</v>
      </c>
      <c r="AK797" t="str">
        <f t="shared" si="119"/>
        <v/>
      </c>
      <c r="AL797" t="str">
        <f t="shared" si="114"/>
        <v/>
      </c>
      <c r="AM797" t="s">
        <v>33892</v>
      </c>
    </row>
    <row r="798" spans="1:39" x14ac:dyDescent="0.2">
      <c r="A798" t="s">
        <v>7270</v>
      </c>
      <c r="B798" t="s">
        <v>122</v>
      </c>
      <c r="C798" t="s">
        <v>7271</v>
      </c>
      <c r="D798" s="1">
        <v>36227</v>
      </c>
      <c r="E798" s="1">
        <v>43456</v>
      </c>
      <c r="F798" t="s">
        <v>19</v>
      </c>
      <c r="I798">
        <v>100</v>
      </c>
      <c r="J798">
        <v>0</v>
      </c>
      <c r="K798">
        <v>0</v>
      </c>
      <c r="L798">
        <v>1526</v>
      </c>
      <c r="M798">
        <v>1526</v>
      </c>
      <c r="N798" t="s">
        <v>20</v>
      </c>
      <c r="O798" t="s">
        <v>7272</v>
      </c>
      <c r="P798" t="s">
        <v>28</v>
      </c>
      <c r="Q798" t="s">
        <v>34233</v>
      </c>
      <c r="R798" t="s">
        <v>34233</v>
      </c>
      <c r="S798" t="s">
        <v>32628</v>
      </c>
      <c r="T798" t="s">
        <v>34357</v>
      </c>
      <c r="U798" t="s">
        <v>33893</v>
      </c>
      <c r="V798" t="s">
        <v>32667</v>
      </c>
      <c r="X798">
        <v>1.5</v>
      </c>
      <c r="Y798" t="s">
        <v>32654</v>
      </c>
      <c r="AA798">
        <v>12</v>
      </c>
      <c r="AB798">
        <v>20</v>
      </c>
      <c r="AC798">
        <v>2</v>
      </c>
      <c r="AD798" t="str">
        <f t="shared" si="117"/>
        <v/>
      </c>
      <c r="AE798" t="str">
        <f t="shared" si="120"/>
        <v/>
      </c>
      <c r="AF798" t="str">
        <f t="shared" si="121"/>
        <v/>
      </c>
      <c r="AG798">
        <v>1</v>
      </c>
      <c r="AH798">
        <f t="shared" si="118"/>
        <v>2.8</v>
      </c>
      <c r="AI798">
        <v>0.14499999999999999</v>
      </c>
      <c r="AJ798">
        <f t="shared" si="116"/>
        <v>0.40599999999999997</v>
      </c>
      <c r="AK798" t="str">
        <f t="shared" si="119"/>
        <v/>
      </c>
      <c r="AL798" t="str">
        <f t="shared" si="114"/>
        <v/>
      </c>
      <c r="AM798" t="s">
        <v>33892</v>
      </c>
    </row>
    <row r="799" spans="1:39" x14ac:dyDescent="0.2">
      <c r="A799" t="s">
        <v>7273</v>
      </c>
      <c r="B799" t="s">
        <v>122</v>
      </c>
      <c r="C799" t="s">
        <v>7274</v>
      </c>
      <c r="D799" s="1">
        <v>36227</v>
      </c>
      <c r="E799" s="1">
        <v>43740</v>
      </c>
      <c r="F799" t="s">
        <v>19</v>
      </c>
      <c r="I799">
        <v>100</v>
      </c>
      <c r="J799">
        <v>0</v>
      </c>
      <c r="K799">
        <v>0</v>
      </c>
      <c r="L799">
        <v>1353</v>
      </c>
      <c r="M799">
        <v>1353</v>
      </c>
      <c r="N799" t="s">
        <v>20</v>
      </c>
      <c r="O799" t="s">
        <v>7275</v>
      </c>
      <c r="P799" t="s">
        <v>28</v>
      </c>
      <c r="Q799" t="s">
        <v>34233</v>
      </c>
      <c r="R799" t="s">
        <v>34233</v>
      </c>
      <c r="S799" t="s">
        <v>32628</v>
      </c>
      <c r="T799" t="s">
        <v>34357</v>
      </c>
      <c r="U799" t="s">
        <v>33893</v>
      </c>
      <c r="V799" t="s">
        <v>32667</v>
      </c>
      <c r="X799">
        <v>1.5</v>
      </c>
      <c r="Y799" t="s">
        <v>32654</v>
      </c>
      <c r="AA799">
        <v>12</v>
      </c>
      <c r="AB799">
        <v>20</v>
      </c>
      <c r="AC799">
        <v>2</v>
      </c>
      <c r="AD799" t="str">
        <f t="shared" si="117"/>
        <v/>
      </c>
      <c r="AE799" t="str">
        <f t="shared" si="120"/>
        <v/>
      </c>
      <c r="AF799" t="str">
        <f t="shared" si="121"/>
        <v/>
      </c>
      <c r="AG799">
        <v>1</v>
      </c>
      <c r="AH799">
        <f t="shared" si="118"/>
        <v>2.8</v>
      </c>
      <c r="AI799">
        <v>0.14499999999999999</v>
      </c>
      <c r="AJ799">
        <f t="shared" si="116"/>
        <v>0.40599999999999997</v>
      </c>
      <c r="AK799" t="str">
        <f t="shared" si="119"/>
        <v/>
      </c>
      <c r="AL799" t="str">
        <f t="shared" ref="AL799:AL862" si="122">IF(COUNTBLANK(AK799),"",AK799*AI799)</f>
        <v/>
      </c>
      <c r="AM799" t="s">
        <v>33892</v>
      </c>
    </row>
    <row r="800" spans="1:39" x14ac:dyDescent="0.2">
      <c r="A800" t="s">
        <v>7276</v>
      </c>
      <c r="B800" t="s">
        <v>122</v>
      </c>
      <c r="C800" t="s">
        <v>7277</v>
      </c>
      <c r="D800" s="1">
        <v>36227</v>
      </c>
      <c r="E800" s="1">
        <v>43456</v>
      </c>
      <c r="F800" t="s">
        <v>19</v>
      </c>
      <c r="I800">
        <v>100</v>
      </c>
      <c r="J800">
        <v>0</v>
      </c>
      <c r="K800">
        <v>0</v>
      </c>
      <c r="L800">
        <v>1582</v>
      </c>
      <c r="M800">
        <v>1582</v>
      </c>
      <c r="N800" t="s">
        <v>20</v>
      </c>
      <c r="O800" t="s">
        <v>7278</v>
      </c>
      <c r="P800" t="s">
        <v>28</v>
      </c>
      <c r="Q800" t="s">
        <v>34233</v>
      </c>
      <c r="R800" t="s">
        <v>34233</v>
      </c>
      <c r="S800" t="s">
        <v>32628</v>
      </c>
      <c r="T800" t="s">
        <v>34357</v>
      </c>
      <c r="U800" t="s">
        <v>33893</v>
      </c>
      <c r="V800" t="s">
        <v>32667</v>
      </c>
      <c r="X800">
        <v>1.5</v>
      </c>
      <c r="Y800" t="s">
        <v>32654</v>
      </c>
      <c r="AA800">
        <v>12</v>
      </c>
      <c r="AB800">
        <v>20</v>
      </c>
      <c r="AC800">
        <v>2</v>
      </c>
      <c r="AD800" t="str">
        <f t="shared" si="117"/>
        <v/>
      </c>
      <c r="AE800" t="str">
        <f t="shared" si="120"/>
        <v/>
      </c>
      <c r="AF800" t="str">
        <f t="shared" si="121"/>
        <v/>
      </c>
      <c r="AG800">
        <v>1</v>
      </c>
      <c r="AH800">
        <f t="shared" si="118"/>
        <v>2.8</v>
      </c>
      <c r="AI800">
        <v>0.14499999999999999</v>
      </c>
      <c r="AJ800">
        <f t="shared" si="116"/>
        <v>0.40599999999999997</v>
      </c>
      <c r="AK800" t="str">
        <f t="shared" si="119"/>
        <v/>
      </c>
      <c r="AL800" t="str">
        <f t="shared" si="122"/>
        <v/>
      </c>
      <c r="AM800" t="s">
        <v>33892</v>
      </c>
    </row>
    <row r="801" spans="1:39" x14ac:dyDescent="0.2">
      <c r="A801" t="s">
        <v>7279</v>
      </c>
      <c r="B801" t="s">
        <v>122</v>
      </c>
      <c r="C801" t="s">
        <v>7280</v>
      </c>
      <c r="D801" s="1">
        <v>36227</v>
      </c>
      <c r="E801" s="1">
        <v>43456</v>
      </c>
      <c r="F801" t="s">
        <v>19</v>
      </c>
      <c r="I801">
        <v>100</v>
      </c>
      <c r="J801">
        <v>0</v>
      </c>
      <c r="K801">
        <v>0</v>
      </c>
      <c r="L801">
        <v>1462</v>
      </c>
      <c r="M801">
        <v>1462</v>
      </c>
      <c r="N801" t="s">
        <v>20</v>
      </c>
      <c r="O801" t="s">
        <v>7281</v>
      </c>
      <c r="P801" t="s">
        <v>28</v>
      </c>
      <c r="Q801" t="s">
        <v>34233</v>
      </c>
      <c r="R801" t="s">
        <v>34233</v>
      </c>
      <c r="S801" t="s">
        <v>32628</v>
      </c>
      <c r="T801" t="s">
        <v>34357</v>
      </c>
      <c r="U801" t="s">
        <v>33893</v>
      </c>
      <c r="V801" t="s">
        <v>32667</v>
      </c>
      <c r="X801">
        <v>1.5</v>
      </c>
      <c r="Y801" t="s">
        <v>32654</v>
      </c>
      <c r="AA801">
        <v>12</v>
      </c>
      <c r="AB801">
        <v>20</v>
      </c>
      <c r="AC801">
        <v>2</v>
      </c>
      <c r="AD801" t="str">
        <f t="shared" si="117"/>
        <v/>
      </c>
      <c r="AE801" t="str">
        <f t="shared" si="120"/>
        <v/>
      </c>
      <c r="AF801" t="str">
        <f t="shared" si="121"/>
        <v/>
      </c>
      <c r="AG801">
        <v>1</v>
      </c>
      <c r="AH801">
        <f t="shared" si="118"/>
        <v>2.8</v>
      </c>
      <c r="AI801">
        <v>0.14499999999999999</v>
      </c>
      <c r="AJ801">
        <f t="shared" si="116"/>
        <v>0.40599999999999997</v>
      </c>
      <c r="AK801" t="str">
        <f t="shared" si="119"/>
        <v/>
      </c>
      <c r="AL801" t="str">
        <f t="shared" si="122"/>
        <v/>
      </c>
      <c r="AM801" t="s">
        <v>33892</v>
      </c>
    </row>
    <row r="802" spans="1:39" x14ac:dyDescent="0.2">
      <c r="A802" t="s">
        <v>22897</v>
      </c>
      <c r="B802" t="s">
        <v>122</v>
      </c>
      <c r="C802" t="s">
        <v>22898</v>
      </c>
      <c r="D802" s="1">
        <v>38805</v>
      </c>
      <c r="E802" s="1">
        <v>44546</v>
      </c>
      <c r="F802" t="s">
        <v>19</v>
      </c>
      <c r="I802">
        <v>100</v>
      </c>
      <c r="J802">
        <v>0</v>
      </c>
      <c r="K802">
        <v>0</v>
      </c>
      <c r="L802">
        <v>2086</v>
      </c>
      <c r="M802">
        <v>2086</v>
      </c>
      <c r="N802" t="s">
        <v>20</v>
      </c>
      <c r="O802" t="s">
        <v>22899</v>
      </c>
      <c r="P802" t="s">
        <v>28</v>
      </c>
      <c r="Q802" t="s">
        <v>34233</v>
      </c>
      <c r="R802" t="s">
        <v>34233</v>
      </c>
      <c r="S802" t="s">
        <v>32628</v>
      </c>
      <c r="T802" t="s">
        <v>34349</v>
      </c>
      <c r="U802" t="s">
        <v>32634</v>
      </c>
      <c r="V802" t="s">
        <v>32722</v>
      </c>
      <c r="AC802">
        <v>1</v>
      </c>
      <c r="AD802" t="str">
        <f t="shared" si="117"/>
        <v/>
      </c>
      <c r="AE802" t="str">
        <f t="shared" si="120"/>
        <v/>
      </c>
      <c r="AF802" t="str">
        <f t="shared" si="121"/>
        <v/>
      </c>
      <c r="AG802">
        <f>IF((S802&lt;&gt;"tühi")*(AC802&lt;&gt;""),AC802,"")</f>
        <v>1</v>
      </c>
      <c r="AH802">
        <f t="shared" si="118"/>
        <v>2.8</v>
      </c>
      <c r="AI802">
        <v>0.14499999999999999</v>
      </c>
      <c r="AJ802">
        <f t="shared" si="116"/>
        <v>0.40599999999999997</v>
      </c>
      <c r="AK802" t="str">
        <f t="shared" si="119"/>
        <v/>
      </c>
      <c r="AL802" t="str">
        <f t="shared" si="122"/>
        <v/>
      </c>
    </row>
    <row r="803" spans="1:39" x14ac:dyDescent="0.2">
      <c r="A803" t="s">
        <v>7327</v>
      </c>
      <c r="B803" t="s">
        <v>122</v>
      </c>
      <c r="C803" t="s">
        <v>7328</v>
      </c>
      <c r="D803" s="1">
        <v>36227</v>
      </c>
      <c r="E803" s="1">
        <v>44546</v>
      </c>
      <c r="F803" t="s">
        <v>19</v>
      </c>
      <c r="I803">
        <v>100</v>
      </c>
      <c r="J803">
        <v>0</v>
      </c>
      <c r="K803">
        <v>0</v>
      </c>
      <c r="L803">
        <v>1329</v>
      </c>
      <c r="M803">
        <v>1329</v>
      </c>
      <c r="N803" t="s">
        <v>20</v>
      </c>
      <c r="O803" t="s">
        <v>7329</v>
      </c>
      <c r="P803" t="s">
        <v>28</v>
      </c>
      <c r="Q803" t="s">
        <v>34233</v>
      </c>
      <c r="R803" t="s">
        <v>34233</v>
      </c>
      <c r="S803" t="s">
        <v>32628</v>
      </c>
      <c r="T803" t="s">
        <v>34382</v>
      </c>
      <c r="U803" t="s">
        <v>33893</v>
      </c>
      <c r="V803" t="s">
        <v>32667</v>
      </c>
      <c r="X803">
        <v>1.5</v>
      </c>
      <c r="Y803" t="s">
        <v>32654</v>
      </c>
      <c r="AA803">
        <v>12</v>
      </c>
      <c r="AB803">
        <v>20</v>
      </c>
      <c r="AC803">
        <v>2</v>
      </c>
      <c r="AD803" t="str">
        <f t="shared" si="117"/>
        <v/>
      </c>
      <c r="AE803" t="str">
        <f t="shared" si="120"/>
        <v/>
      </c>
      <c r="AF803" t="str">
        <f t="shared" si="121"/>
        <v/>
      </c>
      <c r="AG803">
        <v>1</v>
      </c>
      <c r="AH803">
        <f t="shared" si="118"/>
        <v>2.8</v>
      </c>
      <c r="AI803">
        <v>0.14499999999999999</v>
      </c>
      <c r="AJ803">
        <f t="shared" si="116"/>
        <v>0.40599999999999997</v>
      </c>
      <c r="AK803" t="str">
        <f t="shared" si="119"/>
        <v/>
      </c>
      <c r="AL803" t="str">
        <f t="shared" si="122"/>
        <v/>
      </c>
      <c r="AM803" t="s">
        <v>33892</v>
      </c>
    </row>
    <row r="804" spans="1:39" x14ac:dyDescent="0.2">
      <c r="A804" t="s">
        <v>22900</v>
      </c>
      <c r="B804" t="s">
        <v>122</v>
      </c>
      <c r="C804" t="s">
        <v>22901</v>
      </c>
      <c r="D804" s="1">
        <v>38805</v>
      </c>
      <c r="E804" s="1">
        <v>43456</v>
      </c>
      <c r="F804" t="s">
        <v>19</v>
      </c>
      <c r="I804">
        <v>100</v>
      </c>
      <c r="J804">
        <v>0</v>
      </c>
      <c r="K804">
        <v>0</v>
      </c>
      <c r="L804">
        <v>1461</v>
      </c>
      <c r="M804">
        <v>1461</v>
      </c>
      <c r="N804" t="s">
        <v>20</v>
      </c>
      <c r="O804" t="s">
        <v>22902</v>
      </c>
      <c r="P804" t="s">
        <v>28</v>
      </c>
      <c r="Q804" t="s">
        <v>34233</v>
      </c>
      <c r="R804" t="s">
        <v>34233</v>
      </c>
      <c r="S804" t="s">
        <v>32628</v>
      </c>
      <c r="T804" t="s">
        <v>34357</v>
      </c>
      <c r="U804" t="s">
        <v>32634</v>
      </c>
      <c r="V804" t="s">
        <v>32723</v>
      </c>
      <c r="X804">
        <v>2</v>
      </c>
      <c r="Y804" t="s">
        <v>32654</v>
      </c>
      <c r="Z804">
        <f>418*X804</f>
        <v>836</v>
      </c>
      <c r="AA804">
        <v>8.5</v>
      </c>
      <c r="AB804">
        <v>20</v>
      </c>
      <c r="AC804">
        <v>1</v>
      </c>
      <c r="AD804" t="str">
        <f t="shared" si="117"/>
        <v/>
      </c>
      <c r="AE804" t="str">
        <f t="shared" si="120"/>
        <v/>
      </c>
      <c r="AF804" t="str">
        <f t="shared" si="121"/>
        <v/>
      </c>
      <c r="AG804">
        <f>IF((S804&lt;&gt;"tühi")*(AC804&lt;&gt;""),AC804,"")</f>
        <v>1</v>
      </c>
      <c r="AH804">
        <f t="shared" si="118"/>
        <v>2.8</v>
      </c>
      <c r="AI804">
        <v>0.14499999999999999</v>
      </c>
      <c r="AJ804">
        <v>0.56999999999999995</v>
      </c>
      <c r="AK804" t="str">
        <f t="shared" si="119"/>
        <v/>
      </c>
      <c r="AL804" t="str">
        <f t="shared" si="122"/>
        <v/>
      </c>
      <c r="AM804" t="s">
        <v>33894</v>
      </c>
    </row>
    <row r="805" spans="1:39" x14ac:dyDescent="0.2">
      <c r="A805" t="s">
        <v>16774</v>
      </c>
      <c r="B805" t="s">
        <v>122</v>
      </c>
      <c r="C805" t="s">
        <v>16775</v>
      </c>
      <c r="D805" s="1">
        <v>37600</v>
      </c>
      <c r="E805" s="1">
        <v>44546</v>
      </c>
      <c r="F805" t="s">
        <v>39</v>
      </c>
      <c r="I805">
        <v>100</v>
      </c>
      <c r="J805">
        <v>0</v>
      </c>
      <c r="K805">
        <v>0</v>
      </c>
      <c r="L805">
        <v>701</v>
      </c>
      <c r="M805">
        <v>701</v>
      </c>
      <c r="N805" t="s">
        <v>20</v>
      </c>
      <c r="O805" t="s">
        <v>16776</v>
      </c>
      <c r="P805" t="s">
        <v>28</v>
      </c>
      <c r="Q805" t="s">
        <v>34233</v>
      </c>
      <c r="R805" t="s">
        <v>34233</v>
      </c>
      <c r="S805" t="s">
        <v>33942</v>
      </c>
      <c r="T805" t="s">
        <v>34233</v>
      </c>
      <c r="V805" t="s">
        <v>32700</v>
      </c>
      <c r="AD805" t="str">
        <f t="shared" si="117"/>
        <v/>
      </c>
      <c r="AE805" t="str">
        <f t="shared" si="120"/>
        <v/>
      </c>
      <c r="AF805" t="str">
        <f t="shared" si="121"/>
        <v/>
      </c>
      <c r="AG805" t="str">
        <f>IF((S805&lt;&gt;"tühi")*(AC805&lt;&gt;""),AC805,"")</f>
        <v/>
      </c>
      <c r="AH805" t="str">
        <f t="shared" si="118"/>
        <v/>
      </c>
      <c r="AI805">
        <v>0.14499999999999999</v>
      </c>
      <c r="AJ805" t="str">
        <f t="shared" si="116"/>
        <v/>
      </c>
      <c r="AK805" t="str">
        <f t="shared" si="119"/>
        <v/>
      </c>
      <c r="AL805" t="str">
        <f t="shared" si="122"/>
        <v/>
      </c>
    </row>
    <row r="806" spans="1:39" x14ac:dyDescent="0.2">
      <c r="A806" t="s">
        <v>16765</v>
      </c>
      <c r="B806" t="s">
        <v>122</v>
      </c>
      <c r="C806" t="s">
        <v>16766</v>
      </c>
      <c r="D806" s="1">
        <v>37600</v>
      </c>
      <c r="E806" s="1">
        <v>43456</v>
      </c>
      <c r="F806" t="s">
        <v>19</v>
      </c>
      <c r="I806">
        <v>100</v>
      </c>
      <c r="J806">
        <v>0</v>
      </c>
      <c r="K806">
        <v>0</v>
      </c>
      <c r="L806">
        <v>1408</v>
      </c>
      <c r="M806">
        <v>1408</v>
      </c>
      <c r="N806" t="s">
        <v>20</v>
      </c>
      <c r="O806" t="s">
        <v>16767</v>
      </c>
      <c r="P806" t="s">
        <v>28</v>
      </c>
      <c r="Q806" t="s">
        <v>34233</v>
      </c>
      <c r="R806" t="s">
        <v>34233</v>
      </c>
      <c r="S806" t="s">
        <v>32628</v>
      </c>
      <c r="T806" t="s">
        <v>34357</v>
      </c>
      <c r="U806" t="s">
        <v>32634</v>
      </c>
      <c r="V806" t="s">
        <v>32725</v>
      </c>
      <c r="W806">
        <f>1392*0.15</f>
        <v>208.79999999999998</v>
      </c>
      <c r="X806">
        <v>2</v>
      </c>
      <c r="Y806">
        <v>1</v>
      </c>
      <c r="Z806">
        <f>W806*X806</f>
        <v>417.59999999999997</v>
      </c>
      <c r="AA806">
        <v>18</v>
      </c>
      <c r="AB806">
        <v>15</v>
      </c>
      <c r="AC806">
        <v>1</v>
      </c>
      <c r="AD806" t="str">
        <f t="shared" si="117"/>
        <v/>
      </c>
      <c r="AE806" t="str">
        <f t="shared" si="120"/>
        <v/>
      </c>
      <c r="AF806" t="str">
        <f t="shared" si="121"/>
        <v/>
      </c>
      <c r="AG806">
        <f>IF((S806&lt;&gt;"tühi")*(AC806&lt;&gt;""),AC806,"")</f>
        <v>1</v>
      </c>
      <c r="AH806">
        <f t="shared" si="118"/>
        <v>2.8</v>
      </c>
      <c r="AI806">
        <v>0.14499999999999999</v>
      </c>
      <c r="AJ806">
        <v>0.56999999999999995</v>
      </c>
      <c r="AK806" t="str">
        <f t="shared" si="119"/>
        <v/>
      </c>
      <c r="AL806" t="str">
        <f t="shared" si="122"/>
        <v/>
      </c>
      <c r="AM806" t="s">
        <v>33894</v>
      </c>
    </row>
    <row r="807" spans="1:39" s="20" customFormat="1" x14ac:dyDescent="0.2">
      <c r="A807" s="20" t="s">
        <v>7217</v>
      </c>
      <c r="B807" s="20" t="s">
        <v>122</v>
      </c>
      <c r="C807" s="20" t="s">
        <v>7218</v>
      </c>
      <c r="D807" s="21">
        <v>36227</v>
      </c>
      <c r="E807" s="21">
        <v>43456</v>
      </c>
      <c r="F807" s="20" t="s">
        <v>19</v>
      </c>
      <c r="I807" s="20">
        <v>100</v>
      </c>
      <c r="J807" s="20">
        <v>0</v>
      </c>
      <c r="K807" s="20">
        <v>0</v>
      </c>
      <c r="L807" s="20">
        <v>121</v>
      </c>
      <c r="M807" s="20">
        <v>121</v>
      </c>
      <c r="N807" s="20" t="s">
        <v>20</v>
      </c>
      <c r="O807" s="20" t="s">
        <v>7219</v>
      </c>
      <c r="P807" s="20" t="s">
        <v>28</v>
      </c>
      <c r="Q807" s="20" t="s">
        <v>34233</v>
      </c>
      <c r="R807" s="20" t="s">
        <v>34233</v>
      </c>
      <c r="S807" s="20" t="s">
        <v>33942</v>
      </c>
      <c r="T807" s="20" t="s">
        <v>34233</v>
      </c>
      <c r="AD807" s="20" t="str">
        <f t="shared" si="117"/>
        <v/>
      </c>
      <c r="AE807" s="20" t="str">
        <f t="shared" si="120"/>
        <v/>
      </c>
      <c r="AF807" s="20" t="str">
        <f t="shared" si="121"/>
        <v/>
      </c>
      <c r="AG807" s="20" t="str">
        <f>IF((S807&lt;&gt;"tühi")*(AC807&lt;&gt;""),AC807,"")</f>
        <v/>
      </c>
      <c r="AH807" s="20" t="str">
        <f t="shared" si="118"/>
        <v/>
      </c>
      <c r="AI807" s="20">
        <v>0.14499999999999999</v>
      </c>
      <c r="AJ807" s="20" t="str">
        <f t="shared" si="116"/>
        <v/>
      </c>
      <c r="AK807" s="20" t="str">
        <f t="shared" si="119"/>
        <v/>
      </c>
      <c r="AL807" s="20" t="str">
        <f t="shared" si="122"/>
        <v/>
      </c>
      <c r="AM807" s="20" t="s">
        <v>34287</v>
      </c>
    </row>
    <row r="808" spans="1:39" x14ac:dyDescent="0.2">
      <c r="A808" t="s">
        <v>7220</v>
      </c>
      <c r="B808" t="s">
        <v>122</v>
      </c>
      <c r="C808" t="s">
        <v>7221</v>
      </c>
      <c r="D808" s="1">
        <v>36227</v>
      </c>
      <c r="E808" s="1">
        <v>43686</v>
      </c>
      <c r="F808" t="s">
        <v>19</v>
      </c>
      <c r="I808">
        <v>100</v>
      </c>
      <c r="J808">
        <v>0</v>
      </c>
      <c r="K808">
        <v>0</v>
      </c>
      <c r="L808">
        <v>1431</v>
      </c>
      <c r="M808">
        <v>1431</v>
      </c>
      <c r="N808" t="s">
        <v>20</v>
      </c>
      <c r="O808" t="s">
        <v>7222</v>
      </c>
      <c r="P808" t="s">
        <v>28</v>
      </c>
      <c r="Q808" t="s">
        <v>34233</v>
      </c>
      <c r="R808" t="s">
        <v>34233</v>
      </c>
      <c r="S808" t="s">
        <v>32628</v>
      </c>
      <c r="T808" t="s">
        <v>34349</v>
      </c>
      <c r="U808" t="s">
        <v>33893</v>
      </c>
      <c r="V808" t="s">
        <v>32667</v>
      </c>
      <c r="X808">
        <v>1.5</v>
      </c>
      <c r="Y808" t="s">
        <v>32654</v>
      </c>
      <c r="AA808">
        <v>12</v>
      </c>
      <c r="AB808">
        <v>20</v>
      </c>
      <c r="AC808">
        <v>2</v>
      </c>
      <c r="AD808" t="str">
        <f t="shared" si="117"/>
        <v/>
      </c>
      <c r="AE808" t="str">
        <f t="shared" si="120"/>
        <v/>
      </c>
      <c r="AF808" t="str">
        <f t="shared" si="121"/>
        <v/>
      </c>
      <c r="AG808">
        <v>1</v>
      </c>
      <c r="AH808">
        <f t="shared" si="118"/>
        <v>2.8</v>
      </c>
      <c r="AI808">
        <v>0.14499999999999999</v>
      </c>
      <c r="AJ808">
        <f>IF(COUNTBLANK(AH808),"",AH808*AI808)</f>
        <v>0.40599999999999997</v>
      </c>
      <c r="AK808" t="str">
        <f t="shared" si="119"/>
        <v/>
      </c>
      <c r="AL808" t="str">
        <f t="shared" si="122"/>
        <v/>
      </c>
      <c r="AM808" t="s">
        <v>33892</v>
      </c>
    </row>
    <row r="809" spans="1:39" x14ac:dyDescent="0.2">
      <c r="A809" t="s">
        <v>17005</v>
      </c>
      <c r="B809" t="s">
        <v>122</v>
      </c>
      <c r="C809" t="s">
        <v>17006</v>
      </c>
      <c r="D809" s="1">
        <v>37641</v>
      </c>
      <c r="E809" s="1">
        <v>43456</v>
      </c>
      <c r="F809" t="s">
        <v>19</v>
      </c>
      <c r="I809">
        <v>100</v>
      </c>
      <c r="J809">
        <v>0</v>
      </c>
      <c r="K809">
        <v>0</v>
      </c>
      <c r="L809">
        <v>1743</v>
      </c>
      <c r="M809">
        <v>1743</v>
      </c>
      <c r="N809" t="s">
        <v>20</v>
      </c>
      <c r="O809" t="s">
        <v>17007</v>
      </c>
      <c r="P809" t="s">
        <v>28</v>
      </c>
      <c r="Q809" t="s">
        <v>34234</v>
      </c>
      <c r="R809" t="s">
        <v>33762</v>
      </c>
      <c r="S809" t="s">
        <v>33942</v>
      </c>
      <c r="T809" t="s">
        <v>34233</v>
      </c>
      <c r="U809" t="s">
        <v>32634</v>
      </c>
      <c r="V809" t="s">
        <v>32725</v>
      </c>
      <c r="W809">
        <f>1743*0.15</f>
        <v>261.45</v>
      </c>
      <c r="X809">
        <v>2</v>
      </c>
      <c r="Y809">
        <v>1</v>
      </c>
      <c r="Z809">
        <f>W809*X809</f>
        <v>522.9</v>
      </c>
      <c r="AA809">
        <v>18</v>
      </c>
      <c r="AB809">
        <v>15</v>
      </c>
      <c r="AC809">
        <v>1</v>
      </c>
      <c r="AD809" t="str">
        <f t="shared" si="117"/>
        <v/>
      </c>
      <c r="AE809">
        <f t="shared" si="120"/>
        <v>1</v>
      </c>
      <c r="AF809" t="str">
        <f t="shared" si="121"/>
        <v/>
      </c>
      <c r="AG809" t="str">
        <f t="shared" ref="AG809:AG816" si="123">IF((S809&lt;&gt;"tühi")*(AC809&lt;&gt;""),AC809,"")</f>
        <v/>
      </c>
      <c r="AH809" t="str">
        <f t="shared" si="118"/>
        <v/>
      </c>
      <c r="AI809">
        <v>0.14499999999999999</v>
      </c>
      <c r="AJ809" t="str">
        <f>IF(COUNTBLANK(AH809),"",AH809*AI809)</f>
        <v/>
      </c>
      <c r="AK809">
        <f t="shared" si="119"/>
        <v>2.8</v>
      </c>
      <c r="AL809">
        <v>0.56999999999999995</v>
      </c>
      <c r="AM809" t="s">
        <v>33894</v>
      </c>
    </row>
    <row r="810" spans="1:39" x14ac:dyDescent="0.2">
      <c r="A810" t="s">
        <v>16768</v>
      </c>
      <c r="B810" t="s">
        <v>122</v>
      </c>
      <c r="C810" t="s">
        <v>16769</v>
      </c>
      <c r="D810" s="1">
        <v>37600</v>
      </c>
      <c r="E810" s="1">
        <v>43456</v>
      </c>
      <c r="F810" t="s">
        <v>19</v>
      </c>
      <c r="I810">
        <v>100</v>
      </c>
      <c r="J810">
        <v>0</v>
      </c>
      <c r="K810">
        <v>0</v>
      </c>
      <c r="L810">
        <v>1537</v>
      </c>
      <c r="M810">
        <v>1537</v>
      </c>
      <c r="N810" t="s">
        <v>20</v>
      </c>
      <c r="O810" t="s">
        <v>16770</v>
      </c>
      <c r="P810" t="s">
        <v>28</v>
      </c>
      <c r="Q810" t="s">
        <v>34233</v>
      </c>
      <c r="R810" t="s">
        <v>34233</v>
      </c>
      <c r="S810" t="s">
        <v>32628</v>
      </c>
      <c r="T810" t="s">
        <v>34354</v>
      </c>
      <c r="U810" t="s">
        <v>32634</v>
      </c>
      <c r="V810" t="s">
        <v>32725</v>
      </c>
      <c r="W810" t="s">
        <v>32726</v>
      </c>
      <c r="X810">
        <v>2</v>
      </c>
      <c r="Y810">
        <v>1</v>
      </c>
      <c r="Z810">
        <f>260*X810</f>
        <v>520</v>
      </c>
      <c r="AA810">
        <v>18</v>
      </c>
      <c r="AB810" s="2" t="s">
        <v>32727</v>
      </c>
      <c r="AC810">
        <v>1</v>
      </c>
      <c r="AD810" t="str">
        <f t="shared" si="117"/>
        <v/>
      </c>
      <c r="AE810" t="str">
        <f t="shared" si="120"/>
        <v/>
      </c>
      <c r="AF810" t="str">
        <f t="shared" si="121"/>
        <v/>
      </c>
      <c r="AG810">
        <f t="shared" si="123"/>
        <v>1</v>
      </c>
      <c r="AH810">
        <f t="shared" si="118"/>
        <v>2.8</v>
      </c>
      <c r="AI810">
        <v>0.14499999999999999</v>
      </c>
      <c r="AJ810">
        <v>0.56999999999999995</v>
      </c>
      <c r="AK810" t="str">
        <f t="shared" si="119"/>
        <v/>
      </c>
      <c r="AL810" t="str">
        <f t="shared" si="122"/>
        <v/>
      </c>
      <c r="AM810" t="s">
        <v>33894</v>
      </c>
    </row>
    <row r="811" spans="1:39" s="20" customFormat="1" x14ac:dyDescent="0.2">
      <c r="A811" s="20" t="s">
        <v>17247</v>
      </c>
      <c r="B811" s="20" t="s">
        <v>122</v>
      </c>
      <c r="C811" s="20" t="s">
        <v>17248</v>
      </c>
      <c r="D811" s="21">
        <v>37573</v>
      </c>
      <c r="E811" s="21">
        <v>43456</v>
      </c>
      <c r="F811" s="20" t="s">
        <v>19</v>
      </c>
      <c r="I811" s="20">
        <v>100</v>
      </c>
      <c r="J811" s="20">
        <v>0</v>
      </c>
      <c r="K811" s="20">
        <v>0</v>
      </c>
      <c r="L811" s="20">
        <v>225</v>
      </c>
      <c r="M811" s="20">
        <v>225</v>
      </c>
      <c r="N811" s="20" t="s">
        <v>20</v>
      </c>
      <c r="O811" s="20" t="s">
        <v>17249</v>
      </c>
      <c r="P811" s="20" t="s">
        <v>28</v>
      </c>
      <c r="Q811" s="20" t="s">
        <v>34233</v>
      </c>
      <c r="R811" s="20" t="s">
        <v>34233</v>
      </c>
      <c r="S811" s="20" t="s">
        <v>33942</v>
      </c>
      <c r="T811" s="20" t="s">
        <v>34233</v>
      </c>
      <c r="V811" s="20" t="s">
        <v>32725</v>
      </c>
      <c r="AD811" s="20" t="str">
        <f t="shared" si="117"/>
        <v/>
      </c>
      <c r="AE811" s="20" t="str">
        <f t="shared" si="120"/>
        <v/>
      </c>
      <c r="AF811" s="20" t="str">
        <f t="shared" si="121"/>
        <v/>
      </c>
      <c r="AG811" s="20" t="str">
        <f t="shared" si="123"/>
        <v/>
      </c>
      <c r="AH811" s="20" t="str">
        <f t="shared" si="118"/>
        <v/>
      </c>
      <c r="AI811" s="20">
        <v>0.14499999999999999</v>
      </c>
      <c r="AJ811" s="20" t="str">
        <f t="shared" ref="AJ811" si="124">IF(COUNTBLANK(AH811),"",AH811*AI811)</f>
        <v/>
      </c>
      <c r="AK811" s="20" t="str">
        <f t="shared" si="119"/>
        <v/>
      </c>
      <c r="AL811" s="20" t="str">
        <f t="shared" si="122"/>
        <v/>
      </c>
      <c r="AM811" s="20" t="s">
        <v>33895</v>
      </c>
    </row>
    <row r="812" spans="1:39" x14ac:dyDescent="0.2">
      <c r="A812" t="s">
        <v>16996</v>
      </c>
      <c r="B812" t="s">
        <v>122</v>
      </c>
      <c r="C812" t="s">
        <v>16997</v>
      </c>
      <c r="D812" s="1">
        <v>37641</v>
      </c>
      <c r="E812" s="1">
        <v>43456</v>
      </c>
      <c r="F812" t="s">
        <v>19</v>
      </c>
      <c r="I812">
        <v>100</v>
      </c>
      <c r="J812">
        <v>0</v>
      </c>
      <c r="K812">
        <v>0</v>
      </c>
      <c r="L812">
        <v>1570</v>
      </c>
      <c r="M812">
        <v>1570</v>
      </c>
      <c r="N812" t="s">
        <v>20</v>
      </c>
      <c r="O812" t="s">
        <v>16998</v>
      </c>
      <c r="P812" t="s">
        <v>28</v>
      </c>
      <c r="Q812" t="s">
        <v>34233</v>
      </c>
      <c r="R812" t="s">
        <v>34233</v>
      </c>
      <c r="S812" t="s">
        <v>32628</v>
      </c>
      <c r="T812" t="s">
        <v>34354</v>
      </c>
      <c r="U812" t="s">
        <v>32634</v>
      </c>
      <c r="V812" t="s">
        <v>32725</v>
      </c>
      <c r="W812" t="s">
        <v>32728</v>
      </c>
      <c r="X812">
        <v>2</v>
      </c>
      <c r="Y812">
        <v>1</v>
      </c>
      <c r="Z812">
        <f>236*2</f>
        <v>472</v>
      </c>
      <c r="AA812">
        <v>18</v>
      </c>
      <c r="AB812" s="2" t="s">
        <v>32729</v>
      </c>
      <c r="AC812">
        <v>1</v>
      </c>
      <c r="AD812" t="str">
        <f t="shared" si="117"/>
        <v/>
      </c>
      <c r="AE812" t="str">
        <f t="shared" si="120"/>
        <v/>
      </c>
      <c r="AF812" t="str">
        <f t="shared" si="121"/>
        <v/>
      </c>
      <c r="AG812">
        <f t="shared" si="123"/>
        <v>1</v>
      </c>
      <c r="AH812">
        <f t="shared" si="118"/>
        <v>2.8</v>
      </c>
      <c r="AI812">
        <v>0.14499999999999999</v>
      </c>
      <c r="AJ812">
        <v>0.56999999999999995</v>
      </c>
      <c r="AK812" t="str">
        <f t="shared" si="119"/>
        <v/>
      </c>
      <c r="AL812" t="str">
        <f t="shared" si="122"/>
        <v/>
      </c>
      <c r="AM812" t="s">
        <v>33894</v>
      </c>
    </row>
    <row r="813" spans="1:39" x14ac:dyDescent="0.2">
      <c r="A813" t="s">
        <v>17262</v>
      </c>
      <c r="B813" t="s">
        <v>122</v>
      </c>
      <c r="C813" t="s">
        <v>17263</v>
      </c>
      <c r="D813" s="1">
        <v>37600</v>
      </c>
      <c r="E813" s="1">
        <v>43456</v>
      </c>
      <c r="F813" t="s">
        <v>19</v>
      </c>
      <c r="I813">
        <v>100</v>
      </c>
      <c r="J813">
        <v>0</v>
      </c>
      <c r="K813">
        <v>0</v>
      </c>
      <c r="L813">
        <v>1320</v>
      </c>
      <c r="M813">
        <v>1320</v>
      </c>
      <c r="N813" t="s">
        <v>20</v>
      </c>
      <c r="O813" t="s">
        <v>17264</v>
      </c>
      <c r="P813" t="s">
        <v>28</v>
      </c>
      <c r="Q813" t="s">
        <v>34233</v>
      </c>
      <c r="R813" t="s">
        <v>34233</v>
      </c>
      <c r="S813" t="s">
        <v>32628</v>
      </c>
      <c r="T813" t="s">
        <v>34357</v>
      </c>
      <c r="U813" t="s">
        <v>32634</v>
      </c>
      <c r="V813" t="s">
        <v>32725</v>
      </c>
      <c r="W813" t="s">
        <v>32730</v>
      </c>
      <c r="X813">
        <v>2</v>
      </c>
      <c r="Y813">
        <v>1</v>
      </c>
      <c r="Z813">
        <f>237*X813</f>
        <v>474</v>
      </c>
      <c r="AA813">
        <v>18</v>
      </c>
      <c r="AB813" s="2" t="s">
        <v>32729</v>
      </c>
      <c r="AC813">
        <v>1</v>
      </c>
      <c r="AD813" t="str">
        <f t="shared" si="117"/>
        <v/>
      </c>
      <c r="AE813" t="str">
        <f t="shared" si="120"/>
        <v/>
      </c>
      <c r="AF813" t="str">
        <f t="shared" si="121"/>
        <v/>
      </c>
      <c r="AG813">
        <f t="shared" si="123"/>
        <v>1</v>
      </c>
      <c r="AH813">
        <f t="shared" si="118"/>
        <v>2.8</v>
      </c>
      <c r="AI813">
        <v>0.14499999999999999</v>
      </c>
      <c r="AJ813">
        <v>0.56999999999999995</v>
      </c>
      <c r="AK813" t="str">
        <f t="shared" si="119"/>
        <v/>
      </c>
      <c r="AL813" t="str">
        <f t="shared" si="122"/>
        <v/>
      </c>
      <c r="AM813" t="s">
        <v>33894</v>
      </c>
    </row>
    <row r="814" spans="1:39" s="20" customFormat="1" x14ac:dyDescent="0.2">
      <c r="A814" s="20" t="s">
        <v>17253</v>
      </c>
      <c r="B814" s="20" t="s">
        <v>122</v>
      </c>
      <c r="C814" s="20" t="s">
        <v>17254</v>
      </c>
      <c r="D814" s="21">
        <v>37573</v>
      </c>
      <c r="E814" s="21">
        <v>43456</v>
      </c>
      <c r="F814" s="20" t="s">
        <v>19</v>
      </c>
      <c r="I814" s="20">
        <v>100</v>
      </c>
      <c r="J814" s="20">
        <v>0</v>
      </c>
      <c r="K814" s="20">
        <v>0</v>
      </c>
      <c r="L814" s="20">
        <v>263</v>
      </c>
      <c r="M814" s="20">
        <v>263</v>
      </c>
      <c r="N814" s="20" t="s">
        <v>20</v>
      </c>
      <c r="O814" s="20" t="s">
        <v>17255</v>
      </c>
      <c r="P814" s="20" t="s">
        <v>28</v>
      </c>
      <c r="Q814" s="20" t="s">
        <v>34233</v>
      </c>
      <c r="R814" s="20" t="s">
        <v>34233</v>
      </c>
      <c r="S814" s="20" t="s">
        <v>33942</v>
      </c>
      <c r="T814" s="20" t="s">
        <v>34233</v>
      </c>
      <c r="V814" s="20" t="s">
        <v>32725</v>
      </c>
      <c r="AD814" s="20" t="str">
        <f t="shared" si="117"/>
        <v/>
      </c>
      <c r="AE814" s="20" t="str">
        <f t="shared" si="120"/>
        <v/>
      </c>
      <c r="AF814" s="20" t="str">
        <f t="shared" si="121"/>
        <v/>
      </c>
      <c r="AG814" s="20" t="str">
        <f t="shared" si="123"/>
        <v/>
      </c>
      <c r="AH814" s="20" t="str">
        <f t="shared" si="118"/>
        <v/>
      </c>
      <c r="AI814" s="20">
        <v>0.14499999999999999</v>
      </c>
      <c r="AJ814" s="20" t="str">
        <f t="shared" ref="AJ814" si="125">IF(COUNTBLANK(AH814),"",AH814*AI814)</f>
        <v/>
      </c>
      <c r="AK814" s="20" t="str">
        <f t="shared" si="119"/>
        <v/>
      </c>
      <c r="AL814" s="20" t="str">
        <f t="shared" si="122"/>
        <v/>
      </c>
      <c r="AM814" s="20" t="s">
        <v>33895</v>
      </c>
    </row>
    <row r="815" spans="1:39" x14ac:dyDescent="0.2">
      <c r="A815" t="s">
        <v>16745</v>
      </c>
      <c r="B815" t="s">
        <v>122</v>
      </c>
      <c r="C815" t="s">
        <v>16746</v>
      </c>
      <c r="D815" s="1">
        <v>37573</v>
      </c>
      <c r="E815" s="1">
        <v>43456</v>
      </c>
      <c r="F815" t="s">
        <v>19</v>
      </c>
      <c r="I815">
        <v>100</v>
      </c>
      <c r="J815">
        <v>0</v>
      </c>
      <c r="K815">
        <v>0</v>
      </c>
      <c r="L815">
        <v>1390</v>
      </c>
      <c r="M815">
        <v>1390</v>
      </c>
      <c r="N815" t="s">
        <v>20</v>
      </c>
      <c r="O815" t="s">
        <v>16747</v>
      </c>
      <c r="P815" t="s">
        <v>28</v>
      </c>
      <c r="Q815" t="s">
        <v>34233</v>
      </c>
      <c r="R815" t="s">
        <v>34233</v>
      </c>
      <c r="S815" t="s">
        <v>33797</v>
      </c>
      <c r="T815" t="s">
        <v>34354</v>
      </c>
      <c r="U815" t="s">
        <v>32634</v>
      </c>
      <c r="V815" t="s">
        <v>32725</v>
      </c>
      <c r="W815" t="s">
        <v>32731</v>
      </c>
      <c r="X815">
        <v>2</v>
      </c>
      <c r="Y815">
        <v>1</v>
      </c>
      <c r="Z815">
        <f>208*2</f>
        <v>416</v>
      </c>
      <c r="AA815">
        <v>18</v>
      </c>
      <c r="AB815">
        <v>15</v>
      </c>
      <c r="AC815">
        <v>1</v>
      </c>
      <c r="AD815" t="str">
        <f t="shared" si="117"/>
        <v/>
      </c>
      <c r="AE815" t="str">
        <f t="shared" si="120"/>
        <v/>
      </c>
      <c r="AF815" t="str">
        <f t="shared" si="121"/>
        <v/>
      </c>
      <c r="AG815">
        <f t="shared" si="123"/>
        <v>1</v>
      </c>
      <c r="AH815">
        <f t="shared" si="118"/>
        <v>2.8</v>
      </c>
      <c r="AI815">
        <v>0.14499999999999999</v>
      </c>
      <c r="AJ815">
        <v>0.56999999999999995</v>
      </c>
      <c r="AK815" t="str">
        <f t="shared" si="119"/>
        <v/>
      </c>
      <c r="AL815" t="str">
        <f t="shared" si="122"/>
        <v/>
      </c>
      <c r="AM815" t="s">
        <v>33894</v>
      </c>
    </row>
    <row r="816" spans="1:39" x14ac:dyDescent="0.2">
      <c r="A816" t="s">
        <v>16748</v>
      </c>
      <c r="B816" t="s">
        <v>122</v>
      </c>
      <c r="C816" t="s">
        <v>16749</v>
      </c>
      <c r="D816" s="1">
        <v>37573</v>
      </c>
      <c r="E816" s="1">
        <v>43456</v>
      </c>
      <c r="F816" t="s">
        <v>19</v>
      </c>
      <c r="I816">
        <v>100</v>
      </c>
      <c r="J816">
        <v>0</v>
      </c>
      <c r="K816">
        <v>0</v>
      </c>
      <c r="L816">
        <v>1628</v>
      </c>
      <c r="M816">
        <v>1628</v>
      </c>
      <c r="N816" t="s">
        <v>20</v>
      </c>
      <c r="O816" t="s">
        <v>16750</v>
      </c>
      <c r="P816" t="s">
        <v>28</v>
      </c>
      <c r="Q816" t="s">
        <v>34233</v>
      </c>
      <c r="R816" t="s">
        <v>34233</v>
      </c>
      <c r="S816" t="s">
        <v>33797</v>
      </c>
      <c r="T816" t="s">
        <v>34398</v>
      </c>
      <c r="U816" t="s">
        <v>32634</v>
      </c>
      <c r="V816" t="s">
        <v>32725</v>
      </c>
      <c r="W816">
        <f>1628*0.15</f>
        <v>244.2</v>
      </c>
      <c r="X816">
        <v>2</v>
      </c>
      <c r="Y816">
        <v>1</v>
      </c>
      <c r="Z816">
        <f>W816*X816</f>
        <v>488.4</v>
      </c>
      <c r="AA816">
        <v>18</v>
      </c>
      <c r="AB816">
        <v>15</v>
      </c>
      <c r="AC816">
        <v>1</v>
      </c>
      <c r="AD816" t="str">
        <f t="shared" si="117"/>
        <v/>
      </c>
      <c r="AE816" t="str">
        <f t="shared" si="120"/>
        <v/>
      </c>
      <c r="AF816" t="str">
        <f t="shared" si="121"/>
        <v/>
      </c>
      <c r="AG816">
        <f t="shared" si="123"/>
        <v>1</v>
      </c>
      <c r="AH816">
        <f t="shared" si="118"/>
        <v>2.8</v>
      </c>
      <c r="AI816">
        <v>0.14499999999999999</v>
      </c>
      <c r="AJ816">
        <v>0.56999999999999995</v>
      </c>
      <c r="AK816" t="str">
        <f t="shared" si="119"/>
        <v/>
      </c>
      <c r="AL816" t="str">
        <f t="shared" si="122"/>
        <v/>
      </c>
      <c r="AM816" t="s">
        <v>33894</v>
      </c>
    </row>
    <row r="817" spans="1:39" x14ac:dyDescent="0.2">
      <c r="A817" t="s">
        <v>7223</v>
      </c>
      <c r="B817" t="s">
        <v>122</v>
      </c>
      <c r="C817" t="s">
        <v>7224</v>
      </c>
      <c r="D817" s="1">
        <v>36227</v>
      </c>
      <c r="E817" s="1">
        <v>43456</v>
      </c>
      <c r="F817" t="s">
        <v>19</v>
      </c>
      <c r="I817">
        <v>100</v>
      </c>
      <c r="J817">
        <v>0</v>
      </c>
      <c r="K817">
        <v>0</v>
      </c>
      <c r="L817">
        <v>1365</v>
      </c>
      <c r="M817">
        <v>1365</v>
      </c>
      <c r="N817" t="s">
        <v>20</v>
      </c>
      <c r="O817" t="s">
        <v>7225</v>
      </c>
      <c r="P817" t="s">
        <v>28</v>
      </c>
      <c r="Q817" t="s">
        <v>34233</v>
      </c>
      <c r="R817" t="s">
        <v>34233</v>
      </c>
      <c r="S817" t="s">
        <v>33797</v>
      </c>
      <c r="T817" t="s">
        <v>34357</v>
      </c>
      <c r="U817" t="s">
        <v>33893</v>
      </c>
      <c r="V817" t="s">
        <v>32667</v>
      </c>
      <c r="X817">
        <v>1.5</v>
      </c>
      <c r="Y817" t="s">
        <v>32654</v>
      </c>
      <c r="AA817">
        <v>12</v>
      </c>
      <c r="AB817">
        <v>20</v>
      </c>
      <c r="AC817">
        <v>2</v>
      </c>
      <c r="AD817" t="str">
        <f t="shared" si="117"/>
        <v/>
      </c>
      <c r="AE817" t="str">
        <f t="shared" si="120"/>
        <v/>
      </c>
      <c r="AF817" t="str">
        <f t="shared" si="121"/>
        <v/>
      </c>
      <c r="AG817">
        <v>1</v>
      </c>
      <c r="AH817">
        <f t="shared" si="118"/>
        <v>2.8</v>
      </c>
      <c r="AI817">
        <v>0.14499999999999999</v>
      </c>
      <c r="AJ817">
        <f t="shared" ref="AJ817:AJ835" si="126">IF(COUNTBLANK(AH817),"",AH817*AI817)</f>
        <v>0.40599999999999997</v>
      </c>
      <c r="AK817" t="str">
        <f t="shared" si="119"/>
        <v/>
      </c>
      <c r="AL817" t="str">
        <f t="shared" si="122"/>
        <v/>
      </c>
      <c r="AM817" t="s">
        <v>33892</v>
      </c>
    </row>
    <row r="818" spans="1:39" x14ac:dyDescent="0.2">
      <c r="A818" t="s">
        <v>7226</v>
      </c>
      <c r="B818" t="s">
        <v>122</v>
      </c>
      <c r="C818" t="s">
        <v>7227</v>
      </c>
      <c r="D818" s="1">
        <v>36227</v>
      </c>
      <c r="E818" s="1">
        <v>43686</v>
      </c>
      <c r="F818" t="s">
        <v>19</v>
      </c>
      <c r="I818">
        <v>100</v>
      </c>
      <c r="J818">
        <v>0</v>
      </c>
      <c r="K818">
        <v>0</v>
      </c>
      <c r="L818">
        <v>1228</v>
      </c>
      <c r="M818">
        <v>1228</v>
      </c>
      <c r="N818" t="s">
        <v>20</v>
      </c>
      <c r="O818" t="s">
        <v>7228</v>
      </c>
      <c r="P818" t="s">
        <v>28</v>
      </c>
      <c r="Q818" t="s">
        <v>34233</v>
      </c>
      <c r="R818" t="s">
        <v>34233</v>
      </c>
      <c r="S818" t="s">
        <v>32628</v>
      </c>
      <c r="T818" t="s">
        <v>34357</v>
      </c>
      <c r="U818" t="s">
        <v>33893</v>
      </c>
      <c r="V818" t="s">
        <v>32667</v>
      </c>
      <c r="X818">
        <v>1.5</v>
      </c>
      <c r="Y818" t="s">
        <v>32654</v>
      </c>
      <c r="AA818">
        <v>12</v>
      </c>
      <c r="AB818">
        <v>20</v>
      </c>
      <c r="AC818">
        <v>2</v>
      </c>
      <c r="AD818" t="str">
        <f t="shared" si="117"/>
        <v/>
      </c>
      <c r="AE818" t="str">
        <f t="shared" si="120"/>
        <v/>
      </c>
      <c r="AF818" t="str">
        <f t="shared" si="121"/>
        <v/>
      </c>
      <c r="AG818">
        <v>1</v>
      </c>
      <c r="AH818">
        <f t="shared" si="118"/>
        <v>2.8</v>
      </c>
      <c r="AI818">
        <v>0.14499999999999999</v>
      </c>
      <c r="AJ818">
        <f t="shared" si="126"/>
        <v>0.40599999999999997</v>
      </c>
      <c r="AK818" t="str">
        <f t="shared" si="119"/>
        <v/>
      </c>
      <c r="AL818" t="str">
        <f t="shared" si="122"/>
        <v/>
      </c>
      <c r="AM818" t="s">
        <v>33892</v>
      </c>
    </row>
    <row r="819" spans="1:39" x14ac:dyDescent="0.2">
      <c r="A819" t="s">
        <v>7229</v>
      </c>
      <c r="B819" t="s">
        <v>122</v>
      </c>
      <c r="C819" t="s">
        <v>7230</v>
      </c>
      <c r="D819" s="1">
        <v>36227</v>
      </c>
      <c r="E819" s="1">
        <v>43456</v>
      </c>
      <c r="F819" t="s">
        <v>19</v>
      </c>
      <c r="I819">
        <v>100</v>
      </c>
      <c r="J819">
        <v>0</v>
      </c>
      <c r="K819">
        <v>0</v>
      </c>
      <c r="L819">
        <v>927</v>
      </c>
      <c r="M819">
        <v>927</v>
      </c>
      <c r="N819" t="s">
        <v>20</v>
      </c>
      <c r="O819" t="s">
        <v>7231</v>
      </c>
      <c r="P819" t="s">
        <v>28</v>
      </c>
      <c r="Q819" t="s">
        <v>34233</v>
      </c>
      <c r="R819" t="s">
        <v>34233</v>
      </c>
      <c r="S819" t="s">
        <v>32628</v>
      </c>
      <c r="T819" t="s">
        <v>34357</v>
      </c>
      <c r="U819" t="s">
        <v>32634</v>
      </c>
      <c r="V819" t="s">
        <v>32732</v>
      </c>
      <c r="X819">
        <v>1.5</v>
      </c>
      <c r="Y819">
        <v>1</v>
      </c>
      <c r="AA819">
        <v>12</v>
      </c>
      <c r="AB819">
        <v>20</v>
      </c>
      <c r="AC819">
        <v>1</v>
      </c>
      <c r="AD819" t="str">
        <f t="shared" si="117"/>
        <v/>
      </c>
      <c r="AE819" t="str">
        <f t="shared" si="120"/>
        <v/>
      </c>
      <c r="AF819" t="str">
        <f t="shared" si="121"/>
        <v/>
      </c>
      <c r="AG819">
        <f>IF((S819&lt;&gt;"tühi")*(AC819&lt;&gt;""),AC819,"")</f>
        <v>1</v>
      </c>
      <c r="AH819">
        <f t="shared" si="118"/>
        <v>2.8</v>
      </c>
      <c r="AI819">
        <v>0.14499999999999999</v>
      </c>
      <c r="AJ819">
        <f t="shared" si="126"/>
        <v>0.40599999999999997</v>
      </c>
      <c r="AK819" t="str">
        <f t="shared" si="119"/>
        <v/>
      </c>
      <c r="AL819" t="str">
        <f t="shared" si="122"/>
        <v/>
      </c>
    </row>
    <row r="820" spans="1:39" x14ac:dyDescent="0.2">
      <c r="A820" t="s">
        <v>11886</v>
      </c>
      <c r="B820" t="s">
        <v>122</v>
      </c>
      <c r="C820" t="s">
        <v>11887</v>
      </c>
      <c r="D820" s="1">
        <v>36613</v>
      </c>
      <c r="E820" s="1">
        <v>43456</v>
      </c>
      <c r="F820" t="s">
        <v>19</v>
      </c>
      <c r="I820">
        <v>100</v>
      </c>
      <c r="J820">
        <v>0</v>
      </c>
      <c r="K820">
        <v>0</v>
      </c>
      <c r="L820">
        <v>996</v>
      </c>
      <c r="M820">
        <v>996</v>
      </c>
      <c r="N820" t="s">
        <v>20</v>
      </c>
      <c r="O820" t="s">
        <v>11888</v>
      </c>
      <c r="P820" t="s">
        <v>28</v>
      </c>
      <c r="Q820" t="s">
        <v>34233</v>
      </c>
      <c r="R820" t="s">
        <v>34233</v>
      </c>
      <c r="S820" t="s">
        <v>32628</v>
      </c>
      <c r="T820" t="s">
        <v>34349</v>
      </c>
      <c r="U820" t="s">
        <v>32634</v>
      </c>
      <c r="V820" t="s">
        <v>32733</v>
      </c>
      <c r="X820">
        <v>1.5</v>
      </c>
      <c r="Y820">
        <v>1</v>
      </c>
      <c r="Z820">
        <v>131.30000000000001</v>
      </c>
      <c r="AA820">
        <v>12</v>
      </c>
      <c r="AB820">
        <v>6</v>
      </c>
      <c r="AC820">
        <v>1</v>
      </c>
      <c r="AD820" t="str">
        <f t="shared" si="117"/>
        <v/>
      </c>
      <c r="AE820" t="str">
        <f t="shared" si="120"/>
        <v/>
      </c>
      <c r="AF820" t="str">
        <f t="shared" si="121"/>
        <v/>
      </c>
      <c r="AG820">
        <f>IF((S820&lt;&gt;"tühi")*(AC820&lt;&gt;""),AC820,"")</f>
        <v>1</v>
      </c>
      <c r="AH820">
        <f t="shared" si="118"/>
        <v>2.8</v>
      </c>
      <c r="AI820">
        <v>0.14499999999999999</v>
      </c>
      <c r="AJ820">
        <f t="shared" si="126"/>
        <v>0.40599999999999997</v>
      </c>
      <c r="AK820" t="str">
        <f t="shared" si="119"/>
        <v/>
      </c>
      <c r="AL820" t="str">
        <f t="shared" si="122"/>
        <v/>
      </c>
    </row>
    <row r="821" spans="1:39" x14ac:dyDescent="0.2">
      <c r="A821" t="s">
        <v>7232</v>
      </c>
      <c r="B821" t="s">
        <v>122</v>
      </c>
      <c r="C821" t="s">
        <v>7233</v>
      </c>
      <c r="D821" s="1">
        <v>36227</v>
      </c>
      <c r="E821" s="1">
        <v>43686</v>
      </c>
      <c r="F821" t="s">
        <v>19</v>
      </c>
      <c r="I821">
        <v>100</v>
      </c>
      <c r="J821">
        <v>0</v>
      </c>
      <c r="K821">
        <v>0</v>
      </c>
      <c r="L821">
        <v>1245</v>
      </c>
      <c r="M821">
        <v>1245</v>
      </c>
      <c r="N821" t="s">
        <v>20</v>
      </c>
      <c r="O821" t="s">
        <v>7234</v>
      </c>
      <c r="P821" t="s">
        <v>28</v>
      </c>
      <c r="Q821" t="s">
        <v>34233</v>
      </c>
      <c r="R821" t="s">
        <v>34233</v>
      </c>
      <c r="S821" t="s">
        <v>32628</v>
      </c>
      <c r="T821" t="s">
        <v>34349</v>
      </c>
      <c r="U821" t="s">
        <v>33893</v>
      </c>
      <c r="V821" t="s">
        <v>32667</v>
      </c>
      <c r="X821">
        <v>1.5</v>
      </c>
      <c r="Y821" t="s">
        <v>32654</v>
      </c>
      <c r="AA821">
        <v>12</v>
      </c>
      <c r="AB821">
        <v>20</v>
      </c>
      <c r="AC821">
        <v>2</v>
      </c>
      <c r="AD821" t="str">
        <f t="shared" si="117"/>
        <v/>
      </c>
      <c r="AE821" t="str">
        <f t="shared" si="120"/>
        <v/>
      </c>
      <c r="AF821" t="str">
        <f t="shared" si="121"/>
        <v/>
      </c>
      <c r="AG821">
        <v>1</v>
      </c>
      <c r="AH821">
        <f t="shared" si="118"/>
        <v>2.8</v>
      </c>
      <c r="AI821">
        <v>0.14499999999999999</v>
      </c>
      <c r="AJ821">
        <f t="shared" si="126"/>
        <v>0.40599999999999997</v>
      </c>
      <c r="AK821" t="str">
        <f t="shared" si="119"/>
        <v/>
      </c>
      <c r="AL821" t="str">
        <f t="shared" si="122"/>
        <v/>
      </c>
      <c r="AM821" t="s">
        <v>33892</v>
      </c>
    </row>
    <row r="822" spans="1:39" x14ac:dyDescent="0.2">
      <c r="A822" t="s">
        <v>7235</v>
      </c>
      <c r="B822" t="s">
        <v>122</v>
      </c>
      <c r="C822" t="s">
        <v>7236</v>
      </c>
      <c r="D822" s="1">
        <v>36227</v>
      </c>
      <c r="E822" s="1">
        <v>44546</v>
      </c>
      <c r="F822" t="s">
        <v>474</v>
      </c>
      <c r="I822">
        <v>100</v>
      </c>
      <c r="J822">
        <v>0</v>
      </c>
      <c r="K822">
        <v>0</v>
      </c>
      <c r="L822">
        <v>451</v>
      </c>
      <c r="M822">
        <v>451</v>
      </c>
      <c r="N822" t="s">
        <v>20</v>
      </c>
      <c r="O822" t="s">
        <v>7237</v>
      </c>
      <c r="P822" t="s">
        <v>28</v>
      </c>
      <c r="Q822" t="s">
        <v>34233</v>
      </c>
      <c r="R822" t="s">
        <v>34233</v>
      </c>
      <c r="S822" t="s">
        <v>32627</v>
      </c>
      <c r="T822" t="s">
        <v>34233</v>
      </c>
      <c r="U822" t="s">
        <v>32641</v>
      </c>
      <c r="V822" t="s">
        <v>32667</v>
      </c>
      <c r="AD822" t="str">
        <f t="shared" si="117"/>
        <v/>
      </c>
      <c r="AE822" t="str">
        <f t="shared" si="120"/>
        <v/>
      </c>
      <c r="AF822" t="str">
        <f t="shared" si="121"/>
        <v/>
      </c>
      <c r="AG822" t="str">
        <f>IF((S822&lt;&gt;"tühi")*(AC822&lt;&gt;""),AC822,"")</f>
        <v/>
      </c>
      <c r="AH822" t="str">
        <f t="shared" si="118"/>
        <v/>
      </c>
      <c r="AI822">
        <v>0.14499999999999999</v>
      </c>
      <c r="AJ822" t="str">
        <f t="shared" si="126"/>
        <v/>
      </c>
      <c r="AK822" t="str">
        <f t="shared" si="119"/>
        <v/>
      </c>
      <c r="AL822" t="str">
        <f t="shared" si="122"/>
        <v/>
      </c>
    </row>
    <row r="823" spans="1:39" x14ac:dyDescent="0.2">
      <c r="A823" t="s">
        <v>7238</v>
      </c>
      <c r="B823" t="s">
        <v>122</v>
      </c>
      <c r="C823" t="s">
        <v>7239</v>
      </c>
      <c r="D823" s="1">
        <v>36227</v>
      </c>
      <c r="E823" s="1">
        <v>43951</v>
      </c>
      <c r="F823" t="s">
        <v>19</v>
      </c>
      <c r="I823">
        <v>100</v>
      </c>
      <c r="J823">
        <v>0</v>
      </c>
      <c r="K823">
        <v>0</v>
      </c>
      <c r="L823">
        <v>1288</v>
      </c>
      <c r="M823">
        <v>1288</v>
      </c>
      <c r="N823" t="s">
        <v>20</v>
      </c>
      <c r="O823" t="s">
        <v>7240</v>
      </c>
      <c r="P823" t="s">
        <v>28</v>
      </c>
      <c r="Q823" t="s">
        <v>34233</v>
      </c>
      <c r="R823" t="s">
        <v>34233</v>
      </c>
      <c r="S823" t="s">
        <v>32628</v>
      </c>
      <c r="T823" t="s">
        <v>34357</v>
      </c>
      <c r="U823" t="s">
        <v>33893</v>
      </c>
      <c r="V823" t="s">
        <v>32667</v>
      </c>
      <c r="X823">
        <v>1.5</v>
      </c>
      <c r="Y823" t="s">
        <v>32654</v>
      </c>
      <c r="AA823">
        <v>12</v>
      </c>
      <c r="AB823">
        <v>20</v>
      </c>
      <c r="AC823">
        <v>2</v>
      </c>
      <c r="AD823" t="str">
        <f t="shared" si="117"/>
        <v/>
      </c>
      <c r="AE823" t="str">
        <f t="shared" si="120"/>
        <v/>
      </c>
      <c r="AF823" t="str">
        <f t="shared" si="121"/>
        <v/>
      </c>
      <c r="AG823">
        <v>1</v>
      </c>
      <c r="AH823">
        <f t="shared" si="118"/>
        <v>2.8</v>
      </c>
      <c r="AI823">
        <v>0.14499999999999999</v>
      </c>
      <c r="AJ823">
        <f t="shared" si="126"/>
        <v>0.40599999999999997</v>
      </c>
      <c r="AK823" t="str">
        <f t="shared" si="119"/>
        <v/>
      </c>
      <c r="AL823" t="str">
        <f t="shared" si="122"/>
        <v/>
      </c>
      <c r="AM823" t="s">
        <v>33892</v>
      </c>
    </row>
    <row r="824" spans="1:39" x14ac:dyDescent="0.2">
      <c r="A824" t="s">
        <v>7264</v>
      </c>
      <c r="B824" t="s">
        <v>122</v>
      </c>
      <c r="C824" t="s">
        <v>7265</v>
      </c>
      <c r="D824" s="1">
        <v>36227</v>
      </c>
      <c r="E824" s="1">
        <v>43456</v>
      </c>
      <c r="F824" t="s">
        <v>19</v>
      </c>
      <c r="I824">
        <v>100</v>
      </c>
      <c r="J824">
        <v>0</v>
      </c>
      <c r="K824">
        <v>0</v>
      </c>
      <c r="L824">
        <v>1900</v>
      </c>
      <c r="M824">
        <v>1900</v>
      </c>
      <c r="N824" t="s">
        <v>20</v>
      </c>
      <c r="O824" t="s">
        <v>7266</v>
      </c>
      <c r="P824" t="s">
        <v>28</v>
      </c>
      <c r="Q824" t="s">
        <v>34233</v>
      </c>
      <c r="R824" t="s">
        <v>34233</v>
      </c>
      <c r="S824" t="s">
        <v>32628</v>
      </c>
      <c r="T824" t="s">
        <v>34357</v>
      </c>
      <c r="U824" t="s">
        <v>33893</v>
      </c>
      <c r="V824" t="s">
        <v>32667</v>
      </c>
      <c r="X824">
        <v>1.5</v>
      </c>
      <c r="Y824" t="s">
        <v>32654</v>
      </c>
      <c r="AA824">
        <v>12</v>
      </c>
      <c r="AB824">
        <v>20</v>
      </c>
      <c r="AC824">
        <v>2</v>
      </c>
      <c r="AD824" t="str">
        <f t="shared" si="117"/>
        <v/>
      </c>
      <c r="AE824" t="str">
        <f t="shared" si="120"/>
        <v/>
      </c>
      <c r="AF824" t="str">
        <f t="shared" si="121"/>
        <v/>
      </c>
      <c r="AG824">
        <v>1</v>
      </c>
      <c r="AH824">
        <f t="shared" si="118"/>
        <v>2.8</v>
      </c>
      <c r="AI824">
        <v>0.14499999999999999</v>
      </c>
      <c r="AJ824">
        <f t="shared" si="126"/>
        <v>0.40599999999999997</v>
      </c>
      <c r="AK824" t="str">
        <f t="shared" si="119"/>
        <v/>
      </c>
      <c r="AL824" t="str">
        <f t="shared" si="122"/>
        <v/>
      </c>
      <c r="AM824" t="s">
        <v>33892</v>
      </c>
    </row>
    <row r="825" spans="1:39" x14ac:dyDescent="0.2">
      <c r="A825" t="s">
        <v>7330</v>
      </c>
      <c r="B825" t="s">
        <v>122</v>
      </c>
      <c r="C825" t="s">
        <v>7331</v>
      </c>
      <c r="D825" s="1">
        <v>36227</v>
      </c>
      <c r="E825" s="1">
        <v>44546</v>
      </c>
      <c r="F825" t="s">
        <v>26</v>
      </c>
      <c r="I825">
        <v>100</v>
      </c>
      <c r="J825">
        <v>0</v>
      </c>
      <c r="K825">
        <v>0</v>
      </c>
      <c r="L825">
        <v>4260</v>
      </c>
      <c r="M825">
        <v>4260</v>
      </c>
      <c r="N825" t="s">
        <v>20</v>
      </c>
      <c r="O825" t="s">
        <v>7332</v>
      </c>
      <c r="P825" t="s">
        <v>44</v>
      </c>
      <c r="Q825" t="s">
        <v>34233</v>
      </c>
      <c r="R825" t="s">
        <v>34233</v>
      </c>
      <c r="S825" t="s">
        <v>34233</v>
      </c>
      <c r="T825" t="s">
        <v>34233</v>
      </c>
      <c r="V825" t="s">
        <v>32667</v>
      </c>
      <c r="AD825" t="str">
        <f t="shared" si="117"/>
        <v/>
      </c>
      <c r="AE825" t="str">
        <f t="shared" si="120"/>
        <v/>
      </c>
      <c r="AF825" t="str">
        <f t="shared" si="121"/>
        <v/>
      </c>
      <c r="AG825" t="str">
        <f t="shared" ref="AG825:AG834" si="127">IF((S825&lt;&gt;"tühi")*(AC825&lt;&gt;""),AC825,"")</f>
        <v/>
      </c>
      <c r="AH825" t="str">
        <f t="shared" si="118"/>
        <v/>
      </c>
      <c r="AI825">
        <v>0.14499999999999999</v>
      </c>
      <c r="AJ825" t="str">
        <f t="shared" si="126"/>
        <v/>
      </c>
      <c r="AK825" t="str">
        <f t="shared" si="119"/>
        <v/>
      </c>
      <c r="AL825" t="str">
        <f t="shared" si="122"/>
        <v/>
      </c>
    </row>
    <row r="826" spans="1:39" x14ac:dyDescent="0.2">
      <c r="A826" t="s">
        <v>16771</v>
      </c>
      <c r="B826" t="s">
        <v>122</v>
      </c>
      <c r="C826" t="s">
        <v>16772</v>
      </c>
      <c r="D826" s="1">
        <v>37600</v>
      </c>
      <c r="E826" s="1">
        <v>44546</v>
      </c>
      <c r="F826" t="s">
        <v>26</v>
      </c>
      <c r="I826">
        <v>100</v>
      </c>
      <c r="J826">
        <v>0</v>
      </c>
      <c r="K826">
        <v>0</v>
      </c>
      <c r="L826">
        <v>1138</v>
      </c>
      <c r="M826">
        <v>1138</v>
      </c>
      <c r="N826" t="s">
        <v>20</v>
      </c>
      <c r="O826" t="s">
        <v>16773</v>
      </c>
      <c r="P826" t="s">
        <v>44</v>
      </c>
      <c r="Q826" t="s">
        <v>34233</v>
      </c>
      <c r="R826" t="s">
        <v>34233</v>
      </c>
      <c r="S826" t="s">
        <v>34233</v>
      </c>
      <c r="T826" t="s">
        <v>34233</v>
      </c>
      <c r="V826" t="s">
        <v>32725</v>
      </c>
      <c r="AD826" t="str">
        <f t="shared" si="117"/>
        <v/>
      </c>
      <c r="AE826" t="str">
        <f t="shared" si="120"/>
        <v/>
      </c>
      <c r="AF826" t="str">
        <f t="shared" si="121"/>
        <v/>
      </c>
      <c r="AG826" t="str">
        <f t="shared" si="127"/>
        <v/>
      </c>
      <c r="AH826" t="str">
        <f t="shared" si="118"/>
        <v/>
      </c>
      <c r="AI826">
        <v>0.14499999999999999</v>
      </c>
      <c r="AJ826" t="str">
        <f t="shared" si="126"/>
        <v/>
      </c>
      <c r="AK826" t="str">
        <f t="shared" si="119"/>
        <v/>
      </c>
      <c r="AL826" t="str">
        <f t="shared" si="122"/>
        <v/>
      </c>
    </row>
    <row r="827" spans="1:39" x14ac:dyDescent="0.2">
      <c r="A827" t="s">
        <v>17002</v>
      </c>
      <c r="B827" t="s">
        <v>122</v>
      </c>
      <c r="C827" t="s">
        <v>17003</v>
      </c>
      <c r="D827" s="1">
        <v>37641</v>
      </c>
      <c r="E827" s="1">
        <v>43456</v>
      </c>
      <c r="F827" t="s">
        <v>26</v>
      </c>
      <c r="I827">
        <v>100</v>
      </c>
      <c r="J827">
        <v>0</v>
      </c>
      <c r="K827">
        <v>0</v>
      </c>
      <c r="L827">
        <v>464</v>
      </c>
      <c r="M827">
        <v>464</v>
      </c>
      <c r="N827" t="s">
        <v>20</v>
      </c>
      <c r="O827" t="s">
        <v>17004</v>
      </c>
      <c r="P827" t="s">
        <v>44</v>
      </c>
      <c r="Q827" t="s">
        <v>34233</v>
      </c>
      <c r="R827" t="s">
        <v>34233</v>
      </c>
      <c r="S827" t="s">
        <v>34233</v>
      </c>
      <c r="T827" t="s">
        <v>34233</v>
      </c>
      <c r="V827" t="s">
        <v>32725</v>
      </c>
      <c r="AD827" t="str">
        <f t="shared" ref="AD827:AD890" si="128">IF((S827="tühi")*(F827&lt;&gt;"Elamumaa")*(G827&lt;&gt;"Elamumaa")*(H827&lt;&gt;"Elamumaa"),IF(Z827=0,"",Z827),"")</f>
        <v/>
      </c>
      <c r="AE827" t="str">
        <f t="shared" si="120"/>
        <v/>
      </c>
      <c r="AF827" t="str">
        <f t="shared" si="121"/>
        <v/>
      </c>
      <c r="AG827" t="str">
        <f t="shared" si="127"/>
        <v/>
      </c>
      <c r="AH827" t="str">
        <f t="shared" si="118"/>
        <v/>
      </c>
      <c r="AI827">
        <v>0.14499999999999999</v>
      </c>
      <c r="AJ827" t="str">
        <f t="shared" si="126"/>
        <v/>
      </c>
      <c r="AK827" t="str">
        <f t="shared" si="119"/>
        <v/>
      </c>
      <c r="AL827" t="str">
        <f t="shared" si="122"/>
        <v/>
      </c>
    </row>
    <row r="828" spans="1:39" x14ac:dyDescent="0.2">
      <c r="A828" t="s">
        <v>22998</v>
      </c>
      <c r="B828" t="s">
        <v>122</v>
      </c>
      <c r="C828" t="s">
        <v>22999</v>
      </c>
      <c r="D828" s="1">
        <v>37573</v>
      </c>
      <c r="E828" s="1">
        <v>43951</v>
      </c>
      <c r="F828" t="s">
        <v>26</v>
      </c>
      <c r="I828">
        <v>100</v>
      </c>
      <c r="J828">
        <v>0</v>
      </c>
      <c r="K828">
        <v>0</v>
      </c>
      <c r="L828">
        <v>734</v>
      </c>
      <c r="M828">
        <v>734</v>
      </c>
      <c r="N828" t="s">
        <v>20</v>
      </c>
      <c r="O828" t="s">
        <v>23000</v>
      </c>
      <c r="P828" t="s">
        <v>44</v>
      </c>
      <c r="Q828" t="s">
        <v>34233</v>
      </c>
      <c r="R828" t="s">
        <v>34233</v>
      </c>
      <c r="S828" t="s">
        <v>34233</v>
      </c>
      <c r="T828" t="s">
        <v>34233</v>
      </c>
      <c r="V828" t="s">
        <v>32725</v>
      </c>
      <c r="AD828" t="str">
        <f t="shared" si="128"/>
        <v/>
      </c>
      <c r="AE828" t="str">
        <f t="shared" si="120"/>
        <v/>
      </c>
      <c r="AF828" t="str">
        <f t="shared" si="121"/>
        <v/>
      </c>
      <c r="AG828" t="str">
        <f t="shared" si="127"/>
        <v/>
      </c>
      <c r="AH828" t="str">
        <f t="shared" si="118"/>
        <v/>
      </c>
      <c r="AI828">
        <v>0.14499999999999999</v>
      </c>
      <c r="AJ828" t="str">
        <f t="shared" si="126"/>
        <v/>
      </c>
      <c r="AK828" t="str">
        <f t="shared" si="119"/>
        <v/>
      </c>
      <c r="AL828" t="str">
        <f t="shared" si="122"/>
        <v/>
      </c>
    </row>
    <row r="829" spans="1:39" x14ac:dyDescent="0.2">
      <c r="A829" t="s">
        <v>17265</v>
      </c>
      <c r="B829" t="s">
        <v>122</v>
      </c>
      <c r="C829" t="s">
        <v>17266</v>
      </c>
      <c r="D829" s="1">
        <v>37600</v>
      </c>
      <c r="E829" s="1">
        <v>43456</v>
      </c>
      <c r="F829" t="s">
        <v>26</v>
      </c>
      <c r="I829">
        <v>100</v>
      </c>
      <c r="J829">
        <v>0</v>
      </c>
      <c r="K829">
        <v>0</v>
      </c>
      <c r="L829">
        <v>223</v>
      </c>
      <c r="M829">
        <v>223</v>
      </c>
      <c r="N829" t="s">
        <v>20</v>
      </c>
      <c r="O829" t="s">
        <v>17267</v>
      </c>
      <c r="P829" t="s">
        <v>44</v>
      </c>
      <c r="Q829" t="s">
        <v>34233</v>
      </c>
      <c r="R829" t="s">
        <v>34233</v>
      </c>
      <c r="S829" t="s">
        <v>34233</v>
      </c>
      <c r="T829" t="s">
        <v>34233</v>
      </c>
      <c r="V829" t="s">
        <v>32725</v>
      </c>
      <c r="AD829" t="str">
        <f t="shared" si="128"/>
        <v/>
      </c>
      <c r="AE829" t="str">
        <f t="shared" si="120"/>
        <v/>
      </c>
      <c r="AF829" t="str">
        <f t="shared" si="121"/>
        <v/>
      </c>
      <c r="AG829" t="str">
        <f t="shared" si="127"/>
        <v/>
      </c>
      <c r="AH829" t="str">
        <f t="shared" si="118"/>
        <v/>
      </c>
      <c r="AI829">
        <v>0.14499999999999999</v>
      </c>
      <c r="AJ829" t="str">
        <f t="shared" si="126"/>
        <v/>
      </c>
      <c r="AK829" t="str">
        <f t="shared" si="119"/>
        <v/>
      </c>
      <c r="AL829" t="str">
        <f t="shared" si="122"/>
        <v/>
      </c>
    </row>
    <row r="830" spans="1:39" x14ac:dyDescent="0.2">
      <c r="A830" t="s">
        <v>16999</v>
      </c>
      <c r="B830" t="s">
        <v>122</v>
      </c>
      <c r="C830" t="s">
        <v>17000</v>
      </c>
      <c r="D830" s="1">
        <v>37641</v>
      </c>
      <c r="E830" s="1">
        <v>43456</v>
      </c>
      <c r="F830" t="s">
        <v>26</v>
      </c>
      <c r="I830">
        <v>100</v>
      </c>
      <c r="J830">
        <v>0</v>
      </c>
      <c r="K830">
        <v>0</v>
      </c>
      <c r="L830">
        <v>112</v>
      </c>
      <c r="M830">
        <v>112</v>
      </c>
      <c r="N830" t="s">
        <v>20</v>
      </c>
      <c r="O830" t="s">
        <v>17001</v>
      </c>
      <c r="P830" t="s">
        <v>44</v>
      </c>
      <c r="Q830" t="s">
        <v>34233</v>
      </c>
      <c r="R830" t="s">
        <v>34233</v>
      </c>
      <c r="S830" t="s">
        <v>34233</v>
      </c>
      <c r="T830" t="s">
        <v>34233</v>
      </c>
      <c r="V830" t="s">
        <v>32725</v>
      </c>
      <c r="AD830" t="str">
        <f t="shared" si="128"/>
        <v/>
      </c>
      <c r="AE830" t="str">
        <f t="shared" si="120"/>
        <v/>
      </c>
      <c r="AF830" t="str">
        <f t="shared" si="121"/>
        <v/>
      </c>
      <c r="AG830" t="str">
        <f t="shared" si="127"/>
        <v/>
      </c>
      <c r="AH830" t="str">
        <f t="shared" si="118"/>
        <v/>
      </c>
      <c r="AI830">
        <v>0.14499999999999999</v>
      </c>
      <c r="AJ830" t="str">
        <f t="shared" si="126"/>
        <v/>
      </c>
      <c r="AK830" t="str">
        <f t="shared" si="119"/>
        <v/>
      </c>
      <c r="AL830" t="str">
        <f t="shared" si="122"/>
        <v/>
      </c>
    </row>
    <row r="831" spans="1:39" x14ac:dyDescent="0.2">
      <c r="A831" t="s">
        <v>16840</v>
      </c>
      <c r="B831" t="s">
        <v>122</v>
      </c>
      <c r="C831" t="s">
        <v>16841</v>
      </c>
      <c r="D831" s="1">
        <v>37600</v>
      </c>
      <c r="E831" s="1">
        <v>43456</v>
      </c>
      <c r="F831" t="s">
        <v>26</v>
      </c>
      <c r="I831">
        <v>100</v>
      </c>
      <c r="J831">
        <v>0</v>
      </c>
      <c r="K831">
        <v>0</v>
      </c>
      <c r="L831">
        <v>124</v>
      </c>
      <c r="M831">
        <v>124</v>
      </c>
      <c r="N831" t="s">
        <v>20</v>
      </c>
      <c r="O831" t="s">
        <v>16842</v>
      </c>
      <c r="P831" t="s">
        <v>44</v>
      </c>
      <c r="Q831" t="s">
        <v>34233</v>
      </c>
      <c r="R831" t="s">
        <v>34233</v>
      </c>
      <c r="S831" t="s">
        <v>34233</v>
      </c>
      <c r="T831" t="s">
        <v>34233</v>
      </c>
      <c r="V831" t="s">
        <v>32725</v>
      </c>
      <c r="AD831" t="str">
        <f t="shared" si="128"/>
        <v/>
      </c>
      <c r="AE831" t="str">
        <f t="shared" si="120"/>
        <v/>
      </c>
      <c r="AF831" t="str">
        <f t="shared" si="121"/>
        <v/>
      </c>
      <c r="AG831" t="str">
        <f t="shared" si="127"/>
        <v/>
      </c>
      <c r="AH831" t="str">
        <f t="shared" si="118"/>
        <v/>
      </c>
      <c r="AI831">
        <v>0.14499999999999999</v>
      </c>
      <c r="AJ831" t="str">
        <f t="shared" si="126"/>
        <v/>
      </c>
      <c r="AK831" t="str">
        <f t="shared" si="119"/>
        <v/>
      </c>
      <c r="AL831" t="str">
        <f t="shared" si="122"/>
        <v/>
      </c>
    </row>
    <row r="832" spans="1:39" x14ac:dyDescent="0.2">
      <c r="A832" t="s">
        <v>28074</v>
      </c>
      <c r="B832" t="s">
        <v>122</v>
      </c>
      <c r="C832" t="s">
        <v>28075</v>
      </c>
      <c r="D832" s="1">
        <v>42408</v>
      </c>
      <c r="E832" s="1">
        <v>44546</v>
      </c>
      <c r="F832" t="s">
        <v>889</v>
      </c>
      <c r="I832">
        <v>100</v>
      </c>
      <c r="J832">
        <v>0</v>
      </c>
      <c r="K832">
        <v>0</v>
      </c>
      <c r="L832">
        <v>2239</v>
      </c>
      <c r="M832">
        <v>2239</v>
      </c>
      <c r="N832" t="s">
        <v>20</v>
      </c>
      <c r="O832" t="s">
        <v>28076</v>
      </c>
      <c r="P832" t="s">
        <v>44</v>
      </c>
      <c r="Q832" t="s">
        <v>34233</v>
      </c>
      <c r="R832" t="s">
        <v>34233</v>
      </c>
      <c r="S832" t="s">
        <v>33942</v>
      </c>
      <c r="T832" t="s">
        <v>34233</v>
      </c>
      <c r="V832" t="s">
        <v>32658</v>
      </c>
      <c r="AD832" t="str">
        <f t="shared" si="128"/>
        <v/>
      </c>
      <c r="AE832" t="str">
        <f t="shared" si="120"/>
        <v/>
      </c>
      <c r="AF832" t="str">
        <f t="shared" si="121"/>
        <v/>
      </c>
      <c r="AG832" t="str">
        <f t="shared" si="127"/>
        <v/>
      </c>
      <c r="AH832" t="str">
        <f t="shared" si="118"/>
        <v/>
      </c>
      <c r="AI832">
        <v>0.14499999999999999</v>
      </c>
      <c r="AJ832" t="str">
        <f t="shared" si="126"/>
        <v/>
      </c>
      <c r="AK832" t="str">
        <f t="shared" si="119"/>
        <v/>
      </c>
      <c r="AL832" t="str">
        <f t="shared" si="122"/>
        <v/>
      </c>
    </row>
    <row r="833" spans="1:39" x14ac:dyDescent="0.2">
      <c r="A833" t="s">
        <v>20958</v>
      </c>
      <c r="B833" t="s">
        <v>122</v>
      </c>
      <c r="C833" t="s">
        <v>20959</v>
      </c>
      <c r="D833" s="1">
        <v>38457</v>
      </c>
      <c r="E833" s="1">
        <v>43456</v>
      </c>
      <c r="F833" t="s">
        <v>889</v>
      </c>
      <c r="I833">
        <v>100</v>
      </c>
      <c r="J833">
        <v>0</v>
      </c>
      <c r="K833">
        <v>0</v>
      </c>
      <c r="L833">
        <v>593</v>
      </c>
      <c r="M833">
        <v>593</v>
      </c>
      <c r="N833" t="s">
        <v>20</v>
      </c>
      <c r="O833" t="s">
        <v>20960</v>
      </c>
      <c r="P833" t="s">
        <v>44</v>
      </c>
      <c r="Q833" t="s">
        <v>34233</v>
      </c>
      <c r="R833" t="s">
        <v>34233</v>
      </c>
      <c r="S833" t="s">
        <v>33942</v>
      </c>
      <c r="T833" t="s">
        <v>34233</v>
      </c>
      <c r="V833" t="s">
        <v>32655</v>
      </c>
      <c r="AD833" t="str">
        <f t="shared" si="128"/>
        <v/>
      </c>
      <c r="AE833" t="str">
        <f t="shared" si="120"/>
        <v/>
      </c>
      <c r="AF833" t="str">
        <f t="shared" si="121"/>
        <v/>
      </c>
      <c r="AG833" t="str">
        <f t="shared" si="127"/>
        <v/>
      </c>
      <c r="AH833" t="str">
        <f t="shared" si="118"/>
        <v/>
      </c>
      <c r="AI833">
        <v>0.14499999999999999</v>
      </c>
      <c r="AJ833" t="str">
        <f t="shared" si="126"/>
        <v/>
      </c>
      <c r="AK833" t="str">
        <f t="shared" si="119"/>
        <v/>
      </c>
      <c r="AL833" t="str">
        <f t="shared" si="122"/>
        <v/>
      </c>
    </row>
    <row r="834" spans="1:39" x14ac:dyDescent="0.2">
      <c r="A834" t="s">
        <v>14515</v>
      </c>
      <c r="B834" t="s">
        <v>122</v>
      </c>
      <c r="C834" t="s">
        <v>14516</v>
      </c>
      <c r="D834" s="1">
        <v>37224</v>
      </c>
      <c r="E834" s="1">
        <v>43456</v>
      </c>
      <c r="F834" t="s">
        <v>19</v>
      </c>
      <c r="I834">
        <v>100</v>
      </c>
      <c r="J834">
        <v>0</v>
      </c>
      <c r="K834">
        <v>0</v>
      </c>
      <c r="L834">
        <v>2699</v>
      </c>
      <c r="M834">
        <v>2699</v>
      </c>
      <c r="N834" t="s">
        <v>20</v>
      </c>
      <c r="O834" t="s">
        <v>14517</v>
      </c>
      <c r="P834" t="s">
        <v>28</v>
      </c>
      <c r="Q834" t="s">
        <v>34233</v>
      </c>
      <c r="R834" t="s">
        <v>34233</v>
      </c>
      <c r="S834" t="s">
        <v>32628</v>
      </c>
      <c r="T834" t="s">
        <v>34354</v>
      </c>
      <c r="U834" t="s">
        <v>32634</v>
      </c>
      <c r="V834" t="s">
        <v>34946</v>
      </c>
      <c r="W834">
        <f>2699*0.1</f>
        <v>269.90000000000003</v>
      </c>
      <c r="X834">
        <v>2</v>
      </c>
      <c r="Y834">
        <v>1</v>
      </c>
      <c r="Z834">
        <f>W834*X834</f>
        <v>539.80000000000007</v>
      </c>
      <c r="AA834">
        <v>18</v>
      </c>
      <c r="AB834">
        <v>10</v>
      </c>
      <c r="AC834">
        <v>1</v>
      </c>
      <c r="AD834" t="str">
        <f t="shared" si="128"/>
        <v/>
      </c>
      <c r="AE834" t="str">
        <f t="shared" si="120"/>
        <v/>
      </c>
      <c r="AF834" t="str">
        <f t="shared" si="121"/>
        <v/>
      </c>
      <c r="AG834">
        <f t="shared" si="127"/>
        <v>1</v>
      </c>
      <c r="AH834">
        <f t="shared" si="118"/>
        <v>2.8</v>
      </c>
      <c r="AI834">
        <v>0.14499999999999999</v>
      </c>
      <c r="AJ834">
        <v>0.6</v>
      </c>
      <c r="AK834" t="str">
        <f t="shared" si="119"/>
        <v/>
      </c>
      <c r="AL834" t="str">
        <f t="shared" si="122"/>
        <v/>
      </c>
      <c r="AM834" t="s">
        <v>33896</v>
      </c>
    </row>
    <row r="835" spans="1:39" x14ac:dyDescent="0.2">
      <c r="A835" t="s">
        <v>13200</v>
      </c>
      <c r="B835" t="s">
        <v>122</v>
      </c>
      <c r="C835" t="s">
        <v>13201</v>
      </c>
      <c r="D835" s="1">
        <v>36929</v>
      </c>
      <c r="E835" s="1">
        <v>43456</v>
      </c>
      <c r="F835" t="s">
        <v>19</v>
      </c>
      <c r="I835">
        <v>100</v>
      </c>
      <c r="J835">
        <v>0</v>
      </c>
      <c r="K835">
        <v>0</v>
      </c>
      <c r="L835">
        <v>2776</v>
      </c>
      <c r="M835">
        <v>2776</v>
      </c>
      <c r="N835" t="s">
        <v>20</v>
      </c>
      <c r="O835" t="s">
        <v>13202</v>
      </c>
      <c r="P835" t="s">
        <v>28</v>
      </c>
      <c r="Q835" t="s">
        <v>34233</v>
      </c>
      <c r="R835" t="s">
        <v>34233</v>
      </c>
      <c r="S835" t="s">
        <v>33797</v>
      </c>
      <c r="T835" t="s">
        <v>34349</v>
      </c>
      <c r="AD835" t="str">
        <f t="shared" si="128"/>
        <v/>
      </c>
      <c r="AE835" t="str">
        <f t="shared" si="120"/>
        <v/>
      </c>
      <c r="AF835" t="str">
        <f t="shared" si="121"/>
        <v/>
      </c>
      <c r="AG835" s="17">
        <v>1</v>
      </c>
      <c r="AH835">
        <f t="shared" ref="AH835:AH898" si="129">IF(AG835="","",AG835*2.8)</f>
        <v>2.8</v>
      </c>
      <c r="AI835">
        <v>0.14499999999999999</v>
      </c>
      <c r="AJ835">
        <f t="shared" si="126"/>
        <v>0.40599999999999997</v>
      </c>
      <c r="AK835" t="str">
        <f t="shared" ref="AK835:AK898" si="130">IF(AE835="","",AE835*2.8)</f>
        <v/>
      </c>
      <c r="AL835" t="str">
        <f t="shared" si="122"/>
        <v/>
      </c>
    </row>
    <row r="836" spans="1:39" x14ac:dyDescent="0.2">
      <c r="A836" t="s">
        <v>16966</v>
      </c>
      <c r="B836" t="s">
        <v>122</v>
      </c>
      <c r="C836" t="s">
        <v>16967</v>
      </c>
      <c r="D836" s="1">
        <v>37641</v>
      </c>
      <c r="E836" s="1">
        <v>43951</v>
      </c>
      <c r="F836" t="s">
        <v>19</v>
      </c>
      <c r="I836">
        <v>100</v>
      </c>
      <c r="J836">
        <v>0</v>
      </c>
      <c r="K836">
        <v>0</v>
      </c>
      <c r="L836">
        <v>1751</v>
      </c>
      <c r="M836">
        <v>1751</v>
      </c>
      <c r="N836" t="s">
        <v>20</v>
      </c>
      <c r="O836" t="s">
        <v>16968</v>
      </c>
      <c r="P836" t="s">
        <v>28</v>
      </c>
      <c r="Q836" t="s">
        <v>34234</v>
      </c>
      <c r="R836" t="s">
        <v>33762</v>
      </c>
      <c r="S836" t="s">
        <v>33942</v>
      </c>
      <c r="T836" t="s">
        <v>34233</v>
      </c>
      <c r="U836" t="s">
        <v>32634</v>
      </c>
      <c r="V836" t="s">
        <v>32725</v>
      </c>
      <c r="W836">
        <f>1726*0.15</f>
        <v>258.89999999999998</v>
      </c>
      <c r="X836">
        <v>2</v>
      </c>
      <c r="Y836">
        <v>1</v>
      </c>
      <c r="Z836">
        <f>W836*X836</f>
        <v>517.79999999999995</v>
      </c>
      <c r="AA836">
        <v>18</v>
      </c>
      <c r="AB836">
        <v>15</v>
      </c>
      <c r="AC836">
        <v>1</v>
      </c>
      <c r="AD836" t="str">
        <f t="shared" si="128"/>
        <v/>
      </c>
      <c r="AE836">
        <f t="shared" si="120"/>
        <v>1</v>
      </c>
      <c r="AF836" t="str">
        <f t="shared" si="121"/>
        <v/>
      </c>
      <c r="AG836" t="str">
        <f t="shared" ref="AG836:AG853" si="131">IF((S836&lt;&gt;"tühi")*(AC836&lt;&gt;""),AC836,"")</f>
        <v/>
      </c>
      <c r="AH836" t="str">
        <f t="shared" si="129"/>
        <v/>
      </c>
      <c r="AI836">
        <v>0.14499999999999999</v>
      </c>
      <c r="AK836">
        <f t="shared" si="130"/>
        <v>2.8</v>
      </c>
      <c r="AL836">
        <v>0.56999999999999995</v>
      </c>
      <c r="AM836" t="s">
        <v>33894</v>
      </c>
    </row>
    <row r="837" spans="1:39" x14ac:dyDescent="0.2">
      <c r="A837" t="s">
        <v>14551</v>
      </c>
      <c r="B837" t="s">
        <v>122</v>
      </c>
      <c r="C837" t="s">
        <v>14552</v>
      </c>
      <c r="D837" s="1">
        <v>37224</v>
      </c>
      <c r="E837" s="1">
        <v>43456</v>
      </c>
      <c r="F837" t="s">
        <v>19</v>
      </c>
      <c r="I837">
        <v>100</v>
      </c>
      <c r="J837">
        <v>0</v>
      </c>
      <c r="K837">
        <v>0</v>
      </c>
      <c r="L837">
        <v>2394</v>
      </c>
      <c r="M837">
        <v>2394</v>
      </c>
      <c r="N837" t="s">
        <v>20</v>
      </c>
      <c r="O837" t="s">
        <v>14553</v>
      </c>
      <c r="P837" t="s">
        <v>28</v>
      </c>
      <c r="Q837" t="s">
        <v>34233</v>
      </c>
      <c r="R837" t="s">
        <v>34233</v>
      </c>
      <c r="S837" t="s">
        <v>32628</v>
      </c>
      <c r="T837" t="s">
        <v>34357</v>
      </c>
      <c r="U837" t="s">
        <v>32634</v>
      </c>
      <c r="V837" t="s">
        <v>34946</v>
      </c>
      <c r="W837">
        <f>2394*0.1</f>
        <v>239.4</v>
      </c>
      <c r="X837">
        <v>2</v>
      </c>
      <c r="Y837">
        <v>1</v>
      </c>
      <c r="Z837">
        <f>W837*X837</f>
        <v>478.8</v>
      </c>
      <c r="AA837">
        <v>18</v>
      </c>
      <c r="AB837">
        <v>10</v>
      </c>
      <c r="AC837">
        <v>1</v>
      </c>
      <c r="AD837" t="str">
        <f t="shared" si="128"/>
        <v/>
      </c>
      <c r="AE837" t="str">
        <f t="shared" si="120"/>
        <v/>
      </c>
      <c r="AF837" t="str">
        <f t="shared" si="121"/>
        <v/>
      </c>
      <c r="AG837">
        <f t="shared" si="131"/>
        <v>1</v>
      </c>
      <c r="AH837">
        <f t="shared" si="129"/>
        <v>2.8</v>
      </c>
      <c r="AI837">
        <v>0.14499999999999999</v>
      </c>
      <c r="AJ837">
        <v>0.6</v>
      </c>
      <c r="AK837" t="str">
        <f t="shared" si="130"/>
        <v/>
      </c>
      <c r="AL837" t="str">
        <f t="shared" si="122"/>
        <v/>
      </c>
      <c r="AM837" t="s">
        <v>33896</v>
      </c>
    </row>
    <row r="838" spans="1:39" x14ac:dyDescent="0.2">
      <c r="A838" t="s">
        <v>22861</v>
      </c>
      <c r="B838" t="s">
        <v>122</v>
      </c>
      <c r="C838" t="s">
        <v>22862</v>
      </c>
      <c r="D838" s="1">
        <v>38826</v>
      </c>
      <c r="E838" s="1">
        <v>44546</v>
      </c>
      <c r="F838" t="s">
        <v>19</v>
      </c>
      <c r="I838">
        <v>100</v>
      </c>
      <c r="J838">
        <v>0</v>
      </c>
      <c r="K838">
        <v>0</v>
      </c>
      <c r="L838">
        <v>1253</v>
      </c>
      <c r="M838">
        <v>1253</v>
      </c>
      <c r="N838" t="s">
        <v>20</v>
      </c>
      <c r="O838" t="s">
        <v>22863</v>
      </c>
      <c r="P838" t="s">
        <v>28</v>
      </c>
      <c r="Q838" t="s">
        <v>34234</v>
      </c>
      <c r="R838" t="s">
        <v>33762</v>
      </c>
      <c r="S838" t="s">
        <v>33942</v>
      </c>
      <c r="T838" t="s">
        <v>34233</v>
      </c>
      <c r="U838" t="s">
        <v>32634</v>
      </c>
      <c r="V838" t="s">
        <v>32720</v>
      </c>
      <c r="W838">
        <v>250</v>
      </c>
      <c r="X838">
        <v>2</v>
      </c>
      <c r="Y838">
        <v>1</v>
      </c>
      <c r="Z838">
        <v>500</v>
      </c>
      <c r="AA838">
        <v>8.5</v>
      </c>
      <c r="AB838">
        <v>20</v>
      </c>
      <c r="AC838">
        <v>1</v>
      </c>
      <c r="AD838" t="str">
        <f t="shared" si="128"/>
        <v/>
      </c>
      <c r="AE838">
        <f t="shared" si="120"/>
        <v>1</v>
      </c>
      <c r="AF838" t="str">
        <f t="shared" si="121"/>
        <v/>
      </c>
      <c r="AG838" t="str">
        <f t="shared" si="131"/>
        <v/>
      </c>
      <c r="AH838" t="str">
        <f t="shared" si="129"/>
        <v/>
      </c>
      <c r="AI838">
        <v>0.14499999999999999</v>
      </c>
      <c r="AJ838" t="str">
        <f t="shared" ref="AJ838" si="132">IF(COUNTBLANK(AH838),"",AH838*AI838)</f>
        <v/>
      </c>
      <c r="AK838">
        <f t="shared" si="130"/>
        <v>2.8</v>
      </c>
      <c r="AL838">
        <f t="shared" si="122"/>
        <v>0.40599999999999997</v>
      </c>
    </row>
    <row r="839" spans="1:39" x14ac:dyDescent="0.2">
      <c r="A839" t="s">
        <v>14554</v>
      </c>
      <c r="B839" t="s">
        <v>122</v>
      </c>
      <c r="C839" t="s">
        <v>14555</v>
      </c>
      <c r="D839" s="1">
        <v>37224</v>
      </c>
      <c r="E839" s="1">
        <v>43456</v>
      </c>
      <c r="F839" t="s">
        <v>19</v>
      </c>
      <c r="I839">
        <v>100</v>
      </c>
      <c r="J839">
        <v>0</v>
      </c>
      <c r="K839">
        <v>0</v>
      </c>
      <c r="L839">
        <v>2395</v>
      </c>
      <c r="M839">
        <v>2395</v>
      </c>
      <c r="N839" t="s">
        <v>20</v>
      </c>
      <c r="O839" t="s">
        <v>14556</v>
      </c>
      <c r="P839" t="s">
        <v>28</v>
      </c>
      <c r="Q839" t="s">
        <v>34233</v>
      </c>
      <c r="R839" t="s">
        <v>34233</v>
      </c>
      <c r="S839" t="s">
        <v>32628</v>
      </c>
      <c r="T839" t="s">
        <v>34366</v>
      </c>
      <c r="U839" t="s">
        <v>32634</v>
      </c>
      <c r="V839" t="s">
        <v>34946</v>
      </c>
      <c r="W839">
        <f>2395*0.1</f>
        <v>239.5</v>
      </c>
      <c r="X839">
        <v>2</v>
      </c>
      <c r="Y839">
        <v>1</v>
      </c>
      <c r="Z839">
        <f>W839*X839</f>
        <v>479</v>
      </c>
      <c r="AA839">
        <v>18</v>
      </c>
      <c r="AB839">
        <v>10</v>
      </c>
      <c r="AC839">
        <v>1</v>
      </c>
      <c r="AD839" t="str">
        <f t="shared" si="128"/>
        <v/>
      </c>
      <c r="AE839" t="str">
        <f t="shared" si="120"/>
        <v/>
      </c>
      <c r="AF839" t="str">
        <f t="shared" si="121"/>
        <v/>
      </c>
      <c r="AG839">
        <f t="shared" si="131"/>
        <v>1</v>
      </c>
      <c r="AH839">
        <f t="shared" si="129"/>
        <v>2.8</v>
      </c>
      <c r="AI839">
        <v>0.14499999999999999</v>
      </c>
      <c r="AJ839">
        <v>0.6</v>
      </c>
      <c r="AK839" t="str">
        <f t="shared" si="130"/>
        <v/>
      </c>
      <c r="AL839" t="str">
        <f t="shared" si="122"/>
        <v/>
      </c>
      <c r="AM839" t="s">
        <v>33896</v>
      </c>
    </row>
    <row r="840" spans="1:39" x14ac:dyDescent="0.2">
      <c r="A840" t="s">
        <v>22864</v>
      </c>
      <c r="B840" t="s">
        <v>122</v>
      </c>
      <c r="C840" t="s">
        <v>22865</v>
      </c>
      <c r="D840" s="1">
        <v>38826</v>
      </c>
      <c r="E840" s="1">
        <v>43456</v>
      </c>
      <c r="F840" t="s">
        <v>19</v>
      </c>
      <c r="I840">
        <v>100</v>
      </c>
      <c r="J840">
        <v>0</v>
      </c>
      <c r="K840">
        <v>0</v>
      </c>
      <c r="L840">
        <v>1264</v>
      </c>
      <c r="M840">
        <v>1264</v>
      </c>
      <c r="N840" t="s">
        <v>20</v>
      </c>
      <c r="O840" t="s">
        <v>22866</v>
      </c>
      <c r="P840" t="s">
        <v>28</v>
      </c>
      <c r="Q840" t="s">
        <v>34233</v>
      </c>
      <c r="R840" t="s">
        <v>34233</v>
      </c>
      <c r="S840" t="s">
        <v>32628</v>
      </c>
      <c r="T840" t="s">
        <v>34357</v>
      </c>
      <c r="U840" t="s">
        <v>32634</v>
      </c>
      <c r="V840" t="s">
        <v>32720</v>
      </c>
      <c r="W840">
        <v>250</v>
      </c>
      <c r="X840">
        <v>2</v>
      </c>
      <c r="Y840">
        <v>1</v>
      </c>
      <c r="Z840">
        <v>500</v>
      </c>
      <c r="AA840">
        <v>8.5</v>
      </c>
      <c r="AB840">
        <v>20</v>
      </c>
      <c r="AC840">
        <v>1</v>
      </c>
      <c r="AD840" t="str">
        <f t="shared" si="128"/>
        <v/>
      </c>
      <c r="AE840" t="str">
        <f t="shared" si="120"/>
        <v/>
      </c>
      <c r="AF840" t="str">
        <f t="shared" si="121"/>
        <v/>
      </c>
      <c r="AG840">
        <f t="shared" si="131"/>
        <v>1</v>
      </c>
      <c r="AH840">
        <f t="shared" si="129"/>
        <v>2.8</v>
      </c>
      <c r="AI840">
        <v>0.14499999999999999</v>
      </c>
      <c r="AJ840">
        <f>IF(COUNTBLANK(AH840),"",AH840*AI840)</f>
        <v>0.40599999999999997</v>
      </c>
      <c r="AK840" t="str">
        <f t="shared" si="130"/>
        <v/>
      </c>
      <c r="AL840" t="str">
        <f t="shared" si="122"/>
        <v/>
      </c>
    </row>
    <row r="841" spans="1:39" x14ac:dyDescent="0.2">
      <c r="A841" t="s">
        <v>14557</v>
      </c>
      <c r="B841" t="s">
        <v>122</v>
      </c>
      <c r="C841" t="s">
        <v>14558</v>
      </c>
      <c r="D841" s="1">
        <v>37224</v>
      </c>
      <c r="E841" s="1">
        <v>43456</v>
      </c>
      <c r="F841" t="s">
        <v>19</v>
      </c>
      <c r="I841">
        <v>100</v>
      </c>
      <c r="J841">
        <v>0</v>
      </c>
      <c r="K841">
        <v>0</v>
      </c>
      <c r="L841">
        <v>2394</v>
      </c>
      <c r="M841">
        <v>2394</v>
      </c>
      <c r="N841" t="s">
        <v>20</v>
      </c>
      <c r="O841" t="s">
        <v>14559</v>
      </c>
      <c r="P841" t="s">
        <v>28</v>
      </c>
      <c r="Q841" t="s">
        <v>34233</v>
      </c>
      <c r="R841" t="s">
        <v>34233</v>
      </c>
      <c r="S841" t="s">
        <v>32628</v>
      </c>
      <c r="T841" t="s">
        <v>34349</v>
      </c>
      <c r="U841" t="s">
        <v>32634</v>
      </c>
      <c r="V841" t="s">
        <v>34946</v>
      </c>
      <c r="W841">
        <f>2394*0.1</f>
        <v>239.4</v>
      </c>
      <c r="X841">
        <v>2</v>
      </c>
      <c r="Y841">
        <v>1</v>
      </c>
      <c r="Z841">
        <f>W841*X841</f>
        <v>478.8</v>
      </c>
      <c r="AA841">
        <v>18</v>
      </c>
      <c r="AB841">
        <v>10</v>
      </c>
      <c r="AC841">
        <v>1</v>
      </c>
      <c r="AD841" t="str">
        <f t="shared" si="128"/>
        <v/>
      </c>
      <c r="AE841" t="str">
        <f t="shared" si="120"/>
        <v/>
      </c>
      <c r="AF841" t="str">
        <f t="shared" si="121"/>
        <v/>
      </c>
      <c r="AG841">
        <f t="shared" si="131"/>
        <v>1</v>
      </c>
      <c r="AH841">
        <f t="shared" si="129"/>
        <v>2.8</v>
      </c>
      <c r="AI841">
        <v>0.14499999999999999</v>
      </c>
      <c r="AJ841">
        <v>0.6</v>
      </c>
      <c r="AK841" t="str">
        <f t="shared" si="130"/>
        <v/>
      </c>
      <c r="AL841" t="str">
        <f t="shared" si="122"/>
        <v/>
      </c>
      <c r="AM841" t="s">
        <v>33896</v>
      </c>
    </row>
    <row r="842" spans="1:39" x14ac:dyDescent="0.2">
      <c r="A842" t="s">
        <v>22867</v>
      </c>
      <c r="B842" t="s">
        <v>122</v>
      </c>
      <c r="C842" t="s">
        <v>22868</v>
      </c>
      <c r="D842" s="1">
        <v>38826</v>
      </c>
      <c r="E842" s="1">
        <v>44546</v>
      </c>
      <c r="F842" t="s">
        <v>889</v>
      </c>
      <c r="I842">
        <v>100</v>
      </c>
      <c r="J842">
        <v>0</v>
      </c>
      <c r="K842">
        <v>0</v>
      </c>
      <c r="L842">
        <v>2975</v>
      </c>
      <c r="M842">
        <v>2975</v>
      </c>
      <c r="N842" t="s">
        <v>20</v>
      </c>
      <c r="O842" t="s">
        <v>22869</v>
      </c>
      <c r="P842" t="s">
        <v>28</v>
      </c>
      <c r="Q842" t="s">
        <v>34233</v>
      </c>
      <c r="R842" t="s">
        <v>34233</v>
      </c>
      <c r="S842" t="s">
        <v>33942</v>
      </c>
      <c r="T842" t="s">
        <v>34233</v>
      </c>
      <c r="AD842" t="str">
        <f t="shared" si="128"/>
        <v/>
      </c>
      <c r="AE842" t="str">
        <f t="shared" si="120"/>
        <v/>
      </c>
      <c r="AF842" t="str">
        <f t="shared" si="121"/>
        <v/>
      </c>
      <c r="AG842" t="str">
        <f t="shared" si="131"/>
        <v/>
      </c>
      <c r="AH842" t="str">
        <f t="shared" si="129"/>
        <v/>
      </c>
      <c r="AI842">
        <v>0.14499999999999999</v>
      </c>
      <c r="AJ842" t="str">
        <f t="shared" ref="AJ842" si="133">IF(COUNTBLANK(AH842),"",AH842*AI842)</f>
        <v/>
      </c>
      <c r="AK842" t="str">
        <f t="shared" si="130"/>
        <v/>
      </c>
      <c r="AL842" t="str">
        <f t="shared" si="122"/>
        <v/>
      </c>
    </row>
    <row r="843" spans="1:39" x14ac:dyDescent="0.2">
      <c r="A843" t="s">
        <v>22870</v>
      </c>
      <c r="B843" t="s">
        <v>122</v>
      </c>
      <c r="C843" t="s">
        <v>22871</v>
      </c>
      <c r="D843" s="1">
        <v>38826</v>
      </c>
      <c r="E843" s="1">
        <v>43456</v>
      </c>
      <c r="F843" t="s">
        <v>474</v>
      </c>
      <c r="I843">
        <v>100</v>
      </c>
      <c r="J843">
        <v>0</v>
      </c>
      <c r="K843">
        <v>0</v>
      </c>
      <c r="L843">
        <v>57</v>
      </c>
      <c r="M843">
        <v>57</v>
      </c>
      <c r="N843" t="s">
        <v>20</v>
      </c>
      <c r="O843" t="s">
        <v>22872</v>
      </c>
      <c r="P843" t="s">
        <v>28</v>
      </c>
      <c r="Q843" t="s">
        <v>34233</v>
      </c>
      <c r="R843" t="s">
        <v>34233</v>
      </c>
      <c r="S843" t="s">
        <v>32627</v>
      </c>
      <c r="T843" t="s">
        <v>34233</v>
      </c>
      <c r="V843" t="s">
        <v>32720</v>
      </c>
      <c r="AD843" t="str">
        <f t="shared" si="128"/>
        <v/>
      </c>
      <c r="AE843" t="str">
        <f t="shared" si="120"/>
        <v/>
      </c>
      <c r="AF843" t="str">
        <f t="shared" si="121"/>
        <v/>
      </c>
      <c r="AG843" t="str">
        <f t="shared" si="131"/>
        <v/>
      </c>
      <c r="AH843" t="str">
        <f t="shared" si="129"/>
        <v/>
      </c>
      <c r="AI843">
        <v>0.14499999999999999</v>
      </c>
      <c r="AJ843" t="str">
        <f>IF(COUNTBLANK(AH843),"",AH843*AI843)</f>
        <v/>
      </c>
      <c r="AK843" t="str">
        <f t="shared" si="130"/>
        <v/>
      </c>
      <c r="AL843" t="str">
        <f t="shared" si="122"/>
        <v/>
      </c>
    </row>
    <row r="844" spans="1:39" x14ac:dyDescent="0.2">
      <c r="A844" t="s">
        <v>22776</v>
      </c>
      <c r="B844" t="s">
        <v>122</v>
      </c>
      <c r="C844" t="s">
        <v>22777</v>
      </c>
      <c r="D844" s="1">
        <v>38826</v>
      </c>
      <c r="E844" s="1">
        <v>43456</v>
      </c>
      <c r="F844" t="s">
        <v>19</v>
      </c>
      <c r="I844">
        <v>100</v>
      </c>
      <c r="J844">
        <v>0</v>
      </c>
      <c r="K844">
        <v>0</v>
      </c>
      <c r="L844">
        <v>8481</v>
      </c>
      <c r="M844">
        <v>8481</v>
      </c>
      <c r="N844" t="s">
        <v>20</v>
      </c>
      <c r="O844" t="s">
        <v>21</v>
      </c>
      <c r="P844" t="s">
        <v>28</v>
      </c>
      <c r="Q844" t="s">
        <v>34233</v>
      </c>
      <c r="R844" t="s">
        <v>34233</v>
      </c>
      <c r="S844" t="s">
        <v>33820</v>
      </c>
      <c r="T844" t="s">
        <v>34362</v>
      </c>
      <c r="U844" t="s">
        <v>32650</v>
      </c>
      <c r="V844" t="s">
        <v>32652</v>
      </c>
      <c r="W844">
        <v>2545</v>
      </c>
      <c r="X844">
        <v>2</v>
      </c>
      <c r="Y844">
        <v>3</v>
      </c>
      <c r="Z844">
        <v>5090</v>
      </c>
      <c r="AA844">
        <v>8.5</v>
      </c>
      <c r="AB844">
        <v>30</v>
      </c>
      <c r="AC844">
        <f>5+5+8</f>
        <v>18</v>
      </c>
      <c r="AD844" t="str">
        <f t="shared" si="128"/>
        <v/>
      </c>
      <c r="AE844" t="str">
        <f t="shared" ref="AE844:AE888" si="134">IF((S844="tühi")*(AC844&lt;&gt;""),AC844,"")</f>
        <v/>
      </c>
      <c r="AF844" t="str">
        <f t="shared" ref="AF844:AF907" si="135">IF((S844&lt;&gt;"tühi")*(F844&lt;&gt;"Elamumaa")*(G844&lt;&gt;"Elamumaa")*(H844&lt;&gt;"Elamumaa"),IF(Z844=0,"",Z844),"")</f>
        <v/>
      </c>
      <c r="AG844">
        <f t="shared" si="131"/>
        <v>18</v>
      </c>
      <c r="AH844">
        <f t="shared" si="129"/>
        <v>50.4</v>
      </c>
      <c r="AI844">
        <v>0.14499999999999999</v>
      </c>
      <c r="AJ844">
        <f>IF(COUNTBLANK(AH844),"",AH844*AI844)</f>
        <v>7.3079999999999989</v>
      </c>
      <c r="AK844" t="str">
        <f t="shared" si="130"/>
        <v/>
      </c>
      <c r="AL844" t="str">
        <f t="shared" si="122"/>
        <v/>
      </c>
    </row>
    <row r="845" spans="1:39" x14ac:dyDescent="0.2">
      <c r="A845" t="s">
        <v>14448</v>
      </c>
      <c r="B845" t="s">
        <v>122</v>
      </c>
      <c r="C845" t="s">
        <v>14449</v>
      </c>
      <c r="D845" s="1">
        <v>37293</v>
      </c>
      <c r="E845" s="1">
        <v>43456</v>
      </c>
      <c r="F845" t="s">
        <v>19</v>
      </c>
      <c r="I845">
        <v>100</v>
      </c>
      <c r="J845">
        <v>0</v>
      </c>
      <c r="K845">
        <v>0</v>
      </c>
      <c r="L845">
        <v>1210</v>
      </c>
      <c r="M845">
        <v>1210</v>
      </c>
      <c r="N845" t="s">
        <v>20</v>
      </c>
      <c r="O845" t="s">
        <v>14450</v>
      </c>
      <c r="P845" t="s">
        <v>28</v>
      </c>
      <c r="Q845" t="s">
        <v>34233</v>
      </c>
      <c r="R845" t="s">
        <v>34233</v>
      </c>
      <c r="S845" t="s">
        <v>32628</v>
      </c>
      <c r="T845" t="s">
        <v>34349</v>
      </c>
      <c r="U845" t="s">
        <v>32634</v>
      </c>
      <c r="V845" t="s">
        <v>32734</v>
      </c>
      <c r="X845">
        <v>2</v>
      </c>
      <c r="Y845" t="s">
        <v>32654</v>
      </c>
      <c r="AA845">
        <v>8</v>
      </c>
      <c r="AB845">
        <v>25</v>
      </c>
      <c r="AC845">
        <v>1</v>
      </c>
      <c r="AD845" t="str">
        <f t="shared" si="128"/>
        <v/>
      </c>
      <c r="AE845" t="str">
        <f t="shared" si="134"/>
        <v/>
      </c>
      <c r="AF845" t="str">
        <f t="shared" si="135"/>
        <v/>
      </c>
      <c r="AG845">
        <f t="shared" si="131"/>
        <v>1</v>
      </c>
      <c r="AH845">
        <f t="shared" si="129"/>
        <v>2.8</v>
      </c>
      <c r="AI845">
        <v>0.14499999999999999</v>
      </c>
      <c r="AJ845">
        <f>IF(COUNTBLANK(AH845),"",AH845*AI845)</f>
        <v>0.40599999999999997</v>
      </c>
      <c r="AK845" t="str">
        <f t="shared" si="130"/>
        <v/>
      </c>
      <c r="AL845" t="str">
        <f t="shared" si="122"/>
        <v/>
      </c>
    </row>
    <row r="846" spans="1:39" x14ac:dyDescent="0.2">
      <c r="A846" t="s">
        <v>14560</v>
      </c>
      <c r="B846" t="s">
        <v>122</v>
      </c>
      <c r="C846" t="s">
        <v>14561</v>
      </c>
      <c r="D846" s="1">
        <v>37224</v>
      </c>
      <c r="E846" s="1">
        <v>43456</v>
      </c>
      <c r="F846" t="s">
        <v>19</v>
      </c>
      <c r="I846">
        <v>100</v>
      </c>
      <c r="J846">
        <v>0</v>
      </c>
      <c r="K846">
        <v>0</v>
      </c>
      <c r="L846">
        <v>2399</v>
      </c>
      <c r="M846">
        <v>2399</v>
      </c>
      <c r="N846" t="s">
        <v>20</v>
      </c>
      <c r="O846" t="s">
        <v>14562</v>
      </c>
      <c r="P846" t="s">
        <v>28</v>
      </c>
      <c r="Q846" t="s">
        <v>34233</v>
      </c>
      <c r="R846" t="s">
        <v>34233</v>
      </c>
      <c r="S846" t="s">
        <v>32628</v>
      </c>
      <c r="T846" t="s">
        <v>34349</v>
      </c>
      <c r="U846" t="s">
        <v>32634</v>
      </c>
      <c r="V846" t="s">
        <v>34946</v>
      </c>
      <c r="W846">
        <f>2399*0.1</f>
        <v>239.9</v>
      </c>
      <c r="X846">
        <v>2</v>
      </c>
      <c r="Y846">
        <v>1</v>
      </c>
      <c r="Z846">
        <f>W846*X846</f>
        <v>479.8</v>
      </c>
      <c r="AA846">
        <v>18</v>
      </c>
      <c r="AB846">
        <v>10</v>
      </c>
      <c r="AC846">
        <v>1</v>
      </c>
      <c r="AD846" t="str">
        <f t="shared" si="128"/>
        <v/>
      </c>
      <c r="AE846" t="str">
        <f t="shared" si="134"/>
        <v/>
      </c>
      <c r="AF846" t="str">
        <f t="shared" si="135"/>
        <v/>
      </c>
      <c r="AG846">
        <f t="shared" si="131"/>
        <v>1</v>
      </c>
      <c r="AH846">
        <f t="shared" si="129"/>
        <v>2.8</v>
      </c>
      <c r="AI846">
        <v>0.14499999999999999</v>
      </c>
      <c r="AJ846">
        <v>0.6</v>
      </c>
      <c r="AK846" t="str">
        <f t="shared" si="130"/>
        <v/>
      </c>
      <c r="AL846" t="str">
        <f t="shared" si="122"/>
        <v/>
      </c>
      <c r="AM846" t="s">
        <v>33896</v>
      </c>
    </row>
    <row r="847" spans="1:39" x14ac:dyDescent="0.2">
      <c r="A847" t="s">
        <v>22906</v>
      </c>
      <c r="B847" t="s">
        <v>122</v>
      </c>
      <c r="C847" t="s">
        <v>22907</v>
      </c>
      <c r="D847" s="1">
        <v>38805</v>
      </c>
      <c r="E847" s="1">
        <v>43456</v>
      </c>
      <c r="F847" t="s">
        <v>19</v>
      </c>
      <c r="I847">
        <v>100</v>
      </c>
      <c r="J847">
        <v>0</v>
      </c>
      <c r="K847">
        <v>0</v>
      </c>
      <c r="L847">
        <v>1459</v>
      </c>
      <c r="M847">
        <v>1459</v>
      </c>
      <c r="N847" t="s">
        <v>20</v>
      </c>
      <c r="O847" t="s">
        <v>22908</v>
      </c>
      <c r="P847" t="s">
        <v>28</v>
      </c>
      <c r="Q847" t="s">
        <v>34233</v>
      </c>
      <c r="R847" t="s">
        <v>34233</v>
      </c>
      <c r="S847" t="s">
        <v>32628</v>
      </c>
      <c r="T847" t="s">
        <v>34357</v>
      </c>
      <c r="U847" t="s">
        <v>32634</v>
      </c>
      <c r="V847" t="s">
        <v>32722</v>
      </c>
      <c r="X847">
        <v>2</v>
      </c>
      <c r="Y847" t="s">
        <v>32654</v>
      </c>
      <c r="AA847">
        <v>8.5</v>
      </c>
      <c r="AB847">
        <v>20</v>
      </c>
      <c r="AC847">
        <v>1</v>
      </c>
      <c r="AD847" t="str">
        <f t="shared" si="128"/>
        <v/>
      </c>
      <c r="AE847" t="str">
        <f t="shared" si="134"/>
        <v/>
      </c>
      <c r="AF847" t="str">
        <f t="shared" si="135"/>
        <v/>
      </c>
      <c r="AG847">
        <f t="shared" si="131"/>
        <v>1</v>
      </c>
      <c r="AH847">
        <f t="shared" si="129"/>
        <v>2.8</v>
      </c>
      <c r="AI847">
        <v>0.14499999999999999</v>
      </c>
      <c r="AJ847">
        <f t="shared" ref="AJ847:AJ860" si="136">IF(COUNTBLANK(AH847),"",AH847*AI847)</f>
        <v>0.40599999999999997</v>
      </c>
      <c r="AK847" t="str">
        <f t="shared" si="130"/>
        <v/>
      </c>
      <c r="AL847" t="str">
        <f t="shared" si="122"/>
        <v/>
      </c>
    </row>
    <row r="848" spans="1:39" x14ac:dyDescent="0.2">
      <c r="A848" t="s">
        <v>20788</v>
      </c>
      <c r="B848" t="s">
        <v>122</v>
      </c>
      <c r="C848" t="s">
        <v>20789</v>
      </c>
      <c r="D848" s="1">
        <v>38457</v>
      </c>
      <c r="E848" s="1">
        <v>43951</v>
      </c>
      <c r="F848" t="s">
        <v>19</v>
      </c>
      <c r="I848">
        <v>100</v>
      </c>
      <c r="J848">
        <v>0</v>
      </c>
      <c r="K848">
        <v>0</v>
      </c>
      <c r="L848">
        <v>2199</v>
      </c>
      <c r="M848">
        <v>2199</v>
      </c>
      <c r="N848" t="s">
        <v>20</v>
      </c>
      <c r="O848" t="s">
        <v>20790</v>
      </c>
      <c r="P848" t="s">
        <v>28</v>
      </c>
      <c r="Q848" t="s">
        <v>34233</v>
      </c>
      <c r="R848" t="s">
        <v>34233</v>
      </c>
      <c r="S848" t="s">
        <v>32628</v>
      </c>
      <c r="T848" t="s">
        <v>34356</v>
      </c>
      <c r="U848" t="s">
        <v>32634</v>
      </c>
      <c r="V848" t="s">
        <v>32655</v>
      </c>
      <c r="W848">
        <v>200</v>
      </c>
      <c r="Y848" t="s">
        <v>32654</v>
      </c>
      <c r="AA848">
        <v>8.5</v>
      </c>
      <c r="AC848">
        <v>1</v>
      </c>
      <c r="AD848" t="str">
        <f t="shared" si="128"/>
        <v/>
      </c>
      <c r="AE848" t="str">
        <f t="shared" si="134"/>
        <v/>
      </c>
      <c r="AF848" t="str">
        <f t="shared" si="135"/>
        <v/>
      </c>
      <c r="AG848">
        <f t="shared" si="131"/>
        <v>1</v>
      </c>
      <c r="AH848">
        <f t="shared" si="129"/>
        <v>2.8</v>
      </c>
      <c r="AI848">
        <v>0.14499999999999999</v>
      </c>
      <c r="AJ848">
        <f t="shared" si="136"/>
        <v>0.40599999999999997</v>
      </c>
      <c r="AK848" t="str">
        <f t="shared" si="130"/>
        <v/>
      </c>
      <c r="AL848" t="str">
        <f t="shared" si="122"/>
        <v/>
      </c>
    </row>
    <row r="849" spans="1:39" x14ac:dyDescent="0.2">
      <c r="A849" t="s">
        <v>16777</v>
      </c>
      <c r="B849" t="s">
        <v>122</v>
      </c>
      <c r="C849" t="s">
        <v>16778</v>
      </c>
      <c r="D849" s="1">
        <v>37600</v>
      </c>
      <c r="E849" s="1">
        <v>43456</v>
      </c>
      <c r="F849" t="s">
        <v>474</v>
      </c>
      <c r="I849">
        <v>100</v>
      </c>
      <c r="J849">
        <v>0</v>
      </c>
      <c r="K849">
        <v>0</v>
      </c>
      <c r="L849">
        <v>48</v>
      </c>
      <c r="M849">
        <v>48</v>
      </c>
      <c r="N849" t="s">
        <v>20</v>
      </c>
      <c r="O849" t="s">
        <v>16779</v>
      </c>
      <c r="P849" t="s">
        <v>28</v>
      </c>
      <c r="Q849" t="s">
        <v>34233</v>
      </c>
      <c r="R849" t="s">
        <v>34233</v>
      </c>
      <c r="S849" t="s">
        <v>32627</v>
      </c>
      <c r="T849" t="s">
        <v>34233</v>
      </c>
      <c r="U849" t="s">
        <v>32641</v>
      </c>
      <c r="V849" t="s">
        <v>32725</v>
      </c>
      <c r="W849">
        <f>48*0.4</f>
        <v>19.200000000000003</v>
      </c>
      <c r="X849">
        <v>1</v>
      </c>
      <c r="Y849">
        <v>1</v>
      </c>
      <c r="Z849">
        <v>19.2</v>
      </c>
      <c r="AA849">
        <v>12</v>
      </c>
      <c r="AB849">
        <v>40</v>
      </c>
      <c r="AD849" t="str">
        <f t="shared" si="128"/>
        <v/>
      </c>
      <c r="AE849" t="str">
        <f t="shared" si="134"/>
        <v/>
      </c>
      <c r="AF849">
        <f t="shared" si="135"/>
        <v>19.2</v>
      </c>
      <c r="AG849" t="str">
        <f t="shared" si="131"/>
        <v/>
      </c>
      <c r="AH849" t="str">
        <f t="shared" si="129"/>
        <v/>
      </c>
      <c r="AI849">
        <v>0.14499999999999999</v>
      </c>
      <c r="AJ849" t="str">
        <f t="shared" si="136"/>
        <v/>
      </c>
      <c r="AK849" t="str">
        <f t="shared" si="130"/>
        <v/>
      </c>
      <c r="AL849" t="str">
        <f t="shared" si="122"/>
        <v/>
      </c>
    </row>
    <row r="850" spans="1:39" x14ac:dyDescent="0.2">
      <c r="A850" t="s">
        <v>22826</v>
      </c>
      <c r="B850" t="s">
        <v>122</v>
      </c>
      <c r="C850" t="s">
        <v>22827</v>
      </c>
      <c r="D850" s="1">
        <v>38826</v>
      </c>
      <c r="E850" s="1">
        <v>44546</v>
      </c>
      <c r="F850" t="s">
        <v>19</v>
      </c>
      <c r="I850">
        <v>100</v>
      </c>
      <c r="J850">
        <v>0</v>
      </c>
      <c r="K850">
        <v>0</v>
      </c>
      <c r="L850">
        <v>2601</v>
      </c>
      <c r="M850">
        <v>2601</v>
      </c>
      <c r="N850" t="s">
        <v>20</v>
      </c>
      <c r="O850" t="s">
        <v>22828</v>
      </c>
      <c r="P850" t="s">
        <v>28</v>
      </c>
      <c r="Q850" t="s">
        <v>33769</v>
      </c>
      <c r="R850" t="s">
        <v>33762</v>
      </c>
      <c r="S850" t="s">
        <v>33942</v>
      </c>
      <c r="T850" t="s">
        <v>34233</v>
      </c>
      <c r="U850" t="s">
        <v>32650</v>
      </c>
      <c r="V850" t="s">
        <v>32652</v>
      </c>
      <c r="W850">
        <v>778</v>
      </c>
      <c r="X850">
        <v>2</v>
      </c>
      <c r="Y850">
        <v>1</v>
      </c>
      <c r="Z850">
        <v>1556</v>
      </c>
      <c r="AA850">
        <v>8.5</v>
      </c>
      <c r="AB850">
        <v>30</v>
      </c>
      <c r="AC850" s="4">
        <v>4</v>
      </c>
      <c r="AD850" t="str">
        <f t="shared" si="128"/>
        <v/>
      </c>
      <c r="AE850">
        <f t="shared" si="134"/>
        <v>4</v>
      </c>
      <c r="AF850" t="str">
        <f t="shared" si="135"/>
        <v/>
      </c>
      <c r="AG850" t="str">
        <f t="shared" si="131"/>
        <v/>
      </c>
      <c r="AH850" t="str">
        <f t="shared" si="129"/>
        <v/>
      </c>
      <c r="AI850">
        <v>0.14499999999999999</v>
      </c>
      <c r="AJ850" t="str">
        <f t="shared" si="136"/>
        <v/>
      </c>
      <c r="AK850">
        <f t="shared" si="130"/>
        <v>11.2</v>
      </c>
      <c r="AL850">
        <f t="shared" si="122"/>
        <v>1.6239999999999999</v>
      </c>
      <c r="AM850" t="s">
        <v>34277</v>
      </c>
    </row>
    <row r="851" spans="1:39" x14ac:dyDescent="0.2">
      <c r="A851" t="s">
        <v>22829</v>
      </c>
      <c r="B851" t="s">
        <v>122</v>
      </c>
      <c r="C851" t="s">
        <v>22830</v>
      </c>
      <c r="D851" s="1">
        <v>38826</v>
      </c>
      <c r="E851" s="1">
        <v>44546</v>
      </c>
      <c r="F851" t="s">
        <v>19</v>
      </c>
      <c r="I851">
        <v>100</v>
      </c>
      <c r="J851">
        <v>0</v>
      </c>
      <c r="K851">
        <v>0</v>
      </c>
      <c r="L851">
        <v>7265</v>
      </c>
      <c r="M851">
        <v>7265</v>
      </c>
      <c r="N851" t="s">
        <v>20</v>
      </c>
      <c r="O851" t="s">
        <v>21</v>
      </c>
      <c r="P851" t="s">
        <v>28</v>
      </c>
      <c r="Q851" t="s">
        <v>34233</v>
      </c>
      <c r="R851" t="s">
        <v>34233</v>
      </c>
      <c r="S851" t="s">
        <v>32628</v>
      </c>
      <c r="T851" t="s">
        <v>34362</v>
      </c>
      <c r="U851" t="s">
        <v>32650</v>
      </c>
      <c r="V851" t="s">
        <v>32652</v>
      </c>
      <c r="W851">
        <v>2178</v>
      </c>
      <c r="X851">
        <v>2</v>
      </c>
      <c r="Y851">
        <v>3</v>
      </c>
      <c r="Z851">
        <v>4356</v>
      </c>
      <c r="AA851">
        <v>8.5</v>
      </c>
      <c r="AB851">
        <v>30</v>
      </c>
      <c r="AC851">
        <f>7+7+8</f>
        <v>22</v>
      </c>
      <c r="AD851" t="str">
        <f t="shared" si="128"/>
        <v/>
      </c>
      <c r="AE851" t="str">
        <f t="shared" si="134"/>
        <v/>
      </c>
      <c r="AF851" t="str">
        <f t="shared" si="135"/>
        <v/>
      </c>
      <c r="AG851">
        <f t="shared" si="131"/>
        <v>22</v>
      </c>
      <c r="AH851">
        <f t="shared" si="129"/>
        <v>61.599999999999994</v>
      </c>
      <c r="AI851">
        <v>0.14499999999999999</v>
      </c>
      <c r="AJ851">
        <f t="shared" si="136"/>
        <v>8.9319999999999986</v>
      </c>
      <c r="AK851" t="str">
        <f t="shared" si="130"/>
        <v/>
      </c>
      <c r="AL851" t="str">
        <f t="shared" si="122"/>
        <v/>
      </c>
    </row>
    <row r="852" spans="1:39" x14ac:dyDescent="0.2">
      <c r="A852" t="s">
        <v>27989</v>
      </c>
      <c r="B852" t="s">
        <v>122</v>
      </c>
      <c r="C852" t="s">
        <v>27990</v>
      </c>
      <c r="D852" s="1">
        <v>42408</v>
      </c>
      <c r="E852" s="1">
        <v>43951</v>
      </c>
      <c r="F852" t="s">
        <v>19</v>
      </c>
      <c r="I852">
        <v>100</v>
      </c>
      <c r="J852">
        <v>0</v>
      </c>
      <c r="K852">
        <v>0</v>
      </c>
      <c r="L852">
        <v>3047</v>
      </c>
      <c r="M852">
        <v>3047</v>
      </c>
      <c r="N852" t="s">
        <v>20</v>
      </c>
      <c r="O852" t="s">
        <v>21</v>
      </c>
      <c r="P852" t="s">
        <v>28</v>
      </c>
      <c r="Q852" t="s">
        <v>34233</v>
      </c>
      <c r="R852" t="s">
        <v>34233</v>
      </c>
      <c r="S852" t="s">
        <v>32628</v>
      </c>
      <c r="T852" t="s">
        <v>34362</v>
      </c>
      <c r="U852" t="s">
        <v>32650</v>
      </c>
      <c r="V852" t="s">
        <v>32658</v>
      </c>
      <c r="W852">
        <v>750</v>
      </c>
      <c r="X852">
        <v>2</v>
      </c>
      <c r="Y852">
        <v>1</v>
      </c>
      <c r="AA852">
        <v>8.5</v>
      </c>
      <c r="AC852">
        <v>8</v>
      </c>
      <c r="AD852" t="str">
        <f t="shared" si="128"/>
        <v/>
      </c>
      <c r="AE852" t="str">
        <f t="shared" si="134"/>
        <v/>
      </c>
      <c r="AF852" t="str">
        <f t="shared" si="135"/>
        <v/>
      </c>
      <c r="AG852">
        <f t="shared" si="131"/>
        <v>8</v>
      </c>
      <c r="AH852">
        <f t="shared" si="129"/>
        <v>22.4</v>
      </c>
      <c r="AI852">
        <v>0.14499999999999999</v>
      </c>
      <c r="AJ852">
        <f t="shared" si="136"/>
        <v>3.2479999999999998</v>
      </c>
      <c r="AK852" t="str">
        <f t="shared" si="130"/>
        <v/>
      </c>
      <c r="AL852" t="str">
        <f t="shared" si="122"/>
        <v/>
      </c>
    </row>
    <row r="853" spans="1:39" x14ac:dyDescent="0.2">
      <c r="A853" t="s">
        <v>27994</v>
      </c>
      <c r="B853" t="s">
        <v>122</v>
      </c>
      <c r="C853" t="s">
        <v>27995</v>
      </c>
      <c r="D853" s="1">
        <v>42408</v>
      </c>
      <c r="E853" s="1">
        <v>44546</v>
      </c>
      <c r="F853" t="s">
        <v>19</v>
      </c>
      <c r="I853">
        <v>100</v>
      </c>
      <c r="J853">
        <v>0</v>
      </c>
      <c r="K853">
        <v>0</v>
      </c>
      <c r="L853">
        <v>3504</v>
      </c>
      <c r="M853">
        <v>3504</v>
      </c>
      <c r="N853" t="s">
        <v>20</v>
      </c>
      <c r="O853" t="s">
        <v>21</v>
      </c>
      <c r="P853" t="s">
        <v>28</v>
      </c>
      <c r="Q853" t="s">
        <v>34233</v>
      </c>
      <c r="R853" t="s">
        <v>34233</v>
      </c>
      <c r="S853" t="s">
        <v>32628</v>
      </c>
      <c r="T853" t="s">
        <v>34362</v>
      </c>
      <c r="U853" t="s">
        <v>32650</v>
      </c>
      <c r="V853" t="s">
        <v>32658</v>
      </c>
      <c r="W853">
        <v>750</v>
      </c>
      <c r="X853">
        <v>2</v>
      </c>
      <c r="Y853">
        <v>1</v>
      </c>
      <c r="AA853">
        <v>8.5</v>
      </c>
      <c r="AC853">
        <v>8</v>
      </c>
      <c r="AD853" t="str">
        <f t="shared" si="128"/>
        <v/>
      </c>
      <c r="AE853" t="str">
        <f t="shared" si="134"/>
        <v/>
      </c>
      <c r="AF853" t="str">
        <f t="shared" si="135"/>
        <v/>
      </c>
      <c r="AG853">
        <f t="shared" si="131"/>
        <v>8</v>
      </c>
      <c r="AH853">
        <f t="shared" si="129"/>
        <v>22.4</v>
      </c>
      <c r="AI853">
        <v>0.14499999999999999</v>
      </c>
      <c r="AJ853">
        <f t="shared" si="136"/>
        <v>3.2479999999999998</v>
      </c>
      <c r="AK853" t="str">
        <f t="shared" si="130"/>
        <v/>
      </c>
      <c r="AL853" t="str">
        <f t="shared" si="122"/>
        <v/>
      </c>
    </row>
    <row r="854" spans="1:39" x14ac:dyDescent="0.2">
      <c r="A854" t="s">
        <v>20952</v>
      </c>
      <c r="B854" t="s">
        <v>122</v>
      </c>
      <c r="C854" t="s">
        <v>20953</v>
      </c>
      <c r="D854" s="1">
        <v>38457</v>
      </c>
      <c r="E854" s="1">
        <v>43456</v>
      </c>
      <c r="F854" t="s">
        <v>19</v>
      </c>
      <c r="I854">
        <v>100</v>
      </c>
      <c r="J854">
        <v>0</v>
      </c>
      <c r="K854">
        <v>0</v>
      </c>
      <c r="L854">
        <v>2679</v>
      </c>
      <c r="M854">
        <v>2679</v>
      </c>
      <c r="N854" t="s">
        <v>20</v>
      </c>
      <c r="O854" t="s">
        <v>21</v>
      </c>
      <c r="P854" t="s">
        <v>28</v>
      </c>
      <c r="Q854" t="s">
        <v>34233</v>
      </c>
      <c r="R854" t="s">
        <v>34233</v>
      </c>
      <c r="S854" t="s">
        <v>32628</v>
      </c>
      <c r="T854" t="s">
        <v>34362</v>
      </c>
      <c r="U854" t="s">
        <v>32650</v>
      </c>
      <c r="V854" t="s">
        <v>32655</v>
      </c>
      <c r="W854">
        <v>500</v>
      </c>
      <c r="Y854">
        <v>1</v>
      </c>
      <c r="AA854">
        <v>8.5</v>
      </c>
      <c r="AC854">
        <v>5</v>
      </c>
      <c r="AD854" t="str">
        <f t="shared" si="128"/>
        <v/>
      </c>
      <c r="AE854" t="str">
        <f t="shared" si="134"/>
        <v/>
      </c>
      <c r="AF854" t="str">
        <f t="shared" si="135"/>
        <v/>
      </c>
      <c r="AG854">
        <v>9</v>
      </c>
      <c r="AH854">
        <f t="shared" si="129"/>
        <v>25.2</v>
      </c>
      <c r="AI854">
        <v>0.14499999999999999</v>
      </c>
      <c r="AJ854">
        <f t="shared" si="136"/>
        <v>3.6539999999999995</v>
      </c>
      <c r="AK854" t="str">
        <f t="shared" si="130"/>
        <v/>
      </c>
      <c r="AL854" t="str">
        <f t="shared" si="122"/>
        <v/>
      </c>
    </row>
    <row r="855" spans="1:39" x14ac:dyDescent="0.2">
      <c r="A855" t="s">
        <v>20954</v>
      </c>
      <c r="B855" t="s">
        <v>122</v>
      </c>
      <c r="C855" t="s">
        <v>20955</v>
      </c>
      <c r="D855" s="1">
        <v>38457</v>
      </c>
      <c r="E855" s="1">
        <v>43456</v>
      </c>
      <c r="F855" t="s">
        <v>19</v>
      </c>
      <c r="I855">
        <v>100</v>
      </c>
      <c r="J855">
        <v>0</v>
      </c>
      <c r="K855">
        <v>0</v>
      </c>
      <c r="L855">
        <v>2961</v>
      </c>
      <c r="M855">
        <v>2961</v>
      </c>
      <c r="N855" t="s">
        <v>20</v>
      </c>
      <c r="O855" t="s">
        <v>21</v>
      </c>
      <c r="P855" t="s">
        <v>28</v>
      </c>
      <c r="Q855" t="s">
        <v>34233</v>
      </c>
      <c r="R855" t="s">
        <v>34233</v>
      </c>
      <c r="S855" t="s">
        <v>32628</v>
      </c>
      <c r="T855" t="s">
        <v>34362</v>
      </c>
      <c r="U855" t="s">
        <v>32650</v>
      </c>
      <c r="V855" t="s">
        <v>32655</v>
      </c>
      <c r="W855">
        <v>500</v>
      </c>
      <c r="Y855">
        <v>1</v>
      </c>
      <c r="AA855">
        <v>8.5</v>
      </c>
      <c r="AC855">
        <v>5</v>
      </c>
      <c r="AD855" t="str">
        <f t="shared" si="128"/>
        <v/>
      </c>
      <c r="AE855" t="str">
        <f t="shared" si="134"/>
        <v/>
      </c>
      <c r="AF855" t="str">
        <f t="shared" si="135"/>
        <v/>
      </c>
      <c r="AG855">
        <v>9</v>
      </c>
      <c r="AH855">
        <f t="shared" si="129"/>
        <v>25.2</v>
      </c>
      <c r="AI855">
        <v>0.14499999999999999</v>
      </c>
      <c r="AJ855">
        <f t="shared" si="136"/>
        <v>3.6539999999999995</v>
      </c>
      <c r="AK855" t="str">
        <f t="shared" si="130"/>
        <v/>
      </c>
      <c r="AL855" t="str">
        <f t="shared" si="122"/>
        <v/>
      </c>
    </row>
    <row r="856" spans="1:39" x14ac:dyDescent="0.2">
      <c r="A856" t="s">
        <v>27996</v>
      </c>
      <c r="B856" t="s">
        <v>122</v>
      </c>
      <c r="C856" t="s">
        <v>27997</v>
      </c>
      <c r="D856" s="1">
        <v>42408</v>
      </c>
      <c r="E856" s="1">
        <v>44546</v>
      </c>
      <c r="F856" t="s">
        <v>19</v>
      </c>
      <c r="I856">
        <v>100</v>
      </c>
      <c r="J856">
        <v>0</v>
      </c>
      <c r="K856">
        <v>0</v>
      </c>
      <c r="L856">
        <v>2317</v>
      </c>
      <c r="M856">
        <v>2317</v>
      </c>
      <c r="N856" t="s">
        <v>20</v>
      </c>
      <c r="O856" t="s">
        <v>21</v>
      </c>
      <c r="P856" t="s">
        <v>28</v>
      </c>
      <c r="Q856" t="s">
        <v>34233</v>
      </c>
      <c r="R856" t="s">
        <v>34233</v>
      </c>
      <c r="S856" t="s">
        <v>32628</v>
      </c>
      <c r="T856" t="s">
        <v>34362</v>
      </c>
      <c r="U856" t="s">
        <v>32650</v>
      </c>
      <c r="V856" t="s">
        <v>32658</v>
      </c>
      <c r="W856">
        <v>750</v>
      </c>
      <c r="X856">
        <v>2</v>
      </c>
      <c r="Y856">
        <v>1</v>
      </c>
      <c r="AA856">
        <v>8.5</v>
      </c>
      <c r="AC856">
        <v>6</v>
      </c>
      <c r="AD856" t="str">
        <f t="shared" si="128"/>
        <v/>
      </c>
      <c r="AE856" t="str">
        <f t="shared" si="134"/>
        <v/>
      </c>
      <c r="AF856" t="str">
        <f t="shared" si="135"/>
        <v/>
      </c>
      <c r="AG856">
        <f t="shared" ref="AG856:AG887" si="137">IF((S856&lt;&gt;"tühi")*(AC856&lt;&gt;""),AC856,"")</f>
        <v>6</v>
      </c>
      <c r="AH856">
        <f t="shared" si="129"/>
        <v>16.799999999999997</v>
      </c>
      <c r="AI856">
        <v>0.14499999999999999</v>
      </c>
      <c r="AJ856">
        <f t="shared" si="136"/>
        <v>2.4359999999999995</v>
      </c>
      <c r="AK856" t="str">
        <f t="shared" si="130"/>
        <v/>
      </c>
      <c r="AL856" t="str">
        <f t="shared" si="122"/>
        <v/>
      </c>
    </row>
    <row r="857" spans="1:39" x14ac:dyDescent="0.2">
      <c r="A857" t="s">
        <v>27998</v>
      </c>
      <c r="B857" t="s">
        <v>122</v>
      </c>
      <c r="C857" t="s">
        <v>27999</v>
      </c>
      <c r="D857" s="1">
        <v>42408</v>
      </c>
      <c r="E857" s="1">
        <v>44546</v>
      </c>
      <c r="F857" t="s">
        <v>19</v>
      </c>
      <c r="I857">
        <v>100</v>
      </c>
      <c r="J857">
        <v>0</v>
      </c>
      <c r="K857">
        <v>0</v>
      </c>
      <c r="L857">
        <v>2225</v>
      </c>
      <c r="M857">
        <v>2225</v>
      </c>
      <c r="N857" t="s">
        <v>20</v>
      </c>
      <c r="O857" t="s">
        <v>21</v>
      </c>
      <c r="P857" t="s">
        <v>28</v>
      </c>
      <c r="Q857" t="s">
        <v>34233</v>
      </c>
      <c r="R857" t="s">
        <v>34233</v>
      </c>
      <c r="S857" t="s">
        <v>32628</v>
      </c>
      <c r="T857" t="s">
        <v>34362</v>
      </c>
      <c r="U857" t="s">
        <v>32650</v>
      </c>
      <c r="V857" t="s">
        <v>32658</v>
      </c>
      <c r="W857">
        <v>750</v>
      </c>
      <c r="X857">
        <v>2</v>
      </c>
      <c r="Y857">
        <v>1</v>
      </c>
      <c r="AA857">
        <v>8.5</v>
      </c>
      <c r="AC857">
        <v>6</v>
      </c>
      <c r="AD857" t="str">
        <f t="shared" si="128"/>
        <v/>
      </c>
      <c r="AE857" t="str">
        <f t="shared" si="134"/>
        <v/>
      </c>
      <c r="AF857" t="str">
        <f t="shared" si="135"/>
        <v/>
      </c>
      <c r="AG857">
        <f t="shared" si="137"/>
        <v>6</v>
      </c>
      <c r="AH857">
        <f t="shared" si="129"/>
        <v>16.799999999999997</v>
      </c>
      <c r="AI857">
        <v>0.14499999999999999</v>
      </c>
      <c r="AJ857">
        <f t="shared" si="136"/>
        <v>2.4359999999999995</v>
      </c>
      <c r="AK857" t="str">
        <f t="shared" si="130"/>
        <v/>
      </c>
      <c r="AL857" t="str">
        <f t="shared" si="122"/>
        <v/>
      </c>
    </row>
    <row r="858" spans="1:39" x14ac:dyDescent="0.2">
      <c r="A858" t="s">
        <v>28000</v>
      </c>
      <c r="B858" t="s">
        <v>122</v>
      </c>
      <c r="C858" t="s">
        <v>28001</v>
      </c>
      <c r="D858" s="1">
        <v>42408</v>
      </c>
      <c r="E858" s="1">
        <v>44546</v>
      </c>
      <c r="F858" t="s">
        <v>19</v>
      </c>
      <c r="I858">
        <v>100</v>
      </c>
      <c r="J858">
        <v>0</v>
      </c>
      <c r="K858">
        <v>0</v>
      </c>
      <c r="L858">
        <v>2291</v>
      </c>
      <c r="M858">
        <v>2291</v>
      </c>
      <c r="N858" t="s">
        <v>20</v>
      </c>
      <c r="O858" t="s">
        <v>21</v>
      </c>
      <c r="P858" t="s">
        <v>28</v>
      </c>
      <c r="Q858" t="s">
        <v>34233</v>
      </c>
      <c r="R858" t="s">
        <v>34233</v>
      </c>
      <c r="S858" t="s">
        <v>32628</v>
      </c>
      <c r="T858" t="s">
        <v>34362</v>
      </c>
      <c r="U858" t="s">
        <v>32650</v>
      </c>
      <c r="V858" t="s">
        <v>32658</v>
      </c>
      <c r="W858">
        <v>750</v>
      </c>
      <c r="X858">
        <v>2</v>
      </c>
      <c r="Y858">
        <v>1</v>
      </c>
      <c r="AA858">
        <v>8.5</v>
      </c>
      <c r="AC858">
        <v>6</v>
      </c>
      <c r="AD858" t="str">
        <f t="shared" si="128"/>
        <v/>
      </c>
      <c r="AE858" t="str">
        <f t="shared" si="134"/>
        <v/>
      </c>
      <c r="AF858" t="str">
        <f t="shared" si="135"/>
        <v/>
      </c>
      <c r="AG858">
        <f t="shared" si="137"/>
        <v>6</v>
      </c>
      <c r="AH858">
        <f t="shared" si="129"/>
        <v>16.799999999999997</v>
      </c>
      <c r="AI858">
        <v>0.14499999999999999</v>
      </c>
      <c r="AJ858">
        <f t="shared" si="136"/>
        <v>2.4359999999999995</v>
      </c>
      <c r="AK858" t="str">
        <f t="shared" si="130"/>
        <v/>
      </c>
      <c r="AL858" t="str">
        <f t="shared" si="122"/>
        <v/>
      </c>
    </row>
    <row r="859" spans="1:39" x14ac:dyDescent="0.2">
      <c r="A859" t="s">
        <v>10810</v>
      </c>
      <c r="B859" t="s">
        <v>122</v>
      </c>
      <c r="C859" t="s">
        <v>10811</v>
      </c>
      <c r="D859" s="1">
        <v>36455</v>
      </c>
      <c r="E859" s="1">
        <v>43456</v>
      </c>
      <c r="F859" t="s">
        <v>19</v>
      </c>
      <c r="I859">
        <v>100</v>
      </c>
      <c r="J859">
        <v>0</v>
      </c>
      <c r="K859">
        <v>0</v>
      </c>
      <c r="L859">
        <v>1963</v>
      </c>
      <c r="M859">
        <v>1963</v>
      </c>
      <c r="N859" t="s">
        <v>20</v>
      </c>
      <c r="O859" t="s">
        <v>10812</v>
      </c>
      <c r="P859" t="s">
        <v>28</v>
      </c>
      <c r="Q859" t="s">
        <v>34233</v>
      </c>
      <c r="R859" t="s">
        <v>34233</v>
      </c>
      <c r="S859" t="s">
        <v>33797</v>
      </c>
      <c r="T859" t="s">
        <v>34354</v>
      </c>
      <c r="U859" t="s">
        <v>32634</v>
      </c>
      <c r="V859" t="s">
        <v>32714</v>
      </c>
      <c r="W859">
        <v>400</v>
      </c>
      <c r="X859">
        <v>2</v>
      </c>
      <c r="Y859">
        <v>1</v>
      </c>
      <c r="AA859">
        <v>8.5</v>
      </c>
      <c r="AB859">
        <v>20</v>
      </c>
      <c r="AC859">
        <v>1</v>
      </c>
      <c r="AD859" t="str">
        <f t="shared" si="128"/>
        <v/>
      </c>
      <c r="AE859" t="str">
        <f t="shared" si="134"/>
        <v/>
      </c>
      <c r="AF859" t="str">
        <f t="shared" si="135"/>
        <v/>
      </c>
      <c r="AG859">
        <f t="shared" si="137"/>
        <v>1</v>
      </c>
      <c r="AH859">
        <f t="shared" si="129"/>
        <v>2.8</v>
      </c>
      <c r="AI859">
        <v>0.14499999999999999</v>
      </c>
      <c r="AJ859">
        <f t="shared" si="136"/>
        <v>0.40599999999999997</v>
      </c>
      <c r="AK859" t="str">
        <f t="shared" si="130"/>
        <v/>
      </c>
      <c r="AL859" t="str">
        <f t="shared" si="122"/>
        <v/>
      </c>
    </row>
    <row r="860" spans="1:39" x14ac:dyDescent="0.2">
      <c r="A860" t="s">
        <v>17259</v>
      </c>
      <c r="B860" t="s">
        <v>122</v>
      </c>
      <c r="C860" t="s">
        <v>17260</v>
      </c>
      <c r="D860" s="1">
        <v>37600</v>
      </c>
      <c r="E860" s="1">
        <v>43456</v>
      </c>
      <c r="F860" t="s">
        <v>19</v>
      </c>
      <c r="I860">
        <v>100</v>
      </c>
      <c r="J860">
        <v>0</v>
      </c>
      <c r="K860">
        <v>0</v>
      </c>
      <c r="L860">
        <v>1202</v>
      </c>
      <c r="M860">
        <v>1202</v>
      </c>
      <c r="N860" t="s">
        <v>20</v>
      </c>
      <c r="O860" t="s">
        <v>17261</v>
      </c>
      <c r="P860" t="s">
        <v>28</v>
      </c>
      <c r="Q860" t="s">
        <v>34234</v>
      </c>
      <c r="R860" t="s">
        <v>33768</v>
      </c>
      <c r="S860" t="s">
        <v>32628</v>
      </c>
      <c r="T860" t="s">
        <v>34354</v>
      </c>
      <c r="U860" t="s">
        <v>32634</v>
      </c>
      <c r="V860" t="s">
        <v>32725</v>
      </c>
      <c r="W860">
        <f>1202*0.2</f>
        <v>240.4</v>
      </c>
      <c r="X860">
        <v>2</v>
      </c>
      <c r="Y860">
        <v>1</v>
      </c>
      <c r="Z860">
        <f>W860*X860</f>
        <v>480.8</v>
      </c>
      <c r="AA860">
        <v>18</v>
      </c>
      <c r="AB860">
        <v>20</v>
      </c>
      <c r="AC860">
        <v>1</v>
      </c>
      <c r="AD860" t="str">
        <f t="shared" si="128"/>
        <v/>
      </c>
      <c r="AE860" t="str">
        <f t="shared" si="134"/>
        <v/>
      </c>
      <c r="AF860" t="str">
        <f t="shared" si="135"/>
        <v/>
      </c>
      <c r="AG860">
        <f t="shared" si="137"/>
        <v>1</v>
      </c>
      <c r="AH860">
        <f t="shared" si="129"/>
        <v>2.8</v>
      </c>
      <c r="AI860">
        <v>0.14499999999999999</v>
      </c>
      <c r="AJ860">
        <f t="shared" si="136"/>
        <v>0.40599999999999997</v>
      </c>
      <c r="AK860" t="str">
        <f t="shared" si="130"/>
        <v/>
      </c>
      <c r="AL860" t="str">
        <f t="shared" si="122"/>
        <v/>
      </c>
      <c r="AM860" t="s">
        <v>33894</v>
      </c>
    </row>
    <row r="861" spans="1:39" x14ac:dyDescent="0.2">
      <c r="A861" t="s">
        <v>10807</v>
      </c>
      <c r="B861" t="s">
        <v>122</v>
      </c>
      <c r="C861" t="s">
        <v>10808</v>
      </c>
      <c r="D861" s="1">
        <v>36455</v>
      </c>
      <c r="E861" s="1">
        <v>43456</v>
      </c>
      <c r="F861" t="s">
        <v>19</v>
      </c>
      <c r="I861">
        <v>100</v>
      </c>
      <c r="J861">
        <v>0</v>
      </c>
      <c r="K861">
        <v>0</v>
      </c>
      <c r="L861">
        <v>2061</v>
      </c>
      <c r="M861">
        <v>2061</v>
      </c>
      <c r="N861" t="s">
        <v>20</v>
      </c>
      <c r="O861" t="s">
        <v>10809</v>
      </c>
      <c r="P861" t="s">
        <v>28</v>
      </c>
      <c r="Q861" t="s">
        <v>34233</v>
      </c>
      <c r="R861" t="s">
        <v>34233</v>
      </c>
      <c r="S861" t="s">
        <v>32628</v>
      </c>
      <c r="T861" t="s">
        <v>34349</v>
      </c>
      <c r="U861" t="s">
        <v>32634</v>
      </c>
      <c r="V861" t="s">
        <v>32714</v>
      </c>
      <c r="W861">
        <v>400</v>
      </c>
      <c r="X861">
        <v>2</v>
      </c>
      <c r="Y861">
        <v>1</v>
      </c>
      <c r="AA861">
        <v>8.5</v>
      </c>
      <c r="AB861">
        <v>20</v>
      </c>
      <c r="AC861">
        <v>1</v>
      </c>
      <c r="AD861" t="str">
        <f t="shared" si="128"/>
        <v/>
      </c>
      <c r="AE861" t="str">
        <f t="shared" si="134"/>
        <v/>
      </c>
      <c r="AF861" t="str">
        <f t="shared" si="135"/>
        <v/>
      </c>
      <c r="AG861">
        <f t="shared" si="137"/>
        <v>1</v>
      </c>
      <c r="AH861">
        <f t="shared" si="129"/>
        <v>2.8</v>
      </c>
      <c r="AI861">
        <v>0.14499999999999999</v>
      </c>
      <c r="AJ861">
        <f>IF(COUNTBLANK(AH861),"",AH861*AI861)</f>
        <v>0.40599999999999997</v>
      </c>
      <c r="AK861" t="str">
        <f t="shared" si="130"/>
        <v/>
      </c>
      <c r="AL861" t="str">
        <f t="shared" si="122"/>
        <v/>
      </c>
    </row>
    <row r="862" spans="1:39" x14ac:dyDescent="0.2">
      <c r="A862" t="s">
        <v>27554</v>
      </c>
      <c r="B862" t="s">
        <v>122</v>
      </c>
      <c r="C862" t="s">
        <v>27555</v>
      </c>
      <c r="D862" s="1">
        <v>42032</v>
      </c>
      <c r="E862" s="1">
        <v>43456</v>
      </c>
      <c r="F862" t="s">
        <v>19</v>
      </c>
      <c r="I862">
        <v>100</v>
      </c>
      <c r="J862">
        <v>0</v>
      </c>
      <c r="K862">
        <v>0</v>
      </c>
      <c r="L862">
        <v>1009</v>
      </c>
      <c r="M862">
        <v>1009</v>
      </c>
      <c r="N862" t="s">
        <v>20</v>
      </c>
      <c r="O862" t="s">
        <v>27556</v>
      </c>
      <c r="P862" t="s">
        <v>28</v>
      </c>
      <c r="Q862" t="s">
        <v>34233</v>
      </c>
      <c r="R862" t="s">
        <v>34233</v>
      </c>
      <c r="S862" t="s">
        <v>32628</v>
      </c>
      <c r="T862" t="s">
        <v>34354</v>
      </c>
      <c r="U862" t="s">
        <v>32634</v>
      </c>
      <c r="V862" t="s">
        <v>32725</v>
      </c>
      <c r="W862">
        <f>1008*0.2</f>
        <v>201.60000000000002</v>
      </c>
      <c r="X862">
        <v>2</v>
      </c>
      <c r="Y862">
        <v>1</v>
      </c>
      <c r="Z862">
        <f>W862*X862</f>
        <v>403.20000000000005</v>
      </c>
      <c r="AA862">
        <v>18</v>
      </c>
      <c r="AB862">
        <v>20</v>
      </c>
      <c r="AC862">
        <v>1</v>
      </c>
      <c r="AD862" t="str">
        <f t="shared" si="128"/>
        <v/>
      </c>
      <c r="AE862" t="str">
        <f t="shared" si="134"/>
        <v/>
      </c>
      <c r="AF862" t="str">
        <f t="shared" si="135"/>
        <v/>
      </c>
      <c r="AG862">
        <f t="shared" si="137"/>
        <v>1</v>
      </c>
      <c r="AH862">
        <f t="shared" si="129"/>
        <v>2.8</v>
      </c>
      <c r="AI862">
        <v>0.14499999999999999</v>
      </c>
      <c r="AJ862">
        <v>0.56999999999999995</v>
      </c>
      <c r="AK862" t="str">
        <f t="shared" si="130"/>
        <v/>
      </c>
      <c r="AL862" t="str">
        <f t="shared" si="122"/>
        <v/>
      </c>
      <c r="AM862" t="s">
        <v>33894</v>
      </c>
    </row>
    <row r="863" spans="1:39" x14ac:dyDescent="0.2">
      <c r="A863" t="s">
        <v>10804</v>
      </c>
      <c r="B863" t="s">
        <v>122</v>
      </c>
      <c r="C863" t="s">
        <v>10805</v>
      </c>
      <c r="D863" s="1">
        <v>36455</v>
      </c>
      <c r="E863" s="1">
        <v>43456</v>
      </c>
      <c r="F863" t="s">
        <v>19</v>
      </c>
      <c r="I863">
        <v>100</v>
      </c>
      <c r="J863">
        <v>0</v>
      </c>
      <c r="K863">
        <v>0</v>
      </c>
      <c r="L863">
        <v>1850</v>
      </c>
      <c r="M863">
        <v>1850</v>
      </c>
      <c r="N863" t="s">
        <v>20</v>
      </c>
      <c r="O863" t="s">
        <v>10806</v>
      </c>
      <c r="P863" t="s">
        <v>28</v>
      </c>
      <c r="Q863" t="s">
        <v>34233</v>
      </c>
      <c r="R863" t="s">
        <v>34233</v>
      </c>
      <c r="S863" t="s">
        <v>33800</v>
      </c>
      <c r="T863" t="s">
        <v>32634</v>
      </c>
      <c r="U863" t="s">
        <v>32634</v>
      </c>
      <c r="V863" t="s">
        <v>32714</v>
      </c>
      <c r="W863">
        <v>400</v>
      </c>
      <c r="X863">
        <v>2</v>
      </c>
      <c r="Y863">
        <v>1</v>
      </c>
      <c r="AA863">
        <v>8.5</v>
      </c>
      <c r="AB863">
        <v>20</v>
      </c>
      <c r="AC863">
        <v>1</v>
      </c>
      <c r="AD863" t="str">
        <f t="shared" si="128"/>
        <v/>
      </c>
      <c r="AE863" t="str">
        <f t="shared" si="134"/>
        <v/>
      </c>
      <c r="AF863" t="str">
        <f t="shared" si="135"/>
        <v/>
      </c>
      <c r="AG863">
        <f t="shared" si="137"/>
        <v>1</v>
      </c>
      <c r="AH863">
        <f t="shared" si="129"/>
        <v>2.8</v>
      </c>
      <c r="AI863">
        <v>0.14499999999999999</v>
      </c>
      <c r="AJ863">
        <f>IF(COUNTBLANK(AH863),"",AH863*AI863)</f>
        <v>0.40599999999999997</v>
      </c>
      <c r="AK863" t="str">
        <f t="shared" si="130"/>
        <v/>
      </c>
      <c r="AL863" t="str">
        <f t="shared" ref="AL863:AL926" si="138">IF(COUNTBLANK(AK863),"",AK863*AI863)</f>
        <v/>
      </c>
    </row>
    <row r="864" spans="1:39" x14ac:dyDescent="0.2">
      <c r="A864" t="s">
        <v>15950</v>
      </c>
      <c r="B864" t="s">
        <v>122</v>
      </c>
      <c r="C864" t="s">
        <v>15951</v>
      </c>
      <c r="D864" s="1">
        <v>37460</v>
      </c>
      <c r="E864" s="1">
        <v>43951</v>
      </c>
      <c r="F864" t="s">
        <v>26</v>
      </c>
      <c r="I864">
        <v>100</v>
      </c>
      <c r="J864">
        <v>0</v>
      </c>
      <c r="K864">
        <v>0</v>
      </c>
      <c r="L864">
        <v>3049</v>
      </c>
      <c r="M864">
        <v>3049</v>
      </c>
      <c r="N864" t="s">
        <v>20</v>
      </c>
      <c r="O864" t="s">
        <v>15952</v>
      </c>
      <c r="P864" t="s">
        <v>28</v>
      </c>
      <c r="Q864" t="s">
        <v>34233</v>
      </c>
      <c r="R864" t="s">
        <v>34233</v>
      </c>
      <c r="S864" t="s">
        <v>34233</v>
      </c>
      <c r="T864" t="s">
        <v>34233</v>
      </c>
      <c r="AD864" t="str">
        <f t="shared" si="128"/>
        <v/>
      </c>
      <c r="AE864" t="str">
        <f t="shared" si="134"/>
        <v/>
      </c>
      <c r="AF864" t="str">
        <f t="shared" si="135"/>
        <v/>
      </c>
      <c r="AG864" t="str">
        <f t="shared" si="137"/>
        <v/>
      </c>
      <c r="AH864" t="str">
        <f t="shared" si="129"/>
        <v/>
      </c>
      <c r="AI864">
        <v>0.14499999999999999</v>
      </c>
      <c r="AJ864" t="str">
        <f t="shared" ref="AJ864:AJ906" si="139">IF(COUNTBLANK(AH864),"",AH864*AI864)</f>
        <v/>
      </c>
      <c r="AK864" t="str">
        <f t="shared" si="130"/>
        <v/>
      </c>
      <c r="AL864" t="str">
        <f t="shared" si="138"/>
        <v/>
      </c>
    </row>
    <row r="865" spans="1:39" x14ac:dyDescent="0.2">
      <c r="A865" t="s">
        <v>22876</v>
      </c>
      <c r="B865" t="s">
        <v>122</v>
      </c>
      <c r="C865" t="s">
        <v>22877</v>
      </c>
      <c r="D865" s="1">
        <v>38826</v>
      </c>
      <c r="E865" s="1">
        <v>43951</v>
      </c>
      <c r="F865" t="s">
        <v>26</v>
      </c>
      <c r="I865">
        <v>100</v>
      </c>
      <c r="J865">
        <v>0</v>
      </c>
      <c r="K865">
        <v>0</v>
      </c>
      <c r="L865">
        <v>3592</v>
      </c>
      <c r="M865">
        <v>3592</v>
      </c>
      <c r="N865" t="s">
        <v>20</v>
      </c>
      <c r="O865" t="s">
        <v>22878</v>
      </c>
      <c r="P865" t="s">
        <v>44</v>
      </c>
      <c r="Q865" t="s">
        <v>34233</v>
      </c>
      <c r="R865" t="s">
        <v>34233</v>
      </c>
      <c r="S865" t="s">
        <v>34233</v>
      </c>
      <c r="T865" t="s">
        <v>34233</v>
      </c>
      <c r="V865" t="s">
        <v>32735</v>
      </c>
      <c r="AD865" t="str">
        <f t="shared" si="128"/>
        <v/>
      </c>
      <c r="AE865" t="str">
        <f t="shared" si="134"/>
        <v/>
      </c>
      <c r="AF865" t="str">
        <f t="shared" si="135"/>
        <v/>
      </c>
      <c r="AG865" t="str">
        <f t="shared" si="137"/>
        <v/>
      </c>
      <c r="AH865" t="str">
        <f t="shared" si="129"/>
        <v/>
      </c>
      <c r="AI865">
        <v>0.14499999999999999</v>
      </c>
      <c r="AJ865" t="str">
        <f t="shared" si="139"/>
        <v/>
      </c>
      <c r="AK865" t="str">
        <f t="shared" si="130"/>
        <v/>
      </c>
      <c r="AL865" t="str">
        <f t="shared" si="138"/>
        <v/>
      </c>
    </row>
    <row r="866" spans="1:39" x14ac:dyDescent="0.2">
      <c r="A866" t="s">
        <v>17244</v>
      </c>
      <c r="B866" t="s">
        <v>122</v>
      </c>
      <c r="C866" t="s">
        <v>17245</v>
      </c>
      <c r="D866" s="1">
        <v>37573</v>
      </c>
      <c r="E866" s="1">
        <v>44546</v>
      </c>
      <c r="F866" t="s">
        <v>26</v>
      </c>
      <c r="I866">
        <v>100</v>
      </c>
      <c r="J866">
        <v>0</v>
      </c>
      <c r="K866">
        <v>0</v>
      </c>
      <c r="L866">
        <v>4224</v>
      </c>
      <c r="M866">
        <v>4224</v>
      </c>
      <c r="N866" t="s">
        <v>20</v>
      </c>
      <c r="O866" t="s">
        <v>17246</v>
      </c>
      <c r="P866" t="s">
        <v>44</v>
      </c>
      <c r="Q866" t="s">
        <v>34233</v>
      </c>
      <c r="R866" t="s">
        <v>34233</v>
      </c>
      <c r="S866" t="s">
        <v>34233</v>
      </c>
      <c r="T866" t="s">
        <v>34233</v>
      </c>
      <c r="V866" t="s">
        <v>32700</v>
      </c>
      <c r="AD866" t="str">
        <f t="shared" si="128"/>
        <v/>
      </c>
      <c r="AE866" t="str">
        <f t="shared" si="134"/>
        <v/>
      </c>
      <c r="AF866" t="str">
        <f t="shared" si="135"/>
        <v/>
      </c>
      <c r="AG866" t="str">
        <f t="shared" si="137"/>
        <v/>
      </c>
      <c r="AH866" t="str">
        <f t="shared" si="129"/>
        <v/>
      </c>
      <c r="AI866">
        <v>0.14499999999999999</v>
      </c>
      <c r="AJ866" t="str">
        <f t="shared" si="139"/>
        <v/>
      </c>
      <c r="AK866" t="str">
        <f t="shared" si="130"/>
        <v/>
      </c>
      <c r="AL866" t="str">
        <f t="shared" si="138"/>
        <v/>
      </c>
    </row>
    <row r="867" spans="1:39" x14ac:dyDescent="0.2">
      <c r="A867" t="s">
        <v>17268</v>
      </c>
      <c r="B867" t="s">
        <v>122</v>
      </c>
      <c r="C867" t="s">
        <v>17269</v>
      </c>
      <c r="D867" s="1">
        <v>37600</v>
      </c>
      <c r="E867" s="1">
        <v>43456</v>
      </c>
      <c r="F867" t="s">
        <v>26</v>
      </c>
      <c r="I867">
        <v>100</v>
      </c>
      <c r="J867">
        <v>0</v>
      </c>
      <c r="K867">
        <v>0</v>
      </c>
      <c r="L867">
        <v>217</v>
      </c>
      <c r="M867">
        <v>217</v>
      </c>
      <c r="N867" t="s">
        <v>20</v>
      </c>
      <c r="O867" t="s">
        <v>17270</v>
      </c>
      <c r="P867" t="s">
        <v>44</v>
      </c>
      <c r="Q867" t="s">
        <v>34233</v>
      </c>
      <c r="R867" t="s">
        <v>34233</v>
      </c>
      <c r="S867" t="s">
        <v>34233</v>
      </c>
      <c r="T867" t="s">
        <v>34233</v>
      </c>
      <c r="V867" t="s">
        <v>32725</v>
      </c>
      <c r="AD867" t="str">
        <f t="shared" si="128"/>
        <v/>
      </c>
      <c r="AE867" t="str">
        <f t="shared" si="134"/>
        <v/>
      </c>
      <c r="AF867" t="str">
        <f t="shared" si="135"/>
        <v/>
      </c>
      <c r="AG867" t="str">
        <f t="shared" si="137"/>
        <v/>
      </c>
      <c r="AH867" t="str">
        <f t="shared" si="129"/>
        <v/>
      </c>
      <c r="AI867">
        <v>0.14499999999999999</v>
      </c>
      <c r="AJ867" t="str">
        <f t="shared" si="139"/>
        <v/>
      </c>
      <c r="AK867" t="str">
        <f t="shared" si="130"/>
        <v/>
      </c>
      <c r="AL867" t="str">
        <f t="shared" si="138"/>
        <v/>
      </c>
    </row>
    <row r="868" spans="1:39" x14ac:dyDescent="0.2">
      <c r="A868" t="s">
        <v>16611</v>
      </c>
      <c r="B868" t="s">
        <v>122</v>
      </c>
      <c r="C868" t="s">
        <v>16612</v>
      </c>
      <c r="D868" s="1">
        <v>37595</v>
      </c>
      <c r="E868" s="1">
        <v>44546</v>
      </c>
      <c r="F868" t="s">
        <v>26</v>
      </c>
      <c r="I868">
        <v>100</v>
      </c>
      <c r="J868">
        <v>0</v>
      </c>
      <c r="K868">
        <v>0</v>
      </c>
      <c r="L868">
        <v>5975</v>
      </c>
      <c r="M868">
        <v>5975</v>
      </c>
      <c r="N868" t="s">
        <v>20</v>
      </c>
      <c r="O868" t="s">
        <v>16613</v>
      </c>
      <c r="P868" t="s">
        <v>44</v>
      </c>
      <c r="Q868" t="s">
        <v>34233</v>
      </c>
      <c r="R868" t="s">
        <v>34233</v>
      </c>
      <c r="S868" t="s">
        <v>34233</v>
      </c>
      <c r="T868" t="s">
        <v>34233</v>
      </c>
      <c r="V868" t="s">
        <v>32700</v>
      </c>
      <c r="AD868" t="str">
        <f t="shared" si="128"/>
        <v/>
      </c>
      <c r="AE868" t="str">
        <f t="shared" si="134"/>
        <v/>
      </c>
      <c r="AF868" t="str">
        <f t="shared" si="135"/>
        <v/>
      </c>
      <c r="AG868" t="str">
        <f t="shared" si="137"/>
        <v/>
      </c>
      <c r="AH868" t="str">
        <f t="shared" si="129"/>
        <v/>
      </c>
      <c r="AI868">
        <v>0.14499999999999999</v>
      </c>
      <c r="AJ868" t="str">
        <f t="shared" si="139"/>
        <v/>
      </c>
      <c r="AK868" t="str">
        <f t="shared" si="130"/>
        <v/>
      </c>
      <c r="AL868" t="str">
        <f t="shared" si="138"/>
        <v/>
      </c>
    </row>
    <row r="869" spans="1:39" x14ac:dyDescent="0.2">
      <c r="A869" t="s">
        <v>16897</v>
      </c>
      <c r="B869" t="s">
        <v>122</v>
      </c>
      <c r="C869" t="s">
        <v>16898</v>
      </c>
      <c r="D869" s="1">
        <v>37631</v>
      </c>
      <c r="E869" s="1">
        <v>43456</v>
      </c>
      <c r="F869" t="s">
        <v>26</v>
      </c>
      <c r="I869">
        <v>100</v>
      </c>
      <c r="J869">
        <v>0</v>
      </c>
      <c r="K869">
        <v>0</v>
      </c>
      <c r="L869">
        <v>13</v>
      </c>
      <c r="M869">
        <v>13</v>
      </c>
      <c r="N869" t="s">
        <v>20</v>
      </c>
      <c r="O869" t="s">
        <v>16899</v>
      </c>
      <c r="P869" t="s">
        <v>44</v>
      </c>
      <c r="Q869" t="s">
        <v>34233</v>
      </c>
      <c r="R869" t="s">
        <v>34233</v>
      </c>
      <c r="S869" t="s">
        <v>34233</v>
      </c>
      <c r="T869" t="s">
        <v>34233</v>
      </c>
      <c r="V869" t="s">
        <v>32725</v>
      </c>
      <c r="AD869" t="str">
        <f t="shared" si="128"/>
        <v/>
      </c>
      <c r="AE869" t="str">
        <f t="shared" si="134"/>
        <v/>
      </c>
      <c r="AF869" t="str">
        <f t="shared" si="135"/>
        <v/>
      </c>
      <c r="AG869" t="str">
        <f t="shared" si="137"/>
        <v/>
      </c>
      <c r="AH869" t="str">
        <f t="shared" si="129"/>
        <v/>
      </c>
      <c r="AI869">
        <v>0.14499999999999999</v>
      </c>
      <c r="AJ869" t="str">
        <f t="shared" si="139"/>
        <v/>
      </c>
      <c r="AK869" t="str">
        <f t="shared" si="130"/>
        <v/>
      </c>
      <c r="AL869" t="str">
        <f t="shared" si="138"/>
        <v/>
      </c>
    </row>
    <row r="870" spans="1:39" x14ac:dyDescent="0.2">
      <c r="A870" t="s">
        <v>27986</v>
      </c>
      <c r="B870" t="s">
        <v>122</v>
      </c>
      <c r="C870" t="s">
        <v>27987</v>
      </c>
      <c r="D870" s="1">
        <v>42408</v>
      </c>
      <c r="E870" s="1">
        <v>44546</v>
      </c>
      <c r="F870" t="s">
        <v>26</v>
      </c>
      <c r="I870">
        <v>100</v>
      </c>
      <c r="J870">
        <v>0</v>
      </c>
      <c r="K870">
        <v>0</v>
      </c>
      <c r="L870">
        <v>2870</v>
      </c>
      <c r="M870">
        <v>2870</v>
      </c>
      <c r="N870" t="s">
        <v>20</v>
      </c>
      <c r="O870" t="s">
        <v>27988</v>
      </c>
      <c r="P870" t="s">
        <v>44</v>
      </c>
      <c r="Q870" t="s">
        <v>34233</v>
      </c>
      <c r="R870" t="s">
        <v>34233</v>
      </c>
      <c r="S870" t="s">
        <v>34233</v>
      </c>
      <c r="T870" t="s">
        <v>34233</v>
      </c>
      <c r="V870" t="s">
        <v>32658</v>
      </c>
      <c r="AD870" t="str">
        <f t="shared" si="128"/>
        <v/>
      </c>
      <c r="AE870" t="str">
        <f t="shared" si="134"/>
        <v/>
      </c>
      <c r="AF870" t="str">
        <f t="shared" si="135"/>
        <v/>
      </c>
      <c r="AG870" t="str">
        <f t="shared" si="137"/>
        <v/>
      </c>
      <c r="AH870" t="str">
        <f t="shared" si="129"/>
        <v/>
      </c>
      <c r="AI870">
        <v>0.14499999999999999</v>
      </c>
      <c r="AJ870" t="str">
        <f t="shared" si="139"/>
        <v/>
      </c>
      <c r="AK870" t="str">
        <f t="shared" si="130"/>
        <v/>
      </c>
      <c r="AL870" t="str">
        <f t="shared" si="138"/>
        <v/>
      </c>
    </row>
    <row r="871" spans="1:39" x14ac:dyDescent="0.2">
      <c r="A871" t="s">
        <v>27991</v>
      </c>
      <c r="B871" t="s">
        <v>122</v>
      </c>
      <c r="C871" t="s">
        <v>27992</v>
      </c>
      <c r="D871" s="1">
        <v>42408</v>
      </c>
      <c r="E871" s="1">
        <v>43456</v>
      </c>
      <c r="F871" t="s">
        <v>26</v>
      </c>
      <c r="I871">
        <v>100</v>
      </c>
      <c r="J871">
        <v>0</v>
      </c>
      <c r="K871">
        <v>0</v>
      </c>
      <c r="L871">
        <v>628</v>
      </c>
      <c r="M871">
        <v>628</v>
      </c>
      <c r="N871" t="s">
        <v>20</v>
      </c>
      <c r="O871" t="s">
        <v>27993</v>
      </c>
      <c r="P871" t="s">
        <v>44</v>
      </c>
      <c r="Q871" t="s">
        <v>34233</v>
      </c>
      <c r="R871" t="s">
        <v>34233</v>
      </c>
      <c r="S871" t="s">
        <v>34233</v>
      </c>
      <c r="T871" t="s">
        <v>34233</v>
      </c>
      <c r="V871" t="s">
        <v>32658</v>
      </c>
      <c r="AD871" t="str">
        <f t="shared" si="128"/>
        <v/>
      </c>
      <c r="AE871" t="str">
        <f t="shared" si="134"/>
        <v/>
      </c>
      <c r="AF871" t="str">
        <f t="shared" si="135"/>
        <v/>
      </c>
      <c r="AG871" t="str">
        <f t="shared" si="137"/>
        <v/>
      </c>
      <c r="AH871" t="str">
        <f t="shared" si="129"/>
        <v/>
      </c>
      <c r="AI871">
        <v>0.14499999999999999</v>
      </c>
      <c r="AJ871" t="str">
        <f t="shared" si="139"/>
        <v/>
      </c>
      <c r="AK871" t="str">
        <f t="shared" si="130"/>
        <v/>
      </c>
      <c r="AL871" t="str">
        <f t="shared" si="138"/>
        <v/>
      </c>
    </row>
    <row r="872" spans="1:39" x14ac:dyDescent="0.2">
      <c r="A872" t="s">
        <v>11826</v>
      </c>
      <c r="B872" t="s">
        <v>122</v>
      </c>
      <c r="C872" t="s">
        <v>11827</v>
      </c>
      <c r="D872" s="1">
        <v>36636</v>
      </c>
      <c r="E872" s="1">
        <v>43456</v>
      </c>
      <c r="F872" t="s">
        <v>474</v>
      </c>
      <c r="I872">
        <v>100</v>
      </c>
      <c r="J872">
        <v>0</v>
      </c>
      <c r="K872">
        <v>0</v>
      </c>
      <c r="L872">
        <v>144</v>
      </c>
      <c r="M872">
        <v>144</v>
      </c>
      <c r="N872" t="s">
        <v>20</v>
      </c>
      <c r="O872" t="s">
        <v>11828</v>
      </c>
      <c r="P872" t="s">
        <v>28</v>
      </c>
      <c r="Q872" t="s">
        <v>34233</v>
      </c>
      <c r="R872" t="s">
        <v>34233</v>
      </c>
      <c r="S872" t="s">
        <v>32627</v>
      </c>
      <c r="T872" t="s">
        <v>34233</v>
      </c>
      <c r="U872" t="s">
        <v>32641</v>
      </c>
      <c r="V872" t="s">
        <v>34956</v>
      </c>
      <c r="W872">
        <v>30</v>
      </c>
      <c r="X872">
        <v>1</v>
      </c>
      <c r="Y872">
        <v>1</v>
      </c>
      <c r="Z872">
        <v>30</v>
      </c>
      <c r="AA872">
        <v>5</v>
      </c>
      <c r="AB872">
        <v>35</v>
      </c>
      <c r="AD872" t="str">
        <f t="shared" si="128"/>
        <v/>
      </c>
      <c r="AE872" t="str">
        <f t="shared" si="134"/>
        <v/>
      </c>
      <c r="AF872">
        <f t="shared" si="135"/>
        <v>30</v>
      </c>
      <c r="AG872" t="str">
        <f t="shared" si="137"/>
        <v/>
      </c>
      <c r="AH872" t="str">
        <f t="shared" si="129"/>
        <v/>
      </c>
      <c r="AI872">
        <v>0.14499999999999999</v>
      </c>
      <c r="AJ872" t="str">
        <f t="shared" si="139"/>
        <v/>
      </c>
      <c r="AK872" t="str">
        <f t="shared" si="130"/>
        <v/>
      </c>
      <c r="AL872" t="str">
        <f t="shared" si="138"/>
        <v/>
      </c>
    </row>
    <row r="873" spans="1:39" x14ac:dyDescent="0.2">
      <c r="A873" t="s">
        <v>13206</v>
      </c>
      <c r="B873" t="s">
        <v>122</v>
      </c>
      <c r="C873" t="s">
        <v>13207</v>
      </c>
      <c r="D873" s="1">
        <v>36915</v>
      </c>
      <c r="E873" s="1">
        <v>43456</v>
      </c>
      <c r="F873" t="s">
        <v>19</v>
      </c>
      <c r="I873">
        <v>100</v>
      </c>
      <c r="J873">
        <v>0</v>
      </c>
      <c r="K873">
        <v>0</v>
      </c>
      <c r="L873">
        <v>2087</v>
      </c>
      <c r="M873">
        <v>2087</v>
      </c>
      <c r="N873" t="s">
        <v>20</v>
      </c>
      <c r="O873" t="s">
        <v>13208</v>
      </c>
      <c r="P873" t="s">
        <v>28</v>
      </c>
      <c r="Q873" t="s">
        <v>34233</v>
      </c>
      <c r="R873" t="s">
        <v>34233</v>
      </c>
      <c r="S873" t="s">
        <v>32628</v>
      </c>
      <c r="T873" t="s">
        <v>34381</v>
      </c>
      <c r="U873" t="s">
        <v>32634</v>
      </c>
      <c r="V873" t="s">
        <v>32711</v>
      </c>
      <c r="W873">
        <v>400</v>
      </c>
      <c r="X873">
        <v>2</v>
      </c>
      <c r="Y873">
        <v>1</v>
      </c>
      <c r="AA873">
        <v>8.5</v>
      </c>
      <c r="AB873">
        <v>20</v>
      </c>
      <c r="AC873">
        <v>1</v>
      </c>
      <c r="AD873" t="str">
        <f t="shared" si="128"/>
        <v/>
      </c>
      <c r="AE873" t="str">
        <f t="shared" si="134"/>
        <v/>
      </c>
      <c r="AF873" t="str">
        <f t="shared" si="135"/>
        <v/>
      </c>
      <c r="AG873">
        <f t="shared" si="137"/>
        <v>1</v>
      </c>
      <c r="AH873">
        <f t="shared" si="129"/>
        <v>2.8</v>
      </c>
      <c r="AI873">
        <v>0.14499999999999999</v>
      </c>
      <c r="AJ873">
        <f t="shared" si="139"/>
        <v>0.40599999999999997</v>
      </c>
      <c r="AK873" t="str">
        <f t="shared" si="130"/>
        <v/>
      </c>
      <c r="AL873" t="str">
        <f t="shared" si="138"/>
        <v/>
      </c>
    </row>
    <row r="874" spans="1:39" x14ac:dyDescent="0.2">
      <c r="A874" t="s">
        <v>11844</v>
      </c>
      <c r="B874" t="s">
        <v>122</v>
      </c>
      <c r="C874" t="s">
        <v>11845</v>
      </c>
      <c r="D874" s="1">
        <v>36636</v>
      </c>
      <c r="E874" s="1">
        <v>43456</v>
      </c>
      <c r="F874" t="s">
        <v>19</v>
      </c>
      <c r="I874">
        <v>100</v>
      </c>
      <c r="J874">
        <v>0</v>
      </c>
      <c r="K874">
        <v>0</v>
      </c>
      <c r="L874">
        <v>1537</v>
      </c>
      <c r="M874">
        <v>1537</v>
      </c>
      <c r="N874" t="s">
        <v>20</v>
      </c>
      <c r="O874" t="s">
        <v>11846</v>
      </c>
      <c r="P874" t="s">
        <v>28</v>
      </c>
      <c r="Q874" t="s">
        <v>34233</v>
      </c>
      <c r="R874" t="s">
        <v>34233</v>
      </c>
      <c r="S874" t="s">
        <v>33797</v>
      </c>
      <c r="T874" t="s">
        <v>34382</v>
      </c>
      <c r="U874" t="s">
        <v>32634</v>
      </c>
      <c r="V874" t="s">
        <v>32708</v>
      </c>
      <c r="W874">
        <v>309</v>
      </c>
      <c r="X874">
        <v>2</v>
      </c>
      <c r="Y874">
        <v>1</v>
      </c>
      <c r="Z874">
        <f>W874*X874</f>
        <v>618</v>
      </c>
      <c r="AA874">
        <v>17</v>
      </c>
      <c r="AB874">
        <v>10</v>
      </c>
      <c r="AC874">
        <v>1</v>
      </c>
      <c r="AD874" t="str">
        <f t="shared" si="128"/>
        <v/>
      </c>
      <c r="AE874" t="str">
        <f t="shared" si="134"/>
        <v/>
      </c>
      <c r="AF874" t="str">
        <f t="shared" si="135"/>
        <v/>
      </c>
      <c r="AG874">
        <f t="shared" si="137"/>
        <v>1</v>
      </c>
      <c r="AH874">
        <f t="shared" si="129"/>
        <v>2.8</v>
      </c>
      <c r="AI874">
        <v>0.14499999999999999</v>
      </c>
      <c r="AJ874">
        <f t="shared" si="139"/>
        <v>0.40599999999999997</v>
      </c>
      <c r="AK874" t="str">
        <f t="shared" si="130"/>
        <v/>
      </c>
      <c r="AL874" t="str">
        <f t="shared" si="138"/>
        <v/>
      </c>
    </row>
    <row r="875" spans="1:39" x14ac:dyDescent="0.2">
      <c r="A875" t="s">
        <v>14736</v>
      </c>
      <c r="B875" t="s">
        <v>122</v>
      </c>
      <c r="C875" t="s">
        <v>14737</v>
      </c>
      <c r="D875" s="1">
        <v>37300</v>
      </c>
      <c r="E875" s="1">
        <v>43456</v>
      </c>
      <c r="F875" t="s">
        <v>19</v>
      </c>
      <c r="I875">
        <v>100</v>
      </c>
      <c r="J875">
        <v>0</v>
      </c>
      <c r="K875">
        <v>0</v>
      </c>
      <c r="L875">
        <v>961</v>
      </c>
      <c r="M875">
        <v>961</v>
      </c>
      <c r="N875" t="s">
        <v>20</v>
      </c>
      <c r="O875" t="s">
        <v>14738</v>
      </c>
      <c r="P875" t="s">
        <v>28</v>
      </c>
      <c r="Q875" t="s">
        <v>34233</v>
      </c>
      <c r="R875" t="s">
        <v>34233</v>
      </c>
      <c r="S875" t="s">
        <v>32628</v>
      </c>
      <c r="T875" t="s">
        <v>34349</v>
      </c>
      <c r="U875" t="s">
        <v>32634</v>
      </c>
      <c r="V875" t="s">
        <v>32709</v>
      </c>
      <c r="X875">
        <v>2</v>
      </c>
      <c r="Y875" t="s">
        <v>32661</v>
      </c>
      <c r="AB875">
        <v>25</v>
      </c>
      <c r="AC875">
        <v>1</v>
      </c>
      <c r="AD875" t="str">
        <f t="shared" si="128"/>
        <v/>
      </c>
      <c r="AE875" t="str">
        <f t="shared" si="134"/>
        <v/>
      </c>
      <c r="AF875" t="str">
        <f t="shared" si="135"/>
        <v/>
      </c>
      <c r="AG875">
        <f t="shared" si="137"/>
        <v>1</v>
      </c>
      <c r="AH875">
        <f t="shared" si="129"/>
        <v>2.8</v>
      </c>
      <c r="AI875">
        <v>0.14499999999999999</v>
      </c>
      <c r="AJ875">
        <f t="shared" si="139"/>
        <v>0.40599999999999997</v>
      </c>
      <c r="AK875" t="str">
        <f t="shared" si="130"/>
        <v/>
      </c>
      <c r="AL875" t="str">
        <f t="shared" si="138"/>
        <v/>
      </c>
    </row>
    <row r="876" spans="1:39" x14ac:dyDescent="0.2">
      <c r="A876" t="s">
        <v>11853</v>
      </c>
      <c r="B876" t="s">
        <v>122</v>
      </c>
      <c r="C876" t="s">
        <v>11854</v>
      </c>
      <c r="D876" s="1">
        <v>36636</v>
      </c>
      <c r="E876" s="1">
        <v>44546</v>
      </c>
      <c r="F876" t="s">
        <v>19</v>
      </c>
      <c r="I876">
        <v>100</v>
      </c>
      <c r="J876">
        <v>0</v>
      </c>
      <c r="K876">
        <v>0</v>
      </c>
      <c r="L876">
        <v>1354</v>
      </c>
      <c r="M876">
        <v>1354</v>
      </c>
      <c r="N876" t="s">
        <v>20</v>
      </c>
      <c r="O876" t="s">
        <v>11855</v>
      </c>
      <c r="P876" t="s">
        <v>28</v>
      </c>
      <c r="Q876" t="s">
        <v>34233</v>
      </c>
      <c r="R876" t="s">
        <v>34233</v>
      </c>
      <c r="S876" t="s">
        <v>32628</v>
      </c>
      <c r="T876" t="s">
        <v>34354</v>
      </c>
      <c r="U876" t="s">
        <v>32634</v>
      </c>
      <c r="V876" t="s">
        <v>34956</v>
      </c>
      <c r="W876">
        <v>400</v>
      </c>
      <c r="X876">
        <v>2</v>
      </c>
      <c r="Y876">
        <v>1</v>
      </c>
      <c r="Z876">
        <v>500</v>
      </c>
      <c r="AA876">
        <v>8</v>
      </c>
      <c r="AB876">
        <v>35</v>
      </c>
      <c r="AC876">
        <v>1</v>
      </c>
      <c r="AD876" t="str">
        <f t="shared" si="128"/>
        <v/>
      </c>
      <c r="AE876" t="str">
        <f t="shared" si="134"/>
        <v/>
      </c>
      <c r="AF876" t="str">
        <f t="shared" si="135"/>
        <v/>
      </c>
      <c r="AG876">
        <f t="shared" si="137"/>
        <v>1</v>
      </c>
      <c r="AH876">
        <f t="shared" si="129"/>
        <v>2.8</v>
      </c>
      <c r="AI876">
        <v>0.14499999999999999</v>
      </c>
      <c r="AJ876">
        <f t="shared" si="139"/>
        <v>0.40599999999999997</v>
      </c>
      <c r="AK876" t="str">
        <f t="shared" si="130"/>
        <v/>
      </c>
      <c r="AL876" t="str">
        <f t="shared" si="138"/>
        <v/>
      </c>
    </row>
    <row r="877" spans="1:39" x14ac:dyDescent="0.2">
      <c r="A877" t="s">
        <v>11052</v>
      </c>
      <c r="B877" t="s">
        <v>122</v>
      </c>
      <c r="C877" t="s">
        <v>11053</v>
      </c>
      <c r="D877" s="1">
        <v>36469</v>
      </c>
      <c r="E877" s="1">
        <v>43456</v>
      </c>
      <c r="F877" t="s">
        <v>2354</v>
      </c>
      <c r="I877">
        <v>100</v>
      </c>
      <c r="J877">
        <v>0</v>
      </c>
      <c r="K877">
        <v>0</v>
      </c>
      <c r="L877">
        <v>6958</v>
      </c>
      <c r="M877">
        <v>6958</v>
      </c>
      <c r="N877" t="s">
        <v>20</v>
      </c>
      <c r="O877" t="s">
        <v>11054</v>
      </c>
      <c r="P877" t="s">
        <v>28</v>
      </c>
      <c r="Q877" t="s">
        <v>34233</v>
      </c>
      <c r="R877" t="s">
        <v>34233</v>
      </c>
      <c r="S877" t="s">
        <v>32627</v>
      </c>
      <c r="T877" t="s">
        <v>34399</v>
      </c>
      <c r="U877" t="s">
        <v>32736</v>
      </c>
      <c r="V877" t="s">
        <v>34955</v>
      </c>
      <c r="AD877" t="str">
        <f t="shared" si="128"/>
        <v/>
      </c>
      <c r="AE877" t="str">
        <f t="shared" si="134"/>
        <v/>
      </c>
      <c r="AF877" t="str">
        <f t="shared" si="135"/>
        <v/>
      </c>
      <c r="AG877" t="str">
        <f t="shared" si="137"/>
        <v/>
      </c>
      <c r="AH877" t="str">
        <f t="shared" si="129"/>
        <v/>
      </c>
      <c r="AI877">
        <v>0.14499999999999999</v>
      </c>
      <c r="AJ877" s="3" t="str">
        <f t="shared" si="139"/>
        <v/>
      </c>
      <c r="AK877" t="str">
        <f t="shared" si="130"/>
        <v/>
      </c>
      <c r="AL877" t="str">
        <f t="shared" si="138"/>
        <v/>
      </c>
      <c r="AM877" t="s">
        <v>34884</v>
      </c>
    </row>
    <row r="878" spans="1:39" x14ac:dyDescent="0.2">
      <c r="A878" t="s">
        <v>21811</v>
      </c>
      <c r="B878" t="s">
        <v>122</v>
      </c>
      <c r="C878" t="s">
        <v>21812</v>
      </c>
      <c r="D878" s="1">
        <v>38652</v>
      </c>
      <c r="E878" s="1">
        <v>43456</v>
      </c>
      <c r="F878" t="s">
        <v>19</v>
      </c>
      <c r="I878">
        <v>100</v>
      </c>
      <c r="J878">
        <v>0</v>
      </c>
      <c r="K878">
        <v>0</v>
      </c>
      <c r="L878">
        <v>1219</v>
      </c>
      <c r="M878">
        <v>1219</v>
      </c>
      <c r="N878" t="s">
        <v>20</v>
      </c>
      <c r="O878" t="s">
        <v>21813</v>
      </c>
      <c r="P878" t="s">
        <v>28</v>
      </c>
      <c r="Q878" t="s">
        <v>34233</v>
      </c>
      <c r="R878" t="s">
        <v>34233</v>
      </c>
      <c r="S878" t="s">
        <v>32628</v>
      </c>
      <c r="T878" t="s">
        <v>34400</v>
      </c>
      <c r="AD878" t="str">
        <f t="shared" si="128"/>
        <v/>
      </c>
      <c r="AE878" t="str">
        <f t="shared" si="134"/>
        <v/>
      </c>
      <c r="AF878" t="str">
        <f t="shared" si="135"/>
        <v/>
      </c>
      <c r="AG878" t="str">
        <f t="shared" si="137"/>
        <v/>
      </c>
      <c r="AH878" t="str">
        <f t="shared" si="129"/>
        <v/>
      </c>
      <c r="AI878">
        <v>0.14499999999999999</v>
      </c>
      <c r="AJ878" s="3" t="str">
        <f t="shared" si="139"/>
        <v/>
      </c>
      <c r="AK878" t="str">
        <f t="shared" si="130"/>
        <v/>
      </c>
      <c r="AL878" t="str">
        <f t="shared" si="138"/>
        <v/>
      </c>
      <c r="AM878" t="s">
        <v>34885</v>
      </c>
    </row>
    <row r="879" spans="1:39" x14ac:dyDescent="0.2">
      <c r="A879" t="s">
        <v>21814</v>
      </c>
      <c r="B879" t="s">
        <v>122</v>
      </c>
      <c r="C879" t="s">
        <v>21815</v>
      </c>
      <c r="D879" s="1">
        <v>38652</v>
      </c>
      <c r="E879" s="1">
        <v>43456</v>
      </c>
      <c r="F879" t="s">
        <v>19</v>
      </c>
      <c r="I879">
        <v>100</v>
      </c>
      <c r="J879">
        <v>0</v>
      </c>
      <c r="K879">
        <v>0</v>
      </c>
      <c r="L879">
        <v>1254</v>
      </c>
      <c r="M879">
        <v>1254</v>
      </c>
      <c r="N879" t="s">
        <v>20</v>
      </c>
      <c r="O879" t="s">
        <v>21816</v>
      </c>
      <c r="P879" t="s">
        <v>28</v>
      </c>
      <c r="Q879" t="s">
        <v>34233</v>
      </c>
      <c r="R879" t="s">
        <v>34233</v>
      </c>
      <c r="S879" t="s">
        <v>32628</v>
      </c>
      <c r="T879" t="s">
        <v>34354</v>
      </c>
      <c r="U879" t="s">
        <v>32634</v>
      </c>
      <c r="V879" t="s">
        <v>32708</v>
      </c>
      <c r="W879">
        <v>300</v>
      </c>
      <c r="X879">
        <v>2</v>
      </c>
      <c r="Y879">
        <v>1</v>
      </c>
      <c r="Z879">
        <f>W879*X879</f>
        <v>600</v>
      </c>
      <c r="AA879">
        <v>16</v>
      </c>
      <c r="AB879">
        <v>5</v>
      </c>
      <c r="AC879">
        <v>1</v>
      </c>
      <c r="AD879" t="str">
        <f t="shared" si="128"/>
        <v/>
      </c>
      <c r="AE879" t="str">
        <f t="shared" si="134"/>
        <v/>
      </c>
      <c r="AF879" t="str">
        <f t="shared" si="135"/>
        <v/>
      </c>
      <c r="AG879">
        <f t="shared" si="137"/>
        <v>1</v>
      </c>
      <c r="AH879">
        <f t="shared" si="129"/>
        <v>2.8</v>
      </c>
      <c r="AI879">
        <v>0.14499999999999999</v>
      </c>
      <c r="AJ879">
        <f t="shared" si="139"/>
        <v>0.40599999999999997</v>
      </c>
      <c r="AK879" t="str">
        <f t="shared" si="130"/>
        <v/>
      </c>
      <c r="AL879" t="str">
        <f t="shared" si="138"/>
        <v/>
      </c>
    </row>
    <row r="880" spans="1:39" x14ac:dyDescent="0.2">
      <c r="A880" t="s">
        <v>17183</v>
      </c>
      <c r="B880" t="s">
        <v>122</v>
      </c>
      <c r="C880" t="s">
        <v>17184</v>
      </c>
      <c r="D880" s="1">
        <v>37551</v>
      </c>
      <c r="E880" s="1">
        <v>43456</v>
      </c>
      <c r="F880" t="s">
        <v>19</v>
      </c>
      <c r="I880">
        <v>100</v>
      </c>
      <c r="J880">
        <v>0</v>
      </c>
      <c r="K880">
        <v>0</v>
      </c>
      <c r="L880">
        <v>2031</v>
      </c>
      <c r="M880">
        <v>2031</v>
      </c>
      <c r="N880" t="s">
        <v>20</v>
      </c>
      <c r="O880" t="s">
        <v>17185</v>
      </c>
      <c r="P880" t="s">
        <v>28</v>
      </c>
      <c r="Q880" t="s">
        <v>34233</v>
      </c>
      <c r="R880" t="s">
        <v>34233</v>
      </c>
      <c r="S880" t="s">
        <v>33797</v>
      </c>
      <c r="T880" t="s">
        <v>32634</v>
      </c>
      <c r="U880" t="s">
        <v>32634</v>
      </c>
      <c r="V880" t="s">
        <v>32737</v>
      </c>
      <c r="X880">
        <v>2</v>
      </c>
      <c r="Y880" t="s">
        <v>32654</v>
      </c>
      <c r="Z880">
        <v>609</v>
      </c>
      <c r="AB880">
        <v>15</v>
      </c>
      <c r="AC880">
        <v>1</v>
      </c>
      <c r="AD880" t="str">
        <f t="shared" si="128"/>
        <v/>
      </c>
      <c r="AE880" t="str">
        <f t="shared" si="134"/>
        <v/>
      </c>
      <c r="AF880" t="str">
        <f t="shared" si="135"/>
        <v/>
      </c>
      <c r="AG880">
        <f t="shared" si="137"/>
        <v>1</v>
      </c>
      <c r="AH880">
        <f t="shared" si="129"/>
        <v>2.8</v>
      </c>
      <c r="AI880">
        <v>0.14499999999999999</v>
      </c>
      <c r="AJ880">
        <f t="shared" si="139"/>
        <v>0.40599999999999997</v>
      </c>
      <c r="AK880" t="str">
        <f t="shared" si="130"/>
        <v/>
      </c>
      <c r="AL880" t="str">
        <f t="shared" si="138"/>
        <v/>
      </c>
    </row>
    <row r="881" spans="1:39" x14ac:dyDescent="0.2">
      <c r="A881" t="s">
        <v>14454</v>
      </c>
      <c r="B881" t="s">
        <v>122</v>
      </c>
      <c r="C881" t="s">
        <v>14455</v>
      </c>
      <c r="D881" s="1">
        <v>37293</v>
      </c>
      <c r="E881" s="1">
        <v>43456</v>
      </c>
      <c r="F881" t="s">
        <v>19</v>
      </c>
      <c r="I881">
        <v>100</v>
      </c>
      <c r="J881">
        <v>0</v>
      </c>
      <c r="K881">
        <v>0</v>
      </c>
      <c r="L881">
        <v>1336</v>
      </c>
      <c r="M881">
        <v>1336</v>
      </c>
      <c r="N881" t="s">
        <v>20</v>
      </c>
      <c r="O881" t="s">
        <v>14456</v>
      </c>
      <c r="P881" t="s">
        <v>28</v>
      </c>
      <c r="Q881" t="s">
        <v>34233</v>
      </c>
      <c r="R881" t="s">
        <v>34233</v>
      </c>
      <c r="S881" t="s">
        <v>32628</v>
      </c>
      <c r="T881" t="s">
        <v>34357</v>
      </c>
      <c r="U881" t="s">
        <v>32634</v>
      </c>
      <c r="V881" t="s">
        <v>32734</v>
      </c>
      <c r="X881">
        <v>2</v>
      </c>
      <c r="Y881" t="s">
        <v>32654</v>
      </c>
      <c r="AA881">
        <v>8</v>
      </c>
      <c r="AB881">
        <v>25</v>
      </c>
      <c r="AC881">
        <v>1</v>
      </c>
      <c r="AD881" t="str">
        <f t="shared" si="128"/>
        <v/>
      </c>
      <c r="AE881" t="str">
        <f t="shared" si="134"/>
        <v/>
      </c>
      <c r="AF881" t="str">
        <f t="shared" si="135"/>
        <v/>
      </c>
      <c r="AG881">
        <f t="shared" si="137"/>
        <v>1</v>
      </c>
      <c r="AH881">
        <f t="shared" si="129"/>
        <v>2.8</v>
      </c>
      <c r="AI881">
        <v>0.14499999999999999</v>
      </c>
      <c r="AJ881">
        <f t="shared" si="139"/>
        <v>0.40599999999999997</v>
      </c>
      <c r="AK881" t="str">
        <f t="shared" si="130"/>
        <v/>
      </c>
      <c r="AL881" t="str">
        <f t="shared" si="138"/>
        <v/>
      </c>
    </row>
    <row r="882" spans="1:39" x14ac:dyDescent="0.2">
      <c r="A882" t="s">
        <v>14590</v>
      </c>
      <c r="B882" t="s">
        <v>122</v>
      </c>
      <c r="C882" t="s">
        <v>14591</v>
      </c>
      <c r="D882" s="1">
        <v>37236</v>
      </c>
      <c r="E882" s="1">
        <v>43456</v>
      </c>
      <c r="F882" t="s">
        <v>19</v>
      </c>
      <c r="I882">
        <v>100</v>
      </c>
      <c r="J882">
        <v>0</v>
      </c>
      <c r="K882">
        <v>0</v>
      </c>
      <c r="L882">
        <v>1926</v>
      </c>
      <c r="M882">
        <v>1926</v>
      </c>
      <c r="N882" t="s">
        <v>20</v>
      </c>
      <c r="O882" t="s">
        <v>14592</v>
      </c>
      <c r="P882" t="s">
        <v>28</v>
      </c>
      <c r="Q882" t="s">
        <v>34234</v>
      </c>
      <c r="R882" t="s">
        <v>33762</v>
      </c>
      <c r="S882" t="s">
        <v>33942</v>
      </c>
      <c r="T882" t="s">
        <v>34233</v>
      </c>
      <c r="U882" t="s">
        <v>32634</v>
      </c>
      <c r="V882" t="s">
        <v>32708</v>
      </c>
      <c r="W882">
        <v>364</v>
      </c>
      <c r="X882">
        <v>2</v>
      </c>
      <c r="Y882">
        <v>1</v>
      </c>
      <c r="Z882">
        <f>W882*X882</f>
        <v>728</v>
      </c>
      <c r="AA882">
        <v>16</v>
      </c>
      <c r="AB882">
        <v>10</v>
      </c>
      <c r="AC882">
        <v>1</v>
      </c>
      <c r="AD882" t="str">
        <f t="shared" si="128"/>
        <v/>
      </c>
      <c r="AE882">
        <f t="shared" si="134"/>
        <v>1</v>
      </c>
      <c r="AF882" t="str">
        <f t="shared" si="135"/>
        <v/>
      </c>
      <c r="AG882" t="str">
        <f t="shared" si="137"/>
        <v/>
      </c>
      <c r="AH882" t="str">
        <f t="shared" si="129"/>
        <v/>
      </c>
      <c r="AI882">
        <v>0.14499999999999999</v>
      </c>
      <c r="AJ882" t="str">
        <f t="shared" si="139"/>
        <v/>
      </c>
      <c r="AK882">
        <f t="shared" si="130"/>
        <v>2.8</v>
      </c>
      <c r="AL882">
        <f t="shared" si="138"/>
        <v>0.40599999999999997</v>
      </c>
    </row>
    <row r="883" spans="1:39" x14ac:dyDescent="0.2">
      <c r="A883" t="s">
        <v>14221</v>
      </c>
      <c r="B883" t="s">
        <v>122</v>
      </c>
      <c r="C883" t="s">
        <v>14222</v>
      </c>
      <c r="D883" s="1">
        <v>37293</v>
      </c>
      <c r="E883" s="1">
        <v>43456</v>
      </c>
      <c r="F883" t="s">
        <v>19</v>
      </c>
      <c r="I883">
        <v>100</v>
      </c>
      <c r="J883">
        <v>0</v>
      </c>
      <c r="K883">
        <v>0</v>
      </c>
      <c r="L883">
        <v>1238</v>
      </c>
      <c r="M883">
        <v>1238</v>
      </c>
      <c r="N883" t="s">
        <v>20</v>
      </c>
      <c r="O883" t="s">
        <v>14220</v>
      </c>
      <c r="P883" t="s">
        <v>28</v>
      </c>
      <c r="Q883" t="s">
        <v>34233</v>
      </c>
      <c r="R883" t="s">
        <v>34233</v>
      </c>
      <c r="S883" t="s">
        <v>32628</v>
      </c>
      <c r="T883" t="s">
        <v>34357</v>
      </c>
      <c r="U883" t="s">
        <v>32634</v>
      </c>
      <c r="V883" t="s">
        <v>32734</v>
      </c>
      <c r="X883">
        <v>2</v>
      </c>
      <c r="Y883" t="s">
        <v>32654</v>
      </c>
      <c r="AA883">
        <v>8</v>
      </c>
      <c r="AB883">
        <v>25</v>
      </c>
      <c r="AC883">
        <v>1</v>
      </c>
      <c r="AD883" t="str">
        <f t="shared" si="128"/>
        <v/>
      </c>
      <c r="AE883" t="str">
        <f t="shared" si="134"/>
        <v/>
      </c>
      <c r="AF883" t="str">
        <f t="shared" si="135"/>
        <v/>
      </c>
      <c r="AG883">
        <f t="shared" si="137"/>
        <v>1</v>
      </c>
      <c r="AH883">
        <f t="shared" si="129"/>
        <v>2.8</v>
      </c>
      <c r="AI883">
        <v>0.14499999999999999</v>
      </c>
      <c r="AJ883">
        <f t="shared" si="139"/>
        <v>0.40599999999999997</v>
      </c>
      <c r="AK883" t="str">
        <f t="shared" si="130"/>
        <v/>
      </c>
      <c r="AL883" t="str">
        <f t="shared" si="138"/>
        <v/>
      </c>
    </row>
    <row r="884" spans="1:39" x14ac:dyDescent="0.2">
      <c r="A884" t="s">
        <v>14593</v>
      </c>
      <c r="B884" t="s">
        <v>122</v>
      </c>
      <c r="C884" t="s">
        <v>14594</v>
      </c>
      <c r="D884" s="1">
        <v>37236</v>
      </c>
      <c r="E884" s="1">
        <v>43951</v>
      </c>
      <c r="F884" t="s">
        <v>19</v>
      </c>
      <c r="I884">
        <v>100</v>
      </c>
      <c r="J884">
        <v>0</v>
      </c>
      <c r="K884">
        <v>0</v>
      </c>
      <c r="L884">
        <v>1972</v>
      </c>
      <c r="M884">
        <v>1972</v>
      </c>
      <c r="N884" t="s">
        <v>20</v>
      </c>
      <c r="O884" t="s">
        <v>14595</v>
      </c>
      <c r="P884" t="s">
        <v>28</v>
      </c>
      <c r="Q884" t="s">
        <v>34234</v>
      </c>
      <c r="R884" t="s">
        <v>33762</v>
      </c>
      <c r="S884" t="s">
        <v>33942</v>
      </c>
      <c r="T884" t="s">
        <v>34233</v>
      </c>
      <c r="U884" t="s">
        <v>32634</v>
      </c>
      <c r="V884" t="s">
        <v>32708</v>
      </c>
      <c r="W884">
        <v>372</v>
      </c>
      <c r="X884">
        <v>2</v>
      </c>
      <c r="Y884">
        <v>1</v>
      </c>
      <c r="Z884">
        <f>W884*X884</f>
        <v>744</v>
      </c>
      <c r="AA884">
        <v>17</v>
      </c>
      <c r="AB884">
        <v>10</v>
      </c>
      <c r="AC884">
        <v>1</v>
      </c>
      <c r="AD884" t="str">
        <f t="shared" si="128"/>
        <v/>
      </c>
      <c r="AE884">
        <f t="shared" si="134"/>
        <v>1</v>
      </c>
      <c r="AF884" t="str">
        <f t="shared" si="135"/>
        <v/>
      </c>
      <c r="AG884" t="str">
        <f t="shared" si="137"/>
        <v/>
      </c>
      <c r="AH884" t="str">
        <f t="shared" si="129"/>
        <v/>
      </c>
      <c r="AI884">
        <v>0.14499999999999999</v>
      </c>
      <c r="AJ884" t="str">
        <f t="shared" si="139"/>
        <v/>
      </c>
      <c r="AK884">
        <f t="shared" si="130"/>
        <v>2.8</v>
      </c>
      <c r="AL884">
        <f t="shared" si="138"/>
        <v>0.40599999999999997</v>
      </c>
    </row>
    <row r="885" spans="1:39" x14ac:dyDescent="0.2">
      <c r="A885" t="s">
        <v>14223</v>
      </c>
      <c r="B885" t="s">
        <v>122</v>
      </c>
      <c r="C885" t="s">
        <v>14224</v>
      </c>
      <c r="D885" s="1">
        <v>37293</v>
      </c>
      <c r="E885" s="1">
        <v>43456</v>
      </c>
      <c r="F885" t="s">
        <v>19</v>
      </c>
      <c r="I885">
        <v>100</v>
      </c>
      <c r="J885">
        <v>0</v>
      </c>
      <c r="K885">
        <v>0</v>
      </c>
      <c r="L885">
        <v>1253</v>
      </c>
      <c r="M885">
        <v>1253</v>
      </c>
      <c r="N885" t="s">
        <v>20</v>
      </c>
      <c r="O885" t="s">
        <v>14225</v>
      </c>
      <c r="P885" t="s">
        <v>28</v>
      </c>
      <c r="Q885" t="s">
        <v>34233</v>
      </c>
      <c r="R885" t="s">
        <v>34233</v>
      </c>
      <c r="S885" t="s">
        <v>32628</v>
      </c>
      <c r="T885" t="s">
        <v>34349</v>
      </c>
      <c r="U885" t="s">
        <v>32634</v>
      </c>
      <c r="V885" t="s">
        <v>32734</v>
      </c>
      <c r="X885">
        <v>2</v>
      </c>
      <c r="Y885" t="s">
        <v>32654</v>
      </c>
      <c r="AA885">
        <v>8</v>
      </c>
      <c r="AB885">
        <v>25</v>
      </c>
      <c r="AC885">
        <v>1</v>
      </c>
      <c r="AD885" t="str">
        <f t="shared" si="128"/>
        <v/>
      </c>
      <c r="AE885" t="str">
        <f t="shared" si="134"/>
        <v/>
      </c>
      <c r="AF885" t="str">
        <f t="shared" si="135"/>
        <v/>
      </c>
      <c r="AG885">
        <f t="shared" si="137"/>
        <v>1</v>
      </c>
      <c r="AH885">
        <f t="shared" si="129"/>
        <v>2.8</v>
      </c>
      <c r="AI885">
        <v>0.14499999999999999</v>
      </c>
      <c r="AJ885">
        <f t="shared" si="139"/>
        <v>0.40599999999999997</v>
      </c>
      <c r="AK885" t="str">
        <f t="shared" si="130"/>
        <v/>
      </c>
      <c r="AL885" t="str">
        <f t="shared" si="138"/>
        <v/>
      </c>
    </row>
    <row r="886" spans="1:39" x14ac:dyDescent="0.2">
      <c r="A886" t="s">
        <v>14596</v>
      </c>
      <c r="B886" t="s">
        <v>122</v>
      </c>
      <c r="C886" t="s">
        <v>14597</v>
      </c>
      <c r="D886" s="1">
        <v>37236</v>
      </c>
      <c r="E886" s="1">
        <v>43456</v>
      </c>
      <c r="F886" t="s">
        <v>19</v>
      </c>
      <c r="I886">
        <v>100</v>
      </c>
      <c r="J886">
        <v>0</v>
      </c>
      <c r="K886">
        <v>0</v>
      </c>
      <c r="L886">
        <v>1877</v>
      </c>
      <c r="M886">
        <v>1877</v>
      </c>
      <c r="N886" t="s">
        <v>20</v>
      </c>
      <c r="O886" t="s">
        <v>14598</v>
      </c>
      <c r="P886" t="s">
        <v>28</v>
      </c>
      <c r="Q886" t="s">
        <v>34233</v>
      </c>
      <c r="R886" t="s">
        <v>34233</v>
      </c>
      <c r="S886" t="s">
        <v>32628</v>
      </c>
      <c r="T886" t="s">
        <v>34354</v>
      </c>
      <c r="U886" t="s">
        <v>32634</v>
      </c>
      <c r="V886" t="s">
        <v>32708</v>
      </c>
      <c r="W886">
        <v>354</v>
      </c>
      <c r="X886">
        <v>2</v>
      </c>
      <c r="Y886">
        <v>1</v>
      </c>
      <c r="Z886">
        <f>W886*X886</f>
        <v>708</v>
      </c>
      <c r="AA886">
        <v>17</v>
      </c>
      <c r="AB886">
        <v>10</v>
      </c>
      <c r="AC886">
        <v>1</v>
      </c>
      <c r="AD886" t="str">
        <f t="shared" si="128"/>
        <v/>
      </c>
      <c r="AE886" t="str">
        <f t="shared" si="134"/>
        <v/>
      </c>
      <c r="AF886" t="str">
        <f t="shared" si="135"/>
        <v/>
      </c>
      <c r="AG886">
        <f t="shared" si="137"/>
        <v>1</v>
      </c>
      <c r="AH886">
        <f t="shared" si="129"/>
        <v>2.8</v>
      </c>
      <c r="AI886">
        <v>0.14499999999999999</v>
      </c>
      <c r="AJ886">
        <f t="shared" si="139"/>
        <v>0.40599999999999997</v>
      </c>
      <c r="AK886" t="str">
        <f t="shared" si="130"/>
        <v/>
      </c>
      <c r="AL886" t="str">
        <f t="shared" si="138"/>
        <v/>
      </c>
    </row>
    <row r="887" spans="1:39" x14ac:dyDescent="0.2">
      <c r="A887" t="s">
        <v>14226</v>
      </c>
      <c r="B887" t="s">
        <v>122</v>
      </c>
      <c r="C887" t="s">
        <v>14227</v>
      </c>
      <c r="D887" s="1">
        <v>37293</v>
      </c>
      <c r="E887" s="1">
        <v>43456</v>
      </c>
      <c r="F887" t="s">
        <v>19</v>
      </c>
      <c r="I887">
        <v>100</v>
      </c>
      <c r="J887">
        <v>0</v>
      </c>
      <c r="K887">
        <v>0</v>
      </c>
      <c r="L887">
        <v>1214</v>
      </c>
      <c r="M887">
        <v>1214</v>
      </c>
      <c r="N887" t="s">
        <v>20</v>
      </c>
      <c r="O887" t="s">
        <v>14228</v>
      </c>
      <c r="P887" t="s">
        <v>28</v>
      </c>
      <c r="Q887" t="s">
        <v>34233</v>
      </c>
      <c r="R887" t="s">
        <v>34233</v>
      </c>
      <c r="S887" t="s">
        <v>32628</v>
      </c>
      <c r="T887" t="s">
        <v>34357</v>
      </c>
      <c r="U887" t="s">
        <v>32634</v>
      </c>
      <c r="V887" t="s">
        <v>32734</v>
      </c>
      <c r="X887">
        <v>2</v>
      </c>
      <c r="Y887" t="s">
        <v>32654</v>
      </c>
      <c r="AA887">
        <v>8</v>
      </c>
      <c r="AB887">
        <v>25</v>
      </c>
      <c r="AC887">
        <v>1</v>
      </c>
      <c r="AD887" t="str">
        <f t="shared" si="128"/>
        <v/>
      </c>
      <c r="AE887" t="str">
        <f t="shared" si="134"/>
        <v/>
      </c>
      <c r="AF887" t="str">
        <f t="shared" si="135"/>
        <v/>
      </c>
      <c r="AG887">
        <f t="shared" si="137"/>
        <v>1</v>
      </c>
      <c r="AH887">
        <f t="shared" si="129"/>
        <v>2.8</v>
      </c>
      <c r="AI887">
        <v>0.14499999999999999</v>
      </c>
      <c r="AJ887">
        <f t="shared" si="139"/>
        <v>0.40599999999999997</v>
      </c>
      <c r="AK887" t="str">
        <f t="shared" si="130"/>
        <v/>
      </c>
      <c r="AL887" t="str">
        <f t="shared" si="138"/>
        <v/>
      </c>
    </row>
    <row r="888" spans="1:39" x14ac:dyDescent="0.2">
      <c r="A888" t="s">
        <v>14599</v>
      </c>
      <c r="B888" t="s">
        <v>122</v>
      </c>
      <c r="C888" t="s">
        <v>14600</v>
      </c>
      <c r="D888" s="1">
        <v>37236</v>
      </c>
      <c r="E888" s="1">
        <v>44546</v>
      </c>
      <c r="F888" t="s">
        <v>19</v>
      </c>
      <c r="I888">
        <v>100</v>
      </c>
      <c r="J888">
        <v>0</v>
      </c>
      <c r="K888">
        <v>0</v>
      </c>
      <c r="L888">
        <v>1905</v>
      </c>
      <c r="M888">
        <v>1905</v>
      </c>
      <c r="N888" t="s">
        <v>20</v>
      </c>
      <c r="O888" t="s">
        <v>14601</v>
      </c>
      <c r="P888" t="s">
        <v>28</v>
      </c>
      <c r="Q888" t="s">
        <v>34233</v>
      </c>
      <c r="R888" t="s">
        <v>34233</v>
      </c>
      <c r="S888" t="s">
        <v>33797</v>
      </c>
      <c r="T888" t="s">
        <v>32634</v>
      </c>
      <c r="U888" t="s">
        <v>32634</v>
      </c>
      <c r="V888" t="s">
        <v>32708</v>
      </c>
      <c r="W888">
        <v>342</v>
      </c>
      <c r="X888">
        <v>2</v>
      </c>
      <c r="Y888">
        <v>1</v>
      </c>
      <c r="Z888">
        <f>W888*X888</f>
        <v>684</v>
      </c>
      <c r="AA888">
        <v>17</v>
      </c>
      <c r="AB888">
        <v>10</v>
      </c>
      <c r="AC888">
        <v>1</v>
      </c>
      <c r="AD888" t="str">
        <f t="shared" si="128"/>
        <v/>
      </c>
      <c r="AE888" t="str">
        <f t="shared" si="134"/>
        <v/>
      </c>
      <c r="AF888" t="str">
        <f t="shared" si="135"/>
        <v/>
      </c>
      <c r="AG888">
        <f t="shared" ref="AG888:AG919" si="140">IF((S888&lt;&gt;"tühi")*(AC888&lt;&gt;""),AC888,"")</f>
        <v>1</v>
      </c>
      <c r="AH888">
        <f t="shared" si="129"/>
        <v>2.8</v>
      </c>
      <c r="AI888">
        <v>0.14499999999999999</v>
      </c>
      <c r="AJ888">
        <f t="shared" si="139"/>
        <v>0.40599999999999997</v>
      </c>
      <c r="AK888" t="str">
        <f t="shared" si="130"/>
        <v/>
      </c>
      <c r="AL888" t="str">
        <f t="shared" si="138"/>
        <v/>
      </c>
    </row>
    <row r="889" spans="1:39" x14ac:dyDescent="0.2">
      <c r="A889" t="s">
        <v>21820</v>
      </c>
      <c r="B889" t="s">
        <v>122</v>
      </c>
      <c r="C889" t="s">
        <v>21821</v>
      </c>
      <c r="D889" s="1">
        <v>38652</v>
      </c>
      <c r="E889" s="1">
        <v>43951</v>
      </c>
      <c r="F889" t="s">
        <v>19</v>
      </c>
      <c r="I889">
        <v>100</v>
      </c>
      <c r="J889">
        <v>0</v>
      </c>
      <c r="K889">
        <v>0</v>
      </c>
      <c r="L889">
        <v>1157</v>
      </c>
      <c r="M889">
        <v>1157</v>
      </c>
      <c r="N889" t="s">
        <v>20</v>
      </c>
      <c r="O889" t="s">
        <v>21822</v>
      </c>
      <c r="P889" t="s">
        <v>28</v>
      </c>
      <c r="Q889" t="s">
        <v>34233</v>
      </c>
      <c r="R889" t="s">
        <v>34233</v>
      </c>
      <c r="S889" t="s">
        <v>33942</v>
      </c>
      <c r="T889" t="s">
        <v>34233</v>
      </c>
      <c r="AD889" t="str">
        <f t="shared" si="128"/>
        <v/>
      </c>
      <c r="AE889" s="16">
        <v>1</v>
      </c>
      <c r="AF889" t="str">
        <f t="shared" si="135"/>
        <v/>
      </c>
      <c r="AG889" t="str">
        <f t="shared" si="140"/>
        <v/>
      </c>
      <c r="AH889" t="str">
        <f t="shared" si="129"/>
        <v/>
      </c>
      <c r="AI889">
        <v>0.14499999999999999</v>
      </c>
      <c r="AJ889" t="str">
        <f t="shared" si="139"/>
        <v/>
      </c>
      <c r="AK889">
        <f t="shared" si="130"/>
        <v>2.8</v>
      </c>
      <c r="AL889">
        <f t="shared" si="138"/>
        <v>0.40599999999999997</v>
      </c>
      <c r="AM889" t="s">
        <v>34288</v>
      </c>
    </row>
    <row r="890" spans="1:39" x14ac:dyDescent="0.2">
      <c r="A890" t="s">
        <v>21823</v>
      </c>
      <c r="B890" t="s">
        <v>122</v>
      </c>
      <c r="C890" t="s">
        <v>21824</v>
      </c>
      <c r="D890" s="1">
        <v>38652</v>
      </c>
      <c r="E890" s="1">
        <v>43456</v>
      </c>
      <c r="F890" t="s">
        <v>19</v>
      </c>
      <c r="I890">
        <v>100</v>
      </c>
      <c r="J890">
        <v>0</v>
      </c>
      <c r="K890">
        <v>0</v>
      </c>
      <c r="L890">
        <v>1191</v>
      </c>
      <c r="M890">
        <v>1191</v>
      </c>
      <c r="N890" t="s">
        <v>20</v>
      </c>
      <c r="O890" t="s">
        <v>21825</v>
      </c>
      <c r="P890" t="s">
        <v>28</v>
      </c>
      <c r="Q890" t="s">
        <v>34233</v>
      </c>
      <c r="R890" t="s">
        <v>34233</v>
      </c>
      <c r="S890" t="s">
        <v>32628</v>
      </c>
      <c r="T890" t="s">
        <v>32634</v>
      </c>
      <c r="U890" t="s">
        <v>32634</v>
      </c>
      <c r="V890" t="s">
        <v>32708</v>
      </c>
      <c r="W890">
        <v>501</v>
      </c>
      <c r="X890">
        <v>2</v>
      </c>
      <c r="Y890">
        <v>1</v>
      </c>
      <c r="Z890">
        <f>W890*X890</f>
        <v>1002</v>
      </c>
      <c r="AA890">
        <v>17</v>
      </c>
      <c r="AB890">
        <v>10</v>
      </c>
      <c r="AC890">
        <v>1</v>
      </c>
      <c r="AD890" t="str">
        <f t="shared" si="128"/>
        <v/>
      </c>
      <c r="AE890" t="str">
        <f t="shared" ref="AE890:AE921" si="141">IF((S890="tühi")*(AC890&lt;&gt;""),AC890,"")</f>
        <v/>
      </c>
      <c r="AF890" t="str">
        <f t="shared" si="135"/>
        <v/>
      </c>
      <c r="AG890">
        <f t="shared" si="140"/>
        <v>1</v>
      </c>
      <c r="AH890">
        <f t="shared" si="129"/>
        <v>2.8</v>
      </c>
      <c r="AI890">
        <v>0.14499999999999999</v>
      </c>
      <c r="AJ890">
        <f t="shared" si="139"/>
        <v>0.40599999999999997</v>
      </c>
      <c r="AK890" t="str">
        <f t="shared" si="130"/>
        <v/>
      </c>
      <c r="AL890" t="str">
        <f t="shared" si="138"/>
        <v/>
      </c>
    </row>
    <row r="891" spans="1:39" x14ac:dyDescent="0.2">
      <c r="A891" t="s">
        <v>14602</v>
      </c>
      <c r="B891" t="s">
        <v>122</v>
      </c>
      <c r="C891" t="s">
        <v>14603</v>
      </c>
      <c r="D891" s="1">
        <v>37236</v>
      </c>
      <c r="E891" s="1">
        <v>43456</v>
      </c>
      <c r="F891" t="s">
        <v>19</v>
      </c>
      <c r="I891">
        <v>100</v>
      </c>
      <c r="J891">
        <v>0</v>
      </c>
      <c r="K891">
        <v>0</v>
      </c>
      <c r="L891">
        <v>1886</v>
      </c>
      <c r="M891">
        <v>1886</v>
      </c>
      <c r="N891" t="s">
        <v>20</v>
      </c>
      <c r="O891" t="s">
        <v>14604</v>
      </c>
      <c r="P891" t="s">
        <v>28</v>
      </c>
      <c r="Q891" t="s">
        <v>34233</v>
      </c>
      <c r="R891" t="s">
        <v>34233</v>
      </c>
      <c r="S891" t="s">
        <v>32628</v>
      </c>
      <c r="T891" t="s">
        <v>34354</v>
      </c>
      <c r="U891" t="s">
        <v>32634</v>
      </c>
      <c r="V891" t="s">
        <v>32708</v>
      </c>
      <c r="W891">
        <v>370</v>
      </c>
      <c r="X891">
        <v>2</v>
      </c>
      <c r="Y891">
        <v>1</v>
      </c>
      <c r="Z891">
        <f>W891*X891</f>
        <v>740</v>
      </c>
      <c r="AA891">
        <v>18</v>
      </c>
      <c r="AB891">
        <v>10</v>
      </c>
      <c r="AC891">
        <v>1</v>
      </c>
      <c r="AD891" t="str">
        <f t="shared" ref="AD891:AD954" si="142">IF((S891="tühi")*(F891&lt;&gt;"Elamumaa")*(G891&lt;&gt;"Elamumaa")*(H891&lt;&gt;"Elamumaa"),IF(Z891=0,"",Z891),"")</f>
        <v/>
      </c>
      <c r="AE891" t="str">
        <f t="shared" si="141"/>
        <v/>
      </c>
      <c r="AF891" t="str">
        <f t="shared" si="135"/>
        <v/>
      </c>
      <c r="AG891">
        <f t="shared" si="140"/>
        <v>1</v>
      </c>
      <c r="AH891">
        <f t="shared" si="129"/>
        <v>2.8</v>
      </c>
      <c r="AI891">
        <v>0.14499999999999999</v>
      </c>
      <c r="AJ891">
        <f t="shared" si="139"/>
        <v>0.40599999999999997</v>
      </c>
      <c r="AK891" t="str">
        <f t="shared" si="130"/>
        <v/>
      </c>
      <c r="AL891" t="str">
        <f t="shared" si="138"/>
        <v/>
      </c>
    </row>
    <row r="892" spans="1:39" x14ac:dyDescent="0.2">
      <c r="A892" t="s">
        <v>14617</v>
      </c>
      <c r="B892" t="s">
        <v>122</v>
      </c>
      <c r="C892" t="s">
        <v>14618</v>
      </c>
      <c r="D892" s="1">
        <v>37236</v>
      </c>
      <c r="E892" s="1">
        <v>43456</v>
      </c>
      <c r="F892" t="s">
        <v>19</v>
      </c>
      <c r="I892">
        <v>100</v>
      </c>
      <c r="J892">
        <v>0</v>
      </c>
      <c r="K892">
        <v>0</v>
      </c>
      <c r="L892">
        <v>1905</v>
      </c>
      <c r="M892">
        <v>1905</v>
      </c>
      <c r="N892" t="s">
        <v>20</v>
      </c>
      <c r="O892" t="s">
        <v>14619</v>
      </c>
      <c r="P892" t="s">
        <v>28</v>
      </c>
      <c r="Q892" t="s">
        <v>34233</v>
      </c>
      <c r="R892" t="s">
        <v>34233</v>
      </c>
      <c r="S892" t="s">
        <v>32628</v>
      </c>
      <c r="T892" t="s">
        <v>34354</v>
      </c>
      <c r="U892" t="s">
        <v>32634</v>
      </c>
      <c r="V892" t="s">
        <v>32708</v>
      </c>
      <c r="W892">
        <v>370</v>
      </c>
      <c r="X892">
        <v>2</v>
      </c>
      <c r="Y892">
        <v>1</v>
      </c>
      <c r="Z892">
        <f>W892*X892</f>
        <v>740</v>
      </c>
      <c r="AA892">
        <v>18</v>
      </c>
      <c r="AB892">
        <v>10</v>
      </c>
      <c r="AC892">
        <v>1</v>
      </c>
      <c r="AD892" t="str">
        <f t="shared" si="142"/>
        <v/>
      </c>
      <c r="AE892" t="str">
        <f t="shared" si="141"/>
        <v/>
      </c>
      <c r="AF892" t="str">
        <f t="shared" si="135"/>
        <v/>
      </c>
      <c r="AG892">
        <f t="shared" si="140"/>
        <v>1</v>
      </c>
      <c r="AH892">
        <f t="shared" si="129"/>
        <v>2.8</v>
      </c>
      <c r="AI892">
        <v>0.14499999999999999</v>
      </c>
      <c r="AJ892">
        <f t="shared" si="139"/>
        <v>0.40599999999999997</v>
      </c>
      <c r="AK892" t="str">
        <f t="shared" si="130"/>
        <v/>
      </c>
      <c r="AL892" t="str">
        <f t="shared" si="138"/>
        <v/>
      </c>
    </row>
    <row r="893" spans="1:39" x14ac:dyDescent="0.2">
      <c r="A893" t="s">
        <v>14620</v>
      </c>
      <c r="B893" t="s">
        <v>122</v>
      </c>
      <c r="C893" t="s">
        <v>14621</v>
      </c>
      <c r="D893" s="1">
        <v>37236</v>
      </c>
      <c r="E893" s="1">
        <v>43951</v>
      </c>
      <c r="F893" t="s">
        <v>19</v>
      </c>
      <c r="I893">
        <v>100</v>
      </c>
      <c r="J893">
        <v>0</v>
      </c>
      <c r="K893">
        <v>0</v>
      </c>
      <c r="L893">
        <v>1805</v>
      </c>
      <c r="M893">
        <v>1805</v>
      </c>
      <c r="N893" t="s">
        <v>20</v>
      </c>
      <c r="O893" t="s">
        <v>14622</v>
      </c>
      <c r="P893" t="s">
        <v>28</v>
      </c>
      <c r="Q893" t="s">
        <v>34233</v>
      </c>
      <c r="R893" t="s">
        <v>34233</v>
      </c>
      <c r="S893" t="s">
        <v>32628</v>
      </c>
      <c r="T893" t="s">
        <v>34354</v>
      </c>
      <c r="U893" t="s">
        <v>32634</v>
      </c>
      <c r="V893" t="s">
        <v>32708</v>
      </c>
      <c r="W893">
        <v>391</v>
      </c>
      <c r="X893">
        <v>2</v>
      </c>
      <c r="Y893">
        <v>1</v>
      </c>
      <c r="Z893">
        <f>W893*X893</f>
        <v>782</v>
      </c>
      <c r="AA893">
        <v>18</v>
      </c>
      <c r="AB893">
        <v>10</v>
      </c>
      <c r="AC893">
        <v>1</v>
      </c>
      <c r="AD893" t="str">
        <f t="shared" si="142"/>
        <v/>
      </c>
      <c r="AE893" t="str">
        <f t="shared" si="141"/>
        <v/>
      </c>
      <c r="AF893" t="str">
        <f t="shared" si="135"/>
        <v/>
      </c>
      <c r="AG893">
        <f t="shared" si="140"/>
        <v>1</v>
      </c>
      <c r="AH893">
        <f t="shared" si="129"/>
        <v>2.8</v>
      </c>
      <c r="AI893">
        <v>0.14499999999999999</v>
      </c>
      <c r="AJ893">
        <f t="shared" si="139"/>
        <v>0.40599999999999997</v>
      </c>
      <c r="AK893" t="str">
        <f t="shared" si="130"/>
        <v/>
      </c>
      <c r="AL893" t="str">
        <f t="shared" si="138"/>
        <v/>
      </c>
    </row>
    <row r="894" spans="1:39" x14ac:dyDescent="0.2">
      <c r="A894" t="s">
        <v>14623</v>
      </c>
      <c r="B894" t="s">
        <v>122</v>
      </c>
      <c r="C894" t="s">
        <v>14624</v>
      </c>
      <c r="D894" s="1">
        <v>37236</v>
      </c>
      <c r="E894" s="1">
        <v>43456</v>
      </c>
      <c r="F894" t="s">
        <v>19</v>
      </c>
      <c r="I894">
        <v>100</v>
      </c>
      <c r="J894">
        <v>0</v>
      </c>
      <c r="K894">
        <v>0</v>
      </c>
      <c r="L894">
        <v>1627</v>
      </c>
      <c r="M894">
        <v>1627</v>
      </c>
      <c r="N894" t="s">
        <v>20</v>
      </c>
      <c r="O894" t="s">
        <v>14625</v>
      </c>
      <c r="P894" t="s">
        <v>28</v>
      </c>
      <c r="Q894" t="s">
        <v>34233</v>
      </c>
      <c r="R894" t="s">
        <v>34233</v>
      </c>
      <c r="S894" t="s">
        <v>32628</v>
      </c>
      <c r="T894" t="s">
        <v>34357</v>
      </c>
      <c r="U894" t="s">
        <v>32634</v>
      </c>
      <c r="V894" t="s">
        <v>32708</v>
      </c>
      <c r="W894">
        <v>388</v>
      </c>
      <c r="X894">
        <v>2</v>
      </c>
      <c r="Y894">
        <v>1</v>
      </c>
      <c r="Z894">
        <f>W894*X894</f>
        <v>776</v>
      </c>
      <c r="AA894">
        <v>17</v>
      </c>
      <c r="AB894">
        <v>10</v>
      </c>
      <c r="AC894">
        <v>1</v>
      </c>
      <c r="AD894" t="str">
        <f t="shared" si="142"/>
        <v/>
      </c>
      <c r="AE894" t="str">
        <f t="shared" si="141"/>
        <v/>
      </c>
      <c r="AF894" t="str">
        <f t="shared" si="135"/>
        <v/>
      </c>
      <c r="AG894">
        <f t="shared" si="140"/>
        <v>1</v>
      </c>
      <c r="AH894">
        <f t="shared" si="129"/>
        <v>2.8</v>
      </c>
      <c r="AI894">
        <v>0.14499999999999999</v>
      </c>
      <c r="AJ894">
        <f t="shared" si="139"/>
        <v>0.40599999999999997</v>
      </c>
      <c r="AK894" t="str">
        <f t="shared" si="130"/>
        <v/>
      </c>
      <c r="AL894" t="str">
        <f t="shared" si="138"/>
        <v/>
      </c>
    </row>
    <row r="895" spans="1:39" x14ac:dyDescent="0.2">
      <c r="A895" t="s">
        <v>4499</v>
      </c>
      <c r="B895" t="s">
        <v>122</v>
      </c>
      <c r="C895" t="s">
        <v>4500</v>
      </c>
      <c r="D895" s="1">
        <v>36069</v>
      </c>
      <c r="E895" s="1">
        <v>44546</v>
      </c>
      <c r="F895" t="s">
        <v>19</v>
      </c>
      <c r="I895">
        <v>100</v>
      </c>
      <c r="J895">
        <v>0</v>
      </c>
      <c r="K895">
        <v>0</v>
      </c>
      <c r="L895">
        <v>1838</v>
      </c>
      <c r="M895">
        <v>1838</v>
      </c>
      <c r="N895" t="s">
        <v>20</v>
      </c>
      <c r="O895" t="s">
        <v>21</v>
      </c>
      <c r="P895" t="s">
        <v>28</v>
      </c>
      <c r="Q895" t="s">
        <v>34233</v>
      </c>
      <c r="R895" t="s">
        <v>34233</v>
      </c>
      <c r="S895" t="s">
        <v>32628</v>
      </c>
      <c r="T895" t="s">
        <v>34372</v>
      </c>
      <c r="U895" t="s">
        <v>32634</v>
      </c>
      <c r="V895" t="s">
        <v>34956</v>
      </c>
      <c r="W895">
        <v>400</v>
      </c>
      <c r="X895">
        <v>2</v>
      </c>
      <c r="Y895">
        <v>1</v>
      </c>
      <c r="Z895">
        <v>500</v>
      </c>
      <c r="AA895">
        <v>8</v>
      </c>
      <c r="AB895">
        <v>35</v>
      </c>
      <c r="AC895">
        <v>1</v>
      </c>
      <c r="AD895" t="str">
        <f t="shared" si="142"/>
        <v/>
      </c>
      <c r="AE895" t="str">
        <f t="shared" si="141"/>
        <v/>
      </c>
      <c r="AF895" t="str">
        <f t="shared" si="135"/>
        <v/>
      </c>
      <c r="AG895">
        <f t="shared" si="140"/>
        <v>1</v>
      </c>
      <c r="AH895">
        <f t="shared" si="129"/>
        <v>2.8</v>
      </c>
      <c r="AI895">
        <v>0.14499999999999999</v>
      </c>
      <c r="AJ895">
        <f t="shared" si="139"/>
        <v>0.40599999999999997</v>
      </c>
      <c r="AK895" t="str">
        <f t="shared" si="130"/>
        <v/>
      </c>
      <c r="AL895" t="str">
        <f t="shared" si="138"/>
        <v/>
      </c>
    </row>
    <row r="896" spans="1:39" x14ac:dyDescent="0.2">
      <c r="A896" t="s">
        <v>12472</v>
      </c>
      <c r="B896" t="s">
        <v>122</v>
      </c>
      <c r="C896" t="s">
        <v>12473</v>
      </c>
      <c r="D896" s="1">
        <v>36636</v>
      </c>
      <c r="E896" s="1">
        <v>43456</v>
      </c>
      <c r="F896" t="s">
        <v>19</v>
      </c>
      <c r="I896">
        <v>100</v>
      </c>
      <c r="J896">
        <v>0</v>
      </c>
      <c r="K896">
        <v>0</v>
      </c>
      <c r="L896">
        <v>1921</v>
      </c>
      <c r="M896">
        <v>1921</v>
      </c>
      <c r="N896" t="s">
        <v>20</v>
      </c>
      <c r="O896" t="s">
        <v>12474</v>
      </c>
      <c r="P896" t="s">
        <v>28</v>
      </c>
      <c r="Q896" t="s">
        <v>34233</v>
      </c>
      <c r="R896" t="s">
        <v>34233</v>
      </c>
      <c r="S896" t="s">
        <v>33797</v>
      </c>
      <c r="T896" t="s">
        <v>34382</v>
      </c>
      <c r="U896" t="s">
        <v>32634</v>
      </c>
      <c r="V896" t="s">
        <v>34956</v>
      </c>
      <c r="W896">
        <v>400</v>
      </c>
      <c r="X896">
        <v>2</v>
      </c>
      <c r="Y896">
        <v>1</v>
      </c>
      <c r="Z896">
        <v>500</v>
      </c>
      <c r="AA896">
        <v>8</v>
      </c>
      <c r="AB896">
        <v>35</v>
      </c>
      <c r="AC896">
        <v>1</v>
      </c>
      <c r="AD896" t="str">
        <f t="shared" si="142"/>
        <v/>
      </c>
      <c r="AE896" t="str">
        <f t="shared" si="141"/>
        <v/>
      </c>
      <c r="AF896" t="str">
        <f t="shared" si="135"/>
        <v/>
      </c>
      <c r="AG896">
        <f t="shared" si="140"/>
        <v>1</v>
      </c>
      <c r="AH896">
        <f t="shared" si="129"/>
        <v>2.8</v>
      </c>
      <c r="AI896">
        <v>0.14499999999999999</v>
      </c>
      <c r="AJ896">
        <f t="shared" si="139"/>
        <v>0.40599999999999997</v>
      </c>
      <c r="AK896" t="str">
        <f t="shared" si="130"/>
        <v/>
      </c>
      <c r="AL896" t="str">
        <f t="shared" si="138"/>
        <v/>
      </c>
    </row>
    <row r="897" spans="1:39" x14ac:dyDescent="0.2">
      <c r="A897" t="s">
        <v>11823</v>
      </c>
      <c r="B897" t="s">
        <v>122</v>
      </c>
      <c r="C897" t="s">
        <v>11824</v>
      </c>
      <c r="D897" s="1">
        <v>36636</v>
      </c>
      <c r="E897" s="1">
        <v>43456</v>
      </c>
      <c r="F897" t="s">
        <v>474</v>
      </c>
      <c r="I897">
        <v>100</v>
      </c>
      <c r="J897">
        <v>0</v>
      </c>
      <c r="K897">
        <v>0</v>
      </c>
      <c r="L897">
        <v>123</v>
      </c>
      <c r="M897">
        <v>123</v>
      </c>
      <c r="N897" t="s">
        <v>20</v>
      </c>
      <c r="O897" t="s">
        <v>11825</v>
      </c>
      <c r="P897" t="s">
        <v>28</v>
      </c>
      <c r="Q897" t="s">
        <v>34233</v>
      </c>
      <c r="R897" t="s">
        <v>34233</v>
      </c>
      <c r="S897" t="s">
        <v>32627</v>
      </c>
      <c r="T897" t="s">
        <v>34233</v>
      </c>
      <c r="U897" t="s">
        <v>32641</v>
      </c>
      <c r="V897" t="s">
        <v>34956</v>
      </c>
      <c r="W897">
        <v>30</v>
      </c>
      <c r="X897">
        <v>1</v>
      </c>
      <c r="Y897">
        <v>1</v>
      </c>
      <c r="Z897">
        <v>30</v>
      </c>
      <c r="AA897">
        <v>5</v>
      </c>
      <c r="AB897">
        <v>35</v>
      </c>
      <c r="AD897" t="str">
        <f t="shared" si="142"/>
        <v/>
      </c>
      <c r="AE897" t="str">
        <f t="shared" si="141"/>
        <v/>
      </c>
      <c r="AF897">
        <f t="shared" si="135"/>
        <v>30</v>
      </c>
      <c r="AG897" t="str">
        <f t="shared" si="140"/>
        <v/>
      </c>
      <c r="AH897" t="str">
        <f t="shared" si="129"/>
        <v/>
      </c>
      <c r="AI897">
        <v>0.14499999999999999</v>
      </c>
      <c r="AJ897" s="3" t="str">
        <f t="shared" si="139"/>
        <v/>
      </c>
      <c r="AK897" t="str">
        <f t="shared" si="130"/>
        <v/>
      </c>
      <c r="AL897" t="str">
        <f t="shared" si="138"/>
        <v/>
      </c>
      <c r="AM897" t="s">
        <v>34885</v>
      </c>
    </row>
    <row r="898" spans="1:39" x14ac:dyDescent="0.2">
      <c r="A898" t="s">
        <v>12475</v>
      </c>
      <c r="B898" t="s">
        <v>122</v>
      </c>
      <c r="C898" t="s">
        <v>12476</v>
      </c>
      <c r="D898" s="1">
        <v>36636</v>
      </c>
      <c r="E898" s="1">
        <v>43456</v>
      </c>
      <c r="F898" t="s">
        <v>19</v>
      </c>
      <c r="I898">
        <v>100</v>
      </c>
      <c r="J898">
        <v>0</v>
      </c>
      <c r="K898">
        <v>0</v>
      </c>
      <c r="L898">
        <v>1903</v>
      </c>
      <c r="M898">
        <v>1903</v>
      </c>
      <c r="N898" t="s">
        <v>20</v>
      </c>
      <c r="O898" t="s">
        <v>12477</v>
      </c>
      <c r="P898" t="s">
        <v>28</v>
      </c>
      <c r="Q898" t="s">
        <v>34233</v>
      </c>
      <c r="R898" t="s">
        <v>34233</v>
      </c>
      <c r="S898" t="s">
        <v>32628</v>
      </c>
      <c r="T898" t="s">
        <v>34354</v>
      </c>
      <c r="U898" t="s">
        <v>32634</v>
      </c>
      <c r="V898" t="s">
        <v>34956</v>
      </c>
      <c r="W898">
        <v>400</v>
      </c>
      <c r="X898">
        <v>2</v>
      </c>
      <c r="Y898">
        <v>1</v>
      </c>
      <c r="Z898">
        <v>500</v>
      </c>
      <c r="AA898">
        <v>8</v>
      </c>
      <c r="AB898">
        <v>35</v>
      </c>
      <c r="AC898">
        <v>1</v>
      </c>
      <c r="AD898" t="str">
        <f t="shared" si="142"/>
        <v/>
      </c>
      <c r="AE898" t="str">
        <f t="shared" si="141"/>
        <v/>
      </c>
      <c r="AF898" t="str">
        <f t="shared" si="135"/>
        <v/>
      </c>
      <c r="AG898">
        <f t="shared" si="140"/>
        <v>1</v>
      </c>
      <c r="AH898">
        <f t="shared" si="129"/>
        <v>2.8</v>
      </c>
      <c r="AI898">
        <v>0.14499999999999999</v>
      </c>
      <c r="AJ898">
        <f t="shared" si="139"/>
        <v>0.40599999999999997</v>
      </c>
      <c r="AK898" t="str">
        <f t="shared" si="130"/>
        <v/>
      </c>
      <c r="AL898" t="str">
        <f t="shared" si="138"/>
        <v/>
      </c>
    </row>
    <row r="899" spans="1:39" x14ac:dyDescent="0.2">
      <c r="A899" t="s">
        <v>11055</v>
      </c>
      <c r="B899" t="s">
        <v>122</v>
      </c>
      <c r="C899" t="s">
        <v>11056</v>
      </c>
      <c r="D899" s="1">
        <v>36469</v>
      </c>
      <c r="E899" s="1">
        <v>43456</v>
      </c>
      <c r="F899" t="s">
        <v>26</v>
      </c>
      <c r="I899">
        <v>100</v>
      </c>
      <c r="J899">
        <v>0</v>
      </c>
      <c r="K899">
        <v>0</v>
      </c>
      <c r="L899">
        <v>2075</v>
      </c>
      <c r="M899">
        <v>2075</v>
      </c>
      <c r="N899" t="s">
        <v>20</v>
      </c>
      <c r="O899" t="s">
        <v>11057</v>
      </c>
      <c r="P899" t="s">
        <v>44</v>
      </c>
      <c r="Q899" t="s">
        <v>34233</v>
      </c>
      <c r="R899" t="s">
        <v>34233</v>
      </c>
      <c r="S899" t="s">
        <v>34233</v>
      </c>
      <c r="T899" t="s">
        <v>34233</v>
      </c>
      <c r="AD899" t="str">
        <f t="shared" si="142"/>
        <v/>
      </c>
      <c r="AE899" t="str">
        <f t="shared" si="141"/>
        <v/>
      </c>
      <c r="AF899" t="str">
        <f t="shared" si="135"/>
        <v/>
      </c>
      <c r="AG899" t="str">
        <f t="shared" si="140"/>
        <v/>
      </c>
      <c r="AH899" t="str">
        <f t="shared" ref="AH899:AH962" si="143">IF(AG899="","",AG899*2.8)</f>
        <v/>
      </c>
      <c r="AI899">
        <v>0.14499999999999999</v>
      </c>
      <c r="AJ899" t="str">
        <f t="shared" si="139"/>
        <v/>
      </c>
      <c r="AK899" t="str">
        <f t="shared" ref="AK899:AK962" si="144">IF(AE899="","",AE899*2.8)</f>
        <v/>
      </c>
      <c r="AL899" t="str">
        <f t="shared" si="138"/>
        <v/>
      </c>
    </row>
    <row r="900" spans="1:39" x14ac:dyDescent="0.2">
      <c r="A900" t="s">
        <v>11847</v>
      </c>
      <c r="B900" t="s">
        <v>122</v>
      </c>
      <c r="C900" t="s">
        <v>11848</v>
      </c>
      <c r="D900" s="1">
        <v>36636</v>
      </c>
      <c r="E900" s="1">
        <v>44546</v>
      </c>
      <c r="F900" t="s">
        <v>26</v>
      </c>
      <c r="I900">
        <v>100</v>
      </c>
      <c r="J900">
        <v>0</v>
      </c>
      <c r="K900">
        <v>0</v>
      </c>
      <c r="L900">
        <v>5133</v>
      </c>
      <c r="M900">
        <v>5133</v>
      </c>
      <c r="N900" t="s">
        <v>20</v>
      </c>
      <c r="O900" t="s">
        <v>11849</v>
      </c>
      <c r="P900" t="s">
        <v>44</v>
      </c>
      <c r="Q900" t="s">
        <v>34233</v>
      </c>
      <c r="R900" t="s">
        <v>34233</v>
      </c>
      <c r="S900" t="s">
        <v>34233</v>
      </c>
      <c r="T900" t="s">
        <v>34233</v>
      </c>
      <c r="V900" t="s">
        <v>34956</v>
      </c>
      <c r="AD900" t="str">
        <f t="shared" si="142"/>
        <v/>
      </c>
      <c r="AE900" t="str">
        <f t="shared" si="141"/>
        <v/>
      </c>
      <c r="AF900" t="str">
        <f t="shared" si="135"/>
        <v/>
      </c>
      <c r="AG900" t="str">
        <f t="shared" si="140"/>
        <v/>
      </c>
      <c r="AH900" t="str">
        <f t="shared" si="143"/>
        <v/>
      </c>
      <c r="AI900">
        <v>0.14499999999999999</v>
      </c>
      <c r="AJ900" t="str">
        <f t="shared" si="139"/>
        <v/>
      </c>
      <c r="AK900" t="str">
        <f t="shared" si="144"/>
        <v/>
      </c>
      <c r="AL900" t="str">
        <f t="shared" si="138"/>
        <v/>
      </c>
    </row>
    <row r="901" spans="1:39" x14ac:dyDescent="0.2">
      <c r="A901" t="s">
        <v>14587</v>
      </c>
      <c r="B901" t="s">
        <v>122</v>
      </c>
      <c r="C901" t="s">
        <v>14588</v>
      </c>
      <c r="D901" s="1">
        <v>37236</v>
      </c>
      <c r="E901" s="1">
        <v>43951</v>
      </c>
      <c r="F901" t="s">
        <v>26</v>
      </c>
      <c r="I901">
        <v>100</v>
      </c>
      <c r="J901">
        <v>0</v>
      </c>
      <c r="K901">
        <v>0</v>
      </c>
      <c r="L901">
        <v>4131</v>
      </c>
      <c r="M901">
        <v>4131</v>
      </c>
      <c r="N901" t="s">
        <v>20</v>
      </c>
      <c r="O901" t="s">
        <v>14589</v>
      </c>
      <c r="P901" t="s">
        <v>44</v>
      </c>
      <c r="Q901" t="s">
        <v>34233</v>
      </c>
      <c r="R901" t="s">
        <v>34233</v>
      </c>
      <c r="S901" t="s">
        <v>34233</v>
      </c>
      <c r="T901" t="s">
        <v>34233</v>
      </c>
      <c r="V901" t="s">
        <v>32708</v>
      </c>
      <c r="AD901" t="str">
        <f t="shared" si="142"/>
        <v/>
      </c>
      <c r="AE901" t="str">
        <f t="shared" si="141"/>
        <v/>
      </c>
      <c r="AF901" t="str">
        <f t="shared" si="135"/>
        <v/>
      </c>
      <c r="AG901" t="str">
        <f t="shared" si="140"/>
        <v/>
      </c>
      <c r="AH901" t="str">
        <f t="shared" si="143"/>
        <v/>
      </c>
      <c r="AI901">
        <v>0.14499999999999999</v>
      </c>
      <c r="AJ901" t="str">
        <f t="shared" si="139"/>
        <v/>
      </c>
      <c r="AK901" t="str">
        <f t="shared" si="144"/>
        <v/>
      </c>
      <c r="AL901" t="str">
        <f t="shared" si="138"/>
        <v/>
      </c>
    </row>
    <row r="902" spans="1:39" x14ac:dyDescent="0.2">
      <c r="A902" t="s">
        <v>14218</v>
      </c>
      <c r="B902" t="s">
        <v>122</v>
      </c>
      <c r="C902" t="s">
        <v>14219</v>
      </c>
      <c r="D902" s="1">
        <v>37293</v>
      </c>
      <c r="E902" s="1">
        <v>43762</v>
      </c>
      <c r="F902" t="s">
        <v>26</v>
      </c>
      <c r="I902">
        <v>100</v>
      </c>
      <c r="J902">
        <v>0</v>
      </c>
      <c r="K902">
        <v>0</v>
      </c>
      <c r="L902">
        <v>183</v>
      </c>
      <c r="M902">
        <v>183</v>
      </c>
      <c r="N902" t="s">
        <v>20</v>
      </c>
      <c r="O902" t="s">
        <v>14220</v>
      </c>
      <c r="P902" t="s">
        <v>28</v>
      </c>
      <c r="Q902" t="s">
        <v>34233</v>
      </c>
      <c r="R902" t="s">
        <v>34233</v>
      </c>
      <c r="S902" t="s">
        <v>34233</v>
      </c>
      <c r="T902" t="s">
        <v>34233</v>
      </c>
      <c r="V902" t="s">
        <v>32734</v>
      </c>
      <c r="AD902" t="str">
        <f t="shared" si="142"/>
        <v/>
      </c>
      <c r="AE902" t="str">
        <f t="shared" si="141"/>
        <v/>
      </c>
      <c r="AF902" t="str">
        <f t="shared" si="135"/>
        <v/>
      </c>
      <c r="AG902" t="str">
        <f t="shared" si="140"/>
        <v/>
      </c>
      <c r="AH902" t="str">
        <f t="shared" si="143"/>
        <v/>
      </c>
      <c r="AI902">
        <v>0.14499999999999999</v>
      </c>
      <c r="AJ902" t="str">
        <f t="shared" si="139"/>
        <v/>
      </c>
      <c r="AK902" t="str">
        <f t="shared" si="144"/>
        <v/>
      </c>
      <c r="AL902" t="str">
        <f t="shared" si="138"/>
        <v/>
      </c>
    </row>
    <row r="903" spans="1:39" x14ac:dyDescent="0.2">
      <c r="A903" t="s">
        <v>16681</v>
      </c>
      <c r="B903" t="s">
        <v>122</v>
      </c>
      <c r="C903" t="s">
        <v>16682</v>
      </c>
      <c r="D903" s="1">
        <v>37582</v>
      </c>
      <c r="E903" s="1">
        <v>43456</v>
      </c>
      <c r="F903" t="s">
        <v>19</v>
      </c>
      <c r="G903" t="s">
        <v>39</v>
      </c>
      <c r="I903">
        <v>60</v>
      </c>
      <c r="J903">
        <v>40</v>
      </c>
      <c r="K903">
        <v>0</v>
      </c>
      <c r="L903">
        <v>1383</v>
      </c>
      <c r="M903">
        <v>1383</v>
      </c>
      <c r="N903" t="s">
        <v>20</v>
      </c>
      <c r="O903" t="s">
        <v>16683</v>
      </c>
      <c r="P903" t="s">
        <v>28</v>
      </c>
      <c r="Q903" t="s">
        <v>34233</v>
      </c>
      <c r="R903" t="s">
        <v>34233</v>
      </c>
      <c r="S903" t="s">
        <v>32628</v>
      </c>
      <c r="T903" t="s">
        <v>34357</v>
      </c>
      <c r="U903" t="s">
        <v>32634</v>
      </c>
      <c r="V903" t="s">
        <v>34946</v>
      </c>
      <c r="W903">
        <f>1349*0.15</f>
        <v>202.35</v>
      </c>
      <c r="X903">
        <v>2</v>
      </c>
      <c r="Y903">
        <v>1</v>
      </c>
      <c r="Z903">
        <f>W903*X903</f>
        <v>404.7</v>
      </c>
      <c r="AA903">
        <v>18</v>
      </c>
      <c r="AB903">
        <v>15</v>
      </c>
      <c r="AC903">
        <v>1</v>
      </c>
      <c r="AD903" t="str">
        <f t="shared" si="142"/>
        <v/>
      </c>
      <c r="AE903" t="str">
        <f t="shared" si="141"/>
        <v/>
      </c>
      <c r="AF903" t="str">
        <f t="shared" si="135"/>
        <v/>
      </c>
      <c r="AG903">
        <f t="shared" si="140"/>
        <v>1</v>
      </c>
      <c r="AH903">
        <f t="shared" si="143"/>
        <v>2.8</v>
      </c>
      <c r="AI903">
        <v>0.14499999999999999</v>
      </c>
      <c r="AJ903">
        <v>0.6</v>
      </c>
      <c r="AK903" t="str">
        <f t="shared" si="144"/>
        <v/>
      </c>
      <c r="AL903" t="str">
        <f t="shared" si="138"/>
        <v/>
      </c>
      <c r="AM903" t="s">
        <v>33896</v>
      </c>
    </row>
    <row r="904" spans="1:39" x14ac:dyDescent="0.2">
      <c r="A904" t="s">
        <v>17319</v>
      </c>
      <c r="B904" t="s">
        <v>122</v>
      </c>
      <c r="C904" t="s">
        <v>17320</v>
      </c>
      <c r="D904" s="1">
        <v>37573</v>
      </c>
      <c r="E904" s="1">
        <v>43456</v>
      </c>
      <c r="F904" t="s">
        <v>474</v>
      </c>
      <c r="I904">
        <v>100</v>
      </c>
      <c r="J904">
        <v>0</v>
      </c>
      <c r="K904">
        <v>0</v>
      </c>
      <c r="L904">
        <v>36</v>
      </c>
      <c r="M904">
        <v>36</v>
      </c>
      <c r="N904" t="s">
        <v>20</v>
      </c>
      <c r="O904" t="s">
        <v>17321</v>
      </c>
      <c r="P904" t="s">
        <v>28</v>
      </c>
      <c r="Q904" t="s">
        <v>34233</v>
      </c>
      <c r="R904" t="s">
        <v>34233</v>
      </c>
      <c r="S904" t="s">
        <v>32627</v>
      </c>
      <c r="T904" t="s">
        <v>34233</v>
      </c>
      <c r="U904" t="s">
        <v>32641</v>
      </c>
      <c r="V904" t="s">
        <v>34946</v>
      </c>
      <c r="W904">
        <f>L904*0.4</f>
        <v>14.4</v>
      </c>
      <c r="X904">
        <v>1</v>
      </c>
      <c r="Y904">
        <v>1</v>
      </c>
      <c r="Z904">
        <f>W904</f>
        <v>14.4</v>
      </c>
      <c r="AB904">
        <v>40</v>
      </c>
      <c r="AD904" t="str">
        <f t="shared" si="142"/>
        <v/>
      </c>
      <c r="AE904" t="str">
        <f t="shared" si="141"/>
        <v/>
      </c>
      <c r="AF904">
        <f t="shared" si="135"/>
        <v>14.4</v>
      </c>
      <c r="AG904" t="str">
        <f t="shared" si="140"/>
        <v/>
      </c>
      <c r="AH904" t="str">
        <f t="shared" si="143"/>
        <v/>
      </c>
      <c r="AI904">
        <v>0.14499999999999999</v>
      </c>
      <c r="AJ904" s="3" t="str">
        <f t="shared" si="139"/>
        <v/>
      </c>
      <c r="AK904" t="str">
        <f t="shared" si="144"/>
        <v/>
      </c>
      <c r="AL904" t="str">
        <f t="shared" si="138"/>
        <v/>
      </c>
      <c r="AM904" t="s">
        <v>34885</v>
      </c>
    </row>
    <row r="905" spans="1:39" x14ac:dyDescent="0.2">
      <c r="A905" t="s">
        <v>16532</v>
      </c>
      <c r="B905" t="s">
        <v>122</v>
      </c>
      <c r="C905" t="s">
        <v>16533</v>
      </c>
      <c r="D905" s="1">
        <v>37579</v>
      </c>
      <c r="E905" s="1">
        <v>43456</v>
      </c>
      <c r="F905" t="s">
        <v>19</v>
      </c>
      <c r="I905">
        <v>100</v>
      </c>
      <c r="J905">
        <v>0</v>
      </c>
      <c r="K905">
        <v>0</v>
      </c>
      <c r="L905">
        <v>950</v>
      </c>
      <c r="M905">
        <v>950</v>
      </c>
      <c r="N905" t="s">
        <v>20</v>
      </c>
      <c r="O905" t="s">
        <v>16534</v>
      </c>
      <c r="P905" t="s">
        <v>28</v>
      </c>
      <c r="Q905" t="s">
        <v>34233</v>
      </c>
      <c r="R905" t="s">
        <v>34233</v>
      </c>
      <c r="S905" t="s">
        <v>32628</v>
      </c>
      <c r="T905" t="s">
        <v>34349</v>
      </c>
      <c r="U905" t="s">
        <v>32634</v>
      </c>
      <c r="V905" t="s">
        <v>34946</v>
      </c>
      <c r="W905">
        <f>1349*0.2</f>
        <v>269.8</v>
      </c>
      <c r="X905">
        <v>2</v>
      </c>
      <c r="Y905">
        <v>1</v>
      </c>
      <c r="Z905">
        <f>W905*X905</f>
        <v>539.6</v>
      </c>
      <c r="AA905">
        <v>18</v>
      </c>
      <c r="AB905">
        <v>20</v>
      </c>
      <c r="AC905">
        <v>1</v>
      </c>
      <c r="AD905" t="str">
        <f t="shared" si="142"/>
        <v/>
      </c>
      <c r="AE905" t="str">
        <f t="shared" si="141"/>
        <v/>
      </c>
      <c r="AF905" t="str">
        <f t="shared" si="135"/>
        <v/>
      </c>
      <c r="AG905">
        <f t="shared" si="140"/>
        <v>1</v>
      </c>
      <c r="AH905">
        <f t="shared" si="143"/>
        <v>2.8</v>
      </c>
      <c r="AI905">
        <v>0.14499999999999999</v>
      </c>
      <c r="AJ905">
        <v>0.6</v>
      </c>
      <c r="AK905" t="str">
        <f t="shared" si="144"/>
        <v/>
      </c>
      <c r="AL905" t="str">
        <f t="shared" si="138"/>
        <v/>
      </c>
      <c r="AM905" t="s">
        <v>33896</v>
      </c>
    </row>
    <row r="906" spans="1:39" s="20" customFormat="1" x14ac:dyDescent="0.2">
      <c r="A906" s="20" t="s">
        <v>16684</v>
      </c>
      <c r="B906" s="20" t="s">
        <v>122</v>
      </c>
      <c r="C906" s="20" t="s">
        <v>16685</v>
      </c>
      <c r="D906" s="21">
        <v>37582</v>
      </c>
      <c r="E906" s="21">
        <v>43456</v>
      </c>
      <c r="F906" s="20" t="s">
        <v>19</v>
      </c>
      <c r="I906" s="20">
        <v>100</v>
      </c>
      <c r="J906" s="20">
        <v>0</v>
      </c>
      <c r="K906" s="20">
        <v>0</v>
      </c>
      <c r="L906" s="20">
        <v>399</v>
      </c>
      <c r="M906" s="20">
        <v>399</v>
      </c>
      <c r="N906" s="20" t="s">
        <v>20</v>
      </c>
      <c r="O906" s="20" t="s">
        <v>16534</v>
      </c>
      <c r="P906" s="20" t="s">
        <v>28</v>
      </c>
      <c r="Q906" s="20" t="s">
        <v>34233</v>
      </c>
      <c r="R906" s="20" t="s">
        <v>34233</v>
      </c>
      <c r="S906" s="20" t="s">
        <v>33942</v>
      </c>
      <c r="T906" s="20" t="s">
        <v>34233</v>
      </c>
      <c r="AD906" s="20" t="str">
        <f t="shared" si="142"/>
        <v/>
      </c>
      <c r="AE906" s="20" t="str">
        <f t="shared" si="141"/>
        <v/>
      </c>
      <c r="AF906" s="20" t="str">
        <f t="shared" si="135"/>
        <v/>
      </c>
      <c r="AG906" s="20" t="str">
        <f t="shared" si="140"/>
        <v/>
      </c>
      <c r="AH906" s="20" t="str">
        <f t="shared" si="143"/>
        <v/>
      </c>
      <c r="AI906" s="20">
        <v>0.14499999999999999</v>
      </c>
      <c r="AJ906" s="20" t="str">
        <f t="shared" si="139"/>
        <v/>
      </c>
      <c r="AK906" s="20" t="str">
        <f t="shared" si="144"/>
        <v/>
      </c>
      <c r="AL906" s="20" t="str">
        <f t="shared" si="138"/>
        <v/>
      </c>
      <c r="AM906" s="20" t="s">
        <v>34289</v>
      </c>
    </row>
    <row r="907" spans="1:39" x14ac:dyDescent="0.2">
      <c r="A907" t="s">
        <v>17310</v>
      </c>
      <c r="B907" t="s">
        <v>122</v>
      </c>
      <c r="C907" t="s">
        <v>17311</v>
      </c>
      <c r="D907" s="1">
        <v>37573</v>
      </c>
      <c r="E907" s="1">
        <v>44546</v>
      </c>
      <c r="F907" t="s">
        <v>19</v>
      </c>
      <c r="I907">
        <v>100</v>
      </c>
      <c r="J907">
        <v>0</v>
      </c>
      <c r="K907">
        <v>0</v>
      </c>
      <c r="L907">
        <v>1342</v>
      </c>
      <c r="M907">
        <v>1342</v>
      </c>
      <c r="N907" t="s">
        <v>20</v>
      </c>
      <c r="O907" t="s">
        <v>17312</v>
      </c>
      <c r="P907" t="s">
        <v>28</v>
      </c>
      <c r="Q907" t="s">
        <v>34233</v>
      </c>
      <c r="R907" t="s">
        <v>34233</v>
      </c>
      <c r="S907" t="s">
        <v>32628</v>
      </c>
      <c r="T907" t="s">
        <v>34357</v>
      </c>
      <c r="U907" t="s">
        <v>32634</v>
      </c>
      <c r="V907" t="s">
        <v>34946</v>
      </c>
      <c r="W907">
        <f>1315*0.2</f>
        <v>263</v>
      </c>
      <c r="X907">
        <v>2</v>
      </c>
      <c r="Y907">
        <v>1</v>
      </c>
      <c r="Z907">
        <f>W907*X907</f>
        <v>526</v>
      </c>
      <c r="AA907">
        <v>18</v>
      </c>
      <c r="AB907">
        <v>20</v>
      </c>
      <c r="AC907">
        <v>1</v>
      </c>
      <c r="AD907" t="str">
        <f t="shared" si="142"/>
        <v/>
      </c>
      <c r="AE907" t="str">
        <f t="shared" si="141"/>
        <v/>
      </c>
      <c r="AF907" t="str">
        <f t="shared" si="135"/>
        <v/>
      </c>
      <c r="AG907">
        <f t="shared" si="140"/>
        <v>1</v>
      </c>
      <c r="AH907">
        <f t="shared" si="143"/>
        <v>2.8</v>
      </c>
      <c r="AI907">
        <v>0.14499999999999999</v>
      </c>
      <c r="AJ907">
        <v>0.6</v>
      </c>
      <c r="AK907" t="str">
        <f t="shared" si="144"/>
        <v/>
      </c>
      <c r="AL907" t="str">
        <f t="shared" si="138"/>
        <v/>
      </c>
      <c r="AM907" t="s">
        <v>33896</v>
      </c>
    </row>
    <row r="908" spans="1:39" x14ac:dyDescent="0.2">
      <c r="A908" t="s">
        <v>29147</v>
      </c>
      <c r="B908" t="s">
        <v>122</v>
      </c>
      <c r="C908" t="s">
        <v>29148</v>
      </c>
      <c r="D908" s="1">
        <v>43446</v>
      </c>
      <c r="E908" s="1">
        <v>43456</v>
      </c>
      <c r="F908" t="s">
        <v>19</v>
      </c>
      <c r="I908">
        <v>100</v>
      </c>
      <c r="J908">
        <v>0</v>
      </c>
      <c r="K908">
        <v>0</v>
      </c>
      <c r="L908">
        <v>1401</v>
      </c>
      <c r="M908">
        <v>1401</v>
      </c>
      <c r="N908" t="s">
        <v>20</v>
      </c>
      <c r="O908" t="s">
        <v>29149</v>
      </c>
      <c r="P908" t="s">
        <v>28</v>
      </c>
      <c r="Q908" t="s">
        <v>34233</v>
      </c>
      <c r="R908" t="s">
        <v>34233</v>
      </c>
      <c r="S908" t="s">
        <v>32628</v>
      </c>
      <c r="T908" t="s">
        <v>34354</v>
      </c>
      <c r="U908" t="s">
        <v>32634</v>
      </c>
      <c r="V908" t="s">
        <v>34946</v>
      </c>
      <c r="W908">
        <f>1401*0.2</f>
        <v>280.2</v>
      </c>
      <c r="X908">
        <v>2</v>
      </c>
      <c r="Y908">
        <v>1</v>
      </c>
      <c r="Z908">
        <f>W908*X908</f>
        <v>560.4</v>
      </c>
      <c r="AA908">
        <v>18</v>
      </c>
      <c r="AB908">
        <v>20</v>
      </c>
      <c r="AC908">
        <v>1</v>
      </c>
      <c r="AD908" t="str">
        <f t="shared" si="142"/>
        <v/>
      </c>
      <c r="AE908" t="str">
        <f t="shared" si="141"/>
        <v/>
      </c>
      <c r="AF908" t="str">
        <f t="shared" ref="AF908:AF971" si="145">IF((S908&lt;&gt;"tühi")*(F908&lt;&gt;"Elamumaa")*(G908&lt;&gt;"Elamumaa")*(H908&lt;&gt;"Elamumaa"),IF(Z908=0,"",Z908),"")</f>
        <v/>
      </c>
      <c r="AG908">
        <f t="shared" si="140"/>
        <v>1</v>
      </c>
      <c r="AH908">
        <f t="shared" si="143"/>
        <v>2.8</v>
      </c>
      <c r="AI908">
        <v>0.14499999999999999</v>
      </c>
      <c r="AJ908">
        <v>0.6</v>
      </c>
      <c r="AK908" t="str">
        <f t="shared" si="144"/>
        <v/>
      </c>
      <c r="AL908" t="str">
        <f t="shared" si="138"/>
        <v/>
      </c>
      <c r="AM908" t="s">
        <v>33896</v>
      </c>
    </row>
    <row r="909" spans="1:39" x14ac:dyDescent="0.2">
      <c r="A909" t="s">
        <v>17313</v>
      </c>
      <c r="B909" t="s">
        <v>122</v>
      </c>
      <c r="C909" t="s">
        <v>17314</v>
      </c>
      <c r="D909" s="1">
        <v>37573</v>
      </c>
      <c r="E909" s="1">
        <v>43456</v>
      </c>
      <c r="F909" t="s">
        <v>19</v>
      </c>
      <c r="I909">
        <v>100</v>
      </c>
      <c r="J909">
        <v>0</v>
      </c>
      <c r="K909">
        <v>0</v>
      </c>
      <c r="L909">
        <v>1411</v>
      </c>
      <c r="M909">
        <v>1411</v>
      </c>
      <c r="N909" t="s">
        <v>20</v>
      </c>
      <c r="O909" t="s">
        <v>17315</v>
      </c>
      <c r="P909" t="s">
        <v>28</v>
      </c>
      <c r="Q909" t="s">
        <v>34233</v>
      </c>
      <c r="R909" t="s">
        <v>34233</v>
      </c>
      <c r="S909" t="s">
        <v>32628</v>
      </c>
      <c r="T909" t="s">
        <v>34354</v>
      </c>
      <c r="U909" t="s">
        <v>32634</v>
      </c>
      <c r="V909" t="s">
        <v>34946</v>
      </c>
      <c r="W909">
        <f>1411*0.2</f>
        <v>282.2</v>
      </c>
      <c r="X909">
        <v>2</v>
      </c>
      <c r="Y909">
        <v>1</v>
      </c>
      <c r="Z909">
        <f>W909*X909</f>
        <v>564.4</v>
      </c>
      <c r="AA909">
        <v>18</v>
      </c>
      <c r="AB909">
        <v>20</v>
      </c>
      <c r="AC909">
        <v>1</v>
      </c>
      <c r="AD909" t="str">
        <f t="shared" si="142"/>
        <v/>
      </c>
      <c r="AE909" t="str">
        <f t="shared" si="141"/>
        <v/>
      </c>
      <c r="AF909" t="str">
        <f t="shared" si="145"/>
        <v/>
      </c>
      <c r="AG909">
        <f t="shared" si="140"/>
        <v>1</v>
      </c>
      <c r="AH909">
        <f t="shared" si="143"/>
        <v>2.8</v>
      </c>
      <c r="AI909">
        <v>0.14499999999999999</v>
      </c>
      <c r="AJ909">
        <v>0.6</v>
      </c>
      <c r="AK909" t="str">
        <f t="shared" si="144"/>
        <v/>
      </c>
      <c r="AL909" t="str">
        <f t="shared" si="138"/>
        <v/>
      </c>
      <c r="AM909" t="s">
        <v>33896</v>
      </c>
    </row>
    <row r="910" spans="1:39" x14ac:dyDescent="0.2">
      <c r="A910" t="s">
        <v>16544</v>
      </c>
      <c r="B910" t="s">
        <v>122</v>
      </c>
      <c r="C910" t="s">
        <v>16545</v>
      </c>
      <c r="D910" s="1">
        <v>37582</v>
      </c>
      <c r="E910" s="1">
        <v>43456</v>
      </c>
      <c r="F910" t="s">
        <v>19</v>
      </c>
      <c r="I910">
        <v>100</v>
      </c>
      <c r="J910">
        <v>0</v>
      </c>
      <c r="K910">
        <v>0</v>
      </c>
      <c r="L910">
        <v>1362</v>
      </c>
      <c r="M910">
        <v>1362</v>
      </c>
      <c r="N910" t="s">
        <v>20</v>
      </c>
      <c r="O910" t="s">
        <v>16546</v>
      </c>
      <c r="P910" t="s">
        <v>28</v>
      </c>
      <c r="Q910" t="s">
        <v>34233</v>
      </c>
      <c r="R910" t="s">
        <v>34233</v>
      </c>
      <c r="S910" t="s">
        <v>32628</v>
      </c>
      <c r="T910" t="s">
        <v>34349</v>
      </c>
      <c r="U910" t="s">
        <v>32634</v>
      </c>
      <c r="V910" t="s">
        <v>34946</v>
      </c>
      <c r="W910">
        <f>1362*0.2</f>
        <v>272.40000000000003</v>
      </c>
      <c r="X910">
        <v>2</v>
      </c>
      <c r="Y910">
        <v>1</v>
      </c>
      <c r="Z910">
        <f>W910*X910</f>
        <v>544.80000000000007</v>
      </c>
      <c r="AA910">
        <v>18</v>
      </c>
      <c r="AB910">
        <v>20</v>
      </c>
      <c r="AC910">
        <v>1</v>
      </c>
      <c r="AD910" t="str">
        <f t="shared" si="142"/>
        <v/>
      </c>
      <c r="AE910" t="str">
        <f t="shared" si="141"/>
        <v/>
      </c>
      <c r="AF910" t="str">
        <f t="shared" si="145"/>
        <v/>
      </c>
      <c r="AG910">
        <f t="shared" si="140"/>
        <v>1</v>
      </c>
      <c r="AH910">
        <f t="shared" si="143"/>
        <v>2.8</v>
      </c>
      <c r="AI910">
        <v>0.14499999999999999</v>
      </c>
      <c r="AJ910">
        <v>0.6</v>
      </c>
      <c r="AK910" t="str">
        <f t="shared" si="144"/>
        <v/>
      </c>
      <c r="AL910" t="str">
        <f t="shared" si="138"/>
        <v/>
      </c>
      <c r="AM910" t="s">
        <v>33896</v>
      </c>
    </row>
    <row r="911" spans="1:39" x14ac:dyDescent="0.2">
      <c r="A911" t="s">
        <v>17316</v>
      </c>
      <c r="B911" t="s">
        <v>122</v>
      </c>
      <c r="C911" t="s">
        <v>17317</v>
      </c>
      <c r="D911" s="1">
        <v>37573</v>
      </c>
      <c r="E911" s="1">
        <v>43951</v>
      </c>
      <c r="F911" t="s">
        <v>26</v>
      </c>
      <c r="I911">
        <v>100</v>
      </c>
      <c r="J911">
        <v>0</v>
      </c>
      <c r="K911">
        <v>0</v>
      </c>
      <c r="L911">
        <v>784</v>
      </c>
      <c r="M911">
        <v>784</v>
      </c>
      <c r="N911" t="s">
        <v>20</v>
      </c>
      <c r="O911" t="s">
        <v>17318</v>
      </c>
      <c r="P911" t="s">
        <v>44</v>
      </c>
      <c r="Q911" t="s">
        <v>34233</v>
      </c>
      <c r="R911" t="s">
        <v>34233</v>
      </c>
      <c r="S911" t="s">
        <v>34233</v>
      </c>
      <c r="T911" t="s">
        <v>34233</v>
      </c>
      <c r="V911" t="s">
        <v>32725</v>
      </c>
      <c r="AD911" t="str">
        <f t="shared" si="142"/>
        <v/>
      </c>
      <c r="AE911" t="str">
        <f t="shared" si="141"/>
        <v/>
      </c>
      <c r="AF911" t="str">
        <f t="shared" si="145"/>
        <v/>
      </c>
      <c r="AG911" t="str">
        <f t="shared" si="140"/>
        <v/>
      </c>
      <c r="AH911" t="str">
        <f t="shared" si="143"/>
        <v/>
      </c>
      <c r="AI911">
        <v>0.14499999999999999</v>
      </c>
      <c r="AJ911" t="str">
        <f t="shared" ref="AJ911:AJ930" si="146">IF(COUNTBLANK(AH911),"",AH911*AI911)</f>
        <v/>
      </c>
      <c r="AK911" t="str">
        <f t="shared" si="144"/>
        <v/>
      </c>
      <c r="AL911" t="str">
        <f t="shared" si="138"/>
        <v/>
      </c>
    </row>
    <row r="912" spans="1:39" x14ac:dyDescent="0.2">
      <c r="A912" t="s">
        <v>16527</v>
      </c>
      <c r="B912" t="s">
        <v>122</v>
      </c>
      <c r="C912" t="s">
        <v>16528</v>
      </c>
      <c r="D912" s="1">
        <v>37587</v>
      </c>
      <c r="E912" s="1">
        <v>43456</v>
      </c>
      <c r="F912" t="s">
        <v>26</v>
      </c>
      <c r="I912">
        <v>100</v>
      </c>
      <c r="J912">
        <v>0</v>
      </c>
      <c r="K912">
        <v>0</v>
      </c>
      <c r="L912">
        <v>730</v>
      </c>
      <c r="M912">
        <v>730</v>
      </c>
      <c r="N912" t="s">
        <v>20</v>
      </c>
      <c r="O912" t="s">
        <v>16526</v>
      </c>
      <c r="P912" t="s">
        <v>28</v>
      </c>
      <c r="Q912" t="s">
        <v>34233</v>
      </c>
      <c r="R912" t="s">
        <v>34233</v>
      </c>
      <c r="S912" t="s">
        <v>34233</v>
      </c>
      <c r="T912" t="s">
        <v>34233</v>
      </c>
      <c r="V912" t="s">
        <v>32725</v>
      </c>
      <c r="AD912" t="str">
        <f t="shared" si="142"/>
        <v/>
      </c>
      <c r="AE912" t="str">
        <f t="shared" si="141"/>
        <v/>
      </c>
      <c r="AF912" t="str">
        <f t="shared" si="145"/>
        <v/>
      </c>
      <c r="AG912" t="str">
        <f t="shared" si="140"/>
        <v/>
      </c>
      <c r="AH912" t="str">
        <f t="shared" si="143"/>
        <v/>
      </c>
      <c r="AI912">
        <v>0.14499999999999999</v>
      </c>
      <c r="AJ912" t="str">
        <f t="shared" si="146"/>
        <v/>
      </c>
      <c r="AK912" t="str">
        <f t="shared" si="144"/>
        <v/>
      </c>
      <c r="AL912" t="str">
        <f t="shared" si="138"/>
        <v/>
      </c>
    </row>
    <row r="913" spans="1:39" x14ac:dyDescent="0.2">
      <c r="A913" t="s">
        <v>17669</v>
      </c>
      <c r="B913" t="s">
        <v>122</v>
      </c>
      <c r="C913" t="s">
        <v>17670</v>
      </c>
      <c r="D913" s="1">
        <v>37665</v>
      </c>
      <c r="E913" s="1">
        <v>43456</v>
      </c>
      <c r="F913" t="s">
        <v>26</v>
      </c>
      <c r="I913">
        <v>100</v>
      </c>
      <c r="J913">
        <v>0</v>
      </c>
      <c r="K913">
        <v>0</v>
      </c>
      <c r="L913">
        <v>400</v>
      </c>
      <c r="M913">
        <v>400</v>
      </c>
      <c r="N913" t="s">
        <v>20</v>
      </c>
      <c r="O913" t="s">
        <v>17671</v>
      </c>
      <c r="P913" t="s">
        <v>44</v>
      </c>
      <c r="Q913" t="s">
        <v>34233</v>
      </c>
      <c r="R913" t="s">
        <v>34233</v>
      </c>
      <c r="S913" t="s">
        <v>34233</v>
      </c>
      <c r="T913" t="s">
        <v>34233</v>
      </c>
      <c r="V913" t="s">
        <v>32725</v>
      </c>
      <c r="AD913" t="str">
        <f t="shared" si="142"/>
        <v/>
      </c>
      <c r="AE913" t="str">
        <f t="shared" si="141"/>
        <v/>
      </c>
      <c r="AF913" t="str">
        <f t="shared" si="145"/>
        <v/>
      </c>
      <c r="AG913" t="str">
        <f t="shared" si="140"/>
        <v/>
      </c>
      <c r="AH913" t="str">
        <f t="shared" si="143"/>
        <v/>
      </c>
      <c r="AI913">
        <v>0.14499999999999999</v>
      </c>
      <c r="AJ913" t="str">
        <f t="shared" si="146"/>
        <v/>
      </c>
      <c r="AK913" t="str">
        <f t="shared" si="144"/>
        <v/>
      </c>
      <c r="AL913" t="str">
        <f t="shared" si="138"/>
        <v/>
      </c>
    </row>
    <row r="914" spans="1:39" x14ac:dyDescent="0.2">
      <c r="A914" t="s">
        <v>12359</v>
      </c>
      <c r="B914" t="s">
        <v>122</v>
      </c>
      <c r="C914" t="s">
        <v>12360</v>
      </c>
      <c r="D914" s="1">
        <v>36636</v>
      </c>
      <c r="E914" s="1">
        <v>44546</v>
      </c>
      <c r="F914" t="s">
        <v>26</v>
      </c>
      <c r="I914">
        <v>100</v>
      </c>
      <c r="J914">
        <v>0</v>
      </c>
      <c r="K914">
        <v>0</v>
      </c>
      <c r="L914">
        <v>1621</v>
      </c>
      <c r="M914">
        <v>1621</v>
      </c>
      <c r="N914" t="s">
        <v>20</v>
      </c>
      <c r="O914" t="s">
        <v>12361</v>
      </c>
      <c r="P914" t="s">
        <v>44</v>
      </c>
      <c r="Q914" t="s">
        <v>34233</v>
      </c>
      <c r="R914" t="s">
        <v>34233</v>
      </c>
      <c r="S914" t="s">
        <v>34233</v>
      </c>
      <c r="T914" t="s">
        <v>34233</v>
      </c>
      <c r="AD914" t="str">
        <f t="shared" si="142"/>
        <v/>
      </c>
      <c r="AE914" t="str">
        <f t="shared" si="141"/>
        <v/>
      </c>
      <c r="AF914" t="str">
        <f t="shared" si="145"/>
        <v/>
      </c>
      <c r="AG914" t="str">
        <f t="shared" si="140"/>
        <v/>
      </c>
      <c r="AH914" t="str">
        <f t="shared" si="143"/>
        <v/>
      </c>
      <c r="AI914">
        <v>0.14499999999999999</v>
      </c>
      <c r="AJ914" t="str">
        <f t="shared" si="146"/>
        <v/>
      </c>
      <c r="AK914" t="str">
        <f t="shared" si="144"/>
        <v/>
      </c>
      <c r="AL914" t="str">
        <f t="shared" si="138"/>
        <v/>
      </c>
    </row>
    <row r="915" spans="1:39" x14ac:dyDescent="0.2">
      <c r="A915" t="s">
        <v>12362</v>
      </c>
      <c r="B915" t="s">
        <v>122</v>
      </c>
      <c r="C915" t="s">
        <v>12363</v>
      </c>
      <c r="D915" s="1">
        <v>36636</v>
      </c>
      <c r="E915" s="1">
        <v>44546</v>
      </c>
      <c r="F915" t="s">
        <v>19</v>
      </c>
      <c r="I915">
        <v>100</v>
      </c>
      <c r="J915">
        <v>0</v>
      </c>
      <c r="K915">
        <v>0</v>
      </c>
      <c r="L915">
        <v>1121</v>
      </c>
      <c r="M915">
        <v>1121</v>
      </c>
      <c r="N915" t="s">
        <v>20</v>
      </c>
      <c r="O915" t="s">
        <v>12364</v>
      </c>
      <c r="P915" t="s">
        <v>28</v>
      </c>
      <c r="Q915" t="s">
        <v>34233</v>
      </c>
      <c r="R915" t="s">
        <v>34233</v>
      </c>
      <c r="S915" t="s">
        <v>32628</v>
      </c>
      <c r="T915" t="s">
        <v>34354</v>
      </c>
      <c r="U915" t="s">
        <v>32634</v>
      </c>
      <c r="V915" t="s">
        <v>34956</v>
      </c>
      <c r="W915">
        <v>400</v>
      </c>
      <c r="X915">
        <v>2</v>
      </c>
      <c r="Y915">
        <v>1</v>
      </c>
      <c r="Z915">
        <v>500</v>
      </c>
      <c r="AA915">
        <v>8</v>
      </c>
      <c r="AB915">
        <v>35</v>
      </c>
      <c r="AC915">
        <v>1</v>
      </c>
      <c r="AD915" t="str">
        <f t="shared" si="142"/>
        <v/>
      </c>
      <c r="AE915" t="str">
        <f t="shared" si="141"/>
        <v/>
      </c>
      <c r="AF915" t="str">
        <f t="shared" si="145"/>
        <v/>
      </c>
      <c r="AG915">
        <f t="shared" si="140"/>
        <v>1</v>
      </c>
      <c r="AH915">
        <f t="shared" si="143"/>
        <v>2.8</v>
      </c>
      <c r="AI915">
        <v>0.14499999999999999</v>
      </c>
      <c r="AJ915">
        <f t="shared" si="146"/>
        <v>0.40599999999999997</v>
      </c>
      <c r="AK915" t="str">
        <f t="shared" si="144"/>
        <v/>
      </c>
      <c r="AL915" t="str">
        <f t="shared" si="138"/>
        <v/>
      </c>
    </row>
    <row r="916" spans="1:39" x14ac:dyDescent="0.2">
      <c r="A916" t="s">
        <v>12419</v>
      </c>
      <c r="B916" t="s">
        <v>122</v>
      </c>
      <c r="C916" t="s">
        <v>12420</v>
      </c>
      <c r="D916" s="1">
        <v>36636</v>
      </c>
      <c r="E916" s="1">
        <v>43456</v>
      </c>
      <c r="F916" t="s">
        <v>19</v>
      </c>
      <c r="I916">
        <v>100</v>
      </c>
      <c r="J916">
        <v>0</v>
      </c>
      <c r="K916">
        <v>0</v>
      </c>
      <c r="L916">
        <v>1357</v>
      </c>
      <c r="M916">
        <v>1357</v>
      </c>
      <c r="N916" t="s">
        <v>20</v>
      </c>
      <c r="O916" t="s">
        <v>12421</v>
      </c>
      <c r="P916" t="s">
        <v>28</v>
      </c>
      <c r="Q916" t="s">
        <v>34233</v>
      </c>
      <c r="R916" t="s">
        <v>34233</v>
      </c>
      <c r="S916" t="s">
        <v>32628</v>
      </c>
      <c r="T916" t="s">
        <v>34357</v>
      </c>
      <c r="U916" t="s">
        <v>32634</v>
      </c>
      <c r="V916" t="s">
        <v>34956</v>
      </c>
      <c r="W916">
        <v>400</v>
      </c>
      <c r="X916">
        <v>2</v>
      </c>
      <c r="Y916">
        <v>1</v>
      </c>
      <c r="Z916">
        <v>500</v>
      </c>
      <c r="AA916">
        <v>8</v>
      </c>
      <c r="AB916">
        <v>35</v>
      </c>
      <c r="AC916">
        <v>1</v>
      </c>
      <c r="AD916" t="str">
        <f t="shared" si="142"/>
        <v/>
      </c>
      <c r="AE916" t="str">
        <f t="shared" si="141"/>
        <v/>
      </c>
      <c r="AF916" t="str">
        <f t="shared" si="145"/>
        <v/>
      </c>
      <c r="AG916">
        <f t="shared" si="140"/>
        <v>1</v>
      </c>
      <c r="AH916">
        <f t="shared" si="143"/>
        <v>2.8</v>
      </c>
      <c r="AI916">
        <v>0.14499999999999999</v>
      </c>
      <c r="AJ916">
        <f t="shared" si="146"/>
        <v>0.40599999999999997</v>
      </c>
      <c r="AK916" t="str">
        <f t="shared" si="144"/>
        <v/>
      </c>
      <c r="AL916" t="str">
        <f t="shared" si="138"/>
        <v/>
      </c>
    </row>
    <row r="917" spans="1:39" x14ac:dyDescent="0.2">
      <c r="A917" t="s">
        <v>12365</v>
      </c>
      <c r="B917" t="s">
        <v>122</v>
      </c>
      <c r="C917" t="s">
        <v>12366</v>
      </c>
      <c r="D917" s="1">
        <v>36636</v>
      </c>
      <c r="E917" s="1">
        <v>43456</v>
      </c>
      <c r="F917" t="s">
        <v>19</v>
      </c>
      <c r="I917">
        <v>100</v>
      </c>
      <c r="J917">
        <v>0</v>
      </c>
      <c r="K917">
        <v>0</v>
      </c>
      <c r="L917">
        <v>1757</v>
      </c>
      <c r="M917">
        <v>1757</v>
      </c>
      <c r="N917" t="s">
        <v>20</v>
      </c>
      <c r="O917" t="s">
        <v>12367</v>
      </c>
      <c r="P917" t="s">
        <v>28</v>
      </c>
      <c r="Q917" t="s">
        <v>34233</v>
      </c>
      <c r="R917" t="s">
        <v>34233</v>
      </c>
      <c r="S917" t="s">
        <v>32628</v>
      </c>
      <c r="T917" t="s">
        <v>34349</v>
      </c>
      <c r="U917" t="s">
        <v>32634</v>
      </c>
      <c r="V917" t="s">
        <v>34956</v>
      </c>
      <c r="W917">
        <v>400</v>
      </c>
      <c r="X917">
        <v>2</v>
      </c>
      <c r="Y917">
        <v>1</v>
      </c>
      <c r="Z917">
        <v>500</v>
      </c>
      <c r="AA917">
        <v>8</v>
      </c>
      <c r="AB917">
        <v>35</v>
      </c>
      <c r="AC917">
        <v>1</v>
      </c>
      <c r="AD917" t="str">
        <f t="shared" si="142"/>
        <v/>
      </c>
      <c r="AE917" t="str">
        <f t="shared" si="141"/>
        <v/>
      </c>
      <c r="AF917" t="str">
        <f t="shared" si="145"/>
        <v/>
      </c>
      <c r="AG917">
        <f t="shared" si="140"/>
        <v>1</v>
      </c>
      <c r="AH917">
        <f t="shared" si="143"/>
        <v>2.8</v>
      </c>
      <c r="AI917">
        <v>0.14499999999999999</v>
      </c>
      <c r="AJ917">
        <f t="shared" si="146"/>
        <v>0.40599999999999997</v>
      </c>
      <c r="AK917" t="str">
        <f t="shared" si="144"/>
        <v/>
      </c>
      <c r="AL917" t="str">
        <f t="shared" si="138"/>
        <v/>
      </c>
    </row>
    <row r="918" spans="1:39" x14ac:dyDescent="0.2">
      <c r="A918" t="s">
        <v>12368</v>
      </c>
      <c r="B918" t="s">
        <v>122</v>
      </c>
      <c r="C918" t="s">
        <v>12369</v>
      </c>
      <c r="D918" s="1">
        <v>36636</v>
      </c>
      <c r="E918" s="1">
        <v>43456</v>
      </c>
      <c r="F918" t="s">
        <v>19</v>
      </c>
      <c r="I918">
        <v>100</v>
      </c>
      <c r="J918">
        <v>0</v>
      </c>
      <c r="K918">
        <v>0</v>
      </c>
      <c r="L918">
        <v>1234</v>
      </c>
      <c r="M918">
        <v>1234</v>
      </c>
      <c r="N918" t="s">
        <v>20</v>
      </c>
      <c r="O918" t="s">
        <v>12370</v>
      </c>
      <c r="P918" t="s">
        <v>28</v>
      </c>
      <c r="Q918" t="s">
        <v>34233</v>
      </c>
      <c r="R918" t="s">
        <v>34233</v>
      </c>
      <c r="S918" t="s">
        <v>32628</v>
      </c>
      <c r="T918" t="s">
        <v>32634</v>
      </c>
      <c r="U918" t="s">
        <v>32634</v>
      </c>
      <c r="V918" t="s">
        <v>34956</v>
      </c>
      <c r="W918">
        <v>400</v>
      </c>
      <c r="X918">
        <v>2</v>
      </c>
      <c r="Y918">
        <v>1</v>
      </c>
      <c r="Z918">
        <v>500</v>
      </c>
      <c r="AA918">
        <v>8</v>
      </c>
      <c r="AB918">
        <v>35</v>
      </c>
      <c r="AC918">
        <v>1</v>
      </c>
      <c r="AD918" t="str">
        <f t="shared" si="142"/>
        <v/>
      </c>
      <c r="AE918" t="str">
        <f t="shared" si="141"/>
        <v/>
      </c>
      <c r="AF918" t="str">
        <f t="shared" si="145"/>
        <v/>
      </c>
      <c r="AG918">
        <f t="shared" si="140"/>
        <v>1</v>
      </c>
      <c r="AH918">
        <f t="shared" si="143"/>
        <v>2.8</v>
      </c>
      <c r="AI918">
        <v>0.14499999999999999</v>
      </c>
      <c r="AJ918">
        <f t="shared" si="146"/>
        <v>0.40599999999999997</v>
      </c>
      <c r="AK918" t="str">
        <f t="shared" si="144"/>
        <v/>
      </c>
      <c r="AL918" t="str">
        <f t="shared" si="138"/>
        <v/>
      </c>
    </row>
    <row r="919" spans="1:39" x14ac:dyDescent="0.2">
      <c r="A919" t="s">
        <v>12371</v>
      </c>
      <c r="B919" t="s">
        <v>122</v>
      </c>
      <c r="C919" t="s">
        <v>12372</v>
      </c>
      <c r="D919" s="1">
        <v>36636</v>
      </c>
      <c r="E919" s="1">
        <v>43456</v>
      </c>
      <c r="F919" t="s">
        <v>19</v>
      </c>
      <c r="I919">
        <v>100</v>
      </c>
      <c r="J919">
        <v>0</v>
      </c>
      <c r="K919">
        <v>0</v>
      </c>
      <c r="L919">
        <v>1883</v>
      </c>
      <c r="M919">
        <v>1883</v>
      </c>
      <c r="N919" t="s">
        <v>20</v>
      </c>
      <c r="O919" t="s">
        <v>12373</v>
      </c>
      <c r="P919" t="s">
        <v>28</v>
      </c>
      <c r="Q919" t="s">
        <v>34233</v>
      </c>
      <c r="R919" t="s">
        <v>34233</v>
      </c>
      <c r="S919" t="s">
        <v>32628</v>
      </c>
      <c r="T919" t="s">
        <v>34366</v>
      </c>
      <c r="U919" t="s">
        <v>32634</v>
      </c>
      <c r="V919" t="s">
        <v>34956</v>
      </c>
      <c r="W919">
        <v>400</v>
      </c>
      <c r="X919">
        <v>2</v>
      </c>
      <c r="Y919">
        <v>1</v>
      </c>
      <c r="Z919">
        <v>500</v>
      </c>
      <c r="AA919">
        <v>8</v>
      </c>
      <c r="AB919">
        <v>35</v>
      </c>
      <c r="AC919">
        <v>1</v>
      </c>
      <c r="AD919" t="str">
        <f t="shared" si="142"/>
        <v/>
      </c>
      <c r="AE919" t="str">
        <f t="shared" si="141"/>
        <v/>
      </c>
      <c r="AF919" t="str">
        <f t="shared" si="145"/>
        <v/>
      </c>
      <c r="AG919">
        <f t="shared" si="140"/>
        <v>1</v>
      </c>
      <c r="AH919">
        <f t="shared" si="143"/>
        <v>2.8</v>
      </c>
      <c r="AI919">
        <v>0.14499999999999999</v>
      </c>
      <c r="AJ919">
        <f t="shared" si="146"/>
        <v>0.40599999999999997</v>
      </c>
      <c r="AK919" t="str">
        <f t="shared" si="144"/>
        <v/>
      </c>
      <c r="AL919" t="str">
        <f t="shared" si="138"/>
        <v/>
      </c>
    </row>
    <row r="920" spans="1:39" x14ac:dyDescent="0.2">
      <c r="A920" t="s">
        <v>12374</v>
      </c>
      <c r="B920" t="s">
        <v>122</v>
      </c>
      <c r="C920" t="s">
        <v>12375</v>
      </c>
      <c r="D920" s="1">
        <v>36636</v>
      </c>
      <c r="E920" s="1">
        <v>43951</v>
      </c>
      <c r="F920" t="s">
        <v>19</v>
      </c>
      <c r="I920">
        <v>100</v>
      </c>
      <c r="J920">
        <v>0</v>
      </c>
      <c r="K920">
        <v>0</v>
      </c>
      <c r="L920">
        <v>1337</v>
      </c>
      <c r="M920">
        <v>1337</v>
      </c>
      <c r="N920" t="s">
        <v>20</v>
      </c>
      <c r="O920" t="s">
        <v>12376</v>
      </c>
      <c r="P920" t="s">
        <v>28</v>
      </c>
      <c r="Q920" t="s">
        <v>34233</v>
      </c>
      <c r="R920" t="s">
        <v>34233</v>
      </c>
      <c r="S920" t="s">
        <v>32628</v>
      </c>
      <c r="T920" t="s">
        <v>34354</v>
      </c>
      <c r="U920" t="s">
        <v>32634</v>
      </c>
      <c r="V920" t="s">
        <v>34956</v>
      </c>
      <c r="W920">
        <v>400</v>
      </c>
      <c r="X920">
        <v>2</v>
      </c>
      <c r="Y920">
        <v>1</v>
      </c>
      <c r="Z920">
        <v>500</v>
      </c>
      <c r="AA920">
        <v>8</v>
      </c>
      <c r="AB920">
        <v>35</v>
      </c>
      <c r="AC920">
        <v>1</v>
      </c>
      <c r="AD920" t="str">
        <f t="shared" si="142"/>
        <v/>
      </c>
      <c r="AE920" t="str">
        <f t="shared" si="141"/>
        <v/>
      </c>
      <c r="AF920" t="str">
        <f t="shared" si="145"/>
        <v/>
      </c>
      <c r="AG920">
        <f t="shared" ref="AG920:AG951" si="147">IF((S920&lt;&gt;"tühi")*(AC920&lt;&gt;""),AC920,"")</f>
        <v>1</v>
      </c>
      <c r="AH920">
        <f t="shared" si="143"/>
        <v>2.8</v>
      </c>
      <c r="AI920">
        <v>0.14499999999999999</v>
      </c>
      <c r="AJ920">
        <f t="shared" si="146"/>
        <v>0.40599999999999997</v>
      </c>
      <c r="AK920" t="str">
        <f t="shared" si="144"/>
        <v/>
      </c>
      <c r="AL920" t="str">
        <f t="shared" si="138"/>
        <v/>
      </c>
    </row>
    <row r="921" spans="1:39" x14ac:dyDescent="0.2">
      <c r="A921" t="s">
        <v>12377</v>
      </c>
      <c r="B921" t="s">
        <v>122</v>
      </c>
      <c r="C921" t="s">
        <v>12378</v>
      </c>
      <c r="D921" s="1">
        <v>36636</v>
      </c>
      <c r="E921" s="1">
        <v>43456</v>
      </c>
      <c r="F921" t="s">
        <v>19</v>
      </c>
      <c r="I921">
        <v>100</v>
      </c>
      <c r="J921">
        <v>0</v>
      </c>
      <c r="K921">
        <v>0</v>
      </c>
      <c r="L921">
        <v>1488</v>
      </c>
      <c r="M921">
        <v>1488</v>
      </c>
      <c r="N921" t="s">
        <v>20</v>
      </c>
      <c r="O921" t="s">
        <v>12379</v>
      </c>
      <c r="P921" t="s">
        <v>28</v>
      </c>
      <c r="Q921" t="s">
        <v>34233</v>
      </c>
      <c r="R921" t="s">
        <v>34233</v>
      </c>
      <c r="S921" t="s">
        <v>32628</v>
      </c>
      <c r="T921" t="s">
        <v>34357</v>
      </c>
      <c r="U921" t="s">
        <v>32634</v>
      </c>
      <c r="V921" t="s">
        <v>34956</v>
      </c>
      <c r="W921">
        <v>400</v>
      </c>
      <c r="X921">
        <v>2</v>
      </c>
      <c r="Y921">
        <v>1</v>
      </c>
      <c r="Z921">
        <v>500</v>
      </c>
      <c r="AA921">
        <v>8</v>
      </c>
      <c r="AB921">
        <v>35</v>
      </c>
      <c r="AC921">
        <v>1</v>
      </c>
      <c r="AD921" t="str">
        <f t="shared" si="142"/>
        <v/>
      </c>
      <c r="AE921" t="str">
        <f t="shared" si="141"/>
        <v/>
      </c>
      <c r="AF921" t="str">
        <f t="shared" si="145"/>
        <v/>
      </c>
      <c r="AG921">
        <f t="shared" si="147"/>
        <v>1</v>
      </c>
      <c r="AH921">
        <f t="shared" si="143"/>
        <v>2.8</v>
      </c>
      <c r="AI921">
        <v>0.14499999999999999</v>
      </c>
      <c r="AJ921">
        <f t="shared" si="146"/>
        <v>0.40599999999999997</v>
      </c>
      <c r="AK921" t="str">
        <f t="shared" si="144"/>
        <v/>
      </c>
      <c r="AL921" t="str">
        <f t="shared" si="138"/>
        <v/>
      </c>
    </row>
    <row r="922" spans="1:39" x14ac:dyDescent="0.2">
      <c r="A922" t="s">
        <v>12380</v>
      </c>
      <c r="B922" t="s">
        <v>122</v>
      </c>
      <c r="C922" t="s">
        <v>12381</v>
      </c>
      <c r="D922" s="1">
        <v>36636</v>
      </c>
      <c r="E922" s="1">
        <v>43456</v>
      </c>
      <c r="F922" t="s">
        <v>19</v>
      </c>
      <c r="I922">
        <v>100</v>
      </c>
      <c r="J922">
        <v>0</v>
      </c>
      <c r="K922">
        <v>0</v>
      </c>
      <c r="L922">
        <v>1213</v>
      </c>
      <c r="M922">
        <v>1213</v>
      </c>
      <c r="N922" t="s">
        <v>20</v>
      </c>
      <c r="O922" t="s">
        <v>12382</v>
      </c>
      <c r="P922" t="s">
        <v>28</v>
      </c>
      <c r="Q922" t="s">
        <v>34233</v>
      </c>
      <c r="R922" t="s">
        <v>34233</v>
      </c>
      <c r="S922" t="s">
        <v>32628</v>
      </c>
      <c r="T922" t="s">
        <v>34349</v>
      </c>
      <c r="U922" t="s">
        <v>32634</v>
      </c>
      <c r="V922" t="s">
        <v>34956</v>
      </c>
      <c r="W922">
        <v>400</v>
      </c>
      <c r="X922">
        <v>2</v>
      </c>
      <c r="Y922">
        <v>1</v>
      </c>
      <c r="Z922">
        <v>500</v>
      </c>
      <c r="AA922">
        <v>8</v>
      </c>
      <c r="AB922">
        <v>35</v>
      </c>
      <c r="AC922">
        <v>1</v>
      </c>
      <c r="AD922" t="str">
        <f t="shared" si="142"/>
        <v/>
      </c>
      <c r="AE922" t="str">
        <f t="shared" ref="AE922:AE953" si="148">IF((S922="tühi")*(AC922&lt;&gt;""),AC922,"")</f>
        <v/>
      </c>
      <c r="AF922" t="str">
        <f t="shared" si="145"/>
        <v/>
      </c>
      <c r="AG922">
        <f t="shared" si="147"/>
        <v>1</v>
      </c>
      <c r="AH922">
        <f t="shared" si="143"/>
        <v>2.8</v>
      </c>
      <c r="AI922">
        <v>0.14499999999999999</v>
      </c>
      <c r="AJ922">
        <f t="shared" si="146"/>
        <v>0.40599999999999997</v>
      </c>
      <c r="AK922" t="str">
        <f t="shared" si="144"/>
        <v/>
      </c>
      <c r="AL922" t="str">
        <f t="shared" si="138"/>
        <v/>
      </c>
    </row>
    <row r="923" spans="1:39" x14ac:dyDescent="0.2">
      <c r="A923" t="s">
        <v>12383</v>
      </c>
      <c r="B923" t="s">
        <v>122</v>
      </c>
      <c r="C923" t="s">
        <v>12384</v>
      </c>
      <c r="D923" s="1">
        <v>36636</v>
      </c>
      <c r="E923" s="1">
        <v>43456</v>
      </c>
      <c r="F923" t="s">
        <v>19</v>
      </c>
      <c r="I923">
        <v>100</v>
      </c>
      <c r="J923">
        <v>0</v>
      </c>
      <c r="K923">
        <v>0</v>
      </c>
      <c r="L923">
        <v>1538</v>
      </c>
      <c r="M923">
        <v>1538</v>
      </c>
      <c r="N923" t="s">
        <v>20</v>
      </c>
      <c r="O923" t="s">
        <v>12385</v>
      </c>
      <c r="P923" t="s">
        <v>28</v>
      </c>
      <c r="Q923" t="s">
        <v>34233</v>
      </c>
      <c r="R923" t="s">
        <v>34233</v>
      </c>
      <c r="S923" t="s">
        <v>32628</v>
      </c>
      <c r="T923" t="s">
        <v>34349</v>
      </c>
      <c r="U923" t="s">
        <v>32634</v>
      </c>
      <c r="V923" t="s">
        <v>34956</v>
      </c>
      <c r="W923">
        <v>400</v>
      </c>
      <c r="X923">
        <v>2</v>
      </c>
      <c r="Y923">
        <v>1</v>
      </c>
      <c r="Z923">
        <v>500</v>
      </c>
      <c r="AA923">
        <v>8</v>
      </c>
      <c r="AB923">
        <v>35</v>
      </c>
      <c r="AC923">
        <v>1</v>
      </c>
      <c r="AD923" t="str">
        <f t="shared" si="142"/>
        <v/>
      </c>
      <c r="AE923" t="str">
        <f t="shared" si="148"/>
        <v/>
      </c>
      <c r="AF923" t="str">
        <f t="shared" si="145"/>
        <v/>
      </c>
      <c r="AG923">
        <f t="shared" si="147"/>
        <v>1</v>
      </c>
      <c r="AH923">
        <f t="shared" si="143"/>
        <v>2.8</v>
      </c>
      <c r="AI923">
        <v>0.14499999999999999</v>
      </c>
      <c r="AJ923">
        <f t="shared" si="146"/>
        <v>0.40599999999999997</v>
      </c>
      <c r="AK923" t="str">
        <f t="shared" si="144"/>
        <v/>
      </c>
      <c r="AL923" t="str">
        <f t="shared" si="138"/>
        <v/>
      </c>
    </row>
    <row r="924" spans="1:39" x14ac:dyDescent="0.2">
      <c r="A924" t="s">
        <v>12416</v>
      </c>
      <c r="B924" t="s">
        <v>122</v>
      </c>
      <c r="C924" t="s">
        <v>12417</v>
      </c>
      <c r="D924" s="1">
        <v>36636</v>
      </c>
      <c r="E924" s="1">
        <v>44599</v>
      </c>
      <c r="F924" t="s">
        <v>19</v>
      </c>
      <c r="I924">
        <v>100</v>
      </c>
      <c r="J924">
        <v>0</v>
      </c>
      <c r="K924">
        <v>0</v>
      </c>
      <c r="L924">
        <v>1233</v>
      </c>
      <c r="M924">
        <v>1233</v>
      </c>
      <c r="N924" t="s">
        <v>20</v>
      </c>
      <c r="O924" t="s">
        <v>12418</v>
      </c>
      <c r="P924" t="s">
        <v>28</v>
      </c>
      <c r="Q924" t="s">
        <v>34233</v>
      </c>
      <c r="R924" t="s">
        <v>34233</v>
      </c>
      <c r="S924" t="s">
        <v>33797</v>
      </c>
      <c r="T924" t="s">
        <v>34354</v>
      </c>
      <c r="U924" t="s">
        <v>32634</v>
      </c>
      <c r="V924" t="s">
        <v>34956</v>
      </c>
      <c r="W924">
        <v>400</v>
      </c>
      <c r="X924">
        <v>2</v>
      </c>
      <c r="Y924">
        <v>1</v>
      </c>
      <c r="Z924">
        <v>500</v>
      </c>
      <c r="AA924">
        <v>8</v>
      </c>
      <c r="AB924">
        <v>35</v>
      </c>
      <c r="AC924">
        <v>1</v>
      </c>
      <c r="AD924" t="str">
        <f t="shared" si="142"/>
        <v/>
      </c>
      <c r="AE924" t="str">
        <f t="shared" si="148"/>
        <v/>
      </c>
      <c r="AF924" t="str">
        <f t="shared" si="145"/>
        <v/>
      </c>
      <c r="AG924">
        <f t="shared" si="147"/>
        <v>1</v>
      </c>
      <c r="AH924">
        <f t="shared" si="143"/>
        <v>2.8</v>
      </c>
      <c r="AI924">
        <v>0.14499999999999999</v>
      </c>
      <c r="AJ924">
        <f t="shared" si="146"/>
        <v>0.40599999999999997</v>
      </c>
      <c r="AK924" t="str">
        <f t="shared" si="144"/>
        <v/>
      </c>
      <c r="AL924" t="str">
        <f t="shared" si="138"/>
        <v/>
      </c>
    </row>
    <row r="925" spans="1:39" x14ac:dyDescent="0.2">
      <c r="A925" t="s">
        <v>18946</v>
      </c>
      <c r="B925" t="s">
        <v>122</v>
      </c>
      <c r="C925" t="s">
        <v>18947</v>
      </c>
      <c r="D925" s="1">
        <v>38075</v>
      </c>
      <c r="E925" s="1">
        <v>44546</v>
      </c>
      <c r="F925" t="s">
        <v>474</v>
      </c>
      <c r="I925">
        <v>100</v>
      </c>
      <c r="J925">
        <v>0</v>
      </c>
      <c r="K925">
        <v>0</v>
      </c>
      <c r="L925">
        <v>2035</v>
      </c>
      <c r="M925">
        <v>2035</v>
      </c>
      <c r="N925" t="s">
        <v>20</v>
      </c>
      <c r="O925" t="s">
        <v>18939</v>
      </c>
      <c r="P925" t="s">
        <v>28</v>
      </c>
      <c r="Q925" t="s">
        <v>34233</v>
      </c>
      <c r="R925" t="s">
        <v>34233</v>
      </c>
      <c r="S925" t="s">
        <v>33942</v>
      </c>
      <c r="T925" t="s">
        <v>34233</v>
      </c>
      <c r="V925" t="s">
        <v>34290</v>
      </c>
      <c r="AD925" t="str">
        <f t="shared" si="142"/>
        <v/>
      </c>
      <c r="AE925" t="str">
        <f t="shared" si="148"/>
        <v/>
      </c>
      <c r="AF925" t="str">
        <f t="shared" si="145"/>
        <v/>
      </c>
      <c r="AG925" t="str">
        <f t="shared" si="147"/>
        <v/>
      </c>
      <c r="AH925" t="str">
        <f t="shared" si="143"/>
        <v/>
      </c>
      <c r="AI925">
        <v>0.14499999999999999</v>
      </c>
      <c r="AJ925" t="str">
        <f t="shared" si="146"/>
        <v/>
      </c>
      <c r="AK925" t="str">
        <f t="shared" si="144"/>
        <v/>
      </c>
      <c r="AL925" t="str">
        <f t="shared" si="138"/>
        <v/>
      </c>
      <c r="AM925" t="s">
        <v>33867</v>
      </c>
    </row>
    <row r="926" spans="1:39" x14ac:dyDescent="0.2">
      <c r="A926" t="s">
        <v>15947</v>
      </c>
      <c r="B926" t="s">
        <v>122</v>
      </c>
      <c r="C926" t="s">
        <v>15948</v>
      </c>
      <c r="D926" s="1">
        <v>37460</v>
      </c>
      <c r="E926" s="1">
        <v>44687</v>
      </c>
      <c r="F926" t="s">
        <v>26</v>
      </c>
      <c r="I926">
        <v>100</v>
      </c>
      <c r="J926">
        <v>0</v>
      </c>
      <c r="K926">
        <v>0</v>
      </c>
      <c r="L926">
        <v>1086</v>
      </c>
      <c r="M926">
        <v>1086</v>
      </c>
      <c r="N926" t="s">
        <v>20</v>
      </c>
      <c r="O926" t="s">
        <v>15949</v>
      </c>
      <c r="P926" t="s">
        <v>28</v>
      </c>
      <c r="Q926" t="s">
        <v>34233</v>
      </c>
      <c r="R926" t="s">
        <v>34233</v>
      </c>
      <c r="S926" t="s">
        <v>34233</v>
      </c>
      <c r="T926" t="s">
        <v>34233</v>
      </c>
      <c r="AD926" t="str">
        <f t="shared" si="142"/>
        <v/>
      </c>
      <c r="AE926" t="str">
        <f t="shared" si="148"/>
        <v/>
      </c>
      <c r="AF926" t="str">
        <f t="shared" si="145"/>
        <v/>
      </c>
      <c r="AG926" t="str">
        <f t="shared" si="147"/>
        <v/>
      </c>
      <c r="AH926" t="str">
        <f t="shared" si="143"/>
        <v/>
      </c>
      <c r="AI926">
        <v>0.14499999999999999</v>
      </c>
      <c r="AJ926" t="str">
        <f t="shared" si="146"/>
        <v/>
      </c>
      <c r="AK926" t="str">
        <f t="shared" si="144"/>
        <v/>
      </c>
      <c r="AL926" t="str">
        <f t="shared" si="138"/>
        <v/>
      </c>
    </row>
    <row r="927" spans="1:39" x14ac:dyDescent="0.2">
      <c r="A927" t="s">
        <v>16623</v>
      </c>
      <c r="B927" t="s">
        <v>122</v>
      </c>
      <c r="C927" t="s">
        <v>16624</v>
      </c>
      <c r="D927" s="1">
        <v>37595</v>
      </c>
      <c r="E927" s="1">
        <v>43456</v>
      </c>
      <c r="F927" t="s">
        <v>19</v>
      </c>
      <c r="I927">
        <v>100</v>
      </c>
      <c r="J927">
        <v>0</v>
      </c>
      <c r="K927">
        <v>0</v>
      </c>
      <c r="L927">
        <v>1778</v>
      </c>
      <c r="M927">
        <v>1778</v>
      </c>
      <c r="N927" t="s">
        <v>20</v>
      </c>
      <c r="O927" t="s">
        <v>16616</v>
      </c>
      <c r="P927" t="s">
        <v>28</v>
      </c>
      <c r="Q927" t="s">
        <v>34234</v>
      </c>
      <c r="R927" t="s">
        <v>33762</v>
      </c>
      <c r="S927" t="s">
        <v>33942</v>
      </c>
      <c r="T927" t="s">
        <v>34233</v>
      </c>
      <c r="U927" t="s">
        <v>32634</v>
      </c>
      <c r="V927" t="s">
        <v>32725</v>
      </c>
      <c r="W927">
        <f>2016*0.2</f>
        <v>403.20000000000005</v>
      </c>
      <c r="X927">
        <v>2</v>
      </c>
      <c r="Y927">
        <v>1</v>
      </c>
      <c r="Z927">
        <f>W927*X927</f>
        <v>806.40000000000009</v>
      </c>
      <c r="AA927">
        <v>18</v>
      </c>
      <c r="AB927">
        <v>20</v>
      </c>
      <c r="AC927">
        <v>1</v>
      </c>
      <c r="AD927" t="str">
        <f t="shared" si="142"/>
        <v/>
      </c>
      <c r="AE927">
        <f t="shared" si="148"/>
        <v>1</v>
      </c>
      <c r="AF927" t="str">
        <f t="shared" si="145"/>
        <v/>
      </c>
      <c r="AG927" t="str">
        <f t="shared" si="147"/>
        <v/>
      </c>
      <c r="AH927" t="str">
        <f t="shared" si="143"/>
        <v/>
      </c>
      <c r="AI927">
        <v>0.14499999999999999</v>
      </c>
      <c r="AJ927">
        <v>0.6</v>
      </c>
      <c r="AK927">
        <f t="shared" si="144"/>
        <v>2.8</v>
      </c>
      <c r="AL927">
        <v>0.6</v>
      </c>
      <c r="AM927" t="s">
        <v>34294</v>
      </c>
    </row>
    <row r="928" spans="1:39" s="20" customFormat="1" x14ac:dyDescent="0.2">
      <c r="A928" s="20" t="s">
        <v>16614</v>
      </c>
      <c r="B928" s="20" t="s">
        <v>122</v>
      </c>
      <c r="C928" s="20" t="s">
        <v>16615</v>
      </c>
      <c r="D928" s="21">
        <v>37595</v>
      </c>
      <c r="E928" s="21">
        <v>43456</v>
      </c>
      <c r="F928" s="20" t="s">
        <v>19</v>
      </c>
      <c r="I928" s="20">
        <v>100</v>
      </c>
      <c r="J928" s="20">
        <v>0</v>
      </c>
      <c r="K928" s="20">
        <v>0</v>
      </c>
      <c r="L928" s="20">
        <v>247</v>
      </c>
      <c r="M928" s="20">
        <v>247</v>
      </c>
      <c r="N928" s="20" t="s">
        <v>20</v>
      </c>
      <c r="O928" s="20" t="s">
        <v>16616</v>
      </c>
      <c r="P928" s="20" t="s">
        <v>28</v>
      </c>
      <c r="Q928" s="20" t="s">
        <v>34233</v>
      </c>
      <c r="R928" s="20" t="s">
        <v>34233</v>
      </c>
      <c r="S928" s="20" t="s">
        <v>33942</v>
      </c>
      <c r="T928" s="20" t="s">
        <v>34233</v>
      </c>
      <c r="V928" s="20" t="s">
        <v>32725</v>
      </c>
      <c r="AD928" s="20" t="str">
        <f t="shared" si="142"/>
        <v/>
      </c>
      <c r="AE928" s="20" t="str">
        <f t="shared" si="148"/>
        <v/>
      </c>
      <c r="AF928" s="20" t="str">
        <f t="shared" si="145"/>
        <v/>
      </c>
      <c r="AG928" s="20" t="str">
        <f t="shared" si="147"/>
        <v/>
      </c>
      <c r="AH928" s="20" t="str">
        <f t="shared" si="143"/>
        <v/>
      </c>
      <c r="AI928" s="20">
        <v>0.14499999999999999</v>
      </c>
      <c r="AJ928" s="20" t="str">
        <f t="shared" si="146"/>
        <v/>
      </c>
      <c r="AK928" s="20" t="str">
        <f t="shared" si="144"/>
        <v/>
      </c>
      <c r="AL928" s="20" t="str">
        <f t="shared" ref="AL928:AL990" si="149">IF(COUNTBLANK(AK928),"",AK928*AI928)</f>
        <v/>
      </c>
      <c r="AM928" s="20" t="s">
        <v>33897</v>
      </c>
    </row>
    <row r="929" spans="1:39" x14ac:dyDescent="0.2">
      <c r="A929" t="s">
        <v>32484</v>
      </c>
      <c r="B929" t="s">
        <v>122</v>
      </c>
      <c r="C929" t="s">
        <v>32485</v>
      </c>
      <c r="D929" s="1">
        <v>44687</v>
      </c>
      <c r="E929" s="1">
        <v>44687</v>
      </c>
      <c r="F929" t="s">
        <v>19</v>
      </c>
      <c r="I929">
        <v>100</v>
      </c>
      <c r="J929">
        <v>0</v>
      </c>
      <c r="K929">
        <v>0</v>
      </c>
      <c r="L929">
        <v>1560</v>
      </c>
      <c r="M929">
        <v>1560</v>
      </c>
      <c r="N929" t="s">
        <v>20</v>
      </c>
      <c r="O929" t="s">
        <v>32486</v>
      </c>
      <c r="P929" t="s">
        <v>28</v>
      </c>
      <c r="Q929" t="s">
        <v>34233</v>
      </c>
      <c r="R929" t="s">
        <v>34233</v>
      </c>
      <c r="S929" t="s">
        <v>33942</v>
      </c>
      <c r="T929" t="s">
        <v>34233</v>
      </c>
      <c r="U929" t="s">
        <v>32634</v>
      </c>
      <c r="V929" t="s">
        <v>34943</v>
      </c>
      <c r="W929">
        <v>234</v>
      </c>
      <c r="X929">
        <v>2</v>
      </c>
      <c r="Y929" t="s">
        <v>32654</v>
      </c>
      <c r="AA929">
        <v>8.5</v>
      </c>
      <c r="AC929">
        <v>1</v>
      </c>
      <c r="AD929" t="str">
        <f t="shared" si="142"/>
        <v/>
      </c>
      <c r="AE929">
        <f t="shared" si="148"/>
        <v>1</v>
      </c>
      <c r="AF929" t="str">
        <f t="shared" si="145"/>
        <v/>
      </c>
      <c r="AG929" t="str">
        <f t="shared" si="147"/>
        <v/>
      </c>
      <c r="AH929" t="str">
        <f t="shared" si="143"/>
        <v/>
      </c>
      <c r="AI929">
        <v>0.14499999999999999</v>
      </c>
      <c r="AJ929" t="str">
        <f t="shared" si="146"/>
        <v/>
      </c>
      <c r="AK929">
        <f t="shared" si="144"/>
        <v>2.8</v>
      </c>
      <c r="AL929">
        <f t="shared" si="149"/>
        <v>0.40599999999999997</v>
      </c>
    </row>
    <row r="930" spans="1:39" x14ac:dyDescent="0.2">
      <c r="A930" t="s">
        <v>32481</v>
      </c>
      <c r="B930" t="s">
        <v>122</v>
      </c>
      <c r="C930" t="s">
        <v>32482</v>
      </c>
      <c r="D930" s="1">
        <v>44687</v>
      </c>
      <c r="E930" s="1">
        <v>44687</v>
      </c>
      <c r="F930" t="s">
        <v>474</v>
      </c>
      <c r="I930">
        <v>100</v>
      </c>
      <c r="J930">
        <v>0</v>
      </c>
      <c r="K930">
        <v>0</v>
      </c>
      <c r="L930">
        <v>30</v>
      </c>
      <c r="M930">
        <v>30</v>
      </c>
      <c r="N930" t="s">
        <v>20</v>
      </c>
      <c r="O930" t="s">
        <v>32483</v>
      </c>
      <c r="P930" t="s">
        <v>28</v>
      </c>
      <c r="Q930" t="s">
        <v>34233</v>
      </c>
      <c r="R930" t="s">
        <v>34233</v>
      </c>
      <c r="S930" t="s">
        <v>33942</v>
      </c>
      <c r="T930" t="s">
        <v>34233</v>
      </c>
      <c r="AD930" t="str">
        <f t="shared" si="142"/>
        <v/>
      </c>
      <c r="AE930" t="str">
        <f t="shared" si="148"/>
        <v/>
      </c>
      <c r="AF930" t="str">
        <f t="shared" si="145"/>
        <v/>
      </c>
      <c r="AG930" t="str">
        <f t="shared" si="147"/>
        <v/>
      </c>
      <c r="AH930" t="str">
        <f t="shared" si="143"/>
        <v/>
      </c>
      <c r="AI930">
        <v>0.14499999999999999</v>
      </c>
      <c r="AJ930" t="str">
        <f t="shared" si="146"/>
        <v/>
      </c>
      <c r="AK930" t="str">
        <f t="shared" si="144"/>
        <v/>
      </c>
      <c r="AL930" t="str">
        <f t="shared" si="149"/>
        <v/>
      </c>
    </row>
    <row r="931" spans="1:39" x14ac:dyDescent="0.2">
      <c r="A931" t="s">
        <v>20761</v>
      </c>
      <c r="B931" t="s">
        <v>122</v>
      </c>
      <c r="C931" t="s">
        <v>20762</v>
      </c>
      <c r="D931" s="1">
        <v>38467</v>
      </c>
      <c r="E931" s="1">
        <v>44546</v>
      </c>
      <c r="F931" t="s">
        <v>19</v>
      </c>
      <c r="I931">
        <v>100</v>
      </c>
      <c r="J931">
        <v>0</v>
      </c>
      <c r="K931">
        <v>0</v>
      </c>
      <c r="L931">
        <v>1500</v>
      </c>
      <c r="M931">
        <v>1500</v>
      </c>
      <c r="N931" t="s">
        <v>20</v>
      </c>
      <c r="O931" t="s">
        <v>20763</v>
      </c>
      <c r="P931" t="s">
        <v>28</v>
      </c>
      <c r="Q931" t="s">
        <v>34233</v>
      </c>
      <c r="R931" t="s">
        <v>34233</v>
      </c>
      <c r="S931" t="s">
        <v>32628</v>
      </c>
      <c r="T931" t="s">
        <v>34357</v>
      </c>
      <c r="U931" t="s">
        <v>32634</v>
      </c>
      <c r="V931" t="s">
        <v>34943</v>
      </c>
      <c r="W931">
        <v>225</v>
      </c>
      <c r="X931">
        <v>2</v>
      </c>
      <c r="Y931" t="s">
        <v>32654</v>
      </c>
      <c r="AA931">
        <v>8.5</v>
      </c>
      <c r="AC931">
        <v>1</v>
      </c>
      <c r="AD931" t="str">
        <f t="shared" si="142"/>
        <v/>
      </c>
      <c r="AE931" t="str">
        <f t="shared" si="148"/>
        <v/>
      </c>
      <c r="AF931" t="str">
        <f t="shared" si="145"/>
        <v/>
      </c>
      <c r="AG931">
        <f t="shared" si="147"/>
        <v>1</v>
      </c>
      <c r="AH931">
        <f t="shared" si="143"/>
        <v>2.8</v>
      </c>
      <c r="AI931">
        <v>0.14499999999999999</v>
      </c>
      <c r="AJ931">
        <f>IF(COUNTBLANK(AH931),"",AH931*AI931)</f>
        <v>0.40599999999999997</v>
      </c>
      <c r="AK931" t="str">
        <f t="shared" si="144"/>
        <v/>
      </c>
      <c r="AL931" t="str">
        <f t="shared" si="149"/>
        <v/>
      </c>
    </row>
    <row r="932" spans="1:39" x14ac:dyDescent="0.2">
      <c r="A932" t="s">
        <v>20755</v>
      </c>
      <c r="B932" t="s">
        <v>122</v>
      </c>
      <c r="C932" t="s">
        <v>20756</v>
      </c>
      <c r="D932" s="1">
        <v>38467</v>
      </c>
      <c r="E932" s="1">
        <v>44058</v>
      </c>
      <c r="F932" t="s">
        <v>19</v>
      </c>
      <c r="I932">
        <v>100</v>
      </c>
      <c r="J932">
        <v>0</v>
      </c>
      <c r="K932">
        <v>0</v>
      </c>
      <c r="L932">
        <v>1509</v>
      </c>
      <c r="M932">
        <v>1509</v>
      </c>
      <c r="N932" t="s">
        <v>20</v>
      </c>
      <c r="O932" t="s">
        <v>20757</v>
      </c>
      <c r="P932" t="s">
        <v>28</v>
      </c>
      <c r="Q932" t="s">
        <v>34234</v>
      </c>
      <c r="R932" s="9" t="s">
        <v>33762</v>
      </c>
      <c r="S932" t="s">
        <v>32628</v>
      </c>
      <c r="T932" t="s">
        <v>34349</v>
      </c>
      <c r="U932" t="s">
        <v>32634</v>
      </c>
      <c r="V932" t="s">
        <v>34943</v>
      </c>
      <c r="W932">
        <v>226</v>
      </c>
      <c r="X932">
        <v>2</v>
      </c>
      <c r="Y932" t="s">
        <v>32654</v>
      </c>
      <c r="AA932">
        <v>8.5</v>
      </c>
      <c r="AC932">
        <v>1</v>
      </c>
      <c r="AD932" t="str">
        <f t="shared" si="142"/>
        <v/>
      </c>
      <c r="AE932" t="str">
        <f t="shared" si="148"/>
        <v/>
      </c>
      <c r="AF932" t="str">
        <f t="shared" si="145"/>
        <v/>
      </c>
      <c r="AG932">
        <f t="shared" si="147"/>
        <v>1</v>
      </c>
      <c r="AH932">
        <f t="shared" si="143"/>
        <v>2.8</v>
      </c>
      <c r="AI932">
        <v>0.14499999999999999</v>
      </c>
      <c r="AJ932">
        <f>IF(COUNTBLANK(AH932),"",AH932*AI932)</f>
        <v>0.40599999999999997</v>
      </c>
      <c r="AK932" t="str">
        <f t="shared" si="144"/>
        <v/>
      </c>
      <c r="AL932" t="str">
        <f t="shared" si="149"/>
        <v/>
      </c>
      <c r="AM932" t="s">
        <v>34799</v>
      </c>
    </row>
    <row r="933" spans="1:39" x14ac:dyDescent="0.2">
      <c r="A933" t="s">
        <v>16902</v>
      </c>
      <c r="B933" t="s">
        <v>122</v>
      </c>
      <c r="C933" t="s">
        <v>16903</v>
      </c>
      <c r="D933" s="1">
        <v>37631</v>
      </c>
      <c r="E933" s="1">
        <v>43456</v>
      </c>
      <c r="F933" t="s">
        <v>26</v>
      </c>
      <c r="I933">
        <v>100</v>
      </c>
      <c r="J933">
        <v>0</v>
      </c>
      <c r="K933">
        <v>0</v>
      </c>
      <c r="L933">
        <v>116</v>
      </c>
      <c r="M933">
        <v>116</v>
      </c>
      <c r="N933" t="s">
        <v>20</v>
      </c>
      <c r="O933" t="s">
        <v>16904</v>
      </c>
      <c r="P933" t="s">
        <v>28</v>
      </c>
      <c r="Q933" t="s">
        <v>34233</v>
      </c>
      <c r="R933" t="s">
        <v>34233</v>
      </c>
      <c r="S933" t="s">
        <v>34233</v>
      </c>
      <c r="T933" t="s">
        <v>34233</v>
      </c>
      <c r="V933" t="s">
        <v>32725</v>
      </c>
      <c r="AD933" t="str">
        <f t="shared" si="142"/>
        <v/>
      </c>
      <c r="AE933" t="str">
        <f t="shared" si="148"/>
        <v/>
      </c>
      <c r="AF933" t="str">
        <f t="shared" si="145"/>
        <v/>
      </c>
      <c r="AG933" t="str">
        <f t="shared" si="147"/>
        <v/>
      </c>
      <c r="AH933" t="str">
        <f t="shared" si="143"/>
        <v/>
      </c>
      <c r="AI933">
        <v>0.14499999999999999</v>
      </c>
      <c r="AJ933" t="str">
        <f>IF(COUNTBLANK(AH933),"",AH933*AI933)</f>
        <v/>
      </c>
      <c r="AK933" t="str">
        <f t="shared" si="144"/>
        <v/>
      </c>
      <c r="AL933" t="str">
        <f t="shared" si="149"/>
        <v/>
      </c>
    </row>
    <row r="934" spans="1:39" x14ac:dyDescent="0.2">
      <c r="A934" t="s">
        <v>28919</v>
      </c>
      <c r="B934" t="s">
        <v>122</v>
      </c>
      <c r="C934" t="s">
        <v>28920</v>
      </c>
      <c r="D934" s="1">
        <v>42725</v>
      </c>
      <c r="E934" s="1">
        <v>43456</v>
      </c>
      <c r="F934" t="s">
        <v>19</v>
      </c>
      <c r="I934">
        <v>100</v>
      </c>
      <c r="J934">
        <v>0</v>
      </c>
      <c r="K934">
        <v>0</v>
      </c>
      <c r="L934">
        <v>2226</v>
      </c>
      <c r="M934">
        <v>2226</v>
      </c>
      <c r="N934" t="s">
        <v>20</v>
      </c>
      <c r="O934" t="s">
        <v>16904</v>
      </c>
      <c r="P934" t="s">
        <v>28</v>
      </c>
      <c r="Q934" t="s">
        <v>34233</v>
      </c>
      <c r="R934" t="s">
        <v>34233</v>
      </c>
      <c r="S934" t="s">
        <v>32628</v>
      </c>
      <c r="T934" t="s">
        <v>34357</v>
      </c>
      <c r="U934" t="s">
        <v>32634</v>
      </c>
      <c r="V934" t="s">
        <v>32725</v>
      </c>
      <c r="W934">
        <f>2225*0.1</f>
        <v>222.5</v>
      </c>
      <c r="X934">
        <v>2</v>
      </c>
      <c r="Y934">
        <v>1</v>
      </c>
      <c r="Z934">
        <f>W934*X934</f>
        <v>445</v>
      </c>
      <c r="AA934">
        <v>18</v>
      </c>
      <c r="AB934">
        <v>20</v>
      </c>
      <c r="AC934">
        <v>1</v>
      </c>
      <c r="AD934" t="str">
        <f t="shared" si="142"/>
        <v/>
      </c>
      <c r="AE934" t="str">
        <f t="shared" si="148"/>
        <v/>
      </c>
      <c r="AF934" t="str">
        <f t="shared" si="145"/>
        <v/>
      </c>
      <c r="AG934">
        <f t="shared" si="147"/>
        <v>1</v>
      </c>
      <c r="AH934">
        <f t="shared" si="143"/>
        <v>2.8</v>
      </c>
      <c r="AI934">
        <v>0.14499999999999999</v>
      </c>
      <c r="AJ934">
        <v>0.6</v>
      </c>
      <c r="AK934" t="str">
        <f t="shared" si="144"/>
        <v/>
      </c>
      <c r="AL934" t="str">
        <f t="shared" si="149"/>
        <v/>
      </c>
      <c r="AM934" t="s">
        <v>33896</v>
      </c>
    </row>
    <row r="935" spans="1:39" x14ac:dyDescent="0.2">
      <c r="A935" t="s">
        <v>16524</v>
      </c>
      <c r="B935" t="s">
        <v>122</v>
      </c>
      <c r="C935" t="s">
        <v>16525</v>
      </c>
      <c r="D935" s="1">
        <v>37587</v>
      </c>
      <c r="E935" s="1">
        <v>43456</v>
      </c>
      <c r="F935" t="s">
        <v>19</v>
      </c>
      <c r="I935">
        <v>100</v>
      </c>
      <c r="J935">
        <v>0</v>
      </c>
      <c r="K935">
        <v>0</v>
      </c>
      <c r="L935">
        <v>2610</v>
      </c>
      <c r="M935">
        <v>2610</v>
      </c>
      <c r="N935" t="s">
        <v>20</v>
      </c>
      <c r="O935" t="s">
        <v>16526</v>
      </c>
      <c r="P935" t="s">
        <v>28</v>
      </c>
      <c r="Q935" t="s">
        <v>34233</v>
      </c>
      <c r="R935" t="s">
        <v>34233</v>
      </c>
      <c r="S935" t="s">
        <v>33797</v>
      </c>
      <c r="T935" t="s">
        <v>34357</v>
      </c>
      <c r="U935" t="s">
        <v>32634</v>
      </c>
      <c r="V935" t="s">
        <v>34946</v>
      </c>
      <c r="W935">
        <f>2610*0.2</f>
        <v>522</v>
      </c>
      <c r="X935">
        <v>2</v>
      </c>
      <c r="Y935">
        <v>1</v>
      </c>
      <c r="Z935">
        <f>W935*X935</f>
        <v>1044</v>
      </c>
      <c r="AA935">
        <v>18</v>
      </c>
      <c r="AB935">
        <v>20</v>
      </c>
      <c r="AC935">
        <v>1</v>
      </c>
      <c r="AD935" t="str">
        <f t="shared" si="142"/>
        <v/>
      </c>
      <c r="AE935" t="str">
        <f t="shared" si="148"/>
        <v/>
      </c>
      <c r="AF935" t="str">
        <f t="shared" si="145"/>
        <v/>
      </c>
      <c r="AG935">
        <f t="shared" si="147"/>
        <v>1</v>
      </c>
      <c r="AH935">
        <f t="shared" si="143"/>
        <v>2.8</v>
      </c>
      <c r="AI935">
        <v>0.14499999999999999</v>
      </c>
      <c r="AJ935">
        <v>0.6</v>
      </c>
      <c r="AK935" t="str">
        <f t="shared" si="144"/>
        <v/>
      </c>
      <c r="AL935" t="str">
        <f t="shared" si="149"/>
        <v/>
      </c>
      <c r="AM935" t="s">
        <v>33896</v>
      </c>
    </row>
    <row r="936" spans="1:39" x14ac:dyDescent="0.2">
      <c r="A936" t="s">
        <v>16900</v>
      </c>
      <c r="B936" t="s">
        <v>122</v>
      </c>
      <c r="C936" t="s">
        <v>16901</v>
      </c>
      <c r="D936" s="1">
        <v>37631</v>
      </c>
      <c r="E936" s="1">
        <v>43456</v>
      </c>
      <c r="F936" t="s">
        <v>19</v>
      </c>
      <c r="I936">
        <v>100</v>
      </c>
      <c r="J936">
        <v>0</v>
      </c>
      <c r="K936">
        <v>0</v>
      </c>
      <c r="L936">
        <v>1467</v>
      </c>
      <c r="M936">
        <v>1467</v>
      </c>
      <c r="N936" t="s">
        <v>20</v>
      </c>
      <c r="O936" t="s">
        <v>16622</v>
      </c>
      <c r="P936" t="s">
        <v>28</v>
      </c>
      <c r="Q936" t="s">
        <v>34233</v>
      </c>
      <c r="R936" t="s">
        <v>34233</v>
      </c>
      <c r="S936" t="s">
        <v>32628</v>
      </c>
      <c r="T936" t="s">
        <v>34357</v>
      </c>
      <c r="U936" t="s">
        <v>32634</v>
      </c>
      <c r="V936" t="s">
        <v>32725</v>
      </c>
      <c r="X936">
        <v>2</v>
      </c>
      <c r="Y936">
        <v>1</v>
      </c>
      <c r="Z936">
        <f>365*X936</f>
        <v>730</v>
      </c>
      <c r="AA936">
        <v>18</v>
      </c>
      <c r="AB936" s="2" t="s">
        <v>32724</v>
      </c>
      <c r="AC936">
        <v>1</v>
      </c>
      <c r="AD936" t="str">
        <f t="shared" si="142"/>
        <v/>
      </c>
      <c r="AE936" t="str">
        <f t="shared" si="148"/>
        <v/>
      </c>
      <c r="AF936" t="str">
        <f t="shared" si="145"/>
        <v/>
      </c>
      <c r="AG936">
        <f t="shared" si="147"/>
        <v>1</v>
      </c>
      <c r="AH936">
        <f t="shared" si="143"/>
        <v>2.8</v>
      </c>
      <c r="AI936">
        <v>0.14499999999999999</v>
      </c>
      <c r="AJ936">
        <v>0.56999999999999995</v>
      </c>
      <c r="AK936" t="str">
        <f t="shared" si="144"/>
        <v/>
      </c>
      <c r="AL936" t="str">
        <f t="shared" si="149"/>
        <v/>
      </c>
      <c r="AM936" t="s">
        <v>33894</v>
      </c>
    </row>
    <row r="937" spans="1:39" s="20" customFormat="1" x14ac:dyDescent="0.2">
      <c r="A937" s="20" t="s">
        <v>16620</v>
      </c>
      <c r="B937" s="20" t="s">
        <v>122</v>
      </c>
      <c r="C937" s="20" t="s">
        <v>16621</v>
      </c>
      <c r="D937" s="21">
        <v>37595</v>
      </c>
      <c r="E937" s="21">
        <v>43456</v>
      </c>
      <c r="F937" s="20" t="s">
        <v>19</v>
      </c>
      <c r="I937" s="20">
        <v>100</v>
      </c>
      <c r="J937" s="20">
        <v>0</v>
      </c>
      <c r="K937" s="20">
        <v>0</v>
      </c>
      <c r="L937" s="20">
        <v>358</v>
      </c>
      <c r="M937" s="20">
        <v>358</v>
      </c>
      <c r="N937" s="20" t="s">
        <v>20</v>
      </c>
      <c r="O937" s="20" t="s">
        <v>16622</v>
      </c>
      <c r="P937" s="20" t="s">
        <v>28</v>
      </c>
      <c r="Q937" s="20" t="s">
        <v>34233</v>
      </c>
      <c r="R937" s="20" t="s">
        <v>34233</v>
      </c>
      <c r="S937" s="20" t="s">
        <v>32627</v>
      </c>
      <c r="T937" s="20" t="s">
        <v>34363</v>
      </c>
      <c r="V937" s="20" t="s">
        <v>34946</v>
      </c>
      <c r="AD937" s="20" t="str">
        <f t="shared" si="142"/>
        <v/>
      </c>
      <c r="AE937" s="20" t="str">
        <f t="shared" si="148"/>
        <v/>
      </c>
      <c r="AF937" s="20" t="str">
        <f t="shared" si="145"/>
        <v/>
      </c>
      <c r="AG937" s="20" t="str">
        <f t="shared" si="147"/>
        <v/>
      </c>
      <c r="AH937" s="20" t="str">
        <f t="shared" si="143"/>
        <v/>
      </c>
      <c r="AI937" s="20">
        <v>0.14499999999999999</v>
      </c>
      <c r="AJ937" s="20" t="str">
        <f>IF(COUNTBLANK(AH937),"",AH937*AI937)</f>
        <v/>
      </c>
      <c r="AK937" s="20" t="str">
        <f t="shared" si="144"/>
        <v/>
      </c>
      <c r="AL937" s="20" t="str">
        <f t="shared" si="149"/>
        <v/>
      </c>
      <c r="AM937" s="20" t="s">
        <v>34303</v>
      </c>
    </row>
    <row r="938" spans="1:39" s="18" customFormat="1" x14ac:dyDescent="0.2">
      <c r="A938" s="18" t="s">
        <v>17666</v>
      </c>
      <c r="B938" s="18" t="s">
        <v>122</v>
      </c>
      <c r="C938" s="18" t="s">
        <v>17667</v>
      </c>
      <c r="D938" s="19">
        <v>37665</v>
      </c>
      <c r="E938" s="19">
        <v>43456</v>
      </c>
      <c r="F938" s="18" t="s">
        <v>19</v>
      </c>
      <c r="I938" s="18">
        <v>100</v>
      </c>
      <c r="J938" s="18">
        <v>0</v>
      </c>
      <c r="K938" s="18">
        <v>0</v>
      </c>
      <c r="L938" s="18">
        <v>3090</v>
      </c>
      <c r="M938" s="18">
        <v>3090</v>
      </c>
      <c r="N938" s="18" t="s">
        <v>20</v>
      </c>
      <c r="O938" s="18" t="s">
        <v>17668</v>
      </c>
      <c r="P938" s="18" t="s">
        <v>28</v>
      </c>
      <c r="Q938" s="18" t="s">
        <v>34234</v>
      </c>
      <c r="R938" s="18" t="s">
        <v>33762</v>
      </c>
      <c r="S938" s="18" t="s">
        <v>33942</v>
      </c>
      <c r="T938" s="18" t="s">
        <v>34357</v>
      </c>
      <c r="U938" s="18" t="s">
        <v>32634</v>
      </c>
      <c r="V938" s="18" t="s">
        <v>34946</v>
      </c>
      <c r="W938" s="18">
        <f>3100*0.2</f>
        <v>620</v>
      </c>
      <c r="X938" s="18">
        <v>2</v>
      </c>
      <c r="Y938" s="18">
        <v>1</v>
      </c>
      <c r="Z938" s="18">
        <f>W938*X938</f>
        <v>1240</v>
      </c>
      <c r="AA938" s="18">
        <v>18</v>
      </c>
      <c r="AB938" s="18">
        <v>20</v>
      </c>
      <c r="AC938" s="18">
        <v>1</v>
      </c>
      <c r="AD938" s="18" t="str">
        <f t="shared" si="142"/>
        <v/>
      </c>
      <c r="AE938" s="18">
        <f t="shared" si="148"/>
        <v>1</v>
      </c>
      <c r="AF938" s="18" t="str">
        <f t="shared" si="145"/>
        <v/>
      </c>
      <c r="AG938" s="18" t="str">
        <f t="shared" si="147"/>
        <v/>
      </c>
      <c r="AH938" s="18" t="str">
        <f t="shared" si="143"/>
        <v/>
      </c>
      <c r="AI938" s="18">
        <v>0.14499999999999999</v>
      </c>
      <c r="AJ938" s="18" t="str">
        <f>IF(COUNTBLANK(AH938),"",AH938*AI938)</f>
        <v/>
      </c>
      <c r="AK938" s="18">
        <f t="shared" si="144"/>
        <v>2.8</v>
      </c>
      <c r="AL938" s="18">
        <f t="shared" si="149"/>
        <v>0.40599999999999997</v>
      </c>
      <c r="AM938" s="18" t="s">
        <v>34866</v>
      </c>
    </row>
    <row r="939" spans="1:39" x14ac:dyDescent="0.2">
      <c r="A939" t="s">
        <v>16617</v>
      </c>
      <c r="B939" t="s">
        <v>122</v>
      </c>
      <c r="C939" t="s">
        <v>16618</v>
      </c>
      <c r="D939" s="1">
        <v>37595</v>
      </c>
      <c r="E939" s="1">
        <v>44546</v>
      </c>
      <c r="F939" t="s">
        <v>19</v>
      </c>
      <c r="I939">
        <v>100</v>
      </c>
      <c r="J939">
        <v>0</v>
      </c>
      <c r="K939">
        <v>0</v>
      </c>
      <c r="L939">
        <v>1868</v>
      </c>
      <c r="M939">
        <v>1868</v>
      </c>
      <c r="N939" t="s">
        <v>20</v>
      </c>
      <c r="O939" t="s">
        <v>16619</v>
      </c>
      <c r="P939" t="s">
        <v>28</v>
      </c>
      <c r="Q939" t="s">
        <v>34234</v>
      </c>
      <c r="R939" t="s">
        <v>33762</v>
      </c>
      <c r="S939" t="s">
        <v>33942</v>
      </c>
      <c r="T939" t="s">
        <v>34233</v>
      </c>
      <c r="U939" t="s">
        <v>32634</v>
      </c>
      <c r="V939" t="s">
        <v>32725</v>
      </c>
      <c r="X939">
        <v>2</v>
      </c>
      <c r="Y939">
        <v>1</v>
      </c>
      <c r="Z939">
        <f>374*X939</f>
        <v>748</v>
      </c>
      <c r="AA939">
        <v>18</v>
      </c>
      <c r="AB939">
        <v>20</v>
      </c>
      <c r="AC939">
        <v>1</v>
      </c>
      <c r="AD939" t="str">
        <f t="shared" si="142"/>
        <v/>
      </c>
      <c r="AE939">
        <f t="shared" si="148"/>
        <v>1</v>
      </c>
      <c r="AF939" t="str">
        <f t="shared" si="145"/>
        <v/>
      </c>
      <c r="AG939" t="str">
        <f t="shared" si="147"/>
        <v/>
      </c>
      <c r="AH939" t="str">
        <f t="shared" si="143"/>
        <v/>
      </c>
      <c r="AI939">
        <v>0.14499999999999999</v>
      </c>
      <c r="AJ939" t="str">
        <f t="shared" ref="AJ939:AJ950" si="150">IF(COUNTBLANK(AH939),"",AH939*AI939)</f>
        <v/>
      </c>
      <c r="AK939">
        <f t="shared" si="144"/>
        <v>2.8</v>
      </c>
      <c r="AL939">
        <f t="shared" si="149"/>
        <v>0.40599999999999997</v>
      </c>
      <c r="AM939" t="s">
        <v>33894</v>
      </c>
    </row>
    <row r="940" spans="1:39" x14ac:dyDescent="0.2">
      <c r="A940" t="s">
        <v>18892</v>
      </c>
      <c r="B940" t="s">
        <v>122</v>
      </c>
      <c r="C940" t="s">
        <v>18893</v>
      </c>
      <c r="D940" s="1">
        <v>38044</v>
      </c>
      <c r="E940" s="1">
        <v>44687</v>
      </c>
      <c r="F940" t="s">
        <v>19</v>
      </c>
      <c r="I940">
        <v>100</v>
      </c>
      <c r="J940">
        <v>0</v>
      </c>
      <c r="K940">
        <v>0</v>
      </c>
      <c r="L940">
        <v>1952</v>
      </c>
      <c r="M940">
        <v>1952</v>
      </c>
      <c r="N940" t="s">
        <v>20</v>
      </c>
      <c r="O940" t="s">
        <v>18894</v>
      </c>
      <c r="P940" t="s">
        <v>28</v>
      </c>
      <c r="Q940" t="s">
        <v>34233</v>
      </c>
      <c r="R940" t="s">
        <v>34233</v>
      </c>
      <c r="S940" t="s">
        <v>32628</v>
      </c>
      <c r="T940" t="s">
        <v>34357</v>
      </c>
      <c r="U940" t="s">
        <v>32634</v>
      </c>
      <c r="V940" t="s">
        <v>34943</v>
      </c>
      <c r="W940">
        <v>293</v>
      </c>
      <c r="X940">
        <v>2</v>
      </c>
      <c r="Y940" t="s">
        <v>32654</v>
      </c>
      <c r="AA940">
        <v>8.5</v>
      </c>
      <c r="AC940">
        <v>1</v>
      </c>
      <c r="AD940" t="str">
        <f t="shared" si="142"/>
        <v/>
      </c>
      <c r="AE940" t="str">
        <f t="shared" si="148"/>
        <v/>
      </c>
      <c r="AF940" t="str">
        <f t="shared" si="145"/>
        <v/>
      </c>
      <c r="AG940">
        <f t="shared" si="147"/>
        <v>1</v>
      </c>
      <c r="AH940">
        <f t="shared" si="143"/>
        <v>2.8</v>
      </c>
      <c r="AI940">
        <v>0.14499999999999999</v>
      </c>
      <c r="AJ940">
        <f t="shared" si="150"/>
        <v>0.40599999999999997</v>
      </c>
      <c r="AK940" t="str">
        <f t="shared" si="144"/>
        <v/>
      </c>
      <c r="AL940" t="str">
        <f t="shared" si="149"/>
        <v/>
      </c>
    </row>
    <row r="941" spans="1:39" x14ac:dyDescent="0.2">
      <c r="A941" t="s">
        <v>27732</v>
      </c>
      <c r="B941" t="s">
        <v>122</v>
      </c>
      <c r="C941" t="s">
        <v>27733</v>
      </c>
      <c r="D941" s="1">
        <v>42184</v>
      </c>
      <c r="E941" s="1">
        <v>44546</v>
      </c>
      <c r="F941" t="s">
        <v>26</v>
      </c>
      <c r="I941">
        <v>100</v>
      </c>
      <c r="J941">
        <v>0</v>
      </c>
      <c r="K941">
        <v>0</v>
      </c>
      <c r="L941">
        <v>2378</v>
      </c>
      <c r="M941">
        <v>2378</v>
      </c>
      <c r="N941" t="s">
        <v>20</v>
      </c>
      <c r="O941" t="s">
        <v>27734</v>
      </c>
      <c r="P941" t="s">
        <v>44</v>
      </c>
      <c r="Q941" t="s">
        <v>34233</v>
      </c>
      <c r="R941" t="s">
        <v>34233</v>
      </c>
      <c r="S941" t="s">
        <v>34233</v>
      </c>
      <c r="T941" t="s">
        <v>34233</v>
      </c>
      <c r="V941" t="s">
        <v>34954</v>
      </c>
      <c r="AD941" t="str">
        <f t="shared" si="142"/>
        <v/>
      </c>
      <c r="AE941" t="str">
        <f t="shared" si="148"/>
        <v/>
      </c>
      <c r="AF941" t="str">
        <f t="shared" si="145"/>
        <v/>
      </c>
      <c r="AG941" t="str">
        <f t="shared" si="147"/>
        <v/>
      </c>
      <c r="AH941" t="str">
        <f t="shared" si="143"/>
        <v/>
      </c>
      <c r="AI941">
        <v>0.14499999999999999</v>
      </c>
      <c r="AJ941" t="str">
        <f t="shared" si="150"/>
        <v/>
      </c>
      <c r="AK941" t="str">
        <f t="shared" si="144"/>
        <v/>
      </c>
      <c r="AL941" t="str">
        <f t="shared" si="149"/>
        <v/>
      </c>
    </row>
    <row r="942" spans="1:39" x14ac:dyDescent="0.2">
      <c r="A942" t="s">
        <v>27735</v>
      </c>
      <c r="B942" t="s">
        <v>122</v>
      </c>
      <c r="C942" t="s">
        <v>27736</v>
      </c>
      <c r="D942" s="1">
        <v>42184</v>
      </c>
      <c r="E942" s="1">
        <v>43456</v>
      </c>
      <c r="F942" t="s">
        <v>19</v>
      </c>
      <c r="I942">
        <v>100</v>
      </c>
      <c r="J942">
        <v>0</v>
      </c>
      <c r="K942">
        <v>0</v>
      </c>
      <c r="L942">
        <v>1374</v>
      </c>
      <c r="M942">
        <v>1374</v>
      </c>
      <c r="N942" t="s">
        <v>20</v>
      </c>
      <c r="O942" t="s">
        <v>21</v>
      </c>
      <c r="P942" t="s">
        <v>28</v>
      </c>
      <c r="Q942" t="s">
        <v>34233</v>
      </c>
      <c r="R942" t="s">
        <v>34233</v>
      </c>
      <c r="S942" t="s">
        <v>32628</v>
      </c>
      <c r="T942" t="s">
        <v>34372</v>
      </c>
      <c r="U942" t="s">
        <v>32656</v>
      </c>
      <c r="V942" t="s">
        <v>34954</v>
      </c>
      <c r="W942">
        <v>300</v>
      </c>
      <c r="X942">
        <v>2</v>
      </c>
      <c r="Y942">
        <v>2</v>
      </c>
      <c r="AA942">
        <v>8.5</v>
      </c>
      <c r="AC942">
        <v>2</v>
      </c>
      <c r="AD942" t="str">
        <f t="shared" si="142"/>
        <v/>
      </c>
      <c r="AE942" t="str">
        <f t="shared" si="148"/>
        <v/>
      </c>
      <c r="AF942" t="str">
        <f t="shared" si="145"/>
        <v/>
      </c>
      <c r="AG942">
        <f t="shared" si="147"/>
        <v>2</v>
      </c>
      <c r="AH942">
        <f t="shared" si="143"/>
        <v>5.6</v>
      </c>
      <c r="AI942">
        <v>0.14499999999999999</v>
      </c>
      <c r="AJ942">
        <f t="shared" si="150"/>
        <v>0.81199999999999994</v>
      </c>
      <c r="AK942" t="str">
        <f t="shared" si="144"/>
        <v/>
      </c>
      <c r="AL942" t="str">
        <f t="shared" si="149"/>
        <v/>
      </c>
    </row>
    <row r="943" spans="1:39" x14ac:dyDescent="0.2">
      <c r="A943" t="s">
        <v>27737</v>
      </c>
      <c r="B943" t="s">
        <v>122</v>
      </c>
      <c r="C943" t="s">
        <v>27738</v>
      </c>
      <c r="D943" s="1">
        <v>42184</v>
      </c>
      <c r="E943" s="1">
        <v>43456</v>
      </c>
      <c r="F943" t="s">
        <v>19</v>
      </c>
      <c r="I943">
        <v>100</v>
      </c>
      <c r="J943">
        <v>0</v>
      </c>
      <c r="K943">
        <v>0</v>
      </c>
      <c r="L943">
        <v>1356</v>
      </c>
      <c r="M943">
        <v>1356</v>
      </c>
      <c r="N943" t="s">
        <v>20</v>
      </c>
      <c r="O943" t="s">
        <v>27739</v>
      </c>
      <c r="P943" t="s">
        <v>28</v>
      </c>
      <c r="Q943" t="s">
        <v>32656</v>
      </c>
      <c r="R943" t="s">
        <v>33762</v>
      </c>
      <c r="S943" t="s">
        <v>33942</v>
      </c>
      <c r="T943" t="s">
        <v>34233</v>
      </c>
      <c r="U943" t="s">
        <v>32656</v>
      </c>
      <c r="V943" t="s">
        <v>34954</v>
      </c>
      <c r="W943">
        <v>300</v>
      </c>
      <c r="X943">
        <v>2</v>
      </c>
      <c r="Y943">
        <v>2</v>
      </c>
      <c r="AA943">
        <v>8.5</v>
      </c>
      <c r="AC943">
        <v>2</v>
      </c>
      <c r="AD943" t="str">
        <f t="shared" si="142"/>
        <v/>
      </c>
      <c r="AE943">
        <f t="shared" si="148"/>
        <v>2</v>
      </c>
      <c r="AF943" t="str">
        <f t="shared" si="145"/>
        <v/>
      </c>
      <c r="AG943" t="str">
        <f t="shared" si="147"/>
        <v/>
      </c>
      <c r="AH943" t="str">
        <f t="shared" si="143"/>
        <v/>
      </c>
      <c r="AI943">
        <v>0.14499999999999999</v>
      </c>
      <c r="AJ943" t="str">
        <f t="shared" si="150"/>
        <v/>
      </c>
      <c r="AK943">
        <f t="shared" si="144"/>
        <v>5.6</v>
      </c>
      <c r="AL943">
        <f t="shared" si="149"/>
        <v>0.81199999999999994</v>
      </c>
    </row>
    <row r="944" spans="1:39" x14ac:dyDescent="0.2">
      <c r="A944" t="s">
        <v>27740</v>
      </c>
      <c r="B944" t="s">
        <v>122</v>
      </c>
      <c r="C944" t="s">
        <v>27741</v>
      </c>
      <c r="D944" s="1">
        <v>42184</v>
      </c>
      <c r="E944" s="1">
        <v>43456</v>
      </c>
      <c r="F944" t="s">
        <v>19</v>
      </c>
      <c r="I944">
        <v>100</v>
      </c>
      <c r="J944">
        <v>0</v>
      </c>
      <c r="K944">
        <v>0</v>
      </c>
      <c r="L944">
        <v>1454</v>
      </c>
      <c r="M944">
        <v>1454</v>
      </c>
      <c r="N944" t="s">
        <v>20</v>
      </c>
      <c r="O944" t="s">
        <v>27742</v>
      </c>
      <c r="P944" t="s">
        <v>28</v>
      </c>
      <c r="Q944" t="s">
        <v>34233</v>
      </c>
      <c r="R944" t="s">
        <v>34233</v>
      </c>
      <c r="S944" t="s">
        <v>32628</v>
      </c>
      <c r="T944" t="s">
        <v>32634</v>
      </c>
      <c r="U944" t="s">
        <v>32634</v>
      </c>
      <c r="V944" t="s">
        <v>34954</v>
      </c>
      <c r="W944">
        <v>300</v>
      </c>
      <c r="X944">
        <v>2</v>
      </c>
      <c r="Y944" t="s">
        <v>32654</v>
      </c>
      <c r="AA944">
        <v>8.5</v>
      </c>
      <c r="AC944">
        <v>1</v>
      </c>
      <c r="AD944" t="str">
        <f t="shared" si="142"/>
        <v/>
      </c>
      <c r="AE944" t="str">
        <f t="shared" si="148"/>
        <v/>
      </c>
      <c r="AF944" t="str">
        <f t="shared" si="145"/>
        <v/>
      </c>
      <c r="AG944">
        <f t="shared" si="147"/>
        <v>1</v>
      </c>
      <c r="AH944">
        <f t="shared" si="143"/>
        <v>2.8</v>
      </c>
      <c r="AI944">
        <v>0.14499999999999999</v>
      </c>
      <c r="AJ944">
        <f t="shared" si="150"/>
        <v>0.40599999999999997</v>
      </c>
      <c r="AK944" t="str">
        <f t="shared" si="144"/>
        <v/>
      </c>
      <c r="AL944" t="str">
        <f t="shared" si="149"/>
        <v/>
      </c>
    </row>
    <row r="945" spans="1:39" x14ac:dyDescent="0.2">
      <c r="A945" t="s">
        <v>27749</v>
      </c>
      <c r="B945" t="s">
        <v>122</v>
      </c>
      <c r="C945" t="s">
        <v>27750</v>
      </c>
      <c r="D945" s="1">
        <v>42184</v>
      </c>
      <c r="E945" s="1">
        <v>44546</v>
      </c>
      <c r="F945" t="s">
        <v>19</v>
      </c>
      <c r="I945">
        <v>100</v>
      </c>
      <c r="J945">
        <v>0</v>
      </c>
      <c r="K945">
        <v>0</v>
      </c>
      <c r="L945">
        <v>1320</v>
      </c>
      <c r="M945">
        <v>1320</v>
      </c>
      <c r="N945" t="s">
        <v>20</v>
      </c>
      <c r="O945" t="s">
        <v>27751</v>
      </c>
      <c r="P945" t="s">
        <v>28</v>
      </c>
      <c r="Q945" t="s">
        <v>34233</v>
      </c>
      <c r="R945" t="s">
        <v>34233</v>
      </c>
      <c r="S945" t="s">
        <v>32628</v>
      </c>
      <c r="T945" t="s">
        <v>34368</v>
      </c>
      <c r="U945" t="s">
        <v>32656</v>
      </c>
      <c r="V945" t="s">
        <v>34954</v>
      </c>
      <c r="W945">
        <v>300</v>
      </c>
      <c r="X945">
        <v>2</v>
      </c>
      <c r="Y945">
        <v>2</v>
      </c>
      <c r="AA945">
        <v>8.5</v>
      </c>
      <c r="AC945">
        <v>2</v>
      </c>
      <c r="AD945" t="str">
        <f t="shared" si="142"/>
        <v/>
      </c>
      <c r="AE945" t="str">
        <f t="shared" si="148"/>
        <v/>
      </c>
      <c r="AF945" t="str">
        <f t="shared" si="145"/>
        <v/>
      </c>
      <c r="AG945">
        <f t="shared" si="147"/>
        <v>2</v>
      </c>
      <c r="AH945">
        <f t="shared" si="143"/>
        <v>5.6</v>
      </c>
      <c r="AI945">
        <v>0.14499999999999999</v>
      </c>
      <c r="AJ945">
        <f t="shared" si="150"/>
        <v>0.81199999999999994</v>
      </c>
      <c r="AK945" t="str">
        <f t="shared" si="144"/>
        <v/>
      </c>
      <c r="AL945" t="str">
        <f t="shared" si="149"/>
        <v/>
      </c>
    </row>
    <row r="946" spans="1:39" x14ac:dyDescent="0.2">
      <c r="A946" t="s">
        <v>27752</v>
      </c>
      <c r="B946" t="s">
        <v>122</v>
      </c>
      <c r="C946" t="s">
        <v>27753</v>
      </c>
      <c r="D946" s="1">
        <v>42184</v>
      </c>
      <c r="E946" s="1">
        <v>44546</v>
      </c>
      <c r="F946" t="s">
        <v>19</v>
      </c>
      <c r="I946">
        <v>100</v>
      </c>
      <c r="J946">
        <v>0</v>
      </c>
      <c r="K946">
        <v>0</v>
      </c>
      <c r="L946">
        <v>1200</v>
      </c>
      <c r="M946">
        <v>1200</v>
      </c>
      <c r="N946" t="s">
        <v>20</v>
      </c>
      <c r="O946" t="s">
        <v>21</v>
      </c>
      <c r="P946" t="s">
        <v>28</v>
      </c>
      <c r="Q946" t="s">
        <v>34233</v>
      </c>
      <c r="R946" t="s">
        <v>34233</v>
      </c>
      <c r="S946" t="s">
        <v>32628</v>
      </c>
      <c r="T946" t="s">
        <v>34355</v>
      </c>
      <c r="U946" t="s">
        <v>32656</v>
      </c>
      <c r="V946" t="s">
        <v>34954</v>
      </c>
      <c r="W946">
        <v>300</v>
      </c>
      <c r="X946">
        <v>2</v>
      </c>
      <c r="Y946">
        <v>2</v>
      </c>
      <c r="AA946">
        <v>8.5</v>
      </c>
      <c r="AC946">
        <v>2</v>
      </c>
      <c r="AD946" t="str">
        <f t="shared" si="142"/>
        <v/>
      </c>
      <c r="AE946" t="str">
        <f t="shared" si="148"/>
        <v/>
      </c>
      <c r="AF946" t="str">
        <f t="shared" si="145"/>
        <v/>
      </c>
      <c r="AG946">
        <f t="shared" si="147"/>
        <v>2</v>
      </c>
      <c r="AH946">
        <f t="shared" si="143"/>
        <v>5.6</v>
      </c>
      <c r="AI946">
        <v>0.14499999999999999</v>
      </c>
      <c r="AJ946">
        <f t="shared" si="150"/>
        <v>0.81199999999999994</v>
      </c>
      <c r="AK946" t="str">
        <f t="shared" si="144"/>
        <v/>
      </c>
      <c r="AL946" t="str">
        <f t="shared" si="149"/>
        <v/>
      </c>
    </row>
    <row r="947" spans="1:39" x14ac:dyDescent="0.2">
      <c r="A947" t="s">
        <v>27754</v>
      </c>
      <c r="B947" t="s">
        <v>122</v>
      </c>
      <c r="C947" t="s">
        <v>27755</v>
      </c>
      <c r="D947" s="1">
        <v>42184</v>
      </c>
      <c r="E947" s="1">
        <v>44546</v>
      </c>
      <c r="F947" t="s">
        <v>19</v>
      </c>
      <c r="I947">
        <v>100</v>
      </c>
      <c r="J947">
        <v>0</v>
      </c>
      <c r="K947">
        <v>0</v>
      </c>
      <c r="L947">
        <v>1244</v>
      </c>
      <c r="M947">
        <v>1244</v>
      </c>
      <c r="N947" t="s">
        <v>20</v>
      </c>
      <c r="O947" t="s">
        <v>21</v>
      </c>
      <c r="P947" t="s">
        <v>28</v>
      </c>
      <c r="Q947" t="s">
        <v>34233</v>
      </c>
      <c r="R947" t="s">
        <v>34233</v>
      </c>
      <c r="S947" t="s">
        <v>32628</v>
      </c>
      <c r="T947" t="s">
        <v>34355</v>
      </c>
      <c r="U947" t="s">
        <v>32656</v>
      </c>
      <c r="V947" t="s">
        <v>34954</v>
      </c>
      <c r="W947">
        <v>300</v>
      </c>
      <c r="X947">
        <v>2</v>
      </c>
      <c r="Y947">
        <v>2</v>
      </c>
      <c r="AA947">
        <v>8.5</v>
      </c>
      <c r="AC947">
        <v>2</v>
      </c>
      <c r="AD947" t="str">
        <f t="shared" si="142"/>
        <v/>
      </c>
      <c r="AE947" t="str">
        <f t="shared" si="148"/>
        <v/>
      </c>
      <c r="AF947" t="str">
        <f t="shared" si="145"/>
        <v/>
      </c>
      <c r="AG947">
        <f t="shared" si="147"/>
        <v>2</v>
      </c>
      <c r="AH947">
        <f t="shared" si="143"/>
        <v>5.6</v>
      </c>
      <c r="AI947">
        <v>0.14499999999999999</v>
      </c>
      <c r="AJ947">
        <f t="shared" si="150"/>
        <v>0.81199999999999994</v>
      </c>
      <c r="AK947" t="str">
        <f t="shared" si="144"/>
        <v/>
      </c>
      <c r="AL947" t="str">
        <f t="shared" si="149"/>
        <v/>
      </c>
    </row>
    <row r="948" spans="1:39" x14ac:dyDescent="0.2">
      <c r="A948" t="s">
        <v>27510</v>
      </c>
      <c r="B948" t="s">
        <v>122</v>
      </c>
      <c r="C948" t="s">
        <v>27511</v>
      </c>
      <c r="D948" s="1">
        <v>42041</v>
      </c>
      <c r="E948" s="1">
        <v>43957</v>
      </c>
      <c r="F948" t="s">
        <v>26</v>
      </c>
      <c r="I948">
        <v>100</v>
      </c>
      <c r="J948">
        <v>0</v>
      </c>
      <c r="K948">
        <v>0</v>
      </c>
      <c r="L948">
        <v>4154</v>
      </c>
      <c r="M948">
        <v>4154</v>
      </c>
      <c r="N948" t="s">
        <v>20</v>
      </c>
      <c r="O948" t="s">
        <v>27512</v>
      </c>
      <c r="P948" t="s">
        <v>44</v>
      </c>
      <c r="Q948" t="s">
        <v>34233</v>
      </c>
      <c r="R948" t="s">
        <v>34233</v>
      </c>
      <c r="S948" t="s">
        <v>34233</v>
      </c>
      <c r="T948" t="s">
        <v>34233</v>
      </c>
      <c r="AD948" t="str">
        <f t="shared" si="142"/>
        <v/>
      </c>
      <c r="AE948" t="str">
        <f t="shared" si="148"/>
        <v/>
      </c>
      <c r="AF948" t="str">
        <f t="shared" si="145"/>
        <v/>
      </c>
      <c r="AG948" t="str">
        <f t="shared" si="147"/>
        <v/>
      </c>
      <c r="AH948" t="str">
        <f t="shared" si="143"/>
        <v/>
      </c>
      <c r="AI948">
        <v>0.14499999999999999</v>
      </c>
      <c r="AJ948" t="str">
        <f t="shared" si="150"/>
        <v/>
      </c>
      <c r="AK948" t="str">
        <f t="shared" si="144"/>
        <v/>
      </c>
      <c r="AL948" t="str">
        <f t="shared" si="149"/>
        <v/>
      </c>
    </row>
    <row r="949" spans="1:39" x14ac:dyDescent="0.2">
      <c r="A949" t="s">
        <v>28113</v>
      </c>
      <c r="B949" t="s">
        <v>122</v>
      </c>
      <c r="C949" t="s">
        <v>28114</v>
      </c>
      <c r="D949" s="1">
        <v>42467</v>
      </c>
      <c r="E949" s="1">
        <v>43456</v>
      </c>
      <c r="F949" t="s">
        <v>474</v>
      </c>
      <c r="I949">
        <v>100</v>
      </c>
      <c r="J949">
        <v>0</v>
      </c>
      <c r="K949">
        <v>0</v>
      </c>
      <c r="L949">
        <v>40</v>
      </c>
      <c r="M949">
        <v>40</v>
      </c>
      <c r="N949" t="s">
        <v>20</v>
      </c>
      <c r="O949" t="s">
        <v>28115</v>
      </c>
      <c r="P949" t="s">
        <v>28</v>
      </c>
      <c r="Q949" t="s">
        <v>34233</v>
      </c>
      <c r="R949" t="s">
        <v>34233</v>
      </c>
      <c r="S949" t="s">
        <v>32627</v>
      </c>
      <c r="T949" t="s">
        <v>34233</v>
      </c>
      <c r="U949" t="s">
        <v>32641</v>
      </c>
      <c r="V949" t="s">
        <v>32738</v>
      </c>
      <c r="W949">
        <v>15</v>
      </c>
      <c r="X949">
        <v>1</v>
      </c>
      <c r="Y949">
        <v>1</v>
      </c>
      <c r="Z949">
        <v>15</v>
      </c>
      <c r="AA949">
        <v>3</v>
      </c>
      <c r="AD949" t="str">
        <f t="shared" si="142"/>
        <v/>
      </c>
      <c r="AE949" t="str">
        <f t="shared" si="148"/>
        <v/>
      </c>
      <c r="AF949">
        <f t="shared" si="145"/>
        <v>15</v>
      </c>
      <c r="AG949" t="str">
        <f t="shared" si="147"/>
        <v/>
      </c>
      <c r="AH949" t="str">
        <f t="shared" si="143"/>
        <v/>
      </c>
      <c r="AI949">
        <v>0.14499999999999999</v>
      </c>
      <c r="AJ949" t="str">
        <f t="shared" si="150"/>
        <v/>
      </c>
      <c r="AK949" t="str">
        <f t="shared" si="144"/>
        <v/>
      </c>
      <c r="AL949" t="str">
        <f t="shared" si="149"/>
        <v/>
      </c>
    </row>
    <row r="950" spans="1:39" x14ac:dyDescent="0.2">
      <c r="A950" t="s">
        <v>27513</v>
      </c>
      <c r="B950" t="s">
        <v>122</v>
      </c>
      <c r="C950" t="s">
        <v>27514</v>
      </c>
      <c r="D950" s="1">
        <v>42041</v>
      </c>
      <c r="E950" s="1">
        <v>43456</v>
      </c>
      <c r="F950" t="s">
        <v>474</v>
      </c>
      <c r="I950">
        <v>100</v>
      </c>
      <c r="J950">
        <v>0</v>
      </c>
      <c r="K950">
        <v>0</v>
      </c>
      <c r="L950">
        <v>42</v>
      </c>
      <c r="M950">
        <v>42</v>
      </c>
      <c r="N950" t="s">
        <v>20</v>
      </c>
      <c r="O950" t="s">
        <v>27512</v>
      </c>
      <c r="P950" t="s">
        <v>44</v>
      </c>
      <c r="Q950" t="s">
        <v>34233</v>
      </c>
      <c r="R950" t="s">
        <v>34233</v>
      </c>
      <c r="S950" t="s">
        <v>32627</v>
      </c>
      <c r="T950" t="s">
        <v>34233</v>
      </c>
      <c r="AD950" t="str">
        <f t="shared" si="142"/>
        <v/>
      </c>
      <c r="AE950" t="str">
        <f t="shared" si="148"/>
        <v/>
      </c>
      <c r="AF950" t="str">
        <f t="shared" si="145"/>
        <v/>
      </c>
      <c r="AG950" t="str">
        <f t="shared" si="147"/>
        <v/>
      </c>
      <c r="AH950" t="str">
        <f t="shared" si="143"/>
        <v/>
      </c>
      <c r="AI950">
        <v>0.14499999999999999</v>
      </c>
      <c r="AJ950" t="str">
        <f t="shared" si="150"/>
        <v/>
      </c>
      <c r="AK950" t="str">
        <f t="shared" si="144"/>
        <v/>
      </c>
      <c r="AL950" t="str">
        <f t="shared" si="149"/>
        <v/>
      </c>
    </row>
    <row r="951" spans="1:39" x14ac:dyDescent="0.2">
      <c r="A951" t="s">
        <v>28119</v>
      </c>
      <c r="B951" t="s">
        <v>122</v>
      </c>
      <c r="C951" t="s">
        <v>28120</v>
      </c>
      <c r="D951" s="1">
        <v>42467</v>
      </c>
      <c r="E951" s="1">
        <v>43951</v>
      </c>
      <c r="F951" t="s">
        <v>470</v>
      </c>
      <c r="I951">
        <v>100</v>
      </c>
      <c r="J951">
        <v>0</v>
      </c>
      <c r="K951">
        <v>0</v>
      </c>
      <c r="L951">
        <v>3826</v>
      </c>
      <c r="M951">
        <v>3826</v>
      </c>
      <c r="N951" t="s">
        <v>20</v>
      </c>
      <c r="O951" t="s">
        <v>28121</v>
      </c>
      <c r="P951" t="s">
        <v>28</v>
      </c>
      <c r="Q951" t="s">
        <v>34233</v>
      </c>
      <c r="R951" t="s">
        <v>34233</v>
      </c>
      <c r="S951" t="s">
        <v>32627</v>
      </c>
      <c r="T951" t="s">
        <v>34370</v>
      </c>
      <c r="U951" t="s">
        <v>32739</v>
      </c>
      <c r="V951" t="s">
        <v>32740</v>
      </c>
      <c r="W951">
        <v>2350</v>
      </c>
      <c r="X951" t="s">
        <v>32741</v>
      </c>
      <c r="Y951">
        <v>1</v>
      </c>
      <c r="Z951">
        <f>7050+2350</f>
        <v>9400</v>
      </c>
      <c r="AA951">
        <v>13</v>
      </c>
      <c r="AD951" t="str">
        <f t="shared" si="142"/>
        <v/>
      </c>
      <c r="AE951" t="str">
        <f t="shared" si="148"/>
        <v/>
      </c>
      <c r="AF951">
        <f t="shared" si="145"/>
        <v>9400</v>
      </c>
      <c r="AG951" t="str">
        <f t="shared" si="147"/>
        <v/>
      </c>
      <c r="AH951" t="str">
        <f t="shared" si="143"/>
        <v/>
      </c>
      <c r="AI951">
        <v>0.14499999999999999</v>
      </c>
      <c r="AJ951">
        <v>30</v>
      </c>
      <c r="AK951" t="str">
        <f t="shared" si="144"/>
        <v/>
      </c>
      <c r="AL951" t="str">
        <f t="shared" si="149"/>
        <v/>
      </c>
      <c r="AM951" t="s">
        <v>33898</v>
      </c>
    </row>
    <row r="952" spans="1:39" x14ac:dyDescent="0.2">
      <c r="A952" t="s">
        <v>30035</v>
      </c>
      <c r="B952" t="s">
        <v>122</v>
      </c>
      <c r="C952" t="s">
        <v>30036</v>
      </c>
      <c r="D952" s="1">
        <v>43822</v>
      </c>
      <c r="E952" s="1">
        <v>43822</v>
      </c>
      <c r="F952" t="s">
        <v>26</v>
      </c>
      <c r="I952">
        <v>100</v>
      </c>
      <c r="J952">
        <v>0</v>
      </c>
      <c r="K952">
        <v>0</v>
      </c>
      <c r="L952">
        <v>784</v>
      </c>
      <c r="M952">
        <v>784</v>
      </c>
      <c r="N952" t="s">
        <v>20</v>
      </c>
      <c r="O952" t="s">
        <v>30037</v>
      </c>
      <c r="P952" t="s">
        <v>28</v>
      </c>
      <c r="Q952" t="s">
        <v>34233</v>
      </c>
      <c r="R952" t="s">
        <v>34233</v>
      </c>
      <c r="S952" t="s">
        <v>34233</v>
      </c>
      <c r="T952" t="s">
        <v>34233</v>
      </c>
      <c r="V952" t="s">
        <v>32742</v>
      </c>
      <c r="AD952" t="str">
        <f t="shared" si="142"/>
        <v/>
      </c>
      <c r="AE952" t="str">
        <f t="shared" si="148"/>
        <v/>
      </c>
      <c r="AF952" t="str">
        <f t="shared" si="145"/>
        <v/>
      </c>
      <c r="AG952" t="str">
        <f t="shared" ref="AG952:AG971" si="151">IF((S952&lt;&gt;"tühi")*(AC952&lt;&gt;""),AC952,"")</f>
        <v/>
      </c>
      <c r="AH952" t="str">
        <f t="shared" si="143"/>
        <v/>
      </c>
      <c r="AI952">
        <v>0.14499999999999999</v>
      </c>
      <c r="AJ952" t="str">
        <f t="shared" ref="AJ952:AJ957" si="152">IF(COUNTBLANK(AH952),"",AH952*AI952)</f>
        <v/>
      </c>
      <c r="AK952" t="str">
        <f t="shared" si="144"/>
        <v/>
      </c>
      <c r="AL952" t="str">
        <f t="shared" si="149"/>
        <v/>
      </c>
    </row>
    <row r="953" spans="1:39" x14ac:dyDescent="0.2">
      <c r="A953" t="s">
        <v>30033</v>
      </c>
      <c r="B953" t="s">
        <v>122</v>
      </c>
      <c r="C953" t="s">
        <v>30034</v>
      </c>
      <c r="D953" s="1">
        <v>43822</v>
      </c>
      <c r="E953" s="1">
        <v>43822</v>
      </c>
      <c r="F953" t="s">
        <v>470</v>
      </c>
      <c r="I953">
        <v>100</v>
      </c>
      <c r="J953">
        <v>0</v>
      </c>
      <c r="K953">
        <v>0</v>
      </c>
      <c r="L953">
        <v>2111</v>
      </c>
      <c r="M953">
        <v>2111</v>
      </c>
      <c r="N953" t="s">
        <v>20</v>
      </c>
      <c r="O953" t="s">
        <v>28581</v>
      </c>
      <c r="P953" t="s">
        <v>28</v>
      </c>
      <c r="Q953" t="s">
        <v>34233</v>
      </c>
      <c r="R953" t="s">
        <v>34233</v>
      </c>
      <c r="S953" t="s">
        <v>33799</v>
      </c>
      <c r="T953" t="s">
        <v>34401</v>
      </c>
      <c r="U953" t="s">
        <v>32668</v>
      </c>
      <c r="V953" t="s">
        <v>32742</v>
      </c>
      <c r="W953">
        <v>600</v>
      </c>
      <c r="X953">
        <v>1</v>
      </c>
      <c r="Y953">
        <v>2</v>
      </c>
      <c r="Z953">
        <v>350</v>
      </c>
      <c r="AA953">
        <v>7</v>
      </c>
      <c r="AD953" t="str">
        <f t="shared" si="142"/>
        <v/>
      </c>
      <c r="AE953" t="str">
        <f t="shared" si="148"/>
        <v/>
      </c>
      <c r="AF953">
        <f t="shared" si="145"/>
        <v>350</v>
      </c>
      <c r="AG953" t="str">
        <f t="shared" si="151"/>
        <v/>
      </c>
      <c r="AH953" t="str">
        <f t="shared" si="143"/>
        <v/>
      </c>
      <c r="AI953">
        <v>0.14499999999999999</v>
      </c>
      <c r="AJ953" s="3" t="str">
        <f t="shared" si="152"/>
        <v/>
      </c>
      <c r="AK953" t="str">
        <f t="shared" si="144"/>
        <v/>
      </c>
      <c r="AL953" t="str">
        <f t="shared" si="149"/>
        <v/>
      </c>
      <c r="AM953" t="s">
        <v>34885</v>
      </c>
    </row>
    <row r="954" spans="1:39" x14ac:dyDescent="0.2">
      <c r="A954" t="s">
        <v>18138</v>
      </c>
      <c r="B954" t="s">
        <v>122</v>
      </c>
      <c r="C954" t="s">
        <v>18139</v>
      </c>
      <c r="D954" s="1">
        <v>37901</v>
      </c>
      <c r="E954" s="1">
        <v>43951</v>
      </c>
      <c r="F954" t="s">
        <v>19</v>
      </c>
      <c r="I954">
        <v>100</v>
      </c>
      <c r="J954">
        <v>0</v>
      </c>
      <c r="K954">
        <v>0</v>
      </c>
      <c r="L954">
        <v>1174</v>
      </c>
      <c r="M954">
        <v>1174</v>
      </c>
      <c r="N954" t="s">
        <v>20</v>
      </c>
      <c r="O954" t="s">
        <v>18140</v>
      </c>
      <c r="P954" t="s">
        <v>28</v>
      </c>
      <c r="Q954" t="s">
        <v>34233</v>
      </c>
      <c r="R954" t="s">
        <v>34233</v>
      </c>
      <c r="S954" t="s">
        <v>32628</v>
      </c>
      <c r="T954" t="s">
        <v>34357</v>
      </c>
      <c r="U954" t="s">
        <v>32634</v>
      </c>
      <c r="V954" t="s">
        <v>34951</v>
      </c>
      <c r="W954">
        <v>200</v>
      </c>
      <c r="X954">
        <v>2</v>
      </c>
      <c r="Y954">
        <v>1</v>
      </c>
      <c r="AA954">
        <v>9</v>
      </c>
      <c r="AC954">
        <v>1</v>
      </c>
      <c r="AD954" t="str">
        <f t="shared" si="142"/>
        <v/>
      </c>
      <c r="AE954" t="str">
        <f t="shared" ref="AE954:AE960" si="153">IF((S954="tühi")*(AC954&lt;&gt;""),AC954,"")</f>
        <v/>
      </c>
      <c r="AF954" t="str">
        <f t="shared" si="145"/>
        <v/>
      </c>
      <c r="AG954">
        <f t="shared" si="151"/>
        <v>1</v>
      </c>
      <c r="AH954">
        <f t="shared" si="143"/>
        <v>2.8</v>
      </c>
      <c r="AI954">
        <v>0.14499999999999999</v>
      </c>
      <c r="AJ954">
        <f t="shared" si="152"/>
        <v>0.40599999999999997</v>
      </c>
      <c r="AK954" t="str">
        <f t="shared" si="144"/>
        <v/>
      </c>
      <c r="AL954" t="str">
        <f t="shared" si="149"/>
        <v/>
      </c>
    </row>
    <row r="955" spans="1:39" x14ac:dyDescent="0.2">
      <c r="A955" t="s">
        <v>19419</v>
      </c>
      <c r="B955" t="s">
        <v>122</v>
      </c>
      <c r="C955" t="s">
        <v>19420</v>
      </c>
      <c r="D955" s="1">
        <v>38044</v>
      </c>
      <c r="E955" s="1">
        <v>43456</v>
      </c>
      <c r="F955" t="s">
        <v>39</v>
      </c>
      <c r="G955" t="s">
        <v>19</v>
      </c>
      <c r="I955">
        <v>65</v>
      </c>
      <c r="J955">
        <v>35</v>
      </c>
      <c r="K955">
        <v>0</v>
      </c>
      <c r="L955">
        <v>1618</v>
      </c>
      <c r="M955">
        <v>1618</v>
      </c>
      <c r="N955" t="s">
        <v>20</v>
      </c>
      <c r="O955" t="s">
        <v>19421</v>
      </c>
      <c r="P955" t="s">
        <v>28</v>
      </c>
      <c r="Q955" t="s">
        <v>34234</v>
      </c>
      <c r="R955" t="s">
        <v>33768</v>
      </c>
      <c r="S955" t="s">
        <v>33942</v>
      </c>
      <c r="T955" t="s">
        <v>34233</v>
      </c>
      <c r="U955" t="s">
        <v>32634</v>
      </c>
      <c r="V955" t="s">
        <v>34943</v>
      </c>
      <c r="W955">
        <v>243</v>
      </c>
      <c r="X955">
        <v>2</v>
      </c>
      <c r="Y955" t="s">
        <v>32654</v>
      </c>
      <c r="AA955">
        <v>8.5</v>
      </c>
      <c r="AC955">
        <v>1</v>
      </c>
      <c r="AD955" t="str">
        <f t="shared" ref="AD955:AD1018" si="154">IF((S955="tühi")*(F955&lt;&gt;"Elamumaa")*(G955&lt;&gt;"Elamumaa")*(H955&lt;&gt;"Elamumaa"),IF(Z955=0,"",Z955),"")</f>
        <v/>
      </c>
      <c r="AE955">
        <f t="shared" si="153"/>
        <v>1</v>
      </c>
      <c r="AF955" t="str">
        <f t="shared" si="145"/>
        <v/>
      </c>
      <c r="AG955" t="str">
        <f t="shared" si="151"/>
        <v/>
      </c>
      <c r="AH955" t="str">
        <f t="shared" si="143"/>
        <v/>
      </c>
      <c r="AI955">
        <v>0.14499999999999999</v>
      </c>
      <c r="AJ955" t="str">
        <f t="shared" si="152"/>
        <v/>
      </c>
      <c r="AK955">
        <f t="shared" si="144"/>
        <v>2.8</v>
      </c>
      <c r="AL955">
        <f t="shared" si="149"/>
        <v>0.40599999999999997</v>
      </c>
    </row>
    <row r="956" spans="1:39" x14ac:dyDescent="0.2">
      <c r="A956" t="s">
        <v>20715</v>
      </c>
      <c r="B956" t="s">
        <v>122</v>
      </c>
      <c r="C956" t="s">
        <v>20716</v>
      </c>
      <c r="D956" s="1">
        <v>38441</v>
      </c>
      <c r="E956" s="1">
        <v>43868</v>
      </c>
      <c r="F956" t="s">
        <v>39</v>
      </c>
      <c r="G956" t="s">
        <v>19</v>
      </c>
      <c r="I956">
        <v>65</v>
      </c>
      <c r="J956">
        <v>35</v>
      </c>
      <c r="K956">
        <v>0</v>
      </c>
      <c r="L956">
        <v>1723</v>
      </c>
      <c r="M956">
        <v>1723</v>
      </c>
      <c r="N956" t="s">
        <v>20</v>
      </c>
      <c r="O956" t="s">
        <v>20717</v>
      </c>
      <c r="P956" t="s">
        <v>28</v>
      </c>
      <c r="Q956" t="s">
        <v>34234</v>
      </c>
      <c r="R956" s="9" t="s">
        <v>33762</v>
      </c>
      <c r="S956" t="s">
        <v>32628</v>
      </c>
      <c r="T956" t="s">
        <v>34357</v>
      </c>
      <c r="U956" t="s">
        <v>32634</v>
      </c>
      <c r="V956" t="s">
        <v>34943</v>
      </c>
      <c r="W956">
        <v>258</v>
      </c>
      <c r="X956">
        <v>2</v>
      </c>
      <c r="Y956" t="s">
        <v>32654</v>
      </c>
      <c r="AA956">
        <v>8.5</v>
      </c>
      <c r="AC956">
        <v>1</v>
      </c>
      <c r="AD956" t="str">
        <f t="shared" si="154"/>
        <v/>
      </c>
      <c r="AE956" t="str">
        <f t="shared" si="153"/>
        <v/>
      </c>
      <c r="AF956" t="str">
        <f t="shared" si="145"/>
        <v/>
      </c>
      <c r="AG956">
        <f t="shared" si="151"/>
        <v>1</v>
      </c>
      <c r="AH956">
        <f t="shared" si="143"/>
        <v>2.8</v>
      </c>
      <c r="AI956">
        <v>0.14499999999999999</v>
      </c>
      <c r="AJ956">
        <f t="shared" si="152"/>
        <v>0.40599999999999997</v>
      </c>
      <c r="AK956" t="str">
        <f t="shared" si="144"/>
        <v/>
      </c>
      <c r="AL956" t="str">
        <f t="shared" si="149"/>
        <v/>
      </c>
      <c r="AM956" t="s">
        <v>34799</v>
      </c>
    </row>
    <row r="957" spans="1:39" x14ac:dyDescent="0.2">
      <c r="A957" t="s">
        <v>18159</v>
      </c>
      <c r="B957" t="s">
        <v>122</v>
      </c>
      <c r="C957" t="s">
        <v>18160</v>
      </c>
      <c r="D957" s="1">
        <v>37901</v>
      </c>
      <c r="E957" s="1">
        <v>43456</v>
      </c>
      <c r="F957" t="s">
        <v>19</v>
      </c>
      <c r="I957">
        <v>100</v>
      </c>
      <c r="J957">
        <v>0</v>
      </c>
      <c r="K957">
        <v>0</v>
      </c>
      <c r="L957">
        <v>1177</v>
      </c>
      <c r="M957">
        <v>1177</v>
      </c>
      <c r="N957" t="s">
        <v>20</v>
      </c>
      <c r="O957" t="s">
        <v>18161</v>
      </c>
      <c r="P957" t="s">
        <v>28</v>
      </c>
      <c r="Q957" t="s">
        <v>34233</v>
      </c>
      <c r="R957" t="s">
        <v>34233</v>
      </c>
      <c r="S957" t="s">
        <v>33797</v>
      </c>
      <c r="T957" t="s">
        <v>34357</v>
      </c>
      <c r="U957" t="s">
        <v>32634</v>
      </c>
      <c r="V957" t="s">
        <v>34951</v>
      </c>
      <c r="W957">
        <v>200</v>
      </c>
      <c r="X957">
        <v>2</v>
      </c>
      <c r="Y957">
        <v>1</v>
      </c>
      <c r="AA957">
        <v>9</v>
      </c>
      <c r="AC957">
        <v>1</v>
      </c>
      <c r="AD957" t="str">
        <f t="shared" si="154"/>
        <v/>
      </c>
      <c r="AE957" t="str">
        <f t="shared" si="153"/>
        <v/>
      </c>
      <c r="AF957" t="str">
        <f t="shared" si="145"/>
        <v/>
      </c>
      <c r="AG957">
        <f t="shared" si="151"/>
        <v>1</v>
      </c>
      <c r="AH957">
        <f t="shared" si="143"/>
        <v>2.8</v>
      </c>
      <c r="AI957">
        <v>0.14499999999999999</v>
      </c>
      <c r="AJ957">
        <f t="shared" si="152"/>
        <v>0.40599999999999997</v>
      </c>
      <c r="AK957" t="str">
        <f t="shared" si="144"/>
        <v/>
      </c>
      <c r="AL957" t="str">
        <f t="shared" si="149"/>
        <v/>
      </c>
    </row>
    <row r="958" spans="1:39" x14ac:dyDescent="0.2">
      <c r="A958" t="s">
        <v>16686</v>
      </c>
      <c r="B958" t="s">
        <v>122</v>
      </c>
      <c r="C958" t="s">
        <v>16687</v>
      </c>
      <c r="D958" s="1">
        <v>37582</v>
      </c>
      <c r="E958" s="1">
        <v>43951</v>
      </c>
      <c r="F958" t="s">
        <v>19</v>
      </c>
      <c r="I958">
        <v>100</v>
      </c>
      <c r="J958">
        <v>0</v>
      </c>
      <c r="K958">
        <v>0</v>
      </c>
      <c r="L958">
        <v>1582</v>
      </c>
      <c r="M958">
        <v>1582</v>
      </c>
      <c r="N958" t="s">
        <v>20</v>
      </c>
      <c r="O958" t="s">
        <v>16688</v>
      </c>
      <c r="P958" t="s">
        <v>28</v>
      </c>
      <c r="Q958" t="s">
        <v>34233</v>
      </c>
      <c r="R958" t="s">
        <v>34233</v>
      </c>
      <c r="S958" t="s">
        <v>32628</v>
      </c>
      <c r="T958" t="s">
        <v>34354</v>
      </c>
      <c r="U958" t="s">
        <v>32634</v>
      </c>
      <c r="V958" t="s">
        <v>34946</v>
      </c>
      <c r="W958">
        <f>1581*0.15</f>
        <v>237.14999999999998</v>
      </c>
      <c r="X958">
        <v>2</v>
      </c>
      <c r="Y958">
        <v>1</v>
      </c>
      <c r="Z958">
        <f>W958*X958</f>
        <v>474.29999999999995</v>
      </c>
      <c r="AA958">
        <v>18</v>
      </c>
      <c r="AB958">
        <v>15</v>
      </c>
      <c r="AC958">
        <v>1</v>
      </c>
      <c r="AD958" t="str">
        <f t="shared" si="154"/>
        <v/>
      </c>
      <c r="AE958" t="str">
        <f t="shared" si="153"/>
        <v/>
      </c>
      <c r="AF958" t="str">
        <f t="shared" si="145"/>
        <v/>
      </c>
      <c r="AG958">
        <f t="shared" si="151"/>
        <v>1</v>
      </c>
      <c r="AH958">
        <f t="shared" si="143"/>
        <v>2.8</v>
      </c>
      <c r="AI958">
        <v>0.14499999999999999</v>
      </c>
      <c r="AJ958">
        <v>0.6</v>
      </c>
      <c r="AK958" t="str">
        <f t="shared" si="144"/>
        <v/>
      </c>
      <c r="AL958" t="str">
        <f t="shared" si="149"/>
        <v/>
      </c>
      <c r="AM958" t="s">
        <v>33896</v>
      </c>
    </row>
    <row r="959" spans="1:39" x14ac:dyDescent="0.2">
      <c r="A959" t="s">
        <v>14521</v>
      </c>
      <c r="B959" t="s">
        <v>122</v>
      </c>
      <c r="C959" t="s">
        <v>14522</v>
      </c>
      <c r="D959" s="1">
        <v>37230</v>
      </c>
      <c r="E959" s="1">
        <v>43456</v>
      </c>
      <c r="F959" t="s">
        <v>19</v>
      </c>
      <c r="I959">
        <v>100</v>
      </c>
      <c r="J959">
        <v>0</v>
      </c>
      <c r="K959">
        <v>0</v>
      </c>
      <c r="L959">
        <v>1477</v>
      </c>
      <c r="M959">
        <v>1477</v>
      </c>
      <c r="N959" t="s">
        <v>20</v>
      </c>
      <c r="O959" t="s">
        <v>14523</v>
      </c>
      <c r="P959" t="s">
        <v>28</v>
      </c>
      <c r="Q959" t="s">
        <v>34233</v>
      </c>
      <c r="R959" t="s">
        <v>34233</v>
      </c>
      <c r="S959" t="s">
        <v>32628</v>
      </c>
      <c r="T959" t="s">
        <v>34357</v>
      </c>
      <c r="U959" t="s">
        <v>32634</v>
      </c>
      <c r="V959" t="s">
        <v>32708</v>
      </c>
      <c r="W959">
        <v>331</v>
      </c>
      <c r="X959">
        <v>2</v>
      </c>
      <c r="Y959">
        <v>1</v>
      </c>
      <c r="Z959">
        <f>W959*X959</f>
        <v>662</v>
      </c>
      <c r="AA959">
        <v>17</v>
      </c>
      <c r="AB959">
        <v>10</v>
      </c>
      <c r="AC959">
        <v>1</v>
      </c>
      <c r="AD959" t="str">
        <f t="shared" si="154"/>
        <v/>
      </c>
      <c r="AE959" t="str">
        <f t="shared" si="153"/>
        <v/>
      </c>
      <c r="AF959" t="str">
        <f t="shared" si="145"/>
        <v/>
      </c>
      <c r="AG959">
        <f t="shared" si="151"/>
        <v>1</v>
      </c>
      <c r="AH959">
        <f t="shared" si="143"/>
        <v>2.8</v>
      </c>
      <c r="AI959">
        <v>0.14499999999999999</v>
      </c>
      <c r="AJ959">
        <f>IF(COUNTBLANK(AH959),"",AH959*AI959)</f>
        <v>0.40599999999999997</v>
      </c>
      <c r="AK959" t="str">
        <f t="shared" si="144"/>
        <v/>
      </c>
      <c r="AL959" t="str">
        <f t="shared" si="149"/>
        <v/>
      </c>
    </row>
    <row r="960" spans="1:39" x14ac:dyDescent="0.2">
      <c r="A960" t="s">
        <v>16535</v>
      </c>
      <c r="B960" t="s">
        <v>122</v>
      </c>
      <c r="C960" t="s">
        <v>16536</v>
      </c>
      <c r="D960" s="1">
        <v>37579</v>
      </c>
      <c r="E960" s="1">
        <v>43456</v>
      </c>
      <c r="F960" t="s">
        <v>19</v>
      </c>
      <c r="I960">
        <v>100</v>
      </c>
      <c r="J960">
        <v>0</v>
      </c>
      <c r="K960">
        <v>0</v>
      </c>
      <c r="L960">
        <v>1082</v>
      </c>
      <c r="M960">
        <v>1082</v>
      </c>
      <c r="N960" t="s">
        <v>20</v>
      </c>
      <c r="O960" t="s">
        <v>16537</v>
      </c>
      <c r="P960" t="s">
        <v>28</v>
      </c>
      <c r="Q960" t="s">
        <v>34233</v>
      </c>
      <c r="R960" t="s">
        <v>34233</v>
      </c>
      <c r="S960" t="s">
        <v>32628</v>
      </c>
      <c r="T960" t="s">
        <v>32634</v>
      </c>
      <c r="U960" t="s">
        <v>32634</v>
      </c>
      <c r="V960" t="s">
        <v>34946</v>
      </c>
      <c r="W960">
        <f>1499*0.2</f>
        <v>299.8</v>
      </c>
      <c r="X960">
        <v>2</v>
      </c>
      <c r="Y960">
        <v>1</v>
      </c>
      <c r="Z960">
        <f>W960*X960</f>
        <v>599.6</v>
      </c>
      <c r="AA960">
        <v>18</v>
      </c>
      <c r="AB960">
        <v>20</v>
      </c>
      <c r="AC960">
        <v>1</v>
      </c>
      <c r="AD960" t="str">
        <f t="shared" si="154"/>
        <v/>
      </c>
      <c r="AE960" t="str">
        <f t="shared" si="153"/>
        <v/>
      </c>
      <c r="AF960" t="str">
        <f t="shared" si="145"/>
        <v/>
      </c>
      <c r="AG960">
        <f t="shared" si="151"/>
        <v>1</v>
      </c>
      <c r="AH960">
        <f t="shared" si="143"/>
        <v>2.8</v>
      </c>
      <c r="AI960">
        <v>0.14499999999999999</v>
      </c>
      <c r="AJ960">
        <v>0.6</v>
      </c>
      <c r="AK960" t="str">
        <f t="shared" si="144"/>
        <v/>
      </c>
      <c r="AL960" t="str">
        <f t="shared" si="149"/>
        <v/>
      </c>
      <c r="AM960" t="s">
        <v>33896</v>
      </c>
    </row>
    <row r="961" spans="1:39" s="20" customFormat="1" x14ac:dyDescent="0.2">
      <c r="A961" s="20" t="s">
        <v>16689</v>
      </c>
      <c r="B961" s="20" t="s">
        <v>122</v>
      </c>
      <c r="C961" s="20" t="s">
        <v>16690</v>
      </c>
      <c r="D961" s="21">
        <v>37582</v>
      </c>
      <c r="E961" s="21">
        <v>43456</v>
      </c>
      <c r="F961" s="20" t="s">
        <v>19</v>
      </c>
      <c r="I961" s="20">
        <v>100</v>
      </c>
      <c r="J961" s="20">
        <v>0</v>
      </c>
      <c r="K961" s="20">
        <v>0</v>
      </c>
      <c r="L961" s="20">
        <v>419</v>
      </c>
      <c r="M961" s="20">
        <v>419</v>
      </c>
      <c r="N961" s="20" t="s">
        <v>20</v>
      </c>
      <c r="O961" s="20" t="s">
        <v>16537</v>
      </c>
      <c r="P961" s="20" t="s">
        <v>28</v>
      </c>
      <c r="Q961" s="20" t="s">
        <v>34233</v>
      </c>
      <c r="R961" s="20" t="s">
        <v>34233</v>
      </c>
      <c r="S961" s="20" t="s">
        <v>33942</v>
      </c>
      <c r="T961" s="20" t="s">
        <v>34233</v>
      </c>
      <c r="V961" s="20" t="s">
        <v>34946</v>
      </c>
      <c r="AC961" s="20">
        <v>1</v>
      </c>
      <c r="AD961" s="20" t="str">
        <f t="shared" si="154"/>
        <v/>
      </c>
      <c r="AF961" s="20" t="str">
        <f t="shared" si="145"/>
        <v/>
      </c>
      <c r="AG961" s="20" t="str">
        <f t="shared" si="151"/>
        <v/>
      </c>
      <c r="AH961" s="20" t="str">
        <f t="shared" si="143"/>
        <v/>
      </c>
      <c r="AI961" s="20">
        <v>0.14499999999999999</v>
      </c>
      <c r="AJ961" s="20" t="str">
        <f>IF(COUNTBLANK(AH961),"",AH961*AI961)</f>
        <v/>
      </c>
      <c r="AK961" s="20" t="str">
        <f t="shared" si="144"/>
        <v/>
      </c>
      <c r="AL961" s="20" t="str">
        <f t="shared" si="149"/>
        <v/>
      </c>
      <c r="AM961" s="20" t="s">
        <v>34295</v>
      </c>
    </row>
    <row r="962" spans="1:39" x14ac:dyDescent="0.2">
      <c r="A962" t="s">
        <v>14524</v>
      </c>
      <c r="B962" t="s">
        <v>122</v>
      </c>
      <c r="C962" t="s">
        <v>14525</v>
      </c>
      <c r="D962" s="1">
        <v>37230</v>
      </c>
      <c r="E962" s="1">
        <v>43456</v>
      </c>
      <c r="F962" t="s">
        <v>19</v>
      </c>
      <c r="I962">
        <v>100</v>
      </c>
      <c r="J962">
        <v>0</v>
      </c>
      <c r="K962">
        <v>0</v>
      </c>
      <c r="L962">
        <v>1476</v>
      </c>
      <c r="M962">
        <v>1476</v>
      </c>
      <c r="N962" t="s">
        <v>20</v>
      </c>
      <c r="O962" t="s">
        <v>14526</v>
      </c>
      <c r="P962" t="s">
        <v>28</v>
      </c>
      <c r="Q962" t="s">
        <v>34233</v>
      </c>
      <c r="R962" t="s">
        <v>34233</v>
      </c>
      <c r="S962" t="s">
        <v>32628</v>
      </c>
      <c r="T962" t="s">
        <v>34349</v>
      </c>
      <c r="U962" t="s">
        <v>32634</v>
      </c>
      <c r="V962" t="s">
        <v>32708</v>
      </c>
      <c r="W962">
        <v>311</v>
      </c>
      <c r="X962">
        <v>2</v>
      </c>
      <c r="Y962">
        <v>1</v>
      </c>
      <c r="Z962">
        <f>W962*X962</f>
        <v>622</v>
      </c>
      <c r="AA962">
        <v>17</v>
      </c>
      <c r="AB962">
        <v>10</v>
      </c>
      <c r="AC962">
        <v>1</v>
      </c>
      <c r="AD962" t="str">
        <f t="shared" si="154"/>
        <v/>
      </c>
      <c r="AE962" t="str">
        <f t="shared" ref="AE962:AE993" si="155">IF((S962="tühi")*(AC962&lt;&gt;""),AC962,"")</f>
        <v/>
      </c>
      <c r="AF962" t="str">
        <f t="shared" si="145"/>
        <v/>
      </c>
      <c r="AG962">
        <f t="shared" si="151"/>
        <v>1</v>
      </c>
      <c r="AH962">
        <f t="shared" si="143"/>
        <v>2.8</v>
      </c>
      <c r="AI962">
        <v>0.14499999999999999</v>
      </c>
      <c r="AJ962">
        <f t="shared" ref="AJ962:AJ1025" si="156">IF(COUNTBLANK(AH962),"",AH962*AI962)</f>
        <v>0.40599999999999997</v>
      </c>
      <c r="AK962" t="str">
        <f t="shared" si="144"/>
        <v/>
      </c>
      <c r="AL962" t="str">
        <f t="shared" si="149"/>
        <v/>
      </c>
    </row>
    <row r="963" spans="1:39" x14ac:dyDescent="0.2">
      <c r="A963" t="s">
        <v>16481</v>
      </c>
      <c r="B963" t="s">
        <v>122</v>
      </c>
      <c r="C963" t="s">
        <v>16482</v>
      </c>
      <c r="D963" s="1">
        <v>37579</v>
      </c>
      <c r="E963" s="1">
        <v>43456</v>
      </c>
      <c r="F963" t="s">
        <v>19</v>
      </c>
      <c r="I963">
        <v>100</v>
      </c>
      <c r="J963">
        <v>0</v>
      </c>
      <c r="K963">
        <v>0</v>
      </c>
      <c r="L963">
        <v>912</v>
      </c>
      <c r="M963">
        <v>912</v>
      </c>
      <c r="N963" t="s">
        <v>20</v>
      </c>
      <c r="O963" t="s">
        <v>16483</v>
      </c>
      <c r="P963" t="s">
        <v>28</v>
      </c>
      <c r="Q963" t="s">
        <v>34233</v>
      </c>
      <c r="R963" t="s">
        <v>34233</v>
      </c>
      <c r="S963" t="s">
        <v>32628</v>
      </c>
      <c r="T963" t="s">
        <v>34349</v>
      </c>
      <c r="U963" t="s">
        <v>32634</v>
      </c>
      <c r="V963" t="s">
        <v>34946</v>
      </c>
      <c r="X963">
        <v>2</v>
      </c>
      <c r="Y963">
        <v>1</v>
      </c>
      <c r="AA963">
        <v>18</v>
      </c>
      <c r="AB963">
        <v>20</v>
      </c>
      <c r="AC963">
        <v>1</v>
      </c>
      <c r="AD963" t="str">
        <f t="shared" si="154"/>
        <v/>
      </c>
      <c r="AE963" t="str">
        <f t="shared" si="155"/>
        <v/>
      </c>
      <c r="AF963" t="str">
        <f t="shared" si="145"/>
        <v/>
      </c>
      <c r="AG963">
        <f t="shared" si="151"/>
        <v>1</v>
      </c>
      <c r="AH963">
        <f t="shared" ref="AH963:AH1026" si="157">IF(AG963="","",AG963*2.8)</f>
        <v>2.8</v>
      </c>
      <c r="AI963">
        <v>0.14499999999999999</v>
      </c>
      <c r="AJ963">
        <f t="shared" si="156"/>
        <v>0.40599999999999997</v>
      </c>
      <c r="AK963" t="str">
        <f t="shared" ref="AK963:AK1026" si="158">IF(AE963="","",AE963*2.8)</f>
        <v/>
      </c>
      <c r="AL963" t="str">
        <f t="shared" si="149"/>
        <v/>
      </c>
    </row>
    <row r="964" spans="1:39" s="20" customFormat="1" x14ac:dyDescent="0.2">
      <c r="A964" s="20" t="s">
        <v>16550</v>
      </c>
      <c r="B964" s="20" t="s">
        <v>122</v>
      </c>
      <c r="C964" s="20" t="s">
        <v>16551</v>
      </c>
      <c r="D964" s="21">
        <v>37582</v>
      </c>
      <c r="E964" s="21">
        <v>43456</v>
      </c>
      <c r="F964" s="20" t="s">
        <v>19</v>
      </c>
      <c r="I964" s="20">
        <v>100</v>
      </c>
      <c r="J964" s="20">
        <v>0</v>
      </c>
      <c r="K964" s="20">
        <v>0</v>
      </c>
      <c r="L964" s="20">
        <v>632</v>
      </c>
      <c r="M964" s="20">
        <v>632</v>
      </c>
      <c r="N964" s="20" t="s">
        <v>20</v>
      </c>
      <c r="O964" s="20" t="s">
        <v>16483</v>
      </c>
      <c r="P964" s="20" t="s">
        <v>28</v>
      </c>
      <c r="Q964" s="20" t="s">
        <v>34233</v>
      </c>
      <c r="R964" s="20" t="s">
        <v>34233</v>
      </c>
      <c r="S964" s="20" t="s">
        <v>33942</v>
      </c>
      <c r="T964" s="20" t="s">
        <v>34233</v>
      </c>
      <c r="V964" s="20" t="s">
        <v>34946</v>
      </c>
      <c r="AD964" s="20" t="str">
        <f t="shared" si="154"/>
        <v/>
      </c>
      <c r="AE964" s="20" t="str">
        <f t="shared" si="155"/>
        <v/>
      </c>
      <c r="AF964" s="20" t="str">
        <f t="shared" si="145"/>
        <v/>
      </c>
      <c r="AG964" s="20" t="str">
        <f t="shared" si="151"/>
        <v/>
      </c>
      <c r="AH964" s="20" t="str">
        <f t="shared" si="157"/>
        <v/>
      </c>
      <c r="AI964" s="20">
        <v>0.14499999999999999</v>
      </c>
      <c r="AJ964" s="20" t="str">
        <f t="shared" si="156"/>
        <v/>
      </c>
      <c r="AK964" s="20" t="str">
        <f t="shared" si="158"/>
        <v/>
      </c>
      <c r="AL964" s="20" t="str">
        <f t="shared" si="149"/>
        <v/>
      </c>
      <c r="AM964" s="20" t="s">
        <v>33899</v>
      </c>
    </row>
    <row r="965" spans="1:39" x14ac:dyDescent="0.2">
      <c r="A965" t="s">
        <v>14527</v>
      </c>
      <c r="B965" t="s">
        <v>122</v>
      </c>
      <c r="C965" t="s">
        <v>14528</v>
      </c>
      <c r="D965" s="1">
        <v>37230</v>
      </c>
      <c r="E965" s="1">
        <v>43456</v>
      </c>
      <c r="F965" t="s">
        <v>19</v>
      </c>
      <c r="I965">
        <v>100</v>
      </c>
      <c r="J965">
        <v>0</v>
      </c>
      <c r="K965">
        <v>0</v>
      </c>
      <c r="L965">
        <v>1383</v>
      </c>
      <c r="M965">
        <v>1383</v>
      </c>
      <c r="N965" t="s">
        <v>20</v>
      </c>
      <c r="O965" t="s">
        <v>14529</v>
      </c>
      <c r="P965" t="s">
        <v>28</v>
      </c>
      <c r="Q965" t="s">
        <v>34234</v>
      </c>
      <c r="R965" t="s">
        <v>33762</v>
      </c>
      <c r="S965" t="s">
        <v>33942</v>
      </c>
      <c r="T965" t="s">
        <v>34233</v>
      </c>
      <c r="U965" t="s">
        <v>32634</v>
      </c>
      <c r="V965" t="s">
        <v>32708</v>
      </c>
      <c r="W965">
        <v>311</v>
      </c>
      <c r="X965">
        <v>2</v>
      </c>
      <c r="Y965">
        <v>1</v>
      </c>
      <c r="Z965">
        <f>W965*X965</f>
        <v>622</v>
      </c>
      <c r="AA965">
        <v>17</v>
      </c>
      <c r="AB965">
        <v>10</v>
      </c>
      <c r="AC965">
        <v>1</v>
      </c>
      <c r="AD965" t="str">
        <f t="shared" si="154"/>
        <v/>
      </c>
      <c r="AE965">
        <f t="shared" si="155"/>
        <v>1</v>
      </c>
      <c r="AF965" t="str">
        <f t="shared" si="145"/>
        <v/>
      </c>
      <c r="AG965" t="str">
        <f t="shared" si="151"/>
        <v/>
      </c>
      <c r="AH965" t="str">
        <f t="shared" si="157"/>
        <v/>
      </c>
      <c r="AI965">
        <v>0.14499999999999999</v>
      </c>
      <c r="AJ965" t="str">
        <f t="shared" si="156"/>
        <v/>
      </c>
      <c r="AK965">
        <f t="shared" si="158"/>
        <v>2.8</v>
      </c>
      <c r="AL965">
        <f t="shared" si="149"/>
        <v>0.40599999999999997</v>
      </c>
    </row>
    <row r="966" spans="1:39" x14ac:dyDescent="0.2">
      <c r="A966" t="s">
        <v>16552</v>
      </c>
      <c r="B966" t="s">
        <v>122</v>
      </c>
      <c r="C966" t="s">
        <v>16553</v>
      </c>
      <c r="D966" s="1">
        <v>37582</v>
      </c>
      <c r="E966" s="1">
        <v>43456</v>
      </c>
      <c r="F966" t="s">
        <v>19</v>
      </c>
      <c r="I966">
        <v>100</v>
      </c>
      <c r="J966">
        <v>0</v>
      </c>
      <c r="K966">
        <v>0</v>
      </c>
      <c r="L966">
        <v>1311</v>
      </c>
      <c r="M966">
        <v>1311</v>
      </c>
      <c r="N966" t="s">
        <v>20</v>
      </c>
      <c r="O966" t="s">
        <v>16554</v>
      </c>
      <c r="P966" t="s">
        <v>28</v>
      </c>
      <c r="Q966" t="s">
        <v>34233</v>
      </c>
      <c r="R966" t="s">
        <v>34233</v>
      </c>
      <c r="S966" t="s">
        <v>32628</v>
      </c>
      <c r="T966" t="s">
        <v>34349</v>
      </c>
      <c r="U966" t="s">
        <v>32634</v>
      </c>
      <c r="V966" t="s">
        <v>34947</v>
      </c>
      <c r="W966" t="s">
        <v>32743</v>
      </c>
      <c r="X966">
        <v>2</v>
      </c>
      <c r="Y966" t="s">
        <v>32654</v>
      </c>
      <c r="Z966">
        <f>262*X966</f>
        <v>524</v>
      </c>
      <c r="AA966" t="s">
        <v>32744</v>
      </c>
      <c r="AB966">
        <v>20</v>
      </c>
      <c r="AC966">
        <v>1</v>
      </c>
      <c r="AD966" t="str">
        <f t="shared" si="154"/>
        <v/>
      </c>
      <c r="AE966" t="str">
        <f t="shared" si="155"/>
        <v/>
      </c>
      <c r="AF966" t="str">
        <f t="shared" si="145"/>
        <v/>
      </c>
      <c r="AG966">
        <f t="shared" si="151"/>
        <v>1</v>
      </c>
      <c r="AH966">
        <f t="shared" si="157"/>
        <v>2.8</v>
      </c>
      <c r="AI966">
        <v>0.14499999999999999</v>
      </c>
      <c r="AJ966">
        <v>0.56999999999999995</v>
      </c>
      <c r="AK966" t="str">
        <f t="shared" si="158"/>
        <v/>
      </c>
      <c r="AL966" t="str">
        <f t="shared" si="149"/>
        <v/>
      </c>
      <c r="AM966" t="s">
        <v>33894</v>
      </c>
    </row>
    <row r="967" spans="1:39" x14ac:dyDescent="0.2">
      <c r="A967" t="s">
        <v>14530</v>
      </c>
      <c r="B967" t="s">
        <v>122</v>
      </c>
      <c r="C967" t="s">
        <v>14531</v>
      </c>
      <c r="D967" s="1">
        <v>37230</v>
      </c>
      <c r="E967" s="1">
        <v>43456</v>
      </c>
      <c r="F967" t="s">
        <v>19</v>
      </c>
      <c r="I967">
        <v>100</v>
      </c>
      <c r="J967">
        <v>0</v>
      </c>
      <c r="K967">
        <v>0</v>
      </c>
      <c r="L967">
        <v>1382</v>
      </c>
      <c r="M967">
        <v>1382</v>
      </c>
      <c r="N967" t="s">
        <v>20</v>
      </c>
      <c r="O967" t="s">
        <v>14532</v>
      </c>
      <c r="P967" t="s">
        <v>28</v>
      </c>
      <c r="Q967" t="s">
        <v>34233</v>
      </c>
      <c r="R967" t="s">
        <v>34233</v>
      </c>
      <c r="S967" t="s">
        <v>32628</v>
      </c>
      <c r="T967" t="s">
        <v>34349</v>
      </c>
      <c r="U967" t="s">
        <v>32634</v>
      </c>
      <c r="V967" t="s">
        <v>32708</v>
      </c>
      <c r="W967">
        <v>311</v>
      </c>
      <c r="X967">
        <v>2</v>
      </c>
      <c r="Y967">
        <v>1</v>
      </c>
      <c r="Z967">
        <f>W967*X967</f>
        <v>622</v>
      </c>
      <c r="AA967">
        <v>17</v>
      </c>
      <c r="AB967">
        <v>10</v>
      </c>
      <c r="AC967">
        <v>1</v>
      </c>
      <c r="AD967" t="str">
        <f t="shared" si="154"/>
        <v/>
      </c>
      <c r="AE967" t="str">
        <f t="shared" si="155"/>
        <v/>
      </c>
      <c r="AF967" t="str">
        <f t="shared" si="145"/>
        <v/>
      </c>
      <c r="AG967">
        <f t="shared" si="151"/>
        <v>1</v>
      </c>
      <c r="AH967">
        <f t="shared" si="157"/>
        <v>2.8</v>
      </c>
      <c r="AI967">
        <v>0.14499999999999999</v>
      </c>
      <c r="AJ967">
        <f t="shared" si="156"/>
        <v>0.40599999999999997</v>
      </c>
      <c r="AK967" t="str">
        <f t="shared" si="158"/>
        <v/>
      </c>
      <c r="AL967" t="str">
        <f t="shared" si="149"/>
        <v/>
      </c>
    </row>
    <row r="968" spans="1:39" x14ac:dyDescent="0.2">
      <c r="A968" t="s">
        <v>14518</v>
      </c>
      <c r="B968" t="s">
        <v>122</v>
      </c>
      <c r="C968" t="s">
        <v>14519</v>
      </c>
      <c r="D968" s="1">
        <v>37230</v>
      </c>
      <c r="E968" s="1">
        <v>44546</v>
      </c>
      <c r="F968" t="s">
        <v>26</v>
      </c>
      <c r="I968">
        <v>100</v>
      </c>
      <c r="J968">
        <v>0</v>
      </c>
      <c r="K968">
        <v>0</v>
      </c>
      <c r="L968">
        <v>2862</v>
      </c>
      <c r="M968">
        <v>2862</v>
      </c>
      <c r="N968" t="s">
        <v>20</v>
      </c>
      <c r="O968" t="s">
        <v>14520</v>
      </c>
      <c r="P968" t="s">
        <v>44</v>
      </c>
      <c r="Q968" t="s">
        <v>34233</v>
      </c>
      <c r="R968" t="s">
        <v>34233</v>
      </c>
      <c r="S968" t="s">
        <v>34233</v>
      </c>
      <c r="T968" t="s">
        <v>34233</v>
      </c>
      <c r="V968" t="s">
        <v>32700</v>
      </c>
      <c r="AD968" t="str">
        <f t="shared" si="154"/>
        <v/>
      </c>
      <c r="AE968" t="str">
        <f t="shared" si="155"/>
        <v/>
      </c>
      <c r="AF968" t="str">
        <f t="shared" si="145"/>
        <v/>
      </c>
      <c r="AG968" t="str">
        <f t="shared" si="151"/>
        <v/>
      </c>
      <c r="AH968" t="str">
        <f t="shared" si="157"/>
        <v/>
      </c>
      <c r="AI968">
        <v>0.14499999999999999</v>
      </c>
      <c r="AJ968" t="str">
        <f t="shared" si="156"/>
        <v/>
      </c>
      <c r="AK968" t="str">
        <f t="shared" si="158"/>
        <v/>
      </c>
      <c r="AL968" t="str">
        <f t="shared" si="149"/>
        <v/>
      </c>
    </row>
    <row r="969" spans="1:39" x14ac:dyDescent="0.2">
      <c r="A969" t="s">
        <v>16547</v>
      </c>
      <c r="B969" t="s">
        <v>122</v>
      </c>
      <c r="C969" t="s">
        <v>16548</v>
      </c>
      <c r="D969" s="1">
        <v>37582</v>
      </c>
      <c r="E969" s="1">
        <v>43456</v>
      </c>
      <c r="F969" t="s">
        <v>26</v>
      </c>
      <c r="I969">
        <v>100</v>
      </c>
      <c r="J969">
        <v>0</v>
      </c>
      <c r="K969">
        <v>0</v>
      </c>
      <c r="L969">
        <v>151</v>
      </c>
      <c r="M969">
        <v>151</v>
      </c>
      <c r="N969" t="s">
        <v>20</v>
      </c>
      <c r="O969" t="s">
        <v>16549</v>
      </c>
      <c r="P969" t="s">
        <v>44</v>
      </c>
      <c r="Q969" t="s">
        <v>34233</v>
      </c>
      <c r="R969" t="s">
        <v>34233</v>
      </c>
      <c r="S969" t="s">
        <v>34233</v>
      </c>
      <c r="T969" t="s">
        <v>34233</v>
      </c>
      <c r="V969" t="s">
        <v>32725</v>
      </c>
      <c r="AD969" t="str">
        <f t="shared" si="154"/>
        <v/>
      </c>
      <c r="AE969" t="str">
        <f t="shared" si="155"/>
        <v/>
      </c>
      <c r="AF969" t="str">
        <f t="shared" si="145"/>
        <v/>
      </c>
      <c r="AG969" t="str">
        <f t="shared" si="151"/>
        <v/>
      </c>
      <c r="AH969" t="str">
        <f t="shared" si="157"/>
        <v/>
      </c>
      <c r="AI969">
        <v>0.14499999999999999</v>
      </c>
      <c r="AJ969" t="str">
        <f t="shared" si="156"/>
        <v/>
      </c>
      <c r="AK969" t="str">
        <f t="shared" si="158"/>
        <v/>
      </c>
      <c r="AL969" t="str">
        <f t="shared" si="149"/>
        <v/>
      </c>
    </row>
    <row r="970" spans="1:39" x14ac:dyDescent="0.2">
      <c r="A970" t="s">
        <v>29101</v>
      </c>
      <c r="B970" t="s">
        <v>122</v>
      </c>
      <c r="C970" t="s">
        <v>29102</v>
      </c>
      <c r="D970" s="1">
        <v>42689</v>
      </c>
      <c r="E970" s="1">
        <v>43456</v>
      </c>
      <c r="F970" t="s">
        <v>889</v>
      </c>
      <c r="I970">
        <v>100</v>
      </c>
      <c r="J970">
        <v>0</v>
      </c>
      <c r="K970">
        <v>0</v>
      </c>
      <c r="L970">
        <v>2423</v>
      </c>
      <c r="M970">
        <v>2423</v>
      </c>
      <c r="N970" t="s">
        <v>20</v>
      </c>
      <c r="O970" t="s">
        <v>29103</v>
      </c>
      <c r="P970" t="s">
        <v>44</v>
      </c>
      <c r="Q970" t="s">
        <v>34233</v>
      </c>
      <c r="R970" t="s">
        <v>34233</v>
      </c>
      <c r="S970" t="s">
        <v>33942</v>
      </c>
      <c r="T970" t="s">
        <v>34233</v>
      </c>
      <c r="V970" t="s">
        <v>32649</v>
      </c>
      <c r="AD970" t="str">
        <f t="shared" si="154"/>
        <v/>
      </c>
      <c r="AE970" t="str">
        <f t="shared" si="155"/>
        <v/>
      </c>
      <c r="AF970" t="str">
        <f t="shared" si="145"/>
        <v/>
      </c>
      <c r="AG970" t="str">
        <f t="shared" si="151"/>
        <v/>
      </c>
      <c r="AH970" t="str">
        <f t="shared" si="157"/>
        <v/>
      </c>
      <c r="AI970">
        <v>0.14499999999999999</v>
      </c>
      <c r="AJ970" t="str">
        <f t="shared" si="156"/>
        <v/>
      </c>
      <c r="AK970" t="str">
        <f t="shared" si="158"/>
        <v/>
      </c>
      <c r="AL970" t="str">
        <f t="shared" si="149"/>
        <v/>
      </c>
    </row>
    <row r="971" spans="1:39" x14ac:dyDescent="0.2">
      <c r="A971" t="s">
        <v>26978</v>
      </c>
      <c r="B971" t="s">
        <v>122</v>
      </c>
      <c r="C971" t="s">
        <v>26979</v>
      </c>
      <c r="D971" s="1">
        <v>41585</v>
      </c>
      <c r="E971" s="1">
        <v>44546</v>
      </c>
      <c r="F971" t="s">
        <v>26</v>
      </c>
      <c r="I971">
        <v>100</v>
      </c>
      <c r="J971">
        <v>0</v>
      </c>
      <c r="K971">
        <v>0</v>
      </c>
      <c r="L971">
        <v>2448</v>
      </c>
      <c r="M971">
        <v>2448</v>
      </c>
      <c r="N971" t="s">
        <v>20</v>
      </c>
      <c r="O971" t="s">
        <v>26980</v>
      </c>
      <c r="P971" t="s">
        <v>44</v>
      </c>
      <c r="Q971" t="s">
        <v>34233</v>
      </c>
      <c r="R971" t="s">
        <v>34233</v>
      </c>
      <c r="S971" t="s">
        <v>34233</v>
      </c>
      <c r="T971" t="s">
        <v>34233</v>
      </c>
      <c r="AD971" t="str">
        <f t="shared" si="154"/>
        <v/>
      </c>
      <c r="AE971" t="str">
        <f t="shared" si="155"/>
        <v/>
      </c>
      <c r="AF971" t="str">
        <f t="shared" si="145"/>
        <v/>
      </c>
      <c r="AG971" t="str">
        <f t="shared" si="151"/>
        <v/>
      </c>
      <c r="AH971" t="str">
        <f t="shared" si="157"/>
        <v/>
      </c>
      <c r="AI971">
        <v>0.14499999999999999</v>
      </c>
      <c r="AJ971" t="str">
        <f t="shared" si="156"/>
        <v/>
      </c>
      <c r="AK971" t="str">
        <f t="shared" si="158"/>
        <v/>
      </c>
      <c r="AL971" t="str">
        <f t="shared" si="149"/>
        <v/>
      </c>
    </row>
    <row r="972" spans="1:39" x14ac:dyDescent="0.2">
      <c r="A972" t="s">
        <v>3686</v>
      </c>
      <c r="B972" t="s">
        <v>122</v>
      </c>
      <c r="C972" t="s">
        <v>3687</v>
      </c>
      <c r="D972" s="1">
        <v>35929</v>
      </c>
      <c r="E972" s="1">
        <v>43879</v>
      </c>
      <c r="F972" t="s">
        <v>19</v>
      </c>
      <c r="I972">
        <v>100</v>
      </c>
      <c r="J972">
        <v>0</v>
      </c>
      <c r="K972">
        <v>0</v>
      </c>
      <c r="L972">
        <v>828</v>
      </c>
      <c r="M972">
        <v>828</v>
      </c>
      <c r="N972" t="s">
        <v>20</v>
      </c>
      <c r="O972" t="s">
        <v>3688</v>
      </c>
      <c r="P972" t="s">
        <v>28</v>
      </c>
      <c r="Q972" t="s">
        <v>34233</v>
      </c>
      <c r="R972" t="s">
        <v>34233</v>
      </c>
      <c r="S972" t="s">
        <v>33797</v>
      </c>
      <c r="T972" t="s">
        <v>34354</v>
      </c>
      <c r="U972" t="s">
        <v>32648</v>
      </c>
      <c r="V972" t="s">
        <v>32649</v>
      </c>
      <c r="W972">
        <v>210</v>
      </c>
      <c r="X972">
        <v>3</v>
      </c>
      <c r="Y972" s="5" t="s">
        <v>32661</v>
      </c>
      <c r="AA972">
        <v>12</v>
      </c>
      <c r="AB972">
        <v>25</v>
      </c>
      <c r="AC972">
        <v>2</v>
      </c>
      <c r="AD972" t="str">
        <f t="shared" si="154"/>
        <v/>
      </c>
      <c r="AE972" t="str">
        <f t="shared" si="155"/>
        <v/>
      </c>
      <c r="AF972" t="str">
        <f t="shared" ref="AF972:AF1035" si="159">IF((S972&lt;&gt;"tühi")*(F972&lt;&gt;"Elamumaa")*(G972&lt;&gt;"Elamumaa")*(H972&lt;&gt;"Elamumaa"),IF(Z972=0,"",Z972),"")</f>
        <v/>
      </c>
      <c r="AG972">
        <v>1</v>
      </c>
      <c r="AH972">
        <f t="shared" si="157"/>
        <v>2.8</v>
      </c>
      <c r="AI972">
        <v>0.14499999999999999</v>
      </c>
      <c r="AJ972">
        <f t="shared" si="156"/>
        <v>0.40599999999999997</v>
      </c>
      <c r="AK972" t="str">
        <f t="shared" si="158"/>
        <v/>
      </c>
      <c r="AL972" t="str">
        <f t="shared" si="149"/>
        <v/>
      </c>
      <c r="AM972" t="s">
        <v>33882</v>
      </c>
    </row>
    <row r="973" spans="1:39" x14ac:dyDescent="0.2">
      <c r="A973" t="s">
        <v>3695</v>
      </c>
      <c r="B973" t="s">
        <v>122</v>
      </c>
      <c r="C973" t="s">
        <v>3696</v>
      </c>
      <c r="D973" s="1">
        <v>35929</v>
      </c>
      <c r="E973" s="1">
        <v>43456</v>
      </c>
      <c r="F973" t="s">
        <v>19</v>
      </c>
      <c r="I973">
        <v>100</v>
      </c>
      <c r="J973">
        <v>0</v>
      </c>
      <c r="K973">
        <v>0</v>
      </c>
      <c r="L973">
        <v>867</v>
      </c>
      <c r="M973">
        <v>867</v>
      </c>
      <c r="N973" t="s">
        <v>20</v>
      </c>
      <c r="O973" t="s">
        <v>3697</v>
      </c>
      <c r="P973" t="s">
        <v>28</v>
      </c>
      <c r="Q973" t="s">
        <v>34233</v>
      </c>
      <c r="R973" t="s">
        <v>34233</v>
      </c>
      <c r="S973" t="s">
        <v>32628</v>
      </c>
      <c r="T973" t="s">
        <v>34357</v>
      </c>
      <c r="U973" t="s">
        <v>32648</v>
      </c>
      <c r="V973" t="s">
        <v>32649</v>
      </c>
      <c r="W973">
        <v>210</v>
      </c>
      <c r="X973">
        <v>3</v>
      </c>
      <c r="Y973" s="5" t="s">
        <v>32661</v>
      </c>
      <c r="AA973">
        <v>12</v>
      </c>
      <c r="AB973">
        <v>25</v>
      </c>
      <c r="AC973">
        <v>2</v>
      </c>
      <c r="AD973" t="str">
        <f t="shared" si="154"/>
        <v/>
      </c>
      <c r="AE973" t="str">
        <f t="shared" si="155"/>
        <v/>
      </c>
      <c r="AF973" t="str">
        <f t="shared" si="159"/>
        <v/>
      </c>
      <c r="AG973">
        <v>1</v>
      </c>
      <c r="AH973">
        <f t="shared" si="157"/>
        <v>2.8</v>
      </c>
      <c r="AI973">
        <v>0.14499999999999999</v>
      </c>
      <c r="AJ973">
        <f t="shared" si="156"/>
        <v>0.40599999999999997</v>
      </c>
      <c r="AK973" t="str">
        <f t="shared" si="158"/>
        <v/>
      </c>
      <c r="AL973" t="str">
        <f t="shared" si="149"/>
        <v/>
      </c>
      <c r="AM973" t="s">
        <v>33882</v>
      </c>
    </row>
    <row r="974" spans="1:39" x14ac:dyDescent="0.2">
      <c r="A974" t="s">
        <v>3404</v>
      </c>
      <c r="B974" t="s">
        <v>122</v>
      </c>
      <c r="C974" t="s">
        <v>3405</v>
      </c>
      <c r="D974" s="1">
        <v>35929</v>
      </c>
      <c r="E974" s="1">
        <v>43456</v>
      </c>
      <c r="F974" t="s">
        <v>19</v>
      </c>
      <c r="I974">
        <v>100</v>
      </c>
      <c r="J974">
        <v>0</v>
      </c>
      <c r="K974">
        <v>0</v>
      </c>
      <c r="L974">
        <v>1026</v>
      </c>
      <c r="M974">
        <v>1026</v>
      </c>
      <c r="N974" t="s">
        <v>20</v>
      </c>
      <c r="O974" t="s">
        <v>3406</v>
      </c>
      <c r="P974" t="s">
        <v>28</v>
      </c>
      <c r="Q974" t="s">
        <v>32794</v>
      </c>
      <c r="R974" t="s">
        <v>33782</v>
      </c>
      <c r="S974" t="s">
        <v>33797</v>
      </c>
      <c r="T974" t="s">
        <v>34365</v>
      </c>
      <c r="U974" t="s">
        <v>32648</v>
      </c>
      <c r="V974" t="s">
        <v>32649</v>
      </c>
      <c r="W974">
        <v>270</v>
      </c>
      <c r="X974">
        <v>3</v>
      </c>
      <c r="Y974" s="5" t="s">
        <v>32661</v>
      </c>
      <c r="AA974">
        <v>12</v>
      </c>
      <c r="AB974">
        <v>25</v>
      </c>
      <c r="AC974">
        <v>2</v>
      </c>
      <c r="AD974" t="str">
        <f t="shared" si="154"/>
        <v/>
      </c>
      <c r="AE974" t="str">
        <f t="shared" si="155"/>
        <v/>
      </c>
      <c r="AF974" t="str">
        <f t="shared" si="159"/>
        <v/>
      </c>
      <c r="AG974">
        <v>1</v>
      </c>
      <c r="AH974">
        <f t="shared" si="157"/>
        <v>2.8</v>
      </c>
      <c r="AI974">
        <v>0.14499999999999999</v>
      </c>
      <c r="AJ974">
        <f t="shared" si="156"/>
        <v>0.40599999999999997</v>
      </c>
      <c r="AK974" t="str">
        <f t="shared" si="158"/>
        <v/>
      </c>
      <c r="AL974" t="str">
        <f t="shared" si="149"/>
        <v/>
      </c>
      <c r="AM974" t="s">
        <v>33882</v>
      </c>
    </row>
    <row r="975" spans="1:39" x14ac:dyDescent="0.2">
      <c r="A975" t="s">
        <v>3692</v>
      </c>
      <c r="B975" t="s">
        <v>122</v>
      </c>
      <c r="C975" t="s">
        <v>3693</v>
      </c>
      <c r="D975" s="1">
        <v>35929</v>
      </c>
      <c r="E975" s="1">
        <v>43456</v>
      </c>
      <c r="F975" t="s">
        <v>19</v>
      </c>
      <c r="I975">
        <v>100</v>
      </c>
      <c r="J975">
        <v>0</v>
      </c>
      <c r="K975">
        <v>0</v>
      </c>
      <c r="L975">
        <v>876</v>
      </c>
      <c r="M975">
        <v>876</v>
      </c>
      <c r="N975" t="s">
        <v>20</v>
      </c>
      <c r="O975" t="s">
        <v>3694</v>
      </c>
      <c r="P975" t="s">
        <v>28</v>
      </c>
      <c r="Q975" t="s">
        <v>32794</v>
      </c>
      <c r="R975" t="s">
        <v>33782</v>
      </c>
      <c r="S975" t="s">
        <v>33797</v>
      </c>
      <c r="T975" t="s">
        <v>34365</v>
      </c>
      <c r="U975" t="s">
        <v>32648</v>
      </c>
      <c r="V975" t="s">
        <v>32649</v>
      </c>
      <c r="W975">
        <v>210</v>
      </c>
      <c r="X975">
        <v>3</v>
      </c>
      <c r="Y975" s="5" t="s">
        <v>32661</v>
      </c>
      <c r="AA975">
        <v>12</v>
      </c>
      <c r="AB975">
        <v>25</v>
      </c>
      <c r="AC975">
        <v>2</v>
      </c>
      <c r="AD975" t="str">
        <f t="shared" si="154"/>
        <v/>
      </c>
      <c r="AE975" t="str">
        <f t="shared" si="155"/>
        <v/>
      </c>
      <c r="AF975" t="str">
        <f t="shared" si="159"/>
        <v/>
      </c>
      <c r="AG975">
        <v>1</v>
      </c>
      <c r="AH975">
        <f t="shared" si="157"/>
        <v>2.8</v>
      </c>
      <c r="AI975">
        <v>0.14499999999999999</v>
      </c>
      <c r="AJ975">
        <f t="shared" si="156"/>
        <v>0.40599999999999997</v>
      </c>
      <c r="AK975" t="str">
        <f t="shared" si="158"/>
        <v/>
      </c>
      <c r="AL975" t="str">
        <f t="shared" si="149"/>
        <v/>
      </c>
      <c r="AM975" t="s">
        <v>33882</v>
      </c>
    </row>
    <row r="976" spans="1:39" x14ac:dyDescent="0.2">
      <c r="A976" t="s">
        <v>3401</v>
      </c>
      <c r="B976" t="s">
        <v>122</v>
      </c>
      <c r="C976" t="s">
        <v>3402</v>
      </c>
      <c r="D976" s="1">
        <v>35929</v>
      </c>
      <c r="E976" s="1">
        <v>43456</v>
      </c>
      <c r="F976" t="s">
        <v>19</v>
      </c>
      <c r="I976">
        <v>100</v>
      </c>
      <c r="J976">
        <v>0</v>
      </c>
      <c r="K976">
        <v>0</v>
      </c>
      <c r="L976">
        <v>1090</v>
      </c>
      <c r="M976">
        <v>1090</v>
      </c>
      <c r="N976" t="s">
        <v>20</v>
      </c>
      <c r="O976" t="s">
        <v>3403</v>
      </c>
      <c r="P976" t="s">
        <v>28</v>
      </c>
      <c r="Q976" t="s">
        <v>34233</v>
      </c>
      <c r="R976" t="s">
        <v>34233</v>
      </c>
      <c r="S976" t="s">
        <v>32628</v>
      </c>
      <c r="T976" t="s">
        <v>34365</v>
      </c>
      <c r="U976" t="s">
        <v>32648</v>
      </c>
      <c r="V976" t="s">
        <v>32649</v>
      </c>
      <c r="W976">
        <v>280</v>
      </c>
      <c r="X976">
        <v>3</v>
      </c>
      <c r="Y976" s="5" t="s">
        <v>32661</v>
      </c>
      <c r="AA976">
        <v>12</v>
      </c>
      <c r="AB976">
        <v>25</v>
      </c>
      <c r="AC976">
        <v>2</v>
      </c>
      <c r="AD976" t="str">
        <f t="shared" si="154"/>
        <v/>
      </c>
      <c r="AE976" t="str">
        <f t="shared" si="155"/>
        <v/>
      </c>
      <c r="AF976" t="str">
        <f t="shared" si="159"/>
        <v/>
      </c>
      <c r="AG976">
        <v>1</v>
      </c>
      <c r="AH976">
        <f t="shared" si="157"/>
        <v>2.8</v>
      </c>
      <c r="AI976">
        <v>0.14499999999999999</v>
      </c>
      <c r="AJ976">
        <f t="shared" si="156"/>
        <v>0.40599999999999997</v>
      </c>
      <c r="AK976" t="str">
        <f t="shared" si="158"/>
        <v/>
      </c>
      <c r="AL976" t="str">
        <f t="shared" si="149"/>
        <v/>
      </c>
      <c r="AM976" t="s">
        <v>33882</v>
      </c>
    </row>
    <row r="977" spans="1:39" x14ac:dyDescent="0.2">
      <c r="A977" t="s">
        <v>3689</v>
      </c>
      <c r="B977" t="s">
        <v>122</v>
      </c>
      <c r="C977" t="s">
        <v>3690</v>
      </c>
      <c r="D977" s="1">
        <v>35929</v>
      </c>
      <c r="E977" s="1">
        <v>43456</v>
      </c>
      <c r="F977" t="s">
        <v>19</v>
      </c>
      <c r="I977">
        <v>100</v>
      </c>
      <c r="J977">
        <v>0</v>
      </c>
      <c r="K977">
        <v>0</v>
      </c>
      <c r="L977">
        <v>882</v>
      </c>
      <c r="M977">
        <v>882</v>
      </c>
      <c r="N977" t="s">
        <v>20</v>
      </c>
      <c r="O977" t="s">
        <v>3691</v>
      </c>
      <c r="P977" t="s">
        <v>28</v>
      </c>
      <c r="Q977" t="s">
        <v>34233</v>
      </c>
      <c r="R977" t="s">
        <v>34233</v>
      </c>
      <c r="S977" t="s">
        <v>33797</v>
      </c>
      <c r="T977" t="s">
        <v>34365</v>
      </c>
      <c r="U977" t="s">
        <v>32648</v>
      </c>
      <c r="V977" t="s">
        <v>32649</v>
      </c>
      <c r="W977">
        <v>220</v>
      </c>
      <c r="X977">
        <v>3</v>
      </c>
      <c r="Y977" s="5" t="s">
        <v>32661</v>
      </c>
      <c r="AA977">
        <v>12</v>
      </c>
      <c r="AB977">
        <v>25</v>
      </c>
      <c r="AC977">
        <v>2</v>
      </c>
      <c r="AD977" t="str">
        <f t="shared" si="154"/>
        <v/>
      </c>
      <c r="AE977" t="str">
        <f t="shared" si="155"/>
        <v/>
      </c>
      <c r="AF977" t="str">
        <f t="shared" si="159"/>
        <v/>
      </c>
      <c r="AG977">
        <v>1</v>
      </c>
      <c r="AH977">
        <f t="shared" si="157"/>
        <v>2.8</v>
      </c>
      <c r="AI977">
        <v>0.14499999999999999</v>
      </c>
      <c r="AJ977">
        <f t="shared" si="156"/>
        <v>0.40599999999999997</v>
      </c>
      <c r="AK977" t="str">
        <f t="shared" si="158"/>
        <v/>
      </c>
      <c r="AL977" t="str">
        <f t="shared" si="149"/>
        <v/>
      </c>
      <c r="AM977" t="s">
        <v>33882</v>
      </c>
    </row>
    <row r="978" spans="1:39" x14ac:dyDescent="0.2">
      <c r="A978" t="s">
        <v>14578</v>
      </c>
      <c r="B978" t="s">
        <v>122</v>
      </c>
      <c r="C978" t="s">
        <v>14579</v>
      </c>
      <c r="D978" s="1">
        <v>37252</v>
      </c>
      <c r="E978" s="1">
        <v>43456</v>
      </c>
      <c r="F978" t="s">
        <v>19</v>
      </c>
      <c r="I978">
        <v>100</v>
      </c>
      <c r="J978">
        <v>0</v>
      </c>
      <c r="K978">
        <v>0</v>
      </c>
      <c r="L978">
        <v>1078</v>
      </c>
      <c r="M978">
        <v>1078</v>
      </c>
      <c r="N978" t="s">
        <v>20</v>
      </c>
      <c r="O978" t="s">
        <v>14580</v>
      </c>
      <c r="P978" t="s">
        <v>28</v>
      </c>
      <c r="Q978" t="s">
        <v>34233</v>
      </c>
      <c r="R978" t="s">
        <v>34233</v>
      </c>
      <c r="S978" t="s">
        <v>33798</v>
      </c>
      <c r="T978" t="s">
        <v>34357</v>
      </c>
      <c r="U978" t="s">
        <v>32648</v>
      </c>
      <c r="V978" t="s">
        <v>32649</v>
      </c>
      <c r="W978">
        <v>270</v>
      </c>
      <c r="X978">
        <v>3</v>
      </c>
      <c r="Y978" s="5" t="s">
        <v>32661</v>
      </c>
      <c r="AA978">
        <v>12</v>
      </c>
      <c r="AB978">
        <v>25</v>
      </c>
      <c r="AC978">
        <v>2</v>
      </c>
      <c r="AD978" t="str">
        <f t="shared" si="154"/>
        <v/>
      </c>
      <c r="AE978" t="str">
        <f t="shared" si="155"/>
        <v/>
      </c>
      <c r="AF978" t="str">
        <f t="shared" si="159"/>
        <v/>
      </c>
      <c r="AG978">
        <v>1</v>
      </c>
      <c r="AH978">
        <f t="shared" si="157"/>
        <v>2.8</v>
      </c>
      <c r="AI978">
        <v>0.14499999999999999</v>
      </c>
      <c r="AJ978">
        <f t="shared" si="156"/>
        <v>0.40599999999999997</v>
      </c>
      <c r="AK978" t="str">
        <f t="shared" si="158"/>
        <v/>
      </c>
      <c r="AL978" t="str">
        <f t="shared" si="149"/>
        <v/>
      </c>
      <c r="AM978" t="s">
        <v>33882</v>
      </c>
    </row>
    <row r="979" spans="1:39" x14ac:dyDescent="0.2">
      <c r="A979" t="s">
        <v>13087</v>
      </c>
      <c r="B979" t="s">
        <v>122</v>
      </c>
      <c r="C979" t="s">
        <v>13088</v>
      </c>
      <c r="D979" s="1">
        <v>36810</v>
      </c>
      <c r="E979" s="1">
        <v>43690</v>
      </c>
      <c r="F979" t="s">
        <v>19</v>
      </c>
      <c r="I979">
        <v>100</v>
      </c>
      <c r="J979">
        <v>0</v>
      </c>
      <c r="K979">
        <v>0</v>
      </c>
      <c r="L979">
        <v>1576</v>
      </c>
      <c r="M979">
        <v>1576</v>
      </c>
      <c r="N979" t="s">
        <v>20</v>
      </c>
      <c r="O979" t="s">
        <v>13089</v>
      </c>
      <c r="P979" t="s">
        <v>28</v>
      </c>
      <c r="Q979" t="s">
        <v>34233</v>
      </c>
      <c r="R979" t="s">
        <v>34233</v>
      </c>
      <c r="S979" t="s">
        <v>33801</v>
      </c>
      <c r="T979" t="s">
        <v>34365</v>
      </c>
      <c r="U979" t="s">
        <v>32648</v>
      </c>
      <c r="V979" t="s">
        <v>32649</v>
      </c>
      <c r="W979">
        <v>370</v>
      </c>
      <c r="X979">
        <v>3</v>
      </c>
      <c r="Y979" s="5" t="s">
        <v>32661</v>
      </c>
      <c r="AA979">
        <v>12</v>
      </c>
      <c r="AB979">
        <v>25</v>
      </c>
      <c r="AC979">
        <v>2</v>
      </c>
      <c r="AD979" t="str">
        <f t="shared" si="154"/>
        <v/>
      </c>
      <c r="AE979" t="str">
        <f t="shared" si="155"/>
        <v/>
      </c>
      <c r="AF979" t="str">
        <f t="shared" si="159"/>
        <v/>
      </c>
      <c r="AG979">
        <v>2</v>
      </c>
      <c r="AH979">
        <f t="shared" si="157"/>
        <v>5.6</v>
      </c>
      <c r="AI979">
        <v>0.14499999999999999</v>
      </c>
      <c r="AJ979">
        <f t="shared" si="156"/>
        <v>0.81199999999999994</v>
      </c>
      <c r="AK979" t="str">
        <f t="shared" si="158"/>
        <v/>
      </c>
      <c r="AL979" t="str">
        <f t="shared" si="149"/>
        <v/>
      </c>
      <c r="AM979" t="s">
        <v>33882</v>
      </c>
    </row>
    <row r="980" spans="1:39" x14ac:dyDescent="0.2">
      <c r="A980" t="s">
        <v>3398</v>
      </c>
      <c r="B980" t="s">
        <v>122</v>
      </c>
      <c r="C980" t="s">
        <v>3399</v>
      </c>
      <c r="D980" s="1">
        <v>35929</v>
      </c>
      <c r="E980" s="1">
        <v>43456</v>
      </c>
      <c r="F980" t="s">
        <v>19</v>
      </c>
      <c r="I980">
        <v>100</v>
      </c>
      <c r="J980">
        <v>0</v>
      </c>
      <c r="K980">
        <v>0</v>
      </c>
      <c r="L980">
        <v>1071</v>
      </c>
      <c r="M980">
        <v>1071</v>
      </c>
      <c r="N980" t="s">
        <v>20</v>
      </c>
      <c r="O980" t="s">
        <v>3400</v>
      </c>
      <c r="P980" t="s">
        <v>28</v>
      </c>
      <c r="Q980" t="s">
        <v>34233</v>
      </c>
      <c r="R980" t="s">
        <v>34233</v>
      </c>
      <c r="S980" t="s">
        <v>32627</v>
      </c>
      <c r="T980" t="s">
        <v>34233</v>
      </c>
      <c r="U980" t="s">
        <v>32648</v>
      </c>
      <c r="V980" t="s">
        <v>32649</v>
      </c>
      <c r="W980">
        <v>300</v>
      </c>
      <c r="X980">
        <v>3</v>
      </c>
      <c r="Y980" s="5" t="s">
        <v>32661</v>
      </c>
      <c r="AA980">
        <v>12</v>
      </c>
      <c r="AB980">
        <v>25</v>
      </c>
      <c r="AC980">
        <v>2</v>
      </c>
      <c r="AD980" t="str">
        <f t="shared" si="154"/>
        <v/>
      </c>
      <c r="AE980" t="str">
        <f t="shared" si="155"/>
        <v/>
      </c>
      <c r="AF980" t="str">
        <f t="shared" si="159"/>
        <v/>
      </c>
      <c r="AH980" t="str">
        <f t="shared" si="157"/>
        <v/>
      </c>
      <c r="AI980">
        <v>0.14499999999999999</v>
      </c>
      <c r="AJ980" t="str">
        <f t="shared" si="156"/>
        <v/>
      </c>
      <c r="AK980" t="str">
        <f t="shared" si="158"/>
        <v/>
      </c>
      <c r="AL980" t="str">
        <f t="shared" si="149"/>
        <v/>
      </c>
      <c r="AM980" t="s">
        <v>34296</v>
      </c>
    </row>
    <row r="981" spans="1:39" x14ac:dyDescent="0.2">
      <c r="A981" t="s">
        <v>12550</v>
      </c>
      <c r="B981" t="s">
        <v>122</v>
      </c>
      <c r="C981" t="s">
        <v>12551</v>
      </c>
      <c r="D981" s="1">
        <v>36783</v>
      </c>
      <c r="E981" s="1">
        <v>43456</v>
      </c>
      <c r="F981" t="s">
        <v>19</v>
      </c>
      <c r="I981">
        <v>100</v>
      </c>
      <c r="J981">
        <v>0</v>
      </c>
      <c r="K981">
        <v>0</v>
      </c>
      <c r="L981">
        <v>1133</v>
      </c>
      <c r="M981">
        <v>1133</v>
      </c>
      <c r="N981" t="s">
        <v>20</v>
      </c>
      <c r="O981" t="s">
        <v>12552</v>
      </c>
      <c r="P981" t="s">
        <v>28</v>
      </c>
      <c r="Q981" t="s">
        <v>34233</v>
      </c>
      <c r="R981" t="s">
        <v>34233</v>
      </c>
      <c r="S981" t="s">
        <v>33797</v>
      </c>
      <c r="T981" t="s">
        <v>34365</v>
      </c>
      <c r="U981" t="s">
        <v>32648</v>
      </c>
      <c r="V981" t="s">
        <v>32649</v>
      </c>
      <c r="W981">
        <v>220</v>
      </c>
      <c r="X981">
        <v>3</v>
      </c>
      <c r="Y981" s="5" t="s">
        <v>32661</v>
      </c>
      <c r="AA981">
        <v>12</v>
      </c>
      <c r="AB981">
        <v>25</v>
      </c>
      <c r="AC981">
        <v>2</v>
      </c>
      <c r="AD981" t="str">
        <f t="shared" si="154"/>
        <v/>
      </c>
      <c r="AE981" t="str">
        <f t="shared" si="155"/>
        <v/>
      </c>
      <c r="AF981" t="str">
        <f t="shared" si="159"/>
        <v/>
      </c>
      <c r="AG981">
        <v>1</v>
      </c>
      <c r="AH981">
        <f t="shared" si="157"/>
        <v>2.8</v>
      </c>
      <c r="AI981">
        <v>0.14499999999999999</v>
      </c>
      <c r="AJ981">
        <f t="shared" si="156"/>
        <v>0.40599999999999997</v>
      </c>
      <c r="AK981" t="str">
        <f t="shared" si="158"/>
        <v/>
      </c>
      <c r="AL981" t="str">
        <f t="shared" si="149"/>
        <v/>
      </c>
      <c r="AM981" t="s">
        <v>33882</v>
      </c>
    </row>
    <row r="982" spans="1:39" x14ac:dyDescent="0.2">
      <c r="A982" t="s">
        <v>4683</v>
      </c>
      <c r="B982" t="s">
        <v>122</v>
      </c>
      <c r="C982" t="s">
        <v>4684</v>
      </c>
      <c r="D982" s="1">
        <v>36040</v>
      </c>
      <c r="E982" s="1">
        <v>43456</v>
      </c>
      <c r="F982" t="s">
        <v>19</v>
      </c>
      <c r="I982">
        <v>100</v>
      </c>
      <c r="J982">
        <v>0</v>
      </c>
      <c r="K982">
        <v>0</v>
      </c>
      <c r="L982">
        <v>934</v>
      </c>
      <c r="M982">
        <v>934</v>
      </c>
      <c r="N982" t="s">
        <v>20</v>
      </c>
      <c r="O982" t="s">
        <v>4685</v>
      </c>
      <c r="P982" t="s">
        <v>28</v>
      </c>
      <c r="Q982" t="s">
        <v>34233</v>
      </c>
      <c r="R982" t="s">
        <v>34233</v>
      </c>
      <c r="S982" t="s">
        <v>32628</v>
      </c>
      <c r="T982" t="s">
        <v>34349</v>
      </c>
      <c r="U982" t="s">
        <v>32648</v>
      </c>
      <c r="V982" t="s">
        <v>32649</v>
      </c>
      <c r="X982">
        <v>3</v>
      </c>
      <c r="Y982" s="5" t="s">
        <v>32661</v>
      </c>
      <c r="AA982">
        <v>12</v>
      </c>
      <c r="AB982">
        <v>25</v>
      </c>
      <c r="AC982">
        <v>2</v>
      </c>
      <c r="AD982" t="str">
        <f t="shared" si="154"/>
        <v/>
      </c>
      <c r="AE982" t="str">
        <f t="shared" si="155"/>
        <v/>
      </c>
      <c r="AF982" t="str">
        <f t="shared" si="159"/>
        <v/>
      </c>
      <c r="AG982">
        <v>1</v>
      </c>
      <c r="AH982">
        <f t="shared" si="157"/>
        <v>2.8</v>
      </c>
      <c r="AI982">
        <v>0.14499999999999999</v>
      </c>
      <c r="AJ982">
        <f t="shared" si="156"/>
        <v>0.40599999999999997</v>
      </c>
      <c r="AK982" t="str">
        <f t="shared" si="158"/>
        <v/>
      </c>
      <c r="AL982" t="str">
        <f t="shared" si="149"/>
        <v/>
      </c>
      <c r="AM982" t="s">
        <v>33900</v>
      </c>
    </row>
    <row r="983" spans="1:39" x14ac:dyDescent="0.2">
      <c r="A983" t="s">
        <v>21910</v>
      </c>
      <c r="B983" t="s">
        <v>122</v>
      </c>
      <c r="C983" t="s">
        <v>21911</v>
      </c>
      <c r="D983" s="1">
        <v>38679</v>
      </c>
      <c r="E983" s="1">
        <v>43456</v>
      </c>
      <c r="F983" t="s">
        <v>19</v>
      </c>
      <c r="I983">
        <v>100</v>
      </c>
      <c r="J983">
        <v>0</v>
      </c>
      <c r="K983">
        <v>0</v>
      </c>
      <c r="L983">
        <v>934</v>
      </c>
      <c r="M983">
        <v>934</v>
      </c>
      <c r="N983" t="s">
        <v>20</v>
      </c>
      <c r="O983" t="s">
        <v>21912</v>
      </c>
      <c r="P983" t="s">
        <v>28</v>
      </c>
      <c r="Q983" t="s">
        <v>34233</v>
      </c>
      <c r="R983" t="s">
        <v>34233</v>
      </c>
      <c r="S983" t="s">
        <v>33797</v>
      </c>
      <c r="T983" t="s">
        <v>34349</v>
      </c>
      <c r="U983" t="s">
        <v>32648</v>
      </c>
      <c r="V983" t="s">
        <v>32649</v>
      </c>
      <c r="X983">
        <v>3</v>
      </c>
      <c r="Y983" s="5" t="s">
        <v>32661</v>
      </c>
      <c r="AA983">
        <v>12</v>
      </c>
      <c r="AB983">
        <v>25</v>
      </c>
      <c r="AC983">
        <v>2</v>
      </c>
      <c r="AD983" t="str">
        <f t="shared" si="154"/>
        <v/>
      </c>
      <c r="AE983" t="str">
        <f t="shared" si="155"/>
        <v/>
      </c>
      <c r="AF983" t="str">
        <f t="shared" si="159"/>
        <v/>
      </c>
      <c r="AG983">
        <v>1</v>
      </c>
      <c r="AH983">
        <f t="shared" si="157"/>
        <v>2.8</v>
      </c>
      <c r="AI983">
        <v>0.14499999999999999</v>
      </c>
      <c r="AJ983">
        <f t="shared" si="156"/>
        <v>0.40599999999999997</v>
      </c>
      <c r="AK983" t="str">
        <f t="shared" si="158"/>
        <v/>
      </c>
      <c r="AL983" t="str">
        <f t="shared" si="149"/>
        <v/>
      </c>
      <c r="AM983" t="s">
        <v>33900</v>
      </c>
    </row>
    <row r="984" spans="1:39" x14ac:dyDescent="0.2">
      <c r="A984" t="s">
        <v>5953</v>
      </c>
      <c r="B984" t="s">
        <v>122</v>
      </c>
      <c r="C984" t="s">
        <v>5954</v>
      </c>
      <c r="D984" s="1">
        <v>36147</v>
      </c>
      <c r="E984" s="1">
        <v>43456</v>
      </c>
      <c r="F984" t="s">
        <v>19</v>
      </c>
      <c r="I984">
        <v>100</v>
      </c>
      <c r="J984">
        <v>0</v>
      </c>
      <c r="K984">
        <v>0</v>
      </c>
      <c r="L984">
        <v>811</v>
      </c>
      <c r="M984">
        <v>811</v>
      </c>
      <c r="N984" t="s">
        <v>20</v>
      </c>
      <c r="O984" t="s">
        <v>5955</v>
      </c>
      <c r="P984" t="s">
        <v>28</v>
      </c>
      <c r="Q984" t="s">
        <v>34233</v>
      </c>
      <c r="R984" t="s">
        <v>34233</v>
      </c>
      <c r="S984" t="s">
        <v>33797</v>
      </c>
      <c r="T984" t="s">
        <v>34357</v>
      </c>
      <c r="U984" t="s">
        <v>32648</v>
      </c>
      <c r="V984" t="s">
        <v>32649</v>
      </c>
      <c r="W984">
        <v>210</v>
      </c>
      <c r="X984">
        <v>3</v>
      </c>
      <c r="Y984" s="5" t="s">
        <v>32661</v>
      </c>
      <c r="AA984">
        <v>12</v>
      </c>
      <c r="AB984">
        <v>25</v>
      </c>
      <c r="AC984">
        <v>2</v>
      </c>
      <c r="AD984" t="str">
        <f t="shared" si="154"/>
        <v/>
      </c>
      <c r="AE984" t="str">
        <f t="shared" si="155"/>
        <v/>
      </c>
      <c r="AF984" t="str">
        <f t="shared" si="159"/>
        <v/>
      </c>
      <c r="AG984">
        <v>1</v>
      </c>
      <c r="AH984">
        <f t="shared" si="157"/>
        <v>2.8</v>
      </c>
      <c r="AI984">
        <v>0.14499999999999999</v>
      </c>
      <c r="AJ984">
        <f t="shared" si="156"/>
        <v>0.40599999999999997</v>
      </c>
      <c r="AK984" t="str">
        <f t="shared" si="158"/>
        <v/>
      </c>
      <c r="AL984" t="str">
        <f t="shared" si="149"/>
        <v/>
      </c>
      <c r="AM984" t="s">
        <v>33882</v>
      </c>
    </row>
    <row r="985" spans="1:39" x14ac:dyDescent="0.2">
      <c r="A985" t="s">
        <v>6933</v>
      </c>
      <c r="B985" t="s">
        <v>122</v>
      </c>
      <c r="C985" t="s">
        <v>6934</v>
      </c>
      <c r="D985" s="1">
        <v>36227</v>
      </c>
      <c r="E985" s="1">
        <v>43456</v>
      </c>
      <c r="F985" t="s">
        <v>19</v>
      </c>
      <c r="I985">
        <v>100</v>
      </c>
      <c r="J985">
        <v>0</v>
      </c>
      <c r="K985">
        <v>0</v>
      </c>
      <c r="L985">
        <v>888</v>
      </c>
      <c r="M985">
        <v>888</v>
      </c>
      <c r="N985" t="s">
        <v>20</v>
      </c>
      <c r="O985" t="s">
        <v>6935</v>
      </c>
      <c r="P985" t="s">
        <v>28</v>
      </c>
      <c r="Q985" t="s">
        <v>34233</v>
      </c>
      <c r="R985" t="s">
        <v>34233</v>
      </c>
      <c r="S985" t="s">
        <v>32628</v>
      </c>
      <c r="T985" t="s">
        <v>34365</v>
      </c>
      <c r="U985" t="s">
        <v>32648</v>
      </c>
      <c r="V985" t="s">
        <v>32649</v>
      </c>
      <c r="W985">
        <v>210</v>
      </c>
      <c r="X985">
        <v>3</v>
      </c>
      <c r="Y985" s="5" t="s">
        <v>32661</v>
      </c>
      <c r="AA985">
        <v>12</v>
      </c>
      <c r="AB985">
        <v>25</v>
      </c>
      <c r="AC985">
        <v>2</v>
      </c>
      <c r="AD985" t="str">
        <f t="shared" si="154"/>
        <v/>
      </c>
      <c r="AE985" t="str">
        <f t="shared" si="155"/>
        <v/>
      </c>
      <c r="AF985" t="str">
        <f t="shared" si="159"/>
        <v/>
      </c>
      <c r="AG985">
        <v>1</v>
      </c>
      <c r="AH985">
        <f t="shared" si="157"/>
        <v>2.8</v>
      </c>
      <c r="AI985">
        <v>0.14499999999999999</v>
      </c>
      <c r="AJ985">
        <f t="shared" si="156"/>
        <v>0.40599999999999997</v>
      </c>
      <c r="AK985" t="str">
        <f t="shared" si="158"/>
        <v/>
      </c>
      <c r="AL985" t="str">
        <f t="shared" si="149"/>
        <v/>
      </c>
      <c r="AM985" t="s">
        <v>33882</v>
      </c>
    </row>
    <row r="986" spans="1:39" x14ac:dyDescent="0.2">
      <c r="A986" t="s">
        <v>21913</v>
      </c>
      <c r="B986" t="s">
        <v>122</v>
      </c>
      <c r="C986" t="s">
        <v>21914</v>
      </c>
      <c r="D986" s="1">
        <v>38679</v>
      </c>
      <c r="E986" s="1">
        <v>43456</v>
      </c>
      <c r="F986" t="s">
        <v>19</v>
      </c>
      <c r="I986">
        <v>100</v>
      </c>
      <c r="J986">
        <v>0</v>
      </c>
      <c r="K986">
        <v>0</v>
      </c>
      <c r="L986">
        <v>1007</v>
      </c>
      <c r="M986">
        <v>1007</v>
      </c>
      <c r="N986" t="s">
        <v>20</v>
      </c>
      <c r="O986" t="s">
        <v>21915</v>
      </c>
      <c r="P986" t="s">
        <v>28</v>
      </c>
      <c r="Q986" t="s">
        <v>34233</v>
      </c>
      <c r="R986" t="s">
        <v>34233</v>
      </c>
      <c r="S986" t="s">
        <v>33797</v>
      </c>
      <c r="T986" t="s">
        <v>34357</v>
      </c>
      <c r="U986" t="s">
        <v>32648</v>
      </c>
      <c r="V986" t="s">
        <v>32649</v>
      </c>
      <c r="W986">
        <v>220</v>
      </c>
      <c r="X986">
        <v>3</v>
      </c>
      <c r="Y986" s="5" t="s">
        <v>32661</v>
      </c>
      <c r="AA986">
        <v>12</v>
      </c>
      <c r="AB986">
        <v>25</v>
      </c>
      <c r="AC986">
        <v>2</v>
      </c>
      <c r="AD986" t="str">
        <f t="shared" si="154"/>
        <v/>
      </c>
      <c r="AE986" t="str">
        <f t="shared" si="155"/>
        <v/>
      </c>
      <c r="AF986" t="str">
        <f t="shared" si="159"/>
        <v/>
      </c>
      <c r="AG986">
        <v>1</v>
      </c>
      <c r="AH986">
        <f t="shared" si="157"/>
        <v>2.8</v>
      </c>
      <c r="AI986">
        <v>0.14499999999999999</v>
      </c>
      <c r="AJ986">
        <f t="shared" si="156"/>
        <v>0.40599999999999997</v>
      </c>
      <c r="AK986" t="str">
        <f t="shared" si="158"/>
        <v/>
      </c>
      <c r="AL986" t="str">
        <f t="shared" si="149"/>
        <v/>
      </c>
      <c r="AM986" t="s">
        <v>33882</v>
      </c>
    </row>
    <row r="987" spans="1:39" x14ac:dyDescent="0.2">
      <c r="A987" t="s">
        <v>7121</v>
      </c>
      <c r="B987" t="s">
        <v>122</v>
      </c>
      <c r="C987" t="s">
        <v>7122</v>
      </c>
      <c r="D987" s="1">
        <v>36137</v>
      </c>
      <c r="E987" s="1">
        <v>43456</v>
      </c>
      <c r="F987" t="s">
        <v>19</v>
      </c>
      <c r="I987">
        <v>100</v>
      </c>
      <c r="J987">
        <v>0</v>
      </c>
      <c r="K987">
        <v>0</v>
      </c>
      <c r="L987">
        <v>1146</v>
      </c>
      <c r="M987">
        <v>1146</v>
      </c>
      <c r="N987" t="s">
        <v>20</v>
      </c>
      <c r="O987" t="s">
        <v>7123</v>
      </c>
      <c r="P987" t="s">
        <v>28</v>
      </c>
      <c r="Q987" t="s">
        <v>34233</v>
      </c>
      <c r="R987" t="s">
        <v>34233</v>
      </c>
      <c r="S987" t="s">
        <v>32628</v>
      </c>
      <c r="T987" t="s">
        <v>34357</v>
      </c>
      <c r="U987" t="s">
        <v>32648</v>
      </c>
      <c r="V987" t="s">
        <v>32649</v>
      </c>
      <c r="W987">
        <v>300</v>
      </c>
      <c r="X987">
        <v>3</v>
      </c>
      <c r="Y987" s="5" t="s">
        <v>32661</v>
      </c>
      <c r="AA987">
        <v>12</v>
      </c>
      <c r="AB987">
        <v>25</v>
      </c>
      <c r="AC987">
        <v>2</v>
      </c>
      <c r="AD987" t="str">
        <f t="shared" si="154"/>
        <v/>
      </c>
      <c r="AE987" t="str">
        <f t="shared" si="155"/>
        <v/>
      </c>
      <c r="AF987" t="str">
        <f t="shared" si="159"/>
        <v/>
      </c>
      <c r="AG987">
        <v>1</v>
      </c>
      <c r="AH987">
        <f t="shared" si="157"/>
        <v>2.8</v>
      </c>
      <c r="AI987">
        <v>0.14499999999999999</v>
      </c>
      <c r="AJ987">
        <f t="shared" si="156"/>
        <v>0.40599999999999997</v>
      </c>
      <c r="AK987" t="str">
        <f t="shared" si="158"/>
        <v/>
      </c>
      <c r="AL987" t="str">
        <f t="shared" si="149"/>
        <v/>
      </c>
      <c r="AM987" t="s">
        <v>33882</v>
      </c>
    </row>
    <row r="988" spans="1:39" x14ac:dyDescent="0.2">
      <c r="A988" t="s">
        <v>3170</v>
      </c>
      <c r="B988" t="s">
        <v>122</v>
      </c>
      <c r="C988" t="s">
        <v>3171</v>
      </c>
      <c r="D988" s="1">
        <v>35929</v>
      </c>
      <c r="E988" s="1">
        <v>43456</v>
      </c>
      <c r="F988" t="s">
        <v>19</v>
      </c>
      <c r="I988">
        <v>100</v>
      </c>
      <c r="J988">
        <v>0</v>
      </c>
      <c r="K988">
        <v>0</v>
      </c>
      <c r="L988">
        <v>939</v>
      </c>
      <c r="M988">
        <v>939</v>
      </c>
      <c r="N988" t="s">
        <v>20</v>
      </c>
      <c r="O988" t="s">
        <v>3172</v>
      </c>
      <c r="P988" t="s">
        <v>28</v>
      </c>
      <c r="Q988" t="s">
        <v>34233</v>
      </c>
      <c r="R988" t="s">
        <v>34233</v>
      </c>
      <c r="S988" t="s">
        <v>32628</v>
      </c>
      <c r="T988" t="s">
        <v>34357</v>
      </c>
      <c r="U988" t="s">
        <v>32648</v>
      </c>
      <c r="V988" t="s">
        <v>32649</v>
      </c>
      <c r="W988">
        <v>240</v>
      </c>
      <c r="X988">
        <v>3</v>
      </c>
      <c r="Y988" s="5" t="s">
        <v>32661</v>
      </c>
      <c r="AA988">
        <v>12</v>
      </c>
      <c r="AB988">
        <v>25</v>
      </c>
      <c r="AC988">
        <v>2</v>
      </c>
      <c r="AD988" t="str">
        <f t="shared" si="154"/>
        <v/>
      </c>
      <c r="AE988" t="str">
        <f t="shared" si="155"/>
        <v/>
      </c>
      <c r="AF988" t="str">
        <f t="shared" si="159"/>
        <v/>
      </c>
      <c r="AG988">
        <v>1</v>
      </c>
      <c r="AH988">
        <f t="shared" si="157"/>
        <v>2.8</v>
      </c>
      <c r="AI988">
        <v>0.14499999999999999</v>
      </c>
      <c r="AJ988">
        <f t="shared" si="156"/>
        <v>0.40599999999999997</v>
      </c>
      <c r="AK988" t="str">
        <f t="shared" si="158"/>
        <v/>
      </c>
      <c r="AL988" t="str">
        <f t="shared" si="149"/>
        <v/>
      </c>
      <c r="AM988" t="s">
        <v>33882</v>
      </c>
    </row>
    <row r="989" spans="1:39" x14ac:dyDescent="0.2">
      <c r="A989" t="s">
        <v>13135</v>
      </c>
      <c r="B989" t="s">
        <v>122</v>
      </c>
      <c r="C989" t="s">
        <v>13136</v>
      </c>
      <c r="D989" s="1">
        <v>36824</v>
      </c>
      <c r="E989" s="1">
        <v>43456</v>
      </c>
      <c r="F989" t="s">
        <v>19</v>
      </c>
      <c r="I989">
        <v>100</v>
      </c>
      <c r="J989">
        <v>0</v>
      </c>
      <c r="K989">
        <v>0</v>
      </c>
      <c r="L989">
        <v>973</v>
      </c>
      <c r="M989">
        <v>973</v>
      </c>
      <c r="N989" t="s">
        <v>20</v>
      </c>
      <c r="O989" t="s">
        <v>13137</v>
      </c>
      <c r="P989" t="s">
        <v>28</v>
      </c>
      <c r="Q989" t="s">
        <v>34233</v>
      </c>
      <c r="R989" t="s">
        <v>34233</v>
      </c>
      <c r="S989" t="s">
        <v>32628</v>
      </c>
      <c r="T989" t="s">
        <v>34357</v>
      </c>
      <c r="U989" t="s">
        <v>32648</v>
      </c>
      <c r="V989" t="s">
        <v>32649</v>
      </c>
      <c r="W989">
        <v>250</v>
      </c>
      <c r="X989">
        <v>3</v>
      </c>
      <c r="Y989" s="5" t="s">
        <v>32661</v>
      </c>
      <c r="AA989">
        <v>12</v>
      </c>
      <c r="AB989">
        <v>25</v>
      </c>
      <c r="AC989">
        <v>2</v>
      </c>
      <c r="AD989" t="str">
        <f t="shared" si="154"/>
        <v/>
      </c>
      <c r="AE989" t="str">
        <f t="shared" si="155"/>
        <v/>
      </c>
      <c r="AF989" t="str">
        <f t="shared" si="159"/>
        <v/>
      </c>
      <c r="AG989">
        <v>1</v>
      </c>
      <c r="AH989">
        <f t="shared" si="157"/>
        <v>2.8</v>
      </c>
      <c r="AI989">
        <v>0.14499999999999999</v>
      </c>
      <c r="AJ989">
        <f t="shared" si="156"/>
        <v>0.40599999999999997</v>
      </c>
      <c r="AK989" t="str">
        <f t="shared" si="158"/>
        <v/>
      </c>
      <c r="AL989" t="str">
        <f t="shared" si="149"/>
        <v/>
      </c>
      <c r="AM989" t="s">
        <v>33882</v>
      </c>
    </row>
    <row r="990" spans="1:39" x14ac:dyDescent="0.2">
      <c r="A990" t="s">
        <v>3971</v>
      </c>
      <c r="B990" t="s">
        <v>122</v>
      </c>
      <c r="C990" t="s">
        <v>3972</v>
      </c>
      <c r="D990" s="1">
        <v>36019</v>
      </c>
      <c r="E990" s="1">
        <v>43456</v>
      </c>
      <c r="F990" t="s">
        <v>19</v>
      </c>
      <c r="I990">
        <v>100</v>
      </c>
      <c r="J990">
        <v>0</v>
      </c>
      <c r="K990">
        <v>0</v>
      </c>
      <c r="L990">
        <v>851</v>
      </c>
      <c r="M990">
        <v>851</v>
      </c>
      <c r="N990" t="s">
        <v>20</v>
      </c>
      <c r="O990" t="s">
        <v>3973</v>
      </c>
      <c r="P990" t="s">
        <v>28</v>
      </c>
      <c r="Q990" t="s">
        <v>34233</v>
      </c>
      <c r="R990" t="s">
        <v>34233</v>
      </c>
      <c r="S990" t="s">
        <v>32628</v>
      </c>
      <c r="T990" t="s">
        <v>34365</v>
      </c>
      <c r="U990" t="s">
        <v>32648</v>
      </c>
      <c r="V990" t="s">
        <v>32649</v>
      </c>
      <c r="W990">
        <v>220</v>
      </c>
      <c r="X990">
        <v>3</v>
      </c>
      <c r="Y990" s="5" t="s">
        <v>32661</v>
      </c>
      <c r="AA990">
        <v>12</v>
      </c>
      <c r="AB990">
        <v>25</v>
      </c>
      <c r="AC990">
        <v>2</v>
      </c>
      <c r="AD990" t="str">
        <f t="shared" si="154"/>
        <v/>
      </c>
      <c r="AE990" t="str">
        <f t="shared" si="155"/>
        <v/>
      </c>
      <c r="AF990" t="str">
        <f t="shared" si="159"/>
        <v/>
      </c>
      <c r="AG990">
        <v>1</v>
      </c>
      <c r="AH990">
        <f t="shared" si="157"/>
        <v>2.8</v>
      </c>
      <c r="AI990">
        <v>0.14499999999999999</v>
      </c>
      <c r="AJ990">
        <f t="shared" si="156"/>
        <v>0.40599999999999997</v>
      </c>
      <c r="AK990" t="str">
        <f t="shared" si="158"/>
        <v/>
      </c>
      <c r="AL990" t="str">
        <f t="shared" si="149"/>
        <v/>
      </c>
      <c r="AM990" t="s">
        <v>33882</v>
      </c>
    </row>
    <row r="991" spans="1:39" x14ac:dyDescent="0.2">
      <c r="A991" t="s">
        <v>3167</v>
      </c>
      <c r="B991" t="s">
        <v>122</v>
      </c>
      <c r="C991" t="s">
        <v>3168</v>
      </c>
      <c r="D991" s="1">
        <v>35929</v>
      </c>
      <c r="E991" s="1">
        <v>43456</v>
      </c>
      <c r="F991" t="s">
        <v>19</v>
      </c>
      <c r="I991">
        <v>100</v>
      </c>
      <c r="J991">
        <v>0</v>
      </c>
      <c r="K991">
        <v>0</v>
      </c>
      <c r="L991">
        <v>859</v>
      </c>
      <c r="M991">
        <v>859</v>
      </c>
      <c r="N991" t="s">
        <v>20</v>
      </c>
      <c r="O991" t="s">
        <v>3169</v>
      </c>
      <c r="P991" t="s">
        <v>28</v>
      </c>
      <c r="Q991" t="s">
        <v>32794</v>
      </c>
      <c r="R991" t="s">
        <v>33782</v>
      </c>
      <c r="S991" t="s">
        <v>32628</v>
      </c>
      <c r="T991" t="s">
        <v>34365</v>
      </c>
      <c r="U991" t="s">
        <v>32648</v>
      </c>
      <c r="V991" t="s">
        <v>32649</v>
      </c>
      <c r="W991">
        <v>220</v>
      </c>
      <c r="X991">
        <v>3</v>
      </c>
      <c r="Y991" s="5" t="s">
        <v>32661</v>
      </c>
      <c r="AA991">
        <v>12</v>
      </c>
      <c r="AB991">
        <v>25</v>
      </c>
      <c r="AC991">
        <v>2</v>
      </c>
      <c r="AD991" t="str">
        <f t="shared" si="154"/>
        <v/>
      </c>
      <c r="AE991" t="str">
        <f t="shared" si="155"/>
        <v/>
      </c>
      <c r="AF991" t="str">
        <f t="shared" si="159"/>
        <v/>
      </c>
      <c r="AG991">
        <v>1</v>
      </c>
      <c r="AH991">
        <f t="shared" si="157"/>
        <v>2.8</v>
      </c>
      <c r="AI991">
        <v>0.14499999999999999</v>
      </c>
      <c r="AJ991">
        <f t="shared" si="156"/>
        <v>0.40599999999999997</v>
      </c>
      <c r="AK991" t="str">
        <f t="shared" si="158"/>
        <v/>
      </c>
      <c r="AL991" t="str">
        <f t="shared" ref="AL991:AL1054" si="160">IF(COUNTBLANK(AK991),"",AK991*AI991)</f>
        <v/>
      </c>
      <c r="AM991" t="s">
        <v>33882</v>
      </c>
    </row>
    <row r="992" spans="1:39" x14ac:dyDescent="0.2">
      <c r="A992" t="s">
        <v>3164</v>
      </c>
      <c r="B992" t="s">
        <v>122</v>
      </c>
      <c r="C992" t="s">
        <v>3165</v>
      </c>
      <c r="D992" s="1">
        <v>35929</v>
      </c>
      <c r="E992" s="1">
        <v>43456</v>
      </c>
      <c r="F992" t="s">
        <v>19</v>
      </c>
      <c r="I992">
        <v>100</v>
      </c>
      <c r="J992">
        <v>0</v>
      </c>
      <c r="K992">
        <v>0</v>
      </c>
      <c r="L992">
        <v>858</v>
      </c>
      <c r="M992">
        <v>858</v>
      </c>
      <c r="N992" t="s">
        <v>20</v>
      </c>
      <c r="O992" t="s">
        <v>3166</v>
      </c>
      <c r="P992" t="s">
        <v>28</v>
      </c>
      <c r="Q992" t="s">
        <v>34233</v>
      </c>
      <c r="R992" t="s">
        <v>34233</v>
      </c>
      <c r="S992" t="s">
        <v>33797</v>
      </c>
      <c r="T992" t="s">
        <v>34365</v>
      </c>
      <c r="U992" t="s">
        <v>32648</v>
      </c>
      <c r="V992" t="s">
        <v>32649</v>
      </c>
      <c r="W992">
        <v>220</v>
      </c>
      <c r="X992">
        <v>3</v>
      </c>
      <c r="Y992" s="5" t="s">
        <v>32661</v>
      </c>
      <c r="AA992">
        <v>12</v>
      </c>
      <c r="AB992">
        <v>25</v>
      </c>
      <c r="AC992">
        <v>2</v>
      </c>
      <c r="AD992" t="str">
        <f t="shared" si="154"/>
        <v/>
      </c>
      <c r="AE992" t="str">
        <f t="shared" si="155"/>
        <v/>
      </c>
      <c r="AF992" t="str">
        <f t="shared" si="159"/>
        <v/>
      </c>
      <c r="AG992">
        <v>1</v>
      </c>
      <c r="AH992">
        <f t="shared" si="157"/>
        <v>2.8</v>
      </c>
      <c r="AI992">
        <v>0.14499999999999999</v>
      </c>
      <c r="AJ992">
        <f t="shared" si="156"/>
        <v>0.40599999999999997</v>
      </c>
      <c r="AK992" t="str">
        <f t="shared" si="158"/>
        <v/>
      </c>
      <c r="AL992" t="str">
        <f t="shared" si="160"/>
        <v/>
      </c>
      <c r="AM992" t="s">
        <v>33882</v>
      </c>
    </row>
    <row r="993" spans="1:39" x14ac:dyDescent="0.2">
      <c r="A993" t="s">
        <v>12395</v>
      </c>
      <c r="B993" t="s">
        <v>122</v>
      </c>
      <c r="C993" t="s">
        <v>12396</v>
      </c>
      <c r="D993" s="1">
        <v>36782</v>
      </c>
      <c r="E993" s="1">
        <v>43456</v>
      </c>
      <c r="F993" t="s">
        <v>19</v>
      </c>
      <c r="I993">
        <v>100</v>
      </c>
      <c r="J993">
        <v>0</v>
      </c>
      <c r="K993">
        <v>0</v>
      </c>
      <c r="L993">
        <v>810</v>
      </c>
      <c r="M993">
        <v>810</v>
      </c>
      <c r="N993" t="s">
        <v>20</v>
      </c>
      <c r="O993" t="s">
        <v>12397</v>
      </c>
      <c r="P993" t="s">
        <v>28</v>
      </c>
      <c r="Q993" t="s">
        <v>34233</v>
      </c>
      <c r="R993" t="s">
        <v>34233</v>
      </c>
      <c r="S993" t="s">
        <v>32628</v>
      </c>
      <c r="T993" t="s">
        <v>34365</v>
      </c>
      <c r="U993" t="s">
        <v>32648</v>
      </c>
      <c r="V993" t="s">
        <v>32649</v>
      </c>
      <c r="W993">
        <v>210</v>
      </c>
      <c r="X993">
        <v>3</v>
      </c>
      <c r="Y993" s="5" t="s">
        <v>32661</v>
      </c>
      <c r="AA993">
        <v>12</v>
      </c>
      <c r="AB993">
        <v>25</v>
      </c>
      <c r="AC993">
        <v>2</v>
      </c>
      <c r="AD993" t="str">
        <f t="shared" si="154"/>
        <v/>
      </c>
      <c r="AE993" t="str">
        <f t="shared" si="155"/>
        <v/>
      </c>
      <c r="AF993" t="str">
        <f t="shared" si="159"/>
        <v/>
      </c>
      <c r="AG993">
        <v>1</v>
      </c>
      <c r="AH993">
        <f t="shared" si="157"/>
        <v>2.8</v>
      </c>
      <c r="AI993">
        <v>0.14499999999999999</v>
      </c>
      <c r="AJ993">
        <f t="shared" si="156"/>
        <v>0.40599999999999997</v>
      </c>
      <c r="AK993" t="str">
        <f t="shared" si="158"/>
        <v/>
      </c>
      <c r="AL993" t="str">
        <f t="shared" si="160"/>
        <v/>
      </c>
      <c r="AM993" t="s">
        <v>33882</v>
      </c>
    </row>
    <row r="994" spans="1:39" x14ac:dyDescent="0.2">
      <c r="A994" t="s">
        <v>3683</v>
      </c>
      <c r="B994" t="s">
        <v>122</v>
      </c>
      <c r="C994" t="s">
        <v>3684</v>
      </c>
      <c r="D994" s="1">
        <v>35929</v>
      </c>
      <c r="E994" s="1">
        <v>43456</v>
      </c>
      <c r="F994" t="s">
        <v>19</v>
      </c>
      <c r="I994">
        <v>100</v>
      </c>
      <c r="J994">
        <v>0</v>
      </c>
      <c r="K994">
        <v>0</v>
      </c>
      <c r="L994">
        <v>898</v>
      </c>
      <c r="M994">
        <v>898</v>
      </c>
      <c r="N994" t="s">
        <v>20</v>
      </c>
      <c r="O994" t="s">
        <v>3685</v>
      </c>
      <c r="P994" t="s">
        <v>28</v>
      </c>
      <c r="Q994" t="s">
        <v>34233</v>
      </c>
      <c r="R994" t="s">
        <v>34233</v>
      </c>
      <c r="S994" t="s">
        <v>33797</v>
      </c>
      <c r="T994" t="s">
        <v>34357</v>
      </c>
      <c r="U994" t="s">
        <v>32648</v>
      </c>
      <c r="V994" t="s">
        <v>32649</v>
      </c>
      <c r="W994">
        <v>230</v>
      </c>
      <c r="X994">
        <v>3</v>
      </c>
      <c r="Y994" s="5" t="s">
        <v>32661</v>
      </c>
      <c r="AA994">
        <v>12</v>
      </c>
      <c r="AB994">
        <v>25</v>
      </c>
      <c r="AC994">
        <v>2</v>
      </c>
      <c r="AD994" t="str">
        <f t="shared" si="154"/>
        <v/>
      </c>
      <c r="AE994" t="str">
        <f t="shared" ref="AE994:AE1025" si="161">IF((S994="tühi")*(AC994&lt;&gt;""),AC994,"")</f>
        <v/>
      </c>
      <c r="AF994" t="str">
        <f t="shared" si="159"/>
        <v/>
      </c>
      <c r="AG994">
        <v>1</v>
      </c>
      <c r="AH994">
        <f t="shared" si="157"/>
        <v>2.8</v>
      </c>
      <c r="AI994">
        <v>0.14499999999999999</v>
      </c>
      <c r="AJ994">
        <f t="shared" si="156"/>
        <v>0.40599999999999997</v>
      </c>
      <c r="AK994" t="str">
        <f t="shared" si="158"/>
        <v/>
      </c>
      <c r="AL994" t="str">
        <f t="shared" si="160"/>
        <v/>
      </c>
      <c r="AM994" t="s">
        <v>33882</v>
      </c>
    </row>
    <row r="995" spans="1:39" x14ac:dyDescent="0.2">
      <c r="A995" t="s">
        <v>3974</v>
      </c>
      <c r="B995" t="s">
        <v>122</v>
      </c>
      <c r="C995" t="s">
        <v>3975</v>
      </c>
      <c r="D995" s="1">
        <v>36019</v>
      </c>
      <c r="E995" s="1">
        <v>43456</v>
      </c>
      <c r="F995" t="s">
        <v>19</v>
      </c>
      <c r="I995">
        <v>100</v>
      </c>
      <c r="J995">
        <v>0</v>
      </c>
      <c r="K995">
        <v>0</v>
      </c>
      <c r="L995">
        <v>858</v>
      </c>
      <c r="M995">
        <v>858</v>
      </c>
      <c r="N995" t="s">
        <v>20</v>
      </c>
      <c r="O995" t="s">
        <v>3976</v>
      </c>
      <c r="P995" t="s">
        <v>28</v>
      </c>
      <c r="Q995" t="s">
        <v>34233</v>
      </c>
      <c r="R995" t="s">
        <v>34233</v>
      </c>
      <c r="S995" t="s">
        <v>32628</v>
      </c>
      <c r="T995" t="s">
        <v>34365</v>
      </c>
      <c r="U995" t="s">
        <v>32648</v>
      </c>
      <c r="V995" t="s">
        <v>32649</v>
      </c>
      <c r="W995">
        <v>220</v>
      </c>
      <c r="X995">
        <v>3</v>
      </c>
      <c r="Y995" s="5" t="s">
        <v>32661</v>
      </c>
      <c r="AA995">
        <v>12</v>
      </c>
      <c r="AB995">
        <v>25</v>
      </c>
      <c r="AC995">
        <v>2</v>
      </c>
      <c r="AD995" t="str">
        <f t="shared" si="154"/>
        <v/>
      </c>
      <c r="AE995" t="str">
        <f t="shared" si="161"/>
        <v/>
      </c>
      <c r="AF995" t="str">
        <f t="shared" si="159"/>
        <v/>
      </c>
      <c r="AG995">
        <v>1</v>
      </c>
      <c r="AH995">
        <f t="shared" si="157"/>
        <v>2.8</v>
      </c>
      <c r="AI995">
        <v>0.14499999999999999</v>
      </c>
      <c r="AJ995">
        <f t="shared" si="156"/>
        <v>0.40599999999999997</v>
      </c>
      <c r="AK995" t="str">
        <f t="shared" si="158"/>
        <v/>
      </c>
      <c r="AL995" t="str">
        <f t="shared" si="160"/>
        <v/>
      </c>
      <c r="AM995" t="s">
        <v>33882</v>
      </c>
    </row>
    <row r="996" spans="1:39" x14ac:dyDescent="0.2">
      <c r="A996" t="s">
        <v>7154</v>
      </c>
      <c r="B996" t="s">
        <v>122</v>
      </c>
      <c r="C996" t="s">
        <v>7155</v>
      </c>
      <c r="D996" s="1">
        <v>36137</v>
      </c>
      <c r="E996" s="1">
        <v>43456</v>
      </c>
      <c r="F996" t="s">
        <v>19</v>
      </c>
      <c r="I996">
        <v>100</v>
      </c>
      <c r="J996">
        <v>0</v>
      </c>
      <c r="K996">
        <v>0</v>
      </c>
      <c r="L996">
        <v>844</v>
      </c>
      <c r="M996">
        <v>844</v>
      </c>
      <c r="N996" t="s">
        <v>20</v>
      </c>
      <c r="O996" t="s">
        <v>7156</v>
      </c>
      <c r="P996" t="s">
        <v>28</v>
      </c>
      <c r="Q996" t="s">
        <v>34233</v>
      </c>
      <c r="R996" t="s">
        <v>34233</v>
      </c>
      <c r="S996" t="s">
        <v>33798</v>
      </c>
      <c r="T996" t="s">
        <v>34357</v>
      </c>
      <c r="U996" t="s">
        <v>32648</v>
      </c>
      <c r="V996" t="s">
        <v>32649</v>
      </c>
      <c r="W996">
        <v>210</v>
      </c>
      <c r="X996">
        <v>3</v>
      </c>
      <c r="Y996" s="5" t="s">
        <v>32661</v>
      </c>
      <c r="AA996">
        <v>12</v>
      </c>
      <c r="AB996">
        <v>25</v>
      </c>
      <c r="AC996">
        <v>2</v>
      </c>
      <c r="AD996" t="str">
        <f t="shared" si="154"/>
        <v/>
      </c>
      <c r="AE996" t="str">
        <f t="shared" si="161"/>
        <v/>
      </c>
      <c r="AF996" t="str">
        <f t="shared" si="159"/>
        <v/>
      </c>
      <c r="AG996">
        <v>1</v>
      </c>
      <c r="AH996">
        <f t="shared" si="157"/>
        <v>2.8</v>
      </c>
      <c r="AI996">
        <v>0.14499999999999999</v>
      </c>
      <c r="AJ996">
        <f t="shared" si="156"/>
        <v>0.40599999999999997</v>
      </c>
      <c r="AK996" t="str">
        <f t="shared" si="158"/>
        <v/>
      </c>
      <c r="AL996" t="str">
        <f t="shared" si="160"/>
        <v/>
      </c>
      <c r="AM996" t="s">
        <v>33882</v>
      </c>
    </row>
    <row r="997" spans="1:39" x14ac:dyDescent="0.2">
      <c r="A997" t="s">
        <v>3236</v>
      </c>
      <c r="B997" t="s">
        <v>122</v>
      </c>
      <c r="C997" t="s">
        <v>3237</v>
      </c>
      <c r="D997" s="1">
        <v>35929</v>
      </c>
      <c r="E997" s="1">
        <v>43456</v>
      </c>
      <c r="F997" t="s">
        <v>19</v>
      </c>
      <c r="I997">
        <v>100</v>
      </c>
      <c r="J997">
        <v>0</v>
      </c>
      <c r="K997">
        <v>0</v>
      </c>
      <c r="L997">
        <v>913</v>
      </c>
      <c r="M997">
        <v>913</v>
      </c>
      <c r="N997" t="s">
        <v>20</v>
      </c>
      <c r="O997" t="s">
        <v>3238</v>
      </c>
      <c r="P997" t="s">
        <v>28</v>
      </c>
      <c r="Q997" t="s">
        <v>34233</v>
      </c>
      <c r="R997" t="s">
        <v>34233</v>
      </c>
      <c r="S997" t="s">
        <v>32628</v>
      </c>
      <c r="T997" t="s">
        <v>34357</v>
      </c>
      <c r="U997" t="s">
        <v>32648</v>
      </c>
      <c r="V997" t="s">
        <v>32649</v>
      </c>
      <c r="W997">
        <v>220</v>
      </c>
      <c r="X997">
        <v>3</v>
      </c>
      <c r="Y997" s="5" t="s">
        <v>32661</v>
      </c>
      <c r="AA997">
        <v>12</v>
      </c>
      <c r="AB997">
        <v>25</v>
      </c>
      <c r="AC997">
        <v>2</v>
      </c>
      <c r="AD997" t="str">
        <f t="shared" si="154"/>
        <v/>
      </c>
      <c r="AE997" t="str">
        <f t="shared" si="161"/>
        <v/>
      </c>
      <c r="AF997" t="str">
        <f t="shared" si="159"/>
        <v/>
      </c>
      <c r="AG997">
        <v>1</v>
      </c>
      <c r="AH997">
        <f t="shared" si="157"/>
        <v>2.8</v>
      </c>
      <c r="AI997">
        <v>0.14499999999999999</v>
      </c>
      <c r="AJ997">
        <f t="shared" si="156"/>
        <v>0.40599999999999997</v>
      </c>
      <c r="AK997" t="str">
        <f t="shared" si="158"/>
        <v/>
      </c>
      <c r="AL997" t="str">
        <f t="shared" si="160"/>
        <v/>
      </c>
      <c r="AM997" t="s">
        <v>33882</v>
      </c>
    </row>
    <row r="998" spans="1:39" x14ac:dyDescent="0.2">
      <c r="A998" t="s">
        <v>9463</v>
      </c>
      <c r="B998" t="s">
        <v>122</v>
      </c>
      <c r="C998" t="s">
        <v>9464</v>
      </c>
      <c r="D998" s="1">
        <v>36382</v>
      </c>
      <c r="E998" s="1">
        <v>43456</v>
      </c>
      <c r="F998" t="s">
        <v>19</v>
      </c>
      <c r="I998">
        <v>100</v>
      </c>
      <c r="J998">
        <v>0</v>
      </c>
      <c r="K998">
        <v>0</v>
      </c>
      <c r="L998">
        <v>1493</v>
      </c>
      <c r="M998">
        <v>1493</v>
      </c>
      <c r="N998" t="s">
        <v>20</v>
      </c>
      <c r="O998" t="s">
        <v>9465</v>
      </c>
      <c r="P998" t="s">
        <v>28</v>
      </c>
      <c r="Q998" t="s">
        <v>34233</v>
      </c>
      <c r="R998" t="s">
        <v>34233</v>
      </c>
      <c r="S998" t="s">
        <v>33797</v>
      </c>
      <c r="T998" t="s">
        <v>34357</v>
      </c>
      <c r="U998" t="s">
        <v>32648</v>
      </c>
      <c r="V998" t="s">
        <v>32649</v>
      </c>
      <c r="W998">
        <v>430</v>
      </c>
      <c r="X998">
        <v>3</v>
      </c>
      <c r="Y998" s="5" t="s">
        <v>32661</v>
      </c>
      <c r="AA998">
        <v>12</v>
      </c>
      <c r="AB998">
        <v>25</v>
      </c>
      <c r="AC998">
        <v>2</v>
      </c>
      <c r="AD998" t="str">
        <f t="shared" si="154"/>
        <v/>
      </c>
      <c r="AE998" t="str">
        <f t="shared" si="161"/>
        <v/>
      </c>
      <c r="AF998" t="str">
        <f t="shared" si="159"/>
        <v/>
      </c>
      <c r="AG998">
        <v>1</v>
      </c>
      <c r="AH998">
        <f t="shared" si="157"/>
        <v>2.8</v>
      </c>
      <c r="AI998">
        <v>0.14499999999999999</v>
      </c>
      <c r="AJ998">
        <f t="shared" si="156"/>
        <v>0.40599999999999997</v>
      </c>
      <c r="AK998" t="str">
        <f t="shared" si="158"/>
        <v/>
      </c>
      <c r="AL998" t="str">
        <f t="shared" si="160"/>
        <v/>
      </c>
      <c r="AM998" t="s">
        <v>33882</v>
      </c>
    </row>
    <row r="999" spans="1:39" x14ac:dyDescent="0.2">
      <c r="A999" t="s">
        <v>3233</v>
      </c>
      <c r="B999" t="s">
        <v>122</v>
      </c>
      <c r="C999" t="s">
        <v>3234</v>
      </c>
      <c r="D999" s="1">
        <v>35929</v>
      </c>
      <c r="E999" s="1">
        <v>43456</v>
      </c>
      <c r="F999" t="s">
        <v>19</v>
      </c>
      <c r="I999">
        <v>100</v>
      </c>
      <c r="J999">
        <v>0</v>
      </c>
      <c r="K999">
        <v>0</v>
      </c>
      <c r="L999">
        <v>1015</v>
      </c>
      <c r="M999">
        <v>1015</v>
      </c>
      <c r="N999" t="s">
        <v>20</v>
      </c>
      <c r="O999" t="s">
        <v>3235</v>
      </c>
      <c r="P999" t="s">
        <v>28</v>
      </c>
      <c r="Q999" t="s">
        <v>34233</v>
      </c>
      <c r="R999" t="s">
        <v>34233</v>
      </c>
      <c r="S999" t="s">
        <v>32628</v>
      </c>
      <c r="T999" t="s">
        <v>34349</v>
      </c>
      <c r="U999" t="s">
        <v>32648</v>
      </c>
      <c r="V999" t="s">
        <v>32649</v>
      </c>
      <c r="W999">
        <v>250</v>
      </c>
      <c r="X999">
        <v>3</v>
      </c>
      <c r="Y999" s="5" t="s">
        <v>32661</v>
      </c>
      <c r="AA999">
        <v>12</v>
      </c>
      <c r="AB999">
        <v>25</v>
      </c>
      <c r="AC999">
        <v>2</v>
      </c>
      <c r="AD999" t="str">
        <f t="shared" si="154"/>
        <v/>
      </c>
      <c r="AE999" t="str">
        <f t="shared" si="161"/>
        <v/>
      </c>
      <c r="AF999" t="str">
        <f t="shared" si="159"/>
        <v/>
      </c>
      <c r="AG999">
        <v>1</v>
      </c>
      <c r="AH999">
        <f t="shared" si="157"/>
        <v>2.8</v>
      </c>
      <c r="AI999">
        <v>0.14499999999999999</v>
      </c>
      <c r="AJ999">
        <f t="shared" si="156"/>
        <v>0.40599999999999997</v>
      </c>
      <c r="AK999" t="str">
        <f t="shared" si="158"/>
        <v/>
      </c>
      <c r="AL999" t="str">
        <f t="shared" si="160"/>
        <v/>
      </c>
      <c r="AM999" t="s">
        <v>33882</v>
      </c>
    </row>
    <row r="1000" spans="1:39" x14ac:dyDescent="0.2">
      <c r="A1000" t="s">
        <v>3746</v>
      </c>
      <c r="B1000" t="s">
        <v>122</v>
      </c>
      <c r="C1000" t="s">
        <v>3747</v>
      </c>
      <c r="D1000" s="1">
        <v>35929</v>
      </c>
      <c r="E1000" s="1">
        <v>43456</v>
      </c>
      <c r="F1000" t="s">
        <v>19</v>
      </c>
      <c r="I1000">
        <v>100</v>
      </c>
      <c r="J1000">
        <v>0</v>
      </c>
      <c r="K1000">
        <v>0</v>
      </c>
      <c r="L1000">
        <v>903</v>
      </c>
      <c r="M1000">
        <v>903</v>
      </c>
      <c r="N1000" t="s">
        <v>20</v>
      </c>
      <c r="O1000" t="s">
        <v>3748</v>
      </c>
      <c r="P1000" t="s">
        <v>28</v>
      </c>
      <c r="Q1000" t="s">
        <v>34233</v>
      </c>
      <c r="R1000" t="s">
        <v>34233</v>
      </c>
      <c r="S1000" t="s">
        <v>32628</v>
      </c>
      <c r="T1000" t="s">
        <v>34357</v>
      </c>
      <c r="U1000" t="s">
        <v>32648</v>
      </c>
      <c r="V1000" t="s">
        <v>32649</v>
      </c>
      <c r="W1000">
        <v>230</v>
      </c>
      <c r="X1000">
        <v>3</v>
      </c>
      <c r="Y1000" s="5" t="s">
        <v>32661</v>
      </c>
      <c r="AA1000">
        <v>12</v>
      </c>
      <c r="AB1000">
        <v>25</v>
      </c>
      <c r="AC1000">
        <v>2</v>
      </c>
      <c r="AD1000" t="str">
        <f t="shared" si="154"/>
        <v/>
      </c>
      <c r="AE1000" t="str">
        <f t="shared" si="161"/>
        <v/>
      </c>
      <c r="AF1000" t="str">
        <f t="shared" si="159"/>
        <v/>
      </c>
      <c r="AG1000">
        <v>1</v>
      </c>
      <c r="AH1000">
        <f t="shared" si="157"/>
        <v>2.8</v>
      </c>
      <c r="AI1000">
        <v>0.14499999999999999</v>
      </c>
      <c r="AJ1000">
        <f t="shared" si="156"/>
        <v>0.40599999999999997</v>
      </c>
      <c r="AK1000" t="str">
        <f t="shared" si="158"/>
        <v/>
      </c>
      <c r="AL1000" t="str">
        <f t="shared" si="160"/>
        <v/>
      </c>
      <c r="AM1000" t="s">
        <v>33882</v>
      </c>
    </row>
    <row r="1001" spans="1:39" x14ac:dyDescent="0.2">
      <c r="A1001" t="s">
        <v>11203</v>
      </c>
      <c r="B1001" t="s">
        <v>122</v>
      </c>
      <c r="C1001" t="s">
        <v>11204</v>
      </c>
      <c r="D1001" s="1">
        <v>36490</v>
      </c>
      <c r="E1001" s="1">
        <v>43456</v>
      </c>
      <c r="F1001" t="s">
        <v>19</v>
      </c>
      <c r="I1001">
        <v>100</v>
      </c>
      <c r="J1001">
        <v>0</v>
      </c>
      <c r="K1001">
        <v>0</v>
      </c>
      <c r="L1001">
        <v>1001</v>
      </c>
      <c r="M1001">
        <v>1001</v>
      </c>
      <c r="N1001" t="s">
        <v>20</v>
      </c>
      <c r="O1001" t="s">
        <v>11205</v>
      </c>
      <c r="P1001" t="s">
        <v>28</v>
      </c>
      <c r="Q1001" t="s">
        <v>34233</v>
      </c>
      <c r="R1001" t="s">
        <v>34233</v>
      </c>
      <c r="S1001" t="s">
        <v>32628</v>
      </c>
      <c r="T1001" t="s">
        <v>34357</v>
      </c>
      <c r="U1001" t="s">
        <v>32648</v>
      </c>
      <c r="V1001" t="s">
        <v>32649</v>
      </c>
      <c r="W1001">
        <v>260</v>
      </c>
      <c r="X1001">
        <v>3</v>
      </c>
      <c r="Y1001" s="5" t="s">
        <v>32661</v>
      </c>
      <c r="AA1001">
        <v>12</v>
      </c>
      <c r="AB1001">
        <v>25</v>
      </c>
      <c r="AC1001">
        <v>2</v>
      </c>
      <c r="AD1001" t="str">
        <f t="shared" si="154"/>
        <v/>
      </c>
      <c r="AE1001" t="str">
        <f t="shared" si="161"/>
        <v/>
      </c>
      <c r="AF1001" t="str">
        <f t="shared" si="159"/>
        <v/>
      </c>
      <c r="AG1001">
        <v>1</v>
      </c>
      <c r="AH1001">
        <f t="shared" si="157"/>
        <v>2.8</v>
      </c>
      <c r="AI1001">
        <v>0.14499999999999999</v>
      </c>
      <c r="AJ1001">
        <f t="shared" si="156"/>
        <v>0.40599999999999997</v>
      </c>
      <c r="AK1001" t="str">
        <f t="shared" si="158"/>
        <v/>
      </c>
      <c r="AL1001" t="str">
        <f t="shared" si="160"/>
        <v/>
      </c>
      <c r="AM1001" t="s">
        <v>33882</v>
      </c>
    </row>
    <row r="1002" spans="1:39" x14ac:dyDescent="0.2">
      <c r="A1002" t="s">
        <v>26951</v>
      </c>
      <c r="B1002" t="s">
        <v>122</v>
      </c>
      <c r="C1002" t="s">
        <v>26952</v>
      </c>
      <c r="D1002" s="1">
        <v>41586</v>
      </c>
      <c r="E1002" s="1">
        <v>44546</v>
      </c>
      <c r="F1002" t="s">
        <v>26</v>
      </c>
      <c r="I1002">
        <v>100</v>
      </c>
      <c r="J1002">
        <v>0</v>
      </c>
      <c r="K1002">
        <v>0</v>
      </c>
      <c r="L1002">
        <v>2049</v>
      </c>
      <c r="M1002">
        <v>2049</v>
      </c>
      <c r="N1002" t="s">
        <v>20</v>
      </c>
      <c r="O1002" t="s">
        <v>26953</v>
      </c>
      <c r="P1002" t="s">
        <v>44</v>
      </c>
      <c r="Q1002" t="s">
        <v>34233</v>
      </c>
      <c r="R1002" t="s">
        <v>34233</v>
      </c>
      <c r="S1002" t="s">
        <v>34233</v>
      </c>
      <c r="T1002" t="s">
        <v>34233</v>
      </c>
      <c r="AD1002" t="str">
        <f t="shared" si="154"/>
        <v/>
      </c>
      <c r="AE1002" t="str">
        <f t="shared" si="161"/>
        <v/>
      </c>
      <c r="AF1002" t="str">
        <f t="shared" si="159"/>
        <v/>
      </c>
      <c r="AG1002" t="str">
        <f t="shared" ref="AG1002:AG1022" si="162">IF((S1002&lt;&gt;"tühi")*(AC1002&lt;&gt;""),AC1002,"")</f>
        <v/>
      </c>
      <c r="AH1002" t="str">
        <f t="shared" si="157"/>
        <v/>
      </c>
      <c r="AI1002">
        <v>0.14499999999999999</v>
      </c>
      <c r="AJ1002" t="str">
        <f t="shared" si="156"/>
        <v/>
      </c>
      <c r="AK1002" t="str">
        <f t="shared" si="158"/>
        <v/>
      </c>
      <c r="AL1002" t="str">
        <f t="shared" si="160"/>
        <v/>
      </c>
    </row>
    <row r="1003" spans="1:39" x14ac:dyDescent="0.2">
      <c r="A1003" t="s">
        <v>26975</v>
      </c>
      <c r="B1003" t="s">
        <v>122</v>
      </c>
      <c r="C1003" t="s">
        <v>26976</v>
      </c>
      <c r="D1003" s="1">
        <v>41585</v>
      </c>
      <c r="E1003" s="1">
        <v>44546</v>
      </c>
      <c r="F1003" t="s">
        <v>26</v>
      </c>
      <c r="I1003">
        <v>100</v>
      </c>
      <c r="J1003">
        <v>0</v>
      </c>
      <c r="K1003">
        <v>0</v>
      </c>
      <c r="L1003">
        <v>2039</v>
      </c>
      <c r="M1003">
        <v>2039</v>
      </c>
      <c r="N1003" t="s">
        <v>20</v>
      </c>
      <c r="O1003" t="s">
        <v>26977</v>
      </c>
      <c r="P1003" t="s">
        <v>44</v>
      </c>
      <c r="Q1003" t="s">
        <v>34233</v>
      </c>
      <c r="R1003" t="s">
        <v>34233</v>
      </c>
      <c r="S1003" t="s">
        <v>34233</v>
      </c>
      <c r="T1003" t="s">
        <v>34233</v>
      </c>
      <c r="AD1003" t="str">
        <f t="shared" si="154"/>
        <v/>
      </c>
      <c r="AE1003" t="str">
        <f t="shared" si="161"/>
        <v/>
      </c>
      <c r="AF1003" t="str">
        <f t="shared" si="159"/>
        <v/>
      </c>
      <c r="AG1003" t="str">
        <f t="shared" si="162"/>
        <v/>
      </c>
      <c r="AH1003" t="str">
        <f t="shared" si="157"/>
        <v/>
      </c>
      <c r="AI1003">
        <v>0.14499999999999999</v>
      </c>
      <c r="AJ1003" t="str">
        <f t="shared" si="156"/>
        <v/>
      </c>
      <c r="AK1003" t="str">
        <f t="shared" si="158"/>
        <v/>
      </c>
      <c r="AL1003" t="str">
        <f t="shared" si="160"/>
        <v/>
      </c>
    </row>
    <row r="1004" spans="1:39" x14ac:dyDescent="0.2">
      <c r="A1004" t="s">
        <v>18944</v>
      </c>
      <c r="B1004" t="s">
        <v>122</v>
      </c>
      <c r="C1004" t="s">
        <v>18945</v>
      </c>
      <c r="D1004" s="1">
        <v>38075</v>
      </c>
      <c r="E1004" s="1">
        <v>44546</v>
      </c>
      <c r="F1004" t="s">
        <v>474</v>
      </c>
      <c r="I1004">
        <v>100</v>
      </c>
      <c r="J1004">
        <v>0</v>
      </c>
      <c r="K1004">
        <v>0</v>
      </c>
      <c r="L1004">
        <v>7163</v>
      </c>
      <c r="M1004">
        <v>7163</v>
      </c>
      <c r="N1004" t="s">
        <v>20</v>
      </c>
      <c r="O1004" t="s">
        <v>18939</v>
      </c>
      <c r="P1004" t="s">
        <v>28</v>
      </c>
      <c r="Q1004" t="s">
        <v>34233</v>
      </c>
      <c r="R1004" t="s">
        <v>34233</v>
      </c>
      <c r="S1004" t="s">
        <v>33942</v>
      </c>
      <c r="T1004" t="s">
        <v>34233</v>
      </c>
      <c r="V1004" t="s">
        <v>34290</v>
      </c>
      <c r="AD1004" t="str">
        <f t="shared" si="154"/>
        <v/>
      </c>
      <c r="AE1004" t="str">
        <f t="shared" si="161"/>
        <v/>
      </c>
      <c r="AF1004" t="str">
        <f t="shared" si="159"/>
        <v/>
      </c>
      <c r="AG1004" t="str">
        <f t="shared" si="162"/>
        <v/>
      </c>
      <c r="AH1004" t="str">
        <f t="shared" si="157"/>
        <v/>
      </c>
      <c r="AI1004">
        <v>0.14499999999999999</v>
      </c>
      <c r="AJ1004" t="str">
        <f t="shared" si="156"/>
        <v/>
      </c>
      <c r="AK1004" t="str">
        <f t="shared" si="158"/>
        <v/>
      </c>
      <c r="AL1004" t="str">
        <f t="shared" si="160"/>
        <v/>
      </c>
      <c r="AM1004" t="s">
        <v>33867</v>
      </c>
    </row>
    <row r="1005" spans="1:39" x14ac:dyDescent="0.2">
      <c r="A1005" t="s">
        <v>18942</v>
      </c>
      <c r="B1005" t="s">
        <v>122</v>
      </c>
      <c r="C1005" t="s">
        <v>18943</v>
      </c>
      <c r="D1005" s="1">
        <v>38075</v>
      </c>
      <c r="E1005" s="1">
        <v>44546</v>
      </c>
      <c r="F1005" t="s">
        <v>474</v>
      </c>
      <c r="I1005">
        <v>100</v>
      </c>
      <c r="J1005">
        <v>0</v>
      </c>
      <c r="K1005">
        <v>0</v>
      </c>
      <c r="L1005">
        <v>4695</v>
      </c>
      <c r="M1005">
        <v>4695</v>
      </c>
      <c r="N1005" t="s">
        <v>20</v>
      </c>
      <c r="O1005" t="s">
        <v>18939</v>
      </c>
      <c r="P1005" t="s">
        <v>28</v>
      </c>
      <c r="Q1005" t="s">
        <v>34233</v>
      </c>
      <c r="R1005" t="s">
        <v>34233</v>
      </c>
      <c r="S1005" t="s">
        <v>33942</v>
      </c>
      <c r="T1005" t="s">
        <v>34233</v>
      </c>
      <c r="V1005" t="s">
        <v>34290</v>
      </c>
      <c r="AD1005" t="str">
        <f t="shared" si="154"/>
        <v/>
      </c>
      <c r="AE1005" t="str">
        <f t="shared" si="161"/>
        <v/>
      </c>
      <c r="AF1005" t="str">
        <f t="shared" si="159"/>
        <v/>
      </c>
      <c r="AG1005" t="str">
        <f t="shared" si="162"/>
        <v/>
      </c>
      <c r="AH1005" t="str">
        <f t="shared" si="157"/>
        <v/>
      </c>
      <c r="AI1005">
        <v>0.14499999999999999</v>
      </c>
      <c r="AJ1005" t="str">
        <f t="shared" si="156"/>
        <v/>
      </c>
      <c r="AK1005" t="str">
        <f t="shared" si="158"/>
        <v/>
      </c>
      <c r="AL1005" t="str">
        <f t="shared" si="160"/>
        <v/>
      </c>
      <c r="AM1005" t="s">
        <v>33867</v>
      </c>
    </row>
    <row r="1006" spans="1:39" x14ac:dyDescent="0.2">
      <c r="A1006" t="s">
        <v>15273</v>
      </c>
      <c r="B1006" t="s">
        <v>122</v>
      </c>
      <c r="C1006" t="s">
        <v>15274</v>
      </c>
      <c r="D1006" s="1">
        <v>37371</v>
      </c>
      <c r="E1006" s="1">
        <v>44546</v>
      </c>
      <c r="F1006" t="s">
        <v>889</v>
      </c>
      <c r="I1006">
        <v>100</v>
      </c>
      <c r="J1006">
        <v>0</v>
      </c>
      <c r="K1006">
        <v>0</v>
      </c>
      <c r="L1006">
        <v>7484</v>
      </c>
      <c r="M1006">
        <v>7484</v>
      </c>
      <c r="N1006" t="s">
        <v>20</v>
      </c>
      <c r="O1006" t="s">
        <v>15275</v>
      </c>
      <c r="P1006" t="s">
        <v>44</v>
      </c>
      <c r="Q1006" t="s">
        <v>34233</v>
      </c>
      <c r="R1006" t="s">
        <v>34233</v>
      </c>
      <c r="S1006" t="s">
        <v>33942</v>
      </c>
      <c r="T1006" t="s">
        <v>34233</v>
      </c>
      <c r="AD1006" t="str">
        <f t="shared" si="154"/>
        <v/>
      </c>
      <c r="AE1006" t="str">
        <f t="shared" si="161"/>
        <v/>
      </c>
      <c r="AF1006" t="str">
        <f t="shared" si="159"/>
        <v/>
      </c>
      <c r="AG1006" t="str">
        <f t="shared" si="162"/>
        <v/>
      </c>
      <c r="AH1006" t="str">
        <f t="shared" si="157"/>
        <v/>
      </c>
      <c r="AI1006">
        <v>0.14499999999999999</v>
      </c>
      <c r="AJ1006" t="str">
        <f t="shared" si="156"/>
        <v/>
      </c>
      <c r="AK1006" t="str">
        <f t="shared" si="158"/>
        <v/>
      </c>
      <c r="AL1006" t="str">
        <f t="shared" si="160"/>
        <v/>
      </c>
    </row>
    <row r="1007" spans="1:39" x14ac:dyDescent="0.2">
      <c r="A1007" t="s">
        <v>28057</v>
      </c>
      <c r="B1007" t="s">
        <v>122</v>
      </c>
      <c r="C1007" t="s">
        <v>28058</v>
      </c>
      <c r="D1007" s="1">
        <v>42408</v>
      </c>
      <c r="E1007" s="1">
        <v>44546</v>
      </c>
      <c r="F1007" t="s">
        <v>26</v>
      </c>
      <c r="I1007">
        <v>100</v>
      </c>
      <c r="J1007">
        <v>0</v>
      </c>
      <c r="K1007">
        <v>0</v>
      </c>
      <c r="L1007">
        <v>3580</v>
      </c>
      <c r="M1007">
        <v>3580</v>
      </c>
      <c r="N1007" t="s">
        <v>20</v>
      </c>
      <c r="O1007" t="s">
        <v>28059</v>
      </c>
      <c r="P1007" t="s">
        <v>44</v>
      </c>
      <c r="Q1007" t="s">
        <v>34233</v>
      </c>
      <c r="R1007" t="s">
        <v>34233</v>
      </c>
      <c r="S1007" t="s">
        <v>34233</v>
      </c>
      <c r="T1007" t="s">
        <v>34233</v>
      </c>
      <c r="V1007" t="s">
        <v>32658</v>
      </c>
      <c r="AD1007" t="str">
        <f t="shared" si="154"/>
        <v/>
      </c>
      <c r="AE1007" t="str">
        <f t="shared" si="161"/>
        <v/>
      </c>
      <c r="AF1007" t="str">
        <f t="shared" si="159"/>
        <v/>
      </c>
      <c r="AG1007" t="str">
        <f t="shared" si="162"/>
        <v/>
      </c>
      <c r="AH1007" t="str">
        <f t="shared" si="157"/>
        <v/>
      </c>
      <c r="AI1007">
        <v>0.14499999999999999</v>
      </c>
      <c r="AJ1007" t="str">
        <f t="shared" si="156"/>
        <v/>
      </c>
      <c r="AK1007" t="str">
        <f t="shared" si="158"/>
        <v/>
      </c>
      <c r="AL1007" t="str">
        <f t="shared" si="160"/>
        <v/>
      </c>
    </row>
    <row r="1008" spans="1:39" x14ac:dyDescent="0.2">
      <c r="A1008" t="s">
        <v>28060</v>
      </c>
      <c r="B1008" t="s">
        <v>122</v>
      </c>
      <c r="C1008" t="s">
        <v>28061</v>
      </c>
      <c r="D1008" s="1">
        <v>42408</v>
      </c>
      <c r="E1008" s="1">
        <v>44546</v>
      </c>
      <c r="F1008" t="s">
        <v>19</v>
      </c>
      <c r="I1008">
        <v>100</v>
      </c>
      <c r="J1008">
        <v>0</v>
      </c>
      <c r="K1008">
        <v>0</v>
      </c>
      <c r="L1008">
        <v>1507</v>
      </c>
      <c r="M1008">
        <v>1507</v>
      </c>
      <c r="N1008" t="s">
        <v>20</v>
      </c>
      <c r="O1008" t="s">
        <v>21</v>
      </c>
      <c r="P1008" t="s">
        <v>28</v>
      </c>
      <c r="Q1008" t="s">
        <v>34233</v>
      </c>
      <c r="R1008" t="s">
        <v>34233</v>
      </c>
      <c r="S1008" t="s">
        <v>32628</v>
      </c>
      <c r="T1008" t="s">
        <v>34355</v>
      </c>
      <c r="U1008" t="s">
        <v>32656</v>
      </c>
      <c r="V1008" t="s">
        <v>32658</v>
      </c>
      <c r="W1008">
        <v>250</v>
      </c>
      <c r="X1008">
        <v>2</v>
      </c>
      <c r="Y1008">
        <v>1</v>
      </c>
      <c r="AA1008">
        <v>8.5</v>
      </c>
      <c r="AC1008">
        <v>2</v>
      </c>
      <c r="AD1008" t="str">
        <f t="shared" si="154"/>
        <v/>
      </c>
      <c r="AE1008" t="str">
        <f t="shared" si="161"/>
        <v/>
      </c>
      <c r="AF1008" t="str">
        <f t="shared" si="159"/>
        <v/>
      </c>
      <c r="AG1008">
        <f t="shared" si="162"/>
        <v>2</v>
      </c>
      <c r="AH1008">
        <f t="shared" si="157"/>
        <v>5.6</v>
      </c>
      <c r="AI1008">
        <v>0.14499999999999999</v>
      </c>
      <c r="AJ1008">
        <f t="shared" si="156"/>
        <v>0.81199999999999994</v>
      </c>
      <c r="AK1008" t="str">
        <f t="shared" si="158"/>
        <v/>
      </c>
      <c r="AL1008" t="str">
        <f t="shared" si="160"/>
        <v/>
      </c>
    </row>
    <row r="1009" spans="1:39" x14ac:dyDescent="0.2">
      <c r="A1009" t="s">
        <v>31323</v>
      </c>
      <c r="B1009" t="s">
        <v>122</v>
      </c>
      <c r="C1009" t="s">
        <v>31324</v>
      </c>
      <c r="D1009" s="1">
        <v>43872</v>
      </c>
      <c r="E1009" s="1">
        <v>43951</v>
      </c>
      <c r="F1009" t="s">
        <v>19</v>
      </c>
      <c r="I1009">
        <v>100</v>
      </c>
      <c r="J1009">
        <v>0</v>
      </c>
      <c r="K1009">
        <v>0</v>
      </c>
      <c r="L1009">
        <v>3338</v>
      </c>
      <c r="M1009">
        <v>3338</v>
      </c>
      <c r="N1009" t="s">
        <v>20</v>
      </c>
      <c r="O1009" t="s">
        <v>31325</v>
      </c>
      <c r="P1009" t="s">
        <v>28</v>
      </c>
      <c r="Q1009" t="s">
        <v>34233</v>
      </c>
      <c r="R1009" t="s">
        <v>34233</v>
      </c>
      <c r="S1009" t="s">
        <v>32628</v>
      </c>
      <c r="T1009" t="s">
        <v>34357</v>
      </c>
      <c r="U1009" t="s">
        <v>32634</v>
      </c>
      <c r="V1009" t="s">
        <v>32658</v>
      </c>
      <c r="W1009">
        <v>300</v>
      </c>
      <c r="X1009">
        <v>2</v>
      </c>
      <c r="Y1009">
        <v>3</v>
      </c>
      <c r="AA1009">
        <v>8.5</v>
      </c>
      <c r="AC1009">
        <v>1</v>
      </c>
      <c r="AD1009" t="str">
        <f t="shared" si="154"/>
        <v/>
      </c>
      <c r="AE1009" t="str">
        <f t="shared" si="161"/>
        <v/>
      </c>
      <c r="AF1009" t="str">
        <f t="shared" si="159"/>
        <v/>
      </c>
      <c r="AG1009">
        <f t="shared" si="162"/>
        <v>1</v>
      </c>
      <c r="AH1009">
        <f t="shared" si="157"/>
        <v>2.8</v>
      </c>
      <c r="AI1009">
        <v>0.14499999999999999</v>
      </c>
      <c r="AJ1009">
        <f t="shared" si="156"/>
        <v>0.40599999999999997</v>
      </c>
      <c r="AK1009" t="str">
        <f t="shared" si="158"/>
        <v/>
      </c>
      <c r="AL1009" t="str">
        <f t="shared" si="160"/>
        <v/>
      </c>
    </row>
    <row r="1010" spans="1:39" x14ac:dyDescent="0.2">
      <c r="A1010" t="s">
        <v>28062</v>
      </c>
      <c r="B1010" t="s">
        <v>122</v>
      </c>
      <c r="C1010" t="s">
        <v>28063</v>
      </c>
      <c r="D1010" s="1">
        <v>42408</v>
      </c>
      <c r="E1010" s="1">
        <v>44546</v>
      </c>
      <c r="F1010" t="s">
        <v>19</v>
      </c>
      <c r="I1010">
        <v>100</v>
      </c>
      <c r="J1010">
        <v>0</v>
      </c>
      <c r="K1010">
        <v>0</v>
      </c>
      <c r="L1010">
        <v>3384</v>
      </c>
      <c r="M1010">
        <v>3384</v>
      </c>
      <c r="N1010" t="s">
        <v>20</v>
      </c>
      <c r="O1010" t="s">
        <v>28064</v>
      </c>
      <c r="P1010" t="s">
        <v>28</v>
      </c>
      <c r="Q1010" t="s">
        <v>34234</v>
      </c>
      <c r="R1010" s="9" t="s">
        <v>33762</v>
      </c>
      <c r="S1010" t="s">
        <v>32628</v>
      </c>
      <c r="T1010" t="s">
        <v>32634</v>
      </c>
      <c r="U1010" t="s">
        <v>32634</v>
      </c>
      <c r="V1010" t="s">
        <v>32745</v>
      </c>
      <c r="W1010">
        <v>300</v>
      </c>
      <c r="X1010">
        <v>2</v>
      </c>
      <c r="Y1010" t="s">
        <v>32661</v>
      </c>
      <c r="AA1010">
        <v>8.5</v>
      </c>
      <c r="AC1010">
        <v>1</v>
      </c>
      <c r="AD1010" t="str">
        <f t="shared" si="154"/>
        <v/>
      </c>
      <c r="AE1010" t="str">
        <f t="shared" si="161"/>
        <v/>
      </c>
      <c r="AF1010" t="str">
        <f t="shared" si="159"/>
        <v/>
      </c>
      <c r="AG1010">
        <f t="shared" si="162"/>
        <v>1</v>
      </c>
      <c r="AH1010">
        <f t="shared" si="157"/>
        <v>2.8</v>
      </c>
      <c r="AI1010">
        <v>0.14499999999999999</v>
      </c>
      <c r="AJ1010">
        <f t="shared" si="156"/>
        <v>0.40599999999999997</v>
      </c>
      <c r="AK1010" t="str">
        <f t="shared" si="158"/>
        <v/>
      </c>
      <c r="AL1010" t="str">
        <f t="shared" si="160"/>
        <v/>
      </c>
      <c r="AM1010" t="s">
        <v>34799</v>
      </c>
    </row>
    <row r="1011" spans="1:39" x14ac:dyDescent="0.2">
      <c r="A1011" t="s">
        <v>28065</v>
      </c>
      <c r="B1011" t="s">
        <v>122</v>
      </c>
      <c r="C1011" t="s">
        <v>28066</v>
      </c>
      <c r="D1011" s="1">
        <v>42408</v>
      </c>
      <c r="E1011" s="1">
        <v>43951</v>
      </c>
      <c r="F1011" t="s">
        <v>19</v>
      </c>
      <c r="I1011">
        <v>100</v>
      </c>
      <c r="J1011">
        <v>0</v>
      </c>
      <c r="K1011">
        <v>0</v>
      </c>
      <c r="L1011">
        <v>3319</v>
      </c>
      <c r="M1011">
        <v>3319</v>
      </c>
      <c r="N1011" t="s">
        <v>20</v>
      </c>
      <c r="O1011" t="s">
        <v>28067</v>
      </c>
      <c r="P1011" t="s">
        <v>28</v>
      </c>
      <c r="Q1011" t="s">
        <v>34234</v>
      </c>
      <c r="R1011" s="9" t="s">
        <v>33762</v>
      </c>
      <c r="S1011" t="s">
        <v>32628</v>
      </c>
      <c r="T1011" t="s">
        <v>34357</v>
      </c>
      <c r="U1011" t="s">
        <v>32634</v>
      </c>
      <c r="V1011" t="s">
        <v>32658</v>
      </c>
      <c r="W1011">
        <v>300</v>
      </c>
      <c r="X1011">
        <v>2</v>
      </c>
      <c r="Y1011">
        <v>3</v>
      </c>
      <c r="AA1011">
        <v>8.5</v>
      </c>
      <c r="AC1011">
        <v>1</v>
      </c>
      <c r="AD1011" t="str">
        <f t="shared" si="154"/>
        <v/>
      </c>
      <c r="AE1011" t="str">
        <f t="shared" si="161"/>
        <v/>
      </c>
      <c r="AF1011" t="str">
        <f t="shared" si="159"/>
        <v/>
      </c>
      <c r="AG1011">
        <f t="shared" si="162"/>
        <v>1</v>
      </c>
      <c r="AH1011">
        <f t="shared" si="157"/>
        <v>2.8</v>
      </c>
      <c r="AI1011">
        <v>0.14499999999999999</v>
      </c>
      <c r="AJ1011">
        <f t="shared" si="156"/>
        <v>0.40599999999999997</v>
      </c>
      <c r="AK1011" t="str">
        <f t="shared" si="158"/>
        <v/>
      </c>
      <c r="AL1011" t="str">
        <f t="shared" si="160"/>
        <v/>
      </c>
    </row>
    <row r="1012" spans="1:39" x14ac:dyDescent="0.2">
      <c r="A1012" t="s">
        <v>28068</v>
      </c>
      <c r="B1012" t="s">
        <v>122</v>
      </c>
      <c r="C1012" t="s">
        <v>28069</v>
      </c>
      <c r="D1012" s="1">
        <v>42408</v>
      </c>
      <c r="E1012" s="1">
        <v>44546</v>
      </c>
      <c r="F1012" t="s">
        <v>19</v>
      </c>
      <c r="I1012">
        <v>100</v>
      </c>
      <c r="J1012">
        <v>0</v>
      </c>
      <c r="K1012">
        <v>0</v>
      </c>
      <c r="L1012">
        <v>3324</v>
      </c>
      <c r="M1012">
        <v>3324</v>
      </c>
      <c r="N1012" t="s">
        <v>20</v>
      </c>
      <c r="O1012" t="s">
        <v>28070</v>
      </c>
      <c r="P1012" t="s">
        <v>28</v>
      </c>
      <c r="Q1012" t="s">
        <v>34233</v>
      </c>
      <c r="R1012" t="s">
        <v>34233</v>
      </c>
      <c r="S1012" t="s">
        <v>32628</v>
      </c>
      <c r="T1012" t="s">
        <v>34357</v>
      </c>
      <c r="U1012" t="s">
        <v>32634</v>
      </c>
      <c r="V1012" t="s">
        <v>32658</v>
      </c>
      <c r="W1012">
        <v>300</v>
      </c>
      <c r="X1012">
        <v>2</v>
      </c>
      <c r="Y1012">
        <v>3</v>
      </c>
      <c r="AA1012">
        <v>8.5</v>
      </c>
      <c r="AC1012">
        <v>1</v>
      </c>
      <c r="AD1012" t="str">
        <f t="shared" si="154"/>
        <v/>
      </c>
      <c r="AE1012" t="str">
        <f t="shared" si="161"/>
        <v/>
      </c>
      <c r="AF1012" t="str">
        <f t="shared" si="159"/>
        <v/>
      </c>
      <c r="AG1012">
        <f t="shared" si="162"/>
        <v>1</v>
      </c>
      <c r="AH1012">
        <f t="shared" si="157"/>
        <v>2.8</v>
      </c>
      <c r="AI1012">
        <v>0.14499999999999999</v>
      </c>
      <c r="AJ1012">
        <f t="shared" si="156"/>
        <v>0.40599999999999997</v>
      </c>
      <c r="AK1012" t="str">
        <f t="shared" si="158"/>
        <v/>
      </c>
      <c r="AL1012" t="str">
        <f t="shared" si="160"/>
        <v/>
      </c>
    </row>
    <row r="1013" spans="1:39" x14ac:dyDescent="0.2">
      <c r="A1013" t="s">
        <v>28071</v>
      </c>
      <c r="B1013" t="s">
        <v>122</v>
      </c>
      <c r="C1013" t="s">
        <v>28072</v>
      </c>
      <c r="D1013" s="1">
        <v>42408</v>
      </c>
      <c r="E1013" s="1">
        <v>43456</v>
      </c>
      <c r="F1013" t="s">
        <v>19</v>
      </c>
      <c r="I1013">
        <v>100</v>
      </c>
      <c r="J1013">
        <v>0</v>
      </c>
      <c r="K1013">
        <v>0</v>
      </c>
      <c r="L1013">
        <v>3383</v>
      </c>
      <c r="M1013">
        <v>3383</v>
      </c>
      <c r="N1013" t="s">
        <v>20</v>
      </c>
      <c r="O1013" t="s">
        <v>28073</v>
      </c>
      <c r="P1013" t="s">
        <v>28</v>
      </c>
      <c r="Q1013" t="s">
        <v>34234</v>
      </c>
      <c r="R1013" s="9" t="s">
        <v>33762</v>
      </c>
      <c r="S1013" t="s">
        <v>32628</v>
      </c>
      <c r="T1013" t="s">
        <v>34398</v>
      </c>
      <c r="U1013" t="s">
        <v>32634</v>
      </c>
      <c r="V1013" t="s">
        <v>32658</v>
      </c>
      <c r="W1013">
        <v>300</v>
      </c>
      <c r="X1013">
        <v>2</v>
      </c>
      <c r="Y1013">
        <v>3</v>
      </c>
      <c r="AA1013">
        <v>8.5</v>
      </c>
      <c r="AC1013">
        <v>1</v>
      </c>
      <c r="AD1013" t="str">
        <f t="shared" si="154"/>
        <v/>
      </c>
      <c r="AE1013" t="str">
        <f t="shared" si="161"/>
        <v/>
      </c>
      <c r="AF1013" t="str">
        <f t="shared" si="159"/>
        <v/>
      </c>
      <c r="AG1013">
        <f t="shared" si="162"/>
        <v>1</v>
      </c>
      <c r="AH1013">
        <f t="shared" si="157"/>
        <v>2.8</v>
      </c>
      <c r="AI1013">
        <v>0.14499999999999999</v>
      </c>
      <c r="AJ1013">
        <f t="shared" si="156"/>
        <v>0.40599999999999997</v>
      </c>
      <c r="AK1013" t="str">
        <f t="shared" si="158"/>
        <v/>
      </c>
      <c r="AL1013" t="str">
        <f t="shared" si="160"/>
        <v/>
      </c>
      <c r="AM1013" t="s">
        <v>34799</v>
      </c>
    </row>
    <row r="1014" spans="1:39" x14ac:dyDescent="0.2">
      <c r="A1014" t="s">
        <v>28334</v>
      </c>
      <c r="B1014" t="s">
        <v>122</v>
      </c>
      <c r="C1014" t="s">
        <v>28335</v>
      </c>
      <c r="D1014" s="1">
        <v>42654</v>
      </c>
      <c r="E1014" s="1">
        <v>43957</v>
      </c>
      <c r="F1014" t="s">
        <v>26</v>
      </c>
      <c r="I1014">
        <v>100</v>
      </c>
      <c r="J1014">
        <v>0</v>
      </c>
      <c r="K1014">
        <v>0</v>
      </c>
      <c r="L1014">
        <v>4479</v>
      </c>
      <c r="M1014">
        <v>4479</v>
      </c>
      <c r="N1014" t="s">
        <v>20</v>
      </c>
      <c r="O1014" t="s">
        <v>28336</v>
      </c>
      <c r="P1014" t="s">
        <v>44</v>
      </c>
      <c r="Q1014" t="s">
        <v>34233</v>
      </c>
      <c r="R1014" t="s">
        <v>34233</v>
      </c>
      <c r="S1014" t="s">
        <v>34233</v>
      </c>
      <c r="T1014" t="s">
        <v>34233</v>
      </c>
      <c r="V1014" t="s">
        <v>34952</v>
      </c>
      <c r="AD1014" t="str">
        <f t="shared" si="154"/>
        <v/>
      </c>
      <c r="AE1014" t="str">
        <f t="shared" si="161"/>
        <v/>
      </c>
      <c r="AF1014" t="str">
        <f t="shared" si="159"/>
        <v/>
      </c>
      <c r="AG1014" t="str">
        <f t="shared" si="162"/>
        <v/>
      </c>
      <c r="AH1014" t="str">
        <f t="shared" si="157"/>
        <v/>
      </c>
      <c r="AI1014">
        <v>0.14499999999999999</v>
      </c>
      <c r="AJ1014" t="str">
        <f t="shared" si="156"/>
        <v/>
      </c>
      <c r="AK1014" t="str">
        <f t="shared" si="158"/>
        <v/>
      </c>
      <c r="AL1014" t="str">
        <f t="shared" si="160"/>
        <v/>
      </c>
    </row>
    <row r="1015" spans="1:39" x14ac:dyDescent="0.2">
      <c r="A1015" t="s">
        <v>28337</v>
      </c>
      <c r="B1015" t="s">
        <v>122</v>
      </c>
      <c r="C1015" t="s">
        <v>28338</v>
      </c>
      <c r="D1015" s="1">
        <v>42654</v>
      </c>
      <c r="E1015" s="1">
        <v>43957</v>
      </c>
      <c r="F1015" t="s">
        <v>26</v>
      </c>
      <c r="I1015">
        <v>100</v>
      </c>
      <c r="J1015">
        <v>0</v>
      </c>
      <c r="K1015">
        <v>0</v>
      </c>
      <c r="L1015">
        <v>7037</v>
      </c>
      <c r="M1015">
        <v>7037</v>
      </c>
      <c r="N1015" t="s">
        <v>20</v>
      </c>
      <c r="O1015" t="s">
        <v>28339</v>
      </c>
      <c r="P1015" t="s">
        <v>44</v>
      </c>
      <c r="Q1015" t="s">
        <v>34233</v>
      </c>
      <c r="R1015" t="s">
        <v>34233</v>
      </c>
      <c r="S1015" t="s">
        <v>34233</v>
      </c>
      <c r="T1015" t="s">
        <v>34233</v>
      </c>
      <c r="V1015" t="s">
        <v>34952</v>
      </c>
      <c r="AD1015" t="str">
        <f t="shared" si="154"/>
        <v/>
      </c>
      <c r="AE1015" t="str">
        <f t="shared" si="161"/>
        <v/>
      </c>
      <c r="AF1015" t="str">
        <f t="shared" si="159"/>
        <v/>
      </c>
      <c r="AG1015" t="str">
        <f t="shared" si="162"/>
        <v/>
      </c>
      <c r="AH1015" t="str">
        <f t="shared" si="157"/>
        <v/>
      </c>
      <c r="AI1015">
        <v>0.14499999999999999</v>
      </c>
      <c r="AJ1015" t="str">
        <f t="shared" si="156"/>
        <v/>
      </c>
      <c r="AK1015" t="str">
        <f t="shared" si="158"/>
        <v/>
      </c>
      <c r="AL1015" t="str">
        <f t="shared" si="160"/>
        <v/>
      </c>
    </row>
    <row r="1016" spans="1:39" x14ac:dyDescent="0.2">
      <c r="A1016" t="s">
        <v>19222</v>
      </c>
      <c r="B1016" t="s">
        <v>122</v>
      </c>
      <c r="C1016" t="s">
        <v>19223</v>
      </c>
      <c r="D1016" s="1">
        <v>38132</v>
      </c>
      <c r="E1016" s="1">
        <v>43456</v>
      </c>
      <c r="F1016" t="s">
        <v>26</v>
      </c>
      <c r="I1016">
        <v>100</v>
      </c>
      <c r="J1016">
        <v>0</v>
      </c>
      <c r="K1016">
        <v>0</v>
      </c>
      <c r="L1016">
        <v>1485</v>
      </c>
      <c r="M1016">
        <v>1485</v>
      </c>
      <c r="N1016" t="s">
        <v>20</v>
      </c>
      <c r="O1016" t="s">
        <v>19224</v>
      </c>
      <c r="P1016" t="s">
        <v>44</v>
      </c>
      <c r="Q1016" t="s">
        <v>34233</v>
      </c>
      <c r="R1016" t="s">
        <v>34233</v>
      </c>
      <c r="S1016" t="s">
        <v>34233</v>
      </c>
      <c r="T1016" t="s">
        <v>34233</v>
      </c>
      <c r="V1016" t="s">
        <v>34953</v>
      </c>
      <c r="AD1016" t="str">
        <f t="shared" si="154"/>
        <v/>
      </c>
      <c r="AE1016" t="str">
        <f t="shared" si="161"/>
        <v/>
      </c>
      <c r="AF1016" t="str">
        <f t="shared" si="159"/>
        <v/>
      </c>
      <c r="AG1016" t="str">
        <f t="shared" si="162"/>
        <v/>
      </c>
      <c r="AH1016" t="str">
        <f t="shared" si="157"/>
        <v/>
      </c>
      <c r="AI1016">
        <v>0.14499999999999999</v>
      </c>
      <c r="AJ1016" t="str">
        <f t="shared" si="156"/>
        <v/>
      </c>
      <c r="AK1016" t="str">
        <f t="shared" si="158"/>
        <v/>
      </c>
      <c r="AL1016" t="str">
        <f t="shared" si="160"/>
        <v/>
      </c>
    </row>
    <row r="1017" spans="1:39" x14ac:dyDescent="0.2">
      <c r="A1017" t="s">
        <v>16231</v>
      </c>
      <c r="B1017" t="s">
        <v>122</v>
      </c>
      <c r="C1017" t="s">
        <v>16232</v>
      </c>
      <c r="D1017" s="1">
        <v>37455</v>
      </c>
      <c r="E1017" s="1">
        <v>44546</v>
      </c>
      <c r="F1017" t="s">
        <v>474</v>
      </c>
      <c r="I1017">
        <v>100</v>
      </c>
      <c r="J1017">
        <v>0</v>
      </c>
      <c r="K1017">
        <v>0</v>
      </c>
      <c r="L1017">
        <v>50</v>
      </c>
      <c r="M1017">
        <v>50</v>
      </c>
      <c r="N1017" t="s">
        <v>20</v>
      </c>
      <c r="O1017" t="s">
        <v>16233</v>
      </c>
      <c r="P1017" t="s">
        <v>28</v>
      </c>
      <c r="Q1017" t="s">
        <v>34233</v>
      </c>
      <c r="R1017" t="s">
        <v>34233</v>
      </c>
      <c r="S1017" t="s">
        <v>32627</v>
      </c>
      <c r="T1017" t="s">
        <v>34233</v>
      </c>
      <c r="U1017" t="s">
        <v>32641</v>
      </c>
      <c r="V1017" t="s">
        <v>33873</v>
      </c>
      <c r="AD1017" t="str">
        <f t="shared" si="154"/>
        <v/>
      </c>
      <c r="AE1017" t="str">
        <f t="shared" si="161"/>
        <v/>
      </c>
      <c r="AF1017" t="str">
        <f t="shared" si="159"/>
        <v/>
      </c>
      <c r="AG1017" t="str">
        <f t="shared" si="162"/>
        <v/>
      </c>
      <c r="AH1017" t="str">
        <f t="shared" si="157"/>
        <v/>
      </c>
      <c r="AI1017">
        <v>0.14499999999999999</v>
      </c>
      <c r="AJ1017" t="str">
        <f t="shared" si="156"/>
        <v/>
      </c>
      <c r="AK1017" t="str">
        <f t="shared" si="158"/>
        <v/>
      </c>
      <c r="AL1017" t="str">
        <f t="shared" si="160"/>
        <v/>
      </c>
    </row>
    <row r="1018" spans="1:39" x14ac:dyDescent="0.2">
      <c r="A1018" t="s">
        <v>24353</v>
      </c>
      <c r="B1018" t="s">
        <v>122</v>
      </c>
      <c r="C1018" t="s">
        <v>24354</v>
      </c>
      <c r="D1018" s="1">
        <v>39342</v>
      </c>
      <c r="E1018" s="1">
        <v>43456</v>
      </c>
      <c r="F1018" t="s">
        <v>19</v>
      </c>
      <c r="I1018">
        <v>100</v>
      </c>
      <c r="J1018">
        <v>0</v>
      </c>
      <c r="K1018">
        <v>0</v>
      </c>
      <c r="L1018">
        <v>1949</v>
      </c>
      <c r="M1018">
        <v>1949</v>
      </c>
      <c r="N1018" t="s">
        <v>20</v>
      </c>
      <c r="O1018" t="s">
        <v>21</v>
      </c>
      <c r="P1018" t="s">
        <v>28</v>
      </c>
      <c r="Q1018" t="s">
        <v>34233</v>
      </c>
      <c r="R1018" t="s">
        <v>34233</v>
      </c>
      <c r="S1018" t="s">
        <v>32628</v>
      </c>
      <c r="T1018" t="s">
        <v>34362</v>
      </c>
      <c r="U1018" t="s">
        <v>32650</v>
      </c>
      <c r="V1018" t="s">
        <v>32706</v>
      </c>
      <c r="W1018">
        <v>400</v>
      </c>
      <c r="X1018">
        <v>2</v>
      </c>
      <c r="Y1018">
        <v>1</v>
      </c>
      <c r="Z1018">
        <v>800</v>
      </c>
      <c r="AA1018">
        <v>7.5</v>
      </c>
      <c r="AB1018">
        <v>20</v>
      </c>
      <c r="AC1018">
        <v>3</v>
      </c>
      <c r="AD1018" t="str">
        <f t="shared" si="154"/>
        <v/>
      </c>
      <c r="AE1018" t="str">
        <f t="shared" si="161"/>
        <v/>
      </c>
      <c r="AF1018" t="str">
        <f t="shared" si="159"/>
        <v/>
      </c>
      <c r="AG1018">
        <f t="shared" si="162"/>
        <v>3</v>
      </c>
      <c r="AH1018">
        <f t="shared" si="157"/>
        <v>8.3999999999999986</v>
      </c>
      <c r="AI1018">
        <v>0.14499999999999999</v>
      </c>
      <c r="AJ1018">
        <f t="shared" si="156"/>
        <v>1.2179999999999997</v>
      </c>
      <c r="AK1018" t="str">
        <f t="shared" si="158"/>
        <v/>
      </c>
      <c r="AL1018" t="str">
        <f t="shared" si="160"/>
        <v/>
      </c>
    </row>
    <row r="1019" spans="1:39" x14ac:dyDescent="0.2">
      <c r="A1019" t="s">
        <v>24363</v>
      </c>
      <c r="B1019" t="s">
        <v>122</v>
      </c>
      <c r="C1019" t="s">
        <v>24364</v>
      </c>
      <c r="D1019" s="1">
        <v>39342</v>
      </c>
      <c r="E1019" s="1">
        <v>43456</v>
      </c>
      <c r="F1019" t="s">
        <v>470</v>
      </c>
      <c r="I1019">
        <v>100</v>
      </c>
      <c r="J1019">
        <v>0</v>
      </c>
      <c r="K1019">
        <v>0</v>
      </c>
      <c r="L1019">
        <v>1121</v>
      </c>
      <c r="M1019">
        <v>1121</v>
      </c>
      <c r="N1019" t="s">
        <v>20</v>
      </c>
      <c r="O1019" t="s">
        <v>24365</v>
      </c>
      <c r="P1019" t="s">
        <v>28</v>
      </c>
      <c r="Q1019" s="9" t="s">
        <v>32663</v>
      </c>
      <c r="R1019" t="s">
        <v>33762</v>
      </c>
      <c r="S1019" t="s">
        <v>33942</v>
      </c>
      <c r="T1019" t="s">
        <v>34233</v>
      </c>
      <c r="U1019" t="s">
        <v>32668</v>
      </c>
      <c r="V1019" t="s">
        <v>32706</v>
      </c>
      <c r="W1019">
        <v>200</v>
      </c>
      <c r="X1019">
        <v>2</v>
      </c>
      <c r="Y1019">
        <v>1</v>
      </c>
      <c r="Z1019">
        <v>400</v>
      </c>
      <c r="AA1019">
        <v>7.5</v>
      </c>
      <c r="AB1019">
        <v>18</v>
      </c>
      <c r="AD1019">
        <f t="shared" ref="AD1019:AD1082" si="163">IF((S1019="tühi")*(F1019&lt;&gt;"Elamumaa")*(G1019&lt;&gt;"Elamumaa")*(H1019&lt;&gt;"Elamumaa"),IF(Z1019=0,"",Z1019),"")</f>
        <v>400</v>
      </c>
      <c r="AE1019" t="str">
        <f t="shared" si="161"/>
        <v/>
      </c>
      <c r="AF1019" t="str">
        <f t="shared" si="159"/>
        <v/>
      </c>
      <c r="AG1019" t="str">
        <f t="shared" si="162"/>
        <v/>
      </c>
      <c r="AH1019" t="str">
        <f t="shared" si="157"/>
        <v/>
      </c>
      <c r="AI1019">
        <v>0.14499999999999999</v>
      </c>
      <c r="AJ1019" t="str">
        <f t="shared" si="156"/>
        <v/>
      </c>
      <c r="AK1019" t="str">
        <f t="shared" si="158"/>
        <v/>
      </c>
      <c r="AL1019" s="9">
        <v>0.8</v>
      </c>
      <c r="AM1019" t="s">
        <v>34927</v>
      </c>
    </row>
    <row r="1020" spans="1:39" x14ac:dyDescent="0.2">
      <c r="A1020" t="s">
        <v>24355</v>
      </c>
      <c r="B1020" t="s">
        <v>122</v>
      </c>
      <c r="C1020" t="s">
        <v>24356</v>
      </c>
      <c r="D1020" s="1">
        <v>39342</v>
      </c>
      <c r="E1020" s="1">
        <v>43456</v>
      </c>
      <c r="F1020" t="s">
        <v>19</v>
      </c>
      <c r="I1020">
        <v>100</v>
      </c>
      <c r="J1020">
        <v>0</v>
      </c>
      <c r="K1020">
        <v>0</v>
      </c>
      <c r="L1020">
        <v>1793</v>
      </c>
      <c r="M1020">
        <v>1793</v>
      </c>
      <c r="N1020" t="s">
        <v>20</v>
      </c>
      <c r="O1020" t="s">
        <v>21</v>
      </c>
      <c r="P1020" t="s">
        <v>28</v>
      </c>
      <c r="Q1020" t="s">
        <v>34233</v>
      </c>
      <c r="R1020" t="s">
        <v>34233</v>
      </c>
      <c r="S1020" t="s">
        <v>32628</v>
      </c>
      <c r="T1020" t="s">
        <v>34362</v>
      </c>
      <c r="U1020" t="s">
        <v>32650</v>
      </c>
      <c r="V1020" t="s">
        <v>32706</v>
      </c>
      <c r="W1020">
        <v>360</v>
      </c>
      <c r="X1020">
        <v>2</v>
      </c>
      <c r="Y1020">
        <v>1</v>
      </c>
      <c r="Z1020">
        <v>720</v>
      </c>
      <c r="AA1020">
        <v>7.5</v>
      </c>
      <c r="AB1020">
        <v>20</v>
      </c>
      <c r="AC1020">
        <v>3</v>
      </c>
      <c r="AD1020" t="str">
        <f t="shared" si="163"/>
        <v/>
      </c>
      <c r="AE1020" t="str">
        <f t="shared" si="161"/>
        <v/>
      </c>
      <c r="AF1020" t="str">
        <f t="shared" si="159"/>
        <v/>
      </c>
      <c r="AG1020">
        <f t="shared" si="162"/>
        <v>3</v>
      </c>
      <c r="AH1020">
        <f t="shared" si="157"/>
        <v>8.3999999999999986</v>
      </c>
      <c r="AI1020">
        <v>0.14499999999999999</v>
      </c>
      <c r="AJ1020">
        <f t="shared" si="156"/>
        <v>1.2179999999999997</v>
      </c>
      <c r="AK1020" t="str">
        <f t="shared" si="158"/>
        <v/>
      </c>
      <c r="AL1020" t="str">
        <f t="shared" si="160"/>
        <v/>
      </c>
    </row>
    <row r="1021" spans="1:39" x14ac:dyDescent="0.2">
      <c r="A1021" t="s">
        <v>28699</v>
      </c>
      <c r="B1021" t="s">
        <v>122</v>
      </c>
      <c r="C1021" t="s">
        <v>28700</v>
      </c>
      <c r="D1021" s="1">
        <v>42731</v>
      </c>
      <c r="E1021" s="1">
        <v>43456</v>
      </c>
      <c r="F1021" t="s">
        <v>2354</v>
      </c>
      <c r="G1021" t="s">
        <v>470</v>
      </c>
      <c r="I1021">
        <v>80</v>
      </c>
      <c r="J1021">
        <v>20</v>
      </c>
      <c r="K1021">
        <v>0</v>
      </c>
      <c r="L1021">
        <v>19350</v>
      </c>
      <c r="M1021">
        <v>19350</v>
      </c>
      <c r="N1021" t="s">
        <v>20</v>
      </c>
      <c r="O1021" t="s">
        <v>28701</v>
      </c>
      <c r="P1021" t="s">
        <v>44</v>
      </c>
      <c r="Q1021" t="s">
        <v>32680</v>
      </c>
      <c r="R1021">
        <v>0</v>
      </c>
      <c r="S1021" t="s">
        <v>33942</v>
      </c>
      <c r="T1021" t="s">
        <v>34233</v>
      </c>
      <c r="U1021" t="s">
        <v>32680</v>
      </c>
      <c r="V1021" t="s">
        <v>34952</v>
      </c>
      <c r="W1021">
        <v>11000</v>
      </c>
      <c r="X1021" t="s">
        <v>32741</v>
      </c>
      <c r="Y1021">
        <v>1</v>
      </c>
      <c r="Z1021">
        <f>16000+11000</f>
        <v>27000</v>
      </c>
      <c r="AA1021">
        <v>14</v>
      </c>
      <c r="AD1021">
        <f t="shared" si="163"/>
        <v>27000</v>
      </c>
      <c r="AE1021" t="str">
        <f t="shared" si="161"/>
        <v/>
      </c>
      <c r="AF1021" t="str">
        <f t="shared" si="159"/>
        <v/>
      </c>
      <c r="AG1021" t="str">
        <f t="shared" si="162"/>
        <v/>
      </c>
      <c r="AH1021" t="str">
        <f t="shared" si="157"/>
        <v/>
      </c>
      <c r="AI1021">
        <v>0.14499999999999999</v>
      </c>
      <c r="AK1021" t="str">
        <f t="shared" si="158"/>
        <v/>
      </c>
      <c r="AL1021">
        <v>0</v>
      </c>
      <c r="AM1021" t="s">
        <v>33901</v>
      </c>
    </row>
    <row r="1022" spans="1:39" x14ac:dyDescent="0.2">
      <c r="A1022" t="s">
        <v>24735</v>
      </c>
      <c r="B1022" t="s">
        <v>122</v>
      </c>
      <c r="C1022" t="s">
        <v>24736</v>
      </c>
      <c r="D1022" s="1">
        <v>39552</v>
      </c>
      <c r="E1022" s="1">
        <v>43456</v>
      </c>
      <c r="F1022" t="s">
        <v>19</v>
      </c>
      <c r="I1022">
        <v>100</v>
      </c>
      <c r="J1022">
        <v>0</v>
      </c>
      <c r="K1022">
        <v>0</v>
      </c>
      <c r="L1022">
        <v>2033</v>
      </c>
      <c r="M1022">
        <v>2033</v>
      </c>
      <c r="N1022" t="s">
        <v>20</v>
      </c>
      <c r="O1022" t="s">
        <v>24737</v>
      </c>
      <c r="P1022" t="s">
        <v>28</v>
      </c>
      <c r="Q1022" t="s">
        <v>34233</v>
      </c>
      <c r="R1022" t="s">
        <v>34233</v>
      </c>
      <c r="S1022" t="s">
        <v>32628</v>
      </c>
      <c r="T1022" t="s">
        <v>34362</v>
      </c>
      <c r="U1022" t="s">
        <v>32650</v>
      </c>
      <c r="V1022" t="s">
        <v>33875</v>
      </c>
      <c r="X1022">
        <v>2</v>
      </c>
      <c r="Y1022">
        <v>1</v>
      </c>
      <c r="AA1022">
        <v>8.5</v>
      </c>
      <c r="AB1022">
        <v>20</v>
      </c>
      <c r="AC1022">
        <v>3</v>
      </c>
      <c r="AD1022" t="str">
        <f t="shared" si="163"/>
        <v/>
      </c>
      <c r="AE1022" t="str">
        <f t="shared" si="161"/>
        <v/>
      </c>
      <c r="AF1022" t="str">
        <f t="shared" si="159"/>
        <v/>
      </c>
      <c r="AG1022">
        <f t="shared" si="162"/>
        <v>3</v>
      </c>
      <c r="AH1022">
        <f t="shared" si="157"/>
        <v>8.3999999999999986</v>
      </c>
      <c r="AI1022">
        <v>0.14499999999999999</v>
      </c>
      <c r="AJ1022">
        <f t="shared" si="156"/>
        <v>1.2179999999999997</v>
      </c>
      <c r="AK1022" t="str">
        <f t="shared" si="158"/>
        <v/>
      </c>
      <c r="AL1022" t="str">
        <f t="shared" si="160"/>
        <v/>
      </c>
    </row>
    <row r="1023" spans="1:39" x14ac:dyDescent="0.2">
      <c r="A1023" t="s">
        <v>16234</v>
      </c>
      <c r="B1023" t="s">
        <v>122</v>
      </c>
      <c r="C1023" t="s">
        <v>16235</v>
      </c>
      <c r="D1023" s="1">
        <v>37455</v>
      </c>
      <c r="E1023" s="1">
        <v>44546</v>
      </c>
      <c r="F1023" t="s">
        <v>19</v>
      </c>
      <c r="I1023">
        <v>100</v>
      </c>
      <c r="J1023">
        <v>0</v>
      </c>
      <c r="K1023">
        <v>0</v>
      </c>
      <c r="L1023">
        <v>2231</v>
      </c>
      <c r="M1023">
        <v>2231</v>
      </c>
      <c r="N1023" t="s">
        <v>20</v>
      </c>
      <c r="O1023" t="s">
        <v>21</v>
      </c>
      <c r="P1023" t="s">
        <v>28</v>
      </c>
      <c r="Q1023" t="s">
        <v>34233</v>
      </c>
      <c r="R1023" t="s">
        <v>34233</v>
      </c>
      <c r="S1023" t="s">
        <v>32628</v>
      </c>
      <c r="T1023" t="s">
        <v>34361</v>
      </c>
      <c r="U1023" t="s">
        <v>32650</v>
      </c>
      <c r="V1023" t="s">
        <v>33875</v>
      </c>
      <c r="X1023">
        <v>2</v>
      </c>
      <c r="Y1023">
        <v>1</v>
      </c>
      <c r="AA1023">
        <v>8.5</v>
      </c>
      <c r="AB1023">
        <v>20</v>
      </c>
      <c r="AC1023">
        <v>3</v>
      </c>
      <c r="AD1023" t="str">
        <f t="shared" si="163"/>
        <v/>
      </c>
      <c r="AE1023" t="str">
        <f t="shared" si="161"/>
        <v/>
      </c>
      <c r="AF1023" t="str">
        <f t="shared" si="159"/>
        <v/>
      </c>
      <c r="AG1023">
        <v>4</v>
      </c>
      <c r="AH1023">
        <f t="shared" si="157"/>
        <v>11.2</v>
      </c>
      <c r="AI1023">
        <v>0.14499999999999999</v>
      </c>
      <c r="AJ1023">
        <f t="shared" si="156"/>
        <v>1.6239999999999999</v>
      </c>
      <c r="AK1023" t="str">
        <f t="shared" si="158"/>
        <v/>
      </c>
      <c r="AL1023" t="str">
        <f t="shared" si="160"/>
        <v/>
      </c>
    </row>
    <row r="1024" spans="1:39" x14ac:dyDescent="0.2">
      <c r="A1024" t="s">
        <v>16236</v>
      </c>
      <c r="B1024" t="s">
        <v>122</v>
      </c>
      <c r="C1024" t="s">
        <v>16237</v>
      </c>
      <c r="D1024" s="1">
        <v>37455</v>
      </c>
      <c r="E1024" s="1">
        <v>44546</v>
      </c>
      <c r="F1024" t="s">
        <v>19</v>
      </c>
      <c r="I1024">
        <v>100</v>
      </c>
      <c r="J1024">
        <v>0</v>
      </c>
      <c r="K1024">
        <v>0</v>
      </c>
      <c r="L1024">
        <v>1914</v>
      </c>
      <c r="M1024">
        <v>1914</v>
      </c>
      <c r="N1024" t="s">
        <v>20</v>
      </c>
      <c r="O1024" t="s">
        <v>21</v>
      </c>
      <c r="P1024" t="s">
        <v>28</v>
      </c>
      <c r="Q1024" t="s">
        <v>34233</v>
      </c>
      <c r="R1024" t="s">
        <v>34233</v>
      </c>
      <c r="S1024" t="s">
        <v>32628</v>
      </c>
      <c r="T1024" t="s">
        <v>34361</v>
      </c>
      <c r="U1024" t="s">
        <v>32650</v>
      </c>
      <c r="V1024" t="s">
        <v>33875</v>
      </c>
      <c r="X1024">
        <v>2</v>
      </c>
      <c r="Y1024">
        <v>1</v>
      </c>
      <c r="AA1024">
        <v>8.5</v>
      </c>
      <c r="AB1024">
        <v>20</v>
      </c>
      <c r="AC1024">
        <v>3</v>
      </c>
      <c r="AD1024" t="str">
        <f t="shared" si="163"/>
        <v/>
      </c>
      <c r="AE1024" t="str">
        <f t="shared" si="161"/>
        <v/>
      </c>
      <c r="AF1024" t="str">
        <f t="shared" si="159"/>
        <v/>
      </c>
      <c r="AG1024">
        <v>4</v>
      </c>
      <c r="AH1024">
        <f t="shared" si="157"/>
        <v>11.2</v>
      </c>
      <c r="AI1024">
        <v>0.14499999999999999</v>
      </c>
      <c r="AJ1024">
        <f t="shared" si="156"/>
        <v>1.6239999999999999</v>
      </c>
      <c r="AK1024" t="str">
        <f t="shared" si="158"/>
        <v/>
      </c>
      <c r="AL1024" t="str">
        <f t="shared" si="160"/>
        <v/>
      </c>
    </row>
    <row r="1025" spans="1:39" x14ac:dyDescent="0.2">
      <c r="A1025" t="s">
        <v>16238</v>
      </c>
      <c r="B1025" t="s">
        <v>122</v>
      </c>
      <c r="C1025" t="s">
        <v>16239</v>
      </c>
      <c r="D1025" s="1">
        <v>37455</v>
      </c>
      <c r="E1025" s="1">
        <v>43456</v>
      </c>
      <c r="F1025" t="s">
        <v>19</v>
      </c>
      <c r="I1025">
        <v>100</v>
      </c>
      <c r="J1025">
        <v>0</v>
      </c>
      <c r="K1025">
        <v>0</v>
      </c>
      <c r="L1025">
        <v>1868</v>
      </c>
      <c r="M1025">
        <v>1868</v>
      </c>
      <c r="N1025" t="s">
        <v>20</v>
      </c>
      <c r="O1025" t="s">
        <v>16240</v>
      </c>
      <c r="P1025" t="s">
        <v>28</v>
      </c>
      <c r="Q1025" t="s">
        <v>34233</v>
      </c>
      <c r="R1025" t="s">
        <v>34233</v>
      </c>
      <c r="S1025" t="s">
        <v>32628</v>
      </c>
      <c r="T1025" t="s">
        <v>34361</v>
      </c>
      <c r="U1025" t="s">
        <v>32650</v>
      </c>
      <c r="V1025" t="s">
        <v>33875</v>
      </c>
      <c r="X1025">
        <v>2</v>
      </c>
      <c r="Y1025">
        <v>1</v>
      </c>
      <c r="AA1025">
        <v>8.5</v>
      </c>
      <c r="AB1025">
        <v>20</v>
      </c>
      <c r="AC1025">
        <v>3</v>
      </c>
      <c r="AD1025" t="str">
        <f t="shared" si="163"/>
        <v/>
      </c>
      <c r="AE1025" t="str">
        <f t="shared" si="161"/>
        <v/>
      </c>
      <c r="AF1025" t="str">
        <f t="shared" si="159"/>
        <v/>
      </c>
      <c r="AG1025">
        <v>4</v>
      </c>
      <c r="AH1025">
        <f t="shared" si="157"/>
        <v>11.2</v>
      </c>
      <c r="AI1025">
        <v>0.14499999999999999</v>
      </c>
      <c r="AJ1025">
        <f t="shared" si="156"/>
        <v>1.6239999999999999</v>
      </c>
      <c r="AK1025" t="str">
        <f t="shared" si="158"/>
        <v/>
      </c>
      <c r="AL1025" t="str">
        <f t="shared" si="160"/>
        <v/>
      </c>
    </row>
    <row r="1026" spans="1:39" x14ac:dyDescent="0.2">
      <c r="A1026" t="s">
        <v>24359</v>
      </c>
      <c r="B1026" t="s">
        <v>122</v>
      </c>
      <c r="C1026" t="s">
        <v>24360</v>
      </c>
      <c r="D1026" s="1">
        <v>39342</v>
      </c>
      <c r="E1026" s="1">
        <v>43456</v>
      </c>
      <c r="F1026" t="s">
        <v>19</v>
      </c>
      <c r="I1026">
        <v>100</v>
      </c>
      <c r="J1026">
        <v>0</v>
      </c>
      <c r="K1026">
        <v>0</v>
      </c>
      <c r="L1026">
        <v>1071</v>
      </c>
      <c r="M1026">
        <v>1071</v>
      </c>
      <c r="N1026" t="s">
        <v>20</v>
      </c>
      <c r="O1026" t="s">
        <v>21</v>
      </c>
      <c r="P1026" t="s">
        <v>28</v>
      </c>
      <c r="Q1026" t="s">
        <v>34233</v>
      </c>
      <c r="R1026" t="s">
        <v>34233</v>
      </c>
      <c r="S1026" t="s">
        <v>32628</v>
      </c>
      <c r="T1026" t="s">
        <v>34356</v>
      </c>
      <c r="U1026" t="s">
        <v>32656</v>
      </c>
      <c r="V1026" t="s">
        <v>32706</v>
      </c>
      <c r="W1026">
        <v>200</v>
      </c>
      <c r="X1026">
        <v>2</v>
      </c>
      <c r="Y1026">
        <v>1</v>
      </c>
      <c r="Z1026">
        <v>400</v>
      </c>
      <c r="AA1026">
        <v>7.5</v>
      </c>
      <c r="AB1026">
        <v>19</v>
      </c>
      <c r="AC1026">
        <v>2</v>
      </c>
      <c r="AD1026" t="str">
        <f t="shared" si="163"/>
        <v/>
      </c>
      <c r="AE1026" t="str">
        <f t="shared" ref="AE1026:AE1057" si="164">IF((S1026="tühi")*(AC1026&lt;&gt;""),AC1026,"")</f>
        <v/>
      </c>
      <c r="AF1026" t="str">
        <f t="shared" si="159"/>
        <v/>
      </c>
      <c r="AG1026">
        <f t="shared" ref="AG1026:AG1032" si="165">IF((S1026&lt;&gt;"tühi")*(AC1026&lt;&gt;""),AC1026,"")</f>
        <v>2</v>
      </c>
      <c r="AH1026">
        <f t="shared" si="157"/>
        <v>5.6</v>
      </c>
      <c r="AI1026">
        <v>0.14499999999999999</v>
      </c>
      <c r="AJ1026">
        <f t="shared" ref="AJ1026:AJ1089" si="166">IF(COUNTBLANK(AH1026),"",AH1026*AI1026)</f>
        <v>0.81199999999999994</v>
      </c>
      <c r="AK1026" t="str">
        <f t="shared" si="158"/>
        <v/>
      </c>
      <c r="AL1026" t="str">
        <f t="shared" si="160"/>
        <v/>
      </c>
    </row>
    <row r="1027" spans="1:39" x14ac:dyDescent="0.2">
      <c r="A1027" t="s">
        <v>24361</v>
      </c>
      <c r="B1027" t="s">
        <v>122</v>
      </c>
      <c r="C1027" t="s">
        <v>24362</v>
      </c>
      <c r="D1027" s="1">
        <v>39342</v>
      </c>
      <c r="E1027" s="1">
        <v>43456</v>
      </c>
      <c r="F1027" t="s">
        <v>19</v>
      </c>
      <c r="I1027">
        <v>100</v>
      </c>
      <c r="J1027">
        <v>0</v>
      </c>
      <c r="K1027">
        <v>0</v>
      </c>
      <c r="L1027">
        <v>1973</v>
      </c>
      <c r="M1027">
        <v>1973</v>
      </c>
      <c r="N1027" t="s">
        <v>20</v>
      </c>
      <c r="O1027" t="s">
        <v>21</v>
      </c>
      <c r="P1027" t="s">
        <v>28</v>
      </c>
      <c r="Q1027" t="s">
        <v>34233</v>
      </c>
      <c r="R1027" t="s">
        <v>34233</v>
      </c>
      <c r="S1027" t="s">
        <v>32628</v>
      </c>
      <c r="T1027" t="s">
        <v>34362</v>
      </c>
      <c r="U1027" t="s">
        <v>32650</v>
      </c>
      <c r="V1027" t="s">
        <v>32706</v>
      </c>
      <c r="W1027">
        <v>400</v>
      </c>
      <c r="X1027">
        <v>2</v>
      </c>
      <c r="Y1027">
        <v>1</v>
      </c>
      <c r="Z1027">
        <v>800</v>
      </c>
      <c r="AA1027">
        <v>7.5</v>
      </c>
      <c r="AB1027">
        <v>20</v>
      </c>
      <c r="AC1027">
        <v>3</v>
      </c>
      <c r="AD1027" t="str">
        <f t="shared" si="163"/>
        <v/>
      </c>
      <c r="AE1027" t="str">
        <f t="shared" si="164"/>
        <v/>
      </c>
      <c r="AF1027" t="str">
        <f t="shared" si="159"/>
        <v/>
      </c>
      <c r="AG1027">
        <f t="shared" si="165"/>
        <v>3</v>
      </c>
      <c r="AH1027">
        <f t="shared" ref="AH1027:AH1090" si="167">IF(AG1027="","",AG1027*2.8)</f>
        <v>8.3999999999999986</v>
      </c>
      <c r="AI1027">
        <v>0.14499999999999999</v>
      </c>
      <c r="AJ1027">
        <f t="shared" si="166"/>
        <v>1.2179999999999997</v>
      </c>
      <c r="AK1027" t="str">
        <f t="shared" ref="AK1027:AK1090" si="168">IF(AE1027="","",AE1027*2.8)</f>
        <v/>
      </c>
      <c r="AL1027" t="str">
        <f t="shared" si="160"/>
        <v/>
      </c>
    </row>
    <row r="1028" spans="1:39" x14ac:dyDescent="0.2">
      <c r="A1028" t="s">
        <v>24339</v>
      </c>
      <c r="B1028" t="s">
        <v>122</v>
      </c>
      <c r="C1028" t="s">
        <v>24340</v>
      </c>
      <c r="D1028" s="1">
        <v>39342</v>
      </c>
      <c r="E1028" s="1">
        <v>43456</v>
      </c>
      <c r="F1028" t="s">
        <v>474</v>
      </c>
      <c r="I1028">
        <v>100</v>
      </c>
      <c r="J1028">
        <v>0</v>
      </c>
      <c r="K1028">
        <v>0</v>
      </c>
      <c r="L1028">
        <v>36</v>
      </c>
      <c r="M1028">
        <v>36</v>
      </c>
      <c r="N1028" t="s">
        <v>20</v>
      </c>
      <c r="O1028" t="s">
        <v>24341</v>
      </c>
      <c r="P1028" t="s">
        <v>44</v>
      </c>
      <c r="Q1028" t="s">
        <v>34233</v>
      </c>
      <c r="R1028" t="s">
        <v>34233</v>
      </c>
      <c r="S1028" t="s">
        <v>32627</v>
      </c>
      <c r="T1028" t="s">
        <v>34233</v>
      </c>
      <c r="U1028" t="s">
        <v>32641</v>
      </c>
      <c r="V1028" t="s">
        <v>32706</v>
      </c>
      <c r="W1028">
        <v>15</v>
      </c>
      <c r="X1028">
        <v>1</v>
      </c>
      <c r="Y1028">
        <v>1</v>
      </c>
      <c r="Z1028">
        <v>15</v>
      </c>
      <c r="AA1028">
        <v>7.5</v>
      </c>
      <c r="AB1028">
        <v>42</v>
      </c>
      <c r="AD1028" t="str">
        <f t="shared" si="163"/>
        <v/>
      </c>
      <c r="AE1028" t="str">
        <f t="shared" si="164"/>
        <v/>
      </c>
      <c r="AF1028">
        <f t="shared" si="159"/>
        <v>15</v>
      </c>
      <c r="AG1028" t="str">
        <f t="shared" si="165"/>
        <v/>
      </c>
      <c r="AH1028" t="str">
        <f t="shared" si="167"/>
        <v/>
      </c>
      <c r="AI1028">
        <v>0.14499999999999999</v>
      </c>
      <c r="AJ1028" t="str">
        <f t="shared" si="166"/>
        <v/>
      </c>
      <c r="AK1028" t="str">
        <f t="shared" si="168"/>
        <v/>
      </c>
      <c r="AL1028" t="str">
        <f t="shared" si="160"/>
        <v/>
      </c>
    </row>
    <row r="1029" spans="1:39" x14ac:dyDescent="0.2">
      <c r="A1029" t="s">
        <v>28310</v>
      </c>
      <c r="B1029" t="s">
        <v>122</v>
      </c>
      <c r="C1029" t="s">
        <v>28311</v>
      </c>
      <c r="D1029" s="1">
        <v>42654</v>
      </c>
      <c r="E1029" s="1">
        <v>43957</v>
      </c>
      <c r="F1029" t="s">
        <v>26</v>
      </c>
      <c r="I1029">
        <v>100</v>
      </c>
      <c r="J1029">
        <v>0</v>
      </c>
      <c r="K1029">
        <v>0</v>
      </c>
      <c r="L1029">
        <v>8007</v>
      </c>
      <c r="M1029">
        <v>8007</v>
      </c>
      <c r="N1029" t="s">
        <v>20</v>
      </c>
      <c r="O1029" t="s">
        <v>28312</v>
      </c>
      <c r="P1029" t="s">
        <v>44</v>
      </c>
      <c r="Q1029" t="s">
        <v>34233</v>
      </c>
      <c r="R1029" t="s">
        <v>34233</v>
      </c>
      <c r="S1029" t="s">
        <v>34233</v>
      </c>
      <c r="T1029" t="s">
        <v>34233</v>
      </c>
      <c r="V1029" t="s">
        <v>34952</v>
      </c>
      <c r="AD1029" t="str">
        <f t="shared" si="163"/>
        <v/>
      </c>
      <c r="AE1029" t="str">
        <f t="shared" si="164"/>
        <v/>
      </c>
      <c r="AF1029" t="str">
        <f t="shared" si="159"/>
        <v/>
      </c>
      <c r="AG1029" t="str">
        <f t="shared" si="165"/>
        <v/>
      </c>
      <c r="AH1029" t="str">
        <f t="shared" si="167"/>
        <v/>
      </c>
      <c r="AI1029">
        <v>0.14499999999999999</v>
      </c>
      <c r="AJ1029" t="str">
        <f t="shared" si="166"/>
        <v/>
      </c>
      <c r="AK1029" t="str">
        <f t="shared" si="168"/>
        <v/>
      </c>
      <c r="AL1029" t="str">
        <f t="shared" si="160"/>
        <v/>
      </c>
    </row>
    <row r="1030" spans="1:39" x14ac:dyDescent="0.2">
      <c r="A1030" t="s">
        <v>24342</v>
      </c>
      <c r="B1030" t="s">
        <v>122</v>
      </c>
      <c r="C1030" t="s">
        <v>24343</v>
      </c>
      <c r="D1030" s="1">
        <v>39342</v>
      </c>
      <c r="E1030" s="1">
        <v>43951</v>
      </c>
      <c r="F1030" t="s">
        <v>26</v>
      </c>
      <c r="I1030">
        <v>100</v>
      </c>
      <c r="J1030">
        <v>0</v>
      </c>
      <c r="K1030">
        <v>0</v>
      </c>
      <c r="L1030">
        <v>1475</v>
      </c>
      <c r="M1030">
        <v>1475</v>
      </c>
      <c r="N1030" t="s">
        <v>20</v>
      </c>
      <c r="O1030" t="s">
        <v>24344</v>
      </c>
      <c r="P1030" t="s">
        <v>44</v>
      </c>
      <c r="Q1030" t="s">
        <v>34233</v>
      </c>
      <c r="R1030" t="s">
        <v>34233</v>
      </c>
      <c r="S1030" t="s">
        <v>34233</v>
      </c>
      <c r="T1030" t="s">
        <v>34233</v>
      </c>
      <c r="V1030" t="s">
        <v>32706</v>
      </c>
      <c r="AD1030" t="str">
        <f t="shared" si="163"/>
        <v/>
      </c>
      <c r="AE1030" t="str">
        <f t="shared" si="164"/>
        <v/>
      </c>
      <c r="AF1030" t="str">
        <f t="shared" si="159"/>
        <v/>
      </c>
      <c r="AG1030" t="str">
        <f t="shared" si="165"/>
        <v/>
      </c>
      <c r="AH1030" t="str">
        <f t="shared" si="167"/>
        <v/>
      </c>
      <c r="AI1030">
        <v>0.14499999999999999</v>
      </c>
      <c r="AJ1030" t="str">
        <f t="shared" si="166"/>
        <v/>
      </c>
      <c r="AK1030" t="str">
        <f t="shared" si="168"/>
        <v/>
      </c>
      <c r="AL1030" t="str">
        <f t="shared" si="160"/>
        <v/>
      </c>
    </row>
    <row r="1031" spans="1:39" x14ac:dyDescent="0.2">
      <c r="A1031" t="s">
        <v>13771</v>
      </c>
      <c r="B1031" t="s">
        <v>122</v>
      </c>
      <c r="C1031" t="s">
        <v>13772</v>
      </c>
      <c r="D1031" s="1">
        <v>36973</v>
      </c>
      <c r="E1031" s="1">
        <v>43957</v>
      </c>
      <c r="F1031" t="s">
        <v>470</v>
      </c>
      <c r="I1031">
        <v>100</v>
      </c>
      <c r="J1031">
        <v>0</v>
      </c>
      <c r="K1031">
        <v>0</v>
      </c>
      <c r="L1031">
        <v>10998</v>
      </c>
      <c r="M1031">
        <v>10998</v>
      </c>
      <c r="N1031" t="s">
        <v>20</v>
      </c>
      <c r="O1031" t="s">
        <v>13773</v>
      </c>
      <c r="P1031" t="s">
        <v>28</v>
      </c>
      <c r="Q1031" t="s">
        <v>32746</v>
      </c>
      <c r="R1031">
        <v>40</v>
      </c>
      <c r="S1031" t="s">
        <v>33799</v>
      </c>
      <c r="T1031" t="s">
        <v>34402</v>
      </c>
      <c r="U1031" t="s">
        <v>32746</v>
      </c>
      <c r="V1031" t="s">
        <v>32747</v>
      </c>
      <c r="W1031">
        <v>3200</v>
      </c>
      <c r="X1031" t="s">
        <v>32748</v>
      </c>
      <c r="Y1031">
        <v>1</v>
      </c>
      <c r="Z1031">
        <v>7200</v>
      </c>
      <c r="AA1031">
        <v>25</v>
      </c>
      <c r="AB1031">
        <v>30</v>
      </c>
      <c r="AD1031" t="str">
        <f t="shared" si="163"/>
        <v/>
      </c>
      <c r="AE1031" t="str">
        <f t="shared" si="164"/>
        <v/>
      </c>
      <c r="AF1031">
        <f t="shared" si="159"/>
        <v>7200</v>
      </c>
      <c r="AG1031" t="str">
        <f t="shared" si="165"/>
        <v/>
      </c>
      <c r="AH1031" t="str">
        <f t="shared" si="167"/>
        <v/>
      </c>
      <c r="AI1031">
        <v>0.14499999999999999</v>
      </c>
      <c r="AJ1031">
        <v>40</v>
      </c>
      <c r="AK1031" t="str">
        <f t="shared" si="168"/>
        <v/>
      </c>
      <c r="AM1031" t="s">
        <v>33903</v>
      </c>
    </row>
    <row r="1032" spans="1:39" x14ac:dyDescent="0.2">
      <c r="A1032" t="s">
        <v>13774</v>
      </c>
      <c r="B1032" t="s">
        <v>122</v>
      </c>
      <c r="C1032" t="s">
        <v>13775</v>
      </c>
      <c r="D1032" s="1">
        <v>36973</v>
      </c>
      <c r="E1032" s="1">
        <v>43456</v>
      </c>
      <c r="F1032" t="s">
        <v>474</v>
      </c>
      <c r="I1032">
        <v>100</v>
      </c>
      <c r="J1032">
        <v>0</v>
      </c>
      <c r="K1032">
        <v>0</v>
      </c>
      <c r="L1032">
        <v>30</v>
      </c>
      <c r="M1032">
        <v>30</v>
      </c>
      <c r="N1032" t="s">
        <v>20</v>
      </c>
      <c r="O1032" t="s">
        <v>13776</v>
      </c>
      <c r="P1032" t="s">
        <v>28</v>
      </c>
      <c r="Q1032" t="s">
        <v>34233</v>
      </c>
      <c r="R1032" t="s">
        <v>34233</v>
      </c>
      <c r="S1032" t="s">
        <v>32627</v>
      </c>
      <c r="T1032" t="s">
        <v>34233</v>
      </c>
      <c r="AD1032" t="str">
        <f t="shared" si="163"/>
        <v/>
      </c>
      <c r="AE1032" t="str">
        <f t="shared" si="164"/>
        <v/>
      </c>
      <c r="AF1032" t="str">
        <f t="shared" si="159"/>
        <v/>
      </c>
      <c r="AG1032" t="str">
        <f t="shared" si="165"/>
        <v/>
      </c>
      <c r="AH1032" t="str">
        <f t="shared" si="167"/>
        <v/>
      </c>
      <c r="AI1032">
        <v>0.14499999999999999</v>
      </c>
      <c r="AJ1032" t="str">
        <f t="shared" si="166"/>
        <v/>
      </c>
      <c r="AK1032" t="str">
        <f t="shared" si="168"/>
        <v/>
      </c>
      <c r="AL1032" t="str">
        <f t="shared" si="160"/>
        <v/>
      </c>
    </row>
    <row r="1033" spans="1:39" x14ac:dyDescent="0.2">
      <c r="A1033" t="s">
        <v>17826</v>
      </c>
      <c r="B1033" t="s">
        <v>122</v>
      </c>
      <c r="C1033" t="s">
        <v>17827</v>
      </c>
      <c r="D1033" s="1">
        <v>37895</v>
      </c>
      <c r="E1033" s="1">
        <v>44091</v>
      </c>
      <c r="F1033" t="s">
        <v>470</v>
      </c>
      <c r="G1033" t="s">
        <v>19</v>
      </c>
      <c r="I1033">
        <v>50</v>
      </c>
      <c r="J1033">
        <v>50</v>
      </c>
      <c r="K1033">
        <v>0</v>
      </c>
      <c r="L1033">
        <v>5863</v>
      </c>
      <c r="M1033">
        <v>5863</v>
      </c>
      <c r="N1033" t="s">
        <v>20</v>
      </c>
      <c r="O1033" t="s">
        <v>21</v>
      </c>
      <c r="P1033" t="s">
        <v>28</v>
      </c>
      <c r="Q1033" t="s">
        <v>34233</v>
      </c>
      <c r="R1033" t="s">
        <v>34233</v>
      </c>
      <c r="S1033" t="s">
        <v>32628</v>
      </c>
      <c r="T1033" t="s">
        <v>34403</v>
      </c>
      <c r="U1033" t="s">
        <v>32749</v>
      </c>
      <c r="V1033" t="s">
        <v>32638</v>
      </c>
      <c r="W1033">
        <v>2200</v>
      </c>
      <c r="X1033">
        <v>5</v>
      </c>
      <c r="Y1033">
        <v>2</v>
      </c>
      <c r="Z1033">
        <v>5500</v>
      </c>
      <c r="AB1033">
        <v>37</v>
      </c>
      <c r="AC1033">
        <v>40</v>
      </c>
      <c r="AD1033" t="str">
        <f t="shared" si="163"/>
        <v/>
      </c>
      <c r="AE1033" t="str">
        <f t="shared" si="164"/>
        <v/>
      </c>
      <c r="AF1033" t="str">
        <f t="shared" si="159"/>
        <v/>
      </c>
      <c r="AG1033">
        <v>71</v>
      </c>
      <c r="AH1033">
        <f t="shared" si="167"/>
        <v>198.79999999999998</v>
      </c>
      <c r="AI1033">
        <v>0.14499999999999999</v>
      </c>
      <c r="AJ1033">
        <f t="shared" si="166"/>
        <v>28.825999999999997</v>
      </c>
      <c r="AK1033" t="str">
        <f t="shared" si="168"/>
        <v/>
      </c>
      <c r="AL1033" t="str">
        <f t="shared" si="160"/>
        <v/>
      </c>
    </row>
    <row r="1034" spans="1:39" x14ac:dyDescent="0.2">
      <c r="A1034" t="s">
        <v>25631</v>
      </c>
      <c r="B1034" t="s">
        <v>122</v>
      </c>
      <c r="C1034" t="s">
        <v>25632</v>
      </c>
      <c r="D1034" s="1">
        <v>40149</v>
      </c>
      <c r="E1034" s="1">
        <v>44546</v>
      </c>
      <c r="F1034" t="s">
        <v>470</v>
      </c>
      <c r="I1034">
        <v>100</v>
      </c>
      <c r="J1034">
        <v>0</v>
      </c>
      <c r="K1034">
        <v>0</v>
      </c>
      <c r="L1034">
        <v>32006</v>
      </c>
      <c r="M1034">
        <v>32006</v>
      </c>
      <c r="N1034" t="s">
        <v>20</v>
      </c>
      <c r="O1034" t="s">
        <v>25633</v>
      </c>
      <c r="P1034" t="s">
        <v>44</v>
      </c>
      <c r="Q1034" t="s">
        <v>34233</v>
      </c>
      <c r="R1034" t="s">
        <v>34233</v>
      </c>
      <c r="S1034" t="s">
        <v>33817</v>
      </c>
      <c r="T1034" t="s">
        <v>34780</v>
      </c>
      <c r="U1034" t="s">
        <v>32751</v>
      </c>
      <c r="V1034" t="s">
        <v>34942</v>
      </c>
      <c r="W1034">
        <f>10000+4000</f>
        <v>14000</v>
      </c>
      <c r="X1034" t="s">
        <v>32741</v>
      </c>
      <c r="Y1034">
        <v>4</v>
      </c>
      <c r="Z1034">
        <f>10000*3+1*4000</f>
        <v>34000</v>
      </c>
      <c r="AA1034">
        <v>13</v>
      </c>
      <c r="AD1034" t="str">
        <f t="shared" si="163"/>
        <v/>
      </c>
      <c r="AE1034" t="str">
        <f t="shared" si="164"/>
        <v/>
      </c>
      <c r="AF1034">
        <f t="shared" si="159"/>
        <v>34000</v>
      </c>
      <c r="AG1034" t="str">
        <f t="shared" ref="AG1034:AG1044" si="169">IF((S1034&lt;&gt;"tühi")*(AC1034&lt;&gt;""),AC1034,"")</f>
        <v/>
      </c>
      <c r="AH1034" t="str">
        <f t="shared" si="167"/>
        <v/>
      </c>
      <c r="AI1034">
        <v>0.14499999999999999</v>
      </c>
      <c r="AJ1034" t="str">
        <f t="shared" si="166"/>
        <v/>
      </c>
      <c r="AK1034" t="str">
        <f t="shared" si="168"/>
        <v/>
      </c>
      <c r="AL1034" t="str">
        <f t="shared" si="160"/>
        <v/>
      </c>
      <c r="AM1034" t="s">
        <v>33904</v>
      </c>
    </row>
    <row r="1035" spans="1:39" x14ac:dyDescent="0.2">
      <c r="A1035" t="s">
        <v>19219</v>
      </c>
      <c r="B1035" t="s">
        <v>122</v>
      </c>
      <c r="C1035" t="s">
        <v>19220</v>
      </c>
      <c r="D1035" s="1">
        <v>38132</v>
      </c>
      <c r="E1035" s="1">
        <v>43456</v>
      </c>
      <c r="F1035" t="s">
        <v>474</v>
      </c>
      <c r="I1035">
        <v>100</v>
      </c>
      <c r="J1035">
        <v>0</v>
      </c>
      <c r="K1035">
        <v>0</v>
      </c>
      <c r="L1035">
        <v>33</v>
      </c>
      <c r="M1035">
        <v>33</v>
      </c>
      <c r="N1035" t="s">
        <v>20</v>
      </c>
      <c r="O1035" t="s">
        <v>19221</v>
      </c>
      <c r="P1035" t="s">
        <v>28</v>
      </c>
      <c r="Q1035" t="s">
        <v>34233</v>
      </c>
      <c r="R1035" t="s">
        <v>34233</v>
      </c>
      <c r="S1035" t="s">
        <v>32627</v>
      </c>
      <c r="T1035" t="s">
        <v>34233</v>
      </c>
      <c r="U1035" t="s">
        <v>32641</v>
      </c>
      <c r="V1035" t="s">
        <v>34953</v>
      </c>
      <c r="W1035">
        <v>25</v>
      </c>
      <c r="X1035">
        <v>1</v>
      </c>
      <c r="Y1035">
        <v>1</v>
      </c>
      <c r="AA1035">
        <v>5</v>
      </c>
      <c r="AB1035">
        <v>71</v>
      </c>
      <c r="AD1035" t="str">
        <f t="shared" si="163"/>
        <v/>
      </c>
      <c r="AE1035" t="str">
        <f t="shared" si="164"/>
        <v/>
      </c>
      <c r="AF1035" t="str">
        <f t="shared" si="159"/>
        <v/>
      </c>
      <c r="AG1035" t="str">
        <f t="shared" si="169"/>
        <v/>
      </c>
      <c r="AH1035" t="str">
        <f t="shared" si="167"/>
        <v/>
      </c>
      <c r="AI1035">
        <v>0.14499999999999999</v>
      </c>
      <c r="AJ1035" t="str">
        <f t="shared" si="166"/>
        <v/>
      </c>
      <c r="AK1035" t="str">
        <f t="shared" si="168"/>
        <v/>
      </c>
      <c r="AL1035" t="str">
        <f t="shared" si="160"/>
        <v/>
      </c>
    </row>
    <row r="1036" spans="1:39" x14ac:dyDescent="0.2">
      <c r="A1036" t="s">
        <v>28484</v>
      </c>
      <c r="B1036" t="s">
        <v>122</v>
      </c>
      <c r="C1036" t="s">
        <v>28485</v>
      </c>
      <c r="D1036" s="1">
        <v>42657</v>
      </c>
      <c r="E1036" s="1">
        <v>43957</v>
      </c>
      <c r="F1036" t="s">
        <v>889</v>
      </c>
      <c r="I1036">
        <v>100</v>
      </c>
      <c r="J1036">
        <v>0</v>
      </c>
      <c r="K1036">
        <v>0</v>
      </c>
      <c r="L1036">
        <v>3517</v>
      </c>
      <c r="M1036">
        <v>3517</v>
      </c>
      <c r="N1036" t="s">
        <v>20</v>
      </c>
      <c r="O1036" t="s">
        <v>28486</v>
      </c>
      <c r="P1036" t="s">
        <v>44</v>
      </c>
      <c r="Q1036" t="s">
        <v>34233</v>
      </c>
      <c r="R1036" t="s">
        <v>34233</v>
      </c>
      <c r="S1036" t="s">
        <v>33942</v>
      </c>
      <c r="T1036" t="s">
        <v>34233</v>
      </c>
      <c r="V1036" t="s">
        <v>34953</v>
      </c>
      <c r="AD1036" t="str">
        <f t="shared" si="163"/>
        <v/>
      </c>
      <c r="AE1036" t="str">
        <f t="shared" si="164"/>
        <v/>
      </c>
      <c r="AF1036" t="str">
        <f t="shared" ref="AF1036:AF1099" si="170">IF((S1036&lt;&gt;"tühi")*(F1036&lt;&gt;"Elamumaa")*(G1036&lt;&gt;"Elamumaa")*(H1036&lt;&gt;"Elamumaa"),IF(Z1036=0,"",Z1036),"")</f>
        <v/>
      </c>
      <c r="AG1036" t="str">
        <f t="shared" si="169"/>
        <v/>
      </c>
      <c r="AH1036" t="str">
        <f t="shared" si="167"/>
        <v/>
      </c>
      <c r="AI1036">
        <v>0.14499999999999999</v>
      </c>
      <c r="AJ1036" t="str">
        <f t="shared" si="166"/>
        <v/>
      </c>
      <c r="AK1036" t="str">
        <f t="shared" si="168"/>
        <v/>
      </c>
      <c r="AL1036" t="str">
        <f t="shared" si="160"/>
        <v/>
      </c>
    </row>
    <row r="1037" spans="1:39" x14ac:dyDescent="0.2">
      <c r="A1037" t="s">
        <v>16354</v>
      </c>
      <c r="B1037" t="s">
        <v>122</v>
      </c>
      <c r="C1037" t="s">
        <v>16355</v>
      </c>
      <c r="D1037" s="1">
        <v>37580</v>
      </c>
      <c r="E1037" s="1">
        <v>43957</v>
      </c>
      <c r="F1037" t="s">
        <v>470</v>
      </c>
      <c r="I1037">
        <v>100</v>
      </c>
      <c r="J1037">
        <v>0</v>
      </c>
      <c r="K1037">
        <v>0</v>
      </c>
      <c r="L1037">
        <v>26820</v>
      </c>
      <c r="M1037">
        <v>26820</v>
      </c>
      <c r="N1037" t="s">
        <v>20</v>
      </c>
      <c r="O1037" t="s">
        <v>16356</v>
      </c>
      <c r="P1037" t="s">
        <v>28</v>
      </c>
      <c r="Q1037" t="s">
        <v>34240</v>
      </c>
      <c r="R1037">
        <v>8</v>
      </c>
      <c r="S1037" t="s">
        <v>32627</v>
      </c>
      <c r="T1037" t="s">
        <v>34376</v>
      </c>
      <c r="U1037" t="s">
        <v>32750</v>
      </c>
      <c r="V1037" t="s">
        <v>34941</v>
      </c>
      <c r="W1037">
        <f>L1037*0.35</f>
        <v>9387</v>
      </c>
      <c r="X1037">
        <v>2</v>
      </c>
      <c r="Y1037">
        <v>3</v>
      </c>
      <c r="Z1037">
        <f>W1037*X1037</f>
        <v>18774</v>
      </c>
      <c r="AB1037">
        <v>35</v>
      </c>
      <c r="AD1037" t="str">
        <f t="shared" si="163"/>
        <v/>
      </c>
      <c r="AE1037" t="str">
        <f t="shared" si="164"/>
        <v/>
      </c>
      <c r="AF1037">
        <f t="shared" si="170"/>
        <v>18774</v>
      </c>
      <c r="AG1037" t="str">
        <f t="shared" si="169"/>
        <v/>
      </c>
      <c r="AH1037" t="str">
        <f t="shared" si="167"/>
        <v/>
      </c>
      <c r="AI1037">
        <v>0.14499999999999999</v>
      </c>
      <c r="AJ1037">
        <v>8</v>
      </c>
      <c r="AK1037" t="str">
        <f t="shared" si="168"/>
        <v/>
      </c>
      <c r="AL1037" t="str">
        <f t="shared" si="160"/>
        <v/>
      </c>
    </row>
    <row r="1038" spans="1:39" x14ac:dyDescent="0.2">
      <c r="A1038" t="s">
        <v>26889</v>
      </c>
      <c r="B1038" t="s">
        <v>122</v>
      </c>
      <c r="C1038" t="s">
        <v>26890</v>
      </c>
      <c r="D1038" s="1">
        <v>41549</v>
      </c>
      <c r="E1038" s="1">
        <v>43957</v>
      </c>
      <c r="F1038" t="s">
        <v>2354</v>
      </c>
      <c r="I1038">
        <v>100</v>
      </c>
      <c r="J1038">
        <v>0</v>
      </c>
      <c r="K1038">
        <v>0</v>
      </c>
      <c r="L1038">
        <v>37735</v>
      </c>
      <c r="M1038">
        <v>37735</v>
      </c>
      <c r="N1038" t="s">
        <v>20</v>
      </c>
      <c r="O1038" t="s">
        <v>26891</v>
      </c>
      <c r="P1038" t="s">
        <v>28</v>
      </c>
      <c r="Q1038" t="s">
        <v>34233</v>
      </c>
      <c r="R1038" t="s">
        <v>34233</v>
      </c>
      <c r="S1038" t="s">
        <v>33799</v>
      </c>
      <c r="T1038" t="s">
        <v>34404</v>
      </c>
      <c r="U1038" t="s">
        <v>32751</v>
      </c>
      <c r="V1038" t="s">
        <v>34895</v>
      </c>
      <c r="Y1038">
        <v>1</v>
      </c>
      <c r="AD1038" t="str">
        <f t="shared" si="163"/>
        <v/>
      </c>
      <c r="AE1038" t="str">
        <f t="shared" si="164"/>
        <v/>
      </c>
      <c r="AF1038" t="str">
        <f t="shared" si="170"/>
        <v/>
      </c>
      <c r="AG1038" t="str">
        <f t="shared" si="169"/>
        <v/>
      </c>
      <c r="AH1038" t="str">
        <f t="shared" si="167"/>
        <v/>
      </c>
      <c r="AI1038">
        <v>0.14499999999999999</v>
      </c>
      <c r="AJ1038" t="str">
        <f t="shared" si="166"/>
        <v/>
      </c>
      <c r="AK1038" t="str">
        <f t="shared" si="168"/>
        <v/>
      </c>
      <c r="AL1038" t="str">
        <f t="shared" si="160"/>
        <v/>
      </c>
    </row>
    <row r="1039" spans="1:39" x14ac:dyDescent="0.2">
      <c r="A1039" t="s">
        <v>18313</v>
      </c>
      <c r="B1039" t="s">
        <v>122</v>
      </c>
      <c r="C1039" t="s">
        <v>18314</v>
      </c>
      <c r="D1039" s="1">
        <v>41918</v>
      </c>
      <c r="E1039" s="1">
        <v>44546</v>
      </c>
      <c r="F1039" t="s">
        <v>470</v>
      </c>
      <c r="I1039">
        <v>100</v>
      </c>
      <c r="J1039">
        <v>0</v>
      </c>
      <c r="K1039">
        <v>0</v>
      </c>
      <c r="L1039">
        <v>11125</v>
      </c>
      <c r="M1039">
        <v>11125</v>
      </c>
      <c r="N1039" t="s">
        <v>20</v>
      </c>
      <c r="O1039" t="s">
        <v>18315</v>
      </c>
      <c r="P1039" t="s">
        <v>28</v>
      </c>
      <c r="Q1039" t="s">
        <v>34233</v>
      </c>
      <c r="R1039" t="s">
        <v>34233</v>
      </c>
      <c r="S1039" t="s">
        <v>32627</v>
      </c>
      <c r="T1039" t="s">
        <v>34376</v>
      </c>
      <c r="U1039" t="s">
        <v>32752</v>
      </c>
      <c r="V1039" t="s">
        <v>34948</v>
      </c>
      <c r="W1039">
        <v>7700</v>
      </c>
      <c r="X1039">
        <v>15</v>
      </c>
      <c r="Y1039">
        <v>2</v>
      </c>
      <c r="Z1039">
        <v>34200</v>
      </c>
      <c r="AA1039">
        <v>45</v>
      </c>
      <c r="AD1039" t="str">
        <f t="shared" si="163"/>
        <v/>
      </c>
      <c r="AE1039" t="str">
        <f t="shared" si="164"/>
        <v/>
      </c>
      <c r="AF1039">
        <f t="shared" si="170"/>
        <v>34200</v>
      </c>
      <c r="AG1039" t="str">
        <f t="shared" si="169"/>
        <v/>
      </c>
      <c r="AH1039" t="str">
        <f t="shared" si="167"/>
        <v/>
      </c>
      <c r="AI1039">
        <v>0.14499999999999999</v>
      </c>
      <c r="AJ1039" t="str">
        <f t="shared" si="166"/>
        <v/>
      </c>
      <c r="AK1039" t="str">
        <f t="shared" si="168"/>
        <v/>
      </c>
      <c r="AL1039" t="str">
        <f t="shared" si="160"/>
        <v/>
      </c>
      <c r="AM1039" t="s">
        <v>33905</v>
      </c>
    </row>
    <row r="1040" spans="1:39" x14ac:dyDescent="0.2">
      <c r="A1040" t="s">
        <v>18002</v>
      </c>
      <c r="B1040" t="s">
        <v>122</v>
      </c>
      <c r="C1040" t="s">
        <v>18003</v>
      </c>
      <c r="D1040" s="1">
        <v>37868</v>
      </c>
      <c r="E1040" s="1">
        <v>43456</v>
      </c>
      <c r="F1040" t="s">
        <v>470</v>
      </c>
      <c r="I1040">
        <v>100</v>
      </c>
      <c r="J1040">
        <v>0</v>
      </c>
      <c r="K1040">
        <v>0</v>
      </c>
      <c r="L1040">
        <v>710</v>
      </c>
      <c r="M1040">
        <v>710</v>
      </c>
      <c r="N1040" t="s">
        <v>20</v>
      </c>
      <c r="O1040" t="s">
        <v>18004</v>
      </c>
      <c r="P1040" t="s">
        <v>28</v>
      </c>
      <c r="Q1040" t="s">
        <v>34233</v>
      </c>
      <c r="R1040" t="s">
        <v>34233</v>
      </c>
      <c r="S1040" t="s">
        <v>32627</v>
      </c>
      <c r="T1040" t="s">
        <v>34405</v>
      </c>
      <c r="V1040" t="s">
        <v>34948</v>
      </c>
      <c r="W1040">
        <v>150</v>
      </c>
      <c r="X1040">
        <v>1</v>
      </c>
      <c r="Y1040">
        <v>2</v>
      </c>
      <c r="Z1040">
        <v>150</v>
      </c>
      <c r="AA1040">
        <v>3</v>
      </c>
      <c r="AD1040" t="str">
        <f t="shared" si="163"/>
        <v/>
      </c>
      <c r="AE1040" t="str">
        <f t="shared" si="164"/>
        <v/>
      </c>
      <c r="AF1040">
        <f t="shared" si="170"/>
        <v>150</v>
      </c>
      <c r="AG1040" t="str">
        <f t="shared" si="169"/>
        <v/>
      </c>
      <c r="AH1040" t="str">
        <f t="shared" si="167"/>
        <v/>
      </c>
      <c r="AI1040">
        <v>0.14499999999999999</v>
      </c>
      <c r="AJ1040" t="str">
        <f t="shared" si="166"/>
        <v/>
      </c>
      <c r="AK1040" t="str">
        <f t="shared" si="168"/>
        <v/>
      </c>
      <c r="AL1040" t="str">
        <f t="shared" si="160"/>
        <v/>
      </c>
    </row>
    <row r="1041" spans="1:39" x14ac:dyDescent="0.2">
      <c r="A1041" t="s">
        <v>18310</v>
      </c>
      <c r="B1041" t="s">
        <v>122</v>
      </c>
      <c r="C1041" t="s">
        <v>18311</v>
      </c>
      <c r="D1041" s="1">
        <v>38358</v>
      </c>
      <c r="E1041" s="1">
        <v>43957</v>
      </c>
      <c r="F1041" t="s">
        <v>2354</v>
      </c>
      <c r="I1041">
        <v>100</v>
      </c>
      <c r="J1041">
        <v>0</v>
      </c>
      <c r="K1041">
        <v>0</v>
      </c>
      <c r="L1041">
        <v>20999</v>
      </c>
      <c r="M1041">
        <v>20999</v>
      </c>
      <c r="N1041" t="s">
        <v>20</v>
      </c>
      <c r="O1041" t="s">
        <v>18312</v>
      </c>
      <c r="P1041" t="s">
        <v>28</v>
      </c>
      <c r="Q1041" t="s">
        <v>34233</v>
      </c>
      <c r="R1041" t="s">
        <v>34233</v>
      </c>
      <c r="S1041" t="s">
        <v>33942</v>
      </c>
      <c r="T1041" t="s">
        <v>34233</v>
      </c>
      <c r="U1041" t="s">
        <v>32753</v>
      </c>
      <c r="V1041" t="s">
        <v>32754</v>
      </c>
      <c r="W1041">
        <v>6700</v>
      </c>
      <c r="X1041" t="s">
        <v>32688</v>
      </c>
      <c r="Y1041">
        <v>1</v>
      </c>
      <c r="Z1041">
        <v>36476</v>
      </c>
      <c r="AA1041">
        <v>20</v>
      </c>
      <c r="AD1041">
        <f t="shared" si="163"/>
        <v>36476</v>
      </c>
      <c r="AE1041" t="str">
        <f t="shared" si="164"/>
        <v/>
      </c>
      <c r="AF1041" t="str">
        <f t="shared" si="170"/>
        <v/>
      </c>
      <c r="AG1041" t="str">
        <f t="shared" si="169"/>
        <v/>
      </c>
      <c r="AH1041" t="str">
        <f t="shared" si="167"/>
        <v/>
      </c>
      <c r="AI1041">
        <v>0.14499999999999999</v>
      </c>
      <c r="AJ1041" t="str">
        <f t="shared" si="166"/>
        <v/>
      </c>
      <c r="AK1041" t="str">
        <f t="shared" si="168"/>
        <v/>
      </c>
      <c r="AL1041" s="9">
        <v>1</v>
      </c>
      <c r="AM1041" t="s">
        <v>34926</v>
      </c>
    </row>
    <row r="1042" spans="1:39" x14ac:dyDescent="0.2">
      <c r="A1042" t="s">
        <v>31128</v>
      </c>
      <c r="B1042" t="s">
        <v>122</v>
      </c>
      <c r="C1042" t="s">
        <v>31129</v>
      </c>
      <c r="D1042" s="1">
        <v>43859</v>
      </c>
      <c r="E1042" s="1">
        <v>43957</v>
      </c>
      <c r="F1042" t="s">
        <v>26</v>
      </c>
      <c r="I1042">
        <v>100</v>
      </c>
      <c r="J1042">
        <v>0</v>
      </c>
      <c r="K1042">
        <v>0</v>
      </c>
      <c r="L1042">
        <v>305</v>
      </c>
      <c r="M1042">
        <v>305</v>
      </c>
      <c r="N1042" t="s">
        <v>20</v>
      </c>
      <c r="O1042" t="s">
        <v>31130</v>
      </c>
      <c r="P1042" t="s">
        <v>44</v>
      </c>
      <c r="Q1042" t="s">
        <v>34233</v>
      </c>
      <c r="R1042" t="s">
        <v>34233</v>
      </c>
      <c r="S1042" t="s">
        <v>34233</v>
      </c>
      <c r="T1042" t="s">
        <v>34233</v>
      </c>
      <c r="AD1042" t="str">
        <f t="shared" si="163"/>
        <v/>
      </c>
      <c r="AE1042" t="str">
        <f t="shared" si="164"/>
        <v/>
      </c>
      <c r="AF1042" t="str">
        <f t="shared" si="170"/>
        <v/>
      </c>
      <c r="AG1042" t="str">
        <f t="shared" si="169"/>
        <v/>
      </c>
      <c r="AH1042" t="str">
        <f t="shared" si="167"/>
        <v/>
      </c>
      <c r="AI1042">
        <v>0.14499999999999999</v>
      </c>
      <c r="AJ1042" t="str">
        <f t="shared" si="166"/>
        <v/>
      </c>
      <c r="AK1042" t="str">
        <f t="shared" si="168"/>
        <v/>
      </c>
      <c r="AL1042" t="str">
        <f t="shared" si="160"/>
        <v/>
      </c>
    </row>
    <row r="1043" spans="1:39" x14ac:dyDescent="0.2">
      <c r="A1043" t="s">
        <v>30529</v>
      </c>
      <c r="B1043" t="s">
        <v>122</v>
      </c>
      <c r="C1043" t="s">
        <v>30530</v>
      </c>
      <c r="D1043" s="1">
        <v>43859</v>
      </c>
      <c r="E1043" s="1">
        <v>44644</v>
      </c>
      <c r="F1043" t="s">
        <v>889</v>
      </c>
      <c r="I1043">
        <v>100</v>
      </c>
      <c r="J1043">
        <v>0</v>
      </c>
      <c r="K1043">
        <v>0</v>
      </c>
      <c r="L1043">
        <v>698</v>
      </c>
      <c r="M1043">
        <v>698</v>
      </c>
      <c r="N1043" t="s">
        <v>20</v>
      </c>
      <c r="O1043" t="s">
        <v>30531</v>
      </c>
      <c r="P1043" t="s">
        <v>44</v>
      </c>
      <c r="Q1043" t="s">
        <v>34233</v>
      </c>
      <c r="R1043" t="s">
        <v>34233</v>
      </c>
      <c r="S1043" t="s">
        <v>33942</v>
      </c>
      <c r="T1043" t="s">
        <v>34233</v>
      </c>
      <c r="AD1043" t="str">
        <f t="shared" si="163"/>
        <v/>
      </c>
      <c r="AE1043" t="str">
        <f t="shared" si="164"/>
        <v/>
      </c>
      <c r="AF1043" t="str">
        <f t="shared" si="170"/>
        <v/>
      </c>
      <c r="AG1043" t="str">
        <f t="shared" si="169"/>
        <v/>
      </c>
      <c r="AH1043" t="str">
        <f t="shared" si="167"/>
        <v/>
      </c>
      <c r="AI1043">
        <v>0.14499999999999999</v>
      </c>
      <c r="AJ1043" t="str">
        <f t="shared" si="166"/>
        <v/>
      </c>
      <c r="AK1043" t="str">
        <f t="shared" si="168"/>
        <v/>
      </c>
      <c r="AL1043" t="str">
        <f t="shared" si="160"/>
        <v/>
      </c>
    </row>
    <row r="1044" spans="1:39" x14ac:dyDescent="0.2">
      <c r="A1044" t="s">
        <v>27021</v>
      </c>
      <c r="B1044" t="s">
        <v>122</v>
      </c>
      <c r="C1044" t="s">
        <v>27022</v>
      </c>
      <c r="D1044" s="1">
        <v>41631</v>
      </c>
      <c r="E1044" s="1">
        <v>44732</v>
      </c>
      <c r="F1044" t="s">
        <v>26</v>
      </c>
      <c r="I1044">
        <v>100</v>
      </c>
      <c r="J1044">
        <v>0</v>
      </c>
      <c r="K1044">
        <v>0</v>
      </c>
      <c r="L1044">
        <v>1375</v>
      </c>
      <c r="M1044">
        <v>1375</v>
      </c>
      <c r="N1044" t="s">
        <v>20</v>
      </c>
      <c r="O1044" t="s">
        <v>27023</v>
      </c>
      <c r="P1044" t="s">
        <v>44</v>
      </c>
      <c r="Q1044" t="s">
        <v>34233</v>
      </c>
      <c r="R1044" t="s">
        <v>34233</v>
      </c>
      <c r="S1044" t="s">
        <v>34233</v>
      </c>
      <c r="T1044" t="s">
        <v>34233</v>
      </c>
      <c r="AD1044" t="str">
        <f t="shared" si="163"/>
        <v/>
      </c>
      <c r="AE1044" t="str">
        <f t="shared" si="164"/>
        <v/>
      </c>
      <c r="AF1044" t="str">
        <f t="shared" si="170"/>
        <v/>
      </c>
      <c r="AG1044" t="str">
        <f t="shared" si="169"/>
        <v/>
      </c>
      <c r="AH1044" t="str">
        <f t="shared" si="167"/>
        <v/>
      </c>
      <c r="AI1044">
        <v>0.14499999999999999</v>
      </c>
      <c r="AJ1044" t="str">
        <f t="shared" si="166"/>
        <v/>
      </c>
      <c r="AK1044" t="str">
        <f t="shared" si="168"/>
        <v/>
      </c>
      <c r="AL1044" t="str">
        <f t="shared" si="160"/>
        <v/>
      </c>
    </row>
    <row r="1045" spans="1:39" x14ac:dyDescent="0.2">
      <c r="A1045" t="s">
        <v>13173</v>
      </c>
      <c r="B1045" t="s">
        <v>122</v>
      </c>
      <c r="C1045" t="s">
        <v>13174</v>
      </c>
      <c r="D1045" s="1">
        <v>36843</v>
      </c>
      <c r="E1045" s="1">
        <v>43456</v>
      </c>
      <c r="F1045" t="s">
        <v>19</v>
      </c>
      <c r="I1045">
        <v>100</v>
      </c>
      <c r="J1045">
        <v>0</v>
      </c>
      <c r="K1045">
        <v>0</v>
      </c>
      <c r="L1045">
        <v>1217</v>
      </c>
      <c r="M1045">
        <v>1217</v>
      </c>
      <c r="N1045" t="s">
        <v>20</v>
      </c>
      <c r="O1045" t="s">
        <v>13175</v>
      </c>
      <c r="P1045" t="s">
        <v>28</v>
      </c>
      <c r="Q1045" t="s">
        <v>34233</v>
      </c>
      <c r="R1045" t="s">
        <v>34233</v>
      </c>
      <c r="S1045" t="s">
        <v>33800</v>
      </c>
      <c r="T1045" t="s">
        <v>32634</v>
      </c>
      <c r="AD1045" t="str">
        <f t="shared" si="163"/>
        <v/>
      </c>
      <c r="AE1045" t="str">
        <f t="shared" si="164"/>
        <v/>
      </c>
      <c r="AF1045" t="str">
        <f t="shared" si="170"/>
        <v/>
      </c>
      <c r="AG1045" s="17">
        <v>1</v>
      </c>
      <c r="AH1045">
        <f t="shared" si="167"/>
        <v>2.8</v>
      </c>
      <c r="AI1045">
        <v>0.14499999999999999</v>
      </c>
      <c r="AJ1045">
        <f t="shared" si="166"/>
        <v>0.40599999999999997</v>
      </c>
      <c r="AK1045" t="str">
        <f t="shared" si="168"/>
        <v/>
      </c>
      <c r="AL1045" t="str">
        <f t="shared" si="160"/>
        <v/>
      </c>
    </row>
    <row r="1046" spans="1:39" x14ac:dyDescent="0.2">
      <c r="A1046" t="s">
        <v>6807</v>
      </c>
      <c r="B1046" t="s">
        <v>122</v>
      </c>
      <c r="C1046" t="s">
        <v>6808</v>
      </c>
      <c r="D1046" s="1">
        <v>36146</v>
      </c>
      <c r="E1046" s="1">
        <v>43456</v>
      </c>
      <c r="F1046" t="s">
        <v>19</v>
      </c>
      <c r="I1046">
        <v>100</v>
      </c>
      <c r="J1046">
        <v>0</v>
      </c>
      <c r="K1046">
        <v>0</v>
      </c>
      <c r="L1046">
        <v>1254</v>
      </c>
      <c r="M1046">
        <v>1254</v>
      </c>
      <c r="N1046" t="s">
        <v>20</v>
      </c>
      <c r="O1046" t="s">
        <v>6809</v>
      </c>
      <c r="P1046" t="s">
        <v>28</v>
      </c>
      <c r="Q1046" t="s">
        <v>34233</v>
      </c>
      <c r="R1046" t="s">
        <v>34233</v>
      </c>
      <c r="S1046" t="s">
        <v>32628</v>
      </c>
      <c r="T1046" t="s">
        <v>34357</v>
      </c>
      <c r="AD1046" t="str">
        <f t="shared" si="163"/>
        <v/>
      </c>
      <c r="AE1046" t="str">
        <f t="shared" si="164"/>
        <v/>
      </c>
      <c r="AF1046" t="str">
        <f t="shared" si="170"/>
        <v/>
      </c>
      <c r="AG1046" s="17">
        <v>1</v>
      </c>
      <c r="AH1046">
        <f t="shared" si="167"/>
        <v>2.8</v>
      </c>
      <c r="AI1046">
        <v>0.14499999999999999</v>
      </c>
      <c r="AJ1046">
        <f t="shared" si="166"/>
        <v>0.40599999999999997</v>
      </c>
      <c r="AK1046" t="str">
        <f t="shared" si="168"/>
        <v/>
      </c>
      <c r="AL1046" t="str">
        <f t="shared" si="160"/>
        <v/>
      </c>
    </row>
    <row r="1047" spans="1:39" x14ac:dyDescent="0.2">
      <c r="A1047" t="s">
        <v>6493</v>
      </c>
      <c r="B1047" t="s">
        <v>122</v>
      </c>
      <c r="C1047" t="s">
        <v>6494</v>
      </c>
      <c r="D1047" s="1">
        <v>36171</v>
      </c>
      <c r="E1047" s="1">
        <v>43456</v>
      </c>
      <c r="F1047" t="s">
        <v>19</v>
      </c>
      <c r="I1047">
        <v>100</v>
      </c>
      <c r="J1047">
        <v>0</v>
      </c>
      <c r="K1047">
        <v>0</v>
      </c>
      <c r="L1047">
        <v>1201</v>
      </c>
      <c r="M1047">
        <v>1201</v>
      </c>
      <c r="N1047" t="s">
        <v>20</v>
      </c>
      <c r="O1047" t="s">
        <v>6495</v>
      </c>
      <c r="P1047" t="s">
        <v>28</v>
      </c>
      <c r="Q1047" t="s">
        <v>34233</v>
      </c>
      <c r="R1047" t="s">
        <v>34233</v>
      </c>
      <c r="S1047" t="s">
        <v>33797</v>
      </c>
      <c r="T1047" t="s">
        <v>34349</v>
      </c>
      <c r="AD1047" t="str">
        <f t="shared" si="163"/>
        <v/>
      </c>
      <c r="AE1047" t="str">
        <f t="shared" si="164"/>
        <v/>
      </c>
      <c r="AF1047" t="str">
        <f t="shared" si="170"/>
        <v/>
      </c>
      <c r="AG1047" s="17">
        <v>1</v>
      </c>
      <c r="AH1047">
        <f t="shared" si="167"/>
        <v>2.8</v>
      </c>
      <c r="AI1047">
        <v>0.14499999999999999</v>
      </c>
      <c r="AJ1047">
        <f t="shared" si="166"/>
        <v>0.40599999999999997</v>
      </c>
      <c r="AK1047" t="str">
        <f t="shared" si="168"/>
        <v/>
      </c>
      <c r="AL1047" t="str">
        <f t="shared" si="160"/>
        <v/>
      </c>
    </row>
    <row r="1048" spans="1:39" x14ac:dyDescent="0.2">
      <c r="A1048" t="s">
        <v>13672</v>
      </c>
      <c r="B1048" t="s">
        <v>122</v>
      </c>
      <c r="C1048" t="s">
        <v>13673</v>
      </c>
      <c r="D1048" s="1">
        <v>37019</v>
      </c>
      <c r="E1048" s="1">
        <v>43456</v>
      </c>
      <c r="F1048" t="s">
        <v>19</v>
      </c>
      <c r="I1048">
        <v>100</v>
      </c>
      <c r="J1048">
        <v>0</v>
      </c>
      <c r="K1048">
        <v>0</v>
      </c>
      <c r="L1048">
        <v>1183</v>
      </c>
      <c r="M1048">
        <v>1183</v>
      </c>
      <c r="N1048" t="s">
        <v>20</v>
      </c>
      <c r="O1048" t="s">
        <v>13674</v>
      </c>
      <c r="P1048" t="s">
        <v>28</v>
      </c>
      <c r="Q1048" t="s">
        <v>34233</v>
      </c>
      <c r="R1048" t="s">
        <v>34233</v>
      </c>
      <c r="S1048" t="s">
        <v>33797</v>
      </c>
      <c r="T1048" t="s">
        <v>34357</v>
      </c>
      <c r="AD1048" t="str">
        <f t="shared" si="163"/>
        <v/>
      </c>
      <c r="AE1048" t="str">
        <f t="shared" si="164"/>
        <v/>
      </c>
      <c r="AF1048" t="str">
        <f t="shared" si="170"/>
        <v/>
      </c>
      <c r="AG1048" s="17">
        <v>1</v>
      </c>
      <c r="AH1048">
        <f t="shared" si="167"/>
        <v>2.8</v>
      </c>
      <c r="AI1048">
        <v>0.14499999999999999</v>
      </c>
      <c r="AJ1048">
        <f t="shared" si="166"/>
        <v>0.40599999999999997</v>
      </c>
      <c r="AK1048" t="str">
        <f t="shared" si="168"/>
        <v/>
      </c>
      <c r="AL1048" t="str">
        <f t="shared" si="160"/>
        <v/>
      </c>
    </row>
    <row r="1049" spans="1:39" x14ac:dyDescent="0.2">
      <c r="A1049" t="s">
        <v>6490</v>
      </c>
      <c r="B1049" t="s">
        <v>122</v>
      </c>
      <c r="C1049" t="s">
        <v>6491</v>
      </c>
      <c r="D1049" s="1">
        <v>36171</v>
      </c>
      <c r="E1049" s="1">
        <v>43456</v>
      </c>
      <c r="F1049" t="s">
        <v>19</v>
      </c>
      <c r="I1049">
        <v>100</v>
      </c>
      <c r="J1049">
        <v>0</v>
      </c>
      <c r="K1049">
        <v>0</v>
      </c>
      <c r="L1049">
        <v>1289</v>
      </c>
      <c r="M1049">
        <v>1289</v>
      </c>
      <c r="N1049" t="s">
        <v>20</v>
      </c>
      <c r="O1049" t="s">
        <v>6492</v>
      </c>
      <c r="P1049" t="s">
        <v>28</v>
      </c>
      <c r="Q1049" t="s">
        <v>34233</v>
      </c>
      <c r="R1049" t="s">
        <v>34233</v>
      </c>
      <c r="S1049" t="s">
        <v>32628</v>
      </c>
      <c r="T1049" t="s">
        <v>34349</v>
      </c>
      <c r="AD1049" t="str">
        <f t="shared" si="163"/>
        <v/>
      </c>
      <c r="AE1049" t="str">
        <f t="shared" si="164"/>
        <v/>
      </c>
      <c r="AF1049" t="str">
        <f t="shared" si="170"/>
        <v/>
      </c>
      <c r="AG1049" s="17">
        <v>1</v>
      </c>
      <c r="AH1049">
        <f t="shared" si="167"/>
        <v>2.8</v>
      </c>
      <c r="AI1049">
        <v>0.14499999999999999</v>
      </c>
      <c r="AJ1049">
        <f t="shared" si="166"/>
        <v>0.40599999999999997</v>
      </c>
      <c r="AK1049" t="str">
        <f t="shared" si="168"/>
        <v/>
      </c>
      <c r="AL1049" t="str">
        <f t="shared" si="160"/>
        <v/>
      </c>
    </row>
    <row r="1050" spans="1:39" x14ac:dyDescent="0.2">
      <c r="A1050" t="s">
        <v>6496</v>
      </c>
      <c r="B1050" t="s">
        <v>122</v>
      </c>
      <c r="C1050" t="s">
        <v>6497</v>
      </c>
      <c r="D1050" s="1">
        <v>36171</v>
      </c>
      <c r="E1050" s="1">
        <v>43456</v>
      </c>
      <c r="F1050" t="s">
        <v>19</v>
      </c>
      <c r="I1050">
        <v>100</v>
      </c>
      <c r="J1050">
        <v>0</v>
      </c>
      <c r="K1050">
        <v>0</v>
      </c>
      <c r="L1050">
        <v>1203</v>
      </c>
      <c r="M1050">
        <v>1203</v>
      </c>
      <c r="N1050" t="s">
        <v>20</v>
      </c>
      <c r="O1050" t="s">
        <v>6498</v>
      </c>
      <c r="P1050" t="s">
        <v>28</v>
      </c>
      <c r="Q1050" t="s">
        <v>34233</v>
      </c>
      <c r="R1050" t="s">
        <v>34233</v>
      </c>
      <c r="S1050" t="s">
        <v>33797</v>
      </c>
      <c r="T1050" t="s">
        <v>34349</v>
      </c>
      <c r="U1050" t="s">
        <v>32634</v>
      </c>
      <c r="V1050" t="s">
        <v>32755</v>
      </c>
      <c r="W1050">
        <v>240</v>
      </c>
      <c r="Y1050" t="s">
        <v>32654</v>
      </c>
      <c r="AA1050">
        <v>8.5</v>
      </c>
      <c r="AC1050">
        <v>1</v>
      </c>
      <c r="AD1050" t="str">
        <f t="shared" si="163"/>
        <v/>
      </c>
      <c r="AE1050" t="str">
        <f t="shared" si="164"/>
        <v/>
      </c>
      <c r="AF1050" t="str">
        <f t="shared" si="170"/>
        <v/>
      </c>
      <c r="AG1050">
        <f>IF((S1050&lt;&gt;"tühi")*(AC1050&lt;&gt;""),AC1050,"")</f>
        <v>1</v>
      </c>
      <c r="AH1050">
        <f t="shared" si="167"/>
        <v>2.8</v>
      </c>
      <c r="AI1050">
        <v>0.14499999999999999</v>
      </c>
      <c r="AJ1050">
        <f t="shared" si="166"/>
        <v>0.40599999999999997</v>
      </c>
      <c r="AK1050" t="str">
        <f t="shared" si="168"/>
        <v/>
      </c>
      <c r="AL1050" t="str">
        <f t="shared" si="160"/>
        <v/>
      </c>
    </row>
    <row r="1051" spans="1:39" x14ac:dyDescent="0.2">
      <c r="A1051" t="s">
        <v>26866</v>
      </c>
      <c r="B1051" t="s">
        <v>122</v>
      </c>
      <c r="C1051" t="s">
        <v>26867</v>
      </c>
      <c r="D1051" s="1">
        <v>41519</v>
      </c>
      <c r="E1051" s="1">
        <v>43456</v>
      </c>
      <c r="F1051" t="s">
        <v>19</v>
      </c>
      <c r="I1051">
        <v>100</v>
      </c>
      <c r="J1051">
        <v>0</v>
      </c>
      <c r="K1051">
        <v>0</v>
      </c>
      <c r="L1051">
        <v>1410</v>
      </c>
      <c r="M1051">
        <v>1410</v>
      </c>
      <c r="N1051" t="s">
        <v>20</v>
      </c>
      <c r="O1051" t="s">
        <v>26868</v>
      </c>
      <c r="P1051" t="s">
        <v>28</v>
      </c>
      <c r="Q1051" t="s">
        <v>34233</v>
      </c>
      <c r="R1051" t="s">
        <v>34233</v>
      </c>
      <c r="S1051" t="s">
        <v>32628</v>
      </c>
      <c r="T1051" t="s">
        <v>34357</v>
      </c>
      <c r="U1051" t="s">
        <v>32634</v>
      </c>
      <c r="V1051" t="s">
        <v>32756</v>
      </c>
      <c r="W1051">
        <v>280</v>
      </c>
      <c r="X1051">
        <v>2</v>
      </c>
      <c r="Y1051" t="s">
        <v>32654</v>
      </c>
      <c r="Z1051">
        <v>500</v>
      </c>
      <c r="AA1051">
        <v>8.5</v>
      </c>
      <c r="AC1051">
        <v>1</v>
      </c>
      <c r="AD1051" t="str">
        <f t="shared" si="163"/>
        <v/>
      </c>
      <c r="AE1051" t="str">
        <f t="shared" si="164"/>
        <v/>
      </c>
      <c r="AF1051" t="str">
        <f t="shared" si="170"/>
        <v/>
      </c>
      <c r="AG1051">
        <f>IF((S1051&lt;&gt;"tühi")*(AC1051&lt;&gt;""),AC1051,"")</f>
        <v>1</v>
      </c>
      <c r="AH1051">
        <f t="shared" si="167"/>
        <v>2.8</v>
      </c>
      <c r="AI1051">
        <v>0.14499999999999999</v>
      </c>
      <c r="AJ1051">
        <f t="shared" si="166"/>
        <v>0.40599999999999997</v>
      </c>
      <c r="AK1051" t="str">
        <f t="shared" si="168"/>
        <v/>
      </c>
      <c r="AL1051" t="str">
        <f t="shared" si="160"/>
        <v/>
      </c>
    </row>
    <row r="1052" spans="1:39" x14ac:dyDescent="0.2">
      <c r="A1052" t="s">
        <v>26869</v>
      </c>
      <c r="B1052" t="s">
        <v>122</v>
      </c>
      <c r="C1052" t="s">
        <v>26870</v>
      </c>
      <c r="D1052" s="1">
        <v>41519</v>
      </c>
      <c r="E1052" s="1">
        <v>43456</v>
      </c>
      <c r="F1052" t="s">
        <v>19</v>
      </c>
      <c r="I1052">
        <v>100</v>
      </c>
      <c r="J1052">
        <v>0</v>
      </c>
      <c r="K1052">
        <v>0</v>
      </c>
      <c r="L1052">
        <v>1408</v>
      </c>
      <c r="M1052">
        <v>1408</v>
      </c>
      <c r="N1052" t="s">
        <v>20</v>
      </c>
      <c r="O1052" t="s">
        <v>26871</v>
      </c>
      <c r="P1052" t="s">
        <v>28</v>
      </c>
      <c r="Q1052" t="s">
        <v>34233</v>
      </c>
      <c r="R1052" t="s">
        <v>34233</v>
      </c>
      <c r="S1052" t="s">
        <v>32628</v>
      </c>
      <c r="T1052" t="s">
        <v>34363</v>
      </c>
      <c r="U1052" t="s">
        <v>32634</v>
      </c>
      <c r="V1052" t="s">
        <v>32756</v>
      </c>
      <c r="W1052">
        <v>280</v>
      </c>
      <c r="X1052">
        <v>2</v>
      </c>
      <c r="Y1052" t="s">
        <v>32654</v>
      </c>
      <c r="Z1052">
        <v>500</v>
      </c>
      <c r="AA1052">
        <v>8.5</v>
      </c>
      <c r="AC1052">
        <v>1</v>
      </c>
      <c r="AD1052" t="str">
        <f t="shared" si="163"/>
        <v/>
      </c>
      <c r="AE1052" t="str">
        <f t="shared" si="164"/>
        <v/>
      </c>
      <c r="AF1052" t="str">
        <f t="shared" si="170"/>
        <v/>
      </c>
      <c r="AG1052">
        <f>IF((S1052&lt;&gt;"tühi")*(AC1052&lt;&gt;""),AC1052,"")</f>
        <v>1</v>
      </c>
      <c r="AH1052">
        <f t="shared" si="167"/>
        <v>2.8</v>
      </c>
      <c r="AI1052">
        <v>0.14499999999999999</v>
      </c>
      <c r="AJ1052">
        <f t="shared" si="166"/>
        <v>0.40599999999999997</v>
      </c>
      <c r="AK1052" t="str">
        <f t="shared" si="168"/>
        <v/>
      </c>
      <c r="AL1052" t="str">
        <f t="shared" si="160"/>
        <v/>
      </c>
    </row>
    <row r="1053" spans="1:39" x14ac:dyDescent="0.2">
      <c r="A1053" t="s">
        <v>8437</v>
      </c>
      <c r="B1053" t="s">
        <v>122</v>
      </c>
      <c r="C1053" t="s">
        <v>8438</v>
      </c>
      <c r="D1053" s="1">
        <v>36243</v>
      </c>
      <c r="E1053" s="1">
        <v>44732</v>
      </c>
      <c r="F1053" t="s">
        <v>19</v>
      </c>
      <c r="I1053">
        <v>100</v>
      </c>
      <c r="J1053">
        <v>0</v>
      </c>
      <c r="K1053">
        <v>0</v>
      </c>
      <c r="L1053">
        <v>1209</v>
      </c>
      <c r="M1053">
        <v>1209</v>
      </c>
      <c r="N1053" t="s">
        <v>20</v>
      </c>
      <c r="O1053" t="s">
        <v>8439</v>
      </c>
      <c r="P1053" t="s">
        <v>28</v>
      </c>
      <c r="Q1053" t="s">
        <v>34233</v>
      </c>
      <c r="R1053" t="s">
        <v>34233</v>
      </c>
      <c r="S1053" t="s">
        <v>33797</v>
      </c>
      <c r="T1053" t="s">
        <v>34365</v>
      </c>
      <c r="AD1053" t="str">
        <f t="shared" si="163"/>
        <v/>
      </c>
      <c r="AE1053" t="str">
        <f t="shared" si="164"/>
        <v/>
      </c>
      <c r="AF1053" t="str">
        <f t="shared" si="170"/>
        <v/>
      </c>
      <c r="AG1053" s="17">
        <v>1</v>
      </c>
      <c r="AH1053">
        <f t="shared" si="167"/>
        <v>2.8</v>
      </c>
      <c r="AI1053">
        <v>0.14499999999999999</v>
      </c>
      <c r="AJ1053">
        <f t="shared" si="166"/>
        <v>0.40599999999999997</v>
      </c>
      <c r="AK1053" t="str">
        <f t="shared" si="168"/>
        <v/>
      </c>
      <c r="AL1053" t="str">
        <f t="shared" si="160"/>
        <v/>
      </c>
    </row>
    <row r="1054" spans="1:39" x14ac:dyDescent="0.2">
      <c r="A1054" t="s">
        <v>6487</v>
      </c>
      <c r="B1054" t="s">
        <v>122</v>
      </c>
      <c r="C1054" t="s">
        <v>6488</v>
      </c>
      <c r="D1054" s="1">
        <v>36171</v>
      </c>
      <c r="E1054" s="1">
        <v>43456</v>
      </c>
      <c r="F1054" t="s">
        <v>19</v>
      </c>
      <c r="I1054">
        <v>100</v>
      </c>
      <c r="J1054">
        <v>0</v>
      </c>
      <c r="K1054">
        <v>0</v>
      </c>
      <c r="L1054">
        <v>1142</v>
      </c>
      <c r="M1054">
        <v>1142</v>
      </c>
      <c r="N1054" t="s">
        <v>20</v>
      </c>
      <c r="O1054" t="s">
        <v>6489</v>
      </c>
      <c r="P1054" t="s">
        <v>28</v>
      </c>
      <c r="Q1054" t="s">
        <v>34233</v>
      </c>
      <c r="R1054" t="s">
        <v>34233</v>
      </c>
      <c r="S1054" t="s">
        <v>32628</v>
      </c>
      <c r="T1054" t="s">
        <v>34349</v>
      </c>
      <c r="AD1054" t="str">
        <f t="shared" si="163"/>
        <v/>
      </c>
      <c r="AE1054" t="str">
        <f t="shared" si="164"/>
        <v/>
      </c>
      <c r="AF1054" t="str">
        <f t="shared" si="170"/>
        <v/>
      </c>
      <c r="AG1054" s="17">
        <v>1</v>
      </c>
      <c r="AH1054">
        <f t="shared" si="167"/>
        <v>2.8</v>
      </c>
      <c r="AI1054">
        <v>0.14499999999999999</v>
      </c>
      <c r="AJ1054">
        <f t="shared" si="166"/>
        <v>0.40599999999999997</v>
      </c>
      <c r="AK1054" t="str">
        <f t="shared" si="168"/>
        <v/>
      </c>
      <c r="AL1054" t="str">
        <f t="shared" si="160"/>
        <v/>
      </c>
    </row>
    <row r="1055" spans="1:39" x14ac:dyDescent="0.2">
      <c r="A1055" t="s">
        <v>31647</v>
      </c>
      <c r="B1055" t="s">
        <v>122</v>
      </c>
      <c r="C1055" t="s">
        <v>31648</v>
      </c>
      <c r="D1055" s="1">
        <v>44105</v>
      </c>
      <c r="E1055" s="1">
        <v>44105</v>
      </c>
      <c r="F1055" t="s">
        <v>26</v>
      </c>
      <c r="I1055">
        <v>100</v>
      </c>
      <c r="J1055">
        <v>0</v>
      </c>
      <c r="K1055">
        <v>0</v>
      </c>
      <c r="L1055">
        <v>676</v>
      </c>
      <c r="M1055">
        <v>676</v>
      </c>
      <c r="N1055" t="s">
        <v>20</v>
      </c>
      <c r="O1055" t="s">
        <v>31644</v>
      </c>
      <c r="P1055" t="s">
        <v>44</v>
      </c>
      <c r="Q1055" t="s">
        <v>34233</v>
      </c>
      <c r="R1055" t="s">
        <v>34233</v>
      </c>
      <c r="S1055" t="s">
        <v>34233</v>
      </c>
      <c r="T1055" t="s">
        <v>34233</v>
      </c>
      <c r="V1055" t="s">
        <v>32637</v>
      </c>
      <c r="AD1055" t="str">
        <f t="shared" si="163"/>
        <v/>
      </c>
      <c r="AE1055" t="str">
        <f t="shared" si="164"/>
        <v/>
      </c>
      <c r="AF1055" t="str">
        <f t="shared" si="170"/>
        <v/>
      </c>
      <c r="AG1055" t="str">
        <f t="shared" ref="AG1055:AG1060" si="171">IF((S1055&lt;&gt;"tühi")*(AC1055&lt;&gt;""),AC1055,"")</f>
        <v/>
      </c>
      <c r="AH1055" t="str">
        <f t="shared" si="167"/>
        <v/>
      </c>
      <c r="AI1055">
        <v>0.14499999999999999</v>
      </c>
      <c r="AJ1055" t="str">
        <f t="shared" si="166"/>
        <v/>
      </c>
      <c r="AK1055" t="str">
        <f t="shared" si="168"/>
        <v/>
      </c>
      <c r="AL1055" t="str">
        <f t="shared" ref="AL1055:AL1118" si="172">IF(COUNTBLANK(AK1055),"",AK1055*AI1055)</f>
        <v/>
      </c>
    </row>
    <row r="1056" spans="1:39" x14ac:dyDescent="0.2">
      <c r="A1056" t="s">
        <v>23050</v>
      </c>
      <c r="B1056" t="s">
        <v>122</v>
      </c>
      <c r="C1056" t="s">
        <v>23051</v>
      </c>
      <c r="D1056" s="1">
        <v>39184</v>
      </c>
      <c r="E1056" s="1">
        <v>44546</v>
      </c>
      <c r="F1056" t="s">
        <v>26</v>
      </c>
      <c r="I1056">
        <v>100</v>
      </c>
      <c r="J1056">
        <v>0</v>
      </c>
      <c r="K1056">
        <v>0</v>
      </c>
      <c r="L1056">
        <v>9062</v>
      </c>
      <c r="M1056">
        <v>9062</v>
      </c>
      <c r="N1056" t="s">
        <v>20</v>
      </c>
      <c r="O1056" t="s">
        <v>23052</v>
      </c>
      <c r="P1056" t="s">
        <v>44</v>
      </c>
      <c r="Q1056" t="s">
        <v>34233</v>
      </c>
      <c r="R1056" t="s">
        <v>34233</v>
      </c>
      <c r="S1056" t="s">
        <v>34233</v>
      </c>
      <c r="T1056" t="s">
        <v>34233</v>
      </c>
      <c r="V1056" t="s">
        <v>32669</v>
      </c>
      <c r="AD1056" t="str">
        <f t="shared" si="163"/>
        <v/>
      </c>
      <c r="AE1056" t="str">
        <f t="shared" si="164"/>
        <v/>
      </c>
      <c r="AF1056" t="str">
        <f t="shared" si="170"/>
        <v/>
      </c>
      <c r="AG1056" t="str">
        <f t="shared" si="171"/>
        <v/>
      </c>
      <c r="AH1056" t="str">
        <f t="shared" si="167"/>
        <v/>
      </c>
      <c r="AI1056">
        <v>0.14499999999999999</v>
      </c>
      <c r="AJ1056" t="str">
        <f t="shared" si="166"/>
        <v/>
      </c>
      <c r="AK1056" t="str">
        <f t="shared" si="168"/>
        <v/>
      </c>
      <c r="AL1056" t="str">
        <f t="shared" si="172"/>
        <v/>
      </c>
    </row>
    <row r="1057" spans="1:39" x14ac:dyDescent="0.2">
      <c r="A1057" t="s">
        <v>8425</v>
      </c>
      <c r="B1057" t="s">
        <v>122</v>
      </c>
      <c r="C1057" t="s">
        <v>8426</v>
      </c>
      <c r="D1057" s="1">
        <v>36272</v>
      </c>
      <c r="E1057" s="1">
        <v>43957</v>
      </c>
      <c r="F1057" t="s">
        <v>470</v>
      </c>
      <c r="I1057">
        <v>100</v>
      </c>
      <c r="J1057">
        <v>0</v>
      </c>
      <c r="K1057">
        <v>0</v>
      </c>
      <c r="L1057">
        <v>6716</v>
      </c>
      <c r="M1057">
        <v>6716</v>
      </c>
      <c r="N1057" t="s">
        <v>20</v>
      </c>
      <c r="O1057" t="s">
        <v>8427</v>
      </c>
      <c r="P1057" t="s">
        <v>28</v>
      </c>
      <c r="Q1057" t="s">
        <v>34233</v>
      </c>
      <c r="R1057" t="s">
        <v>34233</v>
      </c>
      <c r="S1057" t="s">
        <v>33799</v>
      </c>
      <c r="T1057" t="s">
        <v>34406</v>
      </c>
      <c r="U1057" t="s">
        <v>32668</v>
      </c>
      <c r="V1057" t="s">
        <v>33906</v>
      </c>
      <c r="W1057">
        <v>3000</v>
      </c>
      <c r="X1057" t="s">
        <v>32757</v>
      </c>
      <c r="Y1057">
        <v>1</v>
      </c>
      <c r="Z1057">
        <v>4500</v>
      </c>
      <c r="AA1057">
        <v>29</v>
      </c>
      <c r="AD1057" t="str">
        <f t="shared" si="163"/>
        <v/>
      </c>
      <c r="AE1057" t="str">
        <f t="shared" si="164"/>
        <v/>
      </c>
      <c r="AF1057">
        <f t="shared" si="170"/>
        <v>4500</v>
      </c>
      <c r="AG1057" t="str">
        <f t="shared" si="171"/>
        <v/>
      </c>
      <c r="AH1057" t="str">
        <f t="shared" si="167"/>
        <v/>
      </c>
      <c r="AI1057">
        <v>0.14499999999999999</v>
      </c>
      <c r="AJ1057">
        <v>50</v>
      </c>
      <c r="AK1057" t="str">
        <f t="shared" si="168"/>
        <v/>
      </c>
      <c r="AL1057" t="str">
        <f t="shared" si="172"/>
        <v/>
      </c>
      <c r="AM1057" t="s">
        <v>33907</v>
      </c>
    </row>
    <row r="1058" spans="1:39" x14ac:dyDescent="0.2">
      <c r="A1058" t="s">
        <v>8422</v>
      </c>
      <c r="B1058" t="s">
        <v>122</v>
      </c>
      <c r="C1058" t="s">
        <v>8423</v>
      </c>
      <c r="D1058" s="1">
        <v>36271</v>
      </c>
      <c r="E1058" s="1">
        <v>43951</v>
      </c>
      <c r="F1058" t="s">
        <v>470</v>
      </c>
      <c r="I1058">
        <v>100</v>
      </c>
      <c r="J1058">
        <v>0</v>
      </c>
      <c r="K1058">
        <v>0</v>
      </c>
      <c r="L1058">
        <v>2950</v>
      </c>
      <c r="M1058">
        <v>2950</v>
      </c>
      <c r="N1058" t="s">
        <v>20</v>
      </c>
      <c r="O1058" t="s">
        <v>8424</v>
      </c>
      <c r="P1058" t="s">
        <v>28</v>
      </c>
      <c r="Q1058" t="s">
        <v>34233</v>
      </c>
      <c r="R1058" t="s">
        <v>34233</v>
      </c>
      <c r="S1058" t="s">
        <v>33942</v>
      </c>
      <c r="T1058" t="s">
        <v>34233</v>
      </c>
      <c r="V1058" t="s">
        <v>32669</v>
      </c>
      <c r="AD1058" t="str">
        <f t="shared" si="163"/>
        <v/>
      </c>
      <c r="AE1058" t="str">
        <f t="shared" ref="AE1058:AE1089" si="173">IF((S1058="tühi")*(AC1058&lt;&gt;""),AC1058,"")</f>
        <v/>
      </c>
      <c r="AF1058" t="str">
        <f t="shared" si="170"/>
        <v/>
      </c>
      <c r="AG1058" t="str">
        <f t="shared" si="171"/>
        <v/>
      </c>
      <c r="AH1058" t="str">
        <f t="shared" si="167"/>
        <v/>
      </c>
      <c r="AI1058">
        <v>0.14499999999999999</v>
      </c>
      <c r="AJ1058" t="str">
        <f t="shared" si="166"/>
        <v/>
      </c>
      <c r="AK1058" t="str">
        <f t="shared" si="168"/>
        <v/>
      </c>
      <c r="AL1058" t="str">
        <f t="shared" si="172"/>
        <v/>
      </c>
    </row>
    <row r="1059" spans="1:39" x14ac:dyDescent="0.2">
      <c r="A1059" t="s">
        <v>11622</v>
      </c>
      <c r="B1059" t="s">
        <v>122</v>
      </c>
      <c r="C1059" t="s">
        <v>11623</v>
      </c>
      <c r="D1059" s="1">
        <v>36511</v>
      </c>
      <c r="E1059" s="1">
        <v>44546</v>
      </c>
      <c r="F1059" t="s">
        <v>26</v>
      </c>
      <c r="I1059">
        <v>100</v>
      </c>
      <c r="J1059">
        <v>0</v>
      </c>
      <c r="K1059">
        <v>0</v>
      </c>
      <c r="L1059">
        <v>4192</v>
      </c>
      <c r="M1059">
        <v>4192</v>
      </c>
      <c r="N1059" t="s">
        <v>20</v>
      </c>
      <c r="O1059" t="s">
        <v>11624</v>
      </c>
      <c r="P1059" t="s">
        <v>44</v>
      </c>
      <c r="Q1059" t="s">
        <v>34233</v>
      </c>
      <c r="R1059" t="s">
        <v>34233</v>
      </c>
      <c r="S1059" t="s">
        <v>34233</v>
      </c>
      <c r="T1059" t="s">
        <v>34233</v>
      </c>
      <c r="V1059" t="s">
        <v>32667</v>
      </c>
      <c r="AD1059" t="str">
        <f t="shared" si="163"/>
        <v/>
      </c>
      <c r="AE1059" t="str">
        <f t="shared" si="173"/>
        <v/>
      </c>
      <c r="AF1059" t="str">
        <f t="shared" si="170"/>
        <v/>
      </c>
      <c r="AG1059" t="str">
        <f t="shared" si="171"/>
        <v/>
      </c>
      <c r="AH1059" t="str">
        <f t="shared" si="167"/>
        <v/>
      </c>
      <c r="AI1059">
        <v>0.14499999999999999</v>
      </c>
      <c r="AJ1059" t="str">
        <f t="shared" si="166"/>
        <v/>
      </c>
      <c r="AK1059" t="str">
        <f t="shared" si="168"/>
        <v/>
      </c>
      <c r="AL1059" t="str">
        <f t="shared" si="172"/>
        <v/>
      </c>
    </row>
    <row r="1060" spans="1:39" s="18" customFormat="1" x14ac:dyDescent="0.2">
      <c r="A1060" s="18" t="s">
        <v>11385</v>
      </c>
      <c r="B1060" s="18" t="s">
        <v>122</v>
      </c>
      <c r="C1060" s="18" t="s">
        <v>11386</v>
      </c>
      <c r="D1060" s="19">
        <v>36511</v>
      </c>
      <c r="E1060" s="19">
        <v>43951</v>
      </c>
      <c r="F1060" s="18" t="s">
        <v>19</v>
      </c>
      <c r="I1060" s="18">
        <v>100</v>
      </c>
      <c r="J1060" s="18">
        <v>0</v>
      </c>
      <c r="K1060" s="18">
        <v>0</v>
      </c>
      <c r="L1060" s="18">
        <v>1205</v>
      </c>
      <c r="M1060" s="18">
        <v>1205</v>
      </c>
      <c r="N1060" s="18" t="s">
        <v>20</v>
      </c>
      <c r="O1060" s="18" t="s">
        <v>11387</v>
      </c>
      <c r="P1060" s="18" t="s">
        <v>28</v>
      </c>
      <c r="Q1060" s="18" t="s">
        <v>34234</v>
      </c>
      <c r="R1060" s="18" t="s">
        <v>33762</v>
      </c>
      <c r="S1060" s="18" t="s">
        <v>33942</v>
      </c>
      <c r="T1060" s="18" t="s">
        <v>34357</v>
      </c>
      <c r="U1060" s="18" t="s">
        <v>32634</v>
      </c>
      <c r="V1060" s="18" t="s">
        <v>32667</v>
      </c>
      <c r="X1060" s="18">
        <v>1.5</v>
      </c>
      <c r="Y1060" s="18" t="s">
        <v>32654</v>
      </c>
      <c r="AA1060" s="18">
        <v>12</v>
      </c>
      <c r="AB1060" s="18">
        <v>20</v>
      </c>
      <c r="AC1060" s="18">
        <v>1</v>
      </c>
      <c r="AD1060" s="18" t="str">
        <f t="shared" si="163"/>
        <v/>
      </c>
      <c r="AE1060" s="18">
        <f t="shared" si="173"/>
        <v>1</v>
      </c>
      <c r="AF1060" s="18" t="str">
        <f t="shared" si="170"/>
        <v/>
      </c>
      <c r="AG1060" s="18" t="str">
        <f t="shared" si="171"/>
        <v/>
      </c>
      <c r="AH1060" s="18" t="str">
        <f t="shared" si="167"/>
        <v/>
      </c>
      <c r="AI1060" s="18">
        <v>0.14499999999999999</v>
      </c>
      <c r="AJ1060" s="18" t="str">
        <f t="shared" si="166"/>
        <v/>
      </c>
      <c r="AK1060" s="18">
        <f t="shared" si="168"/>
        <v>2.8</v>
      </c>
      <c r="AL1060" s="18">
        <f t="shared" si="172"/>
        <v>0.40599999999999997</v>
      </c>
      <c r="AM1060" s="18" t="s">
        <v>34867</v>
      </c>
    </row>
    <row r="1061" spans="1:39" x14ac:dyDescent="0.2">
      <c r="A1061" t="s">
        <v>11484</v>
      </c>
      <c r="B1061" t="s">
        <v>122</v>
      </c>
      <c r="C1061" t="s">
        <v>11485</v>
      </c>
      <c r="D1061" s="1">
        <v>36511</v>
      </c>
      <c r="E1061" s="1">
        <v>44560</v>
      </c>
      <c r="F1061" t="s">
        <v>19</v>
      </c>
      <c r="I1061">
        <v>100</v>
      </c>
      <c r="J1061">
        <v>0</v>
      </c>
      <c r="K1061">
        <v>0</v>
      </c>
      <c r="L1061">
        <v>1127</v>
      </c>
      <c r="M1061">
        <v>1127</v>
      </c>
      <c r="N1061" t="s">
        <v>20</v>
      </c>
      <c r="O1061" t="s">
        <v>11486</v>
      </c>
      <c r="P1061" t="s">
        <v>28</v>
      </c>
      <c r="Q1061" t="s">
        <v>34233</v>
      </c>
      <c r="R1061" t="s">
        <v>34233</v>
      </c>
      <c r="S1061" t="s">
        <v>32628</v>
      </c>
      <c r="T1061" t="s">
        <v>34357</v>
      </c>
      <c r="U1061" t="s">
        <v>32634</v>
      </c>
      <c r="V1061" t="s">
        <v>32667</v>
      </c>
      <c r="X1061">
        <v>1.5</v>
      </c>
      <c r="Y1061" t="s">
        <v>32654</v>
      </c>
      <c r="AA1061">
        <v>12</v>
      </c>
      <c r="AB1061">
        <v>20</v>
      </c>
      <c r="AC1061">
        <v>1</v>
      </c>
      <c r="AD1061" t="str">
        <f t="shared" si="163"/>
        <v/>
      </c>
      <c r="AE1061" t="str">
        <f t="shared" si="173"/>
        <v/>
      </c>
      <c r="AF1061" t="str">
        <f t="shared" si="170"/>
        <v/>
      </c>
      <c r="AG1061">
        <v>1</v>
      </c>
      <c r="AH1061">
        <f t="shared" si="167"/>
        <v>2.8</v>
      </c>
      <c r="AI1061">
        <v>0.14499999999999999</v>
      </c>
      <c r="AJ1061">
        <f t="shared" si="166"/>
        <v>0.40599999999999997</v>
      </c>
      <c r="AK1061" t="str">
        <f t="shared" si="168"/>
        <v/>
      </c>
      <c r="AL1061" t="str">
        <f t="shared" si="172"/>
        <v/>
      </c>
      <c r="AM1061" t="s">
        <v>33908</v>
      </c>
    </row>
    <row r="1062" spans="1:39" x14ac:dyDescent="0.2">
      <c r="A1062" t="s">
        <v>11487</v>
      </c>
      <c r="B1062" t="s">
        <v>122</v>
      </c>
      <c r="C1062" t="s">
        <v>11488</v>
      </c>
      <c r="D1062" s="1">
        <v>36511</v>
      </c>
      <c r="E1062" s="1">
        <v>43740</v>
      </c>
      <c r="F1062" t="s">
        <v>19</v>
      </c>
      <c r="I1062">
        <v>100</v>
      </c>
      <c r="J1062">
        <v>0</v>
      </c>
      <c r="K1062">
        <v>0</v>
      </c>
      <c r="L1062">
        <v>1277</v>
      </c>
      <c r="M1062">
        <v>1277</v>
      </c>
      <c r="N1062" t="s">
        <v>20</v>
      </c>
      <c r="O1062" t="s">
        <v>11489</v>
      </c>
      <c r="P1062" t="s">
        <v>28</v>
      </c>
      <c r="Q1062" t="s">
        <v>34233</v>
      </c>
      <c r="R1062" t="s">
        <v>34233</v>
      </c>
      <c r="S1062" t="s">
        <v>32628</v>
      </c>
      <c r="T1062" t="s">
        <v>32634</v>
      </c>
      <c r="U1062" t="s">
        <v>32634</v>
      </c>
      <c r="V1062" t="s">
        <v>32667</v>
      </c>
      <c r="X1062">
        <v>1.5</v>
      </c>
      <c r="Y1062" t="s">
        <v>32654</v>
      </c>
      <c r="AA1062">
        <v>12</v>
      </c>
      <c r="AB1062">
        <v>20</v>
      </c>
      <c r="AC1062">
        <v>1</v>
      </c>
      <c r="AD1062" t="str">
        <f t="shared" si="163"/>
        <v/>
      </c>
      <c r="AE1062" t="str">
        <f t="shared" si="173"/>
        <v/>
      </c>
      <c r="AF1062" t="str">
        <f t="shared" si="170"/>
        <v/>
      </c>
      <c r="AG1062">
        <v>1</v>
      </c>
      <c r="AH1062">
        <f t="shared" si="167"/>
        <v>2.8</v>
      </c>
      <c r="AI1062">
        <v>0.14499999999999999</v>
      </c>
      <c r="AJ1062">
        <f t="shared" si="166"/>
        <v>0.40599999999999997</v>
      </c>
      <c r="AK1062" t="str">
        <f t="shared" si="168"/>
        <v/>
      </c>
      <c r="AL1062" t="str">
        <f t="shared" si="172"/>
        <v/>
      </c>
      <c r="AM1062" t="s">
        <v>33908</v>
      </c>
    </row>
    <row r="1063" spans="1:39" x14ac:dyDescent="0.2">
      <c r="A1063" t="s">
        <v>11490</v>
      </c>
      <c r="B1063" t="s">
        <v>122</v>
      </c>
      <c r="C1063" t="s">
        <v>11491</v>
      </c>
      <c r="D1063" s="1">
        <v>36511</v>
      </c>
      <c r="E1063" s="1">
        <v>44546</v>
      </c>
      <c r="F1063" t="s">
        <v>19</v>
      </c>
      <c r="I1063">
        <v>100</v>
      </c>
      <c r="J1063">
        <v>0</v>
      </c>
      <c r="K1063">
        <v>0</v>
      </c>
      <c r="L1063">
        <v>1235</v>
      </c>
      <c r="M1063">
        <v>1235</v>
      </c>
      <c r="N1063" t="s">
        <v>20</v>
      </c>
      <c r="O1063" t="s">
        <v>11492</v>
      </c>
      <c r="P1063" t="s">
        <v>28</v>
      </c>
      <c r="Q1063" t="s">
        <v>34233</v>
      </c>
      <c r="R1063" t="s">
        <v>34233</v>
      </c>
      <c r="S1063" t="s">
        <v>32628</v>
      </c>
      <c r="T1063" t="s">
        <v>32634</v>
      </c>
      <c r="U1063" t="s">
        <v>32634</v>
      </c>
      <c r="V1063" t="s">
        <v>32667</v>
      </c>
      <c r="X1063">
        <v>1.5</v>
      </c>
      <c r="Y1063" t="s">
        <v>32654</v>
      </c>
      <c r="AA1063">
        <v>12</v>
      </c>
      <c r="AB1063">
        <v>20</v>
      </c>
      <c r="AC1063">
        <v>1</v>
      </c>
      <c r="AD1063" t="str">
        <f t="shared" si="163"/>
        <v/>
      </c>
      <c r="AE1063" t="str">
        <f t="shared" si="173"/>
        <v/>
      </c>
      <c r="AF1063" t="str">
        <f t="shared" si="170"/>
        <v/>
      </c>
      <c r="AG1063">
        <v>1</v>
      </c>
      <c r="AH1063">
        <f t="shared" si="167"/>
        <v>2.8</v>
      </c>
      <c r="AI1063">
        <v>0.14499999999999999</v>
      </c>
      <c r="AJ1063">
        <f t="shared" si="166"/>
        <v>0.40599999999999997</v>
      </c>
      <c r="AK1063" t="str">
        <f t="shared" si="168"/>
        <v/>
      </c>
      <c r="AL1063" t="str">
        <f t="shared" si="172"/>
        <v/>
      </c>
      <c r="AM1063" t="s">
        <v>33908</v>
      </c>
    </row>
    <row r="1064" spans="1:39" x14ac:dyDescent="0.2">
      <c r="A1064" t="s">
        <v>11493</v>
      </c>
      <c r="B1064" t="s">
        <v>122</v>
      </c>
      <c r="C1064" t="s">
        <v>11494</v>
      </c>
      <c r="D1064" s="1">
        <v>36511</v>
      </c>
      <c r="E1064" s="1">
        <v>44546</v>
      </c>
      <c r="F1064" t="s">
        <v>19</v>
      </c>
      <c r="I1064">
        <v>100</v>
      </c>
      <c r="J1064">
        <v>0</v>
      </c>
      <c r="K1064">
        <v>0</v>
      </c>
      <c r="L1064">
        <v>1167</v>
      </c>
      <c r="M1064">
        <v>1167</v>
      </c>
      <c r="N1064" t="s">
        <v>20</v>
      </c>
      <c r="O1064" t="s">
        <v>11495</v>
      </c>
      <c r="P1064" t="s">
        <v>28</v>
      </c>
      <c r="Q1064" t="s">
        <v>34233</v>
      </c>
      <c r="R1064" t="s">
        <v>34233</v>
      </c>
      <c r="S1064" t="s">
        <v>32628</v>
      </c>
      <c r="T1064" t="s">
        <v>34357</v>
      </c>
      <c r="U1064" t="s">
        <v>32634</v>
      </c>
      <c r="V1064" t="s">
        <v>32667</v>
      </c>
      <c r="X1064">
        <v>1.5</v>
      </c>
      <c r="Y1064" t="s">
        <v>32654</v>
      </c>
      <c r="AA1064">
        <v>12</v>
      </c>
      <c r="AB1064">
        <v>20</v>
      </c>
      <c r="AC1064">
        <v>1</v>
      </c>
      <c r="AD1064" t="str">
        <f t="shared" si="163"/>
        <v/>
      </c>
      <c r="AE1064" t="str">
        <f t="shared" si="173"/>
        <v/>
      </c>
      <c r="AF1064" t="str">
        <f t="shared" si="170"/>
        <v/>
      </c>
      <c r="AG1064">
        <v>1</v>
      </c>
      <c r="AH1064">
        <f t="shared" si="167"/>
        <v>2.8</v>
      </c>
      <c r="AI1064">
        <v>0.14499999999999999</v>
      </c>
      <c r="AJ1064">
        <f t="shared" si="166"/>
        <v>0.40599999999999997</v>
      </c>
      <c r="AK1064" t="str">
        <f t="shared" si="168"/>
        <v/>
      </c>
      <c r="AL1064" t="str">
        <f t="shared" si="172"/>
        <v/>
      </c>
      <c r="AM1064" t="s">
        <v>33908</v>
      </c>
    </row>
    <row r="1065" spans="1:39" x14ac:dyDescent="0.2">
      <c r="A1065" t="s">
        <v>11538</v>
      </c>
      <c r="B1065" t="s">
        <v>122</v>
      </c>
      <c r="C1065" t="s">
        <v>11539</v>
      </c>
      <c r="D1065" s="1">
        <v>36511</v>
      </c>
      <c r="E1065" s="1">
        <v>44560</v>
      </c>
      <c r="F1065" t="s">
        <v>19</v>
      </c>
      <c r="I1065">
        <v>100</v>
      </c>
      <c r="J1065">
        <v>0</v>
      </c>
      <c r="K1065">
        <v>0</v>
      </c>
      <c r="L1065">
        <v>1352</v>
      </c>
      <c r="M1065">
        <v>1352</v>
      </c>
      <c r="N1065" t="s">
        <v>20</v>
      </c>
      <c r="O1065" t="s">
        <v>11540</v>
      </c>
      <c r="P1065" t="s">
        <v>28</v>
      </c>
      <c r="Q1065" t="s">
        <v>34233</v>
      </c>
      <c r="R1065" t="s">
        <v>34233</v>
      </c>
      <c r="S1065" t="s">
        <v>32628</v>
      </c>
      <c r="T1065" t="s">
        <v>32634</v>
      </c>
      <c r="U1065" t="s">
        <v>32634</v>
      </c>
      <c r="V1065" t="s">
        <v>32667</v>
      </c>
      <c r="X1065">
        <v>1.5</v>
      </c>
      <c r="Y1065" t="s">
        <v>32654</v>
      </c>
      <c r="AA1065">
        <v>12</v>
      </c>
      <c r="AB1065">
        <v>20</v>
      </c>
      <c r="AC1065">
        <v>1</v>
      </c>
      <c r="AD1065" t="str">
        <f t="shared" si="163"/>
        <v/>
      </c>
      <c r="AE1065" t="str">
        <f t="shared" si="173"/>
        <v/>
      </c>
      <c r="AF1065" t="str">
        <f t="shared" si="170"/>
        <v/>
      </c>
      <c r="AG1065">
        <v>1</v>
      </c>
      <c r="AH1065">
        <f t="shared" si="167"/>
        <v>2.8</v>
      </c>
      <c r="AI1065">
        <v>0.14499999999999999</v>
      </c>
      <c r="AJ1065">
        <f t="shared" si="166"/>
        <v>0.40599999999999997</v>
      </c>
      <c r="AK1065" t="str">
        <f t="shared" si="168"/>
        <v/>
      </c>
      <c r="AL1065" t="str">
        <f t="shared" si="172"/>
        <v/>
      </c>
      <c r="AM1065" t="s">
        <v>33908</v>
      </c>
    </row>
    <row r="1066" spans="1:39" x14ac:dyDescent="0.2">
      <c r="A1066" t="s">
        <v>11541</v>
      </c>
      <c r="B1066" t="s">
        <v>122</v>
      </c>
      <c r="C1066" t="s">
        <v>11542</v>
      </c>
      <c r="D1066" s="1">
        <v>36511</v>
      </c>
      <c r="E1066" s="1">
        <v>44546</v>
      </c>
      <c r="F1066" t="s">
        <v>19</v>
      </c>
      <c r="I1066">
        <v>100</v>
      </c>
      <c r="J1066">
        <v>0</v>
      </c>
      <c r="K1066">
        <v>0</v>
      </c>
      <c r="L1066">
        <v>1271</v>
      </c>
      <c r="M1066">
        <v>1271</v>
      </c>
      <c r="N1066" t="s">
        <v>20</v>
      </c>
      <c r="O1066" t="s">
        <v>11543</v>
      </c>
      <c r="P1066" t="s">
        <v>28</v>
      </c>
      <c r="Q1066" t="s">
        <v>34233</v>
      </c>
      <c r="R1066" t="s">
        <v>34233</v>
      </c>
      <c r="S1066" t="s">
        <v>32628</v>
      </c>
      <c r="T1066" t="s">
        <v>34357</v>
      </c>
      <c r="U1066" t="s">
        <v>32634</v>
      </c>
      <c r="V1066" t="s">
        <v>32667</v>
      </c>
      <c r="X1066">
        <v>1.5</v>
      </c>
      <c r="Y1066" t="s">
        <v>32654</v>
      </c>
      <c r="AA1066">
        <v>12</v>
      </c>
      <c r="AB1066">
        <v>20</v>
      </c>
      <c r="AC1066">
        <v>1</v>
      </c>
      <c r="AD1066" t="str">
        <f t="shared" si="163"/>
        <v/>
      </c>
      <c r="AE1066" t="str">
        <f t="shared" si="173"/>
        <v/>
      </c>
      <c r="AF1066" t="str">
        <f t="shared" si="170"/>
        <v/>
      </c>
      <c r="AG1066">
        <v>1</v>
      </c>
      <c r="AH1066">
        <f t="shared" si="167"/>
        <v>2.8</v>
      </c>
      <c r="AI1066">
        <v>0.14499999999999999</v>
      </c>
      <c r="AJ1066">
        <f t="shared" si="166"/>
        <v>0.40599999999999997</v>
      </c>
      <c r="AK1066" t="str">
        <f t="shared" si="168"/>
        <v/>
      </c>
      <c r="AL1066" t="str">
        <f t="shared" si="172"/>
        <v/>
      </c>
      <c r="AM1066" t="s">
        <v>33908</v>
      </c>
    </row>
    <row r="1067" spans="1:39" x14ac:dyDescent="0.2">
      <c r="A1067" t="s">
        <v>11544</v>
      </c>
      <c r="B1067" t="s">
        <v>122</v>
      </c>
      <c r="C1067" t="s">
        <v>11545</v>
      </c>
      <c r="D1067" s="1">
        <v>36511</v>
      </c>
      <c r="E1067" s="1">
        <v>44560</v>
      </c>
      <c r="F1067" t="s">
        <v>19</v>
      </c>
      <c r="I1067">
        <v>100</v>
      </c>
      <c r="J1067">
        <v>0</v>
      </c>
      <c r="K1067">
        <v>0</v>
      </c>
      <c r="L1067">
        <v>1407</v>
      </c>
      <c r="M1067">
        <v>1407</v>
      </c>
      <c r="N1067" t="s">
        <v>20</v>
      </c>
      <c r="O1067" t="s">
        <v>11546</v>
      </c>
      <c r="P1067" t="s">
        <v>28</v>
      </c>
      <c r="Q1067" t="s">
        <v>34234</v>
      </c>
      <c r="R1067" t="s">
        <v>33768</v>
      </c>
      <c r="S1067" t="s">
        <v>32628</v>
      </c>
      <c r="T1067" t="s">
        <v>34779</v>
      </c>
      <c r="U1067" t="s">
        <v>32634</v>
      </c>
      <c r="V1067" t="s">
        <v>32667</v>
      </c>
      <c r="X1067">
        <v>1.5</v>
      </c>
      <c r="Y1067" t="s">
        <v>32654</v>
      </c>
      <c r="AA1067">
        <v>12</v>
      </c>
      <c r="AB1067">
        <v>20</v>
      </c>
      <c r="AC1067">
        <v>1</v>
      </c>
      <c r="AD1067" t="str">
        <f t="shared" si="163"/>
        <v/>
      </c>
      <c r="AE1067" t="str">
        <f t="shared" si="173"/>
        <v/>
      </c>
      <c r="AF1067" t="str">
        <f t="shared" si="170"/>
        <v/>
      </c>
      <c r="AG1067">
        <v>1</v>
      </c>
      <c r="AH1067">
        <f t="shared" si="167"/>
        <v>2.8</v>
      </c>
      <c r="AI1067">
        <v>0.14499999999999999</v>
      </c>
      <c r="AJ1067">
        <f t="shared" si="166"/>
        <v>0.40599999999999997</v>
      </c>
      <c r="AK1067" t="str">
        <f t="shared" si="168"/>
        <v/>
      </c>
      <c r="AL1067" t="str">
        <f t="shared" si="172"/>
        <v/>
      </c>
      <c r="AM1067" t="s">
        <v>33908</v>
      </c>
    </row>
    <row r="1068" spans="1:39" x14ac:dyDescent="0.2">
      <c r="A1068" t="s">
        <v>11439</v>
      </c>
      <c r="B1068" t="s">
        <v>122</v>
      </c>
      <c r="C1068" t="s">
        <v>11440</v>
      </c>
      <c r="D1068" s="1">
        <v>36511</v>
      </c>
      <c r="E1068" s="1">
        <v>44546</v>
      </c>
      <c r="F1068" t="s">
        <v>19</v>
      </c>
      <c r="I1068">
        <v>100</v>
      </c>
      <c r="J1068">
        <v>0</v>
      </c>
      <c r="K1068">
        <v>0</v>
      </c>
      <c r="L1068">
        <v>1457</v>
      </c>
      <c r="M1068">
        <v>1457</v>
      </c>
      <c r="N1068" t="s">
        <v>20</v>
      </c>
      <c r="O1068" t="s">
        <v>11441</v>
      </c>
      <c r="P1068" t="s">
        <v>28</v>
      </c>
      <c r="Q1068" t="s">
        <v>34233</v>
      </c>
      <c r="R1068" t="s">
        <v>34233</v>
      </c>
      <c r="S1068" t="s">
        <v>33797</v>
      </c>
      <c r="T1068" t="s">
        <v>34357</v>
      </c>
      <c r="U1068" t="s">
        <v>32634</v>
      </c>
      <c r="V1068" t="s">
        <v>32667</v>
      </c>
      <c r="X1068">
        <v>1.5</v>
      </c>
      <c r="Y1068" t="s">
        <v>32654</v>
      </c>
      <c r="AA1068">
        <v>12</v>
      </c>
      <c r="AB1068">
        <v>20</v>
      </c>
      <c r="AC1068">
        <v>1</v>
      </c>
      <c r="AD1068" t="str">
        <f t="shared" si="163"/>
        <v/>
      </c>
      <c r="AE1068" t="str">
        <f t="shared" si="173"/>
        <v/>
      </c>
      <c r="AF1068" t="str">
        <f t="shared" si="170"/>
        <v/>
      </c>
      <c r="AG1068">
        <v>1</v>
      </c>
      <c r="AH1068">
        <f t="shared" si="167"/>
        <v>2.8</v>
      </c>
      <c r="AI1068">
        <v>0.14499999999999999</v>
      </c>
      <c r="AJ1068">
        <f t="shared" si="166"/>
        <v>0.40599999999999997</v>
      </c>
      <c r="AK1068" t="str">
        <f t="shared" si="168"/>
        <v/>
      </c>
      <c r="AL1068" t="str">
        <f t="shared" si="172"/>
        <v/>
      </c>
      <c r="AM1068" t="s">
        <v>33908</v>
      </c>
    </row>
    <row r="1069" spans="1:39" x14ac:dyDescent="0.2">
      <c r="A1069" t="s">
        <v>11547</v>
      </c>
      <c r="B1069" t="s">
        <v>122</v>
      </c>
      <c r="C1069" t="s">
        <v>11548</v>
      </c>
      <c r="D1069" s="1">
        <v>36511</v>
      </c>
      <c r="E1069" s="1">
        <v>44546</v>
      </c>
      <c r="F1069" t="s">
        <v>19</v>
      </c>
      <c r="I1069">
        <v>100</v>
      </c>
      <c r="J1069">
        <v>0</v>
      </c>
      <c r="K1069">
        <v>0</v>
      </c>
      <c r="L1069">
        <v>1007</v>
      </c>
      <c r="M1069">
        <v>1007</v>
      </c>
      <c r="N1069" t="s">
        <v>20</v>
      </c>
      <c r="O1069" t="s">
        <v>11549</v>
      </c>
      <c r="P1069" t="s">
        <v>28</v>
      </c>
      <c r="Q1069" t="s">
        <v>34233</v>
      </c>
      <c r="R1069" t="s">
        <v>34233</v>
      </c>
      <c r="S1069" t="s">
        <v>32628</v>
      </c>
      <c r="T1069" t="s">
        <v>34357</v>
      </c>
      <c r="U1069" t="s">
        <v>32634</v>
      </c>
      <c r="V1069" t="s">
        <v>32667</v>
      </c>
      <c r="X1069">
        <v>1.5</v>
      </c>
      <c r="Y1069" t="s">
        <v>32654</v>
      </c>
      <c r="AA1069">
        <v>12</v>
      </c>
      <c r="AB1069">
        <v>20</v>
      </c>
      <c r="AC1069">
        <v>1</v>
      </c>
      <c r="AD1069" t="str">
        <f t="shared" si="163"/>
        <v/>
      </c>
      <c r="AE1069" t="str">
        <f t="shared" si="173"/>
        <v/>
      </c>
      <c r="AF1069" t="str">
        <f t="shared" si="170"/>
        <v/>
      </c>
      <c r="AG1069">
        <v>1</v>
      </c>
      <c r="AH1069">
        <f t="shared" si="167"/>
        <v>2.8</v>
      </c>
      <c r="AI1069">
        <v>0.14499999999999999</v>
      </c>
      <c r="AJ1069">
        <f t="shared" si="166"/>
        <v>0.40599999999999997</v>
      </c>
      <c r="AK1069" t="str">
        <f t="shared" si="168"/>
        <v/>
      </c>
      <c r="AL1069" t="str">
        <f t="shared" si="172"/>
        <v/>
      </c>
      <c r="AM1069" t="s">
        <v>33908</v>
      </c>
    </row>
    <row r="1070" spans="1:39" x14ac:dyDescent="0.2">
      <c r="A1070" t="s">
        <v>11550</v>
      </c>
      <c r="B1070" t="s">
        <v>122</v>
      </c>
      <c r="C1070" t="s">
        <v>11551</v>
      </c>
      <c r="D1070" s="1">
        <v>36511</v>
      </c>
      <c r="E1070" s="1">
        <v>44546</v>
      </c>
      <c r="F1070" t="s">
        <v>19</v>
      </c>
      <c r="I1070">
        <v>100</v>
      </c>
      <c r="J1070">
        <v>0</v>
      </c>
      <c r="K1070">
        <v>0</v>
      </c>
      <c r="L1070">
        <v>1231</v>
      </c>
      <c r="M1070">
        <v>1231</v>
      </c>
      <c r="N1070" t="s">
        <v>20</v>
      </c>
      <c r="O1070" t="s">
        <v>11552</v>
      </c>
      <c r="P1070" t="s">
        <v>28</v>
      </c>
      <c r="Q1070" t="s">
        <v>34234</v>
      </c>
      <c r="R1070" t="s">
        <v>33762</v>
      </c>
      <c r="S1070" t="s">
        <v>33942</v>
      </c>
      <c r="T1070" t="s">
        <v>34233</v>
      </c>
      <c r="U1070" t="s">
        <v>32634</v>
      </c>
      <c r="V1070" t="s">
        <v>32667</v>
      </c>
      <c r="X1070">
        <v>1.5</v>
      </c>
      <c r="Y1070" t="s">
        <v>32654</v>
      </c>
      <c r="AA1070">
        <v>12</v>
      </c>
      <c r="AB1070">
        <v>20</v>
      </c>
      <c r="AC1070">
        <v>1</v>
      </c>
      <c r="AD1070" t="str">
        <f t="shared" si="163"/>
        <v/>
      </c>
      <c r="AE1070">
        <f t="shared" si="173"/>
        <v>1</v>
      </c>
      <c r="AF1070" t="str">
        <f t="shared" si="170"/>
        <v/>
      </c>
      <c r="AG1070" t="str">
        <f>IF((S1070&lt;&gt;"tühi")*(AC1070&lt;&gt;""),AC1070,"")</f>
        <v/>
      </c>
      <c r="AH1070" t="str">
        <f t="shared" si="167"/>
        <v/>
      </c>
      <c r="AI1070">
        <v>0.14499999999999999</v>
      </c>
      <c r="AJ1070" t="str">
        <f t="shared" si="166"/>
        <v/>
      </c>
      <c r="AK1070">
        <f t="shared" si="168"/>
        <v>2.8</v>
      </c>
      <c r="AL1070">
        <f t="shared" si="172"/>
        <v>0.40599999999999997</v>
      </c>
      <c r="AM1070" t="s">
        <v>34868</v>
      </c>
    </row>
    <row r="1071" spans="1:39" x14ac:dyDescent="0.2">
      <c r="A1071" t="s">
        <v>11442</v>
      </c>
      <c r="B1071" t="s">
        <v>122</v>
      </c>
      <c r="C1071" t="s">
        <v>11443</v>
      </c>
      <c r="D1071" s="1">
        <v>36511</v>
      </c>
      <c r="E1071" s="1">
        <v>44546</v>
      </c>
      <c r="F1071" t="s">
        <v>19</v>
      </c>
      <c r="I1071">
        <v>100</v>
      </c>
      <c r="J1071">
        <v>0</v>
      </c>
      <c r="K1071">
        <v>0</v>
      </c>
      <c r="L1071">
        <v>1148</v>
      </c>
      <c r="M1071">
        <v>1148</v>
      </c>
      <c r="N1071" t="s">
        <v>20</v>
      </c>
      <c r="O1071" t="s">
        <v>11444</v>
      </c>
      <c r="P1071" t="s">
        <v>28</v>
      </c>
      <c r="Q1071" t="s">
        <v>34233</v>
      </c>
      <c r="R1071" t="s">
        <v>34233</v>
      </c>
      <c r="S1071" t="s">
        <v>32628</v>
      </c>
      <c r="T1071" t="s">
        <v>34381</v>
      </c>
      <c r="U1071" t="s">
        <v>32634</v>
      </c>
      <c r="V1071" t="s">
        <v>32667</v>
      </c>
      <c r="X1071">
        <v>1.5</v>
      </c>
      <c r="Y1071" t="s">
        <v>32654</v>
      </c>
      <c r="AA1071">
        <v>12</v>
      </c>
      <c r="AB1071">
        <v>20</v>
      </c>
      <c r="AC1071">
        <v>1</v>
      </c>
      <c r="AD1071" t="str">
        <f t="shared" si="163"/>
        <v/>
      </c>
      <c r="AE1071" t="str">
        <f t="shared" si="173"/>
        <v/>
      </c>
      <c r="AF1071" t="str">
        <f t="shared" si="170"/>
        <v/>
      </c>
      <c r="AG1071">
        <v>1</v>
      </c>
      <c r="AH1071">
        <f t="shared" si="167"/>
        <v>2.8</v>
      </c>
      <c r="AI1071">
        <v>0.14499999999999999</v>
      </c>
      <c r="AJ1071">
        <f t="shared" si="166"/>
        <v>0.40599999999999997</v>
      </c>
      <c r="AK1071" t="str">
        <f t="shared" si="168"/>
        <v/>
      </c>
      <c r="AL1071" t="str">
        <f t="shared" si="172"/>
        <v/>
      </c>
      <c r="AM1071" t="s">
        <v>33908</v>
      </c>
    </row>
    <row r="1072" spans="1:39" x14ac:dyDescent="0.2">
      <c r="A1072" t="s">
        <v>11445</v>
      </c>
      <c r="B1072" t="s">
        <v>122</v>
      </c>
      <c r="C1072" t="s">
        <v>11446</v>
      </c>
      <c r="D1072" s="1">
        <v>36511</v>
      </c>
      <c r="E1072" s="1">
        <v>44546</v>
      </c>
      <c r="F1072" t="s">
        <v>19</v>
      </c>
      <c r="I1072">
        <v>100</v>
      </c>
      <c r="J1072">
        <v>0</v>
      </c>
      <c r="K1072">
        <v>0</v>
      </c>
      <c r="L1072">
        <v>1164</v>
      </c>
      <c r="M1072">
        <v>1164</v>
      </c>
      <c r="N1072" t="s">
        <v>20</v>
      </c>
      <c r="O1072" t="s">
        <v>11447</v>
      </c>
      <c r="P1072" t="s">
        <v>28</v>
      </c>
      <c r="Q1072" t="s">
        <v>34233</v>
      </c>
      <c r="R1072" t="s">
        <v>34233</v>
      </c>
      <c r="S1072" t="s">
        <v>32628</v>
      </c>
      <c r="T1072" t="s">
        <v>34357</v>
      </c>
      <c r="U1072" t="s">
        <v>32634</v>
      </c>
      <c r="V1072" t="s">
        <v>32667</v>
      </c>
      <c r="X1072">
        <v>1.5</v>
      </c>
      <c r="Y1072" t="s">
        <v>32654</v>
      </c>
      <c r="AA1072">
        <v>12</v>
      </c>
      <c r="AB1072">
        <v>20</v>
      </c>
      <c r="AC1072">
        <v>1</v>
      </c>
      <c r="AD1072" t="str">
        <f t="shared" si="163"/>
        <v/>
      </c>
      <c r="AE1072" t="str">
        <f t="shared" si="173"/>
        <v/>
      </c>
      <c r="AF1072" t="str">
        <f t="shared" si="170"/>
        <v/>
      </c>
      <c r="AG1072">
        <v>1</v>
      </c>
      <c r="AH1072">
        <f t="shared" si="167"/>
        <v>2.8</v>
      </c>
      <c r="AI1072">
        <v>0.14499999999999999</v>
      </c>
      <c r="AJ1072">
        <f t="shared" si="166"/>
        <v>0.40599999999999997</v>
      </c>
      <c r="AK1072" t="str">
        <f t="shared" si="168"/>
        <v/>
      </c>
      <c r="AL1072" t="str">
        <f t="shared" si="172"/>
        <v/>
      </c>
      <c r="AM1072" t="s">
        <v>33908</v>
      </c>
    </row>
    <row r="1073" spans="1:39" x14ac:dyDescent="0.2">
      <c r="A1073" t="s">
        <v>11448</v>
      </c>
      <c r="B1073" t="s">
        <v>122</v>
      </c>
      <c r="C1073" t="s">
        <v>11449</v>
      </c>
      <c r="D1073" s="1">
        <v>36511</v>
      </c>
      <c r="E1073" s="1">
        <v>44546</v>
      </c>
      <c r="F1073" t="s">
        <v>19</v>
      </c>
      <c r="I1073">
        <v>100</v>
      </c>
      <c r="J1073">
        <v>0</v>
      </c>
      <c r="K1073">
        <v>0</v>
      </c>
      <c r="L1073">
        <v>1167</v>
      </c>
      <c r="M1073">
        <v>1167</v>
      </c>
      <c r="N1073" t="s">
        <v>20</v>
      </c>
      <c r="O1073" t="s">
        <v>11450</v>
      </c>
      <c r="P1073" t="s">
        <v>28</v>
      </c>
      <c r="Q1073" t="s">
        <v>34233</v>
      </c>
      <c r="R1073" t="s">
        <v>34233</v>
      </c>
      <c r="S1073" t="s">
        <v>32628</v>
      </c>
      <c r="T1073" t="s">
        <v>34381</v>
      </c>
      <c r="U1073" t="s">
        <v>32634</v>
      </c>
      <c r="V1073" t="s">
        <v>32667</v>
      </c>
      <c r="X1073">
        <v>1.5</v>
      </c>
      <c r="Y1073" t="s">
        <v>32654</v>
      </c>
      <c r="AA1073">
        <v>12</v>
      </c>
      <c r="AB1073">
        <v>20</v>
      </c>
      <c r="AC1073">
        <v>1</v>
      </c>
      <c r="AD1073" t="str">
        <f t="shared" si="163"/>
        <v/>
      </c>
      <c r="AE1073" t="str">
        <f t="shared" si="173"/>
        <v/>
      </c>
      <c r="AF1073" t="str">
        <f t="shared" si="170"/>
        <v/>
      </c>
      <c r="AG1073">
        <v>1</v>
      </c>
      <c r="AH1073">
        <f t="shared" si="167"/>
        <v>2.8</v>
      </c>
      <c r="AI1073">
        <v>0.14499999999999999</v>
      </c>
      <c r="AJ1073">
        <f t="shared" si="166"/>
        <v>0.40599999999999997</v>
      </c>
      <c r="AK1073" t="str">
        <f t="shared" si="168"/>
        <v/>
      </c>
      <c r="AL1073" t="str">
        <f t="shared" si="172"/>
        <v/>
      </c>
      <c r="AM1073" t="s">
        <v>33908</v>
      </c>
    </row>
    <row r="1074" spans="1:39" x14ac:dyDescent="0.2">
      <c r="A1074" t="s">
        <v>11451</v>
      </c>
      <c r="B1074" t="s">
        <v>122</v>
      </c>
      <c r="C1074" t="s">
        <v>11452</v>
      </c>
      <c r="D1074" s="1">
        <v>36511</v>
      </c>
      <c r="E1074" s="1">
        <v>44546</v>
      </c>
      <c r="F1074" t="s">
        <v>19</v>
      </c>
      <c r="I1074">
        <v>100</v>
      </c>
      <c r="J1074">
        <v>0</v>
      </c>
      <c r="K1074">
        <v>0</v>
      </c>
      <c r="L1074">
        <v>1173</v>
      </c>
      <c r="M1074">
        <v>1173</v>
      </c>
      <c r="N1074" t="s">
        <v>20</v>
      </c>
      <c r="O1074" t="s">
        <v>11453</v>
      </c>
      <c r="P1074" t="s">
        <v>28</v>
      </c>
      <c r="Q1074" t="s">
        <v>34233</v>
      </c>
      <c r="R1074" t="s">
        <v>34233</v>
      </c>
      <c r="S1074" t="s">
        <v>32628</v>
      </c>
      <c r="T1074" t="s">
        <v>34357</v>
      </c>
      <c r="U1074" t="s">
        <v>32634</v>
      </c>
      <c r="V1074" t="s">
        <v>32667</v>
      </c>
      <c r="X1074">
        <v>1.5</v>
      </c>
      <c r="Y1074" t="s">
        <v>32654</v>
      </c>
      <c r="AA1074">
        <v>12</v>
      </c>
      <c r="AB1074">
        <v>20</v>
      </c>
      <c r="AC1074">
        <v>1</v>
      </c>
      <c r="AD1074" t="str">
        <f t="shared" si="163"/>
        <v/>
      </c>
      <c r="AE1074" t="str">
        <f t="shared" si="173"/>
        <v/>
      </c>
      <c r="AF1074" t="str">
        <f t="shared" si="170"/>
        <v/>
      </c>
      <c r="AG1074">
        <v>1</v>
      </c>
      <c r="AH1074">
        <f t="shared" si="167"/>
        <v>2.8</v>
      </c>
      <c r="AI1074">
        <v>0.14499999999999999</v>
      </c>
      <c r="AJ1074">
        <f t="shared" si="166"/>
        <v>0.40599999999999997</v>
      </c>
      <c r="AK1074" t="str">
        <f t="shared" si="168"/>
        <v/>
      </c>
      <c r="AL1074" t="str">
        <f t="shared" si="172"/>
        <v/>
      </c>
      <c r="AM1074" t="s">
        <v>33908</v>
      </c>
    </row>
    <row r="1075" spans="1:39" x14ac:dyDescent="0.2">
      <c r="A1075" t="s">
        <v>11454</v>
      </c>
      <c r="B1075" t="s">
        <v>122</v>
      </c>
      <c r="C1075" t="s">
        <v>11455</v>
      </c>
      <c r="D1075" s="1">
        <v>36511</v>
      </c>
      <c r="E1075" s="1">
        <v>44560</v>
      </c>
      <c r="F1075" t="s">
        <v>19</v>
      </c>
      <c r="I1075">
        <v>100</v>
      </c>
      <c r="J1075">
        <v>0</v>
      </c>
      <c r="K1075">
        <v>0</v>
      </c>
      <c r="L1075">
        <v>1189</v>
      </c>
      <c r="M1075">
        <v>1189</v>
      </c>
      <c r="N1075" t="s">
        <v>20</v>
      </c>
      <c r="O1075" t="s">
        <v>11456</v>
      </c>
      <c r="P1075" t="s">
        <v>28</v>
      </c>
      <c r="Q1075" t="s">
        <v>34233</v>
      </c>
      <c r="R1075" t="s">
        <v>34233</v>
      </c>
      <c r="S1075" t="s">
        <v>32628</v>
      </c>
      <c r="T1075" t="s">
        <v>34357</v>
      </c>
      <c r="U1075" t="s">
        <v>32634</v>
      </c>
      <c r="V1075" t="s">
        <v>32667</v>
      </c>
      <c r="X1075">
        <v>1.5</v>
      </c>
      <c r="Y1075" t="s">
        <v>32654</v>
      </c>
      <c r="AA1075">
        <v>12</v>
      </c>
      <c r="AB1075">
        <v>20</v>
      </c>
      <c r="AC1075">
        <v>1</v>
      </c>
      <c r="AD1075" t="str">
        <f t="shared" si="163"/>
        <v/>
      </c>
      <c r="AE1075" t="str">
        <f t="shared" si="173"/>
        <v/>
      </c>
      <c r="AF1075" t="str">
        <f t="shared" si="170"/>
        <v/>
      </c>
      <c r="AG1075">
        <v>1</v>
      </c>
      <c r="AH1075">
        <f t="shared" si="167"/>
        <v>2.8</v>
      </c>
      <c r="AI1075">
        <v>0.14499999999999999</v>
      </c>
      <c r="AJ1075">
        <f t="shared" si="166"/>
        <v>0.40599999999999997</v>
      </c>
      <c r="AK1075" t="str">
        <f t="shared" si="168"/>
        <v/>
      </c>
      <c r="AL1075" t="str">
        <f t="shared" si="172"/>
        <v/>
      </c>
      <c r="AM1075" t="s">
        <v>33908</v>
      </c>
    </row>
    <row r="1076" spans="1:39" x14ac:dyDescent="0.2">
      <c r="A1076" t="s">
        <v>11457</v>
      </c>
      <c r="B1076" t="s">
        <v>122</v>
      </c>
      <c r="C1076" t="s">
        <v>11458</v>
      </c>
      <c r="D1076" s="1">
        <v>36511</v>
      </c>
      <c r="E1076" s="1">
        <v>44560</v>
      </c>
      <c r="F1076" t="s">
        <v>19</v>
      </c>
      <c r="I1076">
        <v>100</v>
      </c>
      <c r="J1076">
        <v>0</v>
      </c>
      <c r="K1076">
        <v>0</v>
      </c>
      <c r="L1076">
        <v>1314</v>
      </c>
      <c r="M1076">
        <v>1314</v>
      </c>
      <c r="N1076" t="s">
        <v>20</v>
      </c>
      <c r="O1076" t="s">
        <v>11459</v>
      </c>
      <c r="P1076" t="s">
        <v>28</v>
      </c>
      <c r="Q1076" t="s">
        <v>34233</v>
      </c>
      <c r="R1076" t="s">
        <v>34233</v>
      </c>
      <c r="S1076" t="s">
        <v>32628</v>
      </c>
      <c r="T1076" t="s">
        <v>34357</v>
      </c>
      <c r="U1076" t="s">
        <v>32634</v>
      </c>
      <c r="V1076" t="s">
        <v>32667</v>
      </c>
      <c r="X1076">
        <v>1.5</v>
      </c>
      <c r="Y1076" t="s">
        <v>32654</v>
      </c>
      <c r="AA1076">
        <v>12</v>
      </c>
      <c r="AB1076">
        <v>20</v>
      </c>
      <c r="AC1076">
        <v>1</v>
      </c>
      <c r="AD1076" t="str">
        <f t="shared" si="163"/>
        <v/>
      </c>
      <c r="AE1076" t="str">
        <f t="shared" si="173"/>
        <v/>
      </c>
      <c r="AF1076" t="str">
        <f t="shared" si="170"/>
        <v/>
      </c>
      <c r="AG1076">
        <v>1</v>
      </c>
      <c r="AH1076">
        <f t="shared" si="167"/>
        <v>2.8</v>
      </c>
      <c r="AI1076">
        <v>0.14499999999999999</v>
      </c>
      <c r="AJ1076">
        <f t="shared" si="166"/>
        <v>0.40599999999999997</v>
      </c>
      <c r="AK1076" t="str">
        <f t="shared" si="168"/>
        <v/>
      </c>
      <c r="AL1076" t="str">
        <f t="shared" si="172"/>
        <v/>
      </c>
      <c r="AM1076" t="s">
        <v>33908</v>
      </c>
    </row>
    <row r="1077" spans="1:39" x14ac:dyDescent="0.2">
      <c r="A1077" t="s">
        <v>11481</v>
      </c>
      <c r="B1077" t="s">
        <v>122</v>
      </c>
      <c r="C1077" t="s">
        <v>11482</v>
      </c>
      <c r="D1077" s="1">
        <v>36511</v>
      </c>
      <c r="E1077" s="1">
        <v>44546</v>
      </c>
      <c r="F1077" t="s">
        <v>19</v>
      </c>
      <c r="I1077">
        <v>100</v>
      </c>
      <c r="J1077">
        <v>0</v>
      </c>
      <c r="K1077">
        <v>0</v>
      </c>
      <c r="L1077">
        <v>1277</v>
      </c>
      <c r="M1077">
        <v>1277</v>
      </c>
      <c r="N1077" t="s">
        <v>20</v>
      </c>
      <c r="O1077" t="s">
        <v>11483</v>
      </c>
      <c r="P1077" t="s">
        <v>28</v>
      </c>
      <c r="Q1077" t="s">
        <v>34233</v>
      </c>
      <c r="R1077" t="s">
        <v>34233</v>
      </c>
      <c r="S1077" t="s">
        <v>32628</v>
      </c>
      <c r="T1077" t="s">
        <v>32634</v>
      </c>
      <c r="U1077" t="s">
        <v>32634</v>
      </c>
      <c r="V1077" t="s">
        <v>32667</v>
      </c>
      <c r="X1077">
        <v>1.5</v>
      </c>
      <c r="Y1077" t="s">
        <v>32654</v>
      </c>
      <c r="AA1077">
        <v>12</v>
      </c>
      <c r="AB1077">
        <v>20</v>
      </c>
      <c r="AC1077">
        <v>1</v>
      </c>
      <c r="AD1077" t="str">
        <f t="shared" si="163"/>
        <v/>
      </c>
      <c r="AE1077" t="str">
        <f t="shared" si="173"/>
        <v/>
      </c>
      <c r="AF1077" t="str">
        <f t="shared" si="170"/>
        <v/>
      </c>
      <c r="AG1077">
        <v>1</v>
      </c>
      <c r="AH1077">
        <f t="shared" si="167"/>
        <v>2.8</v>
      </c>
      <c r="AI1077">
        <v>0.14499999999999999</v>
      </c>
      <c r="AJ1077">
        <f t="shared" si="166"/>
        <v>0.40599999999999997</v>
      </c>
      <c r="AK1077" t="str">
        <f t="shared" si="168"/>
        <v/>
      </c>
      <c r="AL1077" t="str">
        <f t="shared" si="172"/>
        <v/>
      </c>
      <c r="AM1077" t="s">
        <v>33908</v>
      </c>
    </row>
    <row r="1078" spans="1:39" x14ac:dyDescent="0.2">
      <c r="A1078" t="s">
        <v>11901</v>
      </c>
      <c r="B1078" t="s">
        <v>122</v>
      </c>
      <c r="C1078" t="s">
        <v>11902</v>
      </c>
      <c r="D1078" s="1">
        <v>36516</v>
      </c>
      <c r="E1078" s="1">
        <v>43456</v>
      </c>
      <c r="F1078" t="s">
        <v>19</v>
      </c>
      <c r="I1078">
        <v>100</v>
      </c>
      <c r="J1078">
        <v>0</v>
      </c>
      <c r="K1078">
        <v>0</v>
      </c>
      <c r="L1078">
        <v>1565</v>
      </c>
      <c r="M1078">
        <v>1565</v>
      </c>
      <c r="N1078" t="s">
        <v>20</v>
      </c>
      <c r="O1078" t="s">
        <v>11903</v>
      </c>
      <c r="P1078" t="s">
        <v>28</v>
      </c>
      <c r="Q1078" t="s">
        <v>34233</v>
      </c>
      <c r="R1078" t="s">
        <v>34233</v>
      </c>
      <c r="S1078" t="s">
        <v>33797</v>
      </c>
      <c r="T1078" t="s">
        <v>34349</v>
      </c>
      <c r="AD1078" t="str">
        <f t="shared" si="163"/>
        <v/>
      </c>
      <c r="AE1078" t="str">
        <f t="shared" si="173"/>
        <v/>
      </c>
      <c r="AF1078" t="str">
        <f t="shared" si="170"/>
        <v/>
      </c>
      <c r="AG1078" s="17">
        <v>1</v>
      </c>
      <c r="AH1078">
        <f t="shared" si="167"/>
        <v>2.8</v>
      </c>
      <c r="AI1078">
        <v>0.14499999999999999</v>
      </c>
      <c r="AJ1078">
        <f t="shared" si="166"/>
        <v>0.40599999999999997</v>
      </c>
      <c r="AK1078" t="str">
        <f t="shared" si="168"/>
        <v/>
      </c>
      <c r="AL1078" t="str">
        <f t="shared" si="172"/>
        <v/>
      </c>
    </row>
    <row r="1079" spans="1:39" x14ac:dyDescent="0.2">
      <c r="A1079" t="s">
        <v>6682</v>
      </c>
      <c r="B1079" t="s">
        <v>122</v>
      </c>
      <c r="C1079" t="s">
        <v>6683</v>
      </c>
      <c r="D1079" s="1">
        <v>36133</v>
      </c>
      <c r="E1079" s="1">
        <v>43456</v>
      </c>
      <c r="F1079" t="s">
        <v>19</v>
      </c>
      <c r="I1079">
        <v>100</v>
      </c>
      <c r="J1079">
        <v>0</v>
      </c>
      <c r="K1079">
        <v>0</v>
      </c>
      <c r="L1079">
        <v>900</v>
      </c>
      <c r="M1079">
        <v>900</v>
      </c>
      <c r="N1079" t="s">
        <v>20</v>
      </c>
      <c r="O1079" t="s">
        <v>6684</v>
      </c>
      <c r="P1079" t="s">
        <v>28</v>
      </c>
      <c r="Q1079" t="s">
        <v>32794</v>
      </c>
      <c r="R1079" t="s">
        <v>33782</v>
      </c>
      <c r="S1079" t="s">
        <v>32628</v>
      </c>
      <c r="T1079" t="s">
        <v>34365</v>
      </c>
      <c r="U1079" t="s">
        <v>32648</v>
      </c>
      <c r="V1079" t="s">
        <v>32649</v>
      </c>
      <c r="W1079">
        <v>230</v>
      </c>
      <c r="X1079">
        <v>3</v>
      </c>
      <c r="Y1079" s="5" t="s">
        <v>32661</v>
      </c>
      <c r="AA1079">
        <v>12</v>
      </c>
      <c r="AB1079">
        <v>25</v>
      </c>
      <c r="AC1079">
        <v>2</v>
      </c>
      <c r="AD1079" t="str">
        <f t="shared" si="163"/>
        <v/>
      </c>
      <c r="AE1079" t="str">
        <f t="shared" si="173"/>
        <v/>
      </c>
      <c r="AF1079" t="str">
        <f t="shared" si="170"/>
        <v/>
      </c>
      <c r="AG1079">
        <v>1</v>
      </c>
      <c r="AH1079">
        <f t="shared" si="167"/>
        <v>2.8</v>
      </c>
      <c r="AI1079">
        <v>0.14499999999999999</v>
      </c>
      <c r="AJ1079">
        <f t="shared" si="166"/>
        <v>0.40599999999999997</v>
      </c>
      <c r="AK1079" t="str">
        <f t="shared" si="168"/>
        <v/>
      </c>
      <c r="AL1079" t="str">
        <f t="shared" si="172"/>
        <v/>
      </c>
      <c r="AM1079" t="s">
        <v>33882</v>
      </c>
    </row>
    <row r="1080" spans="1:39" x14ac:dyDescent="0.2">
      <c r="A1080" t="s">
        <v>26972</v>
      </c>
      <c r="B1080" t="s">
        <v>122</v>
      </c>
      <c r="C1080" t="s">
        <v>26973</v>
      </c>
      <c r="D1080" s="1">
        <v>41585</v>
      </c>
      <c r="E1080" s="1">
        <v>44546</v>
      </c>
      <c r="F1080" t="s">
        <v>26</v>
      </c>
      <c r="I1080">
        <v>100</v>
      </c>
      <c r="J1080">
        <v>0</v>
      </c>
      <c r="K1080">
        <v>0</v>
      </c>
      <c r="L1080">
        <v>2536</v>
      </c>
      <c r="M1080">
        <v>2536</v>
      </c>
      <c r="N1080" t="s">
        <v>20</v>
      </c>
      <c r="O1080" t="s">
        <v>26974</v>
      </c>
      <c r="P1080" t="s">
        <v>44</v>
      </c>
      <c r="Q1080" t="s">
        <v>34233</v>
      </c>
      <c r="R1080" t="s">
        <v>34233</v>
      </c>
      <c r="S1080" t="s">
        <v>34233</v>
      </c>
      <c r="T1080" t="s">
        <v>34233</v>
      </c>
      <c r="AD1080" t="str">
        <f t="shared" si="163"/>
        <v/>
      </c>
      <c r="AE1080" t="str">
        <f t="shared" si="173"/>
        <v/>
      </c>
      <c r="AF1080" t="str">
        <f t="shared" si="170"/>
        <v/>
      </c>
      <c r="AG1080" t="str">
        <f>IF((S1080&lt;&gt;"tühi")*(AC1080&lt;&gt;""),AC1080,"")</f>
        <v/>
      </c>
      <c r="AH1080" t="str">
        <f t="shared" si="167"/>
        <v/>
      </c>
      <c r="AI1080">
        <v>0.14499999999999999</v>
      </c>
      <c r="AJ1080" t="str">
        <f t="shared" si="166"/>
        <v/>
      </c>
      <c r="AK1080" t="str">
        <f t="shared" si="168"/>
        <v/>
      </c>
      <c r="AL1080" t="str">
        <f t="shared" si="172"/>
        <v/>
      </c>
    </row>
    <row r="1081" spans="1:39" x14ac:dyDescent="0.2">
      <c r="A1081" t="s">
        <v>6685</v>
      </c>
      <c r="B1081" t="s">
        <v>122</v>
      </c>
      <c r="C1081" t="s">
        <v>6686</v>
      </c>
      <c r="D1081" s="1">
        <v>36133</v>
      </c>
      <c r="E1081" s="1">
        <v>43456</v>
      </c>
      <c r="F1081" t="s">
        <v>19</v>
      </c>
      <c r="I1081">
        <v>100</v>
      </c>
      <c r="J1081">
        <v>0</v>
      </c>
      <c r="K1081">
        <v>0</v>
      </c>
      <c r="L1081">
        <v>827</v>
      </c>
      <c r="M1081">
        <v>827</v>
      </c>
      <c r="N1081" t="s">
        <v>20</v>
      </c>
      <c r="O1081" t="s">
        <v>6687</v>
      </c>
      <c r="P1081" t="s">
        <v>28</v>
      </c>
      <c r="Q1081" t="s">
        <v>34233</v>
      </c>
      <c r="R1081" t="s">
        <v>34233</v>
      </c>
      <c r="S1081" t="s">
        <v>32628</v>
      </c>
      <c r="T1081" t="s">
        <v>34354</v>
      </c>
      <c r="U1081" t="s">
        <v>32648</v>
      </c>
      <c r="V1081" t="s">
        <v>32649</v>
      </c>
      <c r="W1081">
        <v>210</v>
      </c>
      <c r="X1081">
        <v>3</v>
      </c>
      <c r="Y1081" s="5" t="s">
        <v>32661</v>
      </c>
      <c r="AA1081">
        <v>12</v>
      </c>
      <c r="AB1081">
        <v>25</v>
      </c>
      <c r="AC1081">
        <v>2</v>
      </c>
      <c r="AD1081" t="str">
        <f t="shared" si="163"/>
        <v/>
      </c>
      <c r="AE1081" t="str">
        <f t="shared" si="173"/>
        <v/>
      </c>
      <c r="AF1081" t="str">
        <f t="shared" si="170"/>
        <v/>
      </c>
      <c r="AG1081">
        <v>1</v>
      </c>
      <c r="AH1081">
        <f t="shared" si="167"/>
        <v>2.8</v>
      </c>
      <c r="AI1081">
        <v>0.14499999999999999</v>
      </c>
      <c r="AJ1081">
        <f t="shared" si="166"/>
        <v>0.40599999999999997</v>
      </c>
      <c r="AK1081" t="str">
        <f t="shared" si="168"/>
        <v/>
      </c>
      <c r="AL1081" t="str">
        <f t="shared" si="172"/>
        <v/>
      </c>
      <c r="AM1081" t="s">
        <v>33882</v>
      </c>
    </row>
    <row r="1082" spans="1:39" x14ac:dyDescent="0.2">
      <c r="A1082" t="s">
        <v>7507</v>
      </c>
      <c r="B1082" t="s">
        <v>122</v>
      </c>
      <c r="C1082" t="s">
        <v>7508</v>
      </c>
      <c r="D1082" s="1">
        <v>36139</v>
      </c>
      <c r="E1082" s="1">
        <v>43456</v>
      </c>
      <c r="F1082" t="s">
        <v>19</v>
      </c>
      <c r="I1082">
        <v>100</v>
      </c>
      <c r="J1082">
        <v>0</v>
      </c>
      <c r="K1082">
        <v>0</v>
      </c>
      <c r="L1082">
        <v>1041</v>
      </c>
      <c r="M1082">
        <v>1041</v>
      </c>
      <c r="N1082" t="s">
        <v>20</v>
      </c>
      <c r="O1082" t="s">
        <v>7509</v>
      </c>
      <c r="P1082" t="s">
        <v>28</v>
      </c>
      <c r="Q1082" t="s">
        <v>34233</v>
      </c>
      <c r="R1082" t="s">
        <v>34233</v>
      </c>
      <c r="S1082" t="s">
        <v>33800</v>
      </c>
      <c r="T1082" t="s">
        <v>34354</v>
      </c>
      <c r="U1082" t="s">
        <v>32648</v>
      </c>
      <c r="V1082" t="s">
        <v>32649</v>
      </c>
      <c r="W1082">
        <v>280</v>
      </c>
      <c r="X1082">
        <v>3</v>
      </c>
      <c r="Y1082" s="5" t="s">
        <v>32661</v>
      </c>
      <c r="AA1082">
        <v>12</v>
      </c>
      <c r="AB1082">
        <v>25</v>
      </c>
      <c r="AC1082">
        <v>2</v>
      </c>
      <c r="AD1082" t="str">
        <f t="shared" si="163"/>
        <v/>
      </c>
      <c r="AE1082" t="str">
        <f t="shared" si="173"/>
        <v/>
      </c>
      <c r="AF1082" t="str">
        <f t="shared" si="170"/>
        <v/>
      </c>
      <c r="AG1082">
        <v>1</v>
      </c>
      <c r="AH1082">
        <f t="shared" si="167"/>
        <v>2.8</v>
      </c>
      <c r="AI1082">
        <v>0.14499999999999999</v>
      </c>
      <c r="AJ1082">
        <f t="shared" si="166"/>
        <v>0.40599999999999997</v>
      </c>
      <c r="AK1082" t="str">
        <f t="shared" si="168"/>
        <v/>
      </c>
      <c r="AL1082" t="str">
        <f t="shared" si="172"/>
        <v/>
      </c>
      <c r="AM1082" t="s">
        <v>33882</v>
      </c>
    </row>
    <row r="1083" spans="1:39" x14ac:dyDescent="0.2">
      <c r="A1083" t="s">
        <v>7247</v>
      </c>
      <c r="B1083" t="s">
        <v>122</v>
      </c>
      <c r="C1083" t="s">
        <v>7248</v>
      </c>
      <c r="D1083" s="1">
        <v>36137</v>
      </c>
      <c r="E1083" s="1">
        <v>43456</v>
      </c>
      <c r="F1083" t="s">
        <v>19</v>
      </c>
      <c r="I1083">
        <v>100</v>
      </c>
      <c r="J1083">
        <v>0</v>
      </c>
      <c r="K1083">
        <v>0</v>
      </c>
      <c r="L1083">
        <v>901</v>
      </c>
      <c r="M1083">
        <v>901</v>
      </c>
      <c r="N1083" t="s">
        <v>20</v>
      </c>
      <c r="O1083" t="s">
        <v>7249</v>
      </c>
      <c r="P1083" t="s">
        <v>28</v>
      </c>
      <c r="Q1083" t="s">
        <v>32794</v>
      </c>
      <c r="R1083" t="s">
        <v>33782</v>
      </c>
      <c r="S1083" t="s">
        <v>33797</v>
      </c>
      <c r="T1083" t="s">
        <v>34365</v>
      </c>
      <c r="U1083" t="s">
        <v>32648</v>
      </c>
      <c r="V1083" t="s">
        <v>32649</v>
      </c>
      <c r="W1083">
        <v>260</v>
      </c>
      <c r="X1083">
        <v>3</v>
      </c>
      <c r="Y1083" s="5" t="s">
        <v>32661</v>
      </c>
      <c r="AA1083">
        <v>12</v>
      </c>
      <c r="AB1083">
        <v>25</v>
      </c>
      <c r="AC1083">
        <v>2</v>
      </c>
      <c r="AD1083" t="str">
        <f t="shared" ref="AD1083:AD1146" si="174">IF((S1083="tühi")*(F1083&lt;&gt;"Elamumaa")*(G1083&lt;&gt;"Elamumaa")*(H1083&lt;&gt;"Elamumaa"),IF(Z1083=0,"",Z1083),"")</f>
        <v/>
      </c>
      <c r="AE1083" t="str">
        <f t="shared" si="173"/>
        <v/>
      </c>
      <c r="AF1083" t="str">
        <f t="shared" si="170"/>
        <v/>
      </c>
      <c r="AG1083">
        <v>1</v>
      </c>
      <c r="AH1083">
        <f t="shared" si="167"/>
        <v>2.8</v>
      </c>
      <c r="AI1083">
        <v>0.14499999999999999</v>
      </c>
      <c r="AJ1083">
        <f t="shared" si="166"/>
        <v>0.40599999999999997</v>
      </c>
      <c r="AK1083" t="str">
        <f t="shared" si="168"/>
        <v/>
      </c>
      <c r="AL1083" t="str">
        <f t="shared" si="172"/>
        <v/>
      </c>
      <c r="AM1083" t="s">
        <v>33882</v>
      </c>
    </row>
    <row r="1084" spans="1:39" x14ac:dyDescent="0.2">
      <c r="A1084" t="s">
        <v>7196</v>
      </c>
      <c r="B1084" t="s">
        <v>122</v>
      </c>
      <c r="C1084" t="s">
        <v>7197</v>
      </c>
      <c r="D1084" s="1">
        <v>36137</v>
      </c>
      <c r="E1084" s="1">
        <v>43456</v>
      </c>
      <c r="F1084" t="s">
        <v>19</v>
      </c>
      <c r="I1084">
        <v>100</v>
      </c>
      <c r="J1084">
        <v>0</v>
      </c>
      <c r="K1084">
        <v>0</v>
      </c>
      <c r="L1084">
        <v>852</v>
      </c>
      <c r="M1084">
        <v>852</v>
      </c>
      <c r="N1084" t="s">
        <v>20</v>
      </c>
      <c r="O1084" t="s">
        <v>7198</v>
      </c>
      <c r="P1084" t="s">
        <v>28</v>
      </c>
      <c r="Q1084" t="s">
        <v>34233</v>
      </c>
      <c r="R1084" t="s">
        <v>34233</v>
      </c>
      <c r="S1084" t="s">
        <v>32628</v>
      </c>
      <c r="T1084" t="s">
        <v>34365</v>
      </c>
      <c r="U1084" t="s">
        <v>32648</v>
      </c>
      <c r="V1084" t="s">
        <v>32649</v>
      </c>
      <c r="W1084">
        <v>210</v>
      </c>
      <c r="X1084">
        <v>3</v>
      </c>
      <c r="Y1084" s="5" t="s">
        <v>32661</v>
      </c>
      <c r="AA1084">
        <v>12</v>
      </c>
      <c r="AB1084">
        <v>25</v>
      </c>
      <c r="AC1084">
        <v>2</v>
      </c>
      <c r="AD1084" t="str">
        <f t="shared" si="174"/>
        <v/>
      </c>
      <c r="AE1084" t="str">
        <f t="shared" si="173"/>
        <v/>
      </c>
      <c r="AF1084" t="str">
        <f t="shared" si="170"/>
        <v/>
      </c>
      <c r="AG1084">
        <v>1</v>
      </c>
      <c r="AH1084">
        <f t="shared" si="167"/>
        <v>2.8</v>
      </c>
      <c r="AI1084">
        <v>0.14499999999999999</v>
      </c>
      <c r="AJ1084">
        <f t="shared" si="166"/>
        <v>0.40599999999999997</v>
      </c>
      <c r="AK1084" t="str">
        <f t="shared" si="168"/>
        <v/>
      </c>
      <c r="AL1084" t="str">
        <f t="shared" si="172"/>
        <v/>
      </c>
      <c r="AM1084" t="s">
        <v>33882</v>
      </c>
    </row>
    <row r="1085" spans="1:39" x14ac:dyDescent="0.2">
      <c r="A1085" t="s">
        <v>7193</v>
      </c>
      <c r="B1085" t="s">
        <v>122</v>
      </c>
      <c r="C1085" t="s">
        <v>7194</v>
      </c>
      <c r="D1085" s="1">
        <v>36137</v>
      </c>
      <c r="E1085" s="1">
        <v>43456</v>
      </c>
      <c r="F1085" t="s">
        <v>19</v>
      </c>
      <c r="I1085">
        <v>100</v>
      </c>
      <c r="J1085">
        <v>0</v>
      </c>
      <c r="K1085">
        <v>0</v>
      </c>
      <c r="L1085">
        <v>830</v>
      </c>
      <c r="M1085">
        <v>830</v>
      </c>
      <c r="N1085" t="s">
        <v>20</v>
      </c>
      <c r="O1085" t="s">
        <v>7195</v>
      </c>
      <c r="P1085" t="s">
        <v>28</v>
      </c>
      <c r="Q1085" t="s">
        <v>34233</v>
      </c>
      <c r="R1085" t="s">
        <v>34233</v>
      </c>
      <c r="S1085" t="s">
        <v>33797</v>
      </c>
      <c r="T1085" t="s">
        <v>34357</v>
      </c>
      <c r="U1085" t="s">
        <v>32648</v>
      </c>
      <c r="V1085" t="s">
        <v>32649</v>
      </c>
      <c r="W1085">
        <v>210</v>
      </c>
      <c r="X1085">
        <v>3</v>
      </c>
      <c r="Y1085" s="5" t="s">
        <v>32661</v>
      </c>
      <c r="AA1085">
        <v>12</v>
      </c>
      <c r="AB1085">
        <v>25</v>
      </c>
      <c r="AC1085">
        <v>2</v>
      </c>
      <c r="AD1085" t="str">
        <f t="shared" si="174"/>
        <v/>
      </c>
      <c r="AE1085" t="str">
        <f t="shared" si="173"/>
        <v/>
      </c>
      <c r="AF1085" t="str">
        <f t="shared" si="170"/>
        <v/>
      </c>
      <c r="AG1085">
        <v>1</v>
      </c>
      <c r="AH1085">
        <f t="shared" si="167"/>
        <v>2.8</v>
      </c>
      <c r="AI1085">
        <v>0.14499999999999999</v>
      </c>
      <c r="AJ1085">
        <f t="shared" si="166"/>
        <v>0.40599999999999997</v>
      </c>
      <c r="AK1085" t="str">
        <f t="shared" si="168"/>
        <v/>
      </c>
      <c r="AL1085" t="str">
        <f t="shared" si="172"/>
        <v/>
      </c>
      <c r="AM1085" t="s">
        <v>33882</v>
      </c>
    </row>
    <row r="1086" spans="1:39" x14ac:dyDescent="0.2">
      <c r="A1086" t="s">
        <v>6996</v>
      </c>
      <c r="B1086" t="s">
        <v>122</v>
      </c>
      <c r="C1086" t="s">
        <v>6997</v>
      </c>
      <c r="D1086" s="1">
        <v>36199</v>
      </c>
      <c r="E1086" s="1">
        <v>43456</v>
      </c>
      <c r="F1086" t="s">
        <v>19</v>
      </c>
      <c r="I1086">
        <v>100</v>
      </c>
      <c r="J1086">
        <v>0</v>
      </c>
      <c r="K1086">
        <v>0</v>
      </c>
      <c r="L1086">
        <v>887</v>
      </c>
      <c r="M1086">
        <v>887</v>
      </c>
      <c r="N1086" t="s">
        <v>20</v>
      </c>
      <c r="O1086" t="s">
        <v>6998</v>
      </c>
      <c r="P1086" t="s">
        <v>28</v>
      </c>
      <c r="Q1086" t="s">
        <v>34233</v>
      </c>
      <c r="R1086" t="s">
        <v>34233</v>
      </c>
      <c r="S1086" t="s">
        <v>33797</v>
      </c>
      <c r="T1086" t="s">
        <v>34365</v>
      </c>
      <c r="U1086" t="s">
        <v>32648</v>
      </c>
      <c r="V1086" t="s">
        <v>32649</v>
      </c>
      <c r="W1086">
        <v>210</v>
      </c>
      <c r="X1086">
        <v>3</v>
      </c>
      <c r="Y1086" s="5" t="s">
        <v>32661</v>
      </c>
      <c r="AA1086">
        <v>12</v>
      </c>
      <c r="AB1086">
        <v>25</v>
      </c>
      <c r="AC1086">
        <v>2</v>
      </c>
      <c r="AD1086" t="str">
        <f t="shared" si="174"/>
        <v/>
      </c>
      <c r="AE1086" t="str">
        <f t="shared" si="173"/>
        <v/>
      </c>
      <c r="AF1086" t="str">
        <f t="shared" si="170"/>
        <v/>
      </c>
      <c r="AG1086">
        <v>1</v>
      </c>
      <c r="AH1086">
        <f t="shared" si="167"/>
        <v>2.8</v>
      </c>
      <c r="AI1086">
        <v>0.14499999999999999</v>
      </c>
      <c r="AJ1086">
        <f t="shared" si="166"/>
        <v>0.40599999999999997</v>
      </c>
      <c r="AK1086" t="str">
        <f t="shared" si="168"/>
        <v/>
      </c>
      <c r="AL1086" t="str">
        <f t="shared" si="172"/>
        <v/>
      </c>
      <c r="AM1086" t="s">
        <v>33882</v>
      </c>
    </row>
    <row r="1087" spans="1:39" x14ac:dyDescent="0.2">
      <c r="A1087" t="s">
        <v>5950</v>
      </c>
      <c r="B1087" t="s">
        <v>122</v>
      </c>
      <c r="C1087" t="s">
        <v>5951</v>
      </c>
      <c r="D1087" s="1">
        <v>36147</v>
      </c>
      <c r="E1087" s="1">
        <v>43456</v>
      </c>
      <c r="F1087" t="s">
        <v>19</v>
      </c>
      <c r="I1087">
        <v>100</v>
      </c>
      <c r="J1087">
        <v>0</v>
      </c>
      <c r="K1087">
        <v>0</v>
      </c>
      <c r="L1087">
        <v>949</v>
      </c>
      <c r="M1087">
        <v>949</v>
      </c>
      <c r="N1087" t="s">
        <v>20</v>
      </c>
      <c r="O1087" t="s">
        <v>5952</v>
      </c>
      <c r="P1087" t="s">
        <v>28</v>
      </c>
      <c r="Q1087" t="s">
        <v>34233</v>
      </c>
      <c r="R1087" t="s">
        <v>34233</v>
      </c>
      <c r="S1087" t="s">
        <v>33797</v>
      </c>
      <c r="T1087" t="s">
        <v>34365</v>
      </c>
      <c r="U1087" t="s">
        <v>32648</v>
      </c>
      <c r="V1087" t="s">
        <v>32649</v>
      </c>
      <c r="W1087">
        <v>180</v>
      </c>
      <c r="X1087">
        <v>3</v>
      </c>
      <c r="Y1087" s="5" t="s">
        <v>32661</v>
      </c>
      <c r="AA1087">
        <v>12</v>
      </c>
      <c r="AB1087">
        <v>25</v>
      </c>
      <c r="AC1087">
        <v>2</v>
      </c>
      <c r="AD1087" t="str">
        <f t="shared" si="174"/>
        <v/>
      </c>
      <c r="AE1087" t="str">
        <f t="shared" si="173"/>
        <v/>
      </c>
      <c r="AF1087" t="str">
        <f t="shared" si="170"/>
        <v/>
      </c>
      <c r="AG1087">
        <v>1</v>
      </c>
      <c r="AH1087">
        <f t="shared" si="167"/>
        <v>2.8</v>
      </c>
      <c r="AI1087">
        <v>0.14499999999999999</v>
      </c>
      <c r="AJ1087">
        <f t="shared" si="166"/>
        <v>0.40599999999999997</v>
      </c>
      <c r="AK1087" t="str">
        <f t="shared" si="168"/>
        <v/>
      </c>
      <c r="AL1087" t="str">
        <f t="shared" si="172"/>
        <v/>
      </c>
      <c r="AM1087" t="s">
        <v>33882</v>
      </c>
    </row>
    <row r="1088" spans="1:39" x14ac:dyDescent="0.2">
      <c r="A1088" t="s">
        <v>5466</v>
      </c>
      <c r="B1088" t="s">
        <v>122</v>
      </c>
      <c r="C1088" t="s">
        <v>5467</v>
      </c>
      <c r="D1088" s="1">
        <v>36118</v>
      </c>
      <c r="E1088" s="1">
        <v>43456</v>
      </c>
      <c r="F1088" t="s">
        <v>19</v>
      </c>
      <c r="I1088">
        <v>100</v>
      </c>
      <c r="J1088">
        <v>0</v>
      </c>
      <c r="K1088">
        <v>0</v>
      </c>
      <c r="L1088">
        <v>863</v>
      </c>
      <c r="M1088">
        <v>863</v>
      </c>
      <c r="N1088" t="s">
        <v>20</v>
      </c>
      <c r="O1088" t="s">
        <v>5468</v>
      </c>
      <c r="P1088" t="s">
        <v>28</v>
      </c>
      <c r="Q1088" t="s">
        <v>32794</v>
      </c>
      <c r="R1088" t="s">
        <v>33782</v>
      </c>
      <c r="S1088" t="s">
        <v>32628</v>
      </c>
      <c r="T1088" t="s">
        <v>34365</v>
      </c>
      <c r="U1088" t="s">
        <v>32648</v>
      </c>
      <c r="V1088" t="s">
        <v>32649</v>
      </c>
      <c r="W1088">
        <v>210</v>
      </c>
      <c r="X1088">
        <v>3</v>
      </c>
      <c r="Y1088" s="5" t="s">
        <v>32661</v>
      </c>
      <c r="AA1088">
        <v>12</v>
      </c>
      <c r="AB1088">
        <v>25</v>
      </c>
      <c r="AC1088">
        <v>2</v>
      </c>
      <c r="AD1088" t="str">
        <f t="shared" si="174"/>
        <v/>
      </c>
      <c r="AE1088" t="str">
        <f t="shared" si="173"/>
        <v/>
      </c>
      <c r="AF1088" t="str">
        <f t="shared" si="170"/>
        <v/>
      </c>
      <c r="AG1088">
        <v>1</v>
      </c>
      <c r="AH1088">
        <f t="shared" si="167"/>
        <v>2.8</v>
      </c>
      <c r="AI1088">
        <v>0.14499999999999999</v>
      </c>
      <c r="AJ1088">
        <f t="shared" si="166"/>
        <v>0.40599999999999997</v>
      </c>
      <c r="AK1088" t="str">
        <f t="shared" si="168"/>
        <v/>
      </c>
      <c r="AL1088" t="str">
        <f t="shared" si="172"/>
        <v/>
      </c>
      <c r="AM1088" t="s">
        <v>33882</v>
      </c>
    </row>
    <row r="1089" spans="1:39" x14ac:dyDescent="0.2">
      <c r="A1089" t="s">
        <v>12287</v>
      </c>
      <c r="B1089" t="s">
        <v>122</v>
      </c>
      <c r="C1089" t="s">
        <v>12288</v>
      </c>
      <c r="D1089" s="1">
        <v>36742</v>
      </c>
      <c r="E1089" s="1">
        <v>43456</v>
      </c>
      <c r="F1089" t="s">
        <v>19</v>
      </c>
      <c r="I1089">
        <v>100</v>
      </c>
      <c r="J1089">
        <v>0</v>
      </c>
      <c r="K1089">
        <v>0</v>
      </c>
      <c r="L1089">
        <v>858</v>
      </c>
      <c r="M1089">
        <v>858</v>
      </c>
      <c r="N1089" t="s">
        <v>20</v>
      </c>
      <c r="O1089" t="s">
        <v>12289</v>
      </c>
      <c r="P1089" t="s">
        <v>28</v>
      </c>
      <c r="Q1089" t="s">
        <v>34233</v>
      </c>
      <c r="R1089" t="s">
        <v>34233</v>
      </c>
      <c r="S1089" t="s">
        <v>32628</v>
      </c>
      <c r="T1089" t="s">
        <v>34354</v>
      </c>
      <c r="U1089" t="s">
        <v>32648</v>
      </c>
      <c r="V1089" t="s">
        <v>32649</v>
      </c>
      <c r="W1089">
        <v>210</v>
      </c>
      <c r="X1089">
        <v>3</v>
      </c>
      <c r="Y1089" s="5" t="s">
        <v>32661</v>
      </c>
      <c r="AA1089">
        <v>12</v>
      </c>
      <c r="AB1089">
        <v>25</v>
      </c>
      <c r="AC1089">
        <v>2</v>
      </c>
      <c r="AD1089" t="str">
        <f t="shared" si="174"/>
        <v/>
      </c>
      <c r="AE1089" t="str">
        <f t="shared" si="173"/>
        <v/>
      </c>
      <c r="AF1089" t="str">
        <f t="shared" si="170"/>
        <v/>
      </c>
      <c r="AG1089">
        <v>1</v>
      </c>
      <c r="AH1089">
        <f t="shared" si="167"/>
        <v>2.8</v>
      </c>
      <c r="AI1089">
        <v>0.14499999999999999</v>
      </c>
      <c r="AJ1089">
        <f t="shared" si="166"/>
        <v>0.40599999999999997</v>
      </c>
      <c r="AK1089" t="str">
        <f t="shared" si="168"/>
        <v/>
      </c>
      <c r="AL1089" t="str">
        <f t="shared" si="172"/>
        <v/>
      </c>
      <c r="AM1089" t="s">
        <v>33882</v>
      </c>
    </row>
    <row r="1090" spans="1:39" x14ac:dyDescent="0.2">
      <c r="A1090" t="s">
        <v>8129</v>
      </c>
      <c r="B1090" t="s">
        <v>122</v>
      </c>
      <c r="C1090" t="s">
        <v>8130</v>
      </c>
      <c r="D1090" s="1">
        <v>36206</v>
      </c>
      <c r="E1090" s="1">
        <v>43456</v>
      </c>
      <c r="F1090" t="s">
        <v>19</v>
      </c>
      <c r="I1090">
        <v>100</v>
      </c>
      <c r="J1090">
        <v>0</v>
      </c>
      <c r="K1090">
        <v>0</v>
      </c>
      <c r="L1090">
        <v>875</v>
      </c>
      <c r="M1090">
        <v>875</v>
      </c>
      <c r="N1090" t="s">
        <v>20</v>
      </c>
      <c r="O1090" t="s">
        <v>8131</v>
      </c>
      <c r="P1090" t="s">
        <v>28</v>
      </c>
      <c r="Q1090" t="s">
        <v>34233</v>
      </c>
      <c r="R1090" t="s">
        <v>34233</v>
      </c>
      <c r="S1090" t="s">
        <v>32628</v>
      </c>
      <c r="T1090" t="s">
        <v>34357</v>
      </c>
      <c r="U1090" t="s">
        <v>32648</v>
      </c>
      <c r="V1090" t="s">
        <v>32649</v>
      </c>
      <c r="W1090">
        <v>210</v>
      </c>
      <c r="X1090">
        <v>3</v>
      </c>
      <c r="Y1090" s="5" t="s">
        <v>32661</v>
      </c>
      <c r="AA1090">
        <v>12</v>
      </c>
      <c r="AB1090">
        <v>25</v>
      </c>
      <c r="AC1090">
        <v>2</v>
      </c>
      <c r="AD1090" t="str">
        <f t="shared" si="174"/>
        <v/>
      </c>
      <c r="AE1090" t="str">
        <f t="shared" ref="AE1090:AE1119" si="175">IF((S1090="tühi")*(AC1090&lt;&gt;""),AC1090,"")</f>
        <v/>
      </c>
      <c r="AF1090" t="str">
        <f t="shared" si="170"/>
        <v/>
      </c>
      <c r="AG1090">
        <v>1</v>
      </c>
      <c r="AH1090">
        <f t="shared" si="167"/>
        <v>2.8</v>
      </c>
      <c r="AI1090">
        <v>0.14499999999999999</v>
      </c>
      <c r="AJ1090">
        <f t="shared" ref="AJ1090:AJ1153" si="176">IF(COUNTBLANK(AH1090),"",AH1090*AI1090)</f>
        <v>0.40599999999999997</v>
      </c>
      <c r="AK1090" t="str">
        <f t="shared" si="168"/>
        <v/>
      </c>
      <c r="AL1090" t="str">
        <f t="shared" si="172"/>
        <v/>
      </c>
      <c r="AM1090" t="s">
        <v>33882</v>
      </c>
    </row>
    <row r="1091" spans="1:39" x14ac:dyDescent="0.2">
      <c r="A1091" t="s">
        <v>5469</v>
      </c>
      <c r="B1091" t="s">
        <v>122</v>
      </c>
      <c r="C1091" t="s">
        <v>5470</v>
      </c>
      <c r="D1091" s="1">
        <v>36118</v>
      </c>
      <c r="E1091" s="1">
        <v>43456</v>
      </c>
      <c r="F1091" t="s">
        <v>19</v>
      </c>
      <c r="I1091">
        <v>100</v>
      </c>
      <c r="J1091">
        <v>0</v>
      </c>
      <c r="K1091">
        <v>0</v>
      </c>
      <c r="L1091">
        <v>895</v>
      </c>
      <c r="M1091">
        <v>895</v>
      </c>
      <c r="N1091" t="s">
        <v>20</v>
      </c>
      <c r="O1091" t="s">
        <v>5471</v>
      </c>
      <c r="P1091" t="s">
        <v>28</v>
      </c>
      <c r="Q1091" t="s">
        <v>32794</v>
      </c>
      <c r="R1091" t="s">
        <v>33782</v>
      </c>
      <c r="S1091" t="s">
        <v>32628</v>
      </c>
      <c r="T1091" t="s">
        <v>34365</v>
      </c>
      <c r="U1091" t="s">
        <v>32648</v>
      </c>
      <c r="V1091" t="s">
        <v>32649</v>
      </c>
      <c r="W1091">
        <v>230</v>
      </c>
      <c r="X1091">
        <v>3</v>
      </c>
      <c r="Y1091" s="5" t="s">
        <v>32661</v>
      </c>
      <c r="AA1091">
        <v>12</v>
      </c>
      <c r="AB1091">
        <v>25</v>
      </c>
      <c r="AC1091">
        <v>2</v>
      </c>
      <c r="AD1091" t="str">
        <f t="shared" si="174"/>
        <v/>
      </c>
      <c r="AE1091" t="str">
        <f t="shared" si="175"/>
        <v/>
      </c>
      <c r="AF1091" t="str">
        <f t="shared" si="170"/>
        <v/>
      </c>
      <c r="AG1091">
        <v>1</v>
      </c>
      <c r="AH1091">
        <f t="shared" ref="AH1091:AH1154" si="177">IF(AG1091="","",AG1091*2.8)</f>
        <v>2.8</v>
      </c>
      <c r="AI1091">
        <v>0.14499999999999999</v>
      </c>
      <c r="AJ1091">
        <f t="shared" si="176"/>
        <v>0.40599999999999997</v>
      </c>
      <c r="AK1091" t="str">
        <f t="shared" ref="AK1091:AK1154" si="178">IF(AE1091="","",AE1091*2.8)</f>
        <v/>
      </c>
      <c r="AL1091" t="str">
        <f t="shared" si="172"/>
        <v/>
      </c>
      <c r="AM1091" t="s">
        <v>33882</v>
      </c>
    </row>
    <row r="1092" spans="1:39" x14ac:dyDescent="0.2">
      <c r="A1092" t="s">
        <v>6679</v>
      </c>
      <c r="B1092" t="s">
        <v>122</v>
      </c>
      <c r="C1092" t="s">
        <v>6680</v>
      </c>
      <c r="D1092" s="1">
        <v>36133</v>
      </c>
      <c r="E1092" s="1">
        <v>43456</v>
      </c>
      <c r="F1092" t="s">
        <v>19</v>
      </c>
      <c r="I1092">
        <v>100</v>
      </c>
      <c r="J1092">
        <v>0</v>
      </c>
      <c r="K1092">
        <v>0</v>
      </c>
      <c r="L1092">
        <v>927</v>
      </c>
      <c r="M1092">
        <v>927</v>
      </c>
      <c r="N1092" t="s">
        <v>20</v>
      </c>
      <c r="O1092" t="s">
        <v>6681</v>
      </c>
      <c r="P1092" t="s">
        <v>28</v>
      </c>
      <c r="Q1092" t="s">
        <v>34233</v>
      </c>
      <c r="R1092" t="s">
        <v>34233</v>
      </c>
      <c r="S1092" t="s">
        <v>32628</v>
      </c>
      <c r="T1092" t="s">
        <v>34357</v>
      </c>
      <c r="U1092" t="s">
        <v>32648</v>
      </c>
      <c r="V1092" t="s">
        <v>32649</v>
      </c>
      <c r="W1092">
        <v>230</v>
      </c>
      <c r="X1092">
        <v>3</v>
      </c>
      <c r="Y1092" s="5" t="s">
        <v>32661</v>
      </c>
      <c r="AA1092">
        <v>12</v>
      </c>
      <c r="AB1092">
        <v>25</v>
      </c>
      <c r="AC1092">
        <v>2</v>
      </c>
      <c r="AD1092" t="str">
        <f t="shared" si="174"/>
        <v/>
      </c>
      <c r="AE1092" t="str">
        <f t="shared" si="175"/>
        <v/>
      </c>
      <c r="AF1092" t="str">
        <f t="shared" si="170"/>
        <v/>
      </c>
      <c r="AG1092">
        <v>1</v>
      </c>
      <c r="AH1092">
        <f t="shared" si="177"/>
        <v>2.8</v>
      </c>
      <c r="AI1092">
        <v>0.14499999999999999</v>
      </c>
      <c r="AJ1092">
        <f t="shared" si="176"/>
        <v>0.40599999999999997</v>
      </c>
      <c r="AK1092" t="str">
        <f t="shared" si="178"/>
        <v/>
      </c>
      <c r="AL1092" t="str">
        <f t="shared" si="172"/>
        <v/>
      </c>
      <c r="AM1092" t="s">
        <v>33882</v>
      </c>
    </row>
    <row r="1093" spans="1:39" x14ac:dyDescent="0.2">
      <c r="A1093" t="s">
        <v>7501</v>
      </c>
      <c r="B1093" t="s">
        <v>122</v>
      </c>
      <c r="C1093" t="s">
        <v>7502</v>
      </c>
      <c r="D1093" s="1">
        <v>36144</v>
      </c>
      <c r="E1093" s="1">
        <v>43456</v>
      </c>
      <c r="F1093" t="s">
        <v>19</v>
      </c>
      <c r="I1093">
        <v>100</v>
      </c>
      <c r="J1093">
        <v>0</v>
      </c>
      <c r="K1093">
        <v>0</v>
      </c>
      <c r="L1093">
        <v>896</v>
      </c>
      <c r="M1093">
        <v>896</v>
      </c>
      <c r="N1093" t="s">
        <v>20</v>
      </c>
      <c r="O1093" t="s">
        <v>7503</v>
      </c>
      <c r="P1093" t="s">
        <v>28</v>
      </c>
      <c r="Q1093" t="s">
        <v>32794</v>
      </c>
      <c r="R1093" t="s">
        <v>33782</v>
      </c>
      <c r="S1093" t="s">
        <v>32628</v>
      </c>
      <c r="T1093" t="s">
        <v>34365</v>
      </c>
      <c r="U1093" t="s">
        <v>32648</v>
      </c>
      <c r="V1093" t="s">
        <v>32649</v>
      </c>
      <c r="W1093">
        <v>220</v>
      </c>
      <c r="X1093">
        <v>3</v>
      </c>
      <c r="Y1093" s="5" t="s">
        <v>32661</v>
      </c>
      <c r="AA1093">
        <v>12</v>
      </c>
      <c r="AB1093">
        <v>25</v>
      </c>
      <c r="AC1093">
        <v>2</v>
      </c>
      <c r="AD1093" t="str">
        <f t="shared" si="174"/>
        <v/>
      </c>
      <c r="AE1093" t="str">
        <f t="shared" si="175"/>
        <v/>
      </c>
      <c r="AF1093" t="str">
        <f t="shared" si="170"/>
        <v/>
      </c>
      <c r="AG1093">
        <v>1</v>
      </c>
      <c r="AH1093">
        <f t="shared" si="177"/>
        <v>2.8</v>
      </c>
      <c r="AI1093">
        <v>0.14499999999999999</v>
      </c>
      <c r="AJ1093">
        <f t="shared" si="176"/>
        <v>0.40599999999999997</v>
      </c>
      <c r="AK1093" t="str">
        <f t="shared" si="178"/>
        <v/>
      </c>
      <c r="AL1093" t="str">
        <f t="shared" si="172"/>
        <v/>
      </c>
      <c r="AM1093" t="s">
        <v>33882</v>
      </c>
    </row>
    <row r="1094" spans="1:39" x14ac:dyDescent="0.2">
      <c r="A1094" t="s">
        <v>6676</v>
      </c>
      <c r="B1094" t="s">
        <v>122</v>
      </c>
      <c r="C1094" t="s">
        <v>6677</v>
      </c>
      <c r="D1094" s="1">
        <v>36133</v>
      </c>
      <c r="E1094" s="1">
        <v>43456</v>
      </c>
      <c r="F1094" t="s">
        <v>19</v>
      </c>
      <c r="I1094">
        <v>100</v>
      </c>
      <c r="J1094">
        <v>0</v>
      </c>
      <c r="K1094">
        <v>0</v>
      </c>
      <c r="L1094">
        <v>926</v>
      </c>
      <c r="M1094">
        <v>926</v>
      </c>
      <c r="N1094" t="s">
        <v>20</v>
      </c>
      <c r="O1094" t="s">
        <v>6678</v>
      </c>
      <c r="P1094" t="s">
        <v>28</v>
      </c>
      <c r="Q1094" t="s">
        <v>34233</v>
      </c>
      <c r="R1094" t="s">
        <v>34233</v>
      </c>
      <c r="S1094" t="s">
        <v>33797</v>
      </c>
      <c r="T1094" t="s">
        <v>34365</v>
      </c>
      <c r="U1094" t="s">
        <v>32648</v>
      </c>
      <c r="V1094" t="s">
        <v>32649</v>
      </c>
      <c r="W1094">
        <v>240</v>
      </c>
      <c r="X1094">
        <v>3</v>
      </c>
      <c r="Y1094" s="5" t="s">
        <v>32661</v>
      </c>
      <c r="AA1094">
        <v>12</v>
      </c>
      <c r="AB1094">
        <v>25</v>
      </c>
      <c r="AC1094">
        <v>2</v>
      </c>
      <c r="AD1094" t="str">
        <f t="shared" si="174"/>
        <v/>
      </c>
      <c r="AE1094" t="str">
        <f t="shared" si="175"/>
        <v/>
      </c>
      <c r="AF1094" t="str">
        <f t="shared" si="170"/>
        <v/>
      </c>
      <c r="AG1094">
        <v>1</v>
      </c>
      <c r="AH1094">
        <f t="shared" si="177"/>
        <v>2.8</v>
      </c>
      <c r="AI1094">
        <v>0.14499999999999999</v>
      </c>
      <c r="AJ1094">
        <f t="shared" si="176"/>
        <v>0.40599999999999997</v>
      </c>
      <c r="AK1094" t="str">
        <f t="shared" si="178"/>
        <v/>
      </c>
      <c r="AL1094" t="str">
        <f t="shared" si="172"/>
        <v/>
      </c>
      <c r="AM1094" t="s">
        <v>33882</v>
      </c>
    </row>
    <row r="1095" spans="1:39" x14ac:dyDescent="0.2">
      <c r="A1095" t="s">
        <v>11502</v>
      </c>
      <c r="B1095" t="s">
        <v>122</v>
      </c>
      <c r="C1095" t="s">
        <v>11503</v>
      </c>
      <c r="D1095" s="1">
        <v>36572</v>
      </c>
      <c r="E1095" s="1">
        <v>43456</v>
      </c>
      <c r="F1095" t="s">
        <v>19</v>
      </c>
      <c r="I1095">
        <v>100</v>
      </c>
      <c r="J1095">
        <v>0</v>
      </c>
      <c r="K1095">
        <v>0</v>
      </c>
      <c r="L1095">
        <v>933</v>
      </c>
      <c r="M1095">
        <v>933</v>
      </c>
      <c r="N1095" t="s">
        <v>20</v>
      </c>
      <c r="O1095" t="s">
        <v>11504</v>
      </c>
      <c r="P1095" t="s">
        <v>28</v>
      </c>
      <c r="Q1095" t="s">
        <v>34233</v>
      </c>
      <c r="R1095" t="s">
        <v>34233</v>
      </c>
      <c r="S1095" t="s">
        <v>32628</v>
      </c>
      <c r="T1095" t="s">
        <v>34365</v>
      </c>
      <c r="U1095" t="s">
        <v>32648</v>
      </c>
      <c r="V1095" t="s">
        <v>32649</v>
      </c>
      <c r="W1095">
        <v>220</v>
      </c>
      <c r="X1095">
        <v>3</v>
      </c>
      <c r="Y1095" s="5" t="s">
        <v>32661</v>
      </c>
      <c r="AA1095">
        <v>12</v>
      </c>
      <c r="AB1095">
        <v>25</v>
      </c>
      <c r="AC1095">
        <v>2</v>
      </c>
      <c r="AD1095" t="str">
        <f t="shared" si="174"/>
        <v/>
      </c>
      <c r="AE1095" t="str">
        <f t="shared" si="175"/>
        <v/>
      </c>
      <c r="AF1095" t="str">
        <f t="shared" si="170"/>
        <v/>
      </c>
      <c r="AG1095">
        <v>1</v>
      </c>
      <c r="AH1095">
        <f t="shared" si="177"/>
        <v>2.8</v>
      </c>
      <c r="AI1095">
        <v>0.14499999999999999</v>
      </c>
      <c r="AJ1095">
        <f t="shared" si="176"/>
        <v>0.40599999999999997</v>
      </c>
      <c r="AK1095" t="str">
        <f t="shared" si="178"/>
        <v/>
      </c>
      <c r="AL1095" t="str">
        <f t="shared" si="172"/>
        <v/>
      </c>
      <c r="AM1095" t="s">
        <v>33882</v>
      </c>
    </row>
    <row r="1096" spans="1:39" x14ac:dyDescent="0.2">
      <c r="A1096" t="s">
        <v>6673</v>
      </c>
      <c r="B1096" t="s">
        <v>122</v>
      </c>
      <c r="C1096" t="s">
        <v>6674</v>
      </c>
      <c r="D1096" s="1">
        <v>36133</v>
      </c>
      <c r="E1096" s="1">
        <v>43951</v>
      </c>
      <c r="F1096" t="s">
        <v>19</v>
      </c>
      <c r="I1096">
        <v>100</v>
      </c>
      <c r="J1096">
        <v>0</v>
      </c>
      <c r="K1096">
        <v>0</v>
      </c>
      <c r="L1096">
        <v>1099</v>
      </c>
      <c r="M1096">
        <v>1099</v>
      </c>
      <c r="N1096" t="s">
        <v>20</v>
      </c>
      <c r="O1096" t="s">
        <v>6675</v>
      </c>
      <c r="P1096" t="s">
        <v>28</v>
      </c>
      <c r="Q1096" t="s">
        <v>34233</v>
      </c>
      <c r="R1096" t="s">
        <v>34233</v>
      </c>
      <c r="S1096" t="s">
        <v>33797</v>
      </c>
      <c r="T1096" t="s">
        <v>34365</v>
      </c>
      <c r="U1096" t="s">
        <v>32648</v>
      </c>
      <c r="V1096" t="s">
        <v>32649</v>
      </c>
      <c r="W1096">
        <v>290</v>
      </c>
      <c r="X1096">
        <v>3</v>
      </c>
      <c r="Y1096" s="5" t="s">
        <v>32661</v>
      </c>
      <c r="AA1096">
        <v>12</v>
      </c>
      <c r="AB1096">
        <v>25</v>
      </c>
      <c r="AC1096">
        <v>2</v>
      </c>
      <c r="AD1096" t="str">
        <f t="shared" si="174"/>
        <v/>
      </c>
      <c r="AE1096" t="str">
        <f t="shared" si="175"/>
        <v/>
      </c>
      <c r="AF1096" t="str">
        <f t="shared" si="170"/>
        <v/>
      </c>
      <c r="AG1096">
        <v>1</v>
      </c>
      <c r="AH1096">
        <f t="shared" si="177"/>
        <v>2.8</v>
      </c>
      <c r="AI1096">
        <v>0.14499999999999999</v>
      </c>
      <c r="AJ1096">
        <f t="shared" si="176"/>
        <v>0.40599999999999997</v>
      </c>
      <c r="AK1096" t="str">
        <f t="shared" si="178"/>
        <v/>
      </c>
      <c r="AL1096" t="str">
        <f t="shared" si="172"/>
        <v/>
      </c>
      <c r="AM1096" t="s">
        <v>33882</v>
      </c>
    </row>
    <row r="1097" spans="1:39" x14ac:dyDescent="0.2">
      <c r="A1097" t="s">
        <v>29302</v>
      </c>
      <c r="B1097" t="s">
        <v>122</v>
      </c>
      <c r="C1097" t="s">
        <v>29303</v>
      </c>
      <c r="D1097" s="1">
        <v>43265</v>
      </c>
      <c r="E1097" s="1">
        <v>43951</v>
      </c>
      <c r="F1097" t="s">
        <v>26</v>
      </c>
      <c r="I1097">
        <v>100</v>
      </c>
      <c r="J1097">
        <v>0</v>
      </c>
      <c r="K1097">
        <v>0</v>
      </c>
      <c r="L1097">
        <v>1060</v>
      </c>
      <c r="M1097">
        <v>1060</v>
      </c>
      <c r="N1097" t="s">
        <v>20</v>
      </c>
      <c r="O1097" t="s">
        <v>29304</v>
      </c>
      <c r="P1097" t="s">
        <v>44</v>
      </c>
      <c r="Q1097" t="s">
        <v>34233</v>
      </c>
      <c r="R1097" t="s">
        <v>34233</v>
      </c>
      <c r="S1097" t="s">
        <v>34233</v>
      </c>
      <c r="T1097" t="s">
        <v>34233</v>
      </c>
      <c r="AD1097" t="str">
        <f t="shared" si="174"/>
        <v/>
      </c>
      <c r="AE1097" t="str">
        <f t="shared" si="175"/>
        <v/>
      </c>
      <c r="AF1097" t="str">
        <f t="shared" si="170"/>
        <v/>
      </c>
      <c r="AG1097" t="str">
        <f>IF((S1097&lt;&gt;"tühi")*(AC1097&lt;&gt;""),AC1097,"")</f>
        <v/>
      </c>
      <c r="AH1097" t="str">
        <f t="shared" si="177"/>
        <v/>
      </c>
      <c r="AI1097">
        <v>0.14499999999999999</v>
      </c>
      <c r="AJ1097" t="str">
        <f t="shared" si="176"/>
        <v/>
      </c>
      <c r="AK1097" t="str">
        <f t="shared" si="178"/>
        <v/>
      </c>
      <c r="AL1097" t="str">
        <f t="shared" si="172"/>
        <v/>
      </c>
    </row>
    <row r="1098" spans="1:39" x14ac:dyDescent="0.2">
      <c r="A1098" t="s">
        <v>29299</v>
      </c>
      <c r="B1098" t="s">
        <v>122</v>
      </c>
      <c r="C1098" t="s">
        <v>29300</v>
      </c>
      <c r="D1098" s="1">
        <v>43265</v>
      </c>
      <c r="E1098" s="1">
        <v>43951</v>
      </c>
      <c r="F1098" t="s">
        <v>26</v>
      </c>
      <c r="I1098">
        <v>100</v>
      </c>
      <c r="J1098">
        <v>0</v>
      </c>
      <c r="K1098">
        <v>0</v>
      </c>
      <c r="L1098">
        <v>1074</v>
      </c>
      <c r="M1098">
        <v>1074</v>
      </c>
      <c r="N1098" t="s">
        <v>20</v>
      </c>
      <c r="O1098" t="s">
        <v>29301</v>
      </c>
      <c r="P1098" t="s">
        <v>44</v>
      </c>
      <c r="Q1098" t="s">
        <v>34233</v>
      </c>
      <c r="R1098" t="s">
        <v>34233</v>
      </c>
      <c r="S1098" t="s">
        <v>34233</v>
      </c>
      <c r="T1098" t="s">
        <v>34233</v>
      </c>
      <c r="AD1098" t="str">
        <f t="shared" si="174"/>
        <v/>
      </c>
      <c r="AE1098" t="str">
        <f t="shared" si="175"/>
        <v/>
      </c>
      <c r="AF1098" t="str">
        <f t="shared" si="170"/>
        <v/>
      </c>
      <c r="AG1098" t="str">
        <f>IF((S1098&lt;&gt;"tühi")*(AC1098&lt;&gt;""),AC1098,"")</f>
        <v/>
      </c>
      <c r="AH1098" t="str">
        <f t="shared" si="177"/>
        <v/>
      </c>
      <c r="AI1098">
        <v>0.14499999999999999</v>
      </c>
      <c r="AJ1098" t="str">
        <f t="shared" si="176"/>
        <v/>
      </c>
      <c r="AK1098" t="str">
        <f t="shared" si="178"/>
        <v/>
      </c>
      <c r="AL1098" t="str">
        <f t="shared" si="172"/>
        <v/>
      </c>
    </row>
    <row r="1099" spans="1:39" x14ac:dyDescent="0.2">
      <c r="A1099" t="s">
        <v>29669</v>
      </c>
      <c r="B1099" t="s">
        <v>122</v>
      </c>
      <c r="C1099" t="s">
        <v>29670</v>
      </c>
      <c r="D1099" s="1">
        <v>43266</v>
      </c>
      <c r="E1099" s="1">
        <v>43456</v>
      </c>
      <c r="F1099" t="s">
        <v>26</v>
      </c>
      <c r="I1099">
        <v>100</v>
      </c>
      <c r="J1099">
        <v>0</v>
      </c>
      <c r="K1099">
        <v>0</v>
      </c>
      <c r="L1099">
        <v>430</v>
      </c>
      <c r="M1099">
        <v>430</v>
      </c>
      <c r="N1099" t="s">
        <v>20</v>
      </c>
      <c r="O1099" t="s">
        <v>29671</v>
      </c>
      <c r="P1099" t="s">
        <v>44</v>
      </c>
      <c r="Q1099" t="s">
        <v>34233</v>
      </c>
      <c r="R1099" t="s">
        <v>34233</v>
      </c>
      <c r="S1099" t="s">
        <v>34233</v>
      </c>
      <c r="T1099" t="s">
        <v>34233</v>
      </c>
      <c r="AD1099" t="str">
        <f t="shared" si="174"/>
        <v/>
      </c>
      <c r="AE1099" t="str">
        <f t="shared" si="175"/>
        <v/>
      </c>
      <c r="AF1099" t="str">
        <f t="shared" si="170"/>
        <v/>
      </c>
      <c r="AG1099" t="str">
        <f>IF((S1099&lt;&gt;"tühi")*(AC1099&lt;&gt;""),AC1099,"")</f>
        <v/>
      </c>
      <c r="AH1099" t="str">
        <f t="shared" si="177"/>
        <v/>
      </c>
      <c r="AI1099">
        <v>0.14499999999999999</v>
      </c>
      <c r="AJ1099" t="str">
        <f t="shared" si="176"/>
        <v/>
      </c>
      <c r="AK1099" t="str">
        <f t="shared" si="178"/>
        <v/>
      </c>
      <c r="AL1099" t="str">
        <f t="shared" si="172"/>
        <v/>
      </c>
    </row>
    <row r="1100" spans="1:39" x14ac:dyDescent="0.2">
      <c r="A1100" t="s">
        <v>31077</v>
      </c>
      <c r="B1100" t="s">
        <v>122</v>
      </c>
      <c r="C1100" t="s">
        <v>31078</v>
      </c>
      <c r="D1100" s="1">
        <v>43859</v>
      </c>
      <c r="E1100" s="1">
        <v>44111</v>
      </c>
      <c r="F1100" t="s">
        <v>889</v>
      </c>
      <c r="I1100">
        <v>100</v>
      </c>
      <c r="J1100">
        <v>0</v>
      </c>
      <c r="K1100">
        <v>0</v>
      </c>
      <c r="L1100">
        <v>494</v>
      </c>
      <c r="M1100">
        <v>494</v>
      </c>
      <c r="N1100" t="s">
        <v>20</v>
      </c>
      <c r="O1100" t="s">
        <v>31079</v>
      </c>
      <c r="P1100" t="s">
        <v>44</v>
      </c>
      <c r="Q1100" t="s">
        <v>34233</v>
      </c>
      <c r="R1100" t="s">
        <v>34233</v>
      </c>
      <c r="S1100" t="s">
        <v>33942</v>
      </c>
      <c r="T1100" t="s">
        <v>34233</v>
      </c>
      <c r="AD1100" t="str">
        <f t="shared" si="174"/>
        <v/>
      </c>
      <c r="AE1100" t="str">
        <f t="shared" si="175"/>
        <v/>
      </c>
      <c r="AF1100" t="str">
        <f t="shared" ref="AF1100:AF1119" si="179">IF((S1100&lt;&gt;"tühi")*(F1100&lt;&gt;"Elamumaa")*(G1100&lt;&gt;"Elamumaa")*(H1100&lt;&gt;"Elamumaa"),IF(Z1100=0,"",Z1100),"")</f>
        <v/>
      </c>
      <c r="AG1100" t="str">
        <f>IF((S1100&lt;&gt;"tühi")*(AC1100&lt;&gt;""),AC1100,"")</f>
        <v/>
      </c>
      <c r="AH1100" t="str">
        <f t="shared" si="177"/>
        <v/>
      </c>
      <c r="AI1100">
        <v>0.14499999999999999</v>
      </c>
      <c r="AJ1100" t="str">
        <f t="shared" si="176"/>
        <v/>
      </c>
      <c r="AK1100" t="str">
        <f t="shared" si="178"/>
        <v/>
      </c>
      <c r="AL1100" t="str">
        <f t="shared" si="172"/>
        <v/>
      </c>
    </row>
    <row r="1101" spans="1:39" x14ac:dyDescent="0.2">
      <c r="A1101" t="s">
        <v>25470</v>
      </c>
      <c r="B1101" t="s">
        <v>122</v>
      </c>
      <c r="C1101" t="s">
        <v>25471</v>
      </c>
      <c r="D1101" s="1">
        <v>39917</v>
      </c>
      <c r="E1101" s="1">
        <v>44546</v>
      </c>
      <c r="F1101" t="s">
        <v>474</v>
      </c>
      <c r="I1101">
        <v>100</v>
      </c>
      <c r="J1101">
        <v>0</v>
      </c>
      <c r="K1101">
        <v>0</v>
      </c>
      <c r="L1101">
        <v>57676</v>
      </c>
      <c r="M1101">
        <v>57676</v>
      </c>
      <c r="N1101" t="s">
        <v>20</v>
      </c>
      <c r="O1101" t="s">
        <v>25472</v>
      </c>
      <c r="P1101" t="s">
        <v>28</v>
      </c>
      <c r="Q1101" t="s">
        <v>34233</v>
      </c>
      <c r="R1101" t="s">
        <v>34233</v>
      </c>
      <c r="S1101" t="s">
        <v>33821</v>
      </c>
      <c r="T1101" t="s">
        <v>34408</v>
      </c>
      <c r="AD1101" t="str">
        <f t="shared" si="174"/>
        <v/>
      </c>
      <c r="AE1101" t="str">
        <f t="shared" si="175"/>
        <v/>
      </c>
      <c r="AF1101" t="str">
        <f t="shared" si="179"/>
        <v/>
      </c>
      <c r="AG1101" t="str">
        <f>IF((S1101&lt;&gt;"tühi")*(AC1101&lt;&gt;""),AC1101,"")</f>
        <v/>
      </c>
      <c r="AH1101" t="str">
        <f t="shared" si="177"/>
        <v/>
      </c>
      <c r="AI1101">
        <v>0.14499999999999999</v>
      </c>
      <c r="AJ1101" t="str">
        <f t="shared" si="176"/>
        <v/>
      </c>
      <c r="AK1101" t="str">
        <f t="shared" si="178"/>
        <v/>
      </c>
      <c r="AL1101" t="str">
        <f t="shared" si="172"/>
        <v/>
      </c>
    </row>
    <row r="1102" spans="1:39" x14ac:dyDescent="0.2">
      <c r="A1102" t="s">
        <v>5002</v>
      </c>
      <c r="B1102" t="s">
        <v>122</v>
      </c>
      <c r="C1102" t="s">
        <v>5003</v>
      </c>
      <c r="D1102" s="1">
        <v>36088</v>
      </c>
      <c r="E1102" s="1">
        <v>43456</v>
      </c>
      <c r="F1102" t="s">
        <v>19</v>
      </c>
      <c r="I1102">
        <v>100</v>
      </c>
      <c r="J1102">
        <v>0</v>
      </c>
      <c r="K1102">
        <v>0</v>
      </c>
      <c r="L1102">
        <v>1803</v>
      </c>
      <c r="M1102">
        <v>1803</v>
      </c>
      <c r="N1102" t="s">
        <v>20</v>
      </c>
      <c r="O1102" t="s">
        <v>5004</v>
      </c>
      <c r="P1102" t="s">
        <v>28</v>
      </c>
      <c r="Q1102" t="s">
        <v>34233</v>
      </c>
      <c r="R1102" t="s">
        <v>34233</v>
      </c>
      <c r="S1102" t="s">
        <v>33797</v>
      </c>
      <c r="T1102" t="s">
        <v>34349</v>
      </c>
      <c r="AD1102" t="str">
        <f t="shared" si="174"/>
        <v/>
      </c>
      <c r="AE1102" t="str">
        <f t="shared" si="175"/>
        <v/>
      </c>
      <c r="AF1102" t="str">
        <f t="shared" si="179"/>
        <v/>
      </c>
      <c r="AG1102" s="17">
        <v>1</v>
      </c>
      <c r="AH1102">
        <f t="shared" si="177"/>
        <v>2.8</v>
      </c>
      <c r="AI1102">
        <v>0.14499999999999999</v>
      </c>
      <c r="AJ1102">
        <f t="shared" si="176"/>
        <v>0.40599999999999997</v>
      </c>
      <c r="AK1102" t="str">
        <f t="shared" si="178"/>
        <v/>
      </c>
      <c r="AL1102" t="str">
        <f t="shared" si="172"/>
        <v/>
      </c>
    </row>
    <row r="1103" spans="1:39" x14ac:dyDescent="0.2">
      <c r="A1103" t="s">
        <v>31671</v>
      </c>
      <c r="B1103" t="s">
        <v>122</v>
      </c>
      <c r="C1103" t="s">
        <v>31672</v>
      </c>
      <c r="D1103" s="1">
        <v>44123</v>
      </c>
      <c r="E1103" s="1">
        <v>44123</v>
      </c>
      <c r="F1103" t="s">
        <v>19</v>
      </c>
      <c r="I1103">
        <v>100</v>
      </c>
      <c r="J1103">
        <v>0</v>
      </c>
      <c r="K1103">
        <v>0</v>
      </c>
      <c r="L1103">
        <v>794</v>
      </c>
      <c r="M1103">
        <v>794</v>
      </c>
      <c r="N1103" t="s">
        <v>20</v>
      </c>
      <c r="O1103" t="s">
        <v>31673</v>
      </c>
      <c r="P1103" t="s">
        <v>28</v>
      </c>
      <c r="Q1103" t="s">
        <v>34233</v>
      </c>
      <c r="R1103" t="s">
        <v>34233</v>
      </c>
      <c r="S1103" t="s">
        <v>32628</v>
      </c>
      <c r="T1103" t="s">
        <v>34357</v>
      </c>
      <c r="U1103" t="s">
        <v>32634</v>
      </c>
      <c r="V1103" t="s">
        <v>32672</v>
      </c>
      <c r="W1103">
        <v>205</v>
      </c>
      <c r="X1103">
        <v>1.5</v>
      </c>
      <c r="Y1103">
        <v>1</v>
      </c>
      <c r="AB1103">
        <v>30</v>
      </c>
      <c r="AC1103">
        <v>1</v>
      </c>
      <c r="AD1103" t="str">
        <f t="shared" si="174"/>
        <v/>
      </c>
      <c r="AE1103" t="str">
        <f t="shared" si="175"/>
        <v/>
      </c>
      <c r="AF1103" t="str">
        <f t="shared" si="179"/>
        <v/>
      </c>
      <c r="AG1103">
        <f>IF((S1103&lt;&gt;"tühi")*(AC1103&lt;&gt;""),AC1103,"")</f>
        <v>1</v>
      </c>
      <c r="AH1103">
        <f t="shared" si="177"/>
        <v>2.8</v>
      </c>
      <c r="AI1103">
        <v>0.14499999999999999</v>
      </c>
      <c r="AJ1103">
        <f t="shared" si="176"/>
        <v>0.40599999999999997</v>
      </c>
      <c r="AK1103" t="str">
        <f t="shared" si="178"/>
        <v/>
      </c>
      <c r="AL1103" t="str">
        <f t="shared" si="172"/>
        <v/>
      </c>
    </row>
    <row r="1104" spans="1:39" x14ac:dyDescent="0.2">
      <c r="A1104" t="s">
        <v>6927</v>
      </c>
      <c r="B1104" t="s">
        <v>122</v>
      </c>
      <c r="C1104" t="s">
        <v>6928</v>
      </c>
      <c r="D1104" s="1">
        <v>36227</v>
      </c>
      <c r="E1104" s="1">
        <v>43456</v>
      </c>
      <c r="F1104" t="s">
        <v>470</v>
      </c>
      <c r="I1104">
        <v>100</v>
      </c>
      <c r="J1104">
        <v>0</v>
      </c>
      <c r="K1104">
        <v>0</v>
      </c>
      <c r="L1104">
        <v>6652</v>
      </c>
      <c r="M1104">
        <v>6652</v>
      </c>
      <c r="N1104" t="s">
        <v>20</v>
      </c>
      <c r="O1104" t="s">
        <v>6929</v>
      </c>
      <c r="P1104" t="s">
        <v>28</v>
      </c>
      <c r="Q1104" t="s">
        <v>34233</v>
      </c>
      <c r="R1104" t="s">
        <v>34233</v>
      </c>
      <c r="S1104" t="s">
        <v>32627</v>
      </c>
      <c r="T1104" t="s">
        <v>34409</v>
      </c>
      <c r="AD1104" t="str">
        <f t="shared" si="174"/>
        <v/>
      </c>
      <c r="AE1104" t="str">
        <f t="shared" si="175"/>
        <v/>
      </c>
      <c r="AF1104" t="str">
        <f t="shared" si="179"/>
        <v/>
      </c>
      <c r="AG1104" t="str">
        <f>IF((S1104&lt;&gt;"tühi")*(AC1104&lt;&gt;""),AC1104,"")</f>
        <v/>
      </c>
      <c r="AH1104" t="str">
        <f t="shared" si="177"/>
        <v/>
      </c>
      <c r="AI1104">
        <v>0.14499999999999999</v>
      </c>
      <c r="AJ1104" t="str">
        <f t="shared" si="176"/>
        <v/>
      </c>
      <c r="AK1104" t="str">
        <f t="shared" si="178"/>
        <v/>
      </c>
      <c r="AL1104" t="str">
        <f t="shared" si="172"/>
        <v/>
      </c>
    </row>
    <row r="1105" spans="1:39" x14ac:dyDescent="0.2">
      <c r="A1105" t="s">
        <v>9184</v>
      </c>
      <c r="B1105" t="s">
        <v>122</v>
      </c>
      <c r="C1105" t="s">
        <v>9185</v>
      </c>
      <c r="D1105" s="1">
        <v>36243</v>
      </c>
      <c r="E1105" s="1">
        <v>44123</v>
      </c>
      <c r="F1105" t="s">
        <v>19</v>
      </c>
      <c r="I1105">
        <v>100</v>
      </c>
      <c r="J1105">
        <v>0</v>
      </c>
      <c r="K1105">
        <v>0</v>
      </c>
      <c r="L1105">
        <v>1144</v>
      </c>
      <c r="M1105">
        <v>1144</v>
      </c>
      <c r="N1105" t="s">
        <v>20</v>
      </c>
      <c r="O1105" t="s">
        <v>9186</v>
      </c>
      <c r="P1105" t="s">
        <v>28</v>
      </c>
      <c r="Q1105" t="s">
        <v>34233</v>
      </c>
      <c r="R1105" t="s">
        <v>34233</v>
      </c>
      <c r="S1105" t="s">
        <v>33797</v>
      </c>
      <c r="T1105" t="s">
        <v>34349</v>
      </c>
      <c r="AD1105" t="str">
        <f t="shared" si="174"/>
        <v/>
      </c>
      <c r="AE1105" t="str">
        <f t="shared" si="175"/>
        <v/>
      </c>
      <c r="AF1105" t="str">
        <f t="shared" si="179"/>
        <v/>
      </c>
      <c r="AG1105" s="17">
        <v>1</v>
      </c>
      <c r="AH1105">
        <f t="shared" si="177"/>
        <v>2.8</v>
      </c>
      <c r="AI1105">
        <v>0.14499999999999999</v>
      </c>
      <c r="AJ1105">
        <f t="shared" si="176"/>
        <v>0.40599999999999997</v>
      </c>
      <c r="AK1105" t="str">
        <f t="shared" si="178"/>
        <v/>
      </c>
      <c r="AL1105" t="str">
        <f t="shared" si="172"/>
        <v/>
      </c>
    </row>
    <row r="1106" spans="1:39" x14ac:dyDescent="0.2">
      <c r="A1106" t="s">
        <v>11499</v>
      </c>
      <c r="B1106" t="s">
        <v>122</v>
      </c>
      <c r="C1106" t="s">
        <v>11500</v>
      </c>
      <c r="D1106" s="1">
        <v>36572</v>
      </c>
      <c r="E1106" s="1">
        <v>44546</v>
      </c>
      <c r="F1106" t="s">
        <v>19</v>
      </c>
      <c r="I1106">
        <v>100</v>
      </c>
      <c r="J1106">
        <v>0</v>
      </c>
      <c r="K1106">
        <v>0</v>
      </c>
      <c r="L1106">
        <v>1778</v>
      </c>
      <c r="M1106">
        <v>1778</v>
      </c>
      <c r="N1106" t="s">
        <v>20</v>
      </c>
      <c r="O1106" t="s">
        <v>11501</v>
      </c>
      <c r="P1106" t="s">
        <v>28</v>
      </c>
      <c r="Q1106" t="s">
        <v>34233</v>
      </c>
      <c r="R1106" t="s">
        <v>34233</v>
      </c>
      <c r="S1106" t="s">
        <v>33797</v>
      </c>
      <c r="T1106" t="s">
        <v>34349</v>
      </c>
      <c r="U1106" t="s">
        <v>32634</v>
      </c>
      <c r="V1106" t="s">
        <v>32695</v>
      </c>
      <c r="W1106">
        <v>355</v>
      </c>
      <c r="Y1106" t="s">
        <v>32661</v>
      </c>
      <c r="AC1106">
        <v>1</v>
      </c>
      <c r="AD1106" t="str">
        <f t="shared" si="174"/>
        <v/>
      </c>
      <c r="AE1106" t="str">
        <f t="shared" si="175"/>
        <v/>
      </c>
      <c r="AF1106" t="str">
        <f t="shared" si="179"/>
        <v/>
      </c>
      <c r="AG1106">
        <f>IF((S1106&lt;&gt;"tühi")*(AC1106&lt;&gt;""),AC1106,"")</f>
        <v>1</v>
      </c>
      <c r="AH1106">
        <f t="shared" si="177"/>
        <v>2.8</v>
      </c>
      <c r="AI1106">
        <v>0.14499999999999999</v>
      </c>
      <c r="AJ1106">
        <f t="shared" si="176"/>
        <v>0.40599999999999997</v>
      </c>
      <c r="AK1106" t="str">
        <f t="shared" si="178"/>
        <v/>
      </c>
      <c r="AL1106" t="str">
        <f t="shared" si="172"/>
        <v/>
      </c>
      <c r="AM1106" t="s">
        <v>33909</v>
      </c>
    </row>
    <row r="1107" spans="1:39" x14ac:dyDescent="0.2">
      <c r="A1107" t="s">
        <v>6939</v>
      </c>
      <c r="B1107" t="s">
        <v>122</v>
      </c>
      <c r="C1107" t="s">
        <v>6940</v>
      </c>
      <c r="D1107" s="1">
        <v>36173</v>
      </c>
      <c r="E1107" s="1">
        <v>43456</v>
      </c>
      <c r="F1107" t="s">
        <v>19</v>
      </c>
      <c r="I1107">
        <v>100</v>
      </c>
      <c r="J1107">
        <v>0</v>
      </c>
      <c r="K1107">
        <v>0</v>
      </c>
      <c r="L1107">
        <v>1042</v>
      </c>
      <c r="M1107">
        <v>1042</v>
      </c>
      <c r="N1107" t="s">
        <v>20</v>
      </c>
      <c r="O1107" t="s">
        <v>6941</v>
      </c>
      <c r="P1107" t="s">
        <v>28</v>
      </c>
      <c r="Q1107" t="s">
        <v>34233</v>
      </c>
      <c r="R1107" t="s">
        <v>34233</v>
      </c>
      <c r="S1107" t="s">
        <v>33797</v>
      </c>
      <c r="T1107" t="s">
        <v>34357</v>
      </c>
      <c r="U1107" t="s">
        <v>32634</v>
      </c>
      <c r="V1107" t="s">
        <v>32698</v>
      </c>
      <c r="W1107">
        <v>208</v>
      </c>
      <c r="X1107">
        <v>2</v>
      </c>
      <c r="Y1107">
        <v>1</v>
      </c>
      <c r="AA1107">
        <v>8.5</v>
      </c>
      <c r="AC1107">
        <v>1</v>
      </c>
      <c r="AD1107" t="str">
        <f t="shared" si="174"/>
        <v/>
      </c>
      <c r="AE1107" t="str">
        <f t="shared" si="175"/>
        <v/>
      </c>
      <c r="AF1107" t="str">
        <f t="shared" si="179"/>
        <v/>
      </c>
      <c r="AG1107">
        <f>IF((S1107&lt;&gt;"tühi")*(AC1107&lt;&gt;""),AC1107,"")</f>
        <v>1</v>
      </c>
      <c r="AH1107">
        <f t="shared" si="177"/>
        <v>2.8</v>
      </c>
      <c r="AI1107">
        <v>0.14499999999999999</v>
      </c>
      <c r="AJ1107">
        <f t="shared" si="176"/>
        <v>0.40599999999999997</v>
      </c>
      <c r="AK1107" t="str">
        <f t="shared" si="178"/>
        <v/>
      </c>
      <c r="AL1107" t="str">
        <f t="shared" si="172"/>
        <v/>
      </c>
    </row>
    <row r="1108" spans="1:39" x14ac:dyDescent="0.2">
      <c r="A1108" t="s">
        <v>15017</v>
      </c>
      <c r="B1108" t="s">
        <v>122</v>
      </c>
      <c r="C1108" t="s">
        <v>15018</v>
      </c>
      <c r="D1108" s="1">
        <v>37299</v>
      </c>
      <c r="E1108" s="1">
        <v>43456</v>
      </c>
      <c r="F1108" t="s">
        <v>19</v>
      </c>
      <c r="I1108">
        <v>100</v>
      </c>
      <c r="J1108">
        <v>0</v>
      </c>
      <c r="K1108">
        <v>0</v>
      </c>
      <c r="L1108">
        <v>621</v>
      </c>
      <c r="M1108">
        <v>621</v>
      </c>
      <c r="N1108" t="s">
        <v>20</v>
      </c>
      <c r="O1108" t="s">
        <v>15019</v>
      </c>
      <c r="P1108" t="s">
        <v>28</v>
      </c>
      <c r="Q1108" t="s">
        <v>32794</v>
      </c>
      <c r="R1108" t="s">
        <v>34237</v>
      </c>
      <c r="S1108" t="s">
        <v>33798</v>
      </c>
      <c r="T1108" t="s">
        <v>34239</v>
      </c>
      <c r="U1108" t="s">
        <v>32634</v>
      </c>
      <c r="V1108" t="s">
        <v>32758</v>
      </c>
      <c r="W1108">
        <v>124.2</v>
      </c>
      <c r="X1108">
        <v>2</v>
      </c>
      <c r="Y1108">
        <v>1</v>
      </c>
      <c r="AA1108">
        <v>8.5</v>
      </c>
      <c r="AC1108">
        <v>1</v>
      </c>
      <c r="AD1108" t="str">
        <f t="shared" si="174"/>
        <v/>
      </c>
      <c r="AE1108" t="str">
        <f t="shared" si="175"/>
        <v/>
      </c>
      <c r="AF1108" t="str">
        <f t="shared" si="179"/>
        <v/>
      </c>
      <c r="AG1108">
        <f>IF((S1108&lt;&gt;"tühi")*(AC1108&lt;&gt;""),AC1108,"")</f>
        <v>1</v>
      </c>
      <c r="AH1108">
        <f t="shared" si="177"/>
        <v>2.8</v>
      </c>
      <c r="AI1108">
        <v>0.14499999999999999</v>
      </c>
      <c r="AJ1108">
        <f t="shared" si="176"/>
        <v>0.40599999999999997</v>
      </c>
      <c r="AK1108" t="str">
        <f t="shared" si="178"/>
        <v/>
      </c>
      <c r="AL1108" t="str">
        <f t="shared" si="172"/>
        <v/>
      </c>
    </row>
    <row r="1109" spans="1:39" x14ac:dyDescent="0.2">
      <c r="A1109" t="s">
        <v>6376</v>
      </c>
      <c r="B1109" t="s">
        <v>122</v>
      </c>
      <c r="C1109" t="s">
        <v>6377</v>
      </c>
      <c r="D1109" s="1">
        <v>36171</v>
      </c>
      <c r="E1109" s="1">
        <v>43456</v>
      </c>
      <c r="F1109" t="s">
        <v>19</v>
      </c>
      <c r="I1109">
        <v>100</v>
      </c>
      <c r="J1109">
        <v>0</v>
      </c>
      <c r="K1109">
        <v>0</v>
      </c>
      <c r="L1109">
        <v>1212</v>
      </c>
      <c r="M1109">
        <v>1212</v>
      </c>
      <c r="N1109" t="s">
        <v>20</v>
      </c>
      <c r="O1109" t="s">
        <v>6378</v>
      </c>
      <c r="P1109" t="s">
        <v>28</v>
      </c>
      <c r="Q1109" t="s">
        <v>34233</v>
      </c>
      <c r="R1109" t="s">
        <v>34233</v>
      </c>
      <c r="S1109" t="s">
        <v>33800</v>
      </c>
      <c r="T1109" t="s">
        <v>34349</v>
      </c>
      <c r="AD1109" t="str">
        <f t="shared" si="174"/>
        <v/>
      </c>
      <c r="AE1109" t="str">
        <f t="shared" si="175"/>
        <v/>
      </c>
      <c r="AF1109" t="str">
        <f t="shared" si="179"/>
        <v/>
      </c>
      <c r="AG1109" s="17">
        <v>1</v>
      </c>
      <c r="AH1109">
        <f t="shared" si="177"/>
        <v>2.8</v>
      </c>
      <c r="AI1109">
        <v>0.14499999999999999</v>
      </c>
      <c r="AJ1109">
        <f t="shared" si="176"/>
        <v>0.40599999999999997</v>
      </c>
      <c r="AK1109" t="str">
        <f t="shared" si="178"/>
        <v/>
      </c>
      <c r="AL1109" t="str">
        <f t="shared" si="172"/>
        <v/>
      </c>
    </row>
    <row r="1110" spans="1:39" x14ac:dyDescent="0.2">
      <c r="A1110" t="s">
        <v>6936</v>
      </c>
      <c r="B1110" t="s">
        <v>122</v>
      </c>
      <c r="C1110" t="s">
        <v>6937</v>
      </c>
      <c r="D1110" s="1">
        <v>36173</v>
      </c>
      <c r="E1110" s="1">
        <v>43456</v>
      </c>
      <c r="F1110" t="s">
        <v>19</v>
      </c>
      <c r="I1110">
        <v>100</v>
      </c>
      <c r="J1110">
        <v>0</v>
      </c>
      <c r="K1110">
        <v>0</v>
      </c>
      <c r="L1110">
        <v>1227</v>
      </c>
      <c r="M1110">
        <v>1227</v>
      </c>
      <c r="N1110" t="s">
        <v>20</v>
      </c>
      <c r="O1110" t="s">
        <v>6938</v>
      </c>
      <c r="P1110" t="s">
        <v>28</v>
      </c>
      <c r="Q1110" t="s">
        <v>34233</v>
      </c>
      <c r="R1110" t="s">
        <v>34233</v>
      </c>
      <c r="S1110" t="s">
        <v>33797</v>
      </c>
      <c r="T1110" t="s">
        <v>34349</v>
      </c>
      <c r="U1110" t="s">
        <v>32634</v>
      </c>
      <c r="V1110" t="s">
        <v>32758</v>
      </c>
      <c r="W1110">
        <v>234</v>
      </c>
      <c r="X1110">
        <v>2</v>
      </c>
      <c r="Y1110">
        <v>1</v>
      </c>
      <c r="AA1110">
        <v>8.5</v>
      </c>
      <c r="AC1110">
        <v>1</v>
      </c>
      <c r="AD1110" t="str">
        <f t="shared" si="174"/>
        <v/>
      </c>
      <c r="AE1110" t="str">
        <f t="shared" si="175"/>
        <v/>
      </c>
      <c r="AF1110" t="str">
        <f t="shared" si="179"/>
        <v/>
      </c>
      <c r="AG1110">
        <f>IF((S1110&lt;&gt;"tühi")*(AC1110&lt;&gt;""),AC1110,"")</f>
        <v>1</v>
      </c>
      <c r="AH1110">
        <f t="shared" si="177"/>
        <v>2.8</v>
      </c>
      <c r="AI1110">
        <v>0.14499999999999999</v>
      </c>
      <c r="AJ1110">
        <f t="shared" si="176"/>
        <v>0.40599999999999997</v>
      </c>
      <c r="AK1110" t="str">
        <f t="shared" si="178"/>
        <v/>
      </c>
      <c r="AL1110" t="str">
        <f t="shared" si="172"/>
        <v/>
      </c>
    </row>
    <row r="1111" spans="1:39" x14ac:dyDescent="0.2">
      <c r="A1111" t="s">
        <v>11115</v>
      </c>
      <c r="B1111" t="s">
        <v>122</v>
      </c>
      <c r="C1111" t="s">
        <v>11116</v>
      </c>
      <c r="D1111" s="1">
        <v>36446</v>
      </c>
      <c r="E1111" s="1">
        <v>43456</v>
      </c>
      <c r="F1111" t="s">
        <v>19</v>
      </c>
      <c r="I1111">
        <v>100</v>
      </c>
      <c r="J1111">
        <v>0</v>
      </c>
      <c r="K1111">
        <v>0</v>
      </c>
      <c r="L1111">
        <v>1205</v>
      </c>
      <c r="M1111">
        <v>1205</v>
      </c>
      <c r="N1111" t="s">
        <v>20</v>
      </c>
      <c r="O1111" t="s">
        <v>11117</v>
      </c>
      <c r="P1111" t="s">
        <v>28</v>
      </c>
      <c r="Q1111" t="s">
        <v>34233</v>
      </c>
      <c r="R1111" t="s">
        <v>34233</v>
      </c>
      <c r="S1111" t="s">
        <v>33797</v>
      </c>
      <c r="T1111" t="s">
        <v>34349</v>
      </c>
      <c r="AD1111" t="str">
        <f t="shared" si="174"/>
        <v/>
      </c>
      <c r="AE1111" t="str">
        <f t="shared" si="175"/>
        <v/>
      </c>
      <c r="AF1111" t="str">
        <f t="shared" si="179"/>
        <v/>
      </c>
      <c r="AG1111" s="17">
        <v>1</v>
      </c>
      <c r="AH1111">
        <f t="shared" si="177"/>
        <v>2.8</v>
      </c>
      <c r="AI1111">
        <v>0.14499999999999999</v>
      </c>
      <c r="AJ1111">
        <f t="shared" si="176"/>
        <v>0.40599999999999997</v>
      </c>
      <c r="AK1111" t="str">
        <f t="shared" si="178"/>
        <v/>
      </c>
      <c r="AL1111" t="str">
        <f t="shared" si="172"/>
        <v/>
      </c>
    </row>
    <row r="1112" spans="1:39" x14ac:dyDescent="0.2">
      <c r="A1112" t="s">
        <v>5161</v>
      </c>
      <c r="B1112" t="s">
        <v>122</v>
      </c>
      <c r="C1112" t="s">
        <v>5162</v>
      </c>
      <c r="D1112" s="1">
        <v>36067</v>
      </c>
      <c r="E1112" s="1">
        <v>43456</v>
      </c>
      <c r="F1112" t="s">
        <v>19</v>
      </c>
      <c r="I1112">
        <v>100</v>
      </c>
      <c r="J1112">
        <v>0</v>
      </c>
      <c r="K1112">
        <v>0</v>
      </c>
      <c r="L1112">
        <v>1361</v>
      </c>
      <c r="M1112">
        <v>1361</v>
      </c>
      <c r="N1112" t="s">
        <v>20</v>
      </c>
      <c r="O1112" t="s">
        <v>5163</v>
      </c>
      <c r="P1112" t="s">
        <v>28</v>
      </c>
      <c r="Q1112" t="s">
        <v>34233</v>
      </c>
      <c r="R1112" t="s">
        <v>34233</v>
      </c>
      <c r="S1112" t="s">
        <v>32628</v>
      </c>
      <c r="T1112" t="s">
        <v>34357</v>
      </c>
      <c r="AD1112" t="str">
        <f t="shared" si="174"/>
        <v/>
      </c>
      <c r="AE1112" t="str">
        <f t="shared" si="175"/>
        <v/>
      </c>
      <c r="AF1112" t="str">
        <f t="shared" si="179"/>
        <v/>
      </c>
      <c r="AG1112" s="17">
        <v>1</v>
      </c>
      <c r="AH1112">
        <f t="shared" si="177"/>
        <v>2.8</v>
      </c>
      <c r="AI1112">
        <v>0.14499999999999999</v>
      </c>
      <c r="AJ1112">
        <f t="shared" si="176"/>
        <v>0.40599999999999997</v>
      </c>
      <c r="AK1112" t="str">
        <f t="shared" si="178"/>
        <v/>
      </c>
      <c r="AL1112" t="str">
        <f t="shared" si="172"/>
        <v/>
      </c>
    </row>
    <row r="1113" spans="1:39" x14ac:dyDescent="0.2">
      <c r="A1113" t="s">
        <v>6433</v>
      </c>
      <c r="B1113" t="s">
        <v>122</v>
      </c>
      <c r="C1113" t="s">
        <v>6434</v>
      </c>
      <c r="D1113" s="1">
        <v>36171</v>
      </c>
      <c r="E1113" s="1">
        <v>43456</v>
      </c>
      <c r="F1113" t="s">
        <v>19</v>
      </c>
      <c r="I1113">
        <v>100</v>
      </c>
      <c r="J1113">
        <v>0</v>
      </c>
      <c r="K1113">
        <v>0</v>
      </c>
      <c r="L1113">
        <v>1203</v>
      </c>
      <c r="M1113">
        <v>1203</v>
      </c>
      <c r="N1113" t="s">
        <v>20</v>
      </c>
      <c r="O1113" t="s">
        <v>6435</v>
      </c>
      <c r="P1113" t="s">
        <v>28</v>
      </c>
      <c r="Q1113" t="s">
        <v>34233</v>
      </c>
      <c r="R1113" t="s">
        <v>34233</v>
      </c>
      <c r="S1113" t="s">
        <v>33800</v>
      </c>
      <c r="T1113" t="s">
        <v>34349</v>
      </c>
      <c r="AD1113" t="str">
        <f t="shared" si="174"/>
        <v/>
      </c>
      <c r="AE1113" t="str">
        <f t="shared" si="175"/>
        <v/>
      </c>
      <c r="AF1113" t="str">
        <f t="shared" si="179"/>
        <v/>
      </c>
      <c r="AG1113" s="17">
        <v>1</v>
      </c>
      <c r="AH1113">
        <f t="shared" si="177"/>
        <v>2.8</v>
      </c>
      <c r="AI1113">
        <v>0.14499999999999999</v>
      </c>
      <c r="AJ1113">
        <f t="shared" si="176"/>
        <v>0.40599999999999997</v>
      </c>
      <c r="AK1113" t="str">
        <f t="shared" si="178"/>
        <v/>
      </c>
      <c r="AL1113" t="str">
        <f t="shared" si="172"/>
        <v/>
      </c>
    </row>
    <row r="1114" spans="1:39" x14ac:dyDescent="0.2">
      <c r="A1114" t="s">
        <v>5005</v>
      </c>
      <c r="B1114" t="s">
        <v>122</v>
      </c>
      <c r="C1114" t="s">
        <v>5006</v>
      </c>
      <c r="D1114" s="1">
        <v>36136</v>
      </c>
      <c r="E1114" s="1">
        <v>43456</v>
      </c>
      <c r="F1114" t="s">
        <v>19</v>
      </c>
      <c r="I1114">
        <v>100</v>
      </c>
      <c r="J1114">
        <v>0</v>
      </c>
      <c r="K1114">
        <v>0</v>
      </c>
      <c r="L1114">
        <v>1107</v>
      </c>
      <c r="M1114">
        <v>1107</v>
      </c>
      <c r="N1114" t="s">
        <v>20</v>
      </c>
      <c r="O1114" t="s">
        <v>5007</v>
      </c>
      <c r="P1114" t="s">
        <v>28</v>
      </c>
      <c r="Q1114" t="s">
        <v>34233</v>
      </c>
      <c r="R1114" t="s">
        <v>34233</v>
      </c>
      <c r="S1114" t="s">
        <v>32628</v>
      </c>
      <c r="T1114" t="s">
        <v>34357</v>
      </c>
      <c r="AD1114" t="str">
        <f t="shared" si="174"/>
        <v/>
      </c>
      <c r="AE1114" t="str">
        <f t="shared" si="175"/>
        <v/>
      </c>
      <c r="AF1114" t="str">
        <f t="shared" si="179"/>
        <v/>
      </c>
      <c r="AG1114" s="17">
        <v>1</v>
      </c>
      <c r="AH1114">
        <f t="shared" si="177"/>
        <v>2.8</v>
      </c>
      <c r="AI1114">
        <v>0.14499999999999999</v>
      </c>
      <c r="AJ1114">
        <f t="shared" si="176"/>
        <v>0.40599999999999997</v>
      </c>
      <c r="AK1114" t="str">
        <f t="shared" si="178"/>
        <v/>
      </c>
      <c r="AL1114" t="str">
        <f t="shared" si="172"/>
        <v/>
      </c>
    </row>
    <row r="1115" spans="1:39" x14ac:dyDescent="0.2">
      <c r="A1115" t="s">
        <v>27846</v>
      </c>
      <c r="B1115" t="s">
        <v>122</v>
      </c>
      <c r="C1115" t="s">
        <v>27847</v>
      </c>
      <c r="D1115" s="1">
        <v>42230</v>
      </c>
      <c r="E1115" s="1">
        <v>43456</v>
      </c>
      <c r="F1115" t="s">
        <v>2354</v>
      </c>
      <c r="I1115">
        <v>100</v>
      </c>
      <c r="J1115">
        <v>0</v>
      </c>
      <c r="K1115">
        <v>0</v>
      </c>
      <c r="L1115">
        <v>4104</v>
      </c>
      <c r="M1115">
        <v>4104</v>
      </c>
      <c r="N1115" t="s">
        <v>20</v>
      </c>
      <c r="O1115" t="s">
        <v>27848</v>
      </c>
      <c r="P1115" t="s">
        <v>2356</v>
      </c>
      <c r="Q1115" t="s">
        <v>34233</v>
      </c>
      <c r="R1115" t="s">
        <v>34233</v>
      </c>
      <c r="S1115" t="s">
        <v>33799</v>
      </c>
      <c r="T1115" t="s">
        <v>34410</v>
      </c>
      <c r="U1115" t="s">
        <v>32759</v>
      </c>
      <c r="V1115" t="s">
        <v>32760</v>
      </c>
      <c r="W1115">
        <v>700</v>
      </c>
      <c r="X1115">
        <v>2</v>
      </c>
      <c r="Y1115">
        <v>4</v>
      </c>
      <c r="Z1115">
        <v>1100</v>
      </c>
      <c r="AA1115">
        <v>9.5</v>
      </c>
      <c r="AD1115" t="str">
        <f t="shared" si="174"/>
        <v/>
      </c>
      <c r="AE1115" t="str">
        <f t="shared" si="175"/>
        <v/>
      </c>
      <c r="AF1115">
        <f t="shared" si="179"/>
        <v>1100</v>
      </c>
      <c r="AG1115" t="str">
        <f>IF((S1115&lt;&gt;"tühi")*(AC1115&lt;&gt;""),AC1115,"")</f>
        <v/>
      </c>
      <c r="AH1115" t="str">
        <f t="shared" si="177"/>
        <v/>
      </c>
      <c r="AI1115">
        <v>0.14499999999999999</v>
      </c>
      <c r="AJ1115" t="str">
        <f t="shared" si="176"/>
        <v/>
      </c>
      <c r="AK1115" t="str">
        <f t="shared" si="178"/>
        <v/>
      </c>
      <c r="AL1115" t="str">
        <f t="shared" si="172"/>
        <v/>
      </c>
    </row>
    <row r="1116" spans="1:39" x14ac:dyDescent="0.2">
      <c r="A1116" t="s">
        <v>25672</v>
      </c>
      <c r="B1116" t="s">
        <v>122</v>
      </c>
      <c r="C1116" t="s">
        <v>25673</v>
      </c>
      <c r="D1116" s="1">
        <v>40302</v>
      </c>
      <c r="E1116" s="1">
        <v>43456</v>
      </c>
      <c r="F1116" t="s">
        <v>889</v>
      </c>
      <c r="I1116">
        <v>100</v>
      </c>
      <c r="J1116">
        <v>0</v>
      </c>
      <c r="K1116">
        <v>0</v>
      </c>
      <c r="L1116">
        <v>2287</v>
      </c>
      <c r="M1116">
        <v>2287</v>
      </c>
      <c r="N1116" t="s">
        <v>20</v>
      </c>
      <c r="O1116" t="s">
        <v>25674</v>
      </c>
      <c r="P1116" t="s">
        <v>2356</v>
      </c>
      <c r="Q1116" t="s">
        <v>34233</v>
      </c>
      <c r="R1116" t="s">
        <v>34233</v>
      </c>
      <c r="S1116" t="s">
        <v>33942</v>
      </c>
      <c r="T1116" t="s">
        <v>34233</v>
      </c>
      <c r="AD1116" t="str">
        <f t="shared" si="174"/>
        <v/>
      </c>
      <c r="AE1116" t="str">
        <f t="shared" si="175"/>
        <v/>
      </c>
      <c r="AF1116" t="str">
        <f t="shared" si="179"/>
        <v/>
      </c>
      <c r="AG1116" t="str">
        <f>IF((S1116&lt;&gt;"tühi")*(AC1116&lt;&gt;""),AC1116,"")</f>
        <v/>
      </c>
      <c r="AH1116" t="str">
        <f t="shared" si="177"/>
        <v/>
      </c>
      <c r="AI1116">
        <v>0.14499999999999999</v>
      </c>
      <c r="AJ1116" t="str">
        <f t="shared" si="176"/>
        <v/>
      </c>
      <c r="AK1116" t="str">
        <f t="shared" si="178"/>
        <v/>
      </c>
      <c r="AL1116" t="str">
        <f t="shared" si="172"/>
        <v/>
      </c>
    </row>
    <row r="1117" spans="1:39" x14ac:dyDescent="0.2">
      <c r="A1117" t="s">
        <v>8303</v>
      </c>
      <c r="B1117" t="s">
        <v>122</v>
      </c>
      <c r="C1117" t="s">
        <v>8304</v>
      </c>
      <c r="D1117" s="1">
        <v>36200</v>
      </c>
      <c r="E1117" s="1">
        <v>43951</v>
      </c>
      <c r="F1117" t="s">
        <v>19</v>
      </c>
      <c r="I1117">
        <v>100</v>
      </c>
      <c r="J1117">
        <v>0</v>
      </c>
      <c r="K1117">
        <v>0</v>
      </c>
      <c r="L1117">
        <v>2056</v>
      </c>
      <c r="M1117">
        <v>2056</v>
      </c>
      <c r="N1117" t="s">
        <v>20</v>
      </c>
      <c r="O1117" t="s">
        <v>8305</v>
      </c>
      <c r="P1117" t="s">
        <v>28</v>
      </c>
      <c r="Q1117" t="s">
        <v>34233</v>
      </c>
      <c r="R1117" t="s">
        <v>34233</v>
      </c>
      <c r="S1117" t="s">
        <v>33797</v>
      </c>
      <c r="T1117" t="s">
        <v>34349</v>
      </c>
      <c r="AD1117" t="str">
        <f t="shared" si="174"/>
        <v/>
      </c>
      <c r="AE1117" t="str">
        <f t="shared" si="175"/>
        <v/>
      </c>
      <c r="AF1117" t="str">
        <f t="shared" si="179"/>
        <v/>
      </c>
      <c r="AG1117" s="17">
        <v>1</v>
      </c>
      <c r="AH1117">
        <f t="shared" si="177"/>
        <v>2.8</v>
      </c>
      <c r="AI1117">
        <v>0.14499999999999999</v>
      </c>
      <c r="AJ1117">
        <f t="shared" si="176"/>
        <v>0.40599999999999997</v>
      </c>
      <c r="AK1117" t="str">
        <f t="shared" si="178"/>
        <v/>
      </c>
      <c r="AL1117" t="str">
        <f t="shared" si="172"/>
        <v/>
      </c>
    </row>
    <row r="1118" spans="1:39" x14ac:dyDescent="0.2">
      <c r="A1118" t="s">
        <v>22221</v>
      </c>
      <c r="B1118" t="s">
        <v>122</v>
      </c>
      <c r="C1118" t="s">
        <v>22222</v>
      </c>
      <c r="D1118" s="1">
        <v>38777</v>
      </c>
      <c r="E1118" s="1">
        <v>44546</v>
      </c>
      <c r="F1118" t="s">
        <v>470</v>
      </c>
      <c r="G1118" t="s">
        <v>19</v>
      </c>
      <c r="I1118">
        <v>80</v>
      </c>
      <c r="J1118">
        <v>20</v>
      </c>
      <c r="K1118">
        <v>0</v>
      </c>
      <c r="L1118">
        <v>2898</v>
      </c>
      <c r="M1118">
        <v>2898</v>
      </c>
      <c r="N1118" t="s">
        <v>20</v>
      </c>
      <c r="O1118" t="s">
        <v>21</v>
      </c>
      <c r="P1118" t="s">
        <v>28</v>
      </c>
      <c r="Q1118" t="s">
        <v>34233</v>
      </c>
      <c r="R1118" t="s">
        <v>34233</v>
      </c>
      <c r="S1118" t="s">
        <v>32628</v>
      </c>
      <c r="T1118" t="s">
        <v>34411</v>
      </c>
      <c r="AD1118" t="str">
        <f t="shared" si="174"/>
        <v/>
      </c>
      <c r="AE1118" t="str">
        <f t="shared" si="175"/>
        <v/>
      </c>
      <c r="AF1118" t="str">
        <f t="shared" si="179"/>
        <v/>
      </c>
      <c r="AG1118" t="str">
        <f>IF((S1118&lt;&gt;"tühi")*(AC1118&lt;&gt;""),AC1118,"")</f>
        <v/>
      </c>
      <c r="AH1118" t="str">
        <f t="shared" si="177"/>
        <v/>
      </c>
      <c r="AI1118">
        <v>0.14499999999999999</v>
      </c>
      <c r="AJ1118" t="str">
        <f t="shared" si="176"/>
        <v/>
      </c>
      <c r="AK1118" t="str">
        <f t="shared" si="178"/>
        <v/>
      </c>
      <c r="AL1118" t="str">
        <f t="shared" si="172"/>
        <v/>
      </c>
    </row>
    <row r="1119" spans="1:39" x14ac:dyDescent="0.2">
      <c r="A1119" t="s">
        <v>17550</v>
      </c>
      <c r="B1119" t="s">
        <v>122</v>
      </c>
      <c r="C1119" t="s">
        <v>17551</v>
      </c>
      <c r="D1119" s="1">
        <v>37755</v>
      </c>
      <c r="E1119" s="1">
        <v>43456</v>
      </c>
      <c r="F1119" t="s">
        <v>19</v>
      </c>
      <c r="I1119">
        <v>100</v>
      </c>
      <c r="J1119">
        <v>0</v>
      </c>
      <c r="K1119">
        <v>0</v>
      </c>
      <c r="L1119">
        <v>1291</v>
      </c>
      <c r="M1119">
        <v>1291</v>
      </c>
      <c r="N1119" t="s">
        <v>20</v>
      </c>
      <c r="O1119" t="s">
        <v>17552</v>
      </c>
      <c r="P1119" t="s">
        <v>28</v>
      </c>
      <c r="Q1119" t="s">
        <v>34233</v>
      </c>
      <c r="R1119" t="s">
        <v>34233</v>
      </c>
      <c r="S1119" t="s">
        <v>32628</v>
      </c>
      <c r="T1119" t="s">
        <v>34349</v>
      </c>
      <c r="AD1119" t="str">
        <f t="shared" si="174"/>
        <v/>
      </c>
      <c r="AE1119" t="str">
        <f t="shared" si="175"/>
        <v/>
      </c>
      <c r="AF1119" t="str">
        <f t="shared" si="179"/>
        <v/>
      </c>
      <c r="AG1119" s="17">
        <v>1</v>
      </c>
      <c r="AH1119">
        <f t="shared" si="177"/>
        <v>2.8</v>
      </c>
      <c r="AI1119">
        <v>0.14499999999999999</v>
      </c>
      <c r="AJ1119">
        <f t="shared" si="176"/>
        <v>0.40599999999999997</v>
      </c>
      <c r="AK1119" t="str">
        <f t="shared" si="178"/>
        <v/>
      </c>
      <c r="AL1119" t="str">
        <f t="shared" ref="AL1119:AL1182" si="180">IF(COUNTBLANK(AK1119),"",AK1119*AI1119)</f>
        <v/>
      </c>
    </row>
    <row r="1120" spans="1:39" x14ac:dyDescent="0.2">
      <c r="A1120" t="s">
        <v>32031</v>
      </c>
      <c r="B1120" t="s">
        <v>122</v>
      </c>
      <c r="C1120" t="s">
        <v>32032</v>
      </c>
      <c r="D1120" s="1">
        <v>44432</v>
      </c>
      <c r="E1120" s="1">
        <v>44432</v>
      </c>
      <c r="F1120" t="s">
        <v>470</v>
      </c>
      <c r="G1120" t="s">
        <v>19</v>
      </c>
      <c r="I1120">
        <v>55</v>
      </c>
      <c r="J1120">
        <v>45</v>
      </c>
      <c r="K1120">
        <v>0</v>
      </c>
      <c r="L1120">
        <v>1779</v>
      </c>
      <c r="M1120">
        <v>1779</v>
      </c>
      <c r="N1120" t="s">
        <v>20</v>
      </c>
      <c r="O1120" t="s">
        <v>32033</v>
      </c>
      <c r="P1120" t="s">
        <v>28</v>
      </c>
      <c r="Q1120" t="s">
        <v>33775</v>
      </c>
      <c r="R1120">
        <v>2</v>
      </c>
      <c r="S1120" t="s">
        <v>32627</v>
      </c>
      <c r="T1120" t="s">
        <v>34412</v>
      </c>
      <c r="U1120" t="s">
        <v>33911</v>
      </c>
      <c r="V1120" t="s">
        <v>32761</v>
      </c>
      <c r="W1120">
        <v>800</v>
      </c>
      <c r="X1120">
        <v>2</v>
      </c>
      <c r="Y1120">
        <v>2</v>
      </c>
      <c r="Z1120">
        <f>W1120*Y1120</f>
        <v>1600</v>
      </c>
      <c r="AA1120">
        <v>13.5</v>
      </c>
      <c r="AC1120">
        <v>4</v>
      </c>
      <c r="AD1120" t="str">
        <f t="shared" si="174"/>
        <v/>
      </c>
      <c r="AF1120">
        <v>1600</v>
      </c>
      <c r="AH1120" t="str">
        <f t="shared" si="177"/>
        <v/>
      </c>
      <c r="AI1120">
        <v>0.14499999999999999</v>
      </c>
      <c r="AJ1120">
        <v>2</v>
      </c>
      <c r="AK1120" t="str">
        <f t="shared" si="178"/>
        <v/>
      </c>
      <c r="AM1120" t="s">
        <v>33910</v>
      </c>
    </row>
    <row r="1121" spans="1:39" x14ac:dyDescent="0.2">
      <c r="A1121" t="s">
        <v>13687</v>
      </c>
      <c r="B1121" t="s">
        <v>122</v>
      </c>
      <c r="C1121" t="s">
        <v>13688</v>
      </c>
      <c r="D1121" s="1">
        <v>36872</v>
      </c>
      <c r="E1121" s="1">
        <v>43880</v>
      </c>
      <c r="F1121" t="s">
        <v>19</v>
      </c>
      <c r="I1121">
        <v>100</v>
      </c>
      <c r="J1121">
        <v>0</v>
      </c>
      <c r="K1121">
        <v>0</v>
      </c>
      <c r="L1121">
        <v>1219</v>
      </c>
      <c r="M1121">
        <v>1219</v>
      </c>
      <c r="N1121" t="s">
        <v>20</v>
      </c>
      <c r="O1121" t="s">
        <v>13689</v>
      </c>
      <c r="P1121" t="s">
        <v>28</v>
      </c>
      <c r="Q1121" t="s">
        <v>34233</v>
      </c>
      <c r="R1121" t="s">
        <v>34233</v>
      </c>
      <c r="S1121" t="s">
        <v>33800</v>
      </c>
      <c r="T1121" t="s">
        <v>34349</v>
      </c>
      <c r="AD1121" t="str">
        <f t="shared" si="174"/>
        <v/>
      </c>
      <c r="AE1121" t="str">
        <f t="shared" ref="AE1121:AE1156" si="181">IF((S1121="tühi")*(AC1121&lt;&gt;""),AC1121,"")</f>
        <v/>
      </c>
      <c r="AF1121" t="str">
        <f t="shared" ref="AF1121:AF1184" si="182">IF((S1121&lt;&gt;"tühi")*(F1121&lt;&gt;"Elamumaa")*(G1121&lt;&gt;"Elamumaa")*(H1121&lt;&gt;"Elamumaa"),IF(Z1121=0,"",Z1121),"")</f>
        <v/>
      </c>
      <c r="AG1121" s="17">
        <v>1</v>
      </c>
      <c r="AH1121">
        <f t="shared" si="177"/>
        <v>2.8</v>
      </c>
      <c r="AI1121">
        <v>0.14499999999999999</v>
      </c>
      <c r="AJ1121">
        <f t="shared" si="176"/>
        <v>0.40599999999999997</v>
      </c>
      <c r="AK1121" t="str">
        <f t="shared" si="178"/>
        <v/>
      </c>
      <c r="AL1121" t="str">
        <f t="shared" si="180"/>
        <v/>
      </c>
    </row>
    <row r="1122" spans="1:39" x14ac:dyDescent="0.2">
      <c r="A1122" t="s">
        <v>10196</v>
      </c>
      <c r="B1122" t="s">
        <v>122</v>
      </c>
      <c r="C1122" t="s">
        <v>10197</v>
      </c>
      <c r="D1122" s="1">
        <v>36416</v>
      </c>
      <c r="E1122" s="1">
        <v>43456</v>
      </c>
      <c r="F1122" t="s">
        <v>2354</v>
      </c>
      <c r="I1122">
        <v>100</v>
      </c>
      <c r="J1122">
        <v>0</v>
      </c>
      <c r="K1122">
        <v>0</v>
      </c>
      <c r="L1122">
        <v>1359</v>
      </c>
      <c r="M1122">
        <v>1359</v>
      </c>
      <c r="N1122" t="s">
        <v>20</v>
      </c>
      <c r="O1122" t="s">
        <v>10198</v>
      </c>
      <c r="P1122" t="s">
        <v>44</v>
      </c>
      <c r="Q1122" t="s">
        <v>34233</v>
      </c>
      <c r="R1122" t="s">
        <v>34233</v>
      </c>
      <c r="S1122" t="s">
        <v>32627</v>
      </c>
      <c r="T1122" t="s">
        <v>34413</v>
      </c>
      <c r="AD1122" t="str">
        <f t="shared" si="174"/>
        <v/>
      </c>
      <c r="AE1122" t="str">
        <f t="shared" si="181"/>
        <v/>
      </c>
      <c r="AF1122" t="str">
        <f t="shared" si="182"/>
        <v/>
      </c>
      <c r="AG1122" t="str">
        <f>IF((S1122&lt;&gt;"tühi")*(AC1122&lt;&gt;""),AC1122,"")</f>
        <v/>
      </c>
      <c r="AH1122" t="str">
        <f t="shared" si="177"/>
        <v/>
      </c>
      <c r="AI1122">
        <v>0.14499999999999999</v>
      </c>
      <c r="AJ1122" t="str">
        <f t="shared" si="176"/>
        <v/>
      </c>
      <c r="AK1122" t="str">
        <f t="shared" si="178"/>
        <v/>
      </c>
      <c r="AL1122" t="str">
        <f t="shared" si="180"/>
        <v/>
      </c>
      <c r="AM1122" t="s">
        <v>33912</v>
      </c>
    </row>
    <row r="1123" spans="1:39" x14ac:dyDescent="0.2">
      <c r="A1123" t="s">
        <v>2405</v>
      </c>
      <c r="B1123" t="s">
        <v>122</v>
      </c>
      <c r="C1123" t="s">
        <v>2406</v>
      </c>
      <c r="D1123" s="1">
        <v>35718</v>
      </c>
      <c r="E1123" s="1">
        <v>44546</v>
      </c>
      <c r="F1123" t="s">
        <v>474</v>
      </c>
      <c r="I1123">
        <v>100</v>
      </c>
      <c r="J1123">
        <v>0</v>
      </c>
      <c r="K1123">
        <v>0</v>
      </c>
      <c r="L1123">
        <v>23772</v>
      </c>
      <c r="M1123">
        <v>23772</v>
      </c>
      <c r="N1123" t="s">
        <v>20</v>
      </c>
      <c r="O1123" t="s">
        <v>2407</v>
      </c>
      <c r="P1123" t="s">
        <v>28</v>
      </c>
      <c r="Q1123" t="s">
        <v>34233</v>
      </c>
      <c r="R1123" t="s">
        <v>34233</v>
      </c>
      <c r="S1123" t="s">
        <v>33822</v>
      </c>
      <c r="T1123" t="s">
        <v>34414</v>
      </c>
      <c r="AD1123" t="str">
        <f t="shared" si="174"/>
        <v/>
      </c>
      <c r="AE1123" t="str">
        <f t="shared" si="181"/>
        <v/>
      </c>
      <c r="AF1123" t="str">
        <f t="shared" si="182"/>
        <v/>
      </c>
      <c r="AG1123" t="str">
        <f>IF((S1123&lt;&gt;"tühi")*(AC1123&lt;&gt;""),AC1123,"")</f>
        <v/>
      </c>
      <c r="AH1123" t="str">
        <f t="shared" si="177"/>
        <v/>
      </c>
      <c r="AI1123">
        <v>0.14499999999999999</v>
      </c>
      <c r="AJ1123" t="str">
        <f t="shared" si="176"/>
        <v/>
      </c>
      <c r="AK1123" t="str">
        <f t="shared" si="178"/>
        <v/>
      </c>
      <c r="AL1123" t="str">
        <f t="shared" si="180"/>
        <v/>
      </c>
    </row>
    <row r="1124" spans="1:39" x14ac:dyDescent="0.2">
      <c r="A1124" t="s">
        <v>14766</v>
      </c>
      <c r="B1124" t="s">
        <v>122</v>
      </c>
      <c r="C1124" t="s">
        <v>14767</v>
      </c>
      <c r="D1124" s="1">
        <v>37335</v>
      </c>
      <c r="E1124" s="1">
        <v>44546</v>
      </c>
      <c r="F1124" t="s">
        <v>2354</v>
      </c>
      <c r="I1124">
        <v>100</v>
      </c>
      <c r="J1124">
        <v>0</v>
      </c>
      <c r="K1124">
        <v>0</v>
      </c>
      <c r="L1124">
        <v>762</v>
      </c>
      <c r="M1124">
        <v>762</v>
      </c>
      <c r="N1124" t="s">
        <v>20</v>
      </c>
      <c r="O1124" t="s">
        <v>14768</v>
      </c>
      <c r="P1124" t="s">
        <v>28</v>
      </c>
      <c r="Q1124" t="s">
        <v>34233</v>
      </c>
      <c r="R1124" t="s">
        <v>34233</v>
      </c>
      <c r="S1124" t="s">
        <v>32627</v>
      </c>
      <c r="T1124" t="s">
        <v>34415</v>
      </c>
      <c r="U1124" t="s">
        <v>32762</v>
      </c>
      <c r="AD1124" t="str">
        <f t="shared" si="174"/>
        <v/>
      </c>
      <c r="AE1124" t="str">
        <f t="shared" si="181"/>
        <v/>
      </c>
      <c r="AF1124" t="str">
        <f t="shared" si="182"/>
        <v/>
      </c>
      <c r="AG1124" t="str">
        <f>IF((S1124&lt;&gt;"tühi")*(AC1124&lt;&gt;""),AC1124,"")</f>
        <v/>
      </c>
      <c r="AH1124" t="str">
        <f t="shared" si="177"/>
        <v/>
      </c>
      <c r="AI1124">
        <v>0.14499999999999999</v>
      </c>
      <c r="AJ1124" t="str">
        <f t="shared" si="176"/>
        <v/>
      </c>
      <c r="AK1124" t="str">
        <f t="shared" si="178"/>
        <v/>
      </c>
      <c r="AL1124" t="str">
        <f t="shared" si="180"/>
        <v/>
      </c>
    </row>
    <row r="1125" spans="1:39" x14ac:dyDescent="0.2">
      <c r="A1125" t="s">
        <v>5720</v>
      </c>
      <c r="B1125" t="s">
        <v>122</v>
      </c>
      <c r="C1125" t="s">
        <v>5721</v>
      </c>
      <c r="D1125" s="1">
        <v>36060</v>
      </c>
      <c r="E1125" s="1">
        <v>43456</v>
      </c>
      <c r="F1125" t="s">
        <v>19</v>
      </c>
      <c r="I1125">
        <v>100</v>
      </c>
      <c r="J1125">
        <v>0</v>
      </c>
      <c r="K1125">
        <v>0</v>
      </c>
      <c r="L1125">
        <v>976</v>
      </c>
      <c r="M1125">
        <v>976</v>
      </c>
      <c r="N1125" t="s">
        <v>20</v>
      </c>
      <c r="O1125" t="s">
        <v>5722</v>
      </c>
      <c r="P1125" t="s">
        <v>28</v>
      </c>
      <c r="Q1125" t="s">
        <v>34233</v>
      </c>
      <c r="R1125" t="s">
        <v>34233</v>
      </c>
      <c r="S1125" t="s">
        <v>32628</v>
      </c>
      <c r="T1125" t="s">
        <v>34357</v>
      </c>
      <c r="U1125" t="s">
        <v>32648</v>
      </c>
      <c r="V1125" t="s">
        <v>32649</v>
      </c>
      <c r="W1125">
        <v>240</v>
      </c>
      <c r="X1125">
        <v>3</v>
      </c>
      <c r="Y1125" s="5" t="s">
        <v>32661</v>
      </c>
      <c r="AA1125">
        <v>12</v>
      </c>
      <c r="AB1125">
        <v>25</v>
      </c>
      <c r="AC1125">
        <v>2</v>
      </c>
      <c r="AD1125" t="str">
        <f t="shared" si="174"/>
        <v/>
      </c>
      <c r="AE1125" t="str">
        <f t="shared" si="181"/>
        <v/>
      </c>
      <c r="AF1125" t="str">
        <f t="shared" si="182"/>
        <v/>
      </c>
      <c r="AG1125">
        <v>1</v>
      </c>
      <c r="AH1125">
        <f t="shared" si="177"/>
        <v>2.8</v>
      </c>
      <c r="AI1125">
        <v>0.14499999999999999</v>
      </c>
      <c r="AJ1125">
        <f t="shared" si="176"/>
        <v>0.40599999999999997</v>
      </c>
      <c r="AK1125" t="str">
        <f t="shared" si="178"/>
        <v/>
      </c>
      <c r="AL1125" t="str">
        <f t="shared" si="180"/>
        <v/>
      </c>
      <c r="AM1125" t="s">
        <v>33882</v>
      </c>
    </row>
    <row r="1126" spans="1:39" x14ac:dyDescent="0.2">
      <c r="A1126" t="s">
        <v>5723</v>
      </c>
      <c r="B1126" t="s">
        <v>122</v>
      </c>
      <c r="C1126" t="s">
        <v>5724</v>
      </c>
      <c r="D1126" s="1">
        <v>36060</v>
      </c>
      <c r="E1126" s="1">
        <v>43456</v>
      </c>
      <c r="F1126" t="s">
        <v>19</v>
      </c>
      <c r="I1126">
        <v>100</v>
      </c>
      <c r="J1126">
        <v>0</v>
      </c>
      <c r="K1126">
        <v>0</v>
      </c>
      <c r="L1126">
        <v>997</v>
      </c>
      <c r="M1126">
        <v>997</v>
      </c>
      <c r="N1126" t="s">
        <v>20</v>
      </c>
      <c r="O1126" t="s">
        <v>5725</v>
      </c>
      <c r="P1126" t="s">
        <v>28</v>
      </c>
      <c r="Q1126" t="s">
        <v>34233</v>
      </c>
      <c r="R1126" t="s">
        <v>34233</v>
      </c>
      <c r="S1126" t="s">
        <v>33797</v>
      </c>
      <c r="T1126" t="s">
        <v>34357</v>
      </c>
      <c r="U1126" t="s">
        <v>32648</v>
      </c>
      <c r="V1126" t="s">
        <v>32649</v>
      </c>
      <c r="W1126">
        <v>240</v>
      </c>
      <c r="X1126">
        <v>3</v>
      </c>
      <c r="Y1126" s="5" t="s">
        <v>32661</v>
      </c>
      <c r="AA1126">
        <v>12</v>
      </c>
      <c r="AB1126">
        <v>25</v>
      </c>
      <c r="AC1126">
        <v>2</v>
      </c>
      <c r="AD1126" t="str">
        <f t="shared" si="174"/>
        <v/>
      </c>
      <c r="AE1126" t="str">
        <f t="shared" si="181"/>
        <v/>
      </c>
      <c r="AF1126" t="str">
        <f t="shared" si="182"/>
        <v/>
      </c>
      <c r="AG1126">
        <v>1</v>
      </c>
      <c r="AH1126">
        <f t="shared" si="177"/>
        <v>2.8</v>
      </c>
      <c r="AI1126">
        <v>0.14499999999999999</v>
      </c>
      <c r="AJ1126">
        <f t="shared" si="176"/>
        <v>0.40599999999999997</v>
      </c>
      <c r="AK1126" t="str">
        <f t="shared" si="178"/>
        <v/>
      </c>
      <c r="AL1126" t="str">
        <f t="shared" si="180"/>
        <v/>
      </c>
      <c r="AM1126" t="s">
        <v>33882</v>
      </c>
    </row>
    <row r="1127" spans="1:39" x14ac:dyDescent="0.2">
      <c r="A1127" t="s">
        <v>351</v>
      </c>
      <c r="B1127" t="s">
        <v>122</v>
      </c>
      <c r="C1127" t="s">
        <v>352</v>
      </c>
      <c r="D1127" s="1">
        <v>34274</v>
      </c>
      <c r="E1127" s="1">
        <v>44546</v>
      </c>
      <c r="F1127" t="s">
        <v>19</v>
      </c>
      <c r="I1127">
        <v>100</v>
      </c>
      <c r="J1127">
        <v>0</v>
      </c>
      <c r="K1127">
        <v>0</v>
      </c>
      <c r="L1127">
        <v>1000</v>
      </c>
      <c r="M1127">
        <v>1000</v>
      </c>
      <c r="N1127" t="s">
        <v>20</v>
      </c>
      <c r="O1127" t="s">
        <v>353</v>
      </c>
      <c r="P1127" t="s">
        <v>28</v>
      </c>
      <c r="Q1127" t="s">
        <v>34233</v>
      </c>
      <c r="R1127" t="s">
        <v>34233</v>
      </c>
      <c r="S1127" t="s">
        <v>32628</v>
      </c>
      <c r="T1127" t="s">
        <v>34357</v>
      </c>
      <c r="AD1127" t="str">
        <f t="shared" si="174"/>
        <v/>
      </c>
      <c r="AE1127" t="str">
        <f t="shared" si="181"/>
        <v/>
      </c>
      <c r="AF1127" t="str">
        <f t="shared" si="182"/>
        <v/>
      </c>
      <c r="AG1127" s="17">
        <v>1</v>
      </c>
      <c r="AH1127">
        <f t="shared" si="177"/>
        <v>2.8</v>
      </c>
      <c r="AI1127">
        <v>0.14499999999999999</v>
      </c>
      <c r="AJ1127">
        <f t="shared" si="176"/>
        <v>0.40599999999999997</v>
      </c>
      <c r="AK1127" t="str">
        <f t="shared" si="178"/>
        <v/>
      </c>
      <c r="AL1127" t="str">
        <f t="shared" si="180"/>
        <v/>
      </c>
    </row>
    <row r="1128" spans="1:39" s="20" customFormat="1" x14ac:dyDescent="0.2">
      <c r="A1128" s="20" t="s">
        <v>121</v>
      </c>
      <c r="B1128" s="20" t="s">
        <v>122</v>
      </c>
      <c r="C1128" s="20" t="s">
        <v>123</v>
      </c>
      <c r="D1128" s="21">
        <v>34534</v>
      </c>
      <c r="E1128" s="21">
        <v>44606</v>
      </c>
      <c r="F1128" s="20" t="s">
        <v>19</v>
      </c>
      <c r="I1128" s="20">
        <v>100</v>
      </c>
      <c r="J1128" s="20">
        <v>0</v>
      </c>
      <c r="K1128" s="20">
        <v>0</v>
      </c>
      <c r="L1128" s="20">
        <v>972</v>
      </c>
      <c r="M1128" s="20">
        <v>972</v>
      </c>
      <c r="N1128" s="20" t="s">
        <v>20</v>
      </c>
      <c r="O1128" s="20" t="s">
        <v>124</v>
      </c>
      <c r="P1128" s="20" t="s">
        <v>28</v>
      </c>
      <c r="Q1128" s="20" t="s">
        <v>34233</v>
      </c>
      <c r="R1128" s="20" t="s">
        <v>34233</v>
      </c>
      <c r="S1128" s="20" t="s">
        <v>33942</v>
      </c>
      <c r="T1128" s="20" t="s">
        <v>34233</v>
      </c>
      <c r="AD1128" s="20" t="str">
        <f t="shared" si="174"/>
        <v/>
      </c>
      <c r="AE1128" s="20" t="str">
        <f t="shared" si="181"/>
        <v/>
      </c>
      <c r="AF1128" s="20" t="str">
        <f t="shared" si="182"/>
        <v/>
      </c>
      <c r="AG1128" s="20" t="str">
        <f>IF((S1128&lt;&gt;"tühi")*(AC1128&lt;&gt;""),AC1128,"")</f>
        <v/>
      </c>
      <c r="AH1128" s="20" t="str">
        <f t="shared" si="177"/>
        <v/>
      </c>
      <c r="AI1128" s="20">
        <v>0.14499999999999999</v>
      </c>
      <c r="AJ1128" s="20" t="str">
        <f t="shared" si="176"/>
        <v/>
      </c>
      <c r="AK1128" s="20" t="str">
        <f t="shared" si="178"/>
        <v/>
      </c>
      <c r="AL1128" s="20" t="str">
        <f t="shared" si="180"/>
        <v/>
      </c>
      <c r="AM1128" s="20" t="s">
        <v>33913</v>
      </c>
    </row>
    <row r="1129" spans="1:39" x14ac:dyDescent="0.2">
      <c r="A1129" t="s">
        <v>31794</v>
      </c>
      <c r="B1129" t="s">
        <v>122</v>
      </c>
      <c r="C1129" t="s">
        <v>31795</v>
      </c>
      <c r="D1129" s="1">
        <v>44336</v>
      </c>
      <c r="E1129" s="1">
        <v>44546</v>
      </c>
      <c r="F1129" t="s">
        <v>470</v>
      </c>
      <c r="I1129">
        <v>100</v>
      </c>
      <c r="J1129">
        <v>0</v>
      </c>
      <c r="K1129">
        <v>0</v>
      </c>
      <c r="L1129">
        <v>1782</v>
      </c>
      <c r="M1129">
        <v>1782</v>
      </c>
      <c r="N1129" t="s">
        <v>20</v>
      </c>
      <c r="O1129" t="s">
        <v>31796</v>
      </c>
      <c r="P1129" t="s">
        <v>2356</v>
      </c>
      <c r="Q1129" t="s">
        <v>33775</v>
      </c>
      <c r="R1129">
        <v>10</v>
      </c>
      <c r="S1129" t="s">
        <v>33942</v>
      </c>
      <c r="T1129" t="s">
        <v>34233</v>
      </c>
      <c r="U1129" t="s">
        <v>32763</v>
      </c>
      <c r="V1129" t="s">
        <v>32764</v>
      </c>
      <c r="W1129">
        <v>600</v>
      </c>
      <c r="X1129" t="s">
        <v>32784</v>
      </c>
      <c r="Y1129">
        <v>1</v>
      </c>
      <c r="Z1129">
        <v>1800</v>
      </c>
      <c r="AA1129">
        <v>10</v>
      </c>
      <c r="AD1129">
        <f t="shared" si="174"/>
        <v>1800</v>
      </c>
      <c r="AE1129" t="str">
        <f t="shared" si="181"/>
        <v/>
      </c>
      <c r="AF1129" t="str">
        <f t="shared" si="182"/>
        <v/>
      </c>
      <c r="AG1129" t="str">
        <f>IF((S1129&lt;&gt;"tühi")*(AC1129&lt;&gt;""),AC1129,"")</f>
        <v/>
      </c>
      <c r="AH1129" t="str">
        <f t="shared" si="177"/>
        <v/>
      </c>
      <c r="AI1129">
        <v>0.14499999999999999</v>
      </c>
      <c r="AJ1129" t="str">
        <f t="shared" si="176"/>
        <v/>
      </c>
      <c r="AK1129" t="str">
        <f t="shared" si="178"/>
        <v/>
      </c>
      <c r="AL1129">
        <v>10</v>
      </c>
    </row>
    <row r="1130" spans="1:39" x14ac:dyDescent="0.2">
      <c r="A1130" t="s">
        <v>31791</v>
      </c>
      <c r="B1130" t="s">
        <v>122</v>
      </c>
      <c r="C1130" t="s">
        <v>31792</v>
      </c>
      <c r="D1130" s="1">
        <v>44336</v>
      </c>
      <c r="E1130" s="1">
        <v>44546</v>
      </c>
      <c r="F1130" t="s">
        <v>26</v>
      </c>
      <c r="I1130">
        <v>100</v>
      </c>
      <c r="J1130">
        <v>0</v>
      </c>
      <c r="K1130">
        <v>0</v>
      </c>
      <c r="L1130">
        <v>4121</v>
      </c>
      <c r="M1130">
        <v>4121</v>
      </c>
      <c r="N1130" t="s">
        <v>20</v>
      </c>
      <c r="O1130" t="s">
        <v>31793</v>
      </c>
      <c r="P1130" t="s">
        <v>44</v>
      </c>
      <c r="Q1130" t="s">
        <v>34233</v>
      </c>
      <c r="R1130" t="s">
        <v>34233</v>
      </c>
      <c r="S1130" t="s">
        <v>34233</v>
      </c>
      <c r="T1130" t="s">
        <v>34233</v>
      </c>
      <c r="V1130" t="s">
        <v>32764</v>
      </c>
      <c r="AD1130" t="str">
        <f t="shared" si="174"/>
        <v/>
      </c>
      <c r="AE1130" t="str">
        <f t="shared" si="181"/>
        <v/>
      </c>
      <c r="AF1130" t="str">
        <f t="shared" si="182"/>
        <v/>
      </c>
      <c r="AG1130" t="str">
        <f>IF((S1130&lt;&gt;"tühi")*(AC1130&lt;&gt;""),AC1130,"")</f>
        <v/>
      </c>
      <c r="AH1130" t="str">
        <f t="shared" si="177"/>
        <v/>
      </c>
      <c r="AI1130">
        <v>0.14499999999999999</v>
      </c>
      <c r="AJ1130" t="str">
        <f t="shared" si="176"/>
        <v/>
      </c>
      <c r="AK1130" t="str">
        <f t="shared" si="178"/>
        <v/>
      </c>
      <c r="AL1130" t="str">
        <f t="shared" si="180"/>
        <v/>
      </c>
    </row>
    <row r="1131" spans="1:39" x14ac:dyDescent="0.2">
      <c r="A1131" t="s">
        <v>21916</v>
      </c>
      <c r="B1131" t="s">
        <v>122</v>
      </c>
      <c r="C1131" t="s">
        <v>21917</v>
      </c>
      <c r="D1131" s="1">
        <v>38688</v>
      </c>
      <c r="E1131" s="1">
        <v>44546</v>
      </c>
      <c r="F1131" t="s">
        <v>19</v>
      </c>
      <c r="I1131">
        <v>100</v>
      </c>
      <c r="J1131">
        <v>0</v>
      </c>
      <c r="K1131">
        <v>0</v>
      </c>
      <c r="L1131">
        <v>1700</v>
      </c>
      <c r="M1131">
        <v>1700</v>
      </c>
      <c r="N1131" t="s">
        <v>20</v>
      </c>
      <c r="O1131" t="s">
        <v>21918</v>
      </c>
      <c r="P1131" t="s">
        <v>28</v>
      </c>
      <c r="Q1131" t="s">
        <v>34233</v>
      </c>
      <c r="R1131" t="s">
        <v>34233</v>
      </c>
      <c r="S1131" t="s">
        <v>33823</v>
      </c>
      <c r="T1131" t="s">
        <v>34349</v>
      </c>
      <c r="AD1131" t="str">
        <f t="shared" si="174"/>
        <v/>
      </c>
      <c r="AE1131" t="str">
        <f t="shared" si="181"/>
        <v/>
      </c>
      <c r="AF1131" t="str">
        <f t="shared" si="182"/>
        <v/>
      </c>
      <c r="AG1131" s="17">
        <v>1</v>
      </c>
      <c r="AH1131">
        <f t="shared" si="177"/>
        <v>2.8</v>
      </c>
      <c r="AI1131">
        <v>0.14499999999999999</v>
      </c>
      <c r="AJ1131">
        <f t="shared" si="176"/>
        <v>0.40599999999999997</v>
      </c>
      <c r="AK1131" t="str">
        <f t="shared" si="178"/>
        <v/>
      </c>
      <c r="AL1131" t="str">
        <f t="shared" si="180"/>
        <v/>
      </c>
    </row>
    <row r="1132" spans="1:39" x14ac:dyDescent="0.2">
      <c r="A1132" t="s">
        <v>348</v>
      </c>
      <c r="B1132" t="s">
        <v>122</v>
      </c>
      <c r="C1132" t="s">
        <v>349</v>
      </c>
      <c r="D1132" s="1">
        <v>34274</v>
      </c>
      <c r="E1132" s="1">
        <v>43456</v>
      </c>
      <c r="F1132" t="s">
        <v>19</v>
      </c>
      <c r="I1132">
        <v>100</v>
      </c>
      <c r="J1132">
        <v>0</v>
      </c>
      <c r="K1132">
        <v>0</v>
      </c>
      <c r="L1132">
        <v>1500</v>
      </c>
      <c r="M1132">
        <v>1500</v>
      </c>
      <c r="N1132" t="s">
        <v>20</v>
      </c>
      <c r="O1132" t="s">
        <v>350</v>
      </c>
      <c r="P1132" t="s">
        <v>28</v>
      </c>
      <c r="Q1132" t="s">
        <v>34234</v>
      </c>
      <c r="R1132" t="s">
        <v>34235</v>
      </c>
      <c r="S1132" t="s">
        <v>33800</v>
      </c>
      <c r="T1132" t="s">
        <v>34349</v>
      </c>
      <c r="U1132" t="s">
        <v>32656</v>
      </c>
      <c r="V1132" t="s">
        <v>34950</v>
      </c>
      <c r="W1132">
        <v>420</v>
      </c>
      <c r="X1132">
        <v>2</v>
      </c>
      <c r="Y1132" t="s">
        <v>32661</v>
      </c>
      <c r="AA1132">
        <v>8.5</v>
      </c>
      <c r="AC1132">
        <v>2</v>
      </c>
      <c r="AD1132" t="str">
        <f t="shared" si="174"/>
        <v/>
      </c>
      <c r="AE1132" t="str">
        <f t="shared" si="181"/>
        <v/>
      </c>
      <c r="AF1132" t="str">
        <f t="shared" si="182"/>
        <v/>
      </c>
      <c r="AG1132">
        <f>IF((S1132&lt;&gt;"tühi")*(AC1132&lt;&gt;""),AC1132,"")</f>
        <v>2</v>
      </c>
      <c r="AH1132">
        <f t="shared" si="177"/>
        <v>5.6</v>
      </c>
      <c r="AI1132">
        <v>0.14499999999999999</v>
      </c>
      <c r="AJ1132">
        <f t="shared" si="176"/>
        <v>0.81199999999999994</v>
      </c>
      <c r="AK1132" t="str">
        <f t="shared" si="178"/>
        <v/>
      </c>
      <c r="AL1132" t="str">
        <f t="shared" si="180"/>
        <v/>
      </c>
    </row>
    <row r="1133" spans="1:39" x14ac:dyDescent="0.2">
      <c r="A1133" t="s">
        <v>468</v>
      </c>
      <c r="B1133" t="s">
        <v>122</v>
      </c>
      <c r="C1133" t="s">
        <v>469</v>
      </c>
      <c r="D1133" s="1">
        <v>34619</v>
      </c>
      <c r="E1133" s="1">
        <v>44336</v>
      </c>
      <c r="F1133" t="s">
        <v>470</v>
      </c>
      <c r="I1133">
        <v>100</v>
      </c>
      <c r="J1133">
        <v>0</v>
      </c>
      <c r="K1133">
        <v>0</v>
      </c>
      <c r="L1133">
        <v>971</v>
      </c>
      <c r="M1133">
        <v>971</v>
      </c>
      <c r="N1133" t="s">
        <v>20</v>
      </c>
      <c r="O1133" t="s">
        <v>471</v>
      </c>
      <c r="P1133" t="s">
        <v>28</v>
      </c>
      <c r="Q1133" t="s">
        <v>34241</v>
      </c>
      <c r="R1133">
        <v>6.5</v>
      </c>
      <c r="S1133" t="s">
        <v>32627</v>
      </c>
      <c r="T1133" t="s">
        <v>34416</v>
      </c>
      <c r="U1133" t="s">
        <v>32765</v>
      </c>
      <c r="V1133" t="s">
        <v>32766</v>
      </c>
      <c r="W1133">
        <v>500</v>
      </c>
      <c r="X1133">
        <v>2</v>
      </c>
      <c r="Y1133">
        <v>1</v>
      </c>
      <c r="Z1133">
        <v>800</v>
      </c>
      <c r="AA1133">
        <v>10</v>
      </c>
      <c r="AD1133" t="str">
        <f t="shared" si="174"/>
        <v/>
      </c>
      <c r="AE1133" t="str">
        <f t="shared" si="181"/>
        <v/>
      </c>
      <c r="AF1133">
        <f t="shared" si="182"/>
        <v>800</v>
      </c>
      <c r="AG1133" t="str">
        <f>IF((S1133&lt;&gt;"tühi")*(AC1133&lt;&gt;""),AC1133,"")</f>
        <v/>
      </c>
      <c r="AH1133" t="str">
        <f t="shared" si="177"/>
        <v/>
      </c>
      <c r="AI1133">
        <v>0.14499999999999999</v>
      </c>
      <c r="AJ1133">
        <v>6.5</v>
      </c>
      <c r="AK1133" t="str">
        <f t="shared" si="178"/>
        <v/>
      </c>
      <c r="AL1133" t="str">
        <f t="shared" si="180"/>
        <v/>
      </c>
    </row>
    <row r="1134" spans="1:39" x14ac:dyDescent="0.2">
      <c r="A1134" t="s">
        <v>1383</v>
      </c>
      <c r="B1134" t="s">
        <v>122</v>
      </c>
      <c r="C1134" t="s">
        <v>1384</v>
      </c>
      <c r="D1134" s="1">
        <v>35472</v>
      </c>
      <c r="E1134" s="1">
        <v>43456</v>
      </c>
      <c r="F1134" t="s">
        <v>19</v>
      </c>
      <c r="I1134">
        <v>100</v>
      </c>
      <c r="J1134">
        <v>0</v>
      </c>
      <c r="K1134">
        <v>0</v>
      </c>
      <c r="L1134">
        <v>2731</v>
      </c>
      <c r="M1134">
        <v>2731</v>
      </c>
      <c r="N1134" t="s">
        <v>20</v>
      </c>
      <c r="O1134" t="s">
        <v>1385</v>
      </c>
      <c r="P1134" t="s">
        <v>28</v>
      </c>
      <c r="Q1134" t="s">
        <v>34233</v>
      </c>
      <c r="R1134" t="s">
        <v>34233</v>
      </c>
      <c r="S1134" t="s">
        <v>33797</v>
      </c>
      <c r="T1134" t="s">
        <v>34349</v>
      </c>
      <c r="AD1134" t="str">
        <f t="shared" si="174"/>
        <v/>
      </c>
      <c r="AE1134" t="str">
        <f t="shared" si="181"/>
        <v/>
      </c>
      <c r="AF1134" t="str">
        <f t="shared" si="182"/>
        <v/>
      </c>
      <c r="AG1134" s="17">
        <v>1</v>
      </c>
      <c r="AH1134">
        <f t="shared" si="177"/>
        <v>2.8</v>
      </c>
      <c r="AI1134">
        <v>0.14499999999999999</v>
      </c>
      <c r="AJ1134">
        <f t="shared" si="176"/>
        <v>0.40599999999999997</v>
      </c>
      <c r="AK1134" t="str">
        <f t="shared" si="178"/>
        <v/>
      </c>
      <c r="AL1134" t="str">
        <f t="shared" si="180"/>
        <v/>
      </c>
    </row>
    <row r="1135" spans="1:39" x14ac:dyDescent="0.2">
      <c r="A1135" t="s">
        <v>8668</v>
      </c>
      <c r="B1135" t="s">
        <v>122</v>
      </c>
      <c r="C1135" t="s">
        <v>8669</v>
      </c>
      <c r="D1135" s="1">
        <v>36244</v>
      </c>
      <c r="E1135" s="1">
        <v>44546</v>
      </c>
      <c r="F1135" t="s">
        <v>19</v>
      </c>
      <c r="I1135">
        <v>100</v>
      </c>
      <c r="J1135">
        <v>0</v>
      </c>
      <c r="K1135">
        <v>0</v>
      </c>
      <c r="L1135">
        <v>1196</v>
      </c>
      <c r="M1135">
        <v>1196</v>
      </c>
      <c r="N1135" t="s">
        <v>20</v>
      </c>
      <c r="O1135" t="s">
        <v>8670</v>
      </c>
      <c r="P1135" t="s">
        <v>28</v>
      </c>
      <c r="Q1135" t="s">
        <v>34234</v>
      </c>
      <c r="R1135" t="s">
        <v>34235</v>
      </c>
      <c r="S1135" t="s">
        <v>32628</v>
      </c>
      <c r="T1135" t="s">
        <v>34349</v>
      </c>
      <c r="AD1135" t="str">
        <f t="shared" si="174"/>
        <v/>
      </c>
      <c r="AE1135" t="str">
        <f t="shared" si="181"/>
        <v/>
      </c>
      <c r="AF1135" t="str">
        <f t="shared" si="182"/>
        <v/>
      </c>
      <c r="AG1135" s="17">
        <v>1</v>
      </c>
      <c r="AH1135">
        <f t="shared" si="177"/>
        <v>2.8</v>
      </c>
      <c r="AI1135">
        <v>0.14499999999999999</v>
      </c>
      <c r="AJ1135">
        <f t="shared" si="176"/>
        <v>0.40599999999999997</v>
      </c>
      <c r="AK1135" t="str">
        <f t="shared" si="178"/>
        <v/>
      </c>
      <c r="AL1135" t="str">
        <f t="shared" si="180"/>
        <v/>
      </c>
    </row>
    <row r="1136" spans="1:39" x14ac:dyDescent="0.2">
      <c r="A1136" t="s">
        <v>20682</v>
      </c>
      <c r="B1136" t="s">
        <v>122</v>
      </c>
      <c r="C1136" t="s">
        <v>20683</v>
      </c>
      <c r="D1136" s="1">
        <v>38356</v>
      </c>
      <c r="E1136" s="1">
        <v>44614</v>
      </c>
      <c r="F1136" t="s">
        <v>889</v>
      </c>
      <c r="I1136">
        <v>100</v>
      </c>
      <c r="J1136">
        <v>0</v>
      </c>
      <c r="K1136">
        <v>0</v>
      </c>
      <c r="L1136">
        <v>7626</v>
      </c>
      <c r="M1136">
        <v>7626</v>
      </c>
      <c r="N1136" t="s">
        <v>20</v>
      </c>
      <c r="O1136" t="s">
        <v>20684</v>
      </c>
      <c r="P1136" t="s">
        <v>2356</v>
      </c>
      <c r="Q1136" t="s">
        <v>34233</v>
      </c>
      <c r="R1136" t="s">
        <v>34233</v>
      </c>
      <c r="S1136" t="s">
        <v>33942</v>
      </c>
      <c r="T1136" t="s">
        <v>34233</v>
      </c>
      <c r="V1136" t="s">
        <v>34939</v>
      </c>
      <c r="X1136">
        <v>0</v>
      </c>
      <c r="Y1136">
        <v>0</v>
      </c>
      <c r="AB1136">
        <v>0</v>
      </c>
      <c r="AD1136" t="str">
        <f t="shared" si="174"/>
        <v/>
      </c>
      <c r="AE1136" t="str">
        <f t="shared" si="181"/>
        <v/>
      </c>
      <c r="AF1136" t="str">
        <f t="shared" si="182"/>
        <v/>
      </c>
      <c r="AG1136" t="str">
        <f>IF((S1136&lt;&gt;"tühi")*(AC1136&lt;&gt;""),AC1136,"")</f>
        <v/>
      </c>
      <c r="AH1136" t="str">
        <f t="shared" si="177"/>
        <v/>
      </c>
      <c r="AI1136">
        <v>0.14499999999999999</v>
      </c>
      <c r="AJ1136" t="str">
        <f t="shared" si="176"/>
        <v/>
      </c>
      <c r="AK1136" t="str">
        <f t="shared" si="178"/>
        <v/>
      </c>
      <c r="AL1136" t="str">
        <f t="shared" si="180"/>
        <v/>
      </c>
    </row>
    <row r="1137" spans="1:38" x14ac:dyDescent="0.2">
      <c r="A1137" t="s">
        <v>1380</v>
      </c>
      <c r="B1137" t="s">
        <v>122</v>
      </c>
      <c r="C1137" t="s">
        <v>1381</v>
      </c>
      <c r="D1137" s="1">
        <v>35472</v>
      </c>
      <c r="E1137" s="1">
        <v>44546</v>
      </c>
      <c r="F1137" t="s">
        <v>19</v>
      </c>
      <c r="I1137">
        <v>100</v>
      </c>
      <c r="J1137">
        <v>0</v>
      </c>
      <c r="K1137">
        <v>0</v>
      </c>
      <c r="L1137">
        <v>7908</v>
      </c>
      <c r="M1137">
        <v>7908</v>
      </c>
      <c r="N1137" t="s">
        <v>20</v>
      </c>
      <c r="O1137" t="s">
        <v>1382</v>
      </c>
      <c r="P1137" t="s">
        <v>28</v>
      </c>
      <c r="Q1137" t="s">
        <v>34233</v>
      </c>
      <c r="R1137" t="s">
        <v>34233</v>
      </c>
      <c r="S1137" t="s">
        <v>33797</v>
      </c>
      <c r="T1137" t="s">
        <v>34349</v>
      </c>
      <c r="U1137" t="s">
        <v>32634</v>
      </c>
      <c r="V1137" t="s">
        <v>34949</v>
      </c>
      <c r="X1137">
        <v>2</v>
      </c>
      <c r="Y1137">
        <v>1</v>
      </c>
      <c r="AA1137">
        <v>8.5</v>
      </c>
      <c r="AB1137">
        <v>15</v>
      </c>
      <c r="AC1137">
        <v>1</v>
      </c>
      <c r="AD1137" t="str">
        <f t="shared" si="174"/>
        <v/>
      </c>
      <c r="AE1137" t="str">
        <f t="shared" si="181"/>
        <v/>
      </c>
      <c r="AF1137" t="str">
        <f t="shared" si="182"/>
        <v/>
      </c>
      <c r="AG1137">
        <f>IF((S1137&lt;&gt;"tühi")*(AC1137&lt;&gt;""),AC1137,"")</f>
        <v>1</v>
      </c>
      <c r="AH1137">
        <f t="shared" si="177"/>
        <v>2.8</v>
      </c>
      <c r="AI1137">
        <v>0.14499999999999999</v>
      </c>
      <c r="AJ1137">
        <f t="shared" si="176"/>
        <v>0.40599999999999997</v>
      </c>
      <c r="AK1137" t="str">
        <f t="shared" si="178"/>
        <v/>
      </c>
      <c r="AL1137" t="str">
        <f t="shared" si="180"/>
        <v/>
      </c>
    </row>
    <row r="1138" spans="1:38" x14ac:dyDescent="0.2">
      <c r="A1138" t="s">
        <v>5014</v>
      </c>
      <c r="B1138" t="s">
        <v>122</v>
      </c>
      <c r="C1138" t="s">
        <v>5015</v>
      </c>
      <c r="D1138" s="1">
        <v>36136</v>
      </c>
      <c r="E1138" s="1">
        <v>43880</v>
      </c>
      <c r="F1138" t="s">
        <v>19</v>
      </c>
      <c r="I1138">
        <v>100</v>
      </c>
      <c r="J1138">
        <v>0</v>
      </c>
      <c r="K1138">
        <v>0</v>
      </c>
      <c r="L1138">
        <v>2091</v>
      </c>
      <c r="M1138">
        <v>2091</v>
      </c>
      <c r="N1138" t="s">
        <v>20</v>
      </c>
      <c r="O1138" t="s">
        <v>5016</v>
      </c>
      <c r="P1138" t="s">
        <v>28</v>
      </c>
      <c r="Q1138" t="s">
        <v>34233</v>
      </c>
      <c r="R1138" t="s">
        <v>34233</v>
      </c>
      <c r="S1138" t="s">
        <v>33797</v>
      </c>
      <c r="T1138" t="s">
        <v>34349</v>
      </c>
      <c r="AD1138" t="str">
        <f t="shared" si="174"/>
        <v/>
      </c>
      <c r="AE1138" t="str">
        <f t="shared" si="181"/>
        <v/>
      </c>
      <c r="AF1138" t="str">
        <f t="shared" si="182"/>
        <v/>
      </c>
      <c r="AG1138" s="17">
        <v>1</v>
      </c>
      <c r="AH1138">
        <f t="shared" si="177"/>
        <v>2.8</v>
      </c>
      <c r="AI1138">
        <v>0.14499999999999999</v>
      </c>
      <c r="AJ1138">
        <f t="shared" si="176"/>
        <v>0.40599999999999997</v>
      </c>
      <c r="AK1138" t="str">
        <f t="shared" si="178"/>
        <v/>
      </c>
      <c r="AL1138" t="str">
        <f t="shared" si="180"/>
        <v/>
      </c>
    </row>
    <row r="1139" spans="1:38" x14ac:dyDescent="0.2">
      <c r="A1139" t="s">
        <v>5011</v>
      </c>
      <c r="B1139" t="s">
        <v>122</v>
      </c>
      <c r="C1139" t="s">
        <v>5012</v>
      </c>
      <c r="D1139" s="1">
        <v>36136</v>
      </c>
      <c r="E1139" s="1">
        <v>43879</v>
      </c>
      <c r="F1139" t="s">
        <v>474</v>
      </c>
      <c r="I1139">
        <v>100</v>
      </c>
      <c r="J1139">
        <v>0</v>
      </c>
      <c r="K1139">
        <v>0</v>
      </c>
      <c r="L1139">
        <v>6049</v>
      </c>
      <c r="M1139">
        <v>6049</v>
      </c>
      <c r="N1139" t="s">
        <v>20</v>
      </c>
      <c r="O1139" t="s">
        <v>5013</v>
      </c>
      <c r="P1139" t="s">
        <v>28</v>
      </c>
      <c r="Q1139" t="s">
        <v>34233</v>
      </c>
      <c r="R1139" t="s">
        <v>34233</v>
      </c>
      <c r="S1139" t="s">
        <v>33799</v>
      </c>
      <c r="T1139" t="s">
        <v>34417</v>
      </c>
      <c r="AD1139" t="str">
        <f t="shared" si="174"/>
        <v/>
      </c>
      <c r="AE1139" t="str">
        <f t="shared" si="181"/>
        <v/>
      </c>
      <c r="AF1139" t="str">
        <f t="shared" si="182"/>
        <v/>
      </c>
      <c r="AG1139" t="str">
        <f>IF((S1139&lt;&gt;"tühi")*(AC1139&lt;&gt;""),AC1139,"")</f>
        <v/>
      </c>
      <c r="AH1139" t="str">
        <f t="shared" si="177"/>
        <v/>
      </c>
      <c r="AI1139">
        <v>0.14499999999999999</v>
      </c>
      <c r="AJ1139" t="str">
        <f t="shared" si="176"/>
        <v/>
      </c>
      <c r="AK1139" t="str">
        <f t="shared" si="178"/>
        <v/>
      </c>
      <c r="AL1139" t="str">
        <f t="shared" si="180"/>
        <v/>
      </c>
    </row>
    <row r="1140" spans="1:38" x14ac:dyDescent="0.2">
      <c r="A1140" t="s">
        <v>19584</v>
      </c>
      <c r="B1140" t="s">
        <v>122</v>
      </c>
      <c r="C1140" t="s">
        <v>19585</v>
      </c>
      <c r="D1140" s="1">
        <v>38099</v>
      </c>
      <c r="E1140" s="1">
        <v>43456</v>
      </c>
      <c r="F1140" t="s">
        <v>19</v>
      </c>
      <c r="I1140">
        <v>100</v>
      </c>
      <c r="J1140">
        <v>0</v>
      </c>
      <c r="K1140">
        <v>0</v>
      </c>
      <c r="L1140">
        <v>1524</v>
      </c>
      <c r="M1140">
        <v>1524</v>
      </c>
      <c r="N1140" t="s">
        <v>20</v>
      </c>
      <c r="O1140" t="s">
        <v>19586</v>
      </c>
      <c r="P1140" t="s">
        <v>28</v>
      </c>
      <c r="Q1140" t="s">
        <v>34233</v>
      </c>
      <c r="R1140" t="s">
        <v>34233</v>
      </c>
      <c r="S1140" t="s">
        <v>32628</v>
      </c>
      <c r="T1140" t="s">
        <v>34357</v>
      </c>
      <c r="AD1140" t="str">
        <f t="shared" si="174"/>
        <v/>
      </c>
      <c r="AE1140" t="str">
        <f t="shared" si="181"/>
        <v/>
      </c>
      <c r="AF1140" t="str">
        <f t="shared" si="182"/>
        <v/>
      </c>
      <c r="AG1140" s="17">
        <v>1</v>
      </c>
      <c r="AH1140">
        <f t="shared" si="177"/>
        <v>2.8</v>
      </c>
      <c r="AI1140">
        <v>0.14499999999999999</v>
      </c>
      <c r="AJ1140">
        <f t="shared" si="176"/>
        <v>0.40599999999999997</v>
      </c>
      <c r="AK1140" t="str">
        <f t="shared" si="178"/>
        <v/>
      </c>
      <c r="AL1140" t="str">
        <f t="shared" si="180"/>
        <v/>
      </c>
    </row>
    <row r="1141" spans="1:38" x14ac:dyDescent="0.2">
      <c r="A1141" t="s">
        <v>9477</v>
      </c>
      <c r="B1141" t="s">
        <v>122</v>
      </c>
      <c r="C1141" t="s">
        <v>9478</v>
      </c>
      <c r="D1141" s="1">
        <v>36382</v>
      </c>
      <c r="E1141" s="1">
        <v>43880</v>
      </c>
      <c r="F1141" t="s">
        <v>19</v>
      </c>
      <c r="I1141">
        <v>100</v>
      </c>
      <c r="J1141">
        <v>0</v>
      </c>
      <c r="K1141">
        <v>0</v>
      </c>
      <c r="L1141">
        <v>2605</v>
      </c>
      <c r="M1141">
        <v>2605</v>
      </c>
      <c r="N1141" t="s">
        <v>20</v>
      </c>
      <c r="O1141" t="s">
        <v>9479</v>
      </c>
      <c r="P1141" t="s">
        <v>28</v>
      </c>
      <c r="Q1141" t="s">
        <v>34233</v>
      </c>
      <c r="R1141" t="s">
        <v>34233</v>
      </c>
      <c r="S1141" t="s">
        <v>33823</v>
      </c>
      <c r="T1141" t="s">
        <v>34349</v>
      </c>
      <c r="AD1141" t="str">
        <f t="shared" si="174"/>
        <v/>
      </c>
      <c r="AE1141" t="str">
        <f t="shared" si="181"/>
        <v/>
      </c>
      <c r="AF1141" t="str">
        <f t="shared" si="182"/>
        <v/>
      </c>
      <c r="AG1141" s="17">
        <v>1</v>
      </c>
      <c r="AH1141">
        <f t="shared" si="177"/>
        <v>2.8</v>
      </c>
      <c r="AI1141">
        <v>0.14499999999999999</v>
      </c>
      <c r="AJ1141">
        <f t="shared" si="176"/>
        <v>0.40599999999999997</v>
      </c>
      <c r="AK1141" t="str">
        <f t="shared" si="178"/>
        <v/>
      </c>
      <c r="AL1141" t="str">
        <f t="shared" si="180"/>
        <v/>
      </c>
    </row>
    <row r="1142" spans="1:38" x14ac:dyDescent="0.2">
      <c r="A1142" t="s">
        <v>30779</v>
      </c>
      <c r="B1142" t="s">
        <v>122</v>
      </c>
      <c r="C1142" t="s">
        <v>30780</v>
      </c>
      <c r="D1142" s="1">
        <v>43859</v>
      </c>
      <c r="E1142" s="1">
        <v>43859</v>
      </c>
      <c r="F1142" t="s">
        <v>15348</v>
      </c>
      <c r="I1142">
        <v>100</v>
      </c>
      <c r="J1142">
        <v>0</v>
      </c>
      <c r="K1142">
        <v>0</v>
      </c>
      <c r="L1142">
        <v>213</v>
      </c>
      <c r="M1142">
        <v>213</v>
      </c>
      <c r="N1142" t="s">
        <v>20</v>
      </c>
      <c r="P1142" t="s">
        <v>30340</v>
      </c>
      <c r="Q1142" t="s">
        <v>34233</v>
      </c>
      <c r="R1142" t="s">
        <v>34233</v>
      </c>
      <c r="S1142" t="s">
        <v>33942</v>
      </c>
      <c r="T1142" t="s">
        <v>34233</v>
      </c>
      <c r="AD1142" t="str">
        <f t="shared" si="174"/>
        <v/>
      </c>
      <c r="AE1142" t="str">
        <f t="shared" si="181"/>
        <v/>
      </c>
      <c r="AF1142" t="str">
        <f t="shared" si="182"/>
        <v/>
      </c>
      <c r="AG1142" t="str">
        <f>IF((S1142&lt;&gt;"tühi")*(AC1142&lt;&gt;""),AC1142,"")</f>
        <v/>
      </c>
      <c r="AH1142" t="str">
        <f t="shared" si="177"/>
        <v/>
      </c>
      <c r="AI1142">
        <v>0.14499999999999999</v>
      </c>
      <c r="AJ1142" t="str">
        <f t="shared" si="176"/>
        <v/>
      </c>
      <c r="AK1142" t="str">
        <f t="shared" si="178"/>
        <v/>
      </c>
      <c r="AL1142" t="str">
        <f t="shared" si="180"/>
        <v/>
      </c>
    </row>
    <row r="1143" spans="1:38" x14ac:dyDescent="0.2">
      <c r="A1143" t="s">
        <v>3344</v>
      </c>
      <c r="B1143" t="s">
        <v>122</v>
      </c>
      <c r="C1143" t="s">
        <v>3345</v>
      </c>
      <c r="D1143" s="1">
        <v>35899</v>
      </c>
      <c r="E1143" s="1">
        <v>43456</v>
      </c>
      <c r="F1143" t="s">
        <v>19</v>
      </c>
      <c r="I1143">
        <v>100</v>
      </c>
      <c r="J1143">
        <v>0</v>
      </c>
      <c r="K1143">
        <v>0</v>
      </c>
      <c r="L1143">
        <v>1500</v>
      </c>
      <c r="M1143">
        <v>1500</v>
      </c>
      <c r="N1143" t="s">
        <v>20</v>
      </c>
      <c r="O1143" t="s">
        <v>3346</v>
      </c>
      <c r="P1143" t="s">
        <v>28</v>
      </c>
      <c r="Q1143" t="s">
        <v>34233</v>
      </c>
      <c r="R1143" t="s">
        <v>34233</v>
      </c>
      <c r="S1143" t="s">
        <v>33797</v>
      </c>
      <c r="T1143" t="s">
        <v>34349</v>
      </c>
      <c r="AD1143" t="str">
        <f t="shared" si="174"/>
        <v/>
      </c>
      <c r="AE1143" t="str">
        <f t="shared" si="181"/>
        <v/>
      </c>
      <c r="AF1143" t="str">
        <f t="shared" si="182"/>
        <v/>
      </c>
      <c r="AG1143" s="17">
        <v>1</v>
      </c>
      <c r="AH1143">
        <f t="shared" si="177"/>
        <v>2.8</v>
      </c>
      <c r="AI1143">
        <v>0.14499999999999999</v>
      </c>
      <c r="AJ1143">
        <f t="shared" si="176"/>
        <v>0.40599999999999997</v>
      </c>
      <c r="AK1143" t="str">
        <f t="shared" si="178"/>
        <v/>
      </c>
      <c r="AL1143" t="str">
        <f t="shared" si="180"/>
        <v/>
      </c>
    </row>
    <row r="1144" spans="1:38" x14ac:dyDescent="0.2">
      <c r="A1144" t="s">
        <v>9480</v>
      </c>
      <c r="B1144" t="s">
        <v>122</v>
      </c>
      <c r="C1144" t="s">
        <v>9481</v>
      </c>
      <c r="D1144" s="1">
        <v>36382</v>
      </c>
      <c r="E1144" s="1">
        <v>43880</v>
      </c>
      <c r="F1144" t="s">
        <v>19</v>
      </c>
      <c r="I1144">
        <v>100</v>
      </c>
      <c r="J1144">
        <v>0</v>
      </c>
      <c r="K1144">
        <v>0</v>
      </c>
      <c r="L1144">
        <v>1097</v>
      </c>
      <c r="M1144">
        <v>1097</v>
      </c>
      <c r="N1144" t="s">
        <v>20</v>
      </c>
      <c r="O1144" t="s">
        <v>9482</v>
      </c>
      <c r="P1144" t="s">
        <v>28</v>
      </c>
      <c r="Q1144" t="s">
        <v>34233</v>
      </c>
      <c r="R1144" t="s">
        <v>34233</v>
      </c>
      <c r="S1144" t="s">
        <v>32628</v>
      </c>
      <c r="T1144" t="s">
        <v>34349</v>
      </c>
      <c r="U1144" t="s">
        <v>32634</v>
      </c>
      <c r="V1144" t="s">
        <v>32767</v>
      </c>
      <c r="W1144">
        <v>180</v>
      </c>
      <c r="X1144">
        <v>2</v>
      </c>
      <c r="Y1144" t="s">
        <v>32654</v>
      </c>
      <c r="AA1144">
        <v>8.5</v>
      </c>
      <c r="AC1144">
        <v>1</v>
      </c>
      <c r="AD1144" t="str">
        <f t="shared" si="174"/>
        <v/>
      </c>
      <c r="AE1144" t="str">
        <f t="shared" si="181"/>
        <v/>
      </c>
      <c r="AF1144" t="str">
        <f t="shared" si="182"/>
        <v/>
      </c>
      <c r="AG1144">
        <f t="shared" ref="AG1144:AG1175" si="183">IF((S1144&lt;&gt;"tühi")*(AC1144&lt;&gt;""),AC1144,"")</f>
        <v>1</v>
      </c>
      <c r="AH1144">
        <f t="shared" si="177"/>
        <v>2.8</v>
      </c>
      <c r="AI1144">
        <v>0.14499999999999999</v>
      </c>
      <c r="AJ1144">
        <f t="shared" si="176"/>
        <v>0.40599999999999997</v>
      </c>
      <c r="AK1144" t="str">
        <f t="shared" si="178"/>
        <v/>
      </c>
      <c r="AL1144" t="str">
        <f t="shared" si="180"/>
        <v/>
      </c>
    </row>
    <row r="1145" spans="1:38" x14ac:dyDescent="0.2">
      <c r="A1145" t="s">
        <v>5658</v>
      </c>
      <c r="B1145" t="s">
        <v>122</v>
      </c>
      <c r="C1145" t="s">
        <v>5659</v>
      </c>
      <c r="D1145" s="1">
        <v>36060</v>
      </c>
      <c r="E1145" s="1">
        <v>43880</v>
      </c>
      <c r="F1145" t="s">
        <v>19</v>
      </c>
      <c r="I1145">
        <v>100</v>
      </c>
      <c r="J1145">
        <v>0</v>
      </c>
      <c r="K1145">
        <v>0</v>
      </c>
      <c r="L1145">
        <v>2490</v>
      </c>
      <c r="M1145">
        <v>2490</v>
      </c>
      <c r="N1145" t="s">
        <v>20</v>
      </c>
      <c r="O1145" t="s">
        <v>5660</v>
      </c>
      <c r="P1145" t="s">
        <v>28</v>
      </c>
      <c r="Q1145" t="s">
        <v>34233</v>
      </c>
      <c r="R1145" t="s">
        <v>34233</v>
      </c>
      <c r="S1145" t="s">
        <v>33797</v>
      </c>
      <c r="T1145" t="s">
        <v>34357</v>
      </c>
      <c r="U1145" t="s">
        <v>32634</v>
      </c>
      <c r="V1145" t="s">
        <v>32767</v>
      </c>
      <c r="W1145">
        <v>250</v>
      </c>
      <c r="X1145">
        <v>2</v>
      </c>
      <c r="Y1145" t="s">
        <v>32661</v>
      </c>
      <c r="AA1145">
        <v>8.5</v>
      </c>
      <c r="AC1145">
        <v>1</v>
      </c>
      <c r="AD1145" t="str">
        <f t="shared" si="174"/>
        <v/>
      </c>
      <c r="AE1145" t="str">
        <f t="shared" si="181"/>
        <v/>
      </c>
      <c r="AF1145" t="str">
        <f t="shared" si="182"/>
        <v/>
      </c>
      <c r="AG1145">
        <f t="shared" si="183"/>
        <v>1</v>
      </c>
      <c r="AH1145">
        <f t="shared" si="177"/>
        <v>2.8</v>
      </c>
      <c r="AI1145">
        <v>0.14499999999999999</v>
      </c>
      <c r="AJ1145">
        <f t="shared" si="176"/>
        <v>0.40599999999999997</v>
      </c>
      <c r="AK1145" t="str">
        <f t="shared" si="178"/>
        <v/>
      </c>
      <c r="AL1145" t="str">
        <f t="shared" si="180"/>
        <v/>
      </c>
    </row>
    <row r="1146" spans="1:38" x14ac:dyDescent="0.2">
      <c r="A1146" t="s">
        <v>27308</v>
      </c>
      <c r="B1146" t="s">
        <v>122</v>
      </c>
      <c r="C1146" t="s">
        <v>27309</v>
      </c>
      <c r="D1146" s="1">
        <v>41817</v>
      </c>
      <c r="E1146" s="1">
        <v>43957</v>
      </c>
      <c r="F1146" t="s">
        <v>26</v>
      </c>
      <c r="I1146">
        <v>100</v>
      </c>
      <c r="J1146">
        <v>0</v>
      </c>
      <c r="K1146">
        <v>0</v>
      </c>
      <c r="L1146">
        <v>448</v>
      </c>
      <c r="M1146">
        <v>448</v>
      </c>
      <c r="N1146" t="s">
        <v>20</v>
      </c>
      <c r="O1146" t="s">
        <v>27310</v>
      </c>
      <c r="P1146" t="s">
        <v>2356</v>
      </c>
      <c r="Q1146" t="s">
        <v>34233</v>
      </c>
      <c r="R1146" t="s">
        <v>34233</v>
      </c>
      <c r="S1146" t="s">
        <v>34233</v>
      </c>
      <c r="T1146" t="s">
        <v>34233</v>
      </c>
      <c r="AD1146" t="str">
        <f t="shared" si="174"/>
        <v/>
      </c>
      <c r="AE1146" t="str">
        <f t="shared" si="181"/>
        <v/>
      </c>
      <c r="AF1146" t="str">
        <f t="shared" si="182"/>
        <v/>
      </c>
      <c r="AG1146" t="str">
        <f t="shared" si="183"/>
        <v/>
      </c>
      <c r="AH1146" t="str">
        <f t="shared" si="177"/>
        <v/>
      </c>
      <c r="AI1146">
        <v>0.14499999999999999</v>
      </c>
      <c r="AJ1146" t="str">
        <f t="shared" si="176"/>
        <v/>
      </c>
      <c r="AK1146" t="str">
        <f t="shared" si="178"/>
        <v/>
      </c>
      <c r="AL1146" t="str">
        <f t="shared" si="180"/>
        <v/>
      </c>
    </row>
    <row r="1147" spans="1:38" x14ac:dyDescent="0.2">
      <c r="A1147" t="s">
        <v>30701</v>
      </c>
      <c r="B1147" t="s">
        <v>122</v>
      </c>
      <c r="C1147" t="s">
        <v>30702</v>
      </c>
      <c r="D1147" s="1">
        <v>43859</v>
      </c>
      <c r="E1147" s="1">
        <v>43895</v>
      </c>
      <c r="F1147" t="s">
        <v>15348</v>
      </c>
      <c r="I1147">
        <v>100</v>
      </c>
      <c r="J1147">
        <v>0</v>
      </c>
      <c r="K1147">
        <v>0</v>
      </c>
      <c r="L1147">
        <v>448</v>
      </c>
      <c r="M1147">
        <v>448</v>
      </c>
      <c r="N1147" t="s">
        <v>20</v>
      </c>
      <c r="P1147" t="s">
        <v>30340</v>
      </c>
      <c r="Q1147" t="s">
        <v>34233</v>
      </c>
      <c r="R1147" t="s">
        <v>34233</v>
      </c>
      <c r="S1147" t="s">
        <v>33942</v>
      </c>
      <c r="T1147" t="s">
        <v>34233</v>
      </c>
      <c r="AD1147" t="str">
        <f t="shared" ref="AD1147:AD1210" si="184">IF((S1147="tühi")*(F1147&lt;&gt;"Elamumaa")*(G1147&lt;&gt;"Elamumaa")*(H1147&lt;&gt;"Elamumaa"),IF(Z1147=0,"",Z1147),"")</f>
        <v/>
      </c>
      <c r="AE1147" t="str">
        <f t="shared" si="181"/>
        <v/>
      </c>
      <c r="AF1147" t="str">
        <f t="shared" si="182"/>
        <v/>
      </c>
      <c r="AG1147" t="str">
        <f t="shared" si="183"/>
        <v/>
      </c>
      <c r="AH1147" t="str">
        <f t="shared" si="177"/>
        <v/>
      </c>
      <c r="AI1147">
        <v>0.14499999999999999</v>
      </c>
      <c r="AJ1147" t="str">
        <f t="shared" si="176"/>
        <v/>
      </c>
      <c r="AK1147" t="str">
        <f t="shared" si="178"/>
        <v/>
      </c>
      <c r="AL1147" t="str">
        <f t="shared" si="180"/>
        <v/>
      </c>
    </row>
    <row r="1148" spans="1:38" x14ac:dyDescent="0.2">
      <c r="A1148" t="s">
        <v>22704</v>
      </c>
      <c r="B1148" t="s">
        <v>122</v>
      </c>
      <c r="C1148" t="s">
        <v>22705</v>
      </c>
      <c r="D1148" s="1">
        <v>38814</v>
      </c>
      <c r="E1148" s="1">
        <v>43553</v>
      </c>
      <c r="F1148" t="s">
        <v>889</v>
      </c>
      <c r="I1148">
        <v>100</v>
      </c>
      <c r="J1148">
        <v>0</v>
      </c>
      <c r="K1148">
        <v>0</v>
      </c>
      <c r="L1148">
        <v>212</v>
      </c>
      <c r="M1148">
        <v>212</v>
      </c>
      <c r="N1148" t="s">
        <v>20</v>
      </c>
      <c r="O1148" t="s">
        <v>22706</v>
      </c>
      <c r="P1148" t="s">
        <v>28</v>
      </c>
      <c r="Q1148" t="s">
        <v>34233</v>
      </c>
      <c r="R1148" t="s">
        <v>34233</v>
      </c>
      <c r="S1148" t="s">
        <v>33942</v>
      </c>
      <c r="T1148" t="s">
        <v>34233</v>
      </c>
      <c r="AD1148" t="str">
        <f t="shared" si="184"/>
        <v/>
      </c>
      <c r="AE1148" t="str">
        <f t="shared" si="181"/>
        <v/>
      </c>
      <c r="AF1148" t="str">
        <f t="shared" si="182"/>
        <v/>
      </c>
      <c r="AG1148" t="str">
        <f t="shared" si="183"/>
        <v/>
      </c>
      <c r="AH1148" t="str">
        <f t="shared" si="177"/>
        <v/>
      </c>
      <c r="AI1148">
        <v>0.14499999999999999</v>
      </c>
      <c r="AJ1148" t="str">
        <f t="shared" si="176"/>
        <v/>
      </c>
      <c r="AK1148" t="str">
        <f t="shared" si="178"/>
        <v/>
      </c>
      <c r="AL1148" t="str">
        <f t="shared" si="180"/>
        <v/>
      </c>
    </row>
    <row r="1149" spans="1:38" x14ac:dyDescent="0.2">
      <c r="A1149" t="s">
        <v>22707</v>
      </c>
      <c r="B1149" t="s">
        <v>122</v>
      </c>
      <c r="C1149" t="s">
        <v>22708</v>
      </c>
      <c r="D1149" s="1">
        <v>38814</v>
      </c>
      <c r="E1149" s="1">
        <v>44546</v>
      </c>
      <c r="F1149" t="s">
        <v>889</v>
      </c>
      <c r="I1149">
        <v>100</v>
      </c>
      <c r="J1149">
        <v>0</v>
      </c>
      <c r="K1149">
        <v>0</v>
      </c>
      <c r="L1149">
        <v>288</v>
      </c>
      <c r="M1149">
        <v>288</v>
      </c>
      <c r="N1149" t="s">
        <v>20</v>
      </c>
      <c r="O1149" t="s">
        <v>22709</v>
      </c>
      <c r="P1149" t="s">
        <v>28</v>
      </c>
      <c r="Q1149" t="s">
        <v>34233</v>
      </c>
      <c r="R1149" t="s">
        <v>34233</v>
      </c>
      <c r="S1149" t="s">
        <v>33942</v>
      </c>
      <c r="T1149" t="s">
        <v>34233</v>
      </c>
      <c r="AD1149" t="str">
        <f t="shared" si="184"/>
        <v/>
      </c>
      <c r="AE1149" t="str">
        <f t="shared" si="181"/>
        <v/>
      </c>
      <c r="AF1149" t="str">
        <f t="shared" si="182"/>
        <v/>
      </c>
      <c r="AG1149" t="str">
        <f t="shared" si="183"/>
        <v/>
      </c>
      <c r="AH1149" t="str">
        <f t="shared" si="177"/>
        <v/>
      </c>
      <c r="AI1149">
        <v>0.14499999999999999</v>
      </c>
      <c r="AJ1149" t="str">
        <f t="shared" si="176"/>
        <v/>
      </c>
      <c r="AK1149" t="str">
        <f t="shared" si="178"/>
        <v/>
      </c>
      <c r="AL1149" t="str">
        <f t="shared" si="180"/>
        <v/>
      </c>
    </row>
    <row r="1150" spans="1:38" x14ac:dyDescent="0.2">
      <c r="A1150" t="s">
        <v>22713</v>
      </c>
      <c r="B1150" t="s">
        <v>122</v>
      </c>
      <c r="C1150" t="s">
        <v>22714</v>
      </c>
      <c r="D1150" s="1">
        <v>38814</v>
      </c>
      <c r="E1150" s="1">
        <v>44446</v>
      </c>
      <c r="F1150" t="s">
        <v>889</v>
      </c>
      <c r="I1150">
        <v>100</v>
      </c>
      <c r="J1150">
        <v>0</v>
      </c>
      <c r="K1150">
        <v>0</v>
      </c>
      <c r="L1150">
        <v>1718</v>
      </c>
      <c r="M1150">
        <v>1718</v>
      </c>
      <c r="N1150" t="s">
        <v>20</v>
      </c>
      <c r="O1150" t="s">
        <v>22715</v>
      </c>
      <c r="P1150" t="s">
        <v>44</v>
      </c>
      <c r="Q1150" t="s">
        <v>34233</v>
      </c>
      <c r="R1150" t="s">
        <v>34233</v>
      </c>
      <c r="S1150" t="s">
        <v>33942</v>
      </c>
      <c r="T1150" t="s">
        <v>34233</v>
      </c>
      <c r="AD1150" t="str">
        <f t="shared" si="184"/>
        <v/>
      </c>
      <c r="AE1150" t="str">
        <f t="shared" si="181"/>
        <v/>
      </c>
      <c r="AF1150" t="str">
        <f t="shared" si="182"/>
        <v/>
      </c>
      <c r="AG1150" t="str">
        <f t="shared" si="183"/>
        <v/>
      </c>
      <c r="AH1150" t="str">
        <f t="shared" si="177"/>
        <v/>
      </c>
      <c r="AI1150">
        <v>0.14499999999999999</v>
      </c>
      <c r="AJ1150" t="str">
        <f t="shared" si="176"/>
        <v/>
      </c>
      <c r="AK1150" t="str">
        <f t="shared" si="178"/>
        <v/>
      </c>
      <c r="AL1150" t="str">
        <f t="shared" si="180"/>
        <v/>
      </c>
    </row>
    <row r="1151" spans="1:38" x14ac:dyDescent="0.2">
      <c r="A1151" t="s">
        <v>22710</v>
      </c>
      <c r="B1151" t="s">
        <v>122</v>
      </c>
      <c r="C1151" t="s">
        <v>22711</v>
      </c>
      <c r="D1151" s="1">
        <v>38814</v>
      </c>
      <c r="E1151" s="1">
        <v>44546</v>
      </c>
      <c r="F1151" t="s">
        <v>889</v>
      </c>
      <c r="I1151">
        <v>100</v>
      </c>
      <c r="J1151">
        <v>0</v>
      </c>
      <c r="K1151">
        <v>0</v>
      </c>
      <c r="L1151">
        <v>1896</v>
      </c>
      <c r="M1151">
        <v>1896</v>
      </c>
      <c r="N1151" t="s">
        <v>20</v>
      </c>
      <c r="O1151" t="s">
        <v>22712</v>
      </c>
      <c r="P1151" t="s">
        <v>44</v>
      </c>
      <c r="Q1151" t="s">
        <v>34233</v>
      </c>
      <c r="R1151" t="s">
        <v>34233</v>
      </c>
      <c r="S1151" t="s">
        <v>33942</v>
      </c>
      <c r="T1151" t="s">
        <v>34233</v>
      </c>
      <c r="AD1151" t="str">
        <f t="shared" si="184"/>
        <v/>
      </c>
      <c r="AE1151" t="str">
        <f t="shared" si="181"/>
        <v/>
      </c>
      <c r="AF1151" t="str">
        <f t="shared" si="182"/>
        <v/>
      </c>
      <c r="AG1151" t="str">
        <f t="shared" si="183"/>
        <v/>
      </c>
      <c r="AH1151" t="str">
        <f t="shared" si="177"/>
        <v/>
      </c>
      <c r="AI1151">
        <v>0.14499999999999999</v>
      </c>
      <c r="AJ1151" t="str">
        <f t="shared" si="176"/>
        <v/>
      </c>
      <c r="AK1151" t="str">
        <f t="shared" si="178"/>
        <v/>
      </c>
      <c r="AL1151" t="str">
        <f t="shared" si="180"/>
        <v/>
      </c>
    </row>
    <row r="1152" spans="1:38" x14ac:dyDescent="0.2">
      <c r="A1152" t="s">
        <v>26500</v>
      </c>
      <c r="B1152" t="s">
        <v>122</v>
      </c>
      <c r="C1152" t="s">
        <v>26501</v>
      </c>
      <c r="D1152" s="1">
        <v>41250</v>
      </c>
      <c r="E1152" s="1">
        <v>44763</v>
      </c>
      <c r="F1152" t="s">
        <v>26</v>
      </c>
      <c r="I1152">
        <v>100</v>
      </c>
      <c r="J1152">
        <v>0</v>
      </c>
      <c r="K1152">
        <v>0</v>
      </c>
      <c r="L1152">
        <v>3163</v>
      </c>
      <c r="M1152">
        <v>3163</v>
      </c>
      <c r="N1152" t="s">
        <v>20</v>
      </c>
      <c r="O1152" t="s">
        <v>26502</v>
      </c>
      <c r="P1152" t="s">
        <v>44</v>
      </c>
      <c r="Q1152" t="s">
        <v>34233</v>
      </c>
      <c r="R1152" t="s">
        <v>34233</v>
      </c>
      <c r="S1152" t="s">
        <v>34233</v>
      </c>
      <c r="T1152" t="s">
        <v>34233</v>
      </c>
      <c r="V1152" t="s">
        <v>32664</v>
      </c>
      <c r="AD1152" t="str">
        <f t="shared" si="184"/>
        <v/>
      </c>
      <c r="AE1152" t="str">
        <f t="shared" si="181"/>
        <v/>
      </c>
      <c r="AF1152" t="str">
        <f t="shared" si="182"/>
        <v/>
      </c>
      <c r="AG1152" t="str">
        <f t="shared" si="183"/>
        <v/>
      </c>
      <c r="AH1152" t="str">
        <f t="shared" si="177"/>
        <v/>
      </c>
      <c r="AI1152">
        <v>0.14499999999999999</v>
      </c>
      <c r="AJ1152" t="str">
        <f t="shared" si="176"/>
        <v/>
      </c>
      <c r="AK1152" t="str">
        <f t="shared" si="178"/>
        <v/>
      </c>
      <c r="AL1152" t="str">
        <f t="shared" si="180"/>
        <v/>
      </c>
    </row>
    <row r="1153" spans="1:39" x14ac:dyDescent="0.2">
      <c r="A1153" t="s">
        <v>2534</v>
      </c>
      <c r="B1153" t="s">
        <v>122</v>
      </c>
      <c r="C1153" t="s">
        <v>2535</v>
      </c>
      <c r="D1153" s="1">
        <v>35774</v>
      </c>
      <c r="E1153" s="1">
        <v>43456</v>
      </c>
      <c r="F1153" t="s">
        <v>19</v>
      </c>
      <c r="I1153">
        <v>100</v>
      </c>
      <c r="J1153">
        <v>0</v>
      </c>
      <c r="K1153">
        <v>0</v>
      </c>
      <c r="L1153">
        <v>1040</v>
      </c>
      <c r="M1153">
        <v>1040</v>
      </c>
      <c r="N1153" t="s">
        <v>20</v>
      </c>
      <c r="O1153" t="s">
        <v>2536</v>
      </c>
      <c r="P1153" t="s">
        <v>28</v>
      </c>
      <c r="Q1153" t="s">
        <v>34233</v>
      </c>
      <c r="R1153" t="s">
        <v>34233</v>
      </c>
      <c r="S1153" t="s">
        <v>32628</v>
      </c>
      <c r="T1153" t="s">
        <v>34357</v>
      </c>
      <c r="U1153" t="s">
        <v>32634</v>
      </c>
      <c r="V1153" t="s">
        <v>32664</v>
      </c>
      <c r="X1153">
        <v>2</v>
      </c>
      <c r="Y1153" t="s">
        <v>32665</v>
      </c>
      <c r="AA1153">
        <v>9</v>
      </c>
      <c r="AB1153">
        <v>25</v>
      </c>
      <c r="AC1153">
        <v>1</v>
      </c>
      <c r="AD1153" t="str">
        <f t="shared" si="184"/>
        <v/>
      </c>
      <c r="AE1153" t="str">
        <f t="shared" si="181"/>
        <v/>
      </c>
      <c r="AF1153" t="str">
        <f t="shared" si="182"/>
        <v/>
      </c>
      <c r="AG1153">
        <f t="shared" si="183"/>
        <v>1</v>
      </c>
      <c r="AH1153">
        <f t="shared" si="177"/>
        <v>2.8</v>
      </c>
      <c r="AI1153">
        <v>0.14499999999999999</v>
      </c>
      <c r="AJ1153">
        <f t="shared" si="176"/>
        <v>0.40599999999999997</v>
      </c>
      <c r="AK1153" t="str">
        <f t="shared" si="178"/>
        <v/>
      </c>
      <c r="AL1153" t="str">
        <f t="shared" si="180"/>
        <v/>
      </c>
    </row>
    <row r="1154" spans="1:39" x14ac:dyDescent="0.2">
      <c r="A1154" t="s">
        <v>32319</v>
      </c>
      <c r="B1154" t="s">
        <v>122</v>
      </c>
      <c r="C1154" t="s">
        <v>32320</v>
      </c>
      <c r="D1154" s="1">
        <v>44763</v>
      </c>
      <c r="E1154" s="1">
        <v>44763</v>
      </c>
      <c r="F1154" t="s">
        <v>19</v>
      </c>
      <c r="I1154">
        <v>100</v>
      </c>
      <c r="J1154">
        <v>0</v>
      </c>
      <c r="K1154">
        <v>0</v>
      </c>
      <c r="L1154">
        <v>2826</v>
      </c>
      <c r="M1154">
        <v>2826</v>
      </c>
      <c r="N1154" t="s">
        <v>20</v>
      </c>
      <c r="O1154" t="s">
        <v>32321</v>
      </c>
      <c r="P1154" t="s">
        <v>28</v>
      </c>
      <c r="Q1154" t="s">
        <v>34233</v>
      </c>
      <c r="R1154" t="s">
        <v>34233</v>
      </c>
      <c r="S1154" t="s">
        <v>33797</v>
      </c>
      <c r="T1154" t="s">
        <v>34233</v>
      </c>
      <c r="U1154" t="s">
        <v>32634</v>
      </c>
      <c r="V1154" t="s">
        <v>32664</v>
      </c>
      <c r="X1154">
        <v>2</v>
      </c>
      <c r="Y1154" t="s">
        <v>32665</v>
      </c>
      <c r="AA1154">
        <v>9</v>
      </c>
      <c r="AB1154">
        <v>25</v>
      </c>
      <c r="AC1154">
        <v>1</v>
      </c>
      <c r="AD1154" t="str">
        <f t="shared" si="184"/>
        <v/>
      </c>
      <c r="AE1154" t="str">
        <f t="shared" si="181"/>
        <v/>
      </c>
      <c r="AF1154" t="str">
        <f t="shared" si="182"/>
        <v/>
      </c>
      <c r="AG1154">
        <f t="shared" si="183"/>
        <v>1</v>
      </c>
      <c r="AH1154">
        <f t="shared" si="177"/>
        <v>2.8</v>
      </c>
      <c r="AI1154">
        <v>0.14499999999999999</v>
      </c>
      <c r="AJ1154">
        <f t="shared" ref="AJ1154:AJ1217" si="185">IF(COUNTBLANK(AH1154),"",AH1154*AI1154)</f>
        <v>0.40599999999999997</v>
      </c>
      <c r="AK1154" t="str">
        <f t="shared" si="178"/>
        <v/>
      </c>
      <c r="AL1154" t="str">
        <f t="shared" si="180"/>
        <v/>
      </c>
    </row>
    <row r="1155" spans="1:39" x14ac:dyDescent="0.2">
      <c r="A1155" t="s">
        <v>2546</v>
      </c>
      <c r="B1155" t="s">
        <v>122</v>
      </c>
      <c r="C1155" t="s">
        <v>2547</v>
      </c>
      <c r="D1155" s="1">
        <v>35727</v>
      </c>
      <c r="E1155" s="1">
        <v>43456</v>
      </c>
      <c r="F1155" t="s">
        <v>19</v>
      </c>
      <c r="I1155">
        <v>100</v>
      </c>
      <c r="J1155">
        <v>0</v>
      </c>
      <c r="K1155">
        <v>0</v>
      </c>
      <c r="L1155">
        <v>1181</v>
      </c>
      <c r="M1155">
        <v>1180</v>
      </c>
      <c r="N1155" t="s">
        <v>20</v>
      </c>
      <c r="O1155" t="s">
        <v>2548</v>
      </c>
      <c r="P1155" t="s">
        <v>28</v>
      </c>
      <c r="Q1155" t="s">
        <v>34233</v>
      </c>
      <c r="R1155" t="s">
        <v>34233</v>
      </c>
      <c r="S1155" t="s">
        <v>33797</v>
      </c>
      <c r="T1155" t="s">
        <v>34365</v>
      </c>
      <c r="U1155" t="s">
        <v>32634</v>
      </c>
      <c r="V1155" t="s">
        <v>32664</v>
      </c>
      <c r="X1155">
        <v>2</v>
      </c>
      <c r="Y1155" t="s">
        <v>32665</v>
      </c>
      <c r="AA1155">
        <v>9</v>
      </c>
      <c r="AB1155">
        <v>25</v>
      </c>
      <c r="AC1155">
        <v>1</v>
      </c>
      <c r="AD1155" t="str">
        <f t="shared" si="184"/>
        <v/>
      </c>
      <c r="AE1155" t="str">
        <f t="shared" si="181"/>
        <v/>
      </c>
      <c r="AF1155" t="str">
        <f t="shared" si="182"/>
        <v/>
      </c>
      <c r="AG1155">
        <f t="shared" si="183"/>
        <v>1</v>
      </c>
      <c r="AH1155">
        <f t="shared" ref="AH1155:AH1218" si="186">IF(AG1155="","",AG1155*2.8)</f>
        <v>2.8</v>
      </c>
      <c r="AI1155">
        <v>0.14499999999999999</v>
      </c>
      <c r="AJ1155">
        <f t="shared" si="185"/>
        <v>0.40599999999999997</v>
      </c>
      <c r="AK1155" t="str">
        <f t="shared" ref="AK1155:AK1218" si="187">IF(AE1155="","",AE1155*2.8)</f>
        <v/>
      </c>
      <c r="AL1155" t="str">
        <f t="shared" si="180"/>
        <v/>
      </c>
    </row>
    <row r="1156" spans="1:39" x14ac:dyDescent="0.2">
      <c r="A1156" t="s">
        <v>1533</v>
      </c>
      <c r="B1156" t="s">
        <v>122</v>
      </c>
      <c r="C1156" t="s">
        <v>1534</v>
      </c>
      <c r="D1156" s="1">
        <v>35578</v>
      </c>
      <c r="E1156" s="1">
        <v>44763</v>
      </c>
      <c r="F1156" t="s">
        <v>19</v>
      </c>
      <c r="I1156">
        <v>100</v>
      </c>
      <c r="J1156">
        <v>0</v>
      </c>
      <c r="K1156">
        <v>0</v>
      </c>
      <c r="L1156">
        <v>1387</v>
      </c>
      <c r="M1156">
        <v>1387</v>
      </c>
      <c r="N1156" t="s">
        <v>20</v>
      </c>
      <c r="O1156" t="s">
        <v>1535</v>
      </c>
      <c r="P1156" t="s">
        <v>28</v>
      </c>
      <c r="Q1156" t="s">
        <v>32794</v>
      </c>
      <c r="R1156" t="s">
        <v>33782</v>
      </c>
      <c r="S1156" t="s">
        <v>32628</v>
      </c>
      <c r="T1156" t="s">
        <v>34365</v>
      </c>
      <c r="U1156" t="s">
        <v>32634</v>
      </c>
      <c r="V1156" t="s">
        <v>32664</v>
      </c>
      <c r="X1156">
        <v>2</v>
      </c>
      <c r="Y1156" t="s">
        <v>32665</v>
      </c>
      <c r="AA1156">
        <v>9</v>
      </c>
      <c r="AB1156">
        <v>25</v>
      </c>
      <c r="AC1156">
        <v>1</v>
      </c>
      <c r="AD1156" t="str">
        <f t="shared" si="184"/>
        <v/>
      </c>
      <c r="AE1156" t="str">
        <f t="shared" si="181"/>
        <v/>
      </c>
      <c r="AF1156" t="str">
        <f t="shared" si="182"/>
        <v/>
      </c>
      <c r="AG1156">
        <f t="shared" si="183"/>
        <v>1</v>
      </c>
      <c r="AH1156">
        <f t="shared" si="186"/>
        <v>2.8</v>
      </c>
      <c r="AI1156">
        <v>0.14499999999999999</v>
      </c>
      <c r="AJ1156">
        <f t="shared" si="185"/>
        <v>0.40599999999999997</v>
      </c>
      <c r="AK1156" t="str">
        <f t="shared" si="187"/>
        <v/>
      </c>
      <c r="AL1156" t="str">
        <f t="shared" si="180"/>
        <v/>
      </c>
    </row>
    <row r="1157" spans="1:39" s="20" customFormat="1" x14ac:dyDescent="0.2">
      <c r="A1157" s="20" t="s">
        <v>26503</v>
      </c>
      <c r="B1157" s="20" t="s">
        <v>122</v>
      </c>
      <c r="C1157" s="20" t="s">
        <v>26504</v>
      </c>
      <c r="D1157" s="21">
        <v>41255</v>
      </c>
      <c r="E1157" s="21">
        <v>44763</v>
      </c>
      <c r="F1157" s="20" t="s">
        <v>19</v>
      </c>
      <c r="I1157" s="20">
        <v>100</v>
      </c>
      <c r="J1157" s="20">
        <v>0</v>
      </c>
      <c r="K1157" s="20">
        <v>0</v>
      </c>
      <c r="L1157" s="20">
        <v>121</v>
      </c>
      <c r="M1157" s="20">
        <v>121</v>
      </c>
      <c r="N1157" s="20" t="s">
        <v>20</v>
      </c>
      <c r="O1157" s="20" t="s">
        <v>1535</v>
      </c>
      <c r="P1157" s="20" t="s">
        <v>28</v>
      </c>
      <c r="Q1157" s="20" t="s">
        <v>34233</v>
      </c>
      <c r="R1157" s="20" t="s">
        <v>34233</v>
      </c>
      <c r="S1157" s="20" t="s">
        <v>33942</v>
      </c>
      <c r="T1157" s="20" t="s">
        <v>34233</v>
      </c>
      <c r="V1157" s="20" t="s">
        <v>32664</v>
      </c>
      <c r="AC1157" s="20">
        <v>1</v>
      </c>
      <c r="AD1157" s="20" t="str">
        <f t="shared" si="184"/>
        <v/>
      </c>
      <c r="AF1157" s="20" t="str">
        <f t="shared" si="182"/>
        <v/>
      </c>
      <c r="AG1157" s="20" t="str">
        <f t="shared" si="183"/>
        <v/>
      </c>
      <c r="AH1157" s="20" t="str">
        <f t="shared" si="186"/>
        <v/>
      </c>
      <c r="AI1157" s="20">
        <v>0.14499999999999999</v>
      </c>
      <c r="AJ1157" s="20" t="str">
        <f t="shared" si="185"/>
        <v/>
      </c>
      <c r="AK1157" s="20" t="str">
        <f t="shared" si="187"/>
        <v/>
      </c>
      <c r="AL1157" s="20" t="str">
        <f t="shared" si="180"/>
        <v/>
      </c>
      <c r="AM1157" s="20" t="s">
        <v>34297</v>
      </c>
    </row>
    <row r="1158" spans="1:39" x14ac:dyDescent="0.2">
      <c r="A1158" t="s">
        <v>1539</v>
      </c>
      <c r="B1158" t="s">
        <v>122</v>
      </c>
      <c r="C1158" t="s">
        <v>1540</v>
      </c>
      <c r="D1158" s="1">
        <v>35578</v>
      </c>
      <c r="E1158" s="1">
        <v>43456</v>
      </c>
      <c r="F1158" t="s">
        <v>19</v>
      </c>
      <c r="I1158">
        <v>100</v>
      </c>
      <c r="J1158">
        <v>0</v>
      </c>
      <c r="K1158">
        <v>0</v>
      </c>
      <c r="L1158">
        <v>1101</v>
      </c>
      <c r="M1158">
        <v>1101</v>
      </c>
      <c r="N1158" t="s">
        <v>20</v>
      </c>
      <c r="O1158" t="s">
        <v>1541</v>
      </c>
      <c r="P1158" t="s">
        <v>28</v>
      </c>
      <c r="Q1158" t="s">
        <v>34233</v>
      </c>
      <c r="R1158" t="s">
        <v>34233</v>
      </c>
      <c r="S1158" t="s">
        <v>32628</v>
      </c>
      <c r="T1158" t="s">
        <v>34349</v>
      </c>
      <c r="U1158" t="s">
        <v>32634</v>
      </c>
      <c r="V1158" t="s">
        <v>32664</v>
      </c>
      <c r="X1158">
        <v>2</v>
      </c>
      <c r="Y1158" t="s">
        <v>32665</v>
      </c>
      <c r="AA1158">
        <v>9</v>
      </c>
      <c r="AB1158">
        <v>25</v>
      </c>
      <c r="AC1158">
        <v>1</v>
      </c>
      <c r="AD1158" t="str">
        <f t="shared" si="184"/>
        <v/>
      </c>
      <c r="AE1158" t="str">
        <f t="shared" ref="AE1158:AE1221" si="188">IF((S1158="tühi")*(AC1158&lt;&gt;""),AC1158,"")</f>
        <v/>
      </c>
      <c r="AF1158" t="str">
        <f t="shared" si="182"/>
        <v/>
      </c>
      <c r="AG1158">
        <f t="shared" si="183"/>
        <v>1</v>
      </c>
      <c r="AH1158">
        <f t="shared" si="186"/>
        <v>2.8</v>
      </c>
      <c r="AI1158">
        <v>0.14499999999999999</v>
      </c>
      <c r="AJ1158">
        <f t="shared" si="185"/>
        <v>0.40599999999999997</v>
      </c>
      <c r="AK1158" t="str">
        <f t="shared" si="187"/>
        <v/>
      </c>
      <c r="AL1158" t="str">
        <f t="shared" si="180"/>
        <v/>
      </c>
    </row>
    <row r="1159" spans="1:39" x14ac:dyDescent="0.2">
      <c r="A1159" t="s">
        <v>1530</v>
      </c>
      <c r="B1159" t="s">
        <v>122</v>
      </c>
      <c r="C1159" t="s">
        <v>1531</v>
      </c>
      <c r="D1159" s="1">
        <v>35578</v>
      </c>
      <c r="E1159" s="1">
        <v>44742</v>
      </c>
      <c r="F1159" t="s">
        <v>19</v>
      </c>
      <c r="I1159">
        <v>100</v>
      </c>
      <c r="J1159">
        <v>0</v>
      </c>
      <c r="K1159">
        <v>0</v>
      </c>
      <c r="L1159">
        <v>1421</v>
      </c>
      <c r="M1159">
        <v>1421</v>
      </c>
      <c r="N1159" t="s">
        <v>20</v>
      </c>
      <c r="O1159" t="s">
        <v>1532</v>
      </c>
      <c r="P1159" t="s">
        <v>28</v>
      </c>
      <c r="Q1159" t="s">
        <v>32794</v>
      </c>
      <c r="R1159" t="s">
        <v>33782</v>
      </c>
      <c r="S1159" t="s">
        <v>33797</v>
      </c>
      <c r="T1159" t="s">
        <v>34350</v>
      </c>
      <c r="U1159" t="s">
        <v>32634</v>
      </c>
      <c r="V1159" t="s">
        <v>32664</v>
      </c>
      <c r="X1159">
        <v>2</v>
      </c>
      <c r="Y1159" t="s">
        <v>32665</v>
      </c>
      <c r="AA1159">
        <v>9</v>
      </c>
      <c r="AB1159">
        <v>25</v>
      </c>
      <c r="AC1159">
        <v>1</v>
      </c>
      <c r="AD1159" t="str">
        <f t="shared" si="184"/>
        <v/>
      </c>
      <c r="AE1159" t="str">
        <f t="shared" si="188"/>
        <v/>
      </c>
      <c r="AF1159" t="str">
        <f t="shared" si="182"/>
        <v/>
      </c>
      <c r="AG1159">
        <f t="shared" si="183"/>
        <v>1</v>
      </c>
      <c r="AH1159">
        <f t="shared" si="186"/>
        <v>2.8</v>
      </c>
      <c r="AI1159">
        <v>0.14499999999999999</v>
      </c>
      <c r="AJ1159">
        <f t="shared" si="185"/>
        <v>0.40599999999999997</v>
      </c>
      <c r="AK1159" t="str">
        <f t="shared" si="187"/>
        <v/>
      </c>
      <c r="AL1159" t="str">
        <f t="shared" si="180"/>
        <v/>
      </c>
    </row>
    <row r="1160" spans="1:39" x14ac:dyDescent="0.2">
      <c r="A1160" t="s">
        <v>2552</v>
      </c>
      <c r="B1160" t="s">
        <v>122</v>
      </c>
      <c r="C1160" t="s">
        <v>2553</v>
      </c>
      <c r="D1160" s="1">
        <v>35727</v>
      </c>
      <c r="E1160" s="1">
        <v>43456</v>
      </c>
      <c r="F1160" t="s">
        <v>19</v>
      </c>
      <c r="I1160">
        <v>100</v>
      </c>
      <c r="J1160">
        <v>0</v>
      </c>
      <c r="K1160">
        <v>0</v>
      </c>
      <c r="L1160">
        <v>1102</v>
      </c>
      <c r="M1160">
        <v>1102</v>
      </c>
      <c r="N1160" t="s">
        <v>20</v>
      </c>
      <c r="O1160" t="s">
        <v>2554</v>
      </c>
      <c r="P1160" t="s">
        <v>28</v>
      </c>
      <c r="Q1160" t="s">
        <v>34233</v>
      </c>
      <c r="R1160" t="s">
        <v>34233</v>
      </c>
      <c r="S1160" t="s">
        <v>33800</v>
      </c>
      <c r="T1160" t="s">
        <v>34366</v>
      </c>
      <c r="U1160" t="s">
        <v>32634</v>
      </c>
      <c r="V1160" t="s">
        <v>32768</v>
      </c>
      <c r="W1160">
        <v>275</v>
      </c>
      <c r="X1160">
        <v>2</v>
      </c>
      <c r="Y1160">
        <v>1</v>
      </c>
      <c r="AA1160">
        <v>8.5</v>
      </c>
      <c r="AB1160">
        <v>25</v>
      </c>
      <c r="AC1160">
        <v>1</v>
      </c>
      <c r="AD1160" t="str">
        <f t="shared" si="184"/>
        <v/>
      </c>
      <c r="AE1160" t="str">
        <f t="shared" si="188"/>
        <v/>
      </c>
      <c r="AF1160" t="str">
        <f t="shared" si="182"/>
        <v/>
      </c>
      <c r="AG1160">
        <f t="shared" si="183"/>
        <v>1</v>
      </c>
      <c r="AH1160">
        <f t="shared" si="186"/>
        <v>2.8</v>
      </c>
      <c r="AI1160">
        <v>0.14499999999999999</v>
      </c>
      <c r="AJ1160">
        <f t="shared" si="185"/>
        <v>0.40599999999999997</v>
      </c>
      <c r="AK1160" t="str">
        <f t="shared" si="187"/>
        <v/>
      </c>
      <c r="AL1160" t="str">
        <f t="shared" si="180"/>
        <v/>
      </c>
    </row>
    <row r="1161" spans="1:39" x14ac:dyDescent="0.2">
      <c r="A1161" t="s">
        <v>1506</v>
      </c>
      <c r="B1161" t="s">
        <v>122</v>
      </c>
      <c r="C1161" t="s">
        <v>1507</v>
      </c>
      <c r="D1161" s="1">
        <v>35516</v>
      </c>
      <c r="E1161" s="1">
        <v>43456</v>
      </c>
      <c r="F1161" t="s">
        <v>19</v>
      </c>
      <c r="I1161">
        <v>100</v>
      </c>
      <c r="J1161">
        <v>0</v>
      </c>
      <c r="K1161">
        <v>0</v>
      </c>
      <c r="L1161">
        <v>1266</v>
      </c>
      <c r="M1161">
        <v>1266</v>
      </c>
      <c r="N1161" t="s">
        <v>20</v>
      </c>
      <c r="O1161" t="s">
        <v>1508</v>
      </c>
      <c r="P1161" t="s">
        <v>28</v>
      </c>
      <c r="Q1161" t="s">
        <v>34233</v>
      </c>
      <c r="R1161" t="s">
        <v>34233</v>
      </c>
      <c r="S1161" t="s">
        <v>33797</v>
      </c>
      <c r="T1161" t="s">
        <v>34365</v>
      </c>
      <c r="U1161" t="s">
        <v>32634</v>
      </c>
      <c r="V1161" t="s">
        <v>32664</v>
      </c>
      <c r="X1161">
        <v>2</v>
      </c>
      <c r="Y1161" t="s">
        <v>32665</v>
      </c>
      <c r="AA1161">
        <v>9</v>
      </c>
      <c r="AB1161">
        <v>25</v>
      </c>
      <c r="AC1161">
        <v>1</v>
      </c>
      <c r="AD1161" t="str">
        <f t="shared" si="184"/>
        <v/>
      </c>
      <c r="AE1161" t="str">
        <f t="shared" si="188"/>
        <v/>
      </c>
      <c r="AF1161" t="str">
        <f t="shared" si="182"/>
        <v/>
      </c>
      <c r="AG1161">
        <f t="shared" si="183"/>
        <v>1</v>
      </c>
      <c r="AH1161">
        <f t="shared" si="186"/>
        <v>2.8</v>
      </c>
      <c r="AI1161">
        <v>0.14499999999999999</v>
      </c>
      <c r="AJ1161">
        <f t="shared" si="185"/>
        <v>0.40599999999999997</v>
      </c>
      <c r="AK1161" t="str">
        <f t="shared" si="187"/>
        <v/>
      </c>
      <c r="AL1161" t="str">
        <f t="shared" si="180"/>
        <v/>
      </c>
    </row>
    <row r="1162" spans="1:39" x14ac:dyDescent="0.2">
      <c r="A1162" t="s">
        <v>2555</v>
      </c>
      <c r="B1162" t="s">
        <v>122</v>
      </c>
      <c r="C1162" t="s">
        <v>2556</v>
      </c>
      <c r="D1162" s="1">
        <v>35727</v>
      </c>
      <c r="E1162" s="1">
        <v>43456</v>
      </c>
      <c r="F1162" t="s">
        <v>19</v>
      </c>
      <c r="I1162">
        <v>100</v>
      </c>
      <c r="J1162">
        <v>0</v>
      </c>
      <c r="K1162">
        <v>0</v>
      </c>
      <c r="L1162">
        <v>1096</v>
      </c>
      <c r="M1162">
        <v>1096</v>
      </c>
      <c r="N1162" t="s">
        <v>20</v>
      </c>
      <c r="O1162" t="s">
        <v>2557</v>
      </c>
      <c r="P1162" t="s">
        <v>28</v>
      </c>
      <c r="Q1162" t="s">
        <v>34233</v>
      </c>
      <c r="R1162" t="s">
        <v>34233</v>
      </c>
      <c r="S1162" t="s">
        <v>33797</v>
      </c>
      <c r="T1162" t="s">
        <v>34365</v>
      </c>
      <c r="U1162" t="s">
        <v>32634</v>
      </c>
      <c r="V1162" t="s">
        <v>32664</v>
      </c>
      <c r="X1162">
        <v>2</v>
      </c>
      <c r="Y1162" t="s">
        <v>32665</v>
      </c>
      <c r="AA1162">
        <v>9</v>
      </c>
      <c r="AB1162">
        <v>25</v>
      </c>
      <c r="AC1162">
        <v>1</v>
      </c>
      <c r="AD1162" t="str">
        <f t="shared" si="184"/>
        <v/>
      </c>
      <c r="AE1162" t="str">
        <f t="shared" si="188"/>
        <v/>
      </c>
      <c r="AF1162" t="str">
        <f t="shared" si="182"/>
        <v/>
      </c>
      <c r="AG1162">
        <f t="shared" si="183"/>
        <v>1</v>
      </c>
      <c r="AH1162">
        <f t="shared" si="186"/>
        <v>2.8</v>
      </c>
      <c r="AI1162">
        <v>0.14499999999999999</v>
      </c>
      <c r="AJ1162">
        <f t="shared" si="185"/>
        <v>0.40599999999999997</v>
      </c>
      <c r="AK1162" t="str">
        <f t="shared" si="187"/>
        <v/>
      </c>
      <c r="AL1162" t="str">
        <f t="shared" si="180"/>
        <v/>
      </c>
    </row>
    <row r="1163" spans="1:39" x14ac:dyDescent="0.2">
      <c r="A1163" t="s">
        <v>1512</v>
      </c>
      <c r="B1163" t="s">
        <v>122</v>
      </c>
      <c r="C1163" t="s">
        <v>1513</v>
      </c>
      <c r="D1163" s="1">
        <v>35516</v>
      </c>
      <c r="E1163" s="1">
        <v>43456</v>
      </c>
      <c r="F1163" t="s">
        <v>19</v>
      </c>
      <c r="I1163">
        <v>100</v>
      </c>
      <c r="J1163">
        <v>0</v>
      </c>
      <c r="K1163">
        <v>0</v>
      </c>
      <c r="L1163">
        <v>1112</v>
      </c>
      <c r="M1163">
        <v>1112</v>
      </c>
      <c r="N1163" t="s">
        <v>20</v>
      </c>
      <c r="O1163" t="s">
        <v>1514</v>
      </c>
      <c r="P1163" t="s">
        <v>28</v>
      </c>
      <c r="Q1163" t="s">
        <v>34233</v>
      </c>
      <c r="R1163" t="s">
        <v>34233</v>
      </c>
      <c r="S1163" t="s">
        <v>33797</v>
      </c>
      <c r="T1163" t="s">
        <v>34357</v>
      </c>
      <c r="U1163" t="s">
        <v>32634</v>
      </c>
      <c r="V1163" t="s">
        <v>32664</v>
      </c>
      <c r="X1163">
        <v>2</v>
      </c>
      <c r="Y1163" t="s">
        <v>32665</v>
      </c>
      <c r="AA1163">
        <v>9</v>
      </c>
      <c r="AB1163">
        <v>25</v>
      </c>
      <c r="AC1163">
        <v>1</v>
      </c>
      <c r="AD1163" t="str">
        <f t="shared" si="184"/>
        <v/>
      </c>
      <c r="AE1163" t="str">
        <f t="shared" si="188"/>
        <v/>
      </c>
      <c r="AF1163" t="str">
        <f t="shared" si="182"/>
        <v/>
      </c>
      <c r="AG1163">
        <f t="shared" si="183"/>
        <v>1</v>
      </c>
      <c r="AH1163">
        <f t="shared" si="186"/>
        <v>2.8</v>
      </c>
      <c r="AI1163">
        <v>0.14499999999999999</v>
      </c>
      <c r="AJ1163">
        <f t="shared" si="185"/>
        <v>0.40599999999999997</v>
      </c>
      <c r="AK1163" t="str">
        <f t="shared" si="187"/>
        <v/>
      </c>
      <c r="AL1163" t="str">
        <f t="shared" si="180"/>
        <v/>
      </c>
    </row>
    <row r="1164" spans="1:39" x14ac:dyDescent="0.2">
      <c r="A1164" t="s">
        <v>1527</v>
      </c>
      <c r="B1164" t="s">
        <v>122</v>
      </c>
      <c r="C1164" t="s">
        <v>1528</v>
      </c>
      <c r="D1164" s="1">
        <v>35578</v>
      </c>
      <c r="E1164" s="1">
        <v>43456</v>
      </c>
      <c r="F1164" t="s">
        <v>19</v>
      </c>
      <c r="I1164">
        <v>100</v>
      </c>
      <c r="J1164">
        <v>0</v>
      </c>
      <c r="K1164">
        <v>0</v>
      </c>
      <c r="L1164">
        <v>1087</v>
      </c>
      <c r="M1164">
        <v>1087</v>
      </c>
      <c r="N1164" t="s">
        <v>20</v>
      </c>
      <c r="O1164" t="s">
        <v>1529</v>
      </c>
      <c r="P1164" t="s">
        <v>28</v>
      </c>
      <c r="Q1164" t="s">
        <v>34233</v>
      </c>
      <c r="R1164" t="s">
        <v>34233</v>
      </c>
      <c r="S1164" t="s">
        <v>32628</v>
      </c>
      <c r="T1164" t="s">
        <v>34357</v>
      </c>
      <c r="U1164" t="s">
        <v>32634</v>
      </c>
      <c r="V1164" t="s">
        <v>32664</v>
      </c>
      <c r="X1164">
        <v>2</v>
      </c>
      <c r="Y1164" t="s">
        <v>32665</v>
      </c>
      <c r="AA1164">
        <v>9</v>
      </c>
      <c r="AB1164">
        <v>25</v>
      </c>
      <c r="AC1164">
        <v>1</v>
      </c>
      <c r="AD1164" t="str">
        <f t="shared" si="184"/>
        <v/>
      </c>
      <c r="AE1164" t="str">
        <f t="shared" si="188"/>
        <v/>
      </c>
      <c r="AF1164" t="str">
        <f t="shared" si="182"/>
        <v/>
      </c>
      <c r="AG1164">
        <f t="shared" si="183"/>
        <v>1</v>
      </c>
      <c r="AH1164">
        <f t="shared" si="186"/>
        <v>2.8</v>
      </c>
      <c r="AI1164">
        <v>0.14499999999999999</v>
      </c>
      <c r="AJ1164">
        <f t="shared" si="185"/>
        <v>0.40599999999999997</v>
      </c>
      <c r="AK1164" t="str">
        <f t="shared" si="187"/>
        <v/>
      </c>
      <c r="AL1164" t="str">
        <f t="shared" si="180"/>
        <v/>
      </c>
    </row>
    <row r="1165" spans="1:39" x14ac:dyDescent="0.2">
      <c r="A1165" t="s">
        <v>1524</v>
      </c>
      <c r="B1165" t="s">
        <v>122</v>
      </c>
      <c r="C1165" t="s">
        <v>1525</v>
      </c>
      <c r="D1165" s="1">
        <v>35578</v>
      </c>
      <c r="E1165" s="1">
        <v>43456</v>
      </c>
      <c r="F1165" t="s">
        <v>19</v>
      </c>
      <c r="I1165">
        <v>100</v>
      </c>
      <c r="J1165">
        <v>0</v>
      </c>
      <c r="K1165">
        <v>0</v>
      </c>
      <c r="L1165">
        <v>1097</v>
      </c>
      <c r="M1165">
        <v>1097</v>
      </c>
      <c r="N1165" t="s">
        <v>20</v>
      </c>
      <c r="O1165" t="s">
        <v>1526</v>
      </c>
      <c r="P1165" t="s">
        <v>28</v>
      </c>
      <c r="Q1165" t="s">
        <v>34233</v>
      </c>
      <c r="R1165" t="s">
        <v>34233</v>
      </c>
      <c r="S1165" t="s">
        <v>32628</v>
      </c>
      <c r="T1165" t="s">
        <v>34357</v>
      </c>
      <c r="U1165" t="s">
        <v>32634</v>
      </c>
      <c r="V1165" t="s">
        <v>32664</v>
      </c>
      <c r="X1165">
        <v>2</v>
      </c>
      <c r="Y1165" t="s">
        <v>32665</v>
      </c>
      <c r="AA1165">
        <v>9</v>
      </c>
      <c r="AB1165">
        <v>25</v>
      </c>
      <c r="AC1165">
        <v>1</v>
      </c>
      <c r="AD1165" t="str">
        <f t="shared" si="184"/>
        <v/>
      </c>
      <c r="AE1165" t="str">
        <f t="shared" si="188"/>
        <v/>
      </c>
      <c r="AF1165" t="str">
        <f t="shared" si="182"/>
        <v/>
      </c>
      <c r="AG1165">
        <f t="shared" si="183"/>
        <v>1</v>
      </c>
      <c r="AH1165">
        <f t="shared" si="186"/>
        <v>2.8</v>
      </c>
      <c r="AI1165">
        <v>0.14499999999999999</v>
      </c>
      <c r="AJ1165">
        <f t="shared" si="185"/>
        <v>0.40599999999999997</v>
      </c>
      <c r="AK1165" t="str">
        <f t="shared" si="187"/>
        <v/>
      </c>
      <c r="AL1165" t="str">
        <f t="shared" si="180"/>
        <v/>
      </c>
    </row>
    <row r="1166" spans="1:39" x14ac:dyDescent="0.2">
      <c r="A1166" t="s">
        <v>1521</v>
      </c>
      <c r="B1166" t="s">
        <v>122</v>
      </c>
      <c r="C1166" t="s">
        <v>1522</v>
      </c>
      <c r="D1166" s="1">
        <v>35578</v>
      </c>
      <c r="E1166" s="1">
        <v>43879</v>
      </c>
      <c r="F1166" t="s">
        <v>19</v>
      </c>
      <c r="I1166">
        <v>100</v>
      </c>
      <c r="J1166">
        <v>0</v>
      </c>
      <c r="K1166">
        <v>0</v>
      </c>
      <c r="L1166">
        <v>751</v>
      </c>
      <c r="M1166">
        <v>751</v>
      </c>
      <c r="N1166" t="s">
        <v>20</v>
      </c>
      <c r="O1166" t="s">
        <v>1523</v>
      </c>
      <c r="P1166" t="s">
        <v>28</v>
      </c>
      <c r="Q1166" t="s">
        <v>32794</v>
      </c>
      <c r="R1166" t="s">
        <v>33782</v>
      </c>
      <c r="S1166" t="s">
        <v>33797</v>
      </c>
      <c r="T1166" t="s">
        <v>34365</v>
      </c>
      <c r="U1166" t="s">
        <v>32634</v>
      </c>
      <c r="V1166" t="s">
        <v>32664</v>
      </c>
      <c r="X1166">
        <v>2</v>
      </c>
      <c r="Y1166" t="s">
        <v>32665</v>
      </c>
      <c r="AA1166">
        <v>9</v>
      </c>
      <c r="AB1166">
        <v>25</v>
      </c>
      <c r="AC1166">
        <v>1</v>
      </c>
      <c r="AD1166" t="str">
        <f t="shared" si="184"/>
        <v/>
      </c>
      <c r="AE1166" t="str">
        <f t="shared" si="188"/>
        <v/>
      </c>
      <c r="AF1166" t="str">
        <f t="shared" si="182"/>
        <v/>
      </c>
      <c r="AG1166">
        <f t="shared" si="183"/>
        <v>1</v>
      </c>
      <c r="AH1166">
        <f t="shared" si="186"/>
        <v>2.8</v>
      </c>
      <c r="AI1166">
        <v>0.14499999999999999</v>
      </c>
      <c r="AJ1166">
        <f t="shared" si="185"/>
        <v>0.40599999999999997</v>
      </c>
      <c r="AK1166" t="str">
        <f t="shared" si="187"/>
        <v/>
      </c>
      <c r="AL1166" t="str">
        <f t="shared" si="180"/>
        <v/>
      </c>
    </row>
    <row r="1167" spans="1:39" x14ac:dyDescent="0.2">
      <c r="A1167" t="s">
        <v>1515</v>
      </c>
      <c r="B1167" t="s">
        <v>122</v>
      </c>
      <c r="C1167" t="s">
        <v>1516</v>
      </c>
      <c r="D1167" s="1">
        <v>35516</v>
      </c>
      <c r="E1167" s="1">
        <v>43879</v>
      </c>
      <c r="F1167" t="s">
        <v>19</v>
      </c>
      <c r="I1167">
        <v>100</v>
      </c>
      <c r="J1167">
        <v>0</v>
      </c>
      <c r="K1167">
        <v>0</v>
      </c>
      <c r="L1167">
        <v>775</v>
      </c>
      <c r="M1167">
        <v>775</v>
      </c>
      <c r="N1167" t="s">
        <v>20</v>
      </c>
      <c r="O1167" t="s">
        <v>1517</v>
      </c>
      <c r="P1167" t="s">
        <v>28</v>
      </c>
      <c r="Q1167" t="s">
        <v>32794</v>
      </c>
      <c r="R1167" t="s">
        <v>33782</v>
      </c>
      <c r="S1167" t="s">
        <v>32628</v>
      </c>
      <c r="T1167" t="s">
        <v>34357</v>
      </c>
      <c r="U1167" t="s">
        <v>32634</v>
      </c>
      <c r="V1167" t="s">
        <v>32664</v>
      </c>
      <c r="X1167">
        <v>2</v>
      </c>
      <c r="Y1167" t="s">
        <v>32665</v>
      </c>
      <c r="AA1167">
        <v>9</v>
      </c>
      <c r="AB1167">
        <v>25</v>
      </c>
      <c r="AC1167">
        <v>1</v>
      </c>
      <c r="AD1167" t="str">
        <f t="shared" si="184"/>
        <v/>
      </c>
      <c r="AE1167" t="str">
        <f t="shared" si="188"/>
        <v/>
      </c>
      <c r="AF1167" t="str">
        <f t="shared" si="182"/>
        <v/>
      </c>
      <c r="AG1167">
        <f t="shared" si="183"/>
        <v>1</v>
      </c>
      <c r="AH1167">
        <f t="shared" si="186"/>
        <v>2.8</v>
      </c>
      <c r="AI1167">
        <v>0.14499999999999999</v>
      </c>
      <c r="AJ1167">
        <f t="shared" si="185"/>
        <v>0.40599999999999997</v>
      </c>
      <c r="AK1167" t="str">
        <f t="shared" si="187"/>
        <v/>
      </c>
      <c r="AL1167" t="str">
        <f t="shared" si="180"/>
        <v/>
      </c>
    </row>
    <row r="1168" spans="1:39" x14ac:dyDescent="0.2">
      <c r="A1168" t="s">
        <v>1563</v>
      </c>
      <c r="B1168" t="s">
        <v>122</v>
      </c>
      <c r="C1168" t="s">
        <v>1564</v>
      </c>
      <c r="D1168" s="1">
        <v>35578</v>
      </c>
      <c r="E1168" s="1">
        <v>43456</v>
      </c>
      <c r="F1168" t="s">
        <v>19</v>
      </c>
      <c r="I1168">
        <v>100</v>
      </c>
      <c r="J1168">
        <v>0</v>
      </c>
      <c r="K1168">
        <v>0</v>
      </c>
      <c r="L1168">
        <v>1160</v>
      </c>
      <c r="M1168">
        <v>1160</v>
      </c>
      <c r="N1168" t="s">
        <v>20</v>
      </c>
      <c r="O1168" t="s">
        <v>1565</v>
      </c>
      <c r="P1168" t="s">
        <v>28</v>
      </c>
      <c r="Q1168" t="s">
        <v>32794</v>
      </c>
      <c r="R1168" t="s">
        <v>33782</v>
      </c>
      <c r="S1168" t="s">
        <v>32628</v>
      </c>
      <c r="T1168" t="s">
        <v>34350</v>
      </c>
      <c r="U1168" t="s">
        <v>32634</v>
      </c>
      <c r="V1168" t="s">
        <v>32664</v>
      </c>
      <c r="X1168">
        <v>2</v>
      </c>
      <c r="Y1168" t="s">
        <v>32665</v>
      </c>
      <c r="AA1168">
        <v>9</v>
      </c>
      <c r="AB1168">
        <v>25</v>
      </c>
      <c r="AC1168">
        <v>1</v>
      </c>
      <c r="AD1168" t="str">
        <f t="shared" si="184"/>
        <v/>
      </c>
      <c r="AE1168" t="str">
        <f t="shared" si="188"/>
        <v/>
      </c>
      <c r="AF1168" t="str">
        <f t="shared" si="182"/>
        <v/>
      </c>
      <c r="AG1168">
        <f t="shared" si="183"/>
        <v>1</v>
      </c>
      <c r="AH1168">
        <f t="shared" si="186"/>
        <v>2.8</v>
      </c>
      <c r="AI1168">
        <v>0.14499999999999999</v>
      </c>
      <c r="AJ1168">
        <f t="shared" si="185"/>
        <v>0.40599999999999997</v>
      </c>
      <c r="AK1168" t="str">
        <f t="shared" si="187"/>
        <v/>
      </c>
      <c r="AL1168" t="str">
        <f t="shared" si="180"/>
        <v/>
      </c>
    </row>
    <row r="1169" spans="1:38" x14ac:dyDescent="0.2">
      <c r="A1169" t="s">
        <v>2459</v>
      </c>
      <c r="B1169" t="s">
        <v>122</v>
      </c>
      <c r="C1169" t="s">
        <v>2460</v>
      </c>
      <c r="D1169" s="1">
        <v>35733</v>
      </c>
      <c r="E1169" s="1">
        <v>44743</v>
      </c>
      <c r="F1169" t="s">
        <v>19</v>
      </c>
      <c r="I1169">
        <v>100</v>
      </c>
      <c r="J1169">
        <v>0</v>
      </c>
      <c r="K1169">
        <v>0</v>
      </c>
      <c r="L1169">
        <v>829</v>
      </c>
      <c r="M1169">
        <v>829</v>
      </c>
      <c r="N1169" t="s">
        <v>20</v>
      </c>
      <c r="O1169" t="s">
        <v>2461</v>
      </c>
      <c r="P1169" t="s">
        <v>28</v>
      </c>
      <c r="Q1169" t="s">
        <v>34233</v>
      </c>
      <c r="R1169" t="s">
        <v>34233</v>
      </c>
      <c r="S1169" t="s">
        <v>32628</v>
      </c>
      <c r="T1169" t="s">
        <v>32634</v>
      </c>
      <c r="U1169" t="s">
        <v>32634</v>
      </c>
      <c r="V1169" t="s">
        <v>32664</v>
      </c>
      <c r="X1169">
        <v>2</v>
      </c>
      <c r="Y1169" t="s">
        <v>32665</v>
      </c>
      <c r="AA1169">
        <v>9</v>
      </c>
      <c r="AB1169">
        <v>25</v>
      </c>
      <c r="AC1169">
        <v>1</v>
      </c>
      <c r="AD1169" t="str">
        <f t="shared" si="184"/>
        <v/>
      </c>
      <c r="AE1169" t="str">
        <f t="shared" si="188"/>
        <v/>
      </c>
      <c r="AF1169" t="str">
        <f t="shared" si="182"/>
        <v/>
      </c>
      <c r="AG1169">
        <f t="shared" si="183"/>
        <v>1</v>
      </c>
      <c r="AH1169">
        <f t="shared" si="186"/>
        <v>2.8</v>
      </c>
      <c r="AI1169">
        <v>0.14499999999999999</v>
      </c>
      <c r="AJ1169">
        <f t="shared" si="185"/>
        <v>0.40599999999999997</v>
      </c>
      <c r="AK1169" t="str">
        <f t="shared" si="187"/>
        <v/>
      </c>
      <c r="AL1169" t="str">
        <f t="shared" si="180"/>
        <v/>
      </c>
    </row>
    <row r="1170" spans="1:38" x14ac:dyDescent="0.2">
      <c r="A1170" t="s">
        <v>1509</v>
      </c>
      <c r="B1170" t="s">
        <v>122</v>
      </c>
      <c r="C1170" t="s">
        <v>1510</v>
      </c>
      <c r="D1170" s="1">
        <v>35516</v>
      </c>
      <c r="E1170" s="1">
        <v>43456</v>
      </c>
      <c r="F1170" t="s">
        <v>19</v>
      </c>
      <c r="I1170">
        <v>100</v>
      </c>
      <c r="J1170">
        <v>0</v>
      </c>
      <c r="K1170">
        <v>0</v>
      </c>
      <c r="L1170">
        <v>1190</v>
      </c>
      <c r="M1170">
        <v>1190</v>
      </c>
      <c r="N1170" t="s">
        <v>20</v>
      </c>
      <c r="O1170" t="s">
        <v>1511</v>
      </c>
      <c r="P1170" t="s">
        <v>28</v>
      </c>
      <c r="Q1170" t="s">
        <v>34233</v>
      </c>
      <c r="R1170" t="s">
        <v>34233</v>
      </c>
      <c r="S1170" t="s">
        <v>32628</v>
      </c>
      <c r="T1170" t="s">
        <v>34365</v>
      </c>
      <c r="U1170" t="s">
        <v>32634</v>
      </c>
      <c r="V1170" t="s">
        <v>32664</v>
      </c>
      <c r="X1170">
        <v>2</v>
      </c>
      <c r="Y1170" t="s">
        <v>32665</v>
      </c>
      <c r="AA1170">
        <v>9</v>
      </c>
      <c r="AB1170">
        <v>25</v>
      </c>
      <c r="AC1170">
        <v>1</v>
      </c>
      <c r="AD1170" t="str">
        <f t="shared" si="184"/>
        <v/>
      </c>
      <c r="AE1170" t="str">
        <f t="shared" si="188"/>
        <v/>
      </c>
      <c r="AF1170" t="str">
        <f t="shared" si="182"/>
        <v/>
      </c>
      <c r="AG1170">
        <f t="shared" si="183"/>
        <v>1</v>
      </c>
      <c r="AH1170">
        <f t="shared" si="186"/>
        <v>2.8</v>
      </c>
      <c r="AI1170">
        <v>0.14499999999999999</v>
      </c>
      <c r="AJ1170">
        <f t="shared" si="185"/>
        <v>0.40599999999999997</v>
      </c>
      <c r="AK1170" t="str">
        <f t="shared" si="187"/>
        <v/>
      </c>
      <c r="AL1170" t="str">
        <f t="shared" si="180"/>
        <v/>
      </c>
    </row>
    <row r="1171" spans="1:38" x14ac:dyDescent="0.2">
      <c r="A1171" t="s">
        <v>1536</v>
      </c>
      <c r="B1171" t="s">
        <v>122</v>
      </c>
      <c r="C1171" t="s">
        <v>1537</v>
      </c>
      <c r="D1171" s="1">
        <v>35578</v>
      </c>
      <c r="E1171" s="1">
        <v>44763</v>
      </c>
      <c r="F1171" t="s">
        <v>19</v>
      </c>
      <c r="I1171">
        <v>100</v>
      </c>
      <c r="J1171">
        <v>0</v>
      </c>
      <c r="K1171">
        <v>0</v>
      </c>
      <c r="L1171">
        <v>1060</v>
      </c>
      <c r="M1171">
        <v>1060</v>
      </c>
      <c r="N1171" t="s">
        <v>20</v>
      </c>
      <c r="O1171" t="s">
        <v>1538</v>
      </c>
      <c r="P1171" t="s">
        <v>28</v>
      </c>
      <c r="Q1171" t="s">
        <v>34233</v>
      </c>
      <c r="R1171" t="s">
        <v>34233</v>
      </c>
      <c r="S1171" t="s">
        <v>32628</v>
      </c>
      <c r="T1171" t="s">
        <v>34357</v>
      </c>
      <c r="U1171" t="s">
        <v>32634</v>
      </c>
      <c r="V1171" t="s">
        <v>32664</v>
      </c>
      <c r="X1171">
        <v>2</v>
      </c>
      <c r="Y1171" t="s">
        <v>32665</v>
      </c>
      <c r="AA1171">
        <v>9</v>
      </c>
      <c r="AB1171">
        <v>25</v>
      </c>
      <c r="AC1171">
        <v>1</v>
      </c>
      <c r="AD1171" t="str">
        <f t="shared" si="184"/>
        <v/>
      </c>
      <c r="AE1171" t="str">
        <f t="shared" si="188"/>
        <v/>
      </c>
      <c r="AF1171" t="str">
        <f t="shared" si="182"/>
        <v/>
      </c>
      <c r="AG1171">
        <f t="shared" si="183"/>
        <v>1</v>
      </c>
      <c r="AH1171">
        <f t="shared" si="186"/>
        <v>2.8</v>
      </c>
      <c r="AI1171">
        <v>0.14499999999999999</v>
      </c>
      <c r="AJ1171">
        <f t="shared" si="185"/>
        <v>0.40599999999999997</v>
      </c>
      <c r="AK1171" t="str">
        <f t="shared" si="187"/>
        <v/>
      </c>
      <c r="AL1171" t="str">
        <f t="shared" si="180"/>
        <v/>
      </c>
    </row>
    <row r="1172" spans="1:38" x14ac:dyDescent="0.2">
      <c r="A1172" t="s">
        <v>1503</v>
      </c>
      <c r="B1172" t="s">
        <v>122</v>
      </c>
      <c r="C1172" t="s">
        <v>1504</v>
      </c>
      <c r="D1172" s="1">
        <v>35516</v>
      </c>
      <c r="E1172" s="1">
        <v>43456</v>
      </c>
      <c r="F1172" t="s">
        <v>19</v>
      </c>
      <c r="I1172">
        <v>100</v>
      </c>
      <c r="J1172">
        <v>0</v>
      </c>
      <c r="K1172">
        <v>0</v>
      </c>
      <c r="L1172">
        <v>1110</v>
      </c>
      <c r="M1172">
        <v>1110</v>
      </c>
      <c r="N1172" t="s">
        <v>20</v>
      </c>
      <c r="O1172" t="s">
        <v>1505</v>
      </c>
      <c r="P1172" t="s">
        <v>28</v>
      </c>
      <c r="Q1172" t="s">
        <v>34233</v>
      </c>
      <c r="R1172" t="s">
        <v>34233</v>
      </c>
      <c r="S1172" t="s">
        <v>33797</v>
      </c>
      <c r="T1172" t="s">
        <v>34357</v>
      </c>
      <c r="U1172" t="s">
        <v>32634</v>
      </c>
      <c r="V1172" t="s">
        <v>32664</v>
      </c>
      <c r="X1172">
        <v>2</v>
      </c>
      <c r="Y1172" t="s">
        <v>32665</v>
      </c>
      <c r="AA1172">
        <v>9</v>
      </c>
      <c r="AB1172">
        <v>25</v>
      </c>
      <c r="AC1172">
        <v>1</v>
      </c>
      <c r="AD1172" t="str">
        <f t="shared" si="184"/>
        <v/>
      </c>
      <c r="AE1172" t="str">
        <f t="shared" si="188"/>
        <v/>
      </c>
      <c r="AF1172" t="str">
        <f t="shared" si="182"/>
        <v/>
      </c>
      <c r="AG1172">
        <f t="shared" si="183"/>
        <v>1</v>
      </c>
      <c r="AH1172">
        <f t="shared" si="186"/>
        <v>2.8</v>
      </c>
      <c r="AI1172">
        <v>0.14499999999999999</v>
      </c>
      <c r="AJ1172">
        <f t="shared" si="185"/>
        <v>0.40599999999999997</v>
      </c>
      <c r="AK1172" t="str">
        <f t="shared" si="187"/>
        <v/>
      </c>
      <c r="AL1172" t="str">
        <f t="shared" si="180"/>
        <v/>
      </c>
    </row>
    <row r="1173" spans="1:38" x14ac:dyDescent="0.2">
      <c r="A1173" t="s">
        <v>2549</v>
      </c>
      <c r="B1173" t="s">
        <v>122</v>
      </c>
      <c r="C1173" t="s">
        <v>2550</v>
      </c>
      <c r="D1173" s="1">
        <v>35727</v>
      </c>
      <c r="E1173" s="1">
        <v>43456</v>
      </c>
      <c r="F1173" t="s">
        <v>19</v>
      </c>
      <c r="I1173">
        <v>100</v>
      </c>
      <c r="J1173">
        <v>0</v>
      </c>
      <c r="K1173">
        <v>0</v>
      </c>
      <c r="L1173">
        <v>1253</v>
      </c>
      <c r="M1173">
        <v>1253</v>
      </c>
      <c r="N1173" t="s">
        <v>20</v>
      </c>
      <c r="O1173" t="s">
        <v>2551</v>
      </c>
      <c r="P1173" t="s">
        <v>28</v>
      </c>
      <c r="Q1173" t="s">
        <v>34233</v>
      </c>
      <c r="R1173" t="s">
        <v>34233</v>
      </c>
      <c r="S1173" t="s">
        <v>33797</v>
      </c>
      <c r="T1173" t="s">
        <v>34365</v>
      </c>
      <c r="U1173" t="s">
        <v>32634</v>
      </c>
      <c r="V1173" t="s">
        <v>32664</v>
      </c>
      <c r="X1173">
        <v>2</v>
      </c>
      <c r="Y1173" t="s">
        <v>32665</v>
      </c>
      <c r="AA1173">
        <v>9</v>
      </c>
      <c r="AB1173">
        <v>25</v>
      </c>
      <c r="AC1173">
        <v>1</v>
      </c>
      <c r="AD1173" t="str">
        <f t="shared" si="184"/>
        <v/>
      </c>
      <c r="AE1173" t="str">
        <f t="shared" si="188"/>
        <v/>
      </c>
      <c r="AF1173" t="str">
        <f t="shared" si="182"/>
        <v/>
      </c>
      <c r="AG1173">
        <f t="shared" si="183"/>
        <v>1</v>
      </c>
      <c r="AH1173">
        <f t="shared" si="186"/>
        <v>2.8</v>
      </c>
      <c r="AI1173">
        <v>0.14499999999999999</v>
      </c>
      <c r="AJ1173">
        <f t="shared" si="185"/>
        <v>0.40599999999999997</v>
      </c>
      <c r="AK1173" t="str">
        <f t="shared" si="187"/>
        <v/>
      </c>
      <c r="AL1173" t="str">
        <f t="shared" si="180"/>
        <v/>
      </c>
    </row>
    <row r="1174" spans="1:38" x14ac:dyDescent="0.2">
      <c r="A1174" t="s">
        <v>18141</v>
      </c>
      <c r="B1174" t="s">
        <v>122</v>
      </c>
      <c r="C1174" t="s">
        <v>18142</v>
      </c>
      <c r="D1174" s="1">
        <v>37901</v>
      </c>
      <c r="E1174" s="1">
        <v>43456</v>
      </c>
      <c r="F1174" t="s">
        <v>474</v>
      </c>
      <c r="I1174">
        <v>100</v>
      </c>
      <c r="J1174">
        <v>0</v>
      </c>
      <c r="K1174">
        <v>0</v>
      </c>
      <c r="L1174">
        <v>122</v>
      </c>
      <c r="M1174">
        <v>122</v>
      </c>
      <c r="N1174" t="s">
        <v>20</v>
      </c>
      <c r="O1174" t="s">
        <v>18143</v>
      </c>
      <c r="P1174" t="s">
        <v>28</v>
      </c>
      <c r="Q1174" t="s">
        <v>34233</v>
      </c>
      <c r="R1174" t="s">
        <v>34233</v>
      </c>
      <c r="S1174" t="s">
        <v>32627</v>
      </c>
      <c r="T1174" t="s">
        <v>34233</v>
      </c>
      <c r="U1174" t="s">
        <v>32641</v>
      </c>
      <c r="V1174" t="s">
        <v>34951</v>
      </c>
      <c r="AD1174" t="str">
        <f t="shared" si="184"/>
        <v/>
      </c>
      <c r="AE1174" t="str">
        <f t="shared" si="188"/>
        <v/>
      </c>
      <c r="AF1174" t="str">
        <f t="shared" si="182"/>
        <v/>
      </c>
      <c r="AG1174" t="str">
        <f t="shared" si="183"/>
        <v/>
      </c>
      <c r="AH1174" t="str">
        <f t="shared" si="186"/>
        <v/>
      </c>
      <c r="AI1174">
        <v>0.14499999999999999</v>
      </c>
      <c r="AJ1174" t="str">
        <f t="shared" si="185"/>
        <v/>
      </c>
      <c r="AK1174" t="str">
        <f t="shared" si="187"/>
        <v/>
      </c>
      <c r="AL1174" t="str">
        <f t="shared" si="180"/>
        <v/>
      </c>
    </row>
    <row r="1175" spans="1:38" x14ac:dyDescent="0.2">
      <c r="A1175" t="s">
        <v>18120</v>
      </c>
      <c r="B1175" t="s">
        <v>122</v>
      </c>
      <c r="C1175" t="s">
        <v>18121</v>
      </c>
      <c r="D1175" s="1">
        <v>37901</v>
      </c>
      <c r="E1175" s="1">
        <v>43456</v>
      </c>
      <c r="F1175" t="s">
        <v>19</v>
      </c>
      <c r="I1175">
        <v>100</v>
      </c>
      <c r="J1175">
        <v>0</v>
      </c>
      <c r="K1175">
        <v>0</v>
      </c>
      <c r="L1175">
        <v>2347</v>
      </c>
      <c r="M1175">
        <v>2347</v>
      </c>
      <c r="N1175" t="s">
        <v>20</v>
      </c>
      <c r="O1175" t="s">
        <v>18122</v>
      </c>
      <c r="P1175" t="s">
        <v>28</v>
      </c>
      <c r="Q1175" t="s">
        <v>34233</v>
      </c>
      <c r="R1175" t="s">
        <v>34233</v>
      </c>
      <c r="S1175" t="s">
        <v>32628</v>
      </c>
      <c r="T1175" t="s">
        <v>34354</v>
      </c>
      <c r="U1175" t="s">
        <v>32634</v>
      </c>
      <c r="V1175" t="s">
        <v>34951</v>
      </c>
      <c r="W1175">
        <v>300</v>
      </c>
      <c r="X1175">
        <v>2</v>
      </c>
      <c r="Y1175">
        <v>1</v>
      </c>
      <c r="AA1175">
        <v>9</v>
      </c>
      <c r="AC1175">
        <v>1</v>
      </c>
      <c r="AD1175" t="str">
        <f t="shared" si="184"/>
        <v/>
      </c>
      <c r="AE1175" t="str">
        <f t="shared" si="188"/>
        <v/>
      </c>
      <c r="AF1175" t="str">
        <f t="shared" si="182"/>
        <v/>
      </c>
      <c r="AG1175">
        <f t="shared" si="183"/>
        <v>1</v>
      </c>
      <c r="AH1175">
        <f t="shared" si="186"/>
        <v>2.8</v>
      </c>
      <c r="AI1175">
        <v>0.14499999999999999</v>
      </c>
      <c r="AJ1175">
        <f t="shared" si="185"/>
        <v>0.40599999999999997</v>
      </c>
      <c r="AK1175" t="str">
        <f t="shared" si="187"/>
        <v/>
      </c>
      <c r="AL1175" t="str">
        <f t="shared" si="180"/>
        <v/>
      </c>
    </row>
    <row r="1176" spans="1:38" x14ac:dyDescent="0.2">
      <c r="A1176" t="s">
        <v>14548</v>
      </c>
      <c r="B1176" t="s">
        <v>122</v>
      </c>
      <c r="C1176" t="s">
        <v>14549</v>
      </c>
      <c r="D1176" s="1">
        <v>37230</v>
      </c>
      <c r="E1176" s="1">
        <v>43456</v>
      </c>
      <c r="F1176" t="s">
        <v>19</v>
      </c>
      <c r="I1176">
        <v>100</v>
      </c>
      <c r="J1176">
        <v>0</v>
      </c>
      <c r="K1176">
        <v>0</v>
      </c>
      <c r="L1176">
        <v>1732</v>
      </c>
      <c r="M1176">
        <v>1732</v>
      </c>
      <c r="N1176" t="s">
        <v>20</v>
      </c>
      <c r="O1176" t="s">
        <v>14550</v>
      </c>
      <c r="P1176" t="s">
        <v>28</v>
      </c>
      <c r="Q1176" t="s">
        <v>34233</v>
      </c>
      <c r="R1176" t="s">
        <v>34233</v>
      </c>
      <c r="S1176" t="s">
        <v>32628</v>
      </c>
      <c r="T1176" t="s">
        <v>34354</v>
      </c>
      <c r="U1176" t="s">
        <v>32634</v>
      </c>
      <c r="V1176" t="s">
        <v>34951</v>
      </c>
      <c r="W1176">
        <v>300</v>
      </c>
      <c r="X1176">
        <v>2</v>
      </c>
      <c r="Y1176">
        <v>1</v>
      </c>
      <c r="AA1176">
        <v>9</v>
      </c>
      <c r="AC1176">
        <v>1</v>
      </c>
      <c r="AD1176" t="str">
        <f t="shared" si="184"/>
        <v/>
      </c>
      <c r="AE1176" t="str">
        <f t="shared" si="188"/>
        <v/>
      </c>
      <c r="AF1176" t="str">
        <f t="shared" si="182"/>
        <v/>
      </c>
      <c r="AG1176">
        <f t="shared" ref="AG1176:AG1195" si="189">IF((S1176&lt;&gt;"tühi")*(AC1176&lt;&gt;""),AC1176,"")</f>
        <v>1</v>
      </c>
      <c r="AH1176">
        <f t="shared" si="186"/>
        <v>2.8</v>
      </c>
      <c r="AI1176">
        <v>0.14499999999999999</v>
      </c>
      <c r="AJ1176">
        <f t="shared" si="185"/>
        <v>0.40599999999999997</v>
      </c>
      <c r="AK1176" t="str">
        <f t="shared" si="187"/>
        <v/>
      </c>
      <c r="AL1176" t="str">
        <f t="shared" si="180"/>
        <v/>
      </c>
    </row>
    <row r="1177" spans="1:38" x14ac:dyDescent="0.2">
      <c r="A1177" t="s">
        <v>18162</v>
      </c>
      <c r="B1177" t="s">
        <v>122</v>
      </c>
      <c r="C1177" t="s">
        <v>18163</v>
      </c>
      <c r="D1177" s="1">
        <v>37901</v>
      </c>
      <c r="E1177" s="1">
        <v>44546</v>
      </c>
      <c r="F1177" t="s">
        <v>19</v>
      </c>
      <c r="I1177">
        <v>100</v>
      </c>
      <c r="J1177">
        <v>0</v>
      </c>
      <c r="K1177">
        <v>0</v>
      </c>
      <c r="L1177">
        <v>1053</v>
      </c>
      <c r="M1177">
        <v>1053</v>
      </c>
      <c r="N1177" t="s">
        <v>20</v>
      </c>
      <c r="O1177" t="s">
        <v>18164</v>
      </c>
      <c r="P1177" t="s">
        <v>28</v>
      </c>
      <c r="Q1177" t="s">
        <v>34233</v>
      </c>
      <c r="R1177" t="s">
        <v>34233</v>
      </c>
      <c r="S1177" t="s">
        <v>32628</v>
      </c>
      <c r="T1177" t="s">
        <v>34357</v>
      </c>
      <c r="U1177" t="s">
        <v>32634</v>
      </c>
      <c r="V1177" t="s">
        <v>34951</v>
      </c>
      <c r="W1177">
        <v>180</v>
      </c>
      <c r="X1177">
        <v>2</v>
      </c>
      <c r="Y1177">
        <v>1</v>
      </c>
      <c r="AA1177">
        <v>9</v>
      </c>
      <c r="AC1177">
        <v>1</v>
      </c>
      <c r="AD1177" t="str">
        <f t="shared" si="184"/>
        <v/>
      </c>
      <c r="AE1177" t="str">
        <f t="shared" si="188"/>
        <v/>
      </c>
      <c r="AF1177" t="str">
        <f t="shared" si="182"/>
        <v/>
      </c>
      <c r="AG1177">
        <f t="shared" si="189"/>
        <v>1</v>
      </c>
      <c r="AH1177">
        <f t="shared" si="186"/>
        <v>2.8</v>
      </c>
      <c r="AI1177">
        <v>0.14499999999999999</v>
      </c>
      <c r="AJ1177">
        <f t="shared" si="185"/>
        <v>0.40599999999999997</v>
      </c>
      <c r="AK1177" t="str">
        <f t="shared" si="187"/>
        <v/>
      </c>
      <c r="AL1177" t="str">
        <f t="shared" si="180"/>
        <v/>
      </c>
    </row>
    <row r="1178" spans="1:38" x14ac:dyDescent="0.2">
      <c r="A1178" t="s">
        <v>18165</v>
      </c>
      <c r="B1178" t="s">
        <v>122</v>
      </c>
      <c r="C1178" t="s">
        <v>18166</v>
      </c>
      <c r="D1178" s="1">
        <v>37901</v>
      </c>
      <c r="E1178" s="1">
        <v>43456</v>
      </c>
      <c r="F1178" t="s">
        <v>19</v>
      </c>
      <c r="I1178">
        <v>100</v>
      </c>
      <c r="J1178">
        <v>0</v>
      </c>
      <c r="K1178">
        <v>0</v>
      </c>
      <c r="L1178">
        <v>1177</v>
      </c>
      <c r="M1178">
        <v>1177</v>
      </c>
      <c r="N1178" t="s">
        <v>20</v>
      </c>
      <c r="O1178" t="s">
        <v>18167</v>
      </c>
      <c r="P1178" t="s">
        <v>28</v>
      </c>
      <c r="Q1178" t="s">
        <v>34233</v>
      </c>
      <c r="R1178" t="s">
        <v>34233</v>
      </c>
      <c r="S1178" t="s">
        <v>32628</v>
      </c>
      <c r="T1178" t="s">
        <v>34354</v>
      </c>
      <c r="U1178" t="s">
        <v>32634</v>
      </c>
      <c r="V1178" t="s">
        <v>34951</v>
      </c>
      <c r="W1178">
        <v>200</v>
      </c>
      <c r="X1178">
        <v>2</v>
      </c>
      <c r="Y1178">
        <v>1</v>
      </c>
      <c r="AA1178">
        <v>9</v>
      </c>
      <c r="AC1178">
        <v>1</v>
      </c>
      <c r="AD1178" t="str">
        <f t="shared" si="184"/>
        <v/>
      </c>
      <c r="AE1178" t="str">
        <f t="shared" si="188"/>
        <v/>
      </c>
      <c r="AF1178" t="str">
        <f t="shared" si="182"/>
        <v/>
      </c>
      <c r="AG1178">
        <f t="shared" si="189"/>
        <v>1</v>
      </c>
      <c r="AH1178">
        <f t="shared" si="186"/>
        <v>2.8</v>
      </c>
      <c r="AI1178">
        <v>0.14499999999999999</v>
      </c>
      <c r="AJ1178">
        <f t="shared" si="185"/>
        <v>0.40599999999999997</v>
      </c>
      <c r="AK1178" t="str">
        <f t="shared" si="187"/>
        <v/>
      </c>
      <c r="AL1178" t="str">
        <f t="shared" si="180"/>
        <v/>
      </c>
    </row>
    <row r="1179" spans="1:38" x14ac:dyDescent="0.2">
      <c r="A1179" t="s">
        <v>18123</v>
      </c>
      <c r="B1179" t="s">
        <v>122</v>
      </c>
      <c r="C1179" t="s">
        <v>18124</v>
      </c>
      <c r="D1179" s="1">
        <v>37901</v>
      </c>
      <c r="E1179" s="1">
        <v>43456</v>
      </c>
      <c r="F1179" t="s">
        <v>19</v>
      </c>
      <c r="I1179">
        <v>100</v>
      </c>
      <c r="J1179">
        <v>0</v>
      </c>
      <c r="K1179">
        <v>0</v>
      </c>
      <c r="L1179">
        <v>1760</v>
      </c>
      <c r="M1179">
        <v>1760</v>
      </c>
      <c r="N1179" t="s">
        <v>20</v>
      </c>
      <c r="O1179" t="s">
        <v>18125</v>
      </c>
      <c r="P1179" t="s">
        <v>28</v>
      </c>
      <c r="Q1179" t="s">
        <v>34233</v>
      </c>
      <c r="R1179" t="s">
        <v>34233</v>
      </c>
      <c r="S1179" t="s">
        <v>32628</v>
      </c>
      <c r="T1179" t="s">
        <v>34357</v>
      </c>
      <c r="U1179" t="s">
        <v>32634</v>
      </c>
      <c r="V1179" t="s">
        <v>34951</v>
      </c>
      <c r="W1179">
        <v>300</v>
      </c>
      <c r="X1179">
        <v>2</v>
      </c>
      <c r="Y1179">
        <v>1</v>
      </c>
      <c r="AA1179">
        <v>9</v>
      </c>
      <c r="AC1179">
        <v>1</v>
      </c>
      <c r="AD1179" t="str">
        <f t="shared" si="184"/>
        <v/>
      </c>
      <c r="AE1179" t="str">
        <f t="shared" si="188"/>
        <v/>
      </c>
      <c r="AF1179" t="str">
        <f t="shared" si="182"/>
        <v/>
      </c>
      <c r="AG1179">
        <f t="shared" si="189"/>
        <v>1</v>
      </c>
      <c r="AH1179">
        <f t="shared" si="186"/>
        <v>2.8</v>
      </c>
      <c r="AI1179">
        <v>0.14499999999999999</v>
      </c>
      <c r="AJ1179">
        <f t="shared" si="185"/>
        <v>0.40599999999999997</v>
      </c>
      <c r="AK1179" t="str">
        <f t="shared" si="187"/>
        <v/>
      </c>
      <c r="AL1179" t="str">
        <f t="shared" si="180"/>
        <v/>
      </c>
    </row>
    <row r="1180" spans="1:38" x14ac:dyDescent="0.2">
      <c r="A1180" t="s">
        <v>14539</v>
      </c>
      <c r="B1180" t="s">
        <v>122</v>
      </c>
      <c r="C1180" t="s">
        <v>14540</v>
      </c>
      <c r="D1180" s="1">
        <v>37230</v>
      </c>
      <c r="E1180" s="1">
        <v>43456</v>
      </c>
      <c r="F1180" t="s">
        <v>19</v>
      </c>
      <c r="I1180">
        <v>100</v>
      </c>
      <c r="J1180">
        <v>0</v>
      </c>
      <c r="K1180">
        <v>0</v>
      </c>
      <c r="L1180">
        <v>1603</v>
      </c>
      <c r="M1180">
        <v>1603</v>
      </c>
      <c r="N1180" t="s">
        <v>20</v>
      </c>
      <c r="O1180" t="s">
        <v>14541</v>
      </c>
      <c r="P1180" t="s">
        <v>28</v>
      </c>
      <c r="Q1180" t="s">
        <v>34233</v>
      </c>
      <c r="R1180" t="s">
        <v>34233</v>
      </c>
      <c r="S1180" t="s">
        <v>32628</v>
      </c>
      <c r="T1180" t="s">
        <v>34357</v>
      </c>
      <c r="U1180" t="s">
        <v>32634</v>
      </c>
      <c r="V1180" t="s">
        <v>34951</v>
      </c>
      <c r="W1180">
        <v>250</v>
      </c>
      <c r="X1180">
        <v>2</v>
      </c>
      <c r="Y1180">
        <v>1</v>
      </c>
      <c r="AA1180">
        <v>9</v>
      </c>
      <c r="AC1180">
        <v>1</v>
      </c>
      <c r="AD1180" t="str">
        <f t="shared" si="184"/>
        <v/>
      </c>
      <c r="AE1180" t="str">
        <f t="shared" si="188"/>
        <v/>
      </c>
      <c r="AF1180" t="str">
        <f t="shared" si="182"/>
        <v/>
      </c>
      <c r="AG1180">
        <f t="shared" si="189"/>
        <v>1</v>
      </c>
      <c r="AH1180">
        <f t="shared" si="186"/>
        <v>2.8</v>
      </c>
      <c r="AI1180">
        <v>0.14499999999999999</v>
      </c>
      <c r="AJ1180">
        <f t="shared" si="185"/>
        <v>0.40599999999999997</v>
      </c>
      <c r="AK1180" t="str">
        <f t="shared" si="187"/>
        <v/>
      </c>
      <c r="AL1180" t="str">
        <f t="shared" si="180"/>
        <v/>
      </c>
    </row>
    <row r="1181" spans="1:38" x14ac:dyDescent="0.2">
      <c r="A1181" t="s">
        <v>18126</v>
      </c>
      <c r="B1181" t="s">
        <v>122</v>
      </c>
      <c r="C1181" t="s">
        <v>18127</v>
      </c>
      <c r="D1181" s="1">
        <v>37901</v>
      </c>
      <c r="E1181" s="1">
        <v>43456</v>
      </c>
      <c r="F1181" t="s">
        <v>19</v>
      </c>
      <c r="I1181">
        <v>100</v>
      </c>
      <c r="J1181">
        <v>0</v>
      </c>
      <c r="K1181">
        <v>0</v>
      </c>
      <c r="L1181">
        <v>1773</v>
      </c>
      <c r="M1181">
        <v>1773</v>
      </c>
      <c r="N1181" t="s">
        <v>20</v>
      </c>
      <c r="O1181" t="s">
        <v>18128</v>
      </c>
      <c r="P1181" t="s">
        <v>28</v>
      </c>
      <c r="Q1181" t="s">
        <v>34233</v>
      </c>
      <c r="R1181" t="s">
        <v>34233</v>
      </c>
      <c r="S1181" t="s">
        <v>32628</v>
      </c>
      <c r="T1181" t="s">
        <v>34357</v>
      </c>
      <c r="U1181" t="s">
        <v>32634</v>
      </c>
      <c r="V1181" t="s">
        <v>34951</v>
      </c>
      <c r="W1181">
        <v>300</v>
      </c>
      <c r="X1181">
        <v>2</v>
      </c>
      <c r="Y1181">
        <v>1</v>
      </c>
      <c r="AA1181">
        <v>9</v>
      </c>
      <c r="AC1181">
        <v>1</v>
      </c>
      <c r="AD1181" t="str">
        <f t="shared" si="184"/>
        <v/>
      </c>
      <c r="AE1181" t="str">
        <f t="shared" si="188"/>
        <v/>
      </c>
      <c r="AF1181" t="str">
        <f t="shared" si="182"/>
        <v/>
      </c>
      <c r="AG1181">
        <f t="shared" si="189"/>
        <v>1</v>
      </c>
      <c r="AH1181">
        <f t="shared" si="186"/>
        <v>2.8</v>
      </c>
      <c r="AI1181">
        <v>0.14499999999999999</v>
      </c>
      <c r="AJ1181">
        <f t="shared" si="185"/>
        <v>0.40599999999999997</v>
      </c>
      <c r="AK1181" t="str">
        <f t="shared" si="187"/>
        <v/>
      </c>
      <c r="AL1181" t="str">
        <f t="shared" si="180"/>
        <v/>
      </c>
    </row>
    <row r="1182" spans="1:38" x14ac:dyDescent="0.2">
      <c r="A1182" t="s">
        <v>14542</v>
      </c>
      <c r="B1182" t="s">
        <v>122</v>
      </c>
      <c r="C1182" t="s">
        <v>14543</v>
      </c>
      <c r="D1182" s="1">
        <v>37230</v>
      </c>
      <c r="E1182" s="1">
        <v>43456</v>
      </c>
      <c r="F1182" t="s">
        <v>19</v>
      </c>
      <c r="I1182">
        <v>100</v>
      </c>
      <c r="J1182">
        <v>0</v>
      </c>
      <c r="K1182">
        <v>0</v>
      </c>
      <c r="L1182">
        <v>1607</v>
      </c>
      <c r="M1182">
        <v>1607</v>
      </c>
      <c r="N1182" t="s">
        <v>20</v>
      </c>
      <c r="O1182" t="s">
        <v>14544</v>
      </c>
      <c r="P1182" t="s">
        <v>28</v>
      </c>
      <c r="Q1182" t="s">
        <v>34233</v>
      </c>
      <c r="R1182" t="s">
        <v>34233</v>
      </c>
      <c r="S1182" t="s">
        <v>32628</v>
      </c>
      <c r="T1182" t="s">
        <v>34354</v>
      </c>
      <c r="U1182" t="s">
        <v>32634</v>
      </c>
      <c r="V1182" t="s">
        <v>34951</v>
      </c>
      <c r="W1182">
        <v>250</v>
      </c>
      <c r="X1182">
        <v>2</v>
      </c>
      <c r="Y1182">
        <v>1</v>
      </c>
      <c r="AA1182">
        <v>9</v>
      </c>
      <c r="AC1182">
        <v>1</v>
      </c>
      <c r="AD1182" t="str">
        <f t="shared" si="184"/>
        <v/>
      </c>
      <c r="AE1182" t="str">
        <f t="shared" si="188"/>
        <v/>
      </c>
      <c r="AF1182" t="str">
        <f t="shared" si="182"/>
        <v/>
      </c>
      <c r="AG1182">
        <f t="shared" si="189"/>
        <v>1</v>
      </c>
      <c r="AH1182">
        <f t="shared" si="186"/>
        <v>2.8</v>
      </c>
      <c r="AI1182">
        <v>0.14499999999999999</v>
      </c>
      <c r="AJ1182">
        <f t="shared" si="185"/>
        <v>0.40599999999999997</v>
      </c>
      <c r="AK1182" t="str">
        <f t="shared" si="187"/>
        <v/>
      </c>
      <c r="AL1182" t="str">
        <f t="shared" si="180"/>
        <v/>
      </c>
    </row>
    <row r="1183" spans="1:38" x14ac:dyDescent="0.2">
      <c r="A1183" t="s">
        <v>18129</v>
      </c>
      <c r="B1183" t="s">
        <v>122</v>
      </c>
      <c r="C1183" t="s">
        <v>18130</v>
      </c>
      <c r="D1183" s="1">
        <v>37901</v>
      </c>
      <c r="E1183" s="1">
        <v>43456</v>
      </c>
      <c r="F1183" t="s">
        <v>19</v>
      </c>
      <c r="I1183">
        <v>100</v>
      </c>
      <c r="J1183">
        <v>0</v>
      </c>
      <c r="K1183">
        <v>0</v>
      </c>
      <c r="L1183">
        <v>1561</v>
      </c>
      <c r="M1183">
        <v>1561</v>
      </c>
      <c r="N1183" t="s">
        <v>20</v>
      </c>
      <c r="O1183" t="s">
        <v>18131</v>
      </c>
      <c r="P1183" t="s">
        <v>28</v>
      </c>
      <c r="Q1183" t="s">
        <v>34233</v>
      </c>
      <c r="R1183" t="s">
        <v>34233</v>
      </c>
      <c r="S1183" t="s">
        <v>32628</v>
      </c>
      <c r="T1183" t="s">
        <v>34357</v>
      </c>
      <c r="U1183" t="s">
        <v>32634</v>
      </c>
      <c r="V1183" t="s">
        <v>34951</v>
      </c>
      <c r="W1183">
        <v>250</v>
      </c>
      <c r="X1183">
        <v>2</v>
      </c>
      <c r="Y1183">
        <v>1</v>
      </c>
      <c r="AA1183">
        <v>9</v>
      </c>
      <c r="AC1183">
        <v>1</v>
      </c>
      <c r="AD1183" t="str">
        <f t="shared" si="184"/>
        <v/>
      </c>
      <c r="AE1183" t="str">
        <f t="shared" si="188"/>
        <v/>
      </c>
      <c r="AF1183" t="str">
        <f t="shared" si="182"/>
        <v/>
      </c>
      <c r="AG1183">
        <f t="shared" si="189"/>
        <v>1</v>
      </c>
      <c r="AH1183">
        <f t="shared" si="186"/>
        <v>2.8</v>
      </c>
      <c r="AI1183">
        <v>0.14499999999999999</v>
      </c>
      <c r="AJ1183">
        <f t="shared" si="185"/>
        <v>0.40599999999999997</v>
      </c>
      <c r="AK1183" t="str">
        <f t="shared" si="187"/>
        <v/>
      </c>
      <c r="AL1183" t="str">
        <f t="shared" ref="AL1183:AL1246" si="190">IF(COUNTBLANK(AK1183),"",AK1183*AI1183)</f>
        <v/>
      </c>
    </row>
    <row r="1184" spans="1:38" x14ac:dyDescent="0.2">
      <c r="A1184" t="s">
        <v>14545</v>
      </c>
      <c r="B1184" t="s">
        <v>122</v>
      </c>
      <c r="C1184" t="s">
        <v>14546</v>
      </c>
      <c r="D1184" s="1">
        <v>37230</v>
      </c>
      <c r="E1184" s="1">
        <v>43456</v>
      </c>
      <c r="F1184" t="s">
        <v>19</v>
      </c>
      <c r="I1184">
        <v>100</v>
      </c>
      <c r="J1184">
        <v>0</v>
      </c>
      <c r="K1184">
        <v>0</v>
      </c>
      <c r="L1184">
        <v>1407</v>
      </c>
      <c r="M1184">
        <v>1407</v>
      </c>
      <c r="N1184" t="s">
        <v>20</v>
      </c>
      <c r="O1184" t="s">
        <v>14547</v>
      </c>
      <c r="P1184" t="s">
        <v>28</v>
      </c>
      <c r="Q1184" t="s">
        <v>34233</v>
      </c>
      <c r="R1184" t="s">
        <v>34233</v>
      </c>
      <c r="S1184" t="s">
        <v>32628</v>
      </c>
      <c r="T1184" t="s">
        <v>34357</v>
      </c>
      <c r="U1184" t="s">
        <v>32634</v>
      </c>
      <c r="V1184" t="s">
        <v>34951</v>
      </c>
      <c r="W1184">
        <v>250</v>
      </c>
      <c r="X1184">
        <v>2</v>
      </c>
      <c r="Y1184">
        <v>1</v>
      </c>
      <c r="AA1184">
        <v>9</v>
      </c>
      <c r="AC1184">
        <v>1</v>
      </c>
      <c r="AD1184" t="str">
        <f t="shared" si="184"/>
        <v/>
      </c>
      <c r="AE1184" t="str">
        <f t="shared" si="188"/>
        <v/>
      </c>
      <c r="AF1184" t="str">
        <f t="shared" si="182"/>
        <v/>
      </c>
      <c r="AG1184">
        <f t="shared" si="189"/>
        <v>1</v>
      </c>
      <c r="AH1184">
        <f t="shared" si="186"/>
        <v>2.8</v>
      </c>
      <c r="AI1184">
        <v>0.14499999999999999</v>
      </c>
      <c r="AJ1184">
        <f t="shared" si="185"/>
        <v>0.40599999999999997</v>
      </c>
      <c r="AK1184" t="str">
        <f t="shared" si="187"/>
        <v/>
      </c>
      <c r="AL1184" t="str">
        <f t="shared" si="190"/>
        <v/>
      </c>
    </row>
    <row r="1185" spans="1:39" x14ac:dyDescent="0.2">
      <c r="A1185" t="s">
        <v>18132</v>
      </c>
      <c r="B1185" t="s">
        <v>122</v>
      </c>
      <c r="C1185" t="s">
        <v>18133</v>
      </c>
      <c r="D1185" s="1">
        <v>37901</v>
      </c>
      <c r="E1185" s="1">
        <v>43951</v>
      </c>
      <c r="F1185" t="s">
        <v>19</v>
      </c>
      <c r="I1185">
        <v>100</v>
      </c>
      <c r="J1185">
        <v>0</v>
      </c>
      <c r="K1185">
        <v>0</v>
      </c>
      <c r="L1185">
        <v>1898</v>
      </c>
      <c r="M1185">
        <v>1898</v>
      </c>
      <c r="N1185" t="s">
        <v>20</v>
      </c>
      <c r="O1185" t="s">
        <v>18134</v>
      </c>
      <c r="P1185" t="s">
        <v>28</v>
      </c>
      <c r="Q1185" t="s">
        <v>34234</v>
      </c>
      <c r="R1185" t="s">
        <v>33762</v>
      </c>
      <c r="S1185" t="s">
        <v>33942</v>
      </c>
      <c r="T1185" t="s">
        <v>34233</v>
      </c>
      <c r="U1185" t="s">
        <v>32634</v>
      </c>
      <c r="V1185" t="s">
        <v>34951</v>
      </c>
      <c r="W1185">
        <v>300</v>
      </c>
      <c r="X1185">
        <v>2</v>
      </c>
      <c r="Y1185">
        <v>1</v>
      </c>
      <c r="AA1185">
        <v>9</v>
      </c>
      <c r="AC1185">
        <v>1</v>
      </c>
      <c r="AD1185" t="str">
        <f t="shared" si="184"/>
        <v/>
      </c>
      <c r="AE1185">
        <f t="shared" si="188"/>
        <v>1</v>
      </c>
      <c r="AF1185" t="str">
        <f t="shared" ref="AF1185:AF1248" si="191">IF((S1185&lt;&gt;"tühi")*(F1185&lt;&gt;"Elamumaa")*(G1185&lt;&gt;"Elamumaa")*(H1185&lt;&gt;"Elamumaa"),IF(Z1185=0,"",Z1185),"")</f>
        <v/>
      </c>
      <c r="AG1185" t="str">
        <f t="shared" si="189"/>
        <v/>
      </c>
      <c r="AH1185" t="str">
        <f t="shared" si="186"/>
        <v/>
      </c>
      <c r="AI1185">
        <v>0.14499999999999999</v>
      </c>
      <c r="AJ1185" t="str">
        <f t="shared" si="185"/>
        <v/>
      </c>
      <c r="AK1185">
        <f t="shared" si="187"/>
        <v>2.8</v>
      </c>
      <c r="AL1185">
        <f t="shared" si="190"/>
        <v>0.40599999999999997</v>
      </c>
    </row>
    <row r="1186" spans="1:39" x14ac:dyDescent="0.2">
      <c r="A1186" t="s">
        <v>18135</v>
      </c>
      <c r="B1186" t="s">
        <v>122</v>
      </c>
      <c r="C1186" t="s">
        <v>18136</v>
      </c>
      <c r="D1186" s="1">
        <v>37901</v>
      </c>
      <c r="E1186" s="1">
        <v>44546</v>
      </c>
      <c r="F1186" t="s">
        <v>26</v>
      </c>
      <c r="I1186">
        <v>100</v>
      </c>
      <c r="J1186">
        <v>0</v>
      </c>
      <c r="K1186">
        <v>0</v>
      </c>
      <c r="L1186">
        <v>1133</v>
      </c>
      <c r="M1186">
        <v>1133</v>
      </c>
      <c r="N1186" t="s">
        <v>20</v>
      </c>
      <c r="O1186" t="s">
        <v>18137</v>
      </c>
      <c r="P1186" t="s">
        <v>44</v>
      </c>
      <c r="Q1186" t="s">
        <v>34233</v>
      </c>
      <c r="R1186" t="s">
        <v>34233</v>
      </c>
      <c r="S1186" t="s">
        <v>34233</v>
      </c>
      <c r="T1186" t="s">
        <v>34233</v>
      </c>
      <c r="V1186" t="s">
        <v>34951</v>
      </c>
      <c r="AD1186" t="str">
        <f t="shared" si="184"/>
        <v/>
      </c>
      <c r="AE1186" t="str">
        <f t="shared" si="188"/>
        <v/>
      </c>
      <c r="AF1186" t="str">
        <f t="shared" si="191"/>
        <v/>
      </c>
      <c r="AG1186" t="str">
        <f t="shared" si="189"/>
        <v/>
      </c>
      <c r="AH1186" t="str">
        <f t="shared" si="186"/>
        <v/>
      </c>
      <c r="AI1186">
        <v>0.14499999999999999</v>
      </c>
      <c r="AJ1186" t="str">
        <f t="shared" si="185"/>
        <v/>
      </c>
      <c r="AK1186" t="str">
        <f t="shared" si="187"/>
        <v/>
      </c>
      <c r="AL1186" t="str">
        <f t="shared" si="190"/>
        <v/>
      </c>
    </row>
    <row r="1187" spans="1:39" x14ac:dyDescent="0.2">
      <c r="A1187" t="s">
        <v>14536</v>
      </c>
      <c r="B1187" t="s">
        <v>122</v>
      </c>
      <c r="C1187" t="s">
        <v>14537</v>
      </c>
      <c r="D1187" s="1">
        <v>37230</v>
      </c>
      <c r="E1187" s="1">
        <v>43456</v>
      </c>
      <c r="F1187" t="s">
        <v>26</v>
      </c>
      <c r="I1187">
        <v>100</v>
      </c>
      <c r="J1187">
        <v>0</v>
      </c>
      <c r="K1187">
        <v>0</v>
      </c>
      <c r="L1187">
        <v>1115</v>
      </c>
      <c r="M1187">
        <v>1115</v>
      </c>
      <c r="N1187" t="s">
        <v>20</v>
      </c>
      <c r="O1187" t="s">
        <v>14538</v>
      </c>
      <c r="P1187" t="s">
        <v>44</v>
      </c>
      <c r="Q1187" t="s">
        <v>34233</v>
      </c>
      <c r="R1187" t="s">
        <v>34233</v>
      </c>
      <c r="S1187" t="s">
        <v>34233</v>
      </c>
      <c r="T1187" t="s">
        <v>34233</v>
      </c>
      <c r="V1187" t="s">
        <v>34951</v>
      </c>
      <c r="AD1187" t="str">
        <f t="shared" si="184"/>
        <v/>
      </c>
      <c r="AE1187" t="str">
        <f t="shared" si="188"/>
        <v/>
      </c>
      <c r="AF1187" t="str">
        <f t="shared" si="191"/>
        <v/>
      </c>
      <c r="AG1187" t="str">
        <f t="shared" si="189"/>
        <v/>
      </c>
      <c r="AH1187" t="str">
        <f t="shared" si="186"/>
        <v/>
      </c>
      <c r="AI1187">
        <v>0.14499999999999999</v>
      </c>
      <c r="AJ1187" t="str">
        <f t="shared" si="185"/>
        <v/>
      </c>
      <c r="AK1187" t="str">
        <f t="shared" si="187"/>
        <v/>
      </c>
      <c r="AL1187" t="str">
        <f t="shared" si="190"/>
        <v/>
      </c>
    </row>
    <row r="1188" spans="1:39" x14ac:dyDescent="0.2">
      <c r="A1188" t="s">
        <v>27094</v>
      </c>
      <c r="B1188" t="s">
        <v>122</v>
      </c>
      <c r="C1188" t="s">
        <v>27095</v>
      </c>
      <c r="D1188" s="1">
        <v>41731</v>
      </c>
      <c r="E1188" s="1">
        <v>44432</v>
      </c>
      <c r="F1188" t="s">
        <v>26</v>
      </c>
      <c r="I1188">
        <v>100</v>
      </c>
      <c r="J1188">
        <v>0</v>
      </c>
      <c r="K1188">
        <v>0</v>
      </c>
      <c r="L1188">
        <v>1202</v>
      </c>
      <c r="M1188">
        <v>1202</v>
      </c>
      <c r="N1188" t="s">
        <v>20</v>
      </c>
      <c r="O1188" t="s">
        <v>27096</v>
      </c>
      <c r="P1188" t="s">
        <v>44</v>
      </c>
      <c r="Q1188" t="s">
        <v>34233</v>
      </c>
      <c r="R1188" t="s">
        <v>34233</v>
      </c>
      <c r="S1188" t="s">
        <v>34233</v>
      </c>
      <c r="T1188" t="s">
        <v>34233</v>
      </c>
      <c r="AD1188" t="str">
        <f t="shared" si="184"/>
        <v/>
      </c>
      <c r="AE1188" t="str">
        <f t="shared" si="188"/>
        <v/>
      </c>
      <c r="AF1188" t="str">
        <f t="shared" si="191"/>
        <v/>
      </c>
      <c r="AG1188" t="str">
        <f t="shared" si="189"/>
        <v/>
      </c>
      <c r="AH1188" t="str">
        <f t="shared" si="186"/>
        <v/>
      </c>
      <c r="AI1188">
        <v>0.14499999999999999</v>
      </c>
      <c r="AJ1188" t="str">
        <f t="shared" si="185"/>
        <v/>
      </c>
      <c r="AK1188" t="str">
        <f t="shared" si="187"/>
        <v/>
      </c>
      <c r="AL1188" t="str">
        <f t="shared" si="190"/>
        <v/>
      </c>
    </row>
    <row r="1189" spans="1:39" x14ac:dyDescent="0.2">
      <c r="A1189" t="s">
        <v>27355</v>
      </c>
      <c r="B1189" t="s">
        <v>122</v>
      </c>
      <c r="C1189" t="s">
        <v>27356</v>
      </c>
      <c r="D1189" s="1">
        <v>41863</v>
      </c>
      <c r="E1189" s="1">
        <v>43456</v>
      </c>
      <c r="F1189" t="s">
        <v>474</v>
      </c>
      <c r="I1189">
        <v>100</v>
      </c>
      <c r="J1189">
        <v>0</v>
      </c>
      <c r="K1189">
        <v>0</v>
      </c>
      <c r="L1189">
        <v>152</v>
      </c>
      <c r="M1189">
        <v>152</v>
      </c>
      <c r="N1189" t="s">
        <v>20</v>
      </c>
      <c r="O1189" t="s">
        <v>27357</v>
      </c>
      <c r="P1189" t="s">
        <v>28</v>
      </c>
      <c r="Q1189" t="s">
        <v>34233</v>
      </c>
      <c r="R1189" t="s">
        <v>34233</v>
      </c>
      <c r="S1189" t="s">
        <v>32627</v>
      </c>
      <c r="T1189" t="s">
        <v>32713</v>
      </c>
      <c r="U1189" t="s">
        <v>32769</v>
      </c>
      <c r="V1189" t="s">
        <v>32760</v>
      </c>
      <c r="W1189">
        <v>10</v>
      </c>
      <c r="X1189">
        <v>1</v>
      </c>
      <c r="Y1189">
        <v>1</v>
      </c>
      <c r="Z1189">
        <v>10</v>
      </c>
      <c r="AA1189">
        <v>3</v>
      </c>
      <c r="AD1189" t="str">
        <f t="shared" si="184"/>
        <v/>
      </c>
      <c r="AE1189" t="str">
        <f t="shared" si="188"/>
        <v/>
      </c>
      <c r="AF1189">
        <f t="shared" si="191"/>
        <v>10</v>
      </c>
      <c r="AG1189" t="str">
        <f t="shared" si="189"/>
        <v/>
      </c>
      <c r="AH1189" t="str">
        <f t="shared" si="186"/>
        <v/>
      </c>
      <c r="AI1189">
        <v>0.14499999999999999</v>
      </c>
      <c r="AJ1189" t="str">
        <f t="shared" si="185"/>
        <v/>
      </c>
      <c r="AK1189" t="str">
        <f t="shared" si="187"/>
        <v/>
      </c>
      <c r="AL1189" t="str">
        <f t="shared" si="190"/>
        <v/>
      </c>
    </row>
    <row r="1190" spans="1:39" x14ac:dyDescent="0.2">
      <c r="A1190" t="s">
        <v>23644</v>
      </c>
      <c r="B1190" t="s">
        <v>122</v>
      </c>
      <c r="C1190" t="s">
        <v>23645</v>
      </c>
      <c r="D1190" s="1">
        <v>39092</v>
      </c>
      <c r="E1190" s="1">
        <v>43456</v>
      </c>
      <c r="F1190" t="s">
        <v>19</v>
      </c>
      <c r="I1190">
        <v>100</v>
      </c>
      <c r="J1190">
        <v>0</v>
      </c>
      <c r="K1190">
        <v>0</v>
      </c>
      <c r="L1190">
        <v>1462</v>
      </c>
      <c r="M1190">
        <v>1462</v>
      </c>
      <c r="N1190" t="s">
        <v>20</v>
      </c>
      <c r="O1190" t="s">
        <v>23646</v>
      </c>
      <c r="P1190" t="s">
        <v>28</v>
      </c>
      <c r="Q1190" t="s">
        <v>34233</v>
      </c>
      <c r="R1190" t="s">
        <v>34233</v>
      </c>
      <c r="S1190" t="s">
        <v>33797</v>
      </c>
      <c r="T1190" t="s">
        <v>34357</v>
      </c>
      <c r="V1190" t="s">
        <v>32770</v>
      </c>
      <c r="AC1190">
        <v>1</v>
      </c>
      <c r="AD1190" t="str">
        <f t="shared" si="184"/>
        <v/>
      </c>
      <c r="AE1190" t="str">
        <f t="shared" si="188"/>
        <v/>
      </c>
      <c r="AF1190" t="str">
        <f t="shared" si="191"/>
        <v/>
      </c>
      <c r="AG1190">
        <f t="shared" si="189"/>
        <v>1</v>
      </c>
      <c r="AH1190">
        <f t="shared" si="186"/>
        <v>2.8</v>
      </c>
      <c r="AI1190">
        <v>0.14499999999999999</v>
      </c>
      <c r="AJ1190">
        <f t="shared" si="185"/>
        <v>0.40599999999999997</v>
      </c>
      <c r="AK1190" t="str">
        <f t="shared" si="187"/>
        <v/>
      </c>
      <c r="AL1190" t="str">
        <f t="shared" si="190"/>
        <v/>
      </c>
      <c r="AM1190" t="s">
        <v>33914</v>
      </c>
    </row>
    <row r="1191" spans="1:39" s="20" customFormat="1" x14ac:dyDescent="0.2">
      <c r="A1191" s="20" t="s">
        <v>13396</v>
      </c>
      <c r="B1191" s="20" t="s">
        <v>122</v>
      </c>
      <c r="C1191" s="20" t="s">
        <v>13397</v>
      </c>
      <c r="D1191" s="21">
        <v>36956</v>
      </c>
      <c r="E1191" s="21">
        <v>43456</v>
      </c>
      <c r="F1191" s="20" t="s">
        <v>19</v>
      </c>
      <c r="I1191" s="20">
        <v>100</v>
      </c>
      <c r="J1191" s="20">
        <v>0</v>
      </c>
      <c r="K1191" s="20">
        <v>0</v>
      </c>
      <c r="L1191" s="20">
        <v>146</v>
      </c>
      <c r="M1191" s="20">
        <v>146</v>
      </c>
      <c r="N1191" s="20" t="s">
        <v>20</v>
      </c>
      <c r="O1191" s="20" t="s">
        <v>13398</v>
      </c>
      <c r="P1191" s="20" t="s">
        <v>28</v>
      </c>
      <c r="Q1191" s="20" t="s">
        <v>34233</v>
      </c>
      <c r="R1191" s="20" t="s">
        <v>34233</v>
      </c>
      <c r="S1191" s="20" t="s">
        <v>33942</v>
      </c>
      <c r="T1191" s="20" t="s">
        <v>34233</v>
      </c>
      <c r="V1191" s="20" t="s">
        <v>32770</v>
      </c>
      <c r="AD1191" s="20" t="str">
        <f t="shared" si="184"/>
        <v/>
      </c>
      <c r="AE1191" s="20" t="str">
        <f t="shared" si="188"/>
        <v/>
      </c>
      <c r="AF1191" s="20" t="str">
        <f t="shared" si="191"/>
        <v/>
      </c>
      <c r="AG1191" s="20" t="str">
        <f t="shared" si="189"/>
        <v/>
      </c>
      <c r="AH1191" s="20" t="str">
        <f t="shared" si="186"/>
        <v/>
      </c>
      <c r="AI1191" s="20">
        <v>0.14499999999999999</v>
      </c>
      <c r="AJ1191" s="20" t="str">
        <f t="shared" si="185"/>
        <v/>
      </c>
      <c r="AK1191" s="20" t="str">
        <f t="shared" si="187"/>
        <v/>
      </c>
      <c r="AL1191" s="20" t="str">
        <f t="shared" si="190"/>
        <v/>
      </c>
      <c r="AM1191" s="20" t="s">
        <v>33915</v>
      </c>
    </row>
    <row r="1192" spans="1:39" x14ac:dyDescent="0.2">
      <c r="A1192" t="s">
        <v>23634</v>
      </c>
      <c r="B1192" t="s">
        <v>122</v>
      </c>
      <c r="C1192" t="s">
        <v>23635</v>
      </c>
      <c r="D1192" s="1">
        <v>39092</v>
      </c>
      <c r="E1192" s="1">
        <v>43456</v>
      </c>
      <c r="F1192" t="s">
        <v>19</v>
      </c>
      <c r="I1192">
        <v>100</v>
      </c>
      <c r="J1192">
        <v>0</v>
      </c>
      <c r="K1192">
        <v>0</v>
      </c>
      <c r="L1192">
        <v>2466</v>
      </c>
      <c r="M1192">
        <v>2466</v>
      </c>
      <c r="N1192" t="s">
        <v>20</v>
      </c>
      <c r="O1192" t="s">
        <v>21</v>
      </c>
      <c r="P1192" t="s">
        <v>28</v>
      </c>
      <c r="Q1192" t="s">
        <v>34234</v>
      </c>
      <c r="R1192" t="s">
        <v>34236</v>
      </c>
      <c r="S1192" t="s">
        <v>32628</v>
      </c>
      <c r="T1192" t="s">
        <v>34349</v>
      </c>
      <c r="U1192" t="s">
        <v>32636</v>
      </c>
      <c r="V1192" t="s">
        <v>32770</v>
      </c>
      <c r="Y1192">
        <v>1</v>
      </c>
      <c r="AC1192">
        <v>4</v>
      </c>
      <c r="AD1192" t="str">
        <f t="shared" si="184"/>
        <v/>
      </c>
      <c r="AE1192" t="str">
        <f t="shared" si="188"/>
        <v/>
      </c>
      <c r="AF1192" t="str">
        <f t="shared" si="191"/>
        <v/>
      </c>
      <c r="AG1192">
        <f t="shared" si="189"/>
        <v>4</v>
      </c>
      <c r="AH1192">
        <f t="shared" si="186"/>
        <v>11.2</v>
      </c>
      <c r="AI1192">
        <v>0.14499999999999999</v>
      </c>
      <c r="AJ1192">
        <f t="shared" si="185"/>
        <v>1.6239999999999999</v>
      </c>
      <c r="AK1192" t="str">
        <f t="shared" si="187"/>
        <v/>
      </c>
      <c r="AL1192" t="str">
        <f t="shared" si="190"/>
        <v/>
      </c>
    </row>
    <row r="1193" spans="1:39" x14ac:dyDescent="0.2">
      <c r="A1193" t="s">
        <v>4763</v>
      </c>
      <c r="B1193" t="s">
        <v>122</v>
      </c>
      <c r="C1193" t="s">
        <v>4764</v>
      </c>
      <c r="D1193" s="1">
        <v>36019</v>
      </c>
      <c r="E1193" s="1">
        <v>43456</v>
      </c>
      <c r="F1193" t="s">
        <v>19</v>
      </c>
      <c r="I1193">
        <v>100</v>
      </c>
      <c r="J1193">
        <v>0</v>
      </c>
      <c r="K1193">
        <v>0</v>
      </c>
      <c r="L1193">
        <v>3135</v>
      </c>
      <c r="M1193">
        <v>3135</v>
      </c>
      <c r="N1193" t="s">
        <v>20</v>
      </c>
      <c r="O1193" t="s">
        <v>4765</v>
      </c>
      <c r="P1193" t="s">
        <v>28</v>
      </c>
      <c r="Q1193" t="s">
        <v>34234</v>
      </c>
      <c r="R1193" t="s">
        <v>34236</v>
      </c>
      <c r="S1193" t="s">
        <v>33800</v>
      </c>
      <c r="T1193" t="s">
        <v>34350</v>
      </c>
      <c r="U1193" t="s">
        <v>32634</v>
      </c>
      <c r="V1193" t="s">
        <v>32772</v>
      </c>
      <c r="W1193">
        <v>360</v>
      </c>
      <c r="X1193">
        <v>2</v>
      </c>
      <c r="Y1193" t="s">
        <v>32654</v>
      </c>
      <c r="AB1193">
        <f>20+25</f>
        <v>45</v>
      </c>
      <c r="AC1193">
        <v>1</v>
      </c>
      <c r="AD1193" t="str">
        <f t="shared" si="184"/>
        <v/>
      </c>
      <c r="AE1193" t="str">
        <f t="shared" si="188"/>
        <v/>
      </c>
      <c r="AF1193" t="str">
        <f t="shared" si="191"/>
        <v/>
      </c>
      <c r="AG1193">
        <f t="shared" si="189"/>
        <v>1</v>
      </c>
      <c r="AH1193">
        <f t="shared" si="186"/>
        <v>2.8</v>
      </c>
      <c r="AI1193">
        <v>0.14499999999999999</v>
      </c>
      <c r="AJ1193">
        <f t="shared" si="185"/>
        <v>0.40599999999999997</v>
      </c>
      <c r="AK1193" t="str">
        <f t="shared" si="187"/>
        <v/>
      </c>
      <c r="AL1193" t="str">
        <f t="shared" si="190"/>
        <v/>
      </c>
      <c r="AM1193" t="s">
        <v>33916</v>
      </c>
    </row>
    <row r="1194" spans="1:39" x14ac:dyDescent="0.2">
      <c r="A1194" t="s">
        <v>35086</v>
      </c>
      <c r="B1194" t="s">
        <v>122</v>
      </c>
      <c r="C1194" t="s">
        <v>4764</v>
      </c>
      <c r="D1194" s="1">
        <v>36019</v>
      </c>
      <c r="E1194" s="1">
        <v>43456</v>
      </c>
      <c r="F1194" t="s">
        <v>19</v>
      </c>
      <c r="I1194">
        <v>100</v>
      </c>
      <c r="J1194">
        <v>0</v>
      </c>
      <c r="K1194">
        <v>0</v>
      </c>
      <c r="L1194">
        <v>3135</v>
      </c>
      <c r="M1194">
        <v>3135</v>
      </c>
      <c r="N1194" t="s">
        <v>20</v>
      </c>
      <c r="O1194" t="s">
        <v>4765</v>
      </c>
      <c r="P1194" t="s">
        <v>28</v>
      </c>
      <c r="Q1194" t="s">
        <v>34234</v>
      </c>
      <c r="R1194" t="s">
        <v>34236</v>
      </c>
      <c r="S1194" t="s">
        <v>33800</v>
      </c>
      <c r="T1194" t="s">
        <v>34350</v>
      </c>
      <c r="U1194" t="s">
        <v>32634</v>
      </c>
      <c r="V1194" t="s">
        <v>32772</v>
      </c>
      <c r="W1194">
        <v>335</v>
      </c>
      <c r="X1194">
        <v>2</v>
      </c>
      <c r="Y1194" t="s">
        <v>32654</v>
      </c>
      <c r="AB1194">
        <f>20+25</f>
        <v>45</v>
      </c>
      <c r="AC1194">
        <v>1</v>
      </c>
      <c r="AD1194" t="str">
        <f t="shared" si="184"/>
        <v/>
      </c>
      <c r="AE1194" t="str">
        <f t="shared" si="188"/>
        <v/>
      </c>
      <c r="AF1194" t="str">
        <f t="shared" si="191"/>
        <v/>
      </c>
      <c r="AG1194">
        <f t="shared" si="189"/>
        <v>1</v>
      </c>
      <c r="AH1194">
        <f t="shared" si="186"/>
        <v>2.8</v>
      </c>
      <c r="AI1194">
        <v>0.14499999999999999</v>
      </c>
      <c r="AJ1194">
        <f t="shared" si="185"/>
        <v>0.40599999999999997</v>
      </c>
      <c r="AK1194" t="str">
        <f t="shared" si="187"/>
        <v/>
      </c>
      <c r="AL1194" t="str">
        <f t="shared" si="190"/>
        <v/>
      </c>
      <c r="AM1194" t="s">
        <v>33916</v>
      </c>
    </row>
    <row r="1195" spans="1:39" x14ac:dyDescent="0.2">
      <c r="A1195" t="s">
        <v>4766</v>
      </c>
      <c r="B1195" t="s">
        <v>122</v>
      </c>
      <c r="C1195" t="s">
        <v>4767</v>
      </c>
      <c r="D1195" s="1">
        <v>36019</v>
      </c>
      <c r="E1195" s="1">
        <v>43456</v>
      </c>
      <c r="F1195" t="s">
        <v>19</v>
      </c>
      <c r="I1195">
        <v>100</v>
      </c>
      <c r="J1195">
        <v>0</v>
      </c>
      <c r="K1195">
        <v>0</v>
      </c>
      <c r="L1195">
        <v>2581</v>
      </c>
      <c r="M1195">
        <v>2581</v>
      </c>
      <c r="N1195" t="s">
        <v>20</v>
      </c>
      <c r="O1195" t="s">
        <v>4768</v>
      </c>
      <c r="P1195" t="s">
        <v>28</v>
      </c>
      <c r="Q1195" t="s">
        <v>34234</v>
      </c>
      <c r="R1195" t="s">
        <v>34236</v>
      </c>
      <c r="S1195" t="s">
        <v>33824</v>
      </c>
      <c r="T1195" t="s">
        <v>34350</v>
      </c>
      <c r="U1195" t="s">
        <v>32634</v>
      </c>
      <c r="V1195" t="s">
        <v>32773</v>
      </c>
      <c r="W1195">
        <v>385</v>
      </c>
      <c r="X1195">
        <v>2</v>
      </c>
      <c r="Y1195" t="s">
        <v>32654</v>
      </c>
      <c r="AB1195">
        <v>15</v>
      </c>
      <c r="AC1195">
        <v>1</v>
      </c>
      <c r="AD1195" t="str">
        <f t="shared" si="184"/>
        <v/>
      </c>
      <c r="AE1195" t="str">
        <f t="shared" si="188"/>
        <v/>
      </c>
      <c r="AF1195" t="str">
        <f t="shared" si="191"/>
        <v/>
      </c>
      <c r="AG1195">
        <f t="shared" si="189"/>
        <v>1</v>
      </c>
      <c r="AH1195">
        <f t="shared" si="186"/>
        <v>2.8</v>
      </c>
      <c r="AI1195">
        <v>0.14499999999999999</v>
      </c>
      <c r="AJ1195">
        <f t="shared" si="185"/>
        <v>0.40599999999999997</v>
      </c>
      <c r="AK1195" t="str">
        <f t="shared" si="187"/>
        <v/>
      </c>
      <c r="AL1195" t="str">
        <f t="shared" si="190"/>
        <v/>
      </c>
    </row>
    <row r="1196" spans="1:39" x14ac:dyDescent="0.2">
      <c r="A1196" t="s">
        <v>4769</v>
      </c>
      <c r="B1196" t="s">
        <v>122</v>
      </c>
      <c r="C1196" t="s">
        <v>4770</v>
      </c>
      <c r="D1196" s="1">
        <v>36019</v>
      </c>
      <c r="E1196" s="1">
        <v>43456</v>
      </c>
      <c r="F1196" t="s">
        <v>19</v>
      </c>
      <c r="I1196">
        <v>100</v>
      </c>
      <c r="J1196">
        <v>0</v>
      </c>
      <c r="K1196">
        <v>0</v>
      </c>
      <c r="L1196">
        <v>2770</v>
      </c>
      <c r="M1196">
        <v>2770</v>
      </c>
      <c r="N1196" t="s">
        <v>20</v>
      </c>
      <c r="O1196" t="s">
        <v>4771</v>
      </c>
      <c r="P1196" t="s">
        <v>28</v>
      </c>
      <c r="Q1196" t="s">
        <v>34234</v>
      </c>
      <c r="R1196" t="s">
        <v>34236</v>
      </c>
      <c r="S1196" t="s">
        <v>33797</v>
      </c>
      <c r="T1196" t="s">
        <v>34365</v>
      </c>
      <c r="AD1196" t="str">
        <f t="shared" si="184"/>
        <v/>
      </c>
      <c r="AE1196" t="str">
        <f t="shared" si="188"/>
        <v/>
      </c>
      <c r="AF1196" t="str">
        <f t="shared" si="191"/>
        <v/>
      </c>
      <c r="AG1196" s="17">
        <v>1</v>
      </c>
      <c r="AH1196">
        <f t="shared" si="186"/>
        <v>2.8</v>
      </c>
      <c r="AI1196">
        <v>0.14499999999999999</v>
      </c>
      <c r="AJ1196">
        <f t="shared" si="185"/>
        <v>0.40599999999999997</v>
      </c>
      <c r="AK1196" t="str">
        <f t="shared" si="187"/>
        <v/>
      </c>
      <c r="AL1196" t="str">
        <f t="shared" si="190"/>
        <v/>
      </c>
    </row>
    <row r="1197" spans="1:39" x14ac:dyDescent="0.2">
      <c r="A1197" t="s">
        <v>4781</v>
      </c>
      <c r="B1197" t="s">
        <v>122</v>
      </c>
      <c r="C1197" t="s">
        <v>4782</v>
      </c>
      <c r="D1197" s="1">
        <v>35976</v>
      </c>
      <c r="E1197" s="1">
        <v>43456</v>
      </c>
      <c r="F1197" t="s">
        <v>19</v>
      </c>
      <c r="I1197">
        <v>100</v>
      </c>
      <c r="J1197">
        <v>0</v>
      </c>
      <c r="K1197">
        <v>0</v>
      </c>
      <c r="L1197">
        <v>2162</v>
      </c>
      <c r="M1197">
        <v>2162</v>
      </c>
      <c r="N1197" t="s">
        <v>20</v>
      </c>
      <c r="O1197" t="s">
        <v>4783</v>
      </c>
      <c r="P1197" t="s">
        <v>28</v>
      </c>
      <c r="Q1197" t="s">
        <v>34234</v>
      </c>
      <c r="R1197" t="s">
        <v>34236</v>
      </c>
      <c r="S1197" t="s">
        <v>33798</v>
      </c>
      <c r="T1197" t="s">
        <v>34349</v>
      </c>
      <c r="U1197" t="s">
        <v>32634</v>
      </c>
      <c r="V1197" t="s">
        <v>32774</v>
      </c>
      <c r="W1197">
        <v>420</v>
      </c>
      <c r="X1197">
        <v>2</v>
      </c>
      <c r="Y1197" t="s">
        <v>32654</v>
      </c>
      <c r="AA1197">
        <v>8.5</v>
      </c>
      <c r="AC1197">
        <v>1</v>
      </c>
      <c r="AD1197" t="str">
        <f t="shared" si="184"/>
        <v/>
      </c>
      <c r="AE1197" t="str">
        <f t="shared" si="188"/>
        <v/>
      </c>
      <c r="AF1197" t="str">
        <f t="shared" si="191"/>
        <v/>
      </c>
      <c r="AG1197">
        <f t="shared" ref="AG1197:AG1215" si="192">IF((S1197&lt;&gt;"tühi")*(AC1197&lt;&gt;""),AC1197,"")</f>
        <v>1</v>
      </c>
      <c r="AH1197">
        <f t="shared" si="186"/>
        <v>2.8</v>
      </c>
      <c r="AI1197">
        <v>0.14499999999999999</v>
      </c>
      <c r="AJ1197">
        <f t="shared" si="185"/>
        <v>0.40599999999999997</v>
      </c>
      <c r="AK1197" t="str">
        <f t="shared" si="187"/>
        <v/>
      </c>
      <c r="AL1197" t="str">
        <f t="shared" si="190"/>
        <v/>
      </c>
    </row>
    <row r="1198" spans="1:39" x14ac:dyDescent="0.2">
      <c r="A1198" t="s">
        <v>22873</v>
      </c>
      <c r="B1198" t="s">
        <v>122</v>
      </c>
      <c r="C1198" t="s">
        <v>22874</v>
      </c>
      <c r="D1198" s="1">
        <v>38826</v>
      </c>
      <c r="E1198" s="1">
        <v>44546</v>
      </c>
      <c r="F1198" t="s">
        <v>20562</v>
      </c>
      <c r="I1198">
        <v>100</v>
      </c>
      <c r="J1198">
        <v>0</v>
      </c>
      <c r="K1198">
        <v>0</v>
      </c>
      <c r="L1198">
        <v>2632</v>
      </c>
      <c r="M1198">
        <v>2632</v>
      </c>
      <c r="N1198" t="s">
        <v>20</v>
      </c>
      <c r="O1198" t="s">
        <v>22875</v>
      </c>
      <c r="P1198" t="s">
        <v>28</v>
      </c>
      <c r="Q1198" t="s">
        <v>34233</v>
      </c>
      <c r="R1198" t="s">
        <v>34233</v>
      </c>
      <c r="S1198" t="s">
        <v>33942</v>
      </c>
      <c r="T1198" t="s">
        <v>34233</v>
      </c>
      <c r="V1198" t="s">
        <v>32652</v>
      </c>
      <c r="AD1198" t="str">
        <f t="shared" si="184"/>
        <v/>
      </c>
      <c r="AE1198" t="str">
        <f t="shared" si="188"/>
        <v/>
      </c>
      <c r="AF1198" t="str">
        <f t="shared" si="191"/>
        <v/>
      </c>
      <c r="AG1198" t="str">
        <f t="shared" si="192"/>
        <v/>
      </c>
      <c r="AH1198" t="str">
        <f t="shared" si="186"/>
        <v/>
      </c>
      <c r="AI1198">
        <v>0.14499999999999999</v>
      </c>
      <c r="AJ1198" t="str">
        <f t="shared" si="185"/>
        <v/>
      </c>
      <c r="AK1198" t="str">
        <f t="shared" si="187"/>
        <v/>
      </c>
      <c r="AL1198" t="str">
        <f t="shared" si="190"/>
        <v/>
      </c>
    </row>
    <row r="1199" spans="1:39" x14ac:dyDescent="0.2">
      <c r="A1199" t="s">
        <v>26908</v>
      </c>
      <c r="B1199" t="s">
        <v>122</v>
      </c>
      <c r="C1199" t="s">
        <v>26909</v>
      </c>
      <c r="D1199" s="1">
        <v>41549</v>
      </c>
      <c r="E1199" s="1">
        <v>43456</v>
      </c>
      <c r="F1199" t="s">
        <v>26</v>
      </c>
      <c r="I1199">
        <v>100</v>
      </c>
      <c r="J1199">
        <v>0</v>
      </c>
      <c r="K1199">
        <v>0</v>
      </c>
      <c r="L1199">
        <v>1200</v>
      </c>
      <c r="M1199">
        <v>1200</v>
      </c>
      <c r="N1199" t="s">
        <v>20</v>
      </c>
      <c r="O1199" t="s">
        <v>26910</v>
      </c>
      <c r="P1199" t="s">
        <v>28</v>
      </c>
      <c r="Q1199" t="s">
        <v>34233</v>
      </c>
      <c r="R1199" t="s">
        <v>34233</v>
      </c>
      <c r="S1199" t="s">
        <v>34233</v>
      </c>
      <c r="T1199" t="s">
        <v>34233</v>
      </c>
      <c r="V1199" t="s">
        <v>34895</v>
      </c>
      <c r="AD1199" t="str">
        <f t="shared" si="184"/>
        <v/>
      </c>
      <c r="AE1199" t="str">
        <f t="shared" si="188"/>
        <v/>
      </c>
      <c r="AF1199" t="str">
        <f t="shared" si="191"/>
        <v/>
      </c>
      <c r="AG1199" t="str">
        <f t="shared" si="192"/>
        <v/>
      </c>
      <c r="AH1199" t="str">
        <f t="shared" si="186"/>
        <v/>
      </c>
      <c r="AI1199">
        <v>0.14499999999999999</v>
      </c>
      <c r="AJ1199" t="str">
        <f t="shared" si="185"/>
        <v/>
      </c>
      <c r="AK1199" t="str">
        <f t="shared" si="187"/>
        <v/>
      </c>
      <c r="AL1199" t="str">
        <f t="shared" si="190"/>
        <v/>
      </c>
    </row>
    <row r="1200" spans="1:39" x14ac:dyDescent="0.2">
      <c r="A1200" t="s">
        <v>18458</v>
      </c>
      <c r="B1200" t="s">
        <v>122</v>
      </c>
      <c r="C1200" t="s">
        <v>18459</v>
      </c>
      <c r="D1200" s="1">
        <v>37998</v>
      </c>
      <c r="E1200" s="1">
        <v>43456</v>
      </c>
      <c r="F1200" s="9" t="s">
        <v>26</v>
      </c>
      <c r="I1200">
        <v>100</v>
      </c>
      <c r="J1200">
        <v>0</v>
      </c>
      <c r="K1200">
        <v>0</v>
      </c>
      <c r="L1200">
        <v>3053</v>
      </c>
      <c r="M1200">
        <v>3053</v>
      </c>
      <c r="N1200" t="s">
        <v>20</v>
      </c>
      <c r="O1200" t="s">
        <v>18460</v>
      </c>
      <c r="P1200" t="s">
        <v>28</v>
      </c>
      <c r="Q1200" t="s">
        <v>34233</v>
      </c>
      <c r="R1200" t="s">
        <v>34233</v>
      </c>
      <c r="S1200" t="s">
        <v>33942</v>
      </c>
      <c r="T1200" t="s">
        <v>34233</v>
      </c>
      <c r="U1200" t="s">
        <v>32775</v>
      </c>
      <c r="V1200" t="s">
        <v>32647</v>
      </c>
      <c r="AD1200" t="str">
        <f t="shared" si="184"/>
        <v/>
      </c>
      <c r="AE1200" t="str">
        <f t="shared" si="188"/>
        <v/>
      </c>
      <c r="AF1200" t="str">
        <f t="shared" si="191"/>
        <v/>
      </c>
      <c r="AG1200" t="str">
        <f t="shared" si="192"/>
        <v/>
      </c>
      <c r="AH1200" t="str">
        <f t="shared" si="186"/>
        <v/>
      </c>
      <c r="AI1200">
        <v>0.14499999999999999</v>
      </c>
      <c r="AJ1200" t="str">
        <f t="shared" si="185"/>
        <v/>
      </c>
      <c r="AK1200" t="str">
        <f t="shared" si="187"/>
        <v/>
      </c>
      <c r="AL1200" t="str">
        <f t="shared" si="190"/>
        <v/>
      </c>
      <c r="AM1200" t="s">
        <v>33917</v>
      </c>
    </row>
    <row r="1201" spans="1:39" x14ac:dyDescent="0.2">
      <c r="A1201" t="s">
        <v>24250</v>
      </c>
      <c r="B1201" t="s">
        <v>122</v>
      </c>
      <c r="C1201" t="s">
        <v>24251</v>
      </c>
      <c r="D1201" s="1">
        <v>39426</v>
      </c>
      <c r="E1201" s="1">
        <v>44546</v>
      </c>
      <c r="F1201" t="s">
        <v>889</v>
      </c>
      <c r="I1201">
        <v>100</v>
      </c>
      <c r="J1201">
        <v>0</v>
      </c>
      <c r="K1201">
        <v>0</v>
      </c>
      <c r="L1201">
        <v>11191</v>
      </c>
      <c r="M1201">
        <v>11191</v>
      </c>
      <c r="N1201" t="s">
        <v>20</v>
      </c>
      <c r="O1201" t="s">
        <v>17726</v>
      </c>
      <c r="P1201" t="s">
        <v>28</v>
      </c>
      <c r="Q1201" t="s">
        <v>34233</v>
      </c>
      <c r="R1201" t="s">
        <v>34233</v>
      </c>
      <c r="S1201" t="s">
        <v>33942</v>
      </c>
      <c r="T1201" t="s">
        <v>34233</v>
      </c>
      <c r="V1201" t="s">
        <v>34939</v>
      </c>
      <c r="AD1201" t="str">
        <f t="shared" si="184"/>
        <v/>
      </c>
      <c r="AE1201" t="str">
        <f t="shared" si="188"/>
        <v/>
      </c>
      <c r="AF1201" t="str">
        <f t="shared" si="191"/>
        <v/>
      </c>
      <c r="AG1201" t="str">
        <f t="shared" si="192"/>
        <v/>
      </c>
      <c r="AH1201" t="str">
        <f t="shared" si="186"/>
        <v/>
      </c>
      <c r="AI1201">
        <v>0.14499999999999999</v>
      </c>
      <c r="AJ1201" t="str">
        <f t="shared" si="185"/>
        <v/>
      </c>
      <c r="AK1201" t="str">
        <f t="shared" si="187"/>
        <v/>
      </c>
      <c r="AL1201" t="str">
        <f t="shared" si="190"/>
        <v/>
      </c>
    </row>
    <row r="1202" spans="1:39" x14ac:dyDescent="0.2">
      <c r="A1202" t="s">
        <v>28116</v>
      </c>
      <c r="B1202" t="s">
        <v>122</v>
      </c>
      <c r="C1202" t="s">
        <v>28117</v>
      </c>
      <c r="D1202" s="1">
        <v>42467</v>
      </c>
      <c r="E1202" s="1">
        <v>43957</v>
      </c>
      <c r="F1202" t="s">
        <v>889</v>
      </c>
      <c r="I1202">
        <v>100</v>
      </c>
      <c r="J1202">
        <v>0</v>
      </c>
      <c r="K1202">
        <v>0</v>
      </c>
      <c r="L1202">
        <v>8150</v>
      </c>
      <c r="M1202">
        <v>8150</v>
      </c>
      <c r="N1202" t="s">
        <v>20</v>
      </c>
      <c r="O1202" t="s">
        <v>28118</v>
      </c>
      <c r="P1202" t="s">
        <v>28</v>
      </c>
      <c r="Q1202" t="s">
        <v>34233</v>
      </c>
      <c r="R1202" t="s">
        <v>34233</v>
      </c>
      <c r="S1202" t="s">
        <v>33942</v>
      </c>
      <c r="T1202" t="s">
        <v>34233</v>
      </c>
      <c r="V1202" t="s">
        <v>32740</v>
      </c>
      <c r="AD1202" t="str">
        <f t="shared" si="184"/>
        <v/>
      </c>
      <c r="AE1202" t="str">
        <f t="shared" si="188"/>
        <v/>
      </c>
      <c r="AF1202" t="str">
        <f t="shared" si="191"/>
        <v/>
      </c>
      <c r="AG1202" t="str">
        <f t="shared" si="192"/>
        <v/>
      </c>
      <c r="AH1202" t="str">
        <f t="shared" si="186"/>
        <v/>
      </c>
      <c r="AI1202">
        <v>0.14499999999999999</v>
      </c>
      <c r="AJ1202" t="str">
        <f t="shared" si="185"/>
        <v/>
      </c>
      <c r="AK1202" t="str">
        <f t="shared" si="187"/>
        <v/>
      </c>
      <c r="AL1202" t="str">
        <f t="shared" si="190"/>
        <v/>
      </c>
    </row>
    <row r="1203" spans="1:39" x14ac:dyDescent="0.2">
      <c r="A1203" t="s">
        <v>28506</v>
      </c>
      <c r="B1203" t="s">
        <v>122</v>
      </c>
      <c r="C1203" t="s">
        <v>28507</v>
      </c>
      <c r="D1203" s="1">
        <v>42608</v>
      </c>
      <c r="E1203" s="1">
        <v>43456</v>
      </c>
      <c r="F1203" t="s">
        <v>889</v>
      </c>
      <c r="I1203">
        <v>100</v>
      </c>
      <c r="J1203">
        <v>0</v>
      </c>
      <c r="K1203">
        <v>0</v>
      </c>
      <c r="L1203">
        <v>1376</v>
      </c>
      <c r="M1203">
        <v>1376</v>
      </c>
      <c r="N1203" t="s">
        <v>20</v>
      </c>
      <c r="O1203" t="s">
        <v>28508</v>
      </c>
      <c r="P1203" t="s">
        <v>28</v>
      </c>
      <c r="Q1203" t="s">
        <v>34233</v>
      </c>
      <c r="R1203" t="s">
        <v>34233</v>
      </c>
      <c r="S1203" t="s">
        <v>33942</v>
      </c>
      <c r="T1203" t="s">
        <v>34233</v>
      </c>
      <c r="V1203" t="s">
        <v>32740</v>
      </c>
      <c r="AD1203" t="str">
        <f t="shared" si="184"/>
        <v/>
      </c>
      <c r="AE1203" t="str">
        <f t="shared" si="188"/>
        <v/>
      </c>
      <c r="AF1203" t="str">
        <f t="shared" si="191"/>
        <v/>
      </c>
      <c r="AG1203" t="str">
        <f t="shared" si="192"/>
        <v/>
      </c>
      <c r="AH1203" t="str">
        <f t="shared" si="186"/>
        <v/>
      </c>
      <c r="AI1203">
        <v>0.14499999999999999</v>
      </c>
      <c r="AJ1203" t="str">
        <f t="shared" si="185"/>
        <v/>
      </c>
      <c r="AK1203" t="str">
        <f t="shared" si="187"/>
        <v/>
      </c>
      <c r="AL1203" t="str">
        <f t="shared" si="190"/>
        <v/>
      </c>
    </row>
    <row r="1204" spans="1:39" x14ac:dyDescent="0.2">
      <c r="A1204" t="s">
        <v>28579</v>
      </c>
      <c r="B1204" t="s">
        <v>122</v>
      </c>
      <c r="C1204" t="s">
        <v>28580</v>
      </c>
      <c r="D1204" s="1">
        <v>42608</v>
      </c>
      <c r="E1204" s="1">
        <v>43951</v>
      </c>
      <c r="F1204" t="s">
        <v>889</v>
      </c>
      <c r="I1204">
        <v>100</v>
      </c>
      <c r="J1204">
        <v>0</v>
      </c>
      <c r="K1204">
        <v>0</v>
      </c>
      <c r="L1204">
        <v>1797</v>
      </c>
      <c r="M1204">
        <v>1797</v>
      </c>
      <c r="N1204" t="s">
        <v>20</v>
      </c>
      <c r="O1204" t="s">
        <v>28581</v>
      </c>
      <c r="P1204" t="s">
        <v>28</v>
      </c>
      <c r="Q1204" t="s">
        <v>34233</v>
      </c>
      <c r="R1204" t="s">
        <v>34233</v>
      </c>
      <c r="S1204" t="s">
        <v>33942</v>
      </c>
      <c r="T1204" t="s">
        <v>34233</v>
      </c>
      <c r="V1204" t="s">
        <v>32740</v>
      </c>
      <c r="AD1204" t="str">
        <f t="shared" si="184"/>
        <v/>
      </c>
      <c r="AE1204" t="str">
        <f t="shared" si="188"/>
        <v/>
      </c>
      <c r="AF1204" t="str">
        <f t="shared" si="191"/>
        <v/>
      </c>
      <c r="AG1204" t="str">
        <f t="shared" si="192"/>
        <v/>
      </c>
      <c r="AH1204" t="str">
        <f t="shared" si="186"/>
        <v/>
      </c>
      <c r="AI1204">
        <v>0.14499999999999999</v>
      </c>
      <c r="AJ1204" t="str">
        <f t="shared" si="185"/>
        <v/>
      </c>
      <c r="AK1204" t="str">
        <f t="shared" si="187"/>
        <v/>
      </c>
      <c r="AL1204" t="str">
        <f t="shared" si="190"/>
        <v/>
      </c>
    </row>
    <row r="1205" spans="1:39" x14ac:dyDescent="0.2">
      <c r="A1205" t="s">
        <v>18334</v>
      </c>
      <c r="B1205" t="s">
        <v>122</v>
      </c>
      <c r="C1205" t="s">
        <v>18335</v>
      </c>
      <c r="D1205" s="1">
        <v>43475</v>
      </c>
      <c r="E1205" s="1">
        <v>43957</v>
      </c>
      <c r="F1205" t="s">
        <v>889</v>
      </c>
      <c r="I1205">
        <v>100</v>
      </c>
      <c r="J1205">
        <v>0</v>
      </c>
      <c r="K1205">
        <v>0</v>
      </c>
      <c r="L1205">
        <v>238</v>
      </c>
      <c r="M1205">
        <v>238</v>
      </c>
      <c r="N1205" t="s">
        <v>20</v>
      </c>
      <c r="O1205" t="s">
        <v>18336</v>
      </c>
      <c r="P1205" t="s">
        <v>44</v>
      </c>
      <c r="Q1205" t="s">
        <v>34233</v>
      </c>
      <c r="R1205" t="s">
        <v>34233</v>
      </c>
      <c r="S1205" t="s">
        <v>33942</v>
      </c>
      <c r="T1205" t="s">
        <v>34233</v>
      </c>
      <c r="V1205" t="s">
        <v>32740</v>
      </c>
      <c r="AD1205" t="str">
        <f t="shared" si="184"/>
        <v/>
      </c>
      <c r="AE1205" t="str">
        <f t="shared" si="188"/>
        <v/>
      </c>
      <c r="AF1205" t="str">
        <f t="shared" si="191"/>
        <v/>
      </c>
      <c r="AG1205" t="str">
        <f t="shared" si="192"/>
        <v/>
      </c>
      <c r="AH1205" t="str">
        <f t="shared" si="186"/>
        <v/>
      </c>
      <c r="AI1205">
        <v>0.14499999999999999</v>
      </c>
      <c r="AJ1205" t="str">
        <f t="shared" si="185"/>
        <v/>
      </c>
      <c r="AK1205" t="str">
        <f t="shared" si="187"/>
        <v/>
      </c>
      <c r="AL1205" t="str">
        <f t="shared" si="190"/>
        <v/>
      </c>
    </row>
    <row r="1206" spans="1:39" x14ac:dyDescent="0.2">
      <c r="A1206" t="s">
        <v>27311</v>
      </c>
      <c r="B1206" t="s">
        <v>122</v>
      </c>
      <c r="C1206" t="s">
        <v>27312</v>
      </c>
      <c r="D1206" s="1">
        <v>41817</v>
      </c>
      <c r="E1206" s="1">
        <v>43456</v>
      </c>
      <c r="F1206" t="s">
        <v>474</v>
      </c>
      <c r="I1206">
        <v>100</v>
      </c>
      <c r="J1206">
        <v>0</v>
      </c>
      <c r="K1206">
        <v>0</v>
      </c>
      <c r="L1206">
        <v>35</v>
      </c>
      <c r="M1206">
        <v>35</v>
      </c>
      <c r="N1206" t="s">
        <v>20</v>
      </c>
      <c r="O1206" t="s">
        <v>27307</v>
      </c>
      <c r="P1206" t="s">
        <v>28</v>
      </c>
      <c r="Q1206" t="s">
        <v>34233</v>
      </c>
      <c r="R1206" t="s">
        <v>34233</v>
      </c>
      <c r="S1206" t="s">
        <v>32627</v>
      </c>
      <c r="T1206" t="s">
        <v>34233</v>
      </c>
      <c r="AD1206" t="str">
        <f t="shared" si="184"/>
        <v/>
      </c>
      <c r="AE1206" t="str">
        <f t="shared" si="188"/>
        <v/>
      </c>
      <c r="AF1206" t="str">
        <f t="shared" si="191"/>
        <v/>
      </c>
      <c r="AG1206" t="str">
        <f t="shared" si="192"/>
        <v/>
      </c>
      <c r="AH1206" t="str">
        <f t="shared" si="186"/>
        <v/>
      </c>
      <c r="AI1206">
        <v>0.14499999999999999</v>
      </c>
      <c r="AJ1206" t="str">
        <f t="shared" si="185"/>
        <v/>
      </c>
      <c r="AK1206" t="str">
        <f t="shared" si="187"/>
        <v/>
      </c>
      <c r="AL1206" t="str">
        <f t="shared" si="190"/>
        <v/>
      </c>
    </row>
    <row r="1207" spans="1:39" x14ac:dyDescent="0.2">
      <c r="A1207" t="s">
        <v>27305</v>
      </c>
      <c r="B1207" t="s">
        <v>122</v>
      </c>
      <c r="C1207" t="s">
        <v>27306</v>
      </c>
      <c r="D1207" s="1">
        <v>41817</v>
      </c>
      <c r="E1207" s="1">
        <v>43957</v>
      </c>
      <c r="F1207" t="s">
        <v>470</v>
      </c>
      <c r="I1207">
        <v>100</v>
      </c>
      <c r="J1207">
        <v>0</v>
      </c>
      <c r="K1207">
        <v>0</v>
      </c>
      <c r="L1207">
        <v>22423</v>
      </c>
      <c r="M1207">
        <v>22423</v>
      </c>
      <c r="N1207" t="s">
        <v>20</v>
      </c>
      <c r="O1207" t="s">
        <v>27307</v>
      </c>
      <c r="P1207" t="s">
        <v>28</v>
      </c>
      <c r="Q1207" t="s">
        <v>34233</v>
      </c>
      <c r="R1207" t="s">
        <v>34233</v>
      </c>
      <c r="S1207" t="s">
        <v>32627</v>
      </c>
      <c r="T1207" t="s">
        <v>34370</v>
      </c>
      <c r="U1207" t="s">
        <v>32776</v>
      </c>
      <c r="V1207" t="s">
        <v>32777</v>
      </c>
      <c r="W1207">
        <v>15000</v>
      </c>
      <c r="X1207">
        <v>17</v>
      </c>
      <c r="Y1207">
        <v>3</v>
      </c>
      <c r="Z1207">
        <v>38000</v>
      </c>
      <c r="AD1207" t="str">
        <f t="shared" si="184"/>
        <v/>
      </c>
      <c r="AE1207" t="str">
        <f t="shared" si="188"/>
        <v/>
      </c>
      <c r="AF1207">
        <f t="shared" si="191"/>
        <v>38000</v>
      </c>
      <c r="AG1207" t="str">
        <f t="shared" si="192"/>
        <v/>
      </c>
      <c r="AH1207" t="str">
        <f t="shared" si="186"/>
        <v/>
      </c>
      <c r="AI1207">
        <v>0.14499999999999999</v>
      </c>
      <c r="AJ1207" t="str">
        <f t="shared" si="185"/>
        <v/>
      </c>
      <c r="AK1207" t="str">
        <f t="shared" si="187"/>
        <v/>
      </c>
      <c r="AL1207" t="str">
        <f t="shared" si="190"/>
        <v/>
      </c>
      <c r="AM1207" t="s">
        <v>33918</v>
      </c>
    </row>
    <row r="1208" spans="1:39" x14ac:dyDescent="0.2">
      <c r="A1208" t="s">
        <v>21919</v>
      </c>
      <c r="B1208" t="s">
        <v>122</v>
      </c>
      <c r="C1208" t="s">
        <v>21920</v>
      </c>
      <c r="D1208" s="1">
        <v>38720</v>
      </c>
      <c r="E1208" s="1">
        <v>43456</v>
      </c>
      <c r="F1208" t="s">
        <v>474</v>
      </c>
      <c r="I1208">
        <v>100</v>
      </c>
      <c r="J1208">
        <v>0</v>
      </c>
      <c r="K1208">
        <v>0</v>
      </c>
      <c r="L1208">
        <v>8343</v>
      </c>
      <c r="M1208">
        <v>8343</v>
      </c>
      <c r="N1208" t="s">
        <v>20</v>
      </c>
      <c r="O1208" t="s">
        <v>21921</v>
      </c>
      <c r="P1208" t="s">
        <v>28</v>
      </c>
      <c r="Q1208" t="s">
        <v>34242</v>
      </c>
      <c r="R1208">
        <v>12</v>
      </c>
      <c r="S1208" t="s">
        <v>33799</v>
      </c>
      <c r="T1208" t="s">
        <v>34418</v>
      </c>
      <c r="U1208" t="s">
        <v>32778</v>
      </c>
      <c r="V1208" t="s">
        <v>32774</v>
      </c>
      <c r="AD1208" t="str">
        <f t="shared" si="184"/>
        <v/>
      </c>
      <c r="AE1208" t="str">
        <f t="shared" si="188"/>
        <v/>
      </c>
      <c r="AF1208" t="str">
        <f t="shared" si="191"/>
        <v/>
      </c>
      <c r="AG1208" t="str">
        <f t="shared" si="192"/>
        <v/>
      </c>
      <c r="AH1208" t="str">
        <f t="shared" si="186"/>
        <v/>
      </c>
      <c r="AI1208">
        <v>0.14499999999999999</v>
      </c>
      <c r="AJ1208">
        <v>12</v>
      </c>
      <c r="AK1208" t="str">
        <f t="shared" si="187"/>
        <v/>
      </c>
    </row>
    <row r="1209" spans="1:39" x14ac:dyDescent="0.2">
      <c r="A1209" t="s">
        <v>13768</v>
      </c>
      <c r="B1209" t="s">
        <v>122</v>
      </c>
      <c r="C1209" t="s">
        <v>13769</v>
      </c>
      <c r="D1209" s="1">
        <v>36973</v>
      </c>
      <c r="E1209" s="1">
        <v>43456</v>
      </c>
      <c r="F1209" t="s">
        <v>2354</v>
      </c>
      <c r="I1209">
        <v>100</v>
      </c>
      <c r="J1209">
        <v>0</v>
      </c>
      <c r="K1209">
        <v>0</v>
      </c>
      <c r="L1209">
        <v>5406</v>
      </c>
      <c r="M1209">
        <v>5406</v>
      </c>
      <c r="N1209" t="s">
        <v>20</v>
      </c>
      <c r="O1209" t="s">
        <v>13770</v>
      </c>
      <c r="P1209" t="s">
        <v>28</v>
      </c>
      <c r="Q1209" t="s">
        <v>32680</v>
      </c>
      <c r="R1209">
        <v>5</v>
      </c>
      <c r="S1209" t="s">
        <v>32627</v>
      </c>
      <c r="T1209" t="s">
        <v>34419</v>
      </c>
      <c r="AD1209" t="str">
        <f t="shared" si="184"/>
        <v/>
      </c>
      <c r="AE1209" t="str">
        <f t="shared" si="188"/>
        <v/>
      </c>
      <c r="AF1209" t="str">
        <f t="shared" si="191"/>
        <v/>
      </c>
      <c r="AG1209" t="str">
        <f t="shared" si="192"/>
        <v/>
      </c>
      <c r="AH1209" t="str">
        <f t="shared" si="186"/>
        <v/>
      </c>
      <c r="AI1209">
        <v>0.14499999999999999</v>
      </c>
      <c r="AJ1209">
        <v>5</v>
      </c>
      <c r="AK1209" t="str">
        <f t="shared" si="187"/>
        <v/>
      </c>
      <c r="AL1209" t="str">
        <f t="shared" si="190"/>
        <v/>
      </c>
    </row>
    <row r="1210" spans="1:39" x14ac:dyDescent="0.2">
      <c r="A1210" t="s">
        <v>13711</v>
      </c>
      <c r="B1210" t="s">
        <v>122</v>
      </c>
      <c r="C1210" t="s">
        <v>13712</v>
      </c>
      <c r="D1210" s="1">
        <v>37168</v>
      </c>
      <c r="E1210" s="1">
        <v>44302</v>
      </c>
      <c r="F1210" t="s">
        <v>470</v>
      </c>
      <c r="I1210">
        <v>100</v>
      </c>
      <c r="J1210">
        <v>0</v>
      </c>
      <c r="K1210">
        <v>0</v>
      </c>
      <c r="L1210">
        <v>884</v>
      </c>
      <c r="M1210">
        <v>884</v>
      </c>
      <c r="N1210" t="s">
        <v>20</v>
      </c>
      <c r="O1210" t="s">
        <v>13713</v>
      </c>
      <c r="P1210" t="s">
        <v>28</v>
      </c>
      <c r="Q1210" t="s">
        <v>34233</v>
      </c>
      <c r="R1210" t="s">
        <v>34233</v>
      </c>
      <c r="S1210" t="s">
        <v>32627</v>
      </c>
      <c r="T1210" t="s">
        <v>34420</v>
      </c>
      <c r="AD1210" t="str">
        <f t="shared" si="184"/>
        <v/>
      </c>
      <c r="AE1210" t="str">
        <f t="shared" si="188"/>
        <v/>
      </c>
      <c r="AF1210" t="str">
        <f t="shared" si="191"/>
        <v/>
      </c>
      <c r="AG1210" t="str">
        <f t="shared" si="192"/>
        <v/>
      </c>
      <c r="AH1210" t="str">
        <f t="shared" si="186"/>
        <v/>
      </c>
      <c r="AI1210">
        <v>0.14499999999999999</v>
      </c>
      <c r="AJ1210" t="str">
        <f t="shared" si="185"/>
        <v/>
      </c>
      <c r="AK1210" t="str">
        <f t="shared" si="187"/>
        <v/>
      </c>
      <c r="AL1210" t="str">
        <f t="shared" si="190"/>
        <v/>
      </c>
    </row>
    <row r="1211" spans="1:39" x14ac:dyDescent="0.2">
      <c r="A1211" t="s">
        <v>20297</v>
      </c>
      <c r="B1211" t="s">
        <v>122</v>
      </c>
      <c r="C1211" t="s">
        <v>20298</v>
      </c>
      <c r="D1211" s="1">
        <v>38377</v>
      </c>
      <c r="E1211" s="1">
        <v>43456</v>
      </c>
      <c r="F1211" t="s">
        <v>2354</v>
      </c>
      <c r="G1211" t="s">
        <v>470</v>
      </c>
      <c r="I1211">
        <v>85</v>
      </c>
      <c r="J1211">
        <v>15</v>
      </c>
      <c r="K1211">
        <v>0</v>
      </c>
      <c r="L1211">
        <v>4935</v>
      </c>
      <c r="M1211">
        <v>4935</v>
      </c>
      <c r="N1211" t="s">
        <v>20</v>
      </c>
      <c r="O1211" t="s">
        <v>20299</v>
      </c>
      <c r="P1211" t="s">
        <v>28</v>
      </c>
      <c r="Q1211" t="s">
        <v>34233</v>
      </c>
      <c r="R1211" t="s">
        <v>34233</v>
      </c>
      <c r="S1211" t="s">
        <v>32627</v>
      </c>
      <c r="T1211" t="s">
        <v>34421</v>
      </c>
      <c r="U1211" t="s">
        <v>32780</v>
      </c>
      <c r="V1211" t="s">
        <v>32779</v>
      </c>
      <c r="AD1211" t="str">
        <f t="shared" ref="AD1211:AD1274" si="193">IF((S1211="tühi")*(F1211&lt;&gt;"Elamumaa")*(G1211&lt;&gt;"Elamumaa")*(H1211&lt;&gt;"Elamumaa"),IF(Z1211=0,"",Z1211),"")</f>
        <v/>
      </c>
      <c r="AE1211" t="str">
        <f t="shared" si="188"/>
        <v/>
      </c>
      <c r="AF1211" t="str">
        <f t="shared" si="191"/>
        <v/>
      </c>
      <c r="AG1211" t="str">
        <f t="shared" si="192"/>
        <v/>
      </c>
      <c r="AH1211" t="str">
        <f t="shared" si="186"/>
        <v/>
      </c>
      <c r="AI1211">
        <v>0.14499999999999999</v>
      </c>
      <c r="AJ1211" t="str">
        <f t="shared" si="185"/>
        <v/>
      </c>
      <c r="AK1211" t="str">
        <f t="shared" si="187"/>
        <v/>
      </c>
      <c r="AL1211" t="str">
        <f t="shared" si="190"/>
        <v/>
      </c>
      <c r="AM1211" t="s">
        <v>33919</v>
      </c>
    </row>
    <row r="1212" spans="1:39" x14ac:dyDescent="0.2">
      <c r="A1212" t="s">
        <v>15270</v>
      </c>
      <c r="B1212" t="s">
        <v>122</v>
      </c>
      <c r="C1212" t="s">
        <v>15271</v>
      </c>
      <c r="D1212" s="1">
        <v>37371</v>
      </c>
      <c r="E1212" s="1">
        <v>43951</v>
      </c>
      <c r="F1212" t="s">
        <v>26</v>
      </c>
      <c r="I1212">
        <v>100</v>
      </c>
      <c r="J1212">
        <v>0</v>
      </c>
      <c r="K1212">
        <v>0</v>
      </c>
      <c r="L1212">
        <v>6590</v>
      </c>
      <c r="M1212">
        <v>6590</v>
      </c>
      <c r="N1212" t="s">
        <v>20</v>
      </c>
      <c r="O1212" t="s">
        <v>15272</v>
      </c>
      <c r="P1212" t="s">
        <v>44</v>
      </c>
      <c r="Q1212" t="s">
        <v>34233</v>
      </c>
      <c r="R1212" t="s">
        <v>34233</v>
      </c>
      <c r="S1212" t="s">
        <v>33942</v>
      </c>
      <c r="T1212" t="s">
        <v>34233</v>
      </c>
      <c r="U1212" t="s">
        <v>34226</v>
      </c>
      <c r="V1212" t="s">
        <v>32777</v>
      </c>
      <c r="W1212">
        <v>600</v>
      </c>
      <c r="X1212">
        <v>2</v>
      </c>
      <c r="Y1212">
        <v>1</v>
      </c>
      <c r="Z1212">
        <v>1800</v>
      </c>
      <c r="AD1212">
        <f t="shared" si="193"/>
        <v>1800</v>
      </c>
      <c r="AE1212" t="str">
        <f t="shared" si="188"/>
        <v/>
      </c>
      <c r="AF1212" t="str">
        <f t="shared" si="191"/>
        <v/>
      </c>
      <c r="AG1212" t="str">
        <f t="shared" si="192"/>
        <v/>
      </c>
      <c r="AH1212" t="str">
        <f t="shared" si="186"/>
        <v/>
      </c>
      <c r="AI1212">
        <v>0.14499999999999999</v>
      </c>
      <c r="AJ1212" t="str">
        <f t="shared" si="185"/>
        <v/>
      </c>
      <c r="AK1212" t="str">
        <f t="shared" si="187"/>
        <v/>
      </c>
      <c r="AL1212" t="str">
        <f t="shared" si="190"/>
        <v/>
      </c>
    </row>
    <row r="1213" spans="1:39" x14ac:dyDescent="0.2">
      <c r="A1213" t="s">
        <v>25090</v>
      </c>
      <c r="B1213" t="s">
        <v>122</v>
      </c>
      <c r="C1213" t="s">
        <v>25091</v>
      </c>
      <c r="D1213" s="1">
        <v>39645</v>
      </c>
      <c r="E1213" s="1">
        <v>43456</v>
      </c>
      <c r="F1213" t="s">
        <v>26</v>
      </c>
      <c r="I1213">
        <v>100</v>
      </c>
      <c r="J1213">
        <v>0</v>
      </c>
      <c r="K1213">
        <v>0</v>
      </c>
      <c r="L1213">
        <v>9047</v>
      </c>
      <c r="M1213">
        <v>9047</v>
      </c>
      <c r="N1213" t="s">
        <v>20</v>
      </c>
      <c r="O1213" t="s">
        <v>25092</v>
      </c>
      <c r="P1213" t="s">
        <v>44</v>
      </c>
      <c r="Q1213" t="s">
        <v>34233</v>
      </c>
      <c r="R1213" t="s">
        <v>34233</v>
      </c>
      <c r="S1213" t="s">
        <v>34233</v>
      </c>
      <c r="T1213" t="s">
        <v>34233</v>
      </c>
      <c r="AD1213" t="str">
        <f t="shared" si="193"/>
        <v/>
      </c>
      <c r="AE1213" t="str">
        <f t="shared" si="188"/>
        <v/>
      </c>
      <c r="AF1213" t="str">
        <f t="shared" si="191"/>
        <v/>
      </c>
      <c r="AG1213" t="str">
        <f t="shared" si="192"/>
        <v/>
      </c>
      <c r="AH1213" t="str">
        <f t="shared" si="186"/>
        <v/>
      </c>
      <c r="AI1213">
        <v>0.14499999999999999</v>
      </c>
      <c r="AJ1213" t="str">
        <f t="shared" si="185"/>
        <v/>
      </c>
      <c r="AK1213" t="str">
        <f t="shared" si="187"/>
        <v/>
      </c>
      <c r="AL1213" t="str">
        <f t="shared" si="190"/>
        <v/>
      </c>
    </row>
    <row r="1214" spans="1:39" x14ac:dyDescent="0.2">
      <c r="A1214" t="s">
        <v>31074</v>
      </c>
      <c r="B1214" t="s">
        <v>122</v>
      </c>
      <c r="C1214" t="s">
        <v>31075</v>
      </c>
      <c r="D1214" s="1">
        <v>43859</v>
      </c>
      <c r="E1214" s="1">
        <v>44068</v>
      </c>
      <c r="F1214" t="s">
        <v>26</v>
      </c>
      <c r="I1214">
        <v>100</v>
      </c>
      <c r="J1214">
        <v>0</v>
      </c>
      <c r="K1214">
        <v>0</v>
      </c>
      <c r="L1214">
        <v>509</v>
      </c>
      <c r="M1214">
        <v>509</v>
      </c>
      <c r="N1214" t="s">
        <v>20</v>
      </c>
      <c r="O1214" t="s">
        <v>31076</v>
      </c>
      <c r="P1214" t="s">
        <v>44</v>
      </c>
      <c r="Q1214" t="s">
        <v>34233</v>
      </c>
      <c r="R1214" t="s">
        <v>34233</v>
      </c>
      <c r="S1214" t="s">
        <v>34233</v>
      </c>
      <c r="T1214" t="s">
        <v>34233</v>
      </c>
      <c r="AD1214" t="str">
        <f t="shared" si="193"/>
        <v/>
      </c>
      <c r="AE1214" t="str">
        <f t="shared" si="188"/>
        <v/>
      </c>
      <c r="AF1214" t="str">
        <f t="shared" si="191"/>
        <v/>
      </c>
      <c r="AG1214" t="str">
        <f t="shared" si="192"/>
        <v/>
      </c>
      <c r="AH1214" t="str">
        <f t="shared" si="186"/>
        <v/>
      </c>
      <c r="AI1214">
        <v>0.14499999999999999</v>
      </c>
      <c r="AJ1214" t="str">
        <f t="shared" si="185"/>
        <v/>
      </c>
      <c r="AK1214" t="str">
        <f t="shared" si="187"/>
        <v/>
      </c>
      <c r="AL1214" t="str">
        <f t="shared" si="190"/>
        <v/>
      </c>
    </row>
    <row r="1215" spans="1:39" x14ac:dyDescent="0.2">
      <c r="A1215" t="s">
        <v>27178</v>
      </c>
      <c r="B1215" t="s">
        <v>122</v>
      </c>
      <c r="C1215" t="s">
        <v>27179</v>
      </c>
      <c r="D1215" s="1">
        <v>41715</v>
      </c>
      <c r="E1215" s="1">
        <v>43951</v>
      </c>
      <c r="F1215" t="s">
        <v>26</v>
      </c>
      <c r="I1215">
        <v>100</v>
      </c>
      <c r="J1215">
        <v>0</v>
      </c>
      <c r="K1215">
        <v>0</v>
      </c>
      <c r="L1215">
        <v>3183</v>
      </c>
      <c r="M1215">
        <v>3183</v>
      </c>
      <c r="N1215" t="s">
        <v>20</v>
      </c>
      <c r="O1215" t="s">
        <v>27180</v>
      </c>
      <c r="P1215" t="s">
        <v>44</v>
      </c>
      <c r="Q1215" t="s">
        <v>34233</v>
      </c>
      <c r="R1215" t="s">
        <v>34233</v>
      </c>
      <c r="S1215" t="s">
        <v>34233</v>
      </c>
      <c r="T1215" t="s">
        <v>34233</v>
      </c>
      <c r="AD1215" t="str">
        <f t="shared" si="193"/>
        <v/>
      </c>
      <c r="AE1215" t="str">
        <f t="shared" si="188"/>
        <v/>
      </c>
      <c r="AF1215" t="str">
        <f t="shared" si="191"/>
        <v/>
      </c>
      <c r="AG1215" t="str">
        <f t="shared" si="192"/>
        <v/>
      </c>
      <c r="AH1215" t="str">
        <f t="shared" si="186"/>
        <v/>
      </c>
      <c r="AI1215">
        <v>0.14499999999999999</v>
      </c>
      <c r="AJ1215" t="str">
        <f t="shared" si="185"/>
        <v/>
      </c>
      <c r="AK1215" t="str">
        <f t="shared" si="187"/>
        <v/>
      </c>
      <c r="AL1215" t="str">
        <f t="shared" si="190"/>
        <v/>
      </c>
    </row>
    <row r="1216" spans="1:39" x14ac:dyDescent="0.2">
      <c r="A1216" t="s">
        <v>8941</v>
      </c>
      <c r="B1216" t="s">
        <v>122</v>
      </c>
      <c r="C1216" t="s">
        <v>8942</v>
      </c>
      <c r="D1216" s="1">
        <v>36243</v>
      </c>
      <c r="E1216" s="1">
        <v>44623</v>
      </c>
      <c r="F1216" t="s">
        <v>470</v>
      </c>
      <c r="I1216">
        <v>100</v>
      </c>
      <c r="J1216">
        <v>0</v>
      </c>
      <c r="K1216">
        <v>0</v>
      </c>
      <c r="L1216">
        <v>1140</v>
      </c>
      <c r="M1216">
        <v>1140</v>
      </c>
      <c r="N1216" t="s">
        <v>20</v>
      </c>
      <c r="O1216" t="s">
        <v>8943</v>
      </c>
      <c r="P1216" t="s">
        <v>28</v>
      </c>
      <c r="Q1216" t="s">
        <v>34233</v>
      </c>
      <c r="R1216" t="s">
        <v>34233</v>
      </c>
      <c r="S1216" t="s">
        <v>32627</v>
      </c>
      <c r="T1216" t="s">
        <v>34349</v>
      </c>
      <c r="AD1216" t="str">
        <f t="shared" si="193"/>
        <v/>
      </c>
      <c r="AE1216" t="str">
        <f t="shared" si="188"/>
        <v/>
      </c>
      <c r="AF1216" t="str">
        <f t="shared" si="191"/>
        <v/>
      </c>
      <c r="AG1216" s="17">
        <v>1</v>
      </c>
      <c r="AH1216">
        <f t="shared" si="186"/>
        <v>2.8</v>
      </c>
      <c r="AI1216">
        <v>0.14499999999999999</v>
      </c>
      <c r="AJ1216">
        <f t="shared" si="185"/>
        <v>0.40599999999999997</v>
      </c>
      <c r="AK1216" t="str">
        <f t="shared" si="187"/>
        <v/>
      </c>
      <c r="AL1216" t="str">
        <f t="shared" si="190"/>
        <v/>
      </c>
    </row>
    <row r="1217" spans="1:38" x14ac:dyDescent="0.2">
      <c r="A1217" t="s">
        <v>925</v>
      </c>
      <c r="B1217" t="s">
        <v>122</v>
      </c>
      <c r="C1217" t="s">
        <v>926</v>
      </c>
      <c r="D1217" s="1">
        <v>35318</v>
      </c>
      <c r="E1217" s="1">
        <v>43456</v>
      </c>
      <c r="F1217" t="s">
        <v>19</v>
      </c>
      <c r="I1217">
        <v>100</v>
      </c>
      <c r="J1217">
        <v>0</v>
      </c>
      <c r="K1217">
        <v>0</v>
      </c>
      <c r="L1217">
        <v>1257</v>
      </c>
      <c r="M1217">
        <v>1257</v>
      </c>
      <c r="N1217" t="s">
        <v>20</v>
      </c>
      <c r="O1217" t="s">
        <v>927</v>
      </c>
      <c r="P1217" t="s">
        <v>28</v>
      </c>
      <c r="Q1217" t="s">
        <v>34233</v>
      </c>
      <c r="R1217" t="s">
        <v>34233</v>
      </c>
      <c r="S1217" t="s">
        <v>32628</v>
      </c>
      <c r="T1217" t="s">
        <v>34349</v>
      </c>
      <c r="AD1217" t="str">
        <f t="shared" si="193"/>
        <v/>
      </c>
      <c r="AE1217" t="str">
        <f t="shared" si="188"/>
        <v/>
      </c>
      <c r="AF1217" t="str">
        <f t="shared" si="191"/>
        <v/>
      </c>
      <c r="AG1217" s="17">
        <v>1</v>
      </c>
      <c r="AH1217">
        <f t="shared" si="186"/>
        <v>2.8</v>
      </c>
      <c r="AI1217">
        <v>0.14499999999999999</v>
      </c>
      <c r="AJ1217">
        <f t="shared" si="185"/>
        <v>0.40599999999999997</v>
      </c>
      <c r="AK1217" t="str">
        <f t="shared" si="187"/>
        <v/>
      </c>
      <c r="AL1217" t="str">
        <f t="shared" si="190"/>
        <v/>
      </c>
    </row>
    <row r="1218" spans="1:38" x14ac:dyDescent="0.2">
      <c r="A1218" t="s">
        <v>1070</v>
      </c>
      <c r="B1218" t="s">
        <v>122</v>
      </c>
      <c r="C1218" t="s">
        <v>1071</v>
      </c>
      <c r="D1218" s="1">
        <v>35362</v>
      </c>
      <c r="E1218" s="1">
        <v>43456</v>
      </c>
      <c r="F1218" t="s">
        <v>19</v>
      </c>
      <c r="I1218">
        <v>100</v>
      </c>
      <c r="J1218">
        <v>0</v>
      </c>
      <c r="K1218">
        <v>0</v>
      </c>
      <c r="L1218">
        <v>1573</v>
      </c>
      <c r="M1218">
        <v>1573</v>
      </c>
      <c r="N1218" t="s">
        <v>20</v>
      </c>
      <c r="O1218" t="s">
        <v>1072</v>
      </c>
      <c r="P1218" t="s">
        <v>28</v>
      </c>
      <c r="Q1218" t="s">
        <v>34233</v>
      </c>
      <c r="R1218" t="s">
        <v>34233</v>
      </c>
      <c r="S1218" t="s">
        <v>32628</v>
      </c>
      <c r="T1218" t="s">
        <v>34366</v>
      </c>
      <c r="AD1218" t="str">
        <f t="shared" si="193"/>
        <v/>
      </c>
      <c r="AE1218" t="str">
        <f t="shared" si="188"/>
        <v/>
      </c>
      <c r="AF1218" t="str">
        <f t="shared" si="191"/>
        <v/>
      </c>
      <c r="AG1218" s="17">
        <v>1</v>
      </c>
      <c r="AH1218">
        <f t="shared" si="186"/>
        <v>2.8</v>
      </c>
      <c r="AI1218">
        <v>0.14499999999999999</v>
      </c>
      <c r="AJ1218">
        <f t="shared" ref="AJ1218:AJ1281" si="194">IF(COUNTBLANK(AH1218),"",AH1218*AI1218)</f>
        <v>0.40599999999999997</v>
      </c>
      <c r="AK1218" t="str">
        <f t="shared" si="187"/>
        <v/>
      </c>
      <c r="AL1218" t="str">
        <f t="shared" si="190"/>
        <v/>
      </c>
    </row>
    <row r="1219" spans="1:38" x14ac:dyDescent="0.2">
      <c r="A1219" t="s">
        <v>6810</v>
      </c>
      <c r="B1219" t="s">
        <v>122</v>
      </c>
      <c r="C1219" t="s">
        <v>6811</v>
      </c>
      <c r="D1219" s="1">
        <v>36146</v>
      </c>
      <c r="E1219" s="1">
        <v>43456</v>
      </c>
      <c r="F1219" t="s">
        <v>19</v>
      </c>
      <c r="I1219">
        <v>100</v>
      </c>
      <c r="J1219">
        <v>0</v>
      </c>
      <c r="K1219">
        <v>0</v>
      </c>
      <c r="L1219">
        <v>1197</v>
      </c>
      <c r="M1219">
        <v>1197</v>
      </c>
      <c r="N1219" t="s">
        <v>20</v>
      </c>
      <c r="O1219" t="s">
        <v>6812</v>
      </c>
      <c r="P1219" t="s">
        <v>28</v>
      </c>
      <c r="Q1219" t="s">
        <v>34233</v>
      </c>
      <c r="R1219" t="s">
        <v>34233</v>
      </c>
      <c r="S1219" t="s">
        <v>33797</v>
      </c>
      <c r="T1219" t="s">
        <v>34349</v>
      </c>
      <c r="AD1219" t="str">
        <f t="shared" si="193"/>
        <v/>
      </c>
      <c r="AE1219" t="str">
        <f t="shared" si="188"/>
        <v/>
      </c>
      <c r="AF1219" t="str">
        <f t="shared" si="191"/>
        <v/>
      </c>
      <c r="AG1219" s="17">
        <v>1</v>
      </c>
      <c r="AH1219">
        <f t="shared" ref="AH1219:AH1282" si="195">IF(AG1219="","",AG1219*2.8)</f>
        <v>2.8</v>
      </c>
      <c r="AI1219">
        <v>0.14499999999999999</v>
      </c>
      <c r="AJ1219">
        <f t="shared" si="194"/>
        <v>0.40599999999999997</v>
      </c>
      <c r="AK1219" t="str">
        <f t="shared" ref="AK1219:AK1282" si="196">IF(AE1219="","",AE1219*2.8)</f>
        <v/>
      </c>
      <c r="AL1219" t="str">
        <f t="shared" si="190"/>
        <v/>
      </c>
    </row>
    <row r="1220" spans="1:38" x14ac:dyDescent="0.2">
      <c r="A1220" t="s">
        <v>6020</v>
      </c>
      <c r="B1220" t="s">
        <v>122</v>
      </c>
      <c r="C1220" t="s">
        <v>6021</v>
      </c>
      <c r="D1220" s="1">
        <v>36171</v>
      </c>
      <c r="E1220" s="1">
        <v>43456</v>
      </c>
      <c r="F1220" t="s">
        <v>19</v>
      </c>
      <c r="I1220">
        <v>100</v>
      </c>
      <c r="J1220">
        <v>0</v>
      </c>
      <c r="K1220">
        <v>0</v>
      </c>
      <c r="L1220">
        <v>1455</v>
      </c>
      <c r="M1220">
        <v>1455</v>
      </c>
      <c r="N1220" t="s">
        <v>20</v>
      </c>
      <c r="O1220" t="s">
        <v>6022</v>
      </c>
      <c r="P1220" t="s">
        <v>28</v>
      </c>
      <c r="Q1220" t="s">
        <v>34233</v>
      </c>
      <c r="R1220" t="s">
        <v>34233</v>
      </c>
      <c r="S1220" t="s">
        <v>33797</v>
      </c>
      <c r="T1220" t="s">
        <v>32634</v>
      </c>
      <c r="AD1220" t="str">
        <f t="shared" si="193"/>
        <v/>
      </c>
      <c r="AE1220" t="str">
        <f t="shared" si="188"/>
        <v/>
      </c>
      <c r="AF1220" t="str">
        <f t="shared" si="191"/>
        <v/>
      </c>
      <c r="AG1220" s="17">
        <v>1</v>
      </c>
      <c r="AH1220">
        <f t="shared" si="195"/>
        <v>2.8</v>
      </c>
      <c r="AI1220">
        <v>0.14499999999999999</v>
      </c>
      <c r="AJ1220">
        <f t="shared" si="194"/>
        <v>0.40599999999999997</v>
      </c>
      <c r="AK1220" t="str">
        <f t="shared" si="196"/>
        <v/>
      </c>
      <c r="AL1220" t="str">
        <f t="shared" si="190"/>
        <v/>
      </c>
    </row>
    <row r="1221" spans="1:38" x14ac:dyDescent="0.2">
      <c r="A1221" t="s">
        <v>8908</v>
      </c>
      <c r="B1221" t="s">
        <v>122</v>
      </c>
      <c r="C1221" t="s">
        <v>8909</v>
      </c>
      <c r="D1221" s="1">
        <v>36243</v>
      </c>
      <c r="E1221" s="1">
        <v>43456</v>
      </c>
      <c r="F1221" t="s">
        <v>19</v>
      </c>
      <c r="I1221">
        <v>100</v>
      </c>
      <c r="J1221">
        <v>0</v>
      </c>
      <c r="K1221">
        <v>0</v>
      </c>
      <c r="L1221">
        <v>1208</v>
      </c>
      <c r="M1221">
        <v>1208</v>
      </c>
      <c r="N1221" t="s">
        <v>20</v>
      </c>
      <c r="O1221" t="s">
        <v>8910</v>
      </c>
      <c r="P1221" t="s">
        <v>28</v>
      </c>
      <c r="Q1221" t="s">
        <v>34233</v>
      </c>
      <c r="R1221" t="s">
        <v>34233</v>
      </c>
      <c r="S1221" t="s">
        <v>32628</v>
      </c>
      <c r="T1221" t="s">
        <v>34349</v>
      </c>
      <c r="AD1221" t="str">
        <f t="shared" si="193"/>
        <v/>
      </c>
      <c r="AE1221" t="str">
        <f t="shared" si="188"/>
        <v/>
      </c>
      <c r="AF1221" t="str">
        <f t="shared" si="191"/>
        <v/>
      </c>
      <c r="AG1221" s="17">
        <v>1</v>
      </c>
      <c r="AH1221">
        <f t="shared" si="195"/>
        <v>2.8</v>
      </c>
      <c r="AI1221">
        <v>0.14499999999999999</v>
      </c>
      <c r="AJ1221">
        <f t="shared" si="194"/>
        <v>0.40599999999999997</v>
      </c>
      <c r="AK1221" t="str">
        <f t="shared" si="196"/>
        <v/>
      </c>
      <c r="AL1221" t="str">
        <f t="shared" si="190"/>
        <v/>
      </c>
    </row>
    <row r="1222" spans="1:38" x14ac:dyDescent="0.2">
      <c r="A1222" t="s">
        <v>894</v>
      </c>
      <c r="B1222" t="s">
        <v>122</v>
      </c>
      <c r="C1222" t="s">
        <v>895</v>
      </c>
      <c r="D1222" s="1">
        <v>35255</v>
      </c>
      <c r="E1222" s="1">
        <v>43456</v>
      </c>
      <c r="F1222" t="s">
        <v>19</v>
      </c>
      <c r="I1222">
        <v>100</v>
      </c>
      <c r="J1222">
        <v>0</v>
      </c>
      <c r="K1222">
        <v>0</v>
      </c>
      <c r="L1222">
        <v>2038</v>
      </c>
      <c r="M1222">
        <v>2038</v>
      </c>
      <c r="N1222" t="s">
        <v>20</v>
      </c>
      <c r="O1222" t="s">
        <v>896</v>
      </c>
      <c r="P1222" t="s">
        <v>28</v>
      </c>
      <c r="Q1222" t="s">
        <v>34233</v>
      </c>
      <c r="R1222" t="s">
        <v>34233</v>
      </c>
      <c r="S1222" t="s">
        <v>33797</v>
      </c>
      <c r="T1222" t="s">
        <v>34349</v>
      </c>
      <c r="U1222" t="s">
        <v>32634</v>
      </c>
      <c r="V1222" t="s">
        <v>32781</v>
      </c>
      <c r="W1222">
        <v>406</v>
      </c>
      <c r="X1222">
        <v>2</v>
      </c>
      <c r="Y1222" t="s">
        <v>32654</v>
      </c>
      <c r="AA1222">
        <v>8.5</v>
      </c>
      <c r="AC1222">
        <v>1</v>
      </c>
      <c r="AD1222" t="str">
        <f t="shared" si="193"/>
        <v/>
      </c>
      <c r="AE1222" t="str">
        <f t="shared" ref="AE1222:AE1285" si="197">IF((S1222="tühi")*(AC1222&lt;&gt;""),AC1222,"")</f>
        <v/>
      </c>
      <c r="AF1222" t="str">
        <f t="shared" si="191"/>
        <v/>
      </c>
      <c r="AG1222">
        <f>IF((S1222&lt;&gt;"tühi")*(AC1222&lt;&gt;""),AC1222,"")</f>
        <v>1</v>
      </c>
      <c r="AH1222">
        <f t="shared" si="195"/>
        <v>2.8</v>
      </c>
      <c r="AI1222">
        <v>0.14499999999999999</v>
      </c>
      <c r="AJ1222">
        <f t="shared" si="194"/>
        <v>0.40599999999999997</v>
      </c>
      <c r="AK1222" t="str">
        <f t="shared" si="196"/>
        <v/>
      </c>
      <c r="AL1222" t="str">
        <f t="shared" si="190"/>
        <v/>
      </c>
    </row>
    <row r="1223" spans="1:38" x14ac:dyDescent="0.2">
      <c r="A1223" t="s">
        <v>1061</v>
      </c>
      <c r="B1223" t="s">
        <v>122</v>
      </c>
      <c r="C1223" t="s">
        <v>1062</v>
      </c>
      <c r="D1223" s="1">
        <v>35326</v>
      </c>
      <c r="E1223" s="1">
        <v>43456</v>
      </c>
      <c r="F1223" t="s">
        <v>19</v>
      </c>
      <c r="I1223">
        <v>100</v>
      </c>
      <c r="J1223">
        <v>0</v>
      </c>
      <c r="K1223">
        <v>0</v>
      </c>
      <c r="L1223">
        <v>1213</v>
      </c>
      <c r="M1223">
        <v>1213</v>
      </c>
      <c r="N1223" t="s">
        <v>20</v>
      </c>
      <c r="O1223" t="s">
        <v>1063</v>
      </c>
      <c r="P1223" t="s">
        <v>28</v>
      </c>
      <c r="Q1223" t="s">
        <v>34233</v>
      </c>
      <c r="R1223" t="s">
        <v>34233</v>
      </c>
      <c r="S1223" t="s">
        <v>32628</v>
      </c>
      <c r="T1223" t="s">
        <v>34357</v>
      </c>
      <c r="AD1223" t="str">
        <f t="shared" si="193"/>
        <v/>
      </c>
      <c r="AE1223" t="str">
        <f t="shared" si="197"/>
        <v/>
      </c>
      <c r="AF1223" t="str">
        <f t="shared" si="191"/>
        <v/>
      </c>
      <c r="AG1223" s="17">
        <v>1</v>
      </c>
      <c r="AH1223">
        <f t="shared" si="195"/>
        <v>2.8</v>
      </c>
      <c r="AI1223">
        <v>0.14499999999999999</v>
      </c>
      <c r="AJ1223">
        <f t="shared" si="194"/>
        <v>0.40599999999999997</v>
      </c>
      <c r="AK1223" t="str">
        <f t="shared" si="196"/>
        <v/>
      </c>
      <c r="AL1223" t="str">
        <f t="shared" si="190"/>
        <v/>
      </c>
    </row>
    <row r="1224" spans="1:38" x14ac:dyDescent="0.2">
      <c r="A1224" t="s">
        <v>22750</v>
      </c>
      <c r="B1224" t="s">
        <v>122</v>
      </c>
      <c r="C1224" t="s">
        <v>22751</v>
      </c>
      <c r="D1224" s="1">
        <v>35531</v>
      </c>
      <c r="E1224" s="1">
        <v>43456</v>
      </c>
      <c r="F1224" t="s">
        <v>19</v>
      </c>
      <c r="I1224">
        <v>100</v>
      </c>
      <c r="J1224">
        <v>0</v>
      </c>
      <c r="K1224">
        <v>0</v>
      </c>
      <c r="L1224">
        <v>1626</v>
      </c>
      <c r="M1224">
        <v>1626</v>
      </c>
      <c r="N1224" t="s">
        <v>20</v>
      </c>
      <c r="O1224" t="s">
        <v>22752</v>
      </c>
      <c r="P1224" t="s">
        <v>28</v>
      </c>
      <c r="Q1224" t="s">
        <v>34233</v>
      </c>
      <c r="R1224" t="s">
        <v>34233</v>
      </c>
      <c r="S1224" t="s">
        <v>32628</v>
      </c>
      <c r="T1224" t="s">
        <v>34349</v>
      </c>
      <c r="AD1224" t="str">
        <f t="shared" si="193"/>
        <v/>
      </c>
      <c r="AE1224" t="str">
        <f t="shared" si="197"/>
        <v/>
      </c>
      <c r="AF1224" t="str">
        <f t="shared" si="191"/>
        <v/>
      </c>
      <c r="AG1224" s="17">
        <v>1</v>
      </c>
      <c r="AH1224">
        <f t="shared" si="195"/>
        <v>2.8</v>
      </c>
      <c r="AI1224">
        <v>0.14499999999999999</v>
      </c>
      <c r="AJ1224">
        <f t="shared" si="194"/>
        <v>0.40599999999999997</v>
      </c>
      <c r="AK1224" t="str">
        <f t="shared" si="196"/>
        <v/>
      </c>
      <c r="AL1224" t="str">
        <f t="shared" si="190"/>
        <v/>
      </c>
    </row>
    <row r="1225" spans="1:38" x14ac:dyDescent="0.2">
      <c r="A1225" t="s">
        <v>29326</v>
      </c>
      <c r="B1225" t="s">
        <v>122</v>
      </c>
      <c r="C1225" t="s">
        <v>29327</v>
      </c>
      <c r="D1225" s="1">
        <v>43658</v>
      </c>
      <c r="E1225" s="1">
        <v>44546</v>
      </c>
      <c r="F1225" t="s">
        <v>474</v>
      </c>
      <c r="I1225">
        <v>100</v>
      </c>
      <c r="J1225">
        <v>0</v>
      </c>
      <c r="K1225">
        <v>0</v>
      </c>
      <c r="L1225">
        <v>69</v>
      </c>
      <c r="M1225">
        <v>69</v>
      </c>
      <c r="N1225" t="s">
        <v>20</v>
      </c>
      <c r="O1225" t="s">
        <v>29328</v>
      </c>
      <c r="P1225" t="s">
        <v>28</v>
      </c>
      <c r="Q1225" t="s">
        <v>34233</v>
      </c>
      <c r="R1225" t="s">
        <v>34233</v>
      </c>
      <c r="S1225" t="s">
        <v>32627</v>
      </c>
      <c r="T1225" t="s">
        <v>34233</v>
      </c>
      <c r="AD1225" t="str">
        <f t="shared" si="193"/>
        <v/>
      </c>
      <c r="AE1225" t="str">
        <f t="shared" si="197"/>
        <v/>
      </c>
      <c r="AF1225" t="str">
        <f t="shared" si="191"/>
        <v/>
      </c>
      <c r="AG1225" t="str">
        <f>IF((S1225&lt;&gt;"tühi")*(AC1225&lt;&gt;""),AC1225,"")</f>
        <v/>
      </c>
      <c r="AH1225" t="str">
        <f t="shared" si="195"/>
        <v/>
      </c>
      <c r="AI1225">
        <v>0.14499999999999999</v>
      </c>
      <c r="AJ1225" t="str">
        <f t="shared" si="194"/>
        <v/>
      </c>
      <c r="AK1225" t="str">
        <f t="shared" si="196"/>
        <v/>
      </c>
      <c r="AL1225" t="str">
        <f t="shared" si="190"/>
        <v/>
      </c>
    </row>
    <row r="1226" spans="1:38" x14ac:dyDescent="0.2">
      <c r="A1226" t="s">
        <v>6664</v>
      </c>
      <c r="B1226" t="s">
        <v>122</v>
      </c>
      <c r="C1226" t="s">
        <v>6665</v>
      </c>
      <c r="D1226" s="1">
        <v>36173</v>
      </c>
      <c r="E1226" s="1">
        <v>43456</v>
      </c>
      <c r="F1226" t="s">
        <v>19</v>
      </c>
      <c r="I1226">
        <v>100</v>
      </c>
      <c r="J1226">
        <v>0</v>
      </c>
      <c r="K1226">
        <v>0</v>
      </c>
      <c r="L1226">
        <v>1207</v>
      </c>
      <c r="M1226">
        <v>1207</v>
      </c>
      <c r="N1226" t="s">
        <v>20</v>
      </c>
      <c r="O1226" t="s">
        <v>6666</v>
      </c>
      <c r="P1226" t="s">
        <v>28</v>
      </c>
      <c r="Q1226" t="s">
        <v>34233</v>
      </c>
      <c r="R1226" t="s">
        <v>34233</v>
      </c>
      <c r="S1226" t="s">
        <v>32628</v>
      </c>
      <c r="T1226" t="s">
        <v>34349</v>
      </c>
      <c r="AD1226" t="str">
        <f t="shared" si="193"/>
        <v/>
      </c>
      <c r="AE1226" t="str">
        <f t="shared" si="197"/>
        <v/>
      </c>
      <c r="AF1226" t="str">
        <f t="shared" si="191"/>
        <v/>
      </c>
      <c r="AG1226" s="17">
        <v>1</v>
      </c>
      <c r="AH1226">
        <f t="shared" si="195"/>
        <v>2.8</v>
      </c>
      <c r="AI1226">
        <v>0.14499999999999999</v>
      </c>
      <c r="AJ1226">
        <f t="shared" si="194"/>
        <v>0.40599999999999997</v>
      </c>
      <c r="AK1226" t="str">
        <f t="shared" si="196"/>
        <v/>
      </c>
      <c r="AL1226" t="str">
        <f t="shared" si="190"/>
        <v/>
      </c>
    </row>
    <row r="1227" spans="1:38" x14ac:dyDescent="0.2">
      <c r="A1227" t="s">
        <v>5652</v>
      </c>
      <c r="B1227" t="s">
        <v>122</v>
      </c>
      <c r="C1227" t="s">
        <v>5653</v>
      </c>
      <c r="D1227" s="1">
        <v>36097</v>
      </c>
      <c r="E1227" s="1">
        <v>43456</v>
      </c>
      <c r="F1227" t="s">
        <v>19</v>
      </c>
      <c r="I1227">
        <v>100</v>
      </c>
      <c r="J1227">
        <v>0</v>
      </c>
      <c r="K1227">
        <v>0</v>
      </c>
      <c r="L1227">
        <v>1662</v>
      </c>
      <c r="M1227">
        <v>1662</v>
      </c>
      <c r="N1227" t="s">
        <v>20</v>
      </c>
      <c r="O1227" t="s">
        <v>5654</v>
      </c>
      <c r="P1227" t="s">
        <v>28</v>
      </c>
      <c r="Q1227" t="s">
        <v>34233</v>
      </c>
      <c r="R1227" t="s">
        <v>34233</v>
      </c>
      <c r="S1227" t="s">
        <v>33797</v>
      </c>
      <c r="T1227" t="s">
        <v>34349</v>
      </c>
      <c r="AD1227" t="str">
        <f t="shared" si="193"/>
        <v/>
      </c>
      <c r="AE1227" t="str">
        <f t="shared" si="197"/>
        <v/>
      </c>
      <c r="AF1227" t="str">
        <f t="shared" si="191"/>
        <v/>
      </c>
      <c r="AG1227" s="17">
        <v>1</v>
      </c>
      <c r="AH1227">
        <f t="shared" si="195"/>
        <v>2.8</v>
      </c>
      <c r="AI1227">
        <v>0.14499999999999999</v>
      </c>
      <c r="AJ1227">
        <f t="shared" si="194"/>
        <v>0.40599999999999997</v>
      </c>
      <c r="AK1227" t="str">
        <f t="shared" si="196"/>
        <v/>
      </c>
      <c r="AL1227" t="str">
        <f t="shared" si="190"/>
        <v/>
      </c>
    </row>
    <row r="1228" spans="1:38" x14ac:dyDescent="0.2">
      <c r="A1228" t="s">
        <v>20582</v>
      </c>
      <c r="B1228" t="s">
        <v>122</v>
      </c>
      <c r="C1228" t="s">
        <v>20583</v>
      </c>
      <c r="D1228" s="1">
        <v>38358</v>
      </c>
      <c r="E1228" s="1">
        <v>43456</v>
      </c>
      <c r="F1228" t="s">
        <v>889</v>
      </c>
      <c r="I1228">
        <v>100</v>
      </c>
      <c r="J1228">
        <v>0</v>
      </c>
      <c r="K1228">
        <v>0</v>
      </c>
      <c r="L1228">
        <v>1000</v>
      </c>
      <c r="M1228">
        <v>1000</v>
      </c>
      <c r="N1228" t="s">
        <v>20</v>
      </c>
      <c r="O1228" t="s">
        <v>20584</v>
      </c>
      <c r="P1228" t="s">
        <v>28</v>
      </c>
      <c r="Q1228" t="s">
        <v>34233</v>
      </c>
      <c r="R1228" t="s">
        <v>34233</v>
      </c>
      <c r="S1228" t="s">
        <v>33942</v>
      </c>
      <c r="T1228" t="s">
        <v>34233</v>
      </c>
      <c r="V1228" t="s">
        <v>32779</v>
      </c>
      <c r="AD1228" t="str">
        <f t="shared" si="193"/>
        <v/>
      </c>
      <c r="AE1228" t="str">
        <f t="shared" si="197"/>
        <v/>
      </c>
      <c r="AF1228" t="str">
        <f t="shared" si="191"/>
        <v/>
      </c>
      <c r="AG1228" t="str">
        <f t="shared" ref="AG1228:AG1252" si="198">IF((S1228&lt;&gt;"tühi")*(AC1228&lt;&gt;""),AC1228,"")</f>
        <v/>
      </c>
      <c r="AH1228" t="str">
        <f t="shared" si="195"/>
        <v/>
      </c>
      <c r="AI1228">
        <v>0.14499999999999999</v>
      </c>
      <c r="AJ1228" t="str">
        <f t="shared" si="194"/>
        <v/>
      </c>
      <c r="AK1228" t="str">
        <f t="shared" si="196"/>
        <v/>
      </c>
      <c r="AL1228" t="str">
        <f t="shared" si="190"/>
        <v/>
      </c>
    </row>
    <row r="1229" spans="1:38" x14ac:dyDescent="0.2">
      <c r="A1229" t="s">
        <v>14705</v>
      </c>
      <c r="B1229" t="s">
        <v>122</v>
      </c>
      <c r="C1229" t="s">
        <v>14354</v>
      </c>
      <c r="D1229" s="1">
        <v>37258</v>
      </c>
      <c r="E1229" s="1">
        <v>43456</v>
      </c>
      <c r="F1229" t="s">
        <v>474</v>
      </c>
      <c r="I1229">
        <v>100</v>
      </c>
      <c r="J1229">
        <v>0</v>
      </c>
      <c r="K1229">
        <v>0</v>
      </c>
      <c r="L1229">
        <v>6771</v>
      </c>
      <c r="M1229">
        <v>6771</v>
      </c>
      <c r="N1229" t="s">
        <v>20</v>
      </c>
      <c r="O1229" t="s">
        <v>14706</v>
      </c>
      <c r="P1229" t="s">
        <v>28</v>
      </c>
      <c r="Q1229" t="s">
        <v>34233</v>
      </c>
      <c r="R1229" t="s">
        <v>34233</v>
      </c>
      <c r="S1229" t="s">
        <v>33942</v>
      </c>
      <c r="T1229" t="s">
        <v>34233</v>
      </c>
      <c r="AD1229" t="str">
        <f t="shared" si="193"/>
        <v/>
      </c>
      <c r="AE1229" t="str">
        <f t="shared" si="197"/>
        <v/>
      </c>
      <c r="AF1229" t="str">
        <f t="shared" si="191"/>
        <v/>
      </c>
      <c r="AG1229" t="str">
        <f t="shared" si="198"/>
        <v/>
      </c>
      <c r="AH1229" t="str">
        <f t="shared" si="195"/>
        <v/>
      </c>
      <c r="AI1229">
        <v>0.14499999999999999</v>
      </c>
      <c r="AJ1229" t="str">
        <f t="shared" si="194"/>
        <v/>
      </c>
      <c r="AK1229" t="str">
        <f t="shared" si="196"/>
        <v/>
      </c>
      <c r="AL1229" t="str">
        <f t="shared" si="190"/>
        <v/>
      </c>
    </row>
    <row r="1230" spans="1:38" x14ac:dyDescent="0.2">
      <c r="A1230" t="s">
        <v>8538</v>
      </c>
      <c r="B1230" t="s">
        <v>122</v>
      </c>
      <c r="C1230" t="s">
        <v>8539</v>
      </c>
      <c r="D1230" s="1">
        <v>36291</v>
      </c>
      <c r="E1230" s="1">
        <v>43456</v>
      </c>
      <c r="F1230" t="s">
        <v>19</v>
      </c>
      <c r="I1230">
        <v>100</v>
      </c>
      <c r="J1230">
        <v>0</v>
      </c>
      <c r="K1230">
        <v>0</v>
      </c>
      <c r="L1230">
        <v>2071</v>
      </c>
      <c r="M1230">
        <v>2071</v>
      </c>
      <c r="N1230" t="s">
        <v>20</v>
      </c>
      <c r="O1230" t="s">
        <v>8540</v>
      </c>
      <c r="P1230" t="s">
        <v>28</v>
      </c>
      <c r="Q1230" t="s">
        <v>34234</v>
      </c>
      <c r="R1230" t="s">
        <v>34243</v>
      </c>
      <c r="S1230" t="s">
        <v>33800</v>
      </c>
      <c r="T1230" t="s">
        <v>34349</v>
      </c>
      <c r="U1230" t="s">
        <v>32634</v>
      </c>
      <c r="V1230" t="s">
        <v>32782</v>
      </c>
      <c r="X1230">
        <v>2</v>
      </c>
      <c r="Y1230">
        <v>1</v>
      </c>
      <c r="AA1230">
        <v>7.5</v>
      </c>
      <c r="AB1230">
        <v>25</v>
      </c>
      <c r="AC1230">
        <v>1</v>
      </c>
      <c r="AD1230" t="str">
        <f t="shared" si="193"/>
        <v/>
      </c>
      <c r="AE1230" t="str">
        <f t="shared" si="197"/>
        <v/>
      </c>
      <c r="AF1230" t="str">
        <f t="shared" si="191"/>
        <v/>
      </c>
      <c r="AG1230">
        <f t="shared" si="198"/>
        <v>1</v>
      </c>
      <c r="AH1230">
        <f t="shared" si="195"/>
        <v>2.8</v>
      </c>
      <c r="AI1230">
        <v>0.14499999999999999</v>
      </c>
      <c r="AJ1230">
        <f t="shared" si="194"/>
        <v>0.40599999999999997</v>
      </c>
      <c r="AK1230" t="str">
        <f t="shared" si="196"/>
        <v/>
      </c>
      <c r="AL1230" t="str">
        <f t="shared" si="190"/>
        <v/>
      </c>
    </row>
    <row r="1231" spans="1:38" x14ac:dyDescent="0.2">
      <c r="A1231" t="s">
        <v>8629</v>
      </c>
      <c r="B1231" t="s">
        <v>122</v>
      </c>
      <c r="C1231" t="s">
        <v>8630</v>
      </c>
      <c r="D1231" s="1">
        <v>36277</v>
      </c>
      <c r="E1231" s="1">
        <v>44546</v>
      </c>
      <c r="F1231" t="s">
        <v>19</v>
      </c>
      <c r="I1231">
        <v>100</v>
      </c>
      <c r="J1231">
        <v>0</v>
      </c>
      <c r="K1231">
        <v>0</v>
      </c>
      <c r="L1231">
        <v>1889</v>
      </c>
      <c r="M1231">
        <v>1889</v>
      </c>
      <c r="N1231" t="s">
        <v>20</v>
      </c>
      <c r="O1231" t="s">
        <v>8631</v>
      </c>
      <c r="P1231" t="s">
        <v>28</v>
      </c>
      <c r="Q1231" t="s">
        <v>34234</v>
      </c>
      <c r="R1231" t="s">
        <v>34243</v>
      </c>
      <c r="S1231" t="s">
        <v>33797</v>
      </c>
      <c r="T1231" t="s">
        <v>34357</v>
      </c>
      <c r="U1231" t="s">
        <v>32634</v>
      </c>
      <c r="V1231" t="s">
        <v>32782</v>
      </c>
      <c r="X1231">
        <v>2</v>
      </c>
      <c r="Y1231">
        <v>1</v>
      </c>
      <c r="AA1231">
        <v>7.5</v>
      </c>
      <c r="AB1231">
        <v>25</v>
      </c>
      <c r="AC1231">
        <v>1</v>
      </c>
      <c r="AD1231" t="str">
        <f t="shared" si="193"/>
        <v/>
      </c>
      <c r="AE1231" t="str">
        <f t="shared" si="197"/>
        <v/>
      </c>
      <c r="AF1231" t="str">
        <f t="shared" si="191"/>
        <v/>
      </c>
      <c r="AG1231">
        <f t="shared" si="198"/>
        <v>1</v>
      </c>
      <c r="AH1231">
        <f t="shared" si="195"/>
        <v>2.8</v>
      </c>
      <c r="AI1231">
        <v>0.14499999999999999</v>
      </c>
      <c r="AJ1231">
        <f t="shared" si="194"/>
        <v>0.40599999999999997</v>
      </c>
      <c r="AK1231" t="str">
        <f t="shared" si="196"/>
        <v/>
      </c>
      <c r="AL1231" t="str">
        <f t="shared" si="190"/>
        <v/>
      </c>
    </row>
    <row r="1232" spans="1:38" x14ac:dyDescent="0.2">
      <c r="A1232" t="s">
        <v>8632</v>
      </c>
      <c r="B1232" t="s">
        <v>122</v>
      </c>
      <c r="C1232" t="s">
        <v>8633</v>
      </c>
      <c r="D1232" s="1">
        <v>36277</v>
      </c>
      <c r="E1232" s="1">
        <v>43456</v>
      </c>
      <c r="F1232" t="s">
        <v>19</v>
      </c>
      <c r="I1232">
        <v>100</v>
      </c>
      <c r="J1232">
        <v>0</v>
      </c>
      <c r="K1232">
        <v>0</v>
      </c>
      <c r="L1232">
        <v>1699</v>
      </c>
      <c r="M1232">
        <v>1699</v>
      </c>
      <c r="N1232" t="s">
        <v>20</v>
      </c>
      <c r="O1232" t="s">
        <v>8634</v>
      </c>
      <c r="P1232" t="s">
        <v>28</v>
      </c>
      <c r="Q1232" t="s">
        <v>34234</v>
      </c>
      <c r="R1232" t="s">
        <v>34243</v>
      </c>
      <c r="S1232" t="s">
        <v>32628</v>
      </c>
      <c r="T1232" t="s">
        <v>34357</v>
      </c>
      <c r="U1232" t="s">
        <v>32634</v>
      </c>
      <c r="V1232" t="s">
        <v>32782</v>
      </c>
      <c r="X1232">
        <v>2</v>
      </c>
      <c r="Y1232">
        <v>1</v>
      </c>
      <c r="AA1232">
        <v>7.5</v>
      </c>
      <c r="AB1232">
        <v>25</v>
      </c>
      <c r="AC1232">
        <v>1</v>
      </c>
      <c r="AD1232" t="str">
        <f t="shared" si="193"/>
        <v/>
      </c>
      <c r="AE1232" t="str">
        <f t="shared" si="197"/>
        <v/>
      </c>
      <c r="AF1232" t="str">
        <f t="shared" si="191"/>
        <v/>
      </c>
      <c r="AG1232">
        <f t="shared" si="198"/>
        <v>1</v>
      </c>
      <c r="AH1232">
        <f t="shared" si="195"/>
        <v>2.8</v>
      </c>
      <c r="AI1232">
        <v>0.14499999999999999</v>
      </c>
      <c r="AJ1232">
        <f t="shared" si="194"/>
        <v>0.40599999999999997</v>
      </c>
      <c r="AK1232" t="str">
        <f t="shared" si="196"/>
        <v/>
      </c>
      <c r="AL1232" t="str">
        <f t="shared" si="190"/>
        <v/>
      </c>
    </row>
    <row r="1233" spans="1:39" x14ac:dyDescent="0.2">
      <c r="A1233" t="s">
        <v>8635</v>
      </c>
      <c r="B1233" t="s">
        <v>122</v>
      </c>
      <c r="C1233" t="s">
        <v>8636</v>
      </c>
      <c r="D1233" s="1">
        <v>36277</v>
      </c>
      <c r="E1233" s="1">
        <v>43456</v>
      </c>
      <c r="F1233" t="s">
        <v>19</v>
      </c>
      <c r="I1233">
        <v>100</v>
      </c>
      <c r="J1233">
        <v>0</v>
      </c>
      <c r="K1233">
        <v>0</v>
      </c>
      <c r="L1233">
        <v>1627</v>
      </c>
      <c r="M1233">
        <v>1627</v>
      </c>
      <c r="N1233" t="s">
        <v>20</v>
      </c>
      <c r="O1233" t="s">
        <v>8637</v>
      </c>
      <c r="P1233" t="s">
        <v>28</v>
      </c>
      <c r="Q1233" t="s">
        <v>34234</v>
      </c>
      <c r="R1233" t="s">
        <v>34243</v>
      </c>
      <c r="S1233" t="s">
        <v>33797</v>
      </c>
      <c r="T1233" t="s">
        <v>34357</v>
      </c>
      <c r="U1233" t="s">
        <v>32634</v>
      </c>
      <c r="V1233" t="s">
        <v>32782</v>
      </c>
      <c r="X1233">
        <v>2</v>
      </c>
      <c r="Y1233">
        <v>1</v>
      </c>
      <c r="AA1233">
        <v>7.5</v>
      </c>
      <c r="AB1233">
        <v>25</v>
      </c>
      <c r="AC1233">
        <v>1</v>
      </c>
      <c r="AD1233" t="str">
        <f t="shared" si="193"/>
        <v/>
      </c>
      <c r="AE1233" t="str">
        <f t="shared" si="197"/>
        <v/>
      </c>
      <c r="AF1233" t="str">
        <f t="shared" si="191"/>
        <v/>
      </c>
      <c r="AG1233">
        <f t="shared" si="198"/>
        <v>1</v>
      </c>
      <c r="AH1233">
        <f t="shared" si="195"/>
        <v>2.8</v>
      </c>
      <c r="AI1233">
        <v>0.14499999999999999</v>
      </c>
      <c r="AJ1233">
        <f t="shared" si="194"/>
        <v>0.40599999999999997</v>
      </c>
      <c r="AK1233" t="str">
        <f t="shared" si="196"/>
        <v/>
      </c>
      <c r="AL1233" t="str">
        <f t="shared" si="190"/>
        <v/>
      </c>
    </row>
    <row r="1234" spans="1:39" x14ac:dyDescent="0.2">
      <c r="A1234" t="s">
        <v>8638</v>
      </c>
      <c r="B1234" t="s">
        <v>122</v>
      </c>
      <c r="C1234" t="s">
        <v>8639</v>
      </c>
      <c r="D1234" s="1">
        <v>36277</v>
      </c>
      <c r="E1234" s="1">
        <v>43456</v>
      </c>
      <c r="F1234" t="s">
        <v>19</v>
      </c>
      <c r="I1234">
        <v>100</v>
      </c>
      <c r="J1234">
        <v>0</v>
      </c>
      <c r="K1234">
        <v>0</v>
      </c>
      <c r="L1234">
        <v>1500</v>
      </c>
      <c r="M1234">
        <v>1500</v>
      </c>
      <c r="N1234" t="s">
        <v>20</v>
      </c>
      <c r="O1234" t="s">
        <v>8640</v>
      </c>
      <c r="P1234" t="s">
        <v>28</v>
      </c>
      <c r="Q1234" t="s">
        <v>34234</v>
      </c>
      <c r="R1234" t="s">
        <v>34243</v>
      </c>
      <c r="S1234" t="s">
        <v>32628</v>
      </c>
      <c r="T1234" t="s">
        <v>34349</v>
      </c>
      <c r="U1234" t="s">
        <v>32634</v>
      </c>
      <c r="V1234" t="s">
        <v>32782</v>
      </c>
      <c r="X1234">
        <v>2</v>
      </c>
      <c r="Y1234">
        <v>1</v>
      </c>
      <c r="AA1234">
        <v>7.5</v>
      </c>
      <c r="AB1234">
        <v>25</v>
      </c>
      <c r="AC1234">
        <v>1</v>
      </c>
      <c r="AD1234" t="str">
        <f t="shared" si="193"/>
        <v/>
      </c>
      <c r="AE1234" t="str">
        <f t="shared" si="197"/>
        <v/>
      </c>
      <c r="AF1234" t="str">
        <f t="shared" si="191"/>
        <v/>
      </c>
      <c r="AG1234">
        <f t="shared" si="198"/>
        <v>1</v>
      </c>
      <c r="AH1234">
        <f t="shared" si="195"/>
        <v>2.8</v>
      </c>
      <c r="AI1234">
        <v>0.14499999999999999</v>
      </c>
      <c r="AJ1234">
        <f t="shared" si="194"/>
        <v>0.40599999999999997</v>
      </c>
      <c r="AK1234" t="str">
        <f t="shared" si="196"/>
        <v/>
      </c>
      <c r="AL1234" t="str">
        <f t="shared" si="190"/>
        <v/>
      </c>
    </row>
    <row r="1235" spans="1:39" x14ac:dyDescent="0.2">
      <c r="A1235" t="s">
        <v>8535</v>
      </c>
      <c r="B1235" t="s">
        <v>122</v>
      </c>
      <c r="C1235" t="s">
        <v>8536</v>
      </c>
      <c r="D1235" s="1">
        <v>36291</v>
      </c>
      <c r="E1235" s="1">
        <v>43456</v>
      </c>
      <c r="F1235" t="s">
        <v>19</v>
      </c>
      <c r="I1235">
        <v>100</v>
      </c>
      <c r="J1235">
        <v>0</v>
      </c>
      <c r="K1235">
        <v>0</v>
      </c>
      <c r="L1235">
        <v>1396</v>
      </c>
      <c r="M1235">
        <v>1396</v>
      </c>
      <c r="N1235" t="s">
        <v>20</v>
      </c>
      <c r="O1235" t="s">
        <v>8537</v>
      </c>
      <c r="P1235" t="s">
        <v>28</v>
      </c>
      <c r="Q1235" t="s">
        <v>34234</v>
      </c>
      <c r="R1235" t="s">
        <v>34243</v>
      </c>
      <c r="S1235" t="s">
        <v>33800</v>
      </c>
      <c r="T1235" t="s">
        <v>34349</v>
      </c>
      <c r="U1235" t="s">
        <v>32634</v>
      </c>
      <c r="V1235" t="s">
        <v>32782</v>
      </c>
      <c r="X1235">
        <v>2</v>
      </c>
      <c r="Y1235">
        <v>1</v>
      </c>
      <c r="AA1235">
        <v>7.5</v>
      </c>
      <c r="AB1235">
        <v>25</v>
      </c>
      <c r="AC1235">
        <v>1</v>
      </c>
      <c r="AD1235" t="str">
        <f t="shared" si="193"/>
        <v/>
      </c>
      <c r="AE1235" t="str">
        <f t="shared" si="197"/>
        <v/>
      </c>
      <c r="AF1235" t="str">
        <f t="shared" si="191"/>
        <v/>
      </c>
      <c r="AG1235">
        <f t="shared" si="198"/>
        <v>1</v>
      </c>
      <c r="AH1235">
        <f t="shared" si="195"/>
        <v>2.8</v>
      </c>
      <c r="AI1235">
        <v>0.14499999999999999</v>
      </c>
      <c r="AJ1235">
        <f t="shared" si="194"/>
        <v>0.40599999999999997</v>
      </c>
      <c r="AK1235" t="str">
        <f t="shared" si="196"/>
        <v/>
      </c>
      <c r="AL1235" t="str">
        <f t="shared" si="190"/>
        <v/>
      </c>
    </row>
    <row r="1236" spans="1:39" x14ac:dyDescent="0.2">
      <c r="A1236" t="s">
        <v>8641</v>
      </c>
      <c r="B1236" t="s">
        <v>122</v>
      </c>
      <c r="C1236" t="s">
        <v>8642</v>
      </c>
      <c r="D1236" s="1">
        <v>36277</v>
      </c>
      <c r="E1236" s="1">
        <v>43456</v>
      </c>
      <c r="F1236" t="s">
        <v>19</v>
      </c>
      <c r="I1236">
        <v>100</v>
      </c>
      <c r="J1236">
        <v>0</v>
      </c>
      <c r="K1236">
        <v>0</v>
      </c>
      <c r="L1236">
        <v>1386</v>
      </c>
      <c r="M1236">
        <v>1386</v>
      </c>
      <c r="N1236" t="s">
        <v>20</v>
      </c>
      <c r="O1236" t="s">
        <v>8643</v>
      </c>
      <c r="P1236" t="s">
        <v>28</v>
      </c>
      <c r="Q1236" t="s">
        <v>34234</v>
      </c>
      <c r="R1236" t="s">
        <v>34243</v>
      </c>
      <c r="S1236" t="s">
        <v>33823</v>
      </c>
      <c r="T1236" t="s">
        <v>32794</v>
      </c>
      <c r="U1236" t="s">
        <v>32634</v>
      </c>
      <c r="V1236" t="s">
        <v>32782</v>
      </c>
      <c r="X1236">
        <v>2</v>
      </c>
      <c r="Y1236">
        <v>1</v>
      </c>
      <c r="AA1236">
        <v>7.5</v>
      </c>
      <c r="AB1236">
        <v>25</v>
      </c>
      <c r="AC1236">
        <v>1</v>
      </c>
      <c r="AD1236" t="str">
        <f t="shared" si="193"/>
        <v/>
      </c>
      <c r="AE1236" t="str">
        <f t="shared" si="197"/>
        <v/>
      </c>
      <c r="AF1236" t="str">
        <f t="shared" si="191"/>
        <v/>
      </c>
      <c r="AG1236">
        <f t="shared" si="198"/>
        <v>1</v>
      </c>
      <c r="AH1236">
        <f t="shared" si="195"/>
        <v>2.8</v>
      </c>
      <c r="AI1236">
        <v>0.14499999999999999</v>
      </c>
      <c r="AJ1236">
        <f t="shared" si="194"/>
        <v>0.40599999999999997</v>
      </c>
      <c r="AK1236" t="str">
        <f t="shared" si="196"/>
        <v/>
      </c>
      <c r="AL1236" t="str">
        <f t="shared" si="190"/>
        <v/>
      </c>
    </row>
    <row r="1237" spans="1:39" x14ac:dyDescent="0.2">
      <c r="A1237" t="s">
        <v>7946</v>
      </c>
      <c r="B1237" t="s">
        <v>122</v>
      </c>
      <c r="C1237" t="s">
        <v>7947</v>
      </c>
      <c r="D1237" s="1">
        <v>36206</v>
      </c>
      <c r="E1237" s="1">
        <v>43456</v>
      </c>
      <c r="F1237" t="s">
        <v>19</v>
      </c>
      <c r="I1237">
        <v>100</v>
      </c>
      <c r="J1237">
        <v>0</v>
      </c>
      <c r="K1237">
        <v>0</v>
      </c>
      <c r="L1237">
        <v>1458</v>
      </c>
      <c r="M1237">
        <v>1458</v>
      </c>
      <c r="N1237" t="s">
        <v>20</v>
      </c>
      <c r="O1237" t="s">
        <v>7948</v>
      </c>
      <c r="P1237" t="s">
        <v>28</v>
      </c>
      <c r="Q1237" t="s">
        <v>34234</v>
      </c>
      <c r="R1237" t="s">
        <v>34243</v>
      </c>
      <c r="S1237" t="s">
        <v>33797</v>
      </c>
      <c r="T1237" t="s">
        <v>32634</v>
      </c>
      <c r="U1237" t="s">
        <v>32634</v>
      </c>
      <c r="V1237" t="s">
        <v>32782</v>
      </c>
      <c r="X1237">
        <v>2</v>
      </c>
      <c r="Y1237">
        <v>1</v>
      </c>
      <c r="AA1237">
        <v>7.5</v>
      </c>
      <c r="AB1237">
        <v>25</v>
      </c>
      <c r="AC1237">
        <v>1</v>
      </c>
      <c r="AD1237" t="str">
        <f t="shared" si="193"/>
        <v/>
      </c>
      <c r="AE1237" t="str">
        <f t="shared" si="197"/>
        <v/>
      </c>
      <c r="AF1237" t="str">
        <f t="shared" si="191"/>
        <v/>
      </c>
      <c r="AG1237">
        <f t="shared" si="198"/>
        <v>1</v>
      </c>
      <c r="AH1237">
        <f t="shared" si="195"/>
        <v>2.8</v>
      </c>
      <c r="AI1237">
        <v>0.14499999999999999</v>
      </c>
      <c r="AJ1237">
        <f>IF(COUNTBLANK(AH1237),"",AH1237*AI1237)</f>
        <v>0.40599999999999997</v>
      </c>
      <c r="AK1237" t="str">
        <f t="shared" si="196"/>
        <v/>
      </c>
      <c r="AL1237" t="str">
        <f t="shared" si="190"/>
        <v/>
      </c>
    </row>
    <row r="1238" spans="1:39" x14ac:dyDescent="0.2">
      <c r="A1238" t="s">
        <v>8532</v>
      </c>
      <c r="B1238" t="s">
        <v>122</v>
      </c>
      <c r="C1238" t="s">
        <v>8533</v>
      </c>
      <c r="D1238" s="1">
        <v>36291</v>
      </c>
      <c r="E1238" s="1">
        <v>43456</v>
      </c>
      <c r="F1238" t="s">
        <v>19</v>
      </c>
      <c r="I1238">
        <v>100</v>
      </c>
      <c r="J1238">
        <v>0</v>
      </c>
      <c r="K1238">
        <v>0</v>
      </c>
      <c r="L1238">
        <v>1520</v>
      </c>
      <c r="M1238">
        <v>1520</v>
      </c>
      <c r="N1238" t="s">
        <v>20</v>
      </c>
      <c r="O1238" t="s">
        <v>8534</v>
      </c>
      <c r="P1238" t="s">
        <v>28</v>
      </c>
      <c r="Q1238" t="s">
        <v>34234</v>
      </c>
      <c r="R1238" t="s">
        <v>34243</v>
      </c>
      <c r="S1238" t="s">
        <v>33797</v>
      </c>
      <c r="T1238" t="s">
        <v>34349</v>
      </c>
      <c r="U1238" t="s">
        <v>32634</v>
      </c>
      <c r="V1238" t="s">
        <v>32782</v>
      </c>
      <c r="X1238">
        <v>2</v>
      </c>
      <c r="Y1238">
        <v>1</v>
      </c>
      <c r="AA1238">
        <v>7.5</v>
      </c>
      <c r="AB1238">
        <v>25</v>
      </c>
      <c r="AC1238">
        <v>1</v>
      </c>
      <c r="AD1238" t="str">
        <f t="shared" si="193"/>
        <v/>
      </c>
      <c r="AE1238" t="str">
        <f t="shared" si="197"/>
        <v/>
      </c>
      <c r="AF1238" t="str">
        <f t="shared" si="191"/>
        <v/>
      </c>
      <c r="AG1238">
        <f t="shared" si="198"/>
        <v>1</v>
      </c>
      <c r="AH1238">
        <f t="shared" si="195"/>
        <v>2.8</v>
      </c>
      <c r="AI1238">
        <v>0.14499999999999999</v>
      </c>
      <c r="AJ1238">
        <f t="shared" si="194"/>
        <v>0.40599999999999997</v>
      </c>
      <c r="AK1238" t="str">
        <f t="shared" si="196"/>
        <v/>
      </c>
      <c r="AL1238" t="str">
        <f t="shared" si="190"/>
        <v/>
      </c>
    </row>
    <row r="1239" spans="1:39" x14ac:dyDescent="0.2">
      <c r="A1239" t="s">
        <v>8644</v>
      </c>
      <c r="B1239" t="s">
        <v>122</v>
      </c>
      <c r="C1239" t="s">
        <v>8645</v>
      </c>
      <c r="D1239" s="1">
        <v>36277</v>
      </c>
      <c r="E1239" s="1">
        <v>43951</v>
      </c>
      <c r="F1239" t="s">
        <v>19</v>
      </c>
      <c r="I1239">
        <v>100</v>
      </c>
      <c r="J1239">
        <v>0</v>
      </c>
      <c r="K1239">
        <v>0</v>
      </c>
      <c r="L1239">
        <v>2154</v>
      </c>
      <c r="M1239">
        <v>2154</v>
      </c>
      <c r="N1239" t="s">
        <v>20</v>
      </c>
      <c r="O1239" t="s">
        <v>8646</v>
      </c>
      <c r="P1239" t="s">
        <v>28</v>
      </c>
      <c r="Q1239" t="s">
        <v>34234</v>
      </c>
      <c r="R1239" t="s">
        <v>34243</v>
      </c>
      <c r="S1239" t="s">
        <v>32628</v>
      </c>
      <c r="T1239" t="s">
        <v>34357</v>
      </c>
      <c r="U1239" t="s">
        <v>32634</v>
      </c>
      <c r="V1239" t="s">
        <v>32782</v>
      </c>
      <c r="X1239">
        <v>2</v>
      </c>
      <c r="Y1239">
        <v>1</v>
      </c>
      <c r="AA1239">
        <v>7.5</v>
      </c>
      <c r="AB1239">
        <v>25</v>
      </c>
      <c r="AC1239">
        <v>1</v>
      </c>
      <c r="AD1239" t="str">
        <f t="shared" si="193"/>
        <v/>
      </c>
      <c r="AE1239" t="str">
        <f t="shared" si="197"/>
        <v/>
      </c>
      <c r="AF1239" t="str">
        <f t="shared" si="191"/>
        <v/>
      </c>
      <c r="AG1239">
        <f t="shared" si="198"/>
        <v>1</v>
      </c>
      <c r="AH1239">
        <f t="shared" si="195"/>
        <v>2.8</v>
      </c>
      <c r="AI1239">
        <v>0.14499999999999999</v>
      </c>
      <c r="AJ1239">
        <f t="shared" si="194"/>
        <v>0.40599999999999997</v>
      </c>
      <c r="AK1239" t="str">
        <f t="shared" si="196"/>
        <v/>
      </c>
      <c r="AL1239" t="str">
        <f t="shared" si="190"/>
        <v/>
      </c>
    </row>
    <row r="1240" spans="1:39" x14ac:dyDescent="0.2">
      <c r="A1240" t="s">
        <v>8499</v>
      </c>
      <c r="B1240" t="s">
        <v>122</v>
      </c>
      <c r="C1240" t="s">
        <v>8500</v>
      </c>
      <c r="D1240" s="1">
        <v>36277</v>
      </c>
      <c r="E1240" s="1">
        <v>43456</v>
      </c>
      <c r="F1240" t="s">
        <v>19</v>
      </c>
      <c r="I1240">
        <v>100</v>
      </c>
      <c r="J1240">
        <v>0</v>
      </c>
      <c r="K1240">
        <v>0</v>
      </c>
      <c r="L1240">
        <v>1573</v>
      </c>
      <c r="M1240">
        <v>1573</v>
      </c>
      <c r="N1240" t="s">
        <v>20</v>
      </c>
      <c r="O1240" t="s">
        <v>8501</v>
      </c>
      <c r="P1240" t="s">
        <v>28</v>
      </c>
      <c r="Q1240" t="s">
        <v>34234</v>
      </c>
      <c r="R1240" t="s">
        <v>34243</v>
      </c>
      <c r="S1240" t="s">
        <v>33797</v>
      </c>
      <c r="T1240" t="s">
        <v>34365</v>
      </c>
      <c r="U1240" t="s">
        <v>32634</v>
      </c>
      <c r="V1240" t="s">
        <v>32782</v>
      </c>
      <c r="X1240">
        <v>2</v>
      </c>
      <c r="Y1240">
        <v>1</v>
      </c>
      <c r="AA1240">
        <v>7.5</v>
      </c>
      <c r="AB1240">
        <v>25</v>
      </c>
      <c r="AC1240">
        <v>1</v>
      </c>
      <c r="AD1240" t="str">
        <f t="shared" si="193"/>
        <v/>
      </c>
      <c r="AE1240" t="str">
        <f t="shared" si="197"/>
        <v/>
      </c>
      <c r="AF1240" t="str">
        <f t="shared" si="191"/>
        <v/>
      </c>
      <c r="AG1240">
        <f t="shared" si="198"/>
        <v>1</v>
      </c>
      <c r="AH1240">
        <f t="shared" si="195"/>
        <v>2.8</v>
      </c>
      <c r="AI1240">
        <v>0.14499999999999999</v>
      </c>
      <c r="AJ1240">
        <f t="shared" si="194"/>
        <v>0.40599999999999997</v>
      </c>
      <c r="AK1240" t="str">
        <f t="shared" si="196"/>
        <v/>
      </c>
      <c r="AL1240" t="str">
        <f t="shared" si="190"/>
        <v/>
      </c>
    </row>
    <row r="1241" spans="1:39" x14ac:dyDescent="0.2">
      <c r="A1241" t="s">
        <v>8502</v>
      </c>
      <c r="B1241" t="s">
        <v>122</v>
      </c>
      <c r="C1241" t="s">
        <v>8503</v>
      </c>
      <c r="D1241" s="1">
        <v>36277</v>
      </c>
      <c r="E1241" s="1">
        <v>43456</v>
      </c>
      <c r="F1241" t="s">
        <v>19</v>
      </c>
      <c r="I1241">
        <v>100</v>
      </c>
      <c r="J1241">
        <v>0</v>
      </c>
      <c r="K1241">
        <v>0</v>
      </c>
      <c r="L1241">
        <v>1506</v>
      </c>
      <c r="M1241">
        <v>1506</v>
      </c>
      <c r="N1241" t="s">
        <v>20</v>
      </c>
      <c r="O1241" t="s">
        <v>8504</v>
      </c>
      <c r="P1241" t="s">
        <v>28</v>
      </c>
      <c r="Q1241" t="s">
        <v>34234</v>
      </c>
      <c r="R1241" t="s">
        <v>34243</v>
      </c>
      <c r="S1241" t="s">
        <v>33797</v>
      </c>
      <c r="T1241" t="s">
        <v>34349</v>
      </c>
      <c r="U1241" t="s">
        <v>32634</v>
      </c>
      <c r="V1241" t="s">
        <v>32782</v>
      </c>
      <c r="X1241">
        <v>2</v>
      </c>
      <c r="Y1241">
        <v>1</v>
      </c>
      <c r="AA1241">
        <v>7.5</v>
      </c>
      <c r="AB1241">
        <v>25</v>
      </c>
      <c r="AC1241">
        <v>1</v>
      </c>
      <c r="AD1241" t="str">
        <f t="shared" si="193"/>
        <v/>
      </c>
      <c r="AE1241" t="str">
        <f t="shared" si="197"/>
        <v/>
      </c>
      <c r="AF1241" t="str">
        <f t="shared" si="191"/>
        <v/>
      </c>
      <c r="AG1241">
        <f t="shared" si="198"/>
        <v>1</v>
      </c>
      <c r="AH1241">
        <f t="shared" si="195"/>
        <v>2.8</v>
      </c>
      <c r="AI1241">
        <v>0.14499999999999999</v>
      </c>
      <c r="AJ1241">
        <f t="shared" si="194"/>
        <v>0.40599999999999997</v>
      </c>
      <c r="AK1241" t="str">
        <f t="shared" si="196"/>
        <v/>
      </c>
      <c r="AL1241" t="str">
        <f t="shared" si="190"/>
        <v/>
      </c>
    </row>
    <row r="1242" spans="1:39" x14ac:dyDescent="0.2">
      <c r="A1242" t="s">
        <v>8505</v>
      </c>
      <c r="B1242" t="s">
        <v>122</v>
      </c>
      <c r="C1242" t="s">
        <v>8506</v>
      </c>
      <c r="D1242" s="1">
        <v>36277</v>
      </c>
      <c r="E1242" s="1">
        <v>43456</v>
      </c>
      <c r="F1242" t="s">
        <v>19</v>
      </c>
      <c r="I1242">
        <v>100</v>
      </c>
      <c r="J1242">
        <v>0</v>
      </c>
      <c r="K1242">
        <v>0</v>
      </c>
      <c r="L1242">
        <v>1430</v>
      </c>
      <c r="M1242">
        <v>1430</v>
      </c>
      <c r="N1242" t="s">
        <v>20</v>
      </c>
      <c r="O1242" t="s">
        <v>8507</v>
      </c>
      <c r="P1242" t="s">
        <v>28</v>
      </c>
      <c r="Q1242" t="s">
        <v>34234</v>
      </c>
      <c r="R1242" t="s">
        <v>34243</v>
      </c>
      <c r="S1242" t="s">
        <v>32628</v>
      </c>
      <c r="T1242" t="s">
        <v>34349</v>
      </c>
      <c r="U1242" t="s">
        <v>32634</v>
      </c>
      <c r="V1242" t="s">
        <v>32782</v>
      </c>
      <c r="X1242">
        <v>2</v>
      </c>
      <c r="Y1242">
        <v>1</v>
      </c>
      <c r="AA1242">
        <v>7.5</v>
      </c>
      <c r="AB1242">
        <v>25</v>
      </c>
      <c r="AC1242">
        <v>1</v>
      </c>
      <c r="AD1242" t="str">
        <f t="shared" si="193"/>
        <v/>
      </c>
      <c r="AE1242" t="str">
        <f t="shared" si="197"/>
        <v/>
      </c>
      <c r="AF1242" t="str">
        <f t="shared" si="191"/>
        <v/>
      </c>
      <c r="AG1242">
        <f t="shared" si="198"/>
        <v>1</v>
      </c>
      <c r="AH1242">
        <f t="shared" si="195"/>
        <v>2.8</v>
      </c>
      <c r="AI1242">
        <v>0.14499999999999999</v>
      </c>
      <c r="AJ1242">
        <f t="shared" si="194"/>
        <v>0.40599999999999997</v>
      </c>
      <c r="AK1242" t="str">
        <f t="shared" si="196"/>
        <v/>
      </c>
      <c r="AL1242" t="str">
        <f t="shared" si="190"/>
        <v/>
      </c>
    </row>
    <row r="1243" spans="1:39" x14ac:dyDescent="0.2">
      <c r="A1243" t="s">
        <v>8569</v>
      </c>
      <c r="B1243" t="s">
        <v>122</v>
      </c>
      <c r="C1243" t="s">
        <v>8570</v>
      </c>
      <c r="D1243" s="1">
        <v>36277</v>
      </c>
      <c r="E1243" s="1">
        <v>43456</v>
      </c>
      <c r="F1243" t="s">
        <v>19</v>
      </c>
      <c r="I1243">
        <v>100</v>
      </c>
      <c r="J1243">
        <v>0</v>
      </c>
      <c r="K1243">
        <v>0</v>
      </c>
      <c r="L1243">
        <v>1718</v>
      </c>
      <c r="M1243">
        <v>1718</v>
      </c>
      <c r="N1243" t="s">
        <v>20</v>
      </c>
      <c r="O1243" t="s">
        <v>8571</v>
      </c>
      <c r="P1243" t="s">
        <v>28</v>
      </c>
      <c r="Q1243" t="s">
        <v>34234</v>
      </c>
      <c r="R1243" t="s">
        <v>34243</v>
      </c>
      <c r="S1243" t="s">
        <v>32628</v>
      </c>
      <c r="T1243" t="s">
        <v>34233</v>
      </c>
      <c r="U1243" t="s">
        <v>32634</v>
      </c>
      <c r="V1243" t="s">
        <v>32782</v>
      </c>
      <c r="X1243">
        <v>2</v>
      </c>
      <c r="Y1243">
        <v>1</v>
      </c>
      <c r="AA1243">
        <v>7.5</v>
      </c>
      <c r="AB1243">
        <v>25</v>
      </c>
      <c r="AC1243">
        <v>1</v>
      </c>
      <c r="AD1243" t="str">
        <f t="shared" si="193"/>
        <v/>
      </c>
      <c r="AE1243" t="str">
        <f t="shared" si="197"/>
        <v/>
      </c>
      <c r="AF1243" t="str">
        <f t="shared" si="191"/>
        <v/>
      </c>
      <c r="AG1243">
        <f t="shared" si="198"/>
        <v>1</v>
      </c>
      <c r="AH1243">
        <f t="shared" si="195"/>
        <v>2.8</v>
      </c>
      <c r="AI1243">
        <v>0.14499999999999999</v>
      </c>
      <c r="AJ1243">
        <f t="shared" si="194"/>
        <v>0.40599999999999997</v>
      </c>
      <c r="AK1243" t="str">
        <f t="shared" si="196"/>
        <v/>
      </c>
      <c r="AL1243" t="str">
        <f t="shared" si="190"/>
        <v/>
      </c>
      <c r="AM1243" t="s">
        <v>34781</v>
      </c>
    </row>
    <row r="1244" spans="1:39" x14ac:dyDescent="0.2">
      <c r="A1244" t="s">
        <v>8623</v>
      </c>
      <c r="B1244" t="s">
        <v>122</v>
      </c>
      <c r="C1244" t="s">
        <v>8624</v>
      </c>
      <c r="D1244" s="1">
        <v>36277</v>
      </c>
      <c r="E1244" s="1">
        <v>43456</v>
      </c>
      <c r="F1244" t="s">
        <v>19</v>
      </c>
      <c r="I1244">
        <v>100</v>
      </c>
      <c r="J1244">
        <v>0</v>
      </c>
      <c r="K1244">
        <v>0</v>
      </c>
      <c r="L1244">
        <v>1952</v>
      </c>
      <c r="M1244">
        <v>1952</v>
      </c>
      <c r="N1244" t="s">
        <v>20</v>
      </c>
      <c r="O1244" t="s">
        <v>8625</v>
      </c>
      <c r="P1244" t="s">
        <v>28</v>
      </c>
      <c r="Q1244" t="s">
        <v>34234</v>
      </c>
      <c r="R1244" t="s">
        <v>34243</v>
      </c>
      <c r="S1244" t="s">
        <v>33800</v>
      </c>
      <c r="T1244" t="s">
        <v>34357</v>
      </c>
      <c r="U1244" t="s">
        <v>32634</v>
      </c>
      <c r="V1244" t="s">
        <v>32782</v>
      </c>
      <c r="X1244">
        <v>2</v>
      </c>
      <c r="Y1244">
        <v>1</v>
      </c>
      <c r="AA1244">
        <v>7.5</v>
      </c>
      <c r="AB1244">
        <v>25</v>
      </c>
      <c r="AC1244">
        <v>1</v>
      </c>
      <c r="AD1244" t="str">
        <f t="shared" si="193"/>
        <v/>
      </c>
      <c r="AE1244" t="str">
        <f t="shared" si="197"/>
        <v/>
      </c>
      <c r="AF1244" t="str">
        <f t="shared" si="191"/>
        <v/>
      </c>
      <c r="AG1244">
        <f t="shared" si="198"/>
        <v>1</v>
      </c>
      <c r="AH1244">
        <f t="shared" si="195"/>
        <v>2.8</v>
      </c>
      <c r="AI1244">
        <v>0.14499999999999999</v>
      </c>
      <c r="AJ1244">
        <f t="shared" si="194"/>
        <v>0.40599999999999997</v>
      </c>
      <c r="AK1244" t="str">
        <f t="shared" si="196"/>
        <v/>
      </c>
      <c r="AL1244" t="str">
        <f t="shared" si="190"/>
        <v/>
      </c>
    </row>
    <row r="1245" spans="1:39" x14ac:dyDescent="0.2">
      <c r="A1245" t="s">
        <v>8620</v>
      </c>
      <c r="B1245" t="s">
        <v>122</v>
      </c>
      <c r="C1245" t="s">
        <v>8621</v>
      </c>
      <c r="D1245" s="1">
        <v>36277</v>
      </c>
      <c r="E1245" s="1">
        <v>43456</v>
      </c>
      <c r="F1245" t="s">
        <v>19</v>
      </c>
      <c r="I1245">
        <v>100</v>
      </c>
      <c r="J1245">
        <v>0</v>
      </c>
      <c r="K1245">
        <v>0</v>
      </c>
      <c r="L1245">
        <v>1533</v>
      </c>
      <c r="M1245">
        <v>1533</v>
      </c>
      <c r="N1245" t="s">
        <v>20</v>
      </c>
      <c r="O1245" t="s">
        <v>8622</v>
      </c>
      <c r="P1245" t="s">
        <v>28</v>
      </c>
      <c r="Q1245" t="s">
        <v>34234</v>
      </c>
      <c r="R1245" t="s">
        <v>34243</v>
      </c>
      <c r="S1245" t="s">
        <v>32628</v>
      </c>
      <c r="T1245" t="s">
        <v>34357</v>
      </c>
      <c r="U1245" t="s">
        <v>32634</v>
      </c>
      <c r="V1245" t="s">
        <v>32782</v>
      </c>
      <c r="X1245">
        <v>2</v>
      </c>
      <c r="Y1245">
        <v>1</v>
      </c>
      <c r="AA1245">
        <v>7.5</v>
      </c>
      <c r="AB1245">
        <v>25</v>
      </c>
      <c r="AC1245">
        <v>1</v>
      </c>
      <c r="AD1245" t="str">
        <f t="shared" si="193"/>
        <v/>
      </c>
      <c r="AE1245" t="str">
        <f t="shared" si="197"/>
        <v/>
      </c>
      <c r="AF1245" t="str">
        <f t="shared" si="191"/>
        <v/>
      </c>
      <c r="AG1245">
        <f t="shared" si="198"/>
        <v>1</v>
      </c>
      <c r="AH1245">
        <f t="shared" si="195"/>
        <v>2.8</v>
      </c>
      <c r="AI1245">
        <v>0.14499999999999999</v>
      </c>
      <c r="AJ1245">
        <f t="shared" si="194"/>
        <v>0.40599999999999997</v>
      </c>
      <c r="AK1245" t="str">
        <f t="shared" si="196"/>
        <v/>
      </c>
      <c r="AL1245" t="str">
        <f t="shared" si="190"/>
        <v/>
      </c>
    </row>
    <row r="1246" spans="1:39" x14ac:dyDescent="0.2">
      <c r="A1246" t="s">
        <v>3884</v>
      </c>
      <c r="B1246" t="s">
        <v>122</v>
      </c>
      <c r="C1246" t="s">
        <v>3885</v>
      </c>
      <c r="D1246" s="1">
        <v>36024</v>
      </c>
      <c r="E1246" s="1">
        <v>43456</v>
      </c>
      <c r="F1246" t="s">
        <v>19</v>
      </c>
      <c r="I1246">
        <v>100</v>
      </c>
      <c r="J1246">
        <v>0</v>
      </c>
      <c r="K1246">
        <v>0</v>
      </c>
      <c r="L1246">
        <v>1422</v>
      </c>
      <c r="M1246">
        <v>1422</v>
      </c>
      <c r="N1246" t="s">
        <v>20</v>
      </c>
      <c r="O1246" t="s">
        <v>3886</v>
      </c>
      <c r="P1246" t="s">
        <v>28</v>
      </c>
      <c r="Q1246" t="s">
        <v>34234</v>
      </c>
      <c r="R1246" t="s">
        <v>34243</v>
      </c>
      <c r="S1246" t="s">
        <v>32628</v>
      </c>
      <c r="T1246" t="s">
        <v>34357</v>
      </c>
      <c r="U1246" t="s">
        <v>32634</v>
      </c>
      <c r="V1246" t="s">
        <v>32782</v>
      </c>
      <c r="X1246">
        <v>2</v>
      </c>
      <c r="Y1246">
        <v>1</v>
      </c>
      <c r="AA1246">
        <v>7.5</v>
      </c>
      <c r="AB1246">
        <v>25</v>
      </c>
      <c r="AC1246">
        <v>1</v>
      </c>
      <c r="AD1246" t="str">
        <f t="shared" si="193"/>
        <v/>
      </c>
      <c r="AE1246" t="str">
        <f t="shared" si="197"/>
        <v/>
      </c>
      <c r="AF1246" t="str">
        <f t="shared" si="191"/>
        <v/>
      </c>
      <c r="AG1246">
        <f t="shared" si="198"/>
        <v>1</v>
      </c>
      <c r="AH1246">
        <f t="shared" si="195"/>
        <v>2.8</v>
      </c>
      <c r="AI1246">
        <v>0.14499999999999999</v>
      </c>
      <c r="AJ1246">
        <f t="shared" si="194"/>
        <v>0.40599999999999997</v>
      </c>
      <c r="AK1246" t="str">
        <f t="shared" si="196"/>
        <v/>
      </c>
      <c r="AL1246" t="str">
        <f t="shared" si="190"/>
        <v/>
      </c>
    </row>
    <row r="1247" spans="1:39" x14ac:dyDescent="0.2">
      <c r="A1247" t="s">
        <v>8626</v>
      </c>
      <c r="B1247" t="s">
        <v>122</v>
      </c>
      <c r="C1247" t="s">
        <v>8627</v>
      </c>
      <c r="D1247" s="1">
        <v>36277</v>
      </c>
      <c r="E1247" s="1">
        <v>44546</v>
      </c>
      <c r="F1247" t="s">
        <v>19</v>
      </c>
      <c r="I1247">
        <v>100</v>
      </c>
      <c r="J1247">
        <v>0</v>
      </c>
      <c r="K1247">
        <v>0</v>
      </c>
      <c r="L1247">
        <v>1445</v>
      </c>
      <c r="M1247">
        <v>1445</v>
      </c>
      <c r="N1247" t="s">
        <v>20</v>
      </c>
      <c r="O1247" t="s">
        <v>8628</v>
      </c>
      <c r="P1247" t="s">
        <v>28</v>
      </c>
      <c r="Q1247" t="s">
        <v>34234</v>
      </c>
      <c r="R1247" t="s">
        <v>34243</v>
      </c>
      <c r="S1247" t="s">
        <v>32628</v>
      </c>
      <c r="T1247" t="s">
        <v>34357</v>
      </c>
      <c r="U1247" t="s">
        <v>32634</v>
      </c>
      <c r="V1247" t="s">
        <v>32782</v>
      </c>
      <c r="X1247">
        <v>2</v>
      </c>
      <c r="Y1247">
        <v>1</v>
      </c>
      <c r="AA1247">
        <v>7.5</v>
      </c>
      <c r="AB1247">
        <v>25</v>
      </c>
      <c r="AC1247">
        <v>1</v>
      </c>
      <c r="AD1247" t="str">
        <f t="shared" si="193"/>
        <v/>
      </c>
      <c r="AE1247" t="str">
        <f t="shared" si="197"/>
        <v/>
      </c>
      <c r="AF1247" t="str">
        <f t="shared" si="191"/>
        <v/>
      </c>
      <c r="AG1247">
        <f t="shared" si="198"/>
        <v>1</v>
      </c>
      <c r="AH1247">
        <f t="shared" si="195"/>
        <v>2.8</v>
      </c>
      <c r="AI1247">
        <v>0.14499999999999999</v>
      </c>
      <c r="AJ1247">
        <f t="shared" si="194"/>
        <v>0.40599999999999997</v>
      </c>
      <c r="AK1247" t="str">
        <f t="shared" si="196"/>
        <v/>
      </c>
      <c r="AL1247" t="str">
        <f t="shared" ref="AL1247:AL1310" si="199">IF(COUNTBLANK(AK1247),"",AK1247*AI1247)</f>
        <v/>
      </c>
    </row>
    <row r="1248" spans="1:39" x14ac:dyDescent="0.2">
      <c r="A1248" t="s">
        <v>14287</v>
      </c>
      <c r="B1248" t="s">
        <v>122</v>
      </c>
      <c r="C1248" t="s">
        <v>14288</v>
      </c>
      <c r="D1248" s="1">
        <v>37160</v>
      </c>
      <c r="E1248" s="1">
        <v>44763</v>
      </c>
      <c r="F1248" t="s">
        <v>26</v>
      </c>
      <c r="I1248">
        <v>100</v>
      </c>
      <c r="J1248">
        <v>0</v>
      </c>
      <c r="K1248">
        <v>0</v>
      </c>
      <c r="L1248">
        <v>2933</v>
      </c>
      <c r="M1248">
        <v>2933</v>
      </c>
      <c r="N1248" t="s">
        <v>20</v>
      </c>
      <c r="O1248" t="s">
        <v>14289</v>
      </c>
      <c r="P1248" t="s">
        <v>44</v>
      </c>
      <c r="Q1248" t="s">
        <v>34233</v>
      </c>
      <c r="R1248" t="s">
        <v>34233</v>
      </c>
      <c r="S1248" t="s">
        <v>34233</v>
      </c>
      <c r="T1248" t="s">
        <v>34233</v>
      </c>
      <c r="V1248" t="s">
        <v>32653</v>
      </c>
      <c r="AD1248" t="str">
        <f t="shared" si="193"/>
        <v/>
      </c>
      <c r="AE1248" t="str">
        <f t="shared" si="197"/>
        <v/>
      </c>
      <c r="AF1248" t="str">
        <f t="shared" si="191"/>
        <v/>
      </c>
      <c r="AG1248" t="str">
        <f t="shared" si="198"/>
        <v/>
      </c>
      <c r="AH1248" t="str">
        <f t="shared" si="195"/>
        <v/>
      </c>
      <c r="AI1248">
        <v>0.14499999999999999</v>
      </c>
      <c r="AJ1248" t="str">
        <f t="shared" si="194"/>
        <v/>
      </c>
      <c r="AK1248" t="str">
        <f t="shared" si="196"/>
        <v/>
      </c>
      <c r="AL1248" t="str">
        <f t="shared" si="199"/>
        <v/>
      </c>
    </row>
    <row r="1249" spans="1:38" x14ac:dyDescent="0.2">
      <c r="A1249" t="s">
        <v>14307</v>
      </c>
      <c r="B1249" t="s">
        <v>122</v>
      </c>
      <c r="C1249" t="s">
        <v>14308</v>
      </c>
      <c r="D1249" s="1">
        <v>37160</v>
      </c>
      <c r="E1249" s="1">
        <v>44763</v>
      </c>
      <c r="F1249" t="s">
        <v>19</v>
      </c>
      <c r="I1249">
        <v>100</v>
      </c>
      <c r="J1249">
        <v>0</v>
      </c>
      <c r="K1249">
        <v>0</v>
      </c>
      <c r="L1249">
        <v>1054</v>
      </c>
      <c r="M1249">
        <v>1054</v>
      </c>
      <c r="N1249" t="s">
        <v>20</v>
      </c>
      <c r="O1249" t="s">
        <v>14309</v>
      </c>
      <c r="P1249" t="s">
        <v>28</v>
      </c>
      <c r="Q1249" t="s">
        <v>34233</v>
      </c>
      <c r="R1249" t="s">
        <v>34233</v>
      </c>
      <c r="S1249" t="s">
        <v>32628</v>
      </c>
      <c r="T1249" t="s">
        <v>34357</v>
      </c>
      <c r="U1249" t="s">
        <v>32634</v>
      </c>
      <c r="V1249" t="s">
        <v>32653</v>
      </c>
      <c r="X1249">
        <v>2</v>
      </c>
      <c r="Y1249" t="s">
        <v>32654</v>
      </c>
      <c r="AA1249">
        <v>9</v>
      </c>
      <c r="AB1249">
        <v>15</v>
      </c>
      <c r="AC1249">
        <v>1</v>
      </c>
      <c r="AD1249" t="str">
        <f t="shared" si="193"/>
        <v/>
      </c>
      <c r="AE1249" t="str">
        <f t="shared" si="197"/>
        <v/>
      </c>
      <c r="AF1249" t="str">
        <f t="shared" ref="AF1249:AF1312" si="200">IF((S1249&lt;&gt;"tühi")*(F1249&lt;&gt;"Elamumaa")*(G1249&lt;&gt;"Elamumaa")*(H1249&lt;&gt;"Elamumaa"),IF(Z1249=0,"",Z1249),"")</f>
        <v/>
      </c>
      <c r="AG1249">
        <f t="shared" si="198"/>
        <v>1</v>
      </c>
      <c r="AH1249">
        <f t="shared" si="195"/>
        <v>2.8</v>
      </c>
      <c r="AI1249">
        <v>0.14499999999999999</v>
      </c>
      <c r="AJ1249">
        <f t="shared" si="194"/>
        <v>0.40599999999999997</v>
      </c>
      <c r="AK1249" t="str">
        <f t="shared" si="196"/>
        <v/>
      </c>
      <c r="AL1249" t="str">
        <f t="shared" si="199"/>
        <v/>
      </c>
    </row>
    <row r="1250" spans="1:38" x14ac:dyDescent="0.2">
      <c r="A1250" t="s">
        <v>14330</v>
      </c>
      <c r="B1250" t="s">
        <v>122</v>
      </c>
      <c r="C1250" t="s">
        <v>14331</v>
      </c>
      <c r="D1250" s="1">
        <v>37160</v>
      </c>
      <c r="E1250" s="1">
        <v>43456</v>
      </c>
      <c r="F1250" t="s">
        <v>19</v>
      </c>
      <c r="I1250">
        <v>100</v>
      </c>
      <c r="J1250">
        <v>0</v>
      </c>
      <c r="K1250">
        <v>0</v>
      </c>
      <c r="L1250">
        <v>1276</v>
      </c>
      <c r="M1250">
        <v>1276</v>
      </c>
      <c r="N1250" t="s">
        <v>20</v>
      </c>
      <c r="O1250" t="s">
        <v>14332</v>
      </c>
      <c r="P1250" t="s">
        <v>28</v>
      </c>
      <c r="Q1250" t="s">
        <v>34233</v>
      </c>
      <c r="R1250" t="s">
        <v>34233</v>
      </c>
      <c r="S1250" t="s">
        <v>32628</v>
      </c>
      <c r="T1250" t="s">
        <v>34392</v>
      </c>
      <c r="U1250" t="s">
        <v>32634</v>
      </c>
      <c r="V1250" t="s">
        <v>32653</v>
      </c>
      <c r="X1250">
        <v>2</v>
      </c>
      <c r="Y1250" t="s">
        <v>32654</v>
      </c>
      <c r="AA1250">
        <v>9</v>
      </c>
      <c r="AB1250">
        <v>15</v>
      </c>
      <c r="AC1250">
        <v>1</v>
      </c>
      <c r="AD1250" t="str">
        <f t="shared" si="193"/>
        <v/>
      </c>
      <c r="AE1250" t="str">
        <f t="shared" si="197"/>
        <v/>
      </c>
      <c r="AF1250" t="str">
        <f t="shared" si="200"/>
        <v/>
      </c>
      <c r="AG1250">
        <f t="shared" si="198"/>
        <v>1</v>
      </c>
      <c r="AH1250">
        <f t="shared" si="195"/>
        <v>2.8</v>
      </c>
      <c r="AI1250">
        <v>0.14499999999999999</v>
      </c>
      <c r="AJ1250">
        <f t="shared" si="194"/>
        <v>0.40599999999999997</v>
      </c>
      <c r="AK1250" t="str">
        <f t="shared" si="196"/>
        <v/>
      </c>
      <c r="AL1250" t="str">
        <f t="shared" si="199"/>
        <v/>
      </c>
    </row>
    <row r="1251" spans="1:38" x14ac:dyDescent="0.2">
      <c r="A1251" t="s">
        <v>14339</v>
      </c>
      <c r="B1251" t="s">
        <v>122</v>
      </c>
      <c r="C1251" t="s">
        <v>14340</v>
      </c>
      <c r="D1251" s="1">
        <v>37160</v>
      </c>
      <c r="E1251" s="1">
        <v>43456</v>
      </c>
      <c r="F1251" t="s">
        <v>19</v>
      </c>
      <c r="I1251">
        <v>100</v>
      </c>
      <c r="J1251">
        <v>0</v>
      </c>
      <c r="K1251">
        <v>0</v>
      </c>
      <c r="L1251">
        <v>1281</v>
      </c>
      <c r="M1251">
        <v>1281</v>
      </c>
      <c r="N1251" t="s">
        <v>20</v>
      </c>
      <c r="O1251" t="s">
        <v>14341</v>
      </c>
      <c r="P1251" t="s">
        <v>28</v>
      </c>
      <c r="Q1251" t="s">
        <v>34233</v>
      </c>
      <c r="R1251" t="s">
        <v>34233</v>
      </c>
      <c r="S1251" t="s">
        <v>32628</v>
      </c>
      <c r="T1251" t="s">
        <v>34349</v>
      </c>
      <c r="U1251" t="s">
        <v>32634</v>
      </c>
      <c r="V1251" t="s">
        <v>32653</v>
      </c>
      <c r="X1251">
        <v>2</v>
      </c>
      <c r="Y1251" t="s">
        <v>32654</v>
      </c>
      <c r="AA1251">
        <v>9</v>
      </c>
      <c r="AB1251">
        <v>15</v>
      </c>
      <c r="AC1251">
        <v>1</v>
      </c>
      <c r="AD1251" t="str">
        <f t="shared" si="193"/>
        <v/>
      </c>
      <c r="AE1251" t="str">
        <f t="shared" si="197"/>
        <v/>
      </c>
      <c r="AF1251" t="str">
        <f t="shared" si="200"/>
        <v/>
      </c>
      <c r="AG1251">
        <f t="shared" si="198"/>
        <v>1</v>
      </c>
      <c r="AH1251">
        <f t="shared" si="195"/>
        <v>2.8</v>
      </c>
      <c r="AI1251">
        <v>0.14499999999999999</v>
      </c>
      <c r="AJ1251">
        <f t="shared" si="194"/>
        <v>0.40599999999999997</v>
      </c>
      <c r="AK1251" t="str">
        <f t="shared" si="196"/>
        <v/>
      </c>
      <c r="AL1251" t="str">
        <f t="shared" si="199"/>
        <v/>
      </c>
    </row>
    <row r="1252" spans="1:38" x14ac:dyDescent="0.2">
      <c r="A1252" t="s">
        <v>14312</v>
      </c>
      <c r="B1252" t="s">
        <v>122</v>
      </c>
      <c r="C1252" t="s">
        <v>14313</v>
      </c>
      <c r="D1252" s="1">
        <v>37160</v>
      </c>
      <c r="E1252" s="1">
        <v>43456</v>
      </c>
      <c r="F1252" t="s">
        <v>474</v>
      </c>
      <c r="I1252">
        <v>100</v>
      </c>
      <c r="J1252">
        <v>0</v>
      </c>
      <c r="K1252">
        <v>0</v>
      </c>
      <c r="L1252">
        <v>30</v>
      </c>
      <c r="M1252">
        <v>30</v>
      </c>
      <c r="N1252" t="s">
        <v>20</v>
      </c>
      <c r="O1252" t="s">
        <v>14314</v>
      </c>
      <c r="P1252" t="s">
        <v>28</v>
      </c>
      <c r="Q1252" t="s">
        <v>34233</v>
      </c>
      <c r="R1252" t="s">
        <v>34233</v>
      </c>
      <c r="S1252" t="s">
        <v>32627</v>
      </c>
      <c r="T1252" t="s">
        <v>34233</v>
      </c>
      <c r="U1252" t="s">
        <v>32641</v>
      </c>
      <c r="V1252" t="s">
        <v>32653</v>
      </c>
      <c r="AD1252" t="str">
        <f t="shared" si="193"/>
        <v/>
      </c>
      <c r="AE1252" t="str">
        <f t="shared" si="197"/>
        <v/>
      </c>
      <c r="AF1252" t="str">
        <f t="shared" si="200"/>
        <v/>
      </c>
      <c r="AG1252" t="str">
        <f t="shared" si="198"/>
        <v/>
      </c>
      <c r="AH1252" t="str">
        <f t="shared" si="195"/>
        <v/>
      </c>
      <c r="AI1252">
        <v>0.14499999999999999</v>
      </c>
      <c r="AJ1252" t="str">
        <f t="shared" si="194"/>
        <v/>
      </c>
      <c r="AK1252" t="str">
        <f t="shared" si="196"/>
        <v/>
      </c>
      <c r="AL1252" t="str">
        <f t="shared" si="199"/>
        <v/>
      </c>
    </row>
    <row r="1253" spans="1:38" x14ac:dyDescent="0.2">
      <c r="A1253" t="s">
        <v>32322</v>
      </c>
      <c r="B1253" t="s">
        <v>122</v>
      </c>
      <c r="C1253" t="s">
        <v>32323</v>
      </c>
      <c r="D1253" s="1">
        <v>44763</v>
      </c>
      <c r="E1253" s="1">
        <v>44763</v>
      </c>
      <c r="F1253" t="s">
        <v>19</v>
      </c>
      <c r="I1253">
        <v>100</v>
      </c>
      <c r="J1253">
        <v>0</v>
      </c>
      <c r="K1253">
        <v>0</v>
      </c>
      <c r="L1253">
        <v>1120</v>
      </c>
      <c r="M1253">
        <v>1120</v>
      </c>
      <c r="N1253" t="s">
        <v>20</v>
      </c>
      <c r="O1253" t="s">
        <v>32324</v>
      </c>
      <c r="P1253" t="s">
        <v>28</v>
      </c>
      <c r="Q1253" t="s">
        <v>34233</v>
      </c>
      <c r="R1253" t="s">
        <v>34233</v>
      </c>
      <c r="S1253" t="s">
        <v>32628</v>
      </c>
      <c r="T1253" t="s">
        <v>34357</v>
      </c>
      <c r="AD1253" t="str">
        <f t="shared" si="193"/>
        <v/>
      </c>
      <c r="AE1253" t="str">
        <f t="shared" si="197"/>
        <v/>
      </c>
      <c r="AF1253" t="str">
        <f t="shared" si="200"/>
        <v/>
      </c>
      <c r="AG1253" s="17">
        <v>1</v>
      </c>
      <c r="AH1253">
        <f t="shared" si="195"/>
        <v>2.8</v>
      </c>
      <c r="AI1253">
        <v>0.14499999999999999</v>
      </c>
      <c r="AJ1253">
        <f t="shared" si="194"/>
        <v>0.40599999999999997</v>
      </c>
      <c r="AK1253" t="str">
        <f t="shared" si="196"/>
        <v/>
      </c>
      <c r="AL1253" t="str">
        <f t="shared" si="199"/>
        <v/>
      </c>
    </row>
    <row r="1254" spans="1:38" x14ac:dyDescent="0.2">
      <c r="A1254" t="s">
        <v>14315</v>
      </c>
      <c r="B1254" t="s">
        <v>122</v>
      </c>
      <c r="C1254" t="s">
        <v>14316</v>
      </c>
      <c r="D1254" s="1">
        <v>37160</v>
      </c>
      <c r="E1254" s="1">
        <v>43456</v>
      </c>
      <c r="F1254" t="s">
        <v>19</v>
      </c>
      <c r="I1254">
        <v>100</v>
      </c>
      <c r="J1254">
        <v>0</v>
      </c>
      <c r="K1254">
        <v>0</v>
      </c>
      <c r="L1254">
        <v>1372</v>
      </c>
      <c r="M1254">
        <v>1372</v>
      </c>
      <c r="N1254" t="s">
        <v>20</v>
      </c>
      <c r="O1254" t="s">
        <v>14317</v>
      </c>
      <c r="P1254" t="s">
        <v>28</v>
      </c>
      <c r="Q1254" t="s">
        <v>34233</v>
      </c>
      <c r="R1254" t="s">
        <v>34233</v>
      </c>
      <c r="S1254" t="s">
        <v>32628</v>
      </c>
      <c r="T1254" t="s">
        <v>34357</v>
      </c>
      <c r="U1254" t="s">
        <v>32634</v>
      </c>
      <c r="V1254" t="s">
        <v>32653</v>
      </c>
      <c r="X1254">
        <v>2</v>
      </c>
      <c r="Y1254" t="s">
        <v>32654</v>
      </c>
      <c r="AA1254">
        <v>9</v>
      </c>
      <c r="AB1254">
        <v>15</v>
      </c>
      <c r="AC1254">
        <v>1</v>
      </c>
      <c r="AD1254" t="str">
        <f t="shared" si="193"/>
        <v/>
      </c>
      <c r="AE1254" t="str">
        <f t="shared" si="197"/>
        <v/>
      </c>
      <c r="AF1254" t="str">
        <f t="shared" si="200"/>
        <v/>
      </c>
      <c r="AG1254">
        <f t="shared" ref="AG1254:AG1292" si="201">IF((S1254&lt;&gt;"tühi")*(AC1254&lt;&gt;""),AC1254,"")</f>
        <v>1</v>
      </c>
      <c r="AH1254">
        <f t="shared" si="195"/>
        <v>2.8</v>
      </c>
      <c r="AI1254">
        <v>0.14499999999999999</v>
      </c>
      <c r="AJ1254">
        <f t="shared" si="194"/>
        <v>0.40599999999999997</v>
      </c>
      <c r="AK1254" t="str">
        <f t="shared" si="196"/>
        <v/>
      </c>
      <c r="AL1254" t="str">
        <f t="shared" si="199"/>
        <v/>
      </c>
    </row>
    <row r="1255" spans="1:38" x14ac:dyDescent="0.2">
      <c r="A1255" t="s">
        <v>14318</v>
      </c>
      <c r="B1255" t="s">
        <v>122</v>
      </c>
      <c r="C1255" t="s">
        <v>14319</v>
      </c>
      <c r="D1255" s="1">
        <v>37160</v>
      </c>
      <c r="E1255" s="1">
        <v>44763</v>
      </c>
      <c r="F1255" t="s">
        <v>19</v>
      </c>
      <c r="I1255">
        <v>100</v>
      </c>
      <c r="J1255">
        <v>0</v>
      </c>
      <c r="K1255">
        <v>0</v>
      </c>
      <c r="L1255">
        <v>1288</v>
      </c>
      <c r="M1255">
        <v>1288</v>
      </c>
      <c r="N1255" t="s">
        <v>20</v>
      </c>
      <c r="O1255" t="s">
        <v>14320</v>
      </c>
      <c r="P1255" t="s">
        <v>28</v>
      </c>
      <c r="Q1255" t="s">
        <v>34233</v>
      </c>
      <c r="R1255" t="s">
        <v>34233</v>
      </c>
      <c r="S1255" t="s">
        <v>33797</v>
      </c>
      <c r="T1255" t="s">
        <v>34349</v>
      </c>
      <c r="U1255" t="s">
        <v>32634</v>
      </c>
      <c r="V1255" t="s">
        <v>32653</v>
      </c>
      <c r="X1255">
        <v>2</v>
      </c>
      <c r="Y1255" t="s">
        <v>32654</v>
      </c>
      <c r="AA1255">
        <v>9</v>
      </c>
      <c r="AB1255">
        <v>15</v>
      </c>
      <c r="AC1255">
        <v>1</v>
      </c>
      <c r="AD1255" t="str">
        <f t="shared" si="193"/>
        <v/>
      </c>
      <c r="AE1255" t="str">
        <f t="shared" si="197"/>
        <v/>
      </c>
      <c r="AF1255" t="str">
        <f t="shared" si="200"/>
        <v/>
      </c>
      <c r="AG1255">
        <f t="shared" si="201"/>
        <v>1</v>
      </c>
      <c r="AH1255">
        <f t="shared" si="195"/>
        <v>2.8</v>
      </c>
      <c r="AI1255">
        <v>0.14499999999999999</v>
      </c>
      <c r="AJ1255">
        <f t="shared" si="194"/>
        <v>0.40599999999999997</v>
      </c>
      <c r="AK1255" t="str">
        <f t="shared" si="196"/>
        <v/>
      </c>
      <c r="AL1255" t="str">
        <f t="shared" si="199"/>
        <v/>
      </c>
    </row>
    <row r="1256" spans="1:38" x14ac:dyDescent="0.2">
      <c r="A1256" t="s">
        <v>14321</v>
      </c>
      <c r="B1256" t="s">
        <v>122</v>
      </c>
      <c r="C1256" t="s">
        <v>14322</v>
      </c>
      <c r="D1256" s="1">
        <v>37160</v>
      </c>
      <c r="E1256" s="1">
        <v>43456</v>
      </c>
      <c r="F1256" t="s">
        <v>19</v>
      </c>
      <c r="I1256">
        <v>100</v>
      </c>
      <c r="J1256">
        <v>0</v>
      </c>
      <c r="K1256">
        <v>0</v>
      </c>
      <c r="L1256">
        <v>1332</v>
      </c>
      <c r="M1256">
        <v>1332</v>
      </c>
      <c r="N1256" t="s">
        <v>20</v>
      </c>
      <c r="O1256" t="s">
        <v>14323</v>
      </c>
      <c r="P1256" t="s">
        <v>28</v>
      </c>
      <c r="Q1256" t="s">
        <v>34233</v>
      </c>
      <c r="R1256" t="s">
        <v>34233</v>
      </c>
      <c r="S1256" t="s">
        <v>32628</v>
      </c>
      <c r="T1256" t="s">
        <v>34357</v>
      </c>
      <c r="U1256" t="s">
        <v>32634</v>
      </c>
      <c r="V1256" t="s">
        <v>32653</v>
      </c>
      <c r="X1256">
        <v>2</v>
      </c>
      <c r="Y1256" t="s">
        <v>32654</v>
      </c>
      <c r="AA1256">
        <v>9</v>
      </c>
      <c r="AB1256">
        <v>15</v>
      </c>
      <c r="AC1256">
        <v>1</v>
      </c>
      <c r="AD1256" t="str">
        <f t="shared" si="193"/>
        <v/>
      </c>
      <c r="AE1256" t="str">
        <f t="shared" si="197"/>
        <v/>
      </c>
      <c r="AF1256" t="str">
        <f t="shared" si="200"/>
        <v/>
      </c>
      <c r="AG1256">
        <f t="shared" si="201"/>
        <v>1</v>
      </c>
      <c r="AH1256">
        <f t="shared" si="195"/>
        <v>2.8</v>
      </c>
      <c r="AI1256">
        <v>0.14499999999999999</v>
      </c>
      <c r="AJ1256">
        <f t="shared" si="194"/>
        <v>0.40599999999999997</v>
      </c>
      <c r="AK1256" t="str">
        <f t="shared" si="196"/>
        <v/>
      </c>
      <c r="AL1256" t="str">
        <f t="shared" si="199"/>
        <v/>
      </c>
    </row>
    <row r="1257" spans="1:38" x14ac:dyDescent="0.2">
      <c r="A1257" t="s">
        <v>14324</v>
      </c>
      <c r="B1257" t="s">
        <v>122</v>
      </c>
      <c r="C1257" t="s">
        <v>14325</v>
      </c>
      <c r="D1257" s="1">
        <v>37160</v>
      </c>
      <c r="E1257" s="1">
        <v>43456</v>
      </c>
      <c r="F1257" t="s">
        <v>19</v>
      </c>
      <c r="I1257">
        <v>100</v>
      </c>
      <c r="J1257">
        <v>0</v>
      </c>
      <c r="K1257">
        <v>0</v>
      </c>
      <c r="L1257">
        <v>1516</v>
      </c>
      <c r="M1257">
        <v>1516</v>
      </c>
      <c r="N1257" t="s">
        <v>20</v>
      </c>
      <c r="O1257" t="s">
        <v>14326</v>
      </c>
      <c r="P1257" t="s">
        <v>28</v>
      </c>
      <c r="Q1257" t="s">
        <v>34233</v>
      </c>
      <c r="R1257" t="s">
        <v>34233</v>
      </c>
      <c r="S1257" t="s">
        <v>32628</v>
      </c>
      <c r="T1257" t="s">
        <v>34357</v>
      </c>
      <c r="U1257" t="s">
        <v>32634</v>
      </c>
      <c r="V1257" t="s">
        <v>32653</v>
      </c>
      <c r="X1257">
        <v>2</v>
      </c>
      <c r="Y1257" t="s">
        <v>32654</v>
      </c>
      <c r="AA1257">
        <v>9</v>
      </c>
      <c r="AB1257">
        <v>15</v>
      </c>
      <c r="AC1257">
        <v>1</v>
      </c>
      <c r="AD1257" t="str">
        <f t="shared" si="193"/>
        <v/>
      </c>
      <c r="AE1257" t="str">
        <f t="shared" si="197"/>
        <v/>
      </c>
      <c r="AF1257" t="str">
        <f t="shared" si="200"/>
        <v/>
      </c>
      <c r="AG1257">
        <f t="shared" si="201"/>
        <v>1</v>
      </c>
      <c r="AH1257">
        <f t="shared" si="195"/>
        <v>2.8</v>
      </c>
      <c r="AI1257">
        <v>0.14499999999999999</v>
      </c>
      <c r="AJ1257">
        <f t="shared" si="194"/>
        <v>0.40599999999999997</v>
      </c>
      <c r="AK1257" t="str">
        <f t="shared" si="196"/>
        <v/>
      </c>
      <c r="AL1257" t="str">
        <f t="shared" si="199"/>
        <v/>
      </c>
    </row>
    <row r="1258" spans="1:38" x14ac:dyDescent="0.2">
      <c r="A1258" t="s">
        <v>14327</v>
      </c>
      <c r="B1258" t="s">
        <v>122</v>
      </c>
      <c r="C1258" t="s">
        <v>14328</v>
      </c>
      <c r="D1258" s="1">
        <v>37160</v>
      </c>
      <c r="E1258" s="1">
        <v>43456</v>
      </c>
      <c r="F1258" t="s">
        <v>19</v>
      </c>
      <c r="I1258">
        <v>100</v>
      </c>
      <c r="J1258">
        <v>0</v>
      </c>
      <c r="K1258">
        <v>0</v>
      </c>
      <c r="L1258">
        <v>1346</v>
      </c>
      <c r="M1258">
        <v>1346</v>
      </c>
      <c r="N1258" t="s">
        <v>20</v>
      </c>
      <c r="O1258" t="s">
        <v>14329</v>
      </c>
      <c r="P1258" t="s">
        <v>28</v>
      </c>
      <c r="Q1258" t="s">
        <v>34233</v>
      </c>
      <c r="R1258" t="s">
        <v>34233</v>
      </c>
      <c r="S1258" t="s">
        <v>32628</v>
      </c>
      <c r="T1258" t="s">
        <v>34357</v>
      </c>
      <c r="U1258" t="s">
        <v>32634</v>
      </c>
      <c r="V1258" t="s">
        <v>32653</v>
      </c>
      <c r="X1258">
        <v>2</v>
      </c>
      <c r="Y1258" t="s">
        <v>32654</v>
      </c>
      <c r="AA1258">
        <v>9</v>
      </c>
      <c r="AB1258">
        <v>15</v>
      </c>
      <c r="AC1258">
        <v>1</v>
      </c>
      <c r="AD1258" t="str">
        <f t="shared" si="193"/>
        <v/>
      </c>
      <c r="AE1258" t="str">
        <f t="shared" si="197"/>
        <v/>
      </c>
      <c r="AF1258" t="str">
        <f t="shared" si="200"/>
        <v/>
      </c>
      <c r="AG1258">
        <f t="shared" si="201"/>
        <v>1</v>
      </c>
      <c r="AH1258">
        <f t="shared" si="195"/>
        <v>2.8</v>
      </c>
      <c r="AI1258">
        <v>0.14499999999999999</v>
      </c>
      <c r="AJ1258">
        <f t="shared" si="194"/>
        <v>0.40599999999999997</v>
      </c>
      <c r="AK1258" t="str">
        <f t="shared" si="196"/>
        <v/>
      </c>
      <c r="AL1258" t="str">
        <f t="shared" si="199"/>
        <v/>
      </c>
    </row>
    <row r="1259" spans="1:38" x14ac:dyDescent="0.2">
      <c r="A1259" t="s">
        <v>23345</v>
      </c>
      <c r="B1259" t="s">
        <v>122</v>
      </c>
      <c r="C1259" t="s">
        <v>23346</v>
      </c>
      <c r="D1259" s="1">
        <v>38922</v>
      </c>
      <c r="E1259" s="1">
        <v>43456</v>
      </c>
      <c r="F1259" t="s">
        <v>19</v>
      </c>
      <c r="I1259">
        <v>100</v>
      </c>
      <c r="J1259">
        <v>0</v>
      </c>
      <c r="K1259">
        <v>0</v>
      </c>
      <c r="L1259">
        <v>1440</v>
      </c>
      <c r="M1259">
        <v>1440</v>
      </c>
      <c r="N1259" t="s">
        <v>20</v>
      </c>
      <c r="O1259" t="s">
        <v>23347</v>
      </c>
      <c r="P1259" t="s">
        <v>28</v>
      </c>
      <c r="Q1259" t="s">
        <v>34233</v>
      </c>
      <c r="R1259" t="s">
        <v>34233</v>
      </c>
      <c r="S1259" t="s">
        <v>32628</v>
      </c>
      <c r="T1259" t="s">
        <v>32634</v>
      </c>
      <c r="U1259" t="s">
        <v>32656</v>
      </c>
      <c r="V1259" t="s">
        <v>32657</v>
      </c>
      <c r="W1259">
        <v>245</v>
      </c>
      <c r="X1259">
        <v>2</v>
      </c>
      <c r="Y1259">
        <v>1</v>
      </c>
      <c r="Z1259">
        <v>450</v>
      </c>
      <c r="AA1259">
        <v>8.5</v>
      </c>
      <c r="AB1259">
        <v>17</v>
      </c>
      <c r="AC1259">
        <v>2</v>
      </c>
      <c r="AD1259" t="str">
        <f t="shared" si="193"/>
        <v/>
      </c>
      <c r="AE1259" t="str">
        <f t="shared" si="197"/>
        <v/>
      </c>
      <c r="AF1259" t="str">
        <f t="shared" si="200"/>
        <v/>
      </c>
      <c r="AG1259">
        <f t="shared" si="201"/>
        <v>2</v>
      </c>
      <c r="AH1259">
        <f t="shared" si="195"/>
        <v>5.6</v>
      </c>
      <c r="AI1259">
        <v>0.14499999999999999</v>
      </c>
      <c r="AJ1259">
        <f t="shared" si="194"/>
        <v>0.81199999999999994</v>
      </c>
      <c r="AK1259" t="str">
        <f t="shared" si="196"/>
        <v/>
      </c>
      <c r="AL1259" t="str">
        <f t="shared" si="199"/>
        <v/>
      </c>
    </row>
    <row r="1260" spans="1:38" x14ac:dyDescent="0.2">
      <c r="A1260" t="s">
        <v>14295</v>
      </c>
      <c r="B1260" t="s">
        <v>122</v>
      </c>
      <c r="C1260" t="s">
        <v>14296</v>
      </c>
      <c r="D1260" s="1">
        <v>37160</v>
      </c>
      <c r="E1260" s="1">
        <v>43880</v>
      </c>
      <c r="F1260" t="s">
        <v>19</v>
      </c>
      <c r="I1260">
        <v>100</v>
      </c>
      <c r="J1260">
        <v>0</v>
      </c>
      <c r="K1260">
        <v>0</v>
      </c>
      <c r="L1260">
        <v>1558</v>
      </c>
      <c r="M1260">
        <v>1558</v>
      </c>
      <c r="N1260" t="s">
        <v>20</v>
      </c>
      <c r="O1260" t="s">
        <v>14297</v>
      </c>
      <c r="P1260" t="s">
        <v>28</v>
      </c>
      <c r="Q1260" t="s">
        <v>34233</v>
      </c>
      <c r="R1260" t="s">
        <v>34233</v>
      </c>
      <c r="S1260" t="s">
        <v>32628</v>
      </c>
      <c r="T1260" t="s">
        <v>34354</v>
      </c>
      <c r="U1260" t="s">
        <v>32634</v>
      </c>
      <c r="V1260" t="s">
        <v>32653</v>
      </c>
      <c r="X1260">
        <v>2</v>
      </c>
      <c r="Y1260" t="s">
        <v>32654</v>
      </c>
      <c r="AA1260">
        <v>9</v>
      </c>
      <c r="AB1260">
        <v>15</v>
      </c>
      <c r="AC1260">
        <v>1</v>
      </c>
      <c r="AD1260" t="str">
        <f t="shared" si="193"/>
        <v/>
      </c>
      <c r="AE1260" t="str">
        <f t="shared" si="197"/>
        <v/>
      </c>
      <c r="AF1260" t="str">
        <f t="shared" si="200"/>
        <v/>
      </c>
      <c r="AG1260">
        <f t="shared" si="201"/>
        <v>1</v>
      </c>
      <c r="AH1260">
        <f t="shared" si="195"/>
        <v>2.8</v>
      </c>
      <c r="AI1260">
        <v>0.14499999999999999</v>
      </c>
      <c r="AJ1260">
        <f t="shared" si="194"/>
        <v>0.40599999999999997</v>
      </c>
      <c r="AK1260" t="str">
        <f t="shared" si="196"/>
        <v/>
      </c>
      <c r="AL1260" t="str">
        <f t="shared" si="199"/>
        <v/>
      </c>
    </row>
    <row r="1261" spans="1:38" x14ac:dyDescent="0.2">
      <c r="A1261" t="s">
        <v>30442</v>
      </c>
      <c r="B1261" t="s">
        <v>122</v>
      </c>
      <c r="C1261" t="s">
        <v>30443</v>
      </c>
      <c r="D1261" s="1">
        <v>43859</v>
      </c>
      <c r="E1261" s="1">
        <v>44623</v>
      </c>
      <c r="F1261" t="s">
        <v>2354</v>
      </c>
      <c r="I1261">
        <v>100</v>
      </c>
      <c r="J1261">
        <v>0</v>
      </c>
      <c r="K1261">
        <v>0</v>
      </c>
      <c r="L1261">
        <v>18382</v>
      </c>
      <c r="M1261">
        <v>18382</v>
      </c>
      <c r="N1261" t="s">
        <v>20</v>
      </c>
      <c r="O1261" t="s">
        <v>30444</v>
      </c>
      <c r="P1261" t="s">
        <v>2356</v>
      </c>
      <c r="Q1261" t="s">
        <v>34233</v>
      </c>
      <c r="R1261" t="s">
        <v>34233</v>
      </c>
      <c r="S1261" t="s">
        <v>33942</v>
      </c>
      <c r="T1261" t="s">
        <v>34233</v>
      </c>
      <c r="AD1261" t="str">
        <f t="shared" si="193"/>
        <v/>
      </c>
      <c r="AE1261" t="str">
        <f t="shared" si="197"/>
        <v/>
      </c>
      <c r="AF1261" t="str">
        <f t="shared" si="200"/>
        <v/>
      </c>
      <c r="AG1261" t="str">
        <f t="shared" si="201"/>
        <v/>
      </c>
      <c r="AH1261" t="str">
        <f t="shared" si="195"/>
        <v/>
      </c>
      <c r="AI1261">
        <v>0.14499999999999999</v>
      </c>
      <c r="AJ1261" t="str">
        <f t="shared" si="194"/>
        <v/>
      </c>
      <c r="AK1261" t="str">
        <f t="shared" si="196"/>
        <v/>
      </c>
      <c r="AL1261" t="str">
        <f t="shared" si="199"/>
        <v/>
      </c>
    </row>
    <row r="1262" spans="1:38" x14ac:dyDescent="0.2">
      <c r="A1262" t="s">
        <v>14298</v>
      </c>
      <c r="B1262" t="s">
        <v>122</v>
      </c>
      <c r="C1262" t="s">
        <v>14299</v>
      </c>
      <c r="D1262" s="1">
        <v>37160</v>
      </c>
      <c r="E1262" s="1">
        <v>43951</v>
      </c>
      <c r="F1262" t="s">
        <v>19</v>
      </c>
      <c r="I1262">
        <v>100</v>
      </c>
      <c r="J1262">
        <v>0</v>
      </c>
      <c r="K1262">
        <v>0</v>
      </c>
      <c r="L1262">
        <v>1606</v>
      </c>
      <c r="M1262">
        <v>1606</v>
      </c>
      <c r="N1262" t="s">
        <v>20</v>
      </c>
      <c r="O1262" t="s">
        <v>14300</v>
      </c>
      <c r="P1262" t="s">
        <v>28</v>
      </c>
      <c r="Q1262" t="s">
        <v>34233</v>
      </c>
      <c r="R1262" t="s">
        <v>34233</v>
      </c>
      <c r="S1262" t="s">
        <v>32628</v>
      </c>
      <c r="T1262" t="s">
        <v>34349</v>
      </c>
      <c r="U1262" t="s">
        <v>32634</v>
      </c>
      <c r="V1262" t="s">
        <v>32653</v>
      </c>
      <c r="X1262">
        <v>2</v>
      </c>
      <c r="Y1262" t="s">
        <v>32654</v>
      </c>
      <c r="AA1262">
        <v>9</v>
      </c>
      <c r="AB1262">
        <v>15</v>
      </c>
      <c r="AC1262">
        <v>1</v>
      </c>
      <c r="AD1262" t="str">
        <f t="shared" si="193"/>
        <v/>
      </c>
      <c r="AE1262" t="str">
        <f t="shared" si="197"/>
        <v/>
      </c>
      <c r="AF1262" t="str">
        <f t="shared" si="200"/>
        <v/>
      </c>
      <c r="AG1262">
        <f t="shared" si="201"/>
        <v>1</v>
      </c>
      <c r="AH1262">
        <f t="shared" si="195"/>
        <v>2.8</v>
      </c>
      <c r="AI1262">
        <v>0.14499999999999999</v>
      </c>
      <c r="AJ1262">
        <f t="shared" si="194"/>
        <v>0.40599999999999997</v>
      </c>
      <c r="AK1262" t="str">
        <f t="shared" si="196"/>
        <v/>
      </c>
      <c r="AL1262" t="str">
        <f t="shared" si="199"/>
        <v/>
      </c>
    </row>
    <row r="1263" spans="1:38" x14ac:dyDescent="0.2">
      <c r="A1263" t="s">
        <v>14301</v>
      </c>
      <c r="B1263" t="s">
        <v>122</v>
      </c>
      <c r="C1263" t="s">
        <v>14302</v>
      </c>
      <c r="D1263" s="1">
        <v>37160</v>
      </c>
      <c r="E1263" s="1">
        <v>43880</v>
      </c>
      <c r="F1263" t="s">
        <v>19</v>
      </c>
      <c r="I1263">
        <v>100</v>
      </c>
      <c r="J1263">
        <v>0</v>
      </c>
      <c r="K1263">
        <v>0</v>
      </c>
      <c r="L1263">
        <v>1303</v>
      </c>
      <c r="M1263">
        <v>1303</v>
      </c>
      <c r="N1263" t="s">
        <v>20</v>
      </c>
      <c r="O1263" t="s">
        <v>14303</v>
      </c>
      <c r="P1263" t="s">
        <v>28</v>
      </c>
      <c r="Q1263" t="s">
        <v>34233</v>
      </c>
      <c r="R1263" t="s">
        <v>34233</v>
      </c>
      <c r="S1263" t="s">
        <v>32628</v>
      </c>
      <c r="T1263" t="s">
        <v>34368</v>
      </c>
      <c r="U1263" t="s">
        <v>32634</v>
      </c>
      <c r="V1263" t="s">
        <v>32653</v>
      </c>
      <c r="X1263">
        <v>2</v>
      </c>
      <c r="Y1263" t="s">
        <v>32654</v>
      </c>
      <c r="AA1263">
        <v>9</v>
      </c>
      <c r="AB1263">
        <v>15</v>
      </c>
      <c r="AC1263">
        <v>1</v>
      </c>
      <c r="AD1263" t="str">
        <f t="shared" si="193"/>
        <v/>
      </c>
      <c r="AE1263" t="str">
        <f t="shared" si="197"/>
        <v/>
      </c>
      <c r="AF1263" t="str">
        <f t="shared" si="200"/>
        <v/>
      </c>
      <c r="AG1263">
        <f t="shared" si="201"/>
        <v>1</v>
      </c>
      <c r="AH1263">
        <f t="shared" si="195"/>
        <v>2.8</v>
      </c>
      <c r="AI1263">
        <v>0.14499999999999999</v>
      </c>
      <c r="AJ1263">
        <f t="shared" si="194"/>
        <v>0.40599999999999997</v>
      </c>
      <c r="AK1263" t="str">
        <f t="shared" si="196"/>
        <v/>
      </c>
      <c r="AL1263" t="str">
        <f t="shared" si="199"/>
        <v/>
      </c>
    </row>
    <row r="1264" spans="1:38" x14ac:dyDescent="0.2">
      <c r="A1264" t="s">
        <v>14304</v>
      </c>
      <c r="B1264" t="s">
        <v>122</v>
      </c>
      <c r="C1264" t="s">
        <v>14305</v>
      </c>
      <c r="D1264" s="1">
        <v>37160</v>
      </c>
      <c r="E1264" s="1">
        <v>43880</v>
      </c>
      <c r="F1264" t="s">
        <v>19</v>
      </c>
      <c r="I1264">
        <v>100</v>
      </c>
      <c r="J1264">
        <v>0</v>
      </c>
      <c r="K1264">
        <v>0</v>
      </c>
      <c r="L1264">
        <v>1273</v>
      </c>
      <c r="M1264">
        <v>1273</v>
      </c>
      <c r="N1264" t="s">
        <v>20</v>
      </c>
      <c r="O1264" t="s">
        <v>14306</v>
      </c>
      <c r="P1264" t="s">
        <v>28</v>
      </c>
      <c r="Q1264" t="s">
        <v>34233</v>
      </c>
      <c r="R1264" t="s">
        <v>34233</v>
      </c>
      <c r="S1264" t="s">
        <v>32628</v>
      </c>
      <c r="T1264" t="s">
        <v>34349</v>
      </c>
      <c r="U1264" t="s">
        <v>32634</v>
      </c>
      <c r="V1264" t="s">
        <v>32653</v>
      </c>
      <c r="X1264">
        <v>2</v>
      </c>
      <c r="Y1264" t="s">
        <v>32654</v>
      </c>
      <c r="AA1264">
        <v>9</v>
      </c>
      <c r="AB1264">
        <v>15</v>
      </c>
      <c r="AC1264">
        <v>1</v>
      </c>
      <c r="AD1264" t="str">
        <f t="shared" si="193"/>
        <v/>
      </c>
      <c r="AE1264" t="str">
        <f t="shared" si="197"/>
        <v/>
      </c>
      <c r="AF1264" t="str">
        <f t="shared" si="200"/>
        <v/>
      </c>
      <c r="AG1264">
        <f t="shared" si="201"/>
        <v>1</v>
      </c>
      <c r="AH1264">
        <f t="shared" si="195"/>
        <v>2.8</v>
      </c>
      <c r="AI1264">
        <v>0.14499999999999999</v>
      </c>
      <c r="AJ1264">
        <f t="shared" si="194"/>
        <v>0.40599999999999997</v>
      </c>
      <c r="AK1264" t="str">
        <f t="shared" si="196"/>
        <v/>
      </c>
      <c r="AL1264" t="str">
        <f t="shared" si="199"/>
        <v/>
      </c>
    </row>
    <row r="1265" spans="1:39" x14ac:dyDescent="0.2">
      <c r="A1265" t="s">
        <v>31031</v>
      </c>
      <c r="B1265" t="s">
        <v>122</v>
      </c>
      <c r="C1265" t="s">
        <v>31032</v>
      </c>
      <c r="D1265" s="1">
        <v>43859</v>
      </c>
      <c r="E1265" s="1">
        <v>44085</v>
      </c>
      <c r="F1265" t="s">
        <v>26</v>
      </c>
      <c r="I1265">
        <v>100</v>
      </c>
      <c r="J1265">
        <v>0</v>
      </c>
      <c r="K1265">
        <v>0</v>
      </c>
      <c r="L1265">
        <v>7888</v>
      </c>
      <c r="M1265">
        <v>7888</v>
      </c>
      <c r="N1265" t="s">
        <v>20</v>
      </c>
      <c r="O1265" t="s">
        <v>31033</v>
      </c>
      <c r="P1265" t="s">
        <v>44</v>
      </c>
      <c r="Q1265" t="s">
        <v>34233</v>
      </c>
      <c r="R1265" t="s">
        <v>34233</v>
      </c>
      <c r="S1265" t="s">
        <v>34233</v>
      </c>
      <c r="T1265" t="s">
        <v>34233</v>
      </c>
      <c r="V1265" t="s">
        <v>32653</v>
      </c>
      <c r="AD1265" t="str">
        <f t="shared" si="193"/>
        <v/>
      </c>
      <c r="AE1265" t="str">
        <f t="shared" si="197"/>
        <v/>
      </c>
      <c r="AF1265" t="str">
        <f t="shared" si="200"/>
        <v/>
      </c>
      <c r="AG1265" t="str">
        <f t="shared" si="201"/>
        <v/>
      </c>
      <c r="AH1265" t="str">
        <f t="shared" si="195"/>
        <v/>
      </c>
      <c r="AI1265">
        <v>0.14499999999999999</v>
      </c>
      <c r="AJ1265" t="str">
        <f t="shared" si="194"/>
        <v/>
      </c>
      <c r="AK1265" t="str">
        <f t="shared" si="196"/>
        <v/>
      </c>
      <c r="AL1265" t="str">
        <f t="shared" si="199"/>
        <v/>
      </c>
    </row>
    <row r="1266" spans="1:39" x14ac:dyDescent="0.2">
      <c r="A1266" t="s">
        <v>8454</v>
      </c>
      <c r="B1266" t="s">
        <v>122</v>
      </c>
      <c r="C1266" t="s">
        <v>8455</v>
      </c>
      <c r="D1266" s="1">
        <v>36291</v>
      </c>
      <c r="E1266" s="1">
        <v>44546</v>
      </c>
      <c r="F1266" s="9" t="s">
        <v>19</v>
      </c>
      <c r="I1266">
        <v>100</v>
      </c>
      <c r="J1266">
        <v>0</v>
      </c>
      <c r="K1266">
        <v>0</v>
      </c>
      <c r="L1266">
        <v>6778</v>
      </c>
      <c r="M1266">
        <v>6778</v>
      </c>
      <c r="N1266" t="s">
        <v>20</v>
      </c>
      <c r="O1266" t="s">
        <v>8456</v>
      </c>
      <c r="P1266" t="s">
        <v>28</v>
      </c>
      <c r="Q1266" t="s">
        <v>34233</v>
      </c>
      <c r="R1266" t="s">
        <v>34233</v>
      </c>
      <c r="S1266" t="s">
        <v>32627</v>
      </c>
      <c r="T1266" t="s">
        <v>34233</v>
      </c>
      <c r="U1266" t="s">
        <v>32783</v>
      </c>
      <c r="V1266" t="s">
        <v>32782</v>
      </c>
      <c r="AD1266" t="str">
        <f t="shared" si="193"/>
        <v/>
      </c>
      <c r="AE1266" t="str">
        <f t="shared" si="197"/>
        <v/>
      </c>
      <c r="AF1266" t="str">
        <f t="shared" si="200"/>
        <v/>
      </c>
      <c r="AG1266" t="str">
        <f t="shared" si="201"/>
        <v/>
      </c>
      <c r="AH1266" t="str">
        <f t="shared" si="195"/>
        <v/>
      </c>
      <c r="AI1266">
        <v>0.14499999999999999</v>
      </c>
      <c r="AJ1266" t="str">
        <f t="shared" si="194"/>
        <v/>
      </c>
      <c r="AK1266" t="str">
        <f t="shared" si="196"/>
        <v/>
      </c>
      <c r="AL1266" t="str">
        <f t="shared" si="199"/>
        <v/>
      </c>
      <c r="AM1266" t="s">
        <v>34298</v>
      </c>
    </row>
    <row r="1267" spans="1:39" x14ac:dyDescent="0.2">
      <c r="A1267" t="s">
        <v>28573</v>
      </c>
      <c r="B1267" t="s">
        <v>122</v>
      </c>
      <c r="C1267" t="s">
        <v>28574</v>
      </c>
      <c r="D1267" s="1">
        <v>42608</v>
      </c>
      <c r="E1267" s="1">
        <v>44606</v>
      </c>
      <c r="F1267" t="s">
        <v>889</v>
      </c>
      <c r="I1267">
        <v>100</v>
      </c>
      <c r="J1267">
        <v>0</v>
      </c>
      <c r="K1267">
        <v>0</v>
      </c>
      <c r="L1267">
        <v>43204</v>
      </c>
      <c r="M1267">
        <v>43204</v>
      </c>
      <c r="N1267" t="s">
        <v>20</v>
      </c>
      <c r="O1267" t="s">
        <v>28575</v>
      </c>
      <c r="P1267" t="s">
        <v>44</v>
      </c>
      <c r="Q1267" t="s">
        <v>34233</v>
      </c>
      <c r="R1267" t="s">
        <v>34233</v>
      </c>
      <c r="S1267" t="s">
        <v>32627</v>
      </c>
      <c r="T1267" t="s">
        <v>34422</v>
      </c>
      <c r="V1267" t="s">
        <v>34952</v>
      </c>
      <c r="AD1267" t="str">
        <f t="shared" si="193"/>
        <v/>
      </c>
      <c r="AE1267" t="str">
        <f t="shared" si="197"/>
        <v/>
      </c>
      <c r="AF1267" t="str">
        <f t="shared" si="200"/>
        <v/>
      </c>
      <c r="AG1267" t="str">
        <f t="shared" si="201"/>
        <v/>
      </c>
      <c r="AH1267" t="str">
        <f t="shared" si="195"/>
        <v/>
      </c>
      <c r="AI1267">
        <v>0.14499999999999999</v>
      </c>
      <c r="AJ1267" t="str">
        <f t="shared" si="194"/>
        <v/>
      </c>
      <c r="AK1267" t="str">
        <f t="shared" si="196"/>
        <v/>
      </c>
      <c r="AL1267" t="str">
        <f t="shared" si="199"/>
        <v/>
      </c>
    </row>
    <row r="1268" spans="1:39" x14ac:dyDescent="0.2">
      <c r="A1268" t="s">
        <v>28352</v>
      </c>
      <c r="B1268" t="s">
        <v>122</v>
      </c>
      <c r="C1268" t="s">
        <v>28353</v>
      </c>
      <c r="D1268" s="1">
        <v>42654</v>
      </c>
      <c r="E1268" s="1">
        <v>43456</v>
      </c>
      <c r="F1268" t="s">
        <v>26</v>
      </c>
      <c r="I1268">
        <v>100</v>
      </c>
      <c r="J1268">
        <v>0</v>
      </c>
      <c r="K1268">
        <v>0</v>
      </c>
      <c r="L1268">
        <v>2329</v>
      </c>
      <c r="M1268">
        <v>2329</v>
      </c>
      <c r="N1268" t="s">
        <v>20</v>
      </c>
      <c r="O1268" t="s">
        <v>28354</v>
      </c>
      <c r="P1268" t="s">
        <v>44</v>
      </c>
      <c r="Q1268" t="s">
        <v>34233</v>
      </c>
      <c r="R1268" t="s">
        <v>34233</v>
      </c>
      <c r="S1268" t="s">
        <v>34233</v>
      </c>
      <c r="T1268" t="s">
        <v>34233</v>
      </c>
      <c r="V1268" t="s">
        <v>34952</v>
      </c>
      <c r="AD1268" t="str">
        <f t="shared" si="193"/>
        <v/>
      </c>
      <c r="AE1268" t="str">
        <f t="shared" si="197"/>
        <v/>
      </c>
      <c r="AF1268" t="str">
        <f t="shared" si="200"/>
        <v/>
      </c>
      <c r="AG1268" t="str">
        <f t="shared" si="201"/>
        <v/>
      </c>
      <c r="AH1268" t="str">
        <f t="shared" si="195"/>
        <v/>
      </c>
      <c r="AI1268">
        <v>0.14499999999999999</v>
      </c>
      <c r="AJ1268" t="str">
        <f t="shared" si="194"/>
        <v/>
      </c>
      <c r="AK1268" t="str">
        <f t="shared" si="196"/>
        <v/>
      </c>
      <c r="AL1268" t="str">
        <f t="shared" si="199"/>
        <v/>
      </c>
    </row>
    <row r="1269" spans="1:39" x14ac:dyDescent="0.2">
      <c r="A1269" t="s">
        <v>28466</v>
      </c>
      <c r="B1269" t="s">
        <v>122</v>
      </c>
      <c r="C1269" t="s">
        <v>28467</v>
      </c>
      <c r="D1269" s="1">
        <v>42627</v>
      </c>
      <c r="E1269" s="1">
        <v>43456</v>
      </c>
      <c r="F1269" t="s">
        <v>470</v>
      </c>
      <c r="I1269">
        <v>100</v>
      </c>
      <c r="J1269">
        <v>0</v>
      </c>
      <c r="K1269">
        <v>0</v>
      </c>
      <c r="L1269">
        <v>3603</v>
      </c>
      <c r="M1269">
        <v>3603</v>
      </c>
      <c r="N1269" t="s">
        <v>20</v>
      </c>
      <c r="O1269" t="s">
        <v>28468</v>
      </c>
      <c r="P1269" t="s">
        <v>2356</v>
      </c>
      <c r="Q1269" t="s">
        <v>32827</v>
      </c>
      <c r="R1269">
        <v>5</v>
      </c>
      <c r="S1269" t="s">
        <v>33942</v>
      </c>
      <c r="T1269" t="s">
        <v>34233</v>
      </c>
      <c r="V1269" t="s">
        <v>34952</v>
      </c>
      <c r="W1269">
        <v>1200</v>
      </c>
      <c r="X1269" t="s">
        <v>32784</v>
      </c>
      <c r="Y1269">
        <v>1</v>
      </c>
      <c r="Z1269">
        <f>2000+1200</f>
        <v>3200</v>
      </c>
      <c r="AA1269">
        <v>9</v>
      </c>
      <c r="AD1269">
        <f t="shared" si="193"/>
        <v>3200</v>
      </c>
      <c r="AE1269" t="str">
        <f t="shared" si="197"/>
        <v/>
      </c>
      <c r="AF1269" t="str">
        <f t="shared" si="200"/>
        <v/>
      </c>
      <c r="AG1269" t="str">
        <f t="shared" si="201"/>
        <v/>
      </c>
      <c r="AH1269" t="str">
        <f t="shared" si="195"/>
        <v/>
      </c>
      <c r="AI1269">
        <v>0.14499999999999999</v>
      </c>
      <c r="AK1269" t="str">
        <f t="shared" si="196"/>
        <v/>
      </c>
      <c r="AL1269">
        <v>5</v>
      </c>
    </row>
    <row r="1270" spans="1:39" x14ac:dyDescent="0.2">
      <c r="A1270" t="s">
        <v>28696</v>
      </c>
      <c r="B1270" t="s">
        <v>122</v>
      </c>
      <c r="C1270" t="s">
        <v>28697</v>
      </c>
      <c r="D1270" s="1">
        <v>42731</v>
      </c>
      <c r="E1270" s="1">
        <v>43456</v>
      </c>
      <c r="F1270" t="s">
        <v>2354</v>
      </c>
      <c r="G1270" t="s">
        <v>470</v>
      </c>
      <c r="I1270">
        <v>80</v>
      </c>
      <c r="J1270">
        <v>20</v>
      </c>
      <c r="K1270">
        <v>0</v>
      </c>
      <c r="L1270">
        <v>3991</v>
      </c>
      <c r="M1270">
        <v>3991</v>
      </c>
      <c r="N1270" t="s">
        <v>20</v>
      </c>
      <c r="O1270" t="s">
        <v>28698</v>
      </c>
      <c r="P1270" t="s">
        <v>44</v>
      </c>
      <c r="Q1270" t="s">
        <v>32827</v>
      </c>
      <c r="R1270">
        <v>5</v>
      </c>
      <c r="S1270" t="s">
        <v>33942</v>
      </c>
      <c r="T1270" t="s">
        <v>34233</v>
      </c>
      <c r="V1270" t="s">
        <v>34952</v>
      </c>
      <c r="W1270">
        <v>2000</v>
      </c>
      <c r="X1270" t="s">
        <v>32784</v>
      </c>
      <c r="Y1270">
        <v>1</v>
      </c>
      <c r="Z1270">
        <f>3500+2000</f>
        <v>5500</v>
      </c>
      <c r="AA1270">
        <v>9</v>
      </c>
      <c r="AD1270">
        <f t="shared" si="193"/>
        <v>5500</v>
      </c>
      <c r="AE1270" t="str">
        <f t="shared" si="197"/>
        <v/>
      </c>
      <c r="AF1270" t="str">
        <f t="shared" si="200"/>
        <v/>
      </c>
      <c r="AG1270" t="str">
        <f t="shared" si="201"/>
        <v/>
      </c>
      <c r="AH1270" t="str">
        <f t="shared" si="195"/>
        <v/>
      </c>
      <c r="AI1270">
        <v>0.14499999999999999</v>
      </c>
      <c r="AK1270" t="str">
        <f t="shared" si="196"/>
        <v/>
      </c>
      <c r="AL1270">
        <v>5</v>
      </c>
    </row>
    <row r="1271" spans="1:39" x14ac:dyDescent="0.2">
      <c r="A1271" t="s">
        <v>19217</v>
      </c>
      <c r="B1271" t="s">
        <v>122</v>
      </c>
      <c r="C1271" t="s">
        <v>19218</v>
      </c>
      <c r="D1271" s="1">
        <v>38132</v>
      </c>
      <c r="E1271" s="1">
        <v>43456</v>
      </c>
      <c r="F1271" t="s">
        <v>26</v>
      </c>
      <c r="I1271">
        <v>100</v>
      </c>
      <c r="J1271">
        <v>0</v>
      </c>
      <c r="K1271">
        <v>0</v>
      </c>
      <c r="L1271">
        <v>2021</v>
      </c>
      <c r="M1271">
        <v>2021</v>
      </c>
      <c r="N1271" t="s">
        <v>20</v>
      </c>
      <c r="O1271" t="s">
        <v>21</v>
      </c>
      <c r="P1271" t="s">
        <v>28</v>
      </c>
      <c r="Q1271" t="s">
        <v>34233</v>
      </c>
      <c r="R1271" t="s">
        <v>34233</v>
      </c>
      <c r="S1271" t="s">
        <v>34233</v>
      </c>
      <c r="T1271" t="s">
        <v>34233</v>
      </c>
      <c r="V1271" t="s">
        <v>34953</v>
      </c>
      <c r="AD1271" t="str">
        <f t="shared" si="193"/>
        <v/>
      </c>
      <c r="AE1271" t="str">
        <f t="shared" si="197"/>
        <v/>
      </c>
      <c r="AF1271" t="str">
        <f t="shared" si="200"/>
        <v/>
      </c>
      <c r="AG1271" t="str">
        <f t="shared" si="201"/>
        <v/>
      </c>
      <c r="AH1271" t="str">
        <f t="shared" si="195"/>
        <v/>
      </c>
      <c r="AI1271">
        <v>0.14499999999999999</v>
      </c>
      <c r="AJ1271" t="str">
        <f t="shared" si="194"/>
        <v/>
      </c>
      <c r="AK1271" t="str">
        <f t="shared" si="196"/>
        <v/>
      </c>
      <c r="AL1271" t="str">
        <f t="shared" si="199"/>
        <v/>
      </c>
    </row>
    <row r="1272" spans="1:39" x14ac:dyDescent="0.2">
      <c r="A1272" t="s">
        <v>21773</v>
      </c>
      <c r="B1272" t="s">
        <v>122</v>
      </c>
      <c r="C1272" t="s">
        <v>21774</v>
      </c>
      <c r="D1272" s="1">
        <v>38132</v>
      </c>
      <c r="E1272" s="1">
        <v>43456</v>
      </c>
      <c r="F1272" t="s">
        <v>19</v>
      </c>
      <c r="I1272">
        <v>100</v>
      </c>
      <c r="J1272">
        <v>0</v>
      </c>
      <c r="K1272">
        <v>0</v>
      </c>
      <c r="L1272">
        <v>3893</v>
      </c>
      <c r="M1272">
        <v>3893</v>
      </c>
      <c r="N1272" t="s">
        <v>20</v>
      </c>
      <c r="O1272" t="s">
        <v>21</v>
      </c>
      <c r="P1272" t="s">
        <v>28</v>
      </c>
      <c r="Q1272" t="s">
        <v>34233</v>
      </c>
      <c r="R1272" t="s">
        <v>34233</v>
      </c>
      <c r="S1272" t="s">
        <v>32628</v>
      </c>
      <c r="T1272" t="s">
        <v>34351</v>
      </c>
      <c r="U1272" t="s">
        <v>32636</v>
      </c>
      <c r="V1272" t="s">
        <v>34953</v>
      </c>
      <c r="W1272">
        <v>1000</v>
      </c>
      <c r="X1272">
        <v>3</v>
      </c>
      <c r="Y1272">
        <v>1</v>
      </c>
      <c r="AA1272">
        <v>11</v>
      </c>
      <c r="AB1272">
        <v>24</v>
      </c>
      <c r="AC1272">
        <v>42</v>
      </c>
      <c r="AD1272" t="str">
        <f t="shared" si="193"/>
        <v/>
      </c>
      <c r="AE1272" t="str">
        <f t="shared" si="197"/>
        <v/>
      </c>
      <c r="AF1272" t="str">
        <f t="shared" si="200"/>
        <v/>
      </c>
      <c r="AG1272">
        <f t="shared" si="201"/>
        <v>42</v>
      </c>
      <c r="AH1272">
        <f t="shared" si="195"/>
        <v>117.6</v>
      </c>
      <c r="AI1272">
        <v>0.14499999999999999</v>
      </c>
      <c r="AJ1272">
        <f t="shared" si="194"/>
        <v>17.052</v>
      </c>
      <c r="AK1272" t="str">
        <f t="shared" si="196"/>
        <v/>
      </c>
      <c r="AL1272" t="str">
        <f t="shared" si="199"/>
        <v/>
      </c>
    </row>
    <row r="1273" spans="1:39" x14ac:dyDescent="0.2">
      <c r="A1273" t="s">
        <v>19578</v>
      </c>
      <c r="B1273" t="s">
        <v>122</v>
      </c>
      <c r="C1273" t="s">
        <v>19579</v>
      </c>
      <c r="D1273" s="1">
        <v>38132</v>
      </c>
      <c r="E1273" s="1">
        <v>43456</v>
      </c>
      <c r="F1273" t="s">
        <v>474</v>
      </c>
      <c r="I1273">
        <v>100</v>
      </c>
      <c r="J1273">
        <v>0</v>
      </c>
      <c r="K1273">
        <v>0</v>
      </c>
      <c r="L1273">
        <v>30</v>
      </c>
      <c r="M1273">
        <v>30</v>
      </c>
      <c r="N1273" t="s">
        <v>20</v>
      </c>
      <c r="O1273" t="s">
        <v>21</v>
      </c>
      <c r="P1273" t="s">
        <v>28</v>
      </c>
      <c r="Q1273" t="s">
        <v>34233</v>
      </c>
      <c r="R1273" t="s">
        <v>34233</v>
      </c>
      <c r="S1273" t="s">
        <v>32627</v>
      </c>
      <c r="T1273" t="s">
        <v>34233</v>
      </c>
      <c r="U1273" t="s">
        <v>32641</v>
      </c>
      <c r="V1273" t="s">
        <v>34953</v>
      </c>
      <c r="W1273">
        <v>25</v>
      </c>
      <c r="X1273">
        <v>1</v>
      </c>
      <c r="Y1273">
        <v>1</v>
      </c>
      <c r="Z1273">
        <f>W1273*X1273</f>
        <v>25</v>
      </c>
      <c r="AA1273">
        <v>83</v>
      </c>
      <c r="AD1273" t="str">
        <f t="shared" si="193"/>
        <v/>
      </c>
      <c r="AE1273" t="str">
        <f t="shared" si="197"/>
        <v/>
      </c>
      <c r="AF1273">
        <f t="shared" si="200"/>
        <v>25</v>
      </c>
      <c r="AG1273" t="str">
        <f t="shared" si="201"/>
        <v/>
      </c>
      <c r="AH1273" t="str">
        <f t="shared" si="195"/>
        <v/>
      </c>
      <c r="AI1273">
        <v>0.14499999999999999</v>
      </c>
      <c r="AJ1273" t="str">
        <f t="shared" si="194"/>
        <v/>
      </c>
      <c r="AK1273" t="str">
        <f t="shared" si="196"/>
        <v/>
      </c>
      <c r="AL1273" t="str">
        <f t="shared" si="199"/>
        <v/>
      </c>
      <c r="AM1273" t="s">
        <v>34299</v>
      </c>
    </row>
    <row r="1274" spans="1:39" x14ac:dyDescent="0.2">
      <c r="A1274" t="s">
        <v>19207</v>
      </c>
      <c r="B1274" t="s">
        <v>122</v>
      </c>
      <c r="C1274" t="s">
        <v>19208</v>
      </c>
      <c r="D1274" s="1">
        <v>38132</v>
      </c>
      <c r="E1274" s="1">
        <v>43456</v>
      </c>
      <c r="F1274" t="s">
        <v>19</v>
      </c>
      <c r="I1274">
        <v>100</v>
      </c>
      <c r="J1274">
        <v>0</v>
      </c>
      <c r="K1274">
        <v>0</v>
      </c>
      <c r="L1274">
        <v>3405</v>
      </c>
      <c r="M1274">
        <v>3405</v>
      </c>
      <c r="N1274" t="s">
        <v>20</v>
      </c>
      <c r="O1274" t="s">
        <v>21</v>
      </c>
      <c r="P1274" t="s">
        <v>28</v>
      </c>
      <c r="Q1274" t="s">
        <v>34233</v>
      </c>
      <c r="R1274" t="s">
        <v>34233</v>
      </c>
      <c r="S1274" t="s">
        <v>32628</v>
      </c>
      <c r="T1274" t="s">
        <v>32636</v>
      </c>
      <c r="U1274" t="s">
        <v>32636</v>
      </c>
      <c r="V1274" t="s">
        <v>34953</v>
      </c>
      <c r="W1274">
        <v>1000</v>
      </c>
      <c r="X1274">
        <v>4</v>
      </c>
      <c r="Y1274">
        <v>1</v>
      </c>
      <c r="AA1274">
        <v>14</v>
      </c>
      <c r="AB1274">
        <v>26</v>
      </c>
      <c r="AC1274">
        <v>53</v>
      </c>
      <c r="AD1274" t="str">
        <f t="shared" si="193"/>
        <v/>
      </c>
      <c r="AE1274" t="str">
        <f t="shared" si="197"/>
        <v/>
      </c>
      <c r="AF1274" t="str">
        <f t="shared" si="200"/>
        <v/>
      </c>
      <c r="AG1274">
        <f t="shared" si="201"/>
        <v>53</v>
      </c>
      <c r="AH1274">
        <f t="shared" si="195"/>
        <v>148.39999999999998</v>
      </c>
      <c r="AI1274">
        <v>0.14499999999999999</v>
      </c>
      <c r="AJ1274">
        <f t="shared" si="194"/>
        <v>21.517999999999994</v>
      </c>
      <c r="AK1274" t="str">
        <f t="shared" si="196"/>
        <v/>
      </c>
      <c r="AL1274" t="str">
        <f t="shared" si="199"/>
        <v/>
      </c>
    </row>
    <row r="1275" spans="1:39" x14ac:dyDescent="0.2">
      <c r="A1275" t="s">
        <v>19209</v>
      </c>
      <c r="B1275" t="s">
        <v>122</v>
      </c>
      <c r="C1275" t="s">
        <v>19210</v>
      </c>
      <c r="D1275" s="1">
        <v>38132</v>
      </c>
      <c r="E1275" s="1">
        <v>43456</v>
      </c>
      <c r="F1275" t="s">
        <v>474</v>
      </c>
      <c r="I1275">
        <v>100</v>
      </c>
      <c r="J1275">
        <v>0</v>
      </c>
      <c r="K1275">
        <v>0</v>
      </c>
      <c r="L1275">
        <v>30</v>
      </c>
      <c r="M1275">
        <v>30</v>
      </c>
      <c r="N1275" t="s">
        <v>20</v>
      </c>
      <c r="O1275" t="s">
        <v>21</v>
      </c>
      <c r="P1275" t="s">
        <v>28</v>
      </c>
      <c r="Q1275" t="s">
        <v>34233</v>
      </c>
      <c r="R1275" t="s">
        <v>34233</v>
      </c>
      <c r="S1275" t="s">
        <v>33942</v>
      </c>
      <c r="T1275" t="s">
        <v>34233</v>
      </c>
      <c r="U1275" t="s">
        <v>32641</v>
      </c>
      <c r="V1275" t="s">
        <v>34953</v>
      </c>
      <c r="W1275">
        <v>25</v>
      </c>
      <c r="X1275">
        <v>1</v>
      </c>
      <c r="Y1275">
        <v>1</v>
      </c>
      <c r="Z1275">
        <f>W1275*X1275</f>
        <v>25</v>
      </c>
      <c r="AA1275">
        <v>5</v>
      </c>
      <c r="AB1275">
        <v>71</v>
      </c>
      <c r="AD1275">
        <f t="shared" ref="AD1275:AD1338" si="202">IF((S1275="tühi")*(F1275&lt;&gt;"Elamumaa")*(G1275&lt;&gt;"Elamumaa")*(H1275&lt;&gt;"Elamumaa"),IF(Z1275=0,"",Z1275),"")</f>
        <v>25</v>
      </c>
      <c r="AE1275" t="str">
        <f t="shared" si="197"/>
        <v/>
      </c>
      <c r="AF1275" t="str">
        <f t="shared" si="200"/>
        <v/>
      </c>
      <c r="AG1275" t="str">
        <f t="shared" si="201"/>
        <v/>
      </c>
      <c r="AH1275" t="str">
        <f t="shared" si="195"/>
        <v/>
      </c>
      <c r="AI1275">
        <v>0.14499999999999999</v>
      </c>
      <c r="AJ1275" t="str">
        <f t="shared" si="194"/>
        <v/>
      </c>
      <c r="AK1275" t="str">
        <f t="shared" si="196"/>
        <v/>
      </c>
      <c r="AL1275" t="str">
        <f t="shared" si="199"/>
        <v/>
      </c>
    </row>
    <row r="1276" spans="1:39" x14ac:dyDescent="0.2">
      <c r="A1276" t="s">
        <v>19211</v>
      </c>
      <c r="B1276" t="s">
        <v>122</v>
      </c>
      <c r="C1276" t="s">
        <v>19212</v>
      </c>
      <c r="D1276" s="1">
        <v>38132</v>
      </c>
      <c r="E1276" s="1">
        <v>43456</v>
      </c>
      <c r="F1276" t="s">
        <v>19</v>
      </c>
      <c r="I1276">
        <v>100</v>
      </c>
      <c r="J1276">
        <v>0</v>
      </c>
      <c r="K1276">
        <v>0</v>
      </c>
      <c r="L1276">
        <v>3513</v>
      </c>
      <c r="M1276">
        <v>3513</v>
      </c>
      <c r="N1276" t="s">
        <v>20</v>
      </c>
      <c r="O1276" t="s">
        <v>21</v>
      </c>
      <c r="P1276" t="s">
        <v>28</v>
      </c>
      <c r="Q1276" t="s">
        <v>34233</v>
      </c>
      <c r="R1276" t="s">
        <v>34233</v>
      </c>
      <c r="S1276" t="s">
        <v>32628</v>
      </c>
      <c r="T1276" t="s">
        <v>34352</v>
      </c>
      <c r="U1276" t="s">
        <v>32636</v>
      </c>
      <c r="V1276" t="s">
        <v>34953</v>
      </c>
      <c r="W1276">
        <v>1000</v>
      </c>
      <c r="X1276">
        <v>4</v>
      </c>
      <c r="Y1276">
        <v>1</v>
      </c>
      <c r="AA1276">
        <v>14</v>
      </c>
      <c r="AB1276">
        <v>26</v>
      </c>
      <c r="AC1276">
        <v>54</v>
      </c>
      <c r="AD1276" t="str">
        <f t="shared" si="202"/>
        <v/>
      </c>
      <c r="AE1276" t="str">
        <f t="shared" si="197"/>
        <v/>
      </c>
      <c r="AF1276" t="str">
        <f t="shared" si="200"/>
        <v/>
      </c>
      <c r="AG1276">
        <f t="shared" si="201"/>
        <v>54</v>
      </c>
      <c r="AH1276">
        <f t="shared" si="195"/>
        <v>151.19999999999999</v>
      </c>
      <c r="AI1276">
        <v>0.14499999999999999</v>
      </c>
      <c r="AJ1276">
        <f t="shared" si="194"/>
        <v>21.923999999999996</v>
      </c>
      <c r="AK1276" t="str">
        <f t="shared" si="196"/>
        <v/>
      </c>
      <c r="AL1276" t="str">
        <f t="shared" si="199"/>
        <v/>
      </c>
    </row>
    <row r="1277" spans="1:39" x14ac:dyDescent="0.2">
      <c r="A1277" t="s">
        <v>19213</v>
      </c>
      <c r="B1277" t="s">
        <v>122</v>
      </c>
      <c r="C1277" t="s">
        <v>19214</v>
      </c>
      <c r="D1277" s="1">
        <v>38132</v>
      </c>
      <c r="E1277" s="1">
        <v>43456</v>
      </c>
      <c r="F1277" t="s">
        <v>19</v>
      </c>
      <c r="I1277">
        <v>100</v>
      </c>
      <c r="J1277">
        <v>0</v>
      </c>
      <c r="K1277">
        <v>0</v>
      </c>
      <c r="L1277">
        <v>3111</v>
      </c>
      <c r="M1277">
        <v>3111</v>
      </c>
      <c r="N1277" t="s">
        <v>20</v>
      </c>
      <c r="O1277" t="s">
        <v>21</v>
      </c>
      <c r="P1277" t="s">
        <v>28</v>
      </c>
      <c r="Q1277" t="s">
        <v>34233</v>
      </c>
      <c r="R1277" t="s">
        <v>34233</v>
      </c>
      <c r="S1277" t="s">
        <v>32628</v>
      </c>
      <c r="T1277" t="s">
        <v>34352</v>
      </c>
      <c r="U1277" t="s">
        <v>32636</v>
      </c>
      <c r="V1277" t="s">
        <v>34953</v>
      </c>
      <c r="W1277">
        <v>1000</v>
      </c>
      <c r="X1277">
        <v>4</v>
      </c>
      <c r="Y1277">
        <v>1</v>
      </c>
      <c r="AA1277">
        <v>14</v>
      </c>
      <c r="AB1277">
        <v>30</v>
      </c>
      <c r="AC1277">
        <v>53</v>
      </c>
      <c r="AD1277" t="str">
        <f t="shared" si="202"/>
        <v/>
      </c>
      <c r="AE1277" t="str">
        <f t="shared" si="197"/>
        <v/>
      </c>
      <c r="AF1277" t="str">
        <f t="shared" si="200"/>
        <v/>
      </c>
      <c r="AG1277">
        <f t="shared" si="201"/>
        <v>53</v>
      </c>
      <c r="AH1277">
        <f t="shared" si="195"/>
        <v>148.39999999999998</v>
      </c>
      <c r="AI1277">
        <v>0.14499999999999999</v>
      </c>
      <c r="AJ1277">
        <f t="shared" si="194"/>
        <v>21.517999999999994</v>
      </c>
      <c r="AK1277" t="str">
        <f t="shared" si="196"/>
        <v/>
      </c>
      <c r="AL1277" t="str">
        <f t="shared" si="199"/>
        <v/>
      </c>
    </row>
    <row r="1278" spans="1:39" x14ac:dyDescent="0.2">
      <c r="A1278" t="s">
        <v>28358</v>
      </c>
      <c r="B1278" t="s">
        <v>122</v>
      </c>
      <c r="C1278" t="s">
        <v>28359</v>
      </c>
      <c r="D1278" s="1">
        <v>42535</v>
      </c>
      <c r="E1278" s="1">
        <v>43951</v>
      </c>
      <c r="F1278" t="s">
        <v>2354</v>
      </c>
      <c r="I1278">
        <v>100</v>
      </c>
      <c r="J1278">
        <v>0</v>
      </c>
      <c r="K1278">
        <v>0</v>
      </c>
      <c r="L1278">
        <v>8831</v>
      </c>
      <c r="M1278">
        <v>8831</v>
      </c>
      <c r="N1278" t="s">
        <v>20</v>
      </c>
      <c r="O1278" t="s">
        <v>28360</v>
      </c>
      <c r="P1278" t="s">
        <v>2356</v>
      </c>
      <c r="Q1278" t="s">
        <v>34233</v>
      </c>
      <c r="R1278" t="s">
        <v>34233</v>
      </c>
      <c r="S1278" t="s">
        <v>32628</v>
      </c>
      <c r="T1278" t="s">
        <v>34423</v>
      </c>
      <c r="V1278" t="s">
        <v>34952</v>
      </c>
      <c r="W1278">
        <v>2500</v>
      </c>
      <c r="X1278" t="s">
        <v>32741</v>
      </c>
      <c r="Y1278">
        <v>1</v>
      </c>
      <c r="Z1278">
        <f>6000+2500</f>
        <v>8500</v>
      </c>
      <c r="AA1278">
        <v>11</v>
      </c>
      <c r="AD1278" t="str">
        <f t="shared" si="202"/>
        <v/>
      </c>
      <c r="AE1278" t="str">
        <f t="shared" si="197"/>
        <v/>
      </c>
      <c r="AF1278">
        <f t="shared" si="200"/>
        <v>8500</v>
      </c>
      <c r="AG1278" t="str">
        <f t="shared" si="201"/>
        <v/>
      </c>
      <c r="AH1278" t="str">
        <f t="shared" si="195"/>
        <v/>
      </c>
      <c r="AI1278">
        <v>0.14499999999999999</v>
      </c>
      <c r="AJ1278" t="str">
        <f t="shared" si="194"/>
        <v/>
      </c>
      <c r="AK1278" t="str">
        <f t="shared" si="196"/>
        <v/>
      </c>
      <c r="AL1278" t="str">
        <f t="shared" si="199"/>
        <v/>
      </c>
    </row>
    <row r="1279" spans="1:39" x14ac:dyDescent="0.2">
      <c r="A1279" t="s">
        <v>19580</v>
      </c>
      <c r="B1279" t="s">
        <v>122</v>
      </c>
      <c r="C1279" t="s">
        <v>19581</v>
      </c>
      <c r="D1279" s="1">
        <v>38132</v>
      </c>
      <c r="E1279" s="1">
        <v>43456</v>
      </c>
      <c r="F1279" t="s">
        <v>19</v>
      </c>
      <c r="I1279">
        <v>100</v>
      </c>
      <c r="J1279">
        <v>0</v>
      </c>
      <c r="K1279">
        <v>0</v>
      </c>
      <c r="L1279">
        <v>2946</v>
      </c>
      <c r="M1279">
        <v>2946</v>
      </c>
      <c r="N1279" t="s">
        <v>20</v>
      </c>
      <c r="O1279" t="s">
        <v>21</v>
      </c>
      <c r="P1279" t="s">
        <v>28</v>
      </c>
      <c r="Q1279" t="s">
        <v>34233</v>
      </c>
      <c r="R1279" t="s">
        <v>34233</v>
      </c>
      <c r="S1279" t="s">
        <v>32628</v>
      </c>
      <c r="T1279" t="s">
        <v>34351</v>
      </c>
      <c r="U1279" t="s">
        <v>32636</v>
      </c>
      <c r="V1279" t="s">
        <v>34953</v>
      </c>
      <c r="W1279">
        <v>1000</v>
      </c>
      <c r="X1279">
        <v>4</v>
      </c>
      <c r="Y1279">
        <v>1</v>
      </c>
      <c r="AA1279">
        <v>14</v>
      </c>
      <c r="AB1279">
        <v>30</v>
      </c>
      <c r="AC1279">
        <v>48</v>
      </c>
      <c r="AD1279" t="str">
        <f t="shared" si="202"/>
        <v/>
      </c>
      <c r="AE1279" t="str">
        <f t="shared" si="197"/>
        <v/>
      </c>
      <c r="AF1279" t="str">
        <f t="shared" si="200"/>
        <v/>
      </c>
      <c r="AG1279">
        <f t="shared" si="201"/>
        <v>48</v>
      </c>
      <c r="AH1279">
        <f t="shared" si="195"/>
        <v>134.39999999999998</v>
      </c>
      <c r="AI1279">
        <v>0.14499999999999999</v>
      </c>
      <c r="AJ1279">
        <f t="shared" si="194"/>
        <v>19.487999999999996</v>
      </c>
      <c r="AK1279" t="str">
        <f t="shared" si="196"/>
        <v/>
      </c>
      <c r="AL1279" t="str">
        <f t="shared" si="199"/>
        <v/>
      </c>
    </row>
    <row r="1280" spans="1:39" x14ac:dyDescent="0.2">
      <c r="A1280" t="s">
        <v>19582</v>
      </c>
      <c r="B1280" t="s">
        <v>122</v>
      </c>
      <c r="C1280" t="s">
        <v>19583</v>
      </c>
      <c r="D1280" s="1">
        <v>38132</v>
      </c>
      <c r="E1280" s="1">
        <v>43456</v>
      </c>
      <c r="F1280" t="s">
        <v>19</v>
      </c>
      <c r="I1280">
        <v>100</v>
      </c>
      <c r="J1280">
        <v>0</v>
      </c>
      <c r="K1280">
        <v>0</v>
      </c>
      <c r="L1280">
        <v>3159</v>
      </c>
      <c r="M1280">
        <v>3159</v>
      </c>
      <c r="N1280" t="s">
        <v>20</v>
      </c>
      <c r="O1280" t="s">
        <v>21</v>
      </c>
      <c r="P1280" t="s">
        <v>28</v>
      </c>
      <c r="Q1280" t="s">
        <v>34233</v>
      </c>
      <c r="R1280" t="s">
        <v>34233</v>
      </c>
      <c r="S1280" t="s">
        <v>32628</v>
      </c>
      <c r="T1280" t="s">
        <v>34352</v>
      </c>
      <c r="U1280" t="s">
        <v>32636</v>
      </c>
      <c r="V1280" t="s">
        <v>34953</v>
      </c>
      <c r="W1280">
        <v>1000</v>
      </c>
      <c r="X1280">
        <v>3</v>
      </c>
      <c r="Y1280">
        <v>1</v>
      </c>
      <c r="AA1280">
        <v>11</v>
      </c>
      <c r="AB1280">
        <v>28</v>
      </c>
      <c r="AC1280">
        <v>42</v>
      </c>
      <c r="AD1280" t="str">
        <f t="shared" si="202"/>
        <v/>
      </c>
      <c r="AE1280" t="str">
        <f t="shared" si="197"/>
        <v/>
      </c>
      <c r="AF1280" t="str">
        <f t="shared" si="200"/>
        <v/>
      </c>
      <c r="AG1280">
        <f t="shared" si="201"/>
        <v>42</v>
      </c>
      <c r="AH1280">
        <f t="shared" si="195"/>
        <v>117.6</v>
      </c>
      <c r="AI1280">
        <v>0.14499999999999999</v>
      </c>
      <c r="AJ1280">
        <f t="shared" si="194"/>
        <v>17.052</v>
      </c>
      <c r="AK1280" t="str">
        <f t="shared" si="196"/>
        <v/>
      </c>
      <c r="AL1280" t="str">
        <f t="shared" si="199"/>
        <v/>
      </c>
    </row>
    <row r="1281" spans="1:39" x14ac:dyDescent="0.2">
      <c r="A1281" t="s">
        <v>19215</v>
      </c>
      <c r="B1281" t="s">
        <v>122</v>
      </c>
      <c r="C1281" t="s">
        <v>19216</v>
      </c>
      <c r="D1281" s="1">
        <v>38132</v>
      </c>
      <c r="E1281" s="1">
        <v>43456</v>
      </c>
      <c r="F1281" t="s">
        <v>19</v>
      </c>
      <c r="I1281">
        <v>100</v>
      </c>
      <c r="J1281">
        <v>0</v>
      </c>
      <c r="K1281">
        <v>0</v>
      </c>
      <c r="L1281">
        <v>3588</v>
      </c>
      <c r="M1281">
        <v>3588</v>
      </c>
      <c r="N1281" t="s">
        <v>20</v>
      </c>
      <c r="O1281" t="s">
        <v>21</v>
      </c>
      <c r="P1281" t="s">
        <v>28</v>
      </c>
      <c r="Q1281" t="s">
        <v>34233</v>
      </c>
      <c r="R1281" t="s">
        <v>34233</v>
      </c>
      <c r="S1281" t="s">
        <v>32628</v>
      </c>
      <c r="T1281" t="s">
        <v>34352</v>
      </c>
      <c r="U1281" t="s">
        <v>32636</v>
      </c>
      <c r="V1281" t="s">
        <v>34953</v>
      </c>
      <c r="W1281">
        <v>1000</v>
      </c>
      <c r="X1281">
        <v>3</v>
      </c>
      <c r="Y1281">
        <v>1</v>
      </c>
      <c r="AA1281">
        <v>11</v>
      </c>
      <c r="AB1281">
        <v>23</v>
      </c>
      <c r="AC1281">
        <v>42</v>
      </c>
      <c r="AD1281" t="str">
        <f t="shared" si="202"/>
        <v/>
      </c>
      <c r="AE1281" t="str">
        <f t="shared" si="197"/>
        <v/>
      </c>
      <c r="AF1281" t="str">
        <f t="shared" si="200"/>
        <v/>
      </c>
      <c r="AG1281">
        <f t="shared" si="201"/>
        <v>42</v>
      </c>
      <c r="AH1281">
        <f t="shared" si="195"/>
        <v>117.6</v>
      </c>
      <c r="AI1281">
        <v>0.14499999999999999</v>
      </c>
      <c r="AJ1281">
        <f t="shared" si="194"/>
        <v>17.052</v>
      </c>
      <c r="AK1281" t="str">
        <f t="shared" si="196"/>
        <v/>
      </c>
      <c r="AL1281" t="str">
        <f t="shared" si="199"/>
        <v/>
      </c>
    </row>
    <row r="1282" spans="1:39" x14ac:dyDescent="0.2">
      <c r="A1282" t="s">
        <v>19201</v>
      </c>
      <c r="B1282" t="s">
        <v>122</v>
      </c>
      <c r="C1282" t="s">
        <v>19202</v>
      </c>
      <c r="D1282" s="1">
        <v>38132</v>
      </c>
      <c r="E1282" s="1">
        <v>43456</v>
      </c>
      <c r="F1282" t="s">
        <v>19</v>
      </c>
      <c r="I1282">
        <v>100</v>
      </c>
      <c r="J1282">
        <v>0</v>
      </c>
      <c r="K1282">
        <v>0</v>
      </c>
      <c r="L1282">
        <v>3281</v>
      </c>
      <c r="M1282">
        <v>3281</v>
      </c>
      <c r="N1282" t="s">
        <v>20</v>
      </c>
      <c r="O1282" t="s">
        <v>21</v>
      </c>
      <c r="P1282" t="s">
        <v>28</v>
      </c>
      <c r="Q1282" t="s">
        <v>34233</v>
      </c>
      <c r="R1282" t="s">
        <v>34233</v>
      </c>
      <c r="S1282" t="s">
        <v>32628</v>
      </c>
      <c r="T1282" t="s">
        <v>34352</v>
      </c>
      <c r="U1282" t="s">
        <v>32636</v>
      </c>
      <c r="V1282" t="s">
        <v>34953</v>
      </c>
      <c r="W1282">
        <v>1000</v>
      </c>
      <c r="X1282">
        <v>3</v>
      </c>
      <c r="Y1282">
        <v>1</v>
      </c>
      <c r="AA1282">
        <v>11</v>
      </c>
      <c r="AB1282">
        <v>25</v>
      </c>
      <c r="AC1282">
        <v>42</v>
      </c>
      <c r="AD1282" t="str">
        <f t="shared" si="202"/>
        <v/>
      </c>
      <c r="AE1282" t="str">
        <f t="shared" si="197"/>
        <v/>
      </c>
      <c r="AF1282" t="str">
        <f t="shared" si="200"/>
        <v/>
      </c>
      <c r="AG1282">
        <f t="shared" si="201"/>
        <v>42</v>
      </c>
      <c r="AH1282">
        <f t="shared" si="195"/>
        <v>117.6</v>
      </c>
      <c r="AI1282">
        <v>0.14499999999999999</v>
      </c>
      <c r="AJ1282">
        <f t="shared" ref="AJ1282:AJ1345" si="203">IF(COUNTBLANK(AH1282),"",AH1282*AI1282)</f>
        <v>17.052</v>
      </c>
      <c r="AK1282" t="str">
        <f t="shared" si="196"/>
        <v/>
      </c>
      <c r="AL1282" t="str">
        <f t="shared" si="199"/>
        <v/>
      </c>
    </row>
    <row r="1283" spans="1:39" x14ac:dyDescent="0.2">
      <c r="A1283" t="s">
        <v>28463</v>
      </c>
      <c r="B1283" t="s">
        <v>122</v>
      </c>
      <c r="C1283" t="s">
        <v>28464</v>
      </c>
      <c r="D1283" s="1">
        <v>42627</v>
      </c>
      <c r="E1283" s="1">
        <v>43456</v>
      </c>
      <c r="F1283" t="s">
        <v>470</v>
      </c>
      <c r="I1283">
        <v>100</v>
      </c>
      <c r="J1283">
        <v>0</v>
      </c>
      <c r="K1283">
        <v>0</v>
      </c>
      <c r="L1283">
        <v>4103</v>
      </c>
      <c r="M1283">
        <v>4103</v>
      </c>
      <c r="N1283" t="s">
        <v>20</v>
      </c>
      <c r="O1283" t="s">
        <v>28465</v>
      </c>
      <c r="P1283" t="s">
        <v>2356</v>
      </c>
      <c r="Q1283" t="s">
        <v>34242</v>
      </c>
      <c r="R1283">
        <v>15</v>
      </c>
      <c r="S1283" t="s">
        <v>33942</v>
      </c>
      <c r="T1283" t="s">
        <v>34233</v>
      </c>
      <c r="U1283" t="s">
        <v>32668</v>
      </c>
      <c r="V1283" t="s">
        <v>34952</v>
      </c>
      <c r="W1283">
        <v>1000</v>
      </c>
      <c r="X1283" t="s">
        <v>32741</v>
      </c>
      <c r="Y1283">
        <v>1</v>
      </c>
      <c r="Z1283">
        <f>2500+1000</f>
        <v>3500</v>
      </c>
      <c r="AA1283">
        <v>11</v>
      </c>
      <c r="AD1283">
        <f t="shared" si="202"/>
        <v>3500</v>
      </c>
      <c r="AE1283" t="str">
        <f t="shared" si="197"/>
        <v/>
      </c>
      <c r="AF1283" t="str">
        <f t="shared" si="200"/>
        <v/>
      </c>
      <c r="AG1283" t="str">
        <f t="shared" si="201"/>
        <v/>
      </c>
      <c r="AH1283" t="str">
        <f t="shared" ref="AH1283:AH1346" si="204">IF(AG1283="","",AG1283*2.8)</f>
        <v/>
      </c>
      <c r="AI1283">
        <v>0.14499999999999999</v>
      </c>
      <c r="AJ1283" t="str">
        <f t="shared" si="203"/>
        <v/>
      </c>
      <c r="AK1283" t="str">
        <f t="shared" ref="AK1283:AK1346" si="205">IF(AE1283="","",AE1283*2.8)</f>
        <v/>
      </c>
      <c r="AL1283">
        <v>15</v>
      </c>
    </row>
    <row r="1284" spans="1:39" x14ac:dyDescent="0.2">
      <c r="A1284" t="s">
        <v>19203</v>
      </c>
      <c r="B1284" t="s">
        <v>122</v>
      </c>
      <c r="C1284" t="s">
        <v>19204</v>
      </c>
      <c r="D1284" s="1">
        <v>38132</v>
      </c>
      <c r="E1284" s="1">
        <v>43456</v>
      </c>
      <c r="F1284" t="s">
        <v>474</v>
      </c>
      <c r="I1284">
        <v>100</v>
      </c>
      <c r="J1284">
        <v>0</v>
      </c>
      <c r="K1284">
        <v>0</v>
      </c>
      <c r="L1284">
        <v>30</v>
      </c>
      <c r="M1284">
        <v>30</v>
      </c>
      <c r="N1284" t="s">
        <v>20</v>
      </c>
      <c r="O1284" t="s">
        <v>21</v>
      </c>
      <c r="P1284" t="s">
        <v>28</v>
      </c>
      <c r="Q1284" t="s">
        <v>34233</v>
      </c>
      <c r="R1284" t="s">
        <v>34233</v>
      </c>
      <c r="S1284" t="s">
        <v>32627</v>
      </c>
      <c r="T1284" t="s">
        <v>34233</v>
      </c>
      <c r="U1284" t="s">
        <v>32641</v>
      </c>
      <c r="V1284" t="s">
        <v>34953</v>
      </c>
      <c r="W1284">
        <v>25</v>
      </c>
      <c r="X1284">
        <v>1</v>
      </c>
      <c r="Y1284">
        <v>1</v>
      </c>
      <c r="Z1284">
        <f>W1284*X1284</f>
        <v>25</v>
      </c>
      <c r="AA1284">
        <v>5</v>
      </c>
      <c r="AB1284">
        <v>83</v>
      </c>
      <c r="AD1284" t="str">
        <f t="shared" si="202"/>
        <v/>
      </c>
      <c r="AE1284" t="str">
        <f t="shared" si="197"/>
        <v/>
      </c>
      <c r="AF1284">
        <f t="shared" si="200"/>
        <v>25</v>
      </c>
      <c r="AG1284" t="str">
        <f t="shared" si="201"/>
        <v/>
      </c>
      <c r="AH1284" t="str">
        <f t="shared" si="204"/>
        <v/>
      </c>
      <c r="AI1284">
        <v>0.14499999999999999</v>
      </c>
      <c r="AJ1284" t="str">
        <f t="shared" si="203"/>
        <v/>
      </c>
      <c r="AK1284" t="str">
        <f t="shared" si="205"/>
        <v/>
      </c>
      <c r="AL1284" t="str">
        <f t="shared" si="199"/>
        <v/>
      </c>
    </row>
    <row r="1285" spans="1:39" x14ac:dyDescent="0.2">
      <c r="A1285" t="s">
        <v>19205</v>
      </c>
      <c r="B1285" t="s">
        <v>122</v>
      </c>
      <c r="C1285" t="s">
        <v>19206</v>
      </c>
      <c r="D1285" s="1">
        <v>38132</v>
      </c>
      <c r="E1285" s="1">
        <v>43456</v>
      </c>
      <c r="F1285" t="s">
        <v>19</v>
      </c>
      <c r="I1285">
        <v>100</v>
      </c>
      <c r="J1285">
        <v>0</v>
      </c>
      <c r="K1285">
        <v>0</v>
      </c>
      <c r="L1285">
        <v>3111</v>
      </c>
      <c r="M1285">
        <v>3111</v>
      </c>
      <c r="N1285" t="s">
        <v>20</v>
      </c>
      <c r="O1285" t="s">
        <v>21</v>
      </c>
      <c r="P1285" t="s">
        <v>28</v>
      </c>
      <c r="Q1285" t="s">
        <v>34233</v>
      </c>
      <c r="R1285" t="s">
        <v>34233</v>
      </c>
      <c r="S1285" t="s">
        <v>32628</v>
      </c>
      <c r="T1285" t="s">
        <v>34424</v>
      </c>
      <c r="U1285" t="s">
        <v>32636</v>
      </c>
      <c r="V1285" t="s">
        <v>34953</v>
      </c>
      <c r="W1285">
        <v>1000</v>
      </c>
      <c r="X1285">
        <v>3</v>
      </c>
      <c r="Y1285">
        <v>1</v>
      </c>
      <c r="AA1285">
        <v>11</v>
      </c>
      <c r="AB1285">
        <v>29</v>
      </c>
      <c r="AC1285">
        <v>41</v>
      </c>
      <c r="AD1285" t="str">
        <f t="shared" si="202"/>
        <v/>
      </c>
      <c r="AE1285" t="str">
        <f t="shared" si="197"/>
        <v/>
      </c>
      <c r="AF1285" t="str">
        <f t="shared" si="200"/>
        <v/>
      </c>
      <c r="AG1285">
        <f t="shared" si="201"/>
        <v>41</v>
      </c>
      <c r="AH1285">
        <f t="shared" si="204"/>
        <v>114.8</v>
      </c>
      <c r="AI1285">
        <v>0.14499999999999999</v>
      </c>
      <c r="AJ1285">
        <f t="shared" si="203"/>
        <v>16.645999999999997</v>
      </c>
      <c r="AK1285" t="str">
        <f t="shared" si="205"/>
        <v/>
      </c>
      <c r="AL1285" t="str">
        <f t="shared" si="199"/>
        <v/>
      </c>
    </row>
    <row r="1286" spans="1:39" x14ac:dyDescent="0.2">
      <c r="A1286" t="s">
        <v>19576</v>
      </c>
      <c r="B1286" t="s">
        <v>122</v>
      </c>
      <c r="C1286" t="s">
        <v>19577</v>
      </c>
      <c r="D1286" s="1">
        <v>38132</v>
      </c>
      <c r="E1286" s="1">
        <v>43456</v>
      </c>
      <c r="F1286" t="s">
        <v>19</v>
      </c>
      <c r="I1286">
        <v>100</v>
      </c>
      <c r="J1286">
        <v>0</v>
      </c>
      <c r="K1286">
        <v>0</v>
      </c>
      <c r="L1286">
        <v>3190</v>
      </c>
      <c r="M1286">
        <v>3190</v>
      </c>
      <c r="N1286" t="s">
        <v>20</v>
      </c>
      <c r="O1286" t="s">
        <v>21</v>
      </c>
      <c r="P1286" t="s">
        <v>28</v>
      </c>
      <c r="Q1286" t="s">
        <v>34233</v>
      </c>
      <c r="R1286" t="s">
        <v>34233</v>
      </c>
      <c r="S1286" t="s">
        <v>32628</v>
      </c>
      <c r="T1286" t="s">
        <v>34352</v>
      </c>
      <c r="U1286" t="s">
        <v>32636</v>
      </c>
      <c r="V1286" t="s">
        <v>34953</v>
      </c>
      <c r="W1286">
        <v>1000</v>
      </c>
      <c r="X1286">
        <v>4</v>
      </c>
      <c r="Y1286">
        <v>1</v>
      </c>
      <c r="AA1286">
        <v>14</v>
      </c>
      <c r="AB1286">
        <v>29</v>
      </c>
      <c r="AC1286">
        <v>55</v>
      </c>
      <c r="AD1286" t="str">
        <f t="shared" si="202"/>
        <v/>
      </c>
      <c r="AE1286" t="str">
        <f t="shared" ref="AE1286:AE1349" si="206">IF((S1286="tühi")*(AC1286&lt;&gt;""),AC1286,"")</f>
        <v/>
      </c>
      <c r="AF1286" t="str">
        <f t="shared" si="200"/>
        <v/>
      </c>
      <c r="AG1286">
        <f t="shared" si="201"/>
        <v>55</v>
      </c>
      <c r="AH1286">
        <f t="shared" si="204"/>
        <v>154</v>
      </c>
      <c r="AI1286">
        <v>0.14499999999999999</v>
      </c>
      <c r="AJ1286">
        <f t="shared" si="203"/>
        <v>22.33</v>
      </c>
      <c r="AK1286" t="str">
        <f t="shared" si="205"/>
        <v/>
      </c>
      <c r="AL1286" t="str">
        <f t="shared" si="199"/>
        <v/>
      </c>
    </row>
    <row r="1287" spans="1:39" x14ac:dyDescent="0.2">
      <c r="A1287" t="s">
        <v>28803</v>
      </c>
      <c r="B1287" t="s">
        <v>122</v>
      </c>
      <c r="C1287" t="s">
        <v>28804</v>
      </c>
      <c r="D1287" s="1">
        <v>42675</v>
      </c>
      <c r="E1287" s="1">
        <v>43957</v>
      </c>
      <c r="F1287" t="s">
        <v>26</v>
      </c>
      <c r="I1287">
        <v>100</v>
      </c>
      <c r="J1287">
        <v>0</v>
      </c>
      <c r="K1287">
        <v>0</v>
      </c>
      <c r="L1287">
        <v>5631</v>
      </c>
      <c r="M1287">
        <v>5631</v>
      </c>
      <c r="N1287" t="s">
        <v>20</v>
      </c>
      <c r="O1287" t="s">
        <v>28805</v>
      </c>
      <c r="P1287" t="s">
        <v>44</v>
      </c>
      <c r="Q1287" t="s">
        <v>34233</v>
      </c>
      <c r="R1287" t="s">
        <v>34233</v>
      </c>
      <c r="S1287" t="s">
        <v>34233</v>
      </c>
      <c r="T1287" t="s">
        <v>34233</v>
      </c>
      <c r="AD1287" t="str">
        <f t="shared" si="202"/>
        <v/>
      </c>
      <c r="AE1287" t="str">
        <f t="shared" si="206"/>
        <v/>
      </c>
      <c r="AF1287" t="str">
        <f t="shared" si="200"/>
        <v/>
      </c>
      <c r="AG1287" t="str">
        <f t="shared" si="201"/>
        <v/>
      </c>
      <c r="AH1287" t="str">
        <f t="shared" si="204"/>
        <v/>
      </c>
      <c r="AI1287">
        <v>0.14499999999999999</v>
      </c>
      <c r="AJ1287" t="str">
        <f t="shared" si="203"/>
        <v/>
      </c>
      <c r="AK1287" t="str">
        <f t="shared" si="205"/>
        <v/>
      </c>
      <c r="AL1287" t="str">
        <f t="shared" si="199"/>
        <v/>
      </c>
    </row>
    <row r="1288" spans="1:39" x14ac:dyDescent="0.2">
      <c r="A1288" t="s">
        <v>28489</v>
      </c>
      <c r="B1288" t="s">
        <v>122</v>
      </c>
      <c r="C1288" t="s">
        <v>28490</v>
      </c>
      <c r="D1288" s="1">
        <v>42657</v>
      </c>
      <c r="E1288" s="1">
        <v>43957</v>
      </c>
      <c r="F1288" t="s">
        <v>26</v>
      </c>
      <c r="I1288">
        <v>100</v>
      </c>
      <c r="J1288">
        <v>0</v>
      </c>
      <c r="K1288">
        <v>0</v>
      </c>
      <c r="L1288">
        <v>5581</v>
      </c>
      <c r="M1288">
        <v>5581</v>
      </c>
      <c r="N1288" t="s">
        <v>20</v>
      </c>
      <c r="O1288" t="s">
        <v>28491</v>
      </c>
      <c r="P1288" t="s">
        <v>44</v>
      </c>
      <c r="Q1288" t="s">
        <v>34233</v>
      </c>
      <c r="R1288" t="s">
        <v>34233</v>
      </c>
      <c r="S1288" t="s">
        <v>34233</v>
      </c>
      <c r="T1288" t="s">
        <v>34233</v>
      </c>
      <c r="V1288" t="s">
        <v>34953</v>
      </c>
      <c r="AD1288" t="str">
        <f t="shared" si="202"/>
        <v/>
      </c>
      <c r="AE1288" t="str">
        <f t="shared" si="206"/>
        <v/>
      </c>
      <c r="AF1288" t="str">
        <f t="shared" si="200"/>
        <v/>
      </c>
      <c r="AG1288" t="str">
        <f t="shared" si="201"/>
        <v/>
      </c>
      <c r="AH1288" t="str">
        <f t="shared" si="204"/>
        <v/>
      </c>
      <c r="AI1288">
        <v>0.14499999999999999</v>
      </c>
      <c r="AJ1288" t="str">
        <f t="shared" si="203"/>
        <v/>
      </c>
      <c r="AK1288" t="str">
        <f t="shared" si="205"/>
        <v/>
      </c>
      <c r="AL1288" t="str">
        <f t="shared" si="199"/>
        <v/>
      </c>
    </row>
    <row r="1289" spans="1:39" x14ac:dyDescent="0.2">
      <c r="A1289" t="s">
        <v>13840</v>
      </c>
      <c r="B1289" t="s">
        <v>122</v>
      </c>
      <c r="C1289" t="s">
        <v>13841</v>
      </c>
      <c r="D1289" s="1">
        <v>37194</v>
      </c>
      <c r="E1289" s="1">
        <v>43951</v>
      </c>
      <c r="F1289" t="s">
        <v>39</v>
      </c>
      <c r="I1289">
        <v>100</v>
      </c>
      <c r="J1289">
        <v>0</v>
      </c>
      <c r="K1289">
        <v>0</v>
      </c>
      <c r="L1289">
        <v>21235</v>
      </c>
      <c r="M1289">
        <v>21235</v>
      </c>
      <c r="N1289" t="s">
        <v>20</v>
      </c>
      <c r="O1289" t="s">
        <v>13842</v>
      </c>
      <c r="P1289" t="s">
        <v>28</v>
      </c>
      <c r="Q1289" t="s">
        <v>34233</v>
      </c>
      <c r="R1289" t="s">
        <v>34233</v>
      </c>
      <c r="S1289" t="s">
        <v>33942</v>
      </c>
      <c r="T1289" t="s">
        <v>34233</v>
      </c>
      <c r="AD1289" t="str">
        <f t="shared" si="202"/>
        <v/>
      </c>
      <c r="AE1289" t="str">
        <f t="shared" si="206"/>
        <v/>
      </c>
      <c r="AF1289" t="str">
        <f t="shared" si="200"/>
        <v/>
      </c>
      <c r="AG1289" t="str">
        <f t="shared" si="201"/>
        <v/>
      </c>
      <c r="AH1289" t="str">
        <f t="shared" si="204"/>
        <v/>
      </c>
      <c r="AI1289">
        <v>0.14499999999999999</v>
      </c>
      <c r="AJ1289" t="str">
        <f t="shared" si="203"/>
        <v/>
      </c>
      <c r="AK1289" t="str">
        <f t="shared" si="205"/>
        <v/>
      </c>
      <c r="AL1289" t="str">
        <f t="shared" si="199"/>
        <v/>
      </c>
    </row>
    <row r="1290" spans="1:39" x14ac:dyDescent="0.2">
      <c r="A1290" t="s">
        <v>15643</v>
      </c>
      <c r="B1290" t="s">
        <v>122</v>
      </c>
      <c r="C1290" t="s">
        <v>15644</v>
      </c>
      <c r="D1290" s="1">
        <v>37455</v>
      </c>
      <c r="E1290" s="1">
        <v>43951</v>
      </c>
      <c r="F1290" t="s">
        <v>39</v>
      </c>
      <c r="I1290">
        <v>100</v>
      </c>
      <c r="J1290">
        <v>0</v>
      </c>
      <c r="K1290">
        <v>0</v>
      </c>
      <c r="L1290">
        <v>2114</v>
      </c>
      <c r="M1290">
        <v>2114</v>
      </c>
      <c r="N1290" t="s">
        <v>20</v>
      </c>
      <c r="O1290" t="s">
        <v>15645</v>
      </c>
      <c r="P1290" t="s">
        <v>22</v>
      </c>
      <c r="Q1290" t="s">
        <v>34233</v>
      </c>
      <c r="R1290" t="s">
        <v>34233</v>
      </c>
      <c r="S1290" t="s">
        <v>33942</v>
      </c>
      <c r="T1290" t="s">
        <v>34233</v>
      </c>
      <c r="AD1290" t="str">
        <f t="shared" si="202"/>
        <v/>
      </c>
      <c r="AE1290" t="str">
        <f t="shared" si="206"/>
        <v/>
      </c>
      <c r="AF1290" t="str">
        <f t="shared" si="200"/>
        <v/>
      </c>
      <c r="AG1290" t="str">
        <f t="shared" si="201"/>
        <v/>
      </c>
      <c r="AH1290" t="str">
        <f t="shared" si="204"/>
        <v/>
      </c>
      <c r="AI1290">
        <v>0.14499999999999999</v>
      </c>
      <c r="AJ1290" t="str">
        <f t="shared" si="203"/>
        <v/>
      </c>
      <c r="AK1290" t="str">
        <f t="shared" si="205"/>
        <v/>
      </c>
      <c r="AL1290" t="str">
        <f t="shared" si="199"/>
        <v/>
      </c>
    </row>
    <row r="1291" spans="1:39" x14ac:dyDescent="0.2">
      <c r="A1291" t="s">
        <v>15649</v>
      </c>
      <c r="B1291" t="s">
        <v>122</v>
      </c>
      <c r="C1291" t="s">
        <v>15650</v>
      </c>
      <c r="D1291" s="1">
        <v>37455</v>
      </c>
      <c r="E1291" s="1">
        <v>43456</v>
      </c>
      <c r="F1291" t="s">
        <v>889</v>
      </c>
      <c r="I1291">
        <v>100</v>
      </c>
      <c r="J1291">
        <v>0</v>
      </c>
      <c r="K1291">
        <v>0</v>
      </c>
      <c r="L1291">
        <v>229</v>
      </c>
      <c r="M1291">
        <v>229</v>
      </c>
      <c r="N1291" t="s">
        <v>20</v>
      </c>
      <c r="O1291" t="s">
        <v>15651</v>
      </c>
      <c r="P1291" t="s">
        <v>44</v>
      </c>
      <c r="Q1291" t="s">
        <v>34233</v>
      </c>
      <c r="R1291" t="s">
        <v>34233</v>
      </c>
      <c r="S1291" t="s">
        <v>33942</v>
      </c>
      <c r="T1291" t="s">
        <v>34233</v>
      </c>
      <c r="V1291" t="s">
        <v>33873</v>
      </c>
      <c r="AD1291" t="str">
        <f t="shared" si="202"/>
        <v/>
      </c>
      <c r="AE1291" t="str">
        <f t="shared" si="206"/>
        <v/>
      </c>
      <c r="AF1291" t="str">
        <f t="shared" si="200"/>
        <v/>
      </c>
      <c r="AG1291" t="str">
        <f t="shared" si="201"/>
        <v/>
      </c>
      <c r="AH1291" t="str">
        <f t="shared" si="204"/>
        <v/>
      </c>
      <c r="AI1291">
        <v>0.14499999999999999</v>
      </c>
      <c r="AJ1291" t="str">
        <f t="shared" si="203"/>
        <v/>
      </c>
      <c r="AK1291" t="str">
        <f t="shared" si="205"/>
        <v/>
      </c>
      <c r="AL1291" t="str">
        <f t="shared" si="199"/>
        <v/>
      </c>
    </row>
    <row r="1292" spans="1:39" x14ac:dyDescent="0.2">
      <c r="A1292" t="s">
        <v>26948</v>
      </c>
      <c r="B1292" t="s">
        <v>122</v>
      </c>
      <c r="C1292" t="s">
        <v>26949</v>
      </c>
      <c r="D1292" s="1">
        <v>41586</v>
      </c>
      <c r="E1292" s="1">
        <v>44546</v>
      </c>
      <c r="F1292" t="s">
        <v>26</v>
      </c>
      <c r="I1292">
        <v>100</v>
      </c>
      <c r="J1292">
        <v>0</v>
      </c>
      <c r="K1292">
        <v>0</v>
      </c>
      <c r="L1292">
        <v>5066</v>
      </c>
      <c r="M1292">
        <v>5066</v>
      </c>
      <c r="N1292" t="s">
        <v>20</v>
      </c>
      <c r="O1292" t="s">
        <v>26950</v>
      </c>
      <c r="P1292" t="s">
        <v>44</v>
      </c>
      <c r="Q1292" t="s">
        <v>34233</v>
      </c>
      <c r="R1292" t="s">
        <v>34233</v>
      </c>
      <c r="S1292" t="s">
        <v>34233</v>
      </c>
      <c r="T1292" t="s">
        <v>34233</v>
      </c>
      <c r="AD1292" t="str">
        <f t="shared" si="202"/>
        <v/>
      </c>
      <c r="AE1292" t="str">
        <f t="shared" si="206"/>
        <v/>
      </c>
      <c r="AF1292" t="str">
        <f t="shared" si="200"/>
        <v/>
      </c>
      <c r="AG1292" t="str">
        <f t="shared" si="201"/>
        <v/>
      </c>
      <c r="AH1292" t="str">
        <f t="shared" si="204"/>
        <v/>
      </c>
      <c r="AI1292">
        <v>0.14499999999999999</v>
      </c>
      <c r="AJ1292" t="str">
        <f t="shared" si="203"/>
        <v/>
      </c>
      <c r="AK1292" t="str">
        <f t="shared" si="205"/>
        <v/>
      </c>
      <c r="AL1292" t="str">
        <f t="shared" si="199"/>
        <v/>
      </c>
    </row>
    <row r="1293" spans="1:39" x14ac:dyDescent="0.2">
      <c r="A1293" t="s">
        <v>3755</v>
      </c>
      <c r="B1293" t="s">
        <v>122</v>
      </c>
      <c r="C1293" t="s">
        <v>3756</v>
      </c>
      <c r="D1293" s="1">
        <v>35929</v>
      </c>
      <c r="E1293" s="1">
        <v>43456</v>
      </c>
      <c r="F1293" t="s">
        <v>19</v>
      </c>
      <c r="I1293">
        <v>100</v>
      </c>
      <c r="J1293">
        <v>0</v>
      </c>
      <c r="K1293">
        <v>0</v>
      </c>
      <c r="L1293">
        <v>971</v>
      </c>
      <c r="M1293">
        <v>971</v>
      </c>
      <c r="N1293" t="s">
        <v>20</v>
      </c>
      <c r="O1293" t="s">
        <v>3757</v>
      </c>
      <c r="P1293" t="s">
        <v>28</v>
      </c>
      <c r="Q1293" t="s">
        <v>34233</v>
      </c>
      <c r="R1293" t="s">
        <v>34233</v>
      </c>
      <c r="S1293" t="s">
        <v>33797</v>
      </c>
      <c r="T1293" t="s">
        <v>34357</v>
      </c>
      <c r="U1293" t="s">
        <v>32648</v>
      </c>
      <c r="V1293" t="s">
        <v>32649</v>
      </c>
      <c r="W1293">
        <v>270</v>
      </c>
      <c r="X1293">
        <v>3</v>
      </c>
      <c r="Y1293" s="5" t="s">
        <v>32661</v>
      </c>
      <c r="AA1293">
        <v>12</v>
      </c>
      <c r="AB1293">
        <v>25</v>
      </c>
      <c r="AC1293">
        <v>2</v>
      </c>
      <c r="AD1293" t="str">
        <f t="shared" si="202"/>
        <v/>
      </c>
      <c r="AE1293" t="str">
        <f t="shared" si="206"/>
        <v/>
      </c>
      <c r="AF1293" t="str">
        <f t="shared" si="200"/>
        <v/>
      </c>
      <c r="AG1293">
        <v>1</v>
      </c>
      <c r="AH1293">
        <f t="shared" si="204"/>
        <v>2.8</v>
      </c>
      <c r="AI1293">
        <v>0.14499999999999999</v>
      </c>
      <c r="AJ1293">
        <f t="shared" si="203"/>
        <v>0.40599999999999997</v>
      </c>
      <c r="AK1293" t="str">
        <f t="shared" si="205"/>
        <v/>
      </c>
      <c r="AL1293" t="str">
        <f t="shared" si="199"/>
        <v/>
      </c>
      <c r="AM1293" t="s">
        <v>33882</v>
      </c>
    </row>
    <row r="1294" spans="1:39" x14ac:dyDescent="0.2">
      <c r="A1294" t="s">
        <v>3389</v>
      </c>
      <c r="B1294" t="s">
        <v>122</v>
      </c>
      <c r="C1294" t="s">
        <v>3390</v>
      </c>
      <c r="D1294" s="1">
        <v>35929</v>
      </c>
      <c r="E1294" s="1">
        <v>43951</v>
      </c>
      <c r="F1294" t="s">
        <v>19</v>
      </c>
      <c r="I1294">
        <v>100</v>
      </c>
      <c r="J1294">
        <v>0</v>
      </c>
      <c r="K1294">
        <v>0</v>
      </c>
      <c r="L1294">
        <v>1612</v>
      </c>
      <c r="M1294">
        <v>1612</v>
      </c>
      <c r="N1294" t="s">
        <v>20</v>
      </c>
      <c r="O1294" t="s">
        <v>3391</v>
      </c>
      <c r="P1294" t="s">
        <v>28</v>
      </c>
      <c r="Q1294" t="s">
        <v>34233</v>
      </c>
      <c r="R1294" t="s">
        <v>34233</v>
      </c>
      <c r="S1294" t="s">
        <v>32628</v>
      </c>
      <c r="T1294" t="s">
        <v>34365</v>
      </c>
      <c r="U1294" t="s">
        <v>32648</v>
      </c>
      <c r="V1294" t="s">
        <v>32649</v>
      </c>
      <c r="W1294">
        <v>410</v>
      </c>
      <c r="X1294">
        <v>3</v>
      </c>
      <c r="Y1294" s="5" t="s">
        <v>32661</v>
      </c>
      <c r="AA1294">
        <v>12</v>
      </c>
      <c r="AB1294">
        <v>25</v>
      </c>
      <c r="AC1294">
        <v>2</v>
      </c>
      <c r="AD1294" t="str">
        <f t="shared" si="202"/>
        <v/>
      </c>
      <c r="AE1294" t="str">
        <f t="shared" si="206"/>
        <v/>
      </c>
      <c r="AF1294" t="str">
        <f t="shared" si="200"/>
        <v/>
      </c>
      <c r="AG1294">
        <v>1</v>
      </c>
      <c r="AH1294">
        <f t="shared" si="204"/>
        <v>2.8</v>
      </c>
      <c r="AI1294">
        <v>0.14499999999999999</v>
      </c>
      <c r="AJ1294">
        <f t="shared" si="203"/>
        <v>0.40599999999999997</v>
      </c>
      <c r="AK1294" t="str">
        <f t="shared" si="205"/>
        <v/>
      </c>
      <c r="AL1294" t="str">
        <f t="shared" si="199"/>
        <v/>
      </c>
      <c r="AM1294" t="s">
        <v>33882</v>
      </c>
    </row>
    <row r="1295" spans="1:39" x14ac:dyDescent="0.2">
      <c r="A1295" t="s">
        <v>4969</v>
      </c>
      <c r="B1295" t="s">
        <v>122</v>
      </c>
      <c r="C1295" t="s">
        <v>4970</v>
      </c>
      <c r="D1295" s="1">
        <v>35950</v>
      </c>
      <c r="E1295" s="1">
        <v>43456</v>
      </c>
      <c r="F1295" t="s">
        <v>19</v>
      </c>
      <c r="I1295">
        <v>100</v>
      </c>
      <c r="J1295">
        <v>0</v>
      </c>
      <c r="K1295">
        <v>0</v>
      </c>
      <c r="L1295">
        <v>1145</v>
      </c>
      <c r="M1295">
        <v>1145</v>
      </c>
      <c r="N1295" t="s">
        <v>20</v>
      </c>
      <c r="O1295" t="s">
        <v>4971</v>
      </c>
      <c r="P1295" t="s">
        <v>28</v>
      </c>
      <c r="Q1295" t="s">
        <v>34233</v>
      </c>
      <c r="R1295" t="s">
        <v>34233</v>
      </c>
      <c r="S1295" t="s">
        <v>33797</v>
      </c>
      <c r="T1295" t="s">
        <v>34350</v>
      </c>
      <c r="U1295" t="s">
        <v>32648</v>
      </c>
      <c r="V1295" t="s">
        <v>32649</v>
      </c>
      <c r="W1295">
        <v>290</v>
      </c>
      <c r="X1295">
        <v>3</v>
      </c>
      <c r="Y1295" s="5" t="s">
        <v>32661</v>
      </c>
      <c r="AA1295">
        <v>12</v>
      </c>
      <c r="AB1295">
        <v>25</v>
      </c>
      <c r="AC1295">
        <v>2</v>
      </c>
      <c r="AD1295" t="str">
        <f t="shared" si="202"/>
        <v/>
      </c>
      <c r="AE1295" t="str">
        <f t="shared" si="206"/>
        <v/>
      </c>
      <c r="AF1295" t="str">
        <f t="shared" si="200"/>
        <v/>
      </c>
      <c r="AG1295">
        <v>1</v>
      </c>
      <c r="AH1295">
        <f t="shared" si="204"/>
        <v>2.8</v>
      </c>
      <c r="AI1295">
        <v>0.14499999999999999</v>
      </c>
      <c r="AJ1295">
        <f t="shared" si="203"/>
        <v>0.40599999999999997</v>
      </c>
      <c r="AK1295" t="str">
        <f t="shared" si="205"/>
        <v/>
      </c>
      <c r="AL1295" t="str">
        <f t="shared" si="199"/>
        <v/>
      </c>
      <c r="AM1295" t="s">
        <v>33882</v>
      </c>
    </row>
    <row r="1296" spans="1:39" x14ac:dyDescent="0.2">
      <c r="A1296" t="s">
        <v>7436</v>
      </c>
      <c r="B1296" t="s">
        <v>122</v>
      </c>
      <c r="C1296" t="s">
        <v>7437</v>
      </c>
      <c r="D1296" s="1">
        <v>36222</v>
      </c>
      <c r="E1296" s="1">
        <v>43456</v>
      </c>
      <c r="F1296" t="s">
        <v>19</v>
      </c>
      <c r="I1296">
        <v>100</v>
      </c>
      <c r="J1296">
        <v>0</v>
      </c>
      <c r="K1296">
        <v>0</v>
      </c>
      <c r="L1296">
        <v>1044</v>
      </c>
      <c r="M1296">
        <v>1044</v>
      </c>
      <c r="N1296" t="s">
        <v>20</v>
      </c>
      <c r="O1296" t="s">
        <v>7438</v>
      </c>
      <c r="P1296" t="s">
        <v>28</v>
      </c>
      <c r="Q1296" t="s">
        <v>34233</v>
      </c>
      <c r="R1296" t="s">
        <v>34233</v>
      </c>
      <c r="S1296" t="s">
        <v>32628</v>
      </c>
      <c r="T1296" t="s">
        <v>34365</v>
      </c>
      <c r="U1296" t="s">
        <v>32648</v>
      </c>
      <c r="V1296" t="s">
        <v>32649</v>
      </c>
      <c r="W1296">
        <v>240</v>
      </c>
      <c r="X1296">
        <v>3</v>
      </c>
      <c r="Y1296" s="5" t="s">
        <v>32661</v>
      </c>
      <c r="AA1296">
        <v>12</v>
      </c>
      <c r="AB1296">
        <v>25</v>
      </c>
      <c r="AC1296">
        <v>2</v>
      </c>
      <c r="AD1296" t="str">
        <f t="shared" si="202"/>
        <v/>
      </c>
      <c r="AE1296" t="str">
        <f t="shared" si="206"/>
        <v/>
      </c>
      <c r="AF1296" t="str">
        <f t="shared" si="200"/>
        <v/>
      </c>
      <c r="AG1296">
        <v>1</v>
      </c>
      <c r="AH1296">
        <f t="shared" si="204"/>
        <v>2.8</v>
      </c>
      <c r="AI1296">
        <v>0.14499999999999999</v>
      </c>
      <c r="AJ1296">
        <f t="shared" si="203"/>
        <v>0.40599999999999997</v>
      </c>
      <c r="AK1296" t="str">
        <f t="shared" si="205"/>
        <v/>
      </c>
      <c r="AL1296" t="str">
        <f t="shared" si="199"/>
        <v/>
      </c>
      <c r="AM1296" t="s">
        <v>33882</v>
      </c>
    </row>
    <row r="1297" spans="1:39" x14ac:dyDescent="0.2">
      <c r="A1297" t="s">
        <v>6285</v>
      </c>
      <c r="B1297" t="s">
        <v>122</v>
      </c>
      <c r="C1297" t="s">
        <v>6286</v>
      </c>
      <c r="D1297" s="1">
        <v>36117</v>
      </c>
      <c r="E1297" s="1">
        <v>43951</v>
      </c>
      <c r="F1297" t="s">
        <v>19</v>
      </c>
      <c r="I1297">
        <v>100</v>
      </c>
      <c r="J1297">
        <v>0</v>
      </c>
      <c r="K1297">
        <v>0</v>
      </c>
      <c r="L1297">
        <v>1157</v>
      </c>
      <c r="M1297">
        <v>1157</v>
      </c>
      <c r="N1297" t="s">
        <v>20</v>
      </c>
      <c r="O1297" t="s">
        <v>6287</v>
      </c>
      <c r="P1297" t="s">
        <v>28</v>
      </c>
      <c r="Q1297" t="s">
        <v>34233</v>
      </c>
      <c r="R1297" t="s">
        <v>34233</v>
      </c>
      <c r="S1297" t="s">
        <v>33797</v>
      </c>
      <c r="T1297" t="s">
        <v>34357</v>
      </c>
      <c r="U1297" t="s">
        <v>32648</v>
      </c>
      <c r="V1297" t="s">
        <v>32649</v>
      </c>
      <c r="W1297">
        <v>290</v>
      </c>
      <c r="X1297">
        <v>3</v>
      </c>
      <c r="Y1297" s="5" t="s">
        <v>32661</v>
      </c>
      <c r="AA1297">
        <v>12</v>
      </c>
      <c r="AB1297">
        <v>25</v>
      </c>
      <c r="AC1297">
        <v>2</v>
      </c>
      <c r="AD1297" t="str">
        <f t="shared" si="202"/>
        <v/>
      </c>
      <c r="AE1297" t="str">
        <f t="shared" si="206"/>
        <v/>
      </c>
      <c r="AF1297" t="str">
        <f t="shared" si="200"/>
        <v/>
      </c>
      <c r="AG1297">
        <v>1</v>
      </c>
      <c r="AH1297">
        <f t="shared" si="204"/>
        <v>2.8</v>
      </c>
      <c r="AI1297">
        <v>0.14499999999999999</v>
      </c>
      <c r="AJ1297">
        <f t="shared" si="203"/>
        <v>0.40599999999999997</v>
      </c>
      <c r="AK1297" t="str">
        <f t="shared" si="205"/>
        <v/>
      </c>
      <c r="AL1297" t="str">
        <f t="shared" si="199"/>
        <v/>
      </c>
      <c r="AM1297" t="s">
        <v>33882</v>
      </c>
    </row>
    <row r="1298" spans="1:39" x14ac:dyDescent="0.2">
      <c r="A1298" t="s">
        <v>3392</v>
      </c>
      <c r="B1298" t="s">
        <v>122</v>
      </c>
      <c r="C1298" t="s">
        <v>3393</v>
      </c>
      <c r="D1298" s="1">
        <v>35929</v>
      </c>
      <c r="E1298" s="1">
        <v>44546</v>
      </c>
      <c r="F1298" t="s">
        <v>19</v>
      </c>
      <c r="I1298">
        <v>100</v>
      </c>
      <c r="J1298">
        <v>0</v>
      </c>
      <c r="K1298">
        <v>0</v>
      </c>
      <c r="L1298">
        <v>930</v>
      </c>
      <c r="M1298">
        <v>930</v>
      </c>
      <c r="N1298" t="s">
        <v>20</v>
      </c>
      <c r="O1298" t="s">
        <v>3394</v>
      </c>
      <c r="P1298" t="s">
        <v>28</v>
      </c>
      <c r="Q1298" t="s">
        <v>34233</v>
      </c>
      <c r="R1298" t="s">
        <v>34233</v>
      </c>
      <c r="S1298" t="s">
        <v>32628</v>
      </c>
      <c r="T1298" t="s">
        <v>34357</v>
      </c>
      <c r="U1298" t="s">
        <v>32648</v>
      </c>
      <c r="V1298" t="s">
        <v>32649</v>
      </c>
      <c r="W1298">
        <v>230</v>
      </c>
      <c r="X1298">
        <v>3</v>
      </c>
      <c r="Y1298" s="5" t="s">
        <v>32661</v>
      </c>
      <c r="AA1298">
        <v>12</v>
      </c>
      <c r="AB1298">
        <v>25</v>
      </c>
      <c r="AC1298">
        <v>2</v>
      </c>
      <c r="AD1298" t="str">
        <f t="shared" si="202"/>
        <v/>
      </c>
      <c r="AE1298" t="str">
        <f t="shared" si="206"/>
        <v/>
      </c>
      <c r="AF1298" t="str">
        <f t="shared" si="200"/>
        <v/>
      </c>
      <c r="AG1298">
        <v>1</v>
      </c>
      <c r="AH1298">
        <f t="shared" si="204"/>
        <v>2.8</v>
      </c>
      <c r="AI1298">
        <v>0.14499999999999999</v>
      </c>
      <c r="AJ1298">
        <f t="shared" si="203"/>
        <v>0.40599999999999997</v>
      </c>
      <c r="AK1298" t="str">
        <f t="shared" si="205"/>
        <v/>
      </c>
      <c r="AL1298" t="str">
        <f t="shared" si="199"/>
        <v/>
      </c>
      <c r="AM1298" t="s">
        <v>33882</v>
      </c>
    </row>
    <row r="1299" spans="1:39" x14ac:dyDescent="0.2">
      <c r="A1299" t="s">
        <v>16184</v>
      </c>
      <c r="B1299" t="s">
        <v>122</v>
      </c>
      <c r="C1299" t="s">
        <v>16185</v>
      </c>
      <c r="D1299" s="1">
        <v>37496</v>
      </c>
      <c r="E1299" s="1">
        <v>44546</v>
      </c>
      <c r="F1299" t="s">
        <v>19</v>
      </c>
      <c r="I1299">
        <v>100</v>
      </c>
      <c r="J1299">
        <v>0</v>
      </c>
      <c r="K1299">
        <v>0</v>
      </c>
      <c r="L1299">
        <v>2508</v>
      </c>
      <c r="M1299">
        <v>2508</v>
      </c>
      <c r="N1299" t="s">
        <v>20</v>
      </c>
      <c r="O1299" t="s">
        <v>16186</v>
      </c>
      <c r="P1299" t="s">
        <v>28</v>
      </c>
      <c r="Q1299" t="s">
        <v>34233</v>
      </c>
      <c r="R1299" t="s">
        <v>34233</v>
      </c>
      <c r="S1299" t="s">
        <v>32628</v>
      </c>
      <c r="T1299" t="s">
        <v>34349</v>
      </c>
      <c r="U1299" t="s">
        <v>32656</v>
      </c>
      <c r="V1299" t="s">
        <v>32785</v>
      </c>
      <c r="W1299">
        <v>302</v>
      </c>
      <c r="X1299">
        <v>2</v>
      </c>
      <c r="Y1299" t="s">
        <v>32654</v>
      </c>
      <c r="AA1299">
        <v>6.5</v>
      </c>
      <c r="AB1299">
        <v>15</v>
      </c>
      <c r="AC1299">
        <v>2</v>
      </c>
      <c r="AD1299" t="str">
        <f t="shared" si="202"/>
        <v/>
      </c>
      <c r="AE1299" t="str">
        <f t="shared" si="206"/>
        <v/>
      </c>
      <c r="AF1299" t="str">
        <f t="shared" si="200"/>
        <v/>
      </c>
      <c r="AG1299">
        <f>IF((S1299&lt;&gt;"tühi")*(AC1299&lt;&gt;""),AC1299,"")</f>
        <v>2</v>
      </c>
      <c r="AH1299">
        <f t="shared" si="204"/>
        <v>5.6</v>
      </c>
      <c r="AI1299">
        <v>0.14499999999999999</v>
      </c>
      <c r="AJ1299">
        <f t="shared" si="203"/>
        <v>0.81199999999999994</v>
      </c>
      <c r="AK1299" t="str">
        <f t="shared" si="205"/>
        <v/>
      </c>
      <c r="AL1299" t="str">
        <f t="shared" si="199"/>
        <v/>
      </c>
    </row>
    <row r="1300" spans="1:39" x14ac:dyDescent="0.2">
      <c r="A1300" t="s">
        <v>6804</v>
      </c>
      <c r="B1300" t="s">
        <v>122</v>
      </c>
      <c r="C1300" t="s">
        <v>6805</v>
      </c>
      <c r="D1300" s="1">
        <v>36146</v>
      </c>
      <c r="E1300" s="1">
        <v>43456</v>
      </c>
      <c r="F1300" t="s">
        <v>19</v>
      </c>
      <c r="I1300">
        <v>100</v>
      </c>
      <c r="J1300">
        <v>0</v>
      </c>
      <c r="K1300">
        <v>0</v>
      </c>
      <c r="L1300">
        <v>942</v>
      </c>
      <c r="M1300">
        <v>942</v>
      </c>
      <c r="N1300" t="s">
        <v>20</v>
      </c>
      <c r="O1300" t="s">
        <v>6806</v>
      </c>
      <c r="P1300" t="s">
        <v>28</v>
      </c>
      <c r="Q1300" t="s">
        <v>34233</v>
      </c>
      <c r="R1300" t="s">
        <v>34233</v>
      </c>
      <c r="S1300" t="s">
        <v>32628</v>
      </c>
      <c r="T1300" t="s">
        <v>34349</v>
      </c>
      <c r="U1300" t="s">
        <v>32648</v>
      </c>
      <c r="V1300" t="s">
        <v>32649</v>
      </c>
      <c r="W1300">
        <v>230</v>
      </c>
      <c r="X1300">
        <v>3</v>
      </c>
      <c r="Y1300" s="5" t="s">
        <v>32661</v>
      </c>
      <c r="AA1300">
        <v>12</v>
      </c>
      <c r="AB1300">
        <v>25</v>
      </c>
      <c r="AC1300">
        <v>2</v>
      </c>
      <c r="AD1300" t="str">
        <f t="shared" si="202"/>
        <v/>
      </c>
      <c r="AE1300" t="str">
        <f t="shared" si="206"/>
        <v/>
      </c>
      <c r="AF1300" t="str">
        <f t="shared" si="200"/>
        <v/>
      </c>
      <c r="AG1300">
        <v>1</v>
      </c>
      <c r="AH1300">
        <f t="shared" si="204"/>
        <v>2.8</v>
      </c>
      <c r="AI1300">
        <v>0.14499999999999999</v>
      </c>
      <c r="AJ1300">
        <f t="shared" si="203"/>
        <v>0.40599999999999997</v>
      </c>
      <c r="AK1300" t="str">
        <f t="shared" si="205"/>
        <v/>
      </c>
      <c r="AL1300" t="str">
        <f t="shared" si="199"/>
        <v/>
      </c>
      <c r="AM1300" t="s">
        <v>33882</v>
      </c>
    </row>
    <row r="1301" spans="1:39" x14ac:dyDescent="0.2">
      <c r="A1301" t="s">
        <v>8860</v>
      </c>
      <c r="B1301" t="s">
        <v>122</v>
      </c>
      <c r="C1301" t="s">
        <v>8861</v>
      </c>
      <c r="D1301" s="1">
        <v>36292</v>
      </c>
      <c r="E1301" s="1">
        <v>44546</v>
      </c>
      <c r="F1301" t="s">
        <v>19</v>
      </c>
      <c r="I1301">
        <v>100</v>
      </c>
      <c r="J1301">
        <v>0</v>
      </c>
      <c r="K1301">
        <v>0</v>
      </c>
      <c r="L1301">
        <v>1317</v>
      </c>
      <c r="M1301">
        <v>1317</v>
      </c>
      <c r="N1301" t="s">
        <v>20</v>
      </c>
      <c r="O1301" t="s">
        <v>8862</v>
      </c>
      <c r="P1301" t="s">
        <v>28</v>
      </c>
      <c r="Q1301" t="s">
        <v>34233</v>
      </c>
      <c r="R1301" t="s">
        <v>34233</v>
      </c>
      <c r="S1301" t="s">
        <v>33797</v>
      </c>
      <c r="T1301" t="s">
        <v>34365</v>
      </c>
      <c r="U1301" t="s">
        <v>32648</v>
      </c>
      <c r="V1301" t="s">
        <v>32649</v>
      </c>
      <c r="W1301">
        <v>340</v>
      </c>
      <c r="X1301">
        <v>3</v>
      </c>
      <c r="Y1301" s="5" t="s">
        <v>32661</v>
      </c>
      <c r="AA1301">
        <v>12</v>
      </c>
      <c r="AB1301">
        <v>25</v>
      </c>
      <c r="AC1301">
        <v>2</v>
      </c>
      <c r="AD1301" t="str">
        <f t="shared" si="202"/>
        <v/>
      </c>
      <c r="AE1301" t="str">
        <f t="shared" si="206"/>
        <v/>
      </c>
      <c r="AF1301" t="str">
        <f t="shared" si="200"/>
        <v/>
      </c>
      <c r="AG1301">
        <v>1</v>
      </c>
      <c r="AH1301">
        <f t="shared" si="204"/>
        <v>2.8</v>
      </c>
      <c r="AI1301">
        <v>0.14499999999999999</v>
      </c>
      <c r="AJ1301">
        <f t="shared" si="203"/>
        <v>0.40599999999999997</v>
      </c>
      <c r="AK1301" t="str">
        <f t="shared" si="205"/>
        <v/>
      </c>
      <c r="AL1301" t="str">
        <f t="shared" si="199"/>
        <v/>
      </c>
      <c r="AM1301" t="s">
        <v>33882</v>
      </c>
    </row>
    <row r="1302" spans="1:39" x14ac:dyDescent="0.2">
      <c r="A1302" t="s">
        <v>18479</v>
      </c>
      <c r="B1302" t="s">
        <v>122</v>
      </c>
      <c r="C1302" t="s">
        <v>18480</v>
      </c>
      <c r="D1302" s="1">
        <v>37988</v>
      </c>
      <c r="E1302" s="1">
        <v>43456</v>
      </c>
      <c r="F1302" t="s">
        <v>19</v>
      </c>
      <c r="I1302">
        <v>100</v>
      </c>
      <c r="J1302">
        <v>0</v>
      </c>
      <c r="K1302">
        <v>0</v>
      </c>
      <c r="L1302">
        <v>1078</v>
      </c>
      <c r="M1302">
        <v>1078</v>
      </c>
      <c r="N1302" t="s">
        <v>20</v>
      </c>
      <c r="O1302" t="s">
        <v>18481</v>
      </c>
      <c r="P1302" t="s">
        <v>28</v>
      </c>
      <c r="Q1302" t="s">
        <v>34233</v>
      </c>
      <c r="R1302" t="s">
        <v>34233</v>
      </c>
      <c r="S1302" t="s">
        <v>33800</v>
      </c>
      <c r="T1302" t="s">
        <v>34365</v>
      </c>
      <c r="U1302" t="s">
        <v>32648</v>
      </c>
      <c r="V1302" t="s">
        <v>32649</v>
      </c>
      <c r="W1302">
        <v>240</v>
      </c>
      <c r="X1302">
        <v>3</v>
      </c>
      <c r="Y1302" s="5" t="s">
        <v>32661</v>
      </c>
      <c r="AA1302">
        <v>12</v>
      </c>
      <c r="AB1302">
        <v>25</v>
      </c>
      <c r="AC1302">
        <v>2</v>
      </c>
      <c r="AD1302" t="str">
        <f t="shared" si="202"/>
        <v/>
      </c>
      <c r="AE1302" t="str">
        <f t="shared" si="206"/>
        <v/>
      </c>
      <c r="AF1302" t="str">
        <f t="shared" si="200"/>
        <v/>
      </c>
      <c r="AG1302">
        <v>1</v>
      </c>
      <c r="AH1302">
        <f t="shared" si="204"/>
        <v>2.8</v>
      </c>
      <c r="AI1302">
        <v>0.14499999999999999</v>
      </c>
      <c r="AJ1302">
        <f t="shared" si="203"/>
        <v>0.40599999999999997</v>
      </c>
      <c r="AK1302" t="str">
        <f t="shared" si="205"/>
        <v/>
      </c>
      <c r="AL1302" t="str">
        <f t="shared" si="199"/>
        <v/>
      </c>
      <c r="AM1302" t="s">
        <v>33882</v>
      </c>
    </row>
    <row r="1303" spans="1:39" x14ac:dyDescent="0.2">
      <c r="A1303" t="s">
        <v>5726</v>
      </c>
      <c r="B1303" t="s">
        <v>122</v>
      </c>
      <c r="C1303" t="s">
        <v>5727</v>
      </c>
      <c r="D1303" s="1">
        <v>36060</v>
      </c>
      <c r="E1303" s="1">
        <v>43456</v>
      </c>
      <c r="F1303" t="s">
        <v>19</v>
      </c>
      <c r="I1303">
        <v>100</v>
      </c>
      <c r="J1303">
        <v>0</v>
      </c>
      <c r="K1303">
        <v>0</v>
      </c>
      <c r="L1303">
        <v>1154</v>
      </c>
      <c r="M1303">
        <v>1154</v>
      </c>
      <c r="N1303" t="s">
        <v>20</v>
      </c>
      <c r="O1303" t="s">
        <v>5728</v>
      </c>
      <c r="P1303" t="s">
        <v>28</v>
      </c>
      <c r="Q1303" t="s">
        <v>34233</v>
      </c>
      <c r="R1303" t="s">
        <v>34233</v>
      </c>
      <c r="S1303" t="s">
        <v>32628</v>
      </c>
      <c r="T1303" t="s">
        <v>34365</v>
      </c>
      <c r="U1303" t="s">
        <v>32648</v>
      </c>
      <c r="V1303" t="s">
        <v>32649</v>
      </c>
      <c r="W1303">
        <v>300</v>
      </c>
      <c r="X1303">
        <v>3</v>
      </c>
      <c r="Y1303" s="5" t="s">
        <v>32661</v>
      </c>
      <c r="AA1303">
        <v>12</v>
      </c>
      <c r="AB1303">
        <v>25</v>
      </c>
      <c r="AC1303">
        <v>2</v>
      </c>
      <c r="AD1303" t="str">
        <f t="shared" si="202"/>
        <v/>
      </c>
      <c r="AE1303" t="str">
        <f t="shared" si="206"/>
        <v/>
      </c>
      <c r="AF1303" t="str">
        <f t="shared" si="200"/>
        <v/>
      </c>
      <c r="AG1303">
        <v>1</v>
      </c>
      <c r="AH1303">
        <f t="shared" si="204"/>
        <v>2.8</v>
      </c>
      <c r="AI1303">
        <v>0.14499999999999999</v>
      </c>
      <c r="AJ1303">
        <f t="shared" si="203"/>
        <v>0.40599999999999997</v>
      </c>
      <c r="AK1303" t="str">
        <f t="shared" si="205"/>
        <v/>
      </c>
      <c r="AL1303" t="str">
        <f t="shared" si="199"/>
        <v/>
      </c>
      <c r="AM1303" t="s">
        <v>33882</v>
      </c>
    </row>
    <row r="1304" spans="1:39" x14ac:dyDescent="0.2">
      <c r="A1304" t="s">
        <v>3752</v>
      </c>
      <c r="B1304" t="s">
        <v>122</v>
      </c>
      <c r="C1304" t="s">
        <v>3753</v>
      </c>
      <c r="D1304" s="1">
        <v>35929</v>
      </c>
      <c r="E1304" s="1">
        <v>43456</v>
      </c>
      <c r="F1304" t="s">
        <v>19</v>
      </c>
      <c r="I1304">
        <v>100</v>
      </c>
      <c r="J1304">
        <v>0</v>
      </c>
      <c r="K1304">
        <v>0</v>
      </c>
      <c r="L1304">
        <v>1243</v>
      </c>
      <c r="M1304">
        <v>1243</v>
      </c>
      <c r="N1304" t="s">
        <v>20</v>
      </c>
      <c r="O1304" t="s">
        <v>3754</v>
      </c>
      <c r="P1304" t="s">
        <v>28</v>
      </c>
      <c r="Q1304" t="s">
        <v>34233</v>
      </c>
      <c r="R1304" t="s">
        <v>34233</v>
      </c>
      <c r="S1304" t="s">
        <v>32628</v>
      </c>
      <c r="T1304" t="s">
        <v>34357</v>
      </c>
      <c r="U1304" t="s">
        <v>32648</v>
      </c>
      <c r="V1304" t="s">
        <v>32649</v>
      </c>
      <c r="W1304">
        <v>230</v>
      </c>
      <c r="X1304">
        <v>3</v>
      </c>
      <c r="Y1304" s="5" t="s">
        <v>32661</v>
      </c>
      <c r="AA1304">
        <v>12</v>
      </c>
      <c r="AB1304">
        <v>25</v>
      </c>
      <c r="AC1304">
        <v>2</v>
      </c>
      <c r="AD1304" t="str">
        <f t="shared" si="202"/>
        <v/>
      </c>
      <c r="AE1304" t="str">
        <f t="shared" si="206"/>
        <v/>
      </c>
      <c r="AF1304" t="str">
        <f t="shared" si="200"/>
        <v/>
      </c>
      <c r="AG1304">
        <v>1</v>
      </c>
      <c r="AH1304">
        <f t="shared" si="204"/>
        <v>2.8</v>
      </c>
      <c r="AI1304">
        <v>0.14499999999999999</v>
      </c>
      <c r="AJ1304">
        <f t="shared" si="203"/>
        <v>0.40599999999999997</v>
      </c>
      <c r="AK1304" t="str">
        <f t="shared" si="205"/>
        <v/>
      </c>
      <c r="AL1304" t="str">
        <f t="shared" si="199"/>
        <v/>
      </c>
      <c r="AM1304" t="s">
        <v>33882</v>
      </c>
    </row>
    <row r="1305" spans="1:39" x14ac:dyDescent="0.2">
      <c r="A1305" t="s">
        <v>23452</v>
      </c>
      <c r="B1305" t="s">
        <v>122</v>
      </c>
      <c r="C1305" t="s">
        <v>23453</v>
      </c>
      <c r="D1305" s="1">
        <v>36060</v>
      </c>
      <c r="E1305" s="1">
        <v>43456</v>
      </c>
      <c r="F1305" t="s">
        <v>19</v>
      </c>
      <c r="I1305">
        <v>100</v>
      </c>
      <c r="J1305">
        <v>0</v>
      </c>
      <c r="K1305">
        <v>0</v>
      </c>
      <c r="L1305">
        <v>1177</v>
      </c>
      <c r="M1305">
        <v>1177</v>
      </c>
      <c r="N1305" t="s">
        <v>20</v>
      </c>
      <c r="O1305" t="s">
        <v>23454</v>
      </c>
      <c r="P1305" t="s">
        <v>28</v>
      </c>
      <c r="Q1305" t="s">
        <v>34233</v>
      </c>
      <c r="R1305" t="s">
        <v>34233</v>
      </c>
      <c r="S1305" t="s">
        <v>33800</v>
      </c>
      <c r="T1305" t="s">
        <v>34357</v>
      </c>
      <c r="U1305" t="s">
        <v>32648</v>
      </c>
      <c r="V1305" t="s">
        <v>32649</v>
      </c>
      <c r="W1305">
        <v>310</v>
      </c>
      <c r="X1305">
        <v>3</v>
      </c>
      <c r="Y1305" s="5" t="s">
        <v>32661</v>
      </c>
      <c r="AA1305">
        <v>12</v>
      </c>
      <c r="AB1305">
        <v>25</v>
      </c>
      <c r="AC1305">
        <v>2</v>
      </c>
      <c r="AD1305" t="str">
        <f t="shared" si="202"/>
        <v/>
      </c>
      <c r="AE1305" t="str">
        <f t="shared" si="206"/>
        <v/>
      </c>
      <c r="AF1305" t="str">
        <f t="shared" si="200"/>
        <v/>
      </c>
      <c r="AG1305">
        <v>1</v>
      </c>
      <c r="AH1305">
        <f t="shared" si="204"/>
        <v>2.8</v>
      </c>
      <c r="AI1305">
        <v>0.14499999999999999</v>
      </c>
      <c r="AJ1305">
        <f t="shared" si="203"/>
        <v>0.40599999999999997</v>
      </c>
      <c r="AK1305" t="str">
        <f t="shared" si="205"/>
        <v/>
      </c>
      <c r="AL1305" t="str">
        <f t="shared" si="199"/>
        <v/>
      </c>
      <c r="AM1305" t="s">
        <v>33882</v>
      </c>
    </row>
    <row r="1306" spans="1:39" x14ac:dyDescent="0.2">
      <c r="A1306" t="s">
        <v>3749</v>
      </c>
      <c r="B1306" t="s">
        <v>122</v>
      </c>
      <c r="C1306" t="s">
        <v>3750</v>
      </c>
      <c r="D1306" s="1">
        <v>35929</v>
      </c>
      <c r="E1306" s="1">
        <v>43456</v>
      </c>
      <c r="F1306" t="s">
        <v>19</v>
      </c>
      <c r="I1306">
        <v>100</v>
      </c>
      <c r="J1306">
        <v>0</v>
      </c>
      <c r="K1306">
        <v>0</v>
      </c>
      <c r="L1306">
        <v>855</v>
      </c>
      <c r="M1306">
        <v>855</v>
      </c>
      <c r="N1306" t="s">
        <v>20</v>
      </c>
      <c r="O1306" t="s">
        <v>3751</v>
      </c>
      <c r="P1306" t="s">
        <v>28</v>
      </c>
      <c r="Q1306" t="s">
        <v>34233</v>
      </c>
      <c r="R1306" t="s">
        <v>34233</v>
      </c>
      <c r="S1306" t="s">
        <v>33797</v>
      </c>
      <c r="T1306" t="s">
        <v>34357</v>
      </c>
      <c r="U1306" t="s">
        <v>32648</v>
      </c>
      <c r="V1306" t="s">
        <v>32649</v>
      </c>
      <c r="W1306">
        <v>220</v>
      </c>
      <c r="X1306">
        <v>3</v>
      </c>
      <c r="Y1306" s="5" t="s">
        <v>32661</v>
      </c>
      <c r="AA1306">
        <v>12</v>
      </c>
      <c r="AB1306">
        <v>25</v>
      </c>
      <c r="AC1306">
        <v>2</v>
      </c>
      <c r="AD1306" t="str">
        <f t="shared" si="202"/>
        <v/>
      </c>
      <c r="AE1306" t="str">
        <f t="shared" si="206"/>
        <v/>
      </c>
      <c r="AF1306" t="str">
        <f t="shared" si="200"/>
        <v/>
      </c>
      <c r="AG1306">
        <v>1</v>
      </c>
      <c r="AH1306">
        <f t="shared" si="204"/>
        <v>2.8</v>
      </c>
      <c r="AI1306">
        <v>0.14499999999999999</v>
      </c>
      <c r="AJ1306">
        <f t="shared" si="203"/>
        <v>0.40599999999999997</v>
      </c>
      <c r="AK1306" t="str">
        <f t="shared" si="205"/>
        <v/>
      </c>
      <c r="AL1306" t="str">
        <f t="shared" si="199"/>
        <v/>
      </c>
      <c r="AM1306" t="s">
        <v>33882</v>
      </c>
    </row>
    <row r="1307" spans="1:39" x14ac:dyDescent="0.2">
      <c r="A1307" t="s">
        <v>5729</v>
      </c>
      <c r="B1307" t="s">
        <v>122</v>
      </c>
      <c r="C1307" t="s">
        <v>5730</v>
      </c>
      <c r="D1307" s="1">
        <v>36060</v>
      </c>
      <c r="E1307" s="1">
        <v>44546</v>
      </c>
      <c r="F1307" t="s">
        <v>19</v>
      </c>
      <c r="I1307">
        <v>100</v>
      </c>
      <c r="J1307">
        <v>0</v>
      </c>
      <c r="K1307">
        <v>0</v>
      </c>
      <c r="L1307">
        <v>1562</v>
      </c>
      <c r="M1307">
        <v>1562</v>
      </c>
      <c r="N1307" t="s">
        <v>20</v>
      </c>
      <c r="O1307" t="s">
        <v>5731</v>
      </c>
      <c r="P1307" t="s">
        <v>5732</v>
      </c>
      <c r="Q1307" t="s">
        <v>34233</v>
      </c>
      <c r="R1307" t="s">
        <v>34233</v>
      </c>
      <c r="S1307" t="s">
        <v>33797</v>
      </c>
      <c r="T1307" t="s">
        <v>34426</v>
      </c>
      <c r="U1307" t="s">
        <v>32648</v>
      </c>
      <c r="V1307" t="s">
        <v>32649</v>
      </c>
      <c r="W1307">
        <v>380</v>
      </c>
      <c r="X1307">
        <v>3</v>
      </c>
      <c r="Y1307" s="5" t="s">
        <v>32661</v>
      </c>
      <c r="AA1307">
        <v>12</v>
      </c>
      <c r="AB1307">
        <v>25</v>
      </c>
      <c r="AC1307">
        <v>2</v>
      </c>
      <c r="AD1307" t="str">
        <f t="shared" si="202"/>
        <v/>
      </c>
      <c r="AE1307" t="str">
        <f t="shared" si="206"/>
        <v/>
      </c>
      <c r="AF1307" t="str">
        <f t="shared" si="200"/>
        <v/>
      </c>
      <c r="AG1307">
        <v>1</v>
      </c>
      <c r="AH1307">
        <f t="shared" si="204"/>
        <v>2.8</v>
      </c>
      <c r="AI1307">
        <v>0.14499999999999999</v>
      </c>
      <c r="AJ1307">
        <f t="shared" si="203"/>
        <v>0.40599999999999997</v>
      </c>
      <c r="AK1307" t="str">
        <f t="shared" si="205"/>
        <v/>
      </c>
      <c r="AL1307" t="str">
        <f t="shared" si="199"/>
        <v/>
      </c>
      <c r="AM1307" t="s">
        <v>33920</v>
      </c>
    </row>
    <row r="1308" spans="1:39" x14ac:dyDescent="0.2">
      <c r="A1308" t="s">
        <v>13305</v>
      </c>
      <c r="B1308" t="s">
        <v>122</v>
      </c>
      <c r="C1308" t="s">
        <v>13306</v>
      </c>
      <c r="D1308" s="1">
        <v>36825</v>
      </c>
      <c r="E1308" s="1">
        <v>43456</v>
      </c>
      <c r="F1308" t="s">
        <v>19</v>
      </c>
      <c r="I1308">
        <v>100</v>
      </c>
      <c r="J1308">
        <v>0</v>
      </c>
      <c r="K1308">
        <v>0</v>
      </c>
      <c r="L1308">
        <v>1090</v>
      </c>
      <c r="M1308">
        <v>1090</v>
      </c>
      <c r="N1308" t="s">
        <v>20</v>
      </c>
      <c r="O1308" t="s">
        <v>13307</v>
      </c>
      <c r="P1308" t="s">
        <v>28</v>
      </c>
      <c r="Q1308" t="s">
        <v>34233</v>
      </c>
      <c r="R1308" t="s">
        <v>34233</v>
      </c>
      <c r="S1308" t="s">
        <v>32628</v>
      </c>
      <c r="T1308" t="s">
        <v>34365</v>
      </c>
      <c r="U1308" t="s">
        <v>32648</v>
      </c>
      <c r="V1308" t="s">
        <v>32649</v>
      </c>
      <c r="W1308">
        <v>250</v>
      </c>
      <c r="X1308">
        <v>3</v>
      </c>
      <c r="Y1308" s="5" t="s">
        <v>32661</v>
      </c>
      <c r="AA1308">
        <v>12</v>
      </c>
      <c r="AB1308">
        <v>25</v>
      </c>
      <c r="AC1308">
        <v>2</v>
      </c>
      <c r="AD1308" t="str">
        <f t="shared" si="202"/>
        <v/>
      </c>
      <c r="AE1308" t="str">
        <f t="shared" si="206"/>
        <v/>
      </c>
      <c r="AF1308" t="str">
        <f t="shared" si="200"/>
        <v/>
      </c>
      <c r="AG1308">
        <v>1</v>
      </c>
      <c r="AH1308">
        <f t="shared" si="204"/>
        <v>2.8</v>
      </c>
      <c r="AI1308">
        <v>0.14499999999999999</v>
      </c>
      <c r="AJ1308">
        <f t="shared" si="203"/>
        <v>0.40599999999999997</v>
      </c>
      <c r="AK1308" t="str">
        <f t="shared" si="205"/>
        <v/>
      </c>
      <c r="AL1308" t="str">
        <f t="shared" si="199"/>
        <v/>
      </c>
      <c r="AM1308" t="s">
        <v>33882</v>
      </c>
    </row>
    <row r="1309" spans="1:39" x14ac:dyDescent="0.2">
      <c r="A1309" t="s">
        <v>3395</v>
      </c>
      <c r="B1309" t="s">
        <v>122</v>
      </c>
      <c r="C1309" t="s">
        <v>3396</v>
      </c>
      <c r="D1309" s="1">
        <v>35929</v>
      </c>
      <c r="E1309" s="1">
        <v>44546</v>
      </c>
      <c r="F1309" t="s">
        <v>19</v>
      </c>
      <c r="I1309">
        <v>100</v>
      </c>
      <c r="J1309">
        <v>0</v>
      </c>
      <c r="K1309">
        <v>0</v>
      </c>
      <c r="L1309">
        <v>1054</v>
      </c>
      <c r="M1309">
        <v>1054</v>
      </c>
      <c r="N1309" t="s">
        <v>20</v>
      </c>
      <c r="O1309" t="s">
        <v>3397</v>
      </c>
      <c r="P1309" t="s">
        <v>28</v>
      </c>
      <c r="Q1309" t="s">
        <v>34233</v>
      </c>
      <c r="R1309" t="s">
        <v>34233</v>
      </c>
      <c r="S1309" t="s">
        <v>33797</v>
      </c>
      <c r="T1309" t="s">
        <v>34357</v>
      </c>
      <c r="U1309" t="s">
        <v>32648</v>
      </c>
      <c r="V1309" t="s">
        <v>32649</v>
      </c>
      <c r="W1309">
        <v>260</v>
      </c>
      <c r="X1309">
        <v>3</v>
      </c>
      <c r="Y1309" s="5" t="s">
        <v>32661</v>
      </c>
      <c r="AA1309">
        <v>12</v>
      </c>
      <c r="AB1309">
        <v>25</v>
      </c>
      <c r="AC1309">
        <v>2</v>
      </c>
      <c r="AD1309" t="str">
        <f t="shared" si="202"/>
        <v/>
      </c>
      <c r="AE1309" t="str">
        <f t="shared" si="206"/>
        <v/>
      </c>
      <c r="AF1309" t="str">
        <f t="shared" si="200"/>
        <v/>
      </c>
      <c r="AG1309">
        <v>1</v>
      </c>
      <c r="AH1309">
        <f t="shared" si="204"/>
        <v>2.8</v>
      </c>
      <c r="AI1309">
        <v>0.14499999999999999</v>
      </c>
      <c r="AJ1309">
        <f t="shared" si="203"/>
        <v>0.40599999999999997</v>
      </c>
      <c r="AK1309" t="str">
        <f t="shared" si="205"/>
        <v/>
      </c>
      <c r="AL1309" t="str">
        <f t="shared" si="199"/>
        <v/>
      </c>
      <c r="AM1309" t="s">
        <v>33882</v>
      </c>
    </row>
    <row r="1310" spans="1:39" x14ac:dyDescent="0.2">
      <c r="A1310" t="s">
        <v>6288</v>
      </c>
      <c r="B1310" t="s">
        <v>122</v>
      </c>
      <c r="C1310" t="s">
        <v>6289</v>
      </c>
      <c r="D1310" s="1">
        <v>36117</v>
      </c>
      <c r="E1310" s="1">
        <v>43456</v>
      </c>
      <c r="F1310" t="s">
        <v>19</v>
      </c>
      <c r="I1310">
        <v>100</v>
      </c>
      <c r="J1310">
        <v>0</v>
      </c>
      <c r="K1310">
        <v>0</v>
      </c>
      <c r="L1310">
        <v>1007</v>
      </c>
      <c r="M1310">
        <v>1007</v>
      </c>
      <c r="N1310" t="s">
        <v>20</v>
      </c>
      <c r="O1310" t="s">
        <v>6290</v>
      </c>
      <c r="P1310" t="s">
        <v>28</v>
      </c>
      <c r="Q1310" t="s">
        <v>34233</v>
      </c>
      <c r="R1310" t="s">
        <v>34233</v>
      </c>
      <c r="S1310" t="s">
        <v>33797</v>
      </c>
      <c r="T1310" t="s">
        <v>34357</v>
      </c>
      <c r="U1310" t="s">
        <v>32648</v>
      </c>
      <c r="V1310" t="s">
        <v>32649</v>
      </c>
      <c r="W1310">
        <v>370</v>
      </c>
      <c r="X1310">
        <v>3</v>
      </c>
      <c r="Y1310" s="5" t="s">
        <v>32661</v>
      </c>
      <c r="AA1310">
        <v>12</v>
      </c>
      <c r="AB1310">
        <v>25</v>
      </c>
      <c r="AC1310">
        <v>2</v>
      </c>
      <c r="AD1310" t="str">
        <f t="shared" si="202"/>
        <v/>
      </c>
      <c r="AE1310" t="str">
        <f t="shared" si="206"/>
        <v/>
      </c>
      <c r="AF1310" t="str">
        <f t="shared" si="200"/>
        <v/>
      </c>
      <c r="AG1310">
        <v>1</v>
      </c>
      <c r="AH1310">
        <f t="shared" si="204"/>
        <v>2.8</v>
      </c>
      <c r="AI1310">
        <v>0.14499999999999999</v>
      </c>
      <c r="AJ1310">
        <f t="shared" si="203"/>
        <v>0.40599999999999997</v>
      </c>
      <c r="AK1310" t="str">
        <f t="shared" si="205"/>
        <v/>
      </c>
      <c r="AL1310" t="str">
        <f t="shared" si="199"/>
        <v/>
      </c>
      <c r="AM1310" t="s">
        <v>33882</v>
      </c>
    </row>
    <row r="1311" spans="1:39" x14ac:dyDescent="0.2">
      <c r="A1311" t="s">
        <v>27136</v>
      </c>
      <c r="B1311" t="s">
        <v>122</v>
      </c>
      <c r="C1311" t="s">
        <v>27137</v>
      </c>
      <c r="D1311" s="1">
        <v>41711</v>
      </c>
      <c r="E1311" s="1">
        <v>44732</v>
      </c>
      <c r="F1311" t="s">
        <v>26</v>
      </c>
      <c r="I1311">
        <v>100</v>
      </c>
      <c r="J1311">
        <v>0</v>
      </c>
      <c r="K1311">
        <v>0</v>
      </c>
      <c r="L1311">
        <v>875</v>
      </c>
      <c r="M1311">
        <v>875</v>
      </c>
      <c r="N1311" t="s">
        <v>20</v>
      </c>
      <c r="O1311" t="s">
        <v>27138</v>
      </c>
      <c r="P1311" t="s">
        <v>44</v>
      </c>
      <c r="Q1311" t="s">
        <v>34233</v>
      </c>
      <c r="R1311" t="s">
        <v>34233</v>
      </c>
      <c r="S1311" t="s">
        <v>34233</v>
      </c>
      <c r="T1311" t="s">
        <v>34233</v>
      </c>
      <c r="AD1311" t="str">
        <f t="shared" si="202"/>
        <v/>
      </c>
      <c r="AE1311" t="str">
        <f t="shared" si="206"/>
        <v/>
      </c>
      <c r="AF1311" t="str">
        <f t="shared" si="200"/>
        <v/>
      </c>
      <c r="AG1311" t="str">
        <f>IF((S1311&lt;&gt;"tühi")*(AC1311&lt;&gt;""),AC1311,"")</f>
        <v/>
      </c>
      <c r="AH1311" t="str">
        <f t="shared" si="204"/>
        <v/>
      </c>
      <c r="AI1311">
        <v>0.14499999999999999</v>
      </c>
      <c r="AJ1311" t="str">
        <f t="shared" si="203"/>
        <v/>
      </c>
      <c r="AK1311" t="str">
        <f t="shared" si="205"/>
        <v/>
      </c>
      <c r="AL1311" t="str">
        <f t="shared" ref="AL1311:AL1374" si="207">IF(COUNTBLANK(AK1311),"",AK1311*AI1311)</f>
        <v/>
      </c>
    </row>
    <row r="1312" spans="1:39" x14ac:dyDescent="0.2">
      <c r="A1312" t="s">
        <v>5290</v>
      </c>
      <c r="B1312" t="s">
        <v>122</v>
      </c>
      <c r="C1312" t="s">
        <v>5291</v>
      </c>
      <c r="D1312" s="1">
        <v>36097</v>
      </c>
      <c r="E1312" s="1">
        <v>43456</v>
      </c>
      <c r="F1312" t="s">
        <v>19</v>
      </c>
      <c r="I1312">
        <v>100</v>
      </c>
      <c r="J1312">
        <v>0</v>
      </c>
      <c r="K1312">
        <v>0</v>
      </c>
      <c r="L1312">
        <v>677</v>
      </c>
      <c r="M1312">
        <v>677</v>
      </c>
      <c r="N1312" t="s">
        <v>20</v>
      </c>
      <c r="O1312" t="s">
        <v>5292</v>
      </c>
      <c r="P1312" t="s">
        <v>28</v>
      </c>
      <c r="Q1312" t="s">
        <v>34233</v>
      </c>
      <c r="R1312" t="s">
        <v>34233</v>
      </c>
      <c r="S1312" t="s">
        <v>32628</v>
      </c>
      <c r="T1312" t="s">
        <v>34349</v>
      </c>
      <c r="AD1312" t="str">
        <f t="shared" si="202"/>
        <v/>
      </c>
      <c r="AE1312" t="str">
        <f t="shared" si="206"/>
        <v/>
      </c>
      <c r="AF1312" t="str">
        <f t="shared" si="200"/>
        <v/>
      </c>
      <c r="AG1312" s="17">
        <v>1</v>
      </c>
      <c r="AH1312">
        <f t="shared" si="204"/>
        <v>2.8</v>
      </c>
      <c r="AI1312">
        <v>0.14499999999999999</v>
      </c>
      <c r="AJ1312">
        <f t="shared" si="203"/>
        <v>0.40599999999999997</v>
      </c>
      <c r="AK1312" t="str">
        <f t="shared" si="205"/>
        <v/>
      </c>
      <c r="AL1312" t="str">
        <f t="shared" si="207"/>
        <v/>
      </c>
    </row>
    <row r="1313" spans="1:38" x14ac:dyDescent="0.2">
      <c r="A1313" t="s">
        <v>5293</v>
      </c>
      <c r="B1313" t="s">
        <v>122</v>
      </c>
      <c r="C1313" t="s">
        <v>5294</v>
      </c>
      <c r="D1313" s="1">
        <v>36097</v>
      </c>
      <c r="E1313" s="1">
        <v>43456</v>
      </c>
      <c r="F1313" t="s">
        <v>19</v>
      </c>
      <c r="I1313">
        <v>100</v>
      </c>
      <c r="J1313">
        <v>0</v>
      </c>
      <c r="K1313">
        <v>0</v>
      </c>
      <c r="L1313">
        <v>787</v>
      </c>
      <c r="M1313">
        <v>787</v>
      </c>
      <c r="N1313" t="s">
        <v>20</v>
      </c>
      <c r="O1313" t="s">
        <v>5295</v>
      </c>
      <c r="P1313" t="s">
        <v>28</v>
      </c>
      <c r="Q1313" t="s">
        <v>34233</v>
      </c>
      <c r="R1313" t="s">
        <v>34233</v>
      </c>
      <c r="S1313" t="s">
        <v>32628</v>
      </c>
      <c r="T1313" t="s">
        <v>34349</v>
      </c>
      <c r="AD1313" t="str">
        <f t="shared" si="202"/>
        <v/>
      </c>
      <c r="AE1313" t="str">
        <f t="shared" si="206"/>
        <v/>
      </c>
      <c r="AF1313" t="str">
        <f t="shared" ref="AF1313:AF1376" si="208">IF((S1313&lt;&gt;"tühi")*(F1313&lt;&gt;"Elamumaa")*(G1313&lt;&gt;"Elamumaa")*(H1313&lt;&gt;"Elamumaa"),IF(Z1313=0,"",Z1313),"")</f>
        <v/>
      </c>
      <c r="AG1313" s="17">
        <v>1</v>
      </c>
      <c r="AH1313">
        <f t="shared" si="204"/>
        <v>2.8</v>
      </c>
      <c r="AI1313">
        <v>0.14499999999999999</v>
      </c>
      <c r="AJ1313">
        <f t="shared" si="203"/>
        <v>0.40599999999999997</v>
      </c>
      <c r="AK1313" t="str">
        <f t="shared" si="205"/>
        <v/>
      </c>
      <c r="AL1313" t="str">
        <f t="shared" si="207"/>
        <v/>
      </c>
    </row>
    <row r="1314" spans="1:38" x14ac:dyDescent="0.2">
      <c r="A1314" t="s">
        <v>6999</v>
      </c>
      <c r="B1314" t="s">
        <v>122</v>
      </c>
      <c r="C1314" t="s">
        <v>7000</v>
      </c>
      <c r="D1314" s="1">
        <v>36199</v>
      </c>
      <c r="E1314" s="1">
        <v>44718</v>
      </c>
      <c r="F1314" t="s">
        <v>19</v>
      </c>
      <c r="I1314">
        <v>100</v>
      </c>
      <c r="J1314">
        <v>0</v>
      </c>
      <c r="K1314">
        <v>0</v>
      </c>
      <c r="L1314">
        <v>1188</v>
      </c>
      <c r="M1314">
        <v>1188</v>
      </c>
      <c r="N1314" t="s">
        <v>20</v>
      </c>
      <c r="O1314" t="s">
        <v>7001</v>
      </c>
      <c r="P1314" t="s">
        <v>28</v>
      </c>
      <c r="Q1314" t="s">
        <v>34233</v>
      </c>
      <c r="R1314" t="s">
        <v>34233</v>
      </c>
      <c r="S1314" t="s">
        <v>33797</v>
      </c>
      <c r="T1314" t="s">
        <v>34349</v>
      </c>
      <c r="AD1314" t="str">
        <f t="shared" si="202"/>
        <v/>
      </c>
      <c r="AE1314" t="str">
        <f t="shared" si="206"/>
        <v/>
      </c>
      <c r="AF1314" t="str">
        <f t="shared" si="208"/>
        <v/>
      </c>
      <c r="AG1314" s="17">
        <v>1</v>
      </c>
      <c r="AH1314">
        <f t="shared" si="204"/>
        <v>2.8</v>
      </c>
      <c r="AI1314">
        <v>0.14499999999999999</v>
      </c>
      <c r="AJ1314">
        <f t="shared" si="203"/>
        <v>0.40599999999999997</v>
      </c>
      <c r="AK1314" t="str">
        <f t="shared" si="205"/>
        <v/>
      </c>
      <c r="AL1314" t="str">
        <f t="shared" si="207"/>
        <v/>
      </c>
    </row>
    <row r="1315" spans="1:38" x14ac:dyDescent="0.2">
      <c r="A1315" t="s">
        <v>8575</v>
      </c>
      <c r="B1315" t="s">
        <v>122</v>
      </c>
      <c r="C1315" t="s">
        <v>8576</v>
      </c>
      <c r="D1315" s="1">
        <v>36243</v>
      </c>
      <c r="E1315" s="1">
        <v>44599</v>
      </c>
      <c r="F1315" t="s">
        <v>19</v>
      </c>
      <c r="I1315">
        <v>100</v>
      </c>
      <c r="J1315">
        <v>0</v>
      </c>
      <c r="K1315">
        <v>0</v>
      </c>
      <c r="L1315">
        <v>1198</v>
      </c>
      <c r="M1315">
        <v>1198</v>
      </c>
      <c r="N1315" t="s">
        <v>20</v>
      </c>
      <c r="O1315" t="s">
        <v>8577</v>
      </c>
      <c r="P1315" t="s">
        <v>28</v>
      </c>
      <c r="Q1315" t="s">
        <v>34233</v>
      </c>
      <c r="R1315" t="s">
        <v>34233</v>
      </c>
      <c r="S1315" t="s">
        <v>33800</v>
      </c>
      <c r="T1315" t="s">
        <v>34357</v>
      </c>
      <c r="AD1315" t="str">
        <f t="shared" si="202"/>
        <v/>
      </c>
      <c r="AE1315" t="str">
        <f t="shared" si="206"/>
        <v/>
      </c>
      <c r="AF1315" t="str">
        <f t="shared" si="208"/>
        <v/>
      </c>
      <c r="AG1315" s="17">
        <v>1</v>
      </c>
      <c r="AH1315">
        <f t="shared" si="204"/>
        <v>2.8</v>
      </c>
      <c r="AI1315">
        <v>0.14499999999999999</v>
      </c>
      <c r="AJ1315">
        <f t="shared" si="203"/>
        <v>0.40599999999999997</v>
      </c>
      <c r="AK1315" t="str">
        <f t="shared" si="205"/>
        <v/>
      </c>
      <c r="AL1315" t="str">
        <f t="shared" si="207"/>
        <v/>
      </c>
    </row>
    <row r="1316" spans="1:38" x14ac:dyDescent="0.2">
      <c r="A1316" t="s">
        <v>8578</v>
      </c>
      <c r="B1316" t="s">
        <v>122</v>
      </c>
      <c r="C1316" t="s">
        <v>8579</v>
      </c>
      <c r="D1316" s="1">
        <v>36243</v>
      </c>
      <c r="E1316" s="1">
        <v>44732</v>
      </c>
      <c r="F1316" t="s">
        <v>19</v>
      </c>
      <c r="I1316">
        <v>100</v>
      </c>
      <c r="J1316">
        <v>0</v>
      </c>
      <c r="K1316">
        <v>0</v>
      </c>
      <c r="L1316">
        <v>1179</v>
      </c>
      <c r="M1316">
        <v>1179</v>
      </c>
      <c r="N1316" t="s">
        <v>20</v>
      </c>
      <c r="O1316" t="s">
        <v>8580</v>
      </c>
      <c r="P1316" t="s">
        <v>28</v>
      </c>
      <c r="Q1316" t="s">
        <v>34233</v>
      </c>
      <c r="R1316" t="s">
        <v>34233</v>
      </c>
      <c r="S1316" t="s">
        <v>32628</v>
      </c>
      <c r="T1316" t="s">
        <v>34349</v>
      </c>
      <c r="AD1316" t="str">
        <f t="shared" si="202"/>
        <v/>
      </c>
      <c r="AE1316" t="str">
        <f t="shared" si="206"/>
        <v/>
      </c>
      <c r="AF1316" t="str">
        <f t="shared" si="208"/>
        <v/>
      </c>
      <c r="AG1316" s="17">
        <v>1</v>
      </c>
      <c r="AH1316">
        <f t="shared" si="204"/>
        <v>2.8</v>
      </c>
      <c r="AI1316">
        <v>0.14499999999999999</v>
      </c>
      <c r="AJ1316">
        <f t="shared" si="203"/>
        <v>0.40599999999999997</v>
      </c>
      <c r="AK1316" t="str">
        <f t="shared" si="205"/>
        <v/>
      </c>
      <c r="AL1316" t="str">
        <f t="shared" si="207"/>
        <v/>
      </c>
    </row>
    <row r="1317" spans="1:38" x14ac:dyDescent="0.2">
      <c r="A1317" t="s">
        <v>6667</v>
      </c>
      <c r="B1317" t="s">
        <v>122</v>
      </c>
      <c r="C1317" t="s">
        <v>6668</v>
      </c>
      <c r="D1317" s="1">
        <v>36173</v>
      </c>
      <c r="E1317" s="1">
        <v>44732</v>
      </c>
      <c r="F1317" t="s">
        <v>19</v>
      </c>
      <c r="I1317">
        <v>100</v>
      </c>
      <c r="J1317">
        <v>0</v>
      </c>
      <c r="K1317">
        <v>0</v>
      </c>
      <c r="L1317">
        <v>1198</v>
      </c>
      <c r="M1317">
        <v>1198</v>
      </c>
      <c r="N1317" t="s">
        <v>20</v>
      </c>
      <c r="O1317" t="s">
        <v>6669</v>
      </c>
      <c r="P1317" t="s">
        <v>28</v>
      </c>
      <c r="Q1317" t="s">
        <v>34233</v>
      </c>
      <c r="R1317" t="s">
        <v>34233</v>
      </c>
      <c r="S1317" t="s">
        <v>33797</v>
      </c>
      <c r="T1317" t="s">
        <v>34440</v>
      </c>
      <c r="AD1317" t="str">
        <f t="shared" si="202"/>
        <v/>
      </c>
      <c r="AE1317" t="str">
        <f t="shared" si="206"/>
        <v/>
      </c>
      <c r="AF1317" t="str">
        <f t="shared" si="208"/>
        <v/>
      </c>
      <c r="AG1317" s="17">
        <v>1</v>
      </c>
      <c r="AH1317">
        <f t="shared" si="204"/>
        <v>2.8</v>
      </c>
      <c r="AI1317">
        <v>0.14499999999999999</v>
      </c>
      <c r="AJ1317">
        <f t="shared" si="203"/>
        <v>0.40599999999999997</v>
      </c>
      <c r="AK1317" t="str">
        <f t="shared" si="205"/>
        <v/>
      </c>
      <c r="AL1317" t="str">
        <f t="shared" si="207"/>
        <v/>
      </c>
    </row>
    <row r="1318" spans="1:38" x14ac:dyDescent="0.2">
      <c r="A1318" t="s">
        <v>5008</v>
      </c>
      <c r="B1318" t="s">
        <v>122</v>
      </c>
      <c r="C1318" t="s">
        <v>5009</v>
      </c>
      <c r="D1318" s="1">
        <v>36136</v>
      </c>
      <c r="E1318" s="1">
        <v>43456</v>
      </c>
      <c r="F1318" t="s">
        <v>19</v>
      </c>
      <c r="I1318">
        <v>100</v>
      </c>
      <c r="J1318">
        <v>0</v>
      </c>
      <c r="K1318">
        <v>0</v>
      </c>
      <c r="L1318">
        <v>685</v>
      </c>
      <c r="M1318">
        <v>685</v>
      </c>
      <c r="N1318" t="s">
        <v>20</v>
      </c>
      <c r="O1318" t="s">
        <v>5010</v>
      </c>
      <c r="P1318" t="s">
        <v>28</v>
      </c>
      <c r="Q1318" t="s">
        <v>34233</v>
      </c>
      <c r="R1318" t="s">
        <v>34233</v>
      </c>
      <c r="S1318" t="s">
        <v>32628</v>
      </c>
      <c r="T1318" t="s">
        <v>34357</v>
      </c>
      <c r="AD1318" t="str">
        <f t="shared" si="202"/>
        <v/>
      </c>
      <c r="AE1318" t="str">
        <f t="shared" si="206"/>
        <v/>
      </c>
      <c r="AF1318" t="str">
        <f t="shared" si="208"/>
        <v/>
      </c>
      <c r="AG1318" s="17">
        <v>1</v>
      </c>
      <c r="AH1318">
        <f t="shared" si="204"/>
        <v>2.8</v>
      </c>
      <c r="AI1318">
        <v>0.14499999999999999</v>
      </c>
      <c r="AJ1318">
        <f t="shared" si="203"/>
        <v>0.40599999999999997</v>
      </c>
      <c r="AK1318" t="str">
        <f t="shared" si="205"/>
        <v/>
      </c>
      <c r="AL1318" t="str">
        <f t="shared" si="207"/>
        <v/>
      </c>
    </row>
    <row r="1319" spans="1:38" x14ac:dyDescent="0.2">
      <c r="A1319" t="s">
        <v>8445</v>
      </c>
      <c r="B1319" t="s">
        <v>122</v>
      </c>
      <c r="C1319" t="s">
        <v>8446</v>
      </c>
      <c r="D1319" s="1">
        <v>36243</v>
      </c>
      <c r="E1319" s="1">
        <v>43456</v>
      </c>
      <c r="F1319" t="s">
        <v>19</v>
      </c>
      <c r="I1319">
        <v>100</v>
      </c>
      <c r="J1319">
        <v>0</v>
      </c>
      <c r="K1319">
        <v>0</v>
      </c>
      <c r="L1319">
        <v>1205</v>
      </c>
      <c r="M1319">
        <v>1205</v>
      </c>
      <c r="N1319" t="s">
        <v>20</v>
      </c>
      <c r="O1319" t="s">
        <v>8447</v>
      </c>
      <c r="P1319" t="s">
        <v>28</v>
      </c>
      <c r="Q1319" t="s">
        <v>34233</v>
      </c>
      <c r="R1319" t="s">
        <v>34233</v>
      </c>
      <c r="S1319" t="s">
        <v>33800</v>
      </c>
      <c r="T1319" t="s">
        <v>34349</v>
      </c>
      <c r="AD1319" t="str">
        <f t="shared" si="202"/>
        <v/>
      </c>
      <c r="AE1319" t="str">
        <f t="shared" si="206"/>
        <v/>
      </c>
      <c r="AF1319" t="str">
        <f t="shared" si="208"/>
        <v/>
      </c>
      <c r="AG1319" s="17">
        <v>1</v>
      </c>
      <c r="AH1319">
        <f t="shared" si="204"/>
        <v>2.8</v>
      </c>
      <c r="AI1319">
        <v>0.14499999999999999</v>
      </c>
      <c r="AJ1319">
        <f t="shared" si="203"/>
        <v>0.40599999999999997</v>
      </c>
      <c r="AK1319" t="str">
        <f t="shared" si="205"/>
        <v/>
      </c>
      <c r="AL1319" t="str">
        <f t="shared" si="207"/>
        <v/>
      </c>
    </row>
    <row r="1320" spans="1:38" x14ac:dyDescent="0.2">
      <c r="A1320" t="s">
        <v>8572</v>
      </c>
      <c r="B1320" t="s">
        <v>122</v>
      </c>
      <c r="C1320" t="s">
        <v>8573</v>
      </c>
      <c r="D1320" s="1">
        <v>36243</v>
      </c>
      <c r="E1320" s="1">
        <v>43456</v>
      </c>
      <c r="F1320" t="s">
        <v>19</v>
      </c>
      <c r="I1320">
        <v>100</v>
      </c>
      <c r="J1320">
        <v>0</v>
      </c>
      <c r="K1320">
        <v>0</v>
      </c>
      <c r="L1320">
        <v>1198</v>
      </c>
      <c r="M1320">
        <v>1198</v>
      </c>
      <c r="N1320" t="s">
        <v>20</v>
      </c>
      <c r="O1320" t="s">
        <v>8574</v>
      </c>
      <c r="P1320" t="s">
        <v>28</v>
      </c>
      <c r="Q1320" t="s">
        <v>34233</v>
      </c>
      <c r="R1320" t="s">
        <v>34233</v>
      </c>
      <c r="S1320" t="s">
        <v>33797</v>
      </c>
      <c r="T1320" t="s">
        <v>34350</v>
      </c>
      <c r="AD1320" t="str">
        <f t="shared" si="202"/>
        <v/>
      </c>
      <c r="AE1320" t="str">
        <f t="shared" si="206"/>
        <v/>
      </c>
      <c r="AF1320" t="str">
        <f t="shared" si="208"/>
        <v/>
      </c>
      <c r="AG1320" s="17">
        <v>1</v>
      </c>
      <c r="AH1320">
        <f t="shared" si="204"/>
        <v>2.8</v>
      </c>
      <c r="AI1320">
        <v>0.14499999999999999</v>
      </c>
      <c r="AJ1320">
        <f t="shared" si="203"/>
        <v>0.40599999999999997</v>
      </c>
      <c r="AK1320" t="str">
        <f t="shared" si="205"/>
        <v/>
      </c>
      <c r="AL1320" t="str">
        <f t="shared" si="207"/>
        <v/>
      </c>
    </row>
    <row r="1321" spans="1:38" x14ac:dyDescent="0.2">
      <c r="A1321" t="s">
        <v>27175</v>
      </c>
      <c r="B1321" t="s">
        <v>122</v>
      </c>
      <c r="C1321" t="s">
        <v>27176</v>
      </c>
      <c r="D1321" s="1">
        <v>41715</v>
      </c>
      <c r="E1321" s="1">
        <v>43456</v>
      </c>
      <c r="F1321" t="s">
        <v>26</v>
      </c>
      <c r="I1321">
        <v>100</v>
      </c>
      <c r="J1321">
        <v>0</v>
      </c>
      <c r="K1321">
        <v>0</v>
      </c>
      <c r="L1321">
        <v>932</v>
      </c>
      <c r="M1321">
        <v>932</v>
      </c>
      <c r="N1321" t="s">
        <v>20</v>
      </c>
      <c r="O1321" t="s">
        <v>27177</v>
      </c>
      <c r="P1321" t="s">
        <v>44</v>
      </c>
      <c r="Q1321" t="s">
        <v>34233</v>
      </c>
      <c r="R1321" t="s">
        <v>34233</v>
      </c>
      <c r="S1321" t="s">
        <v>34233</v>
      </c>
      <c r="T1321" t="s">
        <v>34233</v>
      </c>
      <c r="AD1321" t="str">
        <f t="shared" si="202"/>
        <v/>
      </c>
      <c r="AE1321" t="str">
        <f t="shared" si="206"/>
        <v/>
      </c>
      <c r="AF1321" t="str">
        <f t="shared" si="208"/>
        <v/>
      </c>
      <c r="AG1321" t="str">
        <f t="shared" ref="AG1321:AG1327" si="209">IF((S1321&lt;&gt;"tühi")*(AC1321&lt;&gt;""),AC1321,"")</f>
        <v/>
      </c>
      <c r="AH1321" t="str">
        <f t="shared" si="204"/>
        <v/>
      </c>
      <c r="AI1321">
        <v>0.14499999999999999</v>
      </c>
      <c r="AJ1321" t="str">
        <f t="shared" si="203"/>
        <v/>
      </c>
      <c r="AK1321" t="str">
        <f t="shared" si="205"/>
        <v/>
      </c>
      <c r="AL1321" t="str">
        <f t="shared" si="207"/>
        <v/>
      </c>
    </row>
    <row r="1322" spans="1:38" x14ac:dyDescent="0.2">
      <c r="A1322" t="s">
        <v>29558</v>
      </c>
      <c r="B1322" t="s">
        <v>122</v>
      </c>
      <c r="C1322" t="s">
        <v>29559</v>
      </c>
      <c r="D1322" s="1">
        <v>43167</v>
      </c>
      <c r="E1322" s="1">
        <v>43456</v>
      </c>
      <c r="F1322" t="s">
        <v>39</v>
      </c>
      <c r="I1322">
        <v>100</v>
      </c>
      <c r="J1322">
        <v>0</v>
      </c>
      <c r="K1322">
        <v>0</v>
      </c>
      <c r="L1322">
        <v>4787</v>
      </c>
      <c r="M1322">
        <v>4787</v>
      </c>
      <c r="N1322" t="s">
        <v>20</v>
      </c>
      <c r="O1322" t="s">
        <v>29560</v>
      </c>
      <c r="P1322" t="s">
        <v>2356</v>
      </c>
      <c r="Q1322" t="s">
        <v>34233</v>
      </c>
      <c r="R1322" t="s">
        <v>34233</v>
      </c>
      <c r="S1322" t="s">
        <v>33942</v>
      </c>
      <c r="T1322" t="s">
        <v>34233</v>
      </c>
      <c r="AD1322" t="str">
        <f t="shared" si="202"/>
        <v/>
      </c>
      <c r="AE1322" t="str">
        <f t="shared" si="206"/>
        <v/>
      </c>
      <c r="AF1322" t="str">
        <f t="shared" si="208"/>
        <v/>
      </c>
      <c r="AG1322" t="str">
        <f t="shared" si="209"/>
        <v/>
      </c>
      <c r="AH1322" t="str">
        <f t="shared" si="204"/>
        <v/>
      </c>
      <c r="AI1322">
        <v>0.14499999999999999</v>
      </c>
      <c r="AJ1322" t="str">
        <f t="shared" si="203"/>
        <v/>
      </c>
      <c r="AK1322" t="str">
        <f t="shared" si="205"/>
        <v/>
      </c>
      <c r="AL1322" t="str">
        <f t="shared" si="207"/>
        <v/>
      </c>
    </row>
    <row r="1323" spans="1:38" x14ac:dyDescent="0.2">
      <c r="A1323" t="s">
        <v>17366</v>
      </c>
      <c r="B1323" t="s">
        <v>122</v>
      </c>
      <c r="C1323" t="s">
        <v>17367</v>
      </c>
      <c r="D1323" s="1">
        <v>37662</v>
      </c>
      <c r="E1323" s="1">
        <v>44546</v>
      </c>
      <c r="F1323" t="s">
        <v>470</v>
      </c>
      <c r="I1323">
        <v>100</v>
      </c>
      <c r="J1323">
        <v>0</v>
      </c>
      <c r="K1323">
        <v>0</v>
      </c>
      <c r="L1323">
        <v>3408</v>
      </c>
      <c r="M1323">
        <v>3408</v>
      </c>
      <c r="N1323" t="s">
        <v>20</v>
      </c>
      <c r="O1323" t="s">
        <v>17368</v>
      </c>
      <c r="P1323" t="s">
        <v>28</v>
      </c>
      <c r="Q1323" t="s">
        <v>34233</v>
      </c>
      <c r="R1323" t="s">
        <v>34233</v>
      </c>
      <c r="S1323" t="s">
        <v>33942</v>
      </c>
      <c r="T1323" t="s">
        <v>34233</v>
      </c>
      <c r="AD1323" t="str">
        <f t="shared" si="202"/>
        <v/>
      </c>
      <c r="AE1323" t="str">
        <f t="shared" si="206"/>
        <v/>
      </c>
      <c r="AF1323" t="str">
        <f t="shared" si="208"/>
        <v/>
      </c>
      <c r="AG1323" t="str">
        <f t="shared" si="209"/>
        <v/>
      </c>
      <c r="AH1323" t="str">
        <f t="shared" si="204"/>
        <v/>
      </c>
      <c r="AI1323">
        <v>0.14499999999999999</v>
      </c>
      <c r="AJ1323" t="str">
        <f t="shared" si="203"/>
        <v/>
      </c>
      <c r="AK1323" t="str">
        <f t="shared" si="205"/>
        <v/>
      </c>
      <c r="AL1323" t="str">
        <f t="shared" si="207"/>
        <v/>
      </c>
    </row>
    <row r="1324" spans="1:38" x14ac:dyDescent="0.2">
      <c r="A1324" t="s">
        <v>14395</v>
      </c>
      <c r="B1324" t="s">
        <v>122</v>
      </c>
      <c r="C1324" t="s">
        <v>11020</v>
      </c>
      <c r="D1324" s="1">
        <v>37112</v>
      </c>
      <c r="E1324" s="1">
        <v>43951</v>
      </c>
      <c r="F1324" t="s">
        <v>470</v>
      </c>
      <c r="I1324">
        <v>100</v>
      </c>
      <c r="J1324">
        <v>0</v>
      </c>
      <c r="K1324">
        <v>0</v>
      </c>
      <c r="L1324">
        <v>5711</v>
      </c>
      <c r="M1324">
        <v>5711</v>
      </c>
      <c r="N1324" t="s">
        <v>20</v>
      </c>
      <c r="O1324" t="s">
        <v>14396</v>
      </c>
      <c r="P1324" t="s">
        <v>28</v>
      </c>
      <c r="Q1324" t="s">
        <v>34233</v>
      </c>
      <c r="R1324" t="s">
        <v>34233</v>
      </c>
      <c r="S1324" t="s">
        <v>33942</v>
      </c>
      <c r="T1324" t="s">
        <v>34233</v>
      </c>
      <c r="AD1324" t="str">
        <f t="shared" si="202"/>
        <v/>
      </c>
      <c r="AE1324" t="str">
        <f t="shared" si="206"/>
        <v/>
      </c>
      <c r="AF1324" t="str">
        <f t="shared" si="208"/>
        <v/>
      </c>
      <c r="AG1324" t="str">
        <f t="shared" si="209"/>
        <v/>
      </c>
      <c r="AH1324" t="str">
        <f t="shared" si="204"/>
        <v/>
      </c>
      <c r="AI1324">
        <v>0.14499999999999999</v>
      </c>
      <c r="AJ1324" t="str">
        <f t="shared" si="203"/>
        <v/>
      </c>
      <c r="AK1324" t="str">
        <f t="shared" si="205"/>
        <v/>
      </c>
      <c r="AL1324" t="str">
        <f t="shared" si="207"/>
        <v/>
      </c>
    </row>
    <row r="1325" spans="1:38" x14ac:dyDescent="0.2">
      <c r="A1325" t="s">
        <v>13923</v>
      </c>
      <c r="B1325" t="s">
        <v>122</v>
      </c>
      <c r="C1325" t="s">
        <v>13924</v>
      </c>
      <c r="D1325" s="1">
        <v>37116</v>
      </c>
      <c r="E1325" s="1">
        <v>43951</v>
      </c>
      <c r="F1325" t="s">
        <v>470</v>
      </c>
      <c r="G1325" t="s">
        <v>39</v>
      </c>
      <c r="I1325">
        <v>75</v>
      </c>
      <c r="J1325">
        <v>25</v>
      </c>
      <c r="K1325">
        <v>0</v>
      </c>
      <c r="L1325">
        <v>5449</v>
      </c>
      <c r="M1325">
        <v>5449</v>
      </c>
      <c r="N1325" t="s">
        <v>20</v>
      </c>
      <c r="O1325" t="s">
        <v>13925</v>
      </c>
      <c r="P1325" t="s">
        <v>28</v>
      </c>
      <c r="Q1325" t="s">
        <v>34233</v>
      </c>
      <c r="R1325" t="s">
        <v>34233</v>
      </c>
      <c r="S1325" t="s">
        <v>33942</v>
      </c>
      <c r="T1325" t="s">
        <v>34233</v>
      </c>
      <c r="AD1325" t="str">
        <f t="shared" si="202"/>
        <v/>
      </c>
      <c r="AE1325" t="str">
        <f t="shared" si="206"/>
        <v/>
      </c>
      <c r="AF1325" t="str">
        <f t="shared" si="208"/>
        <v/>
      </c>
      <c r="AG1325" t="str">
        <f t="shared" si="209"/>
        <v/>
      </c>
      <c r="AH1325" t="str">
        <f t="shared" si="204"/>
        <v/>
      </c>
      <c r="AI1325">
        <v>0.14499999999999999</v>
      </c>
      <c r="AJ1325" t="str">
        <f t="shared" si="203"/>
        <v/>
      </c>
      <c r="AK1325" t="str">
        <f t="shared" si="205"/>
        <v/>
      </c>
      <c r="AL1325" t="str">
        <f t="shared" si="207"/>
        <v/>
      </c>
    </row>
    <row r="1326" spans="1:38" x14ac:dyDescent="0.2">
      <c r="A1326" t="s">
        <v>20285</v>
      </c>
      <c r="B1326" t="s">
        <v>122</v>
      </c>
      <c r="C1326" t="s">
        <v>20286</v>
      </c>
      <c r="D1326" s="1">
        <v>38345</v>
      </c>
      <c r="E1326" s="1">
        <v>44599</v>
      </c>
      <c r="F1326" t="s">
        <v>39</v>
      </c>
      <c r="I1326">
        <v>100</v>
      </c>
      <c r="J1326">
        <v>0</v>
      </c>
      <c r="K1326">
        <v>0</v>
      </c>
      <c r="L1326">
        <v>1579</v>
      </c>
      <c r="M1326">
        <v>1579</v>
      </c>
      <c r="N1326" t="s">
        <v>20</v>
      </c>
      <c r="O1326" t="s">
        <v>20287</v>
      </c>
      <c r="P1326" t="s">
        <v>28</v>
      </c>
      <c r="Q1326" t="s">
        <v>34233</v>
      </c>
      <c r="R1326" t="s">
        <v>34233</v>
      </c>
      <c r="S1326" t="s">
        <v>33942</v>
      </c>
      <c r="T1326" t="s">
        <v>34233</v>
      </c>
      <c r="AD1326" t="str">
        <f t="shared" si="202"/>
        <v/>
      </c>
      <c r="AE1326" t="str">
        <f t="shared" si="206"/>
        <v/>
      </c>
      <c r="AF1326" t="str">
        <f t="shared" si="208"/>
        <v/>
      </c>
      <c r="AG1326" t="str">
        <f t="shared" si="209"/>
        <v/>
      </c>
      <c r="AH1326" t="str">
        <f t="shared" si="204"/>
        <v/>
      </c>
      <c r="AI1326">
        <v>0.14499999999999999</v>
      </c>
      <c r="AJ1326" t="str">
        <f t="shared" si="203"/>
        <v/>
      </c>
      <c r="AK1326" t="str">
        <f t="shared" si="205"/>
        <v/>
      </c>
      <c r="AL1326" t="str">
        <f t="shared" si="207"/>
        <v/>
      </c>
    </row>
    <row r="1327" spans="1:38" x14ac:dyDescent="0.2">
      <c r="A1327" t="s">
        <v>27051</v>
      </c>
      <c r="B1327" t="s">
        <v>122</v>
      </c>
      <c r="C1327" t="s">
        <v>27052</v>
      </c>
      <c r="D1327" s="1">
        <v>41638</v>
      </c>
      <c r="E1327" s="1">
        <v>44546</v>
      </c>
      <c r="F1327" t="s">
        <v>26</v>
      </c>
      <c r="I1327">
        <v>100</v>
      </c>
      <c r="J1327">
        <v>0</v>
      </c>
      <c r="K1327">
        <v>0</v>
      </c>
      <c r="L1327">
        <v>3211</v>
      </c>
      <c r="M1327">
        <v>3211</v>
      </c>
      <c r="N1327" t="s">
        <v>20</v>
      </c>
      <c r="O1327" t="s">
        <v>27053</v>
      </c>
      <c r="P1327" t="s">
        <v>44</v>
      </c>
      <c r="Q1327" t="s">
        <v>34233</v>
      </c>
      <c r="R1327" t="s">
        <v>34233</v>
      </c>
      <c r="S1327" t="s">
        <v>34233</v>
      </c>
      <c r="T1327" t="s">
        <v>34233</v>
      </c>
      <c r="AD1327" t="str">
        <f t="shared" si="202"/>
        <v/>
      </c>
      <c r="AE1327" t="str">
        <f t="shared" si="206"/>
        <v/>
      </c>
      <c r="AF1327" t="str">
        <f t="shared" si="208"/>
        <v/>
      </c>
      <c r="AG1327" t="str">
        <f t="shared" si="209"/>
        <v/>
      </c>
      <c r="AH1327" t="str">
        <f t="shared" si="204"/>
        <v/>
      </c>
      <c r="AI1327">
        <v>0.14499999999999999</v>
      </c>
      <c r="AJ1327" t="str">
        <f t="shared" si="203"/>
        <v/>
      </c>
      <c r="AK1327" t="str">
        <f t="shared" si="205"/>
        <v/>
      </c>
      <c r="AL1327" t="str">
        <f t="shared" si="207"/>
        <v/>
      </c>
    </row>
    <row r="1328" spans="1:38" x14ac:dyDescent="0.2">
      <c r="A1328" t="s">
        <v>1350</v>
      </c>
      <c r="B1328" t="s">
        <v>122</v>
      </c>
      <c r="C1328" t="s">
        <v>1351</v>
      </c>
      <c r="D1328" s="1">
        <v>35458</v>
      </c>
      <c r="E1328" s="1">
        <v>43456</v>
      </c>
      <c r="F1328" t="s">
        <v>19</v>
      </c>
      <c r="I1328">
        <v>100</v>
      </c>
      <c r="J1328">
        <v>0</v>
      </c>
      <c r="K1328">
        <v>0</v>
      </c>
      <c r="L1328">
        <v>1195</v>
      </c>
      <c r="M1328">
        <v>1195</v>
      </c>
      <c r="N1328" t="s">
        <v>20</v>
      </c>
      <c r="O1328" t="s">
        <v>1352</v>
      </c>
      <c r="P1328" t="s">
        <v>28</v>
      </c>
      <c r="Q1328" t="s">
        <v>34233</v>
      </c>
      <c r="R1328" t="s">
        <v>34233</v>
      </c>
      <c r="S1328" t="s">
        <v>33797</v>
      </c>
      <c r="T1328" t="s">
        <v>34349</v>
      </c>
      <c r="AD1328" t="str">
        <f t="shared" si="202"/>
        <v/>
      </c>
      <c r="AE1328" t="str">
        <f t="shared" si="206"/>
        <v/>
      </c>
      <c r="AF1328" t="str">
        <f t="shared" si="208"/>
        <v/>
      </c>
      <c r="AG1328" s="17">
        <v>1</v>
      </c>
      <c r="AH1328">
        <f t="shared" si="204"/>
        <v>2.8</v>
      </c>
      <c r="AI1328">
        <v>0.14499999999999999</v>
      </c>
      <c r="AJ1328">
        <f t="shared" si="203"/>
        <v>0.40599999999999997</v>
      </c>
      <c r="AK1328" t="str">
        <f t="shared" si="205"/>
        <v/>
      </c>
      <c r="AL1328" t="str">
        <f t="shared" si="207"/>
        <v/>
      </c>
    </row>
    <row r="1329" spans="1:39" x14ac:dyDescent="0.2">
      <c r="A1329" t="s">
        <v>1578</v>
      </c>
      <c r="B1329" t="s">
        <v>122</v>
      </c>
      <c r="C1329" t="s">
        <v>1579</v>
      </c>
      <c r="D1329" s="1">
        <v>35571</v>
      </c>
      <c r="E1329" s="1">
        <v>43456</v>
      </c>
      <c r="F1329" t="s">
        <v>19</v>
      </c>
      <c r="I1329">
        <v>100</v>
      </c>
      <c r="J1329">
        <v>0</v>
      </c>
      <c r="K1329">
        <v>0</v>
      </c>
      <c r="L1329">
        <v>1076</v>
      </c>
      <c r="M1329">
        <v>1076</v>
      </c>
      <c r="N1329" t="s">
        <v>20</v>
      </c>
      <c r="O1329" t="s">
        <v>1580</v>
      </c>
      <c r="P1329" t="s">
        <v>28</v>
      </c>
      <c r="Q1329" t="s">
        <v>34233</v>
      </c>
      <c r="R1329" t="s">
        <v>34233</v>
      </c>
      <c r="S1329" t="s">
        <v>33800</v>
      </c>
      <c r="T1329" t="s">
        <v>34357</v>
      </c>
      <c r="AD1329" t="str">
        <f t="shared" si="202"/>
        <v/>
      </c>
      <c r="AE1329" t="str">
        <f t="shared" si="206"/>
        <v/>
      </c>
      <c r="AF1329" t="str">
        <f t="shared" si="208"/>
        <v/>
      </c>
      <c r="AG1329" s="17">
        <v>1</v>
      </c>
      <c r="AH1329">
        <f t="shared" si="204"/>
        <v>2.8</v>
      </c>
      <c r="AI1329">
        <v>0.14499999999999999</v>
      </c>
      <c r="AJ1329">
        <f t="shared" si="203"/>
        <v>0.40599999999999997</v>
      </c>
      <c r="AK1329" t="str">
        <f t="shared" si="205"/>
        <v/>
      </c>
      <c r="AL1329" t="str">
        <f t="shared" si="207"/>
        <v/>
      </c>
    </row>
    <row r="1330" spans="1:39" x14ac:dyDescent="0.2">
      <c r="A1330" t="s">
        <v>13991</v>
      </c>
      <c r="B1330" t="s">
        <v>122</v>
      </c>
      <c r="C1330" t="s">
        <v>13992</v>
      </c>
      <c r="D1330" s="1">
        <v>37124</v>
      </c>
      <c r="E1330" s="1">
        <v>43456</v>
      </c>
      <c r="F1330" t="s">
        <v>19</v>
      </c>
      <c r="I1330">
        <v>100</v>
      </c>
      <c r="J1330">
        <v>0</v>
      </c>
      <c r="K1330">
        <v>0</v>
      </c>
      <c r="L1330">
        <v>1097</v>
      </c>
      <c r="M1330">
        <v>1097</v>
      </c>
      <c r="N1330" t="s">
        <v>20</v>
      </c>
      <c r="O1330" t="s">
        <v>13993</v>
      </c>
      <c r="P1330" t="s">
        <v>28</v>
      </c>
      <c r="Q1330" t="s">
        <v>34233</v>
      </c>
      <c r="R1330" t="s">
        <v>34233</v>
      </c>
      <c r="S1330" t="s">
        <v>33797</v>
      </c>
      <c r="T1330" t="s">
        <v>34349</v>
      </c>
      <c r="AD1330" t="str">
        <f t="shared" si="202"/>
        <v/>
      </c>
      <c r="AE1330" t="str">
        <f t="shared" si="206"/>
        <v/>
      </c>
      <c r="AF1330" t="str">
        <f t="shared" si="208"/>
        <v/>
      </c>
      <c r="AG1330" s="17">
        <v>1</v>
      </c>
      <c r="AH1330">
        <f t="shared" si="204"/>
        <v>2.8</v>
      </c>
      <c r="AI1330">
        <v>0.14499999999999999</v>
      </c>
      <c r="AJ1330">
        <f t="shared" si="203"/>
        <v>0.40599999999999997</v>
      </c>
      <c r="AK1330" t="str">
        <f t="shared" si="205"/>
        <v/>
      </c>
      <c r="AL1330" t="str">
        <f t="shared" si="207"/>
        <v/>
      </c>
    </row>
    <row r="1331" spans="1:39" x14ac:dyDescent="0.2">
      <c r="A1331" t="s">
        <v>28693</v>
      </c>
      <c r="B1331" t="s">
        <v>122</v>
      </c>
      <c r="C1331" t="s">
        <v>28694</v>
      </c>
      <c r="D1331" s="1">
        <v>42751</v>
      </c>
      <c r="E1331" s="1">
        <v>43456</v>
      </c>
      <c r="F1331" t="s">
        <v>19</v>
      </c>
      <c r="I1331">
        <v>100</v>
      </c>
      <c r="J1331">
        <v>0</v>
      </c>
      <c r="K1331">
        <v>0</v>
      </c>
      <c r="L1331">
        <v>1264</v>
      </c>
      <c r="M1331">
        <v>1264</v>
      </c>
      <c r="N1331" t="s">
        <v>20</v>
      </c>
      <c r="O1331" t="s">
        <v>28695</v>
      </c>
      <c r="P1331" t="s">
        <v>28</v>
      </c>
      <c r="Q1331" t="s">
        <v>34233</v>
      </c>
      <c r="R1331" t="s">
        <v>34233</v>
      </c>
      <c r="S1331" t="s">
        <v>32628</v>
      </c>
      <c r="T1331" t="s">
        <v>34357</v>
      </c>
      <c r="AD1331" t="str">
        <f t="shared" si="202"/>
        <v/>
      </c>
      <c r="AE1331" t="str">
        <f t="shared" si="206"/>
        <v/>
      </c>
      <c r="AF1331" t="str">
        <f t="shared" si="208"/>
        <v/>
      </c>
      <c r="AG1331" s="17">
        <v>1</v>
      </c>
      <c r="AH1331">
        <f t="shared" si="204"/>
        <v>2.8</v>
      </c>
      <c r="AI1331">
        <v>0.14499999999999999</v>
      </c>
      <c r="AJ1331">
        <f t="shared" si="203"/>
        <v>0.40599999999999997</v>
      </c>
      <c r="AK1331" t="str">
        <f t="shared" si="205"/>
        <v/>
      </c>
      <c r="AL1331" t="str">
        <f t="shared" si="207"/>
        <v/>
      </c>
    </row>
    <row r="1332" spans="1:39" x14ac:dyDescent="0.2">
      <c r="A1332" t="s">
        <v>22209</v>
      </c>
      <c r="B1332" t="s">
        <v>122</v>
      </c>
      <c r="C1332" t="s">
        <v>22210</v>
      </c>
      <c r="D1332" s="1">
        <v>38840</v>
      </c>
      <c r="E1332" s="1">
        <v>43951</v>
      </c>
      <c r="F1332" t="s">
        <v>19</v>
      </c>
      <c r="I1332">
        <v>100</v>
      </c>
      <c r="J1332">
        <v>0</v>
      </c>
      <c r="K1332">
        <v>0</v>
      </c>
      <c r="L1332">
        <v>1201</v>
      </c>
      <c r="M1332">
        <v>1201</v>
      </c>
      <c r="N1332" t="s">
        <v>20</v>
      </c>
      <c r="O1332" t="s">
        <v>22211</v>
      </c>
      <c r="P1332" t="s">
        <v>28</v>
      </c>
      <c r="Q1332" t="s">
        <v>34233</v>
      </c>
      <c r="R1332" t="s">
        <v>34233</v>
      </c>
      <c r="S1332" t="s">
        <v>33800</v>
      </c>
      <c r="T1332" t="s">
        <v>34349</v>
      </c>
      <c r="AD1332" t="str">
        <f t="shared" si="202"/>
        <v/>
      </c>
      <c r="AE1332" t="str">
        <f t="shared" si="206"/>
        <v/>
      </c>
      <c r="AF1332" t="str">
        <f t="shared" si="208"/>
        <v/>
      </c>
      <c r="AG1332" s="17">
        <v>1</v>
      </c>
      <c r="AH1332">
        <f t="shared" si="204"/>
        <v>2.8</v>
      </c>
      <c r="AI1332">
        <v>0.14499999999999999</v>
      </c>
      <c r="AJ1332">
        <f t="shared" si="203"/>
        <v>0.40599999999999997</v>
      </c>
      <c r="AK1332" t="str">
        <f t="shared" si="205"/>
        <v/>
      </c>
      <c r="AL1332" t="str">
        <f t="shared" si="207"/>
        <v/>
      </c>
    </row>
    <row r="1333" spans="1:39" x14ac:dyDescent="0.2">
      <c r="A1333" t="s">
        <v>899</v>
      </c>
      <c r="B1333" t="s">
        <v>122</v>
      </c>
      <c r="C1333" t="s">
        <v>900</v>
      </c>
      <c r="D1333" s="1">
        <v>35314</v>
      </c>
      <c r="E1333" s="1">
        <v>43456</v>
      </c>
      <c r="F1333" t="s">
        <v>19</v>
      </c>
      <c r="I1333">
        <v>100</v>
      </c>
      <c r="J1333">
        <v>0</v>
      </c>
      <c r="K1333">
        <v>0</v>
      </c>
      <c r="L1333">
        <v>1587</v>
      </c>
      <c r="M1333">
        <v>1587</v>
      </c>
      <c r="N1333" t="s">
        <v>20</v>
      </c>
      <c r="O1333" t="s">
        <v>901</v>
      </c>
      <c r="P1333" t="s">
        <v>28</v>
      </c>
      <c r="Q1333" t="s">
        <v>34233</v>
      </c>
      <c r="R1333" t="s">
        <v>34233</v>
      </c>
      <c r="S1333" t="s">
        <v>33797</v>
      </c>
      <c r="T1333" t="s">
        <v>34349</v>
      </c>
      <c r="AD1333" t="str">
        <f t="shared" si="202"/>
        <v/>
      </c>
      <c r="AE1333" t="str">
        <f t="shared" si="206"/>
        <v/>
      </c>
      <c r="AF1333" t="str">
        <f t="shared" si="208"/>
        <v/>
      </c>
      <c r="AG1333" s="17">
        <v>1</v>
      </c>
      <c r="AH1333">
        <f t="shared" si="204"/>
        <v>2.8</v>
      </c>
      <c r="AI1333">
        <v>0.14499999999999999</v>
      </c>
      <c r="AJ1333">
        <f t="shared" si="203"/>
        <v>0.40599999999999997</v>
      </c>
      <c r="AK1333" t="str">
        <f t="shared" si="205"/>
        <v/>
      </c>
      <c r="AL1333" t="str">
        <f t="shared" si="207"/>
        <v/>
      </c>
    </row>
    <row r="1334" spans="1:39" x14ac:dyDescent="0.2">
      <c r="A1334" t="s">
        <v>9507</v>
      </c>
      <c r="B1334" t="s">
        <v>122</v>
      </c>
      <c r="C1334" t="s">
        <v>9508</v>
      </c>
      <c r="D1334" s="1">
        <v>36390</v>
      </c>
      <c r="E1334" s="1">
        <v>43456</v>
      </c>
      <c r="F1334" t="s">
        <v>19</v>
      </c>
      <c r="I1334">
        <v>100</v>
      </c>
      <c r="J1334">
        <v>0</v>
      </c>
      <c r="K1334">
        <v>0</v>
      </c>
      <c r="L1334">
        <v>1631</v>
      </c>
      <c r="M1334">
        <v>1631</v>
      </c>
      <c r="N1334" t="s">
        <v>20</v>
      </c>
      <c r="O1334" t="s">
        <v>9509</v>
      </c>
      <c r="P1334" t="s">
        <v>28</v>
      </c>
      <c r="Q1334" t="s">
        <v>34233</v>
      </c>
      <c r="R1334" t="s">
        <v>34233</v>
      </c>
      <c r="S1334" t="s">
        <v>33797</v>
      </c>
      <c r="T1334" t="s">
        <v>34357</v>
      </c>
      <c r="AD1334" t="str">
        <f t="shared" si="202"/>
        <v/>
      </c>
      <c r="AE1334" t="str">
        <f t="shared" si="206"/>
        <v/>
      </c>
      <c r="AF1334" t="str">
        <f t="shared" si="208"/>
        <v/>
      </c>
      <c r="AG1334" s="17">
        <v>1</v>
      </c>
      <c r="AH1334">
        <f t="shared" si="204"/>
        <v>2.8</v>
      </c>
      <c r="AI1334">
        <v>0.14499999999999999</v>
      </c>
      <c r="AJ1334">
        <f t="shared" si="203"/>
        <v>0.40599999999999997</v>
      </c>
      <c r="AK1334" t="str">
        <f t="shared" si="205"/>
        <v/>
      </c>
      <c r="AL1334" t="str">
        <f t="shared" si="207"/>
        <v/>
      </c>
    </row>
    <row r="1335" spans="1:39" x14ac:dyDescent="0.2">
      <c r="A1335" t="s">
        <v>940</v>
      </c>
      <c r="B1335" t="s">
        <v>122</v>
      </c>
      <c r="C1335" t="s">
        <v>941</v>
      </c>
      <c r="D1335" s="1">
        <v>35153</v>
      </c>
      <c r="E1335" s="1">
        <v>43456</v>
      </c>
      <c r="F1335" t="s">
        <v>19</v>
      </c>
      <c r="I1335">
        <v>100</v>
      </c>
      <c r="J1335">
        <v>0</v>
      </c>
      <c r="K1335">
        <v>0</v>
      </c>
      <c r="L1335">
        <v>1103</v>
      </c>
      <c r="M1335">
        <v>1103</v>
      </c>
      <c r="N1335" t="s">
        <v>20</v>
      </c>
      <c r="O1335" t="s">
        <v>942</v>
      </c>
      <c r="P1335" t="s">
        <v>28</v>
      </c>
      <c r="Q1335" t="s">
        <v>34234</v>
      </c>
      <c r="R1335" t="s">
        <v>34236</v>
      </c>
      <c r="S1335" t="s">
        <v>33797</v>
      </c>
      <c r="T1335" t="s">
        <v>34349</v>
      </c>
      <c r="AD1335" t="str">
        <f t="shared" si="202"/>
        <v/>
      </c>
      <c r="AE1335" t="str">
        <f t="shared" si="206"/>
        <v/>
      </c>
      <c r="AF1335" t="str">
        <f t="shared" si="208"/>
        <v/>
      </c>
      <c r="AG1335" s="17">
        <v>1</v>
      </c>
      <c r="AH1335">
        <f t="shared" si="204"/>
        <v>2.8</v>
      </c>
      <c r="AI1335">
        <v>0.14499999999999999</v>
      </c>
      <c r="AJ1335">
        <f t="shared" si="203"/>
        <v>0.40599999999999997</v>
      </c>
      <c r="AK1335" t="str">
        <f t="shared" si="205"/>
        <v/>
      </c>
      <c r="AL1335" t="str">
        <f t="shared" si="207"/>
        <v/>
      </c>
    </row>
    <row r="1336" spans="1:39" x14ac:dyDescent="0.2">
      <c r="A1336" t="s">
        <v>17017</v>
      </c>
      <c r="B1336" t="s">
        <v>122</v>
      </c>
      <c r="C1336" t="s">
        <v>17018</v>
      </c>
      <c r="D1336" s="1">
        <v>37685</v>
      </c>
      <c r="E1336" s="1">
        <v>44546</v>
      </c>
      <c r="F1336" t="s">
        <v>19</v>
      </c>
      <c r="I1336">
        <v>100</v>
      </c>
      <c r="J1336">
        <v>0</v>
      </c>
      <c r="K1336">
        <v>0</v>
      </c>
      <c r="L1336">
        <v>1345</v>
      </c>
      <c r="M1336">
        <v>1345</v>
      </c>
      <c r="N1336" t="s">
        <v>20</v>
      </c>
      <c r="O1336" t="s">
        <v>17019</v>
      </c>
      <c r="P1336" t="s">
        <v>28</v>
      </c>
      <c r="Q1336" t="s">
        <v>34233</v>
      </c>
      <c r="R1336" t="s">
        <v>34233</v>
      </c>
      <c r="S1336" t="s">
        <v>32628</v>
      </c>
      <c r="T1336" t="s">
        <v>34357</v>
      </c>
      <c r="U1336" t="s">
        <v>33736</v>
      </c>
      <c r="V1336" t="s">
        <v>32786</v>
      </c>
      <c r="AC1336">
        <v>1</v>
      </c>
      <c r="AD1336" t="str">
        <f t="shared" si="202"/>
        <v/>
      </c>
      <c r="AE1336" t="str">
        <f t="shared" si="206"/>
        <v/>
      </c>
      <c r="AF1336" t="str">
        <f t="shared" si="208"/>
        <v/>
      </c>
      <c r="AG1336">
        <f>IF((S1336&lt;&gt;"tühi")*(AC1336&lt;&gt;""),AC1336,"")</f>
        <v>1</v>
      </c>
      <c r="AH1336">
        <f t="shared" si="204"/>
        <v>2.8</v>
      </c>
      <c r="AI1336">
        <v>0.14499999999999999</v>
      </c>
      <c r="AJ1336">
        <f t="shared" si="203"/>
        <v>0.40599999999999997</v>
      </c>
      <c r="AK1336" t="str">
        <f t="shared" si="205"/>
        <v/>
      </c>
      <c r="AL1336" t="str">
        <f t="shared" si="207"/>
        <v/>
      </c>
      <c r="AM1336" t="s">
        <v>33921</v>
      </c>
    </row>
    <row r="1337" spans="1:39" x14ac:dyDescent="0.2">
      <c r="A1337" t="s">
        <v>1401</v>
      </c>
      <c r="B1337" t="s">
        <v>122</v>
      </c>
      <c r="C1337" t="s">
        <v>1402</v>
      </c>
      <c r="D1337" s="1">
        <v>35507</v>
      </c>
      <c r="E1337" s="1">
        <v>43456</v>
      </c>
      <c r="F1337" t="s">
        <v>19</v>
      </c>
      <c r="I1337">
        <v>100</v>
      </c>
      <c r="J1337">
        <v>0</v>
      </c>
      <c r="K1337">
        <v>0</v>
      </c>
      <c r="L1337">
        <v>1113</v>
      </c>
      <c r="M1337">
        <v>1113</v>
      </c>
      <c r="N1337" t="s">
        <v>20</v>
      </c>
      <c r="O1337" t="s">
        <v>1403</v>
      </c>
      <c r="P1337" t="s">
        <v>28</v>
      </c>
      <c r="Q1337" t="s">
        <v>34233</v>
      </c>
      <c r="R1337" t="s">
        <v>34233</v>
      </c>
      <c r="S1337" t="s">
        <v>32628</v>
      </c>
      <c r="T1337" t="s">
        <v>34357</v>
      </c>
      <c r="AD1337" t="str">
        <f t="shared" si="202"/>
        <v/>
      </c>
      <c r="AE1337" t="str">
        <f t="shared" si="206"/>
        <v/>
      </c>
      <c r="AF1337" t="str">
        <f t="shared" si="208"/>
        <v/>
      </c>
      <c r="AG1337" s="17">
        <v>1</v>
      </c>
      <c r="AH1337">
        <f t="shared" si="204"/>
        <v>2.8</v>
      </c>
      <c r="AI1337">
        <v>0.14499999999999999</v>
      </c>
      <c r="AJ1337">
        <f t="shared" si="203"/>
        <v>0.40599999999999997</v>
      </c>
      <c r="AK1337" t="str">
        <f t="shared" si="205"/>
        <v/>
      </c>
      <c r="AL1337" t="str">
        <f t="shared" si="207"/>
        <v/>
      </c>
    </row>
    <row r="1338" spans="1:39" x14ac:dyDescent="0.2">
      <c r="A1338" t="s">
        <v>16306</v>
      </c>
      <c r="B1338" t="s">
        <v>122</v>
      </c>
      <c r="C1338" t="s">
        <v>16307</v>
      </c>
      <c r="D1338" s="1">
        <v>37588</v>
      </c>
      <c r="E1338" s="1">
        <v>44599</v>
      </c>
      <c r="F1338" t="s">
        <v>19</v>
      </c>
      <c r="I1338">
        <v>100</v>
      </c>
      <c r="J1338">
        <v>0</v>
      </c>
      <c r="K1338">
        <v>0</v>
      </c>
      <c r="L1338">
        <v>1152</v>
      </c>
      <c r="M1338">
        <v>1152</v>
      </c>
      <c r="N1338" t="s">
        <v>20</v>
      </c>
      <c r="O1338" t="s">
        <v>16308</v>
      </c>
      <c r="P1338" t="s">
        <v>28</v>
      </c>
      <c r="Q1338" t="s">
        <v>34233</v>
      </c>
      <c r="R1338" t="s">
        <v>34233</v>
      </c>
      <c r="S1338" t="s">
        <v>33800</v>
      </c>
      <c r="T1338" t="s">
        <v>34354</v>
      </c>
      <c r="AD1338" t="str">
        <f t="shared" si="202"/>
        <v/>
      </c>
      <c r="AE1338" t="str">
        <f t="shared" si="206"/>
        <v/>
      </c>
      <c r="AF1338" t="str">
        <f t="shared" si="208"/>
        <v/>
      </c>
      <c r="AG1338" s="17">
        <v>1</v>
      </c>
      <c r="AH1338">
        <f t="shared" si="204"/>
        <v>2.8</v>
      </c>
      <c r="AI1338">
        <v>0.14499999999999999</v>
      </c>
      <c r="AJ1338">
        <f t="shared" si="203"/>
        <v>0.40599999999999997</v>
      </c>
      <c r="AK1338" t="str">
        <f t="shared" si="205"/>
        <v/>
      </c>
      <c r="AL1338" t="str">
        <f t="shared" si="207"/>
        <v/>
      </c>
    </row>
    <row r="1339" spans="1:39" x14ac:dyDescent="0.2">
      <c r="A1339" t="s">
        <v>16822</v>
      </c>
      <c r="B1339" t="s">
        <v>122</v>
      </c>
      <c r="C1339" t="s">
        <v>16823</v>
      </c>
      <c r="D1339" s="1">
        <v>37663</v>
      </c>
      <c r="E1339" s="1">
        <v>43456</v>
      </c>
      <c r="F1339" t="s">
        <v>474</v>
      </c>
      <c r="I1339">
        <v>100</v>
      </c>
      <c r="J1339">
        <v>0</v>
      </c>
      <c r="K1339">
        <v>0</v>
      </c>
      <c r="L1339">
        <v>4481</v>
      </c>
      <c r="M1339">
        <v>4481</v>
      </c>
      <c r="N1339" t="s">
        <v>20</v>
      </c>
      <c r="O1339" t="s">
        <v>16824</v>
      </c>
      <c r="P1339" t="s">
        <v>28</v>
      </c>
      <c r="Q1339" t="s">
        <v>34233</v>
      </c>
      <c r="R1339" t="s">
        <v>34233</v>
      </c>
      <c r="S1339" t="s">
        <v>33942</v>
      </c>
      <c r="T1339" t="s">
        <v>34233</v>
      </c>
      <c r="AD1339" t="str">
        <f t="shared" ref="AD1339:AD1402" si="210">IF((S1339="tühi")*(F1339&lt;&gt;"Elamumaa")*(G1339&lt;&gt;"Elamumaa")*(H1339&lt;&gt;"Elamumaa"),IF(Z1339=0,"",Z1339),"")</f>
        <v/>
      </c>
      <c r="AE1339" t="str">
        <f t="shared" si="206"/>
        <v/>
      </c>
      <c r="AF1339" t="str">
        <f t="shared" si="208"/>
        <v/>
      </c>
      <c r="AG1339" t="str">
        <f t="shared" ref="AG1339:AG1350" si="211">IF((S1339&lt;&gt;"tühi")*(AC1339&lt;&gt;""),AC1339,"")</f>
        <v/>
      </c>
      <c r="AH1339" t="str">
        <f t="shared" si="204"/>
        <v/>
      </c>
      <c r="AI1339">
        <v>0.14499999999999999</v>
      </c>
      <c r="AJ1339" t="str">
        <f t="shared" si="203"/>
        <v/>
      </c>
      <c r="AK1339" t="str">
        <f t="shared" si="205"/>
        <v/>
      </c>
      <c r="AL1339" t="str">
        <f t="shared" si="207"/>
        <v/>
      </c>
    </row>
    <row r="1340" spans="1:39" x14ac:dyDescent="0.2">
      <c r="A1340" t="s">
        <v>14389</v>
      </c>
      <c r="B1340" t="s">
        <v>122</v>
      </c>
      <c r="C1340" t="s">
        <v>14390</v>
      </c>
      <c r="D1340" s="1">
        <v>37112</v>
      </c>
      <c r="E1340" s="1">
        <v>43456</v>
      </c>
      <c r="F1340" t="s">
        <v>39</v>
      </c>
      <c r="I1340">
        <v>100</v>
      </c>
      <c r="J1340">
        <v>0</v>
      </c>
      <c r="K1340">
        <v>0</v>
      </c>
      <c r="L1340">
        <v>5869</v>
      </c>
      <c r="M1340">
        <v>5869</v>
      </c>
      <c r="N1340" t="s">
        <v>20</v>
      </c>
      <c r="O1340" t="s">
        <v>14391</v>
      </c>
      <c r="P1340" t="s">
        <v>28</v>
      </c>
      <c r="Q1340" t="s">
        <v>34233</v>
      </c>
      <c r="R1340" t="s">
        <v>34233</v>
      </c>
      <c r="S1340" t="s">
        <v>33942</v>
      </c>
      <c r="T1340" t="s">
        <v>34233</v>
      </c>
      <c r="AD1340" t="str">
        <f t="shared" si="210"/>
        <v/>
      </c>
      <c r="AE1340" t="str">
        <f t="shared" si="206"/>
        <v/>
      </c>
      <c r="AF1340" t="str">
        <f t="shared" si="208"/>
        <v/>
      </c>
      <c r="AG1340" t="str">
        <f t="shared" si="211"/>
        <v/>
      </c>
      <c r="AH1340" t="str">
        <f t="shared" si="204"/>
        <v/>
      </c>
      <c r="AI1340">
        <v>0.14499999999999999</v>
      </c>
      <c r="AJ1340" t="str">
        <f t="shared" si="203"/>
        <v/>
      </c>
      <c r="AK1340" t="str">
        <f t="shared" si="205"/>
        <v/>
      </c>
      <c r="AL1340" t="str">
        <f t="shared" si="207"/>
        <v/>
      </c>
    </row>
    <row r="1341" spans="1:39" x14ac:dyDescent="0.2">
      <c r="A1341" t="s">
        <v>18464</v>
      </c>
      <c r="B1341" t="s">
        <v>122</v>
      </c>
      <c r="C1341" t="s">
        <v>18465</v>
      </c>
      <c r="D1341" s="1">
        <v>37998</v>
      </c>
      <c r="E1341" s="1">
        <v>43456</v>
      </c>
      <c r="F1341" s="9" t="s">
        <v>26</v>
      </c>
      <c r="I1341">
        <v>100</v>
      </c>
      <c r="J1341">
        <v>0</v>
      </c>
      <c r="K1341">
        <v>0</v>
      </c>
      <c r="L1341">
        <v>1094</v>
      </c>
      <c r="M1341">
        <v>1094</v>
      </c>
      <c r="N1341" t="s">
        <v>20</v>
      </c>
      <c r="O1341" t="s">
        <v>18466</v>
      </c>
      <c r="P1341" t="s">
        <v>28</v>
      </c>
      <c r="Q1341" t="s">
        <v>34233</v>
      </c>
      <c r="R1341" t="s">
        <v>34233</v>
      </c>
      <c r="S1341" t="s">
        <v>33942</v>
      </c>
      <c r="T1341" t="s">
        <v>34233</v>
      </c>
      <c r="U1341" t="s">
        <v>32787</v>
      </c>
      <c r="V1341" t="s">
        <v>32647</v>
      </c>
      <c r="AD1341" t="str">
        <f t="shared" si="210"/>
        <v/>
      </c>
      <c r="AE1341" t="str">
        <f t="shared" si="206"/>
        <v/>
      </c>
      <c r="AF1341" t="str">
        <f t="shared" si="208"/>
        <v/>
      </c>
      <c r="AG1341" t="str">
        <f t="shared" si="211"/>
        <v/>
      </c>
      <c r="AH1341" t="str">
        <f t="shared" si="204"/>
        <v/>
      </c>
      <c r="AI1341">
        <v>0.14499999999999999</v>
      </c>
      <c r="AJ1341" t="str">
        <f t="shared" si="203"/>
        <v/>
      </c>
      <c r="AK1341" t="str">
        <f t="shared" si="205"/>
        <v/>
      </c>
      <c r="AL1341" t="str">
        <f t="shared" si="207"/>
        <v/>
      </c>
      <c r="AM1341" t="s">
        <v>33922</v>
      </c>
    </row>
    <row r="1342" spans="1:39" x14ac:dyDescent="0.2">
      <c r="A1342" t="s">
        <v>1136</v>
      </c>
      <c r="B1342" t="s">
        <v>122</v>
      </c>
      <c r="C1342" t="s">
        <v>1137</v>
      </c>
      <c r="D1342" s="1">
        <v>35333</v>
      </c>
      <c r="E1342" s="1">
        <v>43456</v>
      </c>
      <c r="F1342" t="s">
        <v>19</v>
      </c>
      <c r="I1342">
        <v>100</v>
      </c>
      <c r="J1342">
        <v>0</v>
      </c>
      <c r="K1342">
        <v>0</v>
      </c>
      <c r="L1342">
        <v>1121</v>
      </c>
      <c r="M1342">
        <v>1121</v>
      </c>
      <c r="N1342" t="s">
        <v>20</v>
      </c>
      <c r="O1342" t="s">
        <v>1138</v>
      </c>
      <c r="P1342" t="s">
        <v>28</v>
      </c>
      <c r="Q1342" t="s">
        <v>34233</v>
      </c>
      <c r="R1342" t="s">
        <v>34233</v>
      </c>
      <c r="S1342" t="s">
        <v>33797</v>
      </c>
      <c r="T1342" t="s">
        <v>34349</v>
      </c>
      <c r="U1342" t="s">
        <v>32634</v>
      </c>
      <c r="V1342" t="s">
        <v>32647</v>
      </c>
      <c r="X1342">
        <v>2</v>
      </c>
      <c r="AA1342">
        <v>9</v>
      </c>
      <c r="AB1342">
        <v>20</v>
      </c>
      <c r="AC1342">
        <v>1</v>
      </c>
      <c r="AD1342" t="str">
        <f t="shared" si="210"/>
        <v/>
      </c>
      <c r="AE1342" t="str">
        <f t="shared" si="206"/>
        <v/>
      </c>
      <c r="AF1342" t="str">
        <f t="shared" si="208"/>
        <v/>
      </c>
      <c r="AG1342">
        <f t="shared" si="211"/>
        <v>1</v>
      </c>
      <c r="AH1342">
        <f t="shared" si="204"/>
        <v>2.8</v>
      </c>
      <c r="AI1342">
        <v>0.14499999999999999</v>
      </c>
      <c r="AJ1342">
        <f t="shared" si="203"/>
        <v>0.40599999999999997</v>
      </c>
      <c r="AK1342" t="str">
        <f t="shared" si="205"/>
        <v/>
      </c>
      <c r="AL1342" t="str">
        <f t="shared" si="207"/>
        <v/>
      </c>
    </row>
    <row r="1343" spans="1:39" x14ac:dyDescent="0.2">
      <c r="A1343" t="s">
        <v>17567</v>
      </c>
      <c r="B1343" t="s">
        <v>122</v>
      </c>
      <c r="C1343" t="s">
        <v>17568</v>
      </c>
      <c r="D1343" s="1">
        <v>37739</v>
      </c>
      <c r="E1343" s="1">
        <v>43456</v>
      </c>
      <c r="F1343" t="s">
        <v>19</v>
      </c>
      <c r="I1343">
        <v>100</v>
      </c>
      <c r="J1343">
        <v>0</v>
      </c>
      <c r="K1343">
        <v>0</v>
      </c>
      <c r="L1343">
        <v>1194</v>
      </c>
      <c r="M1343">
        <v>1194</v>
      </c>
      <c r="N1343" t="s">
        <v>20</v>
      </c>
      <c r="O1343" t="s">
        <v>17569</v>
      </c>
      <c r="P1343" t="s">
        <v>28</v>
      </c>
      <c r="Q1343" t="s">
        <v>34233</v>
      </c>
      <c r="R1343" t="s">
        <v>34233</v>
      </c>
      <c r="S1343" t="s">
        <v>32628</v>
      </c>
      <c r="T1343" t="s">
        <v>34357</v>
      </c>
      <c r="U1343" t="s">
        <v>32634</v>
      </c>
      <c r="V1343" t="s">
        <v>32788</v>
      </c>
      <c r="W1343">
        <v>250</v>
      </c>
      <c r="X1343">
        <v>2</v>
      </c>
      <c r="Y1343" t="s">
        <v>32654</v>
      </c>
      <c r="AB1343">
        <v>20.7</v>
      </c>
      <c r="AC1343">
        <v>1</v>
      </c>
      <c r="AD1343" t="str">
        <f t="shared" si="210"/>
        <v/>
      </c>
      <c r="AE1343" t="str">
        <f t="shared" si="206"/>
        <v/>
      </c>
      <c r="AF1343" t="str">
        <f t="shared" si="208"/>
        <v/>
      </c>
      <c r="AG1343">
        <f t="shared" si="211"/>
        <v>1</v>
      </c>
      <c r="AH1343">
        <f t="shared" si="204"/>
        <v>2.8</v>
      </c>
      <c r="AI1343">
        <v>0.14499999999999999</v>
      </c>
      <c r="AJ1343">
        <f t="shared" si="203"/>
        <v>0.40599999999999997</v>
      </c>
      <c r="AK1343" t="str">
        <f t="shared" si="205"/>
        <v/>
      </c>
      <c r="AL1343" t="str">
        <f t="shared" si="207"/>
        <v/>
      </c>
    </row>
    <row r="1344" spans="1:39" x14ac:dyDescent="0.2">
      <c r="A1344" t="s">
        <v>17626</v>
      </c>
      <c r="B1344" t="s">
        <v>122</v>
      </c>
      <c r="C1344" t="s">
        <v>17627</v>
      </c>
      <c r="D1344" s="1">
        <v>37739</v>
      </c>
      <c r="E1344" s="1">
        <v>43456</v>
      </c>
      <c r="F1344" t="s">
        <v>19</v>
      </c>
      <c r="I1344">
        <v>100</v>
      </c>
      <c r="J1344">
        <v>0</v>
      </c>
      <c r="K1344">
        <v>0</v>
      </c>
      <c r="L1344">
        <v>1169</v>
      </c>
      <c r="M1344">
        <v>1169</v>
      </c>
      <c r="N1344" t="s">
        <v>20</v>
      </c>
      <c r="O1344" t="s">
        <v>17628</v>
      </c>
      <c r="P1344" t="s">
        <v>28</v>
      </c>
      <c r="Q1344" t="s">
        <v>34233</v>
      </c>
      <c r="R1344" t="s">
        <v>34233</v>
      </c>
      <c r="S1344" t="s">
        <v>32628</v>
      </c>
      <c r="T1344" t="s">
        <v>34357</v>
      </c>
      <c r="U1344" t="s">
        <v>32634</v>
      </c>
      <c r="V1344" t="s">
        <v>32788</v>
      </c>
      <c r="W1344">
        <v>250</v>
      </c>
      <c r="X1344">
        <v>1.5</v>
      </c>
      <c r="Y1344" t="s">
        <v>32654</v>
      </c>
      <c r="AB1344">
        <v>20.7</v>
      </c>
      <c r="AC1344">
        <v>1</v>
      </c>
      <c r="AD1344" t="str">
        <f t="shared" si="210"/>
        <v/>
      </c>
      <c r="AE1344" t="str">
        <f t="shared" si="206"/>
        <v/>
      </c>
      <c r="AF1344" t="str">
        <f t="shared" si="208"/>
        <v/>
      </c>
      <c r="AG1344">
        <f t="shared" si="211"/>
        <v>1</v>
      </c>
      <c r="AH1344">
        <f t="shared" si="204"/>
        <v>2.8</v>
      </c>
      <c r="AI1344">
        <v>0.14499999999999999</v>
      </c>
      <c r="AJ1344">
        <f t="shared" si="203"/>
        <v>0.40599999999999997</v>
      </c>
      <c r="AK1344" t="str">
        <f t="shared" si="205"/>
        <v/>
      </c>
      <c r="AL1344" t="str">
        <f t="shared" si="207"/>
        <v/>
      </c>
    </row>
    <row r="1345" spans="1:38" x14ac:dyDescent="0.2">
      <c r="A1345" t="s">
        <v>17629</v>
      </c>
      <c r="B1345" t="s">
        <v>122</v>
      </c>
      <c r="C1345" t="s">
        <v>17630</v>
      </c>
      <c r="D1345" s="1">
        <v>37739</v>
      </c>
      <c r="E1345" s="1">
        <v>43456</v>
      </c>
      <c r="F1345" t="s">
        <v>19</v>
      </c>
      <c r="I1345">
        <v>100</v>
      </c>
      <c r="J1345">
        <v>0</v>
      </c>
      <c r="K1345">
        <v>0</v>
      </c>
      <c r="L1345">
        <v>1295</v>
      </c>
      <c r="M1345">
        <v>1295</v>
      </c>
      <c r="N1345" t="s">
        <v>20</v>
      </c>
      <c r="O1345" t="s">
        <v>17631</v>
      </c>
      <c r="P1345" t="s">
        <v>28</v>
      </c>
      <c r="Q1345" t="s">
        <v>34233</v>
      </c>
      <c r="R1345" t="s">
        <v>34233</v>
      </c>
      <c r="S1345" t="s">
        <v>32628</v>
      </c>
      <c r="T1345" t="s">
        <v>34357</v>
      </c>
      <c r="U1345" t="s">
        <v>32634</v>
      </c>
      <c r="V1345" t="s">
        <v>32788</v>
      </c>
      <c r="W1345">
        <v>250</v>
      </c>
      <c r="X1345">
        <v>1.5</v>
      </c>
      <c r="Y1345" t="s">
        <v>32654</v>
      </c>
      <c r="AB1345">
        <v>20.7</v>
      </c>
      <c r="AC1345">
        <v>1</v>
      </c>
      <c r="AD1345" t="str">
        <f t="shared" si="210"/>
        <v/>
      </c>
      <c r="AE1345" t="str">
        <f t="shared" si="206"/>
        <v/>
      </c>
      <c r="AF1345" t="str">
        <f t="shared" si="208"/>
        <v/>
      </c>
      <c r="AG1345">
        <f t="shared" si="211"/>
        <v>1</v>
      </c>
      <c r="AH1345">
        <f t="shared" si="204"/>
        <v>2.8</v>
      </c>
      <c r="AI1345">
        <v>0.14499999999999999</v>
      </c>
      <c r="AJ1345">
        <f t="shared" si="203"/>
        <v>0.40599999999999997</v>
      </c>
      <c r="AK1345" t="str">
        <f t="shared" si="205"/>
        <v/>
      </c>
      <c r="AL1345" t="str">
        <f t="shared" si="207"/>
        <v/>
      </c>
    </row>
    <row r="1346" spans="1:38" x14ac:dyDescent="0.2">
      <c r="A1346" t="s">
        <v>17570</v>
      </c>
      <c r="B1346" t="s">
        <v>122</v>
      </c>
      <c r="C1346" t="s">
        <v>17571</v>
      </c>
      <c r="D1346" s="1">
        <v>37739</v>
      </c>
      <c r="E1346" s="1">
        <v>43456</v>
      </c>
      <c r="F1346" t="s">
        <v>19</v>
      </c>
      <c r="I1346">
        <v>100</v>
      </c>
      <c r="J1346">
        <v>0</v>
      </c>
      <c r="K1346">
        <v>0</v>
      </c>
      <c r="L1346">
        <v>1193</v>
      </c>
      <c r="M1346">
        <v>1193</v>
      </c>
      <c r="N1346" t="s">
        <v>20</v>
      </c>
      <c r="O1346" t="s">
        <v>17572</v>
      </c>
      <c r="P1346" t="s">
        <v>28</v>
      </c>
      <c r="Q1346" t="s">
        <v>34233</v>
      </c>
      <c r="R1346" t="s">
        <v>34233</v>
      </c>
      <c r="S1346" t="s">
        <v>32628</v>
      </c>
      <c r="T1346" t="s">
        <v>34357</v>
      </c>
      <c r="U1346" t="s">
        <v>32634</v>
      </c>
      <c r="V1346" t="s">
        <v>32788</v>
      </c>
      <c r="W1346">
        <v>250</v>
      </c>
      <c r="X1346">
        <v>2</v>
      </c>
      <c r="Y1346" t="s">
        <v>32654</v>
      </c>
      <c r="AB1346">
        <v>20.7</v>
      </c>
      <c r="AC1346">
        <v>1</v>
      </c>
      <c r="AD1346" t="str">
        <f t="shared" si="210"/>
        <v/>
      </c>
      <c r="AE1346" t="str">
        <f t="shared" si="206"/>
        <v/>
      </c>
      <c r="AF1346" t="str">
        <f t="shared" si="208"/>
        <v/>
      </c>
      <c r="AG1346">
        <f t="shared" si="211"/>
        <v>1</v>
      </c>
      <c r="AH1346">
        <f t="shared" si="204"/>
        <v>2.8</v>
      </c>
      <c r="AI1346">
        <v>0.14499999999999999</v>
      </c>
      <c r="AJ1346">
        <f t="shared" ref="AJ1346:AJ1409" si="212">IF(COUNTBLANK(AH1346),"",AH1346*AI1346)</f>
        <v>0.40599999999999997</v>
      </c>
      <c r="AK1346" t="str">
        <f t="shared" si="205"/>
        <v/>
      </c>
      <c r="AL1346" t="str">
        <f t="shared" si="207"/>
        <v/>
      </c>
    </row>
    <row r="1347" spans="1:38" x14ac:dyDescent="0.2">
      <c r="A1347" t="s">
        <v>17186</v>
      </c>
      <c r="B1347" t="s">
        <v>122</v>
      </c>
      <c r="C1347" t="s">
        <v>17187</v>
      </c>
      <c r="D1347" s="1">
        <v>37551</v>
      </c>
      <c r="E1347" s="1">
        <v>43456</v>
      </c>
      <c r="F1347" t="s">
        <v>19</v>
      </c>
      <c r="I1347">
        <v>100</v>
      </c>
      <c r="J1347">
        <v>0</v>
      </c>
      <c r="K1347">
        <v>0</v>
      </c>
      <c r="L1347">
        <v>1070</v>
      </c>
      <c r="M1347">
        <v>1070</v>
      </c>
      <c r="N1347" t="s">
        <v>20</v>
      </c>
      <c r="O1347" t="s">
        <v>17188</v>
      </c>
      <c r="P1347" t="s">
        <v>28</v>
      </c>
      <c r="Q1347" t="s">
        <v>34233</v>
      </c>
      <c r="R1347" t="s">
        <v>34233</v>
      </c>
      <c r="S1347" t="s">
        <v>32628</v>
      </c>
      <c r="T1347" t="s">
        <v>34354</v>
      </c>
      <c r="U1347" t="s">
        <v>32634</v>
      </c>
      <c r="V1347" t="s">
        <v>32737</v>
      </c>
      <c r="X1347">
        <v>2</v>
      </c>
      <c r="Y1347" t="s">
        <v>32654</v>
      </c>
      <c r="Z1347">
        <v>535</v>
      </c>
      <c r="AB1347">
        <v>25</v>
      </c>
      <c r="AC1347">
        <v>1</v>
      </c>
      <c r="AD1347" t="str">
        <f t="shared" si="210"/>
        <v/>
      </c>
      <c r="AE1347" t="str">
        <f t="shared" si="206"/>
        <v/>
      </c>
      <c r="AF1347" t="str">
        <f t="shared" si="208"/>
        <v/>
      </c>
      <c r="AG1347">
        <f t="shared" si="211"/>
        <v>1</v>
      </c>
      <c r="AH1347">
        <f t="shared" ref="AH1347:AH1410" si="213">IF(AG1347="","",AG1347*2.8)</f>
        <v>2.8</v>
      </c>
      <c r="AI1347">
        <v>0.14499999999999999</v>
      </c>
      <c r="AJ1347">
        <f t="shared" si="212"/>
        <v>0.40599999999999997</v>
      </c>
      <c r="AK1347" t="str">
        <f t="shared" ref="AK1347:AK1410" si="214">IF(AE1347="","",AE1347*2.8)</f>
        <v/>
      </c>
      <c r="AL1347" t="str">
        <f t="shared" si="207"/>
        <v/>
      </c>
    </row>
    <row r="1348" spans="1:38" x14ac:dyDescent="0.2">
      <c r="A1348" t="s">
        <v>17197</v>
      </c>
      <c r="B1348" t="s">
        <v>122</v>
      </c>
      <c r="C1348" t="s">
        <v>17198</v>
      </c>
      <c r="D1348" s="1">
        <v>37551</v>
      </c>
      <c r="E1348" s="1">
        <v>43456</v>
      </c>
      <c r="F1348" t="s">
        <v>19</v>
      </c>
      <c r="I1348">
        <v>100</v>
      </c>
      <c r="J1348">
        <v>0</v>
      </c>
      <c r="K1348">
        <v>0</v>
      </c>
      <c r="L1348">
        <v>1156</v>
      </c>
      <c r="M1348">
        <v>1156</v>
      </c>
      <c r="N1348" t="s">
        <v>20</v>
      </c>
      <c r="O1348" t="s">
        <v>17199</v>
      </c>
      <c r="P1348" t="s">
        <v>28</v>
      </c>
      <c r="Q1348" t="s">
        <v>34233</v>
      </c>
      <c r="R1348" t="s">
        <v>34233</v>
      </c>
      <c r="S1348" t="s">
        <v>32628</v>
      </c>
      <c r="T1348" t="s">
        <v>34354</v>
      </c>
      <c r="U1348" t="s">
        <v>32634</v>
      </c>
      <c r="V1348" t="s">
        <v>32737</v>
      </c>
      <c r="X1348">
        <v>2</v>
      </c>
      <c r="Y1348" t="s">
        <v>32654</v>
      </c>
      <c r="Z1348">
        <v>578</v>
      </c>
      <c r="AB1348">
        <v>25</v>
      </c>
      <c r="AC1348">
        <v>1</v>
      </c>
      <c r="AD1348" t="str">
        <f t="shared" si="210"/>
        <v/>
      </c>
      <c r="AE1348" t="str">
        <f t="shared" si="206"/>
        <v/>
      </c>
      <c r="AF1348" t="str">
        <f t="shared" si="208"/>
        <v/>
      </c>
      <c r="AG1348">
        <f t="shared" si="211"/>
        <v>1</v>
      </c>
      <c r="AH1348">
        <f t="shared" si="213"/>
        <v>2.8</v>
      </c>
      <c r="AI1348">
        <v>0.14499999999999999</v>
      </c>
      <c r="AJ1348">
        <f t="shared" si="212"/>
        <v>0.40599999999999997</v>
      </c>
      <c r="AK1348" t="str">
        <f t="shared" si="214"/>
        <v/>
      </c>
      <c r="AL1348" t="str">
        <f t="shared" si="207"/>
        <v/>
      </c>
    </row>
    <row r="1349" spans="1:38" x14ac:dyDescent="0.2">
      <c r="A1349" t="s">
        <v>25917</v>
      </c>
      <c r="B1349" t="s">
        <v>122</v>
      </c>
      <c r="C1349" t="s">
        <v>25918</v>
      </c>
      <c r="D1349" s="1">
        <v>40640</v>
      </c>
      <c r="E1349" s="1">
        <v>43456</v>
      </c>
      <c r="F1349" t="s">
        <v>19</v>
      </c>
      <c r="I1349">
        <v>100</v>
      </c>
      <c r="J1349">
        <v>0</v>
      </c>
      <c r="K1349">
        <v>0</v>
      </c>
      <c r="L1349">
        <v>1273</v>
      </c>
      <c r="M1349">
        <v>1273</v>
      </c>
      <c r="N1349" t="s">
        <v>20</v>
      </c>
      <c r="O1349" t="s">
        <v>25919</v>
      </c>
      <c r="P1349" t="s">
        <v>28</v>
      </c>
      <c r="Q1349" t="s">
        <v>34233</v>
      </c>
      <c r="R1349" t="s">
        <v>34233</v>
      </c>
      <c r="S1349" t="s">
        <v>32628</v>
      </c>
      <c r="T1349" t="s">
        <v>34357</v>
      </c>
      <c r="U1349" t="s">
        <v>32634</v>
      </c>
      <c r="V1349" t="s">
        <v>32788</v>
      </c>
      <c r="W1349">
        <v>250</v>
      </c>
      <c r="X1349">
        <v>2</v>
      </c>
      <c r="Y1349" t="s">
        <v>32654</v>
      </c>
      <c r="AB1349">
        <v>20.7</v>
      </c>
      <c r="AC1349">
        <v>1</v>
      </c>
      <c r="AD1349" t="str">
        <f t="shared" si="210"/>
        <v/>
      </c>
      <c r="AE1349" t="str">
        <f t="shared" si="206"/>
        <v/>
      </c>
      <c r="AF1349" t="str">
        <f t="shared" si="208"/>
        <v/>
      </c>
      <c r="AG1349">
        <f t="shared" si="211"/>
        <v>1</v>
      </c>
      <c r="AH1349">
        <f t="shared" si="213"/>
        <v>2.8</v>
      </c>
      <c r="AI1349">
        <v>0.14499999999999999</v>
      </c>
      <c r="AJ1349">
        <f t="shared" si="212"/>
        <v>0.40599999999999997</v>
      </c>
      <c r="AK1349" t="str">
        <f t="shared" si="214"/>
        <v/>
      </c>
      <c r="AL1349" t="str">
        <f t="shared" si="207"/>
        <v/>
      </c>
    </row>
    <row r="1350" spans="1:38" x14ac:dyDescent="0.2">
      <c r="A1350" t="s">
        <v>25920</v>
      </c>
      <c r="B1350" t="s">
        <v>122</v>
      </c>
      <c r="C1350" t="s">
        <v>25921</v>
      </c>
      <c r="D1350" s="1">
        <v>40640</v>
      </c>
      <c r="E1350" s="1">
        <v>43456</v>
      </c>
      <c r="F1350" t="s">
        <v>19</v>
      </c>
      <c r="I1350">
        <v>100</v>
      </c>
      <c r="J1350">
        <v>0</v>
      </c>
      <c r="K1350">
        <v>0</v>
      </c>
      <c r="L1350">
        <v>1105</v>
      </c>
      <c r="M1350">
        <v>1105</v>
      </c>
      <c r="N1350" t="s">
        <v>20</v>
      </c>
      <c r="O1350" t="s">
        <v>25922</v>
      </c>
      <c r="P1350" t="s">
        <v>28</v>
      </c>
      <c r="Q1350" t="s">
        <v>34234</v>
      </c>
      <c r="R1350" t="s">
        <v>33762</v>
      </c>
      <c r="S1350" t="s">
        <v>33942</v>
      </c>
      <c r="T1350" t="s">
        <v>34233</v>
      </c>
      <c r="U1350" t="s">
        <v>32634</v>
      </c>
      <c r="V1350" t="s">
        <v>32788</v>
      </c>
      <c r="W1350">
        <v>250</v>
      </c>
      <c r="X1350">
        <v>2</v>
      </c>
      <c r="Y1350" t="s">
        <v>32654</v>
      </c>
      <c r="AB1350">
        <v>20.7</v>
      </c>
      <c r="AC1350">
        <v>1</v>
      </c>
      <c r="AD1350" t="str">
        <f t="shared" si="210"/>
        <v/>
      </c>
      <c r="AE1350">
        <f t="shared" ref="AE1350:AE1413" si="215">IF((S1350="tühi")*(AC1350&lt;&gt;""),AC1350,"")</f>
        <v>1</v>
      </c>
      <c r="AF1350" t="str">
        <f t="shared" si="208"/>
        <v/>
      </c>
      <c r="AG1350" t="str">
        <f t="shared" si="211"/>
        <v/>
      </c>
      <c r="AH1350" t="str">
        <f t="shared" si="213"/>
        <v/>
      </c>
      <c r="AI1350">
        <v>0.14499999999999999</v>
      </c>
      <c r="AJ1350" t="str">
        <f t="shared" si="212"/>
        <v/>
      </c>
      <c r="AK1350">
        <f t="shared" si="214"/>
        <v>2.8</v>
      </c>
      <c r="AL1350">
        <f t="shared" si="207"/>
        <v>0.40599999999999997</v>
      </c>
    </row>
    <row r="1351" spans="1:38" x14ac:dyDescent="0.2">
      <c r="A1351" t="s">
        <v>13054</v>
      </c>
      <c r="B1351" t="s">
        <v>122</v>
      </c>
      <c r="C1351" t="s">
        <v>13055</v>
      </c>
      <c r="D1351" s="1">
        <v>36683</v>
      </c>
      <c r="E1351" s="1">
        <v>43456</v>
      </c>
      <c r="F1351" t="s">
        <v>19</v>
      </c>
      <c r="I1351">
        <v>100</v>
      </c>
      <c r="J1351">
        <v>0</v>
      </c>
      <c r="K1351">
        <v>0</v>
      </c>
      <c r="L1351">
        <v>1503</v>
      </c>
      <c r="M1351">
        <v>1503</v>
      </c>
      <c r="N1351" t="s">
        <v>20</v>
      </c>
      <c r="O1351" t="s">
        <v>13056</v>
      </c>
      <c r="P1351" t="s">
        <v>28</v>
      </c>
      <c r="Q1351" t="s">
        <v>34233</v>
      </c>
      <c r="R1351" t="s">
        <v>34233</v>
      </c>
      <c r="S1351" t="s">
        <v>32628</v>
      </c>
      <c r="T1351" t="s">
        <v>34357</v>
      </c>
      <c r="AD1351" t="str">
        <f t="shared" si="210"/>
        <v/>
      </c>
      <c r="AE1351" t="str">
        <f t="shared" si="215"/>
        <v/>
      </c>
      <c r="AF1351" t="str">
        <f t="shared" si="208"/>
        <v/>
      </c>
      <c r="AG1351" s="17">
        <v>1</v>
      </c>
      <c r="AH1351">
        <f t="shared" si="213"/>
        <v>2.8</v>
      </c>
      <c r="AI1351">
        <v>0.14499999999999999</v>
      </c>
      <c r="AJ1351">
        <f t="shared" si="212"/>
        <v>0.40599999999999997</v>
      </c>
      <c r="AK1351" t="str">
        <f t="shared" si="214"/>
        <v/>
      </c>
      <c r="AL1351" t="str">
        <f t="shared" si="207"/>
        <v/>
      </c>
    </row>
    <row r="1352" spans="1:38" x14ac:dyDescent="0.2">
      <c r="A1352" t="s">
        <v>10816</v>
      </c>
      <c r="B1352" t="s">
        <v>122</v>
      </c>
      <c r="C1352" t="s">
        <v>10817</v>
      </c>
      <c r="D1352" s="1">
        <v>36455</v>
      </c>
      <c r="E1352" s="1">
        <v>43456</v>
      </c>
      <c r="F1352" t="s">
        <v>19</v>
      </c>
      <c r="I1352">
        <v>100</v>
      </c>
      <c r="J1352">
        <v>0</v>
      </c>
      <c r="K1352">
        <v>0</v>
      </c>
      <c r="L1352">
        <v>1796</v>
      </c>
      <c r="M1352">
        <v>1796</v>
      </c>
      <c r="N1352" t="s">
        <v>20</v>
      </c>
      <c r="O1352" t="s">
        <v>10818</v>
      </c>
      <c r="P1352" t="s">
        <v>28</v>
      </c>
      <c r="Q1352" t="s">
        <v>34233</v>
      </c>
      <c r="R1352" t="s">
        <v>34233</v>
      </c>
      <c r="S1352" t="s">
        <v>33797</v>
      </c>
      <c r="T1352" t="s">
        <v>34357</v>
      </c>
      <c r="U1352" t="s">
        <v>32634</v>
      </c>
      <c r="V1352" t="s">
        <v>32714</v>
      </c>
      <c r="W1352">
        <v>400</v>
      </c>
      <c r="X1352">
        <v>2</v>
      </c>
      <c r="Y1352">
        <v>1</v>
      </c>
      <c r="AA1352">
        <v>8.5</v>
      </c>
      <c r="AB1352">
        <v>20</v>
      </c>
      <c r="AC1352">
        <v>1</v>
      </c>
      <c r="AD1352" t="str">
        <f t="shared" si="210"/>
        <v/>
      </c>
      <c r="AE1352" t="str">
        <f t="shared" si="215"/>
        <v/>
      </c>
      <c r="AF1352" t="str">
        <f t="shared" si="208"/>
        <v/>
      </c>
      <c r="AG1352">
        <f>IF((S1352&lt;&gt;"tühi")*(AC1352&lt;&gt;""),AC1352,"")</f>
        <v>1</v>
      </c>
      <c r="AH1352">
        <f t="shared" si="213"/>
        <v>2.8</v>
      </c>
      <c r="AI1352">
        <v>0.14499999999999999</v>
      </c>
      <c r="AJ1352">
        <f t="shared" si="212"/>
        <v>0.40599999999999997</v>
      </c>
      <c r="AK1352" t="str">
        <f t="shared" si="214"/>
        <v/>
      </c>
      <c r="AL1352" t="str">
        <f t="shared" si="207"/>
        <v/>
      </c>
    </row>
    <row r="1353" spans="1:38" x14ac:dyDescent="0.2">
      <c r="A1353" t="s">
        <v>13051</v>
      </c>
      <c r="B1353" t="s">
        <v>122</v>
      </c>
      <c r="C1353" t="s">
        <v>13052</v>
      </c>
      <c r="D1353" s="1">
        <v>36682</v>
      </c>
      <c r="E1353" s="1">
        <v>43456</v>
      </c>
      <c r="F1353" t="s">
        <v>19</v>
      </c>
      <c r="I1353">
        <v>100</v>
      </c>
      <c r="J1353">
        <v>0</v>
      </c>
      <c r="K1353">
        <v>0</v>
      </c>
      <c r="L1353">
        <v>1502</v>
      </c>
      <c r="M1353">
        <v>1502</v>
      </c>
      <c r="N1353" t="s">
        <v>20</v>
      </c>
      <c r="O1353" t="s">
        <v>13053</v>
      </c>
      <c r="P1353" t="s">
        <v>28</v>
      </c>
      <c r="Q1353" t="s">
        <v>34233</v>
      </c>
      <c r="R1353" t="s">
        <v>34233</v>
      </c>
      <c r="S1353" t="s">
        <v>32628</v>
      </c>
      <c r="T1353" t="s">
        <v>34357</v>
      </c>
      <c r="AD1353" t="str">
        <f t="shared" si="210"/>
        <v/>
      </c>
      <c r="AE1353" t="str">
        <f t="shared" si="215"/>
        <v/>
      </c>
      <c r="AF1353" t="str">
        <f t="shared" si="208"/>
        <v/>
      </c>
      <c r="AG1353" s="17">
        <v>1</v>
      </c>
      <c r="AH1353">
        <f t="shared" si="213"/>
        <v>2.8</v>
      </c>
      <c r="AI1353">
        <v>0.14499999999999999</v>
      </c>
      <c r="AJ1353">
        <f t="shared" si="212"/>
        <v>0.40599999999999997</v>
      </c>
      <c r="AK1353" t="str">
        <f t="shared" si="214"/>
        <v/>
      </c>
      <c r="AL1353" t="str">
        <f t="shared" si="207"/>
        <v/>
      </c>
    </row>
    <row r="1354" spans="1:38" x14ac:dyDescent="0.2">
      <c r="A1354" t="s">
        <v>14859</v>
      </c>
      <c r="B1354" t="s">
        <v>122</v>
      </c>
      <c r="C1354" t="s">
        <v>14860</v>
      </c>
      <c r="D1354" s="1">
        <v>37306</v>
      </c>
      <c r="E1354" s="1">
        <v>43456</v>
      </c>
      <c r="F1354" t="s">
        <v>19</v>
      </c>
      <c r="I1354">
        <v>100</v>
      </c>
      <c r="J1354">
        <v>0</v>
      </c>
      <c r="K1354">
        <v>0</v>
      </c>
      <c r="L1354">
        <v>1501</v>
      </c>
      <c r="M1354">
        <v>1501</v>
      </c>
      <c r="N1354" t="s">
        <v>20</v>
      </c>
      <c r="O1354" t="s">
        <v>14861</v>
      </c>
      <c r="P1354" t="s">
        <v>28</v>
      </c>
      <c r="Q1354" t="s">
        <v>34233</v>
      </c>
      <c r="R1354" t="s">
        <v>34233</v>
      </c>
      <c r="S1354" t="s">
        <v>32628</v>
      </c>
      <c r="T1354" t="s">
        <v>34357</v>
      </c>
      <c r="AD1354" t="str">
        <f t="shared" si="210"/>
        <v/>
      </c>
      <c r="AE1354" t="str">
        <f t="shared" si="215"/>
        <v/>
      </c>
      <c r="AF1354" t="str">
        <f t="shared" si="208"/>
        <v/>
      </c>
      <c r="AG1354" s="17">
        <v>1</v>
      </c>
      <c r="AH1354">
        <f t="shared" si="213"/>
        <v>2.8</v>
      </c>
      <c r="AI1354">
        <v>0.14499999999999999</v>
      </c>
      <c r="AJ1354">
        <f t="shared" si="212"/>
        <v>0.40599999999999997</v>
      </c>
      <c r="AK1354" t="str">
        <f t="shared" si="214"/>
        <v/>
      </c>
      <c r="AL1354" t="str">
        <f t="shared" si="207"/>
        <v/>
      </c>
    </row>
    <row r="1355" spans="1:38" x14ac:dyDescent="0.2">
      <c r="A1355" t="s">
        <v>10813</v>
      </c>
      <c r="B1355" t="s">
        <v>122</v>
      </c>
      <c r="C1355" t="s">
        <v>10814</v>
      </c>
      <c r="D1355" s="1">
        <v>36455</v>
      </c>
      <c r="E1355" s="1">
        <v>43951</v>
      </c>
      <c r="F1355" t="s">
        <v>19</v>
      </c>
      <c r="I1355">
        <v>100</v>
      </c>
      <c r="J1355">
        <v>0</v>
      </c>
      <c r="K1355">
        <v>0</v>
      </c>
      <c r="L1355">
        <v>1667</v>
      </c>
      <c r="M1355">
        <v>1667</v>
      </c>
      <c r="N1355" t="s">
        <v>20</v>
      </c>
      <c r="O1355" t="s">
        <v>10815</v>
      </c>
      <c r="P1355" t="s">
        <v>28</v>
      </c>
      <c r="Q1355" t="s">
        <v>34233</v>
      </c>
      <c r="R1355" t="s">
        <v>34233</v>
      </c>
      <c r="S1355" t="s">
        <v>32628</v>
      </c>
      <c r="T1355" t="s">
        <v>34357</v>
      </c>
      <c r="U1355" t="s">
        <v>32634</v>
      </c>
      <c r="V1355" t="s">
        <v>32714</v>
      </c>
      <c r="W1355">
        <v>400</v>
      </c>
      <c r="X1355">
        <v>2</v>
      </c>
      <c r="Y1355">
        <v>1</v>
      </c>
      <c r="AA1355">
        <v>8.5</v>
      </c>
      <c r="AB1355">
        <v>20</v>
      </c>
      <c r="AC1355">
        <v>1</v>
      </c>
      <c r="AD1355" t="str">
        <f t="shared" si="210"/>
        <v/>
      </c>
      <c r="AE1355" t="str">
        <f t="shared" si="215"/>
        <v/>
      </c>
      <c r="AF1355" t="str">
        <f t="shared" si="208"/>
        <v/>
      </c>
      <c r="AG1355">
        <f>IF((S1355&lt;&gt;"tühi")*(AC1355&lt;&gt;""),AC1355,"")</f>
        <v>1</v>
      </c>
      <c r="AH1355">
        <f t="shared" si="213"/>
        <v>2.8</v>
      </c>
      <c r="AI1355">
        <v>0.14499999999999999</v>
      </c>
      <c r="AJ1355">
        <f t="shared" si="212"/>
        <v>0.40599999999999997</v>
      </c>
      <c r="AK1355" t="str">
        <f t="shared" si="214"/>
        <v/>
      </c>
      <c r="AL1355" t="str">
        <f t="shared" si="207"/>
        <v/>
      </c>
    </row>
    <row r="1356" spans="1:38" x14ac:dyDescent="0.2">
      <c r="A1356" t="s">
        <v>19229</v>
      </c>
      <c r="B1356" t="s">
        <v>122</v>
      </c>
      <c r="C1356" t="s">
        <v>19230</v>
      </c>
      <c r="D1356" s="1">
        <v>38099</v>
      </c>
      <c r="E1356" s="1">
        <v>43456</v>
      </c>
      <c r="F1356" t="s">
        <v>19</v>
      </c>
      <c r="I1356">
        <v>100</v>
      </c>
      <c r="J1356">
        <v>0</v>
      </c>
      <c r="K1356">
        <v>0</v>
      </c>
      <c r="L1356">
        <v>1204</v>
      </c>
      <c r="M1356">
        <v>1204</v>
      </c>
      <c r="N1356" t="s">
        <v>20</v>
      </c>
      <c r="O1356" t="s">
        <v>19231</v>
      </c>
      <c r="P1356" t="s">
        <v>28</v>
      </c>
      <c r="Q1356" t="s">
        <v>34233</v>
      </c>
      <c r="R1356" t="s">
        <v>34233</v>
      </c>
      <c r="S1356" t="s">
        <v>32628</v>
      </c>
      <c r="T1356" t="s">
        <v>34357</v>
      </c>
      <c r="AD1356" t="str">
        <f t="shared" si="210"/>
        <v/>
      </c>
      <c r="AE1356" t="str">
        <f t="shared" si="215"/>
        <v/>
      </c>
      <c r="AF1356" t="str">
        <f t="shared" si="208"/>
        <v/>
      </c>
      <c r="AG1356" s="17">
        <v>1</v>
      </c>
      <c r="AH1356">
        <f t="shared" si="213"/>
        <v>2.8</v>
      </c>
      <c r="AI1356">
        <v>0.14499999999999999</v>
      </c>
      <c r="AJ1356">
        <f t="shared" si="212"/>
        <v>0.40599999999999997</v>
      </c>
      <c r="AK1356" t="str">
        <f t="shared" si="214"/>
        <v/>
      </c>
      <c r="AL1356" t="str">
        <f t="shared" si="207"/>
        <v/>
      </c>
    </row>
    <row r="1357" spans="1:38" x14ac:dyDescent="0.2">
      <c r="A1357" t="s">
        <v>28163</v>
      </c>
      <c r="B1357" t="s">
        <v>122</v>
      </c>
      <c r="C1357" t="s">
        <v>28164</v>
      </c>
      <c r="D1357" s="1">
        <v>42527</v>
      </c>
      <c r="E1357" s="1">
        <v>43456</v>
      </c>
      <c r="F1357" t="s">
        <v>19</v>
      </c>
      <c r="I1357">
        <v>100</v>
      </c>
      <c r="J1357">
        <v>0</v>
      </c>
      <c r="K1357">
        <v>0</v>
      </c>
      <c r="L1357">
        <v>1209</v>
      </c>
      <c r="M1357">
        <v>1209</v>
      </c>
      <c r="N1357" t="s">
        <v>20</v>
      </c>
      <c r="O1357" t="s">
        <v>28165</v>
      </c>
      <c r="P1357" t="s">
        <v>28</v>
      </c>
      <c r="Q1357" t="s">
        <v>34233</v>
      </c>
      <c r="R1357" t="s">
        <v>34233</v>
      </c>
      <c r="S1357" t="s">
        <v>32628</v>
      </c>
      <c r="T1357" t="s">
        <v>34354</v>
      </c>
      <c r="AD1357" t="str">
        <f t="shared" si="210"/>
        <v/>
      </c>
      <c r="AE1357" t="str">
        <f t="shared" si="215"/>
        <v/>
      </c>
      <c r="AF1357" t="str">
        <f t="shared" si="208"/>
        <v/>
      </c>
      <c r="AG1357" s="17">
        <v>1</v>
      </c>
      <c r="AH1357">
        <f t="shared" si="213"/>
        <v>2.8</v>
      </c>
      <c r="AI1357">
        <v>0.14499999999999999</v>
      </c>
      <c r="AJ1357">
        <f t="shared" si="212"/>
        <v>0.40599999999999997</v>
      </c>
      <c r="AK1357" t="str">
        <f t="shared" si="214"/>
        <v/>
      </c>
      <c r="AL1357" t="str">
        <f t="shared" si="207"/>
        <v/>
      </c>
    </row>
    <row r="1358" spans="1:38" x14ac:dyDescent="0.2">
      <c r="A1358" t="s">
        <v>1139</v>
      </c>
      <c r="B1358" t="s">
        <v>122</v>
      </c>
      <c r="C1358" t="s">
        <v>1140</v>
      </c>
      <c r="D1358" s="1">
        <v>35333</v>
      </c>
      <c r="E1358" s="1">
        <v>43456</v>
      </c>
      <c r="F1358" t="s">
        <v>19</v>
      </c>
      <c r="I1358">
        <v>100</v>
      </c>
      <c r="J1358">
        <v>0</v>
      </c>
      <c r="K1358">
        <v>0</v>
      </c>
      <c r="L1358">
        <v>1422</v>
      </c>
      <c r="M1358">
        <v>1422</v>
      </c>
      <c r="N1358" t="s">
        <v>20</v>
      </c>
      <c r="O1358" t="s">
        <v>1141</v>
      </c>
      <c r="P1358" t="s">
        <v>28</v>
      </c>
      <c r="Q1358" t="s">
        <v>34233</v>
      </c>
      <c r="R1358" t="s">
        <v>34233</v>
      </c>
      <c r="S1358" t="s">
        <v>32628</v>
      </c>
      <c r="T1358" t="s">
        <v>34349</v>
      </c>
      <c r="U1358" t="s">
        <v>32634</v>
      </c>
      <c r="V1358" t="s">
        <v>32647</v>
      </c>
      <c r="X1358">
        <v>2</v>
      </c>
      <c r="AA1358">
        <v>9</v>
      </c>
      <c r="AB1358">
        <v>20</v>
      </c>
      <c r="AC1358">
        <v>1</v>
      </c>
      <c r="AD1358" t="str">
        <f t="shared" si="210"/>
        <v/>
      </c>
      <c r="AE1358" t="str">
        <f t="shared" si="215"/>
        <v/>
      </c>
      <c r="AF1358" t="str">
        <f t="shared" si="208"/>
        <v/>
      </c>
      <c r="AG1358">
        <f>IF((S1358&lt;&gt;"tühi")*(AC1358&lt;&gt;""),AC1358,"")</f>
        <v>1</v>
      </c>
      <c r="AH1358">
        <f t="shared" si="213"/>
        <v>2.8</v>
      </c>
      <c r="AI1358">
        <v>0.14499999999999999</v>
      </c>
      <c r="AJ1358">
        <f t="shared" si="212"/>
        <v>0.40599999999999997</v>
      </c>
      <c r="AK1358" t="str">
        <f t="shared" si="214"/>
        <v/>
      </c>
      <c r="AL1358" t="str">
        <f t="shared" si="207"/>
        <v/>
      </c>
    </row>
    <row r="1359" spans="1:38" x14ac:dyDescent="0.2">
      <c r="A1359" t="s">
        <v>14451</v>
      </c>
      <c r="B1359" t="s">
        <v>122</v>
      </c>
      <c r="C1359" t="s">
        <v>14452</v>
      </c>
      <c r="D1359" s="1">
        <v>37293</v>
      </c>
      <c r="E1359" s="1">
        <v>43456</v>
      </c>
      <c r="F1359" t="s">
        <v>19</v>
      </c>
      <c r="I1359">
        <v>100</v>
      </c>
      <c r="J1359">
        <v>0</v>
      </c>
      <c r="K1359">
        <v>0</v>
      </c>
      <c r="L1359">
        <v>1201</v>
      </c>
      <c r="M1359">
        <v>1201</v>
      </c>
      <c r="N1359" t="s">
        <v>20</v>
      </c>
      <c r="O1359" t="s">
        <v>14453</v>
      </c>
      <c r="P1359" t="s">
        <v>28</v>
      </c>
      <c r="Q1359" t="s">
        <v>34233</v>
      </c>
      <c r="R1359" t="s">
        <v>34233</v>
      </c>
      <c r="S1359" t="s">
        <v>32628</v>
      </c>
      <c r="T1359" t="s">
        <v>34357</v>
      </c>
      <c r="U1359" t="s">
        <v>32634</v>
      </c>
      <c r="V1359" t="s">
        <v>32734</v>
      </c>
      <c r="X1359">
        <v>2</v>
      </c>
      <c r="Y1359" t="s">
        <v>32654</v>
      </c>
      <c r="AA1359">
        <v>8</v>
      </c>
      <c r="AB1359">
        <v>25</v>
      </c>
      <c r="AC1359">
        <v>1</v>
      </c>
      <c r="AD1359" t="str">
        <f t="shared" si="210"/>
        <v/>
      </c>
      <c r="AE1359" t="str">
        <f t="shared" si="215"/>
        <v/>
      </c>
      <c r="AF1359" t="str">
        <f t="shared" si="208"/>
        <v/>
      </c>
      <c r="AG1359">
        <f>IF((S1359&lt;&gt;"tühi")*(AC1359&lt;&gt;""),AC1359,"")</f>
        <v>1</v>
      </c>
      <c r="AH1359">
        <f t="shared" si="213"/>
        <v>2.8</v>
      </c>
      <c r="AI1359">
        <v>0.14499999999999999</v>
      </c>
      <c r="AJ1359">
        <f t="shared" si="212"/>
        <v>0.40599999999999997</v>
      </c>
      <c r="AK1359" t="str">
        <f t="shared" si="214"/>
        <v/>
      </c>
      <c r="AL1359" t="str">
        <f t="shared" si="207"/>
        <v/>
      </c>
    </row>
    <row r="1360" spans="1:38" x14ac:dyDescent="0.2">
      <c r="A1360" t="s">
        <v>19232</v>
      </c>
      <c r="B1360" t="s">
        <v>122</v>
      </c>
      <c r="C1360" t="s">
        <v>19233</v>
      </c>
      <c r="D1360" s="1">
        <v>38099</v>
      </c>
      <c r="E1360" s="1">
        <v>43456</v>
      </c>
      <c r="F1360" t="s">
        <v>19</v>
      </c>
      <c r="I1360">
        <v>100</v>
      </c>
      <c r="J1360">
        <v>0</v>
      </c>
      <c r="K1360">
        <v>0</v>
      </c>
      <c r="L1360">
        <v>1220</v>
      </c>
      <c r="M1360">
        <v>1220</v>
      </c>
      <c r="N1360" t="s">
        <v>20</v>
      </c>
      <c r="O1360" t="s">
        <v>19234</v>
      </c>
      <c r="P1360" t="s">
        <v>28</v>
      </c>
      <c r="Q1360" t="s">
        <v>34233</v>
      </c>
      <c r="R1360" t="s">
        <v>34233</v>
      </c>
      <c r="S1360" t="s">
        <v>32628</v>
      </c>
      <c r="T1360" t="s">
        <v>34357</v>
      </c>
      <c r="AD1360" t="str">
        <f t="shared" si="210"/>
        <v/>
      </c>
      <c r="AE1360" t="str">
        <f t="shared" si="215"/>
        <v/>
      </c>
      <c r="AF1360" t="str">
        <f t="shared" si="208"/>
        <v/>
      </c>
      <c r="AG1360" s="17">
        <v>1</v>
      </c>
      <c r="AH1360">
        <f t="shared" si="213"/>
        <v>2.8</v>
      </c>
      <c r="AI1360">
        <v>0.14499999999999999</v>
      </c>
      <c r="AJ1360">
        <f t="shared" si="212"/>
        <v>0.40599999999999997</v>
      </c>
      <c r="AK1360" t="str">
        <f t="shared" si="214"/>
        <v/>
      </c>
      <c r="AL1360" t="str">
        <f t="shared" si="207"/>
        <v/>
      </c>
    </row>
    <row r="1361" spans="1:39" x14ac:dyDescent="0.2">
      <c r="A1361" t="s">
        <v>11182</v>
      </c>
      <c r="B1361" t="s">
        <v>122</v>
      </c>
      <c r="C1361" t="s">
        <v>11183</v>
      </c>
      <c r="D1361" s="1">
        <v>36467</v>
      </c>
      <c r="E1361" s="1">
        <v>43770</v>
      </c>
      <c r="F1361" t="s">
        <v>19</v>
      </c>
      <c r="I1361">
        <v>100</v>
      </c>
      <c r="J1361">
        <v>0</v>
      </c>
      <c r="K1361">
        <v>0</v>
      </c>
      <c r="L1361">
        <v>1910</v>
      </c>
      <c r="M1361">
        <v>1910</v>
      </c>
      <c r="N1361" t="s">
        <v>20</v>
      </c>
      <c r="O1361" t="s">
        <v>11184</v>
      </c>
      <c r="P1361" t="s">
        <v>28</v>
      </c>
      <c r="Q1361" t="s">
        <v>34233</v>
      </c>
      <c r="R1361" t="s">
        <v>34233</v>
      </c>
      <c r="S1361" t="s">
        <v>33797</v>
      </c>
      <c r="T1361" t="s">
        <v>34357</v>
      </c>
      <c r="U1361" t="s">
        <v>32634</v>
      </c>
      <c r="V1361" t="s">
        <v>32714</v>
      </c>
      <c r="W1361">
        <v>400</v>
      </c>
      <c r="X1361">
        <v>2</v>
      </c>
      <c r="Y1361">
        <v>1</v>
      </c>
      <c r="AA1361">
        <v>8.5</v>
      </c>
      <c r="AB1361">
        <v>20</v>
      </c>
      <c r="AC1361">
        <v>1</v>
      </c>
      <c r="AD1361" t="str">
        <f t="shared" si="210"/>
        <v/>
      </c>
      <c r="AE1361" t="str">
        <f t="shared" si="215"/>
        <v/>
      </c>
      <c r="AF1361" t="str">
        <f t="shared" si="208"/>
        <v/>
      </c>
      <c r="AG1361">
        <f t="shared" ref="AG1361:AG1392" si="216">IF((S1361&lt;&gt;"tühi")*(AC1361&lt;&gt;""),AC1361,"")</f>
        <v>1</v>
      </c>
      <c r="AH1361">
        <f t="shared" si="213"/>
        <v>2.8</v>
      </c>
      <c r="AI1361">
        <v>0.14499999999999999</v>
      </c>
      <c r="AJ1361">
        <f t="shared" si="212"/>
        <v>0.40599999999999997</v>
      </c>
      <c r="AK1361" t="str">
        <f t="shared" si="214"/>
        <v/>
      </c>
      <c r="AL1361" t="str">
        <f t="shared" si="207"/>
        <v/>
      </c>
    </row>
    <row r="1362" spans="1:39" x14ac:dyDescent="0.2">
      <c r="A1362" t="s">
        <v>16911</v>
      </c>
      <c r="B1362" t="s">
        <v>122</v>
      </c>
      <c r="C1362" t="s">
        <v>16912</v>
      </c>
      <c r="D1362" s="1">
        <v>37631</v>
      </c>
      <c r="E1362" s="1">
        <v>43456</v>
      </c>
      <c r="F1362" t="s">
        <v>19</v>
      </c>
      <c r="I1362">
        <v>100</v>
      </c>
      <c r="J1362">
        <v>0</v>
      </c>
      <c r="K1362">
        <v>0</v>
      </c>
      <c r="L1362">
        <v>1023</v>
      </c>
      <c r="M1362">
        <v>1023</v>
      </c>
      <c r="N1362" t="s">
        <v>20</v>
      </c>
      <c r="O1362" t="s">
        <v>16913</v>
      </c>
      <c r="P1362" t="s">
        <v>28</v>
      </c>
      <c r="Q1362" t="s">
        <v>34233</v>
      </c>
      <c r="R1362" t="s">
        <v>34233</v>
      </c>
      <c r="S1362" t="s">
        <v>32628</v>
      </c>
      <c r="T1362" t="s">
        <v>34349</v>
      </c>
      <c r="U1362" t="s">
        <v>32634</v>
      </c>
      <c r="V1362" t="s">
        <v>32789</v>
      </c>
      <c r="X1362">
        <v>2</v>
      </c>
      <c r="Y1362">
        <v>1</v>
      </c>
      <c r="AA1362">
        <v>11</v>
      </c>
      <c r="AB1362">
        <v>15</v>
      </c>
      <c r="AC1362">
        <v>1</v>
      </c>
      <c r="AD1362" t="str">
        <f t="shared" si="210"/>
        <v/>
      </c>
      <c r="AE1362" t="str">
        <f t="shared" si="215"/>
        <v/>
      </c>
      <c r="AF1362" t="str">
        <f t="shared" si="208"/>
        <v/>
      </c>
      <c r="AG1362">
        <f t="shared" si="216"/>
        <v>1</v>
      </c>
      <c r="AH1362">
        <f t="shared" si="213"/>
        <v>2.8</v>
      </c>
      <c r="AI1362">
        <v>0.14499999999999999</v>
      </c>
      <c r="AJ1362">
        <f t="shared" si="212"/>
        <v>0.40599999999999997</v>
      </c>
      <c r="AK1362" t="str">
        <f t="shared" si="214"/>
        <v/>
      </c>
      <c r="AL1362" t="str">
        <f t="shared" si="207"/>
        <v/>
      </c>
    </row>
    <row r="1363" spans="1:39" x14ac:dyDescent="0.2">
      <c r="A1363" t="s">
        <v>16914</v>
      </c>
      <c r="B1363" t="s">
        <v>122</v>
      </c>
      <c r="C1363" t="s">
        <v>16915</v>
      </c>
      <c r="D1363" s="1">
        <v>37631</v>
      </c>
      <c r="E1363" s="1">
        <v>43456</v>
      </c>
      <c r="F1363" t="s">
        <v>19</v>
      </c>
      <c r="I1363">
        <v>100</v>
      </c>
      <c r="J1363">
        <v>0</v>
      </c>
      <c r="K1363">
        <v>0</v>
      </c>
      <c r="L1363">
        <v>1149</v>
      </c>
      <c r="M1363">
        <v>1149</v>
      </c>
      <c r="N1363" t="s">
        <v>20</v>
      </c>
      <c r="O1363" t="s">
        <v>16916</v>
      </c>
      <c r="P1363" t="s">
        <v>28</v>
      </c>
      <c r="Q1363" t="s">
        <v>34233</v>
      </c>
      <c r="R1363" t="s">
        <v>34233</v>
      </c>
      <c r="S1363" t="s">
        <v>32628</v>
      </c>
      <c r="T1363" t="s">
        <v>34349</v>
      </c>
      <c r="U1363" t="s">
        <v>32634</v>
      </c>
      <c r="V1363" t="s">
        <v>32789</v>
      </c>
      <c r="X1363">
        <v>2</v>
      </c>
      <c r="Y1363">
        <v>1</v>
      </c>
      <c r="AA1363">
        <v>11</v>
      </c>
      <c r="AB1363">
        <v>15</v>
      </c>
      <c r="AC1363">
        <v>1</v>
      </c>
      <c r="AD1363" t="str">
        <f t="shared" si="210"/>
        <v/>
      </c>
      <c r="AE1363" t="str">
        <f t="shared" si="215"/>
        <v/>
      </c>
      <c r="AF1363" t="str">
        <f t="shared" si="208"/>
        <v/>
      </c>
      <c r="AG1363">
        <f t="shared" si="216"/>
        <v>1</v>
      </c>
      <c r="AH1363">
        <f t="shared" si="213"/>
        <v>2.8</v>
      </c>
      <c r="AI1363">
        <v>0.14499999999999999</v>
      </c>
      <c r="AJ1363">
        <f t="shared" si="212"/>
        <v>0.40599999999999997</v>
      </c>
      <c r="AK1363" t="str">
        <f t="shared" si="214"/>
        <v/>
      </c>
      <c r="AL1363" t="str">
        <f t="shared" si="207"/>
        <v/>
      </c>
    </row>
    <row r="1364" spans="1:39" x14ac:dyDescent="0.2">
      <c r="A1364" t="s">
        <v>31868</v>
      </c>
      <c r="B1364" t="s">
        <v>122</v>
      </c>
      <c r="C1364" t="s">
        <v>31869</v>
      </c>
      <c r="D1364" s="1">
        <v>44214</v>
      </c>
      <c r="E1364" s="1">
        <v>44546</v>
      </c>
      <c r="F1364" t="s">
        <v>19</v>
      </c>
      <c r="I1364">
        <v>100</v>
      </c>
      <c r="J1364">
        <v>0</v>
      </c>
      <c r="K1364">
        <v>0</v>
      </c>
      <c r="L1364">
        <v>4740</v>
      </c>
      <c r="M1364">
        <v>4740</v>
      </c>
      <c r="N1364" t="s">
        <v>20</v>
      </c>
      <c r="O1364" t="s">
        <v>21</v>
      </c>
      <c r="P1364" t="s">
        <v>28</v>
      </c>
      <c r="Q1364" t="s">
        <v>34233</v>
      </c>
      <c r="R1364" t="s">
        <v>34233</v>
      </c>
      <c r="S1364" t="s">
        <v>32628</v>
      </c>
      <c r="T1364" t="s">
        <v>34362</v>
      </c>
      <c r="U1364" t="s">
        <v>32650</v>
      </c>
      <c r="V1364" t="s">
        <v>34879</v>
      </c>
      <c r="X1364">
        <v>2.5</v>
      </c>
      <c r="Y1364">
        <v>5</v>
      </c>
      <c r="AA1364">
        <v>8.5</v>
      </c>
      <c r="AB1364">
        <v>25</v>
      </c>
      <c r="AC1364">
        <f>28/2</f>
        <v>14</v>
      </c>
      <c r="AD1364" t="str">
        <f t="shared" si="210"/>
        <v/>
      </c>
      <c r="AE1364" t="str">
        <f t="shared" si="215"/>
        <v/>
      </c>
      <c r="AF1364" t="str">
        <f t="shared" si="208"/>
        <v/>
      </c>
      <c r="AG1364">
        <f t="shared" si="216"/>
        <v>14</v>
      </c>
      <c r="AH1364">
        <f t="shared" si="213"/>
        <v>39.199999999999996</v>
      </c>
      <c r="AI1364">
        <v>0.14499999999999999</v>
      </c>
      <c r="AJ1364">
        <f t="shared" si="212"/>
        <v>5.6839999999999993</v>
      </c>
      <c r="AK1364" t="str">
        <f t="shared" si="214"/>
        <v/>
      </c>
      <c r="AL1364" t="str">
        <f t="shared" si="207"/>
        <v/>
      </c>
      <c r="AM1364" t="s">
        <v>34883</v>
      </c>
    </row>
    <row r="1365" spans="1:39" x14ac:dyDescent="0.2">
      <c r="A1365" t="s">
        <v>22701</v>
      </c>
      <c r="B1365" t="s">
        <v>122</v>
      </c>
      <c r="C1365" t="s">
        <v>22702</v>
      </c>
      <c r="D1365" s="1">
        <v>38814</v>
      </c>
      <c r="E1365" s="1">
        <v>43456</v>
      </c>
      <c r="F1365" t="s">
        <v>474</v>
      </c>
      <c r="I1365">
        <v>100</v>
      </c>
      <c r="J1365">
        <v>0</v>
      </c>
      <c r="K1365">
        <v>0</v>
      </c>
      <c r="L1365">
        <v>31</v>
      </c>
      <c r="M1365">
        <v>31</v>
      </c>
      <c r="N1365" t="s">
        <v>20</v>
      </c>
      <c r="O1365" t="s">
        <v>22703</v>
      </c>
      <c r="P1365" t="s">
        <v>28</v>
      </c>
      <c r="Q1365" t="s">
        <v>34233</v>
      </c>
      <c r="R1365" t="s">
        <v>34233</v>
      </c>
      <c r="S1365" t="s">
        <v>33942</v>
      </c>
      <c r="T1365" t="s">
        <v>34233</v>
      </c>
      <c r="AD1365" t="str">
        <f t="shared" si="210"/>
        <v/>
      </c>
      <c r="AE1365" t="str">
        <f t="shared" si="215"/>
        <v/>
      </c>
      <c r="AF1365" t="str">
        <f t="shared" si="208"/>
        <v/>
      </c>
      <c r="AG1365" t="str">
        <f t="shared" si="216"/>
        <v/>
      </c>
      <c r="AH1365" t="str">
        <f t="shared" si="213"/>
        <v/>
      </c>
      <c r="AI1365">
        <v>0.14499999999999999</v>
      </c>
      <c r="AJ1365" t="str">
        <f t="shared" si="212"/>
        <v/>
      </c>
      <c r="AK1365" t="str">
        <f t="shared" si="214"/>
        <v/>
      </c>
      <c r="AL1365" t="str">
        <f t="shared" si="207"/>
        <v/>
      </c>
    </row>
    <row r="1366" spans="1:39" x14ac:dyDescent="0.2">
      <c r="A1366" t="s">
        <v>14745</v>
      </c>
      <c r="B1366" t="s">
        <v>122</v>
      </c>
      <c r="C1366" t="s">
        <v>14746</v>
      </c>
      <c r="D1366" s="1">
        <v>37300</v>
      </c>
      <c r="E1366" s="1">
        <v>43456</v>
      </c>
      <c r="F1366" t="s">
        <v>19</v>
      </c>
      <c r="I1366">
        <v>100</v>
      </c>
      <c r="J1366">
        <v>0</v>
      </c>
      <c r="K1366">
        <v>0</v>
      </c>
      <c r="L1366">
        <v>997</v>
      </c>
      <c r="M1366">
        <v>997</v>
      </c>
      <c r="N1366" t="s">
        <v>20</v>
      </c>
      <c r="O1366" t="s">
        <v>14747</v>
      </c>
      <c r="P1366" t="s">
        <v>28</v>
      </c>
      <c r="Q1366" t="s">
        <v>34233</v>
      </c>
      <c r="R1366" t="s">
        <v>34233</v>
      </c>
      <c r="S1366" t="s">
        <v>32628</v>
      </c>
      <c r="T1366" t="s">
        <v>34349</v>
      </c>
      <c r="U1366" t="s">
        <v>32634</v>
      </c>
      <c r="V1366" t="s">
        <v>32709</v>
      </c>
      <c r="X1366">
        <v>2</v>
      </c>
      <c r="Y1366" t="s">
        <v>32661</v>
      </c>
      <c r="AB1366">
        <v>25</v>
      </c>
      <c r="AC1366">
        <v>1</v>
      </c>
      <c r="AD1366" t="str">
        <f t="shared" si="210"/>
        <v/>
      </c>
      <c r="AE1366" t="str">
        <f t="shared" si="215"/>
        <v/>
      </c>
      <c r="AF1366" t="str">
        <f t="shared" si="208"/>
        <v/>
      </c>
      <c r="AG1366">
        <f t="shared" si="216"/>
        <v>1</v>
      </c>
      <c r="AH1366">
        <f t="shared" si="213"/>
        <v>2.8</v>
      </c>
      <c r="AI1366">
        <v>0.14499999999999999</v>
      </c>
      <c r="AJ1366">
        <f t="shared" si="212"/>
        <v>0.40599999999999997</v>
      </c>
      <c r="AK1366" t="str">
        <f t="shared" si="214"/>
        <v/>
      </c>
      <c r="AL1366" t="str">
        <f t="shared" si="207"/>
        <v/>
      </c>
    </row>
    <row r="1367" spans="1:39" x14ac:dyDescent="0.2">
      <c r="A1367" t="s">
        <v>14751</v>
      </c>
      <c r="B1367" t="s">
        <v>122</v>
      </c>
      <c r="C1367" t="s">
        <v>14752</v>
      </c>
      <c r="D1367" s="1">
        <v>37300</v>
      </c>
      <c r="E1367" s="1">
        <v>43456</v>
      </c>
      <c r="F1367" t="s">
        <v>19</v>
      </c>
      <c r="I1367">
        <v>100</v>
      </c>
      <c r="J1367">
        <v>0</v>
      </c>
      <c r="K1367">
        <v>0</v>
      </c>
      <c r="L1367">
        <v>996</v>
      </c>
      <c r="M1367">
        <v>996</v>
      </c>
      <c r="N1367" t="s">
        <v>20</v>
      </c>
      <c r="O1367" t="s">
        <v>14753</v>
      </c>
      <c r="P1367" t="s">
        <v>28</v>
      </c>
      <c r="Q1367" t="s">
        <v>34233</v>
      </c>
      <c r="R1367" t="s">
        <v>34233</v>
      </c>
      <c r="S1367" t="s">
        <v>32628</v>
      </c>
      <c r="T1367" t="s">
        <v>34349</v>
      </c>
      <c r="U1367" t="s">
        <v>32634</v>
      </c>
      <c r="V1367" t="s">
        <v>32709</v>
      </c>
      <c r="X1367">
        <v>2</v>
      </c>
      <c r="Y1367" t="s">
        <v>32661</v>
      </c>
      <c r="AB1367">
        <v>25</v>
      </c>
      <c r="AC1367">
        <v>1</v>
      </c>
      <c r="AD1367" t="str">
        <f t="shared" si="210"/>
        <v/>
      </c>
      <c r="AE1367" t="str">
        <f t="shared" si="215"/>
        <v/>
      </c>
      <c r="AF1367" t="str">
        <f t="shared" si="208"/>
        <v/>
      </c>
      <c r="AG1367">
        <f t="shared" si="216"/>
        <v>1</v>
      </c>
      <c r="AH1367">
        <f t="shared" si="213"/>
        <v>2.8</v>
      </c>
      <c r="AI1367">
        <v>0.14499999999999999</v>
      </c>
      <c r="AJ1367">
        <f t="shared" si="212"/>
        <v>0.40599999999999997</v>
      </c>
      <c r="AK1367" t="str">
        <f t="shared" si="214"/>
        <v/>
      </c>
      <c r="AL1367" t="str">
        <f t="shared" si="207"/>
        <v/>
      </c>
    </row>
    <row r="1368" spans="1:39" x14ac:dyDescent="0.2">
      <c r="A1368" t="s">
        <v>17506</v>
      </c>
      <c r="B1368" t="s">
        <v>122</v>
      </c>
      <c r="C1368" t="s">
        <v>17507</v>
      </c>
      <c r="D1368" s="1">
        <v>37739</v>
      </c>
      <c r="E1368" s="1">
        <v>43456</v>
      </c>
      <c r="F1368" t="s">
        <v>19</v>
      </c>
      <c r="I1368">
        <v>100</v>
      </c>
      <c r="J1368">
        <v>0</v>
      </c>
      <c r="K1368">
        <v>0</v>
      </c>
      <c r="L1368">
        <v>1241</v>
      </c>
      <c r="M1368">
        <v>1241</v>
      </c>
      <c r="N1368" t="s">
        <v>20</v>
      </c>
      <c r="O1368" t="s">
        <v>17508</v>
      </c>
      <c r="P1368" t="s">
        <v>28</v>
      </c>
      <c r="Q1368" t="s">
        <v>34233</v>
      </c>
      <c r="R1368" t="s">
        <v>34233</v>
      </c>
      <c r="S1368" t="s">
        <v>32628</v>
      </c>
      <c r="T1368" t="s">
        <v>34357</v>
      </c>
      <c r="U1368" t="s">
        <v>32634</v>
      </c>
      <c r="V1368" t="s">
        <v>32788</v>
      </c>
      <c r="W1368">
        <v>250</v>
      </c>
      <c r="X1368">
        <v>1.5</v>
      </c>
      <c r="Y1368" t="s">
        <v>32654</v>
      </c>
      <c r="AC1368">
        <v>1</v>
      </c>
      <c r="AD1368" t="str">
        <f t="shared" si="210"/>
        <v/>
      </c>
      <c r="AE1368" t="str">
        <f t="shared" si="215"/>
        <v/>
      </c>
      <c r="AF1368" t="str">
        <f t="shared" si="208"/>
        <v/>
      </c>
      <c r="AG1368">
        <f t="shared" si="216"/>
        <v>1</v>
      </c>
      <c r="AH1368">
        <f t="shared" si="213"/>
        <v>2.8</v>
      </c>
      <c r="AI1368">
        <v>0.14499999999999999</v>
      </c>
      <c r="AJ1368">
        <f t="shared" si="212"/>
        <v>0.40599999999999997</v>
      </c>
      <c r="AK1368" t="str">
        <f t="shared" si="214"/>
        <v/>
      </c>
      <c r="AL1368" t="str">
        <f t="shared" si="207"/>
        <v/>
      </c>
    </row>
    <row r="1369" spans="1:39" x14ac:dyDescent="0.2">
      <c r="A1369" t="s">
        <v>11179</v>
      </c>
      <c r="B1369" t="s">
        <v>122</v>
      </c>
      <c r="C1369" t="s">
        <v>11180</v>
      </c>
      <c r="D1369" s="1">
        <v>36467</v>
      </c>
      <c r="E1369" s="1">
        <v>43456</v>
      </c>
      <c r="F1369" t="s">
        <v>19</v>
      </c>
      <c r="I1369">
        <v>100</v>
      </c>
      <c r="J1369">
        <v>0</v>
      </c>
      <c r="K1369">
        <v>0</v>
      </c>
      <c r="L1369">
        <v>1976</v>
      </c>
      <c r="M1369">
        <v>1976</v>
      </c>
      <c r="N1369" t="s">
        <v>20</v>
      </c>
      <c r="O1369" t="s">
        <v>11181</v>
      </c>
      <c r="P1369" t="s">
        <v>28</v>
      </c>
      <c r="Q1369" t="s">
        <v>34233</v>
      </c>
      <c r="R1369" t="s">
        <v>34233</v>
      </c>
      <c r="S1369" t="s">
        <v>32628</v>
      </c>
      <c r="T1369" t="s">
        <v>34354</v>
      </c>
      <c r="U1369" t="s">
        <v>32634</v>
      </c>
      <c r="V1369" t="s">
        <v>32714</v>
      </c>
      <c r="W1369">
        <v>400</v>
      </c>
      <c r="X1369">
        <v>2</v>
      </c>
      <c r="Y1369">
        <v>1</v>
      </c>
      <c r="AA1369">
        <v>8.5</v>
      </c>
      <c r="AB1369">
        <v>20</v>
      </c>
      <c r="AC1369">
        <v>1</v>
      </c>
      <c r="AD1369" t="str">
        <f t="shared" si="210"/>
        <v/>
      </c>
      <c r="AE1369" t="str">
        <f t="shared" si="215"/>
        <v/>
      </c>
      <c r="AF1369" t="str">
        <f t="shared" si="208"/>
        <v/>
      </c>
      <c r="AG1369">
        <f t="shared" si="216"/>
        <v>1</v>
      </c>
      <c r="AH1369">
        <f t="shared" si="213"/>
        <v>2.8</v>
      </c>
      <c r="AI1369">
        <v>0.14499999999999999</v>
      </c>
      <c r="AJ1369">
        <f t="shared" si="212"/>
        <v>0.40599999999999997</v>
      </c>
      <c r="AK1369" t="str">
        <f t="shared" si="214"/>
        <v/>
      </c>
      <c r="AL1369" t="str">
        <f t="shared" si="207"/>
        <v/>
      </c>
    </row>
    <row r="1370" spans="1:39" x14ac:dyDescent="0.2">
      <c r="A1370" t="s">
        <v>22686</v>
      </c>
      <c r="B1370" t="s">
        <v>122</v>
      </c>
      <c r="C1370" t="s">
        <v>22687</v>
      </c>
      <c r="D1370" s="1">
        <v>38814</v>
      </c>
      <c r="E1370" s="1">
        <v>43456</v>
      </c>
      <c r="F1370" t="s">
        <v>2354</v>
      </c>
      <c r="I1370">
        <v>100</v>
      </c>
      <c r="J1370">
        <v>0</v>
      </c>
      <c r="K1370">
        <v>0</v>
      </c>
      <c r="L1370">
        <v>4832</v>
      </c>
      <c r="M1370">
        <v>4832</v>
      </c>
      <c r="N1370" t="s">
        <v>20</v>
      </c>
      <c r="O1370" t="s">
        <v>22688</v>
      </c>
      <c r="P1370" t="s">
        <v>28</v>
      </c>
      <c r="Q1370" t="s">
        <v>34233</v>
      </c>
      <c r="R1370" t="s">
        <v>34233</v>
      </c>
      <c r="S1370" t="s">
        <v>32627</v>
      </c>
      <c r="T1370" t="s">
        <v>34427</v>
      </c>
      <c r="U1370" t="s">
        <v>32682</v>
      </c>
      <c r="V1370" t="s">
        <v>34880</v>
      </c>
      <c r="W1370">
        <f>L1370*0.25</f>
        <v>1208</v>
      </c>
      <c r="X1370">
        <v>2</v>
      </c>
      <c r="Y1370">
        <v>2</v>
      </c>
      <c r="Z1370">
        <f>W1370*X1370</f>
        <v>2416</v>
      </c>
      <c r="AA1370">
        <v>10</v>
      </c>
      <c r="AB1370">
        <v>25</v>
      </c>
      <c r="AD1370" t="str">
        <f t="shared" si="210"/>
        <v/>
      </c>
      <c r="AE1370" t="str">
        <f t="shared" si="215"/>
        <v/>
      </c>
      <c r="AF1370">
        <f t="shared" si="208"/>
        <v>2416</v>
      </c>
      <c r="AG1370" t="str">
        <f t="shared" si="216"/>
        <v/>
      </c>
      <c r="AH1370" t="str">
        <f t="shared" si="213"/>
        <v/>
      </c>
      <c r="AI1370">
        <v>0.14499999999999999</v>
      </c>
      <c r="AJ1370" t="str">
        <f t="shared" si="212"/>
        <v/>
      </c>
      <c r="AK1370" t="str">
        <f t="shared" si="214"/>
        <v/>
      </c>
      <c r="AL1370" t="str">
        <f t="shared" si="207"/>
        <v/>
      </c>
      <c r="AM1370" t="s">
        <v>33923</v>
      </c>
    </row>
    <row r="1371" spans="1:39" x14ac:dyDescent="0.2">
      <c r="A1371" t="s">
        <v>1142</v>
      </c>
      <c r="B1371" t="s">
        <v>122</v>
      </c>
      <c r="C1371" t="s">
        <v>1143</v>
      </c>
      <c r="D1371" s="1">
        <v>35333</v>
      </c>
      <c r="E1371" s="1">
        <v>43456</v>
      </c>
      <c r="F1371" t="s">
        <v>19</v>
      </c>
      <c r="I1371">
        <v>100</v>
      </c>
      <c r="J1371">
        <v>0</v>
      </c>
      <c r="K1371">
        <v>0</v>
      </c>
      <c r="L1371">
        <v>1386</v>
      </c>
      <c r="M1371">
        <v>1386</v>
      </c>
      <c r="N1371" t="s">
        <v>20</v>
      </c>
      <c r="O1371" t="s">
        <v>1144</v>
      </c>
      <c r="P1371" t="s">
        <v>28</v>
      </c>
      <c r="Q1371" t="s">
        <v>34233</v>
      </c>
      <c r="R1371" t="s">
        <v>34233</v>
      </c>
      <c r="S1371" t="s">
        <v>32628</v>
      </c>
      <c r="T1371" t="s">
        <v>34357</v>
      </c>
      <c r="U1371" t="s">
        <v>32634</v>
      </c>
      <c r="V1371" t="s">
        <v>32647</v>
      </c>
      <c r="X1371">
        <v>2</v>
      </c>
      <c r="AA1371">
        <v>9</v>
      </c>
      <c r="AB1371">
        <v>20</v>
      </c>
      <c r="AC1371">
        <v>1</v>
      </c>
      <c r="AD1371" t="str">
        <f t="shared" si="210"/>
        <v/>
      </c>
      <c r="AE1371" t="str">
        <f t="shared" si="215"/>
        <v/>
      </c>
      <c r="AF1371" t="str">
        <f t="shared" si="208"/>
        <v/>
      </c>
      <c r="AG1371">
        <f t="shared" si="216"/>
        <v>1</v>
      </c>
      <c r="AH1371">
        <f t="shared" si="213"/>
        <v>2.8</v>
      </c>
      <c r="AI1371">
        <v>0.14499999999999999</v>
      </c>
      <c r="AJ1371">
        <f t="shared" si="212"/>
        <v>0.40599999999999997</v>
      </c>
      <c r="AK1371" t="str">
        <f t="shared" si="214"/>
        <v/>
      </c>
      <c r="AL1371" t="str">
        <f t="shared" si="207"/>
        <v/>
      </c>
    </row>
    <row r="1372" spans="1:39" x14ac:dyDescent="0.2">
      <c r="A1372" t="s">
        <v>17553</v>
      </c>
      <c r="B1372" t="s">
        <v>122</v>
      </c>
      <c r="C1372" t="s">
        <v>17554</v>
      </c>
      <c r="D1372" s="1">
        <v>37739</v>
      </c>
      <c r="E1372" s="1">
        <v>43456</v>
      </c>
      <c r="F1372" t="s">
        <v>19</v>
      </c>
      <c r="I1372">
        <v>100</v>
      </c>
      <c r="J1372">
        <v>0</v>
      </c>
      <c r="K1372">
        <v>0</v>
      </c>
      <c r="L1372">
        <v>1412</v>
      </c>
      <c r="M1372">
        <v>1412</v>
      </c>
      <c r="N1372" t="s">
        <v>20</v>
      </c>
      <c r="O1372" t="s">
        <v>17555</v>
      </c>
      <c r="P1372" t="s">
        <v>28</v>
      </c>
      <c r="Q1372" t="s">
        <v>34233</v>
      </c>
      <c r="R1372" t="s">
        <v>34233</v>
      </c>
      <c r="S1372" t="s">
        <v>32628</v>
      </c>
      <c r="T1372" t="s">
        <v>34357</v>
      </c>
      <c r="U1372" t="s">
        <v>32634</v>
      </c>
      <c r="V1372" t="s">
        <v>32788</v>
      </c>
      <c r="W1372">
        <v>250</v>
      </c>
      <c r="X1372">
        <v>1.5</v>
      </c>
      <c r="Y1372" t="s">
        <v>32654</v>
      </c>
      <c r="AC1372">
        <v>1</v>
      </c>
      <c r="AD1372" t="str">
        <f t="shared" si="210"/>
        <v/>
      </c>
      <c r="AE1372" t="str">
        <f t="shared" si="215"/>
        <v/>
      </c>
      <c r="AF1372" t="str">
        <f t="shared" si="208"/>
        <v/>
      </c>
      <c r="AG1372">
        <f t="shared" si="216"/>
        <v>1</v>
      </c>
      <c r="AH1372">
        <f t="shared" si="213"/>
        <v>2.8</v>
      </c>
      <c r="AI1372">
        <v>0.14499999999999999</v>
      </c>
      <c r="AJ1372">
        <f t="shared" si="212"/>
        <v>0.40599999999999997</v>
      </c>
      <c r="AK1372" t="str">
        <f t="shared" si="214"/>
        <v/>
      </c>
      <c r="AL1372" t="str">
        <f t="shared" si="207"/>
        <v/>
      </c>
    </row>
    <row r="1373" spans="1:39" x14ac:dyDescent="0.2">
      <c r="A1373" t="s">
        <v>1145</v>
      </c>
      <c r="B1373" t="s">
        <v>122</v>
      </c>
      <c r="C1373" t="s">
        <v>1146</v>
      </c>
      <c r="D1373" s="1">
        <v>35333</v>
      </c>
      <c r="E1373" s="1">
        <v>43456</v>
      </c>
      <c r="F1373" t="s">
        <v>19</v>
      </c>
      <c r="I1373">
        <v>100</v>
      </c>
      <c r="J1373">
        <v>0</v>
      </c>
      <c r="K1373">
        <v>0</v>
      </c>
      <c r="L1373">
        <v>1972</v>
      </c>
      <c r="M1373">
        <v>1972</v>
      </c>
      <c r="N1373" t="s">
        <v>20</v>
      </c>
      <c r="O1373" t="s">
        <v>1147</v>
      </c>
      <c r="P1373" t="s">
        <v>28</v>
      </c>
      <c r="Q1373" t="s">
        <v>34233</v>
      </c>
      <c r="R1373" t="s">
        <v>34233</v>
      </c>
      <c r="S1373" t="s">
        <v>33797</v>
      </c>
      <c r="T1373" t="s">
        <v>34357</v>
      </c>
      <c r="U1373" t="s">
        <v>32634</v>
      </c>
      <c r="V1373" t="s">
        <v>32647</v>
      </c>
      <c r="X1373">
        <v>2</v>
      </c>
      <c r="AA1373">
        <v>9</v>
      </c>
      <c r="AB1373">
        <v>20</v>
      </c>
      <c r="AC1373">
        <v>1</v>
      </c>
      <c r="AD1373" t="str">
        <f t="shared" si="210"/>
        <v/>
      </c>
      <c r="AE1373" t="str">
        <f t="shared" si="215"/>
        <v/>
      </c>
      <c r="AF1373" t="str">
        <f t="shared" si="208"/>
        <v/>
      </c>
      <c r="AG1373">
        <f t="shared" si="216"/>
        <v>1</v>
      </c>
      <c r="AH1373">
        <f t="shared" si="213"/>
        <v>2.8</v>
      </c>
      <c r="AI1373">
        <v>0.14499999999999999</v>
      </c>
      <c r="AJ1373">
        <f t="shared" si="212"/>
        <v>0.40599999999999997</v>
      </c>
      <c r="AK1373" t="str">
        <f t="shared" si="214"/>
        <v/>
      </c>
      <c r="AL1373" t="str">
        <f t="shared" si="207"/>
        <v/>
      </c>
    </row>
    <row r="1374" spans="1:39" s="20" customFormat="1" x14ac:dyDescent="0.2">
      <c r="A1374" s="20" t="s">
        <v>17556</v>
      </c>
      <c r="B1374" s="20" t="s">
        <v>122</v>
      </c>
      <c r="C1374" s="20" t="s">
        <v>17557</v>
      </c>
      <c r="D1374" s="21">
        <v>37739</v>
      </c>
      <c r="E1374" s="21">
        <v>44546</v>
      </c>
      <c r="F1374" s="20" t="s">
        <v>19</v>
      </c>
      <c r="I1374" s="20">
        <v>100</v>
      </c>
      <c r="J1374" s="20">
        <v>0</v>
      </c>
      <c r="K1374" s="20">
        <v>0</v>
      </c>
      <c r="L1374" s="20">
        <v>249</v>
      </c>
      <c r="M1374" s="20">
        <v>249</v>
      </c>
      <c r="N1374" s="20" t="s">
        <v>20</v>
      </c>
      <c r="O1374" s="20" t="s">
        <v>17558</v>
      </c>
      <c r="P1374" s="20" t="s">
        <v>28</v>
      </c>
      <c r="Q1374" s="20" t="s">
        <v>34233</v>
      </c>
      <c r="R1374" s="20" t="s">
        <v>34233</v>
      </c>
      <c r="S1374" s="20" t="s">
        <v>33942</v>
      </c>
      <c r="T1374" s="20" t="s">
        <v>34233</v>
      </c>
      <c r="V1374" s="20" t="s">
        <v>32788</v>
      </c>
      <c r="AD1374" s="20" t="str">
        <f t="shared" si="210"/>
        <v/>
      </c>
      <c r="AE1374" s="20" t="str">
        <f t="shared" si="215"/>
        <v/>
      </c>
      <c r="AF1374" s="20" t="str">
        <f t="shared" si="208"/>
        <v/>
      </c>
      <c r="AG1374" s="20" t="str">
        <f t="shared" si="216"/>
        <v/>
      </c>
      <c r="AH1374" s="20" t="str">
        <f t="shared" si="213"/>
        <v/>
      </c>
      <c r="AI1374" s="20">
        <v>0.14499999999999999</v>
      </c>
      <c r="AJ1374" s="20" t="str">
        <f t="shared" si="212"/>
        <v/>
      </c>
      <c r="AK1374" s="20" t="str">
        <f t="shared" si="214"/>
        <v/>
      </c>
      <c r="AL1374" s="20" t="str">
        <f t="shared" si="207"/>
        <v/>
      </c>
      <c r="AM1374" s="20" t="s">
        <v>33924</v>
      </c>
    </row>
    <row r="1375" spans="1:39" x14ac:dyDescent="0.2">
      <c r="A1375" t="s">
        <v>17559</v>
      </c>
      <c r="B1375" t="s">
        <v>122</v>
      </c>
      <c r="C1375" t="s">
        <v>17560</v>
      </c>
      <c r="D1375" s="1">
        <v>37739</v>
      </c>
      <c r="E1375" s="1">
        <v>43456</v>
      </c>
      <c r="F1375" t="s">
        <v>19</v>
      </c>
      <c r="I1375">
        <v>100</v>
      </c>
      <c r="J1375">
        <v>0</v>
      </c>
      <c r="K1375">
        <v>0</v>
      </c>
      <c r="L1375">
        <v>1175</v>
      </c>
      <c r="M1375">
        <v>1175</v>
      </c>
      <c r="N1375" t="s">
        <v>20</v>
      </c>
      <c r="O1375" t="s">
        <v>17561</v>
      </c>
      <c r="P1375" t="s">
        <v>28</v>
      </c>
      <c r="Q1375" t="s">
        <v>34233</v>
      </c>
      <c r="R1375" t="s">
        <v>34233</v>
      </c>
      <c r="S1375" t="s">
        <v>32628</v>
      </c>
      <c r="T1375" t="s">
        <v>34357</v>
      </c>
      <c r="U1375" t="s">
        <v>32634</v>
      </c>
      <c r="V1375" t="s">
        <v>32788</v>
      </c>
      <c r="W1375">
        <v>250</v>
      </c>
      <c r="X1375">
        <v>1.5</v>
      </c>
      <c r="Y1375" t="s">
        <v>32654</v>
      </c>
      <c r="AC1375">
        <v>1</v>
      </c>
      <c r="AD1375" t="str">
        <f t="shared" si="210"/>
        <v/>
      </c>
      <c r="AE1375" t="str">
        <f t="shared" si="215"/>
        <v/>
      </c>
      <c r="AF1375" t="str">
        <f t="shared" si="208"/>
        <v/>
      </c>
      <c r="AG1375">
        <f t="shared" si="216"/>
        <v>1</v>
      </c>
      <c r="AH1375">
        <f t="shared" si="213"/>
        <v>2.8</v>
      </c>
      <c r="AI1375">
        <v>0.14499999999999999</v>
      </c>
      <c r="AJ1375">
        <f t="shared" si="212"/>
        <v>0.40599999999999997</v>
      </c>
      <c r="AK1375" t="str">
        <f t="shared" si="214"/>
        <v/>
      </c>
      <c r="AL1375" t="str">
        <f t="shared" ref="AL1375:AL1438" si="217">IF(COUNTBLANK(AK1375),"",AK1375*AI1375)</f>
        <v/>
      </c>
    </row>
    <row r="1376" spans="1:39" x14ac:dyDescent="0.2">
      <c r="A1376" t="s">
        <v>17562</v>
      </c>
      <c r="B1376" t="s">
        <v>122</v>
      </c>
      <c r="C1376" t="s">
        <v>17563</v>
      </c>
      <c r="D1376" s="1">
        <v>37739</v>
      </c>
      <c r="E1376" s="1">
        <v>44546</v>
      </c>
      <c r="F1376" t="s">
        <v>19</v>
      </c>
      <c r="I1376">
        <v>100</v>
      </c>
      <c r="J1376">
        <v>0</v>
      </c>
      <c r="K1376">
        <v>0</v>
      </c>
      <c r="L1376">
        <v>1292</v>
      </c>
      <c r="M1376">
        <v>1292</v>
      </c>
      <c r="N1376" t="s">
        <v>20</v>
      </c>
      <c r="O1376" t="s">
        <v>17558</v>
      </c>
      <c r="P1376" t="s">
        <v>28</v>
      </c>
      <c r="Q1376" t="s">
        <v>34233</v>
      </c>
      <c r="R1376" t="s">
        <v>34233</v>
      </c>
      <c r="S1376" t="s">
        <v>32628</v>
      </c>
      <c r="T1376" t="s">
        <v>34382</v>
      </c>
      <c r="U1376" t="s">
        <v>32634</v>
      </c>
      <c r="V1376" t="s">
        <v>32788</v>
      </c>
      <c r="W1376">
        <v>250</v>
      </c>
      <c r="X1376">
        <v>2</v>
      </c>
      <c r="Y1376" t="s">
        <v>32654</v>
      </c>
      <c r="AC1376">
        <v>1</v>
      </c>
      <c r="AD1376" t="str">
        <f t="shared" si="210"/>
        <v/>
      </c>
      <c r="AE1376" t="str">
        <f t="shared" si="215"/>
        <v/>
      </c>
      <c r="AF1376" t="str">
        <f t="shared" si="208"/>
        <v/>
      </c>
      <c r="AG1376">
        <f t="shared" si="216"/>
        <v>1</v>
      </c>
      <c r="AH1376">
        <f t="shared" si="213"/>
        <v>2.8</v>
      </c>
      <c r="AI1376">
        <v>0.14499999999999999</v>
      </c>
      <c r="AJ1376">
        <f t="shared" si="212"/>
        <v>0.40599999999999997</v>
      </c>
      <c r="AK1376" t="str">
        <f t="shared" si="214"/>
        <v/>
      </c>
      <c r="AL1376" t="str">
        <f t="shared" si="217"/>
        <v/>
      </c>
    </row>
    <row r="1377" spans="1:39" x14ac:dyDescent="0.2">
      <c r="A1377" t="s">
        <v>17564</v>
      </c>
      <c r="B1377" t="s">
        <v>122</v>
      </c>
      <c r="C1377" t="s">
        <v>17565</v>
      </c>
      <c r="D1377" s="1">
        <v>37739</v>
      </c>
      <c r="E1377" s="1">
        <v>43456</v>
      </c>
      <c r="F1377" t="s">
        <v>19</v>
      </c>
      <c r="I1377">
        <v>100</v>
      </c>
      <c r="J1377">
        <v>0</v>
      </c>
      <c r="K1377">
        <v>0</v>
      </c>
      <c r="L1377">
        <v>1192</v>
      </c>
      <c r="M1377">
        <v>1192</v>
      </c>
      <c r="N1377" t="s">
        <v>20</v>
      </c>
      <c r="O1377" t="s">
        <v>17566</v>
      </c>
      <c r="P1377" t="s">
        <v>28</v>
      </c>
      <c r="Q1377" t="s">
        <v>34233</v>
      </c>
      <c r="R1377" t="s">
        <v>34233</v>
      </c>
      <c r="S1377" t="s">
        <v>32628</v>
      </c>
      <c r="T1377" t="s">
        <v>34357</v>
      </c>
      <c r="U1377" t="s">
        <v>32634</v>
      </c>
      <c r="V1377" t="s">
        <v>32788</v>
      </c>
      <c r="W1377">
        <v>250</v>
      </c>
      <c r="X1377">
        <v>1.5</v>
      </c>
      <c r="Y1377" t="s">
        <v>32654</v>
      </c>
      <c r="AC1377">
        <v>1</v>
      </c>
      <c r="AD1377" t="str">
        <f t="shared" si="210"/>
        <v/>
      </c>
      <c r="AE1377" t="str">
        <f t="shared" si="215"/>
        <v/>
      </c>
      <c r="AF1377" t="str">
        <f t="shared" ref="AF1377:AF1440" si="218">IF((S1377&lt;&gt;"tühi")*(F1377&lt;&gt;"Elamumaa")*(G1377&lt;&gt;"Elamumaa")*(H1377&lt;&gt;"Elamumaa"),IF(Z1377=0,"",Z1377),"")</f>
        <v/>
      </c>
      <c r="AG1377">
        <f t="shared" si="216"/>
        <v>1</v>
      </c>
      <c r="AH1377">
        <f t="shared" si="213"/>
        <v>2.8</v>
      </c>
      <c r="AI1377">
        <v>0.14499999999999999</v>
      </c>
      <c r="AJ1377">
        <f t="shared" si="212"/>
        <v>0.40599999999999997</v>
      </c>
      <c r="AK1377" t="str">
        <f t="shared" si="214"/>
        <v/>
      </c>
      <c r="AL1377" t="str">
        <f t="shared" si="217"/>
        <v/>
      </c>
    </row>
    <row r="1378" spans="1:39" x14ac:dyDescent="0.2">
      <c r="A1378" t="s">
        <v>17623</v>
      </c>
      <c r="B1378" t="s">
        <v>122</v>
      </c>
      <c r="C1378" t="s">
        <v>17624</v>
      </c>
      <c r="D1378" s="1">
        <v>37739</v>
      </c>
      <c r="E1378" s="1">
        <v>43951</v>
      </c>
      <c r="F1378" t="s">
        <v>26</v>
      </c>
      <c r="I1378">
        <v>100</v>
      </c>
      <c r="J1378">
        <v>0</v>
      </c>
      <c r="K1378">
        <v>0</v>
      </c>
      <c r="L1378">
        <v>2949</v>
      </c>
      <c r="M1378">
        <v>2949</v>
      </c>
      <c r="N1378" t="s">
        <v>20</v>
      </c>
      <c r="O1378" t="s">
        <v>17625</v>
      </c>
      <c r="P1378" t="s">
        <v>44</v>
      </c>
      <c r="Q1378" t="s">
        <v>34233</v>
      </c>
      <c r="R1378" t="s">
        <v>34233</v>
      </c>
      <c r="S1378" t="s">
        <v>34233</v>
      </c>
      <c r="T1378" t="s">
        <v>34233</v>
      </c>
      <c r="V1378" t="s">
        <v>32788</v>
      </c>
      <c r="AD1378" t="str">
        <f t="shared" si="210"/>
        <v/>
      </c>
      <c r="AE1378" t="str">
        <f t="shared" si="215"/>
        <v/>
      </c>
      <c r="AF1378" t="str">
        <f t="shared" si="218"/>
        <v/>
      </c>
      <c r="AG1378" t="str">
        <f t="shared" si="216"/>
        <v/>
      </c>
      <c r="AH1378" t="str">
        <f t="shared" si="213"/>
        <v/>
      </c>
      <c r="AI1378">
        <v>0.14499999999999999</v>
      </c>
      <c r="AJ1378" t="str">
        <f t="shared" si="212"/>
        <v/>
      </c>
      <c r="AK1378" t="str">
        <f t="shared" si="214"/>
        <v/>
      </c>
      <c r="AL1378" t="str">
        <f t="shared" si="217"/>
        <v/>
      </c>
    </row>
    <row r="1379" spans="1:39" x14ac:dyDescent="0.2">
      <c r="A1379" t="s">
        <v>17635</v>
      </c>
      <c r="B1379" t="s">
        <v>122</v>
      </c>
      <c r="C1379" t="s">
        <v>17636</v>
      </c>
      <c r="D1379" s="1">
        <v>37739</v>
      </c>
      <c r="E1379" s="1">
        <v>43951</v>
      </c>
      <c r="F1379" t="s">
        <v>26</v>
      </c>
      <c r="I1379">
        <v>100</v>
      </c>
      <c r="J1379">
        <v>0</v>
      </c>
      <c r="K1379">
        <v>0</v>
      </c>
      <c r="L1379">
        <v>423</v>
      </c>
      <c r="M1379">
        <v>423</v>
      </c>
      <c r="N1379" t="s">
        <v>20</v>
      </c>
      <c r="O1379" t="s">
        <v>17637</v>
      </c>
      <c r="P1379" t="s">
        <v>44</v>
      </c>
      <c r="Q1379" t="s">
        <v>34233</v>
      </c>
      <c r="R1379" t="s">
        <v>34233</v>
      </c>
      <c r="S1379" t="s">
        <v>34233</v>
      </c>
      <c r="T1379" t="s">
        <v>34233</v>
      </c>
      <c r="V1379" t="s">
        <v>32788</v>
      </c>
      <c r="AD1379" t="str">
        <f t="shared" si="210"/>
        <v/>
      </c>
      <c r="AE1379" t="str">
        <f t="shared" si="215"/>
        <v/>
      </c>
      <c r="AF1379" t="str">
        <f t="shared" si="218"/>
        <v/>
      </c>
      <c r="AG1379" t="str">
        <f t="shared" si="216"/>
        <v/>
      </c>
      <c r="AH1379" t="str">
        <f t="shared" si="213"/>
        <v/>
      </c>
      <c r="AI1379">
        <v>0.14499999999999999</v>
      </c>
      <c r="AJ1379" t="str">
        <f t="shared" si="212"/>
        <v/>
      </c>
      <c r="AK1379" t="str">
        <f t="shared" si="214"/>
        <v/>
      </c>
      <c r="AL1379" t="str">
        <f t="shared" si="217"/>
        <v/>
      </c>
    </row>
    <row r="1380" spans="1:39" x14ac:dyDescent="0.2">
      <c r="A1380" t="s">
        <v>2932</v>
      </c>
      <c r="B1380" t="s">
        <v>122</v>
      </c>
      <c r="C1380" t="s">
        <v>2933</v>
      </c>
      <c r="D1380" s="1">
        <v>35849</v>
      </c>
      <c r="E1380" s="1">
        <v>44546</v>
      </c>
      <c r="F1380" t="s">
        <v>26</v>
      </c>
      <c r="I1380">
        <v>100</v>
      </c>
      <c r="J1380">
        <v>0</v>
      </c>
      <c r="K1380">
        <v>0</v>
      </c>
      <c r="L1380">
        <v>8581</v>
      </c>
      <c r="M1380">
        <v>8581</v>
      </c>
      <c r="N1380" t="s">
        <v>20</v>
      </c>
      <c r="O1380" t="s">
        <v>2934</v>
      </c>
      <c r="P1380" t="s">
        <v>22</v>
      </c>
      <c r="Q1380" t="s">
        <v>34233</v>
      </c>
      <c r="R1380" t="s">
        <v>34233</v>
      </c>
      <c r="S1380" t="s">
        <v>34233</v>
      </c>
      <c r="T1380" t="s">
        <v>34233</v>
      </c>
      <c r="V1380" t="s">
        <v>32714</v>
      </c>
      <c r="AD1380" t="str">
        <f t="shared" si="210"/>
        <v/>
      </c>
      <c r="AE1380" t="str">
        <f t="shared" si="215"/>
        <v/>
      </c>
      <c r="AF1380" t="str">
        <f t="shared" si="218"/>
        <v/>
      </c>
      <c r="AG1380" t="str">
        <f t="shared" si="216"/>
        <v/>
      </c>
      <c r="AH1380" t="str">
        <f t="shared" si="213"/>
        <v/>
      </c>
      <c r="AI1380">
        <v>0.14499999999999999</v>
      </c>
      <c r="AJ1380" t="str">
        <f t="shared" si="212"/>
        <v/>
      </c>
      <c r="AK1380" t="str">
        <f t="shared" si="214"/>
        <v/>
      </c>
      <c r="AL1380" t="str">
        <f t="shared" si="217"/>
        <v/>
      </c>
    </row>
    <row r="1381" spans="1:39" x14ac:dyDescent="0.2">
      <c r="A1381" t="s">
        <v>13203</v>
      </c>
      <c r="B1381" t="s">
        <v>122</v>
      </c>
      <c r="C1381" t="s">
        <v>13204</v>
      </c>
      <c r="D1381" s="1">
        <v>36915</v>
      </c>
      <c r="E1381" s="1">
        <v>44546</v>
      </c>
      <c r="F1381" t="s">
        <v>26</v>
      </c>
      <c r="I1381">
        <v>100</v>
      </c>
      <c r="J1381">
        <v>0</v>
      </c>
      <c r="K1381">
        <v>0</v>
      </c>
      <c r="L1381">
        <v>3518</v>
      </c>
      <c r="M1381">
        <v>3518</v>
      </c>
      <c r="N1381" t="s">
        <v>20</v>
      </c>
      <c r="O1381" t="s">
        <v>13205</v>
      </c>
      <c r="P1381" t="s">
        <v>22</v>
      </c>
      <c r="Q1381" t="s">
        <v>34233</v>
      </c>
      <c r="R1381" t="s">
        <v>34233</v>
      </c>
      <c r="S1381" t="s">
        <v>34233</v>
      </c>
      <c r="T1381" t="s">
        <v>34233</v>
      </c>
      <c r="V1381" t="s">
        <v>32711</v>
      </c>
      <c r="AD1381" t="str">
        <f t="shared" si="210"/>
        <v/>
      </c>
      <c r="AE1381" t="str">
        <f t="shared" si="215"/>
        <v/>
      </c>
      <c r="AF1381" t="str">
        <f t="shared" si="218"/>
        <v/>
      </c>
      <c r="AG1381" t="str">
        <f t="shared" si="216"/>
        <v/>
      </c>
      <c r="AH1381" t="str">
        <f t="shared" si="213"/>
        <v/>
      </c>
      <c r="AI1381">
        <v>0.14499999999999999</v>
      </c>
      <c r="AJ1381" t="str">
        <f t="shared" si="212"/>
        <v/>
      </c>
      <c r="AK1381" t="str">
        <f t="shared" si="214"/>
        <v/>
      </c>
      <c r="AL1381" t="str">
        <f t="shared" si="217"/>
        <v/>
      </c>
    </row>
    <row r="1382" spans="1:39" x14ac:dyDescent="0.2">
      <c r="A1382" t="s">
        <v>14468</v>
      </c>
      <c r="B1382" t="s">
        <v>122</v>
      </c>
      <c r="C1382" t="s">
        <v>14469</v>
      </c>
      <c r="D1382" s="1">
        <v>37284</v>
      </c>
      <c r="E1382" s="1">
        <v>44546</v>
      </c>
      <c r="F1382" t="s">
        <v>26</v>
      </c>
      <c r="I1382">
        <v>100</v>
      </c>
      <c r="J1382">
        <v>0</v>
      </c>
      <c r="K1382">
        <v>0</v>
      </c>
      <c r="L1382">
        <v>6654</v>
      </c>
      <c r="M1382">
        <v>6654</v>
      </c>
      <c r="N1382" t="s">
        <v>20</v>
      </c>
      <c r="O1382" t="s">
        <v>14470</v>
      </c>
      <c r="P1382" t="s">
        <v>44</v>
      </c>
      <c r="Q1382" t="s">
        <v>34233</v>
      </c>
      <c r="R1382" t="s">
        <v>34233</v>
      </c>
      <c r="S1382" t="s">
        <v>34233</v>
      </c>
      <c r="T1382" t="s">
        <v>34233</v>
      </c>
      <c r="V1382" t="s">
        <v>32714</v>
      </c>
      <c r="AD1382" t="str">
        <f t="shared" si="210"/>
        <v/>
      </c>
      <c r="AE1382" t="str">
        <f t="shared" si="215"/>
        <v/>
      </c>
      <c r="AF1382" t="str">
        <f t="shared" si="218"/>
        <v/>
      </c>
      <c r="AG1382" t="str">
        <f t="shared" si="216"/>
        <v/>
      </c>
      <c r="AH1382" t="str">
        <f t="shared" si="213"/>
        <v/>
      </c>
      <c r="AI1382">
        <v>0.14499999999999999</v>
      </c>
      <c r="AJ1382" t="str">
        <f t="shared" si="212"/>
        <v/>
      </c>
      <c r="AK1382" t="str">
        <f t="shared" si="214"/>
        <v/>
      </c>
      <c r="AL1382" t="str">
        <f t="shared" si="217"/>
        <v/>
      </c>
    </row>
    <row r="1383" spans="1:39" x14ac:dyDescent="0.2">
      <c r="A1383" t="s">
        <v>22736</v>
      </c>
      <c r="B1383" t="s">
        <v>122</v>
      </c>
      <c r="C1383" t="s">
        <v>22737</v>
      </c>
      <c r="D1383" s="1">
        <v>38814</v>
      </c>
      <c r="E1383" s="1">
        <v>44214</v>
      </c>
      <c r="F1383" t="s">
        <v>26</v>
      </c>
      <c r="I1383">
        <v>100</v>
      </c>
      <c r="J1383">
        <v>0</v>
      </c>
      <c r="K1383">
        <v>0</v>
      </c>
      <c r="L1383">
        <v>6529</v>
      </c>
      <c r="M1383">
        <v>6529</v>
      </c>
      <c r="N1383" t="s">
        <v>20</v>
      </c>
      <c r="O1383" t="s">
        <v>22738</v>
      </c>
      <c r="P1383" t="s">
        <v>44</v>
      </c>
      <c r="Q1383" t="s">
        <v>34233</v>
      </c>
      <c r="R1383" t="s">
        <v>34233</v>
      </c>
      <c r="S1383" t="s">
        <v>34233</v>
      </c>
      <c r="T1383" t="s">
        <v>34233</v>
      </c>
      <c r="AD1383" t="str">
        <f t="shared" si="210"/>
        <v/>
      </c>
      <c r="AE1383" t="str">
        <f t="shared" si="215"/>
        <v/>
      </c>
      <c r="AF1383" t="str">
        <f t="shared" si="218"/>
        <v/>
      </c>
      <c r="AG1383" t="str">
        <f t="shared" si="216"/>
        <v/>
      </c>
      <c r="AH1383" t="str">
        <f t="shared" si="213"/>
        <v/>
      </c>
      <c r="AI1383">
        <v>0.14499999999999999</v>
      </c>
      <c r="AJ1383" t="str">
        <f t="shared" si="212"/>
        <v/>
      </c>
      <c r="AK1383" t="str">
        <f t="shared" si="214"/>
        <v/>
      </c>
      <c r="AL1383" t="str">
        <f t="shared" si="217"/>
        <v/>
      </c>
    </row>
    <row r="1384" spans="1:39" x14ac:dyDescent="0.2">
      <c r="A1384" t="s">
        <v>23328</v>
      </c>
      <c r="B1384" t="s">
        <v>122</v>
      </c>
      <c r="C1384" t="s">
        <v>23329</v>
      </c>
      <c r="D1384" s="1">
        <v>38989</v>
      </c>
      <c r="E1384" s="1">
        <v>44645</v>
      </c>
      <c r="F1384" t="s">
        <v>889</v>
      </c>
      <c r="I1384">
        <v>100</v>
      </c>
      <c r="J1384">
        <v>0</v>
      </c>
      <c r="K1384">
        <v>0</v>
      </c>
      <c r="L1384">
        <v>7603</v>
      </c>
      <c r="M1384">
        <v>7603</v>
      </c>
      <c r="N1384" t="s">
        <v>20</v>
      </c>
      <c r="O1384" t="s">
        <v>23330</v>
      </c>
      <c r="P1384" t="s">
        <v>2356</v>
      </c>
      <c r="Q1384" t="s">
        <v>34233</v>
      </c>
      <c r="R1384" t="s">
        <v>34233</v>
      </c>
      <c r="S1384" t="s">
        <v>33942</v>
      </c>
      <c r="T1384" t="s">
        <v>34233</v>
      </c>
      <c r="V1384" t="s">
        <v>34939</v>
      </c>
      <c r="AD1384" t="str">
        <f t="shared" si="210"/>
        <v/>
      </c>
      <c r="AE1384" t="str">
        <f t="shared" si="215"/>
        <v/>
      </c>
      <c r="AF1384" t="str">
        <f t="shared" si="218"/>
        <v/>
      </c>
      <c r="AG1384" t="str">
        <f t="shared" si="216"/>
        <v/>
      </c>
      <c r="AH1384" t="str">
        <f t="shared" si="213"/>
        <v/>
      </c>
      <c r="AI1384">
        <v>0.14499999999999999</v>
      </c>
      <c r="AJ1384" t="str">
        <f t="shared" si="212"/>
        <v/>
      </c>
      <c r="AK1384" t="str">
        <f t="shared" si="214"/>
        <v/>
      </c>
      <c r="AL1384" t="str">
        <f t="shared" si="217"/>
        <v/>
      </c>
    </row>
    <row r="1385" spans="1:39" x14ac:dyDescent="0.2">
      <c r="A1385" t="s">
        <v>23331</v>
      </c>
      <c r="B1385" t="s">
        <v>122</v>
      </c>
      <c r="C1385" t="s">
        <v>23332</v>
      </c>
      <c r="D1385" s="1">
        <v>38989</v>
      </c>
      <c r="E1385" s="1">
        <v>44336</v>
      </c>
      <c r="F1385" t="s">
        <v>474</v>
      </c>
      <c r="I1385">
        <v>100</v>
      </c>
      <c r="J1385">
        <v>0</v>
      </c>
      <c r="K1385">
        <v>0</v>
      </c>
      <c r="L1385">
        <v>45</v>
      </c>
      <c r="M1385">
        <v>45</v>
      </c>
      <c r="N1385" t="s">
        <v>20</v>
      </c>
      <c r="O1385" t="s">
        <v>23333</v>
      </c>
      <c r="P1385" t="s">
        <v>2356</v>
      </c>
      <c r="Q1385" t="s">
        <v>34233</v>
      </c>
      <c r="R1385" t="s">
        <v>34233</v>
      </c>
      <c r="S1385" t="s">
        <v>33942</v>
      </c>
      <c r="T1385" t="s">
        <v>34233</v>
      </c>
      <c r="U1385" t="s">
        <v>32641</v>
      </c>
      <c r="V1385" t="s">
        <v>32766</v>
      </c>
      <c r="W1385">
        <v>15</v>
      </c>
      <c r="X1385">
        <v>1</v>
      </c>
      <c r="Y1385">
        <v>1</v>
      </c>
      <c r="Z1385">
        <v>15</v>
      </c>
      <c r="AD1385">
        <f t="shared" si="210"/>
        <v>15</v>
      </c>
      <c r="AE1385" t="str">
        <f t="shared" si="215"/>
        <v/>
      </c>
      <c r="AF1385" t="str">
        <f t="shared" si="218"/>
        <v/>
      </c>
      <c r="AG1385" t="str">
        <f t="shared" si="216"/>
        <v/>
      </c>
      <c r="AH1385" t="str">
        <f t="shared" si="213"/>
        <v/>
      </c>
      <c r="AI1385">
        <v>0.14499999999999999</v>
      </c>
      <c r="AJ1385" t="str">
        <f t="shared" si="212"/>
        <v/>
      </c>
      <c r="AK1385" t="str">
        <f t="shared" si="214"/>
        <v/>
      </c>
      <c r="AL1385" t="str">
        <f t="shared" si="217"/>
        <v/>
      </c>
    </row>
    <row r="1386" spans="1:39" x14ac:dyDescent="0.2">
      <c r="A1386" t="s">
        <v>23325</v>
      </c>
      <c r="B1386" t="s">
        <v>122</v>
      </c>
      <c r="C1386" t="s">
        <v>23326</v>
      </c>
      <c r="D1386" s="1">
        <v>38989</v>
      </c>
      <c r="E1386" s="1">
        <v>44546</v>
      </c>
      <c r="F1386" t="s">
        <v>39</v>
      </c>
      <c r="I1386">
        <v>100</v>
      </c>
      <c r="J1386">
        <v>0</v>
      </c>
      <c r="K1386">
        <v>0</v>
      </c>
      <c r="L1386">
        <v>13265</v>
      </c>
      <c r="M1386">
        <v>13265</v>
      </c>
      <c r="N1386" t="s">
        <v>20</v>
      </c>
      <c r="O1386" t="s">
        <v>23327</v>
      </c>
      <c r="P1386" t="s">
        <v>2356</v>
      </c>
      <c r="Q1386" t="s">
        <v>34233</v>
      </c>
      <c r="R1386" t="s">
        <v>34233</v>
      </c>
      <c r="S1386" t="s">
        <v>32627</v>
      </c>
      <c r="T1386" t="s">
        <v>34233</v>
      </c>
      <c r="V1386" t="s">
        <v>34939</v>
      </c>
      <c r="AD1386" t="str">
        <f t="shared" si="210"/>
        <v/>
      </c>
      <c r="AE1386" t="str">
        <f t="shared" si="215"/>
        <v/>
      </c>
      <c r="AF1386" t="str">
        <f t="shared" si="218"/>
        <v/>
      </c>
      <c r="AG1386" t="str">
        <f t="shared" si="216"/>
        <v/>
      </c>
      <c r="AH1386" t="str">
        <f t="shared" si="213"/>
        <v/>
      </c>
      <c r="AI1386">
        <v>0.14499999999999999</v>
      </c>
      <c r="AJ1386" t="str">
        <f t="shared" si="212"/>
        <v/>
      </c>
      <c r="AK1386" t="str">
        <f t="shared" si="214"/>
        <v/>
      </c>
      <c r="AL1386" t="str">
        <f t="shared" si="217"/>
        <v/>
      </c>
    </row>
    <row r="1387" spans="1:39" x14ac:dyDescent="0.2">
      <c r="A1387" t="s">
        <v>7749</v>
      </c>
      <c r="B1387" t="s">
        <v>122</v>
      </c>
      <c r="C1387" t="s">
        <v>7750</v>
      </c>
      <c r="D1387" s="1">
        <v>36286</v>
      </c>
      <c r="E1387" s="1">
        <v>44432</v>
      </c>
      <c r="F1387" t="s">
        <v>26</v>
      </c>
      <c r="I1387">
        <v>100</v>
      </c>
      <c r="J1387">
        <v>0</v>
      </c>
      <c r="K1387">
        <v>0</v>
      </c>
      <c r="L1387">
        <v>120</v>
      </c>
      <c r="M1387">
        <v>120</v>
      </c>
      <c r="N1387" t="s">
        <v>20</v>
      </c>
      <c r="O1387" t="s">
        <v>7751</v>
      </c>
      <c r="P1387" t="s">
        <v>2356</v>
      </c>
      <c r="Q1387" t="s">
        <v>34233</v>
      </c>
      <c r="R1387" t="s">
        <v>34233</v>
      </c>
      <c r="S1387" t="s">
        <v>34233</v>
      </c>
      <c r="T1387" t="s">
        <v>34233</v>
      </c>
      <c r="AD1387" t="str">
        <f t="shared" si="210"/>
        <v/>
      </c>
      <c r="AE1387" t="str">
        <f t="shared" si="215"/>
        <v/>
      </c>
      <c r="AF1387" t="str">
        <f t="shared" si="218"/>
        <v/>
      </c>
      <c r="AG1387" t="str">
        <f t="shared" si="216"/>
        <v/>
      </c>
      <c r="AH1387" t="str">
        <f t="shared" si="213"/>
        <v/>
      </c>
      <c r="AI1387">
        <v>0.14499999999999999</v>
      </c>
      <c r="AJ1387" t="str">
        <f t="shared" si="212"/>
        <v/>
      </c>
      <c r="AK1387" t="str">
        <f t="shared" si="214"/>
        <v/>
      </c>
      <c r="AL1387" t="str">
        <f t="shared" si="217"/>
        <v/>
      </c>
    </row>
    <row r="1388" spans="1:39" x14ac:dyDescent="0.2">
      <c r="A1388" t="s">
        <v>31507</v>
      </c>
      <c r="B1388" t="s">
        <v>122</v>
      </c>
      <c r="C1388" t="s">
        <v>31508</v>
      </c>
      <c r="D1388" s="1">
        <v>43957</v>
      </c>
      <c r="E1388" s="1">
        <v>44581</v>
      </c>
      <c r="F1388" t="s">
        <v>26</v>
      </c>
      <c r="I1388">
        <v>100</v>
      </c>
      <c r="J1388">
        <v>0</v>
      </c>
      <c r="K1388">
        <v>0</v>
      </c>
      <c r="L1388">
        <v>48885</v>
      </c>
      <c r="M1388">
        <v>48885</v>
      </c>
      <c r="N1388" t="s">
        <v>20</v>
      </c>
      <c r="O1388" t="s">
        <v>31509</v>
      </c>
      <c r="P1388" t="s">
        <v>44</v>
      </c>
      <c r="Q1388" t="s">
        <v>34233</v>
      </c>
      <c r="R1388" t="s">
        <v>34233</v>
      </c>
      <c r="S1388" t="s">
        <v>34233</v>
      </c>
      <c r="T1388" t="s">
        <v>34233</v>
      </c>
      <c r="V1388" t="s">
        <v>32669</v>
      </c>
      <c r="AD1388" t="str">
        <f t="shared" si="210"/>
        <v/>
      </c>
      <c r="AE1388" t="str">
        <f t="shared" si="215"/>
        <v/>
      </c>
      <c r="AF1388" t="str">
        <f t="shared" si="218"/>
        <v/>
      </c>
      <c r="AG1388" t="str">
        <f t="shared" si="216"/>
        <v/>
      </c>
      <c r="AH1388" t="str">
        <f t="shared" si="213"/>
        <v/>
      </c>
      <c r="AI1388">
        <v>0.14499999999999999</v>
      </c>
      <c r="AJ1388" t="str">
        <f t="shared" si="212"/>
        <v/>
      </c>
      <c r="AK1388" t="str">
        <f t="shared" si="214"/>
        <v/>
      </c>
      <c r="AL1388" t="str">
        <f t="shared" si="217"/>
        <v/>
      </c>
    </row>
    <row r="1389" spans="1:39" x14ac:dyDescent="0.2">
      <c r="A1389" t="s">
        <v>17724</v>
      </c>
      <c r="B1389" t="s">
        <v>122</v>
      </c>
      <c r="C1389" t="s">
        <v>17725</v>
      </c>
      <c r="D1389" s="1">
        <v>37763</v>
      </c>
      <c r="E1389" s="1">
        <v>44546</v>
      </c>
      <c r="F1389" t="s">
        <v>889</v>
      </c>
      <c r="I1389">
        <v>100</v>
      </c>
      <c r="J1389">
        <v>0</v>
      </c>
      <c r="K1389">
        <v>0</v>
      </c>
      <c r="L1389">
        <v>2121</v>
      </c>
      <c r="M1389">
        <v>2121</v>
      </c>
      <c r="N1389" t="s">
        <v>20</v>
      </c>
      <c r="O1389" t="s">
        <v>17726</v>
      </c>
      <c r="P1389" t="s">
        <v>28</v>
      </c>
      <c r="Q1389" t="s">
        <v>34233</v>
      </c>
      <c r="R1389" t="s">
        <v>34233</v>
      </c>
      <c r="S1389" t="s">
        <v>33942</v>
      </c>
      <c r="T1389" t="s">
        <v>34233</v>
      </c>
      <c r="AD1389" t="str">
        <f t="shared" si="210"/>
        <v/>
      </c>
      <c r="AE1389" t="str">
        <f t="shared" si="215"/>
        <v/>
      </c>
      <c r="AF1389" t="str">
        <f t="shared" si="218"/>
        <v/>
      </c>
      <c r="AG1389" t="str">
        <f t="shared" si="216"/>
        <v/>
      </c>
      <c r="AH1389" t="str">
        <f t="shared" si="213"/>
        <v/>
      </c>
      <c r="AI1389">
        <v>0.14499999999999999</v>
      </c>
      <c r="AJ1389" t="str">
        <f t="shared" si="212"/>
        <v/>
      </c>
      <c r="AK1389" t="str">
        <f t="shared" si="214"/>
        <v/>
      </c>
      <c r="AL1389" t="str">
        <f t="shared" si="217"/>
        <v/>
      </c>
    </row>
    <row r="1390" spans="1:39" x14ac:dyDescent="0.2">
      <c r="A1390" t="s">
        <v>18467</v>
      </c>
      <c r="B1390" t="s">
        <v>122</v>
      </c>
      <c r="C1390" t="s">
        <v>18468</v>
      </c>
      <c r="D1390" s="1">
        <v>37991</v>
      </c>
      <c r="E1390" s="1">
        <v>43456</v>
      </c>
      <c r="F1390" s="9" t="s">
        <v>26</v>
      </c>
      <c r="I1390">
        <v>100</v>
      </c>
      <c r="J1390">
        <v>0</v>
      </c>
      <c r="K1390">
        <v>0</v>
      </c>
      <c r="L1390">
        <v>435</v>
      </c>
      <c r="M1390">
        <v>435</v>
      </c>
      <c r="N1390" t="s">
        <v>20</v>
      </c>
      <c r="O1390" t="s">
        <v>18469</v>
      </c>
      <c r="P1390" t="s">
        <v>28</v>
      </c>
      <c r="Q1390" t="s">
        <v>34233</v>
      </c>
      <c r="R1390" t="s">
        <v>34233</v>
      </c>
      <c r="S1390" t="s">
        <v>34233</v>
      </c>
      <c r="T1390" t="s">
        <v>34233</v>
      </c>
      <c r="V1390" t="s">
        <v>32647</v>
      </c>
      <c r="AD1390" t="str">
        <f t="shared" si="210"/>
        <v/>
      </c>
      <c r="AE1390" t="str">
        <f t="shared" si="215"/>
        <v/>
      </c>
      <c r="AF1390" t="str">
        <f t="shared" si="218"/>
        <v/>
      </c>
      <c r="AG1390" t="str">
        <f t="shared" si="216"/>
        <v/>
      </c>
      <c r="AH1390" t="str">
        <f t="shared" si="213"/>
        <v/>
      </c>
      <c r="AI1390">
        <v>0.14499999999999999</v>
      </c>
      <c r="AJ1390" t="str">
        <f t="shared" si="212"/>
        <v/>
      </c>
      <c r="AK1390" t="str">
        <f t="shared" si="214"/>
        <v/>
      </c>
      <c r="AL1390" t="str">
        <f t="shared" si="217"/>
        <v/>
      </c>
      <c r="AM1390" t="s">
        <v>33922</v>
      </c>
    </row>
    <row r="1391" spans="1:39" x14ac:dyDescent="0.2">
      <c r="A1391" t="s">
        <v>15652</v>
      </c>
      <c r="B1391" t="s">
        <v>122</v>
      </c>
      <c r="C1391" t="s">
        <v>15653</v>
      </c>
      <c r="D1391" s="1">
        <v>37455</v>
      </c>
      <c r="E1391" s="1">
        <v>43957</v>
      </c>
      <c r="F1391" t="s">
        <v>889</v>
      </c>
      <c r="I1391">
        <v>100</v>
      </c>
      <c r="J1391">
        <v>0</v>
      </c>
      <c r="K1391">
        <v>0</v>
      </c>
      <c r="L1391">
        <v>1395</v>
      </c>
      <c r="M1391">
        <v>1395</v>
      </c>
      <c r="N1391" t="s">
        <v>20</v>
      </c>
      <c r="O1391" t="s">
        <v>15651</v>
      </c>
      <c r="P1391" t="s">
        <v>44</v>
      </c>
      <c r="Q1391" t="s">
        <v>34233</v>
      </c>
      <c r="R1391" t="s">
        <v>34233</v>
      </c>
      <c r="S1391" t="s">
        <v>33942</v>
      </c>
      <c r="T1391" t="s">
        <v>34233</v>
      </c>
      <c r="V1391" t="s">
        <v>32790</v>
      </c>
      <c r="AD1391" t="str">
        <f t="shared" si="210"/>
        <v/>
      </c>
      <c r="AE1391" t="str">
        <f t="shared" si="215"/>
        <v/>
      </c>
      <c r="AF1391" t="str">
        <f t="shared" si="218"/>
        <v/>
      </c>
      <c r="AG1391" t="str">
        <f t="shared" si="216"/>
        <v/>
      </c>
      <c r="AH1391" t="str">
        <f t="shared" si="213"/>
        <v/>
      </c>
      <c r="AI1391">
        <v>0.14499999999999999</v>
      </c>
      <c r="AJ1391" t="str">
        <f t="shared" si="212"/>
        <v/>
      </c>
      <c r="AK1391" t="str">
        <f t="shared" si="214"/>
        <v/>
      </c>
      <c r="AL1391" t="str">
        <f t="shared" si="217"/>
        <v/>
      </c>
    </row>
    <row r="1392" spans="1:39" x14ac:dyDescent="0.2">
      <c r="A1392" t="s">
        <v>27018</v>
      </c>
      <c r="B1392" t="s">
        <v>122</v>
      </c>
      <c r="C1392" t="s">
        <v>27019</v>
      </c>
      <c r="D1392" s="1">
        <v>41631</v>
      </c>
      <c r="E1392" s="1">
        <v>43951</v>
      </c>
      <c r="F1392" t="s">
        <v>26</v>
      </c>
      <c r="I1392">
        <v>100</v>
      </c>
      <c r="J1392">
        <v>0</v>
      </c>
      <c r="K1392">
        <v>0</v>
      </c>
      <c r="L1392">
        <v>638</v>
      </c>
      <c r="M1392">
        <v>638</v>
      </c>
      <c r="N1392" t="s">
        <v>20</v>
      </c>
      <c r="O1392" t="s">
        <v>27020</v>
      </c>
      <c r="P1392" t="s">
        <v>44</v>
      </c>
      <c r="Q1392" t="s">
        <v>34233</v>
      </c>
      <c r="R1392" t="s">
        <v>34233</v>
      </c>
      <c r="S1392" t="s">
        <v>34233</v>
      </c>
      <c r="T1392" t="s">
        <v>34233</v>
      </c>
      <c r="AD1392" t="str">
        <f t="shared" si="210"/>
        <v/>
      </c>
      <c r="AE1392" t="str">
        <f t="shared" si="215"/>
        <v/>
      </c>
      <c r="AF1392" t="str">
        <f t="shared" si="218"/>
        <v/>
      </c>
      <c r="AG1392" t="str">
        <f t="shared" si="216"/>
        <v/>
      </c>
      <c r="AH1392" t="str">
        <f t="shared" si="213"/>
        <v/>
      </c>
      <c r="AI1392">
        <v>0.14499999999999999</v>
      </c>
      <c r="AJ1392" t="str">
        <f t="shared" si="212"/>
        <v/>
      </c>
      <c r="AK1392" t="str">
        <f t="shared" si="214"/>
        <v/>
      </c>
      <c r="AL1392" t="str">
        <f t="shared" si="217"/>
        <v/>
      </c>
    </row>
    <row r="1393" spans="1:38" x14ac:dyDescent="0.2">
      <c r="A1393" t="s">
        <v>8431</v>
      </c>
      <c r="B1393" t="s">
        <v>122</v>
      </c>
      <c r="C1393" t="s">
        <v>8432</v>
      </c>
      <c r="D1393" s="1">
        <v>36243</v>
      </c>
      <c r="E1393" s="1">
        <v>43456</v>
      </c>
      <c r="F1393" t="s">
        <v>19</v>
      </c>
      <c r="I1393">
        <v>100</v>
      </c>
      <c r="J1393">
        <v>0</v>
      </c>
      <c r="K1393">
        <v>0</v>
      </c>
      <c r="L1393">
        <v>764</v>
      </c>
      <c r="M1393">
        <v>764</v>
      </c>
      <c r="N1393" t="s">
        <v>20</v>
      </c>
      <c r="O1393" t="s">
        <v>8433</v>
      </c>
      <c r="P1393" t="s">
        <v>28</v>
      </c>
      <c r="Q1393" t="s">
        <v>34233</v>
      </c>
      <c r="R1393" t="s">
        <v>34233</v>
      </c>
      <c r="S1393" t="s">
        <v>32628</v>
      </c>
      <c r="T1393" t="s">
        <v>34349</v>
      </c>
      <c r="AD1393" t="str">
        <f t="shared" si="210"/>
        <v/>
      </c>
      <c r="AE1393" t="str">
        <f t="shared" si="215"/>
        <v/>
      </c>
      <c r="AF1393" t="str">
        <f t="shared" si="218"/>
        <v/>
      </c>
      <c r="AG1393" s="17">
        <v>1</v>
      </c>
      <c r="AH1393">
        <f t="shared" si="213"/>
        <v>2.8</v>
      </c>
      <c r="AI1393">
        <v>0.14499999999999999</v>
      </c>
      <c r="AJ1393">
        <f t="shared" si="212"/>
        <v>0.40599999999999997</v>
      </c>
      <c r="AK1393" t="str">
        <f t="shared" si="214"/>
        <v/>
      </c>
      <c r="AL1393" t="str">
        <f t="shared" si="217"/>
        <v/>
      </c>
    </row>
    <row r="1394" spans="1:38" x14ac:dyDescent="0.2">
      <c r="A1394" t="s">
        <v>6424</v>
      </c>
      <c r="B1394" t="s">
        <v>122</v>
      </c>
      <c r="C1394" t="s">
        <v>6425</v>
      </c>
      <c r="D1394" s="1">
        <v>36171</v>
      </c>
      <c r="E1394" s="1">
        <v>43456</v>
      </c>
      <c r="F1394" t="s">
        <v>19</v>
      </c>
      <c r="I1394">
        <v>100</v>
      </c>
      <c r="J1394">
        <v>0</v>
      </c>
      <c r="K1394">
        <v>0</v>
      </c>
      <c r="L1394">
        <v>1166</v>
      </c>
      <c r="M1394">
        <v>1166</v>
      </c>
      <c r="N1394" t="s">
        <v>20</v>
      </c>
      <c r="O1394" t="s">
        <v>6426</v>
      </c>
      <c r="P1394" t="s">
        <v>28</v>
      </c>
      <c r="Q1394" t="s">
        <v>34233</v>
      </c>
      <c r="R1394" t="s">
        <v>34233</v>
      </c>
      <c r="S1394" t="s">
        <v>33797</v>
      </c>
      <c r="T1394" t="s">
        <v>34357</v>
      </c>
      <c r="AD1394" t="str">
        <f t="shared" si="210"/>
        <v/>
      </c>
      <c r="AE1394" t="str">
        <f t="shared" si="215"/>
        <v/>
      </c>
      <c r="AF1394" t="str">
        <f t="shared" si="218"/>
        <v/>
      </c>
      <c r="AG1394" s="17">
        <v>1</v>
      </c>
      <c r="AH1394">
        <f t="shared" si="213"/>
        <v>2.8</v>
      </c>
      <c r="AI1394">
        <v>0.14499999999999999</v>
      </c>
      <c r="AJ1394">
        <f t="shared" si="212"/>
        <v>0.40599999999999997</v>
      </c>
      <c r="AK1394" t="str">
        <f t="shared" si="214"/>
        <v/>
      </c>
      <c r="AL1394" t="str">
        <f t="shared" si="217"/>
        <v/>
      </c>
    </row>
    <row r="1395" spans="1:38" x14ac:dyDescent="0.2">
      <c r="A1395" t="s">
        <v>6421</v>
      </c>
      <c r="B1395" t="s">
        <v>122</v>
      </c>
      <c r="C1395" t="s">
        <v>6422</v>
      </c>
      <c r="D1395" s="1">
        <v>36171</v>
      </c>
      <c r="E1395" s="1">
        <v>43456</v>
      </c>
      <c r="F1395" t="s">
        <v>19</v>
      </c>
      <c r="I1395">
        <v>100</v>
      </c>
      <c r="J1395">
        <v>0</v>
      </c>
      <c r="K1395">
        <v>0</v>
      </c>
      <c r="L1395">
        <v>1222</v>
      </c>
      <c r="M1395">
        <v>1222</v>
      </c>
      <c r="N1395" t="s">
        <v>20</v>
      </c>
      <c r="O1395" t="s">
        <v>6423</v>
      </c>
      <c r="P1395" t="s">
        <v>28</v>
      </c>
      <c r="Q1395" t="s">
        <v>34233</v>
      </c>
      <c r="R1395" t="s">
        <v>34233</v>
      </c>
      <c r="S1395" t="s">
        <v>32628</v>
      </c>
      <c r="T1395" t="s">
        <v>34349</v>
      </c>
      <c r="AD1395" t="str">
        <f t="shared" si="210"/>
        <v/>
      </c>
      <c r="AE1395" t="str">
        <f t="shared" si="215"/>
        <v/>
      </c>
      <c r="AF1395" t="str">
        <f t="shared" si="218"/>
        <v/>
      </c>
      <c r="AG1395" s="17">
        <v>1</v>
      </c>
      <c r="AH1395">
        <f t="shared" si="213"/>
        <v>2.8</v>
      </c>
      <c r="AI1395">
        <v>0.14499999999999999</v>
      </c>
      <c r="AJ1395">
        <f t="shared" si="212"/>
        <v>0.40599999999999997</v>
      </c>
      <c r="AK1395" t="str">
        <f t="shared" si="214"/>
        <v/>
      </c>
      <c r="AL1395" t="str">
        <f t="shared" si="217"/>
        <v/>
      </c>
    </row>
    <row r="1396" spans="1:38" x14ac:dyDescent="0.2">
      <c r="A1396" t="s">
        <v>12002</v>
      </c>
      <c r="B1396" t="s">
        <v>122</v>
      </c>
      <c r="C1396" t="s">
        <v>12003</v>
      </c>
      <c r="D1396" s="1">
        <v>36676</v>
      </c>
      <c r="E1396" s="1">
        <v>43456</v>
      </c>
      <c r="F1396" t="s">
        <v>19</v>
      </c>
      <c r="I1396">
        <v>100</v>
      </c>
      <c r="J1396">
        <v>0</v>
      </c>
      <c r="K1396">
        <v>0</v>
      </c>
      <c r="L1396">
        <v>1178</v>
      </c>
      <c r="M1396">
        <v>1178</v>
      </c>
      <c r="N1396" t="s">
        <v>20</v>
      </c>
      <c r="O1396" t="s">
        <v>12004</v>
      </c>
      <c r="P1396" t="s">
        <v>28</v>
      </c>
      <c r="Q1396" t="s">
        <v>34233</v>
      </c>
      <c r="R1396" t="s">
        <v>34233</v>
      </c>
      <c r="S1396" t="s">
        <v>32628</v>
      </c>
      <c r="T1396" t="s">
        <v>34349</v>
      </c>
      <c r="AD1396" t="str">
        <f t="shared" si="210"/>
        <v/>
      </c>
      <c r="AE1396" t="str">
        <f t="shared" si="215"/>
        <v/>
      </c>
      <c r="AF1396" t="str">
        <f t="shared" si="218"/>
        <v/>
      </c>
      <c r="AG1396" s="17">
        <v>1</v>
      </c>
      <c r="AH1396">
        <f t="shared" si="213"/>
        <v>2.8</v>
      </c>
      <c r="AI1396">
        <v>0.14499999999999999</v>
      </c>
      <c r="AJ1396">
        <f t="shared" si="212"/>
        <v>0.40599999999999997</v>
      </c>
      <c r="AK1396" t="str">
        <f t="shared" si="214"/>
        <v/>
      </c>
      <c r="AL1396" t="str">
        <f t="shared" si="217"/>
        <v/>
      </c>
    </row>
    <row r="1397" spans="1:38" x14ac:dyDescent="0.2">
      <c r="A1397" t="s">
        <v>14739</v>
      </c>
      <c r="B1397" t="s">
        <v>122</v>
      </c>
      <c r="C1397" t="s">
        <v>14740</v>
      </c>
      <c r="D1397" s="1">
        <v>37300</v>
      </c>
      <c r="E1397" s="1">
        <v>43456</v>
      </c>
      <c r="F1397" t="s">
        <v>19</v>
      </c>
      <c r="I1397">
        <v>100</v>
      </c>
      <c r="J1397">
        <v>0</v>
      </c>
      <c r="K1397">
        <v>0</v>
      </c>
      <c r="L1397">
        <v>832</v>
      </c>
      <c r="M1397">
        <v>832</v>
      </c>
      <c r="N1397" t="s">
        <v>20</v>
      </c>
      <c r="O1397" t="s">
        <v>14741</v>
      </c>
      <c r="P1397" t="s">
        <v>28</v>
      </c>
      <c r="Q1397" t="s">
        <v>34233</v>
      </c>
      <c r="R1397" t="s">
        <v>34233</v>
      </c>
      <c r="S1397" t="s">
        <v>32628</v>
      </c>
      <c r="T1397" t="s">
        <v>34366</v>
      </c>
      <c r="U1397" t="s">
        <v>32634</v>
      </c>
      <c r="V1397" t="s">
        <v>32709</v>
      </c>
      <c r="X1397">
        <v>2</v>
      </c>
      <c r="Y1397" t="s">
        <v>32661</v>
      </c>
      <c r="AB1397">
        <v>25</v>
      </c>
      <c r="AC1397">
        <v>1</v>
      </c>
      <c r="AD1397" t="str">
        <f t="shared" si="210"/>
        <v/>
      </c>
      <c r="AE1397" t="str">
        <f t="shared" si="215"/>
        <v/>
      </c>
      <c r="AF1397" t="str">
        <f t="shared" si="218"/>
        <v/>
      </c>
      <c r="AG1397">
        <f t="shared" ref="AG1397:AG1414" si="219">IF((S1397&lt;&gt;"tühi")*(AC1397&lt;&gt;""),AC1397,"")</f>
        <v>1</v>
      </c>
      <c r="AH1397">
        <f t="shared" si="213"/>
        <v>2.8</v>
      </c>
      <c r="AI1397">
        <v>0.14499999999999999</v>
      </c>
      <c r="AJ1397">
        <f t="shared" si="212"/>
        <v>0.40599999999999997</v>
      </c>
      <c r="AK1397" t="str">
        <f t="shared" si="214"/>
        <v/>
      </c>
      <c r="AL1397" t="str">
        <f t="shared" si="217"/>
        <v/>
      </c>
    </row>
    <row r="1398" spans="1:38" x14ac:dyDescent="0.2">
      <c r="A1398" t="s">
        <v>14696</v>
      </c>
      <c r="B1398" t="s">
        <v>122</v>
      </c>
      <c r="C1398" t="s">
        <v>14697</v>
      </c>
      <c r="D1398" s="1">
        <v>37298</v>
      </c>
      <c r="E1398" s="1">
        <v>43456</v>
      </c>
      <c r="F1398" t="s">
        <v>19</v>
      </c>
      <c r="I1398">
        <v>100</v>
      </c>
      <c r="J1398">
        <v>0</v>
      </c>
      <c r="K1398">
        <v>0</v>
      </c>
      <c r="L1398">
        <v>957</v>
      </c>
      <c r="M1398">
        <v>957</v>
      </c>
      <c r="N1398" t="s">
        <v>20</v>
      </c>
      <c r="O1398" t="s">
        <v>14698</v>
      </c>
      <c r="P1398" t="s">
        <v>28</v>
      </c>
      <c r="Q1398" t="s">
        <v>34233</v>
      </c>
      <c r="R1398" t="s">
        <v>34233</v>
      </c>
      <c r="S1398" t="s">
        <v>32628</v>
      </c>
      <c r="T1398" t="s">
        <v>34349</v>
      </c>
      <c r="U1398" t="s">
        <v>32634</v>
      </c>
      <c r="V1398" t="s">
        <v>32709</v>
      </c>
      <c r="X1398">
        <v>2</v>
      </c>
      <c r="Y1398" t="s">
        <v>32661</v>
      </c>
      <c r="AB1398">
        <v>25</v>
      </c>
      <c r="AC1398">
        <v>1</v>
      </c>
      <c r="AD1398" t="str">
        <f t="shared" si="210"/>
        <v/>
      </c>
      <c r="AE1398" t="str">
        <f t="shared" si="215"/>
        <v/>
      </c>
      <c r="AF1398" t="str">
        <f t="shared" si="218"/>
        <v/>
      </c>
      <c r="AG1398">
        <f t="shared" si="219"/>
        <v>1</v>
      </c>
      <c r="AH1398">
        <f t="shared" si="213"/>
        <v>2.8</v>
      </c>
      <c r="AI1398">
        <v>0.14499999999999999</v>
      </c>
      <c r="AJ1398">
        <f t="shared" si="212"/>
        <v>0.40599999999999997</v>
      </c>
      <c r="AK1398" t="str">
        <f t="shared" si="214"/>
        <v/>
      </c>
      <c r="AL1398" t="str">
        <f t="shared" si="217"/>
        <v/>
      </c>
    </row>
    <row r="1399" spans="1:38" x14ac:dyDescent="0.2">
      <c r="A1399" t="s">
        <v>14748</v>
      </c>
      <c r="B1399" t="s">
        <v>122</v>
      </c>
      <c r="C1399" t="s">
        <v>14749</v>
      </c>
      <c r="D1399" s="1">
        <v>37300</v>
      </c>
      <c r="E1399" s="1">
        <v>43456</v>
      </c>
      <c r="F1399" t="s">
        <v>19</v>
      </c>
      <c r="I1399">
        <v>100</v>
      </c>
      <c r="J1399">
        <v>0</v>
      </c>
      <c r="K1399">
        <v>0</v>
      </c>
      <c r="L1399">
        <v>909</v>
      </c>
      <c r="M1399">
        <v>909</v>
      </c>
      <c r="N1399" t="s">
        <v>20</v>
      </c>
      <c r="O1399" t="s">
        <v>14750</v>
      </c>
      <c r="P1399" t="s">
        <v>28</v>
      </c>
      <c r="Q1399" t="s">
        <v>34233</v>
      </c>
      <c r="R1399" t="s">
        <v>34233</v>
      </c>
      <c r="S1399" t="s">
        <v>32628</v>
      </c>
      <c r="T1399" t="s">
        <v>34349</v>
      </c>
      <c r="U1399" t="s">
        <v>32634</v>
      </c>
      <c r="V1399" t="s">
        <v>32709</v>
      </c>
      <c r="X1399">
        <v>2</v>
      </c>
      <c r="Y1399" t="s">
        <v>32661</v>
      </c>
      <c r="AB1399">
        <v>25</v>
      </c>
      <c r="AC1399">
        <v>1</v>
      </c>
      <c r="AD1399" t="str">
        <f t="shared" si="210"/>
        <v/>
      </c>
      <c r="AE1399" t="str">
        <f t="shared" si="215"/>
        <v/>
      </c>
      <c r="AF1399" t="str">
        <f t="shared" si="218"/>
        <v/>
      </c>
      <c r="AG1399">
        <f t="shared" si="219"/>
        <v>1</v>
      </c>
      <c r="AH1399">
        <f t="shared" si="213"/>
        <v>2.8</v>
      </c>
      <c r="AI1399">
        <v>0.14499999999999999</v>
      </c>
      <c r="AJ1399">
        <f t="shared" si="212"/>
        <v>0.40599999999999997</v>
      </c>
      <c r="AK1399" t="str">
        <f t="shared" si="214"/>
        <v/>
      </c>
      <c r="AL1399" t="str">
        <f t="shared" si="217"/>
        <v/>
      </c>
    </row>
    <row r="1400" spans="1:38" x14ac:dyDescent="0.2">
      <c r="A1400" t="s">
        <v>14690</v>
      </c>
      <c r="B1400" t="s">
        <v>122</v>
      </c>
      <c r="C1400" t="s">
        <v>14691</v>
      </c>
      <c r="D1400" s="1">
        <v>37298</v>
      </c>
      <c r="E1400" s="1">
        <v>43456</v>
      </c>
      <c r="F1400" t="s">
        <v>19</v>
      </c>
      <c r="I1400">
        <v>100</v>
      </c>
      <c r="J1400">
        <v>0</v>
      </c>
      <c r="K1400">
        <v>0</v>
      </c>
      <c r="L1400">
        <v>946</v>
      </c>
      <c r="M1400">
        <v>946</v>
      </c>
      <c r="N1400" t="s">
        <v>20</v>
      </c>
      <c r="O1400" t="s">
        <v>14692</v>
      </c>
      <c r="P1400" t="s">
        <v>28</v>
      </c>
      <c r="Q1400" t="s">
        <v>34233</v>
      </c>
      <c r="R1400" t="s">
        <v>34233</v>
      </c>
      <c r="S1400" t="s">
        <v>33797</v>
      </c>
      <c r="T1400" t="s">
        <v>34354</v>
      </c>
      <c r="U1400" t="s">
        <v>32634</v>
      </c>
      <c r="V1400" t="s">
        <v>32709</v>
      </c>
      <c r="X1400">
        <v>2</v>
      </c>
      <c r="Y1400" t="s">
        <v>32661</v>
      </c>
      <c r="AB1400">
        <v>25</v>
      </c>
      <c r="AC1400">
        <v>1</v>
      </c>
      <c r="AD1400" t="str">
        <f t="shared" si="210"/>
        <v/>
      </c>
      <c r="AE1400" t="str">
        <f t="shared" si="215"/>
        <v/>
      </c>
      <c r="AF1400" t="str">
        <f t="shared" si="218"/>
        <v/>
      </c>
      <c r="AG1400">
        <f t="shared" si="219"/>
        <v>1</v>
      </c>
      <c r="AH1400">
        <f t="shared" si="213"/>
        <v>2.8</v>
      </c>
      <c r="AI1400">
        <v>0.14499999999999999</v>
      </c>
      <c r="AJ1400">
        <f t="shared" si="212"/>
        <v>0.40599999999999997</v>
      </c>
      <c r="AK1400" t="str">
        <f t="shared" si="214"/>
        <v/>
      </c>
      <c r="AL1400" t="str">
        <f t="shared" si="217"/>
        <v/>
      </c>
    </row>
    <row r="1401" spans="1:38" x14ac:dyDescent="0.2">
      <c r="A1401" t="s">
        <v>14763</v>
      </c>
      <c r="B1401" t="s">
        <v>122</v>
      </c>
      <c r="C1401" t="s">
        <v>14764</v>
      </c>
      <c r="D1401" s="1">
        <v>37300</v>
      </c>
      <c r="E1401" s="1">
        <v>43456</v>
      </c>
      <c r="F1401" t="s">
        <v>19</v>
      </c>
      <c r="I1401">
        <v>100</v>
      </c>
      <c r="J1401">
        <v>0</v>
      </c>
      <c r="K1401">
        <v>0</v>
      </c>
      <c r="L1401">
        <v>1001</v>
      </c>
      <c r="M1401">
        <v>1001</v>
      </c>
      <c r="N1401" t="s">
        <v>20</v>
      </c>
      <c r="O1401" t="s">
        <v>14765</v>
      </c>
      <c r="P1401" t="s">
        <v>28</v>
      </c>
      <c r="Q1401" t="s">
        <v>34233</v>
      </c>
      <c r="R1401" t="s">
        <v>34233</v>
      </c>
      <c r="S1401" t="s">
        <v>32628</v>
      </c>
      <c r="T1401" t="s">
        <v>34357</v>
      </c>
      <c r="U1401" t="s">
        <v>32634</v>
      </c>
      <c r="V1401" t="s">
        <v>32709</v>
      </c>
      <c r="X1401">
        <v>2</v>
      </c>
      <c r="Y1401" t="s">
        <v>32661</v>
      </c>
      <c r="AB1401">
        <v>25</v>
      </c>
      <c r="AC1401">
        <v>1</v>
      </c>
      <c r="AD1401" t="str">
        <f t="shared" si="210"/>
        <v/>
      </c>
      <c r="AE1401" t="str">
        <f t="shared" si="215"/>
        <v/>
      </c>
      <c r="AF1401" t="str">
        <f t="shared" si="218"/>
        <v/>
      </c>
      <c r="AG1401">
        <f t="shared" si="219"/>
        <v>1</v>
      </c>
      <c r="AH1401">
        <f t="shared" si="213"/>
        <v>2.8</v>
      </c>
      <c r="AI1401">
        <v>0.14499999999999999</v>
      </c>
      <c r="AJ1401">
        <f t="shared" si="212"/>
        <v>0.40599999999999997</v>
      </c>
      <c r="AK1401" t="str">
        <f t="shared" si="214"/>
        <v/>
      </c>
      <c r="AL1401" t="str">
        <f t="shared" si="217"/>
        <v/>
      </c>
    </row>
    <row r="1402" spans="1:38" x14ac:dyDescent="0.2">
      <c r="A1402" t="s">
        <v>14655</v>
      </c>
      <c r="B1402" t="s">
        <v>122</v>
      </c>
      <c r="C1402" t="s">
        <v>14656</v>
      </c>
      <c r="D1402" s="1">
        <v>37298</v>
      </c>
      <c r="E1402" s="1">
        <v>43456</v>
      </c>
      <c r="F1402" t="s">
        <v>19</v>
      </c>
      <c r="I1402">
        <v>100</v>
      </c>
      <c r="J1402">
        <v>0</v>
      </c>
      <c r="K1402">
        <v>0</v>
      </c>
      <c r="L1402">
        <v>998</v>
      </c>
      <c r="M1402">
        <v>998</v>
      </c>
      <c r="N1402" t="s">
        <v>20</v>
      </c>
      <c r="O1402" t="s">
        <v>14657</v>
      </c>
      <c r="P1402" t="s">
        <v>28</v>
      </c>
      <c r="Q1402" t="s">
        <v>34233</v>
      </c>
      <c r="R1402" t="s">
        <v>34233</v>
      </c>
      <c r="S1402" t="s">
        <v>32628</v>
      </c>
      <c r="T1402" t="s">
        <v>34356</v>
      </c>
      <c r="U1402" t="s">
        <v>32634</v>
      </c>
      <c r="V1402" t="s">
        <v>32709</v>
      </c>
      <c r="X1402">
        <v>2</v>
      </c>
      <c r="Y1402" t="s">
        <v>32661</v>
      </c>
      <c r="AB1402">
        <v>25</v>
      </c>
      <c r="AC1402">
        <v>1</v>
      </c>
      <c r="AD1402" t="str">
        <f t="shared" si="210"/>
        <v/>
      </c>
      <c r="AE1402" t="str">
        <f t="shared" si="215"/>
        <v/>
      </c>
      <c r="AF1402" t="str">
        <f t="shared" si="218"/>
        <v/>
      </c>
      <c r="AG1402">
        <f t="shared" si="219"/>
        <v>1</v>
      </c>
      <c r="AH1402">
        <f t="shared" si="213"/>
        <v>2.8</v>
      </c>
      <c r="AI1402">
        <v>0.14499999999999999</v>
      </c>
      <c r="AJ1402">
        <f t="shared" si="212"/>
        <v>0.40599999999999997</v>
      </c>
      <c r="AK1402" t="str">
        <f t="shared" si="214"/>
        <v/>
      </c>
      <c r="AL1402" t="str">
        <f t="shared" si="217"/>
        <v/>
      </c>
    </row>
    <row r="1403" spans="1:38" x14ac:dyDescent="0.2">
      <c r="A1403" t="s">
        <v>14742</v>
      </c>
      <c r="B1403" t="s">
        <v>122</v>
      </c>
      <c r="C1403" t="s">
        <v>14743</v>
      </c>
      <c r="D1403" s="1">
        <v>37300</v>
      </c>
      <c r="E1403" s="1">
        <v>43456</v>
      </c>
      <c r="F1403" t="s">
        <v>26</v>
      </c>
      <c r="I1403">
        <v>100</v>
      </c>
      <c r="J1403">
        <v>0</v>
      </c>
      <c r="K1403">
        <v>0</v>
      </c>
      <c r="L1403">
        <v>153</v>
      </c>
      <c r="M1403">
        <v>153</v>
      </c>
      <c r="N1403" t="s">
        <v>20</v>
      </c>
      <c r="O1403" t="s">
        <v>14744</v>
      </c>
      <c r="P1403" t="s">
        <v>44</v>
      </c>
      <c r="Q1403" t="s">
        <v>34233</v>
      </c>
      <c r="R1403" t="s">
        <v>34233</v>
      </c>
      <c r="S1403" t="s">
        <v>34233</v>
      </c>
      <c r="T1403" t="s">
        <v>34233</v>
      </c>
      <c r="V1403" t="s">
        <v>32709</v>
      </c>
      <c r="AD1403" t="str">
        <f t="shared" ref="AD1403:AD1466" si="220">IF((S1403="tühi")*(F1403&lt;&gt;"Elamumaa")*(G1403&lt;&gt;"Elamumaa")*(H1403&lt;&gt;"Elamumaa"),IF(Z1403=0,"",Z1403),"")</f>
        <v/>
      </c>
      <c r="AE1403" t="str">
        <f t="shared" si="215"/>
        <v/>
      </c>
      <c r="AF1403" t="str">
        <f t="shared" si="218"/>
        <v/>
      </c>
      <c r="AG1403" t="str">
        <f t="shared" si="219"/>
        <v/>
      </c>
      <c r="AH1403" t="str">
        <f t="shared" si="213"/>
        <v/>
      </c>
      <c r="AI1403">
        <v>0.14499999999999999</v>
      </c>
      <c r="AJ1403" t="str">
        <f t="shared" si="212"/>
        <v/>
      </c>
      <c r="AK1403" t="str">
        <f t="shared" si="214"/>
        <v/>
      </c>
      <c r="AL1403" t="str">
        <f t="shared" si="217"/>
        <v/>
      </c>
    </row>
    <row r="1404" spans="1:38" x14ac:dyDescent="0.2">
      <c r="A1404" t="s">
        <v>14699</v>
      </c>
      <c r="B1404" t="s">
        <v>122</v>
      </c>
      <c r="C1404" t="s">
        <v>14700</v>
      </c>
      <c r="D1404" s="1">
        <v>37298</v>
      </c>
      <c r="E1404" s="1">
        <v>43456</v>
      </c>
      <c r="F1404" t="s">
        <v>26</v>
      </c>
      <c r="I1404">
        <v>100</v>
      </c>
      <c r="J1404">
        <v>0</v>
      </c>
      <c r="K1404">
        <v>0</v>
      </c>
      <c r="L1404">
        <v>154</v>
      </c>
      <c r="M1404">
        <v>154</v>
      </c>
      <c r="N1404" t="s">
        <v>20</v>
      </c>
      <c r="O1404" t="s">
        <v>14701</v>
      </c>
      <c r="P1404" t="s">
        <v>44</v>
      </c>
      <c r="Q1404" t="s">
        <v>34233</v>
      </c>
      <c r="R1404" t="s">
        <v>34233</v>
      </c>
      <c r="S1404" t="s">
        <v>34233</v>
      </c>
      <c r="T1404" t="s">
        <v>34233</v>
      </c>
      <c r="V1404" t="s">
        <v>32709</v>
      </c>
      <c r="AD1404" t="str">
        <f t="shared" si="220"/>
        <v/>
      </c>
      <c r="AE1404" t="str">
        <f t="shared" si="215"/>
        <v/>
      </c>
      <c r="AF1404" t="str">
        <f t="shared" si="218"/>
        <v/>
      </c>
      <c r="AG1404" t="str">
        <f t="shared" si="219"/>
        <v/>
      </c>
      <c r="AH1404" t="str">
        <f t="shared" si="213"/>
        <v/>
      </c>
      <c r="AI1404">
        <v>0.14499999999999999</v>
      </c>
      <c r="AJ1404" t="str">
        <f t="shared" si="212"/>
        <v/>
      </c>
      <c r="AK1404" t="str">
        <f t="shared" si="214"/>
        <v/>
      </c>
      <c r="AL1404" t="str">
        <f t="shared" si="217"/>
        <v/>
      </c>
    </row>
    <row r="1405" spans="1:38" x14ac:dyDescent="0.2">
      <c r="A1405" t="s">
        <v>12469</v>
      </c>
      <c r="B1405" t="s">
        <v>122</v>
      </c>
      <c r="C1405" t="s">
        <v>12470</v>
      </c>
      <c r="D1405" s="1">
        <v>36636</v>
      </c>
      <c r="E1405" s="1">
        <v>44546</v>
      </c>
      <c r="F1405" t="s">
        <v>26</v>
      </c>
      <c r="I1405">
        <v>100</v>
      </c>
      <c r="J1405">
        <v>0</v>
      </c>
      <c r="K1405">
        <v>0</v>
      </c>
      <c r="L1405">
        <v>1565</v>
      </c>
      <c r="M1405">
        <v>1565</v>
      </c>
      <c r="N1405" t="s">
        <v>20</v>
      </c>
      <c r="O1405" t="s">
        <v>12471</v>
      </c>
      <c r="P1405" t="s">
        <v>44</v>
      </c>
      <c r="Q1405" t="s">
        <v>34233</v>
      </c>
      <c r="R1405" t="s">
        <v>34233</v>
      </c>
      <c r="S1405" t="s">
        <v>34233</v>
      </c>
      <c r="T1405" t="s">
        <v>34233</v>
      </c>
      <c r="V1405" t="s">
        <v>34956</v>
      </c>
      <c r="AD1405" t="str">
        <f t="shared" si="220"/>
        <v/>
      </c>
      <c r="AE1405" t="str">
        <f t="shared" si="215"/>
        <v/>
      </c>
      <c r="AF1405" t="str">
        <f t="shared" si="218"/>
        <v/>
      </c>
      <c r="AG1405" t="str">
        <f t="shared" si="219"/>
        <v/>
      </c>
      <c r="AH1405" t="str">
        <f t="shared" si="213"/>
        <v/>
      </c>
      <c r="AI1405">
        <v>0.14499999999999999</v>
      </c>
      <c r="AJ1405" t="str">
        <f t="shared" si="212"/>
        <v/>
      </c>
      <c r="AK1405" t="str">
        <f t="shared" si="214"/>
        <v/>
      </c>
      <c r="AL1405" t="str">
        <f t="shared" si="217"/>
        <v/>
      </c>
    </row>
    <row r="1406" spans="1:38" x14ac:dyDescent="0.2">
      <c r="A1406" t="s">
        <v>12514</v>
      </c>
      <c r="B1406" t="s">
        <v>122</v>
      </c>
      <c r="C1406" t="s">
        <v>12515</v>
      </c>
      <c r="D1406" s="1">
        <v>36636</v>
      </c>
      <c r="E1406" s="1">
        <v>43456</v>
      </c>
      <c r="F1406" t="s">
        <v>19</v>
      </c>
      <c r="I1406">
        <v>100</v>
      </c>
      <c r="J1406">
        <v>0</v>
      </c>
      <c r="K1406">
        <v>0</v>
      </c>
      <c r="L1406">
        <v>1921</v>
      </c>
      <c r="M1406">
        <v>1921</v>
      </c>
      <c r="N1406" t="s">
        <v>20</v>
      </c>
      <c r="O1406" t="s">
        <v>12516</v>
      </c>
      <c r="P1406" t="s">
        <v>28</v>
      </c>
      <c r="Q1406" t="s">
        <v>34233</v>
      </c>
      <c r="R1406" t="s">
        <v>34233</v>
      </c>
      <c r="S1406" t="s">
        <v>32628</v>
      </c>
      <c r="T1406" t="s">
        <v>34357</v>
      </c>
      <c r="U1406" t="s">
        <v>32634</v>
      </c>
      <c r="V1406" t="s">
        <v>34956</v>
      </c>
      <c r="W1406">
        <v>400</v>
      </c>
      <c r="X1406">
        <v>2</v>
      </c>
      <c r="Y1406">
        <v>1</v>
      </c>
      <c r="Z1406">
        <v>500</v>
      </c>
      <c r="AA1406">
        <v>8</v>
      </c>
      <c r="AB1406">
        <v>35</v>
      </c>
      <c r="AC1406">
        <v>1</v>
      </c>
      <c r="AD1406" t="str">
        <f t="shared" si="220"/>
        <v/>
      </c>
      <c r="AE1406" t="str">
        <f t="shared" si="215"/>
        <v/>
      </c>
      <c r="AF1406" t="str">
        <f t="shared" si="218"/>
        <v/>
      </c>
      <c r="AG1406">
        <f t="shared" si="219"/>
        <v>1</v>
      </c>
      <c r="AH1406">
        <f t="shared" si="213"/>
        <v>2.8</v>
      </c>
      <c r="AI1406">
        <v>0.14499999999999999</v>
      </c>
      <c r="AJ1406">
        <f t="shared" si="212"/>
        <v>0.40599999999999997</v>
      </c>
      <c r="AK1406" t="str">
        <f t="shared" si="214"/>
        <v/>
      </c>
      <c r="AL1406" t="str">
        <f t="shared" si="217"/>
        <v/>
      </c>
    </row>
    <row r="1407" spans="1:38" x14ac:dyDescent="0.2">
      <c r="A1407" t="s">
        <v>12478</v>
      </c>
      <c r="B1407" t="s">
        <v>122</v>
      </c>
      <c r="C1407" t="s">
        <v>12479</v>
      </c>
      <c r="D1407" s="1">
        <v>36636</v>
      </c>
      <c r="E1407" s="1">
        <v>43456</v>
      </c>
      <c r="F1407" t="s">
        <v>19</v>
      </c>
      <c r="I1407">
        <v>100</v>
      </c>
      <c r="J1407">
        <v>0</v>
      </c>
      <c r="K1407">
        <v>0</v>
      </c>
      <c r="L1407">
        <v>1794</v>
      </c>
      <c r="M1407">
        <v>1794</v>
      </c>
      <c r="N1407" t="s">
        <v>20</v>
      </c>
      <c r="O1407" t="s">
        <v>12480</v>
      </c>
      <c r="P1407" t="s">
        <v>28</v>
      </c>
      <c r="Q1407" t="s">
        <v>34233</v>
      </c>
      <c r="R1407" t="s">
        <v>34233</v>
      </c>
      <c r="S1407" t="s">
        <v>32628</v>
      </c>
      <c r="T1407" t="s">
        <v>34357</v>
      </c>
      <c r="U1407" t="s">
        <v>32634</v>
      </c>
      <c r="V1407" t="s">
        <v>34956</v>
      </c>
      <c r="W1407">
        <v>400</v>
      </c>
      <c r="X1407">
        <v>2</v>
      </c>
      <c r="Y1407">
        <v>1</v>
      </c>
      <c r="Z1407">
        <v>500</v>
      </c>
      <c r="AA1407">
        <v>8</v>
      </c>
      <c r="AB1407">
        <v>35</v>
      </c>
      <c r="AC1407">
        <v>1</v>
      </c>
      <c r="AD1407" t="str">
        <f t="shared" si="220"/>
        <v/>
      </c>
      <c r="AE1407" t="str">
        <f t="shared" si="215"/>
        <v/>
      </c>
      <c r="AF1407" t="str">
        <f t="shared" si="218"/>
        <v/>
      </c>
      <c r="AG1407">
        <f t="shared" si="219"/>
        <v>1</v>
      </c>
      <c r="AH1407">
        <f t="shared" si="213"/>
        <v>2.8</v>
      </c>
      <c r="AI1407">
        <v>0.14499999999999999</v>
      </c>
      <c r="AJ1407">
        <f t="shared" si="212"/>
        <v>0.40599999999999997</v>
      </c>
      <c r="AK1407" t="str">
        <f t="shared" si="214"/>
        <v/>
      </c>
      <c r="AL1407" t="str">
        <f t="shared" si="217"/>
        <v/>
      </c>
    </row>
    <row r="1408" spans="1:38" x14ac:dyDescent="0.2">
      <c r="A1408" t="s">
        <v>12481</v>
      </c>
      <c r="B1408" t="s">
        <v>122</v>
      </c>
      <c r="C1408" t="s">
        <v>12482</v>
      </c>
      <c r="D1408" s="1">
        <v>36636</v>
      </c>
      <c r="E1408" s="1">
        <v>43456</v>
      </c>
      <c r="F1408" t="s">
        <v>19</v>
      </c>
      <c r="I1408">
        <v>100</v>
      </c>
      <c r="J1408">
        <v>0</v>
      </c>
      <c r="K1408">
        <v>0</v>
      </c>
      <c r="L1408">
        <v>1974</v>
      </c>
      <c r="M1408">
        <v>1974</v>
      </c>
      <c r="N1408" t="s">
        <v>20</v>
      </c>
      <c r="O1408" t="s">
        <v>12483</v>
      </c>
      <c r="P1408" t="s">
        <v>28</v>
      </c>
      <c r="Q1408" t="s">
        <v>34233</v>
      </c>
      <c r="R1408" t="s">
        <v>34233</v>
      </c>
      <c r="S1408" t="s">
        <v>32628</v>
      </c>
      <c r="T1408" t="s">
        <v>34349</v>
      </c>
      <c r="U1408" t="s">
        <v>32634</v>
      </c>
      <c r="V1408" t="s">
        <v>34956</v>
      </c>
      <c r="W1408">
        <v>400</v>
      </c>
      <c r="X1408">
        <v>2</v>
      </c>
      <c r="Y1408">
        <v>1</v>
      </c>
      <c r="Z1408">
        <v>500</v>
      </c>
      <c r="AA1408">
        <v>8</v>
      </c>
      <c r="AB1408">
        <v>35</v>
      </c>
      <c r="AC1408">
        <v>1</v>
      </c>
      <c r="AD1408" t="str">
        <f t="shared" si="220"/>
        <v/>
      </c>
      <c r="AE1408" t="str">
        <f t="shared" si="215"/>
        <v/>
      </c>
      <c r="AF1408" t="str">
        <f t="shared" si="218"/>
        <v/>
      </c>
      <c r="AG1408">
        <f t="shared" si="219"/>
        <v>1</v>
      </c>
      <c r="AH1408">
        <f t="shared" si="213"/>
        <v>2.8</v>
      </c>
      <c r="AI1408">
        <v>0.14499999999999999</v>
      </c>
      <c r="AJ1408">
        <f t="shared" si="212"/>
        <v>0.40599999999999997</v>
      </c>
      <c r="AK1408" t="str">
        <f t="shared" si="214"/>
        <v/>
      </c>
      <c r="AL1408" t="str">
        <f t="shared" si="217"/>
        <v/>
      </c>
    </row>
    <row r="1409" spans="1:39" x14ac:dyDescent="0.2">
      <c r="A1409" t="s">
        <v>12484</v>
      </c>
      <c r="B1409" t="s">
        <v>122</v>
      </c>
      <c r="C1409" t="s">
        <v>12485</v>
      </c>
      <c r="D1409" s="1">
        <v>36636</v>
      </c>
      <c r="E1409" s="1">
        <v>43456</v>
      </c>
      <c r="F1409" t="s">
        <v>19</v>
      </c>
      <c r="I1409">
        <v>100</v>
      </c>
      <c r="J1409">
        <v>0</v>
      </c>
      <c r="K1409">
        <v>0</v>
      </c>
      <c r="L1409">
        <v>1930</v>
      </c>
      <c r="M1409">
        <v>1930</v>
      </c>
      <c r="N1409" t="s">
        <v>20</v>
      </c>
      <c r="O1409" t="s">
        <v>12486</v>
      </c>
      <c r="P1409" t="s">
        <v>28</v>
      </c>
      <c r="Q1409" t="s">
        <v>34233</v>
      </c>
      <c r="R1409" t="s">
        <v>34233</v>
      </c>
      <c r="S1409" t="s">
        <v>33797</v>
      </c>
      <c r="T1409" t="s">
        <v>34349</v>
      </c>
      <c r="U1409" t="s">
        <v>32634</v>
      </c>
      <c r="V1409" t="s">
        <v>34956</v>
      </c>
      <c r="W1409">
        <v>400</v>
      </c>
      <c r="X1409">
        <v>2</v>
      </c>
      <c r="Y1409">
        <v>1</v>
      </c>
      <c r="Z1409">
        <v>500</v>
      </c>
      <c r="AA1409">
        <v>8</v>
      </c>
      <c r="AB1409">
        <v>35</v>
      </c>
      <c r="AC1409">
        <v>1</v>
      </c>
      <c r="AD1409" t="str">
        <f t="shared" si="220"/>
        <v/>
      </c>
      <c r="AE1409" t="str">
        <f t="shared" si="215"/>
        <v/>
      </c>
      <c r="AF1409" t="str">
        <f t="shared" si="218"/>
        <v/>
      </c>
      <c r="AG1409">
        <f t="shared" si="219"/>
        <v>1</v>
      </c>
      <c r="AH1409">
        <f t="shared" si="213"/>
        <v>2.8</v>
      </c>
      <c r="AI1409">
        <v>0.14499999999999999</v>
      </c>
      <c r="AJ1409">
        <f t="shared" si="212"/>
        <v>0.40599999999999997</v>
      </c>
      <c r="AK1409" t="str">
        <f t="shared" si="214"/>
        <v/>
      </c>
      <c r="AL1409" t="str">
        <f t="shared" si="217"/>
        <v/>
      </c>
    </row>
    <row r="1410" spans="1:39" x14ac:dyDescent="0.2">
      <c r="A1410" t="s">
        <v>12487</v>
      </c>
      <c r="B1410" t="s">
        <v>122</v>
      </c>
      <c r="C1410" t="s">
        <v>12488</v>
      </c>
      <c r="D1410" s="1">
        <v>36636</v>
      </c>
      <c r="E1410" s="1">
        <v>43456</v>
      </c>
      <c r="F1410" t="s">
        <v>19</v>
      </c>
      <c r="I1410">
        <v>100</v>
      </c>
      <c r="J1410">
        <v>0</v>
      </c>
      <c r="K1410">
        <v>0</v>
      </c>
      <c r="L1410">
        <v>1934</v>
      </c>
      <c r="M1410">
        <v>1934</v>
      </c>
      <c r="N1410" t="s">
        <v>20</v>
      </c>
      <c r="O1410" t="s">
        <v>12489</v>
      </c>
      <c r="P1410" t="s">
        <v>28</v>
      </c>
      <c r="Q1410" t="s">
        <v>34233</v>
      </c>
      <c r="R1410" t="s">
        <v>34233</v>
      </c>
      <c r="S1410" t="s">
        <v>32628</v>
      </c>
      <c r="T1410" t="s">
        <v>34349</v>
      </c>
      <c r="U1410" t="s">
        <v>32634</v>
      </c>
      <c r="V1410" t="s">
        <v>34956</v>
      </c>
      <c r="W1410">
        <v>400</v>
      </c>
      <c r="X1410">
        <v>2</v>
      </c>
      <c r="Y1410">
        <v>1</v>
      </c>
      <c r="Z1410">
        <v>500</v>
      </c>
      <c r="AA1410">
        <v>8</v>
      </c>
      <c r="AB1410">
        <v>35</v>
      </c>
      <c r="AC1410">
        <v>1</v>
      </c>
      <c r="AD1410" t="str">
        <f t="shared" si="220"/>
        <v/>
      </c>
      <c r="AE1410" t="str">
        <f t="shared" si="215"/>
        <v/>
      </c>
      <c r="AF1410" t="str">
        <f t="shared" si="218"/>
        <v/>
      </c>
      <c r="AG1410">
        <f t="shared" si="219"/>
        <v>1</v>
      </c>
      <c r="AH1410">
        <f t="shared" si="213"/>
        <v>2.8</v>
      </c>
      <c r="AI1410">
        <v>0.14499999999999999</v>
      </c>
      <c r="AJ1410">
        <f t="shared" ref="AJ1410:AJ1473" si="221">IF(COUNTBLANK(AH1410),"",AH1410*AI1410)</f>
        <v>0.40599999999999997</v>
      </c>
      <c r="AK1410" t="str">
        <f t="shared" si="214"/>
        <v/>
      </c>
      <c r="AL1410" t="str">
        <f t="shared" si="217"/>
        <v/>
      </c>
    </row>
    <row r="1411" spans="1:39" x14ac:dyDescent="0.2">
      <c r="A1411" t="s">
        <v>12490</v>
      </c>
      <c r="B1411" t="s">
        <v>122</v>
      </c>
      <c r="C1411" t="s">
        <v>12491</v>
      </c>
      <c r="D1411" s="1">
        <v>36636</v>
      </c>
      <c r="E1411" s="1">
        <v>43456</v>
      </c>
      <c r="F1411" t="s">
        <v>19</v>
      </c>
      <c r="I1411">
        <v>100</v>
      </c>
      <c r="J1411">
        <v>0</v>
      </c>
      <c r="K1411">
        <v>0</v>
      </c>
      <c r="L1411">
        <v>1925</v>
      </c>
      <c r="M1411">
        <v>1925</v>
      </c>
      <c r="N1411" t="s">
        <v>20</v>
      </c>
      <c r="O1411" t="s">
        <v>12492</v>
      </c>
      <c r="P1411" t="s">
        <v>28</v>
      </c>
      <c r="Q1411" t="s">
        <v>34233</v>
      </c>
      <c r="R1411" t="s">
        <v>34233</v>
      </c>
      <c r="S1411" t="s">
        <v>32628</v>
      </c>
      <c r="T1411" t="s">
        <v>34349</v>
      </c>
      <c r="U1411" t="s">
        <v>32634</v>
      </c>
      <c r="V1411" t="s">
        <v>34956</v>
      </c>
      <c r="W1411">
        <v>400</v>
      </c>
      <c r="X1411">
        <v>2</v>
      </c>
      <c r="Y1411">
        <v>1</v>
      </c>
      <c r="Z1411">
        <v>500</v>
      </c>
      <c r="AA1411">
        <v>8</v>
      </c>
      <c r="AB1411">
        <v>35</v>
      </c>
      <c r="AC1411">
        <v>1</v>
      </c>
      <c r="AD1411" t="str">
        <f t="shared" si="220"/>
        <v/>
      </c>
      <c r="AE1411" t="str">
        <f t="shared" si="215"/>
        <v/>
      </c>
      <c r="AF1411" t="str">
        <f t="shared" si="218"/>
        <v/>
      </c>
      <c r="AG1411">
        <f t="shared" si="219"/>
        <v>1</v>
      </c>
      <c r="AH1411">
        <f t="shared" ref="AH1411:AH1421" si="222">IF(AG1411="","",AG1411*2.8)</f>
        <v>2.8</v>
      </c>
      <c r="AI1411">
        <v>0.14499999999999999</v>
      </c>
      <c r="AJ1411">
        <f t="shared" si="221"/>
        <v>0.40599999999999997</v>
      </c>
      <c r="AK1411" t="str">
        <f t="shared" ref="AK1411:AK1421" si="223">IF(AE1411="","",AE1411*2.8)</f>
        <v/>
      </c>
      <c r="AL1411" t="str">
        <f t="shared" si="217"/>
        <v/>
      </c>
    </row>
    <row r="1412" spans="1:39" x14ac:dyDescent="0.2">
      <c r="A1412" t="s">
        <v>12493</v>
      </c>
      <c r="B1412" t="s">
        <v>122</v>
      </c>
      <c r="C1412" t="s">
        <v>12494</v>
      </c>
      <c r="D1412" s="1">
        <v>36636</v>
      </c>
      <c r="E1412" s="1">
        <v>43456</v>
      </c>
      <c r="F1412" t="s">
        <v>19</v>
      </c>
      <c r="I1412">
        <v>100</v>
      </c>
      <c r="J1412">
        <v>0</v>
      </c>
      <c r="K1412">
        <v>0</v>
      </c>
      <c r="L1412">
        <v>1826</v>
      </c>
      <c r="M1412">
        <v>1826</v>
      </c>
      <c r="N1412" t="s">
        <v>20</v>
      </c>
      <c r="O1412" t="s">
        <v>12495</v>
      </c>
      <c r="P1412" t="s">
        <v>28</v>
      </c>
      <c r="Q1412" t="s">
        <v>34234</v>
      </c>
      <c r="R1412" t="s">
        <v>33762</v>
      </c>
      <c r="S1412" t="s">
        <v>33942</v>
      </c>
      <c r="T1412" t="s">
        <v>34233</v>
      </c>
      <c r="U1412" t="s">
        <v>32634</v>
      </c>
      <c r="V1412" t="s">
        <v>34956</v>
      </c>
      <c r="W1412">
        <v>400</v>
      </c>
      <c r="X1412">
        <v>2</v>
      </c>
      <c r="Y1412">
        <v>1</v>
      </c>
      <c r="Z1412">
        <v>500</v>
      </c>
      <c r="AA1412">
        <v>8</v>
      </c>
      <c r="AB1412">
        <v>35</v>
      </c>
      <c r="AC1412">
        <v>1</v>
      </c>
      <c r="AD1412" t="str">
        <f t="shared" si="220"/>
        <v/>
      </c>
      <c r="AE1412">
        <f t="shared" si="215"/>
        <v>1</v>
      </c>
      <c r="AF1412" t="str">
        <f t="shared" si="218"/>
        <v/>
      </c>
      <c r="AG1412" t="str">
        <f t="shared" si="219"/>
        <v/>
      </c>
      <c r="AH1412" t="str">
        <f t="shared" si="222"/>
        <v/>
      </c>
      <c r="AI1412">
        <v>0.14499999999999999</v>
      </c>
      <c r="AJ1412" t="str">
        <f t="shared" si="221"/>
        <v/>
      </c>
      <c r="AK1412">
        <f t="shared" si="223"/>
        <v>2.8</v>
      </c>
      <c r="AL1412">
        <f t="shared" si="217"/>
        <v>0.40599999999999997</v>
      </c>
    </row>
    <row r="1413" spans="1:39" x14ac:dyDescent="0.2">
      <c r="A1413" t="s">
        <v>12496</v>
      </c>
      <c r="B1413" t="s">
        <v>122</v>
      </c>
      <c r="C1413" t="s">
        <v>12497</v>
      </c>
      <c r="D1413" s="1">
        <v>36636</v>
      </c>
      <c r="E1413" s="1">
        <v>43456</v>
      </c>
      <c r="F1413" t="s">
        <v>19</v>
      </c>
      <c r="I1413">
        <v>100</v>
      </c>
      <c r="J1413">
        <v>0</v>
      </c>
      <c r="K1413">
        <v>0</v>
      </c>
      <c r="L1413">
        <v>1924</v>
      </c>
      <c r="M1413">
        <v>1924</v>
      </c>
      <c r="N1413" t="s">
        <v>20</v>
      </c>
      <c r="O1413" t="s">
        <v>12498</v>
      </c>
      <c r="P1413" t="s">
        <v>28</v>
      </c>
      <c r="Q1413" t="s">
        <v>34233</v>
      </c>
      <c r="R1413" t="s">
        <v>34233</v>
      </c>
      <c r="S1413" t="s">
        <v>32628</v>
      </c>
      <c r="T1413" t="s">
        <v>34357</v>
      </c>
      <c r="U1413" t="s">
        <v>32634</v>
      </c>
      <c r="V1413" t="s">
        <v>34956</v>
      </c>
      <c r="W1413">
        <v>400</v>
      </c>
      <c r="X1413">
        <v>2</v>
      </c>
      <c r="Y1413">
        <v>1</v>
      </c>
      <c r="Z1413">
        <v>500</v>
      </c>
      <c r="AA1413">
        <v>8</v>
      </c>
      <c r="AB1413">
        <v>35</v>
      </c>
      <c r="AC1413">
        <v>1</v>
      </c>
      <c r="AD1413" t="str">
        <f t="shared" si="220"/>
        <v/>
      </c>
      <c r="AE1413" t="str">
        <f t="shared" si="215"/>
        <v/>
      </c>
      <c r="AF1413" t="str">
        <f t="shared" si="218"/>
        <v/>
      </c>
      <c r="AG1413">
        <f t="shared" si="219"/>
        <v>1</v>
      </c>
      <c r="AH1413">
        <f t="shared" si="222"/>
        <v>2.8</v>
      </c>
      <c r="AI1413">
        <v>0.14499999999999999</v>
      </c>
      <c r="AJ1413">
        <f t="shared" si="221"/>
        <v>0.40599999999999997</v>
      </c>
      <c r="AK1413" t="str">
        <f t="shared" si="223"/>
        <v/>
      </c>
      <c r="AL1413" t="str">
        <f t="shared" si="217"/>
        <v/>
      </c>
    </row>
    <row r="1414" spans="1:39" x14ac:dyDescent="0.2">
      <c r="A1414" t="s">
        <v>27133</v>
      </c>
      <c r="B1414" t="s">
        <v>122</v>
      </c>
      <c r="C1414" t="s">
        <v>27134</v>
      </c>
      <c r="D1414" s="1">
        <v>41711</v>
      </c>
      <c r="E1414" s="1">
        <v>44546</v>
      </c>
      <c r="F1414" t="s">
        <v>26</v>
      </c>
      <c r="I1414">
        <v>100</v>
      </c>
      <c r="J1414">
        <v>0</v>
      </c>
      <c r="K1414">
        <v>0</v>
      </c>
      <c r="L1414">
        <v>6274</v>
      </c>
      <c r="M1414">
        <v>6274</v>
      </c>
      <c r="N1414" t="s">
        <v>20</v>
      </c>
      <c r="O1414" t="s">
        <v>27135</v>
      </c>
      <c r="P1414" t="s">
        <v>44</v>
      </c>
      <c r="Q1414" t="s">
        <v>34233</v>
      </c>
      <c r="R1414" t="s">
        <v>34233</v>
      </c>
      <c r="S1414" t="s">
        <v>34233</v>
      </c>
      <c r="T1414" t="s">
        <v>34233</v>
      </c>
      <c r="V1414" t="s">
        <v>32791</v>
      </c>
      <c r="AD1414" t="str">
        <f t="shared" si="220"/>
        <v/>
      </c>
      <c r="AE1414" t="str">
        <f t="shared" ref="AE1414:AE1450" si="224">IF((S1414="tühi")*(AC1414&lt;&gt;""),AC1414,"")</f>
        <v/>
      </c>
      <c r="AF1414" t="str">
        <f t="shared" si="218"/>
        <v/>
      </c>
      <c r="AG1414" t="str">
        <f t="shared" si="219"/>
        <v/>
      </c>
      <c r="AH1414" t="str">
        <f t="shared" si="222"/>
        <v/>
      </c>
      <c r="AI1414">
        <v>0.14499999999999999</v>
      </c>
      <c r="AJ1414" t="str">
        <f t="shared" si="221"/>
        <v/>
      </c>
      <c r="AK1414" t="str">
        <f t="shared" si="223"/>
        <v/>
      </c>
      <c r="AL1414" t="str">
        <f t="shared" si="217"/>
        <v/>
      </c>
    </row>
    <row r="1415" spans="1:39" x14ac:dyDescent="0.2">
      <c r="A1415" t="s">
        <v>3407</v>
      </c>
      <c r="B1415" t="s">
        <v>122</v>
      </c>
      <c r="C1415" t="s">
        <v>3408</v>
      </c>
      <c r="D1415" s="1">
        <v>35929</v>
      </c>
      <c r="E1415" s="1">
        <v>43456</v>
      </c>
      <c r="F1415" t="s">
        <v>19</v>
      </c>
      <c r="I1415">
        <v>100</v>
      </c>
      <c r="J1415">
        <v>0</v>
      </c>
      <c r="K1415">
        <v>0</v>
      </c>
      <c r="L1415">
        <v>900</v>
      </c>
      <c r="M1415">
        <v>900</v>
      </c>
      <c r="N1415" t="s">
        <v>20</v>
      </c>
      <c r="O1415" t="s">
        <v>3409</v>
      </c>
      <c r="P1415" t="s">
        <v>28</v>
      </c>
      <c r="Q1415" t="s">
        <v>34233</v>
      </c>
      <c r="R1415" t="s">
        <v>34233</v>
      </c>
      <c r="S1415" t="s">
        <v>32628</v>
      </c>
      <c r="T1415" t="s">
        <v>34365</v>
      </c>
      <c r="U1415" t="s">
        <v>32648</v>
      </c>
      <c r="V1415" t="s">
        <v>32649</v>
      </c>
      <c r="W1415">
        <v>230</v>
      </c>
      <c r="X1415">
        <v>3</v>
      </c>
      <c r="Y1415" s="5" t="s">
        <v>32661</v>
      </c>
      <c r="AA1415">
        <v>12</v>
      </c>
      <c r="AB1415">
        <v>25</v>
      </c>
      <c r="AC1415">
        <v>2</v>
      </c>
      <c r="AD1415" t="str">
        <f t="shared" si="220"/>
        <v/>
      </c>
      <c r="AE1415" t="str">
        <f t="shared" si="224"/>
        <v/>
      </c>
      <c r="AF1415" t="str">
        <f t="shared" si="218"/>
        <v/>
      </c>
      <c r="AG1415">
        <v>1</v>
      </c>
      <c r="AH1415">
        <f t="shared" si="222"/>
        <v>2.8</v>
      </c>
      <c r="AI1415">
        <v>0.14499999999999999</v>
      </c>
      <c r="AJ1415">
        <f t="shared" si="221"/>
        <v>0.40599999999999997</v>
      </c>
      <c r="AK1415" t="str">
        <f t="shared" si="223"/>
        <v/>
      </c>
      <c r="AL1415" t="str">
        <f t="shared" si="217"/>
        <v/>
      </c>
      <c r="AM1415" t="s">
        <v>33882</v>
      </c>
    </row>
    <row r="1416" spans="1:39" x14ac:dyDescent="0.2">
      <c r="A1416" t="s">
        <v>3980</v>
      </c>
      <c r="B1416" t="s">
        <v>122</v>
      </c>
      <c r="C1416" t="s">
        <v>3981</v>
      </c>
      <c r="D1416" s="1">
        <v>36019</v>
      </c>
      <c r="E1416" s="1">
        <v>43456</v>
      </c>
      <c r="F1416" t="s">
        <v>19</v>
      </c>
      <c r="I1416">
        <v>100</v>
      </c>
      <c r="J1416">
        <v>0</v>
      </c>
      <c r="K1416">
        <v>0</v>
      </c>
      <c r="L1416">
        <v>1203</v>
      </c>
      <c r="M1416">
        <v>1203</v>
      </c>
      <c r="N1416" t="s">
        <v>20</v>
      </c>
      <c r="O1416" t="s">
        <v>3982</v>
      </c>
      <c r="P1416" t="s">
        <v>28</v>
      </c>
      <c r="Q1416" t="s">
        <v>34233</v>
      </c>
      <c r="R1416" t="s">
        <v>34233</v>
      </c>
      <c r="S1416" t="s">
        <v>32628</v>
      </c>
      <c r="T1416" t="s">
        <v>34365</v>
      </c>
      <c r="U1416" t="s">
        <v>32648</v>
      </c>
      <c r="V1416" t="s">
        <v>32649</v>
      </c>
      <c r="W1416">
        <v>310</v>
      </c>
      <c r="X1416">
        <v>3</v>
      </c>
      <c r="Y1416" s="5" t="s">
        <v>32661</v>
      </c>
      <c r="AA1416">
        <v>12</v>
      </c>
      <c r="AB1416">
        <v>25</v>
      </c>
      <c r="AC1416">
        <v>2</v>
      </c>
      <c r="AD1416" t="str">
        <f t="shared" si="220"/>
        <v/>
      </c>
      <c r="AE1416" t="str">
        <f t="shared" si="224"/>
        <v/>
      </c>
      <c r="AF1416" t="str">
        <f t="shared" si="218"/>
        <v/>
      </c>
      <c r="AG1416">
        <v>1</v>
      </c>
      <c r="AH1416">
        <f t="shared" si="222"/>
        <v>2.8</v>
      </c>
      <c r="AI1416">
        <v>0.14499999999999999</v>
      </c>
      <c r="AJ1416">
        <f t="shared" si="221"/>
        <v>0.40599999999999997</v>
      </c>
      <c r="AK1416" t="str">
        <f t="shared" si="223"/>
        <v/>
      </c>
      <c r="AL1416" t="str">
        <f t="shared" si="217"/>
        <v/>
      </c>
      <c r="AM1416" t="s">
        <v>33882</v>
      </c>
    </row>
    <row r="1417" spans="1:39" x14ac:dyDescent="0.2">
      <c r="A1417" t="s">
        <v>20316</v>
      </c>
      <c r="B1417" t="s">
        <v>122</v>
      </c>
      <c r="C1417" t="s">
        <v>20317</v>
      </c>
      <c r="D1417" s="1">
        <v>38363</v>
      </c>
      <c r="E1417" s="1">
        <v>44546</v>
      </c>
      <c r="F1417" t="s">
        <v>19</v>
      </c>
      <c r="I1417">
        <v>100</v>
      </c>
      <c r="J1417">
        <v>0</v>
      </c>
      <c r="K1417">
        <v>0</v>
      </c>
      <c r="L1417">
        <v>1222</v>
      </c>
      <c r="M1417">
        <v>1222</v>
      </c>
      <c r="N1417" t="s">
        <v>20</v>
      </c>
      <c r="O1417" t="s">
        <v>20318</v>
      </c>
      <c r="P1417" t="s">
        <v>28</v>
      </c>
      <c r="Q1417" t="s">
        <v>34233</v>
      </c>
      <c r="R1417" t="s">
        <v>34233</v>
      </c>
      <c r="S1417" t="s">
        <v>32628</v>
      </c>
      <c r="T1417" t="s">
        <v>34357</v>
      </c>
      <c r="U1417" t="s">
        <v>32648</v>
      </c>
      <c r="V1417" t="s">
        <v>32649</v>
      </c>
      <c r="W1417">
        <v>220</v>
      </c>
      <c r="X1417">
        <v>3</v>
      </c>
      <c r="Y1417" s="5" t="s">
        <v>32661</v>
      </c>
      <c r="AA1417">
        <v>12</v>
      </c>
      <c r="AB1417">
        <v>25</v>
      </c>
      <c r="AC1417">
        <v>2</v>
      </c>
      <c r="AD1417" t="str">
        <f t="shared" si="220"/>
        <v/>
      </c>
      <c r="AE1417" t="str">
        <f t="shared" si="224"/>
        <v/>
      </c>
      <c r="AF1417" t="str">
        <f t="shared" si="218"/>
        <v/>
      </c>
      <c r="AG1417">
        <v>1</v>
      </c>
      <c r="AH1417">
        <f t="shared" si="222"/>
        <v>2.8</v>
      </c>
      <c r="AI1417">
        <v>0.14499999999999999</v>
      </c>
      <c r="AJ1417">
        <f t="shared" si="221"/>
        <v>0.40599999999999997</v>
      </c>
      <c r="AK1417" t="str">
        <f t="shared" si="223"/>
        <v/>
      </c>
      <c r="AL1417" t="str">
        <f t="shared" si="217"/>
        <v/>
      </c>
      <c r="AM1417" t="s">
        <v>33882</v>
      </c>
    </row>
    <row r="1418" spans="1:39" x14ac:dyDescent="0.2">
      <c r="A1418" t="s">
        <v>15832</v>
      </c>
      <c r="B1418" t="s">
        <v>122</v>
      </c>
      <c r="C1418" t="s">
        <v>15833</v>
      </c>
      <c r="D1418" s="1">
        <v>37426</v>
      </c>
      <c r="E1418" s="1">
        <v>43951</v>
      </c>
      <c r="F1418" t="s">
        <v>2354</v>
      </c>
      <c r="I1418">
        <v>100</v>
      </c>
      <c r="J1418">
        <v>0</v>
      </c>
      <c r="K1418">
        <v>0</v>
      </c>
      <c r="L1418">
        <v>400</v>
      </c>
      <c r="M1418">
        <v>400</v>
      </c>
      <c r="N1418" t="s">
        <v>20</v>
      </c>
      <c r="O1418" t="s">
        <v>15834</v>
      </c>
      <c r="P1418" t="s">
        <v>28</v>
      </c>
      <c r="Q1418" t="s">
        <v>34233</v>
      </c>
      <c r="R1418" t="s">
        <v>34233</v>
      </c>
      <c r="S1418" t="s">
        <v>33942</v>
      </c>
      <c r="T1418" t="s">
        <v>34233</v>
      </c>
      <c r="V1418" t="s">
        <v>32791</v>
      </c>
      <c r="AD1418" t="str">
        <f t="shared" si="220"/>
        <v/>
      </c>
      <c r="AE1418" t="str">
        <f t="shared" si="224"/>
        <v/>
      </c>
      <c r="AF1418" t="str">
        <f t="shared" si="218"/>
        <v/>
      </c>
      <c r="AG1418" t="str">
        <f>IF((S1418&lt;&gt;"tühi")*(AC1418&lt;&gt;""),AC1418,"")</f>
        <v/>
      </c>
      <c r="AH1418" t="str">
        <f t="shared" si="222"/>
        <v/>
      </c>
      <c r="AI1418">
        <v>0.14499999999999999</v>
      </c>
      <c r="AJ1418" t="str">
        <f t="shared" si="221"/>
        <v/>
      </c>
      <c r="AK1418" t="str">
        <f t="shared" si="223"/>
        <v/>
      </c>
      <c r="AL1418" t="str">
        <f t="shared" si="217"/>
        <v/>
      </c>
    </row>
    <row r="1419" spans="1:39" x14ac:dyDescent="0.2">
      <c r="A1419" t="s">
        <v>3161</v>
      </c>
      <c r="B1419" t="s">
        <v>122</v>
      </c>
      <c r="C1419" t="s">
        <v>3162</v>
      </c>
      <c r="D1419" s="1">
        <v>35929</v>
      </c>
      <c r="E1419" s="1">
        <v>44546</v>
      </c>
      <c r="F1419" t="s">
        <v>19</v>
      </c>
      <c r="I1419">
        <v>100</v>
      </c>
      <c r="J1419">
        <v>0</v>
      </c>
      <c r="K1419">
        <v>0</v>
      </c>
      <c r="L1419">
        <v>926</v>
      </c>
      <c r="M1419">
        <v>926</v>
      </c>
      <c r="N1419" t="s">
        <v>20</v>
      </c>
      <c r="O1419" t="s">
        <v>3163</v>
      </c>
      <c r="P1419" t="s">
        <v>28</v>
      </c>
      <c r="Q1419" t="s">
        <v>34233</v>
      </c>
      <c r="R1419" t="s">
        <v>34233</v>
      </c>
      <c r="S1419" t="s">
        <v>33797</v>
      </c>
      <c r="T1419" t="s">
        <v>34365</v>
      </c>
      <c r="U1419" t="s">
        <v>32648</v>
      </c>
      <c r="V1419" t="s">
        <v>32649</v>
      </c>
      <c r="W1419">
        <v>220</v>
      </c>
      <c r="X1419">
        <v>3</v>
      </c>
      <c r="Y1419" s="5" t="s">
        <v>32661</v>
      </c>
      <c r="AA1419">
        <v>12</v>
      </c>
      <c r="AB1419">
        <v>25</v>
      </c>
      <c r="AC1419">
        <v>2</v>
      </c>
      <c r="AD1419" t="str">
        <f t="shared" si="220"/>
        <v/>
      </c>
      <c r="AE1419" t="str">
        <f t="shared" si="224"/>
        <v/>
      </c>
      <c r="AF1419" t="str">
        <f t="shared" si="218"/>
        <v/>
      </c>
      <c r="AG1419">
        <v>1</v>
      </c>
      <c r="AH1419">
        <f t="shared" si="222"/>
        <v>2.8</v>
      </c>
      <c r="AI1419">
        <v>0.14499999999999999</v>
      </c>
      <c r="AJ1419">
        <f t="shared" si="221"/>
        <v>0.40599999999999997</v>
      </c>
      <c r="AK1419" t="str">
        <f t="shared" si="223"/>
        <v/>
      </c>
      <c r="AL1419" t="str">
        <f t="shared" si="217"/>
        <v/>
      </c>
      <c r="AM1419" t="s">
        <v>33882</v>
      </c>
    </row>
    <row r="1420" spans="1:39" x14ac:dyDescent="0.2">
      <c r="A1420" t="s">
        <v>17573</v>
      </c>
      <c r="B1420" t="s">
        <v>122</v>
      </c>
      <c r="C1420" t="s">
        <v>17574</v>
      </c>
      <c r="D1420" s="1">
        <v>37739</v>
      </c>
      <c r="E1420" s="1">
        <v>43456</v>
      </c>
      <c r="F1420" t="s">
        <v>19</v>
      </c>
      <c r="I1420">
        <v>100</v>
      </c>
      <c r="J1420">
        <v>0</v>
      </c>
      <c r="K1420">
        <v>0</v>
      </c>
      <c r="L1420">
        <v>1373</v>
      </c>
      <c r="M1420">
        <v>1373</v>
      </c>
      <c r="N1420" t="s">
        <v>20</v>
      </c>
      <c r="O1420" t="s">
        <v>17575</v>
      </c>
      <c r="P1420" t="s">
        <v>28</v>
      </c>
      <c r="Q1420" t="s">
        <v>34234</v>
      </c>
      <c r="R1420" t="s">
        <v>33762</v>
      </c>
      <c r="S1420" t="s">
        <v>33942</v>
      </c>
      <c r="T1420" t="s">
        <v>34233</v>
      </c>
      <c r="U1420" t="s">
        <v>32634</v>
      </c>
      <c r="V1420" t="s">
        <v>32788</v>
      </c>
      <c r="W1420">
        <v>250</v>
      </c>
      <c r="X1420">
        <v>1.5</v>
      </c>
      <c r="Y1420" t="s">
        <v>32654</v>
      </c>
      <c r="AB1420">
        <v>1</v>
      </c>
      <c r="AC1420">
        <v>1</v>
      </c>
      <c r="AD1420" t="str">
        <f t="shared" si="220"/>
        <v/>
      </c>
      <c r="AE1420">
        <f t="shared" si="224"/>
        <v>1</v>
      </c>
      <c r="AF1420" t="str">
        <f t="shared" si="218"/>
        <v/>
      </c>
      <c r="AG1420" t="str">
        <f>IF((S1420&lt;&gt;"tühi")*(AC1420&lt;&gt;""),AC1420,"")</f>
        <v/>
      </c>
      <c r="AH1420" t="str">
        <f t="shared" si="222"/>
        <v/>
      </c>
      <c r="AI1420">
        <v>0.14499999999999999</v>
      </c>
      <c r="AJ1420" t="str">
        <f t="shared" si="221"/>
        <v/>
      </c>
      <c r="AK1420">
        <f t="shared" si="223"/>
        <v>2.8</v>
      </c>
      <c r="AL1420">
        <f t="shared" si="217"/>
        <v>0.40599999999999997</v>
      </c>
    </row>
    <row r="1421" spans="1:39" x14ac:dyDescent="0.2">
      <c r="A1421" t="s">
        <v>31125</v>
      </c>
      <c r="B1421" t="s">
        <v>122</v>
      </c>
      <c r="C1421" t="s">
        <v>31126</v>
      </c>
      <c r="D1421" s="1">
        <v>43859</v>
      </c>
      <c r="E1421" s="1">
        <v>44133</v>
      </c>
      <c r="F1421" t="s">
        <v>889</v>
      </c>
      <c r="I1421">
        <v>100</v>
      </c>
      <c r="J1421">
        <v>0</v>
      </c>
      <c r="K1421">
        <v>0</v>
      </c>
      <c r="L1421">
        <v>1024</v>
      </c>
      <c r="M1421">
        <v>1024</v>
      </c>
      <c r="N1421" t="s">
        <v>20</v>
      </c>
      <c r="O1421" t="s">
        <v>31127</v>
      </c>
      <c r="P1421" t="s">
        <v>44</v>
      </c>
      <c r="Q1421" t="s">
        <v>34233</v>
      </c>
      <c r="R1421" t="s">
        <v>34233</v>
      </c>
      <c r="S1421" t="s">
        <v>33942</v>
      </c>
      <c r="T1421" t="s">
        <v>34233</v>
      </c>
      <c r="V1421" t="s">
        <v>32791</v>
      </c>
      <c r="AD1421" t="str">
        <f t="shared" si="220"/>
        <v/>
      </c>
      <c r="AE1421" t="str">
        <f t="shared" si="224"/>
        <v/>
      </c>
      <c r="AF1421" t="str">
        <f t="shared" si="218"/>
        <v/>
      </c>
      <c r="AG1421" t="str">
        <f>IF((S1421&lt;&gt;"tühi")*(AC1421&lt;&gt;""),AC1421,"")</f>
        <v/>
      </c>
      <c r="AH1421" t="str">
        <f t="shared" si="222"/>
        <v/>
      </c>
      <c r="AI1421">
        <v>0.14499999999999999</v>
      </c>
      <c r="AJ1421" t="str">
        <f t="shared" si="221"/>
        <v/>
      </c>
      <c r="AK1421" t="str">
        <f t="shared" si="223"/>
        <v/>
      </c>
      <c r="AL1421" t="str">
        <f t="shared" si="217"/>
        <v/>
      </c>
    </row>
    <row r="1422" spans="1:39" x14ac:dyDescent="0.2">
      <c r="A1422" t="s">
        <v>25705</v>
      </c>
      <c r="B1422" t="s">
        <v>11686</v>
      </c>
      <c r="C1422" t="s">
        <v>25706</v>
      </c>
      <c r="D1422" s="1">
        <v>40296</v>
      </c>
      <c r="E1422" s="1">
        <v>43456</v>
      </c>
      <c r="F1422" t="s">
        <v>26</v>
      </c>
      <c r="I1422">
        <v>100</v>
      </c>
      <c r="J1422">
        <v>0</v>
      </c>
      <c r="K1422">
        <v>0</v>
      </c>
      <c r="L1422">
        <v>100</v>
      </c>
      <c r="M1422">
        <v>100</v>
      </c>
      <c r="N1422" t="s">
        <v>20</v>
      </c>
      <c r="O1422" t="s">
        <v>25707</v>
      </c>
      <c r="P1422" t="s">
        <v>2356</v>
      </c>
      <c r="S1422" t="s">
        <v>32627</v>
      </c>
      <c r="T1422" t="s">
        <v>34428</v>
      </c>
      <c r="AD1422" t="str">
        <f t="shared" si="220"/>
        <v/>
      </c>
      <c r="AE1422" t="str">
        <f t="shared" si="224"/>
        <v/>
      </c>
      <c r="AF1422" t="str">
        <f t="shared" si="218"/>
        <v/>
      </c>
      <c r="AG1422" t="str">
        <f>IF((S1422&lt;&gt;"tühi")*(AC1422&lt;&gt;""),AC1422,"")</f>
        <v/>
      </c>
      <c r="AH1422" t="str">
        <f t="shared" ref="AH1422:AH1473" si="225">IF(AG1422="","",AG1422*2.7)</f>
        <v/>
      </c>
      <c r="AI1422">
        <v>0.11</v>
      </c>
      <c r="AJ1422" t="str">
        <f t="shared" si="221"/>
        <v/>
      </c>
      <c r="AK1422" t="str">
        <f t="shared" ref="AK1422:AK1440" si="226">IF(AE1422="","",AE1422*2.7)</f>
        <v/>
      </c>
      <c r="AL1422" t="str">
        <f t="shared" si="217"/>
        <v/>
      </c>
    </row>
    <row r="1423" spans="1:39" x14ac:dyDescent="0.2">
      <c r="A1423" t="s">
        <v>26267</v>
      </c>
      <c r="B1423" t="s">
        <v>11686</v>
      </c>
      <c r="C1423" t="s">
        <v>26268</v>
      </c>
      <c r="D1423" s="1">
        <v>41060</v>
      </c>
      <c r="E1423" s="1">
        <v>44546</v>
      </c>
      <c r="F1423" t="s">
        <v>39</v>
      </c>
      <c r="I1423">
        <v>100</v>
      </c>
      <c r="J1423">
        <v>0</v>
      </c>
      <c r="K1423">
        <v>0</v>
      </c>
      <c r="L1423">
        <v>10408</v>
      </c>
      <c r="M1423">
        <v>10408</v>
      </c>
      <c r="N1423" t="s">
        <v>20</v>
      </c>
      <c r="O1423" t="s">
        <v>26269</v>
      </c>
      <c r="P1423" t="s">
        <v>28</v>
      </c>
      <c r="S1423" t="s">
        <v>33799</v>
      </c>
      <c r="T1423" t="s">
        <v>33241</v>
      </c>
      <c r="AD1423" t="str">
        <f t="shared" si="220"/>
        <v/>
      </c>
      <c r="AE1423" t="str">
        <f t="shared" si="224"/>
        <v/>
      </c>
      <c r="AF1423" t="str">
        <f t="shared" si="218"/>
        <v/>
      </c>
      <c r="AG1423" t="str">
        <f>IF((S1423&lt;&gt;"tühi")*(AC1423&lt;&gt;""),AC1423,"")</f>
        <v/>
      </c>
      <c r="AH1423" t="str">
        <f t="shared" si="225"/>
        <v/>
      </c>
      <c r="AI1423">
        <v>0.11</v>
      </c>
      <c r="AJ1423" t="str">
        <f t="shared" si="221"/>
        <v/>
      </c>
      <c r="AK1423" t="str">
        <f t="shared" si="226"/>
        <v/>
      </c>
      <c r="AL1423" t="str">
        <f t="shared" si="217"/>
        <v/>
      </c>
    </row>
    <row r="1424" spans="1:39" x14ac:dyDescent="0.2">
      <c r="A1424" t="s">
        <v>26440</v>
      </c>
      <c r="B1424" t="s">
        <v>11686</v>
      </c>
      <c r="C1424" t="s">
        <v>26441</v>
      </c>
      <c r="D1424" s="1">
        <v>41278</v>
      </c>
      <c r="E1424" s="1">
        <v>44546</v>
      </c>
      <c r="F1424" t="s">
        <v>39</v>
      </c>
      <c r="I1424">
        <v>100</v>
      </c>
      <c r="J1424">
        <v>0</v>
      </c>
      <c r="K1424">
        <v>0</v>
      </c>
      <c r="L1424">
        <v>10315</v>
      </c>
      <c r="M1424">
        <v>10315</v>
      </c>
      <c r="N1424" t="s">
        <v>20</v>
      </c>
      <c r="O1424" t="s">
        <v>26442</v>
      </c>
      <c r="P1424" t="s">
        <v>2356</v>
      </c>
      <c r="S1424" t="s">
        <v>33942</v>
      </c>
      <c r="T1424" t="s">
        <v>34233</v>
      </c>
      <c r="AD1424" t="str">
        <f t="shared" si="220"/>
        <v/>
      </c>
      <c r="AE1424" t="str">
        <f t="shared" si="224"/>
        <v/>
      </c>
      <c r="AF1424" t="str">
        <f t="shared" si="218"/>
        <v/>
      </c>
      <c r="AG1424" t="str">
        <f>IF((S1424&lt;&gt;"tühi")*(AC1424&lt;&gt;""),AC1424,"")</f>
        <v/>
      </c>
      <c r="AH1424" t="str">
        <f t="shared" si="225"/>
        <v/>
      </c>
      <c r="AI1424">
        <v>0.11</v>
      </c>
      <c r="AJ1424" t="str">
        <f t="shared" si="221"/>
        <v/>
      </c>
      <c r="AK1424" t="str">
        <f t="shared" si="226"/>
        <v/>
      </c>
      <c r="AL1424" t="str">
        <f t="shared" si="217"/>
        <v/>
      </c>
    </row>
    <row r="1425" spans="1:38" x14ac:dyDescent="0.2">
      <c r="A1425" t="s">
        <v>23187</v>
      </c>
      <c r="B1425" t="s">
        <v>11686</v>
      </c>
      <c r="C1425" t="s">
        <v>23188</v>
      </c>
      <c r="D1425" s="1">
        <v>38961</v>
      </c>
      <c r="E1425" s="1">
        <v>43456</v>
      </c>
      <c r="F1425" t="s">
        <v>19</v>
      </c>
      <c r="I1425">
        <v>100</v>
      </c>
      <c r="J1425">
        <v>0</v>
      </c>
      <c r="K1425">
        <v>0</v>
      </c>
      <c r="L1425">
        <v>1144</v>
      </c>
      <c r="M1425">
        <v>1144</v>
      </c>
      <c r="N1425" t="s">
        <v>20</v>
      </c>
      <c r="O1425" t="s">
        <v>23189</v>
      </c>
      <c r="P1425" t="s">
        <v>28</v>
      </c>
      <c r="S1425" t="s">
        <v>33825</v>
      </c>
      <c r="T1425" t="s">
        <v>34349</v>
      </c>
      <c r="AD1425" t="str">
        <f t="shared" si="220"/>
        <v/>
      </c>
      <c r="AE1425" t="str">
        <f t="shared" si="224"/>
        <v/>
      </c>
      <c r="AF1425" t="str">
        <f t="shared" si="218"/>
        <v/>
      </c>
      <c r="AG1425" s="17">
        <v>1</v>
      </c>
      <c r="AH1425">
        <f t="shared" si="225"/>
        <v>2.7</v>
      </c>
      <c r="AI1425">
        <v>0.11</v>
      </c>
      <c r="AJ1425">
        <f>IF(COUNTBLANK(AH1425),"",AH1425*AI1425)</f>
        <v>0.29700000000000004</v>
      </c>
      <c r="AK1425" t="str">
        <f t="shared" si="226"/>
        <v/>
      </c>
      <c r="AL1425" t="str">
        <f t="shared" si="217"/>
        <v/>
      </c>
    </row>
    <row r="1426" spans="1:38" x14ac:dyDescent="0.2">
      <c r="A1426" t="s">
        <v>30829</v>
      </c>
      <c r="B1426" t="s">
        <v>11686</v>
      </c>
      <c r="C1426" t="s">
        <v>30830</v>
      </c>
      <c r="D1426" s="1">
        <v>43859</v>
      </c>
      <c r="E1426" s="1">
        <v>44344</v>
      </c>
      <c r="F1426" t="s">
        <v>39</v>
      </c>
      <c r="I1426">
        <v>100</v>
      </c>
      <c r="J1426">
        <v>0</v>
      </c>
      <c r="K1426">
        <v>0</v>
      </c>
      <c r="L1426">
        <v>6183</v>
      </c>
      <c r="M1426">
        <v>6183</v>
      </c>
      <c r="N1426" t="s">
        <v>20</v>
      </c>
      <c r="O1426" t="s">
        <v>30831</v>
      </c>
      <c r="P1426" t="s">
        <v>2356</v>
      </c>
      <c r="S1426" t="s">
        <v>33942</v>
      </c>
      <c r="T1426" t="s">
        <v>34233</v>
      </c>
      <c r="AD1426" t="str">
        <f t="shared" si="220"/>
        <v/>
      </c>
      <c r="AE1426" t="str">
        <f t="shared" si="224"/>
        <v/>
      </c>
      <c r="AF1426" t="str">
        <f t="shared" si="218"/>
        <v/>
      </c>
      <c r="AG1426" t="str">
        <f>IF((S1426&lt;&gt;"tühi")*(AC1426&lt;&gt;""),AC1426,"")</f>
        <v/>
      </c>
      <c r="AH1426" t="str">
        <f t="shared" si="225"/>
        <v/>
      </c>
      <c r="AI1426">
        <v>0.11</v>
      </c>
      <c r="AJ1426" t="str">
        <f t="shared" si="221"/>
        <v/>
      </c>
      <c r="AK1426" t="str">
        <f t="shared" si="226"/>
        <v/>
      </c>
      <c r="AL1426" t="str">
        <f t="shared" si="217"/>
        <v/>
      </c>
    </row>
    <row r="1427" spans="1:38" x14ac:dyDescent="0.2">
      <c r="A1427" t="s">
        <v>31185</v>
      </c>
      <c r="B1427" t="s">
        <v>11686</v>
      </c>
      <c r="C1427" t="s">
        <v>31186</v>
      </c>
      <c r="D1427" s="1">
        <v>43859</v>
      </c>
      <c r="E1427" s="1">
        <v>44546</v>
      </c>
      <c r="F1427" t="s">
        <v>26</v>
      </c>
      <c r="I1427">
        <v>100</v>
      </c>
      <c r="J1427">
        <v>0</v>
      </c>
      <c r="K1427">
        <v>0</v>
      </c>
      <c r="L1427">
        <v>407</v>
      </c>
      <c r="M1427">
        <v>407</v>
      </c>
      <c r="N1427" t="s">
        <v>20</v>
      </c>
      <c r="O1427" t="s">
        <v>31187</v>
      </c>
      <c r="P1427" t="s">
        <v>44</v>
      </c>
      <c r="S1427" t="s">
        <v>34233</v>
      </c>
      <c r="T1427" t="s">
        <v>34233</v>
      </c>
      <c r="AD1427" t="str">
        <f t="shared" si="220"/>
        <v/>
      </c>
      <c r="AE1427" t="str">
        <f t="shared" si="224"/>
        <v/>
      </c>
      <c r="AF1427" t="str">
        <f t="shared" si="218"/>
        <v/>
      </c>
      <c r="AG1427" t="str">
        <f>IF((S1427&lt;&gt;"tühi")*(AC1427&lt;&gt;""),AC1427,"")</f>
        <v/>
      </c>
      <c r="AH1427" t="str">
        <f t="shared" si="225"/>
        <v/>
      </c>
      <c r="AI1427">
        <v>0.11</v>
      </c>
      <c r="AJ1427" t="str">
        <f t="shared" si="221"/>
        <v/>
      </c>
      <c r="AK1427" t="str">
        <f t="shared" si="226"/>
        <v/>
      </c>
      <c r="AL1427" t="str">
        <f t="shared" si="217"/>
        <v/>
      </c>
    </row>
    <row r="1428" spans="1:38" x14ac:dyDescent="0.2">
      <c r="A1428" t="s">
        <v>30761</v>
      </c>
      <c r="B1428" t="s">
        <v>11686</v>
      </c>
      <c r="C1428" t="s">
        <v>30762</v>
      </c>
      <c r="D1428" s="1">
        <v>43859</v>
      </c>
      <c r="E1428" s="1">
        <v>43927</v>
      </c>
      <c r="F1428" t="s">
        <v>26</v>
      </c>
      <c r="I1428">
        <v>100</v>
      </c>
      <c r="J1428">
        <v>0</v>
      </c>
      <c r="K1428">
        <v>0</v>
      </c>
      <c r="L1428">
        <v>438</v>
      </c>
      <c r="M1428">
        <v>438</v>
      </c>
      <c r="N1428" t="s">
        <v>20</v>
      </c>
      <c r="O1428" t="s">
        <v>30763</v>
      </c>
      <c r="P1428" t="s">
        <v>44</v>
      </c>
      <c r="S1428" t="s">
        <v>34233</v>
      </c>
      <c r="T1428" t="s">
        <v>34233</v>
      </c>
      <c r="AD1428" t="str">
        <f t="shared" si="220"/>
        <v/>
      </c>
      <c r="AE1428" t="str">
        <f t="shared" si="224"/>
        <v/>
      </c>
      <c r="AF1428" t="str">
        <f t="shared" si="218"/>
        <v/>
      </c>
      <c r="AG1428" t="str">
        <f>IF((S1428&lt;&gt;"tühi")*(AC1428&lt;&gt;""),AC1428,"")</f>
        <v/>
      </c>
      <c r="AH1428" t="str">
        <f t="shared" si="225"/>
        <v/>
      </c>
      <c r="AI1428">
        <v>0.11</v>
      </c>
      <c r="AJ1428" t="str">
        <f t="shared" si="221"/>
        <v/>
      </c>
      <c r="AK1428" t="str">
        <f t="shared" si="226"/>
        <v/>
      </c>
      <c r="AL1428" t="str">
        <f t="shared" si="217"/>
        <v/>
      </c>
    </row>
    <row r="1429" spans="1:38" x14ac:dyDescent="0.2">
      <c r="A1429" t="s">
        <v>13384</v>
      </c>
      <c r="B1429" t="s">
        <v>11686</v>
      </c>
      <c r="C1429" t="s">
        <v>13385</v>
      </c>
      <c r="D1429" s="1">
        <v>36850</v>
      </c>
      <c r="E1429" s="1">
        <v>44606</v>
      </c>
      <c r="F1429" t="s">
        <v>39</v>
      </c>
      <c r="I1429">
        <v>100</v>
      </c>
      <c r="J1429">
        <v>0</v>
      </c>
      <c r="K1429">
        <v>0</v>
      </c>
      <c r="L1429">
        <v>26600</v>
      </c>
      <c r="M1429">
        <v>26648</v>
      </c>
      <c r="N1429" t="s">
        <v>401</v>
      </c>
      <c r="O1429" t="s">
        <v>13386</v>
      </c>
      <c r="P1429" t="s">
        <v>28</v>
      </c>
      <c r="S1429" t="s">
        <v>33942</v>
      </c>
      <c r="T1429" t="s">
        <v>34233</v>
      </c>
      <c r="AD1429" t="str">
        <f t="shared" si="220"/>
        <v/>
      </c>
      <c r="AE1429" t="str">
        <f t="shared" si="224"/>
        <v/>
      </c>
      <c r="AF1429" t="str">
        <f t="shared" si="218"/>
        <v/>
      </c>
      <c r="AG1429" t="str">
        <f>IF((S1429&lt;&gt;"tühi")*(AC1429&lt;&gt;""),AC1429,"")</f>
        <v/>
      </c>
      <c r="AH1429" t="str">
        <f t="shared" si="225"/>
        <v/>
      </c>
      <c r="AI1429">
        <v>0.11</v>
      </c>
      <c r="AJ1429" t="str">
        <f t="shared" si="221"/>
        <v/>
      </c>
      <c r="AK1429" t="str">
        <f t="shared" si="226"/>
        <v/>
      </c>
      <c r="AL1429" t="str">
        <f t="shared" si="217"/>
        <v/>
      </c>
    </row>
    <row r="1430" spans="1:38" x14ac:dyDescent="0.2">
      <c r="A1430" t="s">
        <v>26563</v>
      </c>
      <c r="B1430" t="s">
        <v>11686</v>
      </c>
      <c r="C1430" t="s">
        <v>26564</v>
      </c>
      <c r="D1430" s="1">
        <v>41348</v>
      </c>
      <c r="E1430" s="1">
        <v>44546</v>
      </c>
      <c r="F1430" t="s">
        <v>39</v>
      </c>
      <c r="I1430">
        <v>100</v>
      </c>
      <c r="J1430">
        <v>0</v>
      </c>
      <c r="K1430">
        <v>0</v>
      </c>
      <c r="L1430">
        <v>3285</v>
      </c>
      <c r="M1430">
        <v>3285</v>
      </c>
      <c r="N1430" t="s">
        <v>20</v>
      </c>
      <c r="O1430" t="s">
        <v>26565</v>
      </c>
      <c r="P1430" t="s">
        <v>28</v>
      </c>
      <c r="S1430" t="s">
        <v>33942</v>
      </c>
      <c r="T1430" t="s">
        <v>34233</v>
      </c>
      <c r="AD1430" t="str">
        <f t="shared" si="220"/>
        <v/>
      </c>
      <c r="AE1430" t="str">
        <f t="shared" si="224"/>
        <v/>
      </c>
      <c r="AF1430" t="str">
        <f t="shared" si="218"/>
        <v/>
      </c>
      <c r="AG1430" t="str">
        <f>IF((S1430&lt;&gt;"tühi")*(AC1430&lt;&gt;""),AC1430,"")</f>
        <v/>
      </c>
      <c r="AH1430" t="str">
        <f t="shared" si="225"/>
        <v/>
      </c>
      <c r="AI1430">
        <v>0.11</v>
      </c>
      <c r="AJ1430" t="str">
        <f t="shared" si="221"/>
        <v/>
      </c>
      <c r="AK1430" t="str">
        <f t="shared" si="226"/>
        <v/>
      </c>
      <c r="AL1430" t="str">
        <f t="shared" si="217"/>
        <v/>
      </c>
    </row>
    <row r="1431" spans="1:38" x14ac:dyDescent="0.2">
      <c r="A1431" t="s">
        <v>23094</v>
      </c>
      <c r="B1431" t="s">
        <v>11686</v>
      </c>
      <c r="C1431" t="s">
        <v>23095</v>
      </c>
      <c r="D1431" s="1">
        <v>38902</v>
      </c>
      <c r="E1431" s="1">
        <v>43456</v>
      </c>
      <c r="F1431" t="s">
        <v>19</v>
      </c>
      <c r="I1431">
        <v>100</v>
      </c>
      <c r="J1431">
        <v>0</v>
      </c>
      <c r="K1431">
        <v>0</v>
      </c>
      <c r="L1431">
        <v>1357</v>
      </c>
      <c r="M1431">
        <v>1357</v>
      </c>
      <c r="N1431" t="s">
        <v>20</v>
      </c>
      <c r="O1431" t="s">
        <v>23096</v>
      </c>
      <c r="P1431" t="s">
        <v>28</v>
      </c>
      <c r="S1431" t="s">
        <v>32627</v>
      </c>
      <c r="T1431" t="s">
        <v>34360</v>
      </c>
      <c r="AD1431" t="str">
        <f t="shared" si="220"/>
        <v/>
      </c>
      <c r="AE1431" t="str">
        <f t="shared" si="224"/>
        <v/>
      </c>
      <c r="AF1431" t="str">
        <f t="shared" si="218"/>
        <v/>
      </c>
      <c r="AG1431" s="17">
        <v>1</v>
      </c>
      <c r="AH1431">
        <f t="shared" si="225"/>
        <v>2.7</v>
      </c>
      <c r="AI1431">
        <v>0.11</v>
      </c>
      <c r="AJ1431">
        <f t="shared" si="221"/>
        <v>0.29700000000000004</v>
      </c>
      <c r="AK1431" t="str">
        <f t="shared" si="226"/>
        <v/>
      </c>
      <c r="AL1431" t="str">
        <f t="shared" si="217"/>
        <v/>
      </c>
    </row>
    <row r="1432" spans="1:38" x14ac:dyDescent="0.2">
      <c r="A1432" t="s">
        <v>30581</v>
      </c>
      <c r="B1432" t="s">
        <v>11686</v>
      </c>
      <c r="C1432" t="s">
        <v>30582</v>
      </c>
      <c r="D1432" s="1">
        <v>43859</v>
      </c>
      <c r="E1432" s="1">
        <v>44175</v>
      </c>
      <c r="F1432" t="s">
        <v>889</v>
      </c>
      <c r="I1432">
        <v>100</v>
      </c>
      <c r="J1432">
        <v>0</v>
      </c>
      <c r="K1432">
        <v>0</v>
      </c>
      <c r="L1432">
        <v>20600</v>
      </c>
      <c r="M1432">
        <v>20642</v>
      </c>
      <c r="N1432" t="s">
        <v>401</v>
      </c>
      <c r="O1432" t="s">
        <v>30583</v>
      </c>
      <c r="P1432" t="s">
        <v>44</v>
      </c>
      <c r="S1432" t="s">
        <v>33942</v>
      </c>
      <c r="T1432" t="s">
        <v>34233</v>
      </c>
      <c r="AD1432" t="str">
        <f t="shared" si="220"/>
        <v/>
      </c>
      <c r="AE1432" t="str">
        <f t="shared" si="224"/>
        <v/>
      </c>
      <c r="AF1432" t="str">
        <f t="shared" si="218"/>
        <v/>
      </c>
      <c r="AG1432" t="str">
        <f t="shared" ref="AG1432:AG1451" si="227">IF((S1432&lt;&gt;"tühi")*(AC1432&lt;&gt;""),AC1432,"")</f>
        <v/>
      </c>
      <c r="AH1432" t="str">
        <f t="shared" si="225"/>
        <v/>
      </c>
      <c r="AI1432">
        <v>0.11</v>
      </c>
      <c r="AJ1432" t="str">
        <f t="shared" si="221"/>
        <v/>
      </c>
      <c r="AK1432" t="str">
        <f t="shared" si="226"/>
        <v/>
      </c>
      <c r="AL1432" t="str">
        <f t="shared" si="217"/>
        <v/>
      </c>
    </row>
    <row r="1433" spans="1:38" x14ac:dyDescent="0.2">
      <c r="A1433" t="s">
        <v>30823</v>
      </c>
      <c r="B1433" t="s">
        <v>11686</v>
      </c>
      <c r="C1433" t="s">
        <v>30824</v>
      </c>
      <c r="D1433" s="1">
        <v>43859</v>
      </c>
      <c r="E1433" s="1">
        <v>43927</v>
      </c>
      <c r="F1433" t="s">
        <v>26</v>
      </c>
      <c r="I1433">
        <v>100</v>
      </c>
      <c r="J1433">
        <v>0</v>
      </c>
      <c r="K1433">
        <v>0</v>
      </c>
      <c r="L1433">
        <v>388</v>
      </c>
      <c r="M1433">
        <v>388</v>
      </c>
      <c r="N1433" t="s">
        <v>20</v>
      </c>
      <c r="O1433" t="s">
        <v>30825</v>
      </c>
      <c r="P1433" t="s">
        <v>44</v>
      </c>
      <c r="S1433" t="s">
        <v>34233</v>
      </c>
      <c r="T1433" t="s">
        <v>34233</v>
      </c>
      <c r="AD1433" t="str">
        <f t="shared" si="220"/>
        <v/>
      </c>
      <c r="AE1433" t="str">
        <f t="shared" si="224"/>
        <v/>
      </c>
      <c r="AF1433" t="str">
        <f t="shared" si="218"/>
        <v/>
      </c>
      <c r="AG1433" t="str">
        <f t="shared" si="227"/>
        <v/>
      </c>
      <c r="AH1433" t="str">
        <f t="shared" si="225"/>
        <v/>
      </c>
      <c r="AI1433">
        <v>0.11</v>
      </c>
      <c r="AJ1433" t="str">
        <f t="shared" si="221"/>
        <v/>
      </c>
      <c r="AK1433" t="str">
        <f t="shared" si="226"/>
        <v/>
      </c>
      <c r="AL1433" t="str">
        <f t="shared" si="217"/>
        <v/>
      </c>
    </row>
    <row r="1434" spans="1:38" x14ac:dyDescent="0.2">
      <c r="A1434" t="s">
        <v>31082</v>
      </c>
      <c r="B1434" t="s">
        <v>11686</v>
      </c>
      <c r="C1434" t="s">
        <v>31083</v>
      </c>
      <c r="D1434" s="1">
        <v>43859</v>
      </c>
      <c r="E1434" s="1">
        <v>43927</v>
      </c>
      <c r="F1434" t="s">
        <v>26</v>
      </c>
      <c r="I1434">
        <v>100</v>
      </c>
      <c r="J1434">
        <v>0</v>
      </c>
      <c r="K1434">
        <v>0</v>
      </c>
      <c r="L1434">
        <v>261</v>
      </c>
      <c r="M1434">
        <v>261</v>
      </c>
      <c r="N1434" t="s">
        <v>20</v>
      </c>
      <c r="O1434" t="s">
        <v>31084</v>
      </c>
      <c r="P1434" t="s">
        <v>44</v>
      </c>
      <c r="S1434" t="s">
        <v>34233</v>
      </c>
      <c r="T1434" t="s">
        <v>34233</v>
      </c>
      <c r="AD1434" t="str">
        <f t="shared" si="220"/>
        <v/>
      </c>
      <c r="AE1434" t="str">
        <f t="shared" si="224"/>
        <v/>
      </c>
      <c r="AF1434" t="str">
        <f t="shared" si="218"/>
        <v/>
      </c>
      <c r="AG1434" t="str">
        <f t="shared" si="227"/>
        <v/>
      </c>
      <c r="AH1434" t="str">
        <f t="shared" si="225"/>
        <v/>
      </c>
      <c r="AI1434">
        <v>0.11</v>
      </c>
      <c r="AJ1434" t="str">
        <f t="shared" si="221"/>
        <v/>
      </c>
      <c r="AK1434" t="str">
        <f t="shared" si="226"/>
        <v/>
      </c>
      <c r="AL1434" t="str">
        <f t="shared" si="217"/>
        <v/>
      </c>
    </row>
    <row r="1435" spans="1:38" x14ac:dyDescent="0.2">
      <c r="A1435" t="s">
        <v>30912</v>
      </c>
      <c r="B1435" t="s">
        <v>11686</v>
      </c>
      <c r="C1435" t="s">
        <v>30913</v>
      </c>
      <c r="D1435" s="1">
        <v>43859</v>
      </c>
      <c r="E1435" s="1">
        <v>43991</v>
      </c>
      <c r="F1435" t="s">
        <v>26</v>
      </c>
      <c r="I1435">
        <v>100</v>
      </c>
      <c r="J1435">
        <v>0</v>
      </c>
      <c r="K1435">
        <v>0</v>
      </c>
      <c r="L1435">
        <v>394</v>
      </c>
      <c r="M1435">
        <v>394</v>
      </c>
      <c r="N1435" t="s">
        <v>20</v>
      </c>
      <c r="O1435" t="s">
        <v>30914</v>
      </c>
      <c r="P1435" t="s">
        <v>44</v>
      </c>
      <c r="S1435" t="s">
        <v>34233</v>
      </c>
      <c r="T1435" t="s">
        <v>34233</v>
      </c>
      <c r="AD1435" t="str">
        <f t="shared" si="220"/>
        <v/>
      </c>
      <c r="AE1435" t="str">
        <f t="shared" si="224"/>
        <v/>
      </c>
      <c r="AF1435" t="str">
        <f t="shared" si="218"/>
        <v/>
      </c>
      <c r="AG1435" t="str">
        <f t="shared" si="227"/>
        <v/>
      </c>
      <c r="AH1435" t="str">
        <f t="shared" si="225"/>
        <v/>
      </c>
      <c r="AI1435">
        <v>0.11</v>
      </c>
      <c r="AJ1435" t="str">
        <f t="shared" si="221"/>
        <v/>
      </c>
      <c r="AK1435" t="str">
        <f t="shared" si="226"/>
        <v/>
      </c>
      <c r="AL1435" t="str">
        <f t="shared" si="217"/>
        <v/>
      </c>
    </row>
    <row r="1436" spans="1:38" x14ac:dyDescent="0.2">
      <c r="A1436" t="s">
        <v>17032</v>
      </c>
      <c r="B1436" t="s">
        <v>11686</v>
      </c>
      <c r="C1436" t="s">
        <v>17030</v>
      </c>
      <c r="D1436" s="1">
        <v>37663</v>
      </c>
      <c r="E1436" s="1">
        <v>43456</v>
      </c>
      <c r="F1436" t="s">
        <v>15352</v>
      </c>
      <c r="I1436">
        <v>100</v>
      </c>
      <c r="J1436">
        <v>0</v>
      </c>
      <c r="K1436">
        <v>0</v>
      </c>
      <c r="L1436">
        <v>14322</v>
      </c>
      <c r="M1436">
        <v>14322</v>
      </c>
      <c r="N1436" t="s">
        <v>20</v>
      </c>
      <c r="O1436" t="s">
        <v>17031</v>
      </c>
      <c r="P1436" t="s">
        <v>28</v>
      </c>
      <c r="S1436" t="s">
        <v>33942</v>
      </c>
      <c r="T1436" t="s">
        <v>34233</v>
      </c>
      <c r="AD1436" t="str">
        <f t="shared" si="220"/>
        <v/>
      </c>
      <c r="AE1436" t="str">
        <f t="shared" si="224"/>
        <v/>
      </c>
      <c r="AF1436" t="str">
        <f t="shared" si="218"/>
        <v/>
      </c>
      <c r="AG1436" t="str">
        <f t="shared" si="227"/>
        <v/>
      </c>
      <c r="AH1436" t="str">
        <f t="shared" si="225"/>
        <v/>
      </c>
      <c r="AI1436">
        <v>0.11</v>
      </c>
      <c r="AJ1436" t="str">
        <f t="shared" si="221"/>
        <v/>
      </c>
      <c r="AK1436" t="str">
        <f t="shared" si="226"/>
        <v/>
      </c>
      <c r="AL1436" t="str">
        <f t="shared" si="217"/>
        <v/>
      </c>
    </row>
    <row r="1437" spans="1:38" x14ac:dyDescent="0.2">
      <c r="A1437" t="s">
        <v>17033</v>
      </c>
      <c r="B1437" t="s">
        <v>11686</v>
      </c>
      <c r="C1437" t="s">
        <v>17030</v>
      </c>
      <c r="D1437" s="1">
        <v>37663</v>
      </c>
      <c r="E1437" s="1">
        <v>43456</v>
      </c>
      <c r="F1437" t="s">
        <v>15352</v>
      </c>
      <c r="I1437">
        <v>100</v>
      </c>
      <c r="J1437">
        <v>0</v>
      </c>
      <c r="K1437">
        <v>0</v>
      </c>
      <c r="L1437">
        <v>14659</v>
      </c>
      <c r="M1437">
        <v>14659</v>
      </c>
      <c r="N1437" t="s">
        <v>20</v>
      </c>
      <c r="O1437" t="s">
        <v>17031</v>
      </c>
      <c r="P1437" t="s">
        <v>28</v>
      </c>
      <c r="S1437" t="s">
        <v>33942</v>
      </c>
      <c r="T1437" t="s">
        <v>34233</v>
      </c>
      <c r="AD1437" t="str">
        <f t="shared" si="220"/>
        <v/>
      </c>
      <c r="AE1437" t="str">
        <f t="shared" si="224"/>
        <v/>
      </c>
      <c r="AF1437" t="str">
        <f t="shared" si="218"/>
        <v/>
      </c>
      <c r="AG1437" t="str">
        <f t="shared" si="227"/>
        <v/>
      </c>
      <c r="AH1437" t="str">
        <f t="shared" si="225"/>
        <v/>
      </c>
      <c r="AI1437">
        <v>0.11</v>
      </c>
      <c r="AJ1437" t="str">
        <f t="shared" si="221"/>
        <v/>
      </c>
      <c r="AK1437" t="str">
        <f t="shared" si="226"/>
        <v/>
      </c>
      <c r="AL1437" t="str">
        <f t="shared" si="217"/>
        <v/>
      </c>
    </row>
    <row r="1438" spans="1:38" x14ac:dyDescent="0.2">
      <c r="A1438" t="s">
        <v>30688</v>
      </c>
      <c r="B1438" t="s">
        <v>11686</v>
      </c>
      <c r="C1438" t="s">
        <v>30689</v>
      </c>
      <c r="D1438" s="1">
        <v>43859</v>
      </c>
      <c r="E1438" s="1">
        <v>44396</v>
      </c>
      <c r="F1438" t="s">
        <v>889</v>
      </c>
      <c r="I1438">
        <v>100</v>
      </c>
      <c r="J1438">
        <v>0</v>
      </c>
      <c r="K1438">
        <v>0</v>
      </c>
      <c r="L1438">
        <v>134000</v>
      </c>
      <c r="M1438">
        <v>134045</v>
      </c>
      <c r="N1438" t="s">
        <v>401</v>
      </c>
      <c r="O1438" t="s">
        <v>30690</v>
      </c>
      <c r="P1438" t="s">
        <v>44</v>
      </c>
      <c r="S1438" t="s">
        <v>33942</v>
      </c>
      <c r="T1438" t="s">
        <v>34233</v>
      </c>
      <c r="AD1438" t="str">
        <f t="shared" si="220"/>
        <v/>
      </c>
      <c r="AE1438" t="str">
        <f t="shared" si="224"/>
        <v/>
      </c>
      <c r="AF1438" t="str">
        <f t="shared" si="218"/>
        <v/>
      </c>
      <c r="AG1438" t="str">
        <f t="shared" si="227"/>
        <v/>
      </c>
      <c r="AH1438" t="str">
        <f t="shared" si="225"/>
        <v/>
      </c>
      <c r="AI1438">
        <v>0.11</v>
      </c>
      <c r="AJ1438" t="str">
        <f t="shared" si="221"/>
        <v/>
      </c>
      <c r="AK1438" t="str">
        <f t="shared" si="226"/>
        <v/>
      </c>
      <c r="AL1438" t="str">
        <f t="shared" si="217"/>
        <v/>
      </c>
    </row>
    <row r="1439" spans="1:38" x14ac:dyDescent="0.2">
      <c r="A1439" t="s">
        <v>27157</v>
      </c>
      <c r="B1439" t="s">
        <v>11686</v>
      </c>
      <c r="C1439" t="s">
        <v>27158</v>
      </c>
      <c r="D1439" s="1">
        <v>41745</v>
      </c>
      <c r="E1439" s="1">
        <v>44546</v>
      </c>
      <c r="F1439" t="s">
        <v>2354</v>
      </c>
      <c r="I1439">
        <v>100</v>
      </c>
      <c r="J1439">
        <v>0</v>
      </c>
      <c r="K1439">
        <v>0</v>
      </c>
      <c r="L1439">
        <v>1028</v>
      </c>
      <c r="M1439">
        <v>1028</v>
      </c>
      <c r="N1439" t="s">
        <v>20</v>
      </c>
      <c r="O1439" t="s">
        <v>27159</v>
      </c>
      <c r="P1439" t="s">
        <v>44</v>
      </c>
      <c r="S1439" t="s">
        <v>32627</v>
      </c>
      <c r="T1439" t="s">
        <v>34387</v>
      </c>
      <c r="U1439" t="s">
        <v>32792</v>
      </c>
      <c r="V1439" t="s">
        <v>35002</v>
      </c>
      <c r="W1439">
        <v>205</v>
      </c>
      <c r="X1439">
        <v>2</v>
      </c>
      <c r="Y1439" t="s">
        <v>32665</v>
      </c>
      <c r="Z1439">
        <v>300</v>
      </c>
      <c r="AA1439">
        <v>7.5</v>
      </c>
      <c r="AD1439" t="str">
        <f t="shared" si="220"/>
        <v/>
      </c>
      <c r="AE1439" t="str">
        <f t="shared" si="224"/>
        <v/>
      </c>
      <c r="AF1439">
        <f t="shared" si="218"/>
        <v>300</v>
      </c>
      <c r="AG1439" t="str">
        <f t="shared" si="227"/>
        <v/>
      </c>
      <c r="AH1439" t="str">
        <f t="shared" si="225"/>
        <v/>
      </c>
      <c r="AI1439">
        <v>0.11</v>
      </c>
      <c r="AJ1439" t="str">
        <f t="shared" si="221"/>
        <v/>
      </c>
      <c r="AK1439" t="str">
        <f t="shared" si="226"/>
        <v/>
      </c>
      <c r="AL1439" t="str">
        <f t="shared" ref="AL1439:AL1502" si="228">IF(COUNTBLANK(AK1439),"",AK1439*AI1439)</f>
        <v/>
      </c>
    </row>
    <row r="1440" spans="1:38" x14ac:dyDescent="0.2">
      <c r="A1440" t="s">
        <v>27033</v>
      </c>
      <c r="B1440" t="s">
        <v>11686</v>
      </c>
      <c r="C1440" t="s">
        <v>27034</v>
      </c>
      <c r="D1440" s="1">
        <v>41758</v>
      </c>
      <c r="E1440" s="1">
        <v>43456</v>
      </c>
      <c r="F1440" t="s">
        <v>470</v>
      </c>
      <c r="I1440">
        <v>100</v>
      </c>
      <c r="J1440">
        <v>0</v>
      </c>
      <c r="K1440">
        <v>0</v>
      </c>
      <c r="L1440">
        <v>1299</v>
      </c>
      <c r="M1440">
        <v>1299</v>
      </c>
      <c r="N1440" t="s">
        <v>20</v>
      </c>
      <c r="O1440" t="s">
        <v>27035</v>
      </c>
      <c r="P1440" t="s">
        <v>28</v>
      </c>
      <c r="S1440" t="s">
        <v>33942</v>
      </c>
      <c r="T1440" t="s">
        <v>34233</v>
      </c>
      <c r="U1440" t="s">
        <v>32697</v>
      </c>
      <c r="V1440" t="s">
        <v>35002</v>
      </c>
      <c r="W1440">
        <v>260</v>
      </c>
      <c r="X1440">
        <v>2</v>
      </c>
      <c r="Y1440">
        <v>1</v>
      </c>
      <c r="Z1440">
        <v>400</v>
      </c>
      <c r="AA1440">
        <v>7.5</v>
      </c>
      <c r="AD1440">
        <f t="shared" si="220"/>
        <v>400</v>
      </c>
      <c r="AE1440" t="str">
        <f t="shared" si="224"/>
        <v/>
      </c>
      <c r="AF1440" t="str">
        <f t="shared" si="218"/>
        <v/>
      </c>
      <c r="AG1440" t="str">
        <f t="shared" si="227"/>
        <v/>
      </c>
      <c r="AH1440" t="str">
        <f t="shared" si="225"/>
        <v/>
      </c>
      <c r="AI1440">
        <v>0.11</v>
      </c>
      <c r="AJ1440" t="str">
        <f t="shared" si="221"/>
        <v/>
      </c>
      <c r="AK1440" t="str">
        <f t="shared" si="226"/>
        <v/>
      </c>
      <c r="AL1440">
        <v>0.3</v>
      </c>
    </row>
    <row r="1441" spans="1:38" x14ac:dyDescent="0.2">
      <c r="A1441" t="s">
        <v>28328</v>
      </c>
      <c r="B1441" t="s">
        <v>11686</v>
      </c>
      <c r="C1441" t="s">
        <v>28329</v>
      </c>
      <c r="D1441" s="1">
        <v>42625</v>
      </c>
      <c r="E1441" s="1">
        <v>44459</v>
      </c>
      <c r="F1441" t="s">
        <v>26</v>
      </c>
      <c r="I1441">
        <v>100</v>
      </c>
      <c r="J1441">
        <v>0</v>
      </c>
      <c r="K1441">
        <v>0</v>
      </c>
      <c r="L1441">
        <v>739</v>
      </c>
      <c r="M1441">
        <v>739</v>
      </c>
      <c r="N1441" t="s">
        <v>20</v>
      </c>
      <c r="O1441" t="s">
        <v>28330</v>
      </c>
      <c r="P1441" t="s">
        <v>44</v>
      </c>
      <c r="S1441" t="s">
        <v>34233</v>
      </c>
      <c r="T1441" t="s">
        <v>34233</v>
      </c>
      <c r="AD1441" t="str">
        <f t="shared" si="220"/>
        <v/>
      </c>
      <c r="AE1441" t="str">
        <f t="shared" si="224"/>
        <v/>
      </c>
      <c r="AF1441" t="str">
        <f t="shared" ref="AF1441:AF1504" si="229">IF((S1441&lt;&gt;"tühi")*(F1441&lt;&gt;"Elamumaa")*(G1441&lt;&gt;"Elamumaa")*(H1441&lt;&gt;"Elamumaa"),IF(Z1441=0,"",Z1441),"")</f>
        <v/>
      </c>
      <c r="AG1441" t="str">
        <f t="shared" si="227"/>
        <v/>
      </c>
      <c r="AH1441" t="str">
        <f t="shared" si="225"/>
        <v/>
      </c>
      <c r="AI1441">
        <v>0.11</v>
      </c>
      <c r="AJ1441" t="str">
        <f t="shared" si="221"/>
        <v/>
      </c>
      <c r="AK1441" t="str">
        <f t="shared" ref="AK1441:AK1504" si="230">IF(AE1441="","",AE1441*2.7)</f>
        <v/>
      </c>
      <c r="AL1441" t="str">
        <f t="shared" si="228"/>
        <v/>
      </c>
    </row>
    <row r="1442" spans="1:38" x14ac:dyDescent="0.2">
      <c r="A1442" t="s">
        <v>29129</v>
      </c>
      <c r="B1442" t="s">
        <v>11686</v>
      </c>
      <c r="C1442" t="s">
        <v>29130</v>
      </c>
      <c r="D1442" s="1">
        <v>42657</v>
      </c>
      <c r="E1442" s="1">
        <v>44546</v>
      </c>
      <c r="F1442" t="s">
        <v>26</v>
      </c>
      <c r="I1442">
        <v>100</v>
      </c>
      <c r="J1442">
        <v>0</v>
      </c>
      <c r="K1442">
        <v>0</v>
      </c>
      <c r="L1442">
        <v>892</v>
      </c>
      <c r="M1442">
        <v>892</v>
      </c>
      <c r="N1442" t="s">
        <v>20</v>
      </c>
      <c r="O1442" t="s">
        <v>29131</v>
      </c>
      <c r="P1442" t="s">
        <v>44</v>
      </c>
      <c r="S1442" t="s">
        <v>34233</v>
      </c>
      <c r="T1442" t="s">
        <v>34233</v>
      </c>
      <c r="AD1442" t="str">
        <f t="shared" si="220"/>
        <v/>
      </c>
      <c r="AE1442" t="str">
        <f t="shared" si="224"/>
        <v/>
      </c>
      <c r="AF1442" t="str">
        <f t="shared" si="229"/>
        <v/>
      </c>
      <c r="AG1442" t="str">
        <f t="shared" si="227"/>
        <v/>
      </c>
      <c r="AH1442" t="str">
        <f t="shared" si="225"/>
        <v/>
      </c>
      <c r="AI1442">
        <v>0.11</v>
      </c>
      <c r="AJ1442" t="str">
        <f t="shared" si="221"/>
        <v/>
      </c>
      <c r="AK1442" t="str">
        <f t="shared" si="230"/>
        <v/>
      </c>
      <c r="AL1442" t="str">
        <f t="shared" si="228"/>
        <v/>
      </c>
    </row>
    <row r="1443" spans="1:38" x14ac:dyDescent="0.2">
      <c r="A1443" t="s">
        <v>28965</v>
      </c>
      <c r="B1443" t="s">
        <v>11686</v>
      </c>
      <c r="C1443" t="s">
        <v>28966</v>
      </c>
      <c r="D1443" s="1">
        <v>42657</v>
      </c>
      <c r="E1443" s="1">
        <v>43456</v>
      </c>
      <c r="F1443" t="s">
        <v>26</v>
      </c>
      <c r="I1443">
        <v>100</v>
      </c>
      <c r="J1443">
        <v>0</v>
      </c>
      <c r="K1443">
        <v>0</v>
      </c>
      <c r="L1443">
        <v>569</v>
      </c>
      <c r="M1443">
        <v>569</v>
      </c>
      <c r="N1443" t="s">
        <v>20</v>
      </c>
      <c r="O1443" t="s">
        <v>28967</v>
      </c>
      <c r="P1443" t="s">
        <v>44</v>
      </c>
      <c r="S1443" t="s">
        <v>34233</v>
      </c>
      <c r="T1443" t="s">
        <v>34233</v>
      </c>
      <c r="AD1443" t="str">
        <f t="shared" si="220"/>
        <v/>
      </c>
      <c r="AE1443" t="str">
        <f t="shared" si="224"/>
        <v/>
      </c>
      <c r="AF1443" t="str">
        <f t="shared" si="229"/>
        <v/>
      </c>
      <c r="AG1443" t="str">
        <f t="shared" si="227"/>
        <v/>
      </c>
      <c r="AH1443" t="str">
        <f t="shared" si="225"/>
        <v/>
      </c>
      <c r="AI1443">
        <v>0.11</v>
      </c>
      <c r="AJ1443" t="str">
        <f t="shared" si="221"/>
        <v/>
      </c>
      <c r="AK1443" t="str">
        <f t="shared" si="230"/>
        <v/>
      </c>
      <c r="AL1443" t="str">
        <f t="shared" si="228"/>
        <v/>
      </c>
    </row>
    <row r="1444" spans="1:38" x14ac:dyDescent="0.2">
      <c r="A1444" t="s">
        <v>27160</v>
      </c>
      <c r="B1444" t="s">
        <v>11686</v>
      </c>
      <c r="C1444" t="s">
        <v>27161</v>
      </c>
      <c r="D1444" s="1">
        <v>41745</v>
      </c>
      <c r="E1444" s="1">
        <v>43456</v>
      </c>
      <c r="F1444" t="s">
        <v>26</v>
      </c>
      <c r="I1444">
        <v>100</v>
      </c>
      <c r="J1444">
        <v>0</v>
      </c>
      <c r="K1444">
        <v>0</v>
      </c>
      <c r="L1444">
        <v>206</v>
      </c>
      <c r="M1444">
        <v>206</v>
      </c>
      <c r="N1444" t="s">
        <v>20</v>
      </c>
      <c r="O1444" t="s">
        <v>27162</v>
      </c>
      <c r="P1444" t="s">
        <v>44</v>
      </c>
      <c r="S1444" t="s">
        <v>34233</v>
      </c>
      <c r="T1444" t="s">
        <v>34233</v>
      </c>
      <c r="V1444" t="s">
        <v>35002</v>
      </c>
      <c r="AD1444" t="str">
        <f t="shared" si="220"/>
        <v/>
      </c>
      <c r="AE1444" t="str">
        <f t="shared" si="224"/>
        <v/>
      </c>
      <c r="AF1444" t="str">
        <f t="shared" si="229"/>
        <v/>
      </c>
      <c r="AG1444" t="str">
        <f t="shared" si="227"/>
        <v/>
      </c>
      <c r="AH1444" t="str">
        <f t="shared" si="225"/>
        <v/>
      </c>
      <c r="AI1444">
        <v>0.11</v>
      </c>
      <c r="AJ1444" t="str">
        <f t="shared" si="221"/>
        <v/>
      </c>
      <c r="AK1444" t="str">
        <f t="shared" si="230"/>
        <v/>
      </c>
      <c r="AL1444" t="str">
        <f t="shared" si="228"/>
        <v/>
      </c>
    </row>
    <row r="1445" spans="1:38" x14ac:dyDescent="0.2">
      <c r="A1445" t="s">
        <v>27036</v>
      </c>
      <c r="B1445" t="s">
        <v>11686</v>
      </c>
      <c r="C1445" t="s">
        <v>27037</v>
      </c>
      <c r="D1445" s="1">
        <v>41758</v>
      </c>
      <c r="E1445" s="1">
        <v>44546</v>
      </c>
      <c r="F1445" t="s">
        <v>26</v>
      </c>
      <c r="I1445">
        <v>100</v>
      </c>
      <c r="J1445">
        <v>0</v>
      </c>
      <c r="K1445">
        <v>0</v>
      </c>
      <c r="L1445">
        <v>707</v>
      </c>
      <c r="M1445">
        <v>707</v>
      </c>
      <c r="N1445" t="s">
        <v>20</v>
      </c>
      <c r="O1445" t="s">
        <v>27038</v>
      </c>
      <c r="P1445" t="s">
        <v>44</v>
      </c>
      <c r="S1445" t="s">
        <v>34233</v>
      </c>
      <c r="T1445" t="s">
        <v>34233</v>
      </c>
      <c r="V1445" t="s">
        <v>35002</v>
      </c>
      <c r="AD1445" t="str">
        <f t="shared" si="220"/>
        <v/>
      </c>
      <c r="AE1445" t="str">
        <f t="shared" si="224"/>
        <v/>
      </c>
      <c r="AF1445" t="str">
        <f t="shared" si="229"/>
        <v/>
      </c>
      <c r="AG1445" t="str">
        <f t="shared" si="227"/>
        <v/>
      </c>
      <c r="AH1445" t="str">
        <f t="shared" si="225"/>
        <v/>
      </c>
      <c r="AI1445">
        <v>0.11</v>
      </c>
      <c r="AJ1445" t="str">
        <f t="shared" si="221"/>
        <v/>
      </c>
      <c r="AK1445" t="str">
        <f t="shared" si="230"/>
        <v/>
      </c>
      <c r="AL1445" t="str">
        <f t="shared" si="228"/>
        <v/>
      </c>
    </row>
    <row r="1446" spans="1:38" x14ac:dyDescent="0.2">
      <c r="A1446" t="s">
        <v>31846</v>
      </c>
      <c r="B1446" t="s">
        <v>11686</v>
      </c>
      <c r="C1446" t="s">
        <v>31847</v>
      </c>
      <c r="D1446" s="1">
        <v>44396</v>
      </c>
      <c r="E1446" s="1">
        <v>44396</v>
      </c>
      <c r="F1446" t="s">
        <v>26</v>
      </c>
      <c r="I1446">
        <v>100</v>
      </c>
      <c r="J1446">
        <v>0</v>
      </c>
      <c r="K1446">
        <v>0</v>
      </c>
      <c r="L1446">
        <v>106</v>
      </c>
      <c r="M1446">
        <v>106</v>
      </c>
      <c r="N1446" t="s">
        <v>20</v>
      </c>
      <c r="O1446" t="s">
        <v>31848</v>
      </c>
      <c r="P1446" t="s">
        <v>44</v>
      </c>
      <c r="S1446" t="s">
        <v>34233</v>
      </c>
      <c r="T1446" t="s">
        <v>34233</v>
      </c>
      <c r="V1446" t="s">
        <v>32793</v>
      </c>
      <c r="AD1446" t="str">
        <f t="shared" si="220"/>
        <v/>
      </c>
      <c r="AE1446" t="str">
        <f t="shared" si="224"/>
        <v/>
      </c>
      <c r="AF1446" t="str">
        <f t="shared" si="229"/>
        <v/>
      </c>
      <c r="AG1446" t="str">
        <f t="shared" si="227"/>
        <v/>
      </c>
      <c r="AH1446" t="str">
        <f t="shared" si="225"/>
        <v/>
      </c>
      <c r="AI1446">
        <v>0.11</v>
      </c>
      <c r="AJ1446" t="str">
        <f t="shared" si="221"/>
        <v/>
      </c>
      <c r="AK1446" t="str">
        <f t="shared" si="230"/>
        <v/>
      </c>
      <c r="AL1446" t="str">
        <f t="shared" si="228"/>
        <v/>
      </c>
    </row>
    <row r="1447" spans="1:38" x14ac:dyDescent="0.2">
      <c r="A1447" t="s">
        <v>19197</v>
      </c>
      <c r="B1447" t="s">
        <v>11686</v>
      </c>
      <c r="C1447" t="s">
        <v>19198</v>
      </c>
      <c r="D1447" s="1">
        <v>38118</v>
      </c>
      <c r="E1447" s="1">
        <v>43456</v>
      </c>
      <c r="F1447" t="s">
        <v>15352</v>
      </c>
      <c r="I1447">
        <v>100</v>
      </c>
      <c r="J1447">
        <v>0</v>
      </c>
      <c r="K1447">
        <v>0</v>
      </c>
      <c r="L1447">
        <v>27900</v>
      </c>
      <c r="M1447">
        <v>27859</v>
      </c>
      <c r="N1447" t="s">
        <v>401</v>
      </c>
      <c r="O1447" t="s">
        <v>19199</v>
      </c>
      <c r="P1447" t="s">
        <v>28</v>
      </c>
      <c r="S1447" t="s">
        <v>33942</v>
      </c>
      <c r="T1447" t="s">
        <v>34233</v>
      </c>
      <c r="AD1447" t="str">
        <f t="shared" si="220"/>
        <v/>
      </c>
      <c r="AE1447" t="str">
        <f t="shared" si="224"/>
        <v/>
      </c>
      <c r="AF1447" t="str">
        <f t="shared" si="229"/>
        <v/>
      </c>
      <c r="AG1447" t="str">
        <f t="shared" si="227"/>
        <v/>
      </c>
      <c r="AH1447" t="str">
        <f t="shared" si="225"/>
        <v/>
      </c>
      <c r="AI1447">
        <v>0.11</v>
      </c>
      <c r="AJ1447" t="str">
        <f t="shared" si="221"/>
        <v/>
      </c>
      <c r="AK1447" t="str">
        <f t="shared" si="230"/>
        <v/>
      </c>
      <c r="AL1447" t="str">
        <f t="shared" si="228"/>
        <v/>
      </c>
    </row>
    <row r="1448" spans="1:38" x14ac:dyDescent="0.2">
      <c r="A1448" t="s">
        <v>19389</v>
      </c>
      <c r="B1448" t="s">
        <v>11686</v>
      </c>
      <c r="C1448" t="s">
        <v>19198</v>
      </c>
      <c r="D1448" s="1">
        <v>38118</v>
      </c>
      <c r="E1448" s="1">
        <v>43951</v>
      </c>
      <c r="F1448" t="s">
        <v>15352</v>
      </c>
      <c r="I1448">
        <v>100</v>
      </c>
      <c r="J1448">
        <v>0</v>
      </c>
      <c r="K1448">
        <v>0</v>
      </c>
      <c r="L1448">
        <v>20900</v>
      </c>
      <c r="M1448">
        <v>20900</v>
      </c>
      <c r="N1448" t="s">
        <v>401</v>
      </c>
      <c r="O1448" t="s">
        <v>19199</v>
      </c>
      <c r="P1448" t="s">
        <v>28</v>
      </c>
      <c r="S1448" t="s">
        <v>33942</v>
      </c>
      <c r="T1448" t="s">
        <v>34233</v>
      </c>
      <c r="AD1448" t="str">
        <f t="shared" si="220"/>
        <v/>
      </c>
      <c r="AE1448" t="str">
        <f t="shared" si="224"/>
        <v/>
      </c>
      <c r="AF1448" t="str">
        <f t="shared" si="229"/>
        <v/>
      </c>
      <c r="AG1448" t="str">
        <f t="shared" si="227"/>
        <v/>
      </c>
      <c r="AH1448" t="str">
        <f t="shared" si="225"/>
        <v/>
      </c>
      <c r="AI1448">
        <v>0.11</v>
      </c>
      <c r="AJ1448" t="str">
        <f t="shared" si="221"/>
        <v/>
      </c>
      <c r="AK1448" t="str">
        <f t="shared" si="230"/>
        <v/>
      </c>
      <c r="AL1448" t="str">
        <f t="shared" si="228"/>
        <v/>
      </c>
    </row>
    <row r="1449" spans="1:38" x14ac:dyDescent="0.2">
      <c r="A1449" t="s">
        <v>30679</v>
      </c>
      <c r="B1449" t="s">
        <v>11686</v>
      </c>
      <c r="C1449" t="s">
        <v>30680</v>
      </c>
      <c r="D1449" s="1">
        <v>43859</v>
      </c>
      <c r="E1449" s="1">
        <v>44546</v>
      </c>
      <c r="F1449" t="s">
        <v>26</v>
      </c>
      <c r="I1449">
        <v>100</v>
      </c>
      <c r="J1449">
        <v>0</v>
      </c>
      <c r="K1449">
        <v>0</v>
      </c>
      <c r="L1449">
        <v>6108</v>
      </c>
      <c r="M1449">
        <v>6108</v>
      </c>
      <c r="N1449" t="s">
        <v>20</v>
      </c>
      <c r="O1449" t="s">
        <v>30681</v>
      </c>
      <c r="P1449" t="s">
        <v>44</v>
      </c>
      <c r="S1449" t="s">
        <v>34233</v>
      </c>
      <c r="T1449" t="s">
        <v>34233</v>
      </c>
      <c r="AD1449" t="str">
        <f t="shared" si="220"/>
        <v/>
      </c>
      <c r="AE1449" t="str">
        <f t="shared" si="224"/>
        <v/>
      </c>
      <c r="AF1449" t="str">
        <f t="shared" si="229"/>
        <v/>
      </c>
      <c r="AG1449" t="str">
        <f t="shared" si="227"/>
        <v/>
      </c>
      <c r="AH1449" t="str">
        <f t="shared" si="225"/>
        <v/>
      </c>
      <c r="AI1449">
        <v>0.11</v>
      </c>
      <c r="AJ1449" t="str">
        <f t="shared" si="221"/>
        <v/>
      </c>
      <c r="AK1449" t="str">
        <f t="shared" si="230"/>
        <v/>
      </c>
      <c r="AL1449" t="str">
        <f t="shared" si="228"/>
        <v/>
      </c>
    </row>
    <row r="1450" spans="1:38" x14ac:dyDescent="0.2">
      <c r="A1450" t="s">
        <v>13651</v>
      </c>
      <c r="B1450" t="s">
        <v>11686</v>
      </c>
      <c r="C1450" t="s">
        <v>13652</v>
      </c>
      <c r="D1450" s="1">
        <v>37019</v>
      </c>
      <c r="E1450" s="1">
        <v>44606</v>
      </c>
      <c r="F1450" t="s">
        <v>39</v>
      </c>
      <c r="I1450">
        <v>100</v>
      </c>
      <c r="J1450">
        <v>0</v>
      </c>
      <c r="K1450">
        <v>0</v>
      </c>
      <c r="L1450">
        <v>4624</v>
      </c>
      <c r="M1450">
        <v>4624</v>
      </c>
      <c r="N1450" t="s">
        <v>20</v>
      </c>
      <c r="O1450" t="s">
        <v>13653</v>
      </c>
      <c r="P1450" t="s">
        <v>28</v>
      </c>
      <c r="S1450" t="s">
        <v>33942</v>
      </c>
      <c r="T1450" t="s">
        <v>34233</v>
      </c>
      <c r="AD1450" t="str">
        <f t="shared" si="220"/>
        <v/>
      </c>
      <c r="AE1450" t="str">
        <f t="shared" si="224"/>
        <v/>
      </c>
      <c r="AF1450" t="str">
        <f t="shared" si="229"/>
        <v/>
      </c>
      <c r="AG1450" t="str">
        <f t="shared" si="227"/>
        <v/>
      </c>
      <c r="AH1450" t="str">
        <f t="shared" si="225"/>
        <v/>
      </c>
      <c r="AI1450">
        <v>0.11</v>
      </c>
      <c r="AJ1450" t="str">
        <f t="shared" si="221"/>
        <v/>
      </c>
      <c r="AK1450" t="str">
        <f t="shared" si="230"/>
        <v/>
      </c>
      <c r="AL1450" t="str">
        <f t="shared" si="228"/>
        <v/>
      </c>
    </row>
    <row r="1451" spans="1:38" x14ac:dyDescent="0.2">
      <c r="A1451" t="s">
        <v>18476</v>
      </c>
      <c r="B1451" t="s">
        <v>11686</v>
      </c>
      <c r="C1451" t="s">
        <v>18477</v>
      </c>
      <c r="D1451" s="1">
        <v>37988</v>
      </c>
      <c r="E1451" s="1">
        <v>44546</v>
      </c>
      <c r="F1451" t="s">
        <v>19</v>
      </c>
      <c r="I1451">
        <v>100</v>
      </c>
      <c r="J1451">
        <v>0</v>
      </c>
      <c r="K1451">
        <v>0</v>
      </c>
      <c r="L1451">
        <v>14575</v>
      </c>
      <c r="M1451">
        <v>14575</v>
      </c>
      <c r="N1451" t="s">
        <v>20</v>
      </c>
      <c r="O1451" t="s">
        <v>18478</v>
      </c>
      <c r="P1451" t="s">
        <v>28</v>
      </c>
      <c r="S1451" t="s">
        <v>33942</v>
      </c>
      <c r="T1451" t="s">
        <v>34233</v>
      </c>
      <c r="AD1451" t="str">
        <f t="shared" si="220"/>
        <v/>
      </c>
      <c r="AE1451" s="16">
        <v>1</v>
      </c>
      <c r="AF1451" t="str">
        <f t="shared" si="229"/>
        <v/>
      </c>
      <c r="AG1451" t="str">
        <f t="shared" si="227"/>
        <v/>
      </c>
      <c r="AH1451" t="str">
        <f t="shared" si="225"/>
        <v/>
      </c>
      <c r="AI1451">
        <v>0.11</v>
      </c>
      <c r="AJ1451" t="str">
        <f t="shared" si="221"/>
        <v/>
      </c>
      <c r="AK1451">
        <f t="shared" si="230"/>
        <v>2.7</v>
      </c>
      <c r="AL1451">
        <f t="shared" si="228"/>
        <v>0.29700000000000004</v>
      </c>
    </row>
    <row r="1452" spans="1:38" x14ac:dyDescent="0.2">
      <c r="A1452" t="s">
        <v>20455</v>
      </c>
      <c r="B1452" t="s">
        <v>11686</v>
      </c>
      <c r="C1452" t="s">
        <v>20456</v>
      </c>
      <c r="D1452" s="1">
        <v>38357</v>
      </c>
      <c r="E1452" s="1">
        <v>44546</v>
      </c>
      <c r="F1452" t="s">
        <v>19</v>
      </c>
      <c r="I1452">
        <v>100</v>
      </c>
      <c r="J1452">
        <v>0</v>
      </c>
      <c r="K1452">
        <v>0</v>
      </c>
      <c r="L1452">
        <v>7284</v>
      </c>
      <c r="M1452">
        <v>7284</v>
      </c>
      <c r="N1452" t="s">
        <v>20</v>
      </c>
      <c r="O1452" t="s">
        <v>20457</v>
      </c>
      <c r="P1452" t="s">
        <v>28</v>
      </c>
      <c r="S1452" t="s">
        <v>33800</v>
      </c>
      <c r="T1452" t="s">
        <v>34349</v>
      </c>
      <c r="AD1452" t="str">
        <f t="shared" si="220"/>
        <v/>
      </c>
      <c r="AE1452" t="str">
        <f t="shared" ref="AE1452:AE1476" si="231">IF((S1452="tühi")*(AC1452&lt;&gt;""),AC1452,"")</f>
        <v/>
      </c>
      <c r="AF1452" t="str">
        <f t="shared" si="229"/>
        <v/>
      </c>
      <c r="AG1452" s="17">
        <v>1</v>
      </c>
      <c r="AH1452">
        <f t="shared" si="225"/>
        <v>2.7</v>
      </c>
      <c r="AI1452">
        <v>0.11</v>
      </c>
      <c r="AJ1452">
        <f t="shared" si="221"/>
        <v>0.29700000000000004</v>
      </c>
      <c r="AK1452" t="str">
        <f t="shared" si="230"/>
        <v/>
      </c>
      <c r="AL1452" t="str">
        <f t="shared" si="228"/>
        <v/>
      </c>
    </row>
    <row r="1453" spans="1:38" x14ac:dyDescent="0.2">
      <c r="A1453" t="s">
        <v>20465</v>
      </c>
      <c r="B1453" t="s">
        <v>11686</v>
      </c>
      <c r="C1453" t="s">
        <v>20456</v>
      </c>
      <c r="D1453" s="1">
        <v>38357</v>
      </c>
      <c r="E1453" s="1">
        <v>43951</v>
      </c>
      <c r="F1453" t="s">
        <v>39</v>
      </c>
      <c r="I1453">
        <v>100</v>
      </c>
      <c r="J1453">
        <v>0</v>
      </c>
      <c r="K1453">
        <v>0</v>
      </c>
      <c r="L1453">
        <v>13597</v>
      </c>
      <c r="M1453">
        <v>13597</v>
      </c>
      <c r="N1453" t="s">
        <v>20</v>
      </c>
      <c r="O1453" t="s">
        <v>20457</v>
      </c>
      <c r="P1453" t="s">
        <v>28</v>
      </c>
      <c r="S1453" t="s">
        <v>33942</v>
      </c>
      <c r="T1453" t="s">
        <v>34233</v>
      </c>
      <c r="AD1453" t="str">
        <f t="shared" si="220"/>
        <v/>
      </c>
      <c r="AE1453" t="str">
        <f t="shared" si="231"/>
        <v/>
      </c>
      <c r="AF1453" t="str">
        <f t="shared" si="229"/>
        <v/>
      </c>
      <c r="AG1453" t="str">
        <f>IF((S1453&lt;&gt;"tühi")*(AC1453&lt;&gt;""),AC1453,"")</f>
        <v/>
      </c>
      <c r="AH1453" t="str">
        <f t="shared" si="225"/>
        <v/>
      </c>
      <c r="AI1453">
        <v>0.11</v>
      </c>
      <c r="AJ1453" t="str">
        <f t="shared" si="221"/>
        <v/>
      </c>
      <c r="AK1453" t="str">
        <f t="shared" si="230"/>
        <v/>
      </c>
      <c r="AL1453" t="str">
        <f t="shared" si="228"/>
        <v/>
      </c>
    </row>
    <row r="1454" spans="1:38" x14ac:dyDescent="0.2">
      <c r="A1454" t="s">
        <v>29488</v>
      </c>
      <c r="B1454" t="s">
        <v>11686</v>
      </c>
      <c r="C1454" t="s">
        <v>29489</v>
      </c>
      <c r="D1454" s="1">
        <v>43159</v>
      </c>
      <c r="E1454" s="1">
        <v>43951</v>
      </c>
      <c r="F1454" t="s">
        <v>19</v>
      </c>
      <c r="G1454" t="s">
        <v>470</v>
      </c>
      <c r="I1454">
        <v>75</v>
      </c>
      <c r="J1454">
        <v>25</v>
      </c>
      <c r="K1454">
        <v>0</v>
      </c>
      <c r="L1454">
        <v>7457</v>
      </c>
      <c r="M1454">
        <v>7457</v>
      </c>
      <c r="N1454" t="s">
        <v>20</v>
      </c>
      <c r="O1454" t="s">
        <v>29490</v>
      </c>
      <c r="P1454" t="s">
        <v>28</v>
      </c>
      <c r="S1454" t="s">
        <v>33826</v>
      </c>
      <c r="T1454" t="s">
        <v>34357</v>
      </c>
      <c r="AD1454" t="str">
        <f t="shared" si="220"/>
        <v/>
      </c>
      <c r="AE1454" t="str">
        <f t="shared" si="231"/>
        <v/>
      </c>
      <c r="AF1454" t="str">
        <f t="shared" si="229"/>
        <v/>
      </c>
      <c r="AG1454" s="17">
        <v>1</v>
      </c>
      <c r="AH1454">
        <f t="shared" si="225"/>
        <v>2.7</v>
      </c>
      <c r="AI1454">
        <v>0.11</v>
      </c>
      <c r="AJ1454">
        <f t="shared" si="221"/>
        <v>0.29700000000000004</v>
      </c>
      <c r="AK1454" t="str">
        <f t="shared" si="230"/>
        <v/>
      </c>
      <c r="AL1454" t="str">
        <f t="shared" si="228"/>
        <v/>
      </c>
    </row>
    <row r="1455" spans="1:38" x14ac:dyDescent="0.2">
      <c r="A1455" t="s">
        <v>13311</v>
      </c>
      <c r="B1455" t="s">
        <v>11686</v>
      </c>
      <c r="C1455" t="s">
        <v>13312</v>
      </c>
      <c r="D1455" s="1">
        <v>36801</v>
      </c>
      <c r="E1455" s="1">
        <v>43951</v>
      </c>
      <c r="F1455" t="s">
        <v>39</v>
      </c>
      <c r="I1455">
        <v>100</v>
      </c>
      <c r="J1455">
        <v>0</v>
      </c>
      <c r="K1455">
        <v>0</v>
      </c>
      <c r="L1455">
        <v>64100</v>
      </c>
      <c r="M1455">
        <v>64121</v>
      </c>
      <c r="N1455" t="s">
        <v>401</v>
      </c>
      <c r="O1455" t="s">
        <v>13313</v>
      </c>
      <c r="P1455" t="s">
        <v>28</v>
      </c>
      <c r="S1455" t="s">
        <v>33942</v>
      </c>
      <c r="T1455" t="s">
        <v>34233</v>
      </c>
      <c r="AD1455" t="str">
        <f t="shared" si="220"/>
        <v/>
      </c>
      <c r="AE1455" t="str">
        <f t="shared" si="231"/>
        <v/>
      </c>
      <c r="AF1455" t="str">
        <f t="shared" si="229"/>
        <v/>
      </c>
      <c r="AG1455" t="str">
        <f t="shared" ref="AG1455:AG1461" si="232">IF((S1455&lt;&gt;"tühi")*(AC1455&lt;&gt;""),AC1455,"")</f>
        <v/>
      </c>
      <c r="AH1455" t="str">
        <f t="shared" si="225"/>
        <v/>
      </c>
      <c r="AI1455">
        <v>0.11</v>
      </c>
      <c r="AJ1455" t="str">
        <f t="shared" si="221"/>
        <v/>
      </c>
      <c r="AK1455" t="str">
        <f t="shared" si="230"/>
        <v/>
      </c>
      <c r="AL1455" t="str">
        <f t="shared" si="228"/>
        <v/>
      </c>
    </row>
    <row r="1456" spans="1:38" x14ac:dyDescent="0.2">
      <c r="A1456" t="s">
        <v>13314</v>
      </c>
      <c r="B1456" t="s">
        <v>11686</v>
      </c>
      <c r="C1456" t="s">
        <v>13312</v>
      </c>
      <c r="D1456" s="1">
        <v>36801</v>
      </c>
      <c r="E1456" s="1">
        <v>44155</v>
      </c>
      <c r="F1456" t="s">
        <v>39</v>
      </c>
      <c r="I1456">
        <v>100</v>
      </c>
      <c r="J1456">
        <v>0</v>
      </c>
      <c r="K1456">
        <v>0</v>
      </c>
      <c r="L1456">
        <v>39300</v>
      </c>
      <c r="M1456">
        <v>39295</v>
      </c>
      <c r="N1456" t="s">
        <v>401</v>
      </c>
      <c r="O1456" t="s">
        <v>13315</v>
      </c>
      <c r="P1456" t="s">
        <v>28</v>
      </c>
      <c r="S1456" t="s">
        <v>33942</v>
      </c>
      <c r="T1456" t="s">
        <v>34233</v>
      </c>
      <c r="AD1456" t="str">
        <f t="shared" si="220"/>
        <v/>
      </c>
      <c r="AE1456" t="str">
        <f t="shared" si="231"/>
        <v/>
      </c>
      <c r="AF1456" t="str">
        <f t="shared" si="229"/>
        <v/>
      </c>
      <c r="AG1456" t="str">
        <f t="shared" si="232"/>
        <v/>
      </c>
      <c r="AH1456" t="str">
        <f t="shared" si="225"/>
        <v/>
      </c>
      <c r="AI1456">
        <v>0.11</v>
      </c>
      <c r="AJ1456" t="str">
        <f t="shared" si="221"/>
        <v/>
      </c>
      <c r="AK1456" t="str">
        <f t="shared" si="230"/>
        <v/>
      </c>
      <c r="AL1456" t="str">
        <f t="shared" si="228"/>
        <v/>
      </c>
    </row>
    <row r="1457" spans="1:39" x14ac:dyDescent="0.2">
      <c r="A1457" t="s">
        <v>19136</v>
      </c>
      <c r="B1457" t="s">
        <v>11686</v>
      </c>
      <c r="C1457" t="s">
        <v>18857</v>
      </c>
      <c r="D1457" s="1">
        <v>38103</v>
      </c>
      <c r="E1457" s="1">
        <v>44546</v>
      </c>
      <c r="F1457" t="s">
        <v>39</v>
      </c>
      <c r="G1457" t="s">
        <v>19</v>
      </c>
      <c r="I1457">
        <v>80</v>
      </c>
      <c r="J1457">
        <v>20</v>
      </c>
      <c r="K1457">
        <v>0</v>
      </c>
      <c r="L1457">
        <v>14592</v>
      </c>
      <c r="M1457">
        <v>14592</v>
      </c>
      <c r="N1457" t="s">
        <v>20</v>
      </c>
      <c r="O1457" t="s">
        <v>18858</v>
      </c>
      <c r="P1457" t="s">
        <v>28</v>
      </c>
      <c r="S1457" t="s">
        <v>33942</v>
      </c>
      <c r="T1457" t="s">
        <v>34233</v>
      </c>
      <c r="AD1457" t="str">
        <f t="shared" si="220"/>
        <v/>
      </c>
      <c r="AE1457" t="str">
        <f t="shared" si="231"/>
        <v/>
      </c>
      <c r="AF1457" t="str">
        <f t="shared" si="229"/>
        <v/>
      </c>
      <c r="AG1457" t="str">
        <f t="shared" si="232"/>
        <v/>
      </c>
      <c r="AH1457" t="str">
        <f t="shared" si="225"/>
        <v/>
      </c>
      <c r="AI1457">
        <v>0.11</v>
      </c>
      <c r="AJ1457" t="str">
        <f t="shared" si="221"/>
        <v/>
      </c>
      <c r="AK1457" t="str">
        <f t="shared" si="230"/>
        <v/>
      </c>
      <c r="AL1457" t="str">
        <f t="shared" si="228"/>
        <v/>
      </c>
    </row>
    <row r="1458" spans="1:39" x14ac:dyDescent="0.2">
      <c r="A1458" t="s">
        <v>31726</v>
      </c>
      <c r="B1458" t="s">
        <v>11686</v>
      </c>
      <c r="C1458" t="s">
        <v>31727</v>
      </c>
      <c r="D1458" s="1">
        <v>44075</v>
      </c>
      <c r="E1458" s="1">
        <v>44075</v>
      </c>
      <c r="F1458" t="s">
        <v>39</v>
      </c>
      <c r="I1458">
        <v>100</v>
      </c>
      <c r="J1458">
        <v>0</v>
      </c>
      <c r="K1458">
        <v>0</v>
      </c>
      <c r="L1458">
        <v>9281</v>
      </c>
      <c r="M1458">
        <v>9281</v>
      </c>
      <c r="N1458" t="s">
        <v>20</v>
      </c>
      <c r="O1458" t="s">
        <v>31728</v>
      </c>
      <c r="P1458" t="s">
        <v>28</v>
      </c>
      <c r="S1458" t="s">
        <v>33942</v>
      </c>
      <c r="T1458" t="s">
        <v>34233</v>
      </c>
      <c r="AD1458" t="str">
        <f t="shared" si="220"/>
        <v/>
      </c>
      <c r="AE1458" t="str">
        <f t="shared" si="231"/>
        <v/>
      </c>
      <c r="AF1458" t="str">
        <f t="shared" si="229"/>
        <v/>
      </c>
      <c r="AG1458" t="str">
        <f t="shared" si="232"/>
        <v/>
      </c>
      <c r="AH1458" t="str">
        <f t="shared" si="225"/>
        <v/>
      </c>
      <c r="AI1458">
        <v>0.11</v>
      </c>
      <c r="AJ1458" t="str">
        <f t="shared" si="221"/>
        <v/>
      </c>
      <c r="AK1458" t="str">
        <f t="shared" si="230"/>
        <v/>
      </c>
      <c r="AL1458" t="str">
        <f t="shared" si="228"/>
        <v/>
      </c>
    </row>
    <row r="1459" spans="1:39" x14ac:dyDescent="0.2">
      <c r="A1459" t="s">
        <v>23558</v>
      </c>
      <c r="B1459" t="s">
        <v>11686</v>
      </c>
      <c r="C1459" t="s">
        <v>23556</v>
      </c>
      <c r="D1459" s="1">
        <v>39037</v>
      </c>
      <c r="E1459" s="1">
        <v>44075</v>
      </c>
      <c r="F1459" t="s">
        <v>39</v>
      </c>
      <c r="I1459">
        <v>100</v>
      </c>
      <c r="J1459">
        <v>0</v>
      </c>
      <c r="K1459">
        <v>0</v>
      </c>
      <c r="L1459">
        <v>3503</v>
      </c>
      <c r="M1459">
        <v>3503</v>
      </c>
      <c r="N1459" t="s">
        <v>20</v>
      </c>
      <c r="O1459" t="s">
        <v>23557</v>
      </c>
      <c r="P1459" t="s">
        <v>28</v>
      </c>
      <c r="S1459" t="s">
        <v>33942</v>
      </c>
      <c r="T1459" t="s">
        <v>34233</v>
      </c>
      <c r="AD1459" t="str">
        <f t="shared" si="220"/>
        <v/>
      </c>
      <c r="AE1459" t="str">
        <f t="shared" si="231"/>
        <v/>
      </c>
      <c r="AF1459" t="str">
        <f t="shared" si="229"/>
        <v/>
      </c>
      <c r="AG1459" t="str">
        <f t="shared" si="232"/>
        <v/>
      </c>
      <c r="AH1459" t="str">
        <f t="shared" si="225"/>
        <v/>
      </c>
      <c r="AI1459">
        <v>0.11</v>
      </c>
      <c r="AJ1459" t="str">
        <f t="shared" si="221"/>
        <v/>
      </c>
      <c r="AK1459" t="str">
        <f t="shared" si="230"/>
        <v/>
      </c>
      <c r="AL1459" t="str">
        <f t="shared" si="228"/>
        <v/>
      </c>
    </row>
    <row r="1460" spans="1:39" x14ac:dyDescent="0.2">
      <c r="A1460" t="s">
        <v>23559</v>
      </c>
      <c r="B1460" t="s">
        <v>11686</v>
      </c>
      <c r="C1460" t="s">
        <v>23556</v>
      </c>
      <c r="D1460" s="1">
        <v>39037</v>
      </c>
      <c r="E1460" s="1">
        <v>44075</v>
      </c>
      <c r="F1460" t="s">
        <v>39</v>
      </c>
      <c r="I1460">
        <v>100</v>
      </c>
      <c r="J1460">
        <v>0</v>
      </c>
      <c r="K1460">
        <v>0</v>
      </c>
      <c r="L1460">
        <v>7068</v>
      </c>
      <c r="M1460">
        <v>7068</v>
      </c>
      <c r="N1460" t="s">
        <v>20</v>
      </c>
      <c r="O1460" t="s">
        <v>23557</v>
      </c>
      <c r="P1460" t="s">
        <v>28</v>
      </c>
      <c r="S1460" t="s">
        <v>33942</v>
      </c>
      <c r="T1460" t="s">
        <v>34233</v>
      </c>
      <c r="AD1460" t="str">
        <f t="shared" si="220"/>
        <v/>
      </c>
      <c r="AE1460" t="str">
        <f t="shared" si="231"/>
        <v/>
      </c>
      <c r="AF1460" t="str">
        <f t="shared" si="229"/>
        <v/>
      </c>
      <c r="AG1460" t="str">
        <f t="shared" si="232"/>
        <v/>
      </c>
      <c r="AH1460" t="str">
        <f t="shared" si="225"/>
        <v/>
      </c>
      <c r="AI1460">
        <v>0.11</v>
      </c>
      <c r="AJ1460" t="str">
        <f t="shared" si="221"/>
        <v/>
      </c>
      <c r="AK1460" t="str">
        <f t="shared" si="230"/>
        <v/>
      </c>
      <c r="AL1460" t="str">
        <f t="shared" si="228"/>
        <v/>
      </c>
    </row>
    <row r="1461" spans="1:39" x14ac:dyDescent="0.2">
      <c r="A1461" t="s">
        <v>23560</v>
      </c>
      <c r="B1461" t="s">
        <v>11686</v>
      </c>
      <c r="C1461" t="s">
        <v>23556</v>
      </c>
      <c r="D1461" s="1">
        <v>39037</v>
      </c>
      <c r="E1461" s="1">
        <v>44546</v>
      </c>
      <c r="F1461" t="s">
        <v>39</v>
      </c>
      <c r="I1461">
        <v>100</v>
      </c>
      <c r="J1461">
        <v>0</v>
      </c>
      <c r="K1461">
        <v>0</v>
      </c>
      <c r="L1461">
        <v>15552</v>
      </c>
      <c r="M1461">
        <v>15552</v>
      </c>
      <c r="N1461" t="s">
        <v>20</v>
      </c>
      <c r="O1461" t="s">
        <v>23557</v>
      </c>
      <c r="P1461" t="s">
        <v>28</v>
      </c>
      <c r="S1461" t="s">
        <v>33942</v>
      </c>
      <c r="T1461" t="s">
        <v>34233</v>
      </c>
      <c r="AD1461" t="str">
        <f t="shared" si="220"/>
        <v/>
      </c>
      <c r="AE1461" t="str">
        <f t="shared" si="231"/>
        <v/>
      </c>
      <c r="AF1461" t="str">
        <f t="shared" si="229"/>
        <v/>
      </c>
      <c r="AG1461" t="str">
        <f t="shared" si="232"/>
        <v/>
      </c>
      <c r="AH1461" t="str">
        <f t="shared" si="225"/>
        <v/>
      </c>
      <c r="AI1461">
        <v>0.11</v>
      </c>
      <c r="AJ1461" t="str">
        <f t="shared" si="221"/>
        <v/>
      </c>
      <c r="AK1461" t="str">
        <f t="shared" si="230"/>
        <v/>
      </c>
      <c r="AL1461" t="str">
        <f t="shared" si="228"/>
        <v/>
      </c>
    </row>
    <row r="1462" spans="1:39" x14ac:dyDescent="0.2">
      <c r="A1462" t="s">
        <v>25826</v>
      </c>
      <c r="B1462" t="s">
        <v>11686</v>
      </c>
      <c r="C1462" t="s">
        <v>25827</v>
      </c>
      <c r="D1462" s="1">
        <v>40498</v>
      </c>
      <c r="E1462" s="1">
        <v>43951</v>
      </c>
      <c r="F1462" t="s">
        <v>19</v>
      </c>
      <c r="I1462">
        <v>100</v>
      </c>
      <c r="J1462">
        <v>0</v>
      </c>
      <c r="K1462">
        <v>0</v>
      </c>
      <c r="L1462">
        <v>5464</v>
      </c>
      <c r="M1462">
        <v>5464</v>
      </c>
      <c r="N1462" t="s">
        <v>20</v>
      </c>
      <c r="O1462" t="s">
        <v>25828</v>
      </c>
      <c r="P1462" t="s">
        <v>28</v>
      </c>
      <c r="S1462" t="s">
        <v>33806</v>
      </c>
      <c r="T1462" t="s">
        <v>34349</v>
      </c>
      <c r="AD1462" t="str">
        <f t="shared" si="220"/>
        <v/>
      </c>
      <c r="AE1462" t="str">
        <f t="shared" si="231"/>
        <v/>
      </c>
      <c r="AF1462" t="str">
        <f t="shared" si="229"/>
        <v/>
      </c>
      <c r="AG1462" s="17">
        <v>1</v>
      </c>
      <c r="AH1462">
        <f t="shared" si="225"/>
        <v>2.7</v>
      </c>
      <c r="AI1462">
        <v>0.11</v>
      </c>
      <c r="AJ1462">
        <f t="shared" si="221"/>
        <v>0.29700000000000004</v>
      </c>
      <c r="AK1462" t="str">
        <f t="shared" si="230"/>
        <v/>
      </c>
      <c r="AL1462" t="str">
        <f t="shared" si="228"/>
        <v/>
      </c>
    </row>
    <row r="1463" spans="1:39" x14ac:dyDescent="0.2">
      <c r="A1463" t="s">
        <v>20306</v>
      </c>
      <c r="B1463" t="s">
        <v>11686</v>
      </c>
      <c r="C1463" t="s">
        <v>20304</v>
      </c>
      <c r="D1463" s="1">
        <v>38404</v>
      </c>
      <c r="E1463" s="1">
        <v>43456</v>
      </c>
      <c r="F1463" t="s">
        <v>39</v>
      </c>
      <c r="I1463">
        <v>100</v>
      </c>
      <c r="J1463">
        <v>0</v>
      </c>
      <c r="K1463">
        <v>0</v>
      </c>
      <c r="L1463">
        <v>9577</v>
      </c>
      <c r="M1463">
        <v>9577</v>
      </c>
      <c r="N1463" t="s">
        <v>20</v>
      </c>
      <c r="O1463" t="s">
        <v>20305</v>
      </c>
      <c r="P1463" t="s">
        <v>28</v>
      </c>
      <c r="S1463" t="s">
        <v>33942</v>
      </c>
      <c r="T1463" t="s">
        <v>34233</v>
      </c>
      <c r="AD1463" t="str">
        <f t="shared" si="220"/>
        <v/>
      </c>
      <c r="AE1463" t="str">
        <f t="shared" si="231"/>
        <v/>
      </c>
      <c r="AF1463" t="str">
        <f t="shared" si="229"/>
        <v/>
      </c>
      <c r="AG1463" t="str">
        <f>IF((S1463&lt;&gt;"tühi")*(AC1463&lt;&gt;""),AC1463,"")</f>
        <v/>
      </c>
      <c r="AH1463" t="str">
        <f t="shared" si="225"/>
        <v/>
      </c>
      <c r="AI1463">
        <v>0.11</v>
      </c>
      <c r="AJ1463" t="str">
        <f t="shared" si="221"/>
        <v/>
      </c>
      <c r="AK1463" t="str">
        <f t="shared" si="230"/>
        <v/>
      </c>
      <c r="AL1463" t="str">
        <f t="shared" si="228"/>
        <v/>
      </c>
    </row>
    <row r="1464" spans="1:39" x14ac:dyDescent="0.2">
      <c r="A1464" t="s">
        <v>20383</v>
      </c>
      <c r="B1464" t="s">
        <v>11686</v>
      </c>
      <c r="C1464" t="s">
        <v>20304</v>
      </c>
      <c r="D1464" s="1">
        <v>38404</v>
      </c>
      <c r="E1464" s="1">
        <v>43456</v>
      </c>
      <c r="F1464" t="s">
        <v>39</v>
      </c>
      <c r="I1464">
        <v>100</v>
      </c>
      <c r="J1464">
        <v>0</v>
      </c>
      <c r="K1464">
        <v>0</v>
      </c>
      <c r="L1464">
        <v>15635</v>
      </c>
      <c r="M1464">
        <v>15635</v>
      </c>
      <c r="N1464" t="s">
        <v>20</v>
      </c>
      <c r="O1464" t="s">
        <v>20305</v>
      </c>
      <c r="P1464" t="s">
        <v>28</v>
      </c>
      <c r="S1464" t="s">
        <v>33942</v>
      </c>
      <c r="T1464" t="s">
        <v>34233</v>
      </c>
      <c r="AD1464" t="str">
        <f t="shared" si="220"/>
        <v/>
      </c>
      <c r="AE1464" t="str">
        <f t="shared" si="231"/>
        <v/>
      </c>
      <c r="AF1464" t="str">
        <f t="shared" si="229"/>
        <v/>
      </c>
      <c r="AG1464" t="str">
        <f>IF((S1464&lt;&gt;"tühi")*(AC1464&lt;&gt;""),AC1464,"")</f>
        <v/>
      </c>
      <c r="AH1464" t="str">
        <f t="shared" si="225"/>
        <v/>
      </c>
      <c r="AI1464">
        <v>0.11</v>
      </c>
      <c r="AJ1464" t="str">
        <f t="shared" si="221"/>
        <v/>
      </c>
      <c r="AK1464" t="str">
        <f t="shared" si="230"/>
        <v/>
      </c>
      <c r="AL1464" t="str">
        <f t="shared" si="228"/>
        <v/>
      </c>
    </row>
    <row r="1465" spans="1:39" x14ac:dyDescent="0.2">
      <c r="A1465" t="s">
        <v>26270</v>
      </c>
      <c r="B1465" t="s">
        <v>11686</v>
      </c>
      <c r="C1465" t="s">
        <v>26271</v>
      </c>
      <c r="D1465" s="1">
        <v>41060</v>
      </c>
      <c r="E1465" s="1">
        <v>44606</v>
      </c>
      <c r="F1465" t="s">
        <v>39</v>
      </c>
      <c r="I1465">
        <v>100</v>
      </c>
      <c r="J1465">
        <v>0</v>
      </c>
      <c r="K1465">
        <v>0</v>
      </c>
      <c r="L1465">
        <v>20700</v>
      </c>
      <c r="M1465">
        <v>20713</v>
      </c>
      <c r="N1465" t="s">
        <v>401</v>
      </c>
      <c r="O1465" t="s">
        <v>26272</v>
      </c>
      <c r="P1465" t="s">
        <v>28</v>
      </c>
      <c r="S1465" t="s">
        <v>33942</v>
      </c>
      <c r="T1465" t="s">
        <v>34233</v>
      </c>
      <c r="AD1465" t="str">
        <f t="shared" si="220"/>
        <v/>
      </c>
      <c r="AE1465" t="str">
        <f t="shared" si="231"/>
        <v/>
      </c>
      <c r="AF1465" t="str">
        <f t="shared" si="229"/>
        <v/>
      </c>
      <c r="AG1465" t="str">
        <f>IF((S1465&lt;&gt;"tühi")*(AC1465&lt;&gt;""),AC1465,"")</f>
        <v/>
      </c>
      <c r="AH1465" t="str">
        <f t="shared" si="225"/>
        <v/>
      </c>
      <c r="AI1465">
        <v>0.11</v>
      </c>
      <c r="AJ1465" t="str">
        <f t="shared" si="221"/>
        <v/>
      </c>
      <c r="AK1465" t="str">
        <f t="shared" si="230"/>
        <v/>
      </c>
      <c r="AL1465" t="str">
        <f t="shared" si="228"/>
        <v/>
      </c>
    </row>
    <row r="1466" spans="1:39" x14ac:dyDescent="0.2">
      <c r="A1466" t="s">
        <v>32075</v>
      </c>
      <c r="B1466" t="s">
        <v>11686</v>
      </c>
      <c r="C1466" t="s">
        <v>32076</v>
      </c>
      <c r="D1466" s="1">
        <v>37019</v>
      </c>
      <c r="E1466" s="1">
        <v>44606</v>
      </c>
      <c r="F1466" t="s">
        <v>39</v>
      </c>
      <c r="I1466">
        <v>100</v>
      </c>
      <c r="J1466">
        <v>0</v>
      </c>
      <c r="K1466">
        <v>0</v>
      </c>
      <c r="L1466">
        <v>134400</v>
      </c>
      <c r="M1466">
        <v>134393</v>
      </c>
      <c r="N1466" t="s">
        <v>401</v>
      </c>
      <c r="O1466" t="s">
        <v>32077</v>
      </c>
      <c r="P1466" t="s">
        <v>28</v>
      </c>
      <c r="S1466" t="s">
        <v>33942</v>
      </c>
      <c r="T1466" t="s">
        <v>34233</v>
      </c>
      <c r="AD1466" t="str">
        <f t="shared" si="220"/>
        <v/>
      </c>
      <c r="AE1466" t="str">
        <f t="shared" si="231"/>
        <v/>
      </c>
      <c r="AF1466" t="str">
        <f t="shared" si="229"/>
        <v/>
      </c>
      <c r="AG1466" t="str">
        <f>IF((S1466&lt;&gt;"tühi")*(AC1466&lt;&gt;""),AC1466,"")</f>
        <v/>
      </c>
      <c r="AH1466" t="str">
        <f t="shared" si="225"/>
        <v/>
      </c>
      <c r="AI1466">
        <v>0.11</v>
      </c>
      <c r="AJ1466" t="str">
        <f t="shared" si="221"/>
        <v/>
      </c>
      <c r="AK1466" t="str">
        <f t="shared" si="230"/>
        <v/>
      </c>
      <c r="AL1466" t="str">
        <f t="shared" si="228"/>
        <v/>
      </c>
    </row>
    <row r="1467" spans="1:39" x14ac:dyDescent="0.2">
      <c r="A1467" t="s">
        <v>13663</v>
      </c>
      <c r="B1467" t="s">
        <v>11686</v>
      </c>
      <c r="C1467" t="s">
        <v>13664</v>
      </c>
      <c r="D1467" s="1">
        <v>37019</v>
      </c>
      <c r="E1467" s="1">
        <v>44606</v>
      </c>
      <c r="F1467" t="s">
        <v>39</v>
      </c>
      <c r="I1467">
        <v>100</v>
      </c>
      <c r="J1467">
        <v>0</v>
      </c>
      <c r="K1467">
        <v>0</v>
      </c>
      <c r="L1467">
        <v>2013</v>
      </c>
      <c r="M1467">
        <v>2013</v>
      </c>
      <c r="N1467" t="s">
        <v>20</v>
      </c>
      <c r="O1467" t="s">
        <v>13665</v>
      </c>
      <c r="P1467" t="s">
        <v>28</v>
      </c>
      <c r="S1467" t="s">
        <v>33942</v>
      </c>
      <c r="T1467" t="s">
        <v>34233</v>
      </c>
      <c r="AD1467" t="str">
        <f t="shared" ref="AD1467:AD1530" si="233">IF((S1467="tühi")*(F1467&lt;&gt;"Elamumaa")*(G1467&lt;&gt;"Elamumaa")*(H1467&lt;&gt;"Elamumaa"),IF(Z1467=0,"",Z1467),"")</f>
        <v/>
      </c>
      <c r="AE1467" t="str">
        <f t="shared" si="231"/>
        <v/>
      </c>
      <c r="AF1467" t="str">
        <f t="shared" si="229"/>
        <v/>
      </c>
      <c r="AG1467" t="str">
        <f>IF((S1467&lt;&gt;"tühi")*(AC1467&lt;&gt;""),AC1467,"")</f>
        <v/>
      </c>
      <c r="AH1467" t="str">
        <f t="shared" si="225"/>
        <v/>
      </c>
      <c r="AI1467">
        <v>0.11</v>
      </c>
      <c r="AJ1467" t="str">
        <f t="shared" si="221"/>
        <v/>
      </c>
      <c r="AK1467" t="str">
        <f t="shared" si="230"/>
        <v/>
      </c>
      <c r="AL1467" t="str">
        <f t="shared" si="228"/>
        <v/>
      </c>
    </row>
    <row r="1468" spans="1:39" x14ac:dyDescent="0.2">
      <c r="A1468" t="s">
        <v>12008</v>
      </c>
      <c r="B1468" t="s">
        <v>11686</v>
      </c>
      <c r="C1468" t="s">
        <v>12009</v>
      </c>
      <c r="D1468" s="1">
        <v>36532</v>
      </c>
      <c r="E1468" s="1">
        <v>44546</v>
      </c>
      <c r="F1468" t="s">
        <v>19</v>
      </c>
      <c r="I1468">
        <v>100</v>
      </c>
      <c r="J1468">
        <v>0</v>
      </c>
      <c r="K1468">
        <v>0</v>
      </c>
      <c r="L1468">
        <v>2108</v>
      </c>
      <c r="M1468">
        <v>2108</v>
      </c>
      <c r="N1468" t="s">
        <v>20</v>
      </c>
      <c r="O1468" t="s">
        <v>12010</v>
      </c>
      <c r="P1468" t="s">
        <v>28</v>
      </c>
      <c r="S1468" t="s">
        <v>33815</v>
      </c>
      <c r="T1468" t="s">
        <v>34349</v>
      </c>
      <c r="AD1468" t="str">
        <f t="shared" si="233"/>
        <v/>
      </c>
      <c r="AE1468" t="str">
        <f t="shared" si="231"/>
        <v/>
      </c>
      <c r="AF1468" t="str">
        <f t="shared" si="229"/>
        <v/>
      </c>
      <c r="AG1468" s="17">
        <v>1</v>
      </c>
      <c r="AH1468">
        <f t="shared" si="225"/>
        <v>2.7</v>
      </c>
      <c r="AI1468">
        <v>0.11</v>
      </c>
      <c r="AJ1468">
        <f t="shared" si="221"/>
        <v>0.29700000000000004</v>
      </c>
      <c r="AK1468" t="str">
        <f t="shared" si="230"/>
        <v/>
      </c>
      <c r="AL1468" t="str">
        <f t="shared" si="228"/>
        <v/>
      </c>
    </row>
    <row r="1469" spans="1:39" x14ac:dyDescent="0.2">
      <c r="A1469" t="s">
        <v>26473</v>
      </c>
      <c r="B1469" t="s">
        <v>11686</v>
      </c>
      <c r="C1469" t="s">
        <v>26474</v>
      </c>
      <c r="D1469" s="1">
        <v>41278</v>
      </c>
      <c r="E1469" s="1">
        <v>44322</v>
      </c>
      <c r="F1469" t="s">
        <v>19</v>
      </c>
      <c r="I1469">
        <v>100</v>
      </c>
      <c r="J1469">
        <v>0</v>
      </c>
      <c r="K1469">
        <v>0</v>
      </c>
      <c r="L1469">
        <v>1399</v>
      </c>
      <c r="M1469">
        <v>1399</v>
      </c>
      <c r="N1469" t="s">
        <v>20</v>
      </c>
      <c r="O1469" t="s">
        <v>26475</v>
      </c>
      <c r="P1469" t="s">
        <v>28</v>
      </c>
      <c r="S1469" t="s">
        <v>33942</v>
      </c>
      <c r="T1469" t="s">
        <v>34233</v>
      </c>
      <c r="U1469" t="s">
        <v>32794</v>
      </c>
      <c r="V1469" t="s">
        <v>32695</v>
      </c>
      <c r="W1469">
        <v>280</v>
      </c>
      <c r="X1469">
        <v>2</v>
      </c>
      <c r="Y1469" t="s">
        <v>32654</v>
      </c>
      <c r="AA1469">
        <v>7.5</v>
      </c>
      <c r="AC1469">
        <v>1</v>
      </c>
      <c r="AD1469" t="str">
        <f t="shared" si="233"/>
        <v/>
      </c>
      <c r="AE1469">
        <f t="shared" si="231"/>
        <v>1</v>
      </c>
      <c r="AF1469" t="str">
        <f t="shared" si="229"/>
        <v/>
      </c>
      <c r="AG1469" t="str">
        <f t="shared" ref="AG1469:AG1477" si="234">IF((S1469&lt;&gt;"tühi")*(AC1469&lt;&gt;""),AC1469,"")</f>
        <v/>
      </c>
      <c r="AH1469" t="str">
        <f t="shared" si="225"/>
        <v/>
      </c>
      <c r="AI1469">
        <v>0.11</v>
      </c>
      <c r="AJ1469" t="str">
        <f t="shared" si="221"/>
        <v/>
      </c>
      <c r="AK1469">
        <f t="shared" si="230"/>
        <v>2.7</v>
      </c>
      <c r="AL1469">
        <f t="shared" si="228"/>
        <v>0.29700000000000004</v>
      </c>
      <c r="AM1469" t="s">
        <v>33925</v>
      </c>
    </row>
    <row r="1470" spans="1:39" x14ac:dyDescent="0.2">
      <c r="A1470" t="s">
        <v>21658</v>
      </c>
      <c r="B1470" t="s">
        <v>11686</v>
      </c>
      <c r="C1470" t="s">
        <v>21659</v>
      </c>
      <c r="D1470" s="1">
        <v>38597</v>
      </c>
      <c r="E1470" s="1">
        <v>43456</v>
      </c>
      <c r="F1470" t="s">
        <v>39</v>
      </c>
      <c r="I1470">
        <v>100</v>
      </c>
      <c r="J1470">
        <v>0</v>
      </c>
      <c r="K1470">
        <v>0</v>
      </c>
      <c r="L1470">
        <v>17187</v>
      </c>
      <c r="M1470">
        <v>17187</v>
      </c>
      <c r="N1470" t="s">
        <v>20</v>
      </c>
      <c r="O1470" t="s">
        <v>21660</v>
      </c>
      <c r="P1470" t="s">
        <v>28</v>
      </c>
      <c r="S1470" t="s">
        <v>33942</v>
      </c>
      <c r="T1470" t="s">
        <v>34233</v>
      </c>
      <c r="AD1470" t="str">
        <f t="shared" si="233"/>
        <v/>
      </c>
      <c r="AE1470" t="str">
        <f t="shared" si="231"/>
        <v/>
      </c>
      <c r="AF1470" t="str">
        <f t="shared" si="229"/>
        <v/>
      </c>
      <c r="AG1470" t="str">
        <f t="shared" si="234"/>
        <v/>
      </c>
      <c r="AH1470" t="str">
        <f t="shared" si="225"/>
        <v/>
      </c>
      <c r="AI1470">
        <v>0.11</v>
      </c>
      <c r="AJ1470" t="str">
        <f t="shared" si="221"/>
        <v/>
      </c>
      <c r="AK1470" t="str">
        <f t="shared" si="230"/>
        <v/>
      </c>
      <c r="AL1470" t="str">
        <f t="shared" si="228"/>
        <v/>
      </c>
    </row>
    <row r="1471" spans="1:39" x14ac:dyDescent="0.2">
      <c r="A1471" t="s">
        <v>26152</v>
      </c>
      <c r="B1471" t="s">
        <v>11686</v>
      </c>
      <c r="C1471" t="s">
        <v>26153</v>
      </c>
      <c r="D1471" s="1">
        <v>40801</v>
      </c>
      <c r="E1471" s="1">
        <v>44546</v>
      </c>
      <c r="F1471" t="s">
        <v>26</v>
      </c>
      <c r="I1471">
        <v>100</v>
      </c>
      <c r="J1471">
        <v>0</v>
      </c>
      <c r="K1471">
        <v>0</v>
      </c>
      <c r="L1471">
        <v>14871</v>
      </c>
      <c r="M1471">
        <v>14871</v>
      </c>
      <c r="N1471" t="s">
        <v>20</v>
      </c>
      <c r="O1471" t="s">
        <v>26154</v>
      </c>
      <c r="P1471" t="s">
        <v>44</v>
      </c>
      <c r="S1471" t="s">
        <v>34233</v>
      </c>
      <c r="T1471" t="s">
        <v>34233</v>
      </c>
      <c r="AD1471" t="str">
        <f t="shared" si="233"/>
        <v/>
      </c>
      <c r="AE1471" t="str">
        <f t="shared" si="231"/>
        <v/>
      </c>
      <c r="AF1471" t="str">
        <f t="shared" si="229"/>
        <v/>
      </c>
      <c r="AG1471" t="str">
        <f t="shared" si="234"/>
        <v/>
      </c>
      <c r="AH1471" t="str">
        <f t="shared" si="225"/>
        <v/>
      </c>
      <c r="AI1471">
        <v>0.11</v>
      </c>
      <c r="AJ1471" t="str">
        <f t="shared" si="221"/>
        <v/>
      </c>
      <c r="AK1471" t="str">
        <f t="shared" si="230"/>
        <v/>
      </c>
      <c r="AL1471" t="str">
        <f t="shared" si="228"/>
        <v/>
      </c>
    </row>
    <row r="1472" spans="1:39" x14ac:dyDescent="0.2">
      <c r="A1472" t="s">
        <v>17046</v>
      </c>
      <c r="B1472" t="s">
        <v>11686</v>
      </c>
      <c r="C1472" t="s">
        <v>17047</v>
      </c>
      <c r="D1472" s="1">
        <v>37650</v>
      </c>
      <c r="E1472" s="1">
        <v>44075</v>
      </c>
      <c r="F1472" t="s">
        <v>15352</v>
      </c>
      <c r="I1472">
        <v>100</v>
      </c>
      <c r="J1472">
        <v>0</v>
      </c>
      <c r="K1472">
        <v>0</v>
      </c>
      <c r="L1472">
        <v>21400</v>
      </c>
      <c r="M1472">
        <v>21420</v>
      </c>
      <c r="N1472" t="s">
        <v>401</v>
      </c>
      <c r="O1472" t="s">
        <v>17048</v>
      </c>
      <c r="P1472" t="s">
        <v>28</v>
      </c>
      <c r="S1472" t="s">
        <v>33942</v>
      </c>
      <c r="T1472" t="s">
        <v>34233</v>
      </c>
      <c r="AD1472" t="str">
        <f t="shared" si="233"/>
        <v/>
      </c>
      <c r="AE1472" t="str">
        <f t="shared" si="231"/>
        <v/>
      </c>
      <c r="AF1472" t="str">
        <f t="shared" si="229"/>
        <v/>
      </c>
      <c r="AG1472" t="str">
        <f t="shared" si="234"/>
        <v/>
      </c>
      <c r="AH1472" t="str">
        <f t="shared" si="225"/>
        <v/>
      </c>
      <c r="AI1472">
        <v>0.11</v>
      </c>
      <c r="AJ1472" t="str">
        <f t="shared" si="221"/>
        <v/>
      </c>
      <c r="AK1472" t="str">
        <f t="shared" si="230"/>
        <v/>
      </c>
      <c r="AL1472" t="str">
        <f t="shared" si="228"/>
        <v/>
      </c>
    </row>
    <row r="1473" spans="1:39" x14ac:dyDescent="0.2">
      <c r="A1473" t="s">
        <v>17049</v>
      </c>
      <c r="B1473" t="s">
        <v>11686</v>
      </c>
      <c r="C1473" t="s">
        <v>17047</v>
      </c>
      <c r="D1473" s="1">
        <v>37650</v>
      </c>
      <c r="E1473" s="1">
        <v>44546</v>
      </c>
      <c r="F1473" t="s">
        <v>39</v>
      </c>
      <c r="I1473">
        <v>100</v>
      </c>
      <c r="J1473">
        <v>0</v>
      </c>
      <c r="K1473">
        <v>0</v>
      </c>
      <c r="L1473">
        <v>12760</v>
      </c>
      <c r="M1473">
        <v>12760</v>
      </c>
      <c r="N1473" t="s">
        <v>20</v>
      </c>
      <c r="O1473" t="s">
        <v>17048</v>
      </c>
      <c r="P1473" t="s">
        <v>28</v>
      </c>
      <c r="S1473" t="s">
        <v>33942</v>
      </c>
      <c r="T1473" t="s">
        <v>34233</v>
      </c>
      <c r="AD1473" t="str">
        <f t="shared" si="233"/>
        <v/>
      </c>
      <c r="AE1473" t="str">
        <f t="shared" si="231"/>
        <v/>
      </c>
      <c r="AF1473" t="str">
        <f t="shared" si="229"/>
        <v/>
      </c>
      <c r="AG1473" t="str">
        <f t="shared" si="234"/>
        <v/>
      </c>
      <c r="AH1473" t="str">
        <f t="shared" si="225"/>
        <v/>
      </c>
      <c r="AI1473">
        <v>0.11</v>
      </c>
      <c r="AJ1473" t="str">
        <f t="shared" si="221"/>
        <v/>
      </c>
      <c r="AK1473" t="str">
        <f t="shared" si="230"/>
        <v/>
      </c>
      <c r="AL1473" t="str">
        <f t="shared" si="228"/>
        <v/>
      </c>
    </row>
    <row r="1474" spans="1:39" x14ac:dyDescent="0.2">
      <c r="A1474" t="s">
        <v>17050</v>
      </c>
      <c r="B1474" t="s">
        <v>11686</v>
      </c>
      <c r="C1474" t="s">
        <v>17047</v>
      </c>
      <c r="D1474" s="1">
        <v>37650</v>
      </c>
      <c r="E1474" s="1">
        <v>44155</v>
      </c>
      <c r="F1474" t="s">
        <v>15352</v>
      </c>
      <c r="G1474" t="s">
        <v>39</v>
      </c>
      <c r="I1474">
        <v>75</v>
      </c>
      <c r="J1474">
        <v>25</v>
      </c>
      <c r="K1474">
        <v>0</v>
      </c>
      <c r="L1474">
        <v>31600</v>
      </c>
      <c r="M1474">
        <v>31625</v>
      </c>
      <c r="N1474" t="s">
        <v>401</v>
      </c>
      <c r="O1474" t="s">
        <v>17048</v>
      </c>
      <c r="P1474" t="s">
        <v>28</v>
      </c>
      <c r="S1474" t="s">
        <v>33942</v>
      </c>
      <c r="T1474" t="s">
        <v>34233</v>
      </c>
      <c r="AD1474" t="str">
        <f t="shared" si="233"/>
        <v/>
      </c>
      <c r="AE1474" t="str">
        <f t="shared" si="231"/>
        <v/>
      </c>
      <c r="AF1474" t="str">
        <f t="shared" si="229"/>
        <v/>
      </c>
      <c r="AG1474" t="str">
        <f t="shared" si="234"/>
        <v/>
      </c>
      <c r="AH1474" t="str">
        <f t="shared" ref="AH1474:AH1537" si="235">IF(AG1474="","",AG1474*2.7)</f>
        <v/>
      </c>
      <c r="AI1474">
        <v>0.11</v>
      </c>
      <c r="AJ1474" t="str">
        <f t="shared" ref="AJ1474:AJ1537" si="236">IF(COUNTBLANK(AH1474),"",AH1474*AI1474)</f>
        <v/>
      </c>
      <c r="AK1474" t="str">
        <f t="shared" si="230"/>
        <v/>
      </c>
      <c r="AL1474" t="str">
        <f t="shared" si="228"/>
        <v/>
      </c>
    </row>
    <row r="1475" spans="1:39" x14ac:dyDescent="0.2">
      <c r="A1475" t="s">
        <v>19934</v>
      </c>
      <c r="B1475" t="s">
        <v>11686</v>
      </c>
      <c r="C1475" t="s">
        <v>19935</v>
      </c>
      <c r="D1475" s="1">
        <v>38230</v>
      </c>
      <c r="E1475" s="1">
        <v>43456</v>
      </c>
      <c r="F1475" t="s">
        <v>19</v>
      </c>
      <c r="I1475">
        <v>100</v>
      </c>
      <c r="J1475">
        <v>0</v>
      </c>
      <c r="K1475">
        <v>0</v>
      </c>
      <c r="L1475">
        <v>2341</v>
      </c>
      <c r="M1475">
        <v>2341</v>
      </c>
      <c r="N1475" t="s">
        <v>20</v>
      </c>
      <c r="O1475" t="s">
        <v>19936</v>
      </c>
      <c r="P1475" t="s">
        <v>28</v>
      </c>
      <c r="S1475" t="s">
        <v>33797</v>
      </c>
      <c r="T1475" t="s">
        <v>34363</v>
      </c>
      <c r="U1475" t="s">
        <v>32634</v>
      </c>
      <c r="V1475" t="s">
        <v>32695</v>
      </c>
      <c r="W1475">
        <v>460</v>
      </c>
      <c r="X1475">
        <v>2</v>
      </c>
      <c r="Y1475" t="s">
        <v>32654</v>
      </c>
      <c r="AA1475">
        <v>8.5</v>
      </c>
      <c r="AC1475">
        <v>1</v>
      </c>
      <c r="AD1475" t="str">
        <f t="shared" si="233"/>
        <v/>
      </c>
      <c r="AE1475" t="str">
        <f t="shared" si="231"/>
        <v/>
      </c>
      <c r="AF1475" t="str">
        <f t="shared" si="229"/>
        <v/>
      </c>
      <c r="AG1475">
        <f t="shared" si="234"/>
        <v>1</v>
      </c>
      <c r="AH1475">
        <f t="shared" si="235"/>
        <v>2.7</v>
      </c>
      <c r="AI1475">
        <v>0.11</v>
      </c>
      <c r="AJ1475">
        <f t="shared" si="236"/>
        <v>0.29700000000000004</v>
      </c>
      <c r="AK1475" t="str">
        <f t="shared" si="230"/>
        <v/>
      </c>
      <c r="AL1475" t="str">
        <f t="shared" si="228"/>
        <v/>
      </c>
      <c r="AM1475" t="s">
        <v>33926</v>
      </c>
    </row>
    <row r="1476" spans="1:39" x14ac:dyDescent="0.2">
      <c r="A1476" t="s">
        <v>30737</v>
      </c>
      <c r="B1476" t="s">
        <v>11686</v>
      </c>
      <c r="C1476" t="s">
        <v>30738</v>
      </c>
      <c r="D1476" s="1">
        <v>43859</v>
      </c>
      <c r="E1476" s="1">
        <v>44085</v>
      </c>
      <c r="F1476" t="s">
        <v>889</v>
      </c>
      <c r="I1476">
        <v>100</v>
      </c>
      <c r="J1476">
        <v>0</v>
      </c>
      <c r="K1476">
        <v>0</v>
      </c>
      <c r="L1476">
        <v>2044</v>
      </c>
      <c r="M1476">
        <v>2044</v>
      </c>
      <c r="N1476" t="s">
        <v>20</v>
      </c>
      <c r="O1476" t="s">
        <v>30739</v>
      </c>
      <c r="P1476" t="s">
        <v>44</v>
      </c>
      <c r="S1476" t="s">
        <v>33942</v>
      </c>
      <c r="T1476" t="s">
        <v>34233</v>
      </c>
      <c r="AD1476" t="str">
        <f t="shared" si="233"/>
        <v/>
      </c>
      <c r="AE1476" t="str">
        <f t="shared" si="231"/>
        <v/>
      </c>
      <c r="AF1476" t="str">
        <f t="shared" si="229"/>
        <v/>
      </c>
      <c r="AG1476" t="str">
        <f t="shared" si="234"/>
        <v/>
      </c>
      <c r="AH1476" t="str">
        <f t="shared" si="235"/>
        <v/>
      </c>
      <c r="AI1476">
        <v>0.11</v>
      </c>
      <c r="AJ1476" t="str">
        <f t="shared" si="236"/>
        <v/>
      </c>
      <c r="AK1476" t="str">
        <f t="shared" si="230"/>
        <v/>
      </c>
      <c r="AL1476" t="str">
        <f t="shared" si="228"/>
        <v/>
      </c>
    </row>
    <row r="1477" spans="1:39" x14ac:dyDescent="0.2">
      <c r="A1477" t="s">
        <v>32084</v>
      </c>
      <c r="B1477" t="s">
        <v>11686</v>
      </c>
      <c r="C1477" t="s">
        <v>32085</v>
      </c>
      <c r="D1477" s="1">
        <v>44459</v>
      </c>
      <c r="E1477" s="1">
        <v>44459</v>
      </c>
      <c r="F1477" t="s">
        <v>19</v>
      </c>
      <c r="I1477">
        <v>100</v>
      </c>
      <c r="J1477">
        <v>0</v>
      </c>
      <c r="K1477">
        <v>0</v>
      </c>
      <c r="L1477">
        <v>1502</v>
      </c>
      <c r="M1477">
        <v>1502</v>
      </c>
      <c r="N1477" t="s">
        <v>20</v>
      </c>
      <c r="O1477" t="s">
        <v>23321</v>
      </c>
      <c r="P1477" t="s">
        <v>28</v>
      </c>
      <c r="S1477" t="s">
        <v>33942</v>
      </c>
      <c r="T1477" t="s">
        <v>34233</v>
      </c>
      <c r="AD1477" t="str">
        <f t="shared" si="233"/>
        <v/>
      </c>
      <c r="AE1477" s="16">
        <v>1</v>
      </c>
      <c r="AF1477" t="str">
        <f t="shared" si="229"/>
        <v/>
      </c>
      <c r="AG1477" t="str">
        <f t="shared" si="234"/>
        <v/>
      </c>
      <c r="AH1477" t="str">
        <f t="shared" si="235"/>
        <v/>
      </c>
      <c r="AI1477">
        <v>0.11</v>
      </c>
      <c r="AJ1477" t="str">
        <f t="shared" si="236"/>
        <v/>
      </c>
      <c r="AK1477">
        <f t="shared" si="230"/>
        <v>2.7</v>
      </c>
      <c r="AL1477">
        <f t="shared" si="228"/>
        <v>0.29700000000000004</v>
      </c>
    </row>
    <row r="1478" spans="1:39" x14ac:dyDescent="0.2">
      <c r="A1478" t="s">
        <v>26903</v>
      </c>
      <c r="B1478" t="s">
        <v>11686</v>
      </c>
      <c r="C1478" t="s">
        <v>26904</v>
      </c>
      <c r="D1478" s="1">
        <v>41541</v>
      </c>
      <c r="E1478" s="1">
        <v>43951</v>
      </c>
      <c r="F1478" t="s">
        <v>19</v>
      </c>
      <c r="I1478">
        <v>100</v>
      </c>
      <c r="J1478">
        <v>0</v>
      </c>
      <c r="K1478">
        <v>0</v>
      </c>
      <c r="L1478">
        <v>1909</v>
      </c>
      <c r="M1478">
        <v>1909</v>
      </c>
      <c r="N1478" t="s">
        <v>20</v>
      </c>
      <c r="O1478" t="s">
        <v>26905</v>
      </c>
      <c r="P1478" t="s">
        <v>28</v>
      </c>
      <c r="S1478" t="s">
        <v>32628</v>
      </c>
      <c r="T1478" t="s">
        <v>34349</v>
      </c>
      <c r="AD1478" t="str">
        <f t="shared" si="233"/>
        <v/>
      </c>
      <c r="AE1478" t="str">
        <f>IF((S1478="tühi")*(AC1478&lt;&gt;""),AC1478,"")</f>
        <v/>
      </c>
      <c r="AF1478" t="str">
        <f t="shared" si="229"/>
        <v/>
      </c>
      <c r="AG1478" s="17">
        <v>1</v>
      </c>
      <c r="AH1478">
        <f t="shared" si="235"/>
        <v>2.7</v>
      </c>
      <c r="AI1478">
        <v>0.11</v>
      </c>
      <c r="AJ1478">
        <f t="shared" si="236"/>
        <v>0.29700000000000004</v>
      </c>
      <c r="AK1478" t="str">
        <f t="shared" si="230"/>
        <v/>
      </c>
      <c r="AL1478" t="str">
        <f t="shared" si="228"/>
        <v/>
      </c>
    </row>
    <row r="1479" spans="1:39" x14ac:dyDescent="0.2">
      <c r="A1479" t="s">
        <v>23967</v>
      </c>
      <c r="B1479" t="s">
        <v>11686</v>
      </c>
      <c r="C1479" t="s">
        <v>23968</v>
      </c>
      <c r="D1479" s="1">
        <v>39195</v>
      </c>
      <c r="E1479" s="1">
        <v>43951</v>
      </c>
      <c r="F1479" t="s">
        <v>19</v>
      </c>
      <c r="I1479">
        <v>100</v>
      </c>
      <c r="J1479">
        <v>0</v>
      </c>
      <c r="K1479">
        <v>0</v>
      </c>
      <c r="L1479">
        <v>1348</v>
      </c>
      <c r="M1479">
        <v>1348</v>
      </c>
      <c r="N1479" t="s">
        <v>20</v>
      </c>
      <c r="O1479" t="s">
        <v>23969</v>
      </c>
      <c r="P1479" t="s">
        <v>28</v>
      </c>
      <c r="S1479" t="s">
        <v>33942</v>
      </c>
      <c r="T1479" t="s">
        <v>34233</v>
      </c>
      <c r="AD1479" t="str">
        <f t="shared" si="233"/>
        <v/>
      </c>
      <c r="AE1479" s="16">
        <v>1</v>
      </c>
      <c r="AF1479" t="str">
        <f t="shared" si="229"/>
        <v/>
      </c>
      <c r="AG1479" t="str">
        <f>IF((S1479&lt;&gt;"tühi")*(AC1479&lt;&gt;""),AC1479,"")</f>
        <v/>
      </c>
      <c r="AH1479" t="str">
        <f t="shared" si="235"/>
        <v/>
      </c>
      <c r="AI1479">
        <v>0.11</v>
      </c>
      <c r="AJ1479" t="str">
        <f t="shared" si="236"/>
        <v/>
      </c>
      <c r="AK1479">
        <f t="shared" si="230"/>
        <v>2.7</v>
      </c>
      <c r="AL1479">
        <f t="shared" si="228"/>
        <v>0.29700000000000004</v>
      </c>
    </row>
    <row r="1480" spans="1:39" x14ac:dyDescent="0.2">
      <c r="A1480" t="s">
        <v>18491</v>
      </c>
      <c r="B1480" t="s">
        <v>11686</v>
      </c>
      <c r="C1480" t="s">
        <v>18489</v>
      </c>
      <c r="D1480" s="1">
        <v>38021</v>
      </c>
      <c r="E1480" s="1">
        <v>44546</v>
      </c>
      <c r="F1480" t="s">
        <v>39</v>
      </c>
      <c r="I1480">
        <v>100</v>
      </c>
      <c r="J1480">
        <v>0</v>
      </c>
      <c r="K1480">
        <v>0</v>
      </c>
      <c r="L1480">
        <v>7279</v>
      </c>
      <c r="M1480">
        <v>7279</v>
      </c>
      <c r="N1480" t="s">
        <v>20</v>
      </c>
      <c r="O1480" t="s">
        <v>18490</v>
      </c>
      <c r="P1480" t="s">
        <v>28</v>
      </c>
      <c r="S1480" t="s">
        <v>33942</v>
      </c>
      <c r="T1480" t="s">
        <v>34233</v>
      </c>
      <c r="AD1480" t="str">
        <f t="shared" si="233"/>
        <v/>
      </c>
      <c r="AE1480" t="str">
        <f t="shared" ref="AE1480:AE1516" si="237">IF((S1480="tühi")*(AC1480&lt;&gt;""),AC1480,"")</f>
        <v/>
      </c>
      <c r="AF1480" t="str">
        <f t="shared" si="229"/>
        <v/>
      </c>
      <c r="AG1480" t="str">
        <f>IF((S1480&lt;&gt;"tühi")*(AC1480&lt;&gt;""),AC1480,"")</f>
        <v/>
      </c>
      <c r="AH1480" t="str">
        <f t="shared" si="235"/>
        <v/>
      </c>
      <c r="AI1480">
        <v>0.11</v>
      </c>
      <c r="AJ1480" t="str">
        <f t="shared" si="236"/>
        <v/>
      </c>
      <c r="AK1480" t="str">
        <f t="shared" si="230"/>
        <v/>
      </c>
      <c r="AL1480" t="str">
        <f t="shared" si="228"/>
        <v/>
      </c>
    </row>
    <row r="1481" spans="1:39" x14ac:dyDescent="0.2">
      <c r="A1481" t="s">
        <v>23467</v>
      </c>
      <c r="B1481" t="s">
        <v>11686</v>
      </c>
      <c r="C1481" t="s">
        <v>23465</v>
      </c>
      <c r="D1481" s="1">
        <v>39028</v>
      </c>
      <c r="E1481" s="1">
        <v>43456</v>
      </c>
      <c r="F1481" t="s">
        <v>39</v>
      </c>
      <c r="I1481">
        <v>100</v>
      </c>
      <c r="J1481">
        <v>0</v>
      </c>
      <c r="K1481">
        <v>0</v>
      </c>
      <c r="L1481">
        <v>1591</v>
      </c>
      <c r="M1481">
        <v>1591</v>
      </c>
      <c r="N1481" t="s">
        <v>20</v>
      </c>
      <c r="O1481" t="s">
        <v>23466</v>
      </c>
      <c r="P1481" t="s">
        <v>28</v>
      </c>
      <c r="S1481" t="s">
        <v>33942</v>
      </c>
      <c r="T1481" t="s">
        <v>34233</v>
      </c>
      <c r="AD1481" t="str">
        <f t="shared" si="233"/>
        <v/>
      </c>
      <c r="AE1481" t="str">
        <f t="shared" si="237"/>
        <v/>
      </c>
      <c r="AF1481" t="str">
        <f t="shared" si="229"/>
        <v/>
      </c>
      <c r="AG1481" t="str">
        <f>IF((S1481&lt;&gt;"tühi")*(AC1481&lt;&gt;""),AC1481,"")</f>
        <v/>
      </c>
      <c r="AH1481" t="str">
        <f t="shared" si="235"/>
        <v/>
      </c>
      <c r="AI1481">
        <v>0.11</v>
      </c>
      <c r="AJ1481" t="str">
        <f t="shared" si="236"/>
        <v/>
      </c>
      <c r="AK1481" t="str">
        <f t="shared" si="230"/>
        <v/>
      </c>
      <c r="AL1481" t="str">
        <f t="shared" si="228"/>
        <v/>
      </c>
    </row>
    <row r="1482" spans="1:39" x14ac:dyDescent="0.2">
      <c r="A1482" t="s">
        <v>23468</v>
      </c>
      <c r="B1482" t="s">
        <v>11686</v>
      </c>
      <c r="C1482" t="s">
        <v>23465</v>
      </c>
      <c r="D1482" s="1">
        <v>39028</v>
      </c>
      <c r="E1482" s="1">
        <v>44546</v>
      </c>
      <c r="F1482" t="s">
        <v>39</v>
      </c>
      <c r="I1482">
        <v>100</v>
      </c>
      <c r="J1482">
        <v>0</v>
      </c>
      <c r="K1482">
        <v>0</v>
      </c>
      <c r="L1482">
        <v>5345</v>
      </c>
      <c r="M1482">
        <v>5345</v>
      </c>
      <c r="N1482" t="s">
        <v>20</v>
      </c>
      <c r="O1482" t="s">
        <v>23466</v>
      </c>
      <c r="P1482" t="s">
        <v>28</v>
      </c>
      <c r="S1482" t="s">
        <v>33942</v>
      </c>
      <c r="T1482" t="s">
        <v>34233</v>
      </c>
      <c r="AD1482" t="str">
        <f t="shared" si="233"/>
        <v/>
      </c>
      <c r="AE1482" t="str">
        <f t="shared" si="237"/>
        <v/>
      </c>
      <c r="AF1482" t="str">
        <f t="shared" si="229"/>
        <v/>
      </c>
      <c r="AG1482" t="str">
        <f>IF((S1482&lt;&gt;"tühi")*(AC1482&lt;&gt;""),AC1482,"")</f>
        <v/>
      </c>
      <c r="AH1482" t="str">
        <f t="shared" si="235"/>
        <v/>
      </c>
      <c r="AI1482">
        <v>0.11</v>
      </c>
      <c r="AJ1482" t="str">
        <f t="shared" si="236"/>
        <v/>
      </c>
      <c r="AK1482" t="str">
        <f t="shared" si="230"/>
        <v/>
      </c>
      <c r="AL1482" t="str">
        <f t="shared" si="228"/>
        <v/>
      </c>
    </row>
    <row r="1483" spans="1:39" x14ac:dyDescent="0.2">
      <c r="A1483" t="s">
        <v>30563</v>
      </c>
      <c r="B1483" t="s">
        <v>11686</v>
      </c>
      <c r="C1483" t="s">
        <v>30564</v>
      </c>
      <c r="D1483" s="1">
        <v>43859</v>
      </c>
      <c r="E1483" s="1">
        <v>44344</v>
      </c>
      <c r="F1483" t="s">
        <v>39</v>
      </c>
      <c r="I1483">
        <v>100</v>
      </c>
      <c r="J1483">
        <v>0</v>
      </c>
      <c r="K1483">
        <v>0</v>
      </c>
      <c r="L1483">
        <v>5836</v>
      </c>
      <c r="M1483">
        <v>5836</v>
      </c>
      <c r="N1483" t="s">
        <v>20</v>
      </c>
      <c r="O1483" t="s">
        <v>30565</v>
      </c>
      <c r="P1483" t="s">
        <v>2356</v>
      </c>
      <c r="S1483" t="s">
        <v>33942</v>
      </c>
      <c r="T1483" t="s">
        <v>34233</v>
      </c>
      <c r="AD1483" t="str">
        <f t="shared" si="233"/>
        <v/>
      </c>
      <c r="AE1483" t="str">
        <f t="shared" si="237"/>
        <v/>
      </c>
      <c r="AF1483" t="str">
        <f t="shared" si="229"/>
        <v/>
      </c>
      <c r="AG1483" t="str">
        <f>IF((S1483&lt;&gt;"tühi")*(AC1483&lt;&gt;""),AC1483,"")</f>
        <v/>
      </c>
      <c r="AH1483" t="str">
        <f t="shared" si="235"/>
        <v/>
      </c>
      <c r="AI1483">
        <v>0.11</v>
      </c>
      <c r="AJ1483" t="str">
        <f t="shared" si="236"/>
        <v/>
      </c>
      <c r="AK1483" t="str">
        <f t="shared" si="230"/>
        <v/>
      </c>
      <c r="AL1483" t="str">
        <f t="shared" si="228"/>
        <v/>
      </c>
    </row>
    <row r="1484" spans="1:39" x14ac:dyDescent="0.2">
      <c r="A1484" t="s">
        <v>17380</v>
      </c>
      <c r="B1484" t="s">
        <v>11686</v>
      </c>
      <c r="C1484" t="s">
        <v>17381</v>
      </c>
      <c r="D1484" s="1">
        <v>37762</v>
      </c>
      <c r="E1484" s="1">
        <v>43456</v>
      </c>
      <c r="F1484" t="s">
        <v>19</v>
      </c>
      <c r="I1484">
        <v>100</v>
      </c>
      <c r="J1484">
        <v>0</v>
      </c>
      <c r="K1484">
        <v>0</v>
      </c>
      <c r="L1484">
        <v>2009</v>
      </c>
      <c r="M1484">
        <v>2009</v>
      </c>
      <c r="N1484" t="s">
        <v>20</v>
      </c>
      <c r="O1484" t="s">
        <v>17382</v>
      </c>
      <c r="P1484" t="s">
        <v>28</v>
      </c>
      <c r="S1484" t="s">
        <v>33804</v>
      </c>
      <c r="T1484" t="s">
        <v>34349</v>
      </c>
      <c r="AD1484" t="str">
        <f t="shared" si="233"/>
        <v/>
      </c>
      <c r="AE1484" t="str">
        <f t="shared" si="237"/>
        <v/>
      </c>
      <c r="AF1484" t="str">
        <f t="shared" si="229"/>
        <v/>
      </c>
      <c r="AG1484" s="17">
        <v>1</v>
      </c>
      <c r="AH1484">
        <f t="shared" si="235"/>
        <v>2.7</v>
      </c>
      <c r="AI1484">
        <v>0.11</v>
      </c>
      <c r="AJ1484">
        <f t="shared" si="236"/>
        <v>0.29700000000000004</v>
      </c>
      <c r="AK1484" t="str">
        <f t="shared" si="230"/>
        <v/>
      </c>
      <c r="AL1484" t="str">
        <f t="shared" si="228"/>
        <v/>
      </c>
    </row>
    <row r="1485" spans="1:39" x14ac:dyDescent="0.2">
      <c r="A1485" t="s">
        <v>13215</v>
      </c>
      <c r="B1485" t="s">
        <v>11686</v>
      </c>
      <c r="C1485" t="s">
        <v>13216</v>
      </c>
      <c r="D1485" s="1">
        <v>36801</v>
      </c>
      <c r="E1485" s="1">
        <v>44546</v>
      </c>
      <c r="F1485" t="s">
        <v>19</v>
      </c>
      <c r="I1485">
        <v>100</v>
      </c>
      <c r="J1485">
        <v>0</v>
      </c>
      <c r="K1485">
        <v>0</v>
      </c>
      <c r="L1485">
        <v>9310</v>
      </c>
      <c r="M1485">
        <v>9310</v>
      </c>
      <c r="N1485" t="s">
        <v>20</v>
      </c>
      <c r="O1485" t="s">
        <v>13217</v>
      </c>
      <c r="P1485" t="s">
        <v>28</v>
      </c>
      <c r="S1485" t="s">
        <v>32628</v>
      </c>
      <c r="T1485" t="s">
        <v>34349</v>
      </c>
      <c r="AD1485" t="str">
        <f t="shared" si="233"/>
        <v/>
      </c>
      <c r="AE1485" t="str">
        <f t="shared" si="237"/>
        <v/>
      </c>
      <c r="AF1485" t="str">
        <f t="shared" si="229"/>
        <v/>
      </c>
      <c r="AG1485" s="17">
        <v>1</v>
      </c>
      <c r="AH1485">
        <f t="shared" si="235"/>
        <v>2.7</v>
      </c>
      <c r="AI1485">
        <v>0.11</v>
      </c>
      <c r="AJ1485">
        <f t="shared" si="236"/>
        <v>0.29700000000000004</v>
      </c>
      <c r="AK1485" t="str">
        <f t="shared" si="230"/>
        <v/>
      </c>
      <c r="AL1485" t="str">
        <f t="shared" si="228"/>
        <v/>
      </c>
    </row>
    <row r="1486" spans="1:39" x14ac:dyDescent="0.2">
      <c r="A1486" t="s">
        <v>12618</v>
      </c>
      <c r="B1486" t="s">
        <v>11686</v>
      </c>
      <c r="C1486" t="s">
        <v>12619</v>
      </c>
      <c r="D1486" s="1">
        <v>36698</v>
      </c>
      <c r="E1486" s="1">
        <v>43951</v>
      </c>
      <c r="F1486" t="s">
        <v>19</v>
      </c>
      <c r="I1486">
        <v>100</v>
      </c>
      <c r="J1486">
        <v>0</v>
      </c>
      <c r="K1486">
        <v>0</v>
      </c>
      <c r="L1486">
        <v>5443</v>
      </c>
      <c r="M1486">
        <v>5443</v>
      </c>
      <c r="N1486" t="s">
        <v>20</v>
      </c>
      <c r="O1486" t="s">
        <v>12620</v>
      </c>
      <c r="P1486" t="s">
        <v>28</v>
      </c>
      <c r="S1486" t="s">
        <v>33808</v>
      </c>
      <c r="T1486" t="s">
        <v>34349</v>
      </c>
      <c r="AD1486" t="str">
        <f t="shared" si="233"/>
        <v/>
      </c>
      <c r="AE1486" t="str">
        <f t="shared" si="237"/>
        <v/>
      </c>
      <c r="AF1486" t="str">
        <f t="shared" si="229"/>
        <v/>
      </c>
      <c r="AG1486" s="17">
        <v>1</v>
      </c>
      <c r="AH1486">
        <f t="shared" si="235"/>
        <v>2.7</v>
      </c>
      <c r="AI1486">
        <v>0.11</v>
      </c>
      <c r="AJ1486">
        <f t="shared" si="236"/>
        <v>0.29700000000000004</v>
      </c>
      <c r="AK1486" t="str">
        <f t="shared" si="230"/>
        <v/>
      </c>
      <c r="AL1486" t="str">
        <f t="shared" si="228"/>
        <v/>
      </c>
    </row>
    <row r="1487" spans="1:39" x14ac:dyDescent="0.2">
      <c r="A1487" t="s">
        <v>23387</v>
      </c>
      <c r="B1487" t="s">
        <v>11686</v>
      </c>
      <c r="C1487" t="s">
        <v>23388</v>
      </c>
      <c r="D1487" s="1">
        <v>39028</v>
      </c>
      <c r="E1487" s="1">
        <v>43951</v>
      </c>
      <c r="F1487" t="s">
        <v>39</v>
      </c>
      <c r="I1487">
        <v>100</v>
      </c>
      <c r="J1487">
        <v>0</v>
      </c>
      <c r="K1487">
        <v>0</v>
      </c>
      <c r="L1487">
        <v>8536</v>
      </c>
      <c r="M1487">
        <v>8536</v>
      </c>
      <c r="N1487" t="s">
        <v>20</v>
      </c>
      <c r="O1487" t="s">
        <v>23389</v>
      </c>
      <c r="P1487" t="s">
        <v>28</v>
      </c>
      <c r="S1487" t="s">
        <v>33942</v>
      </c>
      <c r="T1487" t="s">
        <v>34233</v>
      </c>
      <c r="AD1487" t="str">
        <f t="shared" si="233"/>
        <v/>
      </c>
      <c r="AE1487" t="str">
        <f t="shared" si="237"/>
        <v/>
      </c>
      <c r="AF1487" t="str">
        <f t="shared" si="229"/>
        <v/>
      </c>
      <c r="AG1487" t="str">
        <f>IF((S1487&lt;&gt;"tühi")*(AC1487&lt;&gt;""),AC1487,"")</f>
        <v/>
      </c>
      <c r="AH1487" t="str">
        <f t="shared" si="235"/>
        <v/>
      </c>
      <c r="AI1487">
        <v>0.11</v>
      </c>
      <c r="AJ1487" t="str">
        <f t="shared" si="236"/>
        <v/>
      </c>
      <c r="AK1487" t="str">
        <f t="shared" si="230"/>
        <v/>
      </c>
      <c r="AL1487" t="str">
        <f t="shared" si="228"/>
        <v/>
      </c>
    </row>
    <row r="1488" spans="1:39" x14ac:dyDescent="0.2">
      <c r="A1488" t="s">
        <v>31171</v>
      </c>
      <c r="B1488" t="s">
        <v>11686</v>
      </c>
      <c r="C1488" t="s">
        <v>31172</v>
      </c>
      <c r="D1488" s="1">
        <v>43859</v>
      </c>
      <c r="E1488" s="1">
        <v>44557</v>
      </c>
      <c r="F1488" t="s">
        <v>889</v>
      </c>
      <c r="I1488">
        <v>100</v>
      </c>
      <c r="J1488">
        <v>0</v>
      </c>
      <c r="K1488">
        <v>0</v>
      </c>
      <c r="L1488">
        <v>179700</v>
      </c>
      <c r="M1488">
        <v>179653</v>
      </c>
      <c r="N1488" t="s">
        <v>401</v>
      </c>
      <c r="O1488" t="s">
        <v>31173</v>
      </c>
      <c r="P1488" t="s">
        <v>44</v>
      </c>
      <c r="S1488" t="s">
        <v>33942</v>
      </c>
      <c r="T1488" t="s">
        <v>34233</v>
      </c>
      <c r="AD1488" t="str">
        <f t="shared" si="233"/>
        <v/>
      </c>
      <c r="AE1488" t="str">
        <f t="shared" si="237"/>
        <v/>
      </c>
      <c r="AF1488" t="str">
        <f t="shared" si="229"/>
        <v/>
      </c>
      <c r="AG1488" t="str">
        <f>IF((S1488&lt;&gt;"tühi")*(AC1488&lt;&gt;""),AC1488,"")</f>
        <v/>
      </c>
      <c r="AH1488" t="str">
        <f t="shared" si="235"/>
        <v/>
      </c>
      <c r="AI1488">
        <v>0.11</v>
      </c>
      <c r="AJ1488" t="str">
        <f t="shared" si="236"/>
        <v/>
      </c>
      <c r="AK1488" t="str">
        <f t="shared" si="230"/>
        <v/>
      </c>
      <c r="AL1488" t="str">
        <f t="shared" si="228"/>
        <v/>
      </c>
    </row>
    <row r="1489" spans="1:38" x14ac:dyDescent="0.2">
      <c r="A1489" t="s">
        <v>23372</v>
      </c>
      <c r="B1489" t="s">
        <v>11686</v>
      </c>
      <c r="C1489" t="s">
        <v>23373</v>
      </c>
      <c r="D1489" s="1">
        <v>39006</v>
      </c>
      <c r="E1489" s="1">
        <v>44546</v>
      </c>
      <c r="F1489" t="s">
        <v>39</v>
      </c>
      <c r="I1489">
        <v>100</v>
      </c>
      <c r="J1489">
        <v>0</v>
      </c>
      <c r="K1489">
        <v>0</v>
      </c>
      <c r="L1489">
        <v>5373</v>
      </c>
      <c r="M1489">
        <v>5373</v>
      </c>
      <c r="N1489" t="s">
        <v>20</v>
      </c>
      <c r="O1489" t="s">
        <v>23374</v>
      </c>
      <c r="P1489" t="s">
        <v>28</v>
      </c>
      <c r="S1489" t="s">
        <v>33797</v>
      </c>
      <c r="T1489" t="s">
        <v>34349</v>
      </c>
      <c r="AD1489" t="str">
        <f t="shared" si="233"/>
        <v/>
      </c>
      <c r="AE1489" t="str">
        <f t="shared" si="237"/>
        <v/>
      </c>
      <c r="AF1489" t="str">
        <f t="shared" si="229"/>
        <v/>
      </c>
      <c r="AG1489" s="17">
        <v>1</v>
      </c>
      <c r="AH1489">
        <f t="shared" si="235"/>
        <v>2.7</v>
      </c>
      <c r="AI1489">
        <v>0.11</v>
      </c>
      <c r="AJ1489">
        <f t="shared" si="236"/>
        <v>0.29700000000000004</v>
      </c>
      <c r="AK1489" t="str">
        <f t="shared" si="230"/>
        <v/>
      </c>
      <c r="AL1489" t="str">
        <f t="shared" si="228"/>
        <v/>
      </c>
    </row>
    <row r="1490" spans="1:38" x14ac:dyDescent="0.2">
      <c r="A1490" t="s">
        <v>31849</v>
      </c>
      <c r="B1490" t="s">
        <v>11686</v>
      </c>
      <c r="C1490" t="s">
        <v>31850</v>
      </c>
      <c r="D1490" s="1">
        <v>44396</v>
      </c>
      <c r="E1490" s="1">
        <v>44396</v>
      </c>
      <c r="F1490" t="s">
        <v>39</v>
      </c>
      <c r="I1490">
        <v>100</v>
      </c>
      <c r="J1490">
        <v>0</v>
      </c>
      <c r="K1490">
        <v>0</v>
      </c>
      <c r="L1490">
        <v>17484</v>
      </c>
      <c r="M1490">
        <v>17484</v>
      </c>
      <c r="N1490" t="s">
        <v>20</v>
      </c>
      <c r="O1490" t="s">
        <v>31845</v>
      </c>
      <c r="P1490" t="s">
        <v>28</v>
      </c>
      <c r="S1490" t="s">
        <v>33942</v>
      </c>
      <c r="T1490" t="s">
        <v>34233</v>
      </c>
      <c r="V1490" t="s">
        <v>32793</v>
      </c>
      <c r="AD1490" t="str">
        <f t="shared" si="233"/>
        <v/>
      </c>
      <c r="AE1490" t="str">
        <f t="shared" si="237"/>
        <v/>
      </c>
      <c r="AF1490" t="str">
        <f t="shared" si="229"/>
        <v/>
      </c>
      <c r="AG1490" t="str">
        <f t="shared" ref="AG1490:AG1496" si="238">IF((S1490&lt;&gt;"tühi")*(AC1490&lt;&gt;""),AC1490,"")</f>
        <v/>
      </c>
      <c r="AH1490" t="str">
        <f t="shared" si="235"/>
        <v/>
      </c>
      <c r="AI1490">
        <v>0.11</v>
      </c>
      <c r="AJ1490" t="str">
        <f t="shared" si="236"/>
        <v/>
      </c>
      <c r="AK1490" t="str">
        <f t="shared" si="230"/>
        <v/>
      </c>
      <c r="AL1490" t="str">
        <f t="shared" si="228"/>
        <v/>
      </c>
    </row>
    <row r="1491" spans="1:38" x14ac:dyDescent="0.2">
      <c r="A1491" t="s">
        <v>13487</v>
      </c>
      <c r="B1491" t="s">
        <v>11686</v>
      </c>
      <c r="C1491" t="s">
        <v>13483</v>
      </c>
      <c r="D1491" s="1">
        <v>36811</v>
      </c>
      <c r="E1491" s="1">
        <v>43456</v>
      </c>
      <c r="F1491" t="s">
        <v>39</v>
      </c>
      <c r="I1491">
        <v>100</v>
      </c>
      <c r="J1491">
        <v>0</v>
      </c>
      <c r="K1491">
        <v>0</v>
      </c>
      <c r="L1491">
        <v>18450</v>
      </c>
      <c r="M1491">
        <v>18450</v>
      </c>
      <c r="N1491" t="s">
        <v>20</v>
      </c>
      <c r="O1491" t="s">
        <v>13484</v>
      </c>
      <c r="P1491" t="s">
        <v>28</v>
      </c>
      <c r="S1491" t="s">
        <v>33942</v>
      </c>
      <c r="T1491" t="s">
        <v>34233</v>
      </c>
      <c r="AD1491" t="str">
        <f t="shared" si="233"/>
        <v/>
      </c>
      <c r="AE1491" t="str">
        <f t="shared" si="237"/>
        <v/>
      </c>
      <c r="AF1491" t="str">
        <f t="shared" si="229"/>
        <v/>
      </c>
      <c r="AG1491" t="str">
        <f t="shared" si="238"/>
        <v/>
      </c>
      <c r="AH1491" t="str">
        <f t="shared" si="235"/>
        <v/>
      </c>
      <c r="AI1491">
        <v>0.11</v>
      </c>
      <c r="AJ1491" t="str">
        <f t="shared" si="236"/>
        <v/>
      </c>
      <c r="AK1491" t="str">
        <f t="shared" si="230"/>
        <v/>
      </c>
      <c r="AL1491" t="str">
        <f t="shared" si="228"/>
        <v/>
      </c>
    </row>
    <row r="1492" spans="1:38" x14ac:dyDescent="0.2">
      <c r="A1492" t="s">
        <v>15031</v>
      </c>
      <c r="B1492" t="s">
        <v>11686</v>
      </c>
      <c r="C1492" t="s">
        <v>15032</v>
      </c>
      <c r="D1492" s="1">
        <v>37368</v>
      </c>
      <c r="E1492" s="1">
        <v>43456</v>
      </c>
      <c r="F1492" t="s">
        <v>39</v>
      </c>
      <c r="I1492">
        <v>100</v>
      </c>
      <c r="J1492">
        <v>0</v>
      </c>
      <c r="K1492">
        <v>0</v>
      </c>
      <c r="L1492">
        <v>40500</v>
      </c>
      <c r="M1492">
        <v>40450</v>
      </c>
      <c r="N1492" t="s">
        <v>401</v>
      </c>
      <c r="O1492" t="s">
        <v>15033</v>
      </c>
      <c r="P1492" t="s">
        <v>28</v>
      </c>
      <c r="S1492" t="s">
        <v>33942</v>
      </c>
      <c r="T1492" t="s">
        <v>34233</v>
      </c>
      <c r="AD1492" t="str">
        <f t="shared" si="233"/>
        <v/>
      </c>
      <c r="AE1492" t="str">
        <f t="shared" si="237"/>
        <v/>
      </c>
      <c r="AF1492" t="str">
        <f t="shared" si="229"/>
        <v/>
      </c>
      <c r="AG1492" t="str">
        <f t="shared" si="238"/>
        <v/>
      </c>
      <c r="AH1492" t="str">
        <f t="shared" si="235"/>
        <v/>
      </c>
      <c r="AI1492">
        <v>0.11</v>
      </c>
      <c r="AJ1492" t="str">
        <f t="shared" si="236"/>
        <v/>
      </c>
      <c r="AK1492" t="str">
        <f t="shared" si="230"/>
        <v/>
      </c>
      <c r="AL1492" t="str">
        <f t="shared" si="228"/>
        <v/>
      </c>
    </row>
    <row r="1493" spans="1:38" x14ac:dyDescent="0.2">
      <c r="A1493" t="s">
        <v>14996</v>
      </c>
      <c r="B1493" t="s">
        <v>11686</v>
      </c>
      <c r="C1493" t="s">
        <v>14997</v>
      </c>
      <c r="D1493" s="1">
        <v>37368</v>
      </c>
      <c r="E1493" s="1">
        <v>43456</v>
      </c>
      <c r="F1493" t="s">
        <v>39</v>
      </c>
      <c r="I1493">
        <v>100</v>
      </c>
      <c r="J1493">
        <v>0</v>
      </c>
      <c r="K1493">
        <v>0</v>
      </c>
      <c r="L1493">
        <v>74500</v>
      </c>
      <c r="M1493">
        <v>74503</v>
      </c>
      <c r="N1493" t="s">
        <v>401</v>
      </c>
      <c r="O1493" t="s">
        <v>14998</v>
      </c>
      <c r="P1493" t="s">
        <v>28</v>
      </c>
      <c r="S1493" t="s">
        <v>33942</v>
      </c>
      <c r="T1493" t="s">
        <v>34233</v>
      </c>
      <c r="AD1493" t="str">
        <f t="shared" si="233"/>
        <v/>
      </c>
      <c r="AE1493" t="str">
        <f t="shared" si="237"/>
        <v/>
      </c>
      <c r="AF1493" t="str">
        <f t="shared" si="229"/>
        <v/>
      </c>
      <c r="AG1493" t="str">
        <f t="shared" si="238"/>
        <v/>
      </c>
      <c r="AH1493" t="str">
        <f t="shared" si="235"/>
        <v/>
      </c>
      <c r="AI1493">
        <v>0.11</v>
      </c>
      <c r="AJ1493" t="str">
        <f t="shared" si="236"/>
        <v/>
      </c>
      <c r="AK1493" t="str">
        <f t="shared" si="230"/>
        <v/>
      </c>
      <c r="AL1493" t="str">
        <f t="shared" si="228"/>
        <v/>
      </c>
    </row>
    <row r="1494" spans="1:38" x14ac:dyDescent="0.2">
      <c r="A1494" t="s">
        <v>14999</v>
      </c>
      <c r="B1494" t="s">
        <v>11686</v>
      </c>
      <c r="C1494" t="s">
        <v>14997</v>
      </c>
      <c r="D1494" s="1">
        <v>37368</v>
      </c>
      <c r="E1494" s="1">
        <v>43456</v>
      </c>
      <c r="F1494" t="s">
        <v>39</v>
      </c>
      <c r="I1494">
        <v>100</v>
      </c>
      <c r="J1494">
        <v>0</v>
      </c>
      <c r="K1494">
        <v>0</v>
      </c>
      <c r="L1494">
        <v>54800</v>
      </c>
      <c r="M1494">
        <v>54847</v>
      </c>
      <c r="N1494" t="s">
        <v>401</v>
      </c>
      <c r="O1494" t="s">
        <v>14998</v>
      </c>
      <c r="P1494" t="s">
        <v>28</v>
      </c>
      <c r="S1494" t="s">
        <v>33942</v>
      </c>
      <c r="T1494" t="s">
        <v>34233</v>
      </c>
      <c r="AD1494" t="str">
        <f t="shared" si="233"/>
        <v/>
      </c>
      <c r="AE1494" t="str">
        <f t="shared" si="237"/>
        <v/>
      </c>
      <c r="AF1494" t="str">
        <f t="shared" si="229"/>
        <v/>
      </c>
      <c r="AG1494" t="str">
        <f t="shared" si="238"/>
        <v/>
      </c>
      <c r="AH1494" t="str">
        <f t="shared" si="235"/>
        <v/>
      </c>
      <c r="AI1494">
        <v>0.11</v>
      </c>
      <c r="AJ1494" t="str">
        <f t="shared" si="236"/>
        <v/>
      </c>
      <c r="AK1494" t="str">
        <f t="shared" si="230"/>
        <v/>
      </c>
      <c r="AL1494" t="str">
        <f t="shared" si="228"/>
        <v/>
      </c>
    </row>
    <row r="1495" spans="1:38" x14ac:dyDescent="0.2">
      <c r="A1495" t="s">
        <v>26452</v>
      </c>
      <c r="B1495" t="s">
        <v>11686</v>
      </c>
      <c r="C1495" t="s">
        <v>26453</v>
      </c>
      <c r="D1495" s="1">
        <v>41278</v>
      </c>
      <c r="E1495" s="1">
        <v>43951</v>
      </c>
      <c r="F1495" t="s">
        <v>39</v>
      </c>
      <c r="I1495">
        <v>100</v>
      </c>
      <c r="J1495">
        <v>0</v>
      </c>
      <c r="K1495">
        <v>0</v>
      </c>
      <c r="L1495">
        <v>5099</v>
      </c>
      <c r="M1495">
        <v>5099</v>
      </c>
      <c r="N1495" t="s">
        <v>20</v>
      </c>
      <c r="O1495" t="s">
        <v>26454</v>
      </c>
      <c r="P1495" t="s">
        <v>2356</v>
      </c>
      <c r="S1495" t="s">
        <v>33942</v>
      </c>
      <c r="T1495" t="s">
        <v>34233</v>
      </c>
      <c r="AD1495" t="str">
        <f t="shared" si="233"/>
        <v/>
      </c>
      <c r="AE1495" t="str">
        <f t="shared" si="237"/>
        <v/>
      </c>
      <c r="AF1495" t="str">
        <f t="shared" si="229"/>
        <v/>
      </c>
      <c r="AG1495" t="str">
        <f t="shared" si="238"/>
        <v/>
      </c>
      <c r="AH1495" t="str">
        <f t="shared" si="235"/>
        <v/>
      </c>
      <c r="AI1495">
        <v>0.11</v>
      </c>
      <c r="AJ1495" t="str">
        <f t="shared" si="236"/>
        <v/>
      </c>
      <c r="AK1495" t="str">
        <f t="shared" si="230"/>
        <v/>
      </c>
      <c r="AL1495" t="str">
        <f t="shared" si="228"/>
        <v/>
      </c>
    </row>
    <row r="1496" spans="1:38" x14ac:dyDescent="0.2">
      <c r="A1496" t="s">
        <v>23320</v>
      </c>
      <c r="B1496" t="s">
        <v>11686</v>
      </c>
      <c r="C1496" t="s">
        <v>18582</v>
      </c>
      <c r="D1496" s="1">
        <v>38966</v>
      </c>
      <c r="E1496" s="1">
        <v>44396</v>
      </c>
      <c r="F1496" t="s">
        <v>39</v>
      </c>
      <c r="I1496">
        <v>100</v>
      </c>
      <c r="J1496">
        <v>0</v>
      </c>
      <c r="K1496">
        <v>0</v>
      </c>
      <c r="L1496">
        <v>18903</v>
      </c>
      <c r="M1496">
        <v>18903</v>
      </c>
      <c r="N1496" t="s">
        <v>20</v>
      </c>
      <c r="O1496" t="s">
        <v>23321</v>
      </c>
      <c r="P1496" t="s">
        <v>28</v>
      </c>
      <c r="S1496" t="s">
        <v>33942</v>
      </c>
      <c r="T1496" t="s">
        <v>34233</v>
      </c>
      <c r="AD1496" t="str">
        <f t="shared" si="233"/>
        <v/>
      </c>
      <c r="AE1496" t="str">
        <f t="shared" si="237"/>
        <v/>
      </c>
      <c r="AF1496" t="str">
        <f t="shared" si="229"/>
        <v/>
      </c>
      <c r="AG1496" t="str">
        <f t="shared" si="238"/>
        <v/>
      </c>
      <c r="AH1496" t="str">
        <f t="shared" si="235"/>
        <v/>
      </c>
      <c r="AI1496">
        <v>0.11</v>
      </c>
      <c r="AJ1496" t="str">
        <f t="shared" si="236"/>
        <v/>
      </c>
      <c r="AK1496" t="str">
        <f t="shared" si="230"/>
        <v/>
      </c>
      <c r="AL1496" t="str">
        <f t="shared" si="228"/>
        <v/>
      </c>
    </row>
    <row r="1497" spans="1:38" x14ac:dyDescent="0.2">
      <c r="A1497" t="s">
        <v>32083</v>
      </c>
      <c r="B1497" t="s">
        <v>11686</v>
      </c>
      <c r="C1497" t="s">
        <v>18582</v>
      </c>
      <c r="D1497" s="1">
        <v>44459</v>
      </c>
      <c r="E1497" s="1">
        <v>44459</v>
      </c>
      <c r="F1497" t="s">
        <v>19</v>
      </c>
      <c r="I1497">
        <v>100</v>
      </c>
      <c r="J1497">
        <v>0</v>
      </c>
      <c r="K1497">
        <v>0</v>
      </c>
      <c r="L1497">
        <v>6618</v>
      </c>
      <c r="M1497">
        <v>6618</v>
      </c>
      <c r="N1497" t="s">
        <v>20</v>
      </c>
      <c r="O1497" t="s">
        <v>23321</v>
      </c>
      <c r="P1497" t="s">
        <v>28</v>
      </c>
      <c r="S1497" t="s">
        <v>33807</v>
      </c>
      <c r="T1497" t="s">
        <v>34349</v>
      </c>
      <c r="AD1497" t="str">
        <f t="shared" si="233"/>
        <v/>
      </c>
      <c r="AE1497" t="str">
        <f t="shared" si="237"/>
        <v/>
      </c>
      <c r="AF1497" t="str">
        <f t="shared" si="229"/>
        <v/>
      </c>
      <c r="AG1497" s="17">
        <v>1</v>
      </c>
      <c r="AH1497">
        <f t="shared" si="235"/>
        <v>2.7</v>
      </c>
      <c r="AI1497">
        <v>0.11</v>
      </c>
      <c r="AJ1497">
        <f t="shared" si="236"/>
        <v>0.29700000000000004</v>
      </c>
      <c r="AK1497" t="str">
        <f t="shared" si="230"/>
        <v/>
      </c>
      <c r="AL1497" t="str">
        <f t="shared" si="228"/>
        <v/>
      </c>
    </row>
    <row r="1498" spans="1:38" x14ac:dyDescent="0.2">
      <c r="A1498" t="s">
        <v>28549</v>
      </c>
      <c r="B1498" t="s">
        <v>11686</v>
      </c>
      <c r="C1498" t="s">
        <v>28550</v>
      </c>
      <c r="D1498" s="1">
        <v>42472</v>
      </c>
      <c r="E1498" s="1">
        <v>44546</v>
      </c>
      <c r="F1498" t="s">
        <v>39</v>
      </c>
      <c r="I1498">
        <v>100</v>
      </c>
      <c r="J1498">
        <v>0</v>
      </c>
      <c r="K1498">
        <v>0</v>
      </c>
      <c r="L1498">
        <v>10850</v>
      </c>
      <c r="M1498">
        <v>10850</v>
      </c>
      <c r="N1498" t="s">
        <v>20</v>
      </c>
      <c r="O1498" t="s">
        <v>28551</v>
      </c>
      <c r="P1498" t="s">
        <v>28</v>
      </c>
      <c r="S1498" t="s">
        <v>33942</v>
      </c>
      <c r="T1498" t="s">
        <v>34233</v>
      </c>
      <c r="AD1498" t="str">
        <f t="shared" si="233"/>
        <v/>
      </c>
      <c r="AE1498" t="str">
        <f t="shared" si="237"/>
        <v/>
      </c>
      <c r="AF1498" t="str">
        <f t="shared" si="229"/>
        <v/>
      </c>
      <c r="AG1498" t="str">
        <f t="shared" ref="AG1498:AG1512" si="239">IF((S1498&lt;&gt;"tühi")*(AC1498&lt;&gt;""),AC1498,"")</f>
        <v/>
      </c>
      <c r="AH1498" t="str">
        <f t="shared" si="235"/>
        <v/>
      </c>
      <c r="AI1498">
        <v>0.11</v>
      </c>
      <c r="AJ1498" t="str">
        <f t="shared" si="236"/>
        <v/>
      </c>
      <c r="AK1498" t="str">
        <f t="shared" si="230"/>
        <v/>
      </c>
      <c r="AL1498" t="str">
        <f t="shared" si="228"/>
        <v/>
      </c>
    </row>
    <row r="1499" spans="1:38" x14ac:dyDescent="0.2">
      <c r="A1499" t="s">
        <v>26449</v>
      </c>
      <c r="B1499" t="s">
        <v>11686</v>
      </c>
      <c r="C1499" t="s">
        <v>26450</v>
      </c>
      <c r="D1499" s="1">
        <v>41278</v>
      </c>
      <c r="E1499" s="1">
        <v>43456</v>
      </c>
      <c r="F1499" t="s">
        <v>39</v>
      </c>
      <c r="I1499">
        <v>100</v>
      </c>
      <c r="J1499">
        <v>0</v>
      </c>
      <c r="K1499">
        <v>0</v>
      </c>
      <c r="L1499">
        <v>931</v>
      </c>
      <c r="M1499">
        <v>931</v>
      </c>
      <c r="N1499" t="s">
        <v>20</v>
      </c>
      <c r="O1499" t="s">
        <v>26451</v>
      </c>
      <c r="P1499" t="s">
        <v>28</v>
      </c>
      <c r="S1499" t="s">
        <v>33942</v>
      </c>
      <c r="T1499" t="s">
        <v>34233</v>
      </c>
      <c r="AD1499" t="str">
        <f t="shared" si="233"/>
        <v/>
      </c>
      <c r="AE1499" t="str">
        <f t="shared" si="237"/>
        <v/>
      </c>
      <c r="AF1499" t="str">
        <f t="shared" si="229"/>
        <v/>
      </c>
      <c r="AG1499" t="str">
        <f t="shared" si="239"/>
        <v/>
      </c>
      <c r="AH1499" t="str">
        <f t="shared" si="235"/>
        <v/>
      </c>
      <c r="AI1499">
        <v>0.11</v>
      </c>
      <c r="AJ1499" t="str">
        <f t="shared" si="236"/>
        <v/>
      </c>
      <c r="AK1499" t="str">
        <f t="shared" si="230"/>
        <v/>
      </c>
      <c r="AL1499" t="str">
        <f t="shared" si="228"/>
        <v/>
      </c>
    </row>
    <row r="1500" spans="1:38" x14ac:dyDescent="0.2">
      <c r="A1500" t="s">
        <v>13666</v>
      </c>
      <c r="B1500" t="s">
        <v>11686</v>
      </c>
      <c r="C1500" t="s">
        <v>13667</v>
      </c>
      <c r="D1500" s="1">
        <v>37019</v>
      </c>
      <c r="E1500" s="1">
        <v>44606</v>
      </c>
      <c r="F1500" t="s">
        <v>39</v>
      </c>
      <c r="I1500">
        <v>100</v>
      </c>
      <c r="J1500">
        <v>0</v>
      </c>
      <c r="K1500">
        <v>0</v>
      </c>
      <c r="L1500">
        <v>7178</v>
      </c>
      <c r="M1500">
        <v>7178</v>
      </c>
      <c r="N1500" t="s">
        <v>20</v>
      </c>
      <c r="O1500" t="s">
        <v>13668</v>
      </c>
      <c r="P1500" t="s">
        <v>28</v>
      </c>
      <c r="S1500" t="s">
        <v>33942</v>
      </c>
      <c r="T1500" t="s">
        <v>34233</v>
      </c>
      <c r="AD1500" t="str">
        <f t="shared" si="233"/>
        <v/>
      </c>
      <c r="AE1500" t="str">
        <f t="shared" si="237"/>
        <v/>
      </c>
      <c r="AF1500" t="str">
        <f t="shared" si="229"/>
        <v/>
      </c>
      <c r="AG1500" t="str">
        <f t="shared" si="239"/>
        <v/>
      </c>
      <c r="AH1500" t="str">
        <f t="shared" si="235"/>
        <v/>
      </c>
      <c r="AI1500">
        <v>0.11</v>
      </c>
      <c r="AJ1500" t="str">
        <f t="shared" si="236"/>
        <v/>
      </c>
      <c r="AK1500" t="str">
        <f t="shared" si="230"/>
        <v/>
      </c>
      <c r="AL1500" t="str">
        <f t="shared" si="228"/>
        <v/>
      </c>
    </row>
    <row r="1501" spans="1:38" x14ac:dyDescent="0.2">
      <c r="A1501" t="s">
        <v>32101</v>
      </c>
      <c r="B1501" t="s">
        <v>11686</v>
      </c>
      <c r="C1501" t="s">
        <v>32102</v>
      </c>
      <c r="D1501" s="1">
        <v>44557</v>
      </c>
      <c r="E1501" s="1">
        <v>44557</v>
      </c>
      <c r="F1501" t="s">
        <v>39</v>
      </c>
      <c r="I1501">
        <v>100</v>
      </c>
      <c r="J1501">
        <v>0</v>
      </c>
      <c r="K1501">
        <v>0</v>
      </c>
      <c r="L1501">
        <v>10050</v>
      </c>
      <c r="M1501">
        <v>10050</v>
      </c>
      <c r="N1501" t="s">
        <v>20</v>
      </c>
      <c r="O1501" t="s">
        <v>21698</v>
      </c>
      <c r="P1501" t="s">
        <v>28</v>
      </c>
      <c r="S1501" t="s">
        <v>33942</v>
      </c>
      <c r="T1501" t="s">
        <v>34233</v>
      </c>
      <c r="AD1501" t="str">
        <f t="shared" si="233"/>
        <v/>
      </c>
      <c r="AE1501" t="str">
        <f t="shared" si="237"/>
        <v/>
      </c>
      <c r="AF1501" t="str">
        <f t="shared" si="229"/>
        <v/>
      </c>
      <c r="AG1501" t="str">
        <f t="shared" si="239"/>
        <v/>
      </c>
      <c r="AH1501" t="str">
        <f t="shared" si="235"/>
        <v/>
      </c>
      <c r="AI1501">
        <v>0.11</v>
      </c>
      <c r="AJ1501" t="str">
        <f t="shared" si="236"/>
        <v/>
      </c>
      <c r="AK1501" t="str">
        <f t="shared" si="230"/>
        <v/>
      </c>
      <c r="AL1501" t="str">
        <f t="shared" si="228"/>
        <v/>
      </c>
    </row>
    <row r="1502" spans="1:38" x14ac:dyDescent="0.2">
      <c r="A1502" t="s">
        <v>11697</v>
      </c>
      <c r="B1502" t="s">
        <v>11686</v>
      </c>
      <c r="C1502" t="s">
        <v>11693</v>
      </c>
      <c r="D1502" s="1">
        <v>36546</v>
      </c>
      <c r="E1502" s="1">
        <v>43951</v>
      </c>
      <c r="F1502" t="s">
        <v>39</v>
      </c>
      <c r="I1502">
        <v>100</v>
      </c>
      <c r="J1502">
        <v>0</v>
      </c>
      <c r="K1502">
        <v>0</v>
      </c>
      <c r="L1502">
        <v>19290</v>
      </c>
      <c r="M1502">
        <v>19290</v>
      </c>
      <c r="N1502" t="s">
        <v>20</v>
      </c>
      <c r="O1502" t="s">
        <v>11694</v>
      </c>
      <c r="P1502" t="s">
        <v>28</v>
      </c>
      <c r="S1502" t="s">
        <v>33942</v>
      </c>
      <c r="T1502" t="s">
        <v>34233</v>
      </c>
      <c r="AD1502" t="str">
        <f t="shared" si="233"/>
        <v/>
      </c>
      <c r="AE1502" t="str">
        <f t="shared" si="237"/>
        <v/>
      </c>
      <c r="AF1502" t="str">
        <f t="shared" si="229"/>
        <v/>
      </c>
      <c r="AG1502" t="str">
        <f t="shared" si="239"/>
        <v/>
      </c>
      <c r="AH1502" t="str">
        <f t="shared" si="235"/>
        <v/>
      </c>
      <c r="AI1502">
        <v>0.11</v>
      </c>
      <c r="AJ1502" t="str">
        <f t="shared" si="236"/>
        <v/>
      </c>
      <c r="AK1502" t="str">
        <f t="shared" si="230"/>
        <v/>
      </c>
      <c r="AL1502" t="str">
        <f t="shared" si="228"/>
        <v/>
      </c>
    </row>
    <row r="1503" spans="1:38" x14ac:dyDescent="0.2">
      <c r="A1503" t="s">
        <v>12055</v>
      </c>
      <c r="B1503" t="s">
        <v>11686</v>
      </c>
      <c r="C1503" t="s">
        <v>12056</v>
      </c>
      <c r="D1503" s="1">
        <v>36630</v>
      </c>
      <c r="E1503" s="1">
        <v>44606</v>
      </c>
      <c r="F1503" t="s">
        <v>39</v>
      </c>
      <c r="I1503">
        <v>100</v>
      </c>
      <c r="J1503">
        <v>0</v>
      </c>
      <c r="K1503">
        <v>0</v>
      </c>
      <c r="L1503">
        <v>68800</v>
      </c>
      <c r="M1503">
        <v>68796</v>
      </c>
      <c r="N1503" t="s">
        <v>401</v>
      </c>
      <c r="O1503" t="s">
        <v>12057</v>
      </c>
      <c r="P1503" t="s">
        <v>28</v>
      </c>
      <c r="S1503" t="s">
        <v>32627</v>
      </c>
      <c r="T1503" t="s">
        <v>33241</v>
      </c>
      <c r="AD1503" t="str">
        <f t="shared" si="233"/>
        <v/>
      </c>
      <c r="AE1503" t="str">
        <f t="shared" si="237"/>
        <v/>
      </c>
      <c r="AF1503" t="str">
        <f t="shared" si="229"/>
        <v/>
      </c>
      <c r="AG1503" t="str">
        <f t="shared" si="239"/>
        <v/>
      </c>
      <c r="AH1503" t="str">
        <f t="shared" si="235"/>
        <v/>
      </c>
      <c r="AI1503">
        <v>0.11</v>
      </c>
      <c r="AJ1503" t="str">
        <f t="shared" si="236"/>
        <v/>
      </c>
      <c r="AK1503" t="str">
        <f t="shared" si="230"/>
        <v/>
      </c>
      <c r="AL1503" t="str">
        <f t="shared" ref="AL1503:AL1566" si="240">IF(COUNTBLANK(AK1503),"",AK1503*AI1503)</f>
        <v/>
      </c>
    </row>
    <row r="1504" spans="1:38" x14ac:dyDescent="0.2">
      <c r="A1504" t="s">
        <v>30349</v>
      </c>
      <c r="B1504" t="s">
        <v>11686</v>
      </c>
      <c r="C1504" t="s">
        <v>30350</v>
      </c>
      <c r="D1504" s="1">
        <v>43859</v>
      </c>
      <c r="E1504" s="1">
        <v>44085</v>
      </c>
      <c r="F1504" t="s">
        <v>889</v>
      </c>
      <c r="I1504">
        <v>100</v>
      </c>
      <c r="J1504">
        <v>0</v>
      </c>
      <c r="K1504">
        <v>0</v>
      </c>
      <c r="L1504">
        <v>29300</v>
      </c>
      <c r="M1504">
        <v>29323</v>
      </c>
      <c r="N1504" t="s">
        <v>401</v>
      </c>
      <c r="O1504" t="s">
        <v>30351</v>
      </c>
      <c r="P1504" t="s">
        <v>44</v>
      </c>
      <c r="S1504" t="s">
        <v>33942</v>
      </c>
      <c r="T1504" t="s">
        <v>34233</v>
      </c>
      <c r="AD1504" t="str">
        <f t="shared" si="233"/>
        <v/>
      </c>
      <c r="AE1504" t="str">
        <f t="shared" si="237"/>
        <v/>
      </c>
      <c r="AF1504" t="str">
        <f t="shared" si="229"/>
        <v/>
      </c>
      <c r="AG1504" t="str">
        <f t="shared" si="239"/>
        <v/>
      </c>
      <c r="AH1504" t="str">
        <f t="shared" si="235"/>
        <v/>
      </c>
      <c r="AI1504">
        <v>0.11</v>
      </c>
      <c r="AJ1504" t="str">
        <f t="shared" si="236"/>
        <v/>
      </c>
      <c r="AK1504" t="str">
        <f t="shared" si="230"/>
        <v/>
      </c>
      <c r="AL1504" t="str">
        <f t="shared" si="240"/>
        <v/>
      </c>
    </row>
    <row r="1505" spans="1:38" x14ac:dyDescent="0.2">
      <c r="A1505" t="s">
        <v>30746</v>
      </c>
      <c r="B1505" t="s">
        <v>11686</v>
      </c>
      <c r="C1505" t="s">
        <v>30747</v>
      </c>
      <c r="D1505" s="1">
        <v>43859</v>
      </c>
      <c r="E1505" s="1">
        <v>43927</v>
      </c>
      <c r="F1505" t="s">
        <v>26</v>
      </c>
      <c r="I1505">
        <v>100</v>
      </c>
      <c r="J1505">
        <v>0</v>
      </c>
      <c r="K1505">
        <v>0</v>
      </c>
      <c r="L1505">
        <v>346</v>
      </c>
      <c r="M1505">
        <v>346</v>
      </c>
      <c r="N1505" t="s">
        <v>20</v>
      </c>
      <c r="O1505" t="s">
        <v>30748</v>
      </c>
      <c r="P1505" t="s">
        <v>44</v>
      </c>
      <c r="S1505" t="s">
        <v>34233</v>
      </c>
      <c r="T1505" t="s">
        <v>34233</v>
      </c>
      <c r="AD1505" t="str">
        <f t="shared" si="233"/>
        <v/>
      </c>
      <c r="AE1505" t="str">
        <f t="shared" si="237"/>
        <v/>
      </c>
      <c r="AF1505" t="str">
        <f t="shared" ref="AF1505:AF1568" si="241">IF((S1505&lt;&gt;"tühi")*(F1505&lt;&gt;"Elamumaa")*(G1505&lt;&gt;"Elamumaa")*(H1505&lt;&gt;"Elamumaa"),IF(Z1505=0,"",Z1505),"")</f>
        <v/>
      </c>
      <c r="AG1505" t="str">
        <f t="shared" si="239"/>
        <v/>
      </c>
      <c r="AH1505" t="str">
        <f t="shared" si="235"/>
        <v/>
      </c>
      <c r="AI1505">
        <v>0.11</v>
      </c>
      <c r="AJ1505" t="str">
        <f t="shared" si="236"/>
        <v/>
      </c>
      <c r="AK1505" t="str">
        <f t="shared" ref="AK1505:AK1568" si="242">IF(AE1505="","",AE1505*2.7)</f>
        <v/>
      </c>
      <c r="AL1505" t="str">
        <f t="shared" si="240"/>
        <v/>
      </c>
    </row>
    <row r="1506" spans="1:38" x14ac:dyDescent="0.2">
      <c r="A1506" t="s">
        <v>30800</v>
      </c>
      <c r="B1506" t="s">
        <v>11686</v>
      </c>
      <c r="C1506" t="s">
        <v>30801</v>
      </c>
      <c r="D1506" s="1">
        <v>43859</v>
      </c>
      <c r="E1506" s="1">
        <v>43991</v>
      </c>
      <c r="F1506" t="s">
        <v>26</v>
      </c>
      <c r="I1506">
        <v>100</v>
      </c>
      <c r="J1506">
        <v>0</v>
      </c>
      <c r="K1506">
        <v>0</v>
      </c>
      <c r="L1506">
        <v>2144</v>
      </c>
      <c r="M1506">
        <v>2144</v>
      </c>
      <c r="N1506" t="s">
        <v>20</v>
      </c>
      <c r="O1506" t="s">
        <v>30802</v>
      </c>
      <c r="P1506" t="s">
        <v>44</v>
      </c>
      <c r="S1506" t="s">
        <v>34233</v>
      </c>
      <c r="T1506" t="s">
        <v>34233</v>
      </c>
      <c r="AD1506" t="str">
        <f t="shared" si="233"/>
        <v/>
      </c>
      <c r="AE1506" t="str">
        <f t="shared" si="237"/>
        <v/>
      </c>
      <c r="AF1506" t="str">
        <f t="shared" si="241"/>
        <v/>
      </c>
      <c r="AG1506" t="str">
        <f t="shared" si="239"/>
        <v/>
      </c>
      <c r="AH1506" t="str">
        <f t="shared" si="235"/>
        <v/>
      </c>
      <c r="AI1506">
        <v>0.11</v>
      </c>
      <c r="AJ1506" t="str">
        <f t="shared" si="236"/>
        <v/>
      </c>
      <c r="AK1506" t="str">
        <f t="shared" si="242"/>
        <v/>
      </c>
      <c r="AL1506" t="str">
        <f t="shared" si="240"/>
        <v/>
      </c>
    </row>
    <row r="1507" spans="1:38" x14ac:dyDescent="0.2">
      <c r="A1507" t="s">
        <v>13387</v>
      </c>
      <c r="B1507" t="s">
        <v>11686</v>
      </c>
      <c r="C1507" t="s">
        <v>9083</v>
      </c>
      <c r="D1507" s="1">
        <v>36850</v>
      </c>
      <c r="E1507" s="1">
        <v>44606</v>
      </c>
      <c r="F1507" t="s">
        <v>39</v>
      </c>
      <c r="I1507">
        <v>100</v>
      </c>
      <c r="J1507">
        <v>0</v>
      </c>
      <c r="K1507">
        <v>0</v>
      </c>
      <c r="L1507">
        <v>28100</v>
      </c>
      <c r="M1507">
        <v>28075</v>
      </c>
      <c r="N1507" t="s">
        <v>401</v>
      </c>
      <c r="O1507" t="s">
        <v>13388</v>
      </c>
      <c r="P1507" t="s">
        <v>28</v>
      </c>
      <c r="S1507" t="s">
        <v>33942</v>
      </c>
      <c r="T1507" t="s">
        <v>34233</v>
      </c>
      <c r="AD1507" t="str">
        <f t="shared" si="233"/>
        <v/>
      </c>
      <c r="AE1507" t="str">
        <f t="shared" si="237"/>
        <v/>
      </c>
      <c r="AF1507" t="str">
        <f t="shared" si="241"/>
        <v/>
      </c>
      <c r="AG1507" t="str">
        <f t="shared" si="239"/>
        <v/>
      </c>
      <c r="AH1507" t="str">
        <f t="shared" si="235"/>
        <v/>
      </c>
      <c r="AI1507">
        <v>0.11</v>
      </c>
      <c r="AJ1507" t="str">
        <f t="shared" si="236"/>
        <v/>
      </c>
      <c r="AK1507" t="str">
        <f t="shared" si="242"/>
        <v/>
      </c>
      <c r="AL1507" t="str">
        <f t="shared" si="240"/>
        <v/>
      </c>
    </row>
    <row r="1508" spans="1:38" x14ac:dyDescent="0.2">
      <c r="A1508" t="s">
        <v>13389</v>
      </c>
      <c r="B1508" t="s">
        <v>11686</v>
      </c>
      <c r="C1508" t="s">
        <v>9083</v>
      </c>
      <c r="D1508" s="1">
        <v>36850</v>
      </c>
      <c r="E1508" s="1">
        <v>44606</v>
      </c>
      <c r="F1508" t="s">
        <v>39</v>
      </c>
      <c r="I1508">
        <v>100</v>
      </c>
      <c r="J1508">
        <v>0</v>
      </c>
      <c r="K1508">
        <v>0</v>
      </c>
      <c r="L1508">
        <v>31500</v>
      </c>
      <c r="M1508">
        <v>31522</v>
      </c>
      <c r="N1508" t="s">
        <v>401</v>
      </c>
      <c r="O1508" t="s">
        <v>13388</v>
      </c>
      <c r="P1508" t="s">
        <v>28</v>
      </c>
      <c r="S1508" t="s">
        <v>33942</v>
      </c>
      <c r="T1508" t="s">
        <v>34233</v>
      </c>
      <c r="AD1508" t="str">
        <f t="shared" si="233"/>
        <v/>
      </c>
      <c r="AE1508" t="str">
        <f t="shared" si="237"/>
        <v/>
      </c>
      <c r="AF1508" t="str">
        <f t="shared" si="241"/>
        <v/>
      </c>
      <c r="AG1508" t="str">
        <f t="shared" si="239"/>
        <v/>
      </c>
      <c r="AH1508" t="str">
        <f t="shared" si="235"/>
        <v/>
      </c>
      <c r="AI1508">
        <v>0.11</v>
      </c>
      <c r="AJ1508" t="str">
        <f t="shared" si="236"/>
        <v/>
      </c>
      <c r="AK1508" t="str">
        <f t="shared" si="242"/>
        <v/>
      </c>
      <c r="AL1508" t="str">
        <f t="shared" si="240"/>
        <v/>
      </c>
    </row>
    <row r="1509" spans="1:38" x14ac:dyDescent="0.2">
      <c r="A1509" t="s">
        <v>32296</v>
      </c>
      <c r="B1509" t="s">
        <v>11686</v>
      </c>
      <c r="C1509" t="s">
        <v>32297</v>
      </c>
      <c r="D1509" s="1">
        <v>36850</v>
      </c>
      <c r="E1509" s="1">
        <v>44606</v>
      </c>
      <c r="F1509" t="s">
        <v>39</v>
      </c>
      <c r="I1509">
        <v>100</v>
      </c>
      <c r="J1509">
        <v>0</v>
      </c>
      <c r="K1509">
        <v>0</v>
      </c>
      <c r="L1509">
        <v>60200</v>
      </c>
      <c r="M1509">
        <v>60232</v>
      </c>
      <c r="N1509" t="s">
        <v>401</v>
      </c>
      <c r="O1509" t="s">
        <v>32298</v>
      </c>
      <c r="P1509" t="s">
        <v>28</v>
      </c>
      <c r="S1509" t="s">
        <v>33942</v>
      </c>
      <c r="T1509" t="s">
        <v>34233</v>
      </c>
      <c r="AD1509" t="str">
        <f t="shared" si="233"/>
        <v/>
      </c>
      <c r="AE1509" t="str">
        <f t="shared" si="237"/>
        <v/>
      </c>
      <c r="AF1509" t="str">
        <f t="shared" si="241"/>
        <v/>
      </c>
      <c r="AG1509" t="str">
        <f t="shared" si="239"/>
        <v/>
      </c>
      <c r="AH1509" t="str">
        <f t="shared" si="235"/>
        <v/>
      </c>
      <c r="AI1509">
        <v>0.11</v>
      </c>
      <c r="AJ1509" t="str">
        <f t="shared" si="236"/>
        <v/>
      </c>
      <c r="AK1509" t="str">
        <f t="shared" si="242"/>
        <v/>
      </c>
      <c r="AL1509" t="str">
        <f t="shared" si="240"/>
        <v/>
      </c>
    </row>
    <row r="1510" spans="1:38" x14ac:dyDescent="0.2">
      <c r="A1510" t="s">
        <v>13364</v>
      </c>
      <c r="B1510" t="s">
        <v>11686</v>
      </c>
      <c r="C1510" t="s">
        <v>13365</v>
      </c>
      <c r="D1510" s="1">
        <v>36850</v>
      </c>
      <c r="E1510" s="1">
        <v>44546</v>
      </c>
      <c r="F1510" t="s">
        <v>39</v>
      </c>
      <c r="I1510">
        <v>100</v>
      </c>
      <c r="J1510">
        <v>0</v>
      </c>
      <c r="K1510">
        <v>0</v>
      </c>
      <c r="L1510">
        <v>761</v>
      </c>
      <c r="M1510">
        <v>761</v>
      </c>
      <c r="N1510" t="s">
        <v>20</v>
      </c>
      <c r="O1510" t="s">
        <v>13366</v>
      </c>
      <c r="P1510" t="s">
        <v>28</v>
      </c>
      <c r="S1510" t="s">
        <v>33942</v>
      </c>
      <c r="T1510" t="s">
        <v>34233</v>
      </c>
      <c r="AD1510" t="str">
        <f t="shared" si="233"/>
        <v/>
      </c>
      <c r="AE1510" t="str">
        <f t="shared" si="237"/>
        <v/>
      </c>
      <c r="AF1510" t="str">
        <f t="shared" si="241"/>
        <v/>
      </c>
      <c r="AG1510" t="str">
        <f t="shared" si="239"/>
        <v/>
      </c>
      <c r="AH1510" t="str">
        <f t="shared" si="235"/>
        <v/>
      </c>
      <c r="AI1510">
        <v>0.11</v>
      </c>
      <c r="AJ1510" t="str">
        <f t="shared" si="236"/>
        <v/>
      </c>
      <c r="AK1510" t="str">
        <f t="shared" si="242"/>
        <v/>
      </c>
      <c r="AL1510" t="str">
        <f t="shared" si="240"/>
        <v/>
      </c>
    </row>
    <row r="1511" spans="1:38" x14ac:dyDescent="0.2">
      <c r="A1511" t="s">
        <v>11974</v>
      </c>
      <c r="B1511" t="s">
        <v>11686</v>
      </c>
      <c r="C1511" t="s">
        <v>11971</v>
      </c>
      <c r="D1511" s="1">
        <v>36630</v>
      </c>
      <c r="E1511" s="1">
        <v>43456</v>
      </c>
      <c r="F1511" t="s">
        <v>39</v>
      </c>
      <c r="I1511">
        <v>100</v>
      </c>
      <c r="J1511">
        <v>0</v>
      </c>
      <c r="K1511">
        <v>0</v>
      </c>
      <c r="L1511">
        <v>36600</v>
      </c>
      <c r="M1511">
        <v>36619</v>
      </c>
      <c r="N1511" t="s">
        <v>401</v>
      </c>
      <c r="O1511" t="s">
        <v>11972</v>
      </c>
      <c r="P1511" t="s">
        <v>28</v>
      </c>
      <c r="S1511" t="s">
        <v>33942</v>
      </c>
      <c r="T1511" t="s">
        <v>34233</v>
      </c>
      <c r="AD1511" t="str">
        <f t="shared" si="233"/>
        <v/>
      </c>
      <c r="AE1511" t="str">
        <f t="shared" si="237"/>
        <v/>
      </c>
      <c r="AF1511" t="str">
        <f t="shared" si="241"/>
        <v/>
      </c>
      <c r="AG1511" t="str">
        <f t="shared" si="239"/>
        <v/>
      </c>
      <c r="AH1511" t="str">
        <f t="shared" si="235"/>
        <v/>
      </c>
      <c r="AI1511">
        <v>0.11</v>
      </c>
      <c r="AJ1511" t="str">
        <f t="shared" si="236"/>
        <v/>
      </c>
      <c r="AK1511" t="str">
        <f t="shared" si="242"/>
        <v/>
      </c>
      <c r="AL1511" t="str">
        <f t="shared" si="240"/>
        <v/>
      </c>
    </row>
    <row r="1512" spans="1:38" x14ac:dyDescent="0.2">
      <c r="A1512" t="s">
        <v>12227</v>
      </c>
      <c r="B1512" t="s">
        <v>11686</v>
      </c>
      <c r="C1512" t="s">
        <v>12228</v>
      </c>
      <c r="D1512" s="1">
        <v>36558</v>
      </c>
      <c r="E1512" s="1">
        <v>44459</v>
      </c>
      <c r="F1512" t="s">
        <v>39</v>
      </c>
      <c r="I1512">
        <v>100</v>
      </c>
      <c r="J1512">
        <v>0</v>
      </c>
      <c r="K1512">
        <v>0</v>
      </c>
      <c r="L1512">
        <v>32300</v>
      </c>
      <c r="M1512">
        <v>32267</v>
      </c>
      <c r="N1512" t="s">
        <v>401</v>
      </c>
      <c r="O1512" t="s">
        <v>12229</v>
      </c>
      <c r="P1512" t="s">
        <v>28</v>
      </c>
      <c r="S1512" t="s">
        <v>33942</v>
      </c>
      <c r="T1512" t="s">
        <v>34233</v>
      </c>
      <c r="AD1512" t="str">
        <f t="shared" si="233"/>
        <v/>
      </c>
      <c r="AE1512" t="str">
        <f t="shared" si="237"/>
        <v/>
      </c>
      <c r="AF1512" t="str">
        <f t="shared" si="241"/>
        <v/>
      </c>
      <c r="AG1512" t="str">
        <f t="shared" si="239"/>
        <v/>
      </c>
      <c r="AH1512" t="str">
        <f t="shared" si="235"/>
        <v/>
      </c>
      <c r="AI1512">
        <v>0.11</v>
      </c>
      <c r="AJ1512" t="str">
        <f t="shared" si="236"/>
        <v/>
      </c>
      <c r="AK1512" t="str">
        <f t="shared" si="242"/>
        <v/>
      </c>
      <c r="AL1512" t="str">
        <f t="shared" si="240"/>
        <v/>
      </c>
    </row>
    <row r="1513" spans="1:38" x14ac:dyDescent="0.2">
      <c r="A1513" t="s">
        <v>24960</v>
      </c>
      <c r="B1513" t="s">
        <v>11686</v>
      </c>
      <c r="C1513" t="s">
        <v>24961</v>
      </c>
      <c r="D1513" s="1">
        <v>39706</v>
      </c>
      <c r="E1513" s="1">
        <v>43456</v>
      </c>
      <c r="F1513" t="s">
        <v>19</v>
      </c>
      <c r="I1513">
        <v>100</v>
      </c>
      <c r="J1513">
        <v>0</v>
      </c>
      <c r="K1513">
        <v>0</v>
      </c>
      <c r="L1513">
        <v>2335</v>
      </c>
      <c r="M1513">
        <v>2335</v>
      </c>
      <c r="N1513" t="s">
        <v>20</v>
      </c>
      <c r="O1513" t="s">
        <v>24962</v>
      </c>
      <c r="P1513" t="s">
        <v>28</v>
      </c>
      <c r="S1513" t="s">
        <v>33800</v>
      </c>
      <c r="T1513" t="s">
        <v>34349</v>
      </c>
      <c r="AD1513" t="str">
        <f t="shared" si="233"/>
        <v/>
      </c>
      <c r="AE1513" t="str">
        <f t="shared" si="237"/>
        <v/>
      </c>
      <c r="AF1513" t="str">
        <f t="shared" si="241"/>
        <v/>
      </c>
      <c r="AG1513" s="17">
        <v>1</v>
      </c>
      <c r="AH1513">
        <f t="shared" si="235"/>
        <v>2.7</v>
      </c>
      <c r="AI1513">
        <v>0.11</v>
      </c>
      <c r="AJ1513">
        <f t="shared" si="236"/>
        <v>0.29700000000000004</v>
      </c>
      <c r="AK1513" t="str">
        <f t="shared" si="242"/>
        <v/>
      </c>
      <c r="AL1513" t="str">
        <f t="shared" si="240"/>
        <v/>
      </c>
    </row>
    <row r="1514" spans="1:38" x14ac:dyDescent="0.2">
      <c r="A1514" t="s">
        <v>17383</v>
      </c>
      <c r="B1514" t="s">
        <v>11686</v>
      </c>
      <c r="C1514" t="s">
        <v>17384</v>
      </c>
      <c r="D1514" s="1">
        <v>37762</v>
      </c>
      <c r="E1514" s="1">
        <v>43456</v>
      </c>
      <c r="F1514" t="s">
        <v>19</v>
      </c>
      <c r="I1514">
        <v>100</v>
      </c>
      <c r="J1514">
        <v>0</v>
      </c>
      <c r="K1514">
        <v>0</v>
      </c>
      <c r="L1514">
        <v>663</v>
      </c>
      <c r="M1514">
        <v>663</v>
      </c>
      <c r="N1514" t="s">
        <v>20</v>
      </c>
      <c r="O1514" t="s">
        <v>17385</v>
      </c>
      <c r="P1514" t="s">
        <v>28</v>
      </c>
      <c r="S1514" t="s">
        <v>33797</v>
      </c>
      <c r="T1514" t="s">
        <v>34365</v>
      </c>
      <c r="AD1514" t="str">
        <f t="shared" si="233"/>
        <v/>
      </c>
      <c r="AE1514" t="str">
        <f t="shared" si="237"/>
        <v/>
      </c>
      <c r="AF1514" t="str">
        <f t="shared" si="241"/>
        <v/>
      </c>
      <c r="AG1514" s="17">
        <v>1</v>
      </c>
      <c r="AH1514">
        <f t="shared" si="235"/>
        <v>2.7</v>
      </c>
      <c r="AI1514">
        <v>0.11</v>
      </c>
      <c r="AJ1514">
        <f t="shared" si="236"/>
        <v>0.29700000000000004</v>
      </c>
      <c r="AK1514" t="str">
        <f t="shared" si="242"/>
        <v/>
      </c>
      <c r="AL1514" t="str">
        <f t="shared" si="240"/>
        <v/>
      </c>
    </row>
    <row r="1515" spans="1:38" x14ac:dyDescent="0.2">
      <c r="A1515" t="s">
        <v>23755</v>
      </c>
      <c r="B1515" t="s">
        <v>11686</v>
      </c>
      <c r="C1515" t="s">
        <v>23756</v>
      </c>
      <c r="D1515" s="1">
        <v>39150</v>
      </c>
      <c r="E1515" s="1">
        <v>43456</v>
      </c>
      <c r="F1515" t="s">
        <v>19</v>
      </c>
      <c r="I1515">
        <v>100</v>
      </c>
      <c r="J1515">
        <v>0</v>
      </c>
      <c r="K1515">
        <v>0</v>
      </c>
      <c r="L1515">
        <v>2205</v>
      </c>
      <c r="M1515">
        <v>2205</v>
      </c>
      <c r="N1515" t="s">
        <v>20</v>
      </c>
      <c r="O1515" t="s">
        <v>23757</v>
      </c>
      <c r="P1515" t="s">
        <v>28</v>
      </c>
      <c r="S1515" t="s">
        <v>33804</v>
      </c>
      <c r="T1515" t="s">
        <v>34349</v>
      </c>
      <c r="AD1515" t="str">
        <f t="shared" si="233"/>
        <v/>
      </c>
      <c r="AE1515" t="str">
        <f t="shared" si="237"/>
        <v/>
      </c>
      <c r="AF1515" t="str">
        <f t="shared" si="241"/>
        <v/>
      </c>
      <c r="AG1515" s="17">
        <v>1</v>
      </c>
      <c r="AH1515">
        <f t="shared" si="235"/>
        <v>2.7</v>
      </c>
      <c r="AI1515">
        <v>0.11</v>
      </c>
      <c r="AJ1515">
        <f t="shared" si="236"/>
        <v>0.29700000000000004</v>
      </c>
      <c r="AK1515" t="str">
        <f t="shared" si="242"/>
        <v/>
      </c>
      <c r="AL1515" t="str">
        <f t="shared" si="240"/>
        <v/>
      </c>
    </row>
    <row r="1516" spans="1:38" x14ac:dyDescent="0.2">
      <c r="A1516" t="s">
        <v>26275</v>
      </c>
      <c r="B1516" t="s">
        <v>11686</v>
      </c>
      <c r="C1516" t="s">
        <v>26276</v>
      </c>
      <c r="D1516" s="1">
        <v>41094</v>
      </c>
      <c r="E1516" s="1">
        <v>44546</v>
      </c>
      <c r="F1516" t="s">
        <v>19</v>
      </c>
      <c r="I1516">
        <v>100</v>
      </c>
      <c r="J1516">
        <v>0</v>
      </c>
      <c r="K1516">
        <v>0</v>
      </c>
      <c r="L1516">
        <v>4286</v>
      </c>
      <c r="M1516">
        <v>4286</v>
      </c>
      <c r="N1516" t="s">
        <v>20</v>
      </c>
      <c r="O1516" t="s">
        <v>26277</v>
      </c>
      <c r="P1516" t="s">
        <v>28</v>
      </c>
      <c r="S1516" t="s">
        <v>33816</v>
      </c>
      <c r="T1516" t="s">
        <v>34357</v>
      </c>
      <c r="AD1516" t="str">
        <f t="shared" si="233"/>
        <v/>
      </c>
      <c r="AE1516" t="str">
        <f t="shared" si="237"/>
        <v/>
      </c>
      <c r="AF1516" t="str">
        <f t="shared" si="241"/>
        <v/>
      </c>
      <c r="AG1516" s="17">
        <v>1</v>
      </c>
      <c r="AH1516">
        <f t="shared" si="235"/>
        <v>2.7</v>
      </c>
      <c r="AI1516">
        <v>0.11</v>
      </c>
      <c r="AJ1516">
        <f t="shared" si="236"/>
        <v>0.29700000000000004</v>
      </c>
      <c r="AK1516" t="str">
        <f t="shared" si="242"/>
        <v/>
      </c>
      <c r="AL1516" t="str">
        <f t="shared" si="240"/>
        <v/>
      </c>
    </row>
    <row r="1517" spans="1:38" x14ac:dyDescent="0.2">
      <c r="A1517" t="s">
        <v>23313</v>
      </c>
      <c r="B1517" t="s">
        <v>11686</v>
      </c>
      <c r="C1517" t="s">
        <v>23311</v>
      </c>
      <c r="D1517" s="1">
        <v>39003</v>
      </c>
      <c r="E1517" s="1">
        <v>43456</v>
      </c>
      <c r="F1517" t="s">
        <v>19</v>
      </c>
      <c r="I1517">
        <v>100</v>
      </c>
      <c r="J1517">
        <v>0</v>
      </c>
      <c r="K1517">
        <v>0</v>
      </c>
      <c r="L1517">
        <v>1873</v>
      </c>
      <c r="M1517">
        <v>1873</v>
      </c>
      <c r="N1517" t="s">
        <v>20</v>
      </c>
      <c r="O1517" t="s">
        <v>23314</v>
      </c>
      <c r="P1517" t="s">
        <v>28</v>
      </c>
      <c r="S1517" t="s">
        <v>33942</v>
      </c>
      <c r="T1517" t="s">
        <v>34233</v>
      </c>
      <c r="AD1517" t="str">
        <f t="shared" si="233"/>
        <v/>
      </c>
      <c r="AE1517" s="16">
        <v>1</v>
      </c>
      <c r="AF1517" t="str">
        <f t="shared" si="241"/>
        <v/>
      </c>
      <c r="AG1517" t="str">
        <f>IF((S1517&lt;&gt;"tühi")*(AC1517&lt;&gt;""),AC1517,"")</f>
        <v/>
      </c>
      <c r="AH1517" t="str">
        <f t="shared" si="235"/>
        <v/>
      </c>
      <c r="AI1517">
        <v>0.11</v>
      </c>
      <c r="AJ1517" t="str">
        <f t="shared" si="236"/>
        <v/>
      </c>
      <c r="AK1517">
        <f t="shared" si="242"/>
        <v>2.7</v>
      </c>
      <c r="AL1517">
        <f t="shared" si="240"/>
        <v>0.29700000000000004</v>
      </c>
    </row>
    <row r="1518" spans="1:38" x14ac:dyDescent="0.2">
      <c r="A1518" t="s">
        <v>23384</v>
      </c>
      <c r="B1518" t="s">
        <v>11686</v>
      </c>
      <c r="C1518" t="s">
        <v>23385</v>
      </c>
      <c r="D1518" s="1">
        <v>39006</v>
      </c>
      <c r="E1518" s="1">
        <v>43456</v>
      </c>
      <c r="F1518" t="s">
        <v>39</v>
      </c>
      <c r="I1518">
        <v>100</v>
      </c>
      <c r="J1518">
        <v>0</v>
      </c>
      <c r="K1518">
        <v>0</v>
      </c>
      <c r="L1518">
        <v>2241</v>
      </c>
      <c r="M1518">
        <v>2241</v>
      </c>
      <c r="N1518" t="s">
        <v>20</v>
      </c>
      <c r="O1518" t="s">
        <v>23386</v>
      </c>
      <c r="P1518" t="s">
        <v>28</v>
      </c>
      <c r="S1518" t="s">
        <v>33942</v>
      </c>
      <c r="T1518" t="s">
        <v>34233</v>
      </c>
      <c r="AD1518" t="str">
        <f t="shared" si="233"/>
        <v/>
      </c>
      <c r="AE1518" t="str">
        <f>IF((S1518="tühi")*(AC1518&lt;&gt;""),AC1518,"")</f>
        <v/>
      </c>
      <c r="AF1518" t="str">
        <f t="shared" si="241"/>
        <v/>
      </c>
      <c r="AG1518" t="str">
        <f>IF((S1518&lt;&gt;"tühi")*(AC1518&lt;&gt;""),AC1518,"")</f>
        <v/>
      </c>
      <c r="AH1518" t="str">
        <f t="shared" si="235"/>
        <v/>
      </c>
      <c r="AI1518">
        <v>0.11</v>
      </c>
      <c r="AJ1518" t="str">
        <f t="shared" si="236"/>
        <v/>
      </c>
      <c r="AK1518" t="str">
        <f t="shared" si="242"/>
        <v/>
      </c>
      <c r="AL1518" t="str">
        <f t="shared" si="240"/>
        <v/>
      </c>
    </row>
    <row r="1519" spans="1:38" x14ac:dyDescent="0.2">
      <c r="A1519" t="s">
        <v>19915</v>
      </c>
      <c r="B1519" t="s">
        <v>11686</v>
      </c>
      <c r="C1519" t="s">
        <v>19916</v>
      </c>
      <c r="D1519" s="1">
        <v>38218</v>
      </c>
      <c r="E1519" s="1">
        <v>43456</v>
      </c>
      <c r="F1519" t="s">
        <v>19</v>
      </c>
      <c r="I1519">
        <v>100</v>
      </c>
      <c r="J1519">
        <v>0</v>
      </c>
      <c r="K1519">
        <v>0</v>
      </c>
      <c r="L1519">
        <v>5791</v>
      </c>
      <c r="M1519">
        <v>5791</v>
      </c>
      <c r="N1519" t="s">
        <v>20</v>
      </c>
      <c r="O1519" t="s">
        <v>19917</v>
      </c>
      <c r="P1519" t="s">
        <v>28</v>
      </c>
      <c r="S1519" t="s">
        <v>33800</v>
      </c>
      <c r="T1519" t="s">
        <v>34349</v>
      </c>
      <c r="AD1519" t="str">
        <f t="shared" si="233"/>
        <v/>
      </c>
      <c r="AE1519" t="str">
        <f>IF((S1519="tühi")*(AC1519&lt;&gt;""),AC1519,"")</f>
        <v/>
      </c>
      <c r="AF1519" t="str">
        <f t="shared" si="241"/>
        <v/>
      </c>
      <c r="AG1519" s="17">
        <v>1</v>
      </c>
      <c r="AH1519">
        <f t="shared" si="235"/>
        <v>2.7</v>
      </c>
      <c r="AI1519">
        <v>0.11</v>
      </c>
      <c r="AJ1519">
        <f t="shared" si="236"/>
        <v>0.29700000000000004</v>
      </c>
      <c r="AK1519" t="str">
        <f t="shared" si="242"/>
        <v/>
      </c>
      <c r="AL1519" t="str">
        <f t="shared" si="240"/>
        <v/>
      </c>
    </row>
    <row r="1520" spans="1:38" x14ac:dyDescent="0.2">
      <c r="A1520" t="s">
        <v>20113</v>
      </c>
      <c r="B1520" t="s">
        <v>11686</v>
      </c>
      <c r="C1520" t="s">
        <v>20114</v>
      </c>
      <c r="D1520" s="1">
        <v>38288</v>
      </c>
      <c r="E1520" s="1">
        <v>43951</v>
      </c>
      <c r="F1520" t="s">
        <v>39</v>
      </c>
      <c r="G1520" t="s">
        <v>19</v>
      </c>
      <c r="I1520">
        <v>70</v>
      </c>
      <c r="J1520">
        <v>30</v>
      </c>
      <c r="K1520">
        <v>0</v>
      </c>
      <c r="L1520">
        <v>19641</v>
      </c>
      <c r="M1520">
        <v>19641</v>
      </c>
      <c r="N1520" t="s">
        <v>20</v>
      </c>
      <c r="O1520" t="s">
        <v>20115</v>
      </c>
      <c r="P1520" t="s">
        <v>28</v>
      </c>
      <c r="S1520" t="s">
        <v>33942</v>
      </c>
      <c r="T1520" t="s">
        <v>34233</v>
      </c>
      <c r="AD1520" t="str">
        <f t="shared" si="233"/>
        <v/>
      </c>
      <c r="AE1520" s="16">
        <v>1</v>
      </c>
      <c r="AF1520" t="str">
        <f t="shared" si="241"/>
        <v/>
      </c>
      <c r="AG1520" t="str">
        <f>IF((S1520&lt;&gt;"tühi")*(AC1520&lt;&gt;""),AC1520,"")</f>
        <v/>
      </c>
      <c r="AH1520" t="str">
        <f t="shared" si="235"/>
        <v/>
      </c>
      <c r="AI1520">
        <v>0.11</v>
      </c>
      <c r="AJ1520" t="str">
        <f t="shared" si="236"/>
        <v/>
      </c>
      <c r="AK1520">
        <f t="shared" si="242"/>
        <v>2.7</v>
      </c>
      <c r="AL1520">
        <f t="shared" si="240"/>
        <v>0.29700000000000004</v>
      </c>
    </row>
    <row r="1521" spans="1:39" x14ac:dyDescent="0.2">
      <c r="A1521" t="s">
        <v>30826</v>
      </c>
      <c r="B1521" t="s">
        <v>11686</v>
      </c>
      <c r="C1521" t="s">
        <v>30827</v>
      </c>
      <c r="D1521" s="1">
        <v>43859</v>
      </c>
      <c r="E1521" s="1">
        <v>44344</v>
      </c>
      <c r="F1521" t="s">
        <v>39</v>
      </c>
      <c r="I1521">
        <v>100</v>
      </c>
      <c r="J1521">
        <v>0</v>
      </c>
      <c r="K1521">
        <v>0</v>
      </c>
      <c r="L1521">
        <v>4066</v>
      </c>
      <c r="M1521">
        <v>4066</v>
      </c>
      <c r="N1521" t="s">
        <v>20</v>
      </c>
      <c r="O1521" t="s">
        <v>30828</v>
      </c>
      <c r="P1521" t="s">
        <v>2356</v>
      </c>
      <c r="S1521" t="s">
        <v>33942</v>
      </c>
      <c r="T1521" t="s">
        <v>34233</v>
      </c>
      <c r="AD1521" t="str">
        <f t="shared" si="233"/>
        <v/>
      </c>
      <c r="AE1521" t="str">
        <f>IF((S1521="tühi")*(AC1521&lt;&gt;""),AC1521,"")</f>
        <v/>
      </c>
      <c r="AF1521" t="str">
        <f t="shared" si="241"/>
        <v/>
      </c>
      <c r="AG1521" t="str">
        <f>IF((S1521&lt;&gt;"tühi")*(AC1521&lt;&gt;""),AC1521,"")</f>
        <v/>
      </c>
      <c r="AH1521" t="str">
        <f t="shared" si="235"/>
        <v/>
      </c>
      <c r="AI1521">
        <v>0.11</v>
      </c>
      <c r="AJ1521" t="str">
        <f t="shared" si="236"/>
        <v/>
      </c>
      <c r="AK1521" t="str">
        <f t="shared" si="242"/>
        <v/>
      </c>
      <c r="AL1521" t="str">
        <f t="shared" si="240"/>
        <v/>
      </c>
    </row>
    <row r="1522" spans="1:39" x14ac:dyDescent="0.2">
      <c r="A1522" t="s">
        <v>19918</v>
      </c>
      <c r="B1522" t="s">
        <v>11686</v>
      </c>
      <c r="C1522" t="s">
        <v>19919</v>
      </c>
      <c r="D1522" s="1">
        <v>38218</v>
      </c>
      <c r="E1522" s="1">
        <v>43456</v>
      </c>
      <c r="F1522" t="s">
        <v>19</v>
      </c>
      <c r="I1522">
        <v>100</v>
      </c>
      <c r="J1522">
        <v>0</v>
      </c>
      <c r="K1522">
        <v>0</v>
      </c>
      <c r="L1522">
        <v>6390</v>
      </c>
      <c r="M1522">
        <v>6390</v>
      </c>
      <c r="N1522" t="s">
        <v>20</v>
      </c>
      <c r="O1522" t="s">
        <v>19920</v>
      </c>
      <c r="P1522" t="s">
        <v>28</v>
      </c>
      <c r="S1522" t="s">
        <v>33806</v>
      </c>
      <c r="T1522" t="s">
        <v>34349</v>
      </c>
      <c r="AD1522" t="str">
        <f t="shared" si="233"/>
        <v/>
      </c>
      <c r="AE1522" t="str">
        <f>IF((S1522="tühi")*(AC1522&lt;&gt;""),AC1522,"")</f>
        <v/>
      </c>
      <c r="AF1522" t="str">
        <f t="shared" si="241"/>
        <v/>
      </c>
      <c r="AG1522" s="17">
        <v>1</v>
      </c>
      <c r="AH1522">
        <f t="shared" si="235"/>
        <v>2.7</v>
      </c>
      <c r="AI1522">
        <v>0.11</v>
      </c>
      <c r="AJ1522">
        <f t="shared" si="236"/>
        <v>0.29700000000000004</v>
      </c>
      <c r="AK1522" t="str">
        <f t="shared" si="242"/>
        <v/>
      </c>
      <c r="AL1522" t="str">
        <f t="shared" si="240"/>
        <v/>
      </c>
    </row>
    <row r="1523" spans="1:39" x14ac:dyDescent="0.2">
      <c r="A1523" t="s">
        <v>19921</v>
      </c>
      <c r="B1523" t="s">
        <v>11686</v>
      </c>
      <c r="C1523" t="s">
        <v>19919</v>
      </c>
      <c r="D1523" s="1">
        <v>38218</v>
      </c>
      <c r="E1523" s="1">
        <v>43456</v>
      </c>
      <c r="F1523" t="s">
        <v>19</v>
      </c>
      <c r="I1523">
        <v>100</v>
      </c>
      <c r="J1523">
        <v>0</v>
      </c>
      <c r="K1523">
        <v>0</v>
      </c>
      <c r="L1523">
        <v>1180</v>
      </c>
      <c r="M1523">
        <v>1180</v>
      </c>
      <c r="N1523" t="s">
        <v>20</v>
      </c>
      <c r="O1523" t="s">
        <v>19920</v>
      </c>
      <c r="P1523" t="s">
        <v>28</v>
      </c>
      <c r="S1523" t="s">
        <v>33942</v>
      </c>
      <c r="T1523" t="s">
        <v>34349</v>
      </c>
      <c r="AD1523" t="str">
        <f t="shared" si="233"/>
        <v/>
      </c>
      <c r="AE1523" s="16">
        <v>1</v>
      </c>
      <c r="AF1523" t="str">
        <f t="shared" si="241"/>
        <v/>
      </c>
      <c r="AG1523" t="str">
        <f>IF((S1523&lt;&gt;"tühi")*(AC1523&lt;&gt;""),AC1523,"")</f>
        <v/>
      </c>
      <c r="AH1523" t="str">
        <f t="shared" si="235"/>
        <v/>
      </c>
      <c r="AI1523">
        <v>0.11</v>
      </c>
      <c r="AJ1523" t="str">
        <f t="shared" si="236"/>
        <v/>
      </c>
      <c r="AK1523">
        <f t="shared" si="242"/>
        <v>2.7</v>
      </c>
      <c r="AL1523">
        <f t="shared" si="240"/>
        <v>0.29700000000000004</v>
      </c>
      <c r="AM1523" t="s">
        <v>35125</v>
      </c>
    </row>
    <row r="1524" spans="1:39" x14ac:dyDescent="0.2">
      <c r="A1524" t="s">
        <v>23322</v>
      </c>
      <c r="B1524" t="s">
        <v>11686</v>
      </c>
      <c r="C1524" t="s">
        <v>23323</v>
      </c>
      <c r="D1524" s="1">
        <v>38966</v>
      </c>
      <c r="E1524" s="1">
        <v>43951</v>
      </c>
      <c r="F1524" t="s">
        <v>19</v>
      </c>
      <c r="I1524">
        <v>100</v>
      </c>
      <c r="J1524">
        <v>0</v>
      </c>
      <c r="K1524">
        <v>0</v>
      </c>
      <c r="L1524">
        <v>2161</v>
      </c>
      <c r="M1524">
        <v>2161</v>
      </c>
      <c r="N1524" t="s">
        <v>20</v>
      </c>
      <c r="O1524" t="s">
        <v>23324</v>
      </c>
      <c r="P1524" t="s">
        <v>28</v>
      </c>
      <c r="S1524" t="s">
        <v>33804</v>
      </c>
      <c r="T1524" t="s">
        <v>34349</v>
      </c>
      <c r="AD1524" t="str">
        <f t="shared" si="233"/>
        <v/>
      </c>
      <c r="AE1524" t="str">
        <f t="shared" ref="AE1524:AE1555" si="243">IF((S1524="tühi")*(AC1524&lt;&gt;""),AC1524,"")</f>
        <v/>
      </c>
      <c r="AF1524" t="str">
        <f t="shared" si="241"/>
        <v/>
      </c>
      <c r="AG1524" s="17">
        <v>1</v>
      </c>
      <c r="AH1524">
        <f t="shared" si="235"/>
        <v>2.7</v>
      </c>
      <c r="AI1524">
        <v>0.11</v>
      </c>
      <c r="AJ1524">
        <f t="shared" si="236"/>
        <v>0.29700000000000004</v>
      </c>
      <c r="AK1524" t="str">
        <f t="shared" si="242"/>
        <v/>
      </c>
      <c r="AL1524" t="str">
        <f t="shared" si="240"/>
        <v/>
      </c>
    </row>
    <row r="1525" spans="1:39" x14ac:dyDescent="0.2">
      <c r="A1525" t="s">
        <v>21856</v>
      </c>
      <c r="B1525" t="s">
        <v>11686</v>
      </c>
      <c r="C1525" t="s">
        <v>21857</v>
      </c>
      <c r="D1525" s="1">
        <v>38658</v>
      </c>
      <c r="E1525" s="1">
        <v>43951</v>
      </c>
      <c r="F1525" t="s">
        <v>19</v>
      </c>
      <c r="I1525">
        <v>100</v>
      </c>
      <c r="J1525">
        <v>0</v>
      </c>
      <c r="K1525">
        <v>0</v>
      </c>
      <c r="L1525">
        <v>3066</v>
      </c>
      <c r="M1525">
        <v>3066</v>
      </c>
      <c r="N1525" t="s">
        <v>20</v>
      </c>
      <c r="O1525" t="s">
        <v>21858</v>
      </c>
      <c r="P1525" t="s">
        <v>44</v>
      </c>
      <c r="S1525" t="s">
        <v>32628</v>
      </c>
      <c r="T1525" t="s">
        <v>34429</v>
      </c>
      <c r="AD1525" t="str">
        <f t="shared" si="233"/>
        <v/>
      </c>
      <c r="AE1525" t="str">
        <f t="shared" si="243"/>
        <v/>
      </c>
      <c r="AF1525" t="str">
        <f t="shared" si="241"/>
        <v/>
      </c>
      <c r="AG1525" s="17">
        <v>1</v>
      </c>
      <c r="AH1525">
        <f t="shared" si="235"/>
        <v>2.7</v>
      </c>
      <c r="AI1525">
        <v>0.11</v>
      </c>
      <c r="AJ1525">
        <f t="shared" si="236"/>
        <v>0.29700000000000004</v>
      </c>
      <c r="AK1525" t="str">
        <f t="shared" si="242"/>
        <v/>
      </c>
      <c r="AL1525" t="str">
        <f t="shared" si="240"/>
        <v/>
      </c>
    </row>
    <row r="1526" spans="1:39" x14ac:dyDescent="0.2">
      <c r="A1526" t="s">
        <v>12218</v>
      </c>
      <c r="B1526" t="s">
        <v>11686</v>
      </c>
      <c r="C1526" t="s">
        <v>12219</v>
      </c>
      <c r="D1526" s="1">
        <v>36553</v>
      </c>
      <c r="E1526" s="1">
        <v>43881</v>
      </c>
      <c r="F1526" t="s">
        <v>39</v>
      </c>
      <c r="I1526">
        <v>100</v>
      </c>
      <c r="J1526">
        <v>0</v>
      </c>
      <c r="K1526">
        <v>0</v>
      </c>
      <c r="L1526">
        <v>19582</v>
      </c>
      <c r="M1526">
        <v>19582</v>
      </c>
      <c r="N1526" t="s">
        <v>20</v>
      </c>
      <c r="O1526" t="s">
        <v>12220</v>
      </c>
      <c r="P1526" t="s">
        <v>28</v>
      </c>
      <c r="S1526" t="s">
        <v>33942</v>
      </c>
      <c r="T1526" t="s">
        <v>34233</v>
      </c>
      <c r="AD1526" t="str">
        <f t="shared" si="233"/>
        <v/>
      </c>
      <c r="AE1526" t="str">
        <f t="shared" si="243"/>
        <v/>
      </c>
      <c r="AF1526" t="str">
        <f t="shared" si="241"/>
        <v/>
      </c>
      <c r="AG1526" t="str">
        <f>IF((S1526&lt;&gt;"tühi")*(AC1526&lt;&gt;""),AC1526,"")</f>
        <v/>
      </c>
      <c r="AH1526" t="str">
        <f t="shared" si="235"/>
        <v/>
      </c>
      <c r="AI1526">
        <v>0.11</v>
      </c>
      <c r="AJ1526" t="str">
        <f t="shared" si="236"/>
        <v/>
      </c>
      <c r="AK1526" t="str">
        <f t="shared" si="242"/>
        <v/>
      </c>
      <c r="AL1526" t="str">
        <f t="shared" si="240"/>
        <v/>
      </c>
    </row>
    <row r="1527" spans="1:39" x14ac:dyDescent="0.2">
      <c r="A1527" t="s">
        <v>30361</v>
      </c>
      <c r="B1527" t="s">
        <v>11686</v>
      </c>
      <c r="C1527" t="s">
        <v>30362</v>
      </c>
      <c r="D1527" s="1">
        <v>43859</v>
      </c>
      <c r="E1527" s="1">
        <v>44085</v>
      </c>
      <c r="F1527" t="s">
        <v>889</v>
      </c>
      <c r="I1527">
        <v>100</v>
      </c>
      <c r="J1527">
        <v>0</v>
      </c>
      <c r="K1527">
        <v>0</v>
      </c>
      <c r="L1527">
        <v>1757</v>
      </c>
      <c r="M1527">
        <v>1757</v>
      </c>
      <c r="N1527" t="s">
        <v>20</v>
      </c>
      <c r="O1527" t="s">
        <v>30363</v>
      </c>
      <c r="P1527" t="s">
        <v>44</v>
      </c>
      <c r="S1527" t="s">
        <v>33942</v>
      </c>
      <c r="T1527" t="s">
        <v>34233</v>
      </c>
      <c r="AD1527" t="str">
        <f t="shared" si="233"/>
        <v/>
      </c>
      <c r="AE1527" t="str">
        <f t="shared" si="243"/>
        <v/>
      </c>
      <c r="AF1527" t="str">
        <f t="shared" si="241"/>
        <v/>
      </c>
      <c r="AG1527" t="str">
        <f>IF((S1527&lt;&gt;"tühi")*(AC1527&lt;&gt;""),AC1527,"")</f>
        <v/>
      </c>
      <c r="AH1527" t="str">
        <f t="shared" si="235"/>
        <v/>
      </c>
      <c r="AI1527">
        <v>0.11</v>
      </c>
      <c r="AJ1527" t="str">
        <f t="shared" si="236"/>
        <v/>
      </c>
      <c r="AK1527" t="str">
        <f t="shared" si="242"/>
        <v/>
      </c>
      <c r="AL1527" t="str">
        <f t="shared" si="240"/>
        <v/>
      </c>
    </row>
    <row r="1528" spans="1:39" x14ac:dyDescent="0.2">
      <c r="A1528" t="s">
        <v>28552</v>
      </c>
      <c r="B1528" t="s">
        <v>11686</v>
      </c>
      <c r="C1528" t="s">
        <v>28553</v>
      </c>
      <c r="D1528" s="1">
        <v>42472</v>
      </c>
      <c r="E1528" s="1">
        <v>44155</v>
      </c>
      <c r="F1528" t="s">
        <v>39</v>
      </c>
      <c r="I1528">
        <v>100</v>
      </c>
      <c r="J1528">
        <v>0</v>
      </c>
      <c r="K1528">
        <v>0</v>
      </c>
      <c r="L1528">
        <v>6136</v>
      </c>
      <c r="M1528">
        <v>6136</v>
      </c>
      <c r="N1528" t="s">
        <v>20</v>
      </c>
      <c r="O1528" t="s">
        <v>28554</v>
      </c>
      <c r="P1528" t="s">
        <v>28</v>
      </c>
      <c r="S1528" t="s">
        <v>33942</v>
      </c>
      <c r="T1528" t="s">
        <v>34233</v>
      </c>
      <c r="AD1528" t="str">
        <f t="shared" si="233"/>
        <v/>
      </c>
      <c r="AE1528" t="str">
        <f t="shared" si="243"/>
        <v/>
      </c>
      <c r="AF1528" t="str">
        <f t="shared" si="241"/>
        <v/>
      </c>
      <c r="AG1528" t="str">
        <f>IF((S1528&lt;&gt;"tühi")*(AC1528&lt;&gt;""),AC1528,"")</f>
        <v/>
      </c>
      <c r="AH1528" t="str">
        <f t="shared" si="235"/>
        <v/>
      </c>
      <c r="AI1528">
        <v>0.11</v>
      </c>
      <c r="AJ1528" t="str">
        <f t="shared" si="236"/>
        <v/>
      </c>
      <c r="AK1528" t="str">
        <f t="shared" si="242"/>
        <v/>
      </c>
      <c r="AL1528" t="str">
        <f t="shared" si="240"/>
        <v/>
      </c>
    </row>
    <row r="1529" spans="1:39" x14ac:dyDescent="0.2">
      <c r="A1529" t="s">
        <v>31843</v>
      </c>
      <c r="B1529" t="s">
        <v>11686</v>
      </c>
      <c r="C1529" t="s">
        <v>31844</v>
      </c>
      <c r="D1529" s="1">
        <v>44396</v>
      </c>
      <c r="E1529" s="1">
        <v>44546</v>
      </c>
      <c r="F1529" t="s">
        <v>19</v>
      </c>
      <c r="I1529">
        <v>100</v>
      </c>
      <c r="J1529">
        <v>0</v>
      </c>
      <c r="K1529">
        <v>0</v>
      </c>
      <c r="L1529">
        <v>3300</v>
      </c>
      <c r="M1529">
        <v>3300</v>
      </c>
      <c r="N1529" t="s">
        <v>20</v>
      </c>
      <c r="O1529" t="s">
        <v>31845</v>
      </c>
      <c r="P1529" t="s">
        <v>28</v>
      </c>
      <c r="S1529" t="s">
        <v>33942</v>
      </c>
      <c r="T1529" t="s">
        <v>34233</v>
      </c>
      <c r="U1529" t="s">
        <v>32634</v>
      </c>
      <c r="V1529" t="s">
        <v>32793</v>
      </c>
      <c r="W1529">
        <v>300</v>
      </c>
      <c r="X1529">
        <v>2</v>
      </c>
      <c r="Y1529" t="s">
        <v>32665</v>
      </c>
      <c r="Z1529">
        <v>450</v>
      </c>
      <c r="AA1529">
        <v>7</v>
      </c>
      <c r="AC1529">
        <v>1</v>
      </c>
      <c r="AD1529" t="str">
        <f t="shared" si="233"/>
        <v/>
      </c>
      <c r="AE1529">
        <f t="shared" si="243"/>
        <v>1</v>
      </c>
      <c r="AF1529" t="str">
        <f t="shared" si="241"/>
        <v/>
      </c>
      <c r="AG1529" t="str">
        <f>IF((S1529&lt;&gt;"tühi")*(AC1529&lt;&gt;""),AC1529,"")</f>
        <v/>
      </c>
      <c r="AH1529" t="str">
        <f t="shared" si="235"/>
        <v/>
      </c>
      <c r="AI1529">
        <v>0.11</v>
      </c>
      <c r="AJ1529" t="str">
        <f t="shared" si="236"/>
        <v/>
      </c>
      <c r="AK1529">
        <f t="shared" si="242"/>
        <v>2.7</v>
      </c>
      <c r="AL1529">
        <f t="shared" si="240"/>
        <v>0.29700000000000004</v>
      </c>
    </row>
    <row r="1530" spans="1:39" x14ac:dyDescent="0.2">
      <c r="A1530" t="s">
        <v>21886</v>
      </c>
      <c r="B1530" t="s">
        <v>11686</v>
      </c>
      <c r="C1530" t="s">
        <v>21887</v>
      </c>
      <c r="D1530" s="1">
        <v>38723</v>
      </c>
      <c r="E1530" s="1">
        <v>43951</v>
      </c>
      <c r="F1530" t="s">
        <v>19</v>
      </c>
      <c r="I1530">
        <v>100</v>
      </c>
      <c r="J1530">
        <v>0</v>
      </c>
      <c r="K1530">
        <v>0</v>
      </c>
      <c r="L1530">
        <v>2170</v>
      </c>
      <c r="M1530">
        <v>2170</v>
      </c>
      <c r="N1530" t="s">
        <v>20</v>
      </c>
      <c r="O1530" t="s">
        <v>21888</v>
      </c>
      <c r="P1530" t="s">
        <v>28</v>
      </c>
      <c r="S1530" t="s">
        <v>32630</v>
      </c>
      <c r="T1530" t="s">
        <v>34430</v>
      </c>
      <c r="AD1530" t="str">
        <f t="shared" si="233"/>
        <v/>
      </c>
      <c r="AE1530" t="str">
        <f t="shared" si="243"/>
        <v/>
      </c>
      <c r="AF1530" t="str">
        <f t="shared" si="241"/>
        <v/>
      </c>
      <c r="AG1530" t="str">
        <f>IF((S1530&lt;&gt;"tühi")*(AC1530&lt;&gt;""),AC1530,"")</f>
        <v/>
      </c>
      <c r="AH1530" t="str">
        <f t="shared" si="235"/>
        <v/>
      </c>
      <c r="AI1530">
        <v>0.11</v>
      </c>
      <c r="AJ1530" t="str">
        <f t="shared" si="236"/>
        <v/>
      </c>
      <c r="AK1530" t="str">
        <f t="shared" si="242"/>
        <v/>
      </c>
      <c r="AL1530" t="str">
        <f t="shared" si="240"/>
        <v/>
      </c>
    </row>
    <row r="1531" spans="1:39" x14ac:dyDescent="0.2">
      <c r="A1531" t="s">
        <v>13284</v>
      </c>
      <c r="B1531" t="s">
        <v>11686</v>
      </c>
      <c r="C1531" t="s">
        <v>13285</v>
      </c>
      <c r="D1531" s="1">
        <v>36801</v>
      </c>
      <c r="E1531" s="1">
        <v>44546</v>
      </c>
      <c r="F1531" t="s">
        <v>19</v>
      </c>
      <c r="I1531">
        <v>100</v>
      </c>
      <c r="J1531">
        <v>0</v>
      </c>
      <c r="K1531">
        <v>0</v>
      </c>
      <c r="L1531">
        <v>4926</v>
      </c>
      <c r="M1531">
        <v>4926</v>
      </c>
      <c r="N1531" t="s">
        <v>20</v>
      </c>
      <c r="O1531" t="s">
        <v>13286</v>
      </c>
      <c r="P1531" t="s">
        <v>28</v>
      </c>
      <c r="S1531" t="s">
        <v>33804</v>
      </c>
      <c r="T1531" t="s">
        <v>34349</v>
      </c>
      <c r="AD1531" t="str">
        <f t="shared" ref="AD1531:AD1594" si="244">IF((S1531="tühi")*(F1531&lt;&gt;"Elamumaa")*(G1531&lt;&gt;"Elamumaa")*(H1531&lt;&gt;"Elamumaa"),IF(Z1531=0,"",Z1531),"")</f>
        <v/>
      </c>
      <c r="AE1531" t="str">
        <f t="shared" si="243"/>
        <v/>
      </c>
      <c r="AF1531" t="str">
        <f t="shared" si="241"/>
        <v/>
      </c>
      <c r="AG1531" s="17">
        <v>1</v>
      </c>
      <c r="AH1531">
        <f t="shared" si="235"/>
        <v>2.7</v>
      </c>
      <c r="AI1531">
        <v>0.11</v>
      </c>
      <c r="AJ1531">
        <f t="shared" si="236"/>
        <v>0.29700000000000004</v>
      </c>
      <c r="AK1531" t="str">
        <f t="shared" si="242"/>
        <v/>
      </c>
      <c r="AL1531" t="str">
        <f t="shared" si="240"/>
        <v/>
      </c>
    </row>
    <row r="1532" spans="1:39" x14ac:dyDescent="0.2">
      <c r="A1532" t="s">
        <v>30568</v>
      </c>
      <c r="B1532" t="s">
        <v>11686</v>
      </c>
      <c r="C1532" t="s">
        <v>30569</v>
      </c>
      <c r="D1532" s="1">
        <v>43859</v>
      </c>
      <c r="E1532" s="1">
        <v>44540</v>
      </c>
      <c r="F1532" t="s">
        <v>26</v>
      </c>
      <c r="I1532">
        <v>100</v>
      </c>
      <c r="J1532">
        <v>0</v>
      </c>
      <c r="K1532">
        <v>0</v>
      </c>
      <c r="L1532">
        <v>588</v>
      </c>
      <c r="M1532">
        <v>588</v>
      </c>
      <c r="N1532" t="s">
        <v>20</v>
      </c>
      <c r="O1532" t="s">
        <v>30570</v>
      </c>
      <c r="P1532" t="s">
        <v>44</v>
      </c>
      <c r="S1532" t="s">
        <v>34233</v>
      </c>
      <c r="T1532" t="s">
        <v>34233</v>
      </c>
      <c r="AD1532" t="str">
        <f t="shared" si="244"/>
        <v/>
      </c>
      <c r="AE1532" t="str">
        <f t="shared" si="243"/>
        <v/>
      </c>
      <c r="AF1532" t="str">
        <f t="shared" si="241"/>
        <v/>
      </c>
      <c r="AG1532" t="str">
        <f>IF((S1532&lt;&gt;"tühi")*(AC1532&lt;&gt;""),AC1532,"")</f>
        <v/>
      </c>
      <c r="AH1532" t="str">
        <f t="shared" si="235"/>
        <v/>
      </c>
      <c r="AI1532">
        <v>0.11</v>
      </c>
      <c r="AJ1532" t="str">
        <f t="shared" si="236"/>
        <v/>
      </c>
      <c r="AK1532" t="str">
        <f t="shared" si="242"/>
        <v/>
      </c>
      <c r="AL1532" t="str">
        <f t="shared" si="240"/>
        <v/>
      </c>
    </row>
    <row r="1533" spans="1:39" x14ac:dyDescent="0.2">
      <c r="A1533" t="s">
        <v>31057</v>
      </c>
      <c r="B1533" t="s">
        <v>11686</v>
      </c>
      <c r="C1533" t="s">
        <v>31058</v>
      </c>
      <c r="D1533" s="1">
        <v>43859</v>
      </c>
      <c r="E1533" s="1">
        <v>44155</v>
      </c>
      <c r="F1533" t="s">
        <v>26</v>
      </c>
      <c r="I1533">
        <v>100</v>
      </c>
      <c r="J1533">
        <v>0</v>
      </c>
      <c r="K1533">
        <v>0</v>
      </c>
      <c r="L1533">
        <v>1929</v>
      </c>
      <c r="M1533">
        <v>1929</v>
      </c>
      <c r="N1533" t="s">
        <v>20</v>
      </c>
      <c r="O1533" t="s">
        <v>31059</v>
      </c>
      <c r="P1533" t="s">
        <v>44</v>
      </c>
      <c r="S1533" t="s">
        <v>34233</v>
      </c>
      <c r="T1533" t="s">
        <v>34233</v>
      </c>
      <c r="AD1533" t="str">
        <f t="shared" si="244"/>
        <v/>
      </c>
      <c r="AE1533" t="str">
        <f t="shared" si="243"/>
        <v/>
      </c>
      <c r="AF1533" t="str">
        <f t="shared" si="241"/>
        <v/>
      </c>
      <c r="AG1533" t="str">
        <f>IF((S1533&lt;&gt;"tühi")*(AC1533&lt;&gt;""),AC1533,"")</f>
        <v/>
      </c>
      <c r="AH1533" t="str">
        <f t="shared" si="235"/>
        <v/>
      </c>
      <c r="AI1533">
        <v>0.11</v>
      </c>
      <c r="AJ1533" t="str">
        <f t="shared" si="236"/>
        <v/>
      </c>
      <c r="AK1533" t="str">
        <f t="shared" si="242"/>
        <v/>
      </c>
      <c r="AL1533" t="str">
        <f t="shared" si="240"/>
        <v/>
      </c>
    </row>
    <row r="1534" spans="1:39" x14ac:dyDescent="0.2">
      <c r="A1534" t="s">
        <v>30909</v>
      </c>
      <c r="B1534" t="s">
        <v>11686</v>
      </c>
      <c r="C1534" t="s">
        <v>30910</v>
      </c>
      <c r="D1534" s="1">
        <v>43859</v>
      </c>
      <c r="E1534" s="1">
        <v>43991</v>
      </c>
      <c r="F1534" t="s">
        <v>26</v>
      </c>
      <c r="I1534">
        <v>100</v>
      </c>
      <c r="J1534">
        <v>0</v>
      </c>
      <c r="K1534">
        <v>0</v>
      </c>
      <c r="L1534">
        <v>393</v>
      </c>
      <c r="M1534">
        <v>393</v>
      </c>
      <c r="N1534" t="s">
        <v>20</v>
      </c>
      <c r="O1534" t="s">
        <v>30911</v>
      </c>
      <c r="P1534" t="s">
        <v>44</v>
      </c>
      <c r="S1534" t="s">
        <v>34233</v>
      </c>
      <c r="T1534" t="s">
        <v>34233</v>
      </c>
      <c r="AD1534" t="str">
        <f t="shared" si="244"/>
        <v/>
      </c>
      <c r="AE1534" t="str">
        <f t="shared" si="243"/>
        <v/>
      </c>
      <c r="AF1534" t="str">
        <f t="shared" si="241"/>
        <v/>
      </c>
      <c r="AG1534" t="str">
        <f>IF((S1534&lt;&gt;"tühi")*(AC1534&lt;&gt;""),AC1534,"")</f>
        <v/>
      </c>
      <c r="AH1534" t="str">
        <f t="shared" si="235"/>
        <v/>
      </c>
      <c r="AI1534">
        <v>0.11</v>
      </c>
      <c r="AJ1534" t="str">
        <f t="shared" si="236"/>
        <v/>
      </c>
      <c r="AK1534" t="str">
        <f t="shared" si="242"/>
        <v/>
      </c>
      <c r="AL1534" t="str">
        <f t="shared" si="240"/>
        <v/>
      </c>
    </row>
    <row r="1535" spans="1:39" x14ac:dyDescent="0.2">
      <c r="A1535" t="s">
        <v>20069</v>
      </c>
      <c r="B1535" t="s">
        <v>11686</v>
      </c>
      <c r="C1535" t="s">
        <v>20070</v>
      </c>
      <c r="D1535" s="1">
        <v>38229</v>
      </c>
      <c r="E1535" s="1">
        <v>43456</v>
      </c>
      <c r="F1535" t="s">
        <v>19</v>
      </c>
      <c r="I1535">
        <v>100</v>
      </c>
      <c r="J1535">
        <v>0</v>
      </c>
      <c r="K1535">
        <v>0</v>
      </c>
      <c r="L1535">
        <v>3019</v>
      </c>
      <c r="M1535">
        <v>3019</v>
      </c>
      <c r="N1535" t="s">
        <v>20</v>
      </c>
      <c r="O1535" t="s">
        <v>20071</v>
      </c>
      <c r="P1535" t="s">
        <v>28</v>
      </c>
      <c r="S1535" t="s">
        <v>33803</v>
      </c>
      <c r="T1535" t="s">
        <v>34349</v>
      </c>
      <c r="AD1535" t="str">
        <f t="shared" si="244"/>
        <v/>
      </c>
      <c r="AE1535" t="str">
        <f t="shared" si="243"/>
        <v/>
      </c>
      <c r="AF1535" t="str">
        <f t="shared" si="241"/>
        <v/>
      </c>
      <c r="AG1535" s="17">
        <v>1</v>
      </c>
      <c r="AH1535">
        <f t="shared" si="235"/>
        <v>2.7</v>
      </c>
      <c r="AI1535">
        <v>0.11</v>
      </c>
      <c r="AJ1535">
        <f t="shared" si="236"/>
        <v>0.29700000000000004</v>
      </c>
      <c r="AK1535" t="str">
        <f t="shared" si="242"/>
        <v/>
      </c>
      <c r="AL1535" t="str">
        <f t="shared" si="240"/>
        <v/>
      </c>
    </row>
    <row r="1536" spans="1:39" x14ac:dyDescent="0.2">
      <c r="A1536" t="s">
        <v>22124</v>
      </c>
      <c r="B1536" t="s">
        <v>11686</v>
      </c>
      <c r="C1536" t="s">
        <v>1495</v>
      </c>
      <c r="D1536" s="1">
        <v>38121</v>
      </c>
      <c r="E1536" s="1">
        <v>43456</v>
      </c>
      <c r="F1536" t="s">
        <v>39</v>
      </c>
      <c r="I1536">
        <v>100</v>
      </c>
      <c r="J1536">
        <v>0</v>
      </c>
      <c r="K1536">
        <v>0</v>
      </c>
      <c r="L1536">
        <v>30000</v>
      </c>
      <c r="M1536">
        <v>29969</v>
      </c>
      <c r="N1536" t="s">
        <v>401</v>
      </c>
      <c r="O1536" t="s">
        <v>18397</v>
      </c>
      <c r="P1536" t="s">
        <v>28</v>
      </c>
      <c r="S1536" t="s">
        <v>33942</v>
      </c>
      <c r="T1536" t="s">
        <v>34233</v>
      </c>
      <c r="AD1536" t="str">
        <f t="shared" si="244"/>
        <v/>
      </c>
      <c r="AE1536" t="str">
        <f t="shared" si="243"/>
        <v/>
      </c>
      <c r="AF1536" t="str">
        <f t="shared" si="241"/>
        <v/>
      </c>
      <c r="AG1536" t="str">
        <f>IF((S1536&lt;&gt;"tühi")*(AC1536&lt;&gt;""),AC1536,"")</f>
        <v/>
      </c>
      <c r="AH1536" t="str">
        <f t="shared" si="235"/>
        <v/>
      </c>
      <c r="AI1536">
        <v>0.11</v>
      </c>
      <c r="AJ1536" t="str">
        <f t="shared" si="236"/>
        <v/>
      </c>
      <c r="AK1536" t="str">
        <f t="shared" si="242"/>
        <v/>
      </c>
      <c r="AL1536" t="str">
        <f t="shared" si="240"/>
        <v/>
      </c>
    </row>
    <row r="1537" spans="1:38" x14ac:dyDescent="0.2">
      <c r="A1537" t="s">
        <v>23964</v>
      </c>
      <c r="B1537" t="s">
        <v>11686</v>
      </c>
      <c r="C1537" t="s">
        <v>23965</v>
      </c>
      <c r="D1537" s="1">
        <v>39195</v>
      </c>
      <c r="E1537" s="1">
        <v>43456</v>
      </c>
      <c r="F1537" t="s">
        <v>19</v>
      </c>
      <c r="I1537">
        <v>100</v>
      </c>
      <c r="J1537">
        <v>0</v>
      </c>
      <c r="K1537">
        <v>0</v>
      </c>
      <c r="L1537">
        <v>6204</v>
      </c>
      <c r="M1537">
        <v>6204</v>
      </c>
      <c r="N1537" t="s">
        <v>20</v>
      </c>
      <c r="O1537" t="s">
        <v>23966</v>
      </c>
      <c r="P1537" t="s">
        <v>28</v>
      </c>
      <c r="S1537" t="s">
        <v>33808</v>
      </c>
      <c r="T1537" t="s">
        <v>34354</v>
      </c>
      <c r="AD1537" t="str">
        <f t="shared" si="244"/>
        <v/>
      </c>
      <c r="AE1537" t="str">
        <f t="shared" si="243"/>
        <v/>
      </c>
      <c r="AF1537" t="str">
        <f t="shared" si="241"/>
        <v/>
      </c>
      <c r="AG1537" s="17">
        <v>1</v>
      </c>
      <c r="AH1537">
        <f t="shared" si="235"/>
        <v>2.7</v>
      </c>
      <c r="AI1537">
        <v>0.11</v>
      </c>
      <c r="AJ1537">
        <f t="shared" si="236"/>
        <v>0.29700000000000004</v>
      </c>
      <c r="AK1537" t="str">
        <f t="shared" si="242"/>
        <v/>
      </c>
      <c r="AL1537" t="str">
        <f t="shared" si="240"/>
        <v/>
      </c>
    </row>
    <row r="1538" spans="1:38" x14ac:dyDescent="0.2">
      <c r="A1538" t="s">
        <v>14934</v>
      </c>
      <c r="B1538" t="s">
        <v>11686</v>
      </c>
      <c r="C1538" t="s">
        <v>14935</v>
      </c>
      <c r="D1538" s="1">
        <v>37356</v>
      </c>
      <c r="E1538" s="1">
        <v>43456</v>
      </c>
      <c r="F1538" t="s">
        <v>39</v>
      </c>
      <c r="I1538">
        <v>100</v>
      </c>
      <c r="J1538">
        <v>0</v>
      </c>
      <c r="K1538">
        <v>0</v>
      </c>
      <c r="L1538">
        <v>22400</v>
      </c>
      <c r="M1538">
        <v>22406</v>
      </c>
      <c r="N1538" t="s">
        <v>401</v>
      </c>
      <c r="O1538" t="s">
        <v>14936</v>
      </c>
      <c r="P1538" t="s">
        <v>28</v>
      </c>
      <c r="S1538" t="s">
        <v>33942</v>
      </c>
      <c r="T1538" t="s">
        <v>34233</v>
      </c>
      <c r="AD1538" t="str">
        <f t="shared" si="244"/>
        <v/>
      </c>
      <c r="AE1538" t="str">
        <f t="shared" si="243"/>
        <v/>
      </c>
      <c r="AF1538" t="str">
        <f t="shared" si="241"/>
        <v/>
      </c>
      <c r="AG1538" t="str">
        <f>IF((S1538&lt;&gt;"tühi")*(AC1538&lt;&gt;""),AC1538,"")</f>
        <v/>
      </c>
      <c r="AH1538" t="str">
        <f t="shared" ref="AH1538:AH1601" si="245">IF(AG1538="","",AG1538*2.7)</f>
        <v/>
      </c>
      <c r="AI1538">
        <v>0.11</v>
      </c>
      <c r="AJ1538" t="str">
        <f t="shared" ref="AJ1538:AJ1601" si="246">IF(COUNTBLANK(AH1538),"",AH1538*AI1538)</f>
        <v/>
      </c>
      <c r="AK1538" t="str">
        <f t="shared" si="242"/>
        <v/>
      </c>
      <c r="AL1538" t="str">
        <f t="shared" si="240"/>
        <v/>
      </c>
    </row>
    <row r="1539" spans="1:38" x14ac:dyDescent="0.2">
      <c r="A1539" t="s">
        <v>26259</v>
      </c>
      <c r="B1539" t="s">
        <v>11686</v>
      </c>
      <c r="C1539" t="s">
        <v>17504</v>
      </c>
      <c r="D1539" s="1">
        <v>40974</v>
      </c>
      <c r="E1539" s="1">
        <v>43456</v>
      </c>
      <c r="F1539" t="s">
        <v>39</v>
      </c>
      <c r="I1539">
        <v>100</v>
      </c>
      <c r="J1539">
        <v>0</v>
      </c>
      <c r="K1539">
        <v>0</v>
      </c>
      <c r="L1539">
        <v>38600</v>
      </c>
      <c r="M1539">
        <v>38600</v>
      </c>
      <c r="N1539" t="s">
        <v>401</v>
      </c>
      <c r="O1539" t="s">
        <v>26260</v>
      </c>
      <c r="P1539" t="s">
        <v>28</v>
      </c>
      <c r="S1539" t="s">
        <v>33942</v>
      </c>
      <c r="T1539" t="s">
        <v>34233</v>
      </c>
      <c r="AD1539" t="str">
        <f t="shared" si="244"/>
        <v/>
      </c>
      <c r="AE1539" t="str">
        <f t="shared" si="243"/>
        <v/>
      </c>
      <c r="AF1539" t="str">
        <f t="shared" si="241"/>
        <v/>
      </c>
      <c r="AG1539" t="str">
        <f>IF((S1539&lt;&gt;"tühi")*(AC1539&lt;&gt;""),AC1539,"")</f>
        <v/>
      </c>
      <c r="AH1539" t="str">
        <f t="shared" si="245"/>
        <v/>
      </c>
      <c r="AI1539">
        <v>0.11</v>
      </c>
      <c r="AJ1539" t="str">
        <f t="shared" si="246"/>
        <v/>
      </c>
      <c r="AK1539" t="str">
        <f t="shared" si="242"/>
        <v/>
      </c>
      <c r="AL1539" t="str">
        <f t="shared" si="240"/>
        <v/>
      </c>
    </row>
    <row r="1540" spans="1:38" x14ac:dyDescent="0.2">
      <c r="A1540" t="s">
        <v>26250</v>
      </c>
      <c r="B1540" t="s">
        <v>11686</v>
      </c>
      <c r="C1540" t="s">
        <v>26251</v>
      </c>
      <c r="D1540" s="1">
        <v>40969</v>
      </c>
      <c r="E1540" s="1">
        <v>43951</v>
      </c>
      <c r="F1540" t="s">
        <v>19</v>
      </c>
      <c r="I1540">
        <v>100</v>
      </c>
      <c r="J1540">
        <v>0</v>
      </c>
      <c r="K1540">
        <v>0</v>
      </c>
      <c r="L1540">
        <v>21800</v>
      </c>
      <c r="M1540">
        <v>21786</v>
      </c>
      <c r="N1540" t="s">
        <v>401</v>
      </c>
      <c r="O1540" t="s">
        <v>26252</v>
      </c>
      <c r="P1540" t="s">
        <v>28</v>
      </c>
      <c r="S1540" t="s">
        <v>33809</v>
      </c>
      <c r="T1540" t="s">
        <v>34349</v>
      </c>
      <c r="AD1540" t="str">
        <f t="shared" si="244"/>
        <v/>
      </c>
      <c r="AE1540" t="str">
        <f t="shared" si="243"/>
        <v/>
      </c>
      <c r="AF1540" t="str">
        <f t="shared" si="241"/>
        <v/>
      </c>
      <c r="AG1540" s="17">
        <v>1</v>
      </c>
      <c r="AH1540">
        <f t="shared" si="245"/>
        <v>2.7</v>
      </c>
      <c r="AI1540">
        <v>0.11</v>
      </c>
      <c r="AJ1540">
        <f t="shared" si="246"/>
        <v>0.29700000000000004</v>
      </c>
      <c r="AK1540" t="str">
        <f t="shared" si="242"/>
        <v/>
      </c>
      <c r="AL1540" t="str">
        <f t="shared" si="240"/>
        <v/>
      </c>
    </row>
    <row r="1541" spans="1:38" x14ac:dyDescent="0.2">
      <c r="A1541" t="s">
        <v>11698</v>
      </c>
      <c r="B1541" t="s">
        <v>11686</v>
      </c>
      <c r="C1541" t="s">
        <v>11699</v>
      </c>
      <c r="D1541" s="1">
        <v>36514</v>
      </c>
      <c r="E1541" s="1">
        <v>43456</v>
      </c>
      <c r="F1541" t="s">
        <v>39</v>
      </c>
      <c r="I1541">
        <v>100</v>
      </c>
      <c r="J1541">
        <v>0</v>
      </c>
      <c r="K1541">
        <v>0</v>
      </c>
      <c r="L1541">
        <v>24900</v>
      </c>
      <c r="M1541">
        <v>24913</v>
      </c>
      <c r="N1541" t="s">
        <v>401</v>
      </c>
      <c r="O1541" t="s">
        <v>11700</v>
      </c>
      <c r="P1541" t="s">
        <v>28</v>
      </c>
      <c r="S1541" t="s">
        <v>33942</v>
      </c>
      <c r="T1541" t="s">
        <v>34233</v>
      </c>
      <c r="AD1541" t="str">
        <f t="shared" si="244"/>
        <v/>
      </c>
      <c r="AE1541" t="str">
        <f t="shared" si="243"/>
        <v/>
      </c>
      <c r="AF1541" t="str">
        <f t="shared" si="241"/>
        <v/>
      </c>
      <c r="AG1541" t="str">
        <f>IF((S1541&lt;&gt;"tühi")*(AC1541&lt;&gt;""),AC1541,"")</f>
        <v/>
      </c>
      <c r="AH1541" t="str">
        <f t="shared" si="245"/>
        <v/>
      </c>
      <c r="AI1541">
        <v>0.11</v>
      </c>
      <c r="AJ1541" t="str">
        <f t="shared" si="246"/>
        <v/>
      </c>
      <c r="AK1541" t="str">
        <f t="shared" si="242"/>
        <v/>
      </c>
      <c r="AL1541" t="str">
        <f t="shared" si="240"/>
        <v/>
      </c>
    </row>
    <row r="1542" spans="1:38" x14ac:dyDescent="0.2">
      <c r="A1542" t="s">
        <v>11752</v>
      </c>
      <c r="B1542" t="s">
        <v>11686</v>
      </c>
      <c r="C1542" t="s">
        <v>11699</v>
      </c>
      <c r="D1542" s="1">
        <v>36514</v>
      </c>
      <c r="E1542" s="1">
        <v>43951</v>
      </c>
      <c r="F1542" t="s">
        <v>39</v>
      </c>
      <c r="I1542">
        <v>100</v>
      </c>
      <c r="J1542">
        <v>0</v>
      </c>
      <c r="K1542">
        <v>0</v>
      </c>
      <c r="L1542">
        <v>17678</v>
      </c>
      <c r="M1542">
        <v>17678</v>
      </c>
      <c r="N1542" t="s">
        <v>20</v>
      </c>
      <c r="O1542" t="s">
        <v>11753</v>
      </c>
      <c r="P1542" t="s">
        <v>28</v>
      </c>
      <c r="S1542" t="s">
        <v>33942</v>
      </c>
      <c r="T1542" t="s">
        <v>34233</v>
      </c>
      <c r="AD1542" t="str">
        <f t="shared" si="244"/>
        <v/>
      </c>
      <c r="AE1542" t="str">
        <f t="shared" si="243"/>
        <v/>
      </c>
      <c r="AF1542" t="str">
        <f t="shared" si="241"/>
        <v/>
      </c>
      <c r="AG1542" t="str">
        <f>IF((S1542&lt;&gt;"tühi")*(AC1542&lt;&gt;""),AC1542,"")</f>
        <v/>
      </c>
      <c r="AH1542" t="str">
        <f t="shared" si="245"/>
        <v/>
      </c>
      <c r="AI1542">
        <v>0.11</v>
      </c>
      <c r="AJ1542" t="str">
        <f t="shared" si="246"/>
        <v/>
      </c>
      <c r="AK1542" t="str">
        <f t="shared" si="242"/>
        <v/>
      </c>
      <c r="AL1542" t="str">
        <f t="shared" si="240"/>
        <v/>
      </c>
    </row>
    <row r="1543" spans="1:38" x14ac:dyDescent="0.2">
      <c r="A1543" t="s">
        <v>23097</v>
      </c>
      <c r="B1543" t="s">
        <v>11686</v>
      </c>
      <c r="C1543" t="s">
        <v>23098</v>
      </c>
      <c r="D1543" s="1">
        <v>38917</v>
      </c>
      <c r="E1543" s="1">
        <v>43456</v>
      </c>
      <c r="F1543" t="s">
        <v>19</v>
      </c>
      <c r="I1543">
        <v>100</v>
      </c>
      <c r="J1543">
        <v>0</v>
      </c>
      <c r="K1543">
        <v>0</v>
      </c>
      <c r="L1543">
        <v>1480</v>
      </c>
      <c r="M1543">
        <v>1480</v>
      </c>
      <c r="N1543" t="s">
        <v>20</v>
      </c>
      <c r="O1543" t="s">
        <v>23099</v>
      </c>
      <c r="P1543" t="s">
        <v>28</v>
      </c>
      <c r="S1543" t="s">
        <v>33797</v>
      </c>
      <c r="T1543" t="s">
        <v>34349</v>
      </c>
      <c r="AD1543" t="str">
        <f t="shared" si="244"/>
        <v/>
      </c>
      <c r="AE1543" t="str">
        <f t="shared" si="243"/>
        <v/>
      </c>
      <c r="AF1543" t="str">
        <f t="shared" si="241"/>
        <v/>
      </c>
      <c r="AG1543" s="17">
        <v>1</v>
      </c>
      <c r="AH1543">
        <f t="shared" si="245"/>
        <v>2.7</v>
      </c>
      <c r="AI1543">
        <v>0.11</v>
      </c>
      <c r="AJ1543">
        <f t="shared" si="246"/>
        <v>0.29700000000000004</v>
      </c>
      <c r="AK1543" t="str">
        <f t="shared" si="242"/>
        <v/>
      </c>
      <c r="AL1543" t="str">
        <f t="shared" si="240"/>
        <v/>
      </c>
    </row>
    <row r="1544" spans="1:38" x14ac:dyDescent="0.2">
      <c r="A1544" t="s">
        <v>16439</v>
      </c>
      <c r="B1544" t="s">
        <v>11686</v>
      </c>
      <c r="C1544" t="s">
        <v>16440</v>
      </c>
      <c r="D1544" s="1">
        <v>37554</v>
      </c>
      <c r="E1544" s="1">
        <v>43456</v>
      </c>
      <c r="F1544" t="s">
        <v>15352</v>
      </c>
      <c r="I1544">
        <v>100</v>
      </c>
      <c r="J1544">
        <v>0</v>
      </c>
      <c r="K1544">
        <v>0</v>
      </c>
      <c r="L1544">
        <v>8952</v>
      </c>
      <c r="M1544">
        <v>8952</v>
      </c>
      <c r="N1544" t="s">
        <v>20</v>
      </c>
      <c r="O1544" t="s">
        <v>16441</v>
      </c>
      <c r="P1544" t="s">
        <v>28</v>
      </c>
      <c r="S1544" t="s">
        <v>33942</v>
      </c>
      <c r="T1544" t="s">
        <v>34233</v>
      </c>
      <c r="AD1544" t="str">
        <f t="shared" si="244"/>
        <v/>
      </c>
      <c r="AE1544" t="str">
        <f t="shared" si="243"/>
        <v/>
      </c>
      <c r="AF1544" t="str">
        <f t="shared" si="241"/>
        <v/>
      </c>
      <c r="AG1544" t="str">
        <f>IF((S1544&lt;&gt;"tühi")*(AC1544&lt;&gt;""),AC1544,"")</f>
        <v/>
      </c>
      <c r="AH1544" t="str">
        <f t="shared" si="245"/>
        <v/>
      </c>
      <c r="AI1544">
        <v>0.11</v>
      </c>
      <c r="AJ1544" t="str">
        <f t="shared" si="246"/>
        <v/>
      </c>
      <c r="AK1544" t="str">
        <f t="shared" si="242"/>
        <v/>
      </c>
      <c r="AL1544" t="str">
        <f t="shared" si="240"/>
        <v/>
      </c>
    </row>
    <row r="1545" spans="1:38" x14ac:dyDescent="0.2">
      <c r="A1545" t="s">
        <v>23758</v>
      </c>
      <c r="B1545" t="s">
        <v>11686</v>
      </c>
      <c r="C1545" t="s">
        <v>23759</v>
      </c>
      <c r="D1545" s="1">
        <v>39150</v>
      </c>
      <c r="E1545" s="1">
        <v>44459</v>
      </c>
      <c r="F1545" t="s">
        <v>19</v>
      </c>
      <c r="I1545">
        <v>100</v>
      </c>
      <c r="J1545">
        <v>0</v>
      </c>
      <c r="K1545">
        <v>0</v>
      </c>
      <c r="L1545">
        <v>1229</v>
      </c>
      <c r="M1545">
        <v>1229</v>
      </c>
      <c r="N1545" t="s">
        <v>20</v>
      </c>
      <c r="O1545" t="s">
        <v>23760</v>
      </c>
      <c r="P1545" t="s">
        <v>28</v>
      </c>
      <c r="S1545" t="s">
        <v>32628</v>
      </c>
      <c r="T1545" t="s">
        <v>32794</v>
      </c>
      <c r="AD1545" t="str">
        <f t="shared" si="244"/>
        <v/>
      </c>
      <c r="AE1545" t="str">
        <f t="shared" si="243"/>
        <v/>
      </c>
      <c r="AF1545" t="str">
        <f t="shared" si="241"/>
        <v/>
      </c>
      <c r="AG1545" s="17">
        <v>1</v>
      </c>
      <c r="AH1545">
        <f t="shared" si="245"/>
        <v>2.7</v>
      </c>
      <c r="AI1545">
        <v>0.11</v>
      </c>
      <c r="AJ1545">
        <f t="shared" si="246"/>
        <v>0.29700000000000004</v>
      </c>
      <c r="AK1545" t="str">
        <f t="shared" si="242"/>
        <v/>
      </c>
      <c r="AL1545" t="str">
        <f t="shared" si="240"/>
        <v/>
      </c>
    </row>
    <row r="1546" spans="1:38" x14ac:dyDescent="0.2">
      <c r="A1546" t="s">
        <v>30832</v>
      </c>
      <c r="B1546" t="s">
        <v>11686</v>
      </c>
      <c r="C1546" t="s">
        <v>30833</v>
      </c>
      <c r="D1546" s="1">
        <v>43859</v>
      </c>
      <c r="E1546" s="1">
        <v>44344</v>
      </c>
      <c r="F1546" t="s">
        <v>39</v>
      </c>
      <c r="I1546">
        <v>100</v>
      </c>
      <c r="J1546">
        <v>0</v>
      </c>
      <c r="K1546">
        <v>0</v>
      </c>
      <c r="L1546">
        <v>5519</v>
      </c>
      <c r="M1546">
        <v>5519</v>
      </c>
      <c r="N1546" t="s">
        <v>20</v>
      </c>
      <c r="O1546" t="s">
        <v>30834</v>
      </c>
      <c r="P1546" t="s">
        <v>2356</v>
      </c>
      <c r="S1546" t="s">
        <v>33942</v>
      </c>
      <c r="T1546" t="s">
        <v>34233</v>
      </c>
      <c r="AD1546" t="str">
        <f t="shared" si="244"/>
        <v/>
      </c>
      <c r="AE1546" t="str">
        <f t="shared" si="243"/>
        <v/>
      </c>
      <c r="AF1546" t="str">
        <f t="shared" si="241"/>
        <v/>
      </c>
      <c r="AG1546" t="str">
        <f>IF((S1546&lt;&gt;"tühi")*(AC1546&lt;&gt;""),AC1546,"")</f>
        <v/>
      </c>
      <c r="AH1546" t="str">
        <f t="shared" si="245"/>
        <v/>
      </c>
      <c r="AI1546">
        <v>0.11</v>
      </c>
      <c r="AJ1546" t="str">
        <f t="shared" si="246"/>
        <v/>
      </c>
      <c r="AK1546" t="str">
        <f t="shared" si="242"/>
        <v/>
      </c>
      <c r="AL1546" t="str">
        <f t="shared" si="240"/>
        <v/>
      </c>
    </row>
    <row r="1547" spans="1:38" x14ac:dyDescent="0.2">
      <c r="A1547" t="s">
        <v>23991</v>
      </c>
      <c r="B1547" t="s">
        <v>11686</v>
      </c>
      <c r="C1547" t="s">
        <v>20274</v>
      </c>
      <c r="D1547" s="1">
        <v>39296</v>
      </c>
      <c r="E1547" s="1">
        <v>43456</v>
      </c>
      <c r="F1547" t="s">
        <v>19</v>
      </c>
      <c r="I1547">
        <v>100</v>
      </c>
      <c r="J1547">
        <v>0</v>
      </c>
      <c r="K1547">
        <v>0</v>
      </c>
      <c r="L1547">
        <v>591</v>
      </c>
      <c r="M1547">
        <v>591</v>
      </c>
      <c r="N1547" t="s">
        <v>20</v>
      </c>
      <c r="O1547" t="s">
        <v>23992</v>
      </c>
      <c r="P1547" t="s">
        <v>28</v>
      </c>
      <c r="S1547" t="s">
        <v>33800</v>
      </c>
      <c r="T1547" t="s">
        <v>34349</v>
      </c>
      <c r="AD1547" t="str">
        <f t="shared" si="244"/>
        <v/>
      </c>
      <c r="AE1547" t="str">
        <f t="shared" si="243"/>
        <v/>
      </c>
      <c r="AF1547" t="str">
        <f t="shared" si="241"/>
        <v/>
      </c>
      <c r="AG1547" s="17">
        <v>1</v>
      </c>
      <c r="AH1547">
        <f t="shared" si="245"/>
        <v>2.7</v>
      </c>
      <c r="AI1547">
        <v>0.11</v>
      </c>
      <c r="AJ1547">
        <f t="shared" si="246"/>
        <v>0.29700000000000004</v>
      </c>
      <c r="AK1547" t="str">
        <f t="shared" si="242"/>
        <v/>
      </c>
      <c r="AL1547" t="str">
        <f t="shared" si="240"/>
        <v/>
      </c>
    </row>
    <row r="1548" spans="1:38" x14ac:dyDescent="0.2">
      <c r="A1548" t="s">
        <v>13355</v>
      </c>
      <c r="B1548" t="s">
        <v>11686</v>
      </c>
      <c r="C1548" t="s">
        <v>13356</v>
      </c>
      <c r="D1548" s="1">
        <v>36850</v>
      </c>
      <c r="E1548" s="1">
        <v>43456</v>
      </c>
      <c r="F1548" t="s">
        <v>39</v>
      </c>
      <c r="I1548">
        <v>100</v>
      </c>
      <c r="J1548">
        <v>0</v>
      </c>
      <c r="K1548">
        <v>0</v>
      </c>
      <c r="L1548">
        <v>766</v>
      </c>
      <c r="M1548">
        <v>766</v>
      </c>
      <c r="N1548" t="s">
        <v>20</v>
      </c>
      <c r="O1548" t="s">
        <v>13357</v>
      </c>
      <c r="P1548" t="s">
        <v>28</v>
      </c>
      <c r="S1548" t="s">
        <v>33942</v>
      </c>
      <c r="T1548" t="s">
        <v>34233</v>
      </c>
      <c r="AD1548" t="str">
        <f t="shared" si="244"/>
        <v/>
      </c>
      <c r="AE1548" t="str">
        <f t="shared" si="243"/>
        <v/>
      </c>
      <c r="AF1548" t="str">
        <f t="shared" si="241"/>
        <v/>
      </c>
      <c r="AG1548" t="str">
        <f t="shared" ref="AG1548:AG1561" si="247">IF((S1548&lt;&gt;"tühi")*(AC1548&lt;&gt;""),AC1548,"")</f>
        <v/>
      </c>
      <c r="AH1548" t="str">
        <f t="shared" si="245"/>
        <v/>
      </c>
      <c r="AI1548">
        <v>0.11</v>
      </c>
      <c r="AJ1548" t="str">
        <f t="shared" si="246"/>
        <v/>
      </c>
      <c r="AK1548" t="str">
        <f t="shared" si="242"/>
        <v/>
      </c>
      <c r="AL1548" t="str">
        <f t="shared" si="240"/>
        <v/>
      </c>
    </row>
    <row r="1549" spans="1:38" x14ac:dyDescent="0.2">
      <c r="A1549" t="s">
        <v>20189</v>
      </c>
      <c r="B1549" t="s">
        <v>11686</v>
      </c>
      <c r="C1549" t="s">
        <v>20190</v>
      </c>
      <c r="D1549" s="1">
        <v>38321</v>
      </c>
      <c r="E1549" s="1">
        <v>43456</v>
      </c>
      <c r="F1549" t="s">
        <v>39</v>
      </c>
      <c r="I1549">
        <v>100</v>
      </c>
      <c r="J1549">
        <v>0</v>
      </c>
      <c r="K1549">
        <v>0</v>
      </c>
      <c r="L1549">
        <v>7292</v>
      </c>
      <c r="M1549">
        <v>7292</v>
      </c>
      <c r="N1549" t="s">
        <v>20</v>
      </c>
      <c r="O1549" t="s">
        <v>20191</v>
      </c>
      <c r="P1549" t="s">
        <v>28</v>
      </c>
      <c r="S1549" t="s">
        <v>33942</v>
      </c>
      <c r="T1549" t="s">
        <v>34233</v>
      </c>
      <c r="AD1549" t="str">
        <f t="shared" si="244"/>
        <v/>
      </c>
      <c r="AE1549" t="str">
        <f t="shared" si="243"/>
        <v/>
      </c>
      <c r="AF1549" t="str">
        <f t="shared" si="241"/>
        <v/>
      </c>
      <c r="AG1549" t="str">
        <f t="shared" si="247"/>
        <v/>
      </c>
      <c r="AH1549" t="str">
        <f t="shared" si="245"/>
        <v/>
      </c>
      <c r="AI1549">
        <v>0.11</v>
      </c>
      <c r="AJ1549" t="str">
        <f t="shared" si="246"/>
        <v/>
      </c>
      <c r="AK1549" t="str">
        <f t="shared" si="242"/>
        <v/>
      </c>
      <c r="AL1549" t="str">
        <f t="shared" si="240"/>
        <v/>
      </c>
    </row>
    <row r="1550" spans="1:38" x14ac:dyDescent="0.2">
      <c r="A1550" t="s">
        <v>19190</v>
      </c>
      <c r="B1550" t="s">
        <v>11686</v>
      </c>
      <c r="C1550" t="s">
        <v>19188</v>
      </c>
      <c r="D1550" s="1">
        <v>38118</v>
      </c>
      <c r="E1550" s="1">
        <v>43456</v>
      </c>
      <c r="F1550" t="s">
        <v>15352</v>
      </c>
      <c r="I1550">
        <v>100</v>
      </c>
      <c r="J1550">
        <v>0</v>
      </c>
      <c r="K1550">
        <v>0</v>
      </c>
      <c r="L1550">
        <v>15393</v>
      </c>
      <c r="M1550">
        <v>15393</v>
      </c>
      <c r="N1550" t="s">
        <v>20</v>
      </c>
      <c r="O1550" t="s">
        <v>19189</v>
      </c>
      <c r="P1550" t="s">
        <v>28</v>
      </c>
      <c r="S1550" t="s">
        <v>33942</v>
      </c>
      <c r="T1550" t="s">
        <v>34233</v>
      </c>
      <c r="AD1550" t="str">
        <f t="shared" si="244"/>
        <v/>
      </c>
      <c r="AE1550" t="str">
        <f t="shared" si="243"/>
        <v/>
      </c>
      <c r="AF1550" t="str">
        <f t="shared" si="241"/>
        <v/>
      </c>
      <c r="AG1550" t="str">
        <f t="shared" si="247"/>
        <v/>
      </c>
      <c r="AH1550" t="str">
        <f t="shared" si="245"/>
        <v/>
      </c>
      <c r="AI1550">
        <v>0.11</v>
      </c>
      <c r="AJ1550" t="str">
        <f t="shared" si="246"/>
        <v/>
      </c>
      <c r="AK1550" t="str">
        <f t="shared" si="242"/>
        <v/>
      </c>
      <c r="AL1550" t="str">
        <f t="shared" si="240"/>
        <v/>
      </c>
    </row>
    <row r="1551" spans="1:38" x14ac:dyDescent="0.2">
      <c r="A1551" t="s">
        <v>20237</v>
      </c>
      <c r="B1551" t="s">
        <v>11686</v>
      </c>
      <c r="C1551" t="s">
        <v>20233</v>
      </c>
      <c r="D1551" s="1">
        <v>38327</v>
      </c>
      <c r="E1551" s="1">
        <v>43951</v>
      </c>
      <c r="F1551" t="s">
        <v>39</v>
      </c>
      <c r="I1551">
        <v>100</v>
      </c>
      <c r="J1551">
        <v>0</v>
      </c>
      <c r="K1551">
        <v>0</v>
      </c>
      <c r="L1551">
        <v>19600</v>
      </c>
      <c r="M1551">
        <v>19600</v>
      </c>
      <c r="N1551" t="s">
        <v>20</v>
      </c>
      <c r="O1551" t="s">
        <v>20234</v>
      </c>
      <c r="P1551" t="s">
        <v>28</v>
      </c>
      <c r="S1551" t="s">
        <v>33942</v>
      </c>
      <c r="T1551" t="s">
        <v>34233</v>
      </c>
      <c r="AD1551" t="str">
        <f t="shared" si="244"/>
        <v/>
      </c>
      <c r="AE1551" t="str">
        <f t="shared" si="243"/>
        <v/>
      </c>
      <c r="AF1551" t="str">
        <f t="shared" si="241"/>
        <v/>
      </c>
      <c r="AG1551" t="str">
        <f t="shared" si="247"/>
        <v/>
      </c>
      <c r="AH1551" t="str">
        <f t="shared" si="245"/>
        <v/>
      </c>
      <c r="AI1551">
        <v>0.11</v>
      </c>
      <c r="AJ1551" t="str">
        <f t="shared" si="246"/>
        <v/>
      </c>
      <c r="AK1551" t="str">
        <f t="shared" si="242"/>
        <v/>
      </c>
      <c r="AL1551" t="str">
        <f t="shared" si="240"/>
        <v/>
      </c>
    </row>
    <row r="1552" spans="1:38" x14ac:dyDescent="0.2">
      <c r="A1552" t="s">
        <v>20238</v>
      </c>
      <c r="B1552" t="s">
        <v>11686</v>
      </c>
      <c r="C1552" t="s">
        <v>20233</v>
      </c>
      <c r="D1552" s="1">
        <v>38327</v>
      </c>
      <c r="E1552" s="1">
        <v>43456</v>
      </c>
      <c r="F1552" t="s">
        <v>39</v>
      </c>
      <c r="I1552">
        <v>100</v>
      </c>
      <c r="J1552">
        <v>0</v>
      </c>
      <c r="K1552">
        <v>0</v>
      </c>
      <c r="L1552">
        <v>17784</v>
      </c>
      <c r="M1552">
        <v>17784</v>
      </c>
      <c r="N1552" t="s">
        <v>20</v>
      </c>
      <c r="O1552" t="s">
        <v>20234</v>
      </c>
      <c r="P1552" t="s">
        <v>28</v>
      </c>
      <c r="S1552" t="s">
        <v>33942</v>
      </c>
      <c r="T1552" t="s">
        <v>34233</v>
      </c>
      <c r="AD1552" t="str">
        <f t="shared" si="244"/>
        <v/>
      </c>
      <c r="AE1552" t="str">
        <f t="shared" si="243"/>
        <v/>
      </c>
      <c r="AF1552" t="str">
        <f t="shared" si="241"/>
        <v/>
      </c>
      <c r="AG1552" t="str">
        <f t="shared" si="247"/>
        <v/>
      </c>
      <c r="AH1552" t="str">
        <f t="shared" si="245"/>
        <v/>
      </c>
      <c r="AI1552">
        <v>0.11</v>
      </c>
      <c r="AJ1552" t="str">
        <f t="shared" si="246"/>
        <v/>
      </c>
      <c r="AK1552" t="str">
        <f t="shared" si="242"/>
        <v/>
      </c>
      <c r="AL1552" t="str">
        <f t="shared" si="240"/>
        <v/>
      </c>
    </row>
    <row r="1553" spans="1:38" x14ac:dyDescent="0.2">
      <c r="A1553" t="s">
        <v>19624</v>
      </c>
      <c r="B1553" t="s">
        <v>11686</v>
      </c>
      <c r="C1553" t="s">
        <v>19622</v>
      </c>
      <c r="D1553" s="1">
        <v>38006</v>
      </c>
      <c r="E1553" s="1">
        <v>44546</v>
      </c>
      <c r="F1553" t="s">
        <v>39</v>
      </c>
      <c r="I1553">
        <v>100</v>
      </c>
      <c r="J1553">
        <v>0</v>
      </c>
      <c r="K1553">
        <v>0</v>
      </c>
      <c r="L1553">
        <v>9356</v>
      </c>
      <c r="M1553">
        <v>9356</v>
      </c>
      <c r="N1553" t="s">
        <v>20</v>
      </c>
      <c r="O1553" t="s">
        <v>19623</v>
      </c>
      <c r="P1553" t="s">
        <v>28</v>
      </c>
      <c r="S1553" t="s">
        <v>33942</v>
      </c>
      <c r="T1553" t="s">
        <v>34233</v>
      </c>
      <c r="AD1553" t="str">
        <f t="shared" si="244"/>
        <v/>
      </c>
      <c r="AE1553" t="str">
        <f t="shared" si="243"/>
        <v/>
      </c>
      <c r="AF1553" t="str">
        <f t="shared" si="241"/>
        <v/>
      </c>
      <c r="AG1553" t="str">
        <f t="shared" si="247"/>
        <v/>
      </c>
      <c r="AH1553" t="str">
        <f t="shared" si="245"/>
        <v/>
      </c>
      <c r="AI1553">
        <v>0.11</v>
      </c>
      <c r="AJ1553" t="str">
        <f t="shared" si="246"/>
        <v/>
      </c>
      <c r="AK1553" t="str">
        <f t="shared" si="242"/>
        <v/>
      </c>
      <c r="AL1553" t="str">
        <f t="shared" si="240"/>
        <v/>
      </c>
    </row>
    <row r="1554" spans="1:38" x14ac:dyDescent="0.2">
      <c r="A1554" t="s">
        <v>18711</v>
      </c>
      <c r="B1554" t="s">
        <v>11686</v>
      </c>
      <c r="C1554" t="s">
        <v>18708</v>
      </c>
      <c r="D1554" s="1">
        <v>38006</v>
      </c>
      <c r="E1554" s="1">
        <v>43456</v>
      </c>
      <c r="F1554" t="s">
        <v>39</v>
      </c>
      <c r="I1554">
        <v>100</v>
      </c>
      <c r="J1554">
        <v>0</v>
      </c>
      <c r="K1554">
        <v>0</v>
      </c>
      <c r="L1554">
        <v>9306</v>
      </c>
      <c r="M1554">
        <v>9306</v>
      </c>
      <c r="N1554" t="s">
        <v>20</v>
      </c>
      <c r="O1554" t="s">
        <v>18709</v>
      </c>
      <c r="P1554" t="s">
        <v>28</v>
      </c>
      <c r="S1554" t="s">
        <v>33942</v>
      </c>
      <c r="T1554" t="s">
        <v>34233</v>
      </c>
      <c r="AD1554" t="str">
        <f t="shared" si="244"/>
        <v/>
      </c>
      <c r="AE1554" t="str">
        <f t="shared" si="243"/>
        <v/>
      </c>
      <c r="AF1554" t="str">
        <f t="shared" si="241"/>
        <v/>
      </c>
      <c r="AG1554" t="str">
        <f t="shared" si="247"/>
        <v/>
      </c>
      <c r="AH1554" t="str">
        <f t="shared" si="245"/>
        <v/>
      </c>
      <c r="AI1554">
        <v>0.11</v>
      </c>
      <c r="AJ1554" t="str">
        <f t="shared" si="246"/>
        <v/>
      </c>
      <c r="AK1554" t="str">
        <f t="shared" si="242"/>
        <v/>
      </c>
      <c r="AL1554" t="str">
        <f t="shared" si="240"/>
        <v/>
      </c>
    </row>
    <row r="1555" spans="1:38" x14ac:dyDescent="0.2">
      <c r="A1555" t="s">
        <v>24240</v>
      </c>
      <c r="B1555" t="s">
        <v>11686</v>
      </c>
      <c r="C1555" t="s">
        <v>24241</v>
      </c>
      <c r="D1555" s="1">
        <v>39300</v>
      </c>
      <c r="E1555" s="1">
        <v>43951</v>
      </c>
      <c r="F1555" t="s">
        <v>39</v>
      </c>
      <c r="I1555">
        <v>100</v>
      </c>
      <c r="J1555">
        <v>0</v>
      </c>
      <c r="K1555">
        <v>0</v>
      </c>
      <c r="L1555">
        <v>9032</v>
      </c>
      <c r="M1555">
        <v>9032</v>
      </c>
      <c r="N1555" t="s">
        <v>20</v>
      </c>
      <c r="O1555" t="s">
        <v>24242</v>
      </c>
      <c r="P1555" t="s">
        <v>28</v>
      </c>
      <c r="S1555" t="s">
        <v>33942</v>
      </c>
      <c r="T1555" t="s">
        <v>34233</v>
      </c>
      <c r="AD1555" t="str">
        <f t="shared" si="244"/>
        <v/>
      </c>
      <c r="AE1555" t="str">
        <f t="shared" si="243"/>
        <v/>
      </c>
      <c r="AF1555" t="str">
        <f t="shared" si="241"/>
        <v/>
      </c>
      <c r="AG1555" t="str">
        <f t="shared" si="247"/>
        <v/>
      </c>
      <c r="AH1555" t="str">
        <f t="shared" si="245"/>
        <v/>
      </c>
      <c r="AI1555">
        <v>0.11</v>
      </c>
      <c r="AJ1555" t="str">
        <f t="shared" si="246"/>
        <v/>
      </c>
      <c r="AK1555" t="str">
        <f t="shared" si="242"/>
        <v/>
      </c>
      <c r="AL1555" t="str">
        <f t="shared" si="240"/>
        <v/>
      </c>
    </row>
    <row r="1556" spans="1:38" x14ac:dyDescent="0.2">
      <c r="A1556" t="s">
        <v>24243</v>
      </c>
      <c r="B1556" t="s">
        <v>11686</v>
      </c>
      <c r="C1556" t="s">
        <v>24241</v>
      </c>
      <c r="D1556" s="1">
        <v>39300</v>
      </c>
      <c r="E1556" s="1">
        <v>43456</v>
      </c>
      <c r="F1556" t="s">
        <v>39</v>
      </c>
      <c r="I1556">
        <v>100</v>
      </c>
      <c r="J1556">
        <v>0</v>
      </c>
      <c r="K1556">
        <v>0</v>
      </c>
      <c r="L1556">
        <v>4510</v>
      </c>
      <c r="M1556">
        <v>4510</v>
      </c>
      <c r="N1556" t="s">
        <v>20</v>
      </c>
      <c r="O1556" t="s">
        <v>24242</v>
      </c>
      <c r="P1556" t="s">
        <v>28</v>
      </c>
      <c r="S1556" t="s">
        <v>33942</v>
      </c>
      <c r="T1556" t="s">
        <v>34233</v>
      </c>
      <c r="AD1556" t="str">
        <f t="shared" si="244"/>
        <v/>
      </c>
      <c r="AE1556" t="str">
        <f t="shared" ref="AE1556:AE1587" si="248">IF((S1556="tühi")*(AC1556&lt;&gt;""),AC1556,"")</f>
        <v/>
      </c>
      <c r="AF1556" t="str">
        <f t="shared" si="241"/>
        <v/>
      </c>
      <c r="AG1556" t="str">
        <f t="shared" si="247"/>
        <v/>
      </c>
      <c r="AH1556" t="str">
        <f t="shared" si="245"/>
        <v/>
      </c>
      <c r="AI1556">
        <v>0.11</v>
      </c>
      <c r="AJ1556" t="str">
        <f t="shared" si="246"/>
        <v/>
      </c>
      <c r="AK1556" t="str">
        <f t="shared" si="242"/>
        <v/>
      </c>
      <c r="AL1556" t="str">
        <f t="shared" si="240"/>
        <v/>
      </c>
    </row>
    <row r="1557" spans="1:38" x14ac:dyDescent="0.2">
      <c r="A1557" t="s">
        <v>13191</v>
      </c>
      <c r="B1557" t="s">
        <v>11686</v>
      </c>
      <c r="C1557" t="s">
        <v>13192</v>
      </c>
      <c r="D1557" s="1">
        <v>36811</v>
      </c>
      <c r="E1557" s="1">
        <v>44546</v>
      </c>
      <c r="F1557" t="s">
        <v>470</v>
      </c>
      <c r="I1557">
        <v>100</v>
      </c>
      <c r="J1557">
        <v>0</v>
      </c>
      <c r="K1557">
        <v>0</v>
      </c>
      <c r="L1557">
        <v>2469</v>
      </c>
      <c r="M1557">
        <v>2469</v>
      </c>
      <c r="N1557" t="s">
        <v>20</v>
      </c>
      <c r="O1557" t="s">
        <v>13193</v>
      </c>
      <c r="P1557" t="s">
        <v>44</v>
      </c>
      <c r="S1557" t="s">
        <v>33802</v>
      </c>
      <c r="T1557" t="s">
        <v>34431</v>
      </c>
      <c r="AD1557" t="str">
        <f t="shared" si="244"/>
        <v/>
      </c>
      <c r="AE1557" t="str">
        <f t="shared" si="248"/>
        <v/>
      </c>
      <c r="AF1557" t="str">
        <f t="shared" si="241"/>
        <v/>
      </c>
      <c r="AG1557" t="str">
        <f t="shared" si="247"/>
        <v/>
      </c>
      <c r="AH1557" t="str">
        <f t="shared" si="245"/>
        <v/>
      </c>
      <c r="AI1557">
        <v>0.11</v>
      </c>
      <c r="AJ1557" t="str">
        <f t="shared" si="246"/>
        <v/>
      </c>
      <c r="AK1557" t="str">
        <f t="shared" si="242"/>
        <v/>
      </c>
      <c r="AL1557" t="str">
        <f t="shared" si="240"/>
        <v/>
      </c>
    </row>
    <row r="1558" spans="1:38" x14ac:dyDescent="0.2">
      <c r="A1558" t="s">
        <v>20116</v>
      </c>
      <c r="B1558" t="s">
        <v>11686</v>
      </c>
      <c r="C1558" t="s">
        <v>20117</v>
      </c>
      <c r="D1558" s="1">
        <v>38272</v>
      </c>
      <c r="E1558" s="1">
        <v>43456</v>
      </c>
      <c r="F1558" t="s">
        <v>2354</v>
      </c>
      <c r="I1558">
        <v>100</v>
      </c>
      <c r="J1558">
        <v>0</v>
      </c>
      <c r="K1558">
        <v>0</v>
      </c>
      <c r="L1558">
        <v>4563</v>
      </c>
      <c r="M1558">
        <v>4563</v>
      </c>
      <c r="N1558" t="s">
        <v>20</v>
      </c>
      <c r="O1558" t="s">
        <v>20118</v>
      </c>
      <c r="P1558" t="s">
        <v>44</v>
      </c>
      <c r="S1558" t="s">
        <v>33799</v>
      </c>
      <c r="T1558" t="s">
        <v>32629</v>
      </c>
      <c r="AD1558" t="str">
        <f t="shared" si="244"/>
        <v/>
      </c>
      <c r="AE1558" t="str">
        <f t="shared" si="248"/>
        <v/>
      </c>
      <c r="AF1558" t="str">
        <f t="shared" si="241"/>
        <v/>
      </c>
      <c r="AG1558" t="str">
        <f t="shared" si="247"/>
        <v/>
      </c>
      <c r="AH1558" t="str">
        <f t="shared" si="245"/>
        <v/>
      </c>
      <c r="AI1558">
        <v>0.11</v>
      </c>
      <c r="AJ1558" t="str">
        <f t="shared" si="246"/>
        <v/>
      </c>
      <c r="AK1558" t="str">
        <f t="shared" si="242"/>
        <v/>
      </c>
      <c r="AL1558" t="str">
        <f t="shared" si="240"/>
        <v/>
      </c>
    </row>
    <row r="1559" spans="1:38" x14ac:dyDescent="0.2">
      <c r="A1559" t="s">
        <v>21157</v>
      </c>
      <c r="B1559" t="s">
        <v>11686</v>
      </c>
      <c r="C1559" t="s">
        <v>21158</v>
      </c>
      <c r="D1559" s="1">
        <v>38552</v>
      </c>
      <c r="E1559" s="1">
        <v>44546</v>
      </c>
      <c r="F1559" t="s">
        <v>2354</v>
      </c>
      <c r="I1559">
        <v>100</v>
      </c>
      <c r="J1559">
        <v>0</v>
      </c>
      <c r="K1559">
        <v>0</v>
      </c>
      <c r="L1559">
        <v>5227</v>
      </c>
      <c r="M1559">
        <v>5227</v>
      </c>
      <c r="N1559" t="s">
        <v>20</v>
      </c>
      <c r="O1559" t="s">
        <v>21159</v>
      </c>
      <c r="P1559" t="s">
        <v>44</v>
      </c>
      <c r="S1559" t="s">
        <v>33799</v>
      </c>
      <c r="T1559" t="s">
        <v>34432</v>
      </c>
      <c r="AD1559" t="str">
        <f t="shared" si="244"/>
        <v/>
      </c>
      <c r="AE1559" t="str">
        <f t="shared" si="248"/>
        <v/>
      </c>
      <c r="AF1559" t="str">
        <f t="shared" si="241"/>
        <v/>
      </c>
      <c r="AG1559" t="str">
        <f t="shared" si="247"/>
        <v/>
      </c>
      <c r="AH1559" t="str">
        <f t="shared" si="245"/>
        <v/>
      </c>
      <c r="AI1559">
        <v>0.11</v>
      </c>
      <c r="AJ1559" t="str">
        <f t="shared" si="246"/>
        <v/>
      </c>
      <c r="AK1559" t="str">
        <f t="shared" si="242"/>
        <v/>
      </c>
      <c r="AL1559" t="str">
        <f t="shared" si="240"/>
        <v/>
      </c>
    </row>
    <row r="1560" spans="1:38" x14ac:dyDescent="0.2">
      <c r="A1560" t="s">
        <v>27154</v>
      </c>
      <c r="B1560" t="s">
        <v>11686</v>
      </c>
      <c r="C1560" t="s">
        <v>27155</v>
      </c>
      <c r="D1560" s="1">
        <v>41745</v>
      </c>
      <c r="E1560" s="1">
        <v>44546</v>
      </c>
      <c r="F1560" t="s">
        <v>2354</v>
      </c>
      <c r="I1560">
        <v>100</v>
      </c>
      <c r="J1560">
        <v>0</v>
      </c>
      <c r="K1560">
        <v>0</v>
      </c>
      <c r="L1560">
        <v>1720</v>
      </c>
      <c r="M1560">
        <v>1720</v>
      </c>
      <c r="N1560" t="s">
        <v>20</v>
      </c>
      <c r="O1560" t="s">
        <v>27156</v>
      </c>
      <c r="P1560" t="s">
        <v>44</v>
      </c>
      <c r="S1560" t="s">
        <v>32627</v>
      </c>
      <c r="T1560" t="s">
        <v>34433</v>
      </c>
      <c r="U1560" t="s">
        <v>32680</v>
      </c>
      <c r="V1560" t="s">
        <v>35002</v>
      </c>
      <c r="W1560">
        <v>340</v>
      </c>
      <c r="X1560">
        <v>2</v>
      </c>
      <c r="Y1560">
        <v>1</v>
      </c>
      <c r="Z1560">
        <v>500</v>
      </c>
      <c r="AA1560">
        <v>7.5</v>
      </c>
      <c r="AD1560" t="str">
        <f t="shared" si="244"/>
        <v/>
      </c>
      <c r="AE1560" t="str">
        <f t="shared" si="248"/>
        <v/>
      </c>
      <c r="AF1560">
        <f t="shared" si="241"/>
        <v>500</v>
      </c>
      <c r="AG1560" t="str">
        <f t="shared" si="247"/>
        <v/>
      </c>
      <c r="AH1560" t="str">
        <f t="shared" si="245"/>
        <v/>
      </c>
      <c r="AI1560">
        <v>0.11</v>
      </c>
      <c r="AJ1560" t="str">
        <f t="shared" si="246"/>
        <v/>
      </c>
      <c r="AK1560" t="str">
        <f t="shared" si="242"/>
        <v/>
      </c>
      <c r="AL1560" t="str">
        <f t="shared" si="240"/>
        <v/>
      </c>
    </row>
    <row r="1561" spans="1:38" x14ac:dyDescent="0.2">
      <c r="A1561" t="s">
        <v>12275</v>
      </c>
      <c r="B1561" t="s">
        <v>11686</v>
      </c>
      <c r="C1561" t="s">
        <v>12276</v>
      </c>
      <c r="D1561" s="1">
        <v>36608</v>
      </c>
      <c r="E1561" s="1">
        <v>43456</v>
      </c>
      <c r="F1561" t="s">
        <v>26</v>
      </c>
      <c r="I1561">
        <v>100</v>
      </c>
      <c r="J1561">
        <v>0</v>
      </c>
      <c r="K1561">
        <v>0</v>
      </c>
      <c r="L1561">
        <v>102</v>
      </c>
      <c r="M1561">
        <v>102</v>
      </c>
      <c r="N1561" t="s">
        <v>20</v>
      </c>
      <c r="O1561" t="s">
        <v>12277</v>
      </c>
      <c r="P1561" t="s">
        <v>2356</v>
      </c>
      <c r="S1561" t="s">
        <v>34233</v>
      </c>
      <c r="T1561" t="s">
        <v>34233</v>
      </c>
      <c r="AD1561" t="str">
        <f t="shared" si="244"/>
        <v/>
      </c>
      <c r="AE1561" t="str">
        <f t="shared" si="248"/>
        <v/>
      </c>
      <c r="AF1561" t="str">
        <f t="shared" si="241"/>
        <v/>
      </c>
      <c r="AG1561" t="str">
        <f t="shared" si="247"/>
        <v/>
      </c>
      <c r="AH1561" t="str">
        <f t="shared" si="245"/>
        <v/>
      </c>
      <c r="AI1561">
        <v>0.11</v>
      </c>
      <c r="AJ1561" t="str">
        <f t="shared" si="246"/>
        <v/>
      </c>
      <c r="AK1561" t="str">
        <f t="shared" si="242"/>
        <v/>
      </c>
      <c r="AL1561" t="str">
        <f t="shared" si="240"/>
        <v/>
      </c>
    </row>
    <row r="1562" spans="1:38" x14ac:dyDescent="0.2">
      <c r="A1562" t="s">
        <v>23671</v>
      </c>
      <c r="B1562" t="s">
        <v>11686</v>
      </c>
      <c r="C1562" t="s">
        <v>23672</v>
      </c>
      <c r="D1562" s="1">
        <v>39113</v>
      </c>
      <c r="E1562" s="1">
        <v>43951</v>
      </c>
      <c r="F1562" t="s">
        <v>19</v>
      </c>
      <c r="I1562">
        <v>100</v>
      </c>
      <c r="J1562">
        <v>0</v>
      </c>
      <c r="K1562">
        <v>0</v>
      </c>
      <c r="L1562">
        <v>4860</v>
      </c>
      <c r="M1562">
        <v>4860</v>
      </c>
      <c r="N1562" t="s">
        <v>20</v>
      </c>
      <c r="O1562" t="s">
        <v>23673</v>
      </c>
      <c r="P1562" t="s">
        <v>28</v>
      </c>
      <c r="S1562" t="s">
        <v>32628</v>
      </c>
      <c r="T1562" t="s">
        <v>34357</v>
      </c>
      <c r="AD1562" t="str">
        <f t="shared" si="244"/>
        <v/>
      </c>
      <c r="AE1562" t="str">
        <f t="shared" si="248"/>
        <v/>
      </c>
      <c r="AF1562" t="str">
        <f t="shared" si="241"/>
        <v/>
      </c>
      <c r="AG1562" s="17">
        <v>1</v>
      </c>
      <c r="AH1562">
        <f t="shared" si="245"/>
        <v>2.7</v>
      </c>
      <c r="AI1562">
        <v>0.11</v>
      </c>
      <c r="AJ1562">
        <f t="shared" si="246"/>
        <v>0.29700000000000004</v>
      </c>
      <c r="AK1562" t="str">
        <f t="shared" si="242"/>
        <v/>
      </c>
      <c r="AL1562" t="str">
        <f t="shared" si="240"/>
        <v/>
      </c>
    </row>
    <row r="1563" spans="1:38" x14ac:dyDescent="0.2">
      <c r="A1563" t="s">
        <v>20276</v>
      </c>
      <c r="B1563" t="s">
        <v>11686</v>
      </c>
      <c r="C1563" t="s">
        <v>20277</v>
      </c>
      <c r="D1563" s="1">
        <v>38342</v>
      </c>
      <c r="E1563" s="1">
        <v>43456</v>
      </c>
      <c r="F1563" t="s">
        <v>39</v>
      </c>
      <c r="I1563">
        <v>100</v>
      </c>
      <c r="J1563">
        <v>0</v>
      </c>
      <c r="K1563">
        <v>0</v>
      </c>
      <c r="L1563">
        <v>17475</v>
      </c>
      <c r="M1563">
        <v>17475</v>
      </c>
      <c r="N1563" t="s">
        <v>20</v>
      </c>
      <c r="O1563" t="s">
        <v>20278</v>
      </c>
      <c r="P1563" t="s">
        <v>28</v>
      </c>
      <c r="S1563" t="s">
        <v>33942</v>
      </c>
      <c r="T1563" t="s">
        <v>34233</v>
      </c>
      <c r="AD1563" t="str">
        <f t="shared" si="244"/>
        <v/>
      </c>
      <c r="AE1563" t="str">
        <f t="shared" si="248"/>
        <v/>
      </c>
      <c r="AF1563" t="str">
        <f t="shared" si="241"/>
        <v/>
      </c>
      <c r="AG1563" t="str">
        <f>IF((S1563&lt;&gt;"tühi")*(AC1563&lt;&gt;""),AC1563,"")</f>
        <v/>
      </c>
      <c r="AH1563" t="str">
        <f t="shared" si="245"/>
        <v/>
      </c>
      <c r="AI1563">
        <v>0.11</v>
      </c>
      <c r="AJ1563" t="str">
        <f t="shared" si="246"/>
        <v/>
      </c>
      <c r="AK1563" t="str">
        <f t="shared" si="242"/>
        <v/>
      </c>
      <c r="AL1563" t="str">
        <f t="shared" si="240"/>
        <v/>
      </c>
    </row>
    <row r="1564" spans="1:38" x14ac:dyDescent="0.2">
      <c r="A1564" t="s">
        <v>19147</v>
      </c>
      <c r="B1564" t="s">
        <v>11686</v>
      </c>
      <c r="C1564" t="s">
        <v>19148</v>
      </c>
      <c r="D1564" s="1">
        <v>38103</v>
      </c>
      <c r="E1564" s="1">
        <v>43951</v>
      </c>
      <c r="F1564" t="s">
        <v>39</v>
      </c>
      <c r="I1564">
        <v>100</v>
      </c>
      <c r="J1564">
        <v>0</v>
      </c>
      <c r="K1564">
        <v>0</v>
      </c>
      <c r="L1564">
        <v>16385</v>
      </c>
      <c r="M1564">
        <v>16385</v>
      </c>
      <c r="N1564" t="s">
        <v>20</v>
      </c>
      <c r="O1564" t="s">
        <v>19149</v>
      </c>
      <c r="P1564" t="s">
        <v>28</v>
      </c>
      <c r="S1564" t="s">
        <v>33942</v>
      </c>
      <c r="T1564" t="s">
        <v>34233</v>
      </c>
      <c r="AD1564" t="str">
        <f t="shared" si="244"/>
        <v/>
      </c>
      <c r="AE1564" t="str">
        <f t="shared" si="248"/>
        <v/>
      </c>
      <c r="AF1564" t="str">
        <f t="shared" si="241"/>
        <v/>
      </c>
      <c r="AG1564" t="str">
        <f>IF((S1564&lt;&gt;"tühi")*(AC1564&lt;&gt;""),AC1564,"")</f>
        <v/>
      </c>
      <c r="AH1564" t="str">
        <f t="shared" si="245"/>
        <v/>
      </c>
      <c r="AI1564">
        <v>0.11</v>
      </c>
      <c r="AJ1564" t="str">
        <f t="shared" si="246"/>
        <v/>
      </c>
      <c r="AK1564" t="str">
        <f t="shared" si="242"/>
        <v/>
      </c>
      <c r="AL1564" t="str">
        <f t="shared" si="240"/>
        <v/>
      </c>
    </row>
    <row r="1565" spans="1:38" x14ac:dyDescent="0.2">
      <c r="A1565" t="s">
        <v>26464</v>
      </c>
      <c r="B1565" t="s">
        <v>11686</v>
      </c>
      <c r="C1565" t="s">
        <v>26465</v>
      </c>
      <c r="D1565" s="1">
        <v>41278</v>
      </c>
      <c r="E1565" s="1">
        <v>44155</v>
      </c>
      <c r="F1565" t="s">
        <v>39</v>
      </c>
      <c r="I1565">
        <v>100</v>
      </c>
      <c r="J1565">
        <v>0</v>
      </c>
      <c r="K1565">
        <v>0</v>
      </c>
      <c r="L1565">
        <v>9042</v>
      </c>
      <c r="M1565">
        <v>9042</v>
      </c>
      <c r="N1565" t="s">
        <v>20</v>
      </c>
      <c r="O1565" t="s">
        <v>26466</v>
      </c>
      <c r="P1565" t="s">
        <v>2356</v>
      </c>
      <c r="S1565" t="s">
        <v>33942</v>
      </c>
      <c r="T1565" t="s">
        <v>34233</v>
      </c>
      <c r="AD1565" t="str">
        <f t="shared" si="244"/>
        <v/>
      </c>
      <c r="AE1565" t="str">
        <f t="shared" si="248"/>
        <v/>
      </c>
      <c r="AF1565" t="str">
        <f t="shared" si="241"/>
        <v/>
      </c>
      <c r="AG1565" t="str">
        <f>IF((S1565&lt;&gt;"tühi")*(AC1565&lt;&gt;""),AC1565,"")</f>
        <v/>
      </c>
      <c r="AH1565" t="str">
        <f t="shared" si="245"/>
        <v/>
      </c>
      <c r="AI1565">
        <v>0.11</v>
      </c>
      <c r="AJ1565" t="str">
        <f t="shared" si="246"/>
        <v/>
      </c>
      <c r="AK1565" t="str">
        <f t="shared" si="242"/>
        <v/>
      </c>
      <c r="AL1565" t="str">
        <f t="shared" si="240"/>
        <v/>
      </c>
    </row>
    <row r="1566" spans="1:38" x14ac:dyDescent="0.2">
      <c r="A1566" t="s">
        <v>11685</v>
      </c>
      <c r="B1566" t="s">
        <v>11686</v>
      </c>
      <c r="C1566" t="s">
        <v>11687</v>
      </c>
      <c r="D1566" s="1">
        <v>36556</v>
      </c>
      <c r="E1566" s="1">
        <v>44546</v>
      </c>
      <c r="F1566" t="s">
        <v>889</v>
      </c>
      <c r="I1566">
        <v>100</v>
      </c>
      <c r="J1566">
        <v>0</v>
      </c>
      <c r="K1566">
        <v>0</v>
      </c>
      <c r="L1566">
        <v>1800</v>
      </c>
      <c r="M1566">
        <v>1800</v>
      </c>
      <c r="N1566" t="s">
        <v>20</v>
      </c>
      <c r="O1566" t="s">
        <v>11688</v>
      </c>
      <c r="P1566" t="s">
        <v>44</v>
      </c>
      <c r="S1566" t="s">
        <v>33942</v>
      </c>
      <c r="T1566" t="s">
        <v>34233</v>
      </c>
      <c r="AD1566" t="str">
        <f t="shared" si="244"/>
        <v/>
      </c>
      <c r="AE1566" t="str">
        <f t="shared" si="248"/>
        <v/>
      </c>
      <c r="AF1566" t="str">
        <f t="shared" si="241"/>
        <v/>
      </c>
      <c r="AG1566" t="str">
        <f>IF((S1566&lt;&gt;"tühi")*(AC1566&lt;&gt;""),AC1566,"")</f>
        <v/>
      </c>
      <c r="AH1566" t="str">
        <f t="shared" si="245"/>
        <v/>
      </c>
      <c r="AI1566">
        <v>0.11</v>
      </c>
      <c r="AJ1566" t="str">
        <f t="shared" si="246"/>
        <v/>
      </c>
      <c r="AK1566" t="str">
        <f t="shared" si="242"/>
        <v/>
      </c>
      <c r="AL1566" t="str">
        <f t="shared" si="240"/>
        <v/>
      </c>
    </row>
    <row r="1567" spans="1:38" x14ac:dyDescent="0.2">
      <c r="A1567" t="s">
        <v>29371</v>
      </c>
      <c r="B1567" t="s">
        <v>11686</v>
      </c>
      <c r="C1567" t="s">
        <v>12429</v>
      </c>
      <c r="D1567" s="1">
        <v>43690</v>
      </c>
      <c r="E1567" s="1">
        <v>43951</v>
      </c>
      <c r="F1567" t="s">
        <v>19</v>
      </c>
      <c r="I1567">
        <v>100</v>
      </c>
      <c r="J1567">
        <v>0</v>
      </c>
      <c r="K1567">
        <v>0</v>
      </c>
      <c r="L1567">
        <v>9268</v>
      </c>
      <c r="M1567">
        <v>9268</v>
      </c>
      <c r="N1567" t="s">
        <v>20</v>
      </c>
      <c r="O1567" t="s">
        <v>29372</v>
      </c>
      <c r="P1567" t="s">
        <v>28</v>
      </c>
      <c r="S1567" t="s">
        <v>33800</v>
      </c>
      <c r="T1567" t="s">
        <v>34350</v>
      </c>
      <c r="AD1567" t="str">
        <f t="shared" si="244"/>
        <v/>
      </c>
      <c r="AE1567" t="str">
        <f t="shared" si="248"/>
        <v/>
      </c>
      <c r="AF1567" t="str">
        <f t="shared" si="241"/>
        <v/>
      </c>
      <c r="AG1567" s="17">
        <v>1</v>
      </c>
      <c r="AH1567">
        <f t="shared" si="245"/>
        <v>2.7</v>
      </c>
      <c r="AI1567">
        <v>0.11</v>
      </c>
      <c r="AJ1567">
        <f t="shared" si="246"/>
        <v>0.29700000000000004</v>
      </c>
      <c r="AK1567" t="str">
        <f t="shared" si="242"/>
        <v/>
      </c>
      <c r="AL1567" t="str">
        <f t="shared" ref="AL1567:AL1630" si="249">IF(COUNTBLANK(AK1567),"",AK1567*AI1567)</f>
        <v/>
      </c>
    </row>
    <row r="1568" spans="1:38" x14ac:dyDescent="0.2">
      <c r="A1568" t="s">
        <v>12186</v>
      </c>
      <c r="B1568" t="s">
        <v>11686</v>
      </c>
      <c r="C1568" t="s">
        <v>12187</v>
      </c>
      <c r="D1568" s="1">
        <v>36558</v>
      </c>
      <c r="E1568" s="1">
        <v>43456</v>
      </c>
      <c r="F1568" t="s">
        <v>39</v>
      </c>
      <c r="I1568">
        <v>100</v>
      </c>
      <c r="J1568">
        <v>0</v>
      </c>
      <c r="K1568">
        <v>0</v>
      </c>
      <c r="L1568">
        <v>1368</v>
      </c>
      <c r="M1568">
        <v>1368</v>
      </c>
      <c r="N1568" t="s">
        <v>20</v>
      </c>
      <c r="O1568" t="s">
        <v>12188</v>
      </c>
      <c r="P1568" t="s">
        <v>28</v>
      </c>
      <c r="S1568" t="s">
        <v>32628</v>
      </c>
      <c r="T1568" t="s">
        <v>34349</v>
      </c>
      <c r="AD1568" t="str">
        <f t="shared" si="244"/>
        <v/>
      </c>
      <c r="AE1568" t="str">
        <f t="shared" si="248"/>
        <v/>
      </c>
      <c r="AF1568" t="str">
        <f t="shared" si="241"/>
        <v/>
      </c>
      <c r="AG1568" s="17">
        <v>1</v>
      </c>
      <c r="AH1568">
        <f t="shared" si="245"/>
        <v>2.7</v>
      </c>
      <c r="AI1568">
        <v>0.11</v>
      </c>
      <c r="AJ1568">
        <f t="shared" si="246"/>
        <v>0.29700000000000004</v>
      </c>
      <c r="AK1568" t="str">
        <f t="shared" si="242"/>
        <v/>
      </c>
      <c r="AL1568" t="str">
        <f t="shared" si="249"/>
        <v/>
      </c>
    </row>
    <row r="1569" spans="1:38" x14ac:dyDescent="0.2">
      <c r="A1569" t="s">
        <v>30393</v>
      </c>
      <c r="B1569" t="s">
        <v>11686</v>
      </c>
      <c r="C1569" t="s">
        <v>30394</v>
      </c>
      <c r="D1569" s="1">
        <v>43859</v>
      </c>
      <c r="E1569" s="1">
        <v>44344</v>
      </c>
      <c r="F1569" t="s">
        <v>39</v>
      </c>
      <c r="I1569">
        <v>100</v>
      </c>
      <c r="J1569">
        <v>0</v>
      </c>
      <c r="K1569">
        <v>0</v>
      </c>
      <c r="L1569">
        <v>6690</v>
      </c>
      <c r="M1569">
        <v>6690</v>
      </c>
      <c r="N1569" t="s">
        <v>20</v>
      </c>
      <c r="O1569" t="s">
        <v>30395</v>
      </c>
      <c r="P1569" t="s">
        <v>2356</v>
      </c>
      <c r="S1569" t="s">
        <v>33942</v>
      </c>
      <c r="T1569" t="s">
        <v>34233</v>
      </c>
      <c r="AD1569" t="str">
        <f t="shared" si="244"/>
        <v/>
      </c>
      <c r="AE1569" t="str">
        <f t="shared" si="248"/>
        <v/>
      </c>
      <c r="AF1569" t="str">
        <f t="shared" ref="AF1569:AF1632" si="250">IF((S1569&lt;&gt;"tühi")*(F1569&lt;&gt;"Elamumaa")*(G1569&lt;&gt;"Elamumaa")*(H1569&lt;&gt;"Elamumaa"),IF(Z1569=0,"",Z1569),"")</f>
        <v/>
      </c>
      <c r="AG1569" t="str">
        <f t="shared" ref="AG1569:AG1582" si="251">IF((S1569&lt;&gt;"tühi")*(AC1569&lt;&gt;""),AC1569,"")</f>
        <v/>
      </c>
      <c r="AH1569" t="str">
        <f t="shared" si="245"/>
        <v/>
      </c>
      <c r="AI1569">
        <v>0.11</v>
      </c>
      <c r="AJ1569" t="str">
        <f t="shared" si="246"/>
        <v/>
      </c>
      <c r="AK1569" t="str">
        <f t="shared" ref="AK1569:AK1632" si="252">IF(AE1569="","",AE1569*2.7)</f>
        <v/>
      </c>
      <c r="AL1569" t="str">
        <f t="shared" si="249"/>
        <v/>
      </c>
    </row>
    <row r="1570" spans="1:38" x14ac:dyDescent="0.2">
      <c r="A1570" t="s">
        <v>14984</v>
      </c>
      <c r="B1570" t="s">
        <v>11686</v>
      </c>
      <c r="C1570" t="s">
        <v>10850</v>
      </c>
      <c r="D1570" s="1">
        <v>37362</v>
      </c>
      <c r="E1570" s="1">
        <v>43951</v>
      </c>
      <c r="F1570" t="s">
        <v>39</v>
      </c>
      <c r="I1570">
        <v>100</v>
      </c>
      <c r="J1570">
        <v>0</v>
      </c>
      <c r="K1570">
        <v>0</v>
      </c>
      <c r="L1570">
        <v>19297</v>
      </c>
      <c r="M1570">
        <v>19297</v>
      </c>
      <c r="N1570" t="s">
        <v>20</v>
      </c>
      <c r="O1570" t="s">
        <v>14983</v>
      </c>
      <c r="P1570" t="s">
        <v>28</v>
      </c>
      <c r="S1570" t="s">
        <v>33942</v>
      </c>
      <c r="T1570" t="s">
        <v>34233</v>
      </c>
      <c r="AD1570" t="str">
        <f t="shared" si="244"/>
        <v/>
      </c>
      <c r="AE1570" t="str">
        <f t="shared" si="248"/>
        <v/>
      </c>
      <c r="AF1570" t="str">
        <f t="shared" si="250"/>
        <v/>
      </c>
      <c r="AG1570" t="str">
        <f t="shared" si="251"/>
        <v/>
      </c>
      <c r="AH1570" t="str">
        <f t="shared" si="245"/>
        <v/>
      </c>
      <c r="AI1570">
        <v>0.11</v>
      </c>
      <c r="AJ1570" t="str">
        <f t="shared" si="246"/>
        <v/>
      </c>
      <c r="AK1570" t="str">
        <f t="shared" si="252"/>
        <v/>
      </c>
      <c r="AL1570" t="str">
        <f t="shared" si="249"/>
        <v/>
      </c>
    </row>
    <row r="1571" spans="1:38" x14ac:dyDescent="0.2">
      <c r="A1571" t="s">
        <v>25764</v>
      </c>
      <c r="B1571" t="s">
        <v>11686</v>
      </c>
      <c r="C1571" t="s">
        <v>13255</v>
      </c>
      <c r="D1571" s="1">
        <v>40358</v>
      </c>
      <c r="E1571" s="1">
        <v>43456</v>
      </c>
      <c r="F1571" t="s">
        <v>39</v>
      </c>
      <c r="I1571">
        <v>100</v>
      </c>
      <c r="J1571">
        <v>0</v>
      </c>
      <c r="K1571">
        <v>0</v>
      </c>
      <c r="L1571">
        <v>20000</v>
      </c>
      <c r="M1571">
        <v>20006</v>
      </c>
      <c r="N1571" t="s">
        <v>401</v>
      </c>
      <c r="O1571" t="s">
        <v>25765</v>
      </c>
      <c r="P1571" t="s">
        <v>28</v>
      </c>
      <c r="S1571" t="s">
        <v>33942</v>
      </c>
      <c r="T1571" t="s">
        <v>34233</v>
      </c>
      <c r="AD1571" t="str">
        <f t="shared" si="244"/>
        <v/>
      </c>
      <c r="AE1571" t="str">
        <f t="shared" si="248"/>
        <v/>
      </c>
      <c r="AF1571" t="str">
        <f t="shared" si="250"/>
        <v/>
      </c>
      <c r="AG1571" t="str">
        <f t="shared" si="251"/>
        <v/>
      </c>
      <c r="AH1571" t="str">
        <f t="shared" si="245"/>
        <v/>
      </c>
      <c r="AI1571">
        <v>0.11</v>
      </c>
      <c r="AJ1571" t="str">
        <f t="shared" si="246"/>
        <v/>
      </c>
      <c r="AK1571" t="str">
        <f t="shared" si="252"/>
        <v/>
      </c>
      <c r="AL1571" t="str">
        <f t="shared" si="249"/>
        <v/>
      </c>
    </row>
    <row r="1572" spans="1:38" x14ac:dyDescent="0.2">
      <c r="A1572" t="s">
        <v>26455</v>
      </c>
      <c r="B1572" t="s">
        <v>11686</v>
      </c>
      <c r="C1572" t="s">
        <v>26456</v>
      </c>
      <c r="D1572" s="1">
        <v>41278</v>
      </c>
      <c r="E1572" s="1">
        <v>43456</v>
      </c>
      <c r="F1572" t="s">
        <v>39</v>
      </c>
      <c r="I1572">
        <v>100</v>
      </c>
      <c r="J1572">
        <v>0</v>
      </c>
      <c r="K1572">
        <v>0</v>
      </c>
      <c r="L1572">
        <v>2515</v>
      </c>
      <c r="M1572">
        <v>2515</v>
      </c>
      <c r="N1572" t="s">
        <v>20</v>
      </c>
      <c r="O1572" t="s">
        <v>26457</v>
      </c>
      <c r="P1572" t="s">
        <v>2356</v>
      </c>
      <c r="S1572" t="s">
        <v>33942</v>
      </c>
      <c r="T1572" t="s">
        <v>34233</v>
      </c>
      <c r="AD1572" t="str">
        <f t="shared" si="244"/>
        <v/>
      </c>
      <c r="AE1572" t="str">
        <f t="shared" si="248"/>
        <v/>
      </c>
      <c r="AF1572" t="str">
        <f t="shared" si="250"/>
        <v/>
      </c>
      <c r="AG1572" t="str">
        <f t="shared" si="251"/>
        <v/>
      </c>
      <c r="AH1572" t="str">
        <f t="shared" si="245"/>
        <v/>
      </c>
      <c r="AI1572">
        <v>0.11</v>
      </c>
      <c r="AJ1572" t="str">
        <f t="shared" si="246"/>
        <v/>
      </c>
      <c r="AK1572" t="str">
        <f t="shared" si="252"/>
        <v/>
      </c>
      <c r="AL1572" t="str">
        <f t="shared" si="249"/>
        <v/>
      </c>
    </row>
    <row r="1573" spans="1:38" x14ac:dyDescent="0.2">
      <c r="A1573" t="s">
        <v>12224</v>
      </c>
      <c r="B1573" t="s">
        <v>11686</v>
      </c>
      <c r="C1573" t="s">
        <v>12225</v>
      </c>
      <c r="D1573" s="1">
        <v>36558</v>
      </c>
      <c r="E1573" s="1">
        <v>43881</v>
      </c>
      <c r="F1573" t="s">
        <v>39</v>
      </c>
      <c r="I1573">
        <v>100</v>
      </c>
      <c r="J1573">
        <v>0</v>
      </c>
      <c r="K1573">
        <v>0</v>
      </c>
      <c r="L1573">
        <v>19901</v>
      </c>
      <c r="M1573">
        <v>19901</v>
      </c>
      <c r="N1573" t="s">
        <v>20</v>
      </c>
      <c r="O1573" t="s">
        <v>12226</v>
      </c>
      <c r="P1573" t="s">
        <v>28</v>
      </c>
      <c r="S1573" t="s">
        <v>33942</v>
      </c>
      <c r="T1573" t="s">
        <v>34233</v>
      </c>
      <c r="AD1573" t="str">
        <f t="shared" si="244"/>
        <v/>
      </c>
      <c r="AE1573" t="str">
        <f t="shared" si="248"/>
        <v/>
      </c>
      <c r="AF1573" t="str">
        <f t="shared" si="250"/>
        <v/>
      </c>
      <c r="AG1573" t="str">
        <f t="shared" si="251"/>
        <v/>
      </c>
      <c r="AH1573" t="str">
        <f t="shared" si="245"/>
        <v/>
      </c>
      <c r="AI1573">
        <v>0.11</v>
      </c>
      <c r="AJ1573" t="str">
        <f t="shared" si="246"/>
        <v/>
      </c>
      <c r="AK1573" t="str">
        <f t="shared" si="252"/>
        <v/>
      </c>
      <c r="AL1573" t="str">
        <f t="shared" si="249"/>
        <v/>
      </c>
    </row>
    <row r="1574" spans="1:38" x14ac:dyDescent="0.2">
      <c r="A1574" t="s">
        <v>20090</v>
      </c>
      <c r="B1574" t="s">
        <v>11686</v>
      </c>
      <c r="C1574" t="s">
        <v>12213</v>
      </c>
      <c r="D1574" s="1">
        <v>38320</v>
      </c>
      <c r="E1574" s="1">
        <v>44104</v>
      </c>
      <c r="F1574" t="s">
        <v>39</v>
      </c>
      <c r="I1574">
        <v>100</v>
      </c>
      <c r="J1574">
        <v>0</v>
      </c>
      <c r="K1574">
        <v>0</v>
      </c>
      <c r="L1574">
        <v>24700</v>
      </c>
      <c r="M1574">
        <v>24677</v>
      </c>
      <c r="N1574" t="s">
        <v>401</v>
      </c>
      <c r="O1574" t="s">
        <v>20091</v>
      </c>
      <c r="P1574" t="s">
        <v>28</v>
      </c>
      <c r="S1574" t="s">
        <v>33942</v>
      </c>
      <c r="T1574" t="s">
        <v>34233</v>
      </c>
      <c r="AD1574" t="str">
        <f t="shared" si="244"/>
        <v/>
      </c>
      <c r="AE1574" t="str">
        <f t="shared" si="248"/>
        <v/>
      </c>
      <c r="AF1574" t="str">
        <f t="shared" si="250"/>
        <v/>
      </c>
      <c r="AG1574" t="str">
        <f t="shared" si="251"/>
        <v/>
      </c>
      <c r="AH1574" t="str">
        <f t="shared" si="245"/>
        <v/>
      </c>
      <c r="AI1574">
        <v>0.11</v>
      </c>
      <c r="AJ1574" t="str">
        <f t="shared" si="246"/>
        <v/>
      </c>
      <c r="AK1574" t="str">
        <f t="shared" si="252"/>
        <v/>
      </c>
      <c r="AL1574" t="str">
        <f t="shared" si="249"/>
        <v/>
      </c>
    </row>
    <row r="1575" spans="1:38" x14ac:dyDescent="0.2">
      <c r="A1575" t="s">
        <v>20131</v>
      </c>
      <c r="B1575" t="s">
        <v>11686</v>
      </c>
      <c r="C1575" t="s">
        <v>12213</v>
      </c>
      <c r="D1575" s="1">
        <v>38317</v>
      </c>
      <c r="E1575" s="1">
        <v>44546</v>
      </c>
      <c r="F1575" t="s">
        <v>39</v>
      </c>
      <c r="I1575">
        <v>100</v>
      </c>
      <c r="J1575">
        <v>0</v>
      </c>
      <c r="K1575">
        <v>0</v>
      </c>
      <c r="L1575">
        <v>15044</v>
      </c>
      <c r="M1575">
        <v>15044</v>
      </c>
      <c r="N1575" t="s">
        <v>20</v>
      </c>
      <c r="O1575" t="s">
        <v>20132</v>
      </c>
      <c r="P1575" t="s">
        <v>28</v>
      </c>
      <c r="S1575" t="s">
        <v>33942</v>
      </c>
      <c r="T1575" t="s">
        <v>34233</v>
      </c>
      <c r="AD1575" t="str">
        <f t="shared" si="244"/>
        <v/>
      </c>
      <c r="AE1575" t="str">
        <f t="shared" si="248"/>
        <v/>
      </c>
      <c r="AF1575" t="str">
        <f t="shared" si="250"/>
        <v/>
      </c>
      <c r="AG1575" t="str">
        <f t="shared" si="251"/>
        <v/>
      </c>
      <c r="AH1575" t="str">
        <f t="shared" si="245"/>
        <v/>
      </c>
      <c r="AI1575">
        <v>0.11</v>
      </c>
      <c r="AJ1575" t="str">
        <f t="shared" si="246"/>
        <v/>
      </c>
      <c r="AK1575" t="str">
        <f t="shared" si="252"/>
        <v/>
      </c>
      <c r="AL1575" t="str">
        <f t="shared" si="249"/>
        <v/>
      </c>
    </row>
    <row r="1576" spans="1:38" x14ac:dyDescent="0.2">
      <c r="A1576" t="s">
        <v>30835</v>
      </c>
      <c r="B1576" t="s">
        <v>11686</v>
      </c>
      <c r="C1576" t="s">
        <v>30836</v>
      </c>
      <c r="D1576" s="1">
        <v>43859</v>
      </c>
      <c r="E1576" s="1">
        <v>44344</v>
      </c>
      <c r="F1576" t="s">
        <v>39</v>
      </c>
      <c r="I1576">
        <v>100</v>
      </c>
      <c r="J1576">
        <v>0</v>
      </c>
      <c r="K1576">
        <v>0</v>
      </c>
      <c r="L1576">
        <v>2503</v>
      </c>
      <c r="M1576">
        <v>2503</v>
      </c>
      <c r="N1576" t="s">
        <v>20</v>
      </c>
      <c r="O1576" t="s">
        <v>30837</v>
      </c>
      <c r="P1576" t="s">
        <v>2356</v>
      </c>
      <c r="S1576" t="s">
        <v>33942</v>
      </c>
      <c r="T1576" t="s">
        <v>34233</v>
      </c>
      <c r="AD1576" t="str">
        <f t="shared" si="244"/>
        <v/>
      </c>
      <c r="AE1576" t="str">
        <f t="shared" si="248"/>
        <v/>
      </c>
      <c r="AF1576" t="str">
        <f t="shared" si="250"/>
        <v/>
      </c>
      <c r="AG1576" t="str">
        <f t="shared" si="251"/>
        <v/>
      </c>
      <c r="AH1576" t="str">
        <f t="shared" si="245"/>
        <v/>
      </c>
      <c r="AI1576">
        <v>0.11</v>
      </c>
      <c r="AJ1576" t="str">
        <f t="shared" si="246"/>
        <v/>
      </c>
      <c r="AK1576" t="str">
        <f t="shared" si="252"/>
        <v/>
      </c>
      <c r="AL1576" t="str">
        <f t="shared" si="249"/>
        <v/>
      </c>
    </row>
    <row r="1577" spans="1:38" x14ac:dyDescent="0.2">
      <c r="A1577" t="s">
        <v>26461</v>
      </c>
      <c r="B1577" t="s">
        <v>11686</v>
      </c>
      <c r="C1577" t="s">
        <v>26462</v>
      </c>
      <c r="D1577" s="1">
        <v>41278</v>
      </c>
      <c r="E1577" s="1">
        <v>44155</v>
      </c>
      <c r="F1577" t="s">
        <v>39</v>
      </c>
      <c r="I1577">
        <v>100</v>
      </c>
      <c r="J1577">
        <v>0</v>
      </c>
      <c r="K1577">
        <v>0</v>
      </c>
      <c r="L1577">
        <v>7424</v>
      </c>
      <c r="M1577">
        <v>7424</v>
      </c>
      <c r="N1577" t="s">
        <v>20</v>
      </c>
      <c r="O1577" t="s">
        <v>26463</v>
      </c>
      <c r="P1577" t="s">
        <v>2356</v>
      </c>
      <c r="S1577" t="s">
        <v>33942</v>
      </c>
      <c r="T1577" t="s">
        <v>34233</v>
      </c>
      <c r="AD1577" t="str">
        <f t="shared" si="244"/>
        <v/>
      </c>
      <c r="AE1577" t="str">
        <f t="shared" si="248"/>
        <v/>
      </c>
      <c r="AF1577" t="str">
        <f t="shared" si="250"/>
        <v/>
      </c>
      <c r="AG1577" t="str">
        <f t="shared" si="251"/>
        <v/>
      </c>
      <c r="AH1577" t="str">
        <f t="shared" si="245"/>
        <v/>
      </c>
      <c r="AI1577">
        <v>0.11</v>
      </c>
      <c r="AJ1577" t="str">
        <f t="shared" si="246"/>
        <v/>
      </c>
      <c r="AK1577" t="str">
        <f t="shared" si="252"/>
        <v/>
      </c>
      <c r="AL1577" t="str">
        <f t="shared" si="249"/>
        <v/>
      </c>
    </row>
    <row r="1578" spans="1:38" x14ac:dyDescent="0.2">
      <c r="A1578" t="s">
        <v>26273</v>
      </c>
      <c r="B1578" t="s">
        <v>11686</v>
      </c>
      <c r="C1578" t="s">
        <v>26274</v>
      </c>
      <c r="D1578" s="1">
        <v>41060</v>
      </c>
      <c r="E1578" s="1">
        <v>44606</v>
      </c>
      <c r="F1578" t="s">
        <v>39</v>
      </c>
      <c r="I1578">
        <v>100</v>
      </c>
      <c r="J1578">
        <v>0</v>
      </c>
      <c r="K1578">
        <v>0</v>
      </c>
      <c r="L1578">
        <v>21000</v>
      </c>
      <c r="M1578">
        <v>20961</v>
      </c>
      <c r="N1578" t="s">
        <v>401</v>
      </c>
      <c r="O1578" t="s">
        <v>26272</v>
      </c>
      <c r="P1578" t="s">
        <v>28</v>
      </c>
      <c r="S1578" t="s">
        <v>33942</v>
      </c>
      <c r="T1578" t="s">
        <v>34233</v>
      </c>
      <c r="AD1578" t="str">
        <f t="shared" si="244"/>
        <v/>
      </c>
      <c r="AE1578" t="str">
        <f t="shared" si="248"/>
        <v/>
      </c>
      <c r="AF1578" t="str">
        <f t="shared" si="250"/>
        <v/>
      </c>
      <c r="AG1578" t="str">
        <f t="shared" si="251"/>
        <v/>
      </c>
      <c r="AH1578" t="str">
        <f t="shared" si="245"/>
        <v/>
      </c>
      <c r="AI1578">
        <v>0.11</v>
      </c>
      <c r="AJ1578" t="str">
        <f t="shared" si="246"/>
        <v/>
      </c>
      <c r="AK1578" t="str">
        <f t="shared" si="252"/>
        <v/>
      </c>
      <c r="AL1578" t="str">
        <f t="shared" si="249"/>
        <v/>
      </c>
    </row>
    <row r="1579" spans="1:38" x14ac:dyDescent="0.2">
      <c r="A1579" t="s">
        <v>13654</v>
      </c>
      <c r="B1579" t="s">
        <v>11686</v>
      </c>
      <c r="C1579" t="s">
        <v>13655</v>
      </c>
      <c r="D1579" s="1">
        <v>37019</v>
      </c>
      <c r="E1579" s="1">
        <v>44606</v>
      </c>
      <c r="F1579" t="s">
        <v>39</v>
      </c>
      <c r="I1579">
        <v>100</v>
      </c>
      <c r="J1579">
        <v>0</v>
      </c>
      <c r="K1579">
        <v>0</v>
      </c>
      <c r="L1579">
        <v>55300</v>
      </c>
      <c r="M1579">
        <v>55335</v>
      </c>
      <c r="N1579" t="s">
        <v>401</v>
      </c>
      <c r="O1579" t="s">
        <v>13656</v>
      </c>
      <c r="P1579" t="s">
        <v>28</v>
      </c>
      <c r="S1579" t="s">
        <v>33942</v>
      </c>
      <c r="T1579" t="s">
        <v>34233</v>
      </c>
      <c r="AD1579" t="str">
        <f t="shared" si="244"/>
        <v/>
      </c>
      <c r="AE1579" t="str">
        <f t="shared" si="248"/>
        <v/>
      </c>
      <c r="AF1579" t="str">
        <f t="shared" si="250"/>
        <v/>
      </c>
      <c r="AG1579" t="str">
        <f t="shared" si="251"/>
        <v/>
      </c>
      <c r="AH1579" t="str">
        <f t="shared" si="245"/>
        <v/>
      </c>
      <c r="AI1579">
        <v>0.11</v>
      </c>
      <c r="AJ1579" t="str">
        <f t="shared" si="246"/>
        <v/>
      </c>
      <c r="AK1579" t="str">
        <f t="shared" si="252"/>
        <v/>
      </c>
      <c r="AL1579" t="str">
        <f t="shared" si="249"/>
        <v/>
      </c>
    </row>
    <row r="1580" spans="1:38" x14ac:dyDescent="0.2">
      <c r="A1580" t="s">
        <v>25901</v>
      </c>
      <c r="B1580" t="s">
        <v>11686</v>
      </c>
      <c r="C1580" t="s">
        <v>25902</v>
      </c>
      <c r="D1580" s="1">
        <v>40626</v>
      </c>
      <c r="E1580" s="1">
        <v>44540</v>
      </c>
      <c r="F1580" t="s">
        <v>39</v>
      </c>
      <c r="I1580">
        <v>100</v>
      </c>
      <c r="J1580">
        <v>0</v>
      </c>
      <c r="K1580">
        <v>0</v>
      </c>
      <c r="L1580">
        <v>28800</v>
      </c>
      <c r="M1580">
        <v>28771</v>
      </c>
      <c r="N1580" t="s">
        <v>401</v>
      </c>
      <c r="O1580" t="s">
        <v>25900</v>
      </c>
      <c r="P1580" t="s">
        <v>28</v>
      </c>
      <c r="S1580" t="s">
        <v>33942</v>
      </c>
      <c r="T1580" t="s">
        <v>34233</v>
      </c>
      <c r="AD1580" t="str">
        <f t="shared" si="244"/>
        <v/>
      </c>
      <c r="AE1580" t="str">
        <f t="shared" si="248"/>
        <v/>
      </c>
      <c r="AF1580" t="str">
        <f t="shared" si="250"/>
        <v/>
      </c>
      <c r="AG1580" t="str">
        <f t="shared" si="251"/>
        <v/>
      </c>
      <c r="AH1580" t="str">
        <f t="shared" si="245"/>
        <v/>
      </c>
      <c r="AI1580">
        <v>0.11</v>
      </c>
      <c r="AJ1580" t="str">
        <f t="shared" si="246"/>
        <v/>
      </c>
      <c r="AK1580" t="str">
        <f t="shared" si="252"/>
        <v/>
      </c>
      <c r="AL1580" t="str">
        <f t="shared" si="249"/>
        <v/>
      </c>
    </row>
    <row r="1581" spans="1:38" x14ac:dyDescent="0.2">
      <c r="A1581" t="s">
        <v>25903</v>
      </c>
      <c r="B1581" t="s">
        <v>11686</v>
      </c>
      <c r="C1581" t="s">
        <v>25904</v>
      </c>
      <c r="D1581" s="1">
        <v>40626</v>
      </c>
      <c r="E1581" s="1">
        <v>44540</v>
      </c>
      <c r="F1581" t="s">
        <v>26</v>
      </c>
      <c r="I1581">
        <v>100</v>
      </c>
      <c r="J1581">
        <v>0</v>
      </c>
      <c r="K1581">
        <v>0</v>
      </c>
      <c r="L1581">
        <v>489</v>
      </c>
      <c r="M1581">
        <v>489</v>
      </c>
      <c r="N1581" t="s">
        <v>20</v>
      </c>
      <c r="O1581" t="s">
        <v>25900</v>
      </c>
      <c r="P1581" t="s">
        <v>28</v>
      </c>
      <c r="S1581" t="s">
        <v>34233</v>
      </c>
      <c r="T1581" t="s">
        <v>34233</v>
      </c>
      <c r="AD1581" t="str">
        <f t="shared" si="244"/>
        <v/>
      </c>
      <c r="AE1581" t="str">
        <f t="shared" si="248"/>
        <v/>
      </c>
      <c r="AF1581" t="str">
        <f t="shared" si="250"/>
        <v/>
      </c>
      <c r="AG1581" t="str">
        <f t="shared" si="251"/>
        <v/>
      </c>
      <c r="AH1581" t="str">
        <f t="shared" si="245"/>
        <v/>
      </c>
      <c r="AI1581">
        <v>0.11</v>
      </c>
      <c r="AJ1581" t="str">
        <f t="shared" si="246"/>
        <v/>
      </c>
      <c r="AK1581" t="str">
        <f t="shared" si="252"/>
        <v/>
      </c>
      <c r="AL1581" t="str">
        <f t="shared" si="249"/>
        <v/>
      </c>
    </row>
    <row r="1582" spans="1:38" x14ac:dyDescent="0.2">
      <c r="A1582" t="s">
        <v>31096</v>
      </c>
      <c r="B1582" t="s">
        <v>11686</v>
      </c>
      <c r="C1582" t="s">
        <v>31097</v>
      </c>
      <c r="D1582" s="1">
        <v>43859</v>
      </c>
      <c r="E1582" s="1">
        <v>44540</v>
      </c>
      <c r="F1582" t="s">
        <v>26</v>
      </c>
      <c r="I1582">
        <v>100</v>
      </c>
      <c r="J1582">
        <v>0</v>
      </c>
      <c r="K1582">
        <v>0</v>
      </c>
      <c r="L1582">
        <v>152</v>
      </c>
      <c r="M1582">
        <v>152</v>
      </c>
      <c r="N1582" t="s">
        <v>20</v>
      </c>
      <c r="O1582" t="s">
        <v>31098</v>
      </c>
      <c r="P1582" t="s">
        <v>44</v>
      </c>
      <c r="S1582" t="s">
        <v>34233</v>
      </c>
      <c r="T1582" t="s">
        <v>34233</v>
      </c>
      <c r="AD1582" t="str">
        <f t="shared" si="244"/>
        <v/>
      </c>
      <c r="AE1582" t="str">
        <f t="shared" si="248"/>
        <v/>
      </c>
      <c r="AF1582" t="str">
        <f t="shared" si="250"/>
        <v/>
      </c>
      <c r="AG1582" t="str">
        <f t="shared" si="251"/>
        <v/>
      </c>
      <c r="AH1582" t="str">
        <f t="shared" si="245"/>
        <v/>
      </c>
      <c r="AI1582">
        <v>0.11</v>
      </c>
      <c r="AJ1582" t="str">
        <f t="shared" si="246"/>
        <v/>
      </c>
      <c r="AK1582" t="str">
        <f t="shared" si="252"/>
        <v/>
      </c>
      <c r="AL1582" t="str">
        <f t="shared" si="249"/>
        <v/>
      </c>
    </row>
    <row r="1583" spans="1:38" x14ac:dyDescent="0.2">
      <c r="A1583" t="s">
        <v>25898</v>
      </c>
      <c r="B1583" t="s">
        <v>11686</v>
      </c>
      <c r="C1583" t="s">
        <v>25899</v>
      </c>
      <c r="D1583" s="1">
        <v>40626</v>
      </c>
      <c r="E1583" s="1">
        <v>43951</v>
      </c>
      <c r="F1583" t="s">
        <v>19</v>
      </c>
      <c r="I1583">
        <v>100</v>
      </c>
      <c r="J1583">
        <v>0</v>
      </c>
      <c r="K1583">
        <v>0</v>
      </c>
      <c r="L1583">
        <v>2705</v>
      </c>
      <c r="M1583">
        <v>2705</v>
      </c>
      <c r="N1583" t="s">
        <v>20</v>
      </c>
      <c r="O1583" t="s">
        <v>25900</v>
      </c>
      <c r="P1583" t="s">
        <v>28</v>
      </c>
      <c r="S1583" t="s">
        <v>32628</v>
      </c>
      <c r="T1583" t="s">
        <v>34350</v>
      </c>
      <c r="AD1583" t="str">
        <f t="shared" si="244"/>
        <v/>
      </c>
      <c r="AE1583" t="str">
        <f t="shared" si="248"/>
        <v/>
      </c>
      <c r="AF1583" t="str">
        <f t="shared" si="250"/>
        <v/>
      </c>
      <c r="AG1583" s="17">
        <v>1</v>
      </c>
      <c r="AH1583">
        <f t="shared" si="245"/>
        <v>2.7</v>
      </c>
      <c r="AI1583">
        <v>0.11</v>
      </c>
      <c r="AJ1583">
        <f t="shared" si="246"/>
        <v>0.29700000000000004</v>
      </c>
      <c r="AK1583" t="str">
        <f t="shared" si="252"/>
        <v/>
      </c>
      <c r="AL1583" t="str">
        <f t="shared" si="249"/>
        <v/>
      </c>
    </row>
    <row r="1584" spans="1:38" x14ac:dyDescent="0.2">
      <c r="A1584" t="s">
        <v>26458</v>
      </c>
      <c r="B1584" t="s">
        <v>11686</v>
      </c>
      <c r="C1584" t="s">
        <v>26459</v>
      </c>
      <c r="D1584" s="1">
        <v>41278</v>
      </c>
      <c r="E1584" s="1">
        <v>43456</v>
      </c>
      <c r="F1584" t="s">
        <v>39</v>
      </c>
      <c r="I1584">
        <v>100</v>
      </c>
      <c r="J1584">
        <v>0</v>
      </c>
      <c r="K1584">
        <v>0</v>
      </c>
      <c r="L1584">
        <v>10135</v>
      </c>
      <c r="M1584">
        <v>10135</v>
      </c>
      <c r="N1584" t="s">
        <v>20</v>
      </c>
      <c r="O1584" t="s">
        <v>26460</v>
      </c>
      <c r="P1584" t="s">
        <v>2356</v>
      </c>
      <c r="S1584" t="s">
        <v>33942</v>
      </c>
      <c r="T1584" t="s">
        <v>34233</v>
      </c>
      <c r="AD1584" t="str">
        <f t="shared" si="244"/>
        <v/>
      </c>
      <c r="AE1584" t="str">
        <f t="shared" si="248"/>
        <v/>
      </c>
      <c r="AF1584" t="str">
        <f t="shared" si="250"/>
        <v/>
      </c>
      <c r="AG1584" t="str">
        <f>IF((S1584&lt;&gt;"tühi")*(AC1584&lt;&gt;""),AC1584,"")</f>
        <v/>
      </c>
      <c r="AH1584" t="str">
        <f t="shared" si="245"/>
        <v/>
      </c>
      <c r="AI1584">
        <v>0.11</v>
      </c>
      <c r="AJ1584" t="str">
        <f t="shared" si="246"/>
        <v/>
      </c>
      <c r="AK1584" t="str">
        <f t="shared" si="252"/>
        <v/>
      </c>
      <c r="AL1584" t="str">
        <f t="shared" si="249"/>
        <v/>
      </c>
    </row>
    <row r="1585" spans="1:38" x14ac:dyDescent="0.2">
      <c r="A1585" t="s">
        <v>26566</v>
      </c>
      <c r="B1585" t="s">
        <v>11686</v>
      </c>
      <c r="C1585" t="s">
        <v>26567</v>
      </c>
      <c r="D1585" s="1">
        <v>41348</v>
      </c>
      <c r="E1585" s="1">
        <v>44396</v>
      </c>
      <c r="F1585" t="s">
        <v>39</v>
      </c>
      <c r="I1585">
        <v>100</v>
      </c>
      <c r="J1585">
        <v>0</v>
      </c>
      <c r="K1585">
        <v>0</v>
      </c>
      <c r="L1585">
        <v>3205</v>
      </c>
      <c r="M1585">
        <v>3205</v>
      </c>
      <c r="N1585" t="s">
        <v>20</v>
      </c>
      <c r="O1585" t="s">
        <v>26568</v>
      </c>
      <c r="P1585" t="s">
        <v>28</v>
      </c>
      <c r="S1585" t="s">
        <v>33942</v>
      </c>
      <c r="T1585" t="s">
        <v>34233</v>
      </c>
      <c r="AD1585" t="str">
        <f t="shared" si="244"/>
        <v/>
      </c>
      <c r="AE1585" t="str">
        <f t="shared" si="248"/>
        <v/>
      </c>
      <c r="AF1585" t="str">
        <f t="shared" si="250"/>
        <v/>
      </c>
      <c r="AG1585" t="str">
        <f>IF((S1585&lt;&gt;"tühi")*(AC1585&lt;&gt;""),AC1585,"")</f>
        <v/>
      </c>
      <c r="AH1585" t="str">
        <f t="shared" si="245"/>
        <v/>
      </c>
      <c r="AI1585">
        <v>0.11</v>
      </c>
      <c r="AJ1585" t="str">
        <f t="shared" si="246"/>
        <v/>
      </c>
      <c r="AK1585" t="str">
        <f t="shared" si="252"/>
        <v/>
      </c>
      <c r="AL1585" t="str">
        <f t="shared" si="249"/>
        <v/>
      </c>
    </row>
    <row r="1586" spans="1:38" x14ac:dyDescent="0.2">
      <c r="A1586" t="s">
        <v>21700</v>
      </c>
      <c r="B1586" t="s">
        <v>11686</v>
      </c>
      <c r="C1586" t="s">
        <v>13643</v>
      </c>
      <c r="D1586" s="1">
        <v>38596</v>
      </c>
      <c r="E1586" s="1">
        <v>43951</v>
      </c>
      <c r="F1586" t="s">
        <v>19</v>
      </c>
      <c r="I1586">
        <v>100</v>
      </c>
      <c r="J1586">
        <v>0</v>
      </c>
      <c r="K1586">
        <v>0</v>
      </c>
      <c r="L1586">
        <v>1885</v>
      </c>
      <c r="M1586">
        <v>1885</v>
      </c>
      <c r="N1586" t="s">
        <v>20</v>
      </c>
      <c r="O1586" t="s">
        <v>13644</v>
      </c>
      <c r="P1586" t="s">
        <v>28</v>
      </c>
      <c r="S1586" t="s">
        <v>33811</v>
      </c>
      <c r="T1586" t="s">
        <v>34349</v>
      </c>
      <c r="AD1586" t="str">
        <f t="shared" si="244"/>
        <v/>
      </c>
      <c r="AE1586" t="str">
        <f t="shared" si="248"/>
        <v/>
      </c>
      <c r="AF1586" t="str">
        <f t="shared" si="250"/>
        <v/>
      </c>
      <c r="AG1586" s="17">
        <v>1</v>
      </c>
      <c r="AH1586">
        <f t="shared" si="245"/>
        <v>2.7</v>
      </c>
      <c r="AI1586">
        <v>0.11</v>
      </c>
      <c r="AJ1586">
        <f t="shared" si="246"/>
        <v>0.29700000000000004</v>
      </c>
      <c r="AK1586" t="str">
        <f t="shared" si="252"/>
        <v/>
      </c>
      <c r="AL1586" t="str">
        <f t="shared" si="249"/>
        <v/>
      </c>
    </row>
    <row r="1587" spans="1:38" x14ac:dyDescent="0.2">
      <c r="A1587" t="s">
        <v>19143</v>
      </c>
      <c r="B1587" t="s">
        <v>11686</v>
      </c>
      <c r="C1587" t="s">
        <v>735</v>
      </c>
      <c r="D1587" s="1">
        <v>38103</v>
      </c>
      <c r="E1587" s="1">
        <v>43456</v>
      </c>
      <c r="F1587" t="s">
        <v>39</v>
      </c>
      <c r="I1587">
        <v>100</v>
      </c>
      <c r="J1587">
        <v>0</v>
      </c>
      <c r="K1587">
        <v>0</v>
      </c>
      <c r="L1587">
        <v>27200</v>
      </c>
      <c r="M1587">
        <v>27220</v>
      </c>
      <c r="N1587" t="s">
        <v>401</v>
      </c>
      <c r="O1587" t="s">
        <v>19141</v>
      </c>
      <c r="P1587" t="s">
        <v>28</v>
      </c>
      <c r="S1587" t="s">
        <v>33942</v>
      </c>
      <c r="T1587" t="s">
        <v>34233</v>
      </c>
      <c r="AD1587" t="str">
        <f t="shared" si="244"/>
        <v/>
      </c>
      <c r="AE1587" t="str">
        <f t="shared" si="248"/>
        <v/>
      </c>
      <c r="AF1587" t="str">
        <f t="shared" si="250"/>
        <v/>
      </c>
      <c r="AG1587" t="str">
        <f>IF((S1587&lt;&gt;"tühi")*(AC1587&lt;&gt;""),AC1587,"")</f>
        <v/>
      </c>
      <c r="AH1587" t="str">
        <f t="shared" si="245"/>
        <v/>
      </c>
      <c r="AI1587">
        <v>0.11</v>
      </c>
      <c r="AJ1587" t="str">
        <f t="shared" si="246"/>
        <v/>
      </c>
      <c r="AK1587" t="str">
        <f t="shared" si="252"/>
        <v/>
      </c>
      <c r="AL1587" t="str">
        <f t="shared" si="249"/>
        <v/>
      </c>
    </row>
    <row r="1588" spans="1:38" x14ac:dyDescent="0.2">
      <c r="A1588" t="s">
        <v>13669</v>
      </c>
      <c r="B1588" t="s">
        <v>11686</v>
      </c>
      <c r="C1588" t="s">
        <v>13670</v>
      </c>
      <c r="D1588" s="1">
        <v>37019</v>
      </c>
      <c r="E1588" s="1">
        <v>44606</v>
      </c>
      <c r="F1588" t="s">
        <v>39</v>
      </c>
      <c r="I1588">
        <v>100</v>
      </c>
      <c r="J1588">
        <v>0</v>
      </c>
      <c r="K1588">
        <v>0</v>
      </c>
      <c r="L1588">
        <v>9688</v>
      </c>
      <c r="M1588">
        <v>9688</v>
      </c>
      <c r="N1588" t="s">
        <v>20</v>
      </c>
      <c r="O1588" t="s">
        <v>13671</v>
      </c>
      <c r="P1588" t="s">
        <v>28</v>
      </c>
      <c r="S1588" t="s">
        <v>33942</v>
      </c>
      <c r="T1588" t="s">
        <v>34233</v>
      </c>
      <c r="AD1588" t="str">
        <f t="shared" si="244"/>
        <v/>
      </c>
      <c r="AE1588" t="str">
        <f t="shared" ref="AE1588:AE1619" si="253">IF((S1588="tühi")*(AC1588&lt;&gt;""),AC1588,"")</f>
        <v/>
      </c>
      <c r="AF1588" t="str">
        <f t="shared" si="250"/>
        <v/>
      </c>
      <c r="AG1588" t="str">
        <f>IF((S1588&lt;&gt;"tühi")*(AC1588&lt;&gt;""),AC1588,"")</f>
        <v/>
      </c>
      <c r="AH1588" t="str">
        <f t="shared" si="245"/>
        <v/>
      </c>
      <c r="AI1588">
        <v>0.11</v>
      </c>
      <c r="AJ1588" t="str">
        <f t="shared" si="246"/>
        <v/>
      </c>
      <c r="AK1588" t="str">
        <f t="shared" si="252"/>
        <v/>
      </c>
      <c r="AL1588" t="str">
        <f t="shared" si="249"/>
        <v/>
      </c>
    </row>
    <row r="1589" spans="1:38" x14ac:dyDescent="0.2">
      <c r="A1589" t="s">
        <v>17718</v>
      </c>
      <c r="B1589" t="s">
        <v>11686</v>
      </c>
      <c r="C1589" t="s">
        <v>17719</v>
      </c>
      <c r="D1589" s="1">
        <v>37774</v>
      </c>
      <c r="E1589" s="1">
        <v>43951</v>
      </c>
      <c r="F1589" t="s">
        <v>19</v>
      </c>
      <c r="I1589">
        <v>100</v>
      </c>
      <c r="J1589">
        <v>0</v>
      </c>
      <c r="K1589">
        <v>0</v>
      </c>
      <c r="L1589">
        <v>1291</v>
      </c>
      <c r="M1589">
        <v>1291</v>
      </c>
      <c r="N1589" t="s">
        <v>20</v>
      </c>
      <c r="O1589" t="s">
        <v>17720</v>
      </c>
      <c r="P1589" t="s">
        <v>28</v>
      </c>
      <c r="S1589" t="s">
        <v>33797</v>
      </c>
      <c r="T1589" t="s">
        <v>34349</v>
      </c>
      <c r="AD1589" t="str">
        <f t="shared" si="244"/>
        <v/>
      </c>
      <c r="AE1589" t="str">
        <f t="shared" si="253"/>
        <v/>
      </c>
      <c r="AF1589" t="str">
        <f t="shared" si="250"/>
        <v/>
      </c>
      <c r="AG1589" s="17">
        <v>1</v>
      </c>
      <c r="AH1589">
        <f t="shared" si="245"/>
        <v>2.7</v>
      </c>
      <c r="AI1589">
        <v>0.11</v>
      </c>
      <c r="AJ1589">
        <f t="shared" si="246"/>
        <v>0.29700000000000004</v>
      </c>
      <c r="AK1589" t="str">
        <f t="shared" si="252"/>
        <v/>
      </c>
      <c r="AL1589" t="str">
        <f t="shared" si="249"/>
        <v/>
      </c>
    </row>
    <row r="1590" spans="1:38" x14ac:dyDescent="0.2">
      <c r="A1590" t="s">
        <v>27039</v>
      </c>
      <c r="B1590" t="s">
        <v>11686</v>
      </c>
      <c r="C1590" t="s">
        <v>27040</v>
      </c>
      <c r="D1590" s="1">
        <v>41758</v>
      </c>
      <c r="E1590" s="1">
        <v>43456</v>
      </c>
      <c r="F1590" t="s">
        <v>15352</v>
      </c>
      <c r="I1590">
        <v>100</v>
      </c>
      <c r="J1590">
        <v>0</v>
      </c>
      <c r="K1590">
        <v>0</v>
      </c>
      <c r="L1590">
        <v>9654</v>
      </c>
      <c r="M1590">
        <v>9654</v>
      </c>
      <c r="N1590" t="s">
        <v>20</v>
      </c>
      <c r="O1590" t="s">
        <v>27041</v>
      </c>
      <c r="P1590" t="s">
        <v>28</v>
      </c>
      <c r="S1590" t="s">
        <v>33942</v>
      </c>
      <c r="T1590" t="s">
        <v>34233</v>
      </c>
      <c r="AD1590" t="str">
        <f t="shared" si="244"/>
        <v/>
      </c>
      <c r="AE1590" t="str">
        <f t="shared" si="253"/>
        <v/>
      </c>
      <c r="AF1590" t="str">
        <f t="shared" si="250"/>
        <v/>
      </c>
      <c r="AG1590" t="str">
        <f t="shared" ref="AG1590:AG1602" si="254">IF((S1590&lt;&gt;"tühi")*(AC1590&lt;&gt;""),AC1590,"")</f>
        <v/>
      </c>
      <c r="AH1590" t="str">
        <f t="shared" si="245"/>
        <v/>
      </c>
      <c r="AI1590">
        <v>0.11</v>
      </c>
      <c r="AJ1590" t="str">
        <f t="shared" si="246"/>
        <v/>
      </c>
      <c r="AK1590" t="str">
        <f t="shared" si="252"/>
        <v/>
      </c>
      <c r="AL1590" t="str">
        <f t="shared" si="249"/>
        <v/>
      </c>
    </row>
    <row r="1591" spans="1:38" x14ac:dyDescent="0.2">
      <c r="A1591" t="s">
        <v>15852</v>
      </c>
      <c r="B1591" t="s">
        <v>11686</v>
      </c>
      <c r="C1591" t="s">
        <v>15853</v>
      </c>
      <c r="D1591" s="1">
        <v>37418</v>
      </c>
      <c r="E1591" s="1">
        <v>43456</v>
      </c>
      <c r="F1591" t="s">
        <v>15352</v>
      </c>
      <c r="I1591">
        <v>100</v>
      </c>
      <c r="J1591">
        <v>0</v>
      </c>
      <c r="K1591">
        <v>0</v>
      </c>
      <c r="L1591">
        <v>8903</v>
      </c>
      <c r="M1591">
        <v>8903</v>
      </c>
      <c r="N1591" t="s">
        <v>20</v>
      </c>
      <c r="O1591" t="s">
        <v>15854</v>
      </c>
      <c r="P1591" t="s">
        <v>28</v>
      </c>
      <c r="S1591" t="s">
        <v>33942</v>
      </c>
      <c r="T1591" t="s">
        <v>34233</v>
      </c>
      <c r="AD1591" t="str">
        <f t="shared" si="244"/>
        <v/>
      </c>
      <c r="AE1591" t="str">
        <f t="shared" si="253"/>
        <v/>
      </c>
      <c r="AF1591" t="str">
        <f t="shared" si="250"/>
        <v/>
      </c>
      <c r="AG1591" t="str">
        <f t="shared" si="254"/>
        <v/>
      </c>
      <c r="AH1591" t="str">
        <f t="shared" si="245"/>
        <v/>
      </c>
      <c r="AI1591">
        <v>0.11</v>
      </c>
      <c r="AJ1591" t="str">
        <f t="shared" si="246"/>
        <v/>
      </c>
      <c r="AK1591" t="str">
        <f t="shared" si="252"/>
        <v/>
      </c>
      <c r="AL1591" t="str">
        <f t="shared" si="249"/>
        <v/>
      </c>
    </row>
    <row r="1592" spans="1:38" x14ac:dyDescent="0.2">
      <c r="A1592" t="s">
        <v>15855</v>
      </c>
      <c r="B1592" t="s">
        <v>11686</v>
      </c>
      <c r="C1592" t="s">
        <v>15856</v>
      </c>
      <c r="D1592" s="1">
        <v>37418</v>
      </c>
      <c r="E1592" s="1">
        <v>43456</v>
      </c>
      <c r="F1592" t="s">
        <v>15352</v>
      </c>
      <c r="I1592">
        <v>100</v>
      </c>
      <c r="J1592">
        <v>0</v>
      </c>
      <c r="K1592">
        <v>0</v>
      </c>
      <c r="L1592">
        <v>7951</v>
      </c>
      <c r="M1592">
        <v>7951</v>
      </c>
      <c r="N1592" t="s">
        <v>20</v>
      </c>
      <c r="O1592" t="s">
        <v>15857</v>
      </c>
      <c r="P1592" t="s">
        <v>28</v>
      </c>
      <c r="S1592" t="s">
        <v>33942</v>
      </c>
      <c r="T1592" t="s">
        <v>34233</v>
      </c>
      <c r="AD1592" t="str">
        <f t="shared" si="244"/>
        <v/>
      </c>
      <c r="AE1592" t="str">
        <f t="shared" si="253"/>
        <v/>
      </c>
      <c r="AF1592" t="str">
        <f t="shared" si="250"/>
        <v/>
      </c>
      <c r="AG1592" t="str">
        <f t="shared" si="254"/>
        <v/>
      </c>
      <c r="AH1592" t="str">
        <f t="shared" si="245"/>
        <v/>
      </c>
      <c r="AI1592">
        <v>0.11</v>
      </c>
      <c r="AJ1592" t="str">
        <f t="shared" si="246"/>
        <v/>
      </c>
      <c r="AK1592" t="str">
        <f t="shared" si="252"/>
        <v/>
      </c>
      <c r="AL1592" t="str">
        <f t="shared" si="249"/>
        <v/>
      </c>
    </row>
    <row r="1593" spans="1:38" x14ac:dyDescent="0.2">
      <c r="A1593" t="s">
        <v>12792</v>
      </c>
      <c r="B1593" t="s">
        <v>11686</v>
      </c>
      <c r="C1593" t="s">
        <v>12793</v>
      </c>
      <c r="D1593" s="1">
        <v>36811</v>
      </c>
      <c r="E1593" s="1">
        <v>43456</v>
      </c>
      <c r="F1593" t="s">
        <v>39</v>
      </c>
      <c r="I1593">
        <v>100</v>
      </c>
      <c r="J1593">
        <v>0</v>
      </c>
      <c r="K1593">
        <v>0</v>
      </c>
      <c r="L1593">
        <v>13937</v>
      </c>
      <c r="M1593">
        <v>13937</v>
      </c>
      <c r="N1593" t="s">
        <v>20</v>
      </c>
      <c r="O1593" t="s">
        <v>12794</v>
      </c>
      <c r="P1593" t="s">
        <v>28</v>
      </c>
      <c r="S1593" t="s">
        <v>33942</v>
      </c>
      <c r="T1593" t="s">
        <v>34233</v>
      </c>
      <c r="AD1593" t="str">
        <f t="shared" si="244"/>
        <v/>
      </c>
      <c r="AE1593" t="str">
        <f t="shared" si="253"/>
        <v/>
      </c>
      <c r="AF1593" t="str">
        <f t="shared" si="250"/>
        <v/>
      </c>
      <c r="AG1593" t="str">
        <f t="shared" si="254"/>
        <v/>
      </c>
      <c r="AH1593" t="str">
        <f t="shared" si="245"/>
        <v/>
      </c>
      <c r="AI1593">
        <v>0.11</v>
      </c>
      <c r="AJ1593" t="str">
        <f t="shared" si="246"/>
        <v/>
      </c>
      <c r="AK1593" t="str">
        <f t="shared" si="252"/>
        <v/>
      </c>
      <c r="AL1593" t="str">
        <f t="shared" si="249"/>
        <v/>
      </c>
    </row>
    <row r="1594" spans="1:38" x14ac:dyDescent="0.2">
      <c r="A1594" t="s">
        <v>31028</v>
      </c>
      <c r="B1594" t="s">
        <v>11686</v>
      </c>
      <c r="C1594" t="s">
        <v>31029</v>
      </c>
      <c r="D1594" s="1">
        <v>43859</v>
      </c>
      <c r="E1594" s="1">
        <v>44344</v>
      </c>
      <c r="F1594" t="s">
        <v>39</v>
      </c>
      <c r="I1594">
        <v>100</v>
      </c>
      <c r="J1594">
        <v>0</v>
      </c>
      <c r="K1594">
        <v>0</v>
      </c>
      <c r="L1594">
        <v>93700</v>
      </c>
      <c r="M1594">
        <v>93707</v>
      </c>
      <c r="N1594" t="s">
        <v>401</v>
      </c>
      <c r="O1594" t="s">
        <v>31030</v>
      </c>
      <c r="P1594" t="s">
        <v>2356</v>
      </c>
      <c r="S1594" t="s">
        <v>33942</v>
      </c>
      <c r="T1594" t="s">
        <v>34233</v>
      </c>
      <c r="AD1594" t="str">
        <f t="shared" si="244"/>
        <v/>
      </c>
      <c r="AE1594" t="str">
        <f t="shared" si="253"/>
        <v/>
      </c>
      <c r="AF1594" t="str">
        <f t="shared" si="250"/>
        <v/>
      </c>
      <c r="AG1594" t="str">
        <f t="shared" si="254"/>
        <v/>
      </c>
      <c r="AH1594" t="str">
        <f t="shared" si="245"/>
        <v/>
      </c>
      <c r="AI1594">
        <v>0.11</v>
      </c>
      <c r="AJ1594" t="str">
        <f t="shared" si="246"/>
        <v/>
      </c>
      <c r="AK1594" t="str">
        <f t="shared" si="252"/>
        <v/>
      </c>
      <c r="AL1594" t="str">
        <f t="shared" si="249"/>
        <v/>
      </c>
    </row>
    <row r="1595" spans="1:38" x14ac:dyDescent="0.2">
      <c r="A1595" t="s">
        <v>15010</v>
      </c>
      <c r="B1595" t="s">
        <v>11686</v>
      </c>
      <c r="C1595" t="s">
        <v>15008</v>
      </c>
      <c r="D1595" s="1">
        <v>37299</v>
      </c>
      <c r="E1595" s="1">
        <v>43456</v>
      </c>
      <c r="F1595" t="s">
        <v>39</v>
      </c>
      <c r="I1595">
        <v>100</v>
      </c>
      <c r="J1595">
        <v>0</v>
      </c>
      <c r="K1595">
        <v>0</v>
      </c>
      <c r="L1595">
        <v>28200</v>
      </c>
      <c r="M1595">
        <v>28158</v>
      </c>
      <c r="N1595" t="s">
        <v>401</v>
      </c>
      <c r="O1595" t="s">
        <v>15009</v>
      </c>
      <c r="P1595" t="s">
        <v>28</v>
      </c>
      <c r="S1595" t="s">
        <v>33942</v>
      </c>
      <c r="T1595" t="s">
        <v>34233</v>
      </c>
      <c r="AD1595" t="str">
        <f t="shared" ref="AD1595:AD1658" si="255">IF((S1595="tühi")*(F1595&lt;&gt;"Elamumaa")*(G1595&lt;&gt;"Elamumaa")*(H1595&lt;&gt;"Elamumaa"),IF(Z1595=0,"",Z1595),"")</f>
        <v/>
      </c>
      <c r="AE1595" t="str">
        <f t="shared" si="253"/>
        <v/>
      </c>
      <c r="AF1595" t="str">
        <f t="shared" si="250"/>
        <v/>
      </c>
      <c r="AG1595" t="str">
        <f t="shared" si="254"/>
        <v/>
      </c>
      <c r="AH1595" t="str">
        <f t="shared" si="245"/>
        <v/>
      </c>
      <c r="AI1595">
        <v>0.11</v>
      </c>
      <c r="AJ1595" t="str">
        <f t="shared" si="246"/>
        <v/>
      </c>
      <c r="AK1595" t="str">
        <f t="shared" si="252"/>
        <v/>
      </c>
      <c r="AL1595" t="str">
        <f t="shared" si="249"/>
        <v/>
      </c>
    </row>
    <row r="1596" spans="1:38" x14ac:dyDescent="0.2">
      <c r="A1596" t="s">
        <v>15012</v>
      </c>
      <c r="B1596" t="s">
        <v>11686</v>
      </c>
      <c r="C1596" t="s">
        <v>15008</v>
      </c>
      <c r="D1596" s="1">
        <v>37299</v>
      </c>
      <c r="E1596" s="1">
        <v>43456</v>
      </c>
      <c r="F1596" t="s">
        <v>39</v>
      </c>
      <c r="I1596">
        <v>100</v>
      </c>
      <c r="J1596">
        <v>0</v>
      </c>
      <c r="K1596">
        <v>0</v>
      </c>
      <c r="L1596">
        <v>20400</v>
      </c>
      <c r="M1596">
        <v>20439</v>
      </c>
      <c r="N1596" t="s">
        <v>401</v>
      </c>
      <c r="O1596" t="s">
        <v>15009</v>
      </c>
      <c r="P1596" t="s">
        <v>28</v>
      </c>
      <c r="S1596" t="s">
        <v>33942</v>
      </c>
      <c r="T1596" t="s">
        <v>34233</v>
      </c>
      <c r="AD1596" t="str">
        <f t="shared" si="255"/>
        <v/>
      </c>
      <c r="AE1596" t="str">
        <f t="shared" si="253"/>
        <v/>
      </c>
      <c r="AF1596" t="str">
        <f t="shared" si="250"/>
        <v/>
      </c>
      <c r="AG1596" t="str">
        <f t="shared" si="254"/>
        <v/>
      </c>
      <c r="AH1596" t="str">
        <f t="shared" si="245"/>
        <v/>
      </c>
      <c r="AI1596">
        <v>0.11</v>
      </c>
      <c r="AJ1596" t="str">
        <f t="shared" si="246"/>
        <v/>
      </c>
      <c r="AK1596" t="str">
        <f t="shared" si="252"/>
        <v/>
      </c>
      <c r="AL1596" t="str">
        <f t="shared" si="249"/>
        <v/>
      </c>
    </row>
    <row r="1597" spans="1:38" x14ac:dyDescent="0.2">
      <c r="A1597" t="s">
        <v>29373</v>
      </c>
      <c r="B1597" t="s">
        <v>11686</v>
      </c>
      <c r="C1597" t="s">
        <v>29374</v>
      </c>
      <c r="D1597" s="1">
        <v>43690</v>
      </c>
      <c r="E1597" s="1">
        <v>43690</v>
      </c>
      <c r="F1597" t="s">
        <v>39</v>
      </c>
      <c r="I1597">
        <v>100</v>
      </c>
      <c r="J1597">
        <v>0</v>
      </c>
      <c r="K1597">
        <v>0</v>
      </c>
      <c r="L1597">
        <v>34060</v>
      </c>
      <c r="M1597">
        <v>34060</v>
      </c>
      <c r="N1597" t="s">
        <v>401</v>
      </c>
      <c r="O1597" t="s">
        <v>29372</v>
      </c>
      <c r="P1597" t="s">
        <v>28</v>
      </c>
      <c r="S1597" t="s">
        <v>33942</v>
      </c>
      <c r="T1597" t="s">
        <v>34233</v>
      </c>
      <c r="AD1597" t="str">
        <f t="shared" si="255"/>
        <v/>
      </c>
      <c r="AE1597" t="str">
        <f t="shared" si="253"/>
        <v/>
      </c>
      <c r="AF1597" t="str">
        <f t="shared" si="250"/>
        <v/>
      </c>
      <c r="AG1597" t="str">
        <f t="shared" si="254"/>
        <v/>
      </c>
      <c r="AH1597" t="str">
        <f t="shared" si="245"/>
        <v/>
      </c>
      <c r="AI1597">
        <v>0.11</v>
      </c>
      <c r="AJ1597" t="str">
        <f t="shared" si="246"/>
        <v/>
      </c>
      <c r="AK1597" t="str">
        <f t="shared" si="252"/>
        <v/>
      </c>
      <c r="AL1597" t="str">
        <f t="shared" si="249"/>
        <v/>
      </c>
    </row>
    <row r="1598" spans="1:38" x14ac:dyDescent="0.2">
      <c r="A1598" t="s">
        <v>12206</v>
      </c>
      <c r="B1598" t="s">
        <v>11686</v>
      </c>
      <c r="C1598" t="s">
        <v>12207</v>
      </c>
      <c r="D1598" s="1">
        <v>36612</v>
      </c>
      <c r="E1598" s="1">
        <v>43881</v>
      </c>
      <c r="F1598" t="s">
        <v>39</v>
      </c>
      <c r="I1598">
        <v>100</v>
      </c>
      <c r="J1598">
        <v>0</v>
      </c>
      <c r="K1598">
        <v>0</v>
      </c>
      <c r="L1598">
        <v>14286</v>
      </c>
      <c r="M1598">
        <v>14286</v>
      </c>
      <c r="N1598" t="s">
        <v>20</v>
      </c>
      <c r="O1598" t="s">
        <v>12208</v>
      </c>
      <c r="P1598" t="s">
        <v>28</v>
      </c>
      <c r="S1598" t="s">
        <v>33942</v>
      </c>
      <c r="T1598" t="s">
        <v>34233</v>
      </c>
      <c r="AD1598" t="str">
        <f t="shared" si="255"/>
        <v/>
      </c>
      <c r="AE1598" t="str">
        <f t="shared" si="253"/>
        <v/>
      </c>
      <c r="AF1598" t="str">
        <f t="shared" si="250"/>
        <v/>
      </c>
      <c r="AG1598" t="str">
        <f t="shared" si="254"/>
        <v/>
      </c>
      <c r="AH1598" t="str">
        <f t="shared" si="245"/>
        <v/>
      </c>
      <c r="AI1598">
        <v>0.11</v>
      </c>
      <c r="AJ1598" t="str">
        <f t="shared" si="246"/>
        <v/>
      </c>
      <c r="AK1598" t="str">
        <f t="shared" si="252"/>
        <v/>
      </c>
      <c r="AL1598" t="str">
        <f t="shared" si="249"/>
        <v/>
      </c>
    </row>
    <row r="1599" spans="1:38" x14ac:dyDescent="0.2">
      <c r="A1599" t="s">
        <v>21696</v>
      </c>
      <c r="B1599" t="s">
        <v>11686</v>
      </c>
      <c r="C1599" t="s">
        <v>21697</v>
      </c>
      <c r="D1599" s="1">
        <v>38596</v>
      </c>
      <c r="E1599" s="1">
        <v>44546</v>
      </c>
      <c r="F1599" t="s">
        <v>39</v>
      </c>
      <c r="I1599">
        <v>100</v>
      </c>
      <c r="J1599">
        <v>0</v>
      </c>
      <c r="K1599">
        <v>0</v>
      </c>
      <c r="L1599">
        <v>11171</v>
      </c>
      <c r="M1599">
        <v>11171</v>
      </c>
      <c r="N1599" t="s">
        <v>20</v>
      </c>
      <c r="O1599" t="s">
        <v>21698</v>
      </c>
      <c r="P1599" t="s">
        <v>28</v>
      </c>
      <c r="S1599" t="s">
        <v>33942</v>
      </c>
      <c r="T1599" t="s">
        <v>34233</v>
      </c>
      <c r="AD1599" t="str">
        <f t="shared" si="255"/>
        <v/>
      </c>
      <c r="AE1599" t="str">
        <f t="shared" si="253"/>
        <v/>
      </c>
      <c r="AF1599" t="str">
        <f t="shared" si="250"/>
        <v/>
      </c>
      <c r="AG1599" t="str">
        <f t="shared" si="254"/>
        <v/>
      </c>
      <c r="AH1599" t="str">
        <f t="shared" si="245"/>
        <v/>
      </c>
      <c r="AI1599">
        <v>0.11</v>
      </c>
      <c r="AJ1599" t="str">
        <f t="shared" si="246"/>
        <v/>
      </c>
      <c r="AK1599" t="str">
        <f t="shared" si="252"/>
        <v/>
      </c>
      <c r="AL1599" t="str">
        <f t="shared" si="249"/>
        <v/>
      </c>
    </row>
    <row r="1600" spans="1:38" x14ac:dyDescent="0.2">
      <c r="A1600" t="s">
        <v>13381</v>
      </c>
      <c r="B1600" t="s">
        <v>11686</v>
      </c>
      <c r="C1600" t="s">
        <v>13382</v>
      </c>
      <c r="D1600" s="1">
        <v>36850</v>
      </c>
      <c r="E1600" s="1">
        <v>44582</v>
      </c>
      <c r="F1600" t="s">
        <v>39</v>
      </c>
      <c r="I1600">
        <v>100</v>
      </c>
      <c r="J1600">
        <v>0</v>
      </c>
      <c r="K1600">
        <v>0</v>
      </c>
      <c r="L1600">
        <v>26300</v>
      </c>
      <c r="M1600">
        <v>26294</v>
      </c>
      <c r="N1600" t="s">
        <v>401</v>
      </c>
      <c r="O1600" t="s">
        <v>13383</v>
      </c>
      <c r="P1600" t="s">
        <v>28</v>
      </c>
      <c r="S1600" t="s">
        <v>32627</v>
      </c>
      <c r="T1600" t="s">
        <v>34233</v>
      </c>
      <c r="AD1600" t="str">
        <f t="shared" si="255"/>
        <v/>
      </c>
      <c r="AE1600" t="str">
        <f t="shared" si="253"/>
        <v/>
      </c>
      <c r="AF1600" t="str">
        <f t="shared" si="250"/>
        <v/>
      </c>
      <c r="AG1600" t="str">
        <f t="shared" si="254"/>
        <v/>
      </c>
      <c r="AH1600" t="str">
        <f t="shared" si="245"/>
        <v/>
      </c>
      <c r="AI1600">
        <v>0.11</v>
      </c>
      <c r="AJ1600" t="str">
        <f t="shared" si="246"/>
        <v/>
      </c>
      <c r="AK1600" t="str">
        <f t="shared" si="252"/>
        <v/>
      </c>
      <c r="AL1600" t="str">
        <f t="shared" si="249"/>
        <v/>
      </c>
    </row>
    <row r="1601" spans="1:38" x14ac:dyDescent="0.2">
      <c r="A1601" t="s">
        <v>14350</v>
      </c>
      <c r="B1601" t="s">
        <v>11686</v>
      </c>
      <c r="C1601" t="s">
        <v>14351</v>
      </c>
      <c r="D1601" s="1">
        <v>37160</v>
      </c>
      <c r="E1601" s="1">
        <v>43456</v>
      </c>
      <c r="F1601" t="s">
        <v>39</v>
      </c>
      <c r="I1601">
        <v>100</v>
      </c>
      <c r="J1601">
        <v>0</v>
      </c>
      <c r="K1601">
        <v>0</v>
      </c>
      <c r="L1601">
        <v>21300</v>
      </c>
      <c r="M1601">
        <v>21266</v>
      </c>
      <c r="N1601" t="s">
        <v>401</v>
      </c>
      <c r="O1601" t="s">
        <v>14352</v>
      </c>
      <c r="P1601" t="s">
        <v>28</v>
      </c>
      <c r="S1601" t="s">
        <v>33942</v>
      </c>
      <c r="T1601" t="s">
        <v>34233</v>
      </c>
      <c r="AD1601" t="str">
        <f t="shared" si="255"/>
        <v/>
      </c>
      <c r="AE1601" t="str">
        <f t="shared" si="253"/>
        <v/>
      </c>
      <c r="AF1601" t="str">
        <f t="shared" si="250"/>
        <v/>
      </c>
      <c r="AG1601" t="str">
        <f t="shared" si="254"/>
        <v/>
      </c>
      <c r="AH1601" t="str">
        <f t="shared" si="245"/>
        <v/>
      </c>
      <c r="AI1601">
        <v>0.11</v>
      </c>
      <c r="AJ1601" t="str">
        <f t="shared" si="246"/>
        <v/>
      </c>
      <c r="AK1601" t="str">
        <f t="shared" si="252"/>
        <v/>
      </c>
      <c r="AL1601" t="str">
        <f t="shared" si="249"/>
        <v/>
      </c>
    </row>
    <row r="1602" spans="1:38" x14ac:dyDescent="0.2">
      <c r="A1602" t="s">
        <v>12058</v>
      </c>
      <c r="B1602" t="s">
        <v>11686</v>
      </c>
      <c r="C1602" t="s">
        <v>12059</v>
      </c>
      <c r="D1602" s="1">
        <v>36630</v>
      </c>
      <c r="E1602" s="1">
        <v>44606</v>
      </c>
      <c r="F1602" t="s">
        <v>39</v>
      </c>
      <c r="I1602">
        <v>100</v>
      </c>
      <c r="J1602">
        <v>0</v>
      </c>
      <c r="K1602">
        <v>0</v>
      </c>
      <c r="L1602">
        <v>21200</v>
      </c>
      <c r="M1602">
        <v>21235</v>
      </c>
      <c r="N1602" t="s">
        <v>401</v>
      </c>
      <c r="O1602" t="s">
        <v>12060</v>
      </c>
      <c r="P1602" t="s">
        <v>28</v>
      </c>
      <c r="S1602" t="s">
        <v>33942</v>
      </c>
      <c r="T1602" t="s">
        <v>34233</v>
      </c>
      <c r="AD1602" t="str">
        <f t="shared" si="255"/>
        <v/>
      </c>
      <c r="AE1602" t="str">
        <f t="shared" si="253"/>
        <v/>
      </c>
      <c r="AF1602" t="str">
        <f t="shared" si="250"/>
        <v/>
      </c>
      <c r="AG1602" t="str">
        <f t="shared" si="254"/>
        <v/>
      </c>
      <c r="AH1602" t="str">
        <f t="shared" ref="AH1602:AH1665" si="256">IF(AG1602="","",AG1602*2.7)</f>
        <v/>
      </c>
      <c r="AI1602">
        <v>0.11</v>
      </c>
      <c r="AJ1602" t="str">
        <f t="shared" ref="AJ1602:AJ1665" si="257">IF(COUNTBLANK(AH1602),"",AH1602*AI1602)</f>
        <v/>
      </c>
      <c r="AK1602" t="str">
        <f t="shared" si="252"/>
        <v/>
      </c>
      <c r="AL1602" t="str">
        <f t="shared" si="249"/>
        <v/>
      </c>
    </row>
    <row r="1603" spans="1:38" x14ac:dyDescent="0.2">
      <c r="A1603" t="s">
        <v>23650</v>
      </c>
      <c r="B1603" t="s">
        <v>11686</v>
      </c>
      <c r="C1603" t="s">
        <v>23651</v>
      </c>
      <c r="D1603" s="1">
        <v>39063</v>
      </c>
      <c r="E1603" s="1">
        <v>43951</v>
      </c>
      <c r="F1603" t="s">
        <v>19</v>
      </c>
      <c r="I1603">
        <v>100</v>
      </c>
      <c r="J1603">
        <v>0</v>
      </c>
      <c r="K1603">
        <v>0</v>
      </c>
      <c r="L1603">
        <v>692</v>
      </c>
      <c r="M1603">
        <v>692</v>
      </c>
      <c r="N1603" t="s">
        <v>20</v>
      </c>
      <c r="O1603" t="s">
        <v>23652</v>
      </c>
      <c r="P1603" t="s">
        <v>28</v>
      </c>
      <c r="S1603" t="s">
        <v>32628</v>
      </c>
      <c r="T1603" t="s">
        <v>34350</v>
      </c>
      <c r="AD1603" t="str">
        <f t="shared" si="255"/>
        <v/>
      </c>
      <c r="AE1603" t="str">
        <f t="shared" si="253"/>
        <v/>
      </c>
      <c r="AF1603" t="str">
        <f t="shared" si="250"/>
        <v/>
      </c>
      <c r="AG1603" s="17">
        <v>1</v>
      </c>
      <c r="AH1603">
        <f t="shared" si="256"/>
        <v>2.7</v>
      </c>
      <c r="AI1603">
        <v>0.11</v>
      </c>
      <c r="AJ1603">
        <f t="shared" si="257"/>
        <v>0.29700000000000004</v>
      </c>
      <c r="AK1603" t="str">
        <f t="shared" si="252"/>
        <v/>
      </c>
      <c r="AL1603" t="str">
        <f t="shared" si="249"/>
        <v/>
      </c>
    </row>
    <row r="1604" spans="1:38" x14ac:dyDescent="0.2">
      <c r="A1604" t="s">
        <v>31729</v>
      </c>
      <c r="B1604" t="s">
        <v>11686</v>
      </c>
      <c r="C1604" t="s">
        <v>30858</v>
      </c>
      <c r="D1604" s="1">
        <v>44075</v>
      </c>
      <c r="E1604" s="1">
        <v>44075</v>
      </c>
      <c r="F1604" t="s">
        <v>39</v>
      </c>
      <c r="I1604">
        <v>100</v>
      </c>
      <c r="J1604">
        <v>0</v>
      </c>
      <c r="K1604">
        <v>0</v>
      </c>
      <c r="L1604">
        <v>314</v>
      </c>
      <c r="M1604">
        <v>314</v>
      </c>
      <c r="N1604" t="s">
        <v>20</v>
      </c>
      <c r="O1604" t="s">
        <v>31730</v>
      </c>
      <c r="P1604" t="s">
        <v>28</v>
      </c>
      <c r="S1604" t="s">
        <v>33942</v>
      </c>
      <c r="T1604" t="s">
        <v>34233</v>
      </c>
      <c r="AD1604" t="str">
        <f t="shared" si="255"/>
        <v/>
      </c>
      <c r="AE1604" t="str">
        <f t="shared" si="253"/>
        <v/>
      </c>
      <c r="AF1604" t="str">
        <f t="shared" si="250"/>
        <v/>
      </c>
      <c r="AG1604" t="str">
        <f t="shared" ref="AG1604:AG1610" si="258">IF((S1604&lt;&gt;"tühi")*(AC1604&lt;&gt;""),AC1604,"")</f>
        <v/>
      </c>
      <c r="AH1604" t="str">
        <f t="shared" si="256"/>
        <v/>
      </c>
      <c r="AI1604">
        <v>0.11</v>
      </c>
      <c r="AJ1604" t="str">
        <f t="shared" si="257"/>
        <v/>
      </c>
      <c r="AK1604" t="str">
        <f t="shared" si="252"/>
        <v/>
      </c>
      <c r="AL1604" t="str">
        <f t="shared" si="249"/>
        <v/>
      </c>
    </row>
    <row r="1605" spans="1:38" x14ac:dyDescent="0.2">
      <c r="A1605" t="s">
        <v>23653</v>
      </c>
      <c r="B1605" t="s">
        <v>11686</v>
      </c>
      <c r="C1605" t="s">
        <v>23654</v>
      </c>
      <c r="D1605" s="1">
        <v>39063</v>
      </c>
      <c r="E1605" s="1">
        <v>44546</v>
      </c>
      <c r="F1605" t="s">
        <v>39</v>
      </c>
      <c r="I1605">
        <v>100</v>
      </c>
      <c r="J1605">
        <v>0</v>
      </c>
      <c r="K1605">
        <v>0</v>
      </c>
      <c r="L1605">
        <v>187</v>
      </c>
      <c r="M1605">
        <v>187</v>
      </c>
      <c r="N1605" t="s">
        <v>20</v>
      </c>
      <c r="O1605" t="s">
        <v>23655</v>
      </c>
      <c r="P1605" t="s">
        <v>28</v>
      </c>
      <c r="S1605" t="s">
        <v>32627</v>
      </c>
      <c r="T1605" t="s">
        <v>34363</v>
      </c>
      <c r="AD1605" t="str">
        <f t="shared" si="255"/>
        <v/>
      </c>
      <c r="AE1605" t="str">
        <f t="shared" si="253"/>
        <v/>
      </c>
      <c r="AF1605" t="str">
        <f t="shared" si="250"/>
        <v/>
      </c>
      <c r="AG1605" t="str">
        <f t="shared" si="258"/>
        <v/>
      </c>
      <c r="AH1605" t="str">
        <f t="shared" si="256"/>
        <v/>
      </c>
      <c r="AI1605">
        <v>0.11</v>
      </c>
      <c r="AJ1605" t="str">
        <f t="shared" si="257"/>
        <v/>
      </c>
      <c r="AK1605" t="str">
        <f t="shared" si="252"/>
        <v/>
      </c>
      <c r="AL1605" t="str">
        <f t="shared" si="249"/>
        <v/>
      </c>
    </row>
    <row r="1606" spans="1:38" x14ac:dyDescent="0.2">
      <c r="A1606" t="s">
        <v>12052</v>
      </c>
      <c r="B1606" t="s">
        <v>11686</v>
      </c>
      <c r="C1606" t="s">
        <v>12053</v>
      </c>
      <c r="D1606" s="1">
        <v>36630</v>
      </c>
      <c r="E1606" s="1">
        <v>44546</v>
      </c>
      <c r="F1606" t="s">
        <v>39</v>
      </c>
      <c r="I1606">
        <v>100</v>
      </c>
      <c r="J1606">
        <v>0</v>
      </c>
      <c r="K1606">
        <v>0</v>
      </c>
      <c r="L1606">
        <v>57300</v>
      </c>
      <c r="M1606">
        <v>57315</v>
      </c>
      <c r="N1606" t="s">
        <v>401</v>
      </c>
      <c r="O1606" t="s">
        <v>12054</v>
      </c>
      <c r="P1606" t="s">
        <v>28</v>
      </c>
      <c r="S1606" t="s">
        <v>33942</v>
      </c>
      <c r="T1606" t="s">
        <v>34233</v>
      </c>
      <c r="AD1606" t="str">
        <f t="shared" si="255"/>
        <v/>
      </c>
      <c r="AE1606" t="str">
        <f t="shared" si="253"/>
        <v/>
      </c>
      <c r="AF1606" t="str">
        <f t="shared" si="250"/>
        <v/>
      </c>
      <c r="AG1606" t="str">
        <f t="shared" si="258"/>
        <v/>
      </c>
      <c r="AH1606" t="str">
        <f t="shared" si="256"/>
        <v/>
      </c>
      <c r="AI1606">
        <v>0.11</v>
      </c>
      <c r="AJ1606" t="str">
        <f t="shared" si="257"/>
        <v/>
      </c>
      <c r="AK1606" t="str">
        <f t="shared" si="252"/>
        <v/>
      </c>
      <c r="AL1606" t="str">
        <f t="shared" si="249"/>
        <v/>
      </c>
    </row>
    <row r="1607" spans="1:38" x14ac:dyDescent="0.2">
      <c r="A1607" t="s">
        <v>19053</v>
      </c>
      <c r="B1607" t="s">
        <v>11686</v>
      </c>
      <c r="C1607" t="s">
        <v>19054</v>
      </c>
      <c r="D1607" s="1">
        <v>38068</v>
      </c>
      <c r="E1607" s="1">
        <v>43456</v>
      </c>
      <c r="F1607" t="s">
        <v>39</v>
      </c>
      <c r="I1607">
        <v>100</v>
      </c>
      <c r="J1607">
        <v>0</v>
      </c>
      <c r="K1607">
        <v>0</v>
      </c>
      <c r="L1607">
        <v>16485</v>
      </c>
      <c r="M1607">
        <v>16485</v>
      </c>
      <c r="N1607" t="s">
        <v>20</v>
      </c>
      <c r="O1607" t="s">
        <v>19055</v>
      </c>
      <c r="P1607" t="s">
        <v>28</v>
      </c>
      <c r="S1607" t="s">
        <v>33942</v>
      </c>
      <c r="T1607" t="s">
        <v>34233</v>
      </c>
      <c r="AD1607" t="str">
        <f t="shared" si="255"/>
        <v/>
      </c>
      <c r="AE1607" t="str">
        <f t="shared" si="253"/>
        <v/>
      </c>
      <c r="AF1607" t="str">
        <f t="shared" si="250"/>
        <v/>
      </c>
      <c r="AG1607" t="str">
        <f t="shared" si="258"/>
        <v/>
      </c>
      <c r="AH1607" t="str">
        <f t="shared" si="256"/>
        <v/>
      </c>
      <c r="AI1607">
        <v>0.11</v>
      </c>
      <c r="AJ1607" t="str">
        <f t="shared" si="257"/>
        <v/>
      </c>
      <c r="AK1607" t="str">
        <f t="shared" si="252"/>
        <v/>
      </c>
      <c r="AL1607" t="str">
        <f t="shared" si="249"/>
        <v/>
      </c>
    </row>
    <row r="1608" spans="1:38" x14ac:dyDescent="0.2">
      <c r="A1608" t="s">
        <v>13361</v>
      </c>
      <c r="B1608" t="s">
        <v>11686</v>
      </c>
      <c r="C1608" t="s">
        <v>13362</v>
      </c>
      <c r="D1608" s="1">
        <v>36850</v>
      </c>
      <c r="E1608" s="1">
        <v>44546</v>
      </c>
      <c r="F1608" t="s">
        <v>39</v>
      </c>
      <c r="I1608">
        <v>100</v>
      </c>
      <c r="J1608">
        <v>0</v>
      </c>
      <c r="K1608">
        <v>0</v>
      </c>
      <c r="L1608">
        <v>1532</v>
      </c>
      <c r="M1608">
        <v>1532</v>
      </c>
      <c r="N1608" t="s">
        <v>20</v>
      </c>
      <c r="O1608" t="s">
        <v>13363</v>
      </c>
      <c r="P1608" t="s">
        <v>28</v>
      </c>
      <c r="S1608" t="s">
        <v>33942</v>
      </c>
      <c r="T1608" t="s">
        <v>34233</v>
      </c>
      <c r="AD1608" t="str">
        <f t="shared" si="255"/>
        <v/>
      </c>
      <c r="AE1608" t="str">
        <f t="shared" si="253"/>
        <v/>
      </c>
      <c r="AF1608" t="str">
        <f t="shared" si="250"/>
        <v/>
      </c>
      <c r="AG1608" t="str">
        <f t="shared" si="258"/>
        <v/>
      </c>
      <c r="AH1608" t="str">
        <f t="shared" si="256"/>
        <v/>
      </c>
      <c r="AI1608">
        <v>0.11</v>
      </c>
      <c r="AJ1608" t="str">
        <f t="shared" si="257"/>
        <v/>
      </c>
      <c r="AK1608" t="str">
        <f t="shared" si="252"/>
        <v/>
      </c>
      <c r="AL1608" t="str">
        <f t="shared" si="249"/>
        <v/>
      </c>
    </row>
    <row r="1609" spans="1:38" x14ac:dyDescent="0.2">
      <c r="A1609" t="s">
        <v>16442</v>
      </c>
      <c r="B1609" t="s">
        <v>11686</v>
      </c>
      <c r="C1609" t="s">
        <v>16443</v>
      </c>
      <c r="D1609" s="1">
        <v>37554</v>
      </c>
      <c r="E1609" s="1">
        <v>43951</v>
      </c>
      <c r="F1609" t="s">
        <v>15352</v>
      </c>
      <c r="I1609">
        <v>100</v>
      </c>
      <c r="J1609">
        <v>0</v>
      </c>
      <c r="K1609">
        <v>0</v>
      </c>
      <c r="L1609">
        <v>7891</v>
      </c>
      <c r="M1609">
        <v>7891</v>
      </c>
      <c r="N1609" t="s">
        <v>20</v>
      </c>
      <c r="O1609" t="s">
        <v>16441</v>
      </c>
      <c r="P1609" t="s">
        <v>28</v>
      </c>
      <c r="S1609" t="s">
        <v>33942</v>
      </c>
      <c r="T1609" t="s">
        <v>34233</v>
      </c>
      <c r="AD1609" t="str">
        <f t="shared" si="255"/>
        <v/>
      </c>
      <c r="AE1609" t="str">
        <f t="shared" si="253"/>
        <v/>
      </c>
      <c r="AF1609" t="str">
        <f t="shared" si="250"/>
        <v/>
      </c>
      <c r="AG1609" t="str">
        <f t="shared" si="258"/>
        <v/>
      </c>
      <c r="AH1609" t="str">
        <f t="shared" si="256"/>
        <v/>
      </c>
      <c r="AI1609">
        <v>0.11</v>
      </c>
      <c r="AJ1609" t="str">
        <f t="shared" si="257"/>
        <v/>
      </c>
      <c r="AK1609" t="str">
        <f t="shared" si="252"/>
        <v/>
      </c>
      <c r="AL1609" t="str">
        <f t="shared" si="249"/>
        <v/>
      </c>
    </row>
    <row r="1610" spans="1:38" x14ac:dyDescent="0.2">
      <c r="A1610" t="s">
        <v>15749</v>
      </c>
      <c r="B1610" t="s">
        <v>11686</v>
      </c>
      <c r="C1610" t="s">
        <v>15744</v>
      </c>
      <c r="D1610" s="1">
        <v>37418</v>
      </c>
      <c r="E1610" s="1">
        <v>43456</v>
      </c>
      <c r="F1610" t="s">
        <v>39</v>
      </c>
      <c r="G1610" t="s">
        <v>15348</v>
      </c>
      <c r="H1610" t="s">
        <v>15352</v>
      </c>
      <c r="I1610">
        <v>35</v>
      </c>
      <c r="J1610">
        <v>35</v>
      </c>
      <c r="K1610">
        <v>30</v>
      </c>
      <c r="L1610">
        <v>18034</v>
      </c>
      <c r="M1610">
        <v>18034</v>
      </c>
      <c r="N1610" t="s">
        <v>20</v>
      </c>
      <c r="O1610" t="s">
        <v>15745</v>
      </c>
      <c r="P1610" t="s">
        <v>28</v>
      </c>
      <c r="S1610" t="s">
        <v>33942</v>
      </c>
      <c r="T1610" t="s">
        <v>34233</v>
      </c>
      <c r="AD1610" t="str">
        <f t="shared" si="255"/>
        <v/>
      </c>
      <c r="AE1610" t="str">
        <f t="shared" si="253"/>
        <v/>
      </c>
      <c r="AF1610" t="str">
        <f t="shared" si="250"/>
        <v/>
      </c>
      <c r="AG1610" t="str">
        <f t="shared" si="258"/>
        <v/>
      </c>
      <c r="AH1610" t="str">
        <f t="shared" si="256"/>
        <v/>
      </c>
      <c r="AI1610">
        <v>0.11</v>
      </c>
      <c r="AJ1610" t="str">
        <f t="shared" si="257"/>
        <v/>
      </c>
      <c r="AK1610" t="str">
        <f t="shared" si="252"/>
        <v/>
      </c>
      <c r="AL1610" t="str">
        <f t="shared" si="249"/>
        <v/>
      </c>
    </row>
    <row r="1611" spans="1:38" x14ac:dyDescent="0.2">
      <c r="A1611" t="s">
        <v>21685</v>
      </c>
      <c r="B1611" t="s">
        <v>11686</v>
      </c>
      <c r="C1611" t="s">
        <v>21686</v>
      </c>
      <c r="D1611" s="1">
        <v>38596</v>
      </c>
      <c r="E1611" s="1">
        <v>43456</v>
      </c>
      <c r="F1611" t="s">
        <v>19</v>
      </c>
      <c r="I1611">
        <v>100</v>
      </c>
      <c r="J1611">
        <v>0</v>
      </c>
      <c r="K1611">
        <v>0</v>
      </c>
      <c r="L1611">
        <v>6371</v>
      </c>
      <c r="M1611">
        <v>6371</v>
      </c>
      <c r="N1611" t="s">
        <v>20</v>
      </c>
      <c r="O1611" t="s">
        <v>21687</v>
      </c>
      <c r="P1611" t="s">
        <v>28</v>
      </c>
      <c r="S1611" t="s">
        <v>33800</v>
      </c>
      <c r="T1611" t="s">
        <v>34349</v>
      </c>
      <c r="AD1611" t="str">
        <f t="shared" si="255"/>
        <v/>
      </c>
      <c r="AE1611" t="str">
        <f t="shared" si="253"/>
        <v/>
      </c>
      <c r="AF1611" t="str">
        <f t="shared" si="250"/>
        <v/>
      </c>
      <c r="AG1611" s="17">
        <v>1</v>
      </c>
      <c r="AH1611">
        <f t="shared" si="256"/>
        <v>2.7</v>
      </c>
      <c r="AI1611">
        <v>0.11</v>
      </c>
      <c r="AJ1611">
        <f t="shared" si="257"/>
        <v>0.29700000000000004</v>
      </c>
      <c r="AK1611" t="str">
        <f t="shared" si="252"/>
        <v/>
      </c>
      <c r="AL1611" t="str">
        <f t="shared" si="249"/>
        <v/>
      </c>
    </row>
    <row r="1612" spans="1:38" x14ac:dyDescent="0.2">
      <c r="A1612" t="s">
        <v>21688</v>
      </c>
      <c r="B1612" t="s">
        <v>11686</v>
      </c>
      <c r="C1612" t="s">
        <v>21686</v>
      </c>
      <c r="D1612" s="1">
        <v>38596</v>
      </c>
      <c r="E1612" s="1">
        <v>44557</v>
      </c>
      <c r="F1612" t="s">
        <v>39</v>
      </c>
      <c r="I1612">
        <v>100</v>
      </c>
      <c r="J1612">
        <v>0</v>
      </c>
      <c r="K1612">
        <v>0</v>
      </c>
      <c r="L1612">
        <v>18481</v>
      </c>
      <c r="M1612">
        <v>18481</v>
      </c>
      <c r="N1612" t="s">
        <v>20</v>
      </c>
      <c r="O1612" t="s">
        <v>21689</v>
      </c>
      <c r="P1612" t="s">
        <v>28</v>
      </c>
      <c r="S1612" t="s">
        <v>33942</v>
      </c>
      <c r="T1612" t="s">
        <v>34233</v>
      </c>
      <c r="AD1612" t="str">
        <f t="shared" si="255"/>
        <v/>
      </c>
      <c r="AE1612" t="str">
        <f t="shared" si="253"/>
        <v/>
      </c>
      <c r="AF1612" t="str">
        <f t="shared" si="250"/>
        <v/>
      </c>
      <c r="AG1612" t="str">
        <f t="shared" ref="AG1612:AG1623" si="259">IF((S1612&lt;&gt;"tühi")*(AC1612&lt;&gt;""),AC1612,"")</f>
        <v/>
      </c>
      <c r="AH1612" t="str">
        <f t="shared" si="256"/>
        <v/>
      </c>
      <c r="AI1612">
        <v>0.11</v>
      </c>
      <c r="AJ1612" t="str">
        <f t="shared" si="257"/>
        <v/>
      </c>
      <c r="AK1612" t="str">
        <f t="shared" si="252"/>
        <v/>
      </c>
      <c r="AL1612" t="str">
        <f t="shared" si="249"/>
        <v/>
      </c>
    </row>
    <row r="1613" spans="1:38" x14ac:dyDescent="0.2">
      <c r="A1613" t="s">
        <v>21690</v>
      </c>
      <c r="B1613" t="s">
        <v>11686</v>
      </c>
      <c r="C1613" t="s">
        <v>21686</v>
      </c>
      <c r="D1613" s="1">
        <v>38596</v>
      </c>
      <c r="E1613" s="1">
        <v>43456</v>
      </c>
      <c r="F1613" t="s">
        <v>39</v>
      </c>
      <c r="I1613">
        <v>100</v>
      </c>
      <c r="J1613">
        <v>0</v>
      </c>
      <c r="K1613">
        <v>0</v>
      </c>
      <c r="L1613">
        <v>15747</v>
      </c>
      <c r="M1613">
        <v>15747</v>
      </c>
      <c r="N1613" t="s">
        <v>20</v>
      </c>
      <c r="O1613" t="s">
        <v>21691</v>
      </c>
      <c r="P1613" t="s">
        <v>28</v>
      </c>
      <c r="S1613" t="s">
        <v>33942</v>
      </c>
      <c r="T1613" t="s">
        <v>34233</v>
      </c>
      <c r="AD1613" t="str">
        <f t="shared" si="255"/>
        <v/>
      </c>
      <c r="AE1613" t="str">
        <f t="shared" si="253"/>
        <v/>
      </c>
      <c r="AF1613" t="str">
        <f t="shared" si="250"/>
        <v/>
      </c>
      <c r="AG1613" t="str">
        <f t="shared" si="259"/>
        <v/>
      </c>
      <c r="AH1613" t="str">
        <f t="shared" si="256"/>
        <v/>
      </c>
      <c r="AI1613">
        <v>0.11</v>
      </c>
      <c r="AJ1613" t="str">
        <f t="shared" si="257"/>
        <v/>
      </c>
      <c r="AK1613" t="str">
        <f t="shared" si="252"/>
        <v/>
      </c>
      <c r="AL1613" t="str">
        <f t="shared" si="249"/>
        <v/>
      </c>
    </row>
    <row r="1614" spans="1:38" x14ac:dyDescent="0.2">
      <c r="A1614" t="s">
        <v>30577</v>
      </c>
      <c r="B1614" t="s">
        <v>11686</v>
      </c>
      <c r="C1614" t="s">
        <v>30578</v>
      </c>
      <c r="D1614" s="1">
        <v>43859</v>
      </c>
      <c r="E1614" s="1">
        <v>43859</v>
      </c>
      <c r="F1614" t="s">
        <v>15348</v>
      </c>
      <c r="I1614">
        <v>100</v>
      </c>
      <c r="J1614">
        <v>0</v>
      </c>
      <c r="K1614">
        <v>0</v>
      </c>
      <c r="L1614">
        <v>401</v>
      </c>
      <c r="M1614">
        <v>401</v>
      </c>
      <c r="N1614" t="s">
        <v>20</v>
      </c>
      <c r="P1614" t="s">
        <v>30340</v>
      </c>
      <c r="S1614" t="s">
        <v>33942</v>
      </c>
      <c r="T1614" t="s">
        <v>34233</v>
      </c>
      <c r="AD1614" t="str">
        <f t="shared" si="255"/>
        <v/>
      </c>
      <c r="AE1614" t="str">
        <f t="shared" si="253"/>
        <v/>
      </c>
      <c r="AF1614" t="str">
        <f t="shared" si="250"/>
        <v/>
      </c>
      <c r="AG1614" t="str">
        <f t="shared" si="259"/>
        <v/>
      </c>
      <c r="AH1614" t="str">
        <f t="shared" si="256"/>
        <v/>
      </c>
      <c r="AI1614">
        <v>0.11</v>
      </c>
      <c r="AJ1614" t="str">
        <f t="shared" si="257"/>
        <v/>
      </c>
      <c r="AK1614" t="str">
        <f t="shared" si="252"/>
        <v/>
      </c>
      <c r="AL1614" t="str">
        <f t="shared" si="249"/>
        <v/>
      </c>
    </row>
    <row r="1615" spans="1:38" x14ac:dyDescent="0.2">
      <c r="A1615" t="s">
        <v>13358</v>
      </c>
      <c r="B1615" t="s">
        <v>11686</v>
      </c>
      <c r="C1615" t="s">
        <v>13359</v>
      </c>
      <c r="D1615" s="1">
        <v>36850</v>
      </c>
      <c r="E1615" s="1">
        <v>44546</v>
      </c>
      <c r="F1615" t="s">
        <v>39</v>
      </c>
      <c r="I1615">
        <v>100</v>
      </c>
      <c r="J1615">
        <v>0</v>
      </c>
      <c r="K1615">
        <v>0</v>
      </c>
      <c r="L1615">
        <v>776</v>
      </c>
      <c r="M1615">
        <v>776</v>
      </c>
      <c r="N1615" t="s">
        <v>20</v>
      </c>
      <c r="O1615" t="s">
        <v>13360</v>
      </c>
      <c r="P1615" t="s">
        <v>28</v>
      </c>
      <c r="S1615" t="s">
        <v>33942</v>
      </c>
      <c r="T1615" t="s">
        <v>34233</v>
      </c>
      <c r="AD1615" t="str">
        <f t="shared" si="255"/>
        <v/>
      </c>
      <c r="AE1615" t="str">
        <f t="shared" si="253"/>
        <v/>
      </c>
      <c r="AF1615" t="str">
        <f t="shared" si="250"/>
        <v/>
      </c>
      <c r="AG1615" t="str">
        <f t="shared" si="259"/>
        <v/>
      </c>
      <c r="AH1615" t="str">
        <f t="shared" si="256"/>
        <v/>
      </c>
      <c r="AI1615">
        <v>0.11</v>
      </c>
      <c r="AJ1615" t="str">
        <f t="shared" si="257"/>
        <v/>
      </c>
      <c r="AK1615" t="str">
        <f t="shared" si="252"/>
        <v/>
      </c>
      <c r="AL1615" t="str">
        <f t="shared" si="249"/>
        <v/>
      </c>
    </row>
    <row r="1616" spans="1:38" x14ac:dyDescent="0.2">
      <c r="A1616" t="s">
        <v>11967</v>
      </c>
      <c r="B1616" t="s">
        <v>11686</v>
      </c>
      <c r="C1616" t="s">
        <v>11968</v>
      </c>
      <c r="D1616" s="1">
        <v>36630</v>
      </c>
      <c r="E1616" s="1">
        <v>44606</v>
      </c>
      <c r="F1616" t="s">
        <v>39</v>
      </c>
      <c r="I1616">
        <v>100</v>
      </c>
      <c r="J1616">
        <v>0</v>
      </c>
      <c r="K1616">
        <v>0</v>
      </c>
      <c r="L1616">
        <v>3452</v>
      </c>
      <c r="M1616">
        <v>3452</v>
      </c>
      <c r="N1616" t="s">
        <v>20</v>
      </c>
      <c r="O1616" t="s">
        <v>11969</v>
      </c>
      <c r="P1616" t="s">
        <v>2356</v>
      </c>
      <c r="S1616" t="s">
        <v>33942</v>
      </c>
      <c r="T1616" t="s">
        <v>34233</v>
      </c>
      <c r="AD1616" t="str">
        <f t="shared" si="255"/>
        <v/>
      </c>
      <c r="AE1616" t="str">
        <f t="shared" si="253"/>
        <v/>
      </c>
      <c r="AF1616" t="str">
        <f t="shared" si="250"/>
        <v/>
      </c>
      <c r="AG1616" t="str">
        <f t="shared" si="259"/>
        <v/>
      </c>
      <c r="AH1616" t="str">
        <f t="shared" si="256"/>
        <v/>
      </c>
      <c r="AI1616">
        <v>0.11</v>
      </c>
      <c r="AJ1616" t="str">
        <f t="shared" si="257"/>
        <v/>
      </c>
      <c r="AK1616" t="str">
        <f t="shared" si="252"/>
        <v/>
      </c>
      <c r="AL1616" t="str">
        <f t="shared" si="249"/>
        <v/>
      </c>
    </row>
    <row r="1617" spans="1:38" x14ac:dyDescent="0.2">
      <c r="A1617" t="s">
        <v>26560</v>
      </c>
      <c r="B1617" t="s">
        <v>11686</v>
      </c>
      <c r="C1617" t="s">
        <v>26561</v>
      </c>
      <c r="D1617" s="1">
        <v>41348</v>
      </c>
      <c r="E1617" s="1">
        <v>44396</v>
      </c>
      <c r="F1617" t="s">
        <v>39</v>
      </c>
      <c r="I1617">
        <v>100</v>
      </c>
      <c r="J1617">
        <v>0</v>
      </c>
      <c r="K1617">
        <v>0</v>
      </c>
      <c r="L1617">
        <v>15624</v>
      </c>
      <c r="M1617">
        <v>15624</v>
      </c>
      <c r="N1617" t="s">
        <v>20</v>
      </c>
      <c r="O1617" t="s">
        <v>26562</v>
      </c>
      <c r="P1617" t="s">
        <v>28</v>
      </c>
      <c r="S1617" t="s">
        <v>33942</v>
      </c>
      <c r="T1617" t="s">
        <v>34233</v>
      </c>
      <c r="AD1617" t="str">
        <f t="shared" si="255"/>
        <v/>
      </c>
      <c r="AE1617" t="str">
        <f t="shared" si="253"/>
        <v/>
      </c>
      <c r="AF1617" t="str">
        <f t="shared" si="250"/>
        <v/>
      </c>
      <c r="AG1617" t="str">
        <f t="shared" si="259"/>
        <v/>
      </c>
      <c r="AH1617" t="str">
        <f t="shared" si="256"/>
        <v/>
      </c>
      <c r="AI1617">
        <v>0.11</v>
      </c>
      <c r="AJ1617" t="str">
        <f t="shared" si="257"/>
        <v/>
      </c>
      <c r="AK1617" t="str">
        <f t="shared" si="252"/>
        <v/>
      </c>
      <c r="AL1617" t="str">
        <f t="shared" si="249"/>
        <v/>
      </c>
    </row>
    <row r="1618" spans="1:38" x14ac:dyDescent="0.2">
      <c r="A1618" t="s">
        <v>26321</v>
      </c>
      <c r="B1618" t="s">
        <v>640</v>
      </c>
      <c r="C1618" t="s">
        <v>26322</v>
      </c>
      <c r="D1618" s="1">
        <v>41177</v>
      </c>
      <c r="E1618" s="1">
        <v>43456</v>
      </c>
      <c r="F1618" t="s">
        <v>15352</v>
      </c>
      <c r="G1618" t="s">
        <v>39</v>
      </c>
      <c r="I1618">
        <v>90</v>
      </c>
      <c r="J1618">
        <v>10</v>
      </c>
      <c r="K1618">
        <v>0</v>
      </c>
      <c r="L1618">
        <v>45400</v>
      </c>
      <c r="M1618">
        <v>45429</v>
      </c>
      <c r="N1618" t="s">
        <v>401</v>
      </c>
      <c r="O1618" t="s">
        <v>26323</v>
      </c>
      <c r="P1618" t="s">
        <v>28</v>
      </c>
      <c r="S1618" t="s">
        <v>33942</v>
      </c>
      <c r="T1618" t="s">
        <v>34233</v>
      </c>
      <c r="V1618" t="s">
        <v>32795</v>
      </c>
      <c r="AD1618" t="str">
        <f t="shared" si="255"/>
        <v/>
      </c>
      <c r="AE1618" t="str">
        <f t="shared" si="253"/>
        <v/>
      </c>
      <c r="AF1618" t="str">
        <f t="shared" si="250"/>
        <v/>
      </c>
      <c r="AG1618" t="str">
        <f t="shared" si="259"/>
        <v/>
      </c>
      <c r="AH1618" t="str">
        <f t="shared" si="256"/>
        <v/>
      </c>
      <c r="AI1618">
        <v>0.11</v>
      </c>
      <c r="AJ1618" t="str">
        <f t="shared" si="257"/>
        <v/>
      </c>
      <c r="AK1618" t="str">
        <f t="shared" si="252"/>
        <v/>
      </c>
      <c r="AL1618" t="str">
        <f t="shared" si="249"/>
        <v/>
      </c>
    </row>
    <row r="1619" spans="1:38" x14ac:dyDescent="0.2">
      <c r="A1619" t="s">
        <v>13194</v>
      </c>
      <c r="B1619" t="s">
        <v>640</v>
      </c>
      <c r="C1619" t="s">
        <v>13195</v>
      </c>
      <c r="D1619" s="1">
        <v>36811</v>
      </c>
      <c r="E1619" s="1">
        <v>43951</v>
      </c>
      <c r="F1619" t="s">
        <v>39</v>
      </c>
      <c r="I1619">
        <v>100</v>
      </c>
      <c r="J1619">
        <v>0</v>
      </c>
      <c r="K1619">
        <v>0</v>
      </c>
      <c r="L1619">
        <v>6513</v>
      </c>
      <c r="M1619">
        <v>6513</v>
      </c>
      <c r="N1619" t="s">
        <v>20</v>
      </c>
      <c r="O1619" t="s">
        <v>13196</v>
      </c>
      <c r="P1619" t="s">
        <v>28</v>
      </c>
      <c r="S1619" t="s">
        <v>33942</v>
      </c>
      <c r="T1619" t="s">
        <v>34233</v>
      </c>
      <c r="AD1619" t="str">
        <f t="shared" si="255"/>
        <v/>
      </c>
      <c r="AE1619" t="str">
        <f t="shared" si="253"/>
        <v/>
      </c>
      <c r="AF1619" t="str">
        <f t="shared" si="250"/>
        <v/>
      </c>
      <c r="AG1619" t="str">
        <f t="shared" si="259"/>
        <v/>
      </c>
      <c r="AH1619" t="str">
        <f t="shared" si="256"/>
        <v/>
      </c>
      <c r="AI1619">
        <v>0.11</v>
      </c>
      <c r="AJ1619" t="str">
        <f t="shared" si="257"/>
        <v/>
      </c>
      <c r="AK1619" t="str">
        <f t="shared" si="252"/>
        <v/>
      </c>
      <c r="AL1619" t="str">
        <f t="shared" si="249"/>
        <v/>
      </c>
    </row>
    <row r="1620" spans="1:38" x14ac:dyDescent="0.2">
      <c r="A1620" t="s">
        <v>30255</v>
      </c>
      <c r="B1620" t="s">
        <v>640</v>
      </c>
      <c r="C1620" t="s">
        <v>30256</v>
      </c>
      <c r="D1620" s="1">
        <v>43822</v>
      </c>
      <c r="E1620" s="1">
        <v>43822</v>
      </c>
      <c r="F1620" t="s">
        <v>39</v>
      </c>
      <c r="I1620">
        <v>100</v>
      </c>
      <c r="J1620">
        <v>0</v>
      </c>
      <c r="K1620">
        <v>0</v>
      </c>
      <c r="L1620">
        <v>1024</v>
      </c>
      <c r="M1620">
        <v>1024</v>
      </c>
      <c r="N1620" t="s">
        <v>20</v>
      </c>
      <c r="O1620" t="s">
        <v>30257</v>
      </c>
      <c r="P1620" t="s">
        <v>2356</v>
      </c>
      <c r="S1620" t="s">
        <v>33942</v>
      </c>
      <c r="T1620" t="s">
        <v>34233</v>
      </c>
      <c r="AD1620" t="str">
        <f t="shared" si="255"/>
        <v/>
      </c>
      <c r="AE1620" t="str">
        <f t="shared" ref="AE1620:AE1643" si="260">IF((S1620="tühi")*(AC1620&lt;&gt;""),AC1620,"")</f>
        <v/>
      </c>
      <c r="AF1620" t="str">
        <f t="shared" si="250"/>
        <v/>
      </c>
      <c r="AG1620" t="str">
        <f t="shared" si="259"/>
        <v/>
      </c>
      <c r="AH1620" t="str">
        <f t="shared" si="256"/>
        <v/>
      </c>
      <c r="AI1620">
        <v>0.11</v>
      </c>
      <c r="AJ1620" t="str">
        <f t="shared" si="257"/>
        <v/>
      </c>
      <c r="AK1620" t="str">
        <f t="shared" si="252"/>
        <v/>
      </c>
      <c r="AL1620" t="str">
        <f t="shared" si="249"/>
        <v/>
      </c>
    </row>
    <row r="1621" spans="1:38" x14ac:dyDescent="0.2">
      <c r="A1621" t="s">
        <v>15001</v>
      </c>
      <c r="B1621" t="s">
        <v>640</v>
      </c>
      <c r="C1621" t="s">
        <v>15002</v>
      </c>
      <c r="D1621" s="1">
        <v>37368</v>
      </c>
      <c r="E1621" s="1">
        <v>43456</v>
      </c>
      <c r="F1621" t="s">
        <v>39</v>
      </c>
      <c r="I1621">
        <v>100</v>
      </c>
      <c r="J1621">
        <v>0</v>
      </c>
      <c r="K1621">
        <v>0</v>
      </c>
      <c r="L1621">
        <v>22600</v>
      </c>
      <c r="M1621">
        <v>22556</v>
      </c>
      <c r="N1621" t="s">
        <v>401</v>
      </c>
      <c r="O1621" t="s">
        <v>15003</v>
      </c>
      <c r="P1621" t="s">
        <v>28</v>
      </c>
      <c r="S1621" t="s">
        <v>33942</v>
      </c>
      <c r="T1621" t="s">
        <v>34233</v>
      </c>
      <c r="AD1621" t="str">
        <f t="shared" si="255"/>
        <v/>
      </c>
      <c r="AE1621" t="str">
        <f t="shared" si="260"/>
        <v/>
      </c>
      <c r="AF1621" t="str">
        <f t="shared" si="250"/>
        <v/>
      </c>
      <c r="AG1621" t="str">
        <f t="shared" si="259"/>
        <v/>
      </c>
      <c r="AH1621" t="str">
        <f t="shared" si="256"/>
        <v/>
      </c>
      <c r="AI1621">
        <v>0.11</v>
      </c>
      <c r="AJ1621" t="str">
        <f t="shared" si="257"/>
        <v/>
      </c>
      <c r="AK1621" t="str">
        <f t="shared" si="252"/>
        <v/>
      </c>
      <c r="AL1621" t="str">
        <f t="shared" si="249"/>
        <v/>
      </c>
    </row>
    <row r="1622" spans="1:38" x14ac:dyDescent="0.2">
      <c r="A1622" t="s">
        <v>15029</v>
      </c>
      <c r="B1622" t="s">
        <v>640</v>
      </c>
      <c r="C1622" t="s">
        <v>15002</v>
      </c>
      <c r="D1622" s="1">
        <v>37368</v>
      </c>
      <c r="E1622" s="1">
        <v>43951</v>
      </c>
      <c r="F1622" t="s">
        <v>39</v>
      </c>
      <c r="I1622">
        <v>100</v>
      </c>
      <c r="J1622">
        <v>0</v>
      </c>
      <c r="K1622">
        <v>0</v>
      </c>
      <c r="L1622">
        <v>14865</v>
      </c>
      <c r="M1622">
        <v>14865</v>
      </c>
      <c r="N1622" t="s">
        <v>20</v>
      </c>
      <c r="O1622" t="s">
        <v>15003</v>
      </c>
      <c r="P1622" t="s">
        <v>28</v>
      </c>
      <c r="S1622" t="s">
        <v>33942</v>
      </c>
      <c r="T1622" t="s">
        <v>34233</v>
      </c>
      <c r="AD1622" t="str">
        <f t="shared" si="255"/>
        <v/>
      </c>
      <c r="AE1622" t="str">
        <f t="shared" si="260"/>
        <v/>
      </c>
      <c r="AF1622" t="str">
        <f t="shared" si="250"/>
        <v/>
      </c>
      <c r="AG1622" t="str">
        <f t="shared" si="259"/>
        <v/>
      </c>
      <c r="AH1622" t="str">
        <f t="shared" si="256"/>
        <v/>
      </c>
      <c r="AI1622">
        <v>0.11</v>
      </c>
      <c r="AJ1622" t="str">
        <f t="shared" si="257"/>
        <v/>
      </c>
      <c r="AK1622" t="str">
        <f t="shared" si="252"/>
        <v/>
      </c>
      <c r="AL1622" t="str">
        <f t="shared" si="249"/>
        <v/>
      </c>
    </row>
    <row r="1623" spans="1:38" x14ac:dyDescent="0.2">
      <c r="A1623" t="s">
        <v>15030</v>
      </c>
      <c r="B1623" t="s">
        <v>640</v>
      </c>
      <c r="C1623" t="s">
        <v>15002</v>
      </c>
      <c r="D1623" s="1">
        <v>37368</v>
      </c>
      <c r="E1623" s="1">
        <v>43951</v>
      </c>
      <c r="F1623" t="s">
        <v>39</v>
      </c>
      <c r="I1623">
        <v>100</v>
      </c>
      <c r="J1623">
        <v>0</v>
      </c>
      <c r="K1623">
        <v>0</v>
      </c>
      <c r="L1623">
        <v>3234</v>
      </c>
      <c r="M1623">
        <v>3234</v>
      </c>
      <c r="N1623" t="s">
        <v>20</v>
      </c>
      <c r="O1623" t="s">
        <v>15003</v>
      </c>
      <c r="P1623" t="s">
        <v>28</v>
      </c>
      <c r="S1623" t="s">
        <v>33942</v>
      </c>
      <c r="T1623" t="s">
        <v>34233</v>
      </c>
      <c r="AD1623" t="str">
        <f t="shared" si="255"/>
        <v/>
      </c>
      <c r="AE1623" t="str">
        <f t="shared" si="260"/>
        <v/>
      </c>
      <c r="AF1623" t="str">
        <f t="shared" si="250"/>
        <v/>
      </c>
      <c r="AG1623" t="str">
        <f t="shared" si="259"/>
        <v/>
      </c>
      <c r="AH1623" t="str">
        <f t="shared" si="256"/>
        <v/>
      </c>
      <c r="AI1623">
        <v>0.11</v>
      </c>
      <c r="AJ1623" t="str">
        <f t="shared" si="257"/>
        <v/>
      </c>
      <c r="AK1623" t="str">
        <f t="shared" si="252"/>
        <v/>
      </c>
      <c r="AL1623" t="str">
        <f t="shared" si="249"/>
        <v/>
      </c>
    </row>
    <row r="1624" spans="1:38" x14ac:dyDescent="0.2">
      <c r="A1624" t="s">
        <v>20228</v>
      </c>
      <c r="B1624" t="s">
        <v>640</v>
      </c>
      <c r="C1624" t="s">
        <v>15002</v>
      </c>
      <c r="D1624" s="1">
        <v>38289</v>
      </c>
      <c r="E1624" s="1">
        <v>43456</v>
      </c>
      <c r="F1624" t="s">
        <v>39</v>
      </c>
      <c r="I1624">
        <v>100</v>
      </c>
      <c r="J1624">
        <v>0</v>
      </c>
      <c r="K1624">
        <v>0</v>
      </c>
      <c r="L1624">
        <v>37000</v>
      </c>
      <c r="M1624">
        <v>37029</v>
      </c>
      <c r="N1624" t="s">
        <v>401</v>
      </c>
      <c r="O1624" t="s">
        <v>15003</v>
      </c>
      <c r="P1624" t="s">
        <v>28</v>
      </c>
      <c r="S1624" t="s">
        <v>33811</v>
      </c>
      <c r="T1624" t="s">
        <v>34349</v>
      </c>
      <c r="AD1624" t="str">
        <f t="shared" si="255"/>
        <v/>
      </c>
      <c r="AE1624" t="str">
        <f t="shared" si="260"/>
        <v/>
      </c>
      <c r="AF1624" t="str">
        <f t="shared" si="250"/>
        <v/>
      </c>
      <c r="AG1624" s="17">
        <v>1</v>
      </c>
      <c r="AH1624">
        <f t="shared" si="256"/>
        <v>2.7</v>
      </c>
      <c r="AI1624">
        <v>0.11</v>
      </c>
      <c r="AJ1624">
        <f t="shared" si="257"/>
        <v>0.29700000000000004</v>
      </c>
      <c r="AK1624" t="str">
        <f t="shared" si="252"/>
        <v/>
      </c>
      <c r="AL1624" t="str">
        <f t="shared" si="249"/>
        <v/>
      </c>
    </row>
    <row r="1625" spans="1:38" x14ac:dyDescent="0.2">
      <c r="A1625" t="s">
        <v>26423</v>
      </c>
      <c r="B1625" t="s">
        <v>640</v>
      </c>
      <c r="C1625" t="s">
        <v>26424</v>
      </c>
      <c r="D1625" s="1">
        <v>41282</v>
      </c>
      <c r="E1625" s="1">
        <v>43456</v>
      </c>
      <c r="F1625" t="s">
        <v>889</v>
      </c>
      <c r="I1625">
        <v>100</v>
      </c>
      <c r="J1625">
        <v>0</v>
      </c>
      <c r="K1625">
        <v>0</v>
      </c>
      <c r="L1625">
        <v>1511</v>
      </c>
      <c r="M1625">
        <v>1511</v>
      </c>
      <c r="N1625" t="s">
        <v>20</v>
      </c>
      <c r="O1625" t="s">
        <v>26422</v>
      </c>
      <c r="P1625" t="s">
        <v>28</v>
      </c>
      <c r="S1625" t="s">
        <v>33942</v>
      </c>
      <c r="T1625" t="s">
        <v>34233</v>
      </c>
      <c r="V1625" t="s">
        <v>32796</v>
      </c>
      <c r="AD1625" t="str">
        <f t="shared" si="255"/>
        <v/>
      </c>
      <c r="AE1625" t="str">
        <f t="shared" si="260"/>
        <v/>
      </c>
      <c r="AF1625" t="str">
        <f t="shared" si="250"/>
        <v/>
      </c>
      <c r="AG1625" t="str">
        <f t="shared" ref="AG1625:AG1630" si="261">IF((S1625&lt;&gt;"tühi")*(AC1625&lt;&gt;""),AC1625,"")</f>
        <v/>
      </c>
      <c r="AH1625" t="str">
        <f t="shared" si="256"/>
        <v/>
      </c>
      <c r="AI1625">
        <v>0.11</v>
      </c>
      <c r="AJ1625" t="str">
        <f t="shared" si="257"/>
        <v/>
      </c>
      <c r="AK1625" t="str">
        <f t="shared" si="252"/>
        <v/>
      </c>
      <c r="AL1625" t="str">
        <f t="shared" si="249"/>
        <v/>
      </c>
    </row>
    <row r="1626" spans="1:38" x14ac:dyDescent="0.2">
      <c r="A1626" t="s">
        <v>26420</v>
      </c>
      <c r="B1626" t="s">
        <v>640</v>
      </c>
      <c r="C1626" t="s">
        <v>26421</v>
      </c>
      <c r="D1626" s="1">
        <v>41282</v>
      </c>
      <c r="E1626" s="1">
        <v>44546</v>
      </c>
      <c r="F1626" t="s">
        <v>19</v>
      </c>
      <c r="I1626">
        <v>100</v>
      </c>
      <c r="J1626">
        <v>0</v>
      </c>
      <c r="K1626">
        <v>0</v>
      </c>
      <c r="L1626">
        <v>1166</v>
      </c>
      <c r="M1626">
        <v>1166</v>
      </c>
      <c r="N1626" t="s">
        <v>20</v>
      </c>
      <c r="O1626" t="s">
        <v>26422</v>
      </c>
      <c r="P1626" t="s">
        <v>28</v>
      </c>
      <c r="S1626" t="s">
        <v>32630</v>
      </c>
      <c r="T1626" t="s">
        <v>34435</v>
      </c>
      <c r="U1626" t="s">
        <v>32634</v>
      </c>
      <c r="V1626" t="s">
        <v>32796</v>
      </c>
      <c r="W1626">
        <v>160</v>
      </c>
      <c r="X1626">
        <v>1.5</v>
      </c>
      <c r="Y1626" t="s">
        <v>32654</v>
      </c>
      <c r="Z1626">
        <v>300</v>
      </c>
      <c r="AA1626">
        <v>7</v>
      </c>
      <c r="AC1626">
        <v>1</v>
      </c>
      <c r="AD1626" t="str">
        <f t="shared" si="255"/>
        <v/>
      </c>
      <c r="AE1626" t="str">
        <f t="shared" si="260"/>
        <v/>
      </c>
      <c r="AF1626" t="str">
        <f t="shared" si="250"/>
        <v/>
      </c>
      <c r="AG1626">
        <f t="shared" si="261"/>
        <v>1</v>
      </c>
      <c r="AH1626">
        <f t="shared" si="256"/>
        <v>2.7</v>
      </c>
      <c r="AI1626">
        <v>0.11</v>
      </c>
      <c r="AJ1626">
        <f t="shared" si="257"/>
        <v>0.29700000000000004</v>
      </c>
      <c r="AK1626" t="str">
        <f t="shared" si="252"/>
        <v/>
      </c>
      <c r="AL1626" t="str">
        <f t="shared" si="249"/>
        <v/>
      </c>
    </row>
    <row r="1627" spans="1:38" x14ac:dyDescent="0.2">
      <c r="A1627" t="s">
        <v>16977</v>
      </c>
      <c r="B1627" t="s">
        <v>640</v>
      </c>
      <c r="C1627" t="s">
        <v>16978</v>
      </c>
      <c r="D1627" s="1">
        <v>37596</v>
      </c>
      <c r="E1627" s="1">
        <v>43456</v>
      </c>
      <c r="F1627" t="s">
        <v>39</v>
      </c>
      <c r="I1627">
        <v>100</v>
      </c>
      <c r="J1627">
        <v>0</v>
      </c>
      <c r="K1627">
        <v>0</v>
      </c>
      <c r="L1627">
        <v>10080</v>
      </c>
      <c r="M1627">
        <v>10080</v>
      </c>
      <c r="N1627" t="s">
        <v>20</v>
      </c>
      <c r="O1627" t="s">
        <v>16925</v>
      </c>
      <c r="P1627" t="s">
        <v>28</v>
      </c>
      <c r="S1627" t="s">
        <v>33942</v>
      </c>
      <c r="T1627" t="s">
        <v>34233</v>
      </c>
      <c r="AD1627" t="str">
        <f t="shared" si="255"/>
        <v/>
      </c>
      <c r="AE1627" t="str">
        <f t="shared" si="260"/>
        <v/>
      </c>
      <c r="AF1627" t="str">
        <f t="shared" si="250"/>
        <v/>
      </c>
      <c r="AG1627" t="str">
        <f t="shared" si="261"/>
        <v/>
      </c>
      <c r="AH1627" t="str">
        <f t="shared" si="256"/>
        <v/>
      </c>
      <c r="AI1627">
        <v>0.11</v>
      </c>
      <c r="AJ1627" t="str">
        <f t="shared" si="257"/>
        <v/>
      </c>
      <c r="AK1627" t="str">
        <f t="shared" si="252"/>
        <v/>
      </c>
      <c r="AL1627" t="str">
        <f t="shared" si="249"/>
        <v/>
      </c>
    </row>
    <row r="1628" spans="1:38" x14ac:dyDescent="0.2">
      <c r="A1628" t="s">
        <v>10840</v>
      </c>
      <c r="B1628" t="s">
        <v>640</v>
      </c>
      <c r="C1628" t="s">
        <v>10841</v>
      </c>
      <c r="D1628" s="1">
        <v>36488</v>
      </c>
      <c r="E1628" s="1">
        <v>43886</v>
      </c>
      <c r="F1628" t="s">
        <v>39</v>
      </c>
      <c r="I1628">
        <v>100</v>
      </c>
      <c r="J1628">
        <v>0</v>
      </c>
      <c r="K1628">
        <v>0</v>
      </c>
      <c r="L1628">
        <v>948</v>
      </c>
      <c r="M1628">
        <v>948</v>
      </c>
      <c r="N1628" t="s">
        <v>20</v>
      </c>
      <c r="O1628" t="s">
        <v>10839</v>
      </c>
      <c r="P1628" t="s">
        <v>28</v>
      </c>
      <c r="S1628" t="s">
        <v>33942</v>
      </c>
      <c r="T1628" t="s">
        <v>34233</v>
      </c>
      <c r="AD1628" t="str">
        <f t="shared" si="255"/>
        <v/>
      </c>
      <c r="AE1628" t="str">
        <f t="shared" si="260"/>
        <v/>
      </c>
      <c r="AF1628" t="str">
        <f t="shared" si="250"/>
        <v/>
      </c>
      <c r="AG1628" t="str">
        <f t="shared" si="261"/>
        <v/>
      </c>
      <c r="AH1628" t="str">
        <f t="shared" si="256"/>
        <v/>
      </c>
      <c r="AI1628">
        <v>0.11</v>
      </c>
      <c r="AJ1628" t="str">
        <f t="shared" si="257"/>
        <v/>
      </c>
      <c r="AK1628" t="str">
        <f t="shared" si="252"/>
        <v/>
      </c>
      <c r="AL1628" t="str">
        <f t="shared" si="249"/>
        <v/>
      </c>
    </row>
    <row r="1629" spans="1:38" x14ac:dyDescent="0.2">
      <c r="A1629" t="s">
        <v>10842</v>
      </c>
      <c r="B1629" t="s">
        <v>640</v>
      </c>
      <c r="C1629" t="s">
        <v>10841</v>
      </c>
      <c r="D1629" s="1">
        <v>36488</v>
      </c>
      <c r="E1629" s="1">
        <v>43887</v>
      </c>
      <c r="F1629" t="s">
        <v>39</v>
      </c>
      <c r="I1629">
        <v>100</v>
      </c>
      <c r="J1629">
        <v>0</v>
      </c>
      <c r="K1629">
        <v>0</v>
      </c>
      <c r="L1629">
        <v>1964</v>
      </c>
      <c r="M1629">
        <v>1964</v>
      </c>
      <c r="N1629" t="s">
        <v>20</v>
      </c>
      <c r="O1629" t="s">
        <v>10839</v>
      </c>
      <c r="P1629" t="s">
        <v>28</v>
      </c>
      <c r="S1629" t="s">
        <v>33942</v>
      </c>
      <c r="T1629" t="s">
        <v>34233</v>
      </c>
      <c r="AD1629" t="str">
        <f t="shared" si="255"/>
        <v/>
      </c>
      <c r="AE1629" t="str">
        <f t="shared" si="260"/>
        <v/>
      </c>
      <c r="AF1629" t="str">
        <f t="shared" si="250"/>
        <v/>
      </c>
      <c r="AG1629" t="str">
        <f t="shared" si="261"/>
        <v/>
      </c>
      <c r="AH1629" t="str">
        <f t="shared" si="256"/>
        <v/>
      </c>
      <c r="AI1629">
        <v>0.11</v>
      </c>
      <c r="AJ1629" t="str">
        <f t="shared" si="257"/>
        <v/>
      </c>
      <c r="AK1629" t="str">
        <f t="shared" si="252"/>
        <v/>
      </c>
      <c r="AL1629" t="str">
        <f t="shared" si="249"/>
        <v/>
      </c>
    </row>
    <row r="1630" spans="1:38" x14ac:dyDescent="0.2">
      <c r="A1630" t="s">
        <v>28194</v>
      </c>
      <c r="B1630" t="s">
        <v>640</v>
      </c>
      <c r="C1630" t="s">
        <v>28195</v>
      </c>
      <c r="D1630" s="1">
        <v>42471</v>
      </c>
      <c r="E1630" s="1">
        <v>43456</v>
      </c>
      <c r="F1630" t="s">
        <v>39</v>
      </c>
      <c r="I1630">
        <v>100</v>
      </c>
      <c r="J1630">
        <v>0</v>
      </c>
      <c r="K1630">
        <v>0</v>
      </c>
      <c r="L1630">
        <v>17757</v>
      </c>
      <c r="M1630">
        <v>17757</v>
      </c>
      <c r="N1630" t="s">
        <v>20</v>
      </c>
      <c r="O1630" t="s">
        <v>10839</v>
      </c>
      <c r="P1630" t="s">
        <v>28</v>
      </c>
      <c r="S1630" t="s">
        <v>33942</v>
      </c>
      <c r="T1630" t="s">
        <v>34233</v>
      </c>
      <c r="AD1630" t="str">
        <f t="shared" si="255"/>
        <v/>
      </c>
      <c r="AE1630" t="str">
        <f t="shared" si="260"/>
        <v/>
      </c>
      <c r="AF1630" t="str">
        <f t="shared" si="250"/>
        <v/>
      </c>
      <c r="AG1630" t="str">
        <f t="shared" si="261"/>
        <v/>
      </c>
      <c r="AH1630" t="str">
        <f t="shared" si="256"/>
        <v/>
      </c>
      <c r="AI1630">
        <v>0.11</v>
      </c>
      <c r="AJ1630" t="str">
        <f t="shared" si="257"/>
        <v/>
      </c>
      <c r="AK1630" t="str">
        <f t="shared" si="252"/>
        <v/>
      </c>
      <c r="AL1630" t="str">
        <f t="shared" si="249"/>
        <v/>
      </c>
    </row>
    <row r="1631" spans="1:38" x14ac:dyDescent="0.2">
      <c r="A1631" t="s">
        <v>15469</v>
      </c>
      <c r="B1631" t="s">
        <v>640</v>
      </c>
      <c r="C1631" t="s">
        <v>15470</v>
      </c>
      <c r="D1631" s="1">
        <v>37376</v>
      </c>
      <c r="E1631" s="1">
        <v>44546</v>
      </c>
      <c r="F1631" t="s">
        <v>39</v>
      </c>
      <c r="I1631">
        <v>100</v>
      </c>
      <c r="J1631">
        <v>0</v>
      </c>
      <c r="K1631">
        <v>0</v>
      </c>
      <c r="L1631">
        <v>21900</v>
      </c>
      <c r="M1631">
        <v>21856</v>
      </c>
      <c r="N1631" t="s">
        <v>401</v>
      </c>
      <c r="O1631" t="s">
        <v>15471</v>
      </c>
      <c r="P1631" t="s">
        <v>28</v>
      </c>
      <c r="S1631" t="s">
        <v>33803</v>
      </c>
      <c r="T1631" t="s">
        <v>34349</v>
      </c>
      <c r="AD1631" t="str">
        <f t="shared" si="255"/>
        <v/>
      </c>
      <c r="AE1631" t="str">
        <f t="shared" si="260"/>
        <v/>
      </c>
      <c r="AF1631" t="str">
        <f t="shared" si="250"/>
        <v/>
      </c>
      <c r="AG1631" s="17">
        <v>1</v>
      </c>
      <c r="AH1631">
        <f t="shared" si="256"/>
        <v>2.7</v>
      </c>
      <c r="AI1631">
        <v>0.11</v>
      </c>
      <c r="AJ1631">
        <f t="shared" si="257"/>
        <v>0.29700000000000004</v>
      </c>
      <c r="AK1631" t="str">
        <f t="shared" si="252"/>
        <v/>
      </c>
      <c r="AL1631" t="str">
        <f t="shared" ref="AL1631:AL1694" si="262">IF(COUNTBLANK(AK1631),"",AK1631*AI1631)</f>
        <v/>
      </c>
    </row>
    <row r="1632" spans="1:38" x14ac:dyDescent="0.2">
      <c r="A1632" t="s">
        <v>15472</v>
      </c>
      <c r="B1632" t="s">
        <v>640</v>
      </c>
      <c r="C1632" t="s">
        <v>15470</v>
      </c>
      <c r="D1632" s="1">
        <v>37376</v>
      </c>
      <c r="E1632" s="1">
        <v>44546</v>
      </c>
      <c r="F1632" t="s">
        <v>39</v>
      </c>
      <c r="I1632">
        <v>100</v>
      </c>
      <c r="J1632">
        <v>0</v>
      </c>
      <c r="K1632">
        <v>0</v>
      </c>
      <c r="L1632">
        <v>14314</v>
      </c>
      <c r="M1632">
        <v>14314</v>
      </c>
      <c r="N1632" t="s">
        <v>20</v>
      </c>
      <c r="O1632" t="s">
        <v>15471</v>
      </c>
      <c r="P1632" t="s">
        <v>28</v>
      </c>
      <c r="S1632" t="s">
        <v>33942</v>
      </c>
      <c r="T1632" t="s">
        <v>34233</v>
      </c>
      <c r="AD1632" t="str">
        <f t="shared" si="255"/>
        <v/>
      </c>
      <c r="AE1632" t="str">
        <f t="shared" si="260"/>
        <v/>
      </c>
      <c r="AF1632" t="str">
        <f t="shared" si="250"/>
        <v/>
      </c>
      <c r="AG1632" t="str">
        <f t="shared" ref="AG1632:AG1656" si="263">IF((S1632&lt;&gt;"tühi")*(AC1632&lt;&gt;""),AC1632,"")</f>
        <v/>
      </c>
      <c r="AH1632" t="str">
        <f t="shared" si="256"/>
        <v/>
      </c>
      <c r="AI1632">
        <v>0.11</v>
      </c>
      <c r="AJ1632" t="str">
        <f t="shared" si="257"/>
        <v/>
      </c>
      <c r="AK1632" t="str">
        <f t="shared" si="252"/>
        <v/>
      </c>
      <c r="AL1632" t="str">
        <f t="shared" si="262"/>
        <v/>
      </c>
    </row>
    <row r="1633" spans="1:39" x14ac:dyDescent="0.2">
      <c r="A1633" t="s">
        <v>15465</v>
      </c>
      <c r="B1633" t="s">
        <v>640</v>
      </c>
      <c r="C1633" t="s">
        <v>15466</v>
      </c>
      <c r="D1633" s="1">
        <v>37376</v>
      </c>
      <c r="E1633" s="1">
        <v>44546</v>
      </c>
      <c r="F1633" t="s">
        <v>39</v>
      </c>
      <c r="I1633">
        <v>100</v>
      </c>
      <c r="J1633">
        <v>0</v>
      </c>
      <c r="K1633">
        <v>0</v>
      </c>
      <c r="L1633">
        <v>14326</v>
      </c>
      <c r="M1633">
        <v>14326</v>
      </c>
      <c r="N1633" t="s">
        <v>20</v>
      </c>
      <c r="O1633" t="s">
        <v>15464</v>
      </c>
      <c r="P1633" t="s">
        <v>28</v>
      </c>
      <c r="S1633" t="s">
        <v>33942</v>
      </c>
      <c r="T1633" t="s">
        <v>34233</v>
      </c>
      <c r="AD1633" t="str">
        <f t="shared" si="255"/>
        <v/>
      </c>
      <c r="AE1633" t="str">
        <f t="shared" si="260"/>
        <v/>
      </c>
      <c r="AF1633" t="str">
        <f t="shared" ref="AF1633:AF1696" si="264">IF((S1633&lt;&gt;"tühi")*(F1633&lt;&gt;"Elamumaa")*(G1633&lt;&gt;"Elamumaa")*(H1633&lt;&gt;"Elamumaa"),IF(Z1633=0,"",Z1633),"")</f>
        <v/>
      </c>
      <c r="AG1633" t="str">
        <f t="shared" si="263"/>
        <v/>
      </c>
      <c r="AH1633" t="str">
        <f t="shared" si="256"/>
        <v/>
      </c>
      <c r="AI1633">
        <v>0.11</v>
      </c>
      <c r="AJ1633" t="str">
        <f t="shared" si="257"/>
        <v/>
      </c>
      <c r="AK1633" t="str">
        <f t="shared" ref="AK1633:AK1696" si="265">IF(AE1633="","",AE1633*2.7)</f>
        <v/>
      </c>
      <c r="AL1633" t="str">
        <f t="shared" si="262"/>
        <v/>
      </c>
    </row>
    <row r="1634" spans="1:39" x14ac:dyDescent="0.2">
      <c r="A1634" t="s">
        <v>26309</v>
      </c>
      <c r="B1634" t="s">
        <v>640</v>
      </c>
      <c r="C1634" t="s">
        <v>26310</v>
      </c>
      <c r="D1634" s="1">
        <v>41177</v>
      </c>
      <c r="E1634" s="1">
        <v>43456</v>
      </c>
      <c r="F1634" t="s">
        <v>889</v>
      </c>
      <c r="I1634">
        <v>100</v>
      </c>
      <c r="J1634">
        <v>0</v>
      </c>
      <c r="K1634">
        <v>0</v>
      </c>
      <c r="L1634">
        <v>25700</v>
      </c>
      <c r="M1634">
        <v>25726</v>
      </c>
      <c r="N1634" t="s">
        <v>401</v>
      </c>
      <c r="O1634" t="s">
        <v>26311</v>
      </c>
      <c r="P1634" t="s">
        <v>28</v>
      </c>
      <c r="S1634" t="s">
        <v>33942</v>
      </c>
      <c r="T1634" t="s">
        <v>34233</v>
      </c>
      <c r="V1634" t="s">
        <v>32795</v>
      </c>
      <c r="AD1634" t="str">
        <f t="shared" si="255"/>
        <v/>
      </c>
      <c r="AE1634" t="str">
        <f t="shared" si="260"/>
        <v/>
      </c>
      <c r="AF1634" t="str">
        <f t="shared" si="264"/>
        <v/>
      </c>
      <c r="AG1634" t="str">
        <f t="shared" si="263"/>
        <v/>
      </c>
      <c r="AH1634" t="str">
        <f t="shared" si="256"/>
        <v/>
      </c>
      <c r="AI1634">
        <v>0.11</v>
      </c>
      <c r="AJ1634" t="str">
        <f t="shared" si="257"/>
        <v/>
      </c>
      <c r="AK1634" t="str">
        <f t="shared" si="265"/>
        <v/>
      </c>
      <c r="AL1634" t="str">
        <f t="shared" si="262"/>
        <v/>
      </c>
    </row>
    <row r="1635" spans="1:39" x14ac:dyDescent="0.2">
      <c r="A1635" t="s">
        <v>28192</v>
      </c>
      <c r="B1635" t="s">
        <v>640</v>
      </c>
      <c r="C1635" t="s">
        <v>28193</v>
      </c>
      <c r="D1635" s="1">
        <v>42471</v>
      </c>
      <c r="E1635" s="1">
        <v>44546</v>
      </c>
      <c r="F1635" t="s">
        <v>19</v>
      </c>
      <c r="I1635">
        <v>100</v>
      </c>
      <c r="J1635">
        <v>0</v>
      </c>
      <c r="K1635">
        <v>0</v>
      </c>
      <c r="L1635">
        <v>3871</v>
      </c>
      <c r="M1635">
        <v>3871</v>
      </c>
      <c r="N1635" t="s">
        <v>20</v>
      </c>
      <c r="O1635" t="s">
        <v>10839</v>
      </c>
      <c r="P1635" t="s">
        <v>28</v>
      </c>
      <c r="S1635" t="s">
        <v>33942</v>
      </c>
      <c r="T1635" t="s">
        <v>34233</v>
      </c>
      <c r="U1635" t="s">
        <v>32634</v>
      </c>
      <c r="V1635" t="s">
        <v>32797</v>
      </c>
      <c r="W1635">
        <v>843</v>
      </c>
      <c r="X1635">
        <v>1.5</v>
      </c>
      <c r="Y1635" t="s">
        <v>32654</v>
      </c>
      <c r="AA1635">
        <v>7</v>
      </c>
      <c r="AC1635">
        <v>1</v>
      </c>
      <c r="AD1635" t="str">
        <f t="shared" si="255"/>
        <v/>
      </c>
      <c r="AE1635">
        <f t="shared" si="260"/>
        <v>1</v>
      </c>
      <c r="AF1635" t="str">
        <f t="shared" si="264"/>
        <v/>
      </c>
      <c r="AG1635" t="str">
        <f t="shared" si="263"/>
        <v/>
      </c>
      <c r="AH1635" t="str">
        <f t="shared" si="256"/>
        <v/>
      </c>
      <c r="AI1635">
        <v>0.11</v>
      </c>
      <c r="AJ1635" t="str">
        <f t="shared" si="257"/>
        <v/>
      </c>
      <c r="AK1635">
        <f t="shared" si="265"/>
        <v>2.7</v>
      </c>
      <c r="AL1635">
        <f t="shared" si="262"/>
        <v>0.29700000000000004</v>
      </c>
      <c r="AM1635" t="s">
        <v>33926</v>
      </c>
    </row>
    <row r="1636" spans="1:39" x14ac:dyDescent="0.2">
      <c r="A1636" t="s">
        <v>30419</v>
      </c>
      <c r="B1636" t="s">
        <v>640</v>
      </c>
      <c r="C1636" t="s">
        <v>30420</v>
      </c>
      <c r="D1636" s="1">
        <v>43859</v>
      </c>
      <c r="E1636" s="1">
        <v>44068</v>
      </c>
      <c r="F1636" t="s">
        <v>889</v>
      </c>
      <c r="I1636">
        <v>100</v>
      </c>
      <c r="J1636">
        <v>0</v>
      </c>
      <c r="K1636">
        <v>0</v>
      </c>
      <c r="L1636">
        <v>2241</v>
      </c>
      <c r="M1636">
        <v>2241</v>
      </c>
      <c r="N1636" t="s">
        <v>20</v>
      </c>
      <c r="O1636" t="s">
        <v>30421</v>
      </c>
      <c r="P1636" t="s">
        <v>44</v>
      </c>
      <c r="S1636" t="s">
        <v>33942</v>
      </c>
      <c r="T1636" t="s">
        <v>34233</v>
      </c>
      <c r="AD1636" t="str">
        <f t="shared" si="255"/>
        <v/>
      </c>
      <c r="AE1636" t="str">
        <f t="shared" si="260"/>
        <v/>
      </c>
      <c r="AF1636" t="str">
        <f t="shared" si="264"/>
        <v/>
      </c>
      <c r="AG1636" t="str">
        <f t="shared" si="263"/>
        <v/>
      </c>
      <c r="AH1636" t="str">
        <f t="shared" si="256"/>
        <v/>
      </c>
      <c r="AI1636">
        <v>0.11</v>
      </c>
      <c r="AJ1636" t="str">
        <f t="shared" si="257"/>
        <v/>
      </c>
      <c r="AK1636" t="str">
        <f t="shared" si="265"/>
        <v/>
      </c>
      <c r="AL1636" t="str">
        <f t="shared" si="262"/>
        <v/>
      </c>
    </row>
    <row r="1637" spans="1:39" x14ac:dyDescent="0.2">
      <c r="A1637" t="s">
        <v>21734</v>
      </c>
      <c r="B1637" t="s">
        <v>640</v>
      </c>
      <c r="C1637" t="s">
        <v>21735</v>
      </c>
      <c r="D1637" s="1">
        <v>38638</v>
      </c>
      <c r="E1637" s="1">
        <v>43456</v>
      </c>
      <c r="F1637" t="s">
        <v>19</v>
      </c>
      <c r="I1637">
        <v>100</v>
      </c>
      <c r="J1637">
        <v>0</v>
      </c>
      <c r="K1637">
        <v>0</v>
      </c>
      <c r="L1637">
        <v>1465</v>
      </c>
      <c r="M1637">
        <v>1465</v>
      </c>
      <c r="N1637" t="s">
        <v>20</v>
      </c>
      <c r="O1637" t="s">
        <v>21736</v>
      </c>
      <c r="P1637" t="s">
        <v>28</v>
      </c>
      <c r="S1637" t="s">
        <v>33797</v>
      </c>
      <c r="T1637" t="s">
        <v>34436</v>
      </c>
      <c r="U1637" t="s">
        <v>32798</v>
      </c>
      <c r="V1637" t="s">
        <v>32799</v>
      </c>
      <c r="W1637">
        <v>80</v>
      </c>
      <c r="X1637">
        <v>1.5</v>
      </c>
      <c r="Y1637" t="s">
        <v>32654</v>
      </c>
      <c r="Z1637">
        <v>140</v>
      </c>
      <c r="AA1637">
        <v>7</v>
      </c>
      <c r="AC1637">
        <v>1</v>
      </c>
      <c r="AD1637" t="str">
        <f t="shared" si="255"/>
        <v/>
      </c>
      <c r="AE1637" t="str">
        <f t="shared" si="260"/>
        <v/>
      </c>
      <c r="AF1637" t="str">
        <f t="shared" si="264"/>
        <v/>
      </c>
      <c r="AG1637">
        <f t="shared" si="263"/>
        <v>1</v>
      </c>
      <c r="AH1637">
        <f t="shared" si="256"/>
        <v>2.7</v>
      </c>
      <c r="AI1637">
        <v>0.11</v>
      </c>
      <c r="AJ1637">
        <f t="shared" si="257"/>
        <v>0.29700000000000004</v>
      </c>
      <c r="AK1637" t="str">
        <f t="shared" si="265"/>
        <v/>
      </c>
      <c r="AL1637" t="str">
        <f t="shared" si="262"/>
        <v/>
      </c>
    </row>
    <row r="1638" spans="1:39" x14ac:dyDescent="0.2">
      <c r="A1638" t="s">
        <v>26849</v>
      </c>
      <c r="B1638" t="s">
        <v>640</v>
      </c>
      <c r="C1638" t="s">
        <v>26850</v>
      </c>
      <c r="D1638" s="1">
        <v>41436</v>
      </c>
      <c r="E1638" s="1">
        <v>43951</v>
      </c>
      <c r="F1638" t="s">
        <v>19</v>
      </c>
      <c r="I1638">
        <v>100</v>
      </c>
      <c r="J1638">
        <v>0</v>
      </c>
      <c r="K1638">
        <v>0</v>
      </c>
      <c r="L1638">
        <v>1219</v>
      </c>
      <c r="M1638">
        <v>1219</v>
      </c>
      <c r="N1638" t="s">
        <v>20</v>
      </c>
      <c r="O1638" t="s">
        <v>26851</v>
      </c>
      <c r="P1638" t="s">
        <v>28</v>
      </c>
      <c r="S1638" t="s">
        <v>33942</v>
      </c>
      <c r="T1638" t="s">
        <v>34233</v>
      </c>
      <c r="U1638" t="s">
        <v>32794</v>
      </c>
      <c r="V1638" t="s">
        <v>32800</v>
      </c>
      <c r="W1638">
        <v>100</v>
      </c>
      <c r="X1638">
        <v>1.5</v>
      </c>
      <c r="Y1638">
        <v>1</v>
      </c>
      <c r="Z1638">
        <v>200</v>
      </c>
      <c r="AA1638">
        <v>7</v>
      </c>
      <c r="AC1638">
        <v>1</v>
      </c>
      <c r="AD1638" t="str">
        <f t="shared" si="255"/>
        <v/>
      </c>
      <c r="AE1638">
        <f t="shared" si="260"/>
        <v>1</v>
      </c>
      <c r="AF1638" t="str">
        <f t="shared" si="264"/>
        <v/>
      </c>
      <c r="AG1638" t="str">
        <f t="shared" si="263"/>
        <v/>
      </c>
      <c r="AH1638" t="str">
        <f t="shared" si="256"/>
        <v/>
      </c>
      <c r="AI1638">
        <v>0.11</v>
      </c>
      <c r="AJ1638" t="str">
        <f t="shared" si="257"/>
        <v/>
      </c>
      <c r="AK1638">
        <f t="shared" si="265"/>
        <v>2.7</v>
      </c>
      <c r="AL1638">
        <f t="shared" si="262"/>
        <v>0.29700000000000004</v>
      </c>
    </row>
    <row r="1639" spans="1:39" x14ac:dyDescent="0.2">
      <c r="A1639" t="s">
        <v>20458</v>
      </c>
      <c r="B1639" t="s">
        <v>640</v>
      </c>
      <c r="C1639" t="s">
        <v>20456</v>
      </c>
      <c r="D1639" s="1">
        <v>38357</v>
      </c>
      <c r="E1639" s="1">
        <v>44546</v>
      </c>
      <c r="F1639" t="s">
        <v>15348</v>
      </c>
      <c r="I1639">
        <v>100</v>
      </c>
      <c r="J1639">
        <v>0</v>
      </c>
      <c r="K1639">
        <v>0</v>
      </c>
      <c r="L1639">
        <v>12346</v>
      </c>
      <c r="M1639">
        <v>12346</v>
      </c>
      <c r="N1639" t="s">
        <v>20</v>
      </c>
      <c r="O1639" t="s">
        <v>20457</v>
      </c>
      <c r="P1639" t="s">
        <v>28</v>
      </c>
      <c r="S1639" t="s">
        <v>33942</v>
      </c>
      <c r="T1639" t="s">
        <v>34233</v>
      </c>
      <c r="AD1639" t="str">
        <f t="shared" si="255"/>
        <v/>
      </c>
      <c r="AE1639" t="str">
        <f t="shared" si="260"/>
        <v/>
      </c>
      <c r="AF1639" t="str">
        <f t="shared" si="264"/>
        <v/>
      </c>
      <c r="AG1639" t="str">
        <f t="shared" si="263"/>
        <v/>
      </c>
      <c r="AH1639" t="str">
        <f t="shared" si="256"/>
        <v/>
      </c>
      <c r="AI1639">
        <v>0.11</v>
      </c>
      <c r="AJ1639" t="str">
        <f t="shared" si="257"/>
        <v/>
      </c>
      <c r="AK1639" t="str">
        <f t="shared" si="265"/>
        <v/>
      </c>
      <c r="AL1639" t="str">
        <f t="shared" si="262"/>
        <v/>
      </c>
    </row>
    <row r="1640" spans="1:39" x14ac:dyDescent="0.2">
      <c r="A1640" t="s">
        <v>20466</v>
      </c>
      <c r="B1640" t="s">
        <v>640</v>
      </c>
      <c r="C1640" t="s">
        <v>20456</v>
      </c>
      <c r="D1640" s="1">
        <v>38357</v>
      </c>
      <c r="E1640" s="1">
        <v>43456</v>
      </c>
      <c r="F1640" t="s">
        <v>15348</v>
      </c>
      <c r="I1640">
        <v>100</v>
      </c>
      <c r="J1640">
        <v>0</v>
      </c>
      <c r="K1640">
        <v>0</v>
      </c>
      <c r="L1640">
        <v>21100</v>
      </c>
      <c r="M1640">
        <v>21056</v>
      </c>
      <c r="N1640" t="s">
        <v>401</v>
      </c>
      <c r="O1640" t="s">
        <v>20457</v>
      </c>
      <c r="P1640" t="s">
        <v>28</v>
      </c>
      <c r="S1640" t="s">
        <v>33942</v>
      </c>
      <c r="T1640" t="s">
        <v>34233</v>
      </c>
      <c r="AD1640" t="str">
        <f t="shared" si="255"/>
        <v/>
      </c>
      <c r="AE1640" t="str">
        <f t="shared" si="260"/>
        <v/>
      </c>
      <c r="AF1640" t="str">
        <f t="shared" si="264"/>
        <v/>
      </c>
      <c r="AG1640" t="str">
        <f t="shared" si="263"/>
        <v/>
      </c>
      <c r="AH1640" t="str">
        <f t="shared" si="256"/>
        <v/>
      </c>
      <c r="AI1640">
        <v>0.11</v>
      </c>
      <c r="AJ1640" t="str">
        <f t="shared" si="257"/>
        <v/>
      </c>
      <c r="AK1640" t="str">
        <f t="shared" si="265"/>
        <v/>
      </c>
      <c r="AL1640" t="str">
        <f t="shared" si="262"/>
        <v/>
      </c>
    </row>
    <row r="1641" spans="1:39" x14ac:dyDescent="0.2">
      <c r="A1641" t="s">
        <v>17948</v>
      </c>
      <c r="B1641" t="s">
        <v>640</v>
      </c>
      <c r="C1641" t="s">
        <v>17949</v>
      </c>
      <c r="D1641" s="1">
        <v>37867</v>
      </c>
      <c r="E1641" s="1">
        <v>44546</v>
      </c>
      <c r="F1641" t="s">
        <v>39</v>
      </c>
      <c r="I1641">
        <v>100</v>
      </c>
      <c r="J1641">
        <v>0</v>
      </c>
      <c r="K1641">
        <v>0</v>
      </c>
      <c r="L1641">
        <v>16649</v>
      </c>
      <c r="M1641">
        <v>16649</v>
      </c>
      <c r="N1641" t="s">
        <v>20</v>
      </c>
      <c r="O1641" t="s">
        <v>17950</v>
      </c>
      <c r="P1641" t="s">
        <v>28</v>
      </c>
      <c r="S1641" t="s">
        <v>33942</v>
      </c>
      <c r="T1641" t="s">
        <v>34233</v>
      </c>
      <c r="V1641" t="s">
        <v>32801</v>
      </c>
      <c r="AD1641" t="str">
        <f t="shared" si="255"/>
        <v/>
      </c>
      <c r="AE1641" t="str">
        <f t="shared" si="260"/>
        <v/>
      </c>
      <c r="AF1641" t="str">
        <f t="shared" si="264"/>
        <v/>
      </c>
      <c r="AG1641" t="str">
        <f t="shared" si="263"/>
        <v/>
      </c>
      <c r="AH1641" t="str">
        <f t="shared" si="256"/>
        <v/>
      </c>
      <c r="AI1641">
        <v>0.11</v>
      </c>
      <c r="AJ1641" t="str">
        <f t="shared" si="257"/>
        <v/>
      </c>
      <c r="AK1641" t="str">
        <f t="shared" si="265"/>
        <v/>
      </c>
      <c r="AL1641" t="str">
        <f t="shared" si="262"/>
        <v/>
      </c>
    </row>
    <row r="1642" spans="1:39" x14ac:dyDescent="0.2">
      <c r="A1642" t="s">
        <v>26306</v>
      </c>
      <c r="B1642" t="s">
        <v>640</v>
      </c>
      <c r="C1642" t="s">
        <v>26307</v>
      </c>
      <c r="D1642" s="1">
        <v>41177</v>
      </c>
      <c r="E1642" s="1">
        <v>43456</v>
      </c>
      <c r="F1642" t="s">
        <v>19</v>
      </c>
      <c r="I1642">
        <v>100</v>
      </c>
      <c r="J1642">
        <v>0</v>
      </c>
      <c r="K1642">
        <v>0</v>
      </c>
      <c r="L1642">
        <v>2547</v>
      </c>
      <c r="M1642">
        <v>2547</v>
      </c>
      <c r="N1642" t="s">
        <v>20</v>
      </c>
      <c r="O1642" t="s">
        <v>26308</v>
      </c>
      <c r="P1642" t="s">
        <v>28</v>
      </c>
      <c r="S1642" t="s">
        <v>33942</v>
      </c>
      <c r="T1642" t="s">
        <v>34233</v>
      </c>
      <c r="U1642" t="s">
        <v>32794</v>
      </c>
      <c r="V1642" t="s">
        <v>32795</v>
      </c>
      <c r="W1642">
        <v>180</v>
      </c>
      <c r="X1642">
        <v>1.5</v>
      </c>
      <c r="Y1642" t="s">
        <v>32661</v>
      </c>
      <c r="Z1642">
        <v>250</v>
      </c>
      <c r="AC1642">
        <v>1</v>
      </c>
      <c r="AD1642" t="str">
        <f t="shared" si="255"/>
        <v/>
      </c>
      <c r="AE1642">
        <f t="shared" si="260"/>
        <v>1</v>
      </c>
      <c r="AF1642" t="str">
        <f t="shared" si="264"/>
        <v/>
      </c>
      <c r="AG1642" t="str">
        <f t="shared" si="263"/>
        <v/>
      </c>
      <c r="AH1642" t="str">
        <f t="shared" si="256"/>
        <v/>
      </c>
      <c r="AI1642">
        <v>0.11</v>
      </c>
      <c r="AJ1642" t="str">
        <f t="shared" si="257"/>
        <v/>
      </c>
      <c r="AK1642">
        <f t="shared" si="265"/>
        <v>2.7</v>
      </c>
      <c r="AL1642">
        <f t="shared" si="262"/>
        <v>0.29700000000000004</v>
      </c>
    </row>
    <row r="1643" spans="1:39" x14ac:dyDescent="0.2">
      <c r="A1643" t="s">
        <v>25856</v>
      </c>
      <c r="B1643" t="s">
        <v>640</v>
      </c>
      <c r="C1643" t="s">
        <v>25857</v>
      </c>
      <c r="D1643" s="1">
        <v>40631</v>
      </c>
      <c r="E1643" s="1">
        <v>43837</v>
      </c>
      <c r="F1643" t="s">
        <v>19</v>
      </c>
      <c r="I1643">
        <v>100</v>
      </c>
      <c r="J1643">
        <v>0</v>
      </c>
      <c r="K1643">
        <v>0</v>
      </c>
      <c r="L1643">
        <v>993</v>
      </c>
      <c r="M1643">
        <v>993</v>
      </c>
      <c r="N1643" t="s">
        <v>20</v>
      </c>
      <c r="O1643" t="s">
        <v>25858</v>
      </c>
      <c r="P1643" t="s">
        <v>28</v>
      </c>
      <c r="S1643" t="s">
        <v>32628</v>
      </c>
      <c r="T1643" t="s">
        <v>32794</v>
      </c>
      <c r="U1643" t="s">
        <v>32794</v>
      </c>
      <c r="V1643" t="s">
        <v>32802</v>
      </c>
      <c r="W1643">
        <v>100</v>
      </c>
      <c r="X1643">
        <v>2</v>
      </c>
      <c r="Y1643" t="s">
        <v>32654</v>
      </c>
      <c r="Z1643">
        <v>200</v>
      </c>
      <c r="AC1643">
        <v>1</v>
      </c>
      <c r="AD1643" t="str">
        <f t="shared" si="255"/>
        <v/>
      </c>
      <c r="AE1643" t="str">
        <f t="shared" si="260"/>
        <v/>
      </c>
      <c r="AF1643" t="str">
        <f t="shared" si="264"/>
        <v/>
      </c>
      <c r="AG1643">
        <f t="shared" si="263"/>
        <v>1</v>
      </c>
      <c r="AH1643">
        <f t="shared" si="256"/>
        <v>2.7</v>
      </c>
      <c r="AI1643">
        <v>0.11</v>
      </c>
      <c r="AJ1643">
        <f t="shared" si="257"/>
        <v>0.29700000000000004</v>
      </c>
      <c r="AK1643" t="str">
        <f t="shared" si="265"/>
        <v/>
      </c>
      <c r="AL1643" t="str">
        <f t="shared" si="262"/>
        <v/>
      </c>
    </row>
    <row r="1644" spans="1:39" x14ac:dyDescent="0.2">
      <c r="A1644" t="s">
        <v>18856</v>
      </c>
      <c r="B1644" t="s">
        <v>640</v>
      </c>
      <c r="C1644" t="s">
        <v>18857</v>
      </c>
      <c r="D1644" s="1">
        <v>38103</v>
      </c>
      <c r="E1644" s="1">
        <v>43456</v>
      </c>
      <c r="F1644" t="s">
        <v>19</v>
      </c>
      <c r="G1644" t="s">
        <v>39</v>
      </c>
      <c r="I1644">
        <v>50</v>
      </c>
      <c r="J1644">
        <v>50</v>
      </c>
      <c r="K1644">
        <v>0</v>
      </c>
      <c r="L1644">
        <v>12960</v>
      </c>
      <c r="M1644">
        <v>12960</v>
      </c>
      <c r="N1644" t="s">
        <v>20</v>
      </c>
      <c r="O1644" t="s">
        <v>18858</v>
      </c>
      <c r="P1644" t="s">
        <v>28</v>
      </c>
      <c r="S1644" t="s">
        <v>33942</v>
      </c>
      <c r="T1644" t="s">
        <v>34233</v>
      </c>
      <c r="AD1644" t="str">
        <f t="shared" si="255"/>
        <v/>
      </c>
      <c r="AE1644" s="16">
        <v>1</v>
      </c>
      <c r="AF1644" t="str">
        <f t="shared" si="264"/>
        <v/>
      </c>
      <c r="AG1644" t="str">
        <f t="shared" si="263"/>
        <v/>
      </c>
      <c r="AH1644" t="str">
        <f t="shared" si="256"/>
        <v/>
      </c>
      <c r="AI1644">
        <v>0.11</v>
      </c>
      <c r="AJ1644" t="str">
        <f t="shared" si="257"/>
        <v/>
      </c>
      <c r="AK1644">
        <f t="shared" si="265"/>
        <v>2.7</v>
      </c>
      <c r="AL1644">
        <f t="shared" si="262"/>
        <v>0.29700000000000004</v>
      </c>
      <c r="AM1644" t="s">
        <v>35126</v>
      </c>
    </row>
    <row r="1645" spans="1:39" x14ac:dyDescent="0.2">
      <c r="A1645" t="s">
        <v>19135</v>
      </c>
      <c r="B1645" t="s">
        <v>640</v>
      </c>
      <c r="C1645" t="s">
        <v>18857</v>
      </c>
      <c r="D1645" s="1">
        <v>38103</v>
      </c>
      <c r="E1645" s="1">
        <v>43456</v>
      </c>
      <c r="F1645" t="s">
        <v>39</v>
      </c>
      <c r="I1645">
        <v>100</v>
      </c>
      <c r="J1645">
        <v>0</v>
      </c>
      <c r="K1645">
        <v>0</v>
      </c>
      <c r="L1645">
        <v>13914</v>
      </c>
      <c r="M1645">
        <v>13914</v>
      </c>
      <c r="N1645" t="s">
        <v>20</v>
      </c>
      <c r="O1645" t="s">
        <v>18858</v>
      </c>
      <c r="P1645" t="s">
        <v>28</v>
      </c>
      <c r="S1645" t="s">
        <v>33942</v>
      </c>
      <c r="T1645" t="s">
        <v>34233</v>
      </c>
      <c r="AD1645" t="str">
        <f t="shared" si="255"/>
        <v/>
      </c>
      <c r="AE1645" t="str">
        <f t="shared" ref="AE1645:AE1657" si="266">IF((S1645="tühi")*(AC1645&lt;&gt;""),AC1645,"")</f>
        <v/>
      </c>
      <c r="AF1645" t="str">
        <f t="shared" si="264"/>
        <v/>
      </c>
      <c r="AG1645" t="str">
        <f t="shared" si="263"/>
        <v/>
      </c>
      <c r="AH1645" t="str">
        <f t="shared" si="256"/>
        <v/>
      </c>
      <c r="AI1645">
        <v>0.11</v>
      </c>
      <c r="AJ1645" t="str">
        <f t="shared" si="257"/>
        <v/>
      </c>
      <c r="AK1645" t="str">
        <f t="shared" si="265"/>
        <v/>
      </c>
      <c r="AL1645" t="str">
        <f t="shared" si="262"/>
        <v/>
      </c>
    </row>
    <row r="1646" spans="1:39" x14ac:dyDescent="0.2">
      <c r="A1646" t="s">
        <v>23561</v>
      </c>
      <c r="B1646" t="s">
        <v>640</v>
      </c>
      <c r="C1646" t="s">
        <v>23556</v>
      </c>
      <c r="D1646" s="1">
        <v>39037</v>
      </c>
      <c r="E1646" s="1">
        <v>43951</v>
      </c>
      <c r="F1646" t="s">
        <v>39</v>
      </c>
      <c r="I1646">
        <v>100</v>
      </c>
      <c r="J1646">
        <v>0</v>
      </c>
      <c r="K1646">
        <v>0</v>
      </c>
      <c r="L1646">
        <v>7165</v>
      </c>
      <c r="M1646">
        <v>7165</v>
      </c>
      <c r="N1646" t="s">
        <v>20</v>
      </c>
      <c r="O1646" t="s">
        <v>23557</v>
      </c>
      <c r="P1646" t="s">
        <v>28</v>
      </c>
      <c r="S1646" t="s">
        <v>33942</v>
      </c>
      <c r="T1646" t="s">
        <v>34233</v>
      </c>
      <c r="AD1646" t="str">
        <f t="shared" si="255"/>
        <v/>
      </c>
      <c r="AE1646" t="str">
        <f t="shared" si="266"/>
        <v/>
      </c>
      <c r="AF1646" t="str">
        <f t="shared" si="264"/>
        <v/>
      </c>
      <c r="AG1646" t="str">
        <f t="shared" si="263"/>
        <v/>
      </c>
      <c r="AH1646" t="str">
        <f t="shared" si="256"/>
        <v/>
      </c>
      <c r="AI1646">
        <v>0.11</v>
      </c>
      <c r="AJ1646" t="str">
        <f t="shared" si="257"/>
        <v/>
      </c>
      <c r="AK1646" t="str">
        <f t="shared" si="265"/>
        <v/>
      </c>
      <c r="AL1646" t="str">
        <f t="shared" si="262"/>
        <v/>
      </c>
    </row>
    <row r="1647" spans="1:39" x14ac:dyDescent="0.2">
      <c r="A1647" t="s">
        <v>23572</v>
      </c>
      <c r="B1647" t="s">
        <v>640</v>
      </c>
      <c r="C1647" t="s">
        <v>23556</v>
      </c>
      <c r="D1647" s="1">
        <v>39037</v>
      </c>
      <c r="E1647" s="1">
        <v>43456</v>
      </c>
      <c r="F1647" t="s">
        <v>39</v>
      </c>
      <c r="I1647">
        <v>100</v>
      </c>
      <c r="J1647">
        <v>0</v>
      </c>
      <c r="K1647">
        <v>0</v>
      </c>
      <c r="L1647">
        <v>5652</v>
      </c>
      <c r="M1647">
        <v>5652</v>
      </c>
      <c r="N1647" t="s">
        <v>20</v>
      </c>
      <c r="O1647" t="s">
        <v>23557</v>
      </c>
      <c r="P1647" t="s">
        <v>28</v>
      </c>
      <c r="S1647" t="s">
        <v>33942</v>
      </c>
      <c r="T1647" t="s">
        <v>34233</v>
      </c>
      <c r="AD1647" t="str">
        <f t="shared" si="255"/>
        <v/>
      </c>
      <c r="AE1647" t="str">
        <f t="shared" si="266"/>
        <v/>
      </c>
      <c r="AF1647" t="str">
        <f t="shared" si="264"/>
        <v/>
      </c>
      <c r="AG1647" t="str">
        <f t="shared" si="263"/>
        <v/>
      </c>
      <c r="AH1647" t="str">
        <f t="shared" si="256"/>
        <v/>
      </c>
      <c r="AI1647">
        <v>0.11</v>
      </c>
      <c r="AJ1647" t="str">
        <f t="shared" si="257"/>
        <v/>
      </c>
      <c r="AK1647" t="str">
        <f t="shared" si="265"/>
        <v/>
      </c>
      <c r="AL1647" t="str">
        <f t="shared" si="262"/>
        <v/>
      </c>
    </row>
    <row r="1648" spans="1:39" x14ac:dyDescent="0.2">
      <c r="A1648" t="s">
        <v>17946</v>
      </c>
      <c r="B1648" t="s">
        <v>640</v>
      </c>
      <c r="C1648" t="s">
        <v>668</v>
      </c>
      <c r="D1648" s="1">
        <v>37867</v>
      </c>
      <c r="E1648" s="1">
        <v>43951</v>
      </c>
      <c r="F1648" t="s">
        <v>39</v>
      </c>
      <c r="I1648">
        <v>100</v>
      </c>
      <c r="J1648">
        <v>0</v>
      </c>
      <c r="K1648">
        <v>0</v>
      </c>
      <c r="L1648">
        <v>4004</v>
      </c>
      <c r="M1648">
        <v>4004</v>
      </c>
      <c r="N1648" t="s">
        <v>20</v>
      </c>
      <c r="O1648" t="s">
        <v>17947</v>
      </c>
      <c r="P1648" t="s">
        <v>28</v>
      </c>
      <c r="S1648" t="s">
        <v>33942</v>
      </c>
      <c r="T1648" t="s">
        <v>34233</v>
      </c>
      <c r="V1648" t="s">
        <v>32801</v>
      </c>
      <c r="AD1648" t="str">
        <f t="shared" si="255"/>
        <v/>
      </c>
      <c r="AE1648" t="str">
        <f t="shared" si="266"/>
        <v/>
      </c>
      <c r="AF1648" t="str">
        <f t="shared" si="264"/>
        <v/>
      </c>
      <c r="AG1648" t="str">
        <f t="shared" si="263"/>
        <v/>
      </c>
      <c r="AH1648" t="str">
        <f t="shared" si="256"/>
        <v/>
      </c>
      <c r="AI1648">
        <v>0.11</v>
      </c>
      <c r="AJ1648" t="str">
        <f t="shared" si="257"/>
        <v/>
      </c>
      <c r="AK1648" t="str">
        <f t="shared" si="265"/>
        <v/>
      </c>
      <c r="AL1648" t="str">
        <f t="shared" si="262"/>
        <v/>
      </c>
    </row>
    <row r="1649" spans="1:39" x14ac:dyDescent="0.2">
      <c r="A1649" t="s">
        <v>17923</v>
      </c>
      <c r="B1649" t="s">
        <v>640</v>
      </c>
      <c r="C1649" t="s">
        <v>17924</v>
      </c>
      <c r="D1649" s="1">
        <v>37867</v>
      </c>
      <c r="E1649" s="1">
        <v>44421</v>
      </c>
      <c r="F1649" s="9" t="s">
        <v>39</v>
      </c>
      <c r="I1649">
        <v>100</v>
      </c>
      <c r="J1649">
        <v>0</v>
      </c>
      <c r="K1649">
        <v>0</v>
      </c>
      <c r="L1649">
        <v>1275</v>
      </c>
      <c r="M1649">
        <v>1275</v>
      </c>
      <c r="N1649" t="s">
        <v>20</v>
      </c>
      <c r="O1649" t="s">
        <v>17925</v>
      </c>
      <c r="P1649" t="s">
        <v>28</v>
      </c>
      <c r="S1649" t="s">
        <v>33942</v>
      </c>
      <c r="T1649" t="s">
        <v>34233</v>
      </c>
      <c r="U1649" t="s">
        <v>32794</v>
      </c>
      <c r="V1649" t="s">
        <v>32801</v>
      </c>
      <c r="W1649">
        <v>50</v>
      </c>
      <c r="Y1649">
        <v>1</v>
      </c>
      <c r="AA1649">
        <v>6</v>
      </c>
      <c r="AC1649">
        <v>1</v>
      </c>
      <c r="AD1649" t="str">
        <f t="shared" si="255"/>
        <v/>
      </c>
      <c r="AE1649">
        <f t="shared" si="266"/>
        <v>1</v>
      </c>
      <c r="AF1649" t="str">
        <f t="shared" si="264"/>
        <v/>
      </c>
      <c r="AG1649" t="str">
        <f t="shared" si="263"/>
        <v/>
      </c>
      <c r="AH1649" t="str">
        <f t="shared" si="256"/>
        <v/>
      </c>
      <c r="AI1649">
        <v>0.11</v>
      </c>
      <c r="AJ1649" t="str">
        <f t="shared" si="257"/>
        <v/>
      </c>
      <c r="AK1649">
        <f t="shared" si="265"/>
        <v>2.7</v>
      </c>
      <c r="AL1649">
        <f t="shared" si="262"/>
        <v>0.29700000000000004</v>
      </c>
      <c r="AM1649" t="s">
        <v>33927</v>
      </c>
    </row>
    <row r="1650" spans="1:39" x14ac:dyDescent="0.2">
      <c r="A1650" t="s">
        <v>17932</v>
      </c>
      <c r="B1650" t="s">
        <v>640</v>
      </c>
      <c r="C1650" t="s">
        <v>17933</v>
      </c>
      <c r="D1650" s="1">
        <v>37867</v>
      </c>
      <c r="E1650" s="1">
        <v>43456</v>
      </c>
      <c r="F1650" s="9" t="s">
        <v>39</v>
      </c>
      <c r="I1650">
        <v>100</v>
      </c>
      <c r="J1650">
        <v>0</v>
      </c>
      <c r="K1650">
        <v>0</v>
      </c>
      <c r="L1650">
        <v>2866</v>
      </c>
      <c r="M1650">
        <v>2866</v>
      </c>
      <c r="N1650" t="s">
        <v>20</v>
      </c>
      <c r="O1650" t="s">
        <v>17934</v>
      </c>
      <c r="P1650" t="s">
        <v>28</v>
      </c>
      <c r="S1650" t="s">
        <v>33942</v>
      </c>
      <c r="T1650" t="s">
        <v>34233</v>
      </c>
      <c r="U1650" t="s">
        <v>32794</v>
      </c>
      <c r="V1650" t="s">
        <v>32801</v>
      </c>
      <c r="W1650">
        <v>50</v>
      </c>
      <c r="Y1650">
        <v>1</v>
      </c>
      <c r="AA1650">
        <v>6</v>
      </c>
      <c r="AC1650">
        <v>1</v>
      </c>
      <c r="AD1650" t="str">
        <f t="shared" si="255"/>
        <v/>
      </c>
      <c r="AE1650">
        <f t="shared" si="266"/>
        <v>1</v>
      </c>
      <c r="AF1650" t="str">
        <f t="shared" si="264"/>
        <v/>
      </c>
      <c r="AG1650" t="str">
        <f t="shared" si="263"/>
        <v/>
      </c>
      <c r="AH1650" t="str">
        <f t="shared" si="256"/>
        <v/>
      </c>
      <c r="AI1650">
        <v>0.11</v>
      </c>
      <c r="AJ1650" t="str">
        <f t="shared" si="257"/>
        <v/>
      </c>
      <c r="AK1650">
        <f t="shared" si="265"/>
        <v>2.7</v>
      </c>
      <c r="AL1650">
        <f t="shared" si="262"/>
        <v>0.29700000000000004</v>
      </c>
      <c r="AM1650" t="s">
        <v>33927</v>
      </c>
    </row>
    <row r="1651" spans="1:39" x14ac:dyDescent="0.2">
      <c r="A1651" t="s">
        <v>17935</v>
      </c>
      <c r="B1651" t="s">
        <v>640</v>
      </c>
      <c r="C1651" t="s">
        <v>17936</v>
      </c>
      <c r="D1651" s="1">
        <v>37867</v>
      </c>
      <c r="E1651" s="1">
        <v>43456</v>
      </c>
      <c r="F1651" s="9" t="s">
        <v>39</v>
      </c>
      <c r="I1651">
        <v>100</v>
      </c>
      <c r="J1651">
        <v>0</v>
      </c>
      <c r="K1651">
        <v>0</v>
      </c>
      <c r="L1651">
        <v>2488</v>
      </c>
      <c r="M1651">
        <v>2488</v>
      </c>
      <c r="N1651" t="s">
        <v>20</v>
      </c>
      <c r="O1651" t="s">
        <v>17937</v>
      </c>
      <c r="P1651" t="s">
        <v>28</v>
      </c>
      <c r="S1651" t="s">
        <v>33942</v>
      </c>
      <c r="T1651" t="s">
        <v>34233</v>
      </c>
      <c r="U1651" t="s">
        <v>32794</v>
      </c>
      <c r="V1651" t="s">
        <v>32801</v>
      </c>
      <c r="W1651">
        <v>50</v>
      </c>
      <c r="Y1651">
        <v>1</v>
      </c>
      <c r="AA1651">
        <v>6</v>
      </c>
      <c r="AC1651">
        <v>1</v>
      </c>
      <c r="AD1651" t="str">
        <f t="shared" si="255"/>
        <v/>
      </c>
      <c r="AE1651">
        <f t="shared" si="266"/>
        <v>1</v>
      </c>
      <c r="AF1651" t="str">
        <f t="shared" si="264"/>
        <v/>
      </c>
      <c r="AG1651" t="str">
        <f t="shared" si="263"/>
        <v/>
      </c>
      <c r="AH1651" t="str">
        <f t="shared" si="256"/>
        <v/>
      </c>
      <c r="AI1651">
        <v>0.11</v>
      </c>
      <c r="AJ1651" t="str">
        <f t="shared" si="257"/>
        <v/>
      </c>
      <c r="AK1651">
        <f t="shared" si="265"/>
        <v>2.7</v>
      </c>
      <c r="AL1651">
        <f t="shared" si="262"/>
        <v>0.29700000000000004</v>
      </c>
      <c r="AM1651" t="s">
        <v>33927</v>
      </c>
    </row>
    <row r="1652" spans="1:39" x14ac:dyDescent="0.2">
      <c r="A1652" t="s">
        <v>17893</v>
      </c>
      <c r="B1652" t="s">
        <v>640</v>
      </c>
      <c r="C1652" t="s">
        <v>17894</v>
      </c>
      <c r="D1652" s="1">
        <v>37867</v>
      </c>
      <c r="E1652" s="1">
        <v>44421</v>
      </c>
      <c r="F1652" t="s">
        <v>39</v>
      </c>
      <c r="I1652">
        <v>100</v>
      </c>
      <c r="J1652">
        <v>0</v>
      </c>
      <c r="K1652">
        <v>0</v>
      </c>
      <c r="L1652">
        <v>1281</v>
      </c>
      <c r="M1652">
        <v>1281</v>
      </c>
      <c r="N1652" t="s">
        <v>20</v>
      </c>
      <c r="O1652" t="s">
        <v>17895</v>
      </c>
      <c r="P1652" t="s">
        <v>28</v>
      </c>
      <c r="S1652" t="s">
        <v>33799</v>
      </c>
      <c r="T1652" t="s">
        <v>34350</v>
      </c>
      <c r="U1652" t="s">
        <v>32794</v>
      </c>
      <c r="V1652" t="s">
        <v>32801</v>
      </c>
      <c r="W1652">
        <v>50</v>
      </c>
      <c r="Y1652">
        <v>1</v>
      </c>
      <c r="AA1652">
        <v>6</v>
      </c>
      <c r="AC1652">
        <v>1</v>
      </c>
      <c r="AD1652" t="str">
        <f t="shared" si="255"/>
        <v/>
      </c>
      <c r="AE1652" t="str">
        <f t="shared" si="266"/>
        <v/>
      </c>
      <c r="AF1652" t="str">
        <f t="shared" si="264"/>
        <v/>
      </c>
      <c r="AG1652">
        <f t="shared" si="263"/>
        <v>1</v>
      </c>
      <c r="AH1652">
        <f t="shared" si="256"/>
        <v>2.7</v>
      </c>
      <c r="AI1652">
        <v>0.11</v>
      </c>
      <c r="AJ1652">
        <f t="shared" si="257"/>
        <v>0.29700000000000004</v>
      </c>
      <c r="AK1652" t="str">
        <f t="shared" si="265"/>
        <v/>
      </c>
      <c r="AL1652" t="str">
        <f t="shared" si="262"/>
        <v/>
      </c>
    </row>
    <row r="1653" spans="1:39" x14ac:dyDescent="0.2">
      <c r="A1653" t="s">
        <v>17941</v>
      </c>
      <c r="B1653" t="s">
        <v>640</v>
      </c>
      <c r="C1653" t="s">
        <v>634</v>
      </c>
      <c r="D1653" s="1">
        <v>37867</v>
      </c>
      <c r="E1653" s="1">
        <v>44421</v>
      </c>
      <c r="F1653" t="s">
        <v>39</v>
      </c>
      <c r="I1653">
        <v>100</v>
      </c>
      <c r="J1653">
        <v>0</v>
      </c>
      <c r="K1653">
        <v>0</v>
      </c>
      <c r="L1653">
        <v>1131</v>
      </c>
      <c r="M1653">
        <v>1131</v>
      </c>
      <c r="N1653" t="s">
        <v>20</v>
      </c>
      <c r="O1653" t="s">
        <v>17942</v>
      </c>
      <c r="P1653" t="s">
        <v>28</v>
      </c>
      <c r="S1653" t="s">
        <v>33942</v>
      </c>
      <c r="T1653" t="s">
        <v>34233</v>
      </c>
      <c r="V1653" t="s">
        <v>32801</v>
      </c>
      <c r="AD1653" t="str">
        <f t="shared" si="255"/>
        <v/>
      </c>
      <c r="AE1653" t="str">
        <f t="shared" si="266"/>
        <v/>
      </c>
      <c r="AF1653" t="str">
        <f t="shared" si="264"/>
        <v/>
      </c>
      <c r="AG1653" t="str">
        <f t="shared" si="263"/>
        <v/>
      </c>
      <c r="AH1653" t="str">
        <f t="shared" si="256"/>
        <v/>
      </c>
      <c r="AI1653">
        <v>0.11</v>
      </c>
      <c r="AJ1653" t="str">
        <f t="shared" si="257"/>
        <v/>
      </c>
      <c r="AK1653" t="str">
        <f t="shared" si="265"/>
        <v/>
      </c>
      <c r="AL1653" t="str">
        <f t="shared" si="262"/>
        <v/>
      </c>
      <c r="AM1653" t="s">
        <v>34225</v>
      </c>
    </row>
    <row r="1654" spans="1:39" x14ac:dyDescent="0.2">
      <c r="A1654" t="s">
        <v>17887</v>
      </c>
      <c r="B1654" t="s">
        <v>640</v>
      </c>
      <c r="C1654" t="s">
        <v>17888</v>
      </c>
      <c r="D1654" s="1">
        <v>37867</v>
      </c>
      <c r="E1654" s="1">
        <v>44546</v>
      </c>
      <c r="F1654" t="s">
        <v>39</v>
      </c>
      <c r="I1654">
        <v>100</v>
      </c>
      <c r="J1654">
        <v>0</v>
      </c>
      <c r="K1654">
        <v>0</v>
      </c>
      <c r="L1654">
        <v>1563</v>
      </c>
      <c r="M1654">
        <v>1563</v>
      </c>
      <c r="N1654" t="s">
        <v>20</v>
      </c>
      <c r="O1654" t="s">
        <v>17889</v>
      </c>
      <c r="P1654" t="s">
        <v>28</v>
      </c>
      <c r="S1654" t="s">
        <v>33942</v>
      </c>
      <c r="T1654" t="s">
        <v>34233</v>
      </c>
      <c r="V1654" t="s">
        <v>32801</v>
      </c>
      <c r="AD1654" t="str">
        <f t="shared" si="255"/>
        <v/>
      </c>
      <c r="AE1654" t="str">
        <f t="shared" si="266"/>
        <v/>
      </c>
      <c r="AF1654" t="str">
        <f t="shared" si="264"/>
        <v/>
      </c>
      <c r="AG1654" t="str">
        <f t="shared" si="263"/>
        <v/>
      </c>
      <c r="AH1654" t="str">
        <f t="shared" si="256"/>
        <v/>
      </c>
      <c r="AI1654">
        <v>0.11</v>
      </c>
      <c r="AJ1654" t="str">
        <f t="shared" si="257"/>
        <v/>
      </c>
      <c r="AK1654" t="str">
        <f t="shared" si="265"/>
        <v/>
      </c>
      <c r="AL1654" t="str">
        <f t="shared" si="262"/>
        <v/>
      </c>
    </row>
    <row r="1655" spans="1:39" x14ac:dyDescent="0.2">
      <c r="A1655" t="s">
        <v>17938</v>
      </c>
      <c r="B1655" t="s">
        <v>640</v>
      </c>
      <c r="C1655" t="s">
        <v>17939</v>
      </c>
      <c r="D1655" s="1">
        <v>37867</v>
      </c>
      <c r="E1655" s="1">
        <v>43951</v>
      </c>
      <c r="F1655" t="s">
        <v>39</v>
      </c>
      <c r="I1655">
        <v>100</v>
      </c>
      <c r="J1655">
        <v>0</v>
      </c>
      <c r="K1655">
        <v>0</v>
      </c>
      <c r="L1655">
        <v>1763</v>
      </c>
      <c r="M1655">
        <v>1763</v>
      </c>
      <c r="N1655" t="s">
        <v>20</v>
      </c>
      <c r="O1655" t="s">
        <v>17940</v>
      </c>
      <c r="P1655" t="s">
        <v>28</v>
      </c>
      <c r="S1655" t="s">
        <v>33942</v>
      </c>
      <c r="T1655" t="s">
        <v>34233</v>
      </c>
      <c r="V1655" t="s">
        <v>32801</v>
      </c>
      <c r="AD1655" t="str">
        <f t="shared" si="255"/>
        <v/>
      </c>
      <c r="AE1655" t="str">
        <f t="shared" si="266"/>
        <v/>
      </c>
      <c r="AF1655" t="str">
        <f t="shared" si="264"/>
        <v/>
      </c>
      <c r="AG1655" t="str">
        <f t="shared" si="263"/>
        <v/>
      </c>
      <c r="AH1655" t="str">
        <f t="shared" si="256"/>
        <v/>
      </c>
      <c r="AI1655">
        <v>0.11</v>
      </c>
      <c r="AJ1655" t="str">
        <f t="shared" si="257"/>
        <v/>
      </c>
      <c r="AK1655" t="str">
        <f t="shared" si="265"/>
        <v/>
      </c>
      <c r="AL1655" t="str">
        <f t="shared" si="262"/>
        <v/>
      </c>
    </row>
    <row r="1656" spans="1:39" x14ac:dyDescent="0.2">
      <c r="A1656" t="s">
        <v>17943</v>
      </c>
      <c r="B1656" t="s">
        <v>640</v>
      </c>
      <c r="C1656" t="s">
        <v>17944</v>
      </c>
      <c r="D1656" s="1">
        <v>37867</v>
      </c>
      <c r="E1656" s="1">
        <v>44546</v>
      </c>
      <c r="F1656" t="s">
        <v>39</v>
      </c>
      <c r="I1656">
        <v>100</v>
      </c>
      <c r="J1656">
        <v>0</v>
      </c>
      <c r="K1656">
        <v>0</v>
      </c>
      <c r="L1656">
        <v>634</v>
      </c>
      <c r="M1656">
        <v>634</v>
      </c>
      <c r="N1656" t="s">
        <v>20</v>
      </c>
      <c r="O1656" t="s">
        <v>17945</v>
      </c>
      <c r="P1656" t="s">
        <v>28</v>
      </c>
      <c r="S1656" t="s">
        <v>33942</v>
      </c>
      <c r="T1656" t="s">
        <v>34233</v>
      </c>
      <c r="V1656" t="s">
        <v>32801</v>
      </c>
      <c r="AD1656" t="str">
        <f t="shared" si="255"/>
        <v/>
      </c>
      <c r="AE1656" t="str">
        <f t="shared" si="266"/>
        <v/>
      </c>
      <c r="AF1656" t="str">
        <f t="shared" si="264"/>
        <v/>
      </c>
      <c r="AG1656" t="str">
        <f t="shared" si="263"/>
        <v/>
      </c>
      <c r="AH1656" t="str">
        <f t="shared" si="256"/>
        <v/>
      </c>
      <c r="AI1656">
        <v>0.11</v>
      </c>
      <c r="AJ1656" t="str">
        <f t="shared" si="257"/>
        <v/>
      </c>
      <c r="AK1656" t="str">
        <f t="shared" si="265"/>
        <v/>
      </c>
      <c r="AL1656" t="str">
        <f t="shared" si="262"/>
        <v/>
      </c>
    </row>
    <row r="1657" spans="1:39" x14ac:dyDescent="0.2">
      <c r="A1657" t="s">
        <v>10843</v>
      </c>
      <c r="B1657" t="s">
        <v>640</v>
      </c>
      <c r="C1657" t="s">
        <v>10844</v>
      </c>
      <c r="D1657" s="1">
        <v>36488</v>
      </c>
      <c r="E1657" s="1">
        <v>43887</v>
      </c>
      <c r="F1657" t="s">
        <v>19</v>
      </c>
      <c r="I1657">
        <v>100</v>
      </c>
      <c r="J1657">
        <v>0</v>
      </c>
      <c r="K1657">
        <v>0</v>
      </c>
      <c r="L1657">
        <v>1269</v>
      </c>
      <c r="M1657">
        <v>1269</v>
      </c>
      <c r="N1657" t="s">
        <v>20</v>
      </c>
      <c r="O1657" t="s">
        <v>10845</v>
      </c>
      <c r="P1657" t="s">
        <v>28</v>
      </c>
      <c r="S1657" t="s">
        <v>32627</v>
      </c>
      <c r="T1657" t="s">
        <v>34436</v>
      </c>
      <c r="AD1657" t="str">
        <f t="shared" si="255"/>
        <v/>
      </c>
      <c r="AE1657" t="str">
        <f t="shared" si="266"/>
        <v/>
      </c>
      <c r="AF1657" t="str">
        <f t="shared" si="264"/>
        <v/>
      </c>
      <c r="AG1657" s="17">
        <v>1</v>
      </c>
      <c r="AH1657">
        <f t="shared" si="256"/>
        <v>2.7</v>
      </c>
      <c r="AI1657">
        <v>0.11</v>
      </c>
      <c r="AJ1657">
        <f t="shared" si="257"/>
        <v>0.29700000000000004</v>
      </c>
      <c r="AK1657" t="str">
        <f t="shared" si="265"/>
        <v/>
      </c>
      <c r="AL1657" t="str">
        <f t="shared" si="262"/>
        <v/>
      </c>
    </row>
    <row r="1658" spans="1:39" x14ac:dyDescent="0.2">
      <c r="A1658" t="s">
        <v>25859</v>
      </c>
      <c r="B1658" t="s">
        <v>640</v>
      </c>
      <c r="C1658" t="s">
        <v>25860</v>
      </c>
      <c r="D1658" s="1">
        <v>40631</v>
      </c>
      <c r="E1658" s="1">
        <v>43837</v>
      </c>
      <c r="F1658" t="s">
        <v>19</v>
      </c>
      <c r="I1658">
        <v>100</v>
      </c>
      <c r="J1658">
        <v>0</v>
      </c>
      <c r="K1658">
        <v>0</v>
      </c>
      <c r="L1658">
        <v>2178</v>
      </c>
      <c r="M1658">
        <v>2178</v>
      </c>
      <c r="N1658" t="s">
        <v>20</v>
      </c>
      <c r="O1658" t="s">
        <v>25861</v>
      </c>
      <c r="P1658" t="s">
        <v>28</v>
      </c>
      <c r="S1658" t="s">
        <v>33942</v>
      </c>
      <c r="T1658" t="s">
        <v>34233</v>
      </c>
      <c r="AD1658" t="str">
        <f t="shared" si="255"/>
        <v/>
      </c>
      <c r="AE1658" s="16">
        <v>1</v>
      </c>
      <c r="AF1658" t="str">
        <f t="shared" si="264"/>
        <v/>
      </c>
      <c r="AG1658" t="str">
        <f t="shared" ref="AG1658:AG1664" si="267">IF((S1658&lt;&gt;"tühi")*(AC1658&lt;&gt;""),AC1658,"")</f>
        <v/>
      </c>
      <c r="AH1658" t="str">
        <f t="shared" si="256"/>
        <v/>
      </c>
      <c r="AI1658">
        <v>0.11</v>
      </c>
      <c r="AJ1658" t="str">
        <f t="shared" si="257"/>
        <v/>
      </c>
      <c r="AK1658">
        <f t="shared" si="265"/>
        <v>2.7</v>
      </c>
      <c r="AL1658">
        <f t="shared" si="262"/>
        <v>0.29700000000000004</v>
      </c>
    </row>
    <row r="1659" spans="1:39" x14ac:dyDescent="0.2">
      <c r="A1659" t="s">
        <v>31680</v>
      </c>
      <c r="B1659" t="s">
        <v>640</v>
      </c>
      <c r="C1659" t="s">
        <v>31681</v>
      </c>
      <c r="D1659" s="1">
        <v>44270</v>
      </c>
      <c r="E1659" s="1">
        <v>44270</v>
      </c>
      <c r="F1659" t="s">
        <v>39</v>
      </c>
      <c r="I1659">
        <v>100</v>
      </c>
      <c r="J1659">
        <v>0</v>
      </c>
      <c r="K1659">
        <v>0</v>
      </c>
      <c r="L1659">
        <v>2820</v>
      </c>
      <c r="M1659">
        <v>2820</v>
      </c>
      <c r="N1659" t="s">
        <v>20</v>
      </c>
      <c r="O1659" t="s">
        <v>31682</v>
      </c>
      <c r="P1659" t="s">
        <v>28</v>
      </c>
      <c r="S1659" t="s">
        <v>33942</v>
      </c>
      <c r="T1659" t="s">
        <v>34233</v>
      </c>
      <c r="AD1659" t="str">
        <f t="shared" ref="AD1659:AD1722" si="268">IF((S1659="tühi")*(F1659&lt;&gt;"Elamumaa")*(G1659&lt;&gt;"Elamumaa")*(H1659&lt;&gt;"Elamumaa"),IF(Z1659=0,"",Z1659),"")</f>
        <v/>
      </c>
      <c r="AE1659" t="str">
        <f t="shared" ref="AE1659:AE1690" si="269">IF((S1659="tühi")*(AC1659&lt;&gt;""),AC1659,"")</f>
        <v/>
      </c>
      <c r="AF1659" t="str">
        <f t="shared" si="264"/>
        <v/>
      </c>
      <c r="AG1659" t="str">
        <f t="shared" si="267"/>
        <v/>
      </c>
      <c r="AH1659" t="str">
        <f t="shared" si="256"/>
        <v/>
      </c>
      <c r="AI1659">
        <v>0.11</v>
      </c>
      <c r="AJ1659" t="str">
        <f t="shared" si="257"/>
        <v/>
      </c>
      <c r="AK1659" t="str">
        <f t="shared" si="265"/>
        <v/>
      </c>
      <c r="AL1659" t="str">
        <f t="shared" si="262"/>
        <v/>
      </c>
    </row>
    <row r="1660" spans="1:39" x14ac:dyDescent="0.2">
      <c r="A1660" t="s">
        <v>26286</v>
      </c>
      <c r="B1660" t="s">
        <v>640</v>
      </c>
      <c r="C1660" t="s">
        <v>23234</v>
      </c>
      <c r="D1660" s="1">
        <v>41177</v>
      </c>
      <c r="E1660" s="1">
        <v>43456</v>
      </c>
      <c r="F1660" t="s">
        <v>19</v>
      </c>
      <c r="I1660">
        <v>100</v>
      </c>
      <c r="J1660">
        <v>0</v>
      </c>
      <c r="K1660">
        <v>0</v>
      </c>
      <c r="L1660">
        <v>2465</v>
      </c>
      <c r="M1660">
        <v>2465</v>
      </c>
      <c r="N1660" t="s">
        <v>20</v>
      </c>
      <c r="O1660" t="s">
        <v>26287</v>
      </c>
      <c r="P1660" t="s">
        <v>28</v>
      </c>
      <c r="S1660" t="s">
        <v>33942</v>
      </c>
      <c r="T1660" t="s">
        <v>34233</v>
      </c>
      <c r="U1660" t="s">
        <v>32794</v>
      </c>
      <c r="V1660" t="s">
        <v>32795</v>
      </c>
      <c r="W1660">
        <v>180</v>
      </c>
      <c r="X1660">
        <v>1.5</v>
      </c>
      <c r="Y1660" t="s">
        <v>32661</v>
      </c>
      <c r="Z1660">
        <v>250</v>
      </c>
      <c r="AC1660">
        <v>1</v>
      </c>
      <c r="AD1660" t="str">
        <f t="shared" si="268"/>
        <v/>
      </c>
      <c r="AE1660">
        <f t="shared" si="269"/>
        <v>1</v>
      </c>
      <c r="AF1660" t="str">
        <f t="shared" si="264"/>
        <v/>
      </c>
      <c r="AG1660" t="str">
        <f t="shared" si="267"/>
        <v/>
      </c>
      <c r="AH1660" t="str">
        <f t="shared" si="256"/>
        <v/>
      </c>
      <c r="AI1660">
        <v>0.11</v>
      </c>
      <c r="AJ1660" t="str">
        <f t="shared" si="257"/>
        <v/>
      </c>
      <c r="AK1660">
        <f t="shared" si="265"/>
        <v>2.7</v>
      </c>
      <c r="AL1660">
        <f t="shared" si="262"/>
        <v>0.29700000000000004</v>
      </c>
    </row>
    <row r="1661" spans="1:39" x14ac:dyDescent="0.2">
      <c r="A1661" t="s">
        <v>28978</v>
      </c>
      <c r="B1661" t="s">
        <v>640</v>
      </c>
      <c r="C1661" t="s">
        <v>28979</v>
      </c>
      <c r="D1661" s="1">
        <v>42754</v>
      </c>
      <c r="E1661" s="1">
        <v>44560</v>
      </c>
      <c r="F1661" t="s">
        <v>474</v>
      </c>
      <c r="I1661">
        <v>100</v>
      </c>
      <c r="J1661">
        <v>0</v>
      </c>
      <c r="K1661">
        <v>0</v>
      </c>
      <c r="L1661">
        <v>7401</v>
      </c>
      <c r="M1661">
        <v>7401</v>
      </c>
      <c r="N1661" t="s">
        <v>20</v>
      </c>
      <c r="O1661" t="s">
        <v>20203</v>
      </c>
      <c r="P1661" t="s">
        <v>44</v>
      </c>
      <c r="S1661" t="s">
        <v>33807</v>
      </c>
      <c r="T1661" t="s">
        <v>34437</v>
      </c>
      <c r="AD1661" t="str">
        <f t="shared" si="268"/>
        <v/>
      </c>
      <c r="AE1661" t="str">
        <f t="shared" si="269"/>
        <v/>
      </c>
      <c r="AF1661" t="str">
        <f t="shared" si="264"/>
        <v/>
      </c>
      <c r="AG1661" t="str">
        <f t="shared" si="267"/>
        <v/>
      </c>
      <c r="AH1661" t="str">
        <f t="shared" si="256"/>
        <v/>
      </c>
      <c r="AI1661">
        <v>0.11</v>
      </c>
      <c r="AJ1661" t="str">
        <f t="shared" si="257"/>
        <v/>
      </c>
      <c r="AK1661" t="str">
        <f t="shared" si="265"/>
        <v/>
      </c>
      <c r="AL1661" t="str">
        <f t="shared" si="262"/>
        <v/>
      </c>
    </row>
    <row r="1662" spans="1:39" x14ac:dyDescent="0.2">
      <c r="A1662" t="s">
        <v>26149</v>
      </c>
      <c r="B1662" t="s">
        <v>640</v>
      </c>
      <c r="C1662" t="s">
        <v>26150</v>
      </c>
      <c r="D1662" s="1">
        <v>40801</v>
      </c>
      <c r="E1662" s="1">
        <v>44546</v>
      </c>
      <c r="F1662" t="s">
        <v>26</v>
      </c>
      <c r="I1662">
        <v>100</v>
      </c>
      <c r="J1662">
        <v>0</v>
      </c>
      <c r="K1662">
        <v>0</v>
      </c>
      <c r="L1662">
        <v>17900</v>
      </c>
      <c r="M1662">
        <v>17900</v>
      </c>
      <c r="N1662" t="s">
        <v>20</v>
      </c>
      <c r="O1662" t="s">
        <v>26151</v>
      </c>
      <c r="P1662" t="s">
        <v>44</v>
      </c>
      <c r="S1662" t="s">
        <v>34233</v>
      </c>
      <c r="T1662" t="s">
        <v>34233</v>
      </c>
      <c r="AD1662" t="str">
        <f t="shared" si="268"/>
        <v/>
      </c>
      <c r="AE1662" t="str">
        <f t="shared" si="269"/>
        <v/>
      </c>
      <c r="AF1662" t="str">
        <f t="shared" si="264"/>
        <v/>
      </c>
      <c r="AG1662" t="str">
        <f t="shared" si="267"/>
        <v/>
      </c>
      <c r="AH1662" t="str">
        <f t="shared" si="256"/>
        <v/>
      </c>
      <c r="AI1662">
        <v>0.11</v>
      </c>
      <c r="AJ1662" t="str">
        <f t="shared" si="257"/>
        <v/>
      </c>
      <c r="AK1662" t="str">
        <f t="shared" si="265"/>
        <v/>
      </c>
      <c r="AL1662" t="str">
        <f t="shared" si="262"/>
        <v/>
      </c>
    </row>
    <row r="1663" spans="1:39" x14ac:dyDescent="0.2">
      <c r="A1663" t="s">
        <v>14058</v>
      </c>
      <c r="B1663" t="s">
        <v>640</v>
      </c>
      <c r="C1663" t="s">
        <v>14059</v>
      </c>
      <c r="D1663" s="1">
        <v>37139</v>
      </c>
      <c r="E1663" s="1">
        <v>43456</v>
      </c>
      <c r="F1663" t="s">
        <v>11356</v>
      </c>
      <c r="I1663">
        <v>100</v>
      </c>
      <c r="J1663">
        <v>0</v>
      </c>
      <c r="K1663">
        <v>0</v>
      </c>
      <c r="L1663">
        <v>100</v>
      </c>
      <c r="M1663">
        <v>100</v>
      </c>
      <c r="N1663" t="s">
        <v>20</v>
      </c>
      <c r="O1663" t="s">
        <v>14060</v>
      </c>
      <c r="P1663" t="s">
        <v>44</v>
      </c>
      <c r="S1663" t="s">
        <v>33942</v>
      </c>
      <c r="T1663" t="s">
        <v>34233</v>
      </c>
      <c r="V1663" t="s">
        <v>35072</v>
      </c>
      <c r="AD1663" t="str">
        <f t="shared" si="268"/>
        <v/>
      </c>
      <c r="AE1663" t="str">
        <f t="shared" si="269"/>
        <v/>
      </c>
      <c r="AF1663" t="str">
        <f t="shared" si="264"/>
        <v/>
      </c>
      <c r="AG1663" t="str">
        <f t="shared" si="267"/>
        <v/>
      </c>
      <c r="AH1663" t="str">
        <f t="shared" si="256"/>
        <v/>
      </c>
      <c r="AI1663">
        <v>0.11</v>
      </c>
      <c r="AJ1663" t="str">
        <f t="shared" si="257"/>
        <v/>
      </c>
      <c r="AK1663" t="str">
        <f t="shared" si="265"/>
        <v/>
      </c>
      <c r="AL1663" t="str">
        <f t="shared" si="262"/>
        <v/>
      </c>
      <c r="AM1663" t="s">
        <v>34904</v>
      </c>
    </row>
    <row r="1664" spans="1:39" x14ac:dyDescent="0.2">
      <c r="A1664" t="s">
        <v>13433</v>
      </c>
      <c r="B1664" t="s">
        <v>640</v>
      </c>
      <c r="C1664" t="s">
        <v>13434</v>
      </c>
      <c r="D1664" s="1">
        <v>36914</v>
      </c>
      <c r="E1664" s="1">
        <v>44546</v>
      </c>
      <c r="F1664" t="s">
        <v>26</v>
      </c>
      <c r="I1664">
        <v>100</v>
      </c>
      <c r="J1664">
        <v>0</v>
      </c>
      <c r="K1664">
        <v>0</v>
      </c>
      <c r="L1664">
        <v>28500</v>
      </c>
      <c r="M1664">
        <v>28520</v>
      </c>
      <c r="N1664" t="s">
        <v>401</v>
      </c>
      <c r="O1664" t="s">
        <v>13435</v>
      </c>
      <c r="P1664" t="s">
        <v>2356</v>
      </c>
      <c r="S1664" t="s">
        <v>33803</v>
      </c>
      <c r="T1664" t="s">
        <v>34438</v>
      </c>
      <c r="AD1664" t="str">
        <f t="shared" si="268"/>
        <v/>
      </c>
      <c r="AE1664" t="str">
        <f t="shared" si="269"/>
        <v/>
      </c>
      <c r="AF1664" t="str">
        <f t="shared" si="264"/>
        <v/>
      </c>
      <c r="AG1664" t="str">
        <f t="shared" si="267"/>
        <v/>
      </c>
      <c r="AH1664" t="str">
        <f t="shared" si="256"/>
        <v/>
      </c>
      <c r="AI1664">
        <v>0.11</v>
      </c>
      <c r="AJ1664" t="str">
        <f t="shared" si="257"/>
        <v/>
      </c>
      <c r="AK1664" t="str">
        <f t="shared" si="265"/>
        <v/>
      </c>
      <c r="AL1664" t="str">
        <f t="shared" si="262"/>
        <v/>
      </c>
    </row>
    <row r="1665" spans="1:39" x14ac:dyDescent="0.2">
      <c r="A1665" t="s">
        <v>6041</v>
      </c>
      <c r="B1665" t="s">
        <v>640</v>
      </c>
      <c r="C1665" t="s">
        <v>6042</v>
      </c>
      <c r="D1665" s="1">
        <v>36147</v>
      </c>
      <c r="E1665" s="1">
        <v>43456</v>
      </c>
      <c r="F1665" t="s">
        <v>19</v>
      </c>
      <c r="I1665">
        <v>100</v>
      </c>
      <c r="J1665">
        <v>0</v>
      </c>
      <c r="K1665">
        <v>0</v>
      </c>
      <c r="L1665">
        <v>850</v>
      </c>
      <c r="M1665">
        <v>850</v>
      </c>
      <c r="N1665" t="s">
        <v>20</v>
      </c>
      <c r="O1665" t="s">
        <v>6043</v>
      </c>
      <c r="P1665" t="s">
        <v>28</v>
      </c>
      <c r="S1665" t="s">
        <v>33804</v>
      </c>
      <c r="T1665" t="s">
        <v>34349</v>
      </c>
      <c r="AD1665" t="str">
        <f t="shared" si="268"/>
        <v/>
      </c>
      <c r="AE1665" t="str">
        <f t="shared" si="269"/>
        <v/>
      </c>
      <c r="AF1665" t="str">
        <f t="shared" si="264"/>
        <v/>
      </c>
      <c r="AG1665" s="17">
        <v>1</v>
      </c>
      <c r="AH1665">
        <f t="shared" si="256"/>
        <v>2.7</v>
      </c>
      <c r="AI1665">
        <v>0.11</v>
      </c>
      <c r="AJ1665">
        <f t="shared" si="257"/>
        <v>0.29700000000000004</v>
      </c>
      <c r="AK1665" t="str">
        <f t="shared" si="265"/>
        <v/>
      </c>
      <c r="AL1665" t="str">
        <f t="shared" si="262"/>
        <v/>
      </c>
    </row>
    <row r="1666" spans="1:39" x14ac:dyDescent="0.2">
      <c r="A1666" t="s">
        <v>12672</v>
      </c>
      <c r="B1666" t="s">
        <v>640</v>
      </c>
      <c r="C1666" t="s">
        <v>12673</v>
      </c>
      <c r="D1666" s="1">
        <v>36712</v>
      </c>
      <c r="E1666" s="1">
        <v>43951</v>
      </c>
      <c r="F1666" t="s">
        <v>19</v>
      </c>
      <c r="I1666">
        <v>100</v>
      </c>
      <c r="J1666">
        <v>0</v>
      </c>
      <c r="K1666">
        <v>0</v>
      </c>
      <c r="L1666">
        <v>2918</v>
      </c>
      <c r="M1666">
        <v>2918</v>
      </c>
      <c r="N1666" t="s">
        <v>20</v>
      </c>
      <c r="O1666" t="s">
        <v>12674</v>
      </c>
      <c r="P1666" t="s">
        <v>28</v>
      </c>
      <c r="S1666" t="s">
        <v>33800</v>
      </c>
      <c r="T1666" t="s">
        <v>34357</v>
      </c>
      <c r="AD1666" t="str">
        <f t="shared" si="268"/>
        <v/>
      </c>
      <c r="AE1666" t="str">
        <f t="shared" si="269"/>
        <v/>
      </c>
      <c r="AF1666" t="str">
        <f t="shared" si="264"/>
        <v/>
      </c>
      <c r="AG1666" s="17">
        <v>1</v>
      </c>
      <c r="AH1666">
        <f t="shared" ref="AH1666:AH1729" si="270">IF(AG1666="","",AG1666*2.7)</f>
        <v>2.7</v>
      </c>
      <c r="AI1666">
        <v>0.11</v>
      </c>
      <c r="AJ1666">
        <f t="shared" ref="AJ1666:AJ1729" si="271">IF(COUNTBLANK(AH1666),"",AH1666*AI1666)</f>
        <v>0.29700000000000004</v>
      </c>
      <c r="AK1666" t="str">
        <f t="shared" si="265"/>
        <v/>
      </c>
      <c r="AL1666" t="str">
        <f t="shared" si="262"/>
        <v/>
      </c>
    </row>
    <row r="1667" spans="1:39" x14ac:dyDescent="0.2">
      <c r="A1667" t="s">
        <v>12077</v>
      </c>
      <c r="B1667" t="s">
        <v>640</v>
      </c>
      <c r="C1667" t="s">
        <v>9517</v>
      </c>
      <c r="D1667" s="1">
        <v>36544</v>
      </c>
      <c r="E1667" s="1">
        <v>43888</v>
      </c>
      <c r="F1667" t="s">
        <v>19</v>
      </c>
      <c r="I1667">
        <v>100</v>
      </c>
      <c r="J1667">
        <v>0</v>
      </c>
      <c r="K1667">
        <v>0</v>
      </c>
      <c r="L1667">
        <v>2334</v>
      </c>
      <c r="M1667">
        <v>2334</v>
      </c>
      <c r="N1667" t="s">
        <v>20</v>
      </c>
      <c r="O1667" t="s">
        <v>12078</v>
      </c>
      <c r="P1667" t="s">
        <v>28</v>
      </c>
      <c r="S1667" t="s">
        <v>33797</v>
      </c>
      <c r="T1667" t="s">
        <v>34349</v>
      </c>
      <c r="AD1667" t="str">
        <f t="shared" si="268"/>
        <v/>
      </c>
      <c r="AE1667" t="str">
        <f t="shared" si="269"/>
        <v/>
      </c>
      <c r="AF1667" t="str">
        <f t="shared" si="264"/>
        <v/>
      </c>
      <c r="AG1667" s="17">
        <v>1</v>
      </c>
      <c r="AH1667">
        <f t="shared" si="270"/>
        <v>2.7</v>
      </c>
      <c r="AI1667">
        <v>0.11</v>
      </c>
      <c r="AJ1667">
        <f t="shared" si="271"/>
        <v>0.29700000000000004</v>
      </c>
      <c r="AK1667" t="str">
        <f t="shared" si="265"/>
        <v/>
      </c>
      <c r="AL1667" t="str">
        <f t="shared" si="262"/>
        <v/>
      </c>
    </row>
    <row r="1668" spans="1:39" x14ac:dyDescent="0.2">
      <c r="A1668" t="s">
        <v>26855</v>
      </c>
      <c r="B1668" t="s">
        <v>640</v>
      </c>
      <c r="C1668" t="s">
        <v>26856</v>
      </c>
      <c r="D1668" s="1">
        <v>41436</v>
      </c>
      <c r="E1668" s="1">
        <v>44546</v>
      </c>
      <c r="F1668" t="s">
        <v>19</v>
      </c>
      <c r="I1668">
        <v>100</v>
      </c>
      <c r="J1668">
        <v>0</v>
      </c>
      <c r="K1668">
        <v>0</v>
      </c>
      <c r="L1668">
        <v>1498</v>
      </c>
      <c r="M1668">
        <v>1498</v>
      </c>
      <c r="N1668" t="s">
        <v>20</v>
      </c>
      <c r="O1668" t="s">
        <v>26857</v>
      </c>
      <c r="P1668" t="s">
        <v>28</v>
      </c>
      <c r="S1668" t="s">
        <v>33942</v>
      </c>
      <c r="T1668" t="s">
        <v>34233</v>
      </c>
      <c r="U1668" t="s">
        <v>32794</v>
      </c>
      <c r="V1668" t="s">
        <v>32800</v>
      </c>
      <c r="W1668">
        <v>100</v>
      </c>
      <c r="X1668">
        <v>1.5</v>
      </c>
      <c r="Y1668">
        <v>1</v>
      </c>
      <c r="Z1668">
        <v>200</v>
      </c>
      <c r="AA1668">
        <v>7</v>
      </c>
      <c r="AC1668">
        <v>1</v>
      </c>
      <c r="AD1668" t="str">
        <f t="shared" si="268"/>
        <v/>
      </c>
      <c r="AE1668">
        <f t="shared" si="269"/>
        <v>1</v>
      </c>
      <c r="AF1668" t="str">
        <f t="shared" si="264"/>
        <v/>
      </c>
      <c r="AG1668" t="str">
        <f>IF((S1668&lt;&gt;"tühi")*(AC1668&lt;&gt;""),AC1668,"")</f>
        <v/>
      </c>
      <c r="AH1668" t="str">
        <f t="shared" si="270"/>
        <v/>
      </c>
      <c r="AI1668">
        <v>0.11</v>
      </c>
      <c r="AJ1668" t="str">
        <f t="shared" si="271"/>
        <v/>
      </c>
      <c r="AK1668">
        <f t="shared" si="265"/>
        <v>2.7</v>
      </c>
      <c r="AL1668">
        <f t="shared" si="262"/>
        <v>0.29700000000000004</v>
      </c>
    </row>
    <row r="1669" spans="1:39" x14ac:dyDescent="0.2">
      <c r="A1669" t="s">
        <v>31183</v>
      </c>
      <c r="B1669" t="s">
        <v>640</v>
      </c>
      <c r="C1669" t="s">
        <v>31184</v>
      </c>
      <c r="D1669" s="1">
        <v>43859</v>
      </c>
      <c r="E1669" s="1">
        <v>43859</v>
      </c>
      <c r="F1669" t="s">
        <v>15348</v>
      </c>
      <c r="I1669">
        <v>100</v>
      </c>
      <c r="J1669">
        <v>0</v>
      </c>
      <c r="K1669">
        <v>0</v>
      </c>
      <c r="L1669">
        <v>8011</v>
      </c>
      <c r="M1669">
        <v>8011</v>
      </c>
      <c r="N1669" t="s">
        <v>20</v>
      </c>
      <c r="P1669" t="s">
        <v>30340</v>
      </c>
      <c r="S1669" t="s">
        <v>33942</v>
      </c>
      <c r="T1669" t="s">
        <v>34233</v>
      </c>
      <c r="AD1669" t="str">
        <f t="shared" si="268"/>
        <v/>
      </c>
      <c r="AE1669" t="str">
        <f t="shared" si="269"/>
        <v/>
      </c>
      <c r="AF1669" t="str">
        <f t="shared" si="264"/>
        <v/>
      </c>
      <c r="AG1669" t="str">
        <f>IF((S1669&lt;&gt;"tühi")*(AC1669&lt;&gt;""),AC1669,"")</f>
        <v/>
      </c>
      <c r="AH1669" t="str">
        <f t="shared" si="270"/>
        <v/>
      </c>
      <c r="AI1669">
        <v>0.11</v>
      </c>
      <c r="AJ1669" t="str">
        <f t="shared" si="271"/>
        <v/>
      </c>
      <c r="AK1669" t="str">
        <f t="shared" si="265"/>
        <v/>
      </c>
      <c r="AL1669" t="str">
        <f t="shared" si="262"/>
        <v/>
      </c>
    </row>
    <row r="1670" spans="1:39" x14ac:dyDescent="0.2">
      <c r="A1670" t="s">
        <v>23196</v>
      </c>
      <c r="B1670" t="s">
        <v>640</v>
      </c>
      <c r="C1670" t="s">
        <v>10952</v>
      </c>
      <c r="D1670" s="1">
        <v>38958</v>
      </c>
      <c r="E1670" s="1">
        <v>43951</v>
      </c>
      <c r="F1670" t="s">
        <v>19</v>
      </c>
      <c r="I1670">
        <v>100</v>
      </c>
      <c r="J1670">
        <v>0</v>
      </c>
      <c r="K1670">
        <v>0</v>
      </c>
      <c r="L1670">
        <v>2219</v>
      </c>
      <c r="M1670">
        <v>2219</v>
      </c>
      <c r="N1670" t="s">
        <v>20</v>
      </c>
      <c r="O1670" t="s">
        <v>23197</v>
      </c>
      <c r="P1670" t="s">
        <v>28</v>
      </c>
      <c r="S1670" t="s">
        <v>33803</v>
      </c>
      <c r="T1670" t="s">
        <v>34349</v>
      </c>
      <c r="AD1670" t="str">
        <f t="shared" si="268"/>
        <v/>
      </c>
      <c r="AE1670" t="str">
        <f t="shared" si="269"/>
        <v/>
      </c>
      <c r="AF1670" t="str">
        <f t="shared" si="264"/>
        <v/>
      </c>
      <c r="AG1670" s="17">
        <v>1</v>
      </c>
      <c r="AH1670">
        <f t="shared" si="270"/>
        <v>2.7</v>
      </c>
      <c r="AI1670">
        <v>0.11</v>
      </c>
      <c r="AJ1670">
        <f t="shared" si="271"/>
        <v>0.29700000000000004</v>
      </c>
      <c r="AK1670" t="str">
        <f t="shared" si="265"/>
        <v/>
      </c>
      <c r="AL1670" t="str">
        <f t="shared" si="262"/>
        <v/>
      </c>
    </row>
    <row r="1671" spans="1:39" x14ac:dyDescent="0.2">
      <c r="A1671" t="s">
        <v>23198</v>
      </c>
      <c r="B1671" t="s">
        <v>640</v>
      </c>
      <c r="C1671" t="s">
        <v>10952</v>
      </c>
      <c r="D1671" s="1">
        <v>38958</v>
      </c>
      <c r="E1671" s="1">
        <v>43951</v>
      </c>
      <c r="F1671" t="s">
        <v>19</v>
      </c>
      <c r="I1671">
        <v>100</v>
      </c>
      <c r="J1671">
        <v>0</v>
      </c>
      <c r="K1671">
        <v>0</v>
      </c>
      <c r="L1671">
        <v>99</v>
      </c>
      <c r="M1671">
        <v>99</v>
      </c>
      <c r="N1671" t="s">
        <v>20</v>
      </c>
      <c r="O1671" t="s">
        <v>23199</v>
      </c>
      <c r="P1671" t="s">
        <v>28</v>
      </c>
      <c r="S1671" t="s">
        <v>33942</v>
      </c>
      <c r="T1671" t="s">
        <v>34349</v>
      </c>
      <c r="AD1671" t="str">
        <f t="shared" si="268"/>
        <v/>
      </c>
      <c r="AE1671" t="str">
        <f t="shared" si="269"/>
        <v/>
      </c>
      <c r="AF1671" t="str">
        <f t="shared" si="264"/>
        <v/>
      </c>
      <c r="AG1671" t="str">
        <f t="shared" ref="AG1671:AG1676" si="272">IF((S1671&lt;&gt;"tühi")*(AC1671&lt;&gt;""),AC1671,"")</f>
        <v/>
      </c>
      <c r="AH1671" t="str">
        <f t="shared" si="270"/>
        <v/>
      </c>
      <c r="AI1671">
        <v>0.11</v>
      </c>
      <c r="AJ1671" t="str">
        <f t="shared" si="271"/>
        <v/>
      </c>
      <c r="AK1671" t="str">
        <f t="shared" si="265"/>
        <v/>
      </c>
      <c r="AL1671" t="str">
        <f t="shared" si="262"/>
        <v/>
      </c>
    </row>
    <row r="1672" spans="1:39" x14ac:dyDescent="0.2">
      <c r="A1672" t="s">
        <v>23764</v>
      </c>
      <c r="B1672" t="s">
        <v>640</v>
      </c>
      <c r="C1672" t="s">
        <v>12631</v>
      </c>
      <c r="D1672" s="1">
        <v>39177</v>
      </c>
      <c r="E1672" s="1">
        <v>43951</v>
      </c>
      <c r="F1672" s="9" t="s">
        <v>474</v>
      </c>
      <c r="I1672">
        <v>100</v>
      </c>
      <c r="J1672">
        <v>0</v>
      </c>
      <c r="K1672">
        <v>0</v>
      </c>
      <c r="L1672">
        <v>15630</v>
      </c>
      <c r="M1672">
        <v>15630</v>
      </c>
      <c r="N1672" t="s">
        <v>20</v>
      </c>
      <c r="O1672" t="s">
        <v>23765</v>
      </c>
      <c r="P1672" t="s">
        <v>28</v>
      </c>
      <c r="S1672" t="s">
        <v>33799</v>
      </c>
      <c r="T1672" t="s">
        <v>34439</v>
      </c>
      <c r="U1672" t="s">
        <v>34133</v>
      </c>
      <c r="V1672" t="s">
        <v>35072</v>
      </c>
      <c r="W1672">
        <f>L1672*0.05</f>
        <v>781.5</v>
      </c>
      <c r="X1672">
        <v>2</v>
      </c>
      <c r="Y1672">
        <v>3</v>
      </c>
      <c r="Z1672">
        <f>W1672*X1672</f>
        <v>1563</v>
      </c>
      <c r="AA1672">
        <v>8.5</v>
      </c>
      <c r="AB1672">
        <v>5</v>
      </c>
      <c r="AD1672" t="str">
        <f t="shared" si="268"/>
        <v/>
      </c>
      <c r="AE1672" t="str">
        <f t="shared" si="269"/>
        <v/>
      </c>
      <c r="AF1672">
        <f t="shared" si="264"/>
        <v>1563</v>
      </c>
      <c r="AG1672" t="str">
        <f t="shared" si="272"/>
        <v/>
      </c>
      <c r="AH1672" t="str">
        <f t="shared" si="270"/>
        <v/>
      </c>
      <c r="AI1672">
        <v>0.11</v>
      </c>
      <c r="AJ1672" t="str">
        <f t="shared" si="271"/>
        <v/>
      </c>
      <c r="AK1672" t="str">
        <f t="shared" si="265"/>
        <v/>
      </c>
      <c r="AL1672" t="str">
        <f t="shared" si="262"/>
        <v/>
      </c>
      <c r="AM1672" t="s">
        <v>34905</v>
      </c>
    </row>
    <row r="1673" spans="1:39" x14ac:dyDescent="0.2">
      <c r="A1673" t="s">
        <v>23761</v>
      </c>
      <c r="B1673" t="s">
        <v>640</v>
      </c>
      <c r="C1673" t="s">
        <v>23762</v>
      </c>
      <c r="D1673" s="1">
        <v>39177</v>
      </c>
      <c r="E1673" s="1">
        <v>44546</v>
      </c>
      <c r="F1673" s="9" t="s">
        <v>474</v>
      </c>
      <c r="I1673">
        <v>100</v>
      </c>
      <c r="J1673">
        <v>0</v>
      </c>
      <c r="K1673">
        <v>0</v>
      </c>
      <c r="L1673">
        <v>4417</v>
      </c>
      <c r="M1673">
        <v>4417</v>
      </c>
      <c r="N1673" t="s">
        <v>20</v>
      </c>
      <c r="O1673" t="s">
        <v>23763</v>
      </c>
      <c r="P1673" t="s">
        <v>28</v>
      </c>
      <c r="S1673" t="s">
        <v>33942</v>
      </c>
      <c r="T1673" t="s">
        <v>34233</v>
      </c>
      <c r="V1673" t="s">
        <v>35072</v>
      </c>
      <c r="AD1673" t="str">
        <f t="shared" si="268"/>
        <v/>
      </c>
      <c r="AE1673" t="str">
        <f t="shared" si="269"/>
        <v/>
      </c>
      <c r="AF1673" t="str">
        <f t="shared" si="264"/>
        <v/>
      </c>
      <c r="AG1673" t="str">
        <f t="shared" si="272"/>
        <v/>
      </c>
      <c r="AH1673" t="str">
        <f t="shared" si="270"/>
        <v/>
      </c>
      <c r="AI1673">
        <v>0.11</v>
      </c>
      <c r="AJ1673" t="str">
        <f t="shared" si="271"/>
        <v/>
      </c>
      <c r="AK1673" t="str">
        <f t="shared" si="265"/>
        <v/>
      </c>
      <c r="AL1673" t="str">
        <f t="shared" si="262"/>
        <v/>
      </c>
      <c r="AM1673" t="s">
        <v>34906</v>
      </c>
    </row>
    <row r="1674" spans="1:39" x14ac:dyDescent="0.2">
      <c r="A1674" t="s">
        <v>26300</v>
      </c>
      <c r="B1674" t="s">
        <v>640</v>
      </c>
      <c r="C1674" t="s">
        <v>26301</v>
      </c>
      <c r="D1674" s="1">
        <v>41177</v>
      </c>
      <c r="E1674" s="1">
        <v>43456</v>
      </c>
      <c r="F1674" t="s">
        <v>889</v>
      </c>
      <c r="I1674">
        <v>100</v>
      </c>
      <c r="J1674">
        <v>0</v>
      </c>
      <c r="K1674">
        <v>0</v>
      </c>
      <c r="L1674">
        <v>4398</v>
      </c>
      <c r="M1674">
        <v>4398</v>
      </c>
      <c r="N1674" t="s">
        <v>20</v>
      </c>
      <c r="O1674" t="s">
        <v>26302</v>
      </c>
      <c r="P1674" t="s">
        <v>28</v>
      </c>
      <c r="S1674" t="s">
        <v>33942</v>
      </c>
      <c r="T1674" t="s">
        <v>34233</v>
      </c>
      <c r="V1674" t="s">
        <v>32795</v>
      </c>
      <c r="AD1674" t="str">
        <f t="shared" si="268"/>
        <v/>
      </c>
      <c r="AE1674" t="str">
        <f t="shared" si="269"/>
        <v/>
      </c>
      <c r="AF1674" t="str">
        <f t="shared" si="264"/>
        <v/>
      </c>
      <c r="AG1674" t="str">
        <f t="shared" si="272"/>
        <v/>
      </c>
      <c r="AH1674" t="str">
        <f t="shared" si="270"/>
        <v/>
      </c>
      <c r="AI1674">
        <v>0.11</v>
      </c>
      <c r="AJ1674" t="str">
        <f t="shared" si="271"/>
        <v/>
      </c>
      <c r="AK1674" t="str">
        <f t="shared" si="265"/>
        <v/>
      </c>
      <c r="AL1674" t="str">
        <f t="shared" si="262"/>
        <v/>
      </c>
    </row>
    <row r="1675" spans="1:39" x14ac:dyDescent="0.2">
      <c r="A1675" t="s">
        <v>26315</v>
      </c>
      <c r="B1675" t="s">
        <v>640</v>
      </c>
      <c r="C1675" t="s">
        <v>26316</v>
      </c>
      <c r="D1675" s="1">
        <v>41177</v>
      </c>
      <c r="E1675" s="1">
        <v>44546</v>
      </c>
      <c r="F1675" t="s">
        <v>26</v>
      </c>
      <c r="I1675">
        <v>100</v>
      </c>
      <c r="J1675">
        <v>0</v>
      </c>
      <c r="K1675">
        <v>0</v>
      </c>
      <c r="L1675">
        <v>16886</v>
      </c>
      <c r="M1675">
        <v>16886</v>
      </c>
      <c r="N1675" t="s">
        <v>20</v>
      </c>
      <c r="O1675" t="s">
        <v>26317</v>
      </c>
      <c r="P1675" t="s">
        <v>44</v>
      </c>
      <c r="S1675" t="s">
        <v>34233</v>
      </c>
      <c r="T1675" t="s">
        <v>34233</v>
      </c>
      <c r="V1675" t="s">
        <v>32795</v>
      </c>
      <c r="AD1675" t="str">
        <f t="shared" si="268"/>
        <v/>
      </c>
      <c r="AE1675" t="str">
        <f t="shared" si="269"/>
        <v/>
      </c>
      <c r="AF1675" t="str">
        <f t="shared" si="264"/>
        <v/>
      </c>
      <c r="AG1675" t="str">
        <f t="shared" si="272"/>
        <v/>
      </c>
      <c r="AH1675" t="str">
        <f t="shared" si="270"/>
        <v/>
      </c>
      <c r="AI1675">
        <v>0.11</v>
      </c>
      <c r="AJ1675" t="str">
        <f t="shared" si="271"/>
        <v/>
      </c>
      <c r="AK1675" t="str">
        <f t="shared" si="265"/>
        <v/>
      </c>
      <c r="AL1675" t="str">
        <f t="shared" si="262"/>
        <v/>
      </c>
    </row>
    <row r="1676" spans="1:39" x14ac:dyDescent="0.2">
      <c r="A1676" t="s">
        <v>30784</v>
      </c>
      <c r="B1676" t="s">
        <v>640</v>
      </c>
      <c r="C1676" t="s">
        <v>30785</v>
      </c>
      <c r="D1676" s="1">
        <v>43859</v>
      </c>
      <c r="E1676" s="1">
        <v>44546</v>
      </c>
      <c r="F1676" t="s">
        <v>26</v>
      </c>
      <c r="I1676">
        <v>100</v>
      </c>
      <c r="J1676">
        <v>0</v>
      </c>
      <c r="K1676">
        <v>0</v>
      </c>
      <c r="L1676">
        <v>296</v>
      </c>
      <c r="M1676">
        <v>296</v>
      </c>
      <c r="N1676" t="s">
        <v>20</v>
      </c>
      <c r="O1676" t="s">
        <v>30786</v>
      </c>
      <c r="P1676" t="s">
        <v>44</v>
      </c>
      <c r="S1676" t="s">
        <v>34233</v>
      </c>
      <c r="T1676" t="s">
        <v>34233</v>
      </c>
      <c r="AD1676" t="str">
        <f t="shared" si="268"/>
        <v/>
      </c>
      <c r="AE1676" t="str">
        <f t="shared" si="269"/>
        <v/>
      </c>
      <c r="AF1676" t="str">
        <f t="shared" si="264"/>
        <v/>
      </c>
      <c r="AG1676" t="str">
        <f t="shared" si="272"/>
        <v/>
      </c>
      <c r="AH1676" t="str">
        <f t="shared" si="270"/>
        <v/>
      </c>
      <c r="AI1676">
        <v>0.11</v>
      </c>
      <c r="AJ1676" t="str">
        <f t="shared" si="271"/>
        <v/>
      </c>
      <c r="AK1676" t="str">
        <f t="shared" si="265"/>
        <v/>
      </c>
      <c r="AL1676" t="str">
        <f t="shared" si="262"/>
        <v/>
      </c>
    </row>
    <row r="1677" spans="1:39" x14ac:dyDescent="0.2">
      <c r="A1677" t="s">
        <v>18488</v>
      </c>
      <c r="B1677" t="s">
        <v>640</v>
      </c>
      <c r="C1677" t="s">
        <v>18489</v>
      </c>
      <c r="D1677" s="1">
        <v>38021</v>
      </c>
      <c r="E1677" s="1">
        <v>43456</v>
      </c>
      <c r="F1677" t="s">
        <v>39</v>
      </c>
      <c r="I1677">
        <v>100</v>
      </c>
      <c r="J1677">
        <v>0</v>
      </c>
      <c r="K1677">
        <v>0</v>
      </c>
      <c r="L1677">
        <v>23900</v>
      </c>
      <c r="M1677">
        <v>23940</v>
      </c>
      <c r="N1677" t="s">
        <v>401</v>
      </c>
      <c r="O1677" t="s">
        <v>18490</v>
      </c>
      <c r="P1677" t="s">
        <v>28</v>
      </c>
      <c r="S1677" t="s">
        <v>33827</v>
      </c>
      <c r="T1677" t="s">
        <v>34349</v>
      </c>
      <c r="AD1677" t="str">
        <f t="shared" si="268"/>
        <v/>
      </c>
      <c r="AE1677" t="str">
        <f t="shared" si="269"/>
        <v/>
      </c>
      <c r="AF1677" t="str">
        <f t="shared" si="264"/>
        <v/>
      </c>
      <c r="AG1677" s="17">
        <v>1</v>
      </c>
      <c r="AH1677">
        <f t="shared" si="270"/>
        <v>2.7</v>
      </c>
      <c r="AI1677">
        <v>0.11</v>
      </c>
      <c r="AJ1677">
        <f t="shared" si="271"/>
        <v>0.29700000000000004</v>
      </c>
      <c r="AK1677" t="str">
        <f t="shared" si="265"/>
        <v/>
      </c>
      <c r="AL1677" t="str">
        <f t="shared" si="262"/>
        <v/>
      </c>
    </row>
    <row r="1678" spans="1:39" x14ac:dyDescent="0.2">
      <c r="A1678" t="s">
        <v>23464</v>
      </c>
      <c r="B1678" t="s">
        <v>640</v>
      </c>
      <c r="C1678" t="s">
        <v>23465</v>
      </c>
      <c r="D1678" s="1">
        <v>39028</v>
      </c>
      <c r="E1678" s="1">
        <v>43456</v>
      </c>
      <c r="F1678" t="s">
        <v>39</v>
      </c>
      <c r="I1678">
        <v>100</v>
      </c>
      <c r="J1678">
        <v>0</v>
      </c>
      <c r="K1678">
        <v>0</v>
      </c>
      <c r="L1678">
        <v>14387</v>
      </c>
      <c r="M1678">
        <v>14387</v>
      </c>
      <c r="N1678" t="s">
        <v>20</v>
      </c>
      <c r="O1678" t="s">
        <v>23466</v>
      </c>
      <c r="P1678" t="s">
        <v>28</v>
      </c>
      <c r="S1678" t="s">
        <v>33942</v>
      </c>
      <c r="T1678" t="s">
        <v>34233</v>
      </c>
      <c r="AD1678" t="str">
        <f t="shared" si="268"/>
        <v/>
      </c>
      <c r="AE1678" t="str">
        <f t="shared" si="269"/>
        <v/>
      </c>
      <c r="AF1678" t="str">
        <f t="shared" si="264"/>
        <v/>
      </c>
      <c r="AG1678" t="str">
        <f t="shared" ref="AG1678:AG1703" si="273">IF((S1678&lt;&gt;"tühi")*(AC1678&lt;&gt;""),AC1678,"")</f>
        <v/>
      </c>
      <c r="AH1678" t="str">
        <f t="shared" si="270"/>
        <v/>
      </c>
      <c r="AI1678">
        <v>0.11</v>
      </c>
      <c r="AJ1678" t="str">
        <f t="shared" si="271"/>
        <v/>
      </c>
      <c r="AK1678" t="str">
        <f t="shared" si="265"/>
        <v/>
      </c>
      <c r="AL1678" t="str">
        <f t="shared" si="262"/>
        <v/>
      </c>
    </row>
    <row r="1679" spans="1:39" x14ac:dyDescent="0.2">
      <c r="A1679" t="s">
        <v>30685</v>
      </c>
      <c r="B1679" t="s">
        <v>640</v>
      </c>
      <c r="C1679" t="s">
        <v>30686</v>
      </c>
      <c r="D1679" s="1">
        <v>43859</v>
      </c>
      <c r="E1679" s="1">
        <v>44454</v>
      </c>
      <c r="F1679" t="s">
        <v>474</v>
      </c>
      <c r="I1679">
        <v>100</v>
      </c>
      <c r="J1679">
        <v>0</v>
      </c>
      <c r="K1679">
        <v>0</v>
      </c>
      <c r="L1679">
        <v>3709</v>
      </c>
      <c r="M1679">
        <v>3709</v>
      </c>
      <c r="N1679" t="s">
        <v>20</v>
      </c>
      <c r="O1679" t="s">
        <v>30687</v>
      </c>
      <c r="P1679" t="s">
        <v>44</v>
      </c>
      <c r="S1679" t="s">
        <v>33942</v>
      </c>
      <c r="T1679" t="s">
        <v>34233</v>
      </c>
      <c r="AD1679" t="str">
        <f t="shared" si="268"/>
        <v/>
      </c>
      <c r="AE1679" t="str">
        <f t="shared" si="269"/>
        <v/>
      </c>
      <c r="AF1679" t="str">
        <f t="shared" si="264"/>
        <v/>
      </c>
      <c r="AG1679" t="str">
        <f t="shared" si="273"/>
        <v/>
      </c>
      <c r="AH1679" t="str">
        <f t="shared" si="270"/>
        <v/>
      </c>
      <c r="AI1679">
        <v>0.11</v>
      </c>
      <c r="AJ1679" t="str">
        <f t="shared" si="271"/>
        <v/>
      </c>
      <c r="AK1679" t="str">
        <f t="shared" si="265"/>
        <v/>
      </c>
      <c r="AL1679" t="str">
        <f t="shared" si="262"/>
        <v/>
      </c>
    </row>
    <row r="1680" spans="1:39" x14ac:dyDescent="0.2">
      <c r="A1680" t="s">
        <v>26852</v>
      </c>
      <c r="B1680" t="s">
        <v>640</v>
      </c>
      <c r="C1680" t="s">
        <v>26853</v>
      </c>
      <c r="D1680" s="1">
        <v>41436</v>
      </c>
      <c r="E1680" s="1">
        <v>43951</v>
      </c>
      <c r="F1680" t="s">
        <v>19</v>
      </c>
      <c r="I1680">
        <v>100</v>
      </c>
      <c r="J1680">
        <v>0</v>
      </c>
      <c r="K1680">
        <v>0</v>
      </c>
      <c r="L1680">
        <v>800</v>
      </c>
      <c r="M1680">
        <v>800</v>
      </c>
      <c r="N1680" t="s">
        <v>20</v>
      </c>
      <c r="O1680" t="s">
        <v>26854</v>
      </c>
      <c r="P1680" t="s">
        <v>28</v>
      </c>
      <c r="S1680" t="s">
        <v>32628</v>
      </c>
      <c r="T1680" t="s">
        <v>34350</v>
      </c>
      <c r="U1680" t="s">
        <v>32794</v>
      </c>
      <c r="V1680" t="s">
        <v>32800</v>
      </c>
      <c r="W1680">
        <v>100</v>
      </c>
      <c r="X1680">
        <v>1.5</v>
      </c>
      <c r="Y1680">
        <v>1</v>
      </c>
      <c r="Z1680">
        <v>200</v>
      </c>
      <c r="AA1680">
        <v>7</v>
      </c>
      <c r="AC1680">
        <v>1</v>
      </c>
      <c r="AD1680" t="str">
        <f t="shared" si="268"/>
        <v/>
      </c>
      <c r="AE1680" t="str">
        <f t="shared" si="269"/>
        <v/>
      </c>
      <c r="AF1680" t="str">
        <f t="shared" si="264"/>
        <v/>
      </c>
      <c r="AG1680">
        <f t="shared" si="273"/>
        <v>1</v>
      </c>
      <c r="AH1680">
        <f t="shared" si="270"/>
        <v>2.7</v>
      </c>
      <c r="AI1680">
        <v>0.11</v>
      </c>
      <c r="AJ1680">
        <f t="shared" si="271"/>
        <v>0.29700000000000004</v>
      </c>
      <c r="AK1680" t="str">
        <f t="shared" si="265"/>
        <v/>
      </c>
      <c r="AL1680" t="str">
        <f t="shared" si="262"/>
        <v/>
      </c>
    </row>
    <row r="1681" spans="1:38" x14ac:dyDescent="0.2">
      <c r="A1681" t="s">
        <v>30753</v>
      </c>
      <c r="B1681" t="s">
        <v>640</v>
      </c>
      <c r="C1681" t="s">
        <v>30754</v>
      </c>
      <c r="D1681" s="1">
        <v>43859</v>
      </c>
      <c r="E1681" s="1">
        <v>44175</v>
      </c>
      <c r="F1681" t="s">
        <v>889</v>
      </c>
      <c r="I1681">
        <v>100</v>
      </c>
      <c r="J1681">
        <v>0</v>
      </c>
      <c r="K1681">
        <v>0</v>
      </c>
      <c r="L1681">
        <v>9437</v>
      </c>
      <c r="M1681">
        <v>9437</v>
      </c>
      <c r="N1681" t="s">
        <v>20</v>
      </c>
      <c r="O1681" t="s">
        <v>30755</v>
      </c>
      <c r="P1681" t="s">
        <v>44</v>
      </c>
      <c r="S1681" t="s">
        <v>33942</v>
      </c>
      <c r="T1681" t="s">
        <v>34233</v>
      </c>
      <c r="AD1681" t="str">
        <f t="shared" si="268"/>
        <v/>
      </c>
      <c r="AE1681" t="str">
        <f t="shared" si="269"/>
        <v/>
      </c>
      <c r="AF1681" t="str">
        <f t="shared" si="264"/>
        <v/>
      </c>
      <c r="AG1681" t="str">
        <f t="shared" si="273"/>
        <v/>
      </c>
      <c r="AH1681" t="str">
        <f t="shared" si="270"/>
        <v/>
      </c>
      <c r="AI1681">
        <v>0.11</v>
      </c>
      <c r="AJ1681" t="str">
        <f t="shared" si="271"/>
        <v/>
      </c>
      <c r="AK1681" t="str">
        <f t="shared" si="265"/>
        <v/>
      </c>
      <c r="AL1681" t="str">
        <f t="shared" si="262"/>
        <v/>
      </c>
    </row>
    <row r="1682" spans="1:38" x14ac:dyDescent="0.2">
      <c r="A1682" t="s">
        <v>26554</v>
      </c>
      <c r="B1682" t="s">
        <v>640</v>
      </c>
      <c r="C1682" t="s">
        <v>26555</v>
      </c>
      <c r="D1682" s="1">
        <v>41381</v>
      </c>
      <c r="E1682" s="1">
        <v>43456</v>
      </c>
      <c r="F1682" t="s">
        <v>39</v>
      </c>
      <c r="I1682">
        <v>100</v>
      </c>
      <c r="J1682">
        <v>0</v>
      </c>
      <c r="K1682">
        <v>0</v>
      </c>
      <c r="L1682">
        <v>11516</v>
      </c>
      <c r="M1682">
        <v>11516</v>
      </c>
      <c r="N1682" t="s">
        <v>20</v>
      </c>
      <c r="O1682" t="s">
        <v>26556</v>
      </c>
      <c r="P1682" t="s">
        <v>28</v>
      </c>
      <c r="S1682" t="s">
        <v>33942</v>
      </c>
      <c r="T1682" t="s">
        <v>34233</v>
      </c>
      <c r="AD1682" t="str">
        <f t="shared" si="268"/>
        <v/>
      </c>
      <c r="AE1682" t="str">
        <f t="shared" si="269"/>
        <v/>
      </c>
      <c r="AF1682" t="str">
        <f t="shared" si="264"/>
        <v/>
      </c>
      <c r="AG1682" t="str">
        <f t="shared" si="273"/>
        <v/>
      </c>
      <c r="AH1682" t="str">
        <f t="shared" si="270"/>
        <v/>
      </c>
      <c r="AI1682">
        <v>0.11</v>
      </c>
      <c r="AJ1682" t="str">
        <f t="shared" si="271"/>
        <v/>
      </c>
      <c r="AK1682" t="str">
        <f t="shared" si="265"/>
        <v/>
      </c>
      <c r="AL1682" t="str">
        <f t="shared" si="262"/>
        <v/>
      </c>
    </row>
    <row r="1683" spans="1:38" x14ac:dyDescent="0.2">
      <c r="A1683" t="s">
        <v>29946</v>
      </c>
      <c r="B1683" t="s">
        <v>640</v>
      </c>
      <c r="C1683" t="s">
        <v>29947</v>
      </c>
      <c r="D1683" s="1">
        <v>43826</v>
      </c>
      <c r="E1683" s="1">
        <v>43826</v>
      </c>
      <c r="F1683" t="s">
        <v>39</v>
      </c>
      <c r="I1683">
        <v>100</v>
      </c>
      <c r="J1683">
        <v>0</v>
      </c>
      <c r="K1683">
        <v>0</v>
      </c>
      <c r="L1683">
        <v>42000</v>
      </c>
      <c r="M1683">
        <v>42022</v>
      </c>
      <c r="N1683" t="s">
        <v>401</v>
      </c>
      <c r="O1683" t="s">
        <v>29948</v>
      </c>
      <c r="P1683" t="s">
        <v>2356</v>
      </c>
      <c r="S1683" t="s">
        <v>33942</v>
      </c>
      <c r="T1683" t="s">
        <v>34233</v>
      </c>
      <c r="AD1683" t="str">
        <f t="shared" si="268"/>
        <v/>
      </c>
      <c r="AE1683" t="str">
        <f t="shared" si="269"/>
        <v/>
      </c>
      <c r="AF1683" t="str">
        <f t="shared" si="264"/>
        <v/>
      </c>
      <c r="AG1683" t="str">
        <f t="shared" si="273"/>
        <v/>
      </c>
      <c r="AH1683" t="str">
        <f t="shared" si="270"/>
        <v/>
      </c>
      <c r="AI1683">
        <v>0.11</v>
      </c>
      <c r="AJ1683" t="str">
        <f t="shared" si="271"/>
        <v/>
      </c>
      <c r="AK1683" t="str">
        <f t="shared" si="265"/>
        <v/>
      </c>
      <c r="AL1683" t="str">
        <f t="shared" si="262"/>
        <v/>
      </c>
    </row>
    <row r="1684" spans="1:38" x14ac:dyDescent="0.2">
      <c r="A1684" t="s">
        <v>30455</v>
      </c>
      <c r="B1684" t="s">
        <v>640</v>
      </c>
      <c r="C1684" t="s">
        <v>30456</v>
      </c>
      <c r="D1684" s="1">
        <v>43859</v>
      </c>
      <c r="E1684" s="1">
        <v>44344</v>
      </c>
      <c r="F1684" t="s">
        <v>39</v>
      </c>
      <c r="I1684">
        <v>100</v>
      </c>
      <c r="J1684">
        <v>0</v>
      </c>
      <c r="K1684">
        <v>0</v>
      </c>
      <c r="L1684">
        <v>18670</v>
      </c>
      <c r="M1684">
        <v>18670</v>
      </c>
      <c r="N1684" t="s">
        <v>20</v>
      </c>
      <c r="O1684" t="s">
        <v>30457</v>
      </c>
      <c r="P1684" t="s">
        <v>2356</v>
      </c>
      <c r="S1684" t="s">
        <v>33942</v>
      </c>
      <c r="T1684" t="s">
        <v>34233</v>
      </c>
      <c r="AD1684" t="str">
        <f t="shared" si="268"/>
        <v/>
      </c>
      <c r="AE1684" t="str">
        <f t="shared" si="269"/>
        <v/>
      </c>
      <c r="AF1684" t="str">
        <f t="shared" si="264"/>
        <v/>
      </c>
      <c r="AG1684" t="str">
        <f t="shared" si="273"/>
        <v/>
      </c>
      <c r="AH1684" t="str">
        <f t="shared" si="270"/>
        <v/>
      </c>
      <c r="AI1684">
        <v>0.11</v>
      </c>
      <c r="AJ1684" t="str">
        <f t="shared" si="271"/>
        <v/>
      </c>
      <c r="AK1684" t="str">
        <f t="shared" si="265"/>
        <v/>
      </c>
      <c r="AL1684" t="str">
        <f t="shared" si="262"/>
        <v/>
      </c>
    </row>
    <row r="1685" spans="1:38" x14ac:dyDescent="0.2">
      <c r="A1685" t="s">
        <v>30743</v>
      </c>
      <c r="B1685" t="s">
        <v>640</v>
      </c>
      <c r="C1685" t="s">
        <v>30744</v>
      </c>
      <c r="D1685" s="1">
        <v>43859</v>
      </c>
      <c r="E1685" s="1">
        <v>44068</v>
      </c>
      <c r="F1685" t="s">
        <v>889</v>
      </c>
      <c r="I1685">
        <v>100</v>
      </c>
      <c r="J1685">
        <v>0</v>
      </c>
      <c r="K1685">
        <v>0</v>
      </c>
      <c r="L1685">
        <v>16332</v>
      </c>
      <c r="M1685">
        <v>16332</v>
      </c>
      <c r="N1685" t="s">
        <v>20</v>
      </c>
      <c r="O1685" t="s">
        <v>30745</v>
      </c>
      <c r="P1685" t="s">
        <v>44</v>
      </c>
      <c r="S1685" t="s">
        <v>33942</v>
      </c>
      <c r="T1685" t="s">
        <v>34233</v>
      </c>
      <c r="AD1685" t="str">
        <f t="shared" si="268"/>
        <v/>
      </c>
      <c r="AE1685" t="str">
        <f t="shared" si="269"/>
        <v/>
      </c>
      <c r="AF1685" t="str">
        <f t="shared" si="264"/>
        <v/>
      </c>
      <c r="AG1685" t="str">
        <f t="shared" si="273"/>
        <v/>
      </c>
      <c r="AH1685" t="str">
        <f t="shared" si="270"/>
        <v/>
      </c>
      <c r="AI1685">
        <v>0.11</v>
      </c>
      <c r="AJ1685" t="str">
        <f t="shared" si="271"/>
        <v/>
      </c>
      <c r="AK1685" t="str">
        <f t="shared" si="265"/>
        <v/>
      </c>
      <c r="AL1685" t="str">
        <f t="shared" si="262"/>
        <v/>
      </c>
    </row>
    <row r="1686" spans="1:38" x14ac:dyDescent="0.2">
      <c r="A1686" t="s">
        <v>30707</v>
      </c>
      <c r="B1686" t="s">
        <v>640</v>
      </c>
      <c r="C1686" t="s">
        <v>30708</v>
      </c>
      <c r="D1686" s="1">
        <v>43859</v>
      </c>
      <c r="E1686" s="1">
        <v>44344</v>
      </c>
      <c r="F1686" t="s">
        <v>39</v>
      </c>
      <c r="I1686">
        <v>100</v>
      </c>
      <c r="J1686">
        <v>0</v>
      </c>
      <c r="K1686">
        <v>0</v>
      </c>
      <c r="L1686">
        <v>11132</v>
      </c>
      <c r="M1686">
        <v>11132</v>
      </c>
      <c r="N1686" t="s">
        <v>20</v>
      </c>
      <c r="O1686" t="s">
        <v>30709</v>
      </c>
      <c r="P1686" t="s">
        <v>2356</v>
      </c>
      <c r="S1686" t="s">
        <v>33942</v>
      </c>
      <c r="T1686" t="s">
        <v>34233</v>
      </c>
      <c r="AD1686" t="str">
        <f t="shared" si="268"/>
        <v/>
      </c>
      <c r="AE1686" t="str">
        <f t="shared" si="269"/>
        <v/>
      </c>
      <c r="AF1686" t="str">
        <f t="shared" si="264"/>
        <v/>
      </c>
      <c r="AG1686" t="str">
        <f t="shared" si="273"/>
        <v/>
      </c>
      <c r="AH1686" t="str">
        <f t="shared" si="270"/>
        <v/>
      </c>
      <c r="AI1686">
        <v>0.11</v>
      </c>
      <c r="AJ1686" t="str">
        <f t="shared" si="271"/>
        <v/>
      </c>
      <c r="AK1686" t="str">
        <f t="shared" si="265"/>
        <v/>
      </c>
      <c r="AL1686" t="str">
        <f t="shared" si="262"/>
        <v/>
      </c>
    </row>
    <row r="1687" spans="1:38" x14ac:dyDescent="0.2">
      <c r="A1687" t="s">
        <v>26861</v>
      </c>
      <c r="B1687" t="s">
        <v>640</v>
      </c>
      <c r="C1687" t="s">
        <v>782</v>
      </c>
      <c r="D1687" s="1">
        <v>41436</v>
      </c>
      <c r="E1687" s="1">
        <v>43456</v>
      </c>
      <c r="F1687" t="s">
        <v>39</v>
      </c>
      <c r="I1687">
        <v>100</v>
      </c>
      <c r="J1687">
        <v>0</v>
      </c>
      <c r="K1687">
        <v>0</v>
      </c>
      <c r="L1687">
        <v>15881</v>
      </c>
      <c r="M1687">
        <v>15881</v>
      </c>
      <c r="N1687" t="s">
        <v>20</v>
      </c>
      <c r="O1687" t="s">
        <v>26862</v>
      </c>
      <c r="P1687" t="s">
        <v>28</v>
      </c>
      <c r="S1687" t="s">
        <v>32627</v>
      </c>
      <c r="T1687" t="s">
        <v>34360</v>
      </c>
      <c r="V1687" t="s">
        <v>32800</v>
      </c>
      <c r="AD1687" t="str">
        <f t="shared" si="268"/>
        <v/>
      </c>
      <c r="AE1687" t="str">
        <f t="shared" si="269"/>
        <v/>
      </c>
      <c r="AF1687" t="str">
        <f t="shared" si="264"/>
        <v/>
      </c>
      <c r="AG1687" t="str">
        <f t="shared" si="273"/>
        <v/>
      </c>
      <c r="AH1687" t="str">
        <f t="shared" si="270"/>
        <v/>
      </c>
      <c r="AI1687">
        <v>0.11</v>
      </c>
      <c r="AJ1687" t="str">
        <f t="shared" si="271"/>
        <v/>
      </c>
      <c r="AK1687" t="str">
        <f t="shared" si="265"/>
        <v/>
      </c>
      <c r="AL1687" t="str">
        <f t="shared" si="262"/>
        <v/>
      </c>
    </row>
    <row r="1688" spans="1:38" x14ac:dyDescent="0.2">
      <c r="A1688" t="s">
        <v>26000</v>
      </c>
      <c r="B1688" t="s">
        <v>640</v>
      </c>
      <c r="C1688" t="s">
        <v>26001</v>
      </c>
      <c r="D1688" s="1">
        <v>40714</v>
      </c>
      <c r="E1688" s="1">
        <v>43951</v>
      </c>
      <c r="F1688" t="s">
        <v>19</v>
      </c>
      <c r="I1688">
        <v>100</v>
      </c>
      <c r="J1688">
        <v>0</v>
      </c>
      <c r="K1688">
        <v>0</v>
      </c>
      <c r="L1688">
        <v>2644</v>
      </c>
      <c r="M1688">
        <v>2644</v>
      </c>
      <c r="N1688" t="s">
        <v>20</v>
      </c>
      <c r="O1688" t="s">
        <v>26002</v>
      </c>
      <c r="P1688" t="s">
        <v>28</v>
      </c>
      <c r="S1688" t="s">
        <v>32628</v>
      </c>
      <c r="T1688" t="s">
        <v>34350</v>
      </c>
      <c r="U1688" t="s">
        <v>32634</v>
      </c>
      <c r="V1688" t="s">
        <v>32803</v>
      </c>
      <c r="W1688">
        <v>130</v>
      </c>
      <c r="X1688">
        <v>1.5</v>
      </c>
      <c r="Y1688">
        <v>1</v>
      </c>
      <c r="Z1688">
        <v>200</v>
      </c>
      <c r="AA1688">
        <v>7</v>
      </c>
      <c r="AC1688">
        <v>1</v>
      </c>
      <c r="AD1688" t="str">
        <f t="shared" si="268"/>
        <v/>
      </c>
      <c r="AE1688" t="str">
        <f t="shared" si="269"/>
        <v/>
      </c>
      <c r="AF1688" t="str">
        <f t="shared" si="264"/>
        <v/>
      </c>
      <c r="AG1688">
        <f t="shared" si="273"/>
        <v>1</v>
      </c>
      <c r="AH1688">
        <f t="shared" si="270"/>
        <v>2.7</v>
      </c>
      <c r="AI1688">
        <v>0.11</v>
      </c>
      <c r="AJ1688">
        <f t="shared" si="271"/>
        <v>0.29700000000000004</v>
      </c>
      <c r="AK1688" t="str">
        <f t="shared" si="265"/>
        <v/>
      </c>
      <c r="AL1688" t="str">
        <f t="shared" si="262"/>
        <v/>
      </c>
    </row>
    <row r="1689" spans="1:38" x14ac:dyDescent="0.2">
      <c r="A1689" t="s">
        <v>31677</v>
      </c>
      <c r="B1689" t="s">
        <v>640</v>
      </c>
      <c r="C1689" t="s">
        <v>31678</v>
      </c>
      <c r="D1689" s="1">
        <v>44270</v>
      </c>
      <c r="E1689" s="1">
        <v>44546</v>
      </c>
      <c r="F1689" t="s">
        <v>39</v>
      </c>
      <c r="I1689">
        <v>100</v>
      </c>
      <c r="J1689">
        <v>0</v>
      </c>
      <c r="K1689">
        <v>0</v>
      </c>
      <c r="L1689">
        <v>5997</v>
      </c>
      <c r="M1689">
        <v>5997</v>
      </c>
      <c r="N1689" t="s">
        <v>20</v>
      </c>
      <c r="O1689" t="s">
        <v>31679</v>
      </c>
      <c r="P1689" t="s">
        <v>28</v>
      </c>
      <c r="S1689" t="s">
        <v>33942</v>
      </c>
      <c r="T1689" t="s">
        <v>34233</v>
      </c>
      <c r="AD1689" t="str">
        <f t="shared" si="268"/>
        <v/>
      </c>
      <c r="AE1689" t="str">
        <f t="shared" si="269"/>
        <v/>
      </c>
      <c r="AF1689" t="str">
        <f t="shared" si="264"/>
        <v/>
      </c>
      <c r="AG1689" t="str">
        <f t="shared" si="273"/>
        <v/>
      </c>
      <c r="AH1689" t="str">
        <f t="shared" si="270"/>
        <v/>
      </c>
      <c r="AI1689">
        <v>0.11</v>
      </c>
      <c r="AJ1689" t="str">
        <f t="shared" si="271"/>
        <v/>
      </c>
      <c r="AK1689" t="str">
        <f t="shared" si="265"/>
        <v/>
      </c>
      <c r="AL1689" t="str">
        <f t="shared" si="262"/>
        <v/>
      </c>
    </row>
    <row r="1690" spans="1:38" x14ac:dyDescent="0.2">
      <c r="A1690" t="s">
        <v>26548</v>
      </c>
      <c r="B1690" t="s">
        <v>640</v>
      </c>
      <c r="C1690" t="s">
        <v>26549</v>
      </c>
      <c r="D1690" s="1">
        <v>41381</v>
      </c>
      <c r="E1690" s="1">
        <v>43456</v>
      </c>
      <c r="F1690" t="s">
        <v>39</v>
      </c>
      <c r="I1690">
        <v>100</v>
      </c>
      <c r="J1690">
        <v>0</v>
      </c>
      <c r="K1690">
        <v>0</v>
      </c>
      <c r="L1690">
        <v>4436</v>
      </c>
      <c r="M1690">
        <v>4436</v>
      </c>
      <c r="N1690" t="s">
        <v>20</v>
      </c>
      <c r="O1690" t="s">
        <v>26550</v>
      </c>
      <c r="P1690" t="s">
        <v>28</v>
      </c>
      <c r="S1690" t="s">
        <v>33942</v>
      </c>
      <c r="T1690" t="s">
        <v>34233</v>
      </c>
      <c r="AD1690" t="str">
        <f t="shared" si="268"/>
        <v/>
      </c>
      <c r="AE1690" t="str">
        <f t="shared" si="269"/>
        <v/>
      </c>
      <c r="AF1690" t="str">
        <f t="shared" si="264"/>
        <v/>
      </c>
      <c r="AG1690" t="str">
        <f t="shared" si="273"/>
        <v/>
      </c>
      <c r="AH1690" t="str">
        <f t="shared" si="270"/>
        <v/>
      </c>
      <c r="AI1690">
        <v>0.11</v>
      </c>
      <c r="AJ1690" t="str">
        <f t="shared" si="271"/>
        <v/>
      </c>
      <c r="AK1690" t="str">
        <f t="shared" si="265"/>
        <v/>
      </c>
      <c r="AL1690" t="str">
        <f t="shared" si="262"/>
        <v/>
      </c>
    </row>
    <row r="1691" spans="1:38" x14ac:dyDescent="0.2">
      <c r="A1691" t="s">
        <v>26991</v>
      </c>
      <c r="B1691" t="s">
        <v>640</v>
      </c>
      <c r="C1691" t="s">
        <v>26992</v>
      </c>
      <c r="D1691" s="1">
        <v>41627</v>
      </c>
      <c r="E1691" s="1">
        <v>43456</v>
      </c>
      <c r="F1691" t="s">
        <v>19</v>
      </c>
      <c r="I1691">
        <v>100</v>
      </c>
      <c r="J1691">
        <v>0</v>
      </c>
      <c r="K1691">
        <v>0</v>
      </c>
      <c r="L1691">
        <v>10746</v>
      </c>
      <c r="M1691">
        <v>10746</v>
      </c>
      <c r="N1691" t="s">
        <v>20</v>
      </c>
      <c r="O1691" t="s">
        <v>26993</v>
      </c>
      <c r="P1691" t="s">
        <v>28</v>
      </c>
      <c r="S1691" t="s">
        <v>32628</v>
      </c>
      <c r="T1691" t="s">
        <v>34350</v>
      </c>
      <c r="U1691" t="s">
        <v>32794</v>
      </c>
      <c r="V1691" t="s">
        <v>32804</v>
      </c>
      <c r="W1691">
        <v>60</v>
      </c>
      <c r="X1691">
        <v>1</v>
      </c>
      <c r="Y1691">
        <v>1</v>
      </c>
      <c r="Z1691">
        <v>60</v>
      </c>
      <c r="AC1691">
        <v>1</v>
      </c>
      <c r="AD1691" t="str">
        <f t="shared" si="268"/>
        <v/>
      </c>
      <c r="AE1691" t="str">
        <f t="shared" ref="AE1691:AE1722" si="274">IF((S1691="tühi")*(AC1691&lt;&gt;""),AC1691,"")</f>
        <v/>
      </c>
      <c r="AF1691" t="str">
        <f t="shared" si="264"/>
        <v/>
      </c>
      <c r="AG1691">
        <f t="shared" si="273"/>
        <v>1</v>
      </c>
      <c r="AH1691">
        <f t="shared" si="270"/>
        <v>2.7</v>
      </c>
      <c r="AI1691">
        <v>0.11</v>
      </c>
      <c r="AJ1691">
        <f t="shared" si="271"/>
        <v>0.29700000000000004</v>
      </c>
      <c r="AK1691" t="str">
        <f t="shared" si="265"/>
        <v/>
      </c>
      <c r="AL1691" t="str">
        <f t="shared" si="262"/>
        <v/>
      </c>
    </row>
    <row r="1692" spans="1:38" x14ac:dyDescent="0.2">
      <c r="A1692" t="s">
        <v>29432</v>
      </c>
      <c r="B1692" t="s">
        <v>640</v>
      </c>
      <c r="C1692" t="s">
        <v>29433</v>
      </c>
      <c r="D1692" s="1">
        <v>43538</v>
      </c>
      <c r="E1692" s="1">
        <v>44546</v>
      </c>
      <c r="F1692" t="s">
        <v>26</v>
      </c>
      <c r="I1692">
        <v>100</v>
      </c>
      <c r="J1692">
        <v>0</v>
      </c>
      <c r="K1692">
        <v>0</v>
      </c>
      <c r="L1692">
        <v>3050</v>
      </c>
      <c r="M1692">
        <v>3050</v>
      </c>
      <c r="N1692" t="s">
        <v>20</v>
      </c>
      <c r="O1692" t="s">
        <v>29434</v>
      </c>
      <c r="P1692" t="s">
        <v>44</v>
      </c>
      <c r="S1692" t="s">
        <v>34233</v>
      </c>
      <c r="T1692" t="s">
        <v>34233</v>
      </c>
      <c r="AD1692" t="str">
        <f t="shared" si="268"/>
        <v/>
      </c>
      <c r="AE1692" t="str">
        <f t="shared" si="274"/>
        <v/>
      </c>
      <c r="AF1692" t="str">
        <f t="shared" si="264"/>
        <v/>
      </c>
      <c r="AG1692" t="str">
        <f t="shared" si="273"/>
        <v/>
      </c>
      <c r="AH1692" t="str">
        <f t="shared" si="270"/>
        <v/>
      </c>
      <c r="AI1692">
        <v>0.11</v>
      </c>
      <c r="AJ1692" t="str">
        <f t="shared" si="271"/>
        <v/>
      </c>
      <c r="AK1692" t="str">
        <f t="shared" si="265"/>
        <v/>
      </c>
      <c r="AL1692" t="str">
        <f t="shared" si="262"/>
        <v/>
      </c>
    </row>
    <row r="1693" spans="1:38" x14ac:dyDescent="0.2">
      <c r="A1693" t="s">
        <v>29672</v>
      </c>
      <c r="B1693" t="s">
        <v>640</v>
      </c>
      <c r="C1693" t="s">
        <v>29673</v>
      </c>
      <c r="D1693" s="1">
        <v>43607</v>
      </c>
      <c r="E1693" s="1">
        <v>44546</v>
      </c>
      <c r="F1693" t="s">
        <v>26</v>
      </c>
      <c r="I1693">
        <v>100</v>
      </c>
      <c r="J1693">
        <v>0</v>
      </c>
      <c r="K1693">
        <v>0</v>
      </c>
      <c r="L1693">
        <v>5398</v>
      </c>
      <c r="M1693">
        <v>5398</v>
      </c>
      <c r="N1693" t="s">
        <v>20</v>
      </c>
      <c r="O1693" t="s">
        <v>29674</v>
      </c>
      <c r="P1693" t="s">
        <v>44</v>
      </c>
      <c r="S1693" t="s">
        <v>34233</v>
      </c>
      <c r="T1693" t="s">
        <v>34233</v>
      </c>
      <c r="AD1693" t="str">
        <f t="shared" si="268"/>
        <v/>
      </c>
      <c r="AE1693" t="str">
        <f t="shared" si="274"/>
        <v/>
      </c>
      <c r="AF1693" t="str">
        <f t="shared" si="264"/>
        <v/>
      </c>
      <c r="AG1693" t="str">
        <f t="shared" si="273"/>
        <v/>
      </c>
      <c r="AH1693" t="str">
        <f t="shared" si="270"/>
        <v/>
      </c>
      <c r="AI1693">
        <v>0.11</v>
      </c>
      <c r="AJ1693" t="str">
        <f t="shared" si="271"/>
        <v/>
      </c>
      <c r="AK1693" t="str">
        <f t="shared" si="265"/>
        <v/>
      </c>
      <c r="AL1693" t="str">
        <f t="shared" si="262"/>
        <v/>
      </c>
    </row>
    <row r="1694" spans="1:38" x14ac:dyDescent="0.2">
      <c r="A1694" t="s">
        <v>29329</v>
      </c>
      <c r="B1694" t="s">
        <v>640</v>
      </c>
      <c r="C1694" t="s">
        <v>29330</v>
      </c>
      <c r="D1694" s="1">
        <v>43487</v>
      </c>
      <c r="E1694" s="1">
        <v>43951</v>
      </c>
      <c r="F1694" t="s">
        <v>26</v>
      </c>
      <c r="I1694">
        <v>100</v>
      </c>
      <c r="J1694">
        <v>0</v>
      </c>
      <c r="K1694">
        <v>0</v>
      </c>
      <c r="L1694">
        <v>352</v>
      </c>
      <c r="M1694">
        <v>352</v>
      </c>
      <c r="N1694" t="s">
        <v>20</v>
      </c>
      <c r="O1694" t="s">
        <v>29331</v>
      </c>
      <c r="P1694" t="s">
        <v>44</v>
      </c>
      <c r="S1694" t="s">
        <v>34233</v>
      </c>
      <c r="T1694" t="s">
        <v>34233</v>
      </c>
      <c r="AD1694" t="str">
        <f t="shared" si="268"/>
        <v/>
      </c>
      <c r="AE1694" t="str">
        <f t="shared" si="274"/>
        <v/>
      </c>
      <c r="AF1694" t="str">
        <f t="shared" si="264"/>
        <v/>
      </c>
      <c r="AG1694" t="str">
        <f t="shared" si="273"/>
        <v/>
      </c>
      <c r="AH1694" t="str">
        <f t="shared" si="270"/>
        <v/>
      </c>
      <c r="AI1694">
        <v>0.11</v>
      </c>
      <c r="AJ1694" t="str">
        <f t="shared" si="271"/>
        <v/>
      </c>
      <c r="AK1694" t="str">
        <f t="shared" si="265"/>
        <v/>
      </c>
      <c r="AL1694" t="str">
        <f t="shared" si="262"/>
        <v/>
      </c>
    </row>
    <row r="1695" spans="1:38" x14ac:dyDescent="0.2">
      <c r="A1695" t="s">
        <v>29332</v>
      </c>
      <c r="B1695" t="s">
        <v>640</v>
      </c>
      <c r="C1695" t="s">
        <v>29333</v>
      </c>
      <c r="D1695" s="1">
        <v>43487</v>
      </c>
      <c r="E1695" s="1">
        <v>43951</v>
      </c>
      <c r="F1695" t="s">
        <v>26</v>
      </c>
      <c r="I1695">
        <v>100</v>
      </c>
      <c r="J1695">
        <v>0</v>
      </c>
      <c r="K1695">
        <v>0</v>
      </c>
      <c r="L1695">
        <v>389</v>
      </c>
      <c r="M1695">
        <v>389</v>
      </c>
      <c r="N1695" t="s">
        <v>20</v>
      </c>
      <c r="O1695" t="s">
        <v>29334</v>
      </c>
      <c r="P1695" t="s">
        <v>44</v>
      </c>
      <c r="S1695" t="s">
        <v>34233</v>
      </c>
      <c r="T1695" t="s">
        <v>34233</v>
      </c>
      <c r="AD1695" t="str">
        <f t="shared" si="268"/>
        <v/>
      </c>
      <c r="AE1695" t="str">
        <f t="shared" si="274"/>
        <v/>
      </c>
      <c r="AF1695" t="str">
        <f t="shared" si="264"/>
        <v/>
      </c>
      <c r="AG1695" t="str">
        <f t="shared" si="273"/>
        <v/>
      </c>
      <c r="AH1695" t="str">
        <f t="shared" si="270"/>
        <v/>
      </c>
      <c r="AI1695">
        <v>0.11</v>
      </c>
      <c r="AJ1695" t="str">
        <f t="shared" si="271"/>
        <v/>
      </c>
      <c r="AK1695" t="str">
        <f t="shared" si="265"/>
        <v/>
      </c>
      <c r="AL1695" t="str">
        <f t="shared" ref="AL1695:AL1758" si="275">IF(COUNTBLANK(AK1695),"",AK1695*AI1695)</f>
        <v/>
      </c>
    </row>
    <row r="1696" spans="1:38" x14ac:dyDescent="0.2">
      <c r="A1696" t="s">
        <v>29438</v>
      </c>
      <c r="B1696" t="s">
        <v>640</v>
      </c>
      <c r="C1696" t="s">
        <v>29439</v>
      </c>
      <c r="D1696" s="1">
        <v>43538</v>
      </c>
      <c r="E1696" s="1">
        <v>43538</v>
      </c>
      <c r="F1696" t="s">
        <v>26</v>
      </c>
      <c r="I1696">
        <v>100</v>
      </c>
      <c r="J1696">
        <v>0</v>
      </c>
      <c r="K1696">
        <v>0</v>
      </c>
      <c r="L1696">
        <v>534</v>
      </c>
      <c r="M1696">
        <v>534</v>
      </c>
      <c r="N1696" t="s">
        <v>20</v>
      </c>
      <c r="O1696" t="s">
        <v>29440</v>
      </c>
      <c r="P1696" t="s">
        <v>44</v>
      </c>
      <c r="S1696" t="s">
        <v>34233</v>
      </c>
      <c r="T1696" t="s">
        <v>34233</v>
      </c>
      <c r="AD1696" t="str">
        <f t="shared" si="268"/>
        <v/>
      </c>
      <c r="AE1696" t="str">
        <f t="shared" si="274"/>
        <v/>
      </c>
      <c r="AF1696" t="str">
        <f t="shared" si="264"/>
        <v/>
      </c>
      <c r="AG1696" t="str">
        <f t="shared" si="273"/>
        <v/>
      </c>
      <c r="AH1696" t="str">
        <f t="shared" si="270"/>
        <v/>
      </c>
      <c r="AI1696">
        <v>0.11</v>
      </c>
      <c r="AJ1696" t="str">
        <f t="shared" si="271"/>
        <v/>
      </c>
      <c r="AK1696" t="str">
        <f t="shared" si="265"/>
        <v/>
      </c>
      <c r="AL1696" t="str">
        <f t="shared" si="275"/>
        <v/>
      </c>
    </row>
    <row r="1697" spans="1:39" x14ac:dyDescent="0.2">
      <c r="A1697" t="s">
        <v>29435</v>
      </c>
      <c r="B1697" t="s">
        <v>640</v>
      </c>
      <c r="C1697" t="s">
        <v>29436</v>
      </c>
      <c r="D1697" s="1">
        <v>43538</v>
      </c>
      <c r="E1697" s="1">
        <v>43951</v>
      </c>
      <c r="F1697" t="s">
        <v>26</v>
      </c>
      <c r="I1697">
        <v>100</v>
      </c>
      <c r="J1697">
        <v>0</v>
      </c>
      <c r="K1697">
        <v>0</v>
      </c>
      <c r="L1697">
        <v>1071</v>
      </c>
      <c r="M1697">
        <v>1071</v>
      </c>
      <c r="N1697" t="s">
        <v>20</v>
      </c>
      <c r="O1697" t="s">
        <v>29437</v>
      </c>
      <c r="P1697" t="s">
        <v>44</v>
      </c>
      <c r="S1697" t="s">
        <v>34233</v>
      </c>
      <c r="T1697" t="s">
        <v>34233</v>
      </c>
      <c r="AD1697" t="str">
        <f t="shared" si="268"/>
        <v/>
      </c>
      <c r="AE1697" t="str">
        <f t="shared" si="274"/>
        <v/>
      </c>
      <c r="AF1697" t="str">
        <f t="shared" ref="AF1697:AF1760" si="276">IF((S1697&lt;&gt;"tühi")*(F1697&lt;&gt;"Elamumaa")*(G1697&lt;&gt;"Elamumaa")*(H1697&lt;&gt;"Elamumaa"),IF(Z1697=0,"",Z1697),"")</f>
        <v/>
      </c>
      <c r="AG1697" t="str">
        <f t="shared" si="273"/>
        <v/>
      </c>
      <c r="AH1697" t="str">
        <f t="shared" si="270"/>
        <v/>
      </c>
      <c r="AI1697">
        <v>0.11</v>
      </c>
      <c r="AJ1697" t="str">
        <f t="shared" si="271"/>
        <v/>
      </c>
      <c r="AK1697" t="str">
        <f t="shared" ref="AK1697:AK1760" si="277">IF(AE1697="","",AE1697*2.7)</f>
        <v/>
      </c>
      <c r="AL1697" t="str">
        <f t="shared" si="275"/>
        <v/>
      </c>
    </row>
    <row r="1698" spans="1:39" x14ac:dyDescent="0.2">
      <c r="A1698" t="s">
        <v>26009</v>
      </c>
      <c r="B1698" t="s">
        <v>640</v>
      </c>
      <c r="C1698" t="s">
        <v>26010</v>
      </c>
      <c r="D1698" s="1">
        <v>40714</v>
      </c>
      <c r="E1698" s="1">
        <v>43951</v>
      </c>
      <c r="F1698" t="s">
        <v>26</v>
      </c>
      <c r="I1698">
        <v>100</v>
      </c>
      <c r="J1698">
        <v>0</v>
      </c>
      <c r="K1698">
        <v>0</v>
      </c>
      <c r="L1698">
        <v>171</v>
      </c>
      <c r="M1698">
        <v>171</v>
      </c>
      <c r="N1698" t="s">
        <v>20</v>
      </c>
      <c r="O1698" t="s">
        <v>26011</v>
      </c>
      <c r="P1698" t="s">
        <v>28</v>
      </c>
      <c r="S1698" t="s">
        <v>34233</v>
      </c>
      <c r="T1698" t="s">
        <v>34233</v>
      </c>
      <c r="V1698" t="s">
        <v>32803</v>
      </c>
      <c r="AD1698" t="str">
        <f t="shared" si="268"/>
        <v/>
      </c>
      <c r="AE1698" t="str">
        <f t="shared" si="274"/>
        <v/>
      </c>
      <c r="AF1698" t="str">
        <f t="shared" si="276"/>
        <v/>
      </c>
      <c r="AG1698" t="str">
        <f t="shared" si="273"/>
        <v/>
      </c>
      <c r="AH1698" t="str">
        <f t="shared" si="270"/>
        <v/>
      </c>
      <c r="AI1698">
        <v>0.11</v>
      </c>
      <c r="AJ1698" t="str">
        <f t="shared" si="271"/>
        <v/>
      </c>
      <c r="AK1698" t="str">
        <f t="shared" si="277"/>
        <v/>
      </c>
      <c r="AL1698" t="str">
        <f t="shared" si="275"/>
        <v/>
      </c>
    </row>
    <row r="1699" spans="1:39" x14ac:dyDescent="0.2">
      <c r="A1699" t="s">
        <v>26994</v>
      </c>
      <c r="B1699" t="s">
        <v>640</v>
      </c>
      <c r="C1699" t="s">
        <v>26995</v>
      </c>
      <c r="D1699" s="1">
        <v>41627</v>
      </c>
      <c r="E1699" s="1">
        <v>43456</v>
      </c>
      <c r="F1699" t="s">
        <v>26</v>
      </c>
      <c r="I1699">
        <v>100</v>
      </c>
      <c r="J1699">
        <v>0</v>
      </c>
      <c r="K1699">
        <v>0</v>
      </c>
      <c r="L1699">
        <v>2796</v>
      </c>
      <c r="M1699">
        <v>2796</v>
      </c>
      <c r="N1699" t="s">
        <v>20</v>
      </c>
      <c r="O1699" t="s">
        <v>26996</v>
      </c>
      <c r="P1699" t="s">
        <v>44</v>
      </c>
      <c r="S1699" t="s">
        <v>34233</v>
      </c>
      <c r="T1699" t="s">
        <v>34233</v>
      </c>
      <c r="V1699" t="s">
        <v>32804</v>
      </c>
      <c r="AD1699" t="str">
        <f t="shared" si="268"/>
        <v/>
      </c>
      <c r="AE1699" t="str">
        <f t="shared" si="274"/>
        <v/>
      </c>
      <c r="AF1699" t="str">
        <f t="shared" si="276"/>
        <v/>
      </c>
      <c r="AG1699" t="str">
        <f t="shared" si="273"/>
        <v/>
      </c>
      <c r="AH1699" t="str">
        <f t="shared" si="270"/>
        <v/>
      </c>
      <c r="AI1699">
        <v>0.11</v>
      </c>
      <c r="AJ1699" t="str">
        <f t="shared" si="271"/>
        <v/>
      </c>
      <c r="AK1699" t="str">
        <f t="shared" si="277"/>
        <v/>
      </c>
      <c r="AL1699" t="str">
        <f t="shared" si="275"/>
        <v/>
      </c>
    </row>
    <row r="1700" spans="1:39" x14ac:dyDescent="0.2">
      <c r="A1700" t="s">
        <v>14088</v>
      </c>
      <c r="B1700" t="s">
        <v>640</v>
      </c>
      <c r="C1700" t="s">
        <v>14089</v>
      </c>
      <c r="D1700" s="1">
        <v>37139</v>
      </c>
      <c r="E1700" s="1">
        <v>43951</v>
      </c>
      <c r="F1700" t="s">
        <v>19</v>
      </c>
      <c r="I1700">
        <v>100</v>
      </c>
      <c r="J1700">
        <v>0</v>
      </c>
      <c r="K1700">
        <v>0</v>
      </c>
      <c r="L1700">
        <v>2988</v>
      </c>
      <c r="M1700">
        <v>2988</v>
      </c>
      <c r="N1700" t="s">
        <v>20</v>
      </c>
      <c r="O1700" t="s">
        <v>14090</v>
      </c>
      <c r="P1700" t="s">
        <v>28</v>
      </c>
      <c r="S1700" t="s">
        <v>33800</v>
      </c>
      <c r="T1700" t="s">
        <v>34350</v>
      </c>
      <c r="U1700" t="s">
        <v>32794</v>
      </c>
      <c r="V1700" t="s">
        <v>32805</v>
      </c>
      <c r="W1700">
        <v>155</v>
      </c>
      <c r="X1700">
        <v>1</v>
      </c>
      <c r="Y1700" t="s">
        <v>32661</v>
      </c>
      <c r="Z1700">
        <v>155</v>
      </c>
      <c r="AA1700">
        <v>5</v>
      </c>
      <c r="AC1700">
        <v>1</v>
      </c>
      <c r="AD1700" t="str">
        <f t="shared" si="268"/>
        <v/>
      </c>
      <c r="AE1700" t="str">
        <f t="shared" si="274"/>
        <v/>
      </c>
      <c r="AF1700" t="str">
        <f t="shared" si="276"/>
        <v/>
      </c>
      <c r="AG1700">
        <f t="shared" si="273"/>
        <v>1</v>
      </c>
      <c r="AH1700">
        <f t="shared" si="270"/>
        <v>2.7</v>
      </c>
      <c r="AI1700">
        <v>0.11</v>
      </c>
      <c r="AJ1700">
        <f t="shared" si="271"/>
        <v>0.29700000000000004</v>
      </c>
      <c r="AK1700" t="str">
        <f t="shared" si="277"/>
        <v/>
      </c>
      <c r="AL1700" t="str">
        <f t="shared" si="275"/>
        <v/>
      </c>
    </row>
    <row r="1701" spans="1:39" x14ac:dyDescent="0.2">
      <c r="A1701" t="s">
        <v>26545</v>
      </c>
      <c r="B1701" t="s">
        <v>640</v>
      </c>
      <c r="C1701" t="s">
        <v>26546</v>
      </c>
      <c r="D1701" s="1">
        <v>41381</v>
      </c>
      <c r="E1701" s="1">
        <v>43456</v>
      </c>
      <c r="F1701" t="s">
        <v>39</v>
      </c>
      <c r="I1701">
        <v>100</v>
      </c>
      <c r="J1701">
        <v>0</v>
      </c>
      <c r="K1701">
        <v>0</v>
      </c>
      <c r="L1701">
        <v>3378</v>
      </c>
      <c r="M1701">
        <v>3378</v>
      </c>
      <c r="N1701" t="s">
        <v>20</v>
      </c>
      <c r="O1701" t="s">
        <v>26547</v>
      </c>
      <c r="P1701" t="s">
        <v>28</v>
      </c>
      <c r="S1701" t="s">
        <v>33942</v>
      </c>
      <c r="T1701" t="s">
        <v>34233</v>
      </c>
      <c r="AD1701" t="str">
        <f t="shared" si="268"/>
        <v/>
      </c>
      <c r="AE1701" t="str">
        <f t="shared" si="274"/>
        <v/>
      </c>
      <c r="AF1701" t="str">
        <f t="shared" si="276"/>
        <v/>
      </c>
      <c r="AG1701" t="str">
        <f t="shared" si="273"/>
        <v/>
      </c>
      <c r="AH1701" t="str">
        <f t="shared" si="270"/>
        <v/>
      </c>
      <c r="AI1701">
        <v>0.11</v>
      </c>
      <c r="AJ1701" t="str">
        <f t="shared" si="271"/>
        <v/>
      </c>
      <c r="AK1701" t="str">
        <f t="shared" si="277"/>
        <v/>
      </c>
      <c r="AL1701" t="str">
        <f t="shared" si="275"/>
        <v/>
      </c>
    </row>
    <row r="1702" spans="1:39" x14ac:dyDescent="0.2">
      <c r="A1702" t="s">
        <v>30188</v>
      </c>
      <c r="B1702" t="s">
        <v>640</v>
      </c>
      <c r="C1702" t="s">
        <v>30189</v>
      </c>
      <c r="D1702" s="1">
        <v>43837</v>
      </c>
      <c r="E1702" s="1">
        <v>44071</v>
      </c>
      <c r="F1702" t="s">
        <v>19</v>
      </c>
      <c r="I1702">
        <v>100</v>
      </c>
      <c r="J1702">
        <v>0</v>
      </c>
      <c r="K1702">
        <v>0</v>
      </c>
      <c r="L1702">
        <v>709</v>
      </c>
      <c r="M1702">
        <v>709</v>
      </c>
      <c r="N1702" t="s">
        <v>20</v>
      </c>
      <c r="O1702" t="s">
        <v>30190</v>
      </c>
      <c r="P1702" t="s">
        <v>28</v>
      </c>
      <c r="S1702" t="s">
        <v>32628</v>
      </c>
      <c r="T1702" t="s">
        <v>34440</v>
      </c>
      <c r="U1702" t="s">
        <v>32794</v>
      </c>
      <c r="V1702" t="s">
        <v>32806</v>
      </c>
      <c r="W1702">
        <v>80</v>
      </c>
      <c r="X1702">
        <v>2</v>
      </c>
      <c r="Y1702" t="s">
        <v>32654</v>
      </c>
      <c r="Z1702">
        <v>150</v>
      </c>
      <c r="AA1702">
        <v>7</v>
      </c>
      <c r="AC1702">
        <v>1</v>
      </c>
      <c r="AD1702" t="str">
        <f t="shared" si="268"/>
        <v/>
      </c>
      <c r="AE1702" t="str">
        <f t="shared" si="274"/>
        <v/>
      </c>
      <c r="AF1702" t="str">
        <f t="shared" si="276"/>
        <v/>
      </c>
      <c r="AG1702">
        <f t="shared" si="273"/>
        <v>1</v>
      </c>
      <c r="AH1702">
        <f t="shared" si="270"/>
        <v>2.7</v>
      </c>
      <c r="AI1702">
        <v>0.11</v>
      </c>
      <c r="AJ1702">
        <f t="shared" si="271"/>
        <v>0.29700000000000004</v>
      </c>
      <c r="AK1702" t="str">
        <f t="shared" si="277"/>
        <v/>
      </c>
      <c r="AL1702" t="str">
        <f t="shared" si="275"/>
        <v/>
      </c>
    </row>
    <row r="1703" spans="1:39" x14ac:dyDescent="0.2">
      <c r="A1703" t="s">
        <v>30863</v>
      </c>
      <c r="B1703" t="s">
        <v>640</v>
      </c>
      <c r="C1703" t="s">
        <v>30864</v>
      </c>
      <c r="D1703" s="1">
        <v>43859</v>
      </c>
      <c r="E1703" s="1">
        <v>44546</v>
      </c>
      <c r="F1703" t="s">
        <v>15348</v>
      </c>
      <c r="I1703">
        <v>100</v>
      </c>
      <c r="J1703">
        <v>0</v>
      </c>
      <c r="K1703">
        <v>0</v>
      </c>
      <c r="L1703">
        <v>1318</v>
      </c>
      <c r="M1703">
        <v>1318</v>
      </c>
      <c r="N1703" t="s">
        <v>20</v>
      </c>
      <c r="O1703" t="s">
        <v>30865</v>
      </c>
      <c r="P1703" t="s">
        <v>2356</v>
      </c>
      <c r="S1703" t="s">
        <v>33942</v>
      </c>
      <c r="T1703" t="s">
        <v>34233</v>
      </c>
      <c r="AD1703" t="str">
        <f t="shared" si="268"/>
        <v/>
      </c>
      <c r="AE1703" t="str">
        <f t="shared" si="274"/>
        <v/>
      </c>
      <c r="AF1703" t="str">
        <f t="shared" si="276"/>
        <v/>
      </c>
      <c r="AG1703" t="str">
        <f t="shared" si="273"/>
        <v/>
      </c>
      <c r="AH1703" t="str">
        <f t="shared" si="270"/>
        <v/>
      </c>
      <c r="AI1703">
        <v>0.11</v>
      </c>
      <c r="AJ1703" t="str">
        <f t="shared" si="271"/>
        <v/>
      </c>
      <c r="AK1703" t="str">
        <f t="shared" si="277"/>
        <v/>
      </c>
      <c r="AL1703" t="str">
        <f t="shared" si="275"/>
        <v/>
      </c>
    </row>
    <row r="1704" spans="1:39" x14ac:dyDescent="0.2">
      <c r="A1704" t="s">
        <v>9787</v>
      </c>
      <c r="B1704" t="s">
        <v>640</v>
      </c>
      <c r="C1704" t="s">
        <v>9788</v>
      </c>
      <c r="D1704" s="1">
        <v>36413</v>
      </c>
      <c r="E1704" s="1">
        <v>43886</v>
      </c>
      <c r="F1704" t="s">
        <v>39</v>
      </c>
      <c r="I1704">
        <v>100</v>
      </c>
      <c r="J1704">
        <v>0</v>
      </c>
      <c r="K1704">
        <v>0</v>
      </c>
      <c r="L1704">
        <v>27300</v>
      </c>
      <c r="M1704">
        <v>27328</v>
      </c>
      <c r="N1704" t="s">
        <v>401</v>
      </c>
      <c r="O1704" t="s">
        <v>9789</v>
      </c>
      <c r="P1704" t="s">
        <v>28</v>
      </c>
      <c r="S1704" t="s">
        <v>33804</v>
      </c>
      <c r="T1704" t="s">
        <v>34441</v>
      </c>
      <c r="AD1704" t="str">
        <f t="shared" si="268"/>
        <v/>
      </c>
      <c r="AE1704" t="str">
        <f t="shared" si="274"/>
        <v/>
      </c>
      <c r="AF1704" t="str">
        <f t="shared" si="276"/>
        <v/>
      </c>
      <c r="AG1704" s="17">
        <v>1</v>
      </c>
      <c r="AH1704">
        <f t="shared" si="270"/>
        <v>2.7</v>
      </c>
      <c r="AI1704">
        <v>0.11</v>
      </c>
      <c r="AJ1704">
        <f t="shared" si="271"/>
        <v>0.29700000000000004</v>
      </c>
      <c r="AK1704" t="str">
        <f t="shared" si="277"/>
        <v/>
      </c>
      <c r="AL1704" t="str">
        <f t="shared" si="275"/>
        <v/>
      </c>
    </row>
    <row r="1705" spans="1:39" x14ac:dyDescent="0.2">
      <c r="A1705" t="s">
        <v>21737</v>
      </c>
      <c r="B1705" t="s">
        <v>640</v>
      </c>
      <c r="C1705" t="s">
        <v>21738</v>
      </c>
      <c r="D1705" s="1">
        <v>38638</v>
      </c>
      <c r="E1705" s="1">
        <v>43951</v>
      </c>
      <c r="F1705" t="s">
        <v>19</v>
      </c>
      <c r="I1705">
        <v>100</v>
      </c>
      <c r="J1705">
        <v>0</v>
      </c>
      <c r="K1705">
        <v>0</v>
      </c>
      <c r="L1705">
        <v>1778</v>
      </c>
      <c r="M1705">
        <v>1778</v>
      </c>
      <c r="N1705" t="s">
        <v>20</v>
      </c>
      <c r="O1705" t="s">
        <v>21739</v>
      </c>
      <c r="P1705" t="s">
        <v>28</v>
      </c>
      <c r="S1705" t="s">
        <v>32628</v>
      </c>
      <c r="T1705" t="s">
        <v>34350</v>
      </c>
      <c r="U1705" t="s">
        <v>32798</v>
      </c>
      <c r="V1705" t="s">
        <v>32799</v>
      </c>
      <c r="W1705">
        <v>80</v>
      </c>
      <c r="X1705">
        <v>1.5</v>
      </c>
      <c r="Y1705" t="s">
        <v>32654</v>
      </c>
      <c r="Z1705">
        <v>140</v>
      </c>
      <c r="AA1705">
        <v>7</v>
      </c>
      <c r="AC1705">
        <v>1</v>
      </c>
      <c r="AD1705" t="str">
        <f t="shared" si="268"/>
        <v/>
      </c>
      <c r="AE1705" t="str">
        <f t="shared" si="274"/>
        <v/>
      </c>
      <c r="AF1705" t="str">
        <f t="shared" si="276"/>
        <v/>
      </c>
      <c r="AG1705">
        <f>IF((S1705&lt;&gt;"tühi")*(AC1705&lt;&gt;""),AC1705,"")</f>
        <v>1</v>
      </c>
      <c r="AH1705">
        <f t="shared" si="270"/>
        <v>2.7</v>
      </c>
      <c r="AI1705">
        <v>0.11</v>
      </c>
      <c r="AJ1705">
        <f t="shared" si="271"/>
        <v>0.29700000000000004</v>
      </c>
      <c r="AK1705" t="str">
        <f t="shared" si="277"/>
        <v/>
      </c>
      <c r="AL1705" t="str">
        <f t="shared" si="275"/>
        <v/>
      </c>
    </row>
    <row r="1706" spans="1:39" x14ac:dyDescent="0.2">
      <c r="A1706" t="s">
        <v>26208</v>
      </c>
      <c r="B1706" t="s">
        <v>640</v>
      </c>
      <c r="C1706" t="s">
        <v>26209</v>
      </c>
      <c r="D1706" s="1">
        <v>40862</v>
      </c>
      <c r="E1706" s="1">
        <v>43456</v>
      </c>
      <c r="F1706" t="s">
        <v>470</v>
      </c>
      <c r="I1706">
        <v>100</v>
      </c>
      <c r="J1706">
        <v>0</v>
      </c>
      <c r="K1706">
        <v>0</v>
      </c>
      <c r="L1706">
        <v>3785</v>
      </c>
      <c r="M1706">
        <v>3785</v>
      </c>
      <c r="N1706" t="s">
        <v>20</v>
      </c>
      <c r="O1706" t="s">
        <v>26207</v>
      </c>
      <c r="P1706" t="s">
        <v>28</v>
      </c>
      <c r="S1706" t="s">
        <v>33805</v>
      </c>
      <c r="T1706" t="s">
        <v>34782</v>
      </c>
      <c r="U1706" t="s">
        <v>32807</v>
      </c>
      <c r="V1706" t="s">
        <v>35003</v>
      </c>
      <c r="W1706">
        <v>190</v>
      </c>
      <c r="X1706">
        <v>1</v>
      </c>
      <c r="Y1706">
        <v>15</v>
      </c>
      <c r="Z1706">
        <v>190</v>
      </c>
      <c r="AA1706">
        <v>5</v>
      </c>
      <c r="AD1706" t="str">
        <f t="shared" si="268"/>
        <v/>
      </c>
      <c r="AE1706" t="str">
        <f t="shared" si="274"/>
        <v/>
      </c>
      <c r="AF1706">
        <f t="shared" si="276"/>
        <v>190</v>
      </c>
      <c r="AG1706" t="str">
        <f>IF((S1706&lt;&gt;"tühi")*(AC1706&lt;&gt;""),AC1706,"")</f>
        <v/>
      </c>
      <c r="AH1706" t="str">
        <f t="shared" si="270"/>
        <v/>
      </c>
      <c r="AI1706">
        <v>0.11</v>
      </c>
      <c r="AJ1706" t="str">
        <f t="shared" si="271"/>
        <v/>
      </c>
      <c r="AK1706" t="str">
        <f t="shared" si="277"/>
        <v/>
      </c>
      <c r="AL1706" t="str">
        <f t="shared" si="275"/>
        <v/>
      </c>
      <c r="AM1706" t="s">
        <v>33928</v>
      </c>
    </row>
    <row r="1707" spans="1:39" x14ac:dyDescent="0.2">
      <c r="A1707" t="s">
        <v>11919</v>
      </c>
      <c r="B1707" t="s">
        <v>640</v>
      </c>
      <c r="C1707" t="s">
        <v>11920</v>
      </c>
      <c r="D1707" s="1">
        <v>36630</v>
      </c>
      <c r="E1707" s="1">
        <v>43951</v>
      </c>
      <c r="F1707" t="s">
        <v>19</v>
      </c>
      <c r="I1707">
        <v>100</v>
      </c>
      <c r="J1707">
        <v>0</v>
      </c>
      <c r="K1707">
        <v>0</v>
      </c>
      <c r="L1707">
        <v>3516</v>
      </c>
      <c r="M1707">
        <v>3516</v>
      </c>
      <c r="N1707" t="s">
        <v>20</v>
      </c>
      <c r="O1707" t="s">
        <v>11921</v>
      </c>
      <c r="P1707" t="s">
        <v>28</v>
      </c>
      <c r="S1707" t="s">
        <v>33828</v>
      </c>
      <c r="T1707" t="s">
        <v>34349</v>
      </c>
      <c r="AD1707" t="str">
        <f t="shared" si="268"/>
        <v/>
      </c>
      <c r="AE1707" t="str">
        <f t="shared" si="274"/>
        <v/>
      </c>
      <c r="AF1707" t="str">
        <f t="shared" si="276"/>
        <v/>
      </c>
      <c r="AG1707" s="17">
        <v>1</v>
      </c>
      <c r="AH1707">
        <f t="shared" si="270"/>
        <v>2.7</v>
      </c>
      <c r="AI1707">
        <v>0.11</v>
      </c>
      <c r="AJ1707">
        <f t="shared" si="271"/>
        <v>0.29700000000000004</v>
      </c>
      <c r="AK1707" t="str">
        <f t="shared" si="277"/>
        <v/>
      </c>
      <c r="AL1707" t="str">
        <f t="shared" si="275"/>
        <v/>
      </c>
    </row>
    <row r="1708" spans="1:39" x14ac:dyDescent="0.2">
      <c r="A1708" t="s">
        <v>26003</v>
      </c>
      <c r="B1708" t="s">
        <v>640</v>
      </c>
      <c r="C1708" t="s">
        <v>26004</v>
      </c>
      <c r="D1708" s="1">
        <v>40714</v>
      </c>
      <c r="E1708" s="1">
        <v>43456</v>
      </c>
      <c r="F1708" t="s">
        <v>19</v>
      </c>
      <c r="I1708">
        <v>100</v>
      </c>
      <c r="J1708">
        <v>0</v>
      </c>
      <c r="K1708">
        <v>0</v>
      </c>
      <c r="L1708">
        <v>2840</v>
      </c>
      <c r="M1708">
        <v>2840</v>
      </c>
      <c r="N1708" t="s">
        <v>20</v>
      </c>
      <c r="O1708" t="s">
        <v>26005</v>
      </c>
      <c r="P1708" t="s">
        <v>28</v>
      </c>
      <c r="S1708" t="s">
        <v>33797</v>
      </c>
      <c r="T1708" t="s">
        <v>34350</v>
      </c>
      <c r="U1708" t="s">
        <v>32634</v>
      </c>
      <c r="V1708" t="s">
        <v>32803</v>
      </c>
      <c r="W1708">
        <v>250</v>
      </c>
      <c r="X1708">
        <v>1.5</v>
      </c>
      <c r="Y1708" t="s">
        <v>32654</v>
      </c>
      <c r="Z1708">
        <v>320</v>
      </c>
      <c r="AA1708">
        <v>7</v>
      </c>
      <c r="AC1708">
        <v>1</v>
      </c>
      <c r="AD1708" t="str">
        <f t="shared" si="268"/>
        <v/>
      </c>
      <c r="AE1708" t="str">
        <f t="shared" si="274"/>
        <v/>
      </c>
      <c r="AF1708" t="str">
        <f t="shared" si="276"/>
        <v/>
      </c>
      <c r="AG1708">
        <f>IF((S1708&lt;&gt;"tühi")*(AC1708&lt;&gt;""),AC1708,"")</f>
        <v>1</v>
      </c>
      <c r="AH1708">
        <f t="shared" si="270"/>
        <v>2.7</v>
      </c>
      <c r="AI1708">
        <v>0.11</v>
      </c>
      <c r="AJ1708">
        <f t="shared" si="271"/>
        <v>0.29700000000000004</v>
      </c>
      <c r="AK1708" t="str">
        <f t="shared" si="277"/>
        <v/>
      </c>
      <c r="AL1708" t="str">
        <f t="shared" si="275"/>
        <v/>
      </c>
      <c r="AM1708" t="s">
        <v>33929</v>
      </c>
    </row>
    <row r="1709" spans="1:39" x14ac:dyDescent="0.2">
      <c r="A1709" t="s">
        <v>30176</v>
      </c>
      <c r="B1709" t="s">
        <v>640</v>
      </c>
      <c r="C1709" t="s">
        <v>30177</v>
      </c>
      <c r="D1709" s="1">
        <v>43822</v>
      </c>
      <c r="E1709" s="1">
        <v>43822</v>
      </c>
      <c r="F1709" t="s">
        <v>39</v>
      </c>
      <c r="I1709">
        <v>100</v>
      </c>
      <c r="J1709">
        <v>0</v>
      </c>
      <c r="K1709">
        <v>0</v>
      </c>
      <c r="L1709">
        <v>353</v>
      </c>
      <c r="M1709">
        <v>353</v>
      </c>
      <c r="N1709" t="s">
        <v>20</v>
      </c>
      <c r="O1709" t="s">
        <v>30178</v>
      </c>
      <c r="P1709" t="s">
        <v>2356</v>
      </c>
      <c r="S1709" t="s">
        <v>33942</v>
      </c>
      <c r="T1709" t="s">
        <v>34233</v>
      </c>
      <c r="AD1709" t="str">
        <f t="shared" si="268"/>
        <v/>
      </c>
      <c r="AE1709" t="str">
        <f t="shared" si="274"/>
        <v/>
      </c>
      <c r="AF1709" t="str">
        <f t="shared" si="276"/>
        <v/>
      </c>
      <c r="AG1709" t="str">
        <f>IF((S1709&lt;&gt;"tühi")*(AC1709&lt;&gt;""),AC1709,"")</f>
        <v/>
      </c>
      <c r="AH1709" t="str">
        <f t="shared" si="270"/>
        <v/>
      </c>
      <c r="AI1709">
        <v>0.11</v>
      </c>
      <c r="AJ1709" t="str">
        <f t="shared" si="271"/>
        <v/>
      </c>
      <c r="AK1709" t="str">
        <f t="shared" si="277"/>
        <v/>
      </c>
      <c r="AL1709" t="str">
        <f t="shared" si="275"/>
        <v/>
      </c>
    </row>
    <row r="1710" spans="1:39" x14ac:dyDescent="0.2">
      <c r="A1710" t="s">
        <v>30416</v>
      </c>
      <c r="B1710" t="s">
        <v>640</v>
      </c>
      <c r="C1710" t="s">
        <v>30417</v>
      </c>
      <c r="D1710" s="1">
        <v>43859</v>
      </c>
      <c r="E1710" s="1">
        <v>44068</v>
      </c>
      <c r="F1710" t="s">
        <v>889</v>
      </c>
      <c r="I1710">
        <v>100</v>
      </c>
      <c r="J1710">
        <v>0</v>
      </c>
      <c r="K1710">
        <v>0</v>
      </c>
      <c r="L1710">
        <v>329</v>
      </c>
      <c r="M1710">
        <v>329</v>
      </c>
      <c r="N1710" t="s">
        <v>20</v>
      </c>
      <c r="O1710" t="s">
        <v>30418</v>
      </c>
      <c r="P1710" t="s">
        <v>44</v>
      </c>
      <c r="S1710" t="s">
        <v>33942</v>
      </c>
      <c r="T1710" t="s">
        <v>34233</v>
      </c>
      <c r="AD1710" t="str">
        <f t="shared" si="268"/>
        <v/>
      </c>
      <c r="AE1710" t="str">
        <f t="shared" si="274"/>
        <v/>
      </c>
      <c r="AF1710" t="str">
        <f t="shared" si="276"/>
        <v/>
      </c>
      <c r="AG1710" t="str">
        <f>IF((S1710&lt;&gt;"tühi")*(AC1710&lt;&gt;""),AC1710,"")</f>
        <v/>
      </c>
      <c r="AH1710" t="str">
        <f t="shared" si="270"/>
        <v/>
      </c>
      <c r="AI1710">
        <v>0.11</v>
      </c>
      <c r="AJ1710" t="str">
        <f t="shared" si="271"/>
        <v/>
      </c>
      <c r="AK1710" t="str">
        <f t="shared" si="277"/>
        <v/>
      </c>
      <c r="AL1710" t="str">
        <f t="shared" si="275"/>
        <v/>
      </c>
    </row>
    <row r="1711" spans="1:39" x14ac:dyDescent="0.2">
      <c r="A1711" t="s">
        <v>25971</v>
      </c>
      <c r="B1711" t="s">
        <v>640</v>
      </c>
      <c r="C1711" t="s">
        <v>25972</v>
      </c>
      <c r="D1711" s="1">
        <v>40708</v>
      </c>
      <c r="E1711" s="1">
        <v>44546</v>
      </c>
      <c r="F1711" t="s">
        <v>19</v>
      </c>
      <c r="I1711">
        <v>100</v>
      </c>
      <c r="J1711">
        <v>0</v>
      </c>
      <c r="K1711">
        <v>0</v>
      </c>
      <c r="L1711">
        <v>1296</v>
      </c>
      <c r="M1711">
        <v>1296</v>
      </c>
      <c r="N1711" t="s">
        <v>20</v>
      </c>
      <c r="O1711" t="s">
        <v>25973</v>
      </c>
      <c r="P1711" t="s">
        <v>28</v>
      </c>
      <c r="S1711" t="s">
        <v>32627</v>
      </c>
      <c r="T1711" t="s">
        <v>34442</v>
      </c>
      <c r="AD1711" t="str">
        <f t="shared" si="268"/>
        <v/>
      </c>
      <c r="AE1711" t="str">
        <f t="shared" si="274"/>
        <v/>
      </c>
      <c r="AF1711" t="str">
        <f t="shared" si="276"/>
        <v/>
      </c>
      <c r="AG1711" s="17">
        <v>1</v>
      </c>
      <c r="AH1711">
        <f t="shared" si="270"/>
        <v>2.7</v>
      </c>
      <c r="AI1711">
        <v>0.11</v>
      </c>
      <c r="AJ1711">
        <f t="shared" si="271"/>
        <v>0.29700000000000004</v>
      </c>
      <c r="AK1711" t="str">
        <f t="shared" si="277"/>
        <v/>
      </c>
      <c r="AL1711" t="str">
        <f t="shared" si="275"/>
        <v/>
      </c>
    </row>
    <row r="1712" spans="1:39" x14ac:dyDescent="0.2">
      <c r="A1712" t="s">
        <v>15477</v>
      </c>
      <c r="B1712" t="s">
        <v>640</v>
      </c>
      <c r="C1712" t="s">
        <v>15478</v>
      </c>
      <c r="D1712" s="1">
        <v>37376</v>
      </c>
      <c r="E1712" s="1">
        <v>43456</v>
      </c>
      <c r="F1712" t="s">
        <v>15348</v>
      </c>
      <c r="I1712">
        <v>100</v>
      </c>
      <c r="J1712">
        <v>0</v>
      </c>
      <c r="K1712">
        <v>0</v>
      </c>
      <c r="L1712">
        <v>700</v>
      </c>
      <c r="M1712">
        <v>700</v>
      </c>
      <c r="N1712" t="s">
        <v>20</v>
      </c>
      <c r="O1712" t="s">
        <v>15479</v>
      </c>
      <c r="P1712" t="s">
        <v>28</v>
      </c>
      <c r="S1712" t="s">
        <v>32628</v>
      </c>
      <c r="T1712" t="s">
        <v>20202</v>
      </c>
      <c r="U1712" t="s">
        <v>33930</v>
      </c>
      <c r="V1712" t="s">
        <v>32808</v>
      </c>
      <c r="W1712">
        <v>60</v>
      </c>
      <c r="X1712">
        <v>1.5</v>
      </c>
      <c r="Y1712">
        <v>1</v>
      </c>
      <c r="Z1712">
        <v>100</v>
      </c>
      <c r="AA1712">
        <v>7.5</v>
      </c>
      <c r="AC1712">
        <v>1</v>
      </c>
      <c r="AD1712" t="str">
        <f t="shared" si="268"/>
        <v/>
      </c>
      <c r="AE1712" t="str">
        <f t="shared" si="274"/>
        <v/>
      </c>
      <c r="AF1712">
        <f t="shared" si="276"/>
        <v>100</v>
      </c>
      <c r="AG1712">
        <f>IF((S1712&lt;&gt;"tühi")*(AC1712&lt;&gt;""),AC1712,"")</f>
        <v>1</v>
      </c>
      <c r="AH1712">
        <f t="shared" si="270"/>
        <v>2.7</v>
      </c>
      <c r="AI1712">
        <v>0.11</v>
      </c>
      <c r="AJ1712">
        <f t="shared" si="271"/>
        <v>0.29700000000000004</v>
      </c>
      <c r="AK1712" t="str">
        <f t="shared" si="277"/>
        <v/>
      </c>
      <c r="AL1712" t="str">
        <f t="shared" si="275"/>
        <v/>
      </c>
    </row>
    <row r="1713" spans="1:38" x14ac:dyDescent="0.2">
      <c r="A1713" t="s">
        <v>20970</v>
      </c>
      <c r="B1713" t="s">
        <v>640</v>
      </c>
      <c r="C1713" t="s">
        <v>20971</v>
      </c>
      <c r="D1713" s="1">
        <v>38555</v>
      </c>
      <c r="E1713" s="1">
        <v>43456</v>
      </c>
      <c r="F1713" t="s">
        <v>19</v>
      </c>
      <c r="I1713">
        <v>100</v>
      </c>
      <c r="J1713">
        <v>0</v>
      </c>
      <c r="K1713">
        <v>0</v>
      </c>
      <c r="L1713">
        <v>1000</v>
      </c>
      <c r="M1713">
        <v>1000</v>
      </c>
      <c r="N1713" t="s">
        <v>20</v>
      </c>
      <c r="O1713" t="s">
        <v>20972</v>
      </c>
      <c r="P1713" t="s">
        <v>28</v>
      </c>
      <c r="S1713" t="s">
        <v>33797</v>
      </c>
      <c r="T1713" t="s">
        <v>34349</v>
      </c>
      <c r="AD1713" t="str">
        <f t="shared" si="268"/>
        <v/>
      </c>
      <c r="AE1713" t="str">
        <f t="shared" si="274"/>
        <v/>
      </c>
      <c r="AF1713" t="str">
        <f t="shared" si="276"/>
        <v/>
      </c>
      <c r="AG1713" s="17">
        <v>1</v>
      </c>
      <c r="AH1713">
        <f t="shared" si="270"/>
        <v>2.7</v>
      </c>
      <c r="AI1713">
        <v>0.11</v>
      </c>
      <c r="AJ1713">
        <f t="shared" si="271"/>
        <v>0.29700000000000004</v>
      </c>
      <c r="AK1713" t="str">
        <f t="shared" si="277"/>
        <v/>
      </c>
      <c r="AL1713" t="str">
        <f t="shared" si="275"/>
        <v/>
      </c>
    </row>
    <row r="1714" spans="1:38" x14ac:dyDescent="0.2">
      <c r="A1714" t="s">
        <v>29730</v>
      </c>
      <c r="B1714" t="s">
        <v>640</v>
      </c>
      <c r="C1714" t="s">
        <v>29731</v>
      </c>
      <c r="D1714" s="1">
        <v>43826</v>
      </c>
      <c r="E1714" s="1">
        <v>43826</v>
      </c>
      <c r="F1714" t="s">
        <v>39</v>
      </c>
      <c r="I1714">
        <v>100</v>
      </c>
      <c r="J1714">
        <v>0</v>
      </c>
      <c r="K1714">
        <v>0</v>
      </c>
      <c r="L1714">
        <v>46800</v>
      </c>
      <c r="M1714">
        <v>46778</v>
      </c>
      <c r="N1714" t="s">
        <v>401</v>
      </c>
      <c r="O1714" t="s">
        <v>29732</v>
      </c>
      <c r="P1714" t="s">
        <v>2356</v>
      </c>
      <c r="S1714" t="s">
        <v>33942</v>
      </c>
      <c r="T1714" t="s">
        <v>34233</v>
      </c>
      <c r="AD1714" t="str">
        <f t="shared" si="268"/>
        <v/>
      </c>
      <c r="AE1714" t="str">
        <f t="shared" si="274"/>
        <v/>
      </c>
      <c r="AF1714" t="str">
        <f t="shared" si="276"/>
        <v/>
      </c>
      <c r="AG1714" t="str">
        <f t="shared" ref="AG1714:AG1722" si="278">IF((S1714&lt;&gt;"tühi")*(AC1714&lt;&gt;""),AC1714,"")</f>
        <v/>
      </c>
      <c r="AH1714" t="str">
        <f t="shared" si="270"/>
        <v/>
      </c>
      <c r="AI1714">
        <v>0.11</v>
      </c>
      <c r="AJ1714" t="str">
        <f t="shared" si="271"/>
        <v/>
      </c>
      <c r="AK1714" t="str">
        <f t="shared" si="277"/>
        <v/>
      </c>
      <c r="AL1714" t="str">
        <f t="shared" si="275"/>
        <v/>
      </c>
    </row>
    <row r="1715" spans="1:38" x14ac:dyDescent="0.2">
      <c r="A1715" t="s">
        <v>29748</v>
      </c>
      <c r="B1715" t="s">
        <v>640</v>
      </c>
      <c r="C1715" t="s">
        <v>29749</v>
      </c>
      <c r="D1715" s="1">
        <v>43826</v>
      </c>
      <c r="E1715" s="1">
        <v>44560</v>
      </c>
      <c r="F1715" t="s">
        <v>39</v>
      </c>
      <c r="I1715">
        <v>100</v>
      </c>
      <c r="J1715">
        <v>0</v>
      </c>
      <c r="K1715">
        <v>0</v>
      </c>
      <c r="L1715">
        <v>30000</v>
      </c>
      <c r="M1715">
        <v>29962</v>
      </c>
      <c r="N1715" t="s">
        <v>401</v>
      </c>
      <c r="O1715" t="s">
        <v>29750</v>
      </c>
      <c r="P1715" t="s">
        <v>2356</v>
      </c>
      <c r="S1715" t="s">
        <v>33942</v>
      </c>
      <c r="T1715" t="s">
        <v>34233</v>
      </c>
      <c r="AD1715" t="str">
        <f t="shared" si="268"/>
        <v/>
      </c>
      <c r="AE1715" t="str">
        <f t="shared" si="274"/>
        <v/>
      </c>
      <c r="AF1715" t="str">
        <f t="shared" si="276"/>
        <v/>
      </c>
      <c r="AG1715" t="str">
        <f t="shared" si="278"/>
        <v/>
      </c>
      <c r="AH1715" t="str">
        <f t="shared" si="270"/>
        <v/>
      </c>
      <c r="AI1715">
        <v>0.11</v>
      </c>
      <c r="AJ1715" t="str">
        <f t="shared" si="271"/>
        <v/>
      </c>
      <c r="AK1715" t="str">
        <f t="shared" si="277"/>
        <v/>
      </c>
      <c r="AL1715" t="str">
        <f t="shared" si="275"/>
        <v/>
      </c>
    </row>
    <row r="1716" spans="1:38" x14ac:dyDescent="0.2">
      <c r="A1716" t="s">
        <v>26443</v>
      </c>
      <c r="B1716" t="s">
        <v>640</v>
      </c>
      <c r="C1716" t="s">
        <v>26444</v>
      </c>
      <c r="D1716" s="1">
        <v>41278</v>
      </c>
      <c r="E1716" s="1">
        <v>43829</v>
      </c>
      <c r="F1716" t="s">
        <v>39</v>
      </c>
      <c r="I1716">
        <v>100</v>
      </c>
      <c r="J1716">
        <v>0</v>
      </c>
      <c r="K1716">
        <v>0</v>
      </c>
      <c r="L1716">
        <v>21700</v>
      </c>
      <c r="M1716">
        <v>21749</v>
      </c>
      <c r="N1716" t="s">
        <v>401</v>
      </c>
      <c r="O1716" t="s">
        <v>26445</v>
      </c>
      <c r="P1716" t="s">
        <v>2356</v>
      </c>
      <c r="S1716" t="s">
        <v>33942</v>
      </c>
      <c r="T1716" t="s">
        <v>34233</v>
      </c>
      <c r="AD1716" t="str">
        <f t="shared" si="268"/>
        <v/>
      </c>
      <c r="AE1716" t="str">
        <f t="shared" si="274"/>
        <v/>
      </c>
      <c r="AF1716" t="str">
        <f t="shared" si="276"/>
        <v/>
      </c>
      <c r="AG1716" t="str">
        <f t="shared" si="278"/>
        <v/>
      </c>
      <c r="AH1716" t="str">
        <f t="shared" si="270"/>
        <v/>
      </c>
      <c r="AI1716">
        <v>0.11</v>
      </c>
      <c r="AJ1716" t="str">
        <f t="shared" si="271"/>
        <v/>
      </c>
      <c r="AK1716" t="str">
        <f t="shared" si="277"/>
        <v/>
      </c>
      <c r="AL1716" t="str">
        <f t="shared" si="275"/>
        <v/>
      </c>
    </row>
    <row r="1717" spans="1:38" x14ac:dyDescent="0.2">
      <c r="A1717" t="s">
        <v>26283</v>
      </c>
      <c r="B1717" t="s">
        <v>640</v>
      </c>
      <c r="C1717" t="s">
        <v>26284</v>
      </c>
      <c r="D1717" s="1">
        <v>41177</v>
      </c>
      <c r="E1717" s="1">
        <v>43456</v>
      </c>
      <c r="F1717" t="s">
        <v>19</v>
      </c>
      <c r="I1717">
        <v>100</v>
      </c>
      <c r="J1717">
        <v>0</v>
      </c>
      <c r="K1717">
        <v>0</v>
      </c>
      <c r="L1717">
        <v>2561</v>
      </c>
      <c r="M1717">
        <v>2561</v>
      </c>
      <c r="N1717" t="s">
        <v>20</v>
      </c>
      <c r="O1717" t="s">
        <v>26285</v>
      </c>
      <c r="P1717" t="s">
        <v>28</v>
      </c>
      <c r="S1717" t="s">
        <v>33797</v>
      </c>
      <c r="T1717" t="s">
        <v>34350</v>
      </c>
      <c r="U1717" t="s">
        <v>32794</v>
      </c>
      <c r="V1717" t="s">
        <v>32795</v>
      </c>
      <c r="W1717">
        <v>180</v>
      </c>
      <c r="X1717">
        <v>1.5</v>
      </c>
      <c r="Y1717" t="s">
        <v>32661</v>
      </c>
      <c r="Z1717">
        <v>250</v>
      </c>
      <c r="AC1717">
        <v>1</v>
      </c>
      <c r="AD1717" t="str">
        <f t="shared" si="268"/>
        <v/>
      </c>
      <c r="AE1717" t="str">
        <f t="shared" si="274"/>
        <v/>
      </c>
      <c r="AF1717" t="str">
        <f t="shared" si="276"/>
        <v/>
      </c>
      <c r="AG1717">
        <f t="shared" si="278"/>
        <v>1</v>
      </c>
      <c r="AH1717">
        <f t="shared" si="270"/>
        <v>2.7</v>
      </c>
      <c r="AI1717">
        <v>0.11</v>
      </c>
      <c r="AJ1717">
        <f t="shared" si="271"/>
        <v>0.29700000000000004</v>
      </c>
      <c r="AK1717" t="str">
        <f t="shared" si="277"/>
        <v/>
      </c>
      <c r="AL1717" t="str">
        <f t="shared" si="275"/>
        <v/>
      </c>
    </row>
    <row r="1718" spans="1:38" x14ac:dyDescent="0.2">
      <c r="A1718" t="s">
        <v>26280</v>
      </c>
      <c r="B1718" t="s">
        <v>640</v>
      </c>
      <c r="C1718" t="s">
        <v>26281</v>
      </c>
      <c r="D1718" s="1">
        <v>41177</v>
      </c>
      <c r="E1718" s="1">
        <v>43456</v>
      </c>
      <c r="F1718" t="s">
        <v>889</v>
      </c>
      <c r="I1718">
        <v>100</v>
      </c>
      <c r="J1718">
        <v>0</v>
      </c>
      <c r="K1718">
        <v>0</v>
      </c>
      <c r="L1718">
        <v>4851</v>
      </c>
      <c r="M1718">
        <v>4851</v>
      </c>
      <c r="N1718" t="s">
        <v>20</v>
      </c>
      <c r="O1718" t="s">
        <v>26282</v>
      </c>
      <c r="P1718" t="s">
        <v>28</v>
      </c>
      <c r="S1718" t="s">
        <v>33942</v>
      </c>
      <c r="T1718" t="s">
        <v>34233</v>
      </c>
      <c r="V1718" t="s">
        <v>32795</v>
      </c>
      <c r="AD1718" t="str">
        <f t="shared" si="268"/>
        <v/>
      </c>
      <c r="AE1718" t="str">
        <f t="shared" si="274"/>
        <v/>
      </c>
      <c r="AF1718" t="str">
        <f t="shared" si="276"/>
        <v/>
      </c>
      <c r="AG1718" t="str">
        <f t="shared" si="278"/>
        <v/>
      </c>
      <c r="AH1718" t="str">
        <f t="shared" si="270"/>
        <v/>
      </c>
      <c r="AI1718">
        <v>0.11</v>
      </c>
      <c r="AJ1718" t="str">
        <f t="shared" si="271"/>
        <v/>
      </c>
      <c r="AK1718" t="str">
        <f t="shared" si="277"/>
        <v/>
      </c>
      <c r="AL1718" t="str">
        <f t="shared" si="275"/>
        <v/>
      </c>
    </row>
    <row r="1719" spans="1:38" x14ac:dyDescent="0.2">
      <c r="A1719" t="s">
        <v>26318</v>
      </c>
      <c r="B1719" t="s">
        <v>640</v>
      </c>
      <c r="C1719" t="s">
        <v>26319</v>
      </c>
      <c r="D1719" s="1">
        <v>41177</v>
      </c>
      <c r="E1719" s="1">
        <v>43456</v>
      </c>
      <c r="F1719" t="s">
        <v>15352</v>
      </c>
      <c r="I1719">
        <v>100</v>
      </c>
      <c r="J1719">
        <v>0</v>
      </c>
      <c r="K1719">
        <v>0</v>
      </c>
      <c r="L1719">
        <v>3532</v>
      </c>
      <c r="M1719">
        <v>3532</v>
      </c>
      <c r="N1719" t="s">
        <v>20</v>
      </c>
      <c r="O1719" t="s">
        <v>26320</v>
      </c>
      <c r="P1719" t="s">
        <v>28</v>
      </c>
      <c r="S1719" t="s">
        <v>33942</v>
      </c>
      <c r="T1719" t="s">
        <v>34233</v>
      </c>
      <c r="V1719" t="s">
        <v>32795</v>
      </c>
      <c r="AD1719" t="str">
        <f t="shared" si="268"/>
        <v/>
      </c>
      <c r="AE1719" t="str">
        <f t="shared" si="274"/>
        <v/>
      </c>
      <c r="AF1719" t="str">
        <f t="shared" si="276"/>
        <v/>
      </c>
      <c r="AG1719" t="str">
        <f t="shared" si="278"/>
        <v/>
      </c>
      <c r="AH1719" t="str">
        <f t="shared" si="270"/>
        <v/>
      </c>
      <c r="AI1719">
        <v>0.11</v>
      </c>
      <c r="AJ1719" t="str">
        <f t="shared" si="271"/>
        <v/>
      </c>
      <c r="AK1719" t="str">
        <f t="shared" si="277"/>
        <v/>
      </c>
      <c r="AL1719" t="str">
        <f t="shared" si="275"/>
        <v/>
      </c>
    </row>
    <row r="1720" spans="1:38" x14ac:dyDescent="0.2">
      <c r="A1720" t="s">
        <v>32058</v>
      </c>
      <c r="B1720" t="s">
        <v>640</v>
      </c>
      <c r="C1720" t="s">
        <v>32059</v>
      </c>
      <c r="D1720" s="1">
        <v>44421</v>
      </c>
      <c r="E1720" s="1">
        <v>44546</v>
      </c>
      <c r="F1720" t="s">
        <v>39</v>
      </c>
      <c r="I1720">
        <v>100</v>
      </c>
      <c r="J1720">
        <v>0</v>
      </c>
      <c r="K1720">
        <v>0</v>
      </c>
      <c r="L1720">
        <v>2534</v>
      </c>
      <c r="M1720">
        <v>2534</v>
      </c>
      <c r="N1720" t="s">
        <v>20</v>
      </c>
      <c r="O1720" t="s">
        <v>32060</v>
      </c>
      <c r="P1720" t="s">
        <v>28</v>
      </c>
      <c r="S1720" t="s">
        <v>33942</v>
      </c>
      <c r="T1720" t="s">
        <v>34233</v>
      </c>
      <c r="AD1720" t="str">
        <f t="shared" si="268"/>
        <v/>
      </c>
      <c r="AE1720" t="str">
        <f t="shared" si="274"/>
        <v/>
      </c>
      <c r="AF1720" t="str">
        <f t="shared" si="276"/>
        <v/>
      </c>
      <c r="AG1720" t="str">
        <f t="shared" si="278"/>
        <v/>
      </c>
      <c r="AH1720" t="str">
        <f t="shared" si="270"/>
        <v/>
      </c>
      <c r="AI1720">
        <v>0.11</v>
      </c>
      <c r="AJ1720" t="str">
        <f t="shared" si="271"/>
        <v/>
      </c>
      <c r="AK1720" t="str">
        <f t="shared" si="277"/>
        <v/>
      </c>
      <c r="AL1720" t="str">
        <f t="shared" si="275"/>
        <v/>
      </c>
    </row>
    <row r="1721" spans="1:38" x14ac:dyDescent="0.2">
      <c r="A1721" t="s">
        <v>32055</v>
      </c>
      <c r="B1721" t="s">
        <v>640</v>
      </c>
      <c r="C1721" t="s">
        <v>32056</v>
      </c>
      <c r="D1721" s="1">
        <v>44421</v>
      </c>
      <c r="E1721" s="1">
        <v>44546</v>
      </c>
      <c r="F1721" t="s">
        <v>39</v>
      </c>
      <c r="I1721">
        <v>100</v>
      </c>
      <c r="J1721">
        <v>0</v>
      </c>
      <c r="K1721">
        <v>0</v>
      </c>
      <c r="L1721">
        <v>13817</v>
      </c>
      <c r="M1721">
        <v>13817</v>
      </c>
      <c r="N1721" t="s">
        <v>20</v>
      </c>
      <c r="O1721" t="s">
        <v>32057</v>
      </c>
      <c r="P1721" t="s">
        <v>28</v>
      </c>
      <c r="S1721" t="s">
        <v>33942</v>
      </c>
      <c r="T1721" t="s">
        <v>34233</v>
      </c>
      <c r="AD1721" t="str">
        <f t="shared" si="268"/>
        <v/>
      </c>
      <c r="AE1721" t="str">
        <f t="shared" si="274"/>
        <v/>
      </c>
      <c r="AF1721" t="str">
        <f t="shared" si="276"/>
        <v/>
      </c>
      <c r="AG1721" t="str">
        <f t="shared" si="278"/>
        <v/>
      </c>
      <c r="AH1721" t="str">
        <f t="shared" si="270"/>
        <v/>
      </c>
      <c r="AI1721">
        <v>0.11</v>
      </c>
      <c r="AJ1721" t="str">
        <f t="shared" si="271"/>
        <v/>
      </c>
      <c r="AK1721" t="str">
        <f t="shared" si="277"/>
        <v/>
      </c>
      <c r="AL1721" t="str">
        <f t="shared" si="275"/>
        <v/>
      </c>
    </row>
    <row r="1722" spans="1:38" x14ac:dyDescent="0.2">
      <c r="A1722" t="s">
        <v>26084</v>
      </c>
      <c r="B1722" t="s">
        <v>640</v>
      </c>
      <c r="C1722" t="s">
        <v>26085</v>
      </c>
      <c r="D1722" s="1">
        <v>40745</v>
      </c>
      <c r="E1722" s="1">
        <v>44546</v>
      </c>
      <c r="F1722" t="s">
        <v>19</v>
      </c>
      <c r="I1722">
        <v>100</v>
      </c>
      <c r="J1722">
        <v>0</v>
      </c>
      <c r="K1722">
        <v>0</v>
      </c>
      <c r="L1722">
        <v>445</v>
      </c>
      <c r="M1722">
        <v>445</v>
      </c>
      <c r="N1722" t="s">
        <v>20</v>
      </c>
      <c r="O1722" t="s">
        <v>26086</v>
      </c>
      <c r="P1722" t="s">
        <v>28</v>
      </c>
      <c r="S1722" t="s">
        <v>32627</v>
      </c>
      <c r="T1722" t="s">
        <v>34360</v>
      </c>
      <c r="U1722" t="s">
        <v>32809</v>
      </c>
      <c r="V1722" t="s">
        <v>32802</v>
      </c>
      <c r="W1722">
        <v>60</v>
      </c>
      <c r="X1722">
        <v>1</v>
      </c>
      <c r="Y1722">
        <v>1</v>
      </c>
      <c r="Z1722">
        <v>60</v>
      </c>
      <c r="AD1722" t="str">
        <f t="shared" si="268"/>
        <v/>
      </c>
      <c r="AE1722" t="str">
        <f t="shared" si="274"/>
        <v/>
      </c>
      <c r="AF1722" t="str">
        <f t="shared" si="276"/>
        <v/>
      </c>
      <c r="AG1722" t="str">
        <f t="shared" si="278"/>
        <v/>
      </c>
      <c r="AH1722" t="str">
        <f t="shared" si="270"/>
        <v/>
      </c>
      <c r="AI1722">
        <v>0.11</v>
      </c>
      <c r="AJ1722" t="str">
        <f t="shared" si="271"/>
        <v/>
      </c>
      <c r="AK1722" t="str">
        <f t="shared" si="277"/>
        <v/>
      </c>
      <c r="AL1722" t="str">
        <f t="shared" si="275"/>
        <v/>
      </c>
    </row>
    <row r="1723" spans="1:38" x14ac:dyDescent="0.2">
      <c r="A1723" t="s">
        <v>17960</v>
      </c>
      <c r="B1723" t="s">
        <v>640</v>
      </c>
      <c r="C1723" t="s">
        <v>17961</v>
      </c>
      <c r="D1723" s="1">
        <v>37851</v>
      </c>
      <c r="E1723" s="1">
        <v>43951</v>
      </c>
      <c r="F1723" t="s">
        <v>19</v>
      </c>
      <c r="I1723">
        <v>100</v>
      </c>
      <c r="J1723">
        <v>0</v>
      </c>
      <c r="K1723">
        <v>0</v>
      </c>
      <c r="L1723">
        <v>2810</v>
      </c>
      <c r="M1723">
        <v>2810</v>
      </c>
      <c r="N1723" t="s">
        <v>20</v>
      </c>
      <c r="O1723" t="s">
        <v>17962</v>
      </c>
      <c r="P1723" t="s">
        <v>28</v>
      </c>
      <c r="S1723" t="s">
        <v>33806</v>
      </c>
      <c r="T1723" t="s">
        <v>34349</v>
      </c>
      <c r="AD1723" t="str">
        <f t="shared" ref="AD1723:AD1786" si="279">IF((S1723="tühi")*(F1723&lt;&gt;"Elamumaa")*(G1723&lt;&gt;"Elamumaa")*(H1723&lt;&gt;"Elamumaa"),IF(Z1723=0,"",Z1723),"")</f>
        <v/>
      </c>
      <c r="AE1723" t="str">
        <f t="shared" ref="AE1723:AE1754" si="280">IF((S1723="tühi")*(AC1723&lt;&gt;""),AC1723,"")</f>
        <v/>
      </c>
      <c r="AF1723" t="str">
        <f t="shared" si="276"/>
        <v/>
      </c>
      <c r="AG1723" s="17">
        <v>1</v>
      </c>
      <c r="AH1723">
        <f t="shared" si="270"/>
        <v>2.7</v>
      </c>
      <c r="AI1723">
        <v>0.11</v>
      </c>
      <c r="AJ1723">
        <f t="shared" si="271"/>
        <v>0.29700000000000004</v>
      </c>
      <c r="AK1723" t="str">
        <f t="shared" si="277"/>
        <v/>
      </c>
      <c r="AL1723" t="str">
        <f t="shared" si="275"/>
        <v/>
      </c>
    </row>
    <row r="1724" spans="1:38" x14ac:dyDescent="0.2">
      <c r="A1724" t="s">
        <v>17963</v>
      </c>
      <c r="B1724" t="s">
        <v>640</v>
      </c>
      <c r="C1724" t="s">
        <v>17964</v>
      </c>
      <c r="D1724" s="1">
        <v>37851</v>
      </c>
      <c r="E1724" s="1">
        <v>43951</v>
      </c>
      <c r="F1724" t="s">
        <v>15352</v>
      </c>
      <c r="G1724" t="s">
        <v>39</v>
      </c>
      <c r="I1724">
        <v>75</v>
      </c>
      <c r="J1724">
        <v>25</v>
      </c>
      <c r="K1724">
        <v>0</v>
      </c>
      <c r="L1724">
        <v>38900</v>
      </c>
      <c r="M1724">
        <v>38932</v>
      </c>
      <c r="N1724" t="s">
        <v>401</v>
      </c>
      <c r="O1724" t="s">
        <v>17965</v>
      </c>
      <c r="P1724" t="s">
        <v>28</v>
      </c>
      <c r="S1724" t="s">
        <v>33942</v>
      </c>
      <c r="T1724" t="s">
        <v>34233</v>
      </c>
      <c r="AD1724" t="str">
        <f t="shared" si="279"/>
        <v/>
      </c>
      <c r="AE1724" t="str">
        <f t="shared" si="280"/>
        <v/>
      </c>
      <c r="AF1724" t="str">
        <f t="shared" si="276"/>
        <v/>
      </c>
      <c r="AG1724" t="str">
        <f>IF((S1724&lt;&gt;"tühi")*(AC1724&lt;&gt;""),AC1724,"")</f>
        <v/>
      </c>
      <c r="AH1724" t="str">
        <f t="shared" si="270"/>
        <v/>
      </c>
      <c r="AI1724">
        <v>0.11</v>
      </c>
      <c r="AJ1724" t="str">
        <f t="shared" si="271"/>
        <v/>
      </c>
      <c r="AK1724" t="str">
        <f t="shared" si="277"/>
        <v/>
      </c>
      <c r="AL1724" t="str">
        <f t="shared" si="275"/>
        <v/>
      </c>
    </row>
    <row r="1725" spans="1:38" x14ac:dyDescent="0.2">
      <c r="A1725" t="s">
        <v>6047</v>
      </c>
      <c r="B1725" t="s">
        <v>640</v>
      </c>
      <c r="C1725" t="s">
        <v>6048</v>
      </c>
      <c r="D1725" s="1">
        <v>36147</v>
      </c>
      <c r="E1725" s="1">
        <v>43456</v>
      </c>
      <c r="F1725" t="s">
        <v>19</v>
      </c>
      <c r="I1725">
        <v>100</v>
      </c>
      <c r="J1725">
        <v>0</v>
      </c>
      <c r="K1725">
        <v>0</v>
      </c>
      <c r="L1725">
        <v>1290</v>
      </c>
      <c r="M1725">
        <v>1290</v>
      </c>
      <c r="N1725" t="s">
        <v>20</v>
      </c>
      <c r="O1725" t="s">
        <v>6049</v>
      </c>
      <c r="P1725" t="s">
        <v>28</v>
      </c>
      <c r="S1725" t="s">
        <v>33797</v>
      </c>
      <c r="T1725" t="s">
        <v>34349</v>
      </c>
      <c r="AD1725" t="str">
        <f t="shared" si="279"/>
        <v/>
      </c>
      <c r="AE1725" t="str">
        <f t="shared" si="280"/>
        <v/>
      </c>
      <c r="AF1725" t="str">
        <f t="shared" si="276"/>
        <v/>
      </c>
      <c r="AG1725" s="17">
        <v>1</v>
      </c>
      <c r="AH1725">
        <f t="shared" si="270"/>
        <v>2.7</v>
      </c>
      <c r="AI1725">
        <v>0.11</v>
      </c>
      <c r="AJ1725">
        <f t="shared" si="271"/>
        <v>0.29700000000000004</v>
      </c>
      <c r="AK1725" t="str">
        <f t="shared" si="277"/>
        <v/>
      </c>
      <c r="AL1725" t="str">
        <f t="shared" si="275"/>
        <v/>
      </c>
    </row>
    <row r="1726" spans="1:38" x14ac:dyDescent="0.2">
      <c r="A1726" t="s">
        <v>9510</v>
      </c>
      <c r="B1726" t="s">
        <v>640</v>
      </c>
      <c r="C1726" t="s">
        <v>9511</v>
      </c>
      <c r="D1726" s="1">
        <v>36390</v>
      </c>
      <c r="E1726" s="1">
        <v>44546</v>
      </c>
      <c r="F1726" t="s">
        <v>19</v>
      </c>
      <c r="I1726">
        <v>100</v>
      </c>
      <c r="J1726">
        <v>0</v>
      </c>
      <c r="K1726">
        <v>0</v>
      </c>
      <c r="L1726">
        <v>7000</v>
      </c>
      <c r="M1726">
        <v>7000</v>
      </c>
      <c r="N1726" t="s">
        <v>20</v>
      </c>
      <c r="O1726" t="s">
        <v>9512</v>
      </c>
      <c r="P1726" t="s">
        <v>28</v>
      </c>
      <c r="S1726" t="s">
        <v>33807</v>
      </c>
      <c r="T1726" t="s">
        <v>34349</v>
      </c>
      <c r="AD1726" t="str">
        <f t="shared" si="279"/>
        <v/>
      </c>
      <c r="AE1726" t="str">
        <f t="shared" si="280"/>
        <v/>
      </c>
      <c r="AF1726" t="str">
        <f t="shared" si="276"/>
        <v/>
      </c>
      <c r="AG1726" s="17">
        <v>1</v>
      </c>
      <c r="AH1726">
        <f t="shared" si="270"/>
        <v>2.7</v>
      </c>
      <c r="AI1726">
        <v>0.11</v>
      </c>
      <c r="AJ1726">
        <f t="shared" si="271"/>
        <v>0.29700000000000004</v>
      </c>
      <c r="AK1726" t="str">
        <f t="shared" si="277"/>
        <v/>
      </c>
      <c r="AL1726" t="str">
        <f t="shared" si="275"/>
        <v/>
      </c>
    </row>
    <row r="1727" spans="1:38" x14ac:dyDescent="0.2">
      <c r="A1727" t="s">
        <v>20273</v>
      </c>
      <c r="B1727" t="s">
        <v>640</v>
      </c>
      <c r="C1727" t="s">
        <v>20274</v>
      </c>
      <c r="D1727" s="1">
        <v>38321</v>
      </c>
      <c r="E1727" s="1">
        <v>43456</v>
      </c>
      <c r="F1727" t="s">
        <v>19</v>
      </c>
      <c r="I1727">
        <v>100</v>
      </c>
      <c r="J1727">
        <v>0</v>
      </c>
      <c r="K1727">
        <v>0</v>
      </c>
      <c r="L1727">
        <v>9225</v>
      </c>
      <c r="M1727">
        <v>9225</v>
      </c>
      <c r="N1727" t="s">
        <v>20</v>
      </c>
      <c r="O1727" t="s">
        <v>20275</v>
      </c>
      <c r="P1727" t="s">
        <v>28</v>
      </c>
      <c r="S1727" t="s">
        <v>33806</v>
      </c>
      <c r="T1727" t="s">
        <v>34349</v>
      </c>
      <c r="AD1727" t="str">
        <f t="shared" si="279"/>
        <v/>
      </c>
      <c r="AE1727" t="str">
        <f t="shared" si="280"/>
        <v/>
      </c>
      <c r="AF1727" t="str">
        <f t="shared" si="276"/>
        <v/>
      </c>
      <c r="AG1727" s="17">
        <v>1</v>
      </c>
      <c r="AH1727">
        <f t="shared" si="270"/>
        <v>2.7</v>
      </c>
      <c r="AI1727">
        <v>0.11</v>
      </c>
      <c r="AJ1727">
        <f t="shared" si="271"/>
        <v>0.29700000000000004</v>
      </c>
      <c r="AK1727" t="str">
        <f t="shared" si="277"/>
        <v/>
      </c>
      <c r="AL1727" t="str">
        <f t="shared" si="275"/>
        <v/>
      </c>
    </row>
    <row r="1728" spans="1:38" x14ac:dyDescent="0.2">
      <c r="A1728" t="s">
        <v>30211</v>
      </c>
      <c r="B1728" t="s">
        <v>640</v>
      </c>
      <c r="C1728" t="s">
        <v>30212</v>
      </c>
      <c r="D1728" s="1">
        <v>43822</v>
      </c>
      <c r="E1728" s="1">
        <v>43822</v>
      </c>
      <c r="F1728" t="s">
        <v>39</v>
      </c>
      <c r="I1728">
        <v>100</v>
      </c>
      <c r="J1728">
        <v>0</v>
      </c>
      <c r="K1728">
        <v>0</v>
      </c>
      <c r="L1728">
        <v>20600</v>
      </c>
      <c r="M1728">
        <v>20636</v>
      </c>
      <c r="N1728" t="s">
        <v>401</v>
      </c>
      <c r="O1728" t="s">
        <v>30213</v>
      </c>
      <c r="P1728" t="s">
        <v>2356</v>
      </c>
      <c r="S1728" t="s">
        <v>33942</v>
      </c>
      <c r="T1728" t="s">
        <v>34233</v>
      </c>
      <c r="AD1728" t="str">
        <f t="shared" si="279"/>
        <v/>
      </c>
      <c r="AE1728" t="str">
        <f t="shared" si="280"/>
        <v/>
      </c>
      <c r="AF1728" t="str">
        <f t="shared" si="276"/>
        <v/>
      </c>
      <c r="AG1728" t="str">
        <f>IF((S1728&lt;&gt;"tühi")*(AC1728&lt;&gt;""),AC1728,"")</f>
        <v/>
      </c>
      <c r="AH1728" t="str">
        <f t="shared" si="270"/>
        <v/>
      </c>
      <c r="AI1728">
        <v>0.11</v>
      </c>
      <c r="AJ1728" t="str">
        <f t="shared" si="271"/>
        <v/>
      </c>
      <c r="AK1728" t="str">
        <f t="shared" si="277"/>
        <v/>
      </c>
      <c r="AL1728" t="str">
        <f t="shared" si="275"/>
        <v/>
      </c>
    </row>
    <row r="1729" spans="1:39" x14ac:dyDescent="0.2">
      <c r="A1729" t="s">
        <v>13232</v>
      </c>
      <c r="B1729" t="s">
        <v>640</v>
      </c>
      <c r="C1729" t="s">
        <v>13233</v>
      </c>
      <c r="D1729" s="1">
        <v>36801</v>
      </c>
      <c r="E1729" s="1">
        <v>43951</v>
      </c>
      <c r="F1729" t="s">
        <v>19</v>
      </c>
      <c r="I1729">
        <v>100</v>
      </c>
      <c r="J1729">
        <v>0</v>
      </c>
      <c r="K1729">
        <v>0</v>
      </c>
      <c r="L1729">
        <v>6530</v>
      </c>
      <c r="M1729">
        <v>6530</v>
      </c>
      <c r="N1729" t="s">
        <v>20</v>
      </c>
      <c r="O1729" t="s">
        <v>13234</v>
      </c>
      <c r="P1729" t="s">
        <v>28</v>
      </c>
      <c r="S1729" t="s">
        <v>33804</v>
      </c>
      <c r="T1729" t="s">
        <v>34349</v>
      </c>
      <c r="AD1729" t="str">
        <f t="shared" si="279"/>
        <v/>
      </c>
      <c r="AE1729" t="str">
        <f t="shared" si="280"/>
        <v/>
      </c>
      <c r="AF1729" t="str">
        <f t="shared" si="276"/>
        <v/>
      </c>
      <c r="AG1729" s="17">
        <v>1</v>
      </c>
      <c r="AH1729">
        <f t="shared" si="270"/>
        <v>2.7</v>
      </c>
      <c r="AI1729">
        <v>0.11</v>
      </c>
      <c r="AJ1729">
        <f t="shared" si="271"/>
        <v>0.29700000000000004</v>
      </c>
      <c r="AK1729" t="str">
        <f t="shared" si="277"/>
        <v/>
      </c>
      <c r="AL1729" t="str">
        <f t="shared" si="275"/>
        <v/>
      </c>
    </row>
    <row r="1730" spans="1:39" x14ac:dyDescent="0.2">
      <c r="A1730" t="s">
        <v>13235</v>
      </c>
      <c r="B1730" t="s">
        <v>640</v>
      </c>
      <c r="C1730" t="s">
        <v>13233</v>
      </c>
      <c r="D1730" s="1">
        <v>36801</v>
      </c>
      <c r="E1730" s="1">
        <v>43456</v>
      </c>
      <c r="F1730" t="s">
        <v>19</v>
      </c>
      <c r="I1730">
        <v>100</v>
      </c>
      <c r="J1730">
        <v>0</v>
      </c>
      <c r="K1730">
        <v>0</v>
      </c>
      <c r="L1730">
        <v>109</v>
      </c>
      <c r="M1730">
        <v>109</v>
      </c>
      <c r="N1730" t="s">
        <v>20</v>
      </c>
      <c r="O1730" t="s">
        <v>13234</v>
      </c>
      <c r="P1730" t="s">
        <v>28</v>
      </c>
      <c r="S1730" t="s">
        <v>33942</v>
      </c>
      <c r="AD1730" t="str">
        <f t="shared" si="279"/>
        <v/>
      </c>
      <c r="AE1730" t="str">
        <f t="shared" si="280"/>
        <v/>
      </c>
      <c r="AF1730" t="str">
        <f t="shared" si="276"/>
        <v/>
      </c>
      <c r="AG1730" t="str">
        <f t="shared" ref="AG1730:AG1736" si="281">IF((S1730&lt;&gt;"tühi")*(AC1730&lt;&gt;""),AC1730,"")</f>
        <v/>
      </c>
      <c r="AH1730" t="str">
        <f t="shared" ref="AH1730:AH1793" si="282">IF(AG1730="","",AG1730*2.7)</f>
        <v/>
      </c>
      <c r="AI1730">
        <v>0.11</v>
      </c>
      <c r="AJ1730" t="str">
        <f t="shared" ref="AJ1730:AJ1793" si="283">IF(COUNTBLANK(AH1730),"",AH1730*AI1730)</f>
        <v/>
      </c>
      <c r="AK1730" t="str">
        <f t="shared" si="277"/>
        <v/>
      </c>
      <c r="AL1730" t="str">
        <f t="shared" si="275"/>
        <v/>
      </c>
    </row>
    <row r="1731" spans="1:39" x14ac:dyDescent="0.2">
      <c r="A1731" t="s">
        <v>23552</v>
      </c>
      <c r="B1731" t="s">
        <v>640</v>
      </c>
      <c r="C1731" t="s">
        <v>23553</v>
      </c>
      <c r="D1731" s="1">
        <v>39037</v>
      </c>
      <c r="E1731" s="1">
        <v>43951</v>
      </c>
      <c r="F1731" t="s">
        <v>39</v>
      </c>
      <c r="I1731">
        <v>100</v>
      </c>
      <c r="J1731">
        <v>0</v>
      </c>
      <c r="K1731">
        <v>0</v>
      </c>
      <c r="L1731">
        <v>2568</v>
      </c>
      <c r="M1731">
        <v>2568</v>
      </c>
      <c r="N1731" t="s">
        <v>20</v>
      </c>
      <c r="O1731" t="s">
        <v>23554</v>
      </c>
      <c r="P1731" t="s">
        <v>28</v>
      </c>
      <c r="S1731" t="s">
        <v>33942</v>
      </c>
      <c r="T1731" t="s">
        <v>34233</v>
      </c>
      <c r="AD1731" t="str">
        <f t="shared" si="279"/>
        <v/>
      </c>
      <c r="AE1731" t="str">
        <f t="shared" si="280"/>
        <v/>
      </c>
      <c r="AF1731" t="str">
        <f t="shared" si="276"/>
        <v/>
      </c>
      <c r="AG1731" t="str">
        <f t="shared" si="281"/>
        <v/>
      </c>
      <c r="AH1731" t="str">
        <f t="shared" si="282"/>
        <v/>
      </c>
      <c r="AI1731">
        <v>0.11</v>
      </c>
      <c r="AJ1731" t="str">
        <f t="shared" si="283"/>
        <v/>
      </c>
      <c r="AK1731" t="str">
        <f t="shared" si="277"/>
        <v/>
      </c>
      <c r="AL1731" t="str">
        <f t="shared" si="275"/>
        <v/>
      </c>
    </row>
    <row r="1732" spans="1:39" x14ac:dyDescent="0.2">
      <c r="A1732" t="s">
        <v>12278</v>
      </c>
      <c r="B1732" t="s">
        <v>640</v>
      </c>
      <c r="C1732" t="s">
        <v>12279</v>
      </c>
      <c r="D1732" s="1">
        <v>36608</v>
      </c>
      <c r="E1732" s="1">
        <v>43888</v>
      </c>
      <c r="F1732" t="s">
        <v>26</v>
      </c>
      <c r="I1732">
        <v>100</v>
      </c>
      <c r="J1732">
        <v>0</v>
      </c>
      <c r="K1732">
        <v>0</v>
      </c>
      <c r="L1732">
        <v>103</v>
      </c>
      <c r="M1732">
        <v>103</v>
      </c>
      <c r="N1732" t="s">
        <v>20</v>
      </c>
      <c r="O1732" t="s">
        <v>12280</v>
      </c>
      <c r="P1732" t="s">
        <v>2356</v>
      </c>
      <c r="S1732" t="s">
        <v>34233</v>
      </c>
      <c r="T1732" t="s">
        <v>34233</v>
      </c>
      <c r="AD1732" t="str">
        <f t="shared" si="279"/>
        <v/>
      </c>
      <c r="AE1732" t="str">
        <f t="shared" si="280"/>
        <v/>
      </c>
      <c r="AF1732" t="str">
        <f t="shared" si="276"/>
        <v/>
      </c>
      <c r="AG1732" t="str">
        <f t="shared" si="281"/>
        <v/>
      </c>
      <c r="AH1732" t="str">
        <f t="shared" si="282"/>
        <v/>
      </c>
      <c r="AI1732">
        <v>0.11</v>
      </c>
      <c r="AJ1732" t="str">
        <f t="shared" si="283"/>
        <v/>
      </c>
      <c r="AK1732" t="str">
        <f t="shared" si="277"/>
        <v/>
      </c>
      <c r="AL1732" t="str">
        <f t="shared" si="275"/>
        <v/>
      </c>
    </row>
    <row r="1733" spans="1:39" x14ac:dyDescent="0.2">
      <c r="A1733" t="s">
        <v>639</v>
      </c>
      <c r="B1733" t="s">
        <v>640</v>
      </c>
      <c r="C1733" t="s">
        <v>641</v>
      </c>
      <c r="D1733" s="1">
        <v>35096</v>
      </c>
      <c r="E1733" s="1">
        <v>44421</v>
      </c>
      <c r="F1733" t="s">
        <v>474</v>
      </c>
      <c r="I1733">
        <v>100</v>
      </c>
      <c r="J1733">
        <v>0</v>
      </c>
      <c r="K1733">
        <v>0</v>
      </c>
      <c r="L1733">
        <v>89200</v>
      </c>
      <c r="M1733">
        <v>89222</v>
      </c>
      <c r="N1733" t="s">
        <v>401</v>
      </c>
      <c r="O1733" t="s">
        <v>642</v>
      </c>
      <c r="P1733" t="s">
        <v>44</v>
      </c>
      <c r="S1733" t="s">
        <v>33942</v>
      </c>
      <c r="T1733" t="s">
        <v>34233</v>
      </c>
      <c r="AD1733" t="str">
        <f t="shared" si="279"/>
        <v/>
      </c>
      <c r="AE1733" t="str">
        <f t="shared" si="280"/>
        <v/>
      </c>
      <c r="AF1733" t="str">
        <f t="shared" si="276"/>
        <v/>
      </c>
      <c r="AG1733" t="str">
        <f t="shared" si="281"/>
        <v/>
      </c>
      <c r="AH1733" t="str">
        <f t="shared" si="282"/>
        <v/>
      </c>
      <c r="AI1733">
        <v>0.11</v>
      </c>
      <c r="AJ1733" t="str">
        <f t="shared" si="283"/>
        <v/>
      </c>
      <c r="AK1733" t="str">
        <f t="shared" si="277"/>
        <v/>
      </c>
      <c r="AL1733" t="str">
        <f t="shared" si="275"/>
        <v/>
      </c>
    </row>
    <row r="1734" spans="1:39" x14ac:dyDescent="0.2">
      <c r="A1734" t="s">
        <v>26087</v>
      </c>
      <c r="B1734" t="s">
        <v>640</v>
      </c>
      <c r="C1734" t="s">
        <v>26088</v>
      </c>
      <c r="D1734" s="1">
        <v>40745</v>
      </c>
      <c r="E1734" s="1">
        <v>43951</v>
      </c>
      <c r="F1734" t="s">
        <v>19</v>
      </c>
      <c r="I1734">
        <v>100</v>
      </c>
      <c r="J1734">
        <v>0</v>
      </c>
      <c r="K1734">
        <v>0</v>
      </c>
      <c r="L1734">
        <v>1042</v>
      </c>
      <c r="M1734">
        <v>1042</v>
      </c>
      <c r="N1734" t="s">
        <v>20</v>
      </c>
      <c r="O1734" t="s">
        <v>26089</v>
      </c>
      <c r="P1734" t="s">
        <v>28</v>
      </c>
      <c r="S1734" t="s">
        <v>33942</v>
      </c>
      <c r="T1734" t="s">
        <v>34233</v>
      </c>
      <c r="U1734" t="s">
        <v>32794</v>
      </c>
      <c r="V1734" t="s">
        <v>32802</v>
      </c>
      <c r="W1734">
        <v>100</v>
      </c>
      <c r="X1734">
        <v>2</v>
      </c>
      <c r="Y1734">
        <v>1</v>
      </c>
      <c r="Z1734">
        <v>200</v>
      </c>
      <c r="AC1734">
        <v>1</v>
      </c>
      <c r="AD1734" t="str">
        <f t="shared" si="279"/>
        <v/>
      </c>
      <c r="AE1734">
        <f t="shared" si="280"/>
        <v>1</v>
      </c>
      <c r="AF1734" t="str">
        <f t="shared" si="276"/>
        <v/>
      </c>
      <c r="AG1734" t="str">
        <f t="shared" si="281"/>
        <v/>
      </c>
      <c r="AH1734" t="str">
        <f t="shared" si="282"/>
        <v/>
      </c>
      <c r="AI1734">
        <v>0.11</v>
      </c>
      <c r="AJ1734" t="str">
        <f t="shared" si="283"/>
        <v/>
      </c>
      <c r="AK1734">
        <f t="shared" si="277"/>
        <v>2.7</v>
      </c>
      <c r="AL1734">
        <f t="shared" si="275"/>
        <v>0.29700000000000004</v>
      </c>
    </row>
    <row r="1735" spans="1:39" x14ac:dyDescent="0.2">
      <c r="A1735" t="s">
        <v>20201</v>
      </c>
      <c r="B1735" t="s">
        <v>640</v>
      </c>
      <c r="C1735" t="s">
        <v>20202</v>
      </c>
      <c r="D1735" s="1">
        <v>38323</v>
      </c>
      <c r="E1735" s="1">
        <v>43456</v>
      </c>
      <c r="F1735" t="s">
        <v>470</v>
      </c>
      <c r="I1735">
        <v>100</v>
      </c>
      <c r="J1735">
        <v>0</v>
      </c>
      <c r="K1735">
        <v>0</v>
      </c>
      <c r="L1735">
        <v>168</v>
      </c>
      <c r="M1735">
        <v>168</v>
      </c>
      <c r="N1735" t="s">
        <v>20</v>
      </c>
      <c r="O1735" t="s">
        <v>20203</v>
      </c>
      <c r="P1735" t="s">
        <v>44</v>
      </c>
      <c r="S1735" t="s">
        <v>32627</v>
      </c>
      <c r="T1735" t="s">
        <v>20202</v>
      </c>
      <c r="U1735" t="s">
        <v>32810</v>
      </c>
      <c r="V1735" t="s">
        <v>35072</v>
      </c>
      <c r="W1735">
        <v>112</v>
      </c>
      <c r="X1735">
        <v>2</v>
      </c>
      <c r="Y1735">
        <v>1</v>
      </c>
      <c r="Z1735">
        <f>W1735*X1735</f>
        <v>224</v>
      </c>
      <c r="AA1735">
        <v>8.5</v>
      </c>
      <c r="AD1735" t="str">
        <f t="shared" si="279"/>
        <v/>
      </c>
      <c r="AE1735" t="str">
        <f t="shared" si="280"/>
        <v/>
      </c>
      <c r="AF1735">
        <f t="shared" si="276"/>
        <v>224</v>
      </c>
      <c r="AG1735" t="str">
        <f t="shared" si="281"/>
        <v/>
      </c>
      <c r="AH1735" t="str">
        <f t="shared" si="282"/>
        <v/>
      </c>
      <c r="AI1735">
        <v>0.11</v>
      </c>
      <c r="AJ1735" t="str">
        <f t="shared" si="283"/>
        <v/>
      </c>
      <c r="AK1735" t="str">
        <f t="shared" si="277"/>
        <v/>
      </c>
      <c r="AL1735" t="str">
        <f t="shared" si="275"/>
        <v/>
      </c>
      <c r="AM1735" t="s">
        <v>34904</v>
      </c>
    </row>
    <row r="1736" spans="1:39" x14ac:dyDescent="0.2">
      <c r="A1736" t="s">
        <v>30579</v>
      </c>
      <c r="B1736" t="s">
        <v>640</v>
      </c>
      <c r="C1736" t="s">
        <v>30580</v>
      </c>
      <c r="D1736" s="1">
        <v>43859</v>
      </c>
      <c r="E1736" s="1">
        <v>44803</v>
      </c>
      <c r="F1736" t="s">
        <v>889</v>
      </c>
      <c r="I1736">
        <v>100</v>
      </c>
      <c r="J1736">
        <v>0</v>
      </c>
      <c r="K1736">
        <v>0</v>
      </c>
      <c r="L1736">
        <v>481</v>
      </c>
      <c r="M1736">
        <v>481</v>
      </c>
      <c r="N1736" t="s">
        <v>20</v>
      </c>
      <c r="P1736" t="s">
        <v>44</v>
      </c>
      <c r="S1736" t="s">
        <v>33942</v>
      </c>
      <c r="T1736" t="s">
        <v>34233</v>
      </c>
      <c r="AD1736" t="str">
        <f t="shared" si="279"/>
        <v/>
      </c>
      <c r="AE1736" t="str">
        <f t="shared" si="280"/>
        <v/>
      </c>
      <c r="AF1736" t="str">
        <f t="shared" si="276"/>
        <v/>
      </c>
      <c r="AG1736" t="str">
        <f t="shared" si="281"/>
        <v/>
      </c>
      <c r="AH1736" t="str">
        <f t="shared" si="282"/>
        <v/>
      </c>
      <c r="AI1736">
        <v>0.11</v>
      </c>
      <c r="AJ1736" t="str">
        <f t="shared" si="283"/>
        <v/>
      </c>
      <c r="AK1736" t="str">
        <f t="shared" si="277"/>
        <v/>
      </c>
      <c r="AL1736" t="str">
        <f t="shared" si="275"/>
        <v/>
      </c>
    </row>
    <row r="1737" spans="1:39" x14ac:dyDescent="0.2">
      <c r="A1737" t="s">
        <v>19393</v>
      </c>
      <c r="B1737" t="s">
        <v>640</v>
      </c>
      <c r="C1737" t="s">
        <v>19148</v>
      </c>
      <c r="D1737" s="1">
        <v>38103</v>
      </c>
      <c r="E1737" s="1">
        <v>43951</v>
      </c>
      <c r="F1737" t="s">
        <v>19</v>
      </c>
      <c r="I1737">
        <v>100</v>
      </c>
      <c r="J1737">
        <v>0</v>
      </c>
      <c r="K1737">
        <v>0</v>
      </c>
      <c r="L1737">
        <v>16129</v>
      </c>
      <c r="M1737">
        <v>16129</v>
      </c>
      <c r="N1737" t="s">
        <v>20</v>
      </c>
      <c r="O1737" t="s">
        <v>19149</v>
      </c>
      <c r="P1737" t="s">
        <v>28</v>
      </c>
      <c r="S1737" t="s">
        <v>33808</v>
      </c>
      <c r="T1737" t="s">
        <v>34349</v>
      </c>
      <c r="AD1737" t="str">
        <f t="shared" si="279"/>
        <v/>
      </c>
      <c r="AE1737" t="str">
        <f t="shared" si="280"/>
        <v/>
      </c>
      <c r="AF1737" t="str">
        <f t="shared" si="276"/>
        <v/>
      </c>
      <c r="AG1737" s="17">
        <v>1</v>
      </c>
      <c r="AH1737">
        <f t="shared" si="282"/>
        <v>2.7</v>
      </c>
      <c r="AI1737">
        <v>0.11</v>
      </c>
      <c r="AJ1737">
        <f t="shared" si="283"/>
        <v>0.29700000000000004</v>
      </c>
      <c r="AK1737" t="str">
        <f t="shared" si="277"/>
        <v/>
      </c>
      <c r="AL1737" t="str">
        <f t="shared" si="275"/>
        <v/>
      </c>
    </row>
    <row r="1738" spans="1:39" x14ac:dyDescent="0.2">
      <c r="A1738" t="s">
        <v>19409</v>
      </c>
      <c r="B1738" t="s">
        <v>640</v>
      </c>
      <c r="C1738" t="s">
        <v>19148</v>
      </c>
      <c r="D1738" s="1">
        <v>38103</v>
      </c>
      <c r="E1738" s="1">
        <v>43456</v>
      </c>
      <c r="F1738" t="s">
        <v>39</v>
      </c>
      <c r="I1738">
        <v>100</v>
      </c>
      <c r="J1738">
        <v>0</v>
      </c>
      <c r="K1738">
        <v>0</v>
      </c>
      <c r="L1738">
        <v>13389</v>
      </c>
      <c r="M1738">
        <v>13389</v>
      </c>
      <c r="N1738" t="s">
        <v>20</v>
      </c>
      <c r="O1738" t="s">
        <v>19149</v>
      </c>
      <c r="P1738" t="s">
        <v>28</v>
      </c>
      <c r="S1738" t="s">
        <v>33942</v>
      </c>
      <c r="T1738" t="s">
        <v>34233</v>
      </c>
      <c r="AD1738" t="str">
        <f t="shared" si="279"/>
        <v/>
      </c>
      <c r="AE1738" t="str">
        <f t="shared" si="280"/>
        <v/>
      </c>
      <c r="AF1738" t="str">
        <f t="shared" si="276"/>
        <v/>
      </c>
      <c r="AG1738" t="str">
        <f>IF((S1738&lt;&gt;"tühi")*(AC1738&lt;&gt;""),AC1738,"")</f>
        <v/>
      </c>
      <c r="AH1738" t="str">
        <f t="shared" si="282"/>
        <v/>
      </c>
      <c r="AI1738">
        <v>0.11</v>
      </c>
      <c r="AJ1738" t="str">
        <f t="shared" si="283"/>
        <v/>
      </c>
      <c r="AK1738" t="str">
        <f t="shared" si="277"/>
        <v/>
      </c>
      <c r="AL1738" t="str">
        <f t="shared" si="275"/>
        <v/>
      </c>
    </row>
    <row r="1739" spans="1:39" x14ac:dyDescent="0.2">
      <c r="A1739" t="s">
        <v>10936</v>
      </c>
      <c r="B1739" t="s">
        <v>640</v>
      </c>
      <c r="C1739" t="s">
        <v>10937</v>
      </c>
      <c r="D1739" s="1">
        <v>36465</v>
      </c>
      <c r="E1739" s="1">
        <v>43886</v>
      </c>
      <c r="F1739" t="s">
        <v>474</v>
      </c>
      <c r="I1739">
        <v>100</v>
      </c>
      <c r="J1739">
        <v>0</v>
      </c>
      <c r="K1739">
        <v>0</v>
      </c>
      <c r="L1739">
        <v>2037</v>
      </c>
      <c r="M1739">
        <v>2037</v>
      </c>
      <c r="N1739" t="s">
        <v>20</v>
      </c>
      <c r="O1739" t="s">
        <v>10938</v>
      </c>
      <c r="P1739" t="s">
        <v>28</v>
      </c>
      <c r="S1739" t="s">
        <v>32627</v>
      </c>
      <c r="T1739" t="s">
        <v>34443</v>
      </c>
      <c r="AD1739" t="str">
        <f t="shared" si="279"/>
        <v/>
      </c>
      <c r="AE1739" t="str">
        <f t="shared" si="280"/>
        <v/>
      </c>
      <c r="AF1739" t="str">
        <f t="shared" si="276"/>
        <v/>
      </c>
      <c r="AG1739" t="str">
        <f>IF((S1739&lt;&gt;"tühi")*(AC1739&lt;&gt;""),AC1739,"")</f>
        <v/>
      </c>
      <c r="AH1739" t="str">
        <f t="shared" si="282"/>
        <v/>
      </c>
      <c r="AI1739">
        <v>0.11</v>
      </c>
      <c r="AJ1739" t="str">
        <f t="shared" si="283"/>
        <v/>
      </c>
      <c r="AK1739" t="str">
        <f t="shared" si="277"/>
        <v/>
      </c>
      <c r="AL1739" t="str">
        <f t="shared" si="275"/>
        <v/>
      </c>
    </row>
    <row r="1740" spans="1:39" x14ac:dyDescent="0.2">
      <c r="A1740" t="s">
        <v>8745</v>
      </c>
      <c r="B1740" t="s">
        <v>640</v>
      </c>
      <c r="C1740" t="s">
        <v>7952</v>
      </c>
      <c r="D1740" s="1">
        <v>36244</v>
      </c>
      <c r="E1740" s="1">
        <v>43887</v>
      </c>
      <c r="F1740" t="s">
        <v>19</v>
      </c>
      <c r="I1740">
        <v>100</v>
      </c>
      <c r="J1740">
        <v>0</v>
      </c>
      <c r="K1740">
        <v>0</v>
      </c>
      <c r="L1740">
        <v>2453</v>
      </c>
      <c r="M1740">
        <v>2453</v>
      </c>
      <c r="N1740" t="s">
        <v>20</v>
      </c>
      <c r="O1740" t="s">
        <v>8746</v>
      </c>
      <c r="P1740" t="s">
        <v>28</v>
      </c>
      <c r="S1740" t="s">
        <v>33797</v>
      </c>
      <c r="T1740" t="s">
        <v>34349</v>
      </c>
      <c r="AD1740" t="str">
        <f t="shared" si="279"/>
        <v/>
      </c>
      <c r="AE1740" t="str">
        <f t="shared" si="280"/>
        <v/>
      </c>
      <c r="AF1740" t="str">
        <f t="shared" si="276"/>
        <v/>
      </c>
      <c r="AG1740" s="17">
        <v>1</v>
      </c>
      <c r="AH1740">
        <f t="shared" si="282"/>
        <v>2.7</v>
      </c>
      <c r="AI1740">
        <v>0.11</v>
      </c>
      <c r="AJ1740">
        <f t="shared" si="283"/>
        <v>0.29700000000000004</v>
      </c>
      <c r="AK1740" t="str">
        <f t="shared" si="277"/>
        <v/>
      </c>
      <c r="AL1740" t="str">
        <f t="shared" si="275"/>
        <v/>
      </c>
    </row>
    <row r="1741" spans="1:39" x14ac:dyDescent="0.2">
      <c r="A1741" t="s">
        <v>26551</v>
      </c>
      <c r="B1741" t="s">
        <v>640</v>
      </c>
      <c r="C1741" t="s">
        <v>26552</v>
      </c>
      <c r="D1741" s="1">
        <v>41381</v>
      </c>
      <c r="E1741" s="1">
        <v>44546</v>
      </c>
      <c r="F1741" t="s">
        <v>39</v>
      </c>
      <c r="I1741">
        <v>100</v>
      </c>
      <c r="J1741">
        <v>0</v>
      </c>
      <c r="K1741">
        <v>0</v>
      </c>
      <c r="L1741">
        <v>6161</v>
      </c>
      <c r="M1741">
        <v>6161</v>
      </c>
      <c r="N1741" t="s">
        <v>20</v>
      </c>
      <c r="O1741" t="s">
        <v>26553</v>
      </c>
      <c r="P1741" t="s">
        <v>28</v>
      </c>
      <c r="S1741" t="s">
        <v>33942</v>
      </c>
      <c r="T1741" t="s">
        <v>34233</v>
      </c>
      <c r="AD1741" t="str">
        <f t="shared" si="279"/>
        <v/>
      </c>
      <c r="AE1741" t="str">
        <f t="shared" si="280"/>
        <v/>
      </c>
      <c r="AF1741" t="str">
        <f t="shared" si="276"/>
        <v/>
      </c>
      <c r="AG1741" t="str">
        <f>IF((S1741&lt;&gt;"tühi")*(AC1741&lt;&gt;""),AC1741,"")</f>
        <v/>
      </c>
      <c r="AH1741" t="str">
        <f t="shared" si="282"/>
        <v/>
      </c>
      <c r="AI1741">
        <v>0.11</v>
      </c>
      <c r="AJ1741" t="str">
        <f t="shared" si="283"/>
        <v/>
      </c>
      <c r="AK1741" t="str">
        <f t="shared" si="277"/>
        <v/>
      </c>
      <c r="AL1741" t="str">
        <f t="shared" si="275"/>
        <v/>
      </c>
    </row>
    <row r="1742" spans="1:39" x14ac:dyDescent="0.2">
      <c r="A1742" t="s">
        <v>30571</v>
      </c>
      <c r="B1742" t="s">
        <v>640</v>
      </c>
      <c r="C1742" t="s">
        <v>30572</v>
      </c>
      <c r="D1742" s="1">
        <v>43859</v>
      </c>
      <c r="E1742" s="1">
        <v>44510</v>
      </c>
      <c r="F1742" t="s">
        <v>889</v>
      </c>
      <c r="I1742">
        <v>100</v>
      </c>
      <c r="J1742">
        <v>0</v>
      </c>
      <c r="K1742">
        <v>0</v>
      </c>
      <c r="L1742">
        <v>63300</v>
      </c>
      <c r="M1742">
        <v>63332</v>
      </c>
      <c r="N1742" t="s">
        <v>401</v>
      </c>
      <c r="O1742" t="s">
        <v>30573</v>
      </c>
      <c r="P1742" t="s">
        <v>44</v>
      </c>
      <c r="S1742" t="s">
        <v>33942</v>
      </c>
      <c r="T1742" t="s">
        <v>34233</v>
      </c>
      <c r="AD1742" t="str">
        <f t="shared" si="279"/>
        <v/>
      </c>
      <c r="AE1742" t="str">
        <f t="shared" si="280"/>
        <v/>
      </c>
      <c r="AF1742" t="str">
        <f t="shared" si="276"/>
        <v/>
      </c>
      <c r="AG1742" t="str">
        <f>IF((S1742&lt;&gt;"tühi")*(AC1742&lt;&gt;""),AC1742,"")</f>
        <v/>
      </c>
      <c r="AH1742" t="str">
        <f t="shared" si="282"/>
        <v/>
      </c>
      <c r="AI1742">
        <v>0.11</v>
      </c>
      <c r="AJ1742" t="str">
        <f t="shared" si="283"/>
        <v/>
      </c>
      <c r="AK1742" t="str">
        <f t="shared" si="277"/>
        <v/>
      </c>
      <c r="AL1742" t="str">
        <f t="shared" si="275"/>
        <v/>
      </c>
    </row>
    <row r="1743" spans="1:39" x14ac:dyDescent="0.2">
      <c r="A1743" t="s">
        <v>30216</v>
      </c>
      <c r="B1743" t="s">
        <v>640</v>
      </c>
      <c r="C1743" t="s">
        <v>30217</v>
      </c>
      <c r="D1743" s="1">
        <v>43822</v>
      </c>
      <c r="E1743" s="1">
        <v>43822</v>
      </c>
      <c r="F1743" t="s">
        <v>39</v>
      </c>
      <c r="I1743">
        <v>100</v>
      </c>
      <c r="J1743">
        <v>0</v>
      </c>
      <c r="K1743">
        <v>0</v>
      </c>
      <c r="L1743">
        <v>2490</v>
      </c>
      <c r="M1743">
        <v>2490</v>
      </c>
      <c r="N1743" t="s">
        <v>20</v>
      </c>
      <c r="O1743" t="s">
        <v>30218</v>
      </c>
      <c r="P1743" t="s">
        <v>2356</v>
      </c>
      <c r="S1743" t="s">
        <v>33942</v>
      </c>
      <c r="T1743" t="s">
        <v>34233</v>
      </c>
      <c r="AD1743" t="str">
        <f t="shared" si="279"/>
        <v/>
      </c>
      <c r="AE1743" t="str">
        <f t="shared" si="280"/>
        <v/>
      </c>
      <c r="AF1743" t="str">
        <f t="shared" si="276"/>
        <v/>
      </c>
      <c r="AG1743" t="str">
        <f>IF((S1743&lt;&gt;"tühi")*(AC1743&lt;&gt;""),AC1743,"")</f>
        <v/>
      </c>
      <c r="AH1743" t="str">
        <f t="shared" si="282"/>
        <v/>
      </c>
      <c r="AI1743">
        <v>0.11</v>
      </c>
      <c r="AJ1743" t="str">
        <f t="shared" si="283"/>
        <v/>
      </c>
      <c r="AK1743" t="str">
        <f t="shared" si="277"/>
        <v/>
      </c>
      <c r="AL1743" t="str">
        <f t="shared" si="275"/>
        <v/>
      </c>
    </row>
    <row r="1744" spans="1:39" x14ac:dyDescent="0.2">
      <c r="A1744" t="s">
        <v>29985</v>
      </c>
      <c r="B1744" t="s">
        <v>640</v>
      </c>
      <c r="C1744" t="s">
        <v>29986</v>
      </c>
      <c r="D1744" s="1">
        <v>43826</v>
      </c>
      <c r="E1744" s="1">
        <v>43826</v>
      </c>
      <c r="F1744" t="s">
        <v>39</v>
      </c>
      <c r="I1744">
        <v>100</v>
      </c>
      <c r="J1744">
        <v>0</v>
      </c>
      <c r="K1744">
        <v>0</v>
      </c>
      <c r="L1744">
        <v>47400</v>
      </c>
      <c r="M1744">
        <v>47427</v>
      </c>
      <c r="N1744" t="s">
        <v>401</v>
      </c>
      <c r="O1744" t="s">
        <v>29987</v>
      </c>
      <c r="P1744" t="s">
        <v>2356</v>
      </c>
      <c r="S1744" t="s">
        <v>33942</v>
      </c>
      <c r="T1744" t="s">
        <v>34233</v>
      </c>
      <c r="AD1744" t="str">
        <f t="shared" si="279"/>
        <v/>
      </c>
      <c r="AE1744" t="str">
        <f t="shared" si="280"/>
        <v/>
      </c>
      <c r="AF1744" t="str">
        <f t="shared" si="276"/>
        <v/>
      </c>
      <c r="AG1744" t="str">
        <f>IF((S1744&lt;&gt;"tühi")*(AC1744&lt;&gt;""),AC1744,"")</f>
        <v/>
      </c>
      <c r="AH1744" t="str">
        <f t="shared" si="282"/>
        <v/>
      </c>
      <c r="AI1744">
        <v>0.11</v>
      </c>
      <c r="AJ1744" t="str">
        <f t="shared" si="283"/>
        <v/>
      </c>
      <c r="AK1744" t="str">
        <f t="shared" si="277"/>
        <v/>
      </c>
      <c r="AL1744" t="str">
        <f t="shared" si="275"/>
        <v/>
      </c>
    </row>
    <row r="1745" spans="1:39" x14ac:dyDescent="0.2">
      <c r="A1745" t="s">
        <v>12189</v>
      </c>
      <c r="B1745" t="s">
        <v>640</v>
      </c>
      <c r="C1745" t="s">
        <v>12190</v>
      </c>
      <c r="D1745" s="1">
        <v>36558</v>
      </c>
      <c r="E1745" s="1">
        <v>43951</v>
      </c>
      <c r="F1745" t="s">
        <v>19</v>
      </c>
      <c r="I1745">
        <v>100</v>
      </c>
      <c r="J1745">
        <v>0</v>
      </c>
      <c r="K1745">
        <v>0</v>
      </c>
      <c r="L1745">
        <v>4899</v>
      </c>
      <c r="M1745">
        <v>4899</v>
      </c>
      <c r="N1745" t="s">
        <v>20</v>
      </c>
      <c r="O1745" t="s">
        <v>12191</v>
      </c>
      <c r="P1745" t="s">
        <v>28</v>
      </c>
      <c r="S1745" t="s">
        <v>33804</v>
      </c>
      <c r="T1745" t="s">
        <v>34349</v>
      </c>
      <c r="AD1745" t="str">
        <f t="shared" si="279"/>
        <v/>
      </c>
      <c r="AE1745" t="str">
        <f t="shared" si="280"/>
        <v/>
      </c>
      <c r="AF1745" t="str">
        <f t="shared" si="276"/>
        <v/>
      </c>
      <c r="AG1745" s="17">
        <v>1</v>
      </c>
      <c r="AH1745">
        <f t="shared" si="282"/>
        <v>2.7</v>
      </c>
      <c r="AI1745">
        <v>0.11</v>
      </c>
      <c r="AJ1745">
        <f t="shared" si="283"/>
        <v>0.29700000000000004</v>
      </c>
      <c r="AK1745" t="str">
        <f t="shared" si="277"/>
        <v/>
      </c>
      <c r="AL1745" t="str">
        <f t="shared" si="275"/>
        <v/>
      </c>
    </row>
    <row r="1746" spans="1:39" x14ac:dyDescent="0.2">
      <c r="A1746" t="s">
        <v>11778</v>
      </c>
      <c r="B1746" t="s">
        <v>640</v>
      </c>
      <c r="C1746" t="s">
        <v>11779</v>
      </c>
      <c r="D1746" s="1">
        <v>36559</v>
      </c>
      <c r="E1746" s="1">
        <v>44546</v>
      </c>
      <c r="F1746" t="s">
        <v>39</v>
      </c>
      <c r="I1746">
        <v>100</v>
      </c>
      <c r="J1746">
        <v>0</v>
      </c>
      <c r="K1746">
        <v>0</v>
      </c>
      <c r="L1746">
        <v>89600</v>
      </c>
      <c r="M1746">
        <v>89636</v>
      </c>
      <c r="N1746" t="s">
        <v>401</v>
      </c>
      <c r="O1746" t="s">
        <v>11780</v>
      </c>
      <c r="P1746" t="s">
        <v>28</v>
      </c>
      <c r="S1746" t="s">
        <v>33942</v>
      </c>
      <c r="T1746" t="s">
        <v>34233</v>
      </c>
      <c r="AD1746" t="str">
        <f t="shared" si="279"/>
        <v/>
      </c>
      <c r="AE1746" t="str">
        <f t="shared" si="280"/>
        <v/>
      </c>
      <c r="AF1746" t="str">
        <f t="shared" si="276"/>
        <v/>
      </c>
      <c r="AG1746" t="str">
        <f>IF((S1746&lt;&gt;"tühi")*(AC1746&lt;&gt;""),AC1746,"")</f>
        <v/>
      </c>
      <c r="AH1746" t="str">
        <f t="shared" si="282"/>
        <v/>
      </c>
      <c r="AI1746">
        <v>0.11</v>
      </c>
      <c r="AJ1746" t="str">
        <f t="shared" si="283"/>
        <v/>
      </c>
      <c r="AK1746" t="str">
        <f t="shared" si="277"/>
        <v/>
      </c>
      <c r="AL1746" t="str">
        <f t="shared" si="275"/>
        <v/>
      </c>
    </row>
    <row r="1747" spans="1:39" x14ac:dyDescent="0.2">
      <c r="A1747" t="s">
        <v>20092</v>
      </c>
      <c r="B1747" t="s">
        <v>640</v>
      </c>
      <c r="C1747" t="s">
        <v>20093</v>
      </c>
      <c r="D1747" s="1">
        <v>38320</v>
      </c>
      <c r="E1747" s="1">
        <v>44270</v>
      </c>
      <c r="F1747" t="s">
        <v>39</v>
      </c>
      <c r="I1747">
        <v>100</v>
      </c>
      <c r="J1747">
        <v>0</v>
      </c>
      <c r="K1747">
        <v>0</v>
      </c>
      <c r="L1747">
        <v>37200</v>
      </c>
      <c r="M1747">
        <v>37152</v>
      </c>
      <c r="N1747" t="s">
        <v>401</v>
      </c>
      <c r="O1747" t="s">
        <v>20094</v>
      </c>
      <c r="P1747" t="s">
        <v>28</v>
      </c>
      <c r="S1747" t="s">
        <v>33942</v>
      </c>
      <c r="T1747" t="s">
        <v>34233</v>
      </c>
      <c r="AD1747" t="str">
        <f t="shared" si="279"/>
        <v/>
      </c>
      <c r="AE1747" t="str">
        <f t="shared" si="280"/>
        <v/>
      </c>
      <c r="AF1747" t="str">
        <f t="shared" si="276"/>
        <v/>
      </c>
      <c r="AG1747" t="str">
        <f>IF((S1747&lt;&gt;"tühi")*(AC1747&lt;&gt;""),AC1747,"")</f>
        <v/>
      </c>
      <c r="AH1747" t="str">
        <f t="shared" si="282"/>
        <v/>
      </c>
      <c r="AI1747">
        <v>0.11</v>
      </c>
      <c r="AJ1747" t="str">
        <f t="shared" si="283"/>
        <v/>
      </c>
      <c r="AK1747" t="str">
        <f t="shared" si="277"/>
        <v/>
      </c>
      <c r="AL1747" t="str">
        <f t="shared" si="275"/>
        <v/>
      </c>
    </row>
    <row r="1748" spans="1:39" x14ac:dyDescent="0.2">
      <c r="A1748" t="s">
        <v>12212</v>
      </c>
      <c r="B1748" t="s">
        <v>640</v>
      </c>
      <c r="C1748" t="s">
        <v>12213</v>
      </c>
      <c r="D1748" s="1">
        <v>36558</v>
      </c>
      <c r="E1748" s="1">
        <v>43951</v>
      </c>
      <c r="F1748" t="s">
        <v>39</v>
      </c>
      <c r="I1748">
        <v>100</v>
      </c>
      <c r="J1748">
        <v>0</v>
      </c>
      <c r="K1748">
        <v>0</v>
      </c>
      <c r="L1748">
        <v>46300</v>
      </c>
      <c r="M1748">
        <v>46289</v>
      </c>
      <c r="N1748" t="s">
        <v>401</v>
      </c>
      <c r="O1748" t="s">
        <v>12214</v>
      </c>
      <c r="P1748" t="s">
        <v>28</v>
      </c>
      <c r="S1748" t="s">
        <v>33942</v>
      </c>
      <c r="T1748" t="s">
        <v>34233</v>
      </c>
      <c r="AD1748" t="str">
        <f t="shared" si="279"/>
        <v/>
      </c>
      <c r="AE1748" t="str">
        <f t="shared" si="280"/>
        <v/>
      </c>
      <c r="AF1748" t="str">
        <f t="shared" si="276"/>
        <v/>
      </c>
      <c r="AG1748" t="str">
        <f>IF((S1748&lt;&gt;"tühi")*(AC1748&lt;&gt;""),AC1748,"")</f>
        <v/>
      </c>
      <c r="AH1748" t="str">
        <f t="shared" si="282"/>
        <v/>
      </c>
      <c r="AI1748">
        <v>0.11</v>
      </c>
      <c r="AJ1748" t="str">
        <f t="shared" si="283"/>
        <v/>
      </c>
      <c r="AK1748" t="str">
        <f t="shared" si="277"/>
        <v/>
      </c>
      <c r="AL1748" t="str">
        <f t="shared" si="275"/>
        <v/>
      </c>
    </row>
    <row r="1749" spans="1:39" x14ac:dyDescent="0.2">
      <c r="A1749" t="s">
        <v>18492</v>
      </c>
      <c r="B1749" t="s">
        <v>640</v>
      </c>
      <c r="C1749" t="s">
        <v>14475</v>
      </c>
      <c r="D1749" s="1">
        <v>38021</v>
      </c>
      <c r="E1749" s="1">
        <v>44546</v>
      </c>
      <c r="F1749" t="s">
        <v>19</v>
      </c>
      <c r="I1749">
        <v>100</v>
      </c>
      <c r="J1749">
        <v>0</v>
      </c>
      <c r="K1749">
        <v>0</v>
      </c>
      <c r="L1749">
        <v>1810</v>
      </c>
      <c r="M1749">
        <v>1810</v>
      </c>
      <c r="N1749" t="s">
        <v>20</v>
      </c>
      <c r="O1749" t="s">
        <v>18493</v>
      </c>
      <c r="P1749" t="s">
        <v>28</v>
      </c>
      <c r="S1749" t="s">
        <v>33797</v>
      </c>
      <c r="T1749" t="s">
        <v>34350</v>
      </c>
      <c r="AD1749" t="str">
        <f t="shared" si="279"/>
        <v/>
      </c>
      <c r="AE1749" t="str">
        <f t="shared" si="280"/>
        <v/>
      </c>
      <c r="AF1749" t="str">
        <f t="shared" si="276"/>
        <v/>
      </c>
      <c r="AG1749" s="17">
        <v>1</v>
      </c>
      <c r="AH1749">
        <f t="shared" si="282"/>
        <v>2.7</v>
      </c>
      <c r="AI1749">
        <v>0.11</v>
      </c>
      <c r="AJ1749">
        <f t="shared" si="283"/>
        <v>0.29700000000000004</v>
      </c>
      <c r="AK1749" t="str">
        <f t="shared" si="277"/>
        <v/>
      </c>
      <c r="AL1749" t="str">
        <f t="shared" si="275"/>
        <v/>
      </c>
    </row>
    <row r="1750" spans="1:39" x14ac:dyDescent="0.2">
      <c r="A1750" t="s">
        <v>20246</v>
      </c>
      <c r="B1750" t="s">
        <v>640</v>
      </c>
      <c r="C1750" t="s">
        <v>20247</v>
      </c>
      <c r="D1750" s="1">
        <v>38323</v>
      </c>
      <c r="E1750" s="1">
        <v>43456</v>
      </c>
      <c r="F1750" t="s">
        <v>474</v>
      </c>
      <c r="I1750">
        <v>100</v>
      </c>
      <c r="J1750">
        <v>0</v>
      </c>
      <c r="K1750">
        <v>0</v>
      </c>
      <c r="L1750">
        <v>85</v>
      </c>
      <c r="M1750">
        <v>85</v>
      </c>
      <c r="N1750" t="s">
        <v>20</v>
      </c>
      <c r="O1750" t="s">
        <v>20203</v>
      </c>
      <c r="P1750" t="s">
        <v>44</v>
      </c>
      <c r="S1750" t="s">
        <v>33942</v>
      </c>
      <c r="T1750" t="s">
        <v>34233</v>
      </c>
      <c r="U1750" t="s">
        <v>32811</v>
      </c>
      <c r="V1750" t="s">
        <v>35072</v>
      </c>
      <c r="W1750">
        <f>L1750*0.8</f>
        <v>68</v>
      </c>
      <c r="X1750">
        <v>2</v>
      </c>
      <c r="Y1750">
        <v>1</v>
      </c>
      <c r="Z1750">
        <f>W1750*X1750</f>
        <v>136</v>
      </c>
      <c r="AA1750">
        <v>8.5</v>
      </c>
      <c r="AB1750">
        <v>80</v>
      </c>
      <c r="AD1750">
        <f t="shared" si="279"/>
        <v>136</v>
      </c>
      <c r="AE1750" t="str">
        <f t="shared" si="280"/>
        <v/>
      </c>
      <c r="AF1750" t="str">
        <f t="shared" si="276"/>
        <v/>
      </c>
      <c r="AG1750" t="str">
        <f>IF((S1750&lt;&gt;"tühi")*(AC1750&lt;&gt;""),AC1750,"")</f>
        <v/>
      </c>
      <c r="AH1750" t="str">
        <f t="shared" si="282"/>
        <v/>
      </c>
      <c r="AI1750">
        <v>0.11</v>
      </c>
      <c r="AJ1750" t="str">
        <f t="shared" si="283"/>
        <v/>
      </c>
      <c r="AK1750" t="str">
        <f t="shared" si="277"/>
        <v/>
      </c>
      <c r="AL1750" s="9">
        <v>0.5</v>
      </c>
      <c r="AM1750" t="s">
        <v>35079</v>
      </c>
    </row>
    <row r="1751" spans="1:39" x14ac:dyDescent="0.2">
      <c r="A1751" t="s">
        <v>23766</v>
      </c>
      <c r="B1751" t="s">
        <v>640</v>
      </c>
      <c r="C1751" t="s">
        <v>23767</v>
      </c>
      <c r="D1751" s="1">
        <v>39177</v>
      </c>
      <c r="E1751" s="1">
        <v>44546</v>
      </c>
      <c r="F1751" s="9" t="s">
        <v>474</v>
      </c>
      <c r="I1751">
        <v>100</v>
      </c>
      <c r="J1751">
        <v>0</v>
      </c>
      <c r="K1751">
        <v>0</v>
      </c>
      <c r="L1751">
        <v>4015</v>
      </c>
      <c r="M1751">
        <v>4015</v>
      </c>
      <c r="N1751" t="s">
        <v>20</v>
      </c>
      <c r="O1751" t="s">
        <v>23768</v>
      </c>
      <c r="P1751" t="s">
        <v>44</v>
      </c>
      <c r="S1751" t="s">
        <v>33942</v>
      </c>
      <c r="T1751" t="s">
        <v>34233</v>
      </c>
      <c r="V1751" t="s">
        <v>35072</v>
      </c>
      <c r="AD1751" t="str">
        <f t="shared" si="279"/>
        <v/>
      </c>
      <c r="AE1751" t="str">
        <f t="shared" si="280"/>
        <v/>
      </c>
      <c r="AF1751" t="str">
        <f t="shared" si="276"/>
        <v/>
      </c>
      <c r="AG1751" t="str">
        <f>IF((S1751&lt;&gt;"tühi")*(AC1751&lt;&gt;""),AC1751,"")</f>
        <v/>
      </c>
      <c r="AH1751" t="str">
        <f t="shared" si="282"/>
        <v/>
      </c>
      <c r="AI1751">
        <v>0.11</v>
      </c>
      <c r="AJ1751" t="str">
        <f t="shared" si="283"/>
        <v/>
      </c>
      <c r="AK1751" t="str">
        <f t="shared" si="277"/>
        <v/>
      </c>
      <c r="AL1751" t="str">
        <f t="shared" si="275"/>
        <v/>
      </c>
      <c r="AM1751" t="s">
        <v>33931</v>
      </c>
    </row>
    <row r="1752" spans="1:39" x14ac:dyDescent="0.2">
      <c r="A1752" t="s">
        <v>643</v>
      </c>
      <c r="B1752" t="s">
        <v>640</v>
      </c>
      <c r="C1752" t="s">
        <v>644</v>
      </c>
      <c r="D1752" s="1">
        <v>35096</v>
      </c>
      <c r="E1752" s="1">
        <v>44546</v>
      </c>
      <c r="F1752" t="s">
        <v>474</v>
      </c>
      <c r="I1752">
        <v>100</v>
      </c>
      <c r="J1752">
        <v>0</v>
      </c>
      <c r="K1752">
        <v>0</v>
      </c>
      <c r="L1752">
        <v>3257</v>
      </c>
      <c r="M1752">
        <v>3257</v>
      </c>
      <c r="N1752" t="s">
        <v>20</v>
      </c>
      <c r="O1752" t="s">
        <v>645</v>
      </c>
      <c r="P1752" t="s">
        <v>44</v>
      </c>
      <c r="S1752" t="s">
        <v>33942</v>
      </c>
      <c r="T1752" t="s">
        <v>34233</v>
      </c>
      <c r="AD1752" t="str">
        <f t="shared" si="279"/>
        <v/>
      </c>
      <c r="AE1752" t="str">
        <f t="shared" si="280"/>
        <v/>
      </c>
      <c r="AF1752" t="str">
        <f t="shared" si="276"/>
        <v/>
      </c>
      <c r="AG1752" t="str">
        <f>IF((S1752&lt;&gt;"tühi")*(AC1752&lt;&gt;""),AC1752,"")</f>
        <v/>
      </c>
      <c r="AH1752" t="str">
        <f t="shared" si="282"/>
        <v/>
      </c>
      <c r="AI1752">
        <v>0.11</v>
      </c>
      <c r="AJ1752" t="str">
        <f t="shared" si="283"/>
        <v/>
      </c>
      <c r="AK1752" t="str">
        <f t="shared" si="277"/>
        <v/>
      </c>
      <c r="AL1752" t="str">
        <f t="shared" si="275"/>
        <v/>
      </c>
    </row>
    <row r="1753" spans="1:39" x14ac:dyDescent="0.2">
      <c r="A1753" t="s">
        <v>29907</v>
      </c>
      <c r="B1753" t="s">
        <v>640</v>
      </c>
      <c r="C1753" t="s">
        <v>29908</v>
      </c>
      <c r="D1753" s="1">
        <v>43822</v>
      </c>
      <c r="E1753" s="1">
        <v>43822</v>
      </c>
      <c r="F1753" t="s">
        <v>39</v>
      </c>
      <c r="I1753">
        <v>100</v>
      </c>
      <c r="J1753">
        <v>0</v>
      </c>
      <c r="K1753">
        <v>0</v>
      </c>
      <c r="L1753">
        <v>33100</v>
      </c>
      <c r="M1753">
        <v>33080</v>
      </c>
      <c r="N1753" t="s">
        <v>401</v>
      </c>
      <c r="O1753" t="s">
        <v>29909</v>
      </c>
      <c r="P1753" t="s">
        <v>2356</v>
      </c>
      <c r="S1753" t="s">
        <v>33942</v>
      </c>
      <c r="T1753" t="s">
        <v>34233</v>
      </c>
      <c r="AD1753" t="str">
        <f t="shared" si="279"/>
        <v/>
      </c>
      <c r="AE1753" t="str">
        <f t="shared" si="280"/>
        <v/>
      </c>
      <c r="AF1753" t="str">
        <f t="shared" si="276"/>
        <v/>
      </c>
      <c r="AG1753" t="str">
        <f>IF((S1753&lt;&gt;"tühi")*(AC1753&lt;&gt;""),AC1753,"")</f>
        <v/>
      </c>
      <c r="AH1753" t="str">
        <f t="shared" si="282"/>
        <v/>
      </c>
      <c r="AI1753">
        <v>0.11</v>
      </c>
      <c r="AJ1753" t="str">
        <f t="shared" si="283"/>
        <v/>
      </c>
      <c r="AK1753" t="str">
        <f t="shared" si="277"/>
        <v/>
      </c>
      <c r="AL1753" t="str">
        <f t="shared" si="275"/>
        <v/>
      </c>
    </row>
    <row r="1754" spans="1:39" x14ac:dyDescent="0.2">
      <c r="A1754" t="s">
        <v>29904</v>
      </c>
      <c r="B1754" t="s">
        <v>640</v>
      </c>
      <c r="C1754" t="s">
        <v>29905</v>
      </c>
      <c r="D1754" s="1">
        <v>43822</v>
      </c>
      <c r="E1754" s="1">
        <v>43822</v>
      </c>
      <c r="F1754" t="s">
        <v>39</v>
      </c>
      <c r="I1754">
        <v>100</v>
      </c>
      <c r="J1754">
        <v>0</v>
      </c>
      <c r="K1754">
        <v>0</v>
      </c>
      <c r="L1754">
        <v>588</v>
      </c>
      <c r="M1754">
        <v>588</v>
      </c>
      <c r="N1754" t="s">
        <v>20</v>
      </c>
      <c r="O1754" t="s">
        <v>29906</v>
      </c>
      <c r="P1754" t="s">
        <v>2356</v>
      </c>
      <c r="S1754" t="s">
        <v>33942</v>
      </c>
      <c r="T1754" t="s">
        <v>34233</v>
      </c>
      <c r="AD1754" t="str">
        <f t="shared" si="279"/>
        <v/>
      </c>
      <c r="AE1754" t="str">
        <f t="shared" si="280"/>
        <v/>
      </c>
      <c r="AF1754" t="str">
        <f t="shared" si="276"/>
        <v/>
      </c>
      <c r="AG1754" t="str">
        <f>IF((S1754&lt;&gt;"tühi")*(AC1754&lt;&gt;""),AC1754,"")</f>
        <v/>
      </c>
      <c r="AH1754" t="str">
        <f t="shared" si="282"/>
        <v/>
      </c>
      <c r="AI1754">
        <v>0.11</v>
      </c>
      <c r="AJ1754" t="str">
        <f t="shared" si="283"/>
        <v/>
      </c>
      <c r="AK1754" t="str">
        <f t="shared" si="277"/>
        <v/>
      </c>
      <c r="AL1754" t="str">
        <f t="shared" si="275"/>
        <v/>
      </c>
    </row>
    <row r="1755" spans="1:39" x14ac:dyDescent="0.2">
      <c r="A1755" t="s">
        <v>6044</v>
      </c>
      <c r="B1755" t="s">
        <v>640</v>
      </c>
      <c r="C1755" t="s">
        <v>6045</v>
      </c>
      <c r="D1755" s="1">
        <v>36147</v>
      </c>
      <c r="E1755" s="1">
        <v>43456</v>
      </c>
      <c r="F1755" t="s">
        <v>19</v>
      </c>
      <c r="I1755">
        <v>100</v>
      </c>
      <c r="J1755">
        <v>0</v>
      </c>
      <c r="K1755">
        <v>0</v>
      </c>
      <c r="L1755">
        <v>1493</v>
      </c>
      <c r="M1755">
        <v>1493</v>
      </c>
      <c r="N1755" t="s">
        <v>20</v>
      </c>
      <c r="O1755" t="s">
        <v>6046</v>
      </c>
      <c r="P1755" t="s">
        <v>28</v>
      </c>
      <c r="S1755" t="s">
        <v>33797</v>
      </c>
      <c r="T1755" t="s">
        <v>34349</v>
      </c>
      <c r="AD1755" t="str">
        <f t="shared" si="279"/>
        <v/>
      </c>
      <c r="AE1755" t="str">
        <f t="shared" ref="AE1755:AE1770" si="284">IF((S1755="tühi")*(AC1755&lt;&gt;""),AC1755,"")</f>
        <v/>
      </c>
      <c r="AF1755" t="str">
        <f t="shared" si="276"/>
        <v/>
      </c>
      <c r="AG1755" s="17">
        <v>1</v>
      </c>
      <c r="AH1755">
        <f t="shared" si="282"/>
        <v>2.7</v>
      </c>
      <c r="AI1755">
        <v>0.11</v>
      </c>
      <c r="AJ1755">
        <f t="shared" si="283"/>
        <v>0.29700000000000004</v>
      </c>
      <c r="AK1755" t="str">
        <f t="shared" si="277"/>
        <v/>
      </c>
      <c r="AL1755" t="str">
        <f t="shared" si="275"/>
        <v/>
      </c>
    </row>
    <row r="1756" spans="1:39" x14ac:dyDescent="0.2">
      <c r="A1756" t="s">
        <v>26303</v>
      </c>
      <c r="B1756" t="s">
        <v>640</v>
      </c>
      <c r="C1756" t="s">
        <v>26304</v>
      </c>
      <c r="D1756" s="1">
        <v>41177</v>
      </c>
      <c r="E1756" s="1">
        <v>43456</v>
      </c>
      <c r="F1756" t="s">
        <v>19</v>
      </c>
      <c r="I1756">
        <v>100</v>
      </c>
      <c r="J1756">
        <v>0</v>
      </c>
      <c r="K1756">
        <v>0</v>
      </c>
      <c r="L1756">
        <v>2015</v>
      </c>
      <c r="M1756">
        <v>2015</v>
      </c>
      <c r="N1756" t="s">
        <v>20</v>
      </c>
      <c r="O1756" t="s">
        <v>26305</v>
      </c>
      <c r="P1756" t="s">
        <v>28</v>
      </c>
      <c r="S1756" t="s">
        <v>33797</v>
      </c>
      <c r="T1756" t="s">
        <v>34350</v>
      </c>
      <c r="U1756" t="s">
        <v>32794</v>
      </c>
      <c r="V1756" t="s">
        <v>32795</v>
      </c>
      <c r="W1756">
        <v>180</v>
      </c>
      <c r="X1756">
        <v>1.5</v>
      </c>
      <c r="Y1756" t="s">
        <v>32661</v>
      </c>
      <c r="Z1756">
        <v>250</v>
      </c>
      <c r="AC1756">
        <v>1</v>
      </c>
      <c r="AD1756" t="str">
        <f t="shared" si="279"/>
        <v/>
      </c>
      <c r="AE1756" t="str">
        <f t="shared" si="284"/>
        <v/>
      </c>
      <c r="AF1756" t="str">
        <f t="shared" si="276"/>
        <v/>
      </c>
      <c r="AG1756">
        <f t="shared" ref="AG1756:AG1781" si="285">IF((S1756&lt;&gt;"tühi")*(AC1756&lt;&gt;""),AC1756,"")</f>
        <v>1</v>
      </c>
      <c r="AH1756">
        <f t="shared" si="282"/>
        <v>2.7</v>
      </c>
      <c r="AI1756">
        <v>0.11</v>
      </c>
      <c r="AJ1756">
        <f t="shared" si="283"/>
        <v>0.29700000000000004</v>
      </c>
      <c r="AK1756" t="str">
        <f t="shared" si="277"/>
        <v/>
      </c>
      <c r="AL1756" t="str">
        <f t="shared" si="275"/>
        <v/>
      </c>
    </row>
    <row r="1757" spans="1:39" x14ac:dyDescent="0.2">
      <c r="A1757" t="s">
        <v>20242</v>
      </c>
      <c r="B1757" t="s">
        <v>640</v>
      </c>
      <c r="C1757" t="s">
        <v>20243</v>
      </c>
      <c r="D1757" s="1">
        <v>38323</v>
      </c>
      <c r="E1757" s="1">
        <v>44546</v>
      </c>
      <c r="F1757" t="s">
        <v>474</v>
      </c>
      <c r="I1757">
        <v>100</v>
      </c>
      <c r="J1757">
        <v>0</v>
      </c>
      <c r="K1757">
        <v>0</v>
      </c>
      <c r="L1757">
        <v>351</v>
      </c>
      <c r="M1757">
        <v>351</v>
      </c>
      <c r="N1757" t="s">
        <v>20</v>
      </c>
      <c r="O1757" t="s">
        <v>20203</v>
      </c>
      <c r="P1757" t="s">
        <v>44</v>
      </c>
      <c r="S1757" t="s">
        <v>32627</v>
      </c>
      <c r="T1757" t="s">
        <v>34444</v>
      </c>
      <c r="U1757" t="s">
        <v>32812</v>
      </c>
      <c r="V1757" t="s">
        <v>35072</v>
      </c>
      <c r="W1757">
        <v>184</v>
      </c>
      <c r="X1757">
        <v>2</v>
      </c>
      <c r="Y1757">
        <v>1</v>
      </c>
      <c r="Z1757">
        <f>W1757*X1757</f>
        <v>368</v>
      </c>
      <c r="AA1757">
        <v>8.5</v>
      </c>
      <c r="AD1757" t="str">
        <f t="shared" si="279"/>
        <v/>
      </c>
      <c r="AE1757" t="str">
        <f t="shared" si="284"/>
        <v/>
      </c>
      <c r="AF1757">
        <f t="shared" si="276"/>
        <v>368</v>
      </c>
      <c r="AG1757" t="str">
        <f t="shared" si="285"/>
        <v/>
      </c>
      <c r="AH1757" t="str">
        <f t="shared" si="282"/>
        <v/>
      </c>
      <c r="AI1757">
        <v>0.11</v>
      </c>
      <c r="AJ1757" t="str">
        <f t="shared" si="283"/>
        <v/>
      </c>
      <c r="AK1757" t="str">
        <f t="shared" si="277"/>
        <v/>
      </c>
      <c r="AL1757" t="str">
        <f t="shared" si="275"/>
        <v/>
      </c>
      <c r="AM1757" t="s">
        <v>34904</v>
      </c>
    </row>
    <row r="1758" spans="1:39" x14ac:dyDescent="0.2">
      <c r="A1758" t="s">
        <v>17890</v>
      </c>
      <c r="B1758" t="s">
        <v>640</v>
      </c>
      <c r="C1758" t="s">
        <v>17891</v>
      </c>
      <c r="D1758" s="1">
        <v>37867</v>
      </c>
      <c r="E1758" s="1">
        <v>44421</v>
      </c>
      <c r="F1758" s="9" t="s">
        <v>39</v>
      </c>
      <c r="I1758">
        <v>100</v>
      </c>
      <c r="J1758">
        <v>0</v>
      </c>
      <c r="K1758">
        <v>0</v>
      </c>
      <c r="L1758">
        <v>1621</v>
      </c>
      <c r="M1758">
        <v>1621</v>
      </c>
      <c r="N1758" t="s">
        <v>20</v>
      </c>
      <c r="O1758" t="s">
        <v>17892</v>
      </c>
      <c r="P1758" t="s">
        <v>28</v>
      </c>
      <c r="S1758" t="s">
        <v>33797</v>
      </c>
      <c r="T1758" t="s">
        <v>34445</v>
      </c>
      <c r="U1758" t="s">
        <v>32794</v>
      </c>
      <c r="V1758" t="s">
        <v>32801</v>
      </c>
      <c r="W1758">
        <v>50</v>
      </c>
      <c r="Y1758">
        <v>1</v>
      </c>
      <c r="AA1758">
        <v>6</v>
      </c>
      <c r="AC1758">
        <v>1</v>
      </c>
      <c r="AD1758" t="str">
        <f t="shared" si="279"/>
        <v/>
      </c>
      <c r="AE1758" t="str">
        <f t="shared" si="284"/>
        <v/>
      </c>
      <c r="AF1758" t="str">
        <f t="shared" si="276"/>
        <v/>
      </c>
      <c r="AG1758">
        <f t="shared" si="285"/>
        <v>1</v>
      </c>
      <c r="AH1758">
        <f t="shared" si="282"/>
        <v>2.7</v>
      </c>
      <c r="AI1758">
        <v>0.11</v>
      </c>
      <c r="AJ1758">
        <f t="shared" si="283"/>
        <v>0.29700000000000004</v>
      </c>
      <c r="AK1758" t="str">
        <f t="shared" si="277"/>
        <v/>
      </c>
      <c r="AL1758" t="str">
        <f t="shared" si="275"/>
        <v/>
      </c>
      <c r="AM1758" t="s">
        <v>33932</v>
      </c>
    </row>
    <row r="1759" spans="1:39" x14ac:dyDescent="0.2">
      <c r="A1759" t="s">
        <v>30249</v>
      </c>
      <c r="B1759" t="s">
        <v>640</v>
      </c>
      <c r="C1759" t="s">
        <v>30250</v>
      </c>
      <c r="D1759" s="1">
        <v>43822</v>
      </c>
      <c r="E1759" s="1">
        <v>43822</v>
      </c>
      <c r="F1759" t="s">
        <v>39</v>
      </c>
      <c r="I1759">
        <v>100</v>
      </c>
      <c r="J1759">
        <v>0</v>
      </c>
      <c r="K1759">
        <v>0</v>
      </c>
      <c r="L1759">
        <v>126</v>
      </c>
      <c r="M1759">
        <v>126</v>
      </c>
      <c r="N1759" t="s">
        <v>20</v>
      </c>
      <c r="O1759" t="s">
        <v>30251</v>
      </c>
      <c r="P1759" t="s">
        <v>2356</v>
      </c>
      <c r="S1759" t="s">
        <v>33942</v>
      </c>
      <c r="T1759" t="s">
        <v>34233</v>
      </c>
      <c r="AD1759" t="str">
        <f t="shared" si="279"/>
        <v/>
      </c>
      <c r="AE1759" t="str">
        <f t="shared" si="284"/>
        <v/>
      </c>
      <c r="AF1759" t="str">
        <f t="shared" si="276"/>
        <v/>
      </c>
      <c r="AG1759" t="str">
        <f t="shared" si="285"/>
        <v/>
      </c>
      <c r="AH1759" t="str">
        <f t="shared" si="282"/>
        <v/>
      </c>
      <c r="AI1759">
        <v>0.11</v>
      </c>
      <c r="AJ1759" t="str">
        <f t="shared" si="283"/>
        <v/>
      </c>
      <c r="AK1759" t="str">
        <f t="shared" si="277"/>
        <v/>
      </c>
      <c r="AL1759" t="str">
        <f t="shared" ref="AL1759:AL1822" si="286">IF(COUNTBLANK(AK1759),"",AK1759*AI1759)</f>
        <v/>
      </c>
    </row>
    <row r="1760" spans="1:39" x14ac:dyDescent="0.2">
      <c r="A1760" t="s">
        <v>30243</v>
      </c>
      <c r="B1760" t="s">
        <v>640</v>
      </c>
      <c r="C1760" t="s">
        <v>30244</v>
      </c>
      <c r="D1760" s="1">
        <v>43822</v>
      </c>
      <c r="E1760" s="1">
        <v>43822</v>
      </c>
      <c r="F1760" t="s">
        <v>39</v>
      </c>
      <c r="I1760">
        <v>100</v>
      </c>
      <c r="J1760">
        <v>0</v>
      </c>
      <c r="K1760">
        <v>0</v>
      </c>
      <c r="L1760">
        <v>1019</v>
      </c>
      <c r="M1760">
        <v>1019</v>
      </c>
      <c r="N1760" t="s">
        <v>20</v>
      </c>
      <c r="O1760" t="s">
        <v>30245</v>
      </c>
      <c r="P1760" t="s">
        <v>2356</v>
      </c>
      <c r="S1760" t="s">
        <v>33942</v>
      </c>
      <c r="T1760" t="s">
        <v>34233</v>
      </c>
      <c r="AD1760" t="str">
        <f t="shared" si="279"/>
        <v/>
      </c>
      <c r="AE1760" t="str">
        <f t="shared" si="284"/>
        <v/>
      </c>
      <c r="AF1760" t="str">
        <f t="shared" si="276"/>
        <v/>
      </c>
      <c r="AG1760" t="str">
        <f t="shared" si="285"/>
        <v/>
      </c>
      <c r="AH1760" t="str">
        <f t="shared" si="282"/>
        <v/>
      </c>
      <c r="AI1760">
        <v>0.11</v>
      </c>
      <c r="AJ1760" t="str">
        <f t="shared" si="283"/>
        <v/>
      </c>
      <c r="AK1760" t="str">
        <f t="shared" si="277"/>
        <v/>
      </c>
      <c r="AL1760" t="str">
        <f t="shared" si="286"/>
        <v/>
      </c>
    </row>
    <row r="1761" spans="1:39" x14ac:dyDescent="0.2">
      <c r="A1761" t="s">
        <v>30246</v>
      </c>
      <c r="B1761" t="s">
        <v>640</v>
      </c>
      <c r="C1761" t="s">
        <v>30247</v>
      </c>
      <c r="D1761" s="1">
        <v>43822</v>
      </c>
      <c r="E1761" s="1">
        <v>43822</v>
      </c>
      <c r="F1761" t="s">
        <v>39</v>
      </c>
      <c r="I1761">
        <v>100</v>
      </c>
      <c r="J1761">
        <v>0</v>
      </c>
      <c r="K1761">
        <v>0</v>
      </c>
      <c r="L1761">
        <v>868</v>
      </c>
      <c r="M1761">
        <v>868</v>
      </c>
      <c r="N1761" t="s">
        <v>20</v>
      </c>
      <c r="O1761" t="s">
        <v>30248</v>
      </c>
      <c r="P1761" t="s">
        <v>2356</v>
      </c>
      <c r="S1761" t="s">
        <v>33942</v>
      </c>
      <c r="T1761" t="s">
        <v>34233</v>
      </c>
      <c r="AD1761" t="str">
        <f t="shared" si="279"/>
        <v/>
      </c>
      <c r="AE1761" t="str">
        <f t="shared" si="284"/>
        <v/>
      </c>
      <c r="AF1761" t="str">
        <f t="shared" ref="AF1761:AF1824" si="287">IF((S1761&lt;&gt;"tühi")*(F1761&lt;&gt;"Elamumaa")*(G1761&lt;&gt;"Elamumaa")*(H1761&lt;&gt;"Elamumaa"),IF(Z1761=0,"",Z1761),"")</f>
        <v/>
      </c>
      <c r="AG1761" t="str">
        <f t="shared" si="285"/>
        <v/>
      </c>
      <c r="AH1761" t="str">
        <f t="shared" si="282"/>
        <v/>
      </c>
      <c r="AI1761">
        <v>0.11</v>
      </c>
      <c r="AJ1761" t="str">
        <f t="shared" si="283"/>
        <v/>
      </c>
      <c r="AK1761" t="str">
        <f t="shared" ref="AK1761:AK1824" si="288">IF(AE1761="","",AE1761*2.7)</f>
        <v/>
      </c>
      <c r="AL1761" t="str">
        <f t="shared" si="286"/>
        <v/>
      </c>
    </row>
    <row r="1762" spans="1:39" x14ac:dyDescent="0.2">
      <c r="A1762" t="s">
        <v>30222</v>
      </c>
      <c r="B1762" t="s">
        <v>640</v>
      </c>
      <c r="C1762" t="s">
        <v>30223</v>
      </c>
      <c r="D1762" s="1">
        <v>43822</v>
      </c>
      <c r="E1762" s="1">
        <v>43822</v>
      </c>
      <c r="F1762" t="s">
        <v>39</v>
      </c>
      <c r="I1762">
        <v>100</v>
      </c>
      <c r="J1762">
        <v>0</v>
      </c>
      <c r="K1762">
        <v>0</v>
      </c>
      <c r="L1762">
        <v>1050</v>
      </c>
      <c r="M1762">
        <v>1050</v>
      </c>
      <c r="N1762" t="s">
        <v>20</v>
      </c>
      <c r="O1762" t="s">
        <v>30224</v>
      </c>
      <c r="P1762" t="s">
        <v>2356</v>
      </c>
      <c r="S1762" t="s">
        <v>33942</v>
      </c>
      <c r="T1762" t="s">
        <v>34233</v>
      </c>
      <c r="AD1762" t="str">
        <f t="shared" si="279"/>
        <v/>
      </c>
      <c r="AE1762" t="str">
        <f t="shared" si="284"/>
        <v/>
      </c>
      <c r="AF1762" t="str">
        <f t="shared" si="287"/>
        <v/>
      </c>
      <c r="AG1762" t="str">
        <f t="shared" si="285"/>
        <v/>
      </c>
      <c r="AH1762" t="str">
        <f t="shared" si="282"/>
        <v/>
      </c>
      <c r="AI1762">
        <v>0.11</v>
      </c>
      <c r="AJ1762" t="str">
        <f t="shared" si="283"/>
        <v/>
      </c>
      <c r="AK1762" t="str">
        <f t="shared" si="288"/>
        <v/>
      </c>
      <c r="AL1762" t="str">
        <f t="shared" si="286"/>
        <v/>
      </c>
    </row>
    <row r="1763" spans="1:39" x14ac:dyDescent="0.2">
      <c r="A1763" t="s">
        <v>30225</v>
      </c>
      <c r="B1763" t="s">
        <v>640</v>
      </c>
      <c r="C1763" t="s">
        <v>30226</v>
      </c>
      <c r="D1763" s="1">
        <v>43822</v>
      </c>
      <c r="E1763" s="1">
        <v>43822</v>
      </c>
      <c r="F1763" t="s">
        <v>39</v>
      </c>
      <c r="I1763">
        <v>100</v>
      </c>
      <c r="J1763">
        <v>0</v>
      </c>
      <c r="K1763">
        <v>0</v>
      </c>
      <c r="L1763">
        <v>541</v>
      </c>
      <c r="M1763">
        <v>541</v>
      </c>
      <c r="N1763" t="s">
        <v>20</v>
      </c>
      <c r="O1763" t="s">
        <v>30227</v>
      </c>
      <c r="P1763" t="s">
        <v>2356</v>
      </c>
      <c r="S1763" t="s">
        <v>33942</v>
      </c>
      <c r="T1763" t="s">
        <v>34233</v>
      </c>
      <c r="AD1763" t="str">
        <f t="shared" si="279"/>
        <v/>
      </c>
      <c r="AE1763" t="str">
        <f t="shared" si="284"/>
        <v/>
      </c>
      <c r="AF1763" t="str">
        <f t="shared" si="287"/>
        <v/>
      </c>
      <c r="AG1763" t="str">
        <f t="shared" si="285"/>
        <v/>
      </c>
      <c r="AH1763" t="str">
        <f t="shared" si="282"/>
        <v/>
      </c>
      <c r="AI1763">
        <v>0.11</v>
      </c>
      <c r="AJ1763" t="str">
        <f t="shared" si="283"/>
        <v/>
      </c>
      <c r="AK1763" t="str">
        <f t="shared" si="288"/>
        <v/>
      </c>
      <c r="AL1763" t="str">
        <f t="shared" si="286"/>
        <v/>
      </c>
    </row>
    <row r="1764" spans="1:39" x14ac:dyDescent="0.2">
      <c r="A1764" t="s">
        <v>30231</v>
      </c>
      <c r="B1764" t="s">
        <v>640</v>
      </c>
      <c r="C1764" t="s">
        <v>30232</v>
      </c>
      <c r="D1764" s="1">
        <v>43822</v>
      </c>
      <c r="E1764" s="1">
        <v>43822</v>
      </c>
      <c r="F1764" t="s">
        <v>39</v>
      </c>
      <c r="I1764">
        <v>100</v>
      </c>
      <c r="J1764">
        <v>0</v>
      </c>
      <c r="K1764">
        <v>0</v>
      </c>
      <c r="L1764">
        <v>687</v>
      </c>
      <c r="M1764">
        <v>687</v>
      </c>
      <c r="N1764" t="s">
        <v>20</v>
      </c>
      <c r="O1764" t="s">
        <v>30233</v>
      </c>
      <c r="P1764" t="s">
        <v>2356</v>
      </c>
      <c r="S1764" t="s">
        <v>33942</v>
      </c>
      <c r="T1764" t="s">
        <v>34233</v>
      </c>
      <c r="AD1764" t="str">
        <f t="shared" si="279"/>
        <v/>
      </c>
      <c r="AE1764" t="str">
        <f t="shared" si="284"/>
        <v/>
      </c>
      <c r="AF1764" t="str">
        <f t="shared" si="287"/>
        <v/>
      </c>
      <c r="AG1764" t="str">
        <f t="shared" si="285"/>
        <v/>
      </c>
      <c r="AH1764" t="str">
        <f t="shared" si="282"/>
        <v/>
      </c>
      <c r="AI1764">
        <v>0.11</v>
      </c>
      <c r="AJ1764" t="str">
        <f t="shared" si="283"/>
        <v/>
      </c>
      <c r="AK1764" t="str">
        <f t="shared" si="288"/>
        <v/>
      </c>
      <c r="AL1764" t="str">
        <f t="shared" si="286"/>
        <v/>
      </c>
    </row>
    <row r="1765" spans="1:39" x14ac:dyDescent="0.2">
      <c r="A1765" t="s">
        <v>30234</v>
      </c>
      <c r="B1765" t="s">
        <v>640</v>
      </c>
      <c r="C1765" t="s">
        <v>30235</v>
      </c>
      <c r="D1765" s="1">
        <v>43822</v>
      </c>
      <c r="E1765" s="1">
        <v>43822</v>
      </c>
      <c r="F1765" t="s">
        <v>39</v>
      </c>
      <c r="I1765">
        <v>100</v>
      </c>
      <c r="J1765">
        <v>0</v>
      </c>
      <c r="K1765">
        <v>0</v>
      </c>
      <c r="L1765">
        <v>134</v>
      </c>
      <c r="M1765">
        <v>134</v>
      </c>
      <c r="N1765" t="s">
        <v>20</v>
      </c>
      <c r="O1765" t="s">
        <v>30236</v>
      </c>
      <c r="P1765" t="s">
        <v>2356</v>
      </c>
      <c r="S1765" t="s">
        <v>33942</v>
      </c>
      <c r="T1765" t="s">
        <v>34233</v>
      </c>
      <c r="AD1765" t="str">
        <f t="shared" si="279"/>
        <v/>
      </c>
      <c r="AE1765" t="str">
        <f t="shared" si="284"/>
        <v/>
      </c>
      <c r="AF1765" t="str">
        <f t="shared" si="287"/>
        <v/>
      </c>
      <c r="AG1765" t="str">
        <f t="shared" si="285"/>
        <v/>
      </c>
      <c r="AH1765" t="str">
        <f t="shared" si="282"/>
        <v/>
      </c>
      <c r="AI1765">
        <v>0.11</v>
      </c>
      <c r="AJ1765" t="str">
        <f t="shared" si="283"/>
        <v/>
      </c>
      <c r="AK1765" t="str">
        <f t="shared" si="288"/>
        <v/>
      </c>
      <c r="AL1765" t="str">
        <f t="shared" si="286"/>
        <v/>
      </c>
    </row>
    <row r="1766" spans="1:39" x14ac:dyDescent="0.2">
      <c r="A1766" t="s">
        <v>30237</v>
      </c>
      <c r="B1766" t="s">
        <v>640</v>
      </c>
      <c r="C1766" t="s">
        <v>30238</v>
      </c>
      <c r="D1766" s="1">
        <v>43822</v>
      </c>
      <c r="E1766" s="1">
        <v>43822</v>
      </c>
      <c r="F1766" t="s">
        <v>39</v>
      </c>
      <c r="I1766">
        <v>100</v>
      </c>
      <c r="J1766">
        <v>0</v>
      </c>
      <c r="K1766">
        <v>0</v>
      </c>
      <c r="L1766">
        <v>486</v>
      </c>
      <c r="M1766">
        <v>486</v>
      </c>
      <c r="N1766" t="s">
        <v>20</v>
      </c>
      <c r="O1766" t="s">
        <v>30239</v>
      </c>
      <c r="P1766" t="s">
        <v>2356</v>
      </c>
      <c r="S1766" t="s">
        <v>33942</v>
      </c>
      <c r="T1766" t="s">
        <v>34233</v>
      </c>
      <c r="AD1766" t="str">
        <f t="shared" si="279"/>
        <v/>
      </c>
      <c r="AE1766" t="str">
        <f t="shared" si="284"/>
        <v/>
      </c>
      <c r="AF1766" t="str">
        <f t="shared" si="287"/>
        <v/>
      </c>
      <c r="AG1766" t="str">
        <f t="shared" si="285"/>
        <v/>
      </c>
      <c r="AH1766" t="str">
        <f t="shared" si="282"/>
        <v/>
      </c>
      <c r="AI1766">
        <v>0.11</v>
      </c>
      <c r="AJ1766" t="str">
        <f t="shared" si="283"/>
        <v/>
      </c>
      <c r="AK1766" t="str">
        <f t="shared" si="288"/>
        <v/>
      </c>
      <c r="AL1766" t="str">
        <f t="shared" si="286"/>
        <v/>
      </c>
    </row>
    <row r="1767" spans="1:39" x14ac:dyDescent="0.2">
      <c r="A1767" t="s">
        <v>30196</v>
      </c>
      <c r="B1767" t="s">
        <v>640</v>
      </c>
      <c r="C1767" t="s">
        <v>30197</v>
      </c>
      <c r="D1767" s="1">
        <v>43822</v>
      </c>
      <c r="E1767" s="1">
        <v>43822</v>
      </c>
      <c r="F1767" t="s">
        <v>39</v>
      </c>
      <c r="I1767">
        <v>100</v>
      </c>
      <c r="J1767">
        <v>0</v>
      </c>
      <c r="K1767">
        <v>0</v>
      </c>
      <c r="L1767">
        <v>6162</v>
      </c>
      <c r="M1767">
        <v>6162</v>
      </c>
      <c r="N1767" t="s">
        <v>20</v>
      </c>
      <c r="O1767" t="s">
        <v>30198</v>
      </c>
      <c r="P1767" t="s">
        <v>2356</v>
      </c>
      <c r="S1767" t="s">
        <v>33942</v>
      </c>
      <c r="T1767" t="s">
        <v>34233</v>
      </c>
      <c r="AD1767" t="str">
        <f t="shared" si="279"/>
        <v/>
      </c>
      <c r="AE1767" t="str">
        <f t="shared" si="284"/>
        <v/>
      </c>
      <c r="AF1767" t="str">
        <f t="shared" si="287"/>
        <v/>
      </c>
      <c r="AG1767" t="str">
        <f t="shared" si="285"/>
        <v/>
      </c>
      <c r="AH1767" t="str">
        <f t="shared" si="282"/>
        <v/>
      </c>
      <c r="AI1767">
        <v>0.11</v>
      </c>
      <c r="AJ1767" t="str">
        <f t="shared" si="283"/>
        <v/>
      </c>
      <c r="AK1767" t="str">
        <f t="shared" si="288"/>
        <v/>
      </c>
      <c r="AL1767" t="str">
        <f t="shared" si="286"/>
        <v/>
      </c>
    </row>
    <row r="1768" spans="1:39" x14ac:dyDescent="0.2">
      <c r="A1768" t="s">
        <v>30199</v>
      </c>
      <c r="B1768" t="s">
        <v>640</v>
      </c>
      <c r="C1768" t="s">
        <v>30200</v>
      </c>
      <c r="D1768" s="1">
        <v>43822</v>
      </c>
      <c r="E1768" s="1">
        <v>43822</v>
      </c>
      <c r="F1768" t="s">
        <v>39</v>
      </c>
      <c r="I1768">
        <v>100</v>
      </c>
      <c r="J1768">
        <v>0</v>
      </c>
      <c r="K1768">
        <v>0</v>
      </c>
      <c r="L1768">
        <v>4074</v>
      </c>
      <c r="M1768">
        <v>4074</v>
      </c>
      <c r="N1768" t="s">
        <v>20</v>
      </c>
      <c r="O1768" t="s">
        <v>30201</v>
      </c>
      <c r="P1768" t="s">
        <v>2356</v>
      </c>
      <c r="S1768" t="s">
        <v>33942</v>
      </c>
      <c r="T1768" t="s">
        <v>34233</v>
      </c>
      <c r="AD1768" t="str">
        <f t="shared" si="279"/>
        <v/>
      </c>
      <c r="AE1768" t="str">
        <f t="shared" si="284"/>
        <v/>
      </c>
      <c r="AF1768" t="str">
        <f t="shared" si="287"/>
        <v/>
      </c>
      <c r="AG1768" t="str">
        <f t="shared" si="285"/>
        <v/>
      </c>
      <c r="AH1768" t="str">
        <f t="shared" si="282"/>
        <v/>
      </c>
      <c r="AI1768">
        <v>0.11</v>
      </c>
      <c r="AJ1768" t="str">
        <f t="shared" si="283"/>
        <v/>
      </c>
      <c r="AK1768" t="str">
        <f t="shared" si="288"/>
        <v/>
      </c>
      <c r="AL1768" t="str">
        <f t="shared" si="286"/>
        <v/>
      </c>
    </row>
    <row r="1769" spans="1:39" x14ac:dyDescent="0.2">
      <c r="A1769" t="s">
        <v>30240</v>
      </c>
      <c r="B1769" t="s">
        <v>640</v>
      </c>
      <c r="C1769" t="s">
        <v>30241</v>
      </c>
      <c r="D1769" s="1">
        <v>43822</v>
      </c>
      <c r="E1769" s="1">
        <v>43822</v>
      </c>
      <c r="F1769" t="s">
        <v>39</v>
      </c>
      <c r="I1769">
        <v>100</v>
      </c>
      <c r="J1769">
        <v>0</v>
      </c>
      <c r="K1769">
        <v>0</v>
      </c>
      <c r="L1769">
        <v>223</v>
      </c>
      <c r="M1769">
        <v>223</v>
      </c>
      <c r="N1769" t="s">
        <v>20</v>
      </c>
      <c r="O1769" t="s">
        <v>30242</v>
      </c>
      <c r="P1769" t="s">
        <v>2356</v>
      </c>
      <c r="S1769" t="s">
        <v>33942</v>
      </c>
      <c r="T1769" t="s">
        <v>34233</v>
      </c>
      <c r="AD1769" t="str">
        <f t="shared" si="279"/>
        <v/>
      </c>
      <c r="AE1769" t="str">
        <f t="shared" si="284"/>
        <v/>
      </c>
      <c r="AF1769" t="str">
        <f t="shared" si="287"/>
        <v/>
      </c>
      <c r="AG1769" t="str">
        <f t="shared" si="285"/>
        <v/>
      </c>
      <c r="AH1769" t="str">
        <f t="shared" si="282"/>
        <v/>
      </c>
      <c r="AI1769">
        <v>0.11</v>
      </c>
      <c r="AJ1769" t="str">
        <f t="shared" si="283"/>
        <v/>
      </c>
      <c r="AK1769" t="str">
        <f t="shared" si="288"/>
        <v/>
      </c>
      <c r="AL1769" t="str">
        <f t="shared" si="286"/>
        <v/>
      </c>
    </row>
    <row r="1770" spans="1:39" x14ac:dyDescent="0.2">
      <c r="A1770" t="s">
        <v>17926</v>
      </c>
      <c r="B1770" t="s">
        <v>640</v>
      </c>
      <c r="C1770" t="s">
        <v>17927</v>
      </c>
      <c r="D1770" s="1">
        <v>37867</v>
      </c>
      <c r="E1770" s="1">
        <v>44421</v>
      </c>
      <c r="F1770" s="9" t="s">
        <v>39</v>
      </c>
      <c r="I1770">
        <v>100</v>
      </c>
      <c r="J1770">
        <v>0</v>
      </c>
      <c r="K1770">
        <v>0</v>
      </c>
      <c r="L1770">
        <v>1005</v>
      </c>
      <c r="M1770">
        <v>1005</v>
      </c>
      <c r="N1770" t="s">
        <v>20</v>
      </c>
      <c r="O1770" t="s">
        <v>17928</v>
      </c>
      <c r="P1770" t="s">
        <v>28</v>
      </c>
      <c r="S1770" t="s">
        <v>32628</v>
      </c>
      <c r="T1770" t="s">
        <v>34350</v>
      </c>
      <c r="U1770" t="s">
        <v>32794</v>
      </c>
      <c r="V1770" t="s">
        <v>32801</v>
      </c>
      <c r="W1770">
        <v>50</v>
      </c>
      <c r="Y1770">
        <v>1</v>
      </c>
      <c r="AA1770">
        <v>6</v>
      </c>
      <c r="AC1770">
        <v>1</v>
      </c>
      <c r="AD1770" t="str">
        <f t="shared" si="279"/>
        <v/>
      </c>
      <c r="AE1770" t="str">
        <f t="shared" si="284"/>
        <v/>
      </c>
      <c r="AF1770" t="str">
        <f t="shared" si="287"/>
        <v/>
      </c>
      <c r="AG1770">
        <f t="shared" si="285"/>
        <v>1</v>
      </c>
      <c r="AH1770">
        <f t="shared" si="282"/>
        <v>2.7</v>
      </c>
      <c r="AI1770">
        <v>0.11</v>
      </c>
      <c r="AJ1770">
        <f t="shared" si="283"/>
        <v>0.29700000000000004</v>
      </c>
      <c r="AK1770" t="str">
        <f t="shared" si="288"/>
        <v/>
      </c>
      <c r="AL1770" t="str">
        <f t="shared" si="286"/>
        <v/>
      </c>
      <c r="AM1770" t="s">
        <v>33932</v>
      </c>
    </row>
    <row r="1771" spans="1:39" x14ac:dyDescent="0.2">
      <c r="A1771" t="s">
        <v>16427</v>
      </c>
      <c r="B1771" t="s">
        <v>640</v>
      </c>
      <c r="C1771" t="s">
        <v>16428</v>
      </c>
      <c r="D1771" s="1">
        <v>37554</v>
      </c>
      <c r="E1771" s="1">
        <v>43456</v>
      </c>
      <c r="F1771" t="s">
        <v>15352</v>
      </c>
      <c r="G1771" t="s">
        <v>19</v>
      </c>
      <c r="I1771">
        <v>85</v>
      </c>
      <c r="J1771">
        <v>15</v>
      </c>
      <c r="K1771">
        <v>0</v>
      </c>
      <c r="L1771">
        <v>38600</v>
      </c>
      <c r="M1771">
        <v>38622</v>
      </c>
      <c r="N1771" t="s">
        <v>401</v>
      </c>
      <c r="O1771" t="s">
        <v>16429</v>
      </c>
      <c r="P1771" t="s">
        <v>28</v>
      </c>
      <c r="S1771" t="s">
        <v>33942</v>
      </c>
      <c r="T1771" t="s">
        <v>34233</v>
      </c>
      <c r="AD1771" t="str">
        <f t="shared" si="279"/>
        <v/>
      </c>
      <c r="AE1771" s="16">
        <v>1</v>
      </c>
      <c r="AF1771" t="str">
        <f t="shared" si="287"/>
        <v/>
      </c>
      <c r="AG1771" t="str">
        <f t="shared" si="285"/>
        <v/>
      </c>
      <c r="AH1771" t="str">
        <f t="shared" si="282"/>
        <v/>
      </c>
      <c r="AI1771">
        <v>0.11</v>
      </c>
      <c r="AJ1771" t="str">
        <f t="shared" si="283"/>
        <v/>
      </c>
      <c r="AK1771">
        <f t="shared" si="288"/>
        <v>2.7</v>
      </c>
      <c r="AL1771">
        <f t="shared" si="286"/>
        <v>0.29700000000000004</v>
      </c>
    </row>
    <row r="1772" spans="1:39" x14ac:dyDescent="0.2">
      <c r="A1772" t="s">
        <v>14342</v>
      </c>
      <c r="B1772" t="s">
        <v>640</v>
      </c>
      <c r="C1772" t="s">
        <v>14343</v>
      </c>
      <c r="D1772" s="1">
        <v>37160</v>
      </c>
      <c r="E1772" s="1">
        <v>43887</v>
      </c>
      <c r="F1772" t="s">
        <v>39</v>
      </c>
      <c r="I1772">
        <v>100</v>
      </c>
      <c r="J1772">
        <v>0</v>
      </c>
      <c r="K1772">
        <v>0</v>
      </c>
      <c r="L1772">
        <v>31400</v>
      </c>
      <c r="M1772">
        <v>31397</v>
      </c>
      <c r="N1772" t="s">
        <v>401</v>
      </c>
      <c r="O1772" t="s">
        <v>14344</v>
      </c>
      <c r="P1772" t="s">
        <v>28</v>
      </c>
      <c r="S1772" t="s">
        <v>33942</v>
      </c>
      <c r="T1772" t="s">
        <v>34233</v>
      </c>
      <c r="AD1772" t="str">
        <f t="shared" si="279"/>
        <v/>
      </c>
      <c r="AE1772" t="str">
        <f t="shared" ref="AE1772:AE1816" si="289">IF((S1772="tühi")*(AC1772&lt;&gt;""),AC1772,"")</f>
        <v/>
      </c>
      <c r="AF1772" t="str">
        <f t="shared" si="287"/>
        <v/>
      </c>
      <c r="AG1772" t="str">
        <f t="shared" si="285"/>
        <v/>
      </c>
      <c r="AH1772" t="str">
        <f t="shared" si="282"/>
        <v/>
      </c>
      <c r="AI1772">
        <v>0.11</v>
      </c>
      <c r="AJ1772" t="str">
        <f t="shared" si="283"/>
        <v/>
      </c>
      <c r="AK1772" t="str">
        <f t="shared" si="288"/>
        <v/>
      </c>
      <c r="AL1772" t="str">
        <f t="shared" si="286"/>
        <v/>
      </c>
    </row>
    <row r="1773" spans="1:39" x14ac:dyDescent="0.2">
      <c r="A1773" t="s">
        <v>26557</v>
      </c>
      <c r="B1773" t="s">
        <v>640</v>
      </c>
      <c r="C1773" t="s">
        <v>26558</v>
      </c>
      <c r="D1773" s="1">
        <v>41381</v>
      </c>
      <c r="E1773" s="1">
        <v>43456</v>
      </c>
      <c r="F1773" t="s">
        <v>39</v>
      </c>
      <c r="I1773">
        <v>100</v>
      </c>
      <c r="J1773">
        <v>0</v>
      </c>
      <c r="K1773">
        <v>0</v>
      </c>
      <c r="L1773">
        <v>11652</v>
      </c>
      <c r="M1773">
        <v>11652</v>
      </c>
      <c r="N1773" t="s">
        <v>20</v>
      </c>
      <c r="O1773" t="s">
        <v>26559</v>
      </c>
      <c r="P1773" t="s">
        <v>28</v>
      </c>
      <c r="S1773" t="s">
        <v>33942</v>
      </c>
      <c r="T1773" t="s">
        <v>34233</v>
      </c>
      <c r="AD1773" t="str">
        <f t="shared" si="279"/>
        <v/>
      </c>
      <c r="AE1773" t="str">
        <f t="shared" si="289"/>
        <v/>
      </c>
      <c r="AF1773" t="str">
        <f t="shared" si="287"/>
        <v/>
      </c>
      <c r="AG1773" t="str">
        <f t="shared" si="285"/>
        <v/>
      </c>
      <c r="AH1773" t="str">
        <f t="shared" si="282"/>
        <v/>
      </c>
      <c r="AI1773">
        <v>0.11</v>
      </c>
      <c r="AJ1773" t="str">
        <f t="shared" si="283"/>
        <v/>
      </c>
      <c r="AK1773" t="str">
        <f t="shared" si="288"/>
        <v/>
      </c>
      <c r="AL1773" t="str">
        <f t="shared" si="286"/>
        <v/>
      </c>
    </row>
    <row r="1774" spans="1:39" x14ac:dyDescent="0.2">
      <c r="A1774" t="s">
        <v>29910</v>
      </c>
      <c r="B1774" t="s">
        <v>640</v>
      </c>
      <c r="C1774" t="s">
        <v>29911</v>
      </c>
      <c r="D1774" s="1">
        <v>43822</v>
      </c>
      <c r="E1774" s="1">
        <v>43822</v>
      </c>
      <c r="F1774" t="s">
        <v>39</v>
      </c>
      <c r="I1774">
        <v>100</v>
      </c>
      <c r="J1774">
        <v>0</v>
      </c>
      <c r="K1774">
        <v>0</v>
      </c>
      <c r="L1774">
        <v>187</v>
      </c>
      <c r="M1774">
        <v>187</v>
      </c>
      <c r="N1774" t="s">
        <v>20</v>
      </c>
      <c r="O1774" t="s">
        <v>29912</v>
      </c>
      <c r="P1774" t="s">
        <v>2356</v>
      </c>
      <c r="S1774" t="s">
        <v>33942</v>
      </c>
      <c r="T1774" t="s">
        <v>34233</v>
      </c>
      <c r="AD1774" t="str">
        <f t="shared" si="279"/>
        <v/>
      </c>
      <c r="AE1774" t="str">
        <f t="shared" si="289"/>
        <v/>
      </c>
      <c r="AF1774" t="str">
        <f t="shared" si="287"/>
        <v/>
      </c>
      <c r="AG1774" t="str">
        <f t="shared" si="285"/>
        <v/>
      </c>
      <c r="AH1774" t="str">
        <f t="shared" si="282"/>
        <v/>
      </c>
      <c r="AI1774">
        <v>0.11</v>
      </c>
      <c r="AJ1774" t="str">
        <f t="shared" si="283"/>
        <v/>
      </c>
      <c r="AK1774" t="str">
        <f t="shared" si="288"/>
        <v/>
      </c>
      <c r="AL1774" t="str">
        <f t="shared" si="286"/>
        <v/>
      </c>
    </row>
    <row r="1775" spans="1:39" x14ac:dyDescent="0.2">
      <c r="A1775" t="s">
        <v>29733</v>
      </c>
      <c r="B1775" t="s">
        <v>640</v>
      </c>
      <c r="C1775" t="s">
        <v>29734</v>
      </c>
      <c r="D1775" s="1">
        <v>43826</v>
      </c>
      <c r="E1775" s="1">
        <v>43826</v>
      </c>
      <c r="F1775" t="s">
        <v>39</v>
      </c>
      <c r="I1775">
        <v>100</v>
      </c>
      <c r="J1775">
        <v>0</v>
      </c>
      <c r="K1775">
        <v>0</v>
      </c>
      <c r="L1775">
        <v>60100</v>
      </c>
      <c r="M1775">
        <v>60131</v>
      </c>
      <c r="N1775" t="s">
        <v>401</v>
      </c>
      <c r="O1775" t="s">
        <v>29735</v>
      </c>
      <c r="P1775" t="s">
        <v>2356</v>
      </c>
      <c r="S1775" t="s">
        <v>33942</v>
      </c>
      <c r="T1775" t="s">
        <v>34233</v>
      </c>
      <c r="AD1775" t="str">
        <f t="shared" si="279"/>
        <v/>
      </c>
      <c r="AE1775" t="str">
        <f t="shared" si="289"/>
        <v/>
      </c>
      <c r="AF1775" t="str">
        <f t="shared" si="287"/>
        <v/>
      </c>
      <c r="AG1775" t="str">
        <f t="shared" si="285"/>
        <v/>
      </c>
      <c r="AH1775" t="str">
        <f t="shared" si="282"/>
        <v/>
      </c>
      <c r="AI1775">
        <v>0.11</v>
      </c>
      <c r="AJ1775" t="str">
        <f t="shared" si="283"/>
        <v/>
      </c>
      <c r="AK1775" t="str">
        <f t="shared" si="288"/>
        <v/>
      </c>
      <c r="AL1775" t="str">
        <f t="shared" si="286"/>
        <v/>
      </c>
    </row>
    <row r="1776" spans="1:39" x14ac:dyDescent="0.2">
      <c r="A1776" t="s">
        <v>16436</v>
      </c>
      <c r="B1776" t="s">
        <v>640</v>
      </c>
      <c r="C1776" t="s">
        <v>16437</v>
      </c>
      <c r="D1776" s="1">
        <v>37554</v>
      </c>
      <c r="E1776" s="1">
        <v>43456</v>
      </c>
      <c r="F1776" t="s">
        <v>15348</v>
      </c>
      <c r="I1776">
        <v>100</v>
      </c>
      <c r="J1776">
        <v>0</v>
      </c>
      <c r="K1776">
        <v>0</v>
      </c>
      <c r="L1776">
        <v>27800</v>
      </c>
      <c r="M1776">
        <v>27784</v>
      </c>
      <c r="N1776" t="s">
        <v>401</v>
      </c>
      <c r="O1776" t="s">
        <v>16438</v>
      </c>
      <c r="P1776" t="s">
        <v>28</v>
      </c>
      <c r="S1776" t="s">
        <v>33942</v>
      </c>
      <c r="T1776" t="s">
        <v>34233</v>
      </c>
      <c r="AD1776" t="str">
        <f t="shared" si="279"/>
        <v/>
      </c>
      <c r="AE1776" t="str">
        <f t="shared" si="289"/>
        <v/>
      </c>
      <c r="AF1776" t="str">
        <f t="shared" si="287"/>
        <v/>
      </c>
      <c r="AG1776" t="str">
        <f t="shared" si="285"/>
        <v/>
      </c>
      <c r="AH1776" t="str">
        <f t="shared" si="282"/>
        <v/>
      </c>
      <c r="AI1776">
        <v>0.11</v>
      </c>
      <c r="AJ1776" t="str">
        <f t="shared" si="283"/>
        <v/>
      </c>
      <c r="AK1776" t="str">
        <f t="shared" si="288"/>
        <v/>
      </c>
      <c r="AL1776" t="str">
        <f t="shared" si="286"/>
        <v/>
      </c>
    </row>
    <row r="1777" spans="1:38" x14ac:dyDescent="0.2">
      <c r="A1777" t="s">
        <v>15346</v>
      </c>
      <c r="B1777" t="s">
        <v>640</v>
      </c>
      <c r="C1777" t="s">
        <v>15347</v>
      </c>
      <c r="D1777" s="1">
        <v>37397</v>
      </c>
      <c r="E1777" s="1">
        <v>43951</v>
      </c>
      <c r="F1777" t="s">
        <v>15348</v>
      </c>
      <c r="I1777">
        <v>100</v>
      </c>
      <c r="J1777">
        <v>0</v>
      </c>
      <c r="K1777">
        <v>0</v>
      </c>
      <c r="L1777">
        <v>1577</v>
      </c>
      <c r="M1777">
        <v>1577</v>
      </c>
      <c r="N1777" t="s">
        <v>20</v>
      </c>
      <c r="O1777" t="s">
        <v>15349</v>
      </c>
      <c r="P1777" t="s">
        <v>28</v>
      </c>
      <c r="S1777" t="s">
        <v>33942</v>
      </c>
      <c r="T1777" t="s">
        <v>34233</v>
      </c>
      <c r="AD1777" t="str">
        <f t="shared" si="279"/>
        <v/>
      </c>
      <c r="AE1777" t="str">
        <f t="shared" si="289"/>
        <v/>
      </c>
      <c r="AF1777" t="str">
        <f t="shared" si="287"/>
        <v/>
      </c>
      <c r="AG1777" t="str">
        <f t="shared" si="285"/>
        <v/>
      </c>
      <c r="AH1777" t="str">
        <f t="shared" si="282"/>
        <v/>
      </c>
      <c r="AI1777">
        <v>0.11</v>
      </c>
      <c r="AJ1777" t="str">
        <f t="shared" si="283"/>
        <v/>
      </c>
      <c r="AK1777" t="str">
        <f t="shared" si="288"/>
        <v/>
      </c>
      <c r="AL1777" t="str">
        <f t="shared" si="286"/>
        <v/>
      </c>
    </row>
    <row r="1778" spans="1:38" x14ac:dyDescent="0.2">
      <c r="A1778" t="s">
        <v>16975</v>
      </c>
      <c r="B1778" t="s">
        <v>640</v>
      </c>
      <c r="C1778" t="s">
        <v>16976</v>
      </c>
      <c r="D1778" s="1">
        <v>37596</v>
      </c>
      <c r="E1778" s="1">
        <v>43456</v>
      </c>
      <c r="F1778" t="s">
        <v>39</v>
      </c>
      <c r="I1778">
        <v>100</v>
      </c>
      <c r="J1778">
        <v>0</v>
      </c>
      <c r="K1778">
        <v>0</v>
      </c>
      <c r="L1778">
        <v>7425</v>
      </c>
      <c r="M1778">
        <v>7425</v>
      </c>
      <c r="N1778" t="s">
        <v>20</v>
      </c>
      <c r="O1778" t="s">
        <v>16925</v>
      </c>
      <c r="P1778" t="s">
        <v>28</v>
      </c>
      <c r="S1778" t="s">
        <v>33942</v>
      </c>
      <c r="T1778" t="s">
        <v>34233</v>
      </c>
      <c r="AD1778" t="str">
        <f t="shared" si="279"/>
        <v/>
      </c>
      <c r="AE1778" t="str">
        <f t="shared" si="289"/>
        <v/>
      </c>
      <c r="AF1778" t="str">
        <f t="shared" si="287"/>
        <v/>
      </c>
      <c r="AG1778" t="str">
        <f t="shared" si="285"/>
        <v/>
      </c>
      <c r="AH1778" t="str">
        <f t="shared" si="282"/>
        <v/>
      </c>
      <c r="AI1778">
        <v>0.11</v>
      </c>
      <c r="AJ1778" t="str">
        <f t="shared" si="283"/>
        <v/>
      </c>
      <c r="AK1778" t="str">
        <f t="shared" si="288"/>
        <v/>
      </c>
      <c r="AL1778" t="str">
        <f t="shared" si="286"/>
        <v/>
      </c>
    </row>
    <row r="1779" spans="1:38" x14ac:dyDescent="0.2">
      <c r="A1779" t="s">
        <v>14353</v>
      </c>
      <c r="B1779" t="s">
        <v>640</v>
      </c>
      <c r="C1779" t="s">
        <v>14354</v>
      </c>
      <c r="D1779" s="1">
        <v>37160</v>
      </c>
      <c r="E1779" s="1">
        <v>43951</v>
      </c>
      <c r="F1779" t="s">
        <v>39</v>
      </c>
      <c r="I1779">
        <v>100</v>
      </c>
      <c r="J1779">
        <v>0</v>
      </c>
      <c r="K1779">
        <v>0</v>
      </c>
      <c r="L1779">
        <v>13490</v>
      </c>
      <c r="M1779">
        <v>13490</v>
      </c>
      <c r="N1779" t="s">
        <v>20</v>
      </c>
      <c r="O1779" t="s">
        <v>14355</v>
      </c>
      <c r="P1779" t="s">
        <v>28</v>
      </c>
      <c r="S1779" t="s">
        <v>33942</v>
      </c>
      <c r="T1779" t="s">
        <v>34233</v>
      </c>
      <c r="AD1779" t="str">
        <f t="shared" si="279"/>
        <v/>
      </c>
      <c r="AE1779" t="str">
        <f t="shared" si="289"/>
        <v/>
      </c>
      <c r="AF1779" t="str">
        <f t="shared" si="287"/>
        <v/>
      </c>
      <c r="AG1779" t="str">
        <f t="shared" si="285"/>
        <v/>
      </c>
      <c r="AH1779" t="str">
        <f t="shared" si="282"/>
        <v/>
      </c>
      <c r="AI1779">
        <v>0.11</v>
      </c>
      <c r="AJ1779" t="str">
        <f t="shared" si="283"/>
        <v/>
      </c>
      <c r="AK1779" t="str">
        <f t="shared" si="288"/>
        <v/>
      </c>
      <c r="AL1779" t="str">
        <f t="shared" si="286"/>
        <v/>
      </c>
    </row>
    <row r="1780" spans="1:38" x14ac:dyDescent="0.2">
      <c r="A1780" t="s">
        <v>26006</v>
      </c>
      <c r="B1780" t="s">
        <v>640</v>
      </c>
      <c r="C1780" t="s">
        <v>26007</v>
      </c>
      <c r="D1780" s="1">
        <v>40714</v>
      </c>
      <c r="E1780" s="1">
        <v>43456</v>
      </c>
      <c r="F1780" t="s">
        <v>19</v>
      </c>
      <c r="I1780">
        <v>100</v>
      </c>
      <c r="J1780">
        <v>0</v>
      </c>
      <c r="K1780">
        <v>0</v>
      </c>
      <c r="L1780">
        <v>778</v>
      </c>
      <c r="M1780">
        <v>778</v>
      </c>
      <c r="N1780" t="s">
        <v>20</v>
      </c>
      <c r="O1780" t="s">
        <v>26008</v>
      </c>
      <c r="P1780" t="s">
        <v>28</v>
      </c>
      <c r="S1780" t="s">
        <v>32627</v>
      </c>
      <c r="T1780" t="s">
        <v>34446</v>
      </c>
      <c r="U1780" t="s">
        <v>32813</v>
      </c>
      <c r="V1780" t="s">
        <v>32803</v>
      </c>
      <c r="W1780">
        <v>125</v>
      </c>
      <c r="X1780">
        <v>1</v>
      </c>
      <c r="Y1780">
        <v>1</v>
      </c>
      <c r="Z1780">
        <v>125</v>
      </c>
      <c r="AD1780" t="str">
        <f t="shared" si="279"/>
        <v/>
      </c>
      <c r="AE1780" t="str">
        <f t="shared" si="289"/>
        <v/>
      </c>
      <c r="AF1780" t="str">
        <f t="shared" si="287"/>
        <v/>
      </c>
      <c r="AG1780" t="str">
        <f t="shared" si="285"/>
        <v/>
      </c>
      <c r="AH1780" t="str">
        <f t="shared" si="282"/>
        <v/>
      </c>
      <c r="AI1780">
        <v>0.11</v>
      </c>
      <c r="AJ1780" t="str">
        <f t="shared" si="283"/>
        <v/>
      </c>
      <c r="AK1780" t="str">
        <f t="shared" si="288"/>
        <v/>
      </c>
      <c r="AL1780" t="str">
        <f t="shared" si="286"/>
        <v/>
      </c>
    </row>
    <row r="1781" spans="1:38" x14ac:dyDescent="0.2">
      <c r="A1781" t="s">
        <v>26012</v>
      </c>
      <c r="B1781" t="s">
        <v>640</v>
      </c>
      <c r="C1781" t="s">
        <v>26013</v>
      </c>
      <c r="D1781" s="1">
        <v>40714</v>
      </c>
      <c r="E1781" s="1">
        <v>43456</v>
      </c>
      <c r="F1781" t="s">
        <v>889</v>
      </c>
      <c r="I1781">
        <v>100</v>
      </c>
      <c r="J1781">
        <v>0</v>
      </c>
      <c r="K1781">
        <v>0</v>
      </c>
      <c r="L1781">
        <v>158</v>
      </c>
      <c r="M1781">
        <v>158</v>
      </c>
      <c r="N1781" t="s">
        <v>20</v>
      </c>
      <c r="O1781" t="s">
        <v>26014</v>
      </c>
      <c r="P1781" t="s">
        <v>28</v>
      </c>
      <c r="S1781" t="s">
        <v>33942</v>
      </c>
      <c r="T1781" t="s">
        <v>34233</v>
      </c>
      <c r="V1781" t="s">
        <v>32803</v>
      </c>
      <c r="AD1781" t="str">
        <f t="shared" si="279"/>
        <v/>
      </c>
      <c r="AE1781" t="str">
        <f t="shared" si="289"/>
        <v/>
      </c>
      <c r="AF1781" t="str">
        <f t="shared" si="287"/>
        <v/>
      </c>
      <c r="AG1781" t="str">
        <f t="shared" si="285"/>
        <v/>
      </c>
      <c r="AH1781" t="str">
        <f t="shared" si="282"/>
        <v/>
      </c>
      <c r="AI1781">
        <v>0.11</v>
      </c>
      <c r="AJ1781" t="str">
        <f t="shared" si="283"/>
        <v/>
      </c>
      <c r="AK1781" t="str">
        <f t="shared" si="288"/>
        <v/>
      </c>
      <c r="AL1781" t="str">
        <f t="shared" si="286"/>
        <v/>
      </c>
    </row>
    <row r="1782" spans="1:38" x14ac:dyDescent="0.2">
      <c r="A1782" t="s">
        <v>19144</v>
      </c>
      <c r="B1782" t="s">
        <v>640</v>
      </c>
      <c r="C1782" t="s">
        <v>19145</v>
      </c>
      <c r="D1782" s="1">
        <v>38103</v>
      </c>
      <c r="E1782" s="1">
        <v>43951</v>
      </c>
      <c r="F1782" t="s">
        <v>19</v>
      </c>
      <c r="I1782">
        <v>100</v>
      </c>
      <c r="J1782">
        <v>0</v>
      </c>
      <c r="K1782">
        <v>0</v>
      </c>
      <c r="L1782">
        <v>691</v>
      </c>
      <c r="M1782">
        <v>691</v>
      </c>
      <c r="N1782" t="s">
        <v>20</v>
      </c>
      <c r="O1782" t="s">
        <v>19146</v>
      </c>
      <c r="P1782" t="s">
        <v>28</v>
      </c>
      <c r="S1782" t="s">
        <v>33800</v>
      </c>
      <c r="T1782" t="s">
        <v>34349</v>
      </c>
      <c r="AD1782" t="str">
        <f t="shared" si="279"/>
        <v/>
      </c>
      <c r="AE1782" t="str">
        <f t="shared" si="289"/>
        <v/>
      </c>
      <c r="AF1782" t="str">
        <f t="shared" si="287"/>
        <v/>
      </c>
      <c r="AG1782" s="17">
        <v>1</v>
      </c>
      <c r="AH1782">
        <f t="shared" si="282"/>
        <v>2.7</v>
      </c>
      <c r="AI1782">
        <v>0.11</v>
      </c>
      <c r="AJ1782">
        <f t="shared" si="283"/>
        <v>0.29700000000000004</v>
      </c>
      <c r="AK1782" t="str">
        <f t="shared" si="288"/>
        <v/>
      </c>
      <c r="AL1782" t="str">
        <f t="shared" si="286"/>
        <v/>
      </c>
    </row>
    <row r="1783" spans="1:38" x14ac:dyDescent="0.2">
      <c r="A1783" t="s">
        <v>30574</v>
      </c>
      <c r="B1783" t="s">
        <v>640</v>
      </c>
      <c r="C1783" t="s">
        <v>30575</v>
      </c>
      <c r="D1783" s="1">
        <v>43859</v>
      </c>
      <c r="E1783" s="1">
        <v>44546</v>
      </c>
      <c r="F1783" t="s">
        <v>889</v>
      </c>
      <c r="I1783">
        <v>100</v>
      </c>
      <c r="J1783">
        <v>0</v>
      </c>
      <c r="K1783">
        <v>0</v>
      </c>
      <c r="L1783">
        <v>10241</v>
      </c>
      <c r="M1783">
        <v>10241</v>
      </c>
      <c r="N1783" t="s">
        <v>20</v>
      </c>
      <c r="O1783" t="s">
        <v>30576</v>
      </c>
      <c r="P1783" t="s">
        <v>44</v>
      </c>
      <c r="S1783" t="s">
        <v>33942</v>
      </c>
      <c r="T1783" t="s">
        <v>34233</v>
      </c>
      <c r="AD1783" t="str">
        <f t="shared" si="279"/>
        <v/>
      </c>
      <c r="AE1783" t="str">
        <f t="shared" si="289"/>
        <v/>
      </c>
      <c r="AF1783" t="str">
        <f t="shared" si="287"/>
        <v/>
      </c>
      <c r="AG1783" t="str">
        <f>IF((S1783&lt;&gt;"tühi")*(AC1783&lt;&gt;""),AC1783,"")</f>
        <v/>
      </c>
      <c r="AH1783" t="str">
        <f t="shared" si="282"/>
        <v/>
      </c>
      <c r="AI1783">
        <v>0.11</v>
      </c>
      <c r="AJ1783" t="str">
        <f t="shared" si="283"/>
        <v/>
      </c>
      <c r="AK1783" t="str">
        <f t="shared" si="288"/>
        <v/>
      </c>
      <c r="AL1783" t="str">
        <f t="shared" si="286"/>
        <v/>
      </c>
    </row>
    <row r="1784" spans="1:38" x14ac:dyDescent="0.2">
      <c r="A1784" t="s">
        <v>19140</v>
      </c>
      <c r="B1784" t="s">
        <v>640</v>
      </c>
      <c r="C1784" t="s">
        <v>735</v>
      </c>
      <c r="D1784" s="1">
        <v>38103</v>
      </c>
      <c r="E1784" s="1">
        <v>43456</v>
      </c>
      <c r="F1784" t="s">
        <v>19</v>
      </c>
      <c r="I1784">
        <v>100</v>
      </c>
      <c r="J1784">
        <v>0</v>
      </c>
      <c r="K1784">
        <v>0</v>
      </c>
      <c r="L1784">
        <v>23500</v>
      </c>
      <c r="M1784">
        <v>23481</v>
      </c>
      <c r="N1784" t="s">
        <v>401</v>
      </c>
      <c r="O1784" t="s">
        <v>19141</v>
      </c>
      <c r="P1784" t="s">
        <v>28</v>
      </c>
      <c r="S1784" t="s">
        <v>33809</v>
      </c>
      <c r="T1784" t="s">
        <v>34349</v>
      </c>
      <c r="AD1784" t="str">
        <f t="shared" si="279"/>
        <v/>
      </c>
      <c r="AE1784" t="str">
        <f t="shared" si="289"/>
        <v/>
      </c>
      <c r="AF1784" t="str">
        <f t="shared" si="287"/>
        <v/>
      </c>
      <c r="AG1784" s="17">
        <v>1</v>
      </c>
      <c r="AH1784">
        <f t="shared" si="282"/>
        <v>2.7</v>
      </c>
      <c r="AI1784">
        <v>0.11</v>
      </c>
      <c r="AJ1784">
        <f t="shared" si="283"/>
        <v>0.29700000000000004</v>
      </c>
      <c r="AK1784" t="str">
        <f t="shared" si="288"/>
        <v/>
      </c>
      <c r="AL1784" t="str">
        <f t="shared" si="286"/>
        <v/>
      </c>
    </row>
    <row r="1785" spans="1:38" x14ac:dyDescent="0.2">
      <c r="A1785" t="s">
        <v>19142</v>
      </c>
      <c r="B1785" t="s">
        <v>640</v>
      </c>
      <c r="C1785" t="s">
        <v>735</v>
      </c>
      <c r="D1785" s="1">
        <v>38103</v>
      </c>
      <c r="E1785" s="1">
        <v>43456</v>
      </c>
      <c r="F1785" t="s">
        <v>39</v>
      </c>
      <c r="I1785">
        <v>100</v>
      </c>
      <c r="J1785">
        <v>0</v>
      </c>
      <c r="K1785">
        <v>0</v>
      </c>
      <c r="L1785">
        <v>13021</v>
      </c>
      <c r="M1785">
        <v>13021</v>
      </c>
      <c r="N1785" t="s">
        <v>20</v>
      </c>
      <c r="O1785" t="s">
        <v>19141</v>
      </c>
      <c r="P1785" t="s">
        <v>28</v>
      </c>
      <c r="S1785" t="s">
        <v>33942</v>
      </c>
      <c r="T1785" t="s">
        <v>34233</v>
      </c>
      <c r="AD1785" t="str">
        <f t="shared" si="279"/>
        <v/>
      </c>
      <c r="AE1785" t="str">
        <f t="shared" si="289"/>
        <v/>
      </c>
      <c r="AF1785" t="str">
        <f t="shared" si="287"/>
        <v/>
      </c>
      <c r="AG1785" t="str">
        <f t="shared" ref="AG1785:AG1803" si="290">IF((S1785&lt;&gt;"tühi")*(AC1785&lt;&gt;""),AC1785,"")</f>
        <v/>
      </c>
      <c r="AH1785" t="str">
        <f t="shared" si="282"/>
        <v/>
      </c>
      <c r="AI1785">
        <v>0.11</v>
      </c>
      <c r="AJ1785" t="str">
        <f t="shared" si="283"/>
        <v/>
      </c>
      <c r="AK1785" t="str">
        <f t="shared" si="288"/>
        <v/>
      </c>
      <c r="AL1785" t="str">
        <f t="shared" si="286"/>
        <v/>
      </c>
    </row>
    <row r="1786" spans="1:38" x14ac:dyDescent="0.2">
      <c r="A1786" t="s">
        <v>29925</v>
      </c>
      <c r="B1786" t="s">
        <v>640</v>
      </c>
      <c r="C1786" t="s">
        <v>29926</v>
      </c>
      <c r="D1786" s="1">
        <v>43826</v>
      </c>
      <c r="E1786" s="1">
        <v>44560</v>
      </c>
      <c r="F1786" t="s">
        <v>39</v>
      </c>
      <c r="I1786">
        <v>100</v>
      </c>
      <c r="J1786">
        <v>0</v>
      </c>
      <c r="K1786">
        <v>0</v>
      </c>
      <c r="L1786">
        <v>108700</v>
      </c>
      <c r="M1786">
        <v>108738</v>
      </c>
      <c r="N1786" t="s">
        <v>401</v>
      </c>
      <c r="O1786" t="s">
        <v>29927</v>
      </c>
      <c r="P1786" t="s">
        <v>2356</v>
      </c>
      <c r="S1786" t="s">
        <v>33942</v>
      </c>
      <c r="T1786" t="s">
        <v>34233</v>
      </c>
      <c r="AD1786" t="str">
        <f t="shared" si="279"/>
        <v/>
      </c>
      <c r="AE1786" t="str">
        <f t="shared" si="289"/>
        <v/>
      </c>
      <c r="AF1786" t="str">
        <f t="shared" si="287"/>
        <v/>
      </c>
      <c r="AG1786" t="str">
        <f t="shared" si="290"/>
        <v/>
      </c>
      <c r="AH1786" t="str">
        <f t="shared" si="282"/>
        <v/>
      </c>
      <c r="AI1786">
        <v>0.11</v>
      </c>
      <c r="AJ1786" t="str">
        <f t="shared" si="283"/>
        <v/>
      </c>
      <c r="AK1786" t="str">
        <f t="shared" si="288"/>
        <v/>
      </c>
      <c r="AL1786" t="str">
        <f t="shared" si="286"/>
        <v/>
      </c>
    </row>
    <row r="1787" spans="1:38" x14ac:dyDescent="0.2">
      <c r="A1787" t="s">
        <v>29994</v>
      </c>
      <c r="B1787" t="s">
        <v>640</v>
      </c>
      <c r="C1787" t="s">
        <v>29995</v>
      </c>
      <c r="D1787" s="1">
        <v>43822</v>
      </c>
      <c r="E1787" s="1">
        <v>43822</v>
      </c>
      <c r="F1787" t="s">
        <v>39</v>
      </c>
      <c r="I1787">
        <v>100</v>
      </c>
      <c r="J1787">
        <v>0</v>
      </c>
      <c r="K1787">
        <v>0</v>
      </c>
      <c r="L1787">
        <v>6049</v>
      </c>
      <c r="M1787">
        <v>6049</v>
      </c>
      <c r="N1787" t="s">
        <v>20</v>
      </c>
      <c r="O1787" t="s">
        <v>29996</v>
      </c>
      <c r="P1787" t="s">
        <v>2356</v>
      </c>
      <c r="S1787" t="s">
        <v>33942</v>
      </c>
      <c r="T1787" t="s">
        <v>34233</v>
      </c>
      <c r="AD1787" t="str">
        <f t="shared" ref="AD1787:AD1850" si="291">IF((S1787="tühi")*(F1787&lt;&gt;"Elamumaa")*(G1787&lt;&gt;"Elamumaa")*(H1787&lt;&gt;"Elamumaa"),IF(Z1787=0,"",Z1787),"")</f>
        <v/>
      </c>
      <c r="AE1787" t="str">
        <f t="shared" si="289"/>
        <v/>
      </c>
      <c r="AF1787" t="str">
        <f t="shared" si="287"/>
        <v/>
      </c>
      <c r="AG1787" t="str">
        <f t="shared" si="290"/>
        <v/>
      </c>
      <c r="AH1787" t="str">
        <f t="shared" si="282"/>
        <v/>
      </c>
      <c r="AI1787">
        <v>0.11</v>
      </c>
      <c r="AJ1787" t="str">
        <f t="shared" si="283"/>
        <v/>
      </c>
      <c r="AK1787" t="str">
        <f t="shared" si="288"/>
        <v/>
      </c>
      <c r="AL1787" t="str">
        <f t="shared" si="286"/>
        <v/>
      </c>
    </row>
    <row r="1788" spans="1:38" x14ac:dyDescent="0.2">
      <c r="A1788" t="s">
        <v>29997</v>
      </c>
      <c r="B1788" t="s">
        <v>640</v>
      </c>
      <c r="C1788" t="s">
        <v>29998</v>
      </c>
      <c r="D1788" s="1">
        <v>43822</v>
      </c>
      <c r="E1788" s="1">
        <v>43822</v>
      </c>
      <c r="F1788" t="s">
        <v>39</v>
      </c>
      <c r="I1788">
        <v>100</v>
      </c>
      <c r="J1788">
        <v>0</v>
      </c>
      <c r="K1788">
        <v>0</v>
      </c>
      <c r="L1788">
        <v>514</v>
      </c>
      <c r="M1788">
        <v>514</v>
      </c>
      <c r="N1788" t="s">
        <v>20</v>
      </c>
      <c r="O1788" t="s">
        <v>29999</v>
      </c>
      <c r="P1788" t="s">
        <v>2356</v>
      </c>
      <c r="S1788" t="s">
        <v>33942</v>
      </c>
      <c r="T1788" t="s">
        <v>34233</v>
      </c>
      <c r="AD1788" t="str">
        <f t="shared" si="291"/>
        <v/>
      </c>
      <c r="AE1788" t="str">
        <f t="shared" si="289"/>
        <v/>
      </c>
      <c r="AF1788" t="str">
        <f t="shared" si="287"/>
        <v/>
      </c>
      <c r="AG1788" t="str">
        <f t="shared" si="290"/>
        <v/>
      </c>
      <c r="AH1788" t="str">
        <f t="shared" si="282"/>
        <v/>
      </c>
      <c r="AI1788">
        <v>0.11</v>
      </c>
      <c r="AJ1788" t="str">
        <f t="shared" si="283"/>
        <v/>
      </c>
      <c r="AK1788" t="str">
        <f t="shared" si="288"/>
        <v/>
      </c>
      <c r="AL1788" t="str">
        <f t="shared" si="286"/>
        <v/>
      </c>
    </row>
    <row r="1789" spans="1:38" x14ac:dyDescent="0.2">
      <c r="A1789" t="s">
        <v>30018</v>
      </c>
      <c r="B1789" t="s">
        <v>640</v>
      </c>
      <c r="C1789" t="s">
        <v>30019</v>
      </c>
      <c r="D1789" s="1">
        <v>43822</v>
      </c>
      <c r="E1789" s="1">
        <v>43822</v>
      </c>
      <c r="F1789" t="s">
        <v>39</v>
      </c>
      <c r="I1789">
        <v>100</v>
      </c>
      <c r="J1789">
        <v>0</v>
      </c>
      <c r="K1789">
        <v>0</v>
      </c>
      <c r="L1789">
        <v>401</v>
      </c>
      <c r="M1789">
        <v>401</v>
      </c>
      <c r="N1789" t="s">
        <v>20</v>
      </c>
      <c r="O1789" t="s">
        <v>30020</v>
      </c>
      <c r="P1789" t="s">
        <v>2356</v>
      </c>
      <c r="S1789" t="s">
        <v>33942</v>
      </c>
      <c r="T1789" t="s">
        <v>34233</v>
      </c>
      <c r="AD1789" t="str">
        <f t="shared" si="291"/>
        <v/>
      </c>
      <c r="AE1789" t="str">
        <f t="shared" si="289"/>
        <v/>
      </c>
      <c r="AF1789" t="str">
        <f t="shared" si="287"/>
        <v/>
      </c>
      <c r="AG1789" t="str">
        <f t="shared" si="290"/>
        <v/>
      </c>
      <c r="AH1789" t="str">
        <f t="shared" si="282"/>
        <v/>
      </c>
      <c r="AI1789">
        <v>0.11</v>
      </c>
      <c r="AJ1789" t="str">
        <f t="shared" si="283"/>
        <v/>
      </c>
      <c r="AK1789" t="str">
        <f t="shared" si="288"/>
        <v/>
      </c>
      <c r="AL1789" t="str">
        <f t="shared" si="286"/>
        <v/>
      </c>
    </row>
    <row r="1790" spans="1:38" x14ac:dyDescent="0.2">
      <c r="A1790" t="s">
        <v>30027</v>
      </c>
      <c r="B1790" t="s">
        <v>640</v>
      </c>
      <c r="C1790" t="s">
        <v>30028</v>
      </c>
      <c r="D1790" s="1">
        <v>43822</v>
      </c>
      <c r="E1790" s="1">
        <v>43822</v>
      </c>
      <c r="F1790" t="s">
        <v>39</v>
      </c>
      <c r="I1790">
        <v>100</v>
      </c>
      <c r="J1790">
        <v>0</v>
      </c>
      <c r="K1790">
        <v>0</v>
      </c>
      <c r="L1790">
        <v>1664</v>
      </c>
      <c r="M1790">
        <v>1664</v>
      </c>
      <c r="N1790" t="s">
        <v>20</v>
      </c>
      <c r="O1790" t="s">
        <v>30029</v>
      </c>
      <c r="P1790" t="s">
        <v>2356</v>
      </c>
      <c r="S1790" t="s">
        <v>33942</v>
      </c>
      <c r="T1790" t="s">
        <v>34233</v>
      </c>
      <c r="AD1790" t="str">
        <f t="shared" si="291"/>
        <v/>
      </c>
      <c r="AE1790" t="str">
        <f t="shared" si="289"/>
        <v/>
      </c>
      <c r="AF1790" t="str">
        <f t="shared" si="287"/>
        <v/>
      </c>
      <c r="AG1790" t="str">
        <f t="shared" si="290"/>
        <v/>
      </c>
      <c r="AH1790" t="str">
        <f t="shared" si="282"/>
        <v/>
      </c>
      <c r="AI1790">
        <v>0.11</v>
      </c>
      <c r="AJ1790" t="str">
        <f t="shared" si="283"/>
        <v/>
      </c>
      <c r="AK1790" t="str">
        <f t="shared" si="288"/>
        <v/>
      </c>
      <c r="AL1790" t="str">
        <f t="shared" si="286"/>
        <v/>
      </c>
    </row>
    <row r="1791" spans="1:38" x14ac:dyDescent="0.2">
      <c r="A1791" t="s">
        <v>30030</v>
      </c>
      <c r="B1791" t="s">
        <v>640</v>
      </c>
      <c r="C1791" t="s">
        <v>30031</v>
      </c>
      <c r="D1791" s="1">
        <v>43822</v>
      </c>
      <c r="E1791" s="1">
        <v>43822</v>
      </c>
      <c r="F1791" t="s">
        <v>39</v>
      </c>
      <c r="I1791">
        <v>100</v>
      </c>
      <c r="J1791">
        <v>0</v>
      </c>
      <c r="K1791">
        <v>0</v>
      </c>
      <c r="L1791">
        <v>416</v>
      </c>
      <c r="M1791">
        <v>416</v>
      </c>
      <c r="N1791" t="s">
        <v>20</v>
      </c>
      <c r="O1791" t="s">
        <v>30032</v>
      </c>
      <c r="P1791" t="s">
        <v>2356</v>
      </c>
      <c r="S1791" t="s">
        <v>33942</v>
      </c>
      <c r="T1791" t="s">
        <v>34233</v>
      </c>
      <c r="AD1791" t="str">
        <f t="shared" si="291"/>
        <v/>
      </c>
      <c r="AE1791" t="str">
        <f t="shared" si="289"/>
        <v/>
      </c>
      <c r="AF1791" t="str">
        <f t="shared" si="287"/>
        <v/>
      </c>
      <c r="AG1791" t="str">
        <f t="shared" si="290"/>
        <v/>
      </c>
      <c r="AH1791" t="str">
        <f t="shared" si="282"/>
        <v/>
      </c>
      <c r="AI1791">
        <v>0.11</v>
      </c>
      <c r="AJ1791" t="str">
        <f t="shared" si="283"/>
        <v/>
      </c>
      <c r="AK1791" t="str">
        <f t="shared" si="288"/>
        <v/>
      </c>
      <c r="AL1791" t="str">
        <f t="shared" si="286"/>
        <v/>
      </c>
    </row>
    <row r="1792" spans="1:38" x14ac:dyDescent="0.2">
      <c r="A1792" t="s">
        <v>30041</v>
      </c>
      <c r="B1792" t="s">
        <v>640</v>
      </c>
      <c r="C1792" t="s">
        <v>30042</v>
      </c>
      <c r="D1792" s="1">
        <v>43822</v>
      </c>
      <c r="E1792" s="1">
        <v>43822</v>
      </c>
      <c r="F1792" t="s">
        <v>39</v>
      </c>
      <c r="I1792">
        <v>100</v>
      </c>
      <c r="J1792">
        <v>0</v>
      </c>
      <c r="K1792">
        <v>0</v>
      </c>
      <c r="L1792">
        <v>837</v>
      </c>
      <c r="M1792">
        <v>837</v>
      </c>
      <c r="N1792" t="s">
        <v>20</v>
      </c>
      <c r="O1792" t="s">
        <v>30043</v>
      </c>
      <c r="P1792" t="s">
        <v>2356</v>
      </c>
      <c r="S1792" t="s">
        <v>33942</v>
      </c>
      <c r="T1792" t="s">
        <v>34233</v>
      </c>
      <c r="AD1792" t="str">
        <f t="shared" si="291"/>
        <v/>
      </c>
      <c r="AE1792" t="str">
        <f t="shared" si="289"/>
        <v/>
      </c>
      <c r="AF1792" t="str">
        <f t="shared" si="287"/>
        <v/>
      </c>
      <c r="AG1792" t="str">
        <f t="shared" si="290"/>
        <v/>
      </c>
      <c r="AH1792" t="str">
        <f t="shared" si="282"/>
        <v/>
      </c>
      <c r="AI1792">
        <v>0.11</v>
      </c>
      <c r="AJ1792" t="str">
        <f t="shared" si="283"/>
        <v/>
      </c>
      <c r="AK1792" t="str">
        <f t="shared" si="288"/>
        <v/>
      </c>
      <c r="AL1792" t="str">
        <f t="shared" si="286"/>
        <v/>
      </c>
    </row>
    <row r="1793" spans="1:38" x14ac:dyDescent="0.2">
      <c r="A1793" t="s">
        <v>30044</v>
      </c>
      <c r="B1793" t="s">
        <v>640</v>
      </c>
      <c r="C1793" t="s">
        <v>30045</v>
      </c>
      <c r="D1793" s="1">
        <v>43822</v>
      </c>
      <c r="E1793" s="1">
        <v>43822</v>
      </c>
      <c r="F1793" t="s">
        <v>39</v>
      </c>
      <c r="I1793">
        <v>100</v>
      </c>
      <c r="J1793">
        <v>0</v>
      </c>
      <c r="K1793">
        <v>0</v>
      </c>
      <c r="L1793">
        <v>288</v>
      </c>
      <c r="M1793">
        <v>288</v>
      </c>
      <c r="N1793" t="s">
        <v>20</v>
      </c>
      <c r="O1793" t="s">
        <v>30046</v>
      </c>
      <c r="P1793" t="s">
        <v>2356</v>
      </c>
      <c r="S1793" t="s">
        <v>33942</v>
      </c>
      <c r="T1793" t="s">
        <v>34233</v>
      </c>
      <c r="AD1793" t="str">
        <f t="shared" si="291"/>
        <v/>
      </c>
      <c r="AE1793" t="str">
        <f t="shared" si="289"/>
        <v/>
      </c>
      <c r="AF1793" t="str">
        <f t="shared" si="287"/>
        <v/>
      </c>
      <c r="AG1793" t="str">
        <f t="shared" si="290"/>
        <v/>
      </c>
      <c r="AH1793" t="str">
        <f t="shared" si="282"/>
        <v/>
      </c>
      <c r="AI1793">
        <v>0.11</v>
      </c>
      <c r="AJ1793" t="str">
        <f t="shared" si="283"/>
        <v/>
      </c>
      <c r="AK1793" t="str">
        <f t="shared" si="288"/>
        <v/>
      </c>
      <c r="AL1793" t="str">
        <f t="shared" si="286"/>
        <v/>
      </c>
    </row>
    <row r="1794" spans="1:38" x14ac:dyDescent="0.2">
      <c r="A1794" t="s">
        <v>29919</v>
      </c>
      <c r="B1794" t="s">
        <v>640</v>
      </c>
      <c r="C1794" t="s">
        <v>29920</v>
      </c>
      <c r="D1794" s="1">
        <v>43826</v>
      </c>
      <c r="E1794" s="1">
        <v>43826</v>
      </c>
      <c r="F1794" t="s">
        <v>39</v>
      </c>
      <c r="I1794">
        <v>100</v>
      </c>
      <c r="J1794">
        <v>0</v>
      </c>
      <c r="K1794">
        <v>0</v>
      </c>
      <c r="L1794">
        <v>50300</v>
      </c>
      <c r="M1794">
        <v>50293</v>
      </c>
      <c r="N1794" t="s">
        <v>401</v>
      </c>
      <c r="O1794" t="s">
        <v>29921</v>
      </c>
      <c r="P1794" t="s">
        <v>2356</v>
      </c>
      <c r="S1794" t="s">
        <v>33942</v>
      </c>
      <c r="T1794" t="s">
        <v>34233</v>
      </c>
      <c r="AD1794" t="str">
        <f t="shared" si="291"/>
        <v/>
      </c>
      <c r="AE1794" t="str">
        <f t="shared" si="289"/>
        <v/>
      </c>
      <c r="AF1794" t="str">
        <f t="shared" si="287"/>
        <v/>
      </c>
      <c r="AG1794" t="str">
        <f t="shared" si="290"/>
        <v/>
      </c>
      <c r="AH1794" t="str">
        <f t="shared" ref="AH1794:AH1845" si="292">IF(AG1794="","",AG1794*2.7)</f>
        <v/>
      </c>
      <c r="AI1794">
        <v>0.11</v>
      </c>
      <c r="AJ1794" t="str">
        <f t="shared" ref="AJ1794:AJ1857" si="293">IF(COUNTBLANK(AH1794),"",AH1794*AI1794)</f>
        <v/>
      </c>
      <c r="AK1794" t="str">
        <f t="shared" si="288"/>
        <v/>
      </c>
      <c r="AL1794" t="str">
        <f t="shared" si="286"/>
        <v/>
      </c>
    </row>
    <row r="1795" spans="1:38" x14ac:dyDescent="0.2">
      <c r="A1795" t="s">
        <v>30728</v>
      </c>
      <c r="B1795" t="s">
        <v>640</v>
      </c>
      <c r="C1795" t="s">
        <v>30729</v>
      </c>
      <c r="D1795" s="1">
        <v>43859</v>
      </c>
      <c r="E1795" s="1">
        <v>44652</v>
      </c>
      <c r="F1795" t="s">
        <v>26</v>
      </c>
      <c r="I1795">
        <v>100</v>
      </c>
      <c r="J1795">
        <v>0</v>
      </c>
      <c r="K1795">
        <v>0</v>
      </c>
      <c r="L1795">
        <v>3180</v>
      </c>
      <c r="M1795">
        <v>3180</v>
      </c>
      <c r="N1795" t="s">
        <v>20</v>
      </c>
      <c r="O1795" t="s">
        <v>30730</v>
      </c>
      <c r="P1795" t="s">
        <v>44</v>
      </c>
      <c r="S1795" t="s">
        <v>34233</v>
      </c>
      <c r="T1795" t="s">
        <v>34233</v>
      </c>
      <c r="AD1795" t="str">
        <f t="shared" si="291"/>
        <v/>
      </c>
      <c r="AE1795" t="str">
        <f t="shared" si="289"/>
        <v/>
      </c>
      <c r="AF1795" t="str">
        <f t="shared" si="287"/>
        <v/>
      </c>
      <c r="AG1795" t="str">
        <f t="shared" si="290"/>
        <v/>
      </c>
      <c r="AH1795" t="str">
        <f t="shared" si="292"/>
        <v/>
      </c>
      <c r="AI1795">
        <v>0.11</v>
      </c>
      <c r="AJ1795" t="str">
        <f t="shared" si="293"/>
        <v/>
      </c>
      <c r="AK1795" t="str">
        <f t="shared" si="288"/>
        <v/>
      </c>
      <c r="AL1795" t="str">
        <f t="shared" si="286"/>
        <v/>
      </c>
    </row>
    <row r="1796" spans="1:38" x14ac:dyDescent="0.2">
      <c r="A1796" t="s">
        <v>31200</v>
      </c>
      <c r="B1796" t="s">
        <v>640</v>
      </c>
      <c r="C1796" t="s">
        <v>31201</v>
      </c>
      <c r="D1796" s="1">
        <v>43859</v>
      </c>
      <c r="E1796" s="1">
        <v>44546</v>
      </c>
      <c r="F1796" t="s">
        <v>26</v>
      </c>
      <c r="I1796">
        <v>100</v>
      </c>
      <c r="J1796">
        <v>0</v>
      </c>
      <c r="K1796">
        <v>0</v>
      </c>
      <c r="L1796">
        <v>4791</v>
      </c>
      <c r="M1796">
        <v>4791</v>
      </c>
      <c r="N1796" t="s">
        <v>20</v>
      </c>
      <c r="O1796" t="s">
        <v>31202</v>
      </c>
      <c r="P1796" t="s">
        <v>44</v>
      </c>
      <c r="S1796" t="s">
        <v>34233</v>
      </c>
      <c r="T1796" t="s">
        <v>34233</v>
      </c>
      <c r="AD1796" t="str">
        <f t="shared" si="291"/>
        <v/>
      </c>
      <c r="AE1796" t="str">
        <f t="shared" si="289"/>
        <v/>
      </c>
      <c r="AF1796" t="str">
        <f t="shared" si="287"/>
        <v/>
      </c>
      <c r="AG1796" t="str">
        <f t="shared" si="290"/>
        <v/>
      </c>
      <c r="AH1796" t="str">
        <f t="shared" si="292"/>
        <v/>
      </c>
      <c r="AI1796">
        <v>0.11</v>
      </c>
      <c r="AJ1796" t="str">
        <f t="shared" si="293"/>
        <v/>
      </c>
      <c r="AK1796" t="str">
        <f t="shared" si="288"/>
        <v/>
      </c>
      <c r="AL1796" t="str">
        <f t="shared" si="286"/>
        <v/>
      </c>
    </row>
    <row r="1797" spans="1:38" x14ac:dyDescent="0.2">
      <c r="A1797" t="s">
        <v>31683</v>
      </c>
      <c r="B1797" t="s">
        <v>640</v>
      </c>
      <c r="C1797" t="s">
        <v>31684</v>
      </c>
      <c r="D1797" s="1">
        <v>44270</v>
      </c>
      <c r="E1797" s="1">
        <v>44270</v>
      </c>
      <c r="F1797" t="s">
        <v>26</v>
      </c>
      <c r="I1797">
        <v>100</v>
      </c>
      <c r="J1797">
        <v>0</v>
      </c>
      <c r="K1797">
        <v>0</v>
      </c>
      <c r="L1797">
        <v>786</v>
      </c>
      <c r="M1797">
        <v>786</v>
      </c>
      <c r="N1797" t="s">
        <v>20</v>
      </c>
      <c r="O1797" t="s">
        <v>31685</v>
      </c>
      <c r="P1797" t="s">
        <v>44</v>
      </c>
      <c r="S1797" t="s">
        <v>34233</v>
      </c>
      <c r="T1797" t="s">
        <v>34233</v>
      </c>
      <c r="AD1797" t="str">
        <f t="shared" si="291"/>
        <v/>
      </c>
      <c r="AE1797" t="str">
        <f t="shared" si="289"/>
        <v/>
      </c>
      <c r="AF1797" t="str">
        <f t="shared" si="287"/>
        <v/>
      </c>
      <c r="AG1797" t="str">
        <f t="shared" si="290"/>
        <v/>
      </c>
      <c r="AH1797" t="str">
        <f t="shared" si="292"/>
        <v/>
      </c>
      <c r="AI1797">
        <v>0.11</v>
      </c>
      <c r="AJ1797" t="str">
        <f t="shared" si="293"/>
        <v/>
      </c>
      <c r="AK1797" t="str">
        <f t="shared" si="288"/>
        <v/>
      </c>
      <c r="AL1797" t="str">
        <f t="shared" si="286"/>
        <v/>
      </c>
    </row>
    <row r="1798" spans="1:38" x14ac:dyDescent="0.2">
      <c r="A1798" t="s">
        <v>30191</v>
      </c>
      <c r="B1798" t="s">
        <v>640</v>
      </c>
      <c r="C1798" t="s">
        <v>30192</v>
      </c>
      <c r="D1798" s="1">
        <v>43837</v>
      </c>
      <c r="E1798" s="1">
        <v>44546</v>
      </c>
      <c r="F1798" t="s">
        <v>19</v>
      </c>
      <c r="I1798">
        <v>100</v>
      </c>
      <c r="J1798">
        <v>0</v>
      </c>
      <c r="K1798">
        <v>0</v>
      </c>
      <c r="L1798">
        <v>2227</v>
      </c>
      <c r="M1798">
        <v>2227</v>
      </c>
      <c r="N1798" t="s">
        <v>20</v>
      </c>
      <c r="O1798" t="s">
        <v>30193</v>
      </c>
      <c r="P1798" t="s">
        <v>28</v>
      </c>
      <c r="S1798" t="s">
        <v>33804</v>
      </c>
      <c r="T1798" t="s">
        <v>34440</v>
      </c>
      <c r="U1798" t="s">
        <v>32634</v>
      </c>
      <c r="V1798" t="s">
        <v>32806</v>
      </c>
      <c r="W1798">
        <v>150</v>
      </c>
      <c r="X1798">
        <v>2</v>
      </c>
      <c r="Y1798" t="s">
        <v>32814</v>
      </c>
      <c r="Z1798">
        <v>250</v>
      </c>
      <c r="AA1798">
        <v>7</v>
      </c>
      <c r="AC1798">
        <v>1</v>
      </c>
      <c r="AD1798" t="str">
        <f t="shared" si="291"/>
        <v/>
      </c>
      <c r="AE1798" t="str">
        <f t="shared" si="289"/>
        <v/>
      </c>
      <c r="AF1798" t="str">
        <f t="shared" si="287"/>
        <v/>
      </c>
      <c r="AG1798">
        <f t="shared" si="290"/>
        <v>1</v>
      </c>
      <c r="AH1798">
        <f t="shared" si="292"/>
        <v>2.7</v>
      </c>
      <c r="AI1798">
        <v>0.11</v>
      </c>
      <c r="AJ1798">
        <f t="shared" si="293"/>
        <v>0.29700000000000004</v>
      </c>
      <c r="AK1798" t="str">
        <f t="shared" si="288"/>
        <v/>
      </c>
      <c r="AL1798" t="str">
        <f t="shared" si="286"/>
        <v/>
      </c>
    </row>
    <row r="1799" spans="1:38" x14ac:dyDescent="0.2">
      <c r="A1799" t="s">
        <v>15480</v>
      </c>
      <c r="B1799" t="s">
        <v>640</v>
      </c>
      <c r="C1799" t="s">
        <v>15481</v>
      </c>
      <c r="D1799" s="1">
        <v>37376</v>
      </c>
      <c r="E1799" s="1">
        <v>43951</v>
      </c>
      <c r="F1799" t="s">
        <v>15348</v>
      </c>
      <c r="I1799">
        <v>100</v>
      </c>
      <c r="J1799">
        <v>0</v>
      </c>
      <c r="K1799">
        <v>0</v>
      </c>
      <c r="L1799">
        <v>4503</v>
      </c>
      <c r="M1799">
        <v>4503</v>
      </c>
      <c r="N1799" t="s">
        <v>20</v>
      </c>
      <c r="O1799" t="s">
        <v>15482</v>
      </c>
      <c r="P1799" t="s">
        <v>28</v>
      </c>
      <c r="S1799" t="s">
        <v>33942</v>
      </c>
      <c r="T1799" t="s">
        <v>34233</v>
      </c>
      <c r="AD1799" t="str">
        <f t="shared" si="291"/>
        <v/>
      </c>
      <c r="AE1799" t="str">
        <f t="shared" si="289"/>
        <v/>
      </c>
      <c r="AF1799" t="str">
        <f t="shared" si="287"/>
        <v/>
      </c>
      <c r="AG1799" t="str">
        <f t="shared" si="290"/>
        <v/>
      </c>
      <c r="AH1799" t="str">
        <f t="shared" si="292"/>
        <v/>
      </c>
      <c r="AI1799">
        <v>0.11</v>
      </c>
      <c r="AJ1799" t="str">
        <f t="shared" si="293"/>
        <v/>
      </c>
      <c r="AK1799" t="str">
        <f t="shared" si="288"/>
        <v/>
      </c>
      <c r="AL1799" t="str">
        <f t="shared" si="286"/>
        <v/>
      </c>
    </row>
    <row r="1800" spans="1:38" x14ac:dyDescent="0.2">
      <c r="A1800" t="s">
        <v>16247</v>
      </c>
      <c r="B1800" t="s">
        <v>640</v>
      </c>
      <c r="C1800" t="s">
        <v>16248</v>
      </c>
      <c r="D1800" s="1">
        <v>37417</v>
      </c>
      <c r="E1800" s="1">
        <v>43456</v>
      </c>
      <c r="F1800" t="s">
        <v>39</v>
      </c>
      <c r="I1800">
        <v>100</v>
      </c>
      <c r="J1800">
        <v>0</v>
      </c>
      <c r="K1800">
        <v>0</v>
      </c>
      <c r="L1800">
        <v>41400</v>
      </c>
      <c r="M1800">
        <v>41381</v>
      </c>
      <c r="N1800" t="s">
        <v>401</v>
      </c>
      <c r="O1800" t="s">
        <v>16249</v>
      </c>
      <c r="P1800" t="s">
        <v>28</v>
      </c>
      <c r="S1800" t="s">
        <v>33942</v>
      </c>
      <c r="T1800" t="s">
        <v>34233</v>
      </c>
      <c r="AD1800" t="str">
        <f t="shared" si="291"/>
        <v/>
      </c>
      <c r="AE1800" t="str">
        <f t="shared" si="289"/>
        <v/>
      </c>
      <c r="AF1800" t="str">
        <f t="shared" si="287"/>
        <v/>
      </c>
      <c r="AG1800" t="str">
        <f t="shared" si="290"/>
        <v/>
      </c>
      <c r="AH1800" t="str">
        <f t="shared" si="292"/>
        <v/>
      </c>
      <c r="AI1800">
        <v>0.11</v>
      </c>
      <c r="AJ1800" t="str">
        <f t="shared" si="293"/>
        <v/>
      </c>
      <c r="AK1800" t="str">
        <f t="shared" si="288"/>
        <v/>
      </c>
      <c r="AL1800" t="str">
        <f t="shared" si="286"/>
        <v/>
      </c>
    </row>
    <row r="1801" spans="1:38" x14ac:dyDescent="0.2">
      <c r="A1801" t="s">
        <v>16923</v>
      </c>
      <c r="B1801" t="s">
        <v>640</v>
      </c>
      <c r="C1801" t="s">
        <v>16924</v>
      </c>
      <c r="D1801" s="1">
        <v>37596</v>
      </c>
      <c r="E1801" s="1">
        <v>43951</v>
      </c>
      <c r="F1801" t="s">
        <v>39</v>
      </c>
      <c r="I1801">
        <v>100</v>
      </c>
      <c r="J1801">
        <v>0</v>
      </c>
      <c r="K1801">
        <v>0</v>
      </c>
      <c r="L1801">
        <v>8449</v>
      </c>
      <c r="M1801">
        <v>8449</v>
      </c>
      <c r="N1801" t="s">
        <v>20</v>
      </c>
      <c r="O1801" t="s">
        <v>16925</v>
      </c>
      <c r="P1801" t="s">
        <v>28</v>
      </c>
      <c r="S1801" t="s">
        <v>33942</v>
      </c>
      <c r="T1801" t="s">
        <v>34233</v>
      </c>
      <c r="AD1801" t="str">
        <f t="shared" si="291"/>
        <v/>
      </c>
      <c r="AE1801" t="str">
        <f t="shared" si="289"/>
        <v/>
      </c>
      <c r="AF1801" t="str">
        <f t="shared" si="287"/>
        <v/>
      </c>
      <c r="AG1801" t="str">
        <f t="shared" si="290"/>
        <v/>
      </c>
      <c r="AH1801" t="str">
        <f t="shared" si="292"/>
        <v/>
      </c>
      <c r="AI1801">
        <v>0.11</v>
      </c>
      <c r="AJ1801" t="str">
        <f t="shared" si="293"/>
        <v/>
      </c>
      <c r="AK1801" t="str">
        <f t="shared" si="288"/>
        <v/>
      </c>
      <c r="AL1801" t="str">
        <f t="shared" si="286"/>
        <v/>
      </c>
    </row>
    <row r="1802" spans="1:38" x14ac:dyDescent="0.2">
      <c r="A1802" t="s">
        <v>17154</v>
      </c>
      <c r="B1802" t="s">
        <v>640</v>
      </c>
      <c r="C1802" t="s">
        <v>16924</v>
      </c>
      <c r="D1802" s="1">
        <v>37600</v>
      </c>
      <c r="E1802" s="1">
        <v>43951</v>
      </c>
      <c r="F1802" t="s">
        <v>39</v>
      </c>
      <c r="I1802">
        <v>100</v>
      </c>
      <c r="J1802">
        <v>0</v>
      </c>
      <c r="K1802">
        <v>0</v>
      </c>
      <c r="L1802">
        <v>8419</v>
      </c>
      <c r="M1802">
        <v>8419</v>
      </c>
      <c r="N1802" t="s">
        <v>20</v>
      </c>
      <c r="O1802" t="s">
        <v>17155</v>
      </c>
      <c r="P1802" t="s">
        <v>28</v>
      </c>
      <c r="S1802" t="s">
        <v>33942</v>
      </c>
      <c r="T1802" t="s">
        <v>34233</v>
      </c>
      <c r="AD1802" t="str">
        <f t="shared" si="291"/>
        <v/>
      </c>
      <c r="AE1802" t="str">
        <f t="shared" si="289"/>
        <v/>
      </c>
      <c r="AF1802" t="str">
        <f t="shared" si="287"/>
        <v/>
      </c>
      <c r="AG1802" t="str">
        <f t="shared" si="290"/>
        <v/>
      </c>
      <c r="AH1802" t="str">
        <f t="shared" si="292"/>
        <v/>
      </c>
      <c r="AI1802">
        <v>0.11</v>
      </c>
      <c r="AJ1802" t="str">
        <f t="shared" si="293"/>
        <v/>
      </c>
      <c r="AK1802" t="str">
        <f t="shared" si="288"/>
        <v/>
      </c>
      <c r="AL1802" t="str">
        <f t="shared" si="286"/>
        <v/>
      </c>
    </row>
    <row r="1803" spans="1:38" x14ac:dyDescent="0.2">
      <c r="A1803" t="s">
        <v>20095</v>
      </c>
      <c r="B1803" t="s">
        <v>640</v>
      </c>
      <c r="C1803" t="s">
        <v>20096</v>
      </c>
      <c r="D1803" s="1">
        <v>38320</v>
      </c>
      <c r="E1803" s="1">
        <v>43951</v>
      </c>
      <c r="F1803" t="s">
        <v>39</v>
      </c>
      <c r="G1803" t="s">
        <v>15348</v>
      </c>
      <c r="I1803">
        <v>75</v>
      </c>
      <c r="J1803">
        <v>25</v>
      </c>
      <c r="K1803">
        <v>0</v>
      </c>
      <c r="L1803">
        <v>6435</v>
      </c>
      <c r="M1803">
        <v>6435</v>
      </c>
      <c r="N1803" t="s">
        <v>20</v>
      </c>
      <c r="O1803" t="s">
        <v>20097</v>
      </c>
      <c r="P1803" t="s">
        <v>28</v>
      </c>
      <c r="S1803" t="s">
        <v>33942</v>
      </c>
      <c r="T1803" t="s">
        <v>34233</v>
      </c>
      <c r="AD1803" t="str">
        <f t="shared" si="291"/>
        <v/>
      </c>
      <c r="AE1803" t="str">
        <f t="shared" si="289"/>
        <v/>
      </c>
      <c r="AF1803" t="str">
        <f t="shared" si="287"/>
        <v/>
      </c>
      <c r="AG1803" t="str">
        <f t="shared" si="290"/>
        <v/>
      </c>
      <c r="AH1803" t="str">
        <f t="shared" si="292"/>
        <v/>
      </c>
      <c r="AI1803">
        <v>0.11</v>
      </c>
      <c r="AJ1803" t="str">
        <f t="shared" si="293"/>
        <v/>
      </c>
      <c r="AK1803" t="str">
        <f t="shared" si="288"/>
        <v/>
      </c>
      <c r="AL1803" t="str">
        <f t="shared" si="286"/>
        <v/>
      </c>
    </row>
    <row r="1804" spans="1:38" x14ac:dyDescent="0.2">
      <c r="A1804" t="s">
        <v>20039</v>
      </c>
      <c r="B1804" t="s">
        <v>640</v>
      </c>
      <c r="C1804" t="s">
        <v>20040</v>
      </c>
      <c r="D1804" s="1">
        <v>38244</v>
      </c>
      <c r="E1804" s="1">
        <v>43951</v>
      </c>
      <c r="F1804" t="s">
        <v>19</v>
      </c>
      <c r="I1804">
        <v>100</v>
      </c>
      <c r="J1804">
        <v>0</v>
      </c>
      <c r="K1804">
        <v>0</v>
      </c>
      <c r="L1804">
        <v>2802</v>
      </c>
      <c r="M1804">
        <v>2802</v>
      </c>
      <c r="N1804" t="s">
        <v>20</v>
      </c>
      <c r="O1804" t="s">
        <v>20041</v>
      </c>
      <c r="P1804" t="s">
        <v>28</v>
      </c>
      <c r="S1804" t="s">
        <v>33800</v>
      </c>
      <c r="T1804" t="s">
        <v>34349</v>
      </c>
      <c r="AD1804" t="str">
        <f t="shared" si="291"/>
        <v/>
      </c>
      <c r="AE1804" t="str">
        <f t="shared" si="289"/>
        <v/>
      </c>
      <c r="AF1804" t="str">
        <f t="shared" si="287"/>
        <v/>
      </c>
      <c r="AG1804" s="17">
        <v>1</v>
      </c>
      <c r="AH1804">
        <f t="shared" si="292"/>
        <v>2.7</v>
      </c>
      <c r="AI1804">
        <v>0.11</v>
      </c>
      <c r="AJ1804">
        <f t="shared" si="293"/>
        <v>0.29700000000000004</v>
      </c>
      <c r="AK1804" t="str">
        <f t="shared" si="288"/>
        <v/>
      </c>
      <c r="AL1804" t="str">
        <f t="shared" si="286"/>
        <v/>
      </c>
    </row>
    <row r="1805" spans="1:38" x14ac:dyDescent="0.2">
      <c r="A1805" t="s">
        <v>26288</v>
      </c>
      <c r="B1805" t="s">
        <v>640</v>
      </c>
      <c r="C1805" t="s">
        <v>26289</v>
      </c>
      <c r="D1805" s="1">
        <v>41177</v>
      </c>
      <c r="E1805" s="1">
        <v>43456</v>
      </c>
      <c r="F1805" t="s">
        <v>19</v>
      </c>
      <c r="I1805">
        <v>100</v>
      </c>
      <c r="J1805">
        <v>0</v>
      </c>
      <c r="K1805">
        <v>0</v>
      </c>
      <c r="L1805">
        <v>2375</v>
      </c>
      <c r="M1805">
        <v>2375</v>
      </c>
      <c r="N1805" t="s">
        <v>20</v>
      </c>
      <c r="O1805" t="s">
        <v>26290</v>
      </c>
      <c r="P1805" t="s">
        <v>28</v>
      </c>
      <c r="S1805" t="s">
        <v>33942</v>
      </c>
      <c r="T1805" t="s">
        <v>34233</v>
      </c>
      <c r="U1805" t="s">
        <v>32794</v>
      </c>
      <c r="V1805" t="s">
        <v>32795</v>
      </c>
      <c r="W1805">
        <v>180</v>
      </c>
      <c r="X1805">
        <v>1.5</v>
      </c>
      <c r="Y1805" t="s">
        <v>32661</v>
      </c>
      <c r="Z1805">
        <v>250</v>
      </c>
      <c r="AC1805">
        <v>1</v>
      </c>
      <c r="AD1805" t="str">
        <f t="shared" si="291"/>
        <v/>
      </c>
      <c r="AE1805">
        <f t="shared" si="289"/>
        <v>1</v>
      </c>
      <c r="AF1805" t="str">
        <f t="shared" si="287"/>
        <v/>
      </c>
      <c r="AG1805" t="str">
        <f>IF((S1805&lt;&gt;"tühi")*(AC1805&lt;&gt;""),AC1805,"")</f>
        <v/>
      </c>
      <c r="AH1805" t="str">
        <f t="shared" si="292"/>
        <v/>
      </c>
      <c r="AI1805">
        <v>0.11</v>
      </c>
      <c r="AJ1805" t="str">
        <f t="shared" si="293"/>
        <v/>
      </c>
      <c r="AK1805">
        <f t="shared" si="288"/>
        <v>2.7</v>
      </c>
      <c r="AL1805">
        <f t="shared" si="286"/>
        <v>0.29700000000000004</v>
      </c>
    </row>
    <row r="1806" spans="1:38" x14ac:dyDescent="0.2">
      <c r="A1806" t="s">
        <v>30047</v>
      </c>
      <c r="B1806" t="s">
        <v>640</v>
      </c>
      <c r="C1806" t="s">
        <v>30048</v>
      </c>
      <c r="D1806" s="1">
        <v>43822</v>
      </c>
      <c r="E1806" s="1">
        <v>43822</v>
      </c>
      <c r="F1806" t="s">
        <v>39</v>
      </c>
      <c r="I1806">
        <v>100</v>
      </c>
      <c r="J1806">
        <v>0</v>
      </c>
      <c r="K1806">
        <v>0</v>
      </c>
      <c r="L1806">
        <v>535</v>
      </c>
      <c r="M1806">
        <v>535</v>
      </c>
      <c r="N1806" t="s">
        <v>20</v>
      </c>
      <c r="O1806" t="s">
        <v>30049</v>
      </c>
      <c r="P1806" t="s">
        <v>2356</v>
      </c>
      <c r="S1806" t="s">
        <v>33942</v>
      </c>
      <c r="T1806" t="s">
        <v>34233</v>
      </c>
      <c r="AD1806" t="str">
        <f t="shared" si="291"/>
        <v/>
      </c>
      <c r="AE1806" t="str">
        <f t="shared" si="289"/>
        <v/>
      </c>
      <c r="AF1806" t="str">
        <f t="shared" si="287"/>
        <v/>
      </c>
      <c r="AG1806" t="str">
        <f>IF((S1806&lt;&gt;"tühi")*(AC1806&lt;&gt;""),AC1806,"")</f>
        <v/>
      </c>
      <c r="AH1806" t="str">
        <f t="shared" si="292"/>
        <v/>
      </c>
      <c r="AI1806">
        <v>0.11</v>
      </c>
      <c r="AJ1806" t="str">
        <f t="shared" si="293"/>
        <v/>
      </c>
      <c r="AK1806" t="str">
        <f t="shared" si="288"/>
        <v/>
      </c>
      <c r="AL1806" t="str">
        <f t="shared" si="286"/>
        <v/>
      </c>
    </row>
    <row r="1807" spans="1:38" x14ac:dyDescent="0.2">
      <c r="A1807" t="s">
        <v>31113</v>
      </c>
      <c r="B1807" t="s">
        <v>640</v>
      </c>
      <c r="C1807" t="s">
        <v>31114</v>
      </c>
      <c r="D1807" s="1">
        <v>43859</v>
      </c>
      <c r="E1807" s="1">
        <v>44344</v>
      </c>
      <c r="F1807" t="s">
        <v>39</v>
      </c>
      <c r="I1807">
        <v>100</v>
      </c>
      <c r="J1807">
        <v>0</v>
      </c>
      <c r="K1807">
        <v>0</v>
      </c>
      <c r="L1807">
        <v>7717</v>
      </c>
      <c r="M1807">
        <v>7717</v>
      </c>
      <c r="N1807" t="s">
        <v>20</v>
      </c>
      <c r="O1807" t="s">
        <v>31115</v>
      </c>
      <c r="P1807" t="s">
        <v>2356</v>
      </c>
      <c r="S1807" t="s">
        <v>33942</v>
      </c>
      <c r="T1807" t="s">
        <v>34233</v>
      </c>
      <c r="AD1807" t="str">
        <f t="shared" si="291"/>
        <v/>
      </c>
      <c r="AE1807" t="str">
        <f t="shared" si="289"/>
        <v/>
      </c>
      <c r="AF1807" t="str">
        <f t="shared" si="287"/>
        <v/>
      </c>
      <c r="AG1807" t="str">
        <f>IF((S1807&lt;&gt;"tühi")*(AC1807&lt;&gt;""),AC1807,"")</f>
        <v/>
      </c>
      <c r="AH1807" t="str">
        <f t="shared" si="292"/>
        <v/>
      </c>
      <c r="AI1807">
        <v>0.11</v>
      </c>
      <c r="AJ1807" t="str">
        <f t="shared" si="293"/>
        <v/>
      </c>
      <c r="AK1807" t="str">
        <f t="shared" si="288"/>
        <v/>
      </c>
      <c r="AL1807" t="str">
        <f t="shared" si="286"/>
        <v/>
      </c>
    </row>
    <row r="1808" spans="1:38" x14ac:dyDescent="0.2">
      <c r="A1808" t="s">
        <v>673</v>
      </c>
      <c r="B1808" t="s">
        <v>640</v>
      </c>
      <c r="C1808" t="s">
        <v>674</v>
      </c>
      <c r="D1808" s="1">
        <v>35096</v>
      </c>
      <c r="E1808" s="1">
        <v>44546</v>
      </c>
      <c r="F1808" t="s">
        <v>474</v>
      </c>
      <c r="I1808">
        <v>100</v>
      </c>
      <c r="J1808">
        <v>0</v>
      </c>
      <c r="K1808">
        <v>0</v>
      </c>
      <c r="L1808">
        <v>4070</v>
      </c>
      <c r="M1808">
        <v>4070</v>
      </c>
      <c r="N1808" t="s">
        <v>20</v>
      </c>
      <c r="O1808" t="s">
        <v>675</v>
      </c>
      <c r="P1808" t="s">
        <v>28</v>
      </c>
      <c r="S1808" t="s">
        <v>33800</v>
      </c>
      <c r="T1808" t="s">
        <v>34350</v>
      </c>
      <c r="AD1808" t="str">
        <f t="shared" si="291"/>
        <v/>
      </c>
      <c r="AE1808" t="str">
        <f t="shared" si="289"/>
        <v/>
      </c>
      <c r="AF1808" t="str">
        <f t="shared" si="287"/>
        <v/>
      </c>
      <c r="AG1808" s="17">
        <v>1</v>
      </c>
      <c r="AH1808">
        <f t="shared" si="292"/>
        <v>2.7</v>
      </c>
      <c r="AI1808">
        <v>0.11</v>
      </c>
      <c r="AJ1808">
        <f t="shared" si="293"/>
        <v>0.29700000000000004</v>
      </c>
      <c r="AK1808" t="str">
        <f t="shared" si="288"/>
        <v/>
      </c>
      <c r="AL1808" t="str">
        <f t="shared" si="286"/>
        <v/>
      </c>
    </row>
    <row r="1809" spans="1:38" x14ac:dyDescent="0.2">
      <c r="A1809" t="s">
        <v>15007</v>
      </c>
      <c r="B1809" t="s">
        <v>640</v>
      </c>
      <c r="C1809" t="s">
        <v>15008</v>
      </c>
      <c r="D1809" s="1">
        <v>37299</v>
      </c>
      <c r="E1809" s="1">
        <v>43951</v>
      </c>
      <c r="F1809" t="s">
        <v>39</v>
      </c>
      <c r="I1809">
        <v>100</v>
      </c>
      <c r="J1809">
        <v>0</v>
      </c>
      <c r="K1809">
        <v>0</v>
      </c>
      <c r="L1809">
        <v>53300</v>
      </c>
      <c r="M1809">
        <v>53317</v>
      </c>
      <c r="N1809" t="s">
        <v>401</v>
      </c>
      <c r="O1809" t="s">
        <v>15009</v>
      </c>
      <c r="P1809" t="s">
        <v>28</v>
      </c>
      <c r="S1809" t="s">
        <v>33804</v>
      </c>
      <c r="T1809" t="s">
        <v>34357</v>
      </c>
      <c r="AD1809" t="str">
        <f t="shared" si="291"/>
        <v/>
      </c>
      <c r="AE1809" t="str">
        <f t="shared" si="289"/>
        <v/>
      </c>
      <c r="AF1809" t="str">
        <f t="shared" si="287"/>
        <v/>
      </c>
      <c r="AG1809" s="17">
        <v>1</v>
      </c>
      <c r="AH1809">
        <f t="shared" si="292"/>
        <v>2.7</v>
      </c>
      <c r="AI1809">
        <v>0.11</v>
      </c>
      <c r="AJ1809">
        <f t="shared" si="293"/>
        <v>0.29700000000000004</v>
      </c>
      <c r="AK1809" t="str">
        <f t="shared" si="288"/>
        <v/>
      </c>
      <c r="AL1809" t="str">
        <f t="shared" si="286"/>
        <v/>
      </c>
    </row>
    <row r="1810" spans="1:38" x14ac:dyDescent="0.2">
      <c r="A1810" t="s">
        <v>15013</v>
      </c>
      <c r="B1810" t="s">
        <v>640</v>
      </c>
      <c r="C1810" t="s">
        <v>15008</v>
      </c>
      <c r="D1810" s="1">
        <v>37299</v>
      </c>
      <c r="E1810" s="1">
        <v>43456</v>
      </c>
      <c r="F1810" t="s">
        <v>39</v>
      </c>
      <c r="I1810">
        <v>100</v>
      </c>
      <c r="J1810">
        <v>0</v>
      </c>
      <c r="K1810">
        <v>0</v>
      </c>
      <c r="L1810">
        <v>51396</v>
      </c>
      <c r="M1810">
        <v>51396</v>
      </c>
      <c r="N1810" t="s">
        <v>401</v>
      </c>
      <c r="O1810" t="s">
        <v>15009</v>
      </c>
      <c r="P1810" t="s">
        <v>28</v>
      </c>
      <c r="S1810" t="s">
        <v>33942</v>
      </c>
      <c r="T1810" t="s">
        <v>34357</v>
      </c>
      <c r="AD1810" t="str">
        <f t="shared" si="291"/>
        <v/>
      </c>
      <c r="AE1810" t="str">
        <f t="shared" si="289"/>
        <v/>
      </c>
      <c r="AF1810" t="str">
        <f t="shared" si="287"/>
        <v/>
      </c>
      <c r="AG1810" t="str">
        <f>IF((S1810&lt;&gt;"tühi")*(AC1810&lt;&gt;""),AC1810,"")</f>
        <v/>
      </c>
      <c r="AH1810" t="str">
        <f t="shared" si="292"/>
        <v/>
      </c>
      <c r="AI1810">
        <v>0.11</v>
      </c>
      <c r="AJ1810" t="str">
        <f t="shared" si="293"/>
        <v/>
      </c>
      <c r="AK1810" t="str">
        <f t="shared" si="288"/>
        <v/>
      </c>
      <c r="AL1810" t="str">
        <f t="shared" si="286"/>
        <v/>
      </c>
    </row>
    <row r="1811" spans="1:38" x14ac:dyDescent="0.2">
      <c r="A1811" t="s">
        <v>15350</v>
      </c>
      <c r="B1811" t="s">
        <v>640</v>
      </c>
      <c r="C1811" t="s">
        <v>15351</v>
      </c>
      <c r="D1811" s="1">
        <v>37397</v>
      </c>
      <c r="E1811" s="1">
        <v>43456</v>
      </c>
      <c r="F1811" t="s">
        <v>15352</v>
      </c>
      <c r="I1811">
        <v>100</v>
      </c>
      <c r="J1811">
        <v>0</v>
      </c>
      <c r="K1811">
        <v>0</v>
      </c>
      <c r="L1811">
        <v>27000</v>
      </c>
      <c r="M1811">
        <v>26959</v>
      </c>
      <c r="N1811" t="s">
        <v>401</v>
      </c>
      <c r="O1811" t="s">
        <v>15353</v>
      </c>
      <c r="P1811" t="s">
        <v>28</v>
      </c>
      <c r="S1811" t="s">
        <v>33942</v>
      </c>
      <c r="T1811" t="s">
        <v>34233</v>
      </c>
      <c r="AD1811" t="str">
        <f t="shared" si="291"/>
        <v/>
      </c>
      <c r="AE1811" t="str">
        <f t="shared" si="289"/>
        <v/>
      </c>
      <c r="AF1811" t="str">
        <f t="shared" si="287"/>
        <v/>
      </c>
      <c r="AG1811" t="str">
        <f>IF((S1811&lt;&gt;"tühi")*(AC1811&lt;&gt;""),AC1811,"")</f>
        <v/>
      </c>
      <c r="AH1811" t="str">
        <f t="shared" si="292"/>
        <v/>
      </c>
      <c r="AI1811">
        <v>0.11</v>
      </c>
      <c r="AJ1811" t="str">
        <f t="shared" si="293"/>
        <v/>
      </c>
      <c r="AK1811" t="str">
        <f t="shared" si="288"/>
        <v/>
      </c>
      <c r="AL1811" t="str">
        <f t="shared" si="286"/>
        <v/>
      </c>
    </row>
    <row r="1812" spans="1:38" x14ac:dyDescent="0.2">
      <c r="A1812" t="s">
        <v>1028</v>
      </c>
      <c r="B1812" t="s">
        <v>640</v>
      </c>
      <c r="C1812" t="s">
        <v>1029</v>
      </c>
      <c r="D1812" s="1">
        <v>35325</v>
      </c>
      <c r="E1812" s="1">
        <v>43951</v>
      </c>
      <c r="F1812" t="s">
        <v>19</v>
      </c>
      <c r="I1812">
        <v>100</v>
      </c>
      <c r="J1812">
        <v>0</v>
      </c>
      <c r="K1812">
        <v>0</v>
      </c>
      <c r="L1812">
        <v>19597</v>
      </c>
      <c r="M1812">
        <v>19597</v>
      </c>
      <c r="N1812" t="s">
        <v>20</v>
      </c>
      <c r="O1812" t="s">
        <v>1030</v>
      </c>
      <c r="P1812" t="s">
        <v>28</v>
      </c>
      <c r="S1812" t="s">
        <v>33807</v>
      </c>
      <c r="T1812" t="s">
        <v>34349</v>
      </c>
      <c r="AD1812" t="str">
        <f t="shared" si="291"/>
        <v/>
      </c>
      <c r="AE1812" t="str">
        <f t="shared" si="289"/>
        <v/>
      </c>
      <c r="AF1812" t="str">
        <f t="shared" si="287"/>
        <v/>
      </c>
      <c r="AG1812" s="17">
        <v>1</v>
      </c>
      <c r="AH1812">
        <f t="shared" si="292"/>
        <v>2.7</v>
      </c>
      <c r="AI1812">
        <v>0.11</v>
      </c>
      <c r="AJ1812">
        <f t="shared" si="293"/>
        <v>0.29700000000000004</v>
      </c>
      <c r="AK1812" t="str">
        <f t="shared" si="288"/>
        <v/>
      </c>
      <c r="AL1812" t="str">
        <f t="shared" si="286"/>
        <v/>
      </c>
    </row>
    <row r="1813" spans="1:38" x14ac:dyDescent="0.2">
      <c r="A1813" t="s">
        <v>17156</v>
      </c>
      <c r="B1813" t="s">
        <v>640</v>
      </c>
      <c r="C1813" t="s">
        <v>17157</v>
      </c>
      <c r="D1813" s="1">
        <v>37600</v>
      </c>
      <c r="E1813" s="1">
        <v>43951</v>
      </c>
      <c r="F1813" t="s">
        <v>39</v>
      </c>
      <c r="I1813">
        <v>100</v>
      </c>
      <c r="J1813">
        <v>0</v>
      </c>
      <c r="K1813">
        <v>0</v>
      </c>
      <c r="L1813">
        <v>8108</v>
      </c>
      <c r="M1813">
        <v>8108</v>
      </c>
      <c r="N1813" t="s">
        <v>20</v>
      </c>
      <c r="O1813" t="s">
        <v>17155</v>
      </c>
      <c r="P1813" t="s">
        <v>28</v>
      </c>
      <c r="S1813" t="s">
        <v>33942</v>
      </c>
      <c r="T1813" t="s">
        <v>34233</v>
      </c>
      <c r="AD1813" t="str">
        <f t="shared" si="291"/>
        <v/>
      </c>
      <c r="AE1813" t="str">
        <f t="shared" si="289"/>
        <v/>
      </c>
      <c r="AF1813" t="str">
        <f t="shared" si="287"/>
        <v/>
      </c>
      <c r="AG1813" t="str">
        <f>IF((S1813&lt;&gt;"tühi")*(AC1813&lt;&gt;""),AC1813,"")</f>
        <v/>
      </c>
      <c r="AH1813" t="str">
        <f t="shared" si="292"/>
        <v/>
      </c>
      <c r="AI1813">
        <v>0.11</v>
      </c>
      <c r="AJ1813" t="str">
        <f t="shared" si="293"/>
        <v/>
      </c>
      <c r="AK1813" t="str">
        <f t="shared" si="288"/>
        <v/>
      </c>
      <c r="AL1813" t="str">
        <f t="shared" si="286"/>
        <v/>
      </c>
    </row>
    <row r="1814" spans="1:38" x14ac:dyDescent="0.2">
      <c r="A1814" t="s">
        <v>11168</v>
      </c>
      <c r="B1814" t="s">
        <v>640</v>
      </c>
      <c r="C1814" t="s">
        <v>11169</v>
      </c>
      <c r="D1814" s="1">
        <v>36472</v>
      </c>
      <c r="E1814" s="1">
        <v>43456</v>
      </c>
      <c r="F1814" t="s">
        <v>19</v>
      </c>
      <c r="I1814">
        <v>100</v>
      </c>
      <c r="J1814">
        <v>0</v>
      </c>
      <c r="K1814">
        <v>0</v>
      </c>
      <c r="L1814">
        <v>1538</v>
      </c>
      <c r="M1814">
        <v>1538</v>
      </c>
      <c r="N1814" t="s">
        <v>20</v>
      </c>
      <c r="O1814" t="s">
        <v>11170</v>
      </c>
      <c r="P1814" t="s">
        <v>28</v>
      </c>
      <c r="S1814" t="s">
        <v>32627</v>
      </c>
      <c r="T1814" t="s">
        <v>34436</v>
      </c>
      <c r="AD1814" t="str">
        <f t="shared" si="291"/>
        <v/>
      </c>
      <c r="AE1814" t="str">
        <f t="shared" si="289"/>
        <v/>
      </c>
      <c r="AF1814" t="str">
        <f t="shared" si="287"/>
        <v/>
      </c>
      <c r="AG1814" s="17">
        <v>1</v>
      </c>
      <c r="AH1814">
        <f t="shared" si="292"/>
        <v>2.7</v>
      </c>
      <c r="AI1814">
        <v>0.11</v>
      </c>
      <c r="AJ1814">
        <f t="shared" si="293"/>
        <v>0.29700000000000004</v>
      </c>
      <c r="AK1814" t="str">
        <f t="shared" si="288"/>
        <v/>
      </c>
      <c r="AL1814" t="str">
        <f t="shared" si="286"/>
        <v/>
      </c>
    </row>
    <row r="1815" spans="1:38" x14ac:dyDescent="0.2">
      <c r="A1815" t="s">
        <v>30740</v>
      </c>
      <c r="B1815" t="s">
        <v>640</v>
      </c>
      <c r="C1815" t="s">
        <v>30741</v>
      </c>
      <c r="D1815" s="1">
        <v>43859</v>
      </c>
      <c r="E1815" s="1">
        <v>44068</v>
      </c>
      <c r="F1815" t="s">
        <v>889</v>
      </c>
      <c r="I1815">
        <v>100</v>
      </c>
      <c r="J1815">
        <v>0</v>
      </c>
      <c r="K1815">
        <v>0</v>
      </c>
      <c r="L1815">
        <v>9793</v>
      </c>
      <c r="M1815">
        <v>9793</v>
      </c>
      <c r="N1815" t="s">
        <v>20</v>
      </c>
      <c r="O1815" t="s">
        <v>30742</v>
      </c>
      <c r="P1815" t="s">
        <v>44</v>
      </c>
      <c r="S1815" t="s">
        <v>33942</v>
      </c>
      <c r="T1815" t="s">
        <v>34233</v>
      </c>
      <c r="AD1815" t="str">
        <f t="shared" si="291"/>
        <v/>
      </c>
      <c r="AE1815" t="str">
        <f t="shared" si="289"/>
        <v/>
      </c>
      <c r="AF1815" t="str">
        <f t="shared" si="287"/>
        <v/>
      </c>
      <c r="AG1815" t="str">
        <f>IF((S1815&lt;&gt;"tühi")*(AC1815&lt;&gt;""),AC1815,"")</f>
        <v/>
      </c>
      <c r="AH1815" t="str">
        <f t="shared" si="292"/>
        <v/>
      </c>
      <c r="AI1815">
        <v>0.11</v>
      </c>
      <c r="AJ1815" t="str">
        <f t="shared" si="293"/>
        <v/>
      </c>
      <c r="AK1815" t="str">
        <f t="shared" si="288"/>
        <v/>
      </c>
      <c r="AL1815" t="str">
        <f t="shared" si="286"/>
        <v/>
      </c>
    </row>
    <row r="1816" spans="1:38" x14ac:dyDescent="0.2">
      <c r="A1816" t="s">
        <v>15463</v>
      </c>
      <c r="B1816" t="s">
        <v>640</v>
      </c>
      <c r="C1816" t="s">
        <v>12670</v>
      </c>
      <c r="D1816" s="1">
        <v>37376</v>
      </c>
      <c r="E1816" s="1">
        <v>43456</v>
      </c>
      <c r="F1816" t="s">
        <v>39</v>
      </c>
      <c r="I1816">
        <v>100</v>
      </c>
      <c r="J1816">
        <v>0</v>
      </c>
      <c r="K1816">
        <v>0</v>
      </c>
      <c r="L1816">
        <v>22300</v>
      </c>
      <c r="M1816">
        <v>22340</v>
      </c>
      <c r="N1816" t="s">
        <v>401</v>
      </c>
      <c r="O1816" t="s">
        <v>15464</v>
      </c>
      <c r="P1816" t="s">
        <v>28</v>
      </c>
      <c r="S1816" t="s">
        <v>33828</v>
      </c>
      <c r="T1816" t="s">
        <v>34349</v>
      </c>
      <c r="AD1816" t="str">
        <f t="shared" si="291"/>
        <v/>
      </c>
      <c r="AE1816" t="str">
        <f t="shared" si="289"/>
        <v/>
      </c>
      <c r="AF1816" t="str">
        <f t="shared" si="287"/>
        <v/>
      </c>
      <c r="AG1816" s="17">
        <v>1</v>
      </c>
      <c r="AH1816">
        <f t="shared" si="292"/>
        <v>2.7</v>
      </c>
      <c r="AI1816">
        <v>0.11</v>
      </c>
      <c r="AJ1816">
        <f t="shared" si="293"/>
        <v>0.29700000000000004</v>
      </c>
      <c r="AK1816" t="str">
        <f t="shared" si="288"/>
        <v/>
      </c>
      <c r="AL1816" t="str">
        <f t="shared" si="286"/>
        <v/>
      </c>
    </row>
    <row r="1817" spans="1:38" x14ac:dyDescent="0.2">
      <c r="A1817" t="s">
        <v>20973</v>
      </c>
      <c r="B1817" t="s">
        <v>640</v>
      </c>
      <c r="C1817" t="s">
        <v>20974</v>
      </c>
      <c r="D1817" s="1">
        <v>38555</v>
      </c>
      <c r="E1817" s="1">
        <v>43951</v>
      </c>
      <c r="F1817" t="s">
        <v>19</v>
      </c>
      <c r="I1817">
        <v>100</v>
      </c>
      <c r="J1817">
        <v>0</v>
      </c>
      <c r="K1817">
        <v>0</v>
      </c>
      <c r="L1817">
        <v>1234</v>
      </c>
      <c r="M1817">
        <v>1234</v>
      </c>
      <c r="N1817" t="s">
        <v>20</v>
      </c>
      <c r="O1817" t="s">
        <v>20975</v>
      </c>
      <c r="P1817" t="s">
        <v>28</v>
      </c>
      <c r="S1817" t="s">
        <v>33942</v>
      </c>
      <c r="T1817" t="s">
        <v>34233</v>
      </c>
      <c r="AD1817" t="str">
        <f t="shared" si="291"/>
        <v/>
      </c>
      <c r="AE1817" s="16">
        <v>1</v>
      </c>
      <c r="AF1817" t="str">
        <f t="shared" si="287"/>
        <v/>
      </c>
      <c r="AG1817" t="str">
        <f>IF((S1817&lt;&gt;"tühi")*(AC1817&lt;&gt;""),AC1817,"")</f>
        <v/>
      </c>
      <c r="AH1817" t="str">
        <f t="shared" si="292"/>
        <v/>
      </c>
      <c r="AI1817">
        <v>0.11</v>
      </c>
      <c r="AJ1817" t="str">
        <f t="shared" si="293"/>
        <v/>
      </c>
      <c r="AK1817">
        <f t="shared" si="288"/>
        <v>2.7</v>
      </c>
      <c r="AL1817">
        <f t="shared" si="286"/>
        <v>0.29700000000000004</v>
      </c>
    </row>
    <row r="1818" spans="1:38" x14ac:dyDescent="0.2">
      <c r="A1818" t="s">
        <v>17158</v>
      </c>
      <c r="B1818" t="s">
        <v>640</v>
      </c>
      <c r="C1818" t="s">
        <v>17159</v>
      </c>
      <c r="D1818" s="1">
        <v>37600</v>
      </c>
      <c r="E1818" s="1">
        <v>43456</v>
      </c>
      <c r="F1818" t="s">
        <v>39</v>
      </c>
      <c r="I1818">
        <v>100</v>
      </c>
      <c r="J1818">
        <v>0</v>
      </c>
      <c r="K1818">
        <v>0</v>
      </c>
      <c r="L1818">
        <v>10507</v>
      </c>
      <c r="M1818">
        <v>10507</v>
      </c>
      <c r="N1818" t="s">
        <v>20</v>
      </c>
      <c r="O1818" t="s">
        <v>17155</v>
      </c>
      <c r="P1818" t="s">
        <v>28</v>
      </c>
      <c r="S1818" t="s">
        <v>33942</v>
      </c>
      <c r="T1818" t="s">
        <v>34233</v>
      </c>
      <c r="AD1818" t="str">
        <f t="shared" si="291"/>
        <v/>
      </c>
      <c r="AE1818" t="str">
        <f t="shared" ref="AE1818:AE1881" si="294">IF((S1818="tühi")*(AC1818&lt;&gt;""),AC1818,"")</f>
        <v/>
      </c>
      <c r="AF1818" t="str">
        <f t="shared" si="287"/>
        <v/>
      </c>
      <c r="AG1818" t="str">
        <f>IF((S1818&lt;&gt;"tühi")*(AC1818&lt;&gt;""),AC1818,"")</f>
        <v/>
      </c>
      <c r="AH1818" t="str">
        <f t="shared" si="292"/>
        <v/>
      </c>
      <c r="AI1818">
        <v>0.11</v>
      </c>
      <c r="AJ1818" t="str">
        <f t="shared" si="293"/>
        <v/>
      </c>
      <c r="AK1818" t="str">
        <f t="shared" si="288"/>
        <v/>
      </c>
      <c r="AL1818" t="str">
        <f t="shared" si="286"/>
        <v/>
      </c>
    </row>
    <row r="1819" spans="1:38" x14ac:dyDescent="0.2">
      <c r="A1819" t="s">
        <v>26297</v>
      </c>
      <c r="B1819" t="s">
        <v>640</v>
      </c>
      <c r="C1819" t="s">
        <v>26298</v>
      </c>
      <c r="D1819" s="1">
        <v>41177</v>
      </c>
      <c r="E1819" s="1">
        <v>43951</v>
      </c>
      <c r="F1819" t="s">
        <v>19</v>
      </c>
      <c r="I1819">
        <v>100</v>
      </c>
      <c r="J1819">
        <v>0</v>
      </c>
      <c r="K1819">
        <v>0</v>
      </c>
      <c r="L1819">
        <v>1855</v>
      </c>
      <c r="M1819">
        <v>1855</v>
      </c>
      <c r="N1819" t="s">
        <v>20</v>
      </c>
      <c r="O1819" t="s">
        <v>26299</v>
      </c>
      <c r="P1819" t="s">
        <v>28</v>
      </c>
      <c r="S1819" t="s">
        <v>33942</v>
      </c>
      <c r="T1819" t="s">
        <v>34233</v>
      </c>
      <c r="U1819" t="s">
        <v>32794</v>
      </c>
      <c r="V1819" t="s">
        <v>32795</v>
      </c>
      <c r="W1819">
        <v>180</v>
      </c>
      <c r="X1819">
        <v>1.5</v>
      </c>
      <c r="Y1819" t="s">
        <v>32661</v>
      </c>
      <c r="Z1819">
        <v>250</v>
      </c>
      <c r="AC1819">
        <v>1</v>
      </c>
      <c r="AD1819" t="str">
        <f t="shared" si="291"/>
        <v/>
      </c>
      <c r="AE1819">
        <f t="shared" si="294"/>
        <v>1</v>
      </c>
      <c r="AF1819" t="str">
        <f t="shared" si="287"/>
        <v/>
      </c>
      <c r="AG1819" t="str">
        <f>IF((S1819&lt;&gt;"tühi")*(AC1819&lt;&gt;""),AC1819,"")</f>
        <v/>
      </c>
      <c r="AH1819" t="str">
        <f t="shared" si="292"/>
        <v/>
      </c>
      <c r="AI1819">
        <v>0.11</v>
      </c>
      <c r="AJ1819" t="str">
        <f t="shared" si="293"/>
        <v/>
      </c>
      <c r="AK1819">
        <f t="shared" si="288"/>
        <v>2.7</v>
      </c>
      <c r="AL1819">
        <f t="shared" si="286"/>
        <v>0.29700000000000004</v>
      </c>
    </row>
    <row r="1820" spans="1:38" x14ac:dyDescent="0.2">
      <c r="A1820" t="s">
        <v>15014</v>
      </c>
      <c r="B1820" t="s">
        <v>640</v>
      </c>
      <c r="C1820" t="s">
        <v>15015</v>
      </c>
      <c r="D1820" s="1">
        <v>37299</v>
      </c>
      <c r="E1820" s="1">
        <v>44546</v>
      </c>
      <c r="F1820" t="s">
        <v>19</v>
      </c>
      <c r="I1820">
        <v>100</v>
      </c>
      <c r="J1820">
        <v>0</v>
      </c>
      <c r="K1820">
        <v>0</v>
      </c>
      <c r="L1820">
        <v>14530</v>
      </c>
      <c r="M1820">
        <v>14530</v>
      </c>
      <c r="N1820" t="s">
        <v>20</v>
      </c>
      <c r="O1820" t="s">
        <v>15016</v>
      </c>
      <c r="P1820" t="s">
        <v>28</v>
      </c>
      <c r="S1820" t="s">
        <v>33813</v>
      </c>
      <c r="T1820" t="s">
        <v>34349</v>
      </c>
      <c r="AD1820" t="str">
        <f t="shared" si="291"/>
        <v/>
      </c>
      <c r="AE1820" t="str">
        <f t="shared" si="294"/>
        <v/>
      </c>
      <c r="AF1820" t="str">
        <f t="shared" si="287"/>
        <v/>
      </c>
      <c r="AG1820" s="17">
        <v>1</v>
      </c>
      <c r="AH1820">
        <f t="shared" si="292"/>
        <v>2.7</v>
      </c>
      <c r="AI1820">
        <v>0.11</v>
      </c>
      <c r="AJ1820">
        <f t="shared" si="293"/>
        <v>0.29700000000000004</v>
      </c>
      <c r="AK1820" t="str">
        <f t="shared" si="288"/>
        <v/>
      </c>
      <c r="AL1820" t="str">
        <f t="shared" si="286"/>
        <v/>
      </c>
    </row>
    <row r="1821" spans="1:38" x14ac:dyDescent="0.2">
      <c r="A1821" t="s">
        <v>11939</v>
      </c>
      <c r="B1821" t="s">
        <v>640</v>
      </c>
      <c r="C1821" t="s">
        <v>11940</v>
      </c>
      <c r="D1821" s="1">
        <v>36630</v>
      </c>
      <c r="E1821" s="1">
        <v>44270</v>
      </c>
      <c r="F1821" t="s">
        <v>39</v>
      </c>
      <c r="I1821">
        <v>100</v>
      </c>
      <c r="J1821">
        <v>0</v>
      </c>
      <c r="K1821">
        <v>0</v>
      </c>
      <c r="L1821">
        <v>27800</v>
      </c>
      <c r="M1821">
        <v>27805</v>
      </c>
      <c r="N1821" t="s">
        <v>401</v>
      </c>
      <c r="O1821" t="s">
        <v>11941</v>
      </c>
      <c r="P1821" t="s">
        <v>28</v>
      </c>
      <c r="S1821" t="s">
        <v>33942</v>
      </c>
      <c r="T1821" t="s">
        <v>34233</v>
      </c>
      <c r="AD1821" t="str">
        <f t="shared" si="291"/>
        <v/>
      </c>
      <c r="AE1821" t="str">
        <f t="shared" si="294"/>
        <v/>
      </c>
      <c r="AF1821" t="str">
        <f t="shared" si="287"/>
        <v/>
      </c>
      <c r="AG1821" t="str">
        <f>IF((S1821&lt;&gt;"tühi")*(AC1821&lt;&gt;""),AC1821,"")</f>
        <v/>
      </c>
      <c r="AH1821" t="str">
        <f t="shared" si="292"/>
        <v/>
      </c>
      <c r="AI1821">
        <v>0.11</v>
      </c>
      <c r="AJ1821" t="str">
        <f t="shared" si="293"/>
        <v/>
      </c>
      <c r="AK1821" t="str">
        <f t="shared" si="288"/>
        <v/>
      </c>
      <c r="AL1821" t="str">
        <f t="shared" si="286"/>
        <v/>
      </c>
    </row>
    <row r="1822" spans="1:38" x14ac:dyDescent="0.2">
      <c r="A1822" t="s">
        <v>11942</v>
      </c>
      <c r="B1822" t="s">
        <v>640</v>
      </c>
      <c r="C1822" t="s">
        <v>11940</v>
      </c>
      <c r="D1822" s="1">
        <v>36630</v>
      </c>
      <c r="E1822" s="1">
        <v>43951</v>
      </c>
      <c r="F1822" t="s">
        <v>39</v>
      </c>
      <c r="I1822">
        <v>100</v>
      </c>
      <c r="J1822">
        <v>0</v>
      </c>
      <c r="K1822">
        <v>0</v>
      </c>
      <c r="L1822">
        <v>18337</v>
      </c>
      <c r="M1822">
        <v>18337</v>
      </c>
      <c r="N1822" t="s">
        <v>20</v>
      </c>
      <c r="O1822" t="s">
        <v>11941</v>
      </c>
      <c r="P1822" t="s">
        <v>28</v>
      </c>
      <c r="S1822" t="s">
        <v>33942</v>
      </c>
      <c r="T1822" t="s">
        <v>34233</v>
      </c>
      <c r="AD1822" t="str">
        <f t="shared" si="291"/>
        <v/>
      </c>
      <c r="AE1822" t="str">
        <f t="shared" si="294"/>
        <v/>
      </c>
      <c r="AF1822" t="str">
        <f t="shared" si="287"/>
        <v/>
      </c>
      <c r="AG1822" t="str">
        <f>IF((S1822&lt;&gt;"tühi")*(AC1822&lt;&gt;""),AC1822,"")</f>
        <v/>
      </c>
      <c r="AH1822" t="str">
        <f t="shared" si="292"/>
        <v/>
      </c>
      <c r="AI1822">
        <v>0.11</v>
      </c>
      <c r="AJ1822" t="str">
        <f t="shared" si="293"/>
        <v/>
      </c>
      <c r="AK1822" t="str">
        <f t="shared" si="288"/>
        <v/>
      </c>
      <c r="AL1822" t="str">
        <f t="shared" si="286"/>
        <v/>
      </c>
    </row>
    <row r="1823" spans="1:38" x14ac:dyDescent="0.2">
      <c r="A1823" t="s">
        <v>1040</v>
      </c>
      <c r="B1823" t="s">
        <v>640</v>
      </c>
      <c r="C1823" t="s">
        <v>1041</v>
      </c>
      <c r="D1823" s="1">
        <v>35332</v>
      </c>
      <c r="E1823" s="1">
        <v>44546</v>
      </c>
      <c r="F1823" t="s">
        <v>19</v>
      </c>
      <c r="I1823">
        <v>100</v>
      </c>
      <c r="J1823">
        <v>0</v>
      </c>
      <c r="K1823">
        <v>0</v>
      </c>
      <c r="L1823">
        <v>9045</v>
      </c>
      <c r="M1823">
        <v>9045</v>
      </c>
      <c r="N1823" t="s">
        <v>20</v>
      </c>
      <c r="O1823" t="s">
        <v>1042</v>
      </c>
      <c r="P1823" t="s">
        <v>28</v>
      </c>
      <c r="S1823" t="s">
        <v>33810</v>
      </c>
      <c r="T1823" t="s">
        <v>34349</v>
      </c>
      <c r="AD1823" t="str">
        <f t="shared" si="291"/>
        <v/>
      </c>
      <c r="AE1823" t="str">
        <f t="shared" si="294"/>
        <v/>
      </c>
      <c r="AF1823" t="str">
        <f t="shared" si="287"/>
        <v/>
      </c>
      <c r="AG1823" s="17">
        <v>1</v>
      </c>
      <c r="AH1823">
        <f t="shared" si="292"/>
        <v>2.7</v>
      </c>
      <c r="AI1823">
        <v>0.11</v>
      </c>
      <c r="AJ1823">
        <f t="shared" si="293"/>
        <v>0.29700000000000004</v>
      </c>
      <c r="AK1823" t="str">
        <f t="shared" si="288"/>
        <v/>
      </c>
      <c r="AL1823" t="str">
        <f t="shared" ref="AL1823:AL1886" si="295">IF(COUNTBLANK(AK1823),"",AK1823*AI1823)</f>
        <v/>
      </c>
    </row>
    <row r="1824" spans="1:38" x14ac:dyDescent="0.2">
      <c r="A1824" t="s">
        <v>28887</v>
      </c>
      <c r="B1824" t="s">
        <v>640</v>
      </c>
      <c r="C1824" t="s">
        <v>28888</v>
      </c>
      <c r="D1824" s="1">
        <v>42657</v>
      </c>
      <c r="E1824" s="1">
        <v>44546</v>
      </c>
      <c r="F1824" t="s">
        <v>26</v>
      </c>
      <c r="I1824">
        <v>100</v>
      </c>
      <c r="J1824">
        <v>0</v>
      </c>
      <c r="K1824">
        <v>0</v>
      </c>
      <c r="L1824">
        <v>2213</v>
      </c>
      <c r="M1824">
        <v>2213</v>
      </c>
      <c r="N1824" t="s">
        <v>20</v>
      </c>
      <c r="O1824" t="s">
        <v>28889</v>
      </c>
      <c r="P1824" t="s">
        <v>44</v>
      </c>
      <c r="S1824" t="s">
        <v>34233</v>
      </c>
      <c r="T1824" t="s">
        <v>34233</v>
      </c>
      <c r="AD1824" t="str">
        <f t="shared" si="291"/>
        <v/>
      </c>
      <c r="AE1824" t="str">
        <f t="shared" si="294"/>
        <v/>
      </c>
      <c r="AF1824" t="str">
        <f t="shared" si="287"/>
        <v/>
      </c>
      <c r="AG1824" t="str">
        <f>IF((S1824&lt;&gt;"tühi")*(AC1824&lt;&gt;""),AC1824,"")</f>
        <v/>
      </c>
      <c r="AH1824" t="str">
        <f t="shared" si="292"/>
        <v/>
      </c>
      <c r="AI1824">
        <v>0.11</v>
      </c>
      <c r="AJ1824" t="str">
        <f t="shared" si="293"/>
        <v/>
      </c>
      <c r="AK1824" t="str">
        <f t="shared" si="288"/>
        <v/>
      </c>
      <c r="AL1824" t="str">
        <f t="shared" si="295"/>
        <v/>
      </c>
    </row>
    <row r="1825" spans="1:39" x14ac:dyDescent="0.2">
      <c r="A1825" t="s">
        <v>20036</v>
      </c>
      <c r="B1825" t="s">
        <v>640</v>
      </c>
      <c r="C1825" t="s">
        <v>20037</v>
      </c>
      <c r="D1825" s="1">
        <v>38244</v>
      </c>
      <c r="E1825" s="1">
        <v>44440</v>
      </c>
      <c r="F1825" t="s">
        <v>19</v>
      </c>
      <c r="I1825">
        <v>100</v>
      </c>
      <c r="J1825">
        <v>0</v>
      </c>
      <c r="K1825">
        <v>0</v>
      </c>
      <c r="L1825">
        <v>3970</v>
      </c>
      <c r="M1825">
        <v>3970</v>
      </c>
      <c r="N1825" t="s">
        <v>20</v>
      </c>
      <c r="O1825" t="s">
        <v>20038</v>
      </c>
      <c r="P1825" t="s">
        <v>28</v>
      </c>
      <c r="S1825" t="s">
        <v>33807</v>
      </c>
      <c r="T1825" t="s">
        <v>34349</v>
      </c>
      <c r="AD1825" t="str">
        <f t="shared" si="291"/>
        <v/>
      </c>
      <c r="AE1825" t="str">
        <f t="shared" si="294"/>
        <v/>
      </c>
      <c r="AF1825" t="str">
        <f t="shared" ref="AF1825:AF1888" si="296">IF((S1825&lt;&gt;"tühi")*(F1825&lt;&gt;"Elamumaa")*(G1825&lt;&gt;"Elamumaa")*(H1825&lt;&gt;"Elamumaa"),IF(Z1825=0,"",Z1825),"")</f>
        <v/>
      </c>
      <c r="AG1825" s="17">
        <v>1</v>
      </c>
      <c r="AH1825">
        <f t="shared" si="292"/>
        <v>2.7</v>
      </c>
      <c r="AI1825">
        <v>0.11</v>
      </c>
      <c r="AJ1825">
        <f t="shared" si="293"/>
        <v>0.29700000000000004</v>
      </c>
      <c r="AK1825" t="str">
        <f t="shared" ref="AK1825:AK1845" si="297">IF(AE1825="","",AE1825*2.7)</f>
        <v/>
      </c>
      <c r="AL1825" t="str">
        <f t="shared" si="295"/>
        <v/>
      </c>
    </row>
    <row r="1826" spans="1:39" x14ac:dyDescent="0.2">
      <c r="A1826" t="s">
        <v>10837</v>
      </c>
      <c r="B1826" t="s">
        <v>640</v>
      </c>
      <c r="C1826" t="s">
        <v>10838</v>
      </c>
      <c r="D1826" s="1">
        <v>36488</v>
      </c>
      <c r="E1826" s="1">
        <v>44546</v>
      </c>
      <c r="F1826" t="s">
        <v>39</v>
      </c>
      <c r="I1826">
        <v>100</v>
      </c>
      <c r="J1826">
        <v>0</v>
      </c>
      <c r="K1826">
        <v>0</v>
      </c>
      <c r="L1826">
        <v>11129</v>
      </c>
      <c r="M1826">
        <v>11129</v>
      </c>
      <c r="N1826" t="s">
        <v>20</v>
      </c>
      <c r="O1826" t="s">
        <v>10839</v>
      </c>
      <c r="P1826" t="s">
        <v>28</v>
      </c>
      <c r="S1826" t="s">
        <v>32628</v>
      </c>
      <c r="T1826" t="s">
        <v>34349</v>
      </c>
      <c r="AD1826" t="str">
        <f t="shared" si="291"/>
        <v/>
      </c>
      <c r="AE1826" t="str">
        <f t="shared" si="294"/>
        <v/>
      </c>
      <c r="AF1826" t="str">
        <f t="shared" si="296"/>
        <v/>
      </c>
      <c r="AG1826" s="17">
        <v>1</v>
      </c>
      <c r="AH1826">
        <f t="shared" si="292"/>
        <v>2.7</v>
      </c>
      <c r="AI1826">
        <v>0.11</v>
      </c>
      <c r="AJ1826">
        <f t="shared" si="293"/>
        <v>0.29700000000000004</v>
      </c>
      <c r="AK1826" t="str">
        <f t="shared" si="297"/>
        <v/>
      </c>
      <c r="AL1826" t="str">
        <f t="shared" si="295"/>
        <v/>
      </c>
    </row>
    <row r="1827" spans="1:39" x14ac:dyDescent="0.2">
      <c r="A1827" t="s">
        <v>11922</v>
      </c>
      <c r="B1827" t="s">
        <v>640</v>
      </c>
      <c r="C1827" t="s">
        <v>11923</v>
      </c>
      <c r="D1827" s="1">
        <v>36630</v>
      </c>
      <c r="E1827" s="1">
        <v>44440</v>
      </c>
      <c r="F1827" t="s">
        <v>39</v>
      </c>
      <c r="I1827">
        <v>100</v>
      </c>
      <c r="J1827">
        <v>0</v>
      </c>
      <c r="K1827">
        <v>0</v>
      </c>
      <c r="L1827">
        <v>6285</v>
      </c>
      <c r="M1827">
        <v>6285</v>
      </c>
      <c r="N1827" t="s">
        <v>20</v>
      </c>
      <c r="O1827" t="s">
        <v>11924</v>
      </c>
      <c r="P1827" t="s">
        <v>28</v>
      </c>
      <c r="S1827" t="s">
        <v>33811</v>
      </c>
      <c r="T1827" t="s">
        <v>34349</v>
      </c>
      <c r="AD1827" t="str">
        <f t="shared" si="291"/>
        <v/>
      </c>
      <c r="AE1827" t="str">
        <f t="shared" si="294"/>
        <v/>
      </c>
      <c r="AF1827" t="str">
        <f t="shared" si="296"/>
        <v/>
      </c>
      <c r="AG1827" s="17">
        <v>1</v>
      </c>
      <c r="AH1827">
        <f t="shared" si="292"/>
        <v>2.7</v>
      </c>
      <c r="AI1827">
        <v>0.11</v>
      </c>
      <c r="AJ1827">
        <f t="shared" si="293"/>
        <v>0.29700000000000004</v>
      </c>
      <c r="AK1827" t="str">
        <f t="shared" si="297"/>
        <v/>
      </c>
      <c r="AL1827" t="str">
        <f t="shared" si="295"/>
        <v/>
      </c>
    </row>
    <row r="1828" spans="1:39" x14ac:dyDescent="0.2">
      <c r="A1828" t="s">
        <v>26312</v>
      </c>
      <c r="B1828" t="s">
        <v>640</v>
      </c>
      <c r="C1828" t="s">
        <v>26313</v>
      </c>
      <c r="D1828" s="1">
        <v>41177</v>
      </c>
      <c r="E1828" s="1">
        <v>43456</v>
      </c>
      <c r="F1828" t="s">
        <v>889</v>
      </c>
      <c r="I1828">
        <v>100</v>
      </c>
      <c r="J1828">
        <v>0</v>
      </c>
      <c r="K1828">
        <v>0</v>
      </c>
      <c r="L1828">
        <v>6647</v>
      </c>
      <c r="M1828">
        <v>6647</v>
      </c>
      <c r="N1828" t="s">
        <v>20</v>
      </c>
      <c r="O1828" t="s">
        <v>26314</v>
      </c>
      <c r="P1828" t="s">
        <v>28</v>
      </c>
      <c r="S1828" t="s">
        <v>33942</v>
      </c>
      <c r="T1828" t="s">
        <v>34233</v>
      </c>
      <c r="V1828" t="s">
        <v>32795</v>
      </c>
      <c r="AD1828" t="str">
        <f t="shared" si="291"/>
        <v/>
      </c>
      <c r="AE1828" t="str">
        <f t="shared" si="294"/>
        <v/>
      </c>
      <c r="AF1828" t="str">
        <f t="shared" si="296"/>
        <v/>
      </c>
      <c r="AG1828" t="str">
        <f t="shared" ref="AG1828:AG1837" si="298">IF((S1828&lt;&gt;"tühi")*(AC1828&lt;&gt;""),AC1828,"")</f>
        <v/>
      </c>
      <c r="AH1828" t="str">
        <f t="shared" si="292"/>
        <v/>
      </c>
      <c r="AI1828">
        <v>0.11</v>
      </c>
      <c r="AJ1828" t="str">
        <f t="shared" si="293"/>
        <v/>
      </c>
      <c r="AK1828" t="str">
        <f t="shared" si="297"/>
        <v/>
      </c>
      <c r="AL1828" t="str">
        <f t="shared" si="295"/>
        <v/>
      </c>
    </row>
    <row r="1829" spans="1:39" x14ac:dyDescent="0.2">
      <c r="A1829" t="s">
        <v>30625</v>
      </c>
      <c r="B1829" t="s">
        <v>640</v>
      </c>
      <c r="C1829" t="s">
        <v>30626</v>
      </c>
      <c r="D1829" s="1">
        <v>43859</v>
      </c>
      <c r="E1829" s="1">
        <v>44344</v>
      </c>
      <c r="F1829" t="s">
        <v>39</v>
      </c>
      <c r="I1829">
        <v>100</v>
      </c>
      <c r="J1829">
        <v>0</v>
      </c>
      <c r="K1829">
        <v>0</v>
      </c>
      <c r="L1829">
        <v>14484</v>
      </c>
      <c r="M1829">
        <v>14484</v>
      </c>
      <c r="N1829" t="s">
        <v>20</v>
      </c>
      <c r="O1829" t="s">
        <v>30627</v>
      </c>
      <c r="P1829" t="s">
        <v>2356</v>
      </c>
      <c r="S1829" t="s">
        <v>33942</v>
      </c>
      <c r="T1829" t="s">
        <v>34233</v>
      </c>
      <c r="AD1829" t="str">
        <f t="shared" si="291"/>
        <v/>
      </c>
      <c r="AE1829" t="str">
        <f t="shared" si="294"/>
        <v/>
      </c>
      <c r="AF1829" t="str">
        <f t="shared" si="296"/>
        <v/>
      </c>
      <c r="AG1829" t="str">
        <f t="shared" si="298"/>
        <v/>
      </c>
      <c r="AH1829" t="str">
        <f t="shared" si="292"/>
        <v/>
      </c>
      <c r="AI1829">
        <v>0.11</v>
      </c>
      <c r="AJ1829" t="str">
        <f t="shared" si="293"/>
        <v/>
      </c>
      <c r="AK1829" t="str">
        <f t="shared" si="297"/>
        <v/>
      </c>
      <c r="AL1829" t="str">
        <f t="shared" si="295"/>
        <v/>
      </c>
    </row>
    <row r="1830" spans="1:39" x14ac:dyDescent="0.2">
      <c r="A1830" t="s">
        <v>20244</v>
      </c>
      <c r="B1830" t="s">
        <v>640</v>
      </c>
      <c r="C1830" t="s">
        <v>20245</v>
      </c>
      <c r="D1830" s="1">
        <v>38323</v>
      </c>
      <c r="E1830" s="1">
        <v>43456</v>
      </c>
      <c r="F1830" t="s">
        <v>474</v>
      </c>
      <c r="I1830">
        <v>100</v>
      </c>
      <c r="J1830">
        <v>0</v>
      </c>
      <c r="K1830">
        <v>0</v>
      </c>
      <c r="L1830">
        <v>166</v>
      </c>
      <c r="M1830">
        <v>166</v>
      </c>
      <c r="N1830" t="s">
        <v>20</v>
      </c>
      <c r="O1830" t="s">
        <v>20203</v>
      </c>
      <c r="P1830" t="s">
        <v>44</v>
      </c>
      <c r="S1830" t="s">
        <v>32627</v>
      </c>
      <c r="T1830" t="s">
        <v>34443</v>
      </c>
      <c r="U1830" t="s">
        <v>32812</v>
      </c>
      <c r="V1830" t="s">
        <v>35072</v>
      </c>
      <c r="W1830">
        <v>100</v>
      </c>
      <c r="X1830">
        <v>2</v>
      </c>
      <c r="Y1830">
        <v>1</v>
      </c>
      <c r="Z1830">
        <f>W1830*X1830</f>
        <v>200</v>
      </c>
      <c r="AA1830">
        <v>8.5</v>
      </c>
      <c r="AD1830" t="str">
        <f t="shared" si="291"/>
        <v/>
      </c>
      <c r="AE1830" t="str">
        <f t="shared" si="294"/>
        <v/>
      </c>
      <c r="AF1830">
        <f t="shared" si="296"/>
        <v>200</v>
      </c>
      <c r="AG1830" t="str">
        <f t="shared" si="298"/>
        <v/>
      </c>
      <c r="AH1830" t="str">
        <f t="shared" si="292"/>
        <v/>
      </c>
      <c r="AI1830">
        <v>0.11</v>
      </c>
      <c r="AJ1830" t="str">
        <f t="shared" si="293"/>
        <v/>
      </c>
      <c r="AK1830" t="str">
        <f t="shared" si="297"/>
        <v/>
      </c>
      <c r="AL1830" t="str">
        <f t="shared" si="295"/>
        <v/>
      </c>
      <c r="AM1830" t="s">
        <v>34904</v>
      </c>
    </row>
    <row r="1831" spans="1:39" x14ac:dyDescent="0.2">
      <c r="A1831" t="s">
        <v>14993</v>
      </c>
      <c r="B1831" t="s">
        <v>640</v>
      </c>
      <c r="C1831" t="s">
        <v>14994</v>
      </c>
      <c r="D1831" s="1">
        <v>37368</v>
      </c>
      <c r="E1831" s="1">
        <v>43951</v>
      </c>
      <c r="F1831" t="s">
        <v>39</v>
      </c>
      <c r="I1831">
        <v>100</v>
      </c>
      <c r="J1831">
        <v>0</v>
      </c>
      <c r="K1831">
        <v>0</v>
      </c>
      <c r="L1831">
        <v>1133</v>
      </c>
      <c r="M1831">
        <v>1133</v>
      </c>
      <c r="N1831" t="s">
        <v>20</v>
      </c>
      <c r="O1831" t="s">
        <v>14995</v>
      </c>
      <c r="P1831" t="s">
        <v>28</v>
      </c>
      <c r="S1831" t="s">
        <v>33942</v>
      </c>
      <c r="T1831" t="s">
        <v>34233</v>
      </c>
      <c r="AD1831" t="str">
        <f t="shared" si="291"/>
        <v/>
      </c>
      <c r="AE1831" t="str">
        <f t="shared" si="294"/>
        <v/>
      </c>
      <c r="AF1831" t="str">
        <f t="shared" si="296"/>
        <v/>
      </c>
      <c r="AG1831" t="str">
        <f t="shared" si="298"/>
        <v/>
      </c>
      <c r="AH1831" t="str">
        <f t="shared" si="292"/>
        <v/>
      </c>
      <c r="AI1831">
        <v>0.11</v>
      </c>
      <c r="AJ1831" t="str">
        <f t="shared" si="293"/>
        <v/>
      </c>
      <c r="AK1831" t="str">
        <f t="shared" si="297"/>
        <v/>
      </c>
      <c r="AL1831" t="str">
        <f t="shared" si="295"/>
        <v/>
      </c>
    </row>
    <row r="1832" spans="1:39" x14ac:dyDescent="0.2">
      <c r="A1832" t="s">
        <v>17929</v>
      </c>
      <c r="B1832" t="s">
        <v>640</v>
      </c>
      <c r="C1832" t="s">
        <v>17930</v>
      </c>
      <c r="D1832" s="1">
        <v>37867</v>
      </c>
      <c r="E1832" s="1">
        <v>44421</v>
      </c>
      <c r="F1832" s="9" t="s">
        <v>39</v>
      </c>
      <c r="I1832">
        <v>100</v>
      </c>
      <c r="J1832">
        <v>0</v>
      </c>
      <c r="K1832">
        <v>0</v>
      </c>
      <c r="L1832">
        <v>537</v>
      </c>
      <c r="M1832">
        <v>537</v>
      </c>
      <c r="N1832" t="s">
        <v>20</v>
      </c>
      <c r="O1832" t="s">
        <v>17931</v>
      </c>
      <c r="P1832" t="s">
        <v>28</v>
      </c>
      <c r="S1832" t="s">
        <v>32628</v>
      </c>
      <c r="T1832" t="s">
        <v>34350</v>
      </c>
      <c r="U1832" t="s">
        <v>32794</v>
      </c>
      <c r="V1832" t="s">
        <v>32801</v>
      </c>
      <c r="W1832">
        <v>50</v>
      </c>
      <c r="Y1832">
        <v>1</v>
      </c>
      <c r="AA1832">
        <v>6</v>
      </c>
      <c r="AC1832">
        <v>1</v>
      </c>
      <c r="AD1832" t="str">
        <f t="shared" si="291"/>
        <v/>
      </c>
      <c r="AE1832" t="str">
        <f t="shared" si="294"/>
        <v/>
      </c>
      <c r="AF1832" t="str">
        <f t="shared" si="296"/>
        <v/>
      </c>
      <c r="AG1832">
        <f t="shared" si="298"/>
        <v>1</v>
      </c>
      <c r="AH1832">
        <f t="shared" si="292"/>
        <v>2.7</v>
      </c>
      <c r="AI1832">
        <v>0.11</v>
      </c>
      <c r="AJ1832">
        <f t="shared" si="293"/>
        <v>0.29700000000000004</v>
      </c>
      <c r="AK1832" t="str">
        <f t="shared" si="297"/>
        <v/>
      </c>
      <c r="AL1832" t="str">
        <f t="shared" si="295"/>
        <v/>
      </c>
    </row>
    <row r="1833" spans="1:39" x14ac:dyDescent="0.2">
      <c r="A1833" t="s">
        <v>29922</v>
      </c>
      <c r="B1833" t="s">
        <v>640</v>
      </c>
      <c r="C1833" t="s">
        <v>29923</v>
      </c>
      <c r="D1833" s="1">
        <v>43826</v>
      </c>
      <c r="E1833" s="1">
        <v>43826</v>
      </c>
      <c r="F1833" t="s">
        <v>39</v>
      </c>
      <c r="I1833">
        <v>100</v>
      </c>
      <c r="J1833">
        <v>0</v>
      </c>
      <c r="K1833">
        <v>0</v>
      </c>
      <c r="L1833">
        <v>1664</v>
      </c>
      <c r="M1833">
        <v>1664</v>
      </c>
      <c r="N1833" t="s">
        <v>20</v>
      </c>
      <c r="O1833" t="s">
        <v>29924</v>
      </c>
      <c r="P1833" t="s">
        <v>2356</v>
      </c>
      <c r="S1833" t="s">
        <v>33942</v>
      </c>
      <c r="T1833" t="s">
        <v>34233</v>
      </c>
      <c r="AD1833" t="str">
        <f t="shared" si="291"/>
        <v/>
      </c>
      <c r="AE1833" t="str">
        <f t="shared" si="294"/>
        <v/>
      </c>
      <c r="AF1833" t="str">
        <f t="shared" si="296"/>
        <v/>
      </c>
      <c r="AG1833" t="str">
        <f t="shared" si="298"/>
        <v/>
      </c>
      <c r="AH1833" t="str">
        <f t="shared" si="292"/>
        <v/>
      </c>
      <c r="AI1833">
        <v>0.11</v>
      </c>
      <c r="AJ1833" t="str">
        <f t="shared" si="293"/>
        <v/>
      </c>
      <c r="AK1833" t="str">
        <f t="shared" si="297"/>
        <v/>
      </c>
      <c r="AL1833" t="str">
        <f t="shared" si="295"/>
        <v/>
      </c>
    </row>
    <row r="1834" spans="1:39" x14ac:dyDescent="0.2">
      <c r="A1834" t="s">
        <v>30252</v>
      </c>
      <c r="B1834" t="s">
        <v>640</v>
      </c>
      <c r="C1834" t="s">
        <v>30253</v>
      </c>
      <c r="D1834" s="1">
        <v>43822</v>
      </c>
      <c r="E1834" s="1">
        <v>43822</v>
      </c>
      <c r="F1834" t="s">
        <v>39</v>
      </c>
      <c r="I1834">
        <v>100</v>
      </c>
      <c r="J1834">
        <v>0</v>
      </c>
      <c r="K1834">
        <v>0</v>
      </c>
      <c r="L1834">
        <v>5275</v>
      </c>
      <c r="M1834">
        <v>5275</v>
      </c>
      <c r="N1834" t="s">
        <v>20</v>
      </c>
      <c r="O1834" t="s">
        <v>30254</v>
      </c>
      <c r="P1834" t="s">
        <v>2356</v>
      </c>
      <c r="S1834" t="s">
        <v>33942</v>
      </c>
      <c r="T1834" t="s">
        <v>34233</v>
      </c>
      <c r="AD1834" t="str">
        <f t="shared" si="291"/>
        <v/>
      </c>
      <c r="AE1834" t="str">
        <f t="shared" si="294"/>
        <v/>
      </c>
      <c r="AF1834" t="str">
        <f t="shared" si="296"/>
        <v/>
      </c>
      <c r="AG1834" t="str">
        <f t="shared" si="298"/>
        <v/>
      </c>
      <c r="AH1834" t="str">
        <f t="shared" si="292"/>
        <v/>
      </c>
      <c r="AI1834">
        <v>0.11</v>
      </c>
      <c r="AJ1834" t="str">
        <f t="shared" si="293"/>
        <v/>
      </c>
      <c r="AK1834" t="str">
        <f t="shared" si="297"/>
        <v/>
      </c>
      <c r="AL1834" t="str">
        <f t="shared" si="295"/>
        <v/>
      </c>
    </row>
    <row r="1835" spans="1:39" x14ac:dyDescent="0.2">
      <c r="A1835" t="s">
        <v>16250</v>
      </c>
      <c r="B1835" t="s">
        <v>640</v>
      </c>
      <c r="C1835" t="s">
        <v>16251</v>
      </c>
      <c r="D1835" s="1">
        <v>37417</v>
      </c>
      <c r="E1835" s="1">
        <v>43641</v>
      </c>
      <c r="F1835" t="s">
        <v>39</v>
      </c>
      <c r="I1835">
        <v>100</v>
      </c>
      <c r="J1835">
        <v>0</v>
      </c>
      <c r="K1835">
        <v>0</v>
      </c>
      <c r="L1835">
        <v>5797</v>
      </c>
      <c r="M1835">
        <v>5797</v>
      </c>
      <c r="N1835" t="s">
        <v>20</v>
      </c>
      <c r="O1835" t="s">
        <v>16252</v>
      </c>
      <c r="P1835" t="s">
        <v>28</v>
      </c>
      <c r="S1835" t="s">
        <v>33942</v>
      </c>
      <c r="T1835" t="s">
        <v>34233</v>
      </c>
      <c r="AD1835" t="str">
        <f t="shared" si="291"/>
        <v/>
      </c>
      <c r="AE1835" t="str">
        <f t="shared" si="294"/>
        <v/>
      </c>
      <c r="AF1835" t="str">
        <f t="shared" si="296"/>
        <v/>
      </c>
      <c r="AG1835" t="str">
        <f t="shared" si="298"/>
        <v/>
      </c>
      <c r="AH1835" t="str">
        <f t="shared" si="292"/>
        <v/>
      </c>
      <c r="AI1835">
        <v>0.11</v>
      </c>
      <c r="AJ1835" t="str">
        <f t="shared" si="293"/>
        <v/>
      </c>
      <c r="AK1835" t="str">
        <f t="shared" si="297"/>
        <v/>
      </c>
      <c r="AL1835" t="str">
        <f t="shared" si="295"/>
        <v/>
      </c>
    </row>
    <row r="1836" spans="1:39" x14ac:dyDescent="0.2">
      <c r="A1836" t="s">
        <v>16979</v>
      </c>
      <c r="B1836" t="s">
        <v>640</v>
      </c>
      <c r="C1836" t="s">
        <v>16980</v>
      </c>
      <c r="D1836" s="1">
        <v>37596</v>
      </c>
      <c r="E1836" s="1">
        <v>43951</v>
      </c>
      <c r="F1836" t="s">
        <v>39</v>
      </c>
      <c r="I1836">
        <v>100</v>
      </c>
      <c r="J1836">
        <v>0</v>
      </c>
      <c r="K1836">
        <v>0</v>
      </c>
      <c r="L1836">
        <v>1083</v>
      </c>
      <c r="M1836">
        <v>1083</v>
      </c>
      <c r="N1836" t="s">
        <v>20</v>
      </c>
      <c r="O1836" t="s">
        <v>16925</v>
      </c>
      <c r="P1836" t="s">
        <v>28</v>
      </c>
      <c r="S1836" t="s">
        <v>33942</v>
      </c>
      <c r="T1836" t="s">
        <v>34233</v>
      </c>
      <c r="AD1836" t="str">
        <f t="shared" si="291"/>
        <v/>
      </c>
      <c r="AE1836" t="str">
        <f t="shared" si="294"/>
        <v/>
      </c>
      <c r="AF1836" t="str">
        <f t="shared" si="296"/>
        <v/>
      </c>
      <c r="AG1836" t="str">
        <f t="shared" si="298"/>
        <v/>
      </c>
      <c r="AH1836" t="str">
        <f t="shared" si="292"/>
        <v/>
      </c>
      <c r="AI1836">
        <v>0.11</v>
      </c>
      <c r="AJ1836" t="str">
        <f t="shared" si="293"/>
        <v/>
      </c>
      <c r="AK1836" t="str">
        <f t="shared" si="297"/>
        <v/>
      </c>
      <c r="AL1836" t="str">
        <f t="shared" si="295"/>
        <v/>
      </c>
    </row>
    <row r="1837" spans="1:39" x14ac:dyDescent="0.2">
      <c r="A1837" t="s">
        <v>31116</v>
      </c>
      <c r="B1837" t="s">
        <v>640</v>
      </c>
      <c r="C1837" t="s">
        <v>31117</v>
      </c>
      <c r="D1837" s="1">
        <v>43859</v>
      </c>
      <c r="E1837" s="1">
        <v>44546</v>
      </c>
      <c r="F1837" t="s">
        <v>889</v>
      </c>
      <c r="I1837">
        <v>100</v>
      </c>
      <c r="J1837">
        <v>0</v>
      </c>
      <c r="K1837">
        <v>0</v>
      </c>
      <c r="L1837">
        <v>7355</v>
      </c>
      <c r="M1837">
        <v>7355</v>
      </c>
      <c r="N1837" t="s">
        <v>20</v>
      </c>
      <c r="O1837" t="s">
        <v>31118</v>
      </c>
      <c r="P1837" t="s">
        <v>44</v>
      </c>
      <c r="S1837" t="s">
        <v>33942</v>
      </c>
      <c r="T1837" t="s">
        <v>34233</v>
      </c>
      <c r="AD1837" t="str">
        <f t="shared" si="291"/>
        <v/>
      </c>
      <c r="AE1837" t="str">
        <f t="shared" si="294"/>
        <v/>
      </c>
      <c r="AF1837" t="str">
        <f t="shared" si="296"/>
        <v/>
      </c>
      <c r="AG1837" t="str">
        <f t="shared" si="298"/>
        <v/>
      </c>
      <c r="AH1837" t="str">
        <f t="shared" si="292"/>
        <v/>
      </c>
      <c r="AI1837">
        <v>0.11</v>
      </c>
      <c r="AJ1837" t="str">
        <f t="shared" si="293"/>
        <v/>
      </c>
      <c r="AK1837" t="str">
        <f t="shared" si="297"/>
        <v/>
      </c>
      <c r="AL1837" t="str">
        <f t="shared" si="295"/>
        <v/>
      </c>
    </row>
    <row r="1838" spans="1:39" x14ac:dyDescent="0.2">
      <c r="A1838" t="s">
        <v>21501</v>
      </c>
      <c r="B1838" t="s">
        <v>640</v>
      </c>
      <c r="C1838" t="s">
        <v>21502</v>
      </c>
      <c r="D1838" s="1">
        <v>38555</v>
      </c>
      <c r="E1838" s="1">
        <v>43951</v>
      </c>
      <c r="F1838" t="s">
        <v>19</v>
      </c>
      <c r="I1838">
        <v>100</v>
      </c>
      <c r="J1838">
        <v>0</v>
      </c>
      <c r="K1838">
        <v>0</v>
      </c>
      <c r="L1838">
        <v>4872</v>
      </c>
      <c r="M1838">
        <v>4872</v>
      </c>
      <c r="N1838" t="s">
        <v>20</v>
      </c>
      <c r="O1838" t="s">
        <v>21503</v>
      </c>
      <c r="P1838" t="s">
        <v>28</v>
      </c>
      <c r="S1838" t="s">
        <v>33799</v>
      </c>
      <c r="T1838" t="s">
        <v>34434</v>
      </c>
      <c r="AD1838" t="str">
        <f t="shared" si="291"/>
        <v/>
      </c>
      <c r="AE1838" t="str">
        <f t="shared" si="294"/>
        <v/>
      </c>
      <c r="AF1838" t="str">
        <f t="shared" si="296"/>
        <v/>
      </c>
      <c r="AG1838" s="17">
        <v>1</v>
      </c>
      <c r="AH1838">
        <f t="shared" si="292"/>
        <v>2.7</v>
      </c>
      <c r="AI1838">
        <v>0.11</v>
      </c>
      <c r="AJ1838">
        <f t="shared" si="293"/>
        <v>0.29700000000000004</v>
      </c>
      <c r="AK1838" t="str">
        <f t="shared" si="297"/>
        <v/>
      </c>
      <c r="AL1838" t="str">
        <f t="shared" si="295"/>
        <v/>
      </c>
    </row>
    <row r="1839" spans="1:39" x14ac:dyDescent="0.2">
      <c r="A1839" t="s">
        <v>21528</v>
      </c>
      <c r="B1839" t="s">
        <v>640</v>
      </c>
      <c r="C1839" t="s">
        <v>21529</v>
      </c>
      <c r="D1839" s="1">
        <v>38555</v>
      </c>
      <c r="E1839" s="1">
        <v>44546</v>
      </c>
      <c r="F1839" t="s">
        <v>19</v>
      </c>
      <c r="I1839">
        <v>100</v>
      </c>
      <c r="J1839">
        <v>0</v>
      </c>
      <c r="K1839">
        <v>0</v>
      </c>
      <c r="L1839">
        <v>3881</v>
      </c>
      <c r="M1839">
        <v>3881</v>
      </c>
      <c r="N1839" t="s">
        <v>20</v>
      </c>
      <c r="O1839" t="s">
        <v>21530</v>
      </c>
      <c r="P1839" t="s">
        <v>28</v>
      </c>
      <c r="S1839" t="s">
        <v>33800</v>
      </c>
      <c r="T1839" t="s">
        <v>34349</v>
      </c>
      <c r="AD1839" t="str">
        <f t="shared" si="291"/>
        <v/>
      </c>
      <c r="AE1839" t="str">
        <f t="shared" si="294"/>
        <v/>
      </c>
      <c r="AF1839" t="str">
        <f t="shared" si="296"/>
        <v/>
      </c>
      <c r="AG1839" s="17">
        <v>1</v>
      </c>
      <c r="AH1839">
        <f t="shared" si="292"/>
        <v>2.7</v>
      </c>
      <c r="AI1839">
        <v>0.11</v>
      </c>
      <c r="AJ1839">
        <f t="shared" si="293"/>
        <v>0.29700000000000004</v>
      </c>
      <c r="AK1839" t="str">
        <f t="shared" si="297"/>
        <v/>
      </c>
      <c r="AL1839" t="str">
        <f t="shared" si="295"/>
        <v/>
      </c>
    </row>
    <row r="1840" spans="1:39" x14ac:dyDescent="0.2">
      <c r="A1840" t="s">
        <v>26205</v>
      </c>
      <c r="B1840" t="s">
        <v>640</v>
      </c>
      <c r="C1840" t="s">
        <v>26206</v>
      </c>
      <c r="D1840" s="1">
        <v>40862</v>
      </c>
      <c r="E1840" s="1">
        <v>43951</v>
      </c>
      <c r="F1840" t="s">
        <v>470</v>
      </c>
      <c r="I1840">
        <v>100</v>
      </c>
      <c r="J1840">
        <v>0</v>
      </c>
      <c r="K1840">
        <v>0</v>
      </c>
      <c r="L1840">
        <v>4839</v>
      </c>
      <c r="M1840">
        <v>4839</v>
      </c>
      <c r="N1840" t="s">
        <v>20</v>
      </c>
      <c r="O1840" t="s">
        <v>26207</v>
      </c>
      <c r="P1840" t="s">
        <v>28</v>
      </c>
      <c r="S1840" t="s">
        <v>33804</v>
      </c>
      <c r="T1840" t="s">
        <v>34448</v>
      </c>
      <c r="U1840" t="s">
        <v>32815</v>
      </c>
      <c r="V1840" t="s">
        <v>35003</v>
      </c>
      <c r="W1840">
        <v>350</v>
      </c>
      <c r="X1840">
        <v>1</v>
      </c>
      <c r="Y1840">
        <v>4</v>
      </c>
      <c r="Z1840">
        <v>350</v>
      </c>
      <c r="AA1840">
        <v>7</v>
      </c>
      <c r="AD1840" t="str">
        <f t="shared" si="291"/>
        <v/>
      </c>
      <c r="AE1840" t="str">
        <f t="shared" si="294"/>
        <v/>
      </c>
      <c r="AF1840">
        <f t="shared" si="296"/>
        <v>350</v>
      </c>
      <c r="AG1840" t="str">
        <f t="shared" ref="AG1840:AG1903" si="299">IF((S1840&lt;&gt;"tühi")*(AC1840&lt;&gt;""),AC1840,"")</f>
        <v/>
      </c>
      <c r="AH1840" t="str">
        <f t="shared" si="292"/>
        <v/>
      </c>
      <c r="AI1840">
        <v>0.11</v>
      </c>
      <c r="AJ1840" t="str">
        <f t="shared" si="293"/>
        <v/>
      </c>
      <c r="AK1840" t="str">
        <f t="shared" si="297"/>
        <v/>
      </c>
      <c r="AL1840" t="str">
        <f t="shared" si="295"/>
        <v/>
      </c>
    </row>
    <row r="1841" spans="1:38" x14ac:dyDescent="0.2">
      <c r="A1841" t="s">
        <v>30467</v>
      </c>
      <c r="B1841" t="s">
        <v>640</v>
      </c>
      <c r="C1841" t="s">
        <v>30468</v>
      </c>
      <c r="D1841" s="1">
        <v>43859</v>
      </c>
      <c r="E1841" s="1">
        <v>44546</v>
      </c>
      <c r="F1841" t="s">
        <v>889</v>
      </c>
      <c r="I1841">
        <v>100</v>
      </c>
      <c r="J1841">
        <v>0</v>
      </c>
      <c r="K1841">
        <v>0</v>
      </c>
      <c r="L1841">
        <v>14235</v>
      </c>
      <c r="M1841">
        <v>14235</v>
      </c>
      <c r="N1841" t="s">
        <v>20</v>
      </c>
      <c r="O1841" t="s">
        <v>30469</v>
      </c>
      <c r="P1841" t="s">
        <v>44</v>
      </c>
      <c r="S1841" t="s">
        <v>33942</v>
      </c>
      <c r="T1841" t="s">
        <v>34233</v>
      </c>
      <c r="AD1841" t="str">
        <f t="shared" si="291"/>
        <v/>
      </c>
      <c r="AE1841" t="str">
        <f t="shared" si="294"/>
        <v/>
      </c>
      <c r="AF1841" t="str">
        <f t="shared" si="296"/>
        <v/>
      </c>
      <c r="AG1841" t="str">
        <f t="shared" si="299"/>
        <v/>
      </c>
      <c r="AH1841" t="str">
        <f t="shared" si="292"/>
        <v/>
      </c>
      <c r="AI1841">
        <v>0.11</v>
      </c>
      <c r="AJ1841" t="str">
        <f t="shared" si="293"/>
        <v/>
      </c>
      <c r="AK1841" t="str">
        <f t="shared" si="297"/>
        <v/>
      </c>
      <c r="AL1841" t="str">
        <f t="shared" si="295"/>
        <v/>
      </c>
    </row>
    <row r="1842" spans="1:38" x14ac:dyDescent="0.2">
      <c r="A1842" t="s">
        <v>26210</v>
      </c>
      <c r="B1842" t="s">
        <v>640</v>
      </c>
      <c r="C1842" t="s">
        <v>26211</v>
      </c>
      <c r="D1842" s="1">
        <v>40862</v>
      </c>
      <c r="E1842" s="1">
        <v>43456</v>
      </c>
      <c r="F1842" t="s">
        <v>26</v>
      </c>
      <c r="I1842">
        <v>100</v>
      </c>
      <c r="J1842">
        <v>0</v>
      </c>
      <c r="K1842">
        <v>0</v>
      </c>
      <c r="L1842">
        <v>1528</v>
      </c>
      <c r="M1842">
        <v>1528</v>
      </c>
      <c r="N1842" t="s">
        <v>20</v>
      </c>
      <c r="O1842" t="s">
        <v>26207</v>
      </c>
      <c r="P1842" t="s">
        <v>28</v>
      </c>
      <c r="S1842" t="s">
        <v>34233</v>
      </c>
      <c r="T1842" t="s">
        <v>34233</v>
      </c>
      <c r="V1842" t="s">
        <v>35003</v>
      </c>
      <c r="AD1842" t="str">
        <f t="shared" si="291"/>
        <v/>
      </c>
      <c r="AE1842" t="str">
        <f t="shared" si="294"/>
        <v/>
      </c>
      <c r="AF1842" t="str">
        <f t="shared" si="296"/>
        <v/>
      </c>
      <c r="AG1842" t="str">
        <f t="shared" si="299"/>
        <v/>
      </c>
      <c r="AH1842" t="str">
        <f t="shared" si="292"/>
        <v/>
      </c>
      <c r="AI1842">
        <v>0.11</v>
      </c>
      <c r="AJ1842" t="str">
        <f t="shared" si="293"/>
        <v/>
      </c>
      <c r="AK1842" t="str">
        <f t="shared" si="297"/>
        <v/>
      </c>
      <c r="AL1842" t="str">
        <f t="shared" si="295"/>
        <v/>
      </c>
    </row>
    <row r="1843" spans="1:38" x14ac:dyDescent="0.2">
      <c r="A1843" t="s">
        <v>26858</v>
      </c>
      <c r="B1843" t="s">
        <v>640</v>
      </c>
      <c r="C1843" t="s">
        <v>26859</v>
      </c>
      <c r="D1843" s="1">
        <v>41436</v>
      </c>
      <c r="E1843" s="1">
        <v>44546</v>
      </c>
      <c r="F1843" t="s">
        <v>26</v>
      </c>
      <c r="I1843">
        <v>100</v>
      </c>
      <c r="J1843">
        <v>0</v>
      </c>
      <c r="K1843">
        <v>0</v>
      </c>
      <c r="L1843">
        <v>1401</v>
      </c>
      <c r="M1843">
        <v>1401</v>
      </c>
      <c r="N1843" t="s">
        <v>20</v>
      </c>
      <c r="O1843" t="s">
        <v>26860</v>
      </c>
      <c r="P1843" t="s">
        <v>44</v>
      </c>
      <c r="S1843" t="s">
        <v>34233</v>
      </c>
      <c r="T1843" t="s">
        <v>34233</v>
      </c>
      <c r="V1843" t="s">
        <v>32800</v>
      </c>
      <c r="AD1843" t="str">
        <f t="shared" si="291"/>
        <v/>
      </c>
      <c r="AE1843" t="str">
        <f t="shared" si="294"/>
        <v/>
      </c>
      <c r="AF1843" t="str">
        <f t="shared" si="296"/>
        <v/>
      </c>
      <c r="AG1843" t="str">
        <f t="shared" si="299"/>
        <v/>
      </c>
      <c r="AH1843" t="str">
        <f t="shared" si="292"/>
        <v/>
      </c>
      <c r="AI1843">
        <v>0.11</v>
      </c>
      <c r="AJ1843" t="str">
        <f t="shared" si="293"/>
        <v/>
      </c>
      <c r="AK1843" t="str">
        <f t="shared" si="297"/>
        <v/>
      </c>
      <c r="AL1843" t="str">
        <f t="shared" si="295"/>
        <v/>
      </c>
    </row>
    <row r="1844" spans="1:38" x14ac:dyDescent="0.2">
      <c r="A1844" t="s">
        <v>28367</v>
      </c>
      <c r="B1844" t="s">
        <v>640</v>
      </c>
      <c r="C1844" t="s">
        <v>28368</v>
      </c>
      <c r="D1844" s="1">
        <v>42634</v>
      </c>
      <c r="E1844" s="1">
        <v>43951</v>
      </c>
      <c r="F1844" t="s">
        <v>26</v>
      </c>
      <c r="I1844">
        <v>100</v>
      </c>
      <c r="J1844">
        <v>0</v>
      </c>
      <c r="K1844">
        <v>0</v>
      </c>
      <c r="L1844">
        <v>4918</v>
      </c>
      <c r="M1844">
        <v>4918</v>
      </c>
      <c r="N1844" t="s">
        <v>20</v>
      </c>
      <c r="O1844" t="s">
        <v>28369</v>
      </c>
      <c r="P1844" t="s">
        <v>44</v>
      </c>
      <c r="S1844" t="s">
        <v>34233</v>
      </c>
      <c r="T1844" t="s">
        <v>34233</v>
      </c>
      <c r="AD1844" t="str">
        <f t="shared" si="291"/>
        <v/>
      </c>
      <c r="AE1844" t="str">
        <f t="shared" si="294"/>
        <v/>
      </c>
      <c r="AF1844" t="str">
        <f t="shared" si="296"/>
        <v/>
      </c>
      <c r="AG1844" t="str">
        <f t="shared" si="299"/>
        <v/>
      </c>
      <c r="AH1844" t="str">
        <f t="shared" si="292"/>
        <v/>
      </c>
      <c r="AI1844">
        <v>0.11</v>
      </c>
      <c r="AJ1844" t="str">
        <f t="shared" si="293"/>
        <v/>
      </c>
      <c r="AK1844" t="str">
        <f t="shared" si="297"/>
        <v/>
      </c>
      <c r="AL1844" t="str">
        <f t="shared" si="295"/>
        <v/>
      </c>
    </row>
    <row r="1845" spans="1:38" x14ac:dyDescent="0.2">
      <c r="A1845" t="s">
        <v>30194</v>
      </c>
      <c r="B1845" t="s">
        <v>640</v>
      </c>
      <c r="C1845" t="s">
        <v>30195</v>
      </c>
      <c r="D1845" s="1">
        <v>43837</v>
      </c>
      <c r="E1845" s="1">
        <v>44071</v>
      </c>
      <c r="F1845" t="s">
        <v>26</v>
      </c>
      <c r="I1845">
        <v>100</v>
      </c>
      <c r="J1845">
        <v>0</v>
      </c>
      <c r="K1845">
        <v>0</v>
      </c>
      <c r="L1845">
        <v>479</v>
      </c>
      <c r="M1845">
        <v>479</v>
      </c>
      <c r="N1845" t="s">
        <v>20</v>
      </c>
      <c r="O1845" t="s">
        <v>30193</v>
      </c>
      <c r="P1845" t="s">
        <v>28</v>
      </c>
      <c r="S1845" t="s">
        <v>34233</v>
      </c>
      <c r="T1845" t="s">
        <v>34233</v>
      </c>
      <c r="V1845" t="s">
        <v>32806</v>
      </c>
      <c r="AD1845" t="str">
        <f t="shared" si="291"/>
        <v/>
      </c>
      <c r="AE1845" t="str">
        <f t="shared" si="294"/>
        <v/>
      </c>
      <c r="AF1845" t="str">
        <f t="shared" si="296"/>
        <v/>
      </c>
      <c r="AG1845" t="str">
        <f t="shared" si="299"/>
        <v/>
      </c>
      <c r="AH1845" t="str">
        <f t="shared" si="292"/>
        <v/>
      </c>
      <c r="AI1845">
        <v>0.11</v>
      </c>
      <c r="AJ1845" t="str">
        <f t="shared" si="293"/>
        <v/>
      </c>
      <c r="AK1845" t="str">
        <f t="shared" si="297"/>
        <v/>
      </c>
      <c r="AL1845" t="str">
        <f t="shared" si="295"/>
        <v/>
      </c>
    </row>
    <row r="1846" spans="1:38" x14ac:dyDescent="0.2">
      <c r="A1846" t="s">
        <v>306</v>
      </c>
      <c r="B1846" t="s">
        <v>133</v>
      </c>
      <c r="C1846" t="s">
        <v>307</v>
      </c>
      <c r="D1846" s="1">
        <v>34585</v>
      </c>
      <c r="E1846" s="1">
        <v>43456</v>
      </c>
      <c r="F1846" t="s">
        <v>19</v>
      </c>
      <c r="I1846">
        <v>100</v>
      </c>
      <c r="J1846">
        <v>0</v>
      </c>
      <c r="K1846">
        <v>0</v>
      </c>
      <c r="L1846">
        <v>1739</v>
      </c>
      <c r="M1846">
        <v>1739</v>
      </c>
      <c r="N1846" t="s">
        <v>20</v>
      </c>
      <c r="O1846" t="s">
        <v>308</v>
      </c>
      <c r="P1846" t="s">
        <v>28</v>
      </c>
      <c r="S1846" t="s">
        <v>32628</v>
      </c>
      <c r="T1846" t="s">
        <v>34357</v>
      </c>
      <c r="U1846" t="s">
        <v>32634</v>
      </c>
      <c r="V1846" t="s">
        <v>32816</v>
      </c>
      <c r="X1846">
        <v>1.5</v>
      </c>
      <c r="AA1846">
        <v>8.5</v>
      </c>
      <c r="AB1846">
        <v>25</v>
      </c>
      <c r="AC1846">
        <v>1</v>
      </c>
      <c r="AD1846" t="str">
        <f t="shared" si="291"/>
        <v/>
      </c>
      <c r="AE1846" t="str">
        <f t="shared" si="294"/>
        <v/>
      </c>
      <c r="AF1846" t="str">
        <f t="shared" si="296"/>
        <v/>
      </c>
      <c r="AG1846">
        <f t="shared" si="299"/>
        <v>1</v>
      </c>
      <c r="AH1846">
        <f t="shared" ref="AH1846:AH1909" si="300">IF(AG1846="","",AG1846*2.8)</f>
        <v>2.8</v>
      </c>
      <c r="AI1846">
        <v>0.14499999999999999</v>
      </c>
      <c r="AJ1846">
        <f t="shared" si="293"/>
        <v>0.40599999999999997</v>
      </c>
      <c r="AK1846" t="str">
        <f t="shared" ref="AK1846:AK1909" si="301">IF(AE1846="","",AE1846*2.8)</f>
        <v/>
      </c>
      <c r="AL1846" t="str">
        <f t="shared" si="295"/>
        <v/>
      </c>
    </row>
    <row r="1847" spans="1:38" x14ac:dyDescent="0.2">
      <c r="A1847" t="s">
        <v>276</v>
      </c>
      <c r="B1847" t="s">
        <v>133</v>
      </c>
      <c r="C1847" t="s">
        <v>277</v>
      </c>
      <c r="D1847" s="1">
        <v>34617</v>
      </c>
      <c r="E1847" s="1">
        <v>43456</v>
      </c>
      <c r="F1847" t="s">
        <v>19</v>
      </c>
      <c r="I1847">
        <v>100</v>
      </c>
      <c r="J1847">
        <v>0</v>
      </c>
      <c r="K1847">
        <v>0</v>
      </c>
      <c r="L1847">
        <v>1665</v>
      </c>
      <c r="M1847">
        <v>1665</v>
      </c>
      <c r="N1847" t="s">
        <v>20</v>
      </c>
      <c r="O1847" t="s">
        <v>278</v>
      </c>
      <c r="P1847" t="s">
        <v>28</v>
      </c>
      <c r="S1847" t="s">
        <v>32628</v>
      </c>
      <c r="T1847" t="s">
        <v>34357</v>
      </c>
      <c r="U1847" t="s">
        <v>32634</v>
      </c>
      <c r="V1847" t="s">
        <v>32816</v>
      </c>
      <c r="X1847">
        <v>1</v>
      </c>
      <c r="AA1847">
        <v>7.5</v>
      </c>
      <c r="AB1847">
        <v>30</v>
      </c>
      <c r="AC1847">
        <v>1</v>
      </c>
      <c r="AD1847" t="str">
        <f t="shared" si="291"/>
        <v/>
      </c>
      <c r="AE1847" t="str">
        <f t="shared" si="294"/>
        <v/>
      </c>
      <c r="AF1847" t="str">
        <f t="shared" si="296"/>
        <v/>
      </c>
      <c r="AG1847">
        <f t="shared" si="299"/>
        <v>1</v>
      </c>
      <c r="AH1847">
        <f t="shared" si="300"/>
        <v>2.8</v>
      </c>
      <c r="AI1847">
        <v>0.14499999999999999</v>
      </c>
      <c r="AJ1847">
        <f t="shared" si="293"/>
        <v>0.40599999999999997</v>
      </c>
      <c r="AK1847" t="str">
        <f t="shared" si="301"/>
        <v/>
      </c>
      <c r="AL1847" t="str">
        <f t="shared" si="295"/>
        <v/>
      </c>
    </row>
    <row r="1848" spans="1:38" x14ac:dyDescent="0.2">
      <c r="A1848" t="s">
        <v>261</v>
      </c>
      <c r="B1848" t="s">
        <v>133</v>
      </c>
      <c r="C1848" t="s">
        <v>262</v>
      </c>
      <c r="D1848" s="1">
        <v>34617</v>
      </c>
      <c r="E1848" s="1">
        <v>43456</v>
      </c>
      <c r="F1848" t="s">
        <v>19</v>
      </c>
      <c r="I1848">
        <v>100</v>
      </c>
      <c r="J1848">
        <v>0</v>
      </c>
      <c r="K1848">
        <v>0</v>
      </c>
      <c r="L1848">
        <v>1740</v>
      </c>
      <c r="M1848">
        <v>1740</v>
      </c>
      <c r="N1848" t="s">
        <v>20</v>
      </c>
      <c r="O1848" t="s">
        <v>263</v>
      </c>
      <c r="P1848" t="s">
        <v>28</v>
      </c>
      <c r="S1848" t="s">
        <v>32628</v>
      </c>
      <c r="T1848" t="s">
        <v>34357</v>
      </c>
      <c r="U1848" t="s">
        <v>32634</v>
      </c>
      <c r="V1848" t="s">
        <v>32816</v>
      </c>
      <c r="X1848">
        <v>1.5</v>
      </c>
      <c r="AA1848">
        <v>8.5</v>
      </c>
      <c r="AB1848">
        <v>25</v>
      </c>
      <c r="AC1848">
        <v>1</v>
      </c>
      <c r="AD1848" t="str">
        <f t="shared" si="291"/>
        <v/>
      </c>
      <c r="AE1848" t="str">
        <f t="shared" si="294"/>
        <v/>
      </c>
      <c r="AF1848" t="str">
        <f t="shared" si="296"/>
        <v/>
      </c>
      <c r="AG1848">
        <f t="shared" si="299"/>
        <v>1</v>
      </c>
      <c r="AH1848">
        <f t="shared" si="300"/>
        <v>2.8</v>
      </c>
      <c r="AI1848">
        <v>0.14499999999999999</v>
      </c>
      <c r="AJ1848">
        <f t="shared" si="293"/>
        <v>0.40599999999999997</v>
      </c>
      <c r="AK1848" t="str">
        <f t="shared" si="301"/>
        <v/>
      </c>
      <c r="AL1848" t="str">
        <f t="shared" si="295"/>
        <v/>
      </c>
    </row>
    <row r="1849" spans="1:38" x14ac:dyDescent="0.2">
      <c r="A1849" t="s">
        <v>21673</v>
      </c>
      <c r="B1849" t="s">
        <v>133</v>
      </c>
      <c r="C1849" t="s">
        <v>21674</v>
      </c>
      <c r="D1849" s="1">
        <v>34963</v>
      </c>
      <c r="E1849" s="1">
        <v>43456</v>
      </c>
      <c r="F1849" t="s">
        <v>19</v>
      </c>
      <c r="I1849">
        <v>100</v>
      </c>
      <c r="J1849">
        <v>0</v>
      </c>
      <c r="K1849">
        <v>0</v>
      </c>
      <c r="L1849">
        <v>1120</v>
      </c>
      <c r="M1849">
        <v>1120</v>
      </c>
      <c r="N1849" t="s">
        <v>20</v>
      </c>
      <c r="O1849" t="s">
        <v>21675</v>
      </c>
      <c r="P1849" t="s">
        <v>28</v>
      </c>
      <c r="S1849" t="s">
        <v>33797</v>
      </c>
      <c r="T1849" t="s">
        <v>34357</v>
      </c>
      <c r="U1849" t="s">
        <v>32634</v>
      </c>
      <c r="V1849" t="s">
        <v>32816</v>
      </c>
      <c r="X1849">
        <v>2</v>
      </c>
      <c r="AA1849">
        <v>10</v>
      </c>
      <c r="AB1849">
        <v>25</v>
      </c>
      <c r="AC1849">
        <v>1</v>
      </c>
      <c r="AD1849" t="str">
        <f t="shared" si="291"/>
        <v/>
      </c>
      <c r="AE1849" t="str">
        <f t="shared" si="294"/>
        <v/>
      </c>
      <c r="AF1849" t="str">
        <f t="shared" si="296"/>
        <v/>
      </c>
      <c r="AG1849">
        <f t="shared" si="299"/>
        <v>1</v>
      </c>
      <c r="AH1849">
        <f t="shared" si="300"/>
        <v>2.8</v>
      </c>
      <c r="AI1849">
        <v>0.14499999999999999</v>
      </c>
      <c r="AJ1849">
        <f t="shared" si="293"/>
        <v>0.40599999999999997</v>
      </c>
      <c r="AK1849" t="str">
        <f t="shared" si="301"/>
        <v/>
      </c>
      <c r="AL1849" t="str">
        <f t="shared" si="295"/>
        <v/>
      </c>
    </row>
    <row r="1850" spans="1:38" x14ac:dyDescent="0.2">
      <c r="A1850" t="s">
        <v>462</v>
      </c>
      <c r="B1850" t="s">
        <v>133</v>
      </c>
      <c r="C1850" t="s">
        <v>463</v>
      </c>
      <c r="D1850" s="1">
        <v>34619</v>
      </c>
      <c r="E1850" s="1">
        <v>43456</v>
      </c>
      <c r="F1850" t="s">
        <v>19</v>
      </c>
      <c r="I1850">
        <v>100</v>
      </c>
      <c r="J1850">
        <v>0</v>
      </c>
      <c r="K1850">
        <v>0</v>
      </c>
      <c r="L1850">
        <v>1120</v>
      </c>
      <c r="M1850">
        <v>1120</v>
      </c>
      <c r="N1850" t="s">
        <v>20</v>
      </c>
      <c r="O1850" t="s">
        <v>464</v>
      </c>
      <c r="P1850" t="s">
        <v>28</v>
      </c>
      <c r="S1850" t="s">
        <v>32628</v>
      </c>
      <c r="T1850" t="s">
        <v>34349</v>
      </c>
      <c r="U1850" t="s">
        <v>32634</v>
      </c>
      <c r="V1850" t="s">
        <v>32816</v>
      </c>
      <c r="X1850">
        <v>2</v>
      </c>
      <c r="AA1850">
        <v>10</v>
      </c>
      <c r="AB1850">
        <v>25</v>
      </c>
      <c r="AC1850">
        <v>1</v>
      </c>
      <c r="AD1850" t="str">
        <f t="shared" si="291"/>
        <v/>
      </c>
      <c r="AE1850" t="str">
        <f t="shared" si="294"/>
        <v/>
      </c>
      <c r="AF1850" t="str">
        <f t="shared" si="296"/>
        <v/>
      </c>
      <c r="AG1850">
        <f t="shared" si="299"/>
        <v>1</v>
      </c>
      <c r="AH1850">
        <f t="shared" si="300"/>
        <v>2.8</v>
      </c>
      <c r="AI1850">
        <v>0.14499999999999999</v>
      </c>
      <c r="AJ1850">
        <f t="shared" si="293"/>
        <v>0.40599999999999997</v>
      </c>
      <c r="AK1850" t="str">
        <f t="shared" si="301"/>
        <v/>
      </c>
      <c r="AL1850" t="str">
        <f t="shared" si="295"/>
        <v/>
      </c>
    </row>
    <row r="1851" spans="1:38" x14ac:dyDescent="0.2">
      <c r="A1851" t="s">
        <v>11604</v>
      </c>
      <c r="B1851" t="s">
        <v>133</v>
      </c>
      <c r="C1851" t="s">
        <v>11605</v>
      </c>
      <c r="D1851" s="1">
        <v>36535</v>
      </c>
      <c r="E1851" s="1">
        <v>43456</v>
      </c>
      <c r="F1851" t="s">
        <v>19</v>
      </c>
      <c r="I1851">
        <v>100</v>
      </c>
      <c r="J1851">
        <v>0</v>
      </c>
      <c r="K1851">
        <v>0</v>
      </c>
      <c r="L1851">
        <v>1410</v>
      </c>
      <c r="M1851">
        <v>1410</v>
      </c>
      <c r="N1851" t="s">
        <v>20</v>
      </c>
      <c r="O1851" t="s">
        <v>11606</v>
      </c>
      <c r="P1851" t="s">
        <v>28</v>
      </c>
      <c r="S1851" t="s">
        <v>32628</v>
      </c>
      <c r="T1851" t="s">
        <v>34357</v>
      </c>
      <c r="U1851" t="s">
        <v>32634</v>
      </c>
      <c r="V1851" t="s">
        <v>32817</v>
      </c>
      <c r="X1851">
        <v>2</v>
      </c>
      <c r="Y1851" t="s">
        <v>32661</v>
      </c>
      <c r="AA1851">
        <v>10</v>
      </c>
      <c r="AB1851">
        <v>30</v>
      </c>
      <c r="AC1851">
        <v>1</v>
      </c>
      <c r="AD1851" t="str">
        <f t="shared" ref="AD1851:AD1914" si="302">IF((S1851="tühi")*(F1851&lt;&gt;"Elamumaa")*(G1851&lt;&gt;"Elamumaa")*(H1851&lt;&gt;"Elamumaa"),IF(Z1851=0,"",Z1851),"")</f>
        <v/>
      </c>
      <c r="AE1851" t="str">
        <f t="shared" si="294"/>
        <v/>
      </c>
      <c r="AF1851" t="str">
        <f t="shared" si="296"/>
        <v/>
      </c>
      <c r="AG1851">
        <f t="shared" si="299"/>
        <v>1</v>
      </c>
      <c r="AH1851">
        <f t="shared" si="300"/>
        <v>2.8</v>
      </c>
      <c r="AI1851">
        <v>0.14499999999999999</v>
      </c>
      <c r="AJ1851">
        <f t="shared" si="293"/>
        <v>0.40599999999999997</v>
      </c>
      <c r="AK1851" t="str">
        <f t="shared" si="301"/>
        <v/>
      </c>
      <c r="AL1851" t="str">
        <f t="shared" si="295"/>
        <v/>
      </c>
    </row>
    <row r="1852" spans="1:38" x14ac:dyDescent="0.2">
      <c r="A1852" t="s">
        <v>551</v>
      </c>
      <c r="B1852" t="s">
        <v>133</v>
      </c>
      <c r="C1852" t="s">
        <v>552</v>
      </c>
      <c r="D1852" s="1">
        <v>34677</v>
      </c>
      <c r="E1852" s="1">
        <v>43456</v>
      </c>
      <c r="F1852" t="s">
        <v>19</v>
      </c>
      <c r="I1852">
        <v>100</v>
      </c>
      <c r="J1852">
        <v>0</v>
      </c>
      <c r="K1852">
        <v>0</v>
      </c>
      <c r="L1852">
        <v>1642</v>
      </c>
      <c r="M1852">
        <v>1642</v>
      </c>
      <c r="N1852" t="s">
        <v>20</v>
      </c>
      <c r="O1852" t="s">
        <v>553</v>
      </c>
      <c r="P1852" t="s">
        <v>28</v>
      </c>
      <c r="S1852" t="s">
        <v>32628</v>
      </c>
      <c r="T1852" t="s">
        <v>34349</v>
      </c>
      <c r="U1852" t="s">
        <v>32634</v>
      </c>
      <c r="V1852" t="s">
        <v>32816</v>
      </c>
      <c r="X1852">
        <v>1</v>
      </c>
      <c r="AA1852">
        <v>7.5</v>
      </c>
      <c r="AB1852">
        <v>30</v>
      </c>
      <c r="AC1852">
        <v>1</v>
      </c>
      <c r="AD1852" t="str">
        <f t="shared" si="302"/>
        <v/>
      </c>
      <c r="AE1852" t="str">
        <f t="shared" si="294"/>
        <v/>
      </c>
      <c r="AF1852" t="str">
        <f t="shared" si="296"/>
        <v/>
      </c>
      <c r="AG1852">
        <f t="shared" si="299"/>
        <v>1</v>
      </c>
      <c r="AH1852">
        <f t="shared" si="300"/>
        <v>2.8</v>
      </c>
      <c r="AI1852">
        <v>0.14499999999999999</v>
      </c>
      <c r="AJ1852">
        <f t="shared" si="293"/>
        <v>0.40599999999999997</v>
      </c>
      <c r="AK1852" t="str">
        <f t="shared" si="301"/>
        <v/>
      </c>
      <c r="AL1852" t="str">
        <f t="shared" si="295"/>
        <v/>
      </c>
    </row>
    <row r="1853" spans="1:38" x14ac:dyDescent="0.2">
      <c r="A1853" t="s">
        <v>429</v>
      </c>
      <c r="B1853" t="s">
        <v>133</v>
      </c>
      <c r="C1853" t="s">
        <v>430</v>
      </c>
      <c r="D1853" s="1">
        <v>34737</v>
      </c>
      <c r="E1853" s="1">
        <v>43456</v>
      </c>
      <c r="F1853" t="s">
        <v>19</v>
      </c>
      <c r="I1853">
        <v>100</v>
      </c>
      <c r="J1853">
        <v>0</v>
      </c>
      <c r="K1853">
        <v>0</v>
      </c>
      <c r="L1853">
        <v>1740</v>
      </c>
      <c r="M1853">
        <v>1740</v>
      </c>
      <c r="N1853" t="s">
        <v>20</v>
      </c>
      <c r="O1853" t="s">
        <v>431</v>
      </c>
      <c r="P1853" t="s">
        <v>28</v>
      </c>
      <c r="S1853" t="s">
        <v>32628</v>
      </c>
      <c r="T1853" t="s">
        <v>34354</v>
      </c>
      <c r="U1853" t="s">
        <v>32634</v>
      </c>
      <c r="V1853" t="s">
        <v>32816</v>
      </c>
      <c r="X1853">
        <v>1.5</v>
      </c>
      <c r="AA1853">
        <v>8.5</v>
      </c>
      <c r="AB1853">
        <v>25</v>
      </c>
      <c r="AC1853">
        <v>1</v>
      </c>
      <c r="AD1853" t="str">
        <f t="shared" si="302"/>
        <v/>
      </c>
      <c r="AE1853" t="str">
        <f t="shared" si="294"/>
        <v/>
      </c>
      <c r="AF1853" t="str">
        <f t="shared" si="296"/>
        <v/>
      </c>
      <c r="AG1853">
        <f t="shared" si="299"/>
        <v>1</v>
      </c>
      <c r="AH1853">
        <f t="shared" si="300"/>
        <v>2.8</v>
      </c>
      <c r="AI1853">
        <v>0.14499999999999999</v>
      </c>
      <c r="AJ1853">
        <f t="shared" si="293"/>
        <v>0.40599999999999997</v>
      </c>
      <c r="AK1853" t="str">
        <f t="shared" si="301"/>
        <v/>
      </c>
      <c r="AL1853" t="str">
        <f t="shared" si="295"/>
        <v/>
      </c>
    </row>
    <row r="1854" spans="1:38" x14ac:dyDescent="0.2">
      <c r="A1854" t="s">
        <v>300</v>
      </c>
      <c r="B1854" t="s">
        <v>133</v>
      </c>
      <c r="C1854" t="s">
        <v>301</v>
      </c>
      <c r="D1854" s="1">
        <v>34585</v>
      </c>
      <c r="E1854" s="1">
        <v>43456</v>
      </c>
      <c r="F1854" t="s">
        <v>19</v>
      </c>
      <c r="I1854">
        <v>100</v>
      </c>
      <c r="J1854">
        <v>0</v>
      </c>
      <c r="K1854">
        <v>0</v>
      </c>
      <c r="L1854">
        <v>1636</v>
      </c>
      <c r="M1854">
        <v>1636</v>
      </c>
      <c r="N1854" t="s">
        <v>20</v>
      </c>
      <c r="O1854" t="s">
        <v>302</v>
      </c>
      <c r="P1854" t="s">
        <v>28</v>
      </c>
      <c r="S1854" t="s">
        <v>33797</v>
      </c>
      <c r="T1854" t="s">
        <v>34357</v>
      </c>
      <c r="U1854" t="s">
        <v>32634</v>
      </c>
      <c r="V1854" t="s">
        <v>32816</v>
      </c>
      <c r="X1854">
        <v>1</v>
      </c>
      <c r="AA1854">
        <v>7.5</v>
      </c>
      <c r="AB1854">
        <v>30</v>
      </c>
      <c r="AC1854">
        <v>1</v>
      </c>
      <c r="AD1854" t="str">
        <f t="shared" si="302"/>
        <v/>
      </c>
      <c r="AE1854" t="str">
        <f t="shared" si="294"/>
        <v/>
      </c>
      <c r="AF1854" t="str">
        <f t="shared" si="296"/>
        <v/>
      </c>
      <c r="AG1854">
        <f t="shared" si="299"/>
        <v>1</v>
      </c>
      <c r="AH1854">
        <f t="shared" si="300"/>
        <v>2.8</v>
      </c>
      <c r="AI1854">
        <v>0.14499999999999999</v>
      </c>
      <c r="AJ1854">
        <f t="shared" si="293"/>
        <v>0.40599999999999997</v>
      </c>
      <c r="AK1854" t="str">
        <f t="shared" si="301"/>
        <v/>
      </c>
      <c r="AL1854" t="str">
        <f t="shared" si="295"/>
        <v/>
      </c>
    </row>
    <row r="1855" spans="1:38" x14ac:dyDescent="0.2">
      <c r="A1855" t="s">
        <v>698</v>
      </c>
      <c r="B1855" t="s">
        <v>133</v>
      </c>
      <c r="C1855" t="s">
        <v>699</v>
      </c>
      <c r="D1855" s="1">
        <v>34852</v>
      </c>
      <c r="E1855" s="1">
        <v>43456</v>
      </c>
      <c r="F1855" t="s">
        <v>19</v>
      </c>
      <c r="I1855">
        <v>100</v>
      </c>
      <c r="J1855">
        <v>0</v>
      </c>
      <c r="K1855">
        <v>0</v>
      </c>
      <c r="L1855">
        <v>1740</v>
      </c>
      <c r="M1855">
        <v>1740</v>
      </c>
      <c r="N1855" t="s">
        <v>20</v>
      </c>
      <c r="O1855" t="s">
        <v>700</v>
      </c>
      <c r="P1855" t="s">
        <v>28</v>
      </c>
      <c r="S1855" t="s">
        <v>33942</v>
      </c>
      <c r="T1855" t="s">
        <v>34233</v>
      </c>
      <c r="U1855" t="s">
        <v>32634</v>
      </c>
      <c r="V1855" t="s">
        <v>32816</v>
      </c>
      <c r="X1855">
        <v>1.5</v>
      </c>
      <c r="AA1855">
        <v>8.5</v>
      </c>
      <c r="AB1855">
        <v>25</v>
      </c>
      <c r="AC1855">
        <v>1</v>
      </c>
      <c r="AD1855" t="str">
        <f t="shared" si="302"/>
        <v/>
      </c>
      <c r="AE1855">
        <f t="shared" si="294"/>
        <v>1</v>
      </c>
      <c r="AF1855" t="str">
        <f t="shared" si="296"/>
        <v/>
      </c>
      <c r="AG1855" t="str">
        <f t="shared" si="299"/>
        <v/>
      </c>
      <c r="AH1855" t="str">
        <f t="shared" si="300"/>
        <v/>
      </c>
      <c r="AI1855">
        <v>0.14499999999999999</v>
      </c>
      <c r="AJ1855" t="str">
        <f t="shared" si="293"/>
        <v/>
      </c>
      <c r="AK1855">
        <f t="shared" si="301"/>
        <v>2.8</v>
      </c>
      <c r="AL1855">
        <f t="shared" si="295"/>
        <v>0.40599999999999997</v>
      </c>
    </row>
    <row r="1856" spans="1:38" x14ac:dyDescent="0.2">
      <c r="A1856" t="s">
        <v>500</v>
      </c>
      <c r="B1856" t="s">
        <v>133</v>
      </c>
      <c r="C1856" t="s">
        <v>501</v>
      </c>
      <c r="D1856" s="1">
        <v>34737</v>
      </c>
      <c r="E1856" s="1">
        <v>43456</v>
      </c>
      <c r="F1856" t="s">
        <v>19</v>
      </c>
      <c r="I1856">
        <v>100</v>
      </c>
      <c r="J1856">
        <v>0</v>
      </c>
      <c r="K1856">
        <v>0</v>
      </c>
      <c r="L1856">
        <v>1631</v>
      </c>
      <c r="M1856">
        <v>1631</v>
      </c>
      <c r="N1856" t="s">
        <v>20</v>
      </c>
      <c r="O1856" t="s">
        <v>502</v>
      </c>
      <c r="P1856" t="s">
        <v>28</v>
      </c>
      <c r="S1856" t="s">
        <v>33797</v>
      </c>
      <c r="T1856" t="s">
        <v>34349</v>
      </c>
      <c r="U1856" t="s">
        <v>32634</v>
      </c>
      <c r="V1856" t="s">
        <v>32816</v>
      </c>
      <c r="X1856">
        <v>1</v>
      </c>
      <c r="AA1856">
        <v>7.5</v>
      </c>
      <c r="AB1856">
        <v>30</v>
      </c>
      <c r="AC1856">
        <v>1</v>
      </c>
      <c r="AD1856" t="str">
        <f t="shared" si="302"/>
        <v/>
      </c>
      <c r="AE1856" t="str">
        <f t="shared" si="294"/>
        <v/>
      </c>
      <c r="AF1856" t="str">
        <f t="shared" si="296"/>
        <v/>
      </c>
      <c r="AG1856">
        <f t="shared" si="299"/>
        <v>1</v>
      </c>
      <c r="AH1856">
        <f t="shared" si="300"/>
        <v>2.8</v>
      </c>
      <c r="AI1856">
        <v>0.14499999999999999</v>
      </c>
      <c r="AJ1856">
        <f t="shared" si="293"/>
        <v>0.40599999999999997</v>
      </c>
      <c r="AK1856" t="str">
        <f t="shared" si="301"/>
        <v/>
      </c>
      <c r="AL1856" t="str">
        <f t="shared" si="295"/>
        <v/>
      </c>
    </row>
    <row r="1857" spans="1:38" x14ac:dyDescent="0.2">
      <c r="A1857" t="s">
        <v>333</v>
      </c>
      <c r="B1857" t="s">
        <v>133</v>
      </c>
      <c r="C1857" t="s">
        <v>334</v>
      </c>
      <c r="D1857" s="1">
        <v>34585</v>
      </c>
      <c r="E1857" s="1">
        <v>43456</v>
      </c>
      <c r="F1857" t="s">
        <v>19</v>
      </c>
      <c r="I1857">
        <v>100</v>
      </c>
      <c r="J1857">
        <v>0</v>
      </c>
      <c r="K1857">
        <v>0</v>
      </c>
      <c r="L1857">
        <v>1740</v>
      </c>
      <c r="M1857">
        <v>1740</v>
      </c>
      <c r="N1857" t="s">
        <v>20</v>
      </c>
      <c r="O1857" t="s">
        <v>335</v>
      </c>
      <c r="P1857" t="s">
        <v>28</v>
      </c>
      <c r="S1857" t="s">
        <v>33797</v>
      </c>
      <c r="T1857" t="s">
        <v>34349</v>
      </c>
      <c r="U1857" t="s">
        <v>32634</v>
      </c>
      <c r="V1857" t="s">
        <v>32816</v>
      </c>
      <c r="X1857">
        <v>1.5</v>
      </c>
      <c r="AA1857">
        <v>8.5</v>
      </c>
      <c r="AB1857">
        <v>25</v>
      </c>
      <c r="AC1857">
        <v>1</v>
      </c>
      <c r="AD1857" t="str">
        <f t="shared" si="302"/>
        <v/>
      </c>
      <c r="AE1857" t="str">
        <f t="shared" si="294"/>
        <v/>
      </c>
      <c r="AF1857" t="str">
        <f t="shared" si="296"/>
        <v/>
      </c>
      <c r="AG1857">
        <f t="shared" si="299"/>
        <v>1</v>
      </c>
      <c r="AH1857">
        <f t="shared" si="300"/>
        <v>2.8</v>
      </c>
      <c r="AI1857">
        <v>0.14499999999999999</v>
      </c>
      <c r="AJ1857">
        <f t="shared" si="293"/>
        <v>0.40599999999999997</v>
      </c>
      <c r="AK1857" t="str">
        <f t="shared" si="301"/>
        <v/>
      </c>
      <c r="AL1857" t="str">
        <f t="shared" si="295"/>
        <v/>
      </c>
    </row>
    <row r="1858" spans="1:38" x14ac:dyDescent="0.2">
      <c r="A1858" t="s">
        <v>285</v>
      </c>
      <c r="B1858" t="s">
        <v>133</v>
      </c>
      <c r="C1858" t="s">
        <v>286</v>
      </c>
      <c r="D1858" s="1">
        <v>34617</v>
      </c>
      <c r="E1858" s="1">
        <v>44546</v>
      </c>
      <c r="F1858" t="s">
        <v>19</v>
      </c>
      <c r="I1858">
        <v>100</v>
      </c>
      <c r="J1858">
        <v>0</v>
      </c>
      <c r="K1858">
        <v>0</v>
      </c>
      <c r="L1858">
        <v>1625</v>
      </c>
      <c r="M1858">
        <v>1625</v>
      </c>
      <c r="N1858" t="s">
        <v>20</v>
      </c>
      <c r="O1858" t="s">
        <v>287</v>
      </c>
      <c r="P1858" t="s">
        <v>28</v>
      </c>
      <c r="S1858" t="s">
        <v>32628</v>
      </c>
      <c r="T1858" t="s">
        <v>34354</v>
      </c>
      <c r="U1858" t="s">
        <v>32634</v>
      </c>
      <c r="V1858" t="s">
        <v>32816</v>
      </c>
      <c r="X1858">
        <v>1</v>
      </c>
      <c r="AA1858">
        <v>7.5</v>
      </c>
      <c r="AB1858">
        <v>30</v>
      </c>
      <c r="AC1858">
        <v>1</v>
      </c>
      <c r="AD1858" t="str">
        <f t="shared" si="302"/>
        <v/>
      </c>
      <c r="AE1858" t="str">
        <f t="shared" si="294"/>
        <v/>
      </c>
      <c r="AF1858" t="str">
        <f t="shared" si="296"/>
        <v/>
      </c>
      <c r="AG1858">
        <f t="shared" si="299"/>
        <v>1</v>
      </c>
      <c r="AH1858">
        <f t="shared" si="300"/>
        <v>2.8</v>
      </c>
      <c r="AI1858">
        <v>0.14499999999999999</v>
      </c>
      <c r="AJ1858">
        <f t="shared" ref="AJ1858:AJ1889" si="303">IF(COUNTBLANK(AH1858),"",AH1858*AI1858)</f>
        <v>0.40599999999999997</v>
      </c>
      <c r="AK1858" t="str">
        <f t="shared" si="301"/>
        <v/>
      </c>
      <c r="AL1858" t="str">
        <f t="shared" si="295"/>
        <v/>
      </c>
    </row>
    <row r="1859" spans="1:38" x14ac:dyDescent="0.2">
      <c r="A1859" t="s">
        <v>560</v>
      </c>
      <c r="B1859" t="s">
        <v>133</v>
      </c>
      <c r="C1859" t="s">
        <v>561</v>
      </c>
      <c r="D1859" s="1">
        <v>34677</v>
      </c>
      <c r="E1859" s="1">
        <v>43456</v>
      </c>
      <c r="F1859" t="s">
        <v>19</v>
      </c>
      <c r="I1859">
        <v>100</v>
      </c>
      <c r="J1859">
        <v>0</v>
      </c>
      <c r="K1859">
        <v>0</v>
      </c>
      <c r="L1859">
        <v>1740</v>
      </c>
      <c r="M1859">
        <v>1740</v>
      </c>
      <c r="N1859" t="s">
        <v>20</v>
      </c>
      <c r="O1859" t="s">
        <v>562</v>
      </c>
      <c r="P1859" t="s">
        <v>28</v>
      </c>
      <c r="S1859" t="s">
        <v>32628</v>
      </c>
      <c r="T1859" t="s">
        <v>34357</v>
      </c>
      <c r="U1859" t="s">
        <v>32634</v>
      </c>
      <c r="V1859" t="s">
        <v>32816</v>
      </c>
      <c r="X1859">
        <v>1.5</v>
      </c>
      <c r="AA1859">
        <v>8.5</v>
      </c>
      <c r="AB1859">
        <v>25</v>
      </c>
      <c r="AC1859">
        <v>1</v>
      </c>
      <c r="AD1859" t="str">
        <f t="shared" si="302"/>
        <v/>
      </c>
      <c r="AE1859" t="str">
        <f t="shared" si="294"/>
        <v/>
      </c>
      <c r="AF1859" t="str">
        <f t="shared" si="296"/>
        <v/>
      </c>
      <c r="AG1859">
        <f t="shared" si="299"/>
        <v>1</v>
      </c>
      <c r="AH1859">
        <f t="shared" si="300"/>
        <v>2.8</v>
      </c>
      <c r="AI1859">
        <v>0.14499999999999999</v>
      </c>
      <c r="AJ1859">
        <f t="shared" si="303"/>
        <v>0.40599999999999997</v>
      </c>
      <c r="AK1859" t="str">
        <f t="shared" si="301"/>
        <v/>
      </c>
      <c r="AL1859" t="str">
        <f t="shared" si="295"/>
        <v/>
      </c>
    </row>
    <row r="1860" spans="1:38" x14ac:dyDescent="0.2">
      <c r="A1860" t="s">
        <v>686</v>
      </c>
      <c r="B1860" t="s">
        <v>133</v>
      </c>
      <c r="C1860" t="s">
        <v>687</v>
      </c>
      <c r="D1860" s="1">
        <v>34808</v>
      </c>
      <c r="E1860" s="1">
        <v>44546</v>
      </c>
      <c r="F1860" t="s">
        <v>19</v>
      </c>
      <c r="I1860">
        <v>100</v>
      </c>
      <c r="J1860">
        <v>0</v>
      </c>
      <c r="K1860">
        <v>0</v>
      </c>
      <c r="L1860">
        <v>1620</v>
      </c>
      <c r="M1860">
        <v>1620</v>
      </c>
      <c r="N1860" t="s">
        <v>20</v>
      </c>
      <c r="O1860" t="s">
        <v>688</v>
      </c>
      <c r="P1860" t="s">
        <v>28</v>
      </c>
      <c r="S1860" t="s">
        <v>32628</v>
      </c>
      <c r="T1860" t="s">
        <v>34357</v>
      </c>
      <c r="U1860" t="s">
        <v>32634</v>
      </c>
      <c r="V1860" t="s">
        <v>32816</v>
      </c>
      <c r="X1860">
        <v>1</v>
      </c>
      <c r="AA1860">
        <v>7.5</v>
      </c>
      <c r="AB1860">
        <v>30</v>
      </c>
      <c r="AC1860">
        <v>1</v>
      </c>
      <c r="AD1860" t="str">
        <f t="shared" si="302"/>
        <v/>
      </c>
      <c r="AE1860" t="str">
        <f t="shared" si="294"/>
        <v/>
      </c>
      <c r="AF1860" t="str">
        <f t="shared" si="296"/>
        <v/>
      </c>
      <c r="AG1860">
        <f t="shared" si="299"/>
        <v>1</v>
      </c>
      <c r="AH1860">
        <f t="shared" si="300"/>
        <v>2.8</v>
      </c>
      <c r="AI1860">
        <v>0.14499999999999999</v>
      </c>
      <c r="AJ1860">
        <f t="shared" si="303"/>
        <v>0.40599999999999997</v>
      </c>
      <c r="AK1860" t="str">
        <f t="shared" si="301"/>
        <v/>
      </c>
      <c r="AL1860" t="str">
        <f t="shared" si="295"/>
        <v/>
      </c>
    </row>
    <row r="1861" spans="1:38" x14ac:dyDescent="0.2">
      <c r="A1861" t="s">
        <v>695</v>
      </c>
      <c r="B1861" t="s">
        <v>133</v>
      </c>
      <c r="C1861" t="s">
        <v>696</v>
      </c>
      <c r="D1861" s="1">
        <v>34808</v>
      </c>
      <c r="E1861" s="1">
        <v>43951</v>
      </c>
      <c r="F1861" t="s">
        <v>19</v>
      </c>
      <c r="I1861">
        <v>100</v>
      </c>
      <c r="J1861">
        <v>0</v>
      </c>
      <c r="K1861">
        <v>0</v>
      </c>
      <c r="L1861">
        <v>1740</v>
      </c>
      <c r="M1861">
        <v>1740</v>
      </c>
      <c r="N1861" t="s">
        <v>20</v>
      </c>
      <c r="O1861" t="s">
        <v>697</v>
      </c>
      <c r="P1861" t="s">
        <v>28</v>
      </c>
      <c r="S1861" t="s">
        <v>32628</v>
      </c>
      <c r="T1861" t="s">
        <v>34449</v>
      </c>
      <c r="U1861" t="s">
        <v>32634</v>
      </c>
      <c r="V1861" t="s">
        <v>32816</v>
      </c>
      <c r="X1861">
        <v>1.5</v>
      </c>
      <c r="AA1861">
        <v>8.5</v>
      </c>
      <c r="AB1861">
        <v>25</v>
      </c>
      <c r="AC1861">
        <v>1</v>
      </c>
      <c r="AD1861" t="str">
        <f t="shared" si="302"/>
        <v/>
      </c>
      <c r="AE1861" t="str">
        <f t="shared" si="294"/>
        <v/>
      </c>
      <c r="AF1861" t="str">
        <f t="shared" si="296"/>
        <v/>
      </c>
      <c r="AG1861">
        <f t="shared" si="299"/>
        <v>1</v>
      </c>
      <c r="AH1861">
        <f t="shared" si="300"/>
        <v>2.8</v>
      </c>
      <c r="AI1861">
        <v>0.14499999999999999</v>
      </c>
      <c r="AJ1861">
        <f t="shared" si="303"/>
        <v>0.40599999999999997</v>
      </c>
      <c r="AK1861" t="str">
        <f t="shared" si="301"/>
        <v/>
      </c>
      <c r="AL1861" t="str">
        <f t="shared" si="295"/>
        <v/>
      </c>
    </row>
    <row r="1862" spans="1:38" x14ac:dyDescent="0.2">
      <c r="A1862" t="s">
        <v>554</v>
      </c>
      <c r="B1862" t="s">
        <v>133</v>
      </c>
      <c r="C1862" t="s">
        <v>555</v>
      </c>
      <c r="D1862" s="1">
        <v>34677</v>
      </c>
      <c r="E1862" s="1">
        <v>44546</v>
      </c>
      <c r="F1862" t="s">
        <v>19</v>
      </c>
      <c r="I1862">
        <v>100</v>
      </c>
      <c r="J1862">
        <v>0</v>
      </c>
      <c r="K1862">
        <v>0</v>
      </c>
      <c r="L1862">
        <v>1613</v>
      </c>
      <c r="M1862">
        <v>1613</v>
      </c>
      <c r="N1862" t="s">
        <v>20</v>
      </c>
      <c r="O1862" t="s">
        <v>556</v>
      </c>
      <c r="P1862" t="s">
        <v>28</v>
      </c>
      <c r="S1862" t="s">
        <v>32628</v>
      </c>
      <c r="T1862" t="s">
        <v>34349</v>
      </c>
      <c r="U1862" t="s">
        <v>32634</v>
      </c>
      <c r="V1862" t="s">
        <v>32816</v>
      </c>
      <c r="X1862">
        <v>1</v>
      </c>
      <c r="AA1862">
        <v>7.5</v>
      </c>
      <c r="AB1862">
        <v>30</v>
      </c>
      <c r="AC1862">
        <v>1</v>
      </c>
      <c r="AD1862" t="str">
        <f t="shared" si="302"/>
        <v/>
      </c>
      <c r="AE1862" t="str">
        <f t="shared" si="294"/>
        <v/>
      </c>
      <c r="AF1862" t="str">
        <f t="shared" si="296"/>
        <v/>
      </c>
      <c r="AG1862">
        <f t="shared" si="299"/>
        <v>1</v>
      </c>
      <c r="AH1862">
        <f t="shared" si="300"/>
        <v>2.8</v>
      </c>
      <c r="AI1862">
        <v>0.14499999999999999</v>
      </c>
      <c r="AJ1862">
        <f t="shared" si="303"/>
        <v>0.40599999999999997</v>
      </c>
      <c r="AK1862" t="str">
        <f t="shared" si="301"/>
        <v/>
      </c>
      <c r="AL1862" t="str">
        <f t="shared" si="295"/>
        <v/>
      </c>
    </row>
    <row r="1863" spans="1:38" x14ac:dyDescent="0.2">
      <c r="A1863" t="s">
        <v>330</v>
      </c>
      <c r="B1863" t="s">
        <v>133</v>
      </c>
      <c r="C1863" t="s">
        <v>331</v>
      </c>
      <c r="D1863" s="1">
        <v>34585</v>
      </c>
      <c r="E1863" s="1">
        <v>43456</v>
      </c>
      <c r="F1863" t="s">
        <v>19</v>
      </c>
      <c r="I1863">
        <v>100</v>
      </c>
      <c r="J1863">
        <v>0</v>
      </c>
      <c r="K1863">
        <v>0</v>
      </c>
      <c r="L1863">
        <v>1740</v>
      </c>
      <c r="M1863">
        <v>1740</v>
      </c>
      <c r="N1863" t="s">
        <v>20</v>
      </c>
      <c r="O1863" t="s">
        <v>332</v>
      </c>
      <c r="P1863" t="s">
        <v>28</v>
      </c>
      <c r="S1863" t="s">
        <v>32628</v>
      </c>
      <c r="T1863" t="s">
        <v>34357</v>
      </c>
      <c r="U1863" t="s">
        <v>32634</v>
      </c>
      <c r="V1863" t="s">
        <v>32816</v>
      </c>
      <c r="X1863">
        <v>1.5</v>
      </c>
      <c r="AA1863">
        <v>8.5</v>
      </c>
      <c r="AB1863">
        <v>25</v>
      </c>
      <c r="AC1863">
        <v>1</v>
      </c>
      <c r="AD1863" t="str">
        <f t="shared" si="302"/>
        <v/>
      </c>
      <c r="AE1863" t="str">
        <f t="shared" si="294"/>
        <v/>
      </c>
      <c r="AF1863" t="str">
        <f t="shared" si="296"/>
        <v/>
      </c>
      <c r="AG1863">
        <f t="shared" si="299"/>
        <v>1</v>
      </c>
      <c r="AH1863">
        <f t="shared" si="300"/>
        <v>2.8</v>
      </c>
      <c r="AI1863">
        <v>0.14499999999999999</v>
      </c>
      <c r="AJ1863">
        <f t="shared" si="303"/>
        <v>0.40599999999999997</v>
      </c>
      <c r="AK1863" t="str">
        <f t="shared" si="301"/>
        <v/>
      </c>
      <c r="AL1863" t="str">
        <f t="shared" si="295"/>
        <v/>
      </c>
    </row>
    <row r="1864" spans="1:38" x14ac:dyDescent="0.2">
      <c r="A1864" t="s">
        <v>381</v>
      </c>
      <c r="B1864" t="s">
        <v>133</v>
      </c>
      <c r="C1864" t="s">
        <v>382</v>
      </c>
      <c r="D1864" s="1">
        <v>34597</v>
      </c>
      <c r="E1864" s="1">
        <v>43456</v>
      </c>
      <c r="F1864" t="s">
        <v>19</v>
      </c>
      <c r="I1864">
        <v>100</v>
      </c>
      <c r="J1864">
        <v>0</v>
      </c>
      <c r="K1864">
        <v>0</v>
      </c>
      <c r="L1864">
        <v>1176</v>
      </c>
      <c r="M1864">
        <v>1176</v>
      </c>
      <c r="N1864" t="s">
        <v>20</v>
      </c>
      <c r="O1864" t="s">
        <v>383</v>
      </c>
      <c r="P1864" t="s">
        <v>28</v>
      </c>
      <c r="S1864" t="s">
        <v>32628</v>
      </c>
      <c r="T1864" t="s">
        <v>34356</v>
      </c>
      <c r="U1864" t="s">
        <v>32634</v>
      </c>
      <c r="V1864" t="s">
        <v>32816</v>
      </c>
      <c r="X1864">
        <v>2</v>
      </c>
      <c r="AA1864">
        <v>10</v>
      </c>
      <c r="AB1864">
        <v>30</v>
      </c>
      <c r="AC1864">
        <v>1</v>
      </c>
      <c r="AD1864" t="str">
        <f t="shared" si="302"/>
        <v/>
      </c>
      <c r="AE1864" t="str">
        <f t="shared" si="294"/>
        <v/>
      </c>
      <c r="AF1864" t="str">
        <f t="shared" si="296"/>
        <v/>
      </c>
      <c r="AG1864">
        <f t="shared" si="299"/>
        <v>1</v>
      </c>
      <c r="AH1864">
        <f t="shared" si="300"/>
        <v>2.8</v>
      </c>
      <c r="AI1864">
        <v>0.14499999999999999</v>
      </c>
      <c r="AJ1864">
        <f t="shared" si="303"/>
        <v>0.40599999999999997</v>
      </c>
      <c r="AK1864" t="str">
        <f t="shared" si="301"/>
        <v/>
      </c>
      <c r="AL1864" t="str">
        <f t="shared" si="295"/>
        <v/>
      </c>
    </row>
    <row r="1865" spans="1:38" x14ac:dyDescent="0.2">
      <c r="A1865" t="s">
        <v>683</v>
      </c>
      <c r="B1865" t="s">
        <v>133</v>
      </c>
      <c r="C1865" t="s">
        <v>684</v>
      </c>
      <c r="D1865" s="1">
        <v>34852</v>
      </c>
      <c r="E1865" s="1">
        <v>43456</v>
      </c>
      <c r="F1865" t="s">
        <v>19</v>
      </c>
      <c r="I1865">
        <v>100</v>
      </c>
      <c r="J1865">
        <v>0</v>
      </c>
      <c r="K1865">
        <v>0</v>
      </c>
      <c r="L1865">
        <v>1120</v>
      </c>
      <c r="M1865">
        <v>1120</v>
      </c>
      <c r="N1865" t="s">
        <v>20</v>
      </c>
      <c r="O1865" t="s">
        <v>685</v>
      </c>
      <c r="P1865" t="s">
        <v>28</v>
      </c>
      <c r="S1865" t="s">
        <v>32628</v>
      </c>
      <c r="T1865" t="s">
        <v>34357</v>
      </c>
      <c r="U1865" t="s">
        <v>32634</v>
      </c>
      <c r="V1865" t="s">
        <v>32816</v>
      </c>
      <c r="X1865">
        <v>2</v>
      </c>
      <c r="AA1865">
        <v>10</v>
      </c>
      <c r="AB1865">
        <v>25</v>
      </c>
      <c r="AC1865">
        <v>1</v>
      </c>
      <c r="AD1865" t="str">
        <f t="shared" si="302"/>
        <v/>
      </c>
      <c r="AE1865" t="str">
        <f t="shared" si="294"/>
        <v/>
      </c>
      <c r="AF1865" t="str">
        <f t="shared" si="296"/>
        <v/>
      </c>
      <c r="AG1865">
        <f t="shared" si="299"/>
        <v>1</v>
      </c>
      <c r="AH1865">
        <f t="shared" si="300"/>
        <v>2.8</v>
      </c>
      <c r="AI1865">
        <v>0.14499999999999999</v>
      </c>
      <c r="AJ1865">
        <f t="shared" si="303"/>
        <v>0.40599999999999997</v>
      </c>
      <c r="AK1865" t="str">
        <f t="shared" si="301"/>
        <v/>
      </c>
      <c r="AL1865" t="str">
        <f t="shared" si="295"/>
        <v/>
      </c>
    </row>
    <row r="1866" spans="1:38" x14ac:dyDescent="0.2">
      <c r="A1866" t="s">
        <v>297</v>
      </c>
      <c r="B1866" t="s">
        <v>133</v>
      </c>
      <c r="C1866" t="s">
        <v>298</v>
      </c>
      <c r="D1866" s="1">
        <v>34585</v>
      </c>
      <c r="E1866" s="1">
        <v>43456</v>
      </c>
      <c r="F1866" t="s">
        <v>19</v>
      </c>
      <c r="I1866">
        <v>100</v>
      </c>
      <c r="J1866">
        <v>0</v>
      </c>
      <c r="K1866">
        <v>0</v>
      </c>
      <c r="L1866">
        <v>1007</v>
      </c>
      <c r="M1866">
        <v>1007</v>
      </c>
      <c r="N1866" t="s">
        <v>20</v>
      </c>
      <c r="O1866" t="s">
        <v>299</v>
      </c>
      <c r="P1866" t="s">
        <v>28</v>
      </c>
      <c r="S1866" t="s">
        <v>32628</v>
      </c>
      <c r="T1866" t="s">
        <v>34357</v>
      </c>
      <c r="U1866" t="s">
        <v>32634</v>
      </c>
      <c r="V1866" t="s">
        <v>32816</v>
      </c>
      <c r="X1866">
        <v>2</v>
      </c>
      <c r="AA1866">
        <v>10</v>
      </c>
      <c r="AB1866">
        <v>30</v>
      </c>
      <c r="AC1866">
        <v>1</v>
      </c>
      <c r="AD1866" t="str">
        <f t="shared" si="302"/>
        <v/>
      </c>
      <c r="AE1866" t="str">
        <f t="shared" si="294"/>
        <v/>
      </c>
      <c r="AF1866" t="str">
        <f t="shared" si="296"/>
        <v/>
      </c>
      <c r="AG1866">
        <f t="shared" si="299"/>
        <v>1</v>
      </c>
      <c r="AH1866">
        <f t="shared" si="300"/>
        <v>2.8</v>
      </c>
      <c r="AI1866">
        <v>0.14499999999999999</v>
      </c>
      <c r="AJ1866">
        <f t="shared" si="303"/>
        <v>0.40599999999999997</v>
      </c>
      <c r="AK1866" t="str">
        <f t="shared" si="301"/>
        <v/>
      </c>
      <c r="AL1866" t="str">
        <f t="shared" si="295"/>
        <v/>
      </c>
    </row>
    <row r="1867" spans="1:38" x14ac:dyDescent="0.2">
      <c r="A1867" t="s">
        <v>557</v>
      </c>
      <c r="B1867" t="s">
        <v>133</v>
      </c>
      <c r="C1867" t="s">
        <v>558</v>
      </c>
      <c r="D1867" s="1">
        <v>34677</v>
      </c>
      <c r="E1867" s="1">
        <v>43456</v>
      </c>
      <c r="F1867" t="s">
        <v>19</v>
      </c>
      <c r="I1867">
        <v>100</v>
      </c>
      <c r="J1867">
        <v>0</v>
      </c>
      <c r="K1867">
        <v>0</v>
      </c>
      <c r="L1867">
        <v>1591</v>
      </c>
      <c r="M1867">
        <v>1591</v>
      </c>
      <c r="N1867" t="s">
        <v>20</v>
      </c>
      <c r="O1867" t="s">
        <v>559</v>
      </c>
      <c r="P1867" t="s">
        <v>28</v>
      </c>
      <c r="S1867" t="s">
        <v>32628</v>
      </c>
      <c r="T1867" t="s">
        <v>34349</v>
      </c>
      <c r="U1867" t="s">
        <v>32634</v>
      </c>
      <c r="V1867" t="s">
        <v>32816</v>
      </c>
      <c r="X1867">
        <v>1.5</v>
      </c>
      <c r="AA1867">
        <v>7.5</v>
      </c>
      <c r="AB1867">
        <v>20</v>
      </c>
      <c r="AC1867">
        <v>1</v>
      </c>
      <c r="AD1867" t="str">
        <f t="shared" si="302"/>
        <v/>
      </c>
      <c r="AE1867" t="str">
        <f t="shared" si="294"/>
        <v/>
      </c>
      <c r="AF1867" t="str">
        <f t="shared" si="296"/>
        <v/>
      </c>
      <c r="AG1867">
        <f t="shared" si="299"/>
        <v>1</v>
      </c>
      <c r="AH1867">
        <f t="shared" si="300"/>
        <v>2.8</v>
      </c>
      <c r="AI1867">
        <v>0.14499999999999999</v>
      </c>
      <c r="AJ1867">
        <f t="shared" si="303"/>
        <v>0.40599999999999997</v>
      </c>
      <c r="AK1867" t="str">
        <f t="shared" si="301"/>
        <v/>
      </c>
      <c r="AL1867" t="str">
        <f t="shared" si="295"/>
        <v/>
      </c>
    </row>
    <row r="1868" spans="1:38" x14ac:dyDescent="0.2">
      <c r="A1868" t="s">
        <v>692</v>
      </c>
      <c r="B1868" t="s">
        <v>133</v>
      </c>
      <c r="C1868" t="s">
        <v>693</v>
      </c>
      <c r="D1868" s="1">
        <v>34808</v>
      </c>
      <c r="E1868" s="1">
        <v>43456</v>
      </c>
      <c r="F1868" t="s">
        <v>19</v>
      </c>
      <c r="I1868">
        <v>100</v>
      </c>
      <c r="J1868">
        <v>0</v>
      </c>
      <c r="K1868">
        <v>0</v>
      </c>
      <c r="L1868">
        <v>1740</v>
      </c>
      <c r="M1868">
        <v>1740</v>
      </c>
      <c r="N1868" t="s">
        <v>20</v>
      </c>
      <c r="O1868" t="s">
        <v>694</v>
      </c>
      <c r="P1868" t="s">
        <v>28</v>
      </c>
      <c r="S1868" t="s">
        <v>32628</v>
      </c>
      <c r="T1868" t="s">
        <v>34357</v>
      </c>
      <c r="U1868" t="s">
        <v>32634</v>
      </c>
      <c r="V1868" t="s">
        <v>32816</v>
      </c>
      <c r="X1868">
        <v>1.5</v>
      </c>
      <c r="AA1868">
        <v>8.5</v>
      </c>
      <c r="AB1868">
        <v>25</v>
      </c>
      <c r="AC1868">
        <v>1</v>
      </c>
      <c r="AD1868" t="str">
        <f t="shared" si="302"/>
        <v/>
      </c>
      <c r="AE1868" t="str">
        <f t="shared" si="294"/>
        <v/>
      </c>
      <c r="AF1868" t="str">
        <f t="shared" si="296"/>
        <v/>
      </c>
      <c r="AG1868">
        <f t="shared" si="299"/>
        <v>1</v>
      </c>
      <c r="AH1868">
        <f t="shared" si="300"/>
        <v>2.8</v>
      </c>
      <c r="AI1868">
        <v>0.14499999999999999</v>
      </c>
      <c r="AJ1868">
        <f t="shared" si="303"/>
        <v>0.40599999999999997</v>
      </c>
      <c r="AK1868" t="str">
        <f t="shared" si="301"/>
        <v/>
      </c>
      <c r="AL1868" t="str">
        <f t="shared" si="295"/>
        <v/>
      </c>
    </row>
    <row r="1869" spans="1:38" x14ac:dyDescent="0.2">
      <c r="A1869" t="s">
        <v>689</v>
      </c>
      <c r="B1869" t="s">
        <v>133</v>
      </c>
      <c r="C1869" t="s">
        <v>690</v>
      </c>
      <c r="D1869" s="1">
        <v>34808</v>
      </c>
      <c r="E1869" s="1">
        <v>43951</v>
      </c>
      <c r="F1869" t="s">
        <v>19</v>
      </c>
      <c r="I1869">
        <v>100</v>
      </c>
      <c r="J1869">
        <v>0</v>
      </c>
      <c r="K1869">
        <v>0</v>
      </c>
      <c r="L1869">
        <v>1585</v>
      </c>
      <c r="M1869">
        <v>1585</v>
      </c>
      <c r="N1869" t="s">
        <v>20</v>
      </c>
      <c r="O1869" t="s">
        <v>691</v>
      </c>
      <c r="P1869" t="s">
        <v>28</v>
      </c>
      <c r="S1869" t="s">
        <v>33797</v>
      </c>
      <c r="T1869" t="s">
        <v>34357</v>
      </c>
      <c r="U1869" t="s">
        <v>32634</v>
      </c>
      <c r="V1869" t="s">
        <v>32816</v>
      </c>
      <c r="X1869">
        <v>1.5</v>
      </c>
      <c r="AA1869">
        <v>7.5</v>
      </c>
      <c r="AB1869">
        <v>20</v>
      </c>
      <c r="AC1869">
        <v>1</v>
      </c>
      <c r="AD1869" t="str">
        <f t="shared" si="302"/>
        <v/>
      </c>
      <c r="AE1869" t="str">
        <f t="shared" si="294"/>
        <v/>
      </c>
      <c r="AF1869" t="str">
        <f t="shared" si="296"/>
        <v/>
      </c>
      <c r="AG1869">
        <f t="shared" si="299"/>
        <v>1</v>
      </c>
      <c r="AH1869">
        <f t="shared" si="300"/>
        <v>2.8</v>
      </c>
      <c r="AI1869">
        <v>0.14499999999999999</v>
      </c>
      <c r="AJ1869">
        <f t="shared" si="303"/>
        <v>0.40599999999999997</v>
      </c>
      <c r="AK1869" t="str">
        <f t="shared" si="301"/>
        <v/>
      </c>
      <c r="AL1869" t="str">
        <f t="shared" si="295"/>
        <v/>
      </c>
    </row>
    <row r="1870" spans="1:38" x14ac:dyDescent="0.2">
      <c r="A1870" t="s">
        <v>303</v>
      </c>
      <c r="B1870" t="s">
        <v>133</v>
      </c>
      <c r="C1870" t="s">
        <v>304</v>
      </c>
      <c r="D1870" s="1">
        <v>34585</v>
      </c>
      <c r="E1870" s="1">
        <v>43456</v>
      </c>
      <c r="F1870" t="s">
        <v>19</v>
      </c>
      <c r="I1870">
        <v>100</v>
      </c>
      <c r="J1870">
        <v>0</v>
      </c>
      <c r="K1870">
        <v>0</v>
      </c>
      <c r="L1870">
        <v>1739</v>
      </c>
      <c r="M1870">
        <v>1739</v>
      </c>
      <c r="N1870" t="s">
        <v>20</v>
      </c>
      <c r="O1870" t="s">
        <v>305</v>
      </c>
      <c r="P1870" t="s">
        <v>28</v>
      </c>
      <c r="S1870" t="s">
        <v>33942</v>
      </c>
      <c r="T1870" t="s">
        <v>34233</v>
      </c>
      <c r="U1870" t="s">
        <v>32634</v>
      </c>
      <c r="V1870" t="s">
        <v>32816</v>
      </c>
      <c r="X1870">
        <v>1.5</v>
      </c>
      <c r="AA1870">
        <v>8.5</v>
      </c>
      <c r="AB1870">
        <v>25</v>
      </c>
      <c r="AC1870">
        <v>1</v>
      </c>
      <c r="AD1870" t="str">
        <f t="shared" si="302"/>
        <v/>
      </c>
      <c r="AE1870">
        <f t="shared" si="294"/>
        <v>1</v>
      </c>
      <c r="AF1870" t="str">
        <f t="shared" si="296"/>
        <v/>
      </c>
      <c r="AG1870" t="str">
        <f t="shared" si="299"/>
        <v/>
      </c>
      <c r="AH1870" t="str">
        <f t="shared" si="300"/>
        <v/>
      </c>
      <c r="AI1870">
        <v>0.14499999999999999</v>
      </c>
      <c r="AJ1870" t="str">
        <f t="shared" si="303"/>
        <v/>
      </c>
      <c r="AK1870">
        <f t="shared" si="301"/>
        <v>2.8</v>
      </c>
      <c r="AL1870">
        <f t="shared" si="295"/>
        <v>0.40599999999999997</v>
      </c>
    </row>
    <row r="1871" spans="1:38" x14ac:dyDescent="0.2">
      <c r="A1871" t="s">
        <v>459</v>
      </c>
      <c r="B1871" t="s">
        <v>133</v>
      </c>
      <c r="C1871" t="s">
        <v>460</v>
      </c>
      <c r="D1871" s="1">
        <v>34737</v>
      </c>
      <c r="E1871" s="1">
        <v>43456</v>
      </c>
      <c r="F1871" t="s">
        <v>19</v>
      </c>
      <c r="I1871">
        <v>100</v>
      </c>
      <c r="J1871">
        <v>0</v>
      </c>
      <c r="K1871">
        <v>0</v>
      </c>
      <c r="L1871">
        <v>1579</v>
      </c>
      <c r="M1871">
        <v>1579</v>
      </c>
      <c r="N1871" t="s">
        <v>20</v>
      </c>
      <c r="O1871" t="s">
        <v>461</v>
      </c>
      <c r="P1871" t="s">
        <v>28</v>
      </c>
      <c r="S1871" t="s">
        <v>33797</v>
      </c>
      <c r="T1871" t="s">
        <v>34349</v>
      </c>
      <c r="U1871" t="s">
        <v>32634</v>
      </c>
      <c r="V1871" t="s">
        <v>32816</v>
      </c>
      <c r="X1871">
        <v>1.5</v>
      </c>
      <c r="AA1871">
        <v>7.5</v>
      </c>
      <c r="AB1871">
        <v>20</v>
      </c>
      <c r="AC1871">
        <v>1</v>
      </c>
      <c r="AD1871" t="str">
        <f t="shared" si="302"/>
        <v/>
      </c>
      <c r="AE1871" t="str">
        <f t="shared" si="294"/>
        <v/>
      </c>
      <c r="AF1871" t="str">
        <f t="shared" si="296"/>
        <v/>
      </c>
      <c r="AG1871">
        <f t="shared" si="299"/>
        <v>1</v>
      </c>
      <c r="AH1871">
        <f t="shared" si="300"/>
        <v>2.8</v>
      </c>
      <c r="AI1871">
        <v>0.14499999999999999</v>
      </c>
      <c r="AJ1871">
        <f t="shared" si="303"/>
        <v>0.40599999999999997</v>
      </c>
      <c r="AK1871" t="str">
        <f t="shared" si="301"/>
        <v/>
      </c>
      <c r="AL1871" t="str">
        <f t="shared" si="295"/>
        <v/>
      </c>
    </row>
    <row r="1872" spans="1:38" x14ac:dyDescent="0.2">
      <c r="A1872" t="s">
        <v>291</v>
      </c>
      <c r="B1872" t="s">
        <v>133</v>
      </c>
      <c r="C1872" t="s">
        <v>292</v>
      </c>
      <c r="D1872" s="1">
        <v>34617</v>
      </c>
      <c r="E1872" s="1">
        <v>43456</v>
      </c>
      <c r="F1872" t="s">
        <v>19</v>
      </c>
      <c r="I1872">
        <v>100</v>
      </c>
      <c r="J1872">
        <v>0</v>
      </c>
      <c r="K1872">
        <v>0</v>
      </c>
      <c r="L1872">
        <v>1740</v>
      </c>
      <c r="M1872">
        <v>1740</v>
      </c>
      <c r="N1872" t="s">
        <v>20</v>
      </c>
      <c r="O1872" t="s">
        <v>293</v>
      </c>
      <c r="P1872" t="s">
        <v>28</v>
      </c>
      <c r="S1872" t="s">
        <v>32628</v>
      </c>
      <c r="T1872" t="s">
        <v>34357</v>
      </c>
      <c r="U1872" t="s">
        <v>32634</v>
      </c>
      <c r="V1872" t="s">
        <v>32816</v>
      </c>
      <c r="X1872">
        <v>1.5</v>
      </c>
      <c r="AA1872">
        <v>8.5</v>
      </c>
      <c r="AB1872">
        <v>25</v>
      </c>
      <c r="AC1872">
        <v>1</v>
      </c>
      <c r="AD1872" t="str">
        <f t="shared" si="302"/>
        <v/>
      </c>
      <c r="AE1872" t="str">
        <f t="shared" si="294"/>
        <v/>
      </c>
      <c r="AF1872" t="str">
        <f t="shared" si="296"/>
        <v/>
      </c>
      <c r="AG1872">
        <f t="shared" si="299"/>
        <v>1</v>
      </c>
      <c r="AH1872">
        <f t="shared" si="300"/>
        <v>2.8</v>
      </c>
      <c r="AI1872">
        <v>0.14499999999999999</v>
      </c>
      <c r="AJ1872">
        <f t="shared" si="303"/>
        <v>0.40599999999999997</v>
      </c>
      <c r="AK1872" t="str">
        <f t="shared" si="301"/>
        <v/>
      </c>
      <c r="AL1872" t="str">
        <f t="shared" si="295"/>
        <v/>
      </c>
    </row>
    <row r="1873" spans="1:38" x14ac:dyDescent="0.2">
      <c r="A1873" t="s">
        <v>378</v>
      </c>
      <c r="B1873" t="s">
        <v>133</v>
      </c>
      <c r="C1873" t="s">
        <v>379</v>
      </c>
      <c r="D1873" s="1">
        <v>34597</v>
      </c>
      <c r="E1873" s="1">
        <v>43456</v>
      </c>
      <c r="F1873" t="s">
        <v>19</v>
      </c>
      <c r="I1873">
        <v>100</v>
      </c>
      <c r="J1873">
        <v>0</v>
      </c>
      <c r="K1873">
        <v>0</v>
      </c>
      <c r="L1873">
        <v>1573</v>
      </c>
      <c r="M1873">
        <v>1573</v>
      </c>
      <c r="N1873" t="s">
        <v>20</v>
      </c>
      <c r="O1873" t="s">
        <v>380</v>
      </c>
      <c r="P1873" t="s">
        <v>28</v>
      </c>
      <c r="S1873" t="s">
        <v>33797</v>
      </c>
      <c r="T1873" t="s">
        <v>34349</v>
      </c>
      <c r="U1873" t="s">
        <v>32634</v>
      </c>
      <c r="V1873" t="s">
        <v>32816</v>
      </c>
      <c r="X1873">
        <v>1.5</v>
      </c>
      <c r="AA1873">
        <v>7.5</v>
      </c>
      <c r="AB1873">
        <v>20</v>
      </c>
      <c r="AC1873">
        <v>1</v>
      </c>
      <c r="AD1873" t="str">
        <f t="shared" si="302"/>
        <v/>
      </c>
      <c r="AE1873" t="str">
        <f t="shared" si="294"/>
        <v/>
      </c>
      <c r="AF1873" t="str">
        <f t="shared" si="296"/>
        <v/>
      </c>
      <c r="AG1873">
        <f t="shared" si="299"/>
        <v>1</v>
      </c>
      <c r="AH1873">
        <f t="shared" si="300"/>
        <v>2.8</v>
      </c>
      <c r="AI1873">
        <v>0.14499999999999999</v>
      </c>
      <c r="AJ1873">
        <f t="shared" si="303"/>
        <v>0.40599999999999997</v>
      </c>
      <c r="AK1873" t="str">
        <f t="shared" si="301"/>
        <v/>
      </c>
      <c r="AL1873" t="str">
        <f t="shared" si="295"/>
        <v/>
      </c>
    </row>
    <row r="1874" spans="1:38" x14ac:dyDescent="0.2">
      <c r="A1874" t="s">
        <v>453</v>
      </c>
      <c r="B1874" t="s">
        <v>133</v>
      </c>
      <c r="C1874" t="s">
        <v>454</v>
      </c>
      <c r="D1874" s="1">
        <v>34619</v>
      </c>
      <c r="E1874" s="1">
        <v>43456</v>
      </c>
      <c r="F1874" t="s">
        <v>19</v>
      </c>
      <c r="I1874">
        <v>100</v>
      </c>
      <c r="J1874">
        <v>0</v>
      </c>
      <c r="K1874">
        <v>0</v>
      </c>
      <c r="L1874">
        <v>1740</v>
      </c>
      <c r="M1874">
        <v>1740</v>
      </c>
      <c r="N1874" t="s">
        <v>20</v>
      </c>
      <c r="O1874" t="s">
        <v>455</v>
      </c>
      <c r="P1874" t="s">
        <v>28</v>
      </c>
      <c r="S1874" t="s">
        <v>32628</v>
      </c>
      <c r="T1874" t="s">
        <v>34357</v>
      </c>
      <c r="U1874" t="s">
        <v>32634</v>
      </c>
      <c r="V1874" t="s">
        <v>32816</v>
      </c>
      <c r="X1874">
        <v>1.5</v>
      </c>
      <c r="AA1874">
        <v>8.5</v>
      </c>
      <c r="AB1874">
        <v>25</v>
      </c>
      <c r="AC1874">
        <v>1</v>
      </c>
      <c r="AD1874" t="str">
        <f t="shared" si="302"/>
        <v/>
      </c>
      <c r="AE1874" t="str">
        <f t="shared" si="294"/>
        <v/>
      </c>
      <c r="AF1874" t="str">
        <f t="shared" si="296"/>
        <v/>
      </c>
      <c r="AG1874">
        <f t="shared" si="299"/>
        <v>1</v>
      </c>
      <c r="AH1874">
        <f t="shared" si="300"/>
        <v>2.8</v>
      </c>
      <c r="AI1874">
        <v>0.14499999999999999</v>
      </c>
      <c r="AJ1874">
        <f t="shared" si="303"/>
        <v>0.40599999999999997</v>
      </c>
      <c r="AK1874" t="str">
        <f t="shared" si="301"/>
        <v/>
      </c>
      <c r="AL1874" t="str">
        <f t="shared" si="295"/>
        <v/>
      </c>
    </row>
    <row r="1875" spans="1:38" x14ac:dyDescent="0.2">
      <c r="A1875" t="s">
        <v>270</v>
      </c>
      <c r="B1875" t="s">
        <v>133</v>
      </c>
      <c r="C1875" t="s">
        <v>271</v>
      </c>
      <c r="D1875" s="1">
        <v>34625</v>
      </c>
      <c r="E1875" s="1">
        <v>43951</v>
      </c>
      <c r="F1875" t="s">
        <v>19</v>
      </c>
      <c r="I1875">
        <v>100</v>
      </c>
      <c r="J1875">
        <v>0</v>
      </c>
      <c r="K1875">
        <v>0</v>
      </c>
      <c r="L1875">
        <v>1567</v>
      </c>
      <c r="M1875">
        <v>1567</v>
      </c>
      <c r="N1875" t="s">
        <v>20</v>
      </c>
      <c r="O1875" t="s">
        <v>272</v>
      </c>
      <c r="P1875" t="s">
        <v>28</v>
      </c>
      <c r="S1875" t="s">
        <v>33942</v>
      </c>
      <c r="T1875" t="s">
        <v>34233</v>
      </c>
      <c r="U1875" t="s">
        <v>32634</v>
      </c>
      <c r="V1875" t="s">
        <v>32816</v>
      </c>
      <c r="X1875">
        <v>2</v>
      </c>
      <c r="AA1875">
        <v>9</v>
      </c>
      <c r="AB1875">
        <v>20</v>
      </c>
      <c r="AC1875">
        <v>1</v>
      </c>
      <c r="AD1875" t="str">
        <f t="shared" si="302"/>
        <v/>
      </c>
      <c r="AE1875">
        <f t="shared" si="294"/>
        <v>1</v>
      </c>
      <c r="AF1875" t="str">
        <f t="shared" si="296"/>
        <v/>
      </c>
      <c r="AG1875" t="str">
        <f t="shared" si="299"/>
        <v/>
      </c>
      <c r="AH1875" t="str">
        <f t="shared" si="300"/>
        <v/>
      </c>
      <c r="AI1875">
        <v>0.14499999999999999</v>
      </c>
      <c r="AJ1875" t="str">
        <f t="shared" si="303"/>
        <v/>
      </c>
      <c r="AK1875">
        <f t="shared" si="301"/>
        <v>2.8</v>
      </c>
      <c r="AL1875">
        <f t="shared" si="295"/>
        <v>0.40599999999999997</v>
      </c>
    </row>
    <row r="1876" spans="1:38" x14ac:dyDescent="0.2">
      <c r="A1876" t="s">
        <v>366</v>
      </c>
      <c r="B1876" t="s">
        <v>133</v>
      </c>
      <c r="C1876" t="s">
        <v>367</v>
      </c>
      <c r="D1876" s="1">
        <v>34597</v>
      </c>
      <c r="E1876" s="1">
        <v>43456</v>
      </c>
      <c r="F1876" t="s">
        <v>19</v>
      </c>
      <c r="I1876">
        <v>100</v>
      </c>
      <c r="J1876">
        <v>0</v>
      </c>
      <c r="K1876">
        <v>0</v>
      </c>
      <c r="L1876">
        <v>1740</v>
      </c>
      <c r="M1876">
        <v>1740</v>
      </c>
      <c r="N1876" t="s">
        <v>20</v>
      </c>
      <c r="O1876" t="s">
        <v>368</v>
      </c>
      <c r="P1876" t="s">
        <v>28</v>
      </c>
      <c r="S1876" t="s">
        <v>32628</v>
      </c>
      <c r="T1876" t="s">
        <v>34357</v>
      </c>
      <c r="U1876" t="s">
        <v>32634</v>
      </c>
      <c r="V1876" t="s">
        <v>32816</v>
      </c>
      <c r="X1876">
        <v>1.5</v>
      </c>
      <c r="AA1876">
        <v>8.5</v>
      </c>
      <c r="AB1876">
        <v>25</v>
      </c>
      <c r="AC1876">
        <v>1</v>
      </c>
      <c r="AD1876" t="str">
        <f t="shared" si="302"/>
        <v/>
      </c>
      <c r="AE1876" t="str">
        <f t="shared" si="294"/>
        <v/>
      </c>
      <c r="AF1876" t="str">
        <f t="shared" si="296"/>
        <v/>
      </c>
      <c r="AG1876">
        <f t="shared" si="299"/>
        <v>1</v>
      </c>
      <c r="AH1876">
        <f t="shared" si="300"/>
        <v>2.8</v>
      </c>
      <c r="AI1876">
        <v>0.14499999999999999</v>
      </c>
      <c r="AJ1876">
        <f t="shared" si="303"/>
        <v>0.40599999999999997</v>
      </c>
      <c r="AK1876" t="str">
        <f t="shared" si="301"/>
        <v/>
      </c>
      <c r="AL1876" t="str">
        <f t="shared" si="295"/>
        <v/>
      </c>
    </row>
    <row r="1877" spans="1:38" x14ac:dyDescent="0.2">
      <c r="A1877" t="s">
        <v>312</v>
      </c>
      <c r="B1877" t="s">
        <v>133</v>
      </c>
      <c r="C1877" t="s">
        <v>313</v>
      </c>
      <c r="D1877" s="1">
        <v>34585</v>
      </c>
      <c r="E1877" s="1">
        <v>43456</v>
      </c>
      <c r="F1877" t="s">
        <v>19</v>
      </c>
      <c r="I1877">
        <v>100</v>
      </c>
      <c r="J1877">
        <v>0</v>
      </c>
      <c r="K1877">
        <v>0</v>
      </c>
      <c r="L1877">
        <v>1458</v>
      </c>
      <c r="M1877">
        <v>1458</v>
      </c>
      <c r="N1877" t="s">
        <v>20</v>
      </c>
      <c r="O1877" t="s">
        <v>314</v>
      </c>
      <c r="P1877" t="s">
        <v>28</v>
      </c>
      <c r="S1877" t="s">
        <v>32628</v>
      </c>
      <c r="T1877" t="s">
        <v>34366</v>
      </c>
      <c r="U1877" t="s">
        <v>32634</v>
      </c>
      <c r="V1877" t="s">
        <v>32816</v>
      </c>
      <c r="X1877">
        <v>2</v>
      </c>
      <c r="AA1877">
        <v>7.5</v>
      </c>
      <c r="AB1877">
        <v>20</v>
      </c>
      <c r="AC1877">
        <v>1</v>
      </c>
      <c r="AD1877" t="str">
        <f t="shared" si="302"/>
        <v/>
      </c>
      <c r="AE1877" t="str">
        <f t="shared" si="294"/>
        <v/>
      </c>
      <c r="AF1877" t="str">
        <f t="shared" si="296"/>
        <v/>
      </c>
      <c r="AG1877">
        <f t="shared" si="299"/>
        <v>1</v>
      </c>
      <c r="AH1877">
        <f t="shared" si="300"/>
        <v>2.8</v>
      </c>
      <c r="AI1877">
        <v>0.14499999999999999</v>
      </c>
      <c r="AJ1877">
        <f t="shared" si="303"/>
        <v>0.40599999999999997</v>
      </c>
      <c r="AK1877" t="str">
        <f t="shared" si="301"/>
        <v/>
      </c>
      <c r="AL1877" t="str">
        <f t="shared" si="295"/>
        <v/>
      </c>
    </row>
    <row r="1878" spans="1:38" x14ac:dyDescent="0.2">
      <c r="A1878" t="s">
        <v>369</v>
      </c>
      <c r="B1878" t="s">
        <v>133</v>
      </c>
      <c r="C1878" t="s">
        <v>370</v>
      </c>
      <c r="D1878" s="1">
        <v>34597</v>
      </c>
      <c r="E1878" s="1">
        <v>43456</v>
      </c>
      <c r="F1878" t="s">
        <v>19</v>
      </c>
      <c r="I1878">
        <v>100</v>
      </c>
      <c r="J1878">
        <v>0</v>
      </c>
      <c r="K1878">
        <v>0</v>
      </c>
      <c r="L1878">
        <v>1624</v>
      </c>
      <c r="M1878">
        <v>1624</v>
      </c>
      <c r="N1878" t="s">
        <v>20</v>
      </c>
      <c r="O1878" t="s">
        <v>371</v>
      </c>
      <c r="P1878" t="s">
        <v>28</v>
      </c>
      <c r="S1878" t="s">
        <v>32628</v>
      </c>
      <c r="T1878" t="s">
        <v>34357</v>
      </c>
      <c r="U1878" t="s">
        <v>32634</v>
      </c>
      <c r="V1878" t="s">
        <v>32816</v>
      </c>
      <c r="X1878">
        <v>1.5</v>
      </c>
      <c r="AA1878">
        <v>8.5</v>
      </c>
      <c r="AB1878">
        <v>25</v>
      </c>
      <c r="AC1878">
        <v>1</v>
      </c>
      <c r="AD1878" t="str">
        <f t="shared" si="302"/>
        <v/>
      </c>
      <c r="AE1878" t="str">
        <f t="shared" si="294"/>
        <v/>
      </c>
      <c r="AF1878" t="str">
        <f t="shared" si="296"/>
        <v/>
      </c>
      <c r="AG1878">
        <f t="shared" si="299"/>
        <v>1</v>
      </c>
      <c r="AH1878">
        <f t="shared" si="300"/>
        <v>2.8</v>
      </c>
      <c r="AI1878">
        <v>0.14499999999999999</v>
      </c>
      <c r="AJ1878">
        <f t="shared" si="303"/>
        <v>0.40599999999999997</v>
      </c>
      <c r="AK1878" t="str">
        <f t="shared" si="301"/>
        <v/>
      </c>
      <c r="AL1878" t="str">
        <f t="shared" si="295"/>
        <v/>
      </c>
    </row>
    <row r="1879" spans="1:38" x14ac:dyDescent="0.2">
      <c r="A1879" t="s">
        <v>321</v>
      </c>
      <c r="B1879" t="s">
        <v>133</v>
      </c>
      <c r="C1879" t="s">
        <v>322</v>
      </c>
      <c r="D1879" s="1">
        <v>34585</v>
      </c>
      <c r="E1879" s="1">
        <v>43456</v>
      </c>
      <c r="F1879" t="s">
        <v>19</v>
      </c>
      <c r="I1879">
        <v>100</v>
      </c>
      <c r="J1879">
        <v>0</v>
      </c>
      <c r="K1879">
        <v>0</v>
      </c>
      <c r="L1879">
        <v>1453</v>
      </c>
      <c r="M1879">
        <v>1453</v>
      </c>
      <c r="N1879" t="s">
        <v>20</v>
      </c>
      <c r="O1879" t="s">
        <v>323</v>
      </c>
      <c r="P1879" t="s">
        <v>28</v>
      </c>
      <c r="S1879" t="s">
        <v>32628</v>
      </c>
      <c r="T1879" t="s">
        <v>34354</v>
      </c>
      <c r="U1879" t="s">
        <v>32634</v>
      </c>
      <c r="V1879" t="s">
        <v>32816</v>
      </c>
      <c r="X1879">
        <v>1.5</v>
      </c>
      <c r="AA1879">
        <v>8.5</v>
      </c>
      <c r="AB1879">
        <v>25</v>
      </c>
      <c r="AC1879">
        <v>1</v>
      </c>
      <c r="AD1879" t="str">
        <f t="shared" si="302"/>
        <v/>
      </c>
      <c r="AE1879" t="str">
        <f t="shared" si="294"/>
        <v/>
      </c>
      <c r="AF1879" t="str">
        <f t="shared" si="296"/>
        <v/>
      </c>
      <c r="AG1879">
        <f t="shared" si="299"/>
        <v>1</v>
      </c>
      <c r="AH1879">
        <f t="shared" si="300"/>
        <v>2.8</v>
      </c>
      <c r="AI1879">
        <v>0.14499999999999999</v>
      </c>
      <c r="AJ1879">
        <f t="shared" si="303"/>
        <v>0.40599999999999997</v>
      </c>
      <c r="AK1879" t="str">
        <f t="shared" si="301"/>
        <v/>
      </c>
      <c r="AL1879" t="str">
        <f t="shared" si="295"/>
        <v/>
      </c>
    </row>
    <row r="1880" spans="1:38" x14ac:dyDescent="0.2">
      <c r="A1880" t="s">
        <v>372</v>
      </c>
      <c r="B1880" t="s">
        <v>133</v>
      </c>
      <c r="C1880" t="s">
        <v>373</v>
      </c>
      <c r="D1880" s="1">
        <v>34597</v>
      </c>
      <c r="E1880" s="1">
        <v>43951</v>
      </c>
      <c r="F1880" t="s">
        <v>19</v>
      </c>
      <c r="I1880">
        <v>100</v>
      </c>
      <c r="J1880">
        <v>0</v>
      </c>
      <c r="K1880">
        <v>0</v>
      </c>
      <c r="L1880">
        <v>1275</v>
      </c>
      <c r="M1880">
        <v>1275</v>
      </c>
      <c r="N1880" t="s">
        <v>20</v>
      </c>
      <c r="O1880" t="s">
        <v>374</v>
      </c>
      <c r="P1880" t="s">
        <v>28</v>
      </c>
      <c r="S1880" t="s">
        <v>32628</v>
      </c>
      <c r="T1880" t="s">
        <v>34357</v>
      </c>
      <c r="U1880" t="s">
        <v>32634</v>
      </c>
      <c r="V1880" t="s">
        <v>32816</v>
      </c>
      <c r="X1880">
        <v>1.5</v>
      </c>
      <c r="AA1880">
        <v>8.5</v>
      </c>
      <c r="AB1880">
        <v>25</v>
      </c>
      <c r="AC1880">
        <v>1</v>
      </c>
      <c r="AD1880" t="str">
        <f t="shared" si="302"/>
        <v/>
      </c>
      <c r="AE1880" t="str">
        <f t="shared" si="294"/>
        <v/>
      </c>
      <c r="AF1880" t="str">
        <f t="shared" si="296"/>
        <v/>
      </c>
      <c r="AG1880">
        <f t="shared" si="299"/>
        <v>1</v>
      </c>
      <c r="AH1880">
        <f t="shared" si="300"/>
        <v>2.8</v>
      </c>
      <c r="AI1880">
        <v>0.14499999999999999</v>
      </c>
      <c r="AJ1880">
        <f t="shared" si="303"/>
        <v>0.40599999999999997</v>
      </c>
      <c r="AK1880" t="str">
        <f t="shared" si="301"/>
        <v/>
      </c>
      <c r="AL1880" t="str">
        <f t="shared" si="295"/>
        <v/>
      </c>
    </row>
    <row r="1881" spans="1:38" x14ac:dyDescent="0.2">
      <c r="A1881" t="s">
        <v>324</v>
      </c>
      <c r="B1881" t="s">
        <v>133</v>
      </c>
      <c r="C1881" t="s">
        <v>325</v>
      </c>
      <c r="D1881" s="1">
        <v>34585</v>
      </c>
      <c r="E1881" s="1">
        <v>43456</v>
      </c>
      <c r="F1881" t="s">
        <v>19</v>
      </c>
      <c r="I1881">
        <v>100</v>
      </c>
      <c r="J1881">
        <v>0</v>
      </c>
      <c r="K1881">
        <v>0</v>
      </c>
      <c r="L1881">
        <v>1448</v>
      </c>
      <c r="M1881">
        <v>1448</v>
      </c>
      <c r="N1881" t="s">
        <v>20</v>
      </c>
      <c r="O1881" t="s">
        <v>326</v>
      </c>
      <c r="P1881" t="s">
        <v>28</v>
      </c>
      <c r="S1881" t="s">
        <v>32628</v>
      </c>
      <c r="T1881" t="s">
        <v>34357</v>
      </c>
      <c r="U1881" t="s">
        <v>32634</v>
      </c>
      <c r="V1881" t="s">
        <v>32816</v>
      </c>
      <c r="X1881">
        <v>1.5</v>
      </c>
      <c r="AA1881">
        <v>8.5</v>
      </c>
      <c r="AB1881">
        <v>25</v>
      </c>
      <c r="AC1881">
        <v>1</v>
      </c>
      <c r="AD1881" t="str">
        <f t="shared" si="302"/>
        <v/>
      </c>
      <c r="AE1881" t="str">
        <f t="shared" si="294"/>
        <v/>
      </c>
      <c r="AF1881" t="str">
        <f t="shared" si="296"/>
        <v/>
      </c>
      <c r="AG1881">
        <f t="shared" si="299"/>
        <v>1</v>
      </c>
      <c r="AH1881">
        <f t="shared" si="300"/>
        <v>2.8</v>
      </c>
      <c r="AI1881">
        <v>0.14499999999999999</v>
      </c>
      <c r="AJ1881">
        <f t="shared" si="303"/>
        <v>0.40599999999999997</v>
      </c>
      <c r="AK1881" t="str">
        <f t="shared" si="301"/>
        <v/>
      </c>
      <c r="AL1881" t="str">
        <f t="shared" si="295"/>
        <v/>
      </c>
    </row>
    <row r="1882" spans="1:38" x14ac:dyDescent="0.2">
      <c r="A1882" t="s">
        <v>375</v>
      </c>
      <c r="B1882" t="s">
        <v>133</v>
      </c>
      <c r="C1882" t="s">
        <v>376</v>
      </c>
      <c r="D1882" s="1">
        <v>34597</v>
      </c>
      <c r="E1882" s="1">
        <v>43456</v>
      </c>
      <c r="F1882" t="s">
        <v>19</v>
      </c>
      <c r="I1882">
        <v>100</v>
      </c>
      <c r="J1882">
        <v>0</v>
      </c>
      <c r="K1882">
        <v>0</v>
      </c>
      <c r="L1882">
        <v>1443</v>
      </c>
      <c r="M1882">
        <v>1443</v>
      </c>
      <c r="N1882" t="s">
        <v>20</v>
      </c>
      <c r="O1882" t="s">
        <v>377</v>
      </c>
      <c r="P1882" t="s">
        <v>28</v>
      </c>
      <c r="S1882" t="s">
        <v>32628</v>
      </c>
      <c r="T1882" t="s">
        <v>34349</v>
      </c>
      <c r="U1882" t="s">
        <v>32634</v>
      </c>
      <c r="V1882" t="s">
        <v>32816</v>
      </c>
      <c r="X1882">
        <v>1.5</v>
      </c>
      <c r="AA1882">
        <v>8.5</v>
      </c>
      <c r="AB1882">
        <v>25</v>
      </c>
      <c r="AC1882">
        <v>1</v>
      </c>
      <c r="AD1882" t="str">
        <f t="shared" si="302"/>
        <v/>
      </c>
      <c r="AE1882" t="str">
        <f t="shared" ref="AE1882:AE1945" si="304">IF((S1882="tühi")*(AC1882&lt;&gt;""),AC1882,"")</f>
        <v/>
      </c>
      <c r="AF1882" t="str">
        <f t="shared" si="296"/>
        <v/>
      </c>
      <c r="AG1882">
        <f t="shared" si="299"/>
        <v>1</v>
      </c>
      <c r="AH1882">
        <f t="shared" si="300"/>
        <v>2.8</v>
      </c>
      <c r="AI1882">
        <v>0.14499999999999999</v>
      </c>
      <c r="AJ1882">
        <f t="shared" si="303"/>
        <v>0.40599999999999997</v>
      </c>
      <c r="AK1882" t="str">
        <f t="shared" si="301"/>
        <v/>
      </c>
      <c r="AL1882" t="str">
        <f t="shared" si="295"/>
        <v/>
      </c>
    </row>
    <row r="1883" spans="1:38" x14ac:dyDescent="0.2">
      <c r="A1883" t="s">
        <v>479</v>
      </c>
      <c r="B1883" t="s">
        <v>133</v>
      </c>
      <c r="C1883" t="s">
        <v>480</v>
      </c>
      <c r="D1883" s="1">
        <v>34634</v>
      </c>
      <c r="E1883" s="1">
        <v>43456</v>
      </c>
      <c r="F1883" t="s">
        <v>19</v>
      </c>
      <c r="I1883">
        <v>100</v>
      </c>
      <c r="J1883">
        <v>0</v>
      </c>
      <c r="K1883">
        <v>0</v>
      </c>
      <c r="L1883">
        <v>1678</v>
      </c>
      <c r="M1883">
        <v>1678</v>
      </c>
      <c r="N1883" t="s">
        <v>20</v>
      </c>
      <c r="O1883" t="s">
        <v>481</v>
      </c>
      <c r="P1883" t="s">
        <v>28</v>
      </c>
      <c r="S1883" t="s">
        <v>32628</v>
      </c>
      <c r="T1883" t="s">
        <v>34357</v>
      </c>
      <c r="U1883" t="s">
        <v>32634</v>
      </c>
      <c r="V1883" t="s">
        <v>32816</v>
      </c>
      <c r="X1883">
        <v>1</v>
      </c>
      <c r="AA1883">
        <v>7.5</v>
      </c>
      <c r="AB1883">
        <v>30</v>
      </c>
      <c r="AC1883">
        <v>1</v>
      </c>
      <c r="AD1883" t="str">
        <f t="shared" si="302"/>
        <v/>
      </c>
      <c r="AE1883" t="str">
        <f t="shared" si="304"/>
        <v/>
      </c>
      <c r="AF1883" t="str">
        <f t="shared" si="296"/>
        <v/>
      </c>
      <c r="AG1883">
        <f t="shared" si="299"/>
        <v>1</v>
      </c>
      <c r="AH1883">
        <f t="shared" si="300"/>
        <v>2.8</v>
      </c>
      <c r="AI1883">
        <v>0.14499999999999999</v>
      </c>
      <c r="AJ1883">
        <f t="shared" si="303"/>
        <v>0.40599999999999997</v>
      </c>
      <c r="AK1883" t="str">
        <f t="shared" si="301"/>
        <v/>
      </c>
      <c r="AL1883" t="str">
        <f t="shared" si="295"/>
        <v/>
      </c>
    </row>
    <row r="1884" spans="1:38" x14ac:dyDescent="0.2">
      <c r="A1884" t="s">
        <v>423</v>
      </c>
      <c r="B1884" t="s">
        <v>133</v>
      </c>
      <c r="C1884" t="s">
        <v>424</v>
      </c>
      <c r="D1884" s="1">
        <v>34737</v>
      </c>
      <c r="E1884" s="1">
        <v>43456</v>
      </c>
      <c r="F1884" t="s">
        <v>19</v>
      </c>
      <c r="I1884">
        <v>100</v>
      </c>
      <c r="J1884">
        <v>0</v>
      </c>
      <c r="K1884">
        <v>0</v>
      </c>
      <c r="L1884">
        <v>1291</v>
      </c>
      <c r="M1884">
        <v>1291</v>
      </c>
      <c r="N1884" t="s">
        <v>20</v>
      </c>
      <c r="O1884" t="s">
        <v>425</v>
      </c>
      <c r="P1884" t="s">
        <v>28</v>
      </c>
      <c r="S1884" t="s">
        <v>33797</v>
      </c>
      <c r="T1884" t="s">
        <v>32634</v>
      </c>
      <c r="U1884" t="s">
        <v>32634</v>
      </c>
      <c r="V1884" t="s">
        <v>32816</v>
      </c>
      <c r="X1884">
        <v>1.5</v>
      </c>
      <c r="AA1884">
        <v>8.5</v>
      </c>
      <c r="AB1884">
        <v>20</v>
      </c>
      <c r="AC1884">
        <v>1</v>
      </c>
      <c r="AD1884" t="str">
        <f t="shared" si="302"/>
        <v/>
      </c>
      <c r="AE1884" t="str">
        <f t="shared" si="304"/>
        <v/>
      </c>
      <c r="AF1884" t="str">
        <f t="shared" si="296"/>
        <v/>
      </c>
      <c r="AG1884">
        <f t="shared" si="299"/>
        <v>1</v>
      </c>
      <c r="AH1884">
        <f t="shared" si="300"/>
        <v>2.8</v>
      </c>
      <c r="AI1884">
        <v>0.14499999999999999</v>
      </c>
      <c r="AJ1884">
        <f t="shared" si="303"/>
        <v>0.40599999999999997</v>
      </c>
      <c r="AK1884" t="str">
        <f t="shared" si="301"/>
        <v/>
      </c>
      <c r="AL1884" t="str">
        <f t="shared" si="295"/>
        <v/>
      </c>
    </row>
    <row r="1885" spans="1:38" x14ac:dyDescent="0.2">
      <c r="A1885" t="s">
        <v>258</v>
      </c>
      <c r="B1885" t="s">
        <v>133</v>
      </c>
      <c r="C1885" t="s">
        <v>259</v>
      </c>
      <c r="D1885" s="1">
        <v>34617</v>
      </c>
      <c r="E1885" s="1">
        <v>43456</v>
      </c>
      <c r="F1885" t="s">
        <v>19</v>
      </c>
      <c r="I1885">
        <v>100</v>
      </c>
      <c r="J1885">
        <v>0</v>
      </c>
      <c r="K1885">
        <v>0</v>
      </c>
      <c r="L1885">
        <v>1740</v>
      </c>
      <c r="M1885">
        <v>1740</v>
      </c>
      <c r="N1885" t="s">
        <v>20</v>
      </c>
      <c r="O1885" t="s">
        <v>260</v>
      </c>
      <c r="P1885" t="s">
        <v>28</v>
      </c>
      <c r="S1885" t="s">
        <v>32628</v>
      </c>
      <c r="T1885" t="s">
        <v>34357</v>
      </c>
      <c r="U1885" t="s">
        <v>32634</v>
      </c>
      <c r="V1885" t="s">
        <v>32816</v>
      </c>
      <c r="X1885">
        <v>1.5</v>
      </c>
      <c r="AA1885">
        <v>8.5</v>
      </c>
      <c r="AB1885">
        <v>25</v>
      </c>
      <c r="AC1885">
        <v>1</v>
      </c>
      <c r="AD1885" t="str">
        <f t="shared" si="302"/>
        <v/>
      </c>
      <c r="AE1885" t="str">
        <f t="shared" si="304"/>
        <v/>
      </c>
      <c r="AF1885" t="str">
        <f t="shared" si="296"/>
        <v/>
      </c>
      <c r="AG1885">
        <f t="shared" si="299"/>
        <v>1</v>
      </c>
      <c r="AH1885">
        <f t="shared" si="300"/>
        <v>2.8</v>
      </c>
      <c r="AI1885">
        <v>0.14499999999999999</v>
      </c>
      <c r="AJ1885">
        <f t="shared" si="303"/>
        <v>0.40599999999999997</v>
      </c>
      <c r="AK1885" t="str">
        <f t="shared" si="301"/>
        <v/>
      </c>
      <c r="AL1885" t="str">
        <f t="shared" si="295"/>
        <v/>
      </c>
    </row>
    <row r="1886" spans="1:38" x14ac:dyDescent="0.2">
      <c r="A1886" t="s">
        <v>279</v>
      </c>
      <c r="B1886" t="s">
        <v>133</v>
      </c>
      <c r="C1886" t="s">
        <v>280</v>
      </c>
      <c r="D1886" s="1">
        <v>34617</v>
      </c>
      <c r="E1886" s="1">
        <v>43456</v>
      </c>
      <c r="F1886" t="s">
        <v>19</v>
      </c>
      <c r="I1886">
        <v>100</v>
      </c>
      <c r="J1886">
        <v>0</v>
      </c>
      <c r="K1886">
        <v>0</v>
      </c>
      <c r="L1886">
        <v>1673</v>
      </c>
      <c r="M1886">
        <v>1673</v>
      </c>
      <c r="N1886" t="s">
        <v>20</v>
      </c>
      <c r="O1886" t="s">
        <v>281</v>
      </c>
      <c r="P1886" t="s">
        <v>28</v>
      </c>
      <c r="S1886" t="s">
        <v>32628</v>
      </c>
      <c r="T1886" t="s">
        <v>34349</v>
      </c>
      <c r="U1886" t="s">
        <v>32634</v>
      </c>
      <c r="V1886" t="s">
        <v>32816</v>
      </c>
      <c r="X1886">
        <v>1</v>
      </c>
      <c r="AA1886">
        <v>7.5</v>
      </c>
      <c r="AB1886">
        <v>30</v>
      </c>
      <c r="AC1886">
        <v>1</v>
      </c>
      <c r="AD1886" t="str">
        <f t="shared" si="302"/>
        <v/>
      </c>
      <c r="AE1886" t="str">
        <f t="shared" si="304"/>
        <v/>
      </c>
      <c r="AF1886" t="str">
        <f t="shared" si="296"/>
        <v/>
      </c>
      <c r="AG1886">
        <f t="shared" si="299"/>
        <v>1</v>
      </c>
      <c r="AH1886">
        <f t="shared" si="300"/>
        <v>2.8</v>
      </c>
      <c r="AI1886">
        <v>0.14499999999999999</v>
      </c>
      <c r="AJ1886">
        <f t="shared" si="303"/>
        <v>0.40599999999999997</v>
      </c>
      <c r="AK1886" t="str">
        <f t="shared" si="301"/>
        <v/>
      </c>
      <c r="AL1886" t="str">
        <f t="shared" si="295"/>
        <v/>
      </c>
    </row>
    <row r="1887" spans="1:38" x14ac:dyDescent="0.2">
      <c r="A1887" t="s">
        <v>701</v>
      </c>
      <c r="B1887" t="s">
        <v>133</v>
      </c>
      <c r="C1887" t="s">
        <v>702</v>
      </c>
      <c r="D1887" s="1">
        <v>34852</v>
      </c>
      <c r="E1887" s="1">
        <v>43456</v>
      </c>
      <c r="F1887" t="s">
        <v>19</v>
      </c>
      <c r="I1887">
        <v>100</v>
      </c>
      <c r="J1887">
        <v>0</v>
      </c>
      <c r="K1887">
        <v>0</v>
      </c>
      <c r="L1887">
        <v>1740</v>
      </c>
      <c r="M1887">
        <v>1740</v>
      </c>
      <c r="N1887" t="s">
        <v>20</v>
      </c>
      <c r="O1887" t="s">
        <v>703</v>
      </c>
      <c r="P1887" t="s">
        <v>28</v>
      </c>
      <c r="S1887" t="s">
        <v>32628</v>
      </c>
      <c r="T1887" t="s">
        <v>34354</v>
      </c>
      <c r="U1887" t="s">
        <v>32634</v>
      </c>
      <c r="V1887" t="s">
        <v>32816</v>
      </c>
      <c r="X1887">
        <v>1.5</v>
      </c>
      <c r="AA1887">
        <v>8.5</v>
      </c>
      <c r="AB1887">
        <v>25</v>
      </c>
      <c r="AC1887">
        <v>1</v>
      </c>
      <c r="AD1887" t="str">
        <f t="shared" si="302"/>
        <v/>
      </c>
      <c r="AE1887" t="str">
        <f t="shared" si="304"/>
        <v/>
      </c>
      <c r="AF1887" t="str">
        <f t="shared" si="296"/>
        <v/>
      </c>
      <c r="AG1887">
        <f t="shared" si="299"/>
        <v>1</v>
      </c>
      <c r="AH1887">
        <f t="shared" si="300"/>
        <v>2.8</v>
      </c>
      <c r="AI1887">
        <v>0.14499999999999999</v>
      </c>
      <c r="AJ1887">
        <f t="shared" si="303"/>
        <v>0.40599999999999997</v>
      </c>
      <c r="AK1887" t="str">
        <f t="shared" si="301"/>
        <v/>
      </c>
      <c r="AL1887" t="str">
        <f t="shared" ref="AL1887:AL1950" si="305">IF(COUNTBLANK(AK1887),"",AK1887*AI1887)</f>
        <v/>
      </c>
    </row>
    <row r="1888" spans="1:38" x14ac:dyDescent="0.2">
      <c r="A1888" t="s">
        <v>252</v>
      </c>
      <c r="B1888" t="s">
        <v>133</v>
      </c>
      <c r="C1888" t="s">
        <v>253</v>
      </c>
      <c r="D1888" s="1">
        <v>34617</v>
      </c>
      <c r="E1888" s="1">
        <v>43456</v>
      </c>
      <c r="F1888" t="s">
        <v>19</v>
      </c>
      <c r="I1888">
        <v>100</v>
      </c>
      <c r="J1888">
        <v>0</v>
      </c>
      <c r="K1888">
        <v>0</v>
      </c>
      <c r="L1888">
        <v>1669</v>
      </c>
      <c r="M1888">
        <v>1669</v>
      </c>
      <c r="N1888" t="s">
        <v>20</v>
      </c>
      <c r="O1888" t="s">
        <v>254</v>
      </c>
      <c r="P1888" t="s">
        <v>28</v>
      </c>
      <c r="S1888" t="s">
        <v>32628</v>
      </c>
      <c r="T1888" t="s">
        <v>34357</v>
      </c>
      <c r="U1888" t="s">
        <v>32634</v>
      </c>
      <c r="V1888" t="s">
        <v>32816</v>
      </c>
      <c r="X1888">
        <v>1</v>
      </c>
      <c r="AA1888">
        <v>7.5</v>
      </c>
      <c r="AB1888">
        <v>30</v>
      </c>
      <c r="AC1888">
        <v>1</v>
      </c>
      <c r="AD1888" t="str">
        <f t="shared" si="302"/>
        <v/>
      </c>
      <c r="AE1888" t="str">
        <f t="shared" si="304"/>
        <v/>
      </c>
      <c r="AF1888" t="str">
        <f t="shared" si="296"/>
        <v/>
      </c>
      <c r="AG1888">
        <f t="shared" si="299"/>
        <v>1</v>
      </c>
      <c r="AH1888">
        <f t="shared" si="300"/>
        <v>2.8</v>
      </c>
      <c r="AI1888">
        <v>0.14499999999999999</v>
      </c>
      <c r="AJ1888">
        <f t="shared" si="303"/>
        <v>0.40599999999999997</v>
      </c>
      <c r="AK1888" t="str">
        <f t="shared" si="301"/>
        <v/>
      </c>
      <c r="AL1888" t="str">
        <f t="shared" si="305"/>
        <v/>
      </c>
    </row>
    <row r="1889" spans="1:39" x14ac:dyDescent="0.2">
      <c r="A1889" t="s">
        <v>273</v>
      </c>
      <c r="B1889" t="s">
        <v>133</v>
      </c>
      <c r="C1889" t="s">
        <v>274</v>
      </c>
      <c r="D1889" s="1">
        <v>34697</v>
      </c>
      <c r="E1889" s="1">
        <v>43456</v>
      </c>
      <c r="F1889" t="s">
        <v>19</v>
      </c>
      <c r="I1889">
        <v>100</v>
      </c>
      <c r="J1889">
        <v>0</v>
      </c>
      <c r="K1889">
        <v>0</v>
      </c>
      <c r="L1889">
        <v>1120</v>
      </c>
      <c r="M1889">
        <v>1120</v>
      </c>
      <c r="N1889" t="s">
        <v>20</v>
      </c>
      <c r="O1889" t="s">
        <v>275</v>
      </c>
      <c r="P1889" t="s">
        <v>28</v>
      </c>
      <c r="S1889" t="s">
        <v>32628</v>
      </c>
      <c r="T1889" t="s">
        <v>34349</v>
      </c>
      <c r="U1889" t="s">
        <v>32634</v>
      </c>
      <c r="V1889" t="s">
        <v>32816</v>
      </c>
      <c r="X1889">
        <v>1.5</v>
      </c>
      <c r="AB1889">
        <v>30</v>
      </c>
      <c r="AC1889">
        <v>1</v>
      </c>
      <c r="AD1889" t="str">
        <f t="shared" si="302"/>
        <v/>
      </c>
      <c r="AE1889" t="str">
        <f t="shared" si="304"/>
        <v/>
      </c>
      <c r="AF1889" t="str">
        <f t="shared" ref="AF1889:AF1952" si="306">IF((S1889&lt;&gt;"tühi")*(F1889&lt;&gt;"Elamumaa")*(G1889&lt;&gt;"Elamumaa")*(H1889&lt;&gt;"Elamumaa"),IF(Z1889=0,"",Z1889),"")</f>
        <v/>
      </c>
      <c r="AG1889">
        <f t="shared" si="299"/>
        <v>1</v>
      </c>
      <c r="AH1889">
        <f t="shared" si="300"/>
        <v>2.8</v>
      </c>
      <c r="AI1889">
        <v>0.14499999999999999</v>
      </c>
      <c r="AJ1889">
        <f t="shared" si="303"/>
        <v>0.40599999999999997</v>
      </c>
      <c r="AK1889" t="str">
        <f t="shared" si="301"/>
        <v/>
      </c>
      <c r="AL1889" t="str">
        <f t="shared" si="305"/>
        <v/>
      </c>
    </row>
    <row r="1890" spans="1:39" x14ac:dyDescent="0.2">
      <c r="A1890" t="s">
        <v>16004</v>
      </c>
      <c r="B1890" t="s">
        <v>133</v>
      </c>
      <c r="C1890" t="s">
        <v>16005</v>
      </c>
      <c r="D1890" s="1">
        <v>37435</v>
      </c>
      <c r="E1890" s="1">
        <v>43456</v>
      </c>
      <c r="F1890" t="s">
        <v>19</v>
      </c>
      <c r="I1890">
        <v>100</v>
      </c>
      <c r="J1890">
        <v>0</v>
      </c>
      <c r="K1890">
        <v>0</v>
      </c>
      <c r="L1890">
        <v>513</v>
      </c>
      <c r="M1890">
        <v>513</v>
      </c>
      <c r="N1890" t="s">
        <v>20</v>
      </c>
      <c r="O1890" t="s">
        <v>16006</v>
      </c>
      <c r="P1890" t="s">
        <v>28</v>
      </c>
      <c r="S1890" t="s">
        <v>32628</v>
      </c>
      <c r="T1890" t="s">
        <v>34450</v>
      </c>
      <c r="U1890" t="s">
        <v>32650</v>
      </c>
      <c r="V1890" t="s">
        <v>32818</v>
      </c>
      <c r="W1890">
        <v>110</v>
      </c>
      <c r="X1890">
        <v>2</v>
      </c>
      <c r="Y1890">
        <v>1</v>
      </c>
      <c r="Z1890">
        <v>200</v>
      </c>
      <c r="AB1890">
        <v>21</v>
      </c>
      <c r="AC1890">
        <v>1</v>
      </c>
      <c r="AD1890" t="str">
        <f t="shared" si="302"/>
        <v/>
      </c>
      <c r="AE1890" t="str">
        <f t="shared" si="304"/>
        <v/>
      </c>
      <c r="AF1890" t="str">
        <f t="shared" si="306"/>
        <v/>
      </c>
      <c r="AG1890">
        <f t="shared" si="299"/>
        <v>1</v>
      </c>
      <c r="AH1890">
        <f t="shared" si="300"/>
        <v>2.8</v>
      </c>
      <c r="AI1890">
        <v>0.14499999999999999</v>
      </c>
      <c r="AJ1890">
        <v>0.68</v>
      </c>
      <c r="AK1890" t="str">
        <f t="shared" si="301"/>
        <v/>
      </c>
      <c r="AL1890" t="str">
        <f t="shared" si="305"/>
        <v/>
      </c>
      <c r="AM1890" t="s">
        <v>33933</v>
      </c>
    </row>
    <row r="1891" spans="1:39" x14ac:dyDescent="0.2">
      <c r="A1891" t="s">
        <v>16007</v>
      </c>
      <c r="B1891" t="s">
        <v>133</v>
      </c>
      <c r="C1891" t="s">
        <v>16008</v>
      </c>
      <c r="D1891" s="1">
        <v>37435</v>
      </c>
      <c r="E1891" s="1">
        <v>43456</v>
      </c>
      <c r="F1891" t="s">
        <v>19</v>
      </c>
      <c r="I1891">
        <v>100</v>
      </c>
      <c r="J1891">
        <v>0</v>
      </c>
      <c r="K1891">
        <v>0</v>
      </c>
      <c r="L1891">
        <v>264</v>
      </c>
      <c r="M1891">
        <v>264</v>
      </c>
      <c r="N1891" t="s">
        <v>20</v>
      </c>
      <c r="O1891" t="s">
        <v>16009</v>
      </c>
      <c r="P1891" t="s">
        <v>28</v>
      </c>
      <c r="S1891" t="s">
        <v>32628</v>
      </c>
      <c r="T1891" t="s">
        <v>34451</v>
      </c>
      <c r="U1891" t="s">
        <v>32650</v>
      </c>
      <c r="V1891" t="s">
        <v>32818</v>
      </c>
      <c r="W1891">
        <v>110</v>
      </c>
      <c r="X1891">
        <v>2</v>
      </c>
      <c r="Y1891">
        <v>1</v>
      </c>
      <c r="Z1891">
        <v>200</v>
      </c>
      <c r="AB1891">
        <v>41</v>
      </c>
      <c r="AC1891">
        <v>1</v>
      </c>
      <c r="AD1891" t="str">
        <f t="shared" si="302"/>
        <v/>
      </c>
      <c r="AE1891" t="str">
        <f t="shared" si="304"/>
        <v/>
      </c>
      <c r="AF1891" t="str">
        <f t="shared" si="306"/>
        <v/>
      </c>
      <c r="AG1891">
        <f t="shared" si="299"/>
        <v>1</v>
      </c>
      <c r="AH1891">
        <f t="shared" si="300"/>
        <v>2.8</v>
      </c>
      <c r="AI1891">
        <v>0.14499999999999999</v>
      </c>
      <c r="AJ1891">
        <v>0.68</v>
      </c>
      <c r="AK1891" t="str">
        <f t="shared" si="301"/>
        <v/>
      </c>
      <c r="AL1891" t="str">
        <f t="shared" si="305"/>
        <v/>
      </c>
      <c r="AM1891" t="s">
        <v>33933</v>
      </c>
    </row>
    <row r="1892" spans="1:39" x14ac:dyDescent="0.2">
      <c r="A1892" t="s">
        <v>16010</v>
      </c>
      <c r="B1892" t="s">
        <v>133</v>
      </c>
      <c r="C1892" t="s">
        <v>16011</v>
      </c>
      <c r="D1892" s="1">
        <v>37435</v>
      </c>
      <c r="E1892" s="1">
        <v>43456</v>
      </c>
      <c r="F1892" t="s">
        <v>19</v>
      </c>
      <c r="I1892">
        <v>100</v>
      </c>
      <c r="J1892">
        <v>0</v>
      </c>
      <c r="K1892">
        <v>0</v>
      </c>
      <c r="L1892">
        <v>264</v>
      </c>
      <c r="M1892">
        <v>264</v>
      </c>
      <c r="N1892" t="s">
        <v>20</v>
      </c>
      <c r="O1892" t="s">
        <v>16012</v>
      </c>
      <c r="P1892" t="s">
        <v>28</v>
      </c>
      <c r="S1892" t="s">
        <v>32628</v>
      </c>
      <c r="T1892" t="s">
        <v>34452</v>
      </c>
      <c r="U1892" t="s">
        <v>32650</v>
      </c>
      <c r="V1892" t="s">
        <v>32818</v>
      </c>
      <c r="W1892">
        <v>110</v>
      </c>
      <c r="X1892">
        <v>2</v>
      </c>
      <c r="Y1892">
        <v>1</v>
      </c>
      <c r="Z1892">
        <v>200</v>
      </c>
      <c r="AB1892">
        <v>41</v>
      </c>
      <c r="AC1892">
        <v>1</v>
      </c>
      <c r="AD1892" t="str">
        <f t="shared" si="302"/>
        <v/>
      </c>
      <c r="AE1892" t="str">
        <f t="shared" si="304"/>
        <v/>
      </c>
      <c r="AF1892" t="str">
        <f t="shared" si="306"/>
        <v/>
      </c>
      <c r="AG1892">
        <f t="shared" si="299"/>
        <v>1</v>
      </c>
      <c r="AH1892">
        <f t="shared" si="300"/>
        <v>2.8</v>
      </c>
      <c r="AI1892">
        <v>0.14499999999999999</v>
      </c>
      <c r="AJ1892">
        <v>0.68</v>
      </c>
      <c r="AK1892" t="str">
        <f t="shared" si="301"/>
        <v/>
      </c>
      <c r="AL1892" t="str">
        <f t="shared" si="305"/>
        <v/>
      </c>
      <c r="AM1892" t="s">
        <v>33933</v>
      </c>
    </row>
    <row r="1893" spans="1:39" x14ac:dyDescent="0.2">
      <c r="A1893" t="s">
        <v>16040</v>
      </c>
      <c r="B1893" t="s">
        <v>133</v>
      </c>
      <c r="C1893" t="s">
        <v>16041</v>
      </c>
      <c r="D1893" s="1">
        <v>37435</v>
      </c>
      <c r="E1893" s="1">
        <v>43456</v>
      </c>
      <c r="F1893" t="s">
        <v>19</v>
      </c>
      <c r="I1893">
        <v>100</v>
      </c>
      <c r="J1893">
        <v>0</v>
      </c>
      <c r="K1893">
        <v>0</v>
      </c>
      <c r="L1893">
        <v>428</v>
      </c>
      <c r="M1893">
        <v>428</v>
      </c>
      <c r="N1893" t="s">
        <v>20</v>
      </c>
      <c r="O1893" t="s">
        <v>16042</v>
      </c>
      <c r="P1893" t="s">
        <v>28</v>
      </c>
      <c r="S1893" t="s">
        <v>32628</v>
      </c>
      <c r="T1893" t="s">
        <v>34453</v>
      </c>
      <c r="U1893" t="s">
        <v>32650</v>
      </c>
      <c r="V1893" t="s">
        <v>32818</v>
      </c>
      <c r="W1893">
        <v>180</v>
      </c>
      <c r="X1893">
        <v>2</v>
      </c>
      <c r="Y1893">
        <v>1</v>
      </c>
      <c r="Z1893">
        <v>220</v>
      </c>
      <c r="AB1893">
        <v>42</v>
      </c>
      <c r="AC1893">
        <v>1</v>
      </c>
      <c r="AD1893" t="str">
        <f t="shared" si="302"/>
        <v/>
      </c>
      <c r="AE1893" t="str">
        <f t="shared" si="304"/>
        <v/>
      </c>
      <c r="AF1893" t="str">
        <f t="shared" si="306"/>
        <v/>
      </c>
      <c r="AG1893">
        <f t="shared" si="299"/>
        <v>1</v>
      </c>
      <c r="AH1893">
        <f t="shared" si="300"/>
        <v>2.8</v>
      </c>
      <c r="AI1893">
        <v>0.14499999999999999</v>
      </c>
      <c r="AJ1893">
        <v>0.68</v>
      </c>
      <c r="AK1893" t="str">
        <f t="shared" si="301"/>
        <v/>
      </c>
      <c r="AL1893" t="str">
        <f t="shared" si="305"/>
        <v/>
      </c>
      <c r="AM1893" t="s">
        <v>33933</v>
      </c>
    </row>
    <row r="1894" spans="1:39" x14ac:dyDescent="0.2">
      <c r="A1894" t="s">
        <v>16043</v>
      </c>
      <c r="B1894" t="s">
        <v>133</v>
      </c>
      <c r="C1894" t="s">
        <v>16044</v>
      </c>
      <c r="D1894" s="1">
        <v>37435</v>
      </c>
      <c r="E1894" s="1">
        <v>43456</v>
      </c>
      <c r="F1894" t="s">
        <v>19</v>
      </c>
      <c r="I1894">
        <v>100</v>
      </c>
      <c r="J1894">
        <v>0</v>
      </c>
      <c r="K1894">
        <v>0</v>
      </c>
      <c r="L1894">
        <v>428</v>
      </c>
      <c r="M1894">
        <v>428</v>
      </c>
      <c r="N1894" t="s">
        <v>20</v>
      </c>
      <c r="O1894" t="s">
        <v>16045</v>
      </c>
      <c r="P1894" t="s">
        <v>28</v>
      </c>
      <c r="S1894" t="s">
        <v>32628</v>
      </c>
      <c r="T1894" t="s">
        <v>34454</v>
      </c>
      <c r="U1894" t="s">
        <v>32650</v>
      </c>
      <c r="V1894" t="s">
        <v>32818</v>
      </c>
      <c r="W1894">
        <v>180</v>
      </c>
      <c r="X1894">
        <v>2</v>
      </c>
      <c r="Y1894">
        <v>1</v>
      </c>
      <c r="Z1894">
        <v>220</v>
      </c>
      <c r="AB1894">
        <v>42</v>
      </c>
      <c r="AC1894">
        <v>1</v>
      </c>
      <c r="AD1894" t="str">
        <f t="shared" si="302"/>
        <v/>
      </c>
      <c r="AE1894" t="str">
        <f t="shared" si="304"/>
        <v/>
      </c>
      <c r="AF1894" t="str">
        <f t="shared" si="306"/>
        <v/>
      </c>
      <c r="AG1894">
        <f t="shared" si="299"/>
        <v>1</v>
      </c>
      <c r="AH1894">
        <f t="shared" si="300"/>
        <v>2.8</v>
      </c>
      <c r="AI1894">
        <v>0.14499999999999999</v>
      </c>
      <c r="AJ1894">
        <v>0.68</v>
      </c>
      <c r="AK1894" t="str">
        <f t="shared" si="301"/>
        <v/>
      </c>
      <c r="AL1894" t="str">
        <f t="shared" si="305"/>
        <v/>
      </c>
      <c r="AM1894" t="s">
        <v>33933</v>
      </c>
    </row>
    <row r="1895" spans="1:39" x14ac:dyDescent="0.2">
      <c r="A1895" t="s">
        <v>16046</v>
      </c>
      <c r="B1895" t="s">
        <v>133</v>
      </c>
      <c r="C1895" t="s">
        <v>16047</v>
      </c>
      <c r="D1895" s="1">
        <v>37435</v>
      </c>
      <c r="E1895" s="1">
        <v>43456</v>
      </c>
      <c r="F1895" t="s">
        <v>19</v>
      </c>
      <c r="I1895">
        <v>100</v>
      </c>
      <c r="J1895">
        <v>0</v>
      </c>
      <c r="K1895">
        <v>0</v>
      </c>
      <c r="L1895">
        <v>264</v>
      </c>
      <c r="M1895">
        <v>264</v>
      </c>
      <c r="N1895" t="s">
        <v>20</v>
      </c>
      <c r="O1895" t="s">
        <v>16048</v>
      </c>
      <c r="P1895" t="s">
        <v>28</v>
      </c>
      <c r="S1895" t="s">
        <v>32628</v>
      </c>
      <c r="T1895" t="s">
        <v>34455</v>
      </c>
      <c r="U1895" t="s">
        <v>32650</v>
      </c>
      <c r="V1895" t="s">
        <v>32818</v>
      </c>
      <c r="W1895">
        <v>110</v>
      </c>
      <c r="X1895">
        <v>2</v>
      </c>
      <c r="Y1895">
        <v>1</v>
      </c>
      <c r="Z1895">
        <v>200</v>
      </c>
      <c r="AB1895">
        <v>41</v>
      </c>
      <c r="AC1895">
        <v>1</v>
      </c>
      <c r="AD1895" t="str">
        <f t="shared" si="302"/>
        <v/>
      </c>
      <c r="AE1895" t="str">
        <f t="shared" si="304"/>
        <v/>
      </c>
      <c r="AF1895" t="str">
        <f t="shared" si="306"/>
        <v/>
      </c>
      <c r="AG1895">
        <f t="shared" si="299"/>
        <v>1</v>
      </c>
      <c r="AH1895">
        <f t="shared" si="300"/>
        <v>2.8</v>
      </c>
      <c r="AI1895">
        <v>0.14499999999999999</v>
      </c>
      <c r="AJ1895">
        <v>0.68</v>
      </c>
      <c r="AK1895" t="str">
        <f t="shared" si="301"/>
        <v/>
      </c>
      <c r="AL1895" t="str">
        <f t="shared" si="305"/>
        <v/>
      </c>
      <c r="AM1895" t="s">
        <v>33933</v>
      </c>
    </row>
    <row r="1896" spans="1:39" x14ac:dyDescent="0.2">
      <c r="A1896" t="s">
        <v>16049</v>
      </c>
      <c r="B1896" t="s">
        <v>133</v>
      </c>
      <c r="C1896" t="s">
        <v>16050</v>
      </c>
      <c r="D1896" s="1">
        <v>37435</v>
      </c>
      <c r="E1896" s="1">
        <v>43456</v>
      </c>
      <c r="F1896" t="s">
        <v>19</v>
      </c>
      <c r="I1896">
        <v>100</v>
      </c>
      <c r="J1896">
        <v>0</v>
      </c>
      <c r="K1896">
        <v>0</v>
      </c>
      <c r="L1896">
        <v>264</v>
      </c>
      <c r="M1896">
        <v>264</v>
      </c>
      <c r="N1896" t="s">
        <v>20</v>
      </c>
      <c r="O1896" t="s">
        <v>16051</v>
      </c>
      <c r="P1896" t="s">
        <v>28</v>
      </c>
      <c r="S1896" t="s">
        <v>32628</v>
      </c>
      <c r="T1896" t="s">
        <v>34456</v>
      </c>
      <c r="U1896" t="s">
        <v>32650</v>
      </c>
      <c r="V1896" t="s">
        <v>32818</v>
      </c>
      <c r="W1896">
        <v>110</v>
      </c>
      <c r="X1896">
        <v>2</v>
      </c>
      <c r="Y1896">
        <v>1</v>
      </c>
      <c r="Z1896">
        <v>200</v>
      </c>
      <c r="AB1896">
        <v>41</v>
      </c>
      <c r="AC1896">
        <v>1</v>
      </c>
      <c r="AD1896" t="str">
        <f t="shared" si="302"/>
        <v/>
      </c>
      <c r="AE1896" t="str">
        <f t="shared" si="304"/>
        <v/>
      </c>
      <c r="AF1896" t="str">
        <f t="shared" si="306"/>
        <v/>
      </c>
      <c r="AG1896">
        <f t="shared" si="299"/>
        <v>1</v>
      </c>
      <c r="AH1896">
        <f t="shared" si="300"/>
        <v>2.8</v>
      </c>
      <c r="AI1896">
        <v>0.14499999999999999</v>
      </c>
      <c r="AJ1896">
        <v>0.68</v>
      </c>
      <c r="AK1896" t="str">
        <f t="shared" si="301"/>
        <v/>
      </c>
      <c r="AL1896" t="str">
        <f t="shared" si="305"/>
        <v/>
      </c>
      <c r="AM1896" t="s">
        <v>33933</v>
      </c>
    </row>
    <row r="1897" spans="1:39" x14ac:dyDescent="0.2">
      <c r="A1897" t="s">
        <v>16052</v>
      </c>
      <c r="B1897" t="s">
        <v>133</v>
      </c>
      <c r="C1897" t="s">
        <v>16053</v>
      </c>
      <c r="D1897" s="1">
        <v>37435</v>
      </c>
      <c r="E1897" s="1">
        <v>43456</v>
      </c>
      <c r="F1897" t="s">
        <v>19</v>
      </c>
      <c r="I1897">
        <v>100</v>
      </c>
      <c r="J1897">
        <v>0</v>
      </c>
      <c r="K1897">
        <v>0</v>
      </c>
      <c r="L1897">
        <v>395</v>
      </c>
      <c r="M1897">
        <v>395</v>
      </c>
      <c r="N1897" t="s">
        <v>20</v>
      </c>
      <c r="O1897" t="s">
        <v>16054</v>
      </c>
      <c r="P1897" t="s">
        <v>28</v>
      </c>
      <c r="S1897" t="s">
        <v>32628</v>
      </c>
      <c r="T1897" t="s">
        <v>34457</v>
      </c>
      <c r="U1897" t="s">
        <v>32650</v>
      </c>
      <c r="V1897" t="s">
        <v>32818</v>
      </c>
      <c r="W1897">
        <v>110</v>
      </c>
      <c r="X1897">
        <v>2</v>
      </c>
      <c r="Y1897">
        <v>1</v>
      </c>
      <c r="Z1897">
        <v>200</v>
      </c>
      <c r="AB1897">
        <v>28</v>
      </c>
      <c r="AC1897">
        <v>1</v>
      </c>
      <c r="AD1897" t="str">
        <f t="shared" si="302"/>
        <v/>
      </c>
      <c r="AE1897" t="str">
        <f t="shared" si="304"/>
        <v/>
      </c>
      <c r="AF1897" t="str">
        <f t="shared" si="306"/>
        <v/>
      </c>
      <c r="AG1897">
        <f t="shared" si="299"/>
        <v>1</v>
      </c>
      <c r="AH1897">
        <f t="shared" si="300"/>
        <v>2.8</v>
      </c>
      <c r="AI1897">
        <v>0.14499999999999999</v>
      </c>
      <c r="AJ1897">
        <v>0.68</v>
      </c>
      <c r="AK1897" t="str">
        <f t="shared" si="301"/>
        <v/>
      </c>
      <c r="AL1897" t="str">
        <f t="shared" si="305"/>
        <v/>
      </c>
      <c r="AM1897" t="s">
        <v>33933</v>
      </c>
    </row>
    <row r="1898" spans="1:39" x14ac:dyDescent="0.2">
      <c r="A1898" t="s">
        <v>465</v>
      </c>
      <c r="B1898" t="s">
        <v>133</v>
      </c>
      <c r="C1898" t="s">
        <v>466</v>
      </c>
      <c r="D1898" s="1">
        <v>34634</v>
      </c>
      <c r="E1898" s="1">
        <v>43456</v>
      </c>
      <c r="F1898" t="s">
        <v>19</v>
      </c>
      <c r="I1898">
        <v>100</v>
      </c>
      <c r="J1898">
        <v>0</v>
      </c>
      <c r="K1898">
        <v>0</v>
      </c>
      <c r="L1898">
        <v>1410</v>
      </c>
      <c r="M1898">
        <v>1410</v>
      </c>
      <c r="N1898" t="s">
        <v>20</v>
      </c>
      <c r="O1898" t="s">
        <v>467</v>
      </c>
      <c r="P1898" t="s">
        <v>28</v>
      </c>
      <c r="S1898" t="s">
        <v>33797</v>
      </c>
      <c r="T1898" t="s">
        <v>34354</v>
      </c>
      <c r="U1898" t="s">
        <v>32634</v>
      </c>
      <c r="V1898" t="s">
        <v>32817</v>
      </c>
      <c r="X1898">
        <v>2</v>
      </c>
      <c r="Y1898" t="s">
        <v>32661</v>
      </c>
      <c r="AA1898">
        <v>10</v>
      </c>
      <c r="AB1898">
        <v>30</v>
      </c>
      <c r="AC1898">
        <v>1</v>
      </c>
      <c r="AD1898" t="str">
        <f t="shared" si="302"/>
        <v/>
      </c>
      <c r="AE1898" t="str">
        <f t="shared" si="304"/>
        <v/>
      </c>
      <c r="AF1898" t="str">
        <f t="shared" si="306"/>
        <v/>
      </c>
      <c r="AG1898">
        <f t="shared" si="299"/>
        <v>1</v>
      </c>
      <c r="AH1898">
        <f t="shared" si="300"/>
        <v>2.8</v>
      </c>
      <c r="AI1898">
        <v>0.14499999999999999</v>
      </c>
      <c r="AJ1898">
        <f t="shared" ref="AJ1898:AJ1961" si="307">IF(COUNTBLANK(AH1898),"",AH1898*AI1898)</f>
        <v>0.40599999999999997</v>
      </c>
      <c r="AK1898" t="str">
        <f t="shared" si="301"/>
        <v/>
      </c>
      <c r="AL1898" t="str">
        <f t="shared" si="305"/>
        <v/>
      </c>
    </row>
    <row r="1899" spans="1:39" x14ac:dyDescent="0.2">
      <c r="A1899" t="s">
        <v>384</v>
      </c>
      <c r="B1899" t="s">
        <v>133</v>
      </c>
      <c r="C1899" t="s">
        <v>385</v>
      </c>
      <c r="D1899" s="1">
        <v>34597</v>
      </c>
      <c r="E1899" s="1">
        <v>43456</v>
      </c>
      <c r="F1899" t="s">
        <v>19</v>
      </c>
      <c r="I1899">
        <v>100</v>
      </c>
      <c r="J1899">
        <v>0</v>
      </c>
      <c r="K1899">
        <v>0</v>
      </c>
      <c r="L1899">
        <v>1092</v>
      </c>
      <c r="M1899">
        <v>1092</v>
      </c>
      <c r="N1899" t="s">
        <v>20</v>
      </c>
      <c r="O1899" t="s">
        <v>386</v>
      </c>
      <c r="P1899" t="s">
        <v>28</v>
      </c>
      <c r="S1899" t="s">
        <v>32628</v>
      </c>
      <c r="T1899" t="s">
        <v>34349</v>
      </c>
      <c r="U1899" t="s">
        <v>32634</v>
      </c>
      <c r="V1899" t="s">
        <v>32816</v>
      </c>
      <c r="X1899">
        <v>1.5</v>
      </c>
      <c r="AA1899">
        <v>8.5</v>
      </c>
      <c r="AB1899">
        <v>30</v>
      </c>
      <c r="AC1899">
        <v>1</v>
      </c>
      <c r="AD1899" t="str">
        <f t="shared" si="302"/>
        <v/>
      </c>
      <c r="AE1899" t="str">
        <f t="shared" si="304"/>
        <v/>
      </c>
      <c r="AF1899" t="str">
        <f t="shared" si="306"/>
        <v/>
      </c>
      <c r="AG1899">
        <f t="shared" si="299"/>
        <v>1</v>
      </c>
      <c r="AH1899">
        <f t="shared" si="300"/>
        <v>2.8</v>
      </c>
      <c r="AI1899">
        <v>0.14499999999999999</v>
      </c>
      <c r="AJ1899">
        <f t="shared" si="307"/>
        <v>0.40599999999999997</v>
      </c>
      <c r="AK1899" t="str">
        <f t="shared" si="301"/>
        <v/>
      </c>
      <c r="AL1899" t="str">
        <f t="shared" si="305"/>
        <v/>
      </c>
    </row>
    <row r="1900" spans="1:39" x14ac:dyDescent="0.2">
      <c r="A1900" t="s">
        <v>318</v>
      </c>
      <c r="B1900" t="s">
        <v>133</v>
      </c>
      <c r="C1900" t="s">
        <v>319</v>
      </c>
      <c r="D1900" s="1">
        <v>34585</v>
      </c>
      <c r="E1900" s="1">
        <v>43456</v>
      </c>
      <c r="F1900" t="s">
        <v>19</v>
      </c>
      <c r="I1900">
        <v>100</v>
      </c>
      <c r="J1900">
        <v>0</v>
      </c>
      <c r="K1900">
        <v>0</v>
      </c>
      <c r="L1900">
        <v>1078</v>
      </c>
      <c r="M1900">
        <v>1078</v>
      </c>
      <c r="N1900" t="s">
        <v>20</v>
      </c>
      <c r="O1900" t="s">
        <v>320</v>
      </c>
      <c r="P1900" t="s">
        <v>28</v>
      </c>
      <c r="S1900" t="s">
        <v>33797</v>
      </c>
      <c r="T1900" t="s">
        <v>34349</v>
      </c>
      <c r="U1900" t="s">
        <v>32634</v>
      </c>
      <c r="V1900" t="s">
        <v>32816</v>
      </c>
      <c r="X1900">
        <v>1.5</v>
      </c>
      <c r="AA1900">
        <v>8.5</v>
      </c>
      <c r="AB1900">
        <v>30</v>
      </c>
      <c r="AC1900">
        <v>1</v>
      </c>
      <c r="AD1900" t="str">
        <f t="shared" si="302"/>
        <v/>
      </c>
      <c r="AE1900" t="str">
        <f t="shared" si="304"/>
        <v/>
      </c>
      <c r="AF1900" t="str">
        <f t="shared" si="306"/>
        <v/>
      </c>
      <c r="AG1900">
        <f t="shared" si="299"/>
        <v>1</v>
      </c>
      <c r="AH1900">
        <f t="shared" si="300"/>
        <v>2.8</v>
      </c>
      <c r="AI1900">
        <v>0.14499999999999999</v>
      </c>
      <c r="AJ1900">
        <f t="shared" si="307"/>
        <v>0.40599999999999997</v>
      </c>
      <c r="AK1900" t="str">
        <f t="shared" si="301"/>
        <v/>
      </c>
      <c r="AL1900" t="str">
        <f t="shared" si="305"/>
        <v/>
      </c>
    </row>
    <row r="1901" spans="1:39" x14ac:dyDescent="0.2">
      <c r="A1901" t="s">
        <v>596</v>
      </c>
      <c r="B1901" t="s">
        <v>133</v>
      </c>
      <c r="C1901" t="s">
        <v>597</v>
      </c>
      <c r="D1901" s="1">
        <v>34808</v>
      </c>
      <c r="E1901" s="1">
        <v>43456</v>
      </c>
      <c r="F1901" t="s">
        <v>19</v>
      </c>
      <c r="I1901">
        <v>100</v>
      </c>
      <c r="J1901">
        <v>0</v>
      </c>
      <c r="K1901">
        <v>0</v>
      </c>
      <c r="L1901">
        <v>1120</v>
      </c>
      <c r="M1901">
        <v>1120</v>
      </c>
      <c r="N1901" t="s">
        <v>20</v>
      </c>
      <c r="O1901" t="s">
        <v>598</v>
      </c>
      <c r="P1901" t="s">
        <v>28</v>
      </c>
      <c r="S1901" t="s">
        <v>32628</v>
      </c>
      <c r="T1901" t="s">
        <v>34357</v>
      </c>
      <c r="U1901" t="s">
        <v>32634</v>
      </c>
      <c r="V1901" t="s">
        <v>32816</v>
      </c>
      <c r="X1901">
        <v>1.5</v>
      </c>
      <c r="AA1901">
        <v>10</v>
      </c>
      <c r="AB1901">
        <v>30</v>
      </c>
      <c r="AC1901">
        <v>1</v>
      </c>
      <c r="AD1901" t="str">
        <f t="shared" si="302"/>
        <v/>
      </c>
      <c r="AE1901" t="str">
        <f t="shared" si="304"/>
        <v/>
      </c>
      <c r="AF1901" t="str">
        <f t="shared" si="306"/>
        <v/>
      </c>
      <c r="AG1901">
        <f t="shared" si="299"/>
        <v>1</v>
      </c>
      <c r="AH1901">
        <f t="shared" si="300"/>
        <v>2.8</v>
      </c>
      <c r="AI1901">
        <v>0.14499999999999999</v>
      </c>
      <c r="AJ1901">
        <f t="shared" si="307"/>
        <v>0.40599999999999997</v>
      </c>
      <c r="AK1901" t="str">
        <f t="shared" si="301"/>
        <v/>
      </c>
      <c r="AL1901" t="str">
        <f t="shared" si="305"/>
        <v/>
      </c>
    </row>
    <row r="1902" spans="1:39" x14ac:dyDescent="0.2">
      <c r="A1902" t="s">
        <v>545</v>
      </c>
      <c r="B1902" t="s">
        <v>133</v>
      </c>
      <c r="C1902" t="s">
        <v>546</v>
      </c>
      <c r="D1902" s="1">
        <v>34697</v>
      </c>
      <c r="E1902" s="1">
        <v>43456</v>
      </c>
      <c r="F1902" t="s">
        <v>19</v>
      </c>
      <c r="I1902">
        <v>100</v>
      </c>
      <c r="J1902">
        <v>0</v>
      </c>
      <c r="K1902">
        <v>0</v>
      </c>
      <c r="L1902">
        <v>1120</v>
      </c>
      <c r="M1902">
        <v>1120</v>
      </c>
      <c r="N1902" t="s">
        <v>20</v>
      </c>
      <c r="O1902" t="s">
        <v>547</v>
      </c>
      <c r="P1902" t="s">
        <v>28</v>
      </c>
      <c r="S1902" t="s">
        <v>32628</v>
      </c>
      <c r="T1902" t="s">
        <v>34357</v>
      </c>
      <c r="U1902" t="s">
        <v>32634</v>
      </c>
      <c r="V1902" t="s">
        <v>32816</v>
      </c>
      <c r="X1902">
        <v>2</v>
      </c>
      <c r="AA1902">
        <v>10</v>
      </c>
      <c r="AB1902">
        <v>25</v>
      </c>
      <c r="AC1902">
        <v>1</v>
      </c>
      <c r="AD1902" t="str">
        <f t="shared" si="302"/>
        <v/>
      </c>
      <c r="AE1902" t="str">
        <f t="shared" si="304"/>
        <v/>
      </c>
      <c r="AF1902" t="str">
        <f t="shared" si="306"/>
        <v/>
      </c>
      <c r="AG1902">
        <f t="shared" si="299"/>
        <v>1</v>
      </c>
      <c r="AH1902">
        <f t="shared" si="300"/>
        <v>2.8</v>
      </c>
      <c r="AI1902">
        <v>0.14499999999999999</v>
      </c>
      <c r="AJ1902">
        <f t="shared" si="307"/>
        <v>0.40599999999999997</v>
      </c>
      <c r="AK1902" t="str">
        <f t="shared" si="301"/>
        <v/>
      </c>
      <c r="AL1902" t="str">
        <f t="shared" si="305"/>
        <v/>
      </c>
    </row>
    <row r="1903" spans="1:39" x14ac:dyDescent="0.2">
      <c r="A1903" t="s">
        <v>12906</v>
      </c>
      <c r="B1903" t="s">
        <v>133</v>
      </c>
      <c r="C1903" t="s">
        <v>12907</v>
      </c>
      <c r="D1903" s="1">
        <v>36832</v>
      </c>
      <c r="E1903" s="1">
        <v>43456</v>
      </c>
      <c r="F1903" t="s">
        <v>19</v>
      </c>
      <c r="I1903">
        <v>100</v>
      </c>
      <c r="J1903">
        <v>0</v>
      </c>
      <c r="K1903">
        <v>0</v>
      </c>
      <c r="L1903">
        <v>1410</v>
      </c>
      <c r="M1903">
        <v>1410</v>
      </c>
      <c r="N1903" t="s">
        <v>20</v>
      </c>
      <c r="O1903" t="s">
        <v>12908</v>
      </c>
      <c r="P1903" t="s">
        <v>28</v>
      </c>
      <c r="S1903" t="s">
        <v>32628</v>
      </c>
      <c r="T1903" t="s">
        <v>34357</v>
      </c>
      <c r="U1903" t="s">
        <v>32634</v>
      </c>
      <c r="V1903" t="s">
        <v>32819</v>
      </c>
      <c r="X1903">
        <v>2</v>
      </c>
      <c r="Y1903" t="s">
        <v>32661</v>
      </c>
      <c r="AA1903">
        <v>10</v>
      </c>
      <c r="AB1903">
        <v>30</v>
      </c>
      <c r="AC1903">
        <v>1</v>
      </c>
      <c r="AD1903" t="str">
        <f t="shared" si="302"/>
        <v/>
      </c>
      <c r="AE1903" t="str">
        <f t="shared" si="304"/>
        <v/>
      </c>
      <c r="AF1903" t="str">
        <f t="shared" si="306"/>
        <v/>
      </c>
      <c r="AG1903">
        <f t="shared" si="299"/>
        <v>1</v>
      </c>
      <c r="AH1903">
        <f t="shared" si="300"/>
        <v>2.8</v>
      </c>
      <c r="AI1903">
        <v>0.14499999999999999</v>
      </c>
      <c r="AJ1903">
        <f t="shared" si="307"/>
        <v>0.40599999999999997</v>
      </c>
      <c r="AK1903" t="str">
        <f t="shared" si="301"/>
        <v/>
      </c>
      <c r="AL1903" t="str">
        <f t="shared" si="305"/>
        <v/>
      </c>
    </row>
    <row r="1904" spans="1:39" x14ac:dyDescent="0.2">
      <c r="A1904" t="s">
        <v>497</v>
      </c>
      <c r="B1904" t="s">
        <v>133</v>
      </c>
      <c r="C1904" t="s">
        <v>498</v>
      </c>
      <c r="D1904" s="1">
        <v>34737</v>
      </c>
      <c r="E1904" s="1">
        <v>43456</v>
      </c>
      <c r="F1904" t="s">
        <v>19</v>
      </c>
      <c r="I1904">
        <v>100</v>
      </c>
      <c r="J1904">
        <v>0</v>
      </c>
      <c r="K1904">
        <v>0</v>
      </c>
      <c r="L1904">
        <v>1120</v>
      </c>
      <c r="M1904">
        <v>1120</v>
      </c>
      <c r="N1904" t="s">
        <v>20</v>
      </c>
      <c r="O1904" t="s">
        <v>499</v>
      </c>
      <c r="P1904" t="s">
        <v>28</v>
      </c>
      <c r="S1904" t="s">
        <v>33797</v>
      </c>
      <c r="T1904" t="s">
        <v>34357</v>
      </c>
      <c r="U1904" t="s">
        <v>32634</v>
      </c>
      <c r="V1904" t="s">
        <v>32816</v>
      </c>
      <c r="X1904">
        <v>2</v>
      </c>
      <c r="Y1904" t="s">
        <v>32665</v>
      </c>
      <c r="AA1904">
        <v>10</v>
      </c>
      <c r="AB1904">
        <v>25</v>
      </c>
      <c r="AC1904">
        <v>1</v>
      </c>
      <c r="AD1904" t="str">
        <f t="shared" si="302"/>
        <v/>
      </c>
      <c r="AE1904" t="str">
        <f t="shared" si="304"/>
        <v/>
      </c>
      <c r="AF1904" t="str">
        <f t="shared" si="306"/>
        <v/>
      </c>
      <c r="AG1904">
        <f t="shared" ref="AG1904:AG1967" si="308">IF((S1904&lt;&gt;"tühi")*(AC1904&lt;&gt;""),AC1904,"")</f>
        <v>1</v>
      </c>
      <c r="AH1904">
        <f t="shared" si="300"/>
        <v>2.8</v>
      </c>
      <c r="AI1904">
        <v>0.14499999999999999</v>
      </c>
      <c r="AJ1904">
        <f t="shared" si="307"/>
        <v>0.40599999999999997</v>
      </c>
      <c r="AK1904" t="str">
        <f t="shared" si="301"/>
        <v/>
      </c>
      <c r="AL1904" t="str">
        <f t="shared" si="305"/>
        <v/>
      </c>
    </row>
    <row r="1905" spans="1:39" x14ac:dyDescent="0.2">
      <c r="A1905" t="s">
        <v>12909</v>
      </c>
      <c r="B1905" t="s">
        <v>133</v>
      </c>
      <c r="C1905" t="s">
        <v>12910</v>
      </c>
      <c r="D1905" s="1">
        <v>36832</v>
      </c>
      <c r="E1905" s="1">
        <v>43456</v>
      </c>
      <c r="F1905" t="s">
        <v>19</v>
      </c>
      <c r="I1905">
        <v>100</v>
      </c>
      <c r="J1905">
        <v>0</v>
      </c>
      <c r="K1905">
        <v>0</v>
      </c>
      <c r="L1905">
        <v>1410</v>
      </c>
      <c r="M1905">
        <v>1410</v>
      </c>
      <c r="N1905" t="s">
        <v>20</v>
      </c>
      <c r="O1905" t="s">
        <v>12911</v>
      </c>
      <c r="P1905" t="s">
        <v>28</v>
      </c>
      <c r="S1905" t="s">
        <v>32628</v>
      </c>
      <c r="T1905" t="s">
        <v>34357</v>
      </c>
      <c r="U1905" t="s">
        <v>32634</v>
      </c>
      <c r="V1905" t="s">
        <v>32819</v>
      </c>
      <c r="X1905">
        <v>2</v>
      </c>
      <c r="Y1905" t="s">
        <v>32661</v>
      </c>
      <c r="AA1905">
        <v>10</v>
      </c>
      <c r="AB1905">
        <v>30</v>
      </c>
      <c r="AC1905">
        <v>1</v>
      </c>
      <c r="AD1905" t="str">
        <f t="shared" si="302"/>
        <v/>
      </c>
      <c r="AE1905" t="str">
        <f t="shared" si="304"/>
        <v/>
      </c>
      <c r="AF1905" t="str">
        <f t="shared" si="306"/>
        <v/>
      </c>
      <c r="AG1905">
        <f t="shared" si="308"/>
        <v>1</v>
      </c>
      <c r="AH1905">
        <f t="shared" si="300"/>
        <v>2.8</v>
      </c>
      <c r="AI1905">
        <v>0.14499999999999999</v>
      </c>
      <c r="AJ1905">
        <f t="shared" si="307"/>
        <v>0.40599999999999997</v>
      </c>
      <c r="AK1905" t="str">
        <f t="shared" si="301"/>
        <v/>
      </c>
      <c r="AL1905" t="str">
        <f t="shared" si="305"/>
        <v/>
      </c>
    </row>
    <row r="1906" spans="1:39" x14ac:dyDescent="0.2">
      <c r="A1906" t="s">
        <v>14427</v>
      </c>
      <c r="B1906" t="s">
        <v>133</v>
      </c>
      <c r="C1906" t="s">
        <v>14428</v>
      </c>
      <c r="D1906" s="1">
        <v>37272</v>
      </c>
      <c r="E1906" s="1">
        <v>43456</v>
      </c>
      <c r="F1906" t="s">
        <v>19</v>
      </c>
      <c r="I1906">
        <v>100</v>
      </c>
      <c r="J1906">
        <v>0</v>
      </c>
      <c r="K1906">
        <v>0</v>
      </c>
      <c r="L1906">
        <v>940</v>
      </c>
      <c r="M1906">
        <v>940</v>
      </c>
      <c r="N1906" t="s">
        <v>20</v>
      </c>
      <c r="O1906" t="s">
        <v>14429</v>
      </c>
      <c r="P1906" t="s">
        <v>28</v>
      </c>
      <c r="S1906" t="s">
        <v>32628</v>
      </c>
      <c r="T1906" t="s">
        <v>34357</v>
      </c>
      <c r="U1906" t="s">
        <v>32634</v>
      </c>
      <c r="V1906" t="s">
        <v>32820</v>
      </c>
      <c r="W1906">
        <v>188</v>
      </c>
      <c r="X1906">
        <v>2</v>
      </c>
      <c r="Y1906">
        <v>1</v>
      </c>
      <c r="AB1906">
        <v>20</v>
      </c>
      <c r="AC1906">
        <v>1</v>
      </c>
      <c r="AD1906" t="str">
        <f t="shared" si="302"/>
        <v/>
      </c>
      <c r="AE1906" t="str">
        <f t="shared" si="304"/>
        <v/>
      </c>
      <c r="AF1906" t="str">
        <f t="shared" si="306"/>
        <v/>
      </c>
      <c r="AG1906">
        <f t="shared" si="308"/>
        <v>1</v>
      </c>
      <c r="AH1906">
        <f t="shared" si="300"/>
        <v>2.8</v>
      </c>
      <c r="AI1906">
        <v>0.14499999999999999</v>
      </c>
      <c r="AJ1906">
        <f t="shared" si="307"/>
        <v>0.40599999999999997</v>
      </c>
      <c r="AK1906" t="str">
        <f t="shared" si="301"/>
        <v/>
      </c>
      <c r="AL1906" t="str">
        <f t="shared" si="305"/>
        <v/>
      </c>
    </row>
    <row r="1907" spans="1:39" x14ac:dyDescent="0.2">
      <c r="A1907" t="s">
        <v>14471</v>
      </c>
      <c r="B1907" t="s">
        <v>133</v>
      </c>
      <c r="C1907" t="s">
        <v>14472</v>
      </c>
      <c r="D1907" s="1">
        <v>37272</v>
      </c>
      <c r="E1907" s="1">
        <v>43456</v>
      </c>
      <c r="F1907" t="s">
        <v>19</v>
      </c>
      <c r="I1907">
        <v>100</v>
      </c>
      <c r="J1907">
        <v>0</v>
      </c>
      <c r="K1907">
        <v>0</v>
      </c>
      <c r="L1907">
        <v>940</v>
      </c>
      <c r="M1907">
        <v>940</v>
      </c>
      <c r="N1907" t="s">
        <v>20</v>
      </c>
      <c r="O1907" t="s">
        <v>14473</v>
      </c>
      <c r="P1907" t="s">
        <v>28</v>
      </c>
      <c r="S1907" t="s">
        <v>33797</v>
      </c>
      <c r="T1907" t="s">
        <v>32634</v>
      </c>
      <c r="U1907" t="s">
        <v>32634</v>
      </c>
      <c r="V1907" t="s">
        <v>32820</v>
      </c>
      <c r="W1907">
        <v>188</v>
      </c>
      <c r="X1907">
        <v>2</v>
      </c>
      <c r="Y1907">
        <v>1</v>
      </c>
      <c r="AB1907">
        <v>20</v>
      </c>
      <c r="AC1907">
        <v>1</v>
      </c>
      <c r="AD1907" t="str">
        <f t="shared" si="302"/>
        <v/>
      </c>
      <c r="AE1907" t="str">
        <f t="shared" si="304"/>
        <v/>
      </c>
      <c r="AF1907" t="str">
        <f t="shared" si="306"/>
        <v/>
      </c>
      <c r="AG1907">
        <f t="shared" si="308"/>
        <v>1</v>
      </c>
      <c r="AH1907">
        <f t="shared" si="300"/>
        <v>2.8</v>
      </c>
      <c r="AI1907">
        <v>0.14499999999999999</v>
      </c>
      <c r="AJ1907">
        <f t="shared" si="307"/>
        <v>0.40599999999999997</v>
      </c>
      <c r="AK1907" t="str">
        <f t="shared" si="301"/>
        <v/>
      </c>
      <c r="AL1907" t="str">
        <f t="shared" si="305"/>
        <v/>
      </c>
    </row>
    <row r="1908" spans="1:39" x14ac:dyDescent="0.2">
      <c r="A1908" t="s">
        <v>32308</v>
      </c>
      <c r="B1908" t="s">
        <v>133</v>
      </c>
      <c r="C1908" t="s">
        <v>32309</v>
      </c>
      <c r="D1908" s="1">
        <v>42860</v>
      </c>
      <c r="E1908" s="1">
        <v>44620</v>
      </c>
      <c r="F1908" t="s">
        <v>889</v>
      </c>
      <c r="I1908">
        <v>100</v>
      </c>
      <c r="J1908">
        <v>0</v>
      </c>
      <c r="K1908">
        <v>0</v>
      </c>
      <c r="L1908">
        <v>32317</v>
      </c>
      <c r="M1908">
        <v>32317</v>
      </c>
      <c r="N1908" t="s">
        <v>20</v>
      </c>
      <c r="O1908" t="s">
        <v>32310</v>
      </c>
      <c r="P1908" t="s">
        <v>44</v>
      </c>
      <c r="S1908" t="s">
        <v>33942</v>
      </c>
      <c r="T1908" t="s">
        <v>34233</v>
      </c>
      <c r="V1908" t="s">
        <v>32821</v>
      </c>
      <c r="AD1908" t="str">
        <f t="shared" si="302"/>
        <v/>
      </c>
      <c r="AE1908" t="str">
        <f t="shared" si="304"/>
        <v/>
      </c>
      <c r="AF1908" t="str">
        <f t="shared" si="306"/>
        <v/>
      </c>
      <c r="AG1908" t="str">
        <f t="shared" si="308"/>
        <v/>
      </c>
      <c r="AH1908" t="str">
        <f t="shared" si="300"/>
        <v/>
      </c>
      <c r="AI1908">
        <v>0.14499999999999999</v>
      </c>
      <c r="AJ1908" t="str">
        <f t="shared" si="307"/>
        <v/>
      </c>
      <c r="AK1908" t="str">
        <f t="shared" si="301"/>
        <v/>
      </c>
      <c r="AL1908" t="str">
        <f t="shared" si="305"/>
        <v/>
      </c>
    </row>
    <row r="1909" spans="1:39" x14ac:dyDescent="0.2">
      <c r="A1909" t="s">
        <v>13439</v>
      </c>
      <c r="B1909" t="s">
        <v>133</v>
      </c>
      <c r="C1909" t="s">
        <v>13440</v>
      </c>
      <c r="D1909" s="1">
        <v>36868</v>
      </c>
      <c r="E1909" s="1">
        <v>44546</v>
      </c>
      <c r="F1909" t="s">
        <v>474</v>
      </c>
      <c r="I1909">
        <v>100</v>
      </c>
      <c r="J1909">
        <v>0</v>
      </c>
      <c r="K1909">
        <v>0</v>
      </c>
      <c r="L1909">
        <v>2667</v>
      </c>
      <c r="M1909">
        <v>2667</v>
      </c>
      <c r="N1909" t="s">
        <v>20</v>
      </c>
      <c r="O1909" t="s">
        <v>13441</v>
      </c>
      <c r="P1909" t="s">
        <v>44</v>
      </c>
      <c r="S1909" t="s">
        <v>32627</v>
      </c>
      <c r="T1909" t="s">
        <v>34233</v>
      </c>
      <c r="U1909" t="s">
        <v>32644</v>
      </c>
      <c r="V1909" t="s">
        <v>32821</v>
      </c>
      <c r="AD1909" t="str">
        <f t="shared" si="302"/>
        <v/>
      </c>
      <c r="AE1909" t="str">
        <f t="shared" si="304"/>
        <v/>
      </c>
      <c r="AF1909" t="str">
        <f t="shared" si="306"/>
        <v/>
      </c>
      <c r="AG1909" t="str">
        <f t="shared" si="308"/>
        <v/>
      </c>
      <c r="AH1909" t="str">
        <f t="shared" si="300"/>
        <v/>
      </c>
      <c r="AI1909">
        <v>0.14499999999999999</v>
      </c>
      <c r="AJ1909" t="str">
        <f t="shared" si="307"/>
        <v/>
      </c>
      <c r="AK1909" t="str">
        <f t="shared" si="301"/>
        <v/>
      </c>
      <c r="AL1909" t="str">
        <f t="shared" si="305"/>
        <v/>
      </c>
    </row>
    <row r="1910" spans="1:39" x14ac:dyDescent="0.2">
      <c r="A1910" t="s">
        <v>13442</v>
      </c>
      <c r="B1910" t="s">
        <v>133</v>
      </c>
      <c r="C1910" t="s">
        <v>13443</v>
      </c>
      <c r="D1910" s="1">
        <v>36868</v>
      </c>
      <c r="E1910" s="1">
        <v>44546</v>
      </c>
      <c r="F1910" t="s">
        <v>474</v>
      </c>
      <c r="I1910">
        <v>100</v>
      </c>
      <c r="J1910">
        <v>0</v>
      </c>
      <c r="K1910">
        <v>0</v>
      </c>
      <c r="L1910">
        <v>2781</v>
      </c>
      <c r="M1910">
        <v>2781</v>
      </c>
      <c r="N1910" t="s">
        <v>20</v>
      </c>
      <c r="O1910" t="s">
        <v>13444</v>
      </c>
      <c r="P1910" t="s">
        <v>44</v>
      </c>
      <c r="S1910" t="s">
        <v>32627</v>
      </c>
      <c r="T1910" t="s">
        <v>34233</v>
      </c>
      <c r="U1910" t="s">
        <v>32644</v>
      </c>
      <c r="V1910" t="s">
        <v>32821</v>
      </c>
      <c r="AD1910" t="str">
        <f t="shared" si="302"/>
        <v/>
      </c>
      <c r="AE1910" t="str">
        <f t="shared" si="304"/>
        <v/>
      </c>
      <c r="AF1910" t="str">
        <f t="shared" si="306"/>
        <v/>
      </c>
      <c r="AG1910" t="str">
        <f t="shared" si="308"/>
        <v/>
      </c>
      <c r="AH1910" t="str">
        <f t="shared" ref="AH1910:AH1973" si="309">IF(AG1910="","",AG1910*2.8)</f>
        <v/>
      </c>
      <c r="AI1910">
        <v>0.14499999999999999</v>
      </c>
      <c r="AJ1910" t="str">
        <f t="shared" si="307"/>
        <v/>
      </c>
      <c r="AK1910" t="str">
        <f t="shared" ref="AK1910:AK1973" si="310">IF(AE1910="","",AE1910*2.8)</f>
        <v/>
      </c>
      <c r="AL1910" t="str">
        <f t="shared" si="305"/>
        <v/>
      </c>
    </row>
    <row r="1911" spans="1:39" x14ac:dyDescent="0.2">
      <c r="A1911" t="s">
        <v>29074</v>
      </c>
      <c r="B1911" t="s">
        <v>133</v>
      </c>
      <c r="C1911" t="s">
        <v>29075</v>
      </c>
      <c r="D1911" s="1">
        <v>42860</v>
      </c>
      <c r="E1911" s="1">
        <v>44546</v>
      </c>
      <c r="F1911" t="s">
        <v>889</v>
      </c>
      <c r="I1911">
        <v>100</v>
      </c>
      <c r="J1911">
        <v>0</v>
      </c>
      <c r="K1911">
        <v>0</v>
      </c>
      <c r="L1911">
        <v>7057</v>
      </c>
      <c r="M1911">
        <v>7057</v>
      </c>
      <c r="N1911" t="s">
        <v>20</v>
      </c>
      <c r="O1911" t="s">
        <v>29076</v>
      </c>
      <c r="P1911" t="s">
        <v>28</v>
      </c>
      <c r="S1911" t="s">
        <v>32627</v>
      </c>
      <c r="T1911" t="s">
        <v>34233</v>
      </c>
      <c r="U1911" t="s">
        <v>32822</v>
      </c>
      <c r="V1911" t="s">
        <v>34957</v>
      </c>
      <c r="W1911">
        <v>150</v>
      </c>
      <c r="X1911">
        <v>1</v>
      </c>
      <c r="Y1911">
        <v>1</v>
      </c>
      <c r="Z1911">
        <v>150</v>
      </c>
      <c r="AA1911">
        <v>5</v>
      </c>
      <c r="AD1911" t="str">
        <f t="shared" si="302"/>
        <v/>
      </c>
      <c r="AE1911" t="str">
        <f t="shared" si="304"/>
        <v/>
      </c>
      <c r="AF1911">
        <f t="shared" si="306"/>
        <v>150</v>
      </c>
      <c r="AG1911" t="str">
        <f t="shared" si="308"/>
        <v/>
      </c>
      <c r="AH1911" t="str">
        <f t="shared" si="309"/>
        <v/>
      </c>
      <c r="AI1911">
        <v>0.14499999999999999</v>
      </c>
      <c r="AJ1911" t="str">
        <f t="shared" si="307"/>
        <v/>
      </c>
      <c r="AK1911" t="str">
        <f t="shared" si="310"/>
        <v/>
      </c>
      <c r="AL1911" s="9">
        <v>0.5</v>
      </c>
      <c r="AM1911" t="s">
        <v>35080</v>
      </c>
    </row>
    <row r="1912" spans="1:39" x14ac:dyDescent="0.2">
      <c r="A1912" t="s">
        <v>32005</v>
      </c>
      <c r="B1912" t="s">
        <v>133</v>
      </c>
      <c r="C1912" t="s">
        <v>32006</v>
      </c>
      <c r="D1912" s="1">
        <v>44354</v>
      </c>
      <c r="E1912" s="1">
        <v>44546</v>
      </c>
      <c r="F1912" t="s">
        <v>889</v>
      </c>
      <c r="I1912">
        <v>100</v>
      </c>
      <c r="J1912">
        <v>0</v>
      </c>
      <c r="K1912">
        <v>0</v>
      </c>
      <c r="L1912">
        <v>4905</v>
      </c>
      <c r="M1912">
        <v>4905</v>
      </c>
      <c r="N1912" t="s">
        <v>20</v>
      </c>
      <c r="O1912" t="s">
        <v>32007</v>
      </c>
      <c r="P1912" t="s">
        <v>44</v>
      </c>
      <c r="S1912" t="s">
        <v>32627</v>
      </c>
      <c r="T1912" t="s">
        <v>34233</v>
      </c>
      <c r="AD1912" t="str">
        <f t="shared" si="302"/>
        <v/>
      </c>
      <c r="AE1912" t="str">
        <f t="shared" si="304"/>
        <v/>
      </c>
      <c r="AF1912" t="str">
        <f t="shared" si="306"/>
        <v/>
      </c>
      <c r="AG1912" t="str">
        <f t="shared" si="308"/>
        <v/>
      </c>
      <c r="AH1912" t="str">
        <f t="shared" si="309"/>
        <v/>
      </c>
      <c r="AI1912">
        <v>0.14499999999999999</v>
      </c>
      <c r="AJ1912" t="str">
        <f t="shared" si="307"/>
        <v/>
      </c>
      <c r="AK1912" t="str">
        <f t="shared" si="310"/>
        <v/>
      </c>
      <c r="AL1912" t="str">
        <f t="shared" si="305"/>
        <v/>
      </c>
    </row>
    <row r="1913" spans="1:39" x14ac:dyDescent="0.2">
      <c r="A1913" t="s">
        <v>402</v>
      </c>
      <c r="B1913" t="s">
        <v>133</v>
      </c>
      <c r="C1913" t="s">
        <v>403</v>
      </c>
      <c r="D1913" s="1">
        <v>34768</v>
      </c>
      <c r="E1913" s="1">
        <v>44546</v>
      </c>
      <c r="F1913" t="s">
        <v>19</v>
      </c>
      <c r="I1913">
        <v>100</v>
      </c>
      <c r="J1913">
        <v>0</v>
      </c>
      <c r="K1913">
        <v>0</v>
      </c>
      <c r="L1913">
        <v>1244</v>
      </c>
      <c r="M1913">
        <v>1244</v>
      </c>
      <c r="N1913" t="s">
        <v>20</v>
      </c>
      <c r="O1913" t="s">
        <v>404</v>
      </c>
      <c r="P1913" t="s">
        <v>28</v>
      </c>
      <c r="S1913" t="s">
        <v>32628</v>
      </c>
      <c r="T1913" t="s">
        <v>34366</v>
      </c>
      <c r="U1913" t="s">
        <v>32634</v>
      </c>
      <c r="V1913" t="s">
        <v>32816</v>
      </c>
      <c r="X1913">
        <v>1.5</v>
      </c>
      <c r="AA1913">
        <v>8.5</v>
      </c>
      <c r="AB1913">
        <v>30</v>
      </c>
      <c r="AC1913">
        <v>1</v>
      </c>
      <c r="AD1913" t="str">
        <f t="shared" si="302"/>
        <v/>
      </c>
      <c r="AE1913" t="str">
        <f t="shared" si="304"/>
        <v/>
      </c>
      <c r="AF1913" t="str">
        <f t="shared" si="306"/>
        <v/>
      </c>
      <c r="AG1913">
        <f t="shared" si="308"/>
        <v>1</v>
      </c>
      <c r="AH1913">
        <f t="shared" si="309"/>
        <v>2.8</v>
      </c>
      <c r="AI1913">
        <v>0.14499999999999999</v>
      </c>
      <c r="AJ1913">
        <f t="shared" si="307"/>
        <v>0.40599999999999997</v>
      </c>
      <c r="AK1913" t="str">
        <f t="shared" si="310"/>
        <v/>
      </c>
      <c r="AL1913" t="str">
        <f t="shared" si="305"/>
        <v/>
      </c>
    </row>
    <row r="1914" spans="1:39" x14ac:dyDescent="0.2">
      <c r="A1914" t="s">
        <v>294</v>
      </c>
      <c r="B1914" t="s">
        <v>133</v>
      </c>
      <c r="C1914" t="s">
        <v>295</v>
      </c>
      <c r="D1914" s="1">
        <v>34619</v>
      </c>
      <c r="E1914" s="1">
        <v>43456</v>
      </c>
      <c r="F1914" t="s">
        <v>19</v>
      </c>
      <c r="I1914">
        <v>100</v>
      </c>
      <c r="J1914">
        <v>0</v>
      </c>
      <c r="K1914">
        <v>0</v>
      </c>
      <c r="L1914">
        <v>1680</v>
      </c>
      <c r="M1914">
        <v>1680</v>
      </c>
      <c r="N1914" t="s">
        <v>20</v>
      </c>
      <c r="O1914" t="s">
        <v>296</v>
      </c>
      <c r="P1914" t="s">
        <v>28</v>
      </c>
      <c r="S1914" t="s">
        <v>32628</v>
      </c>
      <c r="T1914" t="s">
        <v>34357</v>
      </c>
      <c r="U1914" t="s">
        <v>32634</v>
      </c>
      <c r="V1914" t="s">
        <v>32816</v>
      </c>
      <c r="X1914">
        <v>1</v>
      </c>
      <c r="AA1914">
        <v>7.5</v>
      </c>
      <c r="AB1914">
        <v>30</v>
      </c>
      <c r="AC1914">
        <v>1</v>
      </c>
      <c r="AD1914" t="str">
        <f t="shared" si="302"/>
        <v/>
      </c>
      <c r="AE1914" t="str">
        <f t="shared" si="304"/>
        <v/>
      </c>
      <c r="AF1914" t="str">
        <f t="shared" si="306"/>
        <v/>
      </c>
      <c r="AG1914">
        <f t="shared" si="308"/>
        <v>1</v>
      </c>
      <c r="AH1914">
        <f t="shared" si="309"/>
        <v>2.8</v>
      </c>
      <c r="AI1914">
        <v>0.14499999999999999</v>
      </c>
      <c r="AJ1914">
        <f t="shared" si="307"/>
        <v>0.40599999999999997</v>
      </c>
      <c r="AK1914" t="str">
        <f t="shared" si="310"/>
        <v/>
      </c>
      <c r="AL1914" t="str">
        <f t="shared" si="305"/>
        <v/>
      </c>
    </row>
    <row r="1915" spans="1:39" x14ac:dyDescent="0.2">
      <c r="A1915" t="s">
        <v>187</v>
      </c>
      <c r="B1915" t="s">
        <v>133</v>
      </c>
      <c r="C1915" t="s">
        <v>188</v>
      </c>
      <c r="D1915" s="1">
        <v>34569</v>
      </c>
      <c r="E1915" s="1">
        <v>43456</v>
      </c>
      <c r="F1915" t="s">
        <v>19</v>
      </c>
      <c r="I1915">
        <v>100</v>
      </c>
      <c r="J1915">
        <v>0</v>
      </c>
      <c r="K1915">
        <v>0</v>
      </c>
      <c r="L1915">
        <v>1741</v>
      </c>
      <c r="M1915">
        <v>1741</v>
      </c>
      <c r="N1915" t="s">
        <v>20</v>
      </c>
      <c r="O1915" t="s">
        <v>189</v>
      </c>
      <c r="P1915" t="s">
        <v>28</v>
      </c>
      <c r="S1915" t="s">
        <v>32628</v>
      </c>
      <c r="T1915" t="s">
        <v>34349</v>
      </c>
      <c r="U1915" t="s">
        <v>32634</v>
      </c>
      <c r="V1915" t="s">
        <v>32816</v>
      </c>
      <c r="X1915">
        <v>1.5</v>
      </c>
      <c r="AA1915">
        <v>8.5</v>
      </c>
      <c r="AB1915">
        <v>25</v>
      </c>
      <c r="AC1915">
        <v>1</v>
      </c>
      <c r="AD1915" t="str">
        <f t="shared" ref="AD1915:AD1978" si="311">IF((S1915="tühi")*(F1915&lt;&gt;"Elamumaa")*(G1915&lt;&gt;"Elamumaa")*(H1915&lt;&gt;"Elamumaa"),IF(Z1915=0,"",Z1915),"")</f>
        <v/>
      </c>
      <c r="AE1915" t="str">
        <f t="shared" si="304"/>
        <v/>
      </c>
      <c r="AF1915" t="str">
        <f t="shared" si="306"/>
        <v/>
      </c>
      <c r="AG1915">
        <f t="shared" si="308"/>
        <v>1</v>
      </c>
      <c r="AH1915">
        <f t="shared" si="309"/>
        <v>2.8</v>
      </c>
      <c r="AI1915">
        <v>0.14499999999999999</v>
      </c>
      <c r="AJ1915">
        <f t="shared" si="307"/>
        <v>0.40599999999999997</v>
      </c>
      <c r="AK1915" t="str">
        <f t="shared" si="310"/>
        <v/>
      </c>
      <c r="AL1915" t="str">
        <f t="shared" si="305"/>
        <v/>
      </c>
    </row>
    <row r="1916" spans="1:39" x14ac:dyDescent="0.2">
      <c r="A1916" t="s">
        <v>521</v>
      </c>
      <c r="B1916" t="s">
        <v>133</v>
      </c>
      <c r="C1916" t="s">
        <v>522</v>
      </c>
      <c r="D1916" s="1">
        <v>34764</v>
      </c>
      <c r="E1916" s="1">
        <v>43456</v>
      </c>
      <c r="F1916" t="s">
        <v>19</v>
      </c>
      <c r="I1916">
        <v>100</v>
      </c>
      <c r="J1916">
        <v>0</v>
      </c>
      <c r="K1916">
        <v>0</v>
      </c>
      <c r="L1916">
        <v>1680</v>
      </c>
      <c r="M1916">
        <v>1680</v>
      </c>
      <c r="N1916" t="s">
        <v>20</v>
      </c>
      <c r="O1916" t="s">
        <v>523</v>
      </c>
      <c r="P1916" t="s">
        <v>28</v>
      </c>
      <c r="S1916" t="s">
        <v>33797</v>
      </c>
      <c r="T1916" t="s">
        <v>34357</v>
      </c>
      <c r="U1916" t="s">
        <v>32634</v>
      </c>
      <c r="V1916" t="s">
        <v>32816</v>
      </c>
      <c r="X1916">
        <v>1</v>
      </c>
      <c r="AA1916">
        <v>7.5</v>
      </c>
      <c r="AB1916">
        <v>30</v>
      </c>
      <c r="AC1916">
        <v>1</v>
      </c>
      <c r="AD1916" t="str">
        <f t="shared" si="311"/>
        <v/>
      </c>
      <c r="AE1916" t="str">
        <f t="shared" si="304"/>
        <v/>
      </c>
      <c r="AF1916" t="str">
        <f t="shared" si="306"/>
        <v/>
      </c>
      <c r="AG1916">
        <f t="shared" si="308"/>
        <v>1</v>
      </c>
      <c r="AH1916">
        <f t="shared" si="309"/>
        <v>2.8</v>
      </c>
      <c r="AI1916">
        <v>0.14499999999999999</v>
      </c>
      <c r="AJ1916">
        <f t="shared" si="307"/>
        <v>0.40599999999999997</v>
      </c>
      <c r="AK1916" t="str">
        <f t="shared" si="310"/>
        <v/>
      </c>
      <c r="AL1916" t="str">
        <f t="shared" si="305"/>
        <v/>
      </c>
    </row>
    <row r="1917" spans="1:39" x14ac:dyDescent="0.2">
      <c r="A1917" t="s">
        <v>14424</v>
      </c>
      <c r="B1917" t="s">
        <v>133</v>
      </c>
      <c r="C1917" t="s">
        <v>14425</v>
      </c>
      <c r="D1917" s="1">
        <v>37272</v>
      </c>
      <c r="E1917" s="1">
        <v>43456</v>
      </c>
      <c r="F1917" t="s">
        <v>19</v>
      </c>
      <c r="I1917">
        <v>100</v>
      </c>
      <c r="J1917">
        <v>0</v>
      </c>
      <c r="K1917">
        <v>0</v>
      </c>
      <c r="L1917">
        <v>940</v>
      </c>
      <c r="M1917">
        <v>940</v>
      </c>
      <c r="N1917" t="s">
        <v>20</v>
      </c>
      <c r="O1917" t="s">
        <v>14426</v>
      </c>
      <c r="P1917" t="s">
        <v>28</v>
      </c>
      <c r="S1917" t="s">
        <v>32628</v>
      </c>
      <c r="T1917" t="s">
        <v>34357</v>
      </c>
      <c r="U1917" t="s">
        <v>32634</v>
      </c>
      <c r="V1917" t="s">
        <v>32820</v>
      </c>
      <c r="W1917">
        <v>188</v>
      </c>
      <c r="X1917">
        <v>2</v>
      </c>
      <c r="Y1917">
        <v>1</v>
      </c>
      <c r="AB1917">
        <v>20</v>
      </c>
      <c r="AC1917">
        <v>1</v>
      </c>
      <c r="AD1917" t="str">
        <f t="shared" si="311"/>
        <v/>
      </c>
      <c r="AE1917" t="str">
        <f t="shared" si="304"/>
        <v/>
      </c>
      <c r="AF1917" t="str">
        <f t="shared" si="306"/>
        <v/>
      </c>
      <c r="AG1917">
        <f t="shared" si="308"/>
        <v>1</v>
      </c>
      <c r="AH1917">
        <f t="shared" si="309"/>
        <v>2.8</v>
      </c>
      <c r="AI1917">
        <v>0.14499999999999999</v>
      </c>
      <c r="AJ1917">
        <f t="shared" si="307"/>
        <v>0.40599999999999997</v>
      </c>
      <c r="AK1917" t="str">
        <f t="shared" si="310"/>
        <v/>
      </c>
      <c r="AL1917" t="str">
        <f t="shared" si="305"/>
        <v/>
      </c>
    </row>
    <row r="1918" spans="1:39" x14ac:dyDescent="0.2">
      <c r="A1918" t="s">
        <v>249</v>
      </c>
      <c r="B1918" t="s">
        <v>133</v>
      </c>
      <c r="C1918" t="s">
        <v>250</v>
      </c>
      <c r="D1918" s="1">
        <v>34597</v>
      </c>
      <c r="E1918" s="1">
        <v>43456</v>
      </c>
      <c r="F1918" t="s">
        <v>19</v>
      </c>
      <c r="I1918">
        <v>100</v>
      </c>
      <c r="J1918">
        <v>0</v>
      </c>
      <c r="K1918">
        <v>0</v>
      </c>
      <c r="L1918">
        <v>1740</v>
      </c>
      <c r="M1918">
        <v>1740</v>
      </c>
      <c r="N1918" t="s">
        <v>20</v>
      </c>
      <c r="O1918" t="s">
        <v>251</v>
      </c>
      <c r="P1918" t="s">
        <v>28</v>
      </c>
      <c r="S1918" t="s">
        <v>32628</v>
      </c>
      <c r="T1918" t="s">
        <v>34357</v>
      </c>
      <c r="U1918" t="s">
        <v>32634</v>
      </c>
      <c r="V1918" t="s">
        <v>32816</v>
      </c>
      <c r="X1918">
        <v>1.5</v>
      </c>
      <c r="AA1918">
        <v>8.5</v>
      </c>
      <c r="AB1918">
        <v>25</v>
      </c>
      <c r="AC1918">
        <v>1</v>
      </c>
      <c r="AD1918" t="str">
        <f t="shared" si="311"/>
        <v/>
      </c>
      <c r="AE1918" t="str">
        <f t="shared" si="304"/>
        <v/>
      </c>
      <c r="AF1918" t="str">
        <f t="shared" si="306"/>
        <v/>
      </c>
      <c r="AG1918">
        <f t="shared" si="308"/>
        <v>1</v>
      </c>
      <c r="AH1918">
        <f t="shared" si="309"/>
        <v>2.8</v>
      </c>
      <c r="AI1918">
        <v>0.14499999999999999</v>
      </c>
      <c r="AJ1918">
        <f t="shared" si="307"/>
        <v>0.40599999999999997</v>
      </c>
      <c r="AK1918" t="str">
        <f t="shared" si="310"/>
        <v/>
      </c>
      <c r="AL1918" t="str">
        <f t="shared" si="305"/>
        <v/>
      </c>
    </row>
    <row r="1919" spans="1:39" x14ac:dyDescent="0.2">
      <c r="A1919" t="s">
        <v>488</v>
      </c>
      <c r="B1919" t="s">
        <v>133</v>
      </c>
      <c r="C1919" t="s">
        <v>489</v>
      </c>
      <c r="D1919" s="1">
        <v>34737</v>
      </c>
      <c r="E1919" s="1">
        <v>43456</v>
      </c>
      <c r="F1919" t="s">
        <v>19</v>
      </c>
      <c r="I1919">
        <v>100</v>
      </c>
      <c r="J1919">
        <v>0</v>
      </c>
      <c r="K1919">
        <v>0</v>
      </c>
      <c r="L1919">
        <v>1680</v>
      </c>
      <c r="M1919">
        <v>1680</v>
      </c>
      <c r="N1919" t="s">
        <v>20</v>
      </c>
      <c r="O1919" t="s">
        <v>490</v>
      </c>
      <c r="P1919" t="s">
        <v>28</v>
      </c>
      <c r="S1919" t="s">
        <v>32628</v>
      </c>
      <c r="T1919" t="s">
        <v>34357</v>
      </c>
      <c r="U1919" t="s">
        <v>32634</v>
      </c>
      <c r="V1919" t="s">
        <v>32816</v>
      </c>
      <c r="X1919">
        <v>1</v>
      </c>
      <c r="AA1919">
        <v>7.5</v>
      </c>
      <c r="AB1919">
        <v>30</v>
      </c>
      <c r="AC1919">
        <v>1</v>
      </c>
      <c r="AD1919" t="str">
        <f t="shared" si="311"/>
        <v/>
      </c>
      <c r="AE1919" t="str">
        <f t="shared" si="304"/>
        <v/>
      </c>
      <c r="AF1919" t="str">
        <f t="shared" si="306"/>
        <v/>
      </c>
      <c r="AG1919">
        <f t="shared" si="308"/>
        <v>1</v>
      </c>
      <c r="AH1919">
        <f t="shared" si="309"/>
        <v>2.8</v>
      </c>
      <c r="AI1919">
        <v>0.14499999999999999</v>
      </c>
      <c r="AJ1919">
        <f t="shared" si="307"/>
        <v>0.40599999999999997</v>
      </c>
      <c r="AK1919" t="str">
        <f t="shared" si="310"/>
        <v/>
      </c>
      <c r="AL1919" t="str">
        <f t="shared" si="305"/>
        <v/>
      </c>
    </row>
    <row r="1920" spans="1:39" x14ac:dyDescent="0.2">
      <c r="A1920" t="s">
        <v>199</v>
      </c>
      <c r="B1920" t="s">
        <v>133</v>
      </c>
      <c r="C1920" t="s">
        <v>200</v>
      </c>
      <c r="D1920" s="1">
        <v>34585</v>
      </c>
      <c r="E1920" s="1">
        <v>43456</v>
      </c>
      <c r="F1920" t="s">
        <v>19</v>
      </c>
      <c r="I1920">
        <v>100</v>
      </c>
      <c r="J1920">
        <v>0</v>
      </c>
      <c r="K1920">
        <v>0</v>
      </c>
      <c r="L1920">
        <v>1740</v>
      </c>
      <c r="M1920">
        <v>1740</v>
      </c>
      <c r="N1920" t="s">
        <v>20</v>
      </c>
      <c r="O1920" t="s">
        <v>201</v>
      </c>
      <c r="P1920" t="s">
        <v>28</v>
      </c>
      <c r="S1920" t="s">
        <v>32628</v>
      </c>
      <c r="T1920" t="s">
        <v>34349</v>
      </c>
      <c r="U1920" t="s">
        <v>32634</v>
      </c>
      <c r="V1920" t="s">
        <v>32816</v>
      </c>
      <c r="X1920">
        <v>1.5</v>
      </c>
      <c r="AA1920">
        <v>8.5</v>
      </c>
      <c r="AB1920">
        <v>25</v>
      </c>
      <c r="AC1920">
        <v>1</v>
      </c>
      <c r="AD1920" t="str">
        <f t="shared" si="311"/>
        <v/>
      </c>
      <c r="AE1920" t="str">
        <f t="shared" si="304"/>
        <v/>
      </c>
      <c r="AF1920" t="str">
        <f t="shared" si="306"/>
        <v/>
      </c>
      <c r="AG1920">
        <f t="shared" si="308"/>
        <v>1</v>
      </c>
      <c r="AH1920">
        <f t="shared" si="309"/>
        <v>2.8</v>
      </c>
      <c r="AI1920">
        <v>0.14499999999999999</v>
      </c>
      <c r="AJ1920">
        <f t="shared" si="307"/>
        <v>0.40599999999999997</v>
      </c>
      <c r="AK1920" t="str">
        <f t="shared" si="310"/>
        <v/>
      </c>
      <c r="AL1920" t="str">
        <f t="shared" si="305"/>
        <v/>
      </c>
    </row>
    <row r="1921" spans="1:39" x14ac:dyDescent="0.2">
      <c r="A1921" t="s">
        <v>220</v>
      </c>
      <c r="B1921" t="s">
        <v>133</v>
      </c>
      <c r="C1921" t="s">
        <v>221</v>
      </c>
      <c r="D1921" s="1">
        <v>34597</v>
      </c>
      <c r="E1921" s="1">
        <v>43951</v>
      </c>
      <c r="F1921" t="s">
        <v>19</v>
      </c>
      <c r="I1921">
        <v>100</v>
      </c>
      <c r="J1921">
        <v>0</v>
      </c>
      <c r="K1921">
        <v>0</v>
      </c>
      <c r="L1921">
        <v>1680</v>
      </c>
      <c r="M1921">
        <v>1680</v>
      </c>
      <c r="N1921" t="s">
        <v>20</v>
      </c>
      <c r="O1921" t="s">
        <v>222</v>
      </c>
      <c r="P1921" t="s">
        <v>28</v>
      </c>
      <c r="S1921" t="s">
        <v>33797</v>
      </c>
      <c r="T1921" t="s">
        <v>34357</v>
      </c>
      <c r="U1921" t="s">
        <v>32634</v>
      </c>
      <c r="V1921" t="s">
        <v>32816</v>
      </c>
      <c r="X1921">
        <v>1</v>
      </c>
      <c r="AA1921">
        <v>7.5</v>
      </c>
      <c r="AB1921">
        <v>30</v>
      </c>
      <c r="AC1921">
        <v>1</v>
      </c>
      <c r="AD1921" t="str">
        <f t="shared" si="311"/>
        <v/>
      </c>
      <c r="AE1921" t="str">
        <f t="shared" si="304"/>
        <v/>
      </c>
      <c r="AF1921" t="str">
        <f t="shared" si="306"/>
        <v/>
      </c>
      <c r="AG1921">
        <f t="shared" si="308"/>
        <v>1</v>
      </c>
      <c r="AH1921">
        <f t="shared" si="309"/>
        <v>2.8</v>
      </c>
      <c r="AI1921">
        <v>0.14499999999999999</v>
      </c>
      <c r="AJ1921">
        <f t="shared" si="307"/>
        <v>0.40599999999999997</v>
      </c>
      <c r="AK1921" t="str">
        <f t="shared" si="310"/>
        <v/>
      </c>
      <c r="AL1921" t="str">
        <f t="shared" si="305"/>
        <v/>
      </c>
    </row>
    <row r="1922" spans="1:39" x14ac:dyDescent="0.2">
      <c r="A1922" t="s">
        <v>154</v>
      </c>
      <c r="B1922" t="s">
        <v>133</v>
      </c>
      <c r="C1922" t="s">
        <v>155</v>
      </c>
      <c r="D1922" s="1">
        <v>34556</v>
      </c>
      <c r="E1922" s="1">
        <v>43951</v>
      </c>
      <c r="F1922" t="s">
        <v>19</v>
      </c>
      <c r="I1922">
        <v>100</v>
      </c>
      <c r="J1922">
        <v>0</v>
      </c>
      <c r="K1922">
        <v>0</v>
      </c>
      <c r="L1922">
        <v>1740</v>
      </c>
      <c r="M1922">
        <v>1740</v>
      </c>
      <c r="N1922" t="s">
        <v>20</v>
      </c>
      <c r="O1922" t="s">
        <v>156</v>
      </c>
      <c r="P1922" t="s">
        <v>28</v>
      </c>
      <c r="S1922" t="s">
        <v>33797</v>
      </c>
      <c r="T1922" t="s">
        <v>34357</v>
      </c>
      <c r="U1922" t="s">
        <v>32634</v>
      </c>
      <c r="V1922" t="s">
        <v>32816</v>
      </c>
      <c r="X1922">
        <v>1.5</v>
      </c>
      <c r="AA1922">
        <v>8.5</v>
      </c>
      <c r="AB1922">
        <v>25</v>
      </c>
      <c r="AC1922">
        <v>1</v>
      </c>
      <c r="AD1922" t="str">
        <f t="shared" si="311"/>
        <v/>
      </c>
      <c r="AE1922" t="str">
        <f t="shared" si="304"/>
        <v/>
      </c>
      <c r="AF1922" t="str">
        <f t="shared" si="306"/>
        <v/>
      </c>
      <c r="AG1922">
        <f t="shared" si="308"/>
        <v>1</v>
      </c>
      <c r="AH1922">
        <f t="shared" si="309"/>
        <v>2.8</v>
      </c>
      <c r="AI1922">
        <v>0.14499999999999999</v>
      </c>
      <c r="AJ1922">
        <f t="shared" si="307"/>
        <v>0.40599999999999997</v>
      </c>
      <c r="AK1922" t="str">
        <f t="shared" si="310"/>
        <v/>
      </c>
      <c r="AL1922" t="str">
        <f t="shared" si="305"/>
        <v/>
      </c>
    </row>
    <row r="1923" spans="1:39" x14ac:dyDescent="0.2">
      <c r="A1923" t="s">
        <v>223</v>
      </c>
      <c r="B1923" t="s">
        <v>133</v>
      </c>
      <c r="C1923" t="s">
        <v>224</v>
      </c>
      <c r="D1923" s="1">
        <v>34597</v>
      </c>
      <c r="E1923" s="1">
        <v>43456</v>
      </c>
      <c r="F1923" t="s">
        <v>19</v>
      </c>
      <c r="I1923">
        <v>100</v>
      </c>
      <c r="J1923">
        <v>0</v>
      </c>
      <c r="K1923">
        <v>0</v>
      </c>
      <c r="L1923">
        <v>1680</v>
      </c>
      <c r="M1923">
        <v>1680</v>
      </c>
      <c r="N1923" t="s">
        <v>20</v>
      </c>
      <c r="O1923" t="s">
        <v>225</v>
      </c>
      <c r="P1923" t="s">
        <v>28</v>
      </c>
      <c r="S1923" t="s">
        <v>32628</v>
      </c>
      <c r="T1923" t="s">
        <v>34357</v>
      </c>
      <c r="U1923" t="s">
        <v>32634</v>
      </c>
      <c r="V1923" t="s">
        <v>32816</v>
      </c>
      <c r="X1923">
        <v>1</v>
      </c>
      <c r="AA1923">
        <v>7.5</v>
      </c>
      <c r="AB1923">
        <v>30</v>
      </c>
      <c r="AC1923">
        <v>1</v>
      </c>
      <c r="AD1923" t="str">
        <f t="shared" si="311"/>
        <v/>
      </c>
      <c r="AE1923" t="str">
        <f t="shared" si="304"/>
        <v/>
      </c>
      <c r="AF1923" t="str">
        <f t="shared" si="306"/>
        <v/>
      </c>
      <c r="AG1923">
        <f t="shared" si="308"/>
        <v>1</v>
      </c>
      <c r="AH1923">
        <f t="shared" si="309"/>
        <v>2.8</v>
      </c>
      <c r="AI1923">
        <v>0.14499999999999999</v>
      </c>
      <c r="AJ1923">
        <f t="shared" si="307"/>
        <v>0.40599999999999997</v>
      </c>
      <c r="AK1923" t="str">
        <f t="shared" si="310"/>
        <v/>
      </c>
      <c r="AL1923" t="str">
        <f t="shared" si="305"/>
        <v/>
      </c>
    </row>
    <row r="1924" spans="1:39" x14ac:dyDescent="0.2">
      <c r="A1924" t="s">
        <v>587</v>
      </c>
      <c r="B1924" t="s">
        <v>133</v>
      </c>
      <c r="C1924" t="s">
        <v>588</v>
      </c>
      <c r="D1924" s="1">
        <v>34963</v>
      </c>
      <c r="E1924" s="1">
        <v>43456</v>
      </c>
      <c r="F1924" t="s">
        <v>19</v>
      </c>
      <c r="I1924">
        <v>100</v>
      </c>
      <c r="J1924">
        <v>0</v>
      </c>
      <c r="K1924">
        <v>0</v>
      </c>
      <c r="L1924">
        <v>1740</v>
      </c>
      <c r="M1924">
        <v>1740</v>
      </c>
      <c r="N1924" t="s">
        <v>20</v>
      </c>
      <c r="O1924" t="s">
        <v>589</v>
      </c>
      <c r="P1924" t="s">
        <v>28</v>
      </c>
      <c r="S1924" t="s">
        <v>32628</v>
      </c>
      <c r="T1924" t="s">
        <v>34357</v>
      </c>
      <c r="U1924" t="s">
        <v>32634</v>
      </c>
      <c r="V1924" t="s">
        <v>32816</v>
      </c>
      <c r="X1924">
        <v>1.5</v>
      </c>
      <c r="AA1924">
        <v>8.5</v>
      </c>
      <c r="AB1924">
        <v>25</v>
      </c>
      <c r="AC1924">
        <v>1</v>
      </c>
      <c r="AD1924" t="str">
        <f t="shared" si="311"/>
        <v/>
      </c>
      <c r="AE1924" t="str">
        <f t="shared" si="304"/>
        <v/>
      </c>
      <c r="AF1924" t="str">
        <f t="shared" si="306"/>
        <v/>
      </c>
      <c r="AG1924">
        <f t="shared" si="308"/>
        <v>1</v>
      </c>
      <c r="AH1924">
        <f t="shared" si="309"/>
        <v>2.8</v>
      </c>
      <c r="AI1924">
        <v>0.14499999999999999</v>
      </c>
      <c r="AJ1924">
        <f t="shared" si="307"/>
        <v>0.40599999999999997</v>
      </c>
      <c r="AK1924" t="str">
        <f t="shared" si="310"/>
        <v/>
      </c>
      <c r="AL1924" t="str">
        <f t="shared" si="305"/>
        <v/>
      </c>
    </row>
    <row r="1925" spans="1:39" x14ac:dyDescent="0.2">
      <c r="A1925" t="s">
        <v>593</v>
      </c>
      <c r="B1925" t="s">
        <v>133</v>
      </c>
      <c r="C1925" t="s">
        <v>594</v>
      </c>
      <c r="D1925" s="1">
        <v>34933</v>
      </c>
      <c r="E1925" s="1">
        <v>43456</v>
      </c>
      <c r="F1925" t="s">
        <v>19</v>
      </c>
      <c r="I1925">
        <v>100</v>
      </c>
      <c r="J1925">
        <v>0</v>
      </c>
      <c r="K1925">
        <v>0</v>
      </c>
      <c r="L1925">
        <v>1680</v>
      </c>
      <c r="M1925">
        <v>1680</v>
      </c>
      <c r="N1925" t="s">
        <v>20</v>
      </c>
      <c r="O1925" t="s">
        <v>595</v>
      </c>
      <c r="P1925" t="s">
        <v>28</v>
      </c>
      <c r="S1925" t="s">
        <v>32628</v>
      </c>
      <c r="T1925" t="s">
        <v>34357</v>
      </c>
      <c r="U1925" t="s">
        <v>32634</v>
      </c>
      <c r="V1925" t="s">
        <v>32816</v>
      </c>
      <c r="X1925">
        <v>1</v>
      </c>
      <c r="AA1925">
        <v>7.5</v>
      </c>
      <c r="AB1925">
        <v>30</v>
      </c>
      <c r="AC1925">
        <v>1</v>
      </c>
      <c r="AD1925" t="str">
        <f t="shared" si="311"/>
        <v/>
      </c>
      <c r="AE1925" t="str">
        <f t="shared" si="304"/>
        <v/>
      </c>
      <c r="AF1925" t="str">
        <f t="shared" si="306"/>
        <v/>
      </c>
      <c r="AG1925">
        <f t="shared" si="308"/>
        <v>1</v>
      </c>
      <c r="AH1925">
        <f t="shared" si="309"/>
        <v>2.8</v>
      </c>
      <c r="AI1925">
        <v>0.14499999999999999</v>
      </c>
      <c r="AJ1925">
        <f t="shared" si="307"/>
        <v>0.40599999999999997</v>
      </c>
      <c r="AK1925" t="str">
        <f t="shared" si="310"/>
        <v/>
      </c>
      <c r="AL1925" t="str">
        <f t="shared" si="305"/>
        <v/>
      </c>
    </row>
    <row r="1926" spans="1:39" x14ac:dyDescent="0.2">
      <c r="A1926" t="s">
        <v>151</v>
      </c>
      <c r="B1926" t="s">
        <v>133</v>
      </c>
      <c r="C1926" t="s">
        <v>152</v>
      </c>
      <c r="D1926" s="1">
        <v>34556</v>
      </c>
      <c r="E1926" s="1">
        <v>43456</v>
      </c>
      <c r="F1926" t="s">
        <v>19</v>
      </c>
      <c r="I1926">
        <v>100</v>
      </c>
      <c r="J1926">
        <v>0</v>
      </c>
      <c r="K1926">
        <v>0</v>
      </c>
      <c r="L1926">
        <v>1740</v>
      </c>
      <c r="M1926">
        <v>1740</v>
      </c>
      <c r="N1926" t="s">
        <v>20</v>
      </c>
      <c r="O1926" t="s">
        <v>153</v>
      </c>
      <c r="P1926" t="s">
        <v>28</v>
      </c>
      <c r="S1926" t="s">
        <v>33797</v>
      </c>
      <c r="T1926" t="s">
        <v>34357</v>
      </c>
      <c r="U1926" t="s">
        <v>32634</v>
      </c>
      <c r="V1926" t="s">
        <v>32816</v>
      </c>
      <c r="X1926">
        <v>1.5</v>
      </c>
      <c r="AA1926">
        <v>8.5</v>
      </c>
      <c r="AB1926">
        <v>25</v>
      </c>
      <c r="AC1926">
        <v>1</v>
      </c>
      <c r="AD1926" t="str">
        <f t="shared" si="311"/>
        <v/>
      </c>
      <c r="AE1926" t="str">
        <f t="shared" si="304"/>
        <v/>
      </c>
      <c r="AF1926" t="str">
        <f t="shared" si="306"/>
        <v/>
      </c>
      <c r="AG1926">
        <f t="shared" si="308"/>
        <v>1</v>
      </c>
      <c r="AH1926">
        <f t="shared" si="309"/>
        <v>2.8</v>
      </c>
      <c r="AI1926">
        <v>0.14499999999999999</v>
      </c>
      <c r="AJ1926">
        <f t="shared" si="307"/>
        <v>0.40599999999999997</v>
      </c>
      <c r="AK1926" t="str">
        <f t="shared" si="310"/>
        <v/>
      </c>
      <c r="AL1926" t="str">
        <f t="shared" si="305"/>
        <v/>
      </c>
    </row>
    <row r="1927" spans="1:39" x14ac:dyDescent="0.2">
      <c r="A1927" t="s">
        <v>226</v>
      </c>
      <c r="B1927" t="s">
        <v>133</v>
      </c>
      <c r="C1927" t="s">
        <v>227</v>
      </c>
      <c r="D1927" s="1">
        <v>34597</v>
      </c>
      <c r="E1927" s="1">
        <v>43456</v>
      </c>
      <c r="F1927" t="s">
        <v>19</v>
      </c>
      <c r="I1927">
        <v>100</v>
      </c>
      <c r="J1927">
        <v>0</v>
      </c>
      <c r="K1927">
        <v>0</v>
      </c>
      <c r="L1927">
        <v>1680</v>
      </c>
      <c r="M1927">
        <v>1680</v>
      </c>
      <c r="N1927" t="s">
        <v>20</v>
      </c>
      <c r="O1927" t="s">
        <v>228</v>
      </c>
      <c r="P1927" t="s">
        <v>28</v>
      </c>
      <c r="S1927" t="s">
        <v>33797</v>
      </c>
      <c r="T1927" t="s">
        <v>34349</v>
      </c>
      <c r="U1927" t="s">
        <v>32634</v>
      </c>
      <c r="V1927" t="s">
        <v>32816</v>
      </c>
      <c r="X1927">
        <v>1</v>
      </c>
      <c r="AA1927">
        <v>7.5</v>
      </c>
      <c r="AB1927">
        <v>30</v>
      </c>
      <c r="AC1927">
        <v>1</v>
      </c>
      <c r="AD1927" t="str">
        <f t="shared" si="311"/>
        <v/>
      </c>
      <c r="AE1927" t="str">
        <f t="shared" si="304"/>
        <v/>
      </c>
      <c r="AF1927" t="str">
        <f t="shared" si="306"/>
        <v/>
      </c>
      <c r="AG1927">
        <f t="shared" si="308"/>
        <v>1</v>
      </c>
      <c r="AH1927">
        <f t="shared" si="309"/>
        <v>2.8</v>
      </c>
      <c r="AI1927">
        <v>0.14499999999999999</v>
      </c>
      <c r="AJ1927">
        <f t="shared" si="307"/>
        <v>0.40599999999999997</v>
      </c>
      <c r="AK1927" t="str">
        <f t="shared" si="310"/>
        <v/>
      </c>
      <c r="AL1927" t="str">
        <f t="shared" si="305"/>
        <v/>
      </c>
    </row>
    <row r="1928" spans="1:39" x14ac:dyDescent="0.2">
      <c r="A1928" t="s">
        <v>169</v>
      </c>
      <c r="B1928" t="s">
        <v>133</v>
      </c>
      <c r="C1928" t="s">
        <v>170</v>
      </c>
      <c r="D1928" s="1">
        <v>34565</v>
      </c>
      <c r="E1928" s="1">
        <v>43456</v>
      </c>
      <c r="F1928" t="s">
        <v>19</v>
      </c>
      <c r="I1928">
        <v>100</v>
      </c>
      <c r="J1928">
        <v>0</v>
      </c>
      <c r="K1928">
        <v>0</v>
      </c>
      <c r="L1928">
        <v>1740</v>
      </c>
      <c r="M1928">
        <v>1740</v>
      </c>
      <c r="N1928" t="s">
        <v>20</v>
      </c>
      <c r="O1928" t="s">
        <v>171</v>
      </c>
      <c r="P1928" t="s">
        <v>28</v>
      </c>
      <c r="S1928" t="s">
        <v>32628</v>
      </c>
      <c r="T1928" t="s">
        <v>34366</v>
      </c>
      <c r="U1928" t="s">
        <v>32634</v>
      </c>
      <c r="V1928" t="s">
        <v>32816</v>
      </c>
      <c r="X1928">
        <v>1.5</v>
      </c>
      <c r="AA1928">
        <v>8.5</v>
      </c>
      <c r="AB1928">
        <v>25</v>
      </c>
      <c r="AC1928">
        <v>1</v>
      </c>
      <c r="AD1928" t="str">
        <f t="shared" si="311"/>
        <v/>
      </c>
      <c r="AE1928" t="str">
        <f t="shared" si="304"/>
        <v/>
      </c>
      <c r="AF1928" t="str">
        <f t="shared" si="306"/>
        <v/>
      </c>
      <c r="AG1928">
        <f t="shared" si="308"/>
        <v>1</v>
      </c>
      <c r="AH1928">
        <f t="shared" si="309"/>
        <v>2.8</v>
      </c>
      <c r="AI1928">
        <v>0.14499999999999999</v>
      </c>
      <c r="AJ1928">
        <f t="shared" si="307"/>
        <v>0.40599999999999997</v>
      </c>
      <c r="AK1928" t="str">
        <f t="shared" si="310"/>
        <v/>
      </c>
      <c r="AL1928" t="str">
        <f t="shared" si="305"/>
        <v/>
      </c>
    </row>
    <row r="1929" spans="1:39" x14ac:dyDescent="0.2">
      <c r="A1929" t="s">
        <v>491</v>
      </c>
      <c r="B1929" t="s">
        <v>133</v>
      </c>
      <c r="C1929" t="s">
        <v>492</v>
      </c>
      <c r="D1929" s="1">
        <v>34737</v>
      </c>
      <c r="E1929" s="1">
        <v>43456</v>
      </c>
      <c r="F1929" t="s">
        <v>19</v>
      </c>
      <c r="I1929">
        <v>100</v>
      </c>
      <c r="J1929">
        <v>0</v>
      </c>
      <c r="K1929">
        <v>0</v>
      </c>
      <c r="L1929">
        <v>1680</v>
      </c>
      <c r="M1929">
        <v>1680</v>
      </c>
      <c r="N1929" t="s">
        <v>20</v>
      </c>
      <c r="O1929" t="s">
        <v>493</v>
      </c>
      <c r="P1929" t="s">
        <v>28</v>
      </c>
      <c r="S1929" t="s">
        <v>32628</v>
      </c>
      <c r="T1929" t="s">
        <v>34458</v>
      </c>
      <c r="U1929" t="s">
        <v>32634</v>
      </c>
      <c r="V1929" t="s">
        <v>32816</v>
      </c>
      <c r="X1929">
        <v>1</v>
      </c>
      <c r="AA1929">
        <v>7.5</v>
      </c>
      <c r="AB1929">
        <v>30</v>
      </c>
      <c r="AC1929">
        <v>1</v>
      </c>
      <c r="AD1929" t="str">
        <f t="shared" si="311"/>
        <v/>
      </c>
      <c r="AE1929" t="str">
        <f t="shared" si="304"/>
        <v/>
      </c>
      <c r="AF1929" t="str">
        <f t="shared" si="306"/>
        <v/>
      </c>
      <c r="AG1929">
        <f t="shared" si="308"/>
        <v>1</v>
      </c>
      <c r="AH1929">
        <f t="shared" si="309"/>
        <v>2.8</v>
      </c>
      <c r="AI1929">
        <v>0.14499999999999999</v>
      </c>
      <c r="AJ1929">
        <f t="shared" si="307"/>
        <v>0.40599999999999997</v>
      </c>
      <c r="AK1929" t="str">
        <f t="shared" si="310"/>
        <v/>
      </c>
      <c r="AL1929" t="str">
        <f t="shared" si="305"/>
        <v/>
      </c>
    </row>
    <row r="1930" spans="1:39" x14ac:dyDescent="0.2">
      <c r="A1930" t="s">
        <v>148</v>
      </c>
      <c r="B1930" t="s">
        <v>133</v>
      </c>
      <c r="C1930" t="s">
        <v>149</v>
      </c>
      <c r="D1930" s="1">
        <v>34556</v>
      </c>
      <c r="E1930" s="1">
        <v>43456</v>
      </c>
      <c r="F1930" t="s">
        <v>19</v>
      </c>
      <c r="I1930">
        <v>100</v>
      </c>
      <c r="J1930">
        <v>0</v>
      </c>
      <c r="K1930">
        <v>0</v>
      </c>
      <c r="L1930">
        <v>1740</v>
      </c>
      <c r="M1930">
        <v>1740</v>
      </c>
      <c r="N1930" t="s">
        <v>20</v>
      </c>
      <c r="O1930" t="s">
        <v>150</v>
      </c>
      <c r="P1930" t="s">
        <v>28</v>
      </c>
      <c r="S1930" t="s">
        <v>32628</v>
      </c>
      <c r="T1930" t="s">
        <v>34366</v>
      </c>
      <c r="U1930" t="s">
        <v>32634</v>
      </c>
      <c r="V1930" t="s">
        <v>32816</v>
      </c>
      <c r="X1930">
        <v>1.5</v>
      </c>
      <c r="AA1930">
        <v>8.5</v>
      </c>
      <c r="AB1930">
        <v>25</v>
      </c>
      <c r="AC1930">
        <v>1</v>
      </c>
      <c r="AD1930" t="str">
        <f t="shared" si="311"/>
        <v/>
      </c>
      <c r="AE1930" t="str">
        <f t="shared" si="304"/>
        <v/>
      </c>
      <c r="AF1930" t="str">
        <f t="shared" si="306"/>
        <v/>
      </c>
      <c r="AG1930">
        <f t="shared" si="308"/>
        <v>1</v>
      </c>
      <c r="AH1930">
        <f t="shared" si="309"/>
        <v>2.8</v>
      </c>
      <c r="AI1930">
        <v>0.14499999999999999</v>
      </c>
      <c r="AJ1930">
        <f t="shared" si="307"/>
        <v>0.40599999999999997</v>
      </c>
      <c r="AK1930" t="str">
        <f t="shared" si="310"/>
        <v/>
      </c>
      <c r="AL1930" t="str">
        <f t="shared" si="305"/>
        <v/>
      </c>
    </row>
    <row r="1931" spans="1:39" x14ac:dyDescent="0.2">
      <c r="A1931" t="s">
        <v>548</v>
      </c>
      <c r="B1931" t="s">
        <v>133</v>
      </c>
      <c r="C1931" t="s">
        <v>549</v>
      </c>
      <c r="D1931" s="1">
        <v>34677</v>
      </c>
      <c r="E1931" s="1">
        <v>43456</v>
      </c>
      <c r="F1931" t="s">
        <v>19</v>
      </c>
      <c r="I1931">
        <v>100</v>
      </c>
      <c r="J1931">
        <v>0</v>
      </c>
      <c r="K1931">
        <v>0</v>
      </c>
      <c r="L1931">
        <v>1160</v>
      </c>
      <c r="M1931">
        <v>1160</v>
      </c>
      <c r="N1931" t="s">
        <v>20</v>
      </c>
      <c r="O1931" t="s">
        <v>550</v>
      </c>
      <c r="P1931" t="s">
        <v>28</v>
      </c>
      <c r="S1931" t="s">
        <v>32628</v>
      </c>
      <c r="T1931" t="s">
        <v>34349</v>
      </c>
      <c r="U1931" t="s">
        <v>32634</v>
      </c>
      <c r="V1931" t="s">
        <v>32816</v>
      </c>
      <c r="X1931">
        <v>2</v>
      </c>
      <c r="AA1931">
        <v>10</v>
      </c>
      <c r="AB1931">
        <v>25</v>
      </c>
      <c r="AC1931">
        <v>1</v>
      </c>
      <c r="AD1931" t="str">
        <f t="shared" si="311"/>
        <v/>
      </c>
      <c r="AE1931" t="str">
        <f t="shared" si="304"/>
        <v/>
      </c>
      <c r="AF1931" t="str">
        <f t="shared" si="306"/>
        <v/>
      </c>
      <c r="AG1931">
        <f t="shared" si="308"/>
        <v>1</v>
      </c>
      <c r="AH1931">
        <f t="shared" si="309"/>
        <v>2.8</v>
      </c>
      <c r="AI1931">
        <v>0.14499999999999999</v>
      </c>
      <c r="AJ1931">
        <f t="shared" si="307"/>
        <v>0.40599999999999997</v>
      </c>
      <c r="AK1931" t="str">
        <f t="shared" si="310"/>
        <v/>
      </c>
      <c r="AL1931" t="str">
        <f t="shared" si="305"/>
        <v/>
      </c>
    </row>
    <row r="1932" spans="1:39" x14ac:dyDescent="0.2">
      <c r="A1932" t="s">
        <v>476</v>
      </c>
      <c r="B1932" t="s">
        <v>133</v>
      </c>
      <c r="C1932" t="s">
        <v>477</v>
      </c>
      <c r="D1932" s="1">
        <v>34634</v>
      </c>
      <c r="E1932" s="1">
        <v>43456</v>
      </c>
      <c r="F1932" t="s">
        <v>19</v>
      </c>
      <c r="I1932">
        <v>100</v>
      </c>
      <c r="J1932">
        <v>0</v>
      </c>
      <c r="K1932">
        <v>0</v>
      </c>
      <c r="L1932">
        <v>1680</v>
      </c>
      <c r="M1932">
        <v>1680</v>
      </c>
      <c r="N1932" t="s">
        <v>20</v>
      </c>
      <c r="O1932" t="s">
        <v>478</v>
      </c>
      <c r="P1932" t="s">
        <v>28</v>
      </c>
      <c r="S1932" t="s">
        <v>33797</v>
      </c>
      <c r="T1932" t="s">
        <v>34357</v>
      </c>
      <c r="U1932" t="s">
        <v>32634</v>
      </c>
      <c r="V1932" t="s">
        <v>32816</v>
      </c>
      <c r="X1932">
        <v>1</v>
      </c>
      <c r="AA1932">
        <v>7.5</v>
      </c>
      <c r="AB1932">
        <v>30</v>
      </c>
      <c r="AC1932">
        <v>1</v>
      </c>
      <c r="AD1932" t="str">
        <f t="shared" si="311"/>
        <v/>
      </c>
      <c r="AE1932" t="str">
        <f t="shared" si="304"/>
        <v/>
      </c>
      <c r="AF1932" t="str">
        <f t="shared" si="306"/>
        <v/>
      </c>
      <c r="AG1932">
        <f t="shared" si="308"/>
        <v>1</v>
      </c>
      <c r="AH1932">
        <f t="shared" si="309"/>
        <v>2.8</v>
      </c>
      <c r="AI1932">
        <v>0.14499999999999999</v>
      </c>
      <c r="AJ1932">
        <f t="shared" si="307"/>
        <v>0.40599999999999997</v>
      </c>
      <c r="AK1932" t="str">
        <f t="shared" si="310"/>
        <v/>
      </c>
      <c r="AL1932" t="str">
        <f t="shared" si="305"/>
        <v/>
      </c>
    </row>
    <row r="1933" spans="1:39" x14ac:dyDescent="0.2">
      <c r="A1933" t="s">
        <v>172</v>
      </c>
      <c r="B1933" t="s">
        <v>133</v>
      </c>
      <c r="C1933" t="s">
        <v>173</v>
      </c>
      <c r="D1933" s="1">
        <v>34565</v>
      </c>
      <c r="E1933" s="1">
        <v>43456</v>
      </c>
      <c r="F1933" t="s">
        <v>19</v>
      </c>
      <c r="I1933">
        <v>100</v>
      </c>
      <c r="J1933">
        <v>0</v>
      </c>
      <c r="K1933">
        <v>0</v>
      </c>
      <c r="L1933">
        <v>1740</v>
      </c>
      <c r="M1933">
        <v>1740</v>
      </c>
      <c r="N1933" t="s">
        <v>20</v>
      </c>
      <c r="O1933" t="s">
        <v>174</v>
      </c>
      <c r="P1933" t="s">
        <v>28</v>
      </c>
      <c r="S1933" t="s">
        <v>32628</v>
      </c>
      <c r="T1933" t="s">
        <v>34349</v>
      </c>
      <c r="U1933" t="s">
        <v>32634</v>
      </c>
      <c r="V1933" t="s">
        <v>32816</v>
      </c>
      <c r="X1933">
        <v>1.5</v>
      </c>
      <c r="AA1933">
        <v>8.5</v>
      </c>
      <c r="AB1933">
        <v>25</v>
      </c>
      <c r="AC1933">
        <v>1</v>
      </c>
      <c r="AD1933" t="str">
        <f t="shared" si="311"/>
        <v/>
      </c>
      <c r="AE1933" t="str">
        <f t="shared" si="304"/>
        <v/>
      </c>
      <c r="AF1933" t="str">
        <f t="shared" si="306"/>
        <v/>
      </c>
      <c r="AG1933">
        <f t="shared" si="308"/>
        <v>1</v>
      </c>
      <c r="AH1933">
        <f t="shared" si="309"/>
        <v>2.8</v>
      </c>
      <c r="AI1933">
        <v>0.14499999999999999</v>
      </c>
      <c r="AJ1933">
        <f t="shared" si="307"/>
        <v>0.40599999999999997</v>
      </c>
      <c r="AK1933" t="str">
        <f t="shared" si="310"/>
        <v/>
      </c>
      <c r="AL1933" t="str">
        <f t="shared" si="305"/>
        <v/>
      </c>
    </row>
    <row r="1934" spans="1:39" s="18" customFormat="1" x14ac:dyDescent="0.2">
      <c r="A1934" s="18" t="s">
        <v>196</v>
      </c>
      <c r="B1934" s="18" t="s">
        <v>133</v>
      </c>
      <c r="C1934" s="18" t="s">
        <v>197</v>
      </c>
      <c r="D1934" s="19">
        <v>34585</v>
      </c>
      <c r="E1934" s="19">
        <v>43456</v>
      </c>
      <c r="F1934" s="18" t="s">
        <v>19</v>
      </c>
      <c r="I1934" s="18">
        <v>100</v>
      </c>
      <c r="J1934" s="18">
        <v>0</v>
      </c>
      <c r="K1934" s="18">
        <v>0</v>
      </c>
      <c r="L1934" s="18">
        <v>1680</v>
      </c>
      <c r="M1934" s="18">
        <v>1680</v>
      </c>
      <c r="N1934" s="18" t="s">
        <v>20</v>
      </c>
      <c r="O1934" s="18" t="s">
        <v>198</v>
      </c>
      <c r="P1934" s="18" t="s">
        <v>28</v>
      </c>
      <c r="S1934" s="18" t="s">
        <v>33942</v>
      </c>
      <c r="T1934" s="18" t="s">
        <v>34363</v>
      </c>
      <c r="U1934" s="18" t="s">
        <v>32634</v>
      </c>
      <c r="V1934" s="18" t="s">
        <v>32816</v>
      </c>
      <c r="X1934" s="18">
        <v>1</v>
      </c>
      <c r="AA1934" s="18">
        <v>7.5</v>
      </c>
      <c r="AB1934" s="18">
        <v>30</v>
      </c>
      <c r="AC1934" s="18">
        <v>1</v>
      </c>
      <c r="AD1934" s="18" t="str">
        <f t="shared" si="311"/>
        <v/>
      </c>
      <c r="AE1934" s="18">
        <f t="shared" si="304"/>
        <v>1</v>
      </c>
      <c r="AF1934" s="18" t="str">
        <f t="shared" si="306"/>
        <v/>
      </c>
      <c r="AG1934" s="18" t="str">
        <f t="shared" si="308"/>
        <v/>
      </c>
      <c r="AH1934" s="18" t="str">
        <f t="shared" si="309"/>
        <v/>
      </c>
      <c r="AI1934" s="18">
        <v>0.14499999999999999</v>
      </c>
      <c r="AJ1934" s="18" t="str">
        <f t="shared" si="307"/>
        <v/>
      </c>
      <c r="AK1934" s="18">
        <f t="shared" si="310"/>
        <v>2.8</v>
      </c>
      <c r="AL1934" s="18">
        <f t="shared" si="305"/>
        <v>0.40599999999999997</v>
      </c>
      <c r="AM1934" s="18" t="s">
        <v>34783</v>
      </c>
    </row>
    <row r="1935" spans="1:39" x14ac:dyDescent="0.2">
      <c r="A1935" t="s">
        <v>193</v>
      </c>
      <c r="B1935" t="s">
        <v>133</v>
      </c>
      <c r="C1935" t="s">
        <v>194</v>
      </c>
      <c r="D1935" s="1">
        <v>34585</v>
      </c>
      <c r="E1935" s="1">
        <v>43456</v>
      </c>
      <c r="F1935" t="s">
        <v>19</v>
      </c>
      <c r="I1935">
        <v>100</v>
      </c>
      <c r="J1935">
        <v>0</v>
      </c>
      <c r="K1935">
        <v>0</v>
      </c>
      <c r="L1935">
        <v>1120</v>
      </c>
      <c r="M1935">
        <v>1120</v>
      </c>
      <c r="N1935" t="s">
        <v>20</v>
      </c>
      <c r="O1935" t="s">
        <v>195</v>
      </c>
      <c r="P1935" t="s">
        <v>28</v>
      </c>
      <c r="S1935" t="s">
        <v>32628</v>
      </c>
      <c r="T1935" t="s">
        <v>34357</v>
      </c>
      <c r="U1935" t="s">
        <v>32634</v>
      </c>
      <c r="V1935" t="s">
        <v>32816</v>
      </c>
      <c r="X1935">
        <v>1.5</v>
      </c>
      <c r="AA1935">
        <v>8.5</v>
      </c>
      <c r="AB1935">
        <v>30</v>
      </c>
      <c r="AC1935">
        <v>1</v>
      </c>
      <c r="AD1935" t="str">
        <f t="shared" si="311"/>
        <v/>
      </c>
      <c r="AE1935" t="str">
        <f t="shared" si="304"/>
        <v/>
      </c>
      <c r="AF1935" t="str">
        <f t="shared" si="306"/>
        <v/>
      </c>
      <c r="AG1935">
        <f t="shared" si="308"/>
        <v>1</v>
      </c>
      <c r="AH1935">
        <f t="shared" si="309"/>
        <v>2.8</v>
      </c>
      <c r="AI1935">
        <v>0.14499999999999999</v>
      </c>
      <c r="AJ1935">
        <f t="shared" si="307"/>
        <v>0.40599999999999997</v>
      </c>
      <c r="AK1935" t="str">
        <f t="shared" si="310"/>
        <v/>
      </c>
      <c r="AL1935" t="str">
        <f t="shared" si="305"/>
        <v/>
      </c>
    </row>
    <row r="1936" spans="1:39" x14ac:dyDescent="0.2">
      <c r="A1936" t="s">
        <v>590</v>
      </c>
      <c r="B1936" t="s">
        <v>133</v>
      </c>
      <c r="C1936" t="s">
        <v>591</v>
      </c>
      <c r="D1936" s="1">
        <v>34794</v>
      </c>
      <c r="E1936" s="1">
        <v>44546</v>
      </c>
      <c r="F1936" t="s">
        <v>19</v>
      </c>
      <c r="I1936">
        <v>100</v>
      </c>
      <c r="J1936">
        <v>0</v>
      </c>
      <c r="K1936">
        <v>0</v>
      </c>
      <c r="L1936">
        <v>1159</v>
      </c>
      <c r="M1936">
        <v>1159</v>
      </c>
      <c r="N1936" t="s">
        <v>20</v>
      </c>
      <c r="O1936" t="s">
        <v>592</v>
      </c>
      <c r="P1936" t="s">
        <v>28</v>
      </c>
      <c r="S1936" t="s">
        <v>32628</v>
      </c>
      <c r="T1936" t="s">
        <v>34357</v>
      </c>
      <c r="U1936" t="s">
        <v>32634</v>
      </c>
      <c r="V1936" t="s">
        <v>32816</v>
      </c>
      <c r="X1936">
        <v>2</v>
      </c>
      <c r="AA1936">
        <v>10</v>
      </c>
      <c r="AB1936">
        <v>25</v>
      </c>
      <c r="AC1936">
        <v>1</v>
      </c>
      <c r="AD1936" t="str">
        <f t="shared" si="311"/>
        <v/>
      </c>
      <c r="AE1936" t="str">
        <f t="shared" si="304"/>
        <v/>
      </c>
      <c r="AF1936" t="str">
        <f t="shared" si="306"/>
        <v/>
      </c>
      <c r="AG1936">
        <f t="shared" si="308"/>
        <v>1</v>
      </c>
      <c r="AH1936">
        <f t="shared" si="309"/>
        <v>2.8</v>
      </c>
      <c r="AI1936">
        <v>0.14499999999999999</v>
      </c>
      <c r="AJ1936">
        <f t="shared" si="307"/>
        <v>0.40599999999999997</v>
      </c>
      <c r="AK1936" t="str">
        <f t="shared" si="310"/>
        <v/>
      </c>
      <c r="AL1936" t="str">
        <f t="shared" si="305"/>
        <v/>
      </c>
    </row>
    <row r="1937" spans="1:38" x14ac:dyDescent="0.2">
      <c r="A1937" t="s">
        <v>175</v>
      </c>
      <c r="B1937" t="s">
        <v>133</v>
      </c>
      <c r="C1937" t="s">
        <v>176</v>
      </c>
      <c r="D1937" s="1">
        <v>34565</v>
      </c>
      <c r="E1937" s="1">
        <v>43456</v>
      </c>
      <c r="F1937" t="s">
        <v>19</v>
      </c>
      <c r="I1937">
        <v>100</v>
      </c>
      <c r="J1937">
        <v>0</v>
      </c>
      <c r="K1937">
        <v>0</v>
      </c>
      <c r="L1937">
        <v>2520</v>
      </c>
      <c r="M1937">
        <v>2520</v>
      </c>
      <c r="N1937" t="s">
        <v>20</v>
      </c>
      <c r="O1937" t="s">
        <v>177</v>
      </c>
      <c r="P1937" t="s">
        <v>28</v>
      </c>
      <c r="S1937" t="s">
        <v>33800</v>
      </c>
      <c r="T1937" t="s">
        <v>34357</v>
      </c>
      <c r="U1937" t="s">
        <v>32634</v>
      </c>
      <c r="V1937" t="s">
        <v>32816</v>
      </c>
      <c r="X1937">
        <v>2</v>
      </c>
      <c r="AA1937">
        <v>8.5</v>
      </c>
      <c r="AB1937">
        <v>20</v>
      </c>
      <c r="AC1937">
        <v>1</v>
      </c>
      <c r="AD1937" t="str">
        <f t="shared" si="311"/>
        <v/>
      </c>
      <c r="AE1937" t="str">
        <f t="shared" si="304"/>
        <v/>
      </c>
      <c r="AF1937" t="str">
        <f t="shared" si="306"/>
        <v/>
      </c>
      <c r="AG1937">
        <f t="shared" si="308"/>
        <v>1</v>
      </c>
      <c r="AH1937">
        <f t="shared" si="309"/>
        <v>2.8</v>
      </c>
      <c r="AI1937">
        <v>0.14499999999999999</v>
      </c>
      <c r="AJ1937">
        <f t="shared" si="307"/>
        <v>0.40599999999999997</v>
      </c>
      <c r="AK1937" t="str">
        <f t="shared" si="310"/>
        <v/>
      </c>
      <c r="AL1937" t="str">
        <f t="shared" si="305"/>
        <v/>
      </c>
    </row>
    <row r="1938" spans="1:38" x14ac:dyDescent="0.2">
      <c r="A1938" t="s">
        <v>139</v>
      </c>
      <c r="B1938" t="s">
        <v>133</v>
      </c>
      <c r="C1938" t="s">
        <v>140</v>
      </c>
      <c r="D1938" s="1">
        <v>34556</v>
      </c>
      <c r="E1938" s="1">
        <v>43456</v>
      </c>
      <c r="F1938" t="s">
        <v>19</v>
      </c>
      <c r="I1938">
        <v>100</v>
      </c>
      <c r="J1938">
        <v>0</v>
      </c>
      <c r="K1938">
        <v>0</v>
      </c>
      <c r="L1938">
        <v>1740</v>
      </c>
      <c r="M1938">
        <v>1740</v>
      </c>
      <c r="N1938" t="s">
        <v>20</v>
      </c>
      <c r="O1938" t="s">
        <v>141</v>
      </c>
      <c r="P1938" t="s">
        <v>28</v>
      </c>
      <c r="S1938" t="s">
        <v>32628</v>
      </c>
      <c r="T1938" t="s">
        <v>34357</v>
      </c>
      <c r="U1938" t="s">
        <v>32634</v>
      </c>
      <c r="V1938" t="s">
        <v>32816</v>
      </c>
      <c r="X1938">
        <v>1.5</v>
      </c>
      <c r="AA1938">
        <v>8.5</v>
      </c>
      <c r="AB1938">
        <v>25</v>
      </c>
      <c r="AC1938">
        <v>1</v>
      </c>
      <c r="AD1938" t="str">
        <f t="shared" si="311"/>
        <v/>
      </c>
      <c r="AE1938" t="str">
        <f t="shared" si="304"/>
        <v/>
      </c>
      <c r="AF1938" t="str">
        <f t="shared" si="306"/>
        <v/>
      </c>
      <c r="AG1938">
        <f t="shared" si="308"/>
        <v>1</v>
      </c>
      <c r="AH1938">
        <f t="shared" si="309"/>
        <v>2.8</v>
      </c>
      <c r="AI1938">
        <v>0.14499999999999999</v>
      </c>
      <c r="AJ1938">
        <f t="shared" si="307"/>
        <v>0.40599999999999997</v>
      </c>
      <c r="AK1938" t="str">
        <f t="shared" si="310"/>
        <v/>
      </c>
      <c r="AL1938" t="str">
        <f t="shared" si="305"/>
        <v/>
      </c>
    </row>
    <row r="1939" spans="1:38" x14ac:dyDescent="0.2">
      <c r="A1939" t="s">
        <v>205</v>
      </c>
      <c r="B1939" t="s">
        <v>133</v>
      </c>
      <c r="C1939" t="s">
        <v>206</v>
      </c>
      <c r="D1939" s="1">
        <v>34585</v>
      </c>
      <c r="E1939" s="1">
        <v>43456</v>
      </c>
      <c r="F1939" t="s">
        <v>19</v>
      </c>
      <c r="I1939">
        <v>100</v>
      </c>
      <c r="J1939">
        <v>0</v>
      </c>
      <c r="K1939">
        <v>0</v>
      </c>
      <c r="L1939">
        <v>2520</v>
      </c>
      <c r="M1939">
        <v>2520</v>
      </c>
      <c r="N1939" t="s">
        <v>20</v>
      </c>
      <c r="O1939" t="s">
        <v>207</v>
      </c>
      <c r="P1939" t="s">
        <v>28</v>
      </c>
      <c r="S1939" t="s">
        <v>32628</v>
      </c>
      <c r="T1939" t="s">
        <v>34349</v>
      </c>
      <c r="U1939" t="s">
        <v>32634</v>
      </c>
      <c r="V1939" t="s">
        <v>32816</v>
      </c>
      <c r="X1939">
        <v>2</v>
      </c>
      <c r="AA1939">
        <v>8.5</v>
      </c>
      <c r="AB1939">
        <v>20</v>
      </c>
      <c r="AC1939">
        <v>1</v>
      </c>
      <c r="AD1939" t="str">
        <f t="shared" si="311"/>
        <v/>
      </c>
      <c r="AE1939" t="str">
        <f t="shared" si="304"/>
        <v/>
      </c>
      <c r="AF1939" t="str">
        <f t="shared" si="306"/>
        <v/>
      </c>
      <c r="AG1939">
        <f t="shared" si="308"/>
        <v>1</v>
      </c>
      <c r="AH1939">
        <f t="shared" si="309"/>
        <v>2.8</v>
      </c>
      <c r="AI1939">
        <v>0.14499999999999999</v>
      </c>
      <c r="AJ1939">
        <f t="shared" si="307"/>
        <v>0.40599999999999997</v>
      </c>
      <c r="AK1939" t="str">
        <f t="shared" si="310"/>
        <v/>
      </c>
      <c r="AL1939" t="str">
        <f t="shared" si="305"/>
        <v/>
      </c>
    </row>
    <row r="1940" spans="1:38" x14ac:dyDescent="0.2">
      <c r="A1940" t="s">
        <v>136</v>
      </c>
      <c r="B1940" t="s">
        <v>133</v>
      </c>
      <c r="C1940" t="s">
        <v>137</v>
      </c>
      <c r="D1940" s="1">
        <v>34556</v>
      </c>
      <c r="E1940" s="1">
        <v>43456</v>
      </c>
      <c r="F1940" t="s">
        <v>19</v>
      </c>
      <c r="I1940">
        <v>100</v>
      </c>
      <c r="J1940">
        <v>0</v>
      </c>
      <c r="K1940">
        <v>0</v>
      </c>
      <c r="L1940">
        <v>1740</v>
      </c>
      <c r="M1940">
        <v>1740</v>
      </c>
      <c r="N1940" t="s">
        <v>20</v>
      </c>
      <c r="O1940" t="s">
        <v>138</v>
      </c>
      <c r="P1940" t="s">
        <v>28</v>
      </c>
      <c r="S1940" t="s">
        <v>32628</v>
      </c>
      <c r="T1940" t="s">
        <v>34357</v>
      </c>
      <c r="U1940" t="s">
        <v>32634</v>
      </c>
      <c r="V1940" t="s">
        <v>32816</v>
      </c>
      <c r="X1940">
        <v>1.5</v>
      </c>
      <c r="AA1940">
        <v>8.5</v>
      </c>
      <c r="AB1940">
        <v>25</v>
      </c>
      <c r="AC1940">
        <v>1</v>
      </c>
      <c r="AD1940" t="str">
        <f t="shared" si="311"/>
        <v/>
      </c>
      <c r="AE1940" t="str">
        <f t="shared" si="304"/>
        <v/>
      </c>
      <c r="AF1940" t="str">
        <f t="shared" si="306"/>
        <v/>
      </c>
      <c r="AG1940">
        <f t="shared" si="308"/>
        <v>1</v>
      </c>
      <c r="AH1940">
        <f t="shared" si="309"/>
        <v>2.8</v>
      </c>
      <c r="AI1940">
        <v>0.14499999999999999</v>
      </c>
      <c r="AJ1940">
        <f t="shared" si="307"/>
        <v>0.40599999999999997</v>
      </c>
      <c r="AK1940" t="str">
        <f t="shared" si="310"/>
        <v/>
      </c>
      <c r="AL1940" t="str">
        <f t="shared" si="305"/>
        <v/>
      </c>
    </row>
    <row r="1941" spans="1:38" x14ac:dyDescent="0.2">
      <c r="A1941" t="s">
        <v>217</v>
      </c>
      <c r="B1941" t="s">
        <v>133</v>
      </c>
      <c r="C1941" t="s">
        <v>218</v>
      </c>
      <c r="D1941" s="1">
        <v>34597</v>
      </c>
      <c r="E1941" s="1">
        <v>43456</v>
      </c>
      <c r="F1941" t="s">
        <v>19</v>
      </c>
      <c r="I1941">
        <v>100</v>
      </c>
      <c r="J1941">
        <v>0</v>
      </c>
      <c r="K1941">
        <v>0</v>
      </c>
      <c r="L1941">
        <v>1120</v>
      </c>
      <c r="M1941">
        <v>1120</v>
      </c>
      <c r="N1941" t="s">
        <v>20</v>
      </c>
      <c r="O1941" t="s">
        <v>219</v>
      </c>
      <c r="P1941" t="s">
        <v>28</v>
      </c>
      <c r="S1941" t="s">
        <v>33797</v>
      </c>
      <c r="T1941" t="s">
        <v>34357</v>
      </c>
      <c r="U1941" t="s">
        <v>32634</v>
      </c>
      <c r="V1941" t="s">
        <v>32816</v>
      </c>
      <c r="X1941">
        <v>2</v>
      </c>
      <c r="AA1941">
        <v>10</v>
      </c>
      <c r="AB1941">
        <v>25</v>
      </c>
      <c r="AC1941">
        <v>1</v>
      </c>
      <c r="AD1941" t="str">
        <f t="shared" si="311"/>
        <v/>
      </c>
      <c r="AE1941" t="str">
        <f t="shared" si="304"/>
        <v/>
      </c>
      <c r="AF1941" t="str">
        <f t="shared" si="306"/>
        <v/>
      </c>
      <c r="AG1941">
        <f t="shared" si="308"/>
        <v>1</v>
      </c>
      <c r="AH1941">
        <f t="shared" si="309"/>
        <v>2.8</v>
      </c>
      <c r="AI1941">
        <v>0.14499999999999999</v>
      </c>
      <c r="AJ1941">
        <f t="shared" si="307"/>
        <v>0.40599999999999997</v>
      </c>
      <c r="AK1941" t="str">
        <f t="shared" si="310"/>
        <v/>
      </c>
      <c r="AL1941" t="str">
        <f t="shared" si="305"/>
        <v/>
      </c>
    </row>
    <row r="1942" spans="1:38" x14ac:dyDescent="0.2">
      <c r="A1942" t="s">
        <v>25395</v>
      </c>
      <c r="B1942" t="s">
        <v>133</v>
      </c>
      <c r="C1942" t="s">
        <v>25396</v>
      </c>
      <c r="D1942" s="1">
        <v>39826</v>
      </c>
      <c r="E1942" s="1">
        <v>43456</v>
      </c>
      <c r="F1942" t="s">
        <v>19</v>
      </c>
      <c r="I1942">
        <v>100</v>
      </c>
      <c r="J1942">
        <v>0</v>
      </c>
      <c r="K1942">
        <v>0</v>
      </c>
      <c r="L1942">
        <v>1929</v>
      </c>
      <c r="M1942">
        <v>1929</v>
      </c>
      <c r="N1942" t="s">
        <v>20</v>
      </c>
      <c r="O1942" t="s">
        <v>25397</v>
      </c>
      <c r="P1942" t="s">
        <v>28</v>
      </c>
      <c r="S1942" t="s">
        <v>32628</v>
      </c>
      <c r="T1942" t="s">
        <v>34357</v>
      </c>
      <c r="U1942" t="s">
        <v>32634</v>
      </c>
      <c r="V1942" t="s">
        <v>32823</v>
      </c>
      <c r="W1942">
        <v>380</v>
      </c>
      <c r="X1942">
        <v>2</v>
      </c>
      <c r="Y1942" t="s">
        <v>32654</v>
      </c>
      <c r="Z1942">
        <v>760</v>
      </c>
      <c r="AA1942">
        <v>8.5</v>
      </c>
      <c r="AC1942">
        <v>1</v>
      </c>
      <c r="AD1942" t="str">
        <f t="shared" si="311"/>
        <v/>
      </c>
      <c r="AE1942" t="str">
        <f t="shared" si="304"/>
        <v/>
      </c>
      <c r="AF1942" t="str">
        <f t="shared" si="306"/>
        <v/>
      </c>
      <c r="AG1942">
        <f t="shared" si="308"/>
        <v>1</v>
      </c>
      <c r="AH1942">
        <f t="shared" si="309"/>
        <v>2.8</v>
      </c>
      <c r="AI1942">
        <v>0.14499999999999999</v>
      </c>
      <c r="AJ1942">
        <f t="shared" si="307"/>
        <v>0.40599999999999997</v>
      </c>
      <c r="AK1942" t="str">
        <f t="shared" si="310"/>
        <v/>
      </c>
      <c r="AL1942" t="str">
        <f t="shared" si="305"/>
        <v/>
      </c>
    </row>
    <row r="1943" spans="1:38" x14ac:dyDescent="0.2">
      <c r="A1943" t="s">
        <v>25398</v>
      </c>
      <c r="B1943" t="s">
        <v>133</v>
      </c>
      <c r="C1943" t="s">
        <v>25399</v>
      </c>
      <c r="D1943" s="1">
        <v>39826</v>
      </c>
      <c r="E1943" s="1">
        <v>44546</v>
      </c>
      <c r="F1943" t="s">
        <v>19</v>
      </c>
      <c r="I1943">
        <v>100</v>
      </c>
      <c r="J1943">
        <v>0</v>
      </c>
      <c r="K1943">
        <v>0</v>
      </c>
      <c r="L1943">
        <v>1929</v>
      </c>
      <c r="M1943">
        <v>1929</v>
      </c>
      <c r="N1943" t="s">
        <v>20</v>
      </c>
      <c r="O1943" t="s">
        <v>25400</v>
      </c>
      <c r="P1943" t="s">
        <v>28</v>
      </c>
      <c r="S1943" t="s">
        <v>33797</v>
      </c>
      <c r="T1943" t="s">
        <v>34357</v>
      </c>
      <c r="U1943" t="s">
        <v>32634</v>
      </c>
      <c r="V1943" t="s">
        <v>32823</v>
      </c>
      <c r="W1943">
        <v>380</v>
      </c>
      <c r="X1943">
        <v>2</v>
      </c>
      <c r="Y1943" t="s">
        <v>32654</v>
      </c>
      <c r="Z1943">
        <v>760</v>
      </c>
      <c r="AA1943">
        <v>8.5</v>
      </c>
      <c r="AC1943">
        <v>1</v>
      </c>
      <c r="AD1943" t="str">
        <f t="shared" si="311"/>
        <v/>
      </c>
      <c r="AE1943" t="str">
        <f t="shared" si="304"/>
        <v/>
      </c>
      <c r="AF1943" t="str">
        <f t="shared" si="306"/>
        <v/>
      </c>
      <c r="AG1943">
        <f t="shared" si="308"/>
        <v>1</v>
      </c>
      <c r="AH1943">
        <f t="shared" si="309"/>
        <v>2.8</v>
      </c>
      <c r="AI1943">
        <v>0.14499999999999999</v>
      </c>
      <c r="AJ1943">
        <f t="shared" si="307"/>
        <v>0.40599999999999997</v>
      </c>
      <c r="AK1943" t="str">
        <f t="shared" si="310"/>
        <v/>
      </c>
      <c r="AL1943" t="str">
        <f t="shared" si="305"/>
        <v/>
      </c>
    </row>
    <row r="1944" spans="1:38" x14ac:dyDescent="0.2">
      <c r="A1944" t="s">
        <v>229</v>
      </c>
      <c r="B1944" t="s">
        <v>133</v>
      </c>
      <c r="C1944" t="s">
        <v>230</v>
      </c>
      <c r="D1944" s="1">
        <v>34597</v>
      </c>
      <c r="E1944" s="1">
        <v>44546</v>
      </c>
      <c r="F1944" t="s">
        <v>19</v>
      </c>
      <c r="I1944">
        <v>100</v>
      </c>
      <c r="J1944">
        <v>0</v>
      </c>
      <c r="K1944">
        <v>0</v>
      </c>
      <c r="L1944">
        <v>1161</v>
      </c>
      <c r="M1944">
        <v>1161</v>
      </c>
      <c r="N1944" t="s">
        <v>20</v>
      </c>
      <c r="O1944" t="s">
        <v>231</v>
      </c>
      <c r="P1944" t="s">
        <v>28</v>
      </c>
      <c r="S1944" t="s">
        <v>32628</v>
      </c>
      <c r="T1944" t="s">
        <v>34349</v>
      </c>
      <c r="U1944" t="s">
        <v>32634</v>
      </c>
      <c r="V1944" t="s">
        <v>32816</v>
      </c>
      <c r="X1944">
        <v>1</v>
      </c>
      <c r="AA1944">
        <v>7.5</v>
      </c>
      <c r="AB1944">
        <v>25</v>
      </c>
      <c r="AC1944">
        <v>1</v>
      </c>
      <c r="AD1944" t="str">
        <f t="shared" si="311"/>
        <v/>
      </c>
      <c r="AE1944" t="str">
        <f t="shared" si="304"/>
        <v/>
      </c>
      <c r="AF1944" t="str">
        <f t="shared" si="306"/>
        <v/>
      </c>
      <c r="AG1944">
        <f t="shared" si="308"/>
        <v>1</v>
      </c>
      <c r="AH1944">
        <f t="shared" si="309"/>
        <v>2.8</v>
      </c>
      <c r="AI1944">
        <v>0.14499999999999999</v>
      </c>
      <c r="AJ1944">
        <f t="shared" si="307"/>
        <v>0.40599999999999997</v>
      </c>
      <c r="AK1944" t="str">
        <f t="shared" si="310"/>
        <v/>
      </c>
      <c r="AL1944" t="str">
        <f t="shared" si="305"/>
        <v/>
      </c>
    </row>
    <row r="1945" spans="1:38" x14ac:dyDescent="0.2">
      <c r="A1945" t="s">
        <v>184</v>
      </c>
      <c r="B1945" t="s">
        <v>133</v>
      </c>
      <c r="C1945" t="s">
        <v>185</v>
      </c>
      <c r="D1945" s="1">
        <v>34565</v>
      </c>
      <c r="E1945" s="1">
        <v>43456</v>
      </c>
      <c r="F1945" t="s">
        <v>19</v>
      </c>
      <c r="I1945">
        <v>100</v>
      </c>
      <c r="J1945">
        <v>0</v>
      </c>
      <c r="K1945">
        <v>0</v>
      </c>
      <c r="L1945">
        <v>1740</v>
      </c>
      <c r="M1945">
        <v>1740</v>
      </c>
      <c r="N1945" t="s">
        <v>20</v>
      </c>
      <c r="O1945" t="s">
        <v>186</v>
      </c>
      <c r="P1945" t="s">
        <v>28</v>
      </c>
      <c r="S1945" t="s">
        <v>32628</v>
      </c>
      <c r="T1945" t="s">
        <v>34349</v>
      </c>
      <c r="U1945" t="s">
        <v>32634</v>
      </c>
      <c r="V1945" t="s">
        <v>32816</v>
      </c>
      <c r="X1945">
        <v>1.5</v>
      </c>
      <c r="AA1945">
        <v>8.5</v>
      </c>
      <c r="AB1945">
        <v>25</v>
      </c>
      <c r="AC1945">
        <v>1</v>
      </c>
      <c r="AD1945" t="str">
        <f t="shared" si="311"/>
        <v/>
      </c>
      <c r="AE1945" t="str">
        <f t="shared" si="304"/>
        <v/>
      </c>
      <c r="AF1945" t="str">
        <f t="shared" si="306"/>
        <v/>
      </c>
      <c r="AG1945">
        <f t="shared" si="308"/>
        <v>1</v>
      </c>
      <c r="AH1945">
        <f t="shared" si="309"/>
        <v>2.8</v>
      </c>
      <c r="AI1945">
        <v>0.14499999999999999</v>
      </c>
      <c r="AJ1945">
        <f t="shared" si="307"/>
        <v>0.40599999999999997</v>
      </c>
      <c r="AK1945" t="str">
        <f t="shared" si="310"/>
        <v/>
      </c>
      <c r="AL1945" t="str">
        <f t="shared" si="305"/>
        <v/>
      </c>
    </row>
    <row r="1946" spans="1:38" x14ac:dyDescent="0.2">
      <c r="A1946" t="s">
        <v>608</v>
      </c>
      <c r="B1946" t="s">
        <v>133</v>
      </c>
      <c r="C1946" t="s">
        <v>609</v>
      </c>
      <c r="D1946" s="1">
        <v>34852</v>
      </c>
      <c r="E1946" s="1">
        <v>44546</v>
      </c>
      <c r="F1946" t="s">
        <v>19</v>
      </c>
      <c r="I1946">
        <v>100</v>
      </c>
      <c r="J1946">
        <v>0</v>
      </c>
      <c r="K1946">
        <v>0</v>
      </c>
      <c r="L1946">
        <v>1680</v>
      </c>
      <c r="M1946">
        <v>1680</v>
      </c>
      <c r="N1946" t="s">
        <v>20</v>
      </c>
      <c r="O1946" t="s">
        <v>610</v>
      </c>
      <c r="P1946" t="s">
        <v>28</v>
      </c>
      <c r="S1946" t="s">
        <v>32627</v>
      </c>
      <c r="T1946" t="s">
        <v>34363</v>
      </c>
      <c r="U1946" t="s">
        <v>32634</v>
      </c>
      <c r="V1946" t="s">
        <v>32816</v>
      </c>
      <c r="X1946">
        <v>1</v>
      </c>
      <c r="AA1946">
        <v>7.5</v>
      </c>
      <c r="AB1946">
        <v>30</v>
      </c>
      <c r="AC1946">
        <v>1</v>
      </c>
      <c r="AD1946" t="str">
        <f t="shared" si="311"/>
        <v/>
      </c>
      <c r="AE1946" t="str">
        <f t="shared" ref="AE1946:AE2009" si="312">IF((S1946="tühi")*(AC1946&lt;&gt;""),AC1946,"")</f>
        <v/>
      </c>
      <c r="AF1946" t="str">
        <f t="shared" si="306"/>
        <v/>
      </c>
      <c r="AG1946">
        <f t="shared" si="308"/>
        <v>1</v>
      </c>
      <c r="AH1946">
        <f t="shared" si="309"/>
        <v>2.8</v>
      </c>
      <c r="AI1946">
        <v>0.14499999999999999</v>
      </c>
      <c r="AJ1946">
        <f t="shared" si="307"/>
        <v>0.40599999999999997</v>
      </c>
      <c r="AK1946" t="str">
        <f t="shared" si="310"/>
        <v/>
      </c>
      <c r="AL1946" t="str">
        <f t="shared" si="305"/>
        <v/>
      </c>
    </row>
    <row r="1947" spans="1:38" x14ac:dyDescent="0.2">
      <c r="A1947" t="s">
        <v>178</v>
      </c>
      <c r="B1947" t="s">
        <v>133</v>
      </c>
      <c r="C1947" t="s">
        <v>179</v>
      </c>
      <c r="D1947" s="1">
        <v>34565</v>
      </c>
      <c r="E1947" s="1">
        <v>43456</v>
      </c>
      <c r="F1947" t="s">
        <v>19</v>
      </c>
      <c r="I1947">
        <v>100</v>
      </c>
      <c r="J1947">
        <v>0</v>
      </c>
      <c r="K1947">
        <v>0</v>
      </c>
      <c r="L1947">
        <v>1741</v>
      </c>
      <c r="M1947">
        <v>1741</v>
      </c>
      <c r="N1947" t="s">
        <v>20</v>
      </c>
      <c r="O1947" t="s">
        <v>180</v>
      </c>
      <c r="P1947" t="s">
        <v>28</v>
      </c>
      <c r="S1947" t="s">
        <v>33797</v>
      </c>
      <c r="T1947" t="s">
        <v>34357</v>
      </c>
      <c r="U1947" t="s">
        <v>32634</v>
      </c>
      <c r="V1947" t="s">
        <v>32816</v>
      </c>
      <c r="X1947">
        <v>1.5</v>
      </c>
      <c r="AA1947">
        <v>8.5</v>
      </c>
      <c r="AB1947">
        <v>25</v>
      </c>
      <c r="AC1947">
        <v>1</v>
      </c>
      <c r="AD1947" t="str">
        <f t="shared" si="311"/>
        <v/>
      </c>
      <c r="AE1947" t="str">
        <f t="shared" si="312"/>
        <v/>
      </c>
      <c r="AF1947" t="str">
        <f t="shared" si="306"/>
        <v/>
      </c>
      <c r="AG1947">
        <f t="shared" si="308"/>
        <v>1</v>
      </c>
      <c r="AH1947">
        <f t="shared" si="309"/>
        <v>2.8</v>
      </c>
      <c r="AI1947">
        <v>0.14499999999999999</v>
      </c>
      <c r="AJ1947">
        <f t="shared" si="307"/>
        <v>0.40599999999999997</v>
      </c>
      <c r="AK1947" t="str">
        <f t="shared" si="310"/>
        <v/>
      </c>
      <c r="AL1947" t="str">
        <f t="shared" si="305"/>
        <v/>
      </c>
    </row>
    <row r="1948" spans="1:38" x14ac:dyDescent="0.2">
      <c r="A1948" t="s">
        <v>605</v>
      </c>
      <c r="B1948" t="s">
        <v>133</v>
      </c>
      <c r="C1948" t="s">
        <v>606</v>
      </c>
      <c r="D1948" s="1">
        <v>34927</v>
      </c>
      <c r="E1948" s="1">
        <v>43456</v>
      </c>
      <c r="F1948" t="s">
        <v>19</v>
      </c>
      <c r="I1948">
        <v>100</v>
      </c>
      <c r="J1948">
        <v>0</v>
      </c>
      <c r="K1948">
        <v>0</v>
      </c>
      <c r="L1948">
        <v>1680</v>
      </c>
      <c r="M1948">
        <v>1680</v>
      </c>
      <c r="N1948" t="s">
        <v>20</v>
      </c>
      <c r="O1948" t="s">
        <v>607</v>
      </c>
      <c r="P1948" t="s">
        <v>28</v>
      </c>
      <c r="S1948" t="s">
        <v>33797</v>
      </c>
      <c r="T1948" t="s">
        <v>34357</v>
      </c>
      <c r="U1948" t="s">
        <v>32634</v>
      </c>
      <c r="V1948" t="s">
        <v>32816</v>
      </c>
      <c r="X1948">
        <v>1</v>
      </c>
      <c r="AA1948">
        <v>7.5</v>
      </c>
      <c r="AB1948">
        <v>30</v>
      </c>
      <c r="AC1948">
        <v>1</v>
      </c>
      <c r="AD1948" t="str">
        <f t="shared" si="311"/>
        <v/>
      </c>
      <c r="AE1948" t="str">
        <f t="shared" si="312"/>
        <v/>
      </c>
      <c r="AF1948" t="str">
        <f t="shared" si="306"/>
        <v/>
      </c>
      <c r="AG1948">
        <f t="shared" si="308"/>
        <v>1</v>
      </c>
      <c r="AH1948">
        <f t="shared" si="309"/>
        <v>2.8</v>
      </c>
      <c r="AI1948">
        <v>0.14499999999999999</v>
      </c>
      <c r="AJ1948">
        <f t="shared" si="307"/>
        <v>0.40599999999999997</v>
      </c>
      <c r="AK1948" t="str">
        <f t="shared" si="310"/>
        <v/>
      </c>
      <c r="AL1948" t="str">
        <f t="shared" si="305"/>
        <v/>
      </c>
    </row>
    <row r="1949" spans="1:38" x14ac:dyDescent="0.2">
      <c r="A1949" t="s">
        <v>240</v>
      </c>
      <c r="B1949" t="s">
        <v>133</v>
      </c>
      <c r="C1949" t="s">
        <v>241</v>
      </c>
      <c r="D1949" s="1">
        <v>34597</v>
      </c>
      <c r="E1949" s="1">
        <v>43456</v>
      </c>
      <c r="F1949" t="s">
        <v>19</v>
      </c>
      <c r="I1949">
        <v>100</v>
      </c>
      <c r="J1949">
        <v>0</v>
      </c>
      <c r="K1949">
        <v>0</v>
      </c>
      <c r="L1949">
        <v>1740</v>
      </c>
      <c r="M1949">
        <v>1740</v>
      </c>
      <c r="N1949" t="s">
        <v>20</v>
      </c>
      <c r="O1949" t="s">
        <v>242</v>
      </c>
      <c r="P1949" t="s">
        <v>28</v>
      </c>
      <c r="S1949" t="s">
        <v>32628</v>
      </c>
      <c r="T1949" t="s">
        <v>34349</v>
      </c>
      <c r="U1949" t="s">
        <v>32634</v>
      </c>
      <c r="V1949" t="s">
        <v>32816</v>
      </c>
      <c r="X1949">
        <v>1.5</v>
      </c>
      <c r="AA1949">
        <v>8.5</v>
      </c>
      <c r="AB1949">
        <v>25</v>
      </c>
      <c r="AC1949">
        <v>1</v>
      </c>
      <c r="AD1949" t="str">
        <f t="shared" si="311"/>
        <v/>
      </c>
      <c r="AE1949" t="str">
        <f t="shared" si="312"/>
        <v/>
      </c>
      <c r="AF1949" t="str">
        <f t="shared" si="306"/>
        <v/>
      </c>
      <c r="AG1949">
        <f t="shared" si="308"/>
        <v>1</v>
      </c>
      <c r="AH1949">
        <f t="shared" si="309"/>
        <v>2.8</v>
      </c>
      <c r="AI1949">
        <v>0.14499999999999999</v>
      </c>
      <c r="AJ1949">
        <f t="shared" si="307"/>
        <v>0.40599999999999997</v>
      </c>
      <c r="AK1949" t="str">
        <f t="shared" si="310"/>
        <v/>
      </c>
      <c r="AL1949" t="str">
        <f t="shared" si="305"/>
        <v/>
      </c>
    </row>
    <row r="1950" spans="1:38" x14ac:dyDescent="0.2">
      <c r="A1950" t="s">
        <v>13416</v>
      </c>
      <c r="B1950" t="s">
        <v>133</v>
      </c>
      <c r="C1950" t="s">
        <v>13417</v>
      </c>
      <c r="D1950" s="1">
        <v>36868</v>
      </c>
      <c r="E1950" s="1">
        <v>44546</v>
      </c>
      <c r="F1950" t="s">
        <v>26</v>
      </c>
      <c r="I1950">
        <v>100</v>
      </c>
      <c r="J1950">
        <v>0</v>
      </c>
      <c r="K1950">
        <v>0</v>
      </c>
      <c r="L1950">
        <v>71515</v>
      </c>
      <c r="M1950">
        <v>71515</v>
      </c>
      <c r="N1950" t="s">
        <v>20</v>
      </c>
      <c r="O1950" t="s">
        <v>13418</v>
      </c>
      <c r="P1950" t="s">
        <v>44</v>
      </c>
      <c r="S1950" t="s">
        <v>34233</v>
      </c>
      <c r="T1950" t="s">
        <v>34233</v>
      </c>
      <c r="V1950" t="s">
        <v>32816</v>
      </c>
      <c r="AD1950" t="str">
        <f t="shared" si="311"/>
        <v/>
      </c>
      <c r="AE1950" t="str">
        <f t="shared" si="312"/>
        <v/>
      </c>
      <c r="AF1950" t="str">
        <f t="shared" si="306"/>
        <v/>
      </c>
      <c r="AG1950" t="str">
        <f t="shared" si="308"/>
        <v/>
      </c>
      <c r="AH1950" t="str">
        <f t="shared" si="309"/>
        <v/>
      </c>
      <c r="AI1950">
        <v>0.14499999999999999</v>
      </c>
      <c r="AJ1950" t="str">
        <f t="shared" si="307"/>
        <v/>
      </c>
      <c r="AK1950" t="str">
        <f t="shared" si="310"/>
        <v/>
      </c>
      <c r="AL1950" t="str">
        <f t="shared" si="305"/>
        <v/>
      </c>
    </row>
    <row r="1951" spans="1:38" x14ac:dyDescent="0.2">
      <c r="A1951" t="s">
        <v>132</v>
      </c>
      <c r="B1951" t="s">
        <v>133</v>
      </c>
      <c r="C1951" t="s">
        <v>134</v>
      </c>
      <c r="D1951" s="1">
        <v>34548</v>
      </c>
      <c r="E1951" s="1">
        <v>43456</v>
      </c>
      <c r="F1951" t="s">
        <v>19</v>
      </c>
      <c r="I1951">
        <v>100</v>
      </c>
      <c r="J1951">
        <v>0</v>
      </c>
      <c r="K1951">
        <v>0</v>
      </c>
      <c r="L1951">
        <v>1740</v>
      </c>
      <c r="M1951">
        <v>1740</v>
      </c>
      <c r="N1951" t="s">
        <v>20</v>
      </c>
      <c r="O1951" t="s">
        <v>135</v>
      </c>
      <c r="P1951" t="s">
        <v>28</v>
      </c>
      <c r="S1951" t="s">
        <v>33797</v>
      </c>
      <c r="T1951" t="s">
        <v>34357</v>
      </c>
      <c r="U1951" t="s">
        <v>32634</v>
      </c>
      <c r="V1951" t="s">
        <v>32816</v>
      </c>
      <c r="X1951">
        <v>2</v>
      </c>
      <c r="AA1951">
        <v>10</v>
      </c>
      <c r="AB1951">
        <v>20</v>
      </c>
      <c r="AC1951">
        <v>1</v>
      </c>
      <c r="AD1951" t="str">
        <f t="shared" si="311"/>
        <v/>
      </c>
      <c r="AE1951" t="str">
        <f t="shared" si="312"/>
        <v/>
      </c>
      <c r="AF1951" t="str">
        <f t="shared" si="306"/>
        <v/>
      </c>
      <c r="AG1951">
        <f t="shared" si="308"/>
        <v>1</v>
      </c>
      <c r="AH1951">
        <f t="shared" si="309"/>
        <v>2.8</v>
      </c>
      <c r="AI1951">
        <v>0.14499999999999999</v>
      </c>
      <c r="AJ1951">
        <f t="shared" si="307"/>
        <v>0.40599999999999997</v>
      </c>
      <c r="AK1951" t="str">
        <f t="shared" si="310"/>
        <v/>
      </c>
      <c r="AL1951" t="str">
        <f t="shared" ref="AL1951:AL2014" si="313">IF(COUNTBLANK(AK1951),"",AK1951*AI1951)</f>
        <v/>
      </c>
    </row>
    <row r="1952" spans="1:38" x14ac:dyDescent="0.2">
      <c r="A1952" t="s">
        <v>387</v>
      </c>
      <c r="B1952" t="s">
        <v>133</v>
      </c>
      <c r="C1952" t="s">
        <v>388</v>
      </c>
      <c r="D1952" s="1">
        <v>34597</v>
      </c>
      <c r="E1952" s="1">
        <v>43456</v>
      </c>
      <c r="F1952" t="s">
        <v>19</v>
      </c>
      <c r="I1952">
        <v>100</v>
      </c>
      <c r="J1952">
        <v>0</v>
      </c>
      <c r="K1952">
        <v>0</v>
      </c>
      <c r="L1952">
        <v>1741</v>
      </c>
      <c r="M1952">
        <v>1741</v>
      </c>
      <c r="N1952" t="s">
        <v>20</v>
      </c>
      <c r="O1952" t="s">
        <v>389</v>
      </c>
      <c r="P1952" t="s">
        <v>28</v>
      </c>
      <c r="S1952" t="s">
        <v>32628</v>
      </c>
      <c r="T1952" t="s">
        <v>34355</v>
      </c>
      <c r="U1952" t="s">
        <v>32634</v>
      </c>
      <c r="V1952" t="s">
        <v>32816</v>
      </c>
      <c r="X1952">
        <v>2</v>
      </c>
      <c r="AA1952">
        <v>10</v>
      </c>
      <c r="AB1952">
        <v>20</v>
      </c>
      <c r="AC1952">
        <v>1</v>
      </c>
      <c r="AD1952" t="str">
        <f t="shared" si="311"/>
        <v/>
      </c>
      <c r="AE1952" t="str">
        <f t="shared" si="312"/>
        <v/>
      </c>
      <c r="AF1952" t="str">
        <f t="shared" si="306"/>
        <v/>
      </c>
      <c r="AG1952">
        <f t="shared" si="308"/>
        <v>1</v>
      </c>
      <c r="AH1952">
        <f t="shared" si="309"/>
        <v>2.8</v>
      </c>
      <c r="AI1952">
        <v>0.14499999999999999</v>
      </c>
      <c r="AJ1952">
        <f t="shared" si="307"/>
        <v>0.40599999999999997</v>
      </c>
      <c r="AK1952" t="str">
        <f t="shared" si="310"/>
        <v/>
      </c>
      <c r="AL1952" t="str">
        <f t="shared" si="313"/>
        <v/>
      </c>
    </row>
    <row r="1953" spans="1:38" x14ac:dyDescent="0.2">
      <c r="A1953" t="s">
        <v>181</v>
      </c>
      <c r="B1953" t="s">
        <v>133</v>
      </c>
      <c r="C1953" t="s">
        <v>182</v>
      </c>
      <c r="D1953" s="1">
        <v>34565</v>
      </c>
      <c r="E1953" s="1">
        <v>43456</v>
      </c>
      <c r="F1953" t="s">
        <v>19</v>
      </c>
      <c r="I1953">
        <v>100</v>
      </c>
      <c r="J1953">
        <v>0</v>
      </c>
      <c r="K1953">
        <v>0</v>
      </c>
      <c r="L1953">
        <v>1740</v>
      </c>
      <c r="M1953">
        <v>1740</v>
      </c>
      <c r="N1953" t="s">
        <v>20</v>
      </c>
      <c r="O1953" t="s">
        <v>183</v>
      </c>
      <c r="P1953" t="s">
        <v>28</v>
      </c>
      <c r="S1953" t="s">
        <v>32628</v>
      </c>
      <c r="T1953" t="s">
        <v>34357</v>
      </c>
      <c r="U1953" t="s">
        <v>32634</v>
      </c>
      <c r="V1953" t="s">
        <v>32816</v>
      </c>
      <c r="X1953">
        <v>2</v>
      </c>
      <c r="AA1953">
        <v>10</v>
      </c>
      <c r="AB1953">
        <v>20</v>
      </c>
      <c r="AC1953">
        <v>1</v>
      </c>
      <c r="AD1953" t="str">
        <f t="shared" si="311"/>
        <v/>
      </c>
      <c r="AE1953" t="str">
        <f t="shared" si="312"/>
        <v/>
      </c>
      <c r="AF1953" t="str">
        <f t="shared" ref="AF1953:AF2016" si="314">IF((S1953&lt;&gt;"tühi")*(F1953&lt;&gt;"Elamumaa")*(G1953&lt;&gt;"Elamumaa")*(H1953&lt;&gt;"Elamumaa"),IF(Z1953=0,"",Z1953),"")</f>
        <v/>
      </c>
      <c r="AG1953">
        <f t="shared" si="308"/>
        <v>1</v>
      </c>
      <c r="AH1953">
        <f t="shared" si="309"/>
        <v>2.8</v>
      </c>
      <c r="AI1953">
        <v>0.14499999999999999</v>
      </c>
      <c r="AJ1953">
        <f t="shared" si="307"/>
        <v>0.40599999999999997</v>
      </c>
      <c r="AK1953" t="str">
        <f t="shared" si="310"/>
        <v/>
      </c>
      <c r="AL1953" t="str">
        <f t="shared" si="313"/>
        <v/>
      </c>
    </row>
    <row r="1954" spans="1:38" x14ac:dyDescent="0.2">
      <c r="A1954" t="s">
        <v>946</v>
      </c>
      <c r="B1954" t="s">
        <v>133</v>
      </c>
      <c r="C1954" t="s">
        <v>947</v>
      </c>
      <c r="D1954" s="1">
        <v>34927</v>
      </c>
      <c r="E1954" s="1">
        <v>43582</v>
      </c>
      <c r="F1954" t="s">
        <v>19</v>
      </c>
      <c r="I1954">
        <v>100</v>
      </c>
      <c r="J1954">
        <v>0</v>
      </c>
      <c r="K1954">
        <v>0</v>
      </c>
      <c r="L1954">
        <v>1190</v>
      </c>
      <c r="M1954">
        <v>1190</v>
      </c>
      <c r="N1954" t="s">
        <v>20</v>
      </c>
      <c r="O1954" t="s">
        <v>948</v>
      </c>
      <c r="P1954" t="s">
        <v>28</v>
      </c>
      <c r="S1954" t="s">
        <v>32628</v>
      </c>
      <c r="T1954" t="s">
        <v>34357</v>
      </c>
      <c r="U1954" t="s">
        <v>32634</v>
      </c>
      <c r="V1954" t="s">
        <v>32821</v>
      </c>
      <c r="X1954">
        <v>2</v>
      </c>
      <c r="Y1954" t="s">
        <v>32661</v>
      </c>
      <c r="AA1954">
        <v>10</v>
      </c>
      <c r="AB1954">
        <v>40</v>
      </c>
      <c r="AC1954">
        <v>1</v>
      </c>
      <c r="AD1954" t="str">
        <f t="shared" si="311"/>
        <v/>
      </c>
      <c r="AE1954" t="str">
        <f t="shared" si="312"/>
        <v/>
      </c>
      <c r="AF1954" t="str">
        <f t="shared" si="314"/>
        <v/>
      </c>
      <c r="AG1954">
        <f t="shared" si="308"/>
        <v>1</v>
      </c>
      <c r="AH1954">
        <f t="shared" si="309"/>
        <v>2.8</v>
      </c>
      <c r="AI1954">
        <v>0.14499999999999999</v>
      </c>
      <c r="AJ1954">
        <f t="shared" si="307"/>
        <v>0.40599999999999997</v>
      </c>
      <c r="AK1954" t="str">
        <f t="shared" si="310"/>
        <v/>
      </c>
      <c r="AL1954" t="str">
        <f t="shared" si="313"/>
        <v/>
      </c>
    </row>
    <row r="1955" spans="1:38" x14ac:dyDescent="0.2">
      <c r="A1955" t="s">
        <v>1428</v>
      </c>
      <c r="B1955" t="s">
        <v>133</v>
      </c>
      <c r="C1955" t="s">
        <v>1429</v>
      </c>
      <c r="D1955" s="1">
        <v>35536</v>
      </c>
      <c r="E1955" s="1">
        <v>43456</v>
      </c>
      <c r="F1955" t="s">
        <v>19</v>
      </c>
      <c r="I1955">
        <v>100</v>
      </c>
      <c r="J1955">
        <v>0</v>
      </c>
      <c r="K1955">
        <v>0</v>
      </c>
      <c r="L1955">
        <v>1190</v>
      </c>
      <c r="M1955">
        <v>1190</v>
      </c>
      <c r="N1955" t="s">
        <v>20</v>
      </c>
      <c r="O1955" t="s">
        <v>1430</v>
      </c>
      <c r="P1955" t="s">
        <v>28</v>
      </c>
      <c r="S1955" t="s">
        <v>32628</v>
      </c>
      <c r="T1955" t="s">
        <v>34357</v>
      </c>
      <c r="U1955" t="s">
        <v>32634</v>
      </c>
      <c r="V1955" t="s">
        <v>32821</v>
      </c>
      <c r="X1955">
        <v>2</v>
      </c>
      <c r="Y1955" t="s">
        <v>32661</v>
      </c>
      <c r="AA1955">
        <v>10</v>
      </c>
      <c r="AB1955">
        <v>40</v>
      </c>
      <c r="AC1955">
        <v>1</v>
      </c>
      <c r="AD1955" t="str">
        <f t="shared" si="311"/>
        <v/>
      </c>
      <c r="AE1955" t="str">
        <f t="shared" si="312"/>
        <v/>
      </c>
      <c r="AF1955" t="str">
        <f t="shared" si="314"/>
        <v/>
      </c>
      <c r="AG1955">
        <f t="shared" si="308"/>
        <v>1</v>
      </c>
      <c r="AH1955">
        <f t="shared" si="309"/>
        <v>2.8</v>
      </c>
      <c r="AI1955">
        <v>0.14499999999999999</v>
      </c>
      <c r="AJ1955">
        <f t="shared" si="307"/>
        <v>0.40599999999999997</v>
      </c>
      <c r="AK1955" t="str">
        <f t="shared" si="310"/>
        <v/>
      </c>
      <c r="AL1955" t="str">
        <f t="shared" si="313"/>
        <v/>
      </c>
    </row>
    <row r="1956" spans="1:38" x14ac:dyDescent="0.2">
      <c r="A1956" t="s">
        <v>1431</v>
      </c>
      <c r="B1956" t="s">
        <v>133</v>
      </c>
      <c r="C1956" t="s">
        <v>1432</v>
      </c>
      <c r="D1956" s="1">
        <v>35536</v>
      </c>
      <c r="E1956" s="1">
        <v>43456</v>
      </c>
      <c r="F1956" t="s">
        <v>19</v>
      </c>
      <c r="I1956">
        <v>100</v>
      </c>
      <c r="J1956">
        <v>0</v>
      </c>
      <c r="K1956">
        <v>0</v>
      </c>
      <c r="L1956">
        <v>1191</v>
      </c>
      <c r="M1956">
        <v>1191</v>
      </c>
      <c r="N1956" t="s">
        <v>20</v>
      </c>
      <c r="O1956" t="s">
        <v>1433</v>
      </c>
      <c r="P1956" t="s">
        <v>28</v>
      </c>
      <c r="S1956" t="s">
        <v>32628</v>
      </c>
      <c r="T1956" t="s">
        <v>34349</v>
      </c>
      <c r="U1956" t="s">
        <v>32634</v>
      </c>
      <c r="V1956" t="s">
        <v>32821</v>
      </c>
      <c r="X1956">
        <v>2</v>
      </c>
      <c r="Y1956" t="s">
        <v>32661</v>
      </c>
      <c r="AA1956">
        <v>10</v>
      </c>
      <c r="AB1956">
        <v>40</v>
      </c>
      <c r="AC1956">
        <v>1</v>
      </c>
      <c r="AD1956" t="str">
        <f t="shared" si="311"/>
        <v/>
      </c>
      <c r="AE1956" t="str">
        <f t="shared" si="312"/>
        <v/>
      </c>
      <c r="AF1956" t="str">
        <f t="shared" si="314"/>
        <v/>
      </c>
      <c r="AG1956">
        <f t="shared" si="308"/>
        <v>1</v>
      </c>
      <c r="AH1956">
        <f t="shared" si="309"/>
        <v>2.8</v>
      </c>
      <c r="AI1956">
        <v>0.14499999999999999</v>
      </c>
      <c r="AJ1956">
        <f t="shared" si="307"/>
        <v>0.40599999999999997</v>
      </c>
      <c r="AK1956" t="str">
        <f t="shared" si="310"/>
        <v/>
      </c>
      <c r="AL1956" t="str">
        <f t="shared" si="313"/>
        <v/>
      </c>
    </row>
    <row r="1957" spans="1:38" x14ac:dyDescent="0.2">
      <c r="A1957" t="s">
        <v>611</v>
      </c>
      <c r="B1957" t="s">
        <v>133</v>
      </c>
      <c r="C1957" t="s">
        <v>612</v>
      </c>
      <c r="D1957" s="1">
        <v>34963</v>
      </c>
      <c r="E1957" s="1">
        <v>43582</v>
      </c>
      <c r="F1957" t="s">
        <v>19</v>
      </c>
      <c r="I1957">
        <v>100</v>
      </c>
      <c r="J1957">
        <v>0</v>
      </c>
      <c r="K1957">
        <v>0</v>
      </c>
      <c r="L1957">
        <v>1190</v>
      </c>
      <c r="M1957">
        <v>1190</v>
      </c>
      <c r="N1957" t="s">
        <v>20</v>
      </c>
      <c r="O1957" t="s">
        <v>613</v>
      </c>
      <c r="P1957" t="s">
        <v>28</v>
      </c>
      <c r="S1957" t="s">
        <v>32628</v>
      </c>
      <c r="T1957" t="s">
        <v>34357</v>
      </c>
      <c r="U1957" t="s">
        <v>32634</v>
      </c>
      <c r="V1957" t="s">
        <v>32821</v>
      </c>
      <c r="X1957">
        <v>2</v>
      </c>
      <c r="Y1957" t="s">
        <v>32661</v>
      </c>
      <c r="AA1957">
        <v>10</v>
      </c>
      <c r="AB1957">
        <v>40</v>
      </c>
      <c r="AC1957">
        <v>1</v>
      </c>
      <c r="AD1957" t="str">
        <f t="shared" si="311"/>
        <v/>
      </c>
      <c r="AE1957" t="str">
        <f t="shared" si="312"/>
        <v/>
      </c>
      <c r="AF1957" t="str">
        <f t="shared" si="314"/>
        <v/>
      </c>
      <c r="AG1957">
        <f t="shared" si="308"/>
        <v>1</v>
      </c>
      <c r="AH1957">
        <f t="shared" si="309"/>
        <v>2.8</v>
      </c>
      <c r="AI1957">
        <v>0.14499999999999999</v>
      </c>
      <c r="AJ1957">
        <f t="shared" si="307"/>
        <v>0.40599999999999997</v>
      </c>
      <c r="AK1957" t="str">
        <f t="shared" si="310"/>
        <v/>
      </c>
      <c r="AL1957" t="str">
        <f t="shared" si="313"/>
        <v/>
      </c>
    </row>
    <row r="1958" spans="1:38" x14ac:dyDescent="0.2">
      <c r="A1958" t="s">
        <v>414</v>
      </c>
      <c r="B1958" t="s">
        <v>133</v>
      </c>
      <c r="C1958" t="s">
        <v>415</v>
      </c>
      <c r="D1958" s="1">
        <v>34677</v>
      </c>
      <c r="E1958" s="1">
        <v>43456</v>
      </c>
      <c r="F1958" t="s">
        <v>19</v>
      </c>
      <c r="I1958">
        <v>100</v>
      </c>
      <c r="J1958">
        <v>0</v>
      </c>
      <c r="K1958">
        <v>0</v>
      </c>
      <c r="L1958">
        <v>1740</v>
      </c>
      <c r="M1958">
        <v>1740</v>
      </c>
      <c r="N1958" t="s">
        <v>20</v>
      </c>
      <c r="O1958" t="s">
        <v>416</v>
      </c>
      <c r="P1958" t="s">
        <v>28</v>
      </c>
      <c r="S1958" t="s">
        <v>33797</v>
      </c>
      <c r="T1958" t="s">
        <v>34366</v>
      </c>
      <c r="U1958" t="s">
        <v>32634</v>
      </c>
      <c r="V1958" t="s">
        <v>32816</v>
      </c>
      <c r="X1958">
        <v>2</v>
      </c>
      <c r="AA1958">
        <v>10</v>
      </c>
      <c r="AB1958">
        <v>20</v>
      </c>
      <c r="AC1958">
        <v>1</v>
      </c>
      <c r="AD1958" t="str">
        <f t="shared" si="311"/>
        <v/>
      </c>
      <c r="AE1958" t="str">
        <f t="shared" si="312"/>
        <v/>
      </c>
      <c r="AF1958" t="str">
        <f t="shared" si="314"/>
        <v/>
      </c>
      <c r="AG1958">
        <f t="shared" si="308"/>
        <v>1</v>
      </c>
      <c r="AH1958">
        <f t="shared" si="309"/>
        <v>2.8</v>
      </c>
      <c r="AI1958">
        <v>0.14499999999999999</v>
      </c>
      <c r="AJ1958">
        <f t="shared" si="307"/>
        <v>0.40599999999999997</v>
      </c>
      <c r="AK1958" t="str">
        <f t="shared" si="310"/>
        <v/>
      </c>
      <c r="AL1958" t="str">
        <f t="shared" si="313"/>
        <v/>
      </c>
    </row>
    <row r="1959" spans="1:38" x14ac:dyDescent="0.2">
      <c r="A1959" t="s">
        <v>584</v>
      </c>
      <c r="B1959" t="s">
        <v>133</v>
      </c>
      <c r="C1959" t="s">
        <v>585</v>
      </c>
      <c r="D1959" s="1">
        <v>34852</v>
      </c>
      <c r="E1959" s="1">
        <v>43456</v>
      </c>
      <c r="F1959" t="s">
        <v>19</v>
      </c>
      <c r="I1959">
        <v>100</v>
      </c>
      <c r="J1959">
        <v>0</v>
      </c>
      <c r="K1959">
        <v>0</v>
      </c>
      <c r="L1959">
        <v>1741</v>
      </c>
      <c r="M1959">
        <v>1741</v>
      </c>
      <c r="N1959" t="s">
        <v>20</v>
      </c>
      <c r="O1959" t="s">
        <v>586</v>
      </c>
      <c r="P1959" t="s">
        <v>28</v>
      </c>
      <c r="S1959" t="s">
        <v>32628</v>
      </c>
      <c r="T1959" t="s">
        <v>34357</v>
      </c>
      <c r="U1959" t="s">
        <v>32634</v>
      </c>
      <c r="V1959" t="s">
        <v>32816</v>
      </c>
      <c r="X1959">
        <v>2</v>
      </c>
      <c r="AA1959">
        <v>10</v>
      </c>
      <c r="AB1959">
        <v>20</v>
      </c>
      <c r="AC1959">
        <v>1</v>
      </c>
      <c r="AD1959" t="str">
        <f t="shared" si="311"/>
        <v/>
      </c>
      <c r="AE1959" t="str">
        <f t="shared" si="312"/>
        <v/>
      </c>
      <c r="AF1959" t="str">
        <f t="shared" si="314"/>
        <v/>
      </c>
      <c r="AG1959">
        <f t="shared" si="308"/>
        <v>1</v>
      </c>
      <c r="AH1959">
        <f t="shared" si="309"/>
        <v>2.8</v>
      </c>
      <c r="AI1959">
        <v>0.14499999999999999</v>
      </c>
      <c r="AJ1959">
        <f t="shared" si="307"/>
        <v>0.40599999999999997</v>
      </c>
      <c r="AK1959" t="str">
        <f t="shared" si="310"/>
        <v/>
      </c>
      <c r="AL1959" t="str">
        <f t="shared" si="313"/>
        <v/>
      </c>
    </row>
    <row r="1960" spans="1:38" x14ac:dyDescent="0.2">
      <c r="A1960" t="s">
        <v>506</v>
      </c>
      <c r="B1960" t="s">
        <v>133</v>
      </c>
      <c r="C1960" t="s">
        <v>507</v>
      </c>
      <c r="D1960" s="1">
        <v>34764</v>
      </c>
      <c r="E1960" s="1">
        <v>43456</v>
      </c>
      <c r="F1960" t="s">
        <v>19</v>
      </c>
      <c r="I1960">
        <v>100</v>
      </c>
      <c r="J1960">
        <v>0</v>
      </c>
      <c r="K1960">
        <v>0</v>
      </c>
      <c r="L1960">
        <v>1741</v>
      </c>
      <c r="M1960">
        <v>1741</v>
      </c>
      <c r="N1960" t="s">
        <v>20</v>
      </c>
      <c r="O1960" t="s">
        <v>508</v>
      </c>
      <c r="P1960" t="s">
        <v>28</v>
      </c>
      <c r="S1960" t="s">
        <v>33797</v>
      </c>
      <c r="T1960" t="s">
        <v>34356</v>
      </c>
      <c r="U1960" t="s">
        <v>32634</v>
      </c>
      <c r="V1960" t="s">
        <v>32816</v>
      </c>
      <c r="X1960">
        <v>2</v>
      </c>
      <c r="AA1960">
        <v>10</v>
      </c>
      <c r="AB1960">
        <v>20</v>
      </c>
      <c r="AC1960">
        <v>1</v>
      </c>
      <c r="AD1960" t="str">
        <f t="shared" si="311"/>
        <v/>
      </c>
      <c r="AE1960" t="str">
        <f t="shared" si="312"/>
        <v/>
      </c>
      <c r="AF1960" t="str">
        <f t="shared" si="314"/>
        <v/>
      </c>
      <c r="AG1960">
        <f t="shared" si="308"/>
        <v>1</v>
      </c>
      <c r="AH1960">
        <f t="shared" si="309"/>
        <v>2.8</v>
      </c>
      <c r="AI1960">
        <v>0.14499999999999999</v>
      </c>
      <c r="AJ1960">
        <f t="shared" si="307"/>
        <v>0.40599999999999997</v>
      </c>
      <c r="AK1960" t="str">
        <f t="shared" si="310"/>
        <v/>
      </c>
      <c r="AL1960" t="str">
        <f t="shared" si="313"/>
        <v/>
      </c>
    </row>
    <row r="1961" spans="1:38" x14ac:dyDescent="0.2">
      <c r="A1961" t="s">
        <v>581</v>
      </c>
      <c r="B1961" t="s">
        <v>133</v>
      </c>
      <c r="C1961" t="s">
        <v>582</v>
      </c>
      <c r="D1961" s="1">
        <v>34927</v>
      </c>
      <c r="E1961" s="1">
        <v>43456</v>
      </c>
      <c r="F1961" t="s">
        <v>19</v>
      </c>
      <c r="I1961">
        <v>100</v>
      </c>
      <c r="J1961">
        <v>0</v>
      </c>
      <c r="K1961">
        <v>0</v>
      </c>
      <c r="L1961">
        <v>1740</v>
      </c>
      <c r="M1961">
        <v>1740</v>
      </c>
      <c r="N1961" t="s">
        <v>20</v>
      </c>
      <c r="O1961" t="s">
        <v>583</v>
      </c>
      <c r="P1961" t="s">
        <v>28</v>
      </c>
      <c r="S1961" t="s">
        <v>32628</v>
      </c>
      <c r="T1961" t="s">
        <v>34357</v>
      </c>
      <c r="U1961" t="s">
        <v>32634</v>
      </c>
      <c r="V1961" t="s">
        <v>32816</v>
      </c>
      <c r="X1961">
        <v>2</v>
      </c>
      <c r="AA1961">
        <v>10</v>
      </c>
      <c r="AB1961">
        <v>20</v>
      </c>
      <c r="AC1961">
        <v>1</v>
      </c>
      <c r="AD1961" t="str">
        <f t="shared" si="311"/>
        <v/>
      </c>
      <c r="AE1961" t="str">
        <f t="shared" si="312"/>
        <v/>
      </c>
      <c r="AF1961" t="str">
        <f t="shared" si="314"/>
        <v/>
      </c>
      <c r="AG1961">
        <f t="shared" si="308"/>
        <v>1</v>
      </c>
      <c r="AH1961">
        <f t="shared" si="309"/>
        <v>2.8</v>
      </c>
      <c r="AI1961">
        <v>0.14499999999999999</v>
      </c>
      <c r="AJ1961">
        <f t="shared" si="307"/>
        <v>0.40599999999999997</v>
      </c>
      <c r="AK1961" t="str">
        <f t="shared" si="310"/>
        <v/>
      </c>
      <c r="AL1961" t="str">
        <f t="shared" si="313"/>
        <v/>
      </c>
    </row>
    <row r="1962" spans="1:38" x14ac:dyDescent="0.2">
      <c r="A1962" t="s">
        <v>390</v>
      </c>
      <c r="B1962" t="s">
        <v>133</v>
      </c>
      <c r="C1962" t="s">
        <v>391</v>
      </c>
      <c r="D1962" s="1">
        <v>34597</v>
      </c>
      <c r="E1962" s="1">
        <v>43456</v>
      </c>
      <c r="F1962" t="s">
        <v>19</v>
      </c>
      <c r="I1962">
        <v>100</v>
      </c>
      <c r="J1962">
        <v>0</v>
      </c>
      <c r="K1962">
        <v>0</v>
      </c>
      <c r="L1962">
        <v>1740</v>
      </c>
      <c r="M1962">
        <v>1740</v>
      </c>
      <c r="N1962" t="s">
        <v>20</v>
      </c>
      <c r="O1962" t="s">
        <v>392</v>
      </c>
      <c r="P1962" t="s">
        <v>28</v>
      </c>
      <c r="S1962" t="s">
        <v>33942</v>
      </c>
      <c r="T1962" t="s">
        <v>34233</v>
      </c>
      <c r="U1962" t="s">
        <v>32634</v>
      </c>
      <c r="V1962" t="s">
        <v>32816</v>
      </c>
      <c r="X1962">
        <v>2</v>
      </c>
      <c r="AA1962">
        <v>10</v>
      </c>
      <c r="AB1962">
        <v>20</v>
      </c>
      <c r="AC1962">
        <v>1</v>
      </c>
      <c r="AD1962" t="str">
        <f t="shared" si="311"/>
        <v/>
      </c>
      <c r="AE1962">
        <f t="shared" si="312"/>
        <v>1</v>
      </c>
      <c r="AF1962" t="str">
        <f t="shared" si="314"/>
        <v/>
      </c>
      <c r="AG1962" t="str">
        <f t="shared" si="308"/>
        <v/>
      </c>
      <c r="AH1962" t="str">
        <f t="shared" si="309"/>
        <v/>
      </c>
      <c r="AI1962">
        <v>0.14499999999999999</v>
      </c>
      <c r="AJ1962" t="str">
        <f t="shared" ref="AJ1962:AJ2025" si="315">IF(COUNTBLANK(AH1962),"",AH1962*AI1962)</f>
        <v/>
      </c>
      <c r="AK1962">
        <f t="shared" si="310"/>
        <v>2.8</v>
      </c>
      <c r="AL1962">
        <f t="shared" si="313"/>
        <v>0.40599999999999997</v>
      </c>
    </row>
    <row r="1963" spans="1:38" x14ac:dyDescent="0.2">
      <c r="A1963" t="s">
        <v>163</v>
      </c>
      <c r="B1963" t="s">
        <v>133</v>
      </c>
      <c r="C1963" t="s">
        <v>164</v>
      </c>
      <c r="D1963" s="1">
        <v>34556</v>
      </c>
      <c r="E1963" s="1">
        <v>43456</v>
      </c>
      <c r="F1963" t="s">
        <v>19</v>
      </c>
      <c r="I1963">
        <v>100</v>
      </c>
      <c r="J1963">
        <v>0</v>
      </c>
      <c r="K1963">
        <v>0</v>
      </c>
      <c r="L1963">
        <v>1740</v>
      </c>
      <c r="M1963">
        <v>1740</v>
      </c>
      <c r="N1963" t="s">
        <v>20</v>
      </c>
      <c r="O1963" t="s">
        <v>165</v>
      </c>
      <c r="P1963" t="s">
        <v>28</v>
      </c>
      <c r="S1963" t="s">
        <v>32628</v>
      </c>
      <c r="T1963" t="s">
        <v>34357</v>
      </c>
      <c r="U1963" t="s">
        <v>32634</v>
      </c>
      <c r="V1963" t="s">
        <v>32816</v>
      </c>
      <c r="X1963">
        <v>2</v>
      </c>
      <c r="AA1963">
        <v>10</v>
      </c>
      <c r="AB1963">
        <v>20</v>
      </c>
      <c r="AC1963">
        <v>1</v>
      </c>
      <c r="AD1963" t="str">
        <f t="shared" si="311"/>
        <v/>
      </c>
      <c r="AE1963" t="str">
        <f t="shared" si="312"/>
        <v/>
      </c>
      <c r="AF1963" t="str">
        <f t="shared" si="314"/>
        <v/>
      </c>
      <c r="AG1963">
        <f t="shared" si="308"/>
        <v>1</v>
      </c>
      <c r="AH1963">
        <f t="shared" si="309"/>
        <v>2.8</v>
      </c>
      <c r="AI1963">
        <v>0.14499999999999999</v>
      </c>
      <c r="AJ1963">
        <f t="shared" si="315"/>
        <v>0.40599999999999997</v>
      </c>
      <c r="AK1963" t="str">
        <f t="shared" si="310"/>
        <v/>
      </c>
      <c r="AL1963" t="str">
        <f t="shared" si="313"/>
        <v/>
      </c>
    </row>
    <row r="1964" spans="1:38" x14ac:dyDescent="0.2">
      <c r="A1964" t="s">
        <v>255</v>
      </c>
      <c r="B1964" t="s">
        <v>133</v>
      </c>
      <c r="C1964" t="s">
        <v>256</v>
      </c>
      <c r="D1964" s="1">
        <v>34617</v>
      </c>
      <c r="E1964" s="1">
        <v>43456</v>
      </c>
      <c r="F1964" t="s">
        <v>19</v>
      </c>
      <c r="I1964">
        <v>100</v>
      </c>
      <c r="J1964">
        <v>0</v>
      </c>
      <c r="K1964">
        <v>0</v>
      </c>
      <c r="L1964">
        <v>1740</v>
      </c>
      <c r="M1964">
        <v>1740</v>
      </c>
      <c r="N1964" t="s">
        <v>20</v>
      </c>
      <c r="O1964" t="s">
        <v>257</v>
      </c>
      <c r="P1964" t="s">
        <v>28</v>
      </c>
      <c r="S1964" t="s">
        <v>32628</v>
      </c>
      <c r="T1964" t="s">
        <v>34357</v>
      </c>
      <c r="U1964" t="s">
        <v>32634</v>
      </c>
      <c r="V1964" t="s">
        <v>32816</v>
      </c>
      <c r="X1964">
        <v>2</v>
      </c>
      <c r="AA1964">
        <v>10</v>
      </c>
      <c r="AB1964">
        <v>20</v>
      </c>
      <c r="AC1964">
        <v>1</v>
      </c>
      <c r="AD1964" t="str">
        <f t="shared" si="311"/>
        <v/>
      </c>
      <c r="AE1964" t="str">
        <f t="shared" si="312"/>
        <v/>
      </c>
      <c r="AF1964" t="str">
        <f t="shared" si="314"/>
        <v/>
      </c>
      <c r="AG1964">
        <f t="shared" si="308"/>
        <v>1</v>
      </c>
      <c r="AH1964">
        <f t="shared" si="309"/>
        <v>2.8</v>
      </c>
      <c r="AI1964">
        <v>0.14499999999999999</v>
      </c>
      <c r="AJ1964">
        <f t="shared" si="315"/>
        <v>0.40599999999999997</v>
      </c>
      <c r="AK1964" t="str">
        <f t="shared" si="310"/>
        <v/>
      </c>
      <c r="AL1964" t="str">
        <f t="shared" si="313"/>
        <v/>
      </c>
    </row>
    <row r="1965" spans="1:38" x14ac:dyDescent="0.2">
      <c r="A1965" t="s">
        <v>211</v>
      </c>
      <c r="B1965" t="s">
        <v>133</v>
      </c>
      <c r="C1965" t="s">
        <v>212</v>
      </c>
      <c r="D1965" s="1">
        <v>34585</v>
      </c>
      <c r="E1965" s="1">
        <v>43456</v>
      </c>
      <c r="F1965" t="s">
        <v>19</v>
      </c>
      <c r="I1965">
        <v>100</v>
      </c>
      <c r="J1965">
        <v>0</v>
      </c>
      <c r="K1965">
        <v>0</v>
      </c>
      <c r="L1965">
        <v>1740</v>
      </c>
      <c r="M1965">
        <v>1740</v>
      </c>
      <c r="N1965" t="s">
        <v>20</v>
      </c>
      <c r="O1965" t="s">
        <v>213</v>
      </c>
      <c r="P1965" t="s">
        <v>28</v>
      </c>
      <c r="S1965" t="s">
        <v>32628</v>
      </c>
      <c r="T1965" t="s">
        <v>34356</v>
      </c>
      <c r="U1965" t="s">
        <v>32634</v>
      </c>
      <c r="V1965" t="s">
        <v>32816</v>
      </c>
      <c r="X1965">
        <v>2</v>
      </c>
      <c r="AA1965">
        <v>10</v>
      </c>
      <c r="AB1965">
        <v>20</v>
      </c>
      <c r="AC1965">
        <v>1</v>
      </c>
      <c r="AD1965" t="str">
        <f t="shared" si="311"/>
        <v/>
      </c>
      <c r="AE1965" t="str">
        <f t="shared" si="312"/>
        <v/>
      </c>
      <c r="AF1965" t="str">
        <f t="shared" si="314"/>
        <v/>
      </c>
      <c r="AG1965">
        <f t="shared" si="308"/>
        <v>1</v>
      </c>
      <c r="AH1965">
        <f t="shared" si="309"/>
        <v>2.8</v>
      </c>
      <c r="AI1965">
        <v>0.14499999999999999</v>
      </c>
      <c r="AJ1965">
        <f t="shared" si="315"/>
        <v>0.40599999999999997</v>
      </c>
      <c r="AK1965" t="str">
        <f t="shared" si="310"/>
        <v/>
      </c>
      <c r="AL1965" t="str">
        <f t="shared" si="313"/>
        <v/>
      </c>
    </row>
    <row r="1966" spans="1:38" x14ac:dyDescent="0.2">
      <c r="A1966" t="s">
        <v>494</v>
      </c>
      <c r="B1966" t="s">
        <v>133</v>
      </c>
      <c r="C1966" t="s">
        <v>495</v>
      </c>
      <c r="D1966" s="1">
        <v>34737</v>
      </c>
      <c r="E1966" s="1">
        <v>43456</v>
      </c>
      <c r="F1966" t="s">
        <v>19</v>
      </c>
      <c r="I1966">
        <v>100</v>
      </c>
      <c r="J1966">
        <v>0</v>
      </c>
      <c r="K1966">
        <v>0</v>
      </c>
      <c r="L1966">
        <v>1739</v>
      </c>
      <c r="M1966">
        <v>1739</v>
      </c>
      <c r="N1966" t="s">
        <v>20</v>
      </c>
      <c r="O1966" t="s">
        <v>496</v>
      </c>
      <c r="P1966" t="s">
        <v>28</v>
      </c>
      <c r="S1966" t="s">
        <v>33800</v>
      </c>
      <c r="T1966" t="s">
        <v>34357</v>
      </c>
      <c r="U1966" t="s">
        <v>32634</v>
      </c>
      <c r="V1966" t="s">
        <v>32816</v>
      </c>
      <c r="X1966">
        <v>2</v>
      </c>
      <c r="AA1966">
        <v>10</v>
      </c>
      <c r="AB1966">
        <v>20</v>
      </c>
      <c r="AC1966">
        <v>1</v>
      </c>
      <c r="AD1966" t="str">
        <f t="shared" si="311"/>
        <v/>
      </c>
      <c r="AE1966" t="str">
        <f t="shared" si="312"/>
        <v/>
      </c>
      <c r="AF1966" t="str">
        <f t="shared" si="314"/>
        <v/>
      </c>
      <c r="AG1966">
        <f t="shared" si="308"/>
        <v>1</v>
      </c>
      <c r="AH1966">
        <f t="shared" si="309"/>
        <v>2.8</v>
      </c>
      <c r="AI1966">
        <v>0.14499999999999999</v>
      </c>
      <c r="AJ1966">
        <f t="shared" si="315"/>
        <v>0.40599999999999997</v>
      </c>
      <c r="AK1966" t="str">
        <f t="shared" si="310"/>
        <v/>
      </c>
      <c r="AL1966" t="str">
        <f t="shared" si="313"/>
        <v/>
      </c>
    </row>
    <row r="1967" spans="1:38" x14ac:dyDescent="0.2">
      <c r="A1967" t="s">
        <v>157</v>
      </c>
      <c r="B1967" t="s">
        <v>133</v>
      </c>
      <c r="C1967" t="s">
        <v>158</v>
      </c>
      <c r="D1967" s="1">
        <v>34556</v>
      </c>
      <c r="E1967" s="1">
        <v>43456</v>
      </c>
      <c r="F1967" t="s">
        <v>19</v>
      </c>
      <c r="I1967">
        <v>100</v>
      </c>
      <c r="J1967">
        <v>0</v>
      </c>
      <c r="K1967">
        <v>0</v>
      </c>
      <c r="L1967">
        <v>1740</v>
      </c>
      <c r="M1967">
        <v>1740</v>
      </c>
      <c r="N1967" t="s">
        <v>20</v>
      </c>
      <c r="O1967" t="s">
        <v>159</v>
      </c>
      <c r="P1967" t="s">
        <v>28</v>
      </c>
      <c r="S1967" t="s">
        <v>32628</v>
      </c>
      <c r="T1967" t="s">
        <v>32663</v>
      </c>
      <c r="U1967" t="s">
        <v>32634</v>
      </c>
      <c r="V1967" t="s">
        <v>32816</v>
      </c>
      <c r="X1967">
        <v>2</v>
      </c>
      <c r="AA1967">
        <v>10</v>
      </c>
      <c r="AB1967">
        <v>20</v>
      </c>
      <c r="AC1967">
        <v>1</v>
      </c>
      <c r="AD1967" t="str">
        <f t="shared" si="311"/>
        <v/>
      </c>
      <c r="AE1967" t="str">
        <f t="shared" si="312"/>
        <v/>
      </c>
      <c r="AF1967" t="str">
        <f t="shared" si="314"/>
        <v/>
      </c>
      <c r="AG1967">
        <f t="shared" si="308"/>
        <v>1</v>
      </c>
      <c r="AH1967">
        <f t="shared" si="309"/>
        <v>2.8</v>
      </c>
      <c r="AI1967">
        <v>0.14499999999999999</v>
      </c>
      <c r="AJ1967">
        <f t="shared" si="315"/>
        <v>0.40599999999999997</v>
      </c>
      <c r="AK1967" t="str">
        <f t="shared" si="310"/>
        <v/>
      </c>
      <c r="AL1967" t="str">
        <f t="shared" si="313"/>
        <v/>
      </c>
    </row>
    <row r="1968" spans="1:38" x14ac:dyDescent="0.2">
      <c r="A1968" t="s">
        <v>315</v>
      </c>
      <c r="B1968" t="s">
        <v>133</v>
      </c>
      <c r="C1968" t="s">
        <v>316</v>
      </c>
      <c r="D1968" s="1">
        <v>34585</v>
      </c>
      <c r="E1968" s="1">
        <v>43456</v>
      </c>
      <c r="F1968" t="s">
        <v>19</v>
      </c>
      <c r="I1968">
        <v>100</v>
      </c>
      <c r="J1968">
        <v>0</v>
      </c>
      <c r="K1968">
        <v>0</v>
      </c>
      <c r="L1968">
        <v>1741</v>
      </c>
      <c r="M1968">
        <v>1741</v>
      </c>
      <c r="N1968" t="s">
        <v>20</v>
      </c>
      <c r="O1968" t="s">
        <v>317</v>
      </c>
      <c r="P1968" t="s">
        <v>28</v>
      </c>
      <c r="S1968" t="s">
        <v>32628</v>
      </c>
      <c r="T1968" t="s">
        <v>34357</v>
      </c>
      <c r="U1968" t="s">
        <v>32634</v>
      </c>
      <c r="V1968" t="s">
        <v>32816</v>
      </c>
      <c r="X1968">
        <v>2</v>
      </c>
      <c r="AA1968">
        <v>10</v>
      </c>
      <c r="AB1968">
        <v>20</v>
      </c>
      <c r="AC1968">
        <v>1</v>
      </c>
      <c r="AD1968" t="str">
        <f t="shared" si="311"/>
        <v/>
      </c>
      <c r="AE1968" t="str">
        <f t="shared" si="312"/>
        <v/>
      </c>
      <c r="AF1968" t="str">
        <f t="shared" si="314"/>
        <v/>
      </c>
      <c r="AG1968">
        <f t="shared" ref="AG1968:AG2031" si="316">IF((S1968&lt;&gt;"tühi")*(AC1968&lt;&gt;""),AC1968,"")</f>
        <v>1</v>
      </c>
      <c r="AH1968">
        <f t="shared" si="309"/>
        <v>2.8</v>
      </c>
      <c r="AI1968">
        <v>0.14499999999999999</v>
      </c>
      <c r="AJ1968">
        <f t="shared" si="315"/>
        <v>0.40599999999999997</v>
      </c>
      <c r="AK1968" t="str">
        <f t="shared" si="310"/>
        <v/>
      </c>
      <c r="AL1968" t="str">
        <f t="shared" si="313"/>
        <v/>
      </c>
    </row>
    <row r="1969" spans="1:38" x14ac:dyDescent="0.2">
      <c r="A1969" t="s">
        <v>444</v>
      </c>
      <c r="B1969" t="s">
        <v>133</v>
      </c>
      <c r="C1969" t="s">
        <v>445</v>
      </c>
      <c r="D1969" s="1">
        <v>34619</v>
      </c>
      <c r="E1969" s="1">
        <v>43456</v>
      </c>
      <c r="F1969" t="s">
        <v>19</v>
      </c>
      <c r="I1969">
        <v>100</v>
      </c>
      <c r="J1969">
        <v>0</v>
      </c>
      <c r="K1969">
        <v>0</v>
      </c>
      <c r="L1969">
        <v>1740</v>
      </c>
      <c r="M1969">
        <v>1740</v>
      </c>
      <c r="N1969" t="s">
        <v>20</v>
      </c>
      <c r="O1969" t="s">
        <v>446</v>
      </c>
      <c r="P1969" t="s">
        <v>28</v>
      </c>
      <c r="S1969" t="s">
        <v>33797</v>
      </c>
      <c r="T1969" t="s">
        <v>34357</v>
      </c>
      <c r="U1969" t="s">
        <v>32634</v>
      </c>
      <c r="V1969" t="s">
        <v>32816</v>
      </c>
      <c r="X1969">
        <v>2</v>
      </c>
      <c r="AA1969">
        <v>10</v>
      </c>
      <c r="AB1969">
        <v>20</v>
      </c>
      <c r="AC1969">
        <v>1</v>
      </c>
      <c r="AD1969" t="str">
        <f t="shared" si="311"/>
        <v/>
      </c>
      <c r="AE1969" t="str">
        <f t="shared" si="312"/>
        <v/>
      </c>
      <c r="AF1969" t="str">
        <f t="shared" si="314"/>
        <v/>
      </c>
      <c r="AG1969">
        <f t="shared" si="316"/>
        <v>1</v>
      </c>
      <c r="AH1969">
        <f t="shared" si="309"/>
        <v>2.8</v>
      </c>
      <c r="AI1969">
        <v>0.14499999999999999</v>
      </c>
      <c r="AJ1969">
        <f t="shared" si="315"/>
        <v>0.40599999999999997</v>
      </c>
      <c r="AK1969" t="str">
        <f t="shared" si="310"/>
        <v/>
      </c>
      <c r="AL1969" t="str">
        <f t="shared" si="313"/>
        <v/>
      </c>
    </row>
    <row r="1970" spans="1:38" x14ac:dyDescent="0.2">
      <c r="A1970" t="s">
        <v>509</v>
      </c>
      <c r="B1970" t="s">
        <v>133</v>
      </c>
      <c r="C1970" t="s">
        <v>510</v>
      </c>
      <c r="D1970" s="1">
        <v>34764</v>
      </c>
      <c r="E1970" s="1">
        <v>43456</v>
      </c>
      <c r="F1970" t="s">
        <v>19</v>
      </c>
      <c r="I1970">
        <v>100</v>
      </c>
      <c r="J1970">
        <v>0</v>
      </c>
      <c r="K1970">
        <v>0</v>
      </c>
      <c r="L1970">
        <v>1198</v>
      </c>
      <c r="M1970">
        <v>1198</v>
      </c>
      <c r="N1970" t="s">
        <v>20</v>
      </c>
      <c r="O1970" t="s">
        <v>511</v>
      </c>
      <c r="P1970" t="s">
        <v>28</v>
      </c>
      <c r="S1970" t="s">
        <v>32628</v>
      </c>
      <c r="T1970" t="s">
        <v>34382</v>
      </c>
      <c r="U1970" t="s">
        <v>32634</v>
      </c>
      <c r="V1970" t="s">
        <v>32816</v>
      </c>
      <c r="X1970">
        <v>2</v>
      </c>
      <c r="AA1970">
        <v>10</v>
      </c>
      <c r="AB1970">
        <v>25</v>
      </c>
      <c r="AC1970">
        <v>1</v>
      </c>
      <c r="AD1970" t="str">
        <f t="shared" si="311"/>
        <v/>
      </c>
      <c r="AE1970" t="str">
        <f t="shared" si="312"/>
        <v/>
      </c>
      <c r="AF1970" t="str">
        <f t="shared" si="314"/>
        <v/>
      </c>
      <c r="AG1970">
        <f t="shared" si="316"/>
        <v>1</v>
      </c>
      <c r="AH1970">
        <f t="shared" si="309"/>
        <v>2.8</v>
      </c>
      <c r="AI1970">
        <v>0.14499999999999999</v>
      </c>
      <c r="AJ1970">
        <f t="shared" si="315"/>
        <v>0.40599999999999997</v>
      </c>
      <c r="AK1970" t="str">
        <f t="shared" si="310"/>
        <v/>
      </c>
      <c r="AL1970" t="str">
        <f t="shared" si="313"/>
        <v/>
      </c>
    </row>
    <row r="1971" spans="1:38" x14ac:dyDescent="0.2">
      <c r="A1971" t="s">
        <v>405</v>
      </c>
      <c r="B1971" t="s">
        <v>133</v>
      </c>
      <c r="C1971" t="s">
        <v>406</v>
      </c>
      <c r="D1971" s="1">
        <v>34768</v>
      </c>
      <c r="E1971" s="1">
        <v>43456</v>
      </c>
      <c r="F1971" t="s">
        <v>19</v>
      </c>
      <c r="I1971">
        <v>100</v>
      </c>
      <c r="J1971">
        <v>0</v>
      </c>
      <c r="K1971">
        <v>0</v>
      </c>
      <c r="L1971">
        <v>1638</v>
      </c>
      <c r="M1971">
        <v>1638</v>
      </c>
      <c r="N1971" t="s">
        <v>20</v>
      </c>
      <c r="O1971" t="s">
        <v>407</v>
      </c>
      <c r="P1971" t="s">
        <v>28</v>
      </c>
      <c r="S1971" t="s">
        <v>32628</v>
      </c>
      <c r="T1971" t="s">
        <v>34357</v>
      </c>
      <c r="U1971" t="s">
        <v>32634</v>
      </c>
      <c r="V1971" t="s">
        <v>32816</v>
      </c>
      <c r="X1971">
        <v>2</v>
      </c>
      <c r="AB1971">
        <v>20</v>
      </c>
      <c r="AC1971">
        <v>1</v>
      </c>
      <c r="AD1971" t="str">
        <f t="shared" si="311"/>
        <v/>
      </c>
      <c r="AE1971" t="str">
        <f t="shared" si="312"/>
        <v/>
      </c>
      <c r="AF1971" t="str">
        <f t="shared" si="314"/>
        <v/>
      </c>
      <c r="AG1971">
        <f t="shared" si="316"/>
        <v>1</v>
      </c>
      <c r="AH1971">
        <f t="shared" si="309"/>
        <v>2.8</v>
      </c>
      <c r="AI1971">
        <v>0.14499999999999999</v>
      </c>
      <c r="AJ1971">
        <f t="shared" si="315"/>
        <v>0.40599999999999997</v>
      </c>
      <c r="AK1971" t="str">
        <f t="shared" si="310"/>
        <v/>
      </c>
      <c r="AL1971" t="str">
        <f t="shared" si="313"/>
        <v/>
      </c>
    </row>
    <row r="1972" spans="1:38" x14ac:dyDescent="0.2">
      <c r="A1972" t="s">
        <v>569</v>
      </c>
      <c r="B1972" t="s">
        <v>133</v>
      </c>
      <c r="C1972" t="s">
        <v>570</v>
      </c>
      <c r="D1972" s="1">
        <v>34794</v>
      </c>
      <c r="E1972" s="1">
        <v>43456</v>
      </c>
      <c r="F1972" t="s">
        <v>19</v>
      </c>
      <c r="I1972">
        <v>100</v>
      </c>
      <c r="J1972">
        <v>0</v>
      </c>
      <c r="K1972">
        <v>0</v>
      </c>
      <c r="L1972">
        <v>1028</v>
      </c>
      <c r="M1972">
        <v>1028</v>
      </c>
      <c r="N1972" t="s">
        <v>20</v>
      </c>
      <c r="O1972" t="s">
        <v>571</v>
      </c>
      <c r="P1972" t="s">
        <v>28</v>
      </c>
      <c r="S1972" t="s">
        <v>32628</v>
      </c>
      <c r="T1972" t="s">
        <v>34357</v>
      </c>
      <c r="U1972" t="s">
        <v>32634</v>
      </c>
      <c r="V1972" t="s">
        <v>32816</v>
      </c>
      <c r="X1972">
        <v>2</v>
      </c>
      <c r="AA1972">
        <v>10</v>
      </c>
      <c r="AB1972">
        <v>25</v>
      </c>
      <c r="AC1972">
        <v>1</v>
      </c>
      <c r="AD1972" t="str">
        <f t="shared" si="311"/>
        <v/>
      </c>
      <c r="AE1972" t="str">
        <f t="shared" si="312"/>
        <v/>
      </c>
      <c r="AF1972" t="str">
        <f t="shared" si="314"/>
        <v/>
      </c>
      <c r="AG1972">
        <f t="shared" si="316"/>
        <v>1</v>
      </c>
      <c r="AH1972">
        <f t="shared" si="309"/>
        <v>2.8</v>
      </c>
      <c r="AI1972">
        <v>0.14499999999999999</v>
      </c>
      <c r="AJ1972">
        <f t="shared" si="315"/>
        <v>0.40599999999999997</v>
      </c>
      <c r="AK1972" t="str">
        <f t="shared" si="310"/>
        <v/>
      </c>
      <c r="AL1972" t="str">
        <f t="shared" si="313"/>
        <v/>
      </c>
    </row>
    <row r="1973" spans="1:38" x14ac:dyDescent="0.2">
      <c r="A1973" t="s">
        <v>578</v>
      </c>
      <c r="B1973" t="s">
        <v>133</v>
      </c>
      <c r="C1973" t="s">
        <v>579</v>
      </c>
      <c r="D1973" s="1">
        <v>34852</v>
      </c>
      <c r="E1973" s="1">
        <v>43456</v>
      </c>
      <c r="F1973" t="s">
        <v>19</v>
      </c>
      <c r="I1973">
        <v>100</v>
      </c>
      <c r="J1973">
        <v>0</v>
      </c>
      <c r="K1973">
        <v>0</v>
      </c>
      <c r="L1973">
        <v>1471</v>
      </c>
      <c r="M1973">
        <v>1471</v>
      </c>
      <c r="N1973" t="s">
        <v>20</v>
      </c>
      <c r="O1973" t="s">
        <v>580</v>
      </c>
      <c r="P1973" t="s">
        <v>28</v>
      </c>
      <c r="S1973" t="s">
        <v>32628</v>
      </c>
      <c r="T1973" t="s">
        <v>34354</v>
      </c>
      <c r="U1973" t="s">
        <v>32634</v>
      </c>
      <c r="V1973" t="s">
        <v>32816</v>
      </c>
      <c r="X1973">
        <v>2</v>
      </c>
      <c r="AB1973">
        <v>20</v>
      </c>
      <c r="AC1973">
        <v>1</v>
      </c>
      <c r="AD1973" t="str">
        <f t="shared" si="311"/>
        <v/>
      </c>
      <c r="AE1973" t="str">
        <f t="shared" si="312"/>
        <v/>
      </c>
      <c r="AF1973" t="str">
        <f t="shared" si="314"/>
        <v/>
      </c>
      <c r="AG1973">
        <f t="shared" si="316"/>
        <v>1</v>
      </c>
      <c r="AH1973">
        <f t="shared" si="309"/>
        <v>2.8</v>
      </c>
      <c r="AI1973">
        <v>0.14499999999999999</v>
      </c>
      <c r="AJ1973">
        <f t="shared" si="315"/>
        <v>0.40599999999999997</v>
      </c>
      <c r="AK1973" t="str">
        <f t="shared" si="310"/>
        <v/>
      </c>
      <c r="AL1973" t="str">
        <f t="shared" si="313"/>
        <v/>
      </c>
    </row>
    <row r="1974" spans="1:38" x14ac:dyDescent="0.2">
      <c r="A1974" t="s">
        <v>539</v>
      </c>
      <c r="B1974" t="s">
        <v>133</v>
      </c>
      <c r="C1974" t="s">
        <v>540</v>
      </c>
      <c r="D1974" s="1">
        <v>34697</v>
      </c>
      <c r="E1974" s="1">
        <v>43456</v>
      </c>
      <c r="F1974" t="s">
        <v>19</v>
      </c>
      <c r="I1974">
        <v>100</v>
      </c>
      <c r="J1974">
        <v>0</v>
      </c>
      <c r="K1974">
        <v>0</v>
      </c>
      <c r="L1974">
        <v>1503</v>
      </c>
      <c r="M1974">
        <v>1503</v>
      </c>
      <c r="N1974" t="s">
        <v>20</v>
      </c>
      <c r="O1974" t="s">
        <v>541</v>
      </c>
      <c r="P1974" t="s">
        <v>28</v>
      </c>
      <c r="S1974" t="s">
        <v>32628</v>
      </c>
      <c r="T1974" t="s">
        <v>34357</v>
      </c>
      <c r="U1974" t="s">
        <v>32634</v>
      </c>
      <c r="V1974" t="s">
        <v>32816</v>
      </c>
      <c r="X1974">
        <v>2</v>
      </c>
      <c r="AA1974">
        <v>10</v>
      </c>
      <c r="AB1974">
        <v>20</v>
      </c>
      <c r="AC1974">
        <v>1</v>
      </c>
      <c r="AD1974" t="str">
        <f t="shared" si="311"/>
        <v/>
      </c>
      <c r="AE1974" t="str">
        <f t="shared" si="312"/>
        <v/>
      </c>
      <c r="AF1974" t="str">
        <f t="shared" si="314"/>
        <v/>
      </c>
      <c r="AG1974">
        <f t="shared" si="316"/>
        <v>1</v>
      </c>
      <c r="AH1974">
        <f t="shared" ref="AH1974:AH2037" si="317">IF(AG1974="","",AG1974*2.8)</f>
        <v>2.8</v>
      </c>
      <c r="AI1974">
        <v>0.14499999999999999</v>
      </c>
      <c r="AJ1974">
        <f t="shared" si="315"/>
        <v>0.40599999999999997</v>
      </c>
      <c r="AK1974" t="str">
        <f t="shared" ref="AK1974:AK2037" si="318">IF(AE1974="","",AE1974*2.8)</f>
        <v/>
      </c>
      <c r="AL1974" t="str">
        <f t="shared" si="313"/>
        <v/>
      </c>
    </row>
    <row r="1975" spans="1:38" x14ac:dyDescent="0.2">
      <c r="A1975" t="s">
        <v>536</v>
      </c>
      <c r="B1975" t="s">
        <v>133</v>
      </c>
      <c r="C1975" t="s">
        <v>537</v>
      </c>
      <c r="D1975" s="1">
        <v>34697</v>
      </c>
      <c r="E1975" s="1">
        <v>43456</v>
      </c>
      <c r="F1975" t="s">
        <v>19</v>
      </c>
      <c r="I1975">
        <v>100</v>
      </c>
      <c r="J1975">
        <v>0</v>
      </c>
      <c r="K1975">
        <v>0</v>
      </c>
      <c r="L1975">
        <v>1588</v>
      </c>
      <c r="M1975">
        <v>1588</v>
      </c>
      <c r="N1975" t="s">
        <v>20</v>
      </c>
      <c r="O1975" t="s">
        <v>538</v>
      </c>
      <c r="P1975" t="s">
        <v>28</v>
      </c>
      <c r="S1975" t="s">
        <v>32628</v>
      </c>
      <c r="T1975" t="s">
        <v>34357</v>
      </c>
      <c r="U1975" t="s">
        <v>32634</v>
      </c>
      <c r="V1975" t="s">
        <v>32816</v>
      </c>
      <c r="X1975">
        <v>2</v>
      </c>
      <c r="AA1975">
        <v>10</v>
      </c>
      <c r="AB1975">
        <v>20</v>
      </c>
      <c r="AC1975">
        <v>1</v>
      </c>
      <c r="AD1975" t="str">
        <f t="shared" si="311"/>
        <v/>
      </c>
      <c r="AE1975" t="str">
        <f t="shared" si="312"/>
        <v/>
      </c>
      <c r="AF1975" t="str">
        <f t="shared" si="314"/>
        <v/>
      </c>
      <c r="AG1975">
        <f t="shared" si="316"/>
        <v>1</v>
      </c>
      <c r="AH1975">
        <f t="shared" si="317"/>
        <v>2.8</v>
      </c>
      <c r="AI1975">
        <v>0.14499999999999999</v>
      </c>
      <c r="AJ1975">
        <f t="shared" si="315"/>
        <v>0.40599999999999997</v>
      </c>
      <c r="AK1975" t="str">
        <f t="shared" si="318"/>
        <v/>
      </c>
      <c r="AL1975" t="str">
        <f t="shared" si="313"/>
        <v/>
      </c>
    </row>
    <row r="1976" spans="1:38" x14ac:dyDescent="0.2">
      <c r="A1976" t="s">
        <v>575</v>
      </c>
      <c r="B1976" t="s">
        <v>133</v>
      </c>
      <c r="C1976" t="s">
        <v>576</v>
      </c>
      <c r="D1976" s="1">
        <v>34963</v>
      </c>
      <c r="E1976" s="1">
        <v>44546</v>
      </c>
      <c r="F1976" t="s">
        <v>19</v>
      </c>
      <c r="I1976">
        <v>100</v>
      </c>
      <c r="J1976">
        <v>0</v>
      </c>
      <c r="K1976">
        <v>0</v>
      </c>
      <c r="L1976">
        <v>1140</v>
      </c>
      <c r="M1976">
        <v>1140</v>
      </c>
      <c r="N1976" t="s">
        <v>20</v>
      </c>
      <c r="O1976" t="s">
        <v>577</v>
      </c>
      <c r="P1976" t="s">
        <v>28</v>
      </c>
      <c r="S1976" t="s">
        <v>32628</v>
      </c>
      <c r="T1976" t="s">
        <v>34349</v>
      </c>
      <c r="U1976" t="s">
        <v>32634</v>
      </c>
      <c r="V1976" t="s">
        <v>32816</v>
      </c>
      <c r="X1976">
        <v>2</v>
      </c>
      <c r="AA1976">
        <v>10</v>
      </c>
      <c r="AB1976">
        <v>25</v>
      </c>
      <c r="AC1976">
        <v>1</v>
      </c>
      <c r="AD1976" t="str">
        <f t="shared" si="311"/>
        <v/>
      </c>
      <c r="AE1976" t="str">
        <f t="shared" si="312"/>
        <v/>
      </c>
      <c r="AF1976" t="str">
        <f t="shared" si="314"/>
        <v/>
      </c>
      <c r="AG1976">
        <f t="shared" si="316"/>
        <v>1</v>
      </c>
      <c r="AH1976">
        <f t="shared" si="317"/>
        <v>2.8</v>
      </c>
      <c r="AI1976">
        <v>0.14499999999999999</v>
      </c>
      <c r="AJ1976">
        <f t="shared" si="315"/>
        <v>0.40599999999999997</v>
      </c>
      <c r="AK1976" t="str">
        <f t="shared" si="318"/>
        <v/>
      </c>
      <c r="AL1976" t="str">
        <f t="shared" si="313"/>
        <v/>
      </c>
    </row>
    <row r="1977" spans="1:38" x14ac:dyDescent="0.2">
      <c r="A1977" t="s">
        <v>21676</v>
      </c>
      <c r="B1977" t="s">
        <v>133</v>
      </c>
      <c r="C1977" t="s">
        <v>21677</v>
      </c>
      <c r="D1977" s="1">
        <v>34737</v>
      </c>
      <c r="E1977" s="1">
        <v>43456</v>
      </c>
      <c r="F1977" t="s">
        <v>19</v>
      </c>
      <c r="I1977">
        <v>100</v>
      </c>
      <c r="J1977">
        <v>0</v>
      </c>
      <c r="K1977">
        <v>0</v>
      </c>
      <c r="L1977">
        <v>1740</v>
      </c>
      <c r="M1977">
        <v>1740</v>
      </c>
      <c r="N1977" t="s">
        <v>20</v>
      </c>
      <c r="O1977" t="s">
        <v>21678</v>
      </c>
      <c r="P1977" t="s">
        <v>28</v>
      </c>
      <c r="S1977" t="s">
        <v>32628</v>
      </c>
      <c r="T1977" t="s">
        <v>34349</v>
      </c>
      <c r="U1977" t="s">
        <v>32634</v>
      </c>
      <c r="V1977" t="s">
        <v>32816</v>
      </c>
      <c r="X1977">
        <v>2</v>
      </c>
      <c r="AA1977">
        <v>10</v>
      </c>
      <c r="AB1977">
        <v>20</v>
      </c>
      <c r="AC1977">
        <v>1</v>
      </c>
      <c r="AD1977" t="str">
        <f t="shared" si="311"/>
        <v/>
      </c>
      <c r="AE1977" t="str">
        <f t="shared" si="312"/>
        <v/>
      </c>
      <c r="AF1977" t="str">
        <f t="shared" si="314"/>
        <v/>
      </c>
      <c r="AG1977">
        <f t="shared" si="316"/>
        <v>1</v>
      </c>
      <c r="AH1977">
        <f t="shared" si="317"/>
        <v>2.8</v>
      </c>
      <c r="AI1977">
        <v>0.14499999999999999</v>
      </c>
      <c r="AJ1977">
        <f t="shared" si="315"/>
        <v>0.40599999999999997</v>
      </c>
      <c r="AK1977" t="str">
        <f t="shared" si="318"/>
        <v/>
      </c>
      <c r="AL1977" t="str">
        <f t="shared" si="313"/>
        <v/>
      </c>
    </row>
    <row r="1978" spans="1:38" x14ac:dyDescent="0.2">
      <c r="A1978" t="s">
        <v>246</v>
      </c>
      <c r="B1978" t="s">
        <v>133</v>
      </c>
      <c r="C1978" t="s">
        <v>247</v>
      </c>
      <c r="D1978" s="1">
        <v>34597</v>
      </c>
      <c r="E1978" s="1">
        <v>43456</v>
      </c>
      <c r="F1978" t="s">
        <v>19</v>
      </c>
      <c r="I1978">
        <v>100</v>
      </c>
      <c r="J1978">
        <v>0</v>
      </c>
      <c r="K1978">
        <v>0</v>
      </c>
      <c r="L1978">
        <v>1740</v>
      </c>
      <c r="M1978">
        <v>1740</v>
      </c>
      <c r="N1978" t="s">
        <v>20</v>
      </c>
      <c r="O1978" t="s">
        <v>248</v>
      </c>
      <c r="P1978" t="s">
        <v>28</v>
      </c>
      <c r="S1978" t="s">
        <v>32628</v>
      </c>
      <c r="T1978" t="s">
        <v>34366</v>
      </c>
      <c r="U1978" t="s">
        <v>32634</v>
      </c>
      <c r="V1978" t="s">
        <v>32816</v>
      </c>
      <c r="X1978">
        <v>2</v>
      </c>
      <c r="AA1978">
        <v>10</v>
      </c>
      <c r="AB1978">
        <v>20</v>
      </c>
      <c r="AC1978">
        <v>1</v>
      </c>
      <c r="AD1978" t="str">
        <f t="shared" si="311"/>
        <v/>
      </c>
      <c r="AE1978" t="str">
        <f t="shared" si="312"/>
        <v/>
      </c>
      <c r="AF1978" t="str">
        <f t="shared" si="314"/>
        <v/>
      </c>
      <c r="AG1978">
        <f t="shared" si="316"/>
        <v>1</v>
      </c>
      <c r="AH1978">
        <f t="shared" si="317"/>
        <v>2.8</v>
      </c>
      <c r="AI1978">
        <v>0.14499999999999999</v>
      </c>
      <c r="AJ1978">
        <f t="shared" si="315"/>
        <v>0.40599999999999997</v>
      </c>
      <c r="AK1978" t="str">
        <f t="shared" si="318"/>
        <v/>
      </c>
      <c r="AL1978" t="str">
        <f t="shared" si="313"/>
        <v/>
      </c>
    </row>
    <row r="1979" spans="1:38" x14ac:dyDescent="0.2">
      <c r="A1979" t="s">
        <v>202</v>
      </c>
      <c r="B1979" t="s">
        <v>133</v>
      </c>
      <c r="C1979" t="s">
        <v>203</v>
      </c>
      <c r="D1979" s="1">
        <v>34585</v>
      </c>
      <c r="E1979" s="1">
        <v>43456</v>
      </c>
      <c r="F1979" t="s">
        <v>19</v>
      </c>
      <c r="I1979">
        <v>100</v>
      </c>
      <c r="J1979">
        <v>0</v>
      </c>
      <c r="K1979">
        <v>0</v>
      </c>
      <c r="L1979">
        <v>1740</v>
      </c>
      <c r="M1979">
        <v>1740</v>
      </c>
      <c r="N1979" t="s">
        <v>20</v>
      </c>
      <c r="O1979" t="s">
        <v>204</v>
      </c>
      <c r="P1979" t="s">
        <v>28</v>
      </c>
      <c r="S1979" t="s">
        <v>32628</v>
      </c>
      <c r="T1979" t="s">
        <v>34357</v>
      </c>
      <c r="U1979" t="s">
        <v>32634</v>
      </c>
      <c r="V1979" t="s">
        <v>32816</v>
      </c>
      <c r="X1979">
        <v>2</v>
      </c>
      <c r="AA1979">
        <v>10</v>
      </c>
      <c r="AB1979">
        <v>20</v>
      </c>
      <c r="AC1979">
        <v>1</v>
      </c>
      <c r="AD1979" t="str">
        <f t="shared" ref="AD1979:AD2042" si="319">IF((S1979="tühi")*(F1979&lt;&gt;"Elamumaa")*(G1979&lt;&gt;"Elamumaa")*(H1979&lt;&gt;"Elamumaa"),IF(Z1979=0,"",Z1979),"")</f>
        <v/>
      </c>
      <c r="AE1979" t="str">
        <f t="shared" si="312"/>
        <v/>
      </c>
      <c r="AF1979" t="str">
        <f t="shared" si="314"/>
        <v/>
      </c>
      <c r="AG1979">
        <f t="shared" si="316"/>
        <v>1</v>
      </c>
      <c r="AH1979">
        <f t="shared" si="317"/>
        <v>2.8</v>
      </c>
      <c r="AI1979">
        <v>0.14499999999999999</v>
      </c>
      <c r="AJ1979">
        <f t="shared" si="315"/>
        <v>0.40599999999999997</v>
      </c>
      <c r="AK1979" t="str">
        <f t="shared" si="318"/>
        <v/>
      </c>
      <c r="AL1979" t="str">
        <f t="shared" si="313"/>
        <v/>
      </c>
    </row>
    <row r="1980" spans="1:38" x14ac:dyDescent="0.2">
      <c r="A1980" t="s">
        <v>13419</v>
      </c>
      <c r="B1980" t="s">
        <v>133</v>
      </c>
      <c r="C1980" t="s">
        <v>13420</v>
      </c>
      <c r="D1980" s="1">
        <v>36868</v>
      </c>
      <c r="E1980" s="1">
        <v>44546</v>
      </c>
      <c r="F1980" t="s">
        <v>2354</v>
      </c>
      <c r="I1980">
        <v>100</v>
      </c>
      <c r="J1980">
        <v>0</v>
      </c>
      <c r="K1980">
        <v>0</v>
      </c>
      <c r="L1980">
        <v>1751</v>
      </c>
      <c r="M1980">
        <v>1751</v>
      </c>
      <c r="N1980" t="s">
        <v>20</v>
      </c>
      <c r="O1980" t="s">
        <v>13421</v>
      </c>
      <c r="P1980" t="s">
        <v>28</v>
      </c>
      <c r="S1980" t="s">
        <v>32627</v>
      </c>
      <c r="T1980" t="s">
        <v>34459</v>
      </c>
      <c r="U1980" t="s">
        <v>32824</v>
      </c>
      <c r="V1980" t="s">
        <v>32825</v>
      </c>
      <c r="W1980">
        <v>300</v>
      </c>
      <c r="X1980">
        <v>2</v>
      </c>
      <c r="Y1980" t="s">
        <v>32654</v>
      </c>
      <c r="Z1980">
        <f>W1980*X1980</f>
        <v>600</v>
      </c>
      <c r="AD1980" t="str">
        <f t="shared" si="319"/>
        <v/>
      </c>
      <c r="AE1980" t="str">
        <f t="shared" si="312"/>
        <v/>
      </c>
      <c r="AF1980">
        <f t="shared" si="314"/>
        <v>600</v>
      </c>
      <c r="AG1980" t="str">
        <f t="shared" si="316"/>
        <v/>
      </c>
      <c r="AH1980" t="str">
        <f t="shared" si="317"/>
        <v/>
      </c>
      <c r="AI1980">
        <v>0.14499999999999999</v>
      </c>
      <c r="AJ1980" t="str">
        <f t="shared" si="315"/>
        <v/>
      </c>
      <c r="AK1980" t="str">
        <f t="shared" si="318"/>
        <v/>
      </c>
      <c r="AL1980" t="str">
        <f t="shared" si="313"/>
        <v/>
      </c>
    </row>
    <row r="1981" spans="1:38" x14ac:dyDescent="0.2">
      <c r="A1981" t="s">
        <v>160</v>
      </c>
      <c r="B1981" t="s">
        <v>133</v>
      </c>
      <c r="C1981" t="s">
        <v>161</v>
      </c>
      <c r="D1981" s="1">
        <v>34556</v>
      </c>
      <c r="E1981" s="1">
        <v>43456</v>
      </c>
      <c r="F1981" t="s">
        <v>19</v>
      </c>
      <c r="I1981">
        <v>100</v>
      </c>
      <c r="J1981">
        <v>0</v>
      </c>
      <c r="K1981">
        <v>0</v>
      </c>
      <c r="L1981">
        <v>1740</v>
      </c>
      <c r="M1981">
        <v>1740</v>
      </c>
      <c r="N1981" t="s">
        <v>20</v>
      </c>
      <c r="O1981" t="s">
        <v>162</v>
      </c>
      <c r="P1981" t="s">
        <v>28</v>
      </c>
      <c r="S1981" t="s">
        <v>33797</v>
      </c>
      <c r="T1981" t="s">
        <v>34363</v>
      </c>
      <c r="U1981" t="s">
        <v>32634</v>
      </c>
      <c r="V1981" t="s">
        <v>32816</v>
      </c>
      <c r="X1981">
        <v>2</v>
      </c>
      <c r="AA1981">
        <v>10</v>
      </c>
      <c r="AB1981">
        <v>20</v>
      </c>
      <c r="AC1981">
        <v>1</v>
      </c>
      <c r="AD1981" t="str">
        <f t="shared" si="319"/>
        <v/>
      </c>
      <c r="AE1981" t="str">
        <f t="shared" si="312"/>
        <v/>
      </c>
      <c r="AF1981" t="str">
        <f t="shared" si="314"/>
        <v/>
      </c>
      <c r="AG1981">
        <f t="shared" si="316"/>
        <v>1</v>
      </c>
      <c r="AH1981">
        <f t="shared" si="317"/>
        <v>2.8</v>
      </c>
      <c r="AI1981">
        <v>0.14499999999999999</v>
      </c>
      <c r="AJ1981">
        <f t="shared" si="315"/>
        <v>0.40599999999999997</v>
      </c>
      <c r="AK1981" t="str">
        <f t="shared" si="318"/>
        <v/>
      </c>
      <c r="AL1981" t="str">
        <f t="shared" si="313"/>
        <v/>
      </c>
    </row>
    <row r="1982" spans="1:38" x14ac:dyDescent="0.2">
      <c r="A1982" t="s">
        <v>214</v>
      </c>
      <c r="B1982" t="s">
        <v>133</v>
      </c>
      <c r="C1982" t="s">
        <v>215</v>
      </c>
      <c r="D1982" s="1">
        <v>34597</v>
      </c>
      <c r="E1982" s="1">
        <v>43456</v>
      </c>
      <c r="F1982" t="s">
        <v>19</v>
      </c>
      <c r="I1982">
        <v>100</v>
      </c>
      <c r="J1982">
        <v>0</v>
      </c>
      <c r="K1982">
        <v>0</v>
      </c>
      <c r="L1982">
        <v>1740</v>
      </c>
      <c r="M1982">
        <v>1740</v>
      </c>
      <c r="N1982" t="s">
        <v>20</v>
      </c>
      <c r="O1982" t="s">
        <v>216</v>
      </c>
      <c r="P1982" t="s">
        <v>28</v>
      </c>
      <c r="S1982" t="s">
        <v>33942</v>
      </c>
      <c r="T1982" t="s">
        <v>34233</v>
      </c>
      <c r="U1982" t="s">
        <v>32634</v>
      </c>
      <c r="V1982" t="s">
        <v>32816</v>
      </c>
      <c r="X1982">
        <v>2</v>
      </c>
      <c r="AA1982">
        <v>10</v>
      </c>
      <c r="AB1982">
        <v>20</v>
      </c>
      <c r="AC1982">
        <v>1</v>
      </c>
      <c r="AD1982" t="str">
        <f t="shared" si="319"/>
        <v/>
      </c>
      <c r="AE1982">
        <f t="shared" si="312"/>
        <v>1</v>
      </c>
      <c r="AF1982" t="str">
        <f t="shared" si="314"/>
        <v/>
      </c>
      <c r="AG1982" t="str">
        <f t="shared" si="316"/>
        <v/>
      </c>
      <c r="AH1982" t="str">
        <f t="shared" si="317"/>
        <v/>
      </c>
      <c r="AI1982">
        <v>0.14499999999999999</v>
      </c>
      <c r="AJ1982" t="str">
        <f t="shared" si="315"/>
        <v/>
      </c>
      <c r="AK1982">
        <f t="shared" si="318"/>
        <v>2.8</v>
      </c>
      <c r="AL1982">
        <f t="shared" si="313"/>
        <v>0.40599999999999997</v>
      </c>
    </row>
    <row r="1983" spans="1:38" x14ac:dyDescent="0.2">
      <c r="A1983" t="s">
        <v>512</v>
      </c>
      <c r="B1983" t="s">
        <v>133</v>
      </c>
      <c r="C1983" t="s">
        <v>513</v>
      </c>
      <c r="D1983" s="1">
        <v>34764</v>
      </c>
      <c r="E1983" s="1">
        <v>43456</v>
      </c>
      <c r="F1983" t="s">
        <v>19</v>
      </c>
      <c r="I1983">
        <v>100</v>
      </c>
      <c r="J1983">
        <v>0</v>
      </c>
      <c r="K1983">
        <v>0</v>
      </c>
      <c r="L1983">
        <v>1397</v>
      </c>
      <c r="M1983">
        <v>1397</v>
      </c>
      <c r="N1983" t="s">
        <v>20</v>
      </c>
      <c r="O1983" t="s">
        <v>514</v>
      </c>
      <c r="P1983" t="s">
        <v>28</v>
      </c>
      <c r="S1983" t="s">
        <v>32628</v>
      </c>
      <c r="T1983" t="s">
        <v>34349</v>
      </c>
      <c r="U1983" t="s">
        <v>32634</v>
      </c>
      <c r="V1983" t="s">
        <v>32826</v>
      </c>
      <c r="X1983">
        <v>1.5</v>
      </c>
      <c r="AA1983">
        <v>8.5</v>
      </c>
      <c r="AB1983">
        <v>25</v>
      </c>
      <c r="AC1983">
        <v>1</v>
      </c>
      <c r="AD1983" t="str">
        <f t="shared" si="319"/>
        <v/>
      </c>
      <c r="AE1983" t="str">
        <f t="shared" si="312"/>
        <v/>
      </c>
      <c r="AF1983" t="str">
        <f t="shared" si="314"/>
        <v/>
      </c>
      <c r="AG1983">
        <f t="shared" si="316"/>
        <v>1</v>
      </c>
      <c r="AH1983">
        <f t="shared" si="317"/>
        <v>2.8</v>
      </c>
      <c r="AI1983">
        <v>0.14499999999999999</v>
      </c>
      <c r="AJ1983">
        <f t="shared" si="315"/>
        <v>0.40599999999999997</v>
      </c>
      <c r="AK1983" t="str">
        <f t="shared" si="318"/>
        <v/>
      </c>
      <c r="AL1983" t="str">
        <f t="shared" si="313"/>
        <v/>
      </c>
    </row>
    <row r="1984" spans="1:38" x14ac:dyDescent="0.2">
      <c r="A1984" t="s">
        <v>713</v>
      </c>
      <c r="B1984" t="s">
        <v>133</v>
      </c>
      <c r="C1984" t="s">
        <v>714</v>
      </c>
      <c r="D1984" s="1">
        <v>34794</v>
      </c>
      <c r="E1984" s="1">
        <v>43456</v>
      </c>
      <c r="F1984" t="s">
        <v>19</v>
      </c>
      <c r="I1984">
        <v>100</v>
      </c>
      <c r="J1984">
        <v>0</v>
      </c>
      <c r="K1984">
        <v>0</v>
      </c>
      <c r="L1984">
        <v>1740</v>
      </c>
      <c r="M1984">
        <v>1740</v>
      </c>
      <c r="N1984" t="s">
        <v>20</v>
      </c>
      <c r="O1984" t="s">
        <v>715</v>
      </c>
      <c r="P1984" t="s">
        <v>28</v>
      </c>
      <c r="S1984" t="s">
        <v>32628</v>
      </c>
      <c r="T1984" t="s">
        <v>34357</v>
      </c>
      <c r="U1984" t="s">
        <v>32634</v>
      </c>
      <c r="V1984" t="s">
        <v>32816</v>
      </c>
      <c r="X1984">
        <v>2</v>
      </c>
      <c r="AA1984">
        <v>10</v>
      </c>
      <c r="AB1984">
        <v>20</v>
      </c>
      <c r="AC1984">
        <v>1</v>
      </c>
      <c r="AD1984" t="str">
        <f t="shared" si="319"/>
        <v/>
      </c>
      <c r="AE1984" t="str">
        <f t="shared" si="312"/>
        <v/>
      </c>
      <c r="AF1984" t="str">
        <f t="shared" si="314"/>
        <v/>
      </c>
      <c r="AG1984">
        <f t="shared" si="316"/>
        <v>1</v>
      </c>
      <c r="AH1984">
        <f t="shared" si="317"/>
        <v>2.8</v>
      </c>
      <c r="AI1984">
        <v>0.14499999999999999</v>
      </c>
      <c r="AJ1984">
        <f t="shared" si="315"/>
        <v>0.40599999999999997</v>
      </c>
      <c r="AK1984" t="str">
        <f t="shared" si="318"/>
        <v/>
      </c>
      <c r="AL1984" t="str">
        <f t="shared" si="313"/>
        <v/>
      </c>
    </row>
    <row r="1985" spans="1:39" x14ac:dyDescent="0.2">
      <c r="A1985" t="s">
        <v>518</v>
      </c>
      <c r="B1985" t="s">
        <v>133</v>
      </c>
      <c r="C1985" t="s">
        <v>519</v>
      </c>
      <c r="D1985" s="1">
        <v>34764</v>
      </c>
      <c r="E1985" s="1">
        <v>43456</v>
      </c>
      <c r="F1985" t="s">
        <v>19</v>
      </c>
      <c r="I1985">
        <v>100</v>
      </c>
      <c r="J1985">
        <v>0</v>
      </c>
      <c r="K1985">
        <v>0</v>
      </c>
      <c r="L1985">
        <v>1740</v>
      </c>
      <c r="M1985">
        <v>1740</v>
      </c>
      <c r="N1985" t="s">
        <v>20</v>
      </c>
      <c r="O1985" t="s">
        <v>520</v>
      </c>
      <c r="P1985" t="s">
        <v>28</v>
      </c>
      <c r="S1985" t="s">
        <v>32628</v>
      </c>
      <c r="T1985" t="s">
        <v>34349</v>
      </c>
      <c r="U1985" t="s">
        <v>32634</v>
      </c>
      <c r="V1985" t="s">
        <v>32816</v>
      </c>
      <c r="X1985">
        <v>2</v>
      </c>
      <c r="AA1985">
        <v>10</v>
      </c>
      <c r="AB1985">
        <v>20</v>
      </c>
      <c r="AC1985">
        <v>1</v>
      </c>
      <c r="AD1985" t="str">
        <f t="shared" si="319"/>
        <v/>
      </c>
      <c r="AE1985" t="str">
        <f t="shared" si="312"/>
        <v/>
      </c>
      <c r="AF1985" t="str">
        <f t="shared" si="314"/>
        <v/>
      </c>
      <c r="AG1985">
        <f t="shared" si="316"/>
        <v>1</v>
      </c>
      <c r="AH1985">
        <f t="shared" si="317"/>
        <v>2.8</v>
      </c>
      <c r="AI1985">
        <v>0.14499999999999999</v>
      </c>
      <c r="AJ1985">
        <f t="shared" si="315"/>
        <v>0.40599999999999997</v>
      </c>
      <c r="AK1985" t="str">
        <f t="shared" si="318"/>
        <v/>
      </c>
      <c r="AL1985" t="str">
        <f t="shared" si="313"/>
        <v/>
      </c>
    </row>
    <row r="1986" spans="1:39" x14ac:dyDescent="0.2">
      <c r="A1986" t="s">
        <v>716</v>
      </c>
      <c r="B1986" t="s">
        <v>133</v>
      </c>
      <c r="C1986" t="s">
        <v>717</v>
      </c>
      <c r="D1986" s="1">
        <v>34927</v>
      </c>
      <c r="E1986" s="1">
        <v>43456</v>
      </c>
      <c r="F1986" t="s">
        <v>19</v>
      </c>
      <c r="I1986">
        <v>100</v>
      </c>
      <c r="J1986">
        <v>0</v>
      </c>
      <c r="K1986">
        <v>0</v>
      </c>
      <c r="L1986">
        <v>1740</v>
      </c>
      <c r="M1986">
        <v>1740</v>
      </c>
      <c r="N1986" t="s">
        <v>20</v>
      </c>
      <c r="O1986" t="s">
        <v>718</v>
      </c>
      <c r="P1986" t="s">
        <v>28</v>
      </c>
      <c r="S1986" t="s">
        <v>33797</v>
      </c>
      <c r="T1986" t="s">
        <v>34357</v>
      </c>
      <c r="U1986" t="s">
        <v>32634</v>
      </c>
      <c r="V1986" t="s">
        <v>32816</v>
      </c>
      <c r="X1986">
        <v>2</v>
      </c>
      <c r="AA1986">
        <v>10</v>
      </c>
      <c r="AB1986">
        <v>20</v>
      </c>
      <c r="AC1986">
        <v>1</v>
      </c>
      <c r="AD1986" t="str">
        <f t="shared" si="319"/>
        <v/>
      </c>
      <c r="AE1986" t="str">
        <f t="shared" si="312"/>
        <v/>
      </c>
      <c r="AF1986" t="str">
        <f t="shared" si="314"/>
        <v/>
      </c>
      <c r="AG1986">
        <f t="shared" si="316"/>
        <v>1</v>
      </c>
      <c r="AH1986">
        <f t="shared" si="317"/>
        <v>2.8</v>
      </c>
      <c r="AI1986">
        <v>0.14499999999999999</v>
      </c>
      <c r="AJ1986">
        <f t="shared" si="315"/>
        <v>0.40599999999999997</v>
      </c>
      <c r="AK1986" t="str">
        <f t="shared" si="318"/>
        <v/>
      </c>
      <c r="AL1986" t="str">
        <f t="shared" si="313"/>
        <v/>
      </c>
    </row>
    <row r="1987" spans="1:39" x14ac:dyDescent="0.2">
      <c r="A1987" t="s">
        <v>515</v>
      </c>
      <c r="B1987" t="s">
        <v>133</v>
      </c>
      <c r="C1987" t="s">
        <v>516</v>
      </c>
      <c r="D1987" s="1">
        <v>34764</v>
      </c>
      <c r="E1987" s="1">
        <v>43456</v>
      </c>
      <c r="F1987" t="s">
        <v>19</v>
      </c>
      <c r="I1987">
        <v>100</v>
      </c>
      <c r="J1987">
        <v>0</v>
      </c>
      <c r="K1987">
        <v>0</v>
      </c>
      <c r="L1987">
        <v>1740</v>
      </c>
      <c r="M1987">
        <v>1740</v>
      </c>
      <c r="N1987" t="s">
        <v>20</v>
      </c>
      <c r="O1987" t="s">
        <v>517</v>
      </c>
      <c r="P1987" t="s">
        <v>28</v>
      </c>
      <c r="S1987" t="s">
        <v>32628</v>
      </c>
      <c r="T1987" t="s">
        <v>34349</v>
      </c>
      <c r="U1987" t="s">
        <v>32634</v>
      </c>
      <c r="V1987" t="s">
        <v>32816</v>
      </c>
      <c r="X1987">
        <v>2</v>
      </c>
      <c r="AA1987">
        <v>10</v>
      </c>
      <c r="AB1987">
        <v>20</v>
      </c>
      <c r="AC1987">
        <v>1</v>
      </c>
      <c r="AD1987" t="str">
        <f t="shared" si="319"/>
        <v/>
      </c>
      <c r="AE1987" t="str">
        <f t="shared" si="312"/>
        <v/>
      </c>
      <c r="AF1987" t="str">
        <f t="shared" si="314"/>
        <v/>
      </c>
      <c r="AG1987">
        <f t="shared" si="316"/>
        <v>1</v>
      </c>
      <c r="AH1987">
        <f t="shared" si="317"/>
        <v>2.8</v>
      </c>
      <c r="AI1987">
        <v>0.14499999999999999</v>
      </c>
      <c r="AJ1987">
        <f t="shared" si="315"/>
        <v>0.40599999999999997</v>
      </c>
      <c r="AK1987" t="str">
        <f t="shared" si="318"/>
        <v/>
      </c>
      <c r="AL1987" t="str">
        <f t="shared" si="313"/>
        <v/>
      </c>
    </row>
    <row r="1988" spans="1:39" x14ac:dyDescent="0.2">
      <c r="A1988" t="s">
        <v>719</v>
      </c>
      <c r="B1988" t="s">
        <v>133</v>
      </c>
      <c r="C1988" t="s">
        <v>720</v>
      </c>
      <c r="D1988" s="1">
        <v>34852</v>
      </c>
      <c r="E1988" s="1">
        <v>43456</v>
      </c>
      <c r="F1988" t="s">
        <v>19</v>
      </c>
      <c r="I1988">
        <v>100</v>
      </c>
      <c r="J1988">
        <v>0</v>
      </c>
      <c r="K1988">
        <v>0</v>
      </c>
      <c r="L1988">
        <v>1740</v>
      </c>
      <c r="M1988">
        <v>1740</v>
      </c>
      <c r="N1988" t="s">
        <v>20</v>
      </c>
      <c r="O1988" t="s">
        <v>721</v>
      </c>
      <c r="P1988" t="s">
        <v>28</v>
      </c>
      <c r="S1988" t="s">
        <v>33800</v>
      </c>
      <c r="T1988" t="s">
        <v>34382</v>
      </c>
      <c r="U1988" t="s">
        <v>32634</v>
      </c>
      <c r="V1988" t="s">
        <v>32816</v>
      </c>
      <c r="X1988">
        <v>2</v>
      </c>
      <c r="AA1988">
        <v>10</v>
      </c>
      <c r="AB1988">
        <v>20</v>
      </c>
      <c r="AC1988">
        <v>1</v>
      </c>
      <c r="AD1988" t="str">
        <f t="shared" si="319"/>
        <v/>
      </c>
      <c r="AE1988" t="str">
        <f t="shared" si="312"/>
        <v/>
      </c>
      <c r="AF1988" t="str">
        <f t="shared" si="314"/>
        <v/>
      </c>
      <c r="AG1988">
        <f t="shared" si="316"/>
        <v>1</v>
      </c>
      <c r="AH1988">
        <f t="shared" si="317"/>
        <v>2.8</v>
      </c>
      <c r="AI1988">
        <v>0.14499999999999999</v>
      </c>
      <c r="AJ1988">
        <f t="shared" si="315"/>
        <v>0.40599999999999997</v>
      </c>
      <c r="AK1988" t="str">
        <f t="shared" si="318"/>
        <v/>
      </c>
      <c r="AL1988" t="str">
        <f t="shared" si="313"/>
        <v/>
      </c>
    </row>
    <row r="1989" spans="1:39" x14ac:dyDescent="0.2">
      <c r="A1989" t="s">
        <v>29335</v>
      </c>
      <c r="B1989" t="s">
        <v>133</v>
      </c>
      <c r="C1989" t="s">
        <v>29336</v>
      </c>
      <c r="D1989" s="1">
        <v>43487</v>
      </c>
      <c r="E1989" s="1">
        <v>43487</v>
      </c>
      <c r="F1989" s="9" t="s">
        <v>26</v>
      </c>
      <c r="I1989">
        <v>100</v>
      </c>
      <c r="J1989">
        <v>0</v>
      </c>
      <c r="K1989">
        <v>0</v>
      </c>
      <c r="L1989">
        <v>384</v>
      </c>
      <c r="M1989">
        <v>384</v>
      </c>
      <c r="N1989" t="s">
        <v>20</v>
      </c>
      <c r="O1989" t="s">
        <v>29337</v>
      </c>
      <c r="P1989" t="s">
        <v>44</v>
      </c>
      <c r="S1989" t="s">
        <v>33942</v>
      </c>
      <c r="T1989" t="s">
        <v>34233</v>
      </c>
      <c r="U1989" t="s">
        <v>32827</v>
      </c>
      <c r="V1989" t="s">
        <v>32816</v>
      </c>
      <c r="W1989">
        <f>L1989*0.55</f>
        <v>211.20000000000002</v>
      </c>
      <c r="X1989">
        <v>2</v>
      </c>
      <c r="Z1989">
        <f>W1989*X1989</f>
        <v>422.40000000000003</v>
      </c>
      <c r="AA1989">
        <v>8.5</v>
      </c>
      <c r="AB1989">
        <v>55</v>
      </c>
      <c r="AD1989">
        <f t="shared" si="319"/>
        <v>422.40000000000003</v>
      </c>
      <c r="AE1989" t="str">
        <f t="shared" si="312"/>
        <v/>
      </c>
      <c r="AF1989" t="str">
        <f t="shared" si="314"/>
        <v/>
      </c>
      <c r="AG1989" t="str">
        <f t="shared" si="316"/>
        <v/>
      </c>
      <c r="AH1989" t="str">
        <f t="shared" si="317"/>
        <v/>
      </c>
      <c r="AI1989">
        <v>0.14499999999999999</v>
      </c>
      <c r="AJ1989" t="str">
        <f t="shared" si="315"/>
        <v/>
      </c>
      <c r="AK1989" t="str">
        <f t="shared" si="318"/>
        <v/>
      </c>
      <c r="AL1989" s="9">
        <v>0.5</v>
      </c>
      <c r="AM1989" t="s">
        <v>35081</v>
      </c>
    </row>
    <row r="1990" spans="1:39" x14ac:dyDescent="0.2">
      <c r="A1990" t="s">
        <v>29338</v>
      </c>
      <c r="B1990" t="s">
        <v>133</v>
      </c>
      <c r="C1990" t="s">
        <v>29339</v>
      </c>
      <c r="D1990" s="1">
        <v>43487</v>
      </c>
      <c r="E1990" s="1">
        <v>43487</v>
      </c>
      <c r="F1990" s="9" t="s">
        <v>26</v>
      </c>
      <c r="I1990">
        <v>100</v>
      </c>
      <c r="J1990">
        <v>0</v>
      </c>
      <c r="K1990">
        <v>0</v>
      </c>
      <c r="L1990">
        <v>382</v>
      </c>
      <c r="M1990">
        <v>382</v>
      </c>
      <c r="N1990" t="s">
        <v>20</v>
      </c>
      <c r="O1990" t="s">
        <v>29340</v>
      </c>
      <c r="P1990" t="s">
        <v>44</v>
      </c>
      <c r="S1990" t="s">
        <v>33942</v>
      </c>
      <c r="T1990" t="s">
        <v>34233</v>
      </c>
      <c r="U1990" t="s">
        <v>32827</v>
      </c>
      <c r="V1990" t="s">
        <v>32816</v>
      </c>
      <c r="W1990">
        <f>L1990*0.55</f>
        <v>210.10000000000002</v>
      </c>
      <c r="X1990">
        <v>2</v>
      </c>
      <c r="Z1990">
        <f>W1990*X1990</f>
        <v>420.20000000000005</v>
      </c>
      <c r="AA1990">
        <v>8.5</v>
      </c>
      <c r="AB1990">
        <v>55</v>
      </c>
      <c r="AD1990">
        <f t="shared" si="319"/>
        <v>420.20000000000005</v>
      </c>
      <c r="AE1990" t="str">
        <f t="shared" si="312"/>
        <v/>
      </c>
      <c r="AF1990" t="str">
        <f t="shared" si="314"/>
        <v/>
      </c>
      <c r="AG1990" t="str">
        <f t="shared" si="316"/>
        <v/>
      </c>
      <c r="AH1990" t="str">
        <f t="shared" si="317"/>
        <v/>
      </c>
      <c r="AI1990">
        <v>0.14499999999999999</v>
      </c>
      <c r="AJ1990" t="str">
        <f t="shared" si="315"/>
        <v/>
      </c>
      <c r="AK1990" t="str">
        <f t="shared" si="318"/>
        <v/>
      </c>
      <c r="AL1990" s="9">
        <v>0.5</v>
      </c>
      <c r="AM1990" t="s">
        <v>35081</v>
      </c>
    </row>
    <row r="1991" spans="1:39" x14ac:dyDescent="0.2">
      <c r="A1991" t="s">
        <v>360</v>
      </c>
      <c r="B1991" t="s">
        <v>133</v>
      </c>
      <c r="C1991" t="s">
        <v>361</v>
      </c>
      <c r="D1991" s="1">
        <v>34596</v>
      </c>
      <c r="E1991" s="1">
        <v>43456</v>
      </c>
      <c r="F1991" t="s">
        <v>19</v>
      </c>
      <c r="I1991">
        <v>100</v>
      </c>
      <c r="J1991">
        <v>0</v>
      </c>
      <c r="K1991">
        <v>0</v>
      </c>
      <c r="L1991">
        <v>1157</v>
      </c>
      <c r="M1991">
        <v>1157</v>
      </c>
      <c r="N1991" t="s">
        <v>20</v>
      </c>
      <c r="O1991" t="s">
        <v>362</v>
      </c>
      <c r="P1991" t="s">
        <v>28</v>
      </c>
      <c r="S1991" t="s">
        <v>32628</v>
      </c>
      <c r="T1991" t="s">
        <v>34349</v>
      </c>
      <c r="U1991" t="s">
        <v>32634</v>
      </c>
      <c r="V1991" t="s">
        <v>32816</v>
      </c>
      <c r="X1991">
        <v>1.5</v>
      </c>
      <c r="AA1991">
        <v>8.5</v>
      </c>
      <c r="AB1991">
        <v>25</v>
      </c>
      <c r="AC1991">
        <v>1</v>
      </c>
      <c r="AD1991" t="str">
        <f t="shared" si="319"/>
        <v/>
      </c>
      <c r="AE1991" t="str">
        <f t="shared" si="312"/>
        <v/>
      </c>
      <c r="AF1991" t="str">
        <f t="shared" si="314"/>
        <v/>
      </c>
      <c r="AG1991">
        <f t="shared" si="316"/>
        <v>1</v>
      </c>
      <c r="AH1991">
        <f t="shared" si="317"/>
        <v>2.8</v>
      </c>
      <c r="AI1991">
        <v>0.14499999999999999</v>
      </c>
      <c r="AJ1991">
        <f t="shared" si="315"/>
        <v>0.40599999999999997</v>
      </c>
      <c r="AK1991" t="str">
        <f t="shared" si="318"/>
        <v/>
      </c>
      <c r="AL1991" t="str">
        <f t="shared" si="313"/>
        <v/>
      </c>
    </row>
    <row r="1992" spans="1:39" x14ac:dyDescent="0.2">
      <c r="A1992" t="s">
        <v>572</v>
      </c>
      <c r="B1992" t="s">
        <v>133</v>
      </c>
      <c r="C1992" t="s">
        <v>573</v>
      </c>
      <c r="D1992" s="1">
        <v>34963</v>
      </c>
      <c r="E1992" s="1">
        <v>43582</v>
      </c>
      <c r="F1992" t="s">
        <v>19</v>
      </c>
      <c r="I1992">
        <v>100</v>
      </c>
      <c r="J1992">
        <v>0</v>
      </c>
      <c r="K1992">
        <v>0</v>
      </c>
      <c r="L1992">
        <v>1160</v>
      </c>
      <c r="M1992">
        <v>1160</v>
      </c>
      <c r="N1992" t="s">
        <v>20</v>
      </c>
      <c r="O1992" t="s">
        <v>574</v>
      </c>
      <c r="P1992" t="s">
        <v>28</v>
      </c>
      <c r="S1992" t="s">
        <v>32628</v>
      </c>
      <c r="T1992" t="s">
        <v>34357</v>
      </c>
      <c r="U1992" t="s">
        <v>32634</v>
      </c>
      <c r="V1992" t="s">
        <v>32816</v>
      </c>
      <c r="X1992">
        <v>1</v>
      </c>
      <c r="AA1992">
        <v>7.5</v>
      </c>
      <c r="AB1992">
        <v>25</v>
      </c>
      <c r="AC1992">
        <v>1</v>
      </c>
      <c r="AD1992" t="str">
        <f t="shared" si="319"/>
        <v/>
      </c>
      <c r="AE1992" t="str">
        <f t="shared" si="312"/>
        <v/>
      </c>
      <c r="AF1992" t="str">
        <f t="shared" si="314"/>
        <v/>
      </c>
      <c r="AG1992">
        <f t="shared" si="316"/>
        <v>1</v>
      </c>
      <c r="AH1992">
        <f t="shared" si="317"/>
        <v>2.8</v>
      </c>
      <c r="AI1992">
        <v>0.14499999999999999</v>
      </c>
      <c r="AJ1992">
        <f t="shared" si="315"/>
        <v>0.40599999999999997</v>
      </c>
      <c r="AK1992" t="str">
        <f t="shared" si="318"/>
        <v/>
      </c>
      <c r="AL1992" t="str">
        <f t="shared" si="313"/>
        <v/>
      </c>
    </row>
    <row r="1993" spans="1:39" s="20" customFormat="1" x14ac:dyDescent="0.2">
      <c r="A1993" s="20" t="s">
        <v>166</v>
      </c>
      <c r="B1993" s="20" t="s">
        <v>133</v>
      </c>
      <c r="C1993" s="20" t="s">
        <v>167</v>
      </c>
      <c r="D1993" s="21">
        <v>34556</v>
      </c>
      <c r="E1993" s="21">
        <v>43456</v>
      </c>
      <c r="F1993" s="20" t="s">
        <v>19</v>
      </c>
      <c r="I1993" s="20">
        <v>100</v>
      </c>
      <c r="J1993" s="20">
        <v>0</v>
      </c>
      <c r="K1993" s="20">
        <v>0</v>
      </c>
      <c r="L1993" s="20">
        <v>1627</v>
      </c>
      <c r="M1993" s="20">
        <v>1627</v>
      </c>
      <c r="N1993" s="20" t="s">
        <v>20</v>
      </c>
      <c r="O1993" s="20" t="s">
        <v>168</v>
      </c>
      <c r="P1993" s="20" t="s">
        <v>28</v>
      </c>
      <c r="S1993" s="20" t="s">
        <v>33942</v>
      </c>
      <c r="T1993" s="20" t="s">
        <v>34233</v>
      </c>
      <c r="V1993" s="20" t="s">
        <v>32826</v>
      </c>
      <c r="AD1993" s="20" t="str">
        <f t="shared" si="319"/>
        <v/>
      </c>
      <c r="AE1993" s="20" t="str">
        <f t="shared" si="312"/>
        <v/>
      </c>
      <c r="AF1993" s="20" t="str">
        <f t="shared" si="314"/>
        <v/>
      </c>
      <c r="AG1993" s="20" t="str">
        <f t="shared" si="316"/>
        <v/>
      </c>
      <c r="AH1993" s="20" t="str">
        <f t="shared" si="317"/>
        <v/>
      </c>
      <c r="AI1993" s="20">
        <v>0.14499999999999999</v>
      </c>
      <c r="AJ1993" s="20" t="str">
        <f t="shared" si="315"/>
        <v/>
      </c>
      <c r="AK1993" s="20" t="str">
        <f t="shared" si="318"/>
        <v/>
      </c>
      <c r="AL1993" s="20" t="str">
        <f t="shared" si="313"/>
        <v/>
      </c>
      <c r="AM1993" s="20" t="s">
        <v>32828</v>
      </c>
    </row>
    <row r="1994" spans="1:39" x14ac:dyDescent="0.2">
      <c r="A1994" t="s">
        <v>27042</v>
      </c>
      <c r="B1994" t="s">
        <v>133</v>
      </c>
      <c r="C1994" t="s">
        <v>27043</v>
      </c>
      <c r="D1994" s="1">
        <v>41645</v>
      </c>
      <c r="E1994" s="1">
        <v>44546</v>
      </c>
      <c r="F1994" t="s">
        <v>19</v>
      </c>
      <c r="I1994">
        <v>100</v>
      </c>
      <c r="J1994">
        <v>0</v>
      </c>
      <c r="K1994">
        <v>0</v>
      </c>
      <c r="L1994">
        <v>1738</v>
      </c>
      <c r="M1994">
        <v>1738</v>
      </c>
      <c r="N1994" t="s">
        <v>20</v>
      </c>
      <c r="O1994" t="s">
        <v>27044</v>
      </c>
      <c r="P1994" t="s">
        <v>28</v>
      </c>
      <c r="S1994" t="s">
        <v>32628</v>
      </c>
      <c r="T1994" t="s">
        <v>34349</v>
      </c>
      <c r="U1994" t="s">
        <v>32634</v>
      </c>
      <c r="V1994" t="s">
        <v>32816</v>
      </c>
      <c r="X1994">
        <v>1</v>
      </c>
      <c r="AA1994">
        <v>7.5</v>
      </c>
      <c r="AB1994">
        <v>25</v>
      </c>
      <c r="AC1994">
        <v>1</v>
      </c>
      <c r="AD1994" t="str">
        <f t="shared" si="319"/>
        <v/>
      </c>
      <c r="AE1994" t="str">
        <f t="shared" si="312"/>
        <v/>
      </c>
      <c r="AF1994" t="str">
        <f t="shared" si="314"/>
        <v/>
      </c>
      <c r="AG1994">
        <f t="shared" si="316"/>
        <v>1</v>
      </c>
      <c r="AH1994">
        <f t="shared" si="317"/>
        <v>2.8</v>
      </c>
      <c r="AI1994">
        <v>0.14499999999999999</v>
      </c>
      <c r="AJ1994">
        <f t="shared" si="315"/>
        <v>0.40599999999999997</v>
      </c>
      <c r="AK1994" t="str">
        <f t="shared" si="318"/>
        <v/>
      </c>
      <c r="AL1994" t="str">
        <f t="shared" si="313"/>
        <v/>
      </c>
    </row>
    <row r="1995" spans="1:39" x14ac:dyDescent="0.2">
      <c r="A1995" t="s">
        <v>288</v>
      </c>
      <c r="B1995" t="s">
        <v>133</v>
      </c>
      <c r="C1995" t="s">
        <v>289</v>
      </c>
      <c r="D1995" s="1">
        <v>34617</v>
      </c>
      <c r="E1995" s="1">
        <v>43456</v>
      </c>
      <c r="F1995" t="s">
        <v>19</v>
      </c>
      <c r="I1995">
        <v>100</v>
      </c>
      <c r="J1995">
        <v>0</v>
      </c>
      <c r="K1995">
        <v>0</v>
      </c>
      <c r="L1995">
        <v>1045</v>
      </c>
      <c r="M1995">
        <v>1045</v>
      </c>
      <c r="N1995" t="s">
        <v>20</v>
      </c>
      <c r="O1995" t="s">
        <v>290</v>
      </c>
      <c r="P1995" t="s">
        <v>28</v>
      </c>
      <c r="S1995" t="s">
        <v>32628</v>
      </c>
      <c r="T1995" t="s">
        <v>34357</v>
      </c>
      <c r="U1995" t="s">
        <v>32634</v>
      </c>
      <c r="V1995" t="s">
        <v>32816</v>
      </c>
      <c r="X1995">
        <v>1.5</v>
      </c>
      <c r="AA1995">
        <v>8.5</v>
      </c>
      <c r="AB1995">
        <v>25</v>
      </c>
      <c r="AC1995">
        <v>1</v>
      </c>
      <c r="AD1995" t="str">
        <f t="shared" si="319"/>
        <v/>
      </c>
      <c r="AE1995" t="str">
        <f t="shared" si="312"/>
        <v/>
      </c>
      <c r="AF1995" t="str">
        <f t="shared" si="314"/>
        <v/>
      </c>
      <c r="AG1995">
        <f t="shared" si="316"/>
        <v>1</v>
      </c>
      <c r="AH1995">
        <f t="shared" si="317"/>
        <v>2.8</v>
      </c>
      <c r="AI1995">
        <v>0.14499999999999999</v>
      </c>
      <c r="AJ1995">
        <f t="shared" si="315"/>
        <v>0.40599999999999997</v>
      </c>
      <c r="AK1995" t="str">
        <f t="shared" si="318"/>
        <v/>
      </c>
      <c r="AL1995" t="str">
        <f t="shared" si="313"/>
        <v/>
      </c>
    </row>
    <row r="1996" spans="1:39" x14ac:dyDescent="0.2">
      <c r="A1996" t="s">
        <v>27045</v>
      </c>
      <c r="B1996" t="s">
        <v>133</v>
      </c>
      <c r="C1996" t="s">
        <v>27046</v>
      </c>
      <c r="D1996" s="1">
        <v>41645</v>
      </c>
      <c r="E1996" s="1">
        <v>44546</v>
      </c>
      <c r="F1996" t="s">
        <v>19</v>
      </c>
      <c r="I1996">
        <v>100</v>
      </c>
      <c r="J1996">
        <v>0</v>
      </c>
      <c r="K1996">
        <v>0</v>
      </c>
      <c r="L1996">
        <v>1741</v>
      </c>
      <c r="M1996">
        <v>1741</v>
      </c>
      <c r="N1996" t="s">
        <v>20</v>
      </c>
      <c r="O1996" t="s">
        <v>27047</v>
      </c>
      <c r="P1996" t="s">
        <v>28</v>
      </c>
      <c r="S1996" t="s">
        <v>32628</v>
      </c>
      <c r="T1996" t="s">
        <v>34357</v>
      </c>
      <c r="U1996" t="s">
        <v>32634</v>
      </c>
      <c r="V1996" t="s">
        <v>32816</v>
      </c>
      <c r="X1996">
        <v>1</v>
      </c>
      <c r="AA1996">
        <v>7.5</v>
      </c>
      <c r="AB1996">
        <v>25</v>
      </c>
      <c r="AC1996">
        <v>1</v>
      </c>
      <c r="AD1996" t="str">
        <f t="shared" si="319"/>
        <v/>
      </c>
      <c r="AE1996" t="str">
        <f t="shared" si="312"/>
        <v/>
      </c>
      <c r="AF1996" t="str">
        <f t="shared" si="314"/>
        <v/>
      </c>
      <c r="AG1996">
        <f t="shared" si="316"/>
        <v>1</v>
      </c>
      <c r="AH1996">
        <f t="shared" si="317"/>
        <v>2.8</v>
      </c>
      <c r="AI1996">
        <v>0.14499999999999999</v>
      </c>
      <c r="AJ1996">
        <f t="shared" si="315"/>
        <v>0.40599999999999997</v>
      </c>
      <c r="AK1996" t="str">
        <f t="shared" si="318"/>
        <v/>
      </c>
      <c r="AL1996" t="str">
        <f t="shared" si="313"/>
        <v/>
      </c>
    </row>
    <row r="1997" spans="1:39" x14ac:dyDescent="0.2">
      <c r="A1997" t="s">
        <v>438</v>
      </c>
      <c r="B1997" t="s">
        <v>133</v>
      </c>
      <c r="C1997" t="s">
        <v>439</v>
      </c>
      <c r="D1997" s="1">
        <v>34619</v>
      </c>
      <c r="E1997" s="1">
        <v>43456</v>
      </c>
      <c r="F1997" t="s">
        <v>19</v>
      </c>
      <c r="I1997">
        <v>100</v>
      </c>
      <c r="J1997">
        <v>0</v>
      </c>
      <c r="K1997">
        <v>0</v>
      </c>
      <c r="L1997">
        <v>1387</v>
      </c>
      <c r="M1997">
        <v>1387</v>
      </c>
      <c r="N1997" t="s">
        <v>20</v>
      </c>
      <c r="O1997" t="s">
        <v>440</v>
      </c>
      <c r="P1997" t="s">
        <v>28</v>
      </c>
      <c r="S1997" t="s">
        <v>33797</v>
      </c>
      <c r="T1997" t="s">
        <v>34357</v>
      </c>
      <c r="U1997" t="s">
        <v>32634</v>
      </c>
      <c r="V1997" t="s">
        <v>32816</v>
      </c>
      <c r="X1997">
        <v>1.5</v>
      </c>
      <c r="AA1997">
        <v>8.5</v>
      </c>
      <c r="AB1997">
        <v>25</v>
      </c>
      <c r="AC1997">
        <v>1</v>
      </c>
      <c r="AD1997" t="str">
        <f t="shared" si="319"/>
        <v/>
      </c>
      <c r="AE1997" t="str">
        <f t="shared" si="312"/>
        <v/>
      </c>
      <c r="AF1997" t="str">
        <f t="shared" si="314"/>
        <v/>
      </c>
      <c r="AG1997">
        <f t="shared" si="316"/>
        <v>1</v>
      </c>
      <c r="AH1997">
        <f t="shared" si="317"/>
        <v>2.8</v>
      </c>
      <c r="AI1997">
        <v>0.14499999999999999</v>
      </c>
      <c r="AJ1997">
        <f t="shared" si="315"/>
        <v>0.40599999999999997</v>
      </c>
      <c r="AK1997" t="str">
        <f t="shared" si="318"/>
        <v/>
      </c>
      <c r="AL1997" t="str">
        <f t="shared" si="313"/>
        <v/>
      </c>
    </row>
    <row r="1998" spans="1:39" x14ac:dyDescent="0.2">
      <c r="A1998" t="s">
        <v>441</v>
      </c>
      <c r="B1998" t="s">
        <v>133</v>
      </c>
      <c r="C1998" t="s">
        <v>442</v>
      </c>
      <c r="D1998" s="1">
        <v>34619</v>
      </c>
      <c r="E1998" s="1">
        <v>44546</v>
      </c>
      <c r="F1998" t="s">
        <v>19</v>
      </c>
      <c r="I1998">
        <v>100</v>
      </c>
      <c r="J1998">
        <v>0</v>
      </c>
      <c r="K1998">
        <v>0</v>
      </c>
      <c r="L1998">
        <v>1160</v>
      </c>
      <c r="M1998">
        <v>1160</v>
      </c>
      <c r="N1998" t="s">
        <v>20</v>
      </c>
      <c r="O1998" t="s">
        <v>443</v>
      </c>
      <c r="P1998" t="s">
        <v>28</v>
      </c>
      <c r="S1998" t="s">
        <v>33797</v>
      </c>
      <c r="T1998" t="s">
        <v>34357</v>
      </c>
      <c r="U1998" t="s">
        <v>32634</v>
      </c>
      <c r="V1998" t="s">
        <v>32816</v>
      </c>
      <c r="X1998">
        <v>1</v>
      </c>
      <c r="AA1998">
        <v>7.5</v>
      </c>
      <c r="AB1998">
        <v>25</v>
      </c>
      <c r="AC1998">
        <v>1</v>
      </c>
      <c r="AD1998" t="str">
        <f t="shared" si="319"/>
        <v/>
      </c>
      <c r="AE1998" t="str">
        <f t="shared" si="312"/>
        <v/>
      </c>
      <c r="AF1998" t="str">
        <f t="shared" si="314"/>
        <v/>
      </c>
      <c r="AG1998">
        <f t="shared" si="316"/>
        <v>1</v>
      </c>
      <c r="AH1998">
        <f t="shared" si="317"/>
        <v>2.8</v>
      </c>
      <c r="AI1998">
        <v>0.14499999999999999</v>
      </c>
      <c r="AJ1998">
        <f t="shared" si="315"/>
        <v>0.40599999999999997</v>
      </c>
      <c r="AK1998" t="str">
        <f t="shared" si="318"/>
        <v/>
      </c>
      <c r="AL1998" t="str">
        <f t="shared" si="313"/>
        <v/>
      </c>
    </row>
    <row r="1999" spans="1:39" x14ac:dyDescent="0.2">
      <c r="A1999" t="s">
        <v>417</v>
      </c>
      <c r="B1999" t="s">
        <v>133</v>
      </c>
      <c r="C1999" t="s">
        <v>418</v>
      </c>
      <c r="D1999" s="1">
        <v>34677</v>
      </c>
      <c r="E1999" s="1">
        <v>43456</v>
      </c>
      <c r="F1999" t="s">
        <v>19</v>
      </c>
      <c r="I1999">
        <v>100</v>
      </c>
      <c r="J1999">
        <v>0</v>
      </c>
      <c r="K1999">
        <v>0</v>
      </c>
      <c r="L1999">
        <v>1439</v>
      </c>
      <c r="M1999">
        <v>1439</v>
      </c>
      <c r="N1999" t="s">
        <v>20</v>
      </c>
      <c r="O1999" t="s">
        <v>419</v>
      </c>
      <c r="P1999" t="s">
        <v>28</v>
      </c>
      <c r="S1999" t="s">
        <v>32627</v>
      </c>
      <c r="T1999" t="s">
        <v>34460</v>
      </c>
      <c r="U1999" t="s">
        <v>32634</v>
      </c>
      <c r="V1999" t="s">
        <v>32816</v>
      </c>
      <c r="X1999">
        <v>1.5</v>
      </c>
      <c r="AA1999">
        <v>8.5</v>
      </c>
      <c r="AB1999">
        <v>25</v>
      </c>
      <c r="AC1999">
        <v>1</v>
      </c>
      <c r="AD1999" t="str">
        <f t="shared" si="319"/>
        <v/>
      </c>
      <c r="AE1999" t="str">
        <f t="shared" si="312"/>
        <v/>
      </c>
      <c r="AF1999" t="str">
        <f t="shared" si="314"/>
        <v/>
      </c>
      <c r="AG1999">
        <f t="shared" si="316"/>
        <v>1</v>
      </c>
      <c r="AH1999">
        <f t="shared" si="317"/>
        <v>2.8</v>
      </c>
      <c r="AI1999">
        <v>0.14499999999999999</v>
      </c>
      <c r="AJ1999">
        <f t="shared" si="315"/>
        <v>0.40599999999999997</v>
      </c>
      <c r="AK1999" t="str">
        <f t="shared" si="318"/>
        <v/>
      </c>
      <c r="AL1999" t="str">
        <f t="shared" si="313"/>
        <v/>
      </c>
    </row>
    <row r="2000" spans="1:39" x14ac:dyDescent="0.2">
      <c r="A2000" t="s">
        <v>456</v>
      </c>
      <c r="B2000" t="s">
        <v>133</v>
      </c>
      <c r="C2000" t="s">
        <v>457</v>
      </c>
      <c r="D2000" s="1">
        <v>34737</v>
      </c>
      <c r="E2000" s="1">
        <v>43456</v>
      </c>
      <c r="F2000" t="s">
        <v>19</v>
      </c>
      <c r="I2000">
        <v>100</v>
      </c>
      <c r="J2000">
        <v>0</v>
      </c>
      <c r="K2000">
        <v>0</v>
      </c>
      <c r="L2000">
        <v>1161</v>
      </c>
      <c r="M2000">
        <v>1161</v>
      </c>
      <c r="N2000" t="s">
        <v>20</v>
      </c>
      <c r="O2000" t="s">
        <v>458</v>
      </c>
      <c r="P2000" t="s">
        <v>28</v>
      </c>
      <c r="S2000" t="s">
        <v>32628</v>
      </c>
      <c r="T2000" t="s">
        <v>34349</v>
      </c>
      <c r="U2000" t="s">
        <v>32634</v>
      </c>
      <c r="V2000" t="s">
        <v>32816</v>
      </c>
      <c r="X2000">
        <v>1</v>
      </c>
      <c r="AA2000">
        <v>7.5</v>
      </c>
      <c r="AB2000">
        <v>25</v>
      </c>
      <c r="AC2000">
        <v>1</v>
      </c>
      <c r="AD2000" t="str">
        <f t="shared" si="319"/>
        <v/>
      </c>
      <c r="AE2000" t="str">
        <f t="shared" si="312"/>
        <v/>
      </c>
      <c r="AF2000" t="str">
        <f t="shared" si="314"/>
        <v/>
      </c>
      <c r="AG2000">
        <f t="shared" si="316"/>
        <v>1</v>
      </c>
      <c r="AH2000">
        <f t="shared" si="317"/>
        <v>2.8</v>
      </c>
      <c r="AI2000">
        <v>0.14499999999999999</v>
      </c>
      <c r="AJ2000">
        <f t="shared" si="315"/>
        <v>0.40599999999999997</v>
      </c>
      <c r="AK2000" t="str">
        <f t="shared" si="318"/>
        <v/>
      </c>
      <c r="AL2000" t="str">
        <f t="shared" si="313"/>
        <v/>
      </c>
    </row>
    <row r="2001" spans="1:39" x14ac:dyDescent="0.2">
      <c r="A2001" t="s">
        <v>676</v>
      </c>
      <c r="B2001" t="s">
        <v>133</v>
      </c>
      <c r="C2001" t="s">
        <v>677</v>
      </c>
      <c r="D2001" s="1">
        <v>34778</v>
      </c>
      <c r="E2001" s="1">
        <v>43456</v>
      </c>
      <c r="F2001" t="s">
        <v>19</v>
      </c>
      <c r="I2001">
        <v>100</v>
      </c>
      <c r="J2001">
        <v>0</v>
      </c>
      <c r="K2001">
        <v>0</v>
      </c>
      <c r="L2001">
        <v>2025</v>
      </c>
      <c r="M2001">
        <v>2025</v>
      </c>
      <c r="N2001" t="s">
        <v>20</v>
      </c>
      <c r="O2001" t="s">
        <v>678</v>
      </c>
      <c r="P2001" t="s">
        <v>28</v>
      </c>
      <c r="S2001" t="s">
        <v>33797</v>
      </c>
      <c r="T2001" t="s">
        <v>34349</v>
      </c>
      <c r="U2001" t="s">
        <v>32634</v>
      </c>
      <c r="V2001" t="s">
        <v>32816</v>
      </c>
      <c r="X2001">
        <v>1.5</v>
      </c>
      <c r="AA2001">
        <v>8.5</v>
      </c>
      <c r="AB2001">
        <v>25</v>
      </c>
      <c r="AC2001">
        <v>1</v>
      </c>
      <c r="AD2001" t="str">
        <f t="shared" si="319"/>
        <v/>
      </c>
      <c r="AE2001" t="str">
        <f t="shared" si="312"/>
        <v/>
      </c>
      <c r="AF2001" t="str">
        <f t="shared" si="314"/>
        <v/>
      </c>
      <c r="AG2001">
        <f t="shared" si="316"/>
        <v>1</v>
      </c>
      <c r="AH2001">
        <f t="shared" si="317"/>
        <v>2.8</v>
      </c>
      <c r="AI2001">
        <v>0.14499999999999999</v>
      </c>
      <c r="AJ2001">
        <f t="shared" si="315"/>
        <v>0.40599999999999997</v>
      </c>
      <c r="AK2001" t="str">
        <f t="shared" si="318"/>
        <v/>
      </c>
      <c r="AL2001" t="str">
        <f t="shared" si="313"/>
        <v/>
      </c>
    </row>
    <row r="2002" spans="1:39" x14ac:dyDescent="0.2">
      <c r="A2002" t="s">
        <v>447</v>
      </c>
      <c r="B2002" t="s">
        <v>133</v>
      </c>
      <c r="C2002" t="s">
        <v>448</v>
      </c>
      <c r="D2002" s="1">
        <v>34619</v>
      </c>
      <c r="E2002" s="1">
        <v>43456</v>
      </c>
      <c r="F2002" t="s">
        <v>19</v>
      </c>
      <c r="I2002">
        <v>100</v>
      </c>
      <c r="J2002">
        <v>0</v>
      </c>
      <c r="K2002">
        <v>0</v>
      </c>
      <c r="L2002">
        <v>1160</v>
      </c>
      <c r="M2002">
        <v>1160</v>
      </c>
      <c r="N2002" t="s">
        <v>20</v>
      </c>
      <c r="O2002" t="s">
        <v>449</v>
      </c>
      <c r="P2002" t="s">
        <v>28</v>
      </c>
      <c r="S2002" t="s">
        <v>32628</v>
      </c>
      <c r="T2002" t="s">
        <v>34349</v>
      </c>
      <c r="U2002" t="s">
        <v>32634</v>
      </c>
      <c r="V2002" t="s">
        <v>32816</v>
      </c>
      <c r="X2002">
        <v>1</v>
      </c>
      <c r="AA2002">
        <v>7.5</v>
      </c>
      <c r="AB2002">
        <v>25</v>
      </c>
      <c r="AC2002">
        <v>1</v>
      </c>
      <c r="AD2002" t="str">
        <f t="shared" si="319"/>
        <v/>
      </c>
      <c r="AE2002" t="str">
        <f t="shared" si="312"/>
        <v/>
      </c>
      <c r="AF2002" t="str">
        <f t="shared" si="314"/>
        <v/>
      </c>
      <c r="AG2002">
        <f t="shared" si="316"/>
        <v>1</v>
      </c>
      <c r="AH2002">
        <f t="shared" si="317"/>
        <v>2.8</v>
      </c>
      <c r="AI2002">
        <v>0.14499999999999999</v>
      </c>
      <c r="AJ2002">
        <f t="shared" si="315"/>
        <v>0.40599999999999997</v>
      </c>
      <c r="AK2002" t="str">
        <f t="shared" si="318"/>
        <v/>
      </c>
      <c r="AL2002" t="str">
        <f t="shared" si="313"/>
        <v/>
      </c>
    </row>
    <row r="2003" spans="1:39" s="20" customFormat="1" x14ac:dyDescent="0.2">
      <c r="A2003" s="20" t="s">
        <v>190</v>
      </c>
      <c r="B2003" s="20" t="s">
        <v>133</v>
      </c>
      <c r="C2003" s="20" t="s">
        <v>191</v>
      </c>
      <c r="D2003" s="21">
        <v>34585</v>
      </c>
      <c r="E2003" s="21">
        <v>43456</v>
      </c>
      <c r="F2003" s="20" t="s">
        <v>19</v>
      </c>
      <c r="I2003" s="20">
        <v>100</v>
      </c>
      <c r="J2003" s="20">
        <v>0</v>
      </c>
      <c r="K2003" s="20">
        <v>0</v>
      </c>
      <c r="L2003" s="20">
        <v>1120</v>
      </c>
      <c r="M2003" s="20">
        <v>1120</v>
      </c>
      <c r="N2003" s="20" t="s">
        <v>20</v>
      </c>
      <c r="O2003" s="20" t="s">
        <v>192</v>
      </c>
      <c r="P2003" s="20" t="s">
        <v>28</v>
      </c>
      <c r="S2003" s="20" t="s">
        <v>33942</v>
      </c>
      <c r="T2003" s="20" t="s">
        <v>34233</v>
      </c>
      <c r="V2003" s="20" t="s">
        <v>32816</v>
      </c>
      <c r="AD2003" s="20" t="str">
        <f t="shared" si="319"/>
        <v/>
      </c>
      <c r="AE2003" s="20" t="str">
        <f t="shared" si="312"/>
        <v/>
      </c>
      <c r="AF2003" s="20" t="str">
        <f t="shared" si="314"/>
        <v/>
      </c>
      <c r="AG2003" s="20" t="str">
        <f t="shared" si="316"/>
        <v/>
      </c>
      <c r="AH2003" s="20" t="str">
        <f t="shared" si="317"/>
        <v/>
      </c>
      <c r="AI2003" s="20">
        <v>0.14499999999999999</v>
      </c>
      <c r="AJ2003" s="20" t="str">
        <f t="shared" si="315"/>
        <v/>
      </c>
      <c r="AK2003" s="20" t="str">
        <f t="shared" si="318"/>
        <v/>
      </c>
      <c r="AL2003" s="20" t="str">
        <f t="shared" si="313"/>
        <v/>
      </c>
      <c r="AM2003" s="20" t="s">
        <v>34224</v>
      </c>
    </row>
    <row r="2004" spans="1:39" x14ac:dyDescent="0.2">
      <c r="A2004" t="s">
        <v>435</v>
      </c>
      <c r="B2004" t="s">
        <v>133</v>
      </c>
      <c r="C2004" t="s">
        <v>436</v>
      </c>
      <c r="D2004" s="1">
        <v>34737</v>
      </c>
      <c r="E2004" s="1">
        <v>43456</v>
      </c>
      <c r="F2004" t="s">
        <v>19</v>
      </c>
      <c r="I2004">
        <v>100</v>
      </c>
      <c r="J2004">
        <v>0</v>
      </c>
      <c r="K2004">
        <v>0</v>
      </c>
      <c r="L2004">
        <v>1218</v>
      </c>
      <c r="M2004">
        <v>1218</v>
      </c>
      <c r="N2004" t="s">
        <v>20</v>
      </c>
      <c r="O2004" t="s">
        <v>437</v>
      </c>
      <c r="P2004" t="s">
        <v>28</v>
      </c>
      <c r="S2004" t="s">
        <v>32628</v>
      </c>
      <c r="T2004" t="s">
        <v>34366</v>
      </c>
      <c r="U2004" t="s">
        <v>32634</v>
      </c>
      <c r="V2004" t="s">
        <v>32816</v>
      </c>
      <c r="X2004">
        <v>2</v>
      </c>
      <c r="AA2004">
        <v>10</v>
      </c>
      <c r="AB2004">
        <v>25</v>
      </c>
      <c r="AC2004">
        <v>1</v>
      </c>
      <c r="AD2004" t="str">
        <f t="shared" si="319"/>
        <v/>
      </c>
      <c r="AE2004" t="str">
        <f t="shared" si="312"/>
        <v/>
      </c>
      <c r="AF2004" t="str">
        <f t="shared" si="314"/>
        <v/>
      </c>
      <c r="AG2004">
        <f t="shared" si="316"/>
        <v>1</v>
      </c>
      <c r="AH2004">
        <f t="shared" si="317"/>
        <v>2.8</v>
      </c>
      <c r="AI2004">
        <v>0.14499999999999999</v>
      </c>
      <c r="AJ2004">
        <f t="shared" si="315"/>
        <v>0.40599999999999997</v>
      </c>
      <c r="AK2004" t="str">
        <f t="shared" si="318"/>
        <v/>
      </c>
      <c r="AL2004" t="str">
        <f t="shared" si="313"/>
        <v/>
      </c>
    </row>
    <row r="2005" spans="1:39" x14ac:dyDescent="0.2">
      <c r="A2005" t="s">
        <v>426</v>
      </c>
      <c r="B2005" t="s">
        <v>133</v>
      </c>
      <c r="C2005" t="s">
        <v>427</v>
      </c>
      <c r="D2005" s="1">
        <v>34737</v>
      </c>
      <c r="E2005" s="1">
        <v>43456</v>
      </c>
      <c r="F2005" t="s">
        <v>19</v>
      </c>
      <c r="I2005">
        <v>100</v>
      </c>
      <c r="J2005">
        <v>0</v>
      </c>
      <c r="K2005">
        <v>0</v>
      </c>
      <c r="L2005">
        <v>1102</v>
      </c>
      <c r="M2005">
        <v>1102</v>
      </c>
      <c r="N2005" t="s">
        <v>20</v>
      </c>
      <c r="O2005" t="s">
        <v>428</v>
      </c>
      <c r="P2005" t="s">
        <v>28</v>
      </c>
      <c r="S2005" t="s">
        <v>33797</v>
      </c>
      <c r="T2005" t="s">
        <v>34349</v>
      </c>
      <c r="U2005" t="s">
        <v>32634</v>
      </c>
      <c r="V2005" t="s">
        <v>32816</v>
      </c>
      <c r="X2005">
        <v>2</v>
      </c>
      <c r="AA2005">
        <v>10</v>
      </c>
      <c r="AB2005">
        <v>25</v>
      </c>
      <c r="AC2005">
        <v>1</v>
      </c>
      <c r="AD2005" t="str">
        <f t="shared" si="319"/>
        <v/>
      </c>
      <c r="AE2005" t="str">
        <f t="shared" si="312"/>
        <v/>
      </c>
      <c r="AF2005" t="str">
        <f t="shared" si="314"/>
        <v/>
      </c>
      <c r="AG2005">
        <f t="shared" si="316"/>
        <v>1</v>
      </c>
      <c r="AH2005">
        <f t="shared" si="317"/>
        <v>2.8</v>
      </c>
      <c r="AI2005">
        <v>0.14499999999999999</v>
      </c>
      <c r="AJ2005">
        <f t="shared" si="315"/>
        <v>0.40599999999999997</v>
      </c>
      <c r="AK2005" t="str">
        <f t="shared" si="318"/>
        <v/>
      </c>
      <c r="AL2005" t="str">
        <f t="shared" si="313"/>
        <v/>
      </c>
    </row>
    <row r="2006" spans="1:39" x14ac:dyDescent="0.2">
      <c r="A2006" t="s">
        <v>264</v>
      </c>
      <c r="B2006" t="s">
        <v>133</v>
      </c>
      <c r="C2006" t="s">
        <v>265</v>
      </c>
      <c r="D2006" s="1">
        <v>34617</v>
      </c>
      <c r="E2006" s="1">
        <v>43456</v>
      </c>
      <c r="F2006" t="s">
        <v>19</v>
      </c>
      <c r="I2006">
        <v>100</v>
      </c>
      <c r="J2006">
        <v>0</v>
      </c>
      <c r="K2006">
        <v>0</v>
      </c>
      <c r="L2006">
        <v>1218</v>
      </c>
      <c r="M2006">
        <v>1218</v>
      </c>
      <c r="N2006" t="s">
        <v>20</v>
      </c>
      <c r="O2006" t="s">
        <v>266</v>
      </c>
      <c r="P2006" t="s">
        <v>28</v>
      </c>
      <c r="S2006" t="s">
        <v>32628</v>
      </c>
      <c r="T2006" t="s">
        <v>34357</v>
      </c>
      <c r="U2006" t="s">
        <v>32634</v>
      </c>
      <c r="V2006" t="s">
        <v>32816</v>
      </c>
      <c r="X2006">
        <v>2</v>
      </c>
      <c r="AA2006">
        <v>10</v>
      </c>
      <c r="AB2006">
        <v>25</v>
      </c>
      <c r="AC2006">
        <v>1</v>
      </c>
      <c r="AD2006" t="str">
        <f t="shared" si="319"/>
        <v/>
      </c>
      <c r="AE2006" t="str">
        <f t="shared" si="312"/>
        <v/>
      </c>
      <c r="AF2006" t="str">
        <f t="shared" si="314"/>
        <v/>
      </c>
      <c r="AG2006">
        <f t="shared" si="316"/>
        <v>1</v>
      </c>
      <c r="AH2006">
        <f t="shared" si="317"/>
        <v>2.8</v>
      </c>
      <c r="AI2006">
        <v>0.14499999999999999</v>
      </c>
      <c r="AJ2006">
        <f t="shared" si="315"/>
        <v>0.40599999999999997</v>
      </c>
      <c r="AK2006" t="str">
        <f t="shared" si="318"/>
        <v/>
      </c>
      <c r="AL2006" t="str">
        <f t="shared" si="313"/>
        <v/>
      </c>
    </row>
    <row r="2007" spans="1:39" x14ac:dyDescent="0.2">
      <c r="A2007" t="s">
        <v>450</v>
      </c>
      <c r="B2007" t="s">
        <v>133</v>
      </c>
      <c r="C2007" t="s">
        <v>451</v>
      </c>
      <c r="D2007" s="1">
        <v>34619</v>
      </c>
      <c r="E2007" s="1">
        <v>43456</v>
      </c>
      <c r="F2007" t="s">
        <v>19</v>
      </c>
      <c r="I2007">
        <v>100</v>
      </c>
      <c r="J2007">
        <v>0</v>
      </c>
      <c r="K2007">
        <v>0</v>
      </c>
      <c r="L2007">
        <v>1102</v>
      </c>
      <c r="M2007">
        <v>1102</v>
      </c>
      <c r="N2007" t="s">
        <v>20</v>
      </c>
      <c r="O2007" t="s">
        <v>452</v>
      </c>
      <c r="P2007" t="s">
        <v>28</v>
      </c>
      <c r="S2007" t="s">
        <v>32628</v>
      </c>
      <c r="T2007" t="s">
        <v>34357</v>
      </c>
      <c r="U2007" t="s">
        <v>32634</v>
      </c>
      <c r="V2007" t="s">
        <v>32816</v>
      </c>
      <c r="X2007">
        <v>2</v>
      </c>
      <c r="AA2007">
        <v>10</v>
      </c>
      <c r="AB2007">
        <v>25</v>
      </c>
      <c r="AC2007">
        <v>1</v>
      </c>
      <c r="AD2007" t="str">
        <f t="shared" si="319"/>
        <v/>
      </c>
      <c r="AE2007" t="str">
        <f t="shared" si="312"/>
        <v/>
      </c>
      <c r="AF2007" t="str">
        <f t="shared" si="314"/>
        <v/>
      </c>
      <c r="AG2007">
        <f t="shared" si="316"/>
        <v>1</v>
      </c>
      <c r="AH2007">
        <f t="shared" si="317"/>
        <v>2.8</v>
      </c>
      <c r="AI2007">
        <v>0.14499999999999999</v>
      </c>
      <c r="AJ2007">
        <f t="shared" si="315"/>
        <v>0.40599999999999997</v>
      </c>
      <c r="AK2007" t="str">
        <f t="shared" si="318"/>
        <v/>
      </c>
      <c r="AL2007" t="str">
        <f t="shared" si="313"/>
        <v/>
      </c>
    </row>
    <row r="2008" spans="1:39" x14ac:dyDescent="0.2">
      <c r="A2008" t="s">
        <v>327</v>
      </c>
      <c r="B2008" t="s">
        <v>133</v>
      </c>
      <c r="C2008" t="s">
        <v>328</v>
      </c>
      <c r="D2008" s="1">
        <v>34585</v>
      </c>
      <c r="E2008" s="1">
        <v>43456</v>
      </c>
      <c r="F2008" t="s">
        <v>19</v>
      </c>
      <c r="I2008">
        <v>100</v>
      </c>
      <c r="J2008">
        <v>0</v>
      </c>
      <c r="K2008">
        <v>0</v>
      </c>
      <c r="L2008">
        <v>1218</v>
      </c>
      <c r="M2008">
        <v>1218</v>
      </c>
      <c r="N2008" t="s">
        <v>20</v>
      </c>
      <c r="O2008" t="s">
        <v>329</v>
      </c>
      <c r="P2008" t="s">
        <v>28</v>
      </c>
      <c r="S2008" t="s">
        <v>32628</v>
      </c>
      <c r="T2008" t="s">
        <v>34349</v>
      </c>
      <c r="U2008" t="s">
        <v>32634</v>
      </c>
      <c r="V2008" t="s">
        <v>32816</v>
      </c>
      <c r="X2008">
        <v>2</v>
      </c>
      <c r="AA2008">
        <v>10</v>
      </c>
      <c r="AB2008">
        <v>25</v>
      </c>
      <c r="AC2008">
        <v>1</v>
      </c>
      <c r="AD2008" t="str">
        <f t="shared" si="319"/>
        <v/>
      </c>
      <c r="AE2008" t="str">
        <f t="shared" si="312"/>
        <v/>
      </c>
      <c r="AF2008" t="str">
        <f t="shared" si="314"/>
        <v/>
      </c>
      <c r="AG2008">
        <f t="shared" si="316"/>
        <v>1</v>
      </c>
      <c r="AH2008">
        <f t="shared" si="317"/>
        <v>2.8</v>
      </c>
      <c r="AI2008">
        <v>0.14499999999999999</v>
      </c>
      <c r="AJ2008">
        <f t="shared" si="315"/>
        <v>0.40599999999999997</v>
      </c>
      <c r="AK2008" t="str">
        <f t="shared" si="318"/>
        <v/>
      </c>
      <c r="AL2008" t="str">
        <f t="shared" si="313"/>
        <v/>
      </c>
    </row>
    <row r="2009" spans="1:39" x14ac:dyDescent="0.2">
      <c r="A2009" t="s">
        <v>542</v>
      </c>
      <c r="B2009" t="s">
        <v>133</v>
      </c>
      <c r="C2009" t="s">
        <v>543</v>
      </c>
      <c r="D2009" s="1">
        <v>34697</v>
      </c>
      <c r="E2009" s="1">
        <v>43456</v>
      </c>
      <c r="F2009" t="s">
        <v>19</v>
      </c>
      <c r="I2009">
        <v>100</v>
      </c>
      <c r="J2009">
        <v>0</v>
      </c>
      <c r="K2009">
        <v>0</v>
      </c>
      <c r="L2009">
        <v>1014</v>
      </c>
      <c r="M2009">
        <v>1014</v>
      </c>
      <c r="N2009" t="s">
        <v>20</v>
      </c>
      <c r="O2009" t="s">
        <v>544</v>
      </c>
      <c r="P2009" t="s">
        <v>28</v>
      </c>
      <c r="S2009" t="s">
        <v>33797</v>
      </c>
      <c r="T2009" t="s">
        <v>34349</v>
      </c>
      <c r="U2009" t="s">
        <v>32634</v>
      </c>
      <c r="V2009" t="s">
        <v>32816</v>
      </c>
      <c r="X2009">
        <v>1</v>
      </c>
      <c r="AA2009">
        <v>7.5</v>
      </c>
      <c r="AB2009">
        <v>35</v>
      </c>
      <c r="AC2009">
        <v>1</v>
      </c>
      <c r="AD2009" t="str">
        <f t="shared" si="319"/>
        <v/>
      </c>
      <c r="AE2009" t="str">
        <f t="shared" si="312"/>
        <v/>
      </c>
      <c r="AF2009" t="str">
        <f t="shared" si="314"/>
        <v/>
      </c>
      <c r="AG2009">
        <f t="shared" si="316"/>
        <v>1</v>
      </c>
      <c r="AH2009">
        <f t="shared" si="317"/>
        <v>2.8</v>
      </c>
      <c r="AI2009">
        <v>0.14499999999999999</v>
      </c>
      <c r="AJ2009">
        <f t="shared" si="315"/>
        <v>0.40599999999999997</v>
      </c>
      <c r="AK2009" t="str">
        <f t="shared" si="318"/>
        <v/>
      </c>
      <c r="AL2009" t="str">
        <f t="shared" si="313"/>
        <v/>
      </c>
    </row>
    <row r="2010" spans="1:39" x14ac:dyDescent="0.2">
      <c r="A2010" t="s">
        <v>432</v>
      </c>
      <c r="B2010" t="s">
        <v>133</v>
      </c>
      <c r="C2010" t="s">
        <v>433</v>
      </c>
      <c r="D2010" s="1">
        <v>34737</v>
      </c>
      <c r="E2010" s="1">
        <v>44546</v>
      </c>
      <c r="F2010" t="s">
        <v>19</v>
      </c>
      <c r="I2010">
        <v>100</v>
      </c>
      <c r="J2010">
        <v>0</v>
      </c>
      <c r="K2010">
        <v>0</v>
      </c>
      <c r="L2010">
        <v>1074</v>
      </c>
      <c r="M2010">
        <v>1074</v>
      </c>
      <c r="N2010" t="s">
        <v>20</v>
      </c>
      <c r="O2010" t="s">
        <v>434</v>
      </c>
      <c r="P2010" t="s">
        <v>28</v>
      </c>
      <c r="S2010" t="s">
        <v>33797</v>
      </c>
      <c r="T2010" t="s">
        <v>34357</v>
      </c>
      <c r="U2010" t="s">
        <v>32634</v>
      </c>
      <c r="V2010" t="s">
        <v>32816</v>
      </c>
      <c r="X2010">
        <v>1</v>
      </c>
      <c r="AA2010">
        <v>7.5</v>
      </c>
      <c r="AB2010">
        <v>35</v>
      </c>
      <c r="AC2010">
        <v>1</v>
      </c>
      <c r="AD2010" t="str">
        <f t="shared" si="319"/>
        <v/>
      </c>
      <c r="AE2010" t="str">
        <f t="shared" ref="AE2010:AE2073" si="320">IF((S2010="tühi")*(AC2010&lt;&gt;""),AC2010,"")</f>
        <v/>
      </c>
      <c r="AF2010" t="str">
        <f t="shared" si="314"/>
        <v/>
      </c>
      <c r="AG2010">
        <f t="shared" si="316"/>
        <v>1</v>
      </c>
      <c r="AH2010">
        <f t="shared" si="317"/>
        <v>2.8</v>
      </c>
      <c r="AI2010">
        <v>0.14499999999999999</v>
      </c>
      <c r="AJ2010">
        <f t="shared" si="315"/>
        <v>0.40599999999999997</v>
      </c>
      <c r="AK2010" t="str">
        <f t="shared" si="318"/>
        <v/>
      </c>
      <c r="AL2010" t="str">
        <f t="shared" si="313"/>
        <v/>
      </c>
    </row>
    <row r="2011" spans="1:39" x14ac:dyDescent="0.2">
      <c r="A2011" t="s">
        <v>961</v>
      </c>
      <c r="B2011" t="s">
        <v>133</v>
      </c>
      <c r="C2011" t="s">
        <v>962</v>
      </c>
      <c r="D2011" s="1">
        <v>34764</v>
      </c>
      <c r="E2011" s="1">
        <v>43456</v>
      </c>
      <c r="F2011" t="s">
        <v>19</v>
      </c>
      <c r="I2011">
        <v>100</v>
      </c>
      <c r="J2011">
        <v>0</v>
      </c>
      <c r="K2011">
        <v>0</v>
      </c>
      <c r="L2011">
        <v>1200</v>
      </c>
      <c r="M2011">
        <v>1200</v>
      </c>
      <c r="N2011" t="s">
        <v>20</v>
      </c>
      <c r="O2011" t="s">
        <v>963</v>
      </c>
      <c r="P2011" t="s">
        <v>28</v>
      </c>
      <c r="S2011" t="s">
        <v>32628</v>
      </c>
      <c r="T2011" t="s">
        <v>34349</v>
      </c>
      <c r="U2011" t="s">
        <v>32634</v>
      </c>
      <c r="V2011" t="s">
        <v>32816</v>
      </c>
      <c r="X2011">
        <v>2</v>
      </c>
      <c r="AA2011">
        <v>10</v>
      </c>
      <c r="AB2011">
        <v>25</v>
      </c>
      <c r="AC2011">
        <v>1</v>
      </c>
      <c r="AD2011" t="str">
        <f t="shared" si="319"/>
        <v/>
      </c>
      <c r="AE2011" t="str">
        <f t="shared" si="320"/>
        <v/>
      </c>
      <c r="AF2011" t="str">
        <f t="shared" si="314"/>
        <v/>
      </c>
      <c r="AG2011">
        <f t="shared" si="316"/>
        <v>1</v>
      </c>
      <c r="AH2011">
        <f t="shared" si="317"/>
        <v>2.8</v>
      </c>
      <c r="AI2011">
        <v>0.14499999999999999</v>
      </c>
      <c r="AJ2011">
        <f t="shared" si="315"/>
        <v>0.40599999999999997</v>
      </c>
      <c r="AK2011" t="str">
        <f t="shared" si="318"/>
        <v/>
      </c>
      <c r="AL2011" t="str">
        <f t="shared" si="313"/>
        <v/>
      </c>
    </row>
    <row r="2012" spans="1:39" x14ac:dyDescent="0.2">
      <c r="A2012" t="s">
        <v>142</v>
      </c>
      <c r="B2012" t="s">
        <v>133</v>
      </c>
      <c r="C2012" t="s">
        <v>143</v>
      </c>
      <c r="D2012" s="1">
        <v>34556</v>
      </c>
      <c r="E2012" s="1">
        <v>44546</v>
      </c>
      <c r="F2012" t="s">
        <v>19</v>
      </c>
      <c r="I2012">
        <v>100</v>
      </c>
      <c r="J2012">
        <v>0</v>
      </c>
      <c r="K2012">
        <v>0</v>
      </c>
      <c r="L2012">
        <v>1159</v>
      </c>
      <c r="M2012">
        <v>1159</v>
      </c>
      <c r="N2012" t="s">
        <v>20</v>
      </c>
      <c r="O2012" t="s">
        <v>144</v>
      </c>
      <c r="P2012" t="s">
        <v>28</v>
      </c>
      <c r="S2012" t="s">
        <v>32628</v>
      </c>
      <c r="T2012" t="s">
        <v>34357</v>
      </c>
      <c r="U2012" t="s">
        <v>32634</v>
      </c>
      <c r="V2012" t="s">
        <v>32816</v>
      </c>
      <c r="X2012">
        <v>2</v>
      </c>
      <c r="AA2012">
        <v>10</v>
      </c>
      <c r="AB2012">
        <v>25</v>
      </c>
      <c r="AC2012">
        <v>1</v>
      </c>
      <c r="AD2012" t="str">
        <f t="shared" si="319"/>
        <v/>
      </c>
      <c r="AE2012" t="str">
        <f t="shared" si="320"/>
        <v/>
      </c>
      <c r="AF2012" t="str">
        <f t="shared" si="314"/>
        <v/>
      </c>
      <c r="AG2012">
        <f t="shared" si="316"/>
        <v>1</v>
      </c>
      <c r="AH2012">
        <f t="shared" si="317"/>
        <v>2.8</v>
      </c>
      <c r="AI2012">
        <v>0.14499999999999999</v>
      </c>
      <c r="AJ2012">
        <f t="shared" si="315"/>
        <v>0.40599999999999997</v>
      </c>
      <c r="AK2012" t="str">
        <f t="shared" si="318"/>
        <v/>
      </c>
      <c r="AL2012" t="str">
        <f t="shared" si="313"/>
        <v/>
      </c>
    </row>
    <row r="2013" spans="1:39" x14ac:dyDescent="0.2">
      <c r="A2013" t="s">
        <v>145</v>
      </c>
      <c r="B2013" t="s">
        <v>133</v>
      </c>
      <c r="C2013" t="s">
        <v>146</v>
      </c>
      <c r="D2013" s="1">
        <v>34556</v>
      </c>
      <c r="E2013" s="1">
        <v>43456</v>
      </c>
      <c r="F2013" t="s">
        <v>19</v>
      </c>
      <c r="I2013">
        <v>100</v>
      </c>
      <c r="J2013">
        <v>0</v>
      </c>
      <c r="K2013">
        <v>0</v>
      </c>
      <c r="L2013">
        <v>1120</v>
      </c>
      <c r="M2013">
        <v>1120</v>
      </c>
      <c r="N2013" t="s">
        <v>20</v>
      </c>
      <c r="O2013" t="s">
        <v>147</v>
      </c>
      <c r="P2013" t="s">
        <v>28</v>
      </c>
      <c r="S2013" t="s">
        <v>32628</v>
      </c>
      <c r="T2013" t="s">
        <v>34357</v>
      </c>
      <c r="U2013" t="s">
        <v>32634</v>
      </c>
      <c r="V2013" t="s">
        <v>32816</v>
      </c>
      <c r="X2013">
        <v>2</v>
      </c>
      <c r="AA2013">
        <v>10</v>
      </c>
      <c r="AB2013">
        <v>25</v>
      </c>
      <c r="AC2013">
        <v>1</v>
      </c>
      <c r="AD2013" t="str">
        <f t="shared" si="319"/>
        <v/>
      </c>
      <c r="AE2013" t="str">
        <f t="shared" si="320"/>
        <v/>
      </c>
      <c r="AF2013" t="str">
        <f t="shared" si="314"/>
        <v/>
      </c>
      <c r="AG2013">
        <f t="shared" si="316"/>
        <v>1</v>
      </c>
      <c r="AH2013">
        <f t="shared" si="317"/>
        <v>2.8</v>
      </c>
      <c r="AI2013">
        <v>0.14499999999999999</v>
      </c>
      <c r="AJ2013">
        <f t="shared" si="315"/>
        <v>0.40599999999999997</v>
      </c>
      <c r="AK2013" t="str">
        <f t="shared" si="318"/>
        <v/>
      </c>
      <c r="AL2013" t="str">
        <f t="shared" si="313"/>
        <v/>
      </c>
    </row>
    <row r="2014" spans="1:39" x14ac:dyDescent="0.2">
      <c r="A2014" t="s">
        <v>243</v>
      </c>
      <c r="B2014" t="s">
        <v>133</v>
      </c>
      <c r="C2014" t="s">
        <v>244</v>
      </c>
      <c r="D2014" s="1">
        <v>34597</v>
      </c>
      <c r="E2014" s="1">
        <v>43456</v>
      </c>
      <c r="F2014" t="s">
        <v>19</v>
      </c>
      <c r="I2014">
        <v>100</v>
      </c>
      <c r="J2014">
        <v>0</v>
      </c>
      <c r="K2014">
        <v>0</v>
      </c>
      <c r="L2014">
        <v>1160</v>
      </c>
      <c r="M2014">
        <v>1160</v>
      </c>
      <c r="N2014" t="s">
        <v>20</v>
      </c>
      <c r="O2014" t="s">
        <v>245</v>
      </c>
      <c r="P2014" t="s">
        <v>28</v>
      </c>
      <c r="S2014" t="s">
        <v>32628</v>
      </c>
      <c r="T2014" t="s">
        <v>34349</v>
      </c>
      <c r="U2014" t="s">
        <v>32634</v>
      </c>
      <c r="V2014" t="s">
        <v>32816</v>
      </c>
      <c r="X2014">
        <v>2</v>
      </c>
      <c r="AA2014">
        <v>10</v>
      </c>
      <c r="AB2014">
        <v>25</v>
      </c>
      <c r="AC2014">
        <v>1</v>
      </c>
      <c r="AD2014" t="str">
        <f t="shared" si="319"/>
        <v/>
      </c>
      <c r="AE2014" t="str">
        <f t="shared" si="320"/>
        <v/>
      </c>
      <c r="AF2014" t="str">
        <f t="shared" si="314"/>
        <v/>
      </c>
      <c r="AG2014">
        <f t="shared" si="316"/>
        <v>1</v>
      </c>
      <c r="AH2014">
        <f t="shared" si="317"/>
        <v>2.8</v>
      </c>
      <c r="AI2014">
        <v>0.14499999999999999</v>
      </c>
      <c r="AJ2014">
        <f t="shared" si="315"/>
        <v>0.40599999999999997</v>
      </c>
      <c r="AK2014" t="str">
        <f t="shared" si="318"/>
        <v/>
      </c>
      <c r="AL2014" t="str">
        <f t="shared" si="313"/>
        <v/>
      </c>
    </row>
    <row r="2015" spans="1:39" x14ac:dyDescent="0.2">
      <c r="A2015" t="s">
        <v>420</v>
      </c>
      <c r="B2015" t="s">
        <v>133</v>
      </c>
      <c r="C2015" t="s">
        <v>421</v>
      </c>
      <c r="D2015" s="1">
        <v>34677</v>
      </c>
      <c r="E2015" s="1">
        <v>43456</v>
      </c>
      <c r="F2015" t="s">
        <v>19</v>
      </c>
      <c r="I2015">
        <v>100</v>
      </c>
      <c r="J2015">
        <v>0</v>
      </c>
      <c r="K2015">
        <v>0</v>
      </c>
      <c r="L2015">
        <v>1096</v>
      </c>
      <c r="M2015">
        <v>1096</v>
      </c>
      <c r="N2015" t="s">
        <v>20</v>
      </c>
      <c r="O2015" t="s">
        <v>422</v>
      </c>
      <c r="P2015" t="s">
        <v>28</v>
      </c>
      <c r="S2015" t="s">
        <v>32628</v>
      </c>
      <c r="T2015" t="s">
        <v>34349</v>
      </c>
      <c r="U2015" t="s">
        <v>32634</v>
      </c>
      <c r="V2015" t="s">
        <v>32816</v>
      </c>
      <c r="X2015">
        <v>2</v>
      </c>
      <c r="AB2015">
        <v>25</v>
      </c>
      <c r="AC2015">
        <v>1</v>
      </c>
      <c r="AD2015" t="str">
        <f t="shared" si="319"/>
        <v/>
      </c>
      <c r="AE2015" t="str">
        <f t="shared" si="320"/>
        <v/>
      </c>
      <c r="AF2015" t="str">
        <f t="shared" si="314"/>
        <v/>
      </c>
      <c r="AG2015">
        <f t="shared" si="316"/>
        <v>1</v>
      </c>
      <c r="AH2015">
        <f t="shared" si="317"/>
        <v>2.8</v>
      </c>
      <c r="AI2015">
        <v>0.14499999999999999</v>
      </c>
      <c r="AJ2015">
        <f t="shared" si="315"/>
        <v>0.40599999999999997</v>
      </c>
      <c r="AK2015" t="str">
        <f t="shared" si="318"/>
        <v/>
      </c>
      <c r="AL2015" t="str">
        <f t="shared" ref="AL2015:AL2078" si="321">IF(COUNTBLANK(AK2015),"",AK2015*AI2015)</f>
        <v/>
      </c>
    </row>
    <row r="2016" spans="1:39" x14ac:dyDescent="0.2">
      <c r="A2016" t="s">
        <v>485</v>
      </c>
      <c r="B2016" t="s">
        <v>133</v>
      </c>
      <c r="C2016" t="s">
        <v>486</v>
      </c>
      <c r="D2016" s="1">
        <v>34737</v>
      </c>
      <c r="E2016" s="1">
        <v>44546</v>
      </c>
      <c r="F2016" t="s">
        <v>19</v>
      </c>
      <c r="I2016">
        <v>100</v>
      </c>
      <c r="J2016">
        <v>0</v>
      </c>
      <c r="K2016">
        <v>0</v>
      </c>
      <c r="L2016">
        <v>1203</v>
      </c>
      <c r="M2016">
        <v>1203</v>
      </c>
      <c r="N2016" t="s">
        <v>20</v>
      </c>
      <c r="O2016" t="s">
        <v>487</v>
      </c>
      <c r="P2016" t="s">
        <v>28</v>
      </c>
      <c r="S2016" t="s">
        <v>32628</v>
      </c>
      <c r="T2016" t="s">
        <v>34357</v>
      </c>
      <c r="U2016" t="s">
        <v>32634</v>
      </c>
      <c r="V2016" t="s">
        <v>32816</v>
      </c>
      <c r="X2016">
        <v>1.5</v>
      </c>
      <c r="AA2016">
        <v>8.5</v>
      </c>
      <c r="AB2016">
        <v>30</v>
      </c>
      <c r="AC2016">
        <v>1</v>
      </c>
      <c r="AD2016" t="str">
        <f t="shared" si="319"/>
        <v/>
      </c>
      <c r="AE2016" t="str">
        <f t="shared" si="320"/>
        <v/>
      </c>
      <c r="AF2016" t="str">
        <f t="shared" si="314"/>
        <v/>
      </c>
      <c r="AG2016">
        <f t="shared" si="316"/>
        <v>1</v>
      </c>
      <c r="AH2016">
        <f t="shared" si="317"/>
        <v>2.8</v>
      </c>
      <c r="AI2016">
        <v>0.14499999999999999</v>
      </c>
      <c r="AJ2016">
        <f t="shared" si="315"/>
        <v>0.40599999999999997</v>
      </c>
      <c r="AK2016" t="str">
        <f t="shared" si="318"/>
        <v/>
      </c>
      <c r="AL2016" t="str">
        <f t="shared" si="321"/>
        <v/>
      </c>
    </row>
    <row r="2017" spans="1:38" x14ac:dyDescent="0.2">
      <c r="A2017" t="s">
        <v>949</v>
      </c>
      <c r="B2017" t="s">
        <v>133</v>
      </c>
      <c r="C2017" t="s">
        <v>950</v>
      </c>
      <c r="D2017" s="1">
        <v>34764</v>
      </c>
      <c r="E2017" s="1">
        <v>43456</v>
      </c>
      <c r="F2017" t="s">
        <v>19</v>
      </c>
      <c r="I2017">
        <v>100</v>
      </c>
      <c r="J2017">
        <v>0</v>
      </c>
      <c r="K2017">
        <v>0</v>
      </c>
      <c r="L2017">
        <v>1160</v>
      </c>
      <c r="M2017">
        <v>1160</v>
      </c>
      <c r="N2017" t="s">
        <v>20</v>
      </c>
      <c r="O2017" t="s">
        <v>951</v>
      </c>
      <c r="P2017" t="s">
        <v>28</v>
      </c>
      <c r="S2017" t="s">
        <v>32628</v>
      </c>
      <c r="T2017" t="s">
        <v>34349</v>
      </c>
      <c r="U2017" t="s">
        <v>32634</v>
      </c>
      <c r="V2017" t="s">
        <v>32816</v>
      </c>
      <c r="X2017">
        <v>2</v>
      </c>
      <c r="AA2017">
        <v>10</v>
      </c>
      <c r="AB2017">
        <v>25</v>
      </c>
      <c r="AC2017">
        <v>1</v>
      </c>
      <c r="AD2017" t="str">
        <f t="shared" si="319"/>
        <v/>
      </c>
      <c r="AE2017" t="str">
        <f t="shared" si="320"/>
        <v/>
      </c>
      <c r="AF2017" t="str">
        <f t="shared" ref="AF2017:AF2080" si="322">IF((S2017&lt;&gt;"tühi")*(F2017&lt;&gt;"Elamumaa")*(G2017&lt;&gt;"Elamumaa")*(H2017&lt;&gt;"Elamumaa"),IF(Z2017=0,"",Z2017),"")</f>
        <v/>
      </c>
      <c r="AG2017">
        <f t="shared" si="316"/>
        <v>1</v>
      </c>
      <c r="AH2017">
        <f t="shared" si="317"/>
        <v>2.8</v>
      </c>
      <c r="AI2017">
        <v>0.14499999999999999</v>
      </c>
      <c r="AJ2017">
        <f t="shared" si="315"/>
        <v>0.40599999999999997</v>
      </c>
      <c r="AK2017" t="str">
        <f t="shared" si="318"/>
        <v/>
      </c>
      <c r="AL2017" t="str">
        <f t="shared" si="321"/>
        <v/>
      </c>
    </row>
    <row r="2018" spans="1:38" x14ac:dyDescent="0.2">
      <c r="A2018" t="s">
        <v>710</v>
      </c>
      <c r="B2018" t="s">
        <v>133</v>
      </c>
      <c r="C2018" t="s">
        <v>711</v>
      </c>
      <c r="D2018" s="1">
        <v>34794</v>
      </c>
      <c r="E2018" s="1">
        <v>43456</v>
      </c>
      <c r="F2018" t="s">
        <v>19</v>
      </c>
      <c r="I2018">
        <v>100</v>
      </c>
      <c r="J2018">
        <v>0</v>
      </c>
      <c r="K2018">
        <v>0</v>
      </c>
      <c r="L2018">
        <v>1234</v>
      </c>
      <c r="M2018">
        <v>1234</v>
      </c>
      <c r="N2018" t="s">
        <v>20</v>
      </c>
      <c r="O2018" t="s">
        <v>712</v>
      </c>
      <c r="P2018" t="s">
        <v>28</v>
      </c>
      <c r="S2018" t="s">
        <v>32628</v>
      </c>
      <c r="T2018" t="s">
        <v>34349</v>
      </c>
      <c r="U2018" t="s">
        <v>32634</v>
      </c>
      <c r="V2018" t="s">
        <v>32816</v>
      </c>
      <c r="X2018">
        <v>1.5</v>
      </c>
      <c r="AA2018">
        <v>8.5</v>
      </c>
      <c r="AB2018">
        <v>30</v>
      </c>
      <c r="AC2018">
        <v>1</v>
      </c>
      <c r="AD2018" t="str">
        <f t="shared" si="319"/>
        <v/>
      </c>
      <c r="AE2018" t="str">
        <f t="shared" si="320"/>
        <v/>
      </c>
      <c r="AF2018" t="str">
        <f t="shared" si="322"/>
        <v/>
      </c>
      <c r="AG2018">
        <f t="shared" si="316"/>
        <v>1</v>
      </c>
      <c r="AH2018">
        <f t="shared" si="317"/>
        <v>2.8</v>
      </c>
      <c r="AI2018">
        <v>0.14499999999999999</v>
      </c>
      <c r="AJ2018">
        <f t="shared" si="315"/>
        <v>0.40599999999999997</v>
      </c>
      <c r="AK2018" t="str">
        <f t="shared" si="318"/>
        <v/>
      </c>
      <c r="AL2018" t="str">
        <f t="shared" si="321"/>
        <v/>
      </c>
    </row>
    <row r="2019" spans="1:38" x14ac:dyDescent="0.2">
      <c r="A2019" t="s">
        <v>309</v>
      </c>
      <c r="B2019" t="s">
        <v>133</v>
      </c>
      <c r="C2019" t="s">
        <v>310</v>
      </c>
      <c r="D2019" s="1">
        <v>34585</v>
      </c>
      <c r="E2019" s="1">
        <v>43456</v>
      </c>
      <c r="F2019" t="s">
        <v>19</v>
      </c>
      <c r="I2019">
        <v>100</v>
      </c>
      <c r="J2019">
        <v>0</v>
      </c>
      <c r="K2019">
        <v>0</v>
      </c>
      <c r="L2019">
        <v>1160</v>
      </c>
      <c r="M2019">
        <v>1160</v>
      </c>
      <c r="N2019" t="s">
        <v>20</v>
      </c>
      <c r="O2019" t="s">
        <v>311</v>
      </c>
      <c r="P2019" t="s">
        <v>28</v>
      </c>
      <c r="S2019" t="s">
        <v>32628</v>
      </c>
      <c r="T2019" t="s">
        <v>34357</v>
      </c>
      <c r="U2019" t="s">
        <v>32634</v>
      </c>
      <c r="V2019" t="s">
        <v>32816</v>
      </c>
      <c r="X2019">
        <v>2</v>
      </c>
      <c r="AA2019">
        <v>10</v>
      </c>
      <c r="AB2019">
        <v>25</v>
      </c>
      <c r="AC2019">
        <v>1</v>
      </c>
      <c r="AD2019" t="str">
        <f t="shared" si="319"/>
        <v/>
      </c>
      <c r="AE2019" t="str">
        <f t="shared" si="320"/>
        <v/>
      </c>
      <c r="AF2019" t="str">
        <f t="shared" si="322"/>
        <v/>
      </c>
      <c r="AG2019">
        <f t="shared" si="316"/>
        <v>1</v>
      </c>
      <c r="AH2019">
        <f t="shared" si="317"/>
        <v>2.8</v>
      </c>
      <c r="AI2019">
        <v>0.14499999999999999</v>
      </c>
      <c r="AJ2019">
        <f t="shared" si="315"/>
        <v>0.40599999999999997</v>
      </c>
      <c r="AK2019" t="str">
        <f t="shared" si="318"/>
        <v/>
      </c>
      <c r="AL2019" t="str">
        <f t="shared" si="321"/>
        <v/>
      </c>
    </row>
    <row r="2020" spans="1:38" x14ac:dyDescent="0.2">
      <c r="A2020" t="s">
        <v>707</v>
      </c>
      <c r="B2020" t="s">
        <v>133</v>
      </c>
      <c r="C2020" t="s">
        <v>708</v>
      </c>
      <c r="D2020" s="1">
        <v>34927</v>
      </c>
      <c r="E2020" s="1">
        <v>43456</v>
      </c>
      <c r="F2020" t="s">
        <v>19</v>
      </c>
      <c r="I2020">
        <v>100</v>
      </c>
      <c r="J2020">
        <v>0</v>
      </c>
      <c r="K2020">
        <v>0</v>
      </c>
      <c r="L2020">
        <v>1235</v>
      </c>
      <c r="M2020">
        <v>1235</v>
      </c>
      <c r="N2020" t="s">
        <v>20</v>
      </c>
      <c r="O2020" t="s">
        <v>709</v>
      </c>
      <c r="P2020" t="s">
        <v>28</v>
      </c>
      <c r="S2020" t="s">
        <v>32628</v>
      </c>
      <c r="T2020" t="s">
        <v>34357</v>
      </c>
      <c r="U2020" t="s">
        <v>32634</v>
      </c>
      <c r="V2020" t="s">
        <v>32816</v>
      </c>
      <c r="X2020">
        <v>1.5</v>
      </c>
      <c r="AA2020">
        <v>8.5</v>
      </c>
      <c r="AB2020">
        <v>30</v>
      </c>
      <c r="AC2020">
        <v>1</v>
      </c>
      <c r="AD2020" t="str">
        <f t="shared" si="319"/>
        <v/>
      </c>
      <c r="AE2020" t="str">
        <f t="shared" si="320"/>
        <v/>
      </c>
      <c r="AF2020" t="str">
        <f t="shared" si="322"/>
        <v/>
      </c>
      <c r="AG2020">
        <f t="shared" si="316"/>
        <v>1</v>
      </c>
      <c r="AH2020">
        <f t="shared" si="317"/>
        <v>2.8</v>
      </c>
      <c r="AI2020">
        <v>0.14499999999999999</v>
      </c>
      <c r="AJ2020">
        <f t="shared" si="315"/>
        <v>0.40599999999999997</v>
      </c>
      <c r="AK2020" t="str">
        <f t="shared" si="318"/>
        <v/>
      </c>
      <c r="AL2020" t="str">
        <f t="shared" si="321"/>
        <v/>
      </c>
    </row>
    <row r="2021" spans="1:38" x14ac:dyDescent="0.2">
      <c r="A2021" t="s">
        <v>411</v>
      </c>
      <c r="B2021" t="s">
        <v>133</v>
      </c>
      <c r="C2021" t="s">
        <v>412</v>
      </c>
      <c r="D2021" s="1">
        <v>34677</v>
      </c>
      <c r="E2021" s="1">
        <v>43456</v>
      </c>
      <c r="F2021" t="s">
        <v>19</v>
      </c>
      <c r="I2021">
        <v>100</v>
      </c>
      <c r="J2021">
        <v>0</v>
      </c>
      <c r="K2021">
        <v>0</v>
      </c>
      <c r="L2021">
        <v>1160</v>
      </c>
      <c r="M2021">
        <v>1160</v>
      </c>
      <c r="N2021" t="s">
        <v>20</v>
      </c>
      <c r="O2021" t="s">
        <v>413</v>
      </c>
      <c r="P2021" t="s">
        <v>28</v>
      </c>
      <c r="S2021" t="s">
        <v>32628</v>
      </c>
      <c r="T2021" t="s">
        <v>34357</v>
      </c>
      <c r="U2021" t="s">
        <v>32634</v>
      </c>
      <c r="V2021" t="s">
        <v>32816</v>
      </c>
      <c r="X2021">
        <v>2</v>
      </c>
      <c r="AA2021">
        <v>10</v>
      </c>
      <c r="AB2021">
        <v>25</v>
      </c>
      <c r="AC2021">
        <v>1</v>
      </c>
      <c r="AD2021" t="str">
        <f t="shared" si="319"/>
        <v/>
      </c>
      <c r="AE2021" t="str">
        <f t="shared" si="320"/>
        <v/>
      </c>
      <c r="AF2021" t="str">
        <f t="shared" si="322"/>
        <v/>
      </c>
      <c r="AG2021">
        <f t="shared" si="316"/>
        <v>1</v>
      </c>
      <c r="AH2021">
        <f t="shared" si="317"/>
        <v>2.8</v>
      </c>
      <c r="AI2021">
        <v>0.14499999999999999</v>
      </c>
      <c r="AJ2021">
        <f t="shared" si="315"/>
        <v>0.40599999999999997</v>
      </c>
      <c r="AK2021" t="str">
        <f t="shared" si="318"/>
        <v/>
      </c>
      <c r="AL2021" t="str">
        <f t="shared" si="321"/>
        <v/>
      </c>
    </row>
    <row r="2022" spans="1:38" x14ac:dyDescent="0.2">
      <c r="A2022" t="s">
        <v>704</v>
      </c>
      <c r="B2022" t="s">
        <v>133</v>
      </c>
      <c r="C2022" t="s">
        <v>705</v>
      </c>
      <c r="D2022" s="1">
        <v>34808</v>
      </c>
      <c r="E2022" s="1">
        <v>44295</v>
      </c>
      <c r="F2022" t="s">
        <v>19</v>
      </c>
      <c r="I2022">
        <v>100</v>
      </c>
      <c r="J2022">
        <v>0</v>
      </c>
      <c r="K2022">
        <v>0</v>
      </c>
      <c r="L2022">
        <v>1233</v>
      </c>
      <c r="M2022">
        <v>1233</v>
      </c>
      <c r="N2022" t="s">
        <v>20</v>
      </c>
      <c r="O2022" t="s">
        <v>706</v>
      </c>
      <c r="P2022" t="s">
        <v>28</v>
      </c>
      <c r="S2022" t="s">
        <v>32628</v>
      </c>
      <c r="T2022" t="s">
        <v>34349</v>
      </c>
      <c r="U2022" t="s">
        <v>32634</v>
      </c>
      <c r="V2022" t="s">
        <v>32816</v>
      </c>
      <c r="X2022">
        <v>1.5</v>
      </c>
      <c r="AA2022">
        <v>8.5</v>
      </c>
      <c r="AB2022">
        <v>30</v>
      </c>
      <c r="AC2022">
        <v>1</v>
      </c>
      <c r="AD2022" t="str">
        <f t="shared" si="319"/>
        <v/>
      </c>
      <c r="AE2022" t="str">
        <f t="shared" si="320"/>
        <v/>
      </c>
      <c r="AF2022" t="str">
        <f t="shared" si="322"/>
        <v/>
      </c>
      <c r="AG2022">
        <f t="shared" si="316"/>
        <v>1</v>
      </c>
      <c r="AH2022">
        <f t="shared" si="317"/>
        <v>2.8</v>
      </c>
      <c r="AI2022">
        <v>0.14499999999999999</v>
      </c>
      <c r="AJ2022">
        <f t="shared" si="315"/>
        <v>0.40599999999999997</v>
      </c>
      <c r="AK2022" t="str">
        <f t="shared" si="318"/>
        <v/>
      </c>
      <c r="AL2022" t="str">
        <f t="shared" si="321"/>
        <v/>
      </c>
    </row>
    <row r="2023" spans="1:38" x14ac:dyDescent="0.2">
      <c r="A2023" t="s">
        <v>363</v>
      </c>
      <c r="B2023" t="s">
        <v>133</v>
      </c>
      <c r="C2023" t="s">
        <v>364</v>
      </c>
      <c r="D2023" s="1">
        <v>34596</v>
      </c>
      <c r="E2023" s="1">
        <v>43456</v>
      </c>
      <c r="F2023" t="s">
        <v>19</v>
      </c>
      <c r="I2023">
        <v>100</v>
      </c>
      <c r="J2023">
        <v>0</v>
      </c>
      <c r="K2023">
        <v>0</v>
      </c>
      <c r="L2023">
        <v>1120</v>
      </c>
      <c r="M2023">
        <v>1120</v>
      </c>
      <c r="N2023" t="s">
        <v>20</v>
      </c>
      <c r="O2023" t="s">
        <v>365</v>
      </c>
      <c r="P2023" t="s">
        <v>28</v>
      </c>
      <c r="S2023" t="s">
        <v>32628</v>
      </c>
      <c r="T2023" t="s">
        <v>34357</v>
      </c>
      <c r="U2023" t="s">
        <v>32634</v>
      </c>
      <c r="V2023" t="s">
        <v>32816</v>
      </c>
      <c r="X2023">
        <v>1.5</v>
      </c>
      <c r="AA2023">
        <v>8.5</v>
      </c>
      <c r="AB2023">
        <v>30</v>
      </c>
      <c r="AC2023">
        <v>1</v>
      </c>
      <c r="AD2023" t="str">
        <f t="shared" si="319"/>
        <v/>
      </c>
      <c r="AE2023" t="str">
        <f t="shared" si="320"/>
        <v/>
      </c>
      <c r="AF2023" t="str">
        <f t="shared" si="322"/>
        <v/>
      </c>
      <c r="AG2023">
        <f t="shared" si="316"/>
        <v>1</v>
      </c>
      <c r="AH2023">
        <f t="shared" si="317"/>
        <v>2.8</v>
      </c>
      <c r="AI2023">
        <v>0.14499999999999999</v>
      </c>
      <c r="AJ2023">
        <f t="shared" si="315"/>
        <v>0.40599999999999997</v>
      </c>
      <c r="AK2023" t="str">
        <f t="shared" si="318"/>
        <v/>
      </c>
      <c r="AL2023" t="str">
        <f t="shared" si="321"/>
        <v/>
      </c>
    </row>
    <row r="2024" spans="1:38" x14ac:dyDescent="0.2">
      <c r="A2024" t="s">
        <v>408</v>
      </c>
      <c r="B2024" t="s">
        <v>133</v>
      </c>
      <c r="C2024" t="s">
        <v>409</v>
      </c>
      <c r="D2024" s="1">
        <v>34677</v>
      </c>
      <c r="E2024" s="1">
        <v>43456</v>
      </c>
      <c r="F2024" t="s">
        <v>19</v>
      </c>
      <c r="I2024">
        <v>100</v>
      </c>
      <c r="J2024">
        <v>0</v>
      </c>
      <c r="K2024">
        <v>0</v>
      </c>
      <c r="L2024">
        <v>1160</v>
      </c>
      <c r="M2024">
        <v>1160</v>
      </c>
      <c r="N2024" t="s">
        <v>20</v>
      </c>
      <c r="O2024" t="s">
        <v>410</v>
      </c>
      <c r="P2024" t="s">
        <v>28</v>
      </c>
      <c r="S2024" t="s">
        <v>32628</v>
      </c>
      <c r="T2024" t="s">
        <v>34349</v>
      </c>
      <c r="U2024" t="s">
        <v>32634</v>
      </c>
      <c r="V2024" t="s">
        <v>32816</v>
      </c>
      <c r="X2024">
        <v>2</v>
      </c>
      <c r="AA2024">
        <v>10</v>
      </c>
      <c r="AB2024">
        <v>25</v>
      </c>
      <c r="AC2024">
        <v>1</v>
      </c>
      <c r="AD2024" t="str">
        <f t="shared" si="319"/>
        <v/>
      </c>
      <c r="AE2024" t="str">
        <f t="shared" si="320"/>
        <v/>
      </c>
      <c r="AF2024" t="str">
        <f t="shared" si="322"/>
        <v/>
      </c>
      <c r="AG2024">
        <f t="shared" si="316"/>
        <v>1</v>
      </c>
      <c r="AH2024">
        <f t="shared" si="317"/>
        <v>2.8</v>
      </c>
      <c r="AI2024">
        <v>0.14499999999999999</v>
      </c>
      <c r="AJ2024">
        <f t="shared" si="315"/>
        <v>0.40599999999999997</v>
      </c>
      <c r="AK2024" t="str">
        <f t="shared" si="318"/>
        <v/>
      </c>
      <c r="AL2024" t="str">
        <f t="shared" si="321"/>
        <v/>
      </c>
    </row>
    <row r="2025" spans="1:38" x14ac:dyDescent="0.2">
      <c r="A2025" t="s">
        <v>503</v>
      </c>
      <c r="B2025" t="s">
        <v>133</v>
      </c>
      <c r="C2025" t="s">
        <v>504</v>
      </c>
      <c r="D2025" s="1">
        <v>34764</v>
      </c>
      <c r="E2025" s="1">
        <v>43456</v>
      </c>
      <c r="F2025" t="s">
        <v>19</v>
      </c>
      <c r="I2025">
        <v>100</v>
      </c>
      <c r="J2025">
        <v>0</v>
      </c>
      <c r="K2025">
        <v>0</v>
      </c>
      <c r="L2025">
        <v>1188</v>
      </c>
      <c r="M2025">
        <v>1188</v>
      </c>
      <c r="N2025" t="s">
        <v>20</v>
      </c>
      <c r="O2025" t="s">
        <v>505</v>
      </c>
      <c r="P2025" t="s">
        <v>28</v>
      </c>
      <c r="S2025" t="s">
        <v>32628</v>
      </c>
      <c r="T2025" t="s">
        <v>34366</v>
      </c>
      <c r="U2025" t="s">
        <v>32634</v>
      </c>
      <c r="V2025" t="s">
        <v>32816</v>
      </c>
      <c r="X2025">
        <v>1.5</v>
      </c>
      <c r="AA2025">
        <v>8.5</v>
      </c>
      <c r="AB2025">
        <v>30</v>
      </c>
      <c r="AC2025">
        <v>1</v>
      </c>
      <c r="AD2025" t="str">
        <f t="shared" si="319"/>
        <v/>
      </c>
      <c r="AE2025" t="str">
        <f t="shared" si="320"/>
        <v/>
      </c>
      <c r="AF2025" t="str">
        <f t="shared" si="322"/>
        <v/>
      </c>
      <c r="AG2025">
        <f t="shared" si="316"/>
        <v>1</v>
      </c>
      <c r="AH2025">
        <f t="shared" si="317"/>
        <v>2.8</v>
      </c>
      <c r="AI2025">
        <v>0.14499999999999999</v>
      </c>
      <c r="AJ2025">
        <f t="shared" si="315"/>
        <v>0.40599999999999997</v>
      </c>
      <c r="AK2025" t="str">
        <f t="shared" si="318"/>
        <v/>
      </c>
      <c r="AL2025" t="str">
        <f t="shared" si="321"/>
        <v/>
      </c>
    </row>
    <row r="2026" spans="1:38" x14ac:dyDescent="0.2">
      <c r="A2026" t="s">
        <v>267</v>
      </c>
      <c r="B2026" t="s">
        <v>133</v>
      </c>
      <c r="C2026" t="s">
        <v>268</v>
      </c>
      <c r="D2026" s="1">
        <v>34625</v>
      </c>
      <c r="E2026" s="1">
        <v>43456</v>
      </c>
      <c r="F2026" t="s">
        <v>19</v>
      </c>
      <c r="I2026">
        <v>100</v>
      </c>
      <c r="J2026">
        <v>0</v>
      </c>
      <c r="K2026">
        <v>0</v>
      </c>
      <c r="L2026">
        <v>1188</v>
      </c>
      <c r="M2026">
        <v>1188</v>
      </c>
      <c r="N2026" t="s">
        <v>20</v>
      </c>
      <c r="O2026" t="s">
        <v>269</v>
      </c>
      <c r="P2026" t="s">
        <v>28</v>
      </c>
      <c r="S2026" t="s">
        <v>33797</v>
      </c>
      <c r="T2026" t="s">
        <v>34349</v>
      </c>
      <c r="U2026" t="s">
        <v>32634</v>
      </c>
      <c r="V2026" t="s">
        <v>32816</v>
      </c>
      <c r="X2026">
        <v>1.5</v>
      </c>
      <c r="AA2026">
        <v>8.5</v>
      </c>
      <c r="AB2026">
        <v>30</v>
      </c>
      <c r="AC2026">
        <v>1</v>
      </c>
      <c r="AD2026" t="str">
        <f t="shared" si="319"/>
        <v/>
      </c>
      <c r="AE2026" t="str">
        <f t="shared" si="320"/>
        <v/>
      </c>
      <c r="AF2026" t="str">
        <f t="shared" si="322"/>
        <v/>
      </c>
      <c r="AG2026">
        <f t="shared" si="316"/>
        <v>1</v>
      </c>
      <c r="AH2026">
        <f t="shared" si="317"/>
        <v>2.8</v>
      </c>
      <c r="AI2026">
        <v>0.14499999999999999</v>
      </c>
      <c r="AJ2026">
        <f t="shared" ref="AJ2026:AJ2089" si="323">IF(COUNTBLANK(AH2026),"",AH2026*AI2026)</f>
        <v>0.40599999999999997</v>
      </c>
      <c r="AK2026" t="str">
        <f t="shared" si="318"/>
        <v/>
      </c>
      <c r="AL2026" t="str">
        <f t="shared" si="321"/>
        <v/>
      </c>
    </row>
    <row r="2027" spans="1:38" x14ac:dyDescent="0.2">
      <c r="A2027" t="s">
        <v>282</v>
      </c>
      <c r="B2027" t="s">
        <v>133</v>
      </c>
      <c r="C2027" t="s">
        <v>283</v>
      </c>
      <c r="D2027" s="1">
        <v>34617</v>
      </c>
      <c r="E2027" s="1">
        <v>43951</v>
      </c>
      <c r="F2027" t="s">
        <v>19</v>
      </c>
      <c r="I2027">
        <v>100</v>
      </c>
      <c r="J2027">
        <v>0</v>
      </c>
      <c r="K2027">
        <v>0</v>
      </c>
      <c r="L2027">
        <v>1120</v>
      </c>
      <c r="M2027">
        <v>1120</v>
      </c>
      <c r="N2027" t="s">
        <v>20</v>
      </c>
      <c r="O2027" t="s">
        <v>284</v>
      </c>
      <c r="P2027" t="s">
        <v>28</v>
      </c>
      <c r="S2027" t="s">
        <v>33942</v>
      </c>
      <c r="T2027" t="s">
        <v>34233</v>
      </c>
      <c r="U2027" t="s">
        <v>32634</v>
      </c>
      <c r="V2027" t="s">
        <v>32816</v>
      </c>
      <c r="X2027">
        <v>1.5</v>
      </c>
      <c r="AA2027">
        <v>8.5</v>
      </c>
      <c r="AB2027">
        <v>30</v>
      </c>
      <c r="AC2027">
        <v>1</v>
      </c>
      <c r="AD2027" t="str">
        <f t="shared" si="319"/>
        <v/>
      </c>
      <c r="AE2027">
        <f t="shared" si="320"/>
        <v>1</v>
      </c>
      <c r="AF2027" t="str">
        <f t="shared" si="322"/>
        <v/>
      </c>
      <c r="AG2027" t="str">
        <f t="shared" si="316"/>
        <v/>
      </c>
      <c r="AH2027" t="str">
        <f t="shared" si="317"/>
        <v/>
      </c>
      <c r="AI2027">
        <v>0.14499999999999999</v>
      </c>
      <c r="AJ2027" t="str">
        <f t="shared" si="323"/>
        <v/>
      </c>
      <c r="AK2027">
        <f t="shared" si="318"/>
        <v>2.8</v>
      </c>
      <c r="AL2027">
        <f t="shared" si="321"/>
        <v>0.40599999999999997</v>
      </c>
    </row>
    <row r="2028" spans="1:38" x14ac:dyDescent="0.2">
      <c r="A2028" t="s">
        <v>533</v>
      </c>
      <c r="B2028" t="s">
        <v>133</v>
      </c>
      <c r="C2028" t="s">
        <v>534</v>
      </c>
      <c r="D2028" s="1">
        <v>34697</v>
      </c>
      <c r="E2028" s="1">
        <v>44546</v>
      </c>
      <c r="F2028" t="s">
        <v>19</v>
      </c>
      <c r="I2028">
        <v>100</v>
      </c>
      <c r="J2028">
        <v>0</v>
      </c>
      <c r="K2028">
        <v>0</v>
      </c>
      <c r="L2028">
        <v>1201</v>
      </c>
      <c r="M2028">
        <v>1201</v>
      </c>
      <c r="N2028" t="s">
        <v>20</v>
      </c>
      <c r="O2028" t="s">
        <v>535</v>
      </c>
      <c r="P2028" t="s">
        <v>28</v>
      </c>
      <c r="S2028" t="s">
        <v>32628</v>
      </c>
      <c r="T2028" t="s">
        <v>34357</v>
      </c>
      <c r="U2028" t="s">
        <v>32634</v>
      </c>
      <c r="V2028" t="s">
        <v>32816</v>
      </c>
      <c r="X2028">
        <v>1.5</v>
      </c>
      <c r="AA2028">
        <v>8.5</v>
      </c>
      <c r="AB2028">
        <v>30</v>
      </c>
      <c r="AC2028">
        <v>1</v>
      </c>
      <c r="AD2028" t="str">
        <f t="shared" si="319"/>
        <v/>
      </c>
      <c r="AE2028" t="str">
        <f t="shared" si="320"/>
        <v/>
      </c>
      <c r="AF2028" t="str">
        <f t="shared" si="322"/>
        <v/>
      </c>
      <c r="AG2028">
        <f t="shared" si="316"/>
        <v>1</v>
      </c>
      <c r="AH2028">
        <f t="shared" si="317"/>
        <v>2.8</v>
      </c>
      <c r="AI2028">
        <v>0.14499999999999999</v>
      </c>
      <c r="AJ2028">
        <f t="shared" si="323"/>
        <v>0.40599999999999997</v>
      </c>
      <c r="AK2028" t="str">
        <f t="shared" si="318"/>
        <v/>
      </c>
      <c r="AL2028" t="str">
        <f t="shared" si="321"/>
        <v/>
      </c>
    </row>
    <row r="2029" spans="1:38" x14ac:dyDescent="0.2">
      <c r="A2029" t="s">
        <v>527</v>
      </c>
      <c r="B2029" t="s">
        <v>133</v>
      </c>
      <c r="C2029" t="s">
        <v>528</v>
      </c>
      <c r="D2029" s="1">
        <v>34697</v>
      </c>
      <c r="E2029" s="1">
        <v>44546</v>
      </c>
      <c r="F2029" t="s">
        <v>19</v>
      </c>
      <c r="I2029">
        <v>100</v>
      </c>
      <c r="J2029">
        <v>0</v>
      </c>
      <c r="K2029">
        <v>0</v>
      </c>
      <c r="L2029">
        <v>1242</v>
      </c>
      <c r="M2029">
        <v>1242</v>
      </c>
      <c r="N2029" t="s">
        <v>20</v>
      </c>
      <c r="O2029" t="s">
        <v>529</v>
      </c>
      <c r="P2029" t="s">
        <v>28</v>
      </c>
      <c r="S2029" t="s">
        <v>32628</v>
      </c>
      <c r="T2029" t="s">
        <v>34357</v>
      </c>
      <c r="U2029" t="s">
        <v>32634</v>
      </c>
      <c r="V2029" t="s">
        <v>32816</v>
      </c>
      <c r="X2029">
        <v>1.5</v>
      </c>
      <c r="AA2029">
        <v>8.5</v>
      </c>
      <c r="AB2029">
        <v>30</v>
      </c>
      <c r="AC2029">
        <v>1</v>
      </c>
      <c r="AD2029" t="str">
        <f t="shared" si="319"/>
        <v/>
      </c>
      <c r="AE2029" t="str">
        <f t="shared" si="320"/>
        <v/>
      </c>
      <c r="AF2029" t="str">
        <f t="shared" si="322"/>
        <v/>
      </c>
      <c r="AG2029">
        <f t="shared" si="316"/>
        <v>1</v>
      </c>
      <c r="AH2029">
        <f t="shared" si="317"/>
        <v>2.8</v>
      </c>
      <c r="AI2029">
        <v>0.14499999999999999</v>
      </c>
      <c r="AJ2029">
        <f t="shared" si="323"/>
        <v>0.40599999999999997</v>
      </c>
      <c r="AK2029" t="str">
        <f t="shared" si="318"/>
        <v/>
      </c>
      <c r="AL2029" t="str">
        <f t="shared" si="321"/>
        <v/>
      </c>
    </row>
    <row r="2030" spans="1:38" x14ac:dyDescent="0.2">
      <c r="A2030" t="s">
        <v>208</v>
      </c>
      <c r="B2030" t="s">
        <v>133</v>
      </c>
      <c r="C2030" t="s">
        <v>209</v>
      </c>
      <c r="D2030" s="1">
        <v>34585</v>
      </c>
      <c r="E2030" s="1">
        <v>43456</v>
      </c>
      <c r="F2030" t="s">
        <v>19</v>
      </c>
      <c r="I2030">
        <v>100</v>
      </c>
      <c r="J2030">
        <v>0</v>
      </c>
      <c r="K2030">
        <v>0</v>
      </c>
      <c r="L2030">
        <v>1160</v>
      </c>
      <c r="M2030">
        <v>1160</v>
      </c>
      <c r="N2030" t="s">
        <v>20</v>
      </c>
      <c r="O2030" t="s">
        <v>210</v>
      </c>
      <c r="P2030" t="s">
        <v>28</v>
      </c>
      <c r="S2030" t="s">
        <v>33797</v>
      </c>
      <c r="T2030" t="s">
        <v>34357</v>
      </c>
      <c r="U2030" t="s">
        <v>32634</v>
      </c>
      <c r="V2030" t="s">
        <v>32816</v>
      </c>
      <c r="X2030">
        <v>2</v>
      </c>
      <c r="AA2030">
        <v>10</v>
      </c>
      <c r="AB2030">
        <v>25</v>
      </c>
      <c r="AC2030">
        <v>1</v>
      </c>
      <c r="AD2030" t="str">
        <f t="shared" si="319"/>
        <v/>
      </c>
      <c r="AE2030" t="str">
        <f t="shared" si="320"/>
        <v/>
      </c>
      <c r="AF2030" t="str">
        <f t="shared" si="322"/>
        <v/>
      </c>
      <c r="AG2030">
        <f t="shared" si="316"/>
        <v>1</v>
      </c>
      <c r="AH2030">
        <f t="shared" si="317"/>
        <v>2.8</v>
      </c>
      <c r="AI2030">
        <v>0.14499999999999999</v>
      </c>
      <c r="AJ2030">
        <f t="shared" si="323"/>
        <v>0.40599999999999997</v>
      </c>
      <c r="AK2030" t="str">
        <f t="shared" si="318"/>
        <v/>
      </c>
      <c r="AL2030" t="str">
        <f t="shared" si="321"/>
        <v/>
      </c>
    </row>
    <row r="2031" spans="1:38" x14ac:dyDescent="0.2">
      <c r="A2031" t="s">
        <v>530</v>
      </c>
      <c r="B2031" t="s">
        <v>133</v>
      </c>
      <c r="C2031" t="s">
        <v>531</v>
      </c>
      <c r="D2031" s="1">
        <v>34697</v>
      </c>
      <c r="E2031" s="1">
        <v>44546</v>
      </c>
      <c r="F2031" t="s">
        <v>19</v>
      </c>
      <c r="I2031">
        <v>100</v>
      </c>
      <c r="J2031">
        <v>0</v>
      </c>
      <c r="K2031">
        <v>0</v>
      </c>
      <c r="L2031">
        <v>1240</v>
      </c>
      <c r="M2031">
        <v>1240</v>
      </c>
      <c r="N2031" t="s">
        <v>20</v>
      </c>
      <c r="O2031" t="s">
        <v>532</v>
      </c>
      <c r="P2031" t="s">
        <v>28</v>
      </c>
      <c r="S2031" t="s">
        <v>33797</v>
      </c>
      <c r="T2031" t="s">
        <v>34357</v>
      </c>
      <c r="U2031" t="s">
        <v>32634</v>
      </c>
      <c r="V2031" t="s">
        <v>32816</v>
      </c>
      <c r="X2031">
        <v>1.5</v>
      </c>
      <c r="AA2031">
        <v>8.5</v>
      </c>
      <c r="AB2031">
        <v>30</v>
      </c>
      <c r="AC2031">
        <v>1</v>
      </c>
      <c r="AD2031" t="str">
        <f t="shared" si="319"/>
        <v/>
      </c>
      <c r="AE2031" t="str">
        <f t="shared" si="320"/>
        <v/>
      </c>
      <c r="AF2031" t="str">
        <f t="shared" si="322"/>
        <v/>
      </c>
      <c r="AG2031">
        <f t="shared" si="316"/>
        <v>1</v>
      </c>
      <c r="AH2031">
        <f t="shared" si="317"/>
        <v>2.8</v>
      </c>
      <c r="AI2031">
        <v>0.14499999999999999</v>
      </c>
      <c r="AJ2031">
        <f t="shared" si="323"/>
        <v>0.40599999999999997</v>
      </c>
      <c r="AK2031" t="str">
        <f t="shared" si="318"/>
        <v/>
      </c>
      <c r="AL2031" t="str">
        <f t="shared" si="321"/>
        <v/>
      </c>
    </row>
    <row r="2032" spans="1:38" x14ac:dyDescent="0.2">
      <c r="A2032" t="s">
        <v>14215</v>
      </c>
      <c r="B2032" t="s">
        <v>8300</v>
      </c>
      <c r="C2032" t="s">
        <v>14216</v>
      </c>
      <c r="D2032" s="1">
        <v>37285</v>
      </c>
      <c r="E2032" s="1">
        <v>44546</v>
      </c>
      <c r="F2032" t="s">
        <v>26</v>
      </c>
      <c r="I2032">
        <v>100</v>
      </c>
      <c r="J2032">
        <v>0</v>
      </c>
      <c r="K2032">
        <v>0</v>
      </c>
      <c r="L2032">
        <v>2768</v>
      </c>
      <c r="M2032">
        <v>2768</v>
      </c>
      <c r="N2032" t="s">
        <v>20</v>
      </c>
      <c r="O2032" t="s">
        <v>14217</v>
      </c>
      <c r="P2032" t="s">
        <v>44</v>
      </c>
      <c r="Q2032" t="s">
        <v>34233</v>
      </c>
      <c r="R2032" t="s">
        <v>34233</v>
      </c>
      <c r="S2032" t="s">
        <v>34233</v>
      </c>
      <c r="T2032" t="s">
        <v>34233</v>
      </c>
      <c r="V2032" t="s">
        <v>32829</v>
      </c>
      <c r="AD2032" t="str">
        <f t="shared" si="319"/>
        <v/>
      </c>
      <c r="AE2032" t="str">
        <f t="shared" si="320"/>
        <v/>
      </c>
      <c r="AF2032" t="str">
        <f t="shared" si="322"/>
        <v/>
      </c>
      <c r="AG2032" t="str">
        <f t="shared" ref="AG2032:AG2041" si="324">IF((S2032&lt;&gt;"tühi")*(AC2032&lt;&gt;""),AC2032,"")</f>
        <v/>
      </c>
      <c r="AH2032" t="str">
        <f t="shared" si="317"/>
        <v/>
      </c>
      <c r="AI2032">
        <v>0.14499999999999999</v>
      </c>
      <c r="AJ2032" t="str">
        <f t="shared" si="323"/>
        <v/>
      </c>
      <c r="AK2032" t="str">
        <f t="shared" si="318"/>
        <v/>
      </c>
      <c r="AL2032" t="str">
        <f t="shared" si="321"/>
        <v/>
      </c>
    </row>
    <row r="2033" spans="1:39" x14ac:dyDescent="0.2">
      <c r="A2033" t="s">
        <v>16509</v>
      </c>
      <c r="B2033" t="s">
        <v>8300</v>
      </c>
      <c r="C2033" t="s">
        <v>16510</v>
      </c>
      <c r="D2033" s="1">
        <v>37582</v>
      </c>
      <c r="E2033" s="1">
        <v>43456</v>
      </c>
      <c r="F2033" t="s">
        <v>19</v>
      </c>
      <c r="I2033">
        <v>100</v>
      </c>
      <c r="J2033">
        <v>0</v>
      </c>
      <c r="K2033">
        <v>0</v>
      </c>
      <c r="L2033">
        <v>1820</v>
      </c>
      <c r="M2033">
        <v>1820</v>
      </c>
      <c r="N2033" t="s">
        <v>20</v>
      </c>
      <c r="O2033" t="s">
        <v>16511</v>
      </c>
      <c r="P2033" t="s">
        <v>28</v>
      </c>
      <c r="Q2033" t="s">
        <v>34233</v>
      </c>
      <c r="R2033" t="s">
        <v>34233</v>
      </c>
      <c r="S2033" t="s">
        <v>33797</v>
      </c>
      <c r="T2033" t="s">
        <v>34349</v>
      </c>
      <c r="U2033" t="s">
        <v>32634</v>
      </c>
      <c r="V2033" t="s">
        <v>32829</v>
      </c>
      <c r="W2033">
        <v>360</v>
      </c>
      <c r="X2033">
        <v>2</v>
      </c>
      <c r="Y2033" t="s">
        <v>32654</v>
      </c>
      <c r="AA2033">
        <v>8.5</v>
      </c>
      <c r="AB2033">
        <v>20</v>
      </c>
      <c r="AC2033">
        <v>1</v>
      </c>
      <c r="AD2033" t="str">
        <f t="shared" si="319"/>
        <v/>
      </c>
      <c r="AE2033" t="str">
        <f t="shared" si="320"/>
        <v/>
      </c>
      <c r="AF2033" t="str">
        <f t="shared" si="322"/>
        <v/>
      </c>
      <c r="AG2033">
        <f t="shared" si="324"/>
        <v>1</v>
      </c>
      <c r="AH2033">
        <f t="shared" si="317"/>
        <v>2.8</v>
      </c>
      <c r="AI2033">
        <v>0.14499999999999999</v>
      </c>
      <c r="AJ2033">
        <f t="shared" si="323"/>
        <v>0.40599999999999997</v>
      </c>
      <c r="AK2033" t="str">
        <f t="shared" si="318"/>
        <v/>
      </c>
      <c r="AL2033" t="str">
        <f t="shared" si="321"/>
        <v/>
      </c>
    </row>
    <row r="2034" spans="1:39" x14ac:dyDescent="0.2">
      <c r="A2034" t="s">
        <v>17217</v>
      </c>
      <c r="B2034" t="s">
        <v>8300</v>
      </c>
      <c r="C2034" t="s">
        <v>17218</v>
      </c>
      <c r="D2034" s="1">
        <v>37599</v>
      </c>
      <c r="E2034" s="1">
        <v>44546</v>
      </c>
      <c r="F2034" t="s">
        <v>19</v>
      </c>
      <c r="I2034">
        <v>100</v>
      </c>
      <c r="J2034">
        <v>0</v>
      </c>
      <c r="K2034">
        <v>0</v>
      </c>
      <c r="L2034">
        <v>1229</v>
      </c>
      <c r="M2034">
        <v>1229</v>
      </c>
      <c r="N2034" t="s">
        <v>20</v>
      </c>
      <c r="O2034" t="s">
        <v>17219</v>
      </c>
      <c r="P2034" t="s">
        <v>28</v>
      </c>
      <c r="Q2034" t="s">
        <v>34233</v>
      </c>
      <c r="R2034" t="s">
        <v>34233</v>
      </c>
      <c r="S2034" t="s">
        <v>32628</v>
      </c>
      <c r="T2034" t="s">
        <v>34357</v>
      </c>
      <c r="U2034" t="s">
        <v>32634</v>
      </c>
      <c r="V2034" t="s">
        <v>32829</v>
      </c>
      <c r="W2034">
        <v>250</v>
      </c>
      <c r="X2034">
        <v>2</v>
      </c>
      <c r="Y2034" t="s">
        <v>32654</v>
      </c>
      <c r="AA2034">
        <v>8.5</v>
      </c>
      <c r="AB2034">
        <v>20</v>
      </c>
      <c r="AC2034">
        <v>1</v>
      </c>
      <c r="AD2034" t="str">
        <f t="shared" si="319"/>
        <v/>
      </c>
      <c r="AE2034" t="str">
        <f t="shared" si="320"/>
        <v/>
      </c>
      <c r="AF2034" t="str">
        <f t="shared" si="322"/>
        <v/>
      </c>
      <c r="AG2034">
        <f t="shared" si="324"/>
        <v>1</v>
      </c>
      <c r="AH2034">
        <f t="shared" si="317"/>
        <v>2.8</v>
      </c>
      <c r="AI2034">
        <v>0.14499999999999999</v>
      </c>
      <c r="AJ2034">
        <f t="shared" si="323"/>
        <v>0.40599999999999997</v>
      </c>
      <c r="AK2034" t="str">
        <f t="shared" si="318"/>
        <v/>
      </c>
      <c r="AL2034" t="str">
        <f t="shared" si="321"/>
        <v/>
      </c>
    </row>
    <row r="2035" spans="1:39" x14ac:dyDescent="0.2">
      <c r="A2035" t="s">
        <v>14036</v>
      </c>
      <c r="B2035" t="s">
        <v>8300</v>
      </c>
      <c r="C2035" t="s">
        <v>14037</v>
      </c>
      <c r="D2035" s="1">
        <v>37285</v>
      </c>
      <c r="E2035" s="1">
        <v>43456</v>
      </c>
      <c r="F2035" t="s">
        <v>19</v>
      </c>
      <c r="I2035">
        <v>100</v>
      </c>
      <c r="J2035">
        <v>0</v>
      </c>
      <c r="K2035">
        <v>0</v>
      </c>
      <c r="L2035">
        <v>2197</v>
      </c>
      <c r="M2035">
        <v>2197</v>
      </c>
      <c r="N2035" t="s">
        <v>20</v>
      </c>
      <c r="O2035" t="s">
        <v>21</v>
      </c>
      <c r="P2035" t="s">
        <v>28</v>
      </c>
      <c r="Q2035" t="s">
        <v>34233</v>
      </c>
      <c r="R2035" t="s">
        <v>34233</v>
      </c>
      <c r="S2035" t="s">
        <v>32628</v>
      </c>
      <c r="T2035" t="s">
        <v>34356</v>
      </c>
      <c r="U2035" t="s">
        <v>32634</v>
      </c>
      <c r="V2035" t="s">
        <v>32829</v>
      </c>
      <c r="W2035">
        <v>219</v>
      </c>
      <c r="X2035">
        <v>2</v>
      </c>
      <c r="Y2035" t="s">
        <v>32661</v>
      </c>
      <c r="AA2035">
        <v>8.5</v>
      </c>
      <c r="AB2035">
        <v>10</v>
      </c>
      <c r="AC2035">
        <v>1</v>
      </c>
      <c r="AD2035" t="str">
        <f t="shared" si="319"/>
        <v/>
      </c>
      <c r="AE2035" t="str">
        <f t="shared" si="320"/>
        <v/>
      </c>
      <c r="AF2035" t="str">
        <f t="shared" si="322"/>
        <v/>
      </c>
      <c r="AG2035">
        <f t="shared" si="324"/>
        <v>1</v>
      </c>
      <c r="AH2035">
        <f t="shared" si="317"/>
        <v>2.8</v>
      </c>
      <c r="AI2035">
        <v>0.14499999999999999</v>
      </c>
      <c r="AJ2035">
        <f t="shared" si="323"/>
        <v>0.40599999999999997</v>
      </c>
      <c r="AK2035" t="str">
        <f t="shared" si="318"/>
        <v/>
      </c>
      <c r="AL2035" t="str">
        <f t="shared" si="321"/>
        <v/>
      </c>
    </row>
    <row r="2036" spans="1:39" x14ac:dyDescent="0.2">
      <c r="A2036" t="s">
        <v>16538</v>
      </c>
      <c r="B2036" t="s">
        <v>8300</v>
      </c>
      <c r="C2036" t="s">
        <v>16539</v>
      </c>
      <c r="D2036" s="1">
        <v>37582</v>
      </c>
      <c r="E2036" s="1">
        <v>43456</v>
      </c>
      <c r="F2036" t="s">
        <v>19</v>
      </c>
      <c r="I2036">
        <v>100</v>
      </c>
      <c r="J2036">
        <v>0</v>
      </c>
      <c r="K2036">
        <v>0</v>
      </c>
      <c r="L2036">
        <v>1024</v>
      </c>
      <c r="M2036">
        <v>1024</v>
      </c>
      <c r="N2036" t="s">
        <v>20</v>
      </c>
      <c r="O2036" t="s">
        <v>16540</v>
      </c>
      <c r="P2036" t="s">
        <v>28</v>
      </c>
      <c r="Q2036" t="s">
        <v>34233</v>
      </c>
      <c r="R2036" t="s">
        <v>34233</v>
      </c>
      <c r="S2036" t="s">
        <v>32628</v>
      </c>
      <c r="T2036" t="s">
        <v>34366</v>
      </c>
      <c r="U2036" t="s">
        <v>32634</v>
      </c>
      <c r="V2036" t="s">
        <v>32829</v>
      </c>
      <c r="W2036">
        <v>200</v>
      </c>
      <c r="X2036">
        <v>2</v>
      </c>
      <c r="Y2036">
        <v>1</v>
      </c>
      <c r="AA2036">
        <v>8.5</v>
      </c>
      <c r="AB2036">
        <v>20</v>
      </c>
      <c r="AC2036">
        <v>1</v>
      </c>
      <c r="AD2036" t="str">
        <f t="shared" si="319"/>
        <v/>
      </c>
      <c r="AE2036" t="str">
        <f t="shared" si="320"/>
        <v/>
      </c>
      <c r="AF2036" t="str">
        <f t="shared" si="322"/>
        <v/>
      </c>
      <c r="AG2036">
        <f t="shared" si="324"/>
        <v>1</v>
      </c>
      <c r="AH2036">
        <f t="shared" si="317"/>
        <v>2.8</v>
      </c>
      <c r="AI2036">
        <v>0.14499999999999999</v>
      </c>
      <c r="AJ2036">
        <f t="shared" si="323"/>
        <v>0.40599999999999997</v>
      </c>
      <c r="AK2036" t="str">
        <f t="shared" si="318"/>
        <v/>
      </c>
      <c r="AL2036" t="str">
        <f t="shared" si="321"/>
        <v/>
      </c>
    </row>
    <row r="2037" spans="1:39" x14ac:dyDescent="0.2">
      <c r="A2037" t="s">
        <v>14038</v>
      </c>
      <c r="B2037" t="s">
        <v>8300</v>
      </c>
      <c r="C2037" t="s">
        <v>14039</v>
      </c>
      <c r="D2037" s="1">
        <v>37285</v>
      </c>
      <c r="E2037" s="1">
        <v>43456</v>
      </c>
      <c r="F2037" t="s">
        <v>19</v>
      </c>
      <c r="I2037">
        <v>100</v>
      </c>
      <c r="J2037">
        <v>0</v>
      </c>
      <c r="K2037">
        <v>0</v>
      </c>
      <c r="L2037">
        <v>2307</v>
      </c>
      <c r="M2037">
        <v>2307</v>
      </c>
      <c r="N2037" t="s">
        <v>20</v>
      </c>
      <c r="O2037" t="s">
        <v>21</v>
      </c>
      <c r="P2037" t="s">
        <v>28</v>
      </c>
      <c r="Q2037" t="s">
        <v>34233</v>
      </c>
      <c r="R2037" t="s">
        <v>34233</v>
      </c>
      <c r="S2037" t="s">
        <v>32628</v>
      </c>
      <c r="T2037" t="s">
        <v>34356</v>
      </c>
      <c r="U2037" t="s">
        <v>32634</v>
      </c>
      <c r="V2037" t="s">
        <v>32829</v>
      </c>
      <c r="W2037">
        <v>230</v>
      </c>
      <c r="X2037">
        <v>2</v>
      </c>
      <c r="Y2037" t="s">
        <v>32661</v>
      </c>
      <c r="AA2037">
        <v>8.5</v>
      </c>
      <c r="AB2037">
        <v>10</v>
      </c>
      <c r="AC2037">
        <v>1</v>
      </c>
      <c r="AD2037" t="str">
        <f t="shared" si="319"/>
        <v/>
      </c>
      <c r="AE2037" t="str">
        <f t="shared" si="320"/>
        <v/>
      </c>
      <c r="AF2037" t="str">
        <f t="shared" si="322"/>
        <v/>
      </c>
      <c r="AG2037">
        <f t="shared" si="324"/>
        <v>1</v>
      </c>
      <c r="AH2037">
        <f t="shared" si="317"/>
        <v>2.8</v>
      </c>
      <c r="AI2037">
        <v>0.14499999999999999</v>
      </c>
      <c r="AJ2037">
        <f t="shared" si="323"/>
        <v>0.40599999999999997</v>
      </c>
      <c r="AK2037" t="str">
        <f t="shared" si="318"/>
        <v/>
      </c>
      <c r="AL2037" t="str">
        <f t="shared" si="321"/>
        <v/>
      </c>
    </row>
    <row r="2038" spans="1:39" x14ac:dyDescent="0.2">
      <c r="A2038" t="s">
        <v>20833</v>
      </c>
      <c r="B2038" t="s">
        <v>8300</v>
      </c>
      <c r="C2038" t="s">
        <v>20834</v>
      </c>
      <c r="D2038" s="1">
        <v>38504</v>
      </c>
      <c r="E2038" s="1">
        <v>43456</v>
      </c>
      <c r="F2038" t="s">
        <v>19</v>
      </c>
      <c r="I2038">
        <v>100</v>
      </c>
      <c r="J2038">
        <v>0</v>
      </c>
      <c r="K2038">
        <v>0</v>
      </c>
      <c r="L2038">
        <v>1037</v>
      </c>
      <c r="M2038">
        <v>1037</v>
      </c>
      <c r="N2038" t="s">
        <v>20</v>
      </c>
      <c r="O2038" t="s">
        <v>20835</v>
      </c>
      <c r="P2038" t="s">
        <v>28</v>
      </c>
      <c r="Q2038" t="s">
        <v>34233</v>
      </c>
      <c r="R2038" t="s">
        <v>34233</v>
      </c>
      <c r="S2038" t="s">
        <v>32628</v>
      </c>
      <c r="T2038" t="s">
        <v>34366</v>
      </c>
      <c r="U2038" t="s">
        <v>32634</v>
      </c>
      <c r="V2038" t="s">
        <v>32829</v>
      </c>
      <c r="W2038">
        <v>200</v>
      </c>
      <c r="X2038">
        <v>2</v>
      </c>
      <c r="Y2038">
        <v>1</v>
      </c>
      <c r="AA2038">
        <v>8.5</v>
      </c>
      <c r="AB2038">
        <v>20</v>
      </c>
      <c r="AC2038">
        <v>1</v>
      </c>
      <c r="AD2038" t="str">
        <f t="shared" si="319"/>
        <v/>
      </c>
      <c r="AE2038" t="str">
        <f t="shared" si="320"/>
        <v/>
      </c>
      <c r="AF2038" t="str">
        <f t="shared" si="322"/>
        <v/>
      </c>
      <c r="AG2038">
        <f t="shared" si="324"/>
        <v>1</v>
      </c>
      <c r="AH2038">
        <f t="shared" ref="AH2038:AH2101" si="325">IF(AG2038="","",AG2038*2.8)</f>
        <v>2.8</v>
      </c>
      <c r="AI2038">
        <v>0.14499999999999999</v>
      </c>
      <c r="AJ2038">
        <f t="shared" si="323"/>
        <v>0.40599999999999997</v>
      </c>
      <c r="AK2038" t="str">
        <f t="shared" ref="AK2038:AK2101" si="326">IF(AE2038="","",AE2038*2.8)</f>
        <v/>
      </c>
      <c r="AL2038" t="str">
        <f t="shared" si="321"/>
        <v/>
      </c>
    </row>
    <row r="2039" spans="1:39" x14ac:dyDescent="0.2">
      <c r="A2039" t="s">
        <v>17209</v>
      </c>
      <c r="B2039" t="s">
        <v>8300</v>
      </c>
      <c r="C2039" t="s">
        <v>17210</v>
      </c>
      <c r="D2039" s="1">
        <v>37599</v>
      </c>
      <c r="E2039" s="1">
        <v>43456</v>
      </c>
      <c r="F2039" t="s">
        <v>19</v>
      </c>
      <c r="I2039">
        <v>100</v>
      </c>
      <c r="J2039">
        <v>0</v>
      </c>
      <c r="K2039">
        <v>0</v>
      </c>
      <c r="L2039">
        <v>2006</v>
      </c>
      <c r="M2039">
        <v>2006</v>
      </c>
      <c r="N2039" t="s">
        <v>20</v>
      </c>
      <c r="O2039" t="s">
        <v>21</v>
      </c>
      <c r="P2039" t="s">
        <v>28</v>
      </c>
      <c r="Q2039" t="s">
        <v>34233</v>
      </c>
      <c r="R2039" t="s">
        <v>34233</v>
      </c>
      <c r="S2039" t="s">
        <v>33797</v>
      </c>
      <c r="T2039" t="s">
        <v>34356</v>
      </c>
      <c r="U2039" t="s">
        <v>32634</v>
      </c>
      <c r="V2039" t="s">
        <v>32829</v>
      </c>
      <c r="W2039">
        <v>400</v>
      </c>
      <c r="X2039">
        <v>2</v>
      </c>
      <c r="Y2039" t="s">
        <v>32654</v>
      </c>
      <c r="AA2039">
        <v>8.5</v>
      </c>
      <c r="AB2039">
        <v>20</v>
      </c>
      <c r="AC2039">
        <v>1</v>
      </c>
      <c r="AD2039" t="str">
        <f t="shared" si="319"/>
        <v/>
      </c>
      <c r="AE2039" t="str">
        <f t="shared" si="320"/>
        <v/>
      </c>
      <c r="AF2039" t="str">
        <f t="shared" si="322"/>
        <v/>
      </c>
      <c r="AG2039">
        <f t="shared" si="324"/>
        <v>1</v>
      </c>
      <c r="AH2039">
        <f t="shared" si="325"/>
        <v>2.8</v>
      </c>
      <c r="AI2039">
        <v>0.14499999999999999</v>
      </c>
      <c r="AJ2039">
        <f t="shared" si="323"/>
        <v>0.40599999999999997</v>
      </c>
      <c r="AK2039" t="str">
        <f t="shared" si="326"/>
        <v/>
      </c>
      <c r="AL2039" t="str">
        <f t="shared" si="321"/>
        <v/>
      </c>
    </row>
    <row r="2040" spans="1:39" x14ac:dyDescent="0.2">
      <c r="A2040" t="s">
        <v>17163</v>
      </c>
      <c r="B2040" t="s">
        <v>8300</v>
      </c>
      <c r="C2040" t="s">
        <v>17164</v>
      </c>
      <c r="D2040" s="1">
        <v>37664</v>
      </c>
      <c r="E2040" s="1">
        <v>43456</v>
      </c>
      <c r="F2040" t="s">
        <v>19</v>
      </c>
      <c r="I2040">
        <v>100</v>
      </c>
      <c r="J2040">
        <v>0</v>
      </c>
      <c r="K2040">
        <v>0</v>
      </c>
      <c r="L2040">
        <v>1312</v>
      </c>
      <c r="M2040">
        <v>1312</v>
      </c>
      <c r="N2040" t="s">
        <v>20</v>
      </c>
      <c r="O2040" t="s">
        <v>17165</v>
      </c>
      <c r="P2040" t="s">
        <v>28</v>
      </c>
      <c r="Q2040" t="s">
        <v>34233</v>
      </c>
      <c r="R2040" t="s">
        <v>34233</v>
      </c>
      <c r="S2040" t="s">
        <v>32628</v>
      </c>
      <c r="T2040" t="s">
        <v>34357</v>
      </c>
      <c r="U2040" t="s">
        <v>32634</v>
      </c>
      <c r="V2040" t="s">
        <v>32830</v>
      </c>
      <c r="X2040">
        <v>2</v>
      </c>
      <c r="Y2040" t="s">
        <v>32654</v>
      </c>
      <c r="AA2040">
        <v>8.5</v>
      </c>
      <c r="AB2040">
        <v>13</v>
      </c>
      <c r="AC2040">
        <v>1</v>
      </c>
      <c r="AD2040" t="str">
        <f t="shared" si="319"/>
        <v/>
      </c>
      <c r="AE2040" t="str">
        <f t="shared" si="320"/>
        <v/>
      </c>
      <c r="AF2040" t="str">
        <f t="shared" si="322"/>
        <v/>
      </c>
      <c r="AG2040">
        <f t="shared" si="324"/>
        <v>1</v>
      </c>
      <c r="AH2040">
        <f t="shared" si="325"/>
        <v>2.8</v>
      </c>
      <c r="AI2040">
        <v>0.14499999999999999</v>
      </c>
      <c r="AJ2040">
        <f t="shared" si="323"/>
        <v>0.40599999999999997</v>
      </c>
      <c r="AK2040" t="str">
        <f t="shared" si="326"/>
        <v/>
      </c>
      <c r="AL2040" t="str">
        <f t="shared" si="321"/>
        <v/>
      </c>
    </row>
    <row r="2041" spans="1:39" x14ac:dyDescent="0.2">
      <c r="A2041" t="s">
        <v>17211</v>
      </c>
      <c r="B2041" t="s">
        <v>8300</v>
      </c>
      <c r="C2041" t="s">
        <v>17212</v>
      </c>
      <c r="D2041" s="1">
        <v>37599</v>
      </c>
      <c r="E2041" s="1">
        <v>43456</v>
      </c>
      <c r="F2041" t="s">
        <v>19</v>
      </c>
      <c r="I2041">
        <v>100</v>
      </c>
      <c r="J2041">
        <v>0</v>
      </c>
      <c r="K2041">
        <v>0</v>
      </c>
      <c r="L2041">
        <v>1273</v>
      </c>
      <c r="M2041">
        <v>1273</v>
      </c>
      <c r="N2041" t="s">
        <v>20</v>
      </c>
      <c r="O2041" t="s">
        <v>17213</v>
      </c>
      <c r="P2041" t="s">
        <v>28</v>
      </c>
      <c r="Q2041" t="s">
        <v>34233</v>
      </c>
      <c r="R2041" t="s">
        <v>34233</v>
      </c>
      <c r="S2041" t="s">
        <v>32628</v>
      </c>
      <c r="T2041" t="s">
        <v>34357</v>
      </c>
      <c r="U2041" t="s">
        <v>32634</v>
      </c>
      <c r="V2041" t="s">
        <v>32829</v>
      </c>
      <c r="W2041">
        <v>250</v>
      </c>
      <c r="X2041">
        <v>2</v>
      </c>
      <c r="Y2041" t="s">
        <v>32654</v>
      </c>
      <c r="AA2041">
        <v>8.5</v>
      </c>
      <c r="AB2041">
        <v>20</v>
      </c>
      <c r="AC2041">
        <v>1</v>
      </c>
      <c r="AD2041" t="str">
        <f t="shared" si="319"/>
        <v/>
      </c>
      <c r="AE2041" t="str">
        <f t="shared" si="320"/>
        <v/>
      </c>
      <c r="AF2041" t="str">
        <f t="shared" si="322"/>
        <v/>
      </c>
      <c r="AG2041">
        <f t="shared" si="324"/>
        <v>1</v>
      </c>
      <c r="AH2041">
        <f t="shared" si="325"/>
        <v>2.8</v>
      </c>
      <c r="AI2041">
        <v>0.14499999999999999</v>
      </c>
      <c r="AJ2041">
        <f t="shared" si="323"/>
        <v>0.40599999999999997</v>
      </c>
      <c r="AK2041" t="str">
        <f t="shared" si="326"/>
        <v/>
      </c>
      <c r="AL2041" t="str">
        <f t="shared" si="321"/>
        <v/>
      </c>
    </row>
    <row r="2042" spans="1:39" x14ac:dyDescent="0.2">
      <c r="A2042" t="s">
        <v>19249</v>
      </c>
      <c r="B2042" t="s">
        <v>8300</v>
      </c>
      <c r="C2042" t="s">
        <v>19250</v>
      </c>
      <c r="D2042" s="1">
        <v>38135</v>
      </c>
      <c r="E2042" s="1">
        <v>43456</v>
      </c>
      <c r="F2042" t="s">
        <v>19</v>
      </c>
      <c r="I2042">
        <v>100</v>
      </c>
      <c r="J2042">
        <v>0</v>
      </c>
      <c r="K2042">
        <v>0</v>
      </c>
      <c r="L2042">
        <v>1386</v>
      </c>
      <c r="M2042">
        <v>1386</v>
      </c>
      <c r="N2042" t="s">
        <v>20</v>
      </c>
      <c r="O2042" t="s">
        <v>21</v>
      </c>
      <c r="P2042" t="s">
        <v>28</v>
      </c>
      <c r="Q2042" t="s">
        <v>34233</v>
      </c>
      <c r="R2042" t="s">
        <v>34233</v>
      </c>
      <c r="S2042" t="s">
        <v>32628</v>
      </c>
      <c r="T2042" t="s">
        <v>34372</v>
      </c>
      <c r="AD2042" t="str">
        <f t="shared" si="319"/>
        <v/>
      </c>
      <c r="AE2042" t="str">
        <f t="shared" si="320"/>
        <v/>
      </c>
      <c r="AF2042" t="str">
        <f t="shared" si="322"/>
        <v/>
      </c>
      <c r="AG2042" s="17">
        <v>2</v>
      </c>
      <c r="AH2042">
        <f t="shared" si="325"/>
        <v>5.6</v>
      </c>
      <c r="AI2042">
        <v>0.14499999999999999</v>
      </c>
      <c r="AJ2042">
        <f t="shared" si="323"/>
        <v>0.81199999999999994</v>
      </c>
      <c r="AK2042" t="str">
        <f t="shared" si="326"/>
        <v/>
      </c>
      <c r="AL2042" t="str">
        <f t="shared" si="321"/>
        <v/>
      </c>
    </row>
    <row r="2043" spans="1:39" x14ac:dyDescent="0.2">
      <c r="A2043" t="s">
        <v>17641</v>
      </c>
      <c r="B2043" t="s">
        <v>8300</v>
      </c>
      <c r="C2043" t="s">
        <v>17642</v>
      </c>
      <c r="D2043" s="1">
        <v>37768</v>
      </c>
      <c r="E2043" s="1">
        <v>43456</v>
      </c>
      <c r="F2043" t="s">
        <v>19</v>
      </c>
      <c r="I2043">
        <v>100</v>
      </c>
      <c r="J2043">
        <v>0</v>
      </c>
      <c r="K2043">
        <v>0</v>
      </c>
      <c r="L2043">
        <v>1426</v>
      </c>
      <c r="M2043">
        <v>1426</v>
      </c>
      <c r="N2043" t="s">
        <v>20</v>
      </c>
      <c r="O2043" t="s">
        <v>17643</v>
      </c>
      <c r="P2043" t="s">
        <v>28</v>
      </c>
      <c r="Q2043" t="s">
        <v>34233</v>
      </c>
      <c r="R2043" t="s">
        <v>34233</v>
      </c>
      <c r="S2043" t="s">
        <v>33797</v>
      </c>
      <c r="T2043" t="s">
        <v>34349</v>
      </c>
      <c r="U2043" t="s">
        <v>32634</v>
      </c>
      <c r="V2043" t="s">
        <v>32831</v>
      </c>
      <c r="X2043">
        <v>2</v>
      </c>
      <c r="Y2043" t="s">
        <v>32654</v>
      </c>
      <c r="AA2043">
        <v>9</v>
      </c>
      <c r="AB2043">
        <v>15</v>
      </c>
      <c r="AC2043">
        <v>1</v>
      </c>
      <c r="AD2043" t="str">
        <f t="shared" ref="AD2043:AD2106" si="327">IF((S2043="tühi")*(F2043&lt;&gt;"Elamumaa")*(G2043&lt;&gt;"Elamumaa")*(H2043&lt;&gt;"Elamumaa"),IF(Z2043=0,"",Z2043),"")</f>
        <v/>
      </c>
      <c r="AE2043" t="str">
        <f t="shared" si="320"/>
        <v/>
      </c>
      <c r="AF2043" t="str">
        <f t="shared" si="322"/>
        <v/>
      </c>
      <c r="AG2043">
        <f t="shared" ref="AG2043:AG2074" si="328">IF((S2043&lt;&gt;"tühi")*(AC2043&lt;&gt;""),AC2043,"")</f>
        <v>1</v>
      </c>
      <c r="AH2043">
        <f t="shared" si="325"/>
        <v>2.8</v>
      </c>
      <c r="AI2043">
        <v>0.14499999999999999</v>
      </c>
      <c r="AJ2043">
        <f t="shared" si="323"/>
        <v>0.40599999999999997</v>
      </c>
      <c r="AK2043" t="str">
        <f t="shared" si="326"/>
        <v/>
      </c>
      <c r="AL2043" t="str">
        <f t="shared" si="321"/>
        <v/>
      </c>
    </row>
    <row r="2044" spans="1:39" x14ac:dyDescent="0.2">
      <c r="A2044" t="s">
        <v>17644</v>
      </c>
      <c r="B2044" t="s">
        <v>8300</v>
      </c>
      <c r="C2044" t="s">
        <v>17645</v>
      </c>
      <c r="D2044" s="1">
        <v>37768</v>
      </c>
      <c r="E2044" s="1">
        <v>43456</v>
      </c>
      <c r="F2044" t="s">
        <v>19</v>
      </c>
      <c r="I2044">
        <v>100</v>
      </c>
      <c r="J2044">
        <v>0</v>
      </c>
      <c r="K2044">
        <v>0</v>
      </c>
      <c r="L2044">
        <v>1560</v>
      </c>
      <c r="M2044">
        <v>1560</v>
      </c>
      <c r="N2044" t="s">
        <v>20</v>
      </c>
      <c r="O2044" t="s">
        <v>17646</v>
      </c>
      <c r="P2044" t="s">
        <v>28</v>
      </c>
      <c r="Q2044" t="s">
        <v>34233</v>
      </c>
      <c r="R2044" t="s">
        <v>34233</v>
      </c>
      <c r="S2044" t="s">
        <v>32628</v>
      </c>
      <c r="T2044" t="s">
        <v>34366</v>
      </c>
      <c r="U2044" t="s">
        <v>32634</v>
      </c>
      <c r="V2044" t="s">
        <v>32832</v>
      </c>
      <c r="X2044">
        <v>2</v>
      </c>
      <c r="Y2044" t="s">
        <v>32654</v>
      </c>
      <c r="AA2044">
        <v>9</v>
      </c>
      <c r="AB2044">
        <v>15</v>
      </c>
      <c r="AC2044">
        <v>1</v>
      </c>
      <c r="AD2044" t="str">
        <f t="shared" si="327"/>
        <v/>
      </c>
      <c r="AE2044" t="str">
        <f t="shared" si="320"/>
        <v/>
      </c>
      <c r="AF2044" t="str">
        <f t="shared" si="322"/>
        <v/>
      </c>
      <c r="AG2044">
        <f t="shared" si="328"/>
        <v>1</v>
      </c>
      <c r="AH2044">
        <f t="shared" si="325"/>
        <v>2.8</v>
      </c>
      <c r="AI2044">
        <v>0.14499999999999999</v>
      </c>
      <c r="AJ2044">
        <f t="shared" si="323"/>
        <v>0.40599999999999997</v>
      </c>
      <c r="AK2044" t="str">
        <f t="shared" si="326"/>
        <v/>
      </c>
      <c r="AL2044" t="str">
        <f t="shared" si="321"/>
        <v/>
      </c>
    </row>
    <row r="2045" spans="1:39" s="20" customFormat="1" x14ac:dyDescent="0.2">
      <c r="A2045" s="20" t="s">
        <v>25842</v>
      </c>
      <c r="B2045" s="20" t="s">
        <v>8300</v>
      </c>
      <c r="C2045" s="20" t="s">
        <v>25843</v>
      </c>
      <c r="D2045" s="21">
        <v>40588</v>
      </c>
      <c r="E2045" s="21">
        <v>43456</v>
      </c>
      <c r="F2045" s="20" t="s">
        <v>19</v>
      </c>
      <c r="I2045" s="20">
        <v>100</v>
      </c>
      <c r="J2045" s="20">
        <v>0</v>
      </c>
      <c r="K2045" s="20">
        <v>0</v>
      </c>
      <c r="L2045" s="20">
        <v>69</v>
      </c>
      <c r="M2045" s="20">
        <v>69</v>
      </c>
      <c r="N2045" s="20" t="s">
        <v>20</v>
      </c>
      <c r="O2045" s="20" t="s">
        <v>17646</v>
      </c>
      <c r="P2045" s="20" t="s">
        <v>28</v>
      </c>
      <c r="Q2045" s="20" t="s">
        <v>34233</v>
      </c>
      <c r="R2045" s="20" t="s">
        <v>34233</v>
      </c>
      <c r="S2045" s="20" t="s">
        <v>33942</v>
      </c>
      <c r="T2045" s="20" t="s">
        <v>34233</v>
      </c>
      <c r="AD2045" s="20" t="str">
        <f t="shared" si="327"/>
        <v/>
      </c>
      <c r="AE2045" s="20" t="str">
        <f t="shared" si="320"/>
        <v/>
      </c>
      <c r="AF2045" s="20" t="str">
        <f t="shared" si="322"/>
        <v/>
      </c>
      <c r="AG2045" s="20" t="str">
        <f t="shared" si="328"/>
        <v/>
      </c>
      <c r="AH2045" s="20" t="str">
        <f t="shared" si="325"/>
        <v/>
      </c>
      <c r="AI2045" s="20">
        <v>0.14499999999999999</v>
      </c>
      <c r="AJ2045" s="20" t="str">
        <f t="shared" si="323"/>
        <v/>
      </c>
      <c r="AK2045" s="20" t="str">
        <f t="shared" si="326"/>
        <v/>
      </c>
      <c r="AL2045" s="20" t="str">
        <f t="shared" si="321"/>
        <v/>
      </c>
      <c r="AM2045" s="20" t="s">
        <v>34300</v>
      </c>
    </row>
    <row r="2046" spans="1:39" x14ac:dyDescent="0.2">
      <c r="A2046" t="s">
        <v>18392</v>
      </c>
      <c r="B2046" t="s">
        <v>8300</v>
      </c>
      <c r="C2046" t="s">
        <v>18393</v>
      </c>
      <c r="D2046" s="1">
        <v>41318</v>
      </c>
      <c r="E2046" s="1">
        <v>43456</v>
      </c>
      <c r="F2046" t="s">
        <v>19</v>
      </c>
      <c r="I2046">
        <v>100</v>
      </c>
      <c r="J2046">
        <v>0</v>
      </c>
      <c r="K2046">
        <v>0</v>
      </c>
      <c r="L2046">
        <v>2690</v>
      </c>
      <c r="M2046">
        <v>2690</v>
      </c>
      <c r="N2046" t="s">
        <v>20</v>
      </c>
      <c r="O2046" t="s">
        <v>21</v>
      </c>
      <c r="P2046" t="s">
        <v>28</v>
      </c>
      <c r="Q2046" t="s">
        <v>34233</v>
      </c>
      <c r="R2046" t="s">
        <v>34233</v>
      </c>
      <c r="S2046" t="s">
        <v>32628</v>
      </c>
      <c r="T2046" t="s">
        <v>34461</v>
      </c>
      <c r="U2046" t="s">
        <v>32650</v>
      </c>
      <c r="V2046" t="s">
        <v>32833</v>
      </c>
      <c r="W2046">
        <v>400</v>
      </c>
      <c r="X2046">
        <v>2</v>
      </c>
      <c r="Y2046">
        <v>1</v>
      </c>
      <c r="Z2046">
        <v>800</v>
      </c>
      <c r="AA2046">
        <v>7.5</v>
      </c>
      <c r="AB2046">
        <v>20</v>
      </c>
      <c r="AC2046">
        <v>4</v>
      </c>
      <c r="AD2046" t="str">
        <f t="shared" si="327"/>
        <v/>
      </c>
      <c r="AE2046" t="str">
        <f t="shared" si="320"/>
        <v/>
      </c>
      <c r="AF2046" t="str">
        <f t="shared" si="322"/>
        <v/>
      </c>
      <c r="AG2046">
        <f t="shared" si="328"/>
        <v>4</v>
      </c>
      <c r="AH2046">
        <f t="shared" si="325"/>
        <v>11.2</v>
      </c>
      <c r="AI2046">
        <v>0.14499999999999999</v>
      </c>
      <c r="AJ2046">
        <f t="shared" si="323"/>
        <v>1.6239999999999999</v>
      </c>
      <c r="AK2046" t="str">
        <f t="shared" si="326"/>
        <v/>
      </c>
      <c r="AL2046" t="str">
        <f t="shared" si="321"/>
        <v/>
      </c>
    </row>
    <row r="2047" spans="1:39" x14ac:dyDescent="0.2">
      <c r="A2047" t="s">
        <v>16721</v>
      </c>
      <c r="B2047" t="s">
        <v>8300</v>
      </c>
      <c r="C2047" t="s">
        <v>16722</v>
      </c>
      <c r="D2047" s="1">
        <v>37518</v>
      </c>
      <c r="E2047" s="1">
        <v>43456</v>
      </c>
      <c r="F2047" s="9" t="s">
        <v>39</v>
      </c>
      <c r="I2047">
        <v>100</v>
      </c>
      <c r="J2047">
        <v>0</v>
      </c>
      <c r="K2047">
        <v>0</v>
      </c>
      <c r="L2047">
        <v>2936</v>
      </c>
      <c r="M2047">
        <v>2936</v>
      </c>
      <c r="N2047" t="s">
        <v>20</v>
      </c>
      <c r="O2047" t="s">
        <v>16723</v>
      </c>
      <c r="P2047" t="s">
        <v>28</v>
      </c>
      <c r="Q2047" t="s">
        <v>34244</v>
      </c>
      <c r="R2047" t="s">
        <v>34245</v>
      </c>
      <c r="S2047" t="s">
        <v>33942</v>
      </c>
      <c r="T2047" t="s">
        <v>34233</v>
      </c>
      <c r="U2047" t="s">
        <v>32634</v>
      </c>
      <c r="V2047" t="s">
        <v>32834</v>
      </c>
      <c r="W2047">
        <v>560</v>
      </c>
      <c r="X2047">
        <v>2</v>
      </c>
      <c r="Y2047" t="s">
        <v>32661</v>
      </c>
      <c r="Z2047">
        <v>1120</v>
      </c>
      <c r="AA2047">
        <v>8.5</v>
      </c>
      <c r="AC2047">
        <v>1</v>
      </c>
      <c r="AE2047">
        <f t="shared" si="320"/>
        <v>1</v>
      </c>
      <c r="AF2047" t="str">
        <f t="shared" si="322"/>
        <v/>
      </c>
      <c r="AG2047" t="str">
        <f t="shared" si="328"/>
        <v/>
      </c>
      <c r="AH2047" t="str">
        <f t="shared" si="325"/>
        <v/>
      </c>
      <c r="AI2047">
        <v>0.14499999999999999</v>
      </c>
      <c r="AJ2047" t="str">
        <f t="shared" si="323"/>
        <v/>
      </c>
      <c r="AK2047">
        <f t="shared" si="326"/>
        <v>2.8</v>
      </c>
      <c r="AL2047">
        <f t="shared" si="321"/>
        <v>0.40599999999999997</v>
      </c>
      <c r="AM2047" t="s">
        <v>33932</v>
      </c>
    </row>
    <row r="2048" spans="1:39" x14ac:dyDescent="0.2">
      <c r="A2048" t="s">
        <v>15435</v>
      </c>
      <c r="B2048" t="s">
        <v>8300</v>
      </c>
      <c r="C2048" t="s">
        <v>15436</v>
      </c>
      <c r="D2048" s="1">
        <v>37369</v>
      </c>
      <c r="E2048" s="1">
        <v>43951</v>
      </c>
      <c r="F2048" t="s">
        <v>39</v>
      </c>
      <c r="I2048">
        <v>100</v>
      </c>
      <c r="J2048">
        <v>0</v>
      </c>
      <c r="K2048">
        <v>0</v>
      </c>
      <c r="L2048">
        <v>5108</v>
      </c>
      <c r="M2048">
        <v>5108</v>
      </c>
      <c r="N2048" t="s">
        <v>20</v>
      </c>
      <c r="O2048" t="s">
        <v>15437</v>
      </c>
      <c r="P2048" t="s">
        <v>28</v>
      </c>
      <c r="Q2048" t="s">
        <v>34233</v>
      </c>
      <c r="R2048" t="s">
        <v>34233</v>
      </c>
      <c r="S2048" t="s">
        <v>33942</v>
      </c>
      <c r="T2048" t="s">
        <v>34233</v>
      </c>
      <c r="AD2048" t="str">
        <f t="shared" si="327"/>
        <v/>
      </c>
      <c r="AE2048" t="str">
        <f t="shared" si="320"/>
        <v/>
      </c>
      <c r="AF2048" t="str">
        <f t="shared" si="322"/>
        <v/>
      </c>
      <c r="AG2048" t="str">
        <f t="shared" si="328"/>
        <v/>
      </c>
      <c r="AH2048" t="str">
        <f t="shared" si="325"/>
        <v/>
      </c>
      <c r="AI2048">
        <v>0.14499999999999999</v>
      </c>
      <c r="AJ2048" t="str">
        <f t="shared" si="323"/>
        <v/>
      </c>
      <c r="AK2048" t="str">
        <f t="shared" si="326"/>
        <v/>
      </c>
      <c r="AL2048" t="str">
        <f t="shared" si="321"/>
        <v/>
      </c>
    </row>
    <row r="2049" spans="1:38" x14ac:dyDescent="0.2">
      <c r="A2049" t="s">
        <v>32502</v>
      </c>
      <c r="B2049" t="s">
        <v>8300</v>
      </c>
      <c r="C2049" t="s">
        <v>32503</v>
      </c>
      <c r="D2049" s="1">
        <v>44720</v>
      </c>
      <c r="E2049" s="1">
        <v>44720</v>
      </c>
      <c r="F2049" t="s">
        <v>26</v>
      </c>
      <c r="I2049">
        <v>100</v>
      </c>
      <c r="J2049">
        <v>0</v>
      </c>
      <c r="K2049">
        <v>0</v>
      </c>
      <c r="L2049">
        <v>4712</v>
      </c>
      <c r="M2049">
        <v>4712</v>
      </c>
      <c r="N2049" t="s">
        <v>20</v>
      </c>
      <c r="O2049" t="s">
        <v>32504</v>
      </c>
      <c r="P2049" t="s">
        <v>44</v>
      </c>
      <c r="Q2049" t="s">
        <v>34233</v>
      </c>
      <c r="R2049" t="s">
        <v>34233</v>
      </c>
      <c r="S2049" t="s">
        <v>34233</v>
      </c>
      <c r="T2049" t="s">
        <v>34233</v>
      </c>
      <c r="AD2049" t="str">
        <f t="shared" si="327"/>
        <v/>
      </c>
      <c r="AE2049" t="str">
        <f t="shared" si="320"/>
        <v/>
      </c>
      <c r="AF2049" t="str">
        <f t="shared" si="322"/>
        <v/>
      </c>
      <c r="AG2049" t="str">
        <f t="shared" si="328"/>
        <v/>
      </c>
      <c r="AH2049" t="str">
        <f t="shared" si="325"/>
        <v/>
      </c>
      <c r="AI2049">
        <v>0.14499999999999999</v>
      </c>
      <c r="AJ2049" t="str">
        <f t="shared" si="323"/>
        <v/>
      </c>
      <c r="AK2049" t="str">
        <f t="shared" si="326"/>
        <v/>
      </c>
      <c r="AL2049" t="str">
        <f t="shared" si="321"/>
        <v/>
      </c>
    </row>
    <row r="2050" spans="1:38" x14ac:dyDescent="0.2">
      <c r="A2050" t="s">
        <v>22592</v>
      </c>
      <c r="B2050" t="s">
        <v>8300</v>
      </c>
      <c r="C2050" t="s">
        <v>22593</v>
      </c>
      <c r="D2050" s="1">
        <v>38800</v>
      </c>
      <c r="E2050" s="1">
        <v>44720</v>
      </c>
      <c r="F2050" t="s">
        <v>19</v>
      </c>
      <c r="I2050">
        <v>100</v>
      </c>
      <c r="J2050">
        <v>0</v>
      </c>
      <c r="K2050">
        <v>0</v>
      </c>
      <c r="L2050">
        <v>1866</v>
      </c>
      <c r="M2050">
        <v>1866</v>
      </c>
      <c r="N2050" t="s">
        <v>20</v>
      </c>
      <c r="O2050" t="s">
        <v>22594</v>
      </c>
      <c r="P2050" t="s">
        <v>28</v>
      </c>
      <c r="Q2050" t="s">
        <v>34233</v>
      </c>
      <c r="R2050" t="s">
        <v>34233</v>
      </c>
      <c r="S2050" t="s">
        <v>32628</v>
      </c>
      <c r="T2050" t="s">
        <v>34357</v>
      </c>
      <c r="U2050" t="s">
        <v>32634</v>
      </c>
      <c r="V2050" t="s">
        <v>32835</v>
      </c>
      <c r="W2050">
        <v>400</v>
      </c>
      <c r="X2050">
        <v>2</v>
      </c>
      <c r="AA2050">
        <v>8.5</v>
      </c>
      <c r="AB2050">
        <v>20</v>
      </c>
      <c r="AC2050">
        <v>1</v>
      </c>
      <c r="AD2050" t="str">
        <f t="shared" si="327"/>
        <v/>
      </c>
      <c r="AE2050" t="str">
        <f t="shared" si="320"/>
        <v/>
      </c>
      <c r="AF2050" t="str">
        <f t="shared" si="322"/>
        <v/>
      </c>
      <c r="AG2050">
        <f t="shared" si="328"/>
        <v>1</v>
      </c>
      <c r="AH2050">
        <f t="shared" si="325"/>
        <v>2.8</v>
      </c>
      <c r="AI2050">
        <v>0.14499999999999999</v>
      </c>
      <c r="AJ2050">
        <f t="shared" si="323"/>
        <v>0.40599999999999997</v>
      </c>
      <c r="AK2050" t="str">
        <f t="shared" si="326"/>
        <v/>
      </c>
      <c r="AL2050" t="str">
        <f t="shared" si="321"/>
        <v/>
      </c>
    </row>
    <row r="2051" spans="1:38" x14ac:dyDescent="0.2">
      <c r="A2051" t="s">
        <v>21391</v>
      </c>
      <c r="B2051" t="s">
        <v>8300</v>
      </c>
      <c r="C2051" t="s">
        <v>21392</v>
      </c>
      <c r="D2051" s="1">
        <v>38518</v>
      </c>
      <c r="E2051" s="1">
        <v>44720</v>
      </c>
      <c r="F2051" t="s">
        <v>19</v>
      </c>
      <c r="I2051">
        <v>100</v>
      </c>
      <c r="J2051">
        <v>0</v>
      </c>
      <c r="K2051">
        <v>0</v>
      </c>
      <c r="L2051">
        <v>1345</v>
      </c>
      <c r="M2051">
        <v>1345</v>
      </c>
      <c r="N2051" t="s">
        <v>20</v>
      </c>
      <c r="O2051" t="s">
        <v>21393</v>
      </c>
      <c r="P2051" t="s">
        <v>28</v>
      </c>
      <c r="Q2051" t="s">
        <v>34233</v>
      </c>
      <c r="R2051" t="s">
        <v>34233</v>
      </c>
      <c r="S2051" t="s">
        <v>32628</v>
      </c>
      <c r="T2051" t="s">
        <v>34357</v>
      </c>
      <c r="U2051" t="s">
        <v>32634</v>
      </c>
      <c r="V2051" t="s">
        <v>32836</v>
      </c>
      <c r="X2051">
        <v>2</v>
      </c>
      <c r="Y2051" t="s">
        <v>32654</v>
      </c>
      <c r="AA2051">
        <v>8.5</v>
      </c>
      <c r="AB2051">
        <v>15</v>
      </c>
      <c r="AC2051">
        <v>1</v>
      </c>
      <c r="AD2051" t="str">
        <f t="shared" si="327"/>
        <v/>
      </c>
      <c r="AE2051" t="str">
        <f t="shared" si="320"/>
        <v/>
      </c>
      <c r="AF2051" t="str">
        <f t="shared" si="322"/>
        <v/>
      </c>
      <c r="AG2051">
        <f t="shared" si="328"/>
        <v>1</v>
      </c>
      <c r="AH2051">
        <f t="shared" si="325"/>
        <v>2.8</v>
      </c>
      <c r="AI2051">
        <v>0.14499999999999999</v>
      </c>
      <c r="AJ2051">
        <f t="shared" si="323"/>
        <v>0.40599999999999997</v>
      </c>
      <c r="AK2051" t="str">
        <f t="shared" si="326"/>
        <v/>
      </c>
      <c r="AL2051" t="str">
        <f t="shared" si="321"/>
        <v/>
      </c>
    </row>
    <row r="2052" spans="1:38" x14ac:dyDescent="0.2">
      <c r="A2052" t="s">
        <v>22589</v>
      </c>
      <c r="B2052" t="s">
        <v>8300</v>
      </c>
      <c r="C2052" t="s">
        <v>22590</v>
      </c>
      <c r="D2052" s="1">
        <v>38800</v>
      </c>
      <c r="E2052" s="1">
        <v>44720</v>
      </c>
      <c r="F2052" t="s">
        <v>19</v>
      </c>
      <c r="I2052">
        <v>100</v>
      </c>
      <c r="J2052">
        <v>0</v>
      </c>
      <c r="K2052">
        <v>0</v>
      </c>
      <c r="L2052">
        <v>1860</v>
      </c>
      <c r="M2052">
        <v>1860</v>
      </c>
      <c r="N2052" t="s">
        <v>20</v>
      </c>
      <c r="O2052" t="s">
        <v>22591</v>
      </c>
      <c r="P2052" t="s">
        <v>28</v>
      </c>
      <c r="Q2052" t="s">
        <v>34233</v>
      </c>
      <c r="R2052" t="s">
        <v>34233</v>
      </c>
      <c r="S2052" t="s">
        <v>33797</v>
      </c>
      <c r="T2052" t="s">
        <v>34357</v>
      </c>
      <c r="U2052" t="s">
        <v>32634</v>
      </c>
      <c r="V2052" t="s">
        <v>32835</v>
      </c>
      <c r="W2052">
        <v>400</v>
      </c>
      <c r="X2052">
        <v>2</v>
      </c>
      <c r="AA2052">
        <v>8.5</v>
      </c>
      <c r="AB2052">
        <v>20</v>
      </c>
      <c r="AC2052">
        <v>1</v>
      </c>
      <c r="AD2052" t="str">
        <f t="shared" si="327"/>
        <v/>
      </c>
      <c r="AE2052" t="str">
        <f t="shared" si="320"/>
        <v/>
      </c>
      <c r="AF2052" t="str">
        <f t="shared" si="322"/>
        <v/>
      </c>
      <c r="AG2052">
        <f t="shared" si="328"/>
        <v>1</v>
      </c>
      <c r="AH2052">
        <f t="shared" si="325"/>
        <v>2.8</v>
      </c>
      <c r="AI2052">
        <v>0.14499999999999999</v>
      </c>
      <c r="AJ2052">
        <f t="shared" si="323"/>
        <v>0.40599999999999997</v>
      </c>
      <c r="AK2052" t="str">
        <f t="shared" si="326"/>
        <v/>
      </c>
      <c r="AL2052" t="str">
        <f t="shared" si="321"/>
        <v/>
      </c>
    </row>
    <row r="2053" spans="1:38" x14ac:dyDescent="0.2">
      <c r="A2053" t="s">
        <v>21455</v>
      </c>
      <c r="B2053" t="s">
        <v>8300</v>
      </c>
      <c r="C2053" t="s">
        <v>21456</v>
      </c>
      <c r="D2053" s="1">
        <v>38518</v>
      </c>
      <c r="E2053" s="1">
        <v>44720</v>
      </c>
      <c r="F2053" t="s">
        <v>19</v>
      </c>
      <c r="I2053">
        <v>100</v>
      </c>
      <c r="J2053">
        <v>0</v>
      </c>
      <c r="K2053">
        <v>0</v>
      </c>
      <c r="L2053">
        <v>1354</v>
      </c>
      <c r="M2053">
        <v>1354</v>
      </c>
      <c r="N2053" t="s">
        <v>20</v>
      </c>
      <c r="O2053" t="s">
        <v>21457</v>
      </c>
      <c r="P2053" t="s">
        <v>28</v>
      </c>
      <c r="Q2053" t="s">
        <v>34233</v>
      </c>
      <c r="R2053" t="s">
        <v>34233</v>
      </c>
      <c r="S2053" t="s">
        <v>32628</v>
      </c>
      <c r="T2053" t="s">
        <v>34357</v>
      </c>
      <c r="U2053" t="s">
        <v>32634</v>
      </c>
      <c r="V2053" t="s">
        <v>32836</v>
      </c>
      <c r="X2053">
        <v>2</v>
      </c>
      <c r="Y2053" t="s">
        <v>32654</v>
      </c>
      <c r="AA2053">
        <v>8.5</v>
      </c>
      <c r="AB2053">
        <v>15</v>
      </c>
      <c r="AC2053">
        <v>1</v>
      </c>
      <c r="AD2053" t="str">
        <f t="shared" si="327"/>
        <v/>
      </c>
      <c r="AE2053" t="str">
        <f t="shared" si="320"/>
        <v/>
      </c>
      <c r="AF2053" t="str">
        <f t="shared" si="322"/>
        <v/>
      </c>
      <c r="AG2053">
        <f t="shared" si="328"/>
        <v>1</v>
      </c>
      <c r="AH2053">
        <f t="shared" si="325"/>
        <v>2.8</v>
      </c>
      <c r="AI2053">
        <v>0.14499999999999999</v>
      </c>
      <c r="AJ2053">
        <f t="shared" si="323"/>
        <v>0.40599999999999997</v>
      </c>
      <c r="AK2053" t="str">
        <f t="shared" si="326"/>
        <v/>
      </c>
      <c r="AL2053" t="str">
        <f t="shared" si="321"/>
        <v/>
      </c>
    </row>
    <row r="2054" spans="1:38" x14ac:dyDescent="0.2">
      <c r="A2054" t="s">
        <v>22586</v>
      </c>
      <c r="B2054" t="s">
        <v>8300</v>
      </c>
      <c r="C2054" t="s">
        <v>22587</v>
      </c>
      <c r="D2054" s="1">
        <v>38800</v>
      </c>
      <c r="E2054" s="1">
        <v>44720</v>
      </c>
      <c r="F2054" t="s">
        <v>19</v>
      </c>
      <c r="I2054">
        <v>100</v>
      </c>
      <c r="J2054">
        <v>0</v>
      </c>
      <c r="K2054">
        <v>0</v>
      </c>
      <c r="L2054">
        <v>1869</v>
      </c>
      <c r="M2054">
        <v>1869</v>
      </c>
      <c r="N2054" t="s">
        <v>20</v>
      </c>
      <c r="O2054" t="s">
        <v>22588</v>
      </c>
      <c r="P2054" t="s">
        <v>28</v>
      </c>
      <c r="Q2054" t="s">
        <v>34233</v>
      </c>
      <c r="R2054" t="s">
        <v>34233</v>
      </c>
      <c r="S2054" t="s">
        <v>32628</v>
      </c>
      <c r="T2054" t="s">
        <v>32634</v>
      </c>
      <c r="U2054" t="s">
        <v>32634</v>
      </c>
      <c r="V2054" t="s">
        <v>32835</v>
      </c>
      <c r="W2054">
        <v>400</v>
      </c>
      <c r="X2054">
        <v>2</v>
      </c>
      <c r="AA2054">
        <v>8.5</v>
      </c>
      <c r="AB2054">
        <v>20</v>
      </c>
      <c r="AC2054">
        <v>1</v>
      </c>
      <c r="AD2054" t="str">
        <f t="shared" si="327"/>
        <v/>
      </c>
      <c r="AE2054" t="str">
        <f t="shared" si="320"/>
        <v/>
      </c>
      <c r="AF2054" t="str">
        <f t="shared" si="322"/>
        <v/>
      </c>
      <c r="AG2054">
        <f t="shared" si="328"/>
        <v>1</v>
      </c>
      <c r="AH2054">
        <f t="shared" si="325"/>
        <v>2.8</v>
      </c>
      <c r="AI2054">
        <v>0.14499999999999999</v>
      </c>
      <c r="AJ2054">
        <f t="shared" si="323"/>
        <v>0.40599999999999997</v>
      </c>
      <c r="AK2054" t="str">
        <f t="shared" si="326"/>
        <v/>
      </c>
      <c r="AL2054" t="str">
        <f t="shared" si="321"/>
        <v/>
      </c>
    </row>
    <row r="2055" spans="1:38" x14ac:dyDescent="0.2">
      <c r="A2055" t="s">
        <v>21452</v>
      </c>
      <c r="B2055" t="s">
        <v>8300</v>
      </c>
      <c r="C2055" t="s">
        <v>21453</v>
      </c>
      <c r="D2055" s="1">
        <v>38518</v>
      </c>
      <c r="E2055" s="1">
        <v>44720</v>
      </c>
      <c r="F2055" t="s">
        <v>19</v>
      </c>
      <c r="I2055">
        <v>100</v>
      </c>
      <c r="J2055">
        <v>0</v>
      </c>
      <c r="K2055">
        <v>0</v>
      </c>
      <c r="L2055">
        <v>1340</v>
      </c>
      <c r="M2055">
        <v>1340</v>
      </c>
      <c r="N2055" t="s">
        <v>20</v>
      </c>
      <c r="O2055" t="s">
        <v>21454</v>
      </c>
      <c r="P2055" t="s">
        <v>28</v>
      </c>
      <c r="Q2055" t="s">
        <v>34233</v>
      </c>
      <c r="R2055" t="s">
        <v>34233</v>
      </c>
      <c r="S2055" t="s">
        <v>32628</v>
      </c>
      <c r="T2055" t="s">
        <v>34357</v>
      </c>
      <c r="U2055" t="s">
        <v>32634</v>
      </c>
      <c r="V2055" t="s">
        <v>32836</v>
      </c>
      <c r="X2055">
        <v>2</v>
      </c>
      <c r="Y2055" t="s">
        <v>32654</v>
      </c>
      <c r="AA2055">
        <v>8.5</v>
      </c>
      <c r="AB2055">
        <v>15</v>
      </c>
      <c r="AC2055">
        <v>1</v>
      </c>
      <c r="AD2055" t="str">
        <f t="shared" si="327"/>
        <v/>
      </c>
      <c r="AE2055" t="str">
        <f t="shared" si="320"/>
        <v/>
      </c>
      <c r="AF2055" t="str">
        <f t="shared" si="322"/>
        <v/>
      </c>
      <c r="AG2055">
        <f t="shared" si="328"/>
        <v>1</v>
      </c>
      <c r="AH2055">
        <f t="shared" si="325"/>
        <v>2.8</v>
      </c>
      <c r="AI2055">
        <v>0.14499999999999999</v>
      </c>
      <c r="AJ2055">
        <f t="shared" si="323"/>
        <v>0.40599999999999997</v>
      </c>
      <c r="AK2055" t="str">
        <f t="shared" si="326"/>
        <v/>
      </c>
      <c r="AL2055" t="str">
        <f t="shared" si="321"/>
        <v/>
      </c>
    </row>
    <row r="2056" spans="1:38" x14ac:dyDescent="0.2">
      <c r="A2056" t="s">
        <v>22583</v>
      </c>
      <c r="B2056" t="s">
        <v>8300</v>
      </c>
      <c r="C2056" t="s">
        <v>22584</v>
      </c>
      <c r="D2056" s="1">
        <v>38800</v>
      </c>
      <c r="E2056" s="1">
        <v>44720</v>
      </c>
      <c r="F2056" t="s">
        <v>19</v>
      </c>
      <c r="I2056">
        <v>100</v>
      </c>
      <c r="J2056">
        <v>0</v>
      </c>
      <c r="K2056">
        <v>0</v>
      </c>
      <c r="L2056">
        <v>1875</v>
      </c>
      <c r="M2056">
        <v>1875</v>
      </c>
      <c r="N2056" t="s">
        <v>20</v>
      </c>
      <c r="O2056" t="s">
        <v>22585</v>
      </c>
      <c r="P2056" t="s">
        <v>28</v>
      </c>
      <c r="Q2056" t="s">
        <v>34233</v>
      </c>
      <c r="R2056" t="s">
        <v>34233</v>
      </c>
      <c r="S2056" t="s">
        <v>32628</v>
      </c>
      <c r="T2056" t="s">
        <v>34357</v>
      </c>
      <c r="U2056" t="s">
        <v>32634</v>
      </c>
      <c r="V2056" t="s">
        <v>32835</v>
      </c>
      <c r="W2056">
        <v>400</v>
      </c>
      <c r="X2056">
        <v>2</v>
      </c>
      <c r="AA2056">
        <v>8.5</v>
      </c>
      <c r="AB2056">
        <v>20</v>
      </c>
      <c r="AC2056">
        <v>1</v>
      </c>
      <c r="AD2056" t="str">
        <f t="shared" si="327"/>
        <v/>
      </c>
      <c r="AE2056" t="str">
        <f t="shared" si="320"/>
        <v/>
      </c>
      <c r="AF2056" t="str">
        <f t="shared" si="322"/>
        <v/>
      </c>
      <c r="AG2056">
        <f t="shared" si="328"/>
        <v>1</v>
      </c>
      <c r="AH2056">
        <f t="shared" si="325"/>
        <v>2.8</v>
      </c>
      <c r="AI2056">
        <v>0.14499999999999999</v>
      </c>
      <c r="AJ2056">
        <f t="shared" si="323"/>
        <v>0.40599999999999997</v>
      </c>
      <c r="AK2056" t="str">
        <f t="shared" si="326"/>
        <v/>
      </c>
      <c r="AL2056" t="str">
        <f t="shared" si="321"/>
        <v/>
      </c>
    </row>
    <row r="2057" spans="1:38" x14ac:dyDescent="0.2">
      <c r="A2057" t="s">
        <v>21388</v>
      </c>
      <c r="B2057" t="s">
        <v>8300</v>
      </c>
      <c r="C2057" t="s">
        <v>21389</v>
      </c>
      <c r="D2057" s="1">
        <v>38518</v>
      </c>
      <c r="E2057" s="1">
        <v>44720</v>
      </c>
      <c r="F2057" t="s">
        <v>19</v>
      </c>
      <c r="I2057">
        <v>100</v>
      </c>
      <c r="J2057">
        <v>0</v>
      </c>
      <c r="K2057">
        <v>0</v>
      </c>
      <c r="L2057">
        <v>1384</v>
      </c>
      <c r="M2057">
        <v>1384</v>
      </c>
      <c r="N2057" t="s">
        <v>20</v>
      </c>
      <c r="O2057" t="s">
        <v>21390</v>
      </c>
      <c r="P2057" t="s">
        <v>28</v>
      </c>
      <c r="Q2057" t="s">
        <v>34244</v>
      </c>
      <c r="R2057" t="s">
        <v>33768</v>
      </c>
      <c r="S2057" t="s">
        <v>32628</v>
      </c>
      <c r="T2057" t="s">
        <v>34357</v>
      </c>
      <c r="U2057" t="s">
        <v>32634</v>
      </c>
      <c r="V2057" t="s">
        <v>32836</v>
      </c>
      <c r="X2057">
        <v>2</v>
      </c>
      <c r="Y2057" t="s">
        <v>32654</v>
      </c>
      <c r="AA2057">
        <v>8.5</v>
      </c>
      <c r="AB2057">
        <v>15</v>
      </c>
      <c r="AC2057">
        <v>1</v>
      </c>
      <c r="AD2057" t="str">
        <f t="shared" si="327"/>
        <v/>
      </c>
      <c r="AE2057" t="str">
        <f t="shared" si="320"/>
        <v/>
      </c>
      <c r="AF2057" t="str">
        <f t="shared" si="322"/>
        <v/>
      </c>
      <c r="AG2057">
        <f t="shared" si="328"/>
        <v>1</v>
      </c>
      <c r="AH2057">
        <f t="shared" si="325"/>
        <v>2.8</v>
      </c>
      <c r="AI2057">
        <v>0.14499999999999999</v>
      </c>
      <c r="AJ2057">
        <f t="shared" si="323"/>
        <v>0.40599999999999997</v>
      </c>
      <c r="AK2057" t="str">
        <f t="shared" si="326"/>
        <v/>
      </c>
      <c r="AL2057" t="str">
        <f t="shared" si="321"/>
        <v/>
      </c>
    </row>
    <row r="2058" spans="1:38" x14ac:dyDescent="0.2">
      <c r="A2058" t="s">
        <v>22577</v>
      </c>
      <c r="B2058" t="s">
        <v>8300</v>
      </c>
      <c r="C2058" t="s">
        <v>22578</v>
      </c>
      <c r="D2058" s="1">
        <v>38800</v>
      </c>
      <c r="E2058" s="1">
        <v>44720</v>
      </c>
      <c r="F2058" t="s">
        <v>19</v>
      </c>
      <c r="I2058">
        <v>100</v>
      </c>
      <c r="J2058">
        <v>0</v>
      </c>
      <c r="K2058">
        <v>0</v>
      </c>
      <c r="L2058">
        <v>1876</v>
      </c>
      <c r="M2058">
        <v>1876</v>
      </c>
      <c r="N2058" t="s">
        <v>20</v>
      </c>
      <c r="O2058" t="s">
        <v>22579</v>
      </c>
      <c r="P2058" t="s">
        <v>28</v>
      </c>
      <c r="Q2058" t="s">
        <v>34233</v>
      </c>
      <c r="R2058" t="s">
        <v>34233</v>
      </c>
      <c r="S2058" t="s">
        <v>32628</v>
      </c>
      <c r="T2058" t="s">
        <v>34357</v>
      </c>
      <c r="U2058" t="s">
        <v>32634</v>
      </c>
      <c r="V2058" t="s">
        <v>32835</v>
      </c>
      <c r="W2058">
        <v>400</v>
      </c>
      <c r="X2058">
        <v>2</v>
      </c>
      <c r="AA2058">
        <v>8.5</v>
      </c>
      <c r="AB2058">
        <v>20</v>
      </c>
      <c r="AC2058">
        <v>1</v>
      </c>
      <c r="AD2058" t="str">
        <f t="shared" si="327"/>
        <v/>
      </c>
      <c r="AE2058" t="str">
        <f t="shared" si="320"/>
        <v/>
      </c>
      <c r="AF2058" t="str">
        <f t="shared" si="322"/>
        <v/>
      </c>
      <c r="AG2058">
        <f t="shared" si="328"/>
        <v>1</v>
      </c>
      <c r="AH2058">
        <f t="shared" si="325"/>
        <v>2.8</v>
      </c>
      <c r="AI2058">
        <v>0.14499999999999999</v>
      </c>
      <c r="AJ2058">
        <f t="shared" si="323"/>
        <v>0.40599999999999997</v>
      </c>
      <c r="AK2058" t="str">
        <f t="shared" si="326"/>
        <v/>
      </c>
      <c r="AL2058" t="str">
        <f t="shared" si="321"/>
        <v/>
      </c>
    </row>
    <row r="2059" spans="1:38" x14ac:dyDescent="0.2">
      <c r="A2059" t="s">
        <v>21385</v>
      </c>
      <c r="B2059" t="s">
        <v>8300</v>
      </c>
      <c r="C2059" t="s">
        <v>21386</v>
      </c>
      <c r="D2059" s="1">
        <v>38518</v>
      </c>
      <c r="E2059" s="1">
        <v>44720</v>
      </c>
      <c r="F2059" t="s">
        <v>19</v>
      </c>
      <c r="I2059">
        <v>100</v>
      </c>
      <c r="J2059">
        <v>0</v>
      </c>
      <c r="K2059">
        <v>0</v>
      </c>
      <c r="L2059">
        <v>1477</v>
      </c>
      <c r="M2059">
        <v>1477</v>
      </c>
      <c r="N2059" t="s">
        <v>20</v>
      </c>
      <c r="O2059" t="s">
        <v>21387</v>
      </c>
      <c r="P2059" t="s">
        <v>28</v>
      </c>
      <c r="Q2059" t="s">
        <v>34233</v>
      </c>
      <c r="R2059" t="s">
        <v>34233</v>
      </c>
      <c r="S2059" t="s">
        <v>32628</v>
      </c>
      <c r="T2059" t="s">
        <v>34357</v>
      </c>
      <c r="U2059" t="s">
        <v>32634</v>
      </c>
      <c r="V2059" t="s">
        <v>32836</v>
      </c>
      <c r="X2059">
        <v>2</v>
      </c>
      <c r="Y2059" t="s">
        <v>32654</v>
      </c>
      <c r="AA2059">
        <v>8.5</v>
      </c>
      <c r="AB2059">
        <v>15</v>
      </c>
      <c r="AC2059">
        <v>1</v>
      </c>
      <c r="AD2059" t="str">
        <f t="shared" si="327"/>
        <v/>
      </c>
      <c r="AE2059" t="str">
        <f t="shared" si="320"/>
        <v/>
      </c>
      <c r="AF2059" t="str">
        <f t="shared" si="322"/>
        <v/>
      </c>
      <c r="AG2059">
        <f t="shared" si="328"/>
        <v>1</v>
      </c>
      <c r="AH2059">
        <f t="shared" si="325"/>
        <v>2.8</v>
      </c>
      <c r="AI2059">
        <v>0.14499999999999999</v>
      </c>
      <c r="AJ2059">
        <f t="shared" si="323"/>
        <v>0.40599999999999997</v>
      </c>
      <c r="AK2059" t="str">
        <f t="shared" si="326"/>
        <v/>
      </c>
      <c r="AL2059" t="str">
        <f t="shared" si="321"/>
        <v/>
      </c>
    </row>
    <row r="2060" spans="1:38" x14ac:dyDescent="0.2">
      <c r="A2060" t="s">
        <v>22574</v>
      </c>
      <c r="B2060" t="s">
        <v>8300</v>
      </c>
      <c r="C2060" t="s">
        <v>22575</v>
      </c>
      <c r="D2060" s="1">
        <v>38800</v>
      </c>
      <c r="E2060" s="1">
        <v>44720</v>
      </c>
      <c r="F2060" t="s">
        <v>19</v>
      </c>
      <c r="I2060">
        <v>100</v>
      </c>
      <c r="J2060">
        <v>0</v>
      </c>
      <c r="K2060">
        <v>0</v>
      </c>
      <c r="L2060">
        <v>1875</v>
      </c>
      <c r="M2060">
        <v>1875</v>
      </c>
      <c r="N2060" t="s">
        <v>20</v>
      </c>
      <c r="O2060" t="s">
        <v>22576</v>
      </c>
      <c r="P2060" t="s">
        <v>28</v>
      </c>
      <c r="Q2060" t="s">
        <v>34233</v>
      </c>
      <c r="R2060" t="s">
        <v>34233</v>
      </c>
      <c r="S2060" t="s">
        <v>32628</v>
      </c>
      <c r="T2060" t="s">
        <v>34357</v>
      </c>
      <c r="U2060" t="s">
        <v>32634</v>
      </c>
      <c r="V2060" t="s">
        <v>32835</v>
      </c>
      <c r="W2060">
        <v>400</v>
      </c>
      <c r="X2060">
        <v>2</v>
      </c>
      <c r="AA2060">
        <v>8.5</v>
      </c>
      <c r="AB2060">
        <v>20</v>
      </c>
      <c r="AC2060">
        <v>1</v>
      </c>
      <c r="AD2060" t="str">
        <f t="shared" si="327"/>
        <v/>
      </c>
      <c r="AE2060" t="str">
        <f t="shared" si="320"/>
        <v/>
      </c>
      <c r="AF2060" t="str">
        <f t="shared" si="322"/>
        <v/>
      </c>
      <c r="AG2060">
        <f t="shared" si="328"/>
        <v>1</v>
      </c>
      <c r="AH2060">
        <f t="shared" si="325"/>
        <v>2.8</v>
      </c>
      <c r="AI2060">
        <v>0.14499999999999999</v>
      </c>
      <c r="AJ2060">
        <f t="shared" si="323"/>
        <v>0.40599999999999997</v>
      </c>
      <c r="AK2060" t="str">
        <f t="shared" si="326"/>
        <v/>
      </c>
      <c r="AL2060" t="str">
        <f t="shared" si="321"/>
        <v/>
      </c>
    </row>
    <row r="2061" spans="1:38" x14ac:dyDescent="0.2">
      <c r="A2061" t="s">
        <v>21382</v>
      </c>
      <c r="B2061" t="s">
        <v>8300</v>
      </c>
      <c r="C2061" t="s">
        <v>21383</v>
      </c>
      <c r="D2061" s="1">
        <v>38518</v>
      </c>
      <c r="E2061" s="1">
        <v>44720</v>
      </c>
      <c r="F2061" t="s">
        <v>19</v>
      </c>
      <c r="I2061">
        <v>100</v>
      </c>
      <c r="J2061">
        <v>0</v>
      </c>
      <c r="K2061">
        <v>0</v>
      </c>
      <c r="L2061">
        <v>1594</v>
      </c>
      <c r="M2061">
        <v>1594</v>
      </c>
      <c r="N2061" t="s">
        <v>20</v>
      </c>
      <c r="O2061" t="s">
        <v>21384</v>
      </c>
      <c r="P2061" t="s">
        <v>28</v>
      </c>
      <c r="Q2061" t="s">
        <v>34233</v>
      </c>
      <c r="R2061" t="s">
        <v>34233</v>
      </c>
      <c r="S2061" t="s">
        <v>32628</v>
      </c>
      <c r="T2061" t="s">
        <v>34357</v>
      </c>
      <c r="U2061" t="s">
        <v>32634</v>
      </c>
      <c r="V2061" t="s">
        <v>32836</v>
      </c>
      <c r="X2061">
        <v>2</v>
      </c>
      <c r="Y2061" t="s">
        <v>32654</v>
      </c>
      <c r="AA2061">
        <v>8.5</v>
      </c>
      <c r="AB2061">
        <v>15</v>
      </c>
      <c r="AC2061">
        <v>1</v>
      </c>
      <c r="AD2061" t="str">
        <f t="shared" si="327"/>
        <v/>
      </c>
      <c r="AE2061" t="str">
        <f t="shared" si="320"/>
        <v/>
      </c>
      <c r="AF2061" t="str">
        <f t="shared" si="322"/>
        <v/>
      </c>
      <c r="AG2061">
        <f t="shared" si="328"/>
        <v>1</v>
      </c>
      <c r="AH2061">
        <f t="shared" si="325"/>
        <v>2.8</v>
      </c>
      <c r="AI2061">
        <v>0.14499999999999999</v>
      </c>
      <c r="AJ2061">
        <f t="shared" si="323"/>
        <v>0.40599999999999997</v>
      </c>
      <c r="AK2061" t="str">
        <f t="shared" si="326"/>
        <v/>
      </c>
      <c r="AL2061" t="str">
        <f t="shared" si="321"/>
        <v/>
      </c>
    </row>
    <row r="2062" spans="1:38" x14ac:dyDescent="0.2">
      <c r="A2062" t="s">
        <v>22571</v>
      </c>
      <c r="B2062" t="s">
        <v>8300</v>
      </c>
      <c r="C2062" t="s">
        <v>22572</v>
      </c>
      <c r="D2062" s="1">
        <v>38800</v>
      </c>
      <c r="E2062" s="1">
        <v>44720</v>
      </c>
      <c r="F2062" t="s">
        <v>19</v>
      </c>
      <c r="I2062">
        <v>100</v>
      </c>
      <c r="J2062">
        <v>0</v>
      </c>
      <c r="K2062">
        <v>0</v>
      </c>
      <c r="L2062">
        <v>1875</v>
      </c>
      <c r="M2062">
        <v>1875</v>
      </c>
      <c r="N2062" t="s">
        <v>20</v>
      </c>
      <c r="O2062" t="s">
        <v>22573</v>
      </c>
      <c r="P2062" t="s">
        <v>28</v>
      </c>
      <c r="Q2062" t="s">
        <v>34233</v>
      </c>
      <c r="R2062" t="s">
        <v>34233</v>
      </c>
      <c r="S2062" t="s">
        <v>32628</v>
      </c>
      <c r="T2062" t="s">
        <v>34357</v>
      </c>
      <c r="U2062" t="s">
        <v>32634</v>
      </c>
      <c r="V2062" t="s">
        <v>32835</v>
      </c>
      <c r="W2062">
        <v>400</v>
      </c>
      <c r="X2062">
        <v>2</v>
      </c>
      <c r="AA2062">
        <v>8.5</v>
      </c>
      <c r="AB2062">
        <v>20</v>
      </c>
      <c r="AC2062">
        <v>1</v>
      </c>
      <c r="AD2062" t="str">
        <f t="shared" si="327"/>
        <v/>
      </c>
      <c r="AE2062" t="str">
        <f t="shared" si="320"/>
        <v/>
      </c>
      <c r="AF2062" t="str">
        <f t="shared" si="322"/>
        <v/>
      </c>
      <c r="AG2062">
        <f t="shared" si="328"/>
        <v>1</v>
      </c>
      <c r="AH2062">
        <f t="shared" si="325"/>
        <v>2.8</v>
      </c>
      <c r="AI2062">
        <v>0.14499999999999999</v>
      </c>
      <c r="AJ2062">
        <f t="shared" si="323"/>
        <v>0.40599999999999997</v>
      </c>
      <c r="AK2062" t="str">
        <f t="shared" si="326"/>
        <v/>
      </c>
      <c r="AL2062" t="str">
        <f t="shared" si="321"/>
        <v/>
      </c>
    </row>
    <row r="2063" spans="1:38" x14ac:dyDescent="0.2">
      <c r="A2063" t="s">
        <v>22882</v>
      </c>
      <c r="B2063" t="s">
        <v>8300</v>
      </c>
      <c r="C2063" t="s">
        <v>22883</v>
      </c>
      <c r="D2063" s="1">
        <v>38800</v>
      </c>
      <c r="E2063" s="1">
        <v>44720</v>
      </c>
      <c r="F2063" t="s">
        <v>19</v>
      </c>
      <c r="I2063">
        <v>100</v>
      </c>
      <c r="J2063">
        <v>0</v>
      </c>
      <c r="K2063">
        <v>0</v>
      </c>
      <c r="L2063">
        <v>1877</v>
      </c>
      <c r="M2063">
        <v>1877</v>
      </c>
      <c r="N2063" t="s">
        <v>20</v>
      </c>
      <c r="O2063" t="s">
        <v>22884</v>
      </c>
      <c r="P2063" t="s">
        <v>28</v>
      </c>
      <c r="Q2063" t="s">
        <v>34233</v>
      </c>
      <c r="R2063" t="s">
        <v>34233</v>
      </c>
      <c r="S2063" t="s">
        <v>32628</v>
      </c>
      <c r="T2063" t="s">
        <v>32634</v>
      </c>
      <c r="U2063" t="s">
        <v>32634</v>
      </c>
      <c r="V2063" t="s">
        <v>32835</v>
      </c>
      <c r="W2063">
        <v>400</v>
      </c>
      <c r="X2063">
        <v>2</v>
      </c>
      <c r="AA2063">
        <v>8.5</v>
      </c>
      <c r="AB2063">
        <v>20</v>
      </c>
      <c r="AC2063">
        <v>1</v>
      </c>
      <c r="AD2063" t="str">
        <f t="shared" si="327"/>
        <v/>
      </c>
      <c r="AE2063" t="str">
        <f t="shared" si="320"/>
        <v/>
      </c>
      <c r="AF2063" t="str">
        <f t="shared" si="322"/>
        <v/>
      </c>
      <c r="AG2063">
        <f t="shared" si="328"/>
        <v>1</v>
      </c>
      <c r="AH2063">
        <f t="shared" si="325"/>
        <v>2.8</v>
      </c>
      <c r="AI2063">
        <v>0.14499999999999999</v>
      </c>
      <c r="AJ2063">
        <f t="shared" si="323"/>
        <v>0.40599999999999997</v>
      </c>
      <c r="AK2063" t="str">
        <f t="shared" si="326"/>
        <v/>
      </c>
      <c r="AL2063" t="str">
        <f t="shared" si="321"/>
        <v/>
      </c>
    </row>
    <row r="2064" spans="1:38" x14ac:dyDescent="0.2">
      <c r="A2064" t="s">
        <v>32487</v>
      </c>
      <c r="B2064" t="s">
        <v>8300</v>
      </c>
      <c r="C2064" t="s">
        <v>32488</v>
      </c>
      <c r="D2064" s="1">
        <v>44720</v>
      </c>
      <c r="E2064" s="1">
        <v>44720</v>
      </c>
      <c r="F2064" t="s">
        <v>19</v>
      </c>
      <c r="I2064">
        <v>100</v>
      </c>
      <c r="J2064">
        <v>0</v>
      </c>
      <c r="K2064">
        <v>0</v>
      </c>
      <c r="L2064">
        <v>2163</v>
      </c>
      <c r="M2064">
        <v>2163</v>
      </c>
      <c r="N2064" t="s">
        <v>20</v>
      </c>
      <c r="O2064" t="s">
        <v>32489</v>
      </c>
      <c r="P2064" t="s">
        <v>28</v>
      </c>
      <c r="Q2064" t="s">
        <v>34233</v>
      </c>
      <c r="R2064" t="s">
        <v>34233</v>
      </c>
      <c r="S2064" t="s">
        <v>33942</v>
      </c>
      <c r="T2064" t="s">
        <v>34233</v>
      </c>
      <c r="U2064" t="s">
        <v>32634</v>
      </c>
      <c r="V2064" t="s">
        <v>32837</v>
      </c>
      <c r="W2064">
        <v>300</v>
      </c>
      <c r="X2064">
        <v>2</v>
      </c>
      <c r="Y2064" t="s">
        <v>32654</v>
      </c>
      <c r="AA2064">
        <v>8.5</v>
      </c>
      <c r="AC2064">
        <v>1</v>
      </c>
      <c r="AD2064" t="str">
        <f t="shared" si="327"/>
        <v/>
      </c>
      <c r="AE2064">
        <f t="shared" si="320"/>
        <v>1</v>
      </c>
      <c r="AF2064" t="str">
        <f t="shared" si="322"/>
        <v/>
      </c>
      <c r="AG2064" t="str">
        <f t="shared" si="328"/>
        <v/>
      </c>
      <c r="AH2064" t="str">
        <f t="shared" si="325"/>
        <v/>
      </c>
      <c r="AI2064">
        <v>0.14499999999999999</v>
      </c>
      <c r="AJ2064" t="str">
        <f t="shared" si="323"/>
        <v/>
      </c>
      <c r="AK2064">
        <f t="shared" si="326"/>
        <v>2.8</v>
      </c>
      <c r="AL2064">
        <f t="shared" si="321"/>
        <v>0.40599999999999997</v>
      </c>
    </row>
    <row r="2065" spans="1:38" x14ac:dyDescent="0.2">
      <c r="A2065" t="s">
        <v>32490</v>
      </c>
      <c r="B2065" t="s">
        <v>8300</v>
      </c>
      <c r="C2065" t="s">
        <v>32491</v>
      </c>
      <c r="D2065" s="1">
        <v>44720</v>
      </c>
      <c r="E2065" s="1">
        <v>44720</v>
      </c>
      <c r="F2065" t="s">
        <v>19</v>
      </c>
      <c r="I2065">
        <v>100</v>
      </c>
      <c r="J2065">
        <v>0</v>
      </c>
      <c r="K2065">
        <v>0</v>
      </c>
      <c r="L2065">
        <v>1502</v>
      </c>
      <c r="M2065">
        <v>1502</v>
      </c>
      <c r="N2065" t="s">
        <v>20</v>
      </c>
      <c r="O2065" t="s">
        <v>32492</v>
      </c>
      <c r="P2065" t="s">
        <v>28</v>
      </c>
      <c r="Q2065" t="s">
        <v>34233</v>
      </c>
      <c r="R2065" t="s">
        <v>34233</v>
      </c>
      <c r="S2065" t="s">
        <v>33942</v>
      </c>
      <c r="T2065" t="s">
        <v>34233</v>
      </c>
      <c r="U2065" t="s">
        <v>32634</v>
      </c>
      <c r="V2065" t="s">
        <v>32837</v>
      </c>
      <c r="W2065">
        <v>300</v>
      </c>
      <c r="X2065">
        <v>2</v>
      </c>
      <c r="Y2065" t="s">
        <v>32654</v>
      </c>
      <c r="AA2065">
        <v>8.5</v>
      </c>
      <c r="AC2065">
        <v>1</v>
      </c>
      <c r="AD2065" t="str">
        <f t="shared" si="327"/>
        <v/>
      </c>
      <c r="AE2065">
        <f t="shared" si="320"/>
        <v>1</v>
      </c>
      <c r="AF2065" t="str">
        <f t="shared" si="322"/>
        <v/>
      </c>
      <c r="AG2065" t="str">
        <f t="shared" si="328"/>
        <v/>
      </c>
      <c r="AH2065" t="str">
        <f t="shared" si="325"/>
        <v/>
      </c>
      <c r="AI2065">
        <v>0.14499999999999999</v>
      </c>
      <c r="AJ2065" t="str">
        <f t="shared" si="323"/>
        <v/>
      </c>
      <c r="AK2065">
        <f t="shared" si="326"/>
        <v>2.8</v>
      </c>
      <c r="AL2065">
        <f t="shared" si="321"/>
        <v>0.40599999999999997</v>
      </c>
    </row>
    <row r="2066" spans="1:38" x14ac:dyDescent="0.2">
      <c r="A2066" t="s">
        <v>32493</v>
      </c>
      <c r="B2066" t="s">
        <v>8300</v>
      </c>
      <c r="C2066" t="s">
        <v>32494</v>
      </c>
      <c r="D2066" s="1">
        <v>44720</v>
      </c>
      <c r="E2066" s="1">
        <v>44720</v>
      </c>
      <c r="F2066" t="s">
        <v>19</v>
      </c>
      <c r="I2066">
        <v>100</v>
      </c>
      <c r="J2066">
        <v>0</v>
      </c>
      <c r="K2066">
        <v>0</v>
      </c>
      <c r="L2066">
        <v>1500</v>
      </c>
      <c r="M2066">
        <v>1500</v>
      </c>
      <c r="N2066" t="s">
        <v>20</v>
      </c>
      <c r="O2066" t="s">
        <v>32495</v>
      </c>
      <c r="P2066" t="s">
        <v>28</v>
      </c>
      <c r="Q2066" t="s">
        <v>34233</v>
      </c>
      <c r="R2066" t="s">
        <v>34233</v>
      </c>
      <c r="S2066" t="s">
        <v>33942</v>
      </c>
      <c r="T2066" t="s">
        <v>34233</v>
      </c>
      <c r="U2066" t="s">
        <v>32634</v>
      </c>
      <c r="V2066" t="s">
        <v>32837</v>
      </c>
      <c r="W2066">
        <v>300</v>
      </c>
      <c r="X2066">
        <v>2</v>
      </c>
      <c r="Y2066" t="s">
        <v>32654</v>
      </c>
      <c r="AA2066">
        <v>8.5</v>
      </c>
      <c r="AC2066">
        <v>1</v>
      </c>
      <c r="AD2066" t="str">
        <f t="shared" si="327"/>
        <v/>
      </c>
      <c r="AE2066">
        <f t="shared" si="320"/>
        <v>1</v>
      </c>
      <c r="AF2066" t="str">
        <f t="shared" si="322"/>
        <v/>
      </c>
      <c r="AG2066" t="str">
        <f t="shared" si="328"/>
        <v/>
      </c>
      <c r="AH2066" t="str">
        <f t="shared" si="325"/>
        <v/>
      </c>
      <c r="AI2066">
        <v>0.14499999999999999</v>
      </c>
      <c r="AJ2066" t="str">
        <f t="shared" si="323"/>
        <v/>
      </c>
      <c r="AK2066">
        <f t="shared" si="326"/>
        <v>2.8</v>
      </c>
      <c r="AL2066">
        <f t="shared" si="321"/>
        <v>0.40599999999999997</v>
      </c>
    </row>
    <row r="2067" spans="1:38" x14ac:dyDescent="0.2">
      <c r="A2067" t="s">
        <v>22595</v>
      </c>
      <c r="B2067" t="s">
        <v>8300</v>
      </c>
      <c r="C2067" t="s">
        <v>22596</v>
      </c>
      <c r="D2067" s="1">
        <v>38800</v>
      </c>
      <c r="E2067" s="1">
        <v>44720</v>
      </c>
      <c r="F2067" t="s">
        <v>19</v>
      </c>
      <c r="I2067">
        <v>100</v>
      </c>
      <c r="J2067">
        <v>0</v>
      </c>
      <c r="K2067">
        <v>0</v>
      </c>
      <c r="L2067">
        <v>1400</v>
      </c>
      <c r="M2067">
        <v>1400</v>
      </c>
      <c r="N2067" t="s">
        <v>20</v>
      </c>
      <c r="O2067" t="s">
        <v>22597</v>
      </c>
      <c r="P2067" t="s">
        <v>28</v>
      </c>
      <c r="Q2067" t="s">
        <v>34233</v>
      </c>
      <c r="R2067" t="s">
        <v>34233</v>
      </c>
      <c r="S2067" t="s">
        <v>32628</v>
      </c>
      <c r="T2067" t="s">
        <v>34357</v>
      </c>
      <c r="U2067" t="s">
        <v>32634</v>
      </c>
      <c r="V2067" t="s">
        <v>32835</v>
      </c>
      <c r="W2067">
        <v>400</v>
      </c>
      <c r="X2067">
        <v>2</v>
      </c>
      <c r="AA2067">
        <v>8.5</v>
      </c>
      <c r="AB2067">
        <v>20</v>
      </c>
      <c r="AC2067">
        <v>1</v>
      </c>
      <c r="AD2067" t="str">
        <f t="shared" si="327"/>
        <v/>
      </c>
      <c r="AE2067" t="str">
        <f t="shared" si="320"/>
        <v/>
      </c>
      <c r="AF2067" t="str">
        <f t="shared" si="322"/>
        <v/>
      </c>
      <c r="AG2067">
        <f t="shared" si="328"/>
        <v>1</v>
      </c>
      <c r="AH2067">
        <f t="shared" si="325"/>
        <v>2.8</v>
      </c>
      <c r="AI2067">
        <v>0.14499999999999999</v>
      </c>
      <c r="AJ2067">
        <f t="shared" si="323"/>
        <v>0.40599999999999997</v>
      </c>
      <c r="AK2067" t="str">
        <f t="shared" si="326"/>
        <v/>
      </c>
      <c r="AL2067" t="str">
        <f t="shared" si="321"/>
        <v/>
      </c>
    </row>
    <row r="2068" spans="1:38" x14ac:dyDescent="0.2">
      <c r="A2068" t="s">
        <v>16718</v>
      </c>
      <c r="B2068" t="s">
        <v>8300</v>
      </c>
      <c r="C2068" t="s">
        <v>16719</v>
      </c>
      <c r="D2068" s="1">
        <v>37518</v>
      </c>
      <c r="E2068" s="1">
        <v>43951</v>
      </c>
      <c r="F2068" t="s">
        <v>39</v>
      </c>
      <c r="I2068">
        <v>100</v>
      </c>
      <c r="J2068">
        <v>0</v>
      </c>
      <c r="K2068">
        <v>0</v>
      </c>
      <c r="L2068">
        <v>69441</v>
      </c>
      <c r="M2068">
        <v>69441</v>
      </c>
      <c r="N2068" t="s">
        <v>20</v>
      </c>
      <c r="O2068" t="s">
        <v>16720</v>
      </c>
      <c r="P2068" t="s">
        <v>28</v>
      </c>
      <c r="Q2068" t="s">
        <v>34233</v>
      </c>
      <c r="R2068" t="s">
        <v>34233</v>
      </c>
      <c r="S2068" t="s">
        <v>33942</v>
      </c>
      <c r="T2068" t="s">
        <v>34233</v>
      </c>
      <c r="AD2068" t="str">
        <f t="shared" si="327"/>
        <v/>
      </c>
      <c r="AE2068" t="str">
        <f t="shared" si="320"/>
        <v/>
      </c>
      <c r="AF2068" t="str">
        <f t="shared" si="322"/>
        <v/>
      </c>
      <c r="AG2068" t="str">
        <f t="shared" si="328"/>
        <v/>
      </c>
      <c r="AH2068" t="str">
        <f t="shared" si="325"/>
        <v/>
      </c>
      <c r="AI2068">
        <v>0.14499999999999999</v>
      </c>
      <c r="AJ2068" t="str">
        <f t="shared" si="323"/>
        <v/>
      </c>
      <c r="AK2068" t="str">
        <f t="shared" si="326"/>
        <v/>
      </c>
      <c r="AL2068" t="str">
        <f t="shared" si="321"/>
        <v/>
      </c>
    </row>
    <row r="2069" spans="1:38" x14ac:dyDescent="0.2">
      <c r="A2069" t="s">
        <v>16096</v>
      </c>
      <c r="B2069" t="s">
        <v>8300</v>
      </c>
      <c r="C2069" t="s">
        <v>16097</v>
      </c>
      <c r="D2069" s="1">
        <v>37454</v>
      </c>
      <c r="E2069" s="1">
        <v>43951</v>
      </c>
      <c r="F2069" t="s">
        <v>889</v>
      </c>
      <c r="I2069">
        <v>100</v>
      </c>
      <c r="J2069">
        <v>0</v>
      </c>
      <c r="K2069">
        <v>0</v>
      </c>
      <c r="L2069">
        <v>1016</v>
      </c>
      <c r="M2069">
        <v>1016</v>
      </c>
      <c r="N2069" t="s">
        <v>20</v>
      </c>
      <c r="O2069" t="s">
        <v>16098</v>
      </c>
      <c r="P2069" t="s">
        <v>44</v>
      </c>
      <c r="Q2069" t="s">
        <v>34233</v>
      </c>
      <c r="R2069" t="s">
        <v>34233</v>
      </c>
      <c r="S2069" t="s">
        <v>33942</v>
      </c>
      <c r="T2069" t="s">
        <v>34233</v>
      </c>
      <c r="V2069" t="s">
        <v>32838</v>
      </c>
      <c r="AD2069" t="str">
        <f t="shared" si="327"/>
        <v/>
      </c>
      <c r="AE2069" t="str">
        <f t="shared" si="320"/>
        <v/>
      </c>
      <c r="AF2069" t="str">
        <f t="shared" si="322"/>
        <v/>
      </c>
      <c r="AG2069" t="str">
        <f t="shared" si="328"/>
        <v/>
      </c>
      <c r="AH2069" t="str">
        <f t="shared" si="325"/>
        <v/>
      </c>
      <c r="AI2069">
        <v>0.14499999999999999</v>
      </c>
      <c r="AJ2069" t="str">
        <f t="shared" si="323"/>
        <v/>
      </c>
      <c r="AK2069" t="str">
        <f t="shared" si="326"/>
        <v/>
      </c>
      <c r="AL2069" t="str">
        <f t="shared" si="321"/>
        <v/>
      </c>
    </row>
    <row r="2070" spans="1:38" x14ac:dyDescent="0.2">
      <c r="A2070" t="s">
        <v>31156</v>
      </c>
      <c r="B2070" t="s">
        <v>8300</v>
      </c>
      <c r="C2070" t="s">
        <v>31157</v>
      </c>
      <c r="D2070" s="1">
        <v>43859</v>
      </c>
      <c r="E2070" s="1">
        <v>44649</v>
      </c>
      <c r="F2070" t="s">
        <v>889</v>
      </c>
      <c r="I2070">
        <v>100</v>
      </c>
      <c r="J2070">
        <v>0</v>
      </c>
      <c r="K2070">
        <v>0</v>
      </c>
      <c r="L2070">
        <v>32406</v>
      </c>
      <c r="M2070">
        <v>32406</v>
      </c>
      <c r="N2070" t="s">
        <v>20</v>
      </c>
      <c r="O2070" t="s">
        <v>31158</v>
      </c>
      <c r="P2070" t="s">
        <v>44</v>
      </c>
      <c r="Q2070" t="s">
        <v>34233</v>
      </c>
      <c r="R2070" t="s">
        <v>34233</v>
      </c>
      <c r="S2070" t="s">
        <v>33942</v>
      </c>
      <c r="T2070" t="s">
        <v>34233</v>
      </c>
      <c r="AD2070" t="str">
        <f t="shared" si="327"/>
        <v/>
      </c>
      <c r="AE2070" t="str">
        <f t="shared" si="320"/>
        <v/>
      </c>
      <c r="AF2070" t="str">
        <f t="shared" si="322"/>
        <v/>
      </c>
      <c r="AG2070" t="str">
        <f t="shared" si="328"/>
        <v/>
      </c>
      <c r="AH2070" t="str">
        <f t="shared" si="325"/>
        <v/>
      </c>
      <c r="AI2070">
        <v>0.14499999999999999</v>
      </c>
      <c r="AJ2070" t="str">
        <f t="shared" si="323"/>
        <v/>
      </c>
      <c r="AK2070" t="str">
        <f t="shared" si="326"/>
        <v/>
      </c>
      <c r="AL2070" t="str">
        <f t="shared" si="321"/>
        <v/>
      </c>
    </row>
    <row r="2071" spans="1:38" x14ac:dyDescent="0.2">
      <c r="A2071" t="s">
        <v>21397</v>
      </c>
      <c r="B2071" t="s">
        <v>8300</v>
      </c>
      <c r="C2071" t="s">
        <v>21398</v>
      </c>
      <c r="D2071" s="1">
        <v>38518</v>
      </c>
      <c r="E2071" s="1">
        <v>44560</v>
      </c>
      <c r="F2071" t="s">
        <v>19</v>
      </c>
      <c r="I2071">
        <v>100</v>
      </c>
      <c r="J2071">
        <v>0</v>
      </c>
      <c r="K2071">
        <v>0</v>
      </c>
      <c r="L2071">
        <v>1414</v>
      </c>
      <c r="M2071">
        <v>1414</v>
      </c>
      <c r="N2071" t="s">
        <v>20</v>
      </c>
      <c r="O2071" t="s">
        <v>21399</v>
      </c>
      <c r="P2071" t="s">
        <v>28</v>
      </c>
      <c r="Q2071" t="s">
        <v>34233</v>
      </c>
      <c r="R2071" t="s">
        <v>34233</v>
      </c>
      <c r="S2071" t="s">
        <v>32628</v>
      </c>
      <c r="T2071" t="s">
        <v>34357</v>
      </c>
      <c r="U2071" t="s">
        <v>32634</v>
      </c>
      <c r="V2071" t="s">
        <v>32836</v>
      </c>
      <c r="X2071">
        <v>2</v>
      </c>
      <c r="Y2071" t="s">
        <v>32654</v>
      </c>
      <c r="AA2071">
        <v>8.5</v>
      </c>
      <c r="AB2071">
        <v>15</v>
      </c>
      <c r="AC2071">
        <v>1</v>
      </c>
      <c r="AD2071" t="str">
        <f t="shared" si="327"/>
        <v/>
      </c>
      <c r="AE2071" t="str">
        <f t="shared" si="320"/>
        <v/>
      </c>
      <c r="AF2071" t="str">
        <f t="shared" si="322"/>
        <v/>
      </c>
      <c r="AG2071">
        <f t="shared" si="328"/>
        <v>1</v>
      </c>
      <c r="AH2071">
        <f t="shared" si="325"/>
        <v>2.8</v>
      </c>
      <c r="AI2071">
        <v>0.14499999999999999</v>
      </c>
      <c r="AJ2071">
        <f t="shared" si="323"/>
        <v>0.40599999999999997</v>
      </c>
      <c r="AK2071" t="str">
        <f t="shared" si="326"/>
        <v/>
      </c>
      <c r="AL2071" t="str">
        <f t="shared" si="321"/>
        <v/>
      </c>
    </row>
    <row r="2072" spans="1:38" x14ac:dyDescent="0.2">
      <c r="A2072" t="s">
        <v>21400</v>
      </c>
      <c r="B2072" t="s">
        <v>8300</v>
      </c>
      <c r="C2072" t="s">
        <v>21401</v>
      </c>
      <c r="D2072" s="1">
        <v>38518</v>
      </c>
      <c r="E2072" s="1">
        <v>44170</v>
      </c>
      <c r="F2072" t="s">
        <v>19</v>
      </c>
      <c r="I2072">
        <v>100</v>
      </c>
      <c r="J2072">
        <v>0</v>
      </c>
      <c r="K2072">
        <v>0</v>
      </c>
      <c r="L2072">
        <v>1125</v>
      </c>
      <c r="M2072">
        <v>1125</v>
      </c>
      <c r="N2072" t="s">
        <v>20</v>
      </c>
      <c r="O2072" t="s">
        <v>21402</v>
      </c>
      <c r="P2072" t="s">
        <v>28</v>
      </c>
      <c r="Q2072" t="s">
        <v>34233</v>
      </c>
      <c r="R2072" t="s">
        <v>34233</v>
      </c>
      <c r="S2072" t="s">
        <v>32628</v>
      </c>
      <c r="T2072" t="s">
        <v>34357</v>
      </c>
      <c r="U2072" t="s">
        <v>32634</v>
      </c>
      <c r="V2072" t="s">
        <v>32836</v>
      </c>
      <c r="X2072">
        <v>2</v>
      </c>
      <c r="Y2072" t="s">
        <v>32654</v>
      </c>
      <c r="AA2072">
        <v>8.5</v>
      </c>
      <c r="AB2072">
        <v>15</v>
      </c>
      <c r="AC2072">
        <v>1</v>
      </c>
      <c r="AD2072" t="str">
        <f t="shared" si="327"/>
        <v/>
      </c>
      <c r="AE2072" t="str">
        <f t="shared" si="320"/>
        <v/>
      </c>
      <c r="AF2072" t="str">
        <f t="shared" si="322"/>
        <v/>
      </c>
      <c r="AG2072">
        <f t="shared" si="328"/>
        <v>1</v>
      </c>
      <c r="AH2072">
        <f t="shared" si="325"/>
        <v>2.8</v>
      </c>
      <c r="AI2072">
        <v>0.14499999999999999</v>
      </c>
      <c r="AJ2072">
        <f t="shared" si="323"/>
        <v>0.40599999999999997</v>
      </c>
      <c r="AK2072" t="str">
        <f t="shared" si="326"/>
        <v/>
      </c>
      <c r="AL2072" t="str">
        <f t="shared" si="321"/>
        <v/>
      </c>
    </row>
    <row r="2073" spans="1:38" x14ac:dyDescent="0.2">
      <c r="A2073" t="s">
        <v>21405</v>
      </c>
      <c r="B2073" t="s">
        <v>8300</v>
      </c>
      <c r="C2073" t="s">
        <v>21406</v>
      </c>
      <c r="D2073" s="1">
        <v>38518</v>
      </c>
      <c r="E2073" s="1">
        <v>44720</v>
      </c>
      <c r="F2073" t="s">
        <v>19</v>
      </c>
      <c r="I2073">
        <v>100</v>
      </c>
      <c r="J2073">
        <v>0</v>
      </c>
      <c r="K2073">
        <v>0</v>
      </c>
      <c r="L2073">
        <v>1136</v>
      </c>
      <c r="M2073">
        <v>1136</v>
      </c>
      <c r="N2073" t="s">
        <v>20</v>
      </c>
      <c r="O2073" t="s">
        <v>21407</v>
      </c>
      <c r="P2073" t="s">
        <v>28</v>
      </c>
      <c r="Q2073" t="s">
        <v>34233</v>
      </c>
      <c r="R2073" t="s">
        <v>34233</v>
      </c>
      <c r="S2073" t="s">
        <v>32628</v>
      </c>
      <c r="T2073" t="s">
        <v>34349</v>
      </c>
      <c r="U2073" t="s">
        <v>32634</v>
      </c>
      <c r="V2073" t="s">
        <v>32836</v>
      </c>
      <c r="X2073">
        <v>2</v>
      </c>
      <c r="Y2073" t="s">
        <v>32654</v>
      </c>
      <c r="AA2073">
        <v>8.5</v>
      </c>
      <c r="AB2073">
        <v>15</v>
      </c>
      <c r="AC2073">
        <v>1</v>
      </c>
      <c r="AD2073" t="str">
        <f t="shared" si="327"/>
        <v/>
      </c>
      <c r="AE2073" t="str">
        <f t="shared" si="320"/>
        <v/>
      </c>
      <c r="AF2073" t="str">
        <f t="shared" si="322"/>
        <v/>
      </c>
      <c r="AG2073">
        <f t="shared" si="328"/>
        <v>1</v>
      </c>
      <c r="AH2073">
        <f t="shared" si="325"/>
        <v>2.8</v>
      </c>
      <c r="AI2073">
        <v>0.14499999999999999</v>
      </c>
      <c r="AJ2073">
        <f t="shared" si="323"/>
        <v>0.40599999999999997</v>
      </c>
      <c r="AK2073" t="str">
        <f t="shared" si="326"/>
        <v/>
      </c>
      <c r="AL2073" t="str">
        <f t="shared" si="321"/>
        <v/>
      </c>
    </row>
    <row r="2074" spans="1:38" x14ac:dyDescent="0.2">
      <c r="A2074" t="s">
        <v>10951</v>
      </c>
      <c r="B2074" t="s">
        <v>8300</v>
      </c>
      <c r="C2074" t="s">
        <v>10952</v>
      </c>
      <c r="D2074" s="1">
        <v>36465</v>
      </c>
      <c r="E2074" s="1">
        <v>44720</v>
      </c>
      <c r="F2074" t="s">
        <v>39</v>
      </c>
      <c r="I2074">
        <v>100</v>
      </c>
      <c r="J2074">
        <v>0</v>
      </c>
      <c r="K2074">
        <v>0</v>
      </c>
      <c r="L2074">
        <v>41248</v>
      </c>
      <c r="M2074">
        <v>41248</v>
      </c>
      <c r="N2074" t="s">
        <v>20</v>
      </c>
      <c r="O2074" t="s">
        <v>10953</v>
      </c>
      <c r="P2074" t="s">
        <v>28</v>
      </c>
      <c r="Q2074" t="s">
        <v>34233</v>
      </c>
      <c r="R2074" t="s">
        <v>34233</v>
      </c>
      <c r="S2074" t="s">
        <v>33942</v>
      </c>
      <c r="T2074" t="s">
        <v>34233</v>
      </c>
      <c r="AD2074" t="str">
        <f t="shared" si="327"/>
        <v/>
      </c>
      <c r="AE2074" t="str">
        <f t="shared" ref="AE2074:AE2137" si="329">IF((S2074="tühi")*(AC2074&lt;&gt;""),AC2074,"")</f>
        <v/>
      </c>
      <c r="AF2074" t="str">
        <f t="shared" si="322"/>
        <v/>
      </c>
      <c r="AG2074" t="str">
        <f t="shared" si="328"/>
        <v/>
      </c>
      <c r="AH2074" t="str">
        <f t="shared" si="325"/>
        <v/>
      </c>
      <c r="AI2074">
        <v>0.14499999999999999</v>
      </c>
      <c r="AJ2074" t="str">
        <f t="shared" si="323"/>
        <v/>
      </c>
      <c r="AK2074" t="str">
        <f t="shared" si="326"/>
        <v/>
      </c>
      <c r="AL2074" t="str">
        <f t="shared" si="321"/>
        <v/>
      </c>
    </row>
    <row r="2075" spans="1:38" x14ac:dyDescent="0.2">
      <c r="A2075" t="s">
        <v>13179</v>
      </c>
      <c r="B2075" t="s">
        <v>8300</v>
      </c>
      <c r="C2075" t="s">
        <v>13180</v>
      </c>
      <c r="D2075" s="1">
        <v>36801</v>
      </c>
      <c r="E2075" s="1">
        <v>44593</v>
      </c>
      <c r="F2075" t="s">
        <v>39</v>
      </c>
      <c r="I2075">
        <v>100</v>
      </c>
      <c r="J2075">
        <v>0</v>
      </c>
      <c r="K2075">
        <v>0</v>
      </c>
      <c r="L2075">
        <v>34553</v>
      </c>
      <c r="M2075">
        <v>34553</v>
      </c>
      <c r="N2075" t="s">
        <v>20</v>
      </c>
      <c r="O2075" t="s">
        <v>13181</v>
      </c>
      <c r="P2075" t="s">
        <v>28</v>
      </c>
      <c r="Q2075" t="s">
        <v>34233</v>
      </c>
      <c r="R2075" t="s">
        <v>34233</v>
      </c>
      <c r="S2075" t="s">
        <v>33942</v>
      </c>
      <c r="T2075" t="s">
        <v>34233</v>
      </c>
      <c r="AD2075" t="str">
        <f t="shared" si="327"/>
        <v/>
      </c>
      <c r="AE2075" t="str">
        <f t="shared" si="329"/>
        <v/>
      </c>
      <c r="AF2075" t="str">
        <f t="shared" si="322"/>
        <v/>
      </c>
      <c r="AG2075" t="str">
        <f t="shared" ref="AG2075:AG2106" si="330">IF((S2075&lt;&gt;"tühi")*(AC2075&lt;&gt;""),AC2075,"")</f>
        <v/>
      </c>
      <c r="AH2075" t="str">
        <f t="shared" si="325"/>
        <v/>
      </c>
      <c r="AI2075">
        <v>0.14499999999999999</v>
      </c>
      <c r="AJ2075" t="str">
        <f t="shared" si="323"/>
        <v/>
      </c>
      <c r="AK2075" t="str">
        <f t="shared" si="326"/>
        <v/>
      </c>
      <c r="AL2075" t="str">
        <f t="shared" si="321"/>
        <v/>
      </c>
    </row>
    <row r="2076" spans="1:38" x14ac:dyDescent="0.2">
      <c r="A2076" t="s">
        <v>17422</v>
      </c>
      <c r="B2076" t="s">
        <v>8300</v>
      </c>
      <c r="C2076" t="s">
        <v>17423</v>
      </c>
      <c r="D2076" s="1">
        <v>37665</v>
      </c>
      <c r="E2076" s="1">
        <v>44546</v>
      </c>
      <c r="F2076" t="s">
        <v>474</v>
      </c>
      <c r="I2076">
        <v>100</v>
      </c>
      <c r="J2076">
        <v>0</v>
      </c>
      <c r="K2076">
        <v>0</v>
      </c>
      <c r="L2076">
        <v>40</v>
      </c>
      <c r="M2076">
        <v>40</v>
      </c>
      <c r="N2076" t="s">
        <v>20</v>
      </c>
      <c r="O2076" t="s">
        <v>17424</v>
      </c>
      <c r="P2076" t="s">
        <v>44</v>
      </c>
      <c r="Q2076" t="s">
        <v>34233</v>
      </c>
      <c r="R2076" t="s">
        <v>34233</v>
      </c>
      <c r="S2076" t="s">
        <v>32627</v>
      </c>
      <c r="T2076" t="s">
        <v>34233</v>
      </c>
      <c r="U2076" t="s">
        <v>32641</v>
      </c>
      <c r="V2076" t="s">
        <v>32839</v>
      </c>
      <c r="AD2076" t="str">
        <f t="shared" si="327"/>
        <v/>
      </c>
      <c r="AE2076" t="str">
        <f t="shared" si="329"/>
        <v/>
      </c>
      <c r="AF2076" t="str">
        <f t="shared" si="322"/>
        <v/>
      </c>
      <c r="AG2076" t="str">
        <f t="shared" si="330"/>
        <v/>
      </c>
      <c r="AH2076" t="str">
        <f t="shared" si="325"/>
        <v/>
      </c>
      <c r="AI2076">
        <v>0.14499999999999999</v>
      </c>
      <c r="AJ2076" t="str">
        <f t="shared" si="323"/>
        <v/>
      </c>
      <c r="AK2076" t="str">
        <f t="shared" si="326"/>
        <v/>
      </c>
      <c r="AL2076" t="str">
        <f t="shared" si="321"/>
        <v/>
      </c>
    </row>
    <row r="2077" spans="1:38" x14ac:dyDescent="0.2">
      <c r="A2077" t="s">
        <v>29699</v>
      </c>
      <c r="B2077" t="s">
        <v>8300</v>
      </c>
      <c r="C2077" t="s">
        <v>29700</v>
      </c>
      <c r="D2077" s="1">
        <v>43731</v>
      </c>
      <c r="E2077" s="1">
        <v>43731</v>
      </c>
      <c r="F2077" t="s">
        <v>889</v>
      </c>
      <c r="I2077">
        <v>100</v>
      </c>
      <c r="J2077">
        <v>0</v>
      </c>
      <c r="K2077">
        <v>0</v>
      </c>
      <c r="L2077">
        <v>1321</v>
      </c>
      <c r="M2077">
        <v>1321</v>
      </c>
      <c r="N2077" t="s">
        <v>20</v>
      </c>
      <c r="O2077" t="s">
        <v>29701</v>
      </c>
      <c r="P2077" t="s">
        <v>28</v>
      </c>
      <c r="Q2077" t="s">
        <v>34233</v>
      </c>
      <c r="R2077" t="s">
        <v>34233</v>
      </c>
      <c r="S2077" t="s">
        <v>33942</v>
      </c>
      <c r="T2077" t="s">
        <v>34233</v>
      </c>
      <c r="V2077" t="s">
        <v>32840</v>
      </c>
      <c r="AD2077" t="str">
        <f t="shared" si="327"/>
        <v/>
      </c>
      <c r="AE2077" t="str">
        <f t="shared" si="329"/>
        <v/>
      </c>
      <c r="AF2077" t="str">
        <f t="shared" si="322"/>
        <v/>
      </c>
      <c r="AG2077" t="str">
        <f t="shared" si="330"/>
        <v/>
      </c>
      <c r="AH2077" t="str">
        <f t="shared" si="325"/>
        <v/>
      </c>
      <c r="AI2077">
        <v>0.14499999999999999</v>
      </c>
      <c r="AJ2077" t="str">
        <f t="shared" si="323"/>
        <v/>
      </c>
      <c r="AK2077" t="str">
        <f t="shared" si="326"/>
        <v/>
      </c>
      <c r="AL2077" t="str">
        <f t="shared" si="321"/>
        <v/>
      </c>
    </row>
    <row r="2078" spans="1:38" x14ac:dyDescent="0.2">
      <c r="A2078" t="s">
        <v>14658</v>
      </c>
      <c r="B2078" t="s">
        <v>8300</v>
      </c>
      <c r="C2078" t="s">
        <v>14659</v>
      </c>
      <c r="D2078" s="1">
        <v>37258</v>
      </c>
      <c r="E2078" s="1">
        <v>43951</v>
      </c>
      <c r="F2078" t="s">
        <v>26</v>
      </c>
      <c r="I2078">
        <v>100</v>
      </c>
      <c r="J2078">
        <v>0</v>
      </c>
      <c r="K2078">
        <v>0</v>
      </c>
      <c r="L2078">
        <v>1733</v>
      </c>
      <c r="M2078">
        <v>1733</v>
      </c>
      <c r="N2078" t="s">
        <v>20</v>
      </c>
      <c r="O2078" t="s">
        <v>14660</v>
      </c>
      <c r="P2078" t="s">
        <v>28</v>
      </c>
      <c r="Q2078" t="s">
        <v>34233</v>
      </c>
      <c r="R2078" t="s">
        <v>34233</v>
      </c>
      <c r="S2078" t="s">
        <v>34233</v>
      </c>
      <c r="T2078" t="s">
        <v>34233</v>
      </c>
      <c r="V2078" t="s">
        <v>32841</v>
      </c>
      <c r="AD2078" t="str">
        <f t="shared" si="327"/>
        <v/>
      </c>
      <c r="AE2078" t="str">
        <f t="shared" si="329"/>
        <v/>
      </c>
      <c r="AF2078" t="str">
        <f t="shared" si="322"/>
        <v/>
      </c>
      <c r="AG2078" t="str">
        <f t="shared" si="330"/>
        <v/>
      </c>
      <c r="AH2078" t="str">
        <f t="shared" si="325"/>
        <v/>
      </c>
      <c r="AI2078">
        <v>0.14499999999999999</v>
      </c>
      <c r="AJ2078" t="str">
        <f t="shared" si="323"/>
        <v/>
      </c>
      <c r="AK2078" t="str">
        <f t="shared" si="326"/>
        <v/>
      </c>
      <c r="AL2078" t="str">
        <f t="shared" si="321"/>
        <v/>
      </c>
    </row>
    <row r="2079" spans="1:38" x14ac:dyDescent="0.2">
      <c r="A2079" t="s">
        <v>14702</v>
      </c>
      <c r="B2079" t="s">
        <v>8300</v>
      </c>
      <c r="C2079" t="s">
        <v>14703</v>
      </c>
      <c r="D2079" s="1">
        <v>37258</v>
      </c>
      <c r="E2079" s="1">
        <v>43456</v>
      </c>
      <c r="F2079" t="s">
        <v>19</v>
      </c>
      <c r="I2079">
        <v>100</v>
      </c>
      <c r="J2079">
        <v>0</v>
      </c>
      <c r="K2079">
        <v>0</v>
      </c>
      <c r="L2079">
        <v>1160</v>
      </c>
      <c r="M2079">
        <v>1160</v>
      </c>
      <c r="N2079" t="s">
        <v>20</v>
      </c>
      <c r="O2079" t="s">
        <v>14704</v>
      </c>
      <c r="P2079" t="s">
        <v>28</v>
      </c>
      <c r="Q2079" t="s">
        <v>34244</v>
      </c>
      <c r="R2079" t="s">
        <v>33784</v>
      </c>
      <c r="S2079" t="s">
        <v>32628</v>
      </c>
      <c r="T2079" t="s">
        <v>34349</v>
      </c>
      <c r="U2079" t="s">
        <v>32634</v>
      </c>
      <c r="V2079" t="s">
        <v>32841</v>
      </c>
      <c r="W2079">
        <v>276</v>
      </c>
      <c r="X2079">
        <v>2</v>
      </c>
      <c r="Y2079" t="s">
        <v>32661</v>
      </c>
      <c r="AA2079">
        <v>8.5</v>
      </c>
      <c r="AB2079">
        <v>25</v>
      </c>
      <c r="AC2079">
        <v>1</v>
      </c>
      <c r="AD2079" t="str">
        <f t="shared" si="327"/>
        <v/>
      </c>
      <c r="AE2079" t="str">
        <f t="shared" si="329"/>
        <v/>
      </c>
      <c r="AF2079" t="str">
        <f t="shared" si="322"/>
        <v/>
      </c>
      <c r="AG2079">
        <f t="shared" si="330"/>
        <v>1</v>
      </c>
      <c r="AH2079">
        <f t="shared" si="325"/>
        <v>2.8</v>
      </c>
      <c r="AI2079">
        <v>0.14499999999999999</v>
      </c>
      <c r="AJ2079">
        <f t="shared" si="323"/>
        <v>0.40599999999999997</v>
      </c>
      <c r="AK2079" t="str">
        <f t="shared" si="326"/>
        <v/>
      </c>
      <c r="AL2079" t="str">
        <f t="shared" ref="AL2079:AL2142" si="331">IF(COUNTBLANK(AK2079),"",AK2079*AI2079)</f>
        <v/>
      </c>
    </row>
    <row r="2080" spans="1:38" x14ac:dyDescent="0.2">
      <c r="A2080" t="s">
        <v>14664</v>
      </c>
      <c r="B2080" t="s">
        <v>8300</v>
      </c>
      <c r="C2080" t="s">
        <v>14665</v>
      </c>
      <c r="D2080" s="1">
        <v>37258</v>
      </c>
      <c r="E2080" s="1">
        <v>44593</v>
      </c>
      <c r="F2080" t="s">
        <v>19</v>
      </c>
      <c r="I2080">
        <v>100</v>
      </c>
      <c r="J2080">
        <v>0</v>
      </c>
      <c r="K2080">
        <v>0</v>
      </c>
      <c r="L2080">
        <v>1108</v>
      </c>
      <c r="M2080">
        <v>1108</v>
      </c>
      <c r="N2080" t="s">
        <v>20</v>
      </c>
      <c r="O2080" t="s">
        <v>14666</v>
      </c>
      <c r="P2080" t="s">
        <v>28</v>
      </c>
      <c r="Q2080" t="s">
        <v>34244</v>
      </c>
      <c r="R2080" t="s">
        <v>33784</v>
      </c>
      <c r="S2080" t="s">
        <v>33797</v>
      </c>
      <c r="T2080" t="s">
        <v>34357</v>
      </c>
      <c r="U2080" t="s">
        <v>32634</v>
      </c>
      <c r="V2080" t="s">
        <v>32841</v>
      </c>
      <c r="W2080">
        <v>288</v>
      </c>
      <c r="X2080">
        <v>2</v>
      </c>
      <c r="Y2080" t="s">
        <v>32661</v>
      </c>
      <c r="AA2080">
        <v>8.5</v>
      </c>
      <c r="AB2080">
        <v>25</v>
      </c>
      <c r="AC2080">
        <v>1</v>
      </c>
      <c r="AD2080" t="str">
        <f t="shared" si="327"/>
        <v/>
      </c>
      <c r="AE2080" t="str">
        <f t="shared" si="329"/>
        <v/>
      </c>
      <c r="AF2080" t="str">
        <f t="shared" si="322"/>
        <v/>
      </c>
      <c r="AG2080">
        <f t="shared" si="330"/>
        <v>1</v>
      </c>
      <c r="AH2080">
        <f t="shared" si="325"/>
        <v>2.8</v>
      </c>
      <c r="AI2080">
        <v>0.14499999999999999</v>
      </c>
      <c r="AJ2080">
        <f t="shared" si="323"/>
        <v>0.40599999999999997</v>
      </c>
      <c r="AK2080" t="str">
        <f t="shared" si="326"/>
        <v/>
      </c>
      <c r="AL2080" t="str">
        <f t="shared" si="331"/>
        <v/>
      </c>
    </row>
    <row r="2081" spans="1:39" x14ac:dyDescent="0.2">
      <c r="A2081" t="s">
        <v>14667</v>
      </c>
      <c r="B2081" t="s">
        <v>8300</v>
      </c>
      <c r="C2081" t="s">
        <v>14668</v>
      </c>
      <c r="D2081" s="1">
        <v>37258</v>
      </c>
      <c r="E2081" s="1">
        <v>43456</v>
      </c>
      <c r="F2081" t="s">
        <v>19</v>
      </c>
      <c r="I2081">
        <v>100</v>
      </c>
      <c r="J2081">
        <v>0</v>
      </c>
      <c r="K2081">
        <v>0</v>
      </c>
      <c r="L2081">
        <v>1152</v>
      </c>
      <c r="M2081">
        <v>1152</v>
      </c>
      <c r="N2081" t="s">
        <v>20</v>
      </c>
      <c r="O2081" t="s">
        <v>14669</v>
      </c>
      <c r="P2081" t="s">
        <v>28</v>
      </c>
      <c r="Q2081" t="s">
        <v>34244</v>
      </c>
      <c r="R2081" t="s">
        <v>33784</v>
      </c>
      <c r="S2081" t="s">
        <v>32628</v>
      </c>
      <c r="T2081" t="s">
        <v>34354</v>
      </c>
      <c r="U2081" t="s">
        <v>32634</v>
      </c>
      <c r="V2081" t="s">
        <v>32841</v>
      </c>
      <c r="W2081">
        <v>283</v>
      </c>
      <c r="X2081">
        <v>2</v>
      </c>
      <c r="Y2081" t="s">
        <v>32661</v>
      </c>
      <c r="AA2081">
        <v>8.5</v>
      </c>
      <c r="AB2081">
        <v>25</v>
      </c>
      <c r="AC2081">
        <v>1</v>
      </c>
      <c r="AD2081" t="str">
        <f t="shared" si="327"/>
        <v/>
      </c>
      <c r="AE2081" t="str">
        <f t="shared" si="329"/>
        <v/>
      </c>
      <c r="AF2081" t="str">
        <f t="shared" ref="AF2081:AF2144" si="332">IF((S2081&lt;&gt;"tühi")*(F2081&lt;&gt;"Elamumaa")*(G2081&lt;&gt;"Elamumaa")*(H2081&lt;&gt;"Elamumaa"),IF(Z2081=0,"",Z2081),"")</f>
        <v/>
      </c>
      <c r="AG2081">
        <f t="shared" si="330"/>
        <v>1</v>
      </c>
      <c r="AH2081">
        <f t="shared" si="325"/>
        <v>2.8</v>
      </c>
      <c r="AI2081">
        <v>0.14499999999999999</v>
      </c>
      <c r="AJ2081">
        <f t="shared" si="323"/>
        <v>0.40599999999999997</v>
      </c>
      <c r="AK2081" t="str">
        <f t="shared" si="326"/>
        <v/>
      </c>
      <c r="AL2081" t="str">
        <f t="shared" si="331"/>
        <v/>
      </c>
    </row>
    <row r="2082" spans="1:39" x14ac:dyDescent="0.2">
      <c r="A2082" t="s">
        <v>14670</v>
      </c>
      <c r="B2082" t="s">
        <v>8300</v>
      </c>
      <c r="C2082" t="s">
        <v>14671</v>
      </c>
      <c r="D2082" s="1">
        <v>37258</v>
      </c>
      <c r="E2082" s="1">
        <v>43456</v>
      </c>
      <c r="F2082" t="s">
        <v>19</v>
      </c>
      <c r="I2082">
        <v>100</v>
      </c>
      <c r="J2082">
        <v>0</v>
      </c>
      <c r="K2082">
        <v>0</v>
      </c>
      <c r="L2082">
        <v>1135</v>
      </c>
      <c r="M2082">
        <v>1135</v>
      </c>
      <c r="N2082" t="s">
        <v>20</v>
      </c>
      <c r="O2082" t="s">
        <v>14672</v>
      </c>
      <c r="P2082" t="s">
        <v>28</v>
      </c>
      <c r="Q2082" t="s">
        <v>34244</v>
      </c>
      <c r="R2082" t="s">
        <v>33784</v>
      </c>
      <c r="S2082" t="s">
        <v>32628</v>
      </c>
      <c r="T2082" t="s">
        <v>34354</v>
      </c>
      <c r="U2082" t="s">
        <v>32634</v>
      </c>
      <c r="V2082" t="s">
        <v>32841</v>
      </c>
      <c r="W2082">
        <v>293</v>
      </c>
      <c r="X2082">
        <v>2</v>
      </c>
      <c r="Y2082" t="s">
        <v>32661</v>
      </c>
      <c r="AA2082">
        <v>8.5</v>
      </c>
      <c r="AB2082">
        <v>25</v>
      </c>
      <c r="AC2082">
        <v>1</v>
      </c>
      <c r="AD2082" t="str">
        <f t="shared" si="327"/>
        <v/>
      </c>
      <c r="AE2082" t="str">
        <f t="shared" si="329"/>
        <v/>
      </c>
      <c r="AF2082" t="str">
        <f t="shared" si="332"/>
        <v/>
      </c>
      <c r="AG2082">
        <f t="shared" si="330"/>
        <v>1</v>
      </c>
      <c r="AH2082">
        <f t="shared" si="325"/>
        <v>2.8</v>
      </c>
      <c r="AI2082">
        <v>0.14499999999999999</v>
      </c>
      <c r="AJ2082">
        <f t="shared" si="323"/>
        <v>0.40599999999999997</v>
      </c>
      <c r="AK2082" t="str">
        <f t="shared" si="326"/>
        <v/>
      </c>
      <c r="AL2082" t="str">
        <f t="shared" si="331"/>
        <v/>
      </c>
    </row>
    <row r="2083" spans="1:39" x14ac:dyDescent="0.2">
      <c r="A2083" t="s">
        <v>14673</v>
      </c>
      <c r="B2083" t="s">
        <v>8300</v>
      </c>
      <c r="C2083" t="s">
        <v>14674</v>
      </c>
      <c r="D2083" s="1">
        <v>37258</v>
      </c>
      <c r="E2083" s="1">
        <v>43456</v>
      </c>
      <c r="F2083" t="s">
        <v>19</v>
      </c>
      <c r="I2083">
        <v>100</v>
      </c>
      <c r="J2083">
        <v>0</v>
      </c>
      <c r="K2083">
        <v>0</v>
      </c>
      <c r="L2083">
        <v>1173</v>
      </c>
      <c r="M2083">
        <v>1173</v>
      </c>
      <c r="N2083" t="s">
        <v>20</v>
      </c>
      <c r="O2083" t="s">
        <v>14675</v>
      </c>
      <c r="P2083" t="s">
        <v>28</v>
      </c>
      <c r="Q2083" t="s">
        <v>34244</v>
      </c>
      <c r="R2083" t="s">
        <v>33784</v>
      </c>
      <c r="S2083" t="s">
        <v>32628</v>
      </c>
      <c r="T2083" t="s">
        <v>34357</v>
      </c>
      <c r="U2083" t="s">
        <v>32634</v>
      </c>
      <c r="V2083" t="s">
        <v>32841</v>
      </c>
      <c r="W2083">
        <v>290</v>
      </c>
      <c r="X2083">
        <v>2</v>
      </c>
      <c r="Y2083" t="s">
        <v>32661</v>
      </c>
      <c r="AA2083">
        <v>8.5</v>
      </c>
      <c r="AB2083">
        <v>25</v>
      </c>
      <c r="AC2083">
        <v>1</v>
      </c>
      <c r="AD2083" t="str">
        <f t="shared" si="327"/>
        <v/>
      </c>
      <c r="AE2083" t="str">
        <f t="shared" si="329"/>
        <v/>
      </c>
      <c r="AF2083" t="str">
        <f t="shared" si="332"/>
        <v/>
      </c>
      <c r="AG2083">
        <f t="shared" si="330"/>
        <v>1</v>
      </c>
      <c r="AH2083">
        <f t="shared" si="325"/>
        <v>2.8</v>
      </c>
      <c r="AI2083">
        <v>0.14499999999999999</v>
      </c>
      <c r="AJ2083">
        <f t="shared" si="323"/>
        <v>0.40599999999999997</v>
      </c>
      <c r="AK2083" t="str">
        <f t="shared" si="326"/>
        <v/>
      </c>
      <c r="AL2083" t="str">
        <f t="shared" si="331"/>
        <v/>
      </c>
    </row>
    <row r="2084" spans="1:39" x14ac:dyDescent="0.2">
      <c r="A2084" t="s">
        <v>14676</v>
      </c>
      <c r="B2084" t="s">
        <v>8300</v>
      </c>
      <c r="C2084" t="s">
        <v>14677</v>
      </c>
      <c r="D2084" s="1">
        <v>37258</v>
      </c>
      <c r="E2084" s="1">
        <v>43456</v>
      </c>
      <c r="F2084" t="s">
        <v>19</v>
      </c>
      <c r="I2084">
        <v>100</v>
      </c>
      <c r="J2084">
        <v>0</v>
      </c>
      <c r="K2084">
        <v>0</v>
      </c>
      <c r="L2084">
        <v>1162</v>
      </c>
      <c r="M2084">
        <v>1162</v>
      </c>
      <c r="N2084" t="s">
        <v>20</v>
      </c>
      <c r="O2084" t="s">
        <v>14678</v>
      </c>
      <c r="P2084" t="s">
        <v>28</v>
      </c>
      <c r="Q2084" t="s">
        <v>34244</v>
      </c>
      <c r="R2084" t="s">
        <v>33784</v>
      </c>
      <c r="S2084" t="s">
        <v>32628</v>
      </c>
      <c r="T2084" t="s">
        <v>34354</v>
      </c>
      <c r="U2084" t="s">
        <v>32634</v>
      </c>
      <c r="V2084" t="s">
        <v>32841</v>
      </c>
      <c r="W2084">
        <v>298</v>
      </c>
      <c r="X2084">
        <v>2</v>
      </c>
      <c r="Y2084" t="s">
        <v>32661</v>
      </c>
      <c r="AA2084">
        <v>8.5</v>
      </c>
      <c r="AB2084">
        <v>25</v>
      </c>
      <c r="AC2084">
        <v>1</v>
      </c>
      <c r="AD2084" t="str">
        <f t="shared" si="327"/>
        <v/>
      </c>
      <c r="AE2084" t="str">
        <f t="shared" si="329"/>
        <v/>
      </c>
      <c r="AF2084" t="str">
        <f t="shared" si="332"/>
        <v/>
      </c>
      <c r="AG2084">
        <f t="shared" si="330"/>
        <v>1</v>
      </c>
      <c r="AH2084">
        <f t="shared" si="325"/>
        <v>2.8</v>
      </c>
      <c r="AI2084">
        <v>0.14499999999999999</v>
      </c>
      <c r="AJ2084">
        <f t="shared" si="323"/>
        <v>0.40599999999999997</v>
      </c>
      <c r="AK2084" t="str">
        <f t="shared" si="326"/>
        <v/>
      </c>
      <c r="AL2084" t="str">
        <f t="shared" si="331"/>
        <v/>
      </c>
    </row>
    <row r="2085" spans="1:39" x14ac:dyDescent="0.2">
      <c r="A2085" t="s">
        <v>14679</v>
      </c>
      <c r="B2085" t="s">
        <v>8300</v>
      </c>
      <c r="C2085" t="s">
        <v>14680</v>
      </c>
      <c r="D2085" s="1">
        <v>37258</v>
      </c>
      <c r="E2085" s="1">
        <v>43456</v>
      </c>
      <c r="F2085" t="s">
        <v>19</v>
      </c>
      <c r="I2085">
        <v>100</v>
      </c>
      <c r="J2085">
        <v>0</v>
      </c>
      <c r="K2085">
        <v>0</v>
      </c>
      <c r="L2085">
        <v>1194</v>
      </c>
      <c r="M2085">
        <v>1194</v>
      </c>
      <c r="N2085" t="s">
        <v>20</v>
      </c>
      <c r="O2085" t="s">
        <v>14681</v>
      </c>
      <c r="P2085" t="s">
        <v>28</v>
      </c>
      <c r="Q2085" t="s">
        <v>34244</v>
      </c>
      <c r="R2085" t="s">
        <v>33784</v>
      </c>
      <c r="S2085" t="s">
        <v>32628</v>
      </c>
      <c r="T2085" t="s">
        <v>34357</v>
      </c>
      <c r="U2085" t="s">
        <v>32634</v>
      </c>
      <c r="V2085" t="s">
        <v>32841</v>
      </c>
      <c r="W2085">
        <v>297</v>
      </c>
      <c r="X2085">
        <v>2</v>
      </c>
      <c r="Y2085" t="s">
        <v>32661</v>
      </c>
      <c r="AA2085">
        <v>8.5</v>
      </c>
      <c r="AB2085">
        <v>25</v>
      </c>
      <c r="AC2085">
        <v>1</v>
      </c>
      <c r="AD2085" t="str">
        <f t="shared" si="327"/>
        <v/>
      </c>
      <c r="AE2085" t="str">
        <f t="shared" si="329"/>
        <v/>
      </c>
      <c r="AF2085" t="str">
        <f t="shared" si="332"/>
        <v/>
      </c>
      <c r="AG2085">
        <f t="shared" si="330"/>
        <v>1</v>
      </c>
      <c r="AH2085">
        <f t="shared" si="325"/>
        <v>2.8</v>
      </c>
      <c r="AI2085">
        <v>0.14499999999999999</v>
      </c>
      <c r="AJ2085">
        <f t="shared" si="323"/>
        <v>0.40599999999999997</v>
      </c>
      <c r="AK2085" t="str">
        <f t="shared" si="326"/>
        <v/>
      </c>
      <c r="AL2085" t="str">
        <f t="shared" si="331"/>
        <v/>
      </c>
    </row>
    <row r="2086" spans="1:39" x14ac:dyDescent="0.2">
      <c r="A2086" t="s">
        <v>14682</v>
      </c>
      <c r="B2086" t="s">
        <v>8300</v>
      </c>
      <c r="C2086" t="s">
        <v>14683</v>
      </c>
      <c r="D2086" s="1">
        <v>37258</v>
      </c>
      <c r="E2086" s="1">
        <v>43456</v>
      </c>
      <c r="F2086" t="s">
        <v>19</v>
      </c>
      <c r="I2086">
        <v>100</v>
      </c>
      <c r="J2086">
        <v>0</v>
      </c>
      <c r="K2086">
        <v>0</v>
      </c>
      <c r="L2086">
        <v>1189</v>
      </c>
      <c r="M2086">
        <v>1189</v>
      </c>
      <c r="N2086" t="s">
        <v>20</v>
      </c>
      <c r="O2086" t="s">
        <v>14684</v>
      </c>
      <c r="P2086" t="s">
        <v>28</v>
      </c>
      <c r="Q2086" t="s">
        <v>34244</v>
      </c>
      <c r="R2086" t="s">
        <v>33784</v>
      </c>
      <c r="S2086" t="s">
        <v>32628</v>
      </c>
      <c r="T2086" t="s">
        <v>34354</v>
      </c>
      <c r="U2086" t="s">
        <v>32634</v>
      </c>
      <c r="V2086" t="s">
        <v>32841</v>
      </c>
      <c r="W2086">
        <v>287</v>
      </c>
      <c r="X2086">
        <v>2</v>
      </c>
      <c r="Y2086" t="s">
        <v>32661</v>
      </c>
      <c r="AA2086">
        <v>8.5</v>
      </c>
      <c r="AB2086">
        <v>25</v>
      </c>
      <c r="AC2086">
        <v>1</v>
      </c>
      <c r="AD2086" t="str">
        <f t="shared" si="327"/>
        <v/>
      </c>
      <c r="AE2086" t="str">
        <f t="shared" si="329"/>
        <v/>
      </c>
      <c r="AF2086" t="str">
        <f t="shared" si="332"/>
        <v/>
      </c>
      <c r="AG2086">
        <f t="shared" si="330"/>
        <v>1</v>
      </c>
      <c r="AH2086">
        <f t="shared" si="325"/>
        <v>2.8</v>
      </c>
      <c r="AI2086">
        <v>0.14499999999999999</v>
      </c>
      <c r="AJ2086">
        <f t="shared" si="323"/>
        <v>0.40599999999999997</v>
      </c>
      <c r="AK2086" t="str">
        <f t="shared" si="326"/>
        <v/>
      </c>
      <c r="AL2086" t="str">
        <f t="shared" si="331"/>
        <v/>
      </c>
    </row>
    <row r="2087" spans="1:39" x14ac:dyDescent="0.2">
      <c r="A2087" t="s">
        <v>14685</v>
      </c>
      <c r="B2087" t="s">
        <v>8300</v>
      </c>
      <c r="C2087" t="s">
        <v>14686</v>
      </c>
      <c r="D2087" s="1">
        <v>37258</v>
      </c>
      <c r="E2087" s="1">
        <v>43456</v>
      </c>
      <c r="F2087" t="s">
        <v>19</v>
      </c>
      <c r="I2087">
        <v>100</v>
      </c>
      <c r="J2087">
        <v>0</v>
      </c>
      <c r="K2087">
        <v>0</v>
      </c>
      <c r="L2087">
        <v>1151</v>
      </c>
      <c r="M2087">
        <v>1151</v>
      </c>
      <c r="N2087" t="s">
        <v>20</v>
      </c>
      <c r="O2087" t="s">
        <v>14687</v>
      </c>
      <c r="P2087" t="s">
        <v>28</v>
      </c>
      <c r="Q2087" t="s">
        <v>34244</v>
      </c>
      <c r="R2087" t="s">
        <v>33784</v>
      </c>
      <c r="S2087" t="s">
        <v>33797</v>
      </c>
      <c r="T2087" t="s">
        <v>34357</v>
      </c>
      <c r="U2087" t="s">
        <v>32634</v>
      </c>
      <c r="V2087" t="s">
        <v>32841</v>
      </c>
      <c r="W2087">
        <v>291</v>
      </c>
      <c r="X2087">
        <v>2</v>
      </c>
      <c r="Y2087" t="s">
        <v>32661</v>
      </c>
      <c r="AA2087">
        <v>8.5</v>
      </c>
      <c r="AB2087">
        <v>25</v>
      </c>
      <c r="AC2087">
        <v>1</v>
      </c>
      <c r="AD2087" t="str">
        <f t="shared" si="327"/>
        <v/>
      </c>
      <c r="AE2087" t="str">
        <f t="shared" si="329"/>
        <v/>
      </c>
      <c r="AF2087" t="str">
        <f t="shared" si="332"/>
        <v/>
      </c>
      <c r="AG2087">
        <f t="shared" si="330"/>
        <v>1</v>
      </c>
      <c r="AH2087">
        <f t="shared" si="325"/>
        <v>2.8</v>
      </c>
      <c r="AI2087">
        <v>0.14499999999999999</v>
      </c>
      <c r="AJ2087">
        <f t="shared" si="323"/>
        <v>0.40599999999999997</v>
      </c>
      <c r="AK2087" t="str">
        <f t="shared" si="326"/>
        <v/>
      </c>
      <c r="AL2087" t="str">
        <f t="shared" si="331"/>
        <v/>
      </c>
    </row>
    <row r="2088" spans="1:39" x14ac:dyDescent="0.2">
      <c r="A2088" t="s">
        <v>25667</v>
      </c>
      <c r="B2088" t="s">
        <v>8300</v>
      </c>
      <c r="C2088" t="s">
        <v>25668</v>
      </c>
      <c r="D2088" s="1">
        <v>40330</v>
      </c>
      <c r="E2088" s="1">
        <v>44546</v>
      </c>
      <c r="F2088" t="s">
        <v>39</v>
      </c>
      <c r="I2088">
        <v>100</v>
      </c>
      <c r="J2088">
        <v>0</v>
      </c>
      <c r="K2088">
        <v>0</v>
      </c>
      <c r="L2088">
        <v>3825</v>
      </c>
      <c r="M2088">
        <v>3825</v>
      </c>
      <c r="N2088" t="s">
        <v>20</v>
      </c>
      <c r="O2088" t="s">
        <v>25669</v>
      </c>
      <c r="P2088" t="s">
        <v>28</v>
      </c>
      <c r="Q2088" t="s">
        <v>34233</v>
      </c>
      <c r="R2088" t="s">
        <v>34233</v>
      </c>
      <c r="S2088" t="s">
        <v>33942</v>
      </c>
      <c r="T2088" t="s">
        <v>34233</v>
      </c>
      <c r="U2088" t="s">
        <v>32713</v>
      </c>
      <c r="V2088" t="s">
        <v>32842</v>
      </c>
      <c r="W2088">
        <v>10</v>
      </c>
      <c r="X2088">
        <v>1</v>
      </c>
      <c r="Y2088">
        <v>1</v>
      </c>
      <c r="Z2088">
        <v>10</v>
      </c>
      <c r="AA2088">
        <v>5</v>
      </c>
      <c r="AD2088">
        <f t="shared" si="327"/>
        <v>10</v>
      </c>
      <c r="AE2088" t="str">
        <f t="shared" si="329"/>
        <v/>
      </c>
      <c r="AF2088" t="str">
        <f t="shared" si="332"/>
        <v/>
      </c>
      <c r="AG2088" t="str">
        <f t="shared" si="330"/>
        <v/>
      </c>
      <c r="AH2088" t="str">
        <f t="shared" si="325"/>
        <v/>
      </c>
      <c r="AI2088">
        <v>0.14499999999999999</v>
      </c>
      <c r="AJ2088" t="str">
        <f t="shared" si="323"/>
        <v/>
      </c>
      <c r="AK2088" t="str">
        <f t="shared" si="326"/>
        <v/>
      </c>
      <c r="AL2088" t="str">
        <f t="shared" si="331"/>
        <v/>
      </c>
      <c r="AM2088" t="s">
        <v>34301</v>
      </c>
    </row>
    <row r="2089" spans="1:39" x14ac:dyDescent="0.2">
      <c r="A2089" t="s">
        <v>25699</v>
      </c>
      <c r="B2089" t="s">
        <v>8300</v>
      </c>
      <c r="C2089" t="s">
        <v>25700</v>
      </c>
      <c r="D2089" s="1">
        <v>40331</v>
      </c>
      <c r="E2089" s="1">
        <v>43951</v>
      </c>
      <c r="F2089" t="s">
        <v>39</v>
      </c>
      <c r="I2089">
        <v>100</v>
      </c>
      <c r="J2089">
        <v>0</v>
      </c>
      <c r="K2089">
        <v>0</v>
      </c>
      <c r="L2089">
        <v>17844</v>
      </c>
      <c r="M2089">
        <v>17844</v>
      </c>
      <c r="N2089" t="s">
        <v>20</v>
      </c>
      <c r="O2089" t="s">
        <v>25701</v>
      </c>
      <c r="P2089" t="s">
        <v>28</v>
      </c>
      <c r="Q2089" t="s">
        <v>34233</v>
      </c>
      <c r="R2089" t="s">
        <v>34233</v>
      </c>
      <c r="S2089" t="s">
        <v>33942</v>
      </c>
      <c r="T2089" t="s">
        <v>34233</v>
      </c>
      <c r="U2089" t="s">
        <v>32843</v>
      </c>
      <c r="V2089" t="s">
        <v>32842</v>
      </c>
      <c r="AD2089" t="str">
        <f t="shared" si="327"/>
        <v/>
      </c>
      <c r="AE2089" t="str">
        <f t="shared" si="329"/>
        <v/>
      </c>
      <c r="AF2089" t="str">
        <f t="shared" si="332"/>
        <v/>
      </c>
      <c r="AG2089" t="str">
        <f t="shared" si="330"/>
        <v/>
      </c>
      <c r="AH2089" t="str">
        <f t="shared" si="325"/>
        <v/>
      </c>
      <c r="AI2089">
        <v>0.14499999999999999</v>
      </c>
      <c r="AJ2089" t="str">
        <f t="shared" si="323"/>
        <v/>
      </c>
      <c r="AK2089" t="str">
        <f t="shared" si="326"/>
        <v/>
      </c>
      <c r="AL2089" t="str">
        <f t="shared" si="331"/>
        <v/>
      </c>
    </row>
    <row r="2090" spans="1:39" x14ac:dyDescent="0.2">
      <c r="A2090" t="s">
        <v>30992</v>
      </c>
      <c r="B2090" t="s">
        <v>8300</v>
      </c>
      <c r="C2090" t="s">
        <v>30993</v>
      </c>
      <c r="D2090" s="1">
        <v>43859</v>
      </c>
      <c r="E2090" s="1">
        <v>44546</v>
      </c>
      <c r="F2090" t="s">
        <v>26</v>
      </c>
      <c r="I2090">
        <v>100</v>
      </c>
      <c r="J2090">
        <v>0</v>
      </c>
      <c r="K2090">
        <v>0</v>
      </c>
      <c r="L2090">
        <v>1600</v>
      </c>
      <c r="M2090">
        <v>1600</v>
      </c>
      <c r="N2090" t="s">
        <v>20</v>
      </c>
      <c r="O2090" t="s">
        <v>30994</v>
      </c>
      <c r="P2090" t="s">
        <v>44</v>
      </c>
      <c r="Q2090" t="s">
        <v>34233</v>
      </c>
      <c r="R2090" t="s">
        <v>34233</v>
      </c>
      <c r="S2090" t="s">
        <v>34233</v>
      </c>
      <c r="T2090" t="s">
        <v>34233</v>
      </c>
      <c r="V2090" t="s">
        <v>32842</v>
      </c>
      <c r="AD2090" t="str">
        <f t="shared" si="327"/>
        <v/>
      </c>
      <c r="AE2090" t="str">
        <f t="shared" si="329"/>
        <v/>
      </c>
      <c r="AF2090" t="str">
        <f t="shared" si="332"/>
        <v/>
      </c>
      <c r="AG2090" t="str">
        <f t="shared" si="330"/>
        <v/>
      </c>
      <c r="AH2090" t="str">
        <f t="shared" si="325"/>
        <v/>
      </c>
      <c r="AI2090">
        <v>0.14499999999999999</v>
      </c>
      <c r="AJ2090" t="str">
        <f t="shared" ref="AJ2090:AJ2153" si="333">IF(COUNTBLANK(AH2090),"",AH2090*AI2090)</f>
        <v/>
      </c>
      <c r="AK2090" t="str">
        <f t="shared" si="326"/>
        <v/>
      </c>
      <c r="AL2090" t="str">
        <f t="shared" si="331"/>
        <v/>
      </c>
    </row>
    <row r="2091" spans="1:39" x14ac:dyDescent="0.2">
      <c r="A2091" t="s">
        <v>30944</v>
      </c>
      <c r="B2091" t="s">
        <v>8300</v>
      </c>
      <c r="C2091" t="s">
        <v>30945</v>
      </c>
      <c r="D2091" s="1">
        <v>43859</v>
      </c>
      <c r="E2091" s="1">
        <v>44546</v>
      </c>
      <c r="F2091" t="s">
        <v>26</v>
      </c>
      <c r="I2091">
        <v>100</v>
      </c>
      <c r="J2091">
        <v>0</v>
      </c>
      <c r="K2091">
        <v>0</v>
      </c>
      <c r="L2091">
        <v>3425</v>
      </c>
      <c r="M2091">
        <v>3425</v>
      </c>
      <c r="N2091" t="s">
        <v>20</v>
      </c>
      <c r="O2091" t="s">
        <v>30946</v>
      </c>
      <c r="P2091" t="s">
        <v>44</v>
      </c>
      <c r="Q2091" t="s">
        <v>34233</v>
      </c>
      <c r="R2091" t="s">
        <v>34233</v>
      </c>
      <c r="S2091" t="s">
        <v>34233</v>
      </c>
      <c r="T2091" t="s">
        <v>34233</v>
      </c>
      <c r="AD2091" t="str">
        <f t="shared" si="327"/>
        <v/>
      </c>
      <c r="AE2091" t="str">
        <f t="shared" si="329"/>
        <v/>
      </c>
      <c r="AF2091" t="str">
        <f t="shared" si="332"/>
        <v/>
      </c>
      <c r="AG2091" t="str">
        <f t="shared" si="330"/>
        <v/>
      </c>
      <c r="AH2091" t="str">
        <f t="shared" si="325"/>
        <v/>
      </c>
      <c r="AI2091">
        <v>0.14499999999999999</v>
      </c>
      <c r="AJ2091" t="str">
        <f t="shared" si="333"/>
        <v/>
      </c>
      <c r="AK2091" t="str">
        <f t="shared" si="326"/>
        <v/>
      </c>
      <c r="AL2091" t="str">
        <f t="shared" si="331"/>
        <v/>
      </c>
    </row>
    <row r="2092" spans="1:39" x14ac:dyDescent="0.2">
      <c r="A2092" t="s">
        <v>32499</v>
      </c>
      <c r="B2092" t="s">
        <v>8300</v>
      </c>
      <c r="C2092" t="s">
        <v>32500</v>
      </c>
      <c r="D2092" s="1">
        <v>44720</v>
      </c>
      <c r="E2092" s="1">
        <v>44720</v>
      </c>
      <c r="F2092" t="s">
        <v>26</v>
      </c>
      <c r="I2092">
        <v>100</v>
      </c>
      <c r="J2092">
        <v>0</v>
      </c>
      <c r="K2092">
        <v>0</v>
      </c>
      <c r="L2092">
        <v>820</v>
      </c>
      <c r="M2092">
        <v>820</v>
      </c>
      <c r="N2092" t="s">
        <v>20</v>
      </c>
      <c r="O2092" t="s">
        <v>32501</v>
      </c>
      <c r="P2092" t="s">
        <v>44</v>
      </c>
      <c r="Q2092" t="s">
        <v>34233</v>
      </c>
      <c r="R2092" t="s">
        <v>34233</v>
      </c>
      <c r="S2092" t="s">
        <v>34233</v>
      </c>
      <c r="T2092" t="s">
        <v>34233</v>
      </c>
      <c r="AD2092" t="str">
        <f t="shared" si="327"/>
        <v/>
      </c>
      <c r="AE2092" t="str">
        <f t="shared" si="329"/>
        <v/>
      </c>
      <c r="AF2092" t="str">
        <f t="shared" si="332"/>
        <v/>
      </c>
      <c r="AG2092" t="str">
        <f t="shared" si="330"/>
        <v/>
      </c>
      <c r="AH2092" t="str">
        <f t="shared" si="325"/>
        <v/>
      </c>
      <c r="AI2092">
        <v>0.14499999999999999</v>
      </c>
      <c r="AJ2092" t="str">
        <f t="shared" si="333"/>
        <v/>
      </c>
      <c r="AK2092" t="str">
        <f t="shared" si="326"/>
        <v/>
      </c>
      <c r="AL2092" t="str">
        <f t="shared" si="331"/>
        <v/>
      </c>
    </row>
    <row r="2093" spans="1:39" x14ac:dyDescent="0.2">
      <c r="A2093" t="s">
        <v>14153</v>
      </c>
      <c r="B2093" t="s">
        <v>8300</v>
      </c>
      <c r="C2093" t="s">
        <v>2269</v>
      </c>
      <c r="D2093" s="1">
        <v>37285</v>
      </c>
      <c r="E2093" s="1">
        <v>43456</v>
      </c>
      <c r="F2093" t="s">
        <v>39</v>
      </c>
      <c r="I2093">
        <v>100</v>
      </c>
      <c r="J2093">
        <v>0</v>
      </c>
      <c r="K2093">
        <v>0</v>
      </c>
      <c r="L2093">
        <v>7196</v>
      </c>
      <c r="M2093">
        <v>7196</v>
      </c>
      <c r="N2093" t="s">
        <v>20</v>
      </c>
      <c r="O2093" t="s">
        <v>14154</v>
      </c>
      <c r="P2093" t="s">
        <v>28</v>
      </c>
      <c r="Q2093" t="s">
        <v>34233</v>
      </c>
      <c r="R2093" t="s">
        <v>34233</v>
      </c>
      <c r="S2093" t="s">
        <v>33942</v>
      </c>
      <c r="T2093" t="s">
        <v>34233</v>
      </c>
      <c r="AD2093" t="str">
        <f t="shared" si="327"/>
        <v/>
      </c>
      <c r="AE2093" t="str">
        <f t="shared" si="329"/>
        <v/>
      </c>
      <c r="AF2093" t="str">
        <f t="shared" si="332"/>
        <v/>
      </c>
      <c r="AG2093" t="str">
        <f t="shared" si="330"/>
        <v/>
      </c>
      <c r="AH2093" t="str">
        <f t="shared" si="325"/>
        <v/>
      </c>
      <c r="AI2093">
        <v>0.14499999999999999</v>
      </c>
      <c r="AJ2093" t="str">
        <f t="shared" si="333"/>
        <v/>
      </c>
      <c r="AK2093" t="str">
        <f t="shared" si="326"/>
        <v/>
      </c>
      <c r="AL2093" t="str">
        <f t="shared" si="331"/>
        <v/>
      </c>
    </row>
    <row r="2094" spans="1:39" x14ac:dyDescent="0.2">
      <c r="A2094" t="s">
        <v>17189</v>
      </c>
      <c r="B2094" t="s">
        <v>8300</v>
      </c>
      <c r="C2094" t="s">
        <v>17190</v>
      </c>
      <c r="D2094" s="1">
        <v>37599</v>
      </c>
      <c r="E2094" s="1">
        <v>43456</v>
      </c>
      <c r="F2094" t="s">
        <v>19</v>
      </c>
      <c r="I2094">
        <v>100</v>
      </c>
      <c r="J2094">
        <v>0</v>
      </c>
      <c r="K2094">
        <v>0</v>
      </c>
      <c r="L2094">
        <v>1501</v>
      </c>
      <c r="M2094">
        <v>1501</v>
      </c>
      <c r="N2094" t="s">
        <v>20</v>
      </c>
      <c r="O2094" t="s">
        <v>17191</v>
      </c>
      <c r="P2094" t="s">
        <v>28</v>
      </c>
      <c r="Q2094" t="s">
        <v>34233</v>
      </c>
      <c r="R2094" t="s">
        <v>34233</v>
      </c>
      <c r="S2094" t="s">
        <v>33797</v>
      </c>
      <c r="T2094" t="s">
        <v>34349</v>
      </c>
      <c r="U2094" t="s">
        <v>32634</v>
      </c>
      <c r="V2094" t="s">
        <v>32829</v>
      </c>
      <c r="W2094">
        <v>300</v>
      </c>
      <c r="X2094">
        <v>2</v>
      </c>
      <c r="Y2094" t="s">
        <v>32654</v>
      </c>
      <c r="AA2094">
        <v>8.5</v>
      </c>
      <c r="AB2094">
        <v>20</v>
      </c>
      <c r="AC2094">
        <v>1</v>
      </c>
      <c r="AD2094" t="str">
        <f t="shared" si="327"/>
        <v/>
      </c>
      <c r="AE2094" t="str">
        <f t="shared" si="329"/>
        <v/>
      </c>
      <c r="AF2094" t="str">
        <f t="shared" si="332"/>
        <v/>
      </c>
      <c r="AG2094">
        <f t="shared" si="330"/>
        <v>1</v>
      </c>
      <c r="AH2094">
        <f t="shared" si="325"/>
        <v>2.8</v>
      </c>
      <c r="AI2094">
        <v>0.14499999999999999</v>
      </c>
      <c r="AJ2094">
        <f t="shared" si="333"/>
        <v>0.40599999999999997</v>
      </c>
      <c r="AK2094" t="str">
        <f t="shared" si="326"/>
        <v/>
      </c>
      <c r="AL2094" t="str">
        <f t="shared" si="331"/>
        <v/>
      </c>
    </row>
    <row r="2095" spans="1:39" x14ac:dyDescent="0.2">
      <c r="A2095" t="s">
        <v>16864</v>
      </c>
      <c r="B2095" t="s">
        <v>8300</v>
      </c>
      <c r="C2095" t="s">
        <v>16865</v>
      </c>
      <c r="D2095" s="1">
        <v>37666</v>
      </c>
      <c r="E2095" s="1">
        <v>43456</v>
      </c>
      <c r="F2095" t="s">
        <v>19</v>
      </c>
      <c r="I2095">
        <v>100</v>
      </c>
      <c r="J2095">
        <v>0</v>
      </c>
      <c r="K2095">
        <v>0</v>
      </c>
      <c r="L2095">
        <v>1786</v>
      </c>
      <c r="M2095">
        <v>1786</v>
      </c>
      <c r="N2095" t="s">
        <v>20</v>
      </c>
      <c r="O2095" t="s">
        <v>16866</v>
      </c>
      <c r="P2095" t="s">
        <v>28</v>
      </c>
      <c r="Q2095" t="s">
        <v>34233</v>
      </c>
      <c r="R2095" t="s">
        <v>34233</v>
      </c>
      <c r="S2095" t="s">
        <v>32628</v>
      </c>
      <c r="T2095" t="s">
        <v>34357</v>
      </c>
      <c r="U2095" t="s">
        <v>32634</v>
      </c>
      <c r="V2095" t="s">
        <v>32829</v>
      </c>
      <c r="W2095">
        <v>350</v>
      </c>
      <c r="X2095">
        <v>2</v>
      </c>
      <c r="Y2095" t="s">
        <v>32654</v>
      </c>
      <c r="AA2095">
        <v>8.5</v>
      </c>
      <c r="AB2095">
        <v>20</v>
      </c>
      <c r="AC2095">
        <v>1</v>
      </c>
      <c r="AD2095" t="str">
        <f t="shared" si="327"/>
        <v/>
      </c>
      <c r="AE2095" t="str">
        <f t="shared" si="329"/>
        <v/>
      </c>
      <c r="AF2095" t="str">
        <f t="shared" si="332"/>
        <v/>
      </c>
      <c r="AG2095">
        <f t="shared" si="330"/>
        <v>1</v>
      </c>
      <c r="AH2095">
        <f t="shared" si="325"/>
        <v>2.8</v>
      </c>
      <c r="AI2095">
        <v>0.14499999999999999</v>
      </c>
      <c r="AJ2095">
        <f t="shared" si="333"/>
        <v>0.40599999999999997</v>
      </c>
      <c r="AK2095" t="str">
        <f t="shared" si="326"/>
        <v/>
      </c>
      <c r="AL2095" t="str">
        <f t="shared" si="331"/>
        <v/>
      </c>
    </row>
    <row r="2096" spans="1:39" x14ac:dyDescent="0.2">
      <c r="A2096" t="s">
        <v>16926</v>
      </c>
      <c r="B2096" t="s">
        <v>8300</v>
      </c>
      <c r="C2096" t="s">
        <v>16927</v>
      </c>
      <c r="D2096" s="1">
        <v>37582</v>
      </c>
      <c r="E2096" s="1">
        <v>43456</v>
      </c>
      <c r="F2096" t="s">
        <v>19</v>
      </c>
      <c r="I2096">
        <v>100</v>
      </c>
      <c r="J2096">
        <v>0</v>
      </c>
      <c r="K2096">
        <v>0</v>
      </c>
      <c r="L2096">
        <v>1683</v>
      </c>
      <c r="M2096">
        <v>1683</v>
      </c>
      <c r="N2096" t="s">
        <v>20</v>
      </c>
      <c r="O2096" t="s">
        <v>16928</v>
      </c>
      <c r="P2096" t="s">
        <v>28</v>
      </c>
      <c r="Q2096" t="s">
        <v>34233</v>
      </c>
      <c r="R2096" t="s">
        <v>34233</v>
      </c>
      <c r="S2096" t="s">
        <v>32628</v>
      </c>
      <c r="T2096" t="s">
        <v>34392</v>
      </c>
      <c r="U2096" t="s">
        <v>32634</v>
      </c>
      <c r="V2096" t="s">
        <v>32829</v>
      </c>
      <c r="W2096">
        <v>330</v>
      </c>
      <c r="X2096">
        <v>2</v>
      </c>
      <c r="Y2096" t="s">
        <v>32654</v>
      </c>
      <c r="AA2096">
        <v>8.5</v>
      </c>
      <c r="AB2096">
        <v>20</v>
      </c>
      <c r="AC2096">
        <v>1</v>
      </c>
      <c r="AD2096" t="str">
        <f t="shared" si="327"/>
        <v/>
      </c>
      <c r="AE2096" t="str">
        <f t="shared" si="329"/>
        <v/>
      </c>
      <c r="AF2096" t="str">
        <f t="shared" si="332"/>
        <v/>
      </c>
      <c r="AG2096">
        <f t="shared" si="330"/>
        <v>1</v>
      </c>
      <c r="AH2096">
        <f t="shared" si="325"/>
        <v>2.8</v>
      </c>
      <c r="AI2096">
        <v>0.14499999999999999</v>
      </c>
      <c r="AJ2096">
        <f t="shared" si="333"/>
        <v>0.40599999999999997</v>
      </c>
      <c r="AK2096" t="str">
        <f t="shared" si="326"/>
        <v/>
      </c>
      <c r="AL2096" t="str">
        <f t="shared" si="331"/>
        <v/>
      </c>
    </row>
    <row r="2097" spans="1:39" x14ac:dyDescent="0.2">
      <c r="A2097" t="s">
        <v>16929</v>
      </c>
      <c r="B2097" t="s">
        <v>8300</v>
      </c>
      <c r="C2097" t="s">
        <v>16930</v>
      </c>
      <c r="D2097" s="1">
        <v>37582</v>
      </c>
      <c r="E2097" s="1">
        <v>43456</v>
      </c>
      <c r="F2097" t="s">
        <v>19</v>
      </c>
      <c r="I2097">
        <v>100</v>
      </c>
      <c r="J2097">
        <v>0</v>
      </c>
      <c r="K2097">
        <v>0</v>
      </c>
      <c r="L2097">
        <v>2085</v>
      </c>
      <c r="M2097">
        <v>2085</v>
      </c>
      <c r="N2097" t="s">
        <v>20</v>
      </c>
      <c r="O2097" t="s">
        <v>16931</v>
      </c>
      <c r="P2097" t="s">
        <v>28</v>
      </c>
      <c r="Q2097" t="s">
        <v>34233</v>
      </c>
      <c r="R2097" t="s">
        <v>34233</v>
      </c>
      <c r="S2097" t="s">
        <v>32628</v>
      </c>
      <c r="T2097" t="s">
        <v>34356</v>
      </c>
      <c r="U2097" t="s">
        <v>32634</v>
      </c>
      <c r="V2097" t="s">
        <v>32829</v>
      </c>
      <c r="W2097">
        <v>400</v>
      </c>
      <c r="X2097">
        <v>2</v>
      </c>
      <c r="Y2097" t="s">
        <v>32654</v>
      </c>
      <c r="AA2097">
        <v>8.5</v>
      </c>
      <c r="AB2097">
        <v>20</v>
      </c>
      <c r="AC2097">
        <v>1</v>
      </c>
      <c r="AD2097" t="str">
        <f t="shared" si="327"/>
        <v/>
      </c>
      <c r="AE2097" t="str">
        <f t="shared" si="329"/>
        <v/>
      </c>
      <c r="AF2097" t="str">
        <f t="shared" si="332"/>
        <v/>
      </c>
      <c r="AG2097">
        <f t="shared" si="330"/>
        <v>1</v>
      </c>
      <c r="AH2097">
        <f t="shared" si="325"/>
        <v>2.8</v>
      </c>
      <c r="AI2097">
        <v>0.14499999999999999</v>
      </c>
      <c r="AJ2097">
        <f t="shared" si="333"/>
        <v>0.40599999999999997</v>
      </c>
      <c r="AK2097" t="str">
        <f t="shared" si="326"/>
        <v/>
      </c>
      <c r="AL2097" t="str">
        <f t="shared" si="331"/>
        <v/>
      </c>
    </row>
    <row r="2098" spans="1:39" x14ac:dyDescent="0.2">
      <c r="A2098" t="s">
        <v>17151</v>
      </c>
      <c r="B2098" t="s">
        <v>8300</v>
      </c>
      <c r="C2098" t="s">
        <v>17152</v>
      </c>
      <c r="D2098" s="1">
        <v>37600</v>
      </c>
      <c r="E2098" s="1">
        <v>43456</v>
      </c>
      <c r="F2098" t="s">
        <v>19</v>
      </c>
      <c r="I2098">
        <v>100</v>
      </c>
      <c r="J2098">
        <v>0</v>
      </c>
      <c r="K2098">
        <v>0</v>
      </c>
      <c r="L2098">
        <v>1430</v>
      </c>
      <c r="M2098">
        <v>1430</v>
      </c>
      <c r="N2098" t="s">
        <v>20</v>
      </c>
      <c r="O2098" t="s">
        <v>17153</v>
      </c>
      <c r="P2098" t="s">
        <v>28</v>
      </c>
      <c r="Q2098" t="s">
        <v>34233</v>
      </c>
      <c r="R2098" t="s">
        <v>34233</v>
      </c>
      <c r="S2098" t="s">
        <v>32628</v>
      </c>
      <c r="T2098" t="s">
        <v>34356</v>
      </c>
      <c r="U2098" t="s">
        <v>32634</v>
      </c>
      <c r="V2098" t="s">
        <v>32829</v>
      </c>
      <c r="W2098">
        <v>280</v>
      </c>
      <c r="X2098">
        <v>2</v>
      </c>
      <c r="Y2098" t="s">
        <v>32654</v>
      </c>
      <c r="AA2098">
        <v>8.5</v>
      </c>
      <c r="AB2098">
        <v>20</v>
      </c>
      <c r="AC2098">
        <v>1</v>
      </c>
      <c r="AD2098" t="str">
        <f t="shared" si="327"/>
        <v/>
      </c>
      <c r="AE2098" t="str">
        <f t="shared" si="329"/>
        <v/>
      </c>
      <c r="AF2098" t="str">
        <f t="shared" si="332"/>
        <v/>
      </c>
      <c r="AG2098">
        <f t="shared" si="330"/>
        <v>1</v>
      </c>
      <c r="AH2098">
        <f t="shared" si="325"/>
        <v>2.8</v>
      </c>
      <c r="AI2098">
        <v>0.14499999999999999</v>
      </c>
      <c r="AJ2098">
        <f t="shared" si="333"/>
        <v>0.40599999999999997</v>
      </c>
      <c r="AK2098" t="str">
        <f t="shared" si="326"/>
        <v/>
      </c>
      <c r="AL2098" t="str">
        <f t="shared" si="331"/>
        <v/>
      </c>
    </row>
    <row r="2099" spans="1:39" x14ac:dyDescent="0.2">
      <c r="A2099" t="s">
        <v>14155</v>
      </c>
      <c r="B2099" t="s">
        <v>8300</v>
      </c>
      <c r="C2099" t="s">
        <v>14156</v>
      </c>
      <c r="D2099" s="1">
        <v>37285</v>
      </c>
      <c r="E2099" s="1">
        <v>43456</v>
      </c>
      <c r="F2099" t="s">
        <v>19</v>
      </c>
      <c r="I2099">
        <v>100</v>
      </c>
      <c r="J2099">
        <v>0</v>
      </c>
      <c r="K2099">
        <v>0</v>
      </c>
      <c r="L2099">
        <v>3837</v>
      </c>
      <c r="M2099">
        <v>3837</v>
      </c>
      <c r="N2099" t="s">
        <v>20</v>
      </c>
      <c r="O2099" t="s">
        <v>14157</v>
      </c>
      <c r="P2099" t="s">
        <v>28</v>
      </c>
      <c r="Q2099" t="s">
        <v>34233</v>
      </c>
      <c r="R2099" t="s">
        <v>34233</v>
      </c>
      <c r="S2099" t="s">
        <v>32628</v>
      </c>
      <c r="T2099" t="s">
        <v>34349</v>
      </c>
      <c r="U2099" t="s">
        <v>32634</v>
      </c>
      <c r="V2099" t="s">
        <v>32829</v>
      </c>
      <c r="W2099">
        <v>368</v>
      </c>
      <c r="X2099">
        <v>2</v>
      </c>
      <c r="Y2099" t="s">
        <v>32661</v>
      </c>
      <c r="AA2099">
        <v>8.5</v>
      </c>
      <c r="AB2099">
        <v>10</v>
      </c>
      <c r="AC2099">
        <v>1</v>
      </c>
      <c r="AD2099" t="str">
        <f t="shared" si="327"/>
        <v/>
      </c>
      <c r="AE2099" t="str">
        <f t="shared" si="329"/>
        <v/>
      </c>
      <c r="AF2099" t="str">
        <f t="shared" si="332"/>
        <v/>
      </c>
      <c r="AG2099">
        <f t="shared" si="330"/>
        <v>1</v>
      </c>
      <c r="AH2099">
        <f t="shared" si="325"/>
        <v>2.8</v>
      </c>
      <c r="AI2099">
        <v>0.14499999999999999</v>
      </c>
      <c r="AJ2099">
        <f t="shared" si="333"/>
        <v>0.40599999999999997</v>
      </c>
      <c r="AK2099" t="str">
        <f t="shared" si="326"/>
        <v/>
      </c>
      <c r="AL2099" t="str">
        <f t="shared" si="331"/>
        <v/>
      </c>
    </row>
    <row r="2100" spans="1:39" x14ac:dyDescent="0.2">
      <c r="A2100" t="s">
        <v>16357</v>
      </c>
      <c r="B2100" t="s">
        <v>8300</v>
      </c>
      <c r="C2100" t="s">
        <v>16358</v>
      </c>
      <c r="D2100" s="1">
        <v>37574</v>
      </c>
      <c r="E2100" s="1">
        <v>43456</v>
      </c>
      <c r="F2100" t="s">
        <v>19</v>
      </c>
      <c r="I2100">
        <v>100</v>
      </c>
      <c r="J2100">
        <v>0</v>
      </c>
      <c r="K2100">
        <v>0</v>
      </c>
      <c r="L2100">
        <v>1500</v>
      </c>
      <c r="M2100">
        <v>1500</v>
      </c>
      <c r="N2100" t="s">
        <v>20</v>
      </c>
      <c r="O2100" t="s">
        <v>16359</v>
      </c>
      <c r="P2100" t="s">
        <v>28</v>
      </c>
      <c r="Q2100" t="s">
        <v>34233</v>
      </c>
      <c r="R2100" t="s">
        <v>34233</v>
      </c>
      <c r="S2100" t="s">
        <v>32628</v>
      </c>
      <c r="T2100" t="s">
        <v>34349</v>
      </c>
      <c r="U2100" t="s">
        <v>32634</v>
      </c>
      <c r="V2100" t="s">
        <v>32829</v>
      </c>
      <c r="W2100">
        <v>300</v>
      </c>
      <c r="X2100">
        <v>2</v>
      </c>
      <c r="Y2100" t="s">
        <v>32654</v>
      </c>
      <c r="AA2100">
        <v>8.5</v>
      </c>
      <c r="AB2100">
        <v>20</v>
      </c>
      <c r="AC2100">
        <v>1</v>
      </c>
      <c r="AD2100" t="str">
        <f t="shared" si="327"/>
        <v/>
      </c>
      <c r="AE2100" t="str">
        <f t="shared" si="329"/>
        <v/>
      </c>
      <c r="AF2100" t="str">
        <f t="shared" si="332"/>
        <v/>
      </c>
      <c r="AG2100">
        <f t="shared" si="330"/>
        <v>1</v>
      </c>
      <c r="AH2100">
        <f t="shared" si="325"/>
        <v>2.8</v>
      </c>
      <c r="AI2100">
        <v>0.14499999999999999</v>
      </c>
      <c r="AJ2100">
        <f t="shared" si="333"/>
        <v>0.40599999999999997</v>
      </c>
      <c r="AK2100" t="str">
        <f t="shared" si="326"/>
        <v/>
      </c>
      <c r="AL2100" t="str">
        <f t="shared" si="331"/>
        <v/>
      </c>
    </row>
    <row r="2101" spans="1:39" x14ac:dyDescent="0.2">
      <c r="A2101" t="s">
        <v>16360</v>
      </c>
      <c r="B2101" t="s">
        <v>8300</v>
      </c>
      <c r="C2101" t="s">
        <v>16361</v>
      </c>
      <c r="D2101" s="1">
        <v>37574</v>
      </c>
      <c r="E2101" s="1">
        <v>43456</v>
      </c>
      <c r="F2101" t="s">
        <v>19</v>
      </c>
      <c r="I2101">
        <v>100</v>
      </c>
      <c r="J2101">
        <v>0</v>
      </c>
      <c r="K2101">
        <v>0</v>
      </c>
      <c r="L2101">
        <v>1500</v>
      </c>
      <c r="M2101">
        <v>1500</v>
      </c>
      <c r="N2101" t="s">
        <v>20</v>
      </c>
      <c r="O2101" t="s">
        <v>16362</v>
      </c>
      <c r="P2101" t="s">
        <v>28</v>
      </c>
      <c r="Q2101" t="s">
        <v>34233</v>
      </c>
      <c r="R2101" t="s">
        <v>34233</v>
      </c>
      <c r="S2101" t="s">
        <v>33797</v>
      </c>
      <c r="T2101" t="s">
        <v>34357</v>
      </c>
      <c r="U2101" t="s">
        <v>32634</v>
      </c>
      <c r="V2101" t="s">
        <v>32829</v>
      </c>
      <c r="W2101">
        <v>300</v>
      </c>
      <c r="X2101">
        <v>2</v>
      </c>
      <c r="Y2101" t="s">
        <v>32654</v>
      </c>
      <c r="AA2101">
        <v>8.5</v>
      </c>
      <c r="AB2101">
        <v>20</v>
      </c>
      <c r="AC2101">
        <v>1</v>
      </c>
      <c r="AD2101" t="str">
        <f t="shared" si="327"/>
        <v/>
      </c>
      <c r="AE2101" t="str">
        <f t="shared" si="329"/>
        <v/>
      </c>
      <c r="AF2101" t="str">
        <f t="shared" si="332"/>
        <v/>
      </c>
      <c r="AG2101">
        <f t="shared" si="330"/>
        <v>1</v>
      </c>
      <c r="AH2101">
        <f t="shared" si="325"/>
        <v>2.8</v>
      </c>
      <c r="AI2101">
        <v>0.14499999999999999</v>
      </c>
      <c r="AJ2101">
        <f t="shared" si="333"/>
        <v>0.40599999999999997</v>
      </c>
      <c r="AK2101" t="str">
        <f t="shared" si="326"/>
        <v/>
      </c>
      <c r="AL2101" t="str">
        <f t="shared" si="331"/>
        <v/>
      </c>
    </row>
    <row r="2102" spans="1:39" x14ac:dyDescent="0.2">
      <c r="A2102" t="s">
        <v>16016</v>
      </c>
      <c r="B2102" t="s">
        <v>8300</v>
      </c>
      <c r="C2102" t="s">
        <v>16017</v>
      </c>
      <c r="D2102" s="1">
        <v>37454</v>
      </c>
      <c r="E2102" s="1">
        <v>43456</v>
      </c>
      <c r="F2102" t="s">
        <v>39</v>
      </c>
      <c r="G2102" t="s">
        <v>19</v>
      </c>
      <c r="I2102">
        <v>90</v>
      </c>
      <c r="J2102">
        <v>10</v>
      </c>
      <c r="K2102">
        <v>0</v>
      </c>
      <c r="L2102">
        <v>3565</v>
      </c>
      <c r="M2102">
        <v>3565</v>
      </c>
      <c r="N2102" t="s">
        <v>20</v>
      </c>
      <c r="O2102" t="s">
        <v>16018</v>
      </c>
      <c r="P2102" t="s">
        <v>28</v>
      </c>
      <c r="Q2102" t="s">
        <v>34233</v>
      </c>
      <c r="R2102" t="s">
        <v>34233</v>
      </c>
      <c r="S2102" t="s">
        <v>32628</v>
      </c>
      <c r="T2102" t="s">
        <v>34372</v>
      </c>
      <c r="U2102" t="s">
        <v>32634</v>
      </c>
      <c r="V2102" t="s">
        <v>32838</v>
      </c>
      <c r="W2102">
        <v>300</v>
      </c>
      <c r="X2102">
        <v>2</v>
      </c>
      <c r="Y2102">
        <v>1</v>
      </c>
      <c r="AA2102">
        <v>8.5</v>
      </c>
      <c r="AC2102">
        <v>1</v>
      </c>
      <c r="AD2102" t="str">
        <f t="shared" si="327"/>
        <v/>
      </c>
      <c r="AE2102" t="str">
        <f t="shared" si="329"/>
        <v/>
      </c>
      <c r="AF2102" t="str">
        <f t="shared" si="332"/>
        <v/>
      </c>
      <c r="AG2102">
        <f t="shared" si="330"/>
        <v>1</v>
      </c>
      <c r="AH2102">
        <f t="shared" ref="AH2102:AH2165" si="334">IF(AG2102="","",AG2102*2.8)</f>
        <v>2.8</v>
      </c>
      <c r="AI2102">
        <v>0.14499999999999999</v>
      </c>
      <c r="AJ2102">
        <f t="shared" si="333"/>
        <v>0.40599999999999997</v>
      </c>
      <c r="AK2102" t="str">
        <f t="shared" ref="AK2102:AK2165" si="335">IF(AE2102="","",AE2102*2.8)</f>
        <v/>
      </c>
      <c r="AL2102" t="str">
        <f t="shared" si="331"/>
        <v/>
      </c>
    </row>
    <row r="2103" spans="1:39" x14ac:dyDescent="0.2">
      <c r="A2103" t="s">
        <v>16954</v>
      </c>
      <c r="B2103" t="s">
        <v>8300</v>
      </c>
      <c r="C2103" t="s">
        <v>16955</v>
      </c>
      <c r="D2103" s="1">
        <v>37641</v>
      </c>
      <c r="E2103" s="1">
        <v>43456</v>
      </c>
      <c r="F2103" t="s">
        <v>19</v>
      </c>
      <c r="I2103">
        <v>100</v>
      </c>
      <c r="J2103">
        <v>0</v>
      </c>
      <c r="K2103">
        <v>0</v>
      </c>
      <c r="L2103">
        <v>1776</v>
      </c>
      <c r="M2103">
        <v>1776</v>
      </c>
      <c r="N2103" t="s">
        <v>20</v>
      </c>
      <c r="O2103" t="s">
        <v>16956</v>
      </c>
      <c r="P2103" t="s">
        <v>28</v>
      </c>
      <c r="Q2103" t="s">
        <v>34233</v>
      </c>
      <c r="R2103" t="s">
        <v>34233</v>
      </c>
      <c r="S2103" t="s">
        <v>33797</v>
      </c>
      <c r="T2103" t="s">
        <v>34354</v>
      </c>
      <c r="U2103" t="s">
        <v>32634</v>
      </c>
      <c r="V2103" t="s">
        <v>32844</v>
      </c>
      <c r="W2103">
        <v>350</v>
      </c>
      <c r="X2103">
        <v>2</v>
      </c>
      <c r="Y2103" t="s">
        <v>32654</v>
      </c>
      <c r="AA2103">
        <v>8.5</v>
      </c>
      <c r="AB2103">
        <v>25</v>
      </c>
      <c r="AC2103">
        <v>1</v>
      </c>
      <c r="AD2103" t="str">
        <f t="shared" si="327"/>
        <v/>
      </c>
      <c r="AE2103" t="str">
        <f t="shared" si="329"/>
        <v/>
      </c>
      <c r="AF2103" t="str">
        <f t="shared" si="332"/>
        <v/>
      </c>
      <c r="AG2103">
        <f t="shared" si="330"/>
        <v>1</v>
      </c>
      <c r="AH2103">
        <f t="shared" si="334"/>
        <v>2.8</v>
      </c>
      <c r="AI2103">
        <v>0.14499999999999999</v>
      </c>
      <c r="AJ2103">
        <f t="shared" si="333"/>
        <v>0.40599999999999997</v>
      </c>
      <c r="AK2103" t="str">
        <f t="shared" si="335"/>
        <v/>
      </c>
      <c r="AL2103" t="str">
        <f t="shared" si="331"/>
        <v/>
      </c>
      <c r="AM2103" t="s">
        <v>33934</v>
      </c>
    </row>
    <row r="2104" spans="1:39" x14ac:dyDescent="0.2">
      <c r="A2104" t="s">
        <v>16957</v>
      </c>
      <c r="B2104" t="s">
        <v>8300</v>
      </c>
      <c r="C2104" t="s">
        <v>16958</v>
      </c>
      <c r="D2104" s="1">
        <v>37641</v>
      </c>
      <c r="E2104" s="1">
        <v>43456</v>
      </c>
      <c r="F2104" t="s">
        <v>19</v>
      </c>
      <c r="I2104">
        <v>100</v>
      </c>
      <c r="J2104">
        <v>0</v>
      </c>
      <c r="K2104">
        <v>0</v>
      </c>
      <c r="L2104">
        <v>1788</v>
      </c>
      <c r="M2104">
        <v>1788</v>
      </c>
      <c r="N2104" t="s">
        <v>20</v>
      </c>
      <c r="O2104" t="s">
        <v>16959</v>
      </c>
      <c r="P2104" t="s">
        <v>28</v>
      </c>
      <c r="Q2104" t="s">
        <v>34233</v>
      </c>
      <c r="R2104" t="s">
        <v>34233</v>
      </c>
      <c r="S2104" t="s">
        <v>33797</v>
      </c>
      <c r="T2104" t="s">
        <v>34354</v>
      </c>
      <c r="U2104" t="s">
        <v>32634</v>
      </c>
      <c r="V2104" t="s">
        <v>32829</v>
      </c>
      <c r="W2104">
        <v>350</v>
      </c>
      <c r="X2104">
        <v>2</v>
      </c>
      <c r="Y2104" t="s">
        <v>32654</v>
      </c>
      <c r="AA2104">
        <v>8.5</v>
      </c>
      <c r="AB2104">
        <v>20</v>
      </c>
      <c r="AC2104">
        <v>1</v>
      </c>
      <c r="AD2104" t="str">
        <f t="shared" si="327"/>
        <v/>
      </c>
      <c r="AE2104" t="str">
        <f t="shared" si="329"/>
        <v/>
      </c>
      <c r="AF2104" t="str">
        <f t="shared" si="332"/>
        <v/>
      </c>
      <c r="AG2104">
        <f t="shared" si="330"/>
        <v>1</v>
      </c>
      <c r="AH2104">
        <f t="shared" si="334"/>
        <v>2.8</v>
      </c>
      <c r="AI2104">
        <v>0.14499999999999999</v>
      </c>
      <c r="AJ2104">
        <f t="shared" si="333"/>
        <v>0.40599999999999997</v>
      </c>
      <c r="AK2104" t="str">
        <f t="shared" si="335"/>
        <v/>
      </c>
      <c r="AL2104" t="str">
        <f t="shared" si="331"/>
        <v/>
      </c>
    </row>
    <row r="2105" spans="1:39" x14ac:dyDescent="0.2">
      <c r="A2105" t="s">
        <v>16960</v>
      </c>
      <c r="B2105" t="s">
        <v>8300</v>
      </c>
      <c r="C2105" t="s">
        <v>16961</v>
      </c>
      <c r="D2105" s="1">
        <v>37631</v>
      </c>
      <c r="E2105" s="1">
        <v>43456</v>
      </c>
      <c r="F2105" t="s">
        <v>19</v>
      </c>
      <c r="I2105">
        <v>100</v>
      </c>
      <c r="J2105">
        <v>0</v>
      </c>
      <c r="K2105">
        <v>0</v>
      </c>
      <c r="L2105">
        <v>1137</v>
      </c>
      <c r="M2105">
        <v>1137</v>
      </c>
      <c r="N2105" t="s">
        <v>20</v>
      </c>
      <c r="O2105" t="s">
        <v>16962</v>
      </c>
      <c r="P2105" t="s">
        <v>28</v>
      </c>
      <c r="Q2105" t="s">
        <v>34233</v>
      </c>
      <c r="R2105" t="s">
        <v>34233</v>
      </c>
      <c r="S2105" t="s">
        <v>32628</v>
      </c>
      <c r="T2105" t="s">
        <v>34349</v>
      </c>
      <c r="U2105" t="s">
        <v>32634</v>
      </c>
      <c r="V2105" t="s">
        <v>32845</v>
      </c>
      <c r="X2105">
        <v>2</v>
      </c>
      <c r="Y2105" t="s">
        <v>32661</v>
      </c>
      <c r="AA2105">
        <v>8.5</v>
      </c>
      <c r="AB2105">
        <v>10</v>
      </c>
      <c r="AC2105">
        <v>1</v>
      </c>
      <c r="AD2105" t="str">
        <f t="shared" si="327"/>
        <v/>
      </c>
      <c r="AE2105" t="str">
        <f t="shared" si="329"/>
        <v/>
      </c>
      <c r="AF2105" t="str">
        <f t="shared" si="332"/>
        <v/>
      </c>
      <c r="AG2105">
        <f t="shared" si="330"/>
        <v>1</v>
      </c>
      <c r="AH2105">
        <f t="shared" si="334"/>
        <v>2.8</v>
      </c>
      <c r="AI2105">
        <v>0.14499999999999999</v>
      </c>
      <c r="AJ2105">
        <f t="shared" si="333"/>
        <v>0.40599999999999997</v>
      </c>
      <c r="AK2105" t="str">
        <f t="shared" si="335"/>
        <v/>
      </c>
      <c r="AL2105" t="str">
        <f t="shared" si="331"/>
        <v/>
      </c>
    </row>
    <row r="2106" spans="1:39" x14ac:dyDescent="0.2">
      <c r="A2106" t="s">
        <v>16081</v>
      </c>
      <c r="B2106" t="s">
        <v>8300</v>
      </c>
      <c r="C2106" t="s">
        <v>16082</v>
      </c>
      <c r="D2106" s="1">
        <v>37454</v>
      </c>
      <c r="E2106" s="1">
        <v>43951</v>
      </c>
      <c r="F2106" t="s">
        <v>39</v>
      </c>
      <c r="G2106" t="s">
        <v>19</v>
      </c>
      <c r="I2106">
        <v>85</v>
      </c>
      <c r="J2106">
        <v>15</v>
      </c>
      <c r="K2106">
        <v>0</v>
      </c>
      <c r="L2106">
        <v>3100</v>
      </c>
      <c r="M2106">
        <v>3100</v>
      </c>
      <c r="N2106" t="s">
        <v>20</v>
      </c>
      <c r="O2106" t="s">
        <v>16083</v>
      </c>
      <c r="P2106" t="s">
        <v>28</v>
      </c>
      <c r="Q2106" t="s">
        <v>34233</v>
      </c>
      <c r="R2106" t="s">
        <v>34233</v>
      </c>
      <c r="S2106" t="s">
        <v>33797</v>
      </c>
      <c r="T2106" t="s">
        <v>34372</v>
      </c>
      <c r="U2106" t="s">
        <v>32634</v>
      </c>
      <c r="V2106" t="s">
        <v>32838</v>
      </c>
      <c r="W2106">
        <v>300</v>
      </c>
      <c r="X2106">
        <v>2</v>
      </c>
      <c r="Y2106">
        <v>1</v>
      </c>
      <c r="AA2106">
        <v>8.5</v>
      </c>
      <c r="AC2106">
        <v>1</v>
      </c>
      <c r="AD2106" t="str">
        <f t="shared" si="327"/>
        <v/>
      </c>
      <c r="AE2106" t="str">
        <f t="shared" si="329"/>
        <v/>
      </c>
      <c r="AF2106" t="str">
        <f t="shared" si="332"/>
        <v/>
      </c>
      <c r="AG2106">
        <f t="shared" si="330"/>
        <v>1</v>
      </c>
      <c r="AH2106">
        <f t="shared" si="334"/>
        <v>2.8</v>
      </c>
      <c r="AI2106">
        <v>0.14499999999999999</v>
      </c>
      <c r="AJ2106">
        <f t="shared" si="333"/>
        <v>0.40599999999999997</v>
      </c>
      <c r="AK2106" t="str">
        <f t="shared" si="335"/>
        <v/>
      </c>
      <c r="AL2106" t="str">
        <f t="shared" si="331"/>
        <v/>
      </c>
    </row>
    <row r="2107" spans="1:39" x14ac:dyDescent="0.2">
      <c r="A2107" t="s">
        <v>16084</v>
      </c>
      <c r="B2107" t="s">
        <v>8300</v>
      </c>
      <c r="C2107" t="s">
        <v>16085</v>
      </c>
      <c r="D2107" s="1">
        <v>37454</v>
      </c>
      <c r="E2107" s="1">
        <v>43456</v>
      </c>
      <c r="F2107" t="s">
        <v>39</v>
      </c>
      <c r="G2107" t="s">
        <v>19</v>
      </c>
      <c r="I2107">
        <v>60</v>
      </c>
      <c r="J2107">
        <v>40</v>
      </c>
      <c r="K2107">
        <v>0</v>
      </c>
      <c r="L2107">
        <v>1274</v>
      </c>
      <c r="M2107">
        <v>1274</v>
      </c>
      <c r="N2107" t="s">
        <v>20</v>
      </c>
      <c r="O2107" t="s">
        <v>16086</v>
      </c>
      <c r="P2107" t="s">
        <v>28</v>
      </c>
      <c r="Q2107" t="s">
        <v>34233</v>
      </c>
      <c r="R2107" t="s">
        <v>34233</v>
      </c>
      <c r="S2107" t="s">
        <v>33797</v>
      </c>
      <c r="T2107" t="s">
        <v>34357</v>
      </c>
      <c r="U2107" t="s">
        <v>32634</v>
      </c>
      <c r="V2107" t="s">
        <v>32838</v>
      </c>
      <c r="W2107">
        <v>300</v>
      </c>
      <c r="X2107">
        <v>2</v>
      </c>
      <c r="Y2107">
        <v>1</v>
      </c>
      <c r="AA2107">
        <v>8.5</v>
      </c>
      <c r="AC2107">
        <v>1</v>
      </c>
      <c r="AD2107" t="str">
        <f t="shared" ref="AD2107:AD2170" si="336">IF((S2107="tühi")*(F2107&lt;&gt;"Elamumaa")*(G2107&lt;&gt;"Elamumaa")*(H2107&lt;&gt;"Elamumaa"),IF(Z2107=0,"",Z2107),"")</f>
        <v/>
      </c>
      <c r="AE2107" t="str">
        <f t="shared" si="329"/>
        <v/>
      </c>
      <c r="AF2107" t="str">
        <f t="shared" si="332"/>
        <v/>
      </c>
      <c r="AG2107">
        <f t="shared" ref="AG2107:AG2138" si="337">IF((S2107&lt;&gt;"tühi")*(AC2107&lt;&gt;""),AC2107,"")</f>
        <v>1</v>
      </c>
      <c r="AH2107">
        <f t="shared" si="334"/>
        <v>2.8</v>
      </c>
      <c r="AI2107">
        <v>0.14499999999999999</v>
      </c>
      <c r="AJ2107">
        <f t="shared" si="333"/>
        <v>0.40599999999999997</v>
      </c>
      <c r="AK2107" t="str">
        <f t="shared" si="335"/>
        <v/>
      </c>
      <c r="AL2107" t="str">
        <f t="shared" si="331"/>
        <v/>
      </c>
    </row>
    <row r="2108" spans="1:39" x14ac:dyDescent="0.2">
      <c r="A2108" t="s">
        <v>16087</v>
      </c>
      <c r="B2108" t="s">
        <v>8300</v>
      </c>
      <c r="C2108" t="s">
        <v>16088</v>
      </c>
      <c r="D2108" s="1">
        <v>37454</v>
      </c>
      <c r="E2108" s="1">
        <v>43456</v>
      </c>
      <c r="F2108" t="s">
        <v>39</v>
      </c>
      <c r="G2108" t="s">
        <v>19</v>
      </c>
      <c r="I2108">
        <v>60</v>
      </c>
      <c r="J2108">
        <v>40</v>
      </c>
      <c r="K2108">
        <v>0</v>
      </c>
      <c r="L2108">
        <v>1281</v>
      </c>
      <c r="M2108">
        <v>1281</v>
      </c>
      <c r="N2108" t="s">
        <v>20</v>
      </c>
      <c r="O2108" t="s">
        <v>16089</v>
      </c>
      <c r="P2108" t="s">
        <v>28</v>
      </c>
      <c r="Q2108" t="s">
        <v>34233</v>
      </c>
      <c r="R2108" t="s">
        <v>34233</v>
      </c>
      <c r="S2108" t="s">
        <v>32628</v>
      </c>
      <c r="T2108" t="s">
        <v>34349</v>
      </c>
      <c r="U2108" t="s">
        <v>32634</v>
      </c>
      <c r="V2108" t="s">
        <v>32838</v>
      </c>
      <c r="W2108">
        <v>300</v>
      </c>
      <c r="X2108">
        <v>2</v>
      </c>
      <c r="Y2108">
        <v>1</v>
      </c>
      <c r="AA2108">
        <v>8.5</v>
      </c>
      <c r="AC2108">
        <v>1</v>
      </c>
      <c r="AD2108" t="str">
        <f t="shared" si="336"/>
        <v/>
      </c>
      <c r="AE2108" t="str">
        <f t="shared" si="329"/>
        <v/>
      </c>
      <c r="AF2108" t="str">
        <f t="shared" si="332"/>
        <v/>
      </c>
      <c r="AG2108">
        <f t="shared" si="337"/>
        <v>1</v>
      </c>
      <c r="AH2108">
        <f t="shared" si="334"/>
        <v>2.8</v>
      </c>
      <c r="AI2108">
        <v>0.14499999999999999</v>
      </c>
      <c r="AJ2108">
        <f t="shared" si="333"/>
        <v>0.40599999999999997</v>
      </c>
      <c r="AK2108" t="str">
        <f t="shared" si="335"/>
        <v/>
      </c>
      <c r="AL2108" t="str">
        <f t="shared" si="331"/>
        <v/>
      </c>
    </row>
    <row r="2109" spans="1:39" x14ac:dyDescent="0.2">
      <c r="A2109" t="s">
        <v>17200</v>
      </c>
      <c r="B2109" t="s">
        <v>8300</v>
      </c>
      <c r="C2109" t="s">
        <v>17201</v>
      </c>
      <c r="D2109" s="1">
        <v>37599</v>
      </c>
      <c r="E2109" s="1">
        <v>43456</v>
      </c>
      <c r="F2109" t="s">
        <v>19</v>
      </c>
      <c r="I2109">
        <v>100</v>
      </c>
      <c r="J2109">
        <v>0</v>
      </c>
      <c r="K2109">
        <v>0</v>
      </c>
      <c r="L2109">
        <v>1499</v>
      </c>
      <c r="M2109">
        <v>1499</v>
      </c>
      <c r="N2109" t="s">
        <v>20</v>
      </c>
      <c r="O2109" t="s">
        <v>17202</v>
      </c>
      <c r="P2109" t="s">
        <v>28</v>
      </c>
      <c r="Q2109" t="s">
        <v>34244</v>
      </c>
      <c r="R2109" t="s">
        <v>33762</v>
      </c>
      <c r="S2109" t="s">
        <v>33942</v>
      </c>
      <c r="T2109" t="s">
        <v>34233</v>
      </c>
      <c r="U2109" t="s">
        <v>32634</v>
      </c>
      <c r="V2109" t="s">
        <v>32829</v>
      </c>
      <c r="W2109">
        <v>300</v>
      </c>
      <c r="X2109">
        <v>2</v>
      </c>
      <c r="Y2109" t="s">
        <v>32654</v>
      </c>
      <c r="AA2109">
        <v>8.5</v>
      </c>
      <c r="AB2109">
        <v>20</v>
      </c>
      <c r="AC2109">
        <v>1</v>
      </c>
      <c r="AD2109" t="str">
        <f t="shared" si="336"/>
        <v/>
      </c>
      <c r="AE2109">
        <f t="shared" si="329"/>
        <v>1</v>
      </c>
      <c r="AF2109" t="str">
        <f t="shared" si="332"/>
        <v/>
      </c>
      <c r="AG2109" t="str">
        <f t="shared" si="337"/>
        <v/>
      </c>
      <c r="AH2109" t="str">
        <f t="shared" si="334"/>
        <v/>
      </c>
      <c r="AI2109">
        <v>0.14499999999999999</v>
      </c>
      <c r="AJ2109" t="str">
        <f t="shared" si="333"/>
        <v/>
      </c>
      <c r="AK2109">
        <f t="shared" si="335"/>
        <v>2.8</v>
      </c>
      <c r="AL2109">
        <f t="shared" si="331"/>
        <v>0.40599999999999997</v>
      </c>
    </row>
    <row r="2110" spans="1:39" x14ac:dyDescent="0.2">
      <c r="A2110" t="s">
        <v>16963</v>
      </c>
      <c r="B2110" t="s">
        <v>8300</v>
      </c>
      <c r="C2110" t="s">
        <v>16964</v>
      </c>
      <c r="D2110" s="1">
        <v>37631</v>
      </c>
      <c r="E2110" s="1">
        <v>43456</v>
      </c>
      <c r="F2110" t="s">
        <v>19</v>
      </c>
      <c r="I2110">
        <v>100</v>
      </c>
      <c r="J2110">
        <v>0</v>
      </c>
      <c r="K2110">
        <v>0</v>
      </c>
      <c r="L2110">
        <v>1193</v>
      </c>
      <c r="M2110">
        <v>1193</v>
      </c>
      <c r="N2110" t="s">
        <v>20</v>
      </c>
      <c r="O2110" t="s">
        <v>16965</v>
      </c>
      <c r="P2110" t="s">
        <v>28</v>
      </c>
      <c r="Q2110" t="s">
        <v>34233</v>
      </c>
      <c r="R2110" t="s">
        <v>34233</v>
      </c>
      <c r="S2110" t="s">
        <v>32628</v>
      </c>
      <c r="T2110" t="s">
        <v>34357</v>
      </c>
      <c r="U2110" t="s">
        <v>32634</v>
      </c>
      <c r="V2110" t="s">
        <v>32845</v>
      </c>
      <c r="X2110">
        <v>2</v>
      </c>
      <c r="Y2110" t="s">
        <v>32661</v>
      </c>
      <c r="AA2110">
        <v>8.5</v>
      </c>
      <c r="AB2110">
        <v>10</v>
      </c>
      <c r="AC2110">
        <v>1</v>
      </c>
      <c r="AD2110" t="str">
        <f t="shared" si="336"/>
        <v/>
      </c>
      <c r="AE2110" t="str">
        <f t="shared" si="329"/>
        <v/>
      </c>
      <c r="AF2110" t="str">
        <f t="shared" si="332"/>
        <v/>
      </c>
      <c r="AG2110">
        <f t="shared" si="337"/>
        <v>1</v>
      </c>
      <c r="AH2110">
        <f t="shared" si="334"/>
        <v>2.8</v>
      </c>
      <c r="AI2110">
        <v>0.14499999999999999</v>
      </c>
      <c r="AJ2110">
        <f t="shared" si="333"/>
        <v>0.40599999999999997</v>
      </c>
      <c r="AK2110" t="str">
        <f t="shared" si="335"/>
        <v/>
      </c>
      <c r="AL2110" t="str">
        <f t="shared" si="331"/>
        <v/>
      </c>
    </row>
    <row r="2111" spans="1:39" x14ac:dyDescent="0.2">
      <c r="A2111" t="s">
        <v>13816</v>
      </c>
      <c r="B2111" t="s">
        <v>8300</v>
      </c>
      <c r="C2111" t="s">
        <v>13817</v>
      </c>
      <c r="D2111" s="1">
        <v>37004</v>
      </c>
      <c r="E2111" s="1">
        <v>43456</v>
      </c>
      <c r="F2111" t="s">
        <v>19</v>
      </c>
      <c r="I2111">
        <v>100</v>
      </c>
      <c r="J2111">
        <v>0</v>
      </c>
      <c r="K2111">
        <v>0</v>
      </c>
      <c r="L2111">
        <v>1500</v>
      </c>
      <c r="M2111">
        <v>1500</v>
      </c>
      <c r="N2111" t="s">
        <v>20</v>
      </c>
      <c r="O2111" t="s">
        <v>13818</v>
      </c>
      <c r="P2111" t="s">
        <v>28</v>
      </c>
      <c r="Q2111" t="s">
        <v>34244</v>
      </c>
      <c r="R2111" t="s">
        <v>33768</v>
      </c>
      <c r="S2111" t="s">
        <v>32628</v>
      </c>
      <c r="T2111" t="s">
        <v>34357</v>
      </c>
      <c r="U2111" t="s">
        <v>32634</v>
      </c>
      <c r="V2111" t="s">
        <v>32846</v>
      </c>
      <c r="W2111">
        <v>300</v>
      </c>
      <c r="X2111">
        <v>2</v>
      </c>
      <c r="Y2111" t="s">
        <v>32661</v>
      </c>
      <c r="AA2111">
        <v>8.5</v>
      </c>
      <c r="AB2111">
        <v>20</v>
      </c>
      <c r="AC2111">
        <v>1</v>
      </c>
      <c r="AD2111" t="str">
        <f t="shared" si="336"/>
        <v/>
      </c>
      <c r="AE2111" t="str">
        <f t="shared" si="329"/>
        <v/>
      </c>
      <c r="AF2111" t="str">
        <f t="shared" si="332"/>
        <v/>
      </c>
      <c r="AG2111">
        <f t="shared" si="337"/>
        <v>1</v>
      </c>
      <c r="AH2111">
        <f t="shared" si="334"/>
        <v>2.8</v>
      </c>
      <c r="AI2111">
        <v>0.14499999999999999</v>
      </c>
      <c r="AJ2111">
        <f t="shared" si="333"/>
        <v>0.40599999999999997</v>
      </c>
      <c r="AK2111" t="str">
        <f t="shared" si="335"/>
        <v/>
      </c>
      <c r="AL2111" t="str">
        <f t="shared" si="331"/>
        <v/>
      </c>
    </row>
    <row r="2112" spans="1:39" x14ac:dyDescent="0.2">
      <c r="A2112" t="s">
        <v>13762</v>
      </c>
      <c r="B2112" t="s">
        <v>8300</v>
      </c>
      <c r="C2112" t="s">
        <v>13763</v>
      </c>
      <c r="D2112" s="1">
        <v>37004</v>
      </c>
      <c r="E2112" s="1">
        <v>44519</v>
      </c>
      <c r="F2112" t="s">
        <v>19</v>
      </c>
      <c r="I2112">
        <v>100</v>
      </c>
      <c r="J2112">
        <v>0</v>
      </c>
      <c r="K2112">
        <v>0</v>
      </c>
      <c r="L2112">
        <v>2103</v>
      </c>
      <c r="M2112">
        <v>2103</v>
      </c>
      <c r="N2112" t="s">
        <v>20</v>
      </c>
      <c r="O2112" t="s">
        <v>13764</v>
      </c>
      <c r="P2112" t="s">
        <v>28</v>
      </c>
      <c r="Q2112" t="s">
        <v>34233</v>
      </c>
      <c r="R2112" t="s">
        <v>34233</v>
      </c>
      <c r="S2112" t="s">
        <v>32628</v>
      </c>
      <c r="T2112" t="s">
        <v>34357</v>
      </c>
      <c r="U2112" t="s">
        <v>32634</v>
      </c>
      <c r="V2112" t="s">
        <v>32846</v>
      </c>
      <c r="W2112">
        <v>420</v>
      </c>
      <c r="X2112">
        <v>2</v>
      </c>
      <c r="Y2112" t="s">
        <v>32661</v>
      </c>
      <c r="AA2112">
        <v>8.5</v>
      </c>
      <c r="AB2112">
        <v>20</v>
      </c>
      <c r="AC2112">
        <v>1</v>
      </c>
      <c r="AD2112" t="str">
        <f t="shared" si="336"/>
        <v/>
      </c>
      <c r="AE2112" t="str">
        <f t="shared" si="329"/>
        <v/>
      </c>
      <c r="AF2112" t="str">
        <f t="shared" si="332"/>
        <v/>
      </c>
      <c r="AG2112">
        <f t="shared" si="337"/>
        <v>1</v>
      </c>
      <c r="AH2112">
        <f t="shared" si="334"/>
        <v>2.8</v>
      </c>
      <c r="AI2112">
        <v>0.14499999999999999</v>
      </c>
      <c r="AJ2112">
        <f t="shared" si="333"/>
        <v>0.40599999999999997</v>
      </c>
      <c r="AK2112" t="str">
        <f t="shared" si="335"/>
        <v/>
      </c>
      <c r="AL2112" t="str">
        <f t="shared" si="331"/>
        <v/>
      </c>
    </row>
    <row r="2113" spans="1:38" x14ac:dyDescent="0.2">
      <c r="A2113" t="s">
        <v>13819</v>
      </c>
      <c r="B2113" t="s">
        <v>8300</v>
      </c>
      <c r="C2113" t="s">
        <v>13820</v>
      </c>
      <c r="D2113" s="1">
        <v>37004</v>
      </c>
      <c r="E2113" s="1">
        <v>43456</v>
      </c>
      <c r="F2113" t="s">
        <v>19</v>
      </c>
      <c r="I2113">
        <v>100</v>
      </c>
      <c r="J2113">
        <v>0</v>
      </c>
      <c r="K2113">
        <v>0</v>
      </c>
      <c r="L2113">
        <v>1250</v>
      </c>
      <c r="M2113">
        <v>1250</v>
      </c>
      <c r="N2113" t="s">
        <v>20</v>
      </c>
      <c r="O2113" t="s">
        <v>13821</v>
      </c>
      <c r="P2113" t="s">
        <v>28</v>
      </c>
      <c r="Q2113" t="s">
        <v>34233</v>
      </c>
      <c r="R2113" t="s">
        <v>34233</v>
      </c>
      <c r="S2113" t="s">
        <v>33797</v>
      </c>
      <c r="T2113" t="s">
        <v>34349</v>
      </c>
      <c r="U2113" t="s">
        <v>32634</v>
      </c>
      <c r="V2113" t="s">
        <v>32846</v>
      </c>
      <c r="W2113">
        <v>250</v>
      </c>
      <c r="X2113">
        <v>2</v>
      </c>
      <c r="Y2113" t="s">
        <v>32661</v>
      </c>
      <c r="AA2113">
        <v>8.5</v>
      </c>
      <c r="AB2113">
        <v>20</v>
      </c>
      <c r="AC2113">
        <v>1</v>
      </c>
      <c r="AD2113" t="str">
        <f t="shared" si="336"/>
        <v/>
      </c>
      <c r="AE2113" t="str">
        <f t="shared" si="329"/>
        <v/>
      </c>
      <c r="AF2113" t="str">
        <f t="shared" si="332"/>
        <v/>
      </c>
      <c r="AG2113">
        <f t="shared" si="337"/>
        <v>1</v>
      </c>
      <c r="AH2113">
        <f t="shared" si="334"/>
        <v>2.8</v>
      </c>
      <c r="AI2113">
        <v>0.14499999999999999</v>
      </c>
      <c r="AJ2113">
        <f t="shared" si="333"/>
        <v>0.40599999999999997</v>
      </c>
      <c r="AK2113" t="str">
        <f t="shared" si="335"/>
        <v/>
      </c>
      <c r="AL2113" t="str">
        <f t="shared" si="331"/>
        <v/>
      </c>
    </row>
    <row r="2114" spans="1:38" x14ac:dyDescent="0.2">
      <c r="A2114" t="s">
        <v>17131</v>
      </c>
      <c r="B2114" t="s">
        <v>8300</v>
      </c>
      <c r="C2114" t="s">
        <v>17132</v>
      </c>
      <c r="D2114" s="1">
        <v>37645</v>
      </c>
      <c r="E2114" s="1">
        <v>43456</v>
      </c>
      <c r="F2114" t="s">
        <v>19</v>
      </c>
      <c r="I2114">
        <v>100</v>
      </c>
      <c r="J2114">
        <v>0</v>
      </c>
      <c r="K2114">
        <v>0</v>
      </c>
      <c r="L2114">
        <v>1818</v>
      </c>
      <c r="M2114">
        <v>1818</v>
      </c>
      <c r="N2114" t="s">
        <v>20</v>
      </c>
      <c r="O2114" t="s">
        <v>17133</v>
      </c>
      <c r="P2114" t="s">
        <v>28</v>
      </c>
      <c r="Q2114" t="s">
        <v>34233</v>
      </c>
      <c r="R2114" t="s">
        <v>34233</v>
      </c>
      <c r="S2114" t="s">
        <v>32628</v>
      </c>
      <c r="T2114" t="s">
        <v>34357</v>
      </c>
      <c r="U2114" t="s">
        <v>32634</v>
      </c>
      <c r="V2114" t="s">
        <v>32829</v>
      </c>
      <c r="W2114">
        <v>360</v>
      </c>
      <c r="X2114">
        <v>2</v>
      </c>
      <c r="Y2114" t="s">
        <v>32654</v>
      </c>
      <c r="AA2114">
        <v>8.5</v>
      </c>
      <c r="AB2114">
        <v>20</v>
      </c>
      <c r="AC2114">
        <v>1</v>
      </c>
      <c r="AD2114" t="str">
        <f t="shared" si="336"/>
        <v/>
      </c>
      <c r="AE2114" t="str">
        <f t="shared" si="329"/>
        <v/>
      </c>
      <c r="AF2114" t="str">
        <f t="shared" si="332"/>
        <v/>
      </c>
      <c r="AG2114">
        <f t="shared" si="337"/>
        <v>1</v>
      </c>
      <c r="AH2114">
        <f t="shared" si="334"/>
        <v>2.8</v>
      </c>
      <c r="AI2114">
        <v>0.14499999999999999</v>
      </c>
      <c r="AJ2114">
        <f t="shared" si="333"/>
        <v>0.40599999999999997</v>
      </c>
      <c r="AK2114" t="str">
        <f t="shared" si="335"/>
        <v/>
      </c>
      <c r="AL2114" t="str">
        <f t="shared" si="331"/>
        <v/>
      </c>
    </row>
    <row r="2115" spans="1:38" x14ac:dyDescent="0.2">
      <c r="A2115" t="s">
        <v>13822</v>
      </c>
      <c r="B2115" t="s">
        <v>8300</v>
      </c>
      <c r="C2115" t="s">
        <v>13823</v>
      </c>
      <c r="D2115" s="1">
        <v>37004</v>
      </c>
      <c r="E2115" s="1">
        <v>43951</v>
      </c>
      <c r="F2115" t="s">
        <v>19</v>
      </c>
      <c r="I2115">
        <v>100</v>
      </c>
      <c r="J2115">
        <v>0</v>
      </c>
      <c r="K2115">
        <v>0</v>
      </c>
      <c r="L2115">
        <v>1338</v>
      </c>
      <c r="M2115">
        <v>1338</v>
      </c>
      <c r="N2115" t="s">
        <v>20</v>
      </c>
      <c r="O2115" t="s">
        <v>13824</v>
      </c>
      <c r="P2115" t="s">
        <v>28</v>
      </c>
      <c r="Q2115" t="s">
        <v>34233</v>
      </c>
      <c r="R2115" t="s">
        <v>34233</v>
      </c>
      <c r="S2115" t="s">
        <v>32628</v>
      </c>
      <c r="T2115" t="s">
        <v>34354</v>
      </c>
      <c r="U2115" t="s">
        <v>32634</v>
      </c>
      <c r="V2115" t="s">
        <v>32846</v>
      </c>
      <c r="W2115">
        <v>267</v>
      </c>
      <c r="X2115">
        <v>2</v>
      </c>
      <c r="Y2115" t="s">
        <v>32661</v>
      </c>
      <c r="AA2115">
        <v>8.5</v>
      </c>
      <c r="AB2115">
        <v>20</v>
      </c>
      <c r="AC2115">
        <v>1</v>
      </c>
      <c r="AD2115" t="str">
        <f t="shared" si="336"/>
        <v/>
      </c>
      <c r="AE2115" t="str">
        <f t="shared" si="329"/>
        <v/>
      </c>
      <c r="AF2115" t="str">
        <f t="shared" si="332"/>
        <v/>
      </c>
      <c r="AG2115">
        <f t="shared" si="337"/>
        <v>1</v>
      </c>
      <c r="AH2115">
        <f t="shared" si="334"/>
        <v>2.8</v>
      </c>
      <c r="AI2115">
        <v>0.14499999999999999</v>
      </c>
      <c r="AJ2115">
        <f t="shared" si="333"/>
        <v>0.40599999999999997</v>
      </c>
      <c r="AK2115" t="str">
        <f t="shared" si="335"/>
        <v/>
      </c>
      <c r="AL2115" t="str">
        <f t="shared" si="331"/>
        <v/>
      </c>
    </row>
    <row r="2116" spans="1:38" x14ac:dyDescent="0.2">
      <c r="A2116" t="s">
        <v>14015</v>
      </c>
      <c r="B2116" t="s">
        <v>8300</v>
      </c>
      <c r="C2116" t="s">
        <v>14016</v>
      </c>
      <c r="D2116" s="1">
        <v>37253</v>
      </c>
      <c r="E2116" s="1">
        <v>44546</v>
      </c>
      <c r="F2116" t="s">
        <v>26</v>
      </c>
      <c r="I2116">
        <v>100</v>
      </c>
      <c r="J2116">
        <v>0</v>
      </c>
      <c r="K2116">
        <v>0</v>
      </c>
      <c r="L2116">
        <v>1800</v>
      </c>
      <c r="M2116">
        <v>1800</v>
      </c>
      <c r="N2116" t="s">
        <v>20</v>
      </c>
      <c r="O2116" t="s">
        <v>14017</v>
      </c>
      <c r="P2116" t="s">
        <v>44</v>
      </c>
      <c r="Q2116" t="s">
        <v>34233</v>
      </c>
      <c r="R2116" t="s">
        <v>34233</v>
      </c>
      <c r="S2116" t="s">
        <v>34233</v>
      </c>
      <c r="T2116" t="s">
        <v>34233</v>
      </c>
      <c r="V2116" t="s">
        <v>32829</v>
      </c>
      <c r="AD2116" t="str">
        <f t="shared" si="336"/>
        <v/>
      </c>
      <c r="AE2116" t="str">
        <f t="shared" si="329"/>
        <v/>
      </c>
      <c r="AF2116" t="str">
        <f t="shared" si="332"/>
        <v/>
      </c>
      <c r="AG2116" t="str">
        <f t="shared" si="337"/>
        <v/>
      </c>
      <c r="AH2116" t="str">
        <f t="shared" si="334"/>
        <v/>
      </c>
      <c r="AI2116">
        <v>0.14499999999999999</v>
      </c>
      <c r="AJ2116" t="str">
        <f t="shared" si="333"/>
        <v/>
      </c>
      <c r="AK2116" t="str">
        <f t="shared" si="335"/>
        <v/>
      </c>
      <c r="AL2116" t="str">
        <f t="shared" si="331"/>
        <v/>
      </c>
    </row>
    <row r="2117" spans="1:38" x14ac:dyDescent="0.2">
      <c r="A2117" t="s">
        <v>17134</v>
      </c>
      <c r="B2117" t="s">
        <v>8300</v>
      </c>
      <c r="C2117" t="s">
        <v>17135</v>
      </c>
      <c r="D2117" s="1">
        <v>37645</v>
      </c>
      <c r="E2117" s="1">
        <v>43456</v>
      </c>
      <c r="F2117" t="s">
        <v>26</v>
      </c>
      <c r="I2117">
        <v>100</v>
      </c>
      <c r="J2117">
        <v>0</v>
      </c>
      <c r="K2117">
        <v>0</v>
      </c>
      <c r="L2117">
        <v>300</v>
      </c>
      <c r="M2117">
        <v>300</v>
      </c>
      <c r="N2117" t="s">
        <v>20</v>
      </c>
      <c r="O2117" t="s">
        <v>17136</v>
      </c>
      <c r="P2117" t="s">
        <v>44</v>
      </c>
      <c r="Q2117" t="s">
        <v>34233</v>
      </c>
      <c r="R2117" t="s">
        <v>34233</v>
      </c>
      <c r="S2117" t="s">
        <v>34233</v>
      </c>
      <c r="T2117" t="s">
        <v>34233</v>
      </c>
      <c r="V2117" t="s">
        <v>32829</v>
      </c>
      <c r="AD2117" t="str">
        <f t="shared" si="336"/>
        <v/>
      </c>
      <c r="AE2117" t="str">
        <f t="shared" si="329"/>
        <v/>
      </c>
      <c r="AF2117" t="str">
        <f t="shared" si="332"/>
        <v/>
      </c>
      <c r="AG2117" t="str">
        <f t="shared" si="337"/>
        <v/>
      </c>
      <c r="AH2117" t="str">
        <f t="shared" si="334"/>
        <v/>
      </c>
      <c r="AI2117">
        <v>0.14499999999999999</v>
      </c>
      <c r="AJ2117" t="str">
        <f t="shared" si="333"/>
        <v/>
      </c>
      <c r="AK2117" t="str">
        <f t="shared" si="335"/>
        <v/>
      </c>
      <c r="AL2117" t="str">
        <f t="shared" si="331"/>
        <v/>
      </c>
    </row>
    <row r="2118" spans="1:38" x14ac:dyDescent="0.2">
      <c r="A2118" t="s">
        <v>16861</v>
      </c>
      <c r="B2118" t="s">
        <v>8300</v>
      </c>
      <c r="C2118" t="s">
        <v>16862</v>
      </c>
      <c r="D2118" s="1">
        <v>37582</v>
      </c>
      <c r="E2118" s="1">
        <v>43456</v>
      </c>
      <c r="F2118" t="s">
        <v>26</v>
      </c>
      <c r="I2118">
        <v>100</v>
      </c>
      <c r="J2118">
        <v>0</v>
      </c>
      <c r="K2118">
        <v>0</v>
      </c>
      <c r="L2118">
        <v>300</v>
      </c>
      <c r="M2118">
        <v>300</v>
      </c>
      <c r="N2118" t="s">
        <v>20</v>
      </c>
      <c r="O2118" t="s">
        <v>16863</v>
      </c>
      <c r="P2118" t="s">
        <v>44</v>
      </c>
      <c r="Q2118" t="s">
        <v>34233</v>
      </c>
      <c r="R2118" t="s">
        <v>34233</v>
      </c>
      <c r="S2118" t="s">
        <v>34233</v>
      </c>
      <c r="T2118" t="s">
        <v>34233</v>
      </c>
      <c r="V2118" t="s">
        <v>32829</v>
      </c>
      <c r="AD2118" t="str">
        <f t="shared" si="336"/>
        <v/>
      </c>
      <c r="AE2118" t="str">
        <f t="shared" si="329"/>
        <v/>
      </c>
      <c r="AF2118" t="str">
        <f t="shared" si="332"/>
        <v/>
      </c>
      <c r="AG2118" t="str">
        <f t="shared" si="337"/>
        <v/>
      </c>
      <c r="AH2118" t="str">
        <f t="shared" si="334"/>
        <v/>
      </c>
      <c r="AI2118">
        <v>0.14499999999999999</v>
      </c>
      <c r="AJ2118" t="str">
        <f t="shared" si="333"/>
        <v/>
      </c>
      <c r="AK2118" t="str">
        <f t="shared" si="335"/>
        <v/>
      </c>
      <c r="AL2118" t="str">
        <f t="shared" si="331"/>
        <v/>
      </c>
    </row>
    <row r="2119" spans="1:38" x14ac:dyDescent="0.2">
      <c r="A2119" t="s">
        <v>14158</v>
      </c>
      <c r="B2119" t="s">
        <v>8300</v>
      </c>
      <c r="C2119" t="s">
        <v>14159</v>
      </c>
      <c r="D2119" s="1">
        <v>37285</v>
      </c>
      <c r="E2119" s="1">
        <v>43456</v>
      </c>
      <c r="F2119" t="s">
        <v>26</v>
      </c>
      <c r="I2119">
        <v>100</v>
      </c>
      <c r="J2119">
        <v>0</v>
      </c>
      <c r="K2119">
        <v>0</v>
      </c>
      <c r="L2119">
        <v>2360</v>
      </c>
      <c r="M2119">
        <v>2360</v>
      </c>
      <c r="N2119" t="s">
        <v>20</v>
      </c>
      <c r="O2119" t="s">
        <v>14160</v>
      </c>
      <c r="P2119" t="s">
        <v>44</v>
      </c>
      <c r="Q2119" t="s">
        <v>34233</v>
      </c>
      <c r="R2119" t="s">
        <v>34233</v>
      </c>
      <c r="S2119" t="s">
        <v>34233</v>
      </c>
      <c r="T2119" t="s">
        <v>34233</v>
      </c>
      <c r="V2119" t="s">
        <v>32829</v>
      </c>
      <c r="AD2119" t="str">
        <f t="shared" si="336"/>
        <v/>
      </c>
      <c r="AE2119" t="str">
        <f t="shared" si="329"/>
        <v/>
      </c>
      <c r="AF2119" t="str">
        <f t="shared" si="332"/>
        <v/>
      </c>
      <c r="AG2119" t="str">
        <f t="shared" si="337"/>
        <v/>
      </c>
      <c r="AH2119" t="str">
        <f t="shared" si="334"/>
        <v/>
      </c>
      <c r="AI2119">
        <v>0.14499999999999999</v>
      </c>
      <c r="AJ2119" t="str">
        <f t="shared" si="333"/>
        <v/>
      </c>
      <c r="AK2119" t="str">
        <f t="shared" si="335"/>
        <v/>
      </c>
      <c r="AL2119" t="str">
        <f t="shared" si="331"/>
        <v/>
      </c>
    </row>
    <row r="2120" spans="1:38" x14ac:dyDescent="0.2">
      <c r="A2120" t="s">
        <v>16090</v>
      </c>
      <c r="B2120" t="s">
        <v>8300</v>
      </c>
      <c r="C2120" t="s">
        <v>16091</v>
      </c>
      <c r="D2120" s="1">
        <v>37454</v>
      </c>
      <c r="E2120" s="1">
        <v>43456</v>
      </c>
      <c r="F2120" t="s">
        <v>26</v>
      </c>
      <c r="I2120">
        <v>100</v>
      </c>
      <c r="J2120">
        <v>0</v>
      </c>
      <c r="K2120">
        <v>0</v>
      </c>
      <c r="L2120">
        <v>675</v>
      </c>
      <c r="M2120">
        <v>675</v>
      </c>
      <c r="N2120" t="s">
        <v>20</v>
      </c>
      <c r="O2120" t="s">
        <v>16092</v>
      </c>
      <c r="P2120" t="s">
        <v>28</v>
      </c>
      <c r="Q2120" t="s">
        <v>34233</v>
      </c>
      <c r="R2120" t="s">
        <v>34233</v>
      </c>
      <c r="S2120" t="s">
        <v>34233</v>
      </c>
      <c r="T2120" t="s">
        <v>34233</v>
      </c>
      <c r="V2120" t="s">
        <v>32838</v>
      </c>
      <c r="AD2120" t="str">
        <f t="shared" si="336"/>
        <v/>
      </c>
      <c r="AE2120" t="str">
        <f t="shared" si="329"/>
        <v/>
      </c>
      <c r="AF2120" t="str">
        <f t="shared" si="332"/>
        <v/>
      </c>
      <c r="AG2120" t="str">
        <f t="shared" si="337"/>
        <v/>
      </c>
      <c r="AH2120" t="str">
        <f t="shared" si="334"/>
        <v/>
      </c>
      <c r="AI2120">
        <v>0.14499999999999999</v>
      </c>
      <c r="AJ2120" t="str">
        <f t="shared" si="333"/>
        <v/>
      </c>
      <c r="AK2120" t="str">
        <f t="shared" si="335"/>
        <v/>
      </c>
      <c r="AL2120" t="str">
        <f t="shared" si="331"/>
        <v/>
      </c>
    </row>
    <row r="2121" spans="1:38" x14ac:dyDescent="0.2">
      <c r="A2121" t="s">
        <v>16093</v>
      </c>
      <c r="B2121" t="s">
        <v>8300</v>
      </c>
      <c r="C2121" t="s">
        <v>16094</v>
      </c>
      <c r="D2121" s="1">
        <v>37454</v>
      </c>
      <c r="E2121" s="1">
        <v>43456</v>
      </c>
      <c r="F2121" t="s">
        <v>26</v>
      </c>
      <c r="I2121">
        <v>100</v>
      </c>
      <c r="J2121">
        <v>0</v>
      </c>
      <c r="K2121">
        <v>0</v>
      </c>
      <c r="L2121">
        <v>286</v>
      </c>
      <c r="M2121">
        <v>286</v>
      </c>
      <c r="N2121" t="s">
        <v>20</v>
      </c>
      <c r="O2121" t="s">
        <v>16095</v>
      </c>
      <c r="P2121" t="s">
        <v>28</v>
      </c>
      <c r="Q2121" t="s">
        <v>34233</v>
      </c>
      <c r="R2121" t="s">
        <v>34233</v>
      </c>
      <c r="S2121" t="s">
        <v>34233</v>
      </c>
      <c r="T2121" t="s">
        <v>34233</v>
      </c>
      <c r="V2121" t="s">
        <v>32838</v>
      </c>
      <c r="AD2121" t="str">
        <f t="shared" si="336"/>
        <v/>
      </c>
      <c r="AE2121" t="str">
        <f t="shared" si="329"/>
        <v/>
      </c>
      <c r="AF2121" t="str">
        <f t="shared" si="332"/>
        <v/>
      </c>
      <c r="AG2121" t="str">
        <f t="shared" si="337"/>
        <v/>
      </c>
      <c r="AH2121" t="str">
        <f t="shared" si="334"/>
        <v/>
      </c>
      <c r="AI2121">
        <v>0.14499999999999999</v>
      </c>
      <c r="AJ2121" t="str">
        <f t="shared" si="333"/>
        <v/>
      </c>
      <c r="AK2121" t="str">
        <f t="shared" si="335"/>
        <v/>
      </c>
      <c r="AL2121" t="str">
        <f t="shared" si="331"/>
        <v/>
      </c>
    </row>
    <row r="2122" spans="1:38" x14ac:dyDescent="0.2">
      <c r="A2122" t="s">
        <v>19247</v>
      </c>
      <c r="B2122" t="s">
        <v>8300</v>
      </c>
      <c r="C2122" t="s">
        <v>19248</v>
      </c>
      <c r="D2122" s="1">
        <v>38135</v>
      </c>
      <c r="E2122" s="1">
        <v>43456</v>
      </c>
      <c r="F2122" t="s">
        <v>19</v>
      </c>
      <c r="I2122">
        <v>100</v>
      </c>
      <c r="J2122">
        <v>0</v>
      </c>
      <c r="K2122">
        <v>0</v>
      </c>
      <c r="L2122">
        <v>1386</v>
      </c>
      <c r="M2122">
        <v>1386</v>
      </c>
      <c r="N2122" t="s">
        <v>20</v>
      </c>
      <c r="O2122" t="s">
        <v>21</v>
      </c>
      <c r="P2122" t="s">
        <v>28</v>
      </c>
      <c r="Q2122" t="s">
        <v>34233</v>
      </c>
      <c r="R2122" t="s">
        <v>34233</v>
      </c>
      <c r="S2122" t="s">
        <v>32628</v>
      </c>
      <c r="T2122" t="s">
        <v>34372</v>
      </c>
      <c r="U2122" t="s">
        <v>32634</v>
      </c>
      <c r="V2122" t="s">
        <v>32829</v>
      </c>
      <c r="X2122">
        <v>2</v>
      </c>
      <c r="Y2122" t="s">
        <v>32661</v>
      </c>
      <c r="AA2122">
        <v>8.5</v>
      </c>
      <c r="AB2122">
        <v>10</v>
      </c>
      <c r="AC2122">
        <v>1</v>
      </c>
      <c r="AD2122" t="str">
        <f t="shared" si="336"/>
        <v/>
      </c>
      <c r="AE2122" t="str">
        <f t="shared" si="329"/>
        <v/>
      </c>
      <c r="AF2122" t="str">
        <f t="shared" si="332"/>
        <v/>
      </c>
      <c r="AG2122">
        <f t="shared" si="337"/>
        <v>1</v>
      </c>
      <c r="AH2122">
        <f t="shared" si="334"/>
        <v>2.8</v>
      </c>
      <c r="AI2122">
        <v>0.14499999999999999</v>
      </c>
      <c r="AJ2122">
        <f t="shared" si="333"/>
        <v>0.40599999999999997</v>
      </c>
      <c r="AK2122" t="str">
        <f t="shared" si="335"/>
        <v/>
      </c>
      <c r="AL2122" t="str">
        <f t="shared" si="331"/>
        <v/>
      </c>
    </row>
    <row r="2123" spans="1:38" x14ac:dyDescent="0.2">
      <c r="A2123" t="s">
        <v>13783</v>
      </c>
      <c r="B2123" t="s">
        <v>8300</v>
      </c>
      <c r="C2123" t="s">
        <v>13784</v>
      </c>
      <c r="D2123" s="1">
        <v>37004</v>
      </c>
      <c r="E2123" s="1">
        <v>43456</v>
      </c>
      <c r="F2123" t="s">
        <v>19</v>
      </c>
      <c r="I2123">
        <v>100</v>
      </c>
      <c r="J2123">
        <v>0</v>
      </c>
      <c r="K2123">
        <v>0</v>
      </c>
      <c r="L2123">
        <v>1948</v>
      </c>
      <c r="M2123">
        <v>1948</v>
      </c>
      <c r="N2123" t="s">
        <v>20</v>
      </c>
      <c r="O2123" t="s">
        <v>13785</v>
      </c>
      <c r="P2123" t="s">
        <v>28</v>
      </c>
      <c r="Q2123" t="s">
        <v>34233</v>
      </c>
      <c r="R2123" t="s">
        <v>34233</v>
      </c>
      <c r="S2123" t="s">
        <v>32628</v>
      </c>
      <c r="T2123" t="s">
        <v>34356</v>
      </c>
      <c r="U2123" t="s">
        <v>32634</v>
      </c>
      <c r="V2123" t="s">
        <v>32846</v>
      </c>
      <c r="W2123">
        <v>389</v>
      </c>
      <c r="X2123">
        <v>2</v>
      </c>
      <c r="Y2123" t="s">
        <v>32661</v>
      </c>
      <c r="AA2123">
        <v>8.5</v>
      </c>
      <c r="AB2123">
        <v>20</v>
      </c>
      <c r="AC2123">
        <v>1</v>
      </c>
      <c r="AD2123" t="str">
        <f t="shared" si="336"/>
        <v/>
      </c>
      <c r="AE2123" t="str">
        <f t="shared" si="329"/>
        <v/>
      </c>
      <c r="AF2123" t="str">
        <f t="shared" si="332"/>
        <v/>
      </c>
      <c r="AG2123">
        <f t="shared" si="337"/>
        <v>1</v>
      </c>
      <c r="AH2123">
        <f t="shared" si="334"/>
        <v>2.8</v>
      </c>
      <c r="AI2123">
        <v>0.14499999999999999</v>
      </c>
      <c r="AJ2123">
        <f t="shared" si="333"/>
        <v>0.40599999999999997</v>
      </c>
      <c r="AK2123" t="str">
        <f t="shared" si="335"/>
        <v/>
      </c>
      <c r="AL2123" t="str">
        <f t="shared" si="331"/>
        <v/>
      </c>
    </row>
    <row r="2124" spans="1:38" x14ac:dyDescent="0.2">
      <c r="A2124" t="s">
        <v>13786</v>
      </c>
      <c r="B2124" t="s">
        <v>8300</v>
      </c>
      <c r="C2124" t="s">
        <v>13787</v>
      </c>
      <c r="D2124" s="1">
        <v>37004</v>
      </c>
      <c r="E2124" s="1">
        <v>43456</v>
      </c>
      <c r="F2124" t="s">
        <v>19</v>
      </c>
      <c r="I2124">
        <v>100</v>
      </c>
      <c r="J2124">
        <v>0</v>
      </c>
      <c r="K2124">
        <v>0</v>
      </c>
      <c r="L2124">
        <v>1890</v>
      </c>
      <c r="M2124">
        <v>1890</v>
      </c>
      <c r="N2124" t="s">
        <v>20</v>
      </c>
      <c r="O2124" t="s">
        <v>13788</v>
      </c>
      <c r="P2124" t="s">
        <v>28</v>
      </c>
      <c r="Q2124" t="s">
        <v>34233</v>
      </c>
      <c r="R2124" t="s">
        <v>34233</v>
      </c>
      <c r="S2124" t="s">
        <v>32628</v>
      </c>
      <c r="T2124" t="s">
        <v>34357</v>
      </c>
      <c r="U2124" t="s">
        <v>32634</v>
      </c>
      <c r="V2124" t="s">
        <v>32846</v>
      </c>
      <c r="W2124">
        <v>378</v>
      </c>
      <c r="X2124">
        <v>2</v>
      </c>
      <c r="Y2124" t="s">
        <v>32661</v>
      </c>
      <c r="AA2124">
        <v>8.5</v>
      </c>
      <c r="AB2124">
        <v>20</v>
      </c>
      <c r="AC2124">
        <v>1</v>
      </c>
      <c r="AD2124" t="str">
        <f t="shared" si="336"/>
        <v/>
      </c>
      <c r="AE2124" t="str">
        <f t="shared" si="329"/>
        <v/>
      </c>
      <c r="AF2124" t="str">
        <f t="shared" si="332"/>
        <v/>
      </c>
      <c r="AG2124">
        <f t="shared" si="337"/>
        <v>1</v>
      </c>
      <c r="AH2124">
        <f t="shared" si="334"/>
        <v>2.8</v>
      </c>
      <c r="AI2124">
        <v>0.14499999999999999</v>
      </c>
      <c r="AJ2124">
        <f t="shared" si="333"/>
        <v>0.40599999999999997</v>
      </c>
      <c r="AK2124" t="str">
        <f t="shared" si="335"/>
        <v/>
      </c>
      <c r="AL2124" t="str">
        <f t="shared" si="331"/>
        <v/>
      </c>
    </row>
    <row r="2125" spans="1:38" x14ac:dyDescent="0.2">
      <c r="A2125" t="s">
        <v>13789</v>
      </c>
      <c r="B2125" t="s">
        <v>8300</v>
      </c>
      <c r="C2125" t="s">
        <v>13790</v>
      </c>
      <c r="D2125" s="1">
        <v>37004</v>
      </c>
      <c r="E2125" s="1">
        <v>43456</v>
      </c>
      <c r="F2125" t="s">
        <v>19</v>
      </c>
      <c r="I2125">
        <v>100</v>
      </c>
      <c r="J2125">
        <v>0</v>
      </c>
      <c r="K2125">
        <v>0</v>
      </c>
      <c r="L2125">
        <v>1250</v>
      </c>
      <c r="M2125">
        <v>1250</v>
      </c>
      <c r="N2125" t="s">
        <v>20</v>
      </c>
      <c r="O2125" t="s">
        <v>13791</v>
      </c>
      <c r="P2125" t="s">
        <v>28</v>
      </c>
      <c r="Q2125" t="s">
        <v>34233</v>
      </c>
      <c r="R2125" t="s">
        <v>34233</v>
      </c>
      <c r="S2125" t="s">
        <v>32628</v>
      </c>
      <c r="T2125" t="s">
        <v>34349</v>
      </c>
      <c r="U2125" t="s">
        <v>32634</v>
      </c>
      <c r="V2125" t="s">
        <v>32846</v>
      </c>
      <c r="W2125">
        <v>250</v>
      </c>
      <c r="X2125">
        <v>2</v>
      </c>
      <c r="Y2125" t="s">
        <v>32661</v>
      </c>
      <c r="AA2125">
        <v>8.5</v>
      </c>
      <c r="AB2125">
        <v>20</v>
      </c>
      <c r="AC2125">
        <v>1</v>
      </c>
      <c r="AD2125" t="str">
        <f t="shared" si="336"/>
        <v/>
      </c>
      <c r="AE2125" t="str">
        <f t="shared" si="329"/>
        <v/>
      </c>
      <c r="AF2125" t="str">
        <f t="shared" si="332"/>
        <v/>
      </c>
      <c r="AG2125">
        <f t="shared" si="337"/>
        <v>1</v>
      </c>
      <c r="AH2125">
        <f t="shared" si="334"/>
        <v>2.8</v>
      </c>
      <c r="AI2125">
        <v>0.14499999999999999</v>
      </c>
      <c r="AJ2125">
        <f t="shared" si="333"/>
        <v>0.40599999999999997</v>
      </c>
      <c r="AK2125" t="str">
        <f t="shared" si="335"/>
        <v/>
      </c>
      <c r="AL2125" t="str">
        <f t="shared" si="331"/>
        <v/>
      </c>
    </row>
    <row r="2126" spans="1:38" x14ac:dyDescent="0.2">
      <c r="A2126" t="s">
        <v>13792</v>
      </c>
      <c r="B2126" t="s">
        <v>8300</v>
      </c>
      <c r="C2126" t="s">
        <v>13793</v>
      </c>
      <c r="D2126" s="1">
        <v>37004</v>
      </c>
      <c r="E2126" s="1">
        <v>43456</v>
      </c>
      <c r="F2126" t="s">
        <v>19</v>
      </c>
      <c r="I2126">
        <v>100</v>
      </c>
      <c r="J2126">
        <v>0</v>
      </c>
      <c r="K2126">
        <v>0</v>
      </c>
      <c r="L2126">
        <v>2226</v>
      </c>
      <c r="M2126">
        <v>2226</v>
      </c>
      <c r="N2126" t="s">
        <v>20</v>
      </c>
      <c r="O2126" t="s">
        <v>13794</v>
      </c>
      <c r="P2126" t="s">
        <v>28</v>
      </c>
      <c r="Q2126" t="s">
        <v>34233</v>
      </c>
      <c r="R2126" t="s">
        <v>34233</v>
      </c>
      <c r="S2126" t="s">
        <v>33797</v>
      </c>
      <c r="T2126" t="s">
        <v>34233</v>
      </c>
      <c r="U2126" t="s">
        <v>32634</v>
      </c>
      <c r="V2126" t="s">
        <v>32846</v>
      </c>
      <c r="W2126">
        <v>445</v>
      </c>
      <c r="X2126">
        <v>2</v>
      </c>
      <c r="Y2126" t="s">
        <v>32661</v>
      </c>
      <c r="AA2126">
        <v>8.5</v>
      </c>
      <c r="AB2126">
        <v>20</v>
      </c>
      <c r="AC2126">
        <v>1</v>
      </c>
      <c r="AD2126" t="str">
        <f t="shared" si="336"/>
        <v/>
      </c>
      <c r="AE2126" t="str">
        <f t="shared" si="329"/>
        <v/>
      </c>
      <c r="AF2126" t="str">
        <f t="shared" si="332"/>
        <v/>
      </c>
      <c r="AG2126">
        <f t="shared" si="337"/>
        <v>1</v>
      </c>
      <c r="AH2126">
        <f t="shared" si="334"/>
        <v>2.8</v>
      </c>
      <c r="AI2126">
        <v>0.14499999999999999</v>
      </c>
      <c r="AJ2126">
        <f t="shared" si="333"/>
        <v>0.40599999999999997</v>
      </c>
      <c r="AK2126" t="str">
        <f t="shared" si="335"/>
        <v/>
      </c>
      <c r="AL2126" t="str">
        <f t="shared" si="331"/>
        <v/>
      </c>
    </row>
    <row r="2127" spans="1:38" x14ac:dyDescent="0.2">
      <c r="A2127" t="s">
        <v>13795</v>
      </c>
      <c r="B2127" t="s">
        <v>8300</v>
      </c>
      <c r="C2127" t="s">
        <v>13796</v>
      </c>
      <c r="D2127" s="1">
        <v>37004</v>
      </c>
      <c r="E2127" s="1">
        <v>43456</v>
      </c>
      <c r="F2127" t="s">
        <v>19</v>
      </c>
      <c r="I2127">
        <v>100</v>
      </c>
      <c r="J2127">
        <v>0</v>
      </c>
      <c r="K2127">
        <v>0</v>
      </c>
      <c r="L2127">
        <v>1250</v>
      </c>
      <c r="M2127">
        <v>1250</v>
      </c>
      <c r="N2127" t="s">
        <v>20</v>
      </c>
      <c r="O2127" t="s">
        <v>13797</v>
      </c>
      <c r="P2127" t="s">
        <v>28</v>
      </c>
      <c r="Q2127" t="s">
        <v>34233</v>
      </c>
      <c r="R2127" t="s">
        <v>34233</v>
      </c>
      <c r="S2127" t="s">
        <v>32628</v>
      </c>
      <c r="T2127" t="s">
        <v>34349</v>
      </c>
      <c r="U2127" t="s">
        <v>32634</v>
      </c>
      <c r="V2127" t="s">
        <v>32846</v>
      </c>
      <c r="W2127">
        <v>250</v>
      </c>
      <c r="X2127">
        <v>2</v>
      </c>
      <c r="Y2127" t="s">
        <v>32661</v>
      </c>
      <c r="AA2127">
        <v>8.5</v>
      </c>
      <c r="AB2127">
        <v>20</v>
      </c>
      <c r="AC2127">
        <v>1</v>
      </c>
      <c r="AD2127" t="str">
        <f t="shared" si="336"/>
        <v/>
      </c>
      <c r="AE2127" t="str">
        <f t="shared" si="329"/>
        <v/>
      </c>
      <c r="AF2127" t="str">
        <f t="shared" si="332"/>
        <v/>
      </c>
      <c r="AG2127">
        <f t="shared" si="337"/>
        <v>1</v>
      </c>
      <c r="AH2127">
        <f t="shared" si="334"/>
        <v>2.8</v>
      </c>
      <c r="AI2127">
        <v>0.14499999999999999</v>
      </c>
      <c r="AJ2127">
        <f t="shared" si="333"/>
        <v>0.40599999999999997</v>
      </c>
      <c r="AK2127" t="str">
        <f t="shared" si="335"/>
        <v/>
      </c>
      <c r="AL2127" t="str">
        <f t="shared" si="331"/>
        <v/>
      </c>
    </row>
    <row r="2128" spans="1:38" x14ac:dyDescent="0.2">
      <c r="A2128" t="s">
        <v>13801</v>
      </c>
      <c r="B2128" t="s">
        <v>8300</v>
      </c>
      <c r="C2128" t="s">
        <v>13802</v>
      </c>
      <c r="D2128" s="1">
        <v>37004</v>
      </c>
      <c r="E2128" s="1">
        <v>43456</v>
      </c>
      <c r="F2128" t="s">
        <v>19</v>
      </c>
      <c r="I2128">
        <v>100</v>
      </c>
      <c r="J2128">
        <v>0</v>
      </c>
      <c r="K2128">
        <v>0</v>
      </c>
      <c r="L2128">
        <v>1500</v>
      </c>
      <c r="M2128">
        <v>1500</v>
      </c>
      <c r="N2128" t="s">
        <v>20</v>
      </c>
      <c r="O2128" t="s">
        <v>13803</v>
      </c>
      <c r="P2128" t="s">
        <v>28</v>
      </c>
      <c r="Q2128" t="s">
        <v>34233</v>
      </c>
      <c r="R2128" t="s">
        <v>34233</v>
      </c>
      <c r="S2128" t="s">
        <v>32628</v>
      </c>
      <c r="T2128" t="s">
        <v>34349</v>
      </c>
      <c r="U2128" t="s">
        <v>32634</v>
      </c>
      <c r="V2128" t="s">
        <v>32846</v>
      </c>
      <c r="W2128">
        <v>300</v>
      </c>
      <c r="X2128">
        <v>2</v>
      </c>
      <c r="Y2128" t="s">
        <v>32661</v>
      </c>
      <c r="AA2128">
        <v>8.5</v>
      </c>
      <c r="AB2128">
        <v>20</v>
      </c>
      <c r="AC2128">
        <v>1</v>
      </c>
      <c r="AD2128" t="str">
        <f t="shared" si="336"/>
        <v/>
      </c>
      <c r="AE2128" t="str">
        <f t="shared" si="329"/>
        <v/>
      </c>
      <c r="AF2128" t="str">
        <f t="shared" si="332"/>
        <v/>
      </c>
      <c r="AG2128">
        <f t="shared" si="337"/>
        <v>1</v>
      </c>
      <c r="AH2128">
        <f t="shared" si="334"/>
        <v>2.8</v>
      </c>
      <c r="AI2128">
        <v>0.14499999999999999</v>
      </c>
      <c r="AJ2128">
        <f t="shared" si="333"/>
        <v>0.40599999999999997</v>
      </c>
      <c r="AK2128" t="str">
        <f t="shared" si="335"/>
        <v/>
      </c>
      <c r="AL2128" t="str">
        <f t="shared" si="331"/>
        <v/>
      </c>
    </row>
    <row r="2129" spans="1:39" x14ac:dyDescent="0.2">
      <c r="A2129" t="s">
        <v>16369</v>
      </c>
      <c r="B2129" t="s">
        <v>8300</v>
      </c>
      <c r="C2129" t="s">
        <v>16370</v>
      </c>
      <c r="D2129" s="1">
        <v>37575</v>
      </c>
      <c r="E2129" s="1">
        <v>43456</v>
      </c>
      <c r="F2129" t="s">
        <v>19</v>
      </c>
      <c r="I2129">
        <v>100</v>
      </c>
      <c r="J2129">
        <v>0</v>
      </c>
      <c r="K2129">
        <v>0</v>
      </c>
      <c r="L2129">
        <v>1592</v>
      </c>
      <c r="M2129">
        <v>1592</v>
      </c>
      <c r="N2129" t="s">
        <v>20</v>
      </c>
      <c r="O2129" t="s">
        <v>16371</v>
      </c>
      <c r="P2129" t="s">
        <v>28</v>
      </c>
      <c r="Q2129" t="s">
        <v>34233</v>
      </c>
      <c r="R2129" t="s">
        <v>34233</v>
      </c>
      <c r="S2129" t="s">
        <v>32628</v>
      </c>
      <c r="T2129" t="s">
        <v>34356</v>
      </c>
      <c r="U2129" t="s">
        <v>32634</v>
      </c>
      <c r="V2129" t="s">
        <v>32829</v>
      </c>
      <c r="W2129">
        <v>320</v>
      </c>
      <c r="X2129">
        <v>2</v>
      </c>
      <c r="Y2129" t="s">
        <v>32654</v>
      </c>
      <c r="AA2129">
        <v>8.5</v>
      </c>
      <c r="AB2129">
        <v>20</v>
      </c>
      <c r="AC2129">
        <v>1</v>
      </c>
      <c r="AD2129" t="str">
        <f t="shared" si="336"/>
        <v/>
      </c>
      <c r="AE2129" t="str">
        <f t="shared" si="329"/>
        <v/>
      </c>
      <c r="AF2129" t="str">
        <f t="shared" si="332"/>
        <v/>
      </c>
      <c r="AG2129">
        <f t="shared" si="337"/>
        <v>1</v>
      </c>
      <c r="AH2129">
        <f t="shared" si="334"/>
        <v>2.8</v>
      </c>
      <c r="AI2129">
        <v>0.14499999999999999</v>
      </c>
      <c r="AJ2129">
        <f t="shared" si="333"/>
        <v>0.40599999999999997</v>
      </c>
      <c r="AK2129" t="str">
        <f t="shared" si="335"/>
        <v/>
      </c>
      <c r="AL2129" t="str">
        <f t="shared" si="331"/>
        <v/>
      </c>
    </row>
    <row r="2130" spans="1:39" x14ac:dyDescent="0.2">
      <c r="A2130" t="s">
        <v>14040</v>
      </c>
      <c r="B2130" t="s">
        <v>8300</v>
      </c>
      <c r="C2130" t="s">
        <v>14041</v>
      </c>
      <c r="D2130" s="1">
        <v>37285</v>
      </c>
      <c r="E2130" s="1">
        <v>43951</v>
      </c>
      <c r="F2130" t="s">
        <v>474</v>
      </c>
      <c r="I2130">
        <v>100</v>
      </c>
      <c r="J2130">
        <v>0</v>
      </c>
      <c r="K2130">
        <v>0</v>
      </c>
      <c r="L2130">
        <v>4507</v>
      </c>
      <c r="M2130">
        <v>4507</v>
      </c>
      <c r="N2130" t="s">
        <v>20</v>
      </c>
      <c r="O2130" t="s">
        <v>14042</v>
      </c>
      <c r="P2130" t="s">
        <v>28</v>
      </c>
      <c r="Q2130" t="s">
        <v>34233</v>
      </c>
      <c r="R2130" t="s">
        <v>34233</v>
      </c>
      <c r="S2130" t="s">
        <v>32627</v>
      </c>
      <c r="T2130" t="s">
        <v>34233</v>
      </c>
      <c r="U2130" t="s">
        <v>32847</v>
      </c>
      <c r="V2130" t="s">
        <v>32848</v>
      </c>
      <c r="AD2130" t="str">
        <f t="shared" si="336"/>
        <v/>
      </c>
      <c r="AE2130" t="str">
        <f t="shared" si="329"/>
        <v/>
      </c>
      <c r="AF2130" t="str">
        <f t="shared" si="332"/>
        <v/>
      </c>
      <c r="AG2130" t="str">
        <f t="shared" si="337"/>
        <v/>
      </c>
      <c r="AH2130" t="str">
        <f t="shared" si="334"/>
        <v/>
      </c>
      <c r="AI2130">
        <v>0.14499999999999999</v>
      </c>
      <c r="AJ2130" t="str">
        <f t="shared" si="333"/>
        <v/>
      </c>
      <c r="AK2130" t="str">
        <f t="shared" si="335"/>
        <v/>
      </c>
      <c r="AL2130" t="str">
        <f t="shared" si="331"/>
        <v/>
      </c>
    </row>
    <row r="2131" spans="1:39" x14ac:dyDescent="0.2">
      <c r="A2131" t="s">
        <v>16387</v>
      </c>
      <c r="B2131" t="s">
        <v>8300</v>
      </c>
      <c r="C2131" t="s">
        <v>16388</v>
      </c>
      <c r="D2131" s="1">
        <v>37575</v>
      </c>
      <c r="E2131" s="1">
        <v>43456</v>
      </c>
      <c r="F2131" t="s">
        <v>19</v>
      </c>
      <c r="I2131">
        <v>100</v>
      </c>
      <c r="J2131">
        <v>0</v>
      </c>
      <c r="K2131">
        <v>0</v>
      </c>
      <c r="L2131">
        <v>1602</v>
      </c>
      <c r="M2131">
        <v>1602</v>
      </c>
      <c r="N2131" t="s">
        <v>20</v>
      </c>
      <c r="O2131" t="s">
        <v>16389</v>
      </c>
      <c r="P2131" t="s">
        <v>28</v>
      </c>
      <c r="Q2131" t="s">
        <v>34233</v>
      </c>
      <c r="R2131" t="s">
        <v>34233</v>
      </c>
      <c r="S2131" t="s">
        <v>32628</v>
      </c>
      <c r="T2131" t="s">
        <v>34356</v>
      </c>
      <c r="U2131" t="s">
        <v>32634</v>
      </c>
      <c r="V2131" t="s">
        <v>32829</v>
      </c>
      <c r="W2131">
        <v>320</v>
      </c>
      <c r="X2131">
        <v>2</v>
      </c>
      <c r="Y2131" t="s">
        <v>32654</v>
      </c>
      <c r="AA2131">
        <v>8.5</v>
      </c>
      <c r="AB2131">
        <v>20</v>
      </c>
      <c r="AC2131">
        <v>1</v>
      </c>
      <c r="AD2131" t="str">
        <f t="shared" si="336"/>
        <v/>
      </c>
      <c r="AE2131" t="str">
        <f t="shared" si="329"/>
        <v/>
      </c>
      <c r="AF2131" t="str">
        <f t="shared" si="332"/>
        <v/>
      </c>
      <c r="AG2131">
        <f t="shared" si="337"/>
        <v>1</v>
      </c>
      <c r="AH2131">
        <f t="shared" si="334"/>
        <v>2.8</v>
      </c>
      <c r="AI2131">
        <v>0.14499999999999999</v>
      </c>
      <c r="AJ2131">
        <f t="shared" si="333"/>
        <v>0.40599999999999997</v>
      </c>
      <c r="AK2131" t="str">
        <f t="shared" si="335"/>
        <v/>
      </c>
      <c r="AL2131" t="str">
        <f t="shared" si="331"/>
        <v/>
      </c>
    </row>
    <row r="2132" spans="1:39" x14ac:dyDescent="0.2">
      <c r="A2132" t="s">
        <v>16102</v>
      </c>
      <c r="B2132" t="s">
        <v>8300</v>
      </c>
      <c r="C2132" t="s">
        <v>16103</v>
      </c>
      <c r="D2132" s="1">
        <v>37454</v>
      </c>
      <c r="E2132" s="1">
        <v>43456</v>
      </c>
      <c r="F2132" t="s">
        <v>19</v>
      </c>
      <c r="I2132">
        <v>100</v>
      </c>
      <c r="J2132">
        <v>0</v>
      </c>
      <c r="K2132">
        <v>0</v>
      </c>
      <c r="L2132">
        <v>1149</v>
      </c>
      <c r="M2132">
        <v>1149</v>
      </c>
      <c r="N2132" t="s">
        <v>20</v>
      </c>
      <c r="O2132" t="s">
        <v>16104</v>
      </c>
      <c r="P2132" t="s">
        <v>28</v>
      </c>
      <c r="Q2132" t="s">
        <v>34233</v>
      </c>
      <c r="R2132" t="s">
        <v>34233</v>
      </c>
      <c r="S2132" t="s">
        <v>32628</v>
      </c>
      <c r="T2132" t="s">
        <v>34349</v>
      </c>
      <c r="U2132" t="s">
        <v>32634</v>
      </c>
      <c r="V2132" t="s">
        <v>32838</v>
      </c>
      <c r="W2132">
        <v>300</v>
      </c>
      <c r="X2132">
        <v>2</v>
      </c>
      <c r="Y2132">
        <v>1</v>
      </c>
      <c r="AA2132">
        <v>8.5</v>
      </c>
      <c r="AC2132">
        <v>1</v>
      </c>
      <c r="AD2132" t="str">
        <f t="shared" si="336"/>
        <v/>
      </c>
      <c r="AE2132" t="str">
        <f t="shared" si="329"/>
        <v/>
      </c>
      <c r="AF2132" t="str">
        <f t="shared" si="332"/>
        <v/>
      </c>
      <c r="AG2132">
        <f t="shared" si="337"/>
        <v>1</v>
      </c>
      <c r="AH2132">
        <f t="shared" si="334"/>
        <v>2.8</v>
      </c>
      <c r="AI2132">
        <v>0.14499999999999999</v>
      </c>
      <c r="AJ2132">
        <f t="shared" si="333"/>
        <v>0.40599999999999997</v>
      </c>
      <c r="AK2132" t="str">
        <f t="shared" si="335"/>
        <v/>
      </c>
      <c r="AL2132" t="str">
        <f t="shared" si="331"/>
        <v/>
      </c>
    </row>
    <row r="2133" spans="1:39" x14ac:dyDescent="0.2">
      <c r="A2133" t="s">
        <v>16139</v>
      </c>
      <c r="B2133" t="s">
        <v>8300</v>
      </c>
      <c r="C2133" t="s">
        <v>16140</v>
      </c>
      <c r="D2133" s="1">
        <v>37454</v>
      </c>
      <c r="E2133" s="1">
        <v>43456</v>
      </c>
      <c r="F2133" t="s">
        <v>19</v>
      </c>
      <c r="I2133">
        <v>100</v>
      </c>
      <c r="J2133">
        <v>0</v>
      </c>
      <c r="K2133">
        <v>0</v>
      </c>
      <c r="L2133">
        <v>1023</v>
      </c>
      <c r="M2133">
        <v>1023</v>
      </c>
      <c r="N2133" t="s">
        <v>20</v>
      </c>
      <c r="O2133" t="s">
        <v>16141</v>
      </c>
      <c r="P2133" t="s">
        <v>28</v>
      </c>
      <c r="Q2133" t="s">
        <v>34233</v>
      </c>
      <c r="R2133" t="s">
        <v>34233</v>
      </c>
      <c r="S2133" t="s">
        <v>32628</v>
      </c>
      <c r="T2133" t="s">
        <v>34366</v>
      </c>
      <c r="U2133" t="s">
        <v>32634</v>
      </c>
      <c r="V2133" t="s">
        <v>32838</v>
      </c>
      <c r="W2133">
        <v>300</v>
      </c>
      <c r="X2133">
        <v>2</v>
      </c>
      <c r="Y2133">
        <v>1</v>
      </c>
      <c r="AA2133">
        <v>8.5</v>
      </c>
      <c r="AC2133">
        <v>1</v>
      </c>
      <c r="AD2133" t="str">
        <f t="shared" si="336"/>
        <v/>
      </c>
      <c r="AE2133" t="str">
        <f t="shared" si="329"/>
        <v/>
      </c>
      <c r="AF2133" t="str">
        <f t="shared" si="332"/>
        <v/>
      </c>
      <c r="AG2133">
        <f t="shared" si="337"/>
        <v>1</v>
      </c>
      <c r="AH2133">
        <f t="shared" si="334"/>
        <v>2.8</v>
      </c>
      <c r="AI2133">
        <v>0.14499999999999999</v>
      </c>
      <c r="AJ2133">
        <f t="shared" si="333"/>
        <v>0.40599999999999997</v>
      </c>
      <c r="AK2133" t="str">
        <f t="shared" si="335"/>
        <v/>
      </c>
      <c r="AL2133" t="str">
        <f t="shared" si="331"/>
        <v/>
      </c>
    </row>
    <row r="2134" spans="1:39" x14ac:dyDescent="0.2">
      <c r="A2134" t="s">
        <v>16142</v>
      </c>
      <c r="B2134" t="s">
        <v>8300</v>
      </c>
      <c r="C2134" t="s">
        <v>16143</v>
      </c>
      <c r="D2134" s="1">
        <v>37454</v>
      </c>
      <c r="E2134" s="1">
        <v>43456</v>
      </c>
      <c r="F2134" t="s">
        <v>39</v>
      </c>
      <c r="G2134" t="s">
        <v>19</v>
      </c>
      <c r="I2134">
        <v>60</v>
      </c>
      <c r="J2134">
        <v>40</v>
      </c>
      <c r="K2134">
        <v>0</v>
      </c>
      <c r="L2134">
        <v>1172</v>
      </c>
      <c r="M2134">
        <v>1172</v>
      </c>
      <c r="N2134" t="s">
        <v>20</v>
      </c>
      <c r="O2134" t="s">
        <v>16144</v>
      </c>
      <c r="P2134" t="s">
        <v>28</v>
      </c>
      <c r="Q2134" t="s">
        <v>34233</v>
      </c>
      <c r="R2134" t="s">
        <v>34233</v>
      </c>
      <c r="S2134" t="s">
        <v>32628</v>
      </c>
      <c r="T2134" t="s">
        <v>34357</v>
      </c>
      <c r="U2134" t="s">
        <v>32634</v>
      </c>
      <c r="V2134" t="s">
        <v>32838</v>
      </c>
      <c r="W2134">
        <v>300</v>
      </c>
      <c r="X2134">
        <v>2</v>
      </c>
      <c r="Y2134">
        <v>1</v>
      </c>
      <c r="AA2134">
        <v>8.5</v>
      </c>
      <c r="AC2134">
        <v>1</v>
      </c>
      <c r="AD2134" t="str">
        <f t="shared" si="336"/>
        <v/>
      </c>
      <c r="AE2134" t="str">
        <f t="shared" si="329"/>
        <v/>
      </c>
      <c r="AF2134" t="str">
        <f t="shared" si="332"/>
        <v/>
      </c>
      <c r="AG2134">
        <f t="shared" si="337"/>
        <v>1</v>
      </c>
      <c r="AH2134">
        <f t="shared" si="334"/>
        <v>2.8</v>
      </c>
      <c r="AI2134">
        <v>0.14499999999999999</v>
      </c>
      <c r="AJ2134">
        <f t="shared" si="333"/>
        <v>0.40599999999999997</v>
      </c>
      <c r="AK2134" t="str">
        <f t="shared" si="335"/>
        <v/>
      </c>
      <c r="AL2134" t="str">
        <f t="shared" si="331"/>
        <v/>
      </c>
    </row>
    <row r="2135" spans="1:39" x14ac:dyDescent="0.2">
      <c r="A2135" t="s">
        <v>16145</v>
      </c>
      <c r="B2135" t="s">
        <v>8300</v>
      </c>
      <c r="C2135" t="s">
        <v>16146</v>
      </c>
      <c r="D2135" s="1">
        <v>37454</v>
      </c>
      <c r="E2135" s="1">
        <v>43456</v>
      </c>
      <c r="F2135" t="s">
        <v>39</v>
      </c>
      <c r="G2135" t="s">
        <v>19</v>
      </c>
      <c r="I2135">
        <v>60</v>
      </c>
      <c r="J2135">
        <v>40</v>
      </c>
      <c r="K2135">
        <v>0</v>
      </c>
      <c r="L2135">
        <v>1303</v>
      </c>
      <c r="M2135">
        <v>1303</v>
      </c>
      <c r="N2135" t="s">
        <v>20</v>
      </c>
      <c r="O2135" t="s">
        <v>16147</v>
      </c>
      <c r="P2135" t="s">
        <v>28</v>
      </c>
      <c r="Q2135" t="s">
        <v>34233</v>
      </c>
      <c r="R2135" t="s">
        <v>34233</v>
      </c>
      <c r="S2135" t="s">
        <v>32628</v>
      </c>
      <c r="T2135" t="s">
        <v>34354</v>
      </c>
      <c r="U2135" t="s">
        <v>32634</v>
      </c>
      <c r="V2135" t="s">
        <v>32838</v>
      </c>
      <c r="W2135">
        <v>300</v>
      </c>
      <c r="X2135">
        <v>2</v>
      </c>
      <c r="Y2135">
        <v>1</v>
      </c>
      <c r="AA2135">
        <v>8.5</v>
      </c>
      <c r="AC2135">
        <v>1</v>
      </c>
      <c r="AD2135" t="str">
        <f t="shared" si="336"/>
        <v/>
      </c>
      <c r="AE2135" t="str">
        <f t="shared" si="329"/>
        <v/>
      </c>
      <c r="AF2135" t="str">
        <f t="shared" si="332"/>
        <v/>
      </c>
      <c r="AG2135">
        <f t="shared" si="337"/>
        <v>1</v>
      </c>
      <c r="AH2135">
        <f t="shared" si="334"/>
        <v>2.8</v>
      </c>
      <c r="AI2135">
        <v>0.14499999999999999</v>
      </c>
      <c r="AJ2135">
        <f t="shared" si="333"/>
        <v>0.40599999999999997</v>
      </c>
      <c r="AK2135" t="str">
        <f t="shared" si="335"/>
        <v/>
      </c>
      <c r="AL2135" t="str">
        <f t="shared" si="331"/>
        <v/>
      </c>
    </row>
    <row r="2136" spans="1:39" x14ac:dyDescent="0.2">
      <c r="A2136" t="s">
        <v>16148</v>
      </c>
      <c r="B2136" t="s">
        <v>8300</v>
      </c>
      <c r="C2136" t="s">
        <v>16149</v>
      </c>
      <c r="D2136" s="1">
        <v>37454</v>
      </c>
      <c r="E2136" s="1">
        <v>43456</v>
      </c>
      <c r="F2136" t="s">
        <v>39</v>
      </c>
      <c r="G2136" t="s">
        <v>19</v>
      </c>
      <c r="I2136">
        <v>60</v>
      </c>
      <c r="J2136">
        <v>40</v>
      </c>
      <c r="K2136">
        <v>0</v>
      </c>
      <c r="L2136">
        <v>1715</v>
      </c>
      <c r="M2136">
        <v>1715</v>
      </c>
      <c r="N2136" t="s">
        <v>20</v>
      </c>
      <c r="O2136" t="s">
        <v>16150</v>
      </c>
      <c r="P2136" t="s">
        <v>28</v>
      </c>
      <c r="Q2136" t="s">
        <v>34233</v>
      </c>
      <c r="R2136" t="s">
        <v>34233</v>
      </c>
      <c r="S2136" t="s">
        <v>32628</v>
      </c>
      <c r="T2136" t="s">
        <v>34354</v>
      </c>
      <c r="U2136" t="s">
        <v>32634</v>
      </c>
      <c r="V2136" t="s">
        <v>32838</v>
      </c>
      <c r="W2136">
        <v>300</v>
      </c>
      <c r="X2136">
        <v>2</v>
      </c>
      <c r="Y2136">
        <v>1</v>
      </c>
      <c r="AA2136">
        <v>8.5</v>
      </c>
      <c r="AC2136">
        <v>1</v>
      </c>
      <c r="AD2136" t="str">
        <f t="shared" si="336"/>
        <v/>
      </c>
      <c r="AE2136" t="str">
        <f t="shared" si="329"/>
        <v/>
      </c>
      <c r="AF2136" t="str">
        <f t="shared" si="332"/>
        <v/>
      </c>
      <c r="AG2136">
        <f t="shared" si="337"/>
        <v>1</v>
      </c>
      <c r="AH2136">
        <f t="shared" si="334"/>
        <v>2.8</v>
      </c>
      <c r="AI2136">
        <v>0.14499999999999999</v>
      </c>
      <c r="AJ2136">
        <f t="shared" si="333"/>
        <v>0.40599999999999997</v>
      </c>
      <c r="AK2136" t="str">
        <f t="shared" si="335"/>
        <v/>
      </c>
      <c r="AL2136" t="str">
        <f t="shared" si="331"/>
        <v/>
      </c>
    </row>
    <row r="2137" spans="1:39" x14ac:dyDescent="0.2">
      <c r="A2137" t="s">
        <v>16151</v>
      </c>
      <c r="B2137" t="s">
        <v>8300</v>
      </c>
      <c r="C2137" t="s">
        <v>16152</v>
      </c>
      <c r="D2137" s="1">
        <v>37454</v>
      </c>
      <c r="E2137" s="1">
        <v>43456</v>
      </c>
      <c r="F2137" s="9" t="s">
        <v>19</v>
      </c>
      <c r="I2137">
        <v>100</v>
      </c>
      <c r="J2137">
        <v>0</v>
      </c>
      <c r="K2137">
        <v>0</v>
      </c>
      <c r="L2137">
        <v>1081</v>
      </c>
      <c r="M2137">
        <v>1081</v>
      </c>
      <c r="N2137" t="s">
        <v>20</v>
      </c>
      <c r="O2137" t="s">
        <v>16153</v>
      </c>
      <c r="P2137" t="s">
        <v>28</v>
      </c>
      <c r="Q2137" t="s">
        <v>34233</v>
      </c>
      <c r="R2137" t="s">
        <v>34233</v>
      </c>
      <c r="S2137" t="s">
        <v>32628</v>
      </c>
      <c r="T2137" t="s">
        <v>34354</v>
      </c>
      <c r="U2137" t="s">
        <v>32634</v>
      </c>
      <c r="V2137" t="s">
        <v>32838</v>
      </c>
      <c r="W2137">
        <v>300</v>
      </c>
      <c r="X2137">
        <v>2</v>
      </c>
      <c r="Y2137">
        <v>1</v>
      </c>
      <c r="AA2137">
        <v>8.5</v>
      </c>
      <c r="AC2137">
        <v>1</v>
      </c>
      <c r="AD2137" t="str">
        <f t="shared" si="336"/>
        <v/>
      </c>
      <c r="AE2137" t="str">
        <f t="shared" si="329"/>
        <v/>
      </c>
      <c r="AF2137" t="str">
        <f t="shared" si="332"/>
        <v/>
      </c>
      <c r="AG2137">
        <f t="shared" si="337"/>
        <v>1</v>
      </c>
      <c r="AH2137">
        <f t="shared" si="334"/>
        <v>2.8</v>
      </c>
      <c r="AI2137">
        <v>0.14499999999999999</v>
      </c>
      <c r="AJ2137">
        <f t="shared" si="333"/>
        <v>0.40599999999999997</v>
      </c>
      <c r="AK2137" t="str">
        <f t="shared" si="335"/>
        <v/>
      </c>
      <c r="AL2137" t="str">
        <f t="shared" si="331"/>
        <v/>
      </c>
      <c r="AM2137" t="s">
        <v>33935</v>
      </c>
    </row>
    <row r="2138" spans="1:39" x14ac:dyDescent="0.2">
      <c r="A2138" t="s">
        <v>16917</v>
      </c>
      <c r="B2138" t="s">
        <v>8300</v>
      </c>
      <c r="C2138" t="s">
        <v>16918</v>
      </c>
      <c r="D2138" s="1">
        <v>37631</v>
      </c>
      <c r="E2138" s="1">
        <v>43456</v>
      </c>
      <c r="F2138" t="s">
        <v>19</v>
      </c>
      <c r="I2138">
        <v>100</v>
      </c>
      <c r="J2138">
        <v>0</v>
      </c>
      <c r="K2138">
        <v>0</v>
      </c>
      <c r="L2138">
        <v>1307</v>
      </c>
      <c r="M2138">
        <v>1307</v>
      </c>
      <c r="N2138" t="s">
        <v>20</v>
      </c>
      <c r="O2138" t="s">
        <v>16919</v>
      </c>
      <c r="P2138" t="s">
        <v>28</v>
      </c>
      <c r="Q2138" t="s">
        <v>34233</v>
      </c>
      <c r="R2138" t="s">
        <v>34233</v>
      </c>
      <c r="S2138" t="s">
        <v>33797</v>
      </c>
      <c r="T2138" t="s">
        <v>34349</v>
      </c>
      <c r="U2138" t="s">
        <v>32634</v>
      </c>
      <c r="V2138" t="s">
        <v>32848</v>
      </c>
      <c r="X2138">
        <v>2</v>
      </c>
      <c r="Y2138" t="s">
        <v>32661</v>
      </c>
      <c r="AA2138">
        <v>8.5</v>
      </c>
      <c r="AB2138">
        <v>10</v>
      </c>
      <c r="AC2138">
        <v>1</v>
      </c>
      <c r="AD2138" t="str">
        <f t="shared" si="336"/>
        <v/>
      </c>
      <c r="AE2138" t="str">
        <f t="shared" ref="AE2138:AE2201" si="338">IF((S2138="tühi")*(AC2138&lt;&gt;""),AC2138,"")</f>
        <v/>
      </c>
      <c r="AF2138" t="str">
        <f t="shared" si="332"/>
        <v/>
      </c>
      <c r="AG2138">
        <f t="shared" si="337"/>
        <v>1</v>
      </c>
      <c r="AH2138">
        <f t="shared" si="334"/>
        <v>2.8</v>
      </c>
      <c r="AI2138">
        <v>0.14499999999999999</v>
      </c>
      <c r="AJ2138">
        <f t="shared" si="333"/>
        <v>0.40599999999999997</v>
      </c>
      <c r="AK2138" t="str">
        <f t="shared" si="335"/>
        <v/>
      </c>
      <c r="AL2138" t="str">
        <f t="shared" si="331"/>
        <v/>
      </c>
    </row>
    <row r="2139" spans="1:39" x14ac:dyDescent="0.2">
      <c r="A2139" t="s">
        <v>16920</v>
      </c>
      <c r="B2139" t="s">
        <v>8300</v>
      </c>
      <c r="C2139" t="s">
        <v>16921</v>
      </c>
      <c r="D2139" s="1">
        <v>37631</v>
      </c>
      <c r="E2139" s="1">
        <v>43456</v>
      </c>
      <c r="F2139" t="s">
        <v>19</v>
      </c>
      <c r="I2139">
        <v>100</v>
      </c>
      <c r="J2139">
        <v>0</v>
      </c>
      <c r="K2139">
        <v>0</v>
      </c>
      <c r="L2139">
        <v>1181</v>
      </c>
      <c r="M2139">
        <v>1181</v>
      </c>
      <c r="N2139" t="s">
        <v>20</v>
      </c>
      <c r="O2139" t="s">
        <v>16922</v>
      </c>
      <c r="P2139" t="s">
        <v>28</v>
      </c>
      <c r="Q2139" t="s">
        <v>34233</v>
      </c>
      <c r="R2139" t="s">
        <v>34233</v>
      </c>
      <c r="S2139" t="s">
        <v>32628</v>
      </c>
      <c r="T2139" t="s">
        <v>34349</v>
      </c>
      <c r="U2139" t="s">
        <v>32634</v>
      </c>
      <c r="V2139" t="s">
        <v>32848</v>
      </c>
      <c r="X2139">
        <v>2</v>
      </c>
      <c r="Y2139" t="s">
        <v>32661</v>
      </c>
      <c r="AA2139">
        <v>8.5</v>
      </c>
      <c r="AB2139">
        <v>10</v>
      </c>
      <c r="AC2139">
        <v>1</v>
      </c>
      <c r="AD2139" t="str">
        <f t="shared" si="336"/>
        <v/>
      </c>
      <c r="AE2139" t="str">
        <f t="shared" si="338"/>
        <v/>
      </c>
      <c r="AF2139" t="str">
        <f t="shared" si="332"/>
        <v/>
      </c>
      <c r="AG2139">
        <f t="shared" ref="AG2139:AG2170" si="339">IF((S2139&lt;&gt;"tühi")*(AC2139&lt;&gt;""),AC2139,"")</f>
        <v>1</v>
      </c>
      <c r="AH2139">
        <f t="shared" si="334"/>
        <v>2.8</v>
      </c>
      <c r="AI2139">
        <v>0.14499999999999999</v>
      </c>
      <c r="AJ2139">
        <f t="shared" si="333"/>
        <v>0.40599999999999997</v>
      </c>
      <c r="AK2139" t="str">
        <f t="shared" si="335"/>
        <v/>
      </c>
      <c r="AL2139" t="str">
        <f t="shared" si="331"/>
        <v/>
      </c>
    </row>
    <row r="2140" spans="1:39" x14ac:dyDescent="0.2">
      <c r="A2140" t="s">
        <v>14043</v>
      </c>
      <c r="B2140" t="s">
        <v>8300</v>
      </c>
      <c r="C2140" t="s">
        <v>14044</v>
      </c>
      <c r="D2140" s="1">
        <v>37285</v>
      </c>
      <c r="E2140" s="1">
        <v>43456</v>
      </c>
      <c r="F2140" t="s">
        <v>19</v>
      </c>
      <c r="I2140">
        <v>100</v>
      </c>
      <c r="J2140">
        <v>0</v>
      </c>
      <c r="K2140">
        <v>0</v>
      </c>
      <c r="L2140">
        <v>2150</v>
      </c>
      <c r="M2140">
        <v>2150</v>
      </c>
      <c r="N2140" t="s">
        <v>20</v>
      </c>
      <c r="O2140" t="s">
        <v>14045</v>
      </c>
      <c r="P2140" t="s">
        <v>28</v>
      </c>
      <c r="Q2140" t="s">
        <v>34233</v>
      </c>
      <c r="R2140" t="s">
        <v>34233</v>
      </c>
      <c r="S2140" t="s">
        <v>33798</v>
      </c>
      <c r="T2140" t="s">
        <v>32634</v>
      </c>
      <c r="U2140" t="s">
        <v>32634</v>
      </c>
      <c r="V2140" t="s">
        <v>32829</v>
      </c>
      <c r="W2140">
        <v>215</v>
      </c>
      <c r="X2140">
        <v>2</v>
      </c>
      <c r="Y2140" t="s">
        <v>32661</v>
      </c>
      <c r="AA2140">
        <v>8.5</v>
      </c>
      <c r="AB2140">
        <v>10</v>
      </c>
      <c r="AC2140">
        <v>1</v>
      </c>
      <c r="AD2140" t="str">
        <f t="shared" si="336"/>
        <v/>
      </c>
      <c r="AE2140" t="str">
        <f t="shared" si="338"/>
        <v/>
      </c>
      <c r="AF2140" t="str">
        <f t="shared" si="332"/>
        <v/>
      </c>
      <c r="AG2140">
        <f t="shared" si="339"/>
        <v>1</v>
      </c>
      <c r="AH2140">
        <f t="shared" si="334"/>
        <v>2.8</v>
      </c>
      <c r="AI2140">
        <v>0.14499999999999999</v>
      </c>
      <c r="AJ2140">
        <f t="shared" si="333"/>
        <v>0.40599999999999997</v>
      </c>
      <c r="AK2140" t="str">
        <f t="shared" si="335"/>
        <v/>
      </c>
      <c r="AL2140" t="str">
        <f t="shared" si="331"/>
        <v/>
      </c>
    </row>
    <row r="2141" spans="1:39" x14ac:dyDescent="0.2">
      <c r="A2141" t="s">
        <v>13759</v>
      </c>
      <c r="B2141" t="s">
        <v>8300</v>
      </c>
      <c r="C2141" t="s">
        <v>13760</v>
      </c>
      <c r="D2141" s="1">
        <v>37004</v>
      </c>
      <c r="E2141" s="1">
        <v>43456</v>
      </c>
      <c r="F2141" t="s">
        <v>19</v>
      </c>
      <c r="I2141">
        <v>100</v>
      </c>
      <c r="J2141">
        <v>0</v>
      </c>
      <c r="K2141">
        <v>0</v>
      </c>
      <c r="L2141">
        <v>1975</v>
      </c>
      <c r="M2141">
        <v>1975</v>
      </c>
      <c r="N2141" t="s">
        <v>20</v>
      </c>
      <c r="O2141" t="s">
        <v>13761</v>
      </c>
      <c r="P2141" t="s">
        <v>28</v>
      </c>
      <c r="Q2141" t="s">
        <v>34233</v>
      </c>
      <c r="R2141" t="s">
        <v>34233</v>
      </c>
      <c r="S2141" t="s">
        <v>32628</v>
      </c>
      <c r="T2141" t="s">
        <v>34349</v>
      </c>
      <c r="U2141" t="s">
        <v>32634</v>
      </c>
      <c r="V2141" t="s">
        <v>32846</v>
      </c>
      <c r="W2141">
        <v>395</v>
      </c>
      <c r="X2141">
        <v>2</v>
      </c>
      <c r="Y2141" t="s">
        <v>32661</v>
      </c>
      <c r="AA2141">
        <v>8.5</v>
      </c>
      <c r="AB2141">
        <v>20</v>
      </c>
      <c r="AC2141">
        <v>1</v>
      </c>
      <c r="AD2141" t="str">
        <f t="shared" si="336"/>
        <v/>
      </c>
      <c r="AE2141" t="str">
        <f t="shared" si="338"/>
        <v/>
      </c>
      <c r="AF2141" t="str">
        <f t="shared" si="332"/>
        <v/>
      </c>
      <c r="AG2141">
        <f t="shared" si="339"/>
        <v>1</v>
      </c>
      <c r="AH2141">
        <f t="shared" si="334"/>
        <v>2.8</v>
      </c>
      <c r="AI2141">
        <v>0.14499999999999999</v>
      </c>
      <c r="AJ2141">
        <f t="shared" si="333"/>
        <v>0.40599999999999997</v>
      </c>
      <c r="AK2141" t="str">
        <f t="shared" si="335"/>
        <v/>
      </c>
      <c r="AL2141" t="str">
        <f t="shared" si="331"/>
        <v/>
      </c>
    </row>
    <row r="2142" spans="1:39" x14ac:dyDescent="0.2">
      <c r="A2142" t="s">
        <v>16363</v>
      </c>
      <c r="B2142" t="s">
        <v>8300</v>
      </c>
      <c r="C2142" t="s">
        <v>16364</v>
      </c>
      <c r="D2142" s="1">
        <v>37574</v>
      </c>
      <c r="E2142" s="1">
        <v>43456</v>
      </c>
      <c r="F2142" t="s">
        <v>19</v>
      </c>
      <c r="I2142">
        <v>100</v>
      </c>
      <c r="J2142">
        <v>0</v>
      </c>
      <c r="K2142">
        <v>0</v>
      </c>
      <c r="L2142">
        <v>1686</v>
      </c>
      <c r="M2142">
        <v>1686</v>
      </c>
      <c r="N2142" t="s">
        <v>20</v>
      </c>
      <c r="O2142" t="s">
        <v>16365</v>
      </c>
      <c r="P2142" t="s">
        <v>28</v>
      </c>
      <c r="Q2142" t="s">
        <v>34233</v>
      </c>
      <c r="R2142" t="s">
        <v>34233</v>
      </c>
      <c r="S2142" t="s">
        <v>32628</v>
      </c>
      <c r="T2142" t="s">
        <v>32634</v>
      </c>
      <c r="U2142" t="s">
        <v>32634</v>
      </c>
      <c r="V2142" t="s">
        <v>32829</v>
      </c>
      <c r="W2142">
        <v>330</v>
      </c>
      <c r="X2142">
        <v>2</v>
      </c>
      <c r="Y2142" t="s">
        <v>32654</v>
      </c>
      <c r="AA2142">
        <v>8.5</v>
      </c>
      <c r="AB2142">
        <v>20</v>
      </c>
      <c r="AC2142">
        <v>1</v>
      </c>
      <c r="AD2142" t="str">
        <f t="shared" si="336"/>
        <v/>
      </c>
      <c r="AE2142" t="str">
        <f t="shared" si="338"/>
        <v/>
      </c>
      <c r="AF2142" t="str">
        <f t="shared" si="332"/>
        <v/>
      </c>
      <c r="AG2142">
        <f t="shared" si="339"/>
        <v>1</v>
      </c>
      <c r="AH2142">
        <f t="shared" si="334"/>
        <v>2.8</v>
      </c>
      <c r="AI2142">
        <v>0.14499999999999999</v>
      </c>
      <c r="AJ2142">
        <f t="shared" si="333"/>
        <v>0.40599999999999997</v>
      </c>
      <c r="AK2142" t="str">
        <f t="shared" si="335"/>
        <v/>
      </c>
      <c r="AL2142" t="str">
        <f t="shared" si="331"/>
        <v/>
      </c>
    </row>
    <row r="2143" spans="1:39" x14ac:dyDescent="0.2">
      <c r="A2143" t="s">
        <v>13765</v>
      </c>
      <c r="B2143" t="s">
        <v>8300</v>
      </c>
      <c r="C2143" t="s">
        <v>13766</v>
      </c>
      <c r="D2143" s="1">
        <v>37004</v>
      </c>
      <c r="E2143" s="1">
        <v>43456</v>
      </c>
      <c r="F2143" t="s">
        <v>474</v>
      </c>
      <c r="I2143">
        <v>100</v>
      </c>
      <c r="J2143">
        <v>0</v>
      </c>
      <c r="K2143">
        <v>0</v>
      </c>
      <c r="L2143">
        <v>30</v>
      </c>
      <c r="M2143">
        <v>30</v>
      </c>
      <c r="N2143" t="s">
        <v>20</v>
      </c>
      <c r="O2143" t="s">
        <v>13767</v>
      </c>
      <c r="P2143" t="s">
        <v>44</v>
      </c>
      <c r="Q2143" t="s">
        <v>34233</v>
      </c>
      <c r="R2143" t="s">
        <v>34233</v>
      </c>
      <c r="S2143" t="s">
        <v>33942</v>
      </c>
      <c r="T2143" t="s">
        <v>34233</v>
      </c>
      <c r="U2143" t="s">
        <v>32641</v>
      </c>
      <c r="V2143" t="s">
        <v>32829</v>
      </c>
      <c r="AD2143" t="str">
        <f t="shared" si="336"/>
        <v/>
      </c>
      <c r="AE2143" t="str">
        <f t="shared" si="338"/>
        <v/>
      </c>
      <c r="AF2143" t="str">
        <f t="shared" si="332"/>
        <v/>
      </c>
      <c r="AG2143" t="str">
        <f t="shared" si="339"/>
        <v/>
      </c>
      <c r="AH2143" t="str">
        <f t="shared" si="334"/>
        <v/>
      </c>
      <c r="AI2143">
        <v>0.14499999999999999</v>
      </c>
      <c r="AJ2143" t="str">
        <f t="shared" si="333"/>
        <v/>
      </c>
      <c r="AK2143" t="str">
        <f t="shared" si="335"/>
        <v/>
      </c>
      <c r="AL2143" t="str">
        <f t="shared" ref="AL2143:AL2206" si="340">IF(COUNTBLANK(AK2143),"",AK2143*AI2143)</f>
        <v/>
      </c>
    </row>
    <row r="2144" spans="1:39" x14ac:dyDescent="0.2">
      <c r="A2144" t="s">
        <v>16783</v>
      </c>
      <c r="B2144" t="s">
        <v>8300</v>
      </c>
      <c r="C2144" t="s">
        <v>16784</v>
      </c>
      <c r="D2144" s="1">
        <v>37582</v>
      </c>
      <c r="E2144" s="1">
        <v>43456</v>
      </c>
      <c r="F2144" t="s">
        <v>474</v>
      </c>
      <c r="I2144">
        <v>100</v>
      </c>
      <c r="J2144">
        <v>0</v>
      </c>
      <c r="K2144">
        <v>0</v>
      </c>
      <c r="L2144">
        <v>45</v>
      </c>
      <c r="M2144">
        <v>45</v>
      </c>
      <c r="N2144" t="s">
        <v>20</v>
      </c>
      <c r="O2144" t="s">
        <v>16785</v>
      </c>
      <c r="P2144" t="s">
        <v>28</v>
      </c>
      <c r="Q2144" t="s">
        <v>34233</v>
      </c>
      <c r="R2144" t="s">
        <v>34233</v>
      </c>
      <c r="S2144" t="s">
        <v>32627</v>
      </c>
      <c r="T2144" t="s">
        <v>34233</v>
      </c>
      <c r="U2144" t="s">
        <v>32641</v>
      </c>
      <c r="V2144" t="s">
        <v>32829</v>
      </c>
      <c r="AD2144" t="str">
        <f t="shared" si="336"/>
        <v/>
      </c>
      <c r="AE2144" t="str">
        <f t="shared" si="338"/>
        <v/>
      </c>
      <c r="AF2144" t="str">
        <f t="shared" si="332"/>
        <v/>
      </c>
      <c r="AG2144" t="str">
        <f t="shared" si="339"/>
        <v/>
      </c>
      <c r="AH2144" t="str">
        <f t="shared" si="334"/>
        <v/>
      </c>
      <c r="AI2144">
        <v>0.14499999999999999</v>
      </c>
      <c r="AJ2144" t="str">
        <f t="shared" si="333"/>
        <v/>
      </c>
      <c r="AK2144" t="str">
        <f t="shared" si="335"/>
        <v/>
      </c>
      <c r="AL2144" t="str">
        <f t="shared" si="340"/>
        <v/>
      </c>
    </row>
    <row r="2145" spans="1:39" x14ac:dyDescent="0.2">
      <c r="A2145" t="s">
        <v>17090</v>
      </c>
      <c r="B2145" t="s">
        <v>8300</v>
      </c>
      <c r="C2145" t="s">
        <v>17091</v>
      </c>
      <c r="D2145" s="1">
        <v>37645</v>
      </c>
      <c r="E2145" s="1">
        <v>44379</v>
      </c>
      <c r="F2145" t="s">
        <v>19</v>
      </c>
      <c r="I2145">
        <v>100</v>
      </c>
      <c r="J2145">
        <v>0</v>
      </c>
      <c r="K2145">
        <v>0</v>
      </c>
      <c r="L2145">
        <v>1986</v>
      </c>
      <c r="M2145">
        <v>1986</v>
      </c>
      <c r="N2145" t="s">
        <v>20</v>
      </c>
      <c r="O2145" t="s">
        <v>17092</v>
      </c>
      <c r="P2145" t="s">
        <v>28</v>
      </c>
      <c r="Q2145" t="s">
        <v>34233</v>
      </c>
      <c r="R2145" t="s">
        <v>34233</v>
      </c>
      <c r="S2145" t="s">
        <v>32628</v>
      </c>
      <c r="T2145" t="s">
        <v>34349</v>
      </c>
      <c r="U2145" t="s">
        <v>32634</v>
      </c>
      <c r="V2145" t="s">
        <v>32829</v>
      </c>
      <c r="W2145">
        <v>395</v>
      </c>
      <c r="X2145">
        <v>2</v>
      </c>
      <c r="Y2145" t="s">
        <v>32654</v>
      </c>
      <c r="AA2145">
        <v>8.5</v>
      </c>
      <c r="AB2145">
        <v>20</v>
      </c>
      <c r="AC2145">
        <v>1</v>
      </c>
      <c r="AD2145" t="str">
        <f t="shared" si="336"/>
        <v/>
      </c>
      <c r="AE2145" t="str">
        <f t="shared" si="338"/>
        <v/>
      </c>
      <c r="AF2145" t="str">
        <f t="shared" ref="AF2145:AF2208" si="341">IF((S2145&lt;&gt;"tühi")*(F2145&lt;&gt;"Elamumaa")*(G2145&lt;&gt;"Elamumaa")*(H2145&lt;&gt;"Elamumaa"),IF(Z2145=0,"",Z2145),"")</f>
        <v/>
      </c>
      <c r="AG2145">
        <f t="shared" si="339"/>
        <v>1</v>
      </c>
      <c r="AH2145">
        <f t="shared" si="334"/>
        <v>2.8</v>
      </c>
      <c r="AI2145">
        <v>0.14499999999999999</v>
      </c>
      <c r="AJ2145">
        <f t="shared" si="333"/>
        <v>0.40599999999999997</v>
      </c>
      <c r="AK2145" t="str">
        <f t="shared" si="335"/>
        <v/>
      </c>
      <c r="AL2145" t="str">
        <f t="shared" si="340"/>
        <v/>
      </c>
    </row>
    <row r="2146" spans="1:39" x14ac:dyDescent="0.2">
      <c r="A2146" t="s">
        <v>17148</v>
      </c>
      <c r="B2146" t="s">
        <v>8300</v>
      </c>
      <c r="C2146" t="s">
        <v>17149</v>
      </c>
      <c r="D2146" s="1">
        <v>37600</v>
      </c>
      <c r="E2146" s="1">
        <v>44519</v>
      </c>
      <c r="F2146" t="s">
        <v>19</v>
      </c>
      <c r="I2146">
        <v>100</v>
      </c>
      <c r="J2146">
        <v>0</v>
      </c>
      <c r="K2146">
        <v>0</v>
      </c>
      <c r="L2146">
        <v>1513</v>
      </c>
      <c r="M2146">
        <v>1513</v>
      </c>
      <c r="N2146" t="s">
        <v>20</v>
      </c>
      <c r="O2146" t="s">
        <v>17150</v>
      </c>
      <c r="P2146" t="s">
        <v>28</v>
      </c>
      <c r="Q2146" t="s">
        <v>34233</v>
      </c>
      <c r="R2146" t="s">
        <v>34233</v>
      </c>
      <c r="S2146" t="s">
        <v>32628</v>
      </c>
      <c r="T2146" t="s">
        <v>34349</v>
      </c>
      <c r="U2146" t="s">
        <v>32634</v>
      </c>
      <c r="V2146" t="s">
        <v>32829</v>
      </c>
      <c r="W2146">
        <v>300</v>
      </c>
      <c r="X2146">
        <v>2</v>
      </c>
      <c r="Y2146" t="s">
        <v>32654</v>
      </c>
      <c r="AA2146">
        <v>8.5</v>
      </c>
      <c r="AB2146">
        <v>20</v>
      </c>
      <c r="AC2146">
        <v>1</v>
      </c>
      <c r="AD2146" t="str">
        <f t="shared" si="336"/>
        <v/>
      </c>
      <c r="AE2146" t="str">
        <f t="shared" si="338"/>
        <v/>
      </c>
      <c r="AF2146" t="str">
        <f t="shared" si="341"/>
        <v/>
      </c>
      <c r="AG2146">
        <f t="shared" si="339"/>
        <v>1</v>
      </c>
      <c r="AH2146">
        <f t="shared" si="334"/>
        <v>2.8</v>
      </c>
      <c r="AI2146">
        <v>0.14499999999999999</v>
      </c>
      <c r="AJ2146">
        <f t="shared" si="333"/>
        <v>0.40599999999999997</v>
      </c>
      <c r="AK2146" t="str">
        <f t="shared" si="335"/>
        <v/>
      </c>
      <c r="AL2146" t="str">
        <f t="shared" si="340"/>
        <v/>
      </c>
    </row>
    <row r="2147" spans="1:39" x14ac:dyDescent="0.2">
      <c r="A2147" t="s">
        <v>13780</v>
      </c>
      <c r="B2147" t="s">
        <v>8300</v>
      </c>
      <c r="C2147" t="s">
        <v>13781</v>
      </c>
      <c r="D2147" s="1">
        <v>37004</v>
      </c>
      <c r="E2147" s="1">
        <v>43456</v>
      </c>
      <c r="F2147" t="s">
        <v>19</v>
      </c>
      <c r="I2147">
        <v>100</v>
      </c>
      <c r="J2147">
        <v>0</v>
      </c>
      <c r="K2147">
        <v>0</v>
      </c>
      <c r="L2147">
        <v>2044</v>
      </c>
      <c r="M2147">
        <v>2044</v>
      </c>
      <c r="N2147" t="s">
        <v>20</v>
      </c>
      <c r="O2147" t="s">
        <v>13782</v>
      </c>
      <c r="P2147" t="s">
        <v>28</v>
      </c>
      <c r="Q2147" t="s">
        <v>34233</v>
      </c>
      <c r="R2147" t="s">
        <v>34233</v>
      </c>
      <c r="S2147" t="s">
        <v>32628</v>
      </c>
      <c r="T2147" t="s">
        <v>34357</v>
      </c>
      <c r="U2147" t="s">
        <v>32634</v>
      </c>
      <c r="V2147" t="s">
        <v>32846</v>
      </c>
      <c r="W2147">
        <v>408</v>
      </c>
      <c r="X2147">
        <v>2</v>
      </c>
      <c r="Y2147" t="s">
        <v>32661</v>
      </c>
      <c r="AA2147">
        <v>8.5</v>
      </c>
      <c r="AB2147">
        <v>20</v>
      </c>
      <c r="AC2147">
        <v>1</v>
      </c>
      <c r="AD2147" t="str">
        <f t="shared" si="336"/>
        <v/>
      </c>
      <c r="AE2147" t="str">
        <f t="shared" si="338"/>
        <v/>
      </c>
      <c r="AF2147" t="str">
        <f t="shared" si="341"/>
        <v/>
      </c>
      <c r="AG2147">
        <f t="shared" si="339"/>
        <v>1</v>
      </c>
      <c r="AH2147">
        <f t="shared" si="334"/>
        <v>2.8</v>
      </c>
      <c r="AI2147">
        <v>0.14499999999999999</v>
      </c>
      <c r="AJ2147">
        <f t="shared" si="333"/>
        <v>0.40599999999999997</v>
      </c>
      <c r="AK2147" t="str">
        <f t="shared" si="335"/>
        <v/>
      </c>
      <c r="AL2147" t="str">
        <f t="shared" si="340"/>
        <v/>
      </c>
    </row>
    <row r="2148" spans="1:39" x14ac:dyDescent="0.2">
      <c r="A2148" t="s">
        <v>13831</v>
      </c>
      <c r="B2148" t="s">
        <v>8300</v>
      </c>
      <c r="C2148" t="s">
        <v>13832</v>
      </c>
      <c r="D2148" s="1">
        <v>37004</v>
      </c>
      <c r="E2148" s="1">
        <v>44506</v>
      </c>
      <c r="F2148" t="s">
        <v>19</v>
      </c>
      <c r="I2148">
        <v>100</v>
      </c>
      <c r="J2148">
        <v>0</v>
      </c>
      <c r="K2148">
        <v>0</v>
      </c>
      <c r="L2148">
        <v>1456</v>
      </c>
      <c r="M2148">
        <v>1456</v>
      </c>
      <c r="N2148" t="s">
        <v>20</v>
      </c>
      <c r="O2148" t="s">
        <v>13833</v>
      </c>
      <c r="P2148" t="s">
        <v>28</v>
      </c>
      <c r="Q2148" t="s">
        <v>34233</v>
      </c>
      <c r="R2148" t="s">
        <v>34233</v>
      </c>
      <c r="S2148" t="s">
        <v>32628</v>
      </c>
      <c r="T2148" t="s">
        <v>32634</v>
      </c>
      <c r="U2148" t="s">
        <v>32634</v>
      </c>
      <c r="V2148" t="s">
        <v>32846</v>
      </c>
      <c r="W2148">
        <v>291</v>
      </c>
      <c r="X2148">
        <v>2</v>
      </c>
      <c r="Y2148" t="s">
        <v>32661</v>
      </c>
      <c r="AA2148">
        <v>8.5</v>
      </c>
      <c r="AB2148">
        <v>20</v>
      </c>
      <c r="AC2148">
        <v>1</v>
      </c>
      <c r="AD2148" t="str">
        <f t="shared" si="336"/>
        <v/>
      </c>
      <c r="AE2148" t="str">
        <f t="shared" si="338"/>
        <v/>
      </c>
      <c r="AF2148" t="str">
        <f t="shared" si="341"/>
        <v/>
      </c>
      <c r="AG2148">
        <f t="shared" si="339"/>
        <v>1</v>
      </c>
      <c r="AH2148">
        <f t="shared" si="334"/>
        <v>2.8</v>
      </c>
      <c r="AI2148">
        <v>0.14499999999999999</v>
      </c>
      <c r="AJ2148">
        <f t="shared" si="333"/>
        <v>0.40599999999999997</v>
      </c>
      <c r="AK2148" t="str">
        <f t="shared" si="335"/>
        <v/>
      </c>
      <c r="AL2148" t="str">
        <f t="shared" si="340"/>
        <v/>
      </c>
    </row>
    <row r="2149" spans="1:39" x14ac:dyDescent="0.2">
      <c r="A2149" t="s">
        <v>16780</v>
      </c>
      <c r="B2149" t="s">
        <v>8300</v>
      </c>
      <c r="C2149" t="s">
        <v>16781</v>
      </c>
      <c r="D2149" s="1">
        <v>37582</v>
      </c>
      <c r="E2149" s="1">
        <v>43951</v>
      </c>
      <c r="F2149" t="s">
        <v>26</v>
      </c>
      <c r="I2149">
        <v>100</v>
      </c>
      <c r="J2149">
        <v>0</v>
      </c>
      <c r="K2149">
        <v>0</v>
      </c>
      <c r="L2149">
        <v>11128</v>
      </c>
      <c r="M2149">
        <v>11128</v>
      </c>
      <c r="N2149" t="s">
        <v>20</v>
      </c>
      <c r="O2149" t="s">
        <v>16782</v>
      </c>
      <c r="P2149" t="s">
        <v>44</v>
      </c>
      <c r="Q2149" t="s">
        <v>34233</v>
      </c>
      <c r="R2149" t="s">
        <v>34233</v>
      </c>
      <c r="S2149" t="s">
        <v>34233</v>
      </c>
      <c r="T2149" t="s">
        <v>34233</v>
      </c>
      <c r="V2149" t="s">
        <v>32829</v>
      </c>
      <c r="AD2149" t="str">
        <f t="shared" si="336"/>
        <v/>
      </c>
      <c r="AE2149" t="str">
        <f t="shared" si="338"/>
        <v/>
      </c>
      <c r="AF2149" t="str">
        <f t="shared" si="341"/>
        <v/>
      </c>
      <c r="AG2149" t="str">
        <f t="shared" si="339"/>
        <v/>
      </c>
      <c r="AH2149" t="str">
        <f t="shared" si="334"/>
        <v/>
      </c>
      <c r="AI2149">
        <v>0.14499999999999999</v>
      </c>
      <c r="AJ2149" t="str">
        <f t="shared" si="333"/>
        <v/>
      </c>
      <c r="AK2149" t="str">
        <f t="shared" si="335"/>
        <v/>
      </c>
      <c r="AL2149" t="str">
        <f t="shared" si="340"/>
        <v/>
      </c>
    </row>
    <row r="2150" spans="1:39" x14ac:dyDescent="0.2">
      <c r="A2150" t="s">
        <v>16099</v>
      </c>
      <c r="B2150" t="s">
        <v>8300</v>
      </c>
      <c r="C2150" t="s">
        <v>16100</v>
      </c>
      <c r="D2150" s="1">
        <v>37454</v>
      </c>
      <c r="E2150" s="1">
        <v>44720</v>
      </c>
      <c r="F2150" t="s">
        <v>26</v>
      </c>
      <c r="I2150">
        <v>100</v>
      </c>
      <c r="J2150">
        <v>0</v>
      </c>
      <c r="K2150">
        <v>0</v>
      </c>
      <c r="L2150">
        <v>1373</v>
      </c>
      <c r="M2150">
        <v>1373</v>
      </c>
      <c r="N2150" t="s">
        <v>20</v>
      </c>
      <c r="O2150" t="s">
        <v>16101</v>
      </c>
      <c r="P2150" t="s">
        <v>28</v>
      </c>
      <c r="Q2150" t="s">
        <v>34233</v>
      </c>
      <c r="R2150" t="s">
        <v>34233</v>
      </c>
      <c r="S2150" t="s">
        <v>34233</v>
      </c>
      <c r="T2150" t="s">
        <v>34233</v>
      </c>
      <c r="V2150" t="s">
        <v>32838</v>
      </c>
      <c r="AD2150" t="str">
        <f t="shared" si="336"/>
        <v/>
      </c>
      <c r="AE2150" t="str">
        <f t="shared" si="338"/>
        <v/>
      </c>
      <c r="AF2150" t="str">
        <f t="shared" si="341"/>
        <v/>
      </c>
      <c r="AG2150" t="str">
        <f t="shared" si="339"/>
        <v/>
      </c>
      <c r="AH2150" t="str">
        <f t="shared" si="334"/>
        <v/>
      </c>
      <c r="AI2150">
        <v>0.14499999999999999</v>
      </c>
      <c r="AJ2150" t="str">
        <f t="shared" si="333"/>
        <v/>
      </c>
      <c r="AK2150" t="str">
        <f t="shared" si="335"/>
        <v/>
      </c>
      <c r="AL2150" t="str">
        <f t="shared" si="340"/>
        <v/>
      </c>
    </row>
    <row r="2151" spans="1:39" x14ac:dyDescent="0.2">
      <c r="A2151" t="s">
        <v>14150</v>
      </c>
      <c r="B2151" t="s">
        <v>8300</v>
      </c>
      <c r="C2151" t="s">
        <v>14151</v>
      </c>
      <c r="D2151" s="1">
        <v>37285</v>
      </c>
      <c r="E2151" s="1">
        <v>44546</v>
      </c>
      <c r="F2151" t="s">
        <v>39</v>
      </c>
      <c r="I2151">
        <v>100</v>
      </c>
      <c r="J2151">
        <v>0</v>
      </c>
      <c r="K2151">
        <v>0</v>
      </c>
      <c r="L2151">
        <v>5123</v>
      </c>
      <c r="M2151">
        <v>5123</v>
      </c>
      <c r="N2151" t="s">
        <v>20</v>
      </c>
      <c r="O2151" t="s">
        <v>14152</v>
      </c>
      <c r="P2151" t="s">
        <v>22</v>
      </c>
      <c r="Q2151" t="s">
        <v>34233</v>
      </c>
      <c r="R2151" t="s">
        <v>34233</v>
      </c>
      <c r="S2151" t="s">
        <v>33942</v>
      </c>
      <c r="T2151" t="s">
        <v>34233</v>
      </c>
      <c r="AD2151" t="str">
        <f t="shared" si="336"/>
        <v/>
      </c>
      <c r="AE2151" t="str">
        <f t="shared" si="338"/>
        <v/>
      </c>
      <c r="AF2151" t="str">
        <f t="shared" si="341"/>
        <v/>
      </c>
      <c r="AG2151" t="str">
        <f t="shared" si="339"/>
        <v/>
      </c>
      <c r="AH2151" t="str">
        <f t="shared" si="334"/>
        <v/>
      </c>
      <c r="AI2151">
        <v>0.14499999999999999</v>
      </c>
      <c r="AJ2151" t="str">
        <f t="shared" si="333"/>
        <v/>
      </c>
      <c r="AK2151" t="str">
        <f t="shared" si="335"/>
        <v/>
      </c>
      <c r="AL2151" t="str">
        <f t="shared" si="340"/>
        <v/>
      </c>
    </row>
    <row r="2152" spans="1:39" x14ac:dyDescent="0.2">
      <c r="A2152" t="s">
        <v>14021</v>
      </c>
      <c r="B2152" t="s">
        <v>8300</v>
      </c>
      <c r="C2152" t="s">
        <v>14022</v>
      </c>
      <c r="D2152" s="1">
        <v>37253</v>
      </c>
      <c r="E2152" s="1">
        <v>43456</v>
      </c>
      <c r="F2152" t="s">
        <v>474</v>
      </c>
      <c r="I2152">
        <v>100</v>
      </c>
      <c r="J2152">
        <v>0</v>
      </c>
      <c r="K2152">
        <v>0</v>
      </c>
      <c r="L2152">
        <v>1984</v>
      </c>
      <c r="M2152">
        <v>1984</v>
      </c>
      <c r="N2152" t="s">
        <v>20</v>
      </c>
      <c r="O2152" t="s">
        <v>14023</v>
      </c>
      <c r="P2152" t="s">
        <v>28</v>
      </c>
      <c r="Q2152" t="s">
        <v>34233</v>
      </c>
      <c r="R2152" t="s">
        <v>34233</v>
      </c>
      <c r="S2152" t="s">
        <v>33942</v>
      </c>
      <c r="T2152" t="s">
        <v>34233</v>
      </c>
      <c r="V2152" t="s">
        <v>32829</v>
      </c>
      <c r="AD2152" t="str">
        <f t="shared" si="336"/>
        <v/>
      </c>
      <c r="AE2152" t="str">
        <f t="shared" si="338"/>
        <v/>
      </c>
      <c r="AF2152" t="str">
        <f t="shared" si="341"/>
        <v/>
      </c>
      <c r="AG2152" t="str">
        <f t="shared" si="339"/>
        <v/>
      </c>
      <c r="AH2152" t="str">
        <f t="shared" si="334"/>
        <v/>
      </c>
      <c r="AI2152">
        <v>0.14499999999999999</v>
      </c>
      <c r="AJ2152" t="str">
        <f t="shared" si="333"/>
        <v/>
      </c>
      <c r="AK2152" t="str">
        <f t="shared" si="335"/>
        <v/>
      </c>
      <c r="AL2152" t="str">
        <f t="shared" si="340"/>
        <v/>
      </c>
      <c r="AM2152" t="s">
        <v>34134</v>
      </c>
    </row>
    <row r="2153" spans="1:39" x14ac:dyDescent="0.2">
      <c r="A2153" t="s">
        <v>13825</v>
      </c>
      <c r="B2153" t="s">
        <v>8300</v>
      </c>
      <c r="C2153" t="s">
        <v>13826</v>
      </c>
      <c r="D2153" s="1">
        <v>37004</v>
      </c>
      <c r="E2153" s="1">
        <v>43456</v>
      </c>
      <c r="F2153" t="s">
        <v>19</v>
      </c>
      <c r="I2153">
        <v>100</v>
      </c>
      <c r="J2153">
        <v>0</v>
      </c>
      <c r="K2153">
        <v>0</v>
      </c>
      <c r="L2153">
        <v>1250</v>
      </c>
      <c r="M2153">
        <v>1250</v>
      </c>
      <c r="N2153" t="s">
        <v>20</v>
      </c>
      <c r="O2153" t="s">
        <v>13827</v>
      </c>
      <c r="P2153" t="s">
        <v>28</v>
      </c>
      <c r="Q2153" t="s">
        <v>34233</v>
      </c>
      <c r="R2153" t="s">
        <v>34233</v>
      </c>
      <c r="S2153" t="s">
        <v>32628</v>
      </c>
      <c r="T2153" t="s">
        <v>34349</v>
      </c>
      <c r="U2153" t="s">
        <v>32634</v>
      </c>
      <c r="V2153" t="s">
        <v>32846</v>
      </c>
      <c r="W2153">
        <v>250</v>
      </c>
      <c r="X2153">
        <v>2</v>
      </c>
      <c r="Y2153" t="s">
        <v>32661</v>
      </c>
      <c r="AA2153">
        <v>8.5</v>
      </c>
      <c r="AB2153">
        <v>20</v>
      </c>
      <c r="AC2153">
        <v>1</v>
      </c>
      <c r="AD2153" t="str">
        <f t="shared" si="336"/>
        <v/>
      </c>
      <c r="AE2153" t="str">
        <f t="shared" si="338"/>
        <v/>
      </c>
      <c r="AF2153" t="str">
        <f t="shared" si="341"/>
        <v/>
      </c>
      <c r="AG2153">
        <f t="shared" si="339"/>
        <v>1</v>
      </c>
      <c r="AH2153">
        <f t="shared" si="334"/>
        <v>2.8</v>
      </c>
      <c r="AI2153">
        <v>0.14499999999999999</v>
      </c>
      <c r="AJ2153">
        <f t="shared" si="333"/>
        <v>0.40599999999999997</v>
      </c>
      <c r="AK2153" t="str">
        <f t="shared" si="335"/>
        <v/>
      </c>
      <c r="AL2153" t="str">
        <f t="shared" si="340"/>
        <v/>
      </c>
    </row>
    <row r="2154" spans="1:39" x14ac:dyDescent="0.2">
      <c r="A2154" t="s">
        <v>13828</v>
      </c>
      <c r="B2154" t="s">
        <v>8300</v>
      </c>
      <c r="C2154" t="s">
        <v>13829</v>
      </c>
      <c r="D2154" s="1">
        <v>37004</v>
      </c>
      <c r="E2154" s="1">
        <v>43456</v>
      </c>
      <c r="F2154" t="s">
        <v>19</v>
      </c>
      <c r="I2154">
        <v>100</v>
      </c>
      <c r="J2154">
        <v>0</v>
      </c>
      <c r="K2154">
        <v>0</v>
      </c>
      <c r="L2154">
        <v>1500</v>
      </c>
      <c r="M2154">
        <v>1500</v>
      </c>
      <c r="N2154" t="s">
        <v>20</v>
      </c>
      <c r="O2154" t="s">
        <v>13830</v>
      </c>
      <c r="P2154" t="s">
        <v>28</v>
      </c>
      <c r="Q2154" t="s">
        <v>34233</v>
      </c>
      <c r="R2154" t="s">
        <v>34233</v>
      </c>
      <c r="S2154" t="s">
        <v>32628</v>
      </c>
      <c r="T2154" t="s">
        <v>34349</v>
      </c>
      <c r="U2154" t="s">
        <v>32634</v>
      </c>
      <c r="V2154" t="s">
        <v>32846</v>
      </c>
      <c r="W2154">
        <v>300</v>
      </c>
      <c r="X2154">
        <v>2</v>
      </c>
      <c r="Y2154" t="s">
        <v>32661</v>
      </c>
      <c r="AA2154">
        <v>8.5</v>
      </c>
      <c r="AB2154">
        <v>20</v>
      </c>
      <c r="AC2154">
        <v>1</v>
      </c>
      <c r="AD2154" t="str">
        <f t="shared" si="336"/>
        <v/>
      </c>
      <c r="AE2154" t="str">
        <f t="shared" si="338"/>
        <v/>
      </c>
      <c r="AF2154" t="str">
        <f t="shared" si="341"/>
        <v/>
      </c>
      <c r="AG2154">
        <f t="shared" si="339"/>
        <v>1</v>
      </c>
      <c r="AH2154">
        <f t="shared" si="334"/>
        <v>2.8</v>
      </c>
      <c r="AI2154">
        <v>0.14499999999999999</v>
      </c>
      <c r="AJ2154">
        <f t="shared" ref="AJ2154:AJ2217" si="342">IF(COUNTBLANK(AH2154),"",AH2154*AI2154)</f>
        <v>0.40599999999999997</v>
      </c>
      <c r="AK2154" t="str">
        <f t="shared" si="335"/>
        <v/>
      </c>
      <c r="AL2154" t="str">
        <f t="shared" si="340"/>
        <v/>
      </c>
    </row>
    <row r="2155" spans="1:39" x14ac:dyDescent="0.2">
      <c r="A2155" t="s">
        <v>13834</v>
      </c>
      <c r="B2155" t="s">
        <v>8300</v>
      </c>
      <c r="C2155" t="s">
        <v>13835</v>
      </c>
      <c r="D2155" s="1">
        <v>37004</v>
      </c>
      <c r="E2155" s="1">
        <v>43456</v>
      </c>
      <c r="F2155" t="s">
        <v>474</v>
      </c>
      <c r="I2155">
        <v>100</v>
      </c>
      <c r="J2155">
        <v>0</v>
      </c>
      <c r="K2155">
        <v>0</v>
      </c>
      <c r="L2155">
        <v>30</v>
      </c>
      <c r="M2155">
        <v>30</v>
      </c>
      <c r="N2155" t="s">
        <v>20</v>
      </c>
      <c r="O2155" t="s">
        <v>13836</v>
      </c>
      <c r="P2155" t="s">
        <v>44</v>
      </c>
      <c r="Q2155" t="s">
        <v>34233</v>
      </c>
      <c r="R2155" t="s">
        <v>34233</v>
      </c>
      <c r="S2155" t="s">
        <v>33942</v>
      </c>
      <c r="T2155" t="s">
        <v>34233</v>
      </c>
      <c r="U2155" t="s">
        <v>32641</v>
      </c>
      <c r="V2155" t="s">
        <v>32829</v>
      </c>
      <c r="AD2155" t="str">
        <f t="shared" si="336"/>
        <v/>
      </c>
      <c r="AE2155" t="str">
        <f t="shared" si="338"/>
        <v/>
      </c>
      <c r="AF2155" t="str">
        <f t="shared" si="341"/>
        <v/>
      </c>
      <c r="AG2155" t="str">
        <f t="shared" si="339"/>
        <v/>
      </c>
      <c r="AH2155" t="str">
        <f t="shared" si="334"/>
        <v/>
      </c>
      <c r="AI2155">
        <v>0.14499999999999999</v>
      </c>
      <c r="AJ2155" t="str">
        <f t="shared" si="342"/>
        <v/>
      </c>
      <c r="AK2155" t="str">
        <f t="shared" si="335"/>
        <v/>
      </c>
      <c r="AL2155" t="str">
        <f t="shared" si="340"/>
        <v/>
      </c>
    </row>
    <row r="2156" spans="1:39" x14ac:dyDescent="0.2">
      <c r="A2156" t="s">
        <v>17206</v>
      </c>
      <c r="B2156" t="s">
        <v>8300</v>
      </c>
      <c r="C2156" t="s">
        <v>17207</v>
      </c>
      <c r="D2156" s="1">
        <v>37664</v>
      </c>
      <c r="E2156" s="1">
        <v>43456</v>
      </c>
      <c r="F2156" t="s">
        <v>474</v>
      </c>
      <c r="I2156">
        <v>100</v>
      </c>
      <c r="J2156">
        <v>0</v>
      </c>
      <c r="K2156">
        <v>0</v>
      </c>
      <c r="L2156">
        <v>40</v>
      </c>
      <c r="M2156">
        <v>40</v>
      </c>
      <c r="N2156" t="s">
        <v>20</v>
      </c>
      <c r="O2156" t="s">
        <v>17208</v>
      </c>
      <c r="P2156" t="s">
        <v>28</v>
      </c>
      <c r="Q2156" t="s">
        <v>34233</v>
      </c>
      <c r="R2156" t="s">
        <v>34233</v>
      </c>
      <c r="S2156" t="s">
        <v>32627</v>
      </c>
      <c r="T2156" t="s">
        <v>34233</v>
      </c>
      <c r="U2156" t="s">
        <v>32641</v>
      </c>
      <c r="V2156" t="s">
        <v>32829</v>
      </c>
      <c r="AD2156" t="str">
        <f t="shared" si="336"/>
        <v/>
      </c>
      <c r="AE2156" t="str">
        <f t="shared" si="338"/>
        <v/>
      </c>
      <c r="AF2156" t="str">
        <f t="shared" si="341"/>
        <v/>
      </c>
      <c r="AG2156" t="str">
        <f t="shared" si="339"/>
        <v/>
      </c>
      <c r="AH2156" t="str">
        <f t="shared" si="334"/>
        <v/>
      </c>
      <c r="AI2156">
        <v>0.14499999999999999</v>
      </c>
      <c r="AJ2156" t="str">
        <f t="shared" si="342"/>
        <v/>
      </c>
      <c r="AK2156" t="str">
        <f t="shared" si="335"/>
        <v/>
      </c>
      <c r="AL2156" t="str">
        <f t="shared" si="340"/>
        <v/>
      </c>
    </row>
    <row r="2157" spans="1:39" x14ac:dyDescent="0.2">
      <c r="A2157" t="s">
        <v>13837</v>
      </c>
      <c r="B2157" t="s">
        <v>8300</v>
      </c>
      <c r="C2157" t="s">
        <v>13838</v>
      </c>
      <c r="D2157" s="1">
        <v>37004</v>
      </c>
      <c r="E2157" s="1">
        <v>43456</v>
      </c>
      <c r="F2157" t="s">
        <v>19</v>
      </c>
      <c r="I2157">
        <v>100</v>
      </c>
      <c r="J2157">
        <v>0</v>
      </c>
      <c r="K2157">
        <v>0</v>
      </c>
      <c r="L2157">
        <v>1500</v>
      </c>
      <c r="M2157">
        <v>1500</v>
      </c>
      <c r="N2157" t="s">
        <v>20</v>
      </c>
      <c r="O2157" t="s">
        <v>13839</v>
      </c>
      <c r="P2157" t="s">
        <v>28</v>
      </c>
      <c r="Q2157" t="s">
        <v>34233</v>
      </c>
      <c r="R2157" t="s">
        <v>34233</v>
      </c>
      <c r="S2157" t="s">
        <v>32628</v>
      </c>
      <c r="T2157" t="s">
        <v>34357</v>
      </c>
      <c r="U2157" t="s">
        <v>32634</v>
      </c>
      <c r="V2157" t="s">
        <v>32846</v>
      </c>
      <c r="W2157">
        <v>300</v>
      </c>
      <c r="X2157">
        <v>2</v>
      </c>
      <c r="Y2157" t="s">
        <v>32661</v>
      </c>
      <c r="AA2157">
        <v>8.5</v>
      </c>
      <c r="AB2157">
        <v>20</v>
      </c>
      <c r="AC2157">
        <v>1</v>
      </c>
      <c r="AD2157" t="str">
        <f t="shared" si="336"/>
        <v/>
      </c>
      <c r="AE2157" t="str">
        <f t="shared" si="338"/>
        <v/>
      </c>
      <c r="AF2157" t="str">
        <f t="shared" si="341"/>
        <v/>
      </c>
      <c r="AG2157">
        <f t="shared" si="339"/>
        <v>1</v>
      </c>
      <c r="AH2157">
        <f t="shared" si="334"/>
        <v>2.8</v>
      </c>
      <c r="AI2157">
        <v>0.14499999999999999</v>
      </c>
      <c r="AJ2157">
        <f t="shared" si="342"/>
        <v>0.40599999999999997</v>
      </c>
      <c r="AK2157" t="str">
        <f t="shared" si="335"/>
        <v/>
      </c>
      <c r="AL2157" t="str">
        <f t="shared" si="340"/>
        <v/>
      </c>
    </row>
    <row r="2158" spans="1:39" x14ac:dyDescent="0.2">
      <c r="A2158" t="s">
        <v>14024</v>
      </c>
      <c r="B2158" t="s">
        <v>8300</v>
      </c>
      <c r="C2158" t="s">
        <v>14025</v>
      </c>
      <c r="D2158" s="1">
        <v>37253</v>
      </c>
      <c r="E2158" s="1">
        <v>43456</v>
      </c>
      <c r="F2158" t="s">
        <v>19</v>
      </c>
      <c r="I2158">
        <v>100</v>
      </c>
      <c r="J2158">
        <v>0</v>
      </c>
      <c r="K2158">
        <v>0</v>
      </c>
      <c r="L2158">
        <v>2676</v>
      </c>
      <c r="M2158">
        <v>2676</v>
      </c>
      <c r="N2158" t="s">
        <v>20</v>
      </c>
      <c r="O2158" t="s">
        <v>14026</v>
      </c>
      <c r="P2158" t="s">
        <v>28</v>
      </c>
      <c r="Q2158" t="s">
        <v>34233</v>
      </c>
      <c r="R2158" t="s">
        <v>34233</v>
      </c>
      <c r="S2158" t="s">
        <v>33798</v>
      </c>
      <c r="T2158" t="s">
        <v>34356</v>
      </c>
      <c r="U2158" t="s">
        <v>32650</v>
      </c>
      <c r="V2158" t="s">
        <v>32849</v>
      </c>
      <c r="X2158">
        <v>2</v>
      </c>
      <c r="Y2158">
        <v>1</v>
      </c>
      <c r="AA2158">
        <v>8.5</v>
      </c>
      <c r="AB2158">
        <v>20</v>
      </c>
      <c r="AC2158">
        <v>4</v>
      </c>
      <c r="AD2158" t="str">
        <f t="shared" si="336"/>
        <v/>
      </c>
      <c r="AE2158" t="str">
        <f t="shared" si="338"/>
        <v/>
      </c>
      <c r="AF2158" t="str">
        <f t="shared" si="341"/>
        <v/>
      </c>
      <c r="AG2158">
        <f t="shared" si="339"/>
        <v>4</v>
      </c>
      <c r="AH2158">
        <f t="shared" si="334"/>
        <v>11.2</v>
      </c>
      <c r="AI2158">
        <v>0.14499999999999999</v>
      </c>
      <c r="AJ2158">
        <f t="shared" si="342"/>
        <v>1.6239999999999999</v>
      </c>
      <c r="AK2158" t="str">
        <f t="shared" si="335"/>
        <v/>
      </c>
      <c r="AL2158" t="str">
        <f t="shared" si="340"/>
        <v/>
      </c>
    </row>
    <row r="2159" spans="1:39" x14ac:dyDescent="0.2">
      <c r="A2159" t="s">
        <v>16470</v>
      </c>
      <c r="B2159" t="s">
        <v>8300</v>
      </c>
      <c r="C2159" t="s">
        <v>16471</v>
      </c>
      <c r="D2159" s="1">
        <v>37595</v>
      </c>
      <c r="E2159" s="1">
        <v>43456</v>
      </c>
      <c r="F2159" t="s">
        <v>19</v>
      </c>
      <c r="I2159">
        <v>100</v>
      </c>
      <c r="J2159">
        <v>0</v>
      </c>
      <c r="K2159">
        <v>0</v>
      </c>
      <c r="L2159">
        <v>1527</v>
      </c>
      <c r="M2159">
        <v>1527</v>
      </c>
      <c r="N2159" t="s">
        <v>20</v>
      </c>
      <c r="O2159" t="s">
        <v>16472</v>
      </c>
      <c r="P2159" t="s">
        <v>28</v>
      </c>
      <c r="Q2159" t="s">
        <v>34233</v>
      </c>
      <c r="R2159" t="s">
        <v>34233</v>
      </c>
      <c r="S2159" t="s">
        <v>32628</v>
      </c>
      <c r="T2159" t="s">
        <v>34349</v>
      </c>
      <c r="U2159" t="s">
        <v>32634</v>
      </c>
      <c r="V2159" t="s">
        <v>32829</v>
      </c>
      <c r="W2159">
        <v>305</v>
      </c>
      <c r="X2159">
        <v>2</v>
      </c>
      <c r="Y2159" t="s">
        <v>32654</v>
      </c>
      <c r="AA2159">
        <v>8.5</v>
      </c>
      <c r="AB2159">
        <v>20</v>
      </c>
      <c r="AC2159">
        <v>1</v>
      </c>
      <c r="AD2159" t="str">
        <f t="shared" si="336"/>
        <v/>
      </c>
      <c r="AE2159" t="str">
        <f t="shared" si="338"/>
        <v/>
      </c>
      <c r="AF2159" t="str">
        <f t="shared" si="341"/>
        <v/>
      </c>
      <c r="AG2159">
        <f t="shared" si="339"/>
        <v>1</v>
      </c>
      <c r="AH2159">
        <f t="shared" si="334"/>
        <v>2.8</v>
      </c>
      <c r="AI2159">
        <v>0.14499999999999999</v>
      </c>
      <c r="AJ2159">
        <f t="shared" si="342"/>
        <v>0.40599999999999997</v>
      </c>
      <c r="AK2159" t="str">
        <f t="shared" si="335"/>
        <v/>
      </c>
      <c r="AL2159" t="str">
        <f t="shared" si="340"/>
        <v/>
      </c>
    </row>
    <row r="2160" spans="1:39" x14ac:dyDescent="0.2">
      <c r="A2160" t="s">
        <v>16473</v>
      </c>
      <c r="B2160" t="s">
        <v>8300</v>
      </c>
      <c r="C2160" t="s">
        <v>16474</v>
      </c>
      <c r="D2160" s="1">
        <v>37595</v>
      </c>
      <c r="E2160" s="1">
        <v>43456</v>
      </c>
      <c r="F2160" t="s">
        <v>19</v>
      </c>
      <c r="I2160">
        <v>100</v>
      </c>
      <c r="J2160">
        <v>0</v>
      </c>
      <c r="K2160">
        <v>0</v>
      </c>
      <c r="L2160">
        <v>1526</v>
      </c>
      <c r="M2160">
        <v>1526</v>
      </c>
      <c r="N2160" t="s">
        <v>20</v>
      </c>
      <c r="O2160" t="s">
        <v>16475</v>
      </c>
      <c r="P2160" t="s">
        <v>28</v>
      </c>
      <c r="Q2160" t="s">
        <v>34233</v>
      </c>
      <c r="R2160" t="s">
        <v>34233</v>
      </c>
      <c r="S2160" t="s">
        <v>32628</v>
      </c>
      <c r="T2160" t="s">
        <v>34357</v>
      </c>
      <c r="U2160" t="s">
        <v>32634</v>
      </c>
      <c r="V2160" t="s">
        <v>32829</v>
      </c>
      <c r="W2160">
        <v>305</v>
      </c>
      <c r="X2160">
        <v>2</v>
      </c>
      <c r="Y2160" t="s">
        <v>32654</v>
      </c>
      <c r="AA2160">
        <v>8.5</v>
      </c>
      <c r="AB2160">
        <v>20</v>
      </c>
      <c r="AC2160">
        <v>1</v>
      </c>
      <c r="AD2160" t="str">
        <f t="shared" si="336"/>
        <v/>
      </c>
      <c r="AE2160" t="str">
        <f t="shared" si="338"/>
        <v/>
      </c>
      <c r="AF2160" t="str">
        <f t="shared" si="341"/>
        <v/>
      </c>
      <c r="AG2160">
        <f t="shared" si="339"/>
        <v>1</v>
      </c>
      <c r="AH2160">
        <f t="shared" si="334"/>
        <v>2.8</v>
      </c>
      <c r="AI2160">
        <v>0.14499999999999999</v>
      </c>
      <c r="AJ2160">
        <f t="shared" si="342"/>
        <v>0.40599999999999997</v>
      </c>
      <c r="AK2160" t="str">
        <f t="shared" si="335"/>
        <v/>
      </c>
      <c r="AL2160" t="str">
        <f t="shared" si="340"/>
        <v/>
      </c>
    </row>
    <row r="2161" spans="1:39" x14ac:dyDescent="0.2">
      <c r="A2161" t="s">
        <v>16348</v>
      </c>
      <c r="B2161" t="s">
        <v>8300</v>
      </c>
      <c r="C2161" t="s">
        <v>16349</v>
      </c>
      <c r="D2161" s="1">
        <v>37574</v>
      </c>
      <c r="E2161" s="1">
        <v>43456</v>
      </c>
      <c r="F2161" t="s">
        <v>19</v>
      </c>
      <c r="I2161">
        <v>100</v>
      </c>
      <c r="J2161">
        <v>0</v>
      </c>
      <c r="K2161">
        <v>0</v>
      </c>
      <c r="L2161">
        <v>1499</v>
      </c>
      <c r="M2161">
        <v>1499</v>
      </c>
      <c r="N2161" t="s">
        <v>20</v>
      </c>
      <c r="O2161" t="s">
        <v>16350</v>
      </c>
      <c r="P2161" t="s">
        <v>28</v>
      </c>
      <c r="Q2161" t="s">
        <v>34233</v>
      </c>
      <c r="R2161" t="s">
        <v>34233</v>
      </c>
      <c r="S2161" t="s">
        <v>32628</v>
      </c>
      <c r="T2161" t="s">
        <v>34357</v>
      </c>
      <c r="U2161" t="s">
        <v>32634</v>
      </c>
      <c r="V2161" t="s">
        <v>32829</v>
      </c>
      <c r="W2161">
        <v>300</v>
      </c>
      <c r="X2161">
        <v>2</v>
      </c>
      <c r="Y2161" t="s">
        <v>32654</v>
      </c>
      <c r="AA2161">
        <v>8.5</v>
      </c>
      <c r="AB2161">
        <v>20</v>
      </c>
      <c r="AC2161">
        <v>1</v>
      </c>
      <c r="AD2161" t="str">
        <f t="shared" si="336"/>
        <v/>
      </c>
      <c r="AE2161" t="str">
        <f t="shared" si="338"/>
        <v/>
      </c>
      <c r="AF2161" t="str">
        <f t="shared" si="341"/>
        <v/>
      </c>
      <c r="AG2161">
        <f t="shared" si="339"/>
        <v>1</v>
      </c>
      <c r="AH2161">
        <f t="shared" si="334"/>
        <v>2.8</v>
      </c>
      <c r="AI2161">
        <v>0.14499999999999999</v>
      </c>
      <c r="AJ2161">
        <f t="shared" si="342"/>
        <v>0.40599999999999997</v>
      </c>
      <c r="AK2161" t="str">
        <f t="shared" si="335"/>
        <v/>
      </c>
      <c r="AL2161" t="str">
        <f t="shared" si="340"/>
        <v/>
      </c>
    </row>
    <row r="2162" spans="1:39" x14ac:dyDescent="0.2">
      <c r="A2162" t="s">
        <v>17011</v>
      </c>
      <c r="B2162" t="s">
        <v>8300</v>
      </c>
      <c r="C2162" t="s">
        <v>17012</v>
      </c>
      <c r="D2162" s="1">
        <v>37600</v>
      </c>
      <c r="E2162" s="1">
        <v>43456</v>
      </c>
      <c r="F2162" t="s">
        <v>19</v>
      </c>
      <c r="I2162">
        <v>100</v>
      </c>
      <c r="J2162">
        <v>0</v>
      </c>
      <c r="K2162">
        <v>0</v>
      </c>
      <c r="L2162">
        <v>1500</v>
      </c>
      <c r="M2162">
        <v>1500</v>
      </c>
      <c r="N2162" t="s">
        <v>20</v>
      </c>
      <c r="O2162" t="s">
        <v>17013</v>
      </c>
      <c r="P2162" t="s">
        <v>28</v>
      </c>
      <c r="Q2162" t="s">
        <v>34233</v>
      </c>
      <c r="R2162" t="s">
        <v>34233</v>
      </c>
      <c r="S2162" t="s">
        <v>32628</v>
      </c>
      <c r="T2162" t="s">
        <v>34349</v>
      </c>
      <c r="U2162" t="s">
        <v>32634</v>
      </c>
      <c r="V2162" t="s">
        <v>32829</v>
      </c>
      <c r="W2162">
        <v>300</v>
      </c>
      <c r="X2162">
        <v>2</v>
      </c>
      <c r="Y2162" t="s">
        <v>32654</v>
      </c>
      <c r="AA2162">
        <v>8.5</v>
      </c>
      <c r="AB2162">
        <v>20</v>
      </c>
      <c r="AC2162">
        <v>1</v>
      </c>
      <c r="AD2162" t="str">
        <f t="shared" si="336"/>
        <v/>
      </c>
      <c r="AE2162" t="str">
        <f t="shared" si="338"/>
        <v/>
      </c>
      <c r="AF2162" t="str">
        <f t="shared" si="341"/>
        <v/>
      </c>
      <c r="AG2162">
        <f t="shared" si="339"/>
        <v>1</v>
      </c>
      <c r="AH2162">
        <f t="shared" si="334"/>
        <v>2.8</v>
      </c>
      <c r="AI2162">
        <v>0.14499999999999999</v>
      </c>
      <c r="AJ2162">
        <f t="shared" si="342"/>
        <v>0.40599999999999997</v>
      </c>
      <c r="AK2162" t="str">
        <f t="shared" si="335"/>
        <v/>
      </c>
      <c r="AL2162" t="str">
        <f t="shared" si="340"/>
        <v/>
      </c>
    </row>
    <row r="2163" spans="1:39" x14ac:dyDescent="0.2">
      <c r="A2163" t="s">
        <v>16351</v>
      </c>
      <c r="B2163" t="s">
        <v>8300</v>
      </c>
      <c r="C2163" t="s">
        <v>16352</v>
      </c>
      <c r="D2163" s="1">
        <v>37574</v>
      </c>
      <c r="E2163" s="1">
        <v>43456</v>
      </c>
      <c r="F2163" t="s">
        <v>19</v>
      </c>
      <c r="I2163">
        <v>100</v>
      </c>
      <c r="J2163">
        <v>0</v>
      </c>
      <c r="K2163">
        <v>0</v>
      </c>
      <c r="L2163">
        <v>1501</v>
      </c>
      <c r="M2163">
        <v>1501</v>
      </c>
      <c r="N2163" t="s">
        <v>20</v>
      </c>
      <c r="O2163" t="s">
        <v>16353</v>
      </c>
      <c r="P2163" t="s">
        <v>28</v>
      </c>
      <c r="Q2163" t="s">
        <v>34233</v>
      </c>
      <c r="R2163" t="s">
        <v>34233</v>
      </c>
      <c r="S2163" t="s">
        <v>32628</v>
      </c>
      <c r="T2163" t="s">
        <v>34349</v>
      </c>
      <c r="U2163" t="s">
        <v>32634</v>
      </c>
      <c r="V2163" t="s">
        <v>32829</v>
      </c>
      <c r="W2163">
        <v>300</v>
      </c>
      <c r="X2163">
        <v>2</v>
      </c>
      <c r="Y2163" t="s">
        <v>32654</v>
      </c>
      <c r="AA2163">
        <v>8.5</v>
      </c>
      <c r="AB2163">
        <v>20</v>
      </c>
      <c r="AC2163">
        <v>1</v>
      </c>
      <c r="AD2163" t="str">
        <f t="shared" si="336"/>
        <v/>
      </c>
      <c r="AE2163" t="str">
        <f t="shared" si="338"/>
        <v/>
      </c>
      <c r="AF2163" t="str">
        <f t="shared" si="341"/>
        <v/>
      </c>
      <c r="AG2163">
        <f t="shared" si="339"/>
        <v>1</v>
      </c>
      <c r="AH2163">
        <f t="shared" si="334"/>
        <v>2.8</v>
      </c>
      <c r="AI2163">
        <v>0.14499999999999999</v>
      </c>
      <c r="AJ2163">
        <f t="shared" si="342"/>
        <v>0.40599999999999997</v>
      </c>
      <c r="AK2163" t="str">
        <f t="shared" si="335"/>
        <v/>
      </c>
      <c r="AL2163" t="str">
        <f t="shared" si="340"/>
        <v/>
      </c>
    </row>
    <row r="2164" spans="1:39" x14ac:dyDescent="0.2">
      <c r="A2164" t="s">
        <v>17014</v>
      </c>
      <c r="B2164" t="s">
        <v>8300</v>
      </c>
      <c r="C2164" t="s">
        <v>17015</v>
      </c>
      <c r="D2164" s="1">
        <v>37600</v>
      </c>
      <c r="E2164" s="1">
        <v>43456</v>
      </c>
      <c r="F2164" t="s">
        <v>19</v>
      </c>
      <c r="I2164">
        <v>100</v>
      </c>
      <c r="J2164">
        <v>0</v>
      </c>
      <c r="K2164">
        <v>0</v>
      </c>
      <c r="L2164">
        <v>1500</v>
      </c>
      <c r="M2164">
        <v>1500</v>
      </c>
      <c r="N2164" t="s">
        <v>20</v>
      </c>
      <c r="O2164" t="s">
        <v>17016</v>
      </c>
      <c r="P2164" t="s">
        <v>28</v>
      </c>
      <c r="Q2164" t="s">
        <v>34233</v>
      </c>
      <c r="R2164" t="s">
        <v>34233</v>
      </c>
      <c r="S2164" t="s">
        <v>32628</v>
      </c>
      <c r="T2164" t="s">
        <v>34356</v>
      </c>
      <c r="U2164" t="s">
        <v>32634</v>
      </c>
      <c r="V2164" t="s">
        <v>32829</v>
      </c>
      <c r="W2164">
        <v>300</v>
      </c>
      <c r="X2164">
        <v>2</v>
      </c>
      <c r="Y2164" t="s">
        <v>32654</v>
      </c>
      <c r="AA2164">
        <v>8.5</v>
      </c>
      <c r="AB2164">
        <v>20</v>
      </c>
      <c r="AC2164">
        <v>1</v>
      </c>
      <c r="AD2164" t="str">
        <f t="shared" si="336"/>
        <v/>
      </c>
      <c r="AE2164" t="str">
        <f t="shared" si="338"/>
        <v/>
      </c>
      <c r="AF2164" t="str">
        <f t="shared" si="341"/>
        <v/>
      </c>
      <c r="AG2164">
        <f t="shared" si="339"/>
        <v>1</v>
      </c>
      <c r="AH2164">
        <f t="shared" si="334"/>
        <v>2.8</v>
      </c>
      <c r="AI2164">
        <v>0.14499999999999999</v>
      </c>
      <c r="AJ2164">
        <f t="shared" si="342"/>
        <v>0.40599999999999997</v>
      </c>
      <c r="AK2164" t="str">
        <f t="shared" si="335"/>
        <v/>
      </c>
      <c r="AL2164" t="str">
        <f t="shared" si="340"/>
        <v/>
      </c>
    </row>
    <row r="2165" spans="1:39" x14ac:dyDescent="0.2">
      <c r="A2165" t="s">
        <v>14018</v>
      </c>
      <c r="B2165" t="s">
        <v>8300</v>
      </c>
      <c r="C2165" t="s">
        <v>14019</v>
      </c>
      <c r="D2165" s="1">
        <v>37253</v>
      </c>
      <c r="E2165" s="1">
        <v>43456</v>
      </c>
      <c r="F2165" t="s">
        <v>26</v>
      </c>
      <c r="I2165">
        <v>100</v>
      </c>
      <c r="J2165">
        <v>0</v>
      </c>
      <c r="K2165">
        <v>0</v>
      </c>
      <c r="L2165">
        <v>408</v>
      </c>
      <c r="M2165">
        <v>408</v>
      </c>
      <c r="N2165" t="s">
        <v>20</v>
      </c>
      <c r="O2165" t="s">
        <v>14020</v>
      </c>
      <c r="P2165" t="s">
        <v>44</v>
      </c>
      <c r="Q2165" t="s">
        <v>34233</v>
      </c>
      <c r="R2165" t="s">
        <v>34233</v>
      </c>
      <c r="S2165" t="s">
        <v>34233</v>
      </c>
      <c r="T2165" t="s">
        <v>34233</v>
      </c>
      <c r="V2165" t="s">
        <v>32829</v>
      </c>
      <c r="AD2165" t="str">
        <f t="shared" si="336"/>
        <v/>
      </c>
      <c r="AE2165" t="str">
        <f t="shared" si="338"/>
        <v/>
      </c>
      <c r="AF2165" t="str">
        <f t="shared" si="341"/>
        <v/>
      </c>
      <c r="AG2165" t="str">
        <f t="shared" si="339"/>
        <v/>
      </c>
      <c r="AH2165" t="str">
        <f t="shared" si="334"/>
        <v/>
      </c>
      <c r="AI2165">
        <v>0.14499999999999999</v>
      </c>
      <c r="AJ2165" t="str">
        <f t="shared" si="342"/>
        <v/>
      </c>
      <c r="AK2165" t="str">
        <f t="shared" si="335"/>
        <v/>
      </c>
      <c r="AL2165" t="str">
        <f t="shared" si="340"/>
        <v/>
      </c>
    </row>
    <row r="2166" spans="1:39" x14ac:dyDescent="0.2">
      <c r="A2166" t="s">
        <v>17203</v>
      </c>
      <c r="B2166" t="s">
        <v>8300</v>
      </c>
      <c r="C2166" t="s">
        <v>17204</v>
      </c>
      <c r="D2166" s="1">
        <v>37664</v>
      </c>
      <c r="E2166" s="1">
        <v>44546</v>
      </c>
      <c r="F2166" t="s">
        <v>26</v>
      </c>
      <c r="I2166">
        <v>100</v>
      </c>
      <c r="J2166">
        <v>0</v>
      </c>
      <c r="K2166">
        <v>0</v>
      </c>
      <c r="L2166">
        <v>2060</v>
      </c>
      <c r="M2166">
        <v>2060</v>
      </c>
      <c r="N2166" t="s">
        <v>20</v>
      </c>
      <c r="O2166" t="s">
        <v>17205</v>
      </c>
      <c r="P2166" t="s">
        <v>44</v>
      </c>
      <c r="Q2166" t="s">
        <v>34233</v>
      </c>
      <c r="R2166" t="s">
        <v>34233</v>
      </c>
      <c r="S2166" t="s">
        <v>34233</v>
      </c>
      <c r="T2166" t="s">
        <v>34233</v>
      </c>
      <c r="V2166" t="s">
        <v>32829</v>
      </c>
      <c r="AD2166" t="str">
        <f t="shared" si="336"/>
        <v/>
      </c>
      <c r="AE2166" t="str">
        <f t="shared" si="338"/>
        <v/>
      </c>
      <c r="AF2166" t="str">
        <f t="shared" si="341"/>
        <v/>
      </c>
      <c r="AG2166" t="str">
        <f t="shared" si="339"/>
        <v/>
      </c>
      <c r="AH2166" t="str">
        <f t="shared" ref="AH2166:AH2229" si="343">IF(AG2166="","",AG2166*2.8)</f>
        <v/>
      </c>
      <c r="AI2166">
        <v>0.14499999999999999</v>
      </c>
      <c r="AJ2166" t="str">
        <f t="shared" si="342"/>
        <v/>
      </c>
      <c r="AK2166" t="str">
        <f t="shared" ref="AK2166:AK2229" si="344">IF(AE2166="","",AE2166*2.8)</f>
        <v/>
      </c>
      <c r="AL2166" t="str">
        <f t="shared" si="340"/>
        <v/>
      </c>
    </row>
    <row r="2167" spans="1:39" x14ac:dyDescent="0.2">
      <c r="A2167" t="s">
        <v>14421</v>
      </c>
      <c r="B2167" t="s">
        <v>8300</v>
      </c>
      <c r="C2167" t="s">
        <v>14422</v>
      </c>
      <c r="D2167" s="1">
        <v>37285</v>
      </c>
      <c r="E2167" s="1">
        <v>43456</v>
      </c>
      <c r="F2167" t="s">
        <v>39</v>
      </c>
      <c r="I2167">
        <v>100</v>
      </c>
      <c r="J2167">
        <v>0</v>
      </c>
      <c r="K2167">
        <v>0</v>
      </c>
      <c r="L2167">
        <v>5881</v>
      </c>
      <c r="M2167">
        <v>5881</v>
      </c>
      <c r="N2167" t="s">
        <v>20</v>
      </c>
      <c r="O2167" t="s">
        <v>14423</v>
      </c>
      <c r="P2167" t="s">
        <v>28</v>
      </c>
      <c r="Q2167" t="s">
        <v>34233</v>
      </c>
      <c r="R2167" t="s">
        <v>34233</v>
      </c>
      <c r="S2167" t="s">
        <v>32627</v>
      </c>
      <c r="T2167" t="s">
        <v>34233</v>
      </c>
      <c r="V2167" t="s">
        <v>32829</v>
      </c>
      <c r="AD2167" t="str">
        <f t="shared" si="336"/>
        <v/>
      </c>
      <c r="AE2167" t="str">
        <f t="shared" si="338"/>
        <v/>
      </c>
      <c r="AF2167" t="str">
        <f t="shared" si="341"/>
        <v/>
      </c>
      <c r="AG2167" t="str">
        <f t="shared" si="339"/>
        <v/>
      </c>
      <c r="AH2167" t="str">
        <f t="shared" si="343"/>
        <v/>
      </c>
      <c r="AI2167">
        <v>0.14499999999999999</v>
      </c>
      <c r="AJ2167" t="str">
        <f t="shared" si="342"/>
        <v/>
      </c>
      <c r="AK2167" t="str">
        <f t="shared" si="344"/>
        <v/>
      </c>
      <c r="AL2167" t="str">
        <f t="shared" si="340"/>
        <v/>
      </c>
    </row>
    <row r="2168" spans="1:39" x14ac:dyDescent="0.2">
      <c r="A2168" t="s">
        <v>21189</v>
      </c>
      <c r="B2168" t="s">
        <v>8300</v>
      </c>
      <c r="C2168" t="s">
        <v>21190</v>
      </c>
      <c r="D2168" s="1">
        <v>38518</v>
      </c>
      <c r="E2168" s="1">
        <v>43456</v>
      </c>
      <c r="F2168" t="s">
        <v>26</v>
      </c>
      <c r="I2168">
        <v>100</v>
      </c>
      <c r="J2168">
        <v>0</v>
      </c>
      <c r="K2168">
        <v>0</v>
      </c>
      <c r="L2168">
        <v>11422</v>
      </c>
      <c r="M2168">
        <v>11422</v>
      </c>
      <c r="N2168" t="s">
        <v>20</v>
      </c>
      <c r="O2168" t="s">
        <v>21191</v>
      </c>
      <c r="P2168" t="s">
        <v>44</v>
      </c>
      <c r="Q2168" t="s">
        <v>34233</v>
      </c>
      <c r="R2168" t="s">
        <v>34233</v>
      </c>
      <c r="S2168" t="s">
        <v>34233</v>
      </c>
      <c r="T2168" t="s">
        <v>34233</v>
      </c>
      <c r="V2168" t="s">
        <v>32836</v>
      </c>
      <c r="AD2168" t="str">
        <f t="shared" si="336"/>
        <v/>
      </c>
      <c r="AE2168" t="str">
        <f t="shared" si="338"/>
        <v/>
      </c>
      <c r="AF2168" t="str">
        <f t="shared" si="341"/>
        <v/>
      </c>
      <c r="AG2168" t="str">
        <f t="shared" si="339"/>
        <v/>
      </c>
      <c r="AH2168" t="str">
        <f t="shared" si="343"/>
        <v/>
      </c>
      <c r="AI2168">
        <v>0.14499999999999999</v>
      </c>
      <c r="AJ2168" t="str">
        <f t="shared" si="342"/>
        <v/>
      </c>
      <c r="AK2168" t="str">
        <f t="shared" si="344"/>
        <v/>
      </c>
      <c r="AL2168" t="str">
        <f t="shared" si="340"/>
        <v/>
      </c>
    </row>
    <row r="2169" spans="1:39" x14ac:dyDescent="0.2">
      <c r="A2169" t="s">
        <v>21206</v>
      </c>
      <c r="B2169" t="s">
        <v>8300</v>
      </c>
      <c r="C2169" t="s">
        <v>21207</v>
      </c>
      <c r="D2169" s="1">
        <v>38518</v>
      </c>
      <c r="E2169" s="1">
        <v>43456</v>
      </c>
      <c r="F2169" t="s">
        <v>470</v>
      </c>
      <c r="I2169">
        <v>100</v>
      </c>
      <c r="J2169">
        <v>0</v>
      </c>
      <c r="K2169">
        <v>0</v>
      </c>
      <c r="L2169">
        <v>1250</v>
      </c>
      <c r="M2169">
        <v>1250</v>
      </c>
      <c r="N2169" t="s">
        <v>20</v>
      </c>
      <c r="O2169" t="s">
        <v>21208</v>
      </c>
      <c r="P2169" t="s">
        <v>28</v>
      </c>
      <c r="Q2169" t="s">
        <v>34233</v>
      </c>
      <c r="R2169" t="s">
        <v>34233</v>
      </c>
      <c r="S2169" t="s">
        <v>32627</v>
      </c>
      <c r="T2169" t="s">
        <v>34462</v>
      </c>
      <c r="U2169" t="s">
        <v>32668</v>
      </c>
      <c r="V2169" t="s">
        <v>32836</v>
      </c>
      <c r="W2169">
        <f>L2169*0.12</f>
        <v>150</v>
      </c>
      <c r="X2169">
        <v>2</v>
      </c>
      <c r="Y2169">
        <v>1</v>
      </c>
      <c r="Z2169">
        <f>W2169*X2169</f>
        <v>300</v>
      </c>
      <c r="AA2169">
        <v>8.5</v>
      </c>
      <c r="AB2169">
        <v>12</v>
      </c>
      <c r="AD2169" t="str">
        <f t="shared" si="336"/>
        <v/>
      </c>
      <c r="AE2169" t="str">
        <f t="shared" si="338"/>
        <v/>
      </c>
      <c r="AF2169">
        <f t="shared" si="341"/>
        <v>300</v>
      </c>
      <c r="AG2169" t="str">
        <f t="shared" si="339"/>
        <v/>
      </c>
      <c r="AH2169" t="str">
        <f t="shared" si="343"/>
        <v/>
      </c>
      <c r="AI2169">
        <v>0.14499999999999999</v>
      </c>
      <c r="AJ2169" t="str">
        <f t="shared" si="342"/>
        <v/>
      </c>
      <c r="AK2169" t="str">
        <f t="shared" si="344"/>
        <v/>
      </c>
      <c r="AL2169" t="str">
        <f t="shared" si="340"/>
        <v/>
      </c>
    </row>
    <row r="2170" spans="1:39" x14ac:dyDescent="0.2">
      <c r="A2170" t="s">
        <v>21507</v>
      </c>
      <c r="B2170" t="s">
        <v>8300</v>
      </c>
      <c r="C2170" t="s">
        <v>21508</v>
      </c>
      <c r="D2170" s="1">
        <v>38518</v>
      </c>
      <c r="E2170" s="1">
        <v>43456</v>
      </c>
      <c r="F2170" t="s">
        <v>19</v>
      </c>
      <c r="I2170">
        <v>100</v>
      </c>
      <c r="J2170">
        <v>0</v>
      </c>
      <c r="K2170">
        <v>0</v>
      </c>
      <c r="L2170">
        <v>1127</v>
      </c>
      <c r="M2170">
        <v>1127</v>
      </c>
      <c r="N2170" t="s">
        <v>20</v>
      </c>
      <c r="O2170" t="s">
        <v>21509</v>
      </c>
      <c r="P2170" t="s">
        <v>28</v>
      </c>
      <c r="Q2170" t="s">
        <v>34233</v>
      </c>
      <c r="R2170" t="s">
        <v>34233</v>
      </c>
      <c r="S2170" t="s">
        <v>32628</v>
      </c>
      <c r="T2170" t="s">
        <v>34357</v>
      </c>
      <c r="U2170" t="s">
        <v>32634</v>
      </c>
      <c r="V2170" t="s">
        <v>32836</v>
      </c>
      <c r="X2170">
        <v>2</v>
      </c>
      <c r="Y2170" t="s">
        <v>32654</v>
      </c>
      <c r="AA2170">
        <v>8.5</v>
      </c>
      <c r="AB2170">
        <v>15</v>
      </c>
      <c r="AC2170">
        <v>1</v>
      </c>
      <c r="AD2170" t="str">
        <f t="shared" si="336"/>
        <v/>
      </c>
      <c r="AE2170" t="str">
        <f t="shared" si="338"/>
        <v/>
      </c>
      <c r="AF2170" t="str">
        <f t="shared" si="341"/>
        <v/>
      </c>
      <c r="AG2170">
        <f t="shared" si="339"/>
        <v>1</v>
      </c>
      <c r="AH2170">
        <f t="shared" si="343"/>
        <v>2.8</v>
      </c>
      <c r="AI2170">
        <v>0.14499999999999999</v>
      </c>
      <c r="AJ2170">
        <f t="shared" si="342"/>
        <v>0.40599999999999997</v>
      </c>
      <c r="AK2170" t="str">
        <f t="shared" si="344"/>
        <v/>
      </c>
      <c r="AL2170" t="str">
        <f t="shared" si="340"/>
        <v/>
      </c>
    </row>
    <row r="2171" spans="1:39" x14ac:dyDescent="0.2">
      <c r="A2171" t="s">
        <v>21172</v>
      </c>
      <c r="B2171" t="s">
        <v>8300</v>
      </c>
      <c r="C2171" t="s">
        <v>21173</v>
      </c>
      <c r="D2171" s="1">
        <v>38518</v>
      </c>
      <c r="E2171" s="1">
        <v>44546</v>
      </c>
      <c r="F2171" t="s">
        <v>19</v>
      </c>
      <c r="I2171">
        <v>100</v>
      </c>
      <c r="J2171">
        <v>0</v>
      </c>
      <c r="K2171">
        <v>0</v>
      </c>
      <c r="L2171">
        <v>10037</v>
      </c>
      <c r="M2171">
        <v>10037</v>
      </c>
      <c r="N2171" t="s">
        <v>20</v>
      </c>
      <c r="O2171" t="s">
        <v>21</v>
      </c>
      <c r="P2171" t="s">
        <v>28</v>
      </c>
      <c r="Q2171" t="s">
        <v>34233</v>
      </c>
      <c r="R2171" t="s">
        <v>34233</v>
      </c>
      <c r="S2171" t="s">
        <v>33798</v>
      </c>
      <c r="T2171" t="s">
        <v>34362</v>
      </c>
      <c r="U2171" t="s">
        <v>32650</v>
      </c>
      <c r="V2171" t="s">
        <v>32836</v>
      </c>
      <c r="X2171">
        <v>2</v>
      </c>
      <c r="Y2171">
        <v>2</v>
      </c>
      <c r="AA2171">
        <v>13</v>
      </c>
      <c r="AB2171">
        <v>14</v>
      </c>
      <c r="AC2171">
        <f>10+8</f>
        <v>18</v>
      </c>
      <c r="AD2171" t="str">
        <f t="shared" ref="AD2171:AD2234" si="345">IF((S2171="tühi")*(F2171&lt;&gt;"Elamumaa")*(G2171&lt;&gt;"Elamumaa")*(H2171&lt;&gt;"Elamumaa"),IF(Z2171=0,"",Z2171),"")</f>
        <v/>
      </c>
      <c r="AE2171" t="str">
        <f t="shared" si="338"/>
        <v/>
      </c>
      <c r="AF2171" t="str">
        <f t="shared" si="341"/>
        <v/>
      </c>
      <c r="AG2171">
        <f t="shared" ref="AG2171:AG2185" si="346">IF((S2171&lt;&gt;"tühi")*(AC2171&lt;&gt;""),AC2171,"")</f>
        <v>18</v>
      </c>
      <c r="AH2171">
        <f t="shared" si="343"/>
        <v>50.4</v>
      </c>
      <c r="AI2171">
        <v>0.14499999999999999</v>
      </c>
      <c r="AJ2171">
        <f t="shared" si="342"/>
        <v>7.3079999999999989</v>
      </c>
      <c r="AK2171" t="str">
        <f t="shared" si="344"/>
        <v/>
      </c>
      <c r="AL2171" t="str">
        <f t="shared" si="340"/>
        <v/>
      </c>
    </row>
    <row r="2172" spans="1:39" x14ac:dyDescent="0.2">
      <c r="A2172" t="s">
        <v>21049</v>
      </c>
      <c r="B2172" t="s">
        <v>8300</v>
      </c>
      <c r="C2172" t="s">
        <v>21050</v>
      </c>
      <c r="D2172" s="1">
        <v>38518</v>
      </c>
      <c r="E2172" s="1">
        <v>44546</v>
      </c>
      <c r="F2172" t="s">
        <v>19</v>
      </c>
      <c r="I2172">
        <v>100</v>
      </c>
      <c r="J2172">
        <v>0</v>
      </c>
      <c r="K2172">
        <v>0</v>
      </c>
      <c r="L2172">
        <v>3899</v>
      </c>
      <c r="M2172">
        <v>3899</v>
      </c>
      <c r="N2172" t="s">
        <v>20</v>
      </c>
      <c r="O2172" t="s">
        <v>21</v>
      </c>
      <c r="P2172" t="s">
        <v>28</v>
      </c>
      <c r="Q2172" t="s">
        <v>34233</v>
      </c>
      <c r="R2172" t="s">
        <v>34233</v>
      </c>
      <c r="S2172" t="s">
        <v>32628</v>
      </c>
      <c r="T2172" t="s">
        <v>34463</v>
      </c>
      <c r="U2172" t="s">
        <v>32650</v>
      </c>
      <c r="V2172" t="s">
        <v>32836</v>
      </c>
      <c r="X2172">
        <v>2</v>
      </c>
      <c r="Y2172">
        <v>2</v>
      </c>
      <c r="AA2172">
        <v>11</v>
      </c>
      <c r="AB2172">
        <v>36</v>
      </c>
      <c r="AC2172">
        <v>16</v>
      </c>
      <c r="AD2172" t="str">
        <f t="shared" si="345"/>
        <v/>
      </c>
      <c r="AE2172" t="str">
        <f t="shared" si="338"/>
        <v/>
      </c>
      <c r="AF2172" t="str">
        <f t="shared" si="341"/>
        <v/>
      </c>
      <c r="AG2172">
        <f t="shared" si="346"/>
        <v>16</v>
      </c>
      <c r="AH2172">
        <f t="shared" si="343"/>
        <v>44.8</v>
      </c>
      <c r="AI2172">
        <v>0.14499999999999999</v>
      </c>
      <c r="AJ2172">
        <f t="shared" si="342"/>
        <v>6.4959999999999996</v>
      </c>
      <c r="AK2172" t="str">
        <f t="shared" si="344"/>
        <v/>
      </c>
      <c r="AL2172" t="str">
        <f t="shared" si="340"/>
        <v/>
      </c>
    </row>
    <row r="2173" spans="1:39" x14ac:dyDescent="0.2">
      <c r="A2173" t="s">
        <v>21209</v>
      </c>
      <c r="B2173" t="s">
        <v>8300</v>
      </c>
      <c r="C2173" t="s">
        <v>21210</v>
      </c>
      <c r="D2173" s="1">
        <v>38518</v>
      </c>
      <c r="E2173" s="1">
        <v>43456</v>
      </c>
      <c r="F2173" t="s">
        <v>19</v>
      </c>
      <c r="I2173">
        <v>100</v>
      </c>
      <c r="J2173">
        <v>0</v>
      </c>
      <c r="K2173">
        <v>0</v>
      </c>
      <c r="L2173">
        <v>1280</v>
      </c>
      <c r="M2173">
        <v>1280</v>
      </c>
      <c r="N2173" t="s">
        <v>20</v>
      </c>
      <c r="O2173" t="s">
        <v>21211</v>
      </c>
      <c r="P2173" t="s">
        <v>28</v>
      </c>
      <c r="Q2173" t="s">
        <v>34233</v>
      </c>
      <c r="R2173" t="s">
        <v>34233</v>
      </c>
      <c r="S2173" t="s">
        <v>33797</v>
      </c>
      <c r="T2173" t="s">
        <v>34357</v>
      </c>
      <c r="U2173" t="s">
        <v>32634</v>
      </c>
      <c r="V2173" t="s">
        <v>32836</v>
      </c>
      <c r="X2173">
        <v>2</v>
      </c>
      <c r="Y2173" t="s">
        <v>32654</v>
      </c>
      <c r="AA2173">
        <v>8.5</v>
      </c>
      <c r="AB2173">
        <v>15</v>
      </c>
      <c r="AC2173">
        <v>1</v>
      </c>
      <c r="AD2173" t="str">
        <f t="shared" si="345"/>
        <v/>
      </c>
      <c r="AE2173" t="str">
        <f t="shared" si="338"/>
        <v/>
      </c>
      <c r="AF2173" t="str">
        <f t="shared" si="341"/>
        <v/>
      </c>
      <c r="AG2173">
        <f t="shared" si="346"/>
        <v>1</v>
      </c>
      <c r="AH2173">
        <f t="shared" si="343"/>
        <v>2.8</v>
      </c>
      <c r="AI2173">
        <v>0.14499999999999999</v>
      </c>
      <c r="AJ2173">
        <f t="shared" si="342"/>
        <v>0.40599999999999997</v>
      </c>
      <c r="AK2173" t="str">
        <f t="shared" si="344"/>
        <v/>
      </c>
      <c r="AL2173" t="str">
        <f t="shared" si="340"/>
        <v/>
      </c>
    </row>
    <row r="2174" spans="1:39" x14ac:dyDescent="0.2">
      <c r="A2174" t="s">
        <v>21057</v>
      </c>
      <c r="B2174" t="s">
        <v>8300</v>
      </c>
      <c r="C2174" t="s">
        <v>21058</v>
      </c>
      <c r="D2174" s="1">
        <v>38518</v>
      </c>
      <c r="E2174" s="1">
        <v>43456</v>
      </c>
      <c r="F2174" t="s">
        <v>19</v>
      </c>
      <c r="I2174">
        <v>100</v>
      </c>
      <c r="J2174">
        <v>0</v>
      </c>
      <c r="K2174">
        <v>0</v>
      </c>
      <c r="L2174">
        <v>974</v>
      </c>
      <c r="M2174">
        <v>974</v>
      </c>
      <c r="N2174" t="s">
        <v>20</v>
      </c>
      <c r="O2174" t="s">
        <v>21059</v>
      </c>
      <c r="P2174" t="s">
        <v>28</v>
      </c>
      <c r="Q2174" t="s">
        <v>34233</v>
      </c>
      <c r="R2174" t="s">
        <v>34233</v>
      </c>
      <c r="S2174" t="s">
        <v>32628</v>
      </c>
      <c r="T2174" t="s">
        <v>34451</v>
      </c>
      <c r="U2174" t="s">
        <v>33235</v>
      </c>
      <c r="V2174" t="s">
        <v>32836</v>
      </c>
      <c r="X2174">
        <v>2</v>
      </c>
      <c r="Y2174">
        <v>1</v>
      </c>
      <c r="AA2174">
        <v>8.5</v>
      </c>
      <c r="AB2174">
        <v>10</v>
      </c>
      <c r="AC2174">
        <v>1</v>
      </c>
      <c r="AD2174" t="str">
        <f t="shared" si="345"/>
        <v/>
      </c>
      <c r="AE2174" t="str">
        <f t="shared" si="338"/>
        <v/>
      </c>
      <c r="AF2174" t="str">
        <f t="shared" si="341"/>
        <v/>
      </c>
      <c r="AG2174">
        <f t="shared" si="346"/>
        <v>1</v>
      </c>
      <c r="AH2174">
        <f t="shared" si="343"/>
        <v>2.8</v>
      </c>
      <c r="AI2174">
        <v>0.14499999999999999</v>
      </c>
      <c r="AJ2174">
        <f t="shared" si="342"/>
        <v>0.40599999999999997</v>
      </c>
      <c r="AK2174" t="str">
        <f t="shared" si="344"/>
        <v/>
      </c>
      <c r="AL2174" t="str">
        <f t="shared" si="340"/>
        <v/>
      </c>
      <c r="AM2174" t="s">
        <v>33936</v>
      </c>
    </row>
    <row r="2175" spans="1:39" x14ac:dyDescent="0.2">
      <c r="A2175" t="s">
        <v>21060</v>
      </c>
      <c r="B2175" t="s">
        <v>8300</v>
      </c>
      <c r="C2175" t="s">
        <v>21061</v>
      </c>
      <c r="D2175" s="1">
        <v>38518</v>
      </c>
      <c r="E2175" s="1">
        <v>43456</v>
      </c>
      <c r="F2175" t="s">
        <v>19</v>
      </c>
      <c r="I2175">
        <v>100</v>
      </c>
      <c r="J2175">
        <v>0</v>
      </c>
      <c r="K2175">
        <v>0</v>
      </c>
      <c r="L2175">
        <v>952</v>
      </c>
      <c r="M2175">
        <v>952</v>
      </c>
      <c r="N2175" t="s">
        <v>20</v>
      </c>
      <c r="O2175" t="s">
        <v>21062</v>
      </c>
      <c r="P2175" t="s">
        <v>28</v>
      </c>
      <c r="Q2175" t="s">
        <v>34233</v>
      </c>
      <c r="R2175" t="s">
        <v>34233</v>
      </c>
      <c r="S2175" t="s">
        <v>32628</v>
      </c>
      <c r="T2175" t="s">
        <v>34464</v>
      </c>
      <c r="U2175" t="s">
        <v>33235</v>
      </c>
      <c r="V2175" t="s">
        <v>32836</v>
      </c>
      <c r="X2175">
        <v>2</v>
      </c>
      <c r="Y2175">
        <v>1</v>
      </c>
      <c r="AA2175">
        <v>8.5</v>
      </c>
      <c r="AB2175">
        <v>10</v>
      </c>
      <c r="AC2175">
        <v>1</v>
      </c>
      <c r="AD2175" t="str">
        <f t="shared" si="345"/>
        <v/>
      </c>
      <c r="AE2175" t="str">
        <f t="shared" si="338"/>
        <v/>
      </c>
      <c r="AF2175" t="str">
        <f t="shared" si="341"/>
        <v/>
      </c>
      <c r="AG2175">
        <f t="shared" si="346"/>
        <v>1</v>
      </c>
      <c r="AH2175">
        <f t="shared" si="343"/>
        <v>2.8</v>
      </c>
      <c r="AI2175">
        <v>0.14499999999999999</v>
      </c>
      <c r="AJ2175">
        <f t="shared" si="342"/>
        <v>0.40599999999999997</v>
      </c>
      <c r="AK2175" t="str">
        <f t="shared" si="344"/>
        <v/>
      </c>
      <c r="AL2175" t="str">
        <f t="shared" si="340"/>
        <v/>
      </c>
      <c r="AM2175" t="s">
        <v>33936</v>
      </c>
    </row>
    <row r="2176" spans="1:39" x14ac:dyDescent="0.2">
      <c r="A2176" t="s">
        <v>21063</v>
      </c>
      <c r="B2176" t="s">
        <v>8300</v>
      </c>
      <c r="C2176" t="s">
        <v>21064</v>
      </c>
      <c r="D2176" s="1">
        <v>38518</v>
      </c>
      <c r="E2176" s="1">
        <v>43456</v>
      </c>
      <c r="F2176" t="s">
        <v>19</v>
      </c>
      <c r="I2176">
        <v>100</v>
      </c>
      <c r="J2176">
        <v>0</v>
      </c>
      <c r="K2176">
        <v>0</v>
      </c>
      <c r="L2176">
        <v>1049</v>
      </c>
      <c r="M2176">
        <v>1049</v>
      </c>
      <c r="N2176" t="s">
        <v>20</v>
      </c>
      <c r="O2176" t="s">
        <v>21065</v>
      </c>
      <c r="P2176" t="s">
        <v>28</v>
      </c>
      <c r="Q2176" t="s">
        <v>34233</v>
      </c>
      <c r="R2176" t="s">
        <v>34233</v>
      </c>
      <c r="S2176" t="s">
        <v>32628</v>
      </c>
      <c r="T2176" t="s">
        <v>34464</v>
      </c>
      <c r="U2176" t="s">
        <v>33235</v>
      </c>
      <c r="V2176" t="s">
        <v>32836</v>
      </c>
      <c r="X2176">
        <v>2</v>
      </c>
      <c r="Y2176">
        <v>1</v>
      </c>
      <c r="AA2176">
        <v>8.5</v>
      </c>
      <c r="AB2176">
        <v>10</v>
      </c>
      <c r="AC2176">
        <v>1</v>
      </c>
      <c r="AD2176" t="str">
        <f t="shared" si="345"/>
        <v/>
      </c>
      <c r="AE2176" t="str">
        <f t="shared" si="338"/>
        <v/>
      </c>
      <c r="AF2176" t="str">
        <f t="shared" si="341"/>
        <v/>
      </c>
      <c r="AG2176">
        <f t="shared" si="346"/>
        <v>1</v>
      </c>
      <c r="AH2176">
        <f t="shared" si="343"/>
        <v>2.8</v>
      </c>
      <c r="AI2176">
        <v>0.14499999999999999</v>
      </c>
      <c r="AJ2176">
        <f t="shared" si="342"/>
        <v>0.40599999999999997</v>
      </c>
      <c r="AK2176" t="str">
        <f t="shared" si="344"/>
        <v/>
      </c>
      <c r="AL2176" t="str">
        <f t="shared" si="340"/>
        <v/>
      </c>
      <c r="AM2176" t="s">
        <v>33936</v>
      </c>
    </row>
    <row r="2177" spans="1:39" x14ac:dyDescent="0.2">
      <c r="A2177" t="s">
        <v>21066</v>
      </c>
      <c r="B2177" t="s">
        <v>8300</v>
      </c>
      <c r="C2177" t="s">
        <v>21067</v>
      </c>
      <c r="D2177" s="1">
        <v>38518</v>
      </c>
      <c r="E2177" s="1">
        <v>43456</v>
      </c>
      <c r="F2177" t="s">
        <v>19</v>
      </c>
      <c r="I2177">
        <v>100</v>
      </c>
      <c r="J2177">
        <v>0</v>
      </c>
      <c r="K2177">
        <v>0</v>
      </c>
      <c r="L2177">
        <v>780</v>
      </c>
      <c r="M2177">
        <v>780</v>
      </c>
      <c r="N2177" t="s">
        <v>20</v>
      </c>
      <c r="O2177" t="s">
        <v>21068</v>
      </c>
      <c r="P2177" t="s">
        <v>28</v>
      </c>
      <c r="Q2177" t="s">
        <v>34233</v>
      </c>
      <c r="R2177" t="s">
        <v>34233</v>
      </c>
      <c r="S2177" t="s">
        <v>32628</v>
      </c>
      <c r="T2177" t="s">
        <v>34464</v>
      </c>
      <c r="U2177" t="s">
        <v>33235</v>
      </c>
      <c r="V2177" t="s">
        <v>32836</v>
      </c>
      <c r="X2177">
        <v>2</v>
      </c>
      <c r="Y2177">
        <v>1</v>
      </c>
      <c r="AA2177">
        <v>8.5</v>
      </c>
      <c r="AB2177">
        <v>10</v>
      </c>
      <c r="AC2177">
        <v>1</v>
      </c>
      <c r="AD2177" t="str">
        <f t="shared" si="345"/>
        <v/>
      </c>
      <c r="AE2177" t="str">
        <f t="shared" si="338"/>
        <v/>
      </c>
      <c r="AF2177" t="str">
        <f t="shared" si="341"/>
        <v/>
      </c>
      <c r="AG2177">
        <f t="shared" si="346"/>
        <v>1</v>
      </c>
      <c r="AH2177">
        <f t="shared" si="343"/>
        <v>2.8</v>
      </c>
      <c r="AI2177">
        <v>0.14499999999999999</v>
      </c>
      <c r="AJ2177">
        <f t="shared" si="342"/>
        <v>0.40599999999999997</v>
      </c>
      <c r="AK2177" t="str">
        <f t="shared" si="344"/>
        <v/>
      </c>
      <c r="AL2177" t="str">
        <f t="shared" si="340"/>
        <v/>
      </c>
      <c r="AM2177" t="s">
        <v>33936</v>
      </c>
    </row>
    <row r="2178" spans="1:39" x14ac:dyDescent="0.2">
      <c r="A2178" t="s">
        <v>21069</v>
      </c>
      <c r="B2178" t="s">
        <v>8300</v>
      </c>
      <c r="C2178" t="s">
        <v>21070</v>
      </c>
      <c r="D2178" s="1">
        <v>38518</v>
      </c>
      <c r="E2178" s="1">
        <v>43456</v>
      </c>
      <c r="F2178" t="s">
        <v>19</v>
      </c>
      <c r="I2178">
        <v>100</v>
      </c>
      <c r="J2178">
        <v>0</v>
      </c>
      <c r="K2178">
        <v>0</v>
      </c>
      <c r="L2178">
        <v>796</v>
      </c>
      <c r="M2178">
        <v>796</v>
      </c>
      <c r="N2178" t="s">
        <v>20</v>
      </c>
      <c r="O2178" t="s">
        <v>21071</v>
      </c>
      <c r="P2178" t="s">
        <v>28</v>
      </c>
      <c r="Q2178" t="s">
        <v>34233</v>
      </c>
      <c r="R2178" t="s">
        <v>34233</v>
      </c>
      <c r="S2178" t="s">
        <v>32628</v>
      </c>
      <c r="T2178" t="s">
        <v>34452</v>
      </c>
      <c r="U2178" t="s">
        <v>33235</v>
      </c>
      <c r="V2178" t="s">
        <v>32836</v>
      </c>
      <c r="X2178">
        <v>2</v>
      </c>
      <c r="Y2178">
        <v>1</v>
      </c>
      <c r="AA2178">
        <v>8.5</v>
      </c>
      <c r="AB2178">
        <v>10</v>
      </c>
      <c r="AC2178">
        <v>1</v>
      </c>
      <c r="AD2178" t="str">
        <f t="shared" si="345"/>
        <v/>
      </c>
      <c r="AE2178" t="str">
        <f t="shared" si="338"/>
        <v/>
      </c>
      <c r="AF2178" t="str">
        <f t="shared" si="341"/>
        <v/>
      </c>
      <c r="AG2178">
        <f t="shared" si="346"/>
        <v>1</v>
      </c>
      <c r="AH2178">
        <f t="shared" si="343"/>
        <v>2.8</v>
      </c>
      <c r="AI2178">
        <v>0.14499999999999999</v>
      </c>
      <c r="AJ2178">
        <f t="shared" si="342"/>
        <v>0.40599999999999997</v>
      </c>
      <c r="AK2178" t="str">
        <f t="shared" si="344"/>
        <v/>
      </c>
      <c r="AL2178" t="str">
        <f t="shared" si="340"/>
        <v/>
      </c>
      <c r="AM2178" t="s">
        <v>33936</v>
      </c>
    </row>
    <row r="2179" spans="1:39" x14ac:dyDescent="0.2">
      <c r="A2179" t="s">
        <v>21072</v>
      </c>
      <c r="B2179" t="s">
        <v>8300</v>
      </c>
      <c r="C2179" t="s">
        <v>21073</v>
      </c>
      <c r="D2179" s="1">
        <v>38518</v>
      </c>
      <c r="E2179" s="1">
        <v>44546</v>
      </c>
      <c r="F2179" t="s">
        <v>19</v>
      </c>
      <c r="I2179">
        <v>100</v>
      </c>
      <c r="J2179">
        <v>0</v>
      </c>
      <c r="K2179">
        <v>0</v>
      </c>
      <c r="L2179">
        <v>1322</v>
      </c>
      <c r="M2179">
        <v>1322</v>
      </c>
      <c r="N2179" t="s">
        <v>20</v>
      </c>
      <c r="O2179" t="s">
        <v>21074</v>
      </c>
      <c r="P2179" t="s">
        <v>28</v>
      </c>
      <c r="Q2179" t="s">
        <v>34233</v>
      </c>
      <c r="R2179" t="s">
        <v>34233</v>
      </c>
      <c r="S2179" t="s">
        <v>32628</v>
      </c>
      <c r="T2179" t="s">
        <v>34357</v>
      </c>
      <c r="U2179" t="s">
        <v>32634</v>
      </c>
      <c r="V2179" t="s">
        <v>32836</v>
      </c>
      <c r="X2179">
        <v>2</v>
      </c>
      <c r="Y2179" t="s">
        <v>32654</v>
      </c>
      <c r="AA2179">
        <v>8.5</v>
      </c>
      <c r="AB2179">
        <v>15</v>
      </c>
      <c r="AC2179">
        <v>1</v>
      </c>
      <c r="AD2179" t="str">
        <f t="shared" si="345"/>
        <v/>
      </c>
      <c r="AE2179" t="str">
        <f t="shared" si="338"/>
        <v/>
      </c>
      <c r="AF2179" t="str">
        <f t="shared" si="341"/>
        <v/>
      </c>
      <c r="AG2179">
        <f t="shared" si="346"/>
        <v>1</v>
      </c>
      <c r="AH2179">
        <f t="shared" si="343"/>
        <v>2.8</v>
      </c>
      <c r="AI2179">
        <v>0.14499999999999999</v>
      </c>
      <c r="AJ2179">
        <f t="shared" si="342"/>
        <v>0.40599999999999997</v>
      </c>
      <c r="AK2179" t="str">
        <f t="shared" si="344"/>
        <v/>
      </c>
      <c r="AL2179" t="str">
        <f t="shared" si="340"/>
        <v/>
      </c>
    </row>
    <row r="2180" spans="1:39" x14ac:dyDescent="0.2">
      <c r="A2180" t="s">
        <v>21075</v>
      </c>
      <c r="B2180" t="s">
        <v>8300</v>
      </c>
      <c r="C2180" t="s">
        <v>21076</v>
      </c>
      <c r="D2180" s="1">
        <v>38518</v>
      </c>
      <c r="E2180" s="1">
        <v>43456</v>
      </c>
      <c r="F2180" t="s">
        <v>19</v>
      </c>
      <c r="I2180">
        <v>100</v>
      </c>
      <c r="J2180">
        <v>0</v>
      </c>
      <c r="K2180">
        <v>0</v>
      </c>
      <c r="L2180">
        <v>1290</v>
      </c>
      <c r="M2180">
        <v>1290</v>
      </c>
      <c r="N2180" t="s">
        <v>20</v>
      </c>
      <c r="O2180" t="s">
        <v>21077</v>
      </c>
      <c r="P2180" t="s">
        <v>28</v>
      </c>
      <c r="Q2180" t="s">
        <v>34244</v>
      </c>
      <c r="R2180" t="s">
        <v>33768</v>
      </c>
      <c r="S2180" t="s">
        <v>32628</v>
      </c>
      <c r="T2180" t="s">
        <v>34357</v>
      </c>
      <c r="U2180" t="s">
        <v>32634</v>
      </c>
      <c r="V2180" t="s">
        <v>32836</v>
      </c>
      <c r="X2180">
        <v>2</v>
      </c>
      <c r="Y2180" t="s">
        <v>32654</v>
      </c>
      <c r="AA2180">
        <v>8.5</v>
      </c>
      <c r="AB2180">
        <v>15</v>
      </c>
      <c r="AC2180">
        <v>1</v>
      </c>
      <c r="AD2180" t="str">
        <f t="shared" si="345"/>
        <v/>
      </c>
      <c r="AE2180" t="str">
        <f t="shared" si="338"/>
        <v/>
      </c>
      <c r="AF2180" t="str">
        <f t="shared" si="341"/>
        <v/>
      </c>
      <c r="AG2180">
        <f t="shared" si="346"/>
        <v>1</v>
      </c>
      <c r="AH2180">
        <f t="shared" si="343"/>
        <v>2.8</v>
      </c>
      <c r="AI2180">
        <v>0.14499999999999999</v>
      </c>
      <c r="AJ2180">
        <f t="shared" si="342"/>
        <v>0.40599999999999997</v>
      </c>
      <c r="AK2180" t="str">
        <f t="shared" si="344"/>
        <v/>
      </c>
      <c r="AL2180" t="str">
        <f t="shared" si="340"/>
        <v/>
      </c>
    </row>
    <row r="2181" spans="1:39" x14ac:dyDescent="0.2">
      <c r="A2181" t="s">
        <v>21078</v>
      </c>
      <c r="B2181" t="s">
        <v>8300</v>
      </c>
      <c r="C2181" t="s">
        <v>21079</v>
      </c>
      <c r="D2181" s="1">
        <v>38518</v>
      </c>
      <c r="E2181" s="1">
        <v>43456</v>
      </c>
      <c r="F2181" t="s">
        <v>19</v>
      </c>
      <c r="I2181">
        <v>100</v>
      </c>
      <c r="J2181">
        <v>0</v>
      </c>
      <c r="K2181">
        <v>0</v>
      </c>
      <c r="L2181">
        <v>1625</v>
      </c>
      <c r="M2181">
        <v>1625</v>
      </c>
      <c r="N2181" t="s">
        <v>20</v>
      </c>
      <c r="O2181" t="s">
        <v>21080</v>
      </c>
      <c r="P2181" t="s">
        <v>28</v>
      </c>
      <c r="Q2181" t="s">
        <v>34233</v>
      </c>
      <c r="R2181" t="s">
        <v>34233</v>
      </c>
      <c r="S2181" t="s">
        <v>32628</v>
      </c>
      <c r="T2181" t="s">
        <v>34357</v>
      </c>
      <c r="U2181" t="s">
        <v>32634</v>
      </c>
      <c r="V2181" t="s">
        <v>32836</v>
      </c>
      <c r="X2181">
        <v>2</v>
      </c>
      <c r="Y2181" t="s">
        <v>32654</v>
      </c>
      <c r="AA2181">
        <v>8.5</v>
      </c>
      <c r="AB2181">
        <v>15</v>
      </c>
      <c r="AC2181">
        <v>1</v>
      </c>
      <c r="AD2181" t="str">
        <f t="shared" si="345"/>
        <v/>
      </c>
      <c r="AE2181" t="str">
        <f t="shared" si="338"/>
        <v/>
      </c>
      <c r="AF2181" t="str">
        <f t="shared" si="341"/>
        <v/>
      </c>
      <c r="AG2181">
        <f t="shared" si="346"/>
        <v>1</v>
      </c>
      <c r="AH2181">
        <f t="shared" si="343"/>
        <v>2.8</v>
      </c>
      <c r="AI2181">
        <v>0.14499999999999999</v>
      </c>
      <c r="AJ2181">
        <f t="shared" si="342"/>
        <v>0.40599999999999997</v>
      </c>
      <c r="AK2181" t="str">
        <f t="shared" si="344"/>
        <v/>
      </c>
      <c r="AL2181" t="str">
        <f t="shared" si="340"/>
        <v/>
      </c>
    </row>
    <row r="2182" spans="1:39" x14ac:dyDescent="0.2">
      <c r="A2182" t="s">
        <v>21212</v>
      </c>
      <c r="B2182" t="s">
        <v>8300</v>
      </c>
      <c r="C2182" t="s">
        <v>21213</v>
      </c>
      <c r="D2182" s="1">
        <v>38518</v>
      </c>
      <c r="E2182" s="1">
        <v>43456</v>
      </c>
      <c r="F2182" t="s">
        <v>19</v>
      </c>
      <c r="I2182">
        <v>100</v>
      </c>
      <c r="J2182">
        <v>0</v>
      </c>
      <c r="K2182">
        <v>0</v>
      </c>
      <c r="L2182">
        <v>1213</v>
      </c>
      <c r="M2182">
        <v>1213</v>
      </c>
      <c r="N2182" t="s">
        <v>20</v>
      </c>
      <c r="O2182" t="s">
        <v>21214</v>
      </c>
      <c r="P2182" t="s">
        <v>28</v>
      </c>
      <c r="Q2182" t="s">
        <v>34233</v>
      </c>
      <c r="R2182" t="s">
        <v>34233</v>
      </c>
      <c r="S2182" t="s">
        <v>32628</v>
      </c>
      <c r="T2182" t="s">
        <v>34357</v>
      </c>
      <c r="U2182" t="s">
        <v>32634</v>
      </c>
      <c r="V2182" t="s">
        <v>32836</v>
      </c>
      <c r="X2182">
        <v>2</v>
      </c>
      <c r="Y2182" t="s">
        <v>32654</v>
      </c>
      <c r="AA2182">
        <v>8.5</v>
      </c>
      <c r="AB2182">
        <v>15</v>
      </c>
      <c r="AC2182">
        <v>1</v>
      </c>
      <c r="AD2182" t="str">
        <f t="shared" si="345"/>
        <v/>
      </c>
      <c r="AE2182" t="str">
        <f t="shared" si="338"/>
        <v/>
      </c>
      <c r="AF2182" t="str">
        <f t="shared" si="341"/>
        <v/>
      </c>
      <c r="AG2182">
        <f t="shared" si="346"/>
        <v>1</v>
      </c>
      <c r="AH2182">
        <f t="shared" si="343"/>
        <v>2.8</v>
      </c>
      <c r="AI2182">
        <v>0.14499999999999999</v>
      </c>
      <c r="AJ2182">
        <f t="shared" si="342"/>
        <v>0.40599999999999997</v>
      </c>
      <c r="AK2182" t="str">
        <f t="shared" si="344"/>
        <v/>
      </c>
      <c r="AL2182" t="str">
        <f t="shared" si="340"/>
        <v/>
      </c>
    </row>
    <row r="2183" spans="1:39" x14ac:dyDescent="0.2">
      <c r="A2183" t="s">
        <v>21513</v>
      </c>
      <c r="B2183" t="s">
        <v>8300</v>
      </c>
      <c r="C2183" t="s">
        <v>21514</v>
      </c>
      <c r="D2183" s="1">
        <v>38518</v>
      </c>
      <c r="E2183" s="1">
        <v>43456</v>
      </c>
      <c r="F2183" t="s">
        <v>19</v>
      </c>
      <c r="I2183">
        <v>100</v>
      </c>
      <c r="J2183">
        <v>0</v>
      </c>
      <c r="K2183">
        <v>0</v>
      </c>
      <c r="L2183">
        <v>1310</v>
      </c>
      <c r="M2183">
        <v>1310</v>
      </c>
      <c r="N2183" t="s">
        <v>20</v>
      </c>
      <c r="O2183" t="s">
        <v>21515</v>
      </c>
      <c r="P2183" t="s">
        <v>28</v>
      </c>
      <c r="Q2183" t="s">
        <v>34244</v>
      </c>
      <c r="R2183" s="9" t="s">
        <v>33762</v>
      </c>
      <c r="S2183" t="s">
        <v>32628</v>
      </c>
      <c r="T2183" t="s">
        <v>34357</v>
      </c>
      <c r="U2183" t="s">
        <v>32634</v>
      </c>
      <c r="V2183" t="s">
        <v>32836</v>
      </c>
      <c r="X2183">
        <v>2</v>
      </c>
      <c r="Y2183" t="s">
        <v>32654</v>
      </c>
      <c r="AA2183">
        <v>8.5</v>
      </c>
      <c r="AB2183">
        <v>15</v>
      </c>
      <c r="AC2183">
        <v>1</v>
      </c>
      <c r="AD2183" t="str">
        <f t="shared" si="345"/>
        <v/>
      </c>
      <c r="AE2183" t="str">
        <f t="shared" si="338"/>
        <v/>
      </c>
      <c r="AF2183" t="str">
        <f t="shared" si="341"/>
        <v/>
      </c>
      <c r="AG2183">
        <f t="shared" si="346"/>
        <v>1</v>
      </c>
      <c r="AH2183">
        <f t="shared" si="343"/>
        <v>2.8</v>
      </c>
      <c r="AI2183">
        <v>0.14499999999999999</v>
      </c>
      <c r="AJ2183">
        <f t="shared" si="342"/>
        <v>0.40599999999999997</v>
      </c>
      <c r="AK2183" t="str">
        <f t="shared" si="344"/>
        <v/>
      </c>
      <c r="AL2183" t="str">
        <f t="shared" si="340"/>
        <v/>
      </c>
    </row>
    <row r="2184" spans="1:39" x14ac:dyDescent="0.2">
      <c r="A2184" t="s">
        <v>21040</v>
      </c>
      <c r="B2184" t="s">
        <v>8300</v>
      </c>
      <c r="C2184" t="s">
        <v>21041</v>
      </c>
      <c r="D2184" s="1">
        <v>38518</v>
      </c>
      <c r="E2184" s="1">
        <v>43456</v>
      </c>
      <c r="F2184" t="s">
        <v>19</v>
      </c>
      <c r="I2184">
        <v>100</v>
      </c>
      <c r="J2184">
        <v>0</v>
      </c>
      <c r="K2184">
        <v>0</v>
      </c>
      <c r="L2184">
        <v>1638</v>
      </c>
      <c r="M2184">
        <v>1638</v>
      </c>
      <c r="N2184" t="s">
        <v>20</v>
      </c>
      <c r="O2184" t="s">
        <v>21042</v>
      </c>
      <c r="P2184" t="s">
        <v>28</v>
      </c>
      <c r="Q2184" t="s">
        <v>34233</v>
      </c>
      <c r="R2184" t="s">
        <v>34233</v>
      </c>
      <c r="S2184" t="s">
        <v>32628</v>
      </c>
      <c r="T2184" t="s">
        <v>34357</v>
      </c>
      <c r="U2184" t="s">
        <v>32634</v>
      </c>
      <c r="V2184" t="s">
        <v>32836</v>
      </c>
      <c r="X2184">
        <v>2</v>
      </c>
      <c r="Y2184" t="s">
        <v>32654</v>
      </c>
      <c r="AA2184">
        <v>8.5</v>
      </c>
      <c r="AB2184">
        <v>15</v>
      </c>
      <c r="AC2184">
        <v>1</v>
      </c>
      <c r="AD2184" t="str">
        <f t="shared" si="345"/>
        <v/>
      </c>
      <c r="AE2184" t="str">
        <f t="shared" si="338"/>
        <v/>
      </c>
      <c r="AF2184" t="str">
        <f t="shared" si="341"/>
        <v/>
      </c>
      <c r="AG2184">
        <f t="shared" si="346"/>
        <v>1</v>
      </c>
      <c r="AH2184">
        <f t="shared" si="343"/>
        <v>2.8</v>
      </c>
      <c r="AI2184">
        <v>0.14499999999999999</v>
      </c>
      <c r="AJ2184">
        <f t="shared" si="342"/>
        <v>0.40599999999999997</v>
      </c>
      <c r="AK2184" t="str">
        <f t="shared" si="344"/>
        <v/>
      </c>
      <c r="AL2184" t="str">
        <f t="shared" si="340"/>
        <v/>
      </c>
    </row>
    <row r="2185" spans="1:39" x14ac:dyDescent="0.2">
      <c r="A2185" t="s">
        <v>24258</v>
      </c>
      <c r="B2185" t="s">
        <v>8300</v>
      </c>
      <c r="C2185" t="s">
        <v>24259</v>
      </c>
      <c r="D2185" s="1">
        <v>39401</v>
      </c>
      <c r="E2185" s="1">
        <v>44546</v>
      </c>
      <c r="F2185" t="s">
        <v>26</v>
      </c>
      <c r="I2185">
        <v>100</v>
      </c>
      <c r="J2185">
        <v>0</v>
      </c>
      <c r="K2185">
        <v>0</v>
      </c>
      <c r="L2185">
        <v>2400</v>
      </c>
      <c r="M2185">
        <v>2400</v>
      </c>
      <c r="N2185" t="s">
        <v>20</v>
      </c>
      <c r="O2185" t="s">
        <v>24260</v>
      </c>
      <c r="P2185" t="s">
        <v>44</v>
      </c>
      <c r="Q2185" t="s">
        <v>34233</v>
      </c>
      <c r="R2185" t="s">
        <v>34233</v>
      </c>
      <c r="S2185" t="s">
        <v>34233</v>
      </c>
      <c r="T2185" t="s">
        <v>34233</v>
      </c>
      <c r="V2185" t="s">
        <v>32850</v>
      </c>
      <c r="AD2185" t="str">
        <f t="shared" si="345"/>
        <v/>
      </c>
      <c r="AE2185" t="str">
        <f t="shared" si="338"/>
        <v/>
      </c>
      <c r="AF2185" t="str">
        <f t="shared" si="341"/>
        <v/>
      </c>
      <c r="AG2185" t="str">
        <f t="shared" si="346"/>
        <v/>
      </c>
      <c r="AH2185" t="str">
        <f t="shared" si="343"/>
        <v/>
      </c>
      <c r="AI2185">
        <v>0.14499999999999999</v>
      </c>
      <c r="AJ2185" t="str">
        <f t="shared" si="342"/>
        <v/>
      </c>
      <c r="AK2185" t="str">
        <f t="shared" si="344"/>
        <v/>
      </c>
      <c r="AL2185" t="str">
        <f t="shared" si="340"/>
        <v/>
      </c>
    </row>
    <row r="2186" spans="1:39" x14ac:dyDescent="0.2">
      <c r="A2186" t="s">
        <v>11936</v>
      </c>
      <c r="B2186" t="s">
        <v>8300</v>
      </c>
      <c r="C2186" t="s">
        <v>11937</v>
      </c>
      <c r="D2186" s="1">
        <v>36675</v>
      </c>
      <c r="E2186" s="1">
        <v>43888</v>
      </c>
      <c r="F2186" t="s">
        <v>39</v>
      </c>
      <c r="I2186">
        <v>100</v>
      </c>
      <c r="J2186">
        <v>0</v>
      </c>
      <c r="K2186">
        <v>0</v>
      </c>
      <c r="L2186">
        <v>1406</v>
      </c>
      <c r="M2186">
        <v>1406</v>
      </c>
      <c r="N2186" t="s">
        <v>20</v>
      </c>
      <c r="O2186" t="s">
        <v>11938</v>
      </c>
      <c r="P2186" t="s">
        <v>28</v>
      </c>
      <c r="Q2186" t="s">
        <v>34233</v>
      </c>
      <c r="R2186" t="s">
        <v>34233</v>
      </c>
      <c r="S2186" t="s">
        <v>33797</v>
      </c>
      <c r="T2186" t="s">
        <v>34357</v>
      </c>
      <c r="AD2186" t="str">
        <f t="shared" si="345"/>
        <v/>
      </c>
      <c r="AE2186" t="str">
        <f t="shared" si="338"/>
        <v/>
      </c>
      <c r="AF2186" t="str">
        <f t="shared" si="341"/>
        <v/>
      </c>
      <c r="AG2186" s="17">
        <v>1</v>
      </c>
      <c r="AH2186">
        <f t="shared" si="343"/>
        <v>2.8</v>
      </c>
      <c r="AI2186">
        <v>0.14499999999999999</v>
      </c>
      <c r="AJ2186">
        <f t="shared" si="342"/>
        <v>0.40599999999999997</v>
      </c>
      <c r="AK2186" t="str">
        <f t="shared" si="344"/>
        <v/>
      </c>
      <c r="AL2186" t="str">
        <f t="shared" si="340"/>
        <v/>
      </c>
    </row>
    <row r="2187" spans="1:39" x14ac:dyDescent="0.2">
      <c r="A2187" t="s">
        <v>24267</v>
      </c>
      <c r="B2187" t="s">
        <v>8300</v>
      </c>
      <c r="C2187" t="s">
        <v>24268</v>
      </c>
      <c r="D2187" s="1">
        <v>39401</v>
      </c>
      <c r="E2187" s="1">
        <v>44546</v>
      </c>
      <c r="F2187" t="s">
        <v>19</v>
      </c>
      <c r="I2187">
        <v>100</v>
      </c>
      <c r="J2187">
        <v>0</v>
      </c>
      <c r="K2187">
        <v>0</v>
      </c>
      <c r="L2187">
        <v>3000</v>
      </c>
      <c r="M2187">
        <v>3000</v>
      </c>
      <c r="N2187" t="s">
        <v>20</v>
      </c>
      <c r="O2187" t="s">
        <v>24269</v>
      </c>
      <c r="P2187" t="s">
        <v>28</v>
      </c>
      <c r="Q2187" t="s">
        <v>33773</v>
      </c>
      <c r="R2187" t="s">
        <v>33768</v>
      </c>
      <c r="S2187" t="s">
        <v>32628</v>
      </c>
      <c r="T2187" t="s">
        <v>34362</v>
      </c>
      <c r="U2187" t="s">
        <v>32650</v>
      </c>
      <c r="V2187" t="s">
        <v>32850</v>
      </c>
      <c r="W2187">
        <v>600</v>
      </c>
      <c r="X2187">
        <v>2</v>
      </c>
      <c r="Y2187">
        <v>1</v>
      </c>
      <c r="Z2187">
        <v>1200</v>
      </c>
      <c r="AA2187">
        <v>8.5</v>
      </c>
      <c r="AB2187">
        <v>20</v>
      </c>
      <c r="AC2187">
        <v>4</v>
      </c>
      <c r="AD2187" t="str">
        <f t="shared" si="345"/>
        <v/>
      </c>
      <c r="AE2187" t="str">
        <f t="shared" si="338"/>
        <v/>
      </c>
      <c r="AF2187" t="str">
        <f t="shared" si="341"/>
        <v/>
      </c>
      <c r="AG2187">
        <f t="shared" ref="AG2187:AG2194" si="347">IF((S2187&lt;&gt;"tühi")*(AC2187&lt;&gt;""),AC2187,"")</f>
        <v>4</v>
      </c>
      <c r="AH2187">
        <f t="shared" si="343"/>
        <v>11.2</v>
      </c>
      <c r="AI2187">
        <v>0.14499999999999999</v>
      </c>
      <c r="AJ2187">
        <f t="shared" si="342"/>
        <v>1.6239999999999999</v>
      </c>
      <c r="AK2187" t="str">
        <f t="shared" si="344"/>
        <v/>
      </c>
      <c r="AL2187" t="str">
        <f t="shared" si="340"/>
        <v/>
      </c>
    </row>
    <row r="2188" spans="1:39" x14ac:dyDescent="0.2">
      <c r="A2188" t="s">
        <v>24252</v>
      </c>
      <c r="B2188" t="s">
        <v>8300</v>
      </c>
      <c r="C2188" t="s">
        <v>24253</v>
      </c>
      <c r="D2188" s="1">
        <v>39401</v>
      </c>
      <c r="E2188" s="1">
        <v>43951</v>
      </c>
      <c r="F2188" t="s">
        <v>19</v>
      </c>
      <c r="I2188">
        <v>100</v>
      </c>
      <c r="J2188">
        <v>0</v>
      </c>
      <c r="K2188">
        <v>0</v>
      </c>
      <c r="L2188">
        <v>1530</v>
      </c>
      <c r="M2188">
        <v>1530</v>
      </c>
      <c r="N2188" t="s">
        <v>20</v>
      </c>
      <c r="O2188" t="s">
        <v>24254</v>
      </c>
      <c r="P2188" t="s">
        <v>28</v>
      </c>
      <c r="Q2188" t="s">
        <v>34233</v>
      </c>
      <c r="R2188" t="s">
        <v>34233</v>
      </c>
      <c r="S2188" t="s">
        <v>32628</v>
      </c>
      <c r="T2188" t="s">
        <v>34357</v>
      </c>
      <c r="U2188" t="s">
        <v>32634</v>
      </c>
      <c r="V2188" t="s">
        <v>32850</v>
      </c>
      <c r="W2188">
        <v>200</v>
      </c>
      <c r="X2188">
        <v>2</v>
      </c>
      <c r="Y2188" t="s">
        <v>32654</v>
      </c>
      <c r="Z2188">
        <v>400</v>
      </c>
      <c r="AA2188">
        <v>8.5</v>
      </c>
      <c r="AB2188">
        <v>13</v>
      </c>
      <c r="AC2188">
        <v>1</v>
      </c>
      <c r="AD2188" t="str">
        <f t="shared" si="345"/>
        <v/>
      </c>
      <c r="AE2188" t="str">
        <f t="shared" si="338"/>
        <v/>
      </c>
      <c r="AF2188" t="str">
        <f t="shared" si="341"/>
        <v/>
      </c>
      <c r="AG2188">
        <f t="shared" si="347"/>
        <v>1</v>
      </c>
      <c r="AH2188">
        <f t="shared" si="343"/>
        <v>2.8</v>
      </c>
      <c r="AI2188">
        <v>0.14499999999999999</v>
      </c>
      <c r="AJ2188">
        <f t="shared" si="342"/>
        <v>0.40599999999999997</v>
      </c>
      <c r="AK2188" t="str">
        <f t="shared" si="344"/>
        <v/>
      </c>
      <c r="AL2188" t="str">
        <f t="shared" si="340"/>
        <v/>
      </c>
    </row>
    <row r="2189" spans="1:39" x14ac:dyDescent="0.2">
      <c r="A2189" t="s">
        <v>24261</v>
      </c>
      <c r="B2189" t="s">
        <v>8300</v>
      </c>
      <c r="C2189" t="s">
        <v>24262</v>
      </c>
      <c r="D2189" s="1">
        <v>39401</v>
      </c>
      <c r="E2189" s="1">
        <v>44546</v>
      </c>
      <c r="F2189" t="s">
        <v>19</v>
      </c>
      <c r="I2189">
        <v>100</v>
      </c>
      <c r="J2189">
        <v>0</v>
      </c>
      <c r="K2189">
        <v>0</v>
      </c>
      <c r="L2189">
        <v>1530</v>
      </c>
      <c r="M2189">
        <v>1530</v>
      </c>
      <c r="N2189" t="s">
        <v>20</v>
      </c>
      <c r="O2189" t="s">
        <v>24263</v>
      </c>
      <c r="P2189" t="s">
        <v>28</v>
      </c>
      <c r="Q2189" t="s">
        <v>34233</v>
      </c>
      <c r="R2189" t="s">
        <v>34233</v>
      </c>
      <c r="S2189" t="s">
        <v>32628</v>
      </c>
      <c r="T2189" t="s">
        <v>34349</v>
      </c>
      <c r="U2189" t="s">
        <v>32634</v>
      </c>
      <c r="V2189" t="s">
        <v>32850</v>
      </c>
      <c r="W2189">
        <v>200</v>
      </c>
      <c r="X2189">
        <v>2</v>
      </c>
      <c r="Y2189" t="s">
        <v>32654</v>
      </c>
      <c r="Z2189">
        <v>400</v>
      </c>
      <c r="AA2189">
        <v>8.5</v>
      </c>
      <c r="AB2189">
        <v>13</v>
      </c>
      <c r="AC2189">
        <v>1</v>
      </c>
      <c r="AD2189" t="str">
        <f t="shared" si="345"/>
        <v/>
      </c>
      <c r="AE2189" t="str">
        <f t="shared" si="338"/>
        <v/>
      </c>
      <c r="AF2189" t="str">
        <f t="shared" si="341"/>
        <v/>
      </c>
      <c r="AG2189">
        <f t="shared" si="347"/>
        <v>1</v>
      </c>
      <c r="AH2189">
        <f t="shared" si="343"/>
        <v>2.8</v>
      </c>
      <c r="AI2189">
        <v>0.14499999999999999</v>
      </c>
      <c r="AJ2189">
        <f t="shared" si="342"/>
        <v>0.40599999999999997</v>
      </c>
      <c r="AK2189" t="str">
        <f t="shared" si="344"/>
        <v/>
      </c>
      <c r="AL2189" t="str">
        <f t="shared" si="340"/>
        <v/>
      </c>
    </row>
    <row r="2190" spans="1:39" x14ac:dyDescent="0.2">
      <c r="A2190" t="s">
        <v>24273</v>
      </c>
      <c r="B2190" t="s">
        <v>8300</v>
      </c>
      <c r="C2190" t="s">
        <v>24274</v>
      </c>
      <c r="D2190" s="1">
        <v>39401</v>
      </c>
      <c r="E2190" s="1">
        <v>44546</v>
      </c>
      <c r="F2190" t="s">
        <v>19</v>
      </c>
      <c r="I2190">
        <v>100</v>
      </c>
      <c r="J2190">
        <v>0</v>
      </c>
      <c r="K2190">
        <v>0</v>
      </c>
      <c r="L2190">
        <v>1530</v>
      </c>
      <c r="M2190">
        <v>1530</v>
      </c>
      <c r="N2190" t="s">
        <v>20</v>
      </c>
      <c r="O2190" t="s">
        <v>24275</v>
      </c>
      <c r="P2190" t="s">
        <v>28</v>
      </c>
      <c r="Q2190" t="s">
        <v>34244</v>
      </c>
      <c r="R2190" t="s">
        <v>33768</v>
      </c>
      <c r="S2190" t="s">
        <v>32628</v>
      </c>
      <c r="T2190" t="s">
        <v>32634</v>
      </c>
      <c r="U2190" t="s">
        <v>32634</v>
      </c>
      <c r="V2190" t="s">
        <v>32850</v>
      </c>
      <c r="W2190">
        <v>200</v>
      </c>
      <c r="X2190">
        <v>2</v>
      </c>
      <c r="Y2190" t="s">
        <v>32654</v>
      </c>
      <c r="Z2190">
        <v>400</v>
      </c>
      <c r="AA2190">
        <v>8.5</v>
      </c>
      <c r="AB2190">
        <v>13</v>
      </c>
      <c r="AC2190">
        <v>1</v>
      </c>
      <c r="AD2190" t="str">
        <f t="shared" si="345"/>
        <v/>
      </c>
      <c r="AE2190" t="str">
        <f t="shared" si="338"/>
        <v/>
      </c>
      <c r="AF2190" t="str">
        <f t="shared" si="341"/>
        <v/>
      </c>
      <c r="AG2190">
        <f t="shared" si="347"/>
        <v>1</v>
      </c>
      <c r="AH2190">
        <f t="shared" si="343"/>
        <v>2.8</v>
      </c>
      <c r="AI2190">
        <v>0.14499999999999999</v>
      </c>
      <c r="AJ2190">
        <f t="shared" si="342"/>
        <v>0.40599999999999997</v>
      </c>
      <c r="AK2190" t="str">
        <f t="shared" si="344"/>
        <v/>
      </c>
      <c r="AL2190" t="str">
        <f t="shared" si="340"/>
        <v/>
      </c>
    </row>
    <row r="2191" spans="1:39" x14ac:dyDescent="0.2">
      <c r="A2191" t="s">
        <v>24288</v>
      </c>
      <c r="B2191" t="s">
        <v>8300</v>
      </c>
      <c r="C2191" t="s">
        <v>24289</v>
      </c>
      <c r="D2191" s="1">
        <v>39401</v>
      </c>
      <c r="E2191" s="1">
        <v>43951</v>
      </c>
      <c r="F2191" t="s">
        <v>19</v>
      </c>
      <c r="I2191">
        <v>100</v>
      </c>
      <c r="J2191">
        <v>0</v>
      </c>
      <c r="K2191">
        <v>0</v>
      </c>
      <c r="L2191">
        <v>1530</v>
      </c>
      <c r="M2191">
        <v>1530</v>
      </c>
      <c r="N2191" t="s">
        <v>20</v>
      </c>
      <c r="O2191" t="s">
        <v>24290</v>
      </c>
      <c r="P2191" t="s">
        <v>28</v>
      </c>
      <c r="Q2191" t="s">
        <v>34244</v>
      </c>
      <c r="R2191" t="s">
        <v>33762</v>
      </c>
      <c r="S2191" t="s">
        <v>33942</v>
      </c>
      <c r="T2191" t="s">
        <v>34233</v>
      </c>
      <c r="U2191" t="s">
        <v>32634</v>
      </c>
      <c r="V2191" t="s">
        <v>32850</v>
      </c>
      <c r="W2191">
        <v>200</v>
      </c>
      <c r="X2191">
        <v>2</v>
      </c>
      <c r="Y2191" t="s">
        <v>32654</v>
      </c>
      <c r="Z2191">
        <v>400</v>
      </c>
      <c r="AA2191">
        <v>8.5</v>
      </c>
      <c r="AB2191">
        <v>13</v>
      </c>
      <c r="AC2191">
        <v>1</v>
      </c>
      <c r="AD2191" t="str">
        <f t="shared" si="345"/>
        <v/>
      </c>
      <c r="AE2191">
        <f t="shared" si="338"/>
        <v>1</v>
      </c>
      <c r="AF2191" t="str">
        <f t="shared" si="341"/>
        <v/>
      </c>
      <c r="AG2191" t="str">
        <f t="shared" si="347"/>
        <v/>
      </c>
      <c r="AH2191" t="str">
        <f t="shared" si="343"/>
        <v/>
      </c>
      <c r="AI2191">
        <v>0.14499999999999999</v>
      </c>
      <c r="AJ2191" t="str">
        <f t="shared" si="342"/>
        <v/>
      </c>
      <c r="AK2191">
        <f t="shared" si="344"/>
        <v>2.8</v>
      </c>
      <c r="AL2191">
        <f t="shared" si="340"/>
        <v>0.40599999999999997</v>
      </c>
    </row>
    <row r="2192" spans="1:39" x14ac:dyDescent="0.2">
      <c r="A2192" t="s">
        <v>24255</v>
      </c>
      <c r="B2192" t="s">
        <v>8300</v>
      </c>
      <c r="C2192" t="s">
        <v>24256</v>
      </c>
      <c r="D2192" s="1">
        <v>39401</v>
      </c>
      <c r="E2192" s="1">
        <v>43951</v>
      </c>
      <c r="F2192" t="s">
        <v>19</v>
      </c>
      <c r="I2192">
        <v>100</v>
      </c>
      <c r="J2192">
        <v>0</v>
      </c>
      <c r="K2192">
        <v>0</v>
      </c>
      <c r="L2192">
        <v>1530</v>
      </c>
      <c r="M2192">
        <v>1530</v>
      </c>
      <c r="N2192" t="s">
        <v>20</v>
      </c>
      <c r="O2192" t="s">
        <v>24257</v>
      </c>
      <c r="P2192" t="s">
        <v>28</v>
      </c>
      <c r="Q2192" t="s">
        <v>34233</v>
      </c>
      <c r="R2192" t="s">
        <v>34233</v>
      </c>
      <c r="S2192" t="s">
        <v>33797</v>
      </c>
      <c r="T2192" t="s">
        <v>34357</v>
      </c>
      <c r="U2192" t="s">
        <v>32634</v>
      </c>
      <c r="V2192" t="s">
        <v>32850</v>
      </c>
      <c r="W2192">
        <v>200</v>
      </c>
      <c r="X2192">
        <v>2</v>
      </c>
      <c r="Y2192" t="s">
        <v>32654</v>
      </c>
      <c r="Z2192">
        <v>400</v>
      </c>
      <c r="AA2192">
        <v>8.5</v>
      </c>
      <c r="AB2192">
        <v>13</v>
      </c>
      <c r="AC2192">
        <v>1</v>
      </c>
      <c r="AD2192" t="str">
        <f t="shared" si="345"/>
        <v/>
      </c>
      <c r="AE2192" t="str">
        <f t="shared" si="338"/>
        <v/>
      </c>
      <c r="AF2192" t="str">
        <f t="shared" si="341"/>
        <v/>
      </c>
      <c r="AG2192">
        <f t="shared" si="347"/>
        <v>1</v>
      </c>
      <c r="AH2192">
        <f t="shared" si="343"/>
        <v>2.8</v>
      </c>
      <c r="AI2192">
        <v>0.14499999999999999</v>
      </c>
      <c r="AJ2192">
        <f t="shared" si="342"/>
        <v>0.40599999999999997</v>
      </c>
      <c r="AK2192" t="str">
        <f t="shared" si="344"/>
        <v/>
      </c>
      <c r="AL2192" t="str">
        <f t="shared" si="340"/>
        <v/>
      </c>
    </row>
    <row r="2193" spans="1:39" x14ac:dyDescent="0.2">
      <c r="A2193" t="s">
        <v>24270</v>
      </c>
      <c r="B2193" t="s">
        <v>8300</v>
      </c>
      <c r="C2193" t="s">
        <v>24271</v>
      </c>
      <c r="D2193" s="1">
        <v>39401</v>
      </c>
      <c r="E2193" s="1">
        <v>43456</v>
      </c>
      <c r="F2193" t="s">
        <v>19</v>
      </c>
      <c r="I2193">
        <v>100</v>
      </c>
      <c r="J2193">
        <v>0</v>
      </c>
      <c r="K2193">
        <v>0</v>
      </c>
      <c r="L2193">
        <v>1530</v>
      </c>
      <c r="M2193">
        <v>1530</v>
      </c>
      <c r="N2193" t="s">
        <v>20</v>
      </c>
      <c r="O2193" t="s">
        <v>24272</v>
      </c>
      <c r="P2193" t="s">
        <v>28</v>
      </c>
      <c r="Q2193" t="s">
        <v>34233</v>
      </c>
      <c r="R2193" t="s">
        <v>34233</v>
      </c>
      <c r="S2193" t="s">
        <v>32628</v>
      </c>
      <c r="T2193" t="s">
        <v>34357</v>
      </c>
      <c r="U2193" t="s">
        <v>32634</v>
      </c>
      <c r="V2193" t="s">
        <v>32850</v>
      </c>
      <c r="W2193">
        <v>200</v>
      </c>
      <c r="X2193">
        <v>2</v>
      </c>
      <c r="Y2193" t="s">
        <v>32654</v>
      </c>
      <c r="Z2193">
        <v>400</v>
      </c>
      <c r="AA2193">
        <v>8.5</v>
      </c>
      <c r="AB2193">
        <v>13</v>
      </c>
      <c r="AC2193">
        <v>1</v>
      </c>
      <c r="AD2193" t="str">
        <f t="shared" si="345"/>
        <v/>
      </c>
      <c r="AE2193" t="str">
        <f t="shared" si="338"/>
        <v/>
      </c>
      <c r="AF2193" t="str">
        <f t="shared" si="341"/>
        <v/>
      </c>
      <c r="AG2193">
        <f t="shared" si="347"/>
        <v>1</v>
      </c>
      <c r="AH2193">
        <f t="shared" si="343"/>
        <v>2.8</v>
      </c>
      <c r="AI2193">
        <v>0.14499999999999999</v>
      </c>
      <c r="AJ2193">
        <f t="shared" si="342"/>
        <v>0.40599999999999997</v>
      </c>
      <c r="AK2193" t="str">
        <f t="shared" si="344"/>
        <v/>
      </c>
      <c r="AL2193" t="str">
        <f t="shared" si="340"/>
        <v/>
      </c>
    </row>
    <row r="2194" spans="1:39" x14ac:dyDescent="0.2">
      <c r="A2194" t="s">
        <v>24291</v>
      </c>
      <c r="B2194" t="s">
        <v>8300</v>
      </c>
      <c r="C2194" t="s">
        <v>24292</v>
      </c>
      <c r="D2194" s="1">
        <v>39401</v>
      </c>
      <c r="E2194" s="1">
        <v>44546</v>
      </c>
      <c r="F2194" t="s">
        <v>19</v>
      </c>
      <c r="I2194">
        <v>100</v>
      </c>
      <c r="J2194">
        <v>0</v>
      </c>
      <c r="K2194">
        <v>0</v>
      </c>
      <c r="L2194">
        <v>1551</v>
      </c>
      <c r="M2194">
        <v>1551</v>
      </c>
      <c r="N2194" t="s">
        <v>20</v>
      </c>
      <c r="O2194" t="s">
        <v>24293</v>
      </c>
      <c r="P2194" t="s">
        <v>28</v>
      </c>
      <c r="Q2194" t="s">
        <v>34233</v>
      </c>
      <c r="R2194" t="s">
        <v>34233</v>
      </c>
      <c r="S2194" t="s">
        <v>33797</v>
      </c>
      <c r="T2194" t="s">
        <v>34349</v>
      </c>
      <c r="U2194" t="s">
        <v>32634</v>
      </c>
      <c r="V2194" t="s">
        <v>32850</v>
      </c>
      <c r="W2194">
        <v>200</v>
      </c>
      <c r="X2194">
        <v>2</v>
      </c>
      <c r="Y2194" t="s">
        <v>32654</v>
      </c>
      <c r="Z2194">
        <v>400</v>
      </c>
      <c r="AA2194">
        <v>8.5</v>
      </c>
      <c r="AB2194">
        <v>13</v>
      </c>
      <c r="AC2194">
        <v>1</v>
      </c>
      <c r="AD2194" t="str">
        <f t="shared" si="345"/>
        <v/>
      </c>
      <c r="AE2194" t="str">
        <f t="shared" si="338"/>
        <v/>
      </c>
      <c r="AF2194" t="str">
        <f t="shared" si="341"/>
        <v/>
      </c>
      <c r="AG2194">
        <f t="shared" si="347"/>
        <v>1</v>
      </c>
      <c r="AH2194">
        <f t="shared" si="343"/>
        <v>2.8</v>
      </c>
      <c r="AI2194">
        <v>0.14499999999999999</v>
      </c>
      <c r="AJ2194">
        <f t="shared" si="342"/>
        <v>0.40599999999999997</v>
      </c>
      <c r="AK2194" t="str">
        <f t="shared" si="344"/>
        <v/>
      </c>
      <c r="AL2194" t="str">
        <f t="shared" si="340"/>
        <v/>
      </c>
    </row>
    <row r="2195" spans="1:39" x14ac:dyDescent="0.2">
      <c r="A2195" t="s">
        <v>13549</v>
      </c>
      <c r="B2195" t="s">
        <v>8300</v>
      </c>
      <c r="C2195" t="s">
        <v>13550</v>
      </c>
      <c r="D2195" s="1">
        <v>36990</v>
      </c>
      <c r="E2195" s="1">
        <v>44593</v>
      </c>
      <c r="F2195" t="s">
        <v>19</v>
      </c>
      <c r="I2195">
        <v>100</v>
      </c>
      <c r="J2195">
        <v>0</v>
      </c>
      <c r="K2195">
        <v>0</v>
      </c>
      <c r="L2195">
        <v>2446</v>
      </c>
      <c r="M2195">
        <v>2446</v>
      </c>
      <c r="N2195" t="s">
        <v>20</v>
      </c>
      <c r="O2195" t="s">
        <v>13551</v>
      </c>
      <c r="P2195" t="s">
        <v>28</v>
      </c>
      <c r="Q2195" t="s">
        <v>34233</v>
      </c>
      <c r="R2195" t="s">
        <v>34233</v>
      </c>
      <c r="S2195" t="s">
        <v>33797</v>
      </c>
      <c r="T2195" t="s">
        <v>34349</v>
      </c>
      <c r="AD2195" t="str">
        <f t="shared" si="345"/>
        <v/>
      </c>
      <c r="AE2195" t="str">
        <f t="shared" si="338"/>
        <v/>
      </c>
      <c r="AF2195" t="str">
        <f t="shared" si="341"/>
        <v/>
      </c>
      <c r="AG2195" s="17">
        <v>1</v>
      </c>
      <c r="AH2195">
        <f t="shared" si="343"/>
        <v>2.8</v>
      </c>
      <c r="AI2195">
        <v>0.14499999999999999</v>
      </c>
      <c r="AJ2195">
        <f t="shared" si="342"/>
        <v>0.40599999999999997</v>
      </c>
      <c r="AK2195" t="str">
        <f t="shared" si="344"/>
        <v/>
      </c>
      <c r="AL2195" t="str">
        <f t="shared" si="340"/>
        <v/>
      </c>
    </row>
    <row r="2196" spans="1:39" x14ac:dyDescent="0.2">
      <c r="A2196" t="s">
        <v>24294</v>
      </c>
      <c r="B2196" t="s">
        <v>8300</v>
      </c>
      <c r="C2196" t="s">
        <v>24295</v>
      </c>
      <c r="D2196" s="1">
        <v>39401</v>
      </c>
      <c r="E2196" s="1">
        <v>43456</v>
      </c>
      <c r="F2196" t="s">
        <v>19</v>
      </c>
      <c r="I2196">
        <v>100</v>
      </c>
      <c r="J2196">
        <v>0</v>
      </c>
      <c r="K2196">
        <v>0</v>
      </c>
      <c r="L2196">
        <v>3845</v>
      </c>
      <c r="M2196">
        <v>3845</v>
      </c>
      <c r="N2196" t="s">
        <v>20</v>
      </c>
      <c r="O2196" t="s">
        <v>21</v>
      </c>
      <c r="P2196" t="s">
        <v>28</v>
      </c>
      <c r="Q2196" t="s">
        <v>33773</v>
      </c>
      <c r="R2196" t="s">
        <v>33768</v>
      </c>
      <c r="S2196" t="s">
        <v>32628</v>
      </c>
      <c r="T2196" t="s">
        <v>34362</v>
      </c>
      <c r="U2196" t="s">
        <v>32650</v>
      </c>
      <c r="V2196" t="s">
        <v>32850</v>
      </c>
      <c r="W2196">
        <v>480</v>
      </c>
      <c r="X2196">
        <v>2</v>
      </c>
      <c r="Y2196">
        <v>1</v>
      </c>
      <c r="Z2196">
        <v>960</v>
      </c>
      <c r="AA2196">
        <v>8.5</v>
      </c>
      <c r="AB2196">
        <v>12</v>
      </c>
      <c r="AC2196">
        <v>3</v>
      </c>
      <c r="AD2196" t="str">
        <f t="shared" si="345"/>
        <v/>
      </c>
      <c r="AE2196" t="str">
        <f t="shared" si="338"/>
        <v/>
      </c>
      <c r="AF2196" t="str">
        <f t="shared" si="341"/>
        <v/>
      </c>
      <c r="AG2196">
        <v>4</v>
      </c>
      <c r="AH2196">
        <f t="shared" si="343"/>
        <v>11.2</v>
      </c>
      <c r="AI2196">
        <v>0.14499999999999999</v>
      </c>
      <c r="AJ2196">
        <f t="shared" si="342"/>
        <v>1.6239999999999999</v>
      </c>
      <c r="AK2196" t="str">
        <f t="shared" si="344"/>
        <v/>
      </c>
      <c r="AL2196" t="str">
        <f t="shared" si="340"/>
        <v/>
      </c>
      <c r="AM2196" t="s">
        <v>33937</v>
      </c>
    </row>
    <row r="2197" spans="1:39" x14ac:dyDescent="0.2">
      <c r="A2197" t="s">
        <v>17491</v>
      </c>
      <c r="B2197" t="s">
        <v>8300</v>
      </c>
      <c r="C2197" t="s">
        <v>17492</v>
      </c>
      <c r="D2197" s="1">
        <v>37757</v>
      </c>
      <c r="E2197" s="1">
        <v>43456</v>
      </c>
      <c r="F2197" t="s">
        <v>19</v>
      </c>
      <c r="I2197">
        <v>100</v>
      </c>
      <c r="J2197">
        <v>0</v>
      </c>
      <c r="K2197">
        <v>0</v>
      </c>
      <c r="L2197">
        <v>1909</v>
      </c>
      <c r="M2197">
        <v>1909</v>
      </c>
      <c r="N2197" t="s">
        <v>20</v>
      </c>
      <c r="O2197" t="s">
        <v>17493</v>
      </c>
      <c r="P2197" t="s">
        <v>28</v>
      </c>
      <c r="Q2197" t="s">
        <v>34233</v>
      </c>
      <c r="R2197" t="s">
        <v>34233</v>
      </c>
      <c r="S2197" t="s">
        <v>32628</v>
      </c>
      <c r="T2197" t="s">
        <v>34349</v>
      </c>
      <c r="U2197" t="s">
        <v>32634</v>
      </c>
      <c r="V2197" t="s">
        <v>32851</v>
      </c>
      <c r="W2197">
        <v>240</v>
      </c>
      <c r="X2197">
        <v>2</v>
      </c>
      <c r="Y2197" t="s">
        <v>32654</v>
      </c>
      <c r="Z2197">
        <v>480</v>
      </c>
      <c r="AA2197">
        <v>9</v>
      </c>
      <c r="AB2197">
        <v>12</v>
      </c>
      <c r="AC2197">
        <v>1</v>
      </c>
      <c r="AD2197" t="str">
        <f t="shared" si="345"/>
        <v/>
      </c>
      <c r="AE2197" t="str">
        <f t="shared" si="338"/>
        <v/>
      </c>
      <c r="AF2197" t="str">
        <f t="shared" si="341"/>
        <v/>
      </c>
      <c r="AG2197">
        <f t="shared" ref="AG2197:AG2207" si="348">IF((S2197&lt;&gt;"tühi")*(AC2197&lt;&gt;""),AC2197,"")</f>
        <v>1</v>
      </c>
      <c r="AH2197">
        <f t="shared" si="343"/>
        <v>2.8</v>
      </c>
      <c r="AI2197">
        <v>0.14499999999999999</v>
      </c>
      <c r="AJ2197">
        <f t="shared" si="342"/>
        <v>0.40599999999999997</v>
      </c>
      <c r="AK2197" t="str">
        <f t="shared" si="344"/>
        <v/>
      </c>
      <c r="AL2197" t="str">
        <f t="shared" si="340"/>
        <v/>
      </c>
    </row>
    <row r="2198" spans="1:39" x14ac:dyDescent="0.2">
      <c r="A2198" t="s">
        <v>24264</v>
      </c>
      <c r="B2198" t="s">
        <v>8300</v>
      </c>
      <c r="C2198" t="s">
        <v>24265</v>
      </c>
      <c r="D2198" s="1">
        <v>39401</v>
      </c>
      <c r="E2198" s="1">
        <v>44546</v>
      </c>
      <c r="F2198" t="s">
        <v>19</v>
      </c>
      <c r="I2198">
        <v>100</v>
      </c>
      <c r="J2198">
        <v>0</v>
      </c>
      <c r="K2198">
        <v>0</v>
      </c>
      <c r="L2198">
        <v>3000</v>
      </c>
      <c r="M2198">
        <v>3000</v>
      </c>
      <c r="N2198" t="s">
        <v>20</v>
      </c>
      <c r="O2198" t="s">
        <v>24266</v>
      </c>
      <c r="P2198" t="s">
        <v>28</v>
      </c>
      <c r="Q2198" t="s">
        <v>33773</v>
      </c>
      <c r="R2198" t="s">
        <v>33768</v>
      </c>
      <c r="S2198" t="s">
        <v>32628</v>
      </c>
      <c r="T2198" t="s">
        <v>34362</v>
      </c>
      <c r="U2198" t="s">
        <v>32650</v>
      </c>
      <c r="V2198" t="s">
        <v>32850</v>
      </c>
      <c r="W2198">
        <v>600</v>
      </c>
      <c r="X2198">
        <v>2</v>
      </c>
      <c r="Y2198">
        <v>1</v>
      </c>
      <c r="Z2198">
        <v>1200</v>
      </c>
      <c r="AA2198">
        <v>8.5</v>
      </c>
      <c r="AB2198">
        <v>20</v>
      </c>
      <c r="AC2198">
        <v>4</v>
      </c>
      <c r="AD2198" t="str">
        <f t="shared" si="345"/>
        <v/>
      </c>
      <c r="AE2198" t="str">
        <f t="shared" si="338"/>
        <v/>
      </c>
      <c r="AF2198" t="str">
        <f t="shared" si="341"/>
        <v/>
      </c>
      <c r="AG2198">
        <f t="shared" si="348"/>
        <v>4</v>
      </c>
      <c r="AH2198">
        <f t="shared" si="343"/>
        <v>11.2</v>
      </c>
      <c r="AI2198">
        <v>0.14499999999999999</v>
      </c>
      <c r="AJ2198">
        <f t="shared" si="342"/>
        <v>1.6239999999999999</v>
      </c>
      <c r="AK2198" t="str">
        <f t="shared" si="344"/>
        <v/>
      </c>
      <c r="AL2198" t="str">
        <f t="shared" si="340"/>
        <v/>
      </c>
    </row>
    <row r="2199" spans="1:39" x14ac:dyDescent="0.2">
      <c r="A2199" t="s">
        <v>17494</v>
      </c>
      <c r="B2199" t="s">
        <v>8300</v>
      </c>
      <c r="C2199" t="s">
        <v>17495</v>
      </c>
      <c r="D2199" s="1">
        <v>37757</v>
      </c>
      <c r="E2199" s="1">
        <v>43951</v>
      </c>
      <c r="F2199" t="s">
        <v>19</v>
      </c>
      <c r="I2199">
        <v>100</v>
      </c>
      <c r="J2199">
        <v>0</v>
      </c>
      <c r="K2199">
        <v>0</v>
      </c>
      <c r="L2199">
        <v>2162</v>
      </c>
      <c r="M2199">
        <v>2162</v>
      </c>
      <c r="N2199" t="s">
        <v>20</v>
      </c>
      <c r="O2199" t="s">
        <v>17496</v>
      </c>
      <c r="P2199" t="s">
        <v>28</v>
      </c>
      <c r="Q2199" t="s">
        <v>34233</v>
      </c>
      <c r="R2199" t="s">
        <v>34233</v>
      </c>
      <c r="S2199" t="s">
        <v>32628</v>
      </c>
      <c r="T2199" t="s">
        <v>34357</v>
      </c>
      <c r="U2199" t="s">
        <v>32634</v>
      </c>
      <c r="V2199" t="s">
        <v>32851</v>
      </c>
      <c r="W2199">
        <v>235</v>
      </c>
      <c r="X2199">
        <v>2</v>
      </c>
      <c r="Y2199" t="s">
        <v>32654</v>
      </c>
      <c r="Z2199">
        <v>470</v>
      </c>
      <c r="AA2199">
        <v>9</v>
      </c>
      <c r="AB2199">
        <v>11</v>
      </c>
      <c r="AC2199">
        <v>1</v>
      </c>
      <c r="AD2199" t="str">
        <f t="shared" si="345"/>
        <v/>
      </c>
      <c r="AE2199" t="str">
        <f t="shared" si="338"/>
        <v/>
      </c>
      <c r="AF2199" t="str">
        <f t="shared" si="341"/>
        <v/>
      </c>
      <c r="AG2199">
        <f t="shared" si="348"/>
        <v>1</v>
      </c>
      <c r="AH2199">
        <f t="shared" si="343"/>
        <v>2.8</v>
      </c>
      <c r="AI2199">
        <v>0.14499999999999999</v>
      </c>
      <c r="AJ2199">
        <f t="shared" si="342"/>
        <v>0.40599999999999997</v>
      </c>
      <c r="AK2199" t="str">
        <f t="shared" si="344"/>
        <v/>
      </c>
      <c r="AL2199" t="str">
        <f t="shared" si="340"/>
        <v/>
      </c>
    </row>
    <row r="2200" spans="1:39" x14ac:dyDescent="0.2">
      <c r="A2200" t="s">
        <v>28570</v>
      </c>
      <c r="B2200" t="s">
        <v>8300</v>
      </c>
      <c r="C2200" t="s">
        <v>28571</v>
      </c>
      <c r="D2200" s="1">
        <v>42437</v>
      </c>
      <c r="E2200" s="1">
        <v>43456</v>
      </c>
      <c r="F2200" t="s">
        <v>26</v>
      </c>
      <c r="I2200">
        <v>100</v>
      </c>
      <c r="J2200">
        <v>0</v>
      </c>
      <c r="K2200">
        <v>0</v>
      </c>
      <c r="L2200">
        <v>240</v>
      </c>
      <c r="M2200">
        <v>240</v>
      </c>
      <c r="N2200" t="s">
        <v>20</v>
      </c>
      <c r="O2200" t="s">
        <v>28572</v>
      </c>
      <c r="P2200" t="s">
        <v>44</v>
      </c>
      <c r="Q2200" t="s">
        <v>34233</v>
      </c>
      <c r="R2200" t="s">
        <v>34233</v>
      </c>
      <c r="S2200" t="s">
        <v>34233</v>
      </c>
      <c r="T2200" t="s">
        <v>34233</v>
      </c>
      <c r="V2200" t="s">
        <v>32852</v>
      </c>
      <c r="AD2200" t="str">
        <f t="shared" si="345"/>
        <v/>
      </c>
      <c r="AE2200" t="str">
        <f t="shared" si="338"/>
        <v/>
      </c>
      <c r="AF2200" t="str">
        <f t="shared" si="341"/>
        <v/>
      </c>
      <c r="AG2200" t="str">
        <f t="shared" si="348"/>
        <v/>
      </c>
      <c r="AH2200" t="str">
        <f t="shared" si="343"/>
        <v/>
      </c>
      <c r="AI2200">
        <v>0.14499999999999999</v>
      </c>
      <c r="AJ2200" t="str">
        <f t="shared" si="342"/>
        <v/>
      </c>
      <c r="AK2200" t="str">
        <f t="shared" si="344"/>
        <v/>
      </c>
      <c r="AL2200" t="str">
        <f t="shared" si="340"/>
        <v/>
      </c>
    </row>
    <row r="2201" spans="1:39" x14ac:dyDescent="0.2">
      <c r="A2201" t="s">
        <v>30081</v>
      </c>
      <c r="B2201" t="s">
        <v>8300</v>
      </c>
      <c r="C2201" t="s">
        <v>30082</v>
      </c>
      <c r="D2201" s="1">
        <v>43762</v>
      </c>
      <c r="E2201" s="1">
        <v>43762</v>
      </c>
      <c r="F2201" t="s">
        <v>889</v>
      </c>
      <c r="I2201">
        <v>100</v>
      </c>
      <c r="J2201">
        <v>0</v>
      </c>
      <c r="K2201">
        <v>0</v>
      </c>
      <c r="L2201">
        <v>8398</v>
      </c>
      <c r="M2201">
        <v>8398</v>
      </c>
      <c r="N2201" t="s">
        <v>20</v>
      </c>
      <c r="O2201" t="s">
        <v>30083</v>
      </c>
      <c r="P2201" t="s">
        <v>44</v>
      </c>
      <c r="Q2201" t="s">
        <v>34233</v>
      </c>
      <c r="R2201" t="s">
        <v>34233</v>
      </c>
      <c r="S2201" t="s">
        <v>33942</v>
      </c>
      <c r="T2201" t="s">
        <v>34233</v>
      </c>
      <c r="AD2201" t="str">
        <f t="shared" si="345"/>
        <v/>
      </c>
      <c r="AE2201" t="str">
        <f t="shared" si="338"/>
        <v/>
      </c>
      <c r="AF2201" t="str">
        <f t="shared" si="341"/>
        <v/>
      </c>
      <c r="AG2201" t="str">
        <f t="shared" si="348"/>
        <v/>
      </c>
      <c r="AH2201" t="str">
        <f t="shared" si="343"/>
        <v/>
      </c>
      <c r="AI2201">
        <v>0.14499999999999999</v>
      </c>
      <c r="AJ2201" t="str">
        <f t="shared" si="342"/>
        <v/>
      </c>
      <c r="AK2201" t="str">
        <f t="shared" si="344"/>
        <v/>
      </c>
      <c r="AL2201" t="str">
        <f t="shared" si="340"/>
        <v/>
      </c>
    </row>
    <row r="2202" spans="1:39" x14ac:dyDescent="0.2">
      <c r="A2202" t="s">
        <v>17440</v>
      </c>
      <c r="B2202" t="s">
        <v>8300</v>
      </c>
      <c r="C2202" t="s">
        <v>17441</v>
      </c>
      <c r="D2202" s="1">
        <v>37685</v>
      </c>
      <c r="E2202" s="1">
        <v>44593</v>
      </c>
      <c r="F2202" t="s">
        <v>26</v>
      </c>
      <c r="I2202">
        <v>100</v>
      </c>
      <c r="J2202">
        <v>0</v>
      </c>
      <c r="K2202">
        <v>0</v>
      </c>
      <c r="L2202">
        <v>2643</v>
      </c>
      <c r="M2202">
        <v>2643</v>
      </c>
      <c r="N2202" t="s">
        <v>20</v>
      </c>
      <c r="O2202" t="s">
        <v>17442</v>
      </c>
      <c r="P2202" t="s">
        <v>28</v>
      </c>
      <c r="Q2202" t="s">
        <v>34233</v>
      </c>
      <c r="R2202" t="s">
        <v>34233</v>
      </c>
      <c r="S2202" t="s">
        <v>34233</v>
      </c>
      <c r="T2202" t="s">
        <v>34233</v>
      </c>
      <c r="V2202" t="s">
        <v>32853</v>
      </c>
      <c r="AD2202" t="str">
        <f t="shared" si="345"/>
        <v/>
      </c>
      <c r="AE2202" t="str">
        <f t="shared" ref="AE2202:AE2265" si="349">IF((S2202="tühi")*(AC2202&lt;&gt;""),AC2202,"")</f>
        <v/>
      </c>
      <c r="AF2202" t="str">
        <f t="shared" si="341"/>
        <v/>
      </c>
      <c r="AG2202" t="str">
        <f t="shared" si="348"/>
        <v/>
      </c>
      <c r="AH2202" t="str">
        <f t="shared" si="343"/>
        <v/>
      </c>
      <c r="AI2202">
        <v>0.14499999999999999</v>
      </c>
      <c r="AJ2202" t="str">
        <f t="shared" si="342"/>
        <v/>
      </c>
      <c r="AK2202" t="str">
        <f t="shared" si="344"/>
        <v/>
      </c>
      <c r="AL2202" t="str">
        <f t="shared" si="340"/>
        <v/>
      </c>
    </row>
    <row r="2203" spans="1:39" x14ac:dyDescent="0.2">
      <c r="A2203" t="s">
        <v>18966</v>
      </c>
      <c r="B2203" t="s">
        <v>8300</v>
      </c>
      <c r="C2203" t="s">
        <v>18967</v>
      </c>
      <c r="D2203" s="1">
        <v>38072</v>
      </c>
      <c r="E2203" s="1">
        <v>43456</v>
      </c>
      <c r="F2203" t="s">
        <v>19</v>
      </c>
      <c r="I2203">
        <v>100</v>
      </c>
      <c r="J2203">
        <v>0</v>
      </c>
      <c r="K2203">
        <v>0</v>
      </c>
      <c r="L2203">
        <v>1001</v>
      </c>
      <c r="M2203">
        <v>1001</v>
      </c>
      <c r="N2203" t="s">
        <v>20</v>
      </c>
      <c r="O2203" t="s">
        <v>18968</v>
      </c>
      <c r="P2203" t="s">
        <v>28</v>
      </c>
      <c r="Q2203" t="s">
        <v>34244</v>
      </c>
      <c r="R2203" t="s">
        <v>33784</v>
      </c>
      <c r="S2203" t="s">
        <v>32628</v>
      </c>
      <c r="T2203" t="s">
        <v>34354</v>
      </c>
      <c r="U2203" t="s">
        <v>32634</v>
      </c>
      <c r="V2203" t="s">
        <v>32853</v>
      </c>
      <c r="W2203">
        <v>300</v>
      </c>
      <c r="X2203">
        <v>2</v>
      </c>
      <c r="Y2203" t="s">
        <v>32654</v>
      </c>
      <c r="AA2203">
        <v>8.5</v>
      </c>
      <c r="AB2203">
        <v>15</v>
      </c>
      <c r="AC2203">
        <v>1</v>
      </c>
      <c r="AD2203" t="str">
        <f t="shared" si="345"/>
        <v/>
      </c>
      <c r="AE2203" t="str">
        <f t="shared" si="349"/>
        <v/>
      </c>
      <c r="AF2203" t="str">
        <f t="shared" si="341"/>
        <v/>
      </c>
      <c r="AG2203">
        <f t="shared" si="348"/>
        <v>1</v>
      </c>
      <c r="AH2203">
        <f t="shared" si="343"/>
        <v>2.8</v>
      </c>
      <c r="AI2203">
        <v>0.14499999999999999</v>
      </c>
      <c r="AJ2203">
        <f t="shared" si="342"/>
        <v>0.40599999999999997</v>
      </c>
      <c r="AK2203" t="str">
        <f t="shared" si="344"/>
        <v/>
      </c>
      <c r="AL2203" t="str">
        <f t="shared" si="340"/>
        <v/>
      </c>
    </row>
    <row r="2204" spans="1:39" x14ac:dyDescent="0.2">
      <c r="A2204" t="s">
        <v>17407</v>
      </c>
      <c r="B2204" t="s">
        <v>8300</v>
      </c>
      <c r="C2204" t="s">
        <v>17408</v>
      </c>
      <c r="D2204" s="1">
        <v>37685</v>
      </c>
      <c r="E2204" s="1">
        <v>43456</v>
      </c>
      <c r="F2204" t="s">
        <v>19</v>
      </c>
      <c r="I2204">
        <v>100</v>
      </c>
      <c r="J2204">
        <v>0</v>
      </c>
      <c r="K2204">
        <v>0</v>
      </c>
      <c r="L2204">
        <v>1163</v>
      </c>
      <c r="M2204">
        <v>1163</v>
      </c>
      <c r="N2204" t="s">
        <v>20</v>
      </c>
      <c r="O2204" t="s">
        <v>17409</v>
      </c>
      <c r="P2204" t="s">
        <v>28</v>
      </c>
      <c r="Q2204" t="s">
        <v>34244</v>
      </c>
      <c r="R2204" t="s">
        <v>33784</v>
      </c>
      <c r="S2204" t="s">
        <v>32628</v>
      </c>
      <c r="T2204" t="s">
        <v>34354</v>
      </c>
      <c r="U2204" t="s">
        <v>32634</v>
      </c>
      <c r="V2204" t="s">
        <v>32853</v>
      </c>
      <c r="W2204">
        <v>230</v>
      </c>
      <c r="X2204">
        <v>2</v>
      </c>
      <c r="Y2204">
        <v>1</v>
      </c>
      <c r="AA2204">
        <v>8.5</v>
      </c>
      <c r="AB2204">
        <v>20</v>
      </c>
      <c r="AC2204">
        <v>1</v>
      </c>
      <c r="AD2204" t="str">
        <f t="shared" si="345"/>
        <v/>
      </c>
      <c r="AE2204" t="str">
        <f t="shared" si="349"/>
        <v/>
      </c>
      <c r="AF2204" t="str">
        <f t="shared" si="341"/>
        <v/>
      </c>
      <c r="AG2204">
        <f t="shared" si="348"/>
        <v>1</v>
      </c>
      <c r="AH2204">
        <f t="shared" si="343"/>
        <v>2.8</v>
      </c>
      <c r="AI2204">
        <v>0.14499999999999999</v>
      </c>
      <c r="AJ2204">
        <f t="shared" si="342"/>
        <v>0.40599999999999997</v>
      </c>
      <c r="AK2204" t="str">
        <f t="shared" si="344"/>
        <v/>
      </c>
      <c r="AL2204" t="str">
        <f t="shared" si="340"/>
        <v/>
      </c>
    </row>
    <row r="2205" spans="1:39" x14ac:dyDescent="0.2">
      <c r="A2205" t="s">
        <v>17410</v>
      </c>
      <c r="B2205" t="s">
        <v>8300</v>
      </c>
      <c r="C2205" t="s">
        <v>17411</v>
      </c>
      <c r="D2205" s="1">
        <v>37685</v>
      </c>
      <c r="E2205" s="1">
        <v>43456</v>
      </c>
      <c r="F2205" t="s">
        <v>19</v>
      </c>
      <c r="I2205">
        <v>100</v>
      </c>
      <c r="J2205">
        <v>0</v>
      </c>
      <c r="K2205">
        <v>0</v>
      </c>
      <c r="L2205">
        <v>1270</v>
      </c>
      <c r="M2205">
        <v>1270</v>
      </c>
      <c r="N2205" t="s">
        <v>20</v>
      </c>
      <c r="O2205" t="s">
        <v>17412</v>
      </c>
      <c r="P2205" t="s">
        <v>28</v>
      </c>
      <c r="Q2205" t="s">
        <v>34244</v>
      </c>
      <c r="R2205" t="s">
        <v>33762</v>
      </c>
      <c r="S2205" t="s">
        <v>33942</v>
      </c>
      <c r="U2205" t="s">
        <v>32634</v>
      </c>
      <c r="V2205" t="s">
        <v>32853</v>
      </c>
      <c r="W2205">
        <v>250</v>
      </c>
      <c r="X2205">
        <v>2</v>
      </c>
      <c r="Y2205">
        <v>1</v>
      </c>
      <c r="AA2205">
        <v>8.5</v>
      </c>
      <c r="AB2205">
        <v>20</v>
      </c>
      <c r="AC2205">
        <v>1</v>
      </c>
      <c r="AD2205" t="str">
        <f t="shared" si="345"/>
        <v/>
      </c>
      <c r="AE2205">
        <f t="shared" si="349"/>
        <v>1</v>
      </c>
      <c r="AF2205" t="str">
        <f t="shared" si="341"/>
        <v/>
      </c>
      <c r="AG2205" t="str">
        <f t="shared" si="348"/>
        <v/>
      </c>
      <c r="AH2205" t="str">
        <f t="shared" si="343"/>
        <v/>
      </c>
      <c r="AI2205">
        <v>0.14499999999999999</v>
      </c>
      <c r="AJ2205" t="str">
        <f t="shared" si="342"/>
        <v/>
      </c>
      <c r="AK2205">
        <f t="shared" si="344"/>
        <v>2.8</v>
      </c>
      <c r="AL2205">
        <f t="shared" si="340"/>
        <v>0.40599999999999997</v>
      </c>
    </row>
    <row r="2206" spans="1:39" x14ac:dyDescent="0.2">
      <c r="A2206" t="s">
        <v>17425</v>
      </c>
      <c r="B2206" t="s">
        <v>8300</v>
      </c>
      <c r="C2206" t="s">
        <v>17426</v>
      </c>
      <c r="D2206" s="1">
        <v>37685</v>
      </c>
      <c r="E2206" s="1">
        <v>43951</v>
      </c>
      <c r="F2206" t="s">
        <v>19</v>
      </c>
      <c r="I2206">
        <v>100</v>
      </c>
      <c r="J2206">
        <v>0</v>
      </c>
      <c r="K2206">
        <v>0</v>
      </c>
      <c r="L2206">
        <v>1435</v>
      </c>
      <c r="M2206">
        <v>1435</v>
      </c>
      <c r="N2206" t="s">
        <v>20</v>
      </c>
      <c r="O2206" t="s">
        <v>17427</v>
      </c>
      <c r="P2206" t="s">
        <v>28</v>
      </c>
      <c r="Q2206" t="s">
        <v>34244</v>
      </c>
      <c r="R2206" t="s">
        <v>33784</v>
      </c>
      <c r="S2206" t="s">
        <v>32628</v>
      </c>
      <c r="T2206" t="s">
        <v>34382</v>
      </c>
      <c r="U2206" t="s">
        <v>32634</v>
      </c>
      <c r="V2206" t="s">
        <v>32853</v>
      </c>
      <c r="W2206">
        <v>280</v>
      </c>
      <c r="X2206">
        <v>2</v>
      </c>
      <c r="Y2206">
        <v>1</v>
      </c>
      <c r="AA2206">
        <v>8.5</v>
      </c>
      <c r="AB2206">
        <v>20</v>
      </c>
      <c r="AC2206">
        <v>1</v>
      </c>
      <c r="AD2206" t="str">
        <f t="shared" si="345"/>
        <v/>
      </c>
      <c r="AE2206" t="str">
        <f t="shared" si="349"/>
        <v/>
      </c>
      <c r="AF2206" t="str">
        <f t="shared" si="341"/>
        <v/>
      </c>
      <c r="AG2206">
        <f t="shared" si="348"/>
        <v>1</v>
      </c>
      <c r="AH2206">
        <f t="shared" si="343"/>
        <v>2.8</v>
      </c>
      <c r="AI2206">
        <v>0.14499999999999999</v>
      </c>
      <c r="AJ2206">
        <f t="shared" si="342"/>
        <v>0.40599999999999997</v>
      </c>
      <c r="AK2206" t="str">
        <f t="shared" si="344"/>
        <v/>
      </c>
      <c r="AL2206" t="str">
        <f t="shared" si="340"/>
        <v/>
      </c>
    </row>
    <row r="2207" spans="1:39" x14ac:dyDescent="0.2">
      <c r="A2207" t="s">
        <v>17428</v>
      </c>
      <c r="B2207" t="s">
        <v>8300</v>
      </c>
      <c r="C2207" t="s">
        <v>17429</v>
      </c>
      <c r="D2207" s="1">
        <v>37685</v>
      </c>
      <c r="E2207" s="1">
        <v>43456</v>
      </c>
      <c r="F2207" t="s">
        <v>19</v>
      </c>
      <c r="I2207">
        <v>100</v>
      </c>
      <c r="J2207">
        <v>0</v>
      </c>
      <c r="K2207">
        <v>0</v>
      </c>
      <c r="L2207">
        <v>1312</v>
      </c>
      <c r="M2207">
        <v>1312</v>
      </c>
      <c r="N2207" t="s">
        <v>20</v>
      </c>
      <c r="O2207" t="s">
        <v>17430</v>
      </c>
      <c r="P2207" t="s">
        <v>28</v>
      </c>
      <c r="Q2207" t="s">
        <v>34244</v>
      </c>
      <c r="R2207" t="s">
        <v>33784</v>
      </c>
      <c r="S2207" t="s">
        <v>32628</v>
      </c>
      <c r="T2207" t="s">
        <v>34357</v>
      </c>
      <c r="U2207" t="s">
        <v>32634</v>
      </c>
      <c r="V2207" t="s">
        <v>32853</v>
      </c>
      <c r="W2207">
        <v>260</v>
      </c>
      <c r="X2207">
        <v>2</v>
      </c>
      <c r="Y2207">
        <v>1</v>
      </c>
      <c r="AA2207">
        <v>8.5</v>
      </c>
      <c r="AB2207">
        <v>20</v>
      </c>
      <c r="AC2207">
        <v>1</v>
      </c>
      <c r="AD2207" t="str">
        <f t="shared" si="345"/>
        <v/>
      </c>
      <c r="AE2207" t="str">
        <f t="shared" si="349"/>
        <v/>
      </c>
      <c r="AF2207" t="str">
        <f t="shared" si="341"/>
        <v/>
      </c>
      <c r="AG2207">
        <f t="shared" si="348"/>
        <v>1</v>
      </c>
      <c r="AH2207">
        <f t="shared" si="343"/>
        <v>2.8</v>
      </c>
      <c r="AI2207">
        <v>0.14499999999999999</v>
      </c>
      <c r="AJ2207">
        <f t="shared" si="342"/>
        <v>0.40599999999999997</v>
      </c>
      <c r="AK2207" t="str">
        <f t="shared" si="344"/>
        <v/>
      </c>
      <c r="AL2207" t="str">
        <f t="shared" ref="AL2207:AL2270" si="350">IF(COUNTBLANK(AK2207),"",AK2207*AI2207)</f>
        <v/>
      </c>
    </row>
    <row r="2208" spans="1:39" x14ac:dyDescent="0.2">
      <c r="A2208" t="s">
        <v>18969</v>
      </c>
      <c r="B2208" t="s">
        <v>8300</v>
      </c>
      <c r="C2208" t="s">
        <v>18970</v>
      </c>
      <c r="D2208" s="1">
        <v>38072</v>
      </c>
      <c r="E2208" s="1">
        <v>43456</v>
      </c>
      <c r="F2208" t="s">
        <v>19</v>
      </c>
      <c r="I2208">
        <v>100</v>
      </c>
      <c r="J2208">
        <v>0</v>
      </c>
      <c r="K2208">
        <v>0</v>
      </c>
      <c r="L2208">
        <v>999</v>
      </c>
      <c r="M2208">
        <v>999</v>
      </c>
      <c r="N2208" t="s">
        <v>20</v>
      </c>
      <c r="O2208" t="s">
        <v>18971</v>
      </c>
      <c r="P2208" t="s">
        <v>28</v>
      </c>
      <c r="Q2208" t="s">
        <v>34244</v>
      </c>
      <c r="R2208" t="s">
        <v>33784</v>
      </c>
      <c r="S2208" t="s">
        <v>32628</v>
      </c>
      <c r="T2208" t="s">
        <v>34354</v>
      </c>
      <c r="AD2208" t="str">
        <f t="shared" si="345"/>
        <v/>
      </c>
      <c r="AE2208" t="str">
        <f t="shared" si="349"/>
        <v/>
      </c>
      <c r="AF2208" t="str">
        <f t="shared" si="341"/>
        <v/>
      </c>
      <c r="AG2208" s="17">
        <v>1</v>
      </c>
      <c r="AH2208">
        <f t="shared" si="343"/>
        <v>2.8</v>
      </c>
      <c r="AI2208">
        <v>0.14499999999999999</v>
      </c>
      <c r="AJ2208">
        <f t="shared" si="342"/>
        <v>0.40599999999999997</v>
      </c>
      <c r="AK2208" t="str">
        <f t="shared" si="344"/>
        <v/>
      </c>
      <c r="AL2208" t="str">
        <f t="shared" si="350"/>
        <v/>
      </c>
    </row>
    <row r="2209" spans="1:38" x14ac:dyDescent="0.2">
      <c r="A2209" t="s">
        <v>17386</v>
      </c>
      <c r="B2209" t="s">
        <v>8300</v>
      </c>
      <c r="C2209" t="s">
        <v>17387</v>
      </c>
      <c r="D2209" s="1">
        <v>37685</v>
      </c>
      <c r="E2209" s="1">
        <v>43951</v>
      </c>
      <c r="F2209" t="s">
        <v>19</v>
      </c>
      <c r="I2209">
        <v>100</v>
      </c>
      <c r="J2209">
        <v>0</v>
      </c>
      <c r="K2209">
        <v>0</v>
      </c>
      <c r="L2209">
        <v>1191</v>
      </c>
      <c r="M2209">
        <v>1191</v>
      </c>
      <c r="N2209" t="s">
        <v>20</v>
      </c>
      <c r="O2209" t="s">
        <v>17388</v>
      </c>
      <c r="P2209" t="s">
        <v>28</v>
      </c>
      <c r="Q2209" t="s">
        <v>34244</v>
      </c>
      <c r="R2209" t="s">
        <v>33784</v>
      </c>
      <c r="S2209" t="s">
        <v>32628</v>
      </c>
      <c r="T2209" t="s">
        <v>34349</v>
      </c>
      <c r="U2209" t="s">
        <v>32634</v>
      </c>
      <c r="V2209" t="s">
        <v>32853</v>
      </c>
      <c r="W2209">
        <v>240</v>
      </c>
      <c r="X2209">
        <v>2</v>
      </c>
      <c r="Y2209">
        <v>1</v>
      </c>
      <c r="AA2209">
        <v>8.5</v>
      </c>
      <c r="AB2209">
        <v>20</v>
      </c>
      <c r="AC2209">
        <v>1</v>
      </c>
      <c r="AD2209" t="str">
        <f t="shared" si="345"/>
        <v/>
      </c>
      <c r="AE2209" t="str">
        <f t="shared" si="349"/>
        <v/>
      </c>
      <c r="AF2209" t="str">
        <f t="shared" ref="AF2209:AF2272" si="351">IF((S2209&lt;&gt;"tühi")*(F2209&lt;&gt;"Elamumaa")*(G2209&lt;&gt;"Elamumaa")*(H2209&lt;&gt;"Elamumaa"),IF(Z2209=0,"",Z2209),"")</f>
        <v/>
      </c>
      <c r="AG2209">
        <f t="shared" ref="AG2209:AG2224" si="352">IF((S2209&lt;&gt;"tühi")*(AC2209&lt;&gt;""),AC2209,"")</f>
        <v>1</v>
      </c>
      <c r="AH2209">
        <f t="shared" si="343"/>
        <v>2.8</v>
      </c>
      <c r="AI2209">
        <v>0.14499999999999999</v>
      </c>
      <c r="AJ2209">
        <f t="shared" si="342"/>
        <v>0.40599999999999997</v>
      </c>
      <c r="AK2209" t="str">
        <f t="shared" si="344"/>
        <v/>
      </c>
      <c r="AL2209" t="str">
        <f t="shared" si="350"/>
        <v/>
      </c>
    </row>
    <row r="2210" spans="1:38" x14ac:dyDescent="0.2">
      <c r="A2210" t="s">
        <v>18972</v>
      </c>
      <c r="B2210" t="s">
        <v>8300</v>
      </c>
      <c r="C2210" t="s">
        <v>18973</v>
      </c>
      <c r="D2210" s="1">
        <v>38072</v>
      </c>
      <c r="E2210" s="1">
        <v>43456</v>
      </c>
      <c r="F2210" t="s">
        <v>19</v>
      </c>
      <c r="I2210">
        <v>100</v>
      </c>
      <c r="J2210">
        <v>0</v>
      </c>
      <c r="K2210">
        <v>0</v>
      </c>
      <c r="L2210">
        <v>1878</v>
      </c>
      <c r="M2210">
        <v>1878</v>
      </c>
      <c r="N2210" t="s">
        <v>20</v>
      </c>
      <c r="O2210" t="s">
        <v>18974</v>
      </c>
      <c r="P2210" t="s">
        <v>28</v>
      </c>
      <c r="Q2210" t="s">
        <v>34244</v>
      </c>
      <c r="R2210" t="s">
        <v>33784</v>
      </c>
      <c r="S2210" t="s">
        <v>32628</v>
      </c>
      <c r="T2210" t="s">
        <v>34354</v>
      </c>
      <c r="U2210" t="s">
        <v>32634</v>
      </c>
      <c r="V2210" t="s">
        <v>32853</v>
      </c>
      <c r="W2210">
        <v>280</v>
      </c>
      <c r="X2210">
        <v>2</v>
      </c>
      <c r="Y2210" t="s">
        <v>32654</v>
      </c>
      <c r="AA2210">
        <v>8.5</v>
      </c>
      <c r="AB2210">
        <v>15</v>
      </c>
      <c r="AC2210">
        <v>1</v>
      </c>
      <c r="AD2210" t="str">
        <f t="shared" si="345"/>
        <v/>
      </c>
      <c r="AE2210" t="str">
        <f t="shared" si="349"/>
        <v/>
      </c>
      <c r="AF2210" t="str">
        <f t="shared" si="351"/>
        <v/>
      </c>
      <c r="AG2210">
        <f t="shared" si="352"/>
        <v>1</v>
      </c>
      <c r="AH2210">
        <f t="shared" si="343"/>
        <v>2.8</v>
      </c>
      <c r="AI2210">
        <v>0.14499999999999999</v>
      </c>
      <c r="AJ2210">
        <f t="shared" si="342"/>
        <v>0.40599999999999997</v>
      </c>
      <c r="AK2210" t="str">
        <f t="shared" si="344"/>
        <v/>
      </c>
      <c r="AL2210" t="str">
        <f t="shared" si="350"/>
        <v/>
      </c>
    </row>
    <row r="2211" spans="1:38" x14ac:dyDescent="0.2">
      <c r="A2211" t="s">
        <v>17389</v>
      </c>
      <c r="B2211" t="s">
        <v>8300</v>
      </c>
      <c r="C2211" t="s">
        <v>17390</v>
      </c>
      <c r="D2211" s="1">
        <v>37685</v>
      </c>
      <c r="E2211" s="1">
        <v>43456</v>
      </c>
      <c r="F2211" t="s">
        <v>19</v>
      </c>
      <c r="I2211">
        <v>100</v>
      </c>
      <c r="J2211">
        <v>0</v>
      </c>
      <c r="K2211">
        <v>0</v>
      </c>
      <c r="L2211">
        <v>1225</v>
      </c>
      <c r="M2211">
        <v>1225</v>
      </c>
      <c r="N2211" t="s">
        <v>20</v>
      </c>
      <c r="O2211" t="s">
        <v>17391</v>
      </c>
      <c r="P2211" t="s">
        <v>28</v>
      </c>
      <c r="Q2211" t="s">
        <v>34244</v>
      </c>
      <c r="R2211" t="s">
        <v>33784</v>
      </c>
      <c r="S2211" t="s">
        <v>32628</v>
      </c>
      <c r="T2211" t="s">
        <v>34354</v>
      </c>
      <c r="U2211" t="s">
        <v>32634</v>
      </c>
      <c r="V2211" t="s">
        <v>32853</v>
      </c>
      <c r="W2211">
        <v>240</v>
      </c>
      <c r="X2211">
        <v>2</v>
      </c>
      <c r="Y2211">
        <v>1</v>
      </c>
      <c r="AA2211">
        <v>8.5</v>
      </c>
      <c r="AB2211">
        <v>20</v>
      </c>
      <c r="AC2211">
        <v>1</v>
      </c>
      <c r="AD2211" t="str">
        <f t="shared" si="345"/>
        <v/>
      </c>
      <c r="AE2211" t="str">
        <f t="shared" si="349"/>
        <v/>
      </c>
      <c r="AF2211" t="str">
        <f t="shared" si="351"/>
        <v/>
      </c>
      <c r="AG2211">
        <f t="shared" si="352"/>
        <v>1</v>
      </c>
      <c r="AH2211">
        <f t="shared" si="343"/>
        <v>2.8</v>
      </c>
      <c r="AI2211">
        <v>0.14499999999999999</v>
      </c>
      <c r="AJ2211">
        <f t="shared" si="342"/>
        <v>0.40599999999999997</v>
      </c>
      <c r="AK2211" t="str">
        <f t="shared" si="344"/>
        <v/>
      </c>
      <c r="AL2211" t="str">
        <f t="shared" si="350"/>
        <v/>
      </c>
    </row>
    <row r="2212" spans="1:38" x14ac:dyDescent="0.2">
      <c r="A2212" t="s">
        <v>17392</v>
      </c>
      <c r="B2212" t="s">
        <v>8300</v>
      </c>
      <c r="C2212" t="s">
        <v>17393</v>
      </c>
      <c r="D2212" s="1">
        <v>37685</v>
      </c>
      <c r="E2212" s="1">
        <v>43456</v>
      </c>
      <c r="F2212" t="s">
        <v>19</v>
      </c>
      <c r="I2212">
        <v>100</v>
      </c>
      <c r="J2212">
        <v>0</v>
      </c>
      <c r="K2212">
        <v>0</v>
      </c>
      <c r="L2212">
        <v>1197</v>
      </c>
      <c r="M2212">
        <v>1197</v>
      </c>
      <c r="N2212" t="s">
        <v>20</v>
      </c>
      <c r="O2212" t="s">
        <v>17394</v>
      </c>
      <c r="P2212" t="s">
        <v>28</v>
      </c>
      <c r="Q2212" t="s">
        <v>34244</v>
      </c>
      <c r="R2212" t="s">
        <v>33784</v>
      </c>
      <c r="S2212" t="s">
        <v>33797</v>
      </c>
      <c r="T2212" t="s">
        <v>34354</v>
      </c>
      <c r="U2212" t="s">
        <v>32634</v>
      </c>
      <c r="V2212" t="s">
        <v>32853</v>
      </c>
      <c r="W2212">
        <v>240</v>
      </c>
      <c r="X2212">
        <v>2</v>
      </c>
      <c r="Y2212">
        <v>1</v>
      </c>
      <c r="AA2212">
        <v>8.5</v>
      </c>
      <c r="AB2212">
        <v>20</v>
      </c>
      <c r="AC2212">
        <v>1</v>
      </c>
      <c r="AD2212" t="str">
        <f t="shared" si="345"/>
        <v/>
      </c>
      <c r="AE2212" t="str">
        <f t="shared" si="349"/>
        <v/>
      </c>
      <c r="AF2212" t="str">
        <f t="shared" si="351"/>
        <v/>
      </c>
      <c r="AG2212">
        <f t="shared" si="352"/>
        <v>1</v>
      </c>
      <c r="AH2212">
        <f t="shared" si="343"/>
        <v>2.8</v>
      </c>
      <c r="AI2212">
        <v>0.14499999999999999</v>
      </c>
      <c r="AJ2212">
        <f t="shared" si="342"/>
        <v>0.40599999999999997</v>
      </c>
      <c r="AK2212" t="str">
        <f t="shared" si="344"/>
        <v/>
      </c>
      <c r="AL2212" t="str">
        <f t="shared" si="350"/>
        <v/>
      </c>
    </row>
    <row r="2213" spans="1:38" x14ac:dyDescent="0.2">
      <c r="A2213" t="s">
        <v>17395</v>
      </c>
      <c r="B2213" t="s">
        <v>8300</v>
      </c>
      <c r="C2213" t="s">
        <v>17396</v>
      </c>
      <c r="D2213" s="1">
        <v>37685</v>
      </c>
      <c r="E2213" s="1">
        <v>43456</v>
      </c>
      <c r="F2213" t="s">
        <v>19</v>
      </c>
      <c r="I2213">
        <v>100</v>
      </c>
      <c r="J2213">
        <v>0</v>
      </c>
      <c r="K2213">
        <v>0</v>
      </c>
      <c r="L2213">
        <v>1225</v>
      </c>
      <c r="M2213">
        <v>1225</v>
      </c>
      <c r="N2213" t="s">
        <v>20</v>
      </c>
      <c r="O2213" t="s">
        <v>17397</v>
      </c>
      <c r="P2213" t="s">
        <v>28</v>
      </c>
      <c r="Q2213" t="s">
        <v>34244</v>
      </c>
      <c r="R2213" t="s">
        <v>33784</v>
      </c>
      <c r="S2213" t="s">
        <v>32628</v>
      </c>
      <c r="T2213" t="s">
        <v>34357</v>
      </c>
      <c r="U2213" t="s">
        <v>32634</v>
      </c>
      <c r="V2213" t="s">
        <v>32853</v>
      </c>
      <c r="W2213">
        <v>240</v>
      </c>
      <c r="X2213">
        <v>2</v>
      </c>
      <c r="Y2213">
        <v>1</v>
      </c>
      <c r="AA2213">
        <v>8.5</v>
      </c>
      <c r="AB2213">
        <v>20</v>
      </c>
      <c r="AC2213">
        <v>1</v>
      </c>
      <c r="AD2213" t="str">
        <f t="shared" si="345"/>
        <v/>
      </c>
      <c r="AE2213" t="str">
        <f t="shared" si="349"/>
        <v/>
      </c>
      <c r="AF2213" t="str">
        <f t="shared" si="351"/>
        <v/>
      </c>
      <c r="AG2213">
        <f t="shared" si="352"/>
        <v>1</v>
      </c>
      <c r="AH2213">
        <f t="shared" si="343"/>
        <v>2.8</v>
      </c>
      <c r="AI2213">
        <v>0.14499999999999999</v>
      </c>
      <c r="AJ2213">
        <f t="shared" si="342"/>
        <v>0.40599999999999997</v>
      </c>
      <c r="AK2213" t="str">
        <f t="shared" si="344"/>
        <v/>
      </c>
      <c r="AL2213" t="str">
        <f t="shared" si="350"/>
        <v/>
      </c>
    </row>
    <row r="2214" spans="1:38" x14ac:dyDescent="0.2">
      <c r="A2214" t="s">
        <v>17398</v>
      </c>
      <c r="B2214" t="s">
        <v>8300</v>
      </c>
      <c r="C2214" t="s">
        <v>17399</v>
      </c>
      <c r="D2214" s="1">
        <v>37685</v>
      </c>
      <c r="E2214" s="1">
        <v>43456</v>
      </c>
      <c r="F2214" t="s">
        <v>19</v>
      </c>
      <c r="I2214">
        <v>100</v>
      </c>
      <c r="J2214">
        <v>0</v>
      </c>
      <c r="K2214">
        <v>0</v>
      </c>
      <c r="L2214">
        <v>1195</v>
      </c>
      <c r="M2214">
        <v>1195</v>
      </c>
      <c r="N2214" t="s">
        <v>20</v>
      </c>
      <c r="O2214" t="s">
        <v>17400</v>
      </c>
      <c r="P2214" t="s">
        <v>28</v>
      </c>
      <c r="Q2214" t="s">
        <v>34244</v>
      </c>
      <c r="R2214" t="s">
        <v>33784</v>
      </c>
      <c r="S2214" t="s">
        <v>33797</v>
      </c>
      <c r="T2214" t="s">
        <v>34349</v>
      </c>
      <c r="U2214" t="s">
        <v>32634</v>
      </c>
      <c r="V2214" t="s">
        <v>32853</v>
      </c>
      <c r="W2214">
        <v>240</v>
      </c>
      <c r="X2214">
        <v>2</v>
      </c>
      <c r="Y2214">
        <v>1</v>
      </c>
      <c r="AA2214">
        <v>8.5</v>
      </c>
      <c r="AB2214">
        <v>20</v>
      </c>
      <c r="AC2214">
        <v>1</v>
      </c>
      <c r="AD2214" t="str">
        <f t="shared" si="345"/>
        <v/>
      </c>
      <c r="AE2214" t="str">
        <f t="shared" si="349"/>
        <v/>
      </c>
      <c r="AF2214" t="str">
        <f t="shared" si="351"/>
        <v/>
      </c>
      <c r="AG2214">
        <f t="shared" si="352"/>
        <v>1</v>
      </c>
      <c r="AH2214">
        <f t="shared" si="343"/>
        <v>2.8</v>
      </c>
      <c r="AI2214">
        <v>0.14499999999999999</v>
      </c>
      <c r="AJ2214">
        <f t="shared" si="342"/>
        <v>0.40599999999999997</v>
      </c>
      <c r="AK2214" t="str">
        <f t="shared" si="344"/>
        <v/>
      </c>
      <c r="AL2214" t="str">
        <f t="shared" si="350"/>
        <v/>
      </c>
    </row>
    <row r="2215" spans="1:38" x14ac:dyDescent="0.2">
      <c r="A2215" t="s">
        <v>17401</v>
      </c>
      <c r="B2215" t="s">
        <v>8300</v>
      </c>
      <c r="C2215" t="s">
        <v>17402</v>
      </c>
      <c r="D2215" s="1">
        <v>37685</v>
      </c>
      <c r="E2215" s="1">
        <v>43456</v>
      </c>
      <c r="F2215" t="s">
        <v>19</v>
      </c>
      <c r="I2215">
        <v>100</v>
      </c>
      <c r="J2215">
        <v>0</v>
      </c>
      <c r="K2215">
        <v>0</v>
      </c>
      <c r="L2215">
        <v>1225</v>
      </c>
      <c r="M2215">
        <v>1225</v>
      </c>
      <c r="N2215" t="s">
        <v>20</v>
      </c>
      <c r="O2215" t="s">
        <v>17403</v>
      </c>
      <c r="P2215" t="s">
        <v>28</v>
      </c>
      <c r="Q2215" t="s">
        <v>34244</v>
      </c>
      <c r="R2215" t="s">
        <v>33784</v>
      </c>
      <c r="S2215" t="s">
        <v>32628</v>
      </c>
      <c r="T2215" t="s">
        <v>34382</v>
      </c>
      <c r="U2215" t="s">
        <v>32634</v>
      </c>
      <c r="V2215" t="s">
        <v>32853</v>
      </c>
      <c r="W2215">
        <v>240</v>
      </c>
      <c r="X2215">
        <v>2</v>
      </c>
      <c r="Y2215">
        <v>1</v>
      </c>
      <c r="AA2215">
        <v>8.5</v>
      </c>
      <c r="AB2215">
        <v>20</v>
      </c>
      <c r="AC2215">
        <v>1</v>
      </c>
      <c r="AD2215" t="str">
        <f t="shared" si="345"/>
        <v/>
      </c>
      <c r="AE2215" t="str">
        <f t="shared" si="349"/>
        <v/>
      </c>
      <c r="AF2215" t="str">
        <f t="shared" si="351"/>
        <v/>
      </c>
      <c r="AG2215">
        <f t="shared" si="352"/>
        <v>1</v>
      </c>
      <c r="AH2215">
        <f t="shared" si="343"/>
        <v>2.8</v>
      </c>
      <c r="AI2215">
        <v>0.14499999999999999</v>
      </c>
      <c r="AJ2215">
        <f t="shared" si="342"/>
        <v>0.40599999999999997</v>
      </c>
      <c r="AK2215" t="str">
        <f t="shared" si="344"/>
        <v/>
      </c>
      <c r="AL2215" t="str">
        <f t="shared" si="350"/>
        <v/>
      </c>
    </row>
    <row r="2216" spans="1:38" x14ac:dyDescent="0.2">
      <c r="A2216" t="s">
        <v>17404</v>
      </c>
      <c r="B2216" t="s">
        <v>8300</v>
      </c>
      <c r="C2216" t="s">
        <v>17405</v>
      </c>
      <c r="D2216" s="1">
        <v>37685</v>
      </c>
      <c r="E2216" s="1">
        <v>43456</v>
      </c>
      <c r="F2216" t="s">
        <v>19</v>
      </c>
      <c r="I2216">
        <v>100</v>
      </c>
      <c r="J2216">
        <v>0</v>
      </c>
      <c r="K2216">
        <v>0</v>
      </c>
      <c r="L2216">
        <v>1195</v>
      </c>
      <c r="M2216">
        <v>1195</v>
      </c>
      <c r="N2216" t="s">
        <v>20</v>
      </c>
      <c r="O2216" t="s">
        <v>17406</v>
      </c>
      <c r="P2216" t="s">
        <v>28</v>
      </c>
      <c r="Q2216" t="s">
        <v>34244</v>
      </c>
      <c r="R2216" t="s">
        <v>33784</v>
      </c>
      <c r="S2216" t="s">
        <v>32628</v>
      </c>
      <c r="T2216" t="s">
        <v>34354</v>
      </c>
      <c r="U2216" t="s">
        <v>32634</v>
      </c>
      <c r="V2216" t="s">
        <v>32853</v>
      </c>
      <c r="W2216">
        <v>240</v>
      </c>
      <c r="X2216">
        <v>2</v>
      </c>
      <c r="Y2216">
        <v>1</v>
      </c>
      <c r="AA2216">
        <v>8.5</v>
      </c>
      <c r="AB2216">
        <v>20</v>
      </c>
      <c r="AC2216">
        <v>1</v>
      </c>
      <c r="AD2216" t="str">
        <f t="shared" si="345"/>
        <v/>
      </c>
      <c r="AE2216" t="str">
        <f t="shared" si="349"/>
        <v/>
      </c>
      <c r="AF2216" t="str">
        <f t="shared" si="351"/>
        <v/>
      </c>
      <c r="AG2216">
        <f t="shared" si="352"/>
        <v>1</v>
      </c>
      <c r="AH2216">
        <f t="shared" si="343"/>
        <v>2.8</v>
      </c>
      <c r="AI2216">
        <v>0.14499999999999999</v>
      </c>
      <c r="AJ2216">
        <f t="shared" si="342"/>
        <v>0.40599999999999997</v>
      </c>
      <c r="AK2216" t="str">
        <f t="shared" si="344"/>
        <v/>
      </c>
      <c r="AL2216" t="str">
        <f t="shared" si="350"/>
        <v/>
      </c>
    </row>
    <row r="2217" spans="1:38" x14ac:dyDescent="0.2">
      <c r="A2217" t="s">
        <v>27003</v>
      </c>
      <c r="B2217" t="s">
        <v>8300</v>
      </c>
      <c r="C2217" t="s">
        <v>27004</v>
      </c>
      <c r="D2217" s="1">
        <v>41635</v>
      </c>
      <c r="E2217" s="1">
        <v>44593</v>
      </c>
      <c r="F2217" t="s">
        <v>26</v>
      </c>
      <c r="I2217">
        <v>100</v>
      </c>
      <c r="J2217">
        <v>0</v>
      </c>
      <c r="K2217">
        <v>0</v>
      </c>
      <c r="L2217">
        <v>16383</v>
      </c>
      <c r="M2217">
        <v>16383</v>
      </c>
      <c r="N2217" t="s">
        <v>20</v>
      </c>
      <c r="O2217" t="s">
        <v>27005</v>
      </c>
      <c r="P2217" t="s">
        <v>44</v>
      </c>
      <c r="Q2217" t="s">
        <v>34233</v>
      </c>
      <c r="R2217" t="s">
        <v>34233</v>
      </c>
      <c r="S2217" t="s">
        <v>34233</v>
      </c>
      <c r="T2217" t="s">
        <v>34233</v>
      </c>
      <c r="AD2217" t="str">
        <f t="shared" si="345"/>
        <v/>
      </c>
      <c r="AE2217" t="str">
        <f t="shared" si="349"/>
        <v/>
      </c>
      <c r="AF2217" t="str">
        <f t="shared" si="351"/>
        <v/>
      </c>
      <c r="AG2217" t="str">
        <f t="shared" si="352"/>
        <v/>
      </c>
      <c r="AH2217" t="str">
        <f t="shared" si="343"/>
        <v/>
      </c>
      <c r="AI2217">
        <v>0.14499999999999999</v>
      </c>
      <c r="AJ2217" t="str">
        <f t="shared" si="342"/>
        <v/>
      </c>
      <c r="AK2217" t="str">
        <f t="shared" si="344"/>
        <v/>
      </c>
      <c r="AL2217" t="str">
        <f t="shared" si="350"/>
        <v/>
      </c>
    </row>
    <row r="2218" spans="1:38" x14ac:dyDescent="0.2">
      <c r="A2218" t="s">
        <v>28561</v>
      </c>
      <c r="B2218" t="s">
        <v>8300</v>
      </c>
      <c r="C2218" t="s">
        <v>28562</v>
      </c>
      <c r="D2218" s="1">
        <v>42437</v>
      </c>
      <c r="E2218" s="1">
        <v>44546</v>
      </c>
      <c r="F2218" t="s">
        <v>19</v>
      </c>
      <c r="I2218">
        <v>100</v>
      </c>
      <c r="J2218">
        <v>0</v>
      </c>
      <c r="K2218">
        <v>0</v>
      </c>
      <c r="L2218">
        <v>1653</v>
      </c>
      <c r="M2218">
        <v>1653</v>
      </c>
      <c r="N2218" t="s">
        <v>20</v>
      </c>
      <c r="O2218" t="s">
        <v>28563</v>
      </c>
      <c r="P2218" t="s">
        <v>28</v>
      </c>
      <c r="Q2218" t="s">
        <v>34233</v>
      </c>
      <c r="R2218" t="s">
        <v>34233</v>
      </c>
      <c r="S2218" t="s">
        <v>32628</v>
      </c>
      <c r="T2218" t="s">
        <v>32634</v>
      </c>
      <c r="U2218" t="s">
        <v>32634</v>
      </c>
      <c r="V2218" t="s">
        <v>32852</v>
      </c>
      <c r="W2218">
        <v>300</v>
      </c>
      <c r="X2218">
        <v>2</v>
      </c>
      <c r="Y2218" t="s">
        <v>32654</v>
      </c>
      <c r="AA2218">
        <v>8.5</v>
      </c>
      <c r="AB2218">
        <v>20</v>
      </c>
      <c r="AC2218">
        <v>1</v>
      </c>
      <c r="AD2218" t="str">
        <f t="shared" si="345"/>
        <v/>
      </c>
      <c r="AE2218" t="str">
        <f t="shared" si="349"/>
        <v/>
      </c>
      <c r="AF2218" t="str">
        <f t="shared" si="351"/>
        <v/>
      </c>
      <c r="AG2218">
        <f t="shared" si="352"/>
        <v>1</v>
      </c>
      <c r="AH2218">
        <f t="shared" si="343"/>
        <v>2.8</v>
      </c>
      <c r="AI2218">
        <v>0.14499999999999999</v>
      </c>
      <c r="AJ2218">
        <f t="shared" ref="AJ2218:AJ2281" si="353">IF(COUNTBLANK(AH2218),"",AH2218*AI2218)</f>
        <v>0.40599999999999997</v>
      </c>
      <c r="AK2218" t="str">
        <f t="shared" si="344"/>
        <v/>
      </c>
      <c r="AL2218" t="str">
        <f t="shared" si="350"/>
        <v/>
      </c>
    </row>
    <row r="2219" spans="1:38" x14ac:dyDescent="0.2">
      <c r="A2219" t="s">
        <v>17328</v>
      </c>
      <c r="B2219" t="s">
        <v>8300</v>
      </c>
      <c r="C2219" t="s">
        <v>17329</v>
      </c>
      <c r="D2219" s="1">
        <v>37665</v>
      </c>
      <c r="E2219" s="1">
        <v>44546</v>
      </c>
      <c r="F2219" t="s">
        <v>19</v>
      </c>
      <c r="I2219">
        <v>100</v>
      </c>
      <c r="J2219">
        <v>0</v>
      </c>
      <c r="K2219">
        <v>0</v>
      </c>
      <c r="L2219">
        <v>1424</v>
      </c>
      <c r="M2219">
        <v>1424</v>
      </c>
      <c r="N2219" t="s">
        <v>20</v>
      </c>
      <c r="O2219" t="s">
        <v>17330</v>
      </c>
      <c r="P2219" t="s">
        <v>28</v>
      </c>
      <c r="Q2219" t="s">
        <v>34233</v>
      </c>
      <c r="R2219" t="s">
        <v>34233</v>
      </c>
      <c r="S2219" t="s">
        <v>32628</v>
      </c>
      <c r="T2219" t="s">
        <v>34357</v>
      </c>
      <c r="U2219" t="s">
        <v>32634</v>
      </c>
      <c r="V2219" t="s">
        <v>32839</v>
      </c>
      <c r="X2219">
        <v>2</v>
      </c>
      <c r="Y2219" t="s">
        <v>32661</v>
      </c>
      <c r="AB2219">
        <v>25</v>
      </c>
      <c r="AC2219">
        <v>1</v>
      </c>
      <c r="AD2219" t="str">
        <f t="shared" si="345"/>
        <v/>
      </c>
      <c r="AE2219" t="str">
        <f t="shared" si="349"/>
        <v/>
      </c>
      <c r="AF2219" t="str">
        <f t="shared" si="351"/>
        <v/>
      </c>
      <c r="AG2219">
        <f t="shared" si="352"/>
        <v>1</v>
      </c>
      <c r="AH2219">
        <f t="shared" si="343"/>
        <v>2.8</v>
      </c>
      <c r="AI2219">
        <v>0.14499999999999999</v>
      </c>
      <c r="AJ2219">
        <f t="shared" si="353"/>
        <v>0.40599999999999997</v>
      </c>
      <c r="AK2219" t="str">
        <f t="shared" si="344"/>
        <v/>
      </c>
      <c r="AL2219" t="str">
        <f t="shared" si="350"/>
        <v/>
      </c>
    </row>
    <row r="2220" spans="1:38" x14ac:dyDescent="0.2">
      <c r="A2220" t="s">
        <v>14661</v>
      </c>
      <c r="B2220" t="s">
        <v>8300</v>
      </c>
      <c r="C2220" t="s">
        <v>14662</v>
      </c>
      <c r="D2220" s="1">
        <v>37258</v>
      </c>
      <c r="E2220" s="1">
        <v>44593</v>
      </c>
      <c r="F2220" t="s">
        <v>19</v>
      </c>
      <c r="I2220">
        <v>100</v>
      </c>
      <c r="J2220">
        <v>0</v>
      </c>
      <c r="K2220">
        <v>0</v>
      </c>
      <c r="L2220">
        <v>1133</v>
      </c>
      <c r="M2220">
        <v>1133</v>
      </c>
      <c r="N2220" t="s">
        <v>20</v>
      </c>
      <c r="O2220" t="s">
        <v>14663</v>
      </c>
      <c r="P2220" t="s">
        <v>28</v>
      </c>
      <c r="Q2220" t="s">
        <v>34233</v>
      </c>
      <c r="R2220" t="s">
        <v>34233</v>
      </c>
      <c r="S2220" t="s">
        <v>32628</v>
      </c>
      <c r="T2220" t="s">
        <v>34357</v>
      </c>
      <c r="U2220" t="s">
        <v>32634</v>
      </c>
      <c r="V2220" t="s">
        <v>32841</v>
      </c>
      <c r="W2220">
        <v>283</v>
      </c>
      <c r="X2220">
        <v>2</v>
      </c>
      <c r="Y2220" t="s">
        <v>32661</v>
      </c>
      <c r="AA2220">
        <v>8.5</v>
      </c>
      <c r="AB2220">
        <v>25</v>
      </c>
      <c r="AC2220">
        <v>1</v>
      </c>
      <c r="AD2220" t="str">
        <f t="shared" si="345"/>
        <v/>
      </c>
      <c r="AE2220" t="str">
        <f t="shared" si="349"/>
        <v/>
      </c>
      <c r="AF2220" t="str">
        <f t="shared" si="351"/>
        <v/>
      </c>
      <c r="AG2220">
        <f t="shared" si="352"/>
        <v>1</v>
      </c>
      <c r="AH2220">
        <f t="shared" si="343"/>
        <v>2.8</v>
      </c>
      <c r="AI2220">
        <v>0.14499999999999999</v>
      </c>
      <c r="AJ2220">
        <f t="shared" si="353"/>
        <v>0.40599999999999997</v>
      </c>
      <c r="AK2220" t="str">
        <f t="shared" si="344"/>
        <v/>
      </c>
      <c r="AL2220" t="str">
        <f t="shared" si="350"/>
        <v/>
      </c>
    </row>
    <row r="2221" spans="1:38" x14ac:dyDescent="0.2">
      <c r="A2221" t="s">
        <v>27382</v>
      </c>
      <c r="B2221" t="s">
        <v>8300</v>
      </c>
      <c r="C2221" t="s">
        <v>27383</v>
      </c>
      <c r="D2221" s="1">
        <v>41820</v>
      </c>
      <c r="E2221" s="1">
        <v>43456</v>
      </c>
      <c r="F2221" t="s">
        <v>470</v>
      </c>
      <c r="I2221">
        <v>100</v>
      </c>
      <c r="J2221">
        <v>0</v>
      </c>
      <c r="K2221">
        <v>0</v>
      </c>
      <c r="L2221">
        <v>431</v>
      </c>
      <c r="M2221">
        <v>431</v>
      </c>
      <c r="N2221" t="s">
        <v>20</v>
      </c>
      <c r="O2221" t="s">
        <v>27384</v>
      </c>
      <c r="P2221" t="s">
        <v>28</v>
      </c>
      <c r="Q2221" t="s">
        <v>34233</v>
      </c>
      <c r="R2221" t="s">
        <v>34233</v>
      </c>
      <c r="S2221" t="s">
        <v>33942</v>
      </c>
      <c r="T2221" t="s">
        <v>34233</v>
      </c>
      <c r="U2221" t="s">
        <v>32854</v>
      </c>
      <c r="V2221" t="s">
        <v>32855</v>
      </c>
      <c r="W2221">
        <v>200</v>
      </c>
      <c r="X2221">
        <v>1</v>
      </c>
      <c r="Y2221">
        <v>1</v>
      </c>
      <c r="Z2221">
        <v>200</v>
      </c>
      <c r="AD2221">
        <f t="shared" si="345"/>
        <v>200</v>
      </c>
      <c r="AE2221" t="str">
        <f t="shared" si="349"/>
        <v/>
      </c>
      <c r="AF2221" t="str">
        <f t="shared" si="351"/>
        <v/>
      </c>
      <c r="AG2221" t="str">
        <f t="shared" si="352"/>
        <v/>
      </c>
      <c r="AH2221" t="str">
        <f t="shared" si="343"/>
        <v/>
      </c>
      <c r="AI2221">
        <v>0.14499999999999999</v>
      </c>
      <c r="AJ2221" t="str">
        <f t="shared" si="353"/>
        <v/>
      </c>
      <c r="AK2221" t="str">
        <f t="shared" si="344"/>
        <v/>
      </c>
    </row>
    <row r="2222" spans="1:38" x14ac:dyDescent="0.2">
      <c r="A2222" t="s">
        <v>17443</v>
      </c>
      <c r="B2222" t="s">
        <v>8300</v>
      </c>
      <c r="C2222" t="s">
        <v>17444</v>
      </c>
      <c r="D2222" s="1">
        <v>37685</v>
      </c>
      <c r="E2222" s="1">
        <v>43456</v>
      </c>
      <c r="F2222" t="s">
        <v>474</v>
      </c>
      <c r="I2222">
        <v>100</v>
      </c>
      <c r="J2222">
        <v>0</v>
      </c>
      <c r="K2222">
        <v>0</v>
      </c>
      <c r="L2222">
        <v>43</v>
      </c>
      <c r="M2222">
        <v>43</v>
      </c>
      <c r="N2222" t="s">
        <v>20</v>
      </c>
      <c r="O2222" t="s">
        <v>17445</v>
      </c>
      <c r="P2222" t="s">
        <v>28</v>
      </c>
      <c r="Q2222" t="s">
        <v>34233</v>
      </c>
      <c r="R2222" t="s">
        <v>34233</v>
      </c>
      <c r="S2222" t="s">
        <v>32627</v>
      </c>
      <c r="T2222" t="s">
        <v>34233</v>
      </c>
      <c r="U2222" t="s">
        <v>32641</v>
      </c>
      <c r="V2222" t="s">
        <v>32853</v>
      </c>
      <c r="W2222">
        <v>30</v>
      </c>
      <c r="X2222">
        <v>1</v>
      </c>
      <c r="Y2222">
        <v>1</v>
      </c>
      <c r="Z2222">
        <v>30</v>
      </c>
      <c r="AA2222">
        <v>8.5</v>
      </c>
      <c r="AB2222">
        <v>13</v>
      </c>
      <c r="AD2222" t="str">
        <f t="shared" si="345"/>
        <v/>
      </c>
      <c r="AE2222" t="str">
        <f t="shared" si="349"/>
        <v/>
      </c>
      <c r="AF2222">
        <f t="shared" si="351"/>
        <v>30</v>
      </c>
      <c r="AG2222" t="str">
        <f t="shared" si="352"/>
        <v/>
      </c>
      <c r="AH2222" t="str">
        <f t="shared" si="343"/>
        <v/>
      </c>
      <c r="AI2222">
        <v>0.14499999999999999</v>
      </c>
      <c r="AJ2222" t="str">
        <f t="shared" si="353"/>
        <v/>
      </c>
      <c r="AK2222" t="str">
        <f t="shared" si="344"/>
        <v/>
      </c>
      <c r="AL2222" t="str">
        <f t="shared" si="350"/>
        <v/>
      </c>
    </row>
    <row r="2223" spans="1:38" x14ac:dyDescent="0.2">
      <c r="A2223" t="s">
        <v>11904</v>
      </c>
      <c r="B2223" t="s">
        <v>8300</v>
      </c>
      <c r="C2223" t="s">
        <v>11905</v>
      </c>
      <c r="D2223" s="1">
        <v>36644</v>
      </c>
      <c r="E2223" s="1">
        <v>43456</v>
      </c>
      <c r="F2223" t="s">
        <v>19</v>
      </c>
      <c r="I2223">
        <v>100</v>
      </c>
      <c r="J2223">
        <v>0</v>
      </c>
      <c r="K2223">
        <v>0</v>
      </c>
      <c r="L2223">
        <v>5487</v>
      </c>
      <c r="M2223">
        <v>5487</v>
      </c>
      <c r="N2223" t="s">
        <v>20</v>
      </c>
      <c r="O2223" t="s">
        <v>11906</v>
      </c>
      <c r="P2223" t="s">
        <v>28</v>
      </c>
      <c r="Q2223" t="s">
        <v>34233</v>
      </c>
      <c r="R2223" t="s">
        <v>34233</v>
      </c>
      <c r="S2223" t="s">
        <v>32628</v>
      </c>
      <c r="T2223" t="s">
        <v>34349</v>
      </c>
      <c r="U2223" t="s">
        <v>32634</v>
      </c>
      <c r="V2223" t="s">
        <v>32856</v>
      </c>
      <c r="W2223">
        <v>400</v>
      </c>
      <c r="X2223">
        <v>2</v>
      </c>
      <c r="Y2223" t="s">
        <v>32661</v>
      </c>
      <c r="AA2223">
        <v>8.5</v>
      </c>
      <c r="AB2223">
        <v>20</v>
      </c>
      <c r="AC2223">
        <v>1</v>
      </c>
      <c r="AD2223" t="str">
        <f t="shared" si="345"/>
        <v/>
      </c>
      <c r="AE2223" t="str">
        <f t="shared" si="349"/>
        <v/>
      </c>
      <c r="AF2223" t="str">
        <f t="shared" si="351"/>
        <v/>
      </c>
      <c r="AG2223">
        <f t="shared" si="352"/>
        <v>1</v>
      </c>
      <c r="AH2223">
        <f t="shared" si="343"/>
        <v>2.8</v>
      </c>
      <c r="AI2223">
        <v>0.14499999999999999</v>
      </c>
      <c r="AJ2223">
        <f t="shared" si="353"/>
        <v>0.40599999999999997</v>
      </c>
      <c r="AK2223" t="str">
        <f t="shared" si="344"/>
        <v/>
      </c>
      <c r="AL2223" t="str">
        <f t="shared" si="350"/>
        <v/>
      </c>
    </row>
    <row r="2224" spans="1:38" x14ac:dyDescent="0.2">
      <c r="A2224" t="s">
        <v>17446</v>
      </c>
      <c r="B2224" t="s">
        <v>8300</v>
      </c>
      <c r="C2224" t="s">
        <v>17447</v>
      </c>
      <c r="D2224" s="1">
        <v>37685</v>
      </c>
      <c r="E2224" s="1">
        <v>43456</v>
      </c>
      <c r="F2224" t="s">
        <v>19</v>
      </c>
      <c r="I2224">
        <v>100</v>
      </c>
      <c r="J2224">
        <v>0</v>
      </c>
      <c r="K2224">
        <v>0</v>
      </c>
      <c r="L2224">
        <v>1201</v>
      </c>
      <c r="M2224">
        <v>1201</v>
      </c>
      <c r="N2224" t="s">
        <v>20</v>
      </c>
      <c r="O2224" t="s">
        <v>17448</v>
      </c>
      <c r="P2224" t="s">
        <v>28</v>
      </c>
      <c r="Q2224" t="s">
        <v>34233</v>
      </c>
      <c r="R2224" t="s">
        <v>34233</v>
      </c>
      <c r="S2224" t="s">
        <v>32628</v>
      </c>
      <c r="T2224" t="s">
        <v>34357</v>
      </c>
      <c r="U2224" t="s">
        <v>32634</v>
      </c>
      <c r="V2224" t="s">
        <v>32853</v>
      </c>
      <c r="W2224">
        <v>240</v>
      </c>
      <c r="X2224">
        <v>2</v>
      </c>
      <c r="Y2224">
        <v>1</v>
      </c>
      <c r="AA2224">
        <v>8.5</v>
      </c>
      <c r="AB2224">
        <v>20</v>
      </c>
      <c r="AC2224">
        <v>1</v>
      </c>
      <c r="AD2224" t="str">
        <f t="shared" si="345"/>
        <v/>
      </c>
      <c r="AE2224" t="str">
        <f t="shared" si="349"/>
        <v/>
      </c>
      <c r="AF2224" t="str">
        <f t="shared" si="351"/>
        <v/>
      </c>
      <c r="AG2224">
        <f t="shared" si="352"/>
        <v>1</v>
      </c>
      <c r="AH2224">
        <f t="shared" si="343"/>
        <v>2.8</v>
      </c>
      <c r="AI2224">
        <v>0.14499999999999999</v>
      </c>
      <c r="AJ2224">
        <f t="shared" si="353"/>
        <v>0.40599999999999997</v>
      </c>
      <c r="AK2224" t="str">
        <f t="shared" si="344"/>
        <v/>
      </c>
      <c r="AL2224" t="str">
        <f t="shared" si="350"/>
        <v/>
      </c>
    </row>
    <row r="2225" spans="1:38" x14ac:dyDescent="0.2">
      <c r="A2225" t="s">
        <v>16424</v>
      </c>
      <c r="B2225" t="s">
        <v>8300</v>
      </c>
      <c r="C2225" t="s">
        <v>16425</v>
      </c>
      <c r="D2225" s="1">
        <v>37411</v>
      </c>
      <c r="E2225" s="1">
        <v>43456</v>
      </c>
      <c r="F2225" t="s">
        <v>19</v>
      </c>
      <c r="I2225">
        <v>100</v>
      </c>
      <c r="J2225">
        <v>0</v>
      </c>
      <c r="K2225">
        <v>0</v>
      </c>
      <c r="L2225">
        <v>4824</v>
      </c>
      <c r="M2225">
        <v>4824</v>
      </c>
      <c r="N2225" t="s">
        <v>20</v>
      </c>
      <c r="O2225" t="s">
        <v>16426</v>
      </c>
      <c r="P2225" t="s">
        <v>28</v>
      </c>
      <c r="Q2225" t="s">
        <v>34233</v>
      </c>
      <c r="R2225" t="s">
        <v>34233</v>
      </c>
      <c r="S2225" t="s">
        <v>33800</v>
      </c>
      <c r="T2225" t="s">
        <v>34357</v>
      </c>
      <c r="AD2225" t="str">
        <f t="shared" si="345"/>
        <v/>
      </c>
      <c r="AE2225" t="str">
        <f t="shared" si="349"/>
        <v/>
      </c>
      <c r="AF2225" t="str">
        <f t="shared" si="351"/>
        <v/>
      </c>
      <c r="AG2225" s="17">
        <v>1</v>
      </c>
      <c r="AH2225">
        <f t="shared" si="343"/>
        <v>2.8</v>
      </c>
      <c r="AI2225">
        <v>0.14499999999999999</v>
      </c>
      <c r="AJ2225">
        <f t="shared" si="353"/>
        <v>0.40599999999999997</v>
      </c>
      <c r="AK2225" t="str">
        <f t="shared" si="344"/>
        <v/>
      </c>
      <c r="AL2225" t="str">
        <f t="shared" si="350"/>
        <v/>
      </c>
    </row>
    <row r="2226" spans="1:38" x14ac:dyDescent="0.2">
      <c r="A2226" t="s">
        <v>17449</v>
      </c>
      <c r="B2226" t="s">
        <v>8300</v>
      </c>
      <c r="C2226" t="s">
        <v>17450</v>
      </c>
      <c r="D2226" s="1">
        <v>37685</v>
      </c>
      <c r="E2226" s="1">
        <v>44546</v>
      </c>
      <c r="F2226" t="s">
        <v>19</v>
      </c>
      <c r="I2226">
        <v>100</v>
      </c>
      <c r="J2226">
        <v>0</v>
      </c>
      <c r="K2226">
        <v>0</v>
      </c>
      <c r="L2226">
        <v>1279</v>
      </c>
      <c r="M2226">
        <v>1279</v>
      </c>
      <c r="N2226" t="s">
        <v>20</v>
      </c>
      <c r="O2226" t="s">
        <v>17451</v>
      </c>
      <c r="P2226" t="s">
        <v>28</v>
      </c>
      <c r="Q2226" t="s">
        <v>34233</v>
      </c>
      <c r="R2226" t="s">
        <v>34233</v>
      </c>
      <c r="S2226" t="s">
        <v>32628</v>
      </c>
      <c r="T2226" t="s">
        <v>34357</v>
      </c>
      <c r="U2226" t="s">
        <v>32634</v>
      </c>
      <c r="V2226" t="s">
        <v>32853</v>
      </c>
      <c r="W2226">
        <v>250</v>
      </c>
      <c r="X2226">
        <v>2</v>
      </c>
      <c r="Y2226">
        <v>1</v>
      </c>
      <c r="AA2226">
        <v>8.5</v>
      </c>
      <c r="AB2226">
        <v>20</v>
      </c>
      <c r="AC2226">
        <v>1</v>
      </c>
      <c r="AD2226" t="str">
        <f t="shared" si="345"/>
        <v/>
      </c>
      <c r="AE2226" t="str">
        <f t="shared" si="349"/>
        <v/>
      </c>
      <c r="AF2226" t="str">
        <f t="shared" si="351"/>
        <v/>
      </c>
      <c r="AG2226">
        <f t="shared" ref="AG2226:AG2238" si="354">IF((S2226&lt;&gt;"tühi")*(AC2226&lt;&gt;""),AC2226,"")</f>
        <v>1</v>
      </c>
      <c r="AH2226">
        <f t="shared" si="343"/>
        <v>2.8</v>
      </c>
      <c r="AI2226">
        <v>0.14499999999999999</v>
      </c>
      <c r="AJ2226">
        <f t="shared" si="353"/>
        <v>0.40599999999999997</v>
      </c>
      <c r="AK2226" t="str">
        <f t="shared" si="344"/>
        <v/>
      </c>
      <c r="AL2226" t="str">
        <f t="shared" si="350"/>
        <v/>
      </c>
    </row>
    <row r="2227" spans="1:38" x14ac:dyDescent="0.2">
      <c r="A2227" t="s">
        <v>28564</v>
      </c>
      <c r="B2227" t="s">
        <v>8300</v>
      </c>
      <c r="C2227" t="s">
        <v>28565</v>
      </c>
      <c r="D2227" s="1">
        <v>42437</v>
      </c>
      <c r="E2227" s="1">
        <v>44546</v>
      </c>
      <c r="F2227" t="s">
        <v>19</v>
      </c>
      <c r="I2227">
        <v>100</v>
      </c>
      <c r="J2227">
        <v>0</v>
      </c>
      <c r="K2227">
        <v>0</v>
      </c>
      <c r="L2227">
        <v>1500</v>
      </c>
      <c r="M2227">
        <v>1500</v>
      </c>
      <c r="N2227" t="s">
        <v>20</v>
      </c>
      <c r="O2227" t="s">
        <v>28566</v>
      </c>
      <c r="P2227" t="s">
        <v>28</v>
      </c>
      <c r="Q2227" t="s">
        <v>34233</v>
      </c>
      <c r="R2227" t="s">
        <v>34233</v>
      </c>
      <c r="S2227" t="s">
        <v>32628</v>
      </c>
      <c r="T2227" t="s">
        <v>34357</v>
      </c>
      <c r="U2227" t="s">
        <v>32634</v>
      </c>
      <c r="V2227" t="s">
        <v>32852</v>
      </c>
      <c r="W2227">
        <v>300</v>
      </c>
      <c r="X2227">
        <v>2</v>
      </c>
      <c r="Y2227" t="s">
        <v>32654</v>
      </c>
      <c r="AA2227">
        <v>8.5</v>
      </c>
      <c r="AB2227">
        <v>20</v>
      </c>
      <c r="AC2227">
        <v>1</v>
      </c>
      <c r="AD2227" t="str">
        <f t="shared" si="345"/>
        <v/>
      </c>
      <c r="AE2227" t="str">
        <f t="shared" si="349"/>
        <v/>
      </c>
      <c r="AF2227" t="str">
        <f t="shared" si="351"/>
        <v/>
      </c>
      <c r="AG2227">
        <f t="shared" si="354"/>
        <v>1</v>
      </c>
      <c r="AH2227">
        <f t="shared" si="343"/>
        <v>2.8</v>
      </c>
      <c r="AI2227">
        <v>0.14499999999999999</v>
      </c>
      <c r="AJ2227">
        <f t="shared" si="353"/>
        <v>0.40599999999999997</v>
      </c>
      <c r="AK2227" t="str">
        <f t="shared" si="344"/>
        <v/>
      </c>
      <c r="AL2227" t="str">
        <f t="shared" si="350"/>
        <v/>
      </c>
    </row>
    <row r="2228" spans="1:38" x14ac:dyDescent="0.2">
      <c r="A2228" t="s">
        <v>27376</v>
      </c>
      <c r="B2228" t="s">
        <v>8300</v>
      </c>
      <c r="C2228" t="s">
        <v>27377</v>
      </c>
      <c r="D2228" s="1">
        <v>41820</v>
      </c>
      <c r="E2228" s="1">
        <v>43456</v>
      </c>
      <c r="F2228" t="s">
        <v>470</v>
      </c>
      <c r="I2228">
        <v>100</v>
      </c>
      <c r="J2228">
        <v>0</v>
      </c>
      <c r="K2228">
        <v>0</v>
      </c>
      <c r="L2228">
        <v>5464</v>
      </c>
      <c r="M2228">
        <v>5464</v>
      </c>
      <c r="N2228" t="s">
        <v>20</v>
      </c>
      <c r="O2228" t="s">
        <v>27378</v>
      </c>
      <c r="P2228" t="s">
        <v>28</v>
      </c>
      <c r="Q2228" t="s">
        <v>34233</v>
      </c>
      <c r="R2228" t="s">
        <v>34233</v>
      </c>
      <c r="S2228" t="s">
        <v>33812</v>
      </c>
      <c r="T2228" t="s">
        <v>34376</v>
      </c>
      <c r="U2228" t="s">
        <v>34228</v>
      </c>
      <c r="V2228" t="s">
        <v>32855</v>
      </c>
      <c r="W2228">
        <v>3000</v>
      </c>
      <c r="X2228">
        <v>2</v>
      </c>
      <c r="Y2228">
        <v>2</v>
      </c>
      <c r="Z2228">
        <v>3950</v>
      </c>
      <c r="AA2228">
        <v>12</v>
      </c>
      <c r="AD2228" t="str">
        <f t="shared" si="345"/>
        <v/>
      </c>
      <c r="AE2228" t="str">
        <f t="shared" si="349"/>
        <v/>
      </c>
      <c r="AF2228">
        <f t="shared" si="351"/>
        <v>3950</v>
      </c>
      <c r="AG2228" t="str">
        <f t="shared" si="354"/>
        <v/>
      </c>
      <c r="AH2228" t="str">
        <f t="shared" si="343"/>
        <v/>
      </c>
      <c r="AI2228">
        <v>0.14499999999999999</v>
      </c>
      <c r="AJ2228" t="str">
        <f t="shared" si="353"/>
        <v/>
      </c>
      <c r="AK2228" t="str">
        <f t="shared" si="344"/>
        <v/>
      </c>
      <c r="AL2228" t="str">
        <f t="shared" si="350"/>
        <v/>
      </c>
    </row>
    <row r="2229" spans="1:38" x14ac:dyDescent="0.2">
      <c r="A2229" t="s">
        <v>27379</v>
      </c>
      <c r="B2229" t="s">
        <v>8300</v>
      </c>
      <c r="C2229" t="s">
        <v>27380</v>
      </c>
      <c r="D2229" s="1">
        <v>41820</v>
      </c>
      <c r="E2229" s="1">
        <v>43456</v>
      </c>
      <c r="F2229" t="s">
        <v>26</v>
      </c>
      <c r="I2229">
        <v>100</v>
      </c>
      <c r="J2229">
        <v>0</v>
      </c>
      <c r="K2229">
        <v>0</v>
      </c>
      <c r="L2229">
        <v>591</v>
      </c>
      <c r="M2229">
        <v>591</v>
      </c>
      <c r="N2229" t="s">
        <v>20</v>
      </c>
      <c r="O2229" t="s">
        <v>27381</v>
      </c>
      <c r="P2229" t="s">
        <v>28</v>
      </c>
      <c r="Q2229" t="s">
        <v>34233</v>
      </c>
      <c r="R2229" t="s">
        <v>34233</v>
      </c>
      <c r="S2229" t="s">
        <v>34233</v>
      </c>
      <c r="T2229" t="s">
        <v>34233</v>
      </c>
      <c r="V2229" t="s">
        <v>32855</v>
      </c>
      <c r="AD2229" t="str">
        <f t="shared" si="345"/>
        <v/>
      </c>
      <c r="AE2229" t="str">
        <f t="shared" si="349"/>
        <v/>
      </c>
      <c r="AF2229" t="str">
        <f t="shared" si="351"/>
        <v/>
      </c>
      <c r="AG2229" t="str">
        <f t="shared" si="354"/>
        <v/>
      </c>
      <c r="AH2229" t="str">
        <f t="shared" si="343"/>
        <v/>
      </c>
      <c r="AI2229">
        <v>0.14499999999999999</v>
      </c>
      <c r="AJ2229" t="str">
        <f t="shared" si="353"/>
        <v/>
      </c>
      <c r="AK2229" t="str">
        <f t="shared" si="344"/>
        <v/>
      </c>
      <c r="AL2229" t="str">
        <f t="shared" si="350"/>
        <v/>
      </c>
    </row>
    <row r="2230" spans="1:38" x14ac:dyDescent="0.2">
      <c r="A2230" t="s">
        <v>28567</v>
      </c>
      <c r="B2230" t="s">
        <v>8300</v>
      </c>
      <c r="C2230" t="s">
        <v>28568</v>
      </c>
      <c r="D2230" s="1">
        <v>42437</v>
      </c>
      <c r="E2230" s="1">
        <v>43456</v>
      </c>
      <c r="F2230" t="s">
        <v>19</v>
      </c>
      <c r="I2230">
        <v>100</v>
      </c>
      <c r="J2230">
        <v>0</v>
      </c>
      <c r="K2230">
        <v>0</v>
      </c>
      <c r="L2230">
        <v>1500</v>
      </c>
      <c r="M2230">
        <v>1500</v>
      </c>
      <c r="N2230" t="s">
        <v>20</v>
      </c>
      <c r="O2230" t="s">
        <v>28569</v>
      </c>
      <c r="P2230" t="s">
        <v>28</v>
      </c>
      <c r="Q2230" t="s">
        <v>34244</v>
      </c>
      <c r="R2230" t="s">
        <v>33762</v>
      </c>
      <c r="S2230" t="s">
        <v>33942</v>
      </c>
      <c r="T2230" t="s">
        <v>34233</v>
      </c>
      <c r="U2230" t="s">
        <v>32634</v>
      </c>
      <c r="V2230" t="s">
        <v>32852</v>
      </c>
      <c r="W2230">
        <v>300</v>
      </c>
      <c r="X2230">
        <v>2</v>
      </c>
      <c r="Y2230" t="s">
        <v>32654</v>
      </c>
      <c r="AA2230">
        <v>8.5</v>
      </c>
      <c r="AB2230">
        <v>20</v>
      </c>
      <c r="AC2230">
        <v>1</v>
      </c>
      <c r="AD2230" t="str">
        <f t="shared" si="345"/>
        <v/>
      </c>
      <c r="AE2230">
        <f t="shared" si="349"/>
        <v>1</v>
      </c>
      <c r="AF2230" t="str">
        <f t="shared" si="351"/>
        <v/>
      </c>
      <c r="AG2230" t="str">
        <f t="shared" si="354"/>
        <v/>
      </c>
      <c r="AH2230" t="str">
        <f t="shared" ref="AH2230:AH2293" si="355">IF(AG2230="","",AG2230*2.8)</f>
        <v/>
      </c>
      <c r="AI2230">
        <v>0.14499999999999999</v>
      </c>
      <c r="AJ2230" t="str">
        <f t="shared" si="353"/>
        <v/>
      </c>
      <c r="AK2230">
        <f t="shared" ref="AK2230:AK2293" si="356">IF(AE2230="","",AE2230*2.8)</f>
        <v>2.8</v>
      </c>
      <c r="AL2230">
        <f t="shared" si="350"/>
        <v>0.40599999999999997</v>
      </c>
    </row>
    <row r="2231" spans="1:38" x14ac:dyDescent="0.2">
      <c r="A2231" t="s">
        <v>27391</v>
      </c>
      <c r="B2231" t="s">
        <v>8300</v>
      </c>
      <c r="C2231" t="s">
        <v>27392</v>
      </c>
      <c r="D2231" s="1">
        <v>41820</v>
      </c>
      <c r="E2231" s="1">
        <v>44593</v>
      </c>
      <c r="F2231" t="s">
        <v>39</v>
      </c>
      <c r="I2231">
        <v>100</v>
      </c>
      <c r="J2231">
        <v>0</v>
      </c>
      <c r="K2231">
        <v>0</v>
      </c>
      <c r="L2231">
        <v>31620</v>
      </c>
      <c r="M2231">
        <v>31620</v>
      </c>
      <c r="N2231" t="s">
        <v>20</v>
      </c>
      <c r="O2231" t="s">
        <v>27393</v>
      </c>
      <c r="P2231" t="s">
        <v>28</v>
      </c>
      <c r="Q2231" s="9" t="s">
        <v>34246</v>
      </c>
      <c r="R2231" s="9">
        <v>0</v>
      </c>
      <c r="S2231" t="s">
        <v>33942</v>
      </c>
      <c r="T2231" t="s">
        <v>34233</v>
      </c>
      <c r="AD2231" t="str">
        <f t="shared" si="345"/>
        <v/>
      </c>
      <c r="AE2231" t="str">
        <f t="shared" si="349"/>
        <v/>
      </c>
      <c r="AF2231" t="str">
        <f t="shared" si="351"/>
        <v/>
      </c>
      <c r="AG2231" t="str">
        <f t="shared" si="354"/>
        <v/>
      </c>
      <c r="AH2231" t="str">
        <f t="shared" si="355"/>
        <v/>
      </c>
      <c r="AI2231">
        <v>0.14499999999999999</v>
      </c>
      <c r="AJ2231" t="str">
        <f t="shared" si="353"/>
        <v/>
      </c>
      <c r="AK2231" t="str">
        <f t="shared" si="356"/>
        <v/>
      </c>
      <c r="AL2231" t="str">
        <f t="shared" si="350"/>
        <v/>
      </c>
    </row>
    <row r="2232" spans="1:38" x14ac:dyDescent="0.2">
      <c r="A2232" t="s">
        <v>27385</v>
      </c>
      <c r="B2232" t="s">
        <v>8300</v>
      </c>
      <c r="C2232" t="s">
        <v>27386</v>
      </c>
      <c r="D2232" s="1">
        <v>41820</v>
      </c>
      <c r="E2232" s="1">
        <v>43456</v>
      </c>
      <c r="F2232" t="s">
        <v>26</v>
      </c>
      <c r="I2232">
        <v>100</v>
      </c>
      <c r="J2232">
        <v>0</v>
      </c>
      <c r="K2232">
        <v>0</v>
      </c>
      <c r="L2232">
        <v>238</v>
      </c>
      <c r="M2232">
        <v>238</v>
      </c>
      <c r="N2232" t="s">
        <v>20</v>
      </c>
      <c r="O2232" t="s">
        <v>27387</v>
      </c>
      <c r="P2232" t="s">
        <v>44</v>
      </c>
      <c r="Q2232" t="s">
        <v>34233</v>
      </c>
      <c r="R2232" t="s">
        <v>34233</v>
      </c>
      <c r="S2232" t="s">
        <v>34233</v>
      </c>
      <c r="T2232" t="s">
        <v>34233</v>
      </c>
      <c r="V2232" t="s">
        <v>32855</v>
      </c>
      <c r="AD2232" t="str">
        <f t="shared" si="345"/>
        <v/>
      </c>
      <c r="AE2232" t="str">
        <f t="shared" si="349"/>
        <v/>
      </c>
      <c r="AF2232" t="str">
        <f t="shared" si="351"/>
        <v/>
      </c>
      <c r="AG2232" t="str">
        <f t="shared" si="354"/>
        <v/>
      </c>
      <c r="AH2232" t="str">
        <f t="shared" si="355"/>
        <v/>
      </c>
      <c r="AI2232">
        <v>0.14499999999999999</v>
      </c>
      <c r="AJ2232" t="str">
        <f t="shared" si="353"/>
        <v/>
      </c>
      <c r="AK2232" t="str">
        <f t="shared" si="356"/>
        <v/>
      </c>
      <c r="AL2232" t="str">
        <f t="shared" si="350"/>
        <v/>
      </c>
    </row>
    <row r="2233" spans="1:38" x14ac:dyDescent="0.2">
      <c r="A2233" t="s">
        <v>27388</v>
      </c>
      <c r="B2233" t="s">
        <v>8300</v>
      </c>
      <c r="C2233" t="s">
        <v>27389</v>
      </c>
      <c r="D2233" s="1">
        <v>41820</v>
      </c>
      <c r="E2233" s="1">
        <v>43456</v>
      </c>
      <c r="F2233" t="s">
        <v>26</v>
      </c>
      <c r="I2233">
        <v>100</v>
      </c>
      <c r="J2233">
        <v>0</v>
      </c>
      <c r="K2233">
        <v>0</v>
      </c>
      <c r="L2233">
        <v>593</v>
      </c>
      <c r="M2233">
        <v>593</v>
      </c>
      <c r="N2233" t="s">
        <v>20</v>
      </c>
      <c r="O2233" t="s">
        <v>27390</v>
      </c>
      <c r="P2233" t="s">
        <v>28</v>
      </c>
      <c r="Q2233" t="s">
        <v>34233</v>
      </c>
      <c r="R2233" t="s">
        <v>34233</v>
      </c>
      <c r="S2233" t="s">
        <v>34233</v>
      </c>
      <c r="T2233" t="s">
        <v>34233</v>
      </c>
      <c r="V2233" t="s">
        <v>32855</v>
      </c>
      <c r="AD2233" t="str">
        <f t="shared" si="345"/>
        <v/>
      </c>
      <c r="AE2233" t="str">
        <f t="shared" si="349"/>
        <v/>
      </c>
      <c r="AF2233" t="str">
        <f t="shared" si="351"/>
        <v/>
      </c>
      <c r="AG2233" t="str">
        <f t="shared" si="354"/>
        <v/>
      </c>
      <c r="AH2233" t="str">
        <f t="shared" si="355"/>
        <v/>
      </c>
      <c r="AI2233">
        <v>0.14499999999999999</v>
      </c>
      <c r="AJ2233" t="str">
        <f t="shared" si="353"/>
        <v/>
      </c>
      <c r="AK2233" t="str">
        <f t="shared" si="356"/>
        <v/>
      </c>
      <c r="AL2233" t="str">
        <f t="shared" si="350"/>
        <v/>
      </c>
    </row>
    <row r="2234" spans="1:38" x14ac:dyDescent="0.2">
      <c r="A2234" t="s">
        <v>21352</v>
      </c>
      <c r="B2234" t="s">
        <v>8300</v>
      </c>
      <c r="C2234" t="s">
        <v>21353</v>
      </c>
      <c r="D2234" s="1">
        <v>38518</v>
      </c>
      <c r="E2234" s="1">
        <v>43951</v>
      </c>
      <c r="F2234" t="s">
        <v>889</v>
      </c>
      <c r="I2234">
        <v>100</v>
      </c>
      <c r="J2234">
        <v>0</v>
      </c>
      <c r="K2234">
        <v>0</v>
      </c>
      <c r="L2234">
        <v>1260</v>
      </c>
      <c r="M2234">
        <v>1260</v>
      </c>
      <c r="N2234" t="s">
        <v>20</v>
      </c>
      <c r="O2234" t="s">
        <v>21354</v>
      </c>
      <c r="P2234" t="s">
        <v>28</v>
      </c>
      <c r="Q2234" t="s">
        <v>34233</v>
      </c>
      <c r="R2234" t="s">
        <v>34233</v>
      </c>
      <c r="S2234" t="s">
        <v>33942</v>
      </c>
      <c r="T2234" t="s">
        <v>34233</v>
      </c>
      <c r="V2234" t="s">
        <v>32836</v>
      </c>
      <c r="AD2234" t="str">
        <f t="shared" si="345"/>
        <v/>
      </c>
      <c r="AE2234" t="str">
        <f t="shared" si="349"/>
        <v/>
      </c>
      <c r="AF2234" t="str">
        <f t="shared" si="351"/>
        <v/>
      </c>
      <c r="AG2234" t="str">
        <f t="shared" si="354"/>
        <v/>
      </c>
      <c r="AH2234" t="str">
        <f t="shared" si="355"/>
        <v/>
      </c>
      <c r="AI2234">
        <v>0.14499999999999999</v>
      </c>
      <c r="AJ2234" t="str">
        <f t="shared" si="353"/>
        <v/>
      </c>
      <c r="AK2234" t="str">
        <f t="shared" si="356"/>
        <v/>
      </c>
      <c r="AL2234" t="str">
        <f t="shared" si="350"/>
        <v/>
      </c>
    </row>
    <row r="2235" spans="1:38" x14ac:dyDescent="0.2">
      <c r="A2235" t="s">
        <v>21498</v>
      </c>
      <c r="B2235" t="s">
        <v>8300</v>
      </c>
      <c r="C2235" t="s">
        <v>21499</v>
      </c>
      <c r="D2235" s="1">
        <v>38518</v>
      </c>
      <c r="E2235" s="1">
        <v>44546</v>
      </c>
      <c r="F2235" t="s">
        <v>889</v>
      </c>
      <c r="I2235">
        <v>100</v>
      </c>
      <c r="J2235">
        <v>0</v>
      </c>
      <c r="K2235">
        <v>0</v>
      </c>
      <c r="L2235">
        <v>2353</v>
      </c>
      <c r="M2235">
        <v>2353</v>
      </c>
      <c r="N2235" t="s">
        <v>20</v>
      </c>
      <c r="O2235" t="s">
        <v>21500</v>
      </c>
      <c r="P2235" t="s">
        <v>44</v>
      </c>
      <c r="Q2235" t="s">
        <v>34233</v>
      </c>
      <c r="R2235" t="s">
        <v>34233</v>
      </c>
      <c r="S2235" t="s">
        <v>33942</v>
      </c>
      <c r="T2235" t="s">
        <v>34233</v>
      </c>
      <c r="V2235" t="s">
        <v>32836</v>
      </c>
      <c r="AD2235" t="str">
        <f t="shared" ref="AD2235:AD2298" si="357">IF((S2235="tühi")*(F2235&lt;&gt;"Elamumaa")*(G2235&lt;&gt;"Elamumaa")*(H2235&lt;&gt;"Elamumaa"),IF(Z2235=0,"",Z2235),"")</f>
        <v/>
      </c>
      <c r="AE2235" t="str">
        <f t="shared" si="349"/>
        <v/>
      </c>
      <c r="AF2235" t="str">
        <f t="shared" si="351"/>
        <v/>
      </c>
      <c r="AG2235" t="str">
        <f t="shared" si="354"/>
        <v/>
      </c>
      <c r="AH2235" t="str">
        <f t="shared" si="355"/>
        <v/>
      </c>
      <c r="AI2235">
        <v>0.14499999999999999</v>
      </c>
      <c r="AJ2235" t="str">
        <f t="shared" si="353"/>
        <v/>
      </c>
      <c r="AK2235" t="str">
        <f t="shared" si="356"/>
        <v/>
      </c>
      <c r="AL2235" t="str">
        <f t="shared" si="350"/>
        <v/>
      </c>
    </row>
    <row r="2236" spans="1:38" x14ac:dyDescent="0.2">
      <c r="A2236" t="s">
        <v>21495</v>
      </c>
      <c r="B2236" t="s">
        <v>8300</v>
      </c>
      <c r="C2236" t="s">
        <v>21496</v>
      </c>
      <c r="D2236" s="1">
        <v>38518</v>
      </c>
      <c r="E2236" s="1">
        <v>44546</v>
      </c>
      <c r="F2236" t="s">
        <v>889</v>
      </c>
      <c r="I2236">
        <v>100</v>
      </c>
      <c r="J2236">
        <v>0</v>
      </c>
      <c r="K2236">
        <v>0</v>
      </c>
      <c r="L2236">
        <v>13665</v>
      </c>
      <c r="M2236">
        <v>13665</v>
      </c>
      <c r="N2236" t="s">
        <v>20</v>
      </c>
      <c r="O2236" t="s">
        <v>21497</v>
      </c>
      <c r="P2236" t="s">
        <v>28</v>
      </c>
      <c r="Q2236" t="s">
        <v>34233</v>
      </c>
      <c r="R2236" t="s">
        <v>34233</v>
      </c>
      <c r="S2236" t="s">
        <v>33942</v>
      </c>
      <c r="T2236" t="s">
        <v>34233</v>
      </c>
      <c r="V2236" t="s">
        <v>32836</v>
      </c>
      <c r="AD2236" t="str">
        <f t="shared" si="357"/>
        <v/>
      </c>
      <c r="AE2236" t="str">
        <f t="shared" si="349"/>
        <v/>
      </c>
      <c r="AF2236" t="str">
        <f t="shared" si="351"/>
        <v/>
      </c>
      <c r="AG2236" t="str">
        <f t="shared" si="354"/>
        <v/>
      </c>
      <c r="AH2236" t="str">
        <f t="shared" si="355"/>
        <v/>
      </c>
      <c r="AI2236">
        <v>0.14499999999999999</v>
      </c>
      <c r="AJ2236" t="str">
        <f t="shared" si="353"/>
        <v/>
      </c>
      <c r="AK2236" t="str">
        <f t="shared" si="356"/>
        <v/>
      </c>
      <c r="AL2236" t="str">
        <f t="shared" si="350"/>
        <v/>
      </c>
    </row>
    <row r="2237" spans="1:38" x14ac:dyDescent="0.2">
      <c r="A2237" t="s">
        <v>10969</v>
      </c>
      <c r="B2237" t="s">
        <v>8300</v>
      </c>
      <c r="C2237" t="s">
        <v>10970</v>
      </c>
      <c r="D2237" s="1">
        <v>36465</v>
      </c>
      <c r="E2237" s="1">
        <v>43951</v>
      </c>
      <c r="F2237" t="s">
        <v>39</v>
      </c>
      <c r="I2237">
        <v>100</v>
      </c>
      <c r="J2237">
        <v>0</v>
      </c>
      <c r="K2237">
        <v>0</v>
      </c>
      <c r="L2237">
        <v>41243</v>
      </c>
      <c r="M2237">
        <v>41243</v>
      </c>
      <c r="N2237" t="s">
        <v>20</v>
      </c>
      <c r="O2237" t="s">
        <v>10971</v>
      </c>
      <c r="P2237" t="s">
        <v>28</v>
      </c>
      <c r="Q2237" t="s">
        <v>34233</v>
      </c>
      <c r="R2237" t="s">
        <v>34233</v>
      </c>
      <c r="S2237" t="s">
        <v>33942</v>
      </c>
      <c r="T2237" t="s">
        <v>34233</v>
      </c>
      <c r="AD2237" t="str">
        <f t="shared" si="357"/>
        <v/>
      </c>
      <c r="AE2237" t="str">
        <f t="shared" si="349"/>
        <v/>
      </c>
      <c r="AF2237" t="str">
        <f t="shared" si="351"/>
        <v/>
      </c>
      <c r="AG2237" t="str">
        <f t="shared" si="354"/>
        <v/>
      </c>
      <c r="AH2237" t="str">
        <f t="shared" si="355"/>
        <v/>
      </c>
      <c r="AI2237">
        <v>0.14499999999999999</v>
      </c>
      <c r="AJ2237" t="str">
        <f t="shared" si="353"/>
        <v/>
      </c>
      <c r="AK2237" t="str">
        <f t="shared" si="356"/>
        <v/>
      </c>
      <c r="AL2237" t="str">
        <f t="shared" si="350"/>
        <v/>
      </c>
    </row>
    <row r="2238" spans="1:38" x14ac:dyDescent="0.2">
      <c r="A2238" t="s">
        <v>27648</v>
      </c>
      <c r="B2238" t="s">
        <v>8300</v>
      </c>
      <c r="C2238" t="s">
        <v>27649</v>
      </c>
      <c r="D2238" s="1">
        <v>41914</v>
      </c>
      <c r="E2238" s="1">
        <v>44594</v>
      </c>
      <c r="F2238" t="s">
        <v>26</v>
      </c>
      <c r="I2238">
        <v>100</v>
      </c>
      <c r="J2238">
        <v>0</v>
      </c>
      <c r="K2238">
        <v>0</v>
      </c>
      <c r="L2238">
        <v>3685</v>
      </c>
      <c r="M2238">
        <v>3685</v>
      </c>
      <c r="N2238" t="s">
        <v>20</v>
      </c>
      <c r="O2238" t="s">
        <v>27650</v>
      </c>
      <c r="P2238" t="s">
        <v>44</v>
      </c>
      <c r="Q2238" t="s">
        <v>34233</v>
      </c>
      <c r="R2238" t="s">
        <v>34233</v>
      </c>
      <c r="S2238" t="s">
        <v>34233</v>
      </c>
      <c r="T2238" t="s">
        <v>34233</v>
      </c>
      <c r="AD2238" t="str">
        <f t="shared" si="357"/>
        <v/>
      </c>
      <c r="AE2238" t="str">
        <f t="shared" si="349"/>
        <v/>
      </c>
      <c r="AF2238" t="str">
        <f t="shared" si="351"/>
        <v/>
      </c>
      <c r="AG2238" t="str">
        <f t="shared" si="354"/>
        <v/>
      </c>
      <c r="AH2238" t="str">
        <f t="shared" si="355"/>
        <v/>
      </c>
      <c r="AI2238">
        <v>0.14499999999999999</v>
      </c>
      <c r="AJ2238" t="str">
        <f t="shared" si="353"/>
        <v/>
      </c>
      <c r="AK2238" t="str">
        <f t="shared" si="356"/>
        <v/>
      </c>
      <c r="AL2238" t="str">
        <f t="shared" si="350"/>
        <v/>
      </c>
    </row>
    <row r="2239" spans="1:38" x14ac:dyDescent="0.2">
      <c r="A2239" t="s">
        <v>11913</v>
      </c>
      <c r="B2239" t="s">
        <v>8300</v>
      </c>
      <c r="C2239" t="s">
        <v>11914</v>
      </c>
      <c r="D2239" s="1">
        <v>36644</v>
      </c>
      <c r="E2239" s="1">
        <v>43806</v>
      </c>
      <c r="F2239" t="s">
        <v>19</v>
      </c>
      <c r="I2239">
        <v>100</v>
      </c>
      <c r="J2239">
        <v>0</v>
      </c>
      <c r="K2239">
        <v>0</v>
      </c>
      <c r="L2239">
        <v>11652</v>
      </c>
      <c r="M2239">
        <v>11652</v>
      </c>
      <c r="N2239" t="s">
        <v>20</v>
      </c>
      <c r="O2239" t="s">
        <v>11915</v>
      </c>
      <c r="P2239" t="s">
        <v>28</v>
      </c>
      <c r="Q2239" t="s">
        <v>34244</v>
      </c>
      <c r="R2239" t="s">
        <v>33784</v>
      </c>
      <c r="S2239" t="s">
        <v>32628</v>
      </c>
      <c r="T2239" t="s">
        <v>34365</v>
      </c>
      <c r="AD2239" t="str">
        <f t="shared" si="357"/>
        <v/>
      </c>
      <c r="AE2239" t="str">
        <f t="shared" si="349"/>
        <v/>
      </c>
      <c r="AF2239" t="str">
        <f t="shared" si="351"/>
        <v/>
      </c>
      <c r="AG2239" s="17">
        <v>1</v>
      </c>
      <c r="AH2239">
        <f t="shared" si="355"/>
        <v>2.8</v>
      </c>
      <c r="AI2239">
        <v>0.14499999999999999</v>
      </c>
      <c r="AJ2239">
        <f t="shared" si="353"/>
        <v>0.40599999999999997</v>
      </c>
      <c r="AK2239" t="str">
        <f t="shared" si="356"/>
        <v/>
      </c>
      <c r="AL2239" t="str">
        <f t="shared" si="350"/>
        <v/>
      </c>
    </row>
    <row r="2240" spans="1:38" x14ac:dyDescent="0.2">
      <c r="A2240" t="s">
        <v>27430</v>
      </c>
      <c r="B2240" t="s">
        <v>8300</v>
      </c>
      <c r="C2240" t="s">
        <v>27431</v>
      </c>
      <c r="D2240" s="1">
        <v>41898</v>
      </c>
      <c r="E2240" s="1">
        <v>43456</v>
      </c>
      <c r="F2240" t="s">
        <v>19</v>
      </c>
      <c r="I2240">
        <v>100</v>
      </c>
      <c r="J2240">
        <v>0</v>
      </c>
      <c r="K2240">
        <v>0</v>
      </c>
      <c r="L2240">
        <v>1486</v>
      </c>
      <c r="M2240">
        <v>1486</v>
      </c>
      <c r="N2240" t="s">
        <v>20</v>
      </c>
      <c r="O2240" t="s">
        <v>27432</v>
      </c>
      <c r="P2240" t="s">
        <v>28</v>
      </c>
      <c r="Q2240" t="s">
        <v>34244</v>
      </c>
      <c r="R2240" t="s">
        <v>33784</v>
      </c>
      <c r="S2240" t="s">
        <v>33797</v>
      </c>
      <c r="T2240" t="s">
        <v>34349</v>
      </c>
      <c r="AD2240" t="str">
        <f t="shared" si="357"/>
        <v/>
      </c>
      <c r="AE2240" t="str">
        <f t="shared" si="349"/>
        <v/>
      </c>
      <c r="AF2240" t="str">
        <f t="shared" si="351"/>
        <v/>
      </c>
      <c r="AG2240" s="17">
        <v>1</v>
      </c>
      <c r="AH2240">
        <f t="shared" si="355"/>
        <v>2.8</v>
      </c>
      <c r="AI2240">
        <v>0.14499999999999999</v>
      </c>
      <c r="AJ2240">
        <f t="shared" si="353"/>
        <v>0.40599999999999997</v>
      </c>
      <c r="AK2240" t="str">
        <f t="shared" si="356"/>
        <v/>
      </c>
      <c r="AL2240" t="str">
        <f t="shared" si="350"/>
        <v/>
      </c>
    </row>
    <row r="2241" spans="1:39" x14ac:dyDescent="0.2">
      <c r="A2241" t="s">
        <v>30299</v>
      </c>
      <c r="B2241" t="s">
        <v>8300</v>
      </c>
      <c r="C2241" t="s">
        <v>30300</v>
      </c>
      <c r="D2241" s="1">
        <v>43858</v>
      </c>
      <c r="E2241" s="1">
        <v>44546</v>
      </c>
      <c r="F2241" t="s">
        <v>474</v>
      </c>
      <c r="I2241">
        <v>100</v>
      </c>
      <c r="J2241">
        <v>0</v>
      </c>
      <c r="K2241">
        <v>0</v>
      </c>
      <c r="L2241">
        <v>91</v>
      </c>
      <c r="M2241">
        <v>91</v>
      </c>
      <c r="N2241" t="s">
        <v>20</v>
      </c>
      <c r="O2241" t="s">
        <v>30301</v>
      </c>
      <c r="P2241" t="s">
        <v>28</v>
      </c>
      <c r="Q2241" t="s">
        <v>34233</v>
      </c>
      <c r="R2241" t="s">
        <v>34233</v>
      </c>
      <c r="S2241" t="s">
        <v>32627</v>
      </c>
      <c r="T2241" t="s">
        <v>34465</v>
      </c>
      <c r="V2241" t="s">
        <v>32857</v>
      </c>
      <c r="AD2241" t="str">
        <f t="shared" si="357"/>
        <v/>
      </c>
      <c r="AE2241" t="str">
        <f t="shared" si="349"/>
        <v/>
      </c>
      <c r="AF2241" t="str">
        <f t="shared" si="351"/>
        <v/>
      </c>
      <c r="AG2241" t="str">
        <f>IF((S2241&lt;&gt;"tühi")*(AC2241&lt;&gt;""),AC2241,"")</f>
        <v/>
      </c>
      <c r="AH2241" t="str">
        <f t="shared" si="355"/>
        <v/>
      </c>
      <c r="AI2241">
        <v>0.14499999999999999</v>
      </c>
      <c r="AJ2241" t="str">
        <f t="shared" si="353"/>
        <v/>
      </c>
      <c r="AK2241" t="str">
        <f t="shared" si="356"/>
        <v/>
      </c>
      <c r="AL2241" t="str">
        <f t="shared" si="350"/>
        <v/>
      </c>
    </row>
    <row r="2242" spans="1:39" x14ac:dyDescent="0.2">
      <c r="A2242" t="s">
        <v>8299</v>
      </c>
      <c r="B2242" t="s">
        <v>8300</v>
      </c>
      <c r="C2242" t="s">
        <v>8301</v>
      </c>
      <c r="D2242" s="1">
        <v>36201</v>
      </c>
      <c r="E2242" s="1">
        <v>44593</v>
      </c>
      <c r="F2242" t="s">
        <v>19</v>
      </c>
      <c r="I2242">
        <v>100</v>
      </c>
      <c r="J2242">
        <v>0</v>
      </c>
      <c r="K2242">
        <v>0</v>
      </c>
      <c r="L2242">
        <v>11091</v>
      </c>
      <c r="M2242">
        <v>11091</v>
      </c>
      <c r="N2242" t="s">
        <v>20</v>
      </c>
      <c r="O2242" t="s">
        <v>8302</v>
      </c>
      <c r="P2242" t="s">
        <v>28</v>
      </c>
      <c r="Q2242" t="s">
        <v>34244</v>
      </c>
      <c r="R2242" t="s">
        <v>33784</v>
      </c>
      <c r="S2242" t="s">
        <v>33797</v>
      </c>
      <c r="T2242" t="s">
        <v>34349</v>
      </c>
      <c r="AD2242" t="str">
        <f t="shared" si="357"/>
        <v/>
      </c>
      <c r="AE2242" t="str">
        <f t="shared" si="349"/>
        <v/>
      </c>
      <c r="AF2242" t="str">
        <f t="shared" si="351"/>
        <v/>
      </c>
      <c r="AG2242" s="17">
        <v>1</v>
      </c>
      <c r="AH2242">
        <f t="shared" si="355"/>
        <v>2.8</v>
      </c>
      <c r="AI2242">
        <v>0.14499999999999999</v>
      </c>
      <c r="AJ2242">
        <f t="shared" si="353"/>
        <v>0.40599999999999997</v>
      </c>
      <c r="AK2242" t="str">
        <f t="shared" si="356"/>
        <v/>
      </c>
      <c r="AL2242" t="str">
        <f t="shared" si="350"/>
        <v/>
      </c>
    </row>
    <row r="2243" spans="1:39" x14ac:dyDescent="0.2">
      <c r="A2243" t="s">
        <v>29543</v>
      </c>
      <c r="B2243" t="s">
        <v>8300</v>
      </c>
      <c r="C2243" t="s">
        <v>29544</v>
      </c>
      <c r="D2243" s="1">
        <v>43083</v>
      </c>
      <c r="E2243" s="1">
        <v>43951</v>
      </c>
      <c r="F2243" t="s">
        <v>19</v>
      </c>
      <c r="I2243">
        <v>100</v>
      </c>
      <c r="J2243">
        <v>0</v>
      </c>
      <c r="K2243">
        <v>0</v>
      </c>
      <c r="L2243">
        <v>3055</v>
      </c>
      <c r="M2243">
        <v>3055</v>
      </c>
      <c r="N2243" t="s">
        <v>20</v>
      </c>
      <c r="O2243" t="s">
        <v>29545</v>
      </c>
      <c r="P2243" t="s">
        <v>28</v>
      </c>
      <c r="Q2243" t="s">
        <v>34244</v>
      </c>
      <c r="R2243" t="s">
        <v>33784</v>
      </c>
      <c r="S2243" t="s">
        <v>33800</v>
      </c>
      <c r="T2243" t="s">
        <v>34357</v>
      </c>
      <c r="U2243" t="s">
        <v>32634</v>
      </c>
      <c r="V2243" t="s">
        <v>32858</v>
      </c>
      <c r="W2243">
        <v>350</v>
      </c>
      <c r="X2243" t="s">
        <v>32784</v>
      </c>
      <c r="Y2243" t="s">
        <v>32661</v>
      </c>
      <c r="AA2243">
        <v>8.5</v>
      </c>
      <c r="AC2243">
        <v>1</v>
      </c>
      <c r="AD2243" t="str">
        <f t="shared" si="357"/>
        <v/>
      </c>
      <c r="AE2243" t="str">
        <f t="shared" si="349"/>
        <v/>
      </c>
      <c r="AF2243" t="str">
        <f t="shared" si="351"/>
        <v/>
      </c>
      <c r="AG2243">
        <f>IF((S2243&lt;&gt;"tühi")*(AC2243&lt;&gt;""),AC2243,"")</f>
        <v>1</v>
      </c>
      <c r="AH2243">
        <f t="shared" si="355"/>
        <v>2.8</v>
      </c>
      <c r="AI2243">
        <v>0.14499999999999999</v>
      </c>
      <c r="AJ2243">
        <f t="shared" si="353"/>
        <v>0.40599999999999997</v>
      </c>
      <c r="AK2243" t="str">
        <f t="shared" si="356"/>
        <v/>
      </c>
      <c r="AL2243" t="str">
        <f t="shared" si="350"/>
        <v/>
      </c>
    </row>
    <row r="2244" spans="1:39" x14ac:dyDescent="0.2">
      <c r="A2244" t="s">
        <v>29546</v>
      </c>
      <c r="B2244" t="s">
        <v>8300</v>
      </c>
      <c r="C2244" t="s">
        <v>29547</v>
      </c>
      <c r="D2244" s="1">
        <v>43083</v>
      </c>
      <c r="E2244" s="1">
        <v>43456</v>
      </c>
      <c r="F2244" t="s">
        <v>26</v>
      </c>
      <c r="I2244">
        <v>100</v>
      </c>
      <c r="J2244">
        <v>0</v>
      </c>
      <c r="K2244">
        <v>0</v>
      </c>
      <c r="L2244">
        <v>54</v>
      </c>
      <c r="M2244">
        <v>54</v>
      </c>
      <c r="N2244" t="s">
        <v>20</v>
      </c>
      <c r="O2244" t="s">
        <v>29548</v>
      </c>
      <c r="P2244" t="s">
        <v>44</v>
      </c>
      <c r="Q2244" t="s">
        <v>34233</v>
      </c>
      <c r="R2244" t="s">
        <v>34233</v>
      </c>
      <c r="S2244" t="s">
        <v>34233</v>
      </c>
      <c r="T2244" t="s">
        <v>34233</v>
      </c>
      <c r="V2244" t="s">
        <v>32858</v>
      </c>
      <c r="AD2244" t="str">
        <f t="shared" si="357"/>
        <v/>
      </c>
      <c r="AE2244" t="str">
        <f t="shared" si="349"/>
        <v/>
      </c>
      <c r="AF2244" t="str">
        <f t="shared" si="351"/>
        <v/>
      </c>
      <c r="AG2244" t="str">
        <f>IF((S2244&lt;&gt;"tühi")*(AC2244&lt;&gt;""),AC2244,"")</f>
        <v/>
      </c>
      <c r="AH2244" t="str">
        <f t="shared" si="355"/>
        <v/>
      </c>
      <c r="AI2244">
        <v>0.14499999999999999</v>
      </c>
      <c r="AJ2244" t="str">
        <f t="shared" si="353"/>
        <v/>
      </c>
      <c r="AK2244" t="str">
        <f t="shared" si="356"/>
        <v/>
      </c>
      <c r="AL2244" t="str">
        <f t="shared" si="350"/>
        <v/>
      </c>
    </row>
    <row r="2245" spans="1:39" x14ac:dyDescent="0.2">
      <c r="A2245" t="s">
        <v>30622</v>
      </c>
      <c r="B2245" t="s">
        <v>8300</v>
      </c>
      <c r="C2245" t="s">
        <v>30623</v>
      </c>
      <c r="D2245" s="1">
        <v>43859</v>
      </c>
      <c r="E2245" s="1">
        <v>44133</v>
      </c>
      <c r="F2245" t="s">
        <v>26</v>
      </c>
      <c r="I2245">
        <v>100</v>
      </c>
      <c r="J2245">
        <v>0</v>
      </c>
      <c r="K2245">
        <v>0</v>
      </c>
      <c r="L2245">
        <v>226</v>
      </c>
      <c r="M2245">
        <v>226</v>
      </c>
      <c r="N2245" t="s">
        <v>20</v>
      </c>
      <c r="O2245" t="s">
        <v>30624</v>
      </c>
      <c r="P2245" t="s">
        <v>44</v>
      </c>
      <c r="Q2245" t="s">
        <v>34233</v>
      </c>
      <c r="R2245" t="s">
        <v>34233</v>
      </c>
      <c r="S2245" t="s">
        <v>34233</v>
      </c>
      <c r="T2245" t="s">
        <v>34233</v>
      </c>
      <c r="AD2245" t="str">
        <f t="shared" si="357"/>
        <v/>
      </c>
      <c r="AE2245" t="str">
        <f t="shared" si="349"/>
        <v/>
      </c>
      <c r="AF2245" t="str">
        <f t="shared" si="351"/>
        <v/>
      </c>
      <c r="AG2245" t="str">
        <f>IF((S2245&lt;&gt;"tühi")*(AC2245&lt;&gt;""),AC2245,"")</f>
        <v/>
      </c>
      <c r="AH2245" t="str">
        <f t="shared" si="355"/>
        <v/>
      </c>
      <c r="AI2245">
        <v>0.14499999999999999</v>
      </c>
      <c r="AJ2245" t="str">
        <f t="shared" si="353"/>
        <v/>
      </c>
      <c r="AK2245" t="str">
        <f t="shared" si="356"/>
        <v/>
      </c>
      <c r="AL2245" t="str">
        <f t="shared" si="350"/>
        <v/>
      </c>
    </row>
    <row r="2246" spans="1:39" x14ac:dyDescent="0.2">
      <c r="A2246" t="s">
        <v>12183</v>
      </c>
      <c r="B2246" t="s">
        <v>8300</v>
      </c>
      <c r="C2246" t="s">
        <v>12184</v>
      </c>
      <c r="D2246" s="1">
        <v>36558</v>
      </c>
      <c r="E2246" s="1">
        <v>43951</v>
      </c>
      <c r="F2246" t="s">
        <v>19</v>
      </c>
      <c r="I2246">
        <v>100</v>
      </c>
      <c r="J2246">
        <v>0</v>
      </c>
      <c r="K2246">
        <v>0</v>
      </c>
      <c r="L2246">
        <v>3118</v>
      </c>
      <c r="M2246">
        <v>3118</v>
      </c>
      <c r="N2246" t="s">
        <v>20</v>
      </c>
      <c r="O2246" t="s">
        <v>12185</v>
      </c>
      <c r="P2246" t="s">
        <v>28</v>
      </c>
      <c r="Q2246" t="s">
        <v>34244</v>
      </c>
      <c r="R2246" t="s">
        <v>33784</v>
      </c>
      <c r="S2246" t="s">
        <v>33817</v>
      </c>
      <c r="T2246" t="s">
        <v>34349</v>
      </c>
      <c r="AD2246" t="str">
        <f t="shared" si="357"/>
        <v/>
      </c>
      <c r="AE2246" t="str">
        <f t="shared" si="349"/>
        <v/>
      </c>
      <c r="AF2246" t="str">
        <f t="shared" si="351"/>
        <v/>
      </c>
      <c r="AG2246" s="17">
        <v>1</v>
      </c>
      <c r="AH2246">
        <f t="shared" si="355"/>
        <v>2.8</v>
      </c>
      <c r="AI2246">
        <v>0.14499999999999999</v>
      </c>
      <c r="AJ2246">
        <f t="shared" si="353"/>
        <v>0.40599999999999997</v>
      </c>
      <c r="AK2246" t="str">
        <f t="shared" si="356"/>
        <v/>
      </c>
      <c r="AL2246" t="str">
        <f t="shared" si="350"/>
        <v/>
      </c>
    </row>
    <row r="2247" spans="1:39" x14ac:dyDescent="0.2">
      <c r="A2247" t="s">
        <v>14212</v>
      </c>
      <c r="B2247" t="s">
        <v>8300</v>
      </c>
      <c r="C2247" t="s">
        <v>14213</v>
      </c>
      <c r="D2247" s="1">
        <v>37285</v>
      </c>
      <c r="E2247" s="1">
        <v>44546</v>
      </c>
      <c r="F2247" t="s">
        <v>39</v>
      </c>
      <c r="I2247">
        <v>100</v>
      </c>
      <c r="J2247">
        <v>0</v>
      </c>
      <c r="K2247">
        <v>0</v>
      </c>
      <c r="L2247">
        <v>10186</v>
      </c>
      <c r="M2247">
        <v>10186</v>
      </c>
      <c r="N2247" t="s">
        <v>20</v>
      </c>
      <c r="O2247" t="s">
        <v>14214</v>
      </c>
      <c r="P2247" t="s">
        <v>28</v>
      </c>
      <c r="Q2247" t="s">
        <v>34233</v>
      </c>
      <c r="R2247" t="s">
        <v>34233</v>
      </c>
      <c r="S2247" t="s">
        <v>33942</v>
      </c>
      <c r="T2247" t="s">
        <v>34233</v>
      </c>
      <c r="V2247" t="s">
        <v>32829</v>
      </c>
      <c r="AD2247" t="str">
        <f t="shared" si="357"/>
        <v/>
      </c>
      <c r="AE2247" t="str">
        <f t="shared" si="349"/>
        <v/>
      </c>
      <c r="AF2247" t="str">
        <f t="shared" si="351"/>
        <v/>
      </c>
      <c r="AG2247" t="str">
        <f>IF((S2247&lt;&gt;"tühi")*(AC2247&lt;&gt;""),AC2247,"")</f>
        <v/>
      </c>
      <c r="AH2247" t="str">
        <f t="shared" si="355"/>
        <v/>
      </c>
      <c r="AI2247">
        <v>0.14499999999999999</v>
      </c>
      <c r="AJ2247" t="str">
        <f t="shared" si="353"/>
        <v/>
      </c>
      <c r="AK2247" t="str">
        <f t="shared" si="356"/>
        <v/>
      </c>
      <c r="AL2247" t="str">
        <f t="shared" si="350"/>
        <v/>
      </c>
    </row>
    <row r="2248" spans="1:39" x14ac:dyDescent="0.2">
      <c r="A2248" t="s">
        <v>21967</v>
      </c>
      <c r="B2248" t="s">
        <v>8300</v>
      </c>
      <c r="C2248" t="s">
        <v>21968</v>
      </c>
      <c r="D2248" s="1">
        <v>36600</v>
      </c>
      <c r="E2248" s="1">
        <v>43456</v>
      </c>
      <c r="F2248" t="s">
        <v>19</v>
      </c>
      <c r="I2248">
        <v>100</v>
      </c>
      <c r="J2248">
        <v>0</v>
      </c>
      <c r="K2248">
        <v>0</v>
      </c>
      <c r="L2248">
        <v>2102</v>
      </c>
      <c r="M2248">
        <v>2102</v>
      </c>
      <c r="N2248" t="s">
        <v>20</v>
      </c>
      <c r="O2248" t="s">
        <v>21969</v>
      </c>
      <c r="P2248" t="s">
        <v>28</v>
      </c>
      <c r="Q2248" t="s">
        <v>34244</v>
      </c>
      <c r="R2248" t="s">
        <v>34247</v>
      </c>
      <c r="S2248" t="s">
        <v>33797</v>
      </c>
      <c r="T2248" t="s">
        <v>34349</v>
      </c>
      <c r="AD2248" t="str">
        <f t="shared" si="357"/>
        <v/>
      </c>
      <c r="AE2248" t="str">
        <f t="shared" si="349"/>
        <v/>
      </c>
      <c r="AF2248" t="str">
        <f t="shared" si="351"/>
        <v/>
      </c>
      <c r="AG2248" s="17">
        <v>1</v>
      </c>
      <c r="AH2248">
        <f t="shared" si="355"/>
        <v>2.8</v>
      </c>
      <c r="AI2248">
        <v>0.14499999999999999</v>
      </c>
      <c r="AJ2248">
        <f t="shared" si="353"/>
        <v>0.40599999999999997</v>
      </c>
      <c r="AK2248" t="str">
        <f t="shared" si="356"/>
        <v/>
      </c>
      <c r="AL2248" t="str">
        <f t="shared" si="350"/>
        <v/>
      </c>
    </row>
    <row r="2249" spans="1:39" x14ac:dyDescent="0.2">
      <c r="A2249" t="s">
        <v>21970</v>
      </c>
      <c r="B2249" t="s">
        <v>8300</v>
      </c>
      <c r="C2249" t="s">
        <v>21971</v>
      </c>
      <c r="D2249" s="1">
        <v>36600</v>
      </c>
      <c r="E2249" s="1">
        <v>43951</v>
      </c>
      <c r="F2249" t="s">
        <v>19</v>
      </c>
      <c r="I2249">
        <v>100</v>
      </c>
      <c r="J2249">
        <v>0</v>
      </c>
      <c r="K2249">
        <v>0</v>
      </c>
      <c r="L2249">
        <v>2134</v>
      </c>
      <c r="M2249">
        <v>2134</v>
      </c>
      <c r="N2249" t="s">
        <v>20</v>
      </c>
      <c r="O2249" t="s">
        <v>21972</v>
      </c>
      <c r="P2249" t="s">
        <v>28</v>
      </c>
      <c r="Q2249" t="s">
        <v>34244</v>
      </c>
      <c r="R2249" t="s">
        <v>34247</v>
      </c>
      <c r="S2249" t="s">
        <v>33807</v>
      </c>
      <c r="T2249" t="s">
        <v>34349</v>
      </c>
      <c r="AD2249" t="str">
        <f t="shared" si="357"/>
        <v/>
      </c>
      <c r="AE2249" t="str">
        <f t="shared" si="349"/>
        <v/>
      </c>
      <c r="AF2249" t="str">
        <f t="shared" si="351"/>
        <v/>
      </c>
      <c r="AG2249" s="17">
        <v>1</v>
      </c>
      <c r="AH2249">
        <f t="shared" si="355"/>
        <v>2.8</v>
      </c>
      <c r="AI2249">
        <v>0.14499999999999999</v>
      </c>
      <c r="AJ2249">
        <f t="shared" si="353"/>
        <v>0.40599999999999997</v>
      </c>
      <c r="AK2249" t="str">
        <f t="shared" si="356"/>
        <v/>
      </c>
      <c r="AL2249" t="str">
        <f t="shared" si="350"/>
        <v/>
      </c>
    </row>
    <row r="2250" spans="1:39" x14ac:dyDescent="0.2">
      <c r="A2250" t="s">
        <v>26494</v>
      </c>
      <c r="B2250" t="s">
        <v>8300</v>
      </c>
      <c r="C2250" t="s">
        <v>26495</v>
      </c>
      <c r="D2250" s="1">
        <v>41303</v>
      </c>
      <c r="E2250" s="1">
        <v>43951</v>
      </c>
      <c r="F2250" t="s">
        <v>26</v>
      </c>
      <c r="I2250">
        <v>100</v>
      </c>
      <c r="J2250">
        <v>0</v>
      </c>
      <c r="K2250">
        <v>0</v>
      </c>
      <c r="L2250">
        <v>481</v>
      </c>
      <c r="M2250">
        <v>481</v>
      </c>
      <c r="N2250" t="s">
        <v>20</v>
      </c>
      <c r="O2250" t="s">
        <v>26496</v>
      </c>
      <c r="P2250" t="s">
        <v>44</v>
      </c>
      <c r="Q2250" t="s">
        <v>34233</v>
      </c>
      <c r="R2250" t="s">
        <v>34233</v>
      </c>
      <c r="S2250" t="s">
        <v>34233</v>
      </c>
      <c r="T2250" t="s">
        <v>34233</v>
      </c>
      <c r="AD2250" t="str">
        <f t="shared" si="357"/>
        <v/>
      </c>
      <c r="AE2250" t="str">
        <f t="shared" si="349"/>
        <v/>
      </c>
      <c r="AF2250" t="str">
        <f t="shared" si="351"/>
        <v/>
      </c>
      <c r="AG2250" t="str">
        <f t="shared" ref="AG2250:AG2281" si="358">IF((S2250&lt;&gt;"tühi")*(AC2250&lt;&gt;""),AC2250,"")</f>
        <v/>
      </c>
      <c r="AH2250" t="str">
        <f t="shared" si="355"/>
        <v/>
      </c>
      <c r="AI2250">
        <v>0.14499999999999999</v>
      </c>
      <c r="AJ2250" t="str">
        <f t="shared" si="353"/>
        <v/>
      </c>
      <c r="AK2250" t="str">
        <f t="shared" si="356"/>
        <v/>
      </c>
      <c r="AL2250" t="str">
        <f t="shared" si="350"/>
        <v/>
      </c>
    </row>
    <row r="2251" spans="1:39" x14ac:dyDescent="0.2">
      <c r="A2251" t="s">
        <v>21416</v>
      </c>
      <c r="B2251" t="s">
        <v>8300</v>
      </c>
      <c r="C2251" t="s">
        <v>21417</v>
      </c>
      <c r="D2251" s="1">
        <v>38518</v>
      </c>
      <c r="E2251" s="1">
        <v>43456</v>
      </c>
      <c r="F2251" t="s">
        <v>19</v>
      </c>
      <c r="I2251">
        <v>100</v>
      </c>
      <c r="J2251">
        <v>0</v>
      </c>
      <c r="K2251">
        <v>0</v>
      </c>
      <c r="L2251">
        <v>1997</v>
      </c>
      <c r="M2251">
        <v>1997</v>
      </c>
      <c r="N2251" t="s">
        <v>20</v>
      </c>
      <c r="O2251" t="s">
        <v>21418</v>
      </c>
      <c r="P2251" t="s">
        <v>28</v>
      </c>
      <c r="Q2251" t="s">
        <v>34244</v>
      </c>
      <c r="R2251" s="9" t="s">
        <v>33762</v>
      </c>
      <c r="S2251" t="s">
        <v>32628</v>
      </c>
      <c r="T2251" t="s">
        <v>34355</v>
      </c>
      <c r="U2251" t="s">
        <v>32656</v>
      </c>
      <c r="V2251" t="s">
        <v>32836</v>
      </c>
      <c r="X2251">
        <v>2</v>
      </c>
      <c r="Y2251">
        <v>1</v>
      </c>
      <c r="AA2251">
        <v>8.5</v>
      </c>
      <c r="AB2251">
        <v>12</v>
      </c>
      <c r="AC2251">
        <v>2</v>
      </c>
      <c r="AD2251" t="str">
        <f t="shared" si="357"/>
        <v/>
      </c>
      <c r="AE2251" t="str">
        <f t="shared" si="349"/>
        <v/>
      </c>
      <c r="AF2251" t="str">
        <f t="shared" si="351"/>
        <v/>
      </c>
      <c r="AG2251">
        <f t="shared" si="358"/>
        <v>2</v>
      </c>
      <c r="AH2251">
        <f t="shared" si="355"/>
        <v>5.6</v>
      </c>
      <c r="AI2251">
        <v>0.14499999999999999</v>
      </c>
      <c r="AJ2251">
        <f t="shared" si="353"/>
        <v>0.81199999999999994</v>
      </c>
      <c r="AK2251" t="str">
        <f t="shared" si="356"/>
        <v/>
      </c>
      <c r="AL2251" t="str">
        <f t="shared" si="350"/>
        <v/>
      </c>
    </row>
    <row r="2252" spans="1:39" x14ac:dyDescent="0.2">
      <c r="A2252" t="s">
        <v>21419</v>
      </c>
      <c r="B2252" t="s">
        <v>8300</v>
      </c>
      <c r="C2252" t="s">
        <v>21420</v>
      </c>
      <c r="D2252" s="1">
        <v>38518</v>
      </c>
      <c r="E2252" s="1">
        <v>43456</v>
      </c>
      <c r="F2252" t="s">
        <v>19</v>
      </c>
      <c r="I2252">
        <v>100</v>
      </c>
      <c r="J2252">
        <v>0</v>
      </c>
      <c r="K2252">
        <v>0</v>
      </c>
      <c r="L2252">
        <v>1618</v>
      </c>
      <c r="M2252">
        <v>1618</v>
      </c>
      <c r="N2252" t="s">
        <v>20</v>
      </c>
      <c r="O2252" t="s">
        <v>21421</v>
      </c>
      <c r="P2252" t="s">
        <v>28</v>
      </c>
      <c r="Q2252" t="s">
        <v>34233</v>
      </c>
      <c r="R2252" t="s">
        <v>34233</v>
      </c>
      <c r="S2252" t="s">
        <v>32628</v>
      </c>
      <c r="T2252" t="s">
        <v>34356</v>
      </c>
      <c r="U2252" t="s">
        <v>32656</v>
      </c>
      <c r="V2252" t="s">
        <v>32836</v>
      </c>
      <c r="X2252">
        <v>2</v>
      </c>
      <c r="Y2252">
        <v>1</v>
      </c>
      <c r="AA2252">
        <v>8.5</v>
      </c>
      <c r="AB2252">
        <v>12</v>
      </c>
      <c r="AC2252">
        <v>2</v>
      </c>
      <c r="AD2252" t="str">
        <f t="shared" si="357"/>
        <v/>
      </c>
      <c r="AE2252" t="str">
        <f t="shared" si="349"/>
        <v/>
      </c>
      <c r="AF2252" t="str">
        <f t="shared" si="351"/>
        <v/>
      </c>
      <c r="AG2252">
        <f t="shared" si="358"/>
        <v>2</v>
      </c>
      <c r="AH2252">
        <f t="shared" si="355"/>
        <v>5.6</v>
      </c>
      <c r="AI2252">
        <v>0.14499999999999999</v>
      </c>
      <c r="AJ2252">
        <f t="shared" si="353"/>
        <v>0.81199999999999994</v>
      </c>
      <c r="AK2252" t="str">
        <f t="shared" si="356"/>
        <v/>
      </c>
      <c r="AL2252" t="str">
        <f t="shared" si="350"/>
        <v/>
      </c>
    </row>
    <row r="2253" spans="1:39" x14ac:dyDescent="0.2">
      <c r="A2253" t="s">
        <v>21422</v>
      </c>
      <c r="B2253" t="s">
        <v>8300</v>
      </c>
      <c r="C2253" t="s">
        <v>21423</v>
      </c>
      <c r="D2253" s="1">
        <v>38518</v>
      </c>
      <c r="E2253" s="1">
        <v>43456</v>
      </c>
      <c r="F2253" t="s">
        <v>19</v>
      </c>
      <c r="I2253">
        <v>100</v>
      </c>
      <c r="J2253">
        <v>0</v>
      </c>
      <c r="K2253">
        <v>0</v>
      </c>
      <c r="L2253">
        <v>1856</v>
      </c>
      <c r="M2253">
        <v>1856</v>
      </c>
      <c r="N2253" t="s">
        <v>20</v>
      </c>
      <c r="O2253" t="s">
        <v>21424</v>
      </c>
      <c r="P2253" t="s">
        <v>28</v>
      </c>
      <c r="Q2253" t="s">
        <v>34233</v>
      </c>
      <c r="R2253" t="s">
        <v>34233</v>
      </c>
      <c r="S2253" t="s">
        <v>32628</v>
      </c>
      <c r="T2253" t="s">
        <v>34356</v>
      </c>
      <c r="U2253" t="s">
        <v>32656</v>
      </c>
      <c r="V2253" t="s">
        <v>32836</v>
      </c>
      <c r="X2253">
        <v>2</v>
      </c>
      <c r="Y2253">
        <v>1</v>
      </c>
      <c r="AA2253">
        <v>8.5</v>
      </c>
      <c r="AB2253">
        <v>12</v>
      </c>
      <c r="AC2253">
        <v>2</v>
      </c>
      <c r="AD2253" t="str">
        <f t="shared" si="357"/>
        <v/>
      </c>
      <c r="AE2253" t="str">
        <f t="shared" si="349"/>
        <v/>
      </c>
      <c r="AF2253" t="str">
        <f t="shared" si="351"/>
        <v/>
      </c>
      <c r="AG2253">
        <f t="shared" si="358"/>
        <v>2</v>
      </c>
      <c r="AH2253">
        <f t="shared" si="355"/>
        <v>5.6</v>
      </c>
      <c r="AI2253">
        <v>0.14499999999999999</v>
      </c>
      <c r="AJ2253">
        <f t="shared" si="353"/>
        <v>0.81199999999999994</v>
      </c>
      <c r="AK2253" t="str">
        <f t="shared" si="356"/>
        <v/>
      </c>
      <c r="AL2253" t="str">
        <f t="shared" si="350"/>
        <v/>
      </c>
    </row>
    <row r="2254" spans="1:39" x14ac:dyDescent="0.2">
      <c r="A2254" t="s">
        <v>21425</v>
      </c>
      <c r="B2254" t="s">
        <v>8300</v>
      </c>
      <c r="C2254" t="s">
        <v>21426</v>
      </c>
      <c r="D2254" s="1">
        <v>38518</v>
      </c>
      <c r="E2254" s="1">
        <v>43456</v>
      </c>
      <c r="F2254" t="s">
        <v>19</v>
      </c>
      <c r="I2254">
        <v>100</v>
      </c>
      <c r="J2254">
        <v>0</v>
      </c>
      <c r="K2254">
        <v>0</v>
      </c>
      <c r="L2254">
        <v>2172</v>
      </c>
      <c r="M2254">
        <v>2172</v>
      </c>
      <c r="N2254" t="s">
        <v>20</v>
      </c>
      <c r="O2254" t="s">
        <v>21427</v>
      </c>
      <c r="P2254" t="s">
        <v>28</v>
      </c>
      <c r="Q2254" t="s">
        <v>34233</v>
      </c>
      <c r="R2254" t="s">
        <v>34233</v>
      </c>
      <c r="S2254" t="s">
        <v>32628</v>
      </c>
      <c r="T2254" t="s">
        <v>34356</v>
      </c>
      <c r="U2254" t="s">
        <v>32656</v>
      </c>
      <c r="V2254" t="s">
        <v>32836</v>
      </c>
      <c r="X2254">
        <v>2</v>
      </c>
      <c r="Y2254">
        <v>1</v>
      </c>
      <c r="AA2254">
        <v>8.5</v>
      </c>
      <c r="AB2254">
        <v>12</v>
      </c>
      <c r="AC2254">
        <v>2</v>
      </c>
      <c r="AD2254" t="str">
        <f t="shared" si="357"/>
        <v/>
      </c>
      <c r="AE2254" t="str">
        <f t="shared" si="349"/>
        <v/>
      </c>
      <c r="AF2254" t="str">
        <f t="shared" si="351"/>
        <v/>
      </c>
      <c r="AG2254">
        <f t="shared" si="358"/>
        <v>2</v>
      </c>
      <c r="AH2254">
        <f t="shared" si="355"/>
        <v>5.6</v>
      </c>
      <c r="AI2254">
        <v>0.14499999999999999</v>
      </c>
      <c r="AJ2254">
        <f t="shared" si="353"/>
        <v>0.81199999999999994</v>
      </c>
      <c r="AK2254" t="str">
        <f t="shared" si="356"/>
        <v/>
      </c>
      <c r="AL2254" t="str">
        <f t="shared" si="350"/>
        <v/>
      </c>
    </row>
    <row r="2255" spans="1:39" x14ac:dyDescent="0.2">
      <c r="A2255" t="s">
        <v>21046</v>
      </c>
      <c r="B2255" t="s">
        <v>8300</v>
      </c>
      <c r="C2255" t="s">
        <v>21047</v>
      </c>
      <c r="D2255" s="1">
        <v>38518</v>
      </c>
      <c r="E2255" s="1">
        <v>43456</v>
      </c>
      <c r="F2255" t="s">
        <v>19</v>
      </c>
      <c r="I2255">
        <v>100</v>
      </c>
      <c r="J2255">
        <v>0</v>
      </c>
      <c r="K2255">
        <v>0</v>
      </c>
      <c r="L2255">
        <v>821</v>
      </c>
      <c r="M2255">
        <v>821</v>
      </c>
      <c r="N2255" t="s">
        <v>20</v>
      </c>
      <c r="O2255" t="s">
        <v>21048</v>
      </c>
      <c r="P2255" t="s">
        <v>28</v>
      </c>
      <c r="Q2255" t="s">
        <v>34233</v>
      </c>
      <c r="R2255" t="s">
        <v>34233</v>
      </c>
      <c r="S2255" t="s">
        <v>32628</v>
      </c>
      <c r="T2255" t="s">
        <v>34453</v>
      </c>
      <c r="U2255" t="s">
        <v>33235</v>
      </c>
      <c r="V2255" t="s">
        <v>32836</v>
      </c>
      <c r="X2255">
        <v>2</v>
      </c>
      <c r="Y2255">
        <v>1</v>
      </c>
      <c r="AA2255">
        <v>8.5</v>
      </c>
      <c r="AB2255">
        <v>10</v>
      </c>
      <c r="AC2255">
        <v>1</v>
      </c>
      <c r="AD2255" t="str">
        <f t="shared" si="357"/>
        <v/>
      </c>
      <c r="AE2255" t="str">
        <f t="shared" si="349"/>
        <v/>
      </c>
      <c r="AF2255" t="str">
        <f t="shared" si="351"/>
        <v/>
      </c>
      <c r="AG2255">
        <f t="shared" si="358"/>
        <v>1</v>
      </c>
      <c r="AH2255">
        <f t="shared" si="355"/>
        <v>2.8</v>
      </c>
      <c r="AI2255">
        <v>0.14499999999999999</v>
      </c>
      <c r="AJ2255">
        <f t="shared" si="353"/>
        <v>0.40599999999999997</v>
      </c>
      <c r="AK2255" t="str">
        <f t="shared" si="356"/>
        <v/>
      </c>
      <c r="AL2255" t="str">
        <f t="shared" si="350"/>
        <v/>
      </c>
      <c r="AM2255" t="s">
        <v>33936</v>
      </c>
    </row>
    <row r="2256" spans="1:39" x14ac:dyDescent="0.2">
      <c r="A2256" t="s">
        <v>21043</v>
      </c>
      <c r="B2256" t="s">
        <v>8300</v>
      </c>
      <c r="C2256" t="s">
        <v>21044</v>
      </c>
      <c r="D2256" s="1">
        <v>38518</v>
      </c>
      <c r="E2256" s="1">
        <v>43456</v>
      </c>
      <c r="F2256" t="s">
        <v>19</v>
      </c>
      <c r="I2256">
        <v>100</v>
      </c>
      <c r="J2256">
        <v>0</v>
      </c>
      <c r="K2256">
        <v>0</v>
      </c>
      <c r="L2256">
        <v>488</v>
      </c>
      <c r="M2256">
        <v>488</v>
      </c>
      <c r="N2256" t="s">
        <v>20</v>
      </c>
      <c r="O2256" t="s">
        <v>21045</v>
      </c>
      <c r="P2256" t="s">
        <v>28</v>
      </c>
      <c r="Q2256" t="s">
        <v>34233</v>
      </c>
      <c r="R2256" t="s">
        <v>34233</v>
      </c>
      <c r="S2256" t="s">
        <v>32628</v>
      </c>
      <c r="T2256" t="s">
        <v>34452</v>
      </c>
      <c r="U2256" t="s">
        <v>33235</v>
      </c>
      <c r="V2256" t="s">
        <v>32836</v>
      </c>
      <c r="X2256">
        <v>2</v>
      </c>
      <c r="Y2256">
        <v>1</v>
      </c>
      <c r="AA2256">
        <v>8.5</v>
      </c>
      <c r="AB2256">
        <v>10</v>
      </c>
      <c r="AC2256">
        <v>1</v>
      </c>
      <c r="AD2256" t="str">
        <f t="shared" si="357"/>
        <v/>
      </c>
      <c r="AE2256" t="str">
        <f t="shared" si="349"/>
        <v/>
      </c>
      <c r="AF2256" t="str">
        <f t="shared" si="351"/>
        <v/>
      </c>
      <c r="AG2256">
        <f t="shared" si="358"/>
        <v>1</v>
      </c>
      <c r="AH2256">
        <f t="shared" si="355"/>
        <v>2.8</v>
      </c>
      <c r="AI2256">
        <v>0.14499999999999999</v>
      </c>
      <c r="AJ2256">
        <f t="shared" si="353"/>
        <v>0.40599999999999997</v>
      </c>
      <c r="AK2256" t="str">
        <f t="shared" si="356"/>
        <v/>
      </c>
      <c r="AL2256" t="str">
        <f t="shared" si="350"/>
        <v/>
      </c>
      <c r="AM2256" t="s">
        <v>33936</v>
      </c>
    </row>
    <row r="2257" spans="1:39" x14ac:dyDescent="0.2">
      <c r="A2257" t="s">
        <v>21355</v>
      </c>
      <c r="B2257" t="s">
        <v>8300</v>
      </c>
      <c r="C2257" t="s">
        <v>21356</v>
      </c>
      <c r="D2257" s="1">
        <v>38518</v>
      </c>
      <c r="E2257" s="1">
        <v>43951</v>
      </c>
      <c r="F2257" t="s">
        <v>19</v>
      </c>
      <c r="I2257">
        <v>100</v>
      </c>
      <c r="J2257">
        <v>0</v>
      </c>
      <c r="K2257">
        <v>0</v>
      </c>
      <c r="L2257">
        <v>1768</v>
      </c>
      <c r="M2257">
        <v>1768</v>
      </c>
      <c r="N2257" t="s">
        <v>20</v>
      </c>
      <c r="O2257" t="s">
        <v>21357</v>
      </c>
      <c r="P2257" t="s">
        <v>28</v>
      </c>
      <c r="Q2257" t="s">
        <v>34233</v>
      </c>
      <c r="R2257" t="s">
        <v>34233</v>
      </c>
      <c r="S2257" t="s">
        <v>32628</v>
      </c>
      <c r="T2257" t="s">
        <v>34357</v>
      </c>
      <c r="U2257" t="s">
        <v>32656</v>
      </c>
      <c r="V2257" t="s">
        <v>32836</v>
      </c>
      <c r="X2257">
        <v>2</v>
      </c>
      <c r="Y2257">
        <v>1</v>
      </c>
      <c r="AA2257">
        <v>8.5</v>
      </c>
      <c r="AB2257">
        <v>12</v>
      </c>
      <c r="AC2257">
        <v>2</v>
      </c>
      <c r="AD2257" t="str">
        <f t="shared" si="357"/>
        <v/>
      </c>
      <c r="AE2257" t="str">
        <f t="shared" si="349"/>
        <v/>
      </c>
      <c r="AF2257" t="str">
        <f t="shared" si="351"/>
        <v/>
      </c>
      <c r="AG2257">
        <f t="shared" si="358"/>
        <v>2</v>
      </c>
      <c r="AH2257">
        <f t="shared" si="355"/>
        <v>5.6</v>
      </c>
      <c r="AI2257">
        <v>0.14499999999999999</v>
      </c>
      <c r="AJ2257">
        <f t="shared" si="353"/>
        <v>0.81199999999999994</v>
      </c>
      <c r="AK2257" t="str">
        <f t="shared" si="356"/>
        <v/>
      </c>
      <c r="AL2257" t="str">
        <f t="shared" si="350"/>
        <v/>
      </c>
    </row>
    <row r="2258" spans="1:39" x14ac:dyDescent="0.2">
      <c r="A2258" t="s">
        <v>21037</v>
      </c>
      <c r="B2258" t="s">
        <v>8300</v>
      </c>
      <c r="C2258" t="s">
        <v>21038</v>
      </c>
      <c r="D2258" s="1">
        <v>38518</v>
      </c>
      <c r="E2258" s="1">
        <v>43456</v>
      </c>
      <c r="F2258" t="s">
        <v>19</v>
      </c>
      <c r="I2258">
        <v>100</v>
      </c>
      <c r="J2258">
        <v>0</v>
      </c>
      <c r="K2258">
        <v>0</v>
      </c>
      <c r="L2258">
        <v>449</v>
      </c>
      <c r="M2258">
        <v>449</v>
      </c>
      <c r="N2258" t="s">
        <v>20</v>
      </c>
      <c r="O2258" t="s">
        <v>21039</v>
      </c>
      <c r="P2258" t="s">
        <v>28</v>
      </c>
      <c r="Q2258" t="s">
        <v>34233</v>
      </c>
      <c r="R2258" t="s">
        <v>34233</v>
      </c>
      <c r="S2258" t="s">
        <v>32628</v>
      </c>
      <c r="T2258" t="s">
        <v>34451</v>
      </c>
      <c r="U2258" t="s">
        <v>33235</v>
      </c>
      <c r="V2258" t="s">
        <v>32836</v>
      </c>
      <c r="X2258">
        <v>2</v>
      </c>
      <c r="Y2258">
        <v>1</v>
      </c>
      <c r="AA2258">
        <v>8.5</v>
      </c>
      <c r="AB2258">
        <v>10</v>
      </c>
      <c r="AC2258">
        <v>1</v>
      </c>
      <c r="AD2258" t="str">
        <f t="shared" si="357"/>
        <v/>
      </c>
      <c r="AE2258" t="str">
        <f t="shared" si="349"/>
        <v/>
      </c>
      <c r="AF2258" t="str">
        <f t="shared" si="351"/>
        <v/>
      </c>
      <c r="AG2258">
        <f t="shared" si="358"/>
        <v>1</v>
      </c>
      <c r="AH2258">
        <f t="shared" si="355"/>
        <v>2.8</v>
      </c>
      <c r="AI2258">
        <v>0.14499999999999999</v>
      </c>
      <c r="AJ2258">
        <f t="shared" si="353"/>
        <v>0.40599999999999997</v>
      </c>
      <c r="AK2258" t="str">
        <f t="shared" si="356"/>
        <v/>
      </c>
      <c r="AL2258" t="str">
        <f t="shared" si="350"/>
        <v/>
      </c>
      <c r="AM2258" t="s">
        <v>33936</v>
      </c>
    </row>
    <row r="2259" spans="1:39" x14ac:dyDescent="0.2">
      <c r="A2259" t="s">
        <v>21034</v>
      </c>
      <c r="B2259" t="s">
        <v>8300</v>
      </c>
      <c r="C2259" t="s">
        <v>21035</v>
      </c>
      <c r="D2259" s="1">
        <v>38518</v>
      </c>
      <c r="E2259" s="1">
        <v>43456</v>
      </c>
      <c r="F2259" t="s">
        <v>19</v>
      </c>
      <c r="I2259">
        <v>100</v>
      </c>
      <c r="J2259">
        <v>0</v>
      </c>
      <c r="K2259">
        <v>0</v>
      </c>
      <c r="L2259">
        <v>704</v>
      </c>
      <c r="M2259">
        <v>704</v>
      </c>
      <c r="N2259" t="s">
        <v>20</v>
      </c>
      <c r="O2259" t="s">
        <v>21036</v>
      </c>
      <c r="P2259" t="s">
        <v>28</v>
      </c>
      <c r="Q2259" t="s">
        <v>34233</v>
      </c>
      <c r="R2259" t="s">
        <v>34233</v>
      </c>
      <c r="S2259" t="s">
        <v>32628</v>
      </c>
      <c r="T2259" t="s">
        <v>34362</v>
      </c>
      <c r="U2259" t="s">
        <v>33235</v>
      </c>
      <c r="V2259" t="s">
        <v>32836</v>
      </c>
      <c r="X2259">
        <v>2</v>
      </c>
      <c r="Y2259">
        <v>1</v>
      </c>
      <c r="AA2259">
        <v>8.5</v>
      </c>
      <c r="AB2259">
        <v>10</v>
      </c>
      <c r="AC2259">
        <v>1</v>
      </c>
      <c r="AD2259" t="str">
        <f t="shared" si="357"/>
        <v/>
      </c>
      <c r="AE2259" t="str">
        <f t="shared" si="349"/>
        <v/>
      </c>
      <c r="AF2259" t="str">
        <f t="shared" si="351"/>
        <v/>
      </c>
      <c r="AG2259">
        <f t="shared" si="358"/>
        <v>1</v>
      </c>
      <c r="AH2259">
        <f t="shared" si="355"/>
        <v>2.8</v>
      </c>
      <c r="AI2259">
        <v>0.14499999999999999</v>
      </c>
      <c r="AJ2259">
        <f t="shared" si="353"/>
        <v>0.40599999999999997</v>
      </c>
      <c r="AK2259" t="str">
        <f t="shared" si="356"/>
        <v/>
      </c>
      <c r="AL2259" t="str">
        <f t="shared" si="350"/>
        <v/>
      </c>
      <c r="AM2259" t="s">
        <v>33936</v>
      </c>
    </row>
    <row r="2260" spans="1:39" x14ac:dyDescent="0.2">
      <c r="A2260" t="s">
        <v>21358</v>
      </c>
      <c r="B2260" t="s">
        <v>8300</v>
      </c>
      <c r="C2260" t="s">
        <v>21359</v>
      </c>
      <c r="D2260" s="1">
        <v>38518</v>
      </c>
      <c r="E2260" s="1">
        <v>43456</v>
      </c>
      <c r="F2260" t="s">
        <v>19</v>
      </c>
      <c r="I2260">
        <v>100</v>
      </c>
      <c r="J2260">
        <v>0</v>
      </c>
      <c r="K2260">
        <v>0</v>
      </c>
      <c r="L2260">
        <v>1467</v>
      </c>
      <c r="M2260">
        <v>1467</v>
      </c>
      <c r="N2260" t="s">
        <v>20</v>
      </c>
      <c r="O2260" t="s">
        <v>21360</v>
      </c>
      <c r="P2260" t="s">
        <v>28</v>
      </c>
      <c r="Q2260" t="s">
        <v>34233</v>
      </c>
      <c r="R2260" t="s">
        <v>34233</v>
      </c>
      <c r="S2260" t="s">
        <v>32628</v>
      </c>
      <c r="T2260" t="s">
        <v>34357</v>
      </c>
      <c r="U2260" t="s">
        <v>32634</v>
      </c>
      <c r="V2260" t="s">
        <v>32836</v>
      </c>
      <c r="X2260">
        <v>2</v>
      </c>
      <c r="Y2260" t="s">
        <v>32654</v>
      </c>
      <c r="AA2260">
        <v>8.5</v>
      </c>
      <c r="AB2260">
        <v>15</v>
      </c>
      <c r="AC2260">
        <v>1</v>
      </c>
      <c r="AD2260" t="str">
        <f t="shared" si="357"/>
        <v/>
      </c>
      <c r="AE2260" t="str">
        <f t="shared" si="349"/>
        <v/>
      </c>
      <c r="AF2260" t="str">
        <f t="shared" si="351"/>
        <v/>
      </c>
      <c r="AG2260">
        <f t="shared" si="358"/>
        <v>1</v>
      </c>
      <c r="AH2260">
        <f t="shared" si="355"/>
        <v>2.8</v>
      </c>
      <c r="AI2260">
        <v>0.14499999999999999</v>
      </c>
      <c r="AJ2260">
        <f t="shared" si="353"/>
        <v>0.40599999999999997</v>
      </c>
      <c r="AK2260" t="str">
        <f t="shared" si="356"/>
        <v/>
      </c>
      <c r="AL2260" t="str">
        <f t="shared" si="350"/>
        <v/>
      </c>
    </row>
    <row r="2261" spans="1:39" x14ac:dyDescent="0.2">
      <c r="A2261" t="s">
        <v>21561</v>
      </c>
      <c r="B2261" t="s">
        <v>8300</v>
      </c>
      <c r="C2261" t="s">
        <v>21562</v>
      </c>
      <c r="D2261" s="1">
        <v>38518</v>
      </c>
      <c r="E2261" s="1">
        <v>43456</v>
      </c>
      <c r="F2261" t="s">
        <v>19</v>
      </c>
      <c r="I2261">
        <v>100</v>
      </c>
      <c r="J2261">
        <v>0</v>
      </c>
      <c r="K2261">
        <v>0</v>
      </c>
      <c r="L2261">
        <v>1768</v>
      </c>
      <c r="M2261">
        <v>1768</v>
      </c>
      <c r="N2261" t="s">
        <v>20</v>
      </c>
      <c r="O2261" t="s">
        <v>21563</v>
      </c>
      <c r="P2261" t="s">
        <v>28</v>
      </c>
      <c r="Q2261" t="s">
        <v>34233</v>
      </c>
      <c r="R2261" t="s">
        <v>34233</v>
      </c>
      <c r="S2261" t="s">
        <v>32628</v>
      </c>
      <c r="T2261" t="s">
        <v>34357</v>
      </c>
      <c r="U2261" t="s">
        <v>32656</v>
      </c>
      <c r="V2261" t="s">
        <v>32836</v>
      </c>
      <c r="X2261">
        <v>2</v>
      </c>
      <c r="Y2261">
        <v>1</v>
      </c>
      <c r="AA2261">
        <v>8.5</v>
      </c>
      <c r="AB2261">
        <v>12</v>
      </c>
      <c r="AC2261">
        <v>2</v>
      </c>
      <c r="AD2261" t="str">
        <f t="shared" si="357"/>
        <v/>
      </c>
      <c r="AE2261" t="str">
        <f t="shared" si="349"/>
        <v/>
      </c>
      <c r="AF2261" t="str">
        <f t="shared" si="351"/>
        <v/>
      </c>
      <c r="AG2261">
        <f t="shared" si="358"/>
        <v>2</v>
      </c>
      <c r="AH2261">
        <f t="shared" si="355"/>
        <v>5.6</v>
      </c>
      <c r="AI2261">
        <v>0.14499999999999999</v>
      </c>
      <c r="AJ2261">
        <f t="shared" si="353"/>
        <v>0.81199999999999994</v>
      </c>
      <c r="AK2261" t="str">
        <f t="shared" si="356"/>
        <v/>
      </c>
      <c r="AL2261" t="str">
        <f t="shared" si="350"/>
        <v/>
      </c>
    </row>
    <row r="2262" spans="1:39" x14ac:dyDescent="0.2">
      <c r="A2262" t="s">
        <v>21364</v>
      </c>
      <c r="B2262" t="s">
        <v>8300</v>
      </c>
      <c r="C2262" t="s">
        <v>21365</v>
      </c>
      <c r="D2262" s="1">
        <v>38518</v>
      </c>
      <c r="E2262" s="1">
        <v>43456</v>
      </c>
      <c r="F2262" t="s">
        <v>19</v>
      </c>
      <c r="I2262">
        <v>100</v>
      </c>
      <c r="J2262">
        <v>0</v>
      </c>
      <c r="K2262">
        <v>0</v>
      </c>
      <c r="L2262">
        <v>1904</v>
      </c>
      <c r="M2262">
        <v>1904</v>
      </c>
      <c r="N2262" t="s">
        <v>20</v>
      </c>
      <c r="O2262" t="s">
        <v>21366</v>
      </c>
      <c r="P2262" t="s">
        <v>28</v>
      </c>
      <c r="Q2262" t="s">
        <v>34233</v>
      </c>
      <c r="R2262" t="s">
        <v>34233</v>
      </c>
      <c r="S2262" t="s">
        <v>32628</v>
      </c>
      <c r="T2262" t="s">
        <v>34356</v>
      </c>
      <c r="U2262" t="s">
        <v>32656</v>
      </c>
      <c r="V2262" t="s">
        <v>32836</v>
      </c>
      <c r="X2262">
        <v>2</v>
      </c>
      <c r="Y2262">
        <v>1</v>
      </c>
      <c r="AA2262">
        <v>8.5</v>
      </c>
      <c r="AB2262">
        <v>12</v>
      </c>
      <c r="AC2262">
        <v>2</v>
      </c>
      <c r="AD2262" t="str">
        <f t="shared" si="357"/>
        <v/>
      </c>
      <c r="AE2262" t="str">
        <f t="shared" si="349"/>
        <v/>
      </c>
      <c r="AF2262" t="str">
        <f t="shared" si="351"/>
        <v/>
      </c>
      <c r="AG2262">
        <f t="shared" si="358"/>
        <v>2</v>
      </c>
      <c r="AH2262">
        <f t="shared" si="355"/>
        <v>5.6</v>
      </c>
      <c r="AI2262">
        <v>0.14499999999999999</v>
      </c>
      <c r="AJ2262">
        <f t="shared" si="353"/>
        <v>0.81199999999999994</v>
      </c>
      <c r="AK2262" t="str">
        <f t="shared" si="356"/>
        <v/>
      </c>
      <c r="AL2262" t="str">
        <f t="shared" si="350"/>
        <v/>
      </c>
    </row>
    <row r="2263" spans="1:39" x14ac:dyDescent="0.2">
      <c r="A2263" t="s">
        <v>21408</v>
      </c>
      <c r="B2263" t="s">
        <v>8300</v>
      </c>
      <c r="C2263" t="s">
        <v>21409</v>
      </c>
      <c r="D2263" s="1">
        <v>38518</v>
      </c>
      <c r="E2263" s="1">
        <v>43456</v>
      </c>
      <c r="F2263" t="s">
        <v>19</v>
      </c>
      <c r="I2263">
        <v>100</v>
      </c>
      <c r="J2263">
        <v>0</v>
      </c>
      <c r="K2263">
        <v>0</v>
      </c>
      <c r="L2263">
        <v>1509</v>
      </c>
      <c r="M2263">
        <v>1509</v>
      </c>
      <c r="N2263" t="s">
        <v>20</v>
      </c>
      <c r="O2263" t="s">
        <v>21</v>
      </c>
      <c r="P2263" t="s">
        <v>28</v>
      </c>
      <c r="Q2263" t="s">
        <v>34233</v>
      </c>
      <c r="R2263" t="s">
        <v>34233</v>
      </c>
      <c r="S2263" t="s">
        <v>32628</v>
      </c>
      <c r="T2263" t="s">
        <v>34355</v>
      </c>
      <c r="U2263" t="s">
        <v>32656</v>
      </c>
      <c r="V2263" t="s">
        <v>32836</v>
      </c>
      <c r="X2263">
        <v>2</v>
      </c>
      <c r="Y2263">
        <v>1</v>
      </c>
      <c r="AA2263">
        <v>8.5</v>
      </c>
      <c r="AB2263">
        <v>12</v>
      </c>
      <c r="AC2263">
        <v>2</v>
      </c>
      <c r="AD2263" t="str">
        <f t="shared" si="357"/>
        <v/>
      </c>
      <c r="AE2263" t="str">
        <f t="shared" si="349"/>
        <v/>
      </c>
      <c r="AF2263" t="str">
        <f t="shared" si="351"/>
        <v/>
      </c>
      <c r="AG2263">
        <f t="shared" si="358"/>
        <v>2</v>
      </c>
      <c r="AH2263">
        <f t="shared" si="355"/>
        <v>5.6</v>
      </c>
      <c r="AI2263">
        <v>0.14499999999999999</v>
      </c>
      <c r="AJ2263">
        <f t="shared" si="353"/>
        <v>0.81199999999999994</v>
      </c>
      <c r="AK2263" t="str">
        <f t="shared" si="356"/>
        <v/>
      </c>
      <c r="AL2263" t="str">
        <f t="shared" si="350"/>
        <v/>
      </c>
    </row>
    <row r="2264" spans="1:39" x14ac:dyDescent="0.2">
      <c r="A2264" t="s">
        <v>21580</v>
      </c>
      <c r="B2264" t="s">
        <v>8300</v>
      </c>
      <c r="C2264" t="s">
        <v>21581</v>
      </c>
      <c r="D2264" s="1">
        <v>38518</v>
      </c>
      <c r="E2264" s="1">
        <v>43951</v>
      </c>
      <c r="F2264" t="s">
        <v>19</v>
      </c>
      <c r="I2264">
        <v>100</v>
      </c>
      <c r="J2264">
        <v>0</v>
      </c>
      <c r="K2264">
        <v>0</v>
      </c>
      <c r="L2264">
        <v>2208</v>
      </c>
      <c r="M2264">
        <v>2208</v>
      </c>
      <c r="N2264" t="s">
        <v>20</v>
      </c>
      <c r="O2264" t="s">
        <v>21582</v>
      </c>
      <c r="P2264" t="s">
        <v>28</v>
      </c>
      <c r="Q2264" t="s">
        <v>34233</v>
      </c>
      <c r="R2264" t="s">
        <v>34233</v>
      </c>
      <c r="S2264" t="s">
        <v>32628</v>
      </c>
      <c r="T2264" t="s">
        <v>34356</v>
      </c>
      <c r="U2264" t="s">
        <v>32656</v>
      </c>
      <c r="V2264" t="s">
        <v>32836</v>
      </c>
      <c r="X2264">
        <v>2</v>
      </c>
      <c r="Y2264">
        <v>1</v>
      </c>
      <c r="AA2264">
        <v>8.5</v>
      </c>
      <c r="AB2264">
        <v>12</v>
      </c>
      <c r="AC2264">
        <v>2</v>
      </c>
      <c r="AD2264" t="str">
        <f t="shared" si="357"/>
        <v/>
      </c>
      <c r="AE2264" t="str">
        <f t="shared" si="349"/>
        <v/>
      </c>
      <c r="AF2264" t="str">
        <f t="shared" si="351"/>
        <v/>
      </c>
      <c r="AG2264">
        <f t="shared" si="358"/>
        <v>2</v>
      </c>
      <c r="AH2264">
        <f t="shared" si="355"/>
        <v>5.6</v>
      </c>
      <c r="AI2264">
        <v>0.14499999999999999</v>
      </c>
      <c r="AJ2264">
        <f t="shared" si="353"/>
        <v>0.81199999999999994</v>
      </c>
      <c r="AK2264" t="str">
        <f t="shared" si="356"/>
        <v/>
      </c>
      <c r="AL2264" t="str">
        <f t="shared" si="350"/>
        <v/>
      </c>
    </row>
    <row r="2265" spans="1:39" x14ac:dyDescent="0.2">
      <c r="A2265" t="s">
        <v>21413</v>
      </c>
      <c r="B2265" t="s">
        <v>8300</v>
      </c>
      <c r="C2265" t="s">
        <v>21414</v>
      </c>
      <c r="D2265" s="1">
        <v>38518</v>
      </c>
      <c r="E2265" s="1">
        <v>43456</v>
      </c>
      <c r="F2265" t="s">
        <v>19</v>
      </c>
      <c r="I2265">
        <v>100</v>
      </c>
      <c r="J2265">
        <v>0</v>
      </c>
      <c r="K2265">
        <v>0</v>
      </c>
      <c r="L2265">
        <v>1360</v>
      </c>
      <c r="M2265">
        <v>1360</v>
      </c>
      <c r="N2265" t="s">
        <v>20</v>
      </c>
      <c r="O2265" t="s">
        <v>21415</v>
      </c>
      <c r="P2265" t="s">
        <v>28</v>
      </c>
      <c r="Q2265" t="s">
        <v>34233</v>
      </c>
      <c r="R2265" t="s">
        <v>34233</v>
      </c>
      <c r="S2265" t="s">
        <v>32628</v>
      </c>
      <c r="T2265" t="s">
        <v>34357</v>
      </c>
      <c r="U2265" t="s">
        <v>32634</v>
      </c>
      <c r="V2265" t="s">
        <v>32836</v>
      </c>
      <c r="X2265">
        <v>2</v>
      </c>
      <c r="Y2265" t="s">
        <v>32654</v>
      </c>
      <c r="AA2265">
        <v>8.5</v>
      </c>
      <c r="AB2265">
        <v>15</v>
      </c>
      <c r="AC2265">
        <v>1</v>
      </c>
      <c r="AD2265" t="str">
        <f t="shared" si="357"/>
        <v/>
      </c>
      <c r="AE2265" t="str">
        <f t="shared" si="349"/>
        <v/>
      </c>
      <c r="AF2265" t="str">
        <f t="shared" si="351"/>
        <v/>
      </c>
      <c r="AG2265">
        <f t="shared" si="358"/>
        <v>1</v>
      </c>
      <c r="AH2265">
        <f t="shared" si="355"/>
        <v>2.8</v>
      </c>
      <c r="AI2265">
        <v>0.14499999999999999</v>
      </c>
      <c r="AJ2265">
        <f t="shared" si="353"/>
        <v>0.40599999999999997</v>
      </c>
      <c r="AK2265" t="str">
        <f t="shared" si="356"/>
        <v/>
      </c>
      <c r="AL2265" t="str">
        <f t="shared" si="350"/>
        <v/>
      </c>
    </row>
    <row r="2266" spans="1:39" s="18" customFormat="1" x14ac:dyDescent="0.2">
      <c r="A2266" s="18" t="s">
        <v>21463</v>
      </c>
      <c r="B2266" s="18" t="s">
        <v>8300</v>
      </c>
      <c r="C2266" s="18" t="s">
        <v>21464</v>
      </c>
      <c r="D2266" s="19">
        <v>38518</v>
      </c>
      <c r="E2266" s="19">
        <v>44170</v>
      </c>
      <c r="F2266" s="18" t="s">
        <v>19</v>
      </c>
      <c r="I2266" s="18">
        <v>100</v>
      </c>
      <c r="J2266" s="18">
        <v>0</v>
      </c>
      <c r="K2266" s="18">
        <v>0</v>
      </c>
      <c r="L2266" s="18">
        <v>1428</v>
      </c>
      <c r="M2266" s="18">
        <v>1428</v>
      </c>
      <c r="N2266" s="18" t="s">
        <v>20</v>
      </c>
      <c r="O2266" s="18" t="s">
        <v>21465</v>
      </c>
      <c r="P2266" s="18" t="s">
        <v>28</v>
      </c>
      <c r="Q2266" s="18" t="s">
        <v>34244</v>
      </c>
      <c r="R2266" s="18" t="s">
        <v>33762</v>
      </c>
      <c r="S2266" s="18" t="s">
        <v>33942</v>
      </c>
      <c r="T2266" s="18" t="s">
        <v>34357</v>
      </c>
      <c r="U2266" s="18" t="s">
        <v>32634</v>
      </c>
      <c r="V2266" s="18" t="s">
        <v>32836</v>
      </c>
      <c r="X2266" s="18">
        <v>2</v>
      </c>
      <c r="Y2266" s="18" t="s">
        <v>32654</v>
      </c>
      <c r="AA2266" s="18">
        <v>8.5</v>
      </c>
      <c r="AB2266" s="18">
        <v>15</v>
      </c>
      <c r="AC2266" s="18">
        <v>1</v>
      </c>
      <c r="AD2266" s="18" t="str">
        <f t="shared" si="357"/>
        <v/>
      </c>
      <c r="AE2266" s="18">
        <f t="shared" ref="AE2266:AE2329" si="359">IF((S2266="tühi")*(AC2266&lt;&gt;""),AC2266,"")</f>
        <v>1</v>
      </c>
      <c r="AF2266" s="18" t="str">
        <f t="shared" si="351"/>
        <v/>
      </c>
      <c r="AG2266" s="18" t="str">
        <f t="shared" si="358"/>
        <v/>
      </c>
      <c r="AH2266" s="18" t="str">
        <f t="shared" si="355"/>
        <v/>
      </c>
      <c r="AI2266" s="18">
        <v>0.14499999999999999</v>
      </c>
      <c r="AJ2266" s="18" t="str">
        <f t="shared" si="353"/>
        <v/>
      </c>
      <c r="AK2266" s="18">
        <f t="shared" si="356"/>
        <v>2.8</v>
      </c>
      <c r="AL2266" s="18">
        <f t="shared" si="350"/>
        <v>0.40599999999999997</v>
      </c>
      <c r="AM2266" s="18" t="s">
        <v>34814</v>
      </c>
    </row>
    <row r="2267" spans="1:39" x14ac:dyDescent="0.2">
      <c r="A2267" t="s">
        <v>21466</v>
      </c>
      <c r="B2267" t="s">
        <v>8300</v>
      </c>
      <c r="C2267" t="s">
        <v>21467</v>
      </c>
      <c r="D2267" s="1">
        <v>38518</v>
      </c>
      <c r="E2267" s="1">
        <v>44170</v>
      </c>
      <c r="F2267" t="s">
        <v>474</v>
      </c>
      <c r="I2267">
        <v>100</v>
      </c>
      <c r="J2267">
        <v>0</v>
      </c>
      <c r="K2267">
        <v>0</v>
      </c>
      <c r="L2267">
        <v>46</v>
      </c>
      <c r="M2267">
        <v>46</v>
      </c>
      <c r="N2267" t="s">
        <v>20</v>
      </c>
      <c r="O2267" t="s">
        <v>21468</v>
      </c>
      <c r="P2267" t="s">
        <v>28</v>
      </c>
      <c r="Q2267" t="s">
        <v>34233</v>
      </c>
      <c r="R2267" t="s">
        <v>34233</v>
      </c>
      <c r="S2267" t="s">
        <v>32627</v>
      </c>
      <c r="T2267" t="s">
        <v>34233</v>
      </c>
      <c r="U2267" t="s">
        <v>32641</v>
      </c>
      <c r="V2267" t="s">
        <v>32836</v>
      </c>
      <c r="Y2267">
        <v>1</v>
      </c>
      <c r="AD2267" t="str">
        <f t="shared" si="357"/>
        <v/>
      </c>
      <c r="AE2267" t="str">
        <f t="shared" si="359"/>
        <v/>
      </c>
      <c r="AF2267" t="str">
        <f t="shared" si="351"/>
        <v/>
      </c>
      <c r="AG2267" t="str">
        <f t="shared" si="358"/>
        <v/>
      </c>
      <c r="AH2267" t="str">
        <f t="shared" si="355"/>
        <v/>
      </c>
      <c r="AI2267">
        <v>0.14499999999999999</v>
      </c>
      <c r="AJ2267" t="str">
        <f t="shared" si="353"/>
        <v/>
      </c>
      <c r="AK2267" t="str">
        <f t="shared" si="356"/>
        <v/>
      </c>
      <c r="AL2267" t="str">
        <f t="shared" si="350"/>
        <v/>
      </c>
    </row>
    <row r="2268" spans="1:39" x14ac:dyDescent="0.2">
      <c r="A2268" t="s">
        <v>21460</v>
      </c>
      <c r="B2268" t="s">
        <v>8300</v>
      </c>
      <c r="C2268" t="s">
        <v>21461</v>
      </c>
      <c r="D2268" s="1">
        <v>38518</v>
      </c>
      <c r="E2268" s="1">
        <v>44720</v>
      </c>
      <c r="F2268" t="s">
        <v>19</v>
      </c>
      <c r="I2268">
        <v>100</v>
      </c>
      <c r="J2268">
        <v>0</v>
      </c>
      <c r="K2268">
        <v>0</v>
      </c>
      <c r="L2268">
        <v>1579</v>
      </c>
      <c r="M2268">
        <v>1579</v>
      </c>
      <c r="N2268" t="s">
        <v>20</v>
      </c>
      <c r="O2268" t="s">
        <v>21462</v>
      </c>
      <c r="P2268" t="s">
        <v>28</v>
      </c>
      <c r="Q2268" t="s">
        <v>34233</v>
      </c>
      <c r="R2268" t="s">
        <v>34233</v>
      </c>
      <c r="S2268" t="s">
        <v>32628</v>
      </c>
      <c r="T2268" t="s">
        <v>34357</v>
      </c>
      <c r="U2268" t="s">
        <v>32634</v>
      </c>
      <c r="V2268" t="s">
        <v>32836</v>
      </c>
      <c r="X2268">
        <v>2</v>
      </c>
      <c r="Y2268" t="s">
        <v>32654</v>
      </c>
      <c r="AA2268">
        <v>8.5</v>
      </c>
      <c r="AB2268">
        <v>15</v>
      </c>
      <c r="AC2268">
        <v>1</v>
      </c>
      <c r="AD2268" t="str">
        <f t="shared" si="357"/>
        <v/>
      </c>
      <c r="AE2268" t="str">
        <f t="shared" si="359"/>
        <v/>
      </c>
      <c r="AF2268" t="str">
        <f t="shared" si="351"/>
        <v/>
      </c>
      <c r="AG2268">
        <f t="shared" si="358"/>
        <v>1</v>
      </c>
      <c r="AH2268">
        <f t="shared" si="355"/>
        <v>2.8</v>
      </c>
      <c r="AI2268">
        <v>0.14499999999999999</v>
      </c>
      <c r="AJ2268">
        <f t="shared" si="353"/>
        <v>0.40599999999999997</v>
      </c>
      <c r="AK2268" t="str">
        <f t="shared" si="356"/>
        <v/>
      </c>
      <c r="AL2268" t="str">
        <f t="shared" si="350"/>
        <v/>
      </c>
    </row>
    <row r="2269" spans="1:39" x14ac:dyDescent="0.2">
      <c r="A2269" t="s">
        <v>21127</v>
      </c>
      <c r="B2269" t="s">
        <v>8300</v>
      </c>
      <c r="C2269" t="s">
        <v>21128</v>
      </c>
      <c r="D2269" s="1">
        <v>38518</v>
      </c>
      <c r="E2269" s="1">
        <v>43456</v>
      </c>
      <c r="F2269" t="s">
        <v>26</v>
      </c>
      <c r="I2269">
        <v>100</v>
      </c>
      <c r="J2269">
        <v>0</v>
      </c>
      <c r="K2269">
        <v>0</v>
      </c>
      <c r="L2269">
        <v>8559</v>
      </c>
      <c r="M2269">
        <v>8559</v>
      </c>
      <c r="N2269" t="s">
        <v>20</v>
      </c>
      <c r="O2269" t="s">
        <v>21129</v>
      </c>
      <c r="P2269" t="s">
        <v>44</v>
      </c>
      <c r="Q2269" t="s">
        <v>34233</v>
      </c>
      <c r="R2269" t="s">
        <v>34233</v>
      </c>
      <c r="S2269" t="s">
        <v>34233</v>
      </c>
      <c r="T2269" t="s">
        <v>34233</v>
      </c>
      <c r="V2269" t="s">
        <v>32836</v>
      </c>
      <c r="AD2269" t="str">
        <f t="shared" si="357"/>
        <v/>
      </c>
      <c r="AE2269" t="str">
        <f t="shared" si="359"/>
        <v/>
      </c>
      <c r="AF2269" t="str">
        <f t="shared" si="351"/>
        <v/>
      </c>
      <c r="AG2269" t="str">
        <f t="shared" si="358"/>
        <v/>
      </c>
      <c r="AH2269" t="str">
        <f t="shared" si="355"/>
        <v/>
      </c>
      <c r="AI2269">
        <v>0.14499999999999999</v>
      </c>
      <c r="AJ2269" t="str">
        <f t="shared" si="353"/>
        <v/>
      </c>
      <c r="AK2269" t="str">
        <f t="shared" si="356"/>
        <v/>
      </c>
      <c r="AL2269" t="str">
        <f t="shared" si="350"/>
        <v/>
      </c>
    </row>
    <row r="2270" spans="1:39" x14ac:dyDescent="0.2">
      <c r="A2270" t="s">
        <v>20961</v>
      </c>
      <c r="B2270" t="s">
        <v>8300</v>
      </c>
      <c r="C2270" t="s">
        <v>20962</v>
      </c>
      <c r="D2270" s="1">
        <v>38518</v>
      </c>
      <c r="E2270" s="1">
        <v>43456</v>
      </c>
      <c r="F2270" t="s">
        <v>19</v>
      </c>
      <c r="I2270">
        <v>100</v>
      </c>
      <c r="J2270">
        <v>0</v>
      </c>
      <c r="K2270">
        <v>0</v>
      </c>
      <c r="L2270">
        <v>1392</v>
      </c>
      <c r="M2270">
        <v>1392</v>
      </c>
      <c r="N2270" t="s">
        <v>20</v>
      </c>
      <c r="O2270" t="s">
        <v>20963</v>
      </c>
      <c r="P2270" t="s">
        <v>28</v>
      </c>
      <c r="Q2270" t="s">
        <v>34233</v>
      </c>
      <c r="R2270" t="s">
        <v>34233</v>
      </c>
      <c r="S2270" t="s">
        <v>32628</v>
      </c>
      <c r="T2270" t="s">
        <v>34357</v>
      </c>
      <c r="U2270" t="s">
        <v>32634</v>
      </c>
      <c r="V2270" t="s">
        <v>32836</v>
      </c>
      <c r="X2270">
        <v>2</v>
      </c>
      <c r="Y2270" t="s">
        <v>32654</v>
      </c>
      <c r="AA2270">
        <v>8.5</v>
      </c>
      <c r="AB2270">
        <v>15</v>
      </c>
      <c r="AC2270">
        <v>1</v>
      </c>
      <c r="AD2270" t="str">
        <f t="shared" si="357"/>
        <v/>
      </c>
      <c r="AE2270" t="str">
        <f t="shared" si="359"/>
        <v/>
      </c>
      <c r="AF2270" t="str">
        <f t="shared" si="351"/>
        <v/>
      </c>
      <c r="AG2270">
        <f t="shared" si="358"/>
        <v>1</v>
      </c>
      <c r="AH2270">
        <f t="shared" si="355"/>
        <v>2.8</v>
      </c>
      <c r="AI2270">
        <v>0.14499999999999999</v>
      </c>
      <c r="AJ2270">
        <f t="shared" si="353"/>
        <v>0.40599999999999997</v>
      </c>
      <c r="AK2270" t="str">
        <f t="shared" si="356"/>
        <v/>
      </c>
      <c r="AL2270" t="str">
        <f t="shared" si="350"/>
        <v/>
      </c>
    </row>
    <row r="2271" spans="1:39" x14ac:dyDescent="0.2">
      <c r="A2271" t="s">
        <v>20863</v>
      </c>
      <c r="B2271" t="s">
        <v>8300</v>
      </c>
      <c r="C2271" t="s">
        <v>20864</v>
      </c>
      <c r="D2271" s="1">
        <v>38518</v>
      </c>
      <c r="E2271" s="1">
        <v>43456</v>
      </c>
      <c r="F2271" t="s">
        <v>19</v>
      </c>
      <c r="I2271">
        <v>100</v>
      </c>
      <c r="J2271">
        <v>0</v>
      </c>
      <c r="K2271">
        <v>0</v>
      </c>
      <c r="L2271">
        <v>651</v>
      </c>
      <c r="M2271">
        <v>651</v>
      </c>
      <c r="N2271" t="s">
        <v>20</v>
      </c>
      <c r="O2271" t="s">
        <v>20865</v>
      </c>
      <c r="P2271" t="s">
        <v>28</v>
      </c>
      <c r="Q2271" t="s">
        <v>34233</v>
      </c>
      <c r="R2271" t="s">
        <v>34233</v>
      </c>
      <c r="S2271" t="s">
        <v>32628</v>
      </c>
      <c r="T2271" t="s">
        <v>34453</v>
      </c>
      <c r="U2271" t="s">
        <v>33235</v>
      </c>
      <c r="V2271" t="s">
        <v>32836</v>
      </c>
      <c r="X2271">
        <v>2</v>
      </c>
      <c r="Y2271">
        <v>1</v>
      </c>
      <c r="AA2271">
        <v>8.5</v>
      </c>
      <c r="AB2271">
        <v>12</v>
      </c>
      <c r="AC2271">
        <v>1</v>
      </c>
      <c r="AD2271" t="str">
        <f t="shared" si="357"/>
        <v/>
      </c>
      <c r="AE2271" t="str">
        <f t="shared" si="359"/>
        <v/>
      </c>
      <c r="AF2271" t="str">
        <f t="shared" si="351"/>
        <v/>
      </c>
      <c r="AG2271">
        <f t="shared" si="358"/>
        <v>1</v>
      </c>
      <c r="AH2271">
        <f t="shared" si="355"/>
        <v>2.8</v>
      </c>
      <c r="AI2271">
        <v>0.14499999999999999</v>
      </c>
      <c r="AJ2271">
        <f t="shared" si="353"/>
        <v>0.40599999999999997</v>
      </c>
      <c r="AK2271" t="str">
        <f t="shared" si="356"/>
        <v/>
      </c>
      <c r="AL2271" t="str">
        <f t="shared" ref="AL2271:AL2279" si="360">IF(COUNTBLANK(AK2271),"",AK2271*AI2271)</f>
        <v/>
      </c>
      <c r="AM2271" t="s">
        <v>33936</v>
      </c>
    </row>
    <row r="2272" spans="1:39" x14ac:dyDescent="0.2">
      <c r="A2272" t="s">
        <v>20866</v>
      </c>
      <c r="B2272" t="s">
        <v>8300</v>
      </c>
      <c r="C2272" t="s">
        <v>20867</v>
      </c>
      <c r="D2272" s="1">
        <v>38518</v>
      </c>
      <c r="E2272" s="1">
        <v>43456</v>
      </c>
      <c r="F2272" t="s">
        <v>19</v>
      </c>
      <c r="I2272">
        <v>100</v>
      </c>
      <c r="J2272">
        <v>0</v>
      </c>
      <c r="K2272">
        <v>0</v>
      </c>
      <c r="L2272">
        <v>1342</v>
      </c>
      <c r="M2272">
        <v>1342</v>
      </c>
      <c r="N2272" t="s">
        <v>20</v>
      </c>
      <c r="O2272" t="s">
        <v>20868</v>
      </c>
      <c r="P2272" t="s">
        <v>28</v>
      </c>
      <c r="Q2272" t="s">
        <v>34233</v>
      </c>
      <c r="R2272" t="s">
        <v>34233</v>
      </c>
      <c r="S2272" t="s">
        <v>32628</v>
      </c>
      <c r="T2272" t="s">
        <v>34357</v>
      </c>
      <c r="U2272" t="s">
        <v>32634</v>
      </c>
      <c r="V2272" t="s">
        <v>32836</v>
      </c>
      <c r="X2272">
        <v>2</v>
      </c>
      <c r="Y2272" t="s">
        <v>32654</v>
      </c>
      <c r="AA2272">
        <v>8.5</v>
      </c>
      <c r="AB2272">
        <v>15</v>
      </c>
      <c r="AC2272">
        <v>1</v>
      </c>
      <c r="AD2272" t="str">
        <f t="shared" si="357"/>
        <v/>
      </c>
      <c r="AE2272" t="str">
        <f t="shared" si="359"/>
        <v/>
      </c>
      <c r="AF2272" t="str">
        <f t="shared" si="351"/>
        <v/>
      </c>
      <c r="AG2272">
        <f t="shared" si="358"/>
        <v>1</v>
      </c>
      <c r="AH2272">
        <f t="shared" si="355"/>
        <v>2.8</v>
      </c>
      <c r="AI2272">
        <v>0.14499999999999999</v>
      </c>
      <c r="AJ2272">
        <f t="shared" si="353"/>
        <v>0.40599999999999997</v>
      </c>
      <c r="AK2272" t="str">
        <f t="shared" si="356"/>
        <v/>
      </c>
      <c r="AL2272" t="str">
        <f t="shared" si="360"/>
        <v/>
      </c>
    </row>
    <row r="2273" spans="1:39" x14ac:dyDescent="0.2">
      <c r="A2273" t="s">
        <v>20869</v>
      </c>
      <c r="B2273" t="s">
        <v>8300</v>
      </c>
      <c r="C2273" t="s">
        <v>20870</v>
      </c>
      <c r="D2273" s="1">
        <v>38518</v>
      </c>
      <c r="E2273" s="1">
        <v>43456</v>
      </c>
      <c r="F2273" t="s">
        <v>19</v>
      </c>
      <c r="I2273">
        <v>100</v>
      </c>
      <c r="J2273">
        <v>0</v>
      </c>
      <c r="K2273">
        <v>0</v>
      </c>
      <c r="L2273">
        <v>889</v>
      </c>
      <c r="M2273">
        <v>889</v>
      </c>
      <c r="N2273" t="s">
        <v>20</v>
      </c>
      <c r="O2273" t="s">
        <v>20871</v>
      </c>
      <c r="P2273" t="s">
        <v>28</v>
      </c>
      <c r="Q2273" t="s">
        <v>34233</v>
      </c>
      <c r="R2273" t="s">
        <v>34233</v>
      </c>
      <c r="S2273" t="s">
        <v>32628</v>
      </c>
      <c r="T2273" t="s">
        <v>34454</v>
      </c>
      <c r="U2273" t="s">
        <v>33235</v>
      </c>
      <c r="V2273" t="s">
        <v>32836</v>
      </c>
      <c r="X2273">
        <v>2</v>
      </c>
      <c r="Y2273">
        <v>1</v>
      </c>
      <c r="AA2273">
        <v>8.5</v>
      </c>
      <c r="AB2273">
        <v>12</v>
      </c>
      <c r="AC2273">
        <v>1</v>
      </c>
      <c r="AD2273" t="str">
        <f t="shared" si="357"/>
        <v/>
      </c>
      <c r="AE2273" t="str">
        <f t="shared" si="359"/>
        <v/>
      </c>
      <c r="AF2273" t="str">
        <f t="shared" ref="AF2273:AF2336" si="361">IF((S2273&lt;&gt;"tühi")*(F2273&lt;&gt;"Elamumaa")*(G2273&lt;&gt;"Elamumaa")*(H2273&lt;&gt;"Elamumaa"),IF(Z2273=0,"",Z2273),"")</f>
        <v/>
      </c>
      <c r="AG2273">
        <f t="shared" si="358"/>
        <v>1</v>
      </c>
      <c r="AH2273">
        <f t="shared" si="355"/>
        <v>2.8</v>
      </c>
      <c r="AI2273">
        <v>0.14499999999999999</v>
      </c>
      <c r="AJ2273">
        <f t="shared" si="353"/>
        <v>0.40599999999999997</v>
      </c>
      <c r="AK2273" t="str">
        <f t="shared" si="356"/>
        <v/>
      </c>
      <c r="AL2273" t="str">
        <f t="shared" si="360"/>
        <v/>
      </c>
      <c r="AM2273" t="s">
        <v>33936</v>
      </c>
    </row>
    <row r="2274" spans="1:39" x14ac:dyDescent="0.2">
      <c r="A2274" t="s">
        <v>18316</v>
      </c>
      <c r="B2274" t="s">
        <v>8300</v>
      </c>
      <c r="C2274" t="s">
        <v>18317</v>
      </c>
      <c r="D2274" s="1">
        <v>38518</v>
      </c>
      <c r="E2274" s="1">
        <v>43951</v>
      </c>
      <c r="F2274" t="s">
        <v>19</v>
      </c>
      <c r="I2274">
        <v>100</v>
      </c>
      <c r="J2274">
        <v>0</v>
      </c>
      <c r="K2274">
        <v>0</v>
      </c>
      <c r="L2274">
        <v>1274</v>
      </c>
      <c r="M2274">
        <v>1274</v>
      </c>
      <c r="N2274" t="s">
        <v>20</v>
      </c>
      <c r="O2274" t="s">
        <v>18318</v>
      </c>
      <c r="P2274" t="s">
        <v>28</v>
      </c>
      <c r="Q2274" t="s">
        <v>34233</v>
      </c>
      <c r="R2274" t="s">
        <v>34233</v>
      </c>
      <c r="S2274" t="s">
        <v>32628</v>
      </c>
      <c r="T2274" t="s">
        <v>34357</v>
      </c>
      <c r="U2274" t="s">
        <v>32634</v>
      </c>
      <c r="V2274" t="s">
        <v>32836</v>
      </c>
      <c r="X2274">
        <v>2</v>
      </c>
      <c r="Y2274" t="s">
        <v>32654</v>
      </c>
      <c r="AA2274">
        <v>8.5</v>
      </c>
      <c r="AB2274">
        <v>15</v>
      </c>
      <c r="AC2274">
        <v>1</v>
      </c>
      <c r="AD2274" t="str">
        <f t="shared" si="357"/>
        <v/>
      </c>
      <c r="AE2274" t="str">
        <f t="shared" si="359"/>
        <v/>
      </c>
      <c r="AF2274" t="str">
        <f t="shared" si="361"/>
        <v/>
      </c>
      <c r="AG2274">
        <f t="shared" si="358"/>
        <v>1</v>
      </c>
      <c r="AH2274">
        <f t="shared" si="355"/>
        <v>2.8</v>
      </c>
      <c r="AI2274">
        <v>0.14499999999999999</v>
      </c>
      <c r="AJ2274">
        <f t="shared" si="353"/>
        <v>0.40599999999999997</v>
      </c>
      <c r="AK2274" t="str">
        <f t="shared" si="356"/>
        <v/>
      </c>
      <c r="AL2274" t="str">
        <f t="shared" si="360"/>
        <v/>
      </c>
    </row>
    <row r="2275" spans="1:39" x14ac:dyDescent="0.2">
      <c r="A2275" t="s">
        <v>18319</v>
      </c>
      <c r="B2275" t="s">
        <v>8300</v>
      </c>
      <c r="C2275" t="s">
        <v>18320</v>
      </c>
      <c r="D2275" s="1">
        <v>38518</v>
      </c>
      <c r="E2275" s="1">
        <v>43456</v>
      </c>
      <c r="F2275" t="s">
        <v>19</v>
      </c>
      <c r="I2275">
        <v>100</v>
      </c>
      <c r="J2275">
        <v>0</v>
      </c>
      <c r="K2275">
        <v>0</v>
      </c>
      <c r="L2275">
        <v>1483</v>
      </c>
      <c r="M2275">
        <v>1483</v>
      </c>
      <c r="N2275" t="s">
        <v>20</v>
      </c>
      <c r="O2275" t="s">
        <v>18321</v>
      </c>
      <c r="P2275" t="s">
        <v>28</v>
      </c>
      <c r="Q2275" t="s">
        <v>34233</v>
      </c>
      <c r="R2275" t="s">
        <v>34233</v>
      </c>
      <c r="S2275" t="s">
        <v>32628</v>
      </c>
      <c r="T2275" t="s">
        <v>34357</v>
      </c>
      <c r="U2275" t="s">
        <v>32634</v>
      </c>
      <c r="V2275" t="s">
        <v>32836</v>
      </c>
      <c r="X2275">
        <v>2</v>
      </c>
      <c r="Y2275" t="s">
        <v>32654</v>
      </c>
      <c r="AA2275">
        <v>8.5</v>
      </c>
      <c r="AB2275">
        <v>15</v>
      </c>
      <c r="AC2275">
        <v>1</v>
      </c>
      <c r="AD2275" t="str">
        <f t="shared" si="357"/>
        <v/>
      </c>
      <c r="AE2275" t="str">
        <f t="shared" si="359"/>
        <v/>
      </c>
      <c r="AF2275" t="str">
        <f t="shared" si="361"/>
        <v/>
      </c>
      <c r="AG2275">
        <f t="shared" si="358"/>
        <v>1</v>
      </c>
      <c r="AH2275">
        <f t="shared" si="355"/>
        <v>2.8</v>
      </c>
      <c r="AI2275">
        <v>0.14499999999999999</v>
      </c>
      <c r="AJ2275">
        <f t="shared" si="353"/>
        <v>0.40599999999999997</v>
      </c>
      <c r="AK2275" t="str">
        <f t="shared" si="356"/>
        <v/>
      </c>
      <c r="AL2275" t="str">
        <f t="shared" si="360"/>
        <v/>
      </c>
    </row>
    <row r="2276" spans="1:39" x14ac:dyDescent="0.2">
      <c r="A2276" t="s">
        <v>18322</v>
      </c>
      <c r="B2276" t="s">
        <v>8300</v>
      </c>
      <c r="C2276" t="s">
        <v>18323</v>
      </c>
      <c r="D2276" s="1">
        <v>38518</v>
      </c>
      <c r="E2276" s="1">
        <v>43456</v>
      </c>
      <c r="F2276" t="s">
        <v>19</v>
      </c>
      <c r="I2276">
        <v>100</v>
      </c>
      <c r="J2276">
        <v>0</v>
      </c>
      <c r="K2276">
        <v>0</v>
      </c>
      <c r="L2276">
        <v>1084</v>
      </c>
      <c r="M2276">
        <v>1084</v>
      </c>
      <c r="N2276" t="s">
        <v>20</v>
      </c>
      <c r="O2276" t="s">
        <v>18324</v>
      </c>
      <c r="P2276" t="s">
        <v>28</v>
      </c>
      <c r="Q2276" t="s">
        <v>34233</v>
      </c>
      <c r="R2276" t="s">
        <v>34233</v>
      </c>
      <c r="S2276" t="s">
        <v>32628</v>
      </c>
      <c r="T2276" t="s">
        <v>34357</v>
      </c>
      <c r="U2276" t="s">
        <v>32634</v>
      </c>
      <c r="V2276" t="s">
        <v>32836</v>
      </c>
      <c r="X2276">
        <v>2</v>
      </c>
      <c r="Y2276" t="s">
        <v>32654</v>
      </c>
      <c r="AA2276">
        <v>8.5</v>
      </c>
      <c r="AB2276">
        <v>15</v>
      </c>
      <c r="AC2276">
        <v>1</v>
      </c>
      <c r="AD2276" t="str">
        <f t="shared" si="357"/>
        <v/>
      </c>
      <c r="AE2276" t="str">
        <f t="shared" si="359"/>
        <v/>
      </c>
      <c r="AF2276" t="str">
        <f t="shared" si="361"/>
        <v/>
      </c>
      <c r="AG2276">
        <f t="shared" si="358"/>
        <v>1</v>
      </c>
      <c r="AH2276">
        <f t="shared" si="355"/>
        <v>2.8</v>
      </c>
      <c r="AI2276">
        <v>0.14499999999999999</v>
      </c>
      <c r="AJ2276">
        <f t="shared" si="353"/>
        <v>0.40599999999999997</v>
      </c>
      <c r="AK2276" t="str">
        <f t="shared" si="356"/>
        <v/>
      </c>
      <c r="AL2276" t="str">
        <f t="shared" si="360"/>
        <v/>
      </c>
    </row>
    <row r="2277" spans="1:39" x14ac:dyDescent="0.2">
      <c r="A2277" t="s">
        <v>18301</v>
      </c>
      <c r="B2277" t="s">
        <v>8300</v>
      </c>
      <c r="C2277" t="s">
        <v>18302</v>
      </c>
      <c r="D2277" s="1">
        <v>38518</v>
      </c>
      <c r="E2277" s="1">
        <v>43456</v>
      </c>
      <c r="F2277" t="s">
        <v>19</v>
      </c>
      <c r="I2277">
        <v>100</v>
      </c>
      <c r="J2277">
        <v>0</v>
      </c>
      <c r="K2277">
        <v>0</v>
      </c>
      <c r="L2277">
        <v>1503</v>
      </c>
      <c r="M2277">
        <v>1503</v>
      </c>
      <c r="N2277" t="s">
        <v>20</v>
      </c>
      <c r="O2277" t="s">
        <v>18303</v>
      </c>
      <c r="P2277" t="s">
        <v>28</v>
      </c>
      <c r="Q2277" t="s">
        <v>34233</v>
      </c>
      <c r="R2277" t="s">
        <v>34233</v>
      </c>
      <c r="S2277" t="s">
        <v>32628</v>
      </c>
      <c r="T2277" t="s">
        <v>34357</v>
      </c>
      <c r="U2277" t="s">
        <v>32634</v>
      </c>
      <c r="V2277" t="s">
        <v>32836</v>
      </c>
      <c r="X2277">
        <v>2</v>
      </c>
      <c r="Y2277" t="s">
        <v>32654</v>
      </c>
      <c r="AA2277">
        <v>8.5</v>
      </c>
      <c r="AB2277">
        <v>15</v>
      </c>
      <c r="AC2277">
        <v>1</v>
      </c>
      <c r="AD2277" t="str">
        <f t="shared" si="357"/>
        <v/>
      </c>
      <c r="AE2277" t="str">
        <f t="shared" si="359"/>
        <v/>
      </c>
      <c r="AF2277" t="str">
        <f t="shared" si="361"/>
        <v/>
      </c>
      <c r="AG2277">
        <f t="shared" si="358"/>
        <v>1</v>
      </c>
      <c r="AH2277">
        <f t="shared" si="355"/>
        <v>2.8</v>
      </c>
      <c r="AI2277">
        <v>0.14499999999999999</v>
      </c>
      <c r="AJ2277">
        <f t="shared" si="353"/>
        <v>0.40599999999999997</v>
      </c>
      <c r="AK2277" t="str">
        <f t="shared" si="356"/>
        <v/>
      </c>
      <c r="AL2277" t="str">
        <f t="shared" si="360"/>
        <v/>
      </c>
    </row>
    <row r="2278" spans="1:39" x14ac:dyDescent="0.2">
      <c r="A2278" t="s">
        <v>18304</v>
      </c>
      <c r="B2278" t="s">
        <v>8300</v>
      </c>
      <c r="C2278" t="s">
        <v>18305</v>
      </c>
      <c r="D2278" s="1">
        <v>38518</v>
      </c>
      <c r="E2278" s="1">
        <v>43456</v>
      </c>
      <c r="F2278" t="s">
        <v>19</v>
      </c>
      <c r="I2278">
        <v>100</v>
      </c>
      <c r="J2278">
        <v>0</v>
      </c>
      <c r="K2278">
        <v>0</v>
      </c>
      <c r="L2278">
        <v>1289</v>
      </c>
      <c r="M2278">
        <v>1289</v>
      </c>
      <c r="N2278" t="s">
        <v>20</v>
      </c>
      <c r="O2278" t="s">
        <v>18306</v>
      </c>
      <c r="P2278" t="s">
        <v>28</v>
      </c>
      <c r="Q2278" t="s">
        <v>34233</v>
      </c>
      <c r="R2278" t="s">
        <v>34233</v>
      </c>
      <c r="S2278" t="s">
        <v>32628</v>
      </c>
      <c r="T2278" t="s">
        <v>34357</v>
      </c>
      <c r="U2278" t="s">
        <v>32634</v>
      </c>
      <c r="V2278" t="s">
        <v>32836</v>
      </c>
      <c r="X2278">
        <v>2</v>
      </c>
      <c r="Y2278" t="s">
        <v>32654</v>
      </c>
      <c r="AA2278">
        <v>8.5</v>
      </c>
      <c r="AB2278">
        <v>15</v>
      </c>
      <c r="AC2278">
        <v>1</v>
      </c>
      <c r="AD2278" t="str">
        <f t="shared" si="357"/>
        <v/>
      </c>
      <c r="AE2278" t="str">
        <f t="shared" si="359"/>
        <v/>
      </c>
      <c r="AF2278" t="str">
        <f t="shared" si="361"/>
        <v/>
      </c>
      <c r="AG2278">
        <f t="shared" si="358"/>
        <v>1</v>
      </c>
      <c r="AH2278">
        <f t="shared" si="355"/>
        <v>2.8</v>
      </c>
      <c r="AI2278">
        <v>0.14499999999999999</v>
      </c>
      <c r="AJ2278">
        <f t="shared" si="353"/>
        <v>0.40599999999999997</v>
      </c>
      <c r="AK2278" t="str">
        <f t="shared" si="356"/>
        <v/>
      </c>
      <c r="AL2278" t="str">
        <f t="shared" si="360"/>
        <v/>
      </c>
    </row>
    <row r="2279" spans="1:39" x14ac:dyDescent="0.2">
      <c r="A2279" t="s">
        <v>21130</v>
      </c>
      <c r="B2279" t="s">
        <v>8300</v>
      </c>
      <c r="C2279" t="s">
        <v>21131</v>
      </c>
      <c r="D2279" s="1">
        <v>38518</v>
      </c>
      <c r="E2279" s="1">
        <v>43456</v>
      </c>
      <c r="F2279" t="s">
        <v>19</v>
      </c>
      <c r="I2279">
        <v>100</v>
      </c>
      <c r="J2279">
        <v>0</v>
      </c>
      <c r="K2279">
        <v>0</v>
      </c>
      <c r="L2279">
        <v>1563</v>
      </c>
      <c r="M2279">
        <v>1563</v>
      </c>
      <c r="N2279" t="s">
        <v>20</v>
      </c>
      <c r="O2279" t="s">
        <v>21132</v>
      </c>
      <c r="P2279" t="s">
        <v>28</v>
      </c>
      <c r="Q2279" t="s">
        <v>34233</v>
      </c>
      <c r="R2279" t="s">
        <v>34233</v>
      </c>
      <c r="S2279" t="s">
        <v>32628</v>
      </c>
      <c r="T2279" t="s">
        <v>34357</v>
      </c>
      <c r="U2279" t="s">
        <v>32656</v>
      </c>
      <c r="V2279" t="s">
        <v>32836</v>
      </c>
      <c r="X2279">
        <v>2</v>
      </c>
      <c r="Y2279">
        <v>1</v>
      </c>
      <c r="AA2279">
        <v>8.5</v>
      </c>
      <c r="AB2279">
        <v>12</v>
      </c>
      <c r="AC2279">
        <v>2</v>
      </c>
      <c r="AD2279" t="str">
        <f t="shared" si="357"/>
        <v/>
      </c>
      <c r="AE2279" t="str">
        <f t="shared" si="359"/>
        <v/>
      </c>
      <c r="AF2279" t="str">
        <f t="shared" si="361"/>
        <v/>
      </c>
      <c r="AG2279">
        <f t="shared" si="358"/>
        <v>2</v>
      </c>
      <c r="AH2279">
        <f t="shared" si="355"/>
        <v>5.6</v>
      </c>
      <c r="AI2279">
        <v>0.14499999999999999</v>
      </c>
      <c r="AJ2279">
        <f t="shared" si="353"/>
        <v>0.81199999999999994</v>
      </c>
      <c r="AK2279" t="str">
        <f t="shared" si="356"/>
        <v/>
      </c>
      <c r="AL2279" t="str">
        <f t="shared" si="360"/>
        <v/>
      </c>
    </row>
    <row r="2280" spans="1:39" x14ac:dyDescent="0.2">
      <c r="A2280" t="s">
        <v>21510</v>
      </c>
      <c r="B2280" t="s">
        <v>8300</v>
      </c>
      <c r="C2280" t="s">
        <v>21511</v>
      </c>
      <c r="D2280" s="1">
        <v>38518</v>
      </c>
      <c r="E2280" s="1">
        <v>43456</v>
      </c>
      <c r="F2280" t="s">
        <v>19</v>
      </c>
      <c r="I2280">
        <v>100</v>
      </c>
      <c r="J2280">
        <v>0</v>
      </c>
      <c r="K2280">
        <v>0</v>
      </c>
      <c r="L2280">
        <v>1273</v>
      </c>
      <c r="M2280">
        <v>1273</v>
      </c>
      <c r="N2280" t="s">
        <v>20</v>
      </c>
      <c r="O2280" t="s">
        <v>21512</v>
      </c>
      <c r="P2280" t="s">
        <v>28</v>
      </c>
      <c r="Q2280" t="s">
        <v>34233</v>
      </c>
      <c r="R2280" t="s">
        <v>34233</v>
      </c>
      <c r="S2280" t="s">
        <v>32628</v>
      </c>
      <c r="T2280" t="s">
        <v>34357</v>
      </c>
      <c r="U2280" t="s">
        <v>32634</v>
      </c>
      <c r="V2280" t="s">
        <v>32836</v>
      </c>
      <c r="X2280">
        <v>2</v>
      </c>
      <c r="Y2280" t="s">
        <v>32654</v>
      </c>
      <c r="AA2280">
        <v>8.5</v>
      </c>
      <c r="AB2280">
        <v>15</v>
      </c>
      <c r="AC2280">
        <v>1</v>
      </c>
      <c r="AD2280" t="str">
        <f t="shared" si="357"/>
        <v/>
      </c>
      <c r="AE2280" t="str">
        <f t="shared" si="359"/>
        <v/>
      </c>
      <c r="AF2280" t="str">
        <f t="shared" si="361"/>
        <v/>
      </c>
      <c r="AG2280">
        <f t="shared" si="358"/>
        <v>1</v>
      </c>
      <c r="AH2280">
        <f t="shared" si="355"/>
        <v>2.8</v>
      </c>
      <c r="AI2280">
        <v>0.14499999999999999</v>
      </c>
      <c r="AJ2280">
        <f t="shared" si="353"/>
        <v>0.40599999999999997</v>
      </c>
      <c r="AK2280" t="str">
        <f t="shared" si="356"/>
        <v/>
      </c>
      <c r="AL2280" t="str">
        <f>IF(COUNTBLANK(AK2280),"",AK2280*AI2280)</f>
        <v/>
      </c>
    </row>
    <row r="2281" spans="1:39" x14ac:dyDescent="0.2">
      <c r="A2281" t="s">
        <v>20842</v>
      </c>
      <c r="B2281" t="s">
        <v>8300</v>
      </c>
      <c r="C2281" t="s">
        <v>20843</v>
      </c>
      <c r="D2281" s="1">
        <v>38518</v>
      </c>
      <c r="E2281" s="1">
        <v>43456</v>
      </c>
      <c r="F2281" t="s">
        <v>2354</v>
      </c>
      <c r="I2281">
        <v>100</v>
      </c>
      <c r="J2281">
        <v>0</v>
      </c>
      <c r="K2281">
        <v>0</v>
      </c>
      <c r="L2281">
        <v>5484</v>
      </c>
      <c r="M2281">
        <v>5484</v>
      </c>
      <c r="N2281" t="s">
        <v>20</v>
      </c>
      <c r="O2281" t="s">
        <v>20844</v>
      </c>
      <c r="P2281" t="s">
        <v>28</v>
      </c>
      <c r="Q2281" t="s">
        <v>34233</v>
      </c>
      <c r="R2281" t="s">
        <v>34233</v>
      </c>
      <c r="S2281" t="s">
        <v>33942</v>
      </c>
      <c r="T2281" t="s">
        <v>34233</v>
      </c>
      <c r="U2281" t="s">
        <v>32682</v>
      </c>
      <c r="V2281" t="s">
        <v>32836</v>
      </c>
      <c r="W2281">
        <f>L2281*0.15</f>
        <v>822.6</v>
      </c>
      <c r="X2281">
        <v>2</v>
      </c>
      <c r="Y2281">
        <v>1</v>
      </c>
      <c r="Z2281">
        <f>W2281*X2281</f>
        <v>1645.2</v>
      </c>
      <c r="AA2281">
        <v>8.5</v>
      </c>
      <c r="AB2281">
        <v>15</v>
      </c>
      <c r="AD2281">
        <f t="shared" si="357"/>
        <v>1645.2</v>
      </c>
      <c r="AE2281" t="str">
        <f t="shared" si="359"/>
        <v/>
      </c>
      <c r="AF2281" t="str">
        <f t="shared" si="361"/>
        <v/>
      </c>
      <c r="AG2281" t="str">
        <f t="shared" si="358"/>
        <v/>
      </c>
      <c r="AH2281" t="str">
        <f t="shared" si="355"/>
        <v/>
      </c>
      <c r="AI2281">
        <v>0.14499999999999999</v>
      </c>
      <c r="AJ2281" t="str">
        <f t="shared" si="353"/>
        <v/>
      </c>
      <c r="AK2281" t="str">
        <f t="shared" si="356"/>
        <v/>
      </c>
      <c r="AL2281">
        <v>0.8</v>
      </c>
      <c r="AM2281" t="s">
        <v>35082</v>
      </c>
    </row>
    <row r="2282" spans="1:39" x14ac:dyDescent="0.2">
      <c r="A2282" t="s">
        <v>21133</v>
      </c>
      <c r="B2282" t="s">
        <v>8300</v>
      </c>
      <c r="C2282" t="s">
        <v>21134</v>
      </c>
      <c r="D2282" s="1">
        <v>38518</v>
      </c>
      <c r="E2282" s="1">
        <v>43456</v>
      </c>
      <c r="F2282" t="s">
        <v>19</v>
      </c>
      <c r="I2282">
        <v>100</v>
      </c>
      <c r="J2282">
        <v>0</v>
      </c>
      <c r="K2282">
        <v>0</v>
      </c>
      <c r="L2282">
        <v>1588</v>
      </c>
      <c r="M2282">
        <v>1588</v>
      </c>
      <c r="N2282" t="s">
        <v>20</v>
      </c>
      <c r="O2282" t="s">
        <v>21135</v>
      </c>
      <c r="P2282" t="s">
        <v>28</v>
      </c>
      <c r="Q2282" t="s">
        <v>34233</v>
      </c>
      <c r="R2282" t="s">
        <v>34233</v>
      </c>
      <c r="S2282" t="s">
        <v>32628</v>
      </c>
      <c r="T2282" t="s">
        <v>34466</v>
      </c>
      <c r="U2282" t="s">
        <v>32656</v>
      </c>
      <c r="V2282" t="s">
        <v>32836</v>
      </c>
      <c r="X2282">
        <v>2</v>
      </c>
      <c r="Y2282">
        <v>1</v>
      </c>
      <c r="AA2282">
        <v>8.5</v>
      </c>
      <c r="AB2282">
        <v>12</v>
      </c>
      <c r="AC2282">
        <v>2</v>
      </c>
      <c r="AD2282" t="str">
        <f t="shared" si="357"/>
        <v/>
      </c>
      <c r="AE2282" t="str">
        <f t="shared" si="359"/>
        <v/>
      </c>
      <c r="AF2282" t="str">
        <f t="shared" si="361"/>
        <v/>
      </c>
      <c r="AG2282">
        <f t="shared" ref="AG2282:AG2309" si="362">IF((S2282&lt;&gt;"tühi")*(AC2282&lt;&gt;""),AC2282,"")</f>
        <v>2</v>
      </c>
      <c r="AH2282">
        <f t="shared" si="355"/>
        <v>5.6</v>
      </c>
      <c r="AI2282">
        <v>0.14499999999999999</v>
      </c>
      <c r="AJ2282">
        <f t="shared" ref="AJ2282:AJ2345" si="363">IF(COUNTBLANK(AH2282),"",AH2282*AI2282)</f>
        <v>0.81199999999999994</v>
      </c>
      <c r="AK2282" t="str">
        <f t="shared" si="356"/>
        <v/>
      </c>
      <c r="AL2282" t="str">
        <f>IF(COUNTBLANK(AK2282),"",AK2282*AI2282)</f>
        <v/>
      </c>
    </row>
    <row r="2283" spans="1:39" x14ac:dyDescent="0.2">
      <c r="A2283" t="s">
        <v>21136</v>
      </c>
      <c r="B2283" t="s">
        <v>8300</v>
      </c>
      <c r="C2283" t="s">
        <v>21137</v>
      </c>
      <c r="D2283" s="1">
        <v>38518</v>
      </c>
      <c r="E2283" s="1">
        <v>43456</v>
      </c>
      <c r="F2283" t="s">
        <v>19</v>
      </c>
      <c r="I2283">
        <v>100</v>
      </c>
      <c r="J2283">
        <v>0</v>
      </c>
      <c r="K2283">
        <v>0</v>
      </c>
      <c r="L2283">
        <v>1096</v>
      </c>
      <c r="M2283">
        <v>1096</v>
      </c>
      <c r="N2283" t="s">
        <v>20</v>
      </c>
      <c r="O2283" t="s">
        <v>21138</v>
      </c>
      <c r="P2283" t="s">
        <v>28</v>
      </c>
      <c r="Q2283" t="s">
        <v>34233</v>
      </c>
      <c r="R2283" t="s">
        <v>34233</v>
      </c>
      <c r="S2283" t="s">
        <v>33797</v>
      </c>
      <c r="T2283" t="s">
        <v>34357</v>
      </c>
      <c r="U2283" t="s">
        <v>32634</v>
      </c>
      <c r="V2283" t="s">
        <v>32836</v>
      </c>
      <c r="X2283">
        <v>2</v>
      </c>
      <c r="Y2283" t="s">
        <v>32654</v>
      </c>
      <c r="AA2283">
        <v>8.5</v>
      </c>
      <c r="AB2283">
        <v>15</v>
      </c>
      <c r="AC2283">
        <v>1</v>
      </c>
      <c r="AD2283" t="str">
        <f t="shared" si="357"/>
        <v/>
      </c>
      <c r="AE2283" t="str">
        <f t="shared" si="359"/>
        <v/>
      </c>
      <c r="AF2283" t="str">
        <f t="shared" si="361"/>
        <v/>
      </c>
      <c r="AG2283">
        <f t="shared" si="362"/>
        <v>1</v>
      </c>
      <c r="AH2283">
        <f t="shared" si="355"/>
        <v>2.8</v>
      </c>
      <c r="AI2283">
        <v>0.14499999999999999</v>
      </c>
      <c r="AJ2283">
        <f t="shared" si="363"/>
        <v>0.40599999999999997</v>
      </c>
      <c r="AK2283" t="str">
        <f t="shared" si="356"/>
        <v/>
      </c>
      <c r="AL2283" t="str">
        <f t="shared" ref="AL2283:AL2346" si="364">IF(COUNTBLANK(AK2283),"",AK2283*AI2283)</f>
        <v/>
      </c>
    </row>
    <row r="2284" spans="1:39" x14ac:dyDescent="0.2">
      <c r="A2284" t="s">
        <v>21578</v>
      </c>
      <c r="B2284" t="s">
        <v>8300</v>
      </c>
      <c r="C2284" t="s">
        <v>21579</v>
      </c>
      <c r="D2284" s="1">
        <v>38518</v>
      </c>
      <c r="E2284" s="1">
        <v>43456</v>
      </c>
      <c r="F2284" t="s">
        <v>19</v>
      </c>
      <c r="I2284">
        <v>100</v>
      </c>
      <c r="J2284">
        <v>0</v>
      </c>
      <c r="K2284">
        <v>0</v>
      </c>
      <c r="L2284">
        <v>1973</v>
      </c>
      <c r="M2284">
        <v>1973</v>
      </c>
      <c r="N2284" t="s">
        <v>20</v>
      </c>
      <c r="O2284" t="s">
        <v>21</v>
      </c>
      <c r="P2284" t="s">
        <v>28</v>
      </c>
      <c r="Q2284" t="s">
        <v>34233</v>
      </c>
      <c r="R2284" t="s">
        <v>34233</v>
      </c>
      <c r="S2284" t="s">
        <v>32628</v>
      </c>
      <c r="T2284" t="s">
        <v>34356</v>
      </c>
      <c r="U2284" t="s">
        <v>32656</v>
      </c>
      <c r="V2284" t="s">
        <v>32836</v>
      </c>
      <c r="X2284">
        <v>2</v>
      </c>
      <c r="Y2284">
        <v>1</v>
      </c>
      <c r="AA2284">
        <v>8.5</v>
      </c>
      <c r="AB2284">
        <v>12</v>
      </c>
      <c r="AC2284">
        <v>2</v>
      </c>
      <c r="AD2284" t="str">
        <f t="shared" si="357"/>
        <v/>
      </c>
      <c r="AE2284" t="str">
        <f t="shared" si="359"/>
        <v/>
      </c>
      <c r="AF2284" t="str">
        <f t="shared" si="361"/>
        <v/>
      </c>
      <c r="AG2284">
        <f t="shared" si="362"/>
        <v>2</v>
      </c>
      <c r="AH2284">
        <f t="shared" si="355"/>
        <v>5.6</v>
      </c>
      <c r="AI2284">
        <v>0.14499999999999999</v>
      </c>
      <c r="AJ2284">
        <f t="shared" si="363"/>
        <v>0.81199999999999994</v>
      </c>
      <c r="AK2284" t="str">
        <f t="shared" si="356"/>
        <v/>
      </c>
      <c r="AL2284" t="str">
        <f t="shared" si="364"/>
        <v/>
      </c>
    </row>
    <row r="2285" spans="1:39" x14ac:dyDescent="0.2">
      <c r="A2285" t="s">
        <v>21139</v>
      </c>
      <c r="B2285" t="s">
        <v>8300</v>
      </c>
      <c r="C2285" t="s">
        <v>21140</v>
      </c>
      <c r="D2285" s="1">
        <v>38518</v>
      </c>
      <c r="E2285" s="1">
        <v>43456</v>
      </c>
      <c r="F2285" t="s">
        <v>19</v>
      </c>
      <c r="I2285">
        <v>100</v>
      </c>
      <c r="J2285">
        <v>0</v>
      </c>
      <c r="K2285">
        <v>0</v>
      </c>
      <c r="L2285">
        <v>1207</v>
      </c>
      <c r="M2285">
        <v>1207</v>
      </c>
      <c r="N2285" t="s">
        <v>20</v>
      </c>
      <c r="O2285" t="s">
        <v>21141</v>
      </c>
      <c r="P2285" t="s">
        <v>28</v>
      </c>
      <c r="Q2285" t="s">
        <v>34233</v>
      </c>
      <c r="R2285" t="s">
        <v>34233</v>
      </c>
      <c r="S2285" t="s">
        <v>32628</v>
      </c>
      <c r="T2285" t="s">
        <v>34357</v>
      </c>
      <c r="U2285" t="s">
        <v>32634</v>
      </c>
      <c r="V2285" t="s">
        <v>32836</v>
      </c>
      <c r="X2285">
        <v>2</v>
      </c>
      <c r="Y2285" t="s">
        <v>32654</v>
      </c>
      <c r="AA2285">
        <v>8.5</v>
      </c>
      <c r="AB2285">
        <v>15</v>
      </c>
      <c r="AC2285">
        <v>1</v>
      </c>
      <c r="AD2285" t="str">
        <f t="shared" si="357"/>
        <v/>
      </c>
      <c r="AE2285" t="str">
        <f t="shared" si="359"/>
        <v/>
      </c>
      <c r="AF2285" t="str">
        <f t="shared" si="361"/>
        <v/>
      </c>
      <c r="AG2285">
        <f t="shared" si="362"/>
        <v>1</v>
      </c>
      <c r="AH2285">
        <f t="shared" si="355"/>
        <v>2.8</v>
      </c>
      <c r="AI2285">
        <v>0.14499999999999999</v>
      </c>
      <c r="AJ2285">
        <f t="shared" si="363"/>
        <v>0.40599999999999997</v>
      </c>
      <c r="AK2285" t="str">
        <f t="shared" si="356"/>
        <v/>
      </c>
      <c r="AL2285" t="str">
        <f t="shared" si="364"/>
        <v/>
      </c>
    </row>
    <row r="2286" spans="1:39" x14ac:dyDescent="0.2">
      <c r="A2286" t="s">
        <v>21552</v>
      </c>
      <c r="B2286" t="s">
        <v>8300</v>
      </c>
      <c r="C2286" t="s">
        <v>21553</v>
      </c>
      <c r="D2286" s="1">
        <v>38518</v>
      </c>
      <c r="E2286" s="1">
        <v>43456</v>
      </c>
      <c r="F2286" t="s">
        <v>19</v>
      </c>
      <c r="I2286">
        <v>100</v>
      </c>
      <c r="J2286">
        <v>0</v>
      </c>
      <c r="K2286">
        <v>0</v>
      </c>
      <c r="L2286">
        <v>1698</v>
      </c>
      <c r="M2286">
        <v>1698</v>
      </c>
      <c r="N2286" t="s">
        <v>20</v>
      </c>
      <c r="O2286" t="s">
        <v>21554</v>
      </c>
      <c r="P2286" t="s">
        <v>28</v>
      </c>
      <c r="Q2286" t="s">
        <v>34233</v>
      </c>
      <c r="R2286" t="s">
        <v>34233</v>
      </c>
      <c r="S2286" t="s">
        <v>33797</v>
      </c>
      <c r="T2286" t="s">
        <v>34356</v>
      </c>
      <c r="U2286" t="s">
        <v>32859</v>
      </c>
      <c r="V2286" t="s">
        <v>32860</v>
      </c>
      <c r="W2286">
        <v>340</v>
      </c>
      <c r="Y2286" t="s">
        <v>32654</v>
      </c>
      <c r="AC2286">
        <v>1</v>
      </c>
      <c r="AD2286" t="str">
        <f t="shared" si="357"/>
        <v/>
      </c>
      <c r="AE2286" t="str">
        <f t="shared" si="359"/>
        <v/>
      </c>
      <c r="AF2286" t="str">
        <f t="shared" si="361"/>
        <v/>
      </c>
      <c r="AG2286">
        <f t="shared" si="362"/>
        <v>1</v>
      </c>
      <c r="AH2286">
        <f t="shared" si="355"/>
        <v>2.8</v>
      </c>
      <c r="AI2286">
        <v>0.14499999999999999</v>
      </c>
      <c r="AJ2286">
        <f t="shared" si="363"/>
        <v>0.40599999999999997</v>
      </c>
      <c r="AK2286" t="str">
        <f t="shared" si="356"/>
        <v/>
      </c>
      <c r="AL2286" t="str">
        <f t="shared" si="364"/>
        <v/>
      </c>
      <c r="AM2286" t="s">
        <v>33934</v>
      </c>
    </row>
    <row r="2287" spans="1:39" x14ac:dyDescent="0.2">
      <c r="A2287" t="s">
        <v>21142</v>
      </c>
      <c r="B2287" t="s">
        <v>8300</v>
      </c>
      <c r="C2287" t="s">
        <v>21143</v>
      </c>
      <c r="D2287" s="1">
        <v>38518</v>
      </c>
      <c r="E2287" s="1">
        <v>43456</v>
      </c>
      <c r="F2287" t="s">
        <v>19</v>
      </c>
      <c r="I2287">
        <v>100</v>
      </c>
      <c r="J2287">
        <v>0</v>
      </c>
      <c r="K2287">
        <v>0</v>
      </c>
      <c r="L2287">
        <v>1404</v>
      </c>
      <c r="M2287">
        <v>1404</v>
      </c>
      <c r="N2287" t="s">
        <v>20</v>
      </c>
      <c r="O2287" t="s">
        <v>21144</v>
      </c>
      <c r="P2287" t="s">
        <v>28</v>
      </c>
      <c r="Q2287" t="s">
        <v>34233</v>
      </c>
      <c r="R2287" t="s">
        <v>34233</v>
      </c>
      <c r="S2287" t="s">
        <v>32628</v>
      </c>
      <c r="T2287" t="s">
        <v>34357</v>
      </c>
      <c r="U2287" t="s">
        <v>32634</v>
      </c>
      <c r="V2287" t="s">
        <v>32836</v>
      </c>
      <c r="X2287">
        <v>2</v>
      </c>
      <c r="Y2287" t="s">
        <v>32654</v>
      </c>
      <c r="AA2287">
        <v>8.5</v>
      </c>
      <c r="AB2287">
        <v>15</v>
      </c>
      <c r="AC2287">
        <v>1</v>
      </c>
      <c r="AD2287" t="str">
        <f t="shared" si="357"/>
        <v/>
      </c>
      <c r="AE2287" t="str">
        <f t="shared" si="359"/>
        <v/>
      </c>
      <c r="AF2287" t="str">
        <f t="shared" si="361"/>
        <v/>
      </c>
      <c r="AG2287">
        <f t="shared" si="362"/>
        <v>1</v>
      </c>
      <c r="AH2287">
        <f t="shared" si="355"/>
        <v>2.8</v>
      </c>
      <c r="AI2287">
        <v>0.14499999999999999</v>
      </c>
      <c r="AJ2287">
        <f t="shared" si="363"/>
        <v>0.40599999999999997</v>
      </c>
      <c r="AK2287" t="str">
        <f t="shared" si="356"/>
        <v/>
      </c>
      <c r="AL2287" t="str">
        <f t="shared" si="364"/>
        <v/>
      </c>
    </row>
    <row r="2288" spans="1:39" s="18" customFormat="1" x14ac:dyDescent="0.2">
      <c r="A2288" s="18" t="s">
        <v>21145</v>
      </c>
      <c r="B2288" s="18" t="s">
        <v>8300</v>
      </c>
      <c r="C2288" s="18" t="s">
        <v>21146</v>
      </c>
      <c r="D2288" s="19">
        <v>38518</v>
      </c>
      <c r="E2288" s="19">
        <v>43456</v>
      </c>
      <c r="F2288" s="18" t="s">
        <v>19</v>
      </c>
      <c r="I2288" s="18">
        <v>100</v>
      </c>
      <c r="J2288" s="18">
        <v>0</v>
      </c>
      <c r="K2288" s="18">
        <v>0</v>
      </c>
      <c r="L2288" s="18">
        <v>1618</v>
      </c>
      <c r="M2288" s="18">
        <v>1618</v>
      </c>
      <c r="N2288" s="18" t="s">
        <v>20</v>
      </c>
      <c r="O2288" s="18" t="s">
        <v>21147</v>
      </c>
      <c r="P2288" s="18" t="s">
        <v>28</v>
      </c>
      <c r="Q2288" s="18" t="s">
        <v>32656</v>
      </c>
      <c r="R2288" s="18" t="s">
        <v>33762</v>
      </c>
      <c r="S2288" s="18" t="s">
        <v>33942</v>
      </c>
      <c r="T2288" s="18" t="s">
        <v>34357</v>
      </c>
      <c r="U2288" s="18" t="s">
        <v>32656</v>
      </c>
      <c r="V2288" s="18" t="s">
        <v>32836</v>
      </c>
      <c r="X2288" s="18">
        <v>2</v>
      </c>
      <c r="Y2288" s="18">
        <v>1</v>
      </c>
      <c r="AA2288" s="18">
        <v>8.5</v>
      </c>
      <c r="AB2288" s="18">
        <v>12</v>
      </c>
      <c r="AC2288" s="18">
        <v>2</v>
      </c>
      <c r="AD2288" s="18" t="str">
        <f t="shared" si="357"/>
        <v/>
      </c>
      <c r="AE2288" s="18">
        <f t="shared" si="359"/>
        <v>2</v>
      </c>
      <c r="AF2288" s="18" t="str">
        <f t="shared" si="361"/>
        <v/>
      </c>
      <c r="AG2288" s="18" t="str">
        <f t="shared" si="362"/>
        <v/>
      </c>
      <c r="AH2288" s="18" t="str">
        <f t="shared" si="355"/>
        <v/>
      </c>
      <c r="AI2288" s="18">
        <v>0.14499999999999999</v>
      </c>
      <c r="AJ2288" s="18" t="str">
        <f t="shared" si="363"/>
        <v/>
      </c>
      <c r="AK2288" s="18">
        <f t="shared" si="356"/>
        <v>5.6</v>
      </c>
      <c r="AL2288" s="18">
        <f t="shared" si="364"/>
        <v>0.81199999999999994</v>
      </c>
      <c r="AM2288" s="18" t="s">
        <v>34814</v>
      </c>
    </row>
    <row r="2289" spans="1:39" x14ac:dyDescent="0.2">
      <c r="A2289" t="s">
        <v>21540</v>
      </c>
      <c r="B2289" t="s">
        <v>8300</v>
      </c>
      <c r="C2289" t="s">
        <v>21541</v>
      </c>
      <c r="D2289" s="1">
        <v>38518</v>
      </c>
      <c r="E2289" s="1">
        <v>43456</v>
      </c>
      <c r="F2289" t="s">
        <v>19</v>
      </c>
      <c r="I2289">
        <v>100</v>
      </c>
      <c r="J2289">
        <v>0</v>
      </c>
      <c r="K2289">
        <v>0</v>
      </c>
      <c r="L2289">
        <v>1519</v>
      </c>
      <c r="M2289">
        <v>1519</v>
      </c>
      <c r="N2289" t="s">
        <v>20</v>
      </c>
      <c r="O2289" t="s">
        <v>21542</v>
      </c>
      <c r="P2289" t="s">
        <v>28</v>
      </c>
      <c r="Q2289" t="s">
        <v>34233</v>
      </c>
      <c r="R2289" t="s">
        <v>34233</v>
      </c>
      <c r="S2289" t="s">
        <v>33797</v>
      </c>
      <c r="T2289" t="s">
        <v>34357</v>
      </c>
      <c r="U2289" t="s">
        <v>32634</v>
      </c>
      <c r="V2289" t="s">
        <v>32836</v>
      </c>
      <c r="X2289">
        <v>2</v>
      </c>
      <c r="Y2289" t="s">
        <v>32654</v>
      </c>
      <c r="AA2289">
        <v>8.5</v>
      </c>
      <c r="AB2289">
        <v>15</v>
      </c>
      <c r="AC2289">
        <v>1</v>
      </c>
      <c r="AD2289" t="str">
        <f t="shared" si="357"/>
        <v/>
      </c>
      <c r="AE2289" t="str">
        <f t="shared" si="359"/>
        <v/>
      </c>
      <c r="AF2289" t="str">
        <f t="shared" si="361"/>
        <v/>
      </c>
      <c r="AG2289">
        <f t="shared" si="362"/>
        <v>1</v>
      </c>
      <c r="AH2289">
        <f t="shared" si="355"/>
        <v>2.8</v>
      </c>
      <c r="AI2289">
        <v>0.14499999999999999</v>
      </c>
      <c r="AJ2289">
        <f t="shared" si="363"/>
        <v>0.40599999999999997</v>
      </c>
      <c r="AK2289" t="str">
        <f t="shared" si="356"/>
        <v/>
      </c>
      <c r="AL2289" t="str">
        <f t="shared" si="364"/>
        <v/>
      </c>
    </row>
    <row r="2290" spans="1:39" x14ac:dyDescent="0.2">
      <c r="A2290" t="s">
        <v>21148</v>
      </c>
      <c r="B2290" t="s">
        <v>8300</v>
      </c>
      <c r="C2290" t="s">
        <v>21149</v>
      </c>
      <c r="D2290" s="1">
        <v>38518</v>
      </c>
      <c r="E2290" s="1">
        <v>43456</v>
      </c>
      <c r="F2290" t="s">
        <v>19</v>
      </c>
      <c r="I2290">
        <v>100</v>
      </c>
      <c r="J2290">
        <v>0</v>
      </c>
      <c r="K2290">
        <v>0</v>
      </c>
      <c r="L2290">
        <v>1896</v>
      </c>
      <c r="M2290">
        <v>1896</v>
      </c>
      <c r="N2290" t="s">
        <v>20</v>
      </c>
      <c r="O2290" t="s">
        <v>21150</v>
      </c>
      <c r="P2290" t="s">
        <v>28</v>
      </c>
      <c r="Q2290" t="s">
        <v>34233</v>
      </c>
      <c r="R2290" t="s">
        <v>34233</v>
      </c>
      <c r="S2290" t="s">
        <v>32628</v>
      </c>
      <c r="T2290" t="s">
        <v>34356</v>
      </c>
      <c r="U2290" t="s">
        <v>32656</v>
      </c>
      <c r="V2290" t="s">
        <v>32836</v>
      </c>
      <c r="X2290">
        <v>2</v>
      </c>
      <c r="Y2290">
        <v>1</v>
      </c>
      <c r="AA2290">
        <v>8.5</v>
      </c>
      <c r="AB2290">
        <v>12</v>
      </c>
      <c r="AC2290">
        <v>2</v>
      </c>
      <c r="AD2290" t="str">
        <f t="shared" si="357"/>
        <v/>
      </c>
      <c r="AE2290" t="str">
        <f t="shared" si="359"/>
        <v/>
      </c>
      <c r="AF2290" t="str">
        <f t="shared" si="361"/>
        <v/>
      </c>
      <c r="AG2290">
        <f t="shared" si="362"/>
        <v>2</v>
      </c>
      <c r="AH2290">
        <f t="shared" si="355"/>
        <v>5.6</v>
      </c>
      <c r="AI2290">
        <v>0.14499999999999999</v>
      </c>
      <c r="AJ2290">
        <f t="shared" si="363"/>
        <v>0.81199999999999994</v>
      </c>
      <c r="AK2290" t="str">
        <f t="shared" si="356"/>
        <v/>
      </c>
      <c r="AL2290" t="str">
        <f t="shared" si="364"/>
        <v/>
      </c>
    </row>
    <row r="2291" spans="1:39" x14ac:dyDescent="0.2">
      <c r="A2291" t="s">
        <v>21151</v>
      </c>
      <c r="B2291" t="s">
        <v>8300</v>
      </c>
      <c r="C2291" t="s">
        <v>21152</v>
      </c>
      <c r="D2291" s="1">
        <v>38518</v>
      </c>
      <c r="E2291" s="1">
        <v>43456</v>
      </c>
      <c r="F2291" t="s">
        <v>474</v>
      </c>
      <c r="I2291">
        <v>100</v>
      </c>
      <c r="J2291">
        <v>0</v>
      </c>
      <c r="K2291">
        <v>0</v>
      </c>
      <c r="L2291">
        <v>14</v>
      </c>
      <c r="M2291">
        <v>14</v>
      </c>
      <c r="N2291" t="s">
        <v>20</v>
      </c>
      <c r="O2291" t="s">
        <v>21153</v>
      </c>
      <c r="P2291" t="s">
        <v>28</v>
      </c>
      <c r="Q2291" t="s">
        <v>34233</v>
      </c>
      <c r="R2291" t="s">
        <v>34233</v>
      </c>
      <c r="S2291" t="s">
        <v>32627</v>
      </c>
      <c r="T2291" t="s">
        <v>34233</v>
      </c>
      <c r="U2291" t="s">
        <v>32861</v>
      </c>
      <c r="V2291" t="s">
        <v>32836</v>
      </c>
      <c r="Y2291">
        <v>1</v>
      </c>
      <c r="AD2291" t="str">
        <f t="shared" si="357"/>
        <v/>
      </c>
      <c r="AE2291" t="str">
        <f t="shared" si="359"/>
        <v/>
      </c>
      <c r="AF2291" t="str">
        <f t="shared" si="361"/>
        <v/>
      </c>
      <c r="AG2291" t="str">
        <f t="shared" si="362"/>
        <v/>
      </c>
      <c r="AH2291" t="str">
        <f t="shared" si="355"/>
        <v/>
      </c>
      <c r="AI2291">
        <v>0.14499999999999999</v>
      </c>
      <c r="AJ2291" t="str">
        <f t="shared" si="363"/>
        <v/>
      </c>
      <c r="AK2291" t="str">
        <f t="shared" si="356"/>
        <v/>
      </c>
      <c r="AL2291" t="str">
        <f t="shared" si="364"/>
        <v/>
      </c>
    </row>
    <row r="2292" spans="1:39" x14ac:dyDescent="0.2">
      <c r="A2292" t="s">
        <v>21154</v>
      </c>
      <c r="B2292" t="s">
        <v>8300</v>
      </c>
      <c r="C2292" t="s">
        <v>21155</v>
      </c>
      <c r="D2292" s="1">
        <v>38518</v>
      </c>
      <c r="E2292" s="1">
        <v>43456</v>
      </c>
      <c r="F2292" t="s">
        <v>19</v>
      </c>
      <c r="I2292">
        <v>100</v>
      </c>
      <c r="J2292">
        <v>0</v>
      </c>
      <c r="K2292">
        <v>0</v>
      </c>
      <c r="L2292">
        <v>1420</v>
      </c>
      <c r="M2292">
        <v>1420</v>
      </c>
      <c r="N2292" t="s">
        <v>20</v>
      </c>
      <c r="O2292" t="s">
        <v>21156</v>
      </c>
      <c r="P2292" t="s">
        <v>28</v>
      </c>
      <c r="Q2292" t="s">
        <v>34233</v>
      </c>
      <c r="R2292" t="s">
        <v>34233</v>
      </c>
      <c r="S2292" t="s">
        <v>32628</v>
      </c>
      <c r="T2292" t="s">
        <v>34357</v>
      </c>
      <c r="U2292" t="s">
        <v>32634</v>
      </c>
      <c r="V2292" t="s">
        <v>32836</v>
      </c>
      <c r="X2292">
        <v>2</v>
      </c>
      <c r="Y2292" t="s">
        <v>32654</v>
      </c>
      <c r="AA2292">
        <v>8.5</v>
      </c>
      <c r="AB2292">
        <v>15</v>
      </c>
      <c r="AC2292">
        <v>1</v>
      </c>
      <c r="AD2292" t="str">
        <f t="shared" si="357"/>
        <v/>
      </c>
      <c r="AE2292" t="str">
        <f t="shared" si="359"/>
        <v/>
      </c>
      <c r="AF2292" t="str">
        <f t="shared" si="361"/>
        <v/>
      </c>
      <c r="AG2292">
        <f t="shared" si="362"/>
        <v>1</v>
      </c>
      <c r="AH2292">
        <f t="shared" si="355"/>
        <v>2.8</v>
      </c>
      <c r="AI2292">
        <v>0.14499999999999999</v>
      </c>
      <c r="AJ2292">
        <f t="shared" si="363"/>
        <v>0.40599999999999997</v>
      </c>
      <c r="AK2292" t="str">
        <f t="shared" si="356"/>
        <v/>
      </c>
      <c r="AL2292" t="str">
        <f t="shared" si="364"/>
        <v/>
      </c>
    </row>
    <row r="2293" spans="1:39" x14ac:dyDescent="0.2">
      <c r="A2293" t="s">
        <v>20845</v>
      </c>
      <c r="B2293" t="s">
        <v>8300</v>
      </c>
      <c r="C2293" t="s">
        <v>20846</v>
      </c>
      <c r="D2293" s="1">
        <v>38518</v>
      </c>
      <c r="E2293" s="1">
        <v>43456</v>
      </c>
      <c r="F2293" t="s">
        <v>474</v>
      </c>
      <c r="I2293">
        <v>100</v>
      </c>
      <c r="J2293">
        <v>0</v>
      </c>
      <c r="K2293">
        <v>0</v>
      </c>
      <c r="L2293">
        <v>45</v>
      </c>
      <c r="M2293">
        <v>45</v>
      </c>
      <c r="N2293" t="s">
        <v>20</v>
      </c>
      <c r="O2293" t="s">
        <v>20847</v>
      </c>
      <c r="P2293" t="s">
        <v>28</v>
      </c>
      <c r="Q2293" t="s">
        <v>34233</v>
      </c>
      <c r="R2293" t="s">
        <v>34233</v>
      </c>
      <c r="S2293" t="s">
        <v>33942</v>
      </c>
      <c r="T2293" t="s">
        <v>34233</v>
      </c>
      <c r="U2293" t="s">
        <v>32641</v>
      </c>
      <c r="V2293" t="s">
        <v>32836</v>
      </c>
      <c r="Y2293">
        <v>1</v>
      </c>
      <c r="AD2293" t="str">
        <f t="shared" si="357"/>
        <v/>
      </c>
      <c r="AE2293" t="str">
        <f t="shared" si="359"/>
        <v/>
      </c>
      <c r="AF2293" t="str">
        <f t="shared" si="361"/>
        <v/>
      </c>
      <c r="AG2293" t="str">
        <f t="shared" si="362"/>
        <v/>
      </c>
      <c r="AH2293" t="str">
        <f t="shared" si="355"/>
        <v/>
      </c>
      <c r="AI2293">
        <v>0.14499999999999999</v>
      </c>
      <c r="AJ2293" t="str">
        <f t="shared" si="363"/>
        <v/>
      </c>
      <c r="AK2293" t="str">
        <f t="shared" si="356"/>
        <v/>
      </c>
      <c r="AL2293" t="str">
        <f t="shared" si="364"/>
        <v/>
      </c>
    </row>
    <row r="2294" spans="1:39" x14ac:dyDescent="0.2">
      <c r="A2294" t="s">
        <v>20848</v>
      </c>
      <c r="B2294" t="s">
        <v>8300</v>
      </c>
      <c r="C2294" t="s">
        <v>20849</v>
      </c>
      <c r="D2294" s="1">
        <v>38518</v>
      </c>
      <c r="E2294" s="1">
        <v>43456</v>
      </c>
      <c r="F2294" t="s">
        <v>19</v>
      </c>
      <c r="I2294">
        <v>100</v>
      </c>
      <c r="J2294">
        <v>0</v>
      </c>
      <c r="K2294">
        <v>0</v>
      </c>
      <c r="L2294">
        <v>1293</v>
      </c>
      <c r="M2294">
        <v>1293</v>
      </c>
      <c r="N2294" t="s">
        <v>20</v>
      </c>
      <c r="O2294" t="s">
        <v>20850</v>
      </c>
      <c r="P2294" t="s">
        <v>28</v>
      </c>
      <c r="Q2294" t="s">
        <v>34233</v>
      </c>
      <c r="R2294" t="s">
        <v>34233</v>
      </c>
      <c r="S2294" t="s">
        <v>32628</v>
      </c>
      <c r="T2294" t="s">
        <v>32634</v>
      </c>
      <c r="U2294" t="s">
        <v>32634</v>
      </c>
      <c r="V2294" t="s">
        <v>32836</v>
      </c>
      <c r="X2294">
        <v>2</v>
      </c>
      <c r="Y2294" t="s">
        <v>32654</v>
      </c>
      <c r="AA2294">
        <v>8.5</v>
      </c>
      <c r="AB2294">
        <v>15</v>
      </c>
      <c r="AC2294">
        <v>1</v>
      </c>
      <c r="AD2294" t="str">
        <f t="shared" si="357"/>
        <v/>
      </c>
      <c r="AE2294" t="str">
        <f t="shared" si="359"/>
        <v/>
      </c>
      <c r="AF2294" t="str">
        <f t="shared" si="361"/>
        <v/>
      </c>
      <c r="AG2294">
        <f t="shared" si="362"/>
        <v>1</v>
      </c>
      <c r="AH2294">
        <f t="shared" ref="AH2294:AH2357" si="365">IF(AG2294="","",AG2294*2.8)</f>
        <v>2.8</v>
      </c>
      <c r="AI2294">
        <v>0.14499999999999999</v>
      </c>
      <c r="AJ2294">
        <f t="shared" si="363"/>
        <v>0.40599999999999997</v>
      </c>
      <c r="AK2294" t="str">
        <f t="shared" ref="AK2294:AK2357" si="366">IF(AE2294="","",AE2294*2.8)</f>
        <v/>
      </c>
      <c r="AL2294" t="str">
        <f t="shared" si="364"/>
        <v/>
      </c>
    </row>
    <row r="2295" spans="1:39" x14ac:dyDescent="0.2">
      <c r="A2295" t="s">
        <v>21163</v>
      </c>
      <c r="B2295" t="s">
        <v>8300</v>
      </c>
      <c r="C2295" t="s">
        <v>21164</v>
      </c>
      <c r="D2295" s="1">
        <v>38518</v>
      </c>
      <c r="E2295" s="1">
        <v>43951</v>
      </c>
      <c r="F2295" t="s">
        <v>19</v>
      </c>
      <c r="I2295">
        <v>100</v>
      </c>
      <c r="J2295">
        <v>0</v>
      </c>
      <c r="K2295">
        <v>0</v>
      </c>
      <c r="L2295">
        <v>1701</v>
      </c>
      <c r="M2295">
        <v>1701</v>
      </c>
      <c r="N2295" t="s">
        <v>20</v>
      </c>
      <c r="O2295" t="s">
        <v>21165</v>
      </c>
      <c r="P2295" t="s">
        <v>28</v>
      </c>
      <c r="Q2295" t="s">
        <v>34233</v>
      </c>
      <c r="R2295" t="s">
        <v>34233</v>
      </c>
      <c r="S2295" t="s">
        <v>32628</v>
      </c>
      <c r="T2295" t="s">
        <v>34357</v>
      </c>
      <c r="U2295" t="s">
        <v>32634</v>
      </c>
      <c r="V2295" t="s">
        <v>32836</v>
      </c>
      <c r="X2295">
        <v>2</v>
      </c>
      <c r="Y2295" t="s">
        <v>32654</v>
      </c>
      <c r="AA2295">
        <v>8.5</v>
      </c>
      <c r="AB2295">
        <v>15</v>
      </c>
      <c r="AC2295">
        <v>1</v>
      </c>
      <c r="AD2295" t="str">
        <f t="shared" si="357"/>
        <v/>
      </c>
      <c r="AE2295" t="str">
        <f t="shared" si="359"/>
        <v/>
      </c>
      <c r="AF2295" t="str">
        <f t="shared" si="361"/>
        <v/>
      </c>
      <c r="AG2295">
        <f t="shared" si="362"/>
        <v>1</v>
      </c>
      <c r="AH2295">
        <f t="shared" si="365"/>
        <v>2.8</v>
      </c>
      <c r="AI2295">
        <v>0.14499999999999999</v>
      </c>
      <c r="AJ2295">
        <f t="shared" si="363"/>
        <v>0.40599999999999997</v>
      </c>
      <c r="AK2295" t="str">
        <f t="shared" si="366"/>
        <v/>
      </c>
      <c r="AL2295" t="str">
        <f t="shared" si="364"/>
        <v/>
      </c>
    </row>
    <row r="2296" spans="1:39" x14ac:dyDescent="0.2">
      <c r="A2296" t="s">
        <v>21166</v>
      </c>
      <c r="B2296" t="s">
        <v>8300</v>
      </c>
      <c r="C2296" t="s">
        <v>21167</v>
      </c>
      <c r="D2296" s="1">
        <v>38518</v>
      </c>
      <c r="E2296" s="1">
        <v>43456</v>
      </c>
      <c r="F2296" t="s">
        <v>19</v>
      </c>
      <c r="I2296">
        <v>100</v>
      </c>
      <c r="J2296">
        <v>0</v>
      </c>
      <c r="K2296">
        <v>0</v>
      </c>
      <c r="L2296">
        <v>1175</v>
      </c>
      <c r="M2296">
        <v>1175</v>
      </c>
      <c r="N2296" t="s">
        <v>20</v>
      </c>
      <c r="O2296" t="s">
        <v>21168</v>
      </c>
      <c r="P2296" t="s">
        <v>28</v>
      </c>
      <c r="Q2296" t="s">
        <v>34233</v>
      </c>
      <c r="R2296" t="s">
        <v>34233</v>
      </c>
      <c r="S2296" t="s">
        <v>32628</v>
      </c>
      <c r="T2296" t="s">
        <v>34357</v>
      </c>
      <c r="U2296" t="s">
        <v>32634</v>
      </c>
      <c r="V2296" t="s">
        <v>32836</v>
      </c>
      <c r="X2296">
        <v>2</v>
      </c>
      <c r="Y2296" t="s">
        <v>32654</v>
      </c>
      <c r="AA2296">
        <v>8.5</v>
      </c>
      <c r="AB2296">
        <v>15</v>
      </c>
      <c r="AC2296">
        <v>1</v>
      </c>
      <c r="AD2296" t="str">
        <f t="shared" si="357"/>
        <v/>
      </c>
      <c r="AE2296" t="str">
        <f t="shared" si="359"/>
        <v/>
      </c>
      <c r="AF2296" t="str">
        <f t="shared" si="361"/>
        <v/>
      </c>
      <c r="AG2296">
        <f t="shared" si="362"/>
        <v>1</v>
      </c>
      <c r="AH2296">
        <f t="shared" si="365"/>
        <v>2.8</v>
      </c>
      <c r="AI2296">
        <v>0.14499999999999999</v>
      </c>
      <c r="AJ2296">
        <f t="shared" si="363"/>
        <v>0.40599999999999997</v>
      </c>
      <c r="AK2296" t="str">
        <f t="shared" si="366"/>
        <v/>
      </c>
      <c r="AL2296" t="str">
        <f t="shared" si="364"/>
        <v/>
      </c>
    </row>
    <row r="2297" spans="1:39" x14ac:dyDescent="0.2">
      <c r="A2297" t="s">
        <v>21555</v>
      </c>
      <c r="B2297" t="s">
        <v>8300</v>
      </c>
      <c r="C2297" t="s">
        <v>21556</v>
      </c>
      <c r="D2297" s="1">
        <v>38518</v>
      </c>
      <c r="E2297" s="1">
        <v>43456</v>
      </c>
      <c r="F2297" t="s">
        <v>19</v>
      </c>
      <c r="I2297">
        <v>100</v>
      </c>
      <c r="J2297">
        <v>0</v>
      </c>
      <c r="K2297">
        <v>0</v>
      </c>
      <c r="L2297">
        <v>1729</v>
      </c>
      <c r="M2297">
        <v>1729</v>
      </c>
      <c r="N2297" t="s">
        <v>20</v>
      </c>
      <c r="O2297" t="s">
        <v>21557</v>
      </c>
      <c r="P2297" t="s">
        <v>28</v>
      </c>
      <c r="Q2297" t="s">
        <v>34233</v>
      </c>
      <c r="R2297" t="s">
        <v>34233</v>
      </c>
      <c r="S2297" t="s">
        <v>32628</v>
      </c>
      <c r="T2297" t="s">
        <v>34356</v>
      </c>
      <c r="U2297" t="s">
        <v>32656</v>
      </c>
      <c r="V2297" t="s">
        <v>32836</v>
      </c>
      <c r="X2297">
        <v>2</v>
      </c>
      <c r="Y2297">
        <v>1</v>
      </c>
      <c r="AA2297">
        <v>8.5</v>
      </c>
      <c r="AB2297">
        <v>15</v>
      </c>
      <c r="AC2297">
        <v>2</v>
      </c>
      <c r="AD2297" t="str">
        <f t="shared" si="357"/>
        <v/>
      </c>
      <c r="AE2297" t="str">
        <f t="shared" si="359"/>
        <v/>
      </c>
      <c r="AF2297" t="str">
        <f t="shared" si="361"/>
        <v/>
      </c>
      <c r="AG2297">
        <f t="shared" si="362"/>
        <v>2</v>
      </c>
      <c r="AH2297">
        <f t="shared" si="365"/>
        <v>5.6</v>
      </c>
      <c r="AI2297">
        <v>0.14499999999999999</v>
      </c>
      <c r="AJ2297">
        <f t="shared" si="363"/>
        <v>0.81199999999999994</v>
      </c>
      <c r="AK2297" t="str">
        <f t="shared" si="366"/>
        <v/>
      </c>
      <c r="AL2297" t="str">
        <f t="shared" si="364"/>
        <v/>
      </c>
    </row>
    <row r="2298" spans="1:39" x14ac:dyDescent="0.2">
      <c r="A2298" t="s">
        <v>21174</v>
      </c>
      <c r="B2298" t="s">
        <v>8300</v>
      </c>
      <c r="C2298" t="s">
        <v>21175</v>
      </c>
      <c r="D2298" s="1">
        <v>38518</v>
      </c>
      <c r="E2298" s="1">
        <v>43456</v>
      </c>
      <c r="F2298" t="s">
        <v>19</v>
      </c>
      <c r="I2298">
        <v>100</v>
      </c>
      <c r="J2298">
        <v>0</v>
      </c>
      <c r="K2298">
        <v>0</v>
      </c>
      <c r="L2298">
        <v>1609</v>
      </c>
      <c r="M2298">
        <v>1609</v>
      </c>
      <c r="N2298" t="s">
        <v>20</v>
      </c>
      <c r="O2298" t="s">
        <v>21176</v>
      </c>
      <c r="P2298" t="s">
        <v>28</v>
      </c>
      <c r="Q2298" t="s">
        <v>34233</v>
      </c>
      <c r="R2298" t="s">
        <v>34233</v>
      </c>
      <c r="S2298" t="s">
        <v>32628</v>
      </c>
      <c r="T2298" t="s">
        <v>34357</v>
      </c>
      <c r="U2298" t="s">
        <v>32634</v>
      </c>
      <c r="V2298" t="s">
        <v>32836</v>
      </c>
      <c r="X2298">
        <v>2</v>
      </c>
      <c r="Y2298" t="s">
        <v>32654</v>
      </c>
      <c r="AA2298">
        <v>8.5</v>
      </c>
      <c r="AB2298">
        <v>15</v>
      </c>
      <c r="AC2298">
        <v>1</v>
      </c>
      <c r="AD2298" t="str">
        <f t="shared" si="357"/>
        <v/>
      </c>
      <c r="AE2298" t="str">
        <f t="shared" si="359"/>
        <v/>
      </c>
      <c r="AF2298" t="str">
        <f t="shared" si="361"/>
        <v/>
      </c>
      <c r="AG2298">
        <f t="shared" si="362"/>
        <v>1</v>
      </c>
      <c r="AH2298">
        <f t="shared" si="365"/>
        <v>2.8</v>
      </c>
      <c r="AI2298">
        <v>0.14499999999999999</v>
      </c>
      <c r="AJ2298">
        <f t="shared" si="363"/>
        <v>0.40599999999999997</v>
      </c>
      <c r="AK2298" t="str">
        <f t="shared" si="366"/>
        <v/>
      </c>
      <c r="AL2298" t="str">
        <f t="shared" si="364"/>
        <v/>
      </c>
    </row>
    <row r="2299" spans="1:39" x14ac:dyDescent="0.2">
      <c r="A2299" t="s">
        <v>21177</v>
      </c>
      <c r="B2299" t="s">
        <v>8300</v>
      </c>
      <c r="C2299" t="s">
        <v>21178</v>
      </c>
      <c r="D2299" s="1">
        <v>38518</v>
      </c>
      <c r="E2299" s="1">
        <v>43456</v>
      </c>
      <c r="F2299" t="s">
        <v>19</v>
      </c>
      <c r="I2299">
        <v>100</v>
      </c>
      <c r="J2299">
        <v>0</v>
      </c>
      <c r="K2299">
        <v>0</v>
      </c>
      <c r="L2299">
        <v>1790</v>
      </c>
      <c r="M2299">
        <v>1790</v>
      </c>
      <c r="N2299" t="s">
        <v>20</v>
      </c>
      <c r="O2299" t="s">
        <v>21179</v>
      </c>
      <c r="P2299" t="s">
        <v>28</v>
      </c>
      <c r="Q2299" t="s">
        <v>34233</v>
      </c>
      <c r="R2299" t="s">
        <v>34233</v>
      </c>
      <c r="S2299" t="s">
        <v>32628</v>
      </c>
      <c r="T2299" t="s">
        <v>34356</v>
      </c>
      <c r="U2299" t="s">
        <v>32656</v>
      </c>
      <c r="V2299" t="s">
        <v>32836</v>
      </c>
      <c r="X2299">
        <v>2</v>
      </c>
      <c r="Y2299">
        <v>1</v>
      </c>
      <c r="AA2299">
        <v>8.5</v>
      </c>
      <c r="AB2299">
        <v>15</v>
      </c>
      <c r="AC2299">
        <v>2</v>
      </c>
      <c r="AD2299" t="str">
        <f t="shared" ref="AD2299:AD2362" si="367">IF((S2299="tühi")*(F2299&lt;&gt;"Elamumaa")*(G2299&lt;&gt;"Elamumaa")*(H2299&lt;&gt;"Elamumaa"),IF(Z2299=0,"",Z2299),"")</f>
        <v/>
      </c>
      <c r="AE2299" t="str">
        <f t="shared" si="359"/>
        <v/>
      </c>
      <c r="AF2299" t="str">
        <f t="shared" si="361"/>
        <v/>
      </c>
      <c r="AG2299">
        <f t="shared" si="362"/>
        <v>2</v>
      </c>
      <c r="AH2299">
        <f t="shared" si="365"/>
        <v>5.6</v>
      </c>
      <c r="AI2299">
        <v>0.14499999999999999</v>
      </c>
      <c r="AJ2299">
        <f t="shared" si="363"/>
        <v>0.81199999999999994</v>
      </c>
      <c r="AK2299" t="str">
        <f t="shared" si="366"/>
        <v/>
      </c>
      <c r="AL2299" t="str">
        <f t="shared" si="364"/>
        <v/>
      </c>
    </row>
    <row r="2300" spans="1:39" x14ac:dyDescent="0.2">
      <c r="A2300" t="s">
        <v>21192</v>
      </c>
      <c r="B2300" t="s">
        <v>8300</v>
      </c>
      <c r="C2300" t="s">
        <v>21193</v>
      </c>
      <c r="D2300" s="1">
        <v>38518</v>
      </c>
      <c r="E2300" s="1">
        <v>43456</v>
      </c>
      <c r="F2300" t="s">
        <v>19</v>
      </c>
      <c r="I2300">
        <v>100</v>
      </c>
      <c r="J2300">
        <v>0</v>
      </c>
      <c r="K2300">
        <v>0</v>
      </c>
      <c r="L2300">
        <v>1589</v>
      </c>
      <c r="M2300">
        <v>1589</v>
      </c>
      <c r="N2300" t="s">
        <v>20</v>
      </c>
      <c r="O2300" t="s">
        <v>21194</v>
      </c>
      <c r="P2300" t="s">
        <v>28</v>
      </c>
      <c r="Q2300" t="s">
        <v>34233</v>
      </c>
      <c r="R2300" t="s">
        <v>34233</v>
      </c>
      <c r="S2300" t="s">
        <v>32628</v>
      </c>
      <c r="T2300" t="s">
        <v>34357</v>
      </c>
      <c r="U2300" t="s">
        <v>32634</v>
      </c>
      <c r="V2300" t="s">
        <v>32836</v>
      </c>
      <c r="X2300">
        <v>2</v>
      </c>
      <c r="Y2300" t="s">
        <v>32654</v>
      </c>
      <c r="AA2300">
        <v>8.5</v>
      </c>
      <c r="AB2300">
        <v>15</v>
      </c>
      <c r="AC2300">
        <v>1</v>
      </c>
      <c r="AD2300" t="str">
        <f t="shared" si="367"/>
        <v/>
      </c>
      <c r="AE2300" t="str">
        <f t="shared" si="359"/>
        <v/>
      </c>
      <c r="AF2300" t="str">
        <f t="shared" si="361"/>
        <v/>
      </c>
      <c r="AG2300">
        <f t="shared" si="362"/>
        <v>1</v>
      </c>
      <c r="AH2300">
        <f t="shared" si="365"/>
        <v>2.8</v>
      </c>
      <c r="AI2300">
        <v>0.14499999999999999</v>
      </c>
      <c r="AJ2300">
        <f t="shared" si="363"/>
        <v>0.40599999999999997</v>
      </c>
      <c r="AK2300" t="str">
        <f t="shared" si="366"/>
        <v/>
      </c>
      <c r="AL2300" t="str">
        <f t="shared" si="364"/>
        <v/>
      </c>
    </row>
    <row r="2301" spans="1:39" x14ac:dyDescent="0.2">
      <c r="A2301" t="s">
        <v>21573</v>
      </c>
      <c r="B2301" t="s">
        <v>8300</v>
      </c>
      <c r="C2301" t="s">
        <v>21574</v>
      </c>
      <c r="D2301" s="1">
        <v>38518</v>
      </c>
      <c r="E2301" s="1">
        <v>43456</v>
      </c>
      <c r="F2301" t="s">
        <v>19</v>
      </c>
      <c r="I2301">
        <v>100</v>
      </c>
      <c r="J2301">
        <v>0</v>
      </c>
      <c r="K2301">
        <v>0</v>
      </c>
      <c r="L2301">
        <v>1897</v>
      </c>
      <c r="M2301">
        <v>1897</v>
      </c>
      <c r="N2301" t="s">
        <v>20</v>
      </c>
      <c r="O2301" t="s">
        <v>21</v>
      </c>
      <c r="P2301" t="s">
        <v>28</v>
      </c>
      <c r="Q2301" t="s">
        <v>34233</v>
      </c>
      <c r="R2301" t="s">
        <v>34233</v>
      </c>
      <c r="S2301" t="s">
        <v>33797</v>
      </c>
      <c r="T2301" t="s">
        <v>34356</v>
      </c>
      <c r="U2301" t="s">
        <v>32656</v>
      </c>
      <c r="V2301" t="s">
        <v>32836</v>
      </c>
      <c r="X2301">
        <v>2</v>
      </c>
      <c r="Y2301">
        <v>1</v>
      </c>
      <c r="AA2301">
        <v>8.5</v>
      </c>
      <c r="AB2301">
        <v>15</v>
      </c>
      <c r="AC2301">
        <v>2</v>
      </c>
      <c r="AD2301" t="str">
        <f t="shared" si="367"/>
        <v/>
      </c>
      <c r="AE2301" t="str">
        <f t="shared" si="359"/>
        <v/>
      </c>
      <c r="AF2301" t="str">
        <f t="shared" si="361"/>
        <v/>
      </c>
      <c r="AG2301">
        <f t="shared" si="362"/>
        <v>2</v>
      </c>
      <c r="AH2301">
        <f t="shared" si="365"/>
        <v>5.6</v>
      </c>
      <c r="AI2301">
        <v>0.14499999999999999</v>
      </c>
      <c r="AJ2301">
        <f t="shared" si="363"/>
        <v>0.81199999999999994</v>
      </c>
      <c r="AK2301" t="str">
        <f t="shared" si="366"/>
        <v/>
      </c>
      <c r="AL2301" t="str">
        <f t="shared" si="364"/>
        <v/>
      </c>
    </row>
    <row r="2302" spans="1:39" x14ac:dyDescent="0.2">
      <c r="A2302" t="s">
        <v>21197</v>
      </c>
      <c r="B2302" t="s">
        <v>8300</v>
      </c>
      <c r="C2302" t="s">
        <v>21198</v>
      </c>
      <c r="D2302" s="1">
        <v>38518</v>
      </c>
      <c r="E2302" s="1">
        <v>43456</v>
      </c>
      <c r="F2302" t="s">
        <v>474</v>
      </c>
      <c r="I2302">
        <v>100</v>
      </c>
      <c r="J2302">
        <v>0</v>
      </c>
      <c r="K2302">
        <v>0</v>
      </c>
      <c r="L2302">
        <v>46</v>
      </c>
      <c r="M2302">
        <v>46</v>
      </c>
      <c r="N2302" t="s">
        <v>20</v>
      </c>
      <c r="O2302" t="s">
        <v>21199</v>
      </c>
      <c r="P2302" t="s">
        <v>28</v>
      </c>
      <c r="Q2302" t="s">
        <v>34233</v>
      </c>
      <c r="R2302" t="s">
        <v>34233</v>
      </c>
      <c r="S2302" t="s">
        <v>33942</v>
      </c>
      <c r="T2302" t="s">
        <v>34233</v>
      </c>
      <c r="U2302" t="s">
        <v>32641</v>
      </c>
      <c r="V2302" t="s">
        <v>32836</v>
      </c>
      <c r="Y2302">
        <v>1</v>
      </c>
      <c r="AD2302" t="str">
        <f t="shared" si="367"/>
        <v/>
      </c>
      <c r="AE2302" t="str">
        <f t="shared" si="359"/>
        <v/>
      </c>
      <c r="AF2302" t="str">
        <f t="shared" si="361"/>
        <v/>
      </c>
      <c r="AG2302" t="str">
        <f t="shared" si="362"/>
        <v/>
      </c>
      <c r="AH2302" t="str">
        <f t="shared" si="365"/>
        <v/>
      </c>
      <c r="AI2302">
        <v>0.14499999999999999</v>
      </c>
      <c r="AJ2302" t="str">
        <f t="shared" si="363"/>
        <v/>
      </c>
      <c r="AK2302" t="str">
        <f t="shared" si="366"/>
        <v/>
      </c>
      <c r="AL2302" t="str">
        <f t="shared" si="364"/>
        <v/>
      </c>
    </row>
    <row r="2303" spans="1:39" x14ac:dyDescent="0.2">
      <c r="A2303" t="s">
        <v>20896</v>
      </c>
      <c r="B2303" t="s">
        <v>8300</v>
      </c>
      <c r="C2303" t="s">
        <v>20897</v>
      </c>
      <c r="D2303" s="1">
        <v>38518</v>
      </c>
      <c r="E2303" s="1">
        <v>43456</v>
      </c>
      <c r="F2303" t="s">
        <v>19</v>
      </c>
      <c r="I2303">
        <v>100</v>
      </c>
      <c r="J2303">
        <v>0</v>
      </c>
      <c r="K2303">
        <v>0</v>
      </c>
      <c r="L2303">
        <v>975</v>
      </c>
      <c r="M2303">
        <v>975</v>
      </c>
      <c r="N2303" t="s">
        <v>20</v>
      </c>
      <c r="O2303" t="s">
        <v>20898</v>
      </c>
      <c r="P2303" t="s">
        <v>28</v>
      </c>
      <c r="Q2303" t="s">
        <v>34233</v>
      </c>
      <c r="R2303" t="s">
        <v>34233</v>
      </c>
      <c r="S2303" t="s">
        <v>32628</v>
      </c>
      <c r="T2303" t="s">
        <v>34362</v>
      </c>
      <c r="U2303" t="s">
        <v>33235</v>
      </c>
      <c r="V2303" t="s">
        <v>32836</v>
      </c>
      <c r="X2303">
        <v>2</v>
      </c>
      <c r="Y2303">
        <v>1</v>
      </c>
      <c r="AA2303">
        <v>8.5</v>
      </c>
      <c r="AB2303">
        <v>12</v>
      </c>
      <c r="AC2303">
        <v>1</v>
      </c>
      <c r="AD2303" t="str">
        <f t="shared" si="367"/>
        <v/>
      </c>
      <c r="AE2303" t="str">
        <f t="shared" si="359"/>
        <v/>
      </c>
      <c r="AF2303" t="str">
        <f t="shared" si="361"/>
        <v/>
      </c>
      <c r="AG2303">
        <f t="shared" si="362"/>
        <v>1</v>
      </c>
      <c r="AH2303">
        <f t="shared" si="365"/>
        <v>2.8</v>
      </c>
      <c r="AI2303">
        <v>0.14499999999999999</v>
      </c>
      <c r="AJ2303">
        <f t="shared" si="363"/>
        <v>0.40599999999999997</v>
      </c>
      <c r="AK2303" t="str">
        <f t="shared" si="366"/>
        <v/>
      </c>
      <c r="AL2303" t="str">
        <f t="shared" si="364"/>
        <v/>
      </c>
      <c r="AM2303" t="s">
        <v>33936</v>
      </c>
    </row>
    <row r="2304" spans="1:39" x14ac:dyDescent="0.2">
      <c r="A2304" t="s">
        <v>21200</v>
      </c>
      <c r="B2304" t="s">
        <v>8300</v>
      </c>
      <c r="C2304" t="s">
        <v>21201</v>
      </c>
      <c r="D2304" s="1">
        <v>38518</v>
      </c>
      <c r="E2304" s="1">
        <v>43456</v>
      </c>
      <c r="F2304" t="s">
        <v>19</v>
      </c>
      <c r="I2304">
        <v>100</v>
      </c>
      <c r="J2304">
        <v>0</v>
      </c>
      <c r="K2304">
        <v>0</v>
      </c>
      <c r="L2304">
        <v>1580</v>
      </c>
      <c r="M2304">
        <v>1580</v>
      </c>
      <c r="N2304" t="s">
        <v>20</v>
      </c>
      <c r="O2304" t="s">
        <v>21202</v>
      </c>
      <c r="P2304" t="s">
        <v>28</v>
      </c>
      <c r="Q2304" t="s">
        <v>34233</v>
      </c>
      <c r="R2304" t="s">
        <v>34233</v>
      </c>
      <c r="S2304" t="s">
        <v>32628</v>
      </c>
      <c r="T2304" t="s">
        <v>34357</v>
      </c>
      <c r="U2304" t="s">
        <v>32634</v>
      </c>
      <c r="V2304" t="s">
        <v>32836</v>
      </c>
      <c r="X2304">
        <v>2</v>
      </c>
      <c r="Y2304" t="s">
        <v>32654</v>
      </c>
      <c r="AA2304">
        <v>8.5</v>
      </c>
      <c r="AB2304">
        <v>15</v>
      </c>
      <c r="AC2304">
        <v>1</v>
      </c>
      <c r="AD2304" t="str">
        <f t="shared" si="367"/>
        <v/>
      </c>
      <c r="AE2304" t="str">
        <f t="shared" si="359"/>
        <v/>
      </c>
      <c r="AF2304" t="str">
        <f t="shared" si="361"/>
        <v/>
      </c>
      <c r="AG2304">
        <f t="shared" si="362"/>
        <v>1</v>
      </c>
      <c r="AH2304">
        <f t="shared" si="365"/>
        <v>2.8</v>
      </c>
      <c r="AI2304">
        <v>0.14499999999999999</v>
      </c>
      <c r="AJ2304">
        <f t="shared" si="363"/>
        <v>0.40599999999999997</v>
      </c>
      <c r="AK2304" t="str">
        <f t="shared" si="366"/>
        <v/>
      </c>
      <c r="AL2304" t="str">
        <f t="shared" si="364"/>
        <v/>
      </c>
    </row>
    <row r="2305" spans="1:39" x14ac:dyDescent="0.2">
      <c r="A2305" t="s">
        <v>20851</v>
      </c>
      <c r="B2305" t="s">
        <v>8300</v>
      </c>
      <c r="C2305" t="s">
        <v>20852</v>
      </c>
      <c r="D2305" s="1">
        <v>38518</v>
      </c>
      <c r="E2305" s="1">
        <v>43951</v>
      </c>
      <c r="F2305" t="s">
        <v>19</v>
      </c>
      <c r="I2305">
        <v>100</v>
      </c>
      <c r="J2305">
        <v>0</v>
      </c>
      <c r="K2305">
        <v>0</v>
      </c>
      <c r="L2305">
        <v>1128</v>
      </c>
      <c r="M2305">
        <v>1128</v>
      </c>
      <c r="N2305" t="s">
        <v>20</v>
      </c>
      <c r="O2305" t="s">
        <v>20853</v>
      </c>
      <c r="P2305" t="s">
        <v>28</v>
      </c>
      <c r="Q2305" t="s">
        <v>34233</v>
      </c>
      <c r="R2305" t="s">
        <v>34233</v>
      </c>
      <c r="S2305" t="s">
        <v>32628</v>
      </c>
      <c r="T2305" t="s">
        <v>34357</v>
      </c>
      <c r="U2305" t="s">
        <v>32634</v>
      </c>
      <c r="V2305" t="s">
        <v>32836</v>
      </c>
      <c r="X2305">
        <v>2</v>
      </c>
      <c r="Y2305" t="s">
        <v>32654</v>
      </c>
      <c r="AA2305">
        <v>8.5</v>
      </c>
      <c r="AB2305">
        <v>15</v>
      </c>
      <c r="AC2305">
        <v>1</v>
      </c>
      <c r="AD2305" t="str">
        <f t="shared" si="367"/>
        <v/>
      </c>
      <c r="AE2305" t="str">
        <f t="shared" si="359"/>
        <v/>
      </c>
      <c r="AF2305" t="str">
        <f t="shared" si="361"/>
        <v/>
      </c>
      <c r="AG2305">
        <f t="shared" si="362"/>
        <v>1</v>
      </c>
      <c r="AH2305">
        <f t="shared" si="365"/>
        <v>2.8</v>
      </c>
      <c r="AI2305">
        <v>0.14499999999999999</v>
      </c>
      <c r="AJ2305">
        <f t="shared" si="363"/>
        <v>0.40599999999999997</v>
      </c>
      <c r="AK2305" t="str">
        <f t="shared" si="366"/>
        <v/>
      </c>
      <c r="AL2305" t="str">
        <f t="shared" si="364"/>
        <v/>
      </c>
    </row>
    <row r="2306" spans="1:39" x14ac:dyDescent="0.2">
      <c r="A2306" t="s">
        <v>20854</v>
      </c>
      <c r="B2306" t="s">
        <v>8300</v>
      </c>
      <c r="C2306" t="s">
        <v>20855</v>
      </c>
      <c r="D2306" s="1">
        <v>38518</v>
      </c>
      <c r="E2306" s="1">
        <v>43456</v>
      </c>
      <c r="F2306" t="s">
        <v>19</v>
      </c>
      <c r="I2306">
        <v>100</v>
      </c>
      <c r="J2306">
        <v>0</v>
      </c>
      <c r="K2306">
        <v>0</v>
      </c>
      <c r="L2306">
        <v>682</v>
      </c>
      <c r="M2306">
        <v>682</v>
      </c>
      <c r="N2306" t="s">
        <v>20</v>
      </c>
      <c r="O2306" t="s">
        <v>20856</v>
      </c>
      <c r="P2306" t="s">
        <v>28</v>
      </c>
      <c r="Q2306" t="s">
        <v>34233</v>
      </c>
      <c r="R2306" t="s">
        <v>34233</v>
      </c>
      <c r="S2306" t="s">
        <v>32628</v>
      </c>
      <c r="T2306" t="s">
        <v>34451</v>
      </c>
      <c r="U2306" t="s">
        <v>33235</v>
      </c>
      <c r="V2306" t="s">
        <v>32836</v>
      </c>
      <c r="X2306">
        <v>2</v>
      </c>
      <c r="Y2306">
        <v>1</v>
      </c>
      <c r="AA2306">
        <v>8.5</v>
      </c>
      <c r="AB2306">
        <v>12</v>
      </c>
      <c r="AC2306">
        <v>1</v>
      </c>
      <c r="AD2306" t="str">
        <f t="shared" si="367"/>
        <v/>
      </c>
      <c r="AE2306" t="str">
        <f t="shared" si="359"/>
        <v/>
      </c>
      <c r="AF2306" t="str">
        <f t="shared" si="361"/>
        <v/>
      </c>
      <c r="AG2306">
        <f t="shared" si="362"/>
        <v>1</v>
      </c>
      <c r="AH2306">
        <f t="shared" si="365"/>
        <v>2.8</v>
      </c>
      <c r="AI2306">
        <v>0.14499999999999999</v>
      </c>
      <c r="AJ2306">
        <f t="shared" si="363"/>
        <v>0.40599999999999997</v>
      </c>
      <c r="AK2306" t="str">
        <f t="shared" si="366"/>
        <v/>
      </c>
      <c r="AL2306" t="str">
        <f t="shared" si="364"/>
        <v/>
      </c>
      <c r="AM2306" t="s">
        <v>33936</v>
      </c>
    </row>
    <row r="2307" spans="1:39" s="18" customFormat="1" x14ac:dyDescent="0.2">
      <c r="A2307" s="18" t="s">
        <v>21504</v>
      </c>
      <c r="B2307" s="18" t="s">
        <v>8300</v>
      </c>
      <c r="C2307" s="18" t="s">
        <v>21505</v>
      </c>
      <c r="D2307" s="19">
        <v>38518</v>
      </c>
      <c r="E2307" s="19">
        <v>43456</v>
      </c>
      <c r="F2307" s="18" t="s">
        <v>19</v>
      </c>
      <c r="I2307" s="18">
        <v>100</v>
      </c>
      <c r="J2307" s="18">
        <v>0</v>
      </c>
      <c r="K2307" s="18">
        <v>0</v>
      </c>
      <c r="L2307" s="18">
        <v>1057</v>
      </c>
      <c r="M2307" s="18">
        <v>1057</v>
      </c>
      <c r="N2307" s="18" t="s">
        <v>20</v>
      </c>
      <c r="O2307" s="18" t="s">
        <v>21506</v>
      </c>
      <c r="P2307" s="18" t="s">
        <v>28</v>
      </c>
      <c r="Q2307" s="18" t="s">
        <v>34244</v>
      </c>
      <c r="R2307" s="18" t="s">
        <v>33762</v>
      </c>
      <c r="S2307" s="18" t="s">
        <v>33942</v>
      </c>
      <c r="T2307" s="18" t="s">
        <v>34357</v>
      </c>
      <c r="U2307" s="18" t="s">
        <v>32634</v>
      </c>
      <c r="V2307" s="18" t="s">
        <v>32836</v>
      </c>
      <c r="X2307" s="18">
        <v>2</v>
      </c>
      <c r="Y2307" s="18" t="s">
        <v>32654</v>
      </c>
      <c r="AA2307" s="18">
        <v>8.5</v>
      </c>
      <c r="AB2307" s="18">
        <v>15</v>
      </c>
      <c r="AC2307" s="18">
        <v>1</v>
      </c>
      <c r="AD2307" s="18" t="str">
        <f t="shared" si="367"/>
        <v/>
      </c>
      <c r="AE2307" s="18">
        <f t="shared" si="359"/>
        <v>1</v>
      </c>
      <c r="AF2307" s="18" t="str">
        <f t="shared" si="361"/>
        <v/>
      </c>
      <c r="AG2307" s="18" t="str">
        <f t="shared" si="362"/>
        <v/>
      </c>
      <c r="AH2307" s="18" t="str">
        <f t="shared" si="365"/>
        <v/>
      </c>
      <c r="AI2307" s="18">
        <v>0.14499999999999999</v>
      </c>
      <c r="AJ2307" s="18" t="str">
        <f t="shared" si="363"/>
        <v/>
      </c>
      <c r="AK2307" s="18">
        <f t="shared" si="366"/>
        <v>2.8</v>
      </c>
      <c r="AL2307" s="18">
        <f t="shared" si="364"/>
        <v>0.40599999999999997</v>
      </c>
      <c r="AM2307" s="18" t="s">
        <v>34814</v>
      </c>
    </row>
    <row r="2308" spans="1:39" x14ac:dyDescent="0.2">
      <c r="A2308" t="s">
        <v>20857</v>
      </c>
      <c r="B2308" t="s">
        <v>8300</v>
      </c>
      <c r="C2308" t="s">
        <v>20858</v>
      </c>
      <c r="D2308" s="1">
        <v>38518</v>
      </c>
      <c r="E2308" s="1">
        <v>43456</v>
      </c>
      <c r="F2308" t="s">
        <v>19</v>
      </c>
      <c r="I2308">
        <v>100</v>
      </c>
      <c r="J2308">
        <v>0</v>
      </c>
      <c r="K2308">
        <v>0</v>
      </c>
      <c r="L2308">
        <v>674</v>
      </c>
      <c r="M2308">
        <v>674</v>
      </c>
      <c r="N2308" t="s">
        <v>20</v>
      </c>
      <c r="O2308" t="s">
        <v>20859</v>
      </c>
      <c r="P2308" t="s">
        <v>28</v>
      </c>
      <c r="Q2308" t="s">
        <v>34233</v>
      </c>
      <c r="R2308" t="s">
        <v>34233</v>
      </c>
      <c r="S2308" t="s">
        <v>32628</v>
      </c>
      <c r="T2308" t="s">
        <v>34452</v>
      </c>
      <c r="U2308" t="s">
        <v>33235</v>
      </c>
      <c r="V2308" t="s">
        <v>32836</v>
      </c>
      <c r="X2308">
        <v>2</v>
      </c>
      <c r="Y2308">
        <v>1</v>
      </c>
      <c r="AA2308">
        <v>8.5</v>
      </c>
      <c r="AB2308">
        <v>12</v>
      </c>
      <c r="AC2308">
        <v>1</v>
      </c>
      <c r="AD2308" t="str">
        <f t="shared" si="367"/>
        <v/>
      </c>
      <c r="AE2308" t="str">
        <f t="shared" si="359"/>
        <v/>
      </c>
      <c r="AF2308" t="str">
        <f t="shared" si="361"/>
        <v/>
      </c>
      <c r="AG2308">
        <f t="shared" si="362"/>
        <v>1</v>
      </c>
      <c r="AH2308">
        <f t="shared" si="365"/>
        <v>2.8</v>
      </c>
      <c r="AI2308">
        <v>0.14499999999999999</v>
      </c>
      <c r="AJ2308">
        <f t="shared" si="363"/>
        <v>0.40599999999999997</v>
      </c>
      <c r="AK2308" t="str">
        <f t="shared" si="366"/>
        <v/>
      </c>
      <c r="AL2308" t="str">
        <f t="shared" si="364"/>
        <v/>
      </c>
      <c r="AM2308" t="s">
        <v>33936</v>
      </c>
    </row>
    <row r="2309" spans="1:39" x14ac:dyDescent="0.2">
      <c r="A2309" t="s">
        <v>20860</v>
      </c>
      <c r="B2309" t="s">
        <v>8300</v>
      </c>
      <c r="C2309" t="s">
        <v>20861</v>
      </c>
      <c r="D2309" s="1">
        <v>38518</v>
      </c>
      <c r="E2309" s="1">
        <v>43456</v>
      </c>
      <c r="F2309" t="s">
        <v>19</v>
      </c>
      <c r="I2309">
        <v>100</v>
      </c>
      <c r="J2309">
        <v>0</v>
      </c>
      <c r="K2309">
        <v>0</v>
      </c>
      <c r="L2309">
        <v>1205</v>
      </c>
      <c r="M2309">
        <v>1205</v>
      </c>
      <c r="N2309" t="s">
        <v>20</v>
      </c>
      <c r="O2309" t="s">
        <v>20862</v>
      </c>
      <c r="P2309" t="s">
        <v>28</v>
      </c>
      <c r="Q2309" t="s">
        <v>34233</v>
      </c>
      <c r="R2309" t="s">
        <v>34233</v>
      </c>
      <c r="S2309" t="s">
        <v>32628</v>
      </c>
      <c r="T2309" t="s">
        <v>34357</v>
      </c>
      <c r="U2309" t="s">
        <v>32634</v>
      </c>
      <c r="V2309" t="s">
        <v>32836</v>
      </c>
      <c r="X2309">
        <v>2</v>
      </c>
      <c r="Y2309" t="s">
        <v>32654</v>
      </c>
      <c r="AA2309">
        <v>8.5</v>
      </c>
      <c r="AB2309">
        <v>15</v>
      </c>
      <c r="AC2309">
        <v>1</v>
      </c>
      <c r="AD2309" t="str">
        <f t="shared" si="367"/>
        <v/>
      </c>
      <c r="AE2309" t="str">
        <f t="shared" si="359"/>
        <v/>
      </c>
      <c r="AF2309" t="str">
        <f t="shared" si="361"/>
        <v/>
      </c>
      <c r="AG2309">
        <f t="shared" si="362"/>
        <v>1</v>
      </c>
      <c r="AH2309">
        <f t="shared" si="365"/>
        <v>2.8</v>
      </c>
      <c r="AI2309">
        <v>0.14499999999999999</v>
      </c>
      <c r="AJ2309">
        <f t="shared" si="363"/>
        <v>0.40599999999999997</v>
      </c>
      <c r="AK2309" t="str">
        <f t="shared" si="366"/>
        <v/>
      </c>
      <c r="AL2309" t="str">
        <f t="shared" si="364"/>
        <v/>
      </c>
    </row>
    <row r="2310" spans="1:39" x14ac:dyDescent="0.2">
      <c r="A2310" t="s">
        <v>13155</v>
      </c>
      <c r="B2310" t="s">
        <v>8300</v>
      </c>
      <c r="C2310" t="s">
        <v>13156</v>
      </c>
      <c r="D2310" s="1">
        <v>36706</v>
      </c>
      <c r="E2310" s="1">
        <v>44170</v>
      </c>
      <c r="F2310" t="s">
        <v>19</v>
      </c>
      <c r="I2310">
        <v>100</v>
      </c>
      <c r="J2310">
        <v>0</v>
      </c>
      <c r="K2310">
        <v>0</v>
      </c>
      <c r="L2310">
        <v>4904</v>
      </c>
      <c r="M2310">
        <v>4904</v>
      </c>
      <c r="N2310" t="s">
        <v>20</v>
      </c>
      <c r="O2310" t="s">
        <v>13157</v>
      </c>
      <c r="P2310" t="s">
        <v>28</v>
      </c>
      <c r="Q2310" t="s">
        <v>34244</v>
      </c>
      <c r="R2310" t="s">
        <v>33784</v>
      </c>
      <c r="S2310" t="s">
        <v>33799</v>
      </c>
      <c r="T2310" t="s">
        <v>34363</v>
      </c>
      <c r="AD2310" t="str">
        <f t="shared" si="367"/>
        <v/>
      </c>
      <c r="AE2310" t="str">
        <f t="shared" si="359"/>
        <v/>
      </c>
      <c r="AF2310" t="str">
        <f t="shared" si="361"/>
        <v/>
      </c>
      <c r="AG2310" s="17">
        <v>1</v>
      </c>
      <c r="AH2310">
        <f t="shared" si="365"/>
        <v>2.8</v>
      </c>
      <c r="AI2310">
        <v>0.14499999999999999</v>
      </c>
      <c r="AJ2310">
        <f t="shared" si="363"/>
        <v>0.40599999999999997</v>
      </c>
      <c r="AK2310" t="str">
        <f t="shared" si="366"/>
        <v/>
      </c>
      <c r="AL2310" t="str">
        <f t="shared" si="364"/>
        <v/>
      </c>
    </row>
    <row r="2311" spans="1:39" x14ac:dyDescent="0.2">
      <c r="A2311" t="s">
        <v>13239</v>
      </c>
      <c r="B2311" t="s">
        <v>8300</v>
      </c>
      <c r="C2311" t="s">
        <v>13240</v>
      </c>
      <c r="D2311" s="1">
        <v>36801</v>
      </c>
      <c r="E2311" s="1">
        <v>44170</v>
      </c>
      <c r="F2311" t="s">
        <v>19</v>
      </c>
      <c r="I2311">
        <v>100</v>
      </c>
      <c r="J2311">
        <v>0</v>
      </c>
      <c r="K2311">
        <v>0</v>
      </c>
      <c r="L2311">
        <v>4369</v>
      </c>
      <c r="M2311">
        <v>4369</v>
      </c>
      <c r="N2311" t="s">
        <v>20</v>
      </c>
      <c r="O2311" t="s">
        <v>13241</v>
      </c>
      <c r="P2311" t="s">
        <v>28</v>
      </c>
      <c r="Q2311" t="s">
        <v>34244</v>
      </c>
      <c r="R2311" t="s">
        <v>33784</v>
      </c>
      <c r="S2311" t="s">
        <v>33806</v>
      </c>
      <c r="T2311" t="s">
        <v>34349</v>
      </c>
      <c r="AD2311" t="str">
        <f t="shared" si="367"/>
        <v/>
      </c>
      <c r="AE2311" t="str">
        <f t="shared" si="359"/>
        <v/>
      </c>
      <c r="AF2311" t="str">
        <f t="shared" si="361"/>
        <v/>
      </c>
      <c r="AG2311" s="17">
        <v>1</v>
      </c>
      <c r="AH2311">
        <f t="shared" si="365"/>
        <v>2.8</v>
      </c>
      <c r="AI2311">
        <v>0.14499999999999999</v>
      </c>
      <c r="AJ2311">
        <f t="shared" si="363"/>
        <v>0.40599999999999997</v>
      </c>
      <c r="AK2311" t="str">
        <f t="shared" si="366"/>
        <v/>
      </c>
      <c r="AL2311" t="str">
        <f t="shared" si="364"/>
        <v/>
      </c>
    </row>
    <row r="2312" spans="1:39" x14ac:dyDescent="0.2">
      <c r="A2312" t="s">
        <v>25693</v>
      </c>
      <c r="B2312" t="s">
        <v>8300</v>
      </c>
      <c r="C2312" t="s">
        <v>25694</v>
      </c>
      <c r="D2312" s="1">
        <v>40331</v>
      </c>
      <c r="E2312" s="1">
        <v>43456</v>
      </c>
      <c r="F2312" t="s">
        <v>26</v>
      </c>
      <c r="I2312">
        <v>100</v>
      </c>
      <c r="J2312">
        <v>0</v>
      </c>
      <c r="K2312">
        <v>0</v>
      </c>
      <c r="L2312">
        <v>55</v>
      </c>
      <c r="M2312">
        <v>55</v>
      </c>
      <c r="N2312" t="s">
        <v>20</v>
      </c>
      <c r="O2312" t="s">
        <v>25695</v>
      </c>
      <c r="P2312" t="s">
        <v>44</v>
      </c>
      <c r="Q2312" t="s">
        <v>34233</v>
      </c>
      <c r="R2312" t="s">
        <v>34233</v>
      </c>
      <c r="S2312" t="s">
        <v>34233</v>
      </c>
      <c r="T2312" t="s">
        <v>34233</v>
      </c>
      <c r="V2312" t="s">
        <v>32842</v>
      </c>
      <c r="AD2312" t="str">
        <f t="shared" si="367"/>
        <v/>
      </c>
      <c r="AE2312" t="str">
        <f t="shared" si="359"/>
        <v/>
      </c>
      <c r="AF2312" t="str">
        <f t="shared" si="361"/>
        <v/>
      </c>
      <c r="AG2312" t="str">
        <f t="shared" ref="AG2312:AG2329" si="368">IF((S2312&lt;&gt;"tühi")*(AC2312&lt;&gt;""),AC2312,"")</f>
        <v/>
      </c>
      <c r="AH2312" t="str">
        <f t="shared" si="365"/>
        <v/>
      </c>
      <c r="AI2312">
        <v>0.14499999999999999</v>
      </c>
      <c r="AJ2312" t="str">
        <f t="shared" si="363"/>
        <v/>
      </c>
      <c r="AK2312" t="str">
        <f t="shared" si="366"/>
        <v/>
      </c>
      <c r="AL2312" t="str">
        <f t="shared" si="364"/>
        <v/>
      </c>
    </row>
    <row r="2313" spans="1:39" x14ac:dyDescent="0.2">
      <c r="A2313" t="s">
        <v>25696</v>
      </c>
      <c r="B2313" t="s">
        <v>8300</v>
      </c>
      <c r="C2313" t="s">
        <v>25697</v>
      </c>
      <c r="D2313" s="1">
        <v>40331</v>
      </c>
      <c r="E2313" s="1">
        <v>43762</v>
      </c>
      <c r="F2313" s="9" t="s">
        <v>26</v>
      </c>
      <c r="I2313">
        <v>100</v>
      </c>
      <c r="J2313">
        <v>0</v>
      </c>
      <c r="K2313">
        <v>0</v>
      </c>
      <c r="L2313">
        <v>2985</v>
      </c>
      <c r="M2313">
        <v>2985</v>
      </c>
      <c r="N2313" t="s">
        <v>20</v>
      </c>
      <c r="O2313" t="s">
        <v>25698</v>
      </c>
      <c r="P2313" t="s">
        <v>28</v>
      </c>
      <c r="Q2313" t="s">
        <v>34233</v>
      </c>
      <c r="R2313" t="s">
        <v>34233</v>
      </c>
      <c r="S2313" t="s">
        <v>33799</v>
      </c>
      <c r="T2313" t="s">
        <v>34467</v>
      </c>
      <c r="U2313" t="s">
        <v>32862</v>
      </c>
      <c r="V2313" t="s">
        <v>32842</v>
      </c>
      <c r="AD2313" t="str">
        <f t="shared" si="367"/>
        <v/>
      </c>
      <c r="AE2313" t="str">
        <f t="shared" si="359"/>
        <v/>
      </c>
      <c r="AF2313" t="str">
        <f t="shared" si="361"/>
        <v/>
      </c>
      <c r="AG2313" t="str">
        <f t="shared" si="368"/>
        <v/>
      </c>
      <c r="AH2313" t="str">
        <f t="shared" si="365"/>
        <v/>
      </c>
      <c r="AI2313">
        <v>0.14499999999999999</v>
      </c>
      <c r="AJ2313" t="str">
        <f t="shared" si="363"/>
        <v/>
      </c>
      <c r="AK2313" t="str">
        <f t="shared" si="366"/>
        <v/>
      </c>
      <c r="AL2313" t="str">
        <f t="shared" si="364"/>
        <v/>
      </c>
      <c r="AM2313" t="s">
        <v>33938</v>
      </c>
    </row>
    <row r="2314" spans="1:39" x14ac:dyDescent="0.2">
      <c r="A2314" t="s">
        <v>30149</v>
      </c>
      <c r="B2314" t="s">
        <v>8300</v>
      </c>
      <c r="C2314" t="s">
        <v>30150</v>
      </c>
      <c r="D2314" s="1">
        <v>43762</v>
      </c>
      <c r="E2314" s="1">
        <v>44539</v>
      </c>
      <c r="F2314" t="s">
        <v>26</v>
      </c>
      <c r="I2314">
        <v>100</v>
      </c>
      <c r="J2314">
        <v>0</v>
      </c>
      <c r="K2314">
        <v>0</v>
      </c>
      <c r="L2314">
        <v>26500</v>
      </c>
      <c r="M2314">
        <v>26457</v>
      </c>
      <c r="N2314" t="s">
        <v>401</v>
      </c>
      <c r="O2314" t="s">
        <v>30151</v>
      </c>
      <c r="P2314" t="s">
        <v>2356</v>
      </c>
      <c r="Q2314" t="s">
        <v>34233</v>
      </c>
      <c r="R2314" t="s">
        <v>34233</v>
      </c>
      <c r="S2314" t="s">
        <v>34233</v>
      </c>
      <c r="T2314" t="s">
        <v>34233</v>
      </c>
      <c r="AD2314" t="str">
        <f t="shared" si="367"/>
        <v/>
      </c>
      <c r="AE2314" t="str">
        <f t="shared" si="359"/>
        <v/>
      </c>
      <c r="AF2314" t="str">
        <f t="shared" si="361"/>
        <v/>
      </c>
      <c r="AG2314" t="str">
        <f t="shared" si="368"/>
        <v/>
      </c>
      <c r="AH2314" t="str">
        <f t="shared" si="365"/>
        <v/>
      </c>
      <c r="AI2314">
        <v>0.14499999999999999</v>
      </c>
      <c r="AJ2314" t="str">
        <f t="shared" si="363"/>
        <v/>
      </c>
      <c r="AK2314" t="str">
        <f t="shared" si="366"/>
        <v/>
      </c>
      <c r="AL2314" t="str">
        <f t="shared" si="364"/>
        <v/>
      </c>
    </row>
    <row r="2315" spans="1:39" x14ac:dyDescent="0.2">
      <c r="A2315" t="s">
        <v>29702</v>
      </c>
      <c r="B2315" t="s">
        <v>8300</v>
      </c>
      <c r="C2315" t="s">
        <v>29703</v>
      </c>
      <c r="D2315" s="1">
        <v>43731</v>
      </c>
      <c r="E2315" s="1">
        <v>43731</v>
      </c>
      <c r="F2315" t="s">
        <v>26</v>
      </c>
      <c r="I2315">
        <v>100</v>
      </c>
      <c r="J2315">
        <v>0</v>
      </c>
      <c r="K2315">
        <v>0</v>
      </c>
      <c r="L2315">
        <v>327</v>
      </c>
      <c r="M2315">
        <v>327</v>
      </c>
      <c r="N2315" t="s">
        <v>20</v>
      </c>
      <c r="O2315" t="s">
        <v>29701</v>
      </c>
      <c r="P2315" t="s">
        <v>28</v>
      </c>
      <c r="Q2315" t="s">
        <v>34233</v>
      </c>
      <c r="R2315" t="s">
        <v>34233</v>
      </c>
      <c r="S2315" t="s">
        <v>34233</v>
      </c>
      <c r="T2315" t="s">
        <v>34233</v>
      </c>
      <c r="V2315" t="s">
        <v>32840</v>
      </c>
      <c r="AD2315" t="str">
        <f t="shared" si="367"/>
        <v/>
      </c>
      <c r="AE2315" t="str">
        <f t="shared" si="359"/>
        <v/>
      </c>
      <c r="AF2315" t="str">
        <f t="shared" si="361"/>
        <v/>
      </c>
      <c r="AG2315" t="str">
        <f t="shared" si="368"/>
        <v/>
      </c>
      <c r="AH2315" t="str">
        <f t="shared" si="365"/>
        <v/>
      </c>
      <c r="AI2315">
        <v>0.14499999999999999</v>
      </c>
      <c r="AJ2315" t="str">
        <f t="shared" si="363"/>
        <v/>
      </c>
      <c r="AK2315" t="str">
        <f t="shared" si="366"/>
        <v/>
      </c>
      <c r="AL2315" t="str">
        <f t="shared" si="364"/>
        <v/>
      </c>
    </row>
    <row r="2316" spans="1:39" x14ac:dyDescent="0.2">
      <c r="A2316" t="s">
        <v>29706</v>
      </c>
      <c r="B2316" t="s">
        <v>8300</v>
      </c>
      <c r="C2316" t="s">
        <v>29707</v>
      </c>
      <c r="D2316" s="1">
        <v>43731</v>
      </c>
      <c r="E2316" s="1">
        <v>43731</v>
      </c>
      <c r="F2316" t="s">
        <v>470</v>
      </c>
      <c r="I2316">
        <v>100</v>
      </c>
      <c r="J2316">
        <v>0</v>
      </c>
      <c r="K2316">
        <v>0</v>
      </c>
      <c r="L2316">
        <v>3742</v>
      </c>
      <c r="M2316">
        <v>3742</v>
      </c>
      <c r="N2316" t="s">
        <v>20</v>
      </c>
      <c r="O2316" t="s">
        <v>29701</v>
      </c>
      <c r="P2316" t="s">
        <v>28</v>
      </c>
      <c r="Q2316" t="s">
        <v>33790</v>
      </c>
      <c r="R2316">
        <v>0.4</v>
      </c>
      <c r="S2316" t="s">
        <v>33942</v>
      </c>
      <c r="T2316" t="s">
        <v>34233</v>
      </c>
      <c r="U2316" t="s">
        <v>32863</v>
      </c>
      <c r="V2316" t="s">
        <v>32840</v>
      </c>
      <c r="W2316">
        <v>1745</v>
      </c>
      <c r="X2316" t="s">
        <v>32741</v>
      </c>
      <c r="Y2316">
        <v>2</v>
      </c>
      <c r="Z2316">
        <v>6980</v>
      </c>
      <c r="AA2316">
        <v>12</v>
      </c>
      <c r="AD2316">
        <f t="shared" si="367"/>
        <v>6980</v>
      </c>
      <c r="AE2316" t="str">
        <f t="shared" si="359"/>
        <v/>
      </c>
      <c r="AF2316" t="str">
        <f t="shared" si="361"/>
        <v/>
      </c>
      <c r="AG2316" t="str">
        <f t="shared" si="368"/>
        <v/>
      </c>
      <c r="AH2316" t="str">
        <f t="shared" si="365"/>
        <v/>
      </c>
      <c r="AI2316">
        <v>0.14499999999999999</v>
      </c>
      <c r="AJ2316" t="str">
        <f t="shared" si="363"/>
        <v/>
      </c>
      <c r="AK2316" t="str">
        <f t="shared" si="366"/>
        <v/>
      </c>
      <c r="AL2316">
        <v>0.4</v>
      </c>
    </row>
    <row r="2317" spans="1:39" x14ac:dyDescent="0.2">
      <c r="A2317" t="s">
        <v>25681</v>
      </c>
      <c r="B2317" t="s">
        <v>8300</v>
      </c>
      <c r="C2317" t="s">
        <v>25682</v>
      </c>
      <c r="D2317" s="1">
        <v>40331</v>
      </c>
      <c r="E2317" s="1">
        <v>43762</v>
      </c>
      <c r="F2317" t="s">
        <v>470</v>
      </c>
      <c r="I2317">
        <v>100</v>
      </c>
      <c r="J2317">
        <v>0</v>
      </c>
      <c r="K2317">
        <v>0</v>
      </c>
      <c r="L2317">
        <v>2074</v>
      </c>
      <c r="M2317">
        <v>2074</v>
      </c>
      <c r="N2317" t="s">
        <v>20</v>
      </c>
      <c r="O2317" t="s">
        <v>25683</v>
      </c>
      <c r="P2317" t="s">
        <v>28</v>
      </c>
      <c r="Q2317" t="s">
        <v>34233</v>
      </c>
      <c r="R2317" t="s">
        <v>34233</v>
      </c>
      <c r="S2317" t="s">
        <v>32627</v>
      </c>
      <c r="T2317" t="s">
        <v>34468</v>
      </c>
      <c r="U2317" t="s">
        <v>32854</v>
      </c>
      <c r="V2317" t="s">
        <v>32842</v>
      </c>
      <c r="W2317">
        <v>170</v>
      </c>
      <c r="X2317">
        <v>1</v>
      </c>
      <c r="Y2317" t="s">
        <v>32654</v>
      </c>
      <c r="Z2317">
        <v>170</v>
      </c>
      <c r="AA2317">
        <v>5</v>
      </c>
      <c r="AD2317" t="str">
        <f t="shared" si="367"/>
        <v/>
      </c>
      <c r="AE2317" t="str">
        <f t="shared" si="359"/>
        <v/>
      </c>
      <c r="AF2317">
        <f t="shared" si="361"/>
        <v>170</v>
      </c>
      <c r="AG2317" t="str">
        <f t="shared" si="368"/>
        <v/>
      </c>
      <c r="AH2317" t="str">
        <f t="shared" si="365"/>
        <v/>
      </c>
      <c r="AI2317">
        <v>0.14499999999999999</v>
      </c>
      <c r="AJ2317" t="str">
        <f t="shared" si="363"/>
        <v/>
      </c>
      <c r="AK2317" t="str">
        <f t="shared" si="366"/>
        <v/>
      </c>
      <c r="AL2317" t="str">
        <f t="shared" si="364"/>
        <v/>
      </c>
    </row>
    <row r="2318" spans="1:39" x14ac:dyDescent="0.2">
      <c r="A2318" t="s">
        <v>25684</v>
      </c>
      <c r="B2318" t="s">
        <v>8300</v>
      </c>
      <c r="C2318" t="s">
        <v>25685</v>
      </c>
      <c r="D2318" s="1">
        <v>40331</v>
      </c>
      <c r="E2318" s="1">
        <v>43762</v>
      </c>
      <c r="F2318" t="s">
        <v>470</v>
      </c>
      <c r="I2318">
        <v>100</v>
      </c>
      <c r="J2318">
        <v>0</v>
      </c>
      <c r="K2318">
        <v>0</v>
      </c>
      <c r="L2318">
        <v>3034</v>
      </c>
      <c r="M2318">
        <v>3034</v>
      </c>
      <c r="N2318" t="s">
        <v>20</v>
      </c>
      <c r="O2318" t="s">
        <v>25686</v>
      </c>
      <c r="P2318" t="s">
        <v>28</v>
      </c>
      <c r="Q2318" t="s">
        <v>34233</v>
      </c>
      <c r="R2318" t="s">
        <v>34233</v>
      </c>
      <c r="S2318" t="s">
        <v>33942</v>
      </c>
      <c r="T2318" t="s">
        <v>34233</v>
      </c>
      <c r="U2318" t="s">
        <v>32864</v>
      </c>
      <c r="V2318" t="s">
        <v>32842</v>
      </c>
      <c r="W2318">
        <v>384</v>
      </c>
      <c r="X2318">
        <v>2</v>
      </c>
      <c r="Y2318">
        <v>1</v>
      </c>
      <c r="Z2318">
        <v>770</v>
      </c>
      <c r="AA2318">
        <v>10</v>
      </c>
      <c r="AD2318">
        <f t="shared" si="367"/>
        <v>770</v>
      </c>
      <c r="AE2318" t="str">
        <f t="shared" si="359"/>
        <v/>
      </c>
      <c r="AF2318" t="str">
        <f t="shared" si="361"/>
        <v/>
      </c>
      <c r="AG2318" t="str">
        <f t="shared" si="368"/>
        <v/>
      </c>
      <c r="AH2318" t="str">
        <f t="shared" si="365"/>
        <v/>
      </c>
      <c r="AI2318">
        <v>0.14499999999999999</v>
      </c>
      <c r="AJ2318" t="str">
        <f t="shared" si="363"/>
        <v/>
      </c>
      <c r="AK2318" t="str">
        <f t="shared" si="366"/>
        <v/>
      </c>
      <c r="AL2318" s="9">
        <v>1</v>
      </c>
      <c r="AM2318" t="s">
        <v>34925</v>
      </c>
    </row>
    <row r="2319" spans="1:39" x14ac:dyDescent="0.2">
      <c r="A2319" t="s">
        <v>30290</v>
      </c>
      <c r="B2319" t="s">
        <v>8300</v>
      </c>
      <c r="C2319" t="s">
        <v>30291</v>
      </c>
      <c r="D2319" s="1">
        <v>43858</v>
      </c>
      <c r="E2319" s="1">
        <v>43858</v>
      </c>
      <c r="F2319" t="s">
        <v>19</v>
      </c>
      <c r="I2319">
        <v>100</v>
      </c>
      <c r="J2319">
        <v>0</v>
      </c>
      <c r="K2319">
        <v>0</v>
      </c>
      <c r="L2319">
        <v>1505</v>
      </c>
      <c r="M2319">
        <v>1505</v>
      </c>
      <c r="N2319" t="s">
        <v>20</v>
      </c>
      <c r="O2319" t="s">
        <v>30292</v>
      </c>
      <c r="P2319" t="s">
        <v>28</v>
      </c>
      <c r="Q2319" t="s">
        <v>34244</v>
      </c>
      <c r="R2319" t="s">
        <v>33768</v>
      </c>
      <c r="S2319" t="s">
        <v>32628</v>
      </c>
      <c r="T2319" t="s">
        <v>34357</v>
      </c>
      <c r="U2319" t="s">
        <v>32634</v>
      </c>
      <c r="V2319" t="s">
        <v>32857</v>
      </c>
      <c r="W2319">
        <v>300</v>
      </c>
      <c r="X2319">
        <v>2</v>
      </c>
      <c r="Y2319" t="s">
        <v>32654</v>
      </c>
      <c r="AA2319">
        <v>8.5</v>
      </c>
      <c r="AC2319">
        <v>1</v>
      </c>
      <c r="AD2319" t="str">
        <f t="shared" si="367"/>
        <v/>
      </c>
      <c r="AE2319" t="str">
        <f t="shared" si="359"/>
        <v/>
      </c>
      <c r="AF2319" t="str">
        <f t="shared" si="361"/>
        <v/>
      </c>
      <c r="AG2319">
        <f t="shared" si="368"/>
        <v>1</v>
      </c>
      <c r="AH2319">
        <f t="shared" si="365"/>
        <v>2.8</v>
      </c>
      <c r="AI2319">
        <v>0.14499999999999999</v>
      </c>
      <c r="AJ2319">
        <f t="shared" si="363"/>
        <v>0.40599999999999997</v>
      </c>
      <c r="AK2319" t="str">
        <f t="shared" si="366"/>
        <v/>
      </c>
      <c r="AL2319" t="str">
        <f t="shared" si="364"/>
        <v/>
      </c>
    </row>
    <row r="2320" spans="1:39" x14ac:dyDescent="0.2">
      <c r="A2320" t="s">
        <v>30302</v>
      </c>
      <c r="B2320" t="s">
        <v>8300</v>
      </c>
      <c r="C2320" t="s">
        <v>30303</v>
      </c>
      <c r="D2320" s="1">
        <v>43858</v>
      </c>
      <c r="E2320" s="1">
        <v>43858</v>
      </c>
      <c r="F2320" t="s">
        <v>19</v>
      </c>
      <c r="I2320">
        <v>100</v>
      </c>
      <c r="J2320">
        <v>0</v>
      </c>
      <c r="K2320">
        <v>0</v>
      </c>
      <c r="L2320">
        <v>1590</v>
      </c>
      <c r="M2320">
        <v>1590</v>
      </c>
      <c r="N2320" t="s">
        <v>20</v>
      </c>
      <c r="O2320" t="s">
        <v>30304</v>
      </c>
      <c r="P2320" t="s">
        <v>28</v>
      </c>
      <c r="Q2320" t="s">
        <v>34244</v>
      </c>
      <c r="R2320" t="s">
        <v>33768</v>
      </c>
      <c r="S2320" t="s">
        <v>32628</v>
      </c>
      <c r="T2320" t="s">
        <v>34349</v>
      </c>
      <c r="U2320" t="s">
        <v>32634</v>
      </c>
      <c r="V2320" t="s">
        <v>32857</v>
      </c>
      <c r="W2320">
        <v>300</v>
      </c>
      <c r="X2320">
        <v>2</v>
      </c>
      <c r="Y2320" t="s">
        <v>32654</v>
      </c>
      <c r="AA2320">
        <v>8.5</v>
      </c>
      <c r="AC2320">
        <v>1</v>
      </c>
      <c r="AD2320" t="str">
        <f t="shared" si="367"/>
        <v/>
      </c>
      <c r="AE2320" t="str">
        <f t="shared" si="359"/>
        <v/>
      </c>
      <c r="AF2320" t="str">
        <f t="shared" si="361"/>
        <v/>
      </c>
      <c r="AG2320">
        <f t="shared" si="368"/>
        <v>1</v>
      </c>
      <c r="AH2320">
        <f t="shared" si="365"/>
        <v>2.8</v>
      </c>
      <c r="AI2320">
        <v>0.14499999999999999</v>
      </c>
      <c r="AJ2320">
        <f t="shared" si="363"/>
        <v>0.40599999999999997</v>
      </c>
      <c r="AK2320" t="str">
        <f t="shared" si="366"/>
        <v/>
      </c>
      <c r="AL2320" t="str">
        <f t="shared" si="364"/>
        <v/>
      </c>
    </row>
    <row r="2321" spans="1:39" x14ac:dyDescent="0.2">
      <c r="A2321" t="s">
        <v>30311</v>
      </c>
      <c r="B2321" t="s">
        <v>8300</v>
      </c>
      <c r="C2321" t="s">
        <v>30312</v>
      </c>
      <c r="D2321" s="1">
        <v>43858</v>
      </c>
      <c r="E2321" s="1">
        <v>43858</v>
      </c>
      <c r="F2321" t="s">
        <v>19</v>
      </c>
      <c r="I2321">
        <v>100</v>
      </c>
      <c r="J2321">
        <v>0</v>
      </c>
      <c r="K2321">
        <v>0</v>
      </c>
      <c r="L2321">
        <v>1502</v>
      </c>
      <c r="M2321">
        <v>1502</v>
      </c>
      <c r="N2321" t="s">
        <v>20</v>
      </c>
      <c r="O2321" t="s">
        <v>30313</v>
      </c>
      <c r="P2321" t="s">
        <v>28</v>
      </c>
      <c r="Q2321" t="s">
        <v>34244</v>
      </c>
      <c r="R2321" t="s">
        <v>33768</v>
      </c>
      <c r="S2321" t="s">
        <v>33797</v>
      </c>
      <c r="T2321" t="s">
        <v>34357</v>
      </c>
      <c r="U2321" t="s">
        <v>32634</v>
      </c>
      <c r="V2321" t="s">
        <v>32857</v>
      </c>
      <c r="W2321">
        <v>300</v>
      </c>
      <c r="X2321">
        <v>2</v>
      </c>
      <c r="Y2321" t="s">
        <v>32654</v>
      </c>
      <c r="AA2321">
        <v>8.5</v>
      </c>
      <c r="AC2321">
        <v>1</v>
      </c>
      <c r="AD2321" t="str">
        <f t="shared" si="367"/>
        <v/>
      </c>
      <c r="AE2321" t="str">
        <f t="shared" si="359"/>
        <v/>
      </c>
      <c r="AF2321" t="str">
        <f t="shared" si="361"/>
        <v/>
      </c>
      <c r="AG2321">
        <f t="shared" si="368"/>
        <v>1</v>
      </c>
      <c r="AH2321">
        <f t="shared" si="365"/>
        <v>2.8</v>
      </c>
      <c r="AI2321">
        <v>0.14499999999999999</v>
      </c>
      <c r="AJ2321">
        <f t="shared" si="363"/>
        <v>0.40599999999999997</v>
      </c>
      <c r="AK2321" t="str">
        <f t="shared" si="366"/>
        <v/>
      </c>
      <c r="AL2321" t="str">
        <f t="shared" si="364"/>
        <v/>
      </c>
    </row>
    <row r="2322" spans="1:39" x14ac:dyDescent="0.2">
      <c r="A2322" t="s">
        <v>30293</v>
      </c>
      <c r="B2322" t="s">
        <v>8300</v>
      </c>
      <c r="C2322" t="s">
        <v>30294</v>
      </c>
      <c r="D2322" s="1">
        <v>43858</v>
      </c>
      <c r="E2322" s="1">
        <v>43858</v>
      </c>
      <c r="F2322" t="s">
        <v>19</v>
      </c>
      <c r="I2322">
        <v>100</v>
      </c>
      <c r="J2322">
        <v>0</v>
      </c>
      <c r="K2322">
        <v>0</v>
      </c>
      <c r="L2322">
        <v>1534</v>
      </c>
      <c r="M2322">
        <v>1534</v>
      </c>
      <c r="N2322" t="s">
        <v>20</v>
      </c>
      <c r="O2322" t="s">
        <v>30295</v>
      </c>
      <c r="P2322" t="s">
        <v>28</v>
      </c>
      <c r="Q2322" t="s">
        <v>34244</v>
      </c>
      <c r="R2322" t="s">
        <v>33768</v>
      </c>
      <c r="S2322" t="s">
        <v>32628</v>
      </c>
      <c r="T2322" t="s">
        <v>34357</v>
      </c>
      <c r="U2322" t="s">
        <v>32634</v>
      </c>
      <c r="V2322" t="s">
        <v>32857</v>
      </c>
      <c r="W2322">
        <v>300</v>
      </c>
      <c r="X2322">
        <v>2</v>
      </c>
      <c r="Y2322" t="s">
        <v>32654</v>
      </c>
      <c r="AA2322">
        <v>8.5</v>
      </c>
      <c r="AC2322">
        <v>1</v>
      </c>
      <c r="AD2322" t="str">
        <f t="shared" si="367"/>
        <v/>
      </c>
      <c r="AE2322" t="str">
        <f t="shared" si="359"/>
        <v/>
      </c>
      <c r="AF2322" t="str">
        <f t="shared" si="361"/>
        <v/>
      </c>
      <c r="AG2322">
        <f t="shared" si="368"/>
        <v>1</v>
      </c>
      <c r="AH2322">
        <f t="shared" si="365"/>
        <v>2.8</v>
      </c>
      <c r="AI2322">
        <v>0.14499999999999999</v>
      </c>
      <c r="AJ2322">
        <f t="shared" si="363"/>
        <v>0.40599999999999997</v>
      </c>
      <c r="AK2322" t="str">
        <f t="shared" si="366"/>
        <v/>
      </c>
      <c r="AL2322" t="str">
        <f t="shared" si="364"/>
        <v/>
      </c>
    </row>
    <row r="2323" spans="1:39" x14ac:dyDescent="0.2">
      <c r="A2323" t="s">
        <v>30296</v>
      </c>
      <c r="B2323" t="s">
        <v>8300</v>
      </c>
      <c r="C2323" t="s">
        <v>30297</v>
      </c>
      <c r="D2323" s="1">
        <v>43858</v>
      </c>
      <c r="E2323" s="1">
        <v>43858</v>
      </c>
      <c r="F2323" t="s">
        <v>19</v>
      </c>
      <c r="I2323">
        <v>100</v>
      </c>
      <c r="J2323">
        <v>0</v>
      </c>
      <c r="K2323">
        <v>0</v>
      </c>
      <c r="L2323">
        <v>1503</v>
      </c>
      <c r="M2323">
        <v>1503</v>
      </c>
      <c r="N2323" t="s">
        <v>20</v>
      </c>
      <c r="O2323" t="s">
        <v>30298</v>
      </c>
      <c r="P2323" t="s">
        <v>28</v>
      </c>
      <c r="Q2323" t="s">
        <v>34244</v>
      </c>
      <c r="R2323" t="s">
        <v>33768</v>
      </c>
      <c r="S2323" t="s">
        <v>32628</v>
      </c>
      <c r="T2323" t="s">
        <v>34357</v>
      </c>
      <c r="U2323" t="s">
        <v>32634</v>
      </c>
      <c r="V2323" t="s">
        <v>32857</v>
      </c>
      <c r="W2323">
        <v>300</v>
      </c>
      <c r="X2323">
        <v>2</v>
      </c>
      <c r="Y2323" t="s">
        <v>32654</v>
      </c>
      <c r="AA2323">
        <v>8.5</v>
      </c>
      <c r="AC2323">
        <v>1</v>
      </c>
      <c r="AD2323" t="str">
        <f t="shared" si="367"/>
        <v/>
      </c>
      <c r="AE2323" t="str">
        <f t="shared" si="359"/>
        <v/>
      </c>
      <c r="AF2323" t="str">
        <f t="shared" si="361"/>
        <v/>
      </c>
      <c r="AG2323">
        <f t="shared" si="368"/>
        <v>1</v>
      </c>
      <c r="AH2323">
        <f t="shared" si="365"/>
        <v>2.8</v>
      </c>
      <c r="AI2323">
        <v>0.14499999999999999</v>
      </c>
      <c r="AJ2323">
        <f t="shared" si="363"/>
        <v>0.40599999999999997</v>
      </c>
      <c r="AK2323" t="str">
        <f t="shared" si="366"/>
        <v/>
      </c>
      <c r="AL2323" t="str">
        <f t="shared" si="364"/>
        <v/>
      </c>
    </row>
    <row r="2324" spans="1:39" x14ac:dyDescent="0.2">
      <c r="A2324" t="s">
        <v>30314</v>
      </c>
      <c r="B2324" t="s">
        <v>8300</v>
      </c>
      <c r="C2324" t="s">
        <v>30315</v>
      </c>
      <c r="D2324" s="1">
        <v>43858</v>
      </c>
      <c r="E2324" s="1">
        <v>43858</v>
      </c>
      <c r="F2324" t="s">
        <v>19</v>
      </c>
      <c r="I2324">
        <v>100</v>
      </c>
      <c r="J2324">
        <v>0</v>
      </c>
      <c r="K2324">
        <v>0</v>
      </c>
      <c r="L2324">
        <v>1841</v>
      </c>
      <c r="M2324">
        <v>1841</v>
      </c>
      <c r="N2324" t="s">
        <v>20</v>
      </c>
      <c r="O2324" t="s">
        <v>30316</v>
      </c>
      <c r="P2324" t="s">
        <v>28</v>
      </c>
      <c r="Q2324" t="s">
        <v>34233</v>
      </c>
      <c r="R2324" t="s">
        <v>34233</v>
      </c>
      <c r="S2324" t="s">
        <v>32628</v>
      </c>
      <c r="T2324" t="s">
        <v>34357</v>
      </c>
      <c r="U2324" t="s">
        <v>32634</v>
      </c>
      <c r="V2324" t="s">
        <v>32857</v>
      </c>
      <c r="W2324">
        <v>390</v>
      </c>
      <c r="X2324">
        <v>2</v>
      </c>
      <c r="Y2324" t="s">
        <v>32661</v>
      </c>
      <c r="AA2324">
        <v>8.5</v>
      </c>
      <c r="AC2324">
        <v>1</v>
      </c>
      <c r="AD2324" t="str">
        <f t="shared" si="367"/>
        <v/>
      </c>
      <c r="AE2324" t="str">
        <f t="shared" si="359"/>
        <v/>
      </c>
      <c r="AF2324" t="str">
        <f t="shared" si="361"/>
        <v/>
      </c>
      <c r="AG2324">
        <f t="shared" si="368"/>
        <v>1</v>
      </c>
      <c r="AH2324">
        <f t="shared" si="365"/>
        <v>2.8</v>
      </c>
      <c r="AI2324">
        <v>0.14499999999999999</v>
      </c>
      <c r="AJ2324">
        <f t="shared" si="363"/>
        <v>0.40599999999999997</v>
      </c>
      <c r="AK2324" t="str">
        <f t="shared" si="366"/>
        <v/>
      </c>
      <c r="AL2324" t="str">
        <f t="shared" si="364"/>
        <v/>
      </c>
    </row>
    <row r="2325" spans="1:39" x14ac:dyDescent="0.2">
      <c r="A2325" t="s">
        <v>30305</v>
      </c>
      <c r="B2325" t="s">
        <v>8300</v>
      </c>
      <c r="C2325" t="s">
        <v>30306</v>
      </c>
      <c r="D2325" s="1">
        <v>43858</v>
      </c>
      <c r="E2325" s="1">
        <v>44546</v>
      </c>
      <c r="F2325" t="s">
        <v>26</v>
      </c>
      <c r="I2325">
        <v>100</v>
      </c>
      <c r="J2325">
        <v>0</v>
      </c>
      <c r="K2325">
        <v>0</v>
      </c>
      <c r="L2325">
        <v>1568</v>
      </c>
      <c r="M2325">
        <v>1568</v>
      </c>
      <c r="N2325" t="s">
        <v>20</v>
      </c>
      <c r="O2325" t="s">
        <v>30307</v>
      </c>
      <c r="P2325" t="s">
        <v>28</v>
      </c>
      <c r="Q2325" t="s">
        <v>34233</v>
      </c>
      <c r="R2325" t="s">
        <v>34233</v>
      </c>
      <c r="S2325" t="s">
        <v>34233</v>
      </c>
      <c r="T2325" t="s">
        <v>34233</v>
      </c>
      <c r="V2325" t="s">
        <v>32857</v>
      </c>
      <c r="AD2325" t="str">
        <f t="shared" si="367"/>
        <v/>
      </c>
      <c r="AE2325" t="str">
        <f t="shared" si="359"/>
        <v/>
      </c>
      <c r="AF2325" t="str">
        <f t="shared" si="361"/>
        <v/>
      </c>
      <c r="AG2325" t="str">
        <f t="shared" si="368"/>
        <v/>
      </c>
      <c r="AH2325" t="str">
        <f t="shared" si="365"/>
        <v/>
      </c>
      <c r="AI2325">
        <v>0.14499999999999999</v>
      </c>
      <c r="AJ2325" t="str">
        <f t="shared" si="363"/>
        <v/>
      </c>
      <c r="AK2325" t="str">
        <f t="shared" si="366"/>
        <v/>
      </c>
      <c r="AL2325" t="str">
        <f t="shared" si="364"/>
        <v/>
      </c>
    </row>
    <row r="2326" spans="1:39" x14ac:dyDescent="0.2">
      <c r="A2326" t="s">
        <v>30510</v>
      </c>
      <c r="B2326" t="s">
        <v>8300</v>
      </c>
      <c r="C2326" t="s">
        <v>30511</v>
      </c>
      <c r="D2326" s="1">
        <v>43859</v>
      </c>
      <c r="E2326" s="1">
        <v>44133</v>
      </c>
      <c r="F2326" t="s">
        <v>889</v>
      </c>
      <c r="I2326">
        <v>100</v>
      </c>
      <c r="J2326">
        <v>0</v>
      </c>
      <c r="K2326">
        <v>0</v>
      </c>
      <c r="L2326">
        <v>3601</v>
      </c>
      <c r="M2326">
        <v>3601</v>
      </c>
      <c r="N2326" t="s">
        <v>20</v>
      </c>
      <c r="O2326" t="s">
        <v>30512</v>
      </c>
      <c r="P2326" t="s">
        <v>44</v>
      </c>
      <c r="Q2326" t="s">
        <v>34233</v>
      </c>
      <c r="R2326" t="s">
        <v>34233</v>
      </c>
      <c r="S2326" t="s">
        <v>33942</v>
      </c>
      <c r="T2326" t="s">
        <v>34233</v>
      </c>
      <c r="AD2326" t="str">
        <f t="shared" si="367"/>
        <v/>
      </c>
      <c r="AE2326" t="str">
        <f t="shared" si="359"/>
        <v/>
      </c>
      <c r="AF2326" t="str">
        <f t="shared" si="361"/>
        <v/>
      </c>
      <c r="AG2326" t="str">
        <f t="shared" si="368"/>
        <v/>
      </c>
      <c r="AH2326" t="str">
        <f t="shared" si="365"/>
        <v/>
      </c>
      <c r="AI2326">
        <v>0.14499999999999999</v>
      </c>
      <c r="AJ2326" t="str">
        <f t="shared" si="363"/>
        <v/>
      </c>
      <c r="AK2326" t="str">
        <f t="shared" si="366"/>
        <v/>
      </c>
      <c r="AL2326" t="str">
        <f t="shared" si="364"/>
        <v/>
      </c>
    </row>
    <row r="2327" spans="1:39" x14ac:dyDescent="0.2">
      <c r="A2327" t="s">
        <v>21799</v>
      </c>
      <c r="B2327" t="s">
        <v>8300</v>
      </c>
      <c r="C2327" t="s">
        <v>21800</v>
      </c>
      <c r="D2327" s="1">
        <v>38639</v>
      </c>
      <c r="E2327" s="1">
        <v>43456</v>
      </c>
      <c r="F2327" t="s">
        <v>39</v>
      </c>
      <c r="I2327">
        <v>100</v>
      </c>
      <c r="J2327">
        <v>0</v>
      </c>
      <c r="K2327">
        <v>0</v>
      </c>
      <c r="L2327">
        <v>2108</v>
      </c>
      <c r="M2327">
        <v>2108</v>
      </c>
      <c r="N2327" t="s">
        <v>20</v>
      </c>
      <c r="O2327" t="s">
        <v>21801</v>
      </c>
      <c r="P2327" t="s">
        <v>28</v>
      </c>
      <c r="Q2327" t="s">
        <v>34233</v>
      </c>
      <c r="R2327" t="s">
        <v>34233</v>
      </c>
      <c r="S2327" t="s">
        <v>33942</v>
      </c>
      <c r="T2327" t="s">
        <v>34233</v>
      </c>
      <c r="AD2327" t="str">
        <f t="shared" si="367"/>
        <v/>
      </c>
      <c r="AE2327" t="str">
        <f t="shared" si="359"/>
        <v/>
      </c>
      <c r="AF2327" t="str">
        <f t="shared" si="361"/>
        <v/>
      </c>
      <c r="AG2327" t="str">
        <f t="shared" si="368"/>
        <v/>
      </c>
      <c r="AH2327" t="str">
        <f t="shared" si="365"/>
        <v/>
      </c>
      <c r="AI2327">
        <v>0.14499999999999999</v>
      </c>
      <c r="AJ2327" t="str">
        <f t="shared" si="363"/>
        <v/>
      </c>
      <c r="AK2327" t="str">
        <f t="shared" si="366"/>
        <v/>
      </c>
      <c r="AL2327" t="str">
        <f t="shared" si="364"/>
        <v/>
      </c>
    </row>
    <row r="2328" spans="1:39" x14ac:dyDescent="0.2">
      <c r="A2328" t="s">
        <v>21790</v>
      </c>
      <c r="B2328" t="s">
        <v>8300</v>
      </c>
      <c r="C2328" t="s">
        <v>21791</v>
      </c>
      <c r="D2328" s="1">
        <v>38639</v>
      </c>
      <c r="E2328" s="1">
        <v>43456</v>
      </c>
      <c r="F2328" t="s">
        <v>39</v>
      </c>
      <c r="I2328">
        <v>100</v>
      </c>
      <c r="J2328">
        <v>0</v>
      </c>
      <c r="K2328">
        <v>0</v>
      </c>
      <c r="L2328">
        <v>2583</v>
      </c>
      <c r="M2328">
        <v>2583</v>
      </c>
      <c r="N2328" t="s">
        <v>20</v>
      </c>
      <c r="O2328" t="s">
        <v>21792</v>
      </c>
      <c r="P2328" t="s">
        <v>28</v>
      </c>
      <c r="Q2328" t="s">
        <v>34233</v>
      </c>
      <c r="R2328" t="s">
        <v>34233</v>
      </c>
      <c r="S2328" t="s">
        <v>32628</v>
      </c>
      <c r="T2328" t="s">
        <v>34501</v>
      </c>
      <c r="AD2328" t="str">
        <f t="shared" si="367"/>
        <v/>
      </c>
      <c r="AE2328" t="str">
        <f t="shared" si="359"/>
        <v/>
      </c>
      <c r="AF2328" t="str">
        <f t="shared" si="361"/>
        <v/>
      </c>
      <c r="AG2328" t="str">
        <f t="shared" si="368"/>
        <v/>
      </c>
      <c r="AH2328" t="str">
        <f t="shared" si="365"/>
        <v/>
      </c>
      <c r="AI2328">
        <v>0.14499999999999999</v>
      </c>
      <c r="AJ2328" t="str">
        <f t="shared" si="363"/>
        <v/>
      </c>
      <c r="AK2328" t="str">
        <f t="shared" si="366"/>
        <v/>
      </c>
      <c r="AL2328" t="str">
        <f t="shared" si="364"/>
        <v/>
      </c>
    </row>
    <row r="2329" spans="1:39" x14ac:dyDescent="0.2">
      <c r="A2329" t="s">
        <v>15423</v>
      </c>
      <c r="B2329" t="s">
        <v>8300</v>
      </c>
      <c r="C2329" t="s">
        <v>15424</v>
      </c>
      <c r="D2329" s="1">
        <v>37369</v>
      </c>
      <c r="E2329" s="1">
        <v>44720</v>
      </c>
      <c r="F2329" t="s">
        <v>39</v>
      </c>
      <c r="I2329">
        <v>100</v>
      </c>
      <c r="J2329">
        <v>0</v>
      </c>
      <c r="K2329">
        <v>0</v>
      </c>
      <c r="L2329">
        <v>13831</v>
      </c>
      <c r="M2329">
        <v>13831</v>
      </c>
      <c r="N2329" t="s">
        <v>20</v>
      </c>
      <c r="O2329" t="s">
        <v>15425</v>
      </c>
      <c r="P2329" t="s">
        <v>28</v>
      </c>
      <c r="Q2329" t="s">
        <v>34233</v>
      </c>
      <c r="R2329" t="s">
        <v>34233</v>
      </c>
      <c r="S2329" t="s">
        <v>33942</v>
      </c>
      <c r="T2329" t="s">
        <v>34233</v>
      </c>
      <c r="AD2329" t="str">
        <f t="shared" si="367"/>
        <v/>
      </c>
      <c r="AE2329" t="str">
        <f t="shared" si="359"/>
        <v/>
      </c>
      <c r="AF2329" t="str">
        <f t="shared" si="361"/>
        <v/>
      </c>
      <c r="AG2329" t="str">
        <f t="shared" si="368"/>
        <v/>
      </c>
      <c r="AH2329" t="str">
        <f t="shared" si="365"/>
        <v/>
      </c>
      <c r="AI2329">
        <v>0.14499999999999999</v>
      </c>
      <c r="AJ2329" t="str">
        <f t="shared" si="363"/>
        <v/>
      </c>
      <c r="AK2329" t="str">
        <f t="shared" si="366"/>
        <v/>
      </c>
      <c r="AL2329" t="str">
        <f t="shared" si="364"/>
        <v/>
      </c>
    </row>
    <row r="2330" spans="1:39" x14ac:dyDescent="0.2">
      <c r="A2330" t="s">
        <v>14922</v>
      </c>
      <c r="B2330" t="s">
        <v>8300</v>
      </c>
      <c r="C2330" t="s">
        <v>14923</v>
      </c>
      <c r="D2330" s="1">
        <v>37357</v>
      </c>
      <c r="E2330" s="1">
        <v>44091</v>
      </c>
      <c r="F2330" t="s">
        <v>39</v>
      </c>
      <c r="I2330">
        <v>100</v>
      </c>
      <c r="J2330">
        <v>0</v>
      </c>
      <c r="K2330">
        <v>0</v>
      </c>
      <c r="L2330">
        <v>22598</v>
      </c>
      <c r="M2330">
        <v>22598</v>
      </c>
      <c r="N2330" t="s">
        <v>20</v>
      </c>
      <c r="O2330" t="s">
        <v>14924</v>
      </c>
      <c r="P2330" t="s">
        <v>28</v>
      </c>
      <c r="Q2330" t="s">
        <v>34233</v>
      </c>
      <c r="R2330" t="s">
        <v>34233</v>
      </c>
      <c r="S2330" t="s">
        <v>33817</v>
      </c>
      <c r="T2330" t="s">
        <v>34357</v>
      </c>
      <c r="AD2330" t="str">
        <f t="shared" si="367"/>
        <v/>
      </c>
      <c r="AE2330" t="str">
        <f t="shared" ref="AE2330:AE2393" si="369">IF((S2330="tühi")*(AC2330&lt;&gt;""),AC2330,"")</f>
        <v/>
      </c>
      <c r="AF2330" t="str">
        <f t="shared" si="361"/>
        <v/>
      </c>
      <c r="AG2330" s="17">
        <v>1</v>
      </c>
      <c r="AH2330">
        <f t="shared" si="365"/>
        <v>2.8</v>
      </c>
      <c r="AI2330">
        <v>0.14499999999999999</v>
      </c>
      <c r="AJ2330">
        <f t="shared" si="363"/>
        <v>0.40599999999999997</v>
      </c>
      <c r="AK2330" t="str">
        <f t="shared" si="366"/>
        <v/>
      </c>
      <c r="AL2330" t="str">
        <f t="shared" si="364"/>
        <v/>
      </c>
    </row>
    <row r="2331" spans="1:39" x14ac:dyDescent="0.2">
      <c r="A2331" t="s">
        <v>15429</v>
      </c>
      <c r="B2331" t="s">
        <v>8300</v>
      </c>
      <c r="C2331" t="s">
        <v>15430</v>
      </c>
      <c r="D2331" s="1">
        <v>37369</v>
      </c>
      <c r="E2331" s="1">
        <v>44546</v>
      </c>
      <c r="F2331" t="s">
        <v>19</v>
      </c>
      <c r="I2331">
        <v>100</v>
      </c>
      <c r="J2331">
        <v>0</v>
      </c>
      <c r="K2331">
        <v>0</v>
      </c>
      <c r="L2331">
        <v>6149</v>
      </c>
      <c r="M2331">
        <v>6149</v>
      </c>
      <c r="N2331" t="s">
        <v>20</v>
      </c>
      <c r="O2331" t="s">
        <v>15431</v>
      </c>
      <c r="P2331" t="s">
        <v>28</v>
      </c>
      <c r="Q2331" t="s">
        <v>34233</v>
      </c>
      <c r="R2331" t="s">
        <v>34233</v>
      </c>
      <c r="S2331" t="s">
        <v>33800</v>
      </c>
      <c r="T2331" t="s">
        <v>34349</v>
      </c>
      <c r="AD2331" t="str">
        <f t="shared" si="367"/>
        <v/>
      </c>
      <c r="AE2331" t="str">
        <f t="shared" si="369"/>
        <v/>
      </c>
      <c r="AF2331" t="str">
        <f t="shared" si="361"/>
        <v/>
      </c>
      <c r="AG2331" s="17">
        <v>1</v>
      </c>
      <c r="AH2331">
        <f t="shared" si="365"/>
        <v>2.8</v>
      </c>
      <c r="AI2331">
        <v>0.14499999999999999</v>
      </c>
      <c r="AJ2331">
        <f t="shared" si="363"/>
        <v>0.40599999999999997</v>
      </c>
      <c r="AK2331" t="str">
        <f t="shared" si="366"/>
        <v/>
      </c>
      <c r="AL2331" t="str">
        <f t="shared" si="364"/>
        <v/>
      </c>
    </row>
    <row r="2332" spans="1:39" x14ac:dyDescent="0.2">
      <c r="A2332" t="s">
        <v>15432</v>
      </c>
      <c r="B2332" t="s">
        <v>8300</v>
      </c>
      <c r="C2332" t="s">
        <v>15433</v>
      </c>
      <c r="D2332" s="1">
        <v>37369</v>
      </c>
      <c r="E2332" s="1">
        <v>43951</v>
      </c>
      <c r="F2332" t="s">
        <v>39</v>
      </c>
      <c r="I2332">
        <v>100</v>
      </c>
      <c r="J2332">
        <v>0</v>
      </c>
      <c r="K2332">
        <v>0</v>
      </c>
      <c r="L2332">
        <v>10547</v>
      </c>
      <c r="M2332">
        <v>10547</v>
      </c>
      <c r="N2332" t="s">
        <v>20</v>
      </c>
      <c r="O2332" t="s">
        <v>15434</v>
      </c>
      <c r="P2332" t="s">
        <v>28</v>
      </c>
      <c r="Q2332" t="s">
        <v>34233</v>
      </c>
      <c r="R2332" t="s">
        <v>34233</v>
      </c>
      <c r="S2332" t="s">
        <v>33942</v>
      </c>
      <c r="T2332" t="s">
        <v>34233</v>
      </c>
      <c r="AD2332" t="str">
        <f t="shared" si="367"/>
        <v/>
      </c>
      <c r="AE2332" t="str">
        <f t="shared" si="369"/>
        <v/>
      </c>
      <c r="AF2332" t="str">
        <f t="shared" si="361"/>
        <v/>
      </c>
      <c r="AG2332" t="str">
        <f t="shared" ref="AG2332:AG2366" si="370">IF((S2332&lt;&gt;"tühi")*(AC2332&lt;&gt;""),AC2332,"")</f>
        <v/>
      </c>
      <c r="AH2332" t="str">
        <f t="shared" si="365"/>
        <v/>
      </c>
      <c r="AI2332">
        <v>0.14499999999999999</v>
      </c>
      <c r="AJ2332" t="str">
        <f t="shared" si="363"/>
        <v/>
      </c>
      <c r="AK2332" t="str">
        <f t="shared" si="366"/>
        <v/>
      </c>
      <c r="AL2332" t="str">
        <f t="shared" si="364"/>
        <v/>
      </c>
    </row>
    <row r="2333" spans="1:39" x14ac:dyDescent="0.2">
      <c r="A2333" t="s">
        <v>31379</v>
      </c>
      <c r="B2333" t="s">
        <v>8300</v>
      </c>
      <c r="C2333" t="s">
        <v>31380</v>
      </c>
      <c r="D2333" s="1">
        <v>43913</v>
      </c>
      <c r="E2333" s="1">
        <v>43913</v>
      </c>
      <c r="F2333" t="s">
        <v>889</v>
      </c>
      <c r="I2333">
        <v>100</v>
      </c>
      <c r="J2333">
        <v>0</v>
      </c>
      <c r="K2333">
        <v>0</v>
      </c>
      <c r="L2333">
        <v>2582</v>
      </c>
      <c r="M2333">
        <v>2582</v>
      </c>
      <c r="N2333" t="s">
        <v>20</v>
      </c>
      <c r="O2333" t="s">
        <v>31378</v>
      </c>
      <c r="P2333" t="s">
        <v>44</v>
      </c>
      <c r="Q2333" t="s">
        <v>34233</v>
      </c>
      <c r="R2333" t="s">
        <v>34233</v>
      </c>
      <c r="S2333" t="s">
        <v>33942</v>
      </c>
      <c r="T2333" t="s">
        <v>34233</v>
      </c>
      <c r="V2333" t="s">
        <v>32836</v>
      </c>
      <c r="AD2333" t="str">
        <f t="shared" si="367"/>
        <v/>
      </c>
      <c r="AE2333" t="str">
        <f t="shared" si="369"/>
        <v/>
      </c>
      <c r="AF2333" t="str">
        <f t="shared" si="361"/>
        <v/>
      </c>
      <c r="AG2333" t="str">
        <f t="shared" si="370"/>
        <v/>
      </c>
      <c r="AH2333" t="str">
        <f t="shared" si="365"/>
        <v/>
      </c>
      <c r="AI2333">
        <v>0.14499999999999999</v>
      </c>
      <c r="AJ2333" t="str">
        <f t="shared" si="363"/>
        <v/>
      </c>
      <c r="AK2333" t="str">
        <f t="shared" si="366"/>
        <v/>
      </c>
      <c r="AL2333" t="str">
        <f t="shared" si="364"/>
        <v/>
      </c>
      <c r="AM2333" t="s">
        <v>33939</v>
      </c>
    </row>
    <row r="2334" spans="1:39" x14ac:dyDescent="0.2">
      <c r="A2334" t="s">
        <v>21051</v>
      </c>
      <c r="B2334" t="s">
        <v>8300</v>
      </c>
      <c r="C2334" t="s">
        <v>21052</v>
      </c>
      <c r="D2334" s="1">
        <v>38518</v>
      </c>
      <c r="E2334" s="1">
        <v>43797</v>
      </c>
      <c r="F2334" t="s">
        <v>19</v>
      </c>
      <c r="I2334">
        <v>100</v>
      </c>
      <c r="J2334">
        <v>0</v>
      </c>
      <c r="K2334">
        <v>0</v>
      </c>
      <c r="L2334">
        <v>1017</v>
      </c>
      <c r="M2334">
        <v>1017</v>
      </c>
      <c r="N2334" t="s">
        <v>20</v>
      </c>
      <c r="O2334" t="s">
        <v>21053</v>
      </c>
      <c r="P2334" t="s">
        <v>28</v>
      </c>
      <c r="Q2334" t="s">
        <v>34233</v>
      </c>
      <c r="R2334" t="s">
        <v>34233</v>
      </c>
      <c r="S2334" t="s">
        <v>32628</v>
      </c>
      <c r="T2334" t="s">
        <v>34450</v>
      </c>
      <c r="U2334" t="s">
        <v>33235</v>
      </c>
      <c r="V2334" t="s">
        <v>32836</v>
      </c>
      <c r="X2334">
        <v>2</v>
      </c>
      <c r="Y2334">
        <v>1</v>
      </c>
      <c r="AA2334">
        <v>8.5</v>
      </c>
      <c r="AB2334">
        <v>10</v>
      </c>
      <c r="AC2334">
        <v>1</v>
      </c>
      <c r="AD2334" t="str">
        <f t="shared" si="367"/>
        <v/>
      </c>
      <c r="AE2334" t="str">
        <f t="shared" si="369"/>
        <v/>
      </c>
      <c r="AF2334" t="str">
        <f t="shared" si="361"/>
        <v/>
      </c>
      <c r="AG2334">
        <f t="shared" si="370"/>
        <v>1</v>
      </c>
      <c r="AH2334">
        <f t="shared" si="365"/>
        <v>2.8</v>
      </c>
      <c r="AI2334">
        <v>0.14499999999999999</v>
      </c>
      <c r="AJ2334">
        <f t="shared" si="363"/>
        <v>0.40599999999999997</v>
      </c>
      <c r="AK2334" t="str">
        <f t="shared" si="366"/>
        <v/>
      </c>
      <c r="AL2334" t="str">
        <f t="shared" si="364"/>
        <v/>
      </c>
      <c r="AM2334" t="s">
        <v>33936</v>
      </c>
    </row>
    <row r="2335" spans="1:39" x14ac:dyDescent="0.2">
      <c r="A2335" t="s">
        <v>21570</v>
      </c>
      <c r="B2335" t="s">
        <v>8300</v>
      </c>
      <c r="C2335" t="s">
        <v>21571</v>
      </c>
      <c r="D2335" s="1">
        <v>38518</v>
      </c>
      <c r="E2335" s="1">
        <v>43456</v>
      </c>
      <c r="F2335" t="s">
        <v>19</v>
      </c>
      <c r="I2335">
        <v>100</v>
      </c>
      <c r="J2335">
        <v>0</v>
      </c>
      <c r="K2335">
        <v>0</v>
      </c>
      <c r="L2335">
        <v>1860</v>
      </c>
      <c r="M2335">
        <v>1860</v>
      </c>
      <c r="N2335" t="s">
        <v>20</v>
      </c>
      <c r="O2335" t="s">
        <v>21572</v>
      </c>
      <c r="P2335" t="s">
        <v>28</v>
      </c>
      <c r="Q2335" t="s">
        <v>34244</v>
      </c>
      <c r="R2335" t="s">
        <v>33762</v>
      </c>
      <c r="S2335" t="s">
        <v>33942</v>
      </c>
      <c r="T2335" t="s">
        <v>34357</v>
      </c>
      <c r="U2335" t="s">
        <v>32634</v>
      </c>
      <c r="V2335" t="s">
        <v>32836</v>
      </c>
      <c r="X2335">
        <v>2</v>
      </c>
      <c r="Y2335" t="s">
        <v>32654</v>
      </c>
      <c r="AA2335">
        <v>8.5</v>
      </c>
      <c r="AB2335">
        <v>15</v>
      </c>
      <c r="AC2335">
        <v>1</v>
      </c>
      <c r="AD2335" t="str">
        <f t="shared" si="367"/>
        <v/>
      </c>
      <c r="AE2335">
        <f t="shared" si="369"/>
        <v>1</v>
      </c>
      <c r="AF2335" t="str">
        <f t="shared" si="361"/>
        <v/>
      </c>
      <c r="AG2335" t="str">
        <f t="shared" si="370"/>
        <v/>
      </c>
      <c r="AH2335" t="str">
        <f t="shared" si="365"/>
        <v/>
      </c>
      <c r="AI2335">
        <v>0.14499999999999999</v>
      </c>
      <c r="AJ2335" t="str">
        <f t="shared" si="363"/>
        <v/>
      </c>
      <c r="AK2335">
        <f t="shared" si="366"/>
        <v>2.8</v>
      </c>
      <c r="AL2335">
        <f t="shared" si="364"/>
        <v>0.40599999999999997</v>
      </c>
      <c r="AM2335" t="s">
        <v>34869</v>
      </c>
    </row>
    <row r="2336" spans="1:39" x14ac:dyDescent="0.2">
      <c r="A2336" t="s">
        <v>21487</v>
      </c>
      <c r="B2336" t="s">
        <v>8300</v>
      </c>
      <c r="C2336" t="s">
        <v>21488</v>
      </c>
      <c r="D2336" s="1">
        <v>38518</v>
      </c>
      <c r="E2336" s="1">
        <v>43456</v>
      </c>
      <c r="F2336" t="s">
        <v>19</v>
      </c>
      <c r="I2336">
        <v>100</v>
      </c>
      <c r="J2336">
        <v>0</v>
      </c>
      <c r="K2336">
        <v>0</v>
      </c>
      <c r="L2336">
        <v>1571</v>
      </c>
      <c r="M2336">
        <v>1571</v>
      </c>
      <c r="N2336" t="s">
        <v>20</v>
      </c>
      <c r="O2336" t="s">
        <v>21</v>
      </c>
      <c r="P2336" t="s">
        <v>28</v>
      </c>
      <c r="Q2336" t="s">
        <v>34233</v>
      </c>
      <c r="R2336" t="s">
        <v>34233</v>
      </c>
      <c r="S2336" t="s">
        <v>32628</v>
      </c>
      <c r="T2336" t="s">
        <v>34469</v>
      </c>
      <c r="U2336" t="s">
        <v>32656</v>
      </c>
      <c r="V2336" t="s">
        <v>32836</v>
      </c>
      <c r="X2336">
        <v>2</v>
      </c>
      <c r="Y2336">
        <v>1</v>
      </c>
      <c r="AA2336">
        <v>8.5</v>
      </c>
      <c r="AB2336">
        <v>12</v>
      </c>
      <c r="AC2336">
        <v>2</v>
      </c>
      <c r="AD2336" t="str">
        <f t="shared" si="367"/>
        <v/>
      </c>
      <c r="AE2336" t="str">
        <f t="shared" si="369"/>
        <v/>
      </c>
      <c r="AF2336" t="str">
        <f t="shared" si="361"/>
        <v/>
      </c>
      <c r="AG2336">
        <f t="shared" si="370"/>
        <v>2</v>
      </c>
      <c r="AH2336">
        <f t="shared" si="365"/>
        <v>5.6</v>
      </c>
      <c r="AI2336">
        <v>0.14499999999999999</v>
      </c>
      <c r="AJ2336">
        <f t="shared" si="363"/>
        <v>0.81199999999999994</v>
      </c>
      <c r="AK2336" t="str">
        <f t="shared" si="366"/>
        <v/>
      </c>
      <c r="AL2336" t="str">
        <f t="shared" si="364"/>
        <v/>
      </c>
    </row>
    <row r="2337" spans="1:39" x14ac:dyDescent="0.2">
      <c r="A2337" t="s">
        <v>21549</v>
      </c>
      <c r="B2337" t="s">
        <v>8300</v>
      </c>
      <c r="C2337" t="s">
        <v>21550</v>
      </c>
      <c r="D2337" s="1">
        <v>38518</v>
      </c>
      <c r="E2337" s="1">
        <v>43456</v>
      </c>
      <c r="F2337" t="s">
        <v>19</v>
      </c>
      <c r="I2337">
        <v>100</v>
      </c>
      <c r="J2337">
        <v>0</v>
      </c>
      <c r="K2337">
        <v>0</v>
      </c>
      <c r="L2337">
        <v>1610</v>
      </c>
      <c r="M2337">
        <v>1610</v>
      </c>
      <c r="N2337" t="s">
        <v>20</v>
      </c>
      <c r="O2337" t="s">
        <v>21551</v>
      </c>
      <c r="P2337" t="s">
        <v>28</v>
      </c>
      <c r="Q2337" t="s">
        <v>34233</v>
      </c>
      <c r="R2337" t="s">
        <v>34233</v>
      </c>
      <c r="S2337" t="s">
        <v>32628</v>
      </c>
      <c r="T2337" t="s">
        <v>34357</v>
      </c>
      <c r="U2337" t="s">
        <v>32634</v>
      </c>
      <c r="V2337" t="s">
        <v>32836</v>
      </c>
      <c r="X2337">
        <v>2</v>
      </c>
      <c r="Y2337" t="s">
        <v>32654</v>
      </c>
      <c r="AA2337">
        <v>8.5</v>
      </c>
      <c r="AB2337">
        <v>15</v>
      </c>
      <c r="AC2337">
        <v>1</v>
      </c>
      <c r="AD2337" t="str">
        <f t="shared" si="367"/>
        <v/>
      </c>
      <c r="AE2337" t="str">
        <f t="shared" si="369"/>
        <v/>
      </c>
      <c r="AF2337" t="str">
        <f t="shared" ref="AF2337:AF2400" si="371">IF((S2337&lt;&gt;"tühi")*(F2337&lt;&gt;"Elamumaa")*(G2337&lt;&gt;"Elamumaa")*(H2337&lt;&gt;"Elamumaa"),IF(Z2337=0,"",Z2337),"")</f>
        <v/>
      </c>
      <c r="AG2337">
        <f t="shared" si="370"/>
        <v>1</v>
      </c>
      <c r="AH2337">
        <f t="shared" si="365"/>
        <v>2.8</v>
      </c>
      <c r="AI2337">
        <v>0.14499999999999999</v>
      </c>
      <c r="AJ2337">
        <f t="shared" si="363"/>
        <v>0.40599999999999997</v>
      </c>
      <c r="AK2337" t="str">
        <f t="shared" si="366"/>
        <v/>
      </c>
      <c r="AL2337" t="str">
        <f t="shared" si="364"/>
        <v/>
      </c>
    </row>
    <row r="2338" spans="1:39" x14ac:dyDescent="0.2">
      <c r="A2338" t="s">
        <v>21367</v>
      </c>
      <c r="B2338" t="s">
        <v>8300</v>
      </c>
      <c r="C2338" t="s">
        <v>21368</v>
      </c>
      <c r="D2338" s="1">
        <v>38518</v>
      </c>
      <c r="E2338" s="1">
        <v>43456</v>
      </c>
      <c r="F2338" t="s">
        <v>19</v>
      </c>
      <c r="I2338">
        <v>100</v>
      </c>
      <c r="J2338">
        <v>0</v>
      </c>
      <c r="K2338">
        <v>0</v>
      </c>
      <c r="L2338">
        <v>1261</v>
      </c>
      <c r="M2338">
        <v>1261</v>
      </c>
      <c r="N2338" t="s">
        <v>20</v>
      </c>
      <c r="O2338" t="s">
        <v>21369</v>
      </c>
      <c r="P2338" t="s">
        <v>28</v>
      </c>
      <c r="Q2338" t="s">
        <v>34233</v>
      </c>
      <c r="R2338" t="s">
        <v>34233</v>
      </c>
      <c r="S2338" t="s">
        <v>32628</v>
      </c>
      <c r="T2338" t="s">
        <v>34357</v>
      </c>
      <c r="U2338" t="s">
        <v>32634</v>
      </c>
      <c r="V2338" t="s">
        <v>32836</v>
      </c>
      <c r="X2338">
        <v>2</v>
      </c>
      <c r="Y2338" t="s">
        <v>32654</v>
      </c>
      <c r="AA2338">
        <v>8.5</v>
      </c>
      <c r="AB2338">
        <v>15</v>
      </c>
      <c r="AC2338">
        <v>1</v>
      </c>
      <c r="AD2338" t="str">
        <f t="shared" si="367"/>
        <v/>
      </c>
      <c r="AE2338" t="str">
        <f t="shared" si="369"/>
        <v/>
      </c>
      <c r="AF2338" t="str">
        <f t="shared" si="371"/>
        <v/>
      </c>
      <c r="AG2338">
        <f t="shared" si="370"/>
        <v>1</v>
      </c>
      <c r="AH2338">
        <f t="shared" si="365"/>
        <v>2.8</v>
      </c>
      <c r="AI2338">
        <v>0.14499999999999999</v>
      </c>
      <c r="AJ2338">
        <f t="shared" si="363"/>
        <v>0.40599999999999997</v>
      </c>
      <c r="AK2338" t="str">
        <f t="shared" si="366"/>
        <v/>
      </c>
      <c r="AL2338" t="str">
        <f t="shared" si="364"/>
        <v/>
      </c>
    </row>
    <row r="2339" spans="1:39" x14ac:dyDescent="0.2">
      <c r="A2339" t="s">
        <v>21370</v>
      </c>
      <c r="B2339" t="s">
        <v>8300</v>
      </c>
      <c r="C2339" t="s">
        <v>21371</v>
      </c>
      <c r="D2339" s="1">
        <v>38518</v>
      </c>
      <c r="E2339" s="1">
        <v>43456</v>
      </c>
      <c r="F2339" t="s">
        <v>19</v>
      </c>
      <c r="I2339">
        <v>100</v>
      </c>
      <c r="J2339">
        <v>0</v>
      </c>
      <c r="K2339">
        <v>0</v>
      </c>
      <c r="L2339">
        <v>1338</v>
      </c>
      <c r="M2339">
        <v>1338</v>
      </c>
      <c r="N2339" t="s">
        <v>20</v>
      </c>
      <c r="O2339" t="s">
        <v>21372</v>
      </c>
      <c r="P2339" t="s">
        <v>28</v>
      </c>
      <c r="Q2339" t="s">
        <v>34233</v>
      </c>
      <c r="R2339" t="s">
        <v>34233</v>
      </c>
      <c r="S2339" t="s">
        <v>32628</v>
      </c>
      <c r="T2339" t="s">
        <v>34357</v>
      </c>
      <c r="U2339" t="s">
        <v>32634</v>
      </c>
      <c r="V2339" t="s">
        <v>32836</v>
      </c>
      <c r="X2339">
        <v>2</v>
      </c>
      <c r="Y2339" t="s">
        <v>32654</v>
      </c>
      <c r="AA2339">
        <v>8.5</v>
      </c>
      <c r="AB2339">
        <v>15</v>
      </c>
      <c r="AC2339">
        <v>1</v>
      </c>
      <c r="AD2339" t="str">
        <f t="shared" si="367"/>
        <v/>
      </c>
      <c r="AE2339" t="str">
        <f t="shared" si="369"/>
        <v/>
      </c>
      <c r="AF2339" t="str">
        <f t="shared" si="371"/>
        <v/>
      </c>
      <c r="AG2339">
        <f t="shared" si="370"/>
        <v>1</v>
      </c>
      <c r="AH2339">
        <f t="shared" si="365"/>
        <v>2.8</v>
      </c>
      <c r="AI2339">
        <v>0.14499999999999999</v>
      </c>
      <c r="AJ2339">
        <f t="shared" si="363"/>
        <v>0.40599999999999997</v>
      </c>
      <c r="AK2339" t="str">
        <f t="shared" si="366"/>
        <v/>
      </c>
      <c r="AL2339" t="str">
        <f t="shared" si="364"/>
        <v/>
      </c>
    </row>
    <row r="2340" spans="1:39" x14ac:dyDescent="0.2">
      <c r="A2340" t="s">
        <v>21373</v>
      </c>
      <c r="B2340" t="s">
        <v>8300</v>
      </c>
      <c r="C2340" t="s">
        <v>21374</v>
      </c>
      <c r="D2340" s="1">
        <v>38518</v>
      </c>
      <c r="E2340" s="1">
        <v>43456</v>
      </c>
      <c r="F2340" t="s">
        <v>19</v>
      </c>
      <c r="I2340">
        <v>100</v>
      </c>
      <c r="J2340">
        <v>0</v>
      </c>
      <c r="K2340">
        <v>0</v>
      </c>
      <c r="L2340">
        <v>1218</v>
      </c>
      <c r="M2340">
        <v>1218</v>
      </c>
      <c r="N2340" t="s">
        <v>20</v>
      </c>
      <c r="O2340" t="s">
        <v>21375</v>
      </c>
      <c r="P2340" t="s">
        <v>28</v>
      </c>
      <c r="Q2340" t="s">
        <v>34233</v>
      </c>
      <c r="R2340" t="s">
        <v>34233</v>
      </c>
      <c r="S2340" t="s">
        <v>32628</v>
      </c>
      <c r="T2340" t="s">
        <v>32634</v>
      </c>
      <c r="U2340" t="s">
        <v>32634</v>
      </c>
      <c r="V2340" t="s">
        <v>32836</v>
      </c>
      <c r="X2340">
        <v>2</v>
      </c>
      <c r="Y2340" t="s">
        <v>32654</v>
      </c>
      <c r="AA2340">
        <v>8.5</v>
      </c>
      <c r="AB2340">
        <v>15</v>
      </c>
      <c r="AC2340">
        <v>1</v>
      </c>
      <c r="AD2340" t="str">
        <f t="shared" si="367"/>
        <v/>
      </c>
      <c r="AE2340" t="str">
        <f t="shared" si="369"/>
        <v/>
      </c>
      <c r="AF2340" t="str">
        <f t="shared" si="371"/>
        <v/>
      </c>
      <c r="AG2340">
        <f t="shared" si="370"/>
        <v>1</v>
      </c>
      <c r="AH2340">
        <f t="shared" si="365"/>
        <v>2.8</v>
      </c>
      <c r="AI2340">
        <v>0.14499999999999999</v>
      </c>
      <c r="AJ2340">
        <f t="shared" si="363"/>
        <v>0.40599999999999997</v>
      </c>
      <c r="AK2340" t="str">
        <f t="shared" si="366"/>
        <v/>
      </c>
      <c r="AL2340" t="str">
        <f t="shared" si="364"/>
        <v/>
      </c>
    </row>
    <row r="2341" spans="1:39" s="18" customFormat="1" x14ac:dyDescent="0.2">
      <c r="A2341" s="18" t="s">
        <v>26336</v>
      </c>
      <c r="B2341" s="18" t="s">
        <v>8300</v>
      </c>
      <c r="C2341" s="18" t="s">
        <v>26337</v>
      </c>
      <c r="D2341" s="19">
        <v>41136</v>
      </c>
      <c r="E2341" s="19">
        <v>44546</v>
      </c>
      <c r="F2341" s="18" t="s">
        <v>19</v>
      </c>
      <c r="I2341" s="18">
        <v>100</v>
      </c>
      <c r="J2341" s="18">
        <v>0</v>
      </c>
      <c r="K2341" s="18">
        <v>0</v>
      </c>
      <c r="L2341" s="18">
        <v>3481</v>
      </c>
      <c r="M2341" s="18">
        <v>3481</v>
      </c>
      <c r="N2341" s="18" t="s">
        <v>20</v>
      </c>
      <c r="O2341" s="18" t="s">
        <v>26338</v>
      </c>
      <c r="P2341" s="18" t="s">
        <v>28</v>
      </c>
      <c r="Q2341" s="18" t="s">
        <v>34244</v>
      </c>
      <c r="R2341" s="18" t="s">
        <v>33762</v>
      </c>
      <c r="S2341" s="18" t="s">
        <v>33942</v>
      </c>
      <c r="T2341" s="18" t="s">
        <v>32634</v>
      </c>
      <c r="U2341" s="18" t="s">
        <v>32634</v>
      </c>
      <c r="V2341" s="18" t="s">
        <v>32865</v>
      </c>
      <c r="W2341" s="18">
        <v>350</v>
      </c>
      <c r="X2341" s="18">
        <v>2</v>
      </c>
      <c r="Y2341" s="18">
        <v>1</v>
      </c>
      <c r="Z2341" s="18">
        <v>700</v>
      </c>
      <c r="AA2341" s="18">
        <v>8.5</v>
      </c>
      <c r="AB2341" s="18">
        <v>10</v>
      </c>
      <c r="AC2341" s="18">
        <v>1</v>
      </c>
      <c r="AD2341" s="18" t="str">
        <f t="shared" si="367"/>
        <v/>
      </c>
      <c r="AE2341" s="18">
        <f t="shared" si="369"/>
        <v>1</v>
      </c>
      <c r="AF2341" s="18" t="str">
        <f t="shared" si="371"/>
        <v/>
      </c>
      <c r="AG2341" s="18" t="str">
        <f t="shared" si="370"/>
        <v/>
      </c>
      <c r="AH2341" s="18" t="str">
        <f t="shared" si="365"/>
        <v/>
      </c>
      <c r="AI2341" s="18">
        <v>0.14499999999999999</v>
      </c>
      <c r="AJ2341" s="18" t="str">
        <f t="shared" si="363"/>
        <v/>
      </c>
      <c r="AK2341" s="18">
        <f t="shared" si="366"/>
        <v>2.8</v>
      </c>
      <c r="AL2341" s="18">
        <f t="shared" si="364"/>
        <v>0.40599999999999997</v>
      </c>
      <c r="AM2341" s="18" t="s">
        <v>34814</v>
      </c>
    </row>
    <row r="2342" spans="1:39" x14ac:dyDescent="0.2">
      <c r="A2342" t="s">
        <v>21437</v>
      </c>
      <c r="B2342" t="s">
        <v>8300</v>
      </c>
      <c r="C2342" t="s">
        <v>21438</v>
      </c>
      <c r="D2342" s="1">
        <v>38518</v>
      </c>
      <c r="E2342" s="1">
        <v>43456</v>
      </c>
      <c r="F2342" t="s">
        <v>19</v>
      </c>
      <c r="I2342">
        <v>100</v>
      </c>
      <c r="J2342">
        <v>0</v>
      </c>
      <c r="K2342">
        <v>0</v>
      </c>
      <c r="L2342">
        <v>1078</v>
      </c>
      <c r="M2342">
        <v>1078</v>
      </c>
      <c r="N2342" t="s">
        <v>20</v>
      </c>
      <c r="O2342" t="s">
        <v>21439</v>
      </c>
      <c r="P2342" t="s">
        <v>28</v>
      </c>
      <c r="Q2342" t="s">
        <v>34233</v>
      </c>
      <c r="R2342" t="s">
        <v>34233</v>
      </c>
      <c r="S2342" t="s">
        <v>32628</v>
      </c>
      <c r="T2342" t="s">
        <v>34357</v>
      </c>
      <c r="U2342" t="s">
        <v>32634</v>
      </c>
      <c r="V2342" t="s">
        <v>32836</v>
      </c>
      <c r="X2342">
        <v>2</v>
      </c>
      <c r="Y2342" t="s">
        <v>32654</v>
      </c>
      <c r="AA2342">
        <v>8.5</v>
      </c>
      <c r="AB2342">
        <v>15</v>
      </c>
      <c r="AC2342">
        <v>1</v>
      </c>
      <c r="AD2342" t="str">
        <f t="shared" si="367"/>
        <v/>
      </c>
      <c r="AE2342" t="str">
        <f t="shared" si="369"/>
        <v/>
      </c>
      <c r="AF2342" t="str">
        <f t="shared" si="371"/>
        <v/>
      </c>
      <c r="AG2342">
        <f t="shared" si="370"/>
        <v>1</v>
      </c>
      <c r="AH2342">
        <f t="shared" si="365"/>
        <v>2.8</v>
      </c>
      <c r="AI2342">
        <v>0.14499999999999999</v>
      </c>
      <c r="AJ2342">
        <f t="shared" si="363"/>
        <v>0.40599999999999997</v>
      </c>
      <c r="AK2342" t="str">
        <f t="shared" si="366"/>
        <v/>
      </c>
      <c r="AL2342" t="str">
        <f t="shared" si="364"/>
        <v/>
      </c>
    </row>
    <row r="2343" spans="1:39" x14ac:dyDescent="0.2">
      <c r="A2343" t="s">
        <v>21440</v>
      </c>
      <c r="B2343" t="s">
        <v>8300</v>
      </c>
      <c r="C2343" t="s">
        <v>21441</v>
      </c>
      <c r="D2343" s="1">
        <v>38518</v>
      </c>
      <c r="E2343" s="1">
        <v>44546</v>
      </c>
      <c r="F2343" t="s">
        <v>19</v>
      </c>
      <c r="I2343">
        <v>100</v>
      </c>
      <c r="J2343">
        <v>0</v>
      </c>
      <c r="K2343">
        <v>0</v>
      </c>
      <c r="L2343">
        <v>1536</v>
      </c>
      <c r="M2343">
        <v>1536</v>
      </c>
      <c r="N2343" t="s">
        <v>20</v>
      </c>
      <c r="O2343" t="s">
        <v>21442</v>
      </c>
      <c r="P2343" t="s">
        <v>28</v>
      </c>
      <c r="Q2343" t="s">
        <v>34233</v>
      </c>
      <c r="R2343" t="s">
        <v>34233</v>
      </c>
      <c r="S2343" t="s">
        <v>32628</v>
      </c>
      <c r="T2343" t="s">
        <v>34357</v>
      </c>
      <c r="U2343" t="s">
        <v>32634</v>
      </c>
      <c r="V2343" t="s">
        <v>32836</v>
      </c>
      <c r="X2343">
        <v>2</v>
      </c>
      <c r="Y2343" t="s">
        <v>32654</v>
      </c>
      <c r="AA2343">
        <v>8.5</v>
      </c>
      <c r="AB2343">
        <v>15</v>
      </c>
      <c r="AC2343">
        <v>1</v>
      </c>
      <c r="AD2343" t="str">
        <f t="shared" si="367"/>
        <v/>
      </c>
      <c r="AE2343" t="str">
        <f t="shared" si="369"/>
        <v/>
      </c>
      <c r="AF2343" t="str">
        <f t="shared" si="371"/>
        <v/>
      </c>
      <c r="AG2343">
        <f t="shared" si="370"/>
        <v>1</v>
      </c>
      <c r="AH2343">
        <f t="shared" si="365"/>
        <v>2.8</v>
      </c>
      <c r="AI2343">
        <v>0.14499999999999999</v>
      </c>
      <c r="AJ2343">
        <f t="shared" si="363"/>
        <v>0.40599999999999997</v>
      </c>
      <c r="AK2343" t="str">
        <f t="shared" si="366"/>
        <v/>
      </c>
      <c r="AL2343" t="str">
        <f t="shared" si="364"/>
        <v/>
      </c>
    </row>
    <row r="2344" spans="1:39" x14ac:dyDescent="0.2">
      <c r="A2344" t="s">
        <v>21575</v>
      </c>
      <c r="B2344" t="s">
        <v>8300</v>
      </c>
      <c r="C2344" t="s">
        <v>21576</v>
      </c>
      <c r="D2344" s="1">
        <v>38518</v>
      </c>
      <c r="E2344" s="1">
        <v>43456</v>
      </c>
      <c r="F2344" t="s">
        <v>19</v>
      </c>
      <c r="I2344">
        <v>100</v>
      </c>
      <c r="J2344">
        <v>0</v>
      </c>
      <c r="K2344">
        <v>0</v>
      </c>
      <c r="L2344">
        <v>1919</v>
      </c>
      <c r="M2344">
        <v>1919</v>
      </c>
      <c r="N2344" t="s">
        <v>20</v>
      </c>
      <c r="O2344" t="s">
        <v>21577</v>
      </c>
      <c r="P2344" t="s">
        <v>28</v>
      </c>
      <c r="Q2344" t="s">
        <v>34244</v>
      </c>
      <c r="R2344" t="s">
        <v>33762</v>
      </c>
      <c r="S2344" t="s">
        <v>33942</v>
      </c>
      <c r="T2344" t="s">
        <v>34233</v>
      </c>
      <c r="U2344" t="s">
        <v>32634</v>
      </c>
      <c r="V2344" t="s">
        <v>32836</v>
      </c>
      <c r="X2344">
        <v>2</v>
      </c>
      <c r="Y2344" t="s">
        <v>32654</v>
      </c>
      <c r="AA2344">
        <v>8.5</v>
      </c>
      <c r="AB2344">
        <v>15</v>
      </c>
      <c r="AC2344">
        <v>1</v>
      </c>
      <c r="AD2344" t="str">
        <f t="shared" si="367"/>
        <v/>
      </c>
      <c r="AE2344">
        <f t="shared" si="369"/>
        <v>1</v>
      </c>
      <c r="AF2344" t="str">
        <f t="shared" si="371"/>
        <v/>
      </c>
      <c r="AG2344" t="str">
        <f t="shared" si="370"/>
        <v/>
      </c>
      <c r="AH2344" t="str">
        <f t="shared" si="365"/>
        <v/>
      </c>
      <c r="AI2344">
        <v>0.14499999999999999</v>
      </c>
      <c r="AJ2344" t="str">
        <f t="shared" si="363"/>
        <v/>
      </c>
      <c r="AK2344">
        <f t="shared" si="366"/>
        <v>2.8</v>
      </c>
      <c r="AL2344">
        <f t="shared" si="364"/>
        <v>0.40599999999999997</v>
      </c>
    </row>
    <row r="2345" spans="1:39" x14ac:dyDescent="0.2">
      <c r="A2345" t="s">
        <v>21443</v>
      </c>
      <c r="B2345" t="s">
        <v>8300</v>
      </c>
      <c r="C2345" t="s">
        <v>21444</v>
      </c>
      <c r="D2345" s="1">
        <v>38518</v>
      </c>
      <c r="E2345" s="1">
        <v>43456</v>
      </c>
      <c r="F2345" t="s">
        <v>19</v>
      </c>
      <c r="I2345">
        <v>100</v>
      </c>
      <c r="J2345">
        <v>0</v>
      </c>
      <c r="K2345">
        <v>0</v>
      </c>
      <c r="L2345">
        <v>1556</v>
      </c>
      <c r="M2345">
        <v>1556</v>
      </c>
      <c r="N2345" t="s">
        <v>20</v>
      </c>
      <c r="O2345" t="s">
        <v>21445</v>
      </c>
      <c r="P2345" t="s">
        <v>28</v>
      </c>
      <c r="Q2345" t="s">
        <v>34233</v>
      </c>
      <c r="R2345" t="s">
        <v>34233</v>
      </c>
      <c r="S2345" t="s">
        <v>32628</v>
      </c>
      <c r="T2345" t="s">
        <v>34357</v>
      </c>
      <c r="U2345" t="s">
        <v>32634</v>
      </c>
      <c r="V2345" t="s">
        <v>32836</v>
      </c>
      <c r="X2345">
        <v>2</v>
      </c>
      <c r="Y2345" t="s">
        <v>32654</v>
      </c>
      <c r="AA2345">
        <v>8.5</v>
      </c>
      <c r="AB2345">
        <v>15</v>
      </c>
      <c r="AC2345">
        <v>1</v>
      </c>
      <c r="AD2345" t="str">
        <f t="shared" si="367"/>
        <v/>
      </c>
      <c r="AE2345" t="str">
        <f t="shared" si="369"/>
        <v/>
      </c>
      <c r="AF2345" t="str">
        <f t="shared" si="371"/>
        <v/>
      </c>
      <c r="AG2345">
        <f t="shared" si="370"/>
        <v>1</v>
      </c>
      <c r="AH2345">
        <f t="shared" si="365"/>
        <v>2.8</v>
      </c>
      <c r="AI2345">
        <v>0.14499999999999999</v>
      </c>
      <c r="AJ2345">
        <f t="shared" si="363"/>
        <v>0.40599999999999997</v>
      </c>
      <c r="AK2345" t="str">
        <f t="shared" si="366"/>
        <v/>
      </c>
      <c r="AL2345" t="str">
        <f t="shared" si="364"/>
        <v/>
      </c>
    </row>
    <row r="2346" spans="1:39" x14ac:dyDescent="0.2">
      <c r="A2346" t="s">
        <v>21446</v>
      </c>
      <c r="B2346" t="s">
        <v>8300</v>
      </c>
      <c r="C2346" t="s">
        <v>21447</v>
      </c>
      <c r="D2346" s="1">
        <v>38518</v>
      </c>
      <c r="E2346" s="1">
        <v>43456</v>
      </c>
      <c r="F2346" t="s">
        <v>19</v>
      </c>
      <c r="I2346">
        <v>100</v>
      </c>
      <c r="J2346">
        <v>0</v>
      </c>
      <c r="K2346">
        <v>0</v>
      </c>
      <c r="L2346">
        <v>1542</v>
      </c>
      <c r="M2346">
        <v>1542</v>
      </c>
      <c r="N2346" t="s">
        <v>20</v>
      </c>
      <c r="O2346" t="s">
        <v>21448</v>
      </c>
      <c r="P2346" t="s">
        <v>28</v>
      </c>
      <c r="Q2346" t="s">
        <v>34244</v>
      </c>
      <c r="R2346" t="s">
        <v>33762</v>
      </c>
      <c r="S2346" t="s">
        <v>33942</v>
      </c>
      <c r="T2346" t="s">
        <v>34233</v>
      </c>
      <c r="U2346" t="s">
        <v>32634</v>
      </c>
      <c r="V2346" t="s">
        <v>32836</v>
      </c>
      <c r="X2346">
        <v>2</v>
      </c>
      <c r="Y2346" t="s">
        <v>32654</v>
      </c>
      <c r="AA2346">
        <v>8.5</v>
      </c>
      <c r="AB2346">
        <v>15</v>
      </c>
      <c r="AC2346">
        <v>1</v>
      </c>
      <c r="AD2346" t="str">
        <f t="shared" si="367"/>
        <v/>
      </c>
      <c r="AE2346">
        <f t="shared" si="369"/>
        <v>1</v>
      </c>
      <c r="AF2346" t="str">
        <f t="shared" si="371"/>
        <v/>
      </c>
      <c r="AG2346" t="str">
        <f t="shared" si="370"/>
        <v/>
      </c>
      <c r="AH2346" t="str">
        <f t="shared" si="365"/>
        <v/>
      </c>
      <c r="AI2346">
        <v>0.14499999999999999</v>
      </c>
      <c r="AJ2346" t="str">
        <f t="shared" ref="AJ2346:AJ2409" si="372">IF(COUNTBLANK(AH2346),"",AH2346*AI2346)</f>
        <v/>
      </c>
      <c r="AK2346">
        <f t="shared" si="366"/>
        <v>2.8</v>
      </c>
      <c r="AL2346">
        <f t="shared" si="364"/>
        <v>0.40599999999999997</v>
      </c>
    </row>
    <row r="2347" spans="1:39" x14ac:dyDescent="0.2">
      <c r="A2347" t="s">
        <v>21543</v>
      </c>
      <c r="B2347" t="s">
        <v>8300</v>
      </c>
      <c r="C2347" t="s">
        <v>21544</v>
      </c>
      <c r="D2347" s="1">
        <v>38518</v>
      </c>
      <c r="E2347" s="1">
        <v>43456</v>
      </c>
      <c r="F2347" t="s">
        <v>19</v>
      </c>
      <c r="I2347">
        <v>100</v>
      </c>
      <c r="J2347">
        <v>0</v>
      </c>
      <c r="K2347">
        <v>0</v>
      </c>
      <c r="L2347">
        <v>1587</v>
      </c>
      <c r="M2347">
        <v>1587</v>
      </c>
      <c r="N2347" t="s">
        <v>20</v>
      </c>
      <c r="O2347" t="s">
        <v>21545</v>
      </c>
      <c r="P2347" t="s">
        <v>28</v>
      </c>
      <c r="Q2347" t="s">
        <v>34233</v>
      </c>
      <c r="R2347" t="s">
        <v>34233</v>
      </c>
      <c r="S2347" t="s">
        <v>33797</v>
      </c>
      <c r="T2347" t="s">
        <v>34357</v>
      </c>
      <c r="U2347" t="s">
        <v>32634</v>
      </c>
      <c r="V2347" t="s">
        <v>32836</v>
      </c>
      <c r="X2347">
        <v>2</v>
      </c>
      <c r="Y2347" t="s">
        <v>32654</v>
      </c>
      <c r="AA2347">
        <v>8.5</v>
      </c>
      <c r="AB2347">
        <v>15</v>
      </c>
      <c r="AC2347">
        <v>1</v>
      </c>
      <c r="AD2347" t="str">
        <f t="shared" si="367"/>
        <v/>
      </c>
      <c r="AE2347" t="str">
        <f t="shared" si="369"/>
        <v/>
      </c>
      <c r="AF2347" t="str">
        <f t="shared" si="371"/>
        <v/>
      </c>
      <c r="AG2347">
        <f t="shared" si="370"/>
        <v>1</v>
      </c>
      <c r="AH2347">
        <f t="shared" si="365"/>
        <v>2.8</v>
      </c>
      <c r="AI2347">
        <v>0.14499999999999999</v>
      </c>
      <c r="AJ2347">
        <f t="shared" si="372"/>
        <v>0.40599999999999997</v>
      </c>
      <c r="AK2347" t="str">
        <f t="shared" si="366"/>
        <v/>
      </c>
      <c r="AL2347" t="str">
        <f t="shared" ref="AL2347:AL2410" si="373">IF(COUNTBLANK(AK2347),"",AK2347*AI2347)</f>
        <v/>
      </c>
    </row>
    <row r="2348" spans="1:39" x14ac:dyDescent="0.2">
      <c r="A2348" t="s">
        <v>21449</v>
      </c>
      <c r="B2348" t="s">
        <v>8300</v>
      </c>
      <c r="C2348" t="s">
        <v>21450</v>
      </c>
      <c r="D2348" s="1">
        <v>38518</v>
      </c>
      <c r="E2348" s="1">
        <v>43456</v>
      </c>
      <c r="F2348" t="s">
        <v>19</v>
      </c>
      <c r="I2348">
        <v>100</v>
      </c>
      <c r="J2348">
        <v>0</v>
      </c>
      <c r="K2348">
        <v>0</v>
      </c>
      <c r="L2348">
        <v>1718</v>
      </c>
      <c r="M2348">
        <v>1718</v>
      </c>
      <c r="N2348" t="s">
        <v>20</v>
      </c>
      <c r="O2348" t="s">
        <v>21451</v>
      </c>
      <c r="P2348" t="s">
        <v>28</v>
      </c>
      <c r="Q2348" t="s">
        <v>34233</v>
      </c>
      <c r="R2348" t="s">
        <v>34233</v>
      </c>
      <c r="S2348" t="s">
        <v>33800</v>
      </c>
      <c r="T2348" t="s">
        <v>34357</v>
      </c>
      <c r="U2348" t="s">
        <v>32634</v>
      </c>
      <c r="V2348" t="s">
        <v>32836</v>
      </c>
      <c r="X2348">
        <v>2</v>
      </c>
      <c r="Y2348" t="s">
        <v>32654</v>
      </c>
      <c r="AA2348">
        <v>8.5</v>
      </c>
      <c r="AB2348">
        <v>15</v>
      </c>
      <c r="AC2348">
        <v>1</v>
      </c>
      <c r="AD2348" t="str">
        <f t="shared" si="367"/>
        <v/>
      </c>
      <c r="AE2348" t="str">
        <f t="shared" si="369"/>
        <v/>
      </c>
      <c r="AF2348" t="str">
        <f t="shared" si="371"/>
        <v/>
      </c>
      <c r="AG2348">
        <f t="shared" si="370"/>
        <v>1</v>
      </c>
      <c r="AH2348">
        <f t="shared" si="365"/>
        <v>2.8</v>
      </c>
      <c r="AI2348">
        <v>0.14499999999999999</v>
      </c>
      <c r="AJ2348">
        <f t="shared" si="372"/>
        <v>0.40599999999999997</v>
      </c>
      <c r="AK2348" t="str">
        <f t="shared" si="366"/>
        <v/>
      </c>
      <c r="AL2348" t="str">
        <f t="shared" si="373"/>
        <v/>
      </c>
    </row>
    <row r="2349" spans="1:39" x14ac:dyDescent="0.2">
      <c r="A2349" t="s">
        <v>21519</v>
      </c>
      <c r="B2349" t="s">
        <v>8300</v>
      </c>
      <c r="C2349" t="s">
        <v>21520</v>
      </c>
      <c r="D2349" s="1">
        <v>38518</v>
      </c>
      <c r="E2349" s="1">
        <v>43456</v>
      </c>
      <c r="F2349" t="s">
        <v>19</v>
      </c>
      <c r="I2349">
        <v>100</v>
      </c>
      <c r="J2349">
        <v>0</v>
      </c>
      <c r="K2349">
        <v>0</v>
      </c>
      <c r="L2349">
        <v>1384</v>
      </c>
      <c r="M2349">
        <v>1384</v>
      </c>
      <c r="N2349" t="s">
        <v>20</v>
      </c>
      <c r="O2349" t="s">
        <v>21521</v>
      </c>
      <c r="P2349" t="s">
        <v>28</v>
      </c>
      <c r="Q2349" t="s">
        <v>34233</v>
      </c>
      <c r="R2349" t="s">
        <v>34233</v>
      </c>
      <c r="S2349" t="s">
        <v>32628</v>
      </c>
      <c r="T2349" t="s">
        <v>34357</v>
      </c>
      <c r="U2349" t="s">
        <v>32634</v>
      </c>
      <c r="V2349" t="s">
        <v>32836</v>
      </c>
      <c r="X2349">
        <v>2</v>
      </c>
      <c r="Y2349" t="s">
        <v>32654</v>
      </c>
      <c r="AA2349">
        <v>8.5</v>
      </c>
      <c r="AB2349">
        <v>15</v>
      </c>
      <c r="AC2349">
        <v>1</v>
      </c>
      <c r="AD2349" t="str">
        <f t="shared" si="367"/>
        <v/>
      </c>
      <c r="AE2349" t="str">
        <f t="shared" si="369"/>
        <v/>
      </c>
      <c r="AF2349" t="str">
        <f t="shared" si="371"/>
        <v/>
      </c>
      <c r="AG2349">
        <f t="shared" si="370"/>
        <v>1</v>
      </c>
      <c r="AH2349">
        <f t="shared" si="365"/>
        <v>2.8</v>
      </c>
      <c r="AI2349">
        <v>0.14499999999999999</v>
      </c>
      <c r="AJ2349">
        <f t="shared" si="372"/>
        <v>0.40599999999999997</v>
      </c>
      <c r="AK2349" t="str">
        <f t="shared" si="366"/>
        <v/>
      </c>
      <c r="AL2349" t="str">
        <f t="shared" si="373"/>
        <v/>
      </c>
    </row>
    <row r="2350" spans="1:39" x14ac:dyDescent="0.2">
      <c r="A2350" t="s">
        <v>21531</v>
      </c>
      <c r="B2350" t="s">
        <v>8300</v>
      </c>
      <c r="C2350" t="s">
        <v>21532</v>
      </c>
      <c r="D2350" s="1">
        <v>38518</v>
      </c>
      <c r="E2350" s="1">
        <v>43456</v>
      </c>
      <c r="F2350" t="s">
        <v>19</v>
      </c>
      <c r="I2350">
        <v>100</v>
      </c>
      <c r="J2350">
        <v>0</v>
      </c>
      <c r="K2350">
        <v>0</v>
      </c>
      <c r="L2350">
        <v>1479</v>
      </c>
      <c r="M2350">
        <v>1479</v>
      </c>
      <c r="N2350" t="s">
        <v>20</v>
      </c>
      <c r="O2350" t="s">
        <v>21533</v>
      </c>
      <c r="P2350" t="s">
        <v>28</v>
      </c>
      <c r="Q2350" t="s">
        <v>34233</v>
      </c>
      <c r="R2350" t="s">
        <v>34233</v>
      </c>
      <c r="S2350" t="s">
        <v>32628</v>
      </c>
      <c r="T2350" t="s">
        <v>34357</v>
      </c>
      <c r="U2350" t="s">
        <v>32634</v>
      </c>
      <c r="V2350" t="s">
        <v>32836</v>
      </c>
      <c r="X2350">
        <v>2</v>
      </c>
      <c r="Y2350" t="s">
        <v>32654</v>
      </c>
      <c r="AA2350">
        <v>8.5</v>
      </c>
      <c r="AB2350">
        <v>15</v>
      </c>
      <c r="AC2350">
        <v>1</v>
      </c>
      <c r="AD2350" t="str">
        <f t="shared" si="367"/>
        <v/>
      </c>
      <c r="AE2350" t="str">
        <f t="shared" si="369"/>
        <v/>
      </c>
      <c r="AF2350" t="str">
        <f t="shared" si="371"/>
        <v/>
      </c>
      <c r="AG2350">
        <f t="shared" si="370"/>
        <v>1</v>
      </c>
      <c r="AH2350">
        <f t="shared" si="365"/>
        <v>2.8</v>
      </c>
      <c r="AI2350">
        <v>0.14499999999999999</v>
      </c>
      <c r="AJ2350">
        <f t="shared" si="372"/>
        <v>0.40599999999999997</v>
      </c>
      <c r="AK2350" t="str">
        <f t="shared" si="366"/>
        <v/>
      </c>
      <c r="AL2350" t="str">
        <f t="shared" si="373"/>
        <v/>
      </c>
    </row>
    <row r="2351" spans="1:39" x14ac:dyDescent="0.2">
      <c r="A2351" t="s">
        <v>21583</v>
      </c>
      <c r="B2351" t="s">
        <v>8300</v>
      </c>
      <c r="C2351" t="s">
        <v>21584</v>
      </c>
      <c r="D2351" s="1">
        <v>38518</v>
      </c>
      <c r="E2351" s="1">
        <v>44720</v>
      </c>
      <c r="F2351" t="s">
        <v>889</v>
      </c>
      <c r="I2351">
        <v>100</v>
      </c>
      <c r="J2351">
        <v>0</v>
      </c>
      <c r="K2351">
        <v>0</v>
      </c>
      <c r="L2351">
        <v>2953</v>
      </c>
      <c r="M2351">
        <v>2953</v>
      </c>
      <c r="N2351" t="s">
        <v>20</v>
      </c>
      <c r="O2351" t="s">
        <v>21585</v>
      </c>
      <c r="P2351" t="s">
        <v>28</v>
      </c>
      <c r="Q2351" t="s">
        <v>34233</v>
      </c>
      <c r="R2351" t="s">
        <v>34233</v>
      </c>
      <c r="S2351" t="s">
        <v>33942</v>
      </c>
      <c r="T2351" t="s">
        <v>34233</v>
      </c>
      <c r="V2351" t="s">
        <v>32836</v>
      </c>
      <c r="AD2351" t="str">
        <f t="shared" si="367"/>
        <v/>
      </c>
      <c r="AE2351" t="str">
        <f t="shared" si="369"/>
        <v/>
      </c>
      <c r="AF2351" t="str">
        <f t="shared" si="371"/>
        <v/>
      </c>
      <c r="AG2351" t="str">
        <f t="shared" si="370"/>
        <v/>
      </c>
      <c r="AH2351" t="str">
        <f t="shared" si="365"/>
        <v/>
      </c>
      <c r="AI2351">
        <v>0.14499999999999999</v>
      </c>
      <c r="AJ2351" t="str">
        <f t="shared" si="372"/>
        <v/>
      </c>
      <c r="AK2351" t="str">
        <f t="shared" si="366"/>
        <v/>
      </c>
      <c r="AL2351" t="str">
        <f t="shared" si="373"/>
        <v/>
      </c>
    </row>
    <row r="2352" spans="1:39" x14ac:dyDescent="0.2">
      <c r="A2352" t="s">
        <v>21428</v>
      </c>
      <c r="B2352" t="s">
        <v>8300</v>
      </c>
      <c r="C2352" t="s">
        <v>21429</v>
      </c>
      <c r="D2352" s="1">
        <v>38518</v>
      </c>
      <c r="E2352" s="1">
        <v>43456</v>
      </c>
      <c r="F2352" t="s">
        <v>19</v>
      </c>
      <c r="I2352">
        <v>100</v>
      </c>
      <c r="J2352">
        <v>0</v>
      </c>
      <c r="K2352">
        <v>0</v>
      </c>
      <c r="L2352">
        <v>1249</v>
      </c>
      <c r="M2352">
        <v>1249</v>
      </c>
      <c r="N2352" t="s">
        <v>20</v>
      </c>
      <c r="O2352" t="s">
        <v>21430</v>
      </c>
      <c r="P2352" t="s">
        <v>28</v>
      </c>
      <c r="Q2352" t="s">
        <v>34244</v>
      </c>
      <c r="R2352" t="s">
        <v>33762</v>
      </c>
      <c r="S2352" t="s">
        <v>33942</v>
      </c>
      <c r="T2352" t="s">
        <v>34233</v>
      </c>
      <c r="U2352" t="s">
        <v>32634</v>
      </c>
      <c r="V2352" t="s">
        <v>32836</v>
      </c>
      <c r="X2352">
        <v>2</v>
      </c>
      <c r="Y2352" t="s">
        <v>32654</v>
      </c>
      <c r="AA2352">
        <v>8.5</v>
      </c>
      <c r="AB2352">
        <v>15</v>
      </c>
      <c r="AC2352">
        <v>1</v>
      </c>
      <c r="AD2352" t="str">
        <f t="shared" si="367"/>
        <v/>
      </c>
      <c r="AE2352">
        <f t="shared" si="369"/>
        <v>1</v>
      </c>
      <c r="AF2352" t="str">
        <f t="shared" si="371"/>
        <v/>
      </c>
      <c r="AG2352" t="str">
        <f t="shared" si="370"/>
        <v/>
      </c>
      <c r="AH2352" t="str">
        <f t="shared" si="365"/>
        <v/>
      </c>
      <c r="AI2352">
        <v>0.14499999999999999</v>
      </c>
      <c r="AJ2352" t="str">
        <f t="shared" si="372"/>
        <v/>
      </c>
      <c r="AK2352">
        <f t="shared" si="366"/>
        <v>2.8</v>
      </c>
      <c r="AL2352">
        <f t="shared" si="373"/>
        <v>0.40599999999999997</v>
      </c>
    </row>
    <row r="2353" spans="1:38" x14ac:dyDescent="0.2">
      <c r="A2353" t="s">
        <v>21376</v>
      </c>
      <c r="B2353" t="s">
        <v>8300</v>
      </c>
      <c r="C2353" t="s">
        <v>21377</v>
      </c>
      <c r="D2353" s="1">
        <v>38518</v>
      </c>
      <c r="E2353" s="1">
        <v>43456</v>
      </c>
      <c r="F2353" t="s">
        <v>19</v>
      </c>
      <c r="I2353">
        <v>100</v>
      </c>
      <c r="J2353">
        <v>0</v>
      </c>
      <c r="K2353">
        <v>0</v>
      </c>
      <c r="L2353">
        <v>1444</v>
      </c>
      <c r="M2353">
        <v>1444</v>
      </c>
      <c r="N2353" t="s">
        <v>20</v>
      </c>
      <c r="O2353" t="s">
        <v>21378</v>
      </c>
      <c r="P2353" t="s">
        <v>28</v>
      </c>
      <c r="Q2353" t="s">
        <v>34233</v>
      </c>
      <c r="R2353" t="s">
        <v>34233</v>
      </c>
      <c r="S2353" t="s">
        <v>32628</v>
      </c>
      <c r="T2353" t="s">
        <v>34357</v>
      </c>
      <c r="U2353" t="s">
        <v>32634</v>
      </c>
      <c r="V2353" t="s">
        <v>32866</v>
      </c>
      <c r="W2353">
        <v>217</v>
      </c>
      <c r="X2353">
        <v>2</v>
      </c>
      <c r="Y2353">
        <v>1</v>
      </c>
      <c r="AA2353">
        <v>8.5</v>
      </c>
      <c r="AB2353">
        <v>15</v>
      </c>
      <c r="AC2353">
        <v>1</v>
      </c>
      <c r="AD2353" t="str">
        <f t="shared" si="367"/>
        <v/>
      </c>
      <c r="AE2353" t="str">
        <f t="shared" si="369"/>
        <v/>
      </c>
      <c r="AF2353" t="str">
        <f t="shared" si="371"/>
        <v/>
      </c>
      <c r="AG2353">
        <f t="shared" si="370"/>
        <v>1</v>
      </c>
      <c r="AH2353">
        <f t="shared" si="365"/>
        <v>2.8</v>
      </c>
      <c r="AI2353">
        <v>0.14499999999999999</v>
      </c>
      <c r="AJ2353">
        <f t="shared" si="372"/>
        <v>0.40599999999999997</v>
      </c>
      <c r="AK2353" t="str">
        <f t="shared" si="366"/>
        <v/>
      </c>
      <c r="AL2353" t="str">
        <f t="shared" si="373"/>
        <v/>
      </c>
    </row>
    <row r="2354" spans="1:38" x14ac:dyDescent="0.2">
      <c r="A2354" t="s">
        <v>13807</v>
      </c>
      <c r="B2354" t="s">
        <v>8300</v>
      </c>
      <c r="C2354" t="s">
        <v>13808</v>
      </c>
      <c r="D2354" s="1">
        <v>37004</v>
      </c>
      <c r="E2354" s="1">
        <v>44351</v>
      </c>
      <c r="F2354" t="s">
        <v>19</v>
      </c>
      <c r="I2354">
        <v>100</v>
      </c>
      <c r="J2354">
        <v>0</v>
      </c>
      <c r="K2354">
        <v>0</v>
      </c>
      <c r="L2354">
        <v>1280</v>
      </c>
      <c r="M2354">
        <v>1280</v>
      </c>
      <c r="N2354" t="s">
        <v>20</v>
      </c>
      <c r="O2354" t="s">
        <v>13809</v>
      </c>
      <c r="P2354" t="s">
        <v>28</v>
      </c>
      <c r="Q2354" t="s">
        <v>34233</v>
      </c>
      <c r="R2354" t="s">
        <v>34233</v>
      </c>
      <c r="S2354" t="s">
        <v>32628</v>
      </c>
      <c r="T2354" t="s">
        <v>34349</v>
      </c>
      <c r="U2354" t="s">
        <v>32634</v>
      </c>
      <c r="V2354" t="s">
        <v>32846</v>
      </c>
      <c r="W2354">
        <v>256</v>
      </c>
      <c r="X2354">
        <v>2</v>
      </c>
      <c r="Y2354" t="s">
        <v>32661</v>
      </c>
      <c r="AA2354">
        <v>8.5</v>
      </c>
      <c r="AB2354">
        <v>20</v>
      </c>
      <c r="AC2354">
        <v>1</v>
      </c>
      <c r="AD2354" t="str">
        <f t="shared" si="367"/>
        <v/>
      </c>
      <c r="AE2354" t="str">
        <f t="shared" si="369"/>
        <v/>
      </c>
      <c r="AF2354" t="str">
        <f t="shared" si="371"/>
        <v/>
      </c>
      <c r="AG2354">
        <f t="shared" si="370"/>
        <v>1</v>
      </c>
      <c r="AH2354">
        <f t="shared" si="365"/>
        <v>2.8</v>
      </c>
      <c r="AI2354">
        <v>0.14499999999999999</v>
      </c>
      <c r="AJ2354">
        <f t="shared" si="372"/>
        <v>0.40599999999999997</v>
      </c>
      <c r="AK2354" t="str">
        <f t="shared" si="366"/>
        <v/>
      </c>
      <c r="AL2354" t="str">
        <f t="shared" si="373"/>
        <v/>
      </c>
    </row>
    <row r="2355" spans="1:38" x14ac:dyDescent="0.2">
      <c r="A2355" t="s">
        <v>13804</v>
      </c>
      <c r="B2355" t="s">
        <v>8300</v>
      </c>
      <c r="C2355" t="s">
        <v>13805</v>
      </c>
      <c r="D2355" s="1">
        <v>37004</v>
      </c>
      <c r="E2355" s="1">
        <v>44351</v>
      </c>
      <c r="F2355" t="s">
        <v>19</v>
      </c>
      <c r="I2355">
        <v>100</v>
      </c>
      <c r="J2355">
        <v>0</v>
      </c>
      <c r="K2355">
        <v>0</v>
      </c>
      <c r="L2355">
        <v>1180</v>
      </c>
      <c r="M2355">
        <v>1180</v>
      </c>
      <c r="N2355" t="s">
        <v>20</v>
      </c>
      <c r="O2355" t="s">
        <v>13806</v>
      </c>
      <c r="P2355" t="s">
        <v>28</v>
      </c>
      <c r="Q2355" t="s">
        <v>34233</v>
      </c>
      <c r="R2355" t="s">
        <v>34233</v>
      </c>
      <c r="S2355" t="s">
        <v>33797</v>
      </c>
      <c r="T2355" t="s">
        <v>34357</v>
      </c>
      <c r="U2355" t="s">
        <v>32634</v>
      </c>
      <c r="V2355" t="s">
        <v>32846</v>
      </c>
      <c r="W2355">
        <v>236</v>
      </c>
      <c r="X2355">
        <v>2</v>
      </c>
      <c r="Y2355" t="s">
        <v>32661</v>
      </c>
      <c r="AA2355">
        <v>8.5</v>
      </c>
      <c r="AB2355">
        <v>20</v>
      </c>
      <c r="AC2355">
        <v>1</v>
      </c>
      <c r="AD2355" t="str">
        <f t="shared" si="367"/>
        <v/>
      </c>
      <c r="AE2355" t="str">
        <f t="shared" si="369"/>
        <v/>
      </c>
      <c r="AF2355" t="str">
        <f t="shared" si="371"/>
        <v/>
      </c>
      <c r="AG2355">
        <f t="shared" si="370"/>
        <v>1</v>
      </c>
      <c r="AH2355">
        <f t="shared" si="365"/>
        <v>2.8</v>
      </c>
      <c r="AI2355">
        <v>0.14499999999999999</v>
      </c>
      <c r="AJ2355">
        <f t="shared" si="372"/>
        <v>0.40599999999999997</v>
      </c>
      <c r="AK2355" t="str">
        <f t="shared" si="366"/>
        <v/>
      </c>
      <c r="AL2355" t="str">
        <f t="shared" si="373"/>
        <v/>
      </c>
    </row>
    <row r="2356" spans="1:38" x14ac:dyDescent="0.2">
      <c r="A2356" t="s">
        <v>13810</v>
      </c>
      <c r="B2356" t="s">
        <v>8300</v>
      </c>
      <c r="C2356" t="s">
        <v>13811</v>
      </c>
      <c r="D2356" s="1">
        <v>37004</v>
      </c>
      <c r="E2356" s="1">
        <v>44351</v>
      </c>
      <c r="F2356" t="s">
        <v>19</v>
      </c>
      <c r="I2356">
        <v>100</v>
      </c>
      <c r="J2356">
        <v>0</v>
      </c>
      <c r="K2356">
        <v>0</v>
      </c>
      <c r="L2356">
        <v>1248</v>
      </c>
      <c r="M2356">
        <v>1248</v>
      </c>
      <c r="N2356" t="s">
        <v>20</v>
      </c>
      <c r="O2356" t="s">
        <v>13812</v>
      </c>
      <c r="P2356" t="s">
        <v>28</v>
      </c>
      <c r="Q2356" t="s">
        <v>34233</v>
      </c>
      <c r="R2356" t="s">
        <v>34233</v>
      </c>
      <c r="S2356" t="s">
        <v>32628</v>
      </c>
      <c r="T2356" t="s">
        <v>34349</v>
      </c>
      <c r="U2356" t="s">
        <v>32634</v>
      </c>
      <c r="V2356" t="s">
        <v>32846</v>
      </c>
      <c r="W2356">
        <v>249</v>
      </c>
      <c r="X2356">
        <v>2</v>
      </c>
      <c r="Y2356" t="s">
        <v>32661</v>
      </c>
      <c r="AA2356">
        <v>8.5</v>
      </c>
      <c r="AB2356">
        <v>20</v>
      </c>
      <c r="AC2356">
        <v>1</v>
      </c>
      <c r="AD2356" t="str">
        <f t="shared" si="367"/>
        <v/>
      </c>
      <c r="AE2356" t="str">
        <f t="shared" si="369"/>
        <v/>
      </c>
      <c r="AF2356" t="str">
        <f t="shared" si="371"/>
        <v/>
      </c>
      <c r="AG2356">
        <f t="shared" si="370"/>
        <v>1</v>
      </c>
      <c r="AH2356">
        <f t="shared" si="365"/>
        <v>2.8</v>
      </c>
      <c r="AI2356">
        <v>0.14499999999999999</v>
      </c>
      <c r="AJ2356">
        <f t="shared" si="372"/>
        <v>0.40599999999999997</v>
      </c>
      <c r="AK2356" t="str">
        <f t="shared" si="366"/>
        <v/>
      </c>
      <c r="AL2356" t="str">
        <f t="shared" si="373"/>
        <v/>
      </c>
    </row>
    <row r="2357" spans="1:38" x14ac:dyDescent="0.2">
      <c r="A2357" t="s">
        <v>13798</v>
      </c>
      <c r="B2357" t="s">
        <v>8300</v>
      </c>
      <c r="C2357" t="s">
        <v>13799</v>
      </c>
      <c r="D2357" s="1">
        <v>37004</v>
      </c>
      <c r="E2357" s="1">
        <v>44351</v>
      </c>
      <c r="F2357" t="s">
        <v>19</v>
      </c>
      <c r="I2357">
        <v>100</v>
      </c>
      <c r="J2357">
        <v>0</v>
      </c>
      <c r="K2357">
        <v>0</v>
      </c>
      <c r="L2357">
        <v>1105</v>
      </c>
      <c r="M2357">
        <v>1105</v>
      </c>
      <c r="N2357" t="s">
        <v>20</v>
      </c>
      <c r="O2357" t="s">
        <v>13800</v>
      </c>
      <c r="P2357" t="s">
        <v>28</v>
      </c>
      <c r="Q2357" t="s">
        <v>34233</v>
      </c>
      <c r="R2357" t="s">
        <v>34233</v>
      </c>
      <c r="S2357" t="s">
        <v>32628</v>
      </c>
      <c r="T2357" t="s">
        <v>34349</v>
      </c>
      <c r="U2357" t="s">
        <v>32634</v>
      </c>
      <c r="V2357" t="s">
        <v>32846</v>
      </c>
      <c r="W2357">
        <v>221</v>
      </c>
      <c r="X2357">
        <v>2</v>
      </c>
      <c r="Y2357" t="s">
        <v>32661</v>
      </c>
      <c r="AA2357">
        <v>8.5</v>
      </c>
      <c r="AB2357">
        <v>20</v>
      </c>
      <c r="AC2357">
        <v>1</v>
      </c>
      <c r="AD2357" t="str">
        <f t="shared" si="367"/>
        <v/>
      </c>
      <c r="AE2357" t="str">
        <f t="shared" si="369"/>
        <v/>
      </c>
      <c r="AF2357" t="str">
        <f t="shared" si="371"/>
        <v/>
      </c>
      <c r="AG2357">
        <f t="shared" si="370"/>
        <v>1</v>
      </c>
      <c r="AH2357">
        <f t="shared" si="365"/>
        <v>2.8</v>
      </c>
      <c r="AI2357">
        <v>0.14499999999999999</v>
      </c>
      <c r="AJ2357">
        <f t="shared" si="372"/>
        <v>0.40599999999999997</v>
      </c>
      <c r="AK2357" t="str">
        <f t="shared" si="366"/>
        <v/>
      </c>
      <c r="AL2357" t="str">
        <f t="shared" si="373"/>
        <v/>
      </c>
    </row>
    <row r="2358" spans="1:38" x14ac:dyDescent="0.2">
      <c r="A2358" t="s">
        <v>21431</v>
      </c>
      <c r="B2358" t="s">
        <v>8300</v>
      </c>
      <c r="C2358" t="s">
        <v>21432</v>
      </c>
      <c r="D2358" s="1">
        <v>38518</v>
      </c>
      <c r="E2358" s="1">
        <v>43456</v>
      </c>
      <c r="F2358" t="s">
        <v>19</v>
      </c>
      <c r="I2358">
        <v>100</v>
      </c>
      <c r="J2358">
        <v>0</v>
      </c>
      <c r="K2358">
        <v>0</v>
      </c>
      <c r="L2358">
        <v>1449</v>
      </c>
      <c r="M2358">
        <v>1449</v>
      </c>
      <c r="N2358" t="s">
        <v>20</v>
      </c>
      <c r="O2358" t="s">
        <v>21433</v>
      </c>
      <c r="P2358" t="s">
        <v>28</v>
      </c>
      <c r="Q2358" t="s">
        <v>34233</v>
      </c>
      <c r="R2358" t="s">
        <v>34233</v>
      </c>
      <c r="S2358" t="s">
        <v>32628</v>
      </c>
      <c r="T2358" t="s">
        <v>34357</v>
      </c>
      <c r="U2358" t="s">
        <v>32634</v>
      </c>
      <c r="V2358" t="s">
        <v>32836</v>
      </c>
      <c r="X2358">
        <v>2</v>
      </c>
      <c r="Y2358" t="s">
        <v>32654</v>
      </c>
      <c r="AA2358">
        <v>8.5</v>
      </c>
      <c r="AB2358">
        <v>15</v>
      </c>
      <c r="AC2358">
        <v>1</v>
      </c>
      <c r="AD2358" t="str">
        <f t="shared" si="367"/>
        <v/>
      </c>
      <c r="AE2358" t="str">
        <f t="shared" si="369"/>
        <v/>
      </c>
      <c r="AF2358" t="str">
        <f t="shared" si="371"/>
        <v/>
      </c>
      <c r="AG2358">
        <f t="shared" si="370"/>
        <v>1</v>
      </c>
      <c r="AH2358">
        <f t="shared" ref="AH2358:AH2421" si="374">IF(AG2358="","",AG2358*2.8)</f>
        <v>2.8</v>
      </c>
      <c r="AI2358">
        <v>0.14499999999999999</v>
      </c>
      <c r="AJ2358">
        <f t="shared" si="372"/>
        <v>0.40599999999999997</v>
      </c>
      <c r="AK2358" t="str">
        <f t="shared" ref="AK2358:AK2421" si="375">IF(AE2358="","",AE2358*2.8)</f>
        <v/>
      </c>
      <c r="AL2358" t="str">
        <f t="shared" si="373"/>
        <v/>
      </c>
    </row>
    <row r="2359" spans="1:38" x14ac:dyDescent="0.2">
      <c r="A2359" t="s">
        <v>21434</v>
      </c>
      <c r="B2359" t="s">
        <v>8300</v>
      </c>
      <c r="C2359" t="s">
        <v>21435</v>
      </c>
      <c r="D2359" s="1">
        <v>38518</v>
      </c>
      <c r="E2359" s="1">
        <v>43456</v>
      </c>
      <c r="F2359" t="s">
        <v>19</v>
      </c>
      <c r="I2359">
        <v>100</v>
      </c>
      <c r="J2359">
        <v>0</v>
      </c>
      <c r="K2359">
        <v>0</v>
      </c>
      <c r="L2359">
        <v>1452</v>
      </c>
      <c r="M2359">
        <v>1452</v>
      </c>
      <c r="N2359" t="s">
        <v>20</v>
      </c>
      <c r="O2359" t="s">
        <v>21436</v>
      </c>
      <c r="P2359" t="s">
        <v>28</v>
      </c>
      <c r="Q2359" t="s">
        <v>34233</v>
      </c>
      <c r="R2359" t="s">
        <v>34233</v>
      </c>
      <c r="S2359" t="s">
        <v>32628</v>
      </c>
      <c r="T2359" t="s">
        <v>34357</v>
      </c>
      <c r="U2359" t="s">
        <v>32634</v>
      </c>
      <c r="V2359" t="s">
        <v>32836</v>
      </c>
      <c r="X2359">
        <v>2</v>
      </c>
      <c r="Y2359" t="s">
        <v>32654</v>
      </c>
      <c r="AA2359">
        <v>8.5</v>
      </c>
      <c r="AB2359">
        <v>15</v>
      </c>
      <c r="AC2359">
        <v>1</v>
      </c>
      <c r="AD2359" t="str">
        <f t="shared" si="367"/>
        <v/>
      </c>
      <c r="AE2359" t="str">
        <f t="shared" si="369"/>
        <v/>
      </c>
      <c r="AF2359" t="str">
        <f t="shared" si="371"/>
        <v/>
      </c>
      <c r="AG2359">
        <f t="shared" si="370"/>
        <v>1</v>
      </c>
      <c r="AH2359">
        <f t="shared" si="374"/>
        <v>2.8</v>
      </c>
      <c r="AI2359">
        <v>0.14499999999999999</v>
      </c>
      <c r="AJ2359">
        <f t="shared" si="372"/>
        <v>0.40599999999999997</v>
      </c>
      <c r="AK2359" t="str">
        <f t="shared" si="375"/>
        <v/>
      </c>
      <c r="AL2359" t="str">
        <f t="shared" si="373"/>
        <v/>
      </c>
    </row>
    <row r="2360" spans="1:38" x14ac:dyDescent="0.2">
      <c r="A2360" t="s">
        <v>21478</v>
      </c>
      <c r="B2360" t="s">
        <v>8300</v>
      </c>
      <c r="C2360" t="s">
        <v>21479</v>
      </c>
      <c r="D2360" s="1">
        <v>38518</v>
      </c>
      <c r="E2360" s="1">
        <v>43456</v>
      </c>
      <c r="F2360" t="s">
        <v>19</v>
      </c>
      <c r="I2360">
        <v>100</v>
      </c>
      <c r="J2360">
        <v>0</v>
      </c>
      <c r="K2360">
        <v>0</v>
      </c>
      <c r="L2360">
        <v>1636</v>
      </c>
      <c r="M2360">
        <v>1636</v>
      </c>
      <c r="N2360" t="s">
        <v>20</v>
      </c>
      <c r="O2360" t="s">
        <v>21480</v>
      </c>
      <c r="P2360" t="s">
        <v>28</v>
      </c>
      <c r="Q2360" t="s">
        <v>34233</v>
      </c>
      <c r="R2360" t="s">
        <v>34233</v>
      </c>
      <c r="S2360" t="s">
        <v>32628</v>
      </c>
      <c r="T2360" t="s">
        <v>34357</v>
      </c>
      <c r="U2360" t="s">
        <v>32634</v>
      </c>
      <c r="V2360" t="s">
        <v>32836</v>
      </c>
      <c r="X2360">
        <v>2</v>
      </c>
      <c r="Y2360" t="s">
        <v>32654</v>
      </c>
      <c r="AA2360">
        <v>8.5</v>
      </c>
      <c r="AB2360">
        <v>15</v>
      </c>
      <c r="AC2360">
        <v>1</v>
      </c>
      <c r="AD2360" t="str">
        <f t="shared" si="367"/>
        <v/>
      </c>
      <c r="AE2360" t="str">
        <f t="shared" si="369"/>
        <v/>
      </c>
      <c r="AF2360" t="str">
        <f t="shared" si="371"/>
        <v/>
      </c>
      <c r="AG2360">
        <f t="shared" si="370"/>
        <v>1</v>
      </c>
      <c r="AH2360">
        <f t="shared" si="374"/>
        <v>2.8</v>
      </c>
      <c r="AI2360">
        <v>0.14499999999999999</v>
      </c>
      <c r="AJ2360">
        <f t="shared" si="372"/>
        <v>0.40599999999999997</v>
      </c>
      <c r="AK2360" t="str">
        <f t="shared" si="375"/>
        <v/>
      </c>
      <c r="AL2360" t="str">
        <f t="shared" si="373"/>
        <v/>
      </c>
    </row>
    <row r="2361" spans="1:38" x14ac:dyDescent="0.2">
      <c r="A2361" t="s">
        <v>21481</v>
      </c>
      <c r="B2361" t="s">
        <v>8300</v>
      </c>
      <c r="C2361" t="s">
        <v>21482</v>
      </c>
      <c r="D2361" s="1">
        <v>38518</v>
      </c>
      <c r="E2361" s="1">
        <v>43456</v>
      </c>
      <c r="F2361" t="s">
        <v>19</v>
      </c>
      <c r="I2361">
        <v>100</v>
      </c>
      <c r="J2361">
        <v>0</v>
      </c>
      <c r="K2361">
        <v>0</v>
      </c>
      <c r="L2361">
        <v>1228</v>
      </c>
      <c r="M2361">
        <v>1228</v>
      </c>
      <c r="N2361" t="s">
        <v>20</v>
      </c>
      <c r="O2361" t="s">
        <v>21483</v>
      </c>
      <c r="P2361" t="s">
        <v>28</v>
      </c>
      <c r="Q2361" t="s">
        <v>34233</v>
      </c>
      <c r="R2361" t="s">
        <v>34233</v>
      </c>
      <c r="S2361" t="s">
        <v>32628</v>
      </c>
      <c r="T2361" t="s">
        <v>34357</v>
      </c>
      <c r="U2361" t="s">
        <v>32634</v>
      </c>
      <c r="V2361" t="s">
        <v>32836</v>
      </c>
      <c r="X2361">
        <v>2</v>
      </c>
      <c r="Y2361" t="s">
        <v>32654</v>
      </c>
      <c r="AA2361">
        <v>8.5</v>
      </c>
      <c r="AB2361">
        <v>15</v>
      </c>
      <c r="AC2361">
        <v>1</v>
      </c>
      <c r="AD2361" t="str">
        <f t="shared" si="367"/>
        <v/>
      </c>
      <c r="AE2361" t="str">
        <f t="shared" si="369"/>
        <v/>
      </c>
      <c r="AF2361" t="str">
        <f t="shared" si="371"/>
        <v/>
      </c>
      <c r="AG2361">
        <f t="shared" si="370"/>
        <v>1</v>
      </c>
      <c r="AH2361">
        <f t="shared" si="374"/>
        <v>2.8</v>
      </c>
      <c r="AI2361">
        <v>0.14499999999999999</v>
      </c>
      <c r="AJ2361">
        <f t="shared" si="372"/>
        <v>0.40599999999999997</v>
      </c>
      <c r="AK2361" t="str">
        <f t="shared" si="375"/>
        <v/>
      </c>
      <c r="AL2361" t="str">
        <f t="shared" si="373"/>
        <v/>
      </c>
    </row>
    <row r="2362" spans="1:38" x14ac:dyDescent="0.2">
      <c r="A2362" t="s">
        <v>21484</v>
      </c>
      <c r="B2362" t="s">
        <v>8300</v>
      </c>
      <c r="C2362" t="s">
        <v>21485</v>
      </c>
      <c r="D2362" s="1">
        <v>38518</v>
      </c>
      <c r="E2362" s="1">
        <v>43951</v>
      </c>
      <c r="F2362" t="s">
        <v>19</v>
      </c>
      <c r="I2362">
        <v>100</v>
      </c>
      <c r="J2362">
        <v>0</v>
      </c>
      <c r="K2362">
        <v>0</v>
      </c>
      <c r="L2362">
        <v>1885</v>
      </c>
      <c r="M2362">
        <v>1885</v>
      </c>
      <c r="N2362" t="s">
        <v>20</v>
      </c>
      <c r="O2362" t="s">
        <v>21486</v>
      </c>
      <c r="P2362" t="s">
        <v>28</v>
      </c>
      <c r="Q2362" t="s">
        <v>34233</v>
      </c>
      <c r="R2362" t="s">
        <v>34233</v>
      </c>
      <c r="S2362" t="s">
        <v>32628</v>
      </c>
      <c r="T2362" t="s">
        <v>34357</v>
      </c>
      <c r="U2362" t="s">
        <v>32634</v>
      </c>
      <c r="V2362" t="s">
        <v>32836</v>
      </c>
      <c r="X2362">
        <v>2</v>
      </c>
      <c r="Y2362" t="s">
        <v>32654</v>
      </c>
      <c r="AA2362">
        <v>8.5</v>
      </c>
      <c r="AB2362">
        <v>15</v>
      </c>
      <c r="AC2362">
        <v>1</v>
      </c>
      <c r="AD2362" t="str">
        <f t="shared" si="367"/>
        <v/>
      </c>
      <c r="AE2362" t="str">
        <f t="shared" si="369"/>
        <v/>
      </c>
      <c r="AF2362" t="str">
        <f t="shared" si="371"/>
        <v/>
      </c>
      <c r="AG2362">
        <f t="shared" si="370"/>
        <v>1</v>
      </c>
      <c r="AH2362">
        <f t="shared" si="374"/>
        <v>2.8</v>
      </c>
      <c r="AI2362">
        <v>0.14499999999999999</v>
      </c>
      <c r="AJ2362">
        <f t="shared" si="372"/>
        <v>0.40599999999999997</v>
      </c>
      <c r="AK2362" t="str">
        <f t="shared" si="375"/>
        <v/>
      </c>
      <c r="AL2362" t="str">
        <f t="shared" si="373"/>
        <v/>
      </c>
    </row>
    <row r="2363" spans="1:38" x14ac:dyDescent="0.2">
      <c r="A2363" t="s">
        <v>21534</v>
      </c>
      <c r="B2363" t="s">
        <v>8300</v>
      </c>
      <c r="C2363" t="s">
        <v>21535</v>
      </c>
      <c r="D2363" s="1">
        <v>38518</v>
      </c>
      <c r="E2363" s="1">
        <v>43951</v>
      </c>
      <c r="F2363" t="s">
        <v>19</v>
      </c>
      <c r="I2363">
        <v>100</v>
      </c>
      <c r="J2363">
        <v>0</v>
      </c>
      <c r="K2363">
        <v>0</v>
      </c>
      <c r="L2363">
        <v>1489</v>
      </c>
      <c r="M2363">
        <v>1489</v>
      </c>
      <c r="N2363" t="s">
        <v>20</v>
      </c>
      <c r="O2363" t="s">
        <v>21536</v>
      </c>
      <c r="P2363" t="s">
        <v>28</v>
      </c>
      <c r="Q2363" t="s">
        <v>34244</v>
      </c>
      <c r="R2363" t="s">
        <v>33762</v>
      </c>
      <c r="S2363" t="s">
        <v>33942</v>
      </c>
      <c r="T2363" t="s">
        <v>34233</v>
      </c>
      <c r="U2363" t="s">
        <v>32634</v>
      </c>
      <c r="V2363" t="s">
        <v>32836</v>
      </c>
      <c r="X2363">
        <v>2</v>
      </c>
      <c r="Y2363" t="s">
        <v>32654</v>
      </c>
      <c r="AA2363">
        <v>8.5</v>
      </c>
      <c r="AB2363">
        <v>15</v>
      </c>
      <c r="AC2363">
        <v>1</v>
      </c>
      <c r="AD2363" t="str">
        <f t="shared" ref="AD2363:AD2426" si="376">IF((S2363="tühi")*(F2363&lt;&gt;"Elamumaa")*(G2363&lt;&gt;"Elamumaa")*(H2363&lt;&gt;"Elamumaa"),IF(Z2363=0,"",Z2363),"")</f>
        <v/>
      </c>
      <c r="AE2363">
        <f t="shared" si="369"/>
        <v>1</v>
      </c>
      <c r="AF2363" t="str">
        <f t="shared" si="371"/>
        <v/>
      </c>
      <c r="AG2363" t="str">
        <f t="shared" si="370"/>
        <v/>
      </c>
      <c r="AH2363" t="str">
        <f t="shared" si="374"/>
        <v/>
      </c>
      <c r="AI2363">
        <v>0.14499999999999999</v>
      </c>
      <c r="AJ2363" t="str">
        <f t="shared" si="372"/>
        <v/>
      </c>
      <c r="AK2363">
        <f t="shared" si="375"/>
        <v>2.8</v>
      </c>
      <c r="AL2363">
        <f t="shared" si="373"/>
        <v>0.40599999999999997</v>
      </c>
    </row>
    <row r="2364" spans="1:38" x14ac:dyDescent="0.2">
      <c r="A2364" t="s">
        <v>21122</v>
      </c>
      <c r="B2364" t="s">
        <v>8300</v>
      </c>
      <c r="C2364" t="s">
        <v>21123</v>
      </c>
      <c r="D2364" s="1">
        <v>38518</v>
      </c>
      <c r="E2364" s="1">
        <v>43456</v>
      </c>
      <c r="F2364" t="s">
        <v>26</v>
      </c>
      <c r="I2364">
        <v>100</v>
      </c>
      <c r="J2364">
        <v>0</v>
      </c>
      <c r="K2364">
        <v>0</v>
      </c>
      <c r="L2364">
        <v>3341</v>
      </c>
      <c r="M2364">
        <v>3341</v>
      </c>
      <c r="N2364" t="s">
        <v>20</v>
      </c>
      <c r="O2364" t="s">
        <v>21124</v>
      </c>
      <c r="P2364" t="s">
        <v>44</v>
      </c>
      <c r="Q2364" t="s">
        <v>34233</v>
      </c>
      <c r="R2364" t="s">
        <v>34233</v>
      </c>
      <c r="S2364" t="s">
        <v>34233</v>
      </c>
      <c r="T2364" t="s">
        <v>34233</v>
      </c>
      <c r="V2364" t="s">
        <v>32836</v>
      </c>
      <c r="AD2364" t="str">
        <f t="shared" si="376"/>
        <v/>
      </c>
      <c r="AE2364" t="str">
        <f t="shared" si="369"/>
        <v/>
      </c>
      <c r="AF2364" t="str">
        <f t="shared" si="371"/>
        <v/>
      </c>
      <c r="AG2364" t="str">
        <f t="shared" si="370"/>
        <v/>
      </c>
      <c r="AH2364" t="str">
        <f t="shared" si="374"/>
        <v/>
      </c>
      <c r="AI2364">
        <v>0.14499999999999999</v>
      </c>
      <c r="AJ2364" t="str">
        <f t="shared" si="372"/>
        <v/>
      </c>
      <c r="AK2364" t="str">
        <f t="shared" si="375"/>
        <v/>
      </c>
      <c r="AL2364" t="str">
        <f t="shared" si="373"/>
        <v/>
      </c>
    </row>
    <row r="2365" spans="1:38" x14ac:dyDescent="0.2">
      <c r="A2365" t="s">
        <v>21379</v>
      </c>
      <c r="B2365" t="s">
        <v>8300</v>
      </c>
      <c r="C2365" t="s">
        <v>21380</v>
      </c>
      <c r="D2365" s="1">
        <v>38518</v>
      </c>
      <c r="E2365" s="1">
        <v>43456</v>
      </c>
      <c r="F2365" t="s">
        <v>26</v>
      </c>
      <c r="I2365">
        <v>100</v>
      </c>
      <c r="J2365">
        <v>0</v>
      </c>
      <c r="K2365">
        <v>0</v>
      </c>
      <c r="L2365">
        <v>289</v>
      </c>
      <c r="M2365">
        <v>289</v>
      </c>
      <c r="N2365" t="s">
        <v>20</v>
      </c>
      <c r="O2365" t="s">
        <v>21381</v>
      </c>
      <c r="P2365" t="s">
        <v>44</v>
      </c>
      <c r="Q2365" t="s">
        <v>34233</v>
      </c>
      <c r="R2365" t="s">
        <v>34233</v>
      </c>
      <c r="S2365" t="s">
        <v>34233</v>
      </c>
      <c r="T2365" t="s">
        <v>34233</v>
      </c>
      <c r="V2365" t="s">
        <v>32836</v>
      </c>
      <c r="AD2365" t="str">
        <f t="shared" si="376"/>
        <v/>
      </c>
      <c r="AE2365" t="str">
        <f t="shared" si="369"/>
        <v/>
      </c>
      <c r="AF2365" t="str">
        <f t="shared" si="371"/>
        <v/>
      </c>
      <c r="AG2365" t="str">
        <f t="shared" si="370"/>
        <v/>
      </c>
      <c r="AH2365" t="str">
        <f t="shared" si="374"/>
        <v/>
      </c>
      <c r="AI2365">
        <v>0.14499999999999999</v>
      </c>
      <c r="AJ2365" t="str">
        <f t="shared" si="372"/>
        <v/>
      </c>
      <c r="AK2365" t="str">
        <f t="shared" si="375"/>
        <v/>
      </c>
      <c r="AL2365" t="str">
        <f t="shared" si="373"/>
        <v/>
      </c>
    </row>
    <row r="2366" spans="1:38" x14ac:dyDescent="0.2">
      <c r="A2366" t="s">
        <v>31376</v>
      </c>
      <c r="B2366" t="s">
        <v>8300</v>
      </c>
      <c r="C2366" t="s">
        <v>31377</v>
      </c>
      <c r="D2366" s="1">
        <v>43913</v>
      </c>
      <c r="E2366" s="1">
        <v>43913</v>
      </c>
      <c r="F2366" t="s">
        <v>26</v>
      </c>
      <c r="I2366">
        <v>100</v>
      </c>
      <c r="J2366">
        <v>0</v>
      </c>
      <c r="K2366">
        <v>0</v>
      </c>
      <c r="L2366">
        <v>7784</v>
      </c>
      <c r="M2366">
        <v>7784</v>
      </c>
      <c r="N2366" t="s">
        <v>20</v>
      </c>
      <c r="O2366" t="s">
        <v>31378</v>
      </c>
      <c r="P2366" t="s">
        <v>44</v>
      </c>
      <c r="Q2366" t="s">
        <v>34233</v>
      </c>
      <c r="R2366" t="s">
        <v>34233</v>
      </c>
      <c r="S2366" t="s">
        <v>34233</v>
      </c>
      <c r="T2366" t="s">
        <v>34233</v>
      </c>
      <c r="V2366" t="s">
        <v>32836</v>
      </c>
      <c r="AD2366" t="str">
        <f t="shared" si="376"/>
        <v/>
      </c>
      <c r="AE2366" t="str">
        <f t="shared" si="369"/>
        <v/>
      </c>
      <c r="AF2366" t="str">
        <f t="shared" si="371"/>
        <v/>
      </c>
      <c r="AG2366" t="str">
        <f t="shared" si="370"/>
        <v/>
      </c>
      <c r="AH2366" t="str">
        <f t="shared" si="374"/>
        <v/>
      </c>
      <c r="AI2366">
        <v>0.14499999999999999</v>
      </c>
      <c r="AJ2366" t="str">
        <f t="shared" si="372"/>
        <v/>
      </c>
      <c r="AK2366" t="str">
        <f t="shared" si="375"/>
        <v/>
      </c>
      <c r="AL2366" t="str">
        <f t="shared" si="373"/>
        <v/>
      </c>
    </row>
    <row r="2367" spans="1:38" x14ac:dyDescent="0.2">
      <c r="A2367" t="s">
        <v>16669</v>
      </c>
      <c r="B2367" t="s">
        <v>8300</v>
      </c>
      <c r="C2367" t="s">
        <v>16670</v>
      </c>
      <c r="D2367" s="1">
        <v>37596</v>
      </c>
      <c r="E2367" s="1">
        <v>44546</v>
      </c>
      <c r="F2367" t="s">
        <v>19</v>
      </c>
      <c r="I2367">
        <v>100</v>
      </c>
      <c r="J2367">
        <v>0</v>
      </c>
      <c r="K2367">
        <v>0</v>
      </c>
      <c r="L2367">
        <v>794</v>
      </c>
      <c r="M2367">
        <v>794</v>
      </c>
      <c r="N2367" t="s">
        <v>20</v>
      </c>
      <c r="O2367" t="s">
        <v>16671</v>
      </c>
      <c r="P2367" t="s">
        <v>28</v>
      </c>
      <c r="Q2367" t="s">
        <v>34233</v>
      </c>
      <c r="R2367" t="s">
        <v>34233</v>
      </c>
      <c r="S2367" t="s">
        <v>32628</v>
      </c>
      <c r="T2367" t="s">
        <v>34349</v>
      </c>
      <c r="AD2367" t="str">
        <f t="shared" si="376"/>
        <v/>
      </c>
      <c r="AE2367" t="str">
        <f t="shared" si="369"/>
        <v/>
      </c>
      <c r="AF2367" t="str">
        <f t="shared" si="371"/>
        <v/>
      </c>
      <c r="AG2367" s="17">
        <v>1</v>
      </c>
      <c r="AH2367">
        <f t="shared" si="374"/>
        <v>2.8</v>
      </c>
      <c r="AI2367">
        <v>0.14499999999999999</v>
      </c>
      <c r="AJ2367">
        <f t="shared" si="372"/>
        <v>0.40599999999999997</v>
      </c>
      <c r="AK2367" t="str">
        <f t="shared" si="375"/>
        <v/>
      </c>
      <c r="AL2367" t="str">
        <f t="shared" si="373"/>
        <v/>
      </c>
    </row>
    <row r="2368" spans="1:38" x14ac:dyDescent="0.2">
      <c r="A2368" t="s">
        <v>17488</v>
      </c>
      <c r="B2368" t="s">
        <v>8300</v>
      </c>
      <c r="C2368" t="s">
        <v>17489</v>
      </c>
      <c r="D2368" s="1">
        <v>37757</v>
      </c>
      <c r="E2368" s="1">
        <v>43456</v>
      </c>
      <c r="F2368" t="s">
        <v>19</v>
      </c>
      <c r="I2368">
        <v>100</v>
      </c>
      <c r="J2368">
        <v>0</v>
      </c>
      <c r="K2368">
        <v>0</v>
      </c>
      <c r="L2368">
        <v>1700</v>
      </c>
      <c r="M2368">
        <v>1700</v>
      </c>
      <c r="N2368" t="s">
        <v>20</v>
      </c>
      <c r="O2368" t="s">
        <v>17490</v>
      </c>
      <c r="P2368" t="s">
        <v>28</v>
      </c>
      <c r="Q2368" t="s">
        <v>34233</v>
      </c>
      <c r="R2368" t="s">
        <v>34233</v>
      </c>
      <c r="S2368" t="s">
        <v>32628</v>
      </c>
      <c r="T2368" t="s">
        <v>34349</v>
      </c>
      <c r="U2368" t="s">
        <v>32634</v>
      </c>
      <c r="V2368" t="s">
        <v>32851</v>
      </c>
      <c r="W2368">
        <v>215</v>
      </c>
      <c r="X2368">
        <v>2</v>
      </c>
      <c r="Y2368" t="s">
        <v>32654</v>
      </c>
      <c r="Z2368">
        <v>430</v>
      </c>
      <c r="AA2368">
        <v>9</v>
      </c>
      <c r="AB2368">
        <v>13</v>
      </c>
      <c r="AC2368">
        <v>1</v>
      </c>
      <c r="AD2368" t="str">
        <f t="shared" si="376"/>
        <v/>
      </c>
      <c r="AE2368" t="str">
        <f t="shared" si="369"/>
        <v/>
      </c>
      <c r="AF2368" t="str">
        <f t="shared" si="371"/>
        <v/>
      </c>
      <c r="AG2368">
        <f t="shared" ref="AG2368:AG2399" si="377">IF((S2368&lt;&gt;"tühi")*(AC2368&lt;&gt;""),AC2368,"")</f>
        <v>1</v>
      </c>
      <c r="AH2368">
        <f t="shared" si="374"/>
        <v>2.8</v>
      </c>
      <c r="AI2368">
        <v>0.14499999999999999</v>
      </c>
      <c r="AJ2368">
        <f t="shared" si="372"/>
        <v>0.40599999999999997</v>
      </c>
      <c r="AK2368" t="str">
        <f t="shared" si="375"/>
        <v/>
      </c>
      <c r="AL2368" t="str">
        <f t="shared" si="373"/>
        <v/>
      </c>
    </row>
    <row r="2369" spans="1:39" x14ac:dyDescent="0.2">
      <c r="A2369" t="s">
        <v>27373</v>
      </c>
      <c r="B2369" t="s">
        <v>8300</v>
      </c>
      <c r="C2369" t="s">
        <v>27374</v>
      </c>
      <c r="D2369" s="1">
        <v>41820</v>
      </c>
      <c r="E2369" s="1">
        <v>43762</v>
      </c>
      <c r="F2369" t="s">
        <v>470</v>
      </c>
      <c r="I2369">
        <v>100</v>
      </c>
      <c r="J2369">
        <v>0</v>
      </c>
      <c r="K2369">
        <v>0</v>
      </c>
      <c r="L2369">
        <v>6384</v>
      </c>
      <c r="M2369">
        <v>6384</v>
      </c>
      <c r="N2369" t="s">
        <v>20</v>
      </c>
      <c r="O2369" t="s">
        <v>27375</v>
      </c>
      <c r="P2369" t="s">
        <v>28</v>
      </c>
      <c r="Q2369" t="s">
        <v>34248</v>
      </c>
      <c r="R2369">
        <v>0</v>
      </c>
      <c r="S2369" t="s">
        <v>32627</v>
      </c>
      <c r="T2369" t="s">
        <v>34470</v>
      </c>
      <c r="U2369" t="s">
        <v>32867</v>
      </c>
      <c r="V2369" t="s">
        <v>32855</v>
      </c>
      <c r="W2369">
        <v>1500</v>
      </c>
      <c r="X2369">
        <v>2</v>
      </c>
      <c r="Y2369">
        <v>3</v>
      </c>
      <c r="Z2369">
        <v>2500</v>
      </c>
      <c r="AA2369">
        <v>12</v>
      </c>
      <c r="AD2369" t="str">
        <f t="shared" si="376"/>
        <v/>
      </c>
      <c r="AE2369" t="str">
        <f t="shared" si="369"/>
        <v/>
      </c>
      <c r="AF2369">
        <f t="shared" si="371"/>
        <v>2500</v>
      </c>
      <c r="AG2369" t="str">
        <f t="shared" si="377"/>
        <v/>
      </c>
      <c r="AH2369" t="str">
        <f t="shared" si="374"/>
        <v/>
      </c>
      <c r="AI2369">
        <v>0.14499999999999999</v>
      </c>
      <c r="AJ2369">
        <v>12</v>
      </c>
      <c r="AK2369" t="str">
        <f t="shared" si="375"/>
        <v/>
      </c>
      <c r="AM2369" t="s">
        <v>33940</v>
      </c>
    </row>
    <row r="2370" spans="1:39" x14ac:dyDescent="0.2">
      <c r="A2370" t="s">
        <v>16169</v>
      </c>
      <c r="B2370" t="s">
        <v>8300</v>
      </c>
      <c r="C2370" t="s">
        <v>16170</v>
      </c>
      <c r="D2370" s="1">
        <v>37412</v>
      </c>
      <c r="E2370" s="1">
        <v>43894</v>
      </c>
      <c r="F2370" t="s">
        <v>470</v>
      </c>
      <c r="I2370">
        <v>100</v>
      </c>
      <c r="J2370">
        <v>0</v>
      </c>
      <c r="K2370">
        <v>0</v>
      </c>
      <c r="L2370">
        <v>1290</v>
      </c>
      <c r="M2370">
        <v>1290</v>
      </c>
      <c r="N2370" t="s">
        <v>20</v>
      </c>
      <c r="O2370" t="s">
        <v>16171</v>
      </c>
      <c r="P2370" t="s">
        <v>28</v>
      </c>
      <c r="Q2370" t="s">
        <v>34233</v>
      </c>
      <c r="R2370" t="s">
        <v>34233</v>
      </c>
      <c r="S2370" t="s">
        <v>32627</v>
      </c>
      <c r="T2370" t="s">
        <v>34370</v>
      </c>
      <c r="U2370" t="s">
        <v>32868</v>
      </c>
      <c r="V2370" t="s">
        <v>32855</v>
      </c>
      <c r="W2370">
        <v>450</v>
      </c>
      <c r="X2370">
        <v>2</v>
      </c>
      <c r="Y2370">
        <v>2</v>
      </c>
      <c r="Z2370">
        <v>900</v>
      </c>
      <c r="AA2370">
        <v>12</v>
      </c>
      <c r="AD2370" t="str">
        <f t="shared" si="376"/>
        <v/>
      </c>
      <c r="AE2370" t="str">
        <f t="shared" si="369"/>
        <v/>
      </c>
      <c r="AF2370">
        <f t="shared" si="371"/>
        <v>900</v>
      </c>
      <c r="AG2370" t="str">
        <f t="shared" si="377"/>
        <v/>
      </c>
      <c r="AH2370" t="str">
        <f t="shared" si="374"/>
        <v/>
      </c>
      <c r="AI2370">
        <v>0.14499999999999999</v>
      </c>
      <c r="AJ2370" t="str">
        <f t="shared" si="372"/>
        <v/>
      </c>
      <c r="AK2370" t="str">
        <f t="shared" si="375"/>
        <v/>
      </c>
      <c r="AL2370" t="str">
        <f t="shared" si="373"/>
        <v/>
      </c>
    </row>
    <row r="2371" spans="1:39" x14ac:dyDescent="0.2">
      <c r="A2371" t="s">
        <v>30803</v>
      </c>
      <c r="B2371" t="s">
        <v>8300</v>
      </c>
      <c r="C2371" t="s">
        <v>30804</v>
      </c>
      <c r="D2371" s="1">
        <v>43859</v>
      </c>
      <c r="E2371" s="1">
        <v>43951</v>
      </c>
      <c r="F2371" t="s">
        <v>26</v>
      </c>
      <c r="I2371">
        <v>100</v>
      </c>
      <c r="J2371">
        <v>0</v>
      </c>
      <c r="K2371">
        <v>0</v>
      </c>
      <c r="L2371">
        <v>1749</v>
      </c>
      <c r="M2371">
        <v>1749</v>
      </c>
      <c r="N2371" t="s">
        <v>20</v>
      </c>
      <c r="O2371" t="s">
        <v>30805</v>
      </c>
      <c r="P2371" t="s">
        <v>44</v>
      </c>
      <c r="Q2371" t="s">
        <v>34233</v>
      </c>
      <c r="R2371" t="s">
        <v>34233</v>
      </c>
      <c r="S2371" t="s">
        <v>34233</v>
      </c>
      <c r="T2371" t="s">
        <v>34233</v>
      </c>
      <c r="AD2371" t="str">
        <f t="shared" si="376"/>
        <v/>
      </c>
      <c r="AE2371" t="str">
        <f t="shared" si="369"/>
        <v/>
      </c>
      <c r="AF2371" t="str">
        <f t="shared" si="371"/>
        <v/>
      </c>
      <c r="AG2371" t="str">
        <f t="shared" si="377"/>
        <v/>
      </c>
      <c r="AH2371" t="str">
        <f t="shared" si="374"/>
        <v/>
      </c>
      <c r="AI2371">
        <v>0.14499999999999999</v>
      </c>
      <c r="AJ2371" t="str">
        <f t="shared" si="372"/>
        <v/>
      </c>
      <c r="AK2371" t="str">
        <f t="shared" si="375"/>
        <v/>
      </c>
      <c r="AL2371" t="str">
        <f t="shared" si="373"/>
        <v/>
      </c>
    </row>
    <row r="2372" spans="1:39" x14ac:dyDescent="0.2">
      <c r="A2372" t="s">
        <v>30820</v>
      </c>
      <c r="B2372" t="s">
        <v>8300</v>
      </c>
      <c r="C2372" t="s">
        <v>30821</v>
      </c>
      <c r="D2372" s="1">
        <v>43859</v>
      </c>
      <c r="E2372" s="1">
        <v>44546</v>
      </c>
      <c r="F2372" t="s">
        <v>26</v>
      </c>
      <c r="I2372">
        <v>100</v>
      </c>
      <c r="J2372">
        <v>0</v>
      </c>
      <c r="K2372">
        <v>0</v>
      </c>
      <c r="L2372">
        <v>1899</v>
      </c>
      <c r="M2372">
        <v>1899</v>
      </c>
      <c r="N2372" t="s">
        <v>20</v>
      </c>
      <c r="O2372" t="s">
        <v>30822</v>
      </c>
      <c r="P2372" t="s">
        <v>44</v>
      </c>
      <c r="Q2372" t="s">
        <v>34233</v>
      </c>
      <c r="R2372" t="s">
        <v>34233</v>
      </c>
      <c r="S2372" t="s">
        <v>34233</v>
      </c>
      <c r="T2372" t="s">
        <v>34233</v>
      </c>
      <c r="AD2372" t="str">
        <f t="shared" si="376"/>
        <v/>
      </c>
      <c r="AE2372" t="str">
        <f t="shared" si="369"/>
        <v/>
      </c>
      <c r="AF2372" t="str">
        <f t="shared" si="371"/>
        <v/>
      </c>
      <c r="AG2372" t="str">
        <f t="shared" si="377"/>
        <v/>
      </c>
      <c r="AH2372" t="str">
        <f t="shared" si="374"/>
        <v/>
      </c>
      <c r="AI2372">
        <v>0.14499999999999999</v>
      </c>
      <c r="AJ2372" t="str">
        <f t="shared" si="372"/>
        <v/>
      </c>
      <c r="AK2372" t="str">
        <f t="shared" si="375"/>
        <v/>
      </c>
      <c r="AL2372" t="str">
        <f t="shared" si="373"/>
        <v/>
      </c>
    </row>
    <row r="2373" spans="1:39" x14ac:dyDescent="0.2">
      <c r="A2373" t="s">
        <v>21054</v>
      </c>
      <c r="B2373" t="s">
        <v>8300</v>
      </c>
      <c r="C2373" t="s">
        <v>21055</v>
      </c>
      <c r="D2373" s="1">
        <v>38518</v>
      </c>
      <c r="E2373" s="1">
        <v>43951</v>
      </c>
      <c r="F2373" t="s">
        <v>26</v>
      </c>
      <c r="I2373">
        <v>100</v>
      </c>
      <c r="J2373">
        <v>0</v>
      </c>
      <c r="K2373">
        <v>0</v>
      </c>
      <c r="L2373">
        <v>13357</v>
      </c>
      <c r="M2373">
        <v>13357</v>
      </c>
      <c r="N2373" t="s">
        <v>20</v>
      </c>
      <c r="O2373" t="s">
        <v>21056</v>
      </c>
      <c r="P2373" t="s">
        <v>44</v>
      </c>
      <c r="Q2373" t="s">
        <v>34233</v>
      </c>
      <c r="R2373" t="s">
        <v>34233</v>
      </c>
      <c r="S2373" t="s">
        <v>32627</v>
      </c>
      <c r="T2373" t="s">
        <v>34233</v>
      </c>
      <c r="V2373" t="s">
        <v>32836</v>
      </c>
      <c r="AD2373" t="str">
        <f t="shared" si="376"/>
        <v/>
      </c>
      <c r="AE2373" t="str">
        <f t="shared" si="369"/>
        <v/>
      </c>
      <c r="AF2373" t="str">
        <f t="shared" si="371"/>
        <v/>
      </c>
      <c r="AG2373" t="str">
        <f t="shared" si="377"/>
        <v/>
      </c>
      <c r="AH2373" t="str">
        <f t="shared" si="374"/>
        <v/>
      </c>
      <c r="AI2373">
        <v>0.14499999999999999</v>
      </c>
      <c r="AJ2373" t="str">
        <f t="shared" si="372"/>
        <v/>
      </c>
      <c r="AK2373" t="str">
        <f t="shared" si="375"/>
        <v/>
      </c>
      <c r="AL2373" t="str">
        <f t="shared" si="373"/>
        <v/>
      </c>
    </row>
    <row r="2374" spans="1:39" s="18" customFormat="1" x14ac:dyDescent="0.2">
      <c r="A2374" s="18" t="s">
        <v>21095</v>
      </c>
      <c r="B2374" s="18" t="s">
        <v>8300</v>
      </c>
      <c r="C2374" s="18" t="s">
        <v>21096</v>
      </c>
      <c r="D2374" s="19">
        <v>38518</v>
      </c>
      <c r="E2374" s="19">
        <v>43456</v>
      </c>
      <c r="F2374" s="18" t="s">
        <v>19</v>
      </c>
      <c r="I2374" s="18">
        <v>100</v>
      </c>
      <c r="J2374" s="18">
        <v>0</v>
      </c>
      <c r="K2374" s="18">
        <v>0</v>
      </c>
      <c r="L2374" s="18">
        <v>1539</v>
      </c>
      <c r="M2374" s="18">
        <v>1539</v>
      </c>
      <c r="N2374" s="18" t="s">
        <v>20</v>
      </c>
      <c r="O2374" s="18" t="s">
        <v>21097</v>
      </c>
      <c r="P2374" s="18" t="s">
        <v>28</v>
      </c>
      <c r="Q2374" s="18" t="s">
        <v>34244</v>
      </c>
      <c r="R2374" s="18" t="s">
        <v>33762</v>
      </c>
      <c r="S2374" s="18" t="s">
        <v>33942</v>
      </c>
      <c r="T2374" s="18" t="s">
        <v>32634</v>
      </c>
      <c r="U2374" s="18" t="s">
        <v>32634</v>
      </c>
      <c r="V2374" s="18" t="s">
        <v>32836</v>
      </c>
      <c r="X2374" s="18">
        <v>2</v>
      </c>
      <c r="Y2374" s="18" t="s">
        <v>32654</v>
      </c>
      <c r="AA2374" s="18">
        <v>8.5</v>
      </c>
      <c r="AB2374" s="18">
        <v>15</v>
      </c>
      <c r="AC2374" s="18">
        <v>1</v>
      </c>
      <c r="AD2374" s="18" t="str">
        <f t="shared" si="376"/>
        <v/>
      </c>
      <c r="AE2374" s="18">
        <f t="shared" si="369"/>
        <v>1</v>
      </c>
      <c r="AF2374" s="18" t="str">
        <f t="shared" si="371"/>
        <v/>
      </c>
      <c r="AG2374" s="18" t="str">
        <f t="shared" si="377"/>
        <v/>
      </c>
      <c r="AH2374" s="18" t="str">
        <f t="shared" si="374"/>
        <v/>
      </c>
      <c r="AI2374" s="18">
        <v>0.14499999999999999</v>
      </c>
      <c r="AJ2374" s="18" t="str">
        <f t="shared" si="372"/>
        <v/>
      </c>
      <c r="AK2374" s="18">
        <f t="shared" si="375"/>
        <v>2.8</v>
      </c>
      <c r="AL2374" s="18">
        <f t="shared" si="373"/>
        <v>0.40599999999999997</v>
      </c>
      <c r="AM2374" s="18" t="s">
        <v>33941</v>
      </c>
    </row>
    <row r="2375" spans="1:39" x14ac:dyDescent="0.2">
      <c r="A2375" t="s">
        <v>21098</v>
      </c>
      <c r="B2375" t="s">
        <v>8300</v>
      </c>
      <c r="C2375" t="s">
        <v>21099</v>
      </c>
      <c r="D2375" s="1">
        <v>38518</v>
      </c>
      <c r="E2375" s="1">
        <v>43951</v>
      </c>
      <c r="F2375" t="s">
        <v>19</v>
      </c>
      <c r="I2375">
        <v>100</v>
      </c>
      <c r="J2375">
        <v>0</v>
      </c>
      <c r="K2375">
        <v>0</v>
      </c>
      <c r="L2375">
        <v>1561</v>
      </c>
      <c r="M2375">
        <v>1561</v>
      </c>
      <c r="N2375" t="s">
        <v>20</v>
      </c>
      <c r="O2375" t="s">
        <v>21100</v>
      </c>
      <c r="P2375" t="s">
        <v>28</v>
      </c>
      <c r="Q2375" t="s">
        <v>34244</v>
      </c>
      <c r="R2375" t="s">
        <v>33762</v>
      </c>
      <c r="S2375" t="s">
        <v>33942</v>
      </c>
      <c r="T2375" t="s">
        <v>34233</v>
      </c>
      <c r="U2375" t="s">
        <v>32634</v>
      </c>
      <c r="V2375" t="s">
        <v>32836</v>
      </c>
      <c r="X2375">
        <v>2</v>
      </c>
      <c r="Y2375" t="s">
        <v>32654</v>
      </c>
      <c r="AA2375">
        <v>8.5</v>
      </c>
      <c r="AB2375">
        <v>15</v>
      </c>
      <c r="AC2375">
        <v>1</v>
      </c>
      <c r="AD2375" t="str">
        <f t="shared" si="376"/>
        <v/>
      </c>
      <c r="AE2375">
        <f t="shared" si="369"/>
        <v>1</v>
      </c>
      <c r="AF2375" t="str">
        <f t="shared" si="371"/>
        <v/>
      </c>
      <c r="AG2375" t="str">
        <f t="shared" si="377"/>
        <v/>
      </c>
      <c r="AH2375" t="str">
        <f t="shared" si="374"/>
        <v/>
      </c>
      <c r="AI2375">
        <v>0.14499999999999999</v>
      </c>
      <c r="AJ2375" t="str">
        <f t="shared" si="372"/>
        <v/>
      </c>
      <c r="AK2375">
        <f t="shared" si="375"/>
        <v>2.8</v>
      </c>
      <c r="AL2375">
        <f t="shared" si="373"/>
        <v>0.40599999999999997</v>
      </c>
    </row>
    <row r="2376" spans="1:39" x14ac:dyDescent="0.2">
      <c r="A2376" t="s">
        <v>21101</v>
      </c>
      <c r="B2376" t="s">
        <v>8300</v>
      </c>
      <c r="C2376" t="s">
        <v>21102</v>
      </c>
      <c r="D2376" s="1">
        <v>38518</v>
      </c>
      <c r="E2376" s="1">
        <v>43456</v>
      </c>
      <c r="F2376" t="s">
        <v>19</v>
      </c>
      <c r="I2376">
        <v>100</v>
      </c>
      <c r="J2376">
        <v>0</v>
      </c>
      <c r="K2376">
        <v>0</v>
      </c>
      <c r="L2376">
        <v>1440</v>
      </c>
      <c r="M2376">
        <v>1440</v>
      </c>
      <c r="N2376" t="s">
        <v>20</v>
      </c>
      <c r="O2376" t="s">
        <v>21103</v>
      </c>
      <c r="P2376" t="s">
        <v>28</v>
      </c>
      <c r="Q2376" t="s">
        <v>34233</v>
      </c>
      <c r="R2376" t="s">
        <v>34233</v>
      </c>
      <c r="S2376" t="s">
        <v>32628</v>
      </c>
      <c r="T2376" t="s">
        <v>34357</v>
      </c>
      <c r="U2376" t="s">
        <v>32634</v>
      </c>
      <c r="V2376" t="s">
        <v>32836</v>
      </c>
      <c r="X2376">
        <v>2</v>
      </c>
      <c r="Y2376" t="s">
        <v>32654</v>
      </c>
      <c r="AA2376">
        <v>8.5</v>
      </c>
      <c r="AB2376">
        <v>15</v>
      </c>
      <c r="AC2376">
        <v>1</v>
      </c>
      <c r="AD2376" t="str">
        <f t="shared" si="376"/>
        <v/>
      </c>
      <c r="AE2376" t="str">
        <f t="shared" si="369"/>
        <v/>
      </c>
      <c r="AF2376" t="str">
        <f t="shared" si="371"/>
        <v/>
      </c>
      <c r="AG2376">
        <f t="shared" si="377"/>
        <v>1</v>
      </c>
      <c r="AH2376">
        <f t="shared" si="374"/>
        <v>2.8</v>
      </c>
      <c r="AI2376">
        <v>0.14499999999999999</v>
      </c>
      <c r="AJ2376">
        <f t="shared" si="372"/>
        <v>0.40599999999999997</v>
      </c>
      <c r="AK2376" t="str">
        <f t="shared" si="375"/>
        <v/>
      </c>
      <c r="AL2376" t="str">
        <f t="shared" si="373"/>
        <v/>
      </c>
    </row>
    <row r="2377" spans="1:39" x14ac:dyDescent="0.2">
      <c r="A2377" t="s">
        <v>21104</v>
      </c>
      <c r="B2377" t="s">
        <v>8300</v>
      </c>
      <c r="C2377" t="s">
        <v>21105</v>
      </c>
      <c r="D2377" s="1">
        <v>38518</v>
      </c>
      <c r="E2377" s="1">
        <v>43456</v>
      </c>
      <c r="F2377" t="s">
        <v>19</v>
      </c>
      <c r="I2377">
        <v>100</v>
      </c>
      <c r="J2377">
        <v>0</v>
      </c>
      <c r="K2377">
        <v>0</v>
      </c>
      <c r="L2377">
        <v>1641</v>
      </c>
      <c r="M2377">
        <v>1641</v>
      </c>
      <c r="N2377" t="s">
        <v>20</v>
      </c>
      <c r="O2377" t="s">
        <v>21106</v>
      </c>
      <c r="P2377" t="s">
        <v>28</v>
      </c>
      <c r="Q2377" t="s">
        <v>34233</v>
      </c>
      <c r="R2377" t="s">
        <v>34233</v>
      </c>
      <c r="S2377" t="s">
        <v>32628</v>
      </c>
      <c r="T2377" t="s">
        <v>34357</v>
      </c>
      <c r="U2377" t="s">
        <v>32634</v>
      </c>
      <c r="V2377" t="s">
        <v>32836</v>
      </c>
      <c r="X2377">
        <v>2</v>
      </c>
      <c r="Y2377" t="s">
        <v>32654</v>
      </c>
      <c r="AA2377">
        <v>8.5</v>
      </c>
      <c r="AB2377">
        <v>15</v>
      </c>
      <c r="AC2377">
        <v>1</v>
      </c>
      <c r="AD2377" t="str">
        <f t="shared" si="376"/>
        <v/>
      </c>
      <c r="AE2377" t="str">
        <f t="shared" si="369"/>
        <v/>
      </c>
      <c r="AF2377" t="str">
        <f t="shared" si="371"/>
        <v/>
      </c>
      <c r="AG2377">
        <f t="shared" si="377"/>
        <v>1</v>
      </c>
      <c r="AH2377">
        <f t="shared" si="374"/>
        <v>2.8</v>
      </c>
      <c r="AI2377">
        <v>0.14499999999999999</v>
      </c>
      <c r="AJ2377">
        <f t="shared" si="372"/>
        <v>0.40599999999999997</v>
      </c>
      <c r="AK2377" t="str">
        <f t="shared" si="375"/>
        <v/>
      </c>
      <c r="AL2377" t="str">
        <f t="shared" si="373"/>
        <v/>
      </c>
    </row>
    <row r="2378" spans="1:39" x14ac:dyDescent="0.2">
      <c r="A2378" t="s">
        <v>21113</v>
      </c>
      <c r="B2378" t="s">
        <v>8300</v>
      </c>
      <c r="C2378" t="s">
        <v>21114</v>
      </c>
      <c r="D2378" s="1">
        <v>38518</v>
      </c>
      <c r="E2378" s="1">
        <v>43456</v>
      </c>
      <c r="F2378" t="s">
        <v>19</v>
      </c>
      <c r="I2378">
        <v>100</v>
      </c>
      <c r="J2378">
        <v>0</v>
      </c>
      <c r="K2378">
        <v>0</v>
      </c>
      <c r="L2378">
        <v>1375</v>
      </c>
      <c r="M2378">
        <v>1375</v>
      </c>
      <c r="N2378" t="s">
        <v>20</v>
      </c>
      <c r="O2378" t="s">
        <v>21115</v>
      </c>
      <c r="P2378" t="s">
        <v>28</v>
      </c>
      <c r="Q2378" t="s">
        <v>34233</v>
      </c>
      <c r="R2378" t="s">
        <v>34233</v>
      </c>
      <c r="S2378" t="s">
        <v>32628</v>
      </c>
      <c r="T2378" t="s">
        <v>34357</v>
      </c>
      <c r="U2378" t="s">
        <v>32634</v>
      </c>
      <c r="V2378" t="s">
        <v>32836</v>
      </c>
      <c r="X2378">
        <v>2</v>
      </c>
      <c r="Y2378" t="s">
        <v>32654</v>
      </c>
      <c r="AA2378">
        <v>8.5</v>
      </c>
      <c r="AB2378">
        <v>15</v>
      </c>
      <c r="AC2378">
        <v>1</v>
      </c>
      <c r="AD2378" t="str">
        <f t="shared" si="376"/>
        <v/>
      </c>
      <c r="AE2378" t="str">
        <f t="shared" si="369"/>
        <v/>
      </c>
      <c r="AF2378" t="str">
        <f t="shared" si="371"/>
        <v/>
      </c>
      <c r="AG2378">
        <f t="shared" si="377"/>
        <v>1</v>
      </c>
      <c r="AH2378">
        <f t="shared" si="374"/>
        <v>2.8</v>
      </c>
      <c r="AI2378">
        <v>0.14499999999999999</v>
      </c>
      <c r="AJ2378">
        <f t="shared" si="372"/>
        <v>0.40599999999999997</v>
      </c>
      <c r="AK2378" t="str">
        <f t="shared" si="375"/>
        <v/>
      </c>
      <c r="AL2378" t="str">
        <f t="shared" si="373"/>
        <v/>
      </c>
    </row>
    <row r="2379" spans="1:39" x14ac:dyDescent="0.2">
      <c r="A2379" t="s">
        <v>21116</v>
      </c>
      <c r="B2379" t="s">
        <v>8300</v>
      </c>
      <c r="C2379" t="s">
        <v>21117</v>
      </c>
      <c r="D2379" s="1">
        <v>38518</v>
      </c>
      <c r="E2379" s="1">
        <v>43456</v>
      </c>
      <c r="F2379" t="s">
        <v>19</v>
      </c>
      <c r="I2379">
        <v>100</v>
      </c>
      <c r="J2379">
        <v>0</v>
      </c>
      <c r="K2379">
        <v>0</v>
      </c>
      <c r="L2379">
        <v>1396</v>
      </c>
      <c r="M2379">
        <v>1396</v>
      </c>
      <c r="N2379" t="s">
        <v>20</v>
      </c>
      <c r="O2379" t="s">
        <v>21118</v>
      </c>
      <c r="P2379" t="s">
        <v>28</v>
      </c>
      <c r="Q2379" t="s">
        <v>34233</v>
      </c>
      <c r="R2379" t="s">
        <v>34233</v>
      </c>
      <c r="S2379" t="s">
        <v>32628</v>
      </c>
      <c r="T2379" t="s">
        <v>34357</v>
      </c>
      <c r="U2379" t="s">
        <v>32634</v>
      </c>
      <c r="V2379" t="s">
        <v>32836</v>
      </c>
      <c r="X2379">
        <v>2</v>
      </c>
      <c r="Y2379" t="s">
        <v>32654</v>
      </c>
      <c r="AA2379">
        <v>8.5</v>
      </c>
      <c r="AB2379">
        <v>15</v>
      </c>
      <c r="AC2379">
        <v>1</v>
      </c>
      <c r="AD2379" t="str">
        <f t="shared" si="376"/>
        <v/>
      </c>
      <c r="AE2379" t="str">
        <f t="shared" si="369"/>
        <v/>
      </c>
      <c r="AF2379" t="str">
        <f t="shared" si="371"/>
        <v/>
      </c>
      <c r="AG2379">
        <f t="shared" si="377"/>
        <v>1</v>
      </c>
      <c r="AH2379">
        <f t="shared" si="374"/>
        <v>2.8</v>
      </c>
      <c r="AI2379">
        <v>0.14499999999999999</v>
      </c>
      <c r="AJ2379">
        <f t="shared" si="372"/>
        <v>0.40599999999999997</v>
      </c>
      <c r="AK2379" t="str">
        <f t="shared" si="375"/>
        <v/>
      </c>
      <c r="AL2379" t="str">
        <f t="shared" si="373"/>
        <v/>
      </c>
    </row>
    <row r="2380" spans="1:39" x14ac:dyDescent="0.2">
      <c r="A2380" t="s">
        <v>21537</v>
      </c>
      <c r="B2380" t="s">
        <v>8300</v>
      </c>
      <c r="C2380" t="s">
        <v>21538</v>
      </c>
      <c r="D2380" s="1">
        <v>38518</v>
      </c>
      <c r="E2380" s="1">
        <v>43456</v>
      </c>
      <c r="F2380" t="s">
        <v>19</v>
      </c>
      <c r="I2380">
        <v>100</v>
      </c>
      <c r="J2380">
        <v>0</v>
      </c>
      <c r="K2380">
        <v>0</v>
      </c>
      <c r="L2380">
        <v>1506</v>
      </c>
      <c r="M2380">
        <v>1506</v>
      </c>
      <c r="N2380" t="s">
        <v>20</v>
      </c>
      <c r="O2380" t="s">
        <v>21539</v>
      </c>
      <c r="P2380" t="s">
        <v>28</v>
      </c>
      <c r="Q2380" t="s">
        <v>34233</v>
      </c>
      <c r="R2380" t="s">
        <v>34233</v>
      </c>
      <c r="S2380" t="s">
        <v>32628</v>
      </c>
      <c r="T2380" t="s">
        <v>34357</v>
      </c>
      <c r="U2380" t="s">
        <v>32634</v>
      </c>
      <c r="V2380" t="s">
        <v>32836</v>
      </c>
      <c r="X2380">
        <v>2</v>
      </c>
      <c r="Y2380" t="s">
        <v>32654</v>
      </c>
      <c r="AA2380">
        <v>8.5</v>
      </c>
      <c r="AB2380">
        <v>15</v>
      </c>
      <c r="AC2380">
        <v>1</v>
      </c>
      <c r="AD2380" t="str">
        <f t="shared" si="376"/>
        <v/>
      </c>
      <c r="AE2380" t="str">
        <f t="shared" si="369"/>
        <v/>
      </c>
      <c r="AF2380" t="str">
        <f t="shared" si="371"/>
        <v/>
      </c>
      <c r="AG2380">
        <f t="shared" si="377"/>
        <v>1</v>
      </c>
      <c r="AH2380">
        <f t="shared" si="374"/>
        <v>2.8</v>
      </c>
      <c r="AI2380">
        <v>0.14499999999999999</v>
      </c>
      <c r="AJ2380">
        <f t="shared" si="372"/>
        <v>0.40599999999999997</v>
      </c>
      <c r="AK2380" t="str">
        <f t="shared" si="375"/>
        <v/>
      </c>
      <c r="AL2380" t="str">
        <f t="shared" si="373"/>
        <v/>
      </c>
    </row>
    <row r="2381" spans="1:39" s="18" customFormat="1" x14ac:dyDescent="0.2">
      <c r="A2381" s="18" t="s">
        <v>22147</v>
      </c>
      <c r="B2381" s="18" t="s">
        <v>8300</v>
      </c>
      <c r="C2381" s="18" t="s">
        <v>22148</v>
      </c>
      <c r="D2381" s="19">
        <v>38518</v>
      </c>
      <c r="E2381" s="19">
        <v>43456</v>
      </c>
      <c r="F2381" s="18" t="s">
        <v>19</v>
      </c>
      <c r="I2381" s="18">
        <v>100</v>
      </c>
      <c r="J2381" s="18">
        <v>0</v>
      </c>
      <c r="K2381" s="18">
        <v>0</v>
      </c>
      <c r="L2381" s="18">
        <v>1766</v>
      </c>
      <c r="M2381" s="18">
        <v>1766</v>
      </c>
      <c r="N2381" s="18" t="s">
        <v>20</v>
      </c>
      <c r="O2381" s="18" t="s">
        <v>22149</v>
      </c>
      <c r="P2381" s="18" t="s">
        <v>28</v>
      </c>
      <c r="Q2381" s="18" t="s">
        <v>34244</v>
      </c>
      <c r="R2381" s="18" t="s">
        <v>33762</v>
      </c>
      <c r="S2381" s="18" t="s">
        <v>33942</v>
      </c>
      <c r="T2381" s="18" t="s">
        <v>34357</v>
      </c>
      <c r="U2381" s="18" t="s">
        <v>32634</v>
      </c>
      <c r="V2381" s="18" t="s">
        <v>32836</v>
      </c>
      <c r="X2381" s="18">
        <v>2</v>
      </c>
      <c r="Y2381" s="18" t="s">
        <v>32654</v>
      </c>
      <c r="AA2381" s="18">
        <v>8.5</v>
      </c>
      <c r="AB2381" s="18">
        <v>15</v>
      </c>
      <c r="AC2381" s="18">
        <v>1</v>
      </c>
      <c r="AD2381" s="18" t="str">
        <f t="shared" si="376"/>
        <v/>
      </c>
      <c r="AE2381" s="18">
        <f t="shared" si="369"/>
        <v>1</v>
      </c>
      <c r="AF2381" s="18" t="str">
        <f t="shared" si="371"/>
        <v/>
      </c>
      <c r="AG2381" s="18" t="str">
        <f t="shared" si="377"/>
        <v/>
      </c>
      <c r="AH2381" s="18" t="str">
        <f t="shared" si="374"/>
        <v/>
      </c>
      <c r="AI2381" s="18">
        <v>0.14499999999999999</v>
      </c>
      <c r="AJ2381" s="18" t="str">
        <f t="shared" si="372"/>
        <v/>
      </c>
      <c r="AK2381" s="18">
        <f t="shared" si="375"/>
        <v>2.8</v>
      </c>
      <c r="AL2381" s="18">
        <f t="shared" si="373"/>
        <v>0.40599999999999997</v>
      </c>
      <c r="AM2381" s="18" t="s">
        <v>34794</v>
      </c>
    </row>
    <row r="2382" spans="1:39" x14ac:dyDescent="0.2">
      <c r="A2382" t="s">
        <v>21564</v>
      </c>
      <c r="B2382" t="s">
        <v>8300</v>
      </c>
      <c r="C2382" t="s">
        <v>21565</v>
      </c>
      <c r="D2382" s="1">
        <v>38518</v>
      </c>
      <c r="E2382" s="1">
        <v>43456</v>
      </c>
      <c r="F2382" t="s">
        <v>19</v>
      </c>
      <c r="I2382">
        <v>100</v>
      </c>
      <c r="J2382">
        <v>0</v>
      </c>
      <c r="K2382">
        <v>0</v>
      </c>
      <c r="L2382">
        <v>1791</v>
      </c>
      <c r="M2382">
        <v>1791</v>
      </c>
      <c r="N2382" t="s">
        <v>20</v>
      </c>
      <c r="O2382" t="s">
        <v>21566</v>
      </c>
      <c r="P2382" t="s">
        <v>28</v>
      </c>
      <c r="Q2382" t="s">
        <v>34233</v>
      </c>
      <c r="R2382" t="s">
        <v>34233</v>
      </c>
      <c r="S2382" t="s">
        <v>32628</v>
      </c>
      <c r="T2382" t="s">
        <v>34357</v>
      </c>
      <c r="U2382" t="s">
        <v>32634</v>
      </c>
      <c r="V2382" t="s">
        <v>32836</v>
      </c>
      <c r="X2382">
        <v>2</v>
      </c>
      <c r="Y2382" t="s">
        <v>32654</v>
      </c>
      <c r="AA2382">
        <v>8.5</v>
      </c>
      <c r="AB2382">
        <v>15</v>
      </c>
      <c r="AC2382">
        <v>1</v>
      </c>
      <c r="AD2382" t="str">
        <f t="shared" si="376"/>
        <v/>
      </c>
      <c r="AE2382" t="str">
        <f t="shared" si="369"/>
        <v/>
      </c>
      <c r="AF2382" t="str">
        <f t="shared" si="371"/>
        <v/>
      </c>
      <c r="AG2382">
        <f t="shared" si="377"/>
        <v>1</v>
      </c>
      <c r="AH2382">
        <f t="shared" si="374"/>
        <v>2.8</v>
      </c>
      <c r="AI2382">
        <v>0.14499999999999999</v>
      </c>
      <c r="AJ2382">
        <f t="shared" si="372"/>
        <v>0.40599999999999997</v>
      </c>
      <c r="AK2382" t="str">
        <f t="shared" si="375"/>
        <v/>
      </c>
      <c r="AL2382" t="str">
        <f t="shared" si="373"/>
        <v/>
      </c>
    </row>
    <row r="2383" spans="1:39" x14ac:dyDescent="0.2">
      <c r="A2383" t="s">
        <v>21410</v>
      </c>
      <c r="B2383" t="s">
        <v>8300</v>
      </c>
      <c r="C2383" t="s">
        <v>21411</v>
      </c>
      <c r="D2383" s="1">
        <v>38518</v>
      </c>
      <c r="E2383" s="1">
        <v>43456</v>
      </c>
      <c r="F2383" t="s">
        <v>474</v>
      </c>
      <c r="I2383">
        <v>100</v>
      </c>
      <c r="J2383">
        <v>0</v>
      </c>
      <c r="K2383">
        <v>0</v>
      </c>
      <c r="L2383">
        <v>46</v>
      </c>
      <c r="M2383">
        <v>46</v>
      </c>
      <c r="N2383" t="s">
        <v>20</v>
      </c>
      <c r="O2383" t="s">
        <v>21412</v>
      </c>
      <c r="P2383" t="s">
        <v>28</v>
      </c>
      <c r="Q2383" t="s">
        <v>34233</v>
      </c>
      <c r="R2383" t="s">
        <v>34233</v>
      </c>
      <c r="S2383" t="s">
        <v>32627</v>
      </c>
      <c r="T2383" t="s">
        <v>34233</v>
      </c>
      <c r="U2383" t="s">
        <v>32641</v>
      </c>
      <c r="V2383" t="s">
        <v>32836</v>
      </c>
      <c r="Y2383">
        <v>1</v>
      </c>
      <c r="AD2383" t="str">
        <f t="shared" si="376"/>
        <v/>
      </c>
      <c r="AE2383" t="str">
        <f t="shared" si="369"/>
        <v/>
      </c>
      <c r="AF2383" t="str">
        <f t="shared" si="371"/>
        <v/>
      </c>
      <c r="AG2383" t="str">
        <f t="shared" si="377"/>
        <v/>
      </c>
      <c r="AH2383" t="str">
        <f t="shared" si="374"/>
        <v/>
      </c>
      <c r="AI2383">
        <v>0.14499999999999999</v>
      </c>
      <c r="AJ2383" t="str">
        <f t="shared" si="372"/>
        <v/>
      </c>
      <c r="AK2383" t="str">
        <f t="shared" si="375"/>
        <v/>
      </c>
      <c r="AL2383" t="str">
        <f t="shared" si="373"/>
        <v/>
      </c>
    </row>
    <row r="2384" spans="1:39" x14ac:dyDescent="0.2">
      <c r="A2384" t="s">
        <v>21119</v>
      </c>
      <c r="B2384" t="s">
        <v>8300</v>
      </c>
      <c r="C2384" t="s">
        <v>21120</v>
      </c>
      <c r="D2384" s="1">
        <v>38518</v>
      </c>
      <c r="E2384" s="1">
        <v>43456</v>
      </c>
      <c r="F2384" t="s">
        <v>19</v>
      </c>
      <c r="I2384">
        <v>100</v>
      </c>
      <c r="J2384">
        <v>0</v>
      </c>
      <c r="K2384">
        <v>0</v>
      </c>
      <c r="L2384">
        <v>1640</v>
      </c>
      <c r="M2384">
        <v>1640</v>
      </c>
      <c r="N2384" t="s">
        <v>20</v>
      </c>
      <c r="O2384" t="s">
        <v>21121</v>
      </c>
      <c r="P2384" t="s">
        <v>28</v>
      </c>
      <c r="Q2384" t="s">
        <v>34233</v>
      </c>
      <c r="R2384" t="s">
        <v>34233</v>
      </c>
      <c r="S2384" t="s">
        <v>32628</v>
      </c>
      <c r="T2384" t="s">
        <v>34357</v>
      </c>
      <c r="U2384" t="s">
        <v>32634</v>
      </c>
      <c r="V2384" t="s">
        <v>32836</v>
      </c>
      <c r="X2384">
        <v>2</v>
      </c>
      <c r="Y2384" t="s">
        <v>32654</v>
      </c>
      <c r="AA2384">
        <v>8.5</v>
      </c>
      <c r="AB2384">
        <v>15</v>
      </c>
      <c r="AC2384">
        <v>1</v>
      </c>
      <c r="AD2384" t="str">
        <f t="shared" si="376"/>
        <v/>
      </c>
      <c r="AE2384" t="str">
        <f t="shared" si="369"/>
        <v/>
      </c>
      <c r="AF2384" t="str">
        <f t="shared" si="371"/>
        <v/>
      </c>
      <c r="AG2384">
        <f t="shared" si="377"/>
        <v>1</v>
      </c>
      <c r="AH2384">
        <f t="shared" si="374"/>
        <v>2.8</v>
      </c>
      <c r="AI2384">
        <v>0.14499999999999999</v>
      </c>
      <c r="AJ2384">
        <f t="shared" si="372"/>
        <v>0.40599999999999997</v>
      </c>
      <c r="AK2384" t="str">
        <f t="shared" si="375"/>
        <v/>
      </c>
      <c r="AL2384" t="str">
        <f t="shared" si="373"/>
        <v/>
      </c>
    </row>
    <row r="2385" spans="1:39" x14ac:dyDescent="0.2">
      <c r="A2385" t="s">
        <v>21546</v>
      </c>
      <c r="B2385" t="s">
        <v>8300</v>
      </c>
      <c r="C2385" t="s">
        <v>21547</v>
      </c>
      <c r="D2385" s="1">
        <v>38518</v>
      </c>
      <c r="E2385" s="1">
        <v>43456</v>
      </c>
      <c r="F2385" t="s">
        <v>19</v>
      </c>
      <c r="I2385">
        <v>100</v>
      </c>
      <c r="J2385">
        <v>0</v>
      </c>
      <c r="K2385">
        <v>0</v>
      </c>
      <c r="L2385">
        <v>1609</v>
      </c>
      <c r="M2385">
        <v>1609</v>
      </c>
      <c r="N2385" t="s">
        <v>20</v>
      </c>
      <c r="O2385" t="s">
        <v>21548</v>
      </c>
      <c r="P2385" t="s">
        <v>28</v>
      </c>
      <c r="Q2385" t="s">
        <v>34233</v>
      </c>
      <c r="R2385" t="s">
        <v>34233</v>
      </c>
      <c r="S2385" t="s">
        <v>32628</v>
      </c>
      <c r="T2385" t="s">
        <v>34357</v>
      </c>
      <c r="U2385" t="s">
        <v>32634</v>
      </c>
      <c r="V2385" t="s">
        <v>32836</v>
      </c>
      <c r="X2385">
        <v>2</v>
      </c>
      <c r="Y2385" t="s">
        <v>32654</v>
      </c>
      <c r="AA2385">
        <v>8.5</v>
      </c>
      <c r="AB2385">
        <v>15</v>
      </c>
      <c r="AC2385">
        <v>1</v>
      </c>
      <c r="AD2385" t="str">
        <f t="shared" si="376"/>
        <v/>
      </c>
      <c r="AE2385" t="str">
        <f t="shared" si="369"/>
        <v/>
      </c>
      <c r="AF2385" t="str">
        <f t="shared" si="371"/>
        <v/>
      </c>
      <c r="AG2385">
        <f t="shared" si="377"/>
        <v>1</v>
      </c>
      <c r="AH2385">
        <f t="shared" si="374"/>
        <v>2.8</v>
      </c>
      <c r="AI2385">
        <v>0.14499999999999999</v>
      </c>
      <c r="AJ2385">
        <f t="shared" si="372"/>
        <v>0.40599999999999997</v>
      </c>
      <c r="AK2385" t="str">
        <f t="shared" si="375"/>
        <v/>
      </c>
      <c r="AL2385" t="str">
        <f t="shared" si="373"/>
        <v/>
      </c>
    </row>
    <row r="2386" spans="1:39" x14ac:dyDescent="0.2">
      <c r="A2386" t="s">
        <v>21319</v>
      </c>
      <c r="B2386" t="s">
        <v>8300</v>
      </c>
      <c r="C2386" t="s">
        <v>21320</v>
      </c>
      <c r="D2386" s="1">
        <v>38518</v>
      </c>
      <c r="E2386" s="1">
        <v>43456</v>
      </c>
      <c r="F2386" t="s">
        <v>19</v>
      </c>
      <c r="I2386">
        <v>100</v>
      </c>
      <c r="J2386">
        <v>0</v>
      </c>
      <c r="K2386">
        <v>0</v>
      </c>
      <c r="L2386">
        <v>1253</v>
      </c>
      <c r="M2386">
        <v>1253</v>
      </c>
      <c r="N2386" t="s">
        <v>20</v>
      </c>
      <c r="O2386" t="s">
        <v>21321</v>
      </c>
      <c r="P2386" t="s">
        <v>28</v>
      </c>
      <c r="Q2386" t="s">
        <v>34233</v>
      </c>
      <c r="R2386" t="s">
        <v>34233</v>
      </c>
      <c r="S2386" t="s">
        <v>32628</v>
      </c>
      <c r="T2386" t="s">
        <v>34357</v>
      </c>
      <c r="U2386" t="s">
        <v>32634</v>
      </c>
      <c r="V2386" t="s">
        <v>32836</v>
      </c>
      <c r="X2386">
        <v>2</v>
      </c>
      <c r="Y2386" t="s">
        <v>32654</v>
      </c>
      <c r="AA2386">
        <v>8.5</v>
      </c>
      <c r="AB2386">
        <v>15</v>
      </c>
      <c r="AC2386">
        <v>1</v>
      </c>
      <c r="AD2386" t="str">
        <f t="shared" si="376"/>
        <v/>
      </c>
      <c r="AE2386" t="str">
        <f t="shared" si="369"/>
        <v/>
      </c>
      <c r="AF2386" t="str">
        <f t="shared" si="371"/>
        <v/>
      </c>
      <c r="AG2386">
        <f t="shared" si="377"/>
        <v>1</v>
      </c>
      <c r="AH2386">
        <f t="shared" si="374"/>
        <v>2.8</v>
      </c>
      <c r="AI2386">
        <v>0.14499999999999999</v>
      </c>
      <c r="AJ2386">
        <f t="shared" si="372"/>
        <v>0.40599999999999997</v>
      </c>
      <c r="AK2386" t="str">
        <f t="shared" si="375"/>
        <v/>
      </c>
      <c r="AL2386" t="str">
        <f t="shared" si="373"/>
        <v/>
      </c>
    </row>
    <row r="2387" spans="1:39" x14ac:dyDescent="0.2">
      <c r="A2387" t="s">
        <v>21525</v>
      </c>
      <c r="B2387" t="s">
        <v>8300</v>
      </c>
      <c r="C2387" t="s">
        <v>21526</v>
      </c>
      <c r="D2387" s="1">
        <v>38518</v>
      </c>
      <c r="E2387" s="1">
        <v>43456</v>
      </c>
      <c r="F2387" t="s">
        <v>19</v>
      </c>
      <c r="I2387">
        <v>100</v>
      </c>
      <c r="J2387">
        <v>0</v>
      </c>
      <c r="K2387">
        <v>0</v>
      </c>
      <c r="L2387">
        <v>1477</v>
      </c>
      <c r="M2387">
        <v>1477</v>
      </c>
      <c r="N2387" t="s">
        <v>20</v>
      </c>
      <c r="O2387" t="s">
        <v>21527</v>
      </c>
      <c r="P2387" t="s">
        <v>28</v>
      </c>
      <c r="Q2387" t="s">
        <v>34233</v>
      </c>
      <c r="R2387" t="s">
        <v>34233</v>
      </c>
      <c r="S2387" t="s">
        <v>32628</v>
      </c>
      <c r="T2387" t="s">
        <v>34357</v>
      </c>
      <c r="U2387" t="s">
        <v>32634</v>
      </c>
      <c r="V2387" t="s">
        <v>32836</v>
      </c>
      <c r="X2387">
        <v>2</v>
      </c>
      <c r="Y2387" t="s">
        <v>32654</v>
      </c>
      <c r="AA2387">
        <v>8.5</v>
      </c>
      <c r="AB2387">
        <v>15</v>
      </c>
      <c r="AC2387">
        <v>1</v>
      </c>
      <c r="AD2387" t="str">
        <f t="shared" si="376"/>
        <v/>
      </c>
      <c r="AE2387" t="str">
        <f t="shared" si="369"/>
        <v/>
      </c>
      <c r="AF2387" t="str">
        <f t="shared" si="371"/>
        <v/>
      </c>
      <c r="AG2387">
        <f t="shared" si="377"/>
        <v>1</v>
      </c>
      <c r="AH2387">
        <f t="shared" si="374"/>
        <v>2.8</v>
      </c>
      <c r="AI2387">
        <v>0.14499999999999999</v>
      </c>
      <c r="AJ2387">
        <f t="shared" si="372"/>
        <v>0.40599999999999997</v>
      </c>
      <c r="AK2387" t="str">
        <f t="shared" si="375"/>
        <v/>
      </c>
      <c r="AL2387" t="str">
        <f t="shared" si="373"/>
        <v/>
      </c>
    </row>
    <row r="2388" spans="1:39" x14ac:dyDescent="0.2">
      <c r="A2388" t="s">
        <v>21322</v>
      </c>
      <c r="B2388" t="s">
        <v>8300</v>
      </c>
      <c r="C2388" t="s">
        <v>21323</v>
      </c>
      <c r="D2388" s="1">
        <v>38518</v>
      </c>
      <c r="E2388" s="1">
        <v>43456</v>
      </c>
      <c r="F2388" t="s">
        <v>19</v>
      </c>
      <c r="I2388">
        <v>100</v>
      </c>
      <c r="J2388">
        <v>0</v>
      </c>
      <c r="K2388">
        <v>0</v>
      </c>
      <c r="L2388">
        <v>1509</v>
      </c>
      <c r="M2388">
        <v>1509</v>
      </c>
      <c r="N2388" t="s">
        <v>20</v>
      </c>
      <c r="O2388" t="s">
        <v>21324</v>
      </c>
      <c r="P2388" t="s">
        <v>28</v>
      </c>
      <c r="Q2388" t="s">
        <v>34233</v>
      </c>
      <c r="R2388" t="s">
        <v>34233</v>
      </c>
      <c r="S2388" t="s">
        <v>32628</v>
      </c>
      <c r="T2388" t="s">
        <v>34357</v>
      </c>
      <c r="U2388" t="s">
        <v>32634</v>
      </c>
      <c r="V2388" t="s">
        <v>32836</v>
      </c>
      <c r="X2388">
        <v>2</v>
      </c>
      <c r="Y2388" t="s">
        <v>32654</v>
      </c>
      <c r="AA2388">
        <v>8.5</v>
      </c>
      <c r="AB2388">
        <v>15</v>
      </c>
      <c r="AC2388">
        <v>1</v>
      </c>
      <c r="AD2388" t="str">
        <f t="shared" si="376"/>
        <v/>
      </c>
      <c r="AE2388" t="str">
        <f t="shared" si="369"/>
        <v/>
      </c>
      <c r="AF2388" t="str">
        <f t="shared" si="371"/>
        <v/>
      </c>
      <c r="AG2388">
        <f t="shared" si="377"/>
        <v>1</v>
      </c>
      <c r="AH2388">
        <f t="shared" si="374"/>
        <v>2.8</v>
      </c>
      <c r="AI2388">
        <v>0.14499999999999999</v>
      </c>
      <c r="AJ2388">
        <f t="shared" si="372"/>
        <v>0.40599999999999997</v>
      </c>
      <c r="AK2388" t="str">
        <f t="shared" si="375"/>
        <v/>
      </c>
      <c r="AL2388" t="str">
        <f t="shared" si="373"/>
        <v/>
      </c>
    </row>
    <row r="2389" spans="1:39" x14ac:dyDescent="0.2">
      <c r="A2389" t="s">
        <v>21558</v>
      </c>
      <c r="B2389" t="s">
        <v>8300</v>
      </c>
      <c r="C2389" t="s">
        <v>21559</v>
      </c>
      <c r="D2389" s="1">
        <v>38518</v>
      </c>
      <c r="E2389" s="1">
        <v>43456</v>
      </c>
      <c r="F2389" t="s">
        <v>19</v>
      </c>
      <c r="I2389">
        <v>100</v>
      </c>
      <c r="J2389">
        <v>0</v>
      </c>
      <c r="K2389">
        <v>0</v>
      </c>
      <c r="L2389">
        <v>1745</v>
      </c>
      <c r="M2389">
        <v>1745</v>
      </c>
      <c r="N2389" t="s">
        <v>20</v>
      </c>
      <c r="O2389" t="s">
        <v>21560</v>
      </c>
      <c r="P2389" t="s">
        <v>28</v>
      </c>
      <c r="Q2389" t="s">
        <v>34244</v>
      </c>
      <c r="R2389" s="9" t="s">
        <v>33762</v>
      </c>
      <c r="S2389" t="s">
        <v>32628</v>
      </c>
      <c r="T2389" t="s">
        <v>32634</v>
      </c>
      <c r="U2389" t="s">
        <v>32634</v>
      </c>
      <c r="V2389" t="s">
        <v>32836</v>
      </c>
      <c r="X2389">
        <v>2</v>
      </c>
      <c r="Y2389" t="s">
        <v>32654</v>
      </c>
      <c r="AA2389">
        <v>8.5</v>
      </c>
      <c r="AB2389">
        <v>15</v>
      </c>
      <c r="AC2389">
        <v>1</v>
      </c>
      <c r="AD2389" t="str">
        <f t="shared" si="376"/>
        <v/>
      </c>
      <c r="AE2389" t="str">
        <f t="shared" si="369"/>
        <v/>
      </c>
      <c r="AF2389" t="str">
        <f t="shared" si="371"/>
        <v/>
      </c>
      <c r="AG2389">
        <f t="shared" si="377"/>
        <v>1</v>
      </c>
      <c r="AH2389">
        <f t="shared" si="374"/>
        <v>2.8</v>
      </c>
      <c r="AI2389">
        <v>0.14499999999999999</v>
      </c>
      <c r="AJ2389">
        <f t="shared" si="372"/>
        <v>0.40599999999999997</v>
      </c>
      <c r="AK2389" t="str">
        <f t="shared" si="375"/>
        <v/>
      </c>
      <c r="AL2389" t="str">
        <f t="shared" si="373"/>
        <v/>
      </c>
      <c r="AM2389" t="s">
        <v>34784</v>
      </c>
    </row>
    <row r="2390" spans="1:39" x14ac:dyDescent="0.2">
      <c r="A2390" t="s">
        <v>21328</v>
      </c>
      <c r="B2390" t="s">
        <v>8300</v>
      </c>
      <c r="C2390" t="s">
        <v>21329</v>
      </c>
      <c r="D2390" s="1">
        <v>38518</v>
      </c>
      <c r="E2390" s="1">
        <v>43456</v>
      </c>
      <c r="F2390" t="s">
        <v>474</v>
      </c>
      <c r="I2390">
        <v>100</v>
      </c>
      <c r="J2390">
        <v>0</v>
      </c>
      <c r="K2390">
        <v>0</v>
      </c>
      <c r="L2390">
        <v>46</v>
      </c>
      <c r="M2390">
        <v>46</v>
      </c>
      <c r="N2390" t="s">
        <v>20</v>
      </c>
      <c r="O2390" t="s">
        <v>21330</v>
      </c>
      <c r="P2390" t="s">
        <v>28</v>
      </c>
      <c r="Q2390" t="s">
        <v>34233</v>
      </c>
      <c r="R2390" t="s">
        <v>34233</v>
      </c>
      <c r="S2390" t="s">
        <v>32627</v>
      </c>
      <c r="T2390" t="s">
        <v>34233</v>
      </c>
      <c r="U2390" t="s">
        <v>32641</v>
      </c>
      <c r="V2390" t="s">
        <v>32836</v>
      </c>
      <c r="Y2390">
        <v>1</v>
      </c>
      <c r="AD2390" t="str">
        <f t="shared" si="376"/>
        <v/>
      </c>
      <c r="AE2390" t="str">
        <f t="shared" si="369"/>
        <v/>
      </c>
      <c r="AF2390" t="str">
        <f t="shared" si="371"/>
        <v/>
      </c>
      <c r="AG2390" t="str">
        <f t="shared" si="377"/>
        <v/>
      </c>
      <c r="AH2390" t="str">
        <f t="shared" si="374"/>
        <v/>
      </c>
      <c r="AI2390">
        <v>0.14499999999999999</v>
      </c>
      <c r="AJ2390" t="str">
        <f t="shared" si="372"/>
        <v/>
      </c>
      <c r="AK2390" t="str">
        <f t="shared" si="375"/>
        <v/>
      </c>
      <c r="AL2390" t="str">
        <f t="shared" si="373"/>
        <v/>
      </c>
    </row>
    <row r="2391" spans="1:39" x14ac:dyDescent="0.2">
      <c r="A2391" t="s">
        <v>21331</v>
      </c>
      <c r="B2391" t="s">
        <v>8300</v>
      </c>
      <c r="C2391" t="s">
        <v>21332</v>
      </c>
      <c r="D2391" s="1">
        <v>38518</v>
      </c>
      <c r="E2391" s="1">
        <v>43456</v>
      </c>
      <c r="F2391" t="s">
        <v>19</v>
      </c>
      <c r="I2391">
        <v>100</v>
      </c>
      <c r="J2391">
        <v>0</v>
      </c>
      <c r="K2391">
        <v>0</v>
      </c>
      <c r="L2391">
        <v>1456</v>
      </c>
      <c r="M2391">
        <v>1456</v>
      </c>
      <c r="N2391" t="s">
        <v>20</v>
      </c>
      <c r="O2391" t="s">
        <v>21333</v>
      </c>
      <c r="P2391" t="s">
        <v>28</v>
      </c>
      <c r="Q2391" t="s">
        <v>34233</v>
      </c>
      <c r="R2391" t="s">
        <v>34233</v>
      </c>
      <c r="S2391" t="s">
        <v>32628</v>
      </c>
      <c r="T2391" t="s">
        <v>34357</v>
      </c>
      <c r="U2391" t="s">
        <v>32634</v>
      </c>
      <c r="V2391" t="s">
        <v>32836</v>
      </c>
      <c r="X2391">
        <v>2</v>
      </c>
      <c r="Y2391" t="s">
        <v>32654</v>
      </c>
      <c r="AA2391">
        <v>8.5</v>
      </c>
      <c r="AB2391">
        <v>15</v>
      </c>
      <c r="AC2391">
        <v>1</v>
      </c>
      <c r="AD2391" t="str">
        <f t="shared" si="376"/>
        <v/>
      </c>
      <c r="AE2391" t="str">
        <f t="shared" si="369"/>
        <v/>
      </c>
      <c r="AF2391" t="str">
        <f t="shared" si="371"/>
        <v/>
      </c>
      <c r="AG2391">
        <f t="shared" si="377"/>
        <v>1</v>
      </c>
      <c r="AH2391">
        <f t="shared" si="374"/>
        <v>2.8</v>
      </c>
      <c r="AI2391">
        <v>0.14499999999999999</v>
      </c>
      <c r="AJ2391">
        <f t="shared" si="372"/>
        <v>0.40599999999999997</v>
      </c>
      <c r="AK2391" t="str">
        <f t="shared" si="375"/>
        <v/>
      </c>
      <c r="AL2391" t="str">
        <f t="shared" si="373"/>
        <v/>
      </c>
    </row>
    <row r="2392" spans="1:39" x14ac:dyDescent="0.2">
      <c r="A2392" t="s">
        <v>21361</v>
      </c>
      <c r="B2392" t="s">
        <v>8300</v>
      </c>
      <c r="C2392" t="s">
        <v>21362</v>
      </c>
      <c r="D2392" s="1">
        <v>38518</v>
      </c>
      <c r="E2392" s="1">
        <v>43797</v>
      </c>
      <c r="F2392" t="s">
        <v>19</v>
      </c>
      <c r="I2392">
        <v>100</v>
      </c>
      <c r="J2392">
        <v>0</v>
      </c>
      <c r="K2392">
        <v>0</v>
      </c>
      <c r="L2392">
        <v>1330</v>
      </c>
      <c r="M2392">
        <v>1330</v>
      </c>
      <c r="N2392" t="s">
        <v>20</v>
      </c>
      <c r="O2392" t="s">
        <v>21363</v>
      </c>
      <c r="P2392" t="s">
        <v>28</v>
      </c>
      <c r="Q2392" t="s">
        <v>34233</v>
      </c>
      <c r="R2392" t="s">
        <v>34233</v>
      </c>
      <c r="S2392" t="s">
        <v>33797</v>
      </c>
      <c r="T2392" t="s">
        <v>34382</v>
      </c>
      <c r="U2392" t="s">
        <v>32634</v>
      </c>
      <c r="V2392" t="s">
        <v>32836</v>
      </c>
      <c r="X2392">
        <v>2</v>
      </c>
      <c r="Y2392" t="s">
        <v>32654</v>
      </c>
      <c r="AA2392">
        <v>8.5</v>
      </c>
      <c r="AB2392">
        <v>15</v>
      </c>
      <c r="AC2392">
        <v>1</v>
      </c>
      <c r="AD2392" t="str">
        <f t="shared" si="376"/>
        <v/>
      </c>
      <c r="AE2392" t="str">
        <f t="shared" si="369"/>
        <v/>
      </c>
      <c r="AF2392" t="str">
        <f t="shared" si="371"/>
        <v/>
      </c>
      <c r="AG2392">
        <f t="shared" si="377"/>
        <v>1</v>
      </c>
      <c r="AH2392">
        <f t="shared" si="374"/>
        <v>2.8</v>
      </c>
      <c r="AI2392">
        <v>0.14499999999999999</v>
      </c>
      <c r="AJ2392">
        <f t="shared" si="372"/>
        <v>0.40599999999999997</v>
      </c>
      <c r="AK2392" t="str">
        <f t="shared" si="375"/>
        <v/>
      </c>
      <c r="AL2392" t="str">
        <f t="shared" si="373"/>
        <v/>
      </c>
    </row>
    <row r="2393" spans="1:39" x14ac:dyDescent="0.2">
      <c r="A2393" t="s">
        <v>21334</v>
      </c>
      <c r="B2393" t="s">
        <v>8300</v>
      </c>
      <c r="C2393" t="s">
        <v>21335</v>
      </c>
      <c r="D2393" s="1">
        <v>38518</v>
      </c>
      <c r="E2393" s="1">
        <v>43456</v>
      </c>
      <c r="F2393" t="s">
        <v>19</v>
      </c>
      <c r="I2393">
        <v>100</v>
      </c>
      <c r="J2393">
        <v>0</v>
      </c>
      <c r="K2393">
        <v>0</v>
      </c>
      <c r="L2393">
        <v>1315</v>
      </c>
      <c r="M2393">
        <v>1315</v>
      </c>
      <c r="N2393" t="s">
        <v>20</v>
      </c>
      <c r="O2393" t="s">
        <v>21336</v>
      </c>
      <c r="P2393" t="s">
        <v>28</v>
      </c>
      <c r="Q2393" t="s">
        <v>34233</v>
      </c>
      <c r="R2393" t="s">
        <v>34233</v>
      </c>
      <c r="S2393" t="s">
        <v>32628</v>
      </c>
      <c r="T2393" t="s">
        <v>34357</v>
      </c>
      <c r="U2393" t="s">
        <v>32634</v>
      </c>
      <c r="V2393" t="s">
        <v>32836</v>
      </c>
      <c r="X2393">
        <v>2</v>
      </c>
      <c r="Y2393" t="s">
        <v>32654</v>
      </c>
      <c r="AA2393">
        <v>8.5</v>
      </c>
      <c r="AB2393">
        <v>15</v>
      </c>
      <c r="AC2393">
        <v>1</v>
      </c>
      <c r="AD2393" t="str">
        <f t="shared" si="376"/>
        <v/>
      </c>
      <c r="AE2393" t="str">
        <f t="shared" si="369"/>
        <v/>
      </c>
      <c r="AF2393" t="str">
        <f t="shared" si="371"/>
        <v/>
      </c>
      <c r="AG2393">
        <f t="shared" si="377"/>
        <v>1</v>
      </c>
      <c r="AH2393">
        <f t="shared" si="374"/>
        <v>2.8</v>
      </c>
      <c r="AI2393">
        <v>0.14499999999999999</v>
      </c>
      <c r="AJ2393">
        <f t="shared" si="372"/>
        <v>0.40599999999999997</v>
      </c>
      <c r="AK2393" t="str">
        <f t="shared" si="375"/>
        <v/>
      </c>
      <c r="AL2393" t="str">
        <f t="shared" si="373"/>
        <v/>
      </c>
    </row>
    <row r="2394" spans="1:39" x14ac:dyDescent="0.2">
      <c r="A2394" t="s">
        <v>21343</v>
      </c>
      <c r="B2394" t="s">
        <v>8300</v>
      </c>
      <c r="C2394" t="s">
        <v>21344</v>
      </c>
      <c r="D2394" s="1">
        <v>38518</v>
      </c>
      <c r="E2394" s="1">
        <v>43456</v>
      </c>
      <c r="F2394" t="s">
        <v>19</v>
      </c>
      <c r="I2394">
        <v>100</v>
      </c>
      <c r="J2394">
        <v>0</v>
      </c>
      <c r="K2394">
        <v>0</v>
      </c>
      <c r="L2394">
        <v>1284</v>
      </c>
      <c r="M2394">
        <v>1284</v>
      </c>
      <c r="N2394" t="s">
        <v>20</v>
      </c>
      <c r="O2394" t="s">
        <v>21345</v>
      </c>
      <c r="P2394" t="s">
        <v>28</v>
      </c>
      <c r="Q2394" t="s">
        <v>34233</v>
      </c>
      <c r="R2394" t="s">
        <v>34233</v>
      </c>
      <c r="S2394" t="s">
        <v>32628</v>
      </c>
      <c r="T2394" t="s">
        <v>34357</v>
      </c>
      <c r="U2394" t="s">
        <v>32634</v>
      </c>
      <c r="V2394" t="s">
        <v>32836</v>
      </c>
      <c r="X2394">
        <v>2</v>
      </c>
      <c r="Y2394" t="s">
        <v>32654</v>
      </c>
      <c r="AA2394">
        <v>8.5</v>
      </c>
      <c r="AB2394">
        <v>15</v>
      </c>
      <c r="AC2394">
        <v>1</v>
      </c>
      <c r="AD2394" t="str">
        <f t="shared" si="376"/>
        <v/>
      </c>
      <c r="AE2394" t="str">
        <f t="shared" ref="AE2394:AE2426" si="378">IF((S2394="tühi")*(AC2394&lt;&gt;""),AC2394,"")</f>
        <v/>
      </c>
      <c r="AF2394" t="str">
        <f t="shared" si="371"/>
        <v/>
      </c>
      <c r="AG2394">
        <f t="shared" si="377"/>
        <v>1</v>
      </c>
      <c r="AH2394">
        <f t="shared" si="374"/>
        <v>2.8</v>
      </c>
      <c r="AI2394">
        <v>0.14499999999999999</v>
      </c>
      <c r="AJ2394">
        <f t="shared" si="372"/>
        <v>0.40599999999999997</v>
      </c>
      <c r="AK2394" t="str">
        <f t="shared" si="375"/>
        <v/>
      </c>
      <c r="AL2394" t="str">
        <f t="shared" si="373"/>
        <v/>
      </c>
    </row>
    <row r="2395" spans="1:39" x14ac:dyDescent="0.2">
      <c r="A2395" t="s">
        <v>21346</v>
      </c>
      <c r="B2395" t="s">
        <v>8300</v>
      </c>
      <c r="C2395" t="s">
        <v>21347</v>
      </c>
      <c r="D2395" s="1">
        <v>38518</v>
      </c>
      <c r="E2395" s="1">
        <v>43456</v>
      </c>
      <c r="F2395" t="s">
        <v>19</v>
      </c>
      <c r="I2395">
        <v>100</v>
      </c>
      <c r="J2395">
        <v>0</v>
      </c>
      <c r="K2395">
        <v>0</v>
      </c>
      <c r="L2395">
        <v>1428</v>
      </c>
      <c r="M2395">
        <v>1428</v>
      </c>
      <c r="N2395" t="s">
        <v>20</v>
      </c>
      <c r="O2395" t="s">
        <v>21348</v>
      </c>
      <c r="P2395" t="s">
        <v>28</v>
      </c>
      <c r="Q2395" t="s">
        <v>34233</v>
      </c>
      <c r="R2395" t="s">
        <v>34233</v>
      </c>
      <c r="S2395" t="s">
        <v>32628</v>
      </c>
      <c r="T2395" t="s">
        <v>34357</v>
      </c>
      <c r="U2395" t="s">
        <v>32634</v>
      </c>
      <c r="V2395" t="s">
        <v>32836</v>
      </c>
      <c r="X2395">
        <v>2</v>
      </c>
      <c r="Y2395" t="s">
        <v>32654</v>
      </c>
      <c r="AA2395">
        <v>8.5</v>
      </c>
      <c r="AB2395">
        <v>15</v>
      </c>
      <c r="AC2395">
        <v>1</v>
      </c>
      <c r="AD2395" t="str">
        <f t="shared" si="376"/>
        <v/>
      </c>
      <c r="AE2395" t="str">
        <f t="shared" si="378"/>
        <v/>
      </c>
      <c r="AF2395" t="str">
        <f t="shared" si="371"/>
        <v/>
      </c>
      <c r="AG2395">
        <f t="shared" si="377"/>
        <v>1</v>
      </c>
      <c r="AH2395">
        <f t="shared" si="374"/>
        <v>2.8</v>
      </c>
      <c r="AI2395">
        <v>0.14499999999999999</v>
      </c>
      <c r="AJ2395">
        <f t="shared" si="372"/>
        <v>0.40599999999999997</v>
      </c>
      <c r="AK2395" t="str">
        <f t="shared" si="375"/>
        <v/>
      </c>
      <c r="AL2395" t="str">
        <f t="shared" si="373"/>
        <v/>
      </c>
    </row>
    <row r="2396" spans="1:39" x14ac:dyDescent="0.2">
      <c r="A2396" t="s">
        <v>21349</v>
      </c>
      <c r="B2396" t="s">
        <v>8300</v>
      </c>
      <c r="C2396" t="s">
        <v>21350</v>
      </c>
      <c r="D2396" s="1">
        <v>38518</v>
      </c>
      <c r="E2396" s="1">
        <v>43456</v>
      </c>
      <c r="F2396" t="s">
        <v>19</v>
      </c>
      <c r="I2396">
        <v>100</v>
      </c>
      <c r="J2396">
        <v>0</v>
      </c>
      <c r="K2396">
        <v>0</v>
      </c>
      <c r="L2396">
        <v>1041</v>
      </c>
      <c r="M2396">
        <v>1041</v>
      </c>
      <c r="N2396" t="s">
        <v>20</v>
      </c>
      <c r="O2396" t="s">
        <v>21351</v>
      </c>
      <c r="P2396" t="s">
        <v>28</v>
      </c>
      <c r="Q2396" t="s">
        <v>34233</v>
      </c>
      <c r="R2396" t="s">
        <v>34233</v>
      </c>
      <c r="S2396" t="s">
        <v>33942</v>
      </c>
      <c r="T2396" t="s">
        <v>34233</v>
      </c>
      <c r="U2396" t="s">
        <v>32634</v>
      </c>
      <c r="V2396" t="s">
        <v>32836</v>
      </c>
      <c r="X2396">
        <v>2</v>
      </c>
      <c r="Y2396" t="s">
        <v>32654</v>
      </c>
      <c r="AA2396">
        <v>8.5</v>
      </c>
      <c r="AB2396">
        <v>15</v>
      </c>
      <c r="AC2396">
        <v>1</v>
      </c>
      <c r="AD2396" t="str">
        <f t="shared" si="376"/>
        <v/>
      </c>
      <c r="AE2396">
        <f t="shared" si="378"/>
        <v>1</v>
      </c>
      <c r="AF2396" t="str">
        <f t="shared" si="371"/>
        <v/>
      </c>
      <c r="AG2396" t="str">
        <f t="shared" si="377"/>
        <v/>
      </c>
      <c r="AH2396" t="str">
        <f t="shared" si="374"/>
        <v/>
      </c>
      <c r="AI2396">
        <v>0.14499999999999999</v>
      </c>
      <c r="AJ2396" t="str">
        <f t="shared" si="372"/>
        <v/>
      </c>
      <c r="AK2396">
        <f t="shared" si="375"/>
        <v>2.8</v>
      </c>
      <c r="AL2396">
        <f t="shared" si="373"/>
        <v>0.40599999999999997</v>
      </c>
    </row>
    <row r="2397" spans="1:39" x14ac:dyDescent="0.2">
      <c r="A2397" t="s">
        <v>21081</v>
      </c>
      <c r="B2397" t="s">
        <v>8300</v>
      </c>
      <c r="C2397" t="s">
        <v>21082</v>
      </c>
      <c r="D2397" s="1">
        <v>38518</v>
      </c>
      <c r="E2397" s="1">
        <v>43456</v>
      </c>
      <c r="F2397" t="s">
        <v>19</v>
      </c>
      <c r="I2397">
        <v>100</v>
      </c>
      <c r="J2397">
        <v>0</v>
      </c>
      <c r="K2397">
        <v>0</v>
      </c>
      <c r="L2397">
        <v>1624</v>
      </c>
      <c r="M2397">
        <v>1624</v>
      </c>
      <c r="N2397" t="s">
        <v>20</v>
      </c>
      <c r="O2397" t="s">
        <v>21083</v>
      </c>
      <c r="P2397" t="s">
        <v>28</v>
      </c>
      <c r="Q2397" t="s">
        <v>34233</v>
      </c>
      <c r="R2397" t="s">
        <v>34233</v>
      </c>
      <c r="S2397" t="s">
        <v>32628</v>
      </c>
      <c r="T2397" t="s">
        <v>34357</v>
      </c>
      <c r="U2397" t="s">
        <v>32634</v>
      </c>
      <c r="V2397" t="s">
        <v>32836</v>
      </c>
      <c r="X2397">
        <v>2</v>
      </c>
      <c r="Y2397" t="s">
        <v>32654</v>
      </c>
      <c r="AA2397">
        <v>8.5</v>
      </c>
      <c r="AB2397">
        <v>15</v>
      </c>
      <c r="AC2397">
        <v>1</v>
      </c>
      <c r="AD2397" t="str">
        <f t="shared" si="376"/>
        <v/>
      </c>
      <c r="AE2397" t="str">
        <f t="shared" si="378"/>
        <v/>
      </c>
      <c r="AF2397" t="str">
        <f t="shared" si="371"/>
        <v/>
      </c>
      <c r="AG2397">
        <f t="shared" si="377"/>
        <v>1</v>
      </c>
      <c r="AH2397">
        <f t="shared" si="374"/>
        <v>2.8</v>
      </c>
      <c r="AI2397">
        <v>0.14499999999999999</v>
      </c>
      <c r="AJ2397">
        <f t="shared" si="372"/>
        <v>0.40599999999999997</v>
      </c>
      <c r="AK2397" t="str">
        <f t="shared" si="375"/>
        <v/>
      </c>
      <c r="AL2397" t="str">
        <f t="shared" si="373"/>
        <v/>
      </c>
    </row>
    <row r="2398" spans="1:39" x14ac:dyDescent="0.2">
      <c r="A2398" t="s">
        <v>21516</v>
      </c>
      <c r="B2398" t="s">
        <v>8300</v>
      </c>
      <c r="C2398" t="s">
        <v>21517</v>
      </c>
      <c r="D2398" s="1">
        <v>38518</v>
      </c>
      <c r="E2398" s="1">
        <v>43456</v>
      </c>
      <c r="F2398" t="s">
        <v>19</v>
      </c>
      <c r="I2398">
        <v>100</v>
      </c>
      <c r="J2398">
        <v>0</v>
      </c>
      <c r="K2398">
        <v>0</v>
      </c>
      <c r="L2398">
        <v>1339</v>
      </c>
      <c r="M2398">
        <v>1339</v>
      </c>
      <c r="N2398" t="s">
        <v>20</v>
      </c>
      <c r="O2398" t="s">
        <v>21518</v>
      </c>
      <c r="P2398" t="s">
        <v>28</v>
      </c>
      <c r="Q2398" t="s">
        <v>34233</v>
      </c>
      <c r="R2398" t="s">
        <v>34233</v>
      </c>
      <c r="S2398" t="s">
        <v>32628</v>
      </c>
      <c r="T2398" t="s">
        <v>34357</v>
      </c>
      <c r="U2398" t="s">
        <v>32634</v>
      </c>
      <c r="V2398" t="s">
        <v>32836</v>
      </c>
      <c r="X2398">
        <v>2</v>
      </c>
      <c r="Y2398" t="s">
        <v>32654</v>
      </c>
      <c r="AA2398">
        <v>8.5</v>
      </c>
      <c r="AB2398">
        <v>15</v>
      </c>
      <c r="AC2398">
        <v>1</v>
      </c>
      <c r="AD2398" t="str">
        <f t="shared" si="376"/>
        <v/>
      </c>
      <c r="AE2398" t="str">
        <f t="shared" si="378"/>
        <v/>
      </c>
      <c r="AF2398" t="str">
        <f t="shared" si="371"/>
        <v/>
      </c>
      <c r="AG2398">
        <f t="shared" si="377"/>
        <v>1</v>
      </c>
      <c r="AH2398">
        <f t="shared" si="374"/>
        <v>2.8</v>
      </c>
      <c r="AI2398">
        <v>0.14499999999999999</v>
      </c>
      <c r="AJ2398">
        <f t="shared" si="372"/>
        <v>0.40599999999999997</v>
      </c>
      <c r="AK2398" t="str">
        <f t="shared" si="375"/>
        <v/>
      </c>
      <c r="AL2398" t="str">
        <f t="shared" si="373"/>
        <v/>
      </c>
    </row>
    <row r="2399" spans="1:39" x14ac:dyDescent="0.2">
      <c r="A2399" t="s">
        <v>21087</v>
      </c>
      <c r="B2399" t="s">
        <v>8300</v>
      </c>
      <c r="C2399" t="s">
        <v>21088</v>
      </c>
      <c r="D2399" s="1">
        <v>38518</v>
      </c>
      <c r="E2399" s="1">
        <v>43456</v>
      </c>
      <c r="F2399" t="s">
        <v>19</v>
      </c>
      <c r="I2399">
        <v>100</v>
      </c>
      <c r="J2399">
        <v>0</v>
      </c>
      <c r="K2399">
        <v>0</v>
      </c>
      <c r="L2399">
        <v>2278</v>
      </c>
      <c r="M2399">
        <v>2278</v>
      </c>
      <c r="N2399" t="s">
        <v>20</v>
      </c>
      <c r="O2399" t="s">
        <v>21</v>
      </c>
      <c r="P2399" t="s">
        <v>28</v>
      </c>
      <c r="Q2399" t="s">
        <v>34233</v>
      </c>
      <c r="R2399" t="s">
        <v>34233</v>
      </c>
      <c r="S2399" t="s">
        <v>32628</v>
      </c>
      <c r="T2399" t="s">
        <v>34356</v>
      </c>
      <c r="U2399" t="s">
        <v>32656</v>
      </c>
      <c r="V2399" t="s">
        <v>32836</v>
      </c>
      <c r="X2399">
        <v>2</v>
      </c>
      <c r="Y2399">
        <v>1</v>
      </c>
      <c r="AA2399">
        <v>8.5</v>
      </c>
      <c r="AB2399">
        <v>12</v>
      </c>
      <c r="AC2399">
        <v>2</v>
      </c>
      <c r="AD2399" t="str">
        <f t="shared" si="376"/>
        <v/>
      </c>
      <c r="AE2399" t="str">
        <f t="shared" si="378"/>
        <v/>
      </c>
      <c r="AF2399" t="str">
        <f t="shared" si="371"/>
        <v/>
      </c>
      <c r="AG2399">
        <f t="shared" si="377"/>
        <v>2</v>
      </c>
      <c r="AH2399">
        <f t="shared" si="374"/>
        <v>5.6</v>
      </c>
      <c r="AI2399">
        <v>0.14499999999999999</v>
      </c>
      <c r="AJ2399">
        <f t="shared" si="372"/>
        <v>0.81199999999999994</v>
      </c>
      <c r="AK2399" t="str">
        <f t="shared" si="375"/>
        <v/>
      </c>
      <c r="AL2399" t="str">
        <f t="shared" si="373"/>
        <v/>
      </c>
    </row>
    <row r="2400" spans="1:39" s="18" customFormat="1" x14ac:dyDescent="0.2">
      <c r="A2400" s="18" t="s">
        <v>21089</v>
      </c>
      <c r="B2400" s="18" t="s">
        <v>8300</v>
      </c>
      <c r="C2400" s="18" t="s">
        <v>21090</v>
      </c>
      <c r="D2400" s="19">
        <v>38518</v>
      </c>
      <c r="E2400" s="19">
        <v>43456</v>
      </c>
      <c r="F2400" s="18" t="s">
        <v>19</v>
      </c>
      <c r="I2400" s="18">
        <v>100</v>
      </c>
      <c r="J2400" s="18">
        <v>0</v>
      </c>
      <c r="K2400" s="18">
        <v>0</v>
      </c>
      <c r="L2400" s="18">
        <v>1263</v>
      </c>
      <c r="M2400" s="18">
        <v>1263</v>
      </c>
      <c r="N2400" s="18" t="s">
        <v>20</v>
      </c>
      <c r="O2400" s="18" t="s">
        <v>21091</v>
      </c>
      <c r="P2400" s="18" t="s">
        <v>28</v>
      </c>
      <c r="Q2400" s="18" t="s">
        <v>34244</v>
      </c>
      <c r="R2400" s="18" t="s">
        <v>33762</v>
      </c>
      <c r="S2400" s="18" t="s">
        <v>33942</v>
      </c>
      <c r="T2400" s="18" t="s">
        <v>34357</v>
      </c>
      <c r="U2400" s="18" t="s">
        <v>32634</v>
      </c>
      <c r="V2400" s="18" t="s">
        <v>32836</v>
      </c>
      <c r="X2400" s="18">
        <v>2</v>
      </c>
      <c r="Y2400" s="18" t="s">
        <v>32654</v>
      </c>
      <c r="AA2400" s="18">
        <v>8.5</v>
      </c>
      <c r="AB2400" s="18">
        <v>15</v>
      </c>
      <c r="AC2400" s="18">
        <v>1</v>
      </c>
      <c r="AD2400" s="18" t="str">
        <f t="shared" si="376"/>
        <v/>
      </c>
      <c r="AE2400" s="18">
        <f t="shared" si="378"/>
        <v>1</v>
      </c>
      <c r="AF2400" s="18" t="str">
        <f t="shared" si="371"/>
        <v/>
      </c>
      <c r="AG2400" s="18" t="str">
        <f t="shared" ref="AG2400:AG2431" si="379">IF((S2400&lt;&gt;"tühi")*(AC2400&lt;&gt;""),AC2400,"")</f>
        <v/>
      </c>
      <c r="AH2400" s="18" t="str">
        <f t="shared" si="374"/>
        <v/>
      </c>
      <c r="AI2400" s="18">
        <v>0.14499999999999999</v>
      </c>
      <c r="AJ2400" s="18" t="str">
        <f t="shared" si="372"/>
        <v/>
      </c>
      <c r="AK2400" s="18">
        <f t="shared" si="375"/>
        <v>2.8</v>
      </c>
      <c r="AL2400" s="18">
        <f t="shared" si="373"/>
        <v>0.40599999999999997</v>
      </c>
      <c r="AM2400" s="18" t="s">
        <v>33943</v>
      </c>
    </row>
    <row r="2401" spans="1:38" x14ac:dyDescent="0.2">
      <c r="A2401" t="s">
        <v>21092</v>
      </c>
      <c r="B2401" t="s">
        <v>8300</v>
      </c>
      <c r="C2401" t="s">
        <v>21093</v>
      </c>
      <c r="D2401" s="1">
        <v>38518</v>
      </c>
      <c r="E2401" s="1">
        <v>43456</v>
      </c>
      <c r="F2401" t="s">
        <v>19</v>
      </c>
      <c r="I2401">
        <v>100</v>
      </c>
      <c r="J2401">
        <v>0</v>
      </c>
      <c r="K2401">
        <v>0</v>
      </c>
      <c r="L2401">
        <v>1918</v>
      </c>
      <c r="M2401">
        <v>1918</v>
      </c>
      <c r="N2401" t="s">
        <v>20</v>
      </c>
      <c r="O2401" t="s">
        <v>21094</v>
      </c>
      <c r="P2401" t="s">
        <v>28</v>
      </c>
      <c r="Q2401" t="s">
        <v>34233</v>
      </c>
      <c r="R2401" t="s">
        <v>34233</v>
      </c>
      <c r="S2401" t="s">
        <v>32628</v>
      </c>
      <c r="T2401" t="s">
        <v>34357</v>
      </c>
      <c r="U2401" t="s">
        <v>32634</v>
      </c>
      <c r="V2401" t="s">
        <v>32836</v>
      </c>
      <c r="X2401">
        <v>2</v>
      </c>
      <c r="Y2401" t="s">
        <v>32654</v>
      </c>
      <c r="AA2401">
        <v>8.5</v>
      </c>
      <c r="AB2401">
        <v>15</v>
      </c>
      <c r="AC2401">
        <v>1</v>
      </c>
      <c r="AD2401" t="str">
        <f t="shared" si="376"/>
        <v/>
      </c>
      <c r="AE2401" t="str">
        <f t="shared" si="378"/>
        <v/>
      </c>
      <c r="AF2401" t="str">
        <f t="shared" ref="AF2401:AF2464" si="380">IF((S2401&lt;&gt;"tühi")*(F2401&lt;&gt;"Elamumaa")*(G2401&lt;&gt;"Elamumaa")*(H2401&lt;&gt;"Elamumaa"),IF(Z2401=0,"",Z2401),"")</f>
        <v/>
      </c>
      <c r="AG2401">
        <f t="shared" si="379"/>
        <v>1</v>
      </c>
      <c r="AH2401">
        <f t="shared" si="374"/>
        <v>2.8</v>
      </c>
      <c r="AI2401">
        <v>0.14499999999999999</v>
      </c>
      <c r="AJ2401">
        <f t="shared" si="372"/>
        <v>0.40599999999999997</v>
      </c>
      <c r="AK2401" t="str">
        <f t="shared" si="375"/>
        <v/>
      </c>
      <c r="AL2401" t="str">
        <f t="shared" si="373"/>
        <v/>
      </c>
    </row>
    <row r="2402" spans="1:38" x14ac:dyDescent="0.2">
      <c r="A2402" t="s">
        <v>21325</v>
      </c>
      <c r="B2402" t="s">
        <v>8300</v>
      </c>
      <c r="C2402" t="s">
        <v>21326</v>
      </c>
      <c r="D2402" s="1">
        <v>38518</v>
      </c>
      <c r="E2402" s="1">
        <v>43456</v>
      </c>
      <c r="F2402" t="s">
        <v>19</v>
      </c>
      <c r="I2402">
        <v>100</v>
      </c>
      <c r="J2402">
        <v>0</v>
      </c>
      <c r="K2402">
        <v>0</v>
      </c>
      <c r="L2402">
        <v>1610</v>
      </c>
      <c r="M2402">
        <v>1610</v>
      </c>
      <c r="N2402" t="s">
        <v>20</v>
      </c>
      <c r="O2402" t="s">
        <v>21327</v>
      </c>
      <c r="P2402" t="s">
        <v>28</v>
      </c>
      <c r="Q2402" t="s">
        <v>34233</v>
      </c>
      <c r="R2402" t="s">
        <v>34233</v>
      </c>
      <c r="S2402" t="s">
        <v>32628</v>
      </c>
      <c r="T2402" t="s">
        <v>34357</v>
      </c>
      <c r="U2402" t="s">
        <v>32634</v>
      </c>
      <c r="V2402" t="s">
        <v>32836</v>
      </c>
      <c r="X2402">
        <v>2</v>
      </c>
      <c r="Y2402" t="s">
        <v>32654</v>
      </c>
      <c r="AA2402">
        <v>8.5</v>
      </c>
      <c r="AB2402">
        <v>15</v>
      </c>
      <c r="AC2402">
        <v>1</v>
      </c>
      <c r="AD2402" t="str">
        <f t="shared" si="376"/>
        <v/>
      </c>
      <c r="AE2402" t="str">
        <f t="shared" si="378"/>
        <v/>
      </c>
      <c r="AF2402" t="str">
        <f t="shared" si="380"/>
        <v/>
      </c>
      <c r="AG2402">
        <f t="shared" si="379"/>
        <v>1</v>
      </c>
      <c r="AH2402">
        <f t="shared" si="374"/>
        <v>2.8</v>
      </c>
      <c r="AI2402">
        <v>0.14499999999999999</v>
      </c>
      <c r="AJ2402">
        <f t="shared" si="372"/>
        <v>0.40599999999999997</v>
      </c>
      <c r="AK2402" t="str">
        <f t="shared" si="375"/>
        <v/>
      </c>
      <c r="AL2402" t="str">
        <f t="shared" si="373"/>
        <v/>
      </c>
    </row>
    <row r="2403" spans="1:38" x14ac:dyDescent="0.2">
      <c r="A2403" t="s">
        <v>21195</v>
      </c>
      <c r="B2403" t="s">
        <v>8300</v>
      </c>
      <c r="C2403" t="s">
        <v>21196</v>
      </c>
      <c r="D2403" s="1">
        <v>38518</v>
      </c>
      <c r="E2403" s="1">
        <v>43456</v>
      </c>
      <c r="F2403" t="s">
        <v>19</v>
      </c>
      <c r="I2403">
        <v>100</v>
      </c>
      <c r="J2403">
        <v>0</v>
      </c>
      <c r="K2403">
        <v>0</v>
      </c>
      <c r="L2403">
        <v>1790</v>
      </c>
      <c r="M2403">
        <v>1790</v>
      </c>
      <c r="N2403" t="s">
        <v>20</v>
      </c>
      <c r="O2403" t="s">
        <v>21</v>
      </c>
      <c r="P2403" t="s">
        <v>28</v>
      </c>
      <c r="Q2403" t="s">
        <v>34233</v>
      </c>
      <c r="R2403" t="s">
        <v>34233</v>
      </c>
      <c r="S2403" t="s">
        <v>32628</v>
      </c>
      <c r="T2403" t="s">
        <v>34356</v>
      </c>
      <c r="U2403" t="s">
        <v>32656</v>
      </c>
      <c r="V2403" t="s">
        <v>32836</v>
      </c>
      <c r="X2403">
        <v>2</v>
      </c>
      <c r="Y2403" t="s">
        <v>32654</v>
      </c>
      <c r="AA2403">
        <v>8.5</v>
      </c>
      <c r="AB2403">
        <v>15</v>
      </c>
      <c r="AC2403">
        <v>2</v>
      </c>
      <c r="AD2403" t="str">
        <f t="shared" si="376"/>
        <v/>
      </c>
      <c r="AE2403" t="str">
        <f t="shared" si="378"/>
        <v/>
      </c>
      <c r="AF2403" t="str">
        <f t="shared" si="380"/>
        <v/>
      </c>
      <c r="AG2403">
        <f t="shared" si="379"/>
        <v>2</v>
      </c>
      <c r="AH2403">
        <f t="shared" si="374"/>
        <v>5.6</v>
      </c>
      <c r="AI2403">
        <v>0.14499999999999999</v>
      </c>
      <c r="AJ2403">
        <f t="shared" si="372"/>
        <v>0.81199999999999994</v>
      </c>
      <c r="AK2403" t="str">
        <f t="shared" si="375"/>
        <v/>
      </c>
      <c r="AL2403" t="str">
        <f t="shared" si="373"/>
        <v/>
      </c>
    </row>
    <row r="2404" spans="1:38" x14ac:dyDescent="0.2">
      <c r="A2404" t="s">
        <v>21958</v>
      </c>
      <c r="B2404" t="s">
        <v>8300</v>
      </c>
      <c r="C2404" t="s">
        <v>21959</v>
      </c>
      <c r="D2404" s="1">
        <v>38664</v>
      </c>
      <c r="E2404" s="1">
        <v>43951</v>
      </c>
      <c r="F2404" t="s">
        <v>39</v>
      </c>
      <c r="I2404">
        <v>100</v>
      </c>
      <c r="J2404">
        <v>0</v>
      </c>
      <c r="K2404">
        <v>0</v>
      </c>
      <c r="L2404">
        <v>10126</v>
      </c>
      <c r="M2404">
        <v>10126</v>
      </c>
      <c r="N2404" t="s">
        <v>20</v>
      </c>
      <c r="O2404" t="s">
        <v>21960</v>
      </c>
      <c r="P2404" t="s">
        <v>28</v>
      </c>
      <c r="Q2404" t="s">
        <v>34233</v>
      </c>
      <c r="R2404" t="s">
        <v>34233</v>
      </c>
      <c r="S2404" t="s">
        <v>33942</v>
      </c>
      <c r="T2404" t="s">
        <v>34233</v>
      </c>
      <c r="AD2404" t="str">
        <f t="shared" si="376"/>
        <v/>
      </c>
      <c r="AE2404" t="str">
        <f t="shared" si="378"/>
        <v/>
      </c>
      <c r="AF2404" t="str">
        <f t="shared" si="380"/>
        <v/>
      </c>
      <c r="AG2404" t="str">
        <f t="shared" si="379"/>
        <v/>
      </c>
      <c r="AH2404" t="str">
        <f t="shared" si="374"/>
        <v/>
      </c>
      <c r="AI2404">
        <v>0.14499999999999999</v>
      </c>
      <c r="AJ2404" t="str">
        <f t="shared" si="372"/>
        <v/>
      </c>
      <c r="AK2404" t="str">
        <f t="shared" si="375"/>
        <v/>
      </c>
      <c r="AL2404" t="str">
        <f t="shared" si="373"/>
        <v/>
      </c>
    </row>
    <row r="2405" spans="1:38" x14ac:dyDescent="0.2">
      <c r="A2405" t="s">
        <v>20319</v>
      </c>
      <c r="B2405" t="s">
        <v>8300</v>
      </c>
      <c r="C2405" t="s">
        <v>20320</v>
      </c>
      <c r="D2405" s="1">
        <v>38378</v>
      </c>
      <c r="E2405" s="1">
        <v>43951</v>
      </c>
      <c r="F2405" t="s">
        <v>39</v>
      </c>
      <c r="I2405">
        <v>100</v>
      </c>
      <c r="J2405">
        <v>0</v>
      </c>
      <c r="K2405">
        <v>0</v>
      </c>
      <c r="L2405">
        <v>52600</v>
      </c>
      <c r="M2405">
        <v>52596</v>
      </c>
      <c r="N2405" t="s">
        <v>401</v>
      </c>
      <c r="O2405" t="s">
        <v>20321</v>
      </c>
      <c r="P2405" t="s">
        <v>28</v>
      </c>
      <c r="Q2405" t="s">
        <v>34233</v>
      </c>
      <c r="R2405" t="s">
        <v>34233</v>
      </c>
      <c r="S2405" t="s">
        <v>33942</v>
      </c>
      <c r="T2405" t="s">
        <v>34233</v>
      </c>
      <c r="AD2405" t="str">
        <f t="shared" si="376"/>
        <v/>
      </c>
      <c r="AE2405" t="str">
        <f t="shared" si="378"/>
        <v/>
      </c>
      <c r="AF2405" t="str">
        <f t="shared" si="380"/>
        <v/>
      </c>
      <c r="AG2405" t="str">
        <f t="shared" si="379"/>
        <v/>
      </c>
      <c r="AH2405" t="str">
        <f t="shared" si="374"/>
        <v/>
      </c>
      <c r="AI2405">
        <v>0.14499999999999999</v>
      </c>
      <c r="AJ2405" t="str">
        <f t="shared" si="372"/>
        <v/>
      </c>
      <c r="AK2405" t="str">
        <f t="shared" si="375"/>
        <v/>
      </c>
      <c r="AL2405" t="str">
        <f t="shared" si="373"/>
        <v/>
      </c>
    </row>
    <row r="2406" spans="1:38" x14ac:dyDescent="0.2">
      <c r="A2406" t="s">
        <v>11916</v>
      </c>
      <c r="B2406" t="s">
        <v>8300</v>
      </c>
      <c r="C2406" t="s">
        <v>11917</v>
      </c>
      <c r="D2406" s="1">
        <v>36644</v>
      </c>
      <c r="E2406" s="1">
        <v>43951</v>
      </c>
      <c r="F2406" t="s">
        <v>39</v>
      </c>
      <c r="I2406">
        <v>100</v>
      </c>
      <c r="J2406">
        <v>0</v>
      </c>
      <c r="K2406">
        <v>0</v>
      </c>
      <c r="L2406">
        <v>18559</v>
      </c>
      <c r="M2406">
        <v>18559</v>
      </c>
      <c r="N2406" t="s">
        <v>20</v>
      </c>
      <c r="O2406" t="s">
        <v>11918</v>
      </c>
      <c r="P2406" t="s">
        <v>28</v>
      </c>
      <c r="Q2406" t="s">
        <v>34233</v>
      </c>
      <c r="R2406" t="s">
        <v>34233</v>
      </c>
      <c r="S2406" t="s">
        <v>33942</v>
      </c>
      <c r="T2406" t="s">
        <v>34233</v>
      </c>
      <c r="AD2406" t="str">
        <f t="shared" si="376"/>
        <v/>
      </c>
      <c r="AE2406" t="str">
        <f t="shared" si="378"/>
        <v/>
      </c>
      <c r="AF2406" t="str">
        <f t="shared" si="380"/>
        <v/>
      </c>
      <c r="AG2406" t="str">
        <f t="shared" si="379"/>
        <v/>
      </c>
      <c r="AH2406" t="str">
        <f t="shared" si="374"/>
        <v/>
      </c>
      <c r="AI2406">
        <v>0.14499999999999999</v>
      </c>
      <c r="AJ2406" t="str">
        <f t="shared" si="372"/>
        <v/>
      </c>
      <c r="AK2406" t="str">
        <f t="shared" si="375"/>
        <v/>
      </c>
      <c r="AL2406" t="str">
        <f t="shared" si="373"/>
        <v/>
      </c>
    </row>
    <row r="2407" spans="1:38" x14ac:dyDescent="0.2">
      <c r="A2407" t="s">
        <v>15426</v>
      </c>
      <c r="B2407" t="s">
        <v>8300</v>
      </c>
      <c r="C2407" t="s">
        <v>15427</v>
      </c>
      <c r="D2407" s="1">
        <v>37369</v>
      </c>
      <c r="E2407" s="1">
        <v>43951</v>
      </c>
      <c r="F2407" t="s">
        <v>39</v>
      </c>
      <c r="I2407">
        <v>100</v>
      </c>
      <c r="J2407">
        <v>0</v>
      </c>
      <c r="K2407">
        <v>0</v>
      </c>
      <c r="L2407">
        <v>19027</v>
      </c>
      <c r="M2407">
        <v>19027</v>
      </c>
      <c r="N2407" t="s">
        <v>20</v>
      </c>
      <c r="O2407" t="s">
        <v>15428</v>
      </c>
      <c r="P2407" t="s">
        <v>28</v>
      </c>
      <c r="Q2407" t="s">
        <v>34233</v>
      </c>
      <c r="R2407" t="s">
        <v>34233</v>
      </c>
      <c r="S2407" t="s">
        <v>33942</v>
      </c>
      <c r="T2407" t="s">
        <v>34233</v>
      </c>
      <c r="AD2407" t="str">
        <f t="shared" si="376"/>
        <v/>
      </c>
      <c r="AE2407" t="str">
        <f t="shared" si="378"/>
        <v/>
      </c>
      <c r="AF2407" t="str">
        <f t="shared" si="380"/>
        <v/>
      </c>
      <c r="AG2407" t="str">
        <f t="shared" si="379"/>
        <v/>
      </c>
      <c r="AH2407" t="str">
        <f t="shared" si="374"/>
        <v/>
      </c>
      <c r="AI2407">
        <v>0.14499999999999999</v>
      </c>
      <c r="AJ2407" t="str">
        <f t="shared" si="372"/>
        <v/>
      </c>
      <c r="AK2407" t="str">
        <f t="shared" si="375"/>
        <v/>
      </c>
      <c r="AL2407" t="str">
        <f t="shared" si="373"/>
        <v/>
      </c>
    </row>
    <row r="2408" spans="1:38" x14ac:dyDescent="0.2">
      <c r="A2408" t="s">
        <v>17037</v>
      </c>
      <c r="B2408" t="s">
        <v>8300</v>
      </c>
      <c r="C2408" t="s">
        <v>17038</v>
      </c>
      <c r="D2408" s="1">
        <v>37608</v>
      </c>
      <c r="E2408" s="1">
        <v>43951</v>
      </c>
      <c r="F2408" t="s">
        <v>39</v>
      </c>
      <c r="I2408">
        <v>100</v>
      </c>
      <c r="J2408">
        <v>0</v>
      </c>
      <c r="K2408">
        <v>0</v>
      </c>
      <c r="L2408">
        <v>11514</v>
      </c>
      <c r="M2408">
        <v>11514</v>
      </c>
      <c r="N2408" t="s">
        <v>20</v>
      </c>
      <c r="O2408" t="s">
        <v>17039</v>
      </c>
      <c r="P2408" t="s">
        <v>28</v>
      </c>
      <c r="Q2408" t="s">
        <v>34233</v>
      </c>
      <c r="R2408" t="s">
        <v>34233</v>
      </c>
      <c r="S2408" t="s">
        <v>33942</v>
      </c>
      <c r="T2408" t="s">
        <v>34233</v>
      </c>
      <c r="AD2408" t="str">
        <f t="shared" si="376"/>
        <v/>
      </c>
      <c r="AE2408" t="str">
        <f t="shared" si="378"/>
        <v/>
      </c>
      <c r="AF2408" t="str">
        <f t="shared" si="380"/>
        <v/>
      </c>
      <c r="AG2408" t="str">
        <f t="shared" si="379"/>
        <v/>
      </c>
      <c r="AH2408" t="str">
        <f t="shared" si="374"/>
        <v/>
      </c>
      <c r="AI2408">
        <v>0.14499999999999999</v>
      </c>
      <c r="AJ2408" t="str">
        <f t="shared" si="372"/>
        <v/>
      </c>
      <c r="AK2408" t="str">
        <f t="shared" si="375"/>
        <v/>
      </c>
      <c r="AL2408" t="str">
        <f t="shared" si="373"/>
        <v/>
      </c>
    </row>
    <row r="2409" spans="1:38" x14ac:dyDescent="0.2">
      <c r="A2409" t="s">
        <v>14952</v>
      </c>
      <c r="B2409" t="s">
        <v>8300</v>
      </c>
      <c r="C2409" t="s">
        <v>14953</v>
      </c>
      <c r="D2409" s="1">
        <v>37357</v>
      </c>
      <c r="E2409" s="1">
        <v>44546</v>
      </c>
      <c r="F2409" t="s">
        <v>39</v>
      </c>
      <c r="I2409">
        <v>100</v>
      </c>
      <c r="J2409">
        <v>0</v>
      </c>
      <c r="K2409">
        <v>0</v>
      </c>
      <c r="L2409">
        <v>2607</v>
      </c>
      <c r="M2409">
        <v>2607</v>
      </c>
      <c r="N2409" t="s">
        <v>20</v>
      </c>
      <c r="O2409" t="s">
        <v>14954</v>
      </c>
      <c r="P2409" t="s">
        <v>44</v>
      </c>
      <c r="Q2409" t="s">
        <v>34233</v>
      </c>
      <c r="R2409" t="s">
        <v>34233</v>
      </c>
      <c r="S2409" t="s">
        <v>33942</v>
      </c>
      <c r="T2409" t="s">
        <v>34233</v>
      </c>
      <c r="AD2409" t="str">
        <f t="shared" si="376"/>
        <v/>
      </c>
      <c r="AE2409" t="str">
        <f t="shared" si="378"/>
        <v/>
      </c>
      <c r="AF2409" t="str">
        <f t="shared" si="380"/>
        <v/>
      </c>
      <c r="AG2409" t="str">
        <f t="shared" si="379"/>
        <v/>
      </c>
      <c r="AH2409" t="str">
        <f t="shared" si="374"/>
        <v/>
      </c>
      <c r="AI2409">
        <v>0.14499999999999999</v>
      </c>
      <c r="AJ2409" t="str">
        <f t="shared" si="372"/>
        <v/>
      </c>
      <c r="AK2409" t="str">
        <f t="shared" si="375"/>
        <v/>
      </c>
      <c r="AL2409" t="str">
        <f t="shared" si="373"/>
        <v/>
      </c>
    </row>
    <row r="2410" spans="1:38" x14ac:dyDescent="0.2">
      <c r="A2410" t="s">
        <v>13756</v>
      </c>
      <c r="B2410" t="s">
        <v>8300</v>
      </c>
      <c r="C2410" t="s">
        <v>13757</v>
      </c>
      <c r="D2410" s="1">
        <v>37004</v>
      </c>
      <c r="E2410" s="1">
        <v>43456</v>
      </c>
      <c r="F2410" t="s">
        <v>26</v>
      </c>
      <c r="I2410">
        <v>100</v>
      </c>
      <c r="J2410">
        <v>0</v>
      </c>
      <c r="K2410">
        <v>0</v>
      </c>
      <c r="L2410">
        <v>3553</v>
      </c>
      <c r="M2410">
        <v>3553</v>
      </c>
      <c r="N2410" t="s">
        <v>20</v>
      </c>
      <c r="O2410" t="s">
        <v>13758</v>
      </c>
      <c r="P2410" t="s">
        <v>44</v>
      </c>
      <c r="Q2410" t="s">
        <v>34233</v>
      </c>
      <c r="R2410" t="s">
        <v>34233</v>
      </c>
      <c r="S2410" t="s">
        <v>34233</v>
      </c>
      <c r="T2410" t="s">
        <v>34233</v>
      </c>
      <c r="V2410" t="s">
        <v>32829</v>
      </c>
      <c r="AD2410" t="str">
        <f t="shared" si="376"/>
        <v/>
      </c>
      <c r="AE2410" t="str">
        <f t="shared" si="378"/>
        <v/>
      </c>
      <c r="AF2410" t="str">
        <f t="shared" si="380"/>
        <v/>
      </c>
      <c r="AG2410" t="str">
        <f t="shared" si="379"/>
        <v/>
      </c>
      <c r="AH2410" t="str">
        <f t="shared" si="374"/>
        <v/>
      </c>
      <c r="AI2410">
        <v>0.14499999999999999</v>
      </c>
      <c r="AJ2410" t="str">
        <f t="shared" ref="AJ2410:AJ2473" si="381">IF(COUNTBLANK(AH2410),"",AH2410*AI2410)</f>
        <v/>
      </c>
      <c r="AK2410" t="str">
        <f t="shared" si="375"/>
        <v/>
      </c>
      <c r="AL2410" t="str">
        <f t="shared" si="373"/>
        <v/>
      </c>
    </row>
    <row r="2411" spans="1:38" x14ac:dyDescent="0.2">
      <c r="A2411" t="s">
        <v>17431</v>
      </c>
      <c r="B2411" t="s">
        <v>8300</v>
      </c>
      <c r="C2411" t="s">
        <v>17432</v>
      </c>
      <c r="D2411" s="1">
        <v>37666</v>
      </c>
      <c r="E2411" s="1">
        <v>43456</v>
      </c>
      <c r="F2411" t="s">
        <v>19</v>
      </c>
      <c r="I2411">
        <v>100</v>
      </c>
      <c r="J2411">
        <v>0</v>
      </c>
      <c r="K2411">
        <v>0</v>
      </c>
      <c r="L2411">
        <v>1819</v>
      </c>
      <c r="M2411">
        <v>1819</v>
      </c>
      <c r="N2411" t="s">
        <v>20</v>
      </c>
      <c r="O2411" t="s">
        <v>21</v>
      </c>
      <c r="P2411" t="s">
        <v>28</v>
      </c>
      <c r="Q2411" t="s">
        <v>34233</v>
      </c>
      <c r="R2411" t="s">
        <v>34233</v>
      </c>
      <c r="S2411" t="s">
        <v>32628</v>
      </c>
      <c r="T2411" t="s">
        <v>34355</v>
      </c>
      <c r="U2411" t="s">
        <v>32634</v>
      </c>
      <c r="V2411" t="s">
        <v>32829</v>
      </c>
      <c r="W2411">
        <v>360</v>
      </c>
      <c r="X2411">
        <v>2</v>
      </c>
      <c r="Y2411" t="s">
        <v>32654</v>
      </c>
      <c r="AA2411">
        <v>8.5</v>
      </c>
      <c r="AB2411">
        <v>20</v>
      </c>
      <c r="AC2411">
        <v>1</v>
      </c>
      <c r="AD2411" t="str">
        <f t="shared" si="376"/>
        <v/>
      </c>
      <c r="AE2411" t="str">
        <f t="shared" si="378"/>
        <v/>
      </c>
      <c r="AF2411" t="str">
        <f t="shared" si="380"/>
        <v/>
      </c>
      <c r="AG2411">
        <f t="shared" si="379"/>
        <v>1</v>
      </c>
      <c r="AH2411">
        <f t="shared" si="374"/>
        <v>2.8</v>
      </c>
      <c r="AI2411">
        <v>0.14499999999999999</v>
      </c>
      <c r="AJ2411">
        <f t="shared" si="381"/>
        <v>0.40599999999999997</v>
      </c>
      <c r="AK2411" t="str">
        <f t="shared" si="375"/>
        <v/>
      </c>
      <c r="AL2411" t="str">
        <f t="shared" ref="AL2411:AL2474" si="382">IF(COUNTBLANK(AK2411),"",AK2411*AI2411)</f>
        <v/>
      </c>
    </row>
    <row r="2412" spans="1:38" x14ac:dyDescent="0.2">
      <c r="A2412" t="s">
        <v>16541</v>
      </c>
      <c r="B2412" t="s">
        <v>8300</v>
      </c>
      <c r="C2412" t="s">
        <v>16542</v>
      </c>
      <c r="D2412" s="1">
        <v>37582</v>
      </c>
      <c r="E2412" s="1">
        <v>43456</v>
      </c>
      <c r="F2412" t="s">
        <v>19</v>
      </c>
      <c r="I2412">
        <v>100</v>
      </c>
      <c r="J2412">
        <v>0</v>
      </c>
      <c r="K2412">
        <v>0</v>
      </c>
      <c r="L2412">
        <v>1340</v>
      </c>
      <c r="M2412">
        <v>1340</v>
      </c>
      <c r="N2412" t="s">
        <v>20</v>
      </c>
      <c r="O2412" t="s">
        <v>16543</v>
      </c>
      <c r="P2412" t="s">
        <v>28</v>
      </c>
      <c r="Q2412" t="s">
        <v>34233</v>
      </c>
      <c r="R2412" t="s">
        <v>34233</v>
      </c>
      <c r="S2412" t="s">
        <v>32628</v>
      </c>
      <c r="T2412" t="s">
        <v>34349</v>
      </c>
      <c r="U2412" t="s">
        <v>32634</v>
      </c>
      <c r="V2412" t="s">
        <v>32829</v>
      </c>
      <c r="W2412">
        <v>260</v>
      </c>
      <c r="X2412">
        <v>2</v>
      </c>
      <c r="Y2412" t="s">
        <v>32654</v>
      </c>
      <c r="AA2412">
        <v>8.5</v>
      </c>
      <c r="AB2412">
        <v>20</v>
      </c>
      <c r="AC2412">
        <v>1</v>
      </c>
      <c r="AD2412" t="str">
        <f t="shared" si="376"/>
        <v/>
      </c>
      <c r="AE2412" t="str">
        <f t="shared" si="378"/>
        <v/>
      </c>
      <c r="AF2412" t="str">
        <f t="shared" si="380"/>
        <v/>
      </c>
      <c r="AG2412">
        <f t="shared" si="379"/>
        <v>1</v>
      </c>
      <c r="AH2412">
        <f t="shared" si="374"/>
        <v>2.8</v>
      </c>
      <c r="AI2412">
        <v>0.14499999999999999</v>
      </c>
      <c r="AJ2412">
        <f t="shared" si="381"/>
        <v>0.40599999999999997</v>
      </c>
      <c r="AK2412" t="str">
        <f t="shared" si="375"/>
        <v/>
      </c>
      <c r="AL2412" t="str">
        <f t="shared" si="382"/>
        <v/>
      </c>
    </row>
    <row r="2413" spans="1:38" x14ac:dyDescent="0.2">
      <c r="A2413" t="s">
        <v>16366</v>
      </c>
      <c r="B2413" t="s">
        <v>8300</v>
      </c>
      <c r="C2413" t="s">
        <v>16367</v>
      </c>
      <c r="D2413" s="1">
        <v>37574</v>
      </c>
      <c r="E2413" s="1">
        <v>43881</v>
      </c>
      <c r="F2413" t="s">
        <v>19</v>
      </c>
      <c r="I2413">
        <v>100</v>
      </c>
      <c r="J2413">
        <v>0</v>
      </c>
      <c r="K2413">
        <v>0</v>
      </c>
      <c r="L2413">
        <v>1846</v>
      </c>
      <c r="M2413">
        <v>1846</v>
      </c>
      <c r="N2413" t="s">
        <v>20</v>
      </c>
      <c r="O2413" t="s">
        <v>16368</v>
      </c>
      <c r="P2413" t="s">
        <v>28</v>
      </c>
      <c r="Q2413" t="s">
        <v>34233</v>
      </c>
      <c r="R2413" t="s">
        <v>34233</v>
      </c>
      <c r="S2413" t="s">
        <v>32628</v>
      </c>
      <c r="T2413" t="s">
        <v>34357</v>
      </c>
      <c r="U2413" t="s">
        <v>32634</v>
      </c>
      <c r="V2413" t="s">
        <v>32829</v>
      </c>
      <c r="W2413">
        <v>360</v>
      </c>
      <c r="X2413">
        <v>2</v>
      </c>
      <c r="Y2413" t="s">
        <v>32654</v>
      </c>
      <c r="AA2413">
        <v>8.5</v>
      </c>
      <c r="AB2413">
        <v>20</v>
      </c>
      <c r="AC2413">
        <v>1</v>
      </c>
      <c r="AD2413" t="str">
        <f t="shared" si="376"/>
        <v/>
      </c>
      <c r="AE2413" t="str">
        <f t="shared" si="378"/>
        <v/>
      </c>
      <c r="AF2413" t="str">
        <f t="shared" si="380"/>
        <v/>
      </c>
      <c r="AG2413">
        <f t="shared" si="379"/>
        <v>1</v>
      </c>
      <c r="AH2413">
        <f t="shared" si="374"/>
        <v>2.8</v>
      </c>
      <c r="AI2413">
        <v>0.14499999999999999</v>
      </c>
      <c r="AJ2413">
        <f t="shared" si="381"/>
        <v>0.40599999999999997</v>
      </c>
      <c r="AK2413" t="str">
        <f t="shared" si="375"/>
        <v/>
      </c>
      <c r="AL2413" t="str">
        <f t="shared" si="382"/>
        <v/>
      </c>
    </row>
    <row r="2414" spans="1:38" x14ac:dyDescent="0.2">
      <c r="A2414" t="s">
        <v>16825</v>
      </c>
      <c r="B2414" t="s">
        <v>8300</v>
      </c>
      <c r="C2414" t="s">
        <v>16826</v>
      </c>
      <c r="D2414" s="1">
        <v>37666</v>
      </c>
      <c r="E2414" s="1">
        <v>43456</v>
      </c>
      <c r="F2414" t="s">
        <v>19</v>
      </c>
      <c r="I2414">
        <v>100</v>
      </c>
      <c r="J2414">
        <v>0</v>
      </c>
      <c r="K2414">
        <v>0</v>
      </c>
      <c r="L2414">
        <v>1380</v>
      </c>
      <c r="M2414">
        <v>1380</v>
      </c>
      <c r="N2414" t="s">
        <v>20</v>
      </c>
      <c r="O2414" t="s">
        <v>16827</v>
      </c>
      <c r="P2414" t="s">
        <v>28</v>
      </c>
      <c r="Q2414" t="s">
        <v>34233</v>
      </c>
      <c r="R2414" t="s">
        <v>34233</v>
      </c>
      <c r="S2414" t="s">
        <v>32628</v>
      </c>
      <c r="T2414" t="s">
        <v>34357</v>
      </c>
      <c r="U2414" t="s">
        <v>32634</v>
      </c>
      <c r="V2414" t="s">
        <v>32829</v>
      </c>
      <c r="W2414">
        <v>270</v>
      </c>
      <c r="X2414">
        <v>2</v>
      </c>
      <c r="Y2414" t="s">
        <v>32654</v>
      </c>
      <c r="AA2414">
        <v>8.5</v>
      </c>
      <c r="AB2414">
        <v>20</v>
      </c>
      <c r="AC2414">
        <v>1</v>
      </c>
      <c r="AD2414" t="str">
        <f t="shared" si="376"/>
        <v/>
      </c>
      <c r="AE2414" t="str">
        <f t="shared" si="378"/>
        <v/>
      </c>
      <c r="AF2414" t="str">
        <f t="shared" si="380"/>
        <v/>
      </c>
      <c r="AG2414">
        <f t="shared" si="379"/>
        <v>1</v>
      </c>
      <c r="AH2414">
        <f t="shared" si="374"/>
        <v>2.8</v>
      </c>
      <c r="AI2414">
        <v>0.14499999999999999</v>
      </c>
      <c r="AJ2414">
        <f t="shared" si="381"/>
        <v>0.40599999999999997</v>
      </c>
      <c r="AK2414" t="str">
        <f t="shared" si="375"/>
        <v/>
      </c>
      <c r="AL2414" t="str">
        <f t="shared" si="382"/>
        <v/>
      </c>
    </row>
    <row r="2415" spans="1:38" x14ac:dyDescent="0.2">
      <c r="A2415" t="s">
        <v>20836</v>
      </c>
      <c r="B2415" t="s">
        <v>8300</v>
      </c>
      <c r="C2415" t="s">
        <v>20837</v>
      </c>
      <c r="D2415" s="1">
        <v>38504</v>
      </c>
      <c r="E2415" s="1">
        <v>43951</v>
      </c>
      <c r="F2415" t="s">
        <v>19</v>
      </c>
      <c r="I2415">
        <v>100</v>
      </c>
      <c r="J2415">
        <v>0</v>
      </c>
      <c r="K2415">
        <v>0</v>
      </c>
      <c r="L2415">
        <v>1557</v>
      </c>
      <c r="M2415">
        <v>1557</v>
      </c>
      <c r="N2415" t="s">
        <v>20</v>
      </c>
      <c r="O2415" t="s">
        <v>20838</v>
      </c>
      <c r="P2415" t="s">
        <v>28</v>
      </c>
      <c r="Q2415" t="s">
        <v>34233</v>
      </c>
      <c r="R2415" t="s">
        <v>34233</v>
      </c>
      <c r="S2415" t="s">
        <v>33797</v>
      </c>
      <c r="T2415" t="s">
        <v>34357</v>
      </c>
      <c r="U2415" t="s">
        <v>32634</v>
      </c>
      <c r="V2415" t="s">
        <v>32869</v>
      </c>
      <c r="X2415">
        <v>2</v>
      </c>
      <c r="Y2415" t="s">
        <v>32654</v>
      </c>
      <c r="AA2415">
        <v>8.5</v>
      </c>
      <c r="AB2415">
        <v>13</v>
      </c>
      <c r="AC2415">
        <v>1</v>
      </c>
      <c r="AD2415" t="str">
        <f t="shared" si="376"/>
        <v/>
      </c>
      <c r="AE2415" t="str">
        <f t="shared" si="378"/>
        <v/>
      </c>
      <c r="AF2415" t="str">
        <f t="shared" si="380"/>
        <v/>
      </c>
      <c r="AG2415">
        <f t="shared" si="379"/>
        <v>1</v>
      </c>
      <c r="AH2415">
        <f t="shared" si="374"/>
        <v>2.8</v>
      </c>
      <c r="AI2415">
        <v>0.14499999999999999</v>
      </c>
      <c r="AJ2415">
        <f t="shared" si="381"/>
        <v>0.40599999999999997</v>
      </c>
      <c r="AK2415" t="str">
        <f t="shared" si="375"/>
        <v/>
      </c>
      <c r="AL2415" t="str">
        <f t="shared" si="382"/>
        <v/>
      </c>
    </row>
    <row r="2416" spans="1:38" x14ac:dyDescent="0.2">
      <c r="A2416" t="s">
        <v>16828</v>
      </c>
      <c r="B2416" t="s">
        <v>8300</v>
      </c>
      <c r="C2416" t="s">
        <v>16829</v>
      </c>
      <c r="D2416" s="1">
        <v>37666</v>
      </c>
      <c r="E2416" s="1">
        <v>43544</v>
      </c>
      <c r="F2416" t="s">
        <v>19</v>
      </c>
      <c r="I2416">
        <v>100</v>
      </c>
      <c r="J2416">
        <v>0</v>
      </c>
      <c r="K2416">
        <v>0</v>
      </c>
      <c r="L2416">
        <v>1025</v>
      </c>
      <c r="M2416">
        <v>1025</v>
      </c>
      <c r="N2416" t="s">
        <v>20</v>
      </c>
      <c r="O2416" t="s">
        <v>16830</v>
      </c>
      <c r="P2416" t="s">
        <v>28</v>
      </c>
      <c r="Q2416" t="s">
        <v>34233</v>
      </c>
      <c r="R2416" t="s">
        <v>34233</v>
      </c>
      <c r="S2416" t="s">
        <v>33942</v>
      </c>
      <c r="T2416" t="s">
        <v>34233</v>
      </c>
      <c r="U2416" t="s">
        <v>32634</v>
      </c>
      <c r="V2416" t="s">
        <v>32829</v>
      </c>
      <c r="W2416">
        <v>205</v>
      </c>
      <c r="X2416">
        <v>2</v>
      </c>
      <c r="Y2416" t="s">
        <v>32654</v>
      </c>
      <c r="AA2416">
        <v>8.5</v>
      </c>
      <c r="AB2416">
        <v>20</v>
      </c>
      <c r="AC2416">
        <v>1</v>
      </c>
      <c r="AD2416" t="str">
        <f t="shared" si="376"/>
        <v/>
      </c>
      <c r="AE2416">
        <f t="shared" si="378"/>
        <v>1</v>
      </c>
      <c r="AF2416" t="str">
        <f t="shared" si="380"/>
        <v/>
      </c>
      <c r="AG2416" t="str">
        <f t="shared" si="379"/>
        <v/>
      </c>
      <c r="AH2416" t="str">
        <f t="shared" si="374"/>
        <v/>
      </c>
      <c r="AI2416">
        <v>0.14499999999999999</v>
      </c>
      <c r="AJ2416" t="str">
        <f t="shared" si="381"/>
        <v/>
      </c>
      <c r="AK2416">
        <f t="shared" si="375"/>
        <v>2.8</v>
      </c>
      <c r="AL2416">
        <f t="shared" si="382"/>
        <v>0.40599999999999997</v>
      </c>
    </row>
    <row r="2417" spans="1:39" x14ac:dyDescent="0.2">
      <c r="A2417" t="s">
        <v>20830</v>
      </c>
      <c r="B2417" t="s">
        <v>8300</v>
      </c>
      <c r="C2417" t="s">
        <v>20831</v>
      </c>
      <c r="D2417" s="1">
        <v>38504</v>
      </c>
      <c r="E2417" s="1">
        <v>43456</v>
      </c>
      <c r="F2417" t="s">
        <v>19</v>
      </c>
      <c r="I2417">
        <v>100</v>
      </c>
      <c r="J2417">
        <v>0</v>
      </c>
      <c r="K2417">
        <v>0</v>
      </c>
      <c r="L2417">
        <v>2580</v>
      </c>
      <c r="M2417">
        <v>2580</v>
      </c>
      <c r="N2417" t="s">
        <v>20</v>
      </c>
      <c r="O2417" t="s">
        <v>20832</v>
      </c>
      <c r="P2417" t="s">
        <v>28</v>
      </c>
      <c r="Q2417" t="s">
        <v>34233</v>
      </c>
      <c r="R2417" t="s">
        <v>34233</v>
      </c>
      <c r="S2417" t="s">
        <v>32628</v>
      </c>
      <c r="T2417" t="s">
        <v>34349</v>
      </c>
      <c r="U2417" t="s">
        <v>32634</v>
      </c>
      <c r="V2417" t="s">
        <v>32830</v>
      </c>
      <c r="X2417">
        <v>2</v>
      </c>
      <c r="Y2417" t="s">
        <v>32654</v>
      </c>
      <c r="AA2417">
        <v>8.5</v>
      </c>
      <c r="AB2417">
        <v>13</v>
      </c>
      <c r="AC2417">
        <v>1</v>
      </c>
      <c r="AD2417" t="str">
        <f t="shared" si="376"/>
        <v/>
      </c>
      <c r="AE2417" t="str">
        <f t="shared" si="378"/>
        <v/>
      </c>
      <c r="AF2417" t="str">
        <f t="shared" si="380"/>
        <v/>
      </c>
      <c r="AG2417">
        <f t="shared" si="379"/>
        <v>1</v>
      </c>
      <c r="AH2417">
        <f t="shared" si="374"/>
        <v>2.8</v>
      </c>
      <c r="AI2417">
        <v>0.14499999999999999</v>
      </c>
      <c r="AJ2417">
        <f t="shared" si="381"/>
        <v>0.40599999999999997</v>
      </c>
      <c r="AK2417" t="str">
        <f t="shared" si="375"/>
        <v/>
      </c>
      <c r="AL2417" t="str">
        <f t="shared" si="382"/>
        <v/>
      </c>
    </row>
    <row r="2418" spans="1:39" x14ac:dyDescent="0.2">
      <c r="A2418" t="s">
        <v>17160</v>
      </c>
      <c r="B2418" t="s">
        <v>8300</v>
      </c>
      <c r="C2418" t="s">
        <v>17161</v>
      </c>
      <c r="D2418" s="1">
        <v>37664</v>
      </c>
      <c r="E2418" s="1">
        <v>43456</v>
      </c>
      <c r="F2418" t="s">
        <v>19</v>
      </c>
      <c r="I2418">
        <v>100</v>
      </c>
      <c r="J2418">
        <v>0</v>
      </c>
      <c r="K2418">
        <v>0</v>
      </c>
      <c r="L2418">
        <v>1528</v>
      </c>
      <c r="M2418">
        <v>1528</v>
      </c>
      <c r="N2418" t="s">
        <v>20</v>
      </c>
      <c r="O2418" t="s">
        <v>17162</v>
      </c>
      <c r="P2418" t="s">
        <v>28</v>
      </c>
      <c r="Q2418" t="s">
        <v>34233</v>
      </c>
      <c r="R2418" t="s">
        <v>34233</v>
      </c>
      <c r="S2418" t="s">
        <v>32628</v>
      </c>
      <c r="T2418" t="s">
        <v>34354</v>
      </c>
      <c r="U2418" t="s">
        <v>32634</v>
      </c>
      <c r="V2418" t="s">
        <v>32830</v>
      </c>
      <c r="X2418">
        <v>2</v>
      </c>
      <c r="Y2418" t="s">
        <v>32654</v>
      </c>
      <c r="AA2418">
        <v>8.5</v>
      </c>
      <c r="AB2418">
        <v>13</v>
      </c>
      <c r="AC2418">
        <v>1</v>
      </c>
      <c r="AD2418" t="str">
        <f t="shared" si="376"/>
        <v/>
      </c>
      <c r="AE2418" t="str">
        <f t="shared" si="378"/>
        <v/>
      </c>
      <c r="AF2418" t="str">
        <f t="shared" si="380"/>
        <v/>
      </c>
      <c r="AG2418">
        <f t="shared" si="379"/>
        <v>1</v>
      </c>
      <c r="AH2418">
        <f t="shared" si="374"/>
        <v>2.8</v>
      </c>
      <c r="AI2418">
        <v>0.14499999999999999</v>
      </c>
      <c r="AJ2418">
        <f t="shared" si="381"/>
        <v>0.40599999999999997</v>
      </c>
      <c r="AK2418" t="str">
        <f t="shared" si="375"/>
        <v/>
      </c>
      <c r="AL2418" t="str">
        <f t="shared" si="382"/>
        <v/>
      </c>
    </row>
    <row r="2419" spans="1:39" x14ac:dyDescent="0.2">
      <c r="A2419" t="s">
        <v>15438</v>
      </c>
      <c r="B2419" t="s">
        <v>8300</v>
      </c>
      <c r="C2419" t="s">
        <v>15439</v>
      </c>
      <c r="D2419" s="1">
        <v>37369</v>
      </c>
      <c r="E2419" s="1">
        <v>43951</v>
      </c>
      <c r="F2419" t="s">
        <v>39</v>
      </c>
      <c r="I2419">
        <v>100</v>
      </c>
      <c r="J2419">
        <v>0</v>
      </c>
      <c r="K2419">
        <v>0</v>
      </c>
      <c r="L2419">
        <v>3817</v>
      </c>
      <c r="M2419">
        <v>3817</v>
      </c>
      <c r="N2419" t="s">
        <v>20</v>
      </c>
      <c r="O2419" t="s">
        <v>15440</v>
      </c>
      <c r="P2419" t="s">
        <v>28</v>
      </c>
      <c r="Q2419" t="s">
        <v>34233</v>
      </c>
      <c r="R2419" t="s">
        <v>34233</v>
      </c>
      <c r="S2419" t="s">
        <v>33942</v>
      </c>
      <c r="T2419" t="s">
        <v>34233</v>
      </c>
      <c r="AD2419" t="str">
        <f t="shared" si="376"/>
        <v/>
      </c>
      <c r="AE2419" t="str">
        <f t="shared" si="378"/>
        <v/>
      </c>
      <c r="AF2419" t="str">
        <f t="shared" si="380"/>
        <v/>
      </c>
      <c r="AG2419" t="str">
        <f t="shared" si="379"/>
        <v/>
      </c>
      <c r="AH2419" t="str">
        <f t="shared" si="374"/>
        <v/>
      </c>
      <c r="AI2419">
        <v>0.14499999999999999</v>
      </c>
      <c r="AJ2419" t="str">
        <f t="shared" si="381"/>
        <v/>
      </c>
      <c r="AK2419" t="str">
        <f t="shared" si="375"/>
        <v/>
      </c>
      <c r="AL2419" t="str">
        <f t="shared" si="382"/>
        <v/>
      </c>
    </row>
    <row r="2420" spans="1:39" x14ac:dyDescent="0.2">
      <c r="A2420" t="s">
        <v>16751</v>
      </c>
      <c r="B2420" t="s">
        <v>8300</v>
      </c>
      <c r="C2420" t="s">
        <v>16752</v>
      </c>
      <c r="D2420" s="1">
        <v>37518</v>
      </c>
      <c r="E2420" s="1">
        <v>43456</v>
      </c>
      <c r="F2420" t="s">
        <v>39</v>
      </c>
      <c r="I2420">
        <v>100</v>
      </c>
      <c r="J2420">
        <v>0</v>
      </c>
      <c r="K2420">
        <v>0</v>
      </c>
      <c r="L2420">
        <v>9469</v>
      </c>
      <c r="M2420">
        <v>9469</v>
      </c>
      <c r="N2420" t="s">
        <v>20</v>
      </c>
      <c r="O2420" t="s">
        <v>16753</v>
      </c>
      <c r="P2420" t="s">
        <v>28</v>
      </c>
      <c r="Q2420" t="s">
        <v>34233</v>
      </c>
      <c r="R2420" t="s">
        <v>34233</v>
      </c>
      <c r="S2420" t="s">
        <v>33942</v>
      </c>
      <c r="T2420" t="s">
        <v>34233</v>
      </c>
      <c r="AD2420" t="str">
        <f t="shared" si="376"/>
        <v/>
      </c>
      <c r="AE2420" t="str">
        <f t="shared" si="378"/>
        <v/>
      </c>
      <c r="AF2420" t="str">
        <f t="shared" si="380"/>
        <v/>
      </c>
      <c r="AG2420" t="str">
        <f t="shared" si="379"/>
        <v/>
      </c>
      <c r="AH2420" t="str">
        <f t="shared" si="374"/>
        <v/>
      </c>
      <c r="AI2420">
        <v>0.14499999999999999</v>
      </c>
      <c r="AJ2420" t="str">
        <f t="shared" si="381"/>
        <v/>
      </c>
      <c r="AK2420" t="str">
        <f t="shared" si="375"/>
        <v/>
      </c>
      <c r="AL2420" t="str">
        <f t="shared" si="382"/>
        <v/>
      </c>
    </row>
    <row r="2421" spans="1:39" x14ac:dyDescent="0.2">
      <c r="A2421" t="s">
        <v>32496</v>
      </c>
      <c r="B2421" t="s">
        <v>8300</v>
      </c>
      <c r="C2421" t="s">
        <v>32497</v>
      </c>
      <c r="D2421" s="1">
        <v>44720</v>
      </c>
      <c r="E2421" s="1">
        <v>44720</v>
      </c>
      <c r="F2421" t="s">
        <v>19</v>
      </c>
      <c r="I2421">
        <v>100</v>
      </c>
      <c r="J2421">
        <v>0</v>
      </c>
      <c r="K2421">
        <v>0</v>
      </c>
      <c r="L2421">
        <v>14171</v>
      </c>
      <c r="M2421">
        <v>14171</v>
      </c>
      <c r="N2421" t="s">
        <v>20</v>
      </c>
      <c r="O2421" t="s">
        <v>32498</v>
      </c>
      <c r="P2421" t="s">
        <v>28</v>
      </c>
      <c r="Q2421" t="s">
        <v>34233</v>
      </c>
      <c r="R2421" t="s">
        <v>34233</v>
      </c>
      <c r="S2421" t="s">
        <v>33942</v>
      </c>
      <c r="T2421" t="s">
        <v>34233</v>
      </c>
      <c r="U2421" t="s">
        <v>32870</v>
      </c>
      <c r="V2421" t="s">
        <v>32871</v>
      </c>
      <c r="AD2421" t="str">
        <f t="shared" si="376"/>
        <v/>
      </c>
      <c r="AE2421" t="str">
        <f t="shared" si="378"/>
        <v/>
      </c>
      <c r="AF2421" t="str">
        <f t="shared" si="380"/>
        <v/>
      </c>
      <c r="AG2421" t="str">
        <f t="shared" si="379"/>
        <v/>
      </c>
      <c r="AH2421" t="str">
        <f t="shared" si="374"/>
        <v/>
      </c>
      <c r="AI2421">
        <v>0.14499999999999999</v>
      </c>
      <c r="AJ2421" t="str">
        <f t="shared" si="381"/>
        <v/>
      </c>
      <c r="AK2421" t="str">
        <f t="shared" si="375"/>
        <v/>
      </c>
      <c r="AL2421" t="str">
        <f t="shared" si="382"/>
        <v/>
      </c>
    </row>
    <row r="2422" spans="1:39" x14ac:dyDescent="0.2">
      <c r="A2422" t="s">
        <v>29704</v>
      </c>
      <c r="B2422" t="s">
        <v>8300</v>
      </c>
      <c r="C2422" t="s">
        <v>29705</v>
      </c>
      <c r="D2422" s="1">
        <v>43731</v>
      </c>
      <c r="E2422" s="1">
        <v>43731</v>
      </c>
      <c r="F2422" t="s">
        <v>39</v>
      </c>
      <c r="I2422">
        <v>100</v>
      </c>
      <c r="J2422">
        <v>0</v>
      </c>
      <c r="K2422">
        <v>0</v>
      </c>
      <c r="L2422">
        <v>1857</v>
      </c>
      <c r="M2422">
        <v>1857</v>
      </c>
      <c r="N2422" t="s">
        <v>20</v>
      </c>
      <c r="O2422" t="s">
        <v>29701</v>
      </c>
      <c r="P2422" t="s">
        <v>28</v>
      </c>
      <c r="Q2422" t="s">
        <v>34233</v>
      </c>
      <c r="R2422" t="s">
        <v>34233</v>
      </c>
      <c r="S2422" t="s">
        <v>33942</v>
      </c>
      <c r="T2422" t="s">
        <v>34233</v>
      </c>
      <c r="V2422" t="s">
        <v>32840</v>
      </c>
      <c r="AD2422" t="str">
        <f t="shared" si="376"/>
        <v/>
      </c>
      <c r="AE2422" t="str">
        <f t="shared" si="378"/>
        <v/>
      </c>
      <c r="AF2422" t="str">
        <f t="shared" si="380"/>
        <v/>
      </c>
      <c r="AG2422" t="str">
        <f t="shared" si="379"/>
        <v/>
      </c>
      <c r="AH2422" t="str">
        <f t="shared" ref="AH2422:AH2485" si="383">IF(AG2422="","",AG2422*2.8)</f>
        <v/>
      </c>
      <c r="AI2422">
        <v>0.14499999999999999</v>
      </c>
      <c r="AJ2422" t="str">
        <f t="shared" si="381"/>
        <v/>
      </c>
      <c r="AK2422" t="str">
        <f t="shared" ref="AK2422:AK2485" si="384">IF(AE2422="","",AE2422*2.8)</f>
        <v/>
      </c>
      <c r="AL2422" t="str">
        <f t="shared" si="382"/>
        <v/>
      </c>
    </row>
    <row r="2423" spans="1:39" x14ac:dyDescent="0.2">
      <c r="A2423" t="s">
        <v>25670</v>
      </c>
      <c r="B2423" t="s">
        <v>8300</v>
      </c>
      <c r="C2423" t="s">
        <v>25671</v>
      </c>
      <c r="D2423" s="1">
        <v>40330</v>
      </c>
      <c r="E2423" s="1">
        <v>43740</v>
      </c>
      <c r="F2423" t="s">
        <v>26</v>
      </c>
      <c r="I2423">
        <v>100</v>
      </c>
      <c r="J2423">
        <v>0</v>
      </c>
      <c r="K2423">
        <v>0</v>
      </c>
      <c r="L2423">
        <v>1196</v>
      </c>
      <c r="M2423">
        <v>1196</v>
      </c>
      <c r="N2423" t="s">
        <v>20</v>
      </c>
      <c r="O2423" t="s">
        <v>25669</v>
      </c>
      <c r="P2423" t="s">
        <v>28</v>
      </c>
      <c r="Q2423" t="s">
        <v>34233</v>
      </c>
      <c r="R2423" t="s">
        <v>34233</v>
      </c>
      <c r="S2423" t="s">
        <v>34233</v>
      </c>
      <c r="T2423" t="s">
        <v>34233</v>
      </c>
      <c r="V2423" t="s">
        <v>32842</v>
      </c>
      <c r="AD2423" t="str">
        <f t="shared" si="376"/>
        <v/>
      </c>
      <c r="AE2423" t="str">
        <f t="shared" si="378"/>
        <v/>
      </c>
      <c r="AF2423" t="str">
        <f t="shared" si="380"/>
        <v/>
      </c>
      <c r="AG2423" t="str">
        <f t="shared" si="379"/>
        <v/>
      </c>
      <c r="AH2423" t="str">
        <f t="shared" si="383"/>
        <v/>
      </c>
      <c r="AI2423">
        <v>0.14499999999999999</v>
      </c>
      <c r="AJ2423" t="str">
        <f t="shared" si="381"/>
        <v/>
      </c>
      <c r="AK2423" t="str">
        <f t="shared" si="384"/>
        <v/>
      </c>
      <c r="AL2423" t="str">
        <f t="shared" si="382"/>
        <v/>
      </c>
    </row>
    <row r="2424" spans="1:39" x14ac:dyDescent="0.2">
      <c r="A2424" t="s">
        <v>25687</v>
      </c>
      <c r="B2424" t="s">
        <v>8300</v>
      </c>
      <c r="C2424" t="s">
        <v>25688</v>
      </c>
      <c r="D2424" s="1">
        <v>40331</v>
      </c>
      <c r="E2424" s="1">
        <v>43951</v>
      </c>
      <c r="F2424" t="s">
        <v>26</v>
      </c>
      <c r="I2424">
        <v>100</v>
      </c>
      <c r="J2424">
        <v>0</v>
      </c>
      <c r="K2424">
        <v>0</v>
      </c>
      <c r="L2424">
        <v>693</v>
      </c>
      <c r="M2424">
        <v>693</v>
      </c>
      <c r="N2424" t="s">
        <v>20</v>
      </c>
      <c r="O2424" t="s">
        <v>25689</v>
      </c>
      <c r="P2424" t="s">
        <v>44</v>
      </c>
      <c r="Q2424" t="s">
        <v>34233</v>
      </c>
      <c r="R2424" t="s">
        <v>34233</v>
      </c>
      <c r="S2424" t="s">
        <v>34233</v>
      </c>
      <c r="T2424" t="s">
        <v>34233</v>
      </c>
      <c r="V2424" t="s">
        <v>32842</v>
      </c>
      <c r="AD2424" t="str">
        <f t="shared" si="376"/>
        <v/>
      </c>
      <c r="AE2424" t="str">
        <f t="shared" si="378"/>
        <v/>
      </c>
      <c r="AF2424" t="str">
        <f t="shared" si="380"/>
        <v/>
      </c>
      <c r="AG2424" t="str">
        <f t="shared" si="379"/>
        <v/>
      </c>
      <c r="AH2424" t="str">
        <f t="shared" si="383"/>
        <v/>
      </c>
      <c r="AI2424">
        <v>0.14499999999999999</v>
      </c>
      <c r="AJ2424" t="str">
        <f t="shared" si="381"/>
        <v/>
      </c>
      <c r="AK2424" t="str">
        <f t="shared" si="384"/>
        <v/>
      </c>
      <c r="AL2424" t="str">
        <f t="shared" si="382"/>
        <v/>
      </c>
    </row>
    <row r="2425" spans="1:39" x14ac:dyDescent="0.2">
      <c r="A2425" t="s">
        <v>25690</v>
      </c>
      <c r="B2425" t="s">
        <v>8300</v>
      </c>
      <c r="C2425" t="s">
        <v>25691</v>
      </c>
      <c r="D2425" s="1">
        <v>40331</v>
      </c>
      <c r="E2425" s="1">
        <v>43456</v>
      </c>
      <c r="F2425" t="s">
        <v>26</v>
      </c>
      <c r="I2425">
        <v>100</v>
      </c>
      <c r="J2425">
        <v>0</v>
      </c>
      <c r="K2425">
        <v>0</v>
      </c>
      <c r="L2425">
        <v>960</v>
      </c>
      <c r="M2425">
        <v>960</v>
      </c>
      <c r="N2425" t="s">
        <v>20</v>
      </c>
      <c r="O2425" t="s">
        <v>25692</v>
      </c>
      <c r="P2425" t="s">
        <v>44</v>
      </c>
      <c r="Q2425" t="s">
        <v>34233</v>
      </c>
      <c r="R2425" t="s">
        <v>34233</v>
      </c>
      <c r="S2425" t="s">
        <v>34233</v>
      </c>
      <c r="T2425" t="s">
        <v>34233</v>
      </c>
      <c r="V2425" t="s">
        <v>32842</v>
      </c>
      <c r="AD2425" t="str">
        <f t="shared" si="376"/>
        <v/>
      </c>
      <c r="AE2425" t="str">
        <f t="shared" si="378"/>
        <v/>
      </c>
      <c r="AF2425" t="str">
        <f t="shared" si="380"/>
        <v/>
      </c>
      <c r="AG2425" t="str">
        <f t="shared" si="379"/>
        <v/>
      </c>
      <c r="AH2425" t="str">
        <f t="shared" si="383"/>
        <v/>
      </c>
      <c r="AI2425">
        <v>0.14499999999999999</v>
      </c>
      <c r="AJ2425" t="str">
        <f t="shared" si="381"/>
        <v/>
      </c>
      <c r="AK2425" t="str">
        <f t="shared" si="384"/>
        <v/>
      </c>
      <c r="AL2425" t="str">
        <f t="shared" si="382"/>
        <v/>
      </c>
    </row>
    <row r="2426" spans="1:39" x14ac:dyDescent="0.2">
      <c r="A2426" t="s">
        <v>30857</v>
      </c>
      <c r="B2426" t="s">
        <v>8300</v>
      </c>
      <c r="C2426" t="s">
        <v>30858</v>
      </c>
      <c r="D2426" s="1">
        <v>43859</v>
      </c>
      <c r="E2426" s="1">
        <v>44623</v>
      </c>
      <c r="F2426" t="s">
        <v>15348</v>
      </c>
      <c r="I2426">
        <v>100</v>
      </c>
      <c r="J2426">
        <v>0</v>
      </c>
      <c r="K2426">
        <v>0</v>
      </c>
      <c r="L2426">
        <v>43394</v>
      </c>
      <c r="M2426">
        <v>43394</v>
      </c>
      <c r="N2426" t="s">
        <v>20</v>
      </c>
      <c r="O2426" t="s">
        <v>30859</v>
      </c>
      <c r="P2426" t="s">
        <v>2356</v>
      </c>
      <c r="Q2426" t="s">
        <v>34233</v>
      </c>
      <c r="R2426" t="s">
        <v>34233</v>
      </c>
      <c r="S2426" t="s">
        <v>33942</v>
      </c>
      <c r="T2426" t="s">
        <v>34233</v>
      </c>
      <c r="AD2426" t="str">
        <f t="shared" si="376"/>
        <v/>
      </c>
      <c r="AE2426" t="str">
        <f t="shared" si="378"/>
        <v/>
      </c>
      <c r="AF2426" t="str">
        <f t="shared" si="380"/>
        <v/>
      </c>
      <c r="AG2426" t="str">
        <f t="shared" si="379"/>
        <v/>
      </c>
      <c r="AH2426" t="str">
        <f t="shared" si="383"/>
        <v/>
      </c>
      <c r="AI2426">
        <v>0.14499999999999999</v>
      </c>
      <c r="AJ2426" t="str">
        <f t="shared" si="381"/>
        <v/>
      </c>
      <c r="AK2426" t="str">
        <f t="shared" si="384"/>
        <v/>
      </c>
      <c r="AL2426" t="str">
        <f t="shared" si="382"/>
        <v/>
      </c>
    </row>
    <row r="2427" spans="1:39" x14ac:dyDescent="0.2">
      <c r="A2427" t="s">
        <v>26476</v>
      </c>
      <c r="B2427" t="s">
        <v>8300</v>
      </c>
      <c r="C2427" t="s">
        <v>26477</v>
      </c>
      <c r="D2427" s="1">
        <v>41278</v>
      </c>
      <c r="E2427" s="1">
        <v>43951</v>
      </c>
      <c r="F2427" t="s">
        <v>19</v>
      </c>
      <c r="I2427">
        <v>100</v>
      </c>
      <c r="J2427">
        <v>0</v>
      </c>
      <c r="K2427">
        <v>0</v>
      </c>
      <c r="L2427">
        <v>43653</v>
      </c>
      <c r="M2427">
        <v>43653</v>
      </c>
      <c r="N2427" t="s">
        <v>20</v>
      </c>
      <c r="O2427" t="s">
        <v>26478</v>
      </c>
      <c r="P2427" t="s">
        <v>28</v>
      </c>
      <c r="Q2427" t="s">
        <v>34233</v>
      </c>
      <c r="R2427" t="s">
        <v>34233</v>
      </c>
      <c r="S2427" t="s">
        <v>33942</v>
      </c>
      <c r="T2427" t="s">
        <v>34233</v>
      </c>
      <c r="AD2427" t="str">
        <f t="shared" ref="AD2427:AD2490" si="385">IF((S2427="tühi")*(F2427&lt;&gt;"Elamumaa")*(G2427&lt;&gt;"Elamumaa")*(H2427&lt;&gt;"Elamumaa"),IF(Z2427=0,"",Z2427),"")</f>
        <v/>
      </c>
      <c r="AE2427" s="16">
        <v>1</v>
      </c>
      <c r="AF2427" t="str">
        <f t="shared" si="380"/>
        <v/>
      </c>
      <c r="AG2427" t="str">
        <f t="shared" si="379"/>
        <v/>
      </c>
      <c r="AH2427" t="str">
        <f t="shared" si="383"/>
        <v/>
      </c>
      <c r="AI2427">
        <v>0.14499999999999999</v>
      </c>
      <c r="AJ2427" t="str">
        <f t="shared" si="381"/>
        <v/>
      </c>
      <c r="AK2427">
        <f t="shared" si="384"/>
        <v>2.8</v>
      </c>
      <c r="AL2427">
        <f t="shared" si="382"/>
        <v>0.40599999999999997</v>
      </c>
      <c r="AM2427" t="s">
        <v>34302</v>
      </c>
    </row>
    <row r="2428" spans="1:39" x14ac:dyDescent="0.2">
      <c r="A2428" t="s">
        <v>21169</v>
      </c>
      <c r="B2428" t="s">
        <v>8300</v>
      </c>
      <c r="C2428" t="s">
        <v>21170</v>
      </c>
      <c r="D2428" s="1">
        <v>38518</v>
      </c>
      <c r="E2428" s="1">
        <v>44720</v>
      </c>
      <c r="F2428" t="s">
        <v>26</v>
      </c>
      <c r="I2428">
        <v>100</v>
      </c>
      <c r="J2428">
        <v>0</v>
      </c>
      <c r="K2428">
        <v>0</v>
      </c>
      <c r="L2428">
        <v>8581</v>
      </c>
      <c r="M2428">
        <v>8581</v>
      </c>
      <c r="N2428" t="s">
        <v>20</v>
      </c>
      <c r="O2428" t="s">
        <v>21171</v>
      </c>
      <c r="P2428" t="s">
        <v>44</v>
      </c>
      <c r="Q2428" t="s">
        <v>34233</v>
      </c>
      <c r="R2428" t="s">
        <v>34233</v>
      </c>
      <c r="S2428" t="s">
        <v>34233</v>
      </c>
      <c r="T2428" t="s">
        <v>34233</v>
      </c>
      <c r="V2428" t="s">
        <v>32836</v>
      </c>
      <c r="AD2428" t="str">
        <f t="shared" si="385"/>
        <v/>
      </c>
      <c r="AE2428" t="str">
        <f t="shared" ref="AE2428:AE2454" si="386">IF((S2428="tühi")*(AC2428&lt;&gt;""),AC2428,"")</f>
        <v/>
      </c>
      <c r="AF2428" t="str">
        <f t="shared" si="380"/>
        <v/>
      </c>
      <c r="AG2428" t="str">
        <f t="shared" si="379"/>
        <v/>
      </c>
      <c r="AH2428" t="str">
        <f t="shared" si="383"/>
        <v/>
      </c>
      <c r="AI2428">
        <v>0.14499999999999999</v>
      </c>
      <c r="AJ2428" t="str">
        <f t="shared" si="381"/>
        <v/>
      </c>
      <c r="AK2428" t="str">
        <f t="shared" si="384"/>
        <v/>
      </c>
      <c r="AL2428" t="str">
        <f t="shared" si="382"/>
        <v/>
      </c>
    </row>
    <row r="2429" spans="1:39" x14ac:dyDescent="0.2">
      <c r="A2429" t="s">
        <v>21125</v>
      </c>
      <c r="B2429" t="s">
        <v>8300</v>
      </c>
      <c r="C2429" t="s">
        <v>21126</v>
      </c>
      <c r="D2429" s="1">
        <v>38518</v>
      </c>
      <c r="E2429" s="1">
        <v>44502</v>
      </c>
      <c r="F2429" t="s">
        <v>19</v>
      </c>
      <c r="I2429">
        <v>100</v>
      </c>
      <c r="J2429">
        <v>0</v>
      </c>
      <c r="K2429">
        <v>0</v>
      </c>
      <c r="L2429">
        <v>6531</v>
      </c>
      <c r="M2429">
        <v>6531</v>
      </c>
      <c r="N2429" t="s">
        <v>20</v>
      </c>
      <c r="O2429" t="s">
        <v>21</v>
      </c>
      <c r="P2429" t="s">
        <v>28</v>
      </c>
      <c r="Q2429" t="s">
        <v>33774</v>
      </c>
      <c r="R2429" t="s">
        <v>33768</v>
      </c>
      <c r="S2429" t="s">
        <v>33820</v>
      </c>
      <c r="T2429" t="s">
        <v>34351</v>
      </c>
      <c r="U2429" t="s">
        <v>32872</v>
      </c>
      <c r="V2429" t="s">
        <v>32836</v>
      </c>
      <c r="X2429">
        <v>3</v>
      </c>
      <c r="Y2429">
        <v>3</v>
      </c>
      <c r="AA2429">
        <v>16</v>
      </c>
      <c r="AB2429">
        <v>31</v>
      </c>
      <c r="AC2429">
        <f>19+19+19</f>
        <v>57</v>
      </c>
      <c r="AD2429" t="str">
        <f t="shared" si="385"/>
        <v/>
      </c>
      <c r="AE2429" t="str">
        <f t="shared" si="386"/>
        <v/>
      </c>
      <c r="AF2429" t="str">
        <f t="shared" si="380"/>
        <v/>
      </c>
      <c r="AG2429">
        <f t="shared" si="379"/>
        <v>57</v>
      </c>
      <c r="AH2429">
        <f t="shared" si="383"/>
        <v>159.6</v>
      </c>
      <c r="AI2429">
        <v>0.14499999999999999</v>
      </c>
      <c r="AJ2429">
        <f t="shared" si="381"/>
        <v>23.141999999999996</v>
      </c>
      <c r="AK2429" t="str">
        <f t="shared" si="384"/>
        <v/>
      </c>
      <c r="AL2429" t="str">
        <f t="shared" si="382"/>
        <v/>
      </c>
    </row>
    <row r="2430" spans="1:39" x14ac:dyDescent="0.2">
      <c r="A2430" t="s">
        <v>21522</v>
      </c>
      <c r="B2430" t="s">
        <v>8300</v>
      </c>
      <c r="C2430" t="s">
        <v>21523</v>
      </c>
      <c r="D2430" s="1">
        <v>38518</v>
      </c>
      <c r="E2430" s="1">
        <v>43456</v>
      </c>
      <c r="F2430" t="s">
        <v>19</v>
      </c>
      <c r="I2430">
        <v>100</v>
      </c>
      <c r="J2430">
        <v>0</v>
      </c>
      <c r="K2430">
        <v>0</v>
      </c>
      <c r="L2430">
        <v>1428</v>
      </c>
      <c r="M2430">
        <v>1428</v>
      </c>
      <c r="N2430" t="s">
        <v>20</v>
      </c>
      <c r="O2430" t="s">
        <v>21524</v>
      </c>
      <c r="P2430" t="s">
        <v>28</v>
      </c>
      <c r="Q2430" t="s">
        <v>34233</v>
      </c>
      <c r="R2430" t="s">
        <v>34233</v>
      </c>
      <c r="S2430" t="s">
        <v>32628</v>
      </c>
      <c r="T2430" t="s">
        <v>34357</v>
      </c>
      <c r="U2430" t="s">
        <v>32634</v>
      </c>
      <c r="V2430" t="s">
        <v>32836</v>
      </c>
      <c r="X2430">
        <v>2</v>
      </c>
      <c r="Y2430" t="s">
        <v>32654</v>
      </c>
      <c r="AA2430">
        <v>8.5</v>
      </c>
      <c r="AB2430">
        <v>15</v>
      </c>
      <c r="AC2430">
        <v>1</v>
      </c>
      <c r="AD2430" t="str">
        <f t="shared" si="385"/>
        <v/>
      </c>
      <c r="AE2430" t="str">
        <f t="shared" si="386"/>
        <v/>
      </c>
      <c r="AF2430" t="str">
        <f t="shared" si="380"/>
        <v/>
      </c>
      <c r="AG2430">
        <f t="shared" si="379"/>
        <v>1</v>
      </c>
      <c r="AH2430">
        <f t="shared" si="383"/>
        <v>2.8</v>
      </c>
      <c r="AI2430">
        <v>0.14499999999999999</v>
      </c>
      <c r="AJ2430">
        <f t="shared" si="381"/>
        <v>0.40599999999999997</v>
      </c>
      <c r="AK2430" t="str">
        <f t="shared" si="384"/>
        <v/>
      </c>
      <c r="AL2430" t="str">
        <f t="shared" si="382"/>
        <v/>
      </c>
    </row>
    <row r="2431" spans="1:39" x14ac:dyDescent="0.2">
      <c r="A2431" t="s">
        <v>21567</v>
      </c>
      <c r="B2431" t="s">
        <v>8300</v>
      </c>
      <c r="C2431" t="s">
        <v>21568</v>
      </c>
      <c r="D2431" s="1">
        <v>38518</v>
      </c>
      <c r="E2431" s="1">
        <v>43456</v>
      </c>
      <c r="F2431" t="s">
        <v>19</v>
      </c>
      <c r="I2431">
        <v>100</v>
      </c>
      <c r="J2431">
        <v>0</v>
      </c>
      <c r="K2431">
        <v>0</v>
      </c>
      <c r="L2431">
        <v>1847</v>
      </c>
      <c r="M2431">
        <v>1847</v>
      </c>
      <c r="N2431" t="s">
        <v>20</v>
      </c>
      <c r="O2431" t="s">
        <v>21569</v>
      </c>
      <c r="P2431" t="s">
        <v>28</v>
      </c>
      <c r="Q2431" t="s">
        <v>34233</v>
      </c>
      <c r="R2431" t="s">
        <v>34233</v>
      </c>
      <c r="S2431" t="s">
        <v>32628</v>
      </c>
      <c r="T2431" t="s">
        <v>32634</v>
      </c>
      <c r="U2431" t="s">
        <v>32634</v>
      </c>
      <c r="V2431" t="s">
        <v>32873</v>
      </c>
      <c r="W2431">
        <v>275</v>
      </c>
      <c r="X2431">
        <v>2</v>
      </c>
      <c r="Y2431" t="s">
        <v>32654</v>
      </c>
      <c r="Z2431">
        <v>525</v>
      </c>
      <c r="AA2431">
        <v>8.5</v>
      </c>
      <c r="AC2431">
        <v>1</v>
      </c>
      <c r="AD2431" t="str">
        <f t="shared" si="385"/>
        <v/>
      </c>
      <c r="AE2431" t="str">
        <f t="shared" si="386"/>
        <v/>
      </c>
      <c r="AF2431" t="str">
        <f t="shared" si="380"/>
        <v/>
      </c>
      <c r="AG2431">
        <f t="shared" si="379"/>
        <v>1</v>
      </c>
      <c r="AH2431">
        <f t="shared" si="383"/>
        <v>2.8</v>
      </c>
      <c r="AI2431">
        <v>0.14499999999999999</v>
      </c>
      <c r="AJ2431">
        <f t="shared" si="381"/>
        <v>0.40599999999999997</v>
      </c>
      <c r="AK2431" t="str">
        <f t="shared" si="384"/>
        <v/>
      </c>
      <c r="AL2431" t="str">
        <f t="shared" si="382"/>
        <v/>
      </c>
    </row>
    <row r="2432" spans="1:39" x14ac:dyDescent="0.2">
      <c r="A2432" t="s">
        <v>21469</v>
      </c>
      <c r="B2432" t="s">
        <v>8300</v>
      </c>
      <c r="C2432" t="s">
        <v>21470</v>
      </c>
      <c r="D2432" s="1">
        <v>38518</v>
      </c>
      <c r="E2432" s="1">
        <v>44720</v>
      </c>
      <c r="F2432" t="s">
        <v>19</v>
      </c>
      <c r="I2432">
        <v>100</v>
      </c>
      <c r="J2432">
        <v>0</v>
      </c>
      <c r="K2432">
        <v>0</v>
      </c>
      <c r="L2432">
        <v>1754</v>
      </c>
      <c r="M2432">
        <v>1754</v>
      </c>
      <c r="N2432" t="s">
        <v>20</v>
      </c>
      <c r="O2432" t="s">
        <v>21471</v>
      </c>
      <c r="P2432" t="s">
        <v>28</v>
      </c>
      <c r="Q2432" t="s">
        <v>34233</v>
      </c>
      <c r="R2432" t="s">
        <v>34233</v>
      </c>
      <c r="S2432" t="s">
        <v>32628</v>
      </c>
      <c r="T2432" t="s">
        <v>34357</v>
      </c>
      <c r="U2432" t="s">
        <v>32634</v>
      </c>
      <c r="V2432" t="s">
        <v>32836</v>
      </c>
      <c r="X2432">
        <v>2</v>
      </c>
      <c r="Y2432" t="s">
        <v>32654</v>
      </c>
      <c r="AA2432">
        <v>8.5</v>
      </c>
      <c r="AB2432">
        <v>15</v>
      </c>
      <c r="AC2432">
        <v>1</v>
      </c>
      <c r="AD2432" t="str">
        <f t="shared" si="385"/>
        <v/>
      </c>
      <c r="AE2432" t="str">
        <f t="shared" si="386"/>
        <v/>
      </c>
      <c r="AF2432" t="str">
        <f t="shared" si="380"/>
        <v/>
      </c>
      <c r="AG2432">
        <f t="shared" ref="AG2432:AG2450" si="387">IF((S2432&lt;&gt;"tühi")*(AC2432&lt;&gt;""),AC2432,"")</f>
        <v>1</v>
      </c>
      <c r="AH2432">
        <f t="shared" si="383"/>
        <v>2.8</v>
      </c>
      <c r="AI2432">
        <v>0.14499999999999999</v>
      </c>
      <c r="AJ2432">
        <f t="shared" si="381"/>
        <v>0.40599999999999997</v>
      </c>
      <c r="AK2432" t="str">
        <f t="shared" si="384"/>
        <v/>
      </c>
      <c r="AL2432" t="str">
        <f t="shared" si="382"/>
        <v/>
      </c>
    </row>
    <row r="2433" spans="1:39" x14ac:dyDescent="0.2">
      <c r="A2433" t="s">
        <v>21394</v>
      </c>
      <c r="B2433" t="s">
        <v>8300</v>
      </c>
      <c r="C2433" t="s">
        <v>21395</v>
      </c>
      <c r="D2433" s="1">
        <v>38518</v>
      </c>
      <c r="E2433" s="1">
        <v>43456</v>
      </c>
      <c r="F2433" t="s">
        <v>19</v>
      </c>
      <c r="I2433">
        <v>100</v>
      </c>
      <c r="J2433">
        <v>0</v>
      </c>
      <c r="K2433">
        <v>0</v>
      </c>
      <c r="L2433">
        <v>1521</v>
      </c>
      <c r="M2433">
        <v>1521</v>
      </c>
      <c r="N2433" t="s">
        <v>20</v>
      </c>
      <c r="O2433" t="s">
        <v>21396</v>
      </c>
      <c r="P2433" t="s">
        <v>28</v>
      </c>
      <c r="Q2433" t="s">
        <v>34233</v>
      </c>
      <c r="R2433" t="s">
        <v>34233</v>
      </c>
      <c r="S2433" t="s">
        <v>32628</v>
      </c>
      <c r="T2433" t="s">
        <v>34356</v>
      </c>
      <c r="U2433" t="s">
        <v>32656</v>
      </c>
      <c r="V2433" t="s">
        <v>32836</v>
      </c>
      <c r="X2433">
        <v>2</v>
      </c>
      <c r="Y2433">
        <v>1</v>
      </c>
      <c r="AA2433">
        <v>8.5</v>
      </c>
      <c r="AB2433">
        <v>12</v>
      </c>
      <c r="AC2433">
        <v>2</v>
      </c>
      <c r="AD2433" t="str">
        <f t="shared" si="385"/>
        <v/>
      </c>
      <c r="AE2433" t="str">
        <f t="shared" si="386"/>
        <v/>
      </c>
      <c r="AF2433" t="str">
        <f t="shared" si="380"/>
        <v/>
      </c>
      <c r="AG2433">
        <f t="shared" si="387"/>
        <v>2</v>
      </c>
      <c r="AH2433">
        <f t="shared" si="383"/>
        <v>5.6</v>
      </c>
      <c r="AI2433">
        <v>0.14499999999999999</v>
      </c>
      <c r="AJ2433">
        <f t="shared" si="381"/>
        <v>0.81199999999999994</v>
      </c>
      <c r="AK2433" t="str">
        <f t="shared" si="384"/>
        <v/>
      </c>
      <c r="AL2433" t="str">
        <f t="shared" si="382"/>
        <v/>
      </c>
    </row>
    <row r="2434" spans="1:39" x14ac:dyDescent="0.2">
      <c r="A2434" t="s">
        <v>21472</v>
      </c>
      <c r="B2434" t="s">
        <v>8300</v>
      </c>
      <c r="C2434" t="s">
        <v>21473</v>
      </c>
      <c r="D2434" s="1">
        <v>38518</v>
      </c>
      <c r="E2434" s="1">
        <v>44720</v>
      </c>
      <c r="F2434" t="s">
        <v>19</v>
      </c>
      <c r="I2434">
        <v>100</v>
      </c>
      <c r="J2434">
        <v>0</v>
      </c>
      <c r="K2434">
        <v>0</v>
      </c>
      <c r="L2434">
        <v>1259</v>
      </c>
      <c r="M2434">
        <v>1259</v>
      </c>
      <c r="N2434" t="s">
        <v>20</v>
      </c>
      <c r="O2434" t="s">
        <v>21474</v>
      </c>
      <c r="P2434" t="s">
        <v>28</v>
      </c>
      <c r="Q2434" t="s">
        <v>34233</v>
      </c>
      <c r="R2434" t="s">
        <v>34233</v>
      </c>
      <c r="S2434" t="s">
        <v>32628</v>
      </c>
      <c r="T2434" t="s">
        <v>34357</v>
      </c>
      <c r="U2434" t="s">
        <v>32634</v>
      </c>
      <c r="V2434" t="s">
        <v>32836</v>
      </c>
      <c r="X2434">
        <v>2</v>
      </c>
      <c r="Y2434" t="s">
        <v>32654</v>
      </c>
      <c r="AA2434">
        <v>8.5</v>
      </c>
      <c r="AB2434">
        <v>15</v>
      </c>
      <c r="AC2434">
        <v>1</v>
      </c>
      <c r="AD2434" t="str">
        <f t="shared" si="385"/>
        <v/>
      </c>
      <c r="AE2434" t="str">
        <f t="shared" si="386"/>
        <v/>
      </c>
      <c r="AF2434" t="str">
        <f t="shared" si="380"/>
        <v/>
      </c>
      <c r="AG2434">
        <f t="shared" si="387"/>
        <v>1</v>
      </c>
      <c r="AH2434">
        <f t="shared" si="383"/>
        <v>2.8</v>
      </c>
      <c r="AI2434">
        <v>0.14499999999999999</v>
      </c>
      <c r="AJ2434">
        <f t="shared" si="381"/>
        <v>0.40599999999999997</v>
      </c>
      <c r="AK2434" t="str">
        <f t="shared" si="384"/>
        <v/>
      </c>
      <c r="AL2434" t="str">
        <f t="shared" si="382"/>
        <v/>
      </c>
    </row>
    <row r="2435" spans="1:39" x14ac:dyDescent="0.2">
      <c r="A2435" t="s">
        <v>21475</v>
      </c>
      <c r="B2435" t="s">
        <v>8300</v>
      </c>
      <c r="C2435" t="s">
        <v>21476</v>
      </c>
      <c r="D2435" s="1">
        <v>38518</v>
      </c>
      <c r="E2435" s="1">
        <v>43456</v>
      </c>
      <c r="F2435" t="s">
        <v>19</v>
      </c>
      <c r="I2435">
        <v>100</v>
      </c>
      <c r="J2435">
        <v>0</v>
      </c>
      <c r="K2435">
        <v>0</v>
      </c>
      <c r="L2435">
        <v>1232</v>
      </c>
      <c r="M2435">
        <v>1232</v>
      </c>
      <c r="N2435" t="s">
        <v>20</v>
      </c>
      <c r="O2435" t="s">
        <v>21477</v>
      </c>
      <c r="P2435" t="s">
        <v>2356</v>
      </c>
      <c r="Q2435" t="s">
        <v>34244</v>
      </c>
      <c r="R2435" t="s">
        <v>33762</v>
      </c>
      <c r="S2435" t="s">
        <v>33942</v>
      </c>
      <c r="T2435" t="s">
        <v>34233</v>
      </c>
      <c r="U2435" t="s">
        <v>32634</v>
      </c>
      <c r="V2435" t="s">
        <v>32836</v>
      </c>
      <c r="X2435">
        <v>2</v>
      </c>
      <c r="Y2435" t="s">
        <v>32654</v>
      </c>
      <c r="AA2435">
        <v>8.5</v>
      </c>
      <c r="AB2435">
        <v>15</v>
      </c>
      <c r="AC2435">
        <v>1</v>
      </c>
      <c r="AD2435" t="str">
        <f t="shared" si="385"/>
        <v/>
      </c>
      <c r="AE2435">
        <f t="shared" si="386"/>
        <v>1</v>
      </c>
      <c r="AF2435" t="str">
        <f t="shared" si="380"/>
        <v/>
      </c>
      <c r="AG2435" t="str">
        <f t="shared" si="387"/>
        <v/>
      </c>
      <c r="AH2435" t="str">
        <f t="shared" si="383"/>
        <v/>
      </c>
      <c r="AI2435">
        <v>0.14499999999999999</v>
      </c>
      <c r="AJ2435" t="str">
        <f t="shared" si="381"/>
        <v/>
      </c>
      <c r="AK2435">
        <f t="shared" si="384"/>
        <v>2.8</v>
      </c>
      <c r="AL2435">
        <f t="shared" si="382"/>
        <v>0.40599999999999997</v>
      </c>
    </row>
    <row r="2436" spans="1:39" x14ac:dyDescent="0.2">
      <c r="A2436" t="s">
        <v>21489</v>
      </c>
      <c r="B2436" t="s">
        <v>8300</v>
      </c>
      <c r="C2436" t="s">
        <v>21490</v>
      </c>
      <c r="D2436" s="1">
        <v>38518</v>
      </c>
      <c r="E2436" s="1">
        <v>44720</v>
      </c>
      <c r="F2436" t="s">
        <v>19</v>
      </c>
      <c r="I2436">
        <v>100</v>
      </c>
      <c r="J2436">
        <v>0</v>
      </c>
      <c r="K2436">
        <v>0</v>
      </c>
      <c r="L2436">
        <v>1219</v>
      </c>
      <c r="M2436">
        <v>1219</v>
      </c>
      <c r="N2436" t="s">
        <v>20</v>
      </c>
      <c r="O2436" t="s">
        <v>21491</v>
      </c>
      <c r="P2436" t="s">
        <v>28</v>
      </c>
      <c r="Q2436" t="s">
        <v>34244</v>
      </c>
      <c r="R2436" s="9" t="s">
        <v>33762</v>
      </c>
      <c r="S2436" t="s">
        <v>32628</v>
      </c>
      <c r="T2436" t="s">
        <v>34357</v>
      </c>
      <c r="U2436" t="s">
        <v>32634</v>
      </c>
      <c r="V2436" t="s">
        <v>32836</v>
      </c>
      <c r="X2436">
        <v>2</v>
      </c>
      <c r="Y2436" t="s">
        <v>32654</v>
      </c>
      <c r="AA2436">
        <v>8.5</v>
      </c>
      <c r="AB2436">
        <v>15</v>
      </c>
      <c r="AC2436">
        <v>1</v>
      </c>
      <c r="AD2436" t="str">
        <f t="shared" si="385"/>
        <v/>
      </c>
      <c r="AE2436" t="str">
        <f t="shared" si="386"/>
        <v/>
      </c>
      <c r="AF2436" t="str">
        <f t="shared" si="380"/>
        <v/>
      </c>
      <c r="AG2436">
        <f t="shared" si="387"/>
        <v>1</v>
      </c>
      <c r="AH2436">
        <f t="shared" si="383"/>
        <v>2.8</v>
      </c>
      <c r="AI2436">
        <v>0.14499999999999999</v>
      </c>
      <c r="AJ2436">
        <f t="shared" si="381"/>
        <v>0.40599999999999997</v>
      </c>
      <c r="AK2436" t="str">
        <f t="shared" si="384"/>
        <v/>
      </c>
      <c r="AL2436" t="str">
        <f t="shared" si="382"/>
        <v/>
      </c>
      <c r="AM2436" t="s">
        <v>34784</v>
      </c>
    </row>
    <row r="2437" spans="1:39" x14ac:dyDescent="0.2">
      <c r="A2437" t="s">
        <v>21492</v>
      </c>
      <c r="B2437" t="s">
        <v>8300</v>
      </c>
      <c r="C2437" t="s">
        <v>21493</v>
      </c>
      <c r="D2437" s="1">
        <v>38518</v>
      </c>
      <c r="E2437" s="1">
        <v>43456</v>
      </c>
      <c r="F2437" t="s">
        <v>474</v>
      </c>
      <c r="I2437">
        <v>100</v>
      </c>
      <c r="J2437">
        <v>0</v>
      </c>
      <c r="K2437">
        <v>0</v>
      </c>
      <c r="L2437">
        <v>46</v>
      </c>
      <c r="M2437">
        <v>46</v>
      </c>
      <c r="N2437" t="s">
        <v>20</v>
      </c>
      <c r="O2437" t="s">
        <v>21494</v>
      </c>
      <c r="P2437" t="s">
        <v>28</v>
      </c>
      <c r="Q2437" t="s">
        <v>34233</v>
      </c>
      <c r="R2437" t="s">
        <v>34233</v>
      </c>
      <c r="S2437" t="s">
        <v>32627</v>
      </c>
      <c r="T2437" t="s">
        <v>34233</v>
      </c>
      <c r="U2437" t="s">
        <v>32641</v>
      </c>
      <c r="V2437" t="s">
        <v>32836</v>
      </c>
      <c r="Y2437">
        <v>1</v>
      </c>
      <c r="AD2437" t="str">
        <f t="shared" si="385"/>
        <v/>
      </c>
      <c r="AE2437" t="str">
        <f t="shared" si="386"/>
        <v/>
      </c>
      <c r="AF2437" t="str">
        <f t="shared" si="380"/>
        <v/>
      </c>
      <c r="AG2437" t="str">
        <f t="shared" si="387"/>
        <v/>
      </c>
      <c r="AH2437" t="str">
        <f t="shared" si="383"/>
        <v/>
      </c>
      <c r="AI2437">
        <v>0.14499999999999999</v>
      </c>
      <c r="AJ2437" t="str">
        <f t="shared" si="381"/>
        <v/>
      </c>
      <c r="AK2437" t="str">
        <f t="shared" si="384"/>
        <v/>
      </c>
      <c r="AL2437" t="str">
        <f t="shared" si="382"/>
        <v/>
      </c>
    </row>
    <row r="2438" spans="1:39" x14ac:dyDescent="0.2">
      <c r="A2438" t="s">
        <v>21403</v>
      </c>
      <c r="B2438" t="s">
        <v>8300</v>
      </c>
      <c r="C2438" t="s">
        <v>21404</v>
      </c>
      <c r="D2438" s="1">
        <v>38518</v>
      </c>
      <c r="E2438" s="1">
        <v>43951</v>
      </c>
      <c r="F2438" t="s">
        <v>19</v>
      </c>
      <c r="I2438">
        <v>100</v>
      </c>
      <c r="J2438">
        <v>0</v>
      </c>
      <c r="K2438">
        <v>0</v>
      </c>
      <c r="L2438">
        <v>2637</v>
      </c>
      <c r="M2438">
        <v>2637</v>
      </c>
      <c r="N2438" t="s">
        <v>20</v>
      </c>
      <c r="O2438" t="s">
        <v>21</v>
      </c>
      <c r="P2438" t="s">
        <v>28</v>
      </c>
      <c r="Q2438" t="s">
        <v>34233</v>
      </c>
      <c r="R2438" t="s">
        <v>34233</v>
      </c>
      <c r="S2438" t="s">
        <v>32628</v>
      </c>
      <c r="T2438" t="s">
        <v>34362</v>
      </c>
      <c r="U2438" t="s">
        <v>32650</v>
      </c>
      <c r="V2438" t="s">
        <v>32836</v>
      </c>
      <c r="X2438">
        <v>2</v>
      </c>
      <c r="Y2438">
        <v>2</v>
      </c>
      <c r="AA2438">
        <v>11</v>
      </c>
      <c r="AB2438">
        <v>41</v>
      </c>
      <c r="AC2438">
        <v>12</v>
      </c>
      <c r="AD2438" t="str">
        <f t="shared" si="385"/>
        <v/>
      </c>
      <c r="AE2438" t="str">
        <f t="shared" si="386"/>
        <v/>
      </c>
      <c r="AF2438" t="str">
        <f t="shared" si="380"/>
        <v/>
      </c>
      <c r="AG2438">
        <f t="shared" si="387"/>
        <v>12</v>
      </c>
      <c r="AH2438">
        <f t="shared" si="383"/>
        <v>33.599999999999994</v>
      </c>
      <c r="AI2438">
        <v>0.14499999999999999</v>
      </c>
      <c r="AJ2438">
        <f t="shared" si="381"/>
        <v>4.871999999999999</v>
      </c>
      <c r="AK2438" t="str">
        <f t="shared" si="384"/>
        <v/>
      </c>
      <c r="AL2438" t="str">
        <f t="shared" si="382"/>
        <v/>
      </c>
    </row>
    <row r="2439" spans="1:39" x14ac:dyDescent="0.2">
      <c r="A2439" t="s">
        <v>21458</v>
      </c>
      <c r="B2439" t="s">
        <v>8300</v>
      </c>
      <c r="C2439" t="s">
        <v>21459</v>
      </c>
      <c r="D2439" s="1">
        <v>38518</v>
      </c>
      <c r="E2439" s="1">
        <v>44546</v>
      </c>
      <c r="F2439" t="s">
        <v>889</v>
      </c>
      <c r="I2439">
        <v>100</v>
      </c>
      <c r="J2439">
        <v>0</v>
      </c>
      <c r="K2439">
        <v>0</v>
      </c>
      <c r="L2439">
        <v>4392</v>
      </c>
      <c r="M2439">
        <v>4392</v>
      </c>
      <c r="N2439" t="s">
        <v>20</v>
      </c>
      <c r="O2439" t="s">
        <v>21</v>
      </c>
      <c r="P2439" t="s">
        <v>28</v>
      </c>
      <c r="Q2439" t="s">
        <v>34233</v>
      </c>
      <c r="R2439" t="s">
        <v>34233</v>
      </c>
      <c r="S2439" t="s">
        <v>33942</v>
      </c>
      <c r="T2439" t="s">
        <v>34233</v>
      </c>
      <c r="V2439" t="s">
        <v>32836</v>
      </c>
      <c r="AD2439" t="str">
        <f t="shared" si="385"/>
        <v/>
      </c>
      <c r="AE2439" t="str">
        <f t="shared" si="386"/>
        <v/>
      </c>
      <c r="AF2439" t="str">
        <f t="shared" si="380"/>
        <v/>
      </c>
      <c r="AG2439" t="str">
        <f t="shared" si="387"/>
        <v/>
      </c>
      <c r="AH2439" t="str">
        <f t="shared" si="383"/>
        <v/>
      </c>
      <c r="AI2439">
        <v>0.14499999999999999</v>
      </c>
      <c r="AJ2439" t="str">
        <f t="shared" si="381"/>
        <v/>
      </c>
      <c r="AK2439" t="str">
        <f t="shared" si="384"/>
        <v/>
      </c>
      <c r="AL2439" t="str">
        <f t="shared" si="382"/>
        <v/>
      </c>
    </row>
    <row r="2440" spans="1:39" x14ac:dyDescent="0.2">
      <c r="A2440" t="s">
        <v>20322</v>
      </c>
      <c r="B2440" t="s">
        <v>8300</v>
      </c>
      <c r="C2440" t="s">
        <v>20323</v>
      </c>
      <c r="D2440" s="1">
        <v>38378</v>
      </c>
      <c r="E2440" s="1">
        <v>43951</v>
      </c>
      <c r="F2440" t="s">
        <v>39</v>
      </c>
      <c r="I2440">
        <v>100</v>
      </c>
      <c r="J2440">
        <v>0</v>
      </c>
      <c r="K2440">
        <v>0</v>
      </c>
      <c r="L2440">
        <v>1500</v>
      </c>
      <c r="M2440">
        <v>1500</v>
      </c>
      <c r="N2440" t="s">
        <v>20</v>
      </c>
      <c r="O2440" t="s">
        <v>20324</v>
      </c>
      <c r="P2440" t="s">
        <v>28</v>
      </c>
      <c r="Q2440" t="s">
        <v>34233</v>
      </c>
      <c r="R2440" t="s">
        <v>34233</v>
      </c>
      <c r="S2440" t="s">
        <v>33942</v>
      </c>
      <c r="T2440" t="s">
        <v>34233</v>
      </c>
      <c r="AD2440" t="str">
        <f t="shared" si="385"/>
        <v/>
      </c>
      <c r="AE2440" t="str">
        <f t="shared" si="386"/>
        <v/>
      </c>
      <c r="AF2440" t="str">
        <f t="shared" si="380"/>
        <v/>
      </c>
      <c r="AG2440" t="str">
        <f t="shared" si="387"/>
        <v/>
      </c>
      <c r="AH2440" t="str">
        <f t="shared" si="383"/>
        <v/>
      </c>
      <c r="AI2440">
        <v>0.14499999999999999</v>
      </c>
      <c r="AJ2440" t="str">
        <f t="shared" si="381"/>
        <v/>
      </c>
      <c r="AK2440" t="str">
        <f t="shared" si="384"/>
        <v/>
      </c>
      <c r="AL2440" t="str">
        <f t="shared" si="382"/>
        <v/>
      </c>
    </row>
    <row r="2441" spans="1:39" x14ac:dyDescent="0.2">
      <c r="A2441" t="s">
        <v>17419</v>
      </c>
      <c r="B2441" t="s">
        <v>8300</v>
      </c>
      <c r="C2441" t="s">
        <v>17420</v>
      </c>
      <c r="D2441" s="1">
        <v>37665</v>
      </c>
      <c r="E2441" s="1">
        <v>43456</v>
      </c>
      <c r="F2441" t="s">
        <v>26</v>
      </c>
      <c r="I2441">
        <v>100</v>
      </c>
      <c r="J2441">
        <v>0</v>
      </c>
      <c r="K2441">
        <v>0</v>
      </c>
      <c r="L2441">
        <v>1738</v>
      </c>
      <c r="M2441">
        <v>1738</v>
      </c>
      <c r="N2441" t="s">
        <v>20</v>
      </c>
      <c r="O2441" t="s">
        <v>17421</v>
      </c>
      <c r="P2441" t="s">
        <v>28</v>
      </c>
      <c r="Q2441" t="s">
        <v>34233</v>
      </c>
      <c r="R2441" t="s">
        <v>34233</v>
      </c>
      <c r="S2441" t="s">
        <v>34233</v>
      </c>
      <c r="T2441" t="s">
        <v>34233</v>
      </c>
      <c r="V2441" t="s">
        <v>32839</v>
      </c>
      <c r="AD2441" t="str">
        <f t="shared" si="385"/>
        <v/>
      </c>
      <c r="AE2441" t="str">
        <f t="shared" si="386"/>
        <v/>
      </c>
      <c r="AF2441" t="str">
        <f t="shared" si="380"/>
        <v/>
      </c>
      <c r="AG2441" t="str">
        <f t="shared" si="387"/>
        <v/>
      </c>
      <c r="AH2441" t="str">
        <f t="shared" si="383"/>
        <v/>
      </c>
      <c r="AI2441">
        <v>0.14499999999999999</v>
      </c>
      <c r="AJ2441" t="str">
        <f t="shared" si="381"/>
        <v/>
      </c>
      <c r="AK2441" t="str">
        <f t="shared" si="384"/>
        <v/>
      </c>
      <c r="AL2441" t="str">
        <f t="shared" si="382"/>
        <v/>
      </c>
    </row>
    <row r="2442" spans="1:39" x14ac:dyDescent="0.2">
      <c r="A2442" t="s">
        <v>17416</v>
      </c>
      <c r="B2442" t="s">
        <v>8300</v>
      </c>
      <c r="C2442" t="s">
        <v>17417</v>
      </c>
      <c r="D2442" s="1">
        <v>37665</v>
      </c>
      <c r="E2442" s="1">
        <v>44593</v>
      </c>
      <c r="F2442" t="s">
        <v>19</v>
      </c>
      <c r="I2442">
        <v>100</v>
      </c>
      <c r="J2442">
        <v>0</v>
      </c>
      <c r="K2442">
        <v>0</v>
      </c>
      <c r="L2442">
        <v>1424</v>
      </c>
      <c r="M2442">
        <v>1424</v>
      </c>
      <c r="N2442" t="s">
        <v>20</v>
      </c>
      <c r="O2442" t="s">
        <v>17418</v>
      </c>
      <c r="P2442" t="s">
        <v>28</v>
      </c>
      <c r="Q2442" t="s">
        <v>34244</v>
      </c>
      <c r="R2442" t="s">
        <v>33784</v>
      </c>
      <c r="S2442" t="s">
        <v>32628</v>
      </c>
      <c r="T2442" t="s">
        <v>34357</v>
      </c>
      <c r="U2442" t="s">
        <v>32634</v>
      </c>
      <c r="V2442" t="s">
        <v>32839</v>
      </c>
      <c r="X2442">
        <v>2</v>
      </c>
      <c r="Y2442" t="s">
        <v>32661</v>
      </c>
      <c r="AB2442">
        <v>25</v>
      </c>
      <c r="AC2442">
        <v>1</v>
      </c>
      <c r="AD2442" t="str">
        <f t="shared" si="385"/>
        <v/>
      </c>
      <c r="AE2442" t="str">
        <f t="shared" si="386"/>
        <v/>
      </c>
      <c r="AF2442" t="str">
        <f t="shared" si="380"/>
        <v/>
      </c>
      <c r="AG2442">
        <f t="shared" si="387"/>
        <v>1</v>
      </c>
      <c r="AH2442">
        <f t="shared" si="383"/>
        <v>2.8</v>
      </c>
      <c r="AI2442">
        <v>0.14499999999999999</v>
      </c>
      <c r="AJ2442">
        <f t="shared" si="381"/>
        <v>0.40599999999999997</v>
      </c>
      <c r="AK2442" t="str">
        <f t="shared" si="384"/>
        <v/>
      </c>
      <c r="AL2442" t="str">
        <f t="shared" si="382"/>
        <v/>
      </c>
    </row>
    <row r="2443" spans="1:39" x14ac:dyDescent="0.2">
      <c r="A2443" t="s">
        <v>17331</v>
      </c>
      <c r="B2443" t="s">
        <v>8300</v>
      </c>
      <c r="C2443" t="s">
        <v>17332</v>
      </c>
      <c r="D2443" s="1">
        <v>37665</v>
      </c>
      <c r="E2443" s="1">
        <v>44593</v>
      </c>
      <c r="F2443" t="s">
        <v>19</v>
      </c>
      <c r="I2443">
        <v>100</v>
      </c>
      <c r="J2443">
        <v>0</v>
      </c>
      <c r="K2443">
        <v>0</v>
      </c>
      <c r="L2443">
        <v>1450</v>
      </c>
      <c r="M2443">
        <v>1450</v>
      </c>
      <c r="N2443" t="s">
        <v>20</v>
      </c>
      <c r="O2443" t="s">
        <v>17333</v>
      </c>
      <c r="P2443" t="s">
        <v>28</v>
      </c>
      <c r="Q2443" t="s">
        <v>34244</v>
      </c>
      <c r="R2443" t="s">
        <v>33784</v>
      </c>
      <c r="S2443" t="s">
        <v>32628</v>
      </c>
      <c r="T2443" t="s">
        <v>32634</v>
      </c>
      <c r="U2443" t="s">
        <v>32634</v>
      </c>
      <c r="V2443" t="s">
        <v>32839</v>
      </c>
      <c r="X2443">
        <v>2</v>
      </c>
      <c r="Y2443" t="s">
        <v>32661</v>
      </c>
      <c r="AB2443">
        <v>25</v>
      </c>
      <c r="AC2443">
        <v>1</v>
      </c>
      <c r="AD2443" t="str">
        <f t="shared" si="385"/>
        <v/>
      </c>
      <c r="AE2443" t="str">
        <f t="shared" si="386"/>
        <v/>
      </c>
      <c r="AF2443" t="str">
        <f t="shared" si="380"/>
        <v/>
      </c>
      <c r="AG2443">
        <f t="shared" si="387"/>
        <v>1</v>
      </c>
      <c r="AH2443">
        <f t="shared" si="383"/>
        <v>2.8</v>
      </c>
      <c r="AI2443">
        <v>0.14499999999999999</v>
      </c>
      <c r="AJ2443">
        <f t="shared" si="381"/>
        <v>0.40599999999999997</v>
      </c>
      <c r="AK2443" t="str">
        <f t="shared" si="384"/>
        <v/>
      </c>
      <c r="AL2443" t="str">
        <f t="shared" si="382"/>
        <v/>
      </c>
    </row>
    <row r="2444" spans="1:39" x14ac:dyDescent="0.2">
      <c r="A2444" t="s">
        <v>17334</v>
      </c>
      <c r="B2444" t="s">
        <v>8300</v>
      </c>
      <c r="C2444" t="s">
        <v>17335</v>
      </c>
      <c r="D2444" s="1">
        <v>37665</v>
      </c>
      <c r="E2444" s="1">
        <v>43456</v>
      </c>
      <c r="F2444" t="s">
        <v>19</v>
      </c>
      <c r="I2444">
        <v>100</v>
      </c>
      <c r="J2444">
        <v>0</v>
      </c>
      <c r="K2444">
        <v>0</v>
      </c>
      <c r="L2444">
        <v>1454</v>
      </c>
      <c r="M2444">
        <v>1454</v>
      </c>
      <c r="N2444" t="s">
        <v>20</v>
      </c>
      <c r="O2444" t="s">
        <v>17336</v>
      </c>
      <c r="P2444" t="s">
        <v>28</v>
      </c>
      <c r="Q2444" t="s">
        <v>34244</v>
      </c>
      <c r="R2444" t="s">
        <v>33784</v>
      </c>
      <c r="S2444" t="s">
        <v>32628</v>
      </c>
      <c r="T2444" t="s">
        <v>34357</v>
      </c>
      <c r="U2444" t="s">
        <v>32634</v>
      </c>
      <c r="V2444" t="s">
        <v>32839</v>
      </c>
      <c r="X2444">
        <v>2</v>
      </c>
      <c r="Y2444" t="s">
        <v>32661</v>
      </c>
      <c r="AB2444">
        <v>25</v>
      </c>
      <c r="AC2444">
        <v>1</v>
      </c>
      <c r="AD2444" t="str">
        <f t="shared" si="385"/>
        <v/>
      </c>
      <c r="AE2444" t="str">
        <f t="shared" si="386"/>
        <v/>
      </c>
      <c r="AF2444" t="str">
        <f t="shared" si="380"/>
        <v/>
      </c>
      <c r="AG2444">
        <f t="shared" si="387"/>
        <v>1</v>
      </c>
      <c r="AH2444">
        <f t="shared" si="383"/>
        <v>2.8</v>
      </c>
      <c r="AI2444">
        <v>0.14499999999999999</v>
      </c>
      <c r="AJ2444">
        <f t="shared" si="381"/>
        <v>0.40599999999999997</v>
      </c>
      <c r="AK2444" t="str">
        <f t="shared" si="384"/>
        <v/>
      </c>
      <c r="AL2444" t="str">
        <f t="shared" si="382"/>
        <v/>
      </c>
    </row>
    <row r="2445" spans="1:39" x14ac:dyDescent="0.2">
      <c r="A2445" t="s">
        <v>17337</v>
      </c>
      <c r="B2445" t="s">
        <v>8300</v>
      </c>
      <c r="C2445" t="s">
        <v>17338</v>
      </c>
      <c r="D2445" s="1">
        <v>37665</v>
      </c>
      <c r="E2445" s="1">
        <v>44593</v>
      </c>
      <c r="F2445" t="s">
        <v>19</v>
      </c>
      <c r="I2445">
        <v>100</v>
      </c>
      <c r="J2445">
        <v>0</v>
      </c>
      <c r="K2445">
        <v>0</v>
      </c>
      <c r="L2445">
        <v>1440</v>
      </c>
      <c r="M2445">
        <v>1440</v>
      </c>
      <c r="N2445" t="s">
        <v>20</v>
      </c>
      <c r="O2445" t="s">
        <v>17339</v>
      </c>
      <c r="P2445" t="s">
        <v>28</v>
      </c>
      <c r="Q2445" t="s">
        <v>34244</v>
      </c>
      <c r="R2445" t="s">
        <v>33762</v>
      </c>
      <c r="S2445" t="s">
        <v>33942</v>
      </c>
      <c r="T2445" t="s">
        <v>34233</v>
      </c>
      <c r="U2445" t="s">
        <v>32634</v>
      </c>
      <c r="V2445" t="s">
        <v>32839</v>
      </c>
      <c r="X2445">
        <v>2</v>
      </c>
      <c r="Y2445" t="s">
        <v>32661</v>
      </c>
      <c r="AB2445">
        <v>25</v>
      </c>
      <c r="AC2445">
        <v>1</v>
      </c>
      <c r="AD2445" t="str">
        <f t="shared" si="385"/>
        <v/>
      </c>
      <c r="AE2445">
        <f t="shared" si="386"/>
        <v>1</v>
      </c>
      <c r="AF2445" t="str">
        <f t="shared" si="380"/>
        <v/>
      </c>
      <c r="AG2445" t="str">
        <f t="shared" si="387"/>
        <v/>
      </c>
      <c r="AH2445" t="str">
        <f t="shared" si="383"/>
        <v/>
      </c>
      <c r="AI2445">
        <v>0.14499999999999999</v>
      </c>
      <c r="AJ2445" t="str">
        <f t="shared" si="381"/>
        <v/>
      </c>
      <c r="AK2445">
        <f t="shared" si="384"/>
        <v>2.8</v>
      </c>
      <c r="AL2445">
        <f t="shared" si="382"/>
        <v>0.40599999999999997</v>
      </c>
    </row>
    <row r="2446" spans="1:39" x14ac:dyDescent="0.2">
      <c r="A2446" t="s">
        <v>17340</v>
      </c>
      <c r="B2446" t="s">
        <v>8300</v>
      </c>
      <c r="C2446" t="s">
        <v>17341</v>
      </c>
      <c r="D2446" s="1">
        <v>37665</v>
      </c>
      <c r="E2446" s="1">
        <v>43456</v>
      </c>
      <c r="F2446" t="s">
        <v>19</v>
      </c>
      <c r="I2446">
        <v>100</v>
      </c>
      <c r="J2446">
        <v>0</v>
      </c>
      <c r="K2446">
        <v>0</v>
      </c>
      <c r="L2446">
        <v>1452</v>
      </c>
      <c r="M2446">
        <v>1452</v>
      </c>
      <c r="N2446" t="s">
        <v>20</v>
      </c>
      <c r="O2446" t="s">
        <v>17342</v>
      </c>
      <c r="P2446" t="s">
        <v>28</v>
      </c>
      <c r="Q2446" t="s">
        <v>34244</v>
      </c>
      <c r="R2446" s="9" t="s">
        <v>33762</v>
      </c>
      <c r="S2446" t="s">
        <v>32628</v>
      </c>
      <c r="T2446" t="s">
        <v>34357</v>
      </c>
      <c r="U2446" t="s">
        <v>32634</v>
      </c>
      <c r="V2446" t="s">
        <v>32839</v>
      </c>
      <c r="X2446">
        <v>2</v>
      </c>
      <c r="Y2446" t="s">
        <v>32661</v>
      </c>
      <c r="AB2446">
        <v>25</v>
      </c>
      <c r="AC2446">
        <v>1</v>
      </c>
      <c r="AD2446" t="str">
        <f t="shared" si="385"/>
        <v/>
      </c>
      <c r="AE2446" t="str">
        <f t="shared" si="386"/>
        <v/>
      </c>
      <c r="AF2446" t="str">
        <f t="shared" si="380"/>
        <v/>
      </c>
      <c r="AG2446">
        <f t="shared" si="387"/>
        <v>1</v>
      </c>
      <c r="AH2446">
        <f t="shared" si="383"/>
        <v>2.8</v>
      </c>
      <c r="AI2446">
        <v>0.14499999999999999</v>
      </c>
      <c r="AJ2446">
        <f t="shared" si="381"/>
        <v>0.40599999999999997</v>
      </c>
      <c r="AK2446" t="str">
        <f t="shared" si="384"/>
        <v/>
      </c>
      <c r="AL2446" t="str">
        <f t="shared" si="382"/>
        <v/>
      </c>
    </row>
    <row r="2447" spans="1:39" x14ac:dyDescent="0.2">
      <c r="A2447" t="s">
        <v>17343</v>
      </c>
      <c r="B2447" t="s">
        <v>8300</v>
      </c>
      <c r="C2447" t="s">
        <v>17344</v>
      </c>
      <c r="D2447" s="1">
        <v>37665</v>
      </c>
      <c r="E2447" s="1">
        <v>44593</v>
      </c>
      <c r="F2447" t="s">
        <v>19</v>
      </c>
      <c r="I2447">
        <v>100</v>
      </c>
      <c r="J2447">
        <v>0</v>
      </c>
      <c r="K2447">
        <v>0</v>
      </c>
      <c r="L2447">
        <v>1452</v>
      </c>
      <c r="M2447">
        <v>1452</v>
      </c>
      <c r="N2447" t="s">
        <v>20</v>
      </c>
      <c r="O2447" t="s">
        <v>17345</v>
      </c>
      <c r="P2447" t="s">
        <v>28</v>
      </c>
      <c r="Q2447" t="s">
        <v>34244</v>
      </c>
      <c r="R2447" t="s">
        <v>33784</v>
      </c>
      <c r="S2447" t="s">
        <v>33942</v>
      </c>
      <c r="T2447" t="s">
        <v>34233</v>
      </c>
      <c r="U2447" t="s">
        <v>32634</v>
      </c>
      <c r="V2447" t="s">
        <v>32839</v>
      </c>
      <c r="X2447">
        <v>2</v>
      </c>
      <c r="Y2447" t="s">
        <v>32661</v>
      </c>
      <c r="AB2447">
        <v>25</v>
      </c>
      <c r="AC2447">
        <v>1</v>
      </c>
      <c r="AD2447" t="str">
        <f t="shared" si="385"/>
        <v/>
      </c>
      <c r="AE2447">
        <f t="shared" si="386"/>
        <v>1</v>
      </c>
      <c r="AF2447" t="str">
        <f t="shared" si="380"/>
        <v/>
      </c>
      <c r="AG2447" t="str">
        <f t="shared" si="387"/>
        <v/>
      </c>
      <c r="AH2447" t="str">
        <f t="shared" si="383"/>
        <v/>
      </c>
      <c r="AI2447">
        <v>0.14499999999999999</v>
      </c>
      <c r="AJ2447" t="str">
        <f t="shared" si="381"/>
        <v/>
      </c>
      <c r="AK2447">
        <f t="shared" si="384"/>
        <v>2.8</v>
      </c>
      <c r="AL2447">
        <f t="shared" si="382"/>
        <v>0.40599999999999997</v>
      </c>
    </row>
    <row r="2448" spans="1:39" x14ac:dyDescent="0.2">
      <c r="A2448" t="s">
        <v>17346</v>
      </c>
      <c r="B2448" t="s">
        <v>8300</v>
      </c>
      <c r="C2448" t="s">
        <v>17347</v>
      </c>
      <c r="D2448" s="1">
        <v>37665</v>
      </c>
      <c r="E2448" s="1">
        <v>44546</v>
      </c>
      <c r="F2448" t="s">
        <v>19</v>
      </c>
      <c r="I2448">
        <v>100</v>
      </c>
      <c r="J2448">
        <v>0</v>
      </c>
      <c r="K2448">
        <v>0</v>
      </c>
      <c r="L2448">
        <v>1450</v>
      </c>
      <c r="M2448">
        <v>1450</v>
      </c>
      <c r="N2448" t="s">
        <v>20</v>
      </c>
      <c r="O2448" t="s">
        <v>17348</v>
      </c>
      <c r="P2448" t="s">
        <v>28</v>
      </c>
      <c r="Q2448" t="s">
        <v>34244</v>
      </c>
      <c r="R2448" t="s">
        <v>33784</v>
      </c>
      <c r="S2448" t="s">
        <v>32628</v>
      </c>
      <c r="T2448" t="s">
        <v>34239</v>
      </c>
      <c r="U2448" t="s">
        <v>32634</v>
      </c>
      <c r="V2448" t="s">
        <v>32839</v>
      </c>
      <c r="X2448">
        <v>2</v>
      </c>
      <c r="Y2448" t="s">
        <v>32661</v>
      </c>
      <c r="AB2448">
        <v>25</v>
      </c>
      <c r="AC2448">
        <v>1</v>
      </c>
      <c r="AD2448" t="str">
        <f t="shared" si="385"/>
        <v/>
      </c>
      <c r="AE2448" t="str">
        <f t="shared" si="386"/>
        <v/>
      </c>
      <c r="AF2448" t="str">
        <f t="shared" si="380"/>
        <v/>
      </c>
      <c r="AG2448">
        <f t="shared" si="387"/>
        <v>1</v>
      </c>
      <c r="AH2448">
        <f t="shared" si="383"/>
        <v>2.8</v>
      </c>
      <c r="AI2448">
        <v>0.14499999999999999</v>
      </c>
      <c r="AJ2448">
        <f t="shared" si="381"/>
        <v>0.40599999999999997</v>
      </c>
      <c r="AK2448" t="str">
        <f t="shared" si="384"/>
        <v/>
      </c>
      <c r="AL2448" t="str">
        <f t="shared" si="382"/>
        <v/>
      </c>
    </row>
    <row r="2449" spans="1:39" x14ac:dyDescent="0.2">
      <c r="A2449" t="s">
        <v>17363</v>
      </c>
      <c r="B2449" t="s">
        <v>8300</v>
      </c>
      <c r="C2449" t="s">
        <v>17364</v>
      </c>
      <c r="D2449" s="1">
        <v>37665</v>
      </c>
      <c r="E2449" s="1">
        <v>44593</v>
      </c>
      <c r="F2449" t="s">
        <v>19</v>
      </c>
      <c r="I2449">
        <v>100</v>
      </c>
      <c r="J2449">
        <v>0</v>
      </c>
      <c r="K2449">
        <v>0</v>
      </c>
      <c r="L2449">
        <v>1470</v>
      </c>
      <c r="M2449">
        <v>1470</v>
      </c>
      <c r="N2449" t="s">
        <v>20</v>
      </c>
      <c r="O2449" t="s">
        <v>17365</v>
      </c>
      <c r="P2449" t="s">
        <v>28</v>
      </c>
      <c r="Q2449" t="s">
        <v>34244</v>
      </c>
      <c r="R2449" t="s">
        <v>33784</v>
      </c>
      <c r="S2449" t="s">
        <v>32628</v>
      </c>
      <c r="T2449" t="s">
        <v>34357</v>
      </c>
      <c r="U2449" t="s">
        <v>32634</v>
      </c>
      <c r="V2449" t="s">
        <v>32839</v>
      </c>
      <c r="X2449">
        <v>2</v>
      </c>
      <c r="Y2449" t="s">
        <v>32661</v>
      </c>
      <c r="AB2449">
        <v>25</v>
      </c>
      <c r="AC2449">
        <v>1</v>
      </c>
      <c r="AD2449" t="str">
        <f t="shared" si="385"/>
        <v/>
      </c>
      <c r="AE2449" t="str">
        <f t="shared" si="386"/>
        <v/>
      </c>
      <c r="AF2449" t="str">
        <f t="shared" si="380"/>
        <v/>
      </c>
      <c r="AG2449">
        <f t="shared" si="387"/>
        <v>1</v>
      </c>
      <c r="AH2449">
        <f t="shared" si="383"/>
        <v>2.8</v>
      </c>
      <c r="AI2449">
        <v>0.14499999999999999</v>
      </c>
      <c r="AJ2449">
        <f t="shared" si="381"/>
        <v>0.40599999999999997</v>
      </c>
      <c r="AK2449" t="str">
        <f t="shared" si="384"/>
        <v/>
      </c>
      <c r="AL2449" t="str">
        <f t="shared" si="382"/>
        <v/>
      </c>
    </row>
    <row r="2450" spans="1:39" x14ac:dyDescent="0.2">
      <c r="A2450" t="s">
        <v>17413</v>
      </c>
      <c r="B2450" t="s">
        <v>8300</v>
      </c>
      <c r="C2450" t="s">
        <v>17414</v>
      </c>
      <c r="D2450" s="1">
        <v>37665</v>
      </c>
      <c r="E2450" s="1">
        <v>43740</v>
      </c>
      <c r="F2450" t="s">
        <v>19</v>
      </c>
      <c r="I2450">
        <v>100</v>
      </c>
      <c r="J2450">
        <v>0</v>
      </c>
      <c r="K2450">
        <v>0</v>
      </c>
      <c r="L2450">
        <v>1385</v>
      </c>
      <c r="M2450">
        <v>1385</v>
      </c>
      <c r="N2450" t="s">
        <v>20</v>
      </c>
      <c r="O2450" t="s">
        <v>17415</v>
      </c>
      <c r="P2450" t="s">
        <v>28</v>
      </c>
      <c r="Q2450" t="s">
        <v>34244</v>
      </c>
      <c r="R2450" t="s">
        <v>33784</v>
      </c>
      <c r="S2450" t="s">
        <v>33797</v>
      </c>
      <c r="T2450" t="s">
        <v>34357</v>
      </c>
      <c r="U2450" t="s">
        <v>32634</v>
      </c>
      <c r="V2450" t="s">
        <v>32839</v>
      </c>
      <c r="X2450">
        <v>2</v>
      </c>
      <c r="Y2450" t="s">
        <v>32661</v>
      </c>
      <c r="AB2450">
        <v>25</v>
      </c>
      <c r="AC2450">
        <v>1</v>
      </c>
      <c r="AD2450" t="str">
        <f t="shared" si="385"/>
        <v/>
      </c>
      <c r="AE2450" t="str">
        <f t="shared" si="386"/>
        <v/>
      </c>
      <c r="AF2450" t="str">
        <f t="shared" si="380"/>
        <v/>
      </c>
      <c r="AG2450">
        <f t="shared" si="387"/>
        <v>1</v>
      </c>
      <c r="AH2450">
        <f t="shared" si="383"/>
        <v>2.8</v>
      </c>
      <c r="AI2450">
        <v>0.14499999999999999</v>
      </c>
      <c r="AJ2450">
        <f t="shared" si="381"/>
        <v>0.40599999999999997</v>
      </c>
      <c r="AK2450" t="str">
        <f t="shared" si="384"/>
        <v/>
      </c>
      <c r="AL2450" t="str">
        <f t="shared" si="382"/>
        <v/>
      </c>
    </row>
    <row r="2451" spans="1:39" x14ac:dyDescent="0.2">
      <c r="A2451" t="s">
        <v>21961</v>
      </c>
      <c r="B2451" t="s">
        <v>8300</v>
      </c>
      <c r="C2451" t="s">
        <v>21962</v>
      </c>
      <c r="D2451" s="1">
        <v>38664</v>
      </c>
      <c r="E2451" s="1">
        <v>43456</v>
      </c>
      <c r="F2451" t="s">
        <v>39</v>
      </c>
      <c r="I2451">
        <v>100</v>
      </c>
      <c r="J2451">
        <v>0</v>
      </c>
      <c r="K2451">
        <v>0</v>
      </c>
      <c r="L2451">
        <v>2000</v>
      </c>
      <c r="M2451">
        <v>2000</v>
      </c>
      <c r="N2451" t="s">
        <v>20</v>
      </c>
      <c r="O2451" t="s">
        <v>21963</v>
      </c>
      <c r="P2451" t="s">
        <v>28</v>
      </c>
      <c r="Q2451" t="s">
        <v>34233</v>
      </c>
      <c r="R2451" t="s">
        <v>34233</v>
      </c>
      <c r="S2451" t="s">
        <v>32628</v>
      </c>
      <c r="T2451" t="s">
        <v>32794</v>
      </c>
      <c r="AD2451" t="str">
        <f t="shared" si="385"/>
        <v/>
      </c>
      <c r="AE2451" t="str">
        <f t="shared" si="386"/>
        <v/>
      </c>
      <c r="AF2451" t="str">
        <f t="shared" si="380"/>
        <v/>
      </c>
      <c r="AG2451" s="17">
        <v>1</v>
      </c>
      <c r="AH2451">
        <f t="shared" si="383"/>
        <v>2.8</v>
      </c>
      <c r="AI2451">
        <v>0.14499999999999999</v>
      </c>
      <c r="AJ2451">
        <f t="shared" si="381"/>
        <v>0.40599999999999997</v>
      </c>
      <c r="AK2451" t="str">
        <f t="shared" si="384"/>
        <v/>
      </c>
      <c r="AL2451" t="str">
        <f t="shared" si="382"/>
        <v/>
      </c>
    </row>
    <row r="2452" spans="1:39" x14ac:dyDescent="0.2">
      <c r="A2452" t="s">
        <v>15441</v>
      </c>
      <c r="B2452" t="s">
        <v>8300</v>
      </c>
      <c r="C2452" t="s">
        <v>15442</v>
      </c>
      <c r="D2452" s="1">
        <v>37369</v>
      </c>
      <c r="E2452" s="1">
        <v>43951</v>
      </c>
      <c r="F2452" t="s">
        <v>39</v>
      </c>
      <c r="I2452">
        <v>100</v>
      </c>
      <c r="J2452">
        <v>0</v>
      </c>
      <c r="K2452">
        <v>0</v>
      </c>
      <c r="L2452">
        <v>4742</v>
      </c>
      <c r="M2452">
        <v>4742</v>
      </c>
      <c r="N2452" t="s">
        <v>20</v>
      </c>
      <c r="O2452" t="s">
        <v>15443</v>
      </c>
      <c r="P2452" t="s">
        <v>28</v>
      </c>
      <c r="Q2452" t="s">
        <v>34233</v>
      </c>
      <c r="R2452" t="s">
        <v>34233</v>
      </c>
      <c r="S2452" t="s">
        <v>33942</v>
      </c>
      <c r="T2452" t="s">
        <v>34233</v>
      </c>
      <c r="AD2452" t="str">
        <f t="shared" si="385"/>
        <v/>
      </c>
      <c r="AE2452" t="str">
        <f t="shared" si="386"/>
        <v/>
      </c>
      <c r="AF2452" t="str">
        <f t="shared" si="380"/>
        <v/>
      </c>
      <c r="AG2452" t="str">
        <f t="shared" ref="AG2452:AG2461" si="388">IF((S2452&lt;&gt;"tühi")*(AC2452&lt;&gt;""),AC2452,"")</f>
        <v/>
      </c>
      <c r="AH2452" t="str">
        <f t="shared" si="383"/>
        <v/>
      </c>
      <c r="AI2452">
        <v>0.14499999999999999</v>
      </c>
      <c r="AJ2452" t="str">
        <f t="shared" si="381"/>
        <v/>
      </c>
      <c r="AK2452" t="str">
        <f t="shared" si="384"/>
        <v/>
      </c>
      <c r="AL2452" t="str">
        <f t="shared" si="382"/>
        <v/>
      </c>
    </row>
    <row r="2453" spans="1:39" x14ac:dyDescent="0.2">
      <c r="A2453" t="s">
        <v>19386</v>
      </c>
      <c r="B2453" t="s">
        <v>24</v>
      </c>
      <c r="C2453" t="s">
        <v>19387</v>
      </c>
      <c r="D2453" s="1">
        <v>38082</v>
      </c>
      <c r="E2453" s="1">
        <v>44467</v>
      </c>
      <c r="F2453" t="s">
        <v>26</v>
      </c>
      <c r="I2453">
        <v>100</v>
      </c>
      <c r="J2453">
        <v>0</v>
      </c>
      <c r="K2453">
        <v>0</v>
      </c>
      <c r="L2453">
        <v>60800</v>
      </c>
      <c r="M2453">
        <v>60837</v>
      </c>
      <c r="N2453" t="s">
        <v>401</v>
      </c>
      <c r="O2453" t="s">
        <v>19388</v>
      </c>
      <c r="P2453" t="s">
        <v>2356</v>
      </c>
      <c r="Q2453" t="s">
        <v>34233</v>
      </c>
      <c r="R2453" t="s">
        <v>34233</v>
      </c>
      <c r="S2453" t="s">
        <v>34233</v>
      </c>
      <c r="T2453" t="s">
        <v>34233</v>
      </c>
      <c r="AD2453" t="str">
        <f t="shared" si="385"/>
        <v/>
      </c>
      <c r="AE2453" t="str">
        <f t="shared" si="386"/>
        <v/>
      </c>
      <c r="AF2453" t="str">
        <f t="shared" si="380"/>
        <v/>
      </c>
      <c r="AG2453" t="str">
        <f t="shared" si="388"/>
        <v/>
      </c>
      <c r="AH2453" t="str">
        <f t="shared" si="383"/>
        <v/>
      </c>
      <c r="AI2453">
        <v>0.14499999999999999</v>
      </c>
      <c r="AJ2453" t="str">
        <f t="shared" si="381"/>
        <v/>
      </c>
      <c r="AK2453" t="str">
        <f t="shared" si="384"/>
        <v/>
      </c>
      <c r="AL2453" t="str">
        <f t="shared" si="382"/>
        <v/>
      </c>
    </row>
    <row r="2454" spans="1:39" x14ac:dyDescent="0.2">
      <c r="A2454" t="s">
        <v>17358</v>
      </c>
      <c r="B2454" t="s">
        <v>24</v>
      </c>
      <c r="C2454" t="s">
        <v>17359</v>
      </c>
      <c r="D2454" s="1">
        <v>37761</v>
      </c>
      <c r="E2454" s="1">
        <v>43456</v>
      </c>
      <c r="F2454" t="s">
        <v>39</v>
      </c>
      <c r="I2454">
        <v>100</v>
      </c>
      <c r="J2454">
        <v>0</v>
      </c>
      <c r="K2454">
        <v>0</v>
      </c>
      <c r="L2454">
        <v>1053</v>
      </c>
      <c r="M2454">
        <v>1053</v>
      </c>
      <c r="N2454" t="s">
        <v>20</v>
      </c>
      <c r="O2454" t="s">
        <v>17357</v>
      </c>
      <c r="P2454" t="s">
        <v>28</v>
      </c>
      <c r="Q2454" t="s">
        <v>34233</v>
      </c>
      <c r="R2454" t="s">
        <v>34233</v>
      </c>
      <c r="S2454" t="s">
        <v>33942</v>
      </c>
      <c r="T2454" t="s">
        <v>34233</v>
      </c>
      <c r="AD2454" t="str">
        <f t="shared" si="385"/>
        <v/>
      </c>
      <c r="AE2454" t="str">
        <f t="shared" si="386"/>
        <v/>
      </c>
      <c r="AF2454" t="str">
        <f t="shared" si="380"/>
        <v/>
      </c>
      <c r="AG2454" t="str">
        <f t="shared" si="388"/>
        <v/>
      </c>
      <c r="AH2454" t="str">
        <f t="shared" si="383"/>
        <v/>
      </c>
      <c r="AI2454">
        <v>0.14499999999999999</v>
      </c>
      <c r="AJ2454" t="str">
        <f t="shared" si="381"/>
        <v/>
      </c>
      <c r="AK2454" t="str">
        <f t="shared" si="384"/>
        <v/>
      </c>
      <c r="AL2454" t="str">
        <f t="shared" si="382"/>
        <v/>
      </c>
    </row>
    <row r="2455" spans="1:39" x14ac:dyDescent="0.2">
      <c r="A2455" t="s">
        <v>4963</v>
      </c>
      <c r="B2455" t="s">
        <v>24</v>
      </c>
      <c r="C2455" t="s">
        <v>4964</v>
      </c>
      <c r="D2455" s="1">
        <v>35949</v>
      </c>
      <c r="E2455" s="1">
        <v>44546</v>
      </c>
      <c r="F2455" t="s">
        <v>19</v>
      </c>
      <c r="I2455">
        <v>100</v>
      </c>
      <c r="J2455">
        <v>0</v>
      </c>
      <c r="K2455">
        <v>0</v>
      </c>
      <c r="L2455">
        <v>3498</v>
      </c>
      <c r="M2455">
        <v>3498</v>
      </c>
      <c r="N2455" t="s">
        <v>20</v>
      </c>
      <c r="O2455" t="s">
        <v>4965</v>
      </c>
      <c r="P2455" t="s">
        <v>28</v>
      </c>
      <c r="Q2455" t="s">
        <v>34233</v>
      </c>
      <c r="R2455" t="s">
        <v>34233</v>
      </c>
      <c r="S2455" t="s">
        <v>33942</v>
      </c>
      <c r="T2455" t="s">
        <v>34233</v>
      </c>
      <c r="AD2455" t="str">
        <f t="shared" si="385"/>
        <v/>
      </c>
      <c r="AE2455" s="16">
        <v>1</v>
      </c>
      <c r="AF2455" t="str">
        <f t="shared" si="380"/>
        <v/>
      </c>
      <c r="AG2455" t="str">
        <f t="shared" si="388"/>
        <v/>
      </c>
      <c r="AH2455" t="str">
        <f t="shared" si="383"/>
        <v/>
      </c>
      <c r="AI2455">
        <v>0.14499999999999999</v>
      </c>
      <c r="AJ2455" t="str">
        <f t="shared" si="381"/>
        <v/>
      </c>
      <c r="AK2455">
        <f t="shared" si="384"/>
        <v>2.8</v>
      </c>
      <c r="AL2455">
        <f t="shared" si="382"/>
        <v>0.40599999999999997</v>
      </c>
    </row>
    <row r="2456" spans="1:39" x14ac:dyDescent="0.2">
      <c r="A2456" t="s">
        <v>16303</v>
      </c>
      <c r="B2456" t="s">
        <v>24</v>
      </c>
      <c r="C2456" t="s">
        <v>16304</v>
      </c>
      <c r="D2456" s="1">
        <v>37593</v>
      </c>
      <c r="E2456" s="1">
        <v>43829</v>
      </c>
      <c r="F2456" t="s">
        <v>39</v>
      </c>
      <c r="I2456">
        <v>100</v>
      </c>
      <c r="J2456">
        <v>0</v>
      </c>
      <c r="K2456">
        <v>0</v>
      </c>
      <c r="L2456">
        <v>2143</v>
      </c>
      <c r="M2456">
        <v>2143</v>
      </c>
      <c r="N2456" t="s">
        <v>20</v>
      </c>
      <c r="O2456" t="s">
        <v>16305</v>
      </c>
      <c r="P2456" t="s">
        <v>28</v>
      </c>
      <c r="Q2456" t="s">
        <v>34233</v>
      </c>
      <c r="R2456" t="s">
        <v>34233</v>
      </c>
      <c r="S2456" t="s">
        <v>33942</v>
      </c>
      <c r="T2456" t="s">
        <v>34233</v>
      </c>
      <c r="AD2456" t="str">
        <f t="shared" si="385"/>
        <v/>
      </c>
      <c r="AE2456" t="str">
        <f t="shared" ref="AE2456:AE2469" si="389">IF((S2456="tühi")*(AC2456&lt;&gt;""),AC2456,"")</f>
        <v/>
      </c>
      <c r="AF2456" t="str">
        <f t="shared" si="380"/>
        <v/>
      </c>
      <c r="AG2456" t="str">
        <f t="shared" si="388"/>
        <v/>
      </c>
      <c r="AH2456" t="str">
        <f t="shared" si="383"/>
        <v/>
      </c>
      <c r="AI2456">
        <v>0.14499999999999999</v>
      </c>
      <c r="AJ2456" t="str">
        <f t="shared" si="381"/>
        <v/>
      </c>
      <c r="AK2456" t="str">
        <f t="shared" si="384"/>
        <v/>
      </c>
      <c r="AL2456" t="str">
        <f t="shared" si="382"/>
        <v/>
      </c>
    </row>
    <row r="2457" spans="1:39" x14ac:dyDescent="0.2">
      <c r="A2457" t="s">
        <v>30402</v>
      </c>
      <c r="B2457" t="s">
        <v>24</v>
      </c>
      <c r="C2457" t="s">
        <v>30403</v>
      </c>
      <c r="D2457" s="1">
        <v>43859</v>
      </c>
      <c r="E2457" s="1">
        <v>44546</v>
      </c>
      <c r="F2457" t="s">
        <v>26</v>
      </c>
      <c r="I2457">
        <v>100</v>
      </c>
      <c r="J2457">
        <v>0</v>
      </c>
      <c r="K2457">
        <v>0</v>
      </c>
      <c r="L2457">
        <v>1152</v>
      </c>
      <c r="M2457">
        <v>1152</v>
      </c>
      <c r="N2457" t="s">
        <v>20</v>
      </c>
      <c r="O2457" t="s">
        <v>30404</v>
      </c>
      <c r="P2457" t="s">
        <v>44</v>
      </c>
      <c r="Q2457" t="s">
        <v>34233</v>
      </c>
      <c r="R2457" t="s">
        <v>34233</v>
      </c>
      <c r="S2457" t="s">
        <v>34233</v>
      </c>
      <c r="T2457" t="s">
        <v>34233</v>
      </c>
      <c r="V2457" t="s">
        <v>32874</v>
      </c>
      <c r="AD2457" t="str">
        <f t="shared" si="385"/>
        <v/>
      </c>
      <c r="AE2457" t="str">
        <f t="shared" si="389"/>
        <v/>
      </c>
      <c r="AF2457" t="str">
        <f t="shared" si="380"/>
        <v/>
      </c>
      <c r="AG2457" t="str">
        <f t="shared" si="388"/>
        <v/>
      </c>
      <c r="AH2457" t="str">
        <f t="shared" si="383"/>
        <v/>
      </c>
      <c r="AI2457">
        <v>0.14499999999999999</v>
      </c>
      <c r="AJ2457" t="str">
        <f t="shared" si="381"/>
        <v/>
      </c>
      <c r="AK2457" t="str">
        <f t="shared" si="384"/>
        <v/>
      </c>
      <c r="AL2457" t="str">
        <f t="shared" si="382"/>
        <v/>
      </c>
    </row>
    <row r="2458" spans="1:39" x14ac:dyDescent="0.2">
      <c r="A2458" t="s">
        <v>24954</v>
      </c>
      <c r="B2458" t="s">
        <v>24</v>
      </c>
      <c r="C2458" t="s">
        <v>24955</v>
      </c>
      <c r="D2458" s="1">
        <v>39706</v>
      </c>
      <c r="E2458" s="1">
        <v>44621</v>
      </c>
      <c r="F2458" t="s">
        <v>39</v>
      </c>
      <c r="I2458">
        <v>100</v>
      </c>
      <c r="J2458">
        <v>0</v>
      </c>
      <c r="K2458">
        <v>0</v>
      </c>
      <c r="L2458">
        <v>48100</v>
      </c>
      <c r="M2458">
        <v>48077</v>
      </c>
      <c r="N2458" t="s">
        <v>401</v>
      </c>
      <c r="O2458" t="s">
        <v>24956</v>
      </c>
      <c r="P2458" t="s">
        <v>28</v>
      </c>
      <c r="Q2458" t="s">
        <v>34233</v>
      </c>
      <c r="R2458" t="s">
        <v>34233</v>
      </c>
      <c r="S2458" t="s">
        <v>33942</v>
      </c>
      <c r="T2458" t="s">
        <v>34233</v>
      </c>
      <c r="AD2458" t="str">
        <f t="shared" si="385"/>
        <v/>
      </c>
      <c r="AE2458" t="str">
        <f t="shared" si="389"/>
        <v/>
      </c>
      <c r="AF2458" t="str">
        <f t="shared" si="380"/>
        <v/>
      </c>
      <c r="AG2458" t="str">
        <f t="shared" si="388"/>
        <v/>
      </c>
      <c r="AH2458" t="str">
        <f t="shared" si="383"/>
        <v/>
      </c>
      <c r="AI2458">
        <v>0.14499999999999999</v>
      </c>
      <c r="AJ2458" t="str">
        <f t="shared" si="381"/>
        <v/>
      </c>
      <c r="AK2458" t="str">
        <f t="shared" si="384"/>
        <v/>
      </c>
      <c r="AL2458" t="str">
        <f t="shared" si="382"/>
        <v/>
      </c>
    </row>
    <row r="2459" spans="1:39" x14ac:dyDescent="0.2">
      <c r="A2459" t="s">
        <v>25811</v>
      </c>
      <c r="B2459" t="s">
        <v>24</v>
      </c>
      <c r="C2459" t="s">
        <v>25812</v>
      </c>
      <c r="D2459" s="1">
        <v>40521</v>
      </c>
      <c r="E2459" s="1">
        <v>44104</v>
      </c>
      <c r="F2459" t="s">
        <v>39</v>
      </c>
      <c r="I2459">
        <v>100</v>
      </c>
      <c r="J2459">
        <v>0</v>
      </c>
      <c r="K2459">
        <v>0</v>
      </c>
      <c r="L2459">
        <v>40100</v>
      </c>
      <c r="M2459">
        <v>40059</v>
      </c>
      <c r="N2459" t="s">
        <v>401</v>
      </c>
      <c r="O2459" t="s">
        <v>25806</v>
      </c>
      <c r="P2459" t="s">
        <v>28</v>
      </c>
      <c r="Q2459" t="s">
        <v>34233</v>
      </c>
      <c r="R2459" t="s">
        <v>34233</v>
      </c>
      <c r="S2459" t="s">
        <v>33942</v>
      </c>
      <c r="T2459" t="s">
        <v>34233</v>
      </c>
      <c r="AD2459" t="str">
        <f t="shared" si="385"/>
        <v/>
      </c>
      <c r="AE2459" t="str">
        <f t="shared" si="389"/>
        <v/>
      </c>
      <c r="AF2459" t="str">
        <f t="shared" si="380"/>
        <v/>
      </c>
      <c r="AG2459" t="str">
        <f t="shared" si="388"/>
        <v/>
      </c>
      <c r="AH2459" t="str">
        <f t="shared" si="383"/>
        <v/>
      </c>
      <c r="AI2459">
        <v>0.14499999999999999</v>
      </c>
      <c r="AJ2459" t="str">
        <f t="shared" si="381"/>
        <v/>
      </c>
      <c r="AK2459" t="str">
        <f t="shared" si="384"/>
        <v/>
      </c>
      <c r="AL2459" t="str">
        <f t="shared" si="382"/>
        <v/>
      </c>
    </row>
    <row r="2460" spans="1:39" x14ac:dyDescent="0.2">
      <c r="A2460" t="s">
        <v>21107</v>
      </c>
      <c r="B2460" t="s">
        <v>24</v>
      </c>
      <c r="C2460" t="s">
        <v>21108</v>
      </c>
      <c r="D2460" s="1">
        <v>38593</v>
      </c>
      <c r="E2460" s="1">
        <v>43456</v>
      </c>
      <c r="F2460" s="9" t="s">
        <v>19</v>
      </c>
      <c r="I2460">
        <v>100</v>
      </c>
      <c r="J2460">
        <v>0</v>
      </c>
      <c r="K2460">
        <v>0</v>
      </c>
      <c r="L2460">
        <v>2743</v>
      </c>
      <c r="M2460">
        <v>2743</v>
      </c>
      <c r="N2460" t="s">
        <v>20</v>
      </c>
      <c r="O2460" t="s">
        <v>21109</v>
      </c>
      <c r="P2460" t="s">
        <v>28</v>
      </c>
      <c r="Q2460" t="s">
        <v>34233</v>
      </c>
      <c r="R2460" t="s">
        <v>34233</v>
      </c>
      <c r="S2460" t="s">
        <v>32628</v>
      </c>
      <c r="T2460" t="s">
        <v>34382</v>
      </c>
      <c r="U2460" t="s">
        <v>32634</v>
      </c>
      <c r="V2460" t="s">
        <v>32875</v>
      </c>
      <c r="W2460">
        <v>274</v>
      </c>
      <c r="X2460">
        <v>2</v>
      </c>
      <c r="Y2460">
        <v>1</v>
      </c>
      <c r="Z2460">
        <v>550</v>
      </c>
      <c r="AA2460">
        <v>8.5</v>
      </c>
      <c r="AB2460">
        <v>10</v>
      </c>
      <c r="AC2460">
        <v>1</v>
      </c>
      <c r="AD2460" t="str">
        <f t="shared" si="385"/>
        <v/>
      </c>
      <c r="AE2460" t="str">
        <f t="shared" si="389"/>
        <v/>
      </c>
      <c r="AF2460" t="str">
        <f t="shared" si="380"/>
        <v/>
      </c>
      <c r="AG2460">
        <f t="shared" si="388"/>
        <v>1</v>
      </c>
      <c r="AH2460">
        <f t="shared" si="383"/>
        <v>2.8</v>
      </c>
      <c r="AI2460">
        <v>0.14499999999999999</v>
      </c>
      <c r="AJ2460">
        <f t="shared" si="381"/>
        <v>0.40599999999999997</v>
      </c>
      <c r="AK2460" t="str">
        <f t="shared" si="384"/>
        <v/>
      </c>
      <c r="AL2460" t="str">
        <f t="shared" si="382"/>
        <v/>
      </c>
      <c r="AM2460" t="s">
        <v>33944</v>
      </c>
    </row>
    <row r="2461" spans="1:39" x14ac:dyDescent="0.2">
      <c r="A2461" t="s">
        <v>25661</v>
      </c>
      <c r="B2461" t="s">
        <v>24</v>
      </c>
      <c r="C2461" t="s">
        <v>25662</v>
      </c>
      <c r="D2461" s="1">
        <v>40227</v>
      </c>
      <c r="E2461" s="1">
        <v>44634</v>
      </c>
      <c r="F2461" t="s">
        <v>39</v>
      </c>
      <c r="I2461">
        <v>100</v>
      </c>
      <c r="J2461">
        <v>0</v>
      </c>
      <c r="K2461">
        <v>0</v>
      </c>
      <c r="L2461">
        <v>8553</v>
      </c>
      <c r="M2461">
        <v>8553</v>
      </c>
      <c r="N2461" t="s">
        <v>20</v>
      </c>
      <c r="O2461" t="s">
        <v>25663</v>
      </c>
      <c r="P2461" t="s">
        <v>28</v>
      </c>
      <c r="Q2461" t="s">
        <v>34233</v>
      </c>
      <c r="R2461" t="s">
        <v>34233</v>
      </c>
      <c r="S2461" t="s">
        <v>33799</v>
      </c>
      <c r="T2461" t="s">
        <v>34363</v>
      </c>
      <c r="AD2461" t="str">
        <f t="shared" si="385"/>
        <v/>
      </c>
      <c r="AE2461" t="str">
        <f t="shared" si="389"/>
        <v/>
      </c>
      <c r="AF2461" t="str">
        <f t="shared" si="380"/>
        <v/>
      </c>
      <c r="AG2461" t="str">
        <f t="shared" si="388"/>
        <v/>
      </c>
      <c r="AH2461" t="str">
        <f t="shared" si="383"/>
        <v/>
      </c>
      <c r="AI2461">
        <v>0.14499999999999999</v>
      </c>
      <c r="AJ2461" t="str">
        <f t="shared" si="381"/>
        <v/>
      </c>
      <c r="AK2461" t="str">
        <f t="shared" si="384"/>
        <v/>
      </c>
      <c r="AL2461" t="str">
        <f t="shared" si="382"/>
        <v/>
      </c>
    </row>
    <row r="2462" spans="1:39" x14ac:dyDescent="0.2">
      <c r="A2462" t="s">
        <v>23528</v>
      </c>
      <c r="B2462" t="s">
        <v>24</v>
      </c>
      <c r="C2462" t="s">
        <v>23529</v>
      </c>
      <c r="D2462" s="1">
        <v>39049</v>
      </c>
      <c r="E2462" s="1">
        <v>44546</v>
      </c>
      <c r="F2462" t="s">
        <v>19</v>
      </c>
      <c r="I2462">
        <v>100</v>
      </c>
      <c r="J2462">
        <v>0</v>
      </c>
      <c r="K2462">
        <v>0</v>
      </c>
      <c r="L2462">
        <v>1500</v>
      </c>
      <c r="M2462">
        <v>1500</v>
      </c>
      <c r="N2462" t="s">
        <v>20</v>
      </c>
      <c r="O2462" t="s">
        <v>23530</v>
      </c>
      <c r="P2462" t="s">
        <v>28</v>
      </c>
      <c r="Q2462" t="s">
        <v>34233</v>
      </c>
      <c r="R2462" t="s">
        <v>34233</v>
      </c>
      <c r="S2462" t="s">
        <v>33797</v>
      </c>
      <c r="T2462" t="s">
        <v>34349</v>
      </c>
      <c r="AD2462" t="str">
        <f t="shared" si="385"/>
        <v/>
      </c>
      <c r="AE2462" t="str">
        <f t="shared" si="389"/>
        <v/>
      </c>
      <c r="AF2462" t="str">
        <f t="shared" si="380"/>
        <v/>
      </c>
      <c r="AG2462" s="17">
        <v>1</v>
      </c>
      <c r="AH2462">
        <f t="shared" si="383"/>
        <v>2.8</v>
      </c>
      <c r="AI2462">
        <v>0.14499999999999999</v>
      </c>
      <c r="AJ2462">
        <f t="shared" si="381"/>
        <v>0.40599999999999997</v>
      </c>
      <c r="AK2462" t="str">
        <f t="shared" si="384"/>
        <v/>
      </c>
      <c r="AL2462" t="str">
        <f t="shared" si="382"/>
        <v/>
      </c>
    </row>
    <row r="2463" spans="1:39" x14ac:dyDescent="0.2">
      <c r="A2463" t="s">
        <v>23743</v>
      </c>
      <c r="B2463" t="s">
        <v>24</v>
      </c>
      <c r="C2463" t="s">
        <v>23744</v>
      </c>
      <c r="D2463" s="1">
        <v>39167</v>
      </c>
      <c r="E2463" s="1">
        <v>43894</v>
      </c>
      <c r="F2463" t="s">
        <v>19</v>
      </c>
      <c r="I2463">
        <v>100</v>
      </c>
      <c r="J2463">
        <v>0</v>
      </c>
      <c r="K2463">
        <v>0</v>
      </c>
      <c r="L2463">
        <v>1499</v>
      </c>
      <c r="M2463">
        <v>1499</v>
      </c>
      <c r="N2463" t="s">
        <v>20</v>
      </c>
      <c r="O2463" t="s">
        <v>23745</v>
      </c>
      <c r="P2463" t="s">
        <v>28</v>
      </c>
      <c r="Q2463" t="s">
        <v>34233</v>
      </c>
      <c r="R2463" t="s">
        <v>34233</v>
      </c>
      <c r="S2463" t="s">
        <v>33807</v>
      </c>
      <c r="T2463" t="s">
        <v>34349</v>
      </c>
      <c r="AD2463" t="str">
        <f t="shared" si="385"/>
        <v/>
      </c>
      <c r="AE2463" t="str">
        <f t="shared" si="389"/>
        <v/>
      </c>
      <c r="AF2463" t="str">
        <f t="shared" si="380"/>
        <v/>
      </c>
      <c r="AG2463" s="17">
        <v>1</v>
      </c>
      <c r="AH2463">
        <f t="shared" si="383"/>
        <v>2.8</v>
      </c>
      <c r="AI2463">
        <v>0.14499999999999999</v>
      </c>
      <c r="AJ2463">
        <f t="shared" si="381"/>
        <v>0.40599999999999997</v>
      </c>
      <c r="AK2463" t="str">
        <f t="shared" si="384"/>
        <v/>
      </c>
      <c r="AL2463" t="str">
        <f t="shared" si="382"/>
        <v/>
      </c>
    </row>
    <row r="2464" spans="1:39" x14ac:dyDescent="0.2">
      <c r="A2464" t="s">
        <v>22246</v>
      </c>
      <c r="B2464" t="s">
        <v>24</v>
      </c>
      <c r="C2464" t="s">
        <v>22247</v>
      </c>
      <c r="D2464" s="1">
        <v>38811</v>
      </c>
      <c r="E2464" s="1">
        <v>44546</v>
      </c>
      <c r="F2464" t="s">
        <v>19</v>
      </c>
      <c r="I2464">
        <v>100</v>
      </c>
      <c r="J2464">
        <v>0</v>
      </c>
      <c r="K2464">
        <v>0</v>
      </c>
      <c r="L2464">
        <v>2933</v>
      </c>
      <c r="M2464">
        <v>2933</v>
      </c>
      <c r="N2464" t="s">
        <v>20</v>
      </c>
      <c r="O2464" t="s">
        <v>22248</v>
      </c>
      <c r="P2464" t="s">
        <v>28</v>
      </c>
      <c r="Q2464" t="s">
        <v>34233</v>
      </c>
      <c r="R2464" t="s">
        <v>34233</v>
      </c>
      <c r="S2464" t="s">
        <v>33807</v>
      </c>
      <c r="T2464" t="s">
        <v>34349</v>
      </c>
      <c r="AD2464" t="str">
        <f t="shared" si="385"/>
        <v/>
      </c>
      <c r="AE2464" t="str">
        <f t="shared" si="389"/>
        <v/>
      </c>
      <c r="AF2464" t="str">
        <f t="shared" si="380"/>
        <v/>
      </c>
      <c r="AG2464" s="17">
        <v>1</v>
      </c>
      <c r="AH2464">
        <f t="shared" si="383"/>
        <v>2.8</v>
      </c>
      <c r="AI2464">
        <v>0.14499999999999999</v>
      </c>
      <c r="AJ2464">
        <f t="shared" si="381"/>
        <v>0.40599999999999997</v>
      </c>
      <c r="AK2464" t="str">
        <f t="shared" si="384"/>
        <v/>
      </c>
      <c r="AL2464" t="str">
        <f t="shared" si="382"/>
        <v/>
      </c>
    </row>
    <row r="2465" spans="1:39" x14ac:dyDescent="0.2">
      <c r="A2465" t="s">
        <v>21110</v>
      </c>
      <c r="B2465" t="s">
        <v>24</v>
      </c>
      <c r="C2465" t="s">
        <v>21111</v>
      </c>
      <c r="D2465" s="1">
        <v>38593</v>
      </c>
      <c r="E2465" s="1">
        <v>43456</v>
      </c>
      <c r="F2465" s="9" t="s">
        <v>19</v>
      </c>
      <c r="I2465">
        <v>100</v>
      </c>
      <c r="J2465">
        <v>0</v>
      </c>
      <c r="K2465">
        <v>0</v>
      </c>
      <c r="L2465">
        <v>2742</v>
      </c>
      <c r="M2465">
        <v>2742</v>
      </c>
      <c r="N2465" t="s">
        <v>20</v>
      </c>
      <c r="O2465" t="s">
        <v>21112</v>
      </c>
      <c r="P2465" t="s">
        <v>28</v>
      </c>
      <c r="Q2465" t="s">
        <v>34233</v>
      </c>
      <c r="R2465" t="s">
        <v>34233</v>
      </c>
      <c r="S2465" t="s">
        <v>32628</v>
      </c>
      <c r="T2465" t="s">
        <v>34357</v>
      </c>
      <c r="U2465" t="s">
        <v>32634</v>
      </c>
      <c r="V2465" t="s">
        <v>32875</v>
      </c>
      <c r="W2465">
        <v>274</v>
      </c>
      <c r="X2465">
        <v>2</v>
      </c>
      <c r="Y2465">
        <v>1</v>
      </c>
      <c r="Z2465">
        <v>550</v>
      </c>
      <c r="AA2465">
        <v>8.5</v>
      </c>
      <c r="AB2465">
        <v>10</v>
      </c>
      <c r="AC2465">
        <v>1</v>
      </c>
      <c r="AD2465" t="str">
        <f t="shared" si="385"/>
        <v/>
      </c>
      <c r="AE2465" t="str">
        <f t="shared" si="389"/>
        <v/>
      </c>
      <c r="AF2465" t="str">
        <f t="shared" ref="AF2465:AF2528" si="390">IF((S2465&lt;&gt;"tühi")*(F2465&lt;&gt;"Elamumaa")*(G2465&lt;&gt;"Elamumaa")*(H2465&lt;&gt;"Elamumaa"),IF(Z2465=0,"",Z2465),"")</f>
        <v/>
      </c>
      <c r="AG2465">
        <f>IF((S2465&lt;&gt;"tühi")*(AC2465&lt;&gt;""),AC2465,"")</f>
        <v>1</v>
      </c>
      <c r="AH2465">
        <f t="shared" si="383"/>
        <v>2.8</v>
      </c>
      <c r="AI2465">
        <v>0.14499999999999999</v>
      </c>
      <c r="AJ2465">
        <f t="shared" si="381"/>
        <v>0.40599999999999997</v>
      </c>
      <c r="AK2465" t="str">
        <f t="shared" si="384"/>
        <v/>
      </c>
      <c r="AL2465" t="str">
        <f t="shared" si="382"/>
        <v/>
      </c>
      <c r="AM2465" t="s">
        <v>33944</v>
      </c>
    </row>
    <row r="2466" spans="1:39" x14ac:dyDescent="0.2">
      <c r="A2466" t="s">
        <v>25642</v>
      </c>
      <c r="B2466" t="s">
        <v>24</v>
      </c>
      <c r="C2466" t="s">
        <v>25643</v>
      </c>
      <c r="D2466" s="1">
        <v>40197</v>
      </c>
      <c r="E2466" s="1">
        <v>44546</v>
      </c>
      <c r="F2466" t="s">
        <v>39</v>
      </c>
      <c r="I2466">
        <v>100</v>
      </c>
      <c r="J2466">
        <v>0</v>
      </c>
      <c r="K2466">
        <v>0</v>
      </c>
      <c r="L2466">
        <v>22712</v>
      </c>
      <c r="M2466">
        <v>22712</v>
      </c>
      <c r="N2466" t="s">
        <v>20</v>
      </c>
      <c r="O2466" t="s">
        <v>25644</v>
      </c>
      <c r="P2466" t="s">
        <v>28</v>
      </c>
      <c r="Q2466" t="s">
        <v>34233</v>
      </c>
      <c r="R2466" t="s">
        <v>34233</v>
      </c>
      <c r="S2466" t="s">
        <v>33813</v>
      </c>
      <c r="T2466" t="s">
        <v>34349</v>
      </c>
      <c r="AD2466" t="str">
        <f t="shared" si="385"/>
        <v/>
      </c>
      <c r="AE2466" t="str">
        <f t="shared" si="389"/>
        <v/>
      </c>
      <c r="AF2466" t="str">
        <f t="shared" si="390"/>
        <v/>
      </c>
      <c r="AG2466" s="17">
        <v>1</v>
      </c>
      <c r="AH2466">
        <f t="shared" si="383"/>
        <v>2.8</v>
      </c>
      <c r="AI2466">
        <v>0.14499999999999999</v>
      </c>
      <c r="AJ2466">
        <f t="shared" si="381"/>
        <v>0.40599999999999997</v>
      </c>
      <c r="AK2466" t="str">
        <f t="shared" si="384"/>
        <v/>
      </c>
      <c r="AL2466" t="str">
        <f t="shared" si="382"/>
        <v/>
      </c>
    </row>
    <row r="2467" spans="1:39" x14ac:dyDescent="0.2">
      <c r="A2467" t="s">
        <v>30496</v>
      </c>
      <c r="B2467" t="s">
        <v>24</v>
      </c>
      <c r="C2467" t="s">
        <v>30497</v>
      </c>
      <c r="D2467" s="1">
        <v>43859</v>
      </c>
      <c r="E2467" s="1">
        <v>44803</v>
      </c>
      <c r="F2467" t="s">
        <v>889</v>
      </c>
      <c r="I2467">
        <v>100</v>
      </c>
      <c r="J2467">
        <v>0</v>
      </c>
      <c r="K2467">
        <v>0</v>
      </c>
      <c r="L2467">
        <v>7000</v>
      </c>
      <c r="M2467">
        <v>7000</v>
      </c>
      <c r="N2467" t="s">
        <v>20</v>
      </c>
      <c r="P2467" t="s">
        <v>44</v>
      </c>
      <c r="Q2467" t="s">
        <v>34233</v>
      </c>
      <c r="R2467" t="s">
        <v>34233</v>
      </c>
      <c r="S2467" t="s">
        <v>33942</v>
      </c>
      <c r="T2467" t="s">
        <v>34233</v>
      </c>
      <c r="AD2467" t="str">
        <f t="shared" si="385"/>
        <v/>
      </c>
      <c r="AE2467" t="str">
        <f t="shared" si="389"/>
        <v/>
      </c>
      <c r="AF2467" t="str">
        <f t="shared" si="390"/>
        <v/>
      </c>
      <c r="AG2467" t="str">
        <f t="shared" ref="AG2467:AG2475" si="391">IF((S2467&lt;&gt;"tühi")*(AC2467&lt;&gt;""),AC2467,"")</f>
        <v/>
      </c>
      <c r="AH2467" t="str">
        <f t="shared" si="383"/>
        <v/>
      </c>
      <c r="AI2467">
        <v>0.14499999999999999</v>
      </c>
      <c r="AJ2467" t="str">
        <f t="shared" si="381"/>
        <v/>
      </c>
      <c r="AK2467" t="str">
        <f t="shared" si="384"/>
        <v/>
      </c>
      <c r="AL2467" t="str">
        <f t="shared" si="382"/>
        <v/>
      </c>
    </row>
    <row r="2468" spans="1:39" x14ac:dyDescent="0.2">
      <c r="A2468" t="s">
        <v>30408</v>
      </c>
      <c r="B2468" t="s">
        <v>24</v>
      </c>
      <c r="C2468" t="s">
        <v>30409</v>
      </c>
      <c r="D2468" s="1">
        <v>43859</v>
      </c>
      <c r="E2468" s="1">
        <v>44607</v>
      </c>
      <c r="F2468" t="s">
        <v>15348</v>
      </c>
      <c r="I2468">
        <v>100</v>
      </c>
      <c r="J2468">
        <v>0</v>
      </c>
      <c r="K2468">
        <v>0</v>
      </c>
      <c r="L2468">
        <v>1414</v>
      </c>
      <c r="M2468">
        <v>1414</v>
      </c>
      <c r="N2468" t="s">
        <v>20</v>
      </c>
      <c r="O2468" t="s">
        <v>30410</v>
      </c>
      <c r="P2468" t="s">
        <v>2356</v>
      </c>
      <c r="Q2468" t="s">
        <v>34233</v>
      </c>
      <c r="R2468" t="s">
        <v>34233</v>
      </c>
      <c r="S2468" t="s">
        <v>33942</v>
      </c>
      <c r="T2468" t="s">
        <v>34233</v>
      </c>
      <c r="AD2468" t="str">
        <f t="shared" si="385"/>
        <v/>
      </c>
      <c r="AE2468" t="str">
        <f t="shared" si="389"/>
        <v/>
      </c>
      <c r="AF2468" t="str">
        <f t="shared" si="390"/>
        <v/>
      </c>
      <c r="AG2468" t="str">
        <f t="shared" si="391"/>
        <v/>
      </c>
      <c r="AH2468" t="str">
        <f t="shared" si="383"/>
        <v/>
      </c>
      <c r="AI2468">
        <v>0.14499999999999999</v>
      </c>
      <c r="AJ2468" t="str">
        <f t="shared" si="381"/>
        <v/>
      </c>
      <c r="AK2468" t="str">
        <f t="shared" si="384"/>
        <v/>
      </c>
      <c r="AL2468" t="str">
        <f t="shared" si="382"/>
        <v/>
      </c>
    </row>
    <row r="2469" spans="1:39" x14ac:dyDescent="0.2">
      <c r="A2469" t="s">
        <v>29071</v>
      </c>
      <c r="B2469" t="s">
        <v>24</v>
      </c>
      <c r="C2469" t="s">
        <v>29072</v>
      </c>
      <c r="D2469" s="1">
        <v>42977</v>
      </c>
      <c r="E2469" s="1">
        <v>44546</v>
      </c>
      <c r="F2469" t="s">
        <v>26</v>
      </c>
      <c r="I2469">
        <v>100</v>
      </c>
      <c r="J2469">
        <v>0</v>
      </c>
      <c r="K2469">
        <v>0</v>
      </c>
      <c r="L2469">
        <v>1608</v>
      </c>
      <c r="M2469">
        <v>1608</v>
      </c>
      <c r="N2469" t="s">
        <v>20</v>
      </c>
      <c r="O2469" t="s">
        <v>29073</v>
      </c>
      <c r="P2469" t="s">
        <v>44</v>
      </c>
      <c r="Q2469" t="s">
        <v>34233</v>
      </c>
      <c r="R2469" t="s">
        <v>34233</v>
      </c>
      <c r="S2469" t="s">
        <v>34233</v>
      </c>
      <c r="T2469" t="s">
        <v>34233</v>
      </c>
      <c r="AD2469" t="str">
        <f t="shared" si="385"/>
        <v/>
      </c>
      <c r="AE2469" t="str">
        <f t="shared" si="389"/>
        <v/>
      </c>
      <c r="AF2469" t="str">
        <f t="shared" si="390"/>
        <v/>
      </c>
      <c r="AG2469" t="str">
        <f t="shared" si="391"/>
        <v/>
      </c>
      <c r="AH2469" t="str">
        <f t="shared" si="383"/>
        <v/>
      </c>
      <c r="AI2469">
        <v>0.14499999999999999</v>
      </c>
      <c r="AJ2469" t="str">
        <f t="shared" si="381"/>
        <v/>
      </c>
      <c r="AK2469" t="str">
        <f t="shared" si="384"/>
        <v/>
      </c>
      <c r="AL2469" t="str">
        <f t="shared" si="382"/>
        <v/>
      </c>
    </row>
    <row r="2470" spans="1:39" x14ac:dyDescent="0.2">
      <c r="A2470" t="s">
        <v>32260</v>
      </c>
      <c r="B2470" t="s">
        <v>24</v>
      </c>
      <c r="C2470" t="s">
        <v>32261</v>
      </c>
      <c r="D2470" s="1">
        <v>44467</v>
      </c>
      <c r="E2470" s="1">
        <v>44467</v>
      </c>
      <c r="F2470" t="s">
        <v>19</v>
      </c>
      <c r="I2470">
        <v>100</v>
      </c>
      <c r="J2470">
        <v>0</v>
      </c>
      <c r="K2470">
        <v>0</v>
      </c>
      <c r="L2470">
        <v>3314</v>
      </c>
      <c r="M2470">
        <v>3314</v>
      </c>
      <c r="N2470" t="s">
        <v>20</v>
      </c>
      <c r="O2470" t="s">
        <v>32262</v>
      </c>
      <c r="P2470" t="s">
        <v>28</v>
      </c>
      <c r="Q2470" t="s">
        <v>34239</v>
      </c>
      <c r="R2470" t="s">
        <v>33762</v>
      </c>
      <c r="S2470" t="s">
        <v>33942</v>
      </c>
      <c r="T2470" t="s">
        <v>34233</v>
      </c>
      <c r="AD2470" t="str">
        <f t="shared" si="385"/>
        <v/>
      </c>
      <c r="AE2470" s="16">
        <v>1</v>
      </c>
      <c r="AF2470" t="str">
        <f t="shared" si="390"/>
        <v/>
      </c>
      <c r="AG2470" t="str">
        <f t="shared" si="391"/>
        <v/>
      </c>
      <c r="AH2470" t="str">
        <f t="shared" si="383"/>
        <v/>
      </c>
      <c r="AI2470">
        <v>0.14499999999999999</v>
      </c>
      <c r="AJ2470" t="str">
        <f t="shared" si="381"/>
        <v/>
      </c>
      <c r="AK2470">
        <f t="shared" si="384"/>
        <v>2.8</v>
      </c>
      <c r="AL2470">
        <f t="shared" si="382"/>
        <v>0.40599999999999997</v>
      </c>
      <c r="AM2470" t="s">
        <v>33945</v>
      </c>
    </row>
    <row r="2471" spans="1:39" x14ac:dyDescent="0.2">
      <c r="A2471" t="s">
        <v>22692</v>
      </c>
      <c r="B2471" t="s">
        <v>24</v>
      </c>
      <c r="C2471" t="s">
        <v>22693</v>
      </c>
      <c r="D2471" s="1">
        <v>38806</v>
      </c>
      <c r="E2471" s="1">
        <v>44467</v>
      </c>
      <c r="F2471" t="s">
        <v>19</v>
      </c>
      <c r="I2471">
        <v>100</v>
      </c>
      <c r="J2471">
        <v>0</v>
      </c>
      <c r="K2471">
        <v>0</v>
      </c>
      <c r="L2471">
        <v>2859</v>
      </c>
      <c r="M2471">
        <v>2859</v>
      </c>
      <c r="N2471" t="s">
        <v>20</v>
      </c>
      <c r="O2471" t="s">
        <v>22694</v>
      </c>
      <c r="P2471" t="s">
        <v>28</v>
      </c>
      <c r="Q2471" t="s">
        <v>34234</v>
      </c>
      <c r="R2471" t="s">
        <v>33762</v>
      </c>
      <c r="S2471" t="s">
        <v>33942</v>
      </c>
      <c r="T2471" t="s">
        <v>34233</v>
      </c>
      <c r="U2471" t="s">
        <v>32634</v>
      </c>
      <c r="V2471" t="s">
        <v>32876</v>
      </c>
      <c r="W2471">
        <v>250</v>
      </c>
      <c r="X2471">
        <v>2</v>
      </c>
      <c r="Y2471" t="s">
        <v>32654</v>
      </c>
      <c r="AA2471">
        <v>8.5</v>
      </c>
      <c r="AB2471">
        <v>10</v>
      </c>
      <c r="AC2471">
        <v>1</v>
      </c>
      <c r="AD2471" t="str">
        <f t="shared" si="385"/>
        <v/>
      </c>
      <c r="AE2471">
        <f t="shared" ref="AE2471:AE2502" si="392">IF((S2471="tühi")*(AC2471&lt;&gt;""),AC2471,"")</f>
        <v>1</v>
      </c>
      <c r="AF2471" t="str">
        <f t="shared" si="390"/>
        <v/>
      </c>
      <c r="AG2471" t="str">
        <f t="shared" si="391"/>
        <v/>
      </c>
      <c r="AH2471" t="str">
        <f t="shared" si="383"/>
        <v/>
      </c>
      <c r="AI2471">
        <v>0.14499999999999999</v>
      </c>
      <c r="AJ2471" t="str">
        <f t="shared" si="381"/>
        <v/>
      </c>
      <c r="AK2471">
        <f t="shared" si="384"/>
        <v>2.8</v>
      </c>
      <c r="AL2471">
        <f t="shared" si="382"/>
        <v>0.40599999999999997</v>
      </c>
    </row>
    <row r="2472" spans="1:39" x14ac:dyDescent="0.2">
      <c r="A2472" t="s">
        <v>22725</v>
      </c>
      <c r="B2472" t="s">
        <v>24</v>
      </c>
      <c r="C2472" t="s">
        <v>22726</v>
      </c>
      <c r="D2472" s="1">
        <v>38806</v>
      </c>
      <c r="E2472" s="1">
        <v>43456</v>
      </c>
      <c r="F2472" t="s">
        <v>19</v>
      </c>
      <c r="I2472">
        <v>100</v>
      </c>
      <c r="J2472">
        <v>0</v>
      </c>
      <c r="K2472">
        <v>0</v>
      </c>
      <c r="L2472">
        <v>2143</v>
      </c>
      <c r="M2472">
        <v>2143</v>
      </c>
      <c r="N2472" t="s">
        <v>20</v>
      </c>
      <c r="O2472" t="s">
        <v>22727</v>
      </c>
      <c r="P2472" t="s">
        <v>28</v>
      </c>
      <c r="Q2472" t="s">
        <v>34234</v>
      </c>
      <c r="R2472" t="s">
        <v>34235</v>
      </c>
      <c r="S2472" t="s">
        <v>32628</v>
      </c>
      <c r="T2472" t="s">
        <v>34357</v>
      </c>
      <c r="U2472" t="s">
        <v>32634</v>
      </c>
      <c r="V2472" t="s">
        <v>32876</v>
      </c>
      <c r="W2472">
        <v>250</v>
      </c>
      <c r="X2472">
        <v>2</v>
      </c>
      <c r="Y2472" t="s">
        <v>32654</v>
      </c>
      <c r="AA2472">
        <v>8.5</v>
      </c>
      <c r="AB2472">
        <v>10</v>
      </c>
      <c r="AC2472">
        <v>1</v>
      </c>
      <c r="AD2472" t="str">
        <f t="shared" si="385"/>
        <v/>
      </c>
      <c r="AE2472" t="str">
        <f t="shared" si="392"/>
        <v/>
      </c>
      <c r="AF2472" t="str">
        <f t="shared" si="390"/>
        <v/>
      </c>
      <c r="AG2472">
        <f t="shared" si="391"/>
        <v>1</v>
      </c>
      <c r="AH2472">
        <f t="shared" si="383"/>
        <v>2.8</v>
      </c>
      <c r="AI2472">
        <v>0.14499999999999999</v>
      </c>
      <c r="AJ2472">
        <f t="shared" si="381"/>
        <v>0.40599999999999997</v>
      </c>
      <c r="AK2472" t="str">
        <f t="shared" si="384"/>
        <v/>
      </c>
      <c r="AL2472" t="str">
        <f t="shared" si="382"/>
        <v/>
      </c>
    </row>
    <row r="2473" spans="1:39" x14ac:dyDescent="0.2">
      <c r="A2473" t="s">
        <v>18449</v>
      </c>
      <c r="B2473" t="s">
        <v>24</v>
      </c>
      <c r="C2473" t="s">
        <v>18450</v>
      </c>
      <c r="D2473" s="1">
        <v>37993</v>
      </c>
      <c r="E2473" s="1">
        <v>44032</v>
      </c>
      <c r="F2473" t="s">
        <v>19</v>
      </c>
      <c r="I2473">
        <v>100</v>
      </c>
      <c r="J2473">
        <v>0</v>
      </c>
      <c r="K2473">
        <v>0</v>
      </c>
      <c r="L2473">
        <v>4663</v>
      </c>
      <c r="M2473">
        <v>4663</v>
      </c>
      <c r="N2473" t="s">
        <v>20</v>
      </c>
      <c r="O2473" t="s">
        <v>18451</v>
      </c>
      <c r="P2473" t="s">
        <v>28</v>
      </c>
      <c r="Q2473" t="s">
        <v>34234</v>
      </c>
      <c r="R2473" t="s">
        <v>34235</v>
      </c>
      <c r="S2473" t="s">
        <v>33806</v>
      </c>
      <c r="T2473" t="s">
        <v>34349</v>
      </c>
      <c r="U2473" t="s">
        <v>32634</v>
      </c>
      <c r="V2473" t="s">
        <v>32698</v>
      </c>
      <c r="W2473">
        <v>900</v>
      </c>
      <c r="X2473" t="s">
        <v>32784</v>
      </c>
      <c r="Y2473" t="s">
        <v>32654</v>
      </c>
      <c r="AA2473">
        <v>8.5</v>
      </c>
      <c r="AC2473">
        <v>1</v>
      </c>
      <c r="AD2473" t="str">
        <f t="shared" si="385"/>
        <v/>
      </c>
      <c r="AE2473" t="str">
        <f t="shared" si="392"/>
        <v/>
      </c>
      <c r="AF2473" t="str">
        <f t="shared" si="390"/>
        <v/>
      </c>
      <c r="AG2473">
        <f t="shared" si="391"/>
        <v>1</v>
      </c>
      <c r="AH2473">
        <f t="shared" si="383"/>
        <v>2.8</v>
      </c>
      <c r="AI2473">
        <v>0.14499999999999999</v>
      </c>
      <c r="AJ2473">
        <f t="shared" si="381"/>
        <v>0.40599999999999997</v>
      </c>
      <c r="AK2473" t="str">
        <f t="shared" si="384"/>
        <v/>
      </c>
      <c r="AL2473" t="str">
        <f t="shared" si="382"/>
        <v/>
      </c>
      <c r="AM2473" t="s">
        <v>33946</v>
      </c>
    </row>
    <row r="2474" spans="1:39" x14ac:dyDescent="0.2">
      <c r="A2474" t="s">
        <v>23449</v>
      </c>
      <c r="B2474" t="s">
        <v>24</v>
      </c>
      <c r="C2474" t="s">
        <v>23450</v>
      </c>
      <c r="D2474" s="1">
        <v>39022</v>
      </c>
      <c r="E2474" s="1">
        <v>43456</v>
      </c>
      <c r="F2474" t="s">
        <v>39</v>
      </c>
      <c r="I2474">
        <v>100</v>
      </c>
      <c r="J2474">
        <v>0</v>
      </c>
      <c r="K2474">
        <v>0</v>
      </c>
      <c r="L2474">
        <v>7692</v>
      </c>
      <c r="M2474">
        <v>7692</v>
      </c>
      <c r="N2474" t="s">
        <v>20</v>
      </c>
      <c r="O2474" t="s">
        <v>23451</v>
      </c>
      <c r="P2474" t="s">
        <v>28</v>
      </c>
      <c r="Q2474" t="s">
        <v>34233</v>
      </c>
      <c r="R2474" t="s">
        <v>34233</v>
      </c>
      <c r="S2474" t="s">
        <v>33942</v>
      </c>
      <c r="T2474" t="s">
        <v>34233</v>
      </c>
      <c r="AD2474" t="str">
        <f t="shared" si="385"/>
        <v/>
      </c>
      <c r="AE2474" t="str">
        <f t="shared" si="392"/>
        <v/>
      </c>
      <c r="AF2474" t="str">
        <f t="shared" si="390"/>
        <v/>
      </c>
      <c r="AG2474" t="str">
        <f t="shared" si="391"/>
        <v/>
      </c>
      <c r="AH2474" t="str">
        <f t="shared" si="383"/>
        <v/>
      </c>
      <c r="AI2474">
        <v>0.14499999999999999</v>
      </c>
      <c r="AJ2474" t="str">
        <f t="shared" ref="AJ2474:AJ2537" si="393">IF(COUNTBLANK(AH2474),"",AH2474*AI2474)</f>
        <v/>
      </c>
      <c r="AK2474" t="str">
        <f t="shared" si="384"/>
        <v/>
      </c>
      <c r="AL2474" t="str">
        <f t="shared" si="382"/>
        <v/>
      </c>
    </row>
    <row r="2475" spans="1:39" x14ac:dyDescent="0.2">
      <c r="A2475" t="s">
        <v>28095</v>
      </c>
      <c r="B2475" t="s">
        <v>24</v>
      </c>
      <c r="C2475" t="s">
        <v>28096</v>
      </c>
      <c r="D2475" s="1">
        <v>42509</v>
      </c>
      <c r="E2475" s="1">
        <v>44610</v>
      </c>
      <c r="F2475" t="s">
        <v>26</v>
      </c>
      <c r="I2475">
        <v>100</v>
      </c>
      <c r="J2475">
        <v>0</v>
      </c>
      <c r="K2475">
        <v>0</v>
      </c>
      <c r="L2475">
        <v>353</v>
      </c>
      <c r="M2475">
        <v>353</v>
      </c>
      <c r="N2475" t="s">
        <v>20</v>
      </c>
      <c r="O2475" t="s">
        <v>28097</v>
      </c>
      <c r="P2475" t="s">
        <v>44</v>
      </c>
      <c r="Q2475" t="s">
        <v>34233</v>
      </c>
      <c r="R2475" t="s">
        <v>34233</v>
      </c>
      <c r="S2475" t="s">
        <v>34233</v>
      </c>
      <c r="T2475" t="s">
        <v>34233</v>
      </c>
      <c r="V2475" t="s">
        <v>32877</v>
      </c>
      <c r="AD2475" t="str">
        <f t="shared" si="385"/>
        <v/>
      </c>
      <c r="AE2475" t="str">
        <f t="shared" si="392"/>
        <v/>
      </c>
      <c r="AF2475" t="str">
        <f t="shared" si="390"/>
        <v/>
      </c>
      <c r="AG2475" t="str">
        <f t="shared" si="391"/>
        <v/>
      </c>
      <c r="AH2475" t="str">
        <f t="shared" si="383"/>
        <v/>
      </c>
      <c r="AI2475">
        <v>0.14499999999999999</v>
      </c>
      <c r="AJ2475" t="str">
        <f t="shared" si="393"/>
        <v/>
      </c>
      <c r="AK2475" t="str">
        <f t="shared" si="384"/>
        <v/>
      </c>
      <c r="AL2475" t="str">
        <f t="shared" ref="AL2475:AL2538" si="394">IF(COUNTBLANK(AK2475),"",AK2475*AI2475)</f>
        <v/>
      </c>
    </row>
    <row r="2476" spans="1:39" x14ac:dyDescent="0.2">
      <c r="A2476" t="s">
        <v>8866</v>
      </c>
      <c r="B2476" t="s">
        <v>24</v>
      </c>
      <c r="C2476" t="s">
        <v>8867</v>
      </c>
      <c r="D2476" s="1">
        <v>36269</v>
      </c>
      <c r="E2476" s="1">
        <v>43456</v>
      </c>
      <c r="F2476" t="s">
        <v>19</v>
      </c>
      <c r="I2476">
        <v>100</v>
      </c>
      <c r="J2476">
        <v>0</v>
      </c>
      <c r="K2476">
        <v>0</v>
      </c>
      <c r="L2476">
        <v>1224</v>
      </c>
      <c r="M2476">
        <v>1224</v>
      </c>
      <c r="N2476" t="s">
        <v>20</v>
      </c>
      <c r="O2476" t="s">
        <v>8868</v>
      </c>
      <c r="P2476" t="s">
        <v>28</v>
      </c>
      <c r="Q2476" t="s">
        <v>34233</v>
      </c>
      <c r="R2476" t="s">
        <v>34233</v>
      </c>
      <c r="S2476" t="s">
        <v>32628</v>
      </c>
      <c r="T2476" t="s">
        <v>34365</v>
      </c>
      <c r="AD2476" t="str">
        <f t="shared" si="385"/>
        <v/>
      </c>
      <c r="AE2476" t="str">
        <f t="shared" si="392"/>
        <v/>
      </c>
      <c r="AF2476" t="str">
        <f t="shared" si="390"/>
        <v/>
      </c>
      <c r="AG2476" s="17">
        <v>1</v>
      </c>
      <c r="AH2476">
        <f t="shared" si="383"/>
        <v>2.8</v>
      </c>
      <c r="AI2476">
        <v>0.14499999999999999</v>
      </c>
      <c r="AJ2476">
        <f t="shared" si="393"/>
        <v>0.40599999999999997</v>
      </c>
      <c r="AK2476" t="str">
        <f t="shared" si="384"/>
        <v/>
      </c>
      <c r="AL2476" t="str">
        <f t="shared" si="394"/>
        <v/>
      </c>
    </row>
    <row r="2477" spans="1:39" x14ac:dyDescent="0.2">
      <c r="A2477" t="s">
        <v>8869</v>
      </c>
      <c r="B2477" t="s">
        <v>24</v>
      </c>
      <c r="C2477" t="s">
        <v>8870</v>
      </c>
      <c r="D2477" s="1">
        <v>36269</v>
      </c>
      <c r="E2477" s="1">
        <v>43456</v>
      </c>
      <c r="F2477" t="s">
        <v>19</v>
      </c>
      <c r="I2477">
        <v>100</v>
      </c>
      <c r="J2477">
        <v>0</v>
      </c>
      <c r="K2477">
        <v>0</v>
      </c>
      <c r="L2477">
        <v>1209</v>
      </c>
      <c r="M2477">
        <v>1209</v>
      </c>
      <c r="N2477" t="s">
        <v>20</v>
      </c>
      <c r="O2477" t="s">
        <v>8871</v>
      </c>
      <c r="P2477" t="s">
        <v>28</v>
      </c>
      <c r="Q2477" t="s">
        <v>34233</v>
      </c>
      <c r="R2477" t="s">
        <v>34233</v>
      </c>
      <c r="S2477" t="s">
        <v>32628</v>
      </c>
      <c r="T2477" t="s">
        <v>33071</v>
      </c>
      <c r="U2477" t="s">
        <v>32634</v>
      </c>
      <c r="V2477" t="s">
        <v>32698</v>
      </c>
      <c r="W2477">
        <v>242</v>
      </c>
      <c r="X2477">
        <v>2</v>
      </c>
      <c r="Y2477">
        <v>1</v>
      </c>
      <c r="AA2477">
        <v>8.5</v>
      </c>
      <c r="AC2477">
        <v>1</v>
      </c>
      <c r="AD2477" t="str">
        <f t="shared" si="385"/>
        <v/>
      </c>
      <c r="AE2477" t="str">
        <f t="shared" si="392"/>
        <v/>
      </c>
      <c r="AF2477" t="str">
        <f t="shared" si="390"/>
        <v/>
      </c>
      <c r="AG2477">
        <f>IF((S2477&lt;&gt;"tühi")*(AC2477&lt;&gt;""),AC2477,"")</f>
        <v>1</v>
      </c>
      <c r="AH2477">
        <f t="shared" si="383"/>
        <v>2.8</v>
      </c>
      <c r="AI2477">
        <v>0.14499999999999999</v>
      </c>
      <c r="AJ2477">
        <f t="shared" si="393"/>
        <v>0.40599999999999997</v>
      </c>
      <c r="AK2477" t="str">
        <f t="shared" si="384"/>
        <v/>
      </c>
      <c r="AL2477" t="str">
        <f t="shared" si="394"/>
        <v/>
      </c>
    </row>
    <row r="2478" spans="1:39" x14ac:dyDescent="0.2">
      <c r="A2478" t="s">
        <v>8872</v>
      </c>
      <c r="B2478" t="s">
        <v>24</v>
      </c>
      <c r="C2478" t="s">
        <v>8873</v>
      </c>
      <c r="D2478" s="1">
        <v>36269</v>
      </c>
      <c r="E2478" s="1">
        <v>43456</v>
      </c>
      <c r="F2478" t="s">
        <v>19</v>
      </c>
      <c r="I2478">
        <v>100</v>
      </c>
      <c r="J2478">
        <v>0</v>
      </c>
      <c r="K2478">
        <v>0</v>
      </c>
      <c r="L2478">
        <v>1229</v>
      </c>
      <c r="M2478">
        <v>1229</v>
      </c>
      <c r="N2478" t="s">
        <v>20</v>
      </c>
      <c r="O2478" t="s">
        <v>8874</v>
      </c>
      <c r="P2478" t="s">
        <v>28</v>
      </c>
      <c r="Q2478" t="s">
        <v>32794</v>
      </c>
      <c r="R2478" t="s">
        <v>33782</v>
      </c>
      <c r="S2478" t="s">
        <v>33797</v>
      </c>
      <c r="T2478" t="s">
        <v>34365</v>
      </c>
      <c r="AD2478" t="str">
        <f t="shared" si="385"/>
        <v/>
      </c>
      <c r="AE2478" t="str">
        <f t="shared" si="392"/>
        <v/>
      </c>
      <c r="AF2478" t="str">
        <f t="shared" si="390"/>
        <v/>
      </c>
      <c r="AG2478" s="17">
        <v>1</v>
      </c>
      <c r="AH2478">
        <f t="shared" si="383"/>
        <v>2.8</v>
      </c>
      <c r="AI2478">
        <v>0.14499999999999999</v>
      </c>
      <c r="AJ2478">
        <f t="shared" si="393"/>
        <v>0.40599999999999997</v>
      </c>
      <c r="AK2478" t="str">
        <f t="shared" si="384"/>
        <v/>
      </c>
      <c r="AL2478" t="str">
        <f t="shared" si="394"/>
        <v/>
      </c>
    </row>
    <row r="2479" spans="1:39" x14ac:dyDescent="0.2">
      <c r="A2479" t="s">
        <v>8875</v>
      </c>
      <c r="B2479" t="s">
        <v>24</v>
      </c>
      <c r="C2479" t="s">
        <v>8876</v>
      </c>
      <c r="D2479" s="1">
        <v>36269</v>
      </c>
      <c r="E2479" s="1">
        <v>43456</v>
      </c>
      <c r="F2479" t="s">
        <v>19</v>
      </c>
      <c r="I2479">
        <v>100</v>
      </c>
      <c r="J2479">
        <v>0</v>
      </c>
      <c r="K2479">
        <v>0</v>
      </c>
      <c r="L2479">
        <v>1261</v>
      </c>
      <c r="M2479">
        <v>1261</v>
      </c>
      <c r="N2479" t="s">
        <v>20</v>
      </c>
      <c r="O2479" t="s">
        <v>8877</v>
      </c>
      <c r="P2479" t="s">
        <v>28</v>
      </c>
      <c r="Q2479" t="s">
        <v>34233</v>
      </c>
      <c r="R2479" t="s">
        <v>34233</v>
      </c>
      <c r="S2479" t="s">
        <v>33797</v>
      </c>
      <c r="T2479" t="s">
        <v>34357</v>
      </c>
      <c r="AD2479" t="str">
        <f t="shared" si="385"/>
        <v/>
      </c>
      <c r="AE2479" t="str">
        <f t="shared" si="392"/>
        <v/>
      </c>
      <c r="AF2479" t="str">
        <f t="shared" si="390"/>
        <v/>
      </c>
      <c r="AG2479" s="17">
        <v>1</v>
      </c>
      <c r="AH2479">
        <f t="shared" si="383"/>
        <v>2.8</v>
      </c>
      <c r="AI2479">
        <v>0.14499999999999999</v>
      </c>
      <c r="AJ2479">
        <f t="shared" si="393"/>
        <v>0.40599999999999997</v>
      </c>
      <c r="AK2479" t="str">
        <f t="shared" si="384"/>
        <v/>
      </c>
      <c r="AL2479" t="str">
        <f t="shared" si="394"/>
        <v/>
      </c>
    </row>
    <row r="2480" spans="1:39" x14ac:dyDescent="0.2">
      <c r="A2480" t="s">
        <v>8878</v>
      </c>
      <c r="B2480" t="s">
        <v>24</v>
      </c>
      <c r="C2480" t="s">
        <v>8879</v>
      </c>
      <c r="D2480" s="1">
        <v>36269</v>
      </c>
      <c r="E2480" s="1">
        <v>43456</v>
      </c>
      <c r="F2480" t="s">
        <v>19</v>
      </c>
      <c r="I2480">
        <v>100</v>
      </c>
      <c r="J2480">
        <v>0</v>
      </c>
      <c r="K2480">
        <v>0</v>
      </c>
      <c r="L2480">
        <v>1308</v>
      </c>
      <c r="M2480">
        <v>1308</v>
      </c>
      <c r="N2480" t="s">
        <v>20</v>
      </c>
      <c r="O2480" t="s">
        <v>8880</v>
      </c>
      <c r="P2480" t="s">
        <v>28</v>
      </c>
      <c r="Q2480" t="s">
        <v>32794</v>
      </c>
      <c r="R2480" t="s">
        <v>33782</v>
      </c>
      <c r="S2480" t="s">
        <v>32628</v>
      </c>
      <c r="T2480" t="s">
        <v>34365</v>
      </c>
      <c r="AD2480" t="str">
        <f t="shared" si="385"/>
        <v/>
      </c>
      <c r="AE2480" t="str">
        <f t="shared" si="392"/>
        <v/>
      </c>
      <c r="AF2480" t="str">
        <f t="shared" si="390"/>
        <v/>
      </c>
      <c r="AG2480" s="17">
        <v>1</v>
      </c>
      <c r="AH2480">
        <f t="shared" si="383"/>
        <v>2.8</v>
      </c>
      <c r="AI2480">
        <v>0.14499999999999999</v>
      </c>
      <c r="AJ2480">
        <f t="shared" si="393"/>
        <v>0.40599999999999997</v>
      </c>
      <c r="AK2480" t="str">
        <f t="shared" si="384"/>
        <v/>
      </c>
      <c r="AL2480" t="str">
        <f t="shared" si="394"/>
        <v/>
      </c>
    </row>
    <row r="2481" spans="1:39" x14ac:dyDescent="0.2">
      <c r="A2481" t="s">
        <v>31165</v>
      </c>
      <c r="B2481" t="s">
        <v>24</v>
      </c>
      <c r="C2481" t="s">
        <v>31166</v>
      </c>
      <c r="D2481" s="1">
        <v>43859</v>
      </c>
      <c r="E2481" s="1">
        <v>44546</v>
      </c>
      <c r="F2481" t="s">
        <v>26</v>
      </c>
      <c r="I2481">
        <v>100</v>
      </c>
      <c r="J2481">
        <v>0</v>
      </c>
      <c r="K2481">
        <v>0</v>
      </c>
      <c r="L2481">
        <v>1532</v>
      </c>
      <c r="M2481">
        <v>1532</v>
      </c>
      <c r="N2481" t="s">
        <v>20</v>
      </c>
      <c r="O2481" t="s">
        <v>31167</v>
      </c>
      <c r="P2481" t="s">
        <v>44</v>
      </c>
      <c r="Q2481" t="s">
        <v>34233</v>
      </c>
      <c r="R2481" t="s">
        <v>34233</v>
      </c>
      <c r="S2481" t="s">
        <v>34233</v>
      </c>
      <c r="T2481" t="s">
        <v>34233</v>
      </c>
      <c r="AD2481" t="str">
        <f t="shared" si="385"/>
        <v/>
      </c>
      <c r="AE2481" t="str">
        <f t="shared" si="392"/>
        <v/>
      </c>
      <c r="AF2481" t="str">
        <f t="shared" si="390"/>
        <v/>
      </c>
      <c r="AG2481" t="str">
        <f>IF((S2481&lt;&gt;"tühi")*(AC2481&lt;&gt;""),AC2481,"")</f>
        <v/>
      </c>
      <c r="AH2481" t="str">
        <f t="shared" si="383"/>
        <v/>
      </c>
      <c r="AI2481">
        <v>0.14499999999999999</v>
      </c>
      <c r="AJ2481" t="str">
        <f t="shared" si="393"/>
        <v/>
      </c>
      <c r="AK2481" t="str">
        <f t="shared" si="384"/>
        <v/>
      </c>
      <c r="AL2481" t="str">
        <f t="shared" si="394"/>
        <v/>
      </c>
    </row>
    <row r="2482" spans="1:39" s="20" customFormat="1" x14ac:dyDescent="0.2">
      <c r="A2482" s="20" t="s">
        <v>8556</v>
      </c>
      <c r="B2482" s="20" t="s">
        <v>24</v>
      </c>
      <c r="C2482" s="20" t="s">
        <v>8557</v>
      </c>
      <c r="D2482" s="21">
        <v>36269</v>
      </c>
      <c r="E2482" s="21">
        <v>43456</v>
      </c>
      <c r="F2482" s="20" t="s">
        <v>19</v>
      </c>
      <c r="I2482" s="20">
        <v>100</v>
      </c>
      <c r="J2482" s="20">
        <v>0</v>
      </c>
      <c r="K2482" s="20">
        <v>0</v>
      </c>
      <c r="L2482" s="20">
        <v>280</v>
      </c>
      <c r="M2482" s="20">
        <v>280</v>
      </c>
      <c r="N2482" s="20" t="s">
        <v>20</v>
      </c>
      <c r="O2482" s="20" t="s">
        <v>8555</v>
      </c>
      <c r="P2482" s="20" t="s">
        <v>28</v>
      </c>
      <c r="Q2482" s="20" t="s">
        <v>34233</v>
      </c>
      <c r="R2482" s="20" t="s">
        <v>34233</v>
      </c>
      <c r="S2482" s="20" t="s">
        <v>33942</v>
      </c>
      <c r="T2482" s="20" t="s">
        <v>34233</v>
      </c>
      <c r="AD2482" s="20" t="str">
        <f t="shared" si="385"/>
        <v/>
      </c>
      <c r="AE2482" s="20" t="str">
        <f t="shared" si="392"/>
        <v/>
      </c>
      <c r="AF2482" s="20" t="str">
        <f t="shared" si="390"/>
        <v/>
      </c>
      <c r="AG2482" s="20" t="str">
        <f>IF((S2482&lt;&gt;"tühi")*(AC2482&lt;&gt;""),AC2482,"")</f>
        <v/>
      </c>
      <c r="AH2482" s="20" t="str">
        <f t="shared" si="383"/>
        <v/>
      </c>
      <c r="AI2482" s="20">
        <v>0.14499999999999999</v>
      </c>
      <c r="AJ2482" s="20" t="str">
        <f t="shared" si="393"/>
        <v/>
      </c>
      <c r="AK2482" s="20" t="str">
        <f t="shared" si="384"/>
        <v/>
      </c>
      <c r="AL2482" s="20" t="str">
        <f t="shared" si="394"/>
        <v/>
      </c>
      <c r="AM2482" s="20" t="s">
        <v>34303</v>
      </c>
    </row>
    <row r="2483" spans="1:39" x14ac:dyDescent="0.2">
      <c r="A2483" t="s">
        <v>8608</v>
      </c>
      <c r="B2483" t="s">
        <v>24</v>
      </c>
      <c r="C2483" t="s">
        <v>8609</v>
      </c>
      <c r="D2483" s="1">
        <v>36269</v>
      </c>
      <c r="E2483" s="1">
        <v>43456</v>
      </c>
      <c r="F2483" t="s">
        <v>19</v>
      </c>
      <c r="I2483">
        <v>100</v>
      </c>
      <c r="J2483">
        <v>0</v>
      </c>
      <c r="K2483">
        <v>0</v>
      </c>
      <c r="L2483">
        <v>1053</v>
      </c>
      <c r="M2483">
        <v>1053</v>
      </c>
      <c r="N2483" t="s">
        <v>20</v>
      </c>
      <c r="O2483" t="s">
        <v>8610</v>
      </c>
      <c r="P2483" t="s">
        <v>28</v>
      </c>
      <c r="Q2483" t="s">
        <v>34233</v>
      </c>
      <c r="R2483" t="s">
        <v>34233</v>
      </c>
      <c r="S2483" t="s">
        <v>32628</v>
      </c>
      <c r="T2483" t="s">
        <v>34357</v>
      </c>
      <c r="AD2483" t="str">
        <f t="shared" si="385"/>
        <v/>
      </c>
      <c r="AE2483" t="str">
        <f t="shared" si="392"/>
        <v/>
      </c>
      <c r="AF2483" t="str">
        <f t="shared" si="390"/>
        <v/>
      </c>
      <c r="AG2483" s="17">
        <v>1</v>
      </c>
      <c r="AH2483">
        <f t="shared" si="383"/>
        <v>2.8</v>
      </c>
      <c r="AI2483">
        <v>0.14499999999999999</v>
      </c>
      <c r="AJ2483">
        <f t="shared" si="393"/>
        <v>0.40599999999999997</v>
      </c>
      <c r="AK2483" t="str">
        <f t="shared" si="384"/>
        <v/>
      </c>
      <c r="AL2483" t="str">
        <f t="shared" si="394"/>
        <v/>
      </c>
    </row>
    <row r="2484" spans="1:39" x14ac:dyDescent="0.2">
      <c r="A2484" t="s">
        <v>8611</v>
      </c>
      <c r="B2484" t="s">
        <v>24</v>
      </c>
      <c r="C2484" t="s">
        <v>8612</v>
      </c>
      <c r="D2484" s="1">
        <v>36269</v>
      </c>
      <c r="E2484" s="1">
        <v>43456</v>
      </c>
      <c r="F2484" t="s">
        <v>19</v>
      </c>
      <c r="I2484">
        <v>100</v>
      </c>
      <c r="J2484">
        <v>0</v>
      </c>
      <c r="K2484">
        <v>0</v>
      </c>
      <c r="L2484">
        <v>1217</v>
      </c>
      <c r="M2484">
        <v>1217</v>
      </c>
      <c r="N2484" t="s">
        <v>20</v>
      </c>
      <c r="O2484" t="s">
        <v>8613</v>
      </c>
      <c r="P2484" t="s">
        <v>28</v>
      </c>
      <c r="Q2484" t="s">
        <v>34234</v>
      </c>
      <c r="R2484" t="s">
        <v>34235</v>
      </c>
      <c r="S2484" t="s">
        <v>32628</v>
      </c>
      <c r="T2484" t="s">
        <v>34365</v>
      </c>
      <c r="AD2484" t="str">
        <f t="shared" si="385"/>
        <v/>
      </c>
      <c r="AE2484" t="str">
        <f t="shared" si="392"/>
        <v/>
      </c>
      <c r="AF2484" t="str">
        <f t="shared" si="390"/>
        <v/>
      </c>
      <c r="AG2484" s="17">
        <v>1</v>
      </c>
      <c r="AH2484">
        <f t="shared" si="383"/>
        <v>2.8</v>
      </c>
      <c r="AI2484">
        <v>0.14499999999999999</v>
      </c>
      <c r="AJ2484">
        <f t="shared" si="393"/>
        <v>0.40599999999999997</v>
      </c>
      <c r="AK2484" t="str">
        <f t="shared" si="384"/>
        <v/>
      </c>
      <c r="AL2484" t="str">
        <f t="shared" si="394"/>
        <v/>
      </c>
    </row>
    <row r="2485" spans="1:39" x14ac:dyDescent="0.2">
      <c r="A2485" t="s">
        <v>8700</v>
      </c>
      <c r="B2485" t="s">
        <v>24</v>
      </c>
      <c r="C2485" t="s">
        <v>8701</v>
      </c>
      <c r="D2485" s="1">
        <v>36269</v>
      </c>
      <c r="E2485" s="1">
        <v>43456</v>
      </c>
      <c r="F2485" t="s">
        <v>19</v>
      </c>
      <c r="I2485">
        <v>100</v>
      </c>
      <c r="J2485">
        <v>0</v>
      </c>
      <c r="K2485">
        <v>0</v>
      </c>
      <c r="L2485">
        <v>1220</v>
      </c>
      <c r="M2485">
        <v>1220</v>
      </c>
      <c r="N2485" t="s">
        <v>20</v>
      </c>
      <c r="O2485" t="s">
        <v>8702</v>
      </c>
      <c r="P2485" t="s">
        <v>28</v>
      </c>
      <c r="Q2485" t="s">
        <v>34233</v>
      </c>
      <c r="R2485" t="s">
        <v>34233</v>
      </c>
      <c r="S2485" t="s">
        <v>32628</v>
      </c>
      <c r="T2485" t="s">
        <v>34350</v>
      </c>
      <c r="AD2485" t="str">
        <f t="shared" si="385"/>
        <v/>
      </c>
      <c r="AE2485" t="str">
        <f t="shared" si="392"/>
        <v/>
      </c>
      <c r="AF2485" t="str">
        <f t="shared" si="390"/>
        <v/>
      </c>
      <c r="AG2485" s="17">
        <v>1</v>
      </c>
      <c r="AH2485">
        <f t="shared" si="383"/>
        <v>2.8</v>
      </c>
      <c r="AI2485">
        <v>0.14499999999999999</v>
      </c>
      <c r="AJ2485">
        <f t="shared" si="393"/>
        <v>0.40599999999999997</v>
      </c>
      <c r="AK2485" t="str">
        <f t="shared" si="384"/>
        <v/>
      </c>
      <c r="AL2485" t="str">
        <f t="shared" si="394"/>
        <v/>
      </c>
    </row>
    <row r="2486" spans="1:39" x14ac:dyDescent="0.2">
      <c r="A2486" t="s">
        <v>8703</v>
      </c>
      <c r="B2486" t="s">
        <v>24</v>
      </c>
      <c r="C2486" t="s">
        <v>8704</v>
      </c>
      <c r="D2486" s="1">
        <v>36269</v>
      </c>
      <c r="E2486" s="1">
        <v>43456</v>
      </c>
      <c r="F2486" t="s">
        <v>19</v>
      </c>
      <c r="I2486">
        <v>100</v>
      </c>
      <c r="J2486">
        <v>0</v>
      </c>
      <c r="K2486">
        <v>0</v>
      </c>
      <c r="L2486">
        <v>1707</v>
      </c>
      <c r="M2486">
        <v>1707</v>
      </c>
      <c r="N2486" t="s">
        <v>20</v>
      </c>
      <c r="O2486" t="s">
        <v>8705</v>
      </c>
      <c r="P2486" t="s">
        <v>28</v>
      </c>
      <c r="Q2486" t="s">
        <v>34233</v>
      </c>
      <c r="R2486" t="s">
        <v>34233</v>
      </c>
      <c r="S2486" t="s">
        <v>32628</v>
      </c>
      <c r="T2486" t="s">
        <v>34357</v>
      </c>
      <c r="AD2486" t="str">
        <f t="shared" si="385"/>
        <v/>
      </c>
      <c r="AE2486" t="str">
        <f t="shared" si="392"/>
        <v/>
      </c>
      <c r="AF2486" t="str">
        <f t="shared" si="390"/>
        <v/>
      </c>
      <c r="AG2486" s="17">
        <v>1</v>
      </c>
      <c r="AH2486">
        <f t="shared" ref="AH2486:AH2549" si="395">IF(AG2486="","",AG2486*2.8)</f>
        <v>2.8</v>
      </c>
      <c r="AI2486">
        <v>0.14499999999999999</v>
      </c>
      <c r="AJ2486">
        <f t="shared" si="393"/>
        <v>0.40599999999999997</v>
      </c>
      <c r="AK2486" t="str">
        <f t="shared" ref="AK2486:AK2549" si="396">IF(AE2486="","",AE2486*2.8)</f>
        <v/>
      </c>
      <c r="AL2486" t="str">
        <f t="shared" si="394"/>
        <v/>
      </c>
    </row>
    <row r="2487" spans="1:39" x14ac:dyDescent="0.2">
      <c r="A2487" t="s">
        <v>8553</v>
      </c>
      <c r="B2487" t="s">
        <v>24</v>
      </c>
      <c r="C2487" t="s">
        <v>8554</v>
      </c>
      <c r="D2487" s="1">
        <v>36269</v>
      </c>
      <c r="E2487" s="1">
        <v>43456</v>
      </c>
      <c r="F2487" t="s">
        <v>19</v>
      </c>
      <c r="I2487">
        <v>100</v>
      </c>
      <c r="J2487">
        <v>0</v>
      </c>
      <c r="K2487">
        <v>0</v>
      </c>
      <c r="L2487">
        <v>1024</v>
      </c>
      <c r="M2487">
        <v>1024</v>
      </c>
      <c r="N2487" t="s">
        <v>20</v>
      </c>
      <c r="O2487" t="s">
        <v>8555</v>
      </c>
      <c r="P2487" t="s">
        <v>28</v>
      </c>
      <c r="Q2487" t="s">
        <v>32794</v>
      </c>
      <c r="R2487" t="s">
        <v>33782</v>
      </c>
      <c r="S2487" t="s">
        <v>32628</v>
      </c>
      <c r="T2487" t="s">
        <v>34365</v>
      </c>
      <c r="AD2487" t="str">
        <f t="shared" si="385"/>
        <v/>
      </c>
      <c r="AE2487" t="str">
        <f t="shared" si="392"/>
        <v/>
      </c>
      <c r="AF2487" t="str">
        <f t="shared" si="390"/>
        <v/>
      </c>
      <c r="AG2487" s="17">
        <v>1</v>
      </c>
      <c r="AH2487">
        <f t="shared" si="395"/>
        <v>2.8</v>
      </c>
      <c r="AI2487">
        <v>0.14499999999999999</v>
      </c>
      <c r="AJ2487">
        <f t="shared" si="393"/>
        <v>0.40599999999999997</v>
      </c>
      <c r="AK2487" t="str">
        <f t="shared" si="396"/>
        <v/>
      </c>
      <c r="AL2487" t="str">
        <f t="shared" si="394"/>
        <v/>
      </c>
    </row>
    <row r="2488" spans="1:39" s="20" customFormat="1" x14ac:dyDescent="0.2">
      <c r="A2488" s="20" t="s">
        <v>8561</v>
      </c>
      <c r="B2488" s="20" t="s">
        <v>24</v>
      </c>
      <c r="C2488" s="20" t="s">
        <v>8562</v>
      </c>
      <c r="D2488" s="21">
        <v>36269</v>
      </c>
      <c r="E2488" s="21">
        <v>43456</v>
      </c>
      <c r="F2488" s="20" t="s">
        <v>19</v>
      </c>
      <c r="I2488" s="20">
        <v>100</v>
      </c>
      <c r="J2488" s="20">
        <v>0</v>
      </c>
      <c r="K2488" s="20">
        <v>0</v>
      </c>
      <c r="L2488" s="20">
        <v>186</v>
      </c>
      <c r="M2488" s="20">
        <v>186</v>
      </c>
      <c r="N2488" s="20" t="s">
        <v>20</v>
      </c>
      <c r="O2488" s="20" t="s">
        <v>8560</v>
      </c>
      <c r="P2488" s="20" t="s">
        <v>28</v>
      </c>
      <c r="Q2488" s="20" t="s">
        <v>34233</v>
      </c>
      <c r="R2488" s="20" t="s">
        <v>34233</v>
      </c>
      <c r="S2488" s="20" t="s">
        <v>33942</v>
      </c>
      <c r="T2488" s="20" t="s">
        <v>34233</v>
      </c>
      <c r="AD2488" s="20" t="str">
        <f t="shared" si="385"/>
        <v/>
      </c>
      <c r="AE2488" s="20" t="str">
        <f t="shared" si="392"/>
        <v/>
      </c>
      <c r="AF2488" s="20" t="str">
        <f t="shared" si="390"/>
        <v/>
      </c>
      <c r="AG2488" s="20" t="str">
        <f>IF((S2488&lt;&gt;"tühi")*(AC2488&lt;&gt;""),AC2488,"")</f>
        <v/>
      </c>
      <c r="AH2488" s="20" t="str">
        <f t="shared" si="395"/>
        <v/>
      </c>
      <c r="AI2488" s="20">
        <v>0.14499999999999999</v>
      </c>
      <c r="AJ2488" s="20" t="str">
        <f t="shared" si="393"/>
        <v/>
      </c>
      <c r="AK2488" s="20" t="str">
        <f t="shared" si="396"/>
        <v/>
      </c>
      <c r="AL2488" s="20" t="str">
        <f t="shared" si="394"/>
        <v/>
      </c>
      <c r="AM2488" s="20" t="s">
        <v>34303</v>
      </c>
    </row>
    <row r="2489" spans="1:39" x14ac:dyDescent="0.2">
      <c r="A2489" t="s">
        <v>8558</v>
      </c>
      <c r="B2489" t="s">
        <v>24</v>
      </c>
      <c r="C2489" t="s">
        <v>8559</v>
      </c>
      <c r="D2489" s="1">
        <v>36269</v>
      </c>
      <c r="E2489" s="1">
        <v>43456</v>
      </c>
      <c r="F2489" t="s">
        <v>19</v>
      </c>
      <c r="I2489">
        <v>100</v>
      </c>
      <c r="J2489">
        <v>0</v>
      </c>
      <c r="K2489">
        <v>0</v>
      </c>
      <c r="L2489">
        <v>981</v>
      </c>
      <c r="M2489">
        <v>981</v>
      </c>
      <c r="N2489" t="s">
        <v>20</v>
      </c>
      <c r="O2489" t="s">
        <v>8560</v>
      </c>
      <c r="P2489" t="s">
        <v>28</v>
      </c>
      <c r="Q2489" t="s">
        <v>32794</v>
      </c>
      <c r="R2489" t="s">
        <v>33782</v>
      </c>
      <c r="S2489" t="s">
        <v>32628</v>
      </c>
      <c r="T2489" t="s">
        <v>34349</v>
      </c>
      <c r="AD2489" t="str">
        <f t="shared" si="385"/>
        <v/>
      </c>
      <c r="AE2489" t="str">
        <f t="shared" si="392"/>
        <v/>
      </c>
      <c r="AF2489" t="str">
        <f t="shared" si="390"/>
        <v/>
      </c>
      <c r="AG2489" s="17">
        <v>1</v>
      </c>
      <c r="AH2489">
        <f t="shared" si="395"/>
        <v>2.8</v>
      </c>
      <c r="AI2489">
        <v>0.14499999999999999</v>
      </c>
      <c r="AJ2489">
        <f t="shared" si="393"/>
        <v>0.40599999999999997</v>
      </c>
      <c r="AK2489" t="str">
        <f t="shared" si="396"/>
        <v/>
      </c>
      <c r="AL2489" t="str">
        <f t="shared" si="394"/>
        <v/>
      </c>
    </row>
    <row r="2490" spans="1:39" x14ac:dyDescent="0.2">
      <c r="A2490" t="s">
        <v>8563</v>
      </c>
      <c r="B2490" t="s">
        <v>24</v>
      </c>
      <c r="C2490" t="s">
        <v>8564</v>
      </c>
      <c r="D2490" s="1">
        <v>36269</v>
      </c>
      <c r="E2490" s="1">
        <v>43456</v>
      </c>
      <c r="F2490" t="s">
        <v>19</v>
      </c>
      <c r="I2490">
        <v>100</v>
      </c>
      <c r="J2490">
        <v>0</v>
      </c>
      <c r="K2490">
        <v>0</v>
      </c>
      <c r="L2490">
        <v>1025</v>
      </c>
      <c r="M2490">
        <v>1025</v>
      </c>
      <c r="N2490" t="s">
        <v>20</v>
      </c>
      <c r="O2490" t="s">
        <v>8565</v>
      </c>
      <c r="P2490" t="s">
        <v>28</v>
      </c>
      <c r="Q2490" t="s">
        <v>34233</v>
      </c>
      <c r="R2490" t="s">
        <v>34233</v>
      </c>
      <c r="S2490" t="s">
        <v>32628</v>
      </c>
      <c r="T2490" t="s">
        <v>34357</v>
      </c>
      <c r="AD2490" t="str">
        <f t="shared" si="385"/>
        <v/>
      </c>
      <c r="AE2490" t="str">
        <f t="shared" si="392"/>
        <v/>
      </c>
      <c r="AF2490" t="str">
        <f t="shared" si="390"/>
        <v/>
      </c>
      <c r="AG2490" s="17">
        <v>1</v>
      </c>
      <c r="AH2490">
        <f t="shared" si="395"/>
        <v>2.8</v>
      </c>
      <c r="AI2490">
        <v>0.14499999999999999</v>
      </c>
      <c r="AJ2490">
        <f t="shared" si="393"/>
        <v>0.40599999999999997</v>
      </c>
      <c r="AK2490" t="str">
        <f t="shared" si="396"/>
        <v/>
      </c>
      <c r="AL2490" t="str">
        <f t="shared" si="394"/>
        <v/>
      </c>
    </row>
    <row r="2491" spans="1:39" x14ac:dyDescent="0.2">
      <c r="A2491" t="s">
        <v>8566</v>
      </c>
      <c r="B2491" t="s">
        <v>24</v>
      </c>
      <c r="C2491" t="s">
        <v>8567</v>
      </c>
      <c r="D2491" s="1">
        <v>36269</v>
      </c>
      <c r="E2491" s="1">
        <v>43456</v>
      </c>
      <c r="F2491" t="s">
        <v>19</v>
      </c>
      <c r="I2491">
        <v>100</v>
      </c>
      <c r="J2491">
        <v>0</v>
      </c>
      <c r="K2491">
        <v>0</v>
      </c>
      <c r="L2491">
        <v>1014</v>
      </c>
      <c r="M2491">
        <v>1014</v>
      </c>
      <c r="N2491" t="s">
        <v>20</v>
      </c>
      <c r="O2491" t="s">
        <v>8568</v>
      </c>
      <c r="P2491" t="s">
        <v>28</v>
      </c>
      <c r="Q2491" t="s">
        <v>34233</v>
      </c>
      <c r="R2491" t="s">
        <v>34233</v>
      </c>
      <c r="S2491" t="s">
        <v>32628</v>
      </c>
      <c r="T2491" t="s">
        <v>34357</v>
      </c>
      <c r="AD2491" t="str">
        <f t="shared" ref="AD2491:AD2554" si="397">IF((S2491="tühi")*(F2491&lt;&gt;"Elamumaa")*(G2491&lt;&gt;"Elamumaa")*(H2491&lt;&gt;"Elamumaa"),IF(Z2491=0,"",Z2491),"")</f>
        <v/>
      </c>
      <c r="AE2491" t="str">
        <f t="shared" si="392"/>
        <v/>
      </c>
      <c r="AF2491" t="str">
        <f t="shared" si="390"/>
        <v/>
      </c>
      <c r="AG2491" s="17">
        <v>1</v>
      </c>
      <c r="AH2491">
        <f t="shared" si="395"/>
        <v>2.8</v>
      </c>
      <c r="AI2491">
        <v>0.14499999999999999</v>
      </c>
      <c r="AJ2491">
        <f t="shared" si="393"/>
        <v>0.40599999999999997</v>
      </c>
      <c r="AK2491" t="str">
        <f t="shared" si="396"/>
        <v/>
      </c>
      <c r="AL2491" t="str">
        <f t="shared" si="394"/>
        <v/>
      </c>
    </row>
    <row r="2492" spans="1:39" x14ac:dyDescent="0.2">
      <c r="A2492" t="s">
        <v>29110</v>
      </c>
      <c r="B2492" t="s">
        <v>24</v>
      </c>
      <c r="C2492" t="s">
        <v>29111</v>
      </c>
      <c r="D2492" s="1">
        <v>42689</v>
      </c>
      <c r="E2492" s="1">
        <v>44546</v>
      </c>
      <c r="F2492" t="s">
        <v>26</v>
      </c>
      <c r="I2492">
        <v>100</v>
      </c>
      <c r="J2492">
        <v>0</v>
      </c>
      <c r="K2492">
        <v>0</v>
      </c>
      <c r="L2492">
        <v>1148</v>
      </c>
      <c r="M2492">
        <v>1148</v>
      </c>
      <c r="N2492" t="s">
        <v>20</v>
      </c>
      <c r="O2492" t="s">
        <v>29112</v>
      </c>
      <c r="P2492" t="s">
        <v>44</v>
      </c>
      <c r="Q2492" t="s">
        <v>34233</v>
      </c>
      <c r="R2492" t="s">
        <v>34233</v>
      </c>
      <c r="S2492" t="s">
        <v>34233</v>
      </c>
      <c r="T2492" t="s">
        <v>34233</v>
      </c>
      <c r="AD2492" t="str">
        <f t="shared" si="397"/>
        <v/>
      </c>
      <c r="AE2492" t="str">
        <f t="shared" si="392"/>
        <v/>
      </c>
      <c r="AF2492" t="str">
        <f t="shared" si="390"/>
        <v/>
      </c>
      <c r="AG2492" t="str">
        <f t="shared" ref="AG2492:AG2523" si="398">IF((S2492&lt;&gt;"tühi")*(AC2492&lt;&gt;""),AC2492,"")</f>
        <v/>
      </c>
      <c r="AH2492" t="str">
        <f t="shared" si="395"/>
        <v/>
      </c>
      <c r="AI2492">
        <v>0.14499999999999999</v>
      </c>
      <c r="AJ2492" t="str">
        <f t="shared" si="393"/>
        <v/>
      </c>
      <c r="AK2492" t="str">
        <f t="shared" si="396"/>
        <v/>
      </c>
      <c r="AL2492" t="str">
        <f t="shared" si="394"/>
        <v/>
      </c>
    </row>
    <row r="2493" spans="1:39" x14ac:dyDescent="0.2">
      <c r="A2493" t="s">
        <v>18023</v>
      </c>
      <c r="B2493" t="s">
        <v>24</v>
      </c>
      <c r="C2493" t="s">
        <v>12009</v>
      </c>
      <c r="D2493" s="1">
        <v>37945</v>
      </c>
      <c r="E2493" s="1">
        <v>44613</v>
      </c>
      <c r="F2493" t="s">
        <v>39</v>
      </c>
      <c r="I2493">
        <v>100</v>
      </c>
      <c r="J2493">
        <v>0</v>
      </c>
      <c r="K2493">
        <v>0</v>
      </c>
      <c r="L2493">
        <v>2256</v>
      </c>
      <c r="M2493">
        <v>2256</v>
      </c>
      <c r="N2493" t="s">
        <v>20</v>
      </c>
      <c r="O2493" t="s">
        <v>18024</v>
      </c>
      <c r="P2493" t="s">
        <v>28</v>
      </c>
      <c r="Q2493" t="s">
        <v>34233</v>
      </c>
      <c r="R2493" t="s">
        <v>34233</v>
      </c>
      <c r="S2493" t="s">
        <v>33942</v>
      </c>
      <c r="T2493" t="s">
        <v>34233</v>
      </c>
      <c r="AD2493" t="str">
        <f t="shared" si="397"/>
        <v/>
      </c>
      <c r="AE2493" t="str">
        <f t="shared" si="392"/>
        <v/>
      </c>
      <c r="AF2493" t="str">
        <f t="shared" si="390"/>
        <v/>
      </c>
      <c r="AG2493" t="str">
        <f t="shared" si="398"/>
        <v/>
      </c>
      <c r="AH2493" t="str">
        <f t="shared" si="395"/>
        <v/>
      </c>
      <c r="AI2493">
        <v>0.14499999999999999</v>
      </c>
      <c r="AJ2493" t="str">
        <f t="shared" si="393"/>
        <v/>
      </c>
      <c r="AK2493" t="str">
        <f t="shared" si="396"/>
        <v/>
      </c>
      <c r="AL2493" t="str">
        <f t="shared" si="394"/>
        <v/>
      </c>
    </row>
    <row r="2494" spans="1:39" x14ac:dyDescent="0.2">
      <c r="A2494" t="s">
        <v>32094</v>
      </c>
      <c r="B2494" t="s">
        <v>24</v>
      </c>
      <c r="C2494" t="s">
        <v>32095</v>
      </c>
      <c r="D2494" s="1">
        <v>44442</v>
      </c>
      <c r="E2494" s="1">
        <v>44546</v>
      </c>
      <c r="F2494" t="s">
        <v>889</v>
      </c>
      <c r="I2494">
        <v>100</v>
      </c>
      <c r="J2494">
        <v>0</v>
      </c>
      <c r="K2494">
        <v>0</v>
      </c>
      <c r="L2494">
        <v>290</v>
      </c>
      <c r="M2494">
        <v>290</v>
      </c>
      <c r="N2494" t="s">
        <v>20</v>
      </c>
      <c r="O2494" t="s">
        <v>32093</v>
      </c>
      <c r="P2494" t="s">
        <v>28</v>
      </c>
      <c r="Q2494" t="s">
        <v>34233</v>
      </c>
      <c r="R2494" t="s">
        <v>34233</v>
      </c>
      <c r="S2494" t="s">
        <v>33942</v>
      </c>
      <c r="T2494" t="s">
        <v>34233</v>
      </c>
      <c r="V2494" t="s">
        <v>34965</v>
      </c>
      <c r="AD2494" t="str">
        <f t="shared" si="397"/>
        <v/>
      </c>
      <c r="AE2494" t="str">
        <f t="shared" si="392"/>
        <v/>
      </c>
      <c r="AF2494" t="str">
        <f t="shared" si="390"/>
        <v/>
      </c>
      <c r="AG2494" t="str">
        <f t="shared" si="398"/>
        <v/>
      </c>
      <c r="AH2494" t="str">
        <f t="shared" si="395"/>
        <v/>
      </c>
      <c r="AI2494">
        <v>0.14499999999999999</v>
      </c>
      <c r="AJ2494" t="str">
        <f t="shared" si="393"/>
        <v/>
      </c>
      <c r="AK2494" t="str">
        <f t="shared" si="396"/>
        <v/>
      </c>
      <c r="AL2494" t="str">
        <f t="shared" si="394"/>
        <v/>
      </c>
    </row>
    <row r="2495" spans="1:39" x14ac:dyDescent="0.2">
      <c r="A2495" t="s">
        <v>15408</v>
      </c>
      <c r="B2495" t="s">
        <v>24</v>
      </c>
      <c r="C2495" t="s">
        <v>15409</v>
      </c>
      <c r="D2495" s="1">
        <v>37400</v>
      </c>
      <c r="E2495" s="1">
        <v>44546</v>
      </c>
      <c r="F2495" t="s">
        <v>26</v>
      </c>
      <c r="I2495">
        <v>100</v>
      </c>
      <c r="J2495">
        <v>0</v>
      </c>
      <c r="K2495">
        <v>0</v>
      </c>
      <c r="L2495">
        <v>5269</v>
      </c>
      <c r="M2495">
        <v>5269</v>
      </c>
      <c r="N2495" t="s">
        <v>20</v>
      </c>
      <c r="O2495" t="s">
        <v>15410</v>
      </c>
      <c r="P2495" t="s">
        <v>44</v>
      </c>
      <c r="Q2495" t="s">
        <v>34233</v>
      </c>
      <c r="R2495" t="s">
        <v>34233</v>
      </c>
      <c r="S2495" t="s">
        <v>34233</v>
      </c>
      <c r="T2495" t="s">
        <v>34233</v>
      </c>
      <c r="V2495" t="s">
        <v>32879</v>
      </c>
      <c r="AD2495" t="str">
        <f t="shared" si="397"/>
        <v/>
      </c>
      <c r="AE2495" t="str">
        <f t="shared" si="392"/>
        <v/>
      </c>
      <c r="AF2495" t="str">
        <f t="shared" si="390"/>
        <v/>
      </c>
      <c r="AG2495" t="str">
        <f t="shared" si="398"/>
        <v/>
      </c>
      <c r="AH2495" t="str">
        <f t="shared" si="395"/>
        <v/>
      </c>
      <c r="AI2495">
        <v>0.14499999999999999</v>
      </c>
      <c r="AJ2495" t="str">
        <f t="shared" si="393"/>
        <v/>
      </c>
      <c r="AK2495" t="str">
        <f t="shared" si="396"/>
        <v/>
      </c>
      <c r="AL2495" t="str">
        <f t="shared" si="394"/>
        <v/>
      </c>
    </row>
    <row r="2496" spans="1:39" x14ac:dyDescent="0.2">
      <c r="A2496" t="s">
        <v>15841</v>
      </c>
      <c r="B2496" t="s">
        <v>24</v>
      </c>
      <c r="C2496" t="s">
        <v>15842</v>
      </c>
      <c r="D2496" s="1">
        <v>37386</v>
      </c>
      <c r="E2496" s="1">
        <v>43727</v>
      </c>
      <c r="F2496" t="s">
        <v>19</v>
      </c>
      <c r="I2496">
        <v>100</v>
      </c>
      <c r="J2496">
        <v>0</v>
      </c>
      <c r="K2496">
        <v>0</v>
      </c>
      <c r="L2496">
        <v>2827</v>
      </c>
      <c r="M2496">
        <v>2827</v>
      </c>
      <c r="N2496" t="s">
        <v>20</v>
      </c>
      <c r="O2496" t="s">
        <v>15132</v>
      </c>
      <c r="P2496" t="s">
        <v>28</v>
      </c>
      <c r="Q2496" t="s">
        <v>34233</v>
      </c>
      <c r="R2496" t="s">
        <v>34233</v>
      </c>
      <c r="S2496" t="s">
        <v>33797</v>
      </c>
      <c r="T2496" t="s">
        <v>34354</v>
      </c>
      <c r="U2496" t="s">
        <v>32634</v>
      </c>
      <c r="V2496" t="s">
        <v>32879</v>
      </c>
      <c r="W2496">
        <v>400</v>
      </c>
      <c r="X2496">
        <v>2</v>
      </c>
      <c r="Y2496" t="s">
        <v>32661</v>
      </c>
      <c r="AC2496">
        <v>1</v>
      </c>
      <c r="AD2496" t="str">
        <f t="shared" si="397"/>
        <v/>
      </c>
      <c r="AE2496" t="str">
        <f t="shared" si="392"/>
        <v/>
      </c>
      <c r="AF2496" t="str">
        <f t="shared" si="390"/>
        <v/>
      </c>
      <c r="AG2496">
        <f t="shared" si="398"/>
        <v>1</v>
      </c>
      <c r="AH2496">
        <f t="shared" si="395"/>
        <v>2.8</v>
      </c>
      <c r="AI2496">
        <v>0.14499999999999999</v>
      </c>
      <c r="AJ2496">
        <f t="shared" si="393"/>
        <v>0.40599999999999997</v>
      </c>
      <c r="AK2496" t="str">
        <f t="shared" si="396"/>
        <v/>
      </c>
      <c r="AL2496" t="str">
        <f t="shared" si="394"/>
        <v/>
      </c>
    </row>
    <row r="2497" spans="1:39" s="20" customFormat="1" x14ac:dyDescent="0.2">
      <c r="A2497" s="20" t="s">
        <v>15130</v>
      </c>
      <c r="B2497" s="20" t="s">
        <v>24</v>
      </c>
      <c r="C2497" s="20" t="s">
        <v>15131</v>
      </c>
      <c r="D2497" s="21">
        <v>37385</v>
      </c>
      <c r="E2497" s="21">
        <v>43727</v>
      </c>
      <c r="F2497" s="20" t="s">
        <v>39</v>
      </c>
      <c r="G2497" s="20" t="s">
        <v>19</v>
      </c>
      <c r="I2497" s="20">
        <v>80</v>
      </c>
      <c r="J2497" s="20">
        <v>20</v>
      </c>
      <c r="K2497" s="20">
        <v>0</v>
      </c>
      <c r="L2497" s="20">
        <v>1022</v>
      </c>
      <c r="M2497" s="20">
        <v>1022</v>
      </c>
      <c r="N2497" s="20" t="s">
        <v>20</v>
      </c>
      <c r="O2497" s="20" t="s">
        <v>15132</v>
      </c>
      <c r="P2497" s="20" t="s">
        <v>28</v>
      </c>
      <c r="Q2497" s="20" t="s">
        <v>34233</v>
      </c>
      <c r="R2497" s="20" t="s">
        <v>34233</v>
      </c>
      <c r="S2497" s="20" t="s">
        <v>33942</v>
      </c>
      <c r="T2497" s="20" t="s">
        <v>34233</v>
      </c>
      <c r="V2497" s="20" t="s">
        <v>32879</v>
      </c>
      <c r="AD2497" s="20" t="str">
        <f t="shared" si="397"/>
        <v/>
      </c>
      <c r="AE2497" s="20" t="str">
        <f t="shared" si="392"/>
        <v/>
      </c>
      <c r="AF2497" s="20" t="str">
        <f t="shared" si="390"/>
        <v/>
      </c>
      <c r="AG2497" s="20" t="str">
        <f t="shared" si="398"/>
        <v/>
      </c>
      <c r="AH2497" s="20" t="str">
        <f t="shared" si="395"/>
        <v/>
      </c>
      <c r="AI2497" s="20">
        <v>0.14499999999999999</v>
      </c>
      <c r="AJ2497" s="20" t="str">
        <f t="shared" si="393"/>
        <v/>
      </c>
      <c r="AK2497" s="20" t="str">
        <f t="shared" si="396"/>
        <v/>
      </c>
      <c r="AL2497" s="20" t="str">
        <f t="shared" si="394"/>
        <v/>
      </c>
      <c r="AM2497" s="20" t="s">
        <v>34223</v>
      </c>
    </row>
    <row r="2498" spans="1:39" x14ac:dyDescent="0.2">
      <c r="A2498" t="s">
        <v>15387</v>
      </c>
      <c r="B2498" t="s">
        <v>24</v>
      </c>
      <c r="C2498" t="s">
        <v>15388</v>
      </c>
      <c r="D2498" s="1">
        <v>37400</v>
      </c>
      <c r="E2498" s="1">
        <v>44683</v>
      </c>
      <c r="F2498" t="s">
        <v>19</v>
      </c>
      <c r="I2498">
        <v>100</v>
      </c>
      <c r="J2498">
        <v>0</v>
      </c>
      <c r="K2498">
        <v>0</v>
      </c>
      <c r="L2498">
        <v>3113</v>
      </c>
      <c r="M2498">
        <v>3113</v>
      </c>
      <c r="N2498" t="s">
        <v>20</v>
      </c>
      <c r="O2498" t="s">
        <v>15389</v>
      </c>
      <c r="P2498" t="s">
        <v>28</v>
      </c>
      <c r="Q2498" t="s">
        <v>34233</v>
      </c>
      <c r="R2498" t="s">
        <v>34233</v>
      </c>
      <c r="S2498" t="s">
        <v>33797</v>
      </c>
      <c r="T2498" t="s">
        <v>34366</v>
      </c>
      <c r="U2498" t="s">
        <v>32634</v>
      </c>
      <c r="V2498" t="s">
        <v>32879</v>
      </c>
      <c r="W2498">
        <v>400</v>
      </c>
      <c r="X2498">
        <v>2</v>
      </c>
      <c r="Y2498" t="s">
        <v>32661</v>
      </c>
      <c r="AC2498">
        <v>1</v>
      </c>
      <c r="AD2498" t="str">
        <f t="shared" si="397"/>
        <v/>
      </c>
      <c r="AE2498" t="str">
        <f t="shared" si="392"/>
        <v/>
      </c>
      <c r="AF2498" t="str">
        <f t="shared" si="390"/>
        <v/>
      </c>
      <c r="AG2498">
        <f t="shared" si="398"/>
        <v>1</v>
      </c>
      <c r="AH2498">
        <f t="shared" si="395"/>
        <v>2.8</v>
      </c>
      <c r="AI2498">
        <v>0.14499999999999999</v>
      </c>
      <c r="AJ2498">
        <f t="shared" si="393"/>
        <v>0.40599999999999997</v>
      </c>
      <c r="AK2498" t="str">
        <f t="shared" si="396"/>
        <v/>
      </c>
      <c r="AL2498" t="str">
        <f t="shared" si="394"/>
        <v/>
      </c>
    </row>
    <row r="2499" spans="1:39" x14ac:dyDescent="0.2">
      <c r="A2499" t="s">
        <v>27418</v>
      </c>
      <c r="B2499" t="s">
        <v>24</v>
      </c>
      <c r="C2499" t="s">
        <v>27419</v>
      </c>
      <c r="D2499" s="1">
        <v>41942</v>
      </c>
      <c r="E2499" s="1">
        <v>43456</v>
      </c>
      <c r="F2499" t="s">
        <v>19</v>
      </c>
      <c r="I2499">
        <v>100</v>
      </c>
      <c r="J2499">
        <v>0</v>
      </c>
      <c r="K2499">
        <v>0</v>
      </c>
      <c r="L2499">
        <v>3505</v>
      </c>
      <c r="M2499">
        <v>3505</v>
      </c>
      <c r="N2499" t="s">
        <v>20</v>
      </c>
      <c r="O2499" t="s">
        <v>27420</v>
      </c>
      <c r="P2499" t="s">
        <v>28</v>
      </c>
      <c r="Q2499" t="s">
        <v>34233</v>
      </c>
      <c r="R2499" t="s">
        <v>34233</v>
      </c>
      <c r="S2499" t="s">
        <v>32628</v>
      </c>
      <c r="T2499" t="s">
        <v>34357</v>
      </c>
      <c r="U2499" t="s">
        <v>32634</v>
      </c>
      <c r="V2499" t="s">
        <v>32879</v>
      </c>
      <c r="W2499">
        <v>300</v>
      </c>
      <c r="X2499">
        <v>2</v>
      </c>
      <c r="Y2499" t="s">
        <v>32661</v>
      </c>
      <c r="AC2499">
        <v>1</v>
      </c>
      <c r="AD2499" t="str">
        <f t="shared" si="397"/>
        <v/>
      </c>
      <c r="AE2499" t="str">
        <f t="shared" si="392"/>
        <v/>
      </c>
      <c r="AF2499" t="str">
        <f t="shared" si="390"/>
        <v/>
      </c>
      <c r="AG2499">
        <f t="shared" si="398"/>
        <v>1</v>
      </c>
      <c r="AH2499">
        <f t="shared" si="395"/>
        <v>2.8</v>
      </c>
      <c r="AI2499">
        <v>0.14499999999999999</v>
      </c>
      <c r="AJ2499">
        <f t="shared" si="393"/>
        <v>0.40599999999999997</v>
      </c>
      <c r="AK2499" t="str">
        <f t="shared" si="396"/>
        <v/>
      </c>
      <c r="AL2499" t="str">
        <f t="shared" si="394"/>
        <v/>
      </c>
    </row>
    <row r="2500" spans="1:39" x14ac:dyDescent="0.2">
      <c r="A2500" t="s">
        <v>15390</v>
      </c>
      <c r="B2500" t="s">
        <v>24</v>
      </c>
      <c r="C2500" t="s">
        <v>15391</v>
      </c>
      <c r="D2500" s="1">
        <v>37400</v>
      </c>
      <c r="E2500" s="1">
        <v>43456</v>
      </c>
      <c r="F2500" t="s">
        <v>19</v>
      </c>
      <c r="I2500">
        <v>100</v>
      </c>
      <c r="J2500">
        <v>0</v>
      </c>
      <c r="K2500">
        <v>0</v>
      </c>
      <c r="L2500">
        <v>3059</v>
      </c>
      <c r="M2500">
        <v>3059</v>
      </c>
      <c r="N2500" t="s">
        <v>20</v>
      </c>
      <c r="O2500" t="s">
        <v>15392</v>
      </c>
      <c r="P2500" t="s">
        <v>28</v>
      </c>
      <c r="Q2500" t="s">
        <v>34233</v>
      </c>
      <c r="R2500" t="s">
        <v>34233</v>
      </c>
      <c r="S2500" t="s">
        <v>32628</v>
      </c>
      <c r="T2500" t="s">
        <v>34357</v>
      </c>
      <c r="U2500" t="s">
        <v>32634</v>
      </c>
      <c r="V2500" t="s">
        <v>32879</v>
      </c>
      <c r="W2500">
        <v>400</v>
      </c>
      <c r="X2500">
        <v>2</v>
      </c>
      <c r="Y2500" t="s">
        <v>32661</v>
      </c>
      <c r="AC2500">
        <v>1</v>
      </c>
      <c r="AD2500" t="str">
        <f t="shared" si="397"/>
        <v/>
      </c>
      <c r="AE2500" t="str">
        <f t="shared" si="392"/>
        <v/>
      </c>
      <c r="AF2500" t="str">
        <f t="shared" si="390"/>
        <v/>
      </c>
      <c r="AG2500">
        <f t="shared" si="398"/>
        <v>1</v>
      </c>
      <c r="AH2500">
        <f t="shared" si="395"/>
        <v>2.8</v>
      </c>
      <c r="AI2500">
        <v>0.14499999999999999</v>
      </c>
      <c r="AJ2500">
        <f t="shared" si="393"/>
        <v>0.40599999999999997</v>
      </c>
      <c r="AK2500" t="str">
        <f t="shared" si="396"/>
        <v/>
      </c>
      <c r="AL2500" t="str">
        <f t="shared" si="394"/>
        <v/>
      </c>
    </row>
    <row r="2501" spans="1:39" x14ac:dyDescent="0.2">
      <c r="A2501" t="s">
        <v>15061</v>
      </c>
      <c r="B2501" t="s">
        <v>24</v>
      </c>
      <c r="C2501" t="s">
        <v>15062</v>
      </c>
      <c r="D2501" s="1">
        <v>37403</v>
      </c>
      <c r="E2501" s="1">
        <v>43614</v>
      </c>
      <c r="F2501" t="s">
        <v>19</v>
      </c>
      <c r="I2501">
        <v>100</v>
      </c>
      <c r="J2501">
        <v>0</v>
      </c>
      <c r="K2501">
        <v>0</v>
      </c>
      <c r="L2501">
        <v>3144</v>
      </c>
      <c r="M2501">
        <v>3144</v>
      </c>
      <c r="N2501" t="s">
        <v>20</v>
      </c>
      <c r="O2501" t="s">
        <v>15063</v>
      </c>
      <c r="P2501" t="s">
        <v>28</v>
      </c>
      <c r="Q2501" t="s">
        <v>34233</v>
      </c>
      <c r="R2501" t="s">
        <v>34233</v>
      </c>
      <c r="S2501" t="s">
        <v>33797</v>
      </c>
      <c r="T2501" t="s">
        <v>34354</v>
      </c>
      <c r="U2501" t="s">
        <v>32634</v>
      </c>
      <c r="V2501" t="s">
        <v>32879</v>
      </c>
      <c r="W2501">
        <v>300</v>
      </c>
      <c r="X2501">
        <v>2</v>
      </c>
      <c r="Y2501" t="s">
        <v>32661</v>
      </c>
      <c r="AC2501">
        <v>1</v>
      </c>
      <c r="AD2501" t="str">
        <f t="shared" si="397"/>
        <v/>
      </c>
      <c r="AE2501" t="str">
        <f t="shared" si="392"/>
        <v/>
      </c>
      <c r="AF2501" t="str">
        <f t="shared" si="390"/>
        <v/>
      </c>
      <c r="AG2501">
        <f t="shared" si="398"/>
        <v>1</v>
      </c>
      <c r="AH2501">
        <f t="shared" si="395"/>
        <v>2.8</v>
      </c>
      <c r="AI2501">
        <v>0.14499999999999999</v>
      </c>
      <c r="AJ2501">
        <f t="shared" si="393"/>
        <v>0.40599999999999997</v>
      </c>
      <c r="AK2501" t="str">
        <f t="shared" si="396"/>
        <v/>
      </c>
      <c r="AL2501" t="str">
        <f t="shared" si="394"/>
        <v/>
      </c>
    </row>
    <row r="2502" spans="1:39" s="20" customFormat="1" x14ac:dyDescent="0.2">
      <c r="A2502" s="20" t="s">
        <v>15393</v>
      </c>
      <c r="B2502" s="20" t="s">
        <v>24</v>
      </c>
      <c r="C2502" s="20" t="s">
        <v>15394</v>
      </c>
      <c r="D2502" s="21">
        <v>37400</v>
      </c>
      <c r="E2502" s="21">
        <v>43951</v>
      </c>
      <c r="F2502" s="20" t="s">
        <v>19</v>
      </c>
      <c r="I2502" s="20">
        <v>100</v>
      </c>
      <c r="J2502" s="20">
        <v>0</v>
      </c>
      <c r="K2502" s="20">
        <v>0</v>
      </c>
      <c r="L2502" s="20">
        <v>94</v>
      </c>
      <c r="M2502" s="20">
        <v>94</v>
      </c>
      <c r="N2502" s="20" t="s">
        <v>20</v>
      </c>
      <c r="O2502" s="20" t="s">
        <v>15063</v>
      </c>
      <c r="P2502" s="20" t="s">
        <v>28</v>
      </c>
      <c r="Q2502" s="20" t="s">
        <v>34233</v>
      </c>
      <c r="R2502" s="20" t="s">
        <v>34233</v>
      </c>
      <c r="S2502" s="20" t="s">
        <v>33942</v>
      </c>
      <c r="T2502" s="20" t="s">
        <v>34233</v>
      </c>
      <c r="V2502" s="20" t="s">
        <v>32879</v>
      </c>
      <c r="AD2502" s="20" t="str">
        <f t="shared" si="397"/>
        <v/>
      </c>
      <c r="AE2502" s="20" t="str">
        <f t="shared" si="392"/>
        <v/>
      </c>
      <c r="AF2502" s="20" t="str">
        <f t="shared" si="390"/>
        <v/>
      </c>
      <c r="AG2502" s="20" t="str">
        <f t="shared" si="398"/>
        <v/>
      </c>
      <c r="AH2502" s="20" t="str">
        <f t="shared" si="395"/>
        <v/>
      </c>
      <c r="AI2502" s="20">
        <v>0.14499999999999999</v>
      </c>
      <c r="AJ2502" s="20" t="str">
        <f t="shared" si="393"/>
        <v/>
      </c>
      <c r="AK2502" s="20" t="str">
        <f t="shared" si="396"/>
        <v/>
      </c>
      <c r="AL2502" s="20" t="str">
        <f t="shared" si="394"/>
        <v/>
      </c>
      <c r="AM2502" s="20" t="s">
        <v>34222</v>
      </c>
    </row>
    <row r="2503" spans="1:39" x14ac:dyDescent="0.2">
      <c r="A2503" t="s">
        <v>15395</v>
      </c>
      <c r="B2503" t="s">
        <v>24</v>
      </c>
      <c r="C2503" t="s">
        <v>15396</v>
      </c>
      <c r="D2503" s="1">
        <v>37400</v>
      </c>
      <c r="E2503" s="1">
        <v>43951</v>
      </c>
      <c r="F2503" t="s">
        <v>19</v>
      </c>
      <c r="I2503">
        <v>100</v>
      </c>
      <c r="J2503">
        <v>0</v>
      </c>
      <c r="K2503">
        <v>0</v>
      </c>
      <c r="L2503">
        <v>4037</v>
      </c>
      <c r="M2503">
        <v>4037</v>
      </c>
      <c r="N2503" t="s">
        <v>20</v>
      </c>
      <c r="O2503" t="s">
        <v>15397</v>
      </c>
      <c r="P2503" t="s">
        <v>28</v>
      </c>
      <c r="Q2503" t="s">
        <v>34233</v>
      </c>
      <c r="R2503" t="s">
        <v>34233</v>
      </c>
      <c r="S2503" t="s">
        <v>33797</v>
      </c>
      <c r="T2503" t="s">
        <v>34349</v>
      </c>
      <c r="U2503" t="s">
        <v>32634</v>
      </c>
      <c r="V2503" t="s">
        <v>32879</v>
      </c>
      <c r="W2503">
        <v>400</v>
      </c>
      <c r="X2503">
        <v>2</v>
      </c>
      <c r="Y2503" t="s">
        <v>32661</v>
      </c>
      <c r="AC2503">
        <v>1</v>
      </c>
      <c r="AD2503" t="str">
        <f t="shared" si="397"/>
        <v/>
      </c>
      <c r="AE2503" t="str">
        <f t="shared" ref="AE2503:AE2534" si="399">IF((S2503="tühi")*(AC2503&lt;&gt;""),AC2503,"")</f>
        <v/>
      </c>
      <c r="AF2503" t="str">
        <f t="shared" si="390"/>
        <v/>
      </c>
      <c r="AG2503">
        <f t="shared" si="398"/>
        <v>1</v>
      </c>
      <c r="AH2503">
        <f t="shared" si="395"/>
        <v>2.8</v>
      </c>
      <c r="AI2503">
        <v>0.14499999999999999</v>
      </c>
      <c r="AJ2503">
        <f t="shared" si="393"/>
        <v>0.40599999999999997</v>
      </c>
      <c r="AK2503" t="str">
        <f t="shared" si="396"/>
        <v/>
      </c>
      <c r="AL2503" t="str">
        <f t="shared" si="394"/>
        <v/>
      </c>
    </row>
    <row r="2504" spans="1:39" x14ac:dyDescent="0.2">
      <c r="A2504" t="s">
        <v>15064</v>
      </c>
      <c r="B2504" t="s">
        <v>24</v>
      </c>
      <c r="C2504" t="s">
        <v>15065</v>
      </c>
      <c r="D2504" s="1">
        <v>37403</v>
      </c>
      <c r="E2504" s="1">
        <v>43456</v>
      </c>
      <c r="F2504" t="s">
        <v>19</v>
      </c>
      <c r="I2504">
        <v>100</v>
      </c>
      <c r="J2504">
        <v>0</v>
      </c>
      <c r="K2504">
        <v>0</v>
      </c>
      <c r="L2504">
        <v>2689</v>
      </c>
      <c r="M2504">
        <v>2689</v>
      </c>
      <c r="N2504" t="s">
        <v>20</v>
      </c>
      <c r="O2504" t="s">
        <v>15066</v>
      </c>
      <c r="P2504" t="s">
        <v>28</v>
      </c>
      <c r="Q2504" t="s">
        <v>34233</v>
      </c>
      <c r="R2504" t="s">
        <v>34233</v>
      </c>
      <c r="S2504" t="s">
        <v>32628</v>
      </c>
      <c r="T2504" t="s">
        <v>34357</v>
      </c>
      <c r="U2504" t="s">
        <v>32634</v>
      </c>
      <c r="V2504" t="s">
        <v>32879</v>
      </c>
      <c r="W2504">
        <v>300</v>
      </c>
      <c r="X2504">
        <v>2</v>
      </c>
      <c r="Y2504" t="s">
        <v>32661</v>
      </c>
      <c r="AC2504">
        <v>1</v>
      </c>
      <c r="AD2504" t="str">
        <f t="shared" si="397"/>
        <v/>
      </c>
      <c r="AE2504" t="str">
        <f t="shared" si="399"/>
        <v/>
      </c>
      <c r="AF2504" t="str">
        <f t="shared" si="390"/>
        <v/>
      </c>
      <c r="AG2504">
        <f t="shared" si="398"/>
        <v>1</v>
      </c>
      <c r="AH2504">
        <f t="shared" si="395"/>
        <v>2.8</v>
      </c>
      <c r="AI2504">
        <v>0.14499999999999999</v>
      </c>
      <c r="AJ2504">
        <f t="shared" si="393"/>
        <v>0.40599999999999997</v>
      </c>
      <c r="AK2504" t="str">
        <f t="shared" si="396"/>
        <v/>
      </c>
      <c r="AL2504" t="str">
        <f t="shared" si="394"/>
        <v/>
      </c>
    </row>
    <row r="2505" spans="1:39" x14ac:dyDescent="0.2">
      <c r="A2505" t="s">
        <v>15398</v>
      </c>
      <c r="B2505" t="s">
        <v>24</v>
      </c>
      <c r="C2505" t="s">
        <v>15399</v>
      </c>
      <c r="D2505" s="1">
        <v>37400</v>
      </c>
      <c r="E2505" s="1">
        <v>43951</v>
      </c>
      <c r="F2505" t="s">
        <v>39</v>
      </c>
      <c r="G2505" t="s">
        <v>19</v>
      </c>
      <c r="I2505">
        <v>80</v>
      </c>
      <c r="J2505">
        <v>20</v>
      </c>
      <c r="K2505">
        <v>0</v>
      </c>
      <c r="L2505">
        <v>2996</v>
      </c>
      <c r="M2505">
        <v>2996</v>
      </c>
      <c r="N2505" t="s">
        <v>20</v>
      </c>
      <c r="O2505" t="s">
        <v>15400</v>
      </c>
      <c r="P2505" t="s">
        <v>28</v>
      </c>
      <c r="Q2505" t="s">
        <v>34233</v>
      </c>
      <c r="R2505" t="s">
        <v>34233</v>
      </c>
      <c r="S2505" t="s">
        <v>33797</v>
      </c>
      <c r="T2505" t="s">
        <v>34349</v>
      </c>
      <c r="U2505" t="s">
        <v>32634</v>
      </c>
      <c r="V2505" t="s">
        <v>32879</v>
      </c>
      <c r="W2505">
        <v>400</v>
      </c>
      <c r="X2505">
        <v>2</v>
      </c>
      <c r="Y2505" t="s">
        <v>32661</v>
      </c>
      <c r="AC2505">
        <v>1</v>
      </c>
      <c r="AD2505" t="str">
        <f t="shared" si="397"/>
        <v/>
      </c>
      <c r="AE2505" t="str">
        <f t="shared" si="399"/>
        <v/>
      </c>
      <c r="AF2505" t="str">
        <f t="shared" si="390"/>
        <v/>
      </c>
      <c r="AG2505">
        <f t="shared" si="398"/>
        <v>1</v>
      </c>
      <c r="AH2505">
        <f t="shared" si="395"/>
        <v>2.8</v>
      </c>
      <c r="AI2505">
        <v>0.14499999999999999</v>
      </c>
      <c r="AJ2505">
        <f t="shared" si="393"/>
        <v>0.40599999999999997</v>
      </c>
      <c r="AK2505" t="str">
        <f t="shared" si="396"/>
        <v/>
      </c>
      <c r="AL2505" t="str">
        <f t="shared" si="394"/>
        <v/>
      </c>
    </row>
    <row r="2506" spans="1:39" x14ac:dyDescent="0.2">
      <c r="A2506" t="s">
        <v>15067</v>
      </c>
      <c r="B2506" t="s">
        <v>24</v>
      </c>
      <c r="C2506" t="s">
        <v>15068</v>
      </c>
      <c r="D2506" s="1">
        <v>37403</v>
      </c>
      <c r="E2506" s="1">
        <v>44546</v>
      </c>
      <c r="F2506" t="s">
        <v>39</v>
      </c>
      <c r="G2506" t="s">
        <v>19</v>
      </c>
      <c r="I2506">
        <v>80</v>
      </c>
      <c r="J2506">
        <v>20</v>
      </c>
      <c r="K2506">
        <v>0</v>
      </c>
      <c r="L2506">
        <v>3573</v>
      </c>
      <c r="M2506">
        <v>3573</v>
      </c>
      <c r="N2506" t="s">
        <v>20</v>
      </c>
      <c r="O2506" t="s">
        <v>15069</v>
      </c>
      <c r="P2506" t="s">
        <v>28</v>
      </c>
      <c r="Q2506" t="s">
        <v>34233</v>
      </c>
      <c r="R2506" t="s">
        <v>34233</v>
      </c>
      <c r="S2506" t="s">
        <v>32628</v>
      </c>
      <c r="T2506" t="s">
        <v>34357</v>
      </c>
      <c r="U2506" t="s">
        <v>32634</v>
      </c>
      <c r="V2506" t="s">
        <v>32879</v>
      </c>
      <c r="W2506">
        <v>300</v>
      </c>
      <c r="X2506">
        <v>2</v>
      </c>
      <c r="Y2506" t="s">
        <v>32661</v>
      </c>
      <c r="AC2506">
        <v>1</v>
      </c>
      <c r="AD2506" t="str">
        <f t="shared" si="397"/>
        <v/>
      </c>
      <c r="AE2506" t="str">
        <f t="shared" si="399"/>
        <v/>
      </c>
      <c r="AF2506" t="str">
        <f t="shared" si="390"/>
        <v/>
      </c>
      <c r="AG2506">
        <f t="shared" si="398"/>
        <v>1</v>
      </c>
      <c r="AH2506">
        <f t="shared" si="395"/>
        <v>2.8</v>
      </c>
      <c r="AI2506">
        <v>0.14499999999999999</v>
      </c>
      <c r="AJ2506">
        <f t="shared" si="393"/>
        <v>0.40599999999999997</v>
      </c>
      <c r="AK2506" t="str">
        <f t="shared" si="396"/>
        <v/>
      </c>
      <c r="AL2506" t="str">
        <f t="shared" si="394"/>
        <v/>
      </c>
    </row>
    <row r="2507" spans="1:39" x14ac:dyDescent="0.2">
      <c r="A2507" t="s">
        <v>15401</v>
      </c>
      <c r="B2507" t="s">
        <v>24</v>
      </c>
      <c r="C2507" t="s">
        <v>15402</v>
      </c>
      <c r="D2507" s="1">
        <v>37400</v>
      </c>
      <c r="E2507" s="1">
        <v>43951</v>
      </c>
      <c r="F2507" t="s">
        <v>39</v>
      </c>
      <c r="G2507" t="s">
        <v>19</v>
      </c>
      <c r="I2507">
        <v>80</v>
      </c>
      <c r="J2507">
        <v>20</v>
      </c>
      <c r="K2507">
        <v>0</v>
      </c>
      <c r="L2507">
        <v>3851</v>
      </c>
      <c r="M2507">
        <v>3851</v>
      </c>
      <c r="N2507" t="s">
        <v>20</v>
      </c>
      <c r="O2507" t="s">
        <v>15403</v>
      </c>
      <c r="P2507" t="s">
        <v>28</v>
      </c>
      <c r="Q2507" t="s">
        <v>34233</v>
      </c>
      <c r="R2507" t="s">
        <v>34233</v>
      </c>
      <c r="S2507" t="s">
        <v>33797</v>
      </c>
      <c r="T2507" t="s">
        <v>34357</v>
      </c>
      <c r="U2507" t="s">
        <v>32634</v>
      </c>
      <c r="V2507" t="s">
        <v>32879</v>
      </c>
      <c r="W2507">
        <v>400</v>
      </c>
      <c r="X2507">
        <v>2</v>
      </c>
      <c r="Y2507" t="s">
        <v>32661</v>
      </c>
      <c r="AC2507">
        <v>1</v>
      </c>
      <c r="AD2507" t="str">
        <f t="shared" si="397"/>
        <v/>
      </c>
      <c r="AE2507" t="str">
        <f t="shared" si="399"/>
        <v/>
      </c>
      <c r="AF2507" t="str">
        <f t="shared" si="390"/>
        <v/>
      </c>
      <c r="AG2507">
        <f t="shared" si="398"/>
        <v>1</v>
      </c>
      <c r="AH2507">
        <f t="shared" si="395"/>
        <v>2.8</v>
      </c>
      <c r="AI2507">
        <v>0.14499999999999999</v>
      </c>
      <c r="AJ2507">
        <f t="shared" si="393"/>
        <v>0.40599999999999997</v>
      </c>
      <c r="AK2507" t="str">
        <f t="shared" si="396"/>
        <v/>
      </c>
      <c r="AL2507" t="str">
        <f t="shared" si="394"/>
        <v/>
      </c>
    </row>
    <row r="2508" spans="1:39" s="20" customFormat="1" x14ac:dyDescent="0.2">
      <c r="A2508" s="20" t="s">
        <v>15070</v>
      </c>
      <c r="B2508" s="20" t="s">
        <v>24</v>
      </c>
      <c r="C2508" s="20" t="s">
        <v>15071</v>
      </c>
      <c r="D2508" s="21">
        <v>37403</v>
      </c>
      <c r="E2508" s="21">
        <v>44546</v>
      </c>
      <c r="F2508" s="20" t="s">
        <v>39</v>
      </c>
      <c r="G2508" s="20" t="s">
        <v>19</v>
      </c>
      <c r="I2508" s="20">
        <v>80</v>
      </c>
      <c r="J2508" s="20">
        <v>20</v>
      </c>
      <c r="K2508" s="20">
        <v>0</v>
      </c>
      <c r="L2508" s="20">
        <v>342</v>
      </c>
      <c r="M2508" s="20">
        <v>342</v>
      </c>
      <c r="N2508" s="20" t="s">
        <v>20</v>
      </c>
      <c r="O2508" s="20" t="s">
        <v>15072</v>
      </c>
      <c r="P2508" s="20" t="s">
        <v>28</v>
      </c>
      <c r="Q2508" s="20" t="s">
        <v>34233</v>
      </c>
      <c r="R2508" s="20" t="s">
        <v>34233</v>
      </c>
      <c r="S2508" s="20" t="s">
        <v>33942</v>
      </c>
      <c r="T2508" s="20" t="s">
        <v>34233</v>
      </c>
      <c r="V2508" s="20" t="s">
        <v>32879</v>
      </c>
      <c r="AD2508" s="20" t="str">
        <f t="shared" si="397"/>
        <v/>
      </c>
      <c r="AE2508" s="20" t="str">
        <f t="shared" si="399"/>
        <v/>
      </c>
      <c r="AF2508" s="20" t="str">
        <f t="shared" si="390"/>
        <v/>
      </c>
      <c r="AG2508" s="20" t="str">
        <f t="shared" si="398"/>
        <v/>
      </c>
      <c r="AH2508" s="20" t="str">
        <f t="shared" si="395"/>
        <v/>
      </c>
      <c r="AI2508" s="20">
        <v>0.14499999999999999</v>
      </c>
      <c r="AJ2508" s="20" t="str">
        <f t="shared" si="393"/>
        <v/>
      </c>
      <c r="AK2508" s="20" t="str">
        <f t="shared" si="396"/>
        <v/>
      </c>
      <c r="AL2508" s="20" t="str">
        <f t="shared" si="394"/>
        <v/>
      </c>
      <c r="AM2508" s="20" t="s">
        <v>34221</v>
      </c>
    </row>
    <row r="2509" spans="1:39" x14ac:dyDescent="0.2">
      <c r="A2509" t="s">
        <v>17470</v>
      </c>
      <c r="B2509" t="s">
        <v>24</v>
      </c>
      <c r="C2509" t="s">
        <v>17471</v>
      </c>
      <c r="D2509" s="1">
        <v>37700</v>
      </c>
      <c r="E2509" s="1">
        <v>43456</v>
      </c>
      <c r="F2509" t="s">
        <v>19</v>
      </c>
      <c r="I2509">
        <v>100</v>
      </c>
      <c r="J2509">
        <v>0</v>
      </c>
      <c r="K2509">
        <v>0</v>
      </c>
      <c r="L2509">
        <v>1044</v>
      </c>
      <c r="M2509">
        <v>1044</v>
      </c>
      <c r="N2509" t="s">
        <v>20</v>
      </c>
      <c r="O2509" t="s">
        <v>17472</v>
      </c>
      <c r="P2509" t="s">
        <v>28</v>
      </c>
      <c r="Q2509" t="s">
        <v>34233</v>
      </c>
      <c r="R2509" t="s">
        <v>34233</v>
      </c>
      <c r="S2509" t="s">
        <v>33800</v>
      </c>
      <c r="T2509" t="s">
        <v>34357</v>
      </c>
      <c r="U2509" t="s">
        <v>32634</v>
      </c>
      <c r="V2509" t="s">
        <v>32880</v>
      </c>
      <c r="X2509">
        <v>2</v>
      </c>
      <c r="Y2509" t="s">
        <v>32654</v>
      </c>
      <c r="AA2509">
        <v>8.5</v>
      </c>
      <c r="AB2509">
        <v>15</v>
      </c>
      <c r="AC2509">
        <v>1</v>
      </c>
      <c r="AD2509" t="str">
        <f t="shared" si="397"/>
        <v/>
      </c>
      <c r="AE2509" t="str">
        <f t="shared" si="399"/>
        <v/>
      </c>
      <c r="AF2509" t="str">
        <f t="shared" si="390"/>
        <v/>
      </c>
      <c r="AG2509">
        <f t="shared" si="398"/>
        <v>1</v>
      </c>
      <c r="AH2509">
        <f t="shared" si="395"/>
        <v>2.8</v>
      </c>
      <c r="AI2509">
        <v>0.14499999999999999</v>
      </c>
      <c r="AJ2509">
        <f t="shared" si="393"/>
        <v>0.40599999999999997</v>
      </c>
      <c r="AK2509" t="str">
        <f t="shared" si="396"/>
        <v/>
      </c>
      <c r="AL2509" t="str">
        <f t="shared" si="394"/>
        <v/>
      </c>
    </row>
    <row r="2510" spans="1:39" x14ac:dyDescent="0.2">
      <c r="A2510" t="s">
        <v>15073</v>
      </c>
      <c r="B2510" t="s">
        <v>24</v>
      </c>
      <c r="C2510" t="s">
        <v>15074</v>
      </c>
      <c r="D2510" s="1">
        <v>37403</v>
      </c>
      <c r="E2510" s="1">
        <v>44546</v>
      </c>
      <c r="F2510" t="s">
        <v>39</v>
      </c>
      <c r="G2510" t="s">
        <v>19</v>
      </c>
      <c r="I2510">
        <v>80</v>
      </c>
      <c r="J2510">
        <v>20</v>
      </c>
      <c r="K2510">
        <v>0</v>
      </c>
      <c r="L2510">
        <v>4008</v>
      </c>
      <c r="M2510">
        <v>4008</v>
      </c>
      <c r="N2510" t="s">
        <v>20</v>
      </c>
      <c r="O2510" t="s">
        <v>15075</v>
      </c>
      <c r="P2510" t="s">
        <v>28</v>
      </c>
      <c r="Q2510" t="s">
        <v>34233</v>
      </c>
      <c r="R2510" t="s">
        <v>34233</v>
      </c>
      <c r="S2510" t="s">
        <v>32628</v>
      </c>
      <c r="T2510" t="s">
        <v>34357</v>
      </c>
      <c r="U2510" t="s">
        <v>32634</v>
      </c>
      <c r="V2510" t="s">
        <v>32879</v>
      </c>
      <c r="W2510">
        <v>300</v>
      </c>
      <c r="X2510">
        <v>2</v>
      </c>
      <c r="Y2510" t="s">
        <v>32661</v>
      </c>
      <c r="AC2510">
        <v>1</v>
      </c>
      <c r="AD2510" t="str">
        <f t="shared" si="397"/>
        <v/>
      </c>
      <c r="AE2510" t="str">
        <f t="shared" si="399"/>
        <v/>
      </c>
      <c r="AF2510" t="str">
        <f t="shared" si="390"/>
        <v/>
      </c>
      <c r="AG2510">
        <f t="shared" si="398"/>
        <v>1</v>
      </c>
      <c r="AH2510">
        <f t="shared" si="395"/>
        <v>2.8</v>
      </c>
      <c r="AI2510">
        <v>0.14499999999999999</v>
      </c>
      <c r="AJ2510">
        <f t="shared" si="393"/>
        <v>0.40599999999999997</v>
      </c>
      <c r="AK2510" t="str">
        <f t="shared" si="396"/>
        <v/>
      </c>
      <c r="AL2510" t="str">
        <f t="shared" si="394"/>
        <v/>
      </c>
    </row>
    <row r="2511" spans="1:39" x14ac:dyDescent="0.2">
      <c r="A2511" t="s">
        <v>15076</v>
      </c>
      <c r="B2511" t="s">
        <v>24</v>
      </c>
      <c r="C2511" t="s">
        <v>15077</v>
      </c>
      <c r="D2511" s="1">
        <v>37403</v>
      </c>
      <c r="E2511" s="1">
        <v>43951</v>
      </c>
      <c r="F2511" t="s">
        <v>39</v>
      </c>
      <c r="G2511" t="s">
        <v>19</v>
      </c>
      <c r="I2511">
        <v>80</v>
      </c>
      <c r="J2511">
        <v>20</v>
      </c>
      <c r="K2511">
        <v>0</v>
      </c>
      <c r="L2511">
        <v>2971</v>
      </c>
      <c r="M2511">
        <v>2971</v>
      </c>
      <c r="N2511" t="s">
        <v>20</v>
      </c>
      <c r="O2511" t="s">
        <v>15078</v>
      </c>
      <c r="P2511" t="s">
        <v>28</v>
      </c>
      <c r="Q2511" t="s">
        <v>34233</v>
      </c>
      <c r="R2511" t="s">
        <v>34233</v>
      </c>
      <c r="S2511" t="s">
        <v>32628</v>
      </c>
      <c r="T2511" t="s">
        <v>34357</v>
      </c>
      <c r="U2511" t="s">
        <v>32634</v>
      </c>
      <c r="V2511" t="s">
        <v>32879</v>
      </c>
      <c r="W2511">
        <v>400</v>
      </c>
      <c r="X2511">
        <v>2</v>
      </c>
      <c r="Y2511" t="s">
        <v>32661</v>
      </c>
      <c r="AC2511">
        <v>1</v>
      </c>
      <c r="AD2511" t="str">
        <f t="shared" si="397"/>
        <v/>
      </c>
      <c r="AE2511" t="str">
        <f t="shared" si="399"/>
        <v/>
      </c>
      <c r="AF2511" t="str">
        <f t="shared" si="390"/>
        <v/>
      </c>
      <c r="AG2511">
        <f t="shared" si="398"/>
        <v>1</v>
      </c>
      <c r="AH2511">
        <f t="shared" si="395"/>
        <v>2.8</v>
      </c>
      <c r="AI2511">
        <v>0.14499999999999999</v>
      </c>
      <c r="AJ2511">
        <f t="shared" si="393"/>
        <v>0.40599999999999997</v>
      </c>
      <c r="AK2511" t="str">
        <f t="shared" si="396"/>
        <v/>
      </c>
      <c r="AL2511" t="str">
        <f t="shared" si="394"/>
        <v/>
      </c>
    </row>
    <row r="2512" spans="1:39" s="20" customFormat="1" x14ac:dyDescent="0.2">
      <c r="A2512" s="20" t="s">
        <v>15406</v>
      </c>
      <c r="B2512" s="20" t="s">
        <v>24</v>
      </c>
      <c r="C2512" s="20" t="s">
        <v>15407</v>
      </c>
      <c r="D2512" s="21">
        <v>37400</v>
      </c>
      <c r="E2512" s="21">
        <v>43951</v>
      </c>
      <c r="F2512" s="20" t="s">
        <v>39</v>
      </c>
      <c r="G2512" s="20" t="s">
        <v>19</v>
      </c>
      <c r="I2512" s="20">
        <v>80</v>
      </c>
      <c r="J2512" s="20">
        <v>20</v>
      </c>
      <c r="K2512" s="20">
        <v>0</v>
      </c>
      <c r="L2512" s="20">
        <v>259</v>
      </c>
      <c r="M2512" s="20">
        <v>259</v>
      </c>
      <c r="N2512" s="20" t="s">
        <v>20</v>
      </c>
      <c r="O2512" s="20" t="s">
        <v>15078</v>
      </c>
      <c r="P2512" s="20" t="s">
        <v>28</v>
      </c>
      <c r="Q2512" s="20" t="s">
        <v>34233</v>
      </c>
      <c r="R2512" s="20" t="s">
        <v>34233</v>
      </c>
      <c r="S2512" s="20" t="s">
        <v>33942</v>
      </c>
      <c r="T2512" s="20" t="s">
        <v>34233</v>
      </c>
      <c r="V2512" s="20" t="s">
        <v>32879</v>
      </c>
      <c r="AD2512" s="20" t="str">
        <f t="shared" si="397"/>
        <v/>
      </c>
      <c r="AE2512" s="20" t="str">
        <f t="shared" si="399"/>
        <v/>
      </c>
      <c r="AF2512" s="20" t="str">
        <f t="shared" si="390"/>
        <v/>
      </c>
      <c r="AG2512" s="20" t="str">
        <f t="shared" si="398"/>
        <v/>
      </c>
      <c r="AH2512" s="20" t="str">
        <f t="shared" si="395"/>
        <v/>
      </c>
      <c r="AI2512" s="20">
        <v>0.14499999999999999</v>
      </c>
      <c r="AJ2512" s="20" t="str">
        <f t="shared" si="393"/>
        <v/>
      </c>
      <c r="AK2512" s="20" t="str">
        <f t="shared" si="396"/>
        <v/>
      </c>
      <c r="AL2512" s="20" t="str">
        <f t="shared" si="394"/>
        <v/>
      </c>
      <c r="AM2512" s="20" t="s">
        <v>34220</v>
      </c>
    </row>
    <row r="2513" spans="1:39" x14ac:dyDescent="0.2">
      <c r="A2513" t="s">
        <v>29479</v>
      </c>
      <c r="B2513" t="s">
        <v>24</v>
      </c>
      <c r="C2513" t="s">
        <v>29480</v>
      </c>
      <c r="D2513" s="1">
        <v>43059</v>
      </c>
      <c r="E2513" s="1">
        <v>43456</v>
      </c>
      <c r="F2513" t="s">
        <v>19</v>
      </c>
      <c r="I2513">
        <v>100</v>
      </c>
      <c r="J2513">
        <v>0</v>
      </c>
      <c r="K2513">
        <v>0</v>
      </c>
      <c r="L2513">
        <v>3348</v>
      </c>
      <c r="M2513">
        <v>3348</v>
      </c>
      <c r="N2513" t="s">
        <v>20</v>
      </c>
      <c r="O2513" t="s">
        <v>29481</v>
      </c>
      <c r="P2513" t="s">
        <v>28</v>
      </c>
      <c r="Q2513" t="s">
        <v>34233</v>
      </c>
      <c r="R2513" t="s">
        <v>34233</v>
      </c>
      <c r="S2513" t="s">
        <v>32628</v>
      </c>
      <c r="T2513" t="s">
        <v>34357</v>
      </c>
      <c r="U2513" t="s">
        <v>32634</v>
      </c>
      <c r="V2513" t="s">
        <v>32879</v>
      </c>
      <c r="W2513">
        <v>300</v>
      </c>
      <c r="X2513">
        <v>2</v>
      </c>
      <c r="Y2513" t="s">
        <v>32661</v>
      </c>
      <c r="AC2513">
        <v>1</v>
      </c>
      <c r="AD2513" t="str">
        <f t="shared" si="397"/>
        <v/>
      </c>
      <c r="AE2513" t="str">
        <f t="shared" si="399"/>
        <v/>
      </c>
      <c r="AF2513" t="str">
        <f t="shared" si="390"/>
        <v/>
      </c>
      <c r="AG2513">
        <f t="shared" si="398"/>
        <v>1</v>
      </c>
      <c r="AH2513">
        <f t="shared" si="395"/>
        <v>2.8</v>
      </c>
      <c r="AI2513">
        <v>0.14499999999999999</v>
      </c>
      <c r="AJ2513">
        <f t="shared" si="393"/>
        <v>0.40599999999999997</v>
      </c>
      <c r="AK2513" t="str">
        <f t="shared" si="396"/>
        <v/>
      </c>
      <c r="AL2513" t="str">
        <f t="shared" si="394"/>
        <v/>
      </c>
    </row>
    <row r="2514" spans="1:39" x14ac:dyDescent="0.2">
      <c r="A2514" t="s">
        <v>15079</v>
      </c>
      <c r="B2514" t="s">
        <v>24</v>
      </c>
      <c r="C2514" t="s">
        <v>15080</v>
      </c>
      <c r="D2514" s="1">
        <v>37403</v>
      </c>
      <c r="E2514" s="1">
        <v>43456</v>
      </c>
      <c r="F2514" t="s">
        <v>39</v>
      </c>
      <c r="G2514" t="s">
        <v>19</v>
      </c>
      <c r="I2514">
        <v>70</v>
      </c>
      <c r="J2514">
        <v>30</v>
      </c>
      <c r="K2514">
        <v>0</v>
      </c>
      <c r="L2514">
        <v>2511</v>
      </c>
      <c r="M2514">
        <v>2511</v>
      </c>
      <c r="N2514" t="s">
        <v>20</v>
      </c>
      <c r="O2514" t="s">
        <v>15081</v>
      </c>
      <c r="P2514" t="s">
        <v>28</v>
      </c>
      <c r="Q2514" t="s">
        <v>34233</v>
      </c>
      <c r="R2514" t="s">
        <v>34233</v>
      </c>
      <c r="S2514" t="s">
        <v>33800</v>
      </c>
      <c r="T2514" t="s">
        <v>34357</v>
      </c>
      <c r="U2514" t="s">
        <v>32634</v>
      </c>
      <c r="V2514" t="s">
        <v>32879</v>
      </c>
      <c r="W2514">
        <v>400</v>
      </c>
      <c r="X2514">
        <v>2</v>
      </c>
      <c r="Y2514" t="s">
        <v>32661</v>
      </c>
      <c r="AC2514">
        <v>1</v>
      </c>
      <c r="AD2514" t="str">
        <f t="shared" si="397"/>
        <v/>
      </c>
      <c r="AE2514" t="str">
        <f t="shared" si="399"/>
        <v/>
      </c>
      <c r="AF2514" t="str">
        <f t="shared" si="390"/>
        <v/>
      </c>
      <c r="AG2514">
        <f t="shared" si="398"/>
        <v>1</v>
      </c>
      <c r="AH2514">
        <f t="shared" si="395"/>
        <v>2.8</v>
      </c>
      <c r="AI2514">
        <v>0.14499999999999999</v>
      </c>
      <c r="AJ2514">
        <f t="shared" si="393"/>
        <v>0.40599999999999997</v>
      </c>
      <c r="AK2514" t="str">
        <f t="shared" si="396"/>
        <v/>
      </c>
      <c r="AL2514" t="str">
        <f t="shared" si="394"/>
        <v/>
      </c>
    </row>
    <row r="2515" spans="1:39" x14ac:dyDescent="0.2">
      <c r="A2515" t="s">
        <v>15082</v>
      </c>
      <c r="B2515" t="s">
        <v>24</v>
      </c>
      <c r="C2515" t="s">
        <v>15083</v>
      </c>
      <c r="D2515" s="1">
        <v>37403</v>
      </c>
      <c r="E2515" s="1">
        <v>43777</v>
      </c>
      <c r="F2515" t="s">
        <v>19</v>
      </c>
      <c r="I2515">
        <v>100</v>
      </c>
      <c r="J2515">
        <v>0</v>
      </c>
      <c r="K2515">
        <v>0</v>
      </c>
      <c r="L2515">
        <v>3174</v>
      </c>
      <c r="M2515">
        <v>3174</v>
      </c>
      <c r="N2515" t="s">
        <v>20</v>
      </c>
      <c r="O2515" t="s">
        <v>15084</v>
      </c>
      <c r="P2515" t="s">
        <v>28</v>
      </c>
      <c r="Q2515" t="s">
        <v>34233</v>
      </c>
      <c r="R2515" t="s">
        <v>34233</v>
      </c>
      <c r="S2515" t="s">
        <v>33800</v>
      </c>
      <c r="T2515" t="s">
        <v>34449</v>
      </c>
      <c r="U2515" t="s">
        <v>32634</v>
      </c>
      <c r="V2515" t="s">
        <v>32879</v>
      </c>
      <c r="W2515">
        <v>400</v>
      </c>
      <c r="X2515">
        <v>2</v>
      </c>
      <c r="Y2515" t="s">
        <v>32661</v>
      </c>
      <c r="AC2515">
        <v>1</v>
      </c>
      <c r="AD2515" t="str">
        <f t="shared" si="397"/>
        <v/>
      </c>
      <c r="AE2515" t="str">
        <f t="shared" si="399"/>
        <v/>
      </c>
      <c r="AF2515" t="str">
        <f t="shared" si="390"/>
        <v/>
      </c>
      <c r="AG2515">
        <f t="shared" si="398"/>
        <v>1</v>
      </c>
      <c r="AH2515">
        <f t="shared" si="395"/>
        <v>2.8</v>
      </c>
      <c r="AI2515">
        <v>0.14499999999999999</v>
      </c>
      <c r="AJ2515">
        <f t="shared" si="393"/>
        <v>0.40599999999999997</v>
      </c>
      <c r="AK2515" t="str">
        <f t="shared" si="396"/>
        <v/>
      </c>
      <c r="AL2515" t="str">
        <f t="shared" si="394"/>
        <v/>
      </c>
    </row>
    <row r="2516" spans="1:39" x14ac:dyDescent="0.2">
      <c r="A2516" t="s">
        <v>24230</v>
      </c>
      <c r="B2516" t="s">
        <v>24</v>
      </c>
      <c r="C2516" t="s">
        <v>24231</v>
      </c>
      <c r="D2516" s="1">
        <v>39385</v>
      </c>
      <c r="E2516" s="1">
        <v>43456</v>
      </c>
      <c r="F2516" t="s">
        <v>19</v>
      </c>
      <c r="I2516">
        <v>100</v>
      </c>
      <c r="J2516">
        <v>0</v>
      </c>
      <c r="K2516">
        <v>0</v>
      </c>
      <c r="L2516">
        <v>2172</v>
      </c>
      <c r="M2516">
        <v>2172</v>
      </c>
      <c r="N2516" t="s">
        <v>20</v>
      </c>
      <c r="O2516" t="s">
        <v>24205</v>
      </c>
      <c r="P2516" t="s">
        <v>28</v>
      </c>
      <c r="Q2516" t="s">
        <v>34234</v>
      </c>
      <c r="R2516" t="s">
        <v>33768</v>
      </c>
      <c r="S2516" t="s">
        <v>32628</v>
      </c>
      <c r="T2516" t="s">
        <v>34354</v>
      </c>
      <c r="U2516" t="s">
        <v>32634</v>
      </c>
      <c r="V2516" t="s">
        <v>32881</v>
      </c>
      <c r="W2516">
        <v>250</v>
      </c>
      <c r="X2516">
        <v>2</v>
      </c>
      <c r="Y2516" t="s">
        <v>32661</v>
      </c>
      <c r="AA2516">
        <v>8.5</v>
      </c>
      <c r="AC2516">
        <v>1</v>
      </c>
      <c r="AD2516" t="str">
        <f t="shared" si="397"/>
        <v/>
      </c>
      <c r="AE2516" t="str">
        <f t="shared" si="399"/>
        <v/>
      </c>
      <c r="AF2516" t="str">
        <f t="shared" si="390"/>
        <v/>
      </c>
      <c r="AG2516">
        <f t="shared" si="398"/>
        <v>1</v>
      </c>
      <c r="AH2516">
        <f t="shared" si="395"/>
        <v>2.8</v>
      </c>
      <c r="AI2516">
        <v>0.14499999999999999</v>
      </c>
      <c r="AJ2516">
        <f t="shared" si="393"/>
        <v>0.40599999999999997</v>
      </c>
      <c r="AK2516" t="str">
        <f t="shared" si="396"/>
        <v/>
      </c>
      <c r="AL2516" t="str">
        <f t="shared" si="394"/>
        <v/>
      </c>
    </row>
    <row r="2517" spans="1:39" x14ac:dyDescent="0.2">
      <c r="A2517" t="s">
        <v>24203</v>
      </c>
      <c r="B2517" t="s">
        <v>24</v>
      </c>
      <c r="C2517" t="s">
        <v>24204</v>
      </c>
      <c r="D2517" s="1">
        <v>39385</v>
      </c>
      <c r="E2517" s="1">
        <v>43951</v>
      </c>
      <c r="F2517" t="s">
        <v>39</v>
      </c>
      <c r="I2517">
        <v>100</v>
      </c>
      <c r="J2517">
        <v>0</v>
      </c>
      <c r="K2517">
        <v>0</v>
      </c>
      <c r="L2517">
        <v>3055</v>
      </c>
      <c r="M2517">
        <v>3055</v>
      </c>
      <c r="N2517" t="s">
        <v>20</v>
      </c>
      <c r="O2517" t="s">
        <v>24205</v>
      </c>
      <c r="P2517" t="s">
        <v>28</v>
      </c>
      <c r="Q2517" t="s">
        <v>34233</v>
      </c>
      <c r="R2517" t="s">
        <v>34233</v>
      </c>
      <c r="S2517" t="s">
        <v>33942</v>
      </c>
      <c r="T2517" t="s">
        <v>34233</v>
      </c>
      <c r="V2517" t="s">
        <v>32882</v>
      </c>
      <c r="AD2517" t="str">
        <f t="shared" si="397"/>
        <v/>
      </c>
      <c r="AE2517" t="str">
        <f t="shared" si="399"/>
        <v/>
      </c>
      <c r="AF2517" t="str">
        <f t="shared" si="390"/>
        <v/>
      </c>
      <c r="AG2517" t="str">
        <f t="shared" si="398"/>
        <v/>
      </c>
      <c r="AH2517" t="str">
        <f t="shared" si="395"/>
        <v/>
      </c>
      <c r="AI2517">
        <v>0.14499999999999999</v>
      </c>
      <c r="AJ2517" t="str">
        <f t="shared" si="393"/>
        <v/>
      </c>
      <c r="AK2517" t="str">
        <f t="shared" si="396"/>
        <v/>
      </c>
      <c r="AL2517" t="str">
        <f t="shared" si="394"/>
        <v/>
      </c>
    </row>
    <row r="2518" spans="1:39" x14ac:dyDescent="0.2">
      <c r="A2518" t="s">
        <v>24221</v>
      </c>
      <c r="B2518" t="s">
        <v>24</v>
      </c>
      <c r="C2518" t="s">
        <v>24222</v>
      </c>
      <c r="D2518" s="1">
        <v>39385</v>
      </c>
      <c r="E2518" s="1">
        <v>43951</v>
      </c>
      <c r="F2518" t="s">
        <v>19</v>
      </c>
      <c r="I2518">
        <v>100</v>
      </c>
      <c r="J2518">
        <v>0</v>
      </c>
      <c r="K2518">
        <v>0</v>
      </c>
      <c r="L2518">
        <v>2644</v>
      </c>
      <c r="M2518">
        <v>2644</v>
      </c>
      <c r="N2518" t="s">
        <v>20</v>
      </c>
      <c r="O2518" t="s">
        <v>24223</v>
      </c>
      <c r="P2518" t="s">
        <v>28</v>
      </c>
      <c r="Q2518" t="s">
        <v>34233</v>
      </c>
      <c r="R2518" t="s">
        <v>34233</v>
      </c>
      <c r="S2518" t="s">
        <v>32628</v>
      </c>
      <c r="T2518" t="s">
        <v>34357</v>
      </c>
      <c r="U2518" t="s">
        <v>32634</v>
      </c>
      <c r="V2518" t="s">
        <v>32882</v>
      </c>
      <c r="W2518">
        <v>250</v>
      </c>
      <c r="X2518">
        <v>2</v>
      </c>
      <c r="Y2518" t="s">
        <v>32661</v>
      </c>
      <c r="AA2518">
        <v>8.5</v>
      </c>
      <c r="AC2518">
        <v>1</v>
      </c>
      <c r="AD2518" t="str">
        <f t="shared" si="397"/>
        <v/>
      </c>
      <c r="AE2518" t="str">
        <f t="shared" si="399"/>
        <v/>
      </c>
      <c r="AF2518" t="str">
        <f t="shared" si="390"/>
        <v/>
      </c>
      <c r="AG2518">
        <f t="shared" si="398"/>
        <v>1</v>
      </c>
      <c r="AH2518">
        <f t="shared" si="395"/>
        <v>2.8</v>
      </c>
      <c r="AI2518">
        <v>0.14499999999999999</v>
      </c>
      <c r="AJ2518">
        <f t="shared" si="393"/>
        <v>0.40599999999999997</v>
      </c>
      <c r="AK2518" t="str">
        <f t="shared" si="396"/>
        <v/>
      </c>
      <c r="AL2518" t="str">
        <f t="shared" si="394"/>
        <v/>
      </c>
    </row>
    <row r="2519" spans="1:39" x14ac:dyDescent="0.2">
      <c r="A2519" t="s">
        <v>24232</v>
      </c>
      <c r="B2519" t="s">
        <v>24</v>
      </c>
      <c r="C2519" t="s">
        <v>24233</v>
      </c>
      <c r="D2519" s="1">
        <v>39385</v>
      </c>
      <c r="E2519" s="1">
        <v>43951</v>
      </c>
      <c r="F2519" t="s">
        <v>39</v>
      </c>
      <c r="I2519">
        <v>100</v>
      </c>
      <c r="J2519">
        <v>0</v>
      </c>
      <c r="K2519">
        <v>0</v>
      </c>
      <c r="L2519">
        <v>10658</v>
      </c>
      <c r="M2519">
        <v>10658</v>
      </c>
      <c r="N2519" t="s">
        <v>20</v>
      </c>
      <c r="O2519" t="s">
        <v>24223</v>
      </c>
      <c r="P2519" t="s">
        <v>28</v>
      </c>
      <c r="Q2519" t="s">
        <v>34233</v>
      </c>
      <c r="R2519" t="s">
        <v>34233</v>
      </c>
      <c r="S2519" t="s">
        <v>33942</v>
      </c>
      <c r="T2519" t="s">
        <v>34233</v>
      </c>
      <c r="V2519" t="s">
        <v>32882</v>
      </c>
      <c r="AD2519" t="str">
        <f t="shared" si="397"/>
        <v/>
      </c>
      <c r="AE2519" t="str">
        <f t="shared" si="399"/>
        <v/>
      </c>
      <c r="AF2519" t="str">
        <f t="shared" si="390"/>
        <v/>
      </c>
      <c r="AG2519" t="str">
        <f t="shared" si="398"/>
        <v/>
      </c>
      <c r="AH2519" t="str">
        <f t="shared" si="395"/>
        <v/>
      </c>
      <c r="AI2519">
        <v>0.14499999999999999</v>
      </c>
      <c r="AJ2519" t="str">
        <f t="shared" si="393"/>
        <v/>
      </c>
      <c r="AK2519" t="str">
        <f t="shared" si="396"/>
        <v/>
      </c>
      <c r="AL2519" t="str">
        <f t="shared" si="394"/>
        <v/>
      </c>
    </row>
    <row r="2520" spans="1:39" x14ac:dyDescent="0.2">
      <c r="A2520" t="s">
        <v>22358</v>
      </c>
      <c r="B2520" t="s">
        <v>24</v>
      </c>
      <c r="C2520" t="s">
        <v>22359</v>
      </c>
      <c r="D2520" s="1">
        <v>38880</v>
      </c>
      <c r="E2520" s="1">
        <v>43456</v>
      </c>
      <c r="F2520" t="s">
        <v>19</v>
      </c>
      <c r="I2520">
        <v>100</v>
      </c>
      <c r="J2520">
        <v>0</v>
      </c>
      <c r="K2520">
        <v>0</v>
      </c>
      <c r="L2520">
        <v>1250</v>
      </c>
      <c r="M2520">
        <v>1250</v>
      </c>
      <c r="N2520" t="s">
        <v>20</v>
      </c>
      <c r="O2520" t="s">
        <v>22360</v>
      </c>
      <c r="P2520" t="s">
        <v>28</v>
      </c>
      <c r="Q2520" t="s">
        <v>34233</v>
      </c>
      <c r="R2520" t="s">
        <v>34233</v>
      </c>
      <c r="S2520" t="s">
        <v>32628</v>
      </c>
      <c r="T2520" t="s">
        <v>34357</v>
      </c>
      <c r="U2520" t="s">
        <v>32634</v>
      </c>
      <c r="V2520" t="s">
        <v>32883</v>
      </c>
      <c r="W2520">
        <v>250</v>
      </c>
      <c r="X2520">
        <v>2</v>
      </c>
      <c r="Y2520" t="s">
        <v>32654</v>
      </c>
      <c r="Z2520">
        <v>500</v>
      </c>
      <c r="AA2520">
        <v>8.5</v>
      </c>
      <c r="AC2520">
        <v>1</v>
      </c>
      <c r="AD2520" t="str">
        <f t="shared" si="397"/>
        <v/>
      </c>
      <c r="AE2520" t="str">
        <f t="shared" si="399"/>
        <v/>
      </c>
      <c r="AF2520" t="str">
        <f t="shared" si="390"/>
        <v/>
      </c>
      <c r="AG2520">
        <f t="shared" si="398"/>
        <v>1</v>
      </c>
      <c r="AH2520">
        <f t="shared" si="395"/>
        <v>2.8</v>
      </c>
      <c r="AI2520">
        <v>0.14499999999999999</v>
      </c>
      <c r="AJ2520">
        <f t="shared" si="393"/>
        <v>0.40599999999999997</v>
      </c>
      <c r="AK2520" t="str">
        <f t="shared" si="396"/>
        <v/>
      </c>
      <c r="AL2520" t="str">
        <f t="shared" si="394"/>
        <v/>
      </c>
    </row>
    <row r="2521" spans="1:39" x14ac:dyDescent="0.2">
      <c r="A2521" t="s">
        <v>15375</v>
      </c>
      <c r="B2521" t="s">
        <v>24</v>
      </c>
      <c r="C2521" t="s">
        <v>15376</v>
      </c>
      <c r="D2521" s="1">
        <v>37400</v>
      </c>
      <c r="E2521" s="1">
        <v>43951</v>
      </c>
      <c r="F2521" t="s">
        <v>39</v>
      </c>
      <c r="I2521">
        <v>100</v>
      </c>
      <c r="J2521">
        <v>0</v>
      </c>
      <c r="K2521">
        <v>0</v>
      </c>
      <c r="L2521">
        <v>1942</v>
      </c>
      <c r="M2521">
        <v>1942</v>
      </c>
      <c r="N2521" t="s">
        <v>20</v>
      </c>
      <c r="O2521" t="s">
        <v>15377</v>
      </c>
      <c r="P2521" t="s">
        <v>28</v>
      </c>
      <c r="Q2521" t="s">
        <v>34233</v>
      </c>
      <c r="R2521" t="s">
        <v>34233</v>
      </c>
      <c r="S2521" t="s">
        <v>33942</v>
      </c>
      <c r="T2521" t="s">
        <v>34233</v>
      </c>
      <c r="V2521" t="s">
        <v>32879</v>
      </c>
      <c r="AD2521" t="str">
        <f t="shared" si="397"/>
        <v/>
      </c>
      <c r="AE2521" t="str">
        <f t="shared" si="399"/>
        <v/>
      </c>
      <c r="AF2521" t="str">
        <f t="shared" si="390"/>
        <v/>
      </c>
      <c r="AG2521" t="str">
        <f t="shared" si="398"/>
        <v/>
      </c>
      <c r="AH2521" t="str">
        <f t="shared" si="395"/>
        <v/>
      </c>
      <c r="AI2521">
        <v>0.14499999999999999</v>
      </c>
      <c r="AJ2521" t="str">
        <f t="shared" si="393"/>
        <v/>
      </c>
      <c r="AK2521" t="str">
        <f t="shared" si="396"/>
        <v/>
      </c>
      <c r="AL2521" t="str">
        <f t="shared" si="394"/>
        <v/>
      </c>
    </row>
    <row r="2522" spans="1:39" x14ac:dyDescent="0.2">
      <c r="A2522" t="s">
        <v>24228</v>
      </c>
      <c r="B2522" t="s">
        <v>24</v>
      </c>
      <c r="C2522" t="s">
        <v>24229</v>
      </c>
      <c r="D2522" s="1">
        <v>39385</v>
      </c>
      <c r="E2522" s="1">
        <v>43951</v>
      </c>
      <c r="F2522" t="s">
        <v>19</v>
      </c>
      <c r="I2522">
        <v>100</v>
      </c>
      <c r="J2522">
        <v>0</v>
      </c>
      <c r="K2522">
        <v>0</v>
      </c>
      <c r="L2522">
        <v>2520</v>
      </c>
      <c r="M2522">
        <v>2520</v>
      </c>
      <c r="N2522" t="s">
        <v>20</v>
      </c>
      <c r="O2522" t="s">
        <v>24202</v>
      </c>
      <c r="P2522" t="s">
        <v>28</v>
      </c>
      <c r="Q2522" t="s">
        <v>34233</v>
      </c>
      <c r="R2522" t="s">
        <v>34233</v>
      </c>
      <c r="S2522" t="s">
        <v>33797</v>
      </c>
      <c r="T2522" t="s">
        <v>34357</v>
      </c>
      <c r="U2522" t="s">
        <v>32634</v>
      </c>
      <c r="V2522" t="s">
        <v>32882</v>
      </c>
      <c r="W2522">
        <v>250</v>
      </c>
      <c r="X2522">
        <v>2</v>
      </c>
      <c r="Y2522" t="s">
        <v>32661</v>
      </c>
      <c r="AA2522">
        <v>8.5</v>
      </c>
      <c r="AC2522">
        <v>1</v>
      </c>
      <c r="AD2522" t="str">
        <f t="shared" si="397"/>
        <v/>
      </c>
      <c r="AE2522" t="str">
        <f t="shared" si="399"/>
        <v/>
      </c>
      <c r="AF2522" t="str">
        <f t="shared" si="390"/>
        <v/>
      </c>
      <c r="AG2522">
        <f t="shared" si="398"/>
        <v>1</v>
      </c>
      <c r="AH2522">
        <f t="shared" si="395"/>
        <v>2.8</v>
      </c>
      <c r="AI2522">
        <v>0.14499999999999999</v>
      </c>
      <c r="AJ2522">
        <f t="shared" si="393"/>
        <v>0.40599999999999997</v>
      </c>
      <c r="AK2522" t="str">
        <f t="shared" si="396"/>
        <v/>
      </c>
      <c r="AL2522" t="str">
        <f t="shared" si="394"/>
        <v/>
      </c>
    </row>
    <row r="2523" spans="1:39" x14ac:dyDescent="0.2">
      <c r="A2523" t="s">
        <v>24200</v>
      </c>
      <c r="B2523" t="s">
        <v>24</v>
      </c>
      <c r="C2523" t="s">
        <v>24201</v>
      </c>
      <c r="D2523" s="1">
        <v>39385</v>
      </c>
      <c r="E2523" s="1">
        <v>43531</v>
      </c>
      <c r="F2523" t="s">
        <v>39</v>
      </c>
      <c r="I2523">
        <v>100</v>
      </c>
      <c r="J2523">
        <v>0</v>
      </c>
      <c r="K2523">
        <v>0</v>
      </c>
      <c r="L2523">
        <v>8688</v>
      </c>
      <c r="M2523">
        <v>8688</v>
      </c>
      <c r="N2523" t="s">
        <v>20</v>
      </c>
      <c r="O2523" t="s">
        <v>24202</v>
      </c>
      <c r="P2523" t="s">
        <v>28</v>
      </c>
      <c r="Q2523" t="s">
        <v>34233</v>
      </c>
      <c r="R2523" t="s">
        <v>34233</v>
      </c>
      <c r="S2523" t="s">
        <v>33942</v>
      </c>
      <c r="T2523" t="s">
        <v>34233</v>
      </c>
      <c r="V2523" t="s">
        <v>32882</v>
      </c>
      <c r="AD2523" t="str">
        <f t="shared" si="397"/>
        <v/>
      </c>
      <c r="AE2523" t="str">
        <f t="shared" si="399"/>
        <v/>
      </c>
      <c r="AF2523" t="str">
        <f t="shared" si="390"/>
        <v/>
      </c>
      <c r="AG2523" t="str">
        <f t="shared" si="398"/>
        <v/>
      </c>
      <c r="AH2523" t="str">
        <f t="shared" si="395"/>
        <v/>
      </c>
      <c r="AI2523">
        <v>0.14499999999999999</v>
      </c>
      <c r="AJ2523" t="str">
        <f t="shared" si="393"/>
        <v/>
      </c>
      <c r="AK2523" t="str">
        <f t="shared" si="396"/>
        <v/>
      </c>
      <c r="AL2523" t="str">
        <f t="shared" si="394"/>
        <v/>
      </c>
    </row>
    <row r="2524" spans="1:39" x14ac:dyDescent="0.2">
      <c r="A2524" t="s">
        <v>24194</v>
      </c>
      <c r="B2524" t="s">
        <v>24</v>
      </c>
      <c r="C2524" t="s">
        <v>24195</v>
      </c>
      <c r="D2524" s="1">
        <v>39385</v>
      </c>
      <c r="E2524" s="1">
        <v>43456</v>
      </c>
      <c r="F2524" t="s">
        <v>19</v>
      </c>
      <c r="I2524">
        <v>100</v>
      </c>
      <c r="J2524">
        <v>0</v>
      </c>
      <c r="K2524">
        <v>0</v>
      </c>
      <c r="L2524">
        <v>1825</v>
      </c>
      <c r="M2524">
        <v>1825</v>
      </c>
      <c r="N2524" t="s">
        <v>20</v>
      </c>
      <c r="O2524" t="s">
        <v>24196</v>
      </c>
      <c r="P2524" t="s">
        <v>28</v>
      </c>
      <c r="Q2524" t="s">
        <v>34233</v>
      </c>
      <c r="R2524" t="s">
        <v>34233</v>
      </c>
      <c r="S2524" t="s">
        <v>33800</v>
      </c>
      <c r="T2524" t="s">
        <v>34357</v>
      </c>
      <c r="U2524" t="s">
        <v>32634</v>
      </c>
      <c r="V2524" t="s">
        <v>32882</v>
      </c>
      <c r="W2524">
        <v>250</v>
      </c>
      <c r="X2524">
        <v>2</v>
      </c>
      <c r="Y2524" t="s">
        <v>32661</v>
      </c>
      <c r="AA2524">
        <v>8.5</v>
      </c>
      <c r="AC2524">
        <v>1</v>
      </c>
      <c r="AD2524" t="str">
        <f t="shared" si="397"/>
        <v/>
      </c>
      <c r="AE2524" t="str">
        <f t="shared" si="399"/>
        <v/>
      </c>
      <c r="AF2524" t="str">
        <f t="shared" si="390"/>
        <v/>
      </c>
      <c r="AG2524">
        <f t="shared" ref="AG2524:AG2543" si="400">IF((S2524&lt;&gt;"tühi")*(AC2524&lt;&gt;""),AC2524,"")</f>
        <v>1</v>
      </c>
      <c r="AH2524">
        <f t="shared" si="395"/>
        <v>2.8</v>
      </c>
      <c r="AI2524">
        <v>0.14499999999999999</v>
      </c>
      <c r="AJ2524">
        <f t="shared" si="393"/>
        <v>0.40599999999999997</v>
      </c>
      <c r="AK2524" t="str">
        <f t="shared" si="396"/>
        <v/>
      </c>
      <c r="AL2524" t="str">
        <f t="shared" si="394"/>
        <v/>
      </c>
    </row>
    <row r="2525" spans="1:39" x14ac:dyDescent="0.2">
      <c r="A2525" t="s">
        <v>24224</v>
      </c>
      <c r="B2525" t="s">
        <v>24</v>
      </c>
      <c r="C2525" t="s">
        <v>24225</v>
      </c>
      <c r="D2525" s="1">
        <v>39385</v>
      </c>
      <c r="E2525" s="1">
        <v>43456</v>
      </c>
      <c r="F2525" t="s">
        <v>39</v>
      </c>
      <c r="I2525">
        <v>100</v>
      </c>
      <c r="J2525">
        <v>0</v>
      </c>
      <c r="K2525">
        <v>0</v>
      </c>
      <c r="L2525">
        <v>7547</v>
      </c>
      <c r="M2525">
        <v>7547</v>
      </c>
      <c r="N2525" t="s">
        <v>20</v>
      </c>
      <c r="O2525" t="s">
        <v>24196</v>
      </c>
      <c r="P2525" t="s">
        <v>28</v>
      </c>
      <c r="Q2525" t="s">
        <v>34233</v>
      </c>
      <c r="R2525" t="s">
        <v>34233</v>
      </c>
      <c r="S2525" t="s">
        <v>33942</v>
      </c>
      <c r="T2525" t="s">
        <v>34233</v>
      </c>
      <c r="V2525" t="s">
        <v>32882</v>
      </c>
      <c r="AD2525" t="str">
        <f t="shared" si="397"/>
        <v/>
      </c>
      <c r="AE2525" t="str">
        <f t="shared" si="399"/>
        <v/>
      </c>
      <c r="AF2525" t="str">
        <f t="shared" si="390"/>
        <v/>
      </c>
      <c r="AG2525" t="str">
        <f t="shared" si="400"/>
        <v/>
      </c>
      <c r="AH2525" t="str">
        <f t="shared" si="395"/>
        <v/>
      </c>
      <c r="AI2525">
        <v>0.14499999999999999</v>
      </c>
      <c r="AJ2525" t="str">
        <f t="shared" si="393"/>
        <v/>
      </c>
      <c r="AK2525" t="str">
        <f t="shared" si="396"/>
        <v/>
      </c>
      <c r="AL2525" t="str">
        <f t="shared" si="394"/>
        <v/>
      </c>
    </row>
    <row r="2526" spans="1:39" s="18" customFormat="1" x14ac:dyDescent="0.2">
      <c r="A2526" s="18" t="s">
        <v>24219</v>
      </c>
      <c r="B2526" s="18" t="s">
        <v>24</v>
      </c>
      <c r="C2526" s="18" t="s">
        <v>24220</v>
      </c>
      <c r="D2526" s="19">
        <v>39385</v>
      </c>
      <c r="E2526" s="19">
        <v>43951</v>
      </c>
      <c r="F2526" s="18" t="s">
        <v>19</v>
      </c>
      <c r="I2526" s="18">
        <v>100</v>
      </c>
      <c r="J2526" s="18">
        <v>0</v>
      </c>
      <c r="K2526" s="18">
        <v>0</v>
      </c>
      <c r="L2526" s="18">
        <v>1531</v>
      </c>
      <c r="M2526" s="18">
        <v>1531</v>
      </c>
      <c r="N2526" s="18" t="s">
        <v>20</v>
      </c>
      <c r="O2526" s="18" t="s">
        <v>24193</v>
      </c>
      <c r="P2526" s="18" t="s">
        <v>28</v>
      </c>
      <c r="Q2526" s="18" t="s">
        <v>34234</v>
      </c>
      <c r="R2526" s="18" t="s">
        <v>33762</v>
      </c>
      <c r="S2526" s="18" t="s">
        <v>33942</v>
      </c>
      <c r="T2526" s="18" t="s">
        <v>34357</v>
      </c>
      <c r="U2526" s="18" t="s">
        <v>32634</v>
      </c>
      <c r="V2526" s="18" t="s">
        <v>32882</v>
      </c>
      <c r="W2526" s="18">
        <v>250</v>
      </c>
      <c r="X2526" s="18">
        <v>2</v>
      </c>
      <c r="Y2526" s="18" t="s">
        <v>32661</v>
      </c>
      <c r="AA2526" s="18">
        <v>8.5</v>
      </c>
      <c r="AC2526" s="18">
        <v>1</v>
      </c>
      <c r="AD2526" s="18" t="str">
        <f t="shared" si="397"/>
        <v/>
      </c>
      <c r="AE2526" s="18">
        <f t="shared" si="399"/>
        <v>1</v>
      </c>
      <c r="AF2526" s="18" t="str">
        <f t="shared" si="390"/>
        <v/>
      </c>
      <c r="AG2526" s="18" t="str">
        <f t="shared" si="400"/>
        <v/>
      </c>
      <c r="AH2526" s="18" t="str">
        <f t="shared" si="395"/>
        <v/>
      </c>
      <c r="AI2526" s="18">
        <v>0.14499999999999999</v>
      </c>
      <c r="AJ2526" s="18" t="str">
        <f t="shared" si="393"/>
        <v/>
      </c>
      <c r="AK2526" s="18">
        <f t="shared" si="396"/>
        <v>2.8</v>
      </c>
      <c r="AL2526" s="18">
        <f t="shared" si="394"/>
        <v>0.40599999999999997</v>
      </c>
      <c r="AM2526" s="18" t="s">
        <v>34814</v>
      </c>
    </row>
    <row r="2527" spans="1:39" x14ac:dyDescent="0.2">
      <c r="A2527" t="s">
        <v>24191</v>
      </c>
      <c r="B2527" t="s">
        <v>24</v>
      </c>
      <c r="C2527" t="s">
        <v>24192</v>
      </c>
      <c r="D2527" s="1">
        <v>39385</v>
      </c>
      <c r="E2527" s="1">
        <v>43456</v>
      </c>
      <c r="F2527" t="s">
        <v>39</v>
      </c>
      <c r="I2527">
        <v>100</v>
      </c>
      <c r="J2527">
        <v>0</v>
      </c>
      <c r="K2527">
        <v>0</v>
      </c>
      <c r="L2527">
        <v>13143</v>
      </c>
      <c r="M2527">
        <v>13143</v>
      </c>
      <c r="N2527" t="s">
        <v>20</v>
      </c>
      <c r="O2527" t="s">
        <v>24193</v>
      </c>
      <c r="P2527" t="s">
        <v>28</v>
      </c>
      <c r="Q2527" t="s">
        <v>34233</v>
      </c>
      <c r="R2527" t="s">
        <v>34233</v>
      </c>
      <c r="S2527" t="s">
        <v>33942</v>
      </c>
      <c r="T2527" t="s">
        <v>34233</v>
      </c>
      <c r="V2527" t="s">
        <v>32882</v>
      </c>
      <c r="AD2527" t="str">
        <f t="shared" si="397"/>
        <v/>
      </c>
      <c r="AE2527" t="str">
        <f t="shared" si="399"/>
        <v/>
      </c>
      <c r="AF2527" t="str">
        <f t="shared" si="390"/>
        <v/>
      </c>
      <c r="AG2527" t="str">
        <f t="shared" si="400"/>
        <v/>
      </c>
      <c r="AH2527" t="str">
        <f t="shared" si="395"/>
        <v/>
      </c>
      <c r="AI2527">
        <v>0.14499999999999999</v>
      </c>
      <c r="AJ2527" t="str">
        <f t="shared" si="393"/>
        <v/>
      </c>
      <c r="AK2527" t="str">
        <f t="shared" si="396"/>
        <v/>
      </c>
      <c r="AL2527" t="str">
        <f t="shared" si="394"/>
        <v/>
      </c>
    </row>
    <row r="2528" spans="1:39" x14ac:dyDescent="0.2">
      <c r="A2528" t="s">
        <v>24216</v>
      </c>
      <c r="B2528" t="s">
        <v>24</v>
      </c>
      <c r="C2528" t="s">
        <v>24217</v>
      </c>
      <c r="D2528" s="1">
        <v>39385</v>
      </c>
      <c r="E2528" s="1">
        <v>44546</v>
      </c>
      <c r="F2528" t="s">
        <v>19</v>
      </c>
      <c r="I2528">
        <v>100</v>
      </c>
      <c r="J2528">
        <v>0</v>
      </c>
      <c r="K2528">
        <v>0</v>
      </c>
      <c r="L2528">
        <v>1266</v>
      </c>
      <c r="M2528">
        <v>1266</v>
      </c>
      <c r="N2528" t="s">
        <v>20</v>
      </c>
      <c r="O2528" t="s">
        <v>24218</v>
      </c>
      <c r="P2528" t="s">
        <v>28</v>
      </c>
      <c r="Q2528" t="s">
        <v>34234</v>
      </c>
      <c r="R2528" t="s">
        <v>33768</v>
      </c>
      <c r="S2528" t="s">
        <v>33797</v>
      </c>
      <c r="T2528" t="s">
        <v>32634</v>
      </c>
      <c r="U2528" t="s">
        <v>32634</v>
      </c>
      <c r="V2528" t="s">
        <v>32882</v>
      </c>
      <c r="W2528">
        <v>250</v>
      </c>
      <c r="X2528">
        <v>2</v>
      </c>
      <c r="Y2528" t="s">
        <v>32661</v>
      </c>
      <c r="AA2528">
        <v>8.5</v>
      </c>
      <c r="AC2528">
        <v>1</v>
      </c>
      <c r="AD2528" t="str">
        <f t="shared" si="397"/>
        <v/>
      </c>
      <c r="AE2528" t="str">
        <f t="shared" si="399"/>
        <v/>
      </c>
      <c r="AF2528" t="str">
        <f t="shared" si="390"/>
        <v/>
      </c>
      <c r="AG2528">
        <f t="shared" si="400"/>
        <v>1</v>
      </c>
      <c r="AH2528">
        <f t="shared" si="395"/>
        <v>2.8</v>
      </c>
      <c r="AI2528">
        <v>0.14499999999999999</v>
      </c>
      <c r="AJ2528">
        <f t="shared" si="393"/>
        <v>0.40599999999999997</v>
      </c>
      <c r="AK2528" t="str">
        <f t="shared" si="396"/>
        <v/>
      </c>
      <c r="AL2528" t="str">
        <f t="shared" si="394"/>
        <v/>
      </c>
    </row>
    <row r="2529" spans="1:39" x14ac:dyDescent="0.2">
      <c r="A2529" t="s">
        <v>24226</v>
      </c>
      <c r="B2529" t="s">
        <v>24</v>
      </c>
      <c r="C2529" t="s">
        <v>24227</v>
      </c>
      <c r="D2529" s="1">
        <v>39385</v>
      </c>
      <c r="E2529" s="1">
        <v>43456</v>
      </c>
      <c r="F2529" t="s">
        <v>39</v>
      </c>
      <c r="I2529">
        <v>100</v>
      </c>
      <c r="J2529">
        <v>0</v>
      </c>
      <c r="K2529">
        <v>0</v>
      </c>
      <c r="L2529">
        <v>12087</v>
      </c>
      <c r="M2529">
        <v>12087</v>
      </c>
      <c r="N2529" t="s">
        <v>20</v>
      </c>
      <c r="O2529" t="s">
        <v>24218</v>
      </c>
      <c r="P2529" t="s">
        <v>28</v>
      </c>
      <c r="Q2529" t="s">
        <v>34233</v>
      </c>
      <c r="R2529" t="s">
        <v>34233</v>
      </c>
      <c r="S2529" t="s">
        <v>33942</v>
      </c>
      <c r="T2529" t="s">
        <v>34233</v>
      </c>
      <c r="V2529" t="s">
        <v>32882</v>
      </c>
      <c r="AD2529" t="str">
        <f t="shared" si="397"/>
        <v/>
      </c>
      <c r="AE2529" t="str">
        <f t="shared" si="399"/>
        <v/>
      </c>
      <c r="AF2529" t="str">
        <f t="shared" ref="AF2529:AF2592" si="401">IF((S2529&lt;&gt;"tühi")*(F2529&lt;&gt;"Elamumaa")*(G2529&lt;&gt;"Elamumaa")*(H2529&lt;&gt;"Elamumaa"),IF(Z2529=0,"",Z2529),"")</f>
        <v/>
      </c>
      <c r="AG2529" t="str">
        <f t="shared" si="400"/>
        <v/>
      </c>
      <c r="AH2529" t="str">
        <f t="shared" si="395"/>
        <v/>
      </c>
      <c r="AI2529">
        <v>0.14499999999999999</v>
      </c>
      <c r="AJ2529" t="str">
        <f t="shared" si="393"/>
        <v/>
      </c>
      <c r="AK2529" t="str">
        <f t="shared" si="396"/>
        <v/>
      </c>
      <c r="AL2529" t="str">
        <f t="shared" si="394"/>
        <v/>
      </c>
    </row>
    <row r="2530" spans="1:39" x14ac:dyDescent="0.2">
      <c r="A2530" t="s">
        <v>24209</v>
      </c>
      <c r="B2530" t="s">
        <v>24</v>
      </c>
      <c r="C2530" t="s">
        <v>24210</v>
      </c>
      <c r="D2530" s="1">
        <v>39385</v>
      </c>
      <c r="E2530" s="1">
        <v>43951</v>
      </c>
      <c r="F2530" t="s">
        <v>19</v>
      </c>
      <c r="I2530">
        <v>100</v>
      </c>
      <c r="J2530">
        <v>0</v>
      </c>
      <c r="K2530">
        <v>0</v>
      </c>
      <c r="L2530">
        <v>1228</v>
      </c>
      <c r="M2530">
        <v>1228</v>
      </c>
      <c r="N2530" t="s">
        <v>20</v>
      </c>
      <c r="O2530" t="s">
        <v>24199</v>
      </c>
      <c r="P2530" t="s">
        <v>28</v>
      </c>
      <c r="Q2530" t="s">
        <v>34233</v>
      </c>
      <c r="R2530" t="s">
        <v>34233</v>
      </c>
      <c r="S2530" t="s">
        <v>32628</v>
      </c>
      <c r="T2530" t="s">
        <v>34357</v>
      </c>
      <c r="U2530" t="s">
        <v>32634</v>
      </c>
      <c r="V2530" t="s">
        <v>32882</v>
      </c>
      <c r="W2530">
        <v>250</v>
      </c>
      <c r="X2530">
        <v>2</v>
      </c>
      <c r="Y2530" t="s">
        <v>32661</v>
      </c>
      <c r="AA2530">
        <v>8.5</v>
      </c>
      <c r="AC2530">
        <v>1</v>
      </c>
      <c r="AD2530" t="str">
        <f t="shared" si="397"/>
        <v/>
      </c>
      <c r="AE2530" t="str">
        <f t="shared" si="399"/>
        <v/>
      </c>
      <c r="AF2530" t="str">
        <f t="shared" si="401"/>
        <v/>
      </c>
      <c r="AG2530">
        <f t="shared" si="400"/>
        <v>1</v>
      </c>
      <c r="AH2530">
        <f t="shared" si="395"/>
        <v>2.8</v>
      </c>
      <c r="AI2530">
        <v>0.14499999999999999</v>
      </c>
      <c r="AJ2530">
        <f t="shared" si="393"/>
        <v>0.40599999999999997</v>
      </c>
      <c r="AK2530" t="str">
        <f t="shared" si="396"/>
        <v/>
      </c>
      <c r="AL2530" t="str">
        <f t="shared" si="394"/>
        <v/>
      </c>
    </row>
    <row r="2531" spans="1:39" x14ac:dyDescent="0.2">
      <c r="A2531" t="s">
        <v>24197</v>
      </c>
      <c r="B2531" t="s">
        <v>24</v>
      </c>
      <c r="C2531" t="s">
        <v>24198</v>
      </c>
      <c r="D2531" s="1">
        <v>39385</v>
      </c>
      <c r="E2531" s="1">
        <v>43951</v>
      </c>
      <c r="F2531" t="s">
        <v>39</v>
      </c>
      <c r="I2531">
        <v>100</v>
      </c>
      <c r="J2531">
        <v>0</v>
      </c>
      <c r="K2531">
        <v>0</v>
      </c>
      <c r="L2531">
        <v>10798</v>
      </c>
      <c r="M2531">
        <v>10798</v>
      </c>
      <c r="N2531" t="s">
        <v>20</v>
      </c>
      <c r="O2531" t="s">
        <v>24199</v>
      </c>
      <c r="P2531" t="s">
        <v>28</v>
      </c>
      <c r="Q2531" t="s">
        <v>34233</v>
      </c>
      <c r="R2531" t="s">
        <v>34233</v>
      </c>
      <c r="S2531" t="s">
        <v>33942</v>
      </c>
      <c r="T2531" t="s">
        <v>34233</v>
      </c>
      <c r="V2531" t="s">
        <v>32882</v>
      </c>
      <c r="AD2531" t="str">
        <f t="shared" si="397"/>
        <v/>
      </c>
      <c r="AE2531" t="str">
        <f t="shared" si="399"/>
        <v/>
      </c>
      <c r="AF2531" t="str">
        <f t="shared" si="401"/>
        <v/>
      </c>
      <c r="AG2531" t="str">
        <f t="shared" si="400"/>
        <v/>
      </c>
      <c r="AH2531" t="str">
        <f t="shared" si="395"/>
        <v/>
      </c>
      <c r="AI2531">
        <v>0.14499999999999999</v>
      </c>
      <c r="AJ2531" t="str">
        <f t="shared" si="393"/>
        <v/>
      </c>
      <c r="AK2531" t="str">
        <f t="shared" si="396"/>
        <v/>
      </c>
      <c r="AL2531" t="str">
        <f t="shared" si="394"/>
        <v/>
      </c>
    </row>
    <row r="2532" spans="1:39" x14ac:dyDescent="0.2">
      <c r="A2532" t="s">
        <v>17476</v>
      </c>
      <c r="B2532" t="s">
        <v>24</v>
      </c>
      <c r="C2532" t="s">
        <v>17477</v>
      </c>
      <c r="D2532" s="1">
        <v>37700</v>
      </c>
      <c r="E2532" s="1">
        <v>43456</v>
      </c>
      <c r="F2532" t="s">
        <v>19</v>
      </c>
      <c r="I2532">
        <v>100</v>
      </c>
      <c r="J2532">
        <v>0</v>
      </c>
      <c r="K2532">
        <v>0</v>
      </c>
      <c r="L2532">
        <v>1644</v>
      </c>
      <c r="M2532">
        <v>1644</v>
      </c>
      <c r="N2532" t="s">
        <v>20</v>
      </c>
      <c r="O2532" t="s">
        <v>17478</v>
      </c>
      <c r="P2532" t="s">
        <v>28</v>
      </c>
      <c r="Q2532" t="s">
        <v>34234</v>
      </c>
      <c r="R2532" t="s">
        <v>33762</v>
      </c>
      <c r="S2532" t="s">
        <v>33942</v>
      </c>
      <c r="T2532" t="s">
        <v>34233</v>
      </c>
      <c r="U2532" t="s">
        <v>32634</v>
      </c>
      <c r="V2532" t="s">
        <v>32880</v>
      </c>
      <c r="X2532">
        <v>2</v>
      </c>
      <c r="Y2532" t="s">
        <v>32654</v>
      </c>
      <c r="AA2532">
        <v>8.5</v>
      </c>
      <c r="AB2532">
        <v>15</v>
      </c>
      <c r="AC2532">
        <v>1</v>
      </c>
      <c r="AD2532" t="str">
        <f t="shared" si="397"/>
        <v/>
      </c>
      <c r="AE2532">
        <f t="shared" si="399"/>
        <v>1</v>
      </c>
      <c r="AF2532" t="str">
        <f t="shared" si="401"/>
        <v/>
      </c>
      <c r="AG2532" t="str">
        <f t="shared" si="400"/>
        <v/>
      </c>
      <c r="AH2532" t="str">
        <f t="shared" si="395"/>
        <v/>
      </c>
      <c r="AI2532">
        <v>0.14499999999999999</v>
      </c>
      <c r="AJ2532" t="str">
        <f t="shared" si="393"/>
        <v/>
      </c>
      <c r="AK2532">
        <f t="shared" si="396"/>
        <v>2.8</v>
      </c>
      <c r="AL2532">
        <f t="shared" si="394"/>
        <v>0.40599999999999997</v>
      </c>
    </row>
    <row r="2533" spans="1:39" x14ac:dyDescent="0.2">
      <c r="A2533" t="s">
        <v>24214</v>
      </c>
      <c r="B2533" t="s">
        <v>24</v>
      </c>
      <c r="C2533" t="s">
        <v>24215</v>
      </c>
      <c r="D2533" s="1">
        <v>39385</v>
      </c>
      <c r="E2533" s="1">
        <v>43456</v>
      </c>
      <c r="F2533" t="s">
        <v>19</v>
      </c>
      <c r="I2533">
        <v>100</v>
      </c>
      <c r="J2533">
        <v>0</v>
      </c>
      <c r="K2533">
        <v>0</v>
      </c>
      <c r="L2533">
        <v>1276</v>
      </c>
      <c r="M2533">
        <v>1276</v>
      </c>
      <c r="N2533" t="s">
        <v>20</v>
      </c>
      <c r="O2533" t="s">
        <v>24213</v>
      </c>
      <c r="P2533" t="s">
        <v>28</v>
      </c>
      <c r="Q2533" t="s">
        <v>34234</v>
      </c>
      <c r="R2533" s="9" t="s">
        <v>33768</v>
      </c>
      <c r="S2533" t="s">
        <v>33942</v>
      </c>
      <c r="T2533" t="s">
        <v>34233</v>
      </c>
      <c r="U2533" t="s">
        <v>32634</v>
      </c>
      <c r="V2533" t="s">
        <v>32882</v>
      </c>
      <c r="W2533">
        <v>250</v>
      </c>
      <c r="X2533">
        <v>2</v>
      </c>
      <c r="Y2533" t="s">
        <v>32661</v>
      </c>
      <c r="AA2533">
        <v>8.5</v>
      </c>
      <c r="AC2533">
        <v>1</v>
      </c>
      <c r="AD2533" t="str">
        <f t="shared" si="397"/>
        <v/>
      </c>
      <c r="AE2533">
        <f t="shared" si="399"/>
        <v>1</v>
      </c>
      <c r="AF2533" t="str">
        <f t="shared" si="401"/>
        <v/>
      </c>
      <c r="AG2533" t="str">
        <f t="shared" si="400"/>
        <v/>
      </c>
      <c r="AH2533" t="str">
        <f t="shared" si="395"/>
        <v/>
      </c>
      <c r="AI2533">
        <v>0.14499999999999999</v>
      </c>
      <c r="AJ2533" t="str">
        <f t="shared" si="393"/>
        <v/>
      </c>
      <c r="AK2533">
        <f t="shared" si="396"/>
        <v>2.8</v>
      </c>
      <c r="AL2533">
        <f t="shared" si="394"/>
        <v>0.40599999999999997</v>
      </c>
    </row>
    <row r="2534" spans="1:39" x14ac:dyDescent="0.2">
      <c r="A2534" t="s">
        <v>15378</v>
      </c>
      <c r="B2534" t="s">
        <v>24</v>
      </c>
      <c r="C2534" t="s">
        <v>15379</v>
      </c>
      <c r="D2534" s="1">
        <v>37400</v>
      </c>
      <c r="E2534" s="1">
        <v>43456</v>
      </c>
      <c r="F2534" t="s">
        <v>474</v>
      </c>
      <c r="I2534">
        <v>100</v>
      </c>
      <c r="J2534">
        <v>0</v>
      </c>
      <c r="K2534">
        <v>0</v>
      </c>
      <c r="L2534">
        <v>2812</v>
      </c>
      <c r="M2534">
        <v>2812</v>
      </c>
      <c r="N2534" t="s">
        <v>20</v>
      </c>
      <c r="O2534" t="s">
        <v>15380</v>
      </c>
      <c r="P2534" t="s">
        <v>28</v>
      </c>
      <c r="Q2534" t="s">
        <v>34233</v>
      </c>
      <c r="R2534" t="s">
        <v>34233</v>
      </c>
      <c r="S2534" t="s">
        <v>32627</v>
      </c>
      <c r="T2534" t="s">
        <v>34233</v>
      </c>
      <c r="U2534" t="s">
        <v>32884</v>
      </c>
      <c r="V2534" t="s">
        <v>32879</v>
      </c>
      <c r="AD2534" t="str">
        <f t="shared" si="397"/>
        <v/>
      </c>
      <c r="AE2534" t="str">
        <f t="shared" si="399"/>
        <v/>
      </c>
      <c r="AF2534" t="str">
        <f t="shared" si="401"/>
        <v/>
      </c>
      <c r="AG2534" t="str">
        <f t="shared" si="400"/>
        <v/>
      </c>
      <c r="AH2534" t="str">
        <f t="shared" si="395"/>
        <v/>
      </c>
      <c r="AI2534">
        <v>0.14499999999999999</v>
      </c>
      <c r="AJ2534" t="str">
        <f t="shared" si="393"/>
        <v/>
      </c>
      <c r="AK2534" t="str">
        <f t="shared" si="396"/>
        <v/>
      </c>
      <c r="AL2534" t="str">
        <f t="shared" si="394"/>
        <v/>
      </c>
    </row>
    <row r="2535" spans="1:39" x14ac:dyDescent="0.2">
      <c r="A2535" t="s">
        <v>17479</v>
      </c>
      <c r="B2535" t="s">
        <v>24</v>
      </c>
      <c r="C2535" t="s">
        <v>17480</v>
      </c>
      <c r="D2535" s="1">
        <v>37700</v>
      </c>
      <c r="E2535" s="1">
        <v>43456</v>
      </c>
      <c r="F2535" t="s">
        <v>19</v>
      </c>
      <c r="I2535">
        <v>100</v>
      </c>
      <c r="J2535">
        <v>0</v>
      </c>
      <c r="K2535">
        <v>0</v>
      </c>
      <c r="L2535">
        <v>1570</v>
      </c>
      <c r="M2535">
        <v>1570</v>
      </c>
      <c r="N2535" t="s">
        <v>20</v>
      </c>
      <c r="O2535" t="s">
        <v>17481</v>
      </c>
      <c r="P2535" t="s">
        <v>28</v>
      </c>
      <c r="Q2535" t="s">
        <v>34234</v>
      </c>
      <c r="R2535" t="s">
        <v>33762</v>
      </c>
      <c r="S2535" t="s">
        <v>33942</v>
      </c>
      <c r="T2535" t="s">
        <v>34233</v>
      </c>
      <c r="U2535" t="s">
        <v>32634</v>
      </c>
      <c r="V2535" t="s">
        <v>32880</v>
      </c>
      <c r="X2535">
        <v>2</v>
      </c>
      <c r="Y2535" t="s">
        <v>32654</v>
      </c>
      <c r="AA2535">
        <v>8.5</v>
      </c>
      <c r="AB2535">
        <v>15</v>
      </c>
      <c r="AC2535">
        <v>1</v>
      </c>
      <c r="AD2535" t="str">
        <f t="shared" si="397"/>
        <v/>
      </c>
      <c r="AE2535">
        <f t="shared" ref="AE2535:AE2566" si="402">IF((S2535="tühi")*(AC2535&lt;&gt;""),AC2535,"")</f>
        <v>1</v>
      </c>
      <c r="AF2535" t="str">
        <f t="shared" si="401"/>
        <v/>
      </c>
      <c r="AG2535" t="str">
        <f t="shared" si="400"/>
        <v/>
      </c>
      <c r="AH2535" t="str">
        <f t="shared" si="395"/>
        <v/>
      </c>
      <c r="AI2535">
        <v>0.14499999999999999</v>
      </c>
      <c r="AJ2535" t="str">
        <f t="shared" si="393"/>
        <v/>
      </c>
      <c r="AK2535">
        <f t="shared" si="396"/>
        <v>2.8</v>
      </c>
      <c r="AL2535">
        <f t="shared" si="394"/>
        <v>0.40599999999999997</v>
      </c>
    </row>
    <row r="2536" spans="1:39" x14ac:dyDescent="0.2">
      <c r="A2536" t="s">
        <v>15381</v>
      </c>
      <c r="B2536" t="s">
        <v>24</v>
      </c>
      <c r="C2536" t="s">
        <v>15382</v>
      </c>
      <c r="D2536" s="1">
        <v>37400</v>
      </c>
      <c r="E2536" s="1">
        <v>44546</v>
      </c>
      <c r="F2536" t="s">
        <v>19</v>
      </c>
      <c r="I2536">
        <v>100</v>
      </c>
      <c r="J2536">
        <v>0</v>
      </c>
      <c r="K2536">
        <v>0</v>
      </c>
      <c r="L2536">
        <v>3005</v>
      </c>
      <c r="M2536">
        <v>3005</v>
      </c>
      <c r="N2536" t="s">
        <v>20</v>
      </c>
      <c r="O2536" t="s">
        <v>15383</v>
      </c>
      <c r="P2536" t="s">
        <v>28</v>
      </c>
      <c r="Q2536" t="s">
        <v>34233</v>
      </c>
      <c r="R2536" t="s">
        <v>34233</v>
      </c>
      <c r="S2536" t="s">
        <v>32628</v>
      </c>
      <c r="T2536" t="s">
        <v>34349</v>
      </c>
      <c r="U2536" t="s">
        <v>32634</v>
      </c>
      <c r="V2536" t="s">
        <v>32879</v>
      </c>
      <c r="W2536">
        <v>400</v>
      </c>
      <c r="X2536">
        <v>2</v>
      </c>
      <c r="Y2536" t="s">
        <v>32661</v>
      </c>
      <c r="AC2536">
        <v>1</v>
      </c>
      <c r="AD2536" t="str">
        <f t="shared" si="397"/>
        <v/>
      </c>
      <c r="AE2536" t="str">
        <f t="shared" si="402"/>
        <v/>
      </c>
      <c r="AF2536" t="str">
        <f t="shared" si="401"/>
        <v/>
      </c>
      <c r="AG2536">
        <f t="shared" si="400"/>
        <v>1</v>
      </c>
      <c r="AH2536">
        <f t="shared" si="395"/>
        <v>2.8</v>
      </c>
      <c r="AI2536">
        <v>0.14499999999999999</v>
      </c>
      <c r="AJ2536">
        <f t="shared" si="393"/>
        <v>0.40599999999999997</v>
      </c>
      <c r="AK2536" t="str">
        <f t="shared" si="396"/>
        <v/>
      </c>
      <c r="AL2536" t="str">
        <f t="shared" si="394"/>
        <v/>
      </c>
    </row>
    <row r="2537" spans="1:39" x14ac:dyDescent="0.2">
      <c r="A2537" t="s">
        <v>15302</v>
      </c>
      <c r="B2537" t="s">
        <v>24</v>
      </c>
      <c r="C2537" t="s">
        <v>15303</v>
      </c>
      <c r="D2537" s="1">
        <v>37386</v>
      </c>
      <c r="E2537" s="1">
        <v>43456</v>
      </c>
      <c r="F2537" t="s">
        <v>39</v>
      </c>
      <c r="G2537" t="s">
        <v>19</v>
      </c>
      <c r="I2537">
        <v>80</v>
      </c>
      <c r="J2537">
        <v>20</v>
      </c>
      <c r="K2537">
        <v>0</v>
      </c>
      <c r="L2537">
        <v>3040</v>
      </c>
      <c r="M2537">
        <v>3040</v>
      </c>
      <c r="N2537" t="s">
        <v>20</v>
      </c>
      <c r="O2537" t="s">
        <v>15304</v>
      </c>
      <c r="P2537" t="s">
        <v>28</v>
      </c>
      <c r="Q2537" t="s">
        <v>34234</v>
      </c>
      <c r="R2537" t="s">
        <v>33762</v>
      </c>
      <c r="S2537" t="s">
        <v>33942</v>
      </c>
      <c r="T2537" t="s">
        <v>34233</v>
      </c>
      <c r="U2537" t="s">
        <v>32634</v>
      </c>
      <c r="V2537" t="s">
        <v>32879</v>
      </c>
      <c r="W2537">
        <v>400</v>
      </c>
      <c r="X2537">
        <v>2</v>
      </c>
      <c r="Y2537" t="s">
        <v>32661</v>
      </c>
      <c r="AC2537">
        <v>1</v>
      </c>
      <c r="AD2537" t="str">
        <f t="shared" si="397"/>
        <v/>
      </c>
      <c r="AE2537">
        <f t="shared" si="402"/>
        <v>1</v>
      </c>
      <c r="AF2537" t="str">
        <f t="shared" si="401"/>
        <v/>
      </c>
      <c r="AG2537" t="str">
        <f t="shared" si="400"/>
        <v/>
      </c>
      <c r="AH2537" t="str">
        <f t="shared" si="395"/>
        <v/>
      </c>
      <c r="AI2537">
        <v>0.14499999999999999</v>
      </c>
      <c r="AJ2537" t="str">
        <f t="shared" si="393"/>
        <v/>
      </c>
      <c r="AK2537">
        <f t="shared" si="396"/>
        <v>2.8</v>
      </c>
      <c r="AL2537">
        <f t="shared" si="394"/>
        <v>0.40599999999999997</v>
      </c>
    </row>
    <row r="2538" spans="1:39" s="20" customFormat="1" x14ac:dyDescent="0.2">
      <c r="A2538" s="20" t="s">
        <v>15127</v>
      </c>
      <c r="B2538" s="20" t="s">
        <v>24</v>
      </c>
      <c r="C2538" s="20" t="s">
        <v>15128</v>
      </c>
      <c r="D2538" s="21">
        <v>37385</v>
      </c>
      <c r="E2538" s="21">
        <v>43456</v>
      </c>
      <c r="F2538" s="20" t="s">
        <v>39</v>
      </c>
      <c r="G2538" s="20" t="s">
        <v>19</v>
      </c>
      <c r="I2538" s="20">
        <v>80</v>
      </c>
      <c r="J2538" s="20">
        <v>20</v>
      </c>
      <c r="K2538" s="20">
        <v>0</v>
      </c>
      <c r="L2538" s="20">
        <v>1249</v>
      </c>
      <c r="M2538" s="20">
        <v>1249</v>
      </c>
      <c r="N2538" s="20" t="s">
        <v>20</v>
      </c>
      <c r="O2538" s="20" t="s">
        <v>15129</v>
      </c>
      <c r="P2538" s="20" t="s">
        <v>28</v>
      </c>
      <c r="Q2538" s="20" t="s">
        <v>34233</v>
      </c>
      <c r="R2538" s="20" t="s">
        <v>34233</v>
      </c>
      <c r="S2538" s="20" t="s">
        <v>33942</v>
      </c>
      <c r="T2538" s="20" t="s">
        <v>34233</v>
      </c>
      <c r="V2538" s="20" t="s">
        <v>32879</v>
      </c>
      <c r="AD2538" s="20" t="str">
        <f t="shared" si="397"/>
        <v/>
      </c>
      <c r="AE2538" s="20" t="str">
        <f t="shared" si="402"/>
        <v/>
      </c>
      <c r="AF2538" s="20" t="str">
        <f t="shared" si="401"/>
        <v/>
      </c>
      <c r="AG2538" s="20" t="str">
        <f t="shared" si="400"/>
        <v/>
      </c>
      <c r="AH2538" s="20" t="str">
        <f t="shared" si="395"/>
        <v/>
      </c>
      <c r="AI2538" s="20">
        <v>0.14499999999999999</v>
      </c>
      <c r="AJ2538" s="20" t="str">
        <f t="shared" ref="AJ2538:AJ2601" si="403">IF(COUNTBLANK(AH2538),"",AH2538*AI2538)</f>
        <v/>
      </c>
      <c r="AK2538" s="20" t="str">
        <f t="shared" si="396"/>
        <v/>
      </c>
      <c r="AL2538" s="20" t="str">
        <f t="shared" si="394"/>
        <v/>
      </c>
      <c r="AM2538" s="20" t="s">
        <v>34219</v>
      </c>
    </row>
    <row r="2539" spans="1:39" x14ac:dyDescent="0.2">
      <c r="A2539" t="s">
        <v>15384</v>
      </c>
      <c r="B2539" t="s">
        <v>24</v>
      </c>
      <c r="C2539" t="s">
        <v>15385</v>
      </c>
      <c r="D2539" s="1">
        <v>37400</v>
      </c>
      <c r="E2539" s="1">
        <v>43797</v>
      </c>
      <c r="F2539" t="s">
        <v>19</v>
      </c>
      <c r="I2539">
        <v>100</v>
      </c>
      <c r="J2539">
        <v>0</v>
      </c>
      <c r="K2539">
        <v>0</v>
      </c>
      <c r="L2539">
        <v>2717</v>
      </c>
      <c r="M2539">
        <v>2717</v>
      </c>
      <c r="N2539" t="s">
        <v>20</v>
      </c>
      <c r="O2539" t="s">
        <v>15386</v>
      </c>
      <c r="P2539" t="s">
        <v>28</v>
      </c>
      <c r="Q2539" t="s">
        <v>34233</v>
      </c>
      <c r="R2539" t="s">
        <v>34233</v>
      </c>
      <c r="S2539" t="s">
        <v>33797</v>
      </c>
      <c r="T2539" t="s">
        <v>34354</v>
      </c>
      <c r="U2539" t="s">
        <v>32634</v>
      </c>
      <c r="V2539" t="s">
        <v>32879</v>
      </c>
      <c r="W2539">
        <v>400</v>
      </c>
      <c r="X2539">
        <v>2</v>
      </c>
      <c r="Y2539" t="s">
        <v>32661</v>
      </c>
      <c r="AC2539">
        <v>1</v>
      </c>
      <c r="AD2539" t="str">
        <f t="shared" si="397"/>
        <v/>
      </c>
      <c r="AE2539" t="str">
        <f t="shared" si="402"/>
        <v/>
      </c>
      <c r="AF2539" t="str">
        <f t="shared" si="401"/>
        <v/>
      </c>
      <c r="AG2539">
        <f t="shared" si="400"/>
        <v>1</v>
      </c>
      <c r="AH2539">
        <f t="shared" si="395"/>
        <v>2.8</v>
      </c>
      <c r="AI2539">
        <v>0.14499999999999999</v>
      </c>
      <c r="AJ2539">
        <f t="shared" si="403"/>
        <v>0.40599999999999997</v>
      </c>
      <c r="AK2539" t="str">
        <f t="shared" si="396"/>
        <v/>
      </c>
      <c r="AL2539" t="str">
        <f t="shared" ref="AL2539:AL2602" si="404">IF(COUNTBLANK(AK2539),"",AK2539*AI2539)</f>
        <v/>
      </c>
    </row>
    <row r="2540" spans="1:39" x14ac:dyDescent="0.2">
      <c r="A2540" t="s">
        <v>15085</v>
      </c>
      <c r="B2540" t="s">
        <v>24</v>
      </c>
      <c r="C2540" t="s">
        <v>15086</v>
      </c>
      <c r="D2540" s="1">
        <v>37403</v>
      </c>
      <c r="E2540" s="1">
        <v>44546</v>
      </c>
      <c r="F2540" t="s">
        <v>26</v>
      </c>
      <c r="I2540">
        <v>100</v>
      </c>
      <c r="J2540">
        <v>0</v>
      </c>
      <c r="K2540">
        <v>0</v>
      </c>
      <c r="L2540">
        <v>4044</v>
      </c>
      <c r="M2540">
        <v>4044</v>
      </c>
      <c r="N2540" t="s">
        <v>20</v>
      </c>
      <c r="O2540" t="s">
        <v>15087</v>
      </c>
      <c r="P2540" t="s">
        <v>44</v>
      </c>
      <c r="Q2540" t="s">
        <v>34233</v>
      </c>
      <c r="R2540" t="s">
        <v>34233</v>
      </c>
      <c r="S2540" t="s">
        <v>34233</v>
      </c>
      <c r="T2540" t="s">
        <v>34233</v>
      </c>
      <c r="V2540" t="s">
        <v>32879</v>
      </c>
      <c r="AD2540" t="str">
        <f t="shared" si="397"/>
        <v/>
      </c>
      <c r="AE2540" t="str">
        <f t="shared" si="402"/>
        <v/>
      </c>
      <c r="AF2540" t="str">
        <f t="shared" si="401"/>
        <v/>
      </c>
      <c r="AG2540" t="str">
        <f t="shared" si="400"/>
        <v/>
      </c>
      <c r="AH2540" t="str">
        <f t="shared" si="395"/>
        <v/>
      </c>
      <c r="AI2540">
        <v>0.14499999999999999</v>
      </c>
      <c r="AJ2540" t="str">
        <f t="shared" si="403"/>
        <v/>
      </c>
      <c r="AK2540" t="str">
        <f t="shared" si="396"/>
        <v/>
      </c>
      <c r="AL2540" t="str">
        <f t="shared" si="404"/>
        <v/>
      </c>
    </row>
    <row r="2541" spans="1:39" x14ac:dyDescent="0.2">
      <c r="A2541" t="s">
        <v>15843</v>
      </c>
      <c r="B2541" t="s">
        <v>24</v>
      </c>
      <c r="C2541" t="s">
        <v>15844</v>
      </c>
      <c r="D2541" s="1">
        <v>37386</v>
      </c>
      <c r="E2541" s="1">
        <v>43456</v>
      </c>
      <c r="F2541" t="s">
        <v>26</v>
      </c>
      <c r="I2541">
        <v>100</v>
      </c>
      <c r="J2541">
        <v>0</v>
      </c>
      <c r="K2541">
        <v>0</v>
      </c>
      <c r="L2541">
        <v>179</v>
      </c>
      <c r="M2541">
        <v>179</v>
      </c>
      <c r="N2541" t="s">
        <v>20</v>
      </c>
      <c r="O2541" t="s">
        <v>15845</v>
      </c>
      <c r="P2541" t="s">
        <v>28</v>
      </c>
      <c r="Q2541" t="s">
        <v>34233</v>
      </c>
      <c r="R2541" t="s">
        <v>34233</v>
      </c>
      <c r="S2541" t="s">
        <v>34233</v>
      </c>
      <c r="T2541" t="s">
        <v>34233</v>
      </c>
      <c r="V2541" t="s">
        <v>32879</v>
      </c>
      <c r="AD2541" t="str">
        <f t="shared" si="397"/>
        <v/>
      </c>
      <c r="AE2541" t="str">
        <f t="shared" si="402"/>
        <v/>
      </c>
      <c r="AF2541" t="str">
        <f t="shared" si="401"/>
        <v/>
      </c>
      <c r="AG2541" t="str">
        <f t="shared" si="400"/>
        <v/>
      </c>
      <c r="AH2541" t="str">
        <f t="shared" si="395"/>
        <v/>
      </c>
      <c r="AI2541">
        <v>0.14499999999999999</v>
      </c>
      <c r="AJ2541" t="str">
        <f t="shared" si="403"/>
        <v/>
      </c>
      <c r="AK2541" t="str">
        <f t="shared" si="396"/>
        <v/>
      </c>
      <c r="AL2541" t="str">
        <f t="shared" si="404"/>
        <v/>
      </c>
    </row>
    <row r="2542" spans="1:39" x14ac:dyDescent="0.2">
      <c r="A2542" t="s">
        <v>17473</v>
      </c>
      <c r="B2542" t="s">
        <v>24</v>
      </c>
      <c r="C2542" t="s">
        <v>17474</v>
      </c>
      <c r="D2542" s="1">
        <v>37700</v>
      </c>
      <c r="E2542" s="1">
        <v>43456</v>
      </c>
      <c r="F2542" t="s">
        <v>26</v>
      </c>
      <c r="I2542">
        <v>100</v>
      </c>
      <c r="J2542">
        <v>0</v>
      </c>
      <c r="K2542">
        <v>0</v>
      </c>
      <c r="L2542">
        <v>248</v>
      </c>
      <c r="M2542">
        <v>248</v>
      </c>
      <c r="N2542" t="s">
        <v>20</v>
      </c>
      <c r="O2542" t="s">
        <v>17475</v>
      </c>
      <c r="P2542" t="s">
        <v>28</v>
      </c>
      <c r="Q2542" t="s">
        <v>34233</v>
      </c>
      <c r="R2542" t="s">
        <v>34233</v>
      </c>
      <c r="S2542" t="s">
        <v>34233</v>
      </c>
      <c r="T2542" t="s">
        <v>34233</v>
      </c>
      <c r="V2542" t="s">
        <v>32880</v>
      </c>
      <c r="AD2542" t="str">
        <f t="shared" si="397"/>
        <v/>
      </c>
      <c r="AE2542" t="str">
        <f t="shared" si="402"/>
        <v/>
      </c>
      <c r="AF2542" t="str">
        <f t="shared" si="401"/>
        <v/>
      </c>
      <c r="AG2542" t="str">
        <f t="shared" si="400"/>
        <v/>
      </c>
      <c r="AH2542" t="str">
        <f t="shared" si="395"/>
        <v/>
      </c>
      <c r="AI2542">
        <v>0.14499999999999999</v>
      </c>
      <c r="AJ2542" t="str">
        <f t="shared" si="403"/>
        <v/>
      </c>
      <c r="AK2542" t="str">
        <f t="shared" si="396"/>
        <v/>
      </c>
      <c r="AL2542" t="str">
        <f t="shared" si="404"/>
        <v/>
      </c>
    </row>
    <row r="2543" spans="1:39" x14ac:dyDescent="0.2">
      <c r="A2543" t="s">
        <v>28788</v>
      </c>
      <c r="B2543" t="s">
        <v>24</v>
      </c>
      <c r="C2543" t="s">
        <v>28789</v>
      </c>
      <c r="D2543" s="1">
        <v>42676</v>
      </c>
      <c r="E2543" s="1">
        <v>44701</v>
      </c>
      <c r="F2543" t="s">
        <v>26</v>
      </c>
      <c r="I2543">
        <v>100</v>
      </c>
      <c r="J2543">
        <v>0</v>
      </c>
      <c r="K2543">
        <v>0</v>
      </c>
      <c r="L2543">
        <v>10204</v>
      </c>
      <c r="M2543">
        <v>10204</v>
      </c>
      <c r="N2543" t="s">
        <v>20</v>
      </c>
      <c r="O2543" t="s">
        <v>28790</v>
      </c>
      <c r="P2543" t="s">
        <v>44</v>
      </c>
      <c r="Q2543" t="s">
        <v>34233</v>
      </c>
      <c r="R2543" t="s">
        <v>34233</v>
      </c>
      <c r="S2543" t="s">
        <v>34233</v>
      </c>
      <c r="T2543" t="s">
        <v>34233</v>
      </c>
      <c r="AD2543" t="str">
        <f t="shared" si="397"/>
        <v/>
      </c>
      <c r="AE2543" t="str">
        <f t="shared" si="402"/>
        <v/>
      </c>
      <c r="AF2543" t="str">
        <f t="shared" si="401"/>
        <v/>
      </c>
      <c r="AG2543" t="str">
        <f t="shared" si="400"/>
        <v/>
      </c>
      <c r="AH2543" t="str">
        <f t="shared" si="395"/>
        <v/>
      </c>
      <c r="AI2543">
        <v>0.14499999999999999</v>
      </c>
      <c r="AJ2543" t="str">
        <f t="shared" si="403"/>
        <v/>
      </c>
      <c r="AK2543" t="str">
        <f t="shared" si="396"/>
        <v/>
      </c>
      <c r="AL2543" t="str">
        <f t="shared" si="404"/>
        <v/>
      </c>
    </row>
    <row r="2544" spans="1:39" x14ac:dyDescent="0.2">
      <c r="A2544" t="s">
        <v>11379</v>
      </c>
      <c r="B2544" t="s">
        <v>24</v>
      </c>
      <c r="C2544" t="s">
        <v>11380</v>
      </c>
      <c r="D2544" s="1">
        <v>36535</v>
      </c>
      <c r="E2544" s="1">
        <v>43889</v>
      </c>
      <c r="F2544" t="s">
        <v>19</v>
      </c>
      <c r="I2544">
        <v>100</v>
      </c>
      <c r="J2544">
        <v>0</v>
      </c>
      <c r="K2544">
        <v>0</v>
      </c>
      <c r="L2544">
        <v>3562</v>
      </c>
      <c r="M2544">
        <v>3562</v>
      </c>
      <c r="N2544" t="s">
        <v>20</v>
      </c>
      <c r="O2544" t="s">
        <v>11381</v>
      </c>
      <c r="P2544" t="s">
        <v>28</v>
      </c>
      <c r="Q2544" t="s">
        <v>34233</v>
      </c>
      <c r="R2544" t="s">
        <v>34233</v>
      </c>
      <c r="S2544" t="s">
        <v>33800</v>
      </c>
      <c r="T2544" t="s">
        <v>34349</v>
      </c>
      <c r="AD2544" t="str">
        <f t="shared" si="397"/>
        <v/>
      </c>
      <c r="AE2544" t="str">
        <f t="shared" si="402"/>
        <v/>
      </c>
      <c r="AF2544" t="str">
        <f t="shared" si="401"/>
        <v/>
      </c>
      <c r="AG2544" s="17">
        <v>1</v>
      </c>
      <c r="AH2544">
        <f t="shared" si="395"/>
        <v>2.8</v>
      </c>
      <c r="AI2544">
        <v>0.14499999999999999</v>
      </c>
      <c r="AJ2544">
        <f t="shared" si="403"/>
        <v>0.40599999999999997</v>
      </c>
      <c r="AK2544" t="str">
        <f t="shared" si="396"/>
        <v/>
      </c>
      <c r="AL2544" t="str">
        <f t="shared" si="404"/>
        <v/>
      </c>
    </row>
    <row r="2545" spans="1:39" x14ac:dyDescent="0.2">
      <c r="A2545" t="s">
        <v>8183</v>
      </c>
      <c r="B2545" t="s">
        <v>24</v>
      </c>
      <c r="C2545" t="s">
        <v>8184</v>
      </c>
      <c r="D2545" s="1">
        <v>36269</v>
      </c>
      <c r="E2545" s="1">
        <v>43951</v>
      </c>
      <c r="F2545" t="s">
        <v>19</v>
      </c>
      <c r="I2545">
        <v>100</v>
      </c>
      <c r="J2545">
        <v>0</v>
      </c>
      <c r="K2545">
        <v>0</v>
      </c>
      <c r="L2545">
        <v>855</v>
      </c>
      <c r="M2545">
        <v>855</v>
      </c>
      <c r="N2545" t="s">
        <v>20</v>
      </c>
      <c r="O2545" t="s">
        <v>8185</v>
      </c>
      <c r="P2545" t="s">
        <v>28</v>
      </c>
      <c r="Q2545" t="s">
        <v>34233</v>
      </c>
      <c r="R2545" t="s">
        <v>34233</v>
      </c>
      <c r="S2545" t="s">
        <v>32628</v>
      </c>
      <c r="T2545" t="s">
        <v>34365</v>
      </c>
      <c r="AD2545" t="str">
        <f t="shared" si="397"/>
        <v/>
      </c>
      <c r="AE2545" t="str">
        <f t="shared" si="402"/>
        <v/>
      </c>
      <c r="AF2545" t="str">
        <f t="shared" si="401"/>
        <v/>
      </c>
      <c r="AG2545" s="17">
        <v>1</v>
      </c>
      <c r="AH2545">
        <f t="shared" si="395"/>
        <v>2.8</v>
      </c>
      <c r="AI2545">
        <v>0.14499999999999999</v>
      </c>
      <c r="AJ2545">
        <f t="shared" si="403"/>
        <v>0.40599999999999997</v>
      </c>
      <c r="AK2545" t="str">
        <f t="shared" si="396"/>
        <v/>
      </c>
      <c r="AL2545" t="str">
        <f t="shared" si="404"/>
        <v/>
      </c>
    </row>
    <row r="2546" spans="1:39" x14ac:dyDescent="0.2">
      <c r="A2546" t="s">
        <v>8460</v>
      </c>
      <c r="B2546" t="s">
        <v>24</v>
      </c>
      <c r="C2546" t="s">
        <v>8461</v>
      </c>
      <c r="D2546" s="1">
        <v>36269</v>
      </c>
      <c r="E2546" s="1">
        <v>43599</v>
      </c>
      <c r="F2546" t="s">
        <v>19</v>
      </c>
      <c r="I2546">
        <v>100</v>
      </c>
      <c r="J2546">
        <v>0</v>
      </c>
      <c r="K2546">
        <v>0</v>
      </c>
      <c r="L2546">
        <v>1088</v>
      </c>
      <c r="M2546">
        <v>1088</v>
      </c>
      <c r="N2546" t="s">
        <v>20</v>
      </c>
      <c r="O2546" t="s">
        <v>8462</v>
      </c>
      <c r="P2546" t="s">
        <v>28</v>
      </c>
      <c r="Q2546" t="s">
        <v>34233</v>
      </c>
      <c r="R2546" t="s">
        <v>34233</v>
      </c>
      <c r="S2546" t="s">
        <v>32628</v>
      </c>
      <c r="T2546" t="s">
        <v>32634</v>
      </c>
      <c r="U2546" t="s">
        <v>32634</v>
      </c>
      <c r="V2546" t="s">
        <v>34886</v>
      </c>
      <c r="W2546">
        <v>272</v>
      </c>
      <c r="X2546">
        <v>2</v>
      </c>
      <c r="Y2546" t="s">
        <v>32661</v>
      </c>
      <c r="AB2546">
        <v>25</v>
      </c>
      <c r="AC2546">
        <v>1</v>
      </c>
      <c r="AD2546" t="str">
        <f t="shared" si="397"/>
        <v/>
      </c>
      <c r="AE2546" t="str">
        <f t="shared" si="402"/>
        <v/>
      </c>
      <c r="AF2546" t="str">
        <f t="shared" si="401"/>
        <v/>
      </c>
      <c r="AG2546">
        <f>IF((S2546&lt;&gt;"tühi")*(AC2546&lt;&gt;""),AC2546,"")</f>
        <v>1</v>
      </c>
      <c r="AH2546">
        <f t="shared" si="395"/>
        <v>2.8</v>
      </c>
      <c r="AI2546">
        <v>0.14499999999999999</v>
      </c>
      <c r="AJ2546">
        <f t="shared" si="403"/>
        <v>0.40599999999999997</v>
      </c>
      <c r="AK2546" t="str">
        <f t="shared" si="396"/>
        <v/>
      </c>
      <c r="AL2546" t="str">
        <f t="shared" si="404"/>
        <v/>
      </c>
    </row>
    <row r="2547" spans="1:39" x14ac:dyDescent="0.2">
      <c r="A2547" t="s">
        <v>8481</v>
      </c>
      <c r="B2547" t="s">
        <v>24</v>
      </c>
      <c r="C2547" t="s">
        <v>8482</v>
      </c>
      <c r="D2547" s="1">
        <v>36269</v>
      </c>
      <c r="E2547" s="1">
        <v>43599</v>
      </c>
      <c r="F2547" t="s">
        <v>19</v>
      </c>
      <c r="I2547">
        <v>100</v>
      </c>
      <c r="J2547">
        <v>0</v>
      </c>
      <c r="K2547">
        <v>0</v>
      </c>
      <c r="L2547">
        <v>1099</v>
      </c>
      <c r="M2547">
        <v>1099</v>
      </c>
      <c r="N2547" t="s">
        <v>20</v>
      </c>
      <c r="O2547" t="s">
        <v>8483</v>
      </c>
      <c r="P2547" t="s">
        <v>28</v>
      </c>
      <c r="Q2547" t="s">
        <v>34233</v>
      </c>
      <c r="R2547" t="s">
        <v>34233</v>
      </c>
      <c r="S2547" t="s">
        <v>33800</v>
      </c>
      <c r="T2547" t="s">
        <v>34365</v>
      </c>
      <c r="U2547" t="s">
        <v>32634</v>
      </c>
      <c r="V2547" t="s">
        <v>34886</v>
      </c>
      <c r="W2547">
        <v>274</v>
      </c>
      <c r="X2547">
        <v>2</v>
      </c>
      <c r="Y2547" t="s">
        <v>32661</v>
      </c>
      <c r="AB2547">
        <v>25</v>
      </c>
      <c r="AC2547">
        <v>1</v>
      </c>
      <c r="AD2547" t="str">
        <f t="shared" si="397"/>
        <v/>
      </c>
      <c r="AE2547" t="str">
        <f t="shared" si="402"/>
        <v/>
      </c>
      <c r="AF2547" t="str">
        <f t="shared" si="401"/>
        <v/>
      </c>
      <c r="AG2547">
        <f>IF((S2547&lt;&gt;"tühi")*(AC2547&lt;&gt;""),AC2547,"")</f>
        <v>1</v>
      </c>
      <c r="AH2547">
        <f t="shared" si="395"/>
        <v>2.8</v>
      </c>
      <c r="AI2547">
        <v>0.14499999999999999</v>
      </c>
      <c r="AJ2547">
        <f t="shared" si="403"/>
        <v>0.40599999999999997</v>
      </c>
      <c r="AK2547" t="str">
        <f t="shared" si="396"/>
        <v/>
      </c>
      <c r="AL2547" t="str">
        <f t="shared" si="404"/>
        <v/>
      </c>
    </row>
    <row r="2548" spans="1:39" x14ac:dyDescent="0.2">
      <c r="A2548" t="s">
        <v>3356</v>
      </c>
      <c r="B2548" t="s">
        <v>24</v>
      </c>
      <c r="C2548" t="s">
        <v>3357</v>
      </c>
      <c r="D2548" s="1">
        <v>35900</v>
      </c>
      <c r="E2548" s="1">
        <v>43456</v>
      </c>
      <c r="F2548" t="s">
        <v>19</v>
      </c>
      <c r="I2548">
        <v>100</v>
      </c>
      <c r="J2548">
        <v>0</v>
      </c>
      <c r="K2548">
        <v>0</v>
      </c>
      <c r="L2548">
        <v>860</v>
      </c>
      <c r="M2548">
        <v>860</v>
      </c>
      <c r="N2548" t="s">
        <v>20</v>
      </c>
      <c r="O2548" t="s">
        <v>3358</v>
      </c>
      <c r="P2548" t="s">
        <v>28</v>
      </c>
      <c r="Q2548" t="s">
        <v>34233</v>
      </c>
      <c r="R2548" t="s">
        <v>34233</v>
      </c>
      <c r="S2548" t="s">
        <v>33797</v>
      </c>
      <c r="T2548" t="s">
        <v>34349</v>
      </c>
      <c r="U2548" t="s">
        <v>32634</v>
      </c>
      <c r="V2548" t="s">
        <v>34887</v>
      </c>
      <c r="W2548">
        <v>215</v>
      </c>
      <c r="X2548">
        <v>2</v>
      </c>
      <c r="Y2548" t="s">
        <v>32661</v>
      </c>
      <c r="AA2548">
        <v>7.5</v>
      </c>
      <c r="AB2548">
        <v>25</v>
      </c>
      <c r="AC2548">
        <v>1</v>
      </c>
      <c r="AD2548" t="str">
        <f t="shared" si="397"/>
        <v/>
      </c>
      <c r="AE2548" t="str">
        <f t="shared" si="402"/>
        <v/>
      </c>
      <c r="AF2548" t="str">
        <f t="shared" si="401"/>
        <v/>
      </c>
      <c r="AG2548">
        <f>IF((S2548&lt;&gt;"tühi")*(AC2548&lt;&gt;""),AC2548,"")</f>
        <v>1</v>
      </c>
      <c r="AH2548">
        <f t="shared" si="395"/>
        <v>2.8</v>
      </c>
      <c r="AI2548">
        <v>0.14499999999999999</v>
      </c>
      <c r="AJ2548">
        <f t="shared" si="403"/>
        <v>0.40599999999999997</v>
      </c>
      <c r="AK2548" t="str">
        <f t="shared" si="396"/>
        <v/>
      </c>
      <c r="AL2548" t="str">
        <f t="shared" si="404"/>
        <v/>
      </c>
    </row>
    <row r="2549" spans="1:39" x14ac:dyDescent="0.2">
      <c r="A2549" t="s">
        <v>3926</v>
      </c>
      <c r="B2549" t="s">
        <v>24</v>
      </c>
      <c r="C2549" t="s">
        <v>3927</v>
      </c>
      <c r="D2549" s="1">
        <v>35965</v>
      </c>
      <c r="E2549" s="1">
        <v>43456</v>
      </c>
      <c r="F2549" t="s">
        <v>19</v>
      </c>
      <c r="I2549">
        <v>100</v>
      </c>
      <c r="J2549">
        <v>0</v>
      </c>
      <c r="K2549">
        <v>0</v>
      </c>
      <c r="L2549">
        <v>715</v>
      </c>
      <c r="M2549">
        <v>715</v>
      </c>
      <c r="N2549" t="s">
        <v>20</v>
      </c>
      <c r="O2549" t="s">
        <v>3928</v>
      </c>
      <c r="P2549" t="s">
        <v>28</v>
      </c>
      <c r="Q2549" t="s">
        <v>34233</v>
      </c>
      <c r="R2549" t="s">
        <v>34233</v>
      </c>
      <c r="S2549" t="s">
        <v>32628</v>
      </c>
      <c r="T2549" t="s">
        <v>34365</v>
      </c>
      <c r="AD2549" t="str">
        <f t="shared" si="397"/>
        <v/>
      </c>
      <c r="AE2549" t="str">
        <f t="shared" si="402"/>
        <v/>
      </c>
      <c r="AF2549" t="str">
        <f t="shared" si="401"/>
        <v/>
      </c>
      <c r="AG2549" s="17">
        <v>1</v>
      </c>
      <c r="AH2549">
        <f t="shared" si="395"/>
        <v>2.8</v>
      </c>
      <c r="AI2549">
        <v>0.14499999999999999</v>
      </c>
      <c r="AJ2549">
        <f t="shared" si="403"/>
        <v>0.40599999999999997</v>
      </c>
      <c r="AK2549" t="str">
        <f t="shared" si="396"/>
        <v/>
      </c>
      <c r="AL2549" t="str">
        <f t="shared" si="404"/>
        <v/>
      </c>
    </row>
    <row r="2550" spans="1:39" x14ac:dyDescent="0.2">
      <c r="A2550" t="s">
        <v>8614</v>
      </c>
      <c r="B2550" t="s">
        <v>24</v>
      </c>
      <c r="C2550" t="s">
        <v>8615</v>
      </c>
      <c r="D2550" s="1">
        <v>36269</v>
      </c>
      <c r="E2550" s="1">
        <v>44546</v>
      </c>
      <c r="F2550" t="s">
        <v>19</v>
      </c>
      <c r="I2550">
        <v>100</v>
      </c>
      <c r="J2550">
        <v>0</v>
      </c>
      <c r="K2550">
        <v>0</v>
      </c>
      <c r="L2550">
        <v>850</v>
      </c>
      <c r="M2550">
        <v>850</v>
      </c>
      <c r="N2550" t="s">
        <v>20</v>
      </c>
      <c r="O2550" t="s">
        <v>8616</v>
      </c>
      <c r="P2550" t="s">
        <v>28</v>
      </c>
      <c r="Q2550" t="s">
        <v>34233</v>
      </c>
      <c r="R2550" t="s">
        <v>34233</v>
      </c>
      <c r="S2550" t="s">
        <v>33797</v>
      </c>
      <c r="T2550" t="s">
        <v>34357</v>
      </c>
      <c r="U2550" t="s">
        <v>32634</v>
      </c>
      <c r="V2550" t="s">
        <v>34886</v>
      </c>
      <c r="W2550">
        <v>212</v>
      </c>
      <c r="X2550">
        <v>2</v>
      </c>
      <c r="Y2550" t="s">
        <v>32661</v>
      </c>
      <c r="AB2550">
        <v>25</v>
      </c>
      <c r="AC2550">
        <v>1</v>
      </c>
      <c r="AD2550" t="str">
        <f t="shared" si="397"/>
        <v/>
      </c>
      <c r="AE2550" t="str">
        <f t="shared" si="402"/>
        <v/>
      </c>
      <c r="AF2550" t="str">
        <f t="shared" si="401"/>
        <v/>
      </c>
      <c r="AG2550">
        <f t="shared" ref="AG2550:AG2586" si="405">IF((S2550&lt;&gt;"tühi")*(AC2550&lt;&gt;""),AC2550,"")</f>
        <v>1</v>
      </c>
      <c r="AH2550">
        <f t="shared" ref="AH2550:AH2613" si="406">IF(AG2550="","",AG2550*2.8)</f>
        <v>2.8</v>
      </c>
      <c r="AI2550">
        <v>0.14499999999999999</v>
      </c>
      <c r="AJ2550">
        <f t="shared" si="403"/>
        <v>0.40599999999999997</v>
      </c>
      <c r="AK2550" t="str">
        <f t="shared" ref="AK2550:AK2613" si="407">IF(AE2550="","",AE2550*2.8)</f>
        <v/>
      </c>
      <c r="AL2550" t="str">
        <f t="shared" si="404"/>
        <v/>
      </c>
    </row>
    <row r="2551" spans="1:39" x14ac:dyDescent="0.2">
      <c r="A2551" t="s">
        <v>8617</v>
      </c>
      <c r="B2551" t="s">
        <v>24</v>
      </c>
      <c r="C2551" t="s">
        <v>8618</v>
      </c>
      <c r="D2551" s="1">
        <v>36269</v>
      </c>
      <c r="E2551" s="1">
        <v>43456</v>
      </c>
      <c r="F2551" t="s">
        <v>19</v>
      </c>
      <c r="I2551">
        <v>100</v>
      </c>
      <c r="J2551">
        <v>0</v>
      </c>
      <c r="K2551">
        <v>0</v>
      </c>
      <c r="L2551">
        <v>1254</v>
      </c>
      <c r="M2551">
        <v>1254</v>
      </c>
      <c r="N2551" t="s">
        <v>20</v>
      </c>
      <c r="O2551" t="s">
        <v>8619</v>
      </c>
      <c r="P2551" t="s">
        <v>28</v>
      </c>
      <c r="Q2551" t="s">
        <v>34234</v>
      </c>
      <c r="R2551" t="s">
        <v>34235</v>
      </c>
      <c r="S2551" t="s">
        <v>33797</v>
      </c>
      <c r="T2551" t="s">
        <v>34365</v>
      </c>
      <c r="U2551" t="s">
        <v>32634</v>
      </c>
      <c r="V2551" t="s">
        <v>34886</v>
      </c>
      <c r="W2551">
        <v>312</v>
      </c>
      <c r="X2551">
        <v>2</v>
      </c>
      <c r="Y2551" t="s">
        <v>32661</v>
      </c>
      <c r="AB2551">
        <v>25</v>
      </c>
      <c r="AC2551">
        <v>1</v>
      </c>
      <c r="AD2551" t="str">
        <f t="shared" si="397"/>
        <v/>
      </c>
      <c r="AE2551" t="str">
        <f t="shared" si="402"/>
        <v/>
      </c>
      <c r="AF2551" t="str">
        <f t="shared" si="401"/>
        <v/>
      </c>
      <c r="AG2551">
        <f t="shared" si="405"/>
        <v>1</v>
      </c>
      <c r="AH2551">
        <f t="shared" si="406"/>
        <v>2.8</v>
      </c>
      <c r="AI2551">
        <v>0.14499999999999999</v>
      </c>
      <c r="AJ2551">
        <f t="shared" si="403"/>
        <v>0.40599999999999997</v>
      </c>
      <c r="AK2551" t="str">
        <f t="shared" si="407"/>
        <v/>
      </c>
      <c r="AL2551" t="str">
        <f t="shared" si="404"/>
        <v/>
      </c>
    </row>
    <row r="2552" spans="1:39" x14ac:dyDescent="0.2">
      <c r="A2552" t="s">
        <v>8697</v>
      </c>
      <c r="B2552" t="s">
        <v>24</v>
      </c>
      <c r="C2552" t="s">
        <v>8698</v>
      </c>
      <c r="D2552" s="1">
        <v>36269</v>
      </c>
      <c r="E2552" s="1">
        <v>43456</v>
      </c>
      <c r="F2552" t="s">
        <v>19</v>
      </c>
      <c r="I2552">
        <v>100</v>
      </c>
      <c r="J2552">
        <v>0</v>
      </c>
      <c r="K2552">
        <v>0</v>
      </c>
      <c r="L2552">
        <v>1147</v>
      </c>
      <c r="M2552">
        <v>1147</v>
      </c>
      <c r="N2552" t="s">
        <v>20</v>
      </c>
      <c r="O2552" t="s">
        <v>8699</v>
      </c>
      <c r="P2552" t="s">
        <v>28</v>
      </c>
      <c r="Q2552" t="s">
        <v>32794</v>
      </c>
      <c r="R2552" t="s">
        <v>33782</v>
      </c>
      <c r="S2552" t="s">
        <v>33797</v>
      </c>
      <c r="T2552" t="s">
        <v>34365</v>
      </c>
      <c r="U2552" t="s">
        <v>32634</v>
      </c>
      <c r="V2552" t="s">
        <v>34886</v>
      </c>
      <c r="W2552">
        <v>286</v>
      </c>
      <c r="X2552">
        <v>2</v>
      </c>
      <c r="Y2552" t="s">
        <v>32661</v>
      </c>
      <c r="AB2552">
        <v>25</v>
      </c>
      <c r="AC2552">
        <v>1</v>
      </c>
      <c r="AD2552" t="str">
        <f t="shared" si="397"/>
        <v/>
      </c>
      <c r="AE2552" t="str">
        <f t="shared" si="402"/>
        <v/>
      </c>
      <c r="AF2552" t="str">
        <f t="shared" si="401"/>
        <v/>
      </c>
      <c r="AG2552">
        <f t="shared" si="405"/>
        <v>1</v>
      </c>
      <c r="AH2552">
        <f t="shared" si="406"/>
        <v>2.8</v>
      </c>
      <c r="AI2552">
        <v>0.14499999999999999</v>
      </c>
      <c r="AJ2552">
        <f t="shared" si="403"/>
        <v>0.40599999999999997</v>
      </c>
      <c r="AK2552" t="str">
        <f t="shared" si="407"/>
        <v/>
      </c>
      <c r="AL2552" t="str">
        <f t="shared" si="404"/>
        <v/>
      </c>
    </row>
    <row r="2553" spans="1:39" x14ac:dyDescent="0.2">
      <c r="A2553" t="s">
        <v>8768</v>
      </c>
      <c r="B2553" t="s">
        <v>24</v>
      </c>
      <c r="C2553" t="s">
        <v>8769</v>
      </c>
      <c r="D2553" s="1">
        <v>36269</v>
      </c>
      <c r="E2553" s="1">
        <v>43456</v>
      </c>
      <c r="F2553" t="s">
        <v>19</v>
      </c>
      <c r="I2553">
        <v>100</v>
      </c>
      <c r="J2553">
        <v>0</v>
      </c>
      <c r="K2553">
        <v>0</v>
      </c>
      <c r="L2553">
        <v>1258</v>
      </c>
      <c r="M2553">
        <v>1258</v>
      </c>
      <c r="N2553" t="s">
        <v>20</v>
      </c>
      <c r="O2553" t="s">
        <v>8770</v>
      </c>
      <c r="P2553" t="s">
        <v>28</v>
      </c>
      <c r="Q2553" t="s">
        <v>34233</v>
      </c>
      <c r="R2553" t="s">
        <v>34233</v>
      </c>
      <c r="S2553" t="s">
        <v>33797</v>
      </c>
      <c r="T2553" t="s">
        <v>34365</v>
      </c>
      <c r="U2553" t="s">
        <v>32634</v>
      </c>
      <c r="V2553" t="s">
        <v>34886</v>
      </c>
      <c r="W2553">
        <v>313</v>
      </c>
      <c r="X2553">
        <v>2</v>
      </c>
      <c r="Y2553" t="s">
        <v>32661</v>
      </c>
      <c r="AB2553">
        <v>25</v>
      </c>
      <c r="AC2553">
        <v>1</v>
      </c>
      <c r="AD2553" t="str">
        <f t="shared" si="397"/>
        <v/>
      </c>
      <c r="AE2553" t="str">
        <f t="shared" si="402"/>
        <v/>
      </c>
      <c r="AF2553" t="str">
        <f t="shared" si="401"/>
        <v/>
      </c>
      <c r="AG2553">
        <f t="shared" si="405"/>
        <v>1</v>
      </c>
      <c r="AH2553">
        <f t="shared" si="406"/>
        <v>2.8</v>
      </c>
      <c r="AI2553">
        <v>0.14499999999999999</v>
      </c>
      <c r="AJ2553">
        <f t="shared" si="403"/>
        <v>0.40599999999999997</v>
      </c>
      <c r="AK2553" t="str">
        <f t="shared" si="407"/>
        <v/>
      </c>
      <c r="AL2553" t="str">
        <f t="shared" si="404"/>
        <v/>
      </c>
    </row>
    <row r="2554" spans="1:39" x14ac:dyDescent="0.2">
      <c r="A2554" t="s">
        <v>8771</v>
      </c>
      <c r="B2554" t="s">
        <v>24</v>
      </c>
      <c r="C2554" t="s">
        <v>8772</v>
      </c>
      <c r="D2554" s="1">
        <v>36269</v>
      </c>
      <c r="E2554" s="1">
        <v>43456</v>
      </c>
      <c r="F2554" t="s">
        <v>19</v>
      </c>
      <c r="I2554">
        <v>100</v>
      </c>
      <c r="J2554">
        <v>0</v>
      </c>
      <c r="K2554">
        <v>0</v>
      </c>
      <c r="L2554">
        <v>1126</v>
      </c>
      <c r="M2554">
        <v>1126</v>
      </c>
      <c r="N2554" t="s">
        <v>20</v>
      </c>
      <c r="O2554" t="s">
        <v>8773</v>
      </c>
      <c r="P2554" t="s">
        <v>28</v>
      </c>
      <c r="Q2554" t="s">
        <v>34233</v>
      </c>
      <c r="R2554" t="s">
        <v>34233</v>
      </c>
      <c r="S2554" t="s">
        <v>32628</v>
      </c>
      <c r="T2554" t="s">
        <v>34365</v>
      </c>
      <c r="U2554" t="s">
        <v>32634</v>
      </c>
      <c r="V2554" t="s">
        <v>34886</v>
      </c>
      <c r="W2554">
        <v>281</v>
      </c>
      <c r="X2554">
        <v>2</v>
      </c>
      <c r="Y2554" t="s">
        <v>32661</v>
      </c>
      <c r="AB2554">
        <v>25</v>
      </c>
      <c r="AC2554">
        <v>1</v>
      </c>
      <c r="AD2554" t="str">
        <f t="shared" si="397"/>
        <v/>
      </c>
      <c r="AE2554" t="str">
        <f t="shared" si="402"/>
        <v/>
      </c>
      <c r="AF2554" t="str">
        <f t="shared" si="401"/>
        <v/>
      </c>
      <c r="AG2554">
        <f t="shared" si="405"/>
        <v>1</v>
      </c>
      <c r="AH2554">
        <f t="shared" si="406"/>
        <v>2.8</v>
      </c>
      <c r="AI2554">
        <v>0.14499999999999999</v>
      </c>
      <c r="AJ2554">
        <f t="shared" si="403"/>
        <v>0.40599999999999997</v>
      </c>
      <c r="AK2554" t="str">
        <f t="shared" si="407"/>
        <v/>
      </c>
      <c r="AL2554" t="str">
        <f t="shared" si="404"/>
        <v/>
      </c>
    </row>
    <row r="2555" spans="1:39" x14ac:dyDescent="0.2">
      <c r="A2555" t="s">
        <v>8774</v>
      </c>
      <c r="B2555" t="s">
        <v>24</v>
      </c>
      <c r="C2555" t="s">
        <v>8775</v>
      </c>
      <c r="D2555" s="1">
        <v>36269</v>
      </c>
      <c r="E2555" s="1">
        <v>43456</v>
      </c>
      <c r="F2555" t="s">
        <v>19</v>
      </c>
      <c r="I2555">
        <v>100</v>
      </c>
      <c r="J2555">
        <v>0</v>
      </c>
      <c r="K2555">
        <v>0</v>
      </c>
      <c r="L2555">
        <v>1522</v>
      </c>
      <c r="M2555">
        <v>1522</v>
      </c>
      <c r="N2555" t="s">
        <v>20</v>
      </c>
      <c r="O2555" t="s">
        <v>8776</v>
      </c>
      <c r="P2555" t="s">
        <v>28</v>
      </c>
      <c r="Q2555" t="s">
        <v>32794</v>
      </c>
      <c r="R2555" t="s">
        <v>33782</v>
      </c>
      <c r="S2555" t="s">
        <v>32628</v>
      </c>
      <c r="T2555" t="s">
        <v>34365</v>
      </c>
      <c r="U2555" t="s">
        <v>32634</v>
      </c>
      <c r="V2555" t="s">
        <v>34886</v>
      </c>
      <c r="W2555">
        <v>380</v>
      </c>
      <c r="X2555">
        <v>2</v>
      </c>
      <c r="Y2555" t="s">
        <v>32661</v>
      </c>
      <c r="AB2555">
        <v>25</v>
      </c>
      <c r="AC2555">
        <v>1</v>
      </c>
      <c r="AD2555" t="str">
        <f t="shared" ref="AD2555:AD2618" si="408">IF((S2555="tühi")*(F2555&lt;&gt;"Elamumaa")*(G2555&lt;&gt;"Elamumaa")*(H2555&lt;&gt;"Elamumaa"),IF(Z2555=0,"",Z2555),"")</f>
        <v/>
      </c>
      <c r="AE2555" t="str">
        <f t="shared" si="402"/>
        <v/>
      </c>
      <c r="AF2555" t="str">
        <f t="shared" si="401"/>
        <v/>
      </c>
      <c r="AG2555">
        <f t="shared" si="405"/>
        <v>1</v>
      </c>
      <c r="AH2555">
        <f t="shared" si="406"/>
        <v>2.8</v>
      </c>
      <c r="AI2555">
        <v>0.14499999999999999</v>
      </c>
      <c r="AJ2555">
        <f t="shared" si="403"/>
        <v>0.40599999999999997</v>
      </c>
      <c r="AK2555" t="str">
        <f t="shared" si="407"/>
        <v/>
      </c>
      <c r="AL2555" t="str">
        <f t="shared" si="404"/>
        <v/>
      </c>
    </row>
    <row r="2556" spans="1:39" x14ac:dyDescent="0.2">
      <c r="A2556" t="s">
        <v>9329</v>
      </c>
      <c r="B2556" t="s">
        <v>24</v>
      </c>
      <c r="C2556" t="s">
        <v>9330</v>
      </c>
      <c r="D2556" s="1">
        <v>36311</v>
      </c>
      <c r="E2556" s="1">
        <v>44606</v>
      </c>
      <c r="F2556" t="s">
        <v>19</v>
      </c>
      <c r="I2556">
        <v>100</v>
      </c>
      <c r="J2556">
        <v>0</v>
      </c>
      <c r="K2556">
        <v>0</v>
      </c>
      <c r="L2556">
        <v>4605</v>
      </c>
      <c r="M2556">
        <v>4605</v>
      </c>
      <c r="N2556" t="s">
        <v>20</v>
      </c>
      <c r="O2556" t="s">
        <v>9331</v>
      </c>
      <c r="P2556" t="s">
        <v>28</v>
      </c>
      <c r="Q2556" t="s">
        <v>32794</v>
      </c>
      <c r="R2556" t="s">
        <v>33782</v>
      </c>
      <c r="S2556" t="s">
        <v>32628</v>
      </c>
      <c r="T2556" t="s">
        <v>34365</v>
      </c>
      <c r="U2556" t="s">
        <v>32634</v>
      </c>
      <c r="V2556" t="s">
        <v>34886</v>
      </c>
      <c r="W2556">
        <v>947</v>
      </c>
      <c r="X2556">
        <v>2</v>
      </c>
      <c r="Y2556" t="s">
        <v>32661</v>
      </c>
      <c r="AB2556">
        <v>25</v>
      </c>
      <c r="AC2556">
        <v>1</v>
      </c>
      <c r="AD2556" t="str">
        <f t="shared" si="408"/>
        <v/>
      </c>
      <c r="AE2556" t="str">
        <f t="shared" si="402"/>
        <v/>
      </c>
      <c r="AF2556" t="str">
        <f t="shared" si="401"/>
        <v/>
      </c>
      <c r="AG2556">
        <f t="shared" si="405"/>
        <v>1</v>
      </c>
      <c r="AH2556">
        <f t="shared" si="406"/>
        <v>2.8</v>
      </c>
      <c r="AI2556">
        <v>0.14499999999999999</v>
      </c>
      <c r="AJ2556">
        <f t="shared" si="403"/>
        <v>0.40599999999999997</v>
      </c>
      <c r="AK2556" t="str">
        <f t="shared" si="407"/>
        <v/>
      </c>
      <c r="AL2556" t="str">
        <f t="shared" si="404"/>
        <v/>
      </c>
    </row>
    <row r="2557" spans="1:39" x14ac:dyDescent="0.2">
      <c r="A2557" t="s">
        <v>28675</v>
      </c>
      <c r="B2557" t="s">
        <v>24</v>
      </c>
      <c r="C2557" t="s">
        <v>28676</v>
      </c>
      <c r="D2557" s="1">
        <v>42717</v>
      </c>
      <c r="E2557" s="1">
        <v>44607</v>
      </c>
      <c r="F2557" t="s">
        <v>26</v>
      </c>
      <c r="I2557">
        <v>100</v>
      </c>
      <c r="J2557">
        <v>0</v>
      </c>
      <c r="K2557">
        <v>0</v>
      </c>
      <c r="L2557">
        <v>908</v>
      </c>
      <c r="M2557">
        <v>908</v>
      </c>
      <c r="N2557" t="s">
        <v>20</v>
      </c>
      <c r="O2557" t="s">
        <v>28677</v>
      </c>
      <c r="P2557" t="s">
        <v>44</v>
      </c>
      <c r="Q2557" t="s">
        <v>34233</v>
      </c>
      <c r="R2557" t="s">
        <v>34233</v>
      </c>
      <c r="S2557" t="s">
        <v>34233</v>
      </c>
      <c r="T2557" t="s">
        <v>34233</v>
      </c>
      <c r="AD2557" t="str">
        <f t="shared" si="408"/>
        <v/>
      </c>
      <c r="AE2557" t="str">
        <f t="shared" si="402"/>
        <v/>
      </c>
      <c r="AF2557" t="str">
        <f t="shared" si="401"/>
        <v/>
      </c>
      <c r="AG2557" t="str">
        <f t="shared" si="405"/>
        <v/>
      </c>
      <c r="AH2557" t="str">
        <f t="shared" si="406"/>
        <v/>
      </c>
      <c r="AI2557">
        <v>0.14499999999999999</v>
      </c>
      <c r="AJ2557" t="str">
        <f t="shared" si="403"/>
        <v/>
      </c>
      <c r="AK2557" t="str">
        <f t="shared" si="407"/>
        <v/>
      </c>
      <c r="AL2557" t="str">
        <f t="shared" si="404"/>
        <v/>
      </c>
    </row>
    <row r="2558" spans="1:39" x14ac:dyDescent="0.2">
      <c r="A2558" t="s">
        <v>14258</v>
      </c>
      <c r="B2558" t="s">
        <v>24</v>
      </c>
      <c r="C2558" t="s">
        <v>14259</v>
      </c>
      <c r="D2558" s="1">
        <v>37145</v>
      </c>
      <c r="E2558" s="1">
        <v>44546</v>
      </c>
      <c r="F2558" t="s">
        <v>19</v>
      </c>
      <c r="I2558">
        <v>100</v>
      </c>
      <c r="J2558">
        <v>0</v>
      </c>
      <c r="K2558">
        <v>0</v>
      </c>
      <c r="L2558">
        <v>3056</v>
      </c>
      <c r="M2558">
        <v>3056</v>
      </c>
      <c r="N2558" t="s">
        <v>20</v>
      </c>
      <c r="O2558" t="s">
        <v>14260</v>
      </c>
      <c r="P2558" t="s">
        <v>28</v>
      </c>
      <c r="Q2558" t="s">
        <v>34233</v>
      </c>
      <c r="R2558" t="s">
        <v>34233</v>
      </c>
      <c r="S2558" t="s">
        <v>32628</v>
      </c>
      <c r="T2558" t="s">
        <v>34357</v>
      </c>
      <c r="U2558" t="s">
        <v>32634</v>
      </c>
      <c r="V2558" t="s">
        <v>34964</v>
      </c>
      <c r="X2558">
        <v>2</v>
      </c>
      <c r="Y2558" t="s">
        <v>32661</v>
      </c>
      <c r="AA2558">
        <v>8.5</v>
      </c>
      <c r="AB2558">
        <v>20</v>
      </c>
      <c r="AC2558">
        <v>1</v>
      </c>
      <c r="AD2558" t="str">
        <f t="shared" si="408"/>
        <v/>
      </c>
      <c r="AE2558" t="str">
        <f t="shared" si="402"/>
        <v/>
      </c>
      <c r="AF2558" t="str">
        <f t="shared" si="401"/>
        <v/>
      </c>
      <c r="AG2558">
        <f t="shared" si="405"/>
        <v>1</v>
      </c>
      <c r="AH2558">
        <f t="shared" si="406"/>
        <v>2.8</v>
      </c>
      <c r="AI2558">
        <v>0.14499999999999999</v>
      </c>
      <c r="AJ2558">
        <f t="shared" si="403"/>
        <v>0.40599999999999997</v>
      </c>
      <c r="AK2558" t="str">
        <f t="shared" si="407"/>
        <v/>
      </c>
      <c r="AL2558" t="str">
        <f t="shared" si="404"/>
        <v/>
      </c>
    </row>
    <row r="2559" spans="1:39" x14ac:dyDescent="0.2">
      <c r="A2559" t="s">
        <v>14273</v>
      </c>
      <c r="B2559" t="s">
        <v>24</v>
      </c>
      <c r="C2559" t="s">
        <v>14274</v>
      </c>
      <c r="D2559" s="1">
        <v>37145</v>
      </c>
      <c r="E2559" s="1">
        <v>43456</v>
      </c>
      <c r="F2559" t="s">
        <v>19</v>
      </c>
      <c r="I2559">
        <v>100</v>
      </c>
      <c r="J2559">
        <v>0</v>
      </c>
      <c r="K2559">
        <v>0</v>
      </c>
      <c r="L2559">
        <v>1826</v>
      </c>
      <c r="M2559">
        <v>1826</v>
      </c>
      <c r="N2559" t="s">
        <v>20</v>
      </c>
      <c r="O2559" t="s">
        <v>14275</v>
      </c>
      <c r="P2559" t="s">
        <v>28</v>
      </c>
      <c r="Q2559" t="s">
        <v>34234</v>
      </c>
      <c r="R2559" s="9" t="s">
        <v>34235</v>
      </c>
      <c r="S2559" t="s">
        <v>33942</v>
      </c>
      <c r="T2559" t="s">
        <v>34233</v>
      </c>
      <c r="U2559" t="s">
        <v>32634</v>
      </c>
      <c r="V2559" t="s">
        <v>34964</v>
      </c>
      <c r="X2559">
        <v>2</v>
      </c>
      <c r="Y2559" t="s">
        <v>32661</v>
      </c>
      <c r="AA2559">
        <v>8.5</v>
      </c>
      <c r="AB2559">
        <v>20</v>
      </c>
      <c r="AC2559">
        <v>1</v>
      </c>
      <c r="AD2559" t="str">
        <f t="shared" si="408"/>
        <v/>
      </c>
      <c r="AE2559">
        <f t="shared" si="402"/>
        <v>1</v>
      </c>
      <c r="AF2559" t="str">
        <f t="shared" si="401"/>
        <v/>
      </c>
      <c r="AG2559" t="str">
        <f t="shared" si="405"/>
        <v/>
      </c>
      <c r="AH2559" t="str">
        <f t="shared" si="406"/>
        <v/>
      </c>
      <c r="AI2559">
        <v>0.14499999999999999</v>
      </c>
      <c r="AJ2559" t="str">
        <f t="shared" si="403"/>
        <v/>
      </c>
      <c r="AK2559">
        <f t="shared" si="407"/>
        <v>2.8</v>
      </c>
      <c r="AL2559">
        <f t="shared" si="404"/>
        <v>0.40599999999999997</v>
      </c>
      <c r="AM2559" s="9" t="s">
        <v>34908</v>
      </c>
    </row>
    <row r="2560" spans="1:39" s="18" customFormat="1" x14ac:dyDescent="0.2">
      <c r="A2560" s="18" t="s">
        <v>23728</v>
      </c>
      <c r="B2560" s="18" t="s">
        <v>24</v>
      </c>
      <c r="C2560" s="18" t="s">
        <v>23729</v>
      </c>
      <c r="D2560" s="19">
        <v>39119</v>
      </c>
      <c r="E2560" s="19">
        <v>43456</v>
      </c>
      <c r="F2560" s="18" t="s">
        <v>19</v>
      </c>
      <c r="I2560" s="18">
        <v>100</v>
      </c>
      <c r="J2560" s="18">
        <v>0</v>
      </c>
      <c r="K2560" s="18">
        <v>0</v>
      </c>
      <c r="L2560" s="18">
        <v>1817</v>
      </c>
      <c r="M2560" s="18">
        <v>1817</v>
      </c>
      <c r="N2560" s="18" t="s">
        <v>20</v>
      </c>
      <c r="O2560" s="18" t="s">
        <v>23730</v>
      </c>
      <c r="P2560" s="18" t="s">
        <v>28</v>
      </c>
      <c r="Q2560" s="18" t="s">
        <v>34234</v>
      </c>
      <c r="R2560" s="18" t="s">
        <v>34235</v>
      </c>
      <c r="S2560" s="18" t="s">
        <v>33942</v>
      </c>
      <c r="T2560" s="18" t="s">
        <v>34357</v>
      </c>
      <c r="U2560" s="18" t="s">
        <v>32634</v>
      </c>
      <c r="V2560" s="18" t="s">
        <v>32885</v>
      </c>
      <c r="X2560" s="18">
        <v>2</v>
      </c>
      <c r="Y2560" s="18" t="s">
        <v>32661</v>
      </c>
      <c r="AB2560" s="18">
        <v>20</v>
      </c>
      <c r="AC2560" s="18">
        <v>1</v>
      </c>
      <c r="AD2560" s="18" t="str">
        <f t="shared" si="408"/>
        <v/>
      </c>
      <c r="AE2560" s="18">
        <f t="shared" si="402"/>
        <v>1</v>
      </c>
      <c r="AF2560" s="18" t="str">
        <f t="shared" si="401"/>
        <v/>
      </c>
      <c r="AG2560" s="18" t="str">
        <f t="shared" si="405"/>
        <v/>
      </c>
      <c r="AH2560" s="18" t="str">
        <f t="shared" si="406"/>
        <v/>
      </c>
      <c r="AI2560" s="18">
        <v>0.14499999999999999</v>
      </c>
      <c r="AJ2560" s="18" t="str">
        <f t="shared" si="403"/>
        <v/>
      </c>
      <c r="AK2560" s="18">
        <f t="shared" si="407"/>
        <v>2.8</v>
      </c>
      <c r="AL2560" s="18">
        <f t="shared" si="404"/>
        <v>0.40599999999999997</v>
      </c>
      <c r="AM2560" s="18" t="s">
        <v>35127</v>
      </c>
    </row>
    <row r="2561" spans="1:38" x14ac:dyDescent="0.2">
      <c r="A2561" t="s">
        <v>15411</v>
      </c>
      <c r="B2561" t="s">
        <v>24</v>
      </c>
      <c r="C2561" t="s">
        <v>15412</v>
      </c>
      <c r="D2561" s="1">
        <v>37400</v>
      </c>
      <c r="E2561" s="1">
        <v>44546</v>
      </c>
      <c r="F2561" t="s">
        <v>19</v>
      </c>
      <c r="I2561">
        <v>100</v>
      </c>
      <c r="J2561">
        <v>0</v>
      </c>
      <c r="K2561">
        <v>0</v>
      </c>
      <c r="L2561">
        <v>2257</v>
      </c>
      <c r="M2561">
        <v>2257</v>
      </c>
      <c r="N2561" t="s">
        <v>20</v>
      </c>
      <c r="O2561" t="s">
        <v>15413</v>
      </c>
      <c r="P2561" t="s">
        <v>28</v>
      </c>
      <c r="Q2561" t="s">
        <v>34233</v>
      </c>
      <c r="R2561" t="s">
        <v>34233</v>
      </c>
      <c r="S2561" t="s">
        <v>33797</v>
      </c>
      <c r="T2561" t="s">
        <v>34357</v>
      </c>
      <c r="U2561" t="s">
        <v>32634</v>
      </c>
      <c r="V2561" t="s">
        <v>32885</v>
      </c>
      <c r="X2561">
        <v>2</v>
      </c>
      <c r="Y2561" t="s">
        <v>32661</v>
      </c>
      <c r="AB2561">
        <v>20</v>
      </c>
      <c r="AC2561">
        <v>1</v>
      </c>
      <c r="AD2561" t="str">
        <f t="shared" si="408"/>
        <v/>
      </c>
      <c r="AE2561" t="str">
        <f t="shared" si="402"/>
        <v/>
      </c>
      <c r="AF2561" t="str">
        <f t="shared" si="401"/>
        <v/>
      </c>
      <c r="AG2561">
        <f t="shared" si="405"/>
        <v>1</v>
      </c>
      <c r="AH2561">
        <f t="shared" si="406"/>
        <v>2.8</v>
      </c>
      <c r="AI2561">
        <v>0.14499999999999999</v>
      </c>
      <c r="AJ2561">
        <f t="shared" si="403"/>
        <v>0.40599999999999997</v>
      </c>
      <c r="AK2561" t="str">
        <f t="shared" si="407"/>
        <v/>
      </c>
      <c r="AL2561" t="str">
        <f t="shared" si="404"/>
        <v/>
      </c>
    </row>
    <row r="2562" spans="1:38" x14ac:dyDescent="0.2">
      <c r="A2562" t="s">
        <v>15414</v>
      </c>
      <c r="B2562" t="s">
        <v>24</v>
      </c>
      <c r="C2562" t="s">
        <v>15415</v>
      </c>
      <c r="D2562" s="1">
        <v>37400</v>
      </c>
      <c r="E2562" s="1">
        <v>43456</v>
      </c>
      <c r="F2562" t="s">
        <v>19</v>
      </c>
      <c r="I2562">
        <v>100</v>
      </c>
      <c r="J2562">
        <v>0</v>
      </c>
      <c r="K2562">
        <v>0</v>
      </c>
      <c r="L2562">
        <v>1947</v>
      </c>
      <c r="M2562">
        <v>1947</v>
      </c>
      <c r="N2562" t="s">
        <v>20</v>
      </c>
      <c r="O2562" t="s">
        <v>15416</v>
      </c>
      <c r="P2562" t="s">
        <v>28</v>
      </c>
      <c r="Q2562" t="s">
        <v>34233</v>
      </c>
      <c r="R2562" t="s">
        <v>34233</v>
      </c>
      <c r="S2562" t="s">
        <v>33797</v>
      </c>
      <c r="T2562" t="s">
        <v>34357</v>
      </c>
      <c r="U2562" t="s">
        <v>32634</v>
      </c>
      <c r="V2562" t="s">
        <v>32885</v>
      </c>
      <c r="X2562">
        <v>2</v>
      </c>
      <c r="Y2562" t="s">
        <v>32661</v>
      </c>
      <c r="AB2562">
        <v>20</v>
      </c>
      <c r="AC2562">
        <v>1</v>
      </c>
      <c r="AD2562" t="str">
        <f t="shared" si="408"/>
        <v/>
      </c>
      <c r="AE2562" t="str">
        <f t="shared" si="402"/>
        <v/>
      </c>
      <c r="AF2562" t="str">
        <f t="shared" si="401"/>
        <v/>
      </c>
      <c r="AG2562">
        <f t="shared" si="405"/>
        <v>1</v>
      </c>
      <c r="AH2562">
        <f t="shared" si="406"/>
        <v>2.8</v>
      </c>
      <c r="AI2562">
        <v>0.14499999999999999</v>
      </c>
      <c r="AJ2562">
        <f t="shared" si="403"/>
        <v>0.40599999999999997</v>
      </c>
      <c r="AK2562" t="str">
        <f t="shared" si="407"/>
        <v/>
      </c>
      <c r="AL2562" t="str">
        <f t="shared" si="404"/>
        <v/>
      </c>
    </row>
    <row r="2563" spans="1:38" x14ac:dyDescent="0.2">
      <c r="A2563" t="s">
        <v>15417</v>
      </c>
      <c r="B2563" t="s">
        <v>24</v>
      </c>
      <c r="C2563" t="s">
        <v>15418</v>
      </c>
      <c r="D2563" s="1">
        <v>37400</v>
      </c>
      <c r="E2563" s="1">
        <v>44546</v>
      </c>
      <c r="F2563" t="s">
        <v>19</v>
      </c>
      <c r="I2563">
        <v>100</v>
      </c>
      <c r="J2563">
        <v>0</v>
      </c>
      <c r="K2563">
        <v>0</v>
      </c>
      <c r="L2563">
        <v>1854</v>
      </c>
      <c r="M2563">
        <v>1854</v>
      </c>
      <c r="N2563" t="s">
        <v>20</v>
      </c>
      <c r="O2563" t="s">
        <v>15419</v>
      </c>
      <c r="P2563" t="s">
        <v>28</v>
      </c>
      <c r="Q2563" t="s">
        <v>34233</v>
      </c>
      <c r="R2563" t="s">
        <v>34233</v>
      </c>
      <c r="S2563" t="s">
        <v>32628</v>
      </c>
      <c r="T2563" t="s">
        <v>34382</v>
      </c>
      <c r="U2563" t="s">
        <v>32634</v>
      </c>
      <c r="V2563" t="s">
        <v>32885</v>
      </c>
      <c r="X2563">
        <v>2</v>
      </c>
      <c r="Y2563" t="s">
        <v>32661</v>
      </c>
      <c r="AB2563">
        <v>20</v>
      </c>
      <c r="AC2563">
        <v>1</v>
      </c>
      <c r="AD2563" t="str">
        <f t="shared" si="408"/>
        <v/>
      </c>
      <c r="AE2563" t="str">
        <f t="shared" si="402"/>
        <v/>
      </c>
      <c r="AF2563" t="str">
        <f t="shared" si="401"/>
        <v/>
      </c>
      <c r="AG2563">
        <f t="shared" si="405"/>
        <v>1</v>
      </c>
      <c r="AH2563">
        <f t="shared" si="406"/>
        <v>2.8</v>
      </c>
      <c r="AI2563">
        <v>0.14499999999999999</v>
      </c>
      <c r="AJ2563">
        <f t="shared" si="403"/>
        <v>0.40599999999999997</v>
      </c>
      <c r="AK2563" t="str">
        <f t="shared" si="407"/>
        <v/>
      </c>
      <c r="AL2563" t="str">
        <f t="shared" si="404"/>
        <v/>
      </c>
    </row>
    <row r="2564" spans="1:38" x14ac:dyDescent="0.2">
      <c r="A2564" t="s">
        <v>15420</v>
      </c>
      <c r="B2564" t="s">
        <v>24</v>
      </c>
      <c r="C2564" t="s">
        <v>15421</v>
      </c>
      <c r="D2564" s="1">
        <v>37400</v>
      </c>
      <c r="E2564" s="1">
        <v>43456</v>
      </c>
      <c r="F2564" t="s">
        <v>19</v>
      </c>
      <c r="I2564">
        <v>100</v>
      </c>
      <c r="J2564">
        <v>0</v>
      </c>
      <c r="K2564">
        <v>0</v>
      </c>
      <c r="L2564">
        <v>1524</v>
      </c>
      <c r="M2564">
        <v>1524</v>
      </c>
      <c r="N2564" t="s">
        <v>20</v>
      </c>
      <c r="O2564" t="s">
        <v>15422</v>
      </c>
      <c r="P2564" t="s">
        <v>28</v>
      </c>
      <c r="Q2564" t="s">
        <v>34233</v>
      </c>
      <c r="R2564" t="s">
        <v>34233</v>
      </c>
      <c r="S2564" t="s">
        <v>32628</v>
      </c>
      <c r="T2564" t="s">
        <v>34357</v>
      </c>
      <c r="U2564" t="s">
        <v>32634</v>
      </c>
      <c r="V2564" t="s">
        <v>32885</v>
      </c>
      <c r="X2564">
        <v>2</v>
      </c>
      <c r="Y2564" t="s">
        <v>32661</v>
      </c>
      <c r="AB2564">
        <v>20</v>
      </c>
      <c r="AC2564">
        <v>1</v>
      </c>
      <c r="AD2564" t="str">
        <f t="shared" si="408"/>
        <v/>
      </c>
      <c r="AE2564" t="str">
        <f t="shared" si="402"/>
        <v/>
      </c>
      <c r="AF2564" t="str">
        <f t="shared" si="401"/>
        <v/>
      </c>
      <c r="AG2564">
        <f t="shared" si="405"/>
        <v>1</v>
      </c>
      <c r="AH2564">
        <f t="shared" si="406"/>
        <v>2.8</v>
      </c>
      <c r="AI2564">
        <v>0.14499999999999999</v>
      </c>
      <c r="AJ2564">
        <f t="shared" si="403"/>
        <v>0.40599999999999997</v>
      </c>
      <c r="AK2564" t="str">
        <f t="shared" si="407"/>
        <v/>
      </c>
      <c r="AL2564" t="str">
        <f t="shared" si="404"/>
        <v/>
      </c>
    </row>
    <row r="2565" spans="1:38" x14ac:dyDescent="0.2">
      <c r="A2565" t="s">
        <v>14164</v>
      </c>
      <c r="B2565" t="s">
        <v>24</v>
      </c>
      <c r="C2565" t="s">
        <v>14165</v>
      </c>
      <c r="D2565" s="1">
        <v>37145</v>
      </c>
      <c r="E2565" s="1">
        <v>44546</v>
      </c>
      <c r="F2565" t="s">
        <v>19</v>
      </c>
      <c r="I2565">
        <v>100</v>
      </c>
      <c r="J2565">
        <v>0</v>
      </c>
      <c r="K2565">
        <v>0</v>
      </c>
      <c r="L2565">
        <v>3090</v>
      </c>
      <c r="M2565">
        <v>3090</v>
      </c>
      <c r="N2565" t="s">
        <v>20</v>
      </c>
      <c r="O2565" t="s">
        <v>14166</v>
      </c>
      <c r="P2565" t="s">
        <v>28</v>
      </c>
      <c r="Q2565" t="s">
        <v>34234</v>
      </c>
      <c r="R2565" t="s">
        <v>33762</v>
      </c>
      <c r="S2565" t="s">
        <v>33942</v>
      </c>
      <c r="T2565" t="s">
        <v>34233</v>
      </c>
      <c r="U2565" t="s">
        <v>32634</v>
      </c>
      <c r="V2565" t="s">
        <v>34964</v>
      </c>
      <c r="X2565">
        <v>2</v>
      </c>
      <c r="Y2565" t="s">
        <v>32661</v>
      </c>
      <c r="AA2565">
        <v>8.5</v>
      </c>
      <c r="AB2565">
        <v>20</v>
      </c>
      <c r="AC2565">
        <v>1</v>
      </c>
      <c r="AD2565" t="str">
        <f t="shared" si="408"/>
        <v/>
      </c>
      <c r="AE2565">
        <f t="shared" si="402"/>
        <v>1</v>
      </c>
      <c r="AF2565" t="str">
        <f t="shared" si="401"/>
        <v/>
      </c>
      <c r="AG2565" t="str">
        <f t="shared" si="405"/>
        <v/>
      </c>
      <c r="AH2565" t="str">
        <f t="shared" si="406"/>
        <v/>
      </c>
      <c r="AI2565">
        <v>0.14499999999999999</v>
      </c>
      <c r="AJ2565" t="str">
        <f t="shared" si="403"/>
        <v/>
      </c>
      <c r="AK2565">
        <f t="shared" si="407"/>
        <v>2.8</v>
      </c>
      <c r="AL2565">
        <f t="shared" si="404"/>
        <v>0.40599999999999997</v>
      </c>
    </row>
    <row r="2566" spans="1:38" x14ac:dyDescent="0.2">
      <c r="A2566" t="s">
        <v>14261</v>
      </c>
      <c r="B2566" t="s">
        <v>24</v>
      </c>
      <c r="C2566" t="s">
        <v>14262</v>
      </c>
      <c r="D2566" s="1">
        <v>37145</v>
      </c>
      <c r="E2566" s="1">
        <v>43456</v>
      </c>
      <c r="F2566" t="s">
        <v>19</v>
      </c>
      <c r="I2566">
        <v>100</v>
      </c>
      <c r="J2566">
        <v>0</v>
      </c>
      <c r="K2566">
        <v>0</v>
      </c>
      <c r="L2566">
        <v>1865</v>
      </c>
      <c r="M2566">
        <v>1865</v>
      </c>
      <c r="N2566" t="s">
        <v>20</v>
      </c>
      <c r="O2566" t="s">
        <v>14263</v>
      </c>
      <c r="P2566" t="s">
        <v>28</v>
      </c>
      <c r="Q2566" t="s">
        <v>34233</v>
      </c>
      <c r="R2566" t="s">
        <v>34233</v>
      </c>
      <c r="S2566" t="s">
        <v>32628</v>
      </c>
      <c r="T2566" t="s">
        <v>34357</v>
      </c>
      <c r="U2566" t="s">
        <v>32634</v>
      </c>
      <c r="V2566" t="s">
        <v>34964</v>
      </c>
      <c r="X2566">
        <v>2</v>
      </c>
      <c r="Y2566" t="s">
        <v>32661</v>
      </c>
      <c r="AA2566">
        <v>8.5</v>
      </c>
      <c r="AB2566">
        <v>20</v>
      </c>
      <c r="AC2566">
        <v>1</v>
      </c>
      <c r="AD2566" t="str">
        <f t="shared" si="408"/>
        <v/>
      </c>
      <c r="AE2566" t="str">
        <f t="shared" si="402"/>
        <v/>
      </c>
      <c r="AF2566" t="str">
        <f t="shared" si="401"/>
        <v/>
      </c>
      <c r="AG2566">
        <f t="shared" si="405"/>
        <v>1</v>
      </c>
      <c r="AH2566">
        <f t="shared" si="406"/>
        <v>2.8</v>
      </c>
      <c r="AI2566">
        <v>0.14499999999999999</v>
      </c>
      <c r="AJ2566">
        <f t="shared" si="403"/>
        <v>0.40599999999999997</v>
      </c>
      <c r="AK2566" t="str">
        <f t="shared" si="407"/>
        <v/>
      </c>
      <c r="AL2566" t="str">
        <f t="shared" si="404"/>
        <v/>
      </c>
    </row>
    <row r="2567" spans="1:38" x14ac:dyDescent="0.2">
      <c r="A2567" t="s">
        <v>14167</v>
      </c>
      <c r="B2567" t="s">
        <v>24</v>
      </c>
      <c r="C2567" t="s">
        <v>14168</v>
      </c>
      <c r="D2567" s="1">
        <v>37145</v>
      </c>
      <c r="E2567" s="1">
        <v>43456</v>
      </c>
      <c r="F2567" t="s">
        <v>19</v>
      </c>
      <c r="I2567">
        <v>100</v>
      </c>
      <c r="J2567">
        <v>0</v>
      </c>
      <c r="K2567">
        <v>0</v>
      </c>
      <c r="L2567">
        <v>1876</v>
      </c>
      <c r="M2567">
        <v>1876</v>
      </c>
      <c r="N2567" t="s">
        <v>20</v>
      </c>
      <c r="O2567" t="s">
        <v>14169</v>
      </c>
      <c r="P2567" t="s">
        <v>28</v>
      </c>
      <c r="Q2567" t="s">
        <v>34233</v>
      </c>
      <c r="R2567" t="s">
        <v>34233</v>
      </c>
      <c r="S2567" t="s">
        <v>32628</v>
      </c>
      <c r="T2567" t="s">
        <v>34357</v>
      </c>
      <c r="U2567" t="s">
        <v>32634</v>
      </c>
      <c r="V2567" t="s">
        <v>34964</v>
      </c>
      <c r="X2567">
        <v>2</v>
      </c>
      <c r="Y2567" t="s">
        <v>32661</v>
      </c>
      <c r="AA2567">
        <v>8.5</v>
      </c>
      <c r="AB2567">
        <v>20</v>
      </c>
      <c r="AC2567">
        <v>1</v>
      </c>
      <c r="AD2567" t="str">
        <f t="shared" si="408"/>
        <v/>
      </c>
      <c r="AE2567" t="str">
        <f t="shared" ref="AE2567:AE2598" si="409">IF((S2567="tühi")*(AC2567&lt;&gt;""),AC2567,"")</f>
        <v/>
      </c>
      <c r="AF2567" t="str">
        <f t="shared" si="401"/>
        <v/>
      </c>
      <c r="AG2567">
        <f t="shared" si="405"/>
        <v>1</v>
      </c>
      <c r="AH2567">
        <f t="shared" si="406"/>
        <v>2.8</v>
      </c>
      <c r="AI2567">
        <v>0.14499999999999999</v>
      </c>
      <c r="AJ2567">
        <f t="shared" si="403"/>
        <v>0.40599999999999997</v>
      </c>
      <c r="AK2567" t="str">
        <f t="shared" si="407"/>
        <v/>
      </c>
      <c r="AL2567" t="str">
        <f t="shared" si="404"/>
        <v/>
      </c>
    </row>
    <row r="2568" spans="1:38" x14ac:dyDescent="0.2">
      <c r="A2568" t="s">
        <v>14264</v>
      </c>
      <c r="B2568" t="s">
        <v>24</v>
      </c>
      <c r="C2568" t="s">
        <v>14265</v>
      </c>
      <c r="D2568" s="1">
        <v>37145</v>
      </c>
      <c r="E2568" s="1">
        <v>43456</v>
      </c>
      <c r="F2568" t="s">
        <v>19</v>
      </c>
      <c r="I2568">
        <v>100</v>
      </c>
      <c r="J2568">
        <v>0</v>
      </c>
      <c r="K2568">
        <v>0</v>
      </c>
      <c r="L2568">
        <v>1812</v>
      </c>
      <c r="M2568">
        <v>1812</v>
      </c>
      <c r="N2568" t="s">
        <v>20</v>
      </c>
      <c r="O2568" t="s">
        <v>14266</v>
      </c>
      <c r="P2568" t="s">
        <v>28</v>
      </c>
      <c r="Q2568" t="s">
        <v>34233</v>
      </c>
      <c r="R2568" t="s">
        <v>34233</v>
      </c>
      <c r="S2568" t="s">
        <v>32628</v>
      </c>
      <c r="T2568" t="s">
        <v>34357</v>
      </c>
      <c r="U2568" t="s">
        <v>32634</v>
      </c>
      <c r="V2568" t="s">
        <v>34964</v>
      </c>
      <c r="X2568">
        <v>2</v>
      </c>
      <c r="Y2568" t="s">
        <v>32661</v>
      </c>
      <c r="AA2568">
        <v>8.5</v>
      </c>
      <c r="AB2568">
        <v>20</v>
      </c>
      <c r="AC2568">
        <v>1</v>
      </c>
      <c r="AD2568" t="str">
        <f t="shared" si="408"/>
        <v/>
      </c>
      <c r="AE2568" t="str">
        <f t="shared" si="409"/>
        <v/>
      </c>
      <c r="AF2568" t="str">
        <f t="shared" si="401"/>
        <v/>
      </c>
      <c r="AG2568">
        <f t="shared" si="405"/>
        <v>1</v>
      </c>
      <c r="AH2568">
        <f t="shared" si="406"/>
        <v>2.8</v>
      </c>
      <c r="AI2568">
        <v>0.14499999999999999</v>
      </c>
      <c r="AJ2568">
        <f t="shared" si="403"/>
        <v>0.40599999999999997</v>
      </c>
      <c r="AK2568" t="str">
        <f t="shared" si="407"/>
        <v/>
      </c>
      <c r="AL2568" t="str">
        <f t="shared" si="404"/>
        <v/>
      </c>
    </row>
    <row r="2569" spans="1:38" x14ac:dyDescent="0.2">
      <c r="A2569" t="s">
        <v>14170</v>
      </c>
      <c r="B2569" t="s">
        <v>24</v>
      </c>
      <c r="C2569" t="s">
        <v>14171</v>
      </c>
      <c r="D2569" s="1">
        <v>37145</v>
      </c>
      <c r="E2569" s="1">
        <v>43456</v>
      </c>
      <c r="F2569" t="s">
        <v>19</v>
      </c>
      <c r="I2569">
        <v>100</v>
      </c>
      <c r="J2569">
        <v>0</v>
      </c>
      <c r="K2569">
        <v>0</v>
      </c>
      <c r="L2569">
        <v>1793</v>
      </c>
      <c r="M2569">
        <v>1793</v>
      </c>
      <c r="N2569" t="s">
        <v>20</v>
      </c>
      <c r="O2569" t="s">
        <v>14172</v>
      </c>
      <c r="P2569" t="s">
        <v>28</v>
      </c>
      <c r="Q2569" t="s">
        <v>34233</v>
      </c>
      <c r="R2569" t="s">
        <v>34233</v>
      </c>
      <c r="S2569" t="s">
        <v>33797</v>
      </c>
      <c r="T2569" t="s">
        <v>34357</v>
      </c>
      <c r="U2569" t="s">
        <v>32634</v>
      </c>
      <c r="V2569" t="s">
        <v>34964</v>
      </c>
      <c r="X2569">
        <v>2</v>
      </c>
      <c r="Y2569" t="s">
        <v>32661</v>
      </c>
      <c r="AA2569">
        <v>8.5</v>
      </c>
      <c r="AB2569">
        <v>20</v>
      </c>
      <c r="AC2569">
        <v>1</v>
      </c>
      <c r="AD2569" t="str">
        <f t="shared" si="408"/>
        <v/>
      </c>
      <c r="AE2569" t="str">
        <f t="shared" si="409"/>
        <v/>
      </c>
      <c r="AF2569" t="str">
        <f t="shared" si="401"/>
        <v/>
      </c>
      <c r="AG2569">
        <f t="shared" si="405"/>
        <v>1</v>
      </c>
      <c r="AH2569">
        <f t="shared" si="406"/>
        <v>2.8</v>
      </c>
      <c r="AI2569">
        <v>0.14499999999999999</v>
      </c>
      <c r="AJ2569">
        <f t="shared" si="403"/>
        <v>0.40599999999999997</v>
      </c>
      <c r="AK2569" t="str">
        <f t="shared" si="407"/>
        <v/>
      </c>
      <c r="AL2569" t="str">
        <f t="shared" si="404"/>
        <v/>
      </c>
    </row>
    <row r="2570" spans="1:38" x14ac:dyDescent="0.2">
      <c r="A2570" t="s">
        <v>14267</v>
      </c>
      <c r="B2570" t="s">
        <v>24</v>
      </c>
      <c r="C2570" t="s">
        <v>14268</v>
      </c>
      <c r="D2570" s="1">
        <v>37145</v>
      </c>
      <c r="E2570" s="1">
        <v>44546</v>
      </c>
      <c r="F2570" t="s">
        <v>19</v>
      </c>
      <c r="I2570">
        <v>100</v>
      </c>
      <c r="J2570">
        <v>0</v>
      </c>
      <c r="K2570">
        <v>0</v>
      </c>
      <c r="L2570">
        <v>2142</v>
      </c>
      <c r="M2570">
        <v>2142</v>
      </c>
      <c r="N2570" t="s">
        <v>20</v>
      </c>
      <c r="O2570" t="s">
        <v>14269</v>
      </c>
      <c r="P2570" t="s">
        <v>28</v>
      </c>
      <c r="Q2570" t="s">
        <v>34234</v>
      </c>
      <c r="R2570" t="s">
        <v>33768</v>
      </c>
      <c r="S2570" t="s">
        <v>32628</v>
      </c>
      <c r="T2570" t="s">
        <v>34357</v>
      </c>
      <c r="U2570" t="s">
        <v>32634</v>
      </c>
      <c r="V2570" t="s">
        <v>34964</v>
      </c>
      <c r="X2570">
        <v>2</v>
      </c>
      <c r="Y2570" t="s">
        <v>32661</v>
      </c>
      <c r="AA2570">
        <v>8.5</v>
      </c>
      <c r="AB2570">
        <v>20</v>
      </c>
      <c r="AC2570">
        <v>1</v>
      </c>
      <c r="AD2570" t="str">
        <f t="shared" si="408"/>
        <v/>
      </c>
      <c r="AE2570" t="str">
        <f t="shared" si="409"/>
        <v/>
      </c>
      <c r="AF2570" t="str">
        <f t="shared" si="401"/>
        <v/>
      </c>
      <c r="AG2570">
        <f t="shared" si="405"/>
        <v>1</v>
      </c>
      <c r="AH2570">
        <f t="shared" si="406"/>
        <v>2.8</v>
      </c>
      <c r="AI2570">
        <v>0.14499999999999999</v>
      </c>
      <c r="AJ2570">
        <f t="shared" si="403"/>
        <v>0.40599999999999997</v>
      </c>
      <c r="AK2570" t="str">
        <f t="shared" si="407"/>
        <v/>
      </c>
      <c r="AL2570" t="str">
        <f t="shared" si="404"/>
        <v/>
      </c>
    </row>
    <row r="2571" spans="1:38" x14ac:dyDescent="0.2">
      <c r="A2571" t="s">
        <v>14270</v>
      </c>
      <c r="B2571" t="s">
        <v>24</v>
      </c>
      <c r="C2571" t="s">
        <v>14271</v>
      </c>
      <c r="D2571" s="1">
        <v>37145</v>
      </c>
      <c r="E2571" s="1">
        <v>44546</v>
      </c>
      <c r="F2571" t="s">
        <v>19</v>
      </c>
      <c r="I2571">
        <v>100</v>
      </c>
      <c r="J2571">
        <v>0</v>
      </c>
      <c r="K2571">
        <v>0</v>
      </c>
      <c r="L2571">
        <v>1785</v>
      </c>
      <c r="M2571">
        <v>1785</v>
      </c>
      <c r="N2571" t="s">
        <v>20</v>
      </c>
      <c r="O2571" t="s">
        <v>14272</v>
      </c>
      <c r="P2571" t="s">
        <v>28</v>
      </c>
      <c r="Q2571" t="s">
        <v>34233</v>
      </c>
      <c r="R2571" t="s">
        <v>34233</v>
      </c>
      <c r="S2571" t="s">
        <v>32628</v>
      </c>
      <c r="T2571" t="s">
        <v>34382</v>
      </c>
      <c r="U2571" t="s">
        <v>32634</v>
      </c>
      <c r="V2571" t="s">
        <v>34964</v>
      </c>
      <c r="X2571">
        <v>2</v>
      </c>
      <c r="Y2571" t="s">
        <v>32661</v>
      </c>
      <c r="AA2571">
        <v>8.5</v>
      </c>
      <c r="AB2571">
        <v>20</v>
      </c>
      <c r="AC2571">
        <v>1</v>
      </c>
      <c r="AD2571" t="str">
        <f t="shared" si="408"/>
        <v/>
      </c>
      <c r="AE2571" t="str">
        <f t="shared" si="409"/>
        <v/>
      </c>
      <c r="AF2571" t="str">
        <f t="shared" si="401"/>
        <v/>
      </c>
      <c r="AG2571">
        <f t="shared" si="405"/>
        <v>1</v>
      </c>
      <c r="AH2571">
        <f t="shared" si="406"/>
        <v>2.8</v>
      </c>
      <c r="AI2571">
        <v>0.14499999999999999</v>
      </c>
      <c r="AJ2571">
        <f t="shared" si="403"/>
        <v>0.40599999999999997</v>
      </c>
      <c r="AK2571" t="str">
        <f t="shared" si="407"/>
        <v/>
      </c>
      <c r="AL2571" t="str">
        <f t="shared" si="404"/>
        <v/>
      </c>
    </row>
    <row r="2572" spans="1:38" x14ac:dyDescent="0.2">
      <c r="A2572" t="s">
        <v>15454</v>
      </c>
      <c r="B2572" t="s">
        <v>24</v>
      </c>
      <c r="C2572" t="s">
        <v>15455</v>
      </c>
      <c r="D2572" s="1">
        <v>37400</v>
      </c>
      <c r="E2572" s="1">
        <v>43456</v>
      </c>
      <c r="F2572" t="s">
        <v>19</v>
      </c>
      <c r="I2572">
        <v>100</v>
      </c>
      <c r="J2572">
        <v>0</v>
      </c>
      <c r="K2572">
        <v>0</v>
      </c>
      <c r="L2572">
        <v>1820</v>
      </c>
      <c r="M2572">
        <v>1820</v>
      </c>
      <c r="N2572" t="s">
        <v>20</v>
      </c>
      <c r="O2572" t="s">
        <v>15456</v>
      </c>
      <c r="P2572" t="s">
        <v>28</v>
      </c>
      <c r="Q2572" t="s">
        <v>34233</v>
      </c>
      <c r="R2572" t="s">
        <v>34233</v>
      </c>
      <c r="S2572" t="s">
        <v>32628</v>
      </c>
      <c r="T2572" t="s">
        <v>34357</v>
      </c>
      <c r="U2572" t="s">
        <v>32634</v>
      </c>
      <c r="V2572" t="s">
        <v>32885</v>
      </c>
      <c r="X2572">
        <v>2</v>
      </c>
      <c r="Y2572" t="s">
        <v>32661</v>
      </c>
      <c r="AB2572">
        <v>20</v>
      </c>
      <c r="AC2572">
        <v>1</v>
      </c>
      <c r="AD2572" t="str">
        <f t="shared" si="408"/>
        <v/>
      </c>
      <c r="AE2572" t="str">
        <f t="shared" si="409"/>
        <v/>
      </c>
      <c r="AF2572" t="str">
        <f t="shared" si="401"/>
        <v/>
      </c>
      <c r="AG2572">
        <f t="shared" si="405"/>
        <v>1</v>
      </c>
      <c r="AH2572">
        <f t="shared" si="406"/>
        <v>2.8</v>
      </c>
      <c r="AI2572">
        <v>0.14499999999999999</v>
      </c>
      <c r="AJ2572">
        <f t="shared" si="403"/>
        <v>0.40599999999999997</v>
      </c>
      <c r="AK2572" t="str">
        <f t="shared" si="407"/>
        <v/>
      </c>
      <c r="AL2572" t="str">
        <f t="shared" si="404"/>
        <v/>
      </c>
    </row>
    <row r="2573" spans="1:38" x14ac:dyDescent="0.2">
      <c r="A2573" t="s">
        <v>14161</v>
      </c>
      <c r="B2573" t="s">
        <v>24</v>
      </c>
      <c r="C2573" t="s">
        <v>14162</v>
      </c>
      <c r="D2573" s="1">
        <v>37145</v>
      </c>
      <c r="E2573" s="1">
        <v>44546</v>
      </c>
      <c r="F2573" t="s">
        <v>26</v>
      </c>
      <c r="I2573">
        <v>100</v>
      </c>
      <c r="J2573">
        <v>0</v>
      </c>
      <c r="K2573">
        <v>0</v>
      </c>
      <c r="L2573">
        <v>2684</v>
      </c>
      <c r="M2573">
        <v>2684</v>
      </c>
      <c r="N2573" t="s">
        <v>20</v>
      </c>
      <c r="O2573" t="s">
        <v>14163</v>
      </c>
      <c r="P2573" t="s">
        <v>44</v>
      </c>
      <c r="Q2573" t="s">
        <v>34233</v>
      </c>
      <c r="R2573" t="s">
        <v>34233</v>
      </c>
      <c r="S2573" t="s">
        <v>34233</v>
      </c>
      <c r="T2573" t="s">
        <v>34233</v>
      </c>
      <c r="V2573" t="s">
        <v>34964</v>
      </c>
      <c r="AD2573" t="str">
        <f t="shared" si="408"/>
        <v/>
      </c>
      <c r="AE2573" t="str">
        <f t="shared" si="409"/>
        <v/>
      </c>
      <c r="AF2573" t="str">
        <f t="shared" si="401"/>
        <v/>
      </c>
      <c r="AG2573" t="str">
        <f t="shared" si="405"/>
        <v/>
      </c>
      <c r="AH2573" t="str">
        <f t="shared" si="406"/>
        <v/>
      </c>
      <c r="AI2573">
        <v>0.14499999999999999</v>
      </c>
      <c r="AJ2573" t="str">
        <f t="shared" si="403"/>
        <v/>
      </c>
      <c r="AK2573" t="str">
        <f t="shared" si="407"/>
        <v/>
      </c>
      <c r="AL2573" t="str">
        <f t="shared" si="404"/>
        <v/>
      </c>
    </row>
    <row r="2574" spans="1:38" x14ac:dyDescent="0.2">
      <c r="A2574" t="s">
        <v>14255</v>
      </c>
      <c r="B2574" t="s">
        <v>24</v>
      </c>
      <c r="C2574" t="s">
        <v>14256</v>
      </c>
      <c r="D2574" s="1">
        <v>37145</v>
      </c>
      <c r="E2574" s="1">
        <v>44546</v>
      </c>
      <c r="F2574" t="s">
        <v>26</v>
      </c>
      <c r="I2574">
        <v>100</v>
      </c>
      <c r="J2574">
        <v>0</v>
      </c>
      <c r="K2574">
        <v>0</v>
      </c>
      <c r="L2574">
        <v>2832</v>
      </c>
      <c r="M2574">
        <v>2832</v>
      </c>
      <c r="N2574" t="s">
        <v>20</v>
      </c>
      <c r="O2574" t="s">
        <v>14257</v>
      </c>
      <c r="P2574" t="s">
        <v>44</v>
      </c>
      <c r="Q2574" t="s">
        <v>34233</v>
      </c>
      <c r="R2574" t="s">
        <v>34233</v>
      </c>
      <c r="S2574" t="s">
        <v>34233</v>
      </c>
      <c r="T2574" t="s">
        <v>34233</v>
      </c>
      <c r="AD2574" t="str">
        <f t="shared" si="408"/>
        <v/>
      </c>
      <c r="AE2574" t="str">
        <f t="shared" si="409"/>
        <v/>
      </c>
      <c r="AF2574" t="str">
        <f t="shared" si="401"/>
        <v/>
      </c>
      <c r="AG2574" t="str">
        <f t="shared" si="405"/>
        <v/>
      </c>
      <c r="AH2574" t="str">
        <f t="shared" si="406"/>
        <v/>
      </c>
      <c r="AI2574">
        <v>0.14499999999999999</v>
      </c>
      <c r="AJ2574" t="str">
        <f t="shared" si="403"/>
        <v/>
      </c>
      <c r="AK2574" t="str">
        <f t="shared" si="407"/>
        <v/>
      </c>
      <c r="AL2574" t="str">
        <f t="shared" si="404"/>
        <v/>
      </c>
    </row>
    <row r="2575" spans="1:38" x14ac:dyDescent="0.2">
      <c r="A2575" t="s">
        <v>23734</v>
      </c>
      <c r="B2575" t="s">
        <v>24</v>
      </c>
      <c r="C2575" t="s">
        <v>23735</v>
      </c>
      <c r="D2575" s="1">
        <v>39119</v>
      </c>
      <c r="E2575" s="1">
        <v>43951</v>
      </c>
      <c r="F2575" t="s">
        <v>26</v>
      </c>
      <c r="I2575">
        <v>100</v>
      </c>
      <c r="J2575">
        <v>0</v>
      </c>
      <c r="K2575">
        <v>0</v>
      </c>
      <c r="L2575">
        <v>2962</v>
      </c>
      <c r="M2575">
        <v>2962</v>
      </c>
      <c r="N2575" t="s">
        <v>20</v>
      </c>
      <c r="O2575" t="s">
        <v>23736</v>
      </c>
      <c r="P2575" t="s">
        <v>44</v>
      </c>
      <c r="Q2575" t="s">
        <v>34233</v>
      </c>
      <c r="R2575" t="s">
        <v>34233</v>
      </c>
      <c r="S2575" t="s">
        <v>34233</v>
      </c>
      <c r="T2575" t="s">
        <v>34233</v>
      </c>
      <c r="V2575" t="s">
        <v>32885</v>
      </c>
      <c r="AD2575" t="str">
        <f t="shared" si="408"/>
        <v/>
      </c>
      <c r="AE2575" t="str">
        <f t="shared" si="409"/>
        <v/>
      </c>
      <c r="AF2575" t="str">
        <f t="shared" si="401"/>
        <v/>
      </c>
      <c r="AG2575" t="str">
        <f t="shared" si="405"/>
        <v/>
      </c>
      <c r="AH2575" t="str">
        <f t="shared" si="406"/>
        <v/>
      </c>
      <c r="AI2575">
        <v>0.14499999999999999</v>
      </c>
      <c r="AJ2575" t="str">
        <f t="shared" si="403"/>
        <v/>
      </c>
      <c r="AK2575" t="str">
        <f t="shared" si="407"/>
        <v/>
      </c>
      <c r="AL2575" t="str">
        <f t="shared" si="404"/>
        <v/>
      </c>
    </row>
    <row r="2576" spans="1:38" x14ac:dyDescent="0.2">
      <c r="A2576" t="s">
        <v>31934</v>
      </c>
      <c r="B2576" t="s">
        <v>24</v>
      </c>
      <c r="C2576" t="s">
        <v>31935</v>
      </c>
      <c r="D2576" s="1">
        <v>44385</v>
      </c>
      <c r="E2576" s="1">
        <v>44385</v>
      </c>
      <c r="F2576" t="s">
        <v>889</v>
      </c>
      <c r="I2576">
        <v>100</v>
      </c>
      <c r="J2576">
        <v>0</v>
      </c>
      <c r="K2576">
        <v>0</v>
      </c>
      <c r="L2576">
        <v>1523</v>
      </c>
      <c r="M2576">
        <v>1523</v>
      </c>
      <c r="N2576" t="s">
        <v>20</v>
      </c>
      <c r="O2576" t="s">
        <v>31936</v>
      </c>
      <c r="P2576" t="s">
        <v>28</v>
      </c>
      <c r="Q2576" t="s">
        <v>34233</v>
      </c>
      <c r="R2576" t="s">
        <v>34233</v>
      </c>
      <c r="S2576" t="s">
        <v>33942</v>
      </c>
      <c r="T2576" t="s">
        <v>34233</v>
      </c>
      <c r="V2576" t="s">
        <v>34965</v>
      </c>
      <c r="AD2576" t="str">
        <f t="shared" si="408"/>
        <v/>
      </c>
      <c r="AE2576" t="str">
        <f t="shared" si="409"/>
        <v/>
      </c>
      <c r="AF2576" t="str">
        <f t="shared" si="401"/>
        <v/>
      </c>
      <c r="AG2576" t="str">
        <f t="shared" si="405"/>
        <v/>
      </c>
      <c r="AH2576" t="str">
        <f t="shared" si="406"/>
        <v/>
      </c>
      <c r="AI2576">
        <v>0.14499999999999999</v>
      </c>
      <c r="AJ2576" t="str">
        <f t="shared" si="403"/>
        <v/>
      </c>
      <c r="AK2576" t="str">
        <f t="shared" si="407"/>
        <v/>
      </c>
      <c r="AL2576" t="str">
        <f t="shared" si="404"/>
        <v/>
      </c>
    </row>
    <row r="2577" spans="1:38" x14ac:dyDescent="0.2">
      <c r="A2577" t="s">
        <v>15758</v>
      </c>
      <c r="B2577" t="s">
        <v>24</v>
      </c>
      <c r="C2577" t="s">
        <v>15759</v>
      </c>
      <c r="D2577" s="1">
        <v>37497</v>
      </c>
      <c r="E2577" s="1">
        <v>43984</v>
      </c>
      <c r="F2577" t="s">
        <v>19</v>
      </c>
      <c r="I2577">
        <v>100</v>
      </c>
      <c r="J2577">
        <v>0</v>
      </c>
      <c r="K2577">
        <v>0</v>
      </c>
      <c r="L2577">
        <v>2262</v>
      </c>
      <c r="M2577">
        <v>2262</v>
      </c>
      <c r="N2577" t="s">
        <v>20</v>
      </c>
      <c r="O2577" t="s">
        <v>15760</v>
      </c>
      <c r="P2577" t="s">
        <v>28</v>
      </c>
      <c r="Q2577" t="s">
        <v>34234</v>
      </c>
      <c r="R2577" t="s">
        <v>33762</v>
      </c>
      <c r="S2577" t="s">
        <v>33942</v>
      </c>
      <c r="T2577" t="s">
        <v>34233</v>
      </c>
      <c r="U2577" t="s">
        <v>32634</v>
      </c>
      <c r="V2577" t="s">
        <v>34960</v>
      </c>
      <c r="W2577">
        <v>342</v>
      </c>
      <c r="X2577">
        <v>2</v>
      </c>
      <c r="Y2577">
        <v>1</v>
      </c>
      <c r="AA2577">
        <v>9</v>
      </c>
      <c r="AB2577">
        <v>15</v>
      </c>
      <c r="AC2577">
        <v>1</v>
      </c>
      <c r="AD2577" t="str">
        <f t="shared" si="408"/>
        <v/>
      </c>
      <c r="AE2577">
        <f t="shared" si="409"/>
        <v>1</v>
      </c>
      <c r="AF2577" t="str">
        <f t="shared" si="401"/>
        <v/>
      </c>
      <c r="AG2577" t="str">
        <f t="shared" si="405"/>
        <v/>
      </c>
      <c r="AH2577" t="str">
        <f t="shared" si="406"/>
        <v/>
      </c>
      <c r="AI2577">
        <v>0.14499999999999999</v>
      </c>
      <c r="AJ2577" t="str">
        <f t="shared" si="403"/>
        <v/>
      </c>
      <c r="AK2577">
        <f t="shared" si="407"/>
        <v>2.8</v>
      </c>
      <c r="AL2577">
        <f t="shared" si="404"/>
        <v>0.40599999999999997</v>
      </c>
    </row>
    <row r="2578" spans="1:38" x14ac:dyDescent="0.2">
      <c r="A2578" t="s">
        <v>15796</v>
      </c>
      <c r="B2578" t="s">
        <v>24</v>
      </c>
      <c r="C2578" t="s">
        <v>15797</v>
      </c>
      <c r="D2578" s="1">
        <v>37497</v>
      </c>
      <c r="E2578" s="1">
        <v>44610</v>
      </c>
      <c r="F2578" t="s">
        <v>19</v>
      </c>
      <c r="I2578">
        <v>100</v>
      </c>
      <c r="J2578">
        <v>0</v>
      </c>
      <c r="K2578">
        <v>0</v>
      </c>
      <c r="L2578">
        <v>3641</v>
      </c>
      <c r="M2578">
        <v>3641</v>
      </c>
      <c r="N2578" t="s">
        <v>20</v>
      </c>
      <c r="O2578" t="s">
        <v>15798</v>
      </c>
      <c r="P2578" t="s">
        <v>28</v>
      </c>
      <c r="Q2578" t="s">
        <v>34234</v>
      </c>
      <c r="R2578" t="s">
        <v>33762</v>
      </c>
      <c r="S2578" t="s">
        <v>33942</v>
      </c>
      <c r="T2578" t="s">
        <v>34233</v>
      </c>
      <c r="U2578" t="s">
        <v>32634</v>
      </c>
      <c r="V2578" t="s">
        <v>34960</v>
      </c>
      <c r="W2578">
        <v>366</v>
      </c>
      <c r="X2578">
        <v>2</v>
      </c>
      <c r="Y2578">
        <v>1</v>
      </c>
      <c r="AA2578">
        <v>9</v>
      </c>
      <c r="AB2578">
        <v>11</v>
      </c>
      <c r="AC2578">
        <v>1</v>
      </c>
      <c r="AD2578" t="str">
        <f t="shared" si="408"/>
        <v/>
      </c>
      <c r="AE2578">
        <f t="shared" si="409"/>
        <v>1</v>
      </c>
      <c r="AF2578" t="str">
        <f t="shared" si="401"/>
        <v/>
      </c>
      <c r="AG2578" t="str">
        <f t="shared" si="405"/>
        <v/>
      </c>
      <c r="AH2578" t="str">
        <f t="shared" si="406"/>
        <v/>
      </c>
      <c r="AI2578">
        <v>0.14499999999999999</v>
      </c>
      <c r="AJ2578" t="str">
        <f t="shared" si="403"/>
        <v/>
      </c>
      <c r="AK2578">
        <f t="shared" si="407"/>
        <v>2.8</v>
      </c>
      <c r="AL2578">
        <f t="shared" si="404"/>
        <v>0.40599999999999997</v>
      </c>
    </row>
    <row r="2579" spans="1:38" x14ac:dyDescent="0.2">
      <c r="A2579" t="s">
        <v>15761</v>
      </c>
      <c r="B2579" t="s">
        <v>24</v>
      </c>
      <c r="C2579" t="s">
        <v>15762</v>
      </c>
      <c r="D2579" s="1">
        <v>37497</v>
      </c>
      <c r="E2579" s="1">
        <v>44610</v>
      </c>
      <c r="F2579" t="s">
        <v>19</v>
      </c>
      <c r="I2579">
        <v>100</v>
      </c>
      <c r="J2579">
        <v>0</v>
      </c>
      <c r="K2579">
        <v>0</v>
      </c>
      <c r="L2579">
        <v>4353</v>
      </c>
      <c r="M2579">
        <v>4353</v>
      </c>
      <c r="N2579" t="s">
        <v>20</v>
      </c>
      <c r="O2579" t="s">
        <v>15763</v>
      </c>
      <c r="P2579" t="s">
        <v>28</v>
      </c>
      <c r="Q2579" t="s">
        <v>34234</v>
      </c>
      <c r="R2579" t="s">
        <v>33762</v>
      </c>
      <c r="S2579" t="s">
        <v>33942</v>
      </c>
      <c r="T2579" t="s">
        <v>34233</v>
      </c>
      <c r="U2579" t="s">
        <v>32634</v>
      </c>
      <c r="V2579" t="s">
        <v>34960</v>
      </c>
      <c r="W2579">
        <v>362</v>
      </c>
      <c r="X2579">
        <v>2</v>
      </c>
      <c r="Y2579">
        <v>1</v>
      </c>
      <c r="AA2579">
        <v>9</v>
      </c>
      <c r="AB2579">
        <v>9</v>
      </c>
      <c r="AC2579">
        <v>1</v>
      </c>
      <c r="AD2579" t="str">
        <f t="shared" si="408"/>
        <v/>
      </c>
      <c r="AE2579">
        <f t="shared" si="409"/>
        <v>1</v>
      </c>
      <c r="AF2579" t="str">
        <f t="shared" si="401"/>
        <v/>
      </c>
      <c r="AG2579" t="str">
        <f t="shared" si="405"/>
        <v/>
      </c>
      <c r="AH2579" t="str">
        <f t="shared" si="406"/>
        <v/>
      </c>
      <c r="AI2579">
        <v>0.14499999999999999</v>
      </c>
      <c r="AJ2579" t="str">
        <f t="shared" si="403"/>
        <v/>
      </c>
      <c r="AK2579">
        <f t="shared" si="407"/>
        <v>2.8</v>
      </c>
      <c r="AL2579">
        <f t="shared" si="404"/>
        <v>0.40599999999999997</v>
      </c>
    </row>
    <row r="2580" spans="1:38" x14ac:dyDescent="0.2">
      <c r="A2580" t="s">
        <v>15802</v>
      </c>
      <c r="B2580" t="s">
        <v>24</v>
      </c>
      <c r="C2580" t="s">
        <v>15803</v>
      </c>
      <c r="D2580" s="1">
        <v>37497</v>
      </c>
      <c r="E2580" s="1">
        <v>44546</v>
      </c>
      <c r="F2580" t="s">
        <v>26</v>
      </c>
      <c r="I2580">
        <v>100</v>
      </c>
      <c r="J2580">
        <v>0</v>
      </c>
      <c r="K2580">
        <v>0</v>
      </c>
      <c r="L2580">
        <v>755</v>
      </c>
      <c r="M2580">
        <v>755</v>
      </c>
      <c r="N2580" t="s">
        <v>20</v>
      </c>
      <c r="O2580" t="s">
        <v>15804</v>
      </c>
      <c r="P2580" t="s">
        <v>28</v>
      </c>
      <c r="Q2580" t="s">
        <v>34233</v>
      </c>
      <c r="R2580" t="s">
        <v>34233</v>
      </c>
      <c r="S2580" t="s">
        <v>34233</v>
      </c>
      <c r="T2580" t="s">
        <v>34233</v>
      </c>
      <c r="V2580" t="s">
        <v>34960</v>
      </c>
      <c r="AD2580" t="str">
        <f t="shared" si="408"/>
        <v/>
      </c>
      <c r="AE2580" t="str">
        <f t="shared" si="409"/>
        <v/>
      </c>
      <c r="AF2580" t="str">
        <f t="shared" si="401"/>
        <v/>
      </c>
      <c r="AG2580" t="str">
        <f t="shared" si="405"/>
        <v/>
      </c>
      <c r="AH2580" t="str">
        <f t="shared" si="406"/>
        <v/>
      </c>
      <c r="AI2580">
        <v>0.14499999999999999</v>
      </c>
      <c r="AJ2580" t="str">
        <f t="shared" si="403"/>
        <v/>
      </c>
      <c r="AK2580" t="str">
        <f t="shared" si="407"/>
        <v/>
      </c>
      <c r="AL2580" t="str">
        <f t="shared" si="404"/>
        <v/>
      </c>
    </row>
    <row r="2581" spans="1:38" x14ac:dyDescent="0.2">
      <c r="A2581" t="s">
        <v>31107</v>
      </c>
      <c r="B2581" t="s">
        <v>24</v>
      </c>
      <c r="C2581" t="s">
        <v>31108</v>
      </c>
      <c r="D2581" s="1">
        <v>43859</v>
      </c>
      <c r="E2581" s="1">
        <v>44620</v>
      </c>
      <c r="F2581" t="s">
        <v>889</v>
      </c>
      <c r="I2581">
        <v>100</v>
      </c>
      <c r="J2581">
        <v>0</v>
      </c>
      <c r="K2581">
        <v>0</v>
      </c>
      <c r="L2581">
        <v>2891</v>
      </c>
      <c r="M2581">
        <v>2891</v>
      </c>
      <c r="N2581" t="s">
        <v>20</v>
      </c>
      <c r="O2581" t="s">
        <v>31109</v>
      </c>
      <c r="P2581" t="s">
        <v>44</v>
      </c>
      <c r="Q2581" t="s">
        <v>34233</v>
      </c>
      <c r="R2581" t="s">
        <v>34233</v>
      </c>
      <c r="S2581" t="s">
        <v>33942</v>
      </c>
      <c r="T2581" t="s">
        <v>34233</v>
      </c>
      <c r="AD2581" t="str">
        <f t="shared" si="408"/>
        <v/>
      </c>
      <c r="AE2581" t="str">
        <f t="shared" si="409"/>
        <v/>
      </c>
      <c r="AF2581" t="str">
        <f t="shared" si="401"/>
        <v/>
      </c>
      <c r="AG2581" t="str">
        <f t="shared" si="405"/>
        <v/>
      </c>
      <c r="AH2581" t="str">
        <f t="shared" si="406"/>
        <v/>
      </c>
      <c r="AI2581">
        <v>0.14499999999999999</v>
      </c>
      <c r="AJ2581" t="str">
        <f t="shared" si="403"/>
        <v/>
      </c>
      <c r="AK2581" t="str">
        <f t="shared" si="407"/>
        <v/>
      </c>
      <c r="AL2581" t="str">
        <f t="shared" si="404"/>
        <v/>
      </c>
    </row>
    <row r="2582" spans="1:38" x14ac:dyDescent="0.2">
      <c r="A2582" t="s">
        <v>3272</v>
      </c>
      <c r="B2582" t="s">
        <v>24</v>
      </c>
      <c r="C2582" t="s">
        <v>3273</v>
      </c>
      <c r="D2582" s="1">
        <v>35900</v>
      </c>
      <c r="E2582" s="1">
        <v>43456</v>
      </c>
      <c r="F2582" t="s">
        <v>19</v>
      </c>
      <c r="I2582">
        <v>100</v>
      </c>
      <c r="J2582">
        <v>0</v>
      </c>
      <c r="K2582">
        <v>0</v>
      </c>
      <c r="L2582">
        <v>914</v>
      </c>
      <c r="M2582">
        <v>914</v>
      </c>
      <c r="N2582" t="s">
        <v>20</v>
      </c>
      <c r="O2582" t="s">
        <v>3274</v>
      </c>
      <c r="P2582" t="s">
        <v>28</v>
      </c>
      <c r="Q2582" t="s">
        <v>34234</v>
      </c>
      <c r="R2582" t="s">
        <v>34235</v>
      </c>
      <c r="S2582" t="s">
        <v>32628</v>
      </c>
      <c r="T2582" t="s">
        <v>33071</v>
      </c>
      <c r="U2582" t="s">
        <v>32634</v>
      </c>
      <c r="V2582" t="s">
        <v>34887</v>
      </c>
      <c r="W2582">
        <v>228</v>
      </c>
      <c r="X2582">
        <v>2</v>
      </c>
      <c r="Y2582" t="s">
        <v>32661</v>
      </c>
      <c r="AA2582">
        <v>7.5</v>
      </c>
      <c r="AB2582">
        <v>25</v>
      </c>
      <c r="AC2582">
        <v>1</v>
      </c>
      <c r="AD2582" t="str">
        <f t="shared" si="408"/>
        <v/>
      </c>
      <c r="AE2582" t="str">
        <f t="shared" si="409"/>
        <v/>
      </c>
      <c r="AF2582" t="str">
        <f t="shared" si="401"/>
        <v/>
      </c>
      <c r="AG2582">
        <f t="shared" si="405"/>
        <v>1</v>
      </c>
      <c r="AH2582">
        <f t="shared" si="406"/>
        <v>2.8</v>
      </c>
      <c r="AI2582">
        <v>0.14499999999999999</v>
      </c>
      <c r="AJ2582">
        <f t="shared" si="403"/>
        <v>0.40599999999999997</v>
      </c>
      <c r="AK2582" t="str">
        <f t="shared" si="407"/>
        <v/>
      </c>
      <c r="AL2582" t="str">
        <f t="shared" si="404"/>
        <v/>
      </c>
    </row>
    <row r="2583" spans="1:38" x14ac:dyDescent="0.2">
      <c r="A2583" t="s">
        <v>9244</v>
      </c>
      <c r="B2583" t="s">
        <v>24</v>
      </c>
      <c r="C2583" t="s">
        <v>9245</v>
      </c>
      <c r="D2583" s="1">
        <v>36269</v>
      </c>
      <c r="E2583" s="1">
        <v>43456</v>
      </c>
      <c r="F2583" t="s">
        <v>19</v>
      </c>
      <c r="I2583">
        <v>100</v>
      </c>
      <c r="J2583">
        <v>0</v>
      </c>
      <c r="K2583">
        <v>0</v>
      </c>
      <c r="L2583">
        <v>855</v>
      </c>
      <c r="M2583">
        <v>855</v>
      </c>
      <c r="N2583" t="s">
        <v>20</v>
      </c>
      <c r="O2583" t="s">
        <v>9246</v>
      </c>
      <c r="P2583" t="s">
        <v>28</v>
      </c>
      <c r="Q2583" t="s">
        <v>34233</v>
      </c>
      <c r="R2583" t="s">
        <v>34233</v>
      </c>
      <c r="S2583" t="s">
        <v>33797</v>
      </c>
      <c r="T2583" t="s">
        <v>34349</v>
      </c>
      <c r="U2583" t="s">
        <v>32634</v>
      </c>
      <c r="V2583" t="s">
        <v>34886</v>
      </c>
      <c r="W2583">
        <v>213</v>
      </c>
      <c r="X2583">
        <v>2</v>
      </c>
      <c r="Y2583" t="s">
        <v>32661</v>
      </c>
      <c r="AB2583">
        <v>25</v>
      </c>
      <c r="AC2583">
        <v>1</v>
      </c>
      <c r="AD2583" t="str">
        <f t="shared" si="408"/>
        <v/>
      </c>
      <c r="AE2583" t="str">
        <f t="shared" si="409"/>
        <v/>
      </c>
      <c r="AF2583" t="str">
        <f t="shared" si="401"/>
        <v/>
      </c>
      <c r="AG2583">
        <f t="shared" si="405"/>
        <v>1</v>
      </c>
      <c r="AH2583">
        <f t="shared" si="406"/>
        <v>2.8</v>
      </c>
      <c r="AI2583">
        <v>0.14499999999999999</v>
      </c>
      <c r="AJ2583">
        <f t="shared" si="403"/>
        <v>0.40599999999999997</v>
      </c>
      <c r="AK2583" t="str">
        <f t="shared" si="407"/>
        <v/>
      </c>
      <c r="AL2583" t="str">
        <f t="shared" si="404"/>
        <v/>
      </c>
    </row>
    <row r="2584" spans="1:38" x14ac:dyDescent="0.2">
      <c r="A2584" t="s">
        <v>9247</v>
      </c>
      <c r="B2584" t="s">
        <v>24</v>
      </c>
      <c r="C2584" t="s">
        <v>9248</v>
      </c>
      <c r="D2584" s="1">
        <v>36269</v>
      </c>
      <c r="E2584" s="1">
        <v>43456</v>
      </c>
      <c r="F2584" t="s">
        <v>19</v>
      </c>
      <c r="I2584">
        <v>100</v>
      </c>
      <c r="J2584">
        <v>0</v>
      </c>
      <c r="K2584">
        <v>0</v>
      </c>
      <c r="L2584">
        <v>1156</v>
      </c>
      <c r="M2584">
        <v>1155</v>
      </c>
      <c r="N2584" t="s">
        <v>20</v>
      </c>
      <c r="O2584" t="s">
        <v>9249</v>
      </c>
      <c r="P2584" t="s">
        <v>28</v>
      </c>
      <c r="Q2584" t="s">
        <v>32794</v>
      </c>
      <c r="R2584" t="s">
        <v>33782</v>
      </c>
      <c r="S2584" t="s">
        <v>33797</v>
      </c>
      <c r="T2584" t="s">
        <v>34365</v>
      </c>
      <c r="U2584" t="s">
        <v>32634</v>
      </c>
      <c r="V2584" t="s">
        <v>34886</v>
      </c>
      <c r="W2584">
        <v>329</v>
      </c>
      <c r="X2584">
        <v>2</v>
      </c>
      <c r="Y2584" t="s">
        <v>32661</v>
      </c>
      <c r="AB2584">
        <v>25</v>
      </c>
      <c r="AC2584">
        <v>1</v>
      </c>
      <c r="AD2584" t="str">
        <f t="shared" si="408"/>
        <v/>
      </c>
      <c r="AE2584" t="str">
        <f t="shared" si="409"/>
        <v/>
      </c>
      <c r="AF2584" t="str">
        <f t="shared" si="401"/>
        <v/>
      </c>
      <c r="AG2584">
        <f t="shared" si="405"/>
        <v>1</v>
      </c>
      <c r="AH2584">
        <f t="shared" si="406"/>
        <v>2.8</v>
      </c>
      <c r="AI2584">
        <v>0.14499999999999999</v>
      </c>
      <c r="AJ2584">
        <f t="shared" si="403"/>
        <v>0.40599999999999997</v>
      </c>
      <c r="AK2584" t="str">
        <f t="shared" si="407"/>
        <v/>
      </c>
      <c r="AL2584" t="str">
        <f t="shared" si="404"/>
        <v/>
      </c>
    </row>
    <row r="2585" spans="1:38" x14ac:dyDescent="0.2">
      <c r="A2585" t="s">
        <v>9250</v>
      </c>
      <c r="B2585" t="s">
        <v>24</v>
      </c>
      <c r="C2585" t="s">
        <v>9251</v>
      </c>
      <c r="D2585" s="1">
        <v>36269</v>
      </c>
      <c r="E2585" s="1">
        <v>43456</v>
      </c>
      <c r="F2585" t="s">
        <v>19</v>
      </c>
      <c r="I2585">
        <v>100</v>
      </c>
      <c r="J2585">
        <v>0</v>
      </c>
      <c r="K2585">
        <v>0</v>
      </c>
      <c r="L2585">
        <v>863</v>
      </c>
      <c r="M2585">
        <v>863</v>
      </c>
      <c r="N2585" t="s">
        <v>20</v>
      </c>
      <c r="O2585" t="s">
        <v>9252</v>
      </c>
      <c r="P2585" t="s">
        <v>28</v>
      </c>
      <c r="Q2585" t="s">
        <v>34233</v>
      </c>
      <c r="R2585" t="s">
        <v>34233</v>
      </c>
      <c r="S2585" t="s">
        <v>32628</v>
      </c>
      <c r="T2585" t="s">
        <v>34349</v>
      </c>
      <c r="U2585" t="s">
        <v>32634</v>
      </c>
      <c r="V2585" t="s">
        <v>34889</v>
      </c>
      <c r="AA2585">
        <v>9</v>
      </c>
      <c r="AB2585">
        <v>25</v>
      </c>
      <c r="AC2585">
        <v>1</v>
      </c>
      <c r="AD2585" t="str">
        <f t="shared" si="408"/>
        <v/>
      </c>
      <c r="AE2585" t="str">
        <f t="shared" si="409"/>
        <v/>
      </c>
      <c r="AF2585" t="str">
        <f t="shared" si="401"/>
        <v/>
      </c>
      <c r="AG2585">
        <f t="shared" si="405"/>
        <v>1</v>
      </c>
      <c r="AH2585">
        <f t="shared" si="406"/>
        <v>2.8</v>
      </c>
      <c r="AI2585">
        <v>0.14499999999999999</v>
      </c>
      <c r="AJ2585">
        <f t="shared" si="403"/>
        <v>0.40599999999999997</v>
      </c>
      <c r="AK2585" t="str">
        <f t="shared" si="407"/>
        <v/>
      </c>
      <c r="AL2585" t="str">
        <f t="shared" si="404"/>
        <v/>
      </c>
    </row>
    <row r="2586" spans="1:38" x14ac:dyDescent="0.2">
      <c r="A2586" t="s">
        <v>22128</v>
      </c>
      <c r="B2586" t="s">
        <v>24</v>
      </c>
      <c r="C2586" t="s">
        <v>22129</v>
      </c>
      <c r="D2586" s="1">
        <v>36269</v>
      </c>
      <c r="E2586" s="1">
        <v>43456</v>
      </c>
      <c r="F2586" t="s">
        <v>19</v>
      </c>
      <c r="I2586">
        <v>100</v>
      </c>
      <c r="J2586">
        <v>0</v>
      </c>
      <c r="K2586">
        <v>0</v>
      </c>
      <c r="L2586">
        <v>1493</v>
      </c>
      <c r="M2586">
        <v>1493</v>
      </c>
      <c r="N2586" t="s">
        <v>20</v>
      </c>
      <c r="O2586" t="s">
        <v>22130</v>
      </c>
      <c r="P2586" t="s">
        <v>28</v>
      </c>
      <c r="Q2586" t="s">
        <v>32794</v>
      </c>
      <c r="R2586" t="s">
        <v>33782</v>
      </c>
      <c r="S2586" t="s">
        <v>33797</v>
      </c>
      <c r="T2586" t="s">
        <v>34349</v>
      </c>
      <c r="U2586" t="s">
        <v>32634</v>
      </c>
      <c r="V2586" t="s">
        <v>34886</v>
      </c>
      <c r="W2586">
        <v>373</v>
      </c>
      <c r="X2586">
        <v>2</v>
      </c>
      <c r="Y2586" t="s">
        <v>32661</v>
      </c>
      <c r="AB2586">
        <v>25</v>
      </c>
      <c r="AC2586">
        <v>1</v>
      </c>
      <c r="AD2586" t="str">
        <f t="shared" si="408"/>
        <v/>
      </c>
      <c r="AE2586" t="str">
        <f t="shared" si="409"/>
        <v/>
      </c>
      <c r="AF2586" t="str">
        <f t="shared" si="401"/>
        <v/>
      </c>
      <c r="AG2586">
        <f t="shared" si="405"/>
        <v>1</v>
      </c>
      <c r="AH2586">
        <f t="shared" si="406"/>
        <v>2.8</v>
      </c>
      <c r="AI2586">
        <v>0.14499999999999999</v>
      </c>
      <c r="AJ2586">
        <f t="shared" si="403"/>
        <v>0.40599999999999997</v>
      </c>
      <c r="AK2586" t="str">
        <f t="shared" si="407"/>
        <v/>
      </c>
      <c r="AL2586" t="str">
        <f t="shared" si="404"/>
        <v/>
      </c>
    </row>
    <row r="2587" spans="1:38" x14ac:dyDescent="0.2">
      <c r="A2587" t="s">
        <v>8457</v>
      </c>
      <c r="B2587" t="s">
        <v>24</v>
      </c>
      <c r="C2587" t="s">
        <v>8458</v>
      </c>
      <c r="D2587" s="1">
        <v>36269</v>
      </c>
      <c r="E2587" s="1">
        <v>43456</v>
      </c>
      <c r="F2587" t="s">
        <v>19</v>
      </c>
      <c r="I2587">
        <v>100</v>
      </c>
      <c r="J2587">
        <v>0</v>
      </c>
      <c r="K2587">
        <v>0</v>
      </c>
      <c r="L2587">
        <v>1089</v>
      </c>
      <c r="M2587">
        <v>1089</v>
      </c>
      <c r="N2587" t="s">
        <v>20</v>
      </c>
      <c r="O2587" t="s">
        <v>8459</v>
      </c>
      <c r="P2587" t="s">
        <v>28</v>
      </c>
      <c r="Q2587" t="s">
        <v>32794</v>
      </c>
      <c r="R2587" t="s">
        <v>33782</v>
      </c>
      <c r="S2587" t="s">
        <v>33797</v>
      </c>
      <c r="T2587" t="s">
        <v>34349</v>
      </c>
      <c r="U2587" t="s">
        <v>32634</v>
      </c>
      <c r="V2587" t="s">
        <v>34886</v>
      </c>
      <c r="AD2587" t="str">
        <f t="shared" si="408"/>
        <v/>
      </c>
      <c r="AE2587" t="str">
        <f t="shared" si="409"/>
        <v/>
      </c>
      <c r="AF2587" t="str">
        <f t="shared" si="401"/>
        <v/>
      </c>
      <c r="AG2587" s="17">
        <v>1</v>
      </c>
      <c r="AH2587">
        <f t="shared" si="406"/>
        <v>2.8</v>
      </c>
      <c r="AI2587">
        <v>0.14499999999999999</v>
      </c>
      <c r="AJ2587">
        <f t="shared" si="403"/>
        <v>0.40599999999999997</v>
      </c>
      <c r="AK2587" t="str">
        <f t="shared" si="407"/>
        <v/>
      </c>
      <c r="AL2587" t="str">
        <f t="shared" si="404"/>
        <v/>
      </c>
    </row>
    <row r="2588" spans="1:38" x14ac:dyDescent="0.2">
      <c r="A2588" t="s">
        <v>3269</v>
      </c>
      <c r="B2588" t="s">
        <v>24</v>
      </c>
      <c r="C2588" t="s">
        <v>3270</v>
      </c>
      <c r="D2588" s="1">
        <v>35900</v>
      </c>
      <c r="E2588" s="1">
        <v>43456</v>
      </c>
      <c r="F2588" t="s">
        <v>19</v>
      </c>
      <c r="I2588">
        <v>100</v>
      </c>
      <c r="J2588">
        <v>0</v>
      </c>
      <c r="K2588">
        <v>0</v>
      </c>
      <c r="L2588">
        <v>1203</v>
      </c>
      <c r="M2588">
        <v>1203</v>
      </c>
      <c r="N2588" t="s">
        <v>20</v>
      </c>
      <c r="O2588" t="s">
        <v>3271</v>
      </c>
      <c r="P2588" t="s">
        <v>28</v>
      </c>
      <c r="Q2588" t="s">
        <v>34233</v>
      </c>
      <c r="R2588" t="s">
        <v>34233</v>
      </c>
      <c r="S2588" t="s">
        <v>32628</v>
      </c>
      <c r="T2588" t="s">
        <v>34357</v>
      </c>
      <c r="U2588" t="s">
        <v>32634</v>
      </c>
      <c r="V2588" t="s">
        <v>34887</v>
      </c>
      <c r="W2588">
        <v>301</v>
      </c>
      <c r="X2588">
        <v>2</v>
      </c>
      <c r="Y2588" t="s">
        <v>32661</v>
      </c>
      <c r="AA2588">
        <v>7.5</v>
      </c>
      <c r="AB2588">
        <v>25</v>
      </c>
      <c r="AC2588">
        <v>1</v>
      </c>
      <c r="AD2588" t="str">
        <f t="shared" si="408"/>
        <v/>
      </c>
      <c r="AE2588" t="str">
        <f t="shared" si="409"/>
        <v/>
      </c>
      <c r="AF2588" t="str">
        <f t="shared" si="401"/>
        <v/>
      </c>
      <c r="AG2588">
        <f t="shared" ref="AG2588:AG2624" si="410">IF((S2588&lt;&gt;"tühi")*(AC2588&lt;&gt;""),AC2588,"")</f>
        <v>1</v>
      </c>
      <c r="AH2588">
        <f t="shared" si="406"/>
        <v>2.8</v>
      </c>
      <c r="AI2588">
        <v>0.14499999999999999</v>
      </c>
      <c r="AJ2588">
        <f t="shared" si="403"/>
        <v>0.40599999999999997</v>
      </c>
      <c r="AK2588" t="str">
        <f t="shared" si="407"/>
        <v/>
      </c>
      <c r="AL2588" t="str">
        <f t="shared" si="404"/>
        <v/>
      </c>
    </row>
    <row r="2589" spans="1:38" x14ac:dyDescent="0.2">
      <c r="A2589" t="s">
        <v>3332</v>
      </c>
      <c r="B2589" t="s">
        <v>24</v>
      </c>
      <c r="C2589" t="s">
        <v>3333</v>
      </c>
      <c r="D2589" s="1">
        <v>35900</v>
      </c>
      <c r="E2589" s="1">
        <v>43456</v>
      </c>
      <c r="F2589" t="s">
        <v>19</v>
      </c>
      <c r="I2589">
        <v>100</v>
      </c>
      <c r="J2589">
        <v>0</v>
      </c>
      <c r="K2589">
        <v>0</v>
      </c>
      <c r="L2589">
        <v>845</v>
      </c>
      <c r="M2589">
        <v>845</v>
      </c>
      <c r="N2589" t="s">
        <v>20</v>
      </c>
      <c r="O2589" t="s">
        <v>3334</v>
      </c>
      <c r="P2589" t="s">
        <v>28</v>
      </c>
      <c r="Q2589" t="s">
        <v>34233</v>
      </c>
      <c r="R2589" t="s">
        <v>34233</v>
      </c>
      <c r="S2589" t="s">
        <v>32628</v>
      </c>
      <c r="T2589" t="s">
        <v>34357</v>
      </c>
      <c r="U2589" t="s">
        <v>32634</v>
      </c>
      <c r="V2589" t="s">
        <v>34887</v>
      </c>
      <c r="W2589">
        <v>211</v>
      </c>
      <c r="X2589">
        <v>2</v>
      </c>
      <c r="Y2589" t="s">
        <v>32661</v>
      </c>
      <c r="AA2589">
        <v>7.5</v>
      </c>
      <c r="AB2589">
        <v>25</v>
      </c>
      <c r="AC2589">
        <v>1</v>
      </c>
      <c r="AD2589" t="str">
        <f t="shared" si="408"/>
        <v/>
      </c>
      <c r="AE2589" t="str">
        <f t="shared" si="409"/>
        <v/>
      </c>
      <c r="AF2589" t="str">
        <f t="shared" si="401"/>
        <v/>
      </c>
      <c r="AG2589">
        <f t="shared" si="410"/>
        <v>1</v>
      </c>
      <c r="AH2589">
        <f t="shared" si="406"/>
        <v>2.8</v>
      </c>
      <c r="AI2589">
        <v>0.14499999999999999</v>
      </c>
      <c r="AJ2589">
        <f t="shared" si="403"/>
        <v>0.40599999999999997</v>
      </c>
      <c r="AK2589" t="str">
        <f t="shared" si="407"/>
        <v/>
      </c>
      <c r="AL2589" t="str">
        <f t="shared" si="404"/>
        <v/>
      </c>
    </row>
    <row r="2590" spans="1:38" x14ac:dyDescent="0.2">
      <c r="A2590" t="s">
        <v>3266</v>
      </c>
      <c r="B2590" t="s">
        <v>24</v>
      </c>
      <c r="C2590" t="s">
        <v>3267</v>
      </c>
      <c r="D2590" s="1">
        <v>35900</v>
      </c>
      <c r="E2590" s="1">
        <v>43456</v>
      </c>
      <c r="F2590" t="s">
        <v>19</v>
      </c>
      <c r="I2590">
        <v>100</v>
      </c>
      <c r="J2590">
        <v>0</v>
      </c>
      <c r="K2590">
        <v>0</v>
      </c>
      <c r="L2590">
        <v>1589</v>
      </c>
      <c r="M2590">
        <v>1589</v>
      </c>
      <c r="N2590" t="s">
        <v>20</v>
      </c>
      <c r="O2590" t="s">
        <v>3268</v>
      </c>
      <c r="P2590" t="s">
        <v>28</v>
      </c>
      <c r="Q2590" t="s">
        <v>32794</v>
      </c>
      <c r="R2590" t="s">
        <v>33782</v>
      </c>
      <c r="S2590" t="s">
        <v>33797</v>
      </c>
      <c r="T2590" t="s">
        <v>34365</v>
      </c>
      <c r="U2590" t="s">
        <v>32634</v>
      </c>
      <c r="V2590" t="s">
        <v>34887</v>
      </c>
      <c r="W2590">
        <v>397</v>
      </c>
      <c r="X2590">
        <v>2</v>
      </c>
      <c r="Y2590" t="s">
        <v>32661</v>
      </c>
      <c r="AA2590">
        <v>7.5</v>
      </c>
      <c r="AB2590">
        <v>25</v>
      </c>
      <c r="AC2590">
        <v>1</v>
      </c>
      <c r="AD2590" t="str">
        <f t="shared" si="408"/>
        <v/>
      </c>
      <c r="AE2590" t="str">
        <f t="shared" si="409"/>
        <v/>
      </c>
      <c r="AF2590" t="str">
        <f t="shared" si="401"/>
        <v/>
      </c>
      <c r="AG2590">
        <f t="shared" si="410"/>
        <v>1</v>
      </c>
      <c r="AH2590">
        <f t="shared" si="406"/>
        <v>2.8</v>
      </c>
      <c r="AI2590">
        <v>0.14499999999999999</v>
      </c>
      <c r="AJ2590">
        <f t="shared" si="403"/>
        <v>0.40599999999999997</v>
      </c>
      <c r="AK2590" t="str">
        <f t="shared" si="407"/>
        <v/>
      </c>
      <c r="AL2590" t="str">
        <f t="shared" si="404"/>
        <v/>
      </c>
    </row>
    <row r="2591" spans="1:38" x14ac:dyDescent="0.2">
      <c r="A2591" t="s">
        <v>3329</v>
      </c>
      <c r="B2591" t="s">
        <v>24</v>
      </c>
      <c r="C2591" t="s">
        <v>3330</v>
      </c>
      <c r="D2591" s="1">
        <v>35900</v>
      </c>
      <c r="E2591" s="1">
        <v>43456</v>
      </c>
      <c r="F2591" t="s">
        <v>19</v>
      </c>
      <c r="I2591">
        <v>100</v>
      </c>
      <c r="J2591">
        <v>0</v>
      </c>
      <c r="K2591">
        <v>0</v>
      </c>
      <c r="L2591">
        <v>835</v>
      </c>
      <c r="M2591">
        <v>835</v>
      </c>
      <c r="N2591" t="s">
        <v>20</v>
      </c>
      <c r="O2591" t="s">
        <v>3331</v>
      </c>
      <c r="P2591" t="s">
        <v>28</v>
      </c>
      <c r="Q2591" t="s">
        <v>34233</v>
      </c>
      <c r="R2591" t="s">
        <v>34233</v>
      </c>
      <c r="S2591" t="s">
        <v>33797</v>
      </c>
      <c r="T2591" t="s">
        <v>34365</v>
      </c>
      <c r="U2591" t="s">
        <v>32634</v>
      </c>
      <c r="V2591" t="s">
        <v>34887</v>
      </c>
      <c r="W2591">
        <v>208</v>
      </c>
      <c r="X2591">
        <v>2</v>
      </c>
      <c r="Y2591" t="s">
        <v>32661</v>
      </c>
      <c r="AA2591">
        <v>7.5</v>
      </c>
      <c r="AB2591">
        <v>25</v>
      </c>
      <c r="AC2591">
        <v>1</v>
      </c>
      <c r="AD2591" t="str">
        <f t="shared" si="408"/>
        <v/>
      </c>
      <c r="AE2591" t="str">
        <f t="shared" si="409"/>
        <v/>
      </c>
      <c r="AF2591" t="str">
        <f t="shared" si="401"/>
        <v/>
      </c>
      <c r="AG2591">
        <f t="shared" si="410"/>
        <v>1</v>
      </c>
      <c r="AH2591">
        <f t="shared" si="406"/>
        <v>2.8</v>
      </c>
      <c r="AI2591">
        <v>0.14499999999999999</v>
      </c>
      <c r="AJ2591">
        <f t="shared" si="403"/>
        <v>0.40599999999999997</v>
      </c>
      <c r="AK2591" t="str">
        <f t="shared" si="407"/>
        <v/>
      </c>
      <c r="AL2591" t="str">
        <f t="shared" si="404"/>
        <v/>
      </c>
    </row>
    <row r="2592" spans="1:38" x14ac:dyDescent="0.2">
      <c r="A2592" t="s">
        <v>3263</v>
      </c>
      <c r="B2592" t="s">
        <v>24</v>
      </c>
      <c r="C2592" t="s">
        <v>3264</v>
      </c>
      <c r="D2592" s="1">
        <v>35900</v>
      </c>
      <c r="E2592" s="1">
        <v>43456</v>
      </c>
      <c r="F2592" t="s">
        <v>19</v>
      </c>
      <c r="I2592">
        <v>100</v>
      </c>
      <c r="J2592">
        <v>0</v>
      </c>
      <c r="K2592">
        <v>0</v>
      </c>
      <c r="L2592">
        <v>1569</v>
      </c>
      <c r="M2592">
        <v>1569</v>
      </c>
      <c r="N2592" t="s">
        <v>20</v>
      </c>
      <c r="O2592" t="s">
        <v>3265</v>
      </c>
      <c r="P2592" t="s">
        <v>28</v>
      </c>
      <c r="Q2592" t="s">
        <v>34233</v>
      </c>
      <c r="R2592" t="s">
        <v>34233</v>
      </c>
      <c r="S2592" t="s">
        <v>33800</v>
      </c>
      <c r="T2592" t="s">
        <v>34357</v>
      </c>
      <c r="U2592" t="s">
        <v>32634</v>
      </c>
      <c r="V2592" t="s">
        <v>34887</v>
      </c>
      <c r="W2592">
        <v>392</v>
      </c>
      <c r="X2592">
        <v>2</v>
      </c>
      <c r="Y2592" t="s">
        <v>32661</v>
      </c>
      <c r="AA2592">
        <v>7.5</v>
      </c>
      <c r="AB2592">
        <v>25</v>
      </c>
      <c r="AC2592">
        <v>1</v>
      </c>
      <c r="AD2592" t="str">
        <f t="shared" si="408"/>
        <v/>
      </c>
      <c r="AE2592" t="str">
        <f t="shared" si="409"/>
        <v/>
      </c>
      <c r="AF2592" t="str">
        <f t="shared" si="401"/>
        <v/>
      </c>
      <c r="AG2592">
        <f t="shared" si="410"/>
        <v>1</v>
      </c>
      <c r="AH2592">
        <f t="shared" si="406"/>
        <v>2.8</v>
      </c>
      <c r="AI2592">
        <v>0.14499999999999999</v>
      </c>
      <c r="AJ2592">
        <f t="shared" si="403"/>
        <v>0.40599999999999997</v>
      </c>
      <c r="AK2592" t="str">
        <f t="shared" si="407"/>
        <v/>
      </c>
      <c r="AL2592" t="str">
        <f t="shared" si="404"/>
        <v/>
      </c>
    </row>
    <row r="2593" spans="1:39" x14ac:dyDescent="0.2">
      <c r="A2593" t="s">
        <v>3275</v>
      </c>
      <c r="B2593" t="s">
        <v>24</v>
      </c>
      <c r="C2593" t="s">
        <v>3276</v>
      </c>
      <c r="D2593" s="1">
        <v>35900</v>
      </c>
      <c r="E2593" s="1">
        <v>43456</v>
      </c>
      <c r="F2593" t="s">
        <v>19</v>
      </c>
      <c r="I2593">
        <v>100</v>
      </c>
      <c r="J2593">
        <v>0</v>
      </c>
      <c r="K2593">
        <v>0</v>
      </c>
      <c r="L2593">
        <v>824</v>
      </c>
      <c r="M2593">
        <v>824</v>
      </c>
      <c r="N2593" t="s">
        <v>20</v>
      </c>
      <c r="O2593" t="s">
        <v>3277</v>
      </c>
      <c r="P2593" t="s">
        <v>28</v>
      </c>
      <c r="Q2593" t="s">
        <v>34233</v>
      </c>
      <c r="R2593" t="s">
        <v>34233</v>
      </c>
      <c r="S2593" t="s">
        <v>32628</v>
      </c>
      <c r="T2593" t="s">
        <v>34365</v>
      </c>
      <c r="U2593" t="s">
        <v>32634</v>
      </c>
      <c r="V2593" t="s">
        <v>34887</v>
      </c>
      <c r="W2593">
        <v>206</v>
      </c>
      <c r="X2593">
        <v>2</v>
      </c>
      <c r="Y2593" t="s">
        <v>32661</v>
      </c>
      <c r="AA2593">
        <v>7.5</v>
      </c>
      <c r="AB2593">
        <v>25</v>
      </c>
      <c r="AC2593">
        <v>1</v>
      </c>
      <c r="AD2593" t="str">
        <f t="shared" si="408"/>
        <v/>
      </c>
      <c r="AE2593" t="str">
        <f t="shared" si="409"/>
        <v/>
      </c>
      <c r="AF2593" t="str">
        <f t="shared" ref="AF2593:AF2656" si="411">IF((S2593&lt;&gt;"tühi")*(F2593&lt;&gt;"Elamumaa")*(G2593&lt;&gt;"Elamumaa")*(H2593&lt;&gt;"Elamumaa"),IF(Z2593=0,"",Z2593),"")</f>
        <v/>
      </c>
      <c r="AG2593">
        <f t="shared" si="410"/>
        <v>1</v>
      </c>
      <c r="AH2593">
        <f t="shared" si="406"/>
        <v>2.8</v>
      </c>
      <c r="AI2593">
        <v>0.14499999999999999</v>
      </c>
      <c r="AJ2593">
        <f t="shared" si="403"/>
        <v>0.40599999999999997</v>
      </c>
      <c r="AK2593" t="str">
        <f t="shared" si="407"/>
        <v/>
      </c>
      <c r="AL2593" t="str">
        <f t="shared" si="404"/>
        <v/>
      </c>
    </row>
    <row r="2594" spans="1:39" x14ac:dyDescent="0.2">
      <c r="A2594" t="s">
        <v>9241</v>
      </c>
      <c r="B2594" t="s">
        <v>24</v>
      </c>
      <c r="C2594" t="s">
        <v>9242</v>
      </c>
      <c r="D2594" s="1">
        <v>36269</v>
      </c>
      <c r="E2594" s="1">
        <v>43456</v>
      </c>
      <c r="F2594" t="s">
        <v>19</v>
      </c>
      <c r="I2594">
        <v>100</v>
      </c>
      <c r="J2594">
        <v>0</v>
      </c>
      <c r="K2594">
        <v>0</v>
      </c>
      <c r="L2594">
        <v>1319</v>
      </c>
      <c r="M2594">
        <v>1319</v>
      </c>
      <c r="N2594" t="s">
        <v>20</v>
      </c>
      <c r="O2594" t="s">
        <v>9243</v>
      </c>
      <c r="P2594" t="s">
        <v>28</v>
      </c>
      <c r="Q2594" t="s">
        <v>34233</v>
      </c>
      <c r="R2594" t="s">
        <v>34233</v>
      </c>
      <c r="S2594" t="s">
        <v>32628</v>
      </c>
      <c r="T2594" t="s">
        <v>34365</v>
      </c>
      <c r="U2594" t="s">
        <v>32634</v>
      </c>
      <c r="V2594" t="s">
        <v>34886</v>
      </c>
      <c r="W2594">
        <v>329</v>
      </c>
      <c r="X2594">
        <v>2</v>
      </c>
      <c r="Y2594" t="s">
        <v>32661</v>
      </c>
      <c r="AB2594">
        <v>25</v>
      </c>
      <c r="AC2594">
        <v>1</v>
      </c>
      <c r="AD2594" t="str">
        <f t="shared" si="408"/>
        <v/>
      </c>
      <c r="AE2594" t="str">
        <f t="shared" si="409"/>
        <v/>
      </c>
      <c r="AF2594" t="str">
        <f t="shared" si="411"/>
        <v/>
      </c>
      <c r="AG2594">
        <f t="shared" si="410"/>
        <v>1</v>
      </c>
      <c r="AH2594">
        <f t="shared" si="406"/>
        <v>2.8</v>
      </c>
      <c r="AI2594">
        <v>0.14499999999999999</v>
      </c>
      <c r="AJ2594">
        <f t="shared" si="403"/>
        <v>0.40599999999999997</v>
      </c>
      <c r="AK2594" t="str">
        <f t="shared" si="407"/>
        <v/>
      </c>
      <c r="AL2594" t="str">
        <f t="shared" si="404"/>
        <v/>
      </c>
    </row>
    <row r="2595" spans="1:39" x14ac:dyDescent="0.2">
      <c r="A2595" t="s">
        <v>48</v>
      </c>
      <c r="B2595" t="s">
        <v>24</v>
      </c>
      <c r="C2595" t="s">
        <v>49</v>
      </c>
      <c r="D2595" s="1">
        <v>42692</v>
      </c>
      <c r="E2595" s="1">
        <v>44546</v>
      </c>
      <c r="F2595" t="s">
        <v>26</v>
      </c>
      <c r="I2595">
        <v>100</v>
      </c>
      <c r="J2595">
        <v>0</v>
      </c>
      <c r="K2595">
        <v>0</v>
      </c>
      <c r="L2595">
        <v>1482</v>
      </c>
      <c r="M2595">
        <v>1482</v>
      </c>
      <c r="N2595" t="s">
        <v>20</v>
      </c>
      <c r="O2595" t="s">
        <v>50</v>
      </c>
      <c r="P2595" t="s">
        <v>44</v>
      </c>
      <c r="Q2595" t="s">
        <v>34233</v>
      </c>
      <c r="R2595" t="s">
        <v>34233</v>
      </c>
      <c r="S2595" t="s">
        <v>34233</v>
      </c>
      <c r="T2595" t="s">
        <v>34233</v>
      </c>
      <c r="AD2595" t="str">
        <f t="shared" si="408"/>
        <v/>
      </c>
      <c r="AE2595" t="str">
        <f t="shared" si="409"/>
        <v/>
      </c>
      <c r="AF2595" t="str">
        <f t="shared" si="411"/>
        <v/>
      </c>
      <c r="AG2595" t="str">
        <f t="shared" si="410"/>
        <v/>
      </c>
      <c r="AH2595" t="str">
        <f t="shared" si="406"/>
        <v/>
      </c>
      <c r="AI2595">
        <v>0.14499999999999999</v>
      </c>
      <c r="AJ2595" t="str">
        <f t="shared" si="403"/>
        <v/>
      </c>
      <c r="AK2595" t="str">
        <f t="shared" si="407"/>
        <v/>
      </c>
      <c r="AL2595" t="str">
        <f t="shared" si="404"/>
        <v/>
      </c>
    </row>
    <row r="2596" spans="1:39" x14ac:dyDescent="0.2">
      <c r="A2596" t="s">
        <v>15344</v>
      </c>
      <c r="B2596" t="s">
        <v>24</v>
      </c>
      <c r="C2596" t="s">
        <v>15345</v>
      </c>
      <c r="D2596" s="1">
        <v>37403</v>
      </c>
      <c r="E2596" s="1">
        <v>44546</v>
      </c>
      <c r="F2596" t="s">
        <v>26</v>
      </c>
      <c r="I2596">
        <v>100</v>
      </c>
      <c r="J2596">
        <v>0</v>
      </c>
      <c r="K2596">
        <v>0</v>
      </c>
      <c r="L2596">
        <v>1782</v>
      </c>
      <c r="M2596">
        <v>1782</v>
      </c>
      <c r="N2596" t="s">
        <v>20</v>
      </c>
      <c r="O2596" t="s">
        <v>15216</v>
      </c>
      <c r="P2596" t="s">
        <v>44</v>
      </c>
      <c r="Q2596" t="s">
        <v>34233</v>
      </c>
      <c r="R2596" t="s">
        <v>34233</v>
      </c>
      <c r="S2596" t="s">
        <v>34233</v>
      </c>
      <c r="T2596" t="s">
        <v>34233</v>
      </c>
      <c r="V2596" t="s">
        <v>32879</v>
      </c>
      <c r="AD2596" t="str">
        <f t="shared" si="408"/>
        <v/>
      </c>
      <c r="AE2596" t="str">
        <f t="shared" si="409"/>
        <v/>
      </c>
      <c r="AF2596" t="str">
        <f t="shared" si="411"/>
        <v/>
      </c>
      <c r="AG2596" t="str">
        <f t="shared" si="410"/>
        <v/>
      </c>
      <c r="AH2596" t="str">
        <f t="shared" si="406"/>
        <v/>
      </c>
      <c r="AI2596">
        <v>0.14499999999999999</v>
      </c>
      <c r="AJ2596" t="str">
        <f t="shared" si="403"/>
        <v/>
      </c>
      <c r="AK2596" t="str">
        <f t="shared" si="407"/>
        <v/>
      </c>
      <c r="AL2596" t="str">
        <f t="shared" si="404"/>
        <v/>
      </c>
    </row>
    <row r="2597" spans="1:39" x14ac:dyDescent="0.2">
      <c r="A2597" t="s">
        <v>15276</v>
      </c>
      <c r="B2597" t="s">
        <v>24</v>
      </c>
      <c r="C2597" t="s">
        <v>15277</v>
      </c>
      <c r="D2597" s="1">
        <v>37403</v>
      </c>
      <c r="E2597" s="1">
        <v>43456</v>
      </c>
      <c r="F2597" t="s">
        <v>39</v>
      </c>
      <c r="G2597" t="s">
        <v>19</v>
      </c>
      <c r="I2597">
        <v>80</v>
      </c>
      <c r="J2597">
        <v>20</v>
      </c>
      <c r="K2597">
        <v>0</v>
      </c>
      <c r="L2597">
        <v>3905</v>
      </c>
      <c r="M2597">
        <v>3905</v>
      </c>
      <c r="N2597" t="s">
        <v>20</v>
      </c>
      <c r="O2597" t="s">
        <v>15278</v>
      </c>
      <c r="P2597" t="s">
        <v>28</v>
      </c>
      <c r="Q2597" t="s">
        <v>34234</v>
      </c>
      <c r="R2597" t="s">
        <v>33762</v>
      </c>
      <c r="S2597" t="s">
        <v>33942</v>
      </c>
      <c r="T2597" t="s">
        <v>34233</v>
      </c>
      <c r="U2597" t="s">
        <v>32634</v>
      </c>
      <c r="V2597" t="s">
        <v>32879</v>
      </c>
      <c r="W2597">
        <v>400</v>
      </c>
      <c r="X2597">
        <v>2</v>
      </c>
      <c r="Y2597" t="s">
        <v>32661</v>
      </c>
      <c r="AC2597">
        <v>1</v>
      </c>
      <c r="AD2597" t="str">
        <f t="shared" si="408"/>
        <v/>
      </c>
      <c r="AE2597">
        <f t="shared" si="409"/>
        <v>1</v>
      </c>
      <c r="AF2597" t="str">
        <f t="shared" si="411"/>
        <v/>
      </c>
      <c r="AG2597" t="str">
        <f t="shared" si="410"/>
        <v/>
      </c>
      <c r="AH2597" t="str">
        <f t="shared" si="406"/>
        <v/>
      </c>
      <c r="AI2597">
        <v>0.14499999999999999</v>
      </c>
      <c r="AJ2597" t="str">
        <f t="shared" si="403"/>
        <v/>
      </c>
      <c r="AK2597">
        <f t="shared" si="407"/>
        <v>2.8</v>
      </c>
      <c r="AL2597">
        <f t="shared" si="404"/>
        <v>0.40599999999999997</v>
      </c>
    </row>
    <row r="2598" spans="1:39" x14ac:dyDescent="0.2">
      <c r="A2598" t="s">
        <v>15610</v>
      </c>
      <c r="B2598" t="s">
        <v>24</v>
      </c>
      <c r="C2598" t="s">
        <v>15611</v>
      </c>
      <c r="D2598" s="1">
        <v>37385</v>
      </c>
      <c r="E2598" s="1">
        <v>44546</v>
      </c>
      <c r="F2598" t="s">
        <v>39</v>
      </c>
      <c r="G2598" t="s">
        <v>19</v>
      </c>
      <c r="I2598">
        <v>80</v>
      </c>
      <c r="J2598">
        <v>20</v>
      </c>
      <c r="K2598">
        <v>0</v>
      </c>
      <c r="L2598">
        <v>4247</v>
      </c>
      <c r="M2598">
        <v>4247</v>
      </c>
      <c r="N2598" t="s">
        <v>20</v>
      </c>
      <c r="O2598" t="s">
        <v>15612</v>
      </c>
      <c r="P2598" t="s">
        <v>28</v>
      </c>
      <c r="Q2598" t="s">
        <v>34234</v>
      </c>
      <c r="R2598" t="s">
        <v>33762</v>
      </c>
      <c r="S2598" t="s">
        <v>33942</v>
      </c>
      <c r="T2598" t="s">
        <v>34233</v>
      </c>
      <c r="U2598" t="s">
        <v>32634</v>
      </c>
      <c r="V2598" t="s">
        <v>32879</v>
      </c>
      <c r="W2598">
        <v>400</v>
      </c>
      <c r="X2598">
        <v>2</v>
      </c>
      <c r="Y2598" t="s">
        <v>32661</v>
      </c>
      <c r="AC2598">
        <v>1</v>
      </c>
      <c r="AD2598" t="str">
        <f t="shared" si="408"/>
        <v/>
      </c>
      <c r="AE2598">
        <f t="shared" si="409"/>
        <v>1</v>
      </c>
      <c r="AF2598" t="str">
        <f t="shared" si="411"/>
        <v/>
      </c>
      <c r="AG2598" t="str">
        <f t="shared" si="410"/>
        <v/>
      </c>
      <c r="AH2598" t="str">
        <f t="shared" si="406"/>
        <v/>
      </c>
      <c r="AI2598">
        <v>0.14499999999999999</v>
      </c>
      <c r="AJ2598" t="str">
        <f t="shared" si="403"/>
        <v/>
      </c>
      <c r="AK2598">
        <f t="shared" si="407"/>
        <v>2.8</v>
      </c>
      <c r="AL2598">
        <f t="shared" si="404"/>
        <v>0.40599999999999997</v>
      </c>
    </row>
    <row r="2599" spans="1:39" s="20" customFormat="1" x14ac:dyDescent="0.2">
      <c r="A2599" s="20" t="s">
        <v>15285</v>
      </c>
      <c r="B2599" s="20" t="s">
        <v>24</v>
      </c>
      <c r="C2599" s="20" t="s">
        <v>15286</v>
      </c>
      <c r="D2599" s="21">
        <v>37403</v>
      </c>
      <c r="E2599" s="21">
        <v>44546</v>
      </c>
      <c r="F2599" s="20" t="s">
        <v>39</v>
      </c>
      <c r="G2599" s="20" t="s">
        <v>19</v>
      </c>
      <c r="I2599" s="20">
        <v>80</v>
      </c>
      <c r="J2599" s="20">
        <v>20</v>
      </c>
      <c r="K2599" s="20">
        <v>0</v>
      </c>
      <c r="L2599" s="20">
        <v>286</v>
      </c>
      <c r="M2599" s="20">
        <v>286</v>
      </c>
      <c r="N2599" s="20" t="s">
        <v>20</v>
      </c>
      <c r="O2599" s="20" t="s">
        <v>15287</v>
      </c>
      <c r="P2599" s="20" t="s">
        <v>28</v>
      </c>
      <c r="Q2599" s="20" t="s">
        <v>34233</v>
      </c>
      <c r="R2599" s="20" t="s">
        <v>34233</v>
      </c>
      <c r="S2599" s="20" t="s">
        <v>33942</v>
      </c>
      <c r="T2599" s="20" t="s">
        <v>34233</v>
      </c>
      <c r="V2599" s="20" t="s">
        <v>32879</v>
      </c>
      <c r="AD2599" s="20" t="str">
        <f t="shared" si="408"/>
        <v/>
      </c>
      <c r="AE2599" s="20" t="str">
        <f t="shared" ref="AE2599:AE2610" si="412">IF((S2599="tühi")*(AC2599&lt;&gt;""),AC2599,"")</f>
        <v/>
      </c>
      <c r="AF2599" s="20" t="str">
        <f t="shared" si="411"/>
        <v/>
      </c>
      <c r="AG2599" s="20" t="str">
        <f t="shared" si="410"/>
        <v/>
      </c>
      <c r="AH2599" s="20" t="str">
        <f t="shared" si="406"/>
        <v/>
      </c>
      <c r="AI2599" s="20">
        <v>0.14499999999999999</v>
      </c>
      <c r="AJ2599" s="20" t="str">
        <f t="shared" si="403"/>
        <v/>
      </c>
      <c r="AK2599" s="20" t="str">
        <f t="shared" si="407"/>
        <v/>
      </c>
      <c r="AL2599" s="20" t="str">
        <f t="shared" si="404"/>
        <v/>
      </c>
      <c r="AM2599" s="20" t="s">
        <v>34216</v>
      </c>
    </row>
    <row r="2600" spans="1:39" x14ac:dyDescent="0.2">
      <c r="A2600" t="s">
        <v>15288</v>
      </c>
      <c r="B2600" t="s">
        <v>24</v>
      </c>
      <c r="C2600" t="s">
        <v>15289</v>
      </c>
      <c r="D2600" s="1">
        <v>37403</v>
      </c>
      <c r="E2600" s="1">
        <v>43616</v>
      </c>
      <c r="F2600" t="s">
        <v>19</v>
      </c>
      <c r="I2600">
        <v>100</v>
      </c>
      <c r="J2600">
        <v>0</v>
      </c>
      <c r="K2600">
        <v>0</v>
      </c>
      <c r="L2600">
        <v>1929</v>
      </c>
      <c r="M2600">
        <v>1929</v>
      </c>
      <c r="N2600" t="s">
        <v>20</v>
      </c>
      <c r="O2600" t="s">
        <v>15195</v>
      </c>
      <c r="P2600" t="s">
        <v>28</v>
      </c>
      <c r="Q2600" t="s">
        <v>34233</v>
      </c>
      <c r="R2600" t="s">
        <v>34233</v>
      </c>
      <c r="S2600" t="s">
        <v>32628</v>
      </c>
      <c r="T2600" t="s">
        <v>34357</v>
      </c>
      <c r="U2600" t="s">
        <v>32634</v>
      </c>
      <c r="V2600" t="s">
        <v>32879</v>
      </c>
      <c r="W2600">
        <v>400</v>
      </c>
      <c r="X2600">
        <v>2</v>
      </c>
      <c r="Y2600" t="s">
        <v>32661</v>
      </c>
      <c r="AC2600">
        <v>1</v>
      </c>
      <c r="AD2600" t="str">
        <f t="shared" si="408"/>
        <v/>
      </c>
      <c r="AE2600" t="str">
        <f t="shared" si="412"/>
        <v/>
      </c>
      <c r="AF2600" t="str">
        <f t="shared" si="411"/>
        <v/>
      </c>
      <c r="AG2600">
        <f t="shared" si="410"/>
        <v>1</v>
      </c>
      <c r="AH2600">
        <f t="shared" si="406"/>
        <v>2.8</v>
      </c>
      <c r="AI2600">
        <v>0.14499999999999999</v>
      </c>
      <c r="AJ2600">
        <f t="shared" si="403"/>
        <v>0.40599999999999997</v>
      </c>
      <c r="AK2600" t="str">
        <f t="shared" si="407"/>
        <v/>
      </c>
      <c r="AL2600" t="str">
        <f t="shared" si="404"/>
        <v/>
      </c>
    </row>
    <row r="2601" spans="1:39" s="20" customFormat="1" x14ac:dyDescent="0.2">
      <c r="A2601" s="20" t="s">
        <v>15193</v>
      </c>
      <c r="B2601" s="20" t="s">
        <v>24</v>
      </c>
      <c r="C2601" s="20" t="s">
        <v>15194</v>
      </c>
      <c r="D2601" s="21">
        <v>37386</v>
      </c>
      <c r="E2601" s="21">
        <v>43616</v>
      </c>
      <c r="F2601" s="20" t="s">
        <v>19</v>
      </c>
      <c r="I2601" s="20">
        <v>100</v>
      </c>
      <c r="J2601" s="20">
        <v>0</v>
      </c>
      <c r="K2601" s="20">
        <v>0</v>
      </c>
      <c r="L2601" s="20">
        <v>2964</v>
      </c>
      <c r="M2601" s="20">
        <v>2964</v>
      </c>
      <c r="N2601" s="20" t="s">
        <v>20</v>
      </c>
      <c r="O2601" s="20" t="s">
        <v>15195</v>
      </c>
      <c r="P2601" s="20" t="s">
        <v>28</v>
      </c>
      <c r="Q2601" s="20" t="s">
        <v>34234</v>
      </c>
      <c r="R2601" s="20" t="s">
        <v>33762</v>
      </c>
      <c r="S2601" s="20" t="s">
        <v>33942</v>
      </c>
      <c r="T2601" s="20" t="s">
        <v>34233</v>
      </c>
      <c r="V2601" s="20" t="s">
        <v>32879</v>
      </c>
      <c r="AD2601" s="20" t="str">
        <f t="shared" si="408"/>
        <v/>
      </c>
      <c r="AE2601" s="20" t="str">
        <f t="shared" si="412"/>
        <v/>
      </c>
      <c r="AF2601" s="20" t="str">
        <f t="shared" si="411"/>
        <v/>
      </c>
      <c r="AG2601" s="20" t="str">
        <f t="shared" si="410"/>
        <v/>
      </c>
      <c r="AH2601" s="20" t="str">
        <f t="shared" si="406"/>
        <v/>
      </c>
      <c r="AI2601" s="20">
        <v>0.14499999999999999</v>
      </c>
      <c r="AJ2601" s="20" t="str">
        <f t="shared" si="403"/>
        <v/>
      </c>
      <c r="AK2601" s="20" t="str">
        <f t="shared" si="407"/>
        <v/>
      </c>
      <c r="AL2601" s="20" t="str">
        <f t="shared" si="404"/>
        <v/>
      </c>
      <c r="AM2601" s="20" t="s">
        <v>34218</v>
      </c>
    </row>
    <row r="2602" spans="1:39" x14ac:dyDescent="0.2">
      <c r="A2602" t="s">
        <v>15290</v>
      </c>
      <c r="B2602" t="s">
        <v>24</v>
      </c>
      <c r="C2602" t="s">
        <v>15291</v>
      </c>
      <c r="D2602" s="1">
        <v>37403</v>
      </c>
      <c r="E2602" s="1">
        <v>43934</v>
      </c>
      <c r="F2602" t="s">
        <v>19</v>
      </c>
      <c r="I2602">
        <v>100</v>
      </c>
      <c r="J2602">
        <v>0</v>
      </c>
      <c r="K2602">
        <v>0</v>
      </c>
      <c r="L2602">
        <v>3972</v>
      </c>
      <c r="M2602">
        <v>3972</v>
      </c>
      <c r="N2602" t="s">
        <v>20</v>
      </c>
      <c r="O2602" t="s">
        <v>15292</v>
      </c>
      <c r="P2602" t="s">
        <v>28</v>
      </c>
      <c r="Q2602" t="s">
        <v>34233</v>
      </c>
      <c r="R2602" t="s">
        <v>34233</v>
      </c>
      <c r="S2602" t="s">
        <v>32628</v>
      </c>
      <c r="T2602" t="s">
        <v>34357</v>
      </c>
      <c r="U2602" t="s">
        <v>32634</v>
      </c>
      <c r="V2602" t="s">
        <v>32879</v>
      </c>
      <c r="W2602">
        <v>400</v>
      </c>
      <c r="X2602">
        <v>2</v>
      </c>
      <c r="Y2602" t="s">
        <v>32661</v>
      </c>
      <c r="AC2602">
        <v>1</v>
      </c>
      <c r="AD2602" t="str">
        <f t="shared" si="408"/>
        <v/>
      </c>
      <c r="AE2602" t="str">
        <f t="shared" si="412"/>
        <v/>
      </c>
      <c r="AF2602" t="str">
        <f t="shared" si="411"/>
        <v/>
      </c>
      <c r="AG2602">
        <f t="shared" si="410"/>
        <v>1</v>
      </c>
      <c r="AH2602">
        <f t="shared" si="406"/>
        <v>2.8</v>
      </c>
      <c r="AI2602">
        <v>0.14499999999999999</v>
      </c>
      <c r="AJ2602">
        <f t="shared" ref="AJ2602:AJ2665" si="413">IF(COUNTBLANK(AH2602),"",AH2602*AI2602)</f>
        <v>0.40599999999999997</v>
      </c>
      <c r="AK2602" t="str">
        <f t="shared" si="407"/>
        <v/>
      </c>
      <c r="AL2602" t="str">
        <f t="shared" si="404"/>
        <v/>
      </c>
    </row>
    <row r="2603" spans="1:39" x14ac:dyDescent="0.2">
      <c r="A2603" t="s">
        <v>15293</v>
      </c>
      <c r="B2603" t="s">
        <v>24</v>
      </c>
      <c r="C2603" t="s">
        <v>15294</v>
      </c>
      <c r="D2603" s="1">
        <v>37403</v>
      </c>
      <c r="E2603" s="1">
        <v>44546</v>
      </c>
      <c r="F2603" t="s">
        <v>39</v>
      </c>
      <c r="I2603">
        <v>100</v>
      </c>
      <c r="J2603">
        <v>0</v>
      </c>
      <c r="K2603">
        <v>0</v>
      </c>
      <c r="L2603">
        <v>413</v>
      </c>
      <c r="M2603">
        <v>413</v>
      </c>
      <c r="N2603" t="s">
        <v>20</v>
      </c>
      <c r="O2603" t="s">
        <v>15295</v>
      </c>
      <c r="P2603" t="s">
        <v>28</v>
      </c>
      <c r="Q2603" t="s">
        <v>34233</v>
      </c>
      <c r="R2603" t="s">
        <v>34233</v>
      </c>
      <c r="S2603" t="s">
        <v>33942</v>
      </c>
      <c r="T2603" t="s">
        <v>34233</v>
      </c>
      <c r="V2603" t="s">
        <v>32879</v>
      </c>
      <c r="AD2603" t="str">
        <f t="shared" si="408"/>
        <v/>
      </c>
      <c r="AE2603" t="str">
        <f t="shared" si="412"/>
        <v/>
      </c>
      <c r="AF2603" t="str">
        <f t="shared" si="411"/>
        <v/>
      </c>
      <c r="AG2603" t="str">
        <f t="shared" si="410"/>
        <v/>
      </c>
      <c r="AH2603" t="str">
        <f t="shared" si="406"/>
        <v/>
      </c>
      <c r="AI2603">
        <v>0.14499999999999999</v>
      </c>
      <c r="AJ2603" t="str">
        <f t="shared" si="413"/>
        <v/>
      </c>
      <c r="AK2603" t="str">
        <f t="shared" si="407"/>
        <v/>
      </c>
      <c r="AL2603" t="str">
        <f t="shared" ref="AL2603:AL2666" si="414">IF(COUNTBLANK(AK2603),"",AK2603*AI2603)</f>
        <v/>
      </c>
    </row>
    <row r="2604" spans="1:39" x14ac:dyDescent="0.2">
      <c r="A2604" t="s">
        <v>28651</v>
      </c>
      <c r="B2604" t="s">
        <v>24</v>
      </c>
      <c r="C2604" t="s">
        <v>28652</v>
      </c>
      <c r="D2604" s="1">
        <v>42382</v>
      </c>
      <c r="E2604" s="1">
        <v>43456</v>
      </c>
      <c r="F2604" t="s">
        <v>19</v>
      </c>
      <c r="I2604">
        <v>100</v>
      </c>
      <c r="J2604">
        <v>0</v>
      </c>
      <c r="K2604">
        <v>0</v>
      </c>
      <c r="L2604">
        <v>3613</v>
      </c>
      <c r="M2604">
        <v>3613</v>
      </c>
      <c r="N2604" t="s">
        <v>20</v>
      </c>
      <c r="O2604" t="s">
        <v>28653</v>
      </c>
      <c r="P2604" t="s">
        <v>28</v>
      </c>
      <c r="Q2604" t="s">
        <v>34233</v>
      </c>
      <c r="R2604" t="s">
        <v>34233</v>
      </c>
      <c r="S2604" t="s">
        <v>32628</v>
      </c>
      <c r="T2604" t="s">
        <v>34357</v>
      </c>
      <c r="U2604" t="s">
        <v>32634</v>
      </c>
      <c r="V2604" t="s">
        <v>32879</v>
      </c>
      <c r="W2604">
        <v>400</v>
      </c>
      <c r="X2604">
        <v>2</v>
      </c>
      <c r="Y2604" t="s">
        <v>32661</v>
      </c>
      <c r="AC2604">
        <v>1</v>
      </c>
      <c r="AD2604" t="str">
        <f t="shared" si="408"/>
        <v/>
      </c>
      <c r="AE2604" t="str">
        <f t="shared" si="412"/>
        <v/>
      </c>
      <c r="AF2604" t="str">
        <f t="shared" si="411"/>
        <v/>
      </c>
      <c r="AG2604">
        <f t="shared" si="410"/>
        <v>1</v>
      </c>
      <c r="AH2604">
        <f t="shared" si="406"/>
        <v>2.8</v>
      </c>
      <c r="AI2604">
        <v>0.14499999999999999</v>
      </c>
      <c r="AJ2604">
        <f t="shared" si="413"/>
        <v>0.40599999999999997</v>
      </c>
      <c r="AK2604" t="str">
        <f t="shared" si="407"/>
        <v/>
      </c>
      <c r="AL2604" t="str">
        <f t="shared" si="414"/>
        <v/>
      </c>
    </row>
    <row r="2605" spans="1:39" s="18" customFormat="1" x14ac:dyDescent="0.2">
      <c r="A2605" s="18" t="s">
        <v>15340</v>
      </c>
      <c r="B2605" s="18" t="s">
        <v>24</v>
      </c>
      <c r="C2605" s="18" t="s">
        <v>15341</v>
      </c>
      <c r="D2605" s="19">
        <v>37403</v>
      </c>
      <c r="E2605" s="19">
        <v>44546</v>
      </c>
      <c r="F2605" s="18" t="s">
        <v>39</v>
      </c>
      <c r="G2605" s="18" t="s">
        <v>19</v>
      </c>
      <c r="I2605" s="18">
        <v>80</v>
      </c>
      <c r="J2605" s="18">
        <v>20</v>
      </c>
      <c r="K2605" s="18">
        <v>0</v>
      </c>
      <c r="L2605" s="18">
        <v>4088</v>
      </c>
      <c r="M2605" s="18">
        <v>4088</v>
      </c>
      <c r="N2605" s="18" t="s">
        <v>20</v>
      </c>
      <c r="O2605" s="18" t="s">
        <v>15210</v>
      </c>
      <c r="P2605" s="18" t="s">
        <v>28</v>
      </c>
      <c r="Q2605" s="18" t="s">
        <v>34234</v>
      </c>
      <c r="R2605" s="18" t="s">
        <v>33762</v>
      </c>
      <c r="S2605" s="18" t="s">
        <v>33942</v>
      </c>
      <c r="T2605" s="18" t="s">
        <v>34502</v>
      </c>
      <c r="U2605" s="18" t="s">
        <v>32634</v>
      </c>
      <c r="V2605" s="18" t="s">
        <v>32879</v>
      </c>
      <c r="W2605" s="18">
        <v>400</v>
      </c>
      <c r="X2605" s="18">
        <v>2</v>
      </c>
      <c r="Y2605" s="18" t="s">
        <v>32661</v>
      </c>
      <c r="AC2605" s="18">
        <v>1</v>
      </c>
      <c r="AD2605" s="18" t="str">
        <f t="shared" si="408"/>
        <v/>
      </c>
      <c r="AE2605" s="18">
        <f t="shared" si="412"/>
        <v>1</v>
      </c>
      <c r="AF2605" s="18" t="str">
        <f t="shared" si="411"/>
        <v/>
      </c>
      <c r="AG2605" s="18" t="str">
        <f t="shared" si="410"/>
        <v/>
      </c>
      <c r="AH2605" s="18" t="str">
        <f t="shared" si="406"/>
        <v/>
      </c>
      <c r="AI2605" s="18">
        <v>0.14499999999999999</v>
      </c>
      <c r="AJ2605" s="18" t="str">
        <f t="shared" si="413"/>
        <v/>
      </c>
      <c r="AK2605" s="18">
        <f t="shared" si="407"/>
        <v>2.8</v>
      </c>
      <c r="AL2605" s="18">
        <f t="shared" si="414"/>
        <v>0.40599999999999997</v>
      </c>
      <c r="AM2605" s="18" t="s">
        <v>34785</v>
      </c>
    </row>
    <row r="2606" spans="1:39" s="20" customFormat="1" x14ac:dyDescent="0.2">
      <c r="A2606" s="20" t="s">
        <v>15208</v>
      </c>
      <c r="B2606" s="20" t="s">
        <v>24</v>
      </c>
      <c r="C2606" s="20" t="s">
        <v>15209</v>
      </c>
      <c r="D2606" s="21">
        <v>37386</v>
      </c>
      <c r="E2606" s="21">
        <v>44546</v>
      </c>
      <c r="F2606" s="20" t="s">
        <v>39</v>
      </c>
      <c r="G2606" s="20" t="s">
        <v>19</v>
      </c>
      <c r="I2606" s="20">
        <v>80</v>
      </c>
      <c r="J2606" s="20">
        <v>20</v>
      </c>
      <c r="K2606" s="20">
        <v>0</v>
      </c>
      <c r="L2606" s="20">
        <v>119</v>
      </c>
      <c r="M2606" s="20">
        <v>119</v>
      </c>
      <c r="N2606" s="20" t="s">
        <v>20</v>
      </c>
      <c r="O2606" s="20" t="s">
        <v>15210</v>
      </c>
      <c r="P2606" s="20" t="s">
        <v>28</v>
      </c>
      <c r="Q2606" s="20" t="s">
        <v>34233</v>
      </c>
      <c r="R2606" s="20" t="s">
        <v>34233</v>
      </c>
      <c r="S2606" s="20" t="s">
        <v>33942</v>
      </c>
      <c r="T2606" s="20" t="s">
        <v>34233</v>
      </c>
      <c r="V2606" s="20" t="s">
        <v>32879</v>
      </c>
      <c r="AD2606" s="20" t="str">
        <f t="shared" si="408"/>
        <v/>
      </c>
      <c r="AE2606" s="20" t="str">
        <f t="shared" si="412"/>
        <v/>
      </c>
      <c r="AF2606" s="20" t="str">
        <f t="shared" si="411"/>
        <v/>
      </c>
      <c r="AG2606" s="20" t="str">
        <f t="shared" si="410"/>
        <v/>
      </c>
      <c r="AH2606" s="20" t="str">
        <f t="shared" si="406"/>
        <v/>
      </c>
      <c r="AI2606" s="20">
        <v>0.14499999999999999</v>
      </c>
      <c r="AJ2606" s="20" t="str">
        <f t="shared" si="413"/>
        <v/>
      </c>
      <c r="AK2606" s="20" t="str">
        <f t="shared" si="407"/>
        <v/>
      </c>
      <c r="AL2606" s="20" t="str">
        <f t="shared" si="414"/>
        <v/>
      </c>
      <c r="AM2606" s="20" t="s">
        <v>34217</v>
      </c>
    </row>
    <row r="2607" spans="1:39" x14ac:dyDescent="0.2">
      <c r="A2607" t="s">
        <v>15211</v>
      </c>
      <c r="B2607" t="s">
        <v>24</v>
      </c>
      <c r="C2607" t="s">
        <v>15212</v>
      </c>
      <c r="D2607" s="1">
        <v>37386</v>
      </c>
      <c r="E2607" s="1">
        <v>44560</v>
      </c>
      <c r="F2607" t="s">
        <v>39</v>
      </c>
      <c r="G2607" t="s">
        <v>19</v>
      </c>
      <c r="I2607">
        <v>80</v>
      </c>
      <c r="J2607">
        <v>20</v>
      </c>
      <c r="K2607">
        <v>0</v>
      </c>
      <c r="L2607">
        <v>3267</v>
      </c>
      <c r="M2607">
        <v>3267</v>
      </c>
      <c r="N2607" t="s">
        <v>20</v>
      </c>
      <c r="O2607" t="s">
        <v>15213</v>
      </c>
      <c r="P2607" t="s">
        <v>28</v>
      </c>
      <c r="Q2607" t="s">
        <v>34234</v>
      </c>
      <c r="R2607" t="s">
        <v>33762</v>
      </c>
      <c r="S2607" t="s">
        <v>33942</v>
      </c>
      <c r="T2607" t="s">
        <v>34233</v>
      </c>
      <c r="U2607" t="s">
        <v>32634</v>
      </c>
      <c r="V2607" t="s">
        <v>32879</v>
      </c>
      <c r="W2607">
        <v>400</v>
      </c>
      <c r="X2607">
        <v>2</v>
      </c>
      <c r="Y2607" t="s">
        <v>32661</v>
      </c>
      <c r="AC2607">
        <v>1</v>
      </c>
      <c r="AD2607" t="str">
        <f t="shared" si="408"/>
        <v/>
      </c>
      <c r="AE2607">
        <f t="shared" si="412"/>
        <v>1</v>
      </c>
      <c r="AF2607" t="str">
        <f t="shared" si="411"/>
        <v/>
      </c>
      <c r="AG2607" t="str">
        <f t="shared" si="410"/>
        <v/>
      </c>
      <c r="AH2607" t="str">
        <f t="shared" si="406"/>
        <v/>
      </c>
      <c r="AI2607">
        <v>0.14499999999999999</v>
      </c>
      <c r="AJ2607" t="str">
        <f t="shared" si="413"/>
        <v/>
      </c>
      <c r="AK2607">
        <f t="shared" si="407"/>
        <v>2.8</v>
      </c>
      <c r="AL2607">
        <f t="shared" si="414"/>
        <v>0.40599999999999997</v>
      </c>
    </row>
    <row r="2608" spans="1:39" s="20" customFormat="1" x14ac:dyDescent="0.2">
      <c r="A2608" s="20" t="s">
        <v>15342</v>
      </c>
      <c r="B2608" s="20" t="s">
        <v>24</v>
      </c>
      <c r="C2608" s="20" t="s">
        <v>15343</v>
      </c>
      <c r="D2608" s="21">
        <v>37403</v>
      </c>
      <c r="E2608" s="21">
        <v>44546</v>
      </c>
      <c r="F2608" s="20" t="s">
        <v>39</v>
      </c>
      <c r="G2608" s="20" t="s">
        <v>19</v>
      </c>
      <c r="I2608" s="20">
        <v>80</v>
      </c>
      <c r="J2608" s="20">
        <v>20</v>
      </c>
      <c r="K2608" s="20">
        <v>0</v>
      </c>
      <c r="L2608" s="20">
        <v>277</v>
      </c>
      <c r="M2608" s="20">
        <v>277</v>
      </c>
      <c r="N2608" s="20" t="s">
        <v>20</v>
      </c>
      <c r="O2608" s="20" t="s">
        <v>15213</v>
      </c>
      <c r="P2608" s="20" t="s">
        <v>28</v>
      </c>
      <c r="Q2608" s="20" t="s">
        <v>34233</v>
      </c>
      <c r="R2608" s="20" t="s">
        <v>34233</v>
      </c>
      <c r="S2608" s="20" t="s">
        <v>33942</v>
      </c>
      <c r="T2608" s="20" t="s">
        <v>34233</v>
      </c>
      <c r="V2608" s="20" t="s">
        <v>32879</v>
      </c>
      <c r="AD2608" s="20" t="str">
        <f t="shared" si="408"/>
        <v/>
      </c>
      <c r="AE2608" s="20" t="str">
        <f t="shared" si="412"/>
        <v/>
      </c>
      <c r="AF2608" s="20" t="str">
        <f t="shared" si="411"/>
        <v/>
      </c>
      <c r="AG2608" s="20" t="str">
        <f t="shared" si="410"/>
        <v/>
      </c>
      <c r="AH2608" s="20" t="str">
        <f t="shared" si="406"/>
        <v/>
      </c>
      <c r="AI2608" s="20">
        <v>0.14499999999999999</v>
      </c>
      <c r="AJ2608" s="20" t="str">
        <f t="shared" si="413"/>
        <v/>
      </c>
      <c r="AK2608" s="20" t="str">
        <f t="shared" si="407"/>
        <v/>
      </c>
      <c r="AL2608" s="20" t="str">
        <f t="shared" si="414"/>
        <v/>
      </c>
      <c r="AM2608" s="20" t="s">
        <v>34215</v>
      </c>
    </row>
    <row r="2609" spans="1:39" x14ac:dyDescent="0.2">
      <c r="A2609" t="s">
        <v>15214</v>
      </c>
      <c r="B2609" t="s">
        <v>24</v>
      </c>
      <c r="C2609" t="s">
        <v>15215</v>
      </c>
      <c r="D2609" s="1">
        <v>37386</v>
      </c>
      <c r="E2609" s="1">
        <v>43456</v>
      </c>
      <c r="F2609" t="s">
        <v>26</v>
      </c>
      <c r="I2609">
        <v>100</v>
      </c>
      <c r="J2609">
        <v>0</v>
      </c>
      <c r="K2609">
        <v>0</v>
      </c>
      <c r="L2609">
        <v>20</v>
      </c>
      <c r="M2609">
        <v>20</v>
      </c>
      <c r="N2609" t="s">
        <v>20</v>
      </c>
      <c r="O2609" t="s">
        <v>15216</v>
      </c>
      <c r="P2609" t="s">
        <v>44</v>
      </c>
      <c r="Q2609" t="s">
        <v>34233</v>
      </c>
      <c r="R2609" t="s">
        <v>34233</v>
      </c>
      <c r="S2609" t="s">
        <v>34233</v>
      </c>
      <c r="T2609" t="s">
        <v>34233</v>
      </c>
      <c r="V2609" t="s">
        <v>32879</v>
      </c>
      <c r="AD2609" t="str">
        <f t="shared" si="408"/>
        <v/>
      </c>
      <c r="AE2609" t="str">
        <f t="shared" si="412"/>
        <v/>
      </c>
      <c r="AF2609" t="str">
        <f t="shared" si="411"/>
        <v/>
      </c>
      <c r="AG2609" t="str">
        <f t="shared" si="410"/>
        <v/>
      </c>
      <c r="AH2609" t="str">
        <f t="shared" si="406"/>
        <v/>
      </c>
      <c r="AI2609">
        <v>0.14499999999999999</v>
      </c>
      <c r="AJ2609" t="str">
        <f t="shared" si="413"/>
        <v/>
      </c>
      <c r="AK2609" t="str">
        <f t="shared" si="407"/>
        <v/>
      </c>
      <c r="AL2609" t="str">
        <f t="shared" si="414"/>
        <v/>
      </c>
    </row>
    <row r="2610" spans="1:39" x14ac:dyDescent="0.2">
      <c r="A2610" t="s">
        <v>15608</v>
      </c>
      <c r="B2610" t="s">
        <v>24</v>
      </c>
      <c r="C2610" t="s">
        <v>15609</v>
      </c>
      <c r="D2610" s="1">
        <v>37385</v>
      </c>
      <c r="E2610" s="1">
        <v>43456</v>
      </c>
      <c r="F2610" t="s">
        <v>26</v>
      </c>
      <c r="I2610">
        <v>100</v>
      </c>
      <c r="J2610">
        <v>0</v>
      </c>
      <c r="K2610">
        <v>0</v>
      </c>
      <c r="L2610">
        <v>151</v>
      </c>
      <c r="M2610">
        <v>151</v>
      </c>
      <c r="N2610" t="s">
        <v>20</v>
      </c>
      <c r="O2610" t="s">
        <v>15216</v>
      </c>
      <c r="P2610" t="s">
        <v>44</v>
      </c>
      <c r="Q2610" t="s">
        <v>34233</v>
      </c>
      <c r="R2610" t="s">
        <v>34233</v>
      </c>
      <c r="S2610" t="s">
        <v>34233</v>
      </c>
      <c r="T2610" t="s">
        <v>34233</v>
      </c>
      <c r="V2610" t="s">
        <v>32879</v>
      </c>
      <c r="AD2610" t="str">
        <f t="shared" si="408"/>
        <v/>
      </c>
      <c r="AE2610" t="str">
        <f t="shared" si="412"/>
        <v/>
      </c>
      <c r="AF2610" t="str">
        <f t="shared" si="411"/>
        <v/>
      </c>
      <c r="AG2610" t="str">
        <f t="shared" si="410"/>
        <v/>
      </c>
      <c r="AH2610" t="str">
        <f t="shared" si="406"/>
        <v/>
      </c>
      <c r="AI2610">
        <v>0.14499999999999999</v>
      </c>
      <c r="AJ2610" t="str">
        <f t="shared" si="413"/>
        <v/>
      </c>
      <c r="AK2610" t="str">
        <f t="shared" si="407"/>
        <v/>
      </c>
      <c r="AL2610" t="str">
        <f t="shared" si="414"/>
        <v/>
      </c>
    </row>
    <row r="2611" spans="1:39" x14ac:dyDescent="0.2">
      <c r="A2611" t="s">
        <v>1698</v>
      </c>
      <c r="B2611" t="s">
        <v>24</v>
      </c>
      <c r="C2611" t="s">
        <v>1699</v>
      </c>
      <c r="D2611" s="1">
        <v>35663</v>
      </c>
      <c r="E2611" s="1">
        <v>43951</v>
      </c>
      <c r="F2611" t="s">
        <v>19</v>
      </c>
      <c r="I2611">
        <v>100</v>
      </c>
      <c r="J2611">
        <v>0</v>
      </c>
      <c r="K2611">
        <v>0</v>
      </c>
      <c r="L2611">
        <v>5114</v>
      </c>
      <c r="M2611">
        <v>5114</v>
      </c>
      <c r="N2611" t="s">
        <v>20</v>
      </c>
      <c r="O2611" t="s">
        <v>1700</v>
      </c>
      <c r="P2611" t="s">
        <v>28</v>
      </c>
      <c r="Q2611" t="s">
        <v>34233</v>
      </c>
      <c r="R2611" t="s">
        <v>34233</v>
      </c>
      <c r="S2611" t="s">
        <v>33942</v>
      </c>
      <c r="T2611" t="s">
        <v>34233</v>
      </c>
      <c r="AD2611" t="str">
        <f t="shared" si="408"/>
        <v/>
      </c>
      <c r="AE2611" s="16">
        <v>1</v>
      </c>
      <c r="AF2611" t="str">
        <f t="shared" si="411"/>
        <v/>
      </c>
      <c r="AG2611" t="str">
        <f t="shared" si="410"/>
        <v/>
      </c>
      <c r="AH2611" t="str">
        <f t="shared" si="406"/>
        <v/>
      </c>
      <c r="AI2611">
        <v>0.14499999999999999</v>
      </c>
      <c r="AJ2611" t="str">
        <f t="shared" si="413"/>
        <v/>
      </c>
      <c r="AK2611">
        <f t="shared" si="407"/>
        <v>2.8</v>
      </c>
      <c r="AL2611">
        <f t="shared" si="414"/>
        <v>0.40599999999999997</v>
      </c>
      <c r="AM2611" t="s">
        <v>34304</v>
      </c>
    </row>
    <row r="2612" spans="1:39" x14ac:dyDescent="0.2">
      <c r="A2612" t="s">
        <v>29195</v>
      </c>
      <c r="B2612" t="s">
        <v>24</v>
      </c>
      <c r="C2612" t="s">
        <v>29196</v>
      </c>
      <c r="D2612" s="1">
        <v>43251</v>
      </c>
      <c r="E2612" s="1">
        <v>44546</v>
      </c>
      <c r="F2612" t="s">
        <v>889</v>
      </c>
      <c r="G2612" t="s">
        <v>20562</v>
      </c>
      <c r="I2612">
        <v>50</v>
      </c>
      <c r="J2612">
        <v>50</v>
      </c>
      <c r="K2612">
        <v>0</v>
      </c>
      <c r="L2612">
        <v>917</v>
      </c>
      <c r="M2612">
        <v>917</v>
      </c>
      <c r="N2612" t="s">
        <v>20</v>
      </c>
      <c r="O2612" t="s">
        <v>29197</v>
      </c>
      <c r="P2612" t="s">
        <v>44</v>
      </c>
      <c r="Q2612" t="s">
        <v>34233</v>
      </c>
      <c r="R2612" t="s">
        <v>34233</v>
      </c>
      <c r="S2612" t="s">
        <v>33942</v>
      </c>
      <c r="T2612" t="s">
        <v>34233</v>
      </c>
      <c r="AD2612" t="str">
        <f t="shared" si="408"/>
        <v/>
      </c>
      <c r="AE2612" t="str">
        <f t="shared" ref="AE2612:AE2638" si="415">IF((S2612="tühi")*(AC2612&lt;&gt;""),AC2612,"")</f>
        <v/>
      </c>
      <c r="AF2612" t="str">
        <f t="shared" si="411"/>
        <v/>
      </c>
      <c r="AG2612" t="str">
        <f t="shared" si="410"/>
        <v/>
      </c>
      <c r="AH2612" t="str">
        <f t="shared" si="406"/>
        <v/>
      </c>
      <c r="AI2612">
        <v>0.14499999999999999</v>
      </c>
      <c r="AJ2612" t="str">
        <f t="shared" si="413"/>
        <v/>
      </c>
      <c r="AK2612" t="str">
        <f t="shared" si="407"/>
        <v/>
      </c>
      <c r="AL2612" t="str">
        <f t="shared" si="414"/>
        <v/>
      </c>
    </row>
    <row r="2613" spans="1:39" x14ac:dyDescent="0.2">
      <c r="A2613" t="s">
        <v>1695</v>
      </c>
      <c r="B2613" t="s">
        <v>24</v>
      </c>
      <c r="C2613" t="s">
        <v>1696</v>
      </c>
      <c r="D2613" s="1">
        <v>35663</v>
      </c>
      <c r="E2613" s="1">
        <v>44701</v>
      </c>
      <c r="F2613" t="s">
        <v>19</v>
      </c>
      <c r="I2613">
        <v>100</v>
      </c>
      <c r="J2613">
        <v>0</v>
      </c>
      <c r="K2613">
        <v>0</v>
      </c>
      <c r="L2613">
        <v>1541</v>
      </c>
      <c r="M2613">
        <v>1541</v>
      </c>
      <c r="N2613" t="s">
        <v>20</v>
      </c>
      <c r="O2613" t="s">
        <v>1697</v>
      </c>
      <c r="P2613" t="s">
        <v>28</v>
      </c>
      <c r="Q2613" t="s">
        <v>34233</v>
      </c>
      <c r="R2613" t="s">
        <v>34233</v>
      </c>
      <c r="S2613" t="s">
        <v>32628</v>
      </c>
      <c r="T2613" t="s">
        <v>34357</v>
      </c>
      <c r="U2613" t="s">
        <v>32634</v>
      </c>
      <c r="V2613" t="s">
        <v>34959</v>
      </c>
      <c r="AC2613">
        <v>1</v>
      </c>
      <c r="AD2613" t="str">
        <f t="shared" si="408"/>
        <v/>
      </c>
      <c r="AE2613" t="str">
        <f t="shared" si="415"/>
        <v/>
      </c>
      <c r="AF2613" t="str">
        <f t="shared" si="411"/>
        <v/>
      </c>
      <c r="AG2613">
        <f t="shared" si="410"/>
        <v>1</v>
      </c>
      <c r="AH2613">
        <f t="shared" si="406"/>
        <v>2.8</v>
      </c>
      <c r="AI2613">
        <v>0.14499999999999999</v>
      </c>
      <c r="AJ2613">
        <f t="shared" si="413"/>
        <v>0.40599999999999997</v>
      </c>
      <c r="AK2613" t="str">
        <f t="shared" si="407"/>
        <v/>
      </c>
      <c r="AL2613" t="str">
        <f t="shared" si="414"/>
        <v/>
      </c>
    </row>
    <row r="2614" spans="1:39" s="20" customFormat="1" x14ac:dyDescent="0.2">
      <c r="A2614" s="20" t="s">
        <v>20031</v>
      </c>
      <c r="B2614" s="20" t="s">
        <v>24</v>
      </c>
      <c r="C2614" s="20" t="s">
        <v>20032</v>
      </c>
      <c r="D2614" s="21">
        <v>38600</v>
      </c>
      <c r="E2614" s="21">
        <v>43456</v>
      </c>
      <c r="F2614" s="20" t="s">
        <v>19</v>
      </c>
      <c r="I2614" s="20">
        <v>100</v>
      </c>
      <c r="J2614" s="20">
        <v>0</v>
      </c>
      <c r="K2614" s="20">
        <v>0</v>
      </c>
      <c r="L2614" s="20">
        <v>406</v>
      </c>
      <c r="M2614" s="20">
        <v>406</v>
      </c>
      <c r="N2614" s="20" t="s">
        <v>20</v>
      </c>
      <c r="O2614" s="20" t="s">
        <v>20033</v>
      </c>
      <c r="P2614" s="20" t="s">
        <v>28</v>
      </c>
      <c r="Q2614" s="20" t="s">
        <v>34233</v>
      </c>
      <c r="R2614" s="20" t="s">
        <v>34233</v>
      </c>
      <c r="S2614" s="20" t="s">
        <v>33942</v>
      </c>
      <c r="T2614" s="20" t="s">
        <v>34233</v>
      </c>
      <c r="V2614" s="20" t="s">
        <v>34959</v>
      </c>
      <c r="AD2614" s="20" t="str">
        <f t="shared" si="408"/>
        <v/>
      </c>
      <c r="AE2614" s="20" t="str">
        <f t="shared" si="415"/>
        <v/>
      </c>
      <c r="AF2614" s="20" t="str">
        <f t="shared" si="411"/>
        <v/>
      </c>
      <c r="AG2614" s="20" t="str">
        <f t="shared" si="410"/>
        <v/>
      </c>
      <c r="AH2614" s="20" t="str">
        <f t="shared" ref="AH2614:AH2677" si="416">IF(AG2614="","",AG2614*2.8)</f>
        <v/>
      </c>
      <c r="AI2614" s="20">
        <v>0.14499999999999999</v>
      </c>
      <c r="AJ2614" s="20" t="str">
        <f t="shared" si="413"/>
        <v/>
      </c>
      <c r="AK2614" s="20" t="str">
        <f t="shared" ref="AK2614:AK2677" si="417">IF(AE2614="","",AE2614*2.8)</f>
        <v/>
      </c>
      <c r="AL2614" s="20" t="str">
        <f t="shared" si="414"/>
        <v/>
      </c>
      <c r="AM2614" s="20" t="s">
        <v>34214</v>
      </c>
    </row>
    <row r="2615" spans="1:39" s="20" customFormat="1" x14ac:dyDescent="0.2">
      <c r="A2615" s="20" t="s">
        <v>20034</v>
      </c>
      <c r="B2615" s="20" t="s">
        <v>24</v>
      </c>
      <c r="C2615" s="20" t="s">
        <v>20035</v>
      </c>
      <c r="D2615" s="21">
        <v>38600</v>
      </c>
      <c r="E2615" s="21">
        <v>43456</v>
      </c>
      <c r="F2615" s="20" t="s">
        <v>19</v>
      </c>
      <c r="I2615" s="20">
        <v>100</v>
      </c>
      <c r="J2615" s="20">
        <v>0</v>
      </c>
      <c r="K2615" s="20">
        <v>0</v>
      </c>
      <c r="L2615" s="20">
        <v>170</v>
      </c>
      <c r="M2615" s="20">
        <v>170</v>
      </c>
      <c r="N2615" s="20" t="s">
        <v>20</v>
      </c>
      <c r="O2615" s="20" t="s">
        <v>20033</v>
      </c>
      <c r="P2615" s="20" t="s">
        <v>28</v>
      </c>
      <c r="Q2615" s="20" t="s">
        <v>34233</v>
      </c>
      <c r="R2615" s="20" t="s">
        <v>34233</v>
      </c>
      <c r="S2615" s="20" t="s">
        <v>33942</v>
      </c>
      <c r="T2615" s="20" t="s">
        <v>34360</v>
      </c>
      <c r="V2615" s="20" t="s">
        <v>34959</v>
      </c>
      <c r="AD2615" s="20" t="str">
        <f t="shared" si="408"/>
        <v/>
      </c>
      <c r="AE2615" s="20" t="str">
        <f t="shared" si="415"/>
        <v/>
      </c>
      <c r="AF2615" s="20" t="str">
        <f t="shared" si="411"/>
        <v/>
      </c>
      <c r="AG2615" s="20" t="str">
        <f t="shared" si="410"/>
        <v/>
      </c>
      <c r="AH2615" s="20" t="str">
        <f t="shared" si="416"/>
        <v/>
      </c>
      <c r="AI2615" s="20">
        <v>0.14499999999999999</v>
      </c>
      <c r="AJ2615" s="20" t="str">
        <f t="shared" si="413"/>
        <v/>
      </c>
      <c r="AK2615" s="20" t="str">
        <f t="shared" si="417"/>
        <v/>
      </c>
      <c r="AL2615" s="20" t="str">
        <f t="shared" si="414"/>
        <v/>
      </c>
      <c r="AM2615" s="20" t="s">
        <v>34213</v>
      </c>
    </row>
    <row r="2616" spans="1:39" s="20" customFormat="1" x14ac:dyDescent="0.2">
      <c r="A2616" s="20" t="s">
        <v>30513</v>
      </c>
      <c r="B2616" s="20" t="s">
        <v>24</v>
      </c>
      <c r="C2616" s="20" t="s">
        <v>30514</v>
      </c>
      <c r="D2616" s="21">
        <v>43859</v>
      </c>
      <c r="E2616" s="21">
        <v>43900</v>
      </c>
      <c r="F2616" s="20" t="s">
        <v>19</v>
      </c>
      <c r="I2616" s="20">
        <v>100</v>
      </c>
      <c r="J2616" s="20">
        <v>0</v>
      </c>
      <c r="K2616" s="20">
        <v>0</v>
      </c>
      <c r="L2616" s="20">
        <v>259</v>
      </c>
      <c r="M2616" s="20">
        <v>259</v>
      </c>
      <c r="N2616" s="20" t="s">
        <v>20</v>
      </c>
      <c r="O2616" s="20" t="s">
        <v>20033</v>
      </c>
      <c r="P2616" s="20" t="s">
        <v>28</v>
      </c>
      <c r="Q2616" s="20" t="s">
        <v>34233</v>
      </c>
      <c r="R2616" s="20" t="s">
        <v>34233</v>
      </c>
      <c r="S2616" s="20" t="s">
        <v>33942</v>
      </c>
      <c r="T2616" s="20" t="s">
        <v>34233</v>
      </c>
      <c r="V2616" s="20" t="s">
        <v>34959</v>
      </c>
      <c r="AD2616" s="20" t="str">
        <f t="shared" si="408"/>
        <v/>
      </c>
      <c r="AE2616" s="20" t="str">
        <f t="shared" si="415"/>
        <v/>
      </c>
      <c r="AF2616" s="20" t="str">
        <f t="shared" si="411"/>
        <v/>
      </c>
      <c r="AG2616" s="20" t="str">
        <f t="shared" si="410"/>
        <v/>
      </c>
      <c r="AH2616" s="20" t="str">
        <f t="shared" si="416"/>
        <v/>
      </c>
      <c r="AI2616" s="20">
        <v>0.14499999999999999</v>
      </c>
      <c r="AJ2616" s="20" t="str">
        <f t="shared" si="413"/>
        <v/>
      </c>
      <c r="AK2616" s="20" t="str">
        <f t="shared" si="417"/>
        <v/>
      </c>
      <c r="AL2616" s="20" t="str">
        <f t="shared" si="414"/>
        <v/>
      </c>
      <c r="AM2616" s="20" t="s">
        <v>34214</v>
      </c>
    </row>
    <row r="2617" spans="1:39" x14ac:dyDescent="0.2">
      <c r="A2617" t="s">
        <v>3013</v>
      </c>
      <c r="B2617" t="s">
        <v>24</v>
      </c>
      <c r="C2617" t="s">
        <v>3014</v>
      </c>
      <c r="D2617" s="1">
        <v>35837</v>
      </c>
      <c r="E2617" s="1">
        <v>44701</v>
      </c>
      <c r="F2617" t="s">
        <v>19</v>
      </c>
      <c r="I2617">
        <v>100</v>
      </c>
      <c r="J2617">
        <v>0</v>
      </c>
      <c r="K2617">
        <v>0</v>
      </c>
      <c r="L2617">
        <v>3809</v>
      </c>
      <c r="M2617">
        <v>3809</v>
      </c>
      <c r="N2617" t="s">
        <v>20</v>
      </c>
      <c r="O2617" t="s">
        <v>3015</v>
      </c>
      <c r="P2617" t="s">
        <v>28</v>
      </c>
      <c r="Q2617" t="s">
        <v>34233</v>
      </c>
      <c r="R2617" t="s">
        <v>34233</v>
      </c>
      <c r="S2617" t="s">
        <v>32628</v>
      </c>
      <c r="T2617" t="s">
        <v>34357</v>
      </c>
      <c r="U2617" t="s">
        <v>32634</v>
      </c>
      <c r="V2617" t="s">
        <v>34959</v>
      </c>
      <c r="AC2617">
        <v>1</v>
      </c>
      <c r="AD2617" t="str">
        <f t="shared" si="408"/>
        <v/>
      </c>
      <c r="AE2617" t="str">
        <f t="shared" si="415"/>
        <v/>
      </c>
      <c r="AF2617" t="str">
        <f t="shared" si="411"/>
        <v/>
      </c>
      <c r="AG2617">
        <f t="shared" si="410"/>
        <v>1</v>
      </c>
      <c r="AH2617">
        <f t="shared" si="416"/>
        <v>2.8</v>
      </c>
      <c r="AI2617">
        <v>0.14499999999999999</v>
      </c>
      <c r="AJ2617">
        <f t="shared" si="413"/>
        <v>0.40599999999999997</v>
      </c>
      <c r="AK2617" t="str">
        <f t="shared" si="417"/>
        <v/>
      </c>
      <c r="AL2617" t="str">
        <f t="shared" si="414"/>
        <v/>
      </c>
    </row>
    <row r="2618" spans="1:39" s="20" customFormat="1" x14ac:dyDescent="0.2">
      <c r="A2618" s="20" t="s">
        <v>13328</v>
      </c>
      <c r="B2618" s="20" t="s">
        <v>24</v>
      </c>
      <c r="C2618" s="20" t="s">
        <v>13329</v>
      </c>
      <c r="D2618" s="21">
        <v>36923</v>
      </c>
      <c r="E2618" s="21">
        <v>44546</v>
      </c>
      <c r="F2618" s="20" t="s">
        <v>19</v>
      </c>
      <c r="I2618" s="20">
        <v>100</v>
      </c>
      <c r="J2618" s="20">
        <v>0</v>
      </c>
      <c r="K2618" s="20">
        <v>0</v>
      </c>
      <c r="L2618" s="20">
        <v>253</v>
      </c>
      <c r="M2618" s="20">
        <v>253</v>
      </c>
      <c r="N2618" s="20" t="s">
        <v>20</v>
      </c>
      <c r="O2618" s="20" t="s">
        <v>13330</v>
      </c>
      <c r="P2618" s="20" t="s">
        <v>28</v>
      </c>
      <c r="Q2618" s="20" t="s">
        <v>34233</v>
      </c>
      <c r="R2618" s="20" t="s">
        <v>34233</v>
      </c>
      <c r="S2618" s="20" t="s">
        <v>32627</v>
      </c>
      <c r="T2618" s="20" t="s">
        <v>34233</v>
      </c>
      <c r="V2618" s="20" t="s">
        <v>34959</v>
      </c>
      <c r="AD2618" s="20" t="str">
        <f t="shared" si="408"/>
        <v/>
      </c>
      <c r="AE2618" s="20" t="str">
        <f t="shared" si="415"/>
        <v/>
      </c>
      <c r="AF2618" s="20" t="str">
        <f t="shared" si="411"/>
        <v/>
      </c>
      <c r="AG2618" s="20" t="str">
        <f t="shared" si="410"/>
        <v/>
      </c>
      <c r="AH2618" s="20" t="str">
        <f t="shared" si="416"/>
        <v/>
      </c>
      <c r="AI2618" s="20">
        <v>0.14499999999999999</v>
      </c>
      <c r="AJ2618" s="20" t="str">
        <f t="shared" si="413"/>
        <v/>
      </c>
      <c r="AK2618" s="20" t="str">
        <f t="shared" si="417"/>
        <v/>
      </c>
      <c r="AL2618" s="20" t="str">
        <f t="shared" si="414"/>
        <v/>
      </c>
      <c r="AM2618" s="20" t="s">
        <v>34213</v>
      </c>
    </row>
    <row r="2619" spans="1:39" x14ac:dyDescent="0.2">
      <c r="A2619" t="s">
        <v>32331</v>
      </c>
      <c r="B2619" t="s">
        <v>24</v>
      </c>
      <c r="C2619" t="s">
        <v>32332</v>
      </c>
      <c r="D2619" s="1">
        <v>44701</v>
      </c>
      <c r="E2619" s="1">
        <v>44701</v>
      </c>
      <c r="F2619" t="s">
        <v>19</v>
      </c>
      <c r="I2619">
        <v>100</v>
      </c>
      <c r="J2619">
        <v>0</v>
      </c>
      <c r="K2619">
        <v>0</v>
      </c>
      <c r="L2619">
        <v>4765</v>
      </c>
      <c r="M2619">
        <v>4765</v>
      </c>
      <c r="N2619" t="s">
        <v>20</v>
      </c>
      <c r="O2619" t="s">
        <v>32333</v>
      </c>
      <c r="P2619" t="s">
        <v>28</v>
      </c>
      <c r="Q2619" t="s">
        <v>34233</v>
      </c>
      <c r="R2619" t="s">
        <v>34233</v>
      </c>
      <c r="S2619" t="s">
        <v>33942</v>
      </c>
      <c r="T2619" t="s">
        <v>34233</v>
      </c>
      <c r="U2619" t="s">
        <v>32634</v>
      </c>
      <c r="V2619" t="s">
        <v>34959</v>
      </c>
      <c r="AC2619">
        <v>1</v>
      </c>
      <c r="AD2619" t="str">
        <f t="shared" ref="AD2619:AD2682" si="418">IF((S2619="tühi")*(F2619&lt;&gt;"Elamumaa")*(G2619&lt;&gt;"Elamumaa")*(H2619&lt;&gt;"Elamumaa"),IF(Z2619=0,"",Z2619),"")</f>
        <v/>
      </c>
      <c r="AE2619">
        <f t="shared" si="415"/>
        <v>1</v>
      </c>
      <c r="AF2619" t="str">
        <f t="shared" si="411"/>
        <v/>
      </c>
      <c r="AG2619" t="str">
        <f t="shared" si="410"/>
        <v/>
      </c>
      <c r="AH2619" t="str">
        <f t="shared" si="416"/>
        <v/>
      </c>
      <c r="AI2619">
        <v>0.14499999999999999</v>
      </c>
      <c r="AJ2619" t="str">
        <f t="shared" si="413"/>
        <v/>
      </c>
      <c r="AK2619">
        <f t="shared" si="417"/>
        <v>2.8</v>
      </c>
      <c r="AL2619">
        <f t="shared" si="414"/>
        <v>0.40599999999999997</v>
      </c>
    </row>
    <row r="2620" spans="1:39" x14ac:dyDescent="0.2">
      <c r="A2620" t="s">
        <v>32334</v>
      </c>
      <c r="B2620" t="s">
        <v>24</v>
      </c>
      <c r="C2620" t="s">
        <v>32335</v>
      </c>
      <c r="D2620" s="1">
        <v>44701</v>
      </c>
      <c r="E2620" s="1">
        <v>44701</v>
      </c>
      <c r="F2620" t="s">
        <v>26</v>
      </c>
      <c r="I2620">
        <v>100</v>
      </c>
      <c r="J2620">
        <v>0</v>
      </c>
      <c r="K2620">
        <v>0</v>
      </c>
      <c r="L2620">
        <v>1312</v>
      </c>
      <c r="M2620">
        <v>1312</v>
      </c>
      <c r="N2620" t="s">
        <v>20</v>
      </c>
      <c r="O2620" t="s">
        <v>32336</v>
      </c>
      <c r="P2620" t="s">
        <v>44</v>
      </c>
      <c r="Q2620" t="s">
        <v>34233</v>
      </c>
      <c r="R2620" t="s">
        <v>34233</v>
      </c>
      <c r="S2620" t="s">
        <v>34233</v>
      </c>
      <c r="T2620" t="s">
        <v>34233</v>
      </c>
      <c r="AD2620" t="str">
        <f t="shared" si="418"/>
        <v/>
      </c>
      <c r="AE2620" t="str">
        <f t="shared" si="415"/>
        <v/>
      </c>
      <c r="AF2620" t="str">
        <f t="shared" si="411"/>
        <v/>
      </c>
      <c r="AG2620" t="str">
        <f t="shared" si="410"/>
        <v/>
      </c>
      <c r="AH2620" t="str">
        <f t="shared" si="416"/>
        <v/>
      </c>
      <c r="AI2620">
        <v>0.14499999999999999</v>
      </c>
      <c r="AJ2620" t="str">
        <f t="shared" si="413"/>
        <v/>
      </c>
      <c r="AK2620" t="str">
        <f t="shared" si="417"/>
        <v/>
      </c>
      <c r="AL2620" t="str">
        <f t="shared" si="414"/>
        <v/>
      </c>
    </row>
    <row r="2621" spans="1:39" x14ac:dyDescent="0.2">
      <c r="A2621" t="s">
        <v>25813</v>
      </c>
      <c r="B2621" t="s">
        <v>24</v>
      </c>
      <c r="C2621" t="s">
        <v>25814</v>
      </c>
      <c r="D2621" s="1">
        <v>40521</v>
      </c>
      <c r="E2621" s="1">
        <v>44546</v>
      </c>
      <c r="F2621" t="s">
        <v>26</v>
      </c>
      <c r="I2621">
        <v>100</v>
      </c>
      <c r="J2621">
        <v>0</v>
      </c>
      <c r="K2621">
        <v>0</v>
      </c>
      <c r="L2621">
        <v>2210</v>
      </c>
      <c r="M2621">
        <v>2210</v>
      </c>
      <c r="N2621" t="s">
        <v>20</v>
      </c>
      <c r="O2621" t="s">
        <v>25806</v>
      </c>
      <c r="P2621" t="s">
        <v>28</v>
      </c>
      <c r="Q2621" t="s">
        <v>34233</v>
      </c>
      <c r="R2621" t="s">
        <v>34233</v>
      </c>
      <c r="S2621" t="s">
        <v>34233</v>
      </c>
      <c r="T2621" t="s">
        <v>34233</v>
      </c>
      <c r="V2621" t="s">
        <v>32886</v>
      </c>
      <c r="AD2621" t="str">
        <f t="shared" si="418"/>
        <v/>
      </c>
      <c r="AE2621" t="str">
        <f t="shared" si="415"/>
        <v/>
      </c>
      <c r="AF2621" t="str">
        <f t="shared" si="411"/>
        <v/>
      </c>
      <c r="AG2621" t="str">
        <f t="shared" si="410"/>
        <v/>
      </c>
      <c r="AH2621" t="str">
        <f t="shared" si="416"/>
        <v/>
      </c>
      <c r="AI2621">
        <v>0.14499999999999999</v>
      </c>
      <c r="AJ2621" t="str">
        <f t="shared" si="413"/>
        <v/>
      </c>
      <c r="AK2621" t="str">
        <f t="shared" si="417"/>
        <v/>
      </c>
      <c r="AL2621" t="str">
        <f t="shared" si="414"/>
        <v/>
      </c>
    </row>
    <row r="2622" spans="1:39" x14ac:dyDescent="0.2">
      <c r="A2622" t="s">
        <v>9136</v>
      </c>
      <c r="B2622" t="s">
        <v>24</v>
      </c>
      <c r="C2622" t="s">
        <v>9137</v>
      </c>
      <c r="D2622" s="1">
        <v>36269</v>
      </c>
      <c r="E2622" s="1">
        <v>43456</v>
      </c>
      <c r="F2622" t="s">
        <v>19</v>
      </c>
      <c r="I2622">
        <v>100</v>
      </c>
      <c r="J2622">
        <v>0</v>
      </c>
      <c r="K2622">
        <v>0</v>
      </c>
      <c r="L2622">
        <v>1040</v>
      </c>
      <c r="M2622">
        <v>1040</v>
      </c>
      <c r="N2622" t="s">
        <v>20</v>
      </c>
      <c r="O2622" t="s">
        <v>9138</v>
      </c>
      <c r="P2622" t="s">
        <v>28</v>
      </c>
      <c r="Q2622" t="s">
        <v>34233</v>
      </c>
      <c r="R2622" t="s">
        <v>34233</v>
      </c>
      <c r="S2622" t="s">
        <v>32628</v>
      </c>
      <c r="T2622" t="s">
        <v>34365</v>
      </c>
      <c r="U2622" t="s">
        <v>32634</v>
      </c>
      <c r="V2622" t="s">
        <v>32698</v>
      </c>
      <c r="W2622">
        <v>208</v>
      </c>
      <c r="X2622">
        <v>2</v>
      </c>
      <c r="Y2622" t="s">
        <v>32654</v>
      </c>
      <c r="AA2622">
        <v>8.5</v>
      </c>
      <c r="AC2622">
        <v>1</v>
      </c>
      <c r="AD2622" t="str">
        <f t="shared" si="418"/>
        <v/>
      </c>
      <c r="AE2622" t="str">
        <f t="shared" si="415"/>
        <v/>
      </c>
      <c r="AF2622" t="str">
        <f t="shared" si="411"/>
        <v/>
      </c>
      <c r="AG2622">
        <f t="shared" si="410"/>
        <v>1</v>
      </c>
      <c r="AH2622">
        <f t="shared" si="416"/>
        <v>2.8</v>
      </c>
      <c r="AI2622">
        <v>0.14499999999999999</v>
      </c>
      <c r="AJ2622">
        <f t="shared" si="413"/>
        <v>0.40599999999999997</v>
      </c>
      <c r="AK2622" t="str">
        <f t="shared" si="417"/>
        <v/>
      </c>
      <c r="AL2622" t="str">
        <f t="shared" si="414"/>
        <v/>
      </c>
    </row>
    <row r="2623" spans="1:39" x14ac:dyDescent="0.2">
      <c r="A2623" t="s">
        <v>8410</v>
      </c>
      <c r="B2623" t="s">
        <v>24</v>
      </c>
      <c r="C2623" t="s">
        <v>8411</v>
      </c>
      <c r="D2623" s="1">
        <v>36269</v>
      </c>
      <c r="E2623" s="1">
        <v>44524</v>
      </c>
      <c r="F2623" t="s">
        <v>19</v>
      </c>
      <c r="I2623">
        <v>100</v>
      </c>
      <c r="J2623">
        <v>0</v>
      </c>
      <c r="K2623">
        <v>0</v>
      </c>
      <c r="L2623">
        <v>1137</v>
      </c>
      <c r="M2623">
        <v>1137</v>
      </c>
      <c r="N2623" t="s">
        <v>20</v>
      </c>
      <c r="O2623" t="s">
        <v>8412</v>
      </c>
      <c r="P2623" t="s">
        <v>28</v>
      </c>
      <c r="Q2623" t="s">
        <v>34233</v>
      </c>
      <c r="R2623" t="s">
        <v>34233</v>
      </c>
      <c r="S2623" t="s">
        <v>32628</v>
      </c>
      <c r="T2623" t="s">
        <v>34381</v>
      </c>
      <c r="U2623" t="s">
        <v>32794</v>
      </c>
      <c r="V2623" t="s">
        <v>32781</v>
      </c>
      <c r="W2623">
        <v>230</v>
      </c>
      <c r="X2623">
        <v>2</v>
      </c>
      <c r="Y2623" t="s">
        <v>32654</v>
      </c>
      <c r="AA2623">
        <v>7.5</v>
      </c>
      <c r="AC2623">
        <v>1</v>
      </c>
      <c r="AD2623" t="str">
        <f t="shared" si="418"/>
        <v/>
      </c>
      <c r="AE2623" t="str">
        <f t="shared" si="415"/>
        <v/>
      </c>
      <c r="AF2623" t="str">
        <f t="shared" si="411"/>
        <v/>
      </c>
      <c r="AG2623">
        <f t="shared" si="410"/>
        <v>1</v>
      </c>
      <c r="AH2623">
        <f t="shared" si="416"/>
        <v>2.8</v>
      </c>
      <c r="AI2623">
        <v>0.14499999999999999</v>
      </c>
      <c r="AJ2623">
        <f t="shared" si="413"/>
        <v>0.40599999999999997</v>
      </c>
      <c r="AK2623" t="str">
        <f t="shared" si="417"/>
        <v/>
      </c>
      <c r="AL2623" t="str">
        <f t="shared" si="414"/>
        <v/>
      </c>
      <c r="AM2623" t="s">
        <v>33947</v>
      </c>
    </row>
    <row r="2624" spans="1:39" x14ac:dyDescent="0.2">
      <c r="A2624" t="s">
        <v>8484</v>
      </c>
      <c r="B2624" t="s">
        <v>24</v>
      </c>
      <c r="C2624" t="s">
        <v>8485</v>
      </c>
      <c r="D2624" s="1">
        <v>36269</v>
      </c>
      <c r="E2624" s="1">
        <v>43456</v>
      </c>
      <c r="F2624" t="s">
        <v>19</v>
      </c>
      <c r="I2624">
        <v>100</v>
      </c>
      <c r="J2624">
        <v>0</v>
      </c>
      <c r="K2624">
        <v>0</v>
      </c>
      <c r="L2624">
        <v>1013</v>
      </c>
      <c r="M2624">
        <v>1013</v>
      </c>
      <c r="N2624" t="s">
        <v>20</v>
      </c>
      <c r="O2624" t="s">
        <v>8486</v>
      </c>
      <c r="P2624" t="s">
        <v>28</v>
      </c>
      <c r="Q2624" t="s">
        <v>34233</v>
      </c>
      <c r="R2624" t="s">
        <v>34233</v>
      </c>
      <c r="S2624" t="s">
        <v>33797</v>
      </c>
      <c r="T2624" t="s">
        <v>33071</v>
      </c>
      <c r="U2624" t="s">
        <v>32634</v>
      </c>
      <c r="V2624" t="s">
        <v>32887</v>
      </c>
      <c r="X2624">
        <v>2</v>
      </c>
      <c r="Y2624" t="s">
        <v>32654</v>
      </c>
      <c r="AB2624">
        <v>17</v>
      </c>
      <c r="AC2624">
        <v>1</v>
      </c>
      <c r="AD2624" t="str">
        <f t="shared" si="418"/>
        <v/>
      </c>
      <c r="AE2624" t="str">
        <f t="shared" si="415"/>
        <v/>
      </c>
      <c r="AF2624" t="str">
        <f t="shared" si="411"/>
        <v/>
      </c>
      <c r="AG2624">
        <f t="shared" si="410"/>
        <v>1</v>
      </c>
      <c r="AH2624">
        <f t="shared" si="416"/>
        <v>2.8</v>
      </c>
      <c r="AI2624">
        <v>0.14499999999999999</v>
      </c>
      <c r="AJ2624">
        <f t="shared" si="413"/>
        <v>0.40599999999999997</v>
      </c>
      <c r="AK2624" t="str">
        <f t="shared" si="417"/>
        <v/>
      </c>
      <c r="AL2624" t="str">
        <f t="shared" si="414"/>
        <v/>
      </c>
    </row>
    <row r="2625" spans="1:39" x14ac:dyDescent="0.2">
      <c r="A2625" t="s">
        <v>8487</v>
      </c>
      <c r="B2625" t="s">
        <v>24</v>
      </c>
      <c r="C2625" t="s">
        <v>8488</v>
      </c>
      <c r="D2625" s="1">
        <v>36269</v>
      </c>
      <c r="E2625" s="1">
        <v>44524</v>
      </c>
      <c r="F2625" t="s">
        <v>19</v>
      </c>
      <c r="I2625">
        <v>100</v>
      </c>
      <c r="J2625">
        <v>0</v>
      </c>
      <c r="K2625">
        <v>0</v>
      </c>
      <c r="L2625">
        <v>1352</v>
      </c>
      <c r="M2625">
        <v>1352</v>
      </c>
      <c r="N2625" t="s">
        <v>20</v>
      </c>
      <c r="O2625" t="s">
        <v>8489</v>
      </c>
      <c r="P2625" t="s">
        <v>28</v>
      </c>
      <c r="Q2625" t="s">
        <v>34233</v>
      </c>
      <c r="R2625" t="s">
        <v>34233</v>
      </c>
      <c r="S2625" t="s">
        <v>33800</v>
      </c>
      <c r="T2625" t="s">
        <v>34350</v>
      </c>
      <c r="AD2625" t="str">
        <f t="shared" si="418"/>
        <v/>
      </c>
      <c r="AE2625" t="str">
        <f t="shared" si="415"/>
        <v/>
      </c>
      <c r="AF2625" t="str">
        <f t="shared" si="411"/>
        <v/>
      </c>
      <c r="AG2625" s="17">
        <v>1</v>
      </c>
      <c r="AH2625">
        <f t="shared" si="416"/>
        <v>2.8</v>
      </c>
      <c r="AI2625">
        <v>0.14499999999999999</v>
      </c>
      <c r="AJ2625">
        <f t="shared" si="413"/>
        <v>0.40599999999999997</v>
      </c>
      <c r="AK2625" t="str">
        <f t="shared" si="417"/>
        <v/>
      </c>
      <c r="AL2625" t="str">
        <f t="shared" si="414"/>
        <v/>
      </c>
    </row>
    <row r="2626" spans="1:39" x14ac:dyDescent="0.2">
      <c r="A2626" t="s">
        <v>8490</v>
      </c>
      <c r="B2626" t="s">
        <v>24</v>
      </c>
      <c r="C2626" t="s">
        <v>8491</v>
      </c>
      <c r="D2626" s="1">
        <v>36269</v>
      </c>
      <c r="E2626" s="1">
        <v>43456</v>
      </c>
      <c r="F2626" t="s">
        <v>19</v>
      </c>
      <c r="I2626">
        <v>100</v>
      </c>
      <c r="J2626">
        <v>0</v>
      </c>
      <c r="K2626">
        <v>0</v>
      </c>
      <c r="L2626">
        <v>1014</v>
      </c>
      <c r="M2626">
        <v>1014</v>
      </c>
      <c r="N2626" t="s">
        <v>20</v>
      </c>
      <c r="O2626" t="s">
        <v>8492</v>
      </c>
      <c r="P2626" t="s">
        <v>28</v>
      </c>
      <c r="Q2626" t="s">
        <v>34233</v>
      </c>
      <c r="R2626" t="s">
        <v>34233</v>
      </c>
      <c r="S2626" t="s">
        <v>33797</v>
      </c>
      <c r="T2626" t="s">
        <v>34365</v>
      </c>
      <c r="AD2626" t="str">
        <f t="shared" si="418"/>
        <v/>
      </c>
      <c r="AE2626" t="str">
        <f t="shared" si="415"/>
        <v/>
      </c>
      <c r="AF2626" t="str">
        <f t="shared" si="411"/>
        <v/>
      </c>
      <c r="AG2626" s="17">
        <v>1</v>
      </c>
      <c r="AH2626">
        <f t="shared" si="416"/>
        <v>2.8</v>
      </c>
      <c r="AI2626">
        <v>0.14499999999999999</v>
      </c>
      <c r="AJ2626">
        <f t="shared" si="413"/>
        <v>0.40599999999999997</v>
      </c>
      <c r="AK2626" t="str">
        <f t="shared" si="417"/>
        <v/>
      </c>
      <c r="AL2626" t="str">
        <f t="shared" si="414"/>
        <v/>
      </c>
    </row>
    <row r="2627" spans="1:39" x14ac:dyDescent="0.2">
      <c r="A2627" t="s">
        <v>25804</v>
      </c>
      <c r="B2627" t="s">
        <v>24</v>
      </c>
      <c r="C2627" t="s">
        <v>25805</v>
      </c>
      <c r="D2627" s="1">
        <v>40521</v>
      </c>
      <c r="E2627" s="1">
        <v>43951</v>
      </c>
      <c r="F2627" t="s">
        <v>19</v>
      </c>
      <c r="I2627">
        <v>100</v>
      </c>
      <c r="J2627">
        <v>0</v>
      </c>
      <c r="K2627">
        <v>0</v>
      </c>
      <c r="L2627">
        <v>3307</v>
      </c>
      <c r="M2627">
        <v>3307</v>
      </c>
      <c r="N2627" t="s">
        <v>20</v>
      </c>
      <c r="O2627" t="s">
        <v>25806</v>
      </c>
      <c r="P2627" t="s">
        <v>28</v>
      </c>
      <c r="Q2627" t="s">
        <v>34234</v>
      </c>
      <c r="R2627" t="s">
        <v>33762</v>
      </c>
      <c r="S2627" t="s">
        <v>33942</v>
      </c>
      <c r="T2627" t="s">
        <v>34233</v>
      </c>
      <c r="U2627" t="s">
        <v>32634</v>
      </c>
      <c r="V2627" t="s">
        <v>32886</v>
      </c>
      <c r="W2627">
        <v>330</v>
      </c>
      <c r="X2627">
        <v>2</v>
      </c>
      <c r="Y2627" t="s">
        <v>32654</v>
      </c>
      <c r="Z2627">
        <v>500</v>
      </c>
      <c r="AA2627">
        <v>8.5</v>
      </c>
      <c r="AC2627">
        <v>1</v>
      </c>
      <c r="AD2627" t="str">
        <f t="shared" si="418"/>
        <v/>
      </c>
      <c r="AE2627">
        <f t="shared" si="415"/>
        <v>1</v>
      </c>
      <c r="AF2627" t="str">
        <f t="shared" si="411"/>
        <v/>
      </c>
      <c r="AG2627" t="str">
        <f>IF((S2627&lt;&gt;"tühi")*(AC2627&lt;&gt;""),AC2627,"")</f>
        <v/>
      </c>
      <c r="AH2627" t="str">
        <f t="shared" si="416"/>
        <v/>
      </c>
      <c r="AI2627">
        <v>0.14499999999999999</v>
      </c>
      <c r="AJ2627" t="str">
        <f t="shared" si="413"/>
        <v/>
      </c>
      <c r="AK2627">
        <f t="shared" si="417"/>
        <v>2.8</v>
      </c>
      <c r="AL2627">
        <f t="shared" si="414"/>
        <v>0.40599999999999997</v>
      </c>
    </row>
    <row r="2628" spans="1:39" x14ac:dyDescent="0.2">
      <c r="A2628" t="s">
        <v>9169</v>
      </c>
      <c r="B2628" t="s">
        <v>24</v>
      </c>
      <c r="C2628" t="s">
        <v>9170</v>
      </c>
      <c r="D2628" s="1">
        <v>36269</v>
      </c>
      <c r="E2628" s="1">
        <v>43889</v>
      </c>
      <c r="F2628" t="s">
        <v>19</v>
      </c>
      <c r="I2628">
        <v>100</v>
      </c>
      <c r="J2628">
        <v>0</v>
      </c>
      <c r="K2628">
        <v>0</v>
      </c>
      <c r="L2628">
        <v>1052</v>
      </c>
      <c r="M2628">
        <v>1052</v>
      </c>
      <c r="N2628" t="s">
        <v>20</v>
      </c>
      <c r="O2628" t="s">
        <v>9171</v>
      </c>
      <c r="P2628" t="s">
        <v>28</v>
      </c>
      <c r="Q2628" t="s">
        <v>34233</v>
      </c>
      <c r="R2628" t="s">
        <v>34233</v>
      </c>
      <c r="S2628" t="s">
        <v>32628</v>
      </c>
      <c r="T2628" t="s">
        <v>34365</v>
      </c>
      <c r="AD2628" t="str">
        <f t="shared" si="418"/>
        <v/>
      </c>
      <c r="AE2628" t="str">
        <f t="shared" si="415"/>
        <v/>
      </c>
      <c r="AF2628" t="str">
        <f t="shared" si="411"/>
        <v/>
      </c>
      <c r="AG2628" s="17">
        <v>1</v>
      </c>
      <c r="AH2628">
        <f t="shared" si="416"/>
        <v>2.8</v>
      </c>
      <c r="AI2628">
        <v>0.14499999999999999</v>
      </c>
      <c r="AJ2628">
        <f t="shared" si="413"/>
        <v>0.40599999999999997</v>
      </c>
      <c r="AK2628" t="str">
        <f t="shared" si="417"/>
        <v/>
      </c>
      <c r="AL2628" t="str">
        <f t="shared" si="414"/>
        <v/>
      </c>
    </row>
    <row r="2629" spans="1:39" x14ac:dyDescent="0.2">
      <c r="A2629" t="s">
        <v>9178</v>
      </c>
      <c r="B2629" t="s">
        <v>24</v>
      </c>
      <c r="C2629" t="s">
        <v>9179</v>
      </c>
      <c r="D2629" s="1">
        <v>36269</v>
      </c>
      <c r="E2629" s="1">
        <v>43456</v>
      </c>
      <c r="F2629" t="s">
        <v>19</v>
      </c>
      <c r="I2629">
        <v>100</v>
      </c>
      <c r="J2629">
        <v>0</v>
      </c>
      <c r="K2629">
        <v>0</v>
      </c>
      <c r="L2629">
        <v>995</v>
      </c>
      <c r="M2629">
        <v>995</v>
      </c>
      <c r="N2629" t="s">
        <v>20</v>
      </c>
      <c r="O2629" t="s">
        <v>9180</v>
      </c>
      <c r="P2629" t="s">
        <v>28</v>
      </c>
      <c r="Q2629" t="s">
        <v>34233</v>
      </c>
      <c r="R2629" t="s">
        <v>34233</v>
      </c>
      <c r="S2629" t="s">
        <v>32628</v>
      </c>
      <c r="T2629" t="s">
        <v>34365</v>
      </c>
      <c r="AD2629" t="str">
        <f t="shared" si="418"/>
        <v/>
      </c>
      <c r="AE2629" t="str">
        <f t="shared" si="415"/>
        <v/>
      </c>
      <c r="AF2629" t="str">
        <f t="shared" si="411"/>
        <v/>
      </c>
      <c r="AG2629" s="17">
        <v>1</v>
      </c>
      <c r="AH2629">
        <f t="shared" si="416"/>
        <v>2.8</v>
      </c>
      <c r="AI2629">
        <v>0.14499999999999999</v>
      </c>
      <c r="AJ2629">
        <f t="shared" si="413"/>
        <v>0.40599999999999997</v>
      </c>
      <c r="AK2629" t="str">
        <f t="shared" si="417"/>
        <v/>
      </c>
      <c r="AL2629" t="str">
        <f t="shared" si="414"/>
        <v/>
      </c>
    </row>
    <row r="2630" spans="1:39" x14ac:dyDescent="0.2">
      <c r="A2630" t="s">
        <v>9181</v>
      </c>
      <c r="B2630" t="s">
        <v>24</v>
      </c>
      <c r="C2630" t="s">
        <v>9182</v>
      </c>
      <c r="D2630" s="1">
        <v>36269</v>
      </c>
      <c r="E2630" s="1">
        <v>44525</v>
      </c>
      <c r="F2630" t="s">
        <v>19</v>
      </c>
      <c r="I2630">
        <v>100</v>
      </c>
      <c r="J2630">
        <v>0</v>
      </c>
      <c r="K2630">
        <v>0</v>
      </c>
      <c r="L2630">
        <v>1100</v>
      </c>
      <c r="M2630">
        <v>1100</v>
      </c>
      <c r="N2630" t="s">
        <v>20</v>
      </c>
      <c r="O2630" t="s">
        <v>9183</v>
      </c>
      <c r="P2630" t="s">
        <v>28</v>
      </c>
      <c r="Q2630" t="s">
        <v>32794</v>
      </c>
      <c r="R2630" t="s">
        <v>33782</v>
      </c>
      <c r="S2630" t="s">
        <v>32628</v>
      </c>
      <c r="T2630" t="s">
        <v>33071</v>
      </c>
      <c r="AD2630" t="str">
        <f t="shared" si="418"/>
        <v/>
      </c>
      <c r="AE2630" t="str">
        <f t="shared" si="415"/>
        <v/>
      </c>
      <c r="AF2630" t="str">
        <f t="shared" si="411"/>
        <v/>
      </c>
      <c r="AG2630" s="17">
        <v>1</v>
      </c>
      <c r="AH2630">
        <f t="shared" si="416"/>
        <v>2.8</v>
      </c>
      <c r="AI2630">
        <v>0.14499999999999999</v>
      </c>
      <c r="AJ2630">
        <f t="shared" si="413"/>
        <v>0.40599999999999997</v>
      </c>
      <c r="AK2630" t="str">
        <f t="shared" si="417"/>
        <v/>
      </c>
      <c r="AL2630" t="str">
        <f t="shared" si="414"/>
        <v/>
      </c>
    </row>
    <row r="2631" spans="1:39" x14ac:dyDescent="0.2">
      <c r="A2631" t="s">
        <v>31875</v>
      </c>
      <c r="B2631" t="s">
        <v>24</v>
      </c>
      <c r="C2631" t="s">
        <v>31876</v>
      </c>
      <c r="D2631" s="1">
        <v>44214</v>
      </c>
      <c r="E2631" s="1">
        <v>44214</v>
      </c>
      <c r="F2631" t="s">
        <v>15348</v>
      </c>
      <c r="I2631">
        <v>100</v>
      </c>
      <c r="J2631">
        <v>0</v>
      </c>
      <c r="K2631">
        <v>0</v>
      </c>
      <c r="L2631">
        <v>42</v>
      </c>
      <c r="M2631">
        <v>42</v>
      </c>
      <c r="N2631" t="s">
        <v>20</v>
      </c>
      <c r="P2631" t="s">
        <v>30340</v>
      </c>
      <c r="Q2631" t="s">
        <v>34233</v>
      </c>
      <c r="R2631" t="s">
        <v>34233</v>
      </c>
      <c r="S2631" t="s">
        <v>33942</v>
      </c>
      <c r="T2631" t="s">
        <v>34233</v>
      </c>
      <c r="AD2631" t="str">
        <f t="shared" si="418"/>
        <v/>
      </c>
      <c r="AE2631" t="str">
        <f t="shared" si="415"/>
        <v/>
      </c>
      <c r="AF2631" t="str">
        <f t="shared" si="411"/>
        <v/>
      </c>
      <c r="AG2631" t="str">
        <f>IF((S2631&lt;&gt;"tühi")*(AC2631&lt;&gt;""),AC2631,"")</f>
        <v/>
      </c>
      <c r="AH2631" t="str">
        <f t="shared" si="416"/>
        <v/>
      </c>
      <c r="AI2631">
        <v>0.14499999999999999</v>
      </c>
      <c r="AJ2631" t="str">
        <f t="shared" si="413"/>
        <v/>
      </c>
      <c r="AK2631" t="str">
        <f t="shared" si="417"/>
        <v/>
      </c>
      <c r="AL2631" t="str">
        <f t="shared" si="414"/>
        <v/>
      </c>
    </row>
    <row r="2632" spans="1:39" x14ac:dyDescent="0.2">
      <c r="A2632" t="s">
        <v>9232</v>
      </c>
      <c r="B2632" t="s">
        <v>24</v>
      </c>
      <c r="C2632" t="s">
        <v>9233</v>
      </c>
      <c r="D2632" s="1">
        <v>36269</v>
      </c>
      <c r="E2632" s="1">
        <v>43456</v>
      </c>
      <c r="F2632" t="s">
        <v>19</v>
      </c>
      <c r="I2632">
        <v>100</v>
      </c>
      <c r="J2632">
        <v>0</v>
      </c>
      <c r="K2632">
        <v>0</v>
      </c>
      <c r="L2632">
        <v>1046</v>
      </c>
      <c r="M2632">
        <v>1046</v>
      </c>
      <c r="N2632" t="s">
        <v>20</v>
      </c>
      <c r="O2632" t="s">
        <v>9234</v>
      </c>
      <c r="P2632" t="s">
        <v>28</v>
      </c>
      <c r="Q2632" t="s">
        <v>34233</v>
      </c>
      <c r="R2632" t="s">
        <v>34233</v>
      </c>
      <c r="S2632" t="s">
        <v>33797</v>
      </c>
      <c r="T2632" t="s">
        <v>34357</v>
      </c>
      <c r="AD2632" t="str">
        <f t="shared" si="418"/>
        <v/>
      </c>
      <c r="AE2632" t="str">
        <f t="shared" si="415"/>
        <v/>
      </c>
      <c r="AF2632" t="str">
        <f t="shared" si="411"/>
        <v/>
      </c>
      <c r="AG2632" s="17">
        <v>1</v>
      </c>
      <c r="AH2632">
        <f t="shared" si="416"/>
        <v>2.8</v>
      </c>
      <c r="AI2632">
        <v>0.14499999999999999</v>
      </c>
      <c r="AJ2632">
        <f t="shared" si="413"/>
        <v>0.40599999999999997</v>
      </c>
      <c r="AK2632" t="str">
        <f t="shared" si="417"/>
        <v/>
      </c>
      <c r="AL2632" t="str">
        <f t="shared" si="414"/>
        <v/>
      </c>
    </row>
    <row r="2633" spans="1:39" x14ac:dyDescent="0.2">
      <c r="A2633" t="s">
        <v>9253</v>
      </c>
      <c r="B2633" t="s">
        <v>24</v>
      </c>
      <c r="C2633" t="s">
        <v>9254</v>
      </c>
      <c r="D2633" s="1">
        <v>36269</v>
      </c>
      <c r="E2633" s="1">
        <v>44525</v>
      </c>
      <c r="F2633" t="s">
        <v>19</v>
      </c>
      <c r="I2633">
        <v>100</v>
      </c>
      <c r="J2633">
        <v>0</v>
      </c>
      <c r="K2633">
        <v>0</v>
      </c>
      <c r="L2633">
        <v>1485</v>
      </c>
      <c r="M2633">
        <v>1485</v>
      </c>
      <c r="N2633" t="s">
        <v>20</v>
      </c>
      <c r="O2633" t="s">
        <v>9255</v>
      </c>
      <c r="P2633" t="s">
        <v>28</v>
      </c>
      <c r="Q2633" t="s">
        <v>32794</v>
      </c>
      <c r="R2633" t="s">
        <v>33782</v>
      </c>
      <c r="S2633" t="s">
        <v>33800</v>
      </c>
      <c r="T2633" t="s">
        <v>34365</v>
      </c>
      <c r="U2633" t="s">
        <v>32634</v>
      </c>
      <c r="V2633" t="s">
        <v>32781</v>
      </c>
      <c r="W2633">
        <v>301</v>
      </c>
      <c r="X2633">
        <v>2</v>
      </c>
      <c r="Y2633" t="s">
        <v>32654</v>
      </c>
      <c r="AA2633">
        <v>8.5</v>
      </c>
      <c r="AC2633">
        <v>1</v>
      </c>
      <c r="AD2633" t="str">
        <f t="shared" si="418"/>
        <v/>
      </c>
      <c r="AE2633" t="str">
        <f t="shared" si="415"/>
        <v/>
      </c>
      <c r="AF2633" t="str">
        <f t="shared" si="411"/>
        <v/>
      </c>
      <c r="AG2633">
        <f>IF((S2633&lt;&gt;"tühi")*(AC2633&lt;&gt;""),AC2633,"")</f>
        <v>1</v>
      </c>
      <c r="AH2633">
        <f t="shared" si="416"/>
        <v>2.8</v>
      </c>
      <c r="AI2633">
        <v>0.14499999999999999</v>
      </c>
      <c r="AJ2633">
        <f t="shared" si="413"/>
        <v>0.40599999999999997</v>
      </c>
      <c r="AK2633" t="str">
        <f t="shared" si="417"/>
        <v/>
      </c>
      <c r="AL2633" t="str">
        <f t="shared" si="414"/>
        <v/>
      </c>
    </row>
    <row r="2634" spans="1:39" x14ac:dyDescent="0.2">
      <c r="A2634" t="s">
        <v>31881</v>
      </c>
      <c r="B2634" t="s">
        <v>24</v>
      </c>
      <c r="C2634" t="s">
        <v>31882</v>
      </c>
      <c r="D2634" s="1">
        <v>44214</v>
      </c>
      <c r="E2634" s="1">
        <v>44525</v>
      </c>
      <c r="F2634" t="s">
        <v>15348</v>
      </c>
      <c r="I2634">
        <v>100</v>
      </c>
      <c r="J2634">
        <v>0</v>
      </c>
      <c r="K2634">
        <v>0</v>
      </c>
      <c r="L2634">
        <v>214</v>
      </c>
      <c r="M2634">
        <v>214</v>
      </c>
      <c r="N2634" t="s">
        <v>20</v>
      </c>
      <c r="P2634" t="s">
        <v>30340</v>
      </c>
      <c r="Q2634" t="s">
        <v>34233</v>
      </c>
      <c r="R2634" t="s">
        <v>34233</v>
      </c>
      <c r="S2634" t="s">
        <v>33942</v>
      </c>
      <c r="T2634" t="s">
        <v>34233</v>
      </c>
      <c r="AD2634" t="str">
        <f t="shared" si="418"/>
        <v/>
      </c>
      <c r="AE2634" t="str">
        <f t="shared" si="415"/>
        <v/>
      </c>
      <c r="AF2634" t="str">
        <f t="shared" si="411"/>
        <v/>
      </c>
      <c r="AG2634" t="str">
        <f>IF((S2634&lt;&gt;"tühi")*(AC2634&lt;&gt;""),AC2634,"")</f>
        <v/>
      </c>
      <c r="AH2634" t="str">
        <f t="shared" si="416"/>
        <v/>
      </c>
      <c r="AI2634">
        <v>0.14499999999999999</v>
      </c>
      <c r="AJ2634" t="str">
        <f t="shared" si="413"/>
        <v/>
      </c>
      <c r="AK2634" t="str">
        <f t="shared" si="417"/>
        <v/>
      </c>
      <c r="AL2634" t="str">
        <f t="shared" si="414"/>
        <v/>
      </c>
    </row>
    <row r="2635" spans="1:39" x14ac:dyDescent="0.2">
      <c r="A2635" t="s">
        <v>9534</v>
      </c>
      <c r="B2635" t="s">
        <v>24</v>
      </c>
      <c r="C2635" t="s">
        <v>9535</v>
      </c>
      <c r="D2635" s="1">
        <v>36305</v>
      </c>
      <c r="E2635" s="1">
        <v>43456</v>
      </c>
      <c r="F2635" t="s">
        <v>19</v>
      </c>
      <c r="I2635">
        <v>100</v>
      </c>
      <c r="J2635">
        <v>0</v>
      </c>
      <c r="K2635">
        <v>0</v>
      </c>
      <c r="L2635">
        <v>1021</v>
      </c>
      <c r="M2635">
        <v>1021</v>
      </c>
      <c r="N2635" t="s">
        <v>20</v>
      </c>
      <c r="O2635" t="s">
        <v>9536</v>
      </c>
      <c r="P2635" t="s">
        <v>28</v>
      </c>
      <c r="Q2635" t="s">
        <v>34233</v>
      </c>
      <c r="R2635" t="s">
        <v>34233</v>
      </c>
      <c r="S2635" t="s">
        <v>32628</v>
      </c>
      <c r="T2635" t="s">
        <v>34357</v>
      </c>
      <c r="U2635" t="s">
        <v>32634</v>
      </c>
      <c r="V2635" t="s">
        <v>32888</v>
      </c>
      <c r="X2635">
        <v>2</v>
      </c>
      <c r="Y2635" t="s">
        <v>32661</v>
      </c>
      <c r="AA2635">
        <v>8.5</v>
      </c>
      <c r="AB2635">
        <v>25</v>
      </c>
      <c r="AC2635">
        <v>1</v>
      </c>
      <c r="AD2635" t="str">
        <f t="shared" si="418"/>
        <v/>
      </c>
      <c r="AE2635" t="str">
        <f t="shared" si="415"/>
        <v/>
      </c>
      <c r="AF2635" t="str">
        <f t="shared" si="411"/>
        <v/>
      </c>
      <c r="AG2635">
        <f>IF((S2635&lt;&gt;"tühi")*(AC2635&lt;&gt;""),AC2635,"")</f>
        <v>1</v>
      </c>
      <c r="AH2635">
        <f t="shared" si="416"/>
        <v>2.8</v>
      </c>
      <c r="AI2635">
        <v>0.14499999999999999</v>
      </c>
      <c r="AJ2635">
        <f t="shared" si="413"/>
        <v>0.40599999999999997</v>
      </c>
      <c r="AK2635" t="str">
        <f t="shared" si="417"/>
        <v/>
      </c>
      <c r="AL2635" t="str">
        <f t="shared" si="414"/>
        <v/>
      </c>
    </row>
    <row r="2636" spans="1:39" x14ac:dyDescent="0.2">
      <c r="A2636" t="s">
        <v>22131</v>
      </c>
      <c r="B2636" t="s">
        <v>24</v>
      </c>
      <c r="C2636" t="s">
        <v>22132</v>
      </c>
      <c r="D2636" s="1">
        <v>36305</v>
      </c>
      <c r="E2636" s="1">
        <v>44525</v>
      </c>
      <c r="F2636" t="s">
        <v>19</v>
      </c>
      <c r="I2636">
        <v>100</v>
      </c>
      <c r="J2636">
        <v>0</v>
      </c>
      <c r="K2636">
        <v>0</v>
      </c>
      <c r="L2636">
        <v>1398</v>
      </c>
      <c r="M2636">
        <v>1398</v>
      </c>
      <c r="N2636" t="s">
        <v>20</v>
      </c>
      <c r="O2636" t="s">
        <v>22133</v>
      </c>
      <c r="P2636" t="s">
        <v>28</v>
      </c>
      <c r="Q2636" t="s">
        <v>34233</v>
      </c>
      <c r="R2636" t="s">
        <v>34233</v>
      </c>
      <c r="S2636" t="s">
        <v>32628</v>
      </c>
      <c r="T2636" t="s">
        <v>34365</v>
      </c>
      <c r="AD2636" t="str">
        <f t="shared" si="418"/>
        <v/>
      </c>
      <c r="AE2636" t="str">
        <f t="shared" si="415"/>
        <v/>
      </c>
      <c r="AF2636" t="str">
        <f t="shared" si="411"/>
        <v/>
      </c>
      <c r="AG2636" s="17">
        <v>1</v>
      </c>
      <c r="AH2636">
        <f t="shared" si="416"/>
        <v>2.8</v>
      </c>
      <c r="AI2636">
        <v>0.14499999999999999</v>
      </c>
      <c r="AJ2636">
        <f t="shared" si="413"/>
        <v>0.40599999999999997</v>
      </c>
      <c r="AK2636" t="str">
        <f t="shared" si="417"/>
        <v/>
      </c>
      <c r="AL2636" t="str">
        <f t="shared" si="414"/>
        <v/>
      </c>
    </row>
    <row r="2637" spans="1:39" x14ac:dyDescent="0.2">
      <c r="A2637" t="s">
        <v>9112</v>
      </c>
      <c r="B2637" t="s">
        <v>24</v>
      </c>
      <c r="C2637" t="s">
        <v>9113</v>
      </c>
      <c r="D2637" s="1">
        <v>36269</v>
      </c>
      <c r="E2637" s="1">
        <v>43456</v>
      </c>
      <c r="F2637" t="s">
        <v>19</v>
      </c>
      <c r="I2637">
        <v>100</v>
      </c>
      <c r="J2637">
        <v>0</v>
      </c>
      <c r="K2637">
        <v>0</v>
      </c>
      <c r="L2637">
        <v>1002</v>
      </c>
      <c r="M2637">
        <v>1002</v>
      </c>
      <c r="N2637" t="s">
        <v>20</v>
      </c>
      <c r="O2637" t="s">
        <v>9114</v>
      </c>
      <c r="P2637" t="s">
        <v>28</v>
      </c>
      <c r="Q2637" t="s">
        <v>34233</v>
      </c>
      <c r="R2637" t="s">
        <v>34233</v>
      </c>
      <c r="S2637" t="s">
        <v>33797</v>
      </c>
      <c r="T2637" t="s">
        <v>34357</v>
      </c>
      <c r="AD2637" t="str">
        <f t="shared" si="418"/>
        <v/>
      </c>
      <c r="AE2637" t="str">
        <f t="shared" si="415"/>
        <v/>
      </c>
      <c r="AF2637" t="str">
        <f t="shared" si="411"/>
        <v/>
      </c>
      <c r="AG2637" s="17">
        <v>1</v>
      </c>
      <c r="AH2637">
        <f t="shared" si="416"/>
        <v>2.8</v>
      </c>
      <c r="AI2637">
        <v>0.14499999999999999</v>
      </c>
      <c r="AJ2637">
        <f t="shared" si="413"/>
        <v>0.40599999999999997</v>
      </c>
      <c r="AK2637" t="str">
        <f t="shared" si="417"/>
        <v/>
      </c>
      <c r="AL2637" t="str">
        <f t="shared" si="414"/>
        <v/>
      </c>
    </row>
    <row r="2638" spans="1:39" x14ac:dyDescent="0.2">
      <c r="A2638" t="s">
        <v>28992</v>
      </c>
      <c r="B2638" t="s">
        <v>24</v>
      </c>
      <c r="C2638" t="s">
        <v>28993</v>
      </c>
      <c r="D2638" s="1">
        <v>42719</v>
      </c>
      <c r="E2638" s="1">
        <v>44546</v>
      </c>
      <c r="F2638" t="s">
        <v>26</v>
      </c>
      <c r="I2638">
        <v>100</v>
      </c>
      <c r="J2638">
        <v>0</v>
      </c>
      <c r="K2638">
        <v>0</v>
      </c>
      <c r="L2638">
        <v>1618</v>
      </c>
      <c r="M2638">
        <v>1618</v>
      </c>
      <c r="N2638" t="s">
        <v>20</v>
      </c>
      <c r="O2638" t="s">
        <v>28994</v>
      </c>
      <c r="P2638" t="s">
        <v>44</v>
      </c>
      <c r="Q2638" t="s">
        <v>34233</v>
      </c>
      <c r="R2638" t="s">
        <v>34233</v>
      </c>
      <c r="S2638" t="s">
        <v>34233</v>
      </c>
      <c r="T2638" t="s">
        <v>34233</v>
      </c>
      <c r="AD2638" t="str">
        <f t="shared" si="418"/>
        <v/>
      </c>
      <c r="AE2638" t="str">
        <f t="shared" si="415"/>
        <v/>
      </c>
      <c r="AF2638" t="str">
        <f t="shared" si="411"/>
        <v/>
      </c>
      <c r="AG2638" t="str">
        <f t="shared" ref="AG2638:AG2646" si="419">IF((S2638&lt;&gt;"tühi")*(AC2638&lt;&gt;""),AC2638,"")</f>
        <v/>
      </c>
      <c r="AH2638" t="str">
        <f t="shared" si="416"/>
        <v/>
      </c>
      <c r="AI2638">
        <v>0.14499999999999999</v>
      </c>
      <c r="AJ2638" t="str">
        <f t="shared" si="413"/>
        <v/>
      </c>
      <c r="AK2638" t="str">
        <f t="shared" si="417"/>
        <v/>
      </c>
      <c r="AL2638" t="str">
        <f t="shared" si="414"/>
        <v/>
      </c>
    </row>
    <row r="2639" spans="1:39" x14ac:dyDescent="0.2">
      <c r="A2639" t="s">
        <v>14584</v>
      </c>
      <c r="B2639" t="s">
        <v>24</v>
      </c>
      <c r="C2639" t="s">
        <v>14585</v>
      </c>
      <c r="D2639" s="1">
        <v>37252</v>
      </c>
      <c r="E2639" s="1">
        <v>44546</v>
      </c>
      <c r="F2639" t="s">
        <v>19</v>
      </c>
      <c r="I2639">
        <v>100</v>
      </c>
      <c r="J2639">
        <v>0</v>
      </c>
      <c r="K2639">
        <v>0</v>
      </c>
      <c r="L2639">
        <v>3085</v>
      </c>
      <c r="M2639">
        <v>3085</v>
      </c>
      <c r="N2639" t="s">
        <v>20</v>
      </c>
      <c r="O2639" t="s">
        <v>14586</v>
      </c>
      <c r="P2639" t="s">
        <v>28</v>
      </c>
      <c r="Q2639" t="s">
        <v>34233</v>
      </c>
      <c r="R2639" t="s">
        <v>34233</v>
      </c>
      <c r="S2639" t="s">
        <v>33942</v>
      </c>
      <c r="T2639" t="s">
        <v>34233</v>
      </c>
      <c r="AD2639" t="str">
        <f t="shared" si="418"/>
        <v/>
      </c>
      <c r="AE2639" s="16">
        <v>1</v>
      </c>
      <c r="AF2639" t="str">
        <f t="shared" si="411"/>
        <v/>
      </c>
      <c r="AG2639" t="str">
        <f t="shared" si="419"/>
        <v/>
      </c>
      <c r="AH2639" t="str">
        <f t="shared" si="416"/>
        <v/>
      </c>
      <c r="AI2639">
        <v>0.14499999999999999</v>
      </c>
      <c r="AJ2639" t="str">
        <f t="shared" si="413"/>
        <v/>
      </c>
      <c r="AK2639">
        <f t="shared" si="417"/>
        <v>2.8</v>
      </c>
      <c r="AL2639">
        <f t="shared" si="414"/>
        <v>0.40599999999999997</v>
      </c>
      <c r="AM2639" t="s">
        <v>34305</v>
      </c>
    </row>
    <row r="2640" spans="1:39" x14ac:dyDescent="0.2">
      <c r="A2640" t="s">
        <v>32104</v>
      </c>
      <c r="B2640" t="s">
        <v>24</v>
      </c>
      <c r="C2640" t="s">
        <v>32105</v>
      </c>
      <c r="D2640" s="1">
        <v>44582</v>
      </c>
      <c r="E2640" s="1">
        <v>44803</v>
      </c>
      <c r="F2640" t="s">
        <v>889</v>
      </c>
      <c r="I2640">
        <v>100</v>
      </c>
      <c r="J2640">
        <v>0</v>
      </c>
      <c r="K2640">
        <v>0</v>
      </c>
      <c r="L2640">
        <v>363</v>
      </c>
      <c r="M2640">
        <v>363</v>
      </c>
      <c r="N2640" t="s">
        <v>20</v>
      </c>
      <c r="P2640" t="s">
        <v>44</v>
      </c>
      <c r="Q2640" t="s">
        <v>34233</v>
      </c>
      <c r="R2640" t="s">
        <v>34233</v>
      </c>
      <c r="S2640" t="s">
        <v>33942</v>
      </c>
      <c r="T2640" t="s">
        <v>34233</v>
      </c>
      <c r="AD2640" t="str">
        <f t="shared" si="418"/>
        <v/>
      </c>
      <c r="AE2640" t="str">
        <f t="shared" ref="AE2640:AE2652" si="420">IF((S2640="tühi")*(AC2640&lt;&gt;""),AC2640,"")</f>
        <v/>
      </c>
      <c r="AF2640" t="str">
        <f t="shared" si="411"/>
        <v/>
      </c>
      <c r="AG2640" t="str">
        <f t="shared" si="419"/>
        <v/>
      </c>
      <c r="AH2640" t="str">
        <f t="shared" si="416"/>
        <v/>
      </c>
      <c r="AI2640">
        <v>0.14499999999999999</v>
      </c>
      <c r="AJ2640" t="str">
        <f t="shared" si="413"/>
        <v/>
      </c>
      <c r="AK2640" t="str">
        <f t="shared" si="417"/>
        <v/>
      </c>
      <c r="AL2640" t="str">
        <f t="shared" si="414"/>
        <v/>
      </c>
    </row>
    <row r="2641" spans="1:39" x14ac:dyDescent="0.2">
      <c r="A2641" t="s">
        <v>25250</v>
      </c>
      <c r="B2641" t="s">
        <v>24</v>
      </c>
      <c r="C2641" t="s">
        <v>25251</v>
      </c>
      <c r="D2641" s="1">
        <v>39703</v>
      </c>
      <c r="E2641" s="1">
        <v>43829</v>
      </c>
      <c r="F2641" t="s">
        <v>39</v>
      </c>
      <c r="I2641">
        <v>100</v>
      </c>
      <c r="J2641">
        <v>0</v>
      </c>
      <c r="K2641">
        <v>0</v>
      </c>
      <c r="L2641">
        <v>267</v>
      </c>
      <c r="M2641">
        <v>267</v>
      </c>
      <c r="N2641" t="s">
        <v>20</v>
      </c>
      <c r="O2641" t="s">
        <v>25252</v>
      </c>
      <c r="P2641" t="s">
        <v>28</v>
      </c>
      <c r="Q2641" t="s">
        <v>34233</v>
      </c>
      <c r="R2641" t="s">
        <v>34233</v>
      </c>
      <c r="S2641" t="s">
        <v>33942</v>
      </c>
      <c r="T2641" t="s">
        <v>34233</v>
      </c>
      <c r="AD2641" t="str">
        <f t="shared" si="418"/>
        <v/>
      </c>
      <c r="AE2641" t="str">
        <f t="shared" si="420"/>
        <v/>
      </c>
      <c r="AF2641" t="str">
        <f t="shared" si="411"/>
        <v/>
      </c>
      <c r="AG2641" t="str">
        <f t="shared" si="419"/>
        <v/>
      </c>
      <c r="AH2641" t="str">
        <f t="shared" si="416"/>
        <v/>
      </c>
      <c r="AI2641">
        <v>0.14499999999999999</v>
      </c>
      <c r="AJ2641" t="str">
        <f t="shared" si="413"/>
        <v/>
      </c>
      <c r="AK2641" t="str">
        <f t="shared" si="417"/>
        <v/>
      </c>
      <c r="AL2641" t="str">
        <f t="shared" si="414"/>
        <v/>
      </c>
    </row>
    <row r="2642" spans="1:39" x14ac:dyDescent="0.2">
      <c r="A2642" t="s">
        <v>25503</v>
      </c>
      <c r="B2642" t="s">
        <v>24</v>
      </c>
      <c r="C2642" t="s">
        <v>25504</v>
      </c>
      <c r="D2642" s="1">
        <v>39967</v>
      </c>
      <c r="E2642" s="1">
        <v>44546</v>
      </c>
      <c r="F2642" t="s">
        <v>19</v>
      </c>
      <c r="I2642">
        <v>100</v>
      </c>
      <c r="J2642">
        <v>0</v>
      </c>
      <c r="K2642">
        <v>0</v>
      </c>
      <c r="L2642">
        <v>1501</v>
      </c>
      <c r="M2642">
        <v>1501</v>
      </c>
      <c r="N2642" t="s">
        <v>20</v>
      </c>
      <c r="O2642" t="s">
        <v>25505</v>
      </c>
      <c r="P2642" t="s">
        <v>28</v>
      </c>
      <c r="Q2642" t="s">
        <v>34233</v>
      </c>
      <c r="R2642" t="s">
        <v>34233</v>
      </c>
      <c r="S2642" t="s">
        <v>33800</v>
      </c>
      <c r="T2642" t="s">
        <v>34357</v>
      </c>
      <c r="U2642" t="s">
        <v>32634</v>
      </c>
      <c r="V2642" t="s">
        <v>34898</v>
      </c>
      <c r="W2642">
        <v>250</v>
      </c>
      <c r="X2642">
        <v>2</v>
      </c>
      <c r="Y2642" t="s">
        <v>32654</v>
      </c>
      <c r="Z2642">
        <v>500</v>
      </c>
      <c r="AA2642">
        <v>8.5</v>
      </c>
      <c r="AC2642">
        <v>1</v>
      </c>
      <c r="AD2642" t="str">
        <f t="shared" si="418"/>
        <v/>
      </c>
      <c r="AE2642" t="str">
        <f t="shared" si="420"/>
        <v/>
      </c>
      <c r="AF2642" t="str">
        <f t="shared" si="411"/>
        <v/>
      </c>
      <c r="AG2642">
        <f t="shared" si="419"/>
        <v>1</v>
      </c>
      <c r="AH2642">
        <f t="shared" si="416"/>
        <v>2.8</v>
      </c>
      <c r="AI2642">
        <v>0.14499999999999999</v>
      </c>
      <c r="AJ2642">
        <f t="shared" si="413"/>
        <v>0.40599999999999997</v>
      </c>
      <c r="AK2642" t="str">
        <f t="shared" si="417"/>
        <v/>
      </c>
      <c r="AL2642" t="str">
        <f t="shared" si="414"/>
        <v/>
      </c>
    </row>
    <row r="2643" spans="1:39" x14ac:dyDescent="0.2">
      <c r="A2643" t="s">
        <v>4895</v>
      </c>
      <c r="B2643" t="s">
        <v>24</v>
      </c>
      <c r="C2643" t="s">
        <v>4896</v>
      </c>
      <c r="D2643" s="1">
        <v>36030</v>
      </c>
      <c r="E2643" s="1">
        <v>43893</v>
      </c>
      <c r="F2643" t="s">
        <v>19</v>
      </c>
      <c r="I2643">
        <v>100</v>
      </c>
      <c r="J2643">
        <v>0</v>
      </c>
      <c r="K2643">
        <v>0</v>
      </c>
      <c r="L2643">
        <v>1149</v>
      </c>
      <c r="M2643">
        <v>1149</v>
      </c>
      <c r="N2643" t="s">
        <v>20</v>
      </c>
      <c r="O2643" t="s">
        <v>4897</v>
      </c>
      <c r="P2643" t="s">
        <v>28</v>
      </c>
      <c r="Q2643" t="s">
        <v>34234</v>
      </c>
      <c r="R2643" t="s">
        <v>34235</v>
      </c>
      <c r="S2643" t="s">
        <v>32628</v>
      </c>
      <c r="T2643" t="s">
        <v>34365</v>
      </c>
      <c r="U2643" t="s">
        <v>32634</v>
      </c>
      <c r="V2643" t="s">
        <v>32889</v>
      </c>
      <c r="W2643">
        <v>287</v>
      </c>
      <c r="X2643">
        <v>2</v>
      </c>
      <c r="Y2643" t="s">
        <v>32661</v>
      </c>
      <c r="AB2643">
        <v>25</v>
      </c>
      <c r="AC2643">
        <v>1</v>
      </c>
      <c r="AD2643" t="str">
        <f t="shared" si="418"/>
        <v/>
      </c>
      <c r="AE2643" t="str">
        <f t="shared" si="420"/>
        <v/>
      </c>
      <c r="AF2643" t="str">
        <f t="shared" si="411"/>
        <v/>
      </c>
      <c r="AG2643">
        <f t="shared" si="419"/>
        <v>1</v>
      </c>
      <c r="AH2643">
        <f t="shared" si="416"/>
        <v>2.8</v>
      </c>
      <c r="AI2643">
        <v>0.14499999999999999</v>
      </c>
      <c r="AJ2643">
        <f t="shared" si="413"/>
        <v>0.40599999999999997</v>
      </c>
      <c r="AK2643" t="str">
        <f t="shared" si="417"/>
        <v/>
      </c>
      <c r="AL2643" t="str">
        <f t="shared" si="414"/>
        <v/>
      </c>
    </row>
    <row r="2644" spans="1:39" x14ac:dyDescent="0.2">
      <c r="A2644" t="s">
        <v>20496</v>
      </c>
      <c r="B2644" t="s">
        <v>24</v>
      </c>
      <c r="C2644" t="s">
        <v>20497</v>
      </c>
      <c r="D2644" s="1">
        <v>38370</v>
      </c>
      <c r="E2644" s="1">
        <v>44546</v>
      </c>
      <c r="F2644" s="9" t="s">
        <v>19</v>
      </c>
      <c r="I2644">
        <v>100</v>
      </c>
      <c r="J2644">
        <v>0</v>
      </c>
      <c r="K2644">
        <v>0</v>
      </c>
      <c r="L2644">
        <v>6290</v>
      </c>
      <c r="M2644">
        <v>6290</v>
      </c>
      <c r="N2644" t="s">
        <v>20</v>
      </c>
      <c r="O2644" t="s">
        <v>20498</v>
      </c>
      <c r="P2644" t="s">
        <v>28</v>
      </c>
      <c r="Q2644" t="s">
        <v>34233</v>
      </c>
      <c r="R2644" t="s">
        <v>34233</v>
      </c>
      <c r="S2644" t="s">
        <v>33797</v>
      </c>
      <c r="T2644" t="s">
        <v>34357</v>
      </c>
      <c r="U2644" t="s">
        <v>32634</v>
      </c>
      <c r="V2644" t="s">
        <v>32890</v>
      </c>
      <c r="W2644">
        <v>400</v>
      </c>
      <c r="X2644">
        <v>2</v>
      </c>
      <c r="Y2644" t="s">
        <v>32661</v>
      </c>
      <c r="Z2644">
        <v>600</v>
      </c>
      <c r="AA2644">
        <v>8.5</v>
      </c>
      <c r="AB2644">
        <v>10</v>
      </c>
      <c r="AC2644">
        <v>1</v>
      </c>
      <c r="AD2644" t="str">
        <f t="shared" si="418"/>
        <v/>
      </c>
      <c r="AE2644" t="str">
        <f t="shared" si="420"/>
        <v/>
      </c>
      <c r="AF2644" t="str">
        <f t="shared" si="411"/>
        <v/>
      </c>
      <c r="AG2644">
        <f t="shared" si="419"/>
        <v>1</v>
      </c>
      <c r="AH2644">
        <f t="shared" si="416"/>
        <v>2.8</v>
      </c>
      <c r="AI2644">
        <v>0.14499999999999999</v>
      </c>
      <c r="AJ2644">
        <f t="shared" si="413"/>
        <v>0.40599999999999997</v>
      </c>
      <c r="AK2644" t="str">
        <f t="shared" si="417"/>
        <v/>
      </c>
      <c r="AL2644" t="str">
        <f t="shared" si="414"/>
        <v/>
      </c>
      <c r="AM2644" t="s">
        <v>33948</v>
      </c>
    </row>
    <row r="2645" spans="1:39" x14ac:dyDescent="0.2">
      <c r="A2645" t="s">
        <v>31000</v>
      </c>
      <c r="B2645" t="s">
        <v>24</v>
      </c>
      <c r="C2645" t="s">
        <v>31001</v>
      </c>
      <c r="D2645" s="1">
        <v>43859</v>
      </c>
      <c r="E2645" s="1">
        <v>44376</v>
      </c>
      <c r="F2645" t="s">
        <v>26</v>
      </c>
      <c r="I2645">
        <v>100</v>
      </c>
      <c r="J2645">
        <v>0</v>
      </c>
      <c r="K2645">
        <v>0</v>
      </c>
      <c r="L2645">
        <v>358</v>
      </c>
      <c r="M2645">
        <v>358</v>
      </c>
      <c r="N2645" t="s">
        <v>20</v>
      </c>
      <c r="O2645" t="s">
        <v>20498</v>
      </c>
      <c r="P2645" t="s">
        <v>28</v>
      </c>
      <c r="Q2645" t="s">
        <v>34233</v>
      </c>
      <c r="R2645" t="s">
        <v>34233</v>
      </c>
      <c r="S2645" t="s">
        <v>34233</v>
      </c>
      <c r="T2645" t="s">
        <v>34233</v>
      </c>
      <c r="AD2645" t="str">
        <f t="shared" si="418"/>
        <v/>
      </c>
      <c r="AE2645" t="str">
        <f t="shared" si="420"/>
        <v/>
      </c>
      <c r="AF2645" t="str">
        <f t="shared" si="411"/>
        <v/>
      </c>
      <c r="AG2645" t="str">
        <f t="shared" si="419"/>
        <v/>
      </c>
      <c r="AH2645" t="str">
        <f t="shared" si="416"/>
        <v/>
      </c>
      <c r="AI2645">
        <v>0.14499999999999999</v>
      </c>
      <c r="AJ2645" t="str">
        <f t="shared" si="413"/>
        <v/>
      </c>
      <c r="AK2645" t="str">
        <f t="shared" si="417"/>
        <v/>
      </c>
      <c r="AL2645" t="str">
        <f t="shared" si="414"/>
        <v/>
      </c>
    </row>
    <row r="2646" spans="1:39" x14ac:dyDescent="0.2">
      <c r="A2646" t="s">
        <v>4892</v>
      </c>
      <c r="B2646" t="s">
        <v>24</v>
      </c>
      <c r="C2646" t="s">
        <v>4893</v>
      </c>
      <c r="D2646" s="1">
        <v>36030</v>
      </c>
      <c r="E2646" s="1">
        <v>43893</v>
      </c>
      <c r="F2646" t="s">
        <v>19</v>
      </c>
      <c r="I2646">
        <v>100</v>
      </c>
      <c r="J2646">
        <v>0</v>
      </c>
      <c r="K2646">
        <v>0</v>
      </c>
      <c r="L2646">
        <v>1032</v>
      </c>
      <c r="M2646">
        <v>1032</v>
      </c>
      <c r="N2646" t="s">
        <v>20</v>
      </c>
      <c r="O2646" t="s">
        <v>4894</v>
      </c>
      <c r="P2646" t="s">
        <v>28</v>
      </c>
      <c r="Q2646" t="s">
        <v>34233</v>
      </c>
      <c r="R2646" t="s">
        <v>34233</v>
      </c>
      <c r="S2646" t="s">
        <v>33799</v>
      </c>
      <c r="T2646" t="s">
        <v>34233</v>
      </c>
      <c r="U2646" t="s">
        <v>32634</v>
      </c>
      <c r="V2646" t="s">
        <v>32889</v>
      </c>
      <c r="W2646">
        <v>258</v>
      </c>
      <c r="X2646">
        <v>2</v>
      </c>
      <c r="Y2646" t="s">
        <v>32661</v>
      </c>
      <c r="AB2646">
        <v>25</v>
      </c>
      <c r="AC2646">
        <v>1</v>
      </c>
      <c r="AD2646" t="str">
        <f t="shared" si="418"/>
        <v/>
      </c>
      <c r="AE2646" t="str">
        <f t="shared" si="420"/>
        <v/>
      </c>
      <c r="AF2646" t="str">
        <f t="shared" si="411"/>
        <v/>
      </c>
      <c r="AG2646">
        <f t="shared" si="419"/>
        <v>1</v>
      </c>
      <c r="AH2646">
        <f t="shared" si="416"/>
        <v>2.8</v>
      </c>
      <c r="AI2646">
        <v>0.14499999999999999</v>
      </c>
      <c r="AJ2646">
        <f t="shared" si="413"/>
        <v>0.40599999999999997</v>
      </c>
      <c r="AK2646" t="str">
        <f t="shared" si="417"/>
        <v/>
      </c>
      <c r="AL2646" t="str">
        <f t="shared" si="414"/>
        <v/>
      </c>
    </row>
    <row r="2647" spans="1:39" x14ac:dyDescent="0.2">
      <c r="A2647" t="s">
        <v>9597</v>
      </c>
      <c r="B2647" t="s">
        <v>24</v>
      </c>
      <c r="C2647" t="s">
        <v>9598</v>
      </c>
      <c r="D2647" s="1">
        <v>36328</v>
      </c>
      <c r="E2647" s="1">
        <v>44606</v>
      </c>
      <c r="F2647" t="s">
        <v>19</v>
      </c>
      <c r="I2647">
        <v>100</v>
      </c>
      <c r="J2647">
        <v>0</v>
      </c>
      <c r="K2647">
        <v>0</v>
      </c>
      <c r="L2647">
        <v>4775</v>
      </c>
      <c r="M2647">
        <v>4775</v>
      </c>
      <c r="N2647" t="s">
        <v>20</v>
      </c>
      <c r="O2647" t="s">
        <v>9599</v>
      </c>
      <c r="P2647" t="s">
        <v>28</v>
      </c>
      <c r="Q2647" t="s">
        <v>34233</v>
      </c>
      <c r="R2647" t="s">
        <v>34233</v>
      </c>
      <c r="S2647" t="s">
        <v>32627</v>
      </c>
      <c r="T2647" t="s">
        <v>33241</v>
      </c>
      <c r="AD2647" t="str">
        <f t="shared" si="418"/>
        <v/>
      </c>
      <c r="AE2647" t="str">
        <f t="shared" si="420"/>
        <v/>
      </c>
      <c r="AF2647" t="str">
        <f t="shared" si="411"/>
        <v/>
      </c>
      <c r="AG2647" s="17">
        <v>1</v>
      </c>
      <c r="AH2647">
        <f t="shared" si="416"/>
        <v>2.8</v>
      </c>
      <c r="AI2647">
        <v>0.14499999999999999</v>
      </c>
      <c r="AJ2647">
        <f t="shared" si="413"/>
        <v>0.40599999999999997</v>
      </c>
      <c r="AK2647" t="str">
        <f t="shared" si="417"/>
        <v/>
      </c>
      <c r="AL2647" t="str">
        <f t="shared" si="414"/>
        <v/>
      </c>
    </row>
    <row r="2648" spans="1:39" x14ac:dyDescent="0.2">
      <c r="A2648" t="s">
        <v>4889</v>
      </c>
      <c r="B2648" t="s">
        <v>24</v>
      </c>
      <c r="C2648" t="s">
        <v>4890</v>
      </c>
      <c r="D2648" s="1">
        <v>36030</v>
      </c>
      <c r="E2648" s="1">
        <v>43893</v>
      </c>
      <c r="F2648" t="s">
        <v>19</v>
      </c>
      <c r="I2648">
        <v>100</v>
      </c>
      <c r="J2648">
        <v>0</v>
      </c>
      <c r="K2648">
        <v>0</v>
      </c>
      <c r="L2648">
        <v>1032</v>
      </c>
      <c r="M2648">
        <v>1032</v>
      </c>
      <c r="N2648" t="s">
        <v>20</v>
      </c>
      <c r="O2648" t="s">
        <v>4891</v>
      </c>
      <c r="P2648" t="s">
        <v>28</v>
      </c>
      <c r="Q2648" t="s">
        <v>34233</v>
      </c>
      <c r="R2648" t="s">
        <v>34233</v>
      </c>
      <c r="S2648" t="s">
        <v>32628</v>
      </c>
      <c r="T2648" t="s">
        <v>34357</v>
      </c>
      <c r="U2648" t="s">
        <v>32634</v>
      </c>
      <c r="V2648" t="s">
        <v>32889</v>
      </c>
      <c r="W2648">
        <v>258</v>
      </c>
      <c r="X2648">
        <v>2</v>
      </c>
      <c r="Y2648" t="s">
        <v>32661</v>
      </c>
      <c r="AB2648">
        <v>25</v>
      </c>
      <c r="AC2648">
        <v>1</v>
      </c>
      <c r="AD2648" t="str">
        <f t="shared" si="418"/>
        <v/>
      </c>
      <c r="AE2648" t="str">
        <f t="shared" si="420"/>
        <v/>
      </c>
      <c r="AF2648" t="str">
        <f t="shared" si="411"/>
        <v/>
      </c>
      <c r="AG2648">
        <f t="shared" ref="AG2648:AG2659" si="421">IF((S2648&lt;&gt;"tühi")*(AC2648&lt;&gt;""),AC2648,"")</f>
        <v>1</v>
      </c>
      <c r="AH2648">
        <f t="shared" si="416"/>
        <v>2.8</v>
      </c>
      <c r="AI2648">
        <v>0.14499999999999999</v>
      </c>
      <c r="AJ2648">
        <f t="shared" si="413"/>
        <v>0.40599999999999997</v>
      </c>
      <c r="AK2648" t="str">
        <f t="shared" si="417"/>
        <v/>
      </c>
      <c r="AL2648" t="str">
        <f t="shared" si="414"/>
        <v/>
      </c>
    </row>
    <row r="2649" spans="1:39" x14ac:dyDescent="0.2">
      <c r="A2649" t="s">
        <v>31870</v>
      </c>
      <c r="B2649" t="s">
        <v>24</v>
      </c>
      <c r="C2649" t="s">
        <v>31871</v>
      </c>
      <c r="D2649" s="1">
        <v>44158</v>
      </c>
      <c r="E2649" s="1">
        <v>44546</v>
      </c>
      <c r="F2649" t="s">
        <v>19</v>
      </c>
      <c r="I2649">
        <v>100</v>
      </c>
      <c r="J2649">
        <v>0</v>
      </c>
      <c r="K2649">
        <v>0</v>
      </c>
      <c r="L2649">
        <v>1677</v>
      </c>
      <c r="M2649">
        <v>1677</v>
      </c>
      <c r="N2649" t="s">
        <v>20</v>
      </c>
      <c r="O2649" t="s">
        <v>31872</v>
      </c>
      <c r="P2649" t="s">
        <v>28</v>
      </c>
      <c r="Q2649" t="s">
        <v>34234</v>
      </c>
      <c r="R2649" t="s">
        <v>33768</v>
      </c>
      <c r="S2649" t="s">
        <v>33797</v>
      </c>
      <c r="T2649" t="s">
        <v>32634</v>
      </c>
      <c r="U2649" t="s">
        <v>32634</v>
      </c>
      <c r="V2649" t="s">
        <v>32695</v>
      </c>
      <c r="W2649">
        <v>200</v>
      </c>
      <c r="Y2649" t="s">
        <v>32654</v>
      </c>
      <c r="AA2649">
        <v>8.5</v>
      </c>
      <c r="AC2649">
        <v>1</v>
      </c>
      <c r="AD2649" t="str">
        <f t="shared" si="418"/>
        <v/>
      </c>
      <c r="AE2649" t="str">
        <f t="shared" si="420"/>
        <v/>
      </c>
      <c r="AF2649" t="str">
        <f t="shared" si="411"/>
        <v/>
      </c>
      <c r="AG2649">
        <f t="shared" si="421"/>
        <v>1</v>
      </c>
      <c r="AH2649">
        <f t="shared" si="416"/>
        <v>2.8</v>
      </c>
      <c r="AI2649">
        <v>0.14499999999999999</v>
      </c>
      <c r="AJ2649">
        <f t="shared" si="413"/>
        <v>0.40599999999999997</v>
      </c>
      <c r="AK2649" t="str">
        <f t="shared" si="417"/>
        <v/>
      </c>
      <c r="AL2649" t="str">
        <f t="shared" si="414"/>
        <v/>
      </c>
      <c r="AM2649" t="s">
        <v>34786</v>
      </c>
    </row>
    <row r="2650" spans="1:39" x14ac:dyDescent="0.2">
      <c r="A2650" t="s">
        <v>30370</v>
      </c>
      <c r="B2650" t="s">
        <v>24</v>
      </c>
      <c r="C2650" t="s">
        <v>30371</v>
      </c>
      <c r="D2650" s="1">
        <v>43859</v>
      </c>
      <c r="E2650" s="1">
        <v>44546</v>
      </c>
      <c r="F2650" t="s">
        <v>26</v>
      </c>
      <c r="I2650">
        <v>100</v>
      </c>
      <c r="J2650">
        <v>0</v>
      </c>
      <c r="K2650">
        <v>0</v>
      </c>
      <c r="L2650">
        <v>1634</v>
      </c>
      <c r="M2650">
        <v>1634</v>
      </c>
      <c r="N2650" t="s">
        <v>20</v>
      </c>
      <c r="O2650" t="s">
        <v>30372</v>
      </c>
      <c r="P2650" t="s">
        <v>44</v>
      </c>
      <c r="Q2650" t="s">
        <v>34233</v>
      </c>
      <c r="R2650" t="s">
        <v>34233</v>
      </c>
      <c r="S2650" t="s">
        <v>34233</v>
      </c>
      <c r="T2650" t="s">
        <v>34233</v>
      </c>
      <c r="AD2650" t="str">
        <f t="shared" si="418"/>
        <v/>
      </c>
      <c r="AE2650" t="str">
        <f t="shared" si="420"/>
        <v/>
      </c>
      <c r="AF2650" t="str">
        <f t="shared" si="411"/>
        <v/>
      </c>
      <c r="AG2650" t="str">
        <f t="shared" si="421"/>
        <v/>
      </c>
      <c r="AH2650" t="str">
        <f t="shared" si="416"/>
        <v/>
      </c>
      <c r="AI2650">
        <v>0.14499999999999999</v>
      </c>
      <c r="AJ2650" t="str">
        <f t="shared" si="413"/>
        <v/>
      </c>
      <c r="AK2650" t="str">
        <f t="shared" si="417"/>
        <v/>
      </c>
      <c r="AL2650" t="str">
        <f t="shared" si="414"/>
        <v/>
      </c>
    </row>
    <row r="2651" spans="1:39" x14ac:dyDescent="0.2">
      <c r="A2651" t="s">
        <v>14347</v>
      </c>
      <c r="B2651" t="s">
        <v>24</v>
      </c>
      <c r="C2651" t="s">
        <v>14348</v>
      </c>
      <c r="D2651" s="1">
        <v>37180</v>
      </c>
      <c r="E2651" s="1">
        <v>44608</v>
      </c>
      <c r="F2651" t="s">
        <v>39</v>
      </c>
      <c r="I2651">
        <v>100</v>
      </c>
      <c r="J2651">
        <v>0</v>
      </c>
      <c r="K2651">
        <v>0</v>
      </c>
      <c r="L2651">
        <v>703</v>
      </c>
      <c r="M2651">
        <v>703</v>
      </c>
      <c r="N2651" t="s">
        <v>20</v>
      </c>
      <c r="O2651" t="s">
        <v>14349</v>
      </c>
      <c r="P2651" t="s">
        <v>28</v>
      </c>
      <c r="Q2651" t="s">
        <v>34233</v>
      </c>
      <c r="R2651" t="s">
        <v>34233</v>
      </c>
      <c r="S2651" t="s">
        <v>33942</v>
      </c>
      <c r="T2651" t="s">
        <v>34233</v>
      </c>
      <c r="AD2651" t="str">
        <f t="shared" si="418"/>
        <v/>
      </c>
      <c r="AE2651" t="str">
        <f t="shared" si="420"/>
        <v/>
      </c>
      <c r="AF2651" t="str">
        <f t="shared" si="411"/>
        <v/>
      </c>
      <c r="AG2651" t="str">
        <f t="shared" si="421"/>
        <v/>
      </c>
      <c r="AH2651" t="str">
        <f t="shared" si="416"/>
        <v/>
      </c>
      <c r="AI2651">
        <v>0.14499999999999999</v>
      </c>
      <c r="AJ2651" t="str">
        <f t="shared" si="413"/>
        <v/>
      </c>
      <c r="AK2651" t="str">
        <f t="shared" si="417"/>
        <v/>
      </c>
      <c r="AL2651" t="str">
        <f t="shared" si="414"/>
        <v/>
      </c>
    </row>
    <row r="2652" spans="1:39" x14ac:dyDescent="0.2">
      <c r="A2652" t="s">
        <v>3953</v>
      </c>
      <c r="B2652" t="s">
        <v>24</v>
      </c>
      <c r="C2652" t="s">
        <v>3954</v>
      </c>
      <c r="D2652" s="1">
        <v>35965</v>
      </c>
      <c r="E2652" s="1">
        <v>44546</v>
      </c>
      <c r="F2652" t="s">
        <v>19</v>
      </c>
      <c r="I2652">
        <v>100</v>
      </c>
      <c r="J2652">
        <v>0</v>
      </c>
      <c r="K2652">
        <v>0</v>
      </c>
      <c r="L2652">
        <v>1277</v>
      </c>
      <c r="M2652">
        <v>1277</v>
      </c>
      <c r="N2652" t="s">
        <v>20</v>
      </c>
      <c r="O2652" t="s">
        <v>3955</v>
      </c>
      <c r="P2652" t="s">
        <v>28</v>
      </c>
      <c r="Q2652" t="s">
        <v>34233</v>
      </c>
      <c r="R2652" t="s">
        <v>34233</v>
      </c>
      <c r="S2652" t="s">
        <v>33797</v>
      </c>
      <c r="T2652" t="s">
        <v>19</v>
      </c>
      <c r="U2652" t="s">
        <v>32634</v>
      </c>
      <c r="V2652" t="s">
        <v>32891</v>
      </c>
      <c r="W2652">
        <v>200</v>
      </c>
      <c r="X2652">
        <v>2</v>
      </c>
      <c r="Y2652" t="s">
        <v>32661</v>
      </c>
      <c r="AA2652">
        <v>8.5</v>
      </c>
      <c r="AB2652">
        <v>25</v>
      </c>
      <c r="AC2652">
        <v>1</v>
      </c>
      <c r="AD2652" t="str">
        <f t="shared" si="418"/>
        <v/>
      </c>
      <c r="AE2652" t="str">
        <f t="shared" si="420"/>
        <v/>
      </c>
      <c r="AF2652" t="str">
        <f t="shared" si="411"/>
        <v/>
      </c>
      <c r="AG2652">
        <f t="shared" si="421"/>
        <v>1</v>
      </c>
      <c r="AH2652">
        <f t="shared" si="416"/>
        <v>2.8</v>
      </c>
      <c r="AI2652">
        <v>0.14499999999999999</v>
      </c>
      <c r="AJ2652">
        <f t="shared" si="413"/>
        <v>0.40599999999999997</v>
      </c>
      <c r="AK2652" t="str">
        <f t="shared" si="417"/>
        <v/>
      </c>
      <c r="AL2652" t="str">
        <f t="shared" si="414"/>
        <v/>
      </c>
    </row>
    <row r="2653" spans="1:39" x14ac:dyDescent="0.2">
      <c r="A2653" t="s">
        <v>6876</v>
      </c>
      <c r="B2653" t="s">
        <v>24</v>
      </c>
      <c r="C2653" t="s">
        <v>6877</v>
      </c>
      <c r="D2653" s="1">
        <v>36151</v>
      </c>
      <c r="E2653" s="1">
        <v>43893</v>
      </c>
      <c r="F2653" t="s">
        <v>19</v>
      </c>
      <c r="I2653">
        <v>100</v>
      </c>
      <c r="J2653">
        <v>0</v>
      </c>
      <c r="K2653">
        <v>0</v>
      </c>
      <c r="L2653">
        <v>681</v>
      </c>
      <c r="M2653">
        <v>681</v>
      </c>
      <c r="N2653" t="s">
        <v>20</v>
      </c>
      <c r="O2653" t="s">
        <v>6878</v>
      </c>
      <c r="P2653" t="s">
        <v>28</v>
      </c>
      <c r="Q2653" t="s">
        <v>34233</v>
      </c>
      <c r="R2653" t="s">
        <v>34233</v>
      </c>
      <c r="S2653" t="s">
        <v>33942</v>
      </c>
      <c r="T2653" t="s">
        <v>34233</v>
      </c>
      <c r="AD2653" t="str">
        <f t="shared" si="418"/>
        <v/>
      </c>
      <c r="AE2653" s="16">
        <v>1</v>
      </c>
      <c r="AF2653" t="str">
        <f t="shared" si="411"/>
        <v/>
      </c>
      <c r="AG2653" t="str">
        <f t="shared" si="421"/>
        <v/>
      </c>
      <c r="AH2653" t="str">
        <f t="shared" si="416"/>
        <v/>
      </c>
      <c r="AI2653">
        <v>0.14499999999999999</v>
      </c>
      <c r="AJ2653" t="str">
        <f t="shared" si="413"/>
        <v/>
      </c>
      <c r="AK2653">
        <f t="shared" si="417"/>
        <v>2.8</v>
      </c>
      <c r="AL2653">
        <f t="shared" si="414"/>
        <v>0.40599999999999997</v>
      </c>
      <c r="AM2653" t="s">
        <v>34306</v>
      </c>
    </row>
    <row r="2654" spans="1:39" x14ac:dyDescent="0.2">
      <c r="A2654" t="s">
        <v>4886</v>
      </c>
      <c r="B2654" t="s">
        <v>24</v>
      </c>
      <c r="C2654" t="s">
        <v>4887</v>
      </c>
      <c r="D2654" s="1">
        <v>36030</v>
      </c>
      <c r="E2654" s="1">
        <v>43893</v>
      </c>
      <c r="F2654" t="s">
        <v>19</v>
      </c>
      <c r="I2654">
        <v>100</v>
      </c>
      <c r="J2654">
        <v>0</v>
      </c>
      <c r="K2654">
        <v>0</v>
      </c>
      <c r="L2654">
        <v>1265</v>
      </c>
      <c r="M2654">
        <v>1265</v>
      </c>
      <c r="N2654" t="s">
        <v>20</v>
      </c>
      <c r="O2654" t="s">
        <v>4888</v>
      </c>
      <c r="P2654" t="s">
        <v>28</v>
      </c>
      <c r="Q2654" t="s">
        <v>34233</v>
      </c>
      <c r="R2654" t="s">
        <v>34233</v>
      </c>
      <c r="S2654" t="s">
        <v>33797</v>
      </c>
      <c r="T2654" t="s">
        <v>34354</v>
      </c>
      <c r="U2654" t="s">
        <v>32634</v>
      </c>
      <c r="V2654" t="s">
        <v>32889</v>
      </c>
      <c r="W2654">
        <v>314</v>
      </c>
      <c r="X2654">
        <v>2</v>
      </c>
      <c r="Y2654" t="s">
        <v>32661</v>
      </c>
      <c r="AB2654">
        <v>25</v>
      </c>
      <c r="AC2654">
        <v>1</v>
      </c>
      <c r="AD2654" t="str">
        <f t="shared" si="418"/>
        <v/>
      </c>
      <c r="AE2654" t="str">
        <f t="shared" ref="AE2654:AE2698" si="422">IF((S2654="tühi")*(AC2654&lt;&gt;""),AC2654,"")</f>
        <v/>
      </c>
      <c r="AF2654" t="str">
        <f t="shared" si="411"/>
        <v/>
      </c>
      <c r="AG2654">
        <f t="shared" si="421"/>
        <v>1</v>
      </c>
      <c r="AH2654">
        <f t="shared" si="416"/>
        <v>2.8</v>
      </c>
      <c r="AI2654">
        <v>0.14499999999999999</v>
      </c>
      <c r="AJ2654">
        <f t="shared" si="413"/>
        <v>0.40599999999999997</v>
      </c>
      <c r="AK2654" t="str">
        <f t="shared" si="417"/>
        <v/>
      </c>
      <c r="AL2654" t="str">
        <f t="shared" si="414"/>
        <v/>
      </c>
    </row>
    <row r="2655" spans="1:39" x14ac:dyDescent="0.2">
      <c r="A2655" t="s">
        <v>4883</v>
      </c>
      <c r="B2655" t="s">
        <v>24</v>
      </c>
      <c r="C2655" t="s">
        <v>4884</v>
      </c>
      <c r="D2655" s="1">
        <v>36030</v>
      </c>
      <c r="E2655" s="1">
        <v>43893</v>
      </c>
      <c r="F2655" t="s">
        <v>19</v>
      </c>
      <c r="I2655">
        <v>100</v>
      </c>
      <c r="J2655">
        <v>0</v>
      </c>
      <c r="K2655">
        <v>0</v>
      </c>
      <c r="L2655">
        <v>856</v>
      </c>
      <c r="M2655">
        <v>856</v>
      </c>
      <c r="N2655" t="s">
        <v>20</v>
      </c>
      <c r="O2655" t="s">
        <v>4885</v>
      </c>
      <c r="P2655" t="s">
        <v>28</v>
      </c>
      <c r="Q2655" t="s">
        <v>34233</v>
      </c>
      <c r="R2655" t="s">
        <v>34233</v>
      </c>
      <c r="S2655" t="s">
        <v>32628</v>
      </c>
      <c r="T2655" t="s">
        <v>32634</v>
      </c>
      <c r="U2655" t="s">
        <v>32634</v>
      </c>
      <c r="V2655" t="s">
        <v>32889</v>
      </c>
      <c r="W2655">
        <v>214</v>
      </c>
      <c r="X2655">
        <v>2</v>
      </c>
      <c r="Y2655" t="s">
        <v>32661</v>
      </c>
      <c r="AB2655">
        <v>25</v>
      </c>
      <c r="AC2655">
        <v>1</v>
      </c>
      <c r="AD2655" t="str">
        <f t="shared" si="418"/>
        <v/>
      </c>
      <c r="AE2655" t="str">
        <f t="shared" si="422"/>
        <v/>
      </c>
      <c r="AF2655" t="str">
        <f t="shared" si="411"/>
        <v/>
      </c>
      <c r="AG2655">
        <f t="shared" si="421"/>
        <v>1</v>
      </c>
      <c r="AH2655">
        <f t="shared" si="416"/>
        <v>2.8</v>
      </c>
      <c r="AI2655">
        <v>0.14499999999999999</v>
      </c>
      <c r="AJ2655">
        <f t="shared" si="413"/>
        <v>0.40599999999999997</v>
      </c>
      <c r="AK2655" t="str">
        <f t="shared" si="417"/>
        <v/>
      </c>
      <c r="AL2655" t="str">
        <f t="shared" si="414"/>
        <v/>
      </c>
    </row>
    <row r="2656" spans="1:39" x14ac:dyDescent="0.2">
      <c r="A2656" t="s">
        <v>4880</v>
      </c>
      <c r="B2656" t="s">
        <v>24</v>
      </c>
      <c r="C2656" t="s">
        <v>4881</v>
      </c>
      <c r="D2656" s="1">
        <v>36030</v>
      </c>
      <c r="E2656" s="1">
        <v>43893</v>
      </c>
      <c r="F2656" t="s">
        <v>19</v>
      </c>
      <c r="I2656">
        <v>100</v>
      </c>
      <c r="J2656">
        <v>0</v>
      </c>
      <c r="K2656">
        <v>0</v>
      </c>
      <c r="L2656">
        <v>823</v>
      </c>
      <c r="M2656">
        <v>823</v>
      </c>
      <c r="N2656" t="s">
        <v>20</v>
      </c>
      <c r="O2656" t="s">
        <v>4882</v>
      </c>
      <c r="P2656" t="s">
        <v>28</v>
      </c>
      <c r="Q2656" t="s">
        <v>32794</v>
      </c>
      <c r="R2656" t="s">
        <v>33782</v>
      </c>
      <c r="S2656" t="s">
        <v>32628</v>
      </c>
      <c r="T2656" t="s">
        <v>34381</v>
      </c>
      <c r="U2656" t="s">
        <v>32634</v>
      </c>
      <c r="V2656" t="s">
        <v>32889</v>
      </c>
      <c r="W2656">
        <v>205</v>
      </c>
      <c r="X2656">
        <v>2</v>
      </c>
      <c r="Y2656" t="s">
        <v>32661</v>
      </c>
      <c r="AB2656">
        <v>25</v>
      </c>
      <c r="AC2656">
        <v>1</v>
      </c>
      <c r="AD2656" t="str">
        <f t="shared" si="418"/>
        <v/>
      </c>
      <c r="AE2656" t="str">
        <f t="shared" si="422"/>
        <v/>
      </c>
      <c r="AF2656" t="str">
        <f t="shared" si="411"/>
        <v/>
      </c>
      <c r="AG2656">
        <f t="shared" si="421"/>
        <v>1</v>
      </c>
      <c r="AH2656">
        <f t="shared" si="416"/>
        <v>2.8</v>
      </c>
      <c r="AI2656">
        <v>0.14499999999999999</v>
      </c>
      <c r="AJ2656">
        <f t="shared" si="413"/>
        <v>0.40599999999999997</v>
      </c>
      <c r="AK2656" t="str">
        <f t="shared" si="417"/>
        <v/>
      </c>
      <c r="AL2656" t="str">
        <f t="shared" si="414"/>
        <v/>
      </c>
    </row>
    <row r="2657" spans="1:39" x14ac:dyDescent="0.2">
      <c r="A2657" t="s">
        <v>4823</v>
      </c>
      <c r="B2657" t="s">
        <v>24</v>
      </c>
      <c r="C2657" t="s">
        <v>4824</v>
      </c>
      <c r="D2657" s="1">
        <v>36030</v>
      </c>
      <c r="E2657" s="1">
        <v>43893</v>
      </c>
      <c r="F2657" t="s">
        <v>19</v>
      </c>
      <c r="I2657">
        <v>100</v>
      </c>
      <c r="J2657">
        <v>0</v>
      </c>
      <c r="K2657">
        <v>0</v>
      </c>
      <c r="L2657">
        <v>841</v>
      </c>
      <c r="M2657">
        <v>841</v>
      </c>
      <c r="N2657" t="s">
        <v>20</v>
      </c>
      <c r="O2657" t="s">
        <v>4825</v>
      </c>
      <c r="P2657" t="s">
        <v>28</v>
      </c>
      <c r="Q2657" t="s">
        <v>34233</v>
      </c>
      <c r="R2657" t="s">
        <v>34233</v>
      </c>
      <c r="S2657" t="s">
        <v>32628</v>
      </c>
      <c r="T2657" t="s">
        <v>34365</v>
      </c>
      <c r="U2657" t="s">
        <v>32634</v>
      </c>
      <c r="V2657" t="s">
        <v>32889</v>
      </c>
      <c r="W2657">
        <v>210</v>
      </c>
      <c r="X2657">
        <v>2</v>
      </c>
      <c r="Y2657" t="s">
        <v>32661</v>
      </c>
      <c r="AB2657">
        <v>25</v>
      </c>
      <c r="AC2657">
        <v>1</v>
      </c>
      <c r="AD2657" t="str">
        <f t="shared" si="418"/>
        <v/>
      </c>
      <c r="AE2657" t="str">
        <f t="shared" si="422"/>
        <v/>
      </c>
      <c r="AF2657" t="str">
        <f t="shared" ref="AF2657:AF2720" si="423">IF((S2657&lt;&gt;"tühi")*(F2657&lt;&gt;"Elamumaa")*(G2657&lt;&gt;"Elamumaa")*(H2657&lt;&gt;"Elamumaa"),IF(Z2657=0,"",Z2657),"")</f>
        <v/>
      </c>
      <c r="AG2657">
        <f t="shared" si="421"/>
        <v>1</v>
      </c>
      <c r="AH2657">
        <f t="shared" si="416"/>
        <v>2.8</v>
      </c>
      <c r="AI2657">
        <v>0.14499999999999999</v>
      </c>
      <c r="AJ2657">
        <f t="shared" si="413"/>
        <v>0.40599999999999997</v>
      </c>
      <c r="AK2657" t="str">
        <f t="shared" si="417"/>
        <v/>
      </c>
      <c r="AL2657" t="str">
        <f t="shared" si="414"/>
        <v/>
      </c>
    </row>
    <row r="2658" spans="1:39" x14ac:dyDescent="0.2">
      <c r="A2658" t="s">
        <v>4811</v>
      </c>
      <c r="B2658" t="s">
        <v>24</v>
      </c>
      <c r="C2658" t="s">
        <v>4812</v>
      </c>
      <c r="D2658" s="1">
        <v>36030</v>
      </c>
      <c r="E2658" s="1">
        <v>43892</v>
      </c>
      <c r="F2658" t="s">
        <v>19</v>
      </c>
      <c r="I2658">
        <v>100</v>
      </c>
      <c r="J2658">
        <v>0</v>
      </c>
      <c r="K2658">
        <v>0</v>
      </c>
      <c r="L2658">
        <v>863</v>
      </c>
      <c r="M2658">
        <v>863</v>
      </c>
      <c r="N2658" t="s">
        <v>20</v>
      </c>
      <c r="O2658" t="s">
        <v>4813</v>
      </c>
      <c r="P2658" t="s">
        <v>28</v>
      </c>
      <c r="Q2658" t="s">
        <v>34233</v>
      </c>
      <c r="R2658" t="s">
        <v>34233</v>
      </c>
      <c r="S2658" t="s">
        <v>32628</v>
      </c>
      <c r="T2658" t="s">
        <v>34365</v>
      </c>
      <c r="U2658" t="s">
        <v>32634</v>
      </c>
      <c r="V2658" t="s">
        <v>32889</v>
      </c>
      <c r="W2658">
        <v>215</v>
      </c>
      <c r="X2658">
        <v>2</v>
      </c>
      <c r="Y2658" t="s">
        <v>32661</v>
      </c>
      <c r="AB2658">
        <v>25</v>
      </c>
      <c r="AC2658">
        <v>1</v>
      </c>
      <c r="AD2658" t="str">
        <f t="shared" si="418"/>
        <v/>
      </c>
      <c r="AE2658" t="str">
        <f t="shared" si="422"/>
        <v/>
      </c>
      <c r="AF2658" t="str">
        <f t="shared" si="423"/>
        <v/>
      </c>
      <c r="AG2658">
        <f t="shared" si="421"/>
        <v>1</v>
      </c>
      <c r="AH2658">
        <f t="shared" si="416"/>
        <v>2.8</v>
      </c>
      <c r="AI2658">
        <v>0.14499999999999999</v>
      </c>
      <c r="AJ2658">
        <f t="shared" si="413"/>
        <v>0.40599999999999997</v>
      </c>
      <c r="AK2658" t="str">
        <f t="shared" si="417"/>
        <v/>
      </c>
      <c r="AL2658" t="str">
        <f t="shared" si="414"/>
        <v/>
      </c>
    </row>
    <row r="2659" spans="1:39" x14ac:dyDescent="0.2">
      <c r="A2659" t="s">
        <v>4820</v>
      </c>
      <c r="B2659" t="s">
        <v>24</v>
      </c>
      <c r="C2659" t="s">
        <v>4821</v>
      </c>
      <c r="D2659" s="1">
        <v>36030</v>
      </c>
      <c r="E2659" s="1">
        <v>43893</v>
      </c>
      <c r="F2659" t="s">
        <v>19</v>
      </c>
      <c r="I2659">
        <v>100</v>
      </c>
      <c r="J2659">
        <v>0</v>
      </c>
      <c r="K2659">
        <v>0</v>
      </c>
      <c r="L2659">
        <v>981</v>
      </c>
      <c r="M2659">
        <v>981</v>
      </c>
      <c r="N2659" t="s">
        <v>20</v>
      </c>
      <c r="O2659" t="s">
        <v>4822</v>
      </c>
      <c r="P2659" t="s">
        <v>28</v>
      </c>
      <c r="Q2659" t="s">
        <v>34233</v>
      </c>
      <c r="R2659" t="s">
        <v>34233</v>
      </c>
      <c r="S2659" t="s">
        <v>33797</v>
      </c>
      <c r="T2659" t="s">
        <v>34365</v>
      </c>
      <c r="U2659" t="s">
        <v>32634</v>
      </c>
      <c r="V2659" t="s">
        <v>32889</v>
      </c>
      <c r="W2659">
        <v>245</v>
      </c>
      <c r="X2659">
        <v>2</v>
      </c>
      <c r="Y2659" t="s">
        <v>32661</v>
      </c>
      <c r="AB2659">
        <v>25</v>
      </c>
      <c r="AC2659">
        <v>1</v>
      </c>
      <c r="AD2659" t="str">
        <f t="shared" si="418"/>
        <v/>
      </c>
      <c r="AE2659" t="str">
        <f t="shared" si="422"/>
        <v/>
      </c>
      <c r="AF2659" t="str">
        <f t="shared" si="423"/>
        <v/>
      </c>
      <c r="AG2659">
        <f t="shared" si="421"/>
        <v>1</v>
      </c>
      <c r="AH2659">
        <f t="shared" si="416"/>
        <v>2.8</v>
      </c>
      <c r="AI2659">
        <v>0.14499999999999999</v>
      </c>
      <c r="AJ2659">
        <f t="shared" si="413"/>
        <v>0.40599999999999997</v>
      </c>
      <c r="AK2659" t="str">
        <f t="shared" si="417"/>
        <v/>
      </c>
      <c r="AL2659" t="str">
        <f t="shared" si="414"/>
        <v/>
      </c>
    </row>
    <row r="2660" spans="1:39" x14ac:dyDescent="0.2">
      <c r="A2660" t="s">
        <v>3923</v>
      </c>
      <c r="B2660" t="s">
        <v>24</v>
      </c>
      <c r="C2660" t="s">
        <v>3924</v>
      </c>
      <c r="D2660" s="1">
        <v>35965</v>
      </c>
      <c r="E2660" s="1">
        <v>43893</v>
      </c>
      <c r="F2660" t="s">
        <v>19</v>
      </c>
      <c r="I2660">
        <v>100</v>
      </c>
      <c r="J2660">
        <v>0</v>
      </c>
      <c r="K2660">
        <v>0</v>
      </c>
      <c r="L2660">
        <v>1181</v>
      </c>
      <c r="M2660">
        <v>1181</v>
      </c>
      <c r="N2660" t="s">
        <v>20</v>
      </c>
      <c r="O2660" t="s">
        <v>3925</v>
      </c>
      <c r="P2660" t="s">
        <v>28</v>
      </c>
      <c r="Q2660" t="s">
        <v>34233</v>
      </c>
      <c r="R2660" t="s">
        <v>34233</v>
      </c>
      <c r="S2660" t="s">
        <v>32628</v>
      </c>
      <c r="T2660" t="s">
        <v>34357</v>
      </c>
      <c r="AD2660" t="str">
        <f t="shared" si="418"/>
        <v/>
      </c>
      <c r="AE2660" t="str">
        <f t="shared" si="422"/>
        <v/>
      </c>
      <c r="AF2660" t="str">
        <f t="shared" si="423"/>
        <v/>
      </c>
      <c r="AG2660" s="17">
        <v>1</v>
      </c>
      <c r="AH2660">
        <f t="shared" si="416"/>
        <v>2.8</v>
      </c>
      <c r="AI2660">
        <v>0.14499999999999999</v>
      </c>
      <c r="AJ2660">
        <f t="shared" si="413"/>
        <v>0.40599999999999997</v>
      </c>
      <c r="AK2660" t="str">
        <f t="shared" si="417"/>
        <v/>
      </c>
      <c r="AL2660" t="str">
        <f t="shared" si="414"/>
        <v/>
      </c>
    </row>
    <row r="2661" spans="1:39" x14ac:dyDescent="0.2">
      <c r="A2661" t="s">
        <v>4814</v>
      </c>
      <c r="B2661" t="s">
        <v>24</v>
      </c>
      <c r="C2661" t="s">
        <v>4815</v>
      </c>
      <c r="D2661" s="1">
        <v>36030</v>
      </c>
      <c r="E2661" s="1">
        <v>43892</v>
      </c>
      <c r="F2661" t="s">
        <v>19</v>
      </c>
      <c r="I2661">
        <v>100</v>
      </c>
      <c r="J2661">
        <v>0</v>
      </c>
      <c r="K2661">
        <v>0</v>
      </c>
      <c r="L2661">
        <v>941</v>
      </c>
      <c r="M2661">
        <v>941</v>
      </c>
      <c r="N2661" t="s">
        <v>20</v>
      </c>
      <c r="O2661" t="s">
        <v>4816</v>
      </c>
      <c r="P2661" t="s">
        <v>28</v>
      </c>
      <c r="Q2661" t="s">
        <v>34233</v>
      </c>
      <c r="R2661" t="s">
        <v>34233</v>
      </c>
      <c r="S2661" t="s">
        <v>32628</v>
      </c>
      <c r="T2661" t="s">
        <v>34349</v>
      </c>
      <c r="U2661" t="s">
        <v>32634</v>
      </c>
      <c r="V2661" t="s">
        <v>32889</v>
      </c>
      <c r="W2661">
        <v>235</v>
      </c>
      <c r="X2661">
        <v>2</v>
      </c>
      <c r="Y2661" t="s">
        <v>32661</v>
      </c>
      <c r="AB2661">
        <v>25</v>
      </c>
      <c r="AC2661">
        <v>1</v>
      </c>
      <c r="AD2661" t="str">
        <f t="shared" si="418"/>
        <v/>
      </c>
      <c r="AE2661" t="str">
        <f t="shared" si="422"/>
        <v/>
      </c>
      <c r="AF2661" t="str">
        <f t="shared" si="423"/>
        <v/>
      </c>
      <c r="AG2661">
        <f>IF((S2661&lt;&gt;"tühi")*(AC2661&lt;&gt;""),AC2661,"")</f>
        <v>1</v>
      </c>
      <c r="AH2661">
        <f t="shared" si="416"/>
        <v>2.8</v>
      </c>
      <c r="AI2661">
        <v>0.14499999999999999</v>
      </c>
      <c r="AJ2661">
        <f t="shared" si="413"/>
        <v>0.40599999999999997</v>
      </c>
      <c r="AK2661" t="str">
        <f t="shared" si="417"/>
        <v/>
      </c>
      <c r="AL2661" t="str">
        <f t="shared" si="414"/>
        <v/>
      </c>
    </row>
    <row r="2662" spans="1:39" x14ac:dyDescent="0.2">
      <c r="A2662" t="s">
        <v>4904</v>
      </c>
      <c r="B2662" t="s">
        <v>24</v>
      </c>
      <c r="C2662" t="s">
        <v>4905</v>
      </c>
      <c r="D2662" s="1">
        <v>36021</v>
      </c>
      <c r="E2662" s="1">
        <v>43456</v>
      </c>
      <c r="F2662" t="s">
        <v>19</v>
      </c>
      <c r="I2662">
        <v>100</v>
      </c>
      <c r="J2662">
        <v>0</v>
      </c>
      <c r="K2662">
        <v>0</v>
      </c>
      <c r="L2662">
        <v>770</v>
      </c>
      <c r="M2662">
        <v>770</v>
      </c>
      <c r="N2662" t="s">
        <v>20</v>
      </c>
      <c r="O2662" t="s">
        <v>4906</v>
      </c>
      <c r="P2662" t="s">
        <v>28</v>
      </c>
      <c r="Q2662" t="s">
        <v>32794</v>
      </c>
      <c r="R2662" t="s">
        <v>33782</v>
      </c>
      <c r="S2662" t="s">
        <v>32628</v>
      </c>
      <c r="T2662" t="s">
        <v>34350</v>
      </c>
      <c r="AD2662" t="str">
        <f t="shared" si="418"/>
        <v/>
      </c>
      <c r="AE2662" t="str">
        <f t="shared" si="422"/>
        <v/>
      </c>
      <c r="AF2662" t="str">
        <f t="shared" si="423"/>
        <v/>
      </c>
      <c r="AG2662" s="17">
        <v>1</v>
      </c>
      <c r="AH2662">
        <f t="shared" si="416"/>
        <v>2.8</v>
      </c>
      <c r="AI2662">
        <v>0.14499999999999999</v>
      </c>
      <c r="AJ2662">
        <f t="shared" si="413"/>
        <v>0.40599999999999997</v>
      </c>
      <c r="AK2662" t="str">
        <f t="shared" si="417"/>
        <v/>
      </c>
      <c r="AL2662" t="str">
        <f t="shared" si="414"/>
        <v/>
      </c>
    </row>
    <row r="2663" spans="1:39" x14ac:dyDescent="0.2">
      <c r="A2663" t="s">
        <v>4817</v>
      </c>
      <c r="B2663" t="s">
        <v>24</v>
      </c>
      <c r="C2663" t="s">
        <v>4818</v>
      </c>
      <c r="D2663" s="1">
        <v>36030</v>
      </c>
      <c r="E2663" s="1">
        <v>43892</v>
      </c>
      <c r="F2663" t="s">
        <v>19</v>
      </c>
      <c r="I2663">
        <v>100</v>
      </c>
      <c r="J2663">
        <v>0</v>
      </c>
      <c r="K2663">
        <v>0</v>
      </c>
      <c r="L2663">
        <v>1097</v>
      </c>
      <c r="M2663">
        <v>1097</v>
      </c>
      <c r="N2663" t="s">
        <v>20</v>
      </c>
      <c r="O2663" t="s">
        <v>4819</v>
      </c>
      <c r="P2663" t="s">
        <v>28</v>
      </c>
      <c r="Q2663" t="s">
        <v>34233</v>
      </c>
      <c r="R2663" t="s">
        <v>34233</v>
      </c>
      <c r="S2663" t="s">
        <v>33942</v>
      </c>
      <c r="T2663" t="s">
        <v>34233</v>
      </c>
      <c r="U2663" t="s">
        <v>32634</v>
      </c>
      <c r="V2663" t="s">
        <v>32892</v>
      </c>
      <c r="W2663">
        <v>274</v>
      </c>
      <c r="X2663">
        <v>2</v>
      </c>
      <c r="Y2663" t="s">
        <v>32661</v>
      </c>
      <c r="AA2663">
        <v>8.5</v>
      </c>
      <c r="AB2663">
        <v>25</v>
      </c>
      <c r="AC2663">
        <v>1</v>
      </c>
      <c r="AD2663" t="str">
        <f t="shared" si="418"/>
        <v/>
      </c>
      <c r="AE2663">
        <f t="shared" si="422"/>
        <v>1</v>
      </c>
      <c r="AF2663" t="str">
        <f t="shared" si="423"/>
        <v/>
      </c>
      <c r="AG2663" t="str">
        <f>IF((S2663&lt;&gt;"tühi")*(AC2663&lt;&gt;""),AC2663,"")</f>
        <v/>
      </c>
      <c r="AH2663" t="str">
        <f t="shared" si="416"/>
        <v/>
      </c>
      <c r="AI2663">
        <v>0.14499999999999999</v>
      </c>
      <c r="AJ2663" t="str">
        <f t="shared" si="413"/>
        <v/>
      </c>
      <c r="AK2663">
        <f t="shared" si="417"/>
        <v>2.8</v>
      </c>
      <c r="AL2663">
        <f t="shared" si="414"/>
        <v>0.40599999999999997</v>
      </c>
      <c r="AM2663" t="s">
        <v>35141</v>
      </c>
    </row>
    <row r="2664" spans="1:39" x14ac:dyDescent="0.2">
      <c r="A2664" t="s">
        <v>4826</v>
      </c>
      <c r="B2664" t="s">
        <v>24</v>
      </c>
      <c r="C2664" t="s">
        <v>4827</v>
      </c>
      <c r="D2664" s="1">
        <v>36056</v>
      </c>
      <c r="E2664" s="1">
        <v>43456</v>
      </c>
      <c r="F2664" t="s">
        <v>19</v>
      </c>
      <c r="I2664">
        <v>100</v>
      </c>
      <c r="J2664">
        <v>0</v>
      </c>
      <c r="K2664">
        <v>0</v>
      </c>
      <c r="L2664">
        <v>734</v>
      </c>
      <c r="M2664">
        <v>734</v>
      </c>
      <c r="N2664" t="s">
        <v>20</v>
      </c>
      <c r="O2664" t="s">
        <v>4828</v>
      </c>
      <c r="P2664" t="s">
        <v>28</v>
      </c>
      <c r="Q2664" t="s">
        <v>34233</v>
      </c>
      <c r="R2664" t="s">
        <v>34233</v>
      </c>
      <c r="S2664" t="s">
        <v>32628</v>
      </c>
      <c r="T2664" t="s">
        <v>34357</v>
      </c>
      <c r="AD2664" t="str">
        <f t="shared" si="418"/>
        <v/>
      </c>
      <c r="AE2664" t="str">
        <f t="shared" si="422"/>
        <v/>
      </c>
      <c r="AF2664" t="str">
        <f t="shared" si="423"/>
        <v/>
      </c>
      <c r="AG2664" s="17">
        <v>1</v>
      </c>
      <c r="AH2664">
        <f t="shared" si="416"/>
        <v>2.8</v>
      </c>
      <c r="AI2664">
        <v>0.14499999999999999</v>
      </c>
      <c r="AJ2664">
        <f t="shared" si="413"/>
        <v>0.40599999999999997</v>
      </c>
      <c r="AK2664" t="str">
        <f t="shared" si="417"/>
        <v/>
      </c>
      <c r="AL2664" t="str">
        <f t="shared" si="414"/>
        <v/>
      </c>
    </row>
    <row r="2665" spans="1:39" x14ac:dyDescent="0.2">
      <c r="A2665" t="s">
        <v>4907</v>
      </c>
      <c r="B2665" t="s">
        <v>24</v>
      </c>
      <c r="C2665" t="s">
        <v>4908</v>
      </c>
      <c r="D2665" s="1">
        <v>36021</v>
      </c>
      <c r="E2665" s="1">
        <v>43456</v>
      </c>
      <c r="F2665" t="s">
        <v>19</v>
      </c>
      <c r="I2665">
        <v>100</v>
      </c>
      <c r="J2665">
        <v>0</v>
      </c>
      <c r="K2665">
        <v>0</v>
      </c>
      <c r="L2665">
        <v>786</v>
      </c>
      <c r="M2665">
        <v>786</v>
      </c>
      <c r="N2665" t="s">
        <v>20</v>
      </c>
      <c r="O2665" t="s">
        <v>4909</v>
      </c>
      <c r="P2665" t="s">
        <v>28</v>
      </c>
      <c r="Q2665" t="s">
        <v>34233</v>
      </c>
      <c r="R2665" t="s">
        <v>34233</v>
      </c>
      <c r="S2665" t="s">
        <v>33797</v>
      </c>
      <c r="T2665" t="s">
        <v>34350</v>
      </c>
      <c r="AD2665" t="str">
        <f t="shared" si="418"/>
        <v/>
      </c>
      <c r="AE2665" t="str">
        <f t="shared" si="422"/>
        <v/>
      </c>
      <c r="AF2665" t="str">
        <f t="shared" si="423"/>
        <v/>
      </c>
      <c r="AG2665" s="17">
        <v>1</v>
      </c>
      <c r="AH2665">
        <f t="shared" si="416"/>
        <v>2.8</v>
      </c>
      <c r="AI2665">
        <v>0.14499999999999999</v>
      </c>
      <c r="AJ2665">
        <f t="shared" si="413"/>
        <v>0.40599999999999997</v>
      </c>
      <c r="AK2665" t="str">
        <f t="shared" si="417"/>
        <v/>
      </c>
      <c r="AL2665" t="str">
        <f t="shared" si="414"/>
        <v/>
      </c>
    </row>
    <row r="2666" spans="1:39" x14ac:dyDescent="0.2">
      <c r="A2666" t="s">
        <v>20493</v>
      </c>
      <c r="B2666" t="s">
        <v>24</v>
      </c>
      <c r="C2666" t="s">
        <v>20494</v>
      </c>
      <c r="D2666" s="1">
        <v>38370</v>
      </c>
      <c r="E2666" s="1">
        <v>44546</v>
      </c>
      <c r="F2666" t="s">
        <v>39</v>
      </c>
      <c r="G2666" t="s">
        <v>19</v>
      </c>
      <c r="I2666">
        <v>70</v>
      </c>
      <c r="J2666">
        <v>30</v>
      </c>
      <c r="K2666">
        <v>0</v>
      </c>
      <c r="L2666">
        <v>4498</v>
      </c>
      <c r="M2666">
        <v>4498</v>
      </c>
      <c r="N2666" t="s">
        <v>20</v>
      </c>
      <c r="O2666" t="s">
        <v>20495</v>
      </c>
      <c r="P2666" t="s">
        <v>28</v>
      </c>
      <c r="Q2666" t="s">
        <v>34233</v>
      </c>
      <c r="R2666" t="s">
        <v>34233</v>
      </c>
      <c r="S2666" t="s">
        <v>32628</v>
      </c>
      <c r="T2666" t="s">
        <v>34357</v>
      </c>
      <c r="U2666" t="s">
        <v>32634</v>
      </c>
      <c r="V2666" t="s">
        <v>32893</v>
      </c>
      <c r="W2666">
        <v>200</v>
      </c>
      <c r="X2666">
        <v>2</v>
      </c>
      <c r="Y2666" t="s">
        <v>32654</v>
      </c>
      <c r="Z2666">
        <v>400</v>
      </c>
      <c r="AA2666">
        <v>8.5</v>
      </c>
      <c r="AC2666">
        <v>1</v>
      </c>
      <c r="AD2666" t="str">
        <f t="shared" si="418"/>
        <v/>
      </c>
      <c r="AE2666" t="str">
        <f t="shared" si="422"/>
        <v/>
      </c>
      <c r="AF2666" t="str">
        <f t="shared" si="423"/>
        <v/>
      </c>
      <c r="AG2666">
        <f>IF((S2666&lt;&gt;"tühi")*(AC2666&lt;&gt;""),AC2666,"")</f>
        <v>1</v>
      </c>
      <c r="AH2666">
        <f t="shared" si="416"/>
        <v>2.8</v>
      </c>
      <c r="AI2666">
        <v>0.14499999999999999</v>
      </c>
      <c r="AJ2666">
        <f t="shared" ref="AJ2666:AJ2729" si="424">IF(COUNTBLANK(AH2666),"",AH2666*AI2666)</f>
        <v>0.40599999999999997</v>
      </c>
      <c r="AK2666" t="str">
        <f t="shared" si="417"/>
        <v/>
      </c>
      <c r="AL2666" t="str">
        <f t="shared" si="414"/>
        <v/>
      </c>
    </row>
    <row r="2667" spans="1:39" x14ac:dyDescent="0.2">
      <c r="A2667" t="s">
        <v>3920</v>
      </c>
      <c r="B2667" t="s">
        <v>24</v>
      </c>
      <c r="C2667" t="s">
        <v>3921</v>
      </c>
      <c r="D2667" s="1">
        <v>35965</v>
      </c>
      <c r="E2667" s="1">
        <v>43456</v>
      </c>
      <c r="F2667" t="s">
        <v>19</v>
      </c>
      <c r="I2667">
        <v>100</v>
      </c>
      <c r="J2667">
        <v>0</v>
      </c>
      <c r="K2667">
        <v>0</v>
      </c>
      <c r="L2667">
        <v>695</v>
      </c>
      <c r="M2667">
        <v>695</v>
      </c>
      <c r="N2667" t="s">
        <v>20</v>
      </c>
      <c r="O2667" t="s">
        <v>3922</v>
      </c>
      <c r="P2667" t="s">
        <v>28</v>
      </c>
      <c r="Q2667" t="s">
        <v>34233</v>
      </c>
      <c r="R2667" t="s">
        <v>34233</v>
      </c>
      <c r="S2667" t="s">
        <v>32628</v>
      </c>
      <c r="T2667" t="s">
        <v>34365</v>
      </c>
      <c r="AD2667" t="str">
        <f t="shared" si="418"/>
        <v/>
      </c>
      <c r="AE2667" t="str">
        <f t="shared" si="422"/>
        <v/>
      </c>
      <c r="AF2667" t="str">
        <f t="shared" si="423"/>
        <v/>
      </c>
      <c r="AG2667" s="17">
        <v>1</v>
      </c>
      <c r="AH2667">
        <f t="shared" si="416"/>
        <v>2.8</v>
      </c>
      <c r="AI2667">
        <v>0.14499999999999999</v>
      </c>
      <c r="AJ2667">
        <f t="shared" si="424"/>
        <v>0.40599999999999997</v>
      </c>
      <c r="AK2667" t="str">
        <f t="shared" si="417"/>
        <v/>
      </c>
      <c r="AL2667" t="str">
        <f t="shared" ref="AL2667:AL2730" si="425">IF(COUNTBLANK(AK2667),"",AK2667*AI2667)</f>
        <v/>
      </c>
    </row>
    <row r="2668" spans="1:39" x14ac:dyDescent="0.2">
      <c r="A2668" t="s">
        <v>30373</v>
      </c>
      <c r="B2668" t="s">
        <v>24</v>
      </c>
      <c r="C2668" t="s">
        <v>30374</v>
      </c>
      <c r="D2668" s="1">
        <v>43859</v>
      </c>
      <c r="E2668" s="1">
        <v>44068</v>
      </c>
      <c r="F2668" t="s">
        <v>26</v>
      </c>
      <c r="I2668">
        <v>100</v>
      </c>
      <c r="J2668">
        <v>0</v>
      </c>
      <c r="K2668">
        <v>0</v>
      </c>
      <c r="L2668">
        <v>1992</v>
      </c>
      <c r="M2668">
        <v>1992</v>
      </c>
      <c r="N2668" t="s">
        <v>20</v>
      </c>
      <c r="O2668" t="s">
        <v>30375</v>
      </c>
      <c r="P2668" t="s">
        <v>44</v>
      </c>
      <c r="Q2668" t="s">
        <v>34233</v>
      </c>
      <c r="R2668" t="s">
        <v>34233</v>
      </c>
      <c r="S2668" t="s">
        <v>34233</v>
      </c>
      <c r="T2668" t="s">
        <v>34233</v>
      </c>
      <c r="AD2668" t="str">
        <f t="shared" si="418"/>
        <v/>
      </c>
      <c r="AE2668" t="str">
        <f t="shared" si="422"/>
        <v/>
      </c>
      <c r="AF2668" t="str">
        <f t="shared" si="423"/>
        <v/>
      </c>
      <c r="AG2668" t="str">
        <f t="shared" ref="AG2668:AG2676" si="426">IF((S2668&lt;&gt;"tühi")*(AC2668&lt;&gt;""),AC2668,"")</f>
        <v/>
      </c>
      <c r="AH2668" t="str">
        <f t="shared" si="416"/>
        <v/>
      </c>
      <c r="AI2668">
        <v>0.14499999999999999</v>
      </c>
      <c r="AJ2668" t="str">
        <f t="shared" si="424"/>
        <v/>
      </c>
      <c r="AK2668" t="str">
        <f t="shared" si="417"/>
        <v/>
      </c>
      <c r="AL2668" t="str">
        <f t="shared" si="425"/>
        <v/>
      </c>
    </row>
    <row r="2669" spans="1:39" x14ac:dyDescent="0.2">
      <c r="A2669" t="s">
        <v>20764</v>
      </c>
      <c r="B2669" t="s">
        <v>24</v>
      </c>
      <c r="C2669" t="s">
        <v>20765</v>
      </c>
      <c r="D2669" s="1">
        <v>38467</v>
      </c>
      <c r="E2669" s="1">
        <v>43456</v>
      </c>
      <c r="F2669" t="s">
        <v>39</v>
      </c>
      <c r="I2669">
        <v>100</v>
      </c>
      <c r="J2669">
        <v>0</v>
      </c>
      <c r="K2669">
        <v>0</v>
      </c>
      <c r="L2669">
        <v>12260</v>
      </c>
      <c r="M2669">
        <v>12260</v>
      </c>
      <c r="N2669" t="s">
        <v>20</v>
      </c>
      <c r="O2669" t="s">
        <v>20766</v>
      </c>
      <c r="P2669" t="s">
        <v>28</v>
      </c>
      <c r="Q2669" t="s">
        <v>34233</v>
      </c>
      <c r="R2669" t="s">
        <v>34233</v>
      </c>
      <c r="S2669" t="s">
        <v>33942</v>
      </c>
      <c r="T2669" t="s">
        <v>34233</v>
      </c>
      <c r="AD2669" t="str">
        <f t="shared" si="418"/>
        <v/>
      </c>
      <c r="AE2669" t="str">
        <f t="shared" si="422"/>
        <v/>
      </c>
      <c r="AF2669" t="str">
        <f t="shared" si="423"/>
        <v/>
      </c>
      <c r="AG2669" t="str">
        <f t="shared" si="426"/>
        <v/>
      </c>
      <c r="AH2669" t="str">
        <f t="shared" si="416"/>
        <v/>
      </c>
      <c r="AI2669">
        <v>0.14499999999999999</v>
      </c>
      <c r="AJ2669" t="str">
        <f t="shared" si="424"/>
        <v/>
      </c>
      <c r="AK2669" t="str">
        <f t="shared" si="417"/>
        <v/>
      </c>
      <c r="AL2669" t="str">
        <f t="shared" si="425"/>
        <v/>
      </c>
    </row>
    <row r="2670" spans="1:39" x14ac:dyDescent="0.2">
      <c r="A2670" t="s">
        <v>31554</v>
      </c>
      <c r="B2670" t="s">
        <v>24</v>
      </c>
      <c r="C2670" t="s">
        <v>31555</v>
      </c>
      <c r="D2670" s="1">
        <v>44062</v>
      </c>
      <c r="E2670" s="1">
        <v>44546</v>
      </c>
      <c r="F2670" t="s">
        <v>19</v>
      </c>
      <c r="I2670">
        <v>100</v>
      </c>
      <c r="J2670">
        <v>0</v>
      </c>
      <c r="K2670">
        <v>0</v>
      </c>
      <c r="L2670">
        <v>1767</v>
      </c>
      <c r="M2670">
        <v>1767</v>
      </c>
      <c r="N2670" t="s">
        <v>20</v>
      </c>
      <c r="O2670" t="s">
        <v>31553</v>
      </c>
      <c r="P2670" t="s">
        <v>28</v>
      </c>
      <c r="Q2670" t="s">
        <v>34233</v>
      </c>
      <c r="R2670" t="s">
        <v>34233</v>
      </c>
      <c r="S2670" t="s">
        <v>33942</v>
      </c>
      <c r="T2670" t="s">
        <v>34233</v>
      </c>
      <c r="U2670" t="s">
        <v>32634</v>
      </c>
      <c r="V2670" t="s">
        <v>32894</v>
      </c>
      <c r="W2670">
        <v>300</v>
      </c>
      <c r="X2670">
        <v>2</v>
      </c>
      <c r="Y2670" t="s">
        <v>32654</v>
      </c>
      <c r="Z2670">
        <v>500</v>
      </c>
      <c r="AA2670">
        <v>8.5</v>
      </c>
      <c r="AC2670">
        <v>1</v>
      </c>
      <c r="AD2670" t="str">
        <f t="shared" si="418"/>
        <v/>
      </c>
      <c r="AE2670">
        <f t="shared" si="422"/>
        <v>1</v>
      </c>
      <c r="AF2670" t="str">
        <f t="shared" si="423"/>
        <v/>
      </c>
      <c r="AG2670" t="str">
        <f t="shared" si="426"/>
        <v/>
      </c>
      <c r="AH2670" t="str">
        <f t="shared" si="416"/>
        <v/>
      </c>
      <c r="AI2670">
        <v>0.14499999999999999</v>
      </c>
      <c r="AJ2670" t="str">
        <f t="shared" si="424"/>
        <v/>
      </c>
      <c r="AK2670">
        <f t="shared" si="417"/>
        <v>2.8</v>
      </c>
      <c r="AL2670">
        <f t="shared" si="425"/>
        <v>0.40599999999999997</v>
      </c>
    </row>
    <row r="2671" spans="1:39" x14ac:dyDescent="0.2">
      <c r="A2671" t="s">
        <v>15799</v>
      </c>
      <c r="B2671" t="s">
        <v>24</v>
      </c>
      <c r="C2671" t="s">
        <v>15800</v>
      </c>
      <c r="D2671" s="1">
        <v>37497</v>
      </c>
      <c r="E2671" s="1">
        <v>44610</v>
      </c>
      <c r="F2671" t="s">
        <v>39</v>
      </c>
      <c r="G2671" t="s">
        <v>19</v>
      </c>
      <c r="I2671">
        <v>75</v>
      </c>
      <c r="J2671">
        <v>25</v>
      </c>
      <c r="K2671">
        <v>0</v>
      </c>
      <c r="L2671">
        <v>2897</v>
      </c>
      <c r="M2671">
        <v>2897</v>
      </c>
      <c r="N2671" t="s">
        <v>20</v>
      </c>
      <c r="O2671" t="s">
        <v>15801</v>
      </c>
      <c r="P2671" t="s">
        <v>28</v>
      </c>
      <c r="Q2671" t="s">
        <v>34233</v>
      </c>
      <c r="R2671" t="s">
        <v>34233</v>
      </c>
      <c r="S2671" t="s">
        <v>33942</v>
      </c>
      <c r="T2671" t="s">
        <v>34233</v>
      </c>
      <c r="U2671" t="s">
        <v>32634</v>
      </c>
      <c r="V2671" t="s">
        <v>34960</v>
      </c>
      <c r="W2671">
        <v>354</v>
      </c>
      <c r="X2671">
        <v>2</v>
      </c>
      <c r="Y2671">
        <v>1</v>
      </c>
      <c r="AA2671">
        <v>9</v>
      </c>
      <c r="AB2671">
        <v>13</v>
      </c>
      <c r="AC2671">
        <v>1</v>
      </c>
      <c r="AD2671" t="str">
        <f t="shared" si="418"/>
        <v/>
      </c>
      <c r="AE2671">
        <f t="shared" si="422"/>
        <v>1</v>
      </c>
      <c r="AF2671" t="str">
        <f t="shared" si="423"/>
        <v/>
      </c>
      <c r="AG2671" t="str">
        <f t="shared" si="426"/>
        <v/>
      </c>
      <c r="AH2671" t="str">
        <f t="shared" si="416"/>
        <v/>
      </c>
      <c r="AI2671">
        <v>0.14499999999999999</v>
      </c>
      <c r="AJ2671" t="str">
        <f t="shared" si="424"/>
        <v/>
      </c>
      <c r="AK2671">
        <f t="shared" si="417"/>
        <v>2.8</v>
      </c>
      <c r="AL2671">
        <f t="shared" si="425"/>
        <v>0.40599999999999997</v>
      </c>
    </row>
    <row r="2672" spans="1:39" x14ac:dyDescent="0.2">
      <c r="A2672" t="s">
        <v>31566</v>
      </c>
      <c r="B2672" t="s">
        <v>24</v>
      </c>
      <c r="C2672" t="s">
        <v>31567</v>
      </c>
      <c r="D2672" s="1">
        <v>44062</v>
      </c>
      <c r="E2672" s="1">
        <v>44546</v>
      </c>
      <c r="F2672" t="s">
        <v>26</v>
      </c>
      <c r="I2672">
        <v>100</v>
      </c>
      <c r="J2672">
        <v>0</v>
      </c>
      <c r="K2672">
        <v>0</v>
      </c>
      <c r="L2672">
        <v>1128</v>
      </c>
      <c r="M2672">
        <v>1128</v>
      </c>
      <c r="N2672" t="s">
        <v>20</v>
      </c>
      <c r="O2672" t="s">
        <v>31553</v>
      </c>
      <c r="P2672" t="s">
        <v>28</v>
      </c>
      <c r="Q2672" t="s">
        <v>34233</v>
      </c>
      <c r="R2672" t="s">
        <v>34233</v>
      </c>
      <c r="S2672" t="s">
        <v>34233</v>
      </c>
      <c r="T2672" t="s">
        <v>34233</v>
      </c>
      <c r="V2672" t="s">
        <v>32894</v>
      </c>
      <c r="AD2672" t="str">
        <f t="shared" si="418"/>
        <v/>
      </c>
      <c r="AE2672" t="str">
        <f t="shared" si="422"/>
        <v/>
      </c>
      <c r="AF2672" t="str">
        <f t="shared" si="423"/>
        <v/>
      </c>
      <c r="AG2672" t="str">
        <f t="shared" si="426"/>
        <v/>
      </c>
      <c r="AH2672" t="str">
        <f t="shared" si="416"/>
        <v/>
      </c>
      <c r="AI2672">
        <v>0.14499999999999999</v>
      </c>
      <c r="AJ2672" t="str">
        <f t="shared" si="424"/>
        <v/>
      </c>
      <c r="AK2672" t="str">
        <f t="shared" si="417"/>
        <v/>
      </c>
      <c r="AL2672" t="str">
        <f t="shared" si="425"/>
        <v/>
      </c>
    </row>
    <row r="2673" spans="1:39" x14ac:dyDescent="0.2">
      <c r="A2673" t="s">
        <v>15725</v>
      </c>
      <c r="B2673" t="s">
        <v>24</v>
      </c>
      <c r="C2673" t="s">
        <v>15726</v>
      </c>
      <c r="D2673" s="1">
        <v>37497</v>
      </c>
      <c r="E2673" s="1">
        <v>44610</v>
      </c>
      <c r="F2673" t="s">
        <v>39</v>
      </c>
      <c r="G2673" t="s">
        <v>19</v>
      </c>
      <c r="I2673">
        <v>75</v>
      </c>
      <c r="J2673">
        <v>25</v>
      </c>
      <c r="K2673">
        <v>0</v>
      </c>
      <c r="L2673">
        <v>2595</v>
      </c>
      <c r="M2673">
        <v>2595</v>
      </c>
      <c r="N2673" t="s">
        <v>20</v>
      </c>
      <c r="O2673" t="s">
        <v>15727</v>
      </c>
      <c r="P2673" t="s">
        <v>28</v>
      </c>
      <c r="Q2673" t="s">
        <v>34234</v>
      </c>
      <c r="R2673" t="s">
        <v>33762</v>
      </c>
      <c r="S2673" t="s">
        <v>33942</v>
      </c>
      <c r="T2673" t="s">
        <v>34233</v>
      </c>
      <c r="U2673" t="s">
        <v>32634</v>
      </c>
      <c r="V2673" t="s">
        <v>34960</v>
      </c>
      <c r="W2673">
        <v>337</v>
      </c>
      <c r="X2673">
        <v>2</v>
      </c>
      <c r="Y2673">
        <v>1</v>
      </c>
      <c r="AA2673">
        <v>9</v>
      </c>
      <c r="AB2673">
        <v>13</v>
      </c>
      <c r="AC2673">
        <v>1</v>
      </c>
      <c r="AD2673" t="str">
        <f t="shared" si="418"/>
        <v/>
      </c>
      <c r="AE2673">
        <f t="shared" si="422"/>
        <v>1</v>
      </c>
      <c r="AF2673" t="str">
        <f t="shared" si="423"/>
        <v/>
      </c>
      <c r="AG2673" t="str">
        <f t="shared" si="426"/>
        <v/>
      </c>
      <c r="AH2673" t="str">
        <f t="shared" si="416"/>
        <v/>
      </c>
      <c r="AI2673">
        <v>0.14499999999999999</v>
      </c>
      <c r="AJ2673" t="str">
        <f t="shared" si="424"/>
        <v/>
      </c>
      <c r="AK2673">
        <f t="shared" si="417"/>
        <v>2.8</v>
      </c>
      <c r="AL2673">
        <f t="shared" si="425"/>
        <v>0.40599999999999997</v>
      </c>
    </row>
    <row r="2674" spans="1:39" x14ac:dyDescent="0.2">
      <c r="A2674" t="s">
        <v>15722</v>
      </c>
      <c r="B2674" t="s">
        <v>24</v>
      </c>
      <c r="C2674" t="s">
        <v>15723</v>
      </c>
      <c r="D2674" s="1">
        <v>37497</v>
      </c>
      <c r="E2674" s="1">
        <v>44610</v>
      </c>
      <c r="F2674" t="s">
        <v>39</v>
      </c>
      <c r="G2674" t="s">
        <v>19</v>
      </c>
      <c r="I2674">
        <v>75</v>
      </c>
      <c r="J2674">
        <v>25</v>
      </c>
      <c r="K2674">
        <v>0</v>
      </c>
      <c r="L2674">
        <v>3055</v>
      </c>
      <c r="M2674">
        <v>3055</v>
      </c>
      <c r="N2674" t="s">
        <v>20</v>
      </c>
      <c r="O2674" t="s">
        <v>15724</v>
      </c>
      <c r="P2674" t="s">
        <v>28</v>
      </c>
      <c r="Q2674" t="s">
        <v>34234</v>
      </c>
      <c r="R2674" t="s">
        <v>33762</v>
      </c>
      <c r="S2674" t="s">
        <v>33942</v>
      </c>
      <c r="T2674" t="s">
        <v>34233</v>
      </c>
      <c r="U2674" t="s">
        <v>32634</v>
      </c>
      <c r="V2674" t="s">
        <v>34960</v>
      </c>
      <c r="W2674">
        <v>362</v>
      </c>
      <c r="X2674">
        <v>2</v>
      </c>
      <c r="Y2674">
        <v>1</v>
      </c>
      <c r="AA2674">
        <v>9</v>
      </c>
      <c r="AB2674">
        <v>12</v>
      </c>
      <c r="AC2674">
        <v>1</v>
      </c>
      <c r="AD2674" t="str">
        <f t="shared" si="418"/>
        <v/>
      </c>
      <c r="AE2674">
        <f t="shared" si="422"/>
        <v>1</v>
      </c>
      <c r="AF2674" t="str">
        <f t="shared" si="423"/>
        <v/>
      </c>
      <c r="AG2674" t="str">
        <f t="shared" si="426"/>
        <v/>
      </c>
      <c r="AH2674" t="str">
        <f t="shared" si="416"/>
        <v/>
      </c>
      <c r="AI2674">
        <v>0.14499999999999999</v>
      </c>
      <c r="AJ2674" t="str">
        <f t="shared" si="424"/>
        <v/>
      </c>
      <c r="AK2674">
        <f t="shared" si="417"/>
        <v>2.8</v>
      </c>
      <c r="AL2674">
        <f t="shared" si="425"/>
        <v>0.40599999999999997</v>
      </c>
    </row>
    <row r="2675" spans="1:39" x14ac:dyDescent="0.2">
      <c r="A2675" t="s">
        <v>30696</v>
      </c>
      <c r="B2675" t="s">
        <v>24</v>
      </c>
      <c r="C2675" t="s">
        <v>30697</v>
      </c>
      <c r="D2675" s="1">
        <v>43859</v>
      </c>
      <c r="E2675" s="1">
        <v>44026</v>
      </c>
      <c r="F2675" t="s">
        <v>15348</v>
      </c>
      <c r="I2675">
        <v>100</v>
      </c>
      <c r="J2675">
        <v>0</v>
      </c>
      <c r="K2675">
        <v>0</v>
      </c>
      <c r="L2675">
        <v>85</v>
      </c>
      <c r="M2675">
        <v>85</v>
      </c>
      <c r="N2675" t="s">
        <v>20</v>
      </c>
      <c r="P2675" t="s">
        <v>30340</v>
      </c>
      <c r="Q2675" t="s">
        <v>34233</v>
      </c>
      <c r="R2675" t="s">
        <v>34233</v>
      </c>
      <c r="S2675" t="s">
        <v>33942</v>
      </c>
      <c r="T2675" t="s">
        <v>34233</v>
      </c>
      <c r="AD2675" t="str">
        <f t="shared" si="418"/>
        <v/>
      </c>
      <c r="AE2675" t="str">
        <f t="shared" si="422"/>
        <v/>
      </c>
      <c r="AF2675" t="str">
        <f t="shared" si="423"/>
        <v/>
      </c>
      <c r="AG2675" t="str">
        <f t="shared" si="426"/>
        <v/>
      </c>
      <c r="AH2675" t="str">
        <f t="shared" si="416"/>
        <v/>
      </c>
      <c r="AI2675">
        <v>0.14499999999999999</v>
      </c>
      <c r="AJ2675" t="str">
        <f t="shared" si="424"/>
        <v/>
      </c>
      <c r="AK2675" t="str">
        <f t="shared" si="417"/>
        <v/>
      </c>
      <c r="AL2675" t="str">
        <f t="shared" si="425"/>
        <v/>
      </c>
    </row>
    <row r="2676" spans="1:39" x14ac:dyDescent="0.2">
      <c r="A2676" t="s">
        <v>8541</v>
      </c>
      <c r="B2676" t="s">
        <v>24</v>
      </c>
      <c r="C2676" t="s">
        <v>8542</v>
      </c>
      <c r="D2676" s="1">
        <v>36292</v>
      </c>
      <c r="E2676" s="1">
        <v>43456</v>
      </c>
      <c r="F2676" t="s">
        <v>19</v>
      </c>
      <c r="I2676">
        <v>100</v>
      </c>
      <c r="J2676">
        <v>0</v>
      </c>
      <c r="K2676">
        <v>0</v>
      </c>
      <c r="L2676">
        <v>1663</v>
      </c>
      <c r="M2676">
        <v>1663</v>
      </c>
      <c r="N2676" t="s">
        <v>20</v>
      </c>
      <c r="O2676" t="s">
        <v>8543</v>
      </c>
      <c r="P2676" t="s">
        <v>28</v>
      </c>
      <c r="Q2676" t="s">
        <v>34233</v>
      </c>
      <c r="R2676" t="s">
        <v>34233</v>
      </c>
      <c r="S2676" t="s">
        <v>33797</v>
      </c>
      <c r="T2676" t="s">
        <v>34349</v>
      </c>
      <c r="U2676" t="s">
        <v>32634</v>
      </c>
      <c r="V2676" t="s">
        <v>32895</v>
      </c>
      <c r="Y2676" t="s">
        <v>32654</v>
      </c>
      <c r="AC2676">
        <v>1</v>
      </c>
      <c r="AD2676" t="str">
        <f t="shared" si="418"/>
        <v/>
      </c>
      <c r="AE2676" t="str">
        <f t="shared" si="422"/>
        <v/>
      </c>
      <c r="AF2676" t="str">
        <f t="shared" si="423"/>
        <v/>
      </c>
      <c r="AG2676">
        <f t="shared" si="426"/>
        <v>1</v>
      </c>
      <c r="AH2676">
        <f t="shared" si="416"/>
        <v>2.8</v>
      </c>
      <c r="AI2676">
        <v>0.14499999999999999</v>
      </c>
      <c r="AJ2676">
        <f t="shared" si="424"/>
        <v>0.40599999999999997</v>
      </c>
      <c r="AK2676" t="str">
        <f t="shared" si="417"/>
        <v/>
      </c>
      <c r="AL2676" t="str">
        <f t="shared" si="425"/>
        <v/>
      </c>
    </row>
    <row r="2677" spans="1:39" x14ac:dyDescent="0.2">
      <c r="A2677" t="s">
        <v>9433</v>
      </c>
      <c r="B2677" t="s">
        <v>24</v>
      </c>
      <c r="C2677" t="s">
        <v>9434</v>
      </c>
      <c r="D2677" s="1">
        <v>36384</v>
      </c>
      <c r="E2677" s="1">
        <v>44546</v>
      </c>
      <c r="F2677" t="s">
        <v>19</v>
      </c>
      <c r="I2677">
        <v>100</v>
      </c>
      <c r="J2677">
        <v>0</v>
      </c>
      <c r="K2677">
        <v>0</v>
      </c>
      <c r="L2677">
        <v>1195</v>
      </c>
      <c r="M2677">
        <v>1195</v>
      </c>
      <c r="N2677" t="s">
        <v>20</v>
      </c>
      <c r="O2677" t="s">
        <v>9435</v>
      </c>
      <c r="P2677" t="s">
        <v>28</v>
      </c>
      <c r="Q2677" t="s">
        <v>34233</v>
      </c>
      <c r="R2677" t="s">
        <v>34233</v>
      </c>
      <c r="S2677" t="s">
        <v>33797</v>
      </c>
      <c r="T2677" t="s">
        <v>34349</v>
      </c>
      <c r="AD2677" t="str">
        <f t="shared" si="418"/>
        <v/>
      </c>
      <c r="AE2677" t="str">
        <f t="shared" si="422"/>
        <v/>
      </c>
      <c r="AF2677" t="str">
        <f t="shared" si="423"/>
        <v/>
      </c>
      <c r="AG2677" s="17">
        <v>1</v>
      </c>
      <c r="AH2677">
        <f t="shared" si="416"/>
        <v>2.8</v>
      </c>
      <c r="AI2677">
        <v>0.14499999999999999</v>
      </c>
      <c r="AJ2677">
        <f t="shared" si="424"/>
        <v>0.40599999999999997</v>
      </c>
      <c r="AK2677" t="str">
        <f t="shared" si="417"/>
        <v/>
      </c>
      <c r="AL2677" t="str">
        <f t="shared" si="425"/>
        <v/>
      </c>
    </row>
    <row r="2678" spans="1:39" x14ac:dyDescent="0.2">
      <c r="A2678" t="s">
        <v>11731</v>
      </c>
      <c r="B2678" t="s">
        <v>24</v>
      </c>
      <c r="C2678" t="s">
        <v>11732</v>
      </c>
      <c r="D2678" s="1">
        <v>36566</v>
      </c>
      <c r="E2678" s="1">
        <v>44610</v>
      </c>
      <c r="F2678" t="s">
        <v>19</v>
      </c>
      <c r="I2678">
        <v>100</v>
      </c>
      <c r="J2678">
        <v>0</v>
      </c>
      <c r="K2678">
        <v>0</v>
      </c>
      <c r="L2678">
        <v>10136</v>
      </c>
      <c r="M2678">
        <v>10136</v>
      </c>
      <c r="N2678" t="s">
        <v>20</v>
      </c>
      <c r="O2678" t="s">
        <v>11733</v>
      </c>
      <c r="P2678" t="s">
        <v>28</v>
      </c>
      <c r="Q2678" t="s">
        <v>34234</v>
      </c>
      <c r="R2678" t="s">
        <v>33762</v>
      </c>
      <c r="S2678" t="s">
        <v>33942</v>
      </c>
      <c r="T2678" t="s">
        <v>34357</v>
      </c>
      <c r="U2678" t="s">
        <v>32634</v>
      </c>
      <c r="V2678" t="s">
        <v>32896</v>
      </c>
      <c r="W2678">
        <v>400</v>
      </c>
      <c r="X2678">
        <v>2</v>
      </c>
      <c r="Y2678" t="s">
        <v>32661</v>
      </c>
      <c r="Z2678">
        <v>800</v>
      </c>
      <c r="AA2678">
        <v>8.5</v>
      </c>
      <c r="AC2678">
        <v>1</v>
      </c>
      <c r="AD2678" t="str">
        <f t="shared" si="418"/>
        <v/>
      </c>
      <c r="AE2678">
        <f t="shared" si="422"/>
        <v>1</v>
      </c>
      <c r="AF2678" t="str">
        <f t="shared" si="423"/>
        <v/>
      </c>
      <c r="AG2678" t="str">
        <f t="shared" ref="AG2678:AG2710" si="427">IF((S2678&lt;&gt;"tühi")*(AC2678&lt;&gt;""),AC2678,"")</f>
        <v/>
      </c>
      <c r="AH2678" t="str">
        <f t="shared" ref="AH2678:AH2741" si="428">IF(AG2678="","",AG2678*2.8)</f>
        <v/>
      </c>
      <c r="AI2678">
        <v>0.14499999999999999</v>
      </c>
      <c r="AJ2678" t="str">
        <f t="shared" si="424"/>
        <v/>
      </c>
      <c r="AK2678">
        <f t="shared" ref="AK2678:AK2741" si="429">IF(AE2678="","",AE2678*2.8)</f>
        <v>2.8</v>
      </c>
      <c r="AL2678">
        <f t="shared" si="425"/>
        <v>0.40599999999999997</v>
      </c>
      <c r="AM2678" t="s">
        <v>34870</v>
      </c>
    </row>
    <row r="2679" spans="1:39" x14ac:dyDescent="0.2">
      <c r="A2679" t="s">
        <v>15750</v>
      </c>
      <c r="B2679" t="s">
        <v>24</v>
      </c>
      <c r="C2679" t="s">
        <v>15751</v>
      </c>
      <c r="D2679" s="1">
        <v>37497</v>
      </c>
      <c r="E2679" s="1">
        <v>44610</v>
      </c>
      <c r="F2679" t="s">
        <v>39</v>
      </c>
      <c r="G2679" t="s">
        <v>19</v>
      </c>
      <c r="I2679">
        <v>75</v>
      </c>
      <c r="J2679">
        <v>25</v>
      </c>
      <c r="K2679">
        <v>0</v>
      </c>
      <c r="L2679">
        <v>3265</v>
      </c>
      <c r="M2679">
        <v>3265</v>
      </c>
      <c r="N2679" t="s">
        <v>20</v>
      </c>
      <c r="O2679" t="s">
        <v>15752</v>
      </c>
      <c r="P2679" t="s">
        <v>28</v>
      </c>
      <c r="Q2679" t="s">
        <v>34234</v>
      </c>
      <c r="R2679" t="s">
        <v>33762</v>
      </c>
      <c r="S2679" t="s">
        <v>33942</v>
      </c>
      <c r="T2679" t="s">
        <v>34233</v>
      </c>
      <c r="U2679" t="s">
        <v>32634</v>
      </c>
      <c r="V2679" t="s">
        <v>34960</v>
      </c>
      <c r="W2679">
        <v>338</v>
      </c>
      <c r="X2679">
        <v>2</v>
      </c>
      <c r="Y2679">
        <v>1</v>
      </c>
      <c r="AA2679">
        <v>9</v>
      </c>
      <c r="AB2679">
        <v>11</v>
      </c>
      <c r="AC2679">
        <v>1</v>
      </c>
      <c r="AD2679" t="str">
        <f t="shared" si="418"/>
        <v/>
      </c>
      <c r="AE2679">
        <f t="shared" si="422"/>
        <v>1</v>
      </c>
      <c r="AF2679" t="str">
        <f t="shared" si="423"/>
        <v/>
      </c>
      <c r="AG2679" t="str">
        <f t="shared" si="427"/>
        <v/>
      </c>
      <c r="AH2679" t="str">
        <f t="shared" si="428"/>
        <v/>
      </c>
      <c r="AI2679">
        <v>0.14499999999999999</v>
      </c>
      <c r="AJ2679" t="str">
        <f t="shared" si="424"/>
        <v/>
      </c>
      <c r="AK2679">
        <f t="shared" si="429"/>
        <v>2.8</v>
      </c>
      <c r="AL2679">
        <f t="shared" si="425"/>
        <v>0.40599999999999997</v>
      </c>
    </row>
    <row r="2680" spans="1:39" x14ac:dyDescent="0.2">
      <c r="A2680" t="s">
        <v>15756</v>
      </c>
      <c r="B2680" t="s">
        <v>24</v>
      </c>
      <c r="C2680" t="s">
        <v>15757</v>
      </c>
      <c r="D2680" s="1">
        <v>37497</v>
      </c>
      <c r="E2680" s="1">
        <v>44546</v>
      </c>
      <c r="F2680" t="s">
        <v>26</v>
      </c>
      <c r="I2680">
        <v>100</v>
      </c>
      <c r="J2680">
        <v>0</v>
      </c>
      <c r="K2680">
        <v>0</v>
      </c>
      <c r="L2680">
        <v>206</v>
      </c>
      <c r="M2680">
        <v>206</v>
      </c>
      <c r="N2680" t="s">
        <v>20</v>
      </c>
      <c r="O2680" t="s">
        <v>15755</v>
      </c>
      <c r="P2680" t="s">
        <v>28</v>
      </c>
      <c r="Q2680" t="s">
        <v>34233</v>
      </c>
      <c r="R2680" t="s">
        <v>34233</v>
      </c>
      <c r="S2680" t="s">
        <v>34233</v>
      </c>
      <c r="T2680" t="s">
        <v>34233</v>
      </c>
      <c r="AD2680" t="str">
        <f t="shared" si="418"/>
        <v/>
      </c>
      <c r="AE2680" t="str">
        <f t="shared" si="422"/>
        <v/>
      </c>
      <c r="AF2680" t="str">
        <f t="shared" si="423"/>
        <v/>
      </c>
      <c r="AG2680" t="str">
        <f t="shared" si="427"/>
        <v/>
      </c>
      <c r="AH2680" t="str">
        <f t="shared" si="428"/>
        <v/>
      </c>
      <c r="AI2680">
        <v>0.14499999999999999</v>
      </c>
      <c r="AJ2680" t="str">
        <f t="shared" si="424"/>
        <v/>
      </c>
      <c r="AK2680" t="str">
        <f t="shared" si="429"/>
        <v/>
      </c>
      <c r="AL2680" t="str">
        <f t="shared" si="425"/>
        <v/>
      </c>
    </row>
    <row r="2681" spans="1:39" x14ac:dyDescent="0.2">
      <c r="A2681" t="s">
        <v>15753</v>
      </c>
      <c r="B2681" t="s">
        <v>24</v>
      </c>
      <c r="C2681" t="s">
        <v>15754</v>
      </c>
      <c r="D2681" s="1">
        <v>37497</v>
      </c>
      <c r="E2681" s="1">
        <v>43456</v>
      </c>
      <c r="F2681" t="s">
        <v>26</v>
      </c>
      <c r="I2681">
        <v>100</v>
      </c>
      <c r="J2681">
        <v>0</v>
      </c>
      <c r="K2681">
        <v>0</v>
      </c>
      <c r="L2681">
        <v>70</v>
      </c>
      <c r="M2681">
        <v>70</v>
      </c>
      <c r="N2681" t="s">
        <v>20</v>
      </c>
      <c r="O2681" t="s">
        <v>15755</v>
      </c>
      <c r="P2681" t="s">
        <v>28</v>
      </c>
      <c r="Q2681" t="s">
        <v>34233</v>
      </c>
      <c r="R2681" t="s">
        <v>34233</v>
      </c>
      <c r="S2681" t="s">
        <v>34233</v>
      </c>
      <c r="T2681" t="s">
        <v>34233</v>
      </c>
      <c r="AD2681" t="str">
        <f t="shared" si="418"/>
        <v/>
      </c>
      <c r="AE2681" t="str">
        <f t="shared" si="422"/>
        <v/>
      </c>
      <c r="AF2681" t="str">
        <f t="shared" si="423"/>
        <v/>
      </c>
      <c r="AG2681" t="str">
        <f t="shared" si="427"/>
        <v/>
      </c>
      <c r="AH2681" t="str">
        <f t="shared" si="428"/>
        <v/>
      </c>
      <c r="AI2681">
        <v>0.14499999999999999</v>
      </c>
      <c r="AJ2681" t="str">
        <f t="shared" si="424"/>
        <v/>
      </c>
      <c r="AK2681" t="str">
        <f t="shared" si="429"/>
        <v/>
      </c>
      <c r="AL2681" t="str">
        <f t="shared" si="425"/>
        <v/>
      </c>
    </row>
    <row r="2682" spans="1:39" x14ac:dyDescent="0.2">
      <c r="A2682" t="s">
        <v>31593</v>
      </c>
      <c r="B2682" t="s">
        <v>24</v>
      </c>
      <c r="C2682" t="s">
        <v>31594</v>
      </c>
      <c r="D2682" s="1">
        <v>44062</v>
      </c>
      <c r="E2682" s="1">
        <v>44062</v>
      </c>
      <c r="F2682" t="s">
        <v>26</v>
      </c>
      <c r="I2682">
        <v>100</v>
      </c>
      <c r="J2682">
        <v>0</v>
      </c>
      <c r="K2682">
        <v>0</v>
      </c>
      <c r="L2682">
        <v>704</v>
      </c>
      <c r="M2682">
        <v>704</v>
      </c>
      <c r="N2682" t="s">
        <v>20</v>
      </c>
      <c r="O2682" t="s">
        <v>31553</v>
      </c>
      <c r="P2682" t="s">
        <v>28</v>
      </c>
      <c r="Q2682" t="s">
        <v>34233</v>
      </c>
      <c r="R2682" t="s">
        <v>34233</v>
      </c>
      <c r="S2682" t="s">
        <v>34233</v>
      </c>
      <c r="T2682" t="s">
        <v>34233</v>
      </c>
      <c r="AD2682" t="str">
        <f t="shared" si="418"/>
        <v/>
      </c>
      <c r="AE2682" t="str">
        <f t="shared" si="422"/>
        <v/>
      </c>
      <c r="AF2682" t="str">
        <f t="shared" si="423"/>
        <v/>
      </c>
      <c r="AG2682" t="str">
        <f t="shared" si="427"/>
        <v/>
      </c>
      <c r="AH2682" t="str">
        <f t="shared" si="428"/>
        <v/>
      </c>
      <c r="AI2682">
        <v>0.14499999999999999</v>
      </c>
      <c r="AJ2682" t="str">
        <f t="shared" si="424"/>
        <v/>
      </c>
      <c r="AK2682" t="str">
        <f t="shared" si="429"/>
        <v/>
      </c>
      <c r="AL2682" t="str">
        <f t="shared" si="425"/>
        <v/>
      </c>
    </row>
    <row r="2683" spans="1:39" x14ac:dyDescent="0.2">
      <c r="A2683" t="s">
        <v>31595</v>
      </c>
      <c r="B2683" t="s">
        <v>24</v>
      </c>
      <c r="C2683" t="s">
        <v>31596</v>
      </c>
      <c r="D2683" s="1">
        <v>44062</v>
      </c>
      <c r="E2683" s="1">
        <v>44546</v>
      </c>
      <c r="F2683" t="s">
        <v>19</v>
      </c>
      <c r="I2683">
        <v>100</v>
      </c>
      <c r="J2683">
        <v>0</v>
      </c>
      <c r="K2683">
        <v>0</v>
      </c>
      <c r="L2683">
        <v>1520</v>
      </c>
      <c r="M2683">
        <v>1520</v>
      </c>
      <c r="N2683" t="s">
        <v>20</v>
      </c>
      <c r="O2683" t="s">
        <v>31553</v>
      </c>
      <c r="P2683" t="s">
        <v>28</v>
      </c>
      <c r="Q2683" t="s">
        <v>34234</v>
      </c>
      <c r="R2683" t="s">
        <v>33762</v>
      </c>
      <c r="S2683" t="s">
        <v>33942</v>
      </c>
      <c r="T2683" t="s">
        <v>34233</v>
      </c>
      <c r="U2683" t="s">
        <v>32634</v>
      </c>
      <c r="V2683" t="s">
        <v>32894</v>
      </c>
      <c r="W2683">
        <v>300</v>
      </c>
      <c r="X2683">
        <v>2</v>
      </c>
      <c r="Y2683" t="s">
        <v>32654</v>
      </c>
      <c r="Z2683">
        <v>500</v>
      </c>
      <c r="AA2683">
        <v>8.5</v>
      </c>
      <c r="AC2683">
        <v>1</v>
      </c>
      <c r="AD2683" t="str">
        <f t="shared" ref="AD2683:AD2746" si="430">IF((S2683="tühi")*(F2683&lt;&gt;"Elamumaa")*(G2683&lt;&gt;"Elamumaa")*(H2683&lt;&gt;"Elamumaa"),IF(Z2683=0,"",Z2683),"")</f>
        <v/>
      </c>
      <c r="AE2683">
        <f t="shared" si="422"/>
        <v>1</v>
      </c>
      <c r="AF2683" t="str">
        <f t="shared" si="423"/>
        <v/>
      </c>
      <c r="AG2683" t="str">
        <f t="shared" si="427"/>
        <v/>
      </c>
      <c r="AH2683" t="str">
        <f t="shared" si="428"/>
        <v/>
      </c>
      <c r="AI2683">
        <v>0.14499999999999999</v>
      </c>
      <c r="AJ2683" t="str">
        <f t="shared" si="424"/>
        <v/>
      </c>
      <c r="AK2683">
        <f t="shared" si="429"/>
        <v>2.8</v>
      </c>
      <c r="AL2683">
        <f t="shared" si="425"/>
        <v>0.40599999999999997</v>
      </c>
    </row>
    <row r="2684" spans="1:39" x14ac:dyDescent="0.2">
      <c r="A2684" t="s">
        <v>31551</v>
      </c>
      <c r="B2684" t="s">
        <v>24</v>
      </c>
      <c r="C2684" t="s">
        <v>31552</v>
      </c>
      <c r="D2684" s="1">
        <v>44062</v>
      </c>
      <c r="E2684" s="1">
        <v>44546</v>
      </c>
      <c r="F2684" t="s">
        <v>19</v>
      </c>
      <c r="I2684">
        <v>100</v>
      </c>
      <c r="J2684">
        <v>0</v>
      </c>
      <c r="K2684">
        <v>0</v>
      </c>
      <c r="L2684">
        <v>1547</v>
      </c>
      <c r="M2684">
        <v>1547</v>
      </c>
      <c r="N2684" t="s">
        <v>20</v>
      </c>
      <c r="O2684" t="s">
        <v>31553</v>
      </c>
      <c r="P2684" t="s">
        <v>28</v>
      </c>
      <c r="Q2684" t="s">
        <v>34234</v>
      </c>
      <c r="R2684" t="s">
        <v>33762</v>
      </c>
      <c r="S2684" t="s">
        <v>33942</v>
      </c>
      <c r="T2684" t="s">
        <v>34233</v>
      </c>
      <c r="U2684" t="s">
        <v>32634</v>
      </c>
      <c r="V2684" t="s">
        <v>32894</v>
      </c>
      <c r="W2684">
        <v>300</v>
      </c>
      <c r="X2684">
        <v>2</v>
      </c>
      <c r="Y2684" t="s">
        <v>32654</v>
      </c>
      <c r="Z2684">
        <v>500</v>
      </c>
      <c r="AA2684">
        <v>8.5</v>
      </c>
      <c r="AC2684">
        <v>1</v>
      </c>
      <c r="AD2684" t="str">
        <f t="shared" si="430"/>
        <v/>
      </c>
      <c r="AE2684">
        <f t="shared" si="422"/>
        <v>1</v>
      </c>
      <c r="AF2684" t="str">
        <f t="shared" si="423"/>
        <v/>
      </c>
      <c r="AG2684" t="str">
        <f t="shared" si="427"/>
        <v/>
      </c>
      <c r="AH2684" t="str">
        <f t="shared" si="428"/>
        <v/>
      </c>
      <c r="AI2684">
        <v>0.14499999999999999</v>
      </c>
      <c r="AJ2684" t="str">
        <f t="shared" si="424"/>
        <v/>
      </c>
      <c r="AK2684">
        <f t="shared" si="429"/>
        <v>2.8</v>
      </c>
      <c r="AL2684">
        <f t="shared" si="425"/>
        <v>0.40599999999999997</v>
      </c>
    </row>
    <row r="2685" spans="1:39" x14ac:dyDescent="0.2">
      <c r="A2685" t="s">
        <v>31564</v>
      </c>
      <c r="B2685" t="s">
        <v>24</v>
      </c>
      <c r="C2685" t="s">
        <v>31565</v>
      </c>
      <c r="D2685" s="1">
        <v>44062</v>
      </c>
      <c r="E2685" s="1">
        <v>44062</v>
      </c>
      <c r="F2685" t="s">
        <v>19</v>
      </c>
      <c r="I2685">
        <v>100</v>
      </c>
      <c r="J2685">
        <v>0</v>
      </c>
      <c r="K2685">
        <v>0</v>
      </c>
      <c r="L2685">
        <v>1525</v>
      </c>
      <c r="M2685">
        <v>1525</v>
      </c>
      <c r="N2685" t="s">
        <v>20</v>
      </c>
      <c r="O2685" t="s">
        <v>31553</v>
      </c>
      <c r="P2685" t="s">
        <v>28</v>
      </c>
      <c r="Q2685" t="s">
        <v>34234</v>
      </c>
      <c r="R2685" t="s">
        <v>33762</v>
      </c>
      <c r="S2685" t="s">
        <v>33942</v>
      </c>
      <c r="T2685" t="s">
        <v>34233</v>
      </c>
      <c r="U2685" t="s">
        <v>32634</v>
      </c>
      <c r="V2685" t="s">
        <v>32894</v>
      </c>
      <c r="W2685">
        <v>300</v>
      </c>
      <c r="X2685">
        <v>2</v>
      </c>
      <c r="Y2685" t="s">
        <v>32654</v>
      </c>
      <c r="Z2685">
        <v>500</v>
      </c>
      <c r="AA2685">
        <v>8.5</v>
      </c>
      <c r="AC2685">
        <v>1</v>
      </c>
      <c r="AD2685" t="str">
        <f t="shared" si="430"/>
        <v/>
      </c>
      <c r="AE2685">
        <f t="shared" si="422"/>
        <v>1</v>
      </c>
      <c r="AF2685" t="str">
        <f t="shared" si="423"/>
        <v/>
      </c>
      <c r="AG2685" t="str">
        <f t="shared" si="427"/>
        <v/>
      </c>
      <c r="AH2685" t="str">
        <f t="shared" si="428"/>
        <v/>
      </c>
      <c r="AI2685">
        <v>0.14499999999999999</v>
      </c>
      <c r="AJ2685" t="str">
        <f t="shared" si="424"/>
        <v/>
      </c>
      <c r="AK2685">
        <f t="shared" si="429"/>
        <v>2.8</v>
      </c>
      <c r="AL2685">
        <f t="shared" si="425"/>
        <v>0.40599999999999997</v>
      </c>
    </row>
    <row r="2686" spans="1:39" x14ac:dyDescent="0.2">
      <c r="A2686" t="s">
        <v>11766</v>
      </c>
      <c r="B2686" t="s">
        <v>24</v>
      </c>
      <c r="C2686" t="s">
        <v>11767</v>
      </c>
      <c r="D2686" s="1">
        <v>36566</v>
      </c>
      <c r="E2686" s="1">
        <v>43456</v>
      </c>
      <c r="F2686" t="s">
        <v>11356</v>
      </c>
      <c r="I2686">
        <v>100</v>
      </c>
      <c r="J2686">
        <v>0</v>
      </c>
      <c r="K2686">
        <v>0</v>
      </c>
      <c r="L2686">
        <v>4583</v>
      </c>
      <c r="M2686">
        <v>4583</v>
      </c>
      <c r="N2686" t="s">
        <v>20</v>
      </c>
      <c r="O2686" t="s">
        <v>11768</v>
      </c>
      <c r="P2686" t="s">
        <v>28</v>
      </c>
      <c r="Q2686" t="s">
        <v>34233</v>
      </c>
      <c r="R2686" t="s">
        <v>34233</v>
      </c>
      <c r="S2686" t="s">
        <v>33942</v>
      </c>
      <c r="T2686" t="s">
        <v>34233</v>
      </c>
      <c r="AD2686" t="str">
        <f t="shared" si="430"/>
        <v/>
      </c>
      <c r="AE2686" t="str">
        <f t="shared" si="422"/>
        <v/>
      </c>
      <c r="AF2686" t="str">
        <f t="shared" si="423"/>
        <v/>
      </c>
      <c r="AG2686" t="str">
        <f t="shared" si="427"/>
        <v/>
      </c>
      <c r="AH2686" t="str">
        <f t="shared" si="428"/>
        <v/>
      </c>
      <c r="AI2686">
        <v>0.14499999999999999</v>
      </c>
      <c r="AJ2686" t="str">
        <f t="shared" si="424"/>
        <v/>
      </c>
      <c r="AK2686" t="str">
        <f t="shared" si="429"/>
        <v/>
      </c>
      <c r="AL2686" t="str">
        <f t="shared" si="425"/>
        <v/>
      </c>
    </row>
    <row r="2687" spans="1:39" x14ac:dyDescent="0.2">
      <c r="A2687" t="s">
        <v>12745</v>
      </c>
      <c r="B2687" t="s">
        <v>24</v>
      </c>
      <c r="C2687" t="s">
        <v>12746</v>
      </c>
      <c r="D2687" s="1">
        <v>36609</v>
      </c>
      <c r="E2687" s="1">
        <v>43888</v>
      </c>
      <c r="F2687" t="s">
        <v>26</v>
      </c>
      <c r="I2687">
        <v>100</v>
      </c>
      <c r="J2687">
        <v>0</v>
      </c>
      <c r="K2687">
        <v>0</v>
      </c>
      <c r="L2687">
        <v>593</v>
      </c>
      <c r="M2687">
        <v>593</v>
      </c>
      <c r="N2687" t="s">
        <v>20</v>
      </c>
      <c r="O2687" t="s">
        <v>12747</v>
      </c>
      <c r="P2687" t="s">
        <v>2356</v>
      </c>
      <c r="Q2687" t="s">
        <v>34233</v>
      </c>
      <c r="R2687" t="s">
        <v>34233</v>
      </c>
      <c r="S2687" t="s">
        <v>34233</v>
      </c>
      <c r="T2687" t="s">
        <v>34233</v>
      </c>
      <c r="AD2687" t="str">
        <f t="shared" si="430"/>
        <v/>
      </c>
      <c r="AE2687" t="str">
        <f t="shared" si="422"/>
        <v/>
      </c>
      <c r="AF2687" t="str">
        <f t="shared" si="423"/>
        <v/>
      </c>
      <c r="AG2687" t="str">
        <f t="shared" si="427"/>
        <v/>
      </c>
      <c r="AH2687" t="str">
        <f t="shared" si="428"/>
        <v/>
      </c>
      <c r="AI2687">
        <v>0.14499999999999999</v>
      </c>
      <c r="AJ2687" t="str">
        <f t="shared" si="424"/>
        <v/>
      </c>
      <c r="AK2687" t="str">
        <f t="shared" si="429"/>
        <v/>
      </c>
      <c r="AL2687" t="str">
        <f t="shared" si="425"/>
        <v/>
      </c>
    </row>
    <row r="2688" spans="1:39" x14ac:dyDescent="0.2">
      <c r="A2688" t="s">
        <v>31146</v>
      </c>
      <c r="B2688" t="s">
        <v>24</v>
      </c>
      <c r="C2688" t="s">
        <v>31147</v>
      </c>
      <c r="D2688" s="1">
        <v>43859</v>
      </c>
      <c r="E2688" s="1">
        <v>44571</v>
      </c>
      <c r="F2688" t="s">
        <v>15348</v>
      </c>
      <c r="I2688">
        <v>100</v>
      </c>
      <c r="J2688">
        <v>0</v>
      </c>
      <c r="K2688">
        <v>0</v>
      </c>
      <c r="L2688">
        <v>7217</v>
      </c>
      <c r="M2688">
        <v>7217</v>
      </c>
      <c r="N2688" t="s">
        <v>20</v>
      </c>
      <c r="P2688" t="s">
        <v>30340</v>
      </c>
      <c r="Q2688" t="s">
        <v>34233</v>
      </c>
      <c r="R2688" t="s">
        <v>34233</v>
      </c>
      <c r="S2688" t="s">
        <v>33942</v>
      </c>
      <c r="T2688" t="s">
        <v>34233</v>
      </c>
      <c r="AD2688" t="str">
        <f t="shared" si="430"/>
        <v/>
      </c>
      <c r="AE2688" t="str">
        <f t="shared" si="422"/>
        <v/>
      </c>
      <c r="AF2688" t="str">
        <f t="shared" si="423"/>
        <v/>
      </c>
      <c r="AG2688" t="str">
        <f t="shared" si="427"/>
        <v/>
      </c>
      <c r="AH2688" t="str">
        <f t="shared" si="428"/>
        <v/>
      </c>
      <c r="AI2688">
        <v>0.14499999999999999</v>
      </c>
      <c r="AJ2688" t="str">
        <f t="shared" si="424"/>
        <v/>
      </c>
      <c r="AK2688" t="str">
        <f t="shared" si="429"/>
        <v/>
      </c>
      <c r="AL2688" t="str">
        <f t="shared" si="425"/>
        <v/>
      </c>
    </row>
    <row r="2689" spans="1:39" x14ac:dyDescent="0.2">
      <c r="A2689" t="s">
        <v>31589</v>
      </c>
      <c r="B2689" t="s">
        <v>24</v>
      </c>
      <c r="C2689" t="s">
        <v>31590</v>
      </c>
      <c r="D2689" s="1">
        <v>44062</v>
      </c>
      <c r="E2689" s="1">
        <v>44062</v>
      </c>
      <c r="F2689" t="s">
        <v>26</v>
      </c>
      <c r="I2689">
        <v>100</v>
      </c>
      <c r="J2689">
        <v>0</v>
      </c>
      <c r="K2689">
        <v>0</v>
      </c>
      <c r="L2689">
        <v>946</v>
      </c>
      <c r="M2689">
        <v>946</v>
      </c>
      <c r="N2689" t="s">
        <v>20</v>
      </c>
      <c r="O2689" t="s">
        <v>31553</v>
      </c>
      <c r="P2689" t="s">
        <v>28</v>
      </c>
      <c r="Q2689" t="s">
        <v>34233</v>
      </c>
      <c r="R2689" t="s">
        <v>34233</v>
      </c>
      <c r="S2689" t="s">
        <v>34233</v>
      </c>
      <c r="T2689" t="s">
        <v>34233</v>
      </c>
      <c r="AD2689" t="str">
        <f t="shared" si="430"/>
        <v/>
      </c>
      <c r="AE2689" t="str">
        <f t="shared" si="422"/>
        <v/>
      </c>
      <c r="AF2689" t="str">
        <f t="shared" si="423"/>
        <v/>
      </c>
      <c r="AG2689" t="str">
        <f t="shared" si="427"/>
        <v/>
      </c>
      <c r="AH2689" t="str">
        <f t="shared" si="428"/>
        <v/>
      </c>
      <c r="AI2689">
        <v>0.14499999999999999</v>
      </c>
      <c r="AJ2689" t="str">
        <f t="shared" si="424"/>
        <v/>
      </c>
      <c r="AK2689" t="str">
        <f t="shared" si="429"/>
        <v/>
      </c>
      <c r="AL2689" t="str">
        <f t="shared" si="425"/>
        <v/>
      </c>
    </row>
    <row r="2690" spans="1:39" x14ac:dyDescent="0.2">
      <c r="A2690" t="s">
        <v>19111</v>
      </c>
      <c r="B2690" t="s">
        <v>24</v>
      </c>
      <c r="C2690" t="s">
        <v>19112</v>
      </c>
      <c r="D2690" s="1">
        <v>38082</v>
      </c>
      <c r="E2690" s="1">
        <v>44546</v>
      </c>
      <c r="F2690" t="s">
        <v>26</v>
      </c>
      <c r="I2690">
        <v>100</v>
      </c>
      <c r="J2690">
        <v>0</v>
      </c>
      <c r="K2690">
        <v>0</v>
      </c>
      <c r="L2690">
        <v>5452</v>
      </c>
      <c r="M2690">
        <v>5452</v>
      </c>
      <c r="N2690" t="s">
        <v>20</v>
      </c>
      <c r="O2690" t="s">
        <v>19113</v>
      </c>
      <c r="P2690" t="s">
        <v>44</v>
      </c>
      <c r="Q2690" t="s">
        <v>34233</v>
      </c>
      <c r="R2690" t="s">
        <v>34233</v>
      </c>
      <c r="S2690" t="s">
        <v>34233</v>
      </c>
      <c r="T2690" t="s">
        <v>34233</v>
      </c>
      <c r="AD2690" t="str">
        <f t="shared" si="430"/>
        <v/>
      </c>
      <c r="AE2690" t="str">
        <f t="shared" si="422"/>
        <v/>
      </c>
      <c r="AF2690" t="str">
        <f t="shared" si="423"/>
        <v/>
      </c>
      <c r="AG2690" t="str">
        <f t="shared" si="427"/>
        <v/>
      </c>
      <c r="AH2690" t="str">
        <f t="shared" si="428"/>
        <v/>
      </c>
      <c r="AI2690">
        <v>0.14499999999999999</v>
      </c>
      <c r="AJ2690" t="str">
        <f t="shared" si="424"/>
        <v/>
      </c>
      <c r="AK2690" t="str">
        <f t="shared" si="429"/>
        <v/>
      </c>
      <c r="AL2690" t="str">
        <f t="shared" si="425"/>
        <v/>
      </c>
    </row>
    <row r="2691" spans="1:39" x14ac:dyDescent="0.2">
      <c r="A2691" t="s">
        <v>23366</v>
      </c>
      <c r="B2691" t="s">
        <v>24</v>
      </c>
      <c r="C2691" t="s">
        <v>23367</v>
      </c>
      <c r="D2691" s="1">
        <v>35633</v>
      </c>
      <c r="E2691" s="1">
        <v>44608</v>
      </c>
      <c r="F2691" t="s">
        <v>19</v>
      </c>
      <c r="I2691">
        <v>100</v>
      </c>
      <c r="J2691">
        <v>0</v>
      </c>
      <c r="K2691">
        <v>0</v>
      </c>
      <c r="L2691">
        <v>4875</v>
      </c>
      <c r="M2691">
        <v>4875</v>
      </c>
      <c r="N2691" t="s">
        <v>20</v>
      </c>
      <c r="O2691" t="s">
        <v>23368</v>
      </c>
      <c r="P2691" t="s">
        <v>28</v>
      </c>
      <c r="Q2691" t="s">
        <v>34233</v>
      </c>
      <c r="R2691" t="s">
        <v>34233</v>
      </c>
      <c r="S2691" t="s">
        <v>33804</v>
      </c>
      <c r="T2691" t="s">
        <v>34349</v>
      </c>
      <c r="U2691" t="s">
        <v>32634</v>
      </c>
      <c r="V2691" t="s">
        <v>32897</v>
      </c>
      <c r="W2691">
        <v>250</v>
      </c>
      <c r="X2691">
        <v>2</v>
      </c>
      <c r="Y2691" t="s">
        <v>32654</v>
      </c>
      <c r="AB2691">
        <v>20</v>
      </c>
      <c r="AC2691">
        <v>1</v>
      </c>
      <c r="AD2691" t="str">
        <f t="shared" si="430"/>
        <v/>
      </c>
      <c r="AE2691" t="str">
        <f t="shared" si="422"/>
        <v/>
      </c>
      <c r="AF2691" t="str">
        <f t="shared" si="423"/>
        <v/>
      </c>
      <c r="AG2691">
        <f t="shared" si="427"/>
        <v>1</v>
      </c>
      <c r="AH2691">
        <f t="shared" si="428"/>
        <v>2.8</v>
      </c>
      <c r="AI2691">
        <v>0.14499999999999999</v>
      </c>
      <c r="AJ2691">
        <f t="shared" si="424"/>
        <v>0.40599999999999997</v>
      </c>
      <c r="AK2691" t="str">
        <f t="shared" si="429"/>
        <v/>
      </c>
      <c r="AL2691" t="str">
        <f t="shared" si="425"/>
        <v/>
      </c>
      <c r="AM2691" t="s">
        <v>33949</v>
      </c>
    </row>
    <row r="2692" spans="1:39" x14ac:dyDescent="0.2">
      <c r="A2692" t="s">
        <v>35087</v>
      </c>
      <c r="B2692" t="s">
        <v>24</v>
      </c>
      <c r="C2692" t="s">
        <v>23367</v>
      </c>
      <c r="D2692" s="1">
        <v>35633</v>
      </c>
      <c r="E2692" s="1">
        <v>44608</v>
      </c>
      <c r="F2692" t="s">
        <v>19</v>
      </c>
      <c r="I2692">
        <v>100</v>
      </c>
      <c r="J2692">
        <v>0</v>
      </c>
      <c r="K2692">
        <v>0</v>
      </c>
      <c r="L2692">
        <v>4875</v>
      </c>
      <c r="M2692">
        <v>4875</v>
      </c>
      <c r="N2692" t="s">
        <v>20</v>
      </c>
      <c r="O2692" t="s">
        <v>23368</v>
      </c>
      <c r="P2692" t="s">
        <v>28</v>
      </c>
      <c r="Q2692" t="s">
        <v>34233</v>
      </c>
      <c r="R2692" t="s">
        <v>34233</v>
      </c>
      <c r="S2692" t="s">
        <v>33804</v>
      </c>
      <c r="T2692" t="s">
        <v>34349</v>
      </c>
      <c r="U2692" t="s">
        <v>32634</v>
      </c>
      <c r="V2692" t="s">
        <v>32897</v>
      </c>
      <c r="W2692">
        <v>250</v>
      </c>
      <c r="X2692">
        <v>2</v>
      </c>
      <c r="Y2692" t="s">
        <v>32654</v>
      </c>
      <c r="AB2692">
        <v>20</v>
      </c>
      <c r="AC2692">
        <v>1</v>
      </c>
      <c r="AD2692" t="str">
        <f t="shared" si="430"/>
        <v/>
      </c>
      <c r="AE2692" t="str">
        <f t="shared" si="422"/>
        <v/>
      </c>
      <c r="AF2692" t="str">
        <f t="shared" si="423"/>
        <v/>
      </c>
      <c r="AG2692">
        <f t="shared" si="427"/>
        <v>1</v>
      </c>
      <c r="AH2692">
        <f t="shared" si="428"/>
        <v>2.8</v>
      </c>
      <c r="AI2692">
        <v>0.14499999999999999</v>
      </c>
      <c r="AJ2692">
        <f t="shared" si="424"/>
        <v>0.40599999999999997</v>
      </c>
      <c r="AK2692" t="str">
        <f t="shared" si="429"/>
        <v/>
      </c>
      <c r="AL2692" t="str">
        <f t="shared" si="425"/>
        <v/>
      </c>
      <c r="AM2692" t="s">
        <v>33949</v>
      </c>
    </row>
    <row r="2693" spans="1:39" x14ac:dyDescent="0.2">
      <c r="A2693" t="s">
        <v>9079</v>
      </c>
      <c r="B2693" t="s">
        <v>24</v>
      </c>
      <c r="C2693" t="s">
        <v>9080</v>
      </c>
      <c r="D2693" s="1">
        <v>36279</v>
      </c>
      <c r="E2693" s="1">
        <v>43456</v>
      </c>
      <c r="F2693" t="s">
        <v>19</v>
      </c>
      <c r="I2693">
        <v>100</v>
      </c>
      <c r="J2693">
        <v>0</v>
      </c>
      <c r="K2693">
        <v>0</v>
      </c>
      <c r="L2693">
        <v>1090</v>
      </c>
      <c r="M2693">
        <v>1090</v>
      </c>
      <c r="N2693" t="s">
        <v>20</v>
      </c>
      <c r="O2693" t="s">
        <v>9081</v>
      </c>
      <c r="P2693" t="s">
        <v>28</v>
      </c>
      <c r="Q2693" t="s">
        <v>34233</v>
      </c>
      <c r="R2693" t="s">
        <v>34233</v>
      </c>
      <c r="S2693" t="s">
        <v>33942</v>
      </c>
      <c r="T2693" t="s">
        <v>34233</v>
      </c>
      <c r="AD2693" t="str">
        <f t="shared" si="430"/>
        <v/>
      </c>
      <c r="AE2693" t="str">
        <f t="shared" si="422"/>
        <v/>
      </c>
      <c r="AF2693" t="str">
        <f t="shared" si="423"/>
        <v/>
      </c>
      <c r="AG2693" t="str">
        <f t="shared" si="427"/>
        <v/>
      </c>
      <c r="AH2693" t="str">
        <f t="shared" si="428"/>
        <v/>
      </c>
      <c r="AI2693">
        <v>0.14499999999999999</v>
      </c>
      <c r="AJ2693" t="str">
        <f t="shared" si="424"/>
        <v/>
      </c>
      <c r="AK2693" t="str">
        <f t="shared" si="429"/>
        <v/>
      </c>
      <c r="AL2693" t="str">
        <f t="shared" si="425"/>
        <v/>
      </c>
      <c r="AM2693" t="s">
        <v>34308</v>
      </c>
    </row>
    <row r="2694" spans="1:39" x14ac:dyDescent="0.2">
      <c r="A2694" t="s">
        <v>27665</v>
      </c>
      <c r="B2694" t="s">
        <v>24</v>
      </c>
      <c r="C2694" t="s">
        <v>27666</v>
      </c>
      <c r="D2694" s="1">
        <v>42123</v>
      </c>
      <c r="E2694" s="1">
        <v>43456</v>
      </c>
      <c r="F2694" t="s">
        <v>39</v>
      </c>
      <c r="I2694">
        <v>100</v>
      </c>
      <c r="J2694">
        <v>0</v>
      </c>
      <c r="K2694">
        <v>0</v>
      </c>
      <c r="L2694">
        <v>4039</v>
      </c>
      <c r="M2694">
        <v>4039</v>
      </c>
      <c r="N2694" t="s">
        <v>20</v>
      </c>
      <c r="O2694" t="s">
        <v>27667</v>
      </c>
      <c r="P2694" t="s">
        <v>28</v>
      </c>
      <c r="Q2694" t="s">
        <v>34233</v>
      </c>
      <c r="R2694" t="s">
        <v>34233</v>
      </c>
      <c r="S2694" t="s">
        <v>32627</v>
      </c>
      <c r="T2694" t="s">
        <v>34233</v>
      </c>
      <c r="AD2694" t="str">
        <f t="shared" si="430"/>
        <v/>
      </c>
      <c r="AE2694" t="str">
        <f t="shared" si="422"/>
        <v/>
      </c>
      <c r="AF2694" t="str">
        <f t="shared" si="423"/>
        <v/>
      </c>
      <c r="AG2694" t="str">
        <f t="shared" si="427"/>
        <v/>
      </c>
      <c r="AH2694" t="str">
        <f t="shared" si="428"/>
        <v/>
      </c>
      <c r="AI2694">
        <v>0.14499999999999999</v>
      </c>
      <c r="AJ2694" t="str">
        <f t="shared" si="424"/>
        <v/>
      </c>
      <c r="AK2694" t="str">
        <f t="shared" si="429"/>
        <v/>
      </c>
      <c r="AL2694" t="str">
        <f t="shared" si="425"/>
        <v/>
      </c>
    </row>
    <row r="2695" spans="1:39" x14ac:dyDescent="0.2">
      <c r="A2695" t="s">
        <v>8333</v>
      </c>
      <c r="B2695" t="s">
        <v>24</v>
      </c>
      <c r="C2695" t="s">
        <v>8334</v>
      </c>
      <c r="D2695" s="1">
        <v>36248</v>
      </c>
      <c r="E2695" s="1">
        <v>44608</v>
      </c>
      <c r="F2695" t="s">
        <v>19</v>
      </c>
      <c r="I2695">
        <v>100</v>
      </c>
      <c r="J2695">
        <v>0</v>
      </c>
      <c r="K2695">
        <v>0</v>
      </c>
      <c r="L2695">
        <v>2688</v>
      </c>
      <c r="M2695">
        <v>2688</v>
      </c>
      <c r="N2695" t="s">
        <v>20</v>
      </c>
      <c r="O2695" t="s">
        <v>8335</v>
      </c>
      <c r="P2695" t="s">
        <v>28</v>
      </c>
      <c r="Q2695" t="s">
        <v>34233</v>
      </c>
      <c r="R2695" t="s">
        <v>34233</v>
      </c>
      <c r="S2695" t="s">
        <v>32628</v>
      </c>
      <c r="T2695" t="s">
        <v>34357</v>
      </c>
      <c r="U2695" t="s">
        <v>32634</v>
      </c>
      <c r="V2695" t="s">
        <v>32898</v>
      </c>
      <c r="W2695">
        <v>263</v>
      </c>
      <c r="X2695">
        <v>2</v>
      </c>
      <c r="Y2695" t="s">
        <v>32654</v>
      </c>
      <c r="AB2695">
        <v>15</v>
      </c>
      <c r="AC2695">
        <v>1</v>
      </c>
      <c r="AD2695" t="str">
        <f t="shared" si="430"/>
        <v/>
      </c>
      <c r="AE2695" t="str">
        <f t="shared" si="422"/>
        <v/>
      </c>
      <c r="AF2695" t="str">
        <f t="shared" si="423"/>
        <v/>
      </c>
      <c r="AG2695">
        <f t="shared" si="427"/>
        <v>1</v>
      </c>
      <c r="AH2695">
        <f t="shared" si="428"/>
        <v>2.8</v>
      </c>
      <c r="AI2695">
        <v>0.14499999999999999</v>
      </c>
      <c r="AJ2695">
        <f t="shared" si="424"/>
        <v>0.40599999999999997</v>
      </c>
      <c r="AK2695" t="str">
        <f t="shared" si="429"/>
        <v/>
      </c>
      <c r="AL2695" t="str">
        <f t="shared" si="425"/>
        <v/>
      </c>
      <c r="AM2695" t="s">
        <v>33949</v>
      </c>
    </row>
    <row r="2696" spans="1:39" x14ac:dyDescent="0.2">
      <c r="A2696" t="s">
        <v>13609</v>
      </c>
      <c r="B2696" t="s">
        <v>24</v>
      </c>
      <c r="C2696" t="s">
        <v>13610</v>
      </c>
      <c r="D2696" s="1">
        <v>37006</v>
      </c>
      <c r="E2696" s="1">
        <v>43456</v>
      </c>
      <c r="F2696" t="s">
        <v>470</v>
      </c>
      <c r="I2696">
        <v>100</v>
      </c>
      <c r="J2696">
        <v>0</v>
      </c>
      <c r="K2696">
        <v>0</v>
      </c>
      <c r="L2696">
        <v>536</v>
      </c>
      <c r="M2696">
        <v>536</v>
      </c>
      <c r="N2696" t="s">
        <v>20</v>
      </c>
      <c r="O2696" t="s">
        <v>13611</v>
      </c>
      <c r="P2696" t="s">
        <v>28</v>
      </c>
      <c r="Q2696" t="s">
        <v>34233</v>
      </c>
      <c r="R2696" t="s">
        <v>34233</v>
      </c>
      <c r="S2696" t="s">
        <v>32627</v>
      </c>
      <c r="T2696" t="s">
        <v>34233</v>
      </c>
      <c r="U2696" t="s">
        <v>32899</v>
      </c>
      <c r="V2696" t="s">
        <v>32900</v>
      </c>
      <c r="AD2696" t="str">
        <f t="shared" si="430"/>
        <v/>
      </c>
      <c r="AE2696" t="str">
        <f t="shared" si="422"/>
        <v/>
      </c>
      <c r="AF2696" t="str">
        <f t="shared" si="423"/>
        <v/>
      </c>
      <c r="AG2696" t="str">
        <f t="shared" si="427"/>
        <v/>
      </c>
      <c r="AH2696" t="str">
        <f t="shared" si="428"/>
        <v/>
      </c>
      <c r="AI2696">
        <v>0.14499999999999999</v>
      </c>
      <c r="AJ2696" t="str">
        <f t="shared" si="424"/>
        <v/>
      </c>
      <c r="AK2696" t="str">
        <f t="shared" si="429"/>
        <v/>
      </c>
      <c r="AL2696" t="str">
        <f t="shared" si="425"/>
        <v/>
      </c>
      <c r="AM2696" t="s">
        <v>34307</v>
      </c>
    </row>
    <row r="2697" spans="1:39" x14ac:dyDescent="0.2">
      <c r="A2697" t="s">
        <v>13591</v>
      </c>
      <c r="B2697" t="s">
        <v>24</v>
      </c>
      <c r="C2697" t="s">
        <v>13592</v>
      </c>
      <c r="D2697" s="1">
        <v>37006</v>
      </c>
      <c r="E2697" s="1">
        <v>43456</v>
      </c>
      <c r="F2697" t="s">
        <v>470</v>
      </c>
      <c r="I2697">
        <v>100</v>
      </c>
      <c r="J2697">
        <v>0</v>
      </c>
      <c r="K2697">
        <v>0</v>
      </c>
      <c r="L2697">
        <v>236</v>
      </c>
      <c r="M2697">
        <v>236</v>
      </c>
      <c r="N2697" t="s">
        <v>20</v>
      </c>
      <c r="O2697" t="s">
        <v>13593</v>
      </c>
      <c r="P2697" t="s">
        <v>28</v>
      </c>
      <c r="Q2697" t="s">
        <v>34233</v>
      </c>
      <c r="R2697" t="s">
        <v>34233</v>
      </c>
      <c r="S2697" t="s">
        <v>32627</v>
      </c>
      <c r="T2697" t="s">
        <v>34233</v>
      </c>
      <c r="U2697" t="s">
        <v>32901</v>
      </c>
      <c r="V2697" t="s">
        <v>32900</v>
      </c>
      <c r="AD2697" t="str">
        <f t="shared" si="430"/>
        <v/>
      </c>
      <c r="AE2697" t="str">
        <f t="shared" si="422"/>
        <v/>
      </c>
      <c r="AF2697" t="str">
        <f t="shared" si="423"/>
        <v/>
      </c>
      <c r="AG2697" t="str">
        <f t="shared" si="427"/>
        <v/>
      </c>
      <c r="AH2697" t="str">
        <f t="shared" si="428"/>
        <v/>
      </c>
      <c r="AI2697">
        <v>0.14499999999999999</v>
      </c>
      <c r="AJ2697" t="str">
        <f t="shared" si="424"/>
        <v/>
      </c>
      <c r="AK2697" t="str">
        <f t="shared" si="429"/>
        <v/>
      </c>
      <c r="AL2697" t="str">
        <f t="shared" si="425"/>
        <v/>
      </c>
      <c r="AM2697" t="s">
        <v>34307</v>
      </c>
    </row>
    <row r="2698" spans="1:39" x14ac:dyDescent="0.2">
      <c r="A2698" t="s">
        <v>23647</v>
      </c>
      <c r="B2698" t="s">
        <v>24</v>
      </c>
      <c r="C2698" t="s">
        <v>23648</v>
      </c>
      <c r="D2698" s="1">
        <v>39113</v>
      </c>
      <c r="E2698" s="1">
        <v>44546</v>
      </c>
      <c r="F2698" t="s">
        <v>474</v>
      </c>
      <c r="I2698">
        <v>100</v>
      </c>
      <c r="J2698">
        <v>0</v>
      </c>
      <c r="K2698">
        <v>0</v>
      </c>
      <c r="L2698">
        <v>1718</v>
      </c>
      <c r="M2698">
        <v>1718</v>
      </c>
      <c r="N2698" t="s">
        <v>20</v>
      </c>
      <c r="O2698" t="s">
        <v>23649</v>
      </c>
      <c r="P2698" t="s">
        <v>28</v>
      </c>
      <c r="Q2698" t="s">
        <v>33775</v>
      </c>
      <c r="R2698">
        <v>2</v>
      </c>
      <c r="S2698" t="s">
        <v>33807</v>
      </c>
      <c r="T2698" t="s">
        <v>34444</v>
      </c>
      <c r="U2698" t="s">
        <v>32902</v>
      </c>
      <c r="V2698" t="s">
        <v>33953</v>
      </c>
      <c r="W2698">
        <f>25+343</f>
        <v>368</v>
      </c>
      <c r="X2698">
        <v>1</v>
      </c>
      <c r="Y2698" t="s">
        <v>32654</v>
      </c>
      <c r="Z2698">
        <f>W2698*X2698</f>
        <v>368</v>
      </c>
      <c r="AA2698">
        <v>10</v>
      </c>
      <c r="AB2698">
        <v>20</v>
      </c>
      <c r="AD2698" t="str">
        <f t="shared" si="430"/>
        <v/>
      </c>
      <c r="AE2698" t="str">
        <f t="shared" si="422"/>
        <v/>
      </c>
      <c r="AF2698">
        <f t="shared" si="423"/>
        <v>368</v>
      </c>
      <c r="AG2698" t="str">
        <f t="shared" si="427"/>
        <v/>
      </c>
      <c r="AH2698" t="str">
        <f t="shared" si="428"/>
        <v/>
      </c>
      <c r="AI2698">
        <v>0.14499999999999999</v>
      </c>
      <c r="AJ2698">
        <v>2</v>
      </c>
      <c r="AK2698" t="str">
        <f t="shared" si="429"/>
        <v/>
      </c>
      <c r="AM2698" t="s">
        <v>33950</v>
      </c>
    </row>
    <row r="2699" spans="1:39" x14ac:dyDescent="0.2">
      <c r="A2699" t="s">
        <v>27651</v>
      </c>
      <c r="B2699" t="s">
        <v>24</v>
      </c>
      <c r="C2699" t="s">
        <v>27652</v>
      </c>
      <c r="D2699" s="1">
        <v>41935</v>
      </c>
      <c r="E2699" s="1">
        <v>44546</v>
      </c>
      <c r="F2699" t="s">
        <v>19</v>
      </c>
      <c r="I2699">
        <v>100</v>
      </c>
      <c r="J2699">
        <v>0</v>
      </c>
      <c r="K2699">
        <v>0</v>
      </c>
      <c r="L2699">
        <v>1181</v>
      </c>
      <c r="M2699">
        <v>1181</v>
      </c>
      <c r="N2699" t="s">
        <v>20</v>
      </c>
      <c r="O2699" t="s">
        <v>27653</v>
      </c>
      <c r="P2699" t="s">
        <v>28</v>
      </c>
      <c r="Q2699" t="s">
        <v>34233</v>
      </c>
      <c r="R2699" t="s">
        <v>34233</v>
      </c>
      <c r="S2699" t="s">
        <v>32627</v>
      </c>
      <c r="T2699" t="s">
        <v>34233</v>
      </c>
      <c r="AD2699" t="str">
        <f t="shared" si="430"/>
        <v/>
      </c>
      <c r="AE2699" s="16">
        <v>1</v>
      </c>
      <c r="AF2699" t="str">
        <f t="shared" si="423"/>
        <v/>
      </c>
      <c r="AG2699" t="str">
        <f t="shared" si="427"/>
        <v/>
      </c>
      <c r="AH2699" t="str">
        <f t="shared" si="428"/>
        <v/>
      </c>
      <c r="AI2699">
        <v>0.14499999999999999</v>
      </c>
      <c r="AJ2699" t="str">
        <f t="shared" si="424"/>
        <v/>
      </c>
      <c r="AK2699">
        <f t="shared" si="429"/>
        <v>2.8</v>
      </c>
      <c r="AL2699">
        <f t="shared" si="425"/>
        <v>0.40599999999999997</v>
      </c>
      <c r="AM2699" t="s">
        <v>33951</v>
      </c>
    </row>
    <row r="2700" spans="1:39" x14ac:dyDescent="0.2">
      <c r="A2700" t="s">
        <v>27668</v>
      </c>
      <c r="B2700" t="s">
        <v>24</v>
      </c>
      <c r="C2700" t="s">
        <v>27669</v>
      </c>
      <c r="D2700" s="1">
        <v>42123</v>
      </c>
      <c r="E2700" s="1">
        <v>44546</v>
      </c>
      <c r="F2700" t="s">
        <v>19</v>
      </c>
      <c r="I2700">
        <v>100</v>
      </c>
      <c r="J2700">
        <v>0</v>
      </c>
      <c r="K2700">
        <v>0</v>
      </c>
      <c r="L2700">
        <v>4296</v>
      </c>
      <c r="M2700">
        <v>4296</v>
      </c>
      <c r="N2700" t="s">
        <v>20</v>
      </c>
      <c r="O2700" t="s">
        <v>27670</v>
      </c>
      <c r="P2700" t="s">
        <v>28</v>
      </c>
      <c r="Q2700" t="s">
        <v>34233</v>
      </c>
      <c r="R2700" t="s">
        <v>34233</v>
      </c>
      <c r="S2700" t="s">
        <v>33942</v>
      </c>
      <c r="T2700" t="s">
        <v>34233</v>
      </c>
      <c r="U2700" t="s">
        <v>32634</v>
      </c>
      <c r="V2700" t="s">
        <v>32900</v>
      </c>
      <c r="W2700">
        <v>372</v>
      </c>
      <c r="X2700">
        <v>2</v>
      </c>
      <c r="Y2700" t="s">
        <v>32654</v>
      </c>
      <c r="AB2700">
        <v>10</v>
      </c>
      <c r="AC2700">
        <v>1</v>
      </c>
      <c r="AD2700" t="str">
        <f t="shared" si="430"/>
        <v/>
      </c>
      <c r="AE2700">
        <f t="shared" ref="AE2700:AE2709" si="431">IF((S2700="tühi")*(AC2700&lt;&gt;""),AC2700,"")</f>
        <v>1</v>
      </c>
      <c r="AF2700" t="str">
        <f t="shared" si="423"/>
        <v/>
      </c>
      <c r="AG2700" t="str">
        <f t="shared" si="427"/>
        <v/>
      </c>
      <c r="AH2700" t="str">
        <f t="shared" si="428"/>
        <v/>
      </c>
      <c r="AI2700">
        <v>0.14499999999999999</v>
      </c>
      <c r="AJ2700" t="str">
        <f t="shared" si="424"/>
        <v/>
      </c>
      <c r="AK2700">
        <f t="shared" si="429"/>
        <v>2.8</v>
      </c>
      <c r="AL2700">
        <f t="shared" si="425"/>
        <v>0.40599999999999997</v>
      </c>
    </row>
    <row r="2701" spans="1:39" x14ac:dyDescent="0.2">
      <c r="A2701" t="s">
        <v>21084</v>
      </c>
      <c r="B2701" t="s">
        <v>24</v>
      </c>
      <c r="C2701" t="s">
        <v>21085</v>
      </c>
      <c r="D2701" s="1">
        <v>38608</v>
      </c>
      <c r="E2701" s="1">
        <v>44546</v>
      </c>
      <c r="F2701" t="s">
        <v>474</v>
      </c>
      <c r="I2701">
        <v>100</v>
      </c>
      <c r="J2701">
        <v>0</v>
      </c>
      <c r="K2701">
        <v>0</v>
      </c>
      <c r="L2701">
        <v>2967</v>
      </c>
      <c r="M2701">
        <v>2967</v>
      </c>
      <c r="N2701" t="s">
        <v>20</v>
      </c>
      <c r="O2701" t="s">
        <v>21086</v>
      </c>
      <c r="P2701" t="s">
        <v>44</v>
      </c>
      <c r="Q2701" t="s">
        <v>34233</v>
      </c>
      <c r="R2701" t="s">
        <v>34233</v>
      </c>
      <c r="S2701" t="s">
        <v>32627</v>
      </c>
      <c r="T2701" t="s">
        <v>34233</v>
      </c>
      <c r="V2701" t="s">
        <v>34961</v>
      </c>
      <c r="AD2701" t="str">
        <f t="shared" si="430"/>
        <v/>
      </c>
      <c r="AE2701" t="str">
        <f t="shared" si="431"/>
        <v/>
      </c>
      <c r="AF2701" t="str">
        <f t="shared" si="423"/>
        <v/>
      </c>
      <c r="AG2701" t="str">
        <f t="shared" si="427"/>
        <v/>
      </c>
      <c r="AH2701" t="str">
        <f t="shared" si="428"/>
        <v/>
      </c>
      <c r="AI2701">
        <v>0.14499999999999999</v>
      </c>
      <c r="AJ2701" t="str">
        <f t="shared" si="424"/>
        <v/>
      </c>
      <c r="AK2701" t="str">
        <f t="shared" si="429"/>
        <v/>
      </c>
      <c r="AL2701" t="str">
        <f t="shared" si="425"/>
        <v/>
      </c>
    </row>
    <row r="2702" spans="1:39" x14ac:dyDescent="0.2">
      <c r="A2702" t="s">
        <v>30411</v>
      </c>
      <c r="B2702" t="s">
        <v>24</v>
      </c>
      <c r="C2702" t="s">
        <v>30412</v>
      </c>
      <c r="D2702" s="1">
        <v>43859</v>
      </c>
      <c r="E2702" s="1">
        <v>44546</v>
      </c>
      <c r="F2702" s="13" t="s">
        <v>15348</v>
      </c>
      <c r="I2702">
        <v>100</v>
      </c>
      <c r="J2702">
        <v>0</v>
      </c>
      <c r="K2702">
        <v>0</v>
      </c>
      <c r="L2702">
        <v>4367</v>
      </c>
      <c r="M2702">
        <v>4367</v>
      </c>
      <c r="N2702" t="s">
        <v>20</v>
      </c>
      <c r="P2702" t="s">
        <v>30340</v>
      </c>
      <c r="Q2702" t="s">
        <v>34233</v>
      </c>
      <c r="R2702" t="s">
        <v>34233</v>
      </c>
      <c r="S2702" t="s">
        <v>32627</v>
      </c>
      <c r="T2702" t="s">
        <v>34471</v>
      </c>
      <c r="U2702" t="s">
        <v>33565</v>
      </c>
      <c r="V2702" t="s">
        <v>34961</v>
      </c>
      <c r="W2702">
        <f>L2702*0.1</f>
        <v>436.70000000000005</v>
      </c>
      <c r="X2702">
        <v>2</v>
      </c>
      <c r="Y2702">
        <v>4</v>
      </c>
      <c r="Z2702">
        <f>W2702*X2702</f>
        <v>873.40000000000009</v>
      </c>
      <c r="AB2702">
        <v>10</v>
      </c>
      <c r="AD2702" t="str">
        <f t="shared" si="430"/>
        <v/>
      </c>
      <c r="AE2702" t="str">
        <f t="shared" si="431"/>
        <v/>
      </c>
      <c r="AF2702">
        <f t="shared" si="423"/>
        <v>873.40000000000009</v>
      </c>
      <c r="AG2702" t="str">
        <f t="shared" si="427"/>
        <v/>
      </c>
      <c r="AH2702" t="str">
        <f t="shared" si="428"/>
        <v/>
      </c>
      <c r="AI2702">
        <v>0.14499999999999999</v>
      </c>
      <c r="AJ2702" t="str">
        <f t="shared" si="424"/>
        <v/>
      </c>
      <c r="AK2702" t="str">
        <f t="shared" si="429"/>
        <v/>
      </c>
      <c r="AL2702" t="str">
        <f t="shared" si="425"/>
        <v/>
      </c>
      <c r="AM2702" t="s">
        <v>33954</v>
      </c>
    </row>
    <row r="2703" spans="1:39" x14ac:dyDescent="0.2">
      <c r="A2703" t="s">
        <v>30915</v>
      </c>
      <c r="B2703" t="s">
        <v>24</v>
      </c>
      <c r="C2703" t="s">
        <v>30916</v>
      </c>
      <c r="D2703" s="1">
        <v>43859</v>
      </c>
      <c r="E2703" s="1">
        <v>44546</v>
      </c>
      <c r="F2703" t="s">
        <v>15348</v>
      </c>
      <c r="I2703">
        <v>100</v>
      </c>
      <c r="J2703">
        <v>0</v>
      </c>
      <c r="K2703">
        <v>0</v>
      </c>
      <c r="L2703">
        <v>228</v>
      </c>
      <c r="M2703">
        <v>228</v>
      </c>
      <c r="N2703" t="s">
        <v>20</v>
      </c>
      <c r="P2703" t="s">
        <v>30340</v>
      </c>
      <c r="Q2703" t="s">
        <v>34233</v>
      </c>
      <c r="R2703" t="s">
        <v>34233</v>
      </c>
      <c r="S2703" t="s">
        <v>33942</v>
      </c>
      <c r="T2703" t="s">
        <v>34233</v>
      </c>
      <c r="AD2703" t="str">
        <f t="shared" si="430"/>
        <v/>
      </c>
      <c r="AE2703" t="str">
        <f t="shared" si="431"/>
        <v/>
      </c>
      <c r="AF2703" t="str">
        <f t="shared" si="423"/>
        <v/>
      </c>
      <c r="AG2703" t="str">
        <f t="shared" si="427"/>
        <v/>
      </c>
      <c r="AH2703" t="str">
        <f t="shared" si="428"/>
        <v/>
      </c>
      <c r="AI2703">
        <v>0.14499999999999999</v>
      </c>
      <c r="AJ2703" t="str">
        <f t="shared" si="424"/>
        <v/>
      </c>
      <c r="AK2703" t="str">
        <f t="shared" si="429"/>
        <v/>
      </c>
      <c r="AL2703" t="str">
        <f t="shared" si="425"/>
        <v/>
      </c>
    </row>
    <row r="2704" spans="1:39" s="20" customFormat="1" x14ac:dyDescent="0.2">
      <c r="A2704" s="20" t="s">
        <v>22156</v>
      </c>
      <c r="B2704" s="20" t="s">
        <v>24</v>
      </c>
      <c r="C2704" s="20" t="s">
        <v>22157</v>
      </c>
      <c r="D2704" s="21">
        <v>36413</v>
      </c>
      <c r="E2704" s="21">
        <v>44546</v>
      </c>
      <c r="F2704" s="20" t="s">
        <v>39</v>
      </c>
      <c r="I2704" s="20">
        <v>100</v>
      </c>
      <c r="J2704" s="20">
        <v>0</v>
      </c>
      <c r="K2704" s="20">
        <v>0</v>
      </c>
      <c r="L2704" s="20">
        <v>2502</v>
      </c>
      <c r="M2704" s="20">
        <v>2502</v>
      </c>
      <c r="N2704" s="20" t="s">
        <v>20</v>
      </c>
      <c r="O2704" s="20" t="s">
        <v>22158</v>
      </c>
      <c r="P2704" s="20" t="s">
        <v>28</v>
      </c>
      <c r="Q2704" s="20" t="s">
        <v>34233</v>
      </c>
      <c r="R2704" s="20" t="s">
        <v>34233</v>
      </c>
      <c r="S2704" s="20" t="s">
        <v>33942</v>
      </c>
      <c r="T2704" s="20" t="s">
        <v>34233</v>
      </c>
      <c r="V2704" s="20" t="s">
        <v>32874</v>
      </c>
      <c r="AD2704" s="20" t="str">
        <f t="shared" si="430"/>
        <v/>
      </c>
      <c r="AE2704" s="20" t="str">
        <f t="shared" si="431"/>
        <v/>
      </c>
      <c r="AF2704" s="20" t="str">
        <f t="shared" si="423"/>
        <v/>
      </c>
      <c r="AG2704" s="20" t="str">
        <f t="shared" si="427"/>
        <v/>
      </c>
      <c r="AH2704" s="20" t="str">
        <f t="shared" si="428"/>
        <v/>
      </c>
      <c r="AI2704" s="20">
        <v>0.14499999999999999</v>
      </c>
      <c r="AJ2704" s="20" t="str">
        <f t="shared" si="424"/>
        <v/>
      </c>
      <c r="AK2704" s="20" t="str">
        <f t="shared" si="429"/>
        <v/>
      </c>
      <c r="AL2704" s="20" t="str">
        <f t="shared" si="425"/>
        <v/>
      </c>
      <c r="AM2704" s="20" t="s">
        <v>33958</v>
      </c>
    </row>
    <row r="2705" spans="1:39" x14ac:dyDescent="0.2">
      <c r="A2705" t="s">
        <v>23775</v>
      </c>
      <c r="B2705" t="s">
        <v>24</v>
      </c>
      <c r="C2705" t="s">
        <v>23776</v>
      </c>
      <c r="D2705" s="1">
        <v>39245</v>
      </c>
      <c r="E2705" s="1">
        <v>43456</v>
      </c>
      <c r="F2705" t="s">
        <v>470</v>
      </c>
      <c r="I2705">
        <v>100</v>
      </c>
      <c r="J2705">
        <v>0</v>
      </c>
      <c r="K2705">
        <v>0</v>
      </c>
      <c r="L2705">
        <v>1873</v>
      </c>
      <c r="M2705">
        <v>1873</v>
      </c>
      <c r="N2705" t="s">
        <v>20</v>
      </c>
      <c r="O2705" t="s">
        <v>23777</v>
      </c>
      <c r="P2705" t="s">
        <v>28</v>
      </c>
      <c r="Q2705" t="s">
        <v>34233</v>
      </c>
      <c r="R2705" t="s">
        <v>34233</v>
      </c>
      <c r="S2705" t="s">
        <v>33942</v>
      </c>
      <c r="T2705" t="s">
        <v>34233</v>
      </c>
      <c r="U2705" t="s">
        <v>32668</v>
      </c>
      <c r="V2705" t="s">
        <v>32903</v>
      </c>
      <c r="W2705">
        <v>250</v>
      </c>
      <c r="X2705">
        <v>2</v>
      </c>
      <c r="Y2705">
        <v>1</v>
      </c>
      <c r="Z2705">
        <v>500</v>
      </c>
      <c r="AA2705">
        <v>8.5</v>
      </c>
      <c r="AD2705">
        <f t="shared" si="430"/>
        <v>500</v>
      </c>
      <c r="AE2705" t="str">
        <f t="shared" si="431"/>
        <v/>
      </c>
      <c r="AF2705" t="str">
        <f t="shared" si="423"/>
        <v/>
      </c>
      <c r="AG2705" t="str">
        <f t="shared" si="427"/>
        <v/>
      </c>
      <c r="AH2705" t="str">
        <f t="shared" si="428"/>
        <v/>
      </c>
      <c r="AI2705">
        <v>0.14499999999999999</v>
      </c>
      <c r="AJ2705" t="str">
        <f t="shared" si="424"/>
        <v/>
      </c>
      <c r="AK2705" t="str">
        <f t="shared" si="429"/>
        <v/>
      </c>
      <c r="AL2705" s="9">
        <v>1</v>
      </c>
      <c r="AM2705" t="s">
        <v>34925</v>
      </c>
    </row>
    <row r="2706" spans="1:39" x14ac:dyDescent="0.2">
      <c r="A2706" t="s">
        <v>23970</v>
      </c>
      <c r="B2706" t="s">
        <v>24</v>
      </c>
      <c r="C2706" t="s">
        <v>23971</v>
      </c>
      <c r="D2706" s="1">
        <v>39267</v>
      </c>
      <c r="E2706" s="1">
        <v>44546</v>
      </c>
      <c r="F2706" t="s">
        <v>470</v>
      </c>
      <c r="I2706">
        <v>100</v>
      </c>
      <c r="J2706">
        <v>0</v>
      </c>
      <c r="K2706">
        <v>0</v>
      </c>
      <c r="L2706">
        <v>795</v>
      </c>
      <c r="M2706">
        <v>795</v>
      </c>
      <c r="N2706" t="s">
        <v>20</v>
      </c>
      <c r="O2706" t="s">
        <v>23972</v>
      </c>
      <c r="P2706" t="s">
        <v>28</v>
      </c>
      <c r="Q2706" t="s">
        <v>33775</v>
      </c>
      <c r="R2706">
        <v>2</v>
      </c>
      <c r="S2706" t="s">
        <v>32630</v>
      </c>
      <c r="T2706" t="s">
        <v>34472</v>
      </c>
      <c r="U2706" t="s">
        <v>32904</v>
      </c>
      <c r="V2706" t="s">
        <v>34961</v>
      </c>
      <c r="W2706">
        <f>L2706*0.3</f>
        <v>238.5</v>
      </c>
      <c r="X2706">
        <v>2</v>
      </c>
      <c r="Y2706">
        <v>2</v>
      </c>
      <c r="Z2706">
        <f>W2706*X2706</f>
        <v>477</v>
      </c>
      <c r="AB2706">
        <v>30</v>
      </c>
      <c r="AD2706" t="str">
        <f t="shared" si="430"/>
        <v/>
      </c>
      <c r="AE2706" t="str">
        <f t="shared" si="431"/>
        <v/>
      </c>
      <c r="AF2706">
        <f t="shared" si="423"/>
        <v>477</v>
      </c>
      <c r="AG2706" t="str">
        <f t="shared" si="427"/>
        <v/>
      </c>
      <c r="AH2706" t="str">
        <f t="shared" si="428"/>
        <v/>
      </c>
      <c r="AI2706">
        <v>0.14499999999999999</v>
      </c>
      <c r="AJ2706">
        <v>2</v>
      </c>
      <c r="AK2706" t="str">
        <f t="shared" si="429"/>
        <v/>
      </c>
    </row>
    <row r="2707" spans="1:39" x14ac:dyDescent="0.2">
      <c r="A2707" t="s">
        <v>23390</v>
      </c>
      <c r="B2707" t="s">
        <v>24</v>
      </c>
      <c r="C2707" t="s">
        <v>23391</v>
      </c>
      <c r="D2707" s="1">
        <v>38999</v>
      </c>
      <c r="E2707" s="1">
        <v>44546</v>
      </c>
      <c r="F2707" t="s">
        <v>474</v>
      </c>
      <c r="I2707">
        <v>100</v>
      </c>
      <c r="J2707">
        <v>0</v>
      </c>
      <c r="K2707">
        <v>0</v>
      </c>
      <c r="L2707">
        <v>9690</v>
      </c>
      <c r="M2707">
        <v>9690</v>
      </c>
      <c r="N2707" t="s">
        <v>20</v>
      </c>
      <c r="O2707" t="s">
        <v>23392</v>
      </c>
      <c r="P2707" t="s">
        <v>28</v>
      </c>
      <c r="Q2707" t="s">
        <v>34233</v>
      </c>
      <c r="R2707" t="s">
        <v>34233</v>
      </c>
      <c r="S2707" t="s">
        <v>33806</v>
      </c>
      <c r="T2707" t="s">
        <v>34473</v>
      </c>
      <c r="U2707" t="s">
        <v>32905</v>
      </c>
      <c r="V2707" t="s">
        <v>34962</v>
      </c>
      <c r="W2707">
        <v>90</v>
      </c>
      <c r="X2707">
        <v>1.5</v>
      </c>
      <c r="Y2707">
        <v>1</v>
      </c>
      <c r="Z2707">
        <f>W2707*X2707</f>
        <v>135</v>
      </c>
      <c r="AA2707">
        <v>7</v>
      </c>
      <c r="AD2707" t="str">
        <f t="shared" si="430"/>
        <v/>
      </c>
      <c r="AE2707" t="str">
        <f t="shared" si="431"/>
        <v/>
      </c>
      <c r="AF2707">
        <f t="shared" si="423"/>
        <v>135</v>
      </c>
      <c r="AG2707" t="str">
        <f t="shared" si="427"/>
        <v/>
      </c>
      <c r="AH2707" t="str">
        <f t="shared" si="428"/>
        <v/>
      </c>
      <c r="AI2707">
        <v>0.14499999999999999</v>
      </c>
      <c r="AJ2707" t="str">
        <f t="shared" si="424"/>
        <v/>
      </c>
      <c r="AK2707" t="str">
        <f t="shared" si="429"/>
        <v/>
      </c>
      <c r="AL2707" t="str">
        <f t="shared" si="425"/>
        <v/>
      </c>
      <c r="AM2707" t="s">
        <v>33955</v>
      </c>
    </row>
    <row r="2708" spans="1:39" x14ac:dyDescent="0.2">
      <c r="A2708" t="s">
        <v>23778</v>
      </c>
      <c r="B2708" t="s">
        <v>24</v>
      </c>
      <c r="C2708" t="s">
        <v>23779</v>
      </c>
      <c r="D2708" s="1">
        <v>39245</v>
      </c>
      <c r="E2708" s="1">
        <v>44607</v>
      </c>
      <c r="F2708" t="s">
        <v>19</v>
      </c>
      <c r="I2708">
        <v>100</v>
      </c>
      <c r="J2708">
        <v>0</v>
      </c>
      <c r="K2708">
        <v>0</v>
      </c>
      <c r="L2708">
        <v>3652</v>
      </c>
      <c r="M2708">
        <v>3652</v>
      </c>
      <c r="N2708" t="s">
        <v>20</v>
      </c>
      <c r="O2708" t="s">
        <v>23780</v>
      </c>
      <c r="P2708" t="s">
        <v>28</v>
      </c>
      <c r="Q2708" t="s">
        <v>34233</v>
      </c>
      <c r="R2708" t="s">
        <v>34233</v>
      </c>
      <c r="S2708" t="s">
        <v>32628</v>
      </c>
      <c r="T2708" t="s">
        <v>34357</v>
      </c>
      <c r="U2708" t="s">
        <v>32634</v>
      </c>
      <c r="V2708" t="s">
        <v>32903</v>
      </c>
      <c r="W2708">
        <v>250</v>
      </c>
      <c r="X2708">
        <v>2</v>
      </c>
      <c r="Y2708" t="s">
        <v>32654</v>
      </c>
      <c r="AA2708">
        <v>8.5</v>
      </c>
      <c r="AC2708">
        <v>1</v>
      </c>
      <c r="AD2708" t="str">
        <f t="shared" si="430"/>
        <v/>
      </c>
      <c r="AE2708" t="str">
        <f t="shared" si="431"/>
        <v/>
      </c>
      <c r="AF2708" t="str">
        <f t="shared" si="423"/>
        <v/>
      </c>
      <c r="AG2708">
        <f t="shared" si="427"/>
        <v>1</v>
      </c>
      <c r="AH2708">
        <f t="shared" si="428"/>
        <v>2.8</v>
      </c>
      <c r="AI2708">
        <v>0.14499999999999999</v>
      </c>
      <c r="AJ2708">
        <f t="shared" si="424"/>
        <v>0.40599999999999997</v>
      </c>
      <c r="AK2708" t="str">
        <f t="shared" si="429"/>
        <v/>
      </c>
      <c r="AL2708" t="str">
        <f t="shared" si="425"/>
        <v/>
      </c>
    </row>
    <row r="2709" spans="1:39" x14ac:dyDescent="0.2">
      <c r="A2709" t="s">
        <v>13427</v>
      </c>
      <c r="B2709" t="s">
        <v>24</v>
      </c>
      <c r="C2709" t="s">
        <v>13428</v>
      </c>
      <c r="D2709" s="1">
        <v>36840</v>
      </c>
      <c r="E2709" s="1">
        <v>44608</v>
      </c>
      <c r="F2709" t="s">
        <v>19</v>
      </c>
      <c r="I2709">
        <v>100</v>
      </c>
      <c r="J2709">
        <v>0</v>
      </c>
      <c r="K2709">
        <v>0</v>
      </c>
      <c r="L2709">
        <v>5969</v>
      </c>
      <c r="M2709">
        <v>5969</v>
      </c>
      <c r="N2709" t="s">
        <v>20</v>
      </c>
      <c r="O2709" t="s">
        <v>13429</v>
      </c>
      <c r="P2709" t="s">
        <v>28</v>
      </c>
      <c r="Q2709" t="s">
        <v>34233</v>
      </c>
      <c r="R2709" t="s">
        <v>34233</v>
      </c>
      <c r="S2709" t="s">
        <v>33797</v>
      </c>
      <c r="T2709" t="s">
        <v>34357</v>
      </c>
      <c r="U2709" t="s">
        <v>32634</v>
      </c>
      <c r="V2709" t="s">
        <v>32906</v>
      </c>
      <c r="W2709">
        <v>813</v>
      </c>
      <c r="X2709">
        <v>2</v>
      </c>
      <c r="Y2709" t="s">
        <v>32661</v>
      </c>
      <c r="AA2709">
        <v>11</v>
      </c>
      <c r="AB2709">
        <v>15</v>
      </c>
      <c r="AC2709">
        <v>1</v>
      </c>
      <c r="AD2709" t="str">
        <f t="shared" si="430"/>
        <v/>
      </c>
      <c r="AE2709" t="str">
        <f t="shared" si="431"/>
        <v/>
      </c>
      <c r="AF2709" t="str">
        <f t="shared" si="423"/>
        <v/>
      </c>
      <c r="AG2709">
        <f t="shared" si="427"/>
        <v>1</v>
      </c>
      <c r="AH2709">
        <f t="shared" si="428"/>
        <v>2.8</v>
      </c>
      <c r="AI2709">
        <v>0.14499999999999999</v>
      </c>
      <c r="AJ2709">
        <f t="shared" si="424"/>
        <v>0.40599999999999997</v>
      </c>
      <c r="AK2709" t="str">
        <f t="shared" si="429"/>
        <v/>
      </c>
      <c r="AL2709" t="str">
        <f t="shared" si="425"/>
        <v/>
      </c>
    </row>
    <row r="2710" spans="1:39" x14ac:dyDescent="0.2">
      <c r="A2710" t="s">
        <v>11304</v>
      </c>
      <c r="B2710" t="s">
        <v>24</v>
      </c>
      <c r="C2710" t="s">
        <v>11305</v>
      </c>
      <c r="D2710" s="1">
        <v>36543</v>
      </c>
      <c r="E2710" s="1">
        <v>43456</v>
      </c>
      <c r="F2710" t="s">
        <v>19</v>
      </c>
      <c r="I2710">
        <v>100</v>
      </c>
      <c r="J2710">
        <v>0</v>
      </c>
      <c r="K2710">
        <v>0</v>
      </c>
      <c r="L2710">
        <v>2327</v>
      </c>
      <c r="M2710">
        <v>2327</v>
      </c>
      <c r="N2710" t="s">
        <v>20</v>
      </c>
      <c r="O2710" t="s">
        <v>11306</v>
      </c>
      <c r="P2710" t="s">
        <v>28</v>
      </c>
      <c r="Q2710" t="s">
        <v>34233</v>
      </c>
      <c r="R2710" t="s">
        <v>34233</v>
      </c>
      <c r="S2710" t="s">
        <v>33942</v>
      </c>
      <c r="T2710" t="s">
        <v>34233</v>
      </c>
      <c r="AD2710" t="str">
        <f t="shared" si="430"/>
        <v/>
      </c>
      <c r="AE2710" s="16">
        <v>1</v>
      </c>
      <c r="AF2710" t="str">
        <f t="shared" si="423"/>
        <v/>
      </c>
      <c r="AG2710" t="str">
        <f t="shared" si="427"/>
        <v/>
      </c>
      <c r="AH2710" t="str">
        <f t="shared" si="428"/>
        <v/>
      </c>
      <c r="AI2710">
        <v>0.14499999999999999</v>
      </c>
      <c r="AJ2710" t="str">
        <f t="shared" si="424"/>
        <v/>
      </c>
      <c r="AK2710">
        <f t="shared" si="429"/>
        <v>2.8</v>
      </c>
      <c r="AL2710">
        <f t="shared" si="425"/>
        <v>0.40599999999999997</v>
      </c>
      <c r="AM2710" t="s">
        <v>34309</v>
      </c>
    </row>
    <row r="2711" spans="1:39" x14ac:dyDescent="0.2">
      <c r="A2711" t="s">
        <v>7348</v>
      </c>
      <c r="B2711" t="s">
        <v>24</v>
      </c>
      <c r="C2711" t="s">
        <v>7349</v>
      </c>
      <c r="D2711" s="1">
        <v>36213</v>
      </c>
      <c r="E2711" s="1">
        <v>43951</v>
      </c>
      <c r="F2711" t="s">
        <v>19</v>
      </c>
      <c r="I2711">
        <v>100</v>
      </c>
      <c r="J2711">
        <v>0</v>
      </c>
      <c r="K2711">
        <v>0</v>
      </c>
      <c r="L2711">
        <v>1628</v>
      </c>
      <c r="M2711">
        <v>1628</v>
      </c>
      <c r="N2711" t="s">
        <v>20</v>
      </c>
      <c r="O2711" t="s">
        <v>7350</v>
      </c>
      <c r="P2711" t="s">
        <v>28</v>
      </c>
      <c r="Q2711" t="s">
        <v>34233</v>
      </c>
      <c r="R2711" t="s">
        <v>34233</v>
      </c>
      <c r="S2711" t="s">
        <v>32628</v>
      </c>
      <c r="T2711" t="s">
        <v>34354</v>
      </c>
      <c r="AD2711" t="str">
        <f t="shared" si="430"/>
        <v/>
      </c>
      <c r="AE2711" t="str">
        <f t="shared" ref="AE2711:AE2774" si="432">IF((S2711="tühi")*(AC2711&lt;&gt;""),AC2711,"")</f>
        <v/>
      </c>
      <c r="AF2711" t="str">
        <f t="shared" si="423"/>
        <v/>
      </c>
      <c r="AG2711" s="17">
        <v>1</v>
      </c>
      <c r="AH2711">
        <f t="shared" si="428"/>
        <v>2.8</v>
      </c>
      <c r="AI2711">
        <v>0.14499999999999999</v>
      </c>
      <c r="AJ2711">
        <f t="shared" si="424"/>
        <v>0.40599999999999997</v>
      </c>
      <c r="AK2711" t="str">
        <f t="shared" si="429"/>
        <v/>
      </c>
      <c r="AL2711" t="str">
        <f t="shared" si="425"/>
        <v/>
      </c>
    </row>
    <row r="2712" spans="1:39" x14ac:dyDescent="0.2">
      <c r="A2712" t="s">
        <v>10891</v>
      </c>
      <c r="B2712" t="s">
        <v>24</v>
      </c>
      <c r="C2712" t="s">
        <v>10892</v>
      </c>
      <c r="D2712" s="1">
        <v>36468</v>
      </c>
      <c r="E2712" s="1">
        <v>44636</v>
      </c>
      <c r="F2712" t="s">
        <v>19</v>
      </c>
      <c r="I2712">
        <v>100</v>
      </c>
      <c r="J2712">
        <v>0</v>
      </c>
      <c r="K2712">
        <v>0</v>
      </c>
      <c r="L2712">
        <v>8579</v>
      </c>
      <c r="M2712">
        <v>8579</v>
      </c>
      <c r="N2712" t="s">
        <v>20</v>
      </c>
      <c r="O2712" t="s">
        <v>10893</v>
      </c>
      <c r="P2712" t="s">
        <v>28</v>
      </c>
      <c r="Q2712" t="s">
        <v>34233</v>
      </c>
      <c r="R2712" t="s">
        <v>34233</v>
      </c>
      <c r="S2712" t="s">
        <v>33808</v>
      </c>
      <c r="T2712" t="s">
        <v>34349</v>
      </c>
      <c r="AD2712" t="str">
        <f t="shared" si="430"/>
        <v/>
      </c>
      <c r="AE2712" t="str">
        <f t="shared" si="432"/>
        <v/>
      </c>
      <c r="AF2712" t="str">
        <f t="shared" si="423"/>
        <v/>
      </c>
      <c r="AG2712" s="17">
        <v>1</v>
      </c>
      <c r="AH2712">
        <f t="shared" si="428"/>
        <v>2.8</v>
      </c>
      <c r="AI2712">
        <v>0.14499999999999999</v>
      </c>
      <c r="AJ2712">
        <f t="shared" si="424"/>
        <v>0.40599999999999997</v>
      </c>
      <c r="AK2712" t="str">
        <f t="shared" si="429"/>
        <v/>
      </c>
      <c r="AL2712" t="str">
        <f t="shared" si="425"/>
        <v/>
      </c>
    </row>
    <row r="2713" spans="1:39" x14ac:dyDescent="0.2">
      <c r="A2713" t="s">
        <v>784</v>
      </c>
      <c r="B2713" t="s">
        <v>24</v>
      </c>
      <c r="C2713" t="s">
        <v>785</v>
      </c>
      <c r="D2713" s="1">
        <v>35103</v>
      </c>
      <c r="E2713" s="1">
        <v>44546</v>
      </c>
      <c r="F2713" t="s">
        <v>19</v>
      </c>
      <c r="I2713">
        <v>100</v>
      </c>
      <c r="J2713">
        <v>0</v>
      </c>
      <c r="K2713">
        <v>0</v>
      </c>
      <c r="L2713">
        <v>1840</v>
      </c>
      <c r="M2713">
        <v>1840</v>
      </c>
      <c r="N2713" t="s">
        <v>20</v>
      </c>
      <c r="O2713" t="s">
        <v>786</v>
      </c>
      <c r="P2713" t="s">
        <v>28</v>
      </c>
      <c r="Q2713" t="s">
        <v>34234</v>
      </c>
      <c r="R2713" t="s">
        <v>33762</v>
      </c>
      <c r="S2713" t="s">
        <v>33942</v>
      </c>
      <c r="T2713" t="s">
        <v>34233</v>
      </c>
      <c r="U2713" t="s">
        <v>32634</v>
      </c>
      <c r="V2713" t="s">
        <v>32907</v>
      </c>
      <c r="X2713">
        <v>2</v>
      </c>
      <c r="Y2713" t="s">
        <v>32661</v>
      </c>
      <c r="AA2713">
        <v>8.5</v>
      </c>
      <c r="AB2713">
        <v>25</v>
      </c>
      <c r="AC2713">
        <v>1</v>
      </c>
      <c r="AD2713" t="str">
        <f t="shared" si="430"/>
        <v/>
      </c>
      <c r="AE2713">
        <f t="shared" si="432"/>
        <v>1</v>
      </c>
      <c r="AF2713" t="str">
        <f t="shared" si="423"/>
        <v/>
      </c>
      <c r="AG2713" t="str">
        <f>IF((S2713&lt;&gt;"tühi")*(AC2713&lt;&gt;""),AC2713,"")</f>
        <v/>
      </c>
      <c r="AH2713" t="str">
        <f t="shared" si="428"/>
        <v/>
      </c>
      <c r="AI2713">
        <v>0.14499999999999999</v>
      </c>
      <c r="AJ2713" t="str">
        <f t="shared" si="424"/>
        <v/>
      </c>
      <c r="AK2713">
        <f t="shared" si="429"/>
        <v>2.8</v>
      </c>
      <c r="AL2713">
        <f t="shared" si="425"/>
        <v>0.40599999999999997</v>
      </c>
    </row>
    <row r="2714" spans="1:39" x14ac:dyDescent="0.2">
      <c r="A2714" t="s">
        <v>26241</v>
      </c>
      <c r="B2714" t="s">
        <v>24</v>
      </c>
      <c r="C2714" t="s">
        <v>26242</v>
      </c>
      <c r="D2714" s="1">
        <v>40939</v>
      </c>
      <c r="E2714" s="1">
        <v>44546</v>
      </c>
      <c r="F2714" t="s">
        <v>19</v>
      </c>
      <c r="I2714">
        <v>100</v>
      </c>
      <c r="J2714">
        <v>0</v>
      </c>
      <c r="K2714">
        <v>0</v>
      </c>
      <c r="L2714">
        <v>1757</v>
      </c>
      <c r="M2714">
        <v>1757</v>
      </c>
      <c r="N2714" t="s">
        <v>20</v>
      </c>
      <c r="O2714" t="s">
        <v>26243</v>
      </c>
      <c r="P2714" t="s">
        <v>28</v>
      </c>
      <c r="Q2714" t="s">
        <v>34233</v>
      </c>
      <c r="R2714" t="s">
        <v>34233</v>
      </c>
      <c r="S2714" t="s">
        <v>32628</v>
      </c>
      <c r="T2714" t="s">
        <v>34357</v>
      </c>
      <c r="U2714" t="s">
        <v>32634</v>
      </c>
      <c r="V2714" t="s">
        <v>32908</v>
      </c>
      <c r="W2714">
        <v>300</v>
      </c>
      <c r="X2714">
        <v>2</v>
      </c>
      <c r="Y2714" t="s">
        <v>32654</v>
      </c>
      <c r="AA2714">
        <v>8.5</v>
      </c>
      <c r="AC2714">
        <v>1</v>
      </c>
      <c r="AD2714" t="str">
        <f t="shared" si="430"/>
        <v/>
      </c>
      <c r="AE2714" t="str">
        <f t="shared" si="432"/>
        <v/>
      </c>
      <c r="AF2714" t="str">
        <f t="shared" si="423"/>
        <v/>
      </c>
      <c r="AG2714">
        <f>IF((S2714&lt;&gt;"tühi")*(AC2714&lt;&gt;""),AC2714,"")</f>
        <v>1</v>
      </c>
      <c r="AH2714">
        <f t="shared" si="428"/>
        <v>2.8</v>
      </c>
      <c r="AI2714">
        <v>0.14499999999999999</v>
      </c>
      <c r="AJ2714">
        <f t="shared" si="424"/>
        <v>0.40599999999999997</v>
      </c>
      <c r="AK2714" t="str">
        <f t="shared" si="429"/>
        <v/>
      </c>
      <c r="AL2714" t="str">
        <f t="shared" si="425"/>
        <v/>
      </c>
    </row>
    <row r="2715" spans="1:39" x14ac:dyDescent="0.2">
      <c r="A2715" t="s">
        <v>129</v>
      </c>
      <c r="B2715" t="s">
        <v>24</v>
      </c>
      <c r="C2715" t="s">
        <v>130</v>
      </c>
      <c r="D2715" s="1">
        <v>34541</v>
      </c>
      <c r="E2715" s="1">
        <v>44546</v>
      </c>
      <c r="F2715" t="s">
        <v>39</v>
      </c>
      <c r="I2715">
        <v>100</v>
      </c>
      <c r="J2715">
        <v>0</v>
      </c>
      <c r="K2715">
        <v>0</v>
      </c>
      <c r="L2715">
        <v>4765</v>
      </c>
      <c r="M2715">
        <v>4765</v>
      </c>
      <c r="N2715" t="s">
        <v>20</v>
      </c>
      <c r="O2715" t="s">
        <v>131</v>
      </c>
      <c r="P2715" t="s">
        <v>28</v>
      </c>
      <c r="Q2715" t="s">
        <v>34234</v>
      </c>
      <c r="R2715" s="9" t="s">
        <v>33762</v>
      </c>
      <c r="S2715" t="s">
        <v>33800</v>
      </c>
      <c r="T2715" t="s">
        <v>34349</v>
      </c>
      <c r="AD2715" t="str">
        <f t="shared" si="430"/>
        <v/>
      </c>
      <c r="AE2715" t="str">
        <f t="shared" si="432"/>
        <v/>
      </c>
      <c r="AF2715" t="str">
        <f t="shared" si="423"/>
        <v/>
      </c>
      <c r="AG2715" s="17">
        <v>1</v>
      </c>
      <c r="AH2715">
        <f t="shared" si="428"/>
        <v>2.8</v>
      </c>
      <c r="AI2715">
        <v>0.14499999999999999</v>
      </c>
      <c r="AJ2715">
        <f t="shared" si="424"/>
        <v>0.40599999999999997</v>
      </c>
      <c r="AK2715" t="str">
        <f t="shared" si="429"/>
        <v/>
      </c>
      <c r="AL2715" t="str">
        <f t="shared" si="425"/>
        <v/>
      </c>
    </row>
    <row r="2716" spans="1:39" x14ac:dyDescent="0.2">
      <c r="A2716" t="s">
        <v>26244</v>
      </c>
      <c r="B2716" t="s">
        <v>24</v>
      </c>
      <c r="C2716" t="s">
        <v>26245</v>
      </c>
      <c r="D2716" s="1">
        <v>40939</v>
      </c>
      <c r="E2716" s="1">
        <v>43951</v>
      </c>
      <c r="F2716" t="s">
        <v>19</v>
      </c>
      <c r="I2716">
        <v>100</v>
      </c>
      <c r="J2716">
        <v>0</v>
      </c>
      <c r="K2716">
        <v>0</v>
      </c>
      <c r="L2716">
        <v>1519</v>
      </c>
      <c r="M2716">
        <v>1519</v>
      </c>
      <c r="N2716" t="s">
        <v>20</v>
      </c>
      <c r="O2716" t="s">
        <v>26246</v>
      </c>
      <c r="P2716" t="s">
        <v>28</v>
      </c>
      <c r="Q2716" t="s">
        <v>34234</v>
      </c>
      <c r="R2716" t="s">
        <v>34235</v>
      </c>
      <c r="S2716" t="s">
        <v>33942</v>
      </c>
      <c r="T2716" t="s">
        <v>34233</v>
      </c>
      <c r="U2716" t="s">
        <v>32634</v>
      </c>
      <c r="V2716" t="s">
        <v>32908</v>
      </c>
      <c r="W2716">
        <v>303</v>
      </c>
      <c r="X2716">
        <v>2</v>
      </c>
      <c r="Y2716" t="s">
        <v>32654</v>
      </c>
      <c r="AA2716">
        <v>8.5</v>
      </c>
      <c r="AC2716">
        <v>1</v>
      </c>
      <c r="AD2716" t="str">
        <f t="shared" si="430"/>
        <v/>
      </c>
      <c r="AE2716">
        <f t="shared" si="432"/>
        <v>1</v>
      </c>
      <c r="AF2716" t="str">
        <f t="shared" si="423"/>
        <v/>
      </c>
      <c r="AG2716" t="str">
        <f>IF((S2716&lt;&gt;"tühi")*(AC2716&lt;&gt;""),AC2716,"")</f>
        <v/>
      </c>
      <c r="AH2716" t="str">
        <f t="shared" si="428"/>
        <v/>
      </c>
      <c r="AI2716">
        <v>0.14499999999999999</v>
      </c>
      <c r="AJ2716" t="str">
        <f t="shared" si="424"/>
        <v/>
      </c>
      <c r="AK2716">
        <f t="shared" si="429"/>
        <v>2.8</v>
      </c>
      <c r="AL2716">
        <f t="shared" si="425"/>
        <v>0.40599999999999997</v>
      </c>
    </row>
    <row r="2717" spans="1:39" x14ac:dyDescent="0.2">
      <c r="A2717" t="s">
        <v>1575</v>
      </c>
      <c r="B2717" t="s">
        <v>24</v>
      </c>
      <c r="C2717" t="s">
        <v>1576</v>
      </c>
      <c r="D2717" s="1">
        <v>35571</v>
      </c>
      <c r="E2717" s="1">
        <v>43951</v>
      </c>
      <c r="F2717" t="s">
        <v>19</v>
      </c>
      <c r="I2717">
        <v>100</v>
      </c>
      <c r="J2717">
        <v>0</v>
      </c>
      <c r="K2717">
        <v>0</v>
      </c>
      <c r="L2717">
        <v>4157</v>
      </c>
      <c r="M2717">
        <v>4157</v>
      </c>
      <c r="N2717" t="s">
        <v>20</v>
      </c>
      <c r="O2717" t="s">
        <v>1577</v>
      </c>
      <c r="P2717" t="s">
        <v>28</v>
      </c>
      <c r="Q2717" t="s">
        <v>34233</v>
      </c>
      <c r="R2717" t="s">
        <v>34233</v>
      </c>
      <c r="S2717" t="s">
        <v>33800</v>
      </c>
      <c r="T2717" t="s">
        <v>34357</v>
      </c>
      <c r="AD2717" t="str">
        <f t="shared" si="430"/>
        <v/>
      </c>
      <c r="AE2717" t="str">
        <f t="shared" si="432"/>
        <v/>
      </c>
      <c r="AF2717" t="str">
        <f t="shared" si="423"/>
        <v/>
      </c>
      <c r="AG2717" s="17">
        <v>1</v>
      </c>
      <c r="AH2717">
        <f t="shared" si="428"/>
        <v>2.8</v>
      </c>
      <c r="AI2717">
        <v>0.14499999999999999</v>
      </c>
      <c r="AJ2717">
        <f t="shared" si="424"/>
        <v>0.40599999999999997</v>
      </c>
      <c r="AK2717" t="str">
        <f t="shared" si="429"/>
        <v/>
      </c>
      <c r="AL2717" t="str">
        <f t="shared" si="425"/>
        <v/>
      </c>
    </row>
    <row r="2718" spans="1:39" x14ac:dyDescent="0.2">
      <c r="A2718" t="s">
        <v>17482</v>
      </c>
      <c r="B2718" t="s">
        <v>24</v>
      </c>
      <c r="C2718" t="s">
        <v>17483</v>
      </c>
      <c r="D2718" s="1">
        <v>37700</v>
      </c>
      <c r="E2718" s="1">
        <v>43951</v>
      </c>
      <c r="F2718" t="s">
        <v>19</v>
      </c>
      <c r="I2718">
        <v>100</v>
      </c>
      <c r="J2718">
        <v>0</v>
      </c>
      <c r="K2718">
        <v>0</v>
      </c>
      <c r="L2718">
        <v>1734</v>
      </c>
      <c r="M2718">
        <v>1734</v>
      </c>
      <c r="N2718" t="s">
        <v>20</v>
      </c>
      <c r="O2718" t="s">
        <v>17484</v>
      </c>
      <c r="P2718" t="s">
        <v>28</v>
      </c>
      <c r="Q2718" t="s">
        <v>34233</v>
      </c>
      <c r="R2718" t="s">
        <v>34233</v>
      </c>
      <c r="S2718" t="s">
        <v>32630</v>
      </c>
      <c r="T2718" t="s">
        <v>34447</v>
      </c>
      <c r="U2718" t="s">
        <v>32634</v>
      </c>
      <c r="V2718" t="s">
        <v>32880</v>
      </c>
      <c r="X2718">
        <v>2</v>
      </c>
      <c r="Y2718" t="s">
        <v>32654</v>
      </c>
      <c r="AA2718">
        <v>8.5</v>
      </c>
      <c r="AB2718">
        <v>15</v>
      </c>
      <c r="AC2718">
        <v>1</v>
      </c>
      <c r="AD2718" t="str">
        <f t="shared" si="430"/>
        <v/>
      </c>
      <c r="AE2718" t="str">
        <f t="shared" si="432"/>
        <v/>
      </c>
      <c r="AF2718" t="str">
        <f t="shared" si="423"/>
        <v/>
      </c>
      <c r="AG2718">
        <f t="shared" ref="AG2718:AG2759" si="433">IF((S2718&lt;&gt;"tühi")*(AC2718&lt;&gt;""),AC2718,"")</f>
        <v>1</v>
      </c>
      <c r="AH2718">
        <f t="shared" si="428"/>
        <v>2.8</v>
      </c>
      <c r="AI2718">
        <v>0.14499999999999999</v>
      </c>
      <c r="AJ2718">
        <f t="shared" si="424"/>
        <v>0.40599999999999997</v>
      </c>
      <c r="AK2718" t="str">
        <f t="shared" si="429"/>
        <v/>
      </c>
      <c r="AL2718" t="str">
        <f t="shared" si="425"/>
        <v/>
      </c>
      <c r="AM2718" t="s">
        <v>34787</v>
      </c>
    </row>
    <row r="2719" spans="1:39" x14ac:dyDescent="0.2">
      <c r="A2719" t="s">
        <v>22674</v>
      </c>
      <c r="B2719" t="s">
        <v>24</v>
      </c>
      <c r="C2719" t="s">
        <v>22675</v>
      </c>
      <c r="D2719" s="1">
        <v>38835</v>
      </c>
      <c r="E2719" s="1">
        <v>43456</v>
      </c>
      <c r="F2719" t="s">
        <v>19</v>
      </c>
      <c r="I2719">
        <v>100</v>
      </c>
      <c r="J2719">
        <v>0</v>
      </c>
      <c r="K2719">
        <v>0</v>
      </c>
      <c r="L2719">
        <v>1549</v>
      </c>
      <c r="M2719">
        <v>1549</v>
      </c>
      <c r="N2719" t="s">
        <v>20</v>
      </c>
      <c r="O2719" t="s">
        <v>22676</v>
      </c>
      <c r="P2719" t="s">
        <v>28</v>
      </c>
      <c r="Q2719" t="s">
        <v>34233</v>
      </c>
      <c r="R2719" t="s">
        <v>34233</v>
      </c>
      <c r="S2719" t="s">
        <v>32628</v>
      </c>
      <c r="T2719" t="s">
        <v>34357</v>
      </c>
      <c r="U2719" t="s">
        <v>32634</v>
      </c>
      <c r="V2719" t="s">
        <v>32909</v>
      </c>
      <c r="W2719">
        <v>250</v>
      </c>
      <c r="X2719">
        <v>2</v>
      </c>
      <c r="Y2719" t="s">
        <v>32654</v>
      </c>
      <c r="Z2719">
        <v>400</v>
      </c>
      <c r="AA2719">
        <v>8.5</v>
      </c>
      <c r="AC2719">
        <v>1</v>
      </c>
      <c r="AD2719" t="str">
        <f t="shared" si="430"/>
        <v/>
      </c>
      <c r="AE2719" t="str">
        <f t="shared" si="432"/>
        <v/>
      </c>
      <c r="AF2719" t="str">
        <f t="shared" si="423"/>
        <v/>
      </c>
      <c r="AG2719">
        <f t="shared" si="433"/>
        <v>1</v>
      </c>
      <c r="AH2719">
        <f t="shared" si="428"/>
        <v>2.8</v>
      </c>
      <c r="AI2719">
        <v>0.14499999999999999</v>
      </c>
      <c r="AJ2719">
        <f t="shared" si="424"/>
        <v>0.40599999999999997</v>
      </c>
      <c r="AK2719" t="str">
        <f t="shared" si="429"/>
        <v/>
      </c>
      <c r="AL2719" t="str">
        <f t="shared" si="425"/>
        <v/>
      </c>
    </row>
    <row r="2720" spans="1:39" x14ac:dyDescent="0.2">
      <c r="A2720" t="s">
        <v>22355</v>
      </c>
      <c r="B2720" t="s">
        <v>24</v>
      </c>
      <c r="C2720" t="s">
        <v>22356</v>
      </c>
      <c r="D2720" s="1">
        <v>38880</v>
      </c>
      <c r="E2720" s="1">
        <v>43456</v>
      </c>
      <c r="F2720" t="s">
        <v>19</v>
      </c>
      <c r="I2720">
        <v>100</v>
      </c>
      <c r="J2720">
        <v>0</v>
      </c>
      <c r="K2720">
        <v>0</v>
      </c>
      <c r="L2720">
        <v>2078</v>
      </c>
      <c r="M2720">
        <v>2078</v>
      </c>
      <c r="N2720" t="s">
        <v>20</v>
      </c>
      <c r="O2720" t="s">
        <v>22357</v>
      </c>
      <c r="P2720" t="s">
        <v>28</v>
      </c>
      <c r="Q2720" t="s">
        <v>34233</v>
      </c>
      <c r="R2720" t="s">
        <v>34233</v>
      </c>
      <c r="S2720" t="s">
        <v>33800</v>
      </c>
      <c r="T2720" t="s">
        <v>34425</v>
      </c>
      <c r="U2720" t="s">
        <v>32634</v>
      </c>
      <c r="V2720" t="s">
        <v>32883</v>
      </c>
      <c r="W2720">
        <v>250</v>
      </c>
      <c r="X2720">
        <v>2</v>
      </c>
      <c r="Y2720" t="s">
        <v>32661</v>
      </c>
      <c r="Z2720">
        <v>500</v>
      </c>
      <c r="AA2720">
        <v>8.5</v>
      </c>
      <c r="AC2720">
        <v>1</v>
      </c>
      <c r="AD2720" t="str">
        <f t="shared" si="430"/>
        <v/>
      </c>
      <c r="AE2720" t="str">
        <f t="shared" si="432"/>
        <v/>
      </c>
      <c r="AF2720" t="str">
        <f t="shared" si="423"/>
        <v/>
      </c>
      <c r="AG2720">
        <f t="shared" si="433"/>
        <v>1</v>
      </c>
      <c r="AH2720">
        <f t="shared" si="428"/>
        <v>2.8</v>
      </c>
      <c r="AI2720">
        <v>0.14499999999999999</v>
      </c>
      <c r="AJ2720">
        <f t="shared" si="424"/>
        <v>0.40599999999999997</v>
      </c>
      <c r="AK2720" t="str">
        <f t="shared" si="429"/>
        <v/>
      </c>
      <c r="AL2720" t="str">
        <f t="shared" si="425"/>
        <v/>
      </c>
    </row>
    <row r="2721" spans="1:38" x14ac:dyDescent="0.2">
      <c r="A2721" t="s">
        <v>17485</v>
      </c>
      <c r="B2721" t="s">
        <v>24</v>
      </c>
      <c r="C2721" t="s">
        <v>17486</v>
      </c>
      <c r="D2721" s="1">
        <v>37700</v>
      </c>
      <c r="E2721" s="1">
        <v>44546</v>
      </c>
      <c r="F2721" t="s">
        <v>26</v>
      </c>
      <c r="I2721">
        <v>100</v>
      </c>
      <c r="J2721">
        <v>0</v>
      </c>
      <c r="K2721">
        <v>0</v>
      </c>
      <c r="L2721">
        <v>431</v>
      </c>
      <c r="M2721">
        <v>431</v>
      </c>
      <c r="N2721" t="s">
        <v>20</v>
      </c>
      <c r="O2721" t="s">
        <v>17487</v>
      </c>
      <c r="P2721" t="s">
        <v>44</v>
      </c>
      <c r="Q2721" t="s">
        <v>34233</v>
      </c>
      <c r="R2721" t="s">
        <v>34233</v>
      </c>
      <c r="S2721" t="s">
        <v>34233</v>
      </c>
      <c r="T2721" t="s">
        <v>34233</v>
      </c>
      <c r="V2721" t="s">
        <v>32880</v>
      </c>
      <c r="AD2721" t="str">
        <f t="shared" si="430"/>
        <v/>
      </c>
      <c r="AE2721" t="str">
        <f t="shared" si="432"/>
        <v/>
      </c>
      <c r="AF2721" t="str">
        <f t="shared" ref="AF2721:AF2784" si="434">IF((S2721&lt;&gt;"tühi")*(F2721&lt;&gt;"Elamumaa")*(G2721&lt;&gt;"Elamumaa")*(H2721&lt;&gt;"Elamumaa"),IF(Z2721=0,"",Z2721),"")</f>
        <v/>
      </c>
      <c r="AG2721" t="str">
        <f t="shared" si="433"/>
        <v/>
      </c>
      <c r="AH2721" t="str">
        <f t="shared" si="428"/>
        <v/>
      </c>
      <c r="AI2721">
        <v>0.14499999999999999</v>
      </c>
      <c r="AJ2721" t="str">
        <f t="shared" si="424"/>
        <v/>
      </c>
      <c r="AK2721" t="str">
        <f t="shared" si="429"/>
        <v/>
      </c>
      <c r="AL2721" t="str">
        <f t="shared" si="425"/>
        <v/>
      </c>
    </row>
    <row r="2722" spans="1:38" x14ac:dyDescent="0.2">
      <c r="A2722" t="s">
        <v>15279</v>
      </c>
      <c r="B2722" t="s">
        <v>24</v>
      </c>
      <c r="C2722" t="s">
        <v>15280</v>
      </c>
      <c r="D2722" s="1">
        <v>37403</v>
      </c>
      <c r="E2722" s="1">
        <v>43887</v>
      </c>
      <c r="F2722" t="s">
        <v>39</v>
      </c>
      <c r="I2722">
        <v>100</v>
      </c>
      <c r="J2722">
        <v>0</v>
      </c>
      <c r="K2722">
        <v>0</v>
      </c>
      <c r="L2722">
        <v>510</v>
      </c>
      <c r="M2722">
        <v>510</v>
      </c>
      <c r="N2722" t="s">
        <v>20</v>
      </c>
      <c r="O2722" t="s">
        <v>15281</v>
      </c>
      <c r="P2722" t="s">
        <v>28</v>
      </c>
      <c r="Q2722" t="s">
        <v>34233</v>
      </c>
      <c r="R2722" t="s">
        <v>34233</v>
      </c>
      <c r="S2722" t="s">
        <v>32627</v>
      </c>
      <c r="T2722" t="s">
        <v>34233</v>
      </c>
      <c r="U2722" t="s">
        <v>32910</v>
      </c>
      <c r="V2722" t="s">
        <v>32879</v>
      </c>
      <c r="AD2722" t="str">
        <f t="shared" si="430"/>
        <v/>
      </c>
      <c r="AE2722" t="str">
        <f t="shared" si="432"/>
        <v/>
      </c>
      <c r="AF2722" t="str">
        <f t="shared" si="434"/>
        <v/>
      </c>
      <c r="AG2722" t="str">
        <f t="shared" si="433"/>
        <v/>
      </c>
      <c r="AH2722" t="str">
        <f t="shared" si="428"/>
        <v/>
      </c>
      <c r="AI2722">
        <v>0.14499999999999999</v>
      </c>
      <c r="AJ2722" t="str">
        <f t="shared" si="424"/>
        <v/>
      </c>
      <c r="AK2722" t="str">
        <f t="shared" si="429"/>
        <v/>
      </c>
      <c r="AL2722" t="str">
        <f t="shared" si="425"/>
        <v/>
      </c>
    </row>
    <row r="2723" spans="1:38" x14ac:dyDescent="0.2">
      <c r="A2723" t="s">
        <v>15282</v>
      </c>
      <c r="B2723" t="s">
        <v>24</v>
      </c>
      <c r="C2723" t="s">
        <v>15283</v>
      </c>
      <c r="D2723" s="1">
        <v>37403</v>
      </c>
      <c r="E2723" s="1">
        <v>43456</v>
      </c>
      <c r="F2723" t="s">
        <v>474</v>
      </c>
      <c r="I2723">
        <v>100</v>
      </c>
      <c r="J2723">
        <v>0</v>
      </c>
      <c r="K2723">
        <v>0</v>
      </c>
      <c r="L2723">
        <v>38</v>
      </c>
      <c r="M2723">
        <v>38</v>
      </c>
      <c r="N2723" t="s">
        <v>20</v>
      </c>
      <c r="O2723" t="s">
        <v>15284</v>
      </c>
      <c r="P2723" t="s">
        <v>28</v>
      </c>
      <c r="Q2723" t="s">
        <v>34233</v>
      </c>
      <c r="R2723" t="s">
        <v>34233</v>
      </c>
      <c r="S2723" t="s">
        <v>32627</v>
      </c>
      <c r="T2723" t="s">
        <v>34233</v>
      </c>
      <c r="U2723" t="s">
        <v>32641</v>
      </c>
      <c r="V2723" t="s">
        <v>32879</v>
      </c>
      <c r="AD2723" t="str">
        <f t="shared" si="430"/>
        <v/>
      </c>
      <c r="AE2723" t="str">
        <f t="shared" si="432"/>
        <v/>
      </c>
      <c r="AF2723" t="str">
        <f t="shared" si="434"/>
        <v/>
      </c>
      <c r="AG2723" t="str">
        <f t="shared" si="433"/>
        <v/>
      </c>
      <c r="AH2723" t="str">
        <f t="shared" si="428"/>
        <v/>
      </c>
      <c r="AI2723">
        <v>0.14499999999999999</v>
      </c>
      <c r="AJ2723" t="str">
        <f t="shared" si="424"/>
        <v/>
      </c>
      <c r="AK2723" t="str">
        <f t="shared" si="429"/>
        <v/>
      </c>
      <c r="AL2723" t="str">
        <f t="shared" si="425"/>
        <v/>
      </c>
    </row>
    <row r="2724" spans="1:38" x14ac:dyDescent="0.2">
      <c r="A2724" t="s">
        <v>15602</v>
      </c>
      <c r="B2724" t="s">
        <v>24</v>
      </c>
      <c r="C2724" t="s">
        <v>15603</v>
      </c>
      <c r="D2724" s="1">
        <v>37385</v>
      </c>
      <c r="E2724" s="1">
        <v>44546</v>
      </c>
      <c r="F2724" t="s">
        <v>39</v>
      </c>
      <c r="G2724" t="s">
        <v>19</v>
      </c>
      <c r="I2724">
        <v>80</v>
      </c>
      <c r="J2724">
        <v>20</v>
      </c>
      <c r="K2724">
        <v>0</v>
      </c>
      <c r="L2724">
        <v>4561</v>
      </c>
      <c r="M2724">
        <v>4561</v>
      </c>
      <c r="N2724" t="s">
        <v>20</v>
      </c>
      <c r="O2724" t="s">
        <v>15604</v>
      </c>
      <c r="P2724" t="s">
        <v>28</v>
      </c>
      <c r="Q2724" t="s">
        <v>34234</v>
      </c>
      <c r="R2724" t="s">
        <v>33762</v>
      </c>
      <c r="S2724" t="s">
        <v>33942</v>
      </c>
      <c r="T2724" t="s">
        <v>34233</v>
      </c>
      <c r="U2724" t="s">
        <v>32634</v>
      </c>
      <c r="V2724" t="s">
        <v>32879</v>
      </c>
      <c r="W2724">
        <v>400</v>
      </c>
      <c r="X2724">
        <v>2</v>
      </c>
      <c r="Y2724" t="s">
        <v>32661</v>
      </c>
      <c r="AC2724">
        <v>1</v>
      </c>
      <c r="AD2724" t="str">
        <f t="shared" si="430"/>
        <v/>
      </c>
      <c r="AE2724">
        <f t="shared" si="432"/>
        <v>1</v>
      </c>
      <c r="AF2724" t="str">
        <f t="shared" si="434"/>
        <v/>
      </c>
      <c r="AG2724" t="str">
        <f t="shared" si="433"/>
        <v/>
      </c>
      <c r="AH2724" t="str">
        <f t="shared" si="428"/>
        <v/>
      </c>
      <c r="AI2724">
        <v>0.14499999999999999</v>
      </c>
      <c r="AJ2724" t="str">
        <f t="shared" si="424"/>
        <v/>
      </c>
      <c r="AK2724">
        <f t="shared" si="429"/>
        <v>2.8</v>
      </c>
      <c r="AL2724">
        <f t="shared" si="425"/>
        <v>0.40599999999999997</v>
      </c>
    </row>
    <row r="2725" spans="1:38" x14ac:dyDescent="0.2">
      <c r="A2725" t="s">
        <v>25518</v>
      </c>
      <c r="B2725" t="s">
        <v>24</v>
      </c>
      <c r="C2725" t="s">
        <v>25519</v>
      </c>
      <c r="D2725" s="1">
        <v>40016</v>
      </c>
      <c r="E2725" s="1">
        <v>43456</v>
      </c>
      <c r="F2725" t="s">
        <v>19</v>
      </c>
      <c r="I2725">
        <v>100</v>
      </c>
      <c r="J2725">
        <v>0</v>
      </c>
      <c r="K2725">
        <v>0</v>
      </c>
      <c r="L2725">
        <v>1781</v>
      </c>
      <c r="M2725">
        <v>1781</v>
      </c>
      <c r="N2725" t="s">
        <v>20</v>
      </c>
      <c r="O2725" t="s">
        <v>25520</v>
      </c>
      <c r="P2725" t="s">
        <v>28</v>
      </c>
      <c r="Q2725" t="s">
        <v>34233</v>
      </c>
      <c r="R2725" t="s">
        <v>34233</v>
      </c>
      <c r="S2725" t="s">
        <v>32628</v>
      </c>
      <c r="T2725" t="s">
        <v>34357</v>
      </c>
      <c r="U2725" t="s">
        <v>32634</v>
      </c>
      <c r="V2725" t="s">
        <v>32911</v>
      </c>
      <c r="W2725">
        <v>300</v>
      </c>
      <c r="X2725">
        <v>2</v>
      </c>
      <c r="Y2725" t="s">
        <v>32654</v>
      </c>
      <c r="AA2725">
        <v>8.5</v>
      </c>
      <c r="AC2725">
        <v>1</v>
      </c>
      <c r="AD2725" t="str">
        <f t="shared" si="430"/>
        <v/>
      </c>
      <c r="AE2725" t="str">
        <f t="shared" si="432"/>
        <v/>
      </c>
      <c r="AF2725" t="str">
        <f t="shared" si="434"/>
        <v/>
      </c>
      <c r="AG2725">
        <f t="shared" si="433"/>
        <v>1</v>
      </c>
      <c r="AH2725">
        <f t="shared" si="428"/>
        <v>2.8</v>
      </c>
      <c r="AI2725">
        <v>0.14499999999999999</v>
      </c>
      <c r="AJ2725">
        <f t="shared" si="424"/>
        <v>0.40599999999999997</v>
      </c>
      <c r="AK2725" t="str">
        <f t="shared" si="429"/>
        <v/>
      </c>
      <c r="AL2725" t="str">
        <f t="shared" si="425"/>
        <v/>
      </c>
    </row>
    <row r="2726" spans="1:38" x14ac:dyDescent="0.2">
      <c r="A2726" t="s">
        <v>25521</v>
      </c>
      <c r="B2726" t="s">
        <v>24</v>
      </c>
      <c r="C2726" t="s">
        <v>25522</v>
      </c>
      <c r="D2726" s="1">
        <v>40016</v>
      </c>
      <c r="E2726" s="1">
        <v>43797</v>
      </c>
      <c r="F2726" t="s">
        <v>19</v>
      </c>
      <c r="I2726">
        <v>100</v>
      </c>
      <c r="J2726">
        <v>0</v>
      </c>
      <c r="K2726">
        <v>0</v>
      </c>
      <c r="L2726">
        <v>1503</v>
      </c>
      <c r="M2726">
        <v>1503</v>
      </c>
      <c r="N2726" t="s">
        <v>20</v>
      </c>
      <c r="O2726" t="s">
        <v>25523</v>
      </c>
      <c r="P2726" t="s">
        <v>28</v>
      </c>
      <c r="Q2726" t="s">
        <v>34234</v>
      </c>
      <c r="R2726" t="s">
        <v>33762</v>
      </c>
      <c r="S2726" t="s">
        <v>33942</v>
      </c>
      <c r="T2726" t="s">
        <v>34233</v>
      </c>
      <c r="U2726" t="s">
        <v>32634</v>
      </c>
      <c r="V2726" t="s">
        <v>32911</v>
      </c>
      <c r="W2726">
        <v>300</v>
      </c>
      <c r="X2726">
        <v>2</v>
      </c>
      <c r="Y2726" t="s">
        <v>32654</v>
      </c>
      <c r="AA2726">
        <v>8.5</v>
      </c>
      <c r="AC2726">
        <v>1</v>
      </c>
      <c r="AD2726" t="str">
        <f t="shared" si="430"/>
        <v/>
      </c>
      <c r="AE2726">
        <f t="shared" si="432"/>
        <v>1</v>
      </c>
      <c r="AF2726" t="str">
        <f t="shared" si="434"/>
        <v/>
      </c>
      <c r="AG2726" t="str">
        <f t="shared" si="433"/>
        <v/>
      </c>
      <c r="AH2726" t="str">
        <f t="shared" si="428"/>
        <v/>
      </c>
      <c r="AI2726">
        <v>0.14499999999999999</v>
      </c>
      <c r="AJ2726" t="str">
        <f t="shared" si="424"/>
        <v/>
      </c>
      <c r="AK2726">
        <f t="shared" si="429"/>
        <v>2.8</v>
      </c>
      <c r="AL2726">
        <f t="shared" si="425"/>
        <v>0.40599999999999997</v>
      </c>
    </row>
    <row r="2727" spans="1:38" x14ac:dyDescent="0.2">
      <c r="A2727" t="s">
        <v>15605</v>
      </c>
      <c r="B2727" t="s">
        <v>24</v>
      </c>
      <c r="C2727" t="s">
        <v>15606</v>
      </c>
      <c r="D2727" s="1">
        <v>37385</v>
      </c>
      <c r="E2727" s="1">
        <v>44546</v>
      </c>
      <c r="F2727" t="s">
        <v>39</v>
      </c>
      <c r="G2727" t="s">
        <v>19</v>
      </c>
      <c r="I2727">
        <v>80</v>
      </c>
      <c r="J2727">
        <v>20</v>
      </c>
      <c r="K2727">
        <v>0</v>
      </c>
      <c r="L2727">
        <v>5251</v>
      </c>
      <c r="M2727">
        <v>5251</v>
      </c>
      <c r="N2727" t="s">
        <v>20</v>
      </c>
      <c r="O2727" t="s">
        <v>15607</v>
      </c>
      <c r="P2727" t="s">
        <v>28</v>
      </c>
      <c r="Q2727" t="s">
        <v>34234</v>
      </c>
      <c r="R2727" t="s">
        <v>33762</v>
      </c>
      <c r="S2727" t="s">
        <v>33942</v>
      </c>
      <c r="T2727" t="s">
        <v>34233</v>
      </c>
      <c r="U2727" t="s">
        <v>32634</v>
      </c>
      <c r="V2727" t="s">
        <v>32879</v>
      </c>
      <c r="W2727">
        <v>400</v>
      </c>
      <c r="X2727">
        <v>2</v>
      </c>
      <c r="Y2727" t="s">
        <v>32661</v>
      </c>
      <c r="AC2727">
        <v>1</v>
      </c>
      <c r="AD2727" t="str">
        <f t="shared" si="430"/>
        <v/>
      </c>
      <c r="AE2727">
        <f t="shared" si="432"/>
        <v>1</v>
      </c>
      <c r="AF2727" t="str">
        <f t="shared" si="434"/>
        <v/>
      </c>
      <c r="AG2727" t="str">
        <f t="shared" si="433"/>
        <v/>
      </c>
      <c r="AH2727" t="str">
        <f t="shared" si="428"/>
        <v/>
      </c>
      <c r="AI2727">
        <v>0.14499999999999999</v>
      </c>
      <c r="AJ2727" t="str">
        <f t="shared" si="424"/>
        <v/>
      </c>
      <c r="AK2727">
        <f t="shared" si="429"/>
        <v>2.8</v>
      </c>
      <c r="AL2727">
        <f t="shared" si="425"/>
        <v>0.40599999999999997</v>
      </c>
    </row>
    <row r="2728" spans="1:38" x14ac:dyDescent="0.2">
      <c r="A2728" t="s">
        <v>25524</v>
      </c>
      <c r="B2728" t="s">
        <v>24</v>
      </c>
      <c r="C2728" t="s">
        <v>25525</v>
      </c>
      <c r="D2728" s="1">
        <v>40016</v>
      </c>
      <c r="E2728" s="1">
        <v>43951</v>
      </c>
      <c r="F2728" t="s">
        <v>19</v>
      </c>
      <c r="I2728">
        <v>100</v>
      </c>
      <c r="J2728">
        <v>0</v>
      </c>
      <c r="K2728">
        <v>0</v>
      </c>
      <c r="L2728">
        <v>3072</v>
      </c>
      <c r="M2728">
        <v>3072</v>
      </c>
      <c r="N2728" t="s">
        <v>20</v>
      </c>
      <c r="O2728" t="s">
        <v>25526</v>
      </c>
      <c r="P2728" t="s">
        <v>28</v>
      </c>
      <c r="Q2728" t="s">
        <v>34234</v>
      </c>
      <c r="R2728" t="s">
        <v>33762</v>
      </c>
      <c r="S2728" t="s">
        <v>33942</v>
      </c>
      <c r="T2728" t="s">
        <v>34233</v>
      </c>
      <c r="U2728" t="s">
        <v>32634</v>
      </c>
      <c r="V2728" t="s">
        <v>32911</v>
      </c>
      <c r="W2728">
        <v>300</v>
      </c>
      <c r="X2728">
        <v>2</v>
      </c>
      <c r="Y2728" t="s">
        <v>32654</v>
      </c>
      <c r="AA2728">
        <v>8.5</v>
      </c>
      <c r="AC2728">
        <v>1</v>
      </c>
      <c r="AD2728" t="str">
        <f t="shared" si="430"/>
        <v/>
      </c>
      <c r="AE2728">
        <f t="shared" si="432"/>
        <v>1</v>
      </c>
      <c r="AF2728" t="str">
        <f t="shared" si="434"/>
        <v/>
      </c>
      <c r="AG2728" t="str">
        <f t="shared" si="433"/>
        <v/>
      </c>
      <c r="AH2728" t="str">
        <f t="shared" si="428"/>
        <v/>
      </c>
      <c r="AI2728">
        <v>0.14499999999999999</v>
      </c>
      <c r="AJ2728" t="str">
        <f t="shared" si="424"/>
        <v/>
      </c>
      <c r="AK2728">
        <f t="shared" si="429"/>
        <v>2.8</v>
      </c>
      <c r="AL2728">
        <f t="shared" si="425"/>
        <v>0.40599999999999997</v>
      </c>
    </row>
    <row r="2729" spans="1:38" x14ac:dyDescent="0.2">
      <c r="A2729" t="s">
        <v>24282</v>
      </c>
      <c r="B2729" t="s">
        <v>24</v>
      </c>
      <c r="C2729" t="s">
        <v>24283</v>
      </c>
      <c r="D2729" s="1">
        <v>39359</v>
      </c>
      <c r="E2729" s="1">
        <v>43951</v>
      </c>
      <c r="F2729" t="s">
        <v>19</v>
      </c>
      <c r="I2729">
        <v>100</v>
      </c>
      <c r="J2729">
        <v>0</v>
      </c>
      <c r="K2729">
        <v>0</v>
      </c>
      <c r="L2729">
        <v>1567</v>
      </c>
      <c r="M2729">
        <v>1567</v>
      </c>
      <c r="N2729" t="s">
        <v>20</v>
      </c>
      <c r="O2729" t="s">
        <v>24284</v>
      </c>
      <c r="P2729" t="s">
        <v>28</v>
      </c>
      <c r="Q2729" t="s">
        <v>34233</v>
      </c>
      <c r="R2729" t="s">
        <v>34233</v>
      </c>
      <c r="S2729" t="s">
        <v>32628</v>
      </c>
      <c r="T2729" t="s">
        <v>34357</v>
      </c>
      <c r="U2729" t="s">
        <v>32634</v>
      </c>
      <c r="V2729" t="s">
        <v>32912</v>
      </c>
      <c r="W2729">
        <v>180</v>
      </c>
      <c r="X2729">
        <v>2</v>
      </c>
      <c r="Y2729" t="s">
        <v>32654</v>
      </c>
      <c r="AA2729">
        <v>8.5</v>
      </c>
      <c r="AB2729">
        <v>10</v>
      </c>
      <c r="AC2729">
        <v>1</v>
      </c>
      <c r="AD2729" t="str">
        <f t="shared" si="430"/>
        <v/>
      </c>
      <c r="AE2729" t="str">
        <f t="shared" si="432"/>
        <v/>
      </c>
      <c r="AF2729" t="str">
        <f t="shared" si="434"/>
        <v/>
      </c>
      <c r="AG2729">
        <f t="shared" si="433"/>
        <v>1</v>
      </c>
      <c r="AH2729">
        <f t="shared" si="428"/>
        <v>2.8</v>
      </c>
      <c r="AI2729">
        <v>0.14499999999999999</v>
      </c>
      <c r="AJ2729">
        <f t="shared" si="424"/>
        <v>0.40599999999999997</v>
      </c>
      <c r="AK2729" t="str">
        <f t="shared" si="429"/>
        <v/>
      </c>
      <c r="AL2729" t="str">
        <f t="shared" si="425"/>
        <v/>
      </c>
    </row>
    <row r="2730" spans="1:38" x14ac:dyDescent="0.2">
      <c r="A2730" t="s">
        <v>31536</v>
      </c>
      <c r="B2730" t="s">
        <v>24</v>
      </c>
      <c r="C2730" t="s">
        <v>31537</v>
      </c>
      <c r="D2730" s="1">
        <v>44032</v>
      </c>
      <c r="E2730" s="1">
        <v>44032</v>
      </c>
      <c r="F2730" t="s">
        <v>19</v>
      </c>
      <c r="I2730">
        <v>100</v>
      </c>
      <c r="J2730">
        <v>0</v>
      </c>
      <c r="K2730">
        <v>0</v>
      </c>
      <c r="L2730">
        <v>10195</v>
      </c>
      <c r="M2730">
        <v>10195</v>
      </c>
      <c r="N2730" t="s">
        <v>20</v>
      </c>
      <c r="O2730" t="s">
        <v>31538</v>
      </c>
      <c r="P2730" t="s">
        <v>28</v>
      </c>
      <c r="Q2730" t="s">
        <v>34233</v>
      </c>
      <c r="R2730" t="s">
        <v>34233</v>
      </c>
      <c r="S2730" t="s">
        <v>33807</v>
      </c>
      <c r="T2730" t="s">
        <v>34349</v>
      </c>
      <c r="U2730" t="s">
        <v>32634</v>
      </c>
      <c r="V2730" t="s">
        <v>32913</v>
      </c>
      <c r="W2730">
        <v>350</v>
      </c>
      <c r="X2730">
        <v>2</v>
      </c>
      <c r="Y2730" t="s">
        <v>32914</v>
      </c>
      <c r="Z2730">
        <v>350</v>
      </c>
      <c r="AA2730">
        <v>8.5</v>
      </c>
      <c r="AB2730">
        <v>10</v>
      </c>
      <c r="AC2730">
        <v>1</v>
      </c>
      <c r="AD2730" t="str">
        <f t="shared" si="430"/>
        <v/>
      </c>
      <c r="AE2730" t="str">
        <f t="shared" si="432"/>
        <v/>
      </c>
      <c r="AF2730" t="str">
        <f t="shared" si="434"/>
        <v/>
      </c>
      <c r="AG2730">
        <f t="shared" si="433"/>
        <v>1</v>
      </c>
      <c r="AH2730">
        <f t="shared" si="428"/>
        <v>2.8</v>
      </c>
      <c r="AI2730">
        <v>0.14499999999999999</v>
      </c>
      <c r="AJ2730">
        <f t="shared" ref="AJ2730:AJ2793" si="435">IF(COUNTBLANK(AH2730),"",AH2730*AI2730)</f>
        <v>0.40599999999999997</v>
      </c>
      <c r="AK2730" t="str">
        <f t="shared" si="429"/>
        <v/>
      </c>
      <c r="AL2730" t="str">
        <f t="shared" si="425"/>
        <v/>
      </c>
    </row>
    <row r="2731" spans="1:38" x14ac:dyDescent="0.2">
      <c r="A2731" t="s">
        <v>31539</v>
      </c>
      <c r="B2731" t="s">
        <v>24</v>
      </c>
      <c r="C2731" t="s">
        <v>31540</v>
      </c>
      <c r="D2731" s="1">
        <v>44032</v>
      </c>
      <c r="E2731" s="1">
        <v>44546</v>
      </c>
      <c r="F2731" t="s">
        <v>19</v>
      </c>
      <c r="I2731">
        <v>100</v>
      </c>
      <c r="J2731">
        <v>0</v>
      </c>
      <c r="K2731">
        <v>0</v>
      </c>
      <c r="L2731">
        <v>3404</v>
      </c>
      <c r="M2731">
        <v>3404</v>
      </c>
      <c r="N2731" t="s">
        <v>20</v>
      </c>
      <c r="O2731" t="s">
        <v>31541</v>
      </c>
      <c r="P2731" t="s">
        <v>28</v>
      </c>
      <c r="Q2731" t="s">
        <v>34233</v>
      </c>
      <c r="R2731" t="s">
        <v>34233</v>
      </c>
      <c r="S2731" t="s">
        <v>33797</v>
      </c>
      <c r="T2731" t="s">
        <v>34349</v>
      </c>
      <c r="U2731" t="s">
        <v>32634</v>
      </c>
      <c r="V2731" t="s">
        <v>32913</v>
      </c>
      <c r="W2731">
        <v>250</v>
      </c>
      <c r="X2731">
        <v>2</v>
      </c>
      <c r="Y2731" t="s">
        <v>32661</v>
      </c>
      <c r="Z2731">
        <v>250</v>
      </c>
      <c r="AA2731">
        <v>8.5</v>
      </c>
      <c r="AB2731">
        <v>10</v>
      </c>
      <c r="AC2731">
        <v>1</v>
      </c>
      <c r="AD2731" t="str">
        <f t="shared" si="430"/>
        <v/>
      </c>
      <c r="AE2731" t="str">
        <f t="shared" si="432"/>
        <v/>
      </c>
      <c r="AF2731" t="str">
        <f t="shared" si="434"/>
        <v/>
      </c>
      <c r="AG2731">
        <f t="shared" si="433"/>
        <v>1</v>
      </c>
      <c r="AH2731">
        <f t="shared" si="428"/>
        <v>2.8</v>
      </c>
      <c r="AI2731">
        <v>0.14499999999999999</v>
      </c>
      <c r="AJ2731">
        <f t="shared" si="435"/>
        <v>0.40599999999999997</v>
      </c>
      <c r="AK2731" t="str">
        <f t="shared" si="429"/>
        <v/>
      </c>
      <c r="AL2731" t="str">
        <f t="shared" ref="AL2731:AL2794" si="436">IF(COUNTBLANK(AK2731),"",AK2731*AI2731)</f>
        <v/>
      </c>
    </row>
    <row r="2732" spans="1:38" x14ac:dyDescent="0.2">
      <c r="A2732" t="s">
        <v>10565</v>
      </c>
      <c r="B2732" t="s">
        <v>24</v>
      </c>
      <c r="C2732" t="s">
        <v>10566</v>
      </c>
      <c r="D2732" s="1">
        <v>36418</v>
      </c>
      <c r="E2732" s="1">
        <v>44546</v>
      </c>
      <c r="F2732" t="s">
        <v>19</v>
      </c>
      <c r="I2732">
        <v>100</v>
      </c>
      <c r="J2732">
        <v>0</v>
      </c>
      <c r="K2732">
        <v>0</v>
      </c>
      <c r="L2732">
        <v>15011</v>
      </c>
      <c r="M2732">
        <v>15011</v>
      </c>
      <c r="N2732" t="s">
        <v>20</v>
      </c>
      <c r="O2732" t="s">
        <v>10567</v>
      </c>
      <c r="P2732" t="s">
        <v>28</v>
      </c>
      <c r="Q2732" t="s">
        <v>34233</v>
      </c>
      <c r="R2732" t="s">
        <v>34233</v>
      </c>
      <c r="S2732" t="s">
        <v>33807</v>
      </c>
      <c r="T2732" t="s">
        <v>34349</v>
      </c>
      <c r="U2732" t="s">
        <v>32634</v>
      </c>
      <c r="V2732" t="s">
        <v>32696</v>
      </c>
      <c r="W2732">
        <v>300</v>
      </c>
      <c r="X2732">
        <v>2</v>
      </c>
      <c r="Y2732">
        <v>1</v>
      </c>
      <c r="AA2732">
        <v>8.5</v>
      </c>
      <c r="AC2732">
        <v>1</v>
      </c>
      <c r="AD2732" t="str">
        <f t="shared" si="430"/>
        <v/>
      </c>
      <c r="AE2732" t="str">
        <f t="shared" si="432"/>
        <v/>
      </c>
      <c r="AF2732" t="str">
        <f t="shared" si="434"/>
        <v/>
      </c>
      <c r="AG2732">
        <f t="shared" si="433"/>
        <v>1</v>
      </c>
      <c r="AH2732">
        <f t="shared" si="428"/>
        <v>2.8</v>
      </c>
      <c r="AI2732">
        <v>0.14499999999999999</v>
      </c>
      <c r="AJ2732">
        <f t="shared" si="435"/>
        <v>0.40599999999999997</v>
      </c>
      <c r="AK2732" t="str">
        <f t="shared" si="429"/>
        <v/>
      </c>
      <c r="AL2732" t="str">
        <f t="shared" si="436"/>
        <v/>
      </c>
    </row>
    <row r="2733" spans="1:38" x14ac:dyDescent="0.2">
      <c r="A2733" t="s">
        <v>9847</v>
      </c>
      <c r="B2733" t="s">
        <v>24</v>
      </c>
      <c r="C2733" t="s">
        <v>9848</v>
      </c>
      <c r="D2733" s="1">
        <v>36403</v>
      </c>
      <c r="E2733" s="1">
        <v>43456</v>
      </c>
      <c r="F2733" t="s">
        <v>19</v>
      </c>
      <c r="I2733">
        <v>100</v>
      </c>
      <c r="J2733">
        <v>0</v>
      </c>
      <c r="K2733">
        <v>0</v>
      </c>
      <c r="L2733">
        <v>268</v>
      </c>
      <c r="M2733">
        <v>268</v>
      </c>
      <c r="N2733" t="s">
        <v>20</v>
      </c>
      <c r="O2733" t="s">
        <v>9849</v>
      </c>
      <c r="P2733" t="s">
        <v>28</v>
      </c>
      <c r="Q2733" t="s">
        <v>34233</v>
      </c>
      <c r="R2733" t="s">
        <v>34233</v>
      </c>
      <c r="S2733" t="s">
        <v>32628</v>
      </c>
      <c r="T2733" t="s">
        <v>34349</v>
      </c>
      <c r="U2733" t="s">
        <v>32634</v>
      </c>
      <c r="V2733" t="s">
        <v>32915</v>
      </c>
      <c r="X2733">
        <v>1.5</v>
      </c>
      <c r="AA2733">
        <v>9</v>
      </c>
      <c r="AB2733">
        <v>30</v>
      </c>
      <c r="AC2733">
        <v>1</v>
      </c>
      <c r="AD2733" t="str">
        <f t="shared" si="430"/>
        <v/>
      </c>
      <c r="AE2733" t="str">
        <f t="shared" si="432"/>
        <v/>
      </c>
      <c r="AF2733" t="str">
        <f t="shared" si="434"/>
        <v/>
      </c>
      <c r="AG2733">
        <f t="shared" si="433"/>
        <v>1</v>
      </c>
      <c r="AH2733">
        <f t="shared" si="428"/>
        <v>2.8</v>
      </c>
      <c r="AI2733">
        <v>0.14499999999999999</v>
      </c>
      <c r="AJ2733">
        <f t="shared" si="435"/>
        <v>0.40599999999999997</v>
      </c>
      <c r="AK2733" t="str">
        <f t="shared" si="429"/>
        <v/>
      </c>
      <c r="AL2733" t="str">
        <f t="shared" si="436"/>
        <v/>
      </c>
    </row>
    <row r="2734" spans="1:38" x14ac:dyDescent="0.2">
      <c r="A2734" t="s">
        <v>9844</v>
      </c>
      <c r="B2734" t="s">
        <v>24</v>
      </c>
      <c r="C2734" t="s">
        <v>9845</v>
      </c>
      <c r="D2734" s="1">
        <v>36403</v>
      </c>
      <c r="E2734" s="1">
        <v>44546</v>
      </c>
      <c r="F2734" t="s">
        <v>19</v>
      </c>
      <c r="I2734">
        <v>100</v>
      </c>
      <c r="J2734">
        <v>0</v>
      </c>
      <c r="K2734">
        <v>0</v>
      </c>
      <c r="L2734">
        <v>215</v>
      </c>
      <c r="M2734">
        <v>215</v>
      </c>
      <c r="N2734" t="s">
        <v>20</v>
      </c>
      <c r="O2734" t="s">
        <v>9846</v>
      </c>
      <c r="P2734" t="s">
        <v>28</v>
      </c>
      <c r="Q2734" t="s">
        <v>34233</v>
      </c>
      <c r="R2734" t="s">
        <v>34233</v>
      </c>
      <c r="S2734" t="s">
        <v>32628</v>
      </c>
      <c r="T2734" t="s">
        <v>34349</v>
      </c>
      <c r="U2734" t="s">
        <v>32634</v>
      </c>
      <c r="V2734" t="s">
        <v>32915</v>
      </c>
      <c r="X2734">
        <v>1.5</v>
      </c>
      <c r="AA2734">
        <v>9</v>
      </c>
      <c r="AB2734">
        <v>48</v>
      </c>
      <c r="AC2734">
        <v>1</v>
      </c>
      <c r="AD2734" t="str">
        <f t="shared" si="430"/>
        <v/>
      </c>
      <c r="AE2734" t="str">
        <f t="shared" si="432"/>
        <v/>
      </c>
      <c r="AF2734" t="str">
        <f t="shared" si="434"/>
        <v/>
      </c>
      <c r="AG2734">
        <f t="shared" si="433"/>
        <v>1</v>
      </c>
      <c r="AH2734">
        <f t="shared" si="428"/>
        <v>2.8</v>
      </c>
      <c r="AI2734">
        <v>0.14499999999999999</v>
      </c>
      <c r="AJ2734">
        <f t="shared" si="435"/>
        <v>0.40599999999999997</v>
      </c>
      <c r="AK2734" t="str">
        <f t="shared" si="429"/>
        <v/>
      </c>
      <c r="AL2734" t="str">
        <f t="shared" si="436"/>
        <v/>
      </c>
    </row>
    <row r="2735" spans="1:38" x14ac:dyDescent="0.2">
      <c r="A2735" t="s">
        <v>31668</v>
      </c>
      <c r="B2735" t="s">
        <v>24</v>
      </c>
      <c r="C2735" t="s">
        <v>31669</v>
      </c>
      <c r="D2735" s="1">
        <v>44299</v>
      </c>
      <c r="E2735" s="1">
        <v>44299</v>
      </c>
      <c r="F2735" t="s">
        <v>19</v>
      </c>
      <c r="I2735">
        <v>100</v>
      </c>
      <c r="J2735">
        <v>0</v>
      </c>
      <c r="K2735">
        <v>0</v>
      </c>
      <c r="L2735">
        <v>1467</v>
      </c>
      <c r="M2735">
        <v>1467</v>
      </c>
      <c r="N2735" t="s">
        <v>20</v>
      </c>
      <c r="O2735" t="s">
        <v>31670</v>
      </c>
      <c r="P2735" t="s">
        <v>28</v>
      </c>
      <c r="Q2735" t="s">
        <v>34233</v>
      </c>
      <c r="R2735" t="s">
        <v>34233</v>
      </c>
      <c r="S2735" t="s">
        <v>33800</v>
      </c>
      <c r="T2735" t="s">
        <v>34349</v>
      </c>
      <c r="U2735" t="s">
        <v>32634</v>
      </c>
      <c r="V2735" t="s">
        <v>32915</v>
      </c>
      <c r="X2735">
        <v>1.5</v>
      </c>
      <c r="AA2735">
        <v>9</v>
      </c>
      <c r="AB2735">
        <v>30</v>
      </c>
      <c r="AC2735">
        <v>1</v>
      </c>
      <c r="AD2735" t="str">
        <f t="shared" si="430"/>
        <v/>
      </c>
      <c r="AE2735" t="str">
        <f t="shared" si="432"/>
        <v/>
      </c>
      <c r="AF2735" t="str">
        <f t="shared" si="434"/>
        <v/>
      </c>
      <c r="AG2735">
        <f t="shared" si="433"/>
        <v>1</v>
      </c>
      <c r="AH2735">
        <f t="shared" si="428"/>
        <v>2.8</v>
      </c>
      <c r="AI2735">
        <v>0.14499999999999999</v>
      </c>
      <c r="AJ2735">
        <f t="shared" si="435"/>
        <v>0.40599999999999997</v>
      </c>
      <c r="AK2735" t="str">
        <f t="shared" si="429"/>
        <v/>
      </c>
      <c r="AL2735" t="str">
        <f t="shared" si="436"/>
        <v/>
      </c>
    </row>
    <row r="2736" spans="1:38" x14ac:dyDescent="0.2">
      <c r="A2736" t="s">
        <v>23772</v>
      </c>
      <c r="B2736" t="s">
        <v>24</v>
      </c>
      <c r="C2736" t="s">
        <v>23773</v>
      </c>
      <c r="D2736" s="1">
        <v>39245</v>
      </c>
      <c r="E2736" s="1">
        <v>44607</v>
      </c>
      <c r="F2736" t="s">
        <v>19</v>
      </c>
      <c r="I2736">
        <v>100</v>
      </c>
      <c r="J2736">
        <v>0</v>
      </c>
      <c r="K2736">
        <v>0</v>
      </c>
      <c r="L2736">
        <v>2514</v>
      </c>
      <c r="M2736">
        <v>2514</v>
      </c>
      <c r="N2736" t="s">
        <v>20</v>
      </c>
      <c r="O2736" t="s">
        <v>23774</v>
      </c>
      <c r="P2736" t="s">
        <v>28</v>
      </c>
      <c r="Q2736" t="s">
        <v>34233</v>
      </c>
      <c r="R2736" t="s">
        <v>34233</v>
      </c>
      <c r="S2736" t="s">
        <v>33942</v>
      </c>
      <c r="T2736" t="s">
        <v>34233</v>
      </c>
      <c r="U2736" t="s">
        <v>32634</v>
      </c>
      <c r="V2736" t="s">
        <v>32903</v>
      </c>
      <c r="W2736">
        <v>250</v>
      </c>
      <c r="X2736">
        <v>2</v>
      </c>
      <c r="Y2736" t="s">
        <v>32654</v>
      </c>
      <c r="AA2736">
        <v>8.5</v>
      </c>
      <c r="AC2736">
        <v>1</v>
      </c>
      <c r="AD2736" t="str">
        <f t="shared" si="430"/>
        <v/>
      </c>
      <c r="AE2736">
        <f t="shared" si="432"/>
        <v>1</v>
      </c>
      <c r="AF2736" t="str">
        <f t="shared" si="434"/>
        <v/>
      </c>
      <c r="AG2736" t="str">
        <f t="shared" si="433"/>
        <v/>
      </c>
      <c r="AH2736" t="str">
        <f t="shared" si="428"/>
        <v/>
      </c>
      <c r="AI2736">
        <v>0.14499999999999999</v>
      </c>
      <c r="AJ2736" t="str">
        <f t="shared" si="435"/>
        <v/>
      </c>
      <c r="AK2736">
        <f t="shared" si="429"/>
        <v>2.8</v>
      </c>
      <c r="AL2736">
        <f t="shared" si="436"/>
        <v>0.40599999999999997</v>
      </c>
    </row>
    <row r="2737" spans="1:39" x14ac:dyDescent="0.2">
      <c r="A2737" t="s">
        <v>32153</v>
      </c>
      <c r="B2737" t="s">
        <v>24</v>
      </c>
      <c r="C2737" t="s">
        <v>32154</v>
      </c>
      <c r="D2737" s="1">
        <v>44440</v>
      </c>
      <c r="E2737" s="1">
        <v>44440</v>
      </c>
      <c r="F2737" t="s">
        <v>19</v>
      </c>
      <c r="I2737">
        <v>100</v>
      </c>
      <c r="J2737">
        <v>0</v>
      </c>
      <c r="K2737">
        <v>0</v>
      </c>
      <c r="L2737">
        <v>2750</v>
      </c>
      <c r="M2737">
        <v>2750</v>
      </c>
      <c r="N2737" t="s">
        <v>20</v>
      </c>
      <c r="O2737" t="s">
        <v>31150</v>
      </c>
      <c r="P2737" t="s">
        <v>28</v>
      </c>
      <c r="Q2737" t="s">
        <v>34233</v>
      </c>
      <c r="R2737" t="s">
        <v>34233</v>
      </c>
      <c r="S2737" t="s">
        <v>33800</v>
      </c>
      <c r="T2737" t="s">
        <v>34349</v>
      </c>
      <c r="U2737" t="s">
        <v>32634</v>
      </c>
      <c r="V2737" t="s">
        <v>32916</v>
      </c>
      <c r="W2737">
        <v>400</v>
      </c>
      <c r="X2737" t="s">
        <v>32784</v>
      </c>
      <c r="Y2737" t="s">
        <v>32914</v>
      </c>
      <c r="Z2737">
        <v>600</v>
      </c>
      <c r="AA2737">
        <v>8.5</v>
      </c>
      <c r="AC2737">
        <v>1</v>
      </c>
      <c r="AD2737" t="str">
        <f t="shared" si="430"/>
        <v/>
      </c>
      <c r="AE2737" t="str">
        <f t="shared" si="432"/>
        <v/>
      </c>
      <c r="AF2737" t="str">
        <f t="shared" si="434"/>
        <v/>
      </c>
      <c r="AG2737">
        <f t="shared" si="433"/>
        <v>1</v>
      </c>
      <c r="AH2737">
        <f t="shared" si="428"/>
        <v>2.8</v>
      </c>
      <c r="AI2737">
        <v>0.14499999999999999</v>
      </c>
      <c r="AJ2737">
        <f t="shared" si="435"/>
        <v>0.40599999999999997</v>
      </c>
      <c r="AK2737" t="str">
        <f t="shared" si="429"/>
        <v/>
      </c>
      <c r="AL2737" t="str">
        <f t="shared" si="436"/>
        <v/>
      </c>
    </row>
    <row r="2738" spans="1:39" x14ac:dyDescent="0.2">
      <c r="A2738" t="s">
        <v>29168</v>
      </c>
      <c r="B2738" t="s">
        <v>24</v>
      </c>
      <c r="C2738" t="s">
        <v>29169</v>
      </c>
      <c r="D2738" s="1">
        <v>43580</v>
      </c>
      <c r="E2738" s="1">
        <v>44440</v>
      </c>
      <c r="F2738" t="s">
        <v>474</v>
      </c>
      <c r="I2738">
        <v>100</v>
      </c>
      <c r="J2738">
        <v>0</v>
      </c>
      <c r="K2738">
        <v>0</v>
      </c>
      <c r="L2738">
        <v>141</v>
      </c>
      <c r="M2738">
        <v>141</v>
      </c>
      <c r="N2738" t="s">
        <v>20</v>
      </c>
      <c r="O2738" t="s">
        <v>29170</v>
      </c>
      <c r="P2738" t="s">
        <v>28</v>
      </c>
      <c r="Q2738" t="s">
        <v>34233</v>
      </c>
      <c r="R2738" t="s">
        <v>34233</v>
      </c>
      <c r="S2738" t="s">
        <v>32627</v>
      </c>
      <c r="T2738" t="s">
        <v>34233</v>
      </c>
      <c r="U2738" t="s">
        <v>32641</v>
      </c>
      <c r="V2738" t="s">
        <v>32917</v>
      </c>
      <c r="W2738" t="s">
        <v>32679</v>
      </c>
      <c r="AD2738" t="str">
        <f t="shared" si="430"/>
        <v/>
      </c>
      <c r="AE2738" t="str">
        <f t="shared" si="432"/>
        <v/>
      </c>
      <c r="AF2738" t="str">
        <f t="shared" si="434"/>
        <v/>
      </c>
      <c r="AG2738" t="str">
        <f t="shared" si="433"/>
        <v/>
      </c>
      <c r="AH2738" t="str">
        <f t="shared" si="428"/>
        <v/>
      </c>
      <c r="AI2738">
        <v>0.14499999999999999</v>
      </c>
      <c r="AJ2738" t="str">
        <f t="shared" si="435"/>
        <v/>
      </c>
      <c r="AK2738" t="str">
        <f t="shared" si="429"/>
        <v/>
      </c>
      <c r="AL2738" t="str">
        <f t="shared" si="436"/>
        <v/>
      </c>
    </row>
    <row r="2739" spans="1:39" x14ac:dyDescent="0.2">
      <c r="A2739" t="s">
        <v>32155</v>
      </c>
      <c r="B2739" t="s">
        <v>24</v>
      </c>
      <c r="C2739" t="s">
        <v>32156</v>
      </c>
      <c r="D2739" s="1">
        <v>44440</v>
      </c>
      <c r="E2739" s="1">
        <v>44440</v>
      </c>
      <c r="F2739" t="s">
        <v>19</v>
      </c>
      <c r="I2739">
        <v>100</v>
      </c>
      <c r="J2739">
        <v>0</v>
      </c>
      <c r="K2739">
        <v>0</v>
      </c>
      <c r="L2739">
        <v>1567</v>
      </c>
      <c r="M2739">
        <v>1567</v>
      </c>
      <c r="N2739" t="s">
        <v>20</v>
      </c>
      <c r="O2739" t="s">
        <v>31150</v>
      </c>
      <c r="P2739" t="s">
        <v>28</v>
      </c>
      <c r="Q2739" t="s">
        <v>34234</v>
      </c>
      <c r="R2739" s="9" t="s">
        <v>33762</v>
      </c>
      <c r="S2739" t="s">
        <v>32627</v>
      </c>
      <c r="T2739" t="s">
        <v>34233</v>
      </c>
      <c r="U2739" t="s">
        <v>32634</v>
      </c>
      <c r="V2739" t="s">
        <v>32916</v>
      </c>
      <c r="W2739">
        <v>280</v>
      </c>
      <c r="X2739" t="s">
        <v>32784</v>
      </c>
      <c r="Y2739" t="s">
        <v>32654</v>
      </c>
      <c r="Z2739">
        <v>500</v>
      </c>
      <c r="AA2739">
        <v>8.5</v>
      </c>
      <c r="AC2739">
        <v>1</v>
      </c>
      <c r="AD2739" t="str">
        <f t="shared" si="430"/>
        <v/>
      </c>
      <c r="AE2739" t="str">
        <f t="shared" si="432"/>
        <v/>
      </c>
      <c r="AF2739" t="str">
        <f t="shared" si="434"/>
        <v/>
      </c>
      <c r="AG2739">
        <f t="shared" si="433"/>
        <v>1</v>
      </c>
      <c r="AH2739">
        <f t="shared" si="428"/>
        <v>2.8</v>
      </c>
      <c r="AI2739">
        <v>0.14499999999999999</v>
      </c>
      <c r="AJ2739">
        <f t="shared" si="435"/>
        <v>0.40599999999999997</v>
      </c>
      <c r="AK2739" t="str">
        <f t="shared" si="429"/>
        <v/>
      </c>
      <c r="AL2739" t="str">
        <f t="shared" si="436"/>
        <v/>
      </c>
      <c r="AM2739" t="s">
        <v>34788</v>
      </c>
    </row>
    <row r="2740" spans="1:39" s="20" customFormat="1" x14ac:dyDescent="0.2">
      <c r="A2740" s="20" t="s">
        <v>31148</v>
      </c>
      <c r="B2740" s="20" t="s">
        <v>24</v>
      </c>
      <c r="C2740" s="20" t="s">
        <v>31149</v>
      </c>
      <c r="D2740" s="21">
        <v>43859</v>
      </c>
      <c r="E2740" s="21">
        <v>44538</v>
      </c>
      <c r="F2740" s="20" t="s">
        <v>19</v>
      </c>
      <c r="I2740" s="20">
        <v>100</v>
      </c>
      <c r="J2740" s="20">
        <v>0</v>
      </c>
      <c r="K2740" s="20">
        <v>0</v>
      </c>
      <c r="L2740" s="20">
        <v>144</v>
      </c>
      <c r="M2740" s="20">
        <v>144</v>
      </c>
      <c r="N2740" s="20" t="s">
        <v>20</v>
      </c>
      <c r="O2740" s="20" t="s">
        <v>31150</v>
      </c>
      <c r="P2740" s="20" t="s">
        <v>28</v>
      </c>
      <c r="Q2740" s="20" t="s">
        <v>34233</v>
      </c>
      <c r="R2740" s="20" t="s">
        <v>34233</v>
      </c>
      <c r="S2740" s="20" t="s">
        <v>33942</v>
      </c>
      <c r="T2740" s="20" t="s">
        <v>34233</v>
      </c>
      <c r="V2740" s="20" t="s">
        <v>32916</v>
      </c>
      <c r="AD2740" s="20" t="str">
        <f t="shared" si="430"/>
        <v/>
      </c>
      <c r="AE2740" s="20" t="str">
        <f t="shared" si="432"/>
        <v/>
      </c>
      <c r="AF2740" s="20" t="str">
        <f t="shared" si="434"/>
        <v/>
      </c>
      <c r="AG2740" s="20" t="str">
        <f t="shared" si="433"/>
        <v/>
      </c>
      <c r="AH2740" s="20" t="str">
        <f t="shared" si="428"/>
        <v/>
      </c>
      <c r="AI2740" s="20">
        <v>0.14499999999999999</v>
      </c>
      <c r="AJ2740" s="20" t="str">
        <f t="shared" si="435"/>
        <v/>
      </c>
      <c r="AK2740" s="20" t="str">
        <f t="shared" si="429"/>
        <v/>
      </c>
      <c r="AL2740" s="20" t="str">
        <f t="shared" si="436"/>
        <v/>
      </c>
      <c r="AM2740" s="20" t="s">
        <v>34212</v>
      </c>
    </row>
    <row r="2741" spans="1:39" x14ac:dyDescent="0.2">
      <c r="A2741" t="s">
        <v>13959</v>
      </c>
      <c r="B2741" t="s">
        <v>24</v>
      </c>
      <c r="C2741" t="s">
        <v>13960</v>
      </c>
      <c r="D2741" s="1">
        <v>37158</v>
      </c>
      <c r="E2741" s="1">
        <v>44062</v>
      </c>
      <c r="F2741" t="s">
        <v>19</v>
      </c>
      <c r="I2741">
        <v>100</v>
      </c>
      <c r="J2741">
        <v>0</v>
      </c>
      <c r="K2741">
        <v>0</v>
      </c>
      <c r="L2741">
        <v>3255</v>
      </c>
      <c r="M2741">
        <v>3255</v>
      </c>
      <c r="N2741" t="s">
        <v>20</v>
      </c>
      <c r="O2741" t="s">
        <v>13961</v>
      </c>
      <c r="P2741" t="s">
        <v>28</v>
      </c>
      <c r="Q2741" t="s">
        <v>34234</v>
      </c>
      <c r="R2741" t="s">
        <v>33762</v>
      </c>
      <c r="S2741" t="s">
        <v>33942</v>
      </c>
      <c r="T2741" t="s">
        <v>34233</v>
      </c>
      <c r="U2741" t="s">
        <v>32634</v>
      </c>
      <c r="V2741" t="s">
        <v>32918</v>
      </c>
      <c r="X2741">
        <v>2</v>
      </c>
      <c r="Y2741" t="s">
        <v>32661</v>
      </c>
      <c r="AB2741">
        <v>20</v>
      </c>
      <c r="AC2741">
        <v>1</v>
      </c>
      <c r="AD2741" t="str">
        <f t="shared" si="430"/>
        <v/>
      </c>
      <c r="AE2741">
        <f t="shared" si="432"/>
        <v>1</v>
      </c>
      <c r="AF2741" t="str">
        <f t="shared" si="434"/>
        <v/>
      </c>
      <c r="AG2741" t="str">
        <f t="shared" si="433"/>
        <v/>
      </c>
      <c r="AH2741" t="str">
        <f t="shared" si="428"/>
        <v/>
      </c>
      <c r="AI2741">
        <v>0.14499999999999999</v>
      </c>
      <c r="AJ2741" t="str">
        <f t="shared" si="435"/>
        <v/>
      </c>
      <c r="AK2741">
        <f t="shared" si="429"/>
        <v>2.8</v>
      </c>
      <c r="AL2741">
        <f t="shared" si="436"/>
        <v>0.40599999999999997</v>
      </c>
    </row>
    <row r="2742" spans="1:39" x14ac:dyDescent="0.2">
      <c r="A2742" t="s">
        <v>25527</v>
      </c>
      <c r="B2742" t="s">
        <v>24</v>
      </c>
      <c r="C2742" t="s">
        <v>25528</v>
      </c>
      <c r="D2742" s="1">
        <v>40016</v>
      </c>
      <c r="E2742" s="1">
        <v>44546</v>
      </c>
      <c r="F2742" t="s">
        <v>26</v>
      </c>
      <c r="I2742">
        <v>100</v>
      </c>
      <c r="J2742">
        <v>0</v>
      </c>
      <c r="K2742">
        <v>0</v>
      </c>
      <c r="L2742">
        <v>359</v>
      </c>
      <c r="M2742">
        <v>359</v>
      </c>
      <c r="N2742" t="s">
        <v>20</v>
      </c>
      <c r="O2742" t="s">
        <v>25529</v>
      </c>
      <c r="P2742" t="s">
        <v>28</v>
      </c>
      <c r="Q2742" t="s">
        <v>34233</v>
      </c>
      <c r="R2742" t="s">
        <v>34233</v>
      </c>
      <c r="S2742" t="s">
        <v>34233</v>
      </c>
      <c r="T2742" t="s">
        <v>34233</v>
      </c>
      <c r="V2742" t="s">
        <v>32911</v>
      </c>
      <c r="AD2742" t="str">
        <f t="shared" si="430"/>
        <v/>
      </c>
      <c r="AE2742" t="str">
        <f t="shared" si="432"/>
        <v/>
      </c>
      <c r="AF2742" t="str">
        <f t="shared" si="434"/>
        <v/>
      </c>
      <c r="AG2742" t="str">
        <f t="shared" si="433"/>
        <v/>
      </c>
      <c r="AH2742" t="str">
        <f t="shared" ref="AH2742:AH2805" si="437">IF(AG2742="","",AG2742*2.8)</f>
        <v/>
      </c>
      <c r="AI2742">
        <v>0.14499999999999999</v>
      </c>
      <c r="AJ2742" t="str">
        <f t="shared" si="435"/>
        <v/>
      </c>
      <c r="AK2742" t="str">
        <f t="shared" ref="AK2742:AK2805" si="438">IF(AE2742="","",AE2742*2.8)</f>
        <v/>
      </c>
      <c r="AL2742" t="str">
        <f t="shared" si="436"/>
        <v/>
      </c>
    </row>
    <row r="2743" spans="1:39" x14ac:dyDescent="0.2">
      <c r="A2743" t="s">
        <v>24285</v>
      </c>
      <c r="B2743" t="s">
        <v>24</v>
      </c>
      <c r="C2743" t="s">
        <v>24286</v>
      </c>
      <c r="D2743" s="1">
        <v>39359</v>
      </c>
      <c r="E2743" s="1">
        <v>43456</v>
      </c>
      <c r="F2743" t="s">
        <v>26</v>
      </c>
      <c r="I2743">
        <v>100</v>
      </c>
      <c r="J2743">
        <v>0</v>
      </c>
      <c r="K2743">
        <v>0</v>
      </c>
      <c r="L2743">
        <v>40</v>
      </c>
      <c r="M2743">
        <v>40</v>
      </c>
      <c r="N2743" t="s">
        <v>20</v>
      </c>
      <c r="O2743" t="s">
        <v>24287</v>
      </c>
      <c r="P2743" t="s">
        <v>28</v>
      </c>
      <c r="Q2743" t="s">
        <v>34233</v>
      </c>
      <c r="R2743" t="s">
        <v>34233</v>
      </c>
      <c r="S2743" t="s">
        <v>34233</v>
      </c>
      <c r="T2743" t="s">
        <v>34233</v>
      </c>
      <c r="V2743" t="s">
        <v>32912</v>
      </c>
      <c r="AD2743" t="str">
        <f t="shared" si="430"/>
        <v/>
      </c>
      <c r="AE2743" t="str">
        <f t="shared" si="432"/>
        <v/>
      </c>
      <c r="AF2743" t="str">
        <f t="shared" si="434"/>
        <v/>
      </c>
      <c r="AG2743" t="str">
        <f t="shared" si="433"/>
        <v/>
      </c>
      <c r="AH2743" t="str">
        <f t="shared" si="437"/>
        <v/>
      </c>
      <c r="AI2743">
        <v>0.14499999999999999</v>
      </c>
      <c r="AJ2743" t="str">
        <f t="shared" si="435"/>
        <v/>
      </c>
      <c r="AK2743" t="str">
        <f t="shared" si="438"/>
        <v/>
      </c>
      <c r="AL2743" t="str">
        <f t="shared" si="436"/>
        <v/>
      </c>
    </row>
    <row r="2744" spans="1:39" x14ac:dyDescent="0.2">
      <c r="A2744" t="s">
        <v>21997</v>
      </c>
      <c r="B2744" t="s">
        <v>24</v>
      </c>
      <c r="C2744" t="s">
        <v>21998</v>
      </c>
      <c r="D2744" s="1">
        <v>38698</v>
      </c>
      <c r="E2744" s="1">
        <v>44546</v>
      </c>
      <c r="F2744" t="s">
        <v>26</v>
      </c>
      <c r="I2744">
        <v>100</v>
      </c>
      <c r="J2744">
        <v>0</v>
      </c>
      <c r="K2744">
        <v>0</v>
      </c>
      <c r="L2744">
        <v>311</v>
      </c>
      <c r="M2744">
        <v>311</v>
      </c>
      <c r="N2744" t="s">
        <v>20</v>
      </c>
      <c r="O2744" t="s">
        <v>21999</v>
      </c>
      <c r="P2744" t="s">
        <v>44</v>
      </c>
      <c r="Q2744" t="s">
        <v>34233</v>
      </c>
      <c r="R2744" t="s">
        <v>34233</v>
      </c>
      <c r="S2744" t="s">
        <v>34233</v>
      </c>
      <c r="T2744" t="s">
        <v>34233</v>
      </c>
      <c r="V2744" t="s">
        <v>32879</v>
      </c>
      <c r="AD2744" t="str">
        <f t="shared" si="430"/>
        <v/>
      </c>
      <c r="AE2744" t="str">
        <f t="shared" si="432"/>
        <v/>
      </c>
      <c r="AF2744" t="str">
        <f t="shared" si="434"/>
        <v/>
      </c>
      <c r="AG2744" t="str">
        <f t="shared" si="433"/>
        <v/>
      </c>
      <c r="AH2744" t="str">
        <f t="shared" si="437"/>
        <v/>
      </c>
      <c r="AI2744">
        <v>0.14499999999999999</v>
      </c>
      <c r="AJ2744" t="str">
        <f t="shared" si="435"/>
        <v/>
      </c>
      <c r="AK2744" t="str">
        <f t="shared" si="438"/>
        <v/>
      </c>
      <c r="AL2744" t="str">
        <f t="shared" si="436"/>
        <v/>
      </c>
    </row>
    <row r="2745" spans="1:39" x14ac:dyDescent="0.2">
      <c r="A2745" t="s">
        <v>28926</v>
      </c>
      <c r="B2745" t="s">
        <v>24</v>
      </c>
      <c r="C2745" t="s">
        <v>28927</v>
      </c>
      <c r="D2745" s="1">
        <v>42825</v>
      </c>
      <c r="E2745" s="1">
        <v>43951</v>
      </c>
      <c r="F2745" t="s">
        <v>26</v>
      </c>
      <c r="I2745">
        <v>100</v>
      </c>
      <c r="J2745">
        <v>0</v>
      </c>
      <c r="K2745">
        <v>0</v>
      </c>
      <c r="L2745">
        <v>2657</v>
      </c>
      <c r="M2745">
        <v>2657</v>
      </c>
      <c r="N2745" t="s">
        <v>20</v>
      </c>
      <c r="O2745" t="s">
        <v>28925</v>
      </c>
      <c r="P2745" t="s">
        <v>2356</v>
      </c>
      <c r="Q2745" t="s">
        <v>34233</v>
      </c>
      <c r="R2745" t="s">
        <v>34233</v>
      </c>
      <c r="S2745" t="s">
        <v>34233</v>
      </c>
      <c r="T2745" t="s">
        <v>34233</v>
      </c>
      <c r="AD2745" t="str">
        <f t="shared" si="430"/>
        <v/>
      </c>
      <c r="AE2745" t="str">
        <f t="shared" si="432"/>
        <v/>
      </c>
      <c r="AF2745" t="str">
        <f t="shared" si="434"/>
        <v/>
      </c>
      <c r="AG2745" t="str">
        <f t="shared" si="433"/>
        <v/>
      </c>
      <c r="AH2745" t="str">
        <f t="shared" si="437"/>
        <v/>
      </c>
      <c r="AI2745">
        <v>0.14499999999999999</v>
      </c>
      <c r="AJ2745" t="str">
        <f t="shared" si="435"/>
        <v/>
      </c>
      <c r="AK2745" t="str">
        <f t="shared" si="438"/>
        <v/>
      </c>
      <c r="AL2745" t="str">
        <f t="shared" si="436"/>
        <v/>
      </c>
    </row>
    <row r="2746" spans="1:39" x14ac:dyDescent="0.2">
      <c r="A2746" t="s">
        <v>28734</v>
      </c>
      <c r="B2746" t="s">
        <v>24</v>
      </c>
      <c r="C2746" t="s">
        <v>28735</v>
      </c>
      <c r="D2746" s="1">
        <v>42893</v>
      </c>
      <c r="E2746" s="1">
        <v>43456</v>
      </c>
      <c r="F2746" t="s">
        <v>26</v>
      </c>
      <c r="I2746">
        <v>100</v>
      </c>
      <c r="J2746">
        <v>0</v>
      </c>
      <c r="K2746">
        <v>0</v>
      </c>
      <c r="L2746">
        <v>1358</v>
      </c>
      <c r="M2746">
        <v>1358</v>
      </c>
      <c r="N2746" t="s">
        <v>20</v>
      </c>
      <c r="O2746" t="s">
        <v>28736</v>
      </c>
      <c r="P2746" t="s">
        <v>2356</v>
      </c>
      <c r="Q2746" t="s">
        <v>34233</v>
      </c>
      <c r="R2746" t="s">
        <v>34233</v>
      </c>
      <c r="S2746" t="s">
        <v>34233</v>
      </c>
      <c r="T2746" t="s">
        <v>34233</v>
      </c>
      <c r="AD2746" t="str">
        <f t="shared" si="430"/>
        <v/>
      </c>
      <c r="AE2746" t="str">
        <f t="shared" si="432"/>
        <v/>
      </c>
      <c r="AF2746" t="str">
        <f t="shared" si="434"/>
        <v/>
      </c>
      <c r="AG2746" t="str">
        <f t="shared" si="433"/>
        <v/>
      </c>
      <c r="AH2746" t="str">
        <f t="shared" si="437"/>
        <v/>
      </c>
      <c r="AI2746">
        <v>0.14499999999999999</v>
      </c>
      <c r="AJ2746" t="str">
        <f t="shared" si="435"/>
        <v/>
      </c>
      <c r="AK2746" t="str">
        <f t="shared" si="438"/>
        <v/>
      </c>
      <c r="AL2746" t="str">
        <f t="shared" si="436"/>
        <v/>
      </c>
    </row>
    <row r="2747" spans="1:39" x14ac:dyDescent="0.2">
      <c r="A2747" t="s">
        <v>31134</v>
      </c>
      <c r="B2747" t="s">
        <v>24</v>
      </c>
      <c r="C2747" t="s">
        <v>31135</v>
      </c>
      <c r="D2747" s="1">
        <v>43859</v>
      </c>
      <c r="E2747" s="1">
        <v>44546</v>
      </c>
      <c r="F2747" t="s">
        <v>26</v>
      </c>
      <c r="I2747">
        <v>100</v>
      </c>
      <c r="J2747">
        <v>0</v>
      </c>
      <c r="K2747">
        <v>0</v>
      </c>
      <c r="L2747">
        <v>183</v>
      </c>
      <c r="M2747">
        <v>183</v>
      </c>
      <c r="N2747" t="s">
        <v>20</v>
      </c>
      <c r="O2747" t="s">
        <v>31136</v>
      </c>
      <c r="P2747" t="s">
        <v>44</v>
      </c>
      <c r="Q2747" t="s">
        <v>34233</v>
      </c>
      <c r="R2747" t="s">
        <v>34233</v>
      </c>
      <c r="S2747" t="s">
        <v>34233</v>
      </c>
      <c r="T2747" t="s">
        <v>34233</v>
      </c>
      <c r="V2747" t="s">
        <v>32908</v>
      </c>
      <c r="AD2747" t="str">
        <f t="shared" ref="AD2747:AD2810" si="439">IF((S2747="tühi")*(F2747&lt;&gt;"Elamumaa")*(G2747&lt;&gt;"Elamumaa")*(H2747&lt;&gt;"Elamumaa"),IF(Z2747=0,"",Z2747),"")</f>
        <v/>
      </c>
      <c r="AE2747" t="str">
        <f t="shared" si="432"/>
        <v/>
      </c>
      <c r="AF2747" t="str">
        <f t="shared" si="434"/>
        <v/>
      </c>
      <c r="AG2747" t="str">
        <f t="shared" si="433"/>
        <v/>
      </c>
      <c r="AH2747" t="str">
        <f t="shared" si="437"/>
        <v/>
      </c>
      <c r="AI2747">
        <v>0.14499999999999999</v>
      </c>
      <c r="AJ2747" t="str">
        <f t="shared" si="435"/>
        <v/>
      </c>
      <c r="AK2747" t="str">
        <f t="shared" si="438"/>
        <v/>
      </c>
      <c r="AL2747" t="str">
        <f t="shared" si="436"/>
        <v/>
      </c>
    </row>
    <row r="2748" spans="1:39" x14ac:dyDescent="0.2">
      <c r="A2748" t="s">
        <v>31599</v>
      </c>
      <c r="B2748" t="s">
        <v>24</v>
      </c>
      <c r="C2748" t="s">
        <v>31600</v>
      </c>
      <c r="D2748" s="1">
        <v>44062</v>
      </c>
      <c r="E2748" s="1">
        <v>44546</v>
      </c>
      <c r="F2748" t="s">
        <v>26</v>
      </c>
      <c r="I2748">
        <v>100</v>
      </c>
      <c r="J2748">
        <v>0</v>
      </c>
      <c r="K2748">
        <v>0</v>
      </c>
      <c r="L2748">
        <v>4946</v>
      </c>
      <c r="M2748">
        <v>4946</v>
      </c>
      <c r="N2748" t="s">
        <v>20</v>
      </c>
      <c r="O2748" t="s">
        <v>31601</v>
      </c>
      <c r="P2748" t="s">
        <v>28</v>
      </c>
      <c r="Q2748" t="s">
        <v>34233</v>
      </c>
      <c r="R2748" t="s">
        <v>34233</v>
      </c>
      <c r="S2748" t="s">
        <v>34233</v>
      </c>
      <c r="T2748" t="s">
        <v>34233</v>
      </c>
      <c r="AD2748" t="str">
        <f t="shared" si="439"/>
        <v/>
      </c>
      <c r="AE2748" t="str">
        <f t="shared" si="432"/>
        <v/>
      </c>
      <c r="AF2748" t="str">
        <f t="shared" si="434"/>
        <v/>
      </c>
      <c r="AG2748" t="str">
        <f t="shared" si="433"/>
        <v/>
      </c>
      <c r="AH2748" t="str">
        <f t="shared" si="437"/>
        <v/>
      </c>
      <c r="AI2748">
        <v>0.14499999999999999</v>
      </c>
      <c r="AJ2748" t="str">
        <f t="shared" si="435"/>
        <v/>
      </c>
      <c r="AK2748" t="str">
        <f t="shared" si="438"/>
        <v/>
      </c>
      <c r="AL2748" t="str">
        <f t="shared" si="436"/>
        <v/>
      </c>
    </row>
    <row r="2749" spans="1:39" x14ac:dyDescent="0.2">
      <c r="A2749" t="s">
        <v>32160</v>
      </c>
      <c r="B2749" t="s">
        <v>24</v>
      </c>
      <c r="C2749" t="s">
        <v>32161</v>
      </c>
      <c r="D2749" s="1">
        <v>44440</v>
      </c>
      <c r="E2749" s="1">
        <v>44440</v>
      </c>
      <c r="F2749" t="s">
        <v>26</v>
      </c>
      <c r="I2749">
        <v>100</v>
      </c>
      <c r="J2749">
        <v>0</v>
      </c>
      <c r="K2749">
        <v>0</v>
      </c>
      <c r="L2749">
        <v>84</v>
      </c>
      <c r="M2749">
        <v>84</v>
      </c>
      <c r="N2749" t="s">
        <v>20</v>
      </c>
      <c r="O2749" t="s">
        <v>31150</v>
      </c>
      <c r="P2749" t="s">
        <v>28</v>
      </c>
      <c r="Q2749" t="s">
        <v>34233</v>
      </c>
      <c r="R2749" t="s">
        <v>34233</v>
      </c>
      <c r="S2749" t="s">
        <v>34233</v>
      </c>
      <c r="T2749" t="s">
        <v>34233</v>
      </c>
      <c r="AD2749" t="str">
        <f t="shared" si="439"/>
        <v/>
      </c>
      <c r="AE2749" t="str">
        <f t="shared" si="432"/>
        <v/>
      </c>
      <c r="AF2749" t="str">
        <f t="shared" si="434"/>
        <v/>
      </c>
      <c r="AG2749" t="str">
        <f t="shared" si="433"/>
        <v/>
      </c>
      <c r="AH2749" t="str">
        <f t="shared" si="437"/>
        <v/>
      </c>
      <c r="AI2749">
        <v>0.14499999999999999</v>
      </c>
      <c r="AJ2749" t="str">
        <f t="shared" si="435"/>
        <v/>
      </c>
      <c r="AK2749" t="str">
        <f t="shared" si="438"/>
        <v/>
      </c>
      <c r="AL2749" t="str">
        <f t="shared" si="436"/>
        <v/>
      </c>
    </row>
    <row r="2750" spans="1:39" x14ac:dyDescent="0.2">
      <c r="A2750" t="s">
        <v>30958</v>
      </c>
      <c r="B2750" t="s">
        <v>24</v>
      </c>
      <c r="C2750" t="s">
        <v>30959</v>
      </c>
      <c r="D2750" s="1">
        <v>43859</v>
      </c>
      <c r="E2750" s="1">
        <v>44546</v>
      </c>
      <c r="F2750" t="s">
        <v>26</v>
      </c>
      <c r="I2750">
        <v>100</v>
      </c>
      <c r="J2750">
        <v>0</v>
      </c>
      <c r="K2750">
        <v>0</v>
      </c>
      <c r="L2750">
        <v>2324</v>
      </c>
      <c r="M2750">
        <v>2324</v>
      </c>
      <c r="N2750" t="s">
        <v>20</v>
      </c>
      <c r="O2750" t="s">
        <v>30960</v>
      </c>
      <c r="P2750" t="s">
        <v>44</v>
      </c>
      <c r="Q2750" t="s">
        <v>34233</v>
      </c>
      <c r="R2750" t="s">
        <v>34233</v>
      </c>
      <c r="S2750" t="s">
        <v>34233</v>
      </c>
      <c r="T2750" t="s">
        <v>34233</v>
      </c>
      <c r="AD2750" t="str">
        <f t="shared" si="439"/>
        <v/>
      </c>
      <c r="AE2750" t="str">
        <f t="shared" si="432"/>
        <v/>
      </c>
      <c r="AF2750" t="str">
        <f t="shared" si="434"/>
        <v/>
      </c>
      <c r="AG2750" t="str">
        <f t="shared" si="433"/>
        <v/>
      </c>
      <c r="AH2750" t="str">
        <f t="shared" si="437"/>
        <v/>
      </c>
      <c r="AI2750">
        <v>0.14499999999999999</v>
      </c>
      <c r="AJ2750" t="str">
        <f t="shared" si="435"/>
        <v/>
      </c>
      <c r="AK2750" t="str">
        <f t="shared" si="438"/>
        <v/>
      </c>
      <c r="AL2750" t="str">
        <f t="shared" si="436"/>
        <v/>
      </c>
    </row>
    <row r="2751" spans="1:39" x14ac:dyDescent="0.2">
      <c r="A2751" t="s">
        <v>9861</v>
      </c>
      <c r="B2751" t="s">
        <v>24</v>
      </c>
      <c r="C2751" t="s">
        <v>9862</v>
      </c>
      <c r="D2751" s="1">
        <v>36403</v>
      </c>
      <c r="E2751" s="1">
        <v>43456</v>
      </c>
      <c r="F2751" t="s">
        <v>26</v>
      </c>
      <c r="I2751">
        <v>100</v>
      </c>
      <c r="J2751">
        <v>0</v>
      </c>
      <c r="K2751">
        <v>0</v>
      </c>
      <c r="L2751">
        <v>709</v>
      </c>
      <c r="M2751">
        <v>709</v>
      </c>
      <c r="N2751" t="s">
        <v>20</v>
      </c>
      <c r="O2751" t="s">
        <v>9863</v>
      </c>
      <c r="P2751" t="s">
        <v>44</v>
      </c>
      <c r="Q2751" t="s">
        <v>34233</v>
      </c>
      <c r="R2751" t="s">
        <v>34233</v>
      </c>
      <c r="S2751" t="s">
        <v>34233</v>
      </c>
      <c r="T2751" t="s">
        <v>34233</v>
      </c>
      <c r="V2751" t="s">
        <v>32915</v>
      </c>
      <c r="AD2751" t="str">
        <f t="shared" si="439"/>
        <v/>
      </c>
      <c r="AE2751" t="str">
        <f t="shared" si="432"/>
        <v/>
      </c>
      <c r="AF2751" t="str">
        <f t="shared" si="434"/>
        <v/>
      </c>
      <c r="AG2751" t="str">
        <f t="shared" si="433"/>
        <v/>
      </c>
      <c r="AH2751" t="str">
        <f t="shared" si="437"/>
        <v/>
      </c>
      <c r="AI2751">
        <v>0.14499999999999999</v>
      </c>
      <c r="AJ2751" t="str">
        <f t="shared" si="435"/>
        <v/>
      </c>
      <c r="AK2751" t="str">
        <f t="shared" si="438"/>
        <v/>
      </c>
      <c r="AL2751" t="str">
        <f t="shared" si="436"/>
        <v/>
      </c>
    </row>
    <row r="2752" spans="1:39" x14ac:dyDescent="0.2">
      <c r="A2752" t="s">
        <v>9921</v>
      </c>
      <c r="B2752" t="s">
        <v>24</v>
      </c>
      <c r="C2752" t="s">
        <v>9922</v>
      </c>
      <c r="D2752" s="1">
        <v>36403</v>
      </c>
      <c r="E2752" s="1">
        <v>44546</v>
      </c>
      <c r="F2752" t="s">
        <v>470</v>
      </c>
      <c r="I2752">
        <v>100</v>
      </c>
      <c r="J2752">
        <v>0</v>
      </c>
      <c r="K2752">
        <v>0</v>
      </c>
      <c r="L2752">
        <v>3661</v>
      </c>
      <c r="M2752">
        <v>3661</v>
      </c>
      <c r="N2752" t="s">
        <v>20</v>
      </c>
      <c r="O2752" t="s">
        <v>9923</v>
      </c>
      <c r="P2752" t="s">
        <v>28</v>
      </c>
      <c r="Q2752" t="s">
        <v>34233</v>
      </c>
      <c r="R2752" t="s">
        <v>34233</v>
      </c>
      <c r="S2752" t="s">
        <v>32627</v>
      </c>
      <c r="T2752" t="s">
        <v>34474</v>
      </c>
      <c r="U2752" t="s">
        <v>32668</v>
      </c>
      <c r="V2752" t="s">
        <v>32915</v>
      </c>
      <c r="W2752">
        <f>L2752*0.25</f>
        <v>915.25</v>
      </c>
      <c r="X2752">
        <v>2</v>
      </c>
      <c r="Z2752">
        <f>W2752*X2752</f>
        <v>1830.5</v>
      </c>
      <c r="AA2752">
        <v>9</v>
      </c>
      <c r="AB2752">
        <v>25</v>
      </c>
      <c r="AD2752" t="str">
        <f t="shared" si="439"/>
        <v/>
      </c>
      <c r="AE2752" t="str">
        <f t="shared" si="432"/>
        <v/>
      </c>
      <c r="AF2752">
        <f t="shared" si="434"/>
        <v>1830.5</v>
      </c>
      <c r="AG2752" t="str">
        <f t="shared" si="433"/>
        <v/>
      </c>
      <c r="AH2752" t="str">
        <f t="shared" si="437"/>
        <v/>
      </c>
      <c r="AI2752">
        <v>0.14499999999999999</v>
      </c>
      <c r="AJ2752" t="str">
        <f t="shared" si="435"/>
        <v/>
      </c>
      <c r="AK2752" t="str">
        <f t="shared" si="438"/>
        <v/>
      </c>
      <c r="AL2752" t="str">
        <f t="shared" si="436"/>
        <v/>
      </c>
    </row>
    <row r="2753" spans="1:39" x14ac:dyDescent="0.2">
      <c r="A2753" t="s">
        <v>9924</v>
      </c>
      <c r="B2753" t="s">
        <v>24</v>
      </c>
      <c r="C2753" t="s">
        <v>9925</v>
      </c>
      <c r="D2753" s="1">
        <v>36403</v>
      </c>
      <c r="E2753" s="1">
        <v>44546</v>
      </c>
      <c r="F2753" t="s">
        <v>19</v>
      </c>
      <c r="I2753">
        <v>100</v>
      </c>
      <c r="J2753">
        <v>0</v>
      </c>
      <c r="K2753">
        <v>0</v>
      </c>
      <c r="L2753">
        <v>1383</v>
      </c>
      <c r="M2753">
        <v>1383</v>
      </c>
      <c r="N2753" t="s">
        <v>20</v>
      </c>
      <c r="O2753" t="s">
        <v>9926</v>
      </c>
      <c r="P2753" t="s">
        <v>28</v>
      </c>
      <c r="Q2753" t="s">
        <v>34233</v>
      </c>
      <c r="R2753" t="s">
        <v>34233</v>
      </c>
      <c r="S2753" t="s">
        <v>33798</v>
      </c>
      <c r="T2753" t="s">
        <v>34357</v>
      </c>
      <c r="U2753" t="s">
        <v>32634</v>
      </c>
      <c r="V2753" t="s">
        <v>32915</v>
      </c>
      <c r="X2753">
        <v>1.5</v>
      </c>
      <c r="AA2753">
        <v>9</v>
      </c>
      <c r="AB2753">
        <v>20</v>
      </c>
      <c r="AC2753">
        <v>1</v>
      </c>
      <c r="AD2753" t="str">
        <f t="shared" si="439"/>
        <v/>
      </c>
      <c r="AE2753" t="str">
        <f t="shared" si="432"/>
        <v/>
      </c>
      <c r="AF2753" t="str">
        <f t="shared" si="434"/>
        <v/>
      </c>
      <c r="AG2753">
        <f t="shared" si="433"/>
        <v>1</v>
      </c>
      <c r="AH2753">
        <f t="shared" si="437"/>
        <v>2.8</v>
      </c>
      <c r="AI2753">
        <v>0.14499999999999999</v>
      </c>
      <c r="AJ2753">
        <f t="shared" si="435"/>
        <v>0.40599999999999997</v>
      </c>
      <c r="AK2753" t="str">
        <f t="shared" si="438"/>
        <v/>
      </c>
      <c r="AL2753" t="str">
        <f t="shared" si="436"/>
        <v/>
      </c>
    </row>
    <row r="2754" spans="1:39" x14ac:dyDescent="0.2">
      <c r="A2754" t="s">
        <v>9927</v>
      </c>
      <c r="B2754" t="s">
        <v>24</v>
      </c>
      <c r="C2754" t="s">
        <v>9928</v>
      </c>
      <c r="D2754" s="1">
        <v>36403</v>
      </c>
      <c r="E2754" s="1">
        <v>43456</v>
      </c>
      <c r="F2754" t="s">
        <v>474</v>
      </c>
      <c r="I2754">
        <v>100</v>
      </c>
      <c r="J2754">
        <v>0</v>
      </c>
      <c r="K2754">
        <v>0</v>
      </c>
      <c r="L2754">
        <v>538</v>
      </c>
      <c r="M2754">
        <v>538</v>
      </c>
      <c r="N2754" t="s">
        <v>20</v>
      </c>
      <c r="O2754" t="s">
        <v>9929</v>
      </c>
      <c r="P2754" t="s">
        <v>28</v>
      </c>
      <c r="Q2754" t="s">
        <v>34233</v>
      </c>
      <c r="R2754" t="s">
        <v>34233</v>
      </c>
      <c r="S2754" t="s">
        <v>33942</v>
      </c>
      <c r="T2754" t="s">
        <v>34233</v>
      </c>
      <c r="U2754" t="s">
        <v>32668</v>
      </c>
      <c r="V2754" t="s">
        <v>32915</v>
      </c>
      <c r="W2754">
        <f>L2755*0.3</f>
        <v>475.79999999999995</v>
      </c>
      <c r="X2754">
        <v>1.5</v>
      </c>
      <c r="Z2754">
        <f>W2754*X2754</f>
        <v>713.69999999999993</v>
      </c>
      <c r="AA2754">
        <v>9</v>
      </c>
      <c r="AB2754">
        <v>30</v>
      </c>
      <c r="AD2754">
        <f t="shared" si="439"/>
        <v>713.69999999999993</v>
      </c>
      <c r="AE2754" t="str">
        <f t="shared" si="432"/>
        <v/>
      </c>
      <c r="AF2754" t="str">
        <f t="shared" si="434"/>
        <v/>
      </c>
      <c r="AG2754" t="str">
        <f t="shared" si="433"/>
        <v/>
      </c>
      <c r="AH2754" t="str">
        <f t="shared" si="437"/>
        <v/>
      </c>
      <c r="AI2754">
        <v>0.14499999999999999</v>
      </c>
      <c r="AJ2754" t="str">
        <f t="shared" si="435"/>
        <v/>
      </c>
      <c r="AK2754" t="str">
        <f t="shared" si="438"/>
        <v/>
      </c>
      <c r="AL2754" s="9">
        <v>1</v>
      </c>
      <c r="AM2754" t="s">
        <v>34925</v>
      </c>
    </row>
    <row r="2755" spans="1:39" x14ac:dyDescent="0.2">
      <c r="A2755" t="s">
        <v>9930</v>
      </c>
      <c r="B2755" t="s">
        <v>24</v>
      </c>
      <c r="C2755" t="s">
        <v>9931</v>
      </c>
      <c r="D2755" s="1">
        <v>36403</v>
      </c>
      <c r="E2755" s="1">
        <v>44546</v>
      </c>
      <c r="F2755" t="s">
        <v>19</v>
      </c>
      <c r="I2755">
        <v>100</v>
      </c>
      <c r="J2755">
        <v>0</v>
      </c>
      <c r="K2755">
        <v>0</v>
      </c>
      <c r="L2755">
        <v>1586</v>
      </c>
      <c r="M2755">
        <v>1586</v>
      </c>
      <c r="N2755" t="s">
        <v>20</v>
      </c>
      <c r="O2755" t="s">
        <v>9932</v>
      </c>
      <c r="P2755" t="s">
        <v>28</v>
      </c>
      <c r="Q2755" t="s">
        <v>34234</v>
      </c>
      <c r="R2755" t="s">
        <v>33762</v>
      </c>
      <c r="S2755" t="s">
        <v>33942</v>
      </c>
      <c r="T2755" t="s">
        <v>34233</v>
      </c>
      <c r="U2755" t="s">
        <v>32634</v>
      </c>
      <c r="V2755" t="s">
        <v>32915</v>
      </c>
      <c r="X2755">
        <v>1.5</v>
      </c>
      <c r="AA2755">
        <v>9</v>
      </c>
      <c r="AB2755">
        <v>20</v>
      </c>
      <c r="AC2755">
        <v>1</v>
      </c>
      <c r="AD2755" t="str">
        <f t="shared" si="439"/>
        <v/>
      </c>
      <c r="AE2755">
        <f t="shared" si="432"/>
        <v>1</v>
      </c>
      <c r="AF2755" t="str">
        <f t="shared" si="434"/>
        <v/>
      </c>
      <c r="AG2755" t="str">
        <f t="shared" si="433"/>
        <v/>
      </c>
      <c r="AH2755" t="str">
        <f t="shared" si="437"/>
        <v/>
      </c>
      <c r="AI2755">
        <v>0.14499999999999999</v>
      </c>
      <c r="AJ2755" t="str">
        <f t="shared" si="435"/>
        <v/>
      </c>
      <c r="AK2755">
        <f t="shared" si="438"/>
        <v>2.8</v>
      </c>
      <c r="AL2755">
        <f t="shared" si="436"/>
        <v>0.40599999999999997</v>
      </c>
    </row>
    <row r="2756" spans="1:39" x14ac:dyDescent="0.2">
      <c r="A2756" t="s">
        <v>9933</v>
      </c>
      <c r="B2756" t="s">
        <v>24</v>
      </c>
      <c r="C2756" t="s">
        <v>9934</v>
      </c>
      <c r="D2756" s="1">
        <v>36403</v>
      </c>
      <c r="E2756" s="1">
        <v>43456</v>
      </c>
      <c r="F2756" t="s">
        <v>19</v>
      </c>
      <c r="I2756">
        <v>100</v>
      </c>
      <c r="J2756">
        <v>0</v>
      </c>
      <c r="K2756">
        <v>0</v>
      </c>
      <c r="L2756">
        <v>1205</v>
      </c>
      <c r="M2756">
        <v>1205</v>
      </c>
      <c r="N2756" t="s">
        <v>20</v>
      </c>
      <c r="O2756" t="s">
        <v>9935</v>
      </c>
      <c r="P2756" t="s">
        <v>28</v>
      </c>
      <c r="Q2756" t="s">
        <v>34233</v>
      </c>
      <c r="R2756" t="s">
        <v>34233</v>
      </c>
      <c r="S2756" t="s">
        <v>32628</v>
      </c>
      <c r="T2756" t="s">
        <v>34357</v>
      </c>
      <c r="U2756" t="s">
        <v>32634</v>
      </c>
      <c r="V2756" t="s">
        <v>32915</v>
      </c>
      <c r="X2756">
        <v>1.5</v>
      </c>
      <c r="AA2756">
        <v>9</v>
      </c>
      <c r="AB2756">
        <v>25</v>
      </c>
      <c r="AC2756">
        <v>1</v>
      </c>
      <c r="AD2756" t="str">
        <f t="shared" si="439"/>
        <v/>
      </c>
      <c r="AE2756" t="str">
        <f t="shared" si="432"/>
        <v/>
      </c>
      <c r="AF2756" t="str">
        <f t="shared" si="434"/>
        <v/>
      </c>
      <c r="AG2756">
        <f t="shared" si="433"/>
        <v>1</v>
      </c>
      <c r="AH2756">
        <f t="shared" si="437"/>
        <v>2.8</v>
      </c>
      <c r="AI2756">
        <v>0.14499999999999999</v>
      </c>
      <c r="AJ2756">
        <f t="shared" si="435"/>
        <v>0.40599999999999997</v>
      </c>
      <c r="AK2756" t="str">
        <f t="shared" si="438"/>
        <v/>
      </c>
      <c r="AL2756" t="str">
        <f t="shared" si="436"/>
        <v/>
      </c>
    </row>
    <row r="2757" spans="1:39" x14ac:dyDescent="0.2">
      <c r="A2757" t="s">
        <v>24131</v>
      </c>
      <c r="B2757" t="s">
        <v>24</v>
      </c>
      <c r="C2757" t="s">
        <v>24132</v>
      </c>
      <c r="D2757" s="1">
        <v>39238</v>
      </c>
      <c r="E2757" s="1">
        <v>44546</v>
      </c>
      <c r="F2757" t="s">
        <v>19</v>
      </c>
      <c r="I2757">
        <v>100</v>
      </c>
      <c r="J2757">
        <v>0</v>
      </c>
      <c r="K2757">
        <v>0</v>
      </c>
      <c r="L2757">
        <v>1302</v>
      </c>
      <c r="M2757">
        <v>1302</v>
      </c>
      <c r="N2757" t="s">
        <v>20</v>
      </c>
      <c r="O2757" t="s">
        <v>24133</v>
      </c>
      <c r="P2757" t="s">
        <v>28</v>
      </c>
      <c r="Q2757" t="s">
        <v>34233</v>
      </c>
      <c r="R2757" t="s">
        <v>34233</v>
      </c>
      <c r="S2757" t="s">
        <v>33797</v>
      </c>
      <c r="T2757" t="s">
        <v>32634</v>
      </c>
      <c r="U2757" t="s">
        <v>32634</v>
      </c>
      <c r="V2757" t="s">
        <v>32919</v>
      </c>
      <c r="W2757">
        <v>150</v>
      </c>
      <c r="X2757">
        <v>2</v>
      </c>
      <c r="Y2757">
        <v>1</v>
      </c>
      <c r="Z2757">
        <v>300</v>
      </c>
      <c r="AA2757">
        <v>8.5</v>
      </c>
      <c r="AC2757">
        <v>1</v>
      </c>
      <c r="AD2757" t="str">
        <f t="shared" si="439"/>
        <v/>
      </c>
      <c r="AE2757" t="str">
        <f t="shared" si="432"/>
        <v/>
      </c>
      <c r="AF2757" t="str">
        <f t="shared" si="434"/>
        <v/>
      </c>
      <c r="AG2757">
        <f t="shared" si="433"/>
        <v>1</v>
      </c>
      <c r="AH2757">
        <f t="shared" si="437"/>
        <v>2.8</v>
      </c>
      <c r="AI2757">
        <v>0.14499999999999999</v>
      </c>
      <c r="AJ2757">
        <f t="shared" si="435"/>
        <v>0.40599999999999997</v>
      </c>
      <c r="AK2757" t="str">
        <f t="shared" si="438"/>
        <v/>
      </c>
      <c r="AL2757" t="str">
        <f t="shared" si="436"/>
        <v/>
      </c>
    </row>
    <row r="2758" spans="1:39" x14ac:dyDescent="0.2">
      <c r="A2758" t="s">
        <v>28914</v>
      </c>
      <c r="B2758" t="s">
        <v>24</v>
      </c>
      <c r="C2758" t="s">
        <v>28915</v>
      </c>
      <c r="D2758" s="1">
        <v>42704</v>
      </c>
      <c r="E2758" s="1">
        <v>44546</v>
      </c>
      <c r="F2758" t="s">
        <v>19</v>
      </c>
      <c r="I2758">
        <v>100</v>
      </c>
      <c r="J2758">
        <v>0</v>
      </c>
      <c r="K2758">
        <v>0</v>
      </c>
      <c r="L2758">
        <v>1815</v>
      </c>
      <c r="M2758">
        <v>1815</v>
      </c>
      <c r="N2758" t="s">
        <v>20</v>
      </c>
      <c r="O2758" t="s">
        <v>28916</v>
      </c>
      <c r="P2758" t="s">
        <v>28</v>
      </c>
      <c r="Q2758" t="s">
        <v>34233</v>
      </c>
      <c r="R2758" t="s">
        <v>34233</v>
      </c>
      <c r="S2758" t="s">
        <v>32628</v>
      </c>
      <c r="T2758" t="s">
        <v>34357</v>
      </c>
      <c r="V2758" t="s">
        <v>32920</v>
      </c>
      <c r="W2758">
        <v>350</v>
      </c>
      <c r="X2758" t="s">
        <v>32921</v>
      </c>
      <c r="Y2758" t="s">
        <v>32654</v>
      </c>
      <c r="Z2758">
        <v>700</v>
      </c>
      <c r="AA2758">
        <v>8.5</v>
      </c>
      <c r="AC2758">
        <v>1</v>
      </c>
      <c r="AD2758" t="str">
        <f t="shared" si="439"/>
        <v/>
      </c>
      <c r="AE2758" t="str">
        <f t="shared" si="432"/>
        <v/>
      </c>
      <c r="AF2758" t="str">
        <f t="shared" si="434"/>
        <v/>
      </c>
      <c r="AG2758">
        <f t="shared" si="433"/>
        <v>1</v>
      </c>
      <c r="AH2758">
        <f t="shared" si="437"/>
        <v>2.8</v>
      </c>
      <c r="AI2758">
        <v>0.14499999999999999</v>
      </c>
      <c r="AJ2758">
        <f t="shared" si="435"/>
        <v>0.40599999999999997</v>
      </c>
      <c r="AK2758" t="str">
        <f t="shared" si="438"/>
        <v/>
      </c>
      <c r="AL2758" t="str">
        <f t="shared" si="436"/>
        <v/>
      </c>
    </row>
    <row r="2759" spans="1:39" x14ac:dyDescent="0.2">
      <c r="A2759" t="s">
        <v>28917</v>
      </c>
      <c r="B2759" t="s">
        <v>24</v>
      </c>
      <c r="C2759" t="s">
        <v>28918</v>
      </c>
      <c r="D2759" s="1">
        <v>42704</v>
      </c>
      <c r="E2759" s="1">
        <v>44546</v>
      </c>
      <c r="F2759" t="s">
        <v>26</v>
      </c>
      <c r="I2759">
        <v>100</v>
      </c>
      <c r="J2759">
        <v>0</v>
      </c>
      <c r="K2759">
        <v>0</v>
      </c>
      <c r="L2759">
        <v>185</v>
      </c>
      <c r="M2759">
        <v>185</v>
      </c>
      <c r="N2759" t="s">
        <v>20</v>
      </c>
      <c r="O2759" t="s">
        <v>28916</v>
      </c>
      <c r="P2759" t="s">
        <v>28</v>
      </c>
      <c r="Q2759" t="s">
        <v>34233</v>
      </c>
      <c r="R2759" t="s">
        <v>34233</v>
      </c>
      <c r="S2759" t="s">
        <v>34233</v>
      </c>
      <c r="T2759" t="s">
        <v>34233</v>
      </c>
      <c r="V2759" t="s">
        <v>32920</v>
      </c>
      <c r="AD2759" t="str">
        <f t="shared" si="439"/>
        <v/>
      </c>
      <c r="AE2759" t="str">
        <f t="shared" si="432"/>
        <v/>
      </c>
      <c r="AF2759" t="str">
        <f t="shared" si="434"/>
        <v/>
      </c>
      <c r="AG2759" t="str">
        <f t="shared" si="433"/>
        <v/>
      </c>
      <c r="AH2759" t="str">
        <f t="shared" si="437"/>
        <v/>
      </c>
      <c r="AI2759">
        <v>0.14499999999999999</v>
      </c>
      <c r="AJ2759" t="str">
        <f t="shared" si="435"/>
        <v/>
      </c>
      <c r="AK2759" t="str">
        <f t="shared" si="438"/>
        <v/>
      </c>
      <c r="AL2759" t="str">
        <f t="shared" si="436"/>
        <v/>
      </c>
    </row>
    <row r="2760" spans="1:39" x14ac:dyDescent="0.2">
      <c r="A2760" t="s">
        <v>2588</v>
      </c>
      <c r="B2760" t="s">
        <v>24</v>
      </c>
      <c r="C2760" t="s">
        <v>2589</v>
      </c>
      <c r="D2760" s="1">
        <v>35759</v>
      </c>
      <c r="E2760" s="1">
        <v>43893</v>
      </c>
      <c r="F2760" t="s">
        <v>19</v>
      </c>
      <c r="I2760">
        <v>100</v>
      </c>
      <c r="J2760">
        <v>0</v>
      </c>
      <c r="K2760">
        <v>0</v>
      </c>
      <c r="L2760">
        <v>913</v>
      </c>
      <c r="M2760">
        <v>913</v>
      </c>
      <c r="N2760" t="s">
        <v>20</v>
      </c>
      <c r="O2760" t="s">
        <v>2590</v>
      </c>
      <c r="P2760" t="s">
        <v>28</v>
      </c>
      <c r="Q2760" t="s">
        <v>34233</v>
      </c>
      <c r="R2760" t="s">
        <v>34233</v>
      </c>
      <c r="S2760" t="s">
        <v>32628</v>
      </c>
      <c r="T2760" t="s">
        <v>34357</v>
      </c>
      <c r="AD2760" t="str">
        <f t="shared" si="439"/>
        <v/>
      </c>
      <c r="AE2760" t="str">
        <f t="shared" si="432"/>
        <v/>
      </c>
      <c r="AF2760" t="str">
        <f t="shared" si="434"/>
        <v/>
      </c>
      <c r="AG2760" s="17">
        <v>1</v>
      </c>
      <c r="AH2760">
        <f t="shared" si="437"/>
        <v>2.8</v>
      </c>
      <c r="AI2760">
        <v>0.14499999999999999</v>
      </c>
      <c r="AJ2760">
        <f t="shared" si="435"/>
        <v>0.40599999999999997</v>
      </c>
      <c r="AK2760" t="str">
        <f t="shared" si="438"/>
        <v/>
      </c>
      <c r="AL2760" t="str">
        <f t="shared" si="436"/>
        <v/>
      </c>
    </row>
    <row r="2761" spans="1:39" x14ac:dyDescent="0.2">
      <c r="A2761" t="s">
        <v>2498</v>
      </c>
      <c r="B2761" t="s">
        <v>24</v>
      </c>
      <c r="C2761" t="s">
        <v>2499</v>
      </c>
      <c r="D2761" s="1">
        <v>35759</v>
      </c>
      <c r="E2761" s="1">
        <v>43894</v>
      </c>
      <c r="F2761" t="s">
        <v>19</v>
      </c>
      <c r="I2761">
        <v>100</v>
      </c>
      <c r="J2761">
        <v>0</v>
      </c>
      <c r="K2761">
        <v>0</v>
      </c>
      <c r="L2761">
        <v>1029</v>
      </c>
      <c r="M2761">
        <v>1029</v>
      </c>
      <c r="N2761" t="s">
        <v>20</v>
      </c>
      <c r="O2761" t="s">
        <v>2500</v>
      </c>
      <c r="P2761" t="s">
        <v>28</v>
      </c>
      <c r="Q2761" t="s">
        <v>32794</v>
      </c>
      <c r="R2761" t="s">
        <v>33782</v>
      </c>
      <c r="S2761" t="s">
        <v>32628</v>
      </c>
      <c r="T2761" t="s">
        <v>34365</v>
      </c>
      <c r="AD2761" t="str">
        <f t="shared" si="439"/>
        <v/>
      </c>
      <c r="AE2761" t="str">
        <f t="shared" si="432"/>
        <v/>
      </c>
      <c r="AF2761" t="str">
        <f t="shared" si="434"/>
        <v/>
      </c>
      <c r="AG2761" s="17">
        <v>1</v>
      </c>
      <c r="AH2761">
        <f t="shared" si="437"/>
        <v>2.8</v>
      </c>
      <c r="AI2761">
        <v>0.14499999999999999</v>
      </c>
      <c r="AJ2761">
        <f t="shared" si="435"/>
        <v>0.40599999999999997</v>
      </c>
      <c r="AK2761" t="str">
        <f t="shared" si="438"/>
        <v/>
      </c>
      <c r="AL2761" t="str">
        <f t="shared" si="436"/>
        <v/>
      </c>
    </row>
    <row r="2762" spans="1:39" x14ac:dyDescent="0.2">
      <c r="A2762" t="s">
        <v>2495</v>
      </c>
      <c r="B2762" t="s">
        <v>24</v>
      </c>
      <c r="C2762" t="s">
        <v>2496</v>
      </c>
      <c r="D2762" s="1">
        <v>35759</v>
      </c>
      <c r="E2762" s="1">
        <v>43894</v>
      </c>
      <c r="F2762" t="s">
        <v>19</v>
      </c>
      <c r="I2762">
        <v>100</v>
      </c>
      <c r="J2762">
        <v>0</v>
      </c>
      <c r="K2762">
        <v>0</v>
      </c>
      <c r="L2762">
        <v>918</v>
      </c>
      <c r="M2762">
        <v>918</v>
      </c>
      <c r="N2762" t="s">
        <v>20</v>
      </c>
      <c r="O2762" t="s">
        <v>2497</v>
      </c>
      <c r="P2762" t="s">
        <v>28</v>
      </c>
      <c r="Q2762" t="s">
        <v>34233</v>
      </c>
      <c r="R2762" t="s">
        <v>34233</v>
      </c>
      <c r="S2762" t="s">
        <v>32628</v>
      </c>
      <c r="T2762" t="s">
        <v>34365</v>
      </c>
      <c r="AD2762" t="str">
        <f t="shared" si="439"/>
        <v/>
      </c>
      <c r="AE2762" t="str">
        <f t="shared" si="432"/>
        <v/>
      </c>
      <c r="AF2762" t="str">
        <f t="shared" si="434"/>
        <v/>
      </c>
      <c r="AG2762" s="17">
        <v>1</v>
      </c>
      <c r="AH2762">
        <f t="shared" si="437"/>
        <v>2.8</v>
      </c>
      <c r="AI2762">
        <v>0.14499999999999999</v>
      </c>
      <c r="AJ2762">
        <f t="shared" si="435"/>
        <v>0.40599999999999997</v>
      </c>
      <c r="AK2762" t="str">
        <f t="shared" si="438"/>
        <v/>
      </c>
      <c r="AL2762" t="str">
        <f t="shared" si="436"/>
        <v/>
      </c>
    </row>
    <row r="2763" spans="1:39" x14ac:dyDescent="0.2">
      <c r="A2763" t="s">
        <v>2492</v>
      </c>
      <c r="B2763" t="s">
        <v>24</v>
      </c>
      <c r="C2763" t="s">
        <v>2493</v>
      </c>
      <c r="D2763" s="1">
        <v>35759</v>
      </c>
      <c r="E2763" s="1">
        <v>43894</v>
      </c>
      <c r="F2763" t="s">
        <v>19</v>
      </c>
      <c r="I2763">
        <v>100</v>
      </c>
      <c r="J2763">
        <v>0</v>
      </c>
      <c r="K2763">
        <v>0</v>
      </c>
      <c r="L2763">
        <v>1043</v>
      </c>
      <c r="M2763">
        <v>1043</v>
      </c>
      <c r="N2763" t="s">
        <v>20</v>
      </c>
      <c r="O2763" t="s">
        <v>2494</v>
      </c>
      <c r="P2763" t="s">
        <v>28</v>
      </c>
      <c r="Q2763" t="s">
        <v>32794</v>
      </c>
      <c r="R2763" t="s">
        <v>33782</v>
      </c>
      <c r="S2763" t="s">
        <v>32628</v>
      </c>
      <c r="T2763" t="s">
        <v>34365</v>
      </c>
      <c r="AD2763" t="str">
        <f t="shared" si="439"/>
        <v/>
      </c>
      <c r="AE2763" t="str">
        <f t="shared" si="432"/>
        <v/>
      </c>
      <c r="AF2763" t="str">
        <f t="shared" si="434"/>
        <v/>
      </c>
      <c r="AG2763" s="17">
        <v>1</v>
      </c>
      <c r="AH2763">
        <f t="shared" si="437"/>
        <v>2.8</v>
      </c>
      <c r="AI2763">
        <v>0.14499999999999999</v>
      </c>
      <c r="AJ2763">
        <f t="shared" si="435"/>
        <v>0.40599999999999997</v>
      </c>
      <c r="AK2763" t="str">
        <f t="shared" si="438"/>
        <v/>
      </c>
      <c r="AL2763" t="str">
        <f t="shared" si="436"/>
        <v/>
      </c>
    </row>
    <row r="2764" spans="1:39" x14ac:dyDescent="0.2">
      <c r="A2764" t="s">
        <v>2489</v>
      </c>
      <c r="B2764" t="s">
        <v>24</v>
      </c>
      <c r="C2764" t="s">
        <v>2490</v>
      </c>
      <c r="D2764" s="1">
        <v>35759</v>
      </c>
      <c r="E2764" s="1">
        <v>44158</v>
      </c>
      <c r="F2764" t="s">
        <v>19</v>
      </c>
      <c r="I2764">
        <v>100</v>
      </c>
      <c r="J2764">
        <v>0</v>
      </c>
      <c r="K2764">
        <v>0</v>
      </c>
      <c r="L2764">
        <v>1086</v>
      </c>
      <c r="M2764">
        <v>1086</v>
      </c>
      <c r="N2764" t="s">
        <v>20</v>
      </c>
      <c r="O2764" t="s">
        <v>2491</v>
      </c>
      <c r="P2764" t="s">
        <v>28</v>
      </c>
      <c r="Q2764" t="s">
        <v>34234</v>
      </c>
      <c r="R2764" t="s">
        <v>34235</v>
      </c>
      <c r="S2764" t="s">
        <v>32628</v>
      </c>
      <c r="T2764" t="s">
        <v>34365</v>
      </c>
      <c r="AD2764" t="str">
        <f t="shared" si="439"/>
        <v/>
      </c>
      <c r="AE2764" t="str">
        <f t="shared" si="432"/>
        <v/>
      </c>
      <c r="AF2764" t="str">
        <f t="shared" si="434"/>
        <v/>
      </c>
      <c r="AG2764" s="17">
        <v>1</v>
      </c>
      <c r="AH2764">
        <f t="shared" si="437"/>
        <v>2.8</v>
      </c>
      <c r="AI2764">
        <v>0.14499999999999999</v>
      </c>
      <c r="AJ2764">
        <f t="shared" si="435"/>
        <v>0.40599999999999997</v>
      </c>
      <c r="AK2764" t="str">
        <f t="shared" si="438"/>
        <v/>
      </c>
      <c r="AL2764" t="str">
        <f t="shared" si="436"/>
        <v/>
      </c>
    </row>
    <row r="2765" spans="1:39" x14ac:dyDescent="0.2">
      <c r="A2765" t="s">
        <v>2585</v>
      </c>
      <c r="B2765" t="s">
        <v>24</v>
      </c>
      <c r="C2765" t="s">
        <v>2586</v>
      </c>
      <c r="D2765" s="1">
        <v>35759</v>
      </c>
      <c r="E2765" s="1">
        <v>43894</v>
      </c>
      <c r="F2765" t="s">
        <v>19</v>
      </c>
      <c r="I2765">
        <v>100</v>
      </c>
      <c r="J2765">
        <v>0</v>
      </c>
      <c r="K2765">
        <v>0</v>
      </c>
      <c r="L2765">
        <v>1078</v>
      </c>
      <c r="M2765">
        <v>1078</v>
      </c>
      <c r="N2765" t="s">
        <v>20</v>
      </c>
      <c r="O2765" t="s">
        <v>2587</v>
      </c>
      <c r="P2765" t="s">
        <v>28</v>
      </c>
      <c r="Q2765" t="s">
        <v>34234</v>
      </c>
      <c r="R2765" t="s">
        <v>34235</v>
      </c>
      <c r="S2765" t="s">
        <v>32628</v>
      </c>
      <c r="T2765" t="s">
        <v>34365</v>
      </c>
      <c r="AD2765" t="str">
        <f t="shared" si="439"/>
        <v/>
      </c>
      <c r="AE2765" t="str">
        <f t="shared" si="432"/>
        <v/>
      </c>
      <c r="AF2765" t="str">
        <f t="shared" si="434"/>
        <v/>
      </c>
      <c r="AG2765" s="17">
        <v>1</v>
      </c>
      <c r="AH2765">
        <f t="shared" si="437"/>
        <v>2.8</v>
      </c>
      <c r="AI2765">
        <v>0.14499999999999999</v>
      </c>
      <c r="AJ2765">
        <f t="shared" si="435"/>
        <v>0.40599999999999997</v>
      </c>
      <c r="AK2765" t="str">
        <f t="shared" si="438"/>
        <v/>
      </c>
      <c r="AL2765" t="str">
        <f t="shared" si="436"/>
        <v/>
      </c>
    </row>
    <row r="2766" spans="1:39" x14ac:dyDescent="0.2">
      <c r="A2766" t="s">
        <v>2582</v>
      </c>
      <c r="B2766" t="s">
        <v>24</v>
      </c>
      <c r="C2766" t="s">
        <v>2583</v>
      </c>
      <c r="D2766" s="1">
        <v>35759</v>
      </c>
      <c r="E2766" s="1">
        <v>43893</v>
      </c>
      <c r="F2766" t="s">
        <v>19</v>
      </c>
      <c r="I2766">
        <v>100</v>
      </c>
      <c r="J2766">
        <v>0</v>
      </c>
      <c r="K2766">
        <v>0</v>
      </c>
      <c r="L2766">
        <v>916</v>
      </c>
      <c r="M2766">
        <v>916</v>
      </c>
      <c r="N2766" t="s">
        <v>20</v>
      </c>
      <c r="O2766" t="s">
        <v>2584</v>
      </c>
      <c r="P2766" t="s">
        <v>28</v>
      </c>
      <c r="Q2766" t="s">
        <v>34233</v>
      </c>
      <c r="R2766" t="s">
        <v>34233</v>
      </c>
      <c r="S2766" t="s">
        <v>33797</v>
      </c>
      <c r="T2766" t="s">
        <v>34357</v>
      </c>
      <c r="AD2766" t="str">
        <f t="shared" si="439"/>
        <v/>
      </c>
      <c r="AE2766" t="str">
        <f t="shared" si="432"/>
        <v/>
      </c>
      <c r="AF2766" t="str">
        <f t="shared" si="434"/>
        <v/>
      </c>
      <c r="AG2766" s="17">
        <v>1</v>
      </c>
      <c r="AH2766">
        <f t="shared" si="437"/>
        <v>2.8</v>
      </c>
      <c r="AI2766">
        <v>0.14499999999999999</v>
      </c>
      <c r="AJ2766">
        <f t="shared" si="435"/>
        <v>0.40599999999999997</v>
      </c>
      <c r="AK2766" t="str">
        <f t="shared" si="438"/>
        <v/>
      </c>
      <c r="AL2766" t="str">
        <f t="shared" si="436"/>
        <v/>
      </c>
    </row>
    <row r="2767" spans="1:39" x14ac:dyDescent="0.2">
      <c r="A2767" t="s">
        <v>2579</v>
      </c>
      <c r="B2767" t="s">
        <v>24</v>
      </c>
      <c r="C2767" t="s">
        <v>2580</v>
      </c>
      <c r="D2767" s="1">
        <v>35759</v>
      </c>
      <c r="E2767" s="1">
        <v>43894</v>
      </c>
      <c r="F2767" t="s">
        <v>19</v>
      </c>
      <c r="I2767">
        <v>100</v>
      </c>
      <c r="J2767">
        <v>0</v>
      </c>
      <c r="K2767">
        <v>0</v>
      </c>
      <c r="L2767">
        <v>1006</v>
      </c>
      <c r="M2767">
        <v>1006</v>
      </c>
      <c r="N2767" t="s">
        <v>20</v>
      </c>
      <c r="O2767" t="s">
        <v>2581</v>
      </c>
      <c r="P2767" t="s">
        <v>28</v>
      </c>
      <c r="Q2767" t="s">
        <v>34233</v>
      </c>
      <c r="R2767" t="s">
        <v>34233</v>
      </c>
      <c r="S2767" t="s">
        <v>32628</v>
      </c>
      <c r="T2767" t="s">
        <v>34365</v>
      </c>
      <c r="AD2767" t="str">
        <f t="shared" si="439"/>
        <v/>
      </c>
      <c r="AE2767" t="str">
        <f t="shared" si="432"/>
        <v/>
      </c>
      <c r="AF2767" t="str">
        <f t="shared" si="434"/>
        <v/>
      </c>
      <c r="AG2767" s="17">
        <v>1</v>
      </c>
      <c r="AH2767">
        <f t="shared" si="437"/>
        <v>2.8</v>
      </c>
      <c r="AI2767">
        <v>0.14499999999999999</v>
      </c>
      <c r="AJ2767">
        <f t="shared" si="435"/>
        <v>0.40599999999999997</v>
      </c>
      <c r="AK2767" t="str">
        <f t="shared" si="438"/>
        <v/>
      </c>
      <c r="AL2767" t="str">
        <f t="shared" si="436"/>
        <v/>
      </c>
    </row>
    <row r="2768" spans="1:39" x14ac:dyDescent="0.2">
      <c r="A2768" t="s">
        <v>2576</v>
      </c>
      <c r="B2768" t="s">
        <v>24</v>
      </c>
      <c r="C2768" t="s">
        <v>2577</v>
      </c>
      <c r="D2768" s="1">
        <v>35759</v>
      </c>
      <c r="E2768" s="1">
        <v>43893</v>
      </c>
      <c r="F2768" t="s">
        <v>19</v>
      </c>
      <c r="I2768">
        <v>100</v>
      </c>
      <c r="J2768">
        <v>0</v>
      </c>
      <c r="K2768">
        <v>0</v>
      </c>
      <c r="L2768">
        <v>1052</v>
      </c>
      <c r="M2768">
        <v>1052</v>
      </c>
      <c r="N2768" t="s">
        <v>20</v>
      </c>
      <c r="O2768" t="s">
        <v>2578</v>
      </c>
      <c r="P2768" t="s">
        <v>28</v>
      </c>
      <c r="Q2768" t="s">
        <v>34233</v>
      </c>
      <c r="R2768" t="s">
        <v>34233</v>
      </c>
      <c r="S2768" t="s">
        <v>33797</v>
      </c>
      <c r="T2768" t="s">
        <v>32634</v>
      </c>
      <c r="U2768" t="s">
        <v>32634</v>
      </c>
      <c r="V2768" t="s">
        <v>32922</v>
      </c>
      <c r="W2768">
        <v>250</v>
      </c>
      <c r="X2768">
        <v>2</v>
      </c>
      <c r="Y2768" t="s">
        <v>32661</v>
      </c>
      <c r="AB2768">
        <v>25</v>
      </c>
      <c r="AC2768">
        <v>1</v>
      </c>
      <c r="AD2768" t="str">
        <f t="shared" si="439"/>
        <v/>
      </c>
      <c r="AE2768" t="str">
        <f t="shared" si="432"/>
        <v/>
      </c>
      <c r="AF2768" t="str">
        <f t="shared" si="434"/>
        <v/>
      </c>
      <c r="AG2768">
        <f>IF((S2768&lt;&gt;"tühi")*(AC2768&lt;&gt;""),AC2768,"")</f>
        <v>1</v>
      </c>
      <c r="AH2768">
        <f t="shared" si="437"/>
        <v>2.8</v>
      </c>
      <c r="AI2768">
        <v>0.14499999999999999</v>
      </c>
      <c r="AJ2768">
        <f t="shared" si="435"/>
        <v>0.40599999999999997</v>
      </c>
      <c r="AK2768" t="str">
        <f t="shared" si="438"/>
        <v/>
      </c>
      <c r="AL2768" t="str">
        <f t="shared" si="436"/>
        <v/>
      </c>
    </row>
    <row r="2769" spans="1:39" x14ac:dyDescent="0.2">
      <c r="A2769" t="s">
        <v>2573</v>
      </c>
      <c r="B2769" t="s">
        <v>24</v>
      </c>
      <c r="C2769" t="s">
        <v>2574</v>
      </c>
      <c r="D2769" s="1">
        <v>35759</v>
      </c>
      <c r="E2769" s="1">
        <v>43894</v>
      </c>
      <c r="F2769" t="s">
        <v>19</v>
      </c>
      <c r="I2769">
        <v>100</v>
      </c>
      <c r="J2769">
        <v>0</v>
      </c>
      <c r="K2769">
        <v>0</v>
      </c>
      <c r="L2769">
        <v>1029</v>
      </c>
      <c r="M2769">
        <v>1029</v>
      </c>
      <c r="N2769" t="s">
        <v>20</v>
      </c>
      <c r="O2769" t="s">
        <v>2575</v>
      </c>
      <c r="P2769" t="s">
        <v>28</v>
      </c>
      <c r="Q2769" t="s">
        <v>34233</v>
      </c>
      <c r="R2769" t="s">
        <v>34233</v>
      </c>
      <c r="S2769" t="s">
        <v>33797</v>
      </c>
      <c r="T2769" t="s">
        <v>34357</v>
      </c>
      <c r="U2769" t="s">
        <v>32634</v>
      </c>
      <c r="V2769" t="s">
        <v>32922</v>
      </c>
      <c r="W2769">
        <v>250</v>
      </c>
      <c r="X2769">
        <v>2</v>
      </c>
      <c r="Y2769" t="s">
        <v>32661</v>
      </c>
      <c r="AB2769">
        <v>25</v>
      </c>
      <c r="AC2769">
        <v>1</v>
      </c>
      <c r="AD2769" t="str">
        <f t="shared" si="439"/>
        <v/>
      </c>
      <c r="AE2769" t="str">
        <f t="shared" si="432"/>
        <v/>
      </c>
      <c r="AF2769" t="str">
        <f t="shared" si="434"/>
        <v/>
      </c>
      <c r="AG2769">
        <f>IF((S2769&lt;&gt;"tühi")*(AC2769&lt;&gt;""),AC2769,"")</f>
        <v>1</v>
      </c>
      <c r="AH2769">
        <f t="shared" si="437"/>
        <v>2.8</v>
      </c>
      <c r="AI2769">
        <v>0.14499999999999999</v>
      </c>
      <c r="AJ2769">
        <f t="shared" si="435"/>
        <v>0.40599999999999997</v>
      </c>
      <c r="AK2769" t="str">
        <f t="shared" si="438"/>
        <v/>
      </c>
      <c r="AL2769" t="str">
        <f t="shared" si="436"/>
        <v/>
      </c>
    </row>
    <row r="2770" spans="1:39" x14ac:dyDescent="0.2">
      <c r="A2770" t="s">
        <v>2570</v>
      </c>
      <c r="B2770" t="s">
        <v>24</v>
      </c>
      <c r="C2770" t="s">
        <v>2571</v>
      </c>
      <c r="D2770" s="1">
        <v>35759</v>
      </c>
      <c r="E2770" s="1">
        <v>43893</v>
      </c>
      <c r="F2770" t="s">
        <v>19</v>
      </c>
      <c r="I2770">
        <v>100</v>
      </c>
      <c r="J2770">
        <v>0</v>
      </c>
      <c r="K2770">
        <v>0</v>
      </c>
      <c r="L2770">
        <v>1144</v>
      </c>
      <c r="M2770">
        <v>1144</v>
      </c>
      <c r="N2770" t="s">
        <v>20</v>
      </c>
      <c r="O2770" t="s">
        <v>2572</v>
      </c>
      <c r="P2770" t="s">
        <v>28</v>
      </c>
      <c r="Q2770" t="s">
        <v>32794</v>
      </c>
      <c r="R2770" t="s">
        <v>33782</v>
      </c>
      <c r="S2770" t="s">
        <v>32628</v>
      </c>
      <c r="T2770" t="s">
        <v>34365</v>
      </c>
      <c r="AD2770" t="str">
        <f t="shared" si="439"/>
        <v/>
      </c>
      <c r="AE2770" t="str">
        <f t="shared" si="432"/>
        <v/>
      </c>
      <c r="AF2770" t="str">
        <f t="shared" si="434"/>
        <v/>
      </c>
      <c r="AG2770" s="17">
        <v>1</v>
      </c>
      <c r="AH2770">
        <f t="shared" si="437"/>
        <v>2.8</v>
      </c>
      <c r="AI2770">
        <v>0.14499999999999999</v>
      </c>
      <c r="AJ2770">
        <f t="shared" si="435"/>
        <v>0.40599999999999997</v>
      </c>
      <c r="AK2770" t="str">
        <f t="shared" si="438"/>
        <v/>
      </c>
      <c r="AL2770" t="str">
        <f t="shared" si="436"/>
        <v/>
      </c>
    </row>
    <row r="2771" spans="1:39" x14ac:dyDescent="0.2">
      <c r="A2771" t="s">
        <v>2567</v>
      </c>
      <c r="B2771" t="s">
        <v>24</v>
      </c>
      <c r="C2771" t="s">
        <v>2568</v>
      </c>
      <c r="D2771" s="1">
        <v>35759</v>
      </c>
      <c r="E2771" s="1">
        <v>43894</v>
      </c>
      <c r="F2771" t="s">
        <v>19</v>
      </c>
      <c r="I2771">
        <v>100</v>
      </c>
      <c r="J2771">
        <v>0</v>
      </c>
      <c r="K2771">
        <v>0</v>
      </c>
      <c r="L2771">
        <v>1084</v>
      </c>
      <c r="M2771">
        <v>1084</v>
      </c>
      <c r="N2771" t="s">
        <v>20</v>
      </c>
      <c r="O2771" t="s">
        <v>2569</v>
      </c>
      <c r="P2771" t="s">
        <v>28</v>
      </c>
      <c r="Q2771" t="s">
        <v>32794</v>
      </c>
      <c r="R2771" t="s">
        <v>33782</v>
      </c>
      <c r="S2771" t="s">
        <v>33797</v>
      </c>
      <c r="T2771" t="s">
        <v>34365</v>
      </c>
      <c r="AD2771" t="str">
        <f t="shared" si="439"/>
        <v/>
      </c>
      <c r="AE2771" t="str">
        <f t="shared" si="432"/>
        <v/>
      </c>
      <c r="AF2771" t="str">
        <f t="shared" si="434"/>
        <v/>
      </c>
      <c r="AG2771" s="17">
        <v>1</v>
      </c>
      <c r="AH2771">
        <f t="shared" si="437"/>
        <v>2.8</v>
      </c>
      <c r="AI2771">
        <v>0.14499999999999999</v>
      </c>
      <c r="AJ2771">
        <f t="shared" si="435"/>
        <v>0.40599999999999997</v>
      </c>
      <c r="AK2771" t="str">
        <f t="shared" si="438"/>
        <v/>
      </c>
      <c r="AL2771" t="str">
        <f t="shared" si="436"/>
        <v/>
      </c>
    </row>
    <row r="2772" spans="1:39" x14ac:dyDescent="0.2">
      <c r="A2772" t="s">
        <v>2564</v>
      </c>
      <c r="B2772" t="s">
        <v>24</v>
      </c>
      <c r="C2772" t="s">
        <v>2565</v>
      </c>
      <c r="D2772" s="1">
        <v>35759</v>
      </c>
      <c r="E2772" s="1">
        <v>43893</v>
      </c>
      <c r="F2772" t="s">
        <v>19</v>
      </c>
      <c r="I2772">
        <v>100</v>
      </c>
      <c r="J2772">
        <v>0</v>
      </c>
      <c r="K2772">
        <v>0</v>
      </c>
      <c r="L2772">
        <v>1652</v>
      </c>
      <c r="M2772">
        <v>1652</v>
      </c>
      <c r="N2772" t="s">
        <v>20</v>
      </c>
      <c r="O2772" t="s">
        <v>2566</v>
      </c>
      <c r="P2772" t="s">
        <v>28</v>
      </c>
      <c r="Q2772" t="s">
        <v>34234</v>
      </c>
      <c r="R2772" t="s">
        <v>34235</v>
      </c>
      <c r="S2772" t="s">
        <v>33797</v>
      </c>
      <c r="T2772" t="s">
        <v>34365</v>
      </c>
      <c r="AD2772" t="str">
        <f t="shared" si="439"/>
        <v/>
      </c>
      <c r="AE2772" t="str">
        <f t="shared" si="432"/>
        <v/>
      </c>
      <c r="AF2772" t="str">
        <f t="shared" si="434"/>
        <v/>
      </c>
      <c r="AG2772" s="17">
        <v>1</v>
      </c>
      <c r="AH2772">
        <f t="shared" si="437"/>
        <v>2.8</v>
      </c>
      <c r="AI2772">
        <v>0.14499999999999999</v>
      </c>
      <c r="AJ2772">
        <f t="shared" si="435"/>
        <v>0.40599999999999997</v>
      </c>
      <c r="AK2772" t="str">
        <f t="shared" si="438"/>
        <v/>
      </c>
      <c r="AL2772" t="str">
        <f t="shared" si="436"/>
        <v/>
      </c>
    </row>
    <row r="2773" spans="1:39" x14ac:dyDescent="0.2">
      <c r="A2773" t="s">
        <v>31051</v>
      </c>
      <c r="B2773" t="s">
        <v>24</v>
      </c>
      <c r="C2773" t="s">
        <v>31052</v>
      </c>
      <c r="D2773" s="1">
        <v>43859</v>
      </c>
      <c r="E2773" s="1">
        <v>44068</v>
      </c>
      <c r="F2773" t="s">
        <v>26</v>
      </c>
      <c r="I2773">
        <v>100</v>
      </c>
      <c r="J2773">
        <v>0</v>
      </c>
      <c r="K2773">
        <v>0</v>
      </c>
      <c r="L2773">
        <v>880</v>
      </c>
      <c r="M2773">
        <v>880</v>
      </c>
      <c r="N2773" t="s">
        <v>20</v>
      </c>
      <c r="O2773" t="s">
        <v>31053</v>
      </c>
      <c r="P2773" t="s">
        <v>44</v>
      </c>
      <c r="Q2773" t="s">
        <v>34233</v>
      </c>
      <c r="R2773" t="s">
        <v>34233</v>
      </c>
      <c r="S2773" t="s">
        <v>34233</v>
      </c>
      <c r="T2773" t="s">
        <v>34233</v>
      </c>
      <c r="AD2773" t="str">
        <f t="shared" si="439"/>
        <v/>
      </c>
      <c r="AE2773" t="str">
        <f t="shared" si="432"/>
        <v/>
      </c>
      <c r="AF2773" t="str">
        <f t="shared" si="434"/>
        <v/>
      </c>
      <c r="AG2773" t="str">
        <f t="shared" ref="AG2773:AG2783" si="440">IF((S2773&lt;&gt;"tühi")*(AC2773&lt;&gt;""),AC2773,"")</f>
        <v/>
      </c>
      <c r="AH2773" t="str">
        <f t="shared" si="437"/>
        <v/>
      </c>
      <c r="AI2773">
        <v>0.14499999999999999</v>
      </c>
      <c r="AJ2773" t="str">
        <f t="shared" si="435"/>
        <v/>
      </c>
      <c r="AK2773" t="str">
        <f t="shared" si="438"/>
        <v/>
      </c>
      <c r="AL2773" t="str">
        <f t="shared" si="436"/>
        <v/>
      </c>
    </row>
    <row r="2774" spans="1:39" x14ac:dyDescent="0.2">
      <c r="A2774" t="s">
        <v>11670</v>
      </c>
      <c r="B2774" t="s">
        <v>24</v>
      </c>
      <c r="C2774" t="s">
        <v>11671</v>
      </c>
      <c r="D2774" s="1">
        <v>36572</v>
      </c>
      <c r="E2774" s="1">
        <v>43951</v>
      </c>
      <c r="F2774" t="s">
        <v>39</v>
      </c>
      <c r="I2774">
        <v>100</v>
      </c>
      <c r="J2774">
        <v>0</v>
      </c>
      <c r="K2774">
        <v>0</v>
      </c>
      <c r="L2774">
        <v>20900</v>
      </c>
      <c r="M2774">
        <v>20949</v>
      </c>
      <c r="N2774" t="s">
        <v>401</v>
      </c>
      <c r="O2774" t="s">
        <v>11672</v>
      </c>
      <c r="P2774" t="s">
        <v>28</v>
      </c>
      <c r="Q2774" t="s">
        <v>34233</v>
      </c>
      <c r="R2774" t="s">
        <v>34233</v>
      </c>
      <c r="S2774" t="s">
        <v>33942</v>
      </c>
      <c r="T2774" t="s">
        <v>34233</v>
      </c>
      <c r="AD2774" t="str">
        <f t="shared" si="439"/>
        <v/>
      </c>
      <c r="AE2774" t="str">
        <f t="shared" si="432"/>
        <v/>
      </c>
      <c r="AF2774" t="str">
        <f t="shared" si="434"/>
        <v/>
      </c>
      <c r="AG2774" t="str">
        <f t="shared" si="440"/>
        <v/>
      </c>
      <c r="AH2774" t="str">
        <f t="shared" si="437"/>
        <v/>
      </c>
      <c r="AI2774">
        <v>0.14499999999999999</v>
      </c>
      <c r="AJ2774" t="str">
        <f t="shared" si="435"/>
        <v/>
      </c>
      <c r="AK2774" t="str">
        <f t="shared" si="438"/>
        <v/>
      </c>
      <c r="AL2774" t="str">
        <f t="shared" si="436"/>
        <v/>
      </c>
    </row>
    <row r="2775" spans="1:39" x14ac:dyDescent="0.2">
      <c r="A2775" t="s">
        <v>25500</v>
      </c>
      <c r="B2775" t="s">
        <v>24</v>
      </c>
      <c r="C2775" t="s">
        <v>25501</v>
      </c>
      <c r="D2775" s="1">
        <v>39967</v>
      </c>
      <c r="E2775" s="1">
        <v>44546</v>
      </c>
      <c r="F2775" t="s">
        <v>19</v>
      </c>
      <c r="I2775">
        <v>100</v>
      </c>
      <c r="J2775">
        <v>0</v>
      </c>
      <c r="K2775">
        <v>0</v>
      </c>
      <c r="L2775">
        <v>2833</v>
      </c>
      <c r="M2775">
        <v>2833</v>
      </c>
      <c r="N2775" t="s">
        <v>20</v>
      </c>
      <c r="O2775" t="s">
        <v>25502</v>
      </c>
      <c r="P2775" t="s">
        <v>28</v>
      </c>
      <c r="Q2775" t="s">
        <v>34233</v>
      </c>
      <c r="R2775" t="s">
        <v>34233</v>
      </c>
      <c r="S2775" t="s">
        <v>33808</v>
      </c>
      <c r="T2775" t="s">
        <v>34349</v>
      </c>
      <c r="U2775" t="s">
        <v>32634</v>
      </c>
      <c r="V2775" t="s">
        <v>34898</v>
      </c>
      <c r="W2775">
        <v>400</v>
      </c>
      <c r="X2775">
        <v>2</v>
      </c>
      <c r="Y2775" t="s">
        <v>32665</v>
      </c>
      <c r="Z2775">
        <v>500</v>
      </c>
      <c r="AA2775">
        <v>8.5</v>
      </c>
      <c r="AC2775">
        <v>1</v>
      </c>
      <c r="AD2775" t="str">
        <f t="shared" si="439"/>
        <v/>
      </c>
      <c r="AE2775" t="str">
        <f t="shared" ref="AE2775:AE2838" si="441">IF((S2775="tühi")*(AC2775&lt;&gt;""),AC2775,"")</f>
        <v/>
      </c>
      <c r="AF2775" t="str">
        <f t="shared" si="434"/>
        <v/>
      </c>
      <c r="AG2775">
        <f t="shared" si="440"/>
        <v>1</v>
      </c>
      <c r="AH2775">
        <f t="shared" si="437"/>
        <v>2.8</v>
      </c>
      <c r="AI2775">
        <v>0.14499999999999999</v>
      </c>
      <c r="AJ2775">
        <f t="shared" si="435"/>
        <v>0.40599999999999997</v>
      </c>
      <c r="AK2775" t="str">
        <f t="shared" si="438"/>
        <v/>
      </c>
      <c r="AL2775" t="str">
        <f t="shared" si="436"/>
        <v/>
      </c>
    </row>
    <row r="2776" spans="1:39" x14ac:dyDescent="0.2">
      <c r="A2776" t="s">
        <v>13994</v>
      </c>
      <c r="B2776" t="s">
        <v>24</v>
      </c>
      <c r="C2776" t="s">
        <v>13995</v>
      </c>
      <c r="D2776" s="1">
        <v>37124</v>
      </c>
      <c r="E2776" s="1">
        <v>44546</v>
      </c>
      <c r="F2776" t="s">
        <v>19</v>
      </c>
      <c r="I2776">
        <v>100</v>
      </c>
      <c r="J2776">
        <v>0</v>
      </c>
      <c r="K2776">
        <v>0</v>
      </c>
      <c r="L2776">
        <v>2176</v>
      </c>
      <c r="M2776">
        <v>2176</v>
      </c>
      <c r="N2776" t="s">
        <v>20</v>
      </c>
      <c r="O2776" t="s">
        <v>13996</v>
      </c>
      <c r="P2776" t="s">
        <v>28</v>
      </c>
      <c r="Q2776" t="s">
        <v>34233</v>
      </c>
      <c r="R2776" t="s">
        <v>34233</v>
      </c>
      <c r="S2776" t="s">
        <v>33797</v>
      </c>
      <c r="T2776" t="s">
        <v>34357</v>
      </c>
      <c r="U2776" t="s">
        <v>32634</v>
      </c>
      <c r="V2776" t="s">
        <v>32923</v>
      </c>
      <c r="W2776">
        <v>400</v>
      </c>
      <c r="X2776">
        <v>2</v>
      </c>
      <c r="Y2776" t="s">
        <v>32661</v>
      </c>
      <c r="AB2776">
        <v>20</v>
      </c>
      <c r="AC2776">
        <v>1</v>
      </c>
      <c r="AD2776" t="str">
        <f t="shared" si="439"/>
        <v/>
      </c>
      <c r="AE2776" t="str">
        <f t="shared" si="441"/>
        <v/>
      </c>
      <c r="AF2776" t="str">
        <f t="shared" si="434"/>
        <v/>
      </c>
      <c r="AG2776">
        <f t="shared" si="440"/>
        <v>1</v>
      </c>
      <c r="AH2776">
        <f t="shared" si="437"/>
        <v>2.8</v>
      </c>
      <c r="AI2776">
        <v>0.14499999999999999</v>
      </c>
      <c r="AJ2776">
        <f t="shared" si="435"/>
        <v>0.40599999999999997</v>
      </c>
      <c r="AK2776" t="str">
        <f t="shared" si="438"/>
        <v/>
      </c>
      <c r="AL2776" t="str">
        <f t="shared" si="436"/>
        <v/>
      </c>
    </row>
    <row r="2777" spans="1:39" x14ac:dyDescent="0.2">
      <c r="A2777" t="s">
        <v>13997</v>
      </c>
      <c r="B2777" t="s">
        <v>24</v>
      </c>
      <c r="C2777" t="s">
        <v>13998</v>
      </c>
      <c r="D2777" s="1">
        <v>37124</v>
      </c>
      <c r="E2777" s="1">
        <v>44546</v>
      </c>
      <c r="F2777" t="s">
        <v>19</v>
      </c>
      <c r="I2777">
        <v>100</v>
      </c>
      <c r="J2777">
        <v>0</v>
      </c>
      <c r="K2777">
        <v>0</v>
      </c>
      <c r="L2777">
        <v>2079</v>
      </c>
      <c r="M2777">
        <v>2079</v>
      </c>
      <c r="N2777" t="s">
        <v>20</v>
      </c>
      <c r="O2777" t="s">
        <v>13999</v>
      </c>
      <c r="P2777" t="s">
        <v>28</v>
      </c>
      <c r="Q2777" t="s">
        <v>34234</v>
      </c>
      <c r="R2777" t="s">
        <v>33762</v>
      </c>
      <c r="S2777" t="s">
        <v>33942</v>
      </c>
      <c r="T2777" t="s">
        <v>34233</v>
      </c>
      <c r="U2777" t="s">
        <v>32634</v>
      </c>
      <c r="V2777" t="s">
        <v>32923</v>
      </c>
      <c r="W2777">
        <v>400</v>
      </c>
      <c r="X2777">
        <v>2</v>
      </c>
      <c r="Y2777" t="s">
        <v>32661</v>
      </c>
      <c r="AB2777">
        <v>20</v>
      </c>
      <c r="AC2777">
        <v>1</v>
      </c>
      <c r="AD2777" t="str">
        <f t="shared" si="439"/>
        <v/>
      </c>
      <c r="AE2777">
        <f t="shared" si="441"/>
        <v>1</v>
      </c>
      <c r="AF2777" t="str">
        <f t="shared" si="434"/>
        <v/>
      </c>
      <c r="AG2777" t="str">
        <f t="shared" si="440"/>
        <v/>
      </c>
      <c r="AH2777" t="str">
        <f t="shared" si="437"/>
        <v/>
      </c>
      <c r="AI2777">
        <v>0.14499999999999999</v>
      </c>
      <c r="AJ2777" t="str">
        <f t="shared" si="435"/>
        <v/>
      </c>
      <c r="AK2777">
        <f t="shared" si="438"/>
        <v>2.8</v>
      </c>
      <c r="AL2777">
        <f t="shared" si="436"/>
        <v>0.40599999999999997</v>
      </c>
    </row>
    <row r="2778" spans="1:39" x14ac:dyDescent="0.2">
      <c r="A2778" t="s">
        <v>14000</v>
      </c>
      <c r="B2778" t="s">
        <v>24</v>
      </c>
      <c r="C2778" t="s">
        <v>14001</v>
      </c>
      <c r="D2778" s="1">
        <v>37124</v>
      </c>
      <c r="E2778" s="1">
        <v>44546</v>
      </c>
      <c r="F2778" t="s">
        <v>19</v>
      </c>
      <c r="I2778">
        <v>100</v>
      </c>
      <c r="J2778">
        <v>0</v>
      </c>
      <c r="K2778">
        <v>0</v>
      </c>
      <c r="L2778">
        <v>1983</v>
      </c>
      <c r="M2778">
        <v>1983</v>
      </c>
      <c r="N2778" t="s">
        <v>20</v>
      </c>
      <c r="O2778" t="s">
        <v>14002</v>
      </c>
      <c r="P2778" t="s">
        <v>28</v>
      </c>
      <c r="Q2778" t="s">
        <v>34234</v>
      </c>
      <c r="R2778" t="s">
        <v>33762</v>
      </c>
      <c r="S2778" t="s">
        <v>33942</v>
      </c>
      <c r="T2778" t="s">
        <v>34447</v>
      </c>
      <c r="U2778" t="s">
        <v>32634</v>
      </c>
      <c r="V2778" t="s">
        <v>32923</v>
      </c>
      <c r="W2778">
        <v>400</v>
      </c>
      <c r="X2778">
        <v>2</v>
      </c>
      <c r="Y2778" t="s">
        <v>32661</v>
      </c>
      <c r="AB2778">
        <v>20</v>
      </c>
      <c r="AC2778">
        <v>1</v>
      </c>
      <c r="AD2778" t="str">
        <f t="shared" si="439"/>
        <v/>
      </c>
      <c r="AE2778">
        <f t="shared" si="441"/>
        <v>1</v>
      </c>
      <c r="AF2778" t="str">
        <f t="shared" si="434"/>
        <v/>
      </c>
      <c r="AG2778" t="str">
        <f t="shared" si="440"/>
        <v/>
      </c>
      <c r="AH2778" t="str">
        <f t="shared" si="437"/>
        <v/>
      </c>
      <c r="AI2778">
        <v>0.14499999999999999</v>
      </c>
      <c r="AJ2778" t="str">
        <f t="shared" si="435"/>
        <v/>
      </c>
      <c r="AK2778">
        <f t="shared" si="438"/>
        <v>2.8</v>
      </c>
      <c r="AL2778">
        <f t="shared" si="436"/>
        <v>0.40599999999999997</v>
      </c>
      <c r="AM2778" t="s">
        <v>34910</v>
      </c>
    </row>
    <row r="2779" spans="1:39" x14ac:dyDescent="0.2">
      <c r="A2779" t="s">
        <v>14003</v>
      </c>
      <c r="B2779" t="s">
        <v>24</v>
      </c>
      <c r="C2779" t="s">
        <v>14004</v>
      </c>
      <c r="D2779" s="1">
        <v>37124</v>
      </c>
      <c r="E2779" s="1">
        <v>44546</v>
      </c>
      <c r="F2779" t="s">
        <v>19</v>
      </c>
      <c r="I2779">
        <v>100</v>
      </c>
      <c r="J2779">
        <v>0</v>
      </c>
      <c r="K2779">
        <v>0</v>
      </c>
      <c r="L2779">
        <v>2804</v>
      </c>
      <c r="M2779">
        <v>2804</v>
      </c>
      <c r="N2779" t="s">
        <v>20</v>
      </c>
      <c r="O2779" t="s">
        <v>14005</v>
      </c>
      <c r="P2779" t="s">
        <v>28</v>
      </c>
      <c r="Q2779" t="s">
        <v>34234</v>
      </c>
      <c r="R2779" t="s">
        <v>33762</v>
      </c>
      <c r="S2779" t="s">
        <v>33942</v>
      </c>
      <c r="T2779" t="s">
        <v>34233</v>
      </c>
      <c r="U2779" t="s">
        <v>32634</v>
      </c>
      <c r="V2779" t="s">
        <v>32923</v>
      </c>
      <c r="W2779">
        <v>400</v>
      </c>
      <c r="X2779">
        <v>2</v>
      </c>
      <c r="Y2779" t="s">
        <v>32661</v>
      </c>
      <c r="AB2779">
        <v>20</v>
      </c>
      <c r="AC2779">
        <v>1</v>
      </c>
      <c r="AD2779" t="str">
        <f t="shared" si="439"/>
        <v/>
      </c>
      <c r="AE2779">
        <f t="shared" si="441"/>
        <v>1</v>
      </c>
      <c r="AF2779" t="str">
        <f t="shared" si="434"/>
        <v/>
      </c>
      <c r="AG2779" t="str">
        <f t="shared" si="440"/>
        <v/>
      </c>
      <c r="AH2779" t="str">
        <f t="shared" si="437"/>
        <v/>
      </c>
      <c r="AI2779">
        <v>0.14499999999999999</v>
      </c>
      <c r="AJ2779" t="str">
        <f t="shared" si="435"/>
        <v/>
      </c>
      <c r="AK2779">
        <f t="shared" si="438"/>
        <v>2.8</v>
      </c>
      <c r="AL2779">
        <f t="shared" si="436"/>
        <v>0.40599999999999997</v>
      </c>
      <c r="AM2779" t="s">
        <v>34789</v>
      </c>
    </row>
    <row r="2780" spans="1:39" x14ac:dyDescent="0.2">
      <c r="A2780" t="s">
        <v>31042</v>
      </c>
      <c r="B2780" t="s">
        <v>24</v>
      </c>
      <c r="C2780" t="s">
        <v>31043</v>
      </c>
      <c r="D2780" s="1">
        <v>43859</v>
      </c>
      <c r="E2780" s="1">
        <v>44505</v>
      </c>
      <c r="F2780" t="s">
        <v>39</v>
      </c>
      <c r="I2780">
        <v>100</v>
      </c>
      <c r="J2780">
        <v>0</v>
      </c>
      <c r="K2780">
        <v>0</v>
      </c>
      <c r="L2780">
        <v>10207</v>
      </c>
      <c r="M2780">
        <v>10207</v>
      </c>
      <c r="N2780" t="s">
        <v>20</v>
      </c>
      <c r="O2780" t="s">
        <v>31044</v>
      </c>
      <c r="P2780" t="s">
        <v>2356</v>
      </c>
      <c r="Q2780" t="s">
        <v>34233</v>
      </c>
      <c r="R2780" t="s">
        <v>34233</v>
      </c>
      <c r="S2780" t="s">
        <v>33942</v>
      </c>
      <c r="T2780" t="s">
        <v>34233</v>
      </c>
      <c r="AD2780" t="str">
        <f t="shared" si="439"/>
        <v/>
      </c>
      <c r="AE2780" t="str">
        <f t="shared" si="441"/>
        <v/>
      </c>
      <c r="AF2780" t="str">
        <f t="shared" si="434"/>
        <v/>
      </c>
      <c r="AG2780" t="str">
        <f t="shared" si="440"/>
        <v/>
      </c>
      <c r="AH2780" t="str">
        <f t="shared" si="437"/>
        <v/>
      </c>
      <c r="AI2780">
        <v>0.14499999999999999</v>
      </c>
      <c r="AJ2780" t="str">
        <f t="shared" si="435"/>
        <v/>
      </c>
      <c r="AK2780" t="str">
        <f t="shared" si="438"/>
        <v/>
      </c>
      <c r="AL2780" t="str">
        <f t="shared" si="436"/>
        <v/>
      </c>
    </row>
    <row r="2781" spans="1:39" x14ac:dyDescent="0.2">
      <c r="A2781" t="s">
        <v>28089</v>
      </c>
      <c r="B2781" t="s">
        <v>24</v>
      </c>
      <c r="C2781" t="s">
        <v>28090</v>
      </c>
      <c r="D2781" s="1">
        <v>42509</v>
      </c>
      <c r="E2781" s="1">
        <v>44546</v>
      </c>
      <c r="F2781" t="s">
        <v>39</v>
      </c>
      <c r="I2781">
        <v>100</v>
      </c>
      <c r="J2781">
        <v>0</v>
      </c>
      <c r="K2781">
        <v>0</v>
      </c>
      <c r="L2781">
        <v>1599</v>
      </c>
      <c r="M2781">
        <v>1599</v>
      </c>
      <c r="N2781" t="s">
        <v>20</v>
      </c>
      <c r="O2781" t="s">
        <v>28091</v>
      </c>
      <c r="P2781" t="s">
        <v>28</v>
      </c>
      <c r="Q2781" t="s">
        <v>34233</v>
      </c>
      <c r="R2781" t="s">
        <v>34233</v>
      </c>
      <c r="S2781" t="s">
        <v>33942</v>
      </c>
      <c r="T2781" t="s">
        <v>34233</v>
      </c>
      <c r="U2781" t="s">
        <v>32634</v>
      </c>
      <c r="V2781" t="s">
        <v>32877</v>
      </c>
      <c r="W2781">
        <v>320</v>
      </c>
      <c r="X2781">
        <v>2</v>
      </c>
      <c r="Y2781" t="s">
        <v>32654</v>
      </c>
      <c r="Z2781">
        <v>500</v>
      </c>
      <c r="AA2781">
        <v>8.5</v>
      </c>
      <c r="AC2781">
        <v>1</v>
      </c>
      <c r="AE2781">
        <f t="shared" si="441"/>
        <v>1</v>
      </c>
      <c r="AF2781" t="str">
        <f t="shared" si="434"/>
        <v/>
      </c>
      <c r="AG2781" t="str">
        <f t="shared" si="440"/>
        <v/>
      </c>
      <c r="AH2781" t="str">
        <f t="shared" si="437"/>
        <v/>
      </c>
      <c r="AI2781">
        <v>0.14499999999999999</v>
      </c>
      <c r="AJ2781" t="str">
        <f t="shared" si="435"/>
        <v/>
      </c>
      <c r="AK2781">
        <f t="shared" si="438"/>
        <v>2.8</v>
      </c>
      <c r="AL2781">
        <f t="shared" si="436"/>
        <v>0.40599999999999997</v>
      </c>
    </row>
    <row r="2782" spans="1:39" x14ac:dyDescent="0.2">
      <c r="A2782" t="s">
        <v>31933</v>
      </c>
      <c r="B2782" t="s">
        <v>24</v>
      </c>
      <c r="C2782" t="s">
        <v>11693</v>
      </c>
      <c r="D2782" s="1">
        <v>44385</v>
      </c>
      <c r="E2782" s="1">
        <v>44546</v>
      </c>
      <c r="F2782" t="s">
        <v>39</v>
      </c>
      <c r="I2782">
        <v>100</v>
      </c>
      <c r="J2782">
        <v>0</v>
      </c>
      <c r="K2782">
        <v>0</v>
      </c>
      <c r="L2782">
        <v>13980</v>
      </c>
      <c r="M2782">
        <v>13980</v>
      </c>
      <c r="N2782" t="s">
        <v>20</v>
      </c>
      <c r="O2782" t="s">
        <v>31929</v>
      </c>
      <c r="P2782" t="s">
        <v>28</v>
      </c>
      <c r="Q2782" t="s">
        <v>34233</v>
      </c>
      <c r="R2782" t="s">
        <v>34233</v>
      </c>
      <c r="S2782" t="s">
        <v>33942</v>
      </c>
      <c r="T2782" t="s">
        <v>34233</v>
      </c>
      <c r="V2782" t="s">
        <v>34965</v>
      </c>
      <c r="AD2782" t="str">
        <f t="shared" si="439"/>
        <v/>
      </c>
      <c r="AE2782" t="str">
        <f t="shared" si="441"/>
        <v/>
      </c>
      <c r="AF2782" t="str">
        <f t="shared" si="434"/>
        <v/>
      </c>
      <c r="AG2782" t="str">
        <f t="shared" si="440"/>
        <v/>
      </c>
      <c r="AH2782" t="str">
        <f t="shared" si="437"/>
        <v/>
      </c>
      <c r="AI2782">
        <v>0.14499999999999999</v>
      </c>
      <c r="AJ2782" t="str">
        <f t="shared" si="435"/>
        <v/>
      </c>
      <c r="AK2782" t="str">
        <f t="shared" si="438"/>
        <v/>
      </c>
      <c r="AL2782" t="str">
        <f t="shared" si="436"/>
        <v/>
      </c>
    </row>
    <row r="2783" spans="1:39" x14ac:dyDescent="0.2">
      <c r="A2783" t="s">
        <v>25351</v>
      </c>
      <c r="B2783" t="s">
        <v>24</v>
      </c>
      <c r="C2783" t="s">
        <v>25352</v>
      </c>
      <c r="D2783" s="1">
        <v>40546</v>
      </c>
      <c r="E2783" s="1">
        <v>44546</v>
      </c>
      <c r="F2783" t="s">
        <v>26</v>
      </c>
      <c r="I2783">
        <v>100</v>
      </c>
      <c r="J2783">
        <v>0</v>
      </c>
      <c r="K2783">
        <v>0</v>
      </c>
      <c r="L2783">
        <v>2688</v>
      </c>
      <c r="M2783">
        <v>2688</v>
      </c>
      <c r="N2783" t="s">
        <v>20</v>
      </c>
      <c r="O2783" t="s">
        <v>25353</v>
      </c>
      <c r="P2783" t="s">
        <v>44</v>
      </c>
      <c r="Q2783" t="s">
        <v>34233</v>
      </c>
      <c r="R2783" t="s">
        <v>34233</v>
      </c>
      <c r="S2783" t="s">
        <v>34233</v>
      </c>
      <c r="T2783" t="s">
        <v>34233</v>
      </c>
      <c r="AD2783" t="str">
        <f t="shared" si="439"/>
        <v/>
      </c>
      <c r="AE2783" t="str">
        <f t="shared" si="441"/>
        <v/>
      </c>
      <c r="AF2783" t="str">
        <f t="shared" si="434"/>
        <v/>
      </c>
      <c r="AG2783" t="str">
        <f t="shared" si="440"/>
        <v/>
      </c>
      <c r="AH2783" t="str">
        <f t="shared" si="437"/>
        <v/>
      </c>
      <c r="AI2783">
        <v>0.14499999999999999</v>
      </c>
      <c r="AJ2783" t="str">
        <f t="shared" si="435"/>
        <v/>
      </c>
      <c r="AK2783" t="str">
        <f t="shared" si="438"/>
        <v/>
      </c>
      <c r="AL2783" t="str">
        <f t="shared" si="436"/>
        <v/>
      </c>
    </row>
    <row r="2784" spans="1:39" x14ac:dyDescent="0.2">
      <c r="A2784" t="s">
        <v>30965</v>
      </c>
      <c r="B2784" t="s">
        <v>24</v>
      </c>
      <c r="C2784" t="s">
        <v>30966</v>
      </c>
      <c r="D2784" s="1">
        <v>43859</v>
      </c>
      <c r="E2784" s="1">
        <v>44546</v>
      </c>
      <c r="F2784" t="s">
        <v>15348</v>
      </c>
      <c r="I2784">
        <v>100</v>
      </c>
      <c r="J2784">
        <v>0</v>
      </c>
      <c r="K2784">
        <v>0</v>
      </c>
      <c r="L2784">
        <v>3245</v>
      </c>
      <c r="M2784">
        <v>3245</v>
      </c>
      <c r="N2784" t="s">
        <v>20</v>
      </c>
      <c r="P2784" t="s">
        <v>30340</v>
      </c>
      <c r="Q2784" t="s">
        <v>34234</v>
      </c>
      <c r="R2784" t="s">
        <v>34235</v>
      </c>
      <c r="S2784" t="s">
        <v>33797</v>
      </c>
      <c r="T2784" t="s">
        <v>34357</v>
      </c>
      <c r="AD2784" t="str">
        <f t="shared" si="439"/>
        <v/>
      </c>
      <c r="AE2784" t="str">
        <f t="shared" si="441"/>
        <v/>
      </c>
      <c r="AF2784" t="str">
        <f t="shared" si="434"/>
        <v/>
      </c>
      <c r="AG2784" s="17">
        <v>1</v>
      </c>
      <c r="AH2784">
        <f t="shared" si="437"/>
        <v>2.8</v>
      </c>
      <c r="AI2784">
        <v>0.14499999999999999</v>
      </c>
      <c r="AJ2784">
        <f t="shared" si="435"/>
        <v>0.40599999999999997</v>
      </c>
      <c r="AK2784" t="str">
        <f t="shared" si="438"/>
        <v/>
      </c>
      <c r="AL2784" t="str">
        <f t="shared" si="436"/>
        <v/>
      </c>
    </row>
    <row r="2785" spans="1:39" x14ac:dyDescent="0.2">
      <c r="A2785" t="s">
        <v>23731</v>
      </c>
      <c r="B2785" t="s">
        <v>24</v>
      </c>
      <c r="C2785" t="s">
        <v>23732</v>
      </c>
      <c r="D2785" s="1">
        <v>39119</v>
      </c>
      <c r="E2785" s="1">
        <v>43456</v>
      </c>
      <c r="F2785" t="s">
        <v>19</v>
      </c>
      <c r="I2785">
        <v>100</v>
      </c>
      <c r="J2785">
        <v>0</v>
      </c>
      <c r="K2785">
        <v>0</v>
      </c>
      <c r="L2785">
        <v>2533</v>
      </c>
      <c r="M2785">
        <v>2533</v>
      </c>
      <c r="N2785" t="s">
        <v>20</v>
      </c>
      <c r="O2785" t="s">
        <v>23733</v>
      </c>
      <c r="P2785" t="s">
        <v>28</v>
      </c>
      <c r="Q2785" t="s">
        <v>34233</v>
      </c>
      <c r="R2785" t="s">
        <v>34233</v>
      </c>
      <c r="S2785" t="s">
        <v>33797</v>
      </c>
      <c r="T2785" t="s">
        <v>34357</v>
      </c>
      <c r="AD2785" t="str">
        <f t="shared" si="439"/>
        <v/>
      </c>
      <c r="AE2785" t="str">
        <f t="shared" si="441"/>
        <v/>
      </c>
      <c r="AF2785" t="str">
        <f t="shared" ref="AF2785:AF2848" si="442">IF((S2785&lt;&gt;"tühi")*(F2785&lt;&gt;"Elamumaa")*(G2785&lt;&gt;"Elamumaa")*(H2785&lt;&gt;"Elamumaa"),IF(Z2785=0,"",Z2785),"")</f>
        <v/>
      </c>
      <c r="AG2785" s="17">
        <v>1</v>
      </c>
      <c r="AH2785">
        <f t="shared" si="437"/>
        <v>2.8</v>
      </c>
      <c r="AI2785">
        <v>0.14499999999999999</v>
      </c>
      <c r="AJ2785">
        <f t="shared" si="435"/>
        <v>0.40599999999999997</v>
      </c>
      <c r="AK2785" t="str">
        <f t="shared" si="438"/>
        <v/>
      </c>
      <c r="AL2785" t="str">
        <f t="shared" si="436"/>
        <v/>
      </c>
    </row>
    <row r="2786" spans="1:39" x14ac:dyDescent="0.2">
      <c r="A2786" t="s">
        <v>28511</v>
      </c>
      <c r="B2786" t="s">
        <v>24</v>
      </c>
      <c r="C2786" t="s">
        <v>28512</v>
      </c>
      <c r="D2786" s="1">
        <v>42311</v>
      </c>
      <c r="E2786" s="1">
        <v>44546</v>
      </c>
      <c r="F2786" t="s">
        <v>19</v>
      </c>
      <c r="I2786">
        <v>100</v>
      </c>
      <c r="J2786">
        <v>0</v>
      </c>
      <c r="K2786">
        <v>0</v>
      </c>
      <c r="L2786">
        <v>2056</v>
      </c>
      <c r="M2786">
        <v>2056</v>
      </c>
      <c r="N2786" t="s">
        <v>20</v>
      </c>
      <c r="O2786" t="s">
        <v>7111</v>
      </c>
      <c r="P2786" t="s">
        <v>28</v>
      </c>
      <c r="Q2786" t="s">
        <v>34234</v>
      </c>
      <c r="R2786" t="s">
        <v>33762</v>
      </c>
      <c r="S2786" t="s">
        <v>33942</v>
      </c>
      <c r="T2786" t="s">
        <v>34233</v>
      </c>
      <c r="U2786" t="s">
        <v>32634</v>
      </c>
      <c r="V2786" t="s">
        <v>32924</v>
      </c>
      <c r="W2786">
        <v>300</v>
      </c>
      <c r="X2786">
        <v>2</v>
      </c>
      <c r="Y2786" t="s">
        <v>32661</v>
      </c>
      <c r="Z2786">
        <v>500</v>
      </c>
      <c r="AA2786">
        <v>8.5</v>
      </c>
      <c r="AC2786">
        <v>1</v>
      </c>
      <c r="AD2786" t="str">
        <f t="shared" si="439"/>
        <v/>
      </c>
      <c r="AE2786">
        <f t="shared" si="441"/>
        <v>1</v>
      </c>
      <c r="AF2786" t="str">
        <f t="shared" si="442"/>
        <v/>
      </c>
      <c r="AG2786" t="str">
        <f>IF((S2786&lt;&gt;"tühi")*(AC2786&lt;&gt;""),AC2786,"")</f>
        <v/>
      </c>
      <c r="AH2786" t="str">
        <f t="shared" si="437"/>
        <v/>
      </c>
      <c r="AI2786">
        <v>0.14499999999999999</v>
      </c>
      <c r="AJ2786" t="str">
        <f t="shared" si="435"/>
        <v/>
      </c>
      <c r="AK2786">
        <f t="shared" si="438"/>
        <v>2.8</v>
      </c>
      <c r="AL2786">
        <f t="shared" si="436"/>
        <v>0.40599999999999997</v>
      </c>
    </row>
    <row r="2787" spans="1:39" x14ac:dyDescent="0.2">
      <c r="A2787" t="s">
        <v>17620</v>
      </c>
      <c r="B2787" t="s">
        <v>24</v>
      </c>
      <c r="C2787" t="s">
        <v>17621</v>
      </c>
      <c r="D2787" s="1">
        <v>37743</v>
      </c>
      <c r="E2787" s="1">
        <v>44546</v>
      </c>
      <c r="F2787" t="s">
        <v>19</v>
      </c>
      <c r="I2787">
        <v>100</v>
      </c>
      <c r="J2787">
        <v>0</v>
      </c>
      <c r="K2787">
        <v>0</v>
      </c>
      <c r="L2787">
        <v>1926</v>
      </c>
      <c r="M2787">
        <v>1926</v>
      </c>
      <c r="N2787" t="s">
        <v>20</v>
      </c>
      <c r="O2787" t="s">
        <v>17622</v>
      </c>
      <c r="P2787" t="s">
        <v>28</v>
      </c>
      <c r="Q2787" t="s">
        <v>34233</v>
      </c>
      <c r="R2787" t="s">
        <v>34233</v>
      </c>
      <c r="S2787" t="s">
        <v>33803</v>
      </c>
      <c r="T2787" t="s">
        <v>34349</v>
      </c>
      <c r="U2787" t="s">
        <v>32634</v>
      </c>
      <c r="V2787" t="s">
        <v>32925</v>
      </c>
      <c r="W2787">
        <v>235</v>
      </c>
      <c r="X2787">
        <v>2</v>
      </c>
      <c r="Y2787" t="s">
        <v>32654</v>
      </c>
      <c r="AA2787">
        <v>9.1999999999999993</v>
      </c>
      <c r="AB2787">
        <v>12</v>
      </c>
      <c r="AC2787">
        <v>1</v>
      </c>
      <c r="AD2787" t="str">
        <f t="shared" si="439"/>
        <v/>
      </c>
      <c r="AE2787" t="str">
        <f t="shared" si="441"/>
        <v/>
      </c>
      <c r="AF2787" t="str">
        <f t="shared" si="442"/>
        <v/>
      </c>
      <c r="AG2787">
        <f>IF((S2787&lt;&gt;"tühi")*(AC2787&lt;&gt;""),AC2787,"")</f>
        <v>1</v>
      </c>
      <c r="AH2787">
        <f t="shared" si="437"/>
        <v>2.8</v>
      </c>
      <c r="AI2787">
        <v>0.14499999999999999</v>
      </c>
      <c r="AJ2787">
        <f t="shared" si="435"/>
        <v>0.40599999999999997</v>
      </c>
      <c r="AK2787" t="str">
        <f t="shared" si="438"/>
        <v/>
      </c>
      <c r="AL2787" t="str">
        <f t="shared" si="436"/>
        <v/>
      </c>
    </row>
    <row r="2788" spans="1:39" x14ac:dyDescent="0.2">
      <c r="A2788" t="s">
        <v>30961</v>
      </c>
      <c r="B2788" t="s">
        <v>24</v>
      </c>
      <c r="C2788" t="s">
        <v>30962</v>
      </c>
      <c r="D2788" s="1">
        <v>43859</v>
      </c>
      <c r="E2788" s="1">
        <v>43859</v>
      </c>
      <c r="F2788" t="s">
        <v>15348</v>
      </c>
      <c r="I2788">
        <v>100</v>
      </c>
      <c r="J2788">
        <v>0</v>
      </c>
      <c r="K2788">
        <v>0</v>
      </c>
      <c r="L2788">
        <v>1075</v>
      </c>
      <c r="M2788">
        <v>1075</v>
      </c>
      <c r="N2788" t="s">
        <v>20</v>
      </c>
      <c r="P2788" t="s">
        <v>30340</v>
      </c>
      <c r="Q2788" t="s">
        <v>34234</v>
      </c>
      <c r="R2788" t="s">
        <v>34235</v>
      </c>
      <c r="S2788" t="s">
        <v>32627</v>
      </c>
      <c r="T2788" t="s">
        <v>34475</v>
      </c>
      <c r="AD2788" t="str">
        <f t="shared" si="439"/>
        <v/>
      </c>
      <c r="AE2788" t="str">
        <f t="shared" si="441"/>
        <v/>
      </c>
      <c r="AF2788" t="str">
        <f t="shared" si="442"/>
        <v/>
      </c>
      <c r="AG2788" s="17">
        <v>1</v>
      </c>
      <c r="AH2788">
        <f t="shared" si="437"/>
        <v>2.8</v>
      </c>
      <c r="AI2788">
        <v>0.14499999999999999</v>
      </c>
      <c r="AJ2788">
        <f t="shared" si="435"/>
        <v>0.40599999999999997</v>
      </c>
      <c r="AK2788" t="str">
        <f t="shared" si="438"/>
        <v/>
      </c>
      <c r="AL2788" t="str">
        <f t="shared" si="436"/>
        <v/>
      </c>
    </row>
    <row r="2789" spans="1:39" x14ac:dyDescent="0.2">
      <c r="A2789" t="s">
        <v>28513</v>
      </c>
      <c r="B2789" t="s">
        <v>24</v>
      </c>
      <c r="C2789" t="s">
        <v>28514</v>
      </c>
      <c r="D2789" s="1">
        <v>42311</v>
      </c>
      <c r="E2789" s="1">
        <v>44546</v>
      </c>
      <c r="F2789" t="s">
        <v>26</v>
      </c>
      <c r="I2789">
        <v>100</v>
      </c>
      <c r="J2789">
        <v>0</v>
      </c>
      <c r="K2789">
        <v>0</v>
      </c>
      <c r="L2789">
        <v>136</v>
      </c>
      <c r="M2789">
        <v>136</v>
      </c>
      <c r="N2789" t="s">
        <v>20</v>
      </c>
      <c r="O2789" t="s">
        <v>28515</v>
      </c>
      <c r="P2789" t="s">
        <v>44</v>
      </c>
      <c r="Q2789" t="s">
        <v>34233</v>
      </c>
      <c r="R2789" t="s">
        <v>34233</v>
      </c>
      <c r="S2789" t="s">
        <v>34233</v>
      </c>
      <c r="T2789" t="s">
        <v>34233</v>
      </c>
      <c r="V2789" t="s">
        <v>32924</v>
      </c>
      <c r="AD2789" t="str">
        <f t="shared" si="439"/>
        <v/>
      </c>
      <c r="AE2789" t="str">
        <f t="shared" si="441"/>
        <v/>
      </c>
      <c r="AF2789" t="str">
        <f t="shared" si="442"/>
        <v/>
      </c>
      <c r="AG2789" t="str">
        <f t="shared" ref="AG2789:AG2801" si="443">IF((S2789&lt;&gt;"tühi")*(AC2789&lt;&gt;""),AC2789,"")</f>
        <v/>
      </c>
      <c r="AH2789" t="str">
        <f t="shared" si="437"/>
        <v/>
      </c>
      <c r="AI2789">
        <v>0.14499999999999999</v>
      </c>
      <c r="AJ2789" t="str">
        <f t="shared" si="435"/>
        <v/>
      </c>
      <c r="AK2789" t="str">
        <f t="shared" si="438"/>
        <v/>
      </c>
      <c r="AL2789" t="str">
        <f t="shared" si="436"/>
        <v/>
      </c>
    </row>
    <row r="2790" spans="1:39" x14ac:dyDescent="0.2">
      <c r="A2790" t="s">
        <v>31587</v>
      </c>
      <c r="B2790" t="s">
        <v>24</v>
      </c>
      <c r="C2790" t="s">
        <v>31588</v>
      </c>
      <c r="D2790" s="1">
        <v>44062</v>
      </c>
      <c r="E2790" s="1">
        <v>44546</v>
      </c>
      <c r="F2790" t="s">
        <v>26</v>
      </c>
      <c r="I2790">
        <v>100</v>
      </c>
      <c r="J2790">
        <v>0</v>
      </c>
      <c r="K2790">
        <v>0</v>
      </c>
      <c r="L2790">
        <v>276</v>
      </c>
      <c r="M2790">
        <v>276</v>
      </c>
      <c r="N2790" t="s">
        <v>20</v>
      </c>
      <c r="O2790" t="s">
        <v>31553</v>
      </c>
      <c r="P2790" t="s">
        <v>28</v>
      </c>
      <c r="Q2790" t="s">
        <v>34233</v>
      </c>
      <c r="R2790" t="s">
        <v>34233</v>
      </c>
      <c r="S2790" t="s">
        <v>34233</v>
      </c>
      <c r="T2790" t="s">
        <v>34233</v>
      </c>
      <c r="V2790" t="s">
        <v>32894</v>
      </c>
      <c r="AD2790" t="str">
        <f t="shared" si="439"/>
        <v/>
      </c>
      <c r="AE2790" t="str">
        <f t="shared" si="441"/>
        <v/>
      </c>
      <c r="AF2790" t="str">
        <f t="shared" si="442"/>
        <v/>
      </c>
      <c r="AG2790" t="str">
        <f t="shared" si="443"/>
        <v/>
      </c>
      <c r="AH2790" t="str">
        <f t="shared" si="437"/>
        <v/>
      </c>
      <c r="AI2790">
        <v>0.14499999999999999</v>
      </c>
      <c r="AJ2790" t="str">
        <f t="shared" si="435"/>
        <v/>
      </c>
      <c r="AK2790" t="str">
        <f t="shared" si="438"/>
        <v/>
      </c>
      <c r="AL2790" t="str">
        <f t="shared" si="436"/>
        <v/>
      </c>
    </row>
    <row r="2791" spans="1:39" x14ac:dyDescent="0.2">
      <c r="A2791" t="s">
        <v>31597</v>
      </c>
      <c r="B2791" t="s">
        <v>24</v>
      </c>
      <c r="C2791" t="s">
        <v>31598</v>
      </c>
      <c r="D2791" s="1">
        <v>44062</v>
      </c>
      <c r="E2791" s="1">
        <v>44546</v>
      </c>
      <c r="F2791" t="s">
        <v>26</v>
      </c>
      <c r="I2791">
        <v>100</v>
      </c>
      <c r="J2791">
        <v>0</v>
      </c>
      <c r="K2791">
        <v>0</v>
      </c>
      <c r="L2791">
        <v>1247</v>
      </c>
      <c r="M2791">
        <v>1247</v>
      </c>
      <c r="N2791" t="s">
        <v>20</v>
      </c>
      <c r="O2791" t="s">
        <v>31553</v>
      </c>
      <c r="P2791" t="s">
        <v>28</v>
      </c>
      <c r="Q2791" t="s">
        <v>34233</v>
      </c>
      <c r="R2791" t="s">
        <v>34233</v>
      </c>
      <c r="S2791" t="s">
        <v>34233</v>
      </c>
      <c r="T2791" t="s">
        <v>34233</v>
      </c>
      <c r="V2791" t="s">
        <v>32894</v>
      </c>
      <c r="AD2791" t="str">
        <f t="shared" si="439"/>
        <v/>
      </c>
      <c r="AE2791" t="str">
        <f t="shared" si="441"/>
        <v/>
      </c>
      <c r="AF2791" t="str">
        <f t="shared" si="442"/>
        <v/>
      </c>
      <c r="AG2791" t="str">
        <f t="shared" si="443"/>
        <v/>
      </c>
      <c r="AH2791" t="str">
        <f t="shared" si="437"/>
        <v/>
      </c>
      <c r="AI2791">
        <v>0.14499999999999999</v>
      </c>
      <c r="AJ2791" t="str">
        <f t="shared" si="435"/>
        <v/>
      </c>
      <c r="AK2791" t="str">
        <f t="shared" si="438"/>
        <v/>
      </c>
      <c r="AL2791" t="str">
        <f t="shared" si="436"/>
        <v/>
      </c>
    </row>
    <row r="2792" spans="1:39" x14ac:dyDescent="0.2">
      <c r="A2792" t="s">
        <v>31930</v>
      </c>
      <c r="B2792" t="s">
        <v>24</v>
      </c>
      <c r="C2792" t="s">
        <v>31931</v>
      </c>
      <c r="D2792" s="1">
        <v>44385</v>
      </c>
      <c r="E2792" s="1">
        <v>44385</v>
      </c>
      <c r="F2792" t="s">
        <v>19</v>
      </c>
      <c r="I2792">
        <v>100</v>
      </c>
      <c r="J2792">
        <v>0</v>
      </c>
      <c r="K2792">
        <v>0</v>
      </c>
      <c r="L2792">
        <v>1720</v>
      </c>
      <c r="M2792">
        <v>1720</v>
      </c>
      <c r="N2792" t="s">
        <v>20</v>
      </c>
      <c r="O2792" t="s">
        <v>31932</v>
      </c>
      <c r="P2792" t="s">
        <v>28</v>
      </c>
      <c r="Q2792" t="s">
        <v>34234</v>
      </c>
      <c r="R2792" t="s">
        <v>34235</v>
      </c>
      <c r="S2792" t="s">
        <v>33942</v>
      </c>
      <c r="T2792" t="s">
        <v>34233</v>
      </c>
      <c r="U2792" t="s">
        <v>32634</v>
      </c>
      <c r="V2792" t="s">
        <v>34965</v>
      </c>
      <c r="W2792">
        <v>300</v>
      </c>
      <c r="X2792">
        <v>2</v>
      </c>
      <c r="Y2792" t="s">
        <v>32665</v>
      </c>
      <c r="Z2792">
        <v>500</v>
      </c>
      <c r="AA2792">
        <v>7.5</v>
      </c>
      <c r="AC2792">
        <v>1</v>
      </c>
      <c r="AD2792" t="str">
        <f t="shared" si="439"/>
        <v/>
      </c>
      <c r="AE2792">
        <f t="shared" si="441"/>
        <v>1</v>
      </c>
      <c r="AF2792" t="str">
        <f t="shared" si="442"/>
        <v/>
      </c>
      <c r="AG2792" t="str">
        <f t="shared" si="443"/>
        <v/>
      </c>
      <c r="AH2792" t="str">
        <f t="shared" si="437"/>
        <v/>
      </c>
      <c r="AI2792">
        <v>0.14499999999999999</v>
      </c>
      <c r="AJ2792" t="str">
        <f t="shared" si="435"/>
        <v/>
      </c>
      <c r="AK2792">
        <f t="shared" si="438"/>
        <v>2.8</v>
      </c>
      <c r="AL2792">
        <f t="shared" si="436"/>
        <v>0.40599999999999997</v>
      </c>
    </row>
    <row r="2793" spans="1:39" x14ac:dyDescent="0.2">
      <c r="A2793" t="s">
        <v>31944</v>
      </c>
      <c r="B2793" t="s">
        <v>24</v>
      </c>
      <c r="C2793" t="s">
        <v>31945</v>
      </c>
      <c r="D2793" s="1">
        <v>44385</v>
      </c>
      <c r="E2793" s="1">
        <v>44385</v>
      </c>
      <c r="F2793" t="s">
        <v>26</v>
      </c>
      <c r="I2793">
        <v>100</v>
      </c>
      <c r="J2793">
        <v>0</v>
      </c>
      <c r="K2793">
        <v>0</v>
      </c>
      <c r="L2793">
        <v>370</v>
      </c>
      <c r="M2793">
        <v>370</v>
      </c>
      <c r="N2793" t="s">
        <v>20</v>
      </c>
      <c r="O2793" t="s">
        <v>31932</v>
      </c>
      <c r="P2793" t="s">
        <v>28</v>
      </c>
      <c r="Q2793" t="s">
        <v>34233</v>
      </c>
      <c r="R2793" t="s">
        <v>34233</v>
      </c>
      <c r="S2793" t="s">
        <v>34233</v>
      </c>
      <c r="T2793" t="s">
        <v>34233</v>
      </c>
      <c r="V2793" t="s">
        <v>34965</v>
      </c>
      <c r="AD2793" t="str">
        <f t="shared" si="439"/>
        <v/>
      </c>
      <c r="AE2793" t="str">
        <f t="shared" si="441"/>
        <v/>
      </c>
      <c r="AF2793" t="str">
        <f t="shared" si="442"/>
        <v/>
      </c>
      <c r="AG2793" t="str">
        <f t="shared" si="443"/>
        <v/>
      </c>
      <c r="AH2793" t="str">
        <f t="shared" si="437"/>
        <v/>
      </c>
      <c r="AI2793">
        <v>0.14499999999999999</v>
      </c>
      <c r="AJ2793" t="str">
        <f t="shared" si="435"/>
        <v/>
      </c>
      <c r="AK2793" t="str">
        <f t="shared" si="438"/>
        <v/>
      </c>
      <c r="AL2793" t="str">
        <f t="shared" si="436"/>
        <v/>
      </c>
    </row>
    <row r="2794" spans="1:39" x14ac:dyDescent="0.2">
      <c r="A2794" t="s">
        <v>31102</v>
      </c>
      <c r="B2794" t="s">
        <v>24</v>
      </c>
      <c r="C2794" t="s">
        <v>31103</v>
      </c>
      <c r="D2794" s="1">
        <v>43859</v>
      </c>
      <c r="E2794" s="1">
        <v>44620</v>
      </c>
      <c r="F2794" t="s">
        <v>889</v>
      </c>
      <c r="I2794">
        <v>100</v>
      </c>
      <c r="J2794">
        <v>0</v>
      </c>
      <c r="K2794">
        <v>0</v>
      </c>
      <c r="L2794">
        <v>3962</v>
      </c>
      <c r="M2794">
        <v>3962</v>
      </c>
      <c r="N2794" t="s">
        <v>20</v>
      </c>
      <c r="O2794" t="s">
        <v>31104</v>
      </c>
      <c r="P2794" t="s">
        <v>44</v>
      </c>
      <c r="Q2794" t="s">
        <v>34233</v>
      </c>
      <c r="R2794" t="s">
        <v>34233</v>
      </c>
      <c r="S2794" t="s">
        <v>33942</v>
      </c>
      <c r="T2794" t="s">
        <v>34233</v>
      </c>
      <c r="AD2794" t="str">
        <f t="shared" si="439"/>
        <v/>
      </c>
      <c r="AE2794" t="str">
        <f t="shared" si="441"/>
        <v/>
      </c>
      <c r="AF2794" t="str">
        <f t="shared" si="442"/>
        <v/>
      </c>
      <c r="AG2794" t="str">
        <f t="shared" si="443"/>
        <v/>
      </c>
      <c r="AH2794" t="str">
        <f t="shared" si="437"/>
        <v/>
      </c>
      <c r="AI2794">
        <v>0.14499999999999999</v>
      </c>
      <c r="AJ2794" t="str">
        <f t="shared" ref="AJ2794:AJ2857" si="444">IF(COUNTBLANK(AH2794),"",AH2794*AI2794)</f>
        <v/>
      </c>
      <c r="AK2794" t="str">
        <f t="shared" si="438"/>
        <v/>
      </c>
      <c r="AL2794" t="str">
        <f t="shared" si="436"/>
        <v/>
      </c>
    </row>
    <row r="2795" spans="1:39" x14ac:dyDescent="0.2">
      <c r="A2795" t="s">
        <v>26877</v>
      </c>
      <c r="B2795" t="s">
        <v>24</v>
      </c>
      <c r="C2795" t="s">
        <v>26878</v>
      </c>
      <c r="D2795" s="1">
        <v>41513</v>
      </c>
      <c r="E2795" s="1">
        <v>44546</v>
      </c>
      <c r="F2795" t="s">
        <v>26</v>
      </c>
      <c r="I2795">
        <v>100</v>
      </c>
      <c r="J2795">
        <v>0</v>
      </c>
      <c r="K2795">
        <v>0</v>
      </c>
      <c r="L2795">
        <v>2495</v>
      </c>
      <c r="M2795">
        <v>2495</v>
      </c>
      <c r="N2795" t="s">
        <v>20</v>
      </c>
      <c r="O2795" t="s">
        <v>26879</v>
      </c>
      <c r="P2795" t="s">
        <v>44</v>
      </c>
      <c r="Q2795" t="s">
        <v>34233</v>
      </c>
      <c r="R2795" t="s">
        <v>34233</v>
      </c>
      <c r="S2795" t="s">
        <v>34233</v>
      </c>
      <c r="T2795" t="s">
        <v>34233</v>
      </c>
      <c r="AD2795" t="str">
        <f t="shared" si="439"/>
        <v/>
      </c>
      <c r="AE2795" t="str">
        <f t="shared" si="441"/>
        <v/>
      </c>
      <c r="AF2795" t="str">
        <f t="shared" si="442"/>
        <v/>
      </c>
      <c r="AG2795" t="str">
        <f t="shared" si="443"/>
        <v/>
      </c>
      <c r="AH2795" t="str">
        <f t="shared" si="437"/>
        <v/>
      </c>
      <c r="AI2795">
        <v>0.14499999999999999</v>
      </c>
      <c r="AJ2795" t="str">
        <f t="shared" si="444"/>
        <v/>
      </c>
      <c r="AK2795" t="str">
        <f t="shared" si="438"/>
        <v/>
      </c>
      <c r="AL2795" t="str">
        <f t="shared" ref="AL2795:AL2858" si="445">IF(COUNTBLANK(AK2795),"",AK2795*AI2795)</f>
        <v/>
      </c>
    </row>
    <row r="2796" spans="1:39" x14ac:dyDescent="0.2">
      <c r="A2796" t="s">
        <v>887</v>
      </c>
      <c r="B2796" t="s">
        <v>24</v>
      </c>
      <c r="C2796" t="s">
        <v>888</v>
      </c>
      <c r="D2796" s="1">
        <v>35129</v>
      </c>
      <c r="E2796" s="1">
        <v>43456</v>
      </c>
      <c r="F2796" t="s">
        <v>889</v>
      </c>
      <c r="I2796">
        <v>100</v>
      </c>
      <c r="J2796">
        <v>0</v>
      </c>
      <c r="K2796">
        <v>0</v>
      </c>
      <c r="L2796">
        <v>2068</v>
      </c>
      <c r="M2796">
        <v>2068</v>
      </c>
      <c r="N2796" t="s">
        <v>20</v>
      </c>
      <c r="O2796" t="s">
        <v>890</v>
      </c>
      <c r="P2796" t="s">
        <v>44</v>
      </c>
      <c r="Q2796" t="s">
        <v>34233</v>
      </c>
      <c r="R2796" t="s">
        <v>34233</v>
      </c>
      <c r="S2796" t="s">
        <v>33942</v>
      </c>
      <c r="T2796" t="s">
        <v>34233</v>
      </c>
      <c r="U2796" t="s">
        <v>32926</v>
      </c>
      <c r="V2796" t="s">
        <v>32915</v>
      </c>
      <c r="AD2796" t="str">
        <f t="shared" si="439"/>
        <v/>
      </c>
      <c r="AE2796" t="str">
        <f t="shared" si="441"/>
        <v/>
      </c>
      <c r="AF2796" t="str">
        <f t="shared" si="442"/>
        <v/>
      </c>
      <c r="AG2796" t="str">
        <f t="shared" si="443"/>
        <v/>
      </c>
      <c r="AH2796" t="str">
        <f t="shared" si="437"/>
        <v/>
      </c>
      <c r="AI2796">
        <v>0.14499999999999999</v>
      </c>
      <c r="AJ2796" t="str">
        <f t="shared" si="444"/>
        <v/>
      </c>
      <c r="AK2796" t="str">
        <f t="shared" si="438"/>
        <v/>
      </c>
      <c r="AL2796" t="str">
        <f t="shared" si="445"/>
        <v/>
      </c>
    </row>
    <row r="2797" spans="1:39" x14ac:dyDescent="0.2">
      <c r="A2797" t="s">
        <v>12511</v>
      </c>
      <c r="B2797" t="s">
        <v>24</v>
      </c>
      <c r="C2797" t="s">
        <v>12512</v>
      </c>
      <c r="D2797" s="1">
        <v>36780</v>
      </c>
      <c r="E2797" s="1">
        <v>44546</v>
      </c>
      <c r="F2797" t="s">
        <v>19</v>
      </c>
      <c r="G2797" t="s">
        <v>5513</v>
      </c>
      <c r="I2797">
        <v>90</v>
      </c>
      <c r="J2797">
        <v>10</v>
      </c>
      <c r="K2797">
        <v>0</v>
      </c>
      <c r="L2797">
        <v>2566</v>
      </c>
      <c r="M2797">
        <v>2566</v>
      </c>
      <c r="N2797" t="s">
        <v>20</v>
      </c>
      <c r="O2797" t="s">
        <v>12513</v>
      </c>
      <c r="P2797" t="s">
        <v>28</v>
      </c>
      <c r="Q2797" t="s">
        <v>34233</v>
      </c>
      <c r="R2797" t="s">
        <v>34233</v>
      </c>
      <c r="S2797" t="s">
        <v>33797</v>
      </c>
      <c r="T2797" t="s">
        <v>34357</v>
      </c>
      <c r="U2797" t="s">
        <v>32634</v>
      </c>
      <c r="V2797" t="s">
        <v>32927</v>
      </c>
      <c r="W2797">
        <v>150</v>
      </c>
      <c r="X2797">
        <v>2</v>
      </c>
      <c r="AA2797">
        <v>11</v>
      </c>
      <c r="AB2797">
        <v>6</v>
      </c>
      <c r="AC2797">
        <v>1</v>
      </c>
      <c r="AD2797" t="str">
        <f t="shared" si="439"/>
        <v/>
      </c>
      <c r="AE2797" t="str">
        <f t="shared" si="441"/>
        <v/>
      </c>
      <c r="AF2797" t="str">
        <f t="shared" si="442"/>
        <v/>
      </c>
      <c r="AG2797">
        <f t="shared" si="443"/>
        <v>1</v>
      </c>
      <c r="AH2797">
        <f t="shared" si="437"/>
        <v>2.8</v>
      </c>
      <c r="AI2797">
        <v>0.14499999999999999</v>
      </c>
      <c r="AJ2797">
        <f t="shared" si="444"/>
        <v>0.40599999999999997</v>
      </c>
      <c r="AK2797" t="str">
        <f t="shared" si="438"/>
        <v/>
      </c>
      <c r="AL2797" t="str">
        <f t="shared" si="445"/>
        <v/>
      </c>
    </row>
    <row r="2798" spans="1:39" x14ac:dyDescent="0.2">
      <c r="A2798" t="s">
        <v>28509</v>
      </c>
      <c r="B2798" t="s">
        <v>24</v>
      </c>
      <c r="C2798" t="s">
        <v>28510</v>
      </c>
      <c r="D2798" s="1">
        <v>42311</v>
      </c>
      <c r="E2798" s="1">
        <v>44546</v>
      </c>
      <c r="F2798" t="s">
        <v>19</v>
      </c>
      <c r="I2798">
        <v>100</v>
      </c>
      <c r="J2798">
        <v>0</v>
      </c>
      <c r="K2798">
        <v>0</v>
      </c>
      <c r="L2798">
        <v>2130</v>
      </c>
      <c r="M2798">
        <v>2130</v>
      </c>
      <c r="N2798" t="s">
        <v>20</v>
      </c>
      <c r="O2798" t="s">
        <v>7111</v>
      </c>
      <c r="P2798" t="s">
        <v>28</v>
      </c>
      <c r="Q2798" t="s">
        <v>34233</v>
      </c>
      <c r="R2798" t="s">
        <v>34233</v>
      </c>
      <c r="S2798" t="s">
        <v>32628</v>
      </c>
      <c r="T2798" t="s">
        <v>34349</v>
      </c>
      <c r="U2798" t="s">
        <v>32634</v>
      </c>
      <c r="V2798" t="s">
        <v>32924</v>
      </c>
      <c r="W2798">
        <v>300</v>
      </c>
      <c r="X2798">
        <v>2</v>
      </c>
      <c r="Y2798" t="s">
        <v>32665</v>
      </c>
      <c r="Z2798">
        <v>600</v>
      </c>
      <c r="AA2798">
        <v>8.5</v>
      </c>
      <c r="AC2798">
        <v>1</v>
      </c>
      <c r="AD2798" t="str">
        <f t="shared" si="439"/>
        <v/>
      </c>
      <c r="AE2798" t="str">
        <f t="shared" si="441"/>
        <v/>
      </c>
      <c r="AF2798" t="str">
        <f t="shared" si="442"/>
        <v/>
      </c>
      <c r="AG2798">
        <f t="shared" si="443"/>
        <v>1</v>
      </c>
      <c r="AH2798">
        <f t="shared" si="437"/>
        <v>2.8</v>
      </c>
      <c r="AI2798">
        <v>0.14499999999999999</v>
      </c>
      <c r="AJ2798">
        <f t="shared" si="444"/>
        <v>0.40599999999999997</v>
      </c>
      <c r="AK2798" t="str">
        <f t="shared" si="438"/>
        <v/>
      </c>
      <c r="AL2798" t="str">
        <f t="shared" si="445"/>
        <v/>
      </c>
    </row>
    <row r="2799" spans="1:39" x14ac:dyDescent="0.2">
      <c r="A2799" t="s">
        <v>11757</v>
      </c>
      <c r="B2799" t="s">
        <v>24</v>
      </c>
      <c r="C2799" t="s">
        <v>11758</v>
      </c>
      <c r="D2799" s="1">
        <v>36514</v>
      </c>
      <c r="E2799" s="1">
        <v>43894</v>
      </c>
      <c r="F2799" t="s">
        <v>39</v>
      </c>
      <c r="I2799">
        <v>100</v>
      </c>
      <c r="J2799">
        <v>0</v>
      </c>
      <c r="K2799">
        <v>0</v>
      </c>
      <c r="L2799">
        <v>1506</v>
      </c>
      <c r="M2799">
        <v>1506</v>
      </c>
      <c r="N2799" t="s">
        <v>20</v>
      </c>
      <c r="O2799" t="s">
        <v>11759</v>
      </c>
      <c r="P2799" t="s">
        <v>28</v>
      </c>
      <c r="Q2799" t="s">
        <v>34234</v>
      </c>
      <c r="R2799" t="s">
        <v>33762</v>
      </c>
      <c r="S2799" t="s">
        <v>33942</v>
      </c>
      <c r="T2799" t="s">
        <v>34233</v>
      </c>
      <c r="AD2799" t="str">
        <f t="shared" si="439"/>
        <v/>
      </c>
      <c r="AE2799" t="str">
        <f t="shared" si="441"/>
        <v/>
      </c>
      <c r="AF2799" t="str">
        <f t="shared" si="442"/>
        <v/>
      </c>
      <c r="AG2799" t="str">
        <f t="shared" si="443"/>
        <v/>
      </c>
      <c r="AH2799" t="str">
        <f t="shared" si="437"/>
        <v/>
      </c>
      <c r="AI2799">
        <v>0.14499999999999999</v>
      </c>
      <c r="AJ2799" t="str">
        <f t="shared" si="444"/>
        <v/>
      </c>
      <c r="AK2799" t="str">
        <f t="shared" si="438"/>
        <v/>
      </c>
      <c r="AL2799" t="str">
        <f t="shared" si="445"/>
        <v/>
      </c>
      <c r="AM2799" t="s">
        <v>33956</v>
      </c>
    </row>
    <row r="2800" spans="1:39" x14ac:dyDescent="0.2">
      <c r="A2800" t="s">
        <v>11760</v>
      </c>
      <c r="B2800" t="s">
        <v>24</v>
      </c>
      <c r="C2800" t="s">
        <v>11761</v>
      </c>
      <c r="D2800" s="1">
        <v>36514</v>
      </c>
      <c r="E2800" s="1">
        <v>44546</v>
      </c>
      <c r="F2800" t="s">
        <v>19</v>
      </c>
      <c r="I2800">
        <v>100</v>
      </c>
      <c r="J2800">
        <v>0</v>
      </c>
      <c r="K2800">
        <v>0</v>
      </c>
      <c r="L2800">
        <v>5548</v>
      </c>
      <c r="M2800">
        <v>5548</v>
      </c>
      <c r="N2800" t="s">
        <v>20</v>
      </c>
      <c r="O2800" t="s">
        <v>11762</v>
      </c>
      <c r="P2800" t="s">
        <v>28</v>
      </c>
      <c r="Q2800" t="s">
        <v>34233</v>
      </c>
      <c r="R2800" t="s">
        <v>34233</v>
      </c>
      <c r="S2800" t="s">
        <v>33801</v>
      </c>
      <c r="T2800" t="s">
        <v>34357</v>
      </c>
      <c r="U2800" t="s">
        <v>32634</v>
      </c>
      <c r="V2800" t="s">
        <v>34963</v>
      </c>
      <c r="W2800">
        <v>300</v>
      </c>
      <c r="X2800">
        <v>2</v>
      </c>
      <c r="Y2800" t="s">
        <v>32654</v>
      </c>
      <c r="Z2800">
        <v>600</v>
      </c>
      <c r="AA2800">
        <v>8.5</v>
      </c>
      <c r="AC2800">
        <v>1</v>
      </c>
      <c r="AD2800" t="str">
        <f t="shared" si="439"/>
        <v/>
      </c>
      <c r="AE2800" t="str">
        <f t="shared" si="441"/>
        <v/>
      </c>
      <c r="AF2800" t="str">
        <f t="shared" si="442"/>
        <v/>
      </c>
      <c r="AG2800">
        <f t="shared" si="443"/>
        <v>1</v>
      </c>
      <c r="AH2800">
        <f t="shared" si="437"/>
        <v>2.8</v>
      </c>
      <c r="AI2800">
        <v>0.14499999999999999</v>
      </c>
      <c r="AJ2800">
        <f t="shared" si="444"/>
        <v>0.40599999999999997</v>
      </c>
      <c r="AK2800" t="str">
        <f t="shared" si="438"/>
        <v/>
      </c>
      <c r="AL2800" t="str">
        <f t="shared" si="445"/>
        <v/>
      </c>
    </row>
    <row r="2801" spans="1:39" x14ac:dyDescent="0.2">
      <c r="A2801" t="s">
        <v>7109</v>
      </c>
      <c r="B2801" t="s">
        <v>24</v>
      </c>
      <c r="C2801" t="s">
        <v>7110</v>
      </c>
      <c r="D2801" s="1">
        <v>36229</v>
      </c>
      <c r="E2801" s="1">
        <v>43889</v>
      </c>
      <c r="F2801" t="s">
        <v>19</v>
      </c>
      <c r="I2801">
        <v>100</v>
      </c>
      <c r="J2801">
        <v>0</v>
      </c>
      <c r="K2801">
        <v>0</v>
      </c>
      <c r="L2801">
        <v>1484</v>
      </c>
      <c r="M2801">
        <v>1484</v>
      </c>
      <c r="N2801" t="s">
        <v>20</v>
      </c>
      <c r="O2801" t="s">
        <v>7111</v>
      </c>
      <c r="P2801" t="s">
        <v>28</v>
      </c>
      <c r="Q2801" t="s">
        <v>34234</v>
      </c>
      <c r="R2801" t="s">
        <v>34235</v>
      </c>
      <c r="S2801" t="s">
        <v>33829</v>
      </c>
      <c r="T2801" t="s">
        <v>34791</v>
      </c>
      <c r="U2801" t="s">
        <v>32634</v>
      </c>
      <c r="V2801" t="s">
        <v>32924</v>
      </c>
      <c r="W2801">
        <v>250</v>
      </c>
      <c r="X2801">
        <v>2</v>
      </c>
      <c r="Y2801" t="s">
        <v>32661</v>
      </c>
      <c r="Z2801">
        <v>400</v>
      </c>
      <c r="AA2801">
        <v>8.5</v>
      </c>
      <c r="AC2801">
        <v>1</v>
      </c>
      <c r="AD2801" t="str">
        <f t="shared" si="439"/>
        <v/>
      </c>
      <c r="AE2801" t="str">
        <f t="shared" si="441"/>
        <v/>
      </c>
      <c r="AF2801" t="str">
        <f t="shared" si="442"/>
        <v/>
      </c>
      <c r="AG2801">
        <f t="shared" si="443"/>
        <v>1</v>
      </c>
      <c r="AH2801">
        <f t="shared" si="437"/>
        <v>2.8</v>
      </c>
      <c r="AI2801">
        <v>0.14499999999999999</v>
      </c>
      <c r="AJ2801">
        <f t="shared" si="444"/>
        <v>0.40599999999999997</v>
      </c>
      <c r="AK2801" t="str">
        <f t="shared" si="438"/>
        <v/>
      </c>
      <c r="AL2801" t="str">
        <f t="shared" si="445"/>
        <v/>
      </c>
    </row>
    <row r="2802" spans="1:39" x14ac:dyDescent="0.2">
      <c r="A2802" t="s">
        <v>24151</v>
      </c>
      <c r="B2802" t="s">
        <v>24</v>
      </c>
      <c r="C2802" t="s">
        <v>24152</v>
      </c>
      <c r="D2802" s="1">
        <v>39377</v>
      </c>
      <c r="E2802" s="1">
        <v>44546</v>
      </c>
      <c r="F2802" t="s">
        <v>19</v>
      </c>
      <c r="I2802">
        <v>100</v>
      </c>
      <c r="J2802">
        <v>0</v>
      </c>
      <c r="K2802">
        <v>0</v>
      </c>
      <c r="L2802">
        <v>8837</v>
      </c>
      <c r="M2802">
        <v>8837</v>
      </c>
      <c r="N2802" t="s">
        <v>20</v>
      </c>
      <c r="O2802" t="s">
        <v>24153</v>
      </c>
      <c r="P2802" t="s">
        <v>28</v>
      </c>
      <c r="Q2802" t="s">
        <v>34234</v>
      </c>
      <c r="R2802" t="s">
        <v>34235</v>
      </c>
      <c r="S2802" t="s">
        <v>33807</v>
      </c>
      <c r="T2802" t="s">
        <v>34349</v>
      </c>
      <c r="AD2802" t="str">
        <f t="shared" si="439"/>
        <v/>
      </c>
      <c r="AE2802" t="str">
        <f t="shared" si="441"/>
        <v/>
      </c>
      <c r="AF2802" t="str">
        <f t="shared" si="442"/>
        <v/>
      </c>
      <c r="AG2802" s="17">
        <v>1</v>
      </c>
      <c r="AH2802">
        <f t="shared" si="437"/>
        <v>2.8</v>
      </c>
      <c r="AI2802">
        <v>0.14499999999999999</v>
      </c>
      <c r="AJ2802">
        <f t="shared" si="444"/>
        <v>0.40599999999999997</v>
      </c>
      <c r="AK2802" t="str">
        <f t="shared" si="438"/>
        <v/>
      </c>
      <c r="AL2802" t="str">
        <f t="shared" si="445"/>
        <v/>
      </c>
    </row>
    <row r="2803" spans="1:39" x14ac:dyDescent="0.2">
      <c r="A2803" t="s">
        <v>18025</v>
      </c>
      <c r="B2803" t="s">
        <v>24</v>
      </c>
      <c r="C2803" t="s">
        <v>18026</v>
      </c>
      <c r="D2803" s="1">
        <v>37945</v>
      </c>
      <c r="E2803" s="1">
        <v>44546</v>
      </c>
      <c r="F2803" t="s">
        <v>39</v>
      </c>
      <c r="G2803" t="s">
        <v>19</v>
      </c>
      <c r="I2803">
        <v>50</v>
      </c>
      <c r="J2803">
        <v>50</v>
      </c>
      <c r="K2803">
        <v>0</v>
      </c>
      <c r="L2803">
        <v>10424</v>
      </c>
      <c r="M2803">
        <v>10424</v>
      </c>
      <c r="N2803" t="s">
        <v>20</v>
      </c>
      <c r="O2803" t="s">
        <v>18024</v>
      </c>
      <c r="P2803" t="s">
        <v>28</v>
      </c>
      <c r="Q2803" t="s">
        <v>34233</v>
      </c>
      <c r="R2803" t="s">
        <v>34233</v>
      </c>
      <c r="S2803" t="s">
        <v>33797</v>
      </c>
      <c r="T2803" t="s">
        <v>34349</v>
      </c>
      <c r="AD2803" t="str">
        <f t="shared" si="439"/>
        <v/>
      </c>
      <c r="AE2803" t="str">
        <f t="shared" si="441"/>
        <v/>
      </c>
      <c r="AF2803" t="str">
        <f t="shared" si="442"/>
        <v/>
      </c>
      <c r="AG2803" s="17">
        <v>1</v>
      </c>
      <c r="AH2803">
        <f t="shared" si="437"/>
        <v>2.8</v>
      </c>
      <c r="AI2803">
        <v>0.14499999999999999</v>
      </c>
      <c r="AJ2803">
        <f t="shared" si="444"/>
        <v>0.40599999999999997</v>
      </c>
      <c r="AK2803" t="str">
        <f t="shared" si="438"/>
        <v/>
      </c>
      <c r="AL2803" t="str">
        <f t="shared" si="445"/>
        <v/>
      </c>
    </row>
    <row r="2804" spans="1:39" x14ac:dyDescent="0.2">
      <c r="A2804" t="s">
        <v>19262</v>
      </c>
      <c r="B2804" t="s">
        <v>24</v>
      </c>
      <c r="C2804" t="s">
        <v>19263</v>
      </c>
      <c r="D2804" s="1">
        <v>38121</v>
      </c>
      <c r="E2804" s="1">
        <v>44546</v>
      </c>
      <c r="F2804" t="s">
        <v>39</v>
      </c>
      <c r="G2804" t="s">
        <v>19</v>
      </c>
      <c r="I2804">
        <v>85</v>
      </c>
      <c r="J2804">
        <v>15</v>
      </c>
      <c r="K2804">
        <v>0</v>
      </c>
      <c r="L2804">
        <v>24000</v>
      </c>
      <c r="M2804">
        <v>24000</v>
      </c>
      <c r="N2804" t="s">
        <v>401</v>
      </c>
      <c r="O2804" t="s">
        <v>19261</v>
      </c>
      <c r="P2804" t="s">
        <v>28</v>
      </c>
      <c r="Q2804" t="s">
        <v>34233</v>
      </c>
      <c r="R2804" t="s">
        <v>34233</v>
      </c>
      <c r="S2804" t="s">
        <v>33797</v>
      </c>
      <c r="T2804" t="s">
        <v>34349</v>
      </c>
      <c r="AD2804" t="str">
        <f t="shared" si="439"/>
        <v/>
      </c>
      <c r="AE2804" t="str">
        <f t="shared" si="441"/>
        <v/>
      </c>
      <c r="AF2804" t="str">
        <f t="shared" si="442"/>
        <v/>
      </c>
      <c r="AG2804" s="17">
        <v>1</v>
      </c>
      <c r="AH2804">
        <f t="shared" si="437"/>
        <v>2.8</v>
      </c>
      <c r="AI2804">
        <v>0.14499999999999999</v>
      </c>
      <c r="AJ2804">
        <f t="shared" si="444"/>
        <v>0.40599999999999997</v>
      </c>
      <c r="AK2804" t="str">
        <f t="shared" si="438"/>
        <v/>
      </c>
      <c r="AL2804" t="str">
        <f t="shared" si="445"/>
        <v/>
      </c>
    </row>
    <row r="2805" spans="1:39" x14ac:dyDescent="0.2">
      <c r="A2805" t="s">
        <v>32099</v>
      </c>
      <c r="B2805" t="s">
        <v>24</v>
      </c>
      <c r="C2805" t="s">
        <v>32100</v>
      </c>
      <c r="D2805" s="1">
        <v>44442</v>
      </c>
      <c r="E2805" s="1">
        <v>44442</v>
      </c>
      <c r="F2805" t="s">
        <v>19</v>
      </c>
      <c r="I2805">
        <v>100</v>
      </c>
      <c r="J2805">
        <v>0</v>
      </c>
      <c r="K2805">
        <v>0</v>
      </c>
      <c r="L2805">
        <v>881</v>
      </c>
      <c r="M2805">
        <v>881</v>
      </c>
      <c r="N2805" t="s">
        <v>20</v>
      </c>
      <c r="O2805" t="s">
        <v>32098</v>
      </c>
      <c r="P2805" t="s">
        <v>28</v>
      </c>
      <c r="Q2805" t="s">
        <v>34233</v>
      </c>
      <c r="R2805" t="s">
        <v>34233</v>
      </c>
      <c r="S2805" t="s">
        <v>32628</v>
      </c>
      <c r="T2805" t="s">
        <v>34357</v>
      </c>
      <c r="U2805" t="s">
        <v>32634</v>
      </c>
      <c r="V2805" t="s">
        <v>34965</v>
      </c>
      <c r="W2805">
        <v>200</v>
      </c>
      <c r="X2805">
        <v>2</v>
      </c>
      <c r="Y2805" t="s">
        <v>32654</v>
      </c>
      <c r="Z2805">
        <v>400</v>
      </c>
      <c r="AA2805">
        <v>7.5</v>
      </c>
      <c r="AC2805">
        <v>1</v>
      </c>
      <c r="AD2805" t="str">
        <f t="shared" si="439"/>
        <v/>
      </c>
      <c r="AE2805" t="str">
        <f t="shared" si="441"/>
        <v/>
      </c>
      <c r="AF2805" t="str">
        <f t="shared" si="442"/>
        <v/>
      </c>
      <c r="AG2805">
        <f>IF((S2805&lt;&gt;"tühi")*(AC2805&lt;&gt;""),AC2805,"")</f>
        <v>1</v>
      </c>
      <c r="AH2805">
        <f t="shared" si="437"/>
        <v>2.8</v>
      </c>
      <c r="AI2805">
        <v>0.14499999999999999</v>
      </c>
      <c r="AJ2805">
        <f t="shared" si="444"/>
        <v>0.40599999999999997</v>
      </c>
      <c r="AK2805" t="str">
        <f t="shared" si="438"/>
        <v/>
      </c>
      <c r="AL2805" t="str">
        <f t="shared" si="445"/>
        <v/>
      </c>
    </row>
    <row r="2806" spans="1:39" x14ac:dyDescent="0.2">
      <c r="A2806" t="s">
        <v>32091</v>
      </c>
      <c r="B2806" t="s">
        <v>24</v>
      </c>
      <c r="C2806" t="s">
        <v>32092</v>
      </c>
      <c r="D2806" s="1">
        <v>44442</v>
      </c>
      <c r="E2806" s="1">
        <v>44442</v>
      </c>
      <c r="F2806" t="s">
        <v>19</v>
      </c>
      <c r="I2806">
        <v>100</v>
      </c>
      <c r="J2806">
        <v>0</v>
      </c>
      <c r="K2806">
        <v>0</v>
      </c>
      <c r="L2806">
        <v>1296</v>
      </c>
      <c r="M2806">
        <v>1296</v>
      </c>
      <c r="N2806" t="s">
        <v>20</v>
      </c>
      <c r="O2806" t="s">
        <v>32093</v>
      </c>
      <c r="P2806" t="s">
        <v>28</v>
      </c>
      <c r="Q2806" t="s">
        <v>34234</v>
      </c>
      <c r="R2806" s="9" t="s">
        <v>33762</v>
      </c>
      <c r="S2806" t="s">
        <v>32627</v>
      </c>
      <c r="T2806" t="s">
        <v>32905</v>
      </c>
      <c r="U2806" t="s">
        <v>32634</v>
      </c>
      <c r="V2806" t="s">
        <v>34965</v>
      </c>
      <c r="W2806">
        <v>300</v>
      </c>
      <c r="X2806">
        <v>2</v>
      </c>
      <c r="Y2806" t="s">
        <v>32665</v>
      </c>
      <c r="Z2806">
        <v>500</v>
      </c>
      <c r="AA2806">
        <v>7.5</v>
      </c>
      <c r="AC2806">
        <v>1</v>
      </c>
      <c r="AD2806" t="str">
        <f t="shared" si="439"/>
        <v/>
      </c>
      <c r="AE2806" t="str">
        <f t="shared" si="441"/>
        <v/>
      </c>
      <c r="AF2806" t="str">
        <f t="shared" si="442"/>
        <v/>
      </c>
      <c r="AG2806">
        <f>IF((S2806&lt;&gt;"tühi")*(AC2806&lt;&gt;""),AC2806,"")</f>
        <v>1</v>
      </c>
      <c r="AH2806">
        <f t="shared" ref="AH2806:AH2869" si="446">IF(AG2806="","",AG2806*2.8)</f>
        <v>2.8</v>
      </c>
      <c r="AI2806">
        <v>0.14499999999999999</v>
      </c>
      <c r="AJ2806">
        <f t="shared" si="444"/>
        <v>0.40599999999999997</v>
      </c>
      <c r="AK2806" t="str">
        <f t="shared" ref="AK2806:AK2869" si="447">IF(AE2806="","",AE2806*2.8)</f>
        <v/>
      </c>
      <c r="AL2806" t="str">
        <f t="shared" si="445"/>
        <v/>
      </c>
      <c r="AM2806" t="s">
        <v>34790</v>
      </c>
    </row>
    <row r="2807" spans="1:39" x14ac:dyDescent="0.2">
      <c r="A2807" t="s">
        <v>31649</v>
      </c>
      <c r="B2807" t="s">
        <v>24</v>
      </c>
      <c r="C2807" t="s">
        <v>31650</v>
      </c>
      <c r="D2807" s="1">
        <v>44369</v>
      </c>
      <c r="E2807" s="1">
        <v>44546</v>
      </c>
      <c r="F2807" t="s">
        <v>19</v>
      </c>
      <c r="I2807">
        <v>100</v>
      </c>
      <c r="J2807">
        <v>0</v>
      </c>
      <c r="K2807">
        <v>0</v>
      </c>
      <c r="L2807">
        <v>913</v>
      </c>
      <c r="M2807">
        <v>913</v>
      </c>
      <c r="N2807" t="s">
        <v>20</v>
      </c>
      <c r="O2807" t="s">
        <v>31651</v>
      </c>
      <c r="P2807" t="s">
        <v>28</v>
      </c>
      <c r="Q2807" t="s">
        <v>34234</v>
      </c>
      <c r="R2807" t="s">
        <v>34235</v>
      </c>
      <c r="S2807" t="s">
        <v>33830</v>
      </c>
      <c r="T2807" t="s">
        <v>34359</v>
      </c>
      <c r="U2807" t="s">
        <v>32928</v>
      </c>
      <c r="V2807" t="s">
        <v>34965</v>
      </c>
      <c r="W2807">
        <v>100</v>
      </c>
      <c r="X2807">
        <v>1</v>
      </c>
      <c r="Y2807" t="s">
        <v>32929</v>
      </c>
      <c r="Z2807">
        <v>100</v>
      </c>
      <c r="AA2807">
        <v>4.5</v>
      </c>
      <c r="AD2807" t="str">
        <f t="shared" si="439"/>
        <v/>
      </c>
      <c r="AE2807" t="str">
        <f t="shared" si="441"/>
        <v/>
      </c>
      <c r="AF2807" t="str">
        <f t="shared" si="442"/>
        <v/>
      </c>
      <c r="AG2807" s="17">
        <v>1</v>
      </c>
      <c r="AH2807">
        <f t="shared" si="446"/>
        <v>2.8</v>
      </c>
      <c r="AI2807">
        <v>0.14499999999999999</v>
      </c>
      <c r="AJ2807">
        <f t="shared" si="444"/>
        <v>0.40599999999999997</v>
      </c>
      <c r="AK2807" t="str">
        <f t="shared" si="447"/>
        <v/>
      </c>
      <c r="AL2807" t="str">
        <f t="shared" si="445"/>
        <v/>
      </c>
    </row>
    <row r="2808" spans="1:39" x14ac:dyDescent="0.2">
      <c r="A2808" t="s">
        <v>31654</v>
      </c>
      <c r="B2808" t="s">
        <v>24</v>
      </c>
      <c r="C2808" t="s">
        <v>31655</v>
      </c>
      <c r="D2808" s="1">
        <v>44369</v>
      </c>
      <c r="E2808" s="1">
        <v>44546</v>
      </c>
      <c r="F2808" t="s">
        <v>19</v>
      </c>
      <c r="I2808">
        <v>100</v>
      </c>
      <c r="J2808">
        <v>0</v>
      </c>
      <c r="K2808">
        <v>0</v>
      </c>
      <c r="L2808">
        <v>1629</v>
      </c>
      <c r="M2808">
        <v>1629</v>
      </c>
      <c r="N2808" t="s">
        <v>20</v>
      </c>
      <c r="O2808" t="s">
        <v>31656</v>
      </c>
      <c r="P2808" t="s">
        <v>28</v>
      </c>
      <c r="Q2808" t="s">
        <v>34234</v>
      </c>
      <c r="R2808" t="s">
        <v>33762</v>
      </c>
      <c r="S2808" t="s">
        <v>33942</v>
      </c>
      <c r="T2808" t="s">
        <v>34233</v>
      </c>
      <c r="U2808" t="s">
        <v>32634</v>
      </c>
      <c r="V2808" t="s">
        <v>34965</v>
      </c>
      <c r="W2808">
        <v>300</v>
      </c>
      <c r="X2808">
        <v>2</v>
      </c>
      <c r="Y2808" t="s">
        <v>32665</v>
      </c>
      <c r="Z2808">
        <v>500</v>
      </c>
      <c r="AA2808">
        <v>7.5</v>
      </c>
      <c r="AC2808">
        <v>1</v>
      </c>
      <c r="AD2808" t="str">
        <f t="shared" si="439"/>
        <v/>
      </c>
      <c r="AE2808">
        <f t="shared" si="441"/>
        <v>1</v>
      </c>
      <c r="AF2808" t="str">
        <f t="shared" si="442"/>
        <v/>
      </c>
      <c r="AG2808" t="str">
        <f>IF((S2808&lt;&gt;"tühi")*(AC2808&lt;&gt;""),AC2808,"")</f>
        <v/>
      </c>
      <c r="AH2808" t="str">
        <f t="shared" si="446"/>
        <v/>
      </c>
      <c r="AI2808">
        <v>0.14499999999999999</v>
      </c>
      <c r="AJ2808" t="str">
        <f t="shared" si="444"/>
        <v/>
      </c>
      <c r="AK2808">
        <f t="shared" si="447"/>
        <v>2.8</v>
      </c>
      <c r="AL2808">
        <f t="shared" si="445"/>
        <v>0.40599999999999997</v>
      </c>
    </row>
    <row r="2809" spans="1:39" x14ac:dyDescent="0.2">
      <c r="A2809" t="s">
        <v>32316</v>
      </c>
      <c r="B2809" t="s">
        <v>24</v>
      </c>
      <c r="C2809" t="s">
        <v>32317</v>
      </c>
      <c r="D2809" s="1">
        <v>38460</v>
      </c>
      <c r="E2809" s="1">
        <v>44614</v>
      </c>
      <c r="F2809" t="s">
        <v>39</v>
      </c>
      <c r="G2809" t="s">
        <v>19</v>
      </c>
      <c r="I2809">
        <v>70</v>
      </c>
      <c r="J2809">
        <v>30</v>
      </c>
      <c r="K2809">
        <v>0</v>
      </c>
      <c r="L2809">
        <v>3723</v>
      </c>
      <c r="M2809">
        <v>3723</v>
      </c>
      <c r="N2809" t="s">
        <v>20</v>
      </c>
      <c r="O2809" t="s">
        <v>32318</v>
      </c>
      <c r="P2809" t="s">
        <v>28</v>
      </c>
      <c r="Q2809" t="s">
        <v>34233</v>
      </c>
      <c r="R2809" t="s">
        <v>34233</v>
      </c>
      <c r="S2809" t="s">
        <v>33800</v>
      </c>
      <c r="T2809" t="s">
        <v>34363</v>
      </c>
      <c r="U2809" t="s">
        <v>32634</v>
      </c>
      <c r="V2809" t="s">
        <v>34965</v>
      </c>
      <c r="W2809">
        <v>300</v>
      </c>
      <c r="X2809">
        <v>2</v>
      </c>
      <c r="Y2809" t="s">
        <v>32665</v>
      </c>
      <c r="Z2809">
        <v>500</v>
      </c>
      <c r="AA2809">
        <v>7.5</v>
      </c>
      <c r="AC2809">
        <v>1</v>
      </c>
      <c r="AD2809" t="str">
        <f t="shared" si="439"/>
        <v/>
      </c>
      <c r="AE2809" t="str">
        <f t="shared" si="441"/>
        <v/>
      </c>
      <c r="AF2809" t="str">
        <f t="shared" si="442"/>
        <v/>
      </c>
      <c r="AG2809">
        <f>IF((S2809&lt;&gt;"tühi")*(AC2809&lt;&gt;""),AC2809,"")</f>
        <v>1</v>
      </c>
      <c r="AH2809">
        <f t="shared" si="446"/>
        <v>2.8</v>
      </c>
      <c r="AI2809">
        <v>0.14499999999999999</v>
      </c>
      <c r="AJ2809">
        <f t="shared" si="444"/>
        <v>0.40599999999999997</v>
      </c>
      <c r="AK2809" t="str">
        <f t="shared" si="447"/>
        <v/>
      </c>
      <c r="AL2809" t="str">
        <f t="shared" si="445"/>
        <v/>
      </c>
    </row>
    <row r="2810" spans="1:39" x14ac:dyDescent="0.2">
      <c r="A2810" t="s">
        <v>19340</v>
      </c>
      <c r="B2810" t="s">
        <v>24</v>
      </c>
      <c r="C2810" t="s">
        <v>19341</v>
      </c>
      <c r="D2810" s="1">
        <v>38121</v>
      </c>
      <c r="E2810" s="1">
        <v>44546</v>
      </c>
      <c r="F2810" t="s">
        <v>39</v>
      </c>
      <c r="I2810">
        <v>100</v>
      </c>
      <c r="J2810">
        <v>0</v>
      </c>
      <c r="K2810">
        <v>0</v>
      </c>
      <c r="L2810">
        <v>6179</v>
      </c>
      <c r="M2810">
        <v>6179</v>
      </c>
      <c r="N2810" t="s">
        <v>20</v>
      </c>
      <c r="O2810" t="s">
        <v>19342</v>
      </c>
      <c r="P2810" t="s">
        <v>28</v>
      </c>
      <c r="Q2810" t="s">
        <v>34234</v>
      </c>
      <c r="R2810" t="s">
        <v>33762</v>
      </c>
      <c r="S2810" t="s">
        <v>33942</v>
      </c>
      <c r="T2810" t="s">
        <v>34233</v>
      </c>
      <c r="V2810" t="s">
        <v>34965</v>
      </c>
      <c r="AD2810" t="str">
        <f t="shared" si="439"/>
        <v/>
      </c>
      <c r="AE2810" t="str">
        <f t="shared" si="441"/>
        <v/>
      </c>
      <c r="AF2810" t="str">
        <f t="shared" si="442"/>
        <v/>
      </c>
      <c r="AG2810" t="str">
        <f>IF((S2810&lt;&gt;"tühi")*(AC2810&lt;&gt;""),AC2810,"")</f>
        <v/>
      </c>
      <c r="AH2810" t="str">
        <f t="shared" si="446"/>
        <v/>
      </c>
      <c r="AI2810">
        <v>0.14499999999999999</v>
      </c>
      <c r="AJ2810" t="str">
        <f t="shared" si="444"/>
        <v/>
      </c>
      <c r="AK2810" t="str">
        <f t="shared" si="447"/>
        <v/>
      </c>
      <c r="AL2810" t="str">
        <f t="shared" si="445"/>
        <v/>
      </c>
    </row>
    <row r="2811" spans="1:39" x14ac:dyDescent="0.2">
      <c r="A2811" t="s">
        <v>31940</v>
      </c>
      <c r="B2811" t="s">
        <v>24</v>
      </c>
      <c r="C2811" t="s">
        <v>31941</v>
      </c>
      <c r="D2811" s="1">
        <v>44385</v>
      </c>
      <c r="E2811" s="1">
        <v>44385</v>
      </c>
      <c r="F2811" t="s">
        <v>19</v>
      </c>
      <c r="I2811">
        <v>100</v>
      </c>
      <c r="J2811">
        <v>0</v>
      </c>
      <c r="K2811">
        <v>0</v>
      </c>
      <c r="L2811">
        <v>269</v>
      </c>
      <c r="M2811">
        <v>269</v>
      </c>
      <c r="N2811" t="s">
        <v>20</v>
      </c>
      <c r="O2811" t="s">
        <v>31939</v>
      </c>
      <c r="P2811" t="s">
        <v>28</v>
      </c>
      <c r="Q2811" t="s">
        <v>34233</v>
      </c>
      <c r="R2811" t="s">
        <v>34233</v>
      </c>
      <c r="S2811" t="s">
        <v>32627</v>
      </c>
      <c r="T2811" t="s">
        <v>34476</v>
      </c>
      <c r="U2811" t="s">
        <v>32928</v>
      </c>
      <c r="V2811" t="s">
        <v>34965</v>
      </c>
      <c r="W2811">
        <v>40</v>
      </c>
      <c r="X2811">
        <v>1</v>
      </c>
      <c r="Y2811" t="s">
        <v>32929</v>
      </c>
      <c r="Z2811">
        <v>40</v>
      </c>
      <c r="AA2811">
        <v>4.5</v>
      </c>
      <c r="AC2811">
        <v>1</v>
      </c>
      <c r="AD2811" t="str">
        <f t="shared" ref="AD2811:AD2874" si="448">IF((S2811="tühi")*(F2811&lt;&gt;"Elamumaa")*(G2811&lt;&gt;"Elamumaa")*(H2811&lt;&gt;"Elamumaa"),IF(Z2811=0,"",Z2811),"")</f>
        <v/>
      </c>
      <c r="AE2811" t="str">
        <f t="shared" si="441"/>
        <v/>
      </c>
      <c r="AF2811" t="str">
        <f t="shared" si="442"/>
        <v/>
      </c>
      <c r="AG2811">
        <f>IF((S2811&lt;&gt;"tühi")*(AC2811&lt;&gt;""),AC2811,"")</f>
        <v>1</v>
      </c>
      <c r="AH2811">
        <f t="shared" si="446"/>
        <v>2.8</v>
      </c>
      <c r="AI2811">
        <v>0.14499999999999999</v>
      </c>
      <c r="AJ2811">
        <f t="shared" si="444"/>
        <v>0.40599999999999997</v>
      </c>
      <c r="AK2811" t="str">
        <f t="shared" si="447"/>
        <v/>
      </c>
      <c r="AL2811" t="str">
        <f t="shared" si="445"/>
        <v/>
      </c>
    </row>
    <row r="2812" spans="1:39" x14ac:dyDescent="0.2">
      <c r="A2812" t="s">
        <v>971</v>
      </c>
      <c r="B2812" t="s">
        <v>24</v>
      </c>
      <c r="C2812" t="s">
        <v>972</v>
      </c>
      <c r="D2812" s="1">
        <v>35243</v>
      </c>
      <c r="E2812" s="1">
        <v>43456</v>
      </c>
      <c r="F2812" t="s">
        <v>19</v>
      </c>
      <c r="I2812">
        <v>100</v>
      </c>
      <c r="J2812">
        <v>0</v>
      </c>
      <c r="K2812">
        <v>0</v>
      </c>
      <c r="L2812">
        <v>1500</v>
      </c>
      <c r="M2812">
        <v>1500</v>
      </c>
      <c r="N2812" t="s">
        <v>20</v>
      </c>
      <c r="O2812" t="s">
        <v>973</v>
      </c>
      <c r="P2812" t="s">
        <v>28</v>
      </c>
      <c r="Q2812" t="s">
        <v>34233</v>
      </c>
      <c r="R2812" t="s">
        <v>34233</v>
      </c>
      <c r="S2812" t="s">
        <v>32628</v>
      </c>
      <c r="T2812" t="s">
        <v>34349</v>
      </c>
      <c r="AD2812" t="str">
        <f t="shared" si="448"/>
        <v/>
      </c>
      <c r="AE2812" t="str">
        <f t="shared" si="441"/>
        <v/>
      </c>
      <c r="AF2812" t="str">
        <f t="shared" si="442"/>
        <v/>
      </c>
      <c r="AG2812" s="17">
        <v>1</v>
      </c>
      <c r="AH2812">
        <f t="shared" si="446"/>
        <v>2.8</v>
      </c>
      <c r="AI2812">
        <v>0.14499999999999999</v>
      </c>
      <c r="AJ2812">
        <f t="shared" si="444"/>
        <v>0.40599999999999997</v>
      </c>
      <c r="AK2812" t="str">
        <f t="shared" si="447"/>
        <v/>
      </c>
      <c r="AL2812" t="str">
        <f t="shared" si="445"/>
        <v/>
      </c>
    </row>
    <row r="2813" spans="1:39" x14ac:dyDescent="0.2">
      <c r="A2813" t="s">
        <v>11154</v>
      </c>
      <c r="B2813" t="s">
        <v>24</v>
      </c>
      <c r="C2813" t="s">
        <v>11155</v>
      </c>
      <c r="D2813" s="1">
        <v>36472</v>
      </c>
      <c r="E2813" s="1">
        <v>44546</v>
      </c>
      <c r="F2813" t="s">
        <v>19</v>
      </c>
      <c r="I2813">
        <v>100</v>
      </c>
      <c r="J2813">
        <v>0</v>
      </c>
      <c r="K2813">
        <v>0</v>
      </c>
      <c r="L2813">
        <v>2644</v>
      </c>
      <c r="M2813">
        <v>2644</v>
      </c>
      <c r="N2813" t="s">
        <v>20</v>
      </c>
      <c r="O2813" t="s">
        <v>11156</v>
      </c>
      <c r="P2813" t="s">
        <v>28</v>
      </c>
      <c r="Q2813" t="s">
        <v>34233</v>
      </c>
      <c r="R2813" t="s">
        <v>34233</v>
      </c>
      <c r="S2813" t="s">
        <v>33804</v>
      </c>
      <c r="T2813" t="s">
        <v>34349</v>
      </c>
      <c r="AD2813" t="str">
        <f t="shared" si="448"/>
        <v/>
      </c>
      <c r="AE2813" t="str">
        <f t="shared" si="441"/>
        <v/>
      </c>
      <c r="AF2813" t="str">
        <f t="shared" si="442"/>
        <v/>
      </c>
      <c r="AG2813" s="17">
        <v>1</v>
      </c>
      <c r="AH2813">
        <f t="shared" si="446"/>
        <v>2.8</v>
      </c>
      <c r="AI2813">
        <v>0.14499999999999999</v>
      </c>
      <c r="AJ2813">
        <f t="shared" si="444"/>
        <v>0.40599999999999997</v>
      </c>
      <c r="AK2813" t="str">
        <f t="shared" si="447"/>
        <v/>
      </c>
      <c r="AL2813" t="str">
        <f t="shared" si="445"/>
        <v/>
      </c>
    </row>
    <row r="2814" spans="1:39" x14ac:dyDescent="0.2">
      <c r="A2814" t="s">
        <v>25932</v>
      </c>
      <c r="B2814" t="s">
        <v>24</v>
      </c>
      <c r="C2814" t="s">
        <v>25933</v>
      </c>
      <c r="D2814" s="1">
        <v>40644</v>
      </c>
      <c r="E2814" s="1">
        <v>44615</v>
      </c>
      <c r="F2814" t="s">
        <v>19</v>
      </c>
      <c r="I2814">
        <v>100</v>
      </c>
      <c r="J2814">
        <v>0</v>
      </c>
      <c r="K2814">
        <v>0</v>
      </c>
      <c r="L2814">
        <v>6110</v>
      </c>
      <c r="M2814">
        <v>6110</v>
      </c>
      <c r="N2814" t="s">
        <v>20</v>
      </c>
      <c r="O2814" t="s">
        <v>25934</v>
      </c>
      <c r="P2814" t="s">
        <v>28</v>
      </c>
      <c r="Q2814" t="s">
        <v>34233</v>
      </c>
      <c r="R2814" t="s">
        <v>34233</v>
      </c>
      <c r="S2814" t="s">
        <v>33809</v>
      </c>
      <c r="T2814" t="s">
        <v>34349</v>
      </c>
      <c r="AD2814" t="str">
        <f t="shared" si="448"/>
        <v/>
      </c>
      <c r="AE2814" t="str">
        <f t="shared" si="441"/>
        <v/>
      </c>
      <c r="AF2814" t="str">
        <f t="shared" si="442"/>
        <v/>
      </c>
      <c r="AG2814" s="17">
        <v>1</v>
      </c>
      <c r="AH2814">
        <f t="shared" si="446"/>
        <v>2.8</v>
      </c>
      <c r="AI2814">
        <v>0.14499999999999999</v>
      </c>
      <c r="AJ2814">
        <f t="shared" si="444"/>
        <v>0.40599999999999997</v>
      </c>
      <c r="AK2814" t="str">
        <f t="shared" si="447"/>
        <v/>
      </c>
      <c r="AL2814" t="str">
        <f t="shared" si="445"/>
        <v/>
      </c>
    </row>
    <row r="2815" spans="1:39" x14ac:dyDescent="0.2">
      <c r="A2815" t="s">
        <v>32067</v>
      </c>
      <c r="B2815" t="s">
        <v>24</v>
      </c>
      <c r="C2815" t="s">
        <v>32068</v>
      </c>
      <c r="D2815" s="1">
        <v>44326</v>
      </c>
      <c r="E2815" s="1">
        <v>44546</v>
      </c>
      <c r="F2815" t="s">
        <v>19</v>
      </c>
      <c r="I2815">
        <v>100</v>
      </c>
      <c r="J2815">
        <v>0</v>
      </c>
      <c r="K2815">
        <v>0</v>
      </c>
      <c r="L2815">
        <v>1602</v>
      </c>
      <c r="M2815">
        <v>1602</v>
      </c>
      <c r="N2815" t="s">
        <v>20</v>
      </c>
      <c r="O2815" t="s">
        <v>32069</v>
      </c>
      <c r="P2815" t="s">
        <v>28</v>
      </c>
      <c r="Q2815" t="s">
        <v>34234</v>
      </c>
      <c r="R2815" t="s">
        <v>34235</v>
      </c>
      <c r="S2815" t="s">
        <v>32627</v>
      </c>
      <c r="T2815" t="s">
        <v>34350</v>
      </c>
      <c r="U2815" t="s">
        <v>32634</v>
      </c>
      <c r="V2815" t="s">
        <v>34965</v>
      </c>
      <c r="W2815">
        <v>300</v>
      </c>
      <c r="X2815">
        <v>2</v>
      </c>
      <c r="Y2815" t="s">
        <v>32665</v>
      </c>
      <c r="Z2815">
        <v>500</v>
      </c>
      <c r="AA2815">
        <v>7.5</v>
      </c>
      <c r="AC2815">
        <v>1</v>
      </c>
      <c r="AD2815" t="str">
        <f t="shared" si="448"/>
        <v/>
      </c>
      <c r="AE2815" t="str">
        <f t="shared" si="441"/>
        <v/>
      </c>
      <c r="AF2815" t="str">
        <f t="shared" si="442"/>
        <v/>
      </c>
      <c r="AG2815">
        <f>IF((S2815&lt;&gt;"tühi")*(AC2815&lt;&gt;""),AC2815,"")</f>
        <v>1</v>
      </c>
      <c r="AH2815">
        <f t="shared" si="446"/>
        <v>2.8</v>
      </c>
      <c r="AI2815">
        <v>0.14499999999999999</v>
      </c>
      <c r="AJ2815">
        <f t="shared" si="444"/>
        <v>0.40599999999999997</v>
      </c>
      <c r="AK2815" t="str">
        <f t="shared" si="447"/>
        <v/>
      </c>
      <c r="AL2815" t="str">
        <f t="shared" si="445"/>
        <v/>
      </c>
    </row>
    <row r="2816" spans="1:39" x14ac:dyDescent="0.2">
      <c r="A2816" t="s">
        <v>31942</v>
      </c>
      <c r="B2816" t="s">
        <v>24</v>
      </c>
      <c r="C2816" t="s">
        <v>31943</v>
      </c>
      <c r="D2816" s="1">
        <v>44385</v>
      </c>
      <c r="E2816" s="1">
        <v>44385</v>
      </c>
      <c r="F2816" t="s">
        <v>19</v>
      </c>
      <c r="I2816">
        <v>100</v>
      </c>
      <c r="J2816">
        <v>0</v>
      </c>
      <c r="K2816">
        <v>0</v>
      </c>
      <c r="L2816">
        <v>2136</v>
      </c>
      <c r="M2816">
        <v>2136</v>
      </c>
      <c r="N2816" t="s">
        <v>20</v>
      </c>
      <c r="O2816" t="s">
        <v>31936</v>
      </c>
      <c r="P2816" t="s">
        <v>28</v>
      </c>
      <c r="Q2816" t="s">
        <v>34233</v>
      </c>
      <c r="R2816" t="s">
        <v>34233</v>
      </c>
      <c r="S2816" t="s">
        <v>32628</v>
      </c>
      <c r="T2816" t="s">
        <v>34349</v>
      </c>
      <c r="U2816" t="s">
        <v>32634</v>
      </c>
      <c r="V2816" t="s">
        <v>34965</v>
      </c>
      <c r="W2816">
        <v>300</v>
      </c>
      <c r="X2816">
        <v>2</v>
      </c>
      <c r="Y2816" t="s">
        <v>32665</v>
      </c>
      <c r="Z2816">
        <v>500</v>
      </c>
      <c r="AA2816">
        <v>7.5</v>
      </c>
      <c r="AC2816">
        <v>1</v>
      </c>
      <c r="AD2816" t="str">
        <f t="shared" si="448"/>
        <v/>
      </c>
      <c r="AE2816" t="str">
        <f t="shared" si="441"/>
        <v/>
      </c>
      <c r="AF2816" t="str">
        <f t="shared" si="442"/>
        <v/>
      </c>
      <c r="AG2816">
        <f>IF((S2816&lt;&gt;"tühi")*(AC2816&lt;&gt;""),AC2816,"")</f>
        <v>1</v>
      </c>
      <c r="AH2816">
        <f t="shared" si="446"/>
        <v>2.8</v>
      </c>
      <c r="AI2816">
        <v>0.14499999999999999</v>
      </c>
      <c r="AJ2816">
        <f t="shared" si="444"/>
        <v>0.40599999999999997</v>
      </c>
      <c r="AK2816" t="str">
        <f t="shared" si="447"/>
        <v/>
      </c>
      <c r="AL2816" t="str">
        <f t="shared" si="445"/>
        <v/>
      </c>
    </row>
    <row r="2817" spans="1:39" x14ac:dyDescent="0.2">
      <c r="A2817" t="s">
        <v>12356</v>
      </c>
      <c r="B2817" t="s">
        <v>24</v>
      </c>
      <c r="C2817" t="s">
        <v>12357</v>
      </c>
      <c r="D2817" s="1">
        <v>36682</v>
      </c>
      <c r="E2817" s="1">
        <v>44546</v>
      </c>
      <c r="F2817" t="s">
        <v>39</v>
      </c>
      <c r="G2817" t="s">
        <v>19</v>
      </c>
      <c r="I2817">
        <v>95</v>
      </c>
      <c r="J2817">
        <v>5</v>
      </c>
      <c r="K2817">
        <v>0</v>
      </c>
      <c r="L2817">
        <v>17645</v>
      </c>
      <c r="M2817">
        <v>17645</v>
      </c>
      <c r="N2817" t="s">
        <v>20</v>
      </c>
      <c r="O2817" t="s">
        <v>12358</v>
      </c>
      <c r="P2817" t="s">
        <v>28</v>
      </c>
      <c r="Q2817" t="s">
        <v>34233</v>
      </c>
      <c r="R2817" t="s">
        <v>34233</v>
      </c>
      <c r="S2817" t="s">
        <v>33800</v>
      </c>
      <c r="T2817" t="s">
        <v>34349</v>
      </c>
      <c r="AD2817" t="str">
        <f t="shared" si="448"/>
        <v/>
      </c>
      <c r="AE2817" t="str">
        <f t="shared" si="441"/>
        <v/>
      </c>
      <c r="AF2817" t="str">
        <f t="shared" si="442"/>
        <v/>
      </c>
      <c r="AG2817" s="17">
        <v>1</v>
      </c>
      <c r="AH2817">
        <f t="shared" si="446"/>
        <v>2.8</v>
      </c>
      <c r="AI2817">
        <v>0.14499999999999999</v>
      </c>
      <c r="AJ2817">
        <f t="shared" si="444"/>
        <v>0.40599999999999997</v>
      </c>
      <c r="AK2817" t="str">
        <f t="shared" si="447"/>
        <v/>
      </c>
      <c r="AL2817" t="str">
        <f t="shared" si="445"/>
        <v/>
      </c>
    </row>
    <row r="2818" spans="1:39" x14ac:dyDescent="0.2">
      <c r="A2818" t="s">
        <v>31927</v>
      </c>
      <c r="B2818" t="s">
        <v>24</v>
      </c>
      <c r="C2818" t="s">
        <v>31928</v>
      </c>
      <c r="D2818" s="1">
        <v>44385</v>
      </c>
      <c r="E2818" s="1">
        <v>44385</v>
      </c>
      <c r="F2818" t="s">
        <v>19</v>
      </c>
      <c r="I2818">
        <v>100</v>
      </c>
      <c r="J2818">
        <v>0</v>
      </c>
      <c r="K2818">
        <v>0</v>
      </c>
      <c r="L2818">
        <v>1585</v>
      </c>
      <c r="M2818">
        <v>1585</v>
      </c>
      <c r="N2818" t="s">
        <v>20</v>
      </c>
      <c r="O2818" t="s">
        <v>31929</v>
      </c>
      <c r="P2818" t="s">
        <v>28</v>
      </c>
      <c r="Q2818" t="s">
        <v>34234</v>
      </c>
      <c r="R2818" t="s">
        <v>33768</v>
      </c>
      <c r="S2818" t="s">
        <v>33799</v>
      </c>
      <c r="T2818" t="s">
        <v>34393</v>
      </c>
      <c r="U2818" t="s">
        <v>32634</v>
      </c>
      <c r="V2818" t="s">
        <v>34965</v>
      </c>
      <c r="W2818">
        <v>260</v>
      </c>
      <c r="X2818">
        <v>2</v>
      </c>
      <c r="Y2818" t="s">
        <v>32654</v>
      </c>
      <c r="Z2818">
        <v>460</v>
      </c>
      <c r="AA2818">
        <v>7.5</v>
      </c>
      <c r="AC2818">
        <v>1</v>
      </c>
      <c r="AD2818" t="str">
        <f t="shared" si="448"/>
        <v/>
      </c>
      <c r="AE2818" t="str">
        <f t="shared" si="441"/>
        <v/>
      </c>
      <c r="AF2818" t="str">
        <f t="shared" si="442"/>
        <v/>
      </c>
      <c r="AG2818">
        <f>IF((S2818&lt;&gt;"tühi")*(AC2818&lt;&gt;""),AC2818,"")</f>
        <v>1</v>
      </c>
      <c r="AH2818">
        <f t="shared" si="446"/>
        <v>2.8</v>
      </c>
      <c r="AI2818">
        <v>0.14499999999999999</v>
      </c>
      <c r="AJ2818">
        <f t="shared" si="444"/>
        <v>0.40599999999999997</v>
      </c>
      <c r="AK2818" t="str">
        <f t="shared" si="447"/>
        <v/>
      </c>
      <c r="AL2818" t="str">
        <f t="shared" si="445"/>
        <v/>
      </c>
    </row>
    <row r="2819" spans="1:39" x14ac:dyDescent="0.2">
      <c r="A2819" t="s">
        <v>13197</v>
      </c>
      <c r="B2819" t="s">
        <v>24</v>
      </c>
      <c r="C2819" t="s">
        <v>13198</v>
      </c>
      <c r="D2819" s="1">
        <v>36805</v>
      </c>
      <c r="E2819" s="1">
        <v>43456</v>
      </c>
      <c r="F2819" t="s">
        <v>19</v>
      </c>
      <c r="I2819">
        <v>100</v>
      </c>
      <c r="J2819">
        <v>0</v>
      </c>
      <c r="K2819">
        <v>0</v>
      </c>
      <c r="L2819">
        <v>2311</v>
      </c>
      <c r="M2819">
        <v>2311</v>
      </c>
      <c r="N2819" t="s">
        <v>20</v>
      </c>
      <c r="O2819" t="s">
        <v>13199</v>
      </c>
      <c r="P2819" t="s">
        <v>28</v>
      </c>
      <c r="Q2819" t="s">
        <v>34233</v>
      </c>
      <c r="R2819" t="s">
        <v>34233</v>
      </c>
      <c r="S2819" t="s">
        <v>32628</v>
      </c>
      <c r="T2819" t="s">
        <v>34357</v>
      </c>
      <c r="U2819" t="s">
        <v>32634</v>
      </c>
      <c r="V2819" t="s">
        <v>32930</v>
      </c>
      <c r="W2819">
        <v>416</v>
      </c>
      <c r="X2819">
        <v>2</v>
      </c>
      <c r="Y2819" t="s">
        <v>32654</v>
      </c>
      <c r="AB2819">
        <v>18</v>
      </c>
      <c r="AC2819">
        <v>1</v>
      </c>
      <c r="AD2819" t="str">
        <f t="shared" si="448"/>
        <v/>
      </c>
      <c r="AE2819" t="str">
        <f t="shared" si="441"/>
        <v/>
      </c>
      <c r="AF2819" t="str">
        <f t="shared" si="442"/>
        <v/>
      </c>
      <c r="AG2819">
        <f>IF((S2819&lt;&gt;"tühi")*(AC2819&lt;&gt;""),AC2819,"")</f>
        <v>1</v>
      </c>
      <c r="AH2819">
        <f t="shared" si="446"/>
        <v>2.8</v>
      </c>
      <c r="AI2819">
        <v>0.14499999999999999</v>
      </c>
      <c r="AJ2819">
        <f t="shared" si="444"/>
        <v>0.40599999999999997</v>
      </c>
      <c r="AK2819" t="str">
        <f t="shared" si="447"/>
        <v/>
      </c>
      <c r="AL2819" t="str">
        <f t="shared" si="445"/>
        <v/>
      </c>
    </row>
    <row r="2820" spans="1:39" x14ac:dyDescent="0.2">
      <c r="A2820" t="s">
        <v>10739</v>
      </c>
      <c r="B2820" t="s">
        <v>24</v>
      </c>
      <c r="C2820" t="s">
        <v>10740</v>
      </c>
      <c r="D2820" s="1">
        <v>36453</v>
      </c>
      <c r="E2820" s="1">
        <v>43894</v>
      </c>
      <c r="F2820" t="s">
        <v>19</v>
      </c>
      <c r="I2820">
        <v>100</v>
      </c>
      <c r="J2820">
        <v>0</v>
      </c>
      <c r="K2820">
        <v>0</v>
      </c>
      <c r="L2820">
        <v>1746</v>
      </c>
      <c r="M2820">
        <v>1746</v>
      </c>
      <c r="N2820" t="s">
        <v>20</v>
      </c>
      <c r="O2820" t="s">
        <v>10741</v>
      </c>
      <c r="P2820" t="s">
        <v>28</v>
      </c>
      <c r="Q2820" t="s">
        <v>34233</v>
      </c>
      <c r="R2820" t="s">
        <v>34233</v>
      </c>
      <c r="S2820" t="s">
        <v>33804</v>
      </c>
      <c r="T2820" t="s">
        <v>34349</v>
      </c>
      <c r="AD2820" t="str">
        <f t="shared" si="448"/>
        <v/>
      </c>
      <c r="AE2820" t="str">
        <f t="shared" si="441"/>
        <v/>
      </c>
      <c r="AF2820" t="str">
        <f t="shared" si="442"/>
        <v/>
      </c>
      <c r="AG2820" s="17">
        <v>1</v>
      </c>
      <c r="AH2820">
        <f t="shared" si="446"/>
        <v>2.8</v>
      </c>
      <c r="AI2820">
        <v>0.14499999999999999</v>
      </c>
      <c r="AJ2820">
        <f t="shared" si="444"/>
        <v>0.40599999999999997</v>
      </c>
      <c r="AK2820" t="str">
        <f t="shared" si="447"/>
        <v/>
      </c>
      <c r="AL2820" t="str">
        <f t="shared" si="445"/>
        <v/>
      </c>
    </row>
    <row r="2821" spans="1:39" x14ac:dyDescent="0.2">
      <c r="A2821" t="s">
        <v>10697</v>
      </c>
      <c r="B2821" t="s">
        <v>24</v>
      </c>
      <c r="C2821" t="s">
        <v>10698</v>
      </c>
      <c r="D2821" s="1">
        <v>36480</v>
      </c>
      <c r="E2821" s="1">
        <v>43951</v>
      </c>
      <c r="F2821" t="s">
        <v>19</v>
      </c>
      <c r="I2821">
        <v>100</v>
      </c>
      <c r="J2821">
        <v>0</v>
      </c>
      <c r="K2821">
        <v>0</v>
      </c>
      <c r="L2821">
        <v>2202</v>
      </c>
      <c r="M2821">
        <v>2202</v>
      </c>
      <c r="N2821" t="s">
        <v>20</v>
      </c>
      <c r="O2821" t="s">
        <v>10699</v>
      </c>
      <c r="P2821" t="s">
        <v>28</v>
      </c>
      <c r="Q2821" t="s">
        <v>34233</v>
      </c>
      <c r="R2821" t="s">
        <v>34233</v>
      </c>
      <c r="S2821" t="s">
        <v>32628</v>
      </c>
      <c r="T2821" t="s">
        <v>34349</v>
      </c>
      <c r="AD2821" t="str">
        <f t="shared" si="448"/>
        <v/>
      </c>
      <c r="AE2821" t="str">
        <f t="shared" si="441"/>
        <v/>
      </c>
      <c r="AF2821" t="str">
        <f t="shared" si="442"/>
        <v/>
      </c>
      <c r="AG2821" s="17">
        <v>1</v>
      </c>
      <c r="AH2821">
        <f t="shared" si="446"/>
        <v>2.8</v>
      </c>
      <c r="AI2821">
        <v>0.14499999999999999</v>
      </c>
      <c r="AJ2821">
        <f t="shared" si="444"/>
        <v>0.40599999999999997</v>
      </c>
      <c r="AK2821" t="str">
        <f t="shared" si="447"/>
        <v/>
      </c>
      <c r="AL2821" t="str">
        <f t="shared" si="445"/>
        <v/>
      </c>
    </row>
    <row r="2822" spans="1:39" x14ac:dyDescent="0.2">
      <c r="A2822" t="s">
        <v>9439</v>
      </c>
      <c r="B2822" t="s">
        <v>24</v>
      </c>
      <c r="C2822" t="s">
        <v>9440</v>
      </c>
      <c r="D2822" s="1">
        <v>36384</v>
      </c>
      <c r="E2822" s="1">
        <v>43894</v>
      </c>
      <c r="F2822" t="s">
        <v>19</v>
      </c>
      <c r="I2822">
        <v>100</v>
      </c>
      <c r="J2822">
        <v>0</v>
      </c>
      <c r="K2822">
        <v>0</v>
      </c>
      <c r="L2822">
        <v>2353</v>
      </c>
      <c r="M2822">
        <v>2353</v>
      </c>
      <c r="N2822" t="s">
        <v>20</v>
      </c>
      <c r="O2822" t="s">
        <v>9441</v>
      </c>
      <c r="P2822" t="s">
        <v>28</v>
      </c>
      <c r="Q2822" t="s">
        <v>34233</v>
      </c>
      <c r="R2822" t="s">
        <v>34233</v>
      </c>
      <c r="S2822" t="s">
        <v>33797</v>
      </c>
      <c r="T2822" t="s">
        <v>34357</v>
      </c>
      <c r="AD2822" t="str">
        <f t="shared" si="448"/>
        <v/>
      </c>
      <c r="AE2822" t="str">
        <f t="shared" si="441"/>
        <v/>
      </c>
      <c r="AF2822" t="str">
        <f t="shared" si="442"/>
        <v/>
      </c>
      <c r="AG2822" s="17">
        <v>1</v>
      </c>
      <c r="AH2822">
        <f t="shared" si="446"/>
        <v>2.8</v>
      </c>
      <c r="AI2822">
        <v>0.14499999999999999</v>
      </c>
      <c r="AJ2822">
        <f t="shared" si="444"/>
        <v>0.40599999999999997</v>
      </c>
      <c r="AK2822" t="str">
        <f t="shared" si="447"/>
        <v/>
      </c>
      <c r="AL2822" t="str">
        <f t="shared" si="445"/>
        <v/>
      </c>
    </row>
    <row r="2823" spans="1:39" x14ac:dyDescent="0.2">
      <c r="A2823" t="s">
        <v>599</v>
      </c>
      <c r="B2823" t="s">
        <v>24</v>
      </c>
      <c r="C2823" t="s">
        <v>600</v>
      </c>
      <c r="D2823" s="1">
        <v>35072</v>
      </c>
      <c r="E2823" s="1">
        <v>43456</v>
      </c>
      <c r="F2823" t="s">
        <v>19</v>
      </c>
      <c r="I2823">
        <v>100</v>
      </c>
      <c r="J2823">
        <v>0</v>
      </c>
      <c r="K2823">
        <v>0</v>
      </c>
      <c r="L2823">
        <v>1535</v>
      </c>
      <c r="M2823">
        <v>1535</v>
      </c>
      <c r="N2823" t="s">
        <v>20</v>
      </c>
      <c r="O2823" t="s">
        <v>601</v>
      </c>
      <c r="P2823" t="s">
        <v>28</v>
      </c>
      <c r="Q2823" t="s">
        <v>34233</v>
      </c>
      <c r="R2823" t="s">
        <v>34233</v>
      </c>
      <c r="S2823" t="s">
        <v>33797</v>
      </c>
      <c r="T2823" t="s">
        <v>34349</v>
      </c>
      <c r="AD2823" t="str">
        <f t="shared" si="448"/>
        <v/>
      </c>
      <c r="AE2823" t="str">
        <f t="shared" si="441"/>
        <v/>
      </c>
      <c r="AF2823" t="str">
        <f t="shared" si="442"/>
        <v/>
      </c>
      <c r="AG2823" s="17">
        <v>1</v>
      </c>
      <c r="AH2823">
        <f t="shared" si="446"/>
        <v>2.8</v>
      </c>
      <c r="AI2823">
        <v>0.14499999999999999</v>
      </c>
      <c r="AJ2823">
        <f t="shared" si="444"/>
        <v>0.40599999999999997</v>
      </c>
      <c r="AK2823" t="str">
        <f t="shared" si="447"/>
        <v/>
      </c>
      <c r="AL2823" t="str">
        <f t="shared" si="445"/>
        <v/>
      </c>
    </row>
    <row r="2824" spans="1:39" s="20" customFormat="1" x14ac:dyDescent="0.2">
      <c r="A2824" s="20" t="s">
        <v>26278</v>
      </c>
      <c r="B2824" s="20" t="s">
        <v>24</v>
      </c>
      <c r="C2824" s="20" t="s">
        <v>26279</v>
      </c>
      <c r="D2824" s="21">
        <v>41170</v>
      </c>
      <c r="E2824" s="21">
        <v>43951</v>
      </c>
      <c r="F2824" s="20" t="s">
        <v>19</v>
      </c>
      <c r="I2824" s="20">
        <v>100</v>
      </c>
      <c r="J2824" s="20">
        <v>0</v>
      </c>
      <c r="K2824" s="20">
        <v>0</v>
      </c>
      <c r="L2824" s="20">
        <v>388</v>
      </c>
      <c r="M2824" s="20">
        <v>388</v>
      </c>
      <c r="N2824" s="20" t="s">
        <v>20</v>
      </c>
      <c r="O2824" s="20" t="s">
        <v>601</v>
      </c>
      <c r="P2824" s="20" t="s">
        <v>28</v>
      </c>
      <c r="Q2824" s="20" t="s">
        <v>34233</v>
      </c>
      <c r="R2824" s="20" t="s">
        <v>34233</v>
      </c>
      <c r="S2824" s="20" t="s">
        <v>33942</v>
      </c>
      <c r="T2824" s="20" t="s">
        <v>34233</v>
      </c>
      <c r="AD2824" s="20" t="str">
        <f t="shared" si="448"/>
        <v/>
      </c>
      <c r="AE2824" s="20" t="str">
        <f t="shared" si="441"/>
        <v/>
      </c>
      <c r="AF2824" s="20" t="str">
        <f t="shared" si="442"/>
        <v/>
      </c>
      <c r="AG2824" s="20" t="str">
        <f t="shared" ref="AG2824:AG2830" si="449">IF((S2824&lt;&gt;"tühi")*(AC2824&lt;&gt;""),AC2824,"")</f>
        <v/>
      </c>
      <c r="AH2824" s="20" t="str">
        <f t="shared" si="446"/>
        <v/>
      </c>
      <c r="AI2824" s="20">
        <v>0.14499999999999999</v>
      </c>
      <c r="AJ2824" s="20" t="str">
        <f t="shared" si="444"/>
        <v/>
      </c>
      <c r="AK2824" s="20" t="str">
        <f t="shared" si="447"/>
        <v/>
      </c>
      <c r="AL2824" s="20" t="str">
        <f t="shared" si="445"/>
        <v/>
      </c>
      <c r="AM2824" s="20" t="s">
        <v>34310</v>
      </c>
    </row>
    <row r="2825" spans="1:39" x14ac:dyDescent="0.2">
      <c r="A2825" t="s">
        <v>27463</v>
      </c>
      <c r="B2825" t="s">
        <v>24</v>
      </c>
      <c r="C2825" t="s">
        <v>27464</v>
      </c>
      <c r="D2825" s="1">
        <v>42040</v>
      </c>
      <c r="E2825" s="1">
        <v>44546</v>
      </c>
      <c r="F2825" t="s">
        <v>19</v>
      </c>
      <c r="I2825">
        <v>100</v>
      </c>
      <c r="J2825">
        <v>0</v>
      </c>
      <c r="K2825">
        <v>0</v>
      </c>
      <c r="L2825">
        <v>2091</v>
      </c>
      <c r="M2825">
        <v>2091</v>
      </c>
      <c r="N2825" t="s">
        <v>20</v>
      </c>
      <c r="O2825" t="s">
        <v>27465</v>
      </c>
      <c r="P2825" t="s">
        <v>28</v>
      </c>
      <c r="Q2825" t="s">
        <v>34233</v>
      </c>
      <c r="R2825" t="s">
        <v>34233</v>
      </c>
      <c r="S2825" t="s">
        <v>32628</v>
      </c>
      <c r="T2825" t="s">
        <v>34357</v>
      </c>
      <c r="U2825" t="s">
        <v>32634</v>
      </c>
      <c r="V2825" t="s">
        <v>32931</v>
      </c>
      <c r="W2825">
        <v>376</v>
      </c>
      <c r="X2825">
        <v>2</v>
      </c>
      <c r="Y2825" t="s">
        <v>32654</v>
      </c>
      <c r="Z2825">
        <v>750</v>
      </c>
      <c r="AA2825">
        <v>9.5</v>
      </c>
      <c r="AB2825">
        <v>18</v>
      </c>
      <c r="AC2825">
        <v>1</v>
      </c>
      <c r="AD2825" t="str">
        <f t="shared" si="448"/>
        <v/>
      </c>
      <c r="AE2825" t="str">
        <f t="shared" si="441"/>
        <v/>
      </c>
      <c r="AF2825" t="str">
        <f t="shared" si="442"/>
        <v/>
      </c>
      <c r="AG2825">
        <f t="shared" si="449"/>
        <v>1</v>
      </c>
      <c r="AH2825">
        <f t="shared" si="446"/>
        <v>2.8</v>
      </c>
      <c r="AI2825">
        <v>0.14499999999999999</v>
      </c>
      <c r="AJ2825">
        <f t="shared" si="444"/>
        <v>0.40599999999999997</v>
      </c>
      <c r="AK2825" t="str">
        <f t="shared" si="447"/>
        <v/>
      </c>
      <c r="AL2825" t="str">
        <f t="shared" si="445"/>
        <v/>
      </c>
    </row>
    <row r="2826" spans="1:39" x14ac:dyDescent="0.2">
      <c r="A2826" t="s">
        <v>26081</v>
      </c>
      <c r="B2826" t="s">
        <v>24</v>
      </c>
      <c r="C2826" t="s">
        <v>26082</v>
      </c>
      <c r="D2826" s="1">
        <v>40785</v>
      </c>
      <c r="E2826" s="1">
        <v>44546</v>
      </c>
      <c r="F2826" t="s">
        <v>26</v>
      </c>
      <c r="I2826">
        <v>100</v>
      </c>
      <c r="J2826">
        <v>0</v>
      </c>
      <c r="K2826">
        <v>0</v>
      </c>
      <c r="L2826">
        <v>7679</v>
      </c>
      <c r="M2826">
        <v>7679</v>
      </c>
      <c r="N2826" t="s">
        <v>20</v>
      </c>
      <c r="O2826" t="s">
        <v>26083</v>
      </c>
      <c r="P2826" t="s">
        <v>44</v>
      </c>
      <c r="Q2826" t="s">
        <v>34233</v>
      </c>
      <c r="R2826" t="s">
        <v>34233</v>
      </c>
      <c r="S2826" t="s">
        <v>34233</v>
      </c>
      <c r="T2826" t="s">
        <v>34233</v>
      </c>
      <c r="AD2826" t="str">
        <f t="shared" si="448"/>
        <v/>
      </c>
      <c r="AE2826" t="str">
        <f t="shared" si="441"/>
        <v/>
      </c>
      <c r="AF2826" t="str">
        <f t="shared" si="442"/>
        <v/>
      </c>
      <c r="AG2826" t="str">
        <f t="shared" si="449"/>
        <v/>
      </c>
      <c r="AH2826" t="str">
        <f t="shared" si="446"/>
        <v/>
      </c>
      <c r="AI2826">
        <v>0.14499999999999999</v>
      </c>
      <c r="AJ2826" t="str">
        <f t="shared" si="444"/>
        <v/>
      </c>
      <c r="AK2826" t="str">
        <f t="shared" si="447"/>
        <v/>
      </c>
      <c r="AL2826" t="str">
        <f t="shared" si="445"/>
        <v/>
      </c>
    </row>
    <row r="2827" spans="1:39" x14ac:dyDescent="0.2">
      <c r="A2827" t="s">
        <v>31924</v>
      </c>
      <c r="B2827" t="s">
        <v>24</v>
      </c>
      <c r="C2827" t="s">
        <v>31925</v>
      </c>
      <c r="D2827" s="1">
        <v>44385</v>
      </c>
      <c r="E2827" s="1">
        <v>44546</v>
      </c>
      <c r="F2827" t="s">
        <v>26</v>
      </c>
      <c r="I2827">
        <v>100</v>
      </c>
      <c r="J2827">
        <v>0</v>
      </c>
      <c r="K2827">
        <v>0</v>
      </c>
      <c r="L2827">
        <v>674</v>
      </c>
      <c r="M2827">
        <v>674</v>
      </c>
      <c r="N2827" t="s">
        <v>20</v>
      </c>
      <c r="O2827" t="s">
        <v>31926</v>
      </c>
      <c r="P2827" t="s">
        <v>44</v>
      </c>
      <c r="Q2827" t="s">
        <v>34233</v>
      </c>
      <c r="R2827" t="s">
        <v>34233</v>
      </c>
      <c r="S2827" t="s">
        <v>34233</v>
      </c>
      <c r="T2827" t="s">
        <v>34233</v>
      </c>
      <c r="V2827" t="s">
        <v>34965</v>
      </c>
      <c r="AD2827" t="str">
        <f t="shared" si="448"/>
        <v/>
      </c>
      <c r="AE2827" t="str">
        <f t="shared" si="441"/>
        <v/>
      </c>
      <c r="AF2827" t="str">
        <f t="shared" si="442"/>
        <v/>
      </c>
      <c r="AG2827" t="str">
        <f t="shared" si="449"/>
        <v/>
      </c>
      <c r="AH2827" t="str">
        <f t="shared" si="446"/>
        <v/>
      </c>
      <c r="AI2827">
        <v>0.14499999999999999</v>
      </c>
      <c r="AJ2827" t="str">
        <f t="shared" si="444"/>
        <v/>
      </c>
      <c r="AK2827" t="str">
        <f t="shared" si="447"/>
        <v/>
      </c>
      <c r="AL2827" t="str">
        <f t="shared" si="445"/>
        <v/>
      </c>
    </row>
    <row r="2828" spans="1:39" x14ac:dyDescent="0.2">
      <c r="A2828" t="s">
        <v>25974</v>
      </c>
      <c r="B2828" t="s">
        <v>24</v>
      </c>
      <c r="C2828" t="s">
        <v>25975</v>
      </c>
      <c r="D2828" s="1">
        <v>40714</v>
      </c>
      <c r="E2828" s="1">
        <v>44546</v>
      </c>
      <c r="F2828" t="s">
        <v>26</v>
      </c>
      <c r="I2828">
        <v>100</v>
      </c>
      <c r="J2828">
        <v>0</v>
      </c>
      <c r="K2828">
        <v>0</v>
      </c>
      <c r="L2828">
        <v>3303</v>
      </c>
      <c r="M2828">
        <v>3303</v>
      </c>
      <c r="N2828" t="s">
        <v>20</v>
      </c>
      <c r="O2828" t="s">
        <v>25976</v>
      </c>
      <c r="P2828" t="s">
        <v>44</v>
      </c>
      <c r="Q2828" t="s">
        <v>34233</v>
      </c>
      <c r="R2828" t="s">
        <v>34233</v>
      </c>
      <c r="S2828" t="s">
        <v>34233</v>
      </c>
      <c r="T2828" t="s">
        <v>34233</v>
      </c>
      <c r="V2828" t="s">
        <v>34965</v>
      </c>
      <c r="AD2828" t="str">
        <f t="shared" si="448"/>
        <v/>
      </c>
      <c r="AE2828" t="str">
        <f t="shared" si="441"/>
        <v/>
      </c>
      <c r="AF2828" t="str">
        <f t="shared" si="442"/>
        <v/>
      </c>
      <c r="AG2828" t="str">
        <f t="shared" si="449"/>
        <v/>
      </c>
      <c r="AH2828" t="str">
        <f t="shared" si="446"/>
        <v/>
      </c>
      <c r="AI2828">
        <v>0.14499999999999999</v>
      </c>
      <c r="AJ2828" t="str">
        <f t="shared" si="444"/>
        <v/>
      </c>
      <c r="AK2828" t="str">
        <f t="shared" si="447"/>
        <v/>
      </c>
      <c r="AL2828" t="str">
        <f t="shared" si="445"/>
        <v/>
      </c>
    </row>
    <row r="2829" spans="1:39" x14ac:dyDescent="0.2">
      <c r="A2829" t="s">
        <v>8413</v>
      </c>
      <c r="B2829" t="s">
        <v>24</v>
      </c>
      <c r="C2829" t="s">
        <v>8414</v>
      </c>
      <c r="D2829" s="1">
        <v>36269</v>
      </c>
      <c r="E2829" s="1">
        <v>43456</v>
      </c>
      <c r="F2829" t="s">
        <v>19</v>
      </c>
      <c r="I2829">
        <v>100</v>
      </c>
      <c r="J2829">
        <v>0</v>
      </c>
      <c r="K2829">
        <v>0</v>
      </c>
      <c r="L2829">
        <v>861</v>
      </c>
      <c r="M2829">
        <v>861</v>
      </c>
      <c r="N2829" t="s">
        <v>20</v>
      </c>
      <c r="O2829" t="s">
        <v>8415</v>
      </c>
      <c r="P2829" t="s">
        <v>28</v>
      </c>
      <c r="Q2829" t="s">
        <v>34233</v>
      </c>
      <c r="R2829" t="s">
        <v>34233</v>
      </c>
      <c r="S2829" t="s">
        <v>32628</v>
      </c>
      <c r="T2829" t="s">
        <v>34357</v>
      </c>
      <c r="U2829" t="s">
        <v>32634</v>
      </c>
      <c r="V2829" t="s">
        <v>32695</v>
      </c>
      <c r="W2829">
        <v>172</v>
      </c>
      <c r="Y2829">
        <v>1</v>
      </c>
      <c r="AA2829">
        <v>8.5</v>
      </c>
      <c r="AC2829">
        <v>1</v>
      </c>
      <c r="AD2829" t="str">
        <f t="shared" si="448"/>
        <v/>
      </c>
      <c r="AE2829" t="str">
        <f t="shared" si="441"/>
        <v/>
      </c>
      <c r="AF2829" t="str">
        <f t="shared" si="442"/>
        <v/>
      </c>
      <c r="AG2829">
        <f t="shared" si="449"/>
        <v>1</v>
      </c>
      <c r="AH2829">
        <f t="shared" si="446"/>
        <v>2.8</v>
      </c>
      <c r="AI2829">
        <v>0.14499999999999999</v>
      </c>
      <c r="AJ2829">
        <f t="shared" si="444"/>
        <v>0.40599999999999997</v>
      </c>
      <c r="AK2829" t="str">
        <f t="shared" si="447"/>
        <v/>
      </c>
      <c r="AL2829" t="str">
        <f t="shared" si="445"/>
        <v/>
      </c>
    </row>
    <row r="2830" spans="1:39" x14ac:dyDescent="0.2">
      <c r="A2830" t="s">
        <v>8416</v>
      </c>
      <c r="B2830" t="s">
        <v>24</v>
      </c>
      <c r="C2830" t="s">
        <v>8417</v>
      </c>
      <c r="D2830" s="1">
        <v>36269</v>
      </c>
      <c r="E2830" s="1">
        <v>43456</v>
      </c>
      <c r="F2830" t="s">
        <v>19</v>
      </c>
      <c r="I2830">
        <v>100</v>
      </c>
      <c r="J2830">
        <v>0</v>
      </c>
      <c r="K2830">
        <v>0</v>
      </c>
      <c r="L2830">
        <v>694</v>
      </c>
      <c r="M2830">
        <v>694</v>
      </c>
      <c r="N2830" t="s">
        <v>20</v>
      </c>
      <c r="O2830" t="s">
        <v>8418</v>
      </c>
      <c r="P2830" t="s">
        <v>28</v>
      </c>
      <c r="Q2830" t="s">
        <v>32794</v>
      </c>
      <c r="R2830" t="s">
        <v>33782</v>
      </c>
      <c r="S2830" t="s">
        <v>32628</v>
      </c>
      <c r="T2830" t="s">
        <v>32794</v>
      </c>
      <c r="U2830" t="s">
        <v>32634</v>
      </c>
      <c r="V2830" t="s">
        <v>34886</v>
      </c>
      <c r="W2830">
        <v>173</v>
      </c>
      <c r="X2830">
        <v>2</v>
      </c>
      <c r="Y2830" t="s">
        <v>32661</v>
      </c>
      <c r="AB2830">
        <v>25</v>
      </c>
      <c r="AC2830">
        <v>1</v>
      </c>
      <c r="AD2830" t="str">
        <f t="shared" si="448"/>
        <v/>
      </c>
      <c r="AE2830" t="str">
        <f t="shared" si="441"/>
        <v/>
      </c>
      <c r="AF2830" t="str">
        <f t="shared" si="442"/>
        <v/>
      </c>
      <c r="AG2830">
        <f t="shared" si="449"/>
        <v>1</v>
      </c>
      <c r="AH2830">
        <f t="shared" si="446"/>
        <v>2.8</v>
      </c>
      <c r="AI2830">
        <v>0.14499999999999999</v>
      </c>
      <c r="AJ2830">
        <f t="shared" si="444"/>
        <v>0.40599999999999997</v>
      </c>
      <c r="AK2830" t="str">
        <f t="shared" si="447"/>
        <v/>
      </c>
      <c r="AL2830" t="str">
        <f t="shared" si="445"/>
        <v/>
      </c>
    </row>
    <row r="2831" spans="1:39" x14ac:dyDescent="0.2">
      <c r="A2831" t="s">
        <v>8466</v>
      </c>
      <c r="B2831" t="s">
        <v>24</v>
      </c>
      <c r="C2831" t="s">
        <v>8467</v>
      </c>
      <c r="D2831" s="1">
        <v>36269</v>
      </c>
      <c r="E2831" s="1">
        <v>43456</v>
      </c>
      <c r="F2831" t="s">
        <v>19</v>
      </c>
      <c r="I2831">
        <v>100</v>
      </c>
      <c r="J2831">
        <v>0</v>
      </c>
      <c r="K2831">
        <v>0</v>
      </c>
      <c r="L2831">
        <v>750</v>
      </c>
      <c r="M2831">
        <v>750</v>
      </c>
      <c r="N2831" t="s">
        <v>20</v>
      </c>
      <c r="O2831" t="s">
        <v>8468</v>
      </c>
      <c r="P2831" t="s">
        <v>28</v>
      </c>
      <c r="Q2831" t="s">
        <v>34234</v>
      </c>
      <c r="R2831" t="s">
        <v>34235</v>
      </c>
      <c r="S2831" t="s">
        <v>32628</v>
      </c>
      <c r="T2831" t="s">
        <v>34349</v>
      </c>
      <c r="AD2831" t="str">
        <f t="shared" si="448"/>
        <v/>
      </c>
      <c r="AE2831" t="str">
        <f t="shared" si="441"/>
        <v/>
      </c>
      <c r="AF2831" t="str">
        <f t="shared" si="442"/>
        <v/>
      </c>
      <c r="AG2831" s="17">
        <v>1</v>
      </c>
      <c r="AH2831">
        <f t="shared" si="446"/>
        <v>2.8</v>
      </c>
      <c r="AI2831">
        <v>0.14499999999999999</v>
      </c>
      <c r="AJ2831">
        <f t="shared" si="444"/>
        <v>0.40599999999999997</v>
      </c>
      <c r="AK2831" t="str">
        <f t="shared" si="447"/>
        <v/>
      </c>
      <c r="AL2831" t="str">
        <f t="shared" si="445"/>
        <v/>
      </c>
    </row>
    <row r="2832" spans="1:39" x14ac:dyDescent="0.2">
      <c r="A2832" t="s">
        <v>8469</v>
      </c>
      <c r="B2832" t="s">
        <v>24</v>
      </c>
      <c r="C2832" t="s">
        <v>8470</v>
      </c>
      <c r="D2832" s="1">
        <v>36269</v>
      </c>
      <c r="E2832" s="1">
        <v>43456</v>
      </c>
      <c r="F2832" t="s">
        <v>19</v>
      </c>
      <c r="I2832">
        <v>100</v>
      </c>
      <c r="J2832">
        <v>0</v>
      </c>
      <c r="K2832">
        <v>0</v>
      </c>
      <c r="L2832">
        <v>814</v>
      </c>
      <c r="M2832">
        <v>814</v>
      </c>
      <c r="N2832" t="s">
        <v>20</v>
      </c>
      <c r="O2832" t="s">
        <v>8471</v>
      </c>
      <c r="P2832" t="s">
        <v>28</v>
      </c>
      <c r="Q2832" t="s">
        <v>34233</v>
      </c>
      <c r="R2832" t="s">
        <v>34233</v>
      </c>
      <c r="S2832" t="s">
        <v>32628</v>
      </c>
      <c r="T2832" t="s">
        <v>34357</v>
      </c>
      <c r="U2832" t="s">
        <v>32634</v>
      </c>
      <c r="V2832" t="s">
        <v>34886</v>
      </c>
      <c r="W2832">
        <v>203</v>
      </c>
      <c r="X2832">
        <v>2</v>
      </c>
      <c r="Y2832" t="s">
        <v>32661</v>
      </c>
      <c r="AB2832">
        <v>25</v>
      </c>
      <c r="AC2832">
        <v>1</v>
      </c>
      <c r="AD2832" t="str">
        <f t="shared" si="448"/>
        <v/>
      </c>
      <c r="AE2832" t="str">
        <f t="shared" si="441"/>
        <v/>
      </c>
      <c r="AF2832" t="str">
        <f t="shared" si="442"/>
        <v/>
      </c>
      <c r="AG2832">
        <f>IF((S2832&lt;&gt;"tühi")*(AC2832&lt;&gt;""),AC2832,"")</f>
        <v>1</v>
      </c>
      <c r="AH2832">
        <f t="shared" si="446"/>
        <v>2.8</v>
      </c>
      <c r="AI2832">
        <v>0.14499999999999999</v>
      </c>
      <c r="AJ2832">
        <f t="shared" si="444"/>
        <v>0.40599999999999997</v>
      </c>
      <c r="AK2832" t="str">
        <f t="shared" si="447"/>
        <v/>
      </c>
      <c r="AL2832" t="str">
        <f t="shared" si="445"/>
        <v/>
      </c>
    </row>
    <row r="2833" spans="1:38" x14ac:dyDescent="0.2">
      <c r="A2833" t="s">
        <v>8472</v>
      </c>
      <c r="B2833" t="s">
        <v>24</v>
      </c>
      <c r="C2833" t="s">
        <v>8473</v>
      </c>
      <c r="D2833" s="1">
        <v>36269</v>
      </c>
      <c r="E2833" s="1">
        <v>43456</v>
      </c>
      <c r="F2833" t="s">
        <v>19</v>
      </c>
      <c r="I2833">
        <v>100</v>
      </c>
      <c r="J2833">
        <v>0</v>
      </c>
      <c r="K2833">
        <v>0</v>
      </c>
      <c r="L2833">
        <v>873</v>
      </c>
      <c r="M2833">
        <v>873</v>
      </c>
      <c r="N2833" t="s">
        <v>20</v>
      </c>
      <c r="O2833" t="s">
        <v>8474</v>
      </c>
      <c r="P2833" t="s">
        <v>28</v>
      </c>
      <c r="Q2833" t="s">
        <v>34233</v>
      </c>
      <c r="R2833" t="s">
        <v>34233</v>
      </c>
      <c r="S2833" t="s">
        <v>33797</v>
      </c>
      <c r="T2833" t="s">
        <v>34365</v>
      </c>
      <c r="AD2833" t="str">
        <f t="shared" si="448"/>
        <v/>
      </c>
      <c r="AE2833" t="str">
        <f t="shared" si="441"/>
        <v/>
      </c>
      <c r="AF2833" t="str">
        <f t="shared" si="442"/>
        <v/>
      </c>
      <c r="AG2833" s="17">
        <v>1</v>
      </c>
      <c r="AH2833">
        <f t="shared" si="446"/>
        <v>2.8</v>
      </c>
      <c r="AI2833">
        <v>0.14499999999999999</v>
      </c>
      <c r="AJ2833">
        <f t="shared" si="444"/>
        <v>0.40599999999999997</v>
      </c>
      <c r="AK2833" t="str">
        <f t="shared" si="447"/>
        <v/>
      </c>
      <c r="AL2833" t="str">
        <f t="shared" si="445"/>
        <v/>
      </c>
    </row>
    <row r="2834" spans="1:38" x14ac:dyDescent="0.2">
      <c r="A2834" t="s">
        <v>8475</v>
      </c>
      <c r="B2834" t="s">
        <v>24</v>
      </c>
      <c r="C2834" t="s">
        <v>8476</v>
      </c>
      <c r="D2834" s="1">
        <v>36269</v>
      </c>
      <c r="E2834" s="1">
        <v>44546</v>
      </c>
      <c r="F2834" t="s">
        <v>19</v>
      </c>
      <c r="I2834">
        <v>100</v>
      </c>
      <c r="J2834">
        <v>0</v>
      </c>
      <c r="K2834">
        <v>0</v>
      </c>
      <c r="L2834">
        <v>1542</v>
      </c>
      <c r="M2834">
        <v>1542</v>
      </c>
      <c r="N2834" t="s">
        <v>20</v>
      </c>
      <c r="O2834" t="s">
        <v>8477</v>
      </c>
      <c r="P2834" t="s">
        <v>28</v>
      </c>
      <c r="Q2834" t="s">
        <v>32794</v>
      </c>
      <c r="R2834" t="s">
        <v>33782</v>
      </c>
      <c r="S2834" t="s">
        <v>33798</v>
      </c>
      <c r="T2834" t="s">
        <v>34357</v>
      </c>
      <c r="U2834" t="s">
        <v>32634</v>
      </c>
      <c r="V2834" t="s">
        <v>34886</v>
      </c>
      <c r="W2834">
        <v>385</v>
      </c>
      <c r="X2834">
        <v>2</v>
      </c>
      <c r="Y2834" t="s">
        <v>32661</v>
      </c>
      <c r="AB2834">
        <v>25</v>
      </c>
      <c r="AC2834">
        <v>1</v>
      </c>
      <c r="AD2834" t="str">
        <f t="shared" si="448"/>
        <v/>
      </c>
      <c r="AE2834" t="str">
        <f t="shared" si="441"/>
        <v/>
      </c>
      <c r="AF2834" t="str">
        <f t="shared" si="442"/>
        <v/>
      </c>
      <c r="AG2834">
        <f>IF((S2834&lt;&gt;"tühi")*(AC2834&lt;&gt;""),AC2834,"")</f>
        <v>1</v>
      </c>
      <c r="AH2834">
        <f t="shared" si="446"/>
        <v>2.8</v>
      </c>
      <c r="AI2834">
        <v>0.14499999999999999</v>
      </c>
      <c r="AJ2834">
        <f t="shared" si="444"/>
        <v>0.40599999999999997</v>
      </c>
      <c r="AK2834" t="str">
        <f t="shared" si="447"/>
        <v/>
      </c>
      <c r="AL2834" t="str">
        <f t="shared" si="445"/>
        <v/>
      </c>
    </row>
    <row r="2835" spans="1:38" x14ac:dyDescent="0.2">
      <c r="A2835" t="s">
        <v>8478</v>
      </c>
      <c r="B2835" t="s">
        <v>24</v>
      </c>
      <c r="C2835" t="s">
        <v>8479</v>
      </c>
      <c r="D2835" s="1">
        <v>36269</v>
      </c>
      <c r="E2835" s="1">
        <v>43893</v>
      </c>
      <c r="F2835" t="s">
        <v>19</v>
      </c>
      <c r="I2835">
        <v>100</v>
      </c>
      <c r="J2835">
        <v>0</v>
      </c>
      <c r="K2835">
        <v>0</v>
      </c>
      <c r="L2835">
        <v>1361</v>
      </c>
      <c r="M2835">
        <v>1361</v>
      </c>
      <c r="N2835" t="s">
        <v>20</v>
      </c>
      <c r="O2835" t="s">
        <v>8480</v>
      </c>
      <c r="P2835" t="s">
        <v>28</v>
      </c>
      <c r="Q2835" t="s">
        <v>34233</v>
      </c>
      <c r="R2835" t="s">
        <v>34233</v>
      </c>
      <c r="S2835" t="s">
        <v>33797</v>
      </c>
      <c r="T2835" t="s">
        <v>34357</v>
      </c>
      <c r="U2835" t="s">
        <v>32634</v>
      </c>
      <c r="V2835" t="s">
        <v>32932</v>
      </c>
      <c r="W2835">
        <v>250</v>
      </c>
      <c r="X2835">
        <v>2</v>
      </c>
      <c r="Y2835" t="s">
        <v>32661</v>
      </c>
      <c r="AB2835">
        <v>25</v>
      </c>
      <c r="AC2835">
        <v>1</v>
      </c>
      <c r="AD2835" t="str">
        <f t="shared" si="448"/>
        <v/>
      </c>
      <c r="AE2835" t="str">
        <f t="shared" si="441"/>
        <v/>
      </c>
      <c r="AF2835" t="str">
        <f t="shared" si="442"/>
        <v/>
      </c>
      <c r="AG2835">
        <f>IF((S2835&lt;&gt;"tühi")*(AC2835&lt;&gt;""),AC2835,"")</f>
        <v>1</v>
      </c>
      <c r="AH2835">
        <f t="shared" si="446"/>
        <v>2.8</v>
      </c>
      <c r="AI2835">
        <v>0.14499999999999999</v>
      </c>
      <c r="AJ2835">
        <f t="shared" si="444"/>
        <v>0.40599999999999997</v>
      </c>
      <c r="AK2835" t="str">
        <f t="shared" si="447"/>
        <v/>
      </c>
      <c r="AL2835" t="str">
        <f t="shared" si="445"/>
        <v/>
      </c>
    </row>
    <row r="2836" spans="1:38" x14ac:dyDescent="0.2">
      <c r="A2836" t="s">
        <v>28857</v>
      </c>
      <c r="B2836" t="s">
        <v>24</v>
      </c>
      <c r="C2836" t="s">
        <v>28858</v>
      </c>
      <c r="D2836" s="1">
        <v>42677</v>
      </c>
      <c r="E2836" s="1">
        <v>44546</v>
      </c>
      <c r="F2836" t="s">
        <v>26</v>
      </c>
      <c r="I2836">
        <v>100</v>
      </c>
      <c r="J2836">
        <v>0</v>
      </c>
      <c r="K2836">
        <v>0</v>
      </c>
      <c r="L2836">
        <v>606</v>
      </c>
      <c r="M2836">
        <v>606</v>
      </c>
      <c r="N2836" t="s">
        <v>20</v>
      </c>
      <c r="O2836" t="s">
        <v>28859</v>
      </c>
      <c r="P2836" t="s">
        <v>44</v>
      </c>
      <c r="Q2836" t="s">
        <v>34233</v>
      </c>
      <c r="R2836" t="s">
        <v>34233</v>
      </c>
      <c r="S2836" t="s">
        <v>34233</v>
      </c>
      <c r="T2836" t="s">
        <v>34233</v>
      </c>
      <c r="AD2836" t="str">
        <f t="shared" si="448"/>
        <v/>
      </c>
      <c r="AE2836" t="str">
        <f t="shared" si="441"/>
        <v/>
      </c>
      <c r="AF2836" t="str">
        <f t="shared" si="442"/>
        <v/>
      </c>
      <c r="AG2836" t="str">
        <f>IF((S2836&lt;&gt;"tühi")*(AC2836&lt;&gt;""),AC2836,"")</f>
        <v/>
      </c>
      <c r="AH2836" t="str">
        <f t="shared" si="446"/>
        <v/>
      </c>
      <c r="AI2836">
        <v>0.14499999999999999</v>
      </c>
      <c r="AJ2836" t="str">
        <f t="shared" si="444"/>
        <v/>
      </c>
      <c r="AK2836" t="str">
        <f t="shared" si="447"/>
        <v/>
      </c>
      <c r="AL2836" t="str">
        <f t="shared" si="445"/>
        <v/>
      </c>
    </row>
    <row r="2837" spans="1:38" x14ac:dyDescent="0.2">
      <c r="A2837" t="s">
        <v>7746</v>
      </c>
      <c r="B2837" t="s">
        <v>24</v>
      </c>
      <c r="C2837" t="s">
        <v>7747</v>
      </c>
      <c r="D2837" s="1">
        <v>36269</v>
      </c>
      <c r="E2837" s="1">
        <v>43456</v>
      </c>
      <c r="F2837" t="s">
        <v>19</v>
      </c>
      <c r="I2837">
        <v>100</v>
      </c>
      <c r="J2837">
        <v>0</v>
      </c>
      <c r="K2837">
        <v>0</v>
      </c>
      <c r="L2837">
        <v>876</v>
      </c>
      <c r="M2837">
        <v>876</v>
      </c>
      <c r="N2837" t="s">
        <v>20</v>
      </c>
      <c r="O2837" t="s">
        <v>7748</v>
      </c>
      <c r="P2837" t="s">
        <v>28</v>
      </c>
      <c r="Q2837" t="s">
        <v>34234</v>
      </c>
      <c r="R2837" t="s">
        <v>34235</v>
      </c>
      <c r="S2837" t="s">
        <v>32628</v>
      </c>
      <c r="T2837" t="s">
        <v>34365</v>
      </c>
      <c r="AD2837" t="str">
        <f t="shared" si="448"/>
        <v/>
      </c>
      <c r="AE2837" t="str">
        <f t="shared" si="441"/>
        <v/>
      </c>
      <c r="AF2837" t="str">
        <f t="shared" si="442"/>
        <v/>
      </c>
      <c r="AG2837" s="17">
        <v>1</v>
      </c>
      <c r="AH2837">
        <f t="shared" si="446"/>
        <v>2.8</v>
      </c>
      <c r="AI2837">
        <v>0.14499999999999999</v>
      </c>
      <c r="AJ2837">
        <f t="shared" si="444"/>
        <v>0.40599999999999997</v>
      </c>
      <c r="AK2837" t="str">
        <f t="shared" si="447"/>
        <v/>
      </c>
      <c r="AL2837" t="str">
        <f t="shared" si="445"/>
        <v/>
      </c>
    </row>
    <row r="2838" spans="1:38" x14ac:dyDescent="0.2">
      <c r="A2838" t="s">
        <v>9172</v>
      </c>
      <c r="B2838" t="s">
        <v>24</v>
      </c>
      <c r="C2838" t="s">
        <v>9173</v>
      </c>
      <c r="D2838" s="1">
        <v>36269</v>
      </c>
      <c r="E2838" s="1">
        <v>43951</v>
      </c>
      <c r="F2838" t="s">
        <v>19</v>
      </c>
      <c r="I2838">
        <v>100</v>
      </c>
      <c r="J2838">
        <v>0</v>
      </c>
      <c r="K2838">
        <v>0</v>
      </c>
      <c r="L2838">
        <v>1663</v>
      </c>
      <c r="M2838">
        <v>1663</v>
      </c>
      <c r="N2838" t="s">
        <v>20</v>
      </c>
      <c r="O2838" t="s">
        <v>9174</v>
      </c>
      <c r="P2838" t="s">
        <v>28</v>
      </c>
      <c r="Q2838" t="s">
        <v>34234</v>
      </c>
      <c r="R2838" t="s">
        <v>34235</v>
      </c>
      <c r="S2838" t="s">
        <v>33800</v>
      </c>
      <c r="T2838" t="s">
        <v>34350</v>
      </c>
      <c r="AD2838" t="str">
        <f t="shared" si="448"/>
        <v/>
      </c>
      <c r="AE2838" t="str">
        <f t="shared" si="441"/>
        <v/>
      </c>
      <c r="AF2838" t="str">
        <f t="shared" si="442"/>
        <v/>
      </c>
      <c r="AG2838" s="17">
        <v>1</v>
      </c>
      <c r="AH2838">
        <f t="shared" si="446"/>
        <v>2.8</v>
      </c>
      <c r="AI2838">
        <v>0.14499999999999999</v>
      </c>
      <c r="AJ2838">
        <f t="shared" si="444"/>
        <v>0.40599999999999997</v>
      </c>
      <c r="AK2838" t="str">
        <f t="shared" si="447"/>
        <v/>
      </c>
      <c r="AL2838" t="str">
        <f t="shared" si="445"/>
        <v/>
      </c>
    </row>
    <row r="2839" spans="1:38" x14ac:dyDescent="0.2">
      <c r="A2839" t="s">
        <v>22109</v>
      </c>
      <c r="B2839" t="s">
        <v>24</v>
      </c>
      <c r="C2839" t="s">
        <v>22110</v>
      </c>
      <c r="D2839" s="1">
        <v>36269</v>
      </c>
      <c r="E2839" s="1">
        <v>43456</v>
      </c>
      <c r="F2839" t="s">
        <v>19</v>
      </c>
      <c r="I2839">
        <v>100</v>
      </c>
      <c r="J2839">
        <v>0</v>
      </c>
      <c r="K2839">
        <v>0</v>
      </c>
      <c r="L2839">
        <v>881</v>
      </c>
      <c r="M2839">
        <v>881</v>
      </c>
      <c r="N2839" t="s">
        <v>20</v>
      </c>
      <c r="O2839" t="s">
        <v>22111</v>
      </c>
      <c r="P2839" t="s">
        <v>28</v>
      </c>
      <c r="Q2839" t="s">
        <v>34234</v>
      </c>
      <c r="R2839" t="s">
        <v>34235</v>
      </c>
      <c r="S2839" t="s">
        <v>33797</v>
      </c>
      <c r="T2839" t="s">
        <v>34365</v>
      </c>
      <c r="AD2839" t="str">
        <f t="shared" si="448"/>
        <v/>
      </c>
      <c r="AE2839" t="str">
        <f t="shared" ref="AE2839:AE2902" si="450">IF((S2839="tühi")*(AC2839&lt;&gt;""),AC2839,"")</f>
        <v/>
      </c>
      <c r="AF2839" t="str">
        <f t="shared" si="442"/>
        <v/>
      </c>
      <c r="AG2839" s="17">
        <v>1</v>
      </c>
      <c r="AH2839">
        <f t="shared" si="446"/>
        <v>2.8</v>
      </c>
      <c r="AI2839">
        <v>0.14499999999999999</v>
      </c>
      <c r="AJ2839">
        <f t="shared" si="444"/>
        <v>0.40599999999999997</v>
      </c>
      <c r="AK2839" t="str">
        <f t="shared" si="447"/>
        <v/>
      </c>
      <c r="AL2839" t="str">
        <f t="shared" si="445"/>
        <v/>
      </c>
    </row>
    <row r="2840" spans="1:38" x14ac:dyDescent="0.2">
      <c r="A2840" t="s">
        <v>8186</v>
      </c>
      <c r="B2840" t="s">
        <v>24</v>
      </c>
      <c r="C2840" t="s">
        <v>8187</v>
      </c>
      <c r="D2840" s="1">
        <v>36269</v>
      </c>
      <c r="E2840" s="1">
        <v>43456</v>
      </c>
      <c r="F2840" t="s">
        <v>19</v>
      </c>
      <c r="I2840">
        <v>100</v>
      </c>
      <c r="J2840">
        <v>0</v>
      </c>
      <c r="K2840">
        <v>0</v>
      </c>
      <c r="L2840">
        <v>1021</v>
      </c>
      <c r="M2840">
        <v>1021</v>
      </c>
      <c r="N2840" t="s">
        <v>20</v>
      </c>
      <c r="O2840" t="s">
        <v>8188</v>
      </c>
      <c r="P2840" t="s">
        <v>28</v>
      </c>
      <c r="Q2840" t="s">
        <v>34234</v>
      </c>
      <c r="R2840" t="s">
        <v>34235</v>
      </c>
      <c r="S2840" t="s">
        <v>32628</v>
      </c>
      <c r="T2840" t="s">
        <v>34350</v>
      </c>
      <c r="AD2840" t="str">
        <f t="shared" si="448"/>
        <v/>
      </c>
      <c r="AE2840" t="str">
        <f t="shared" si="450"/>
        <v/>
      </c>
      <c r="AF2840" t="str">
        <f t="shared" si="442"/>
        <v/>
      </c>
      <c r="AG2840" s="17">
        <v>1</v>
      </c>
      <c r="AH2840">
        <f t="shared" si="446"/>
        <v>2.8</v>
      </c>
      <c r="AI2840">
        <v>0.14499999999999999</v>
      </c>
      <c r="AJ2840">
        <f t="shared" si="444"/>
        <v>0.40599999999999997</v>
      </c>
      <c r="AK2840" t="str">
        <f t="shared" si="447"/>
        <v/>
      </c>
      <c r="AL2840" t="str">
        <f t="shared" si="445"/>
        <v/>
      </c>
    </row>
    <row r="2841" spans="1:38" x14ac:dyDescent="0.2">
      <c r="A2841" t="s">
        <v>8189</v>
      </c>
      <c r="B2841" t="s">
        <v>24</v>
      </c>
      <c r="C2841" t="s">
        <v>8190</v>
      </c>
      <c r="D2841" s="1">
        <v>36269</v>
      </c>
      <c r="E2841" s="1">
        <v>43951</v>
      </c>
      <c r="F2841" t="s">
        <v>19</v>
      </c>
      <c r="I2841">
        <v>100</v>
      </c>
      <c r="J2841">
        <v>0</v>
      </c>
      <c r="K2841">
        <v>0</v>
      </c>
      <c r="L2841">
        <v>860</v>
      </c>
      <c r="M2841">
        <v>860</v>
      </c>
      <c r="N2841" t="s">
        <v>20</v>
      </c>
      <c r="O2841" t="s">
        <v>8191</v>
      </c>
      <c r="P2841" t="s">
        <v>28</v>
      </c>
      <c r="Q2841" t="s">
        <v>32794</v>
      </c>
      <c r="R2841" t="s">
        <v>33782</v>
      </c>
      <c r="S2841" t="s">
        <v>32628</v>
      </c>
      <c r="T2841" t="s">
        <v>33071</v>
      </c>
      <c r="AD2841" t="str">
        <f t="shared" si="448"/>
        <v/>
      </c>
      <c r="AE2841" t="str">
        <f t="shared" si="450"/>
        <v/>
      </c>
      <c r="AF2841" t="str">
        <f t="shared" si="442"/>
        <v/>
      </c>
      <c r="AG2841" s="17">
        <v>1</v>
      </c>
      <c r="AH2841">
        <f t="shared" si="446"/>
        <v>2.8</v>
      </c>
      <c r="AI2841">
        <v>0.14499999999999999</v>
      </c>
      <c r="AJ2841">
        <f t="shared" si="444"/>
        <v>0.40599999999999997</v>
      </c>
      <c r="AK2841" t="str">
        <f t="shared" si="447"/>
        <v/>
      </c>
      <c r="AL2841" t="str">
        <f t="shared" si="445"/>
        <v/>
      </c>
    </row>
    <row r="2842" spans="1:38" x14ac:dyDescent="0.2">
      <c r="A2842" t="s">
        <v>7931</v>
      </c>
      <c r="B2842" t="s">
        <v>24</v>
      </c>
      <c r="C2842" t="s">
        <v>7932</v>
      </c>
      <c r="D2842" s="1">
        <v>36269</v>
      </c>
      <c r="E2842" s="1">
        <v>43456</v>
      </c>
      <c r="F2842" t="s">
        <v>19</v>
      </c>
      <c r="I2842">
        <v>100</v>
      </c>
      <c r="J2842">
        <v>0</v>
      </c>
      <c r="K2842">
        <v>0</v>
      </c>
      <c r="L2842">
        <v>1060</v>
      </c>
      <c r="M2842">
        <v>1060</v>
      </c>
      <c r="N2842" t="s">
        <v>20</v>
      </c>
      <c r="O2842" t="s">
        <v>7933</v>
      </c>
      <c r="P2842" t="s">
        <v>28</v>
      </c>
      <c r="Q2842" t="s">
        <v>34233</v>
      </c>
      <c r="R2842" t="s">
        <v>34233</v>
      </c>
      <c r="S2842" t="s">
        <v>32628</v>
      </c>
      <c r="T2842" t="s">
        <v>34357</v>
      </c>
      <c r="U2842" t="s">
        <v>32634</v>
      </c>
      <c r="V2842" t="s">
        <v>32933</v>
      </c>
      <c r="W2842">
        <v>260</v>
      </c>
      <c r="X2842">
        <v>2</v>
      </c>
      <c r="Y2842" t="s">
        <v>32654</v>
      </c>
      <c r="AA2842">
        <v>9</v>
      </c>
      <c r="AB2842">
        <v>25</v>
      </c>
      <c r="AC2842">
        <v>1</v>
      </c>
      <c r="AD2842" t="str">
        <f t="shared" si="448"/>
        <v/>
      </c>
      <c r="AE2842" t="str">
        <f t="shared" si="450"/>
        <v/>
      </c>
      <c r="AF2842" t="str">
        <f t="shared" si="442"/>
        <v/>
      </c>
      <c r="AG2842">
        <f>IF((S2842&lt;&gt;"tühi")*(AC2842&lt;&gt;""),AC2842,"")</f>
        <v>1</v>
      </c>
      <c r="AH2842">
        <f t="shared" si="446"/>
        <v>2.8</v>
      </c>
      <c r="AI2842">
        <v>0.14499999999999999</v>
      </c>
      <c r="AJ2842">
        <f t="shared" si="444"/>
        <v>0.40599999999999997</v>
      </c>
      <c r="AK2842" t="str">
        <f t="shared" si="447"/>
        <v/>
      </c>
      <c r="AL2842" t="str">
        <f t="shared" si="445"/>
        <v/>
      </c>
    </row>
    <row r="2843" spans="1:38" x14ac:dyDescent="0.2">
      <c r="A2843" t="s">
        <v>7934</v>
      </c>
      <c r="B2843" t="s">
        <v>24</v>
      </c>
      <c r="C2843" t="s">
        <v>7935</v>
      </c>
      <c r="D2843" s="1">
        <v>36269</v>
      </c>
      <c r="E2843" s="1">
        <v>43456</v>
      </c>
      <c r="F2843" t="s">
        <v>19</v>
      </c>
      <c r="I2843">
        <v>100</v>
      </c>
      <c r="J2843">
        <v>0</v>
      </c>
      <c r="K2843">
        <v>0</v>
      </c>
      <c r="L2843">
        <v>800</v>
      </c>
      <c r="M2843">
        <v>800</v>
      </c>
      <c r="N2843" t="s">
        <v>20</v>
      </c>
      <c r="O2843" t="s">
        <v>7936</v>
      </c>
      <c r="P2843" t="s">
        <v>28</v>
      </c>
      <c r="Q2843" t="s">
        <v>34233</v>
      </c>
      <c r="R2843" t="s">
        <v>34233</v>
      </c>
      <c r="S2843" t="s">
        <v>32628</v>
      </c>
      <c r="T2843" t="s">
        <v>34357</v>
      </c>
      <c r="AD2843" t="str">
        <f t="shared" si="448"/>
        <v/>
      </c>
      <c r="AE2843" t="str">
        <f t="shared" si="450"/>
        <v/>
      </c>
      <c r="AF2843" t="str">
        <f t="shared" si="442"/>
        <v/>
      </c>
      <c r="AG2843" s="17">
        <v>1</v>
      </c>
      <c r="AH2843">
        <f t="shared" si="446"/>
        <v>2.8</v>
      </c>
      <c r="AI2843">
        <v>0.14499999999999999</v>
      </c>
      <c r="AJ2843">
        <f t="shared" si="444"/>
        <v>0.40599999999999997</v>
      </c>
      <c r="AK2843" t="str">
        <f t="shared" si="447"/>
        <v/>
      </c>
      <c r="AL2843" t="str">
        <f t="shared" si="445"/>
        <v/>
      </c>
    </row>
    <row r="2844" spans="1:38" x14ac:dyDescent="0.2">
      <c r="A2844" t="s">
        <v>8011</v>
      </c>
      <c r="B2844" t="s">
        <v>24</v>
      </c>
      <c r="C2844" t="s">
        <v>8012</v>
      </c>
      <c r="D2844" s="1">
        <v>36269</v>
      </c>
      <c r="E2844" s="1">
        <v>44546</v>
      </c>
      <c r="F2844" t="s">
        <v>19</v>
      </c>
      <c r="I2844">
        <v>100</v>
      </c>
      <c r="J2844">
        <v>0</v>
      </c>
      <c r="K2844">
        <v>0</v>
      </c>
      <c r="L2844">
        <v>1765</v>
      </c>
      <c r="M2844">
        <v>1765</v>
      </c>
      <c r="N2844" t="s">
        <v>20</v>
      </c>
      <c r="O2844" t="s">
        <v>8013</v>
      </c>
      <c r="P2844" t="s">
        <v>28</v>
      </c>
      <c r="Q2844" t="s">
        <v>34234</v>
      </c>
      <c r="R2844" t="s">
        <v>34235</v>
      </c>
      <c r="S2844" t="s">
        <v>33799</v>
      </c>
      <c r="T2844" t="s">
        <v>34357</v>
      </c>
      <c r="AD2844" t="str">
        <f t="shared" si="448"/>
        <v/>
      </c>
      <c r="AE2844" t="str">
        <f t="shared" si="450"/>
        <v/>
      </c>
      <c r="AF2844" t="str">
        <f t="shared" si="442"/>
        <v/>
      </c>
      <c r="AG2844" s="17">
        <v>1</v>
      </c>
      <c r="AH2844">
        <f t="shared" si="446"/>
        <v>2.8</v>
      </c>
      <c r="AI2844">
        <v>0.14499999999999999</v>
      </c>
      <c r="AJ2844">
        <f t="shared" si="444"/>
        <v>0.40599999999999997</v>
      </c>
      <c r="AK2844" t="str">
        <f t="shared" si="447"/>
        <v/>
      </c>
      <c r="AL2844" t="str">
        <f t="shared" si="445"/>
        <v/>
      </c>
    </row>
    <row r="2845" spans="1:38" x14ac:dyDescent="0.2">
      <c r="A2845" t="s">
        <v>8014</v>
      </c>
      <c r="B2845" t="s">
        <v>24</v>
      </c>
      <c r="C2845" t="s">
        <v>8015</v>
      </c>
      <c r="D2845" s="1">
        <v>36269</v>
      </c>
      <c r="E2845" s="1">
        <v>43456</v>
      </c>
      <c r="F2845" t="s">
        <v>19</v>
      </c>
      <c r="I2845">
        <v>100</v>
      </c>
      <c r="J2845">
        <v>0</v>
      </c>
      <c r="K2845">
        <v>0</v>
      </c>
      <c r="L2845">
        <v>1117</v>
      </c>
      <c r="M2845">
        <v>1117</v>
      </c>
      <c r="N2845" t="s">
        <v>20</v>
      </c>
      <c r="O2845" t="s">
        <v>8016</v>
      </c>
      <c r="P2845" t="s">
        <v>28</v>
      </c>
      <c r="Q2845" t="s">
        <v>34234</v>
      </c>
      <c r="R2845" t="s">
        <v>34235</v>
      </c>
      <c r="S2845" t="s">
        <v>33797</v>
      </c>
      <c r="T2845" t="s">
        <v>34365</v>
      </c>
      <c r="AD2845" t="str">
        <f t="shared" si="448"/>
        <v/>
      </c>
      <c r="AE2845" t="str">
        <f t="shared" si="450"/>
        <v/>
      </c>
      <c r="AF2845" t="str">
        <f t="shared" si="442"/>
        <v/>
      </c>
      <c r="AG2845" s="17">
        <v>1</v>
      </c>
      <c r="AH2845">
        <f t="shared" si="446"/>
        <v>2.8</v>
      </c>
      <c r="AI2845">
        <v>0.14499999999999999</v>
      </c>
      <c r="AJ2845">
        <f t="shared" si="444"/>
        <v>0.40599999999999997</v>
      </c>
      <c r="AK2845" t="str">
        <f t="shared" si="447"/>
        <v/>
      </c>
      <c r="AL2845" t="str">
        <f t="shared" si="445"/>
        <v/>
      </c>
    </row>
    <row r="2846" spans="1:38" x14ac:dyDescent="0.2">
      <c r="A2846" t="s">
        <v>28905</v>
      </c>
      <c r="B2846" t="s">
        <v>24</v>
      </c>
      <c r="C2846" t="s">
        <v>28906</v>
      </c>
      <c r="D2846" s="1">
        <v>42779</v>
      </c>
      <c r="E2846" s="1">
        <v>43951</v>
      </c>
      <c r="F2846" t="s">
        <v>26</v>
      </c>
      <c r="I2846">
        <v>100</v>
      </c>
      <c r="J2846">
        <v>0</v>
      </c>
      <c r="K2846">
        <v>0</v>
      </c>
      <c r="L2846">
        <v>826</v>
      </c>
      <c r="M2846">
        <v>826</v>
      </c>
      <c r="N2846" t="s">
        <v>20</v>
      </c>
      <c r="O2846" t="s">
        <v>28907</v>
      </c>
      <c r="P2846" t="s">
        <v>44</v>
      </c>
      <c r="Q2846" t="s">
        <v>34233</v>
      </c>
      <c r="R2846" t="s">
        <v>34233</v>
      </c>
      <c r="S2846" t="s">
        <v>34233</v>
      </c>
      <c r="T2846" t="s">
        <v>34233</v>
      </c>
      <c r="AD2846" t="str">
        <f t="shared" si="448"/>
        <v/>
      </c>
      <c r="AE2846" t="str">
        <f t="shared" si="450"/>
        <v/>
      </c>
      <c r="AF2846" t="str">
        <f t="shared" si="442"/>
        <v/>
      </c>
      <c r="AG2846" t="str">
        <f t="shared" ref="AG2846:AG2861" si="451">IF((S2846&lt;&gt;"tühi")*(AC2846&lt;&gt;""),AC2846,"")</f>
        <v/>
      </c>
      <c r="AH2846" t="str">
        <f t="shared" si="446"/>
        <v/>
      </c>
      <c r="AI2846">
        <v>0.14499999999999999</v>
      </c>
      <c r="AJ2846" t="str">
        <f t="shared" si="444"/>
        <v/>
      </c>
      <c r="AK2846" t="str">
        <f t="shared" si="447"/>
        <v/>
      </c>
      <c r="AL2846" t="str">
        <f t="shared" si="445"/>
        <v/>
      </c>
    </row>
    <row r="2847" spans="1:38" x14ac:dyDescent="0.2">
      <c r="A2847" t="s">
        <v>19235</v>
      </c>
      <c r="B2847" t="s">
        <v>24</v>
      </c>
      <c r="C2847" t="s">
        <v>19236</v>
      </c>
      <c r="D2847" s="1">
        <v>38149</v>
      </c>
      <c r="E2847" s="1">
        <v>44032</v>
      </c>
      <c r="F2847" t="s">
        <v>39</v>
      </c>
      <c r="I2847">
        <v>100</v>
      </c>
      <c r="J2847">
        <v>0</v>
      </c>
      <c r="K2847">
        <v>0</v>
      </c>
      <c r="L2847">
        <v>6783</v>
      </c>
      <c r="M2847">
        <v>6783</v>
      </c>
      <c r="N2847" t="s">
        <v>20</v>
      </c>
      <c r="O2847" t="s">
        <v>19237</v>
      </c>
      <c r="P2847" t="s">
        <v>28</v>
      </c>
      <c r="Q2847" t="s">
        <v>34233</v>
      </c>
      <c r="R2847" t="s">
        <v>34233</v>
      </c>
      <c r="S2847" t="s">
        <v>33942</v>
      </c>
      <c r="T2847" t="s">
        <v>34233</v>
      </c>
      <c r="AD2847" t="str">
        <f t="shared" si="448"/>
        <v/>
      </c>
      <c r="AE2847" t="str">
        <f t="shared" si="450"/>
        <v/>
      </c>
      <c r="AF2847" t="str">
        <f t="shared" si="442"/>
        <v/>
      </c>
      <c r="AG2847" t="str">
        <f t="shared" si="451"/>
        <v/>
      </c>
      <c r="AH2847" t="str">
        <f t="shared" si="446"/>
        <v/>
      </c>
      <c r="AI2847">
        <v>0.14499999999999999</v>
      </c>
      <c r="AJ2847" t="str">
        <f t="shared" si="444"/>
        <v/>
      </c>
      <c r="AK2847" t="str">
        <f t="shared" si="447"/>
        <v/>
      </c>
      <c r="AL2847" t="str">
        <f t="shared" si="445"/>
        <v/>
      </c>
    </row>
    <row r="2848" spans="1:38" x14ac:dyDescent="0.2">
      <c r="A2848" t="s">
        <v>18850</v>
      </c>
      <c r="B2848" t="s">
        <v>24</v>
      </c>
      <c r="C2848" t="s">
        <v>18851</v>
      </c>
      <c r="D2848" s="1">
        <v>38077</v>
      </c>
      <c r="E2848" s="1">
        <v>43894</v>
      </c>
      <c r="F2848" t="s">
        <v>39</v>
      </c>
      <c r="I2848">
        <v>100</v>
      </c>
      <c r="J2848">
        <v>0</v>
      </c>
      <c r="K2848">
        <v>0</v>
      </c>
      <c r="L2848">
        <v>7716</v>
      </c>
      <c r="M2848">
        <v>7716</v>
      </c>
      <c r="N2848" t="s">
        <v>20</v>
      </c>
      <c r="O2848" t="s">
        <v>18852</v>
      </c>
      <c r="P2848" t="s">
        <v>28</v>
      </c>
      <c r="Q2848" t="s">
        <v>34233</v>
      </c>
      <c r="R2848" t="s">
        <v>34233</v>
      </c>
      <c r="S2848" t="s">
        <v>33942</v>
      </c>
      <c r="T2848" t="s">
        <v>34233</v>
      </c>
      <c r="AD2848" t="str">
        <f t="shared" si="448"/>
        <v/>
      </c>
      <c r="AE2848" t="str">
        <f t="shared" si="450"/>
        <v/>
      </c>
      <c r="AF2848" t="str">
        <f t="shared" si="442"/>
        <v/>
      </c>
      <c r="AG2848" t="str">
        <f t="shared" si="451"/>
        <v/>
      </c>
      <c r="AH2848" t="str">
        <f t="shared" si="446"/>
        <v/>
      </c>
      <c r="AI2848">
        <v>0.14499999999999999</v>
      </c>
      <c r="AJ2848" t="str">
        <f t="shared" si="444"/>
        <v/>
      </c>
      <c r="AK2848" t="str">
        <f t="shared" si="447"/>
        <v/>
      </c>
      <c r="AL2848" t="str">
        <f t="shared" si="445"/>
        <v/>
      </c>
    </row>
    <row r="2849" spans="1:38" x14ac:dyDescent="0.2">
      <c r="A2849" t="s">
        <v>32158</v>
      </c>
      <c r="B2849" t="s">
        <v>24</v>
      </c>
      <c r="C2849" t="s">
        <v>32159</v>
      </c>
      <c r="D2849" s="1">
        <v>44440</v>
      </c>
      <c r="E2849" s="1">
        <v>44440</v>
      </c>
      <c r="F2849" t="s">
        <v>39</v>
      </c>
      <c r="I2849">
        <v>100</v>
      </c>
      <c r="J2849">
        <v>0</v>
      </c>
      <c r="K2849">
        <v>0</v>
      </c>
      <c r="L2849">
        <v>1328</v>
      </c>
      <c r="M2849">
        <v>1328</v>
      </c>
      <c r="N2849" t="s">
        <v>20</v>
      </c>
      <c r="O2849" t="s">
        <v>31150</v>
      </c>
      <c r="P2849" t="s">
        <v>28</v>
      </c>
      <c r="Q2849" t="s">
        <v>34233</v>
      </c>
      <c r="R2849" t="s">
        <v>34233</v>
      </c>
      <c r="S2849" t="s">
        <v>33942</v>
      </c>
      <c r="T2849" t="s">
        <v>34233</v>
      </c>
      <c r="V2849" t="s">
        <v>32916</v>
      </c>
      <c r="AD2849" t="str">
        <f t="shared" si="448"/>
        <v/>
      </c>
      <c r="AE2849" t="str">
        <f t="shared" si="450"/>
        <v/>
      </c>
      <c r="AF2849" t="str">
        <f t="shared" ref="AF2849:AF2912" si="452">IF((S2849&lt;&gt;"tühi")*(F2849&lt;&gt;"Elamumaa")*(G2849&lt;&gt;"Elamumaa")*(H2849&lt;&gt;"Elamumaa"),IF(Z2849=0,"",Z2849),"")</f>
        <v/>
      </c>
      <c r="AG2849" t="str">
        <f t="shared" si="451"/>
        <v/>
      </c>
      <c r="AH2849" t="str">
        <f t="shared" si="446"/>
        <v/>
      </c>
      <c r="AI2849">
        <v>0.14499999999999999</v>
      </c>
      <c r="AJ2849" t="str">
        <f t="shared" si="444"/>
        <v/>
      </c>
      <c r="AK2849" t="str">
        <f t="shared" si="447"/>
        <v/>
      </c>
      <c r="AL2849" t="str">
        <f t="shared" si="445"/>
        <v/>
      </c>
    </row>
    <row r="2850" spans="1:38" x14ac:dyDescent="0.2">
      <c r="A2850" t="s">
        <v>32157</v>
      </c>
      <c r="B2850" t="s">
        <v>24</v>
      </c>
      <c r="C2850" t="s">
        <v>31884</v>
      </c>
      <c r="D2850" s="1">
        <v>44440</v>
      </c>
      <c r="E2850" s="1">
        <v>44440</v>
      </c>
      <c r="F2850" t="s">
        <v>39</v>
      </c>
      <c r="I2850">
        <v>100</v>
      </c>
      <c r="J2850">
        <v>0</v>
      </c>
      <c r="K2850">
        <v>0</v>
      </c>
      <c r="L2850">
        <v>1418</v>
      </c>
      <c r="M2850">
        <v>1418</v>
      </c>
      <c r="N2850" t="s">
        <v>20</v>
      </c>
      <c r="O2850" t="s">
        <v>31150</v>
      </c>
      <c r="P2850" t="s">
        <v>28</v>
      </c>
      <c r="Q2850" t="s">
        <v>34233</v>
      </c>
      <c r="R2850" t="s">
        <v>34233</v>
      </c>
      <c r="S2850" t="s">
        <v>33942</v>
      </c>
      <c r="T2850" t="s">
        <v>34233</v>
      </c>
      <c r="V2850" t="s">
        <v>32916</v>
      </c>
      <c r="AD2850" t="str">
        <f t="shared" si="448"/>
        <v/>
      </c>
      <c r="AE2850" t="str">
        <f t="shared" si="450"/>
        <v/>
      </c>
      <c r="AF2850" t="str">
        <f t="shared" si="452"/>
        <v/>
      </c>
      <c r="AG2850" t="str">
        <f t="shared" si="451"/>
        <v/>
      </c>
      <c r="AH2850" t="str">
        <f t="shared" si="446"/>
        <v/>
      </c>
      <c r="AI2850">
        <v>0.14499999999999999</v>
      </c>
      <c r="AJ2850" t="str">
        <f t="shared" si="444"/>
        <v/>
      </c>
      <c r="AK2850" t="str">
        <f t="shared" si="447"/>
        <v/>
      </c>
      <c r="AL2850" t="str">
        <f t="shared" si="445"/>
        <v/>
      </c>
    </row>
    <row r="2851" spans="1:38" x14ac:dyDescent="0.2">
      <c r="A2851" t="s">
        <v>31652</v>
      </c>
      <c r="B2851" t="s">
        <v>24</v>
      </c>
      <c r="C2851" t="s">
        <v>21887</v>
      </c>
      <c r="D2851" s="1">
        <v>44369</v>
      </c>
      <c r="E2851" s="1">
        <v>44546</v>
      </c>
      <c r="F2851" t="s">
        <v>39</v>
      </c>
      <c r="I2851">
        <v>100</v>
      </c>
      <c r="J2851">
        <v>0</v>
      </c>
      <c r="K2851">
        <v>0</v>
      </c>
      <c r="L2851">
        <v>12506</v>
      </c>
      <c r="M2851">
        <v>12506</v>
      </c>
      <c r="N2851" t="s">
        <v>20</v>
      </c>
      <c r="O2851" t="s">
        <v>31653</v>
      </c>
      <c r="P2851" t="s">
        <v>28</v>
      </c>
      <c r="Q2851" t="s">
        <v>34233</v>
      </c>
      <c r="R2851" t="s">
        <v>34233</v>
      </c>
      <c r="S2851" t="s">
        <v>33942</v>
      </c>
      <c r="T2851" t="s">
        <v>34233</v>
      </c>
      <c r="V2851" t="s">
        <v>34965</v>
      </c>
      <c r="AD2851" t="str">
        <f t="shared" si="448"/>
        <v/>
      </c>
      <c r="AE2851" t="str">
        <f t="shared" si="450"/>
        <v/>
      </c>
      <c r="AF2851" t="str">
        <f t="shared" si="452"/>
        <v/>
      </c>
      <c r="AG2851" t="str">
        <f t="shared" si="451"/>
        <v/>
      </c>
      <c r="AH2851" t="str">
        <f t="shared" si="446"/>
        <v/>
      </c>
      <c r="AI2851">
        <v>0.14499999999999999</v>
      </c>
      <c r="AJ2851" t="str">
        <f t="shared" si="444"/>
        <v/>
      </c>
      <c r="AK2851" t="str">
        <f t="shared" si="447"/>
        <v/>
      </c>
      <c r="AL2851" t="str">
        <f t="shared" si="445"/>
        <v/>
      </c>
    </row>
    <row r="2852" spans="1:38" x14ac:dyDescent="0.2">
      <c r="A2852" t="s">
        <v>30436</v>
      </c>
      <c r="B2852" t="s">
        <v>24</v>
      </c>
      <c r="C2852" t="s">
        <v>30437</v>
      </c>
      <c r="D2852" s="1">
        <v>43859</v>
      </c>
      <c r="E2852" s="1">
        <v>44620</v>
      </c>
      <c r="F2852" t="s">
        <v>889</v>
      </c>
      <c r="I2852">
        <v>100</v>
      </c>
      <c r="J2852">
        <v>0</v>
      </c>
      <c r="K2852">
        <v>0</v>
      </c>
      <c r="L2852">
        <v>5834</v>
      </c>
      <c r="M2852">
        <v>5834</v>
      </c>
      <c r="N2852" t="s">
        <v>20</v>
      </c>
      <c r="O2852" t="s">
        <v>30438</v>
      </c>
      <c r="P2852" t="s">
        <v>44</v>
      </c>
      <c r="Q2852" t="s">
        <v>34233</v>
      </c>
      <c r="R2852" t="s">
        <v>34233</v>
      </c>
      <c r="S2852" t="s">
        <v>33942</v>
      </c>
      <c r="T2852" t="s">
        <v>34233</v>
      </c>
      <c r="AD2852" t="str">
        <f t="shared" si="448"/>
        <v/>
      </c>
      <c r="AE2852" t="str">
        <f t="shared" si="450"/>
        <v/>
      </c>
      <c r="AF2852" t="str">
        <f t="shared" si="452"/>
        <v/>
      </c>
      <c r="AG2852" t="str">
        <f t="shared" si="451"/>
        <v/>
      </c>
      <c r="AH2852" t="str">
        <f t="shared" si="446"/>
        <v/>
      </c>
      <c r="AI2852">
        <v>0.14499999999999999</v>
      </c>
      <c r="AJ2852" t="str">
        <f t="shared" si="444"/>
        <v/>
      </c>
      <c r="AK2852" t="str">
        <f t="shared" si="447"/>
        <v/>
      </c>
      <c r="AL2852" t="str">
        <f t="shared" si="445"/>
        <v/>
      </c>
    </row>
    <row r="2853" spans="1:38" x14ac:dyDescent="0.2">
      <c r="A2853" t="s">
        <v>24276</v>
      </c>
      <c r="B2853" t="s">
        <v>24</v>
      </c>
      <c r="C2853" t="s">
        <v>24277</v>
      </c>
      <c r="D2853" s="1">
        <v>39323</v>
      </c>
      <c r="E2853" s="1">
        <v>44546</v>
      </c>
      <c r="F2853" t="s">
        <v>39</v>
      </c>
      <c r="I2853">
        <v>100</v>
      </c>
      <c r="J2853">
        <v>0</v>
      </c>
      <c r="K2853">
        <v>0</v>
      </c>
      <c r="L2853">
        <v>11142</v>
      </c>
      <c r="M2853">
        <v>11142</v>
      </c>
      <c r="N2853" t="s">
        <v>20</v>
      </c>
      <c r="O2853" t="s">
        <v>24278</v>
      </c>
      <c r="P2853" t="s">
        <v>28</v>
      </c>
      <c r="Q2853" t="s">
        <v>34233</v>
      </c>
      <c r="R2853" t="s">
        <v>34233</v>
      </c>
      <c r="S2853" t="s">
        <v>33942</v>
      </c>
      <c r="T2853" t="s">
        <v>34233</v>
      </c>
      <c r="V2853" t="s">
        <v>34965</v>
      </c>
      <c r="AD2853" t="str">
        <f t="shared" si="448"/>
        <v/>
      </c>
      <c r="AE2853" t="str">
        <f t="shared" si="450"/>
        <v/>
      </c>
      <c r="AF2853" t="str">
        <f t="shared" si="452"/>
        <v/>
      </c>
      <c r="AG2853" t="str">
        <f t="shared" si="451"/>
        <v/>
      </c>
      <c r="AH2853" t="str">
        <f t="shared" si="446"/>
        <v/>
      </c>
      <c r="AI2853">
        <v>0.14499999999999999</v>
      </c>
      <c r="AJ2853" t="str">
        <f t="shared" si="444"/>
        <v/>
      </c>
      <c r="AK2853" t="str">
        <f t="shared" si="447"/>
        <v/>
      </c>
      <c r="AL2853" t="str">
        <f t="shared" si="445"/>
        <v/>
      </c>
    </row>
    <row r="2854" spans="1:38" x14ac:dyDescent="0.2">
      <c r="A2854" t="s">
        <v>32070</v>
      </c>
      <c r="B2854" t="s">
        <v>24</v>
      </c>
      <c r="C2854" t="s">
        <v>32071</v>
      </c>
      <c r="D2854" s="1">
        <v>44326</v>
      </c>
      <c r="E2854" s="1">
        <v>44326</v>
      </c>
      <c r="F2854" t="s">
        <v>39</v>
      </c>
      <c r="I2854">
        <v>100</v>
      </c>
      <c r="J2854">
        <v>0</v>
      </c>
      <c r="K2854">
        <v>0</v>
      </c>
      <c r="L2854">
        <v>9504</v>
      </c>
      <c r="M2854">
        <v>9504</v>
      </c>
      <c r="N2854" t="s">
        <v>20</v>
      </c>
      <c r="O2854" t="s">
        <v>32069</v>
      </c>
      <c r="P2854" t="s">
        <v>28</v>
      </c>
      <c r="Q2854" t="s">
        <v>34233</v>
      </c>
      <c r="R2854" t="s">
        <v>34233</v>
      </c>
      <c r="S2854" t="s">
        <v>33942</v>
      </c>
      <c r="T2854" t="s">
        <v>34233</v>
      </c>
      <c r="V2854" t="s">
        <v>34965</v>
      </c>
      <c r="AD2854" t="str">
        <f t="shared" si="448"/>
        <v/>
      </c>
      <c r="AE2854" t="str">
        <f t="shared" si="450"/>
        <v/>
      </c>
      <c r="AF2854" t="str">
        <f t="shared" si="452"/>
        <v/>
      </c>
      <c r="AG2854" t="str">
        <f t="shared" si="451"/>
        <v/>
      </c>
      <c r="AH2854" t="str">
        <f t="shared" si="446"/>
        <v/>
      </c>
      <c r="AI2854">
        <v>0.14499999999999999</v>
      </c>
      <c r="AJ2854" t="str">
        <f t="shared" si="444"/>
        <v/>
      </c>
      <c r="AK2854" t="str">
        <f t="shared" si="447"/>
        <v/>
      </c>
      <c r="AL2854" t="str">
        <f t="shared" si="445"/>
        <v/>
      </c>
    </row>
    <row r="2855" spans="1:38" x14ac:dyDescent="0.2">
      <c r="A2855" t="s">
        <v>11667</v>
      </c>
      <c r="B2855" t="s">
        <v>24</v>
      </c>
      <c r="C2855" t="s">
        <v>11668</v>
      </c>
      <c r="D2855" s="1">
        <v>36572</v>
      </c>
      <c r="E2855" s="1">
        <v>43456</v>
      </c>
      <c r="F2855" t="s">
        <v>39</v>
      </c>
      <c r="I2855">
        <v>100</v>
      </c>
      <c r="J2855">
        <v>0</v>
      </c>
      <c r="K2855">
        <v>0</v>
      </c>
      <c r="L2855">
        <v>25400</v>
      </c>
      <c r="M2855">
        <v>25449</v>
      </c>
      <c r="N2855" t="s">
        <v>401</v>
      </c>
      <c r="O2855" t="s">
        <v>11669</v>
      </c>
      <c r="P2855" t="s">
        <v>28</v>
      </c>
      <c r="Q2855" t="s">
        <v>34233</v>
      </c>
      <c r="R2855" t="s">
        <v>34233</v>
      </c>
      <c r="S2855" t="s">
        <v>33942</v>
      </c>
      <c r="T2855" t="s">
        <v>34233</v>
      </c>
      <c r="AD2855" t="str">
        <f t="shared" si="448"/>
        <v/>
      </c>
      <c r="AE2855" t="str">
        <f t="shared" si="450"/>
        <v/>
      </c>
      <c r="AF2855" t="str">
        <f t="shared" si="452"/>
        <v/>
      </c>
      <c r="AG2855" t="str">
        <f t="shared" si="451"/>
        <v/>
      </c>
      <c r="AH2855" t="str">
        <f t="shared" si="446"/>
        <v/>
      </c>
      <c r="AI2855">
        <v>0.14499999999999999</v>
      </c>
      <c r="AJ2855" t="str">
        <f t="shared" si="444"/>
        <v/>
      </c>
      <c r="AK2855" t="str">
        <f t="shared" si="447"/>
        <v/>
      </c>
      <c r="AL2855" t="str">
        <f t="shared" si="445"/>
        <v/>
      </c>
    </row>
    <row r="2856" spans="1:38" x14ac:dyDescent="0.2">
      <c r="A2856" t="s">
        <v>13720</v>
      </c>
      <c r="B2856" t="s">
        <v>24</v>
      </c>
      <c r="C2856" t="s">
        <v>13721</v>
      </c>
      <c r="D2856" s="1">
        <v>37022</v>
      </c>
      <c r="E2856" s="1">
        <v>44546</v>
      </c>
      <c r="F2856" t="s">
        <v>19</v>
      </c>
      <c r="I2856">
        <v>100</v>
      </c>
      <c r="J2856">
        <v>0</v>
      </c>
      <c r="K2856">
        <v>0</v>
      </c>
      <c r="L2856">
        <v>2206</v>
      </c>
      <c r="M2856">
        <v>2206</v>
      </c>
      <c r="N2856" t="s">
        <v>20</v>
      </c>
      <c r="O2856" t="s">
        <v>13722</v>
      </c>
      <c r="P2856" t="s">
        <v>28</v>
      </c>
      <c r="Q2856" t="s">
        <v>34233</v>
      </c>
      <c r="R2856" t="s">
        <v>34233</v>
      </c>
      <c r="S2856" t="s">
        <v>33797</v>
      </c>
      <c r="T2856" t="s">
        <v>34349</v>
      </c>
      <c r="U2856" t="s">
        <v>32634</v>
      </c>
      <c r="V2856" t="s">
        <v>32923</v>
      </c>
      <c r="W2856">
        <v>400</v>
      </c>
      <c r="X2856">
        <v>2</v>
      </c>
      <c r="Y2856" t="s">
        <v>32661</v>
      </c>
      <c r="AB2856">
        <v>20</v>
      </c>
      <c r="AC2856">
        <v>1</v>
      </c>
      <c r="AD2856" t="str">
        <f t="shared" si="448"/>
        <v/>
      </c>
      <c r="AE2856" t="str">
        <f t="shared" si="450"/>
        <v/>
      </c>
      <c r="AF2856" t="str">
        <f t="shared" si="452"/>
        <v/>
      </c>
      <c r="AG2856">
        <f t="shared" si="451"/>
        <v>1</v>
      </c>
      <c r="AH2856">
        <f t="shared" si="446"/>
        <v>2.8</v>
      </c>
      <c r="AI2856">
        <v>0.14499999999999999</v>
      </c>
      <c r="AJ2856">
        <f t="shared" si="444"/>
        <v>0.40599999999999997</v>
      </c>
      <c r="AK2856" t="str">
        <f t="shared" si="447"/>
        <v/>
      </c>
      <c r="AL2856" t="str">
        <f t="shared" si="445"/>
        <v/>
      </c>
    </row>
    <row r="2857" spans="1:38" x14ac:dyDescent="0.2">
      <c r="A2857" t="s">
        <v>13723</v>
      </c>
      <c r="B2857" t="s">
        <v>24</v>
      </c>
      <c r="C2857" t="s">
        <v>13724</v>
      </c>
      <c r="D2857" s="1">
        <v>37022</v>
      </c>
      <c r="E2857" s="1">
        <v>44546</v>
      </c>
      <c r="F2857" t="s">
        <v>19</v>
      </c>
      <c r="I2857">
        <v>100</v>
      </c>
      <c r="J2857">
        <v>0</v>
      </c>
      <c r="K2857">
        <v>0</v>
      </c>
      <c r="L2857">
        <v>2751</v>
      </c>
      <c r="M2857">
        <v>2751</v>
      </c>
      <c r="N2857" t="s">
        <v>20</v>
      </c>
      <c r="O2857" t="s">
        <v>13725</v>
      </c>
      <c r="P2857" t="s">
        <v>28</v>
      </c>
      <c r="Q2857" t="s">
        <v>34234</v>
      </c>
      <c r="R2857" t="s">
        <v>33762</v>
      </c>
      <c r="S2857" t="s">
        <v>33942</v>
      </c>
      <c r="T2857" t="s">
        <v>34233</v>
      </c>
      <c r="U2857" t="s">
        <v>32634</v>
      </c>
      <c r="V2857" t="s">
        <v>32923</v>
      </c>
      <c r="W2857">
        <v>400</v>
      </c>
      <c r="X2857">
        <v>2</v>
      </c>
      <c r="Y2857" t="s">
        <v>32661</v>
      </c>
      <c r="AB2857">
        <v>20</v>
      </c>
      <c r="AC2857">
        <v>1</v>
      </c>
      <c r="AD2857" t="str">
        <f t="shared" si="448"/>
        <v/>
      </c>
      <c r="AE2857">
        <f t="shared" si="450"/>
        <v>1</v>
      </c>
      <c r="AF2857" t="str">
        <f t="shared" si="452"/>
        <v/>
      </c>
      <c r="AG2857" t="str">
        <f t="shared" si="451"/>
        <v/>
      </c>
      <c r="AH2857" t="str">
        <f t="shared" si="446"/>
        <v/>
      </c>
      <c r="AI2857">
        <v>0.14499999999999999</v>
      </c>
      <c r="AJ2857" t="str">
        <f t="shared" si="444"/>
        <v/>
      </c>
      <c r="AK2857">
        <f t="shared" si="447"/>
        <v>2.8</v>
      </c>
      <c r="AL2857">
        <f t="shared" si="445"/>
        <v>0.40599999999999997</v>
      </c>
    </row>
    <row r="2858" spans="1:38" x14ac:dyDescent="0.2">
      <c r="A2858" t="s">
        <v>13726</v>
      </c>
      <c r="B2858" t="s">
        <v>24</v>
      </c>
      <c r="C2858" t="s">
        <v>13727</v>
      </c>
      <c r="D2858" s="1">
        <v>37022</v>
      </c>
      <c r="E2858" s="1">
        <v>44701</v>
      </c>
      <c r="F2858" t="s">
        <v>19</v>
      </c>
      <c r="I2858">
        <v>100</v>
      </c>
      <c r="J2858">
        <v>0</v>
      </c>
      <c r="K2858">
        <v>0</v>
      </c>
      <c r="L2858">
        <v>4200</v>
      </c>
      <c r="M2858">
        <v>4200</v>
      </c>
      <c r="N2858" t="s">
        <v>20</v>
      </c>
      <c r="O2858" t="s">
        <v>13728</v>
      </c>
      <c r="P2858" t="s">
        <v>28</v>
      </c>
      <c r="Q2858" t="s">
        <v>34233</v>
      </c>
      <c r="R2858" t="s">
        <v>34233</v>
      </c>
      <c r="S2858" t="s">
        <v>32628</v>
      </c>
      <c r="T2858" t="s">
        <v>34357</v>
      </c>
      <c r="U2858" t="s">
        <v>32634</v>
      </c>
      <c r="V2858" t="s">
        <v>32923</v>
      </c>
      <c r="W2858">
        <v>400</v>
      </c>
      <c r="X2858">
        <v>2</v>
      </c>
      <c r="Y2858" t="s">
        <v>32661</v>
      </c>
      <c r="AB2858">
        <v>20</v>
      </c>
      <c r="AC2858">
        <v>1</v>
      </c>
      <c r="AD2858" t="str">
        <f t="shared" si="448"/>
        <v/>
      </c>
      <c r="AE2858" t="str">
        <f t="shared" si="450"/>
        <v/>
      </c>
      <c r="AF2858" t="str">
        <f t="shared" si="452"/>
        <v/>
      </c>
      <c r="AG2858">
        <f t="shared" si="451"/>
        <v>1</v>
      </c>
      <c r="AH2858">
        <f t="shared" si="446"/>
        <v>2.8</v>
      </c>
      <c r="AI2858">
        <v>0.14499999999999999</v>
      </c>
      <c r="AJ2858">
        <f t="shared" ref="AJ2858:AJ2921" si="453">IF(COUNTBLANK(AH2858),"",AH2858*AI2858)</f>
        <v>0.40599999999999997</v>
      </c>
      <c r="AK2858" t="str">
        <f t="shared" si="447"/>
        <v/>
      </c>
      <c r="AL2858" t="str">
        <f t="shared" si="445"/>
        <v/>
      </c>
    </row>
    <row r="2859" spans="1:38" x14ac:dyDescent="0.2">
      <c r="A2859" t="s">
        <v>11754</v>
      </c>
      <c r="B2859" t="s">
        <v>24</v>
      </c>
      <c r="C2859" t="s">
        <v>11755</v>
      </c>
      <c r="D2859" s="1">
        <v>36511</v>
      </c>
      <c r="E2859" s="1">
        <v>43456</v>
      </c>
      <c r="F2859" t="s">
        <v>39</v>
      </c>
      <c r="I2859">
        <v>100</v>
      </c>
      <c r="J2859">
        <v>0</v>
      </c>
      <c r="K2859">
        <v>0</v>
      </c>
      <c r="L2859">
        <v>10385</v>
      </c>
      <c r="M2859">
        <v>10385</v>
      </c>
      <c r="N2859" t="s">
        <v>20</v>
      </c>
      <c r="O2859" t="s">
        <v>11756</v>
      </c>
      <c r="P2859" t="s">
        <v>28</v>
      </c>
      <c r="Q2859" t="s">
        <v>34233</v>
      </c>
      <c r="R2859" t="s">
        <v>34233</v>
      </c>
      <c r="S2859" t="s">
        <v>33942</v>
      </c>
      <c r="T2859" t="s">
        <v>34233</v>
      </c>
      <c r="AD2859" t="str">
        <f t="shared" si="448"/>
        <v/>
      </c>
      <c r="AE2859" t="str">
        <f t="shared" si="450"/>
        <v/>
      </c>
      <c r="AF2859" t="str">
        <f t="shared" si="452"/>
        <v/>
      </c>
      <c r="AG2859" t="str">
        <f t="shared" si="451"/>
        <v/>
      </c>
      <c r="AH2859" t="str">
        <f t="shared" si="446"/>
        <v/>
      </c>
      <c r="AI2859">
        <v>0.14499999999999999</v>
      </c>
      <c r="AJ2859" t="str">
        <f t="shared" si="453"/>
        <v/>
      </c>
      <c r="AK2859" t="str">
        <f t="shared" si="447"/>
        <v/>
      </c>
      <c r="AL2859" t="str">
        <f t="shared" ref="AL2859:AL2922" si="454">IF(COUNTBLANK(AK2859),"",AK2859*AI2859)</f>
        <v/>
      </c>
    </row>
    <row r="2860" spans="1:38" x14ac:dyDescent="0.2">
      <c r="A2860" t="s">
        <v>11142</v>
      </c>
      <c r="B2860" t="s">
        <v>24</v>
      </c>
      <c r="C2860" t="s">
        <v>11143</v>
      </c>
      <c r="D2860" s="1">
        <v>36453</v>
      </c>
      <c r="E2860" s="1">
        <v>43456</v>
      </c>
      <c r="F2860" t="s">
        <v>39</v>
      </c>
      <c r="I2860">
        <v>100</v>
      </c>
      <c r="J2860">
        <v>0</v>
      </c>
      <c r="K2860">
        <v>0</v>
      </c>
      <c r="L2860">
        <v>17921</v>
      </c>
      <c r="M2860">
        <v>17921</v>
      </c>
      <c r="N2860" t="s">
        <v>20</v>
      </c>
      <c r="O2860" t="s">
        <v>11144</v>
      </c>
      <c r="P2860" t="s">
        <v>28</v>
      </c>
      <c r="Q2860" t="s">
        <v>34233</v>
      </c>
      <c r="R2860" t="s">
        <v>34233</v>
      </c>
      <c r="S2860" t="s">
        <v>33942</v>
      </c>
      <c r="T2860" t="s">
        <v>34233</v>
      </c>
      <c r="AD2860" t="str">
        <f t="shared" si="448"/>
        <v/>
      </c>
      <c r="AE2860" t="str">
        <f t="shared" si="450"/>
        <v/>
      </c>
      <c r="AF2860" t="str">
        <f t="shared" si="452"/>
        <v/>
      </c>
      <c r="AG2860" t="str">
        <f t="shared" si="451"/>
        <v/>
      </c>
      <c r="AH2860" t="str">
        <f t="shared" si="446"/>
        <v/>
      </c>
      <c r="AI2860">
        <v>0.14499999999999999</v>
      </c>
      <c r="AJ2860" t="str">
        <f t="shared" si="453"/>
        <v/>
      </c>
      <c r="AK2860" t="str">
        <f t="shared" si="447"/>
        <v/>
      </c>
      <c r="AL2860" t="str">
        <f t="shared" si="454"/>
        <v/>
      </c>
    </row>
    <row r="2861" spans="1:38" x14ac:dyDescent="0.2">
      <c r="A2861" t="s">
        <v>21761</v>
      </c>
      <c r="B2861" t="s">
        <v>24</v>
      </c>
      <c r="C2861" t="s">
        <v>21762</v>
      </c>
      <c r="D2861" s="1">
        <v>38635</v>
      </c>
      <c r="E2861" s="1">
        <v>43456</v>
      </c>
      <c r="F2861" t="s">
        <v>26</v>
      </c>
      <c r="I2861">
        <v>100</v>
      </c>
      <c r="J2861">
        <v>0</v>
      </c>
      <c r="K2861">
        <v>0</v>
      </c>
      <c r="L2861">
        <v>1497</v>
      </c>
      <c r="M2861">
        <v>1497</v>
      </c>
      <c r="N2861" t="s">
        <v>20</v>
      </c>
      <c r="O2861" t="s">
        <v>21763</v>
      </c>
      <c r="P2861" t="s">
        <v>28</v>
      </c>
      <c r="Q2861" t="s">
        <v>34233</v>
      </c>
      <c r="R2861" t="s">
        <v>34233</v>
      </c>
      <c r="S2861" t="s">
        <v>34233</v>
      </c>
      <c r="T2861" t="s">
        <v>34233</v>
      </c>
      <c r="AD2861" t="str">
        <f t="shared" si="448"/>
        <v/>
      </c>
      <c r="AE2861" t="str">
        <f t="shared" si="450"/>
        <v/>
      </c>
      <c r="AF2861" t="str">
        <f t="shared" si="452"/>
        <v/>
      </c>
      <c r="AG2861" t="str">
        <f t="shared" si="451"/>
        <v/>
      </c>
      <c r="AH2861" t="str">
        <f t="shared" si="446"/>
        <v/>
      </c>
      <c r="AI2861">
        <v>0.14499999999999999</v>
      </c>
      <c r="AJ2861" t="str">
        <f t="shared" si="453"/>
        <v/>
      </c>
      <c r="AK2861" t="str">
        <f t="shared" si="447"/>
        <v/>
      </c>
      <c r="AL2861" t="str">
        <f t="shared" si="454"/>
        <v/>
      </c>
    </row>
    <row r="2862" spans="1:38" x14ac:dyDescent="0.2">
      <c r="A2862" t="s">
        <v>7740</v>
      </c>
      <c r="B2862" t="s">
        <v>24</v>
      </c>
      <c r="C2862" t="s">
        <v>7741</v>
      </c>
      <c r="D2862" s="1">
        <v>36269</v>
      </c>
      <c r="E2862" s="1">
        <v>43889</v>
      </c>
      <c r="F2862" t="s">
        <v>19</v>
      </c>
      <c r="I2862">
        <v>100</v>
      </c>
      <c r="J2862">
        <v>0</v>
      </c>
      <c r="K2862">
        <v>0</v>
      </c>
      <c r="L2862">
        <v>943</v>
      </c>
      <c r="M2862">
        <v>943</v>
      </c>
      <c r="N2862" t="s">
        <v>20</v>
      </c>
      <c r="O2862" t="s">
        <v>7742</v>
      </c>
      <c r="P2862" t="s">
        <v>28</v>
      </c>
      <c r="Q2862" t="s">
        <v>34234</v>
      </c>
      <c r="R2862" t="s">
        <v>34235</v>
      </c>
      <c r="S2862" t="s">
        <v>32628</v>
      </c>
      <c r="T2862" t="s">
        <v>34350</v>
      </c>
      <c r="AD2862" t="str">
        <f t="shared" si="448"/>
        <v/>
      </c>
      <c r="AE2862" t="str">
        <f t="shared" si="450"/>
        <v/>
      </c>
      <c r="AF2862" t="str">
        <f t="shared" si="452"/>
        <v/>
      </c>
      <c r="AG2862" s="17">
        <v>1</v>
      </c>
      <c r="AH2862">
        <f t="shared" si="446"/>
        <v>2.8</v>
      </c>
      <c r="AI2862">
        <v>0.14499999999999999</v>
      </c>
      <c r="AJ2862">
        <f t="shared" si="453"/>
        <v>0.40599999999999997</v>
      </c>
      <c r="AK2862" t="str">
        <f t="shared" si="447"/>
        <v/>
      </c>
      <c r="AL2862" t="str">
        <f t="shared" si="454"/>
        <v/>
      </c>
    </row>
    <row r="2863" spans="1:38" x14ac:dyDescent="0.2">
      <c r="A2863" t="s">
        <v>21764</v>
      </c>
      <c r="B2863" t="s">
        <v>24</v>
      </c>
      <c r="C2863" t="s">
        <v>21765</v>
      </c>
      <c r="D2863" s="1">
        <v>38635</v>
      </c>
      <c r="E2863" s="1">
        <v>43951</v>
      </c>
      <c r="F2863" t="s">
        <v>19</v>
      </c>
      <c r="I2863">
        <v>100</v>
      </c>
      <c r="J2863">
        <v>0</v>
      </c>
      <c r="K2863">
        <v>0</v>
      </c>
      <c r="L2863">
        <v>4492</v>
      </c>
      <c r="M2863">
        <v>4492</v>
      </c>
      <c r="N2863" t="s">
        <v>20</v>
      </c>
      <c r="O2863" t="s">
        <v>21766</v>
      </c>
      <c r="P2863" t="s">
        <v>28</v>
      </c>
      <c r="Q2863" t="s">
        <v>34234</v>
      </c>
      <c r="R2863" t="s">
        <v>33762</v>
      </c>
      <c r="S2863" t="s">
        <v>33942</v>
      </c>
      <c r="T2863" t="s">
        <v>34233</v>
      </c>
      <c r="U2863" t="s">
        <v>32634</v>
      </c>
      <c r="V2863" t="s">
        <v>32934</v>
      </c>
      <c r="W2863">
        <v>350</v>
      </c>
      <c r="X2863">
        <v>2</v>
      </c>
      <c r="Y2863" t="s">
        <v>32654</v>
      </c>
      <c r="Z2863">
        <v>700</v>
      </c>
      <c r="AA2863">
        <v>8.5</v>
      </c>
      <c r="AB2863">
        <v>8</v>
      </c>
      <c r="AC2863">
        <v>1</v>
      </c>
      <c r="AD2863" t="str">
        <f t="shared" si="448"/>
        <v/>
      </c>
      <c r="AE2863">
        <f t="shared" si="450"/>
        <v>1</v>
      </c>
      <c r="AF2863" t="str">
        <f t="shared" si="452"/>
        <v/>
      </c>
      <c r="AG2863" t="str">
        <f t="shared" ref="AG2863:AG2870" si="455">IF((S2863&lt;&gt;"tühi")*(AC2863&lt;&gt;""),AC2863,"")</f>
        <v/>
      </c>
      <c r="AH2863" t="str">
        <f t="shared" si="446"/>
        <v/>
      </c>
      <c r="AI2863">
        <v>0.14499999999999999</v>
      </c>
      <c r="AJ2863" t="str">
        <f t="shared" si="453"/>
        <v/>
      </c>
      <c r="AK2863">
        <f t="shared" si="447"/>
        <v>2.8</v>
      </c>
      <c r="AL2863">
        <f t="shared" si="454"/>
        <v>0.40599999999999997</v>
      </c>
    </row>
    <row r="2864" spans="1:38" x14ac:dyDescent="0.2">
      <c r="A2864" t="s">
        <v>25807</v>
      </c>
      <c r="B2864" t="s">
        <v>24</v>
      </c>
      <c r="C2864" t="s">
        <v>25808</v>
      </c>
      <c r="D2864" s="1">
        <v>40521</v>
      </c>
      <c r="E2864" s="1">
        <v>44546</v>
      </c>
      <c r="F2864" t="s">
        <v>19</v>
      </c>
      <c r="I2864">
        <v>100</v>
      </c>
      <c r="J2864">
        <v>0</v>
      </c>
      <c r="K2864">
        <v>0</v>
      </c>
      <c r="L2864">
        <v>3316</v>
      </c>
      <c r="M2864">
        <v>3316</v>
      </c>
      <c r="N2864" t="s">
        <v>20</v>
      </c>
      <c r="O2864" t="s">
        <v>25806</v>
      </c>
      <c r="P2864" t="s">
        <v>28</v>
      </c>
      <c r="Q2864" t="s">
        <v>34234</v>
      </c>
      <c r="R2864" t="s">
        <v>33762</v>
      </c>
      <c r="S2864" t="s">
        <v>33942</v>
      </c>
      <c r="T2864" t="s">
        <v>34233</v>
      </c>
      <c r="U2864" t="s">
        <v>32634</v>
      </c>
      <c r="V2864" t="s">
        <v>32886</v>
      </c>
      <c r="W2864">
        <v>330</v>
      </c>
      <c r="X2864">
        <v>2</v>
      </c>
      <c r="Y2864" t="s">
        <v>32654</v>
      </c>
      <c r="Z2864">
        <v>500</v>
      </c>
      <c r="AA2864">
        <v>8.5</v>
      </c>
      <c r="AC2864">
        <v>1</v>
      </c>
      <c r="AD2864" t="str">
        <f t="shared" si="448"/>
        <v/>
      </c>
      <c r="AE2864">
        <f t="shared" si="450"/>
        <v>1</v>
      </c>
      <c r="AF2864" t="str">
        <f t="shared" si="452"/>
        <v/>
      </c>
      <c r="AG2864" t="str">
        <f t="shared" si="455"/>
        <v/>
      </c>
      <c r="AH2864" t="str">
        <f t="shared" si="446"/>
        <v/>
      </c>
      <c r="AI2864">
        <v>0.14499999999999999</v>
      </c>
      <c r="AJ2864" t="str">
        <f t="shared" si="453"/>
        <v/>
      </c>
      <c r="AK2864">
        <f t="shared" si="447"/>
        <v>2.8</v>
      </c>
      <c r="AL2864">
        <f t="shared" si="454"/>
        <v>0.40599999999999997</v>
      </c>
    </row>
    <row r="2865" spans="1:38" x14ac:dyDescent="0.2">
      <c r="A2865" t="s">
        <v>21767</v>
      </c>
      <c r="B2865" t="s">
        <v>24</v>
      </c>
      <c r="C2865" t="s">
        <v>21768</v>
      </c>
      <c r="D2865" s="1">
        <v>38635</v>
      </c>
      <c r="E2865" s="1">
        <v>43951</v>
      </c>
      <c r="F2865" t="s">
        <v>19</v>
      </c>
      <c r="I2865">
        <v>100</v>
      </c>
      <c r="J2865">
        <v>0</v>
      </c>
      <c r="K2865">
        <v>0</v>
      </c>
      <c r="L2865">
        <v>4915</v>
      </c>
      <c r="M2865">
        <v>4915</v>
      </c>
      <c r="N2865" t="s">
        <v>20</v>
      </c>
      <c r="O2865" t="s">
        <v>21769</v>
      </c>
      <c r="P2865" t="s">
        <v>28</v>
      </c>
      <c r="Q2865" t="s">
        <v>34234</v>
      </c>
      <c r="R2865" t="s">
        <v>34235</v>
      </c>
      <c r="S2865" t="s">
        <v>32628</v>
      </c>
      <c r="T2865" t="s">
        <v>34357</v>
      </c>
      <c r="U2865" t="s">
        <v>32634</v>
      </c>
      <c r="V2865" t="s">
        <v>32934</v>
      </c>
      <c r="W2865">
        <v>350</v>
      </c>
      <c r="X2865">
        <v>2</v>
      </c>
      <c r="Y2865" t="s">
        <v>32654</v>
      </c>
      <c r="Z2865">
        <v>700</v>
      </c>
      <c r="AA2865">
        <v>8.5</v>
      </c>
      <c r="AB2865">
        <v>8</v>
      </c>
      <c r="AC2865">
        <v>1</v>
      </c>
      <c r="AD2865" t="str">
        <f t="shared" si="448"/>
        <v/>
      </c>
      <c r="AE2865" t="str">
        <f t="shared" si="450"/>
        <v/>
      </c>
      <c r="AF2865" t="str">
        <f t="shared" si="452"/>
        <v/>
      </c>
      <c r="AG2865">
        <f t="shared" si="455"/>
        <v>1</v>
      </c>
      <c r="AH2865">
        <f t="shared" si="446"/>
        <v>2.8</v>
      </c>
      <c r="AI2865">
        <v>0.14499999999999999</v>
      </c>
      <c r="AJ2865">
        <f t="shared" si="453"/>
        <v>0.40599999999999997</v>
      </c>
      <c r="AK2865" t="str">
        <f t="shared" si="447"/>
        <v/>
      </c>
      <c r="AL2865" t="str">
        <f t="shared" si="454"/>
        <v/>
      </c>
    </row>
    <row r="2866" spans="1:38" x14ac:dyDescent="0.2">
      <c r="A2866" t="s">
        <v>25809</v>
      </c>
      <c r="B2866" t="s">
        <v>24</v>
      </c>
      <c r="C2866" t="s">
        <v>25810</v>
      </c>
      <c r="D2866" s="1">
        <v>40521</v>
      </c>
      <c r="E2866" s="1">
        <v>43456</v>
      </c>
      <c r="F2866" t="s">
        <v>19</v>
      </c>
      <c r="I2866">
        <v>100</v>
      </c>
      <c r="J2866">
        <v>0</v>
      </c>
      <c r="K2866">
        <v>0</v>
      </c>
      <c r="L2866">
        <v>3306</v>
      </c>
      <c r="M2866">
        <v>3306</v>
      </c>
      <c r="N2866" t="s">
        <v>20</v>
      </c>
      <c r="O2866" t="s">
        <v>25806</v>
      </c>
      <c r="P2866" t="s">
        <v>28</v>
      </c>
      <c r="Q2866" t="s">
        <v>34234</v>
      </c>
      <c r="R2866" t="s">
        <v>33762</v>
      </c>
      <c r="S2866" t="s">
        <v>33942</v>
      </c>
      <c r="T2866" t="s">
        <v>34233</v>
      </c>
      <c r="U2866" t="s">
        <v>32634</v>
      </c>
      <c r="V2866" t="s">
        <v>32886</v>
      </c>
      <c r="W2866">
        <v>330</v>
      </c>
      <c r="X2866">
        <v>2</v>
      </c>
      <c r="Y2866" t="s">
        <v>32654</v>
      </c>
      <c r="Z2866">
        <v>500</v>
      </c>
      <c r="AA2866">
        <v>8.5</v>
      </c>
      <c r="AC2866">
        <v>1</v>
      </c>
      <c r="AD2866" t="str">
        <f t="shared" si="448"/>
        <v/>
      </c>
      <c r="AE2866">
        <f t="shared" si="450"/>
        <v>1</v>
      </c>
      <c r="AF2866" t="str">
        <f t="shared" si="452"/>
        <v/>
      </c>
      <c r="AG2866" t="str">
        <f t="shared" si="455"/>
        <v/>
      </c>
      <c r="AH2866" t="str">
        <f t="shared" si="446"/>
        <v/>
      </c>
      <c r="AI2866">
        <v>0.14499999999999999</v>
      </c>
      <c r="AJ2866" t="str">
        <f t="shared" si="453"/>
        <v/>
      </c>
      <c r="AK2866">
        <f t="shared" si="447"/>
        <v>2.8</v>
      </c>
      <c r="AL2866">
        <f t="shared" si="454"/>
        <v>0.40599999999999997</v>
      </c>
    </row>
    <row r="2867" spans="1:38" x14ac:dyDescent="0.2">
      <c r="A2867" t="s">
        <v>31873</v>
      </c>
      <c r="B2867" t="s">
        <v>24</v>
      </c>
      <c r="C2867" t="s">
        <v>31874</v>
      </c>
      <c r="D2867" s="1">
        <v>44214</v>
      </c>
      <c r="E2867" s="1">
        <v>44214</v>
      </c>
      <c r="F2867" t="s">
        <v>15348</v>
      </c>
      <c r="I2867">
        <v>100</v>
      </c>
      <c r="J2867">
        <v>0</v>
      </c>
      <c r="K2867">
        <v>0</v>
      </c>
      <c r="L2867">
        <v>242</v>
      </c>
      <c r="M2867">
        <v>242</v>
      </c>
      <c r="N2867" t="s">
        <v>20</v>
      </c>
      <c r="P2867" t="s">
        <v>30340</v>
      </c>
      <c r="Q2867" t="s">
        <v>34233</v>
      </c>
      <c r="R2867" t="s">
        <v>34233</v>
      </c>
      <c r="S2867" t="s">
        <v>33942</v>
      </c>
      <c r="T2867" t="s">
        <v>34233</v>
      </c>
      <c r="AD2867" t="str">
        <f t="shared" si="448"/>
        <v/>
      </c>
      <c r="AE2867" t="str">
        <f t="shared" si="450"/>
        <v/>
      </c>
      <c r="AF2867" t="str">
        <f t="shared" si="452"/>
        <v/>
      </c>
      <c r="AG2867" t="str">
        <f t="shared" si="455"/>
        <v/>
      </c>
      <c r="AH2867" t="str">
        <f t="shared" si="446"/>
        <v/>
      </c>
      <c r="AI2867">
        <v>0.14499999999999999</v>
      </c>
      <c r="AJ2867" t="str">
        <f t="shared" si="453"/>
        <v/>
      </c>
      <c r="AK2867" t="str">
        <f t="shared" si="447"/>
        <v/>
      </c>
      <c r="AL2867" t="str">
        <f t="shared" si="454"/>
        <v/>
      </c>
    </row>
    <row r="2868" spans="1:38" x14ac:dyDescent="0.2">
      <c r="A2868" t="s">
        <v>22121</v>
      </c>
      <c r="B2868" t="s">
        <v>24</v>
      </c>
      <c r="C2868" t="s">
        <v>22122</v>
      </c>
      <c r="D2868" s="1">
        <v>36829</v>
      </c>
      <c r="E2868" s="1">
        <v>43456</v>
      </c>
      <c r="F2868" t="s">
        <v>19</v>
      </c>
      <c r="I2868">
        <v>100</v>
      </c>
      <c r="J2868">
        <v>0</v>
      </c>
      <c r="K2868">
        <v>0</v>
      </c>
      <c r="L2868">
        <v>1551</v>
      </c>
      <c r="M2868">
        <v>1551</v>
      </c>
      <c r="N2868" t="s">
        <v>20</v>
      </c>
      <c r="O2868" t="s">
        <v>22123</v>
      </c>
      <c r="P2868" t="s">
        <v>28</v>
      </c>
      <c r="Q2868" t="s">
        <v>34233</v>
      </c>
      <c r="R2868" t="s">
        <v>34233</v>
      </c>
      <c r="S2868" t="s">
        <v>33797</v>
      </c>
      <c r="T2868" t="s">
        <v>34357</v>
      </c>
      <c r="U2868" t="s">
        <v>32634</v>
      </c>
      <c r="V2868" t="s">
        <v>34958</v>
      </c>
      <c r="X2868">
        <v>2</v>
      </c>
      <c r="Y2868" t="s">
        <v>32661</v>
      </c>
      <c r="AB2868">
        <v>25</v>
      </c>
      <c r="AC2868">
        <v>1</v>
      </c>
      <c r="AD2868" t="str">
        <f t="shared" si="448"/>
        <v/>
      </c>
      <c r="AE2868" t="str">
        <f t="shared" si="450"/>
        <v/>
      </c>
      <c r="AF2868" t="str">
        <f t="shared" si="452"/>
        <v/>
      </c>
      <c r="AG2868">
        <f t="shared" si="455"/>
        <v>1</v>
      </c>
      <c r="AH2868">
        <f t="shared" si="446"/>
        <v>2.8</v>
      </c>
      <c r="AI2868">
        <v>0.14499999999999999</v>
      </c>
      <c r="AJ2868">
        <f t="shared" si="453"/>
        <v>0.40599999999999997</v>
      </c>
      <c r="AK2868" t="str">
        <f t="shared" si="447"/>
        <v/>
      </c>
      <c r="AL2868" t="str">
        <f t="shared" si="454"/>
        <v/>
      </c>
    </row>
    <row r="2869" spans="1:38" x14ac:dyDescent="0.2">
      <c r="A2869" t="s">
        <v>8383</v>
      </c>
      <c r="B2869" t="s">
        <v>24</v>
      </c>
      <c r="C2869" t="s">
        <v>8384</v>
      </c>
      <c r="D2869" s="1">
        <v>36269</v>
      </c>
      <c r="E2869" s="1">
        <v>43889</v>
      </c>
      <c r="F2869" t="s">
        <v>19</v>
      </c>
      <c r="I2869">
        <v>100</v>
      </c>
      <c r="J2869">
        <v>0</v>
      </c>
      <c r="K2869">
        <v>0</v>
      </c>
      <c r="L2869">
        <v>1005</v>
      </c>
      <c r="M2869">
        <v>1005</v>
      </c>
      <c r="N2869" t="s">
        <v>20</v>
      </c>
      <c r="O2869" t="s">
        <v>8385</v>
      </c>
      <c r="P2869" t="s">
        <v>28</v>
      </c>
      <c r="Q2869" t="s">
        <v>34233</v>
      </c>
      <c r="R2869" t="s">
        <v>34233</v>
      </c>
      <c r="S2869" t="s">
        <v>32628</v>
      </c>
      <c r="T2869" t="s">
        <v>34365</v>
      </c>
      <c r="U2869" t="s">
        <v>32634</v>
      </c>
      <c r="V2869" t="s">
        <v>32935</v>
      </c>
      <c r="W2869">
        <v>120</v>
      </c>
      <c r="X2869">
        <v>1.5</v>
      </c>
      <c r="Y2869" t="s">
        <v>32654</v>
      </c>
      <c r="Z2869">
        <v>190</v>
      </c>
      <c r="AA2869">
        <v>9</v>
      </c>
      <c r="AB2869">
        <v>13</v>
      </c>
      <c r="AC2869">
        <v>1</v>
      </c>
      <c r="AD2869" t="str">
        <f t="shared" si="448"/>
        <v/>
      </c>
      <c r="AE2869" t="str">
        <f t="shared" si="450"/>
        <v/>
      </c>
      <c r="AF2869" t="str">
        <f t="shared" si="452"/>
        <v/>
      </c>
      <c r="AG2869">
        <f t="shared" si="455"/>
        <v>1</v>
      </c>
      <c r="AH2869">
        <f t="shared" si="446"/>
        <v>2.8</v>
      </c>
      <c r="AI2869">
        <v>0.14499999999999999</v>
      </c>
      <c r="AJ2869">
        <f t="shared" si="453"/>
        <v>0.40599999999999997</v>
      </c>
      <c r="AK2869" t="str">
        <f t="shared" si="447"/>
        <v/>
      </c>
      <c r="AL2869" t="str">
        <f t="shared" si="454"/>
        <v/>
      </c>
    </row>
    <row r="2870" spans="1:38" x14ac:dyDescent="0.2">
      <c r="A2870" t="s">
        <v>31879</v>
      </c>
      <c r="B2870" t="s">
        <v>24</v>
      </c>
      <c r="C2870" t="s">
        <v>31880</v>
      </c>
      <c r="D2870" s="1">
        <v>44214</v>
      </c>
      <c r="E2870" s="1">
        <v>44214</v>
      </c>
      <c r="F2870" t="s">
        <v>15348</v>
      </c>
      <c r="I2870">
        <v>100</v>
      </c>
      <c r="J2870">
        <v>0</v>
      </c>
      <c r="K2870">
        <v>0</v>
      </c>
      <c r="L2870">
        <v>253</v>
      </c>
      <c r="M2870">
        <v>253</v>
      </c>
      <c r="N2870" t="s">
        <v>20</v>
      </c>
      <c r="P2870" t="s">
        <v>30340</v>
      </c>
      <c r="Q2870" t="s">
        <v>34233</v>
      </c>
      <c r="R2870" t="s">
        <v>34233</v>
      </c>
      <c r="S2870" t="s">
        <v>33942</v>
      </c>
      <c r="T2870" t="s">
        <v>34233</v>
      </c>
      <c r="AD2870" t="str">
        <f t="shared" si="448"/>
        <v/>
      </c>
      <c r="AE2870" t="str">
        <f t="shared" si="450"/>
        <v/>
      </c>
      <c r="AF2870" t="str">
        <f t="shared" si="452"/>
        <v/>
      </c>
      <c r="AG2870" t="str">
        <f t="shared" si="455"/>
        <v/>
      </c>
      <c r="AH2870" t="str">
        <f t="shared" ref="AH2870:AH2933" si="456">IF(AG2870="","",AG2870*2.8)</f>
        <v/>
      </c>
      <c r="AI2870">
        <v>0.14499999999999999</v>
      </c>
      <c r="AJ2870" t="str">
        <f t="shared" si="453"/>
        <v/>
      </c>
      <c r="AK2870" t="str">
        <f t="shared" ref="AK2870:AK2933" si="457">IF(AE2870="","",AE2870*2.8)</f>
        <v/>
      </c>
      <c r="AL2870" t="str">
        <f t="shared" si="454"/>
        <v/>
      </c>
    </row>
    <row r="2871" spans="1:38" x14ac:dyDescent="0.2">
      <c r="A2871" t="s">
        <v>13147</v>
      </c>
      <c r="B2871" t="s">
        <v>24</v>
      </c>
      <c r="C2871" t="s">
        <v>13148</v>
      </c>
      <c r="D2871" s="1">
        <v>36829</v>
      </c>
      <c r="E2871" s="1">
        <v>43456</v>
      </c>
      <c r="F2871" t="s">
        <v>19</v>
      </c>
      <c r="I2871">
        <v>100</v>
      </c>
      <c r="J2871">
        <v>0</v>
      </c>
      <c r="K2871">
        <v>0</v>
      </c>
      <c r="L2871">
        <v>1895</v>
      </c>
      <c r="M2871">
        <v>1895</v>
      </c>
      <c r="N2871" t="s">
        <v>20</v>
      </c>
      <c r="O2871" t="s">
        <v>13149</v>
      </c>
      <c r="P2871" t="s">
        <v>28</v>
      </c>
      <c r="Q2871" t="s">
        <v>34233</v>
      </c>
      <c r="R2871" t="s">
        <v>34233</v>
      </c>
      <c r="S2871" t="s">
        <v>33797</v>
      </c>
      <c r="T2871" t="s">
        <v>34357</v>
      </c>
      <c r="AD2871" t="str">
        <f t="shared" si="448"/>
        <v/>
      </c>
      <c r="AE2871" t="str">
        <f t="shared" si="450"/>
        <v/>
      </c>
      <c r="AF2871" t="str">
        <f t="shared" si="452"/>
        <v/>
      </c>
      <c r="AG2871" s="17">
        <v>1</v>
      </c>
      <c r="AH2871">
        <f t="shared" si="456"/>
        <v>2.8</v>
      </c>
      <c r="AI2871">
        <v>0.14499999999999999</v>
      </c>
      <c r="AJ2871">
        <f t="shared" si="453"/>
        <v>0.40599999999999997</v>
      </c>
      <c r="AK2871" t="str">
        <f t="shared" si="457"/>
        <v/>
      </c>
      <c r="AL2871" t="str">
        <f t="shared" si="454"/>
        <v/>
      </c>
    </row>
    <row r="2872" spans="1:38" x14ac:dyDescent="0.2">
      <c r="A2872" t="s">
        <v>8386</v>
      </c>
      <c r="B2872" t="s">
        <v>24</v>
      </c>
      <c r="C2872" t="s">
        <v>8387</v>
      </c>
      <c r="D2872" s="1">
        <v>36269</v>
      </c>
      <c r="E2872" s="1">
        <v>43889</v>
      </c>
      <c r="F2872" t="s">
        <v>19</v>
      </c>
      <c r="I2872">
        <v>100</v>
      </c>
      <c r="J2872">
        <v>0</v>
      </c>
      <c r="K2872">
        <v>0</v>
      </c>
      <c r="L2872">
        <v>1121</v>
      </c>
      <c r="M2872">
        <v>1121</v>
      </c>
      <c r="N2872" t="s">
        <v>20</v>
      </c>
      <c r="O2872" t="s">
        <v>8388</v>
      </c>
      <c r="P2872" t="s">
        <v>28</v>
      </c>
      <c r="Q2872" t="s">
        <v>34234</v>
      </c>
      <c r="R2872" t="s">
        <v>34235</v>
      </c>
      <c r="S2872" t="s">
        <v>32628</v>
      </c>
      <c r="T2872" t="s">
        <v>34365</v>
      </c>
      <c r="AD2872" t="str">
        <f t="shared" si="448"/>
        <v/>
      </c>
      <c r="AE2872" t="str">
        <f t="shared" si="450"/>
        <v/>
      </c>
      <c r="AF2872" t="str">
        <f t="shared" si="452"/>
        <v/>
      </c>
      <c r="AG2872" s="17">
        <v>1</v>
      </c>
      <c r="AH2872">
        <f t="shared" si="456"/>
        <v>2.8</v>
      </c>
      <c r="AI2872">
        <v>0.14499999999999999</v>
      </c>
      <c r="AJ2872">
        <f t="shared" si="453"/>
        <v>0.40599999999999997</v>
      </c>
      <c r="AK2872" t="str">
        <f t="shared" si="457"/>
        <v/>
      </c>
      <c r="AL2872" t="str">
        <f t="shared" si="454"/>
        <v/>
      </c>
    </row>
    <row r="2873" spans="1:38" x14ac:dyDescent="0.2">
      <c r="A2873" t="s">
        <v>31877</v>
      </c>
      <c r="B2873" t="s">
        <v>24</v>
      </c>
      <c r="C2873" t="s">
        <v>31878</v>
      </c>
      <c r="D2873" s="1">
        <v>44214</v>
      </c>
      <c r="E2873" s="1">
        <v>44525</v>
      </c>
      <c r="F2873" t="s">
        <v>15348</v>
      </c>
      <c r="I2873">
        <v>100</v>
      </c>
      <c r="J2873">
        <v>0</v>
      </c>
      <c r="K2873">
        <v>0</v>
      </c>
      <c r="L2873">
        <v>167</v>
      </c>
      <c r="M2873">
        <v>167</v>
      </c>
      <c r="N2873" t="s">
        <v>20</v>
      </c>
      <c r="P2873" t="s">
        <v>30340</v>
      </c>
      <c r="Q2873" t="s">
        <v>34233</v>
      </c>
      <c r="R2873" t="s">
        <v>34233</v>
      </c>
      <c r="S2873" t="s">
        <v>33942</v>
      </c>
      <c r="T2873" t="s">
        <v>34233</v>
      </c>
      <c r="AD2873" t="str">
        <f t="shared" si="448"/>
        <v/>
      </c>
      <c r="AE2873" t="str">
        <f t="shared" si="450"/>
        <v/>
      </c>
      <c r="AF2873" t="str">
        <f t="shared" si="452"/>
        <v/>
      </c>
      <c r="AG2873" t="str">
        <f>IF((S2873&lt;&gt;"tühi")*(AC2873&lt;&gt;""),AC2873,"")</f>
        <v/>
      </c>
      <c r="AH2873" t="str">
        <f t="shared" si="456"/>
        <v/>
      </c>
      <c r="AI2873">
        <v>0.14499999999999999</v>
      </c>
      <c r="AJ2873" t="str">
        <f t="shared" si="453"/>
        <v/>
      </c>
      <c r="AK2873" t="str">
        <f t="shared" si="457"/>
        <v/>
      </c>
      <c r="AL2873" t="str">
        <f t="shared" si="454"/>
        <v/>
      </c>
    </row>
    <row r="2874" spans="1:38" x14ac:dyDescent="0.2">
      <c r="A2874" t="s">
        <v>8389</v>
      </c>
      <c r="B2874" t="s">
        <v>24</v>
      </c>
      <c r="C2874" t="s">
        <v>8390</v>
      </c>
      <c r="D2874" s="1">
        <v>36269</v>
      </c>
      <c r="E2874" s="1">
        <v>43456</v>
      </c>
      <c r="F2874" t="s">
        <v>19</v>
      </c>
      <c r="I2874">
        <v>100</v>
      </c>
      <c r="J2874">
        <v>0</v>
      </c>
      <c r="K2874">
        <v>0</v>
      </c>
      <c r="L2874">
        <v>1040</v>
      </c>
      <c r="M2874">
        <v>1040</v>
      </c>
      <c r="N2874" t="s">
        <v>20</v>
      </c>
      <c r="O2874" t="s">
        <v>8391</v>
      </c>
      <c r="P2874" t="s">
        <v>28</v>
      </c>
      <c r="Q2874" t="s">
        <v>34233</v>
      </c>
      <c r="R2874" t="s">
        <v>34233</v>
      </c>
      <c r="S2874" t="s">
        <v>32628</v>
      </c>
      <c r="T2874" t="s">
        <v>34350</v>
      </c>
      <c r="AD2874" t="str">
        <f t="shared" si="448"/>
        <v/>
      </c>
      <c r="AE2874" t="str">
        <f t="shared" si="450"/>
        <v/>
      </c>
      <c r="AF2874" t="str">
        <f t="shared" si="452"/>
        <v/>
      </c>
      <c r="AG2874" s="17">
        <v>1</v>
      </c>
      <c r="AH2874">
        <f t="shared" si="456"/>
        <v>2.8</v>
      </c>
      <c r="AI2874">
        <v>0.14499999999999999</v>
      </c>
      <c r="AJ2874">
        <f t="shared" si="453"/>
        <v>0.40599999999999997</v>
      </c>
      <c r="AK2874" t="str">
        <f t="shared" si="457"/>
        <v/>
      </c>
      <c r="AL2874" t="str">
        <f t="shared" si="454"/>
        <v/>
      </c>
    </row>
    <row r="2875" spans="1:38" x14ac:dyDescent="0.2">
      <c r="A2875" t="s">
        <v>7928</v>
      </c>
      <c r="B2875" t="s">
        <v>24</v>
      </c>
      <c r="C2875" t="s">
        <v>7929</v>
      </c>
      <c r="D2875" s="1">
        <v>36269</v>
      </c>
      <c r="E2875" s="1">
        <v>44525</v>
      </c>
      <c r="F2875" t="s">
        <v>19</v>
      </c>
      <c r="I2875">
        <v>100</v>
      </c>
      <c r="J2875">
        <v>0</v>
      </c>
      <c r="K2875">
        <v>0</v>
      </c>
      <c r="L2875">
        <v>969</v>
      </c>
      <c r="M2875">
        <v>969</v>
      </c>
      <c r="N2875" t="s">
        <v>20</v>
      </c>
      <c r="O2875" t="s">
        <v>7930</v>
      </c>
      <c r="P2875" t="s">
        <v>28</v>
      </c>
      <c r="Q2875" t="s">
        <v>34234</v>
      </c>
      <c r="R2875" t="s">
        <v>34235</v>
      </c>
      <c r="S2875" t="s">
        <v>33800</v>
      </c>
      <c r="T2875" t="s">
        <v>34365</v>
      </c>
      <c r="AD2875" t="str">
        <f t="shared" ref="AD2875:AD2938" si="458">IF((S2875="tühi")*(F2875&lt;&gt;"Elamumaa")*(G2875&lt;&gt;"Elamumaa")*(H2875&lt;&gt;"Elamumaa"),IF(Z2875=0,"",Z2875),"")</f>
        <v/>
      </c>
      <c r="AE2875" t="str">
        <f t="shared" si="450"/>
        <v/>
      </c>
      <c r="AF2875" t="str">
        <f t="shared" si="452"/>
        <v/>
      </c>
      <c r="AG2875" s="17">
        <v>1</v>
      </c>
      <c r="AH2875">
        <f t="shared" si="456"/>
        <v>2.8</v>
      </c>
      <c r="AI2875">
        <v>0.14499999999999999</v>
      </c>
      <c r="AJ2875">
        <f t="shared" si="453"/>
        <v>0.40599999999999997</v>
      </c>
      <c r="AK2875" t="str">
        <f t="shared" si="457"/>
        <v/>
      </c>
      <c r="AL2875" t="str">
        <f t="shared" si="454"/>
        <v/>
      </c>
    </row>
    <row r="2876" spans="1:38" x14ac:dyDescent="0.2">
      <c r="A2876" t="s">
        <v>9130</v>
      </c>
      <c r="B2876" t="s">
        <v>24</v>
      </c>
      <c r="C2876" t="s">
        <v>9131</v>
      </c>
      <c r="D2876" s="1">
        <v>36269</v>
      </c>
      <c r="E2876" s="1">
        <v>43456</v>
      </c>
      <c r="F2876" t="s">
        <v>19</v>
      </c>
      <c r="I2876">
        <v>100</v>
      </c>
      <c r="J2876">
        <v>0</v>
      </c>
      <c r="K2876">
        <v>0</v>
      </c>
      <c r="L2876">
        <v>1198</v>
      </c>
      <c r="M2876">
        <v>1198</v>
      </c>
      <c r="N2876" t="s">
        <v>20</v>
      </c>
      <c r="O2876" t="s">
        <v>9132</v>
      </c>
      <c r="P2876" t="s">
        <v>28</v>
      </c>
      <c r="Q2876" t="s">
        <v>34233</v>
      </c>
      <c r="R2876" t="s">
        <v>34233</v>
      </c>
      <c r="S2876" t="s">
        <v>33797</v>
      </c>
      <c r="T2876" t="s">
        <v>34350</v>
      </c>
      <c r="AD2876" t="str">
        <f t="shared" si="458"/>
        <v/>
      </c>
      <c r="AE2876" t="str">
        <f t="shared" si="450"/>
        <v/>
      </c>
      <c r="AF2876" t="str">
        <f t="shared" si="452"/>
        <v/>
      </c>
      <c r="AG2876" s="17">
        <v>1</v>
      </c>
      <c r="AH2876">
        <f t="shared" si="456"/>
        <v>2.8</v>
      </c>
      <c r="AI2876">
        <v>0.14499999999999999</v>
      </c>
      <c r="AJ2876">
        <f t="shared" si="453"/>
        <v>0.40599999999999997</v>
      </c>
      <c r="AK2876" t="str">
        <f t="shared" si="457"/>
        <v/>
      </c>
      <c r="AL2876" t="str">
        <f t="shared" si="454"/>
        <v/>
      </c>
    </row>
    <row r="2877" spans="1:38" x14ac:dyDescent="0.2">
      <c r="A2877" t="s">
        <v>9133</v>
      </c>
      <c r="B2877" t="s">
        <v>24</v>
      </c>
      <c r="C2877" t="s">
        <v>9134</v>
      </c>
      <c r="D2877" s="1">
        <v>36269</v>
      </c>
      <c r="E2877" s="1">
        <v>44524</v>
      </c>
      <c r="F2877" t="s">
        <v>19</v>
      </c>
      <c r="I2877">
        <v>100</v>
      </c>
      <c r="J2877">
        <v>0</v>
      </c>
      <c r="K2877">
        <v>0</v>
      </c>
      <c r="L2877">
        <v>1025</v>
      </c>
      <c r="M2877">
        <v>1025</v>
      </c>
      <c r="N2877" t="s">
        <v>20</v>
      </c>
      <c r="O2877" t="s">
        <v>9135</v>
      </c>
      <c r="P2877" t="s">
        <v>28</v>
      </c>
      <c r="Q2877" t="s">
        <v>32794</v>
      </c>
      <c r="R2877" t="s">
        <v>33782</v>
      </c>
      <c r="S2877" t="s">
        <v>32628</v>
      </c>
      <c r="T2877" t="s">
        <v>34365</v>
      </c>
      <c r="AD2877" t="str">
        <f t="shared" si="458"/>
        <v/>
      </c>
      <c r="AE2877" t="str">
        <f t="shared" si="450"/>
        <v/>
      </c>
      <c r="AF2877" t="str">
        <f t="shared" si="452"/>
        <v/>
      </c>
      <c r="AG2877" s="17">
        <v>1</v>
      </c>
      <c r="AH2877">
        <f t="shared" si="456"/>
        <v>2.8</v>
      </c>
      <c r="AI2877">
        <v>0.14499999999999999</v>
      </c>
      <c r="AJ2877">
        <f t="shared" si="453"/>
        <v>0.40599999999999997</v>
      </c>
      <c r="AK2877" t="str">
        <f t="shared" si="457"/>
        <v/>
      </c>
      <c r="AL2877" t="str">
        <f t="shared" si="454"/>
        <v/>
      </c>
    </row>
    <row r="2878" spans="1:38" x14ac:dyDescent="0.2">
      <c r="A2878" t="s">
        <v>28794</v>
      </c>
      <c r="B2878" t="s">
        <v>24</v>
      </c>
      <c r="C2878" t="s">
        <v>28795</v>
      </c>
      <c r="D2878" s="1">
        <v>42692</v>
      </c>
      <c r="E2878" s="1">
        <v>44524</v>
      </c>
      <c r="F2878" t="s">
        <v>26</v>
      </c>
      <c r="I2878">
        <v>100</v>
      </c>
      <c r="J2878">
        <v>0</v>
      </c>
      <c r="K2878">
        <v>0</v>
      </c>
      <c r="L2878">
        <v>1424</v>
      </c>
      <c r="M2878">
        <v>1424</v>
      </c>
      <c r="N2878" t="s">
        <v>20</v>
      </c>
      <c r="O2878" t="s">
        <v>28796</v>
      </c>
      <c r="P2878" t="s">
        <v>44</v>
      </c>
      <c r="Q2878" t="s">
        <v>34233</v>
      </c>
      <c r="R2878" t="s">
        <v>34233</v>
      </c>
      <c r="S2878" t="s">
        <v>34233</v>
      </c>
      <c r="T2878" t="s">
        <v>34233</v>
      </c>
      <c r="AD2878" t="str">
        <f t="shared" si="458"/>
        <v/>
      </c>
      <c r="AE2878" t="str">
        <f t="shared" si="450"/>
        <v/>
      </c>
      <c r="AF2878" t="str">
        <f t="shared" si="452"/>
        <v/>
      </c>
      <c r="AG2878" t="str">
        <f>IF((S2878&lt;&gt;"tühi")*(AC2878&lt;&gt;""),AC2878,"")</f>
        <v/>
      </c>
      <c r="AH2878" t="str">
        <f t="shared" si="456"/>
        <v/>
      </c>
      <c r="AI2878">
        <v>0.14499999999999999</v>
      </c>
      <c r="AJ2878" t="str">
        <f t="shared" si="453"/>
        <v/>
      </c>
      <c r="AK2878" t="str">
        <f t="shared" si="457"/>
        <v/>
      </c>
      <c r="AL2878" t="str">
        <f t="shared" si="454"/>
        <v/>
      </c>
    </row>
    <row r="2879" spans="1:38" x14ac:dyDescent="0.2">
      <c r="A2879" t="s">
        <v>3368</v>
      </c>
      <c r="B2879" t="s">
        <v>24</v>
      </c>
      <c r="C2879" t="s">
        <v>3369</v>
      </c>
      <c r="D2879" s="1">
        <v>35900</v>
      </c>
      <c r="E2879" s="1">
        <v>43456</v>
      </c>
      <c r="F2879" t="s">
        <v>19</v>
      </c>
      <c r="I2879">
        <v>100</v>
      </c>
      <c r="J2879">
        <v>0</v>
      </c>
      <c r="K2879">
        <v>0</v>
      </c>
      <c r="L2879">
        <v>828</v>
      </c>
      <c r="M2879">
        <v>828</v>
      </c>
      <c r="N2879" t="s">
        <v>20</v>
      </c>
      <c r="O2879" t="s">
        <v>3370</v>
      </c>
      <c r="P2879" t="s">
        <v>28</v>
      </c>
      <c r="Q2879" t="s">
        <v>34234</v>
      </c>
      <c r="R2879" t="s">
        <v>34235</v>
      </c>
      <c r="S2879" t="s">
        <v>32628</v>
      </c>
      <c r="T2879" t="s">
        <v>34365</v>
      </c>
      <c r="U2879" t="s">
        <v>32634</v>
      </c>
      <c r="V2879" t="s">
        <v>34887</v>
      </c>
      <c r="W2879">
        <v>207</v>
      </c>
      <c r="X2879">
        <v>2</v>
      </c>
      <c r="Y2879" t="s">
        <v>32661</v>
      </c>
      <c r="AA2879">
        <v>7.5</v>
      </c>
      <c r="AB2879">
        <v>25</v>
      </c>
      <c r="AC2879">
        <v>1</v>
      </c>
      <c r="AD2879" t="str">
        <f t="shared" si="458"/>
        <v/>
      </c>
      <c r="AE2879" t="str">
        <f t="shared" si="450"/>
        <v/>
      </c>
      <c r="AF2879" t="str">
        <f t="shared" si="452"/>
        <v/>
      </c>
      <c r="AG2879">
        <f>IF((S2879&lt;&gt;"tühi")*(AC2879&lt;&gt;""),AC2879,"")</f>
        <v>1</v>
      </c>
      <c r="AH2879">
        <f t="shared" si="456"/>
        <v>2.8</v>
      </c>
      <c r="AI2879">
        <v>0.14499999999999999</v>
      </c>
      <c r="AJ2879">
        <f t="shared" si="453"/>
        <v>0.40599999999999997</v>
      </c>
      <c r="AK2879" t="str">
        <f t="shared" si="457"/>
        <v/>
      </c>
      <c r="AL2879" t="str">
        <f t="shared" si="454"/>
        <v/>
      </c>
    </row>
    <row r="2880" spans="1:38" x14ac:dyDescent="0.2">
      <c r="A2880" t="s">
        <v>9229</v>
      </c>
      <c r="B2880" t="s">
        <v>24</v>
      </c>
      <c r="C2880" t="s">
        <v>9230</v>
      </c>
      <c r="D2880" s="1">
        <v>36269</v>
      </c>
      <c r="E2880" s="1">
        <v>43456</v>
      </c>
      <c r="F2880" t="s">
        <v>19</v>
      </c>
      <c r="I2880">
        <v>100</v>
      </c>
      <c r="J2880">
        <v>0</v>
      </c>
      <c r="K2880">
        <v>0</v>
      </c>
      <c r="L2880">
        <v>800</v>
      </c>
      <c r="M2880">
        <v>800</v>
      </c>
      <c r="N2880" t="s">
        <v>20</v>
      </c>
      <c r="O2880" t="s">
        <v>9231</v>
      </c>
      <c r="P2880" t="s">
        <v>28</v>
      </c>
      <c r="Q2880" t="s">
        <v>34234</v>
      </c>
      <c r="R2880" t="s">
        <v>34235</v>
      </c>
      <c r="S2880" t="s">
        <v>33797</v>
      </c>
      <c r="T2880" t="s">
        <v>34365</v>
      </c>
      <c r="AD2880" t="str">
        <f t="shared" si="458"/>
        <v/>
      </c>
      <c r="AE2880" t="str">
        <f t="shared" si="450"/>
        <v/>
      </c>
      <c r="AF2880" t="str">
        <f t="shared" si="452"/>
        <v/>
      </c>
      <c r="AG2880" s="17">
        <v>1</v>
      </c>
      <c r="AH2880">
        <f t="shared" si="456"/>
        <v>2.8</v>
      </c>
      <c r="AI2880">
        <v>0.14499999999999999</v>
      </c>
      <c r="AJ2880">
        <f t="shared" si="453"/>
        <v>0.40599999999999997</v>
      </c>
      <c r="AK2880" t="str">
        <f t="shared" si="457"/>
        <v/>
      </c>
      <c r="AL2880" t="str">
        <f t="shared" si="454"/>
        <v/>
      </c>
    </row>
    <row r="2881" spans="1:38" x14ac:dyDescent="0.2">
      <c r="A2881" t="s">
        <v>9235</v>
      </c>
      <c r="B2881" t="s">
        <v>24</v>
      </c>
      <c r="C2881" t="s">
        <v>9236</v>
      </c>
      <c r="D2881" s="1">
        <v>36269</v>
      </c>
      <c r="E2881" s="1">
        <v>43456</v>
      </c>
      <c r="F2881" t="s">
        <v>19</v>
      </c>
      <c r="I2881">
        <v>100</v>
      </c>
      <c r="J2881">
        <v>0</v>
      </c>
      <c r="K2881">
        <v>0</v>
      </c>
      <c r="L2881">
        <v>847</v>
      </c>
      <c r="M2881">
        <v>847</v>
      </c>
      <c r="N2881" t="s">
        <v>20</v>
      </c>
      <c r="O2881" t="s">
        <v>9237</v>
      </c>
      <c r="P2881" t="s">
        <v>28</v>
      </c>
      <c r="Q2881" t="s">
        <v>34234</v>
      </c>
      <c r="R2881" t="s">
        <v>34235</v>
      </c>
      <c r="S2881" t="s">
        <v>32628</v>
      </c>
      <c r="T2881" t="s">
        <v>34365</v>
      </c>
      <c r="AD2881" t="str">
        <f t="shared" si="458"/>
        <v/>
      </c>
      <c r="AE2881" t="str">
        <f t="shared" si="450"/>
        <v/>
      </c>
      <c r="AF2881" t="str">
        <f t="shared" si="452"/>
        <v/>
      </c>
      <c r="AG2881" s="17">
        <v>1</v>
      </c>
      <c r="AH2881">
        <f t="shared" si="456"/>
        <v>2.8</v>
      </c>
      <c r="AI2881">
        <v>0.14499999999999999</v>
      </c>
      <c r="AJ2881">
        <f t="shared" si="453"/>
        <v>0.40599999999999997</v>
      </c>
      <c r="AK2881" t="str">
        <f t="shared" si="457"/>
        <v/>
      </c>
      <c r="AL2881" t="str">
        <f t="shared" si="454"/>
        <v/>
      </c>
    </row>
    <row r="2882" spans="1:38" x14ac:dyDescent="0.2">
      <c r="A2882" t="s">
        <v>9046</v>
      </c>
      <c r="B2882" t="s">
        <v>24</v>
      </c>
      <c r="C2882" t="s">
        <v>9047</v>
      </c>
      <c r="D2882" s="1">
        <v>36269</v>
      </c>
      <c r="E2882" s="1">
        <v>43951</v>
      </c>
      <c r="F2882" t="s">
        <v>19</v>
      </c>
      <c r="I2882">
        <v>100</v>
      </c>
      <c r="J2882">
        <v>0</v>
      </c>
      <c r="K2882">
        <v>0</v>
      </c>
      <c r="L2882">
        <v>1273</v>
      </c>
      <c r="M2882">
        <v>1273</v>
      </c>
      <c r="N2882" t="s">
        <v>20</v>
      </c>
      <c r="O2882" t="s">
        <v>9048</v>
      </c>
      <c r="P2882" t="s">
        <v>28</v>
      </c>
      <c r="Q2882" t="s">
        <v>34234</v>
      </c>
      <c r="R2882" t="s">
        <v>34235</v>
      </c>
      <c r="S2882" t="s">
        <v>32628</v>
      </c>
      <c r="T2882" t="s">
        <v>34350</v>
      </c>
      <c r="AD2882" t="str">
        <f t="shared" si="458"/>
        <v/>
      </c>
      <c r="AE2882" t="str">
        <f t="shared" si="450"/>
        <v/>
      </c>
      <c r="AF2882" t="str">
        <f t="shared" si="452"/>
        <v/>
      </c>
      <c r="AG2882" s="17">
        <v>1</v>
      </c>
      <c r="AH2882">
        <f t="shared" si="456"/>
        <v>2.8</v>
      </c>
      <c r="AI2882">
        <v>0.14499999999999999</v>
      </c>
      <c r="AJ2882">
        <f t="shared" si="453"/>
        <v>0.40599999999999997</v>
      </c>
      <c r="AK2882" t="str">
        <f t="shared" si="457"/>
        <v/>
      </c>
      <c r="AL2882" t="str">
        <f t="shared" si="454"/>
        <v/>
      </c>
    </row>
    <row r="2883" spans="1:38" x14ac:dyDescent="0.2">
      <c r="A2883" t="s">
        <v>9238</v>
      </c>
      <c r="B2883" t="s">
        <v>24</v>
      </c>
      <c r="C2883" t="s">
        <v>9239</v>
      </c>
      <c r="D2883" s="1">
        <v>36269</v>
      </c>
      <c r="E2883" s="1">
        <v>43456</v>
      </c>
      <c r="F2883" t="s">
        <v>19</v>
      </c>
      <c r="I2883">
        <v>100</v>
      </c>
      <c r="J2883">
        <v>0</v>
      </c>
      <c r="K2883">
        <v>0</v>
      </c>
      <c r="L2883">
        <v>878</v>
      </c>
      <c r="M2883">
        <v>878</v>
      </c>
      <c r="N2883" t="s">
        <v>20</v>
      </c>
      <c r="O2883" t="s">
        <v>9240</v>
      </c>
      <c r="P2883" t="s">
        <v>28</v>
      </c>
      <c r="Q2883" t="s">
        <v>34233</v>
      </c>
      <c r="R2883" t="s">
        <v>34233</v>
      </c>
      <c r="S2883" t="s">
        <v>32628</v>
      </c>
      <c r="T2883" t="s">
        <v>34365</v>
      </c>
      <c r="AD2883" t="str">
        <f t="shared" si="458"/>
        <v/>
      </c>
      <c r="AE2883" t="str">
        <f t="shared" si="450"/>
        <v/>
      </c>
      <c r="AF2883" t="str">
        <f t="shared" si="452"/>
        <v/>
      </c>
      <c r="AG2883" s="17">
        <v>1</v>
      </c>
      <c r="AH2883">
        <f t="shared" si="456"/>
        <v>2.8</v>
      </c>
      <c r="AI2883">
        <v>0.14499999999999999</v>
      </c>
      <c r="AJ2883">
        <f t="shared" si="453"/>
        <v>0.40599999999999997</v>
      </c>
      <c r="AK2883" t="str">
        <f t="shared" si="457"/>
        <v/>
      </c>
      <c r="AL2883" t="str">
        <f t="shared" si="454"/>
        <v/>
      </c>
    </row>
    <row r="2884" spans="1:38" x14ac:dyDescent="0.2">
      <c r="A2884" t="s">
        <v>16894</v>
      </c>
      <c r="B2884" t="s">
        <v>24</v>
      </c>
      <c r="C2884" t="s">
        <v>16895</v>
      </c>
      <c r="D2884" s="1">
        <v>37644</v>
      </c>
      <c r="E2884" s="1">
        <v>43829</v>
      </c>
      <c r="F2884" t="s">
        <v>39</v>
      </c>
      <c r="G2884" t="s">
        <v>19</v>
      </c>
      <c r="I2884">
        <v>85</v>
      </c>
      <c r="J2884">
        <v>15</v>
      </c>
      <c r="K2884">
        <v>0</v>
      </c>
      <c r="L2884">
        <v>2894</v>
      </c>
      <c r="M2884">
        <v>2894</v>
      </c>
      <c r="N2884" t="s">
        <v>20</v>
      </c>
      <c r="O2884" t="s">
        <v>16896</v>
      </c>
      <c r="P2884" t="s">
        <v>28</v>
      </c>
      <c r="Q2884" t="s">
        <v>34234</v>
      </c>
      <c r="R2884" t="s">
        <v>33762</v>
      </c>
      <c r="S2884" t="s">
        <v>33942</v>
      </c>
      <c r="T2884" t="s">
        <v>34233</v>
      </c>
      <c r="U2884" t="s">
        <v>32634</v>
      </c>
      <c r="V2884" t="s">
        <v>32936</v>
      </c>
      <c r="W2884">
        <v>379</v>
      </c>
      <c r="X2884">
        <v>2</v>
      </c>
      <c r="Y2884" t="s">
        <v>32654</v>
      </c>
      <c r="AB2884">
        <v>8</v>
      </c>
      <c r="AC2884">
        <v>1</v>
      </c>
      <c r="AD2884" t="str">
        <f t="shared" si="458"/>
        <v/>
      </c>
      <c r="AE2884">
        <f t="shared" si="450"/>
        <v>1</v>
      </c>
      <c r="AF2884" t="str">
        <f t="shared" si="452"/>
        <v/>
      </c>
      <c r="AG2884" t="str">
        <f>IF((S2884&lt;&gt;"tühi")*(AC2884&lt;&gt;""),AC2884,"")</f>
        <v/>
      </c>
      <c r="AH2884" t="str">
        <f t="shared" si="456"/>
        <v/>
      </c>
      <c r="AI2884">
        <v>0.14499999999999999</v>
      </c>
      <c r="AJ2884" t="str">
        <f t="shared" si="453"/>
        <v/>
      </c>
      <c r="AK2884">
        <f t="shared" si="457"/>
        <v>2.8</v>
      </c>
      <c r="AL2884">
        <f t="shared" si="454"/>
        <v>0.40599999999999997</v>
      </c>
    </row>
    <row r="2885" spans="1:38" x14ac:dyDescent="0.2">
      <c r="A2885" t="s">
        <v>16951</v>
      </c>
      <c r="B2885" t="s">
        <v>24</v>
      </c>
      <c r="C2885" t="s">
        <v>16952</v>
      </c>
      <c r="D2885" s="1">
        <v>37644</v>
      </c>
      <c r="E2885" s="1">
        <v>43951</v>
      </c>
      <c r="F2885" t="s">
        <v>39</v>
      </c>
      <c r="G2885" t="s">
        <v>19</v>
      </c>
      <c r="I2885">
        <v>90</v>
      </c>
      <c r="J2885">
        <v>10</v>
      </c>
      <c r="K2885">
        <v>0</v>
      </c>
      <c r="L2885">
        <v>4746</v>
      </c>
      <c r="M2885">
        <v>4746</v>
      </c>
      <c r="N2885" t="s">
        <v>20</v>
      </c>
      <c r="O2885" t="s">
        <v>16953</v>
      </c>
      <c r="P2885" t="s">
        <v>28</v>
      </c>
      <c r="Q2885" t="s">
        <v>34234</v>
      </c>
      <c r="R2885" t="s">
        <v>33762</v>
      </c>
      <c r="S2885" t="s">
        <v>33942</v>
      </c>
      <c r="T2885" t="s">
        <v>34233</v>
      </c>
      <c r="U2885" t="s">
        <v>32634</v>
      </c>
      <c r="V2885" t="s">
        <v>32936</v>
      </c>
      <c r="W2885">
        <v>347</v>
      </c>
      <c r="X2885">
        <v>2</v>
      </c>
      <c r="Y2885" t="s">
        <v>32654</v>
      </c>
      <c r="AB2885">
        <v>12</v>
      </c>
      <c r="AC2885">
        <v>1</v>
      </c>
      <c r="AD2885" t="str">
        <f t="shared" si="458"/>
        <v/>
      </c>
      <c r="AE2885">
        <f t="shared" si="450"/>
        <v>1</v>
      </c>
      <c r="AF2885" t="str">
        <f t="shared" si="452"/>
        <v/>
      </c>
      <c r="AG2885" t="str">
        <f>IF((S2885&lt;&gt;"tühi")*(AC2885&lt;&gt;""),AC2885,"")</f>
        <v/>
      </c>
      <c r="AH2885" t="str">
        <f t="shared" si="456"/>
        <v/>
      </c>
      <c r="AI2885">
        <v>0.14499999999999999</v>
      </c>
      <c r="AJ2885" t="str">
        <f t="shared" si="453"/>
        <v/>
      </c>
      <c r="AK2885">
        <f t="shared" si="457"/>
        <v>2.8</v>
      </c>
      <c r="AL2885">
        <f t="shared" si="454"/>
        <v>0.40599999999999997</v>
      </c>
    </row>
    <row r="2886" spans="1:38" x14ac:dyDescent="0.2">
      <c r="A2886" t="s">
        <v>8493</v>
      </c>
      <c r="B2886" t="s">
        <v>24</v>
      </c>
      <c r="C2886" t="s">
        <v>8494</v>
      </c>
      <c r="D2886" s="1">
        <v>36277</v>
      </c>
      <c r="E2886" s="1">
        <v>43456</v>
      </c>
      <c r="F2886" t="s">
        <v>19</v>
      </c>
      <c r="I2886">
        <v>100</v>
      </c>
      <c r="J2886">
        <v>0</v>
      </c>
      <c r="K2886">
        <v>0</v>
      </c>
      <c r="L2886">
        <v>754</v>
      </c>
      <c r="M2886">
        <v>754</v>
      </c>
      <c r="N2886" t="s">
        <v>20</v>
      </c>
      <c r="O2886" t="s">
        <v>8495</v>
      </c>
      <c r="P2886" t="s">
        <v>28</v>
      </c>
      <c r="Q2886" t="s">
        <v>34233</v>
      </c>
      <c r="R2886" t="s">
        <v>34233</v>
      </c>
      <c r="S2886" t="s">
        <v>33797</v>
      </c>
      <c r="T2886" t="s">
        <v>34365</v>
      </c>
      <c r="AD2886" t="str">
        <f t="shared" si="458"/>
        <v/>
      </c>
      <c r="AE2886" t="str">
        <f t="shared" si="450"/>
        <v/>
      </c>
      <c r="AF2886" t="str">
        <f t="shared" si="452"/>
        <v/>
      </c>
      <c r="AH2886" t="str">
        <f t="shared" si="456"/>
        <v/>
      </c>
      <c r="AI2886">
        <v>0.14499999999999999</v>
      </c>
      <c r="AJ2886" t="str">
        <f t="shared" si="453"/>
        <v/>
      </c>
      <c r="AK2886" t="str">
        <f t="shared" si="457"/>
        <v/>
      </c>
      <c r="AL2886" t="str">
        <f t="shared" si="454"/>
        <v/>
      </c>
    </row>
    <row r="2887" spans="1:38" x14ac:dyDescent="0.2">
      <c r="A2887" t="s">
        <v>3365</v>
      </c>
      <c r="B2887" t="s">
        <v>24</v>
      </c>
      <c r="C2887" t="s">
        <v>3366</v>
      </c>
      <c r="D2887" s="1">
        <v>35900</v>
      </c>
      <c r="E2887" s="1">
        <v>43456</v>
      </c>
      <c r="F2887" t="s">
        <v>19</v>
      </c>
      <c r="I2887">
        <v>100</v>
      </c>
      <c r="J2887">
        <v>0</v>
      </c>
      <c r="K2887">
        <v>0</v>
      </c>
      <c r="L2887">
        <v>809</v>
      </c>
      <c r="M2887">
        <v>809</v>
      </c>
      <c r="N2887" t="s">
        <v>20</v>
      </c>
      <c r="O2887" t="s">
        <v>3367</v>
      </c>
      <c r="P2887" t="s">
        <v>28</v>
      </c>
      <c r="Q2887" t="s">
        <v>34233</v>
      </c>
      <c r="R2887" t="s">
        <v>34233</v>
      </c>
      <c r="S2887" t="s">
        <v>33797</v>
      </c>
      <c r="T2887" t="s">
        <v>34357</v>
      </c>
      <c r="U2887" t="s">
        <v>32634</v>
      </c>
      <c r="V2887" t="s">
        <v>34887</v>
      </c>
      <c r="W2887">
        <v>202</v>
      </c>
      <c r="X2887">
        <v>2</v>
      </c>
      <c r="Y2887" t="s">
        <v>32661</v>
      </c>
      <c r="AA2887">
        <v>7.5</v>
      </c>
      <c r="AB2887">
        <v>25</v>
      </c>
      <c r="AC2887">
        <v>1</v>
      </c>
      <c r="AD2887" t="str">
        <f t="shared" si="458"/>
        <v/>
      </c>
      <c r="AE2887" t="str">
        <f t="shared" si="450"/>
        <v/>
      </c>
      <c r="AF2887" t="str">
        <f t="shared" si="452"/>
        <v/>
      </c>
      <c r="AG2887">
        <f>IF((S2887&lt;&gt;"tühi")*(AC2887&lt;&gt;""),AC2887,"")</f>
        <v>1</v>
      </c>
      <c r="AH2887">
        <f t="shared" si="456"/>
        <v>2.8</v>
      </c>
      <c r="AI2887">
        <v>0.14499999999999999</v>
      </c>
      <c r="AJ2887">
        <f t="shared" si="453"/>
        <v>0.40599999999999997</v>
      </c>
      <c r="AK2887" t="str">
        <f t="shared" si="457"/>
        <v/>
      </c>
      <c r="AL2887" t="str">
        <f t="shared" si="454"/>
        <v/>
      </c>
    </row>
    <row r="2888" spans="1:38" x14ac:dyDescent="0.2">
      <c r="A2888" t="s">
        <v>9436</v>
      </c>
      <c r="B2888" t="s">
        <v>24</v>
      </c>
      <c r="C2888" t="s">
        <v>9437</v>
      </c>
      <c r="D2888" s="1">
        <v>36330</v>
      </c>
      <c r="E2888" s="1">
        <v>43456</v>
      </c>
      <c r="F2888" t="s">
        <v>19</v>
      </c>
      <c r="I2888">
        <v>100</v>
      </c>
      <c r="J2888">
        <v>0</v>
      </c>
      <c r="K2888">
        <v>0</v>
      </c>
      <c r="L2888">
        <v>762</v>
      </c>
      <c r="M2888">
        <v>762</v>
      </c>
      <c r="N2888" t="s">
        <v>20</v>
      </c>
      <c r="O2888" t="s">
        <v>9438</v>
      </c>
      <c r="P2888" t="s">
        <v>28</v>
      </c>
      <c r="Q2888" t="s">
        <v>34234</v>
      </c>
      <c r="R2888" t="s">
        <v>34235</v>
      </c>
      <c r="S2888" t="s">
        <v>32628</v>
      </c>
      <c r="T2888" t="s">
        <v>34365</v>
      </c>
      <c r="U2888" t="s">
        <v>32634</v>
      </c>
      <c r="V2888" t="s">
        <v>34886</v>
      </c>
      <c r="W2888">
        <v>190</v>
      </c>
      <c r="X2888">
        <v>2</v>
      </c>
      <c r="Y2888" t="s">
        <v>32661</v>
      </c>
      <c r="AB2888">
        <v>25</v>
      </c>
      <c r="AC2888">
        <v>1</v>
      </c>
      <c r="AD2888" t="str">
        <f t="shared" si="458"/>
        <v/>
      </c>
      <c r="AE2888" t="str">
        <f t="shared" si="450"/>
        <v/>
      </c>
      <c r="AF2888" t="str">
        <f t="shared" si="452"/>
        <v/>
      </c>
      <c r="AG2888">
        <f>IF((S2888&lt;&gt;"tühi")*(AC2888&lt;&gt;""),AC2888,"")</f>
        <v>1</v>
      </c>
      <c r="AH2888">
        <f t="shared" si="456"/>
        <v>2.8</v>
      </c>
      <c r="AI2888">
        <v>0.14499999999999999</v>
      </c>
      <c r="AJ2888">
        <f t="shared" si="453"/>
        <v>0.40599999999999997</v>
      </c>
      <c r="AK2888" t="str">
        <f t="shared" si="457"/>
        <v/>
      </c>
      <c r="AL2888" t="str">
        <f t="shared" si="454"/>
        <v/>
      </c>
    </row>
    <row r="2889" spans="1:38" x14ac:dyDescent="0.2">
      <c r="A2889" t="s">
        <v>3362</v>
      </c>
      <c r="B2889" t="s">
        <v>24</v>
      </c>
      <c r="C2889" t="s">
        <v>3363</v>
      </c>
      <c r="D2889" s="1">
        <v>35900</v>
      </c>
      <c r="E2889" s="1">
        <v>43456</v>
      </c>
      <c r="F2889" t="s">
        <v>19</v>
      </c>
      <c r="I2889">
        <v>100</v>
      </c>
      <c r="J2889">
        <v>0</v>
      </c>
      <c r="K2889">
        <v>0</v>
      </c>
      <c r="L2889">
        <v>804</v>
      </c>
      <c r="M2889">
        <v>804</v>
      </c>
      <c r="N2889" t="s">
        <v>20</v>
      </c>
      <c r="O2889" t="s">
        <v>3364</v>
      </c>
      <c r="P2889" t="s">
        <v>28</v>
      </c>
      <c r="Q2889" t="s">
        <v>34233</v>
      </c>
      <c r="R2889" t="s">
        <v>34233</v>
      </c>
      <c r="S2889" t="s">
        <v>32628</v>
      </c>
      <c r="T2889" t="s">
        <v>34365</v>
      </c>
      <c r="U2889" t="s">
        <v>32634</v>
      </c>
      <c r="V2889" t="s">
        <v>34887</v>
      </c>
      <c r="W2889">
        <v>201</v>
      </c>
      <c r="X2889">
        <v>2</v>
      </c>
      <c r="Y2889" t="s">
        <v>32661</v>
      </c>
      <c r="AA2889">
        <v>7.5</v>
      </c>
      <c r="AB2889">
        <v>25</v>
      </c>
      <c r="AC2889">
        <v>1</v>
      </c>
      <c r="AD2889" t="str">
        <f t="shared" si="458"/>
        <v/>
      </c>
      <c r="AE2889" t="str">
        <f t="shared" si="450"/>
        <v/>
      </c>
      <c r="AF2889" t="str">
        <f t="shared" si="452"/>
        <v/>
      </c>
      <c r="AG2889">
        <f>IF((S2889&lt;&gt;"tühi")*(AC2889&lt;&gt;""),AC2889,"")</f>
        <v>1</v>
      </c>
      <c r="AH2889">
        <f t="shared" si="456"/>
        <v>2.8</v>
      </c>
      <c r="AI2889">
        <v>0.14499999999999999</v>
      </c>
      <c r="AJ2889">
        <f t="shared" si="453"/>
        <v>0.40599999999999997</v>
      </c>
      <c r="AK2889" t="str">
        <f t="shared" si="457"/>
        <v/>
      </c>
      <c r="AL2889" t="str">
        <f t="shared" si="454"/>
        <v/>
      </c>
    </row>
    <row r="2890" spans="1:38" x14ac:dyDescent="0.2">
      <c r="A2890" t="s">
        <v>8496</v>
      </c>
      <c r="B2890" t="s">
        <v>24</v>
      </c>
      <c r="C2890" t="s">
        <v>8497</v>
      </c>
      <c r="D2890" s="1">
        <v>36277</v>
      </c>
      <c r="E2890" s="1">
        <v>43456</v>
      </c>
      <c r="F2890" t="s">
        <v>19</v>
      </c>
      <c r="I2890">
        <v>100</v>
      </c>
      <c r="J2890">
        <v>0</v>
      </c>
      <c r="K2890">
        <v>0</v>
      </c>
      <c r="L2890">
        <v>818</v>
      </c>
      <c r="M2890">
        <v>818</v>
      </c>
      <c r="N2890" t="s">
        <v>20</v>
      </c>
      <c r="O2890" t="s">
        <v>8498</v>
      </c>
      <c r="P2890" t="s">
        <v>28</v>
      </c>
      <c r="Q2890" t="s">
        <v>34234</v>
      </c>
      <c r="R2890" t="s">
        <v>34235</v>
      </c>
      <c r="S2890" t="s">
        <v>32628</v>
      </c>
      <c r="T2890" t="s">
        <v>34233</v>
      </c>
      <c r="AD2890" t="str">
        <f t="shared" si="458"/>
        <v/>
      </c>
      <c r="AE2890" t="str">
        <f t="shared" si="450"/>
        <v/>
      </c>
      <c r="AF2890" t="str">
        <f t="shared" si="452"/>
        <v/>
      </c>
      <c r="AG2890" s="17">
        <v>1</v>
      </c>
      <c r="AH2890">
        <f t="shared" si="456"/>
        <v>2.8</v>
      </c>
      <c r="AI2890">
        <v>0.14499999999999999</v>
      </c>
      <c r="AJ2890">
        <f t="shared" si="453"/>
        <v>0.40599999999999997</v>
      </c>
      <c r="AK2890" t="str">
        <f t="shared" si="457"/>
        <v/>
      </c>
      <c r="AL2890" t="str">
        <f t="shared" si="454"/>
        <v/>
      </c>
    </row>
    <row r="2891" spans="1:38" x14ac:dyDescent="0.2">
      <c r="A2891" t="s">
        <v>3359</v>
      </c>
      <c r="B2891" t="s">
        <v>24</v>
      </c>
      <c r="C2891" t="s">
        <v>3360</v>
      </c>
      <c r="D2891" s="1">
        <v>35900</v>
      </c>
      <c r="E2891" s="1">
        <v>43456</v>
      </c>
      <c r="F2891" t="s">
        <v>19</v>
      </c>
      <c r="I2891">
        <v>100</v>
      </c>
      <c r="J2891">
        <v>0</v>
      </c>
      <c r="K2891">
        <v>0</v>
      </c>
      <c r="L2891">
        <v>780</v>
      </c>
      <c r="M2891">
        <v>780</v>
      </c>
      <c r="N2891" t="s">
        <v>20</v>
      </c>
      <c r="O2891" t="s">
        <v>3361</v>
      </c>
      <c r="P2891" t="s">
        <v>28</v>
      </c>
      <c r="Q2891" t="s">
        <v>34233</v>
      </c>
      <c r="R2891" t="s">
        <v>34233</v>
      </c>
      <c r="S2891" t="s">
        <v>33800</v>
      </c>
      <c r="T2891" t="s">
        <v>34354</v>
      </c>
      <c r="U2891" t="s">
        <v>32634</v>
      </c>
      <c r="V2891" t="s">
        <v>34887</v>
      </c>
      <c r="W2891">
        <v>105</v>
      </c>
      <c r="X2891">
        <v>2</v>
      </c>
      <c r="Y2891" t="s">
        <v>32661</v>
      </c>
      <c r="AA2891">
        <v>7.5</v>
      </c>
      <c r="AB2891">
        <v>25</v>
      </c>
      <c r="AC2891">
        <v>1</v>
      </c>
      <c r="AD2891" t="str">
        <f t="shared" si="458"/>
        <v/>
      </c>
      <c r="AE2891" t="str">
        <f t="shared" si="450"/>
        <v/>
      </c>
      <c r="AF2891" t="str">
        <f t="shared" si="452"/>
        <v/>
      </c>
      <c r="AG2891">
        <f>IF((S2891&lt;&gt;"tühi")*(AC2891&lt;&gt;""),AC2891,"")</f>
        <v>1</v>
      </c>
      <c r="AH2891">
        <f t="shared" si="456"/>
        <v>2.8</v>
      </c>
      <c r="AI2891">
        <v>0.14499999999999999</v>
      </c>
      <c r="AJ2891">
        <f t="shared" si="453"/>
        <v>0.40599999999999997</v>
      </c>
      <c r="AK2891" t="str">
        <f t="shared" si="457"/>
        <v/>
      </c>
      <c r="AL2891" t="str">
        <f t="shared" si="454"/>
        <v/>
      </c>
    </row>
    <row r="2892" spans="1:38" x14ac:dyDescent="0.2">
      <c r="A2892" t="s">
        <v>9175</v>
      </c>
      <c r="B2892" t="s">
        <v>24</v>
      </c>
      <c r="C2892" t="s">
        <v>9176</v>
      </c>
      <c r="D2892" s="1">
        <v>36269</v>
      </c>
      <c r="E2892" s="1">
        <v>43456</v>
      </c>
      <c r="F2892" t="s">
        <v>19</v>
      </c>
      <c r="I2892">
        <v>100</v>
      </c>
      <c r="J2892">
        <v>0</v>
      </c>
      <c r="K2892">
        <v>0</v>
      </c>
      <c r="L2892">
        <v>789</v>
      </c>
      <c r="M2892">
        <v>789</v>
      </c>
      <c r="N2892" t="s">
        <v>20</v>
      </c>
      <c r="O2892" t="s">
        <v>9177</v>
      </c>
      <c r="P2892" t="s">
        <v>28</v>
      </c>
      <c r="Q2892" t="s">
        <v>32794</v>
      </c>
      <c r="R2892" t="s">
        <v>33782</v>
      </c>
      <c r="S2892" t="s">
        <v>32628</v>
      </c>
      <c r="T2892" t="s">
        <v>34365</v>
      </c>
      <c r="AD2892" t="str">
        <f t="shared" si="458"/>
        <v/>
      </c>
      <c r="AE2892" t="str">
        <f t="shared" si="450"/>
        <v/>
      </c>
      <c r="AF2892" t="str">
        <f t="shared" si="452"/>
        <v/>
      </c>
      <c r="AG2892" s="17">
        <v>1</v>
      </c>
      <c r="AH2892">
        <f t="shared" si="456"/>
        <v>2.8</v>
      </c>
      <c r="AI2892">
        <v>0.14499999999999999</v>
      </c>
      <c r="AJ2892">
        <f t="shared" si="453"/>
        <v>0.40599999999999997</v>
      </c>
      <c r="AK2892" t="str">
        <f t="shared" si="457"/>
        <v/>
      </c>
      <c r="AL2892" t="str">
        <f t="shared" si="454"/>
        <v/>
      </c>
    </row>
    <row r="2893" spans="1:38" x14ac:dyDescent="0.2">
      <c r="A2893" t="s">
        <v>9226</v>
      </c>
      <c r="B2893" t="s">
        <v>24</v>
      </c>
      <c r="C2893" t="s">
        <v>9227</v>
      </c>
      <c r="D2893" s="1">
        <v>36269</v>
      </c>
      <c r="E2893" s="1">
        <v>43456</v>
      </c>
      <c r="F2893" t="s">
        <v>19</v>
      </c>
      <c r="I2893">
        <v>100</v>
      </c>
      <c r="J2893">
        <v>0</v>
      </c>
      <c r="K2893">
        <v>0</v>
      </c>
      <c r="L2893">
        <v>867</v>
      </c>
      <c r="M2893">
        <v>867</v>
      </c>
      <c r="N2893" t="s">
        <v>20</v>
      </c>
      <c r="O2893" t="s">
        <v>9228</v>
      </c>
      <c r="P2893" t="s">
        <v>28</v>
      </c>
      <c r="Q2893" t="s">
        <v>34233</v>
      </c>
      <c r="R2893" t="s">
        <v>34233</v>
      </c>
      <c r="S2893" t="s">
        <v>32628</v>
      </c>
      <c r="T2893" t="s">
        <v>34349</v>
      </c>
      <c r="U2893" t="s">
        <v>32634</v>
      </c>
      <c r="V2893" t="s">
        <v>34886</v>
      </c>
      <c r="W2893">
        <v>216</v>
      </c>
      <c r="X2893">
        <v>2</v>
      </c>
      <c r="Y2893" t="s">
        <v>32661</v>
      </c>
      <c r="AA2893">
        <v>9</v>
      </c>
      <c r="AB2893">
        <v>25</v>
      </c>
      <c r="AC2893">
        <v>1</v>
      </c>
      <c r="AD2893" t="str">
        <f t="shared" si="458"/>
        <v/>
      </c>
      <c r="AE2893" t="str">
        <f t="shared" si="450"/>
        <v/>
      </c>
      <c r="AF2893" t="str">
        <f t="shared" si="452"/>
        <v/>
      </c>
      <c r="AG2893">
        <f t="shared" ref="AG2893:AG2914" si="459">IF((S2893&lt;&gt;"tühi")*(AC2893&lt;&gt;""),AC2893,"")</f>
        <v>1</v>
      </c>
      <c r="AH2893">
        <f t="shared" si="456"/>
        <v>2.8</v>
      </c>
      <c r="AI2893">
        <v>0.14499999999999999</v>
      </c>
      <c r="AJ2893">
        <f t="shared" si="453"/>
        <v>0.40599999999999997</v>
      </c>
      <c r="AK2893" t="str">
        <f t="shared" si="457"/>
        <v/>
      </c>
      <c r="AL2893" t="str">
        <f t="shared" si="454"/>
        <v/>
      </c>
    </row>
    <row r="2894" spans="1:38" x14ac:dyDescent="0.2">
      <c r="A2894" t="s">
        <v>28663</v>
      </c>
      <c r="B2894" t="s">
        <v>24</v>
      </c>
      <c r="C2894" t="s">
        <v>28664</v>
      </c>
      <c r="D2894" s="1">
        <v>42717</v>
      </c>
      <c r="E2894" s="1">
        <v>44546</v>
      </c>
      <c r="F2894" t="s">
        <v>26</v>
      </c>
      <c r="I2894">
        <v>100</v>
      </c>
      <c r="J2894">
        <v>0</v>
      </c>
      <c r="K2894">
        <v>0</v>
      </c>
      <c r="L2894">
        <v>1863</v>
      </c>
      <c r="M2894">
        <v>1863</v>
      </c>
      <c r="N2894" t="s">
        <v>20</v>
      </c>
      <c r="O2894" t="s">
        <v>28665</v>
      </c>
      <c r="P2894" t="s">
        <v>44</v>
      </c>
      <c r="Q2894" t="s">
        <v>34233</v>
      </c>
      <c r="R2894" t="s">
        <v>34233</v>
      </c>
      <c r="S2894" t="s">
        <v>34233</v>
      </c>
      <c r="T2894" t="s">
        <v>34233</v>
      </c>
      <c r="AD2894" t="str">
        <f t="shared" si="458"/>
        <v/>
      </c>
      <c r="AE2894" t="str">
        <f t="shared" si="450"/>
        <v/>
      </c>
      <c r="AF2894" t="str">
        <f t="shared" si="452"/>
        <v/>
      </c>
      <c r="AG2894" t="str">
        <f t="shared" si="459"/>
        <v/>
      </c>
      <c r="AH2894" t="str">
        <f t="shared" si="456"/>
        <v/>
      </c>
      <c r="AI2894">
        <v>0.14499999999999999</v>
      </c>
      <c r="AJ2894" t="str">
        <f t="shared" si="453"/>
        <v/>
      </c>
      <c r="AK2894" t="str">
        <f t="shared" si="457"/>
        <v/>
      </c>
      <c r="AL2894" t="str">
        <f t="shared" si="454"/>
        <v/>
      </c>
    </row>
    <row r="2895" spans="1:38" x14ac:dyDescent="0.2">
      <c r="A2895" t="s">
        <v>32096</v>
      </c>
      <c r="B2895" t="s">
        <v>24</v>
      </c>
      <c r="C2895" t="s">
        <v>32097</v>
      </c>
      <c r="D2895" s="1">
        <v>44442</v>
      </c>
      <c r="E2895" s="1">
        <v>44442</v>
      </c>
      <c r="F2895" t="s">
        <v>889</v>
      </c>
      <c r="I2895">
        <v>100</v>
      </c>
      <c r="J2895">
        <v>0</v>
      </c>
      <c r="K2895">
        <v>0</v>
      </c>
      <c r="L2895">
        <v>599</v>
      </c>
      <c r="M2895">
        <v>599</v>
      </c>
      <c r="N2895" t="s">
        <v>20</v>
      </c>
      <c r="O2895" t="s">
        <v>32098</v>
      </c>
      <c r="P2895" t="s">
        <v>28</v>
      </c>
      <c r="Q2895" t="s">
        <v>34233</v>
      </c>
      <c r="R2895" t="s">
        <v>34233</v>
      </c>
      <c r="S2895" t="s">
        <v>33942</v>
      </c>
      <c r="T2895" t="s">
        <v>34233</v>
      </c>
      <c r="V2895" t="s">
        <v>34965</v>
      </c>
      <c r="AD2895" t="str">
        <f t="shared" si="458"/>
        <v/>
      </c>
      <c r="AE2895" t="str">
        <f t="shared" si="450"/>
        <v/>
      </c>
      <c r="AF2895" t="str">
        <f t="shared" si="452"/>
        <v/>
      </c>
      <c r="AG2895" t="str">
        <f t="shared" si="459"/>
        <v/>
      </c>
      <c r="AH2895" t="str">
        <f t="shared" si="456"/>
        <v/>
      </c>
      <c r="AI2895">
        <v>0.14499999999999999</v>
      </c>
      <c r="AJ2895" t="str">
        <f t="shared" si="453"/>
        <v/>
      </c>
      <c r="AK2895" t="str">
        <f t="shared" si="457"/>
        <v/>
      </c>
      <c r="AL2895" t="str">
        <f t="shared" si="454"/>
        <v/>
      </c>
    </row>
    <row r="2896" spans="1:38" x14ac:dyDescent="0.2">
      <c r="A2896" t="s">
        <v>15846</v>
      </c>
      <c r="B2896" t="s">
        <v>24</v>
      </c>
      <c r="C2896" t="s">
        <v>15847</v>
      </c>
      <c r="D2896" s="1">
        <v>37386</v>
      </c>
      <c r="E2896" s="1">
        <v>44546</v>
      </c>
      <c r="F2896" t="s">
        <v>26</v>
      </c>
      <c r="I2896">
        <v>100</v>
      </c>
      <c r="J2896">
        <v>0</v>
      </c>
      <c r="K2896">
        <v>0</v>
      </c>
      <c r="L2896">
        <v>4126</v>
      </c>
      <c r="M2896">
        <v>4126</v>
      </c>
      <c r="N2896" t="s">
        <v>20</v>
      </c>
      <c r="O2896" t="s">
        <v>15848</v>
      </c>
      <c r="P2896" t="s">
        <v>44</v>
      </c>
      <c r="Q2896" t="s">
        <v>34233</v>
      </c>
      <c r="R2896" t="s">
        <v>34233</v>
      </c>
      <c r="S2896" t="s">
        <v>34233</v>
      </c>
      <c r="T2896" t="s">
        <v>34233</v>
      </c>
      <c r="V2896" t="s">
        <v>32879</v>
      </c>
      <c r="AD2896" t="str">
        <f t="shared" si="458"/>
        <v/>
      </c>
      <c r="AE2896" t="str">
        <f t="shared" si="450"/>
        <v/>
      </c>
      <c r="AF2896" t="str">
        <f t="shared" si="452"/>
        <v/>
      </c>
      <c r="AG2896" t="str">
        <f t="shared" si="459"/>
        <v/>
      </c>
      <c r="AH2896" t="str">
        <f t="shared" si="456"/>
        <v/>
      </c>
      <c r="AI2896">
        <v>0.14499999999999999</v>
      </c>
      <c r="AJ2896" t="str">
        <f t="shared" si="453"/>
        <v/>
      </c>
      <c r="AK2896" t="str">
        <f t="shared" si="457"/>
        <v/>
      </c>
      <c r="AL2896" t="str">
        <f t="shared" si="454"/>
        <v/>
      </c>
    </row>
    <row r="2897" spans="1:39" x14ac:dyDescent="0.2">
      <c r="A2897" t="s">
        <v>29003</v>
      </c>
      <c r="B2897" t="s">
        <v>24</v>
      </c>
      <c r="C2897" t="s">
        <v>29004</v>
      </c>
      <c r="D2897" s="1">
        <v>42661</v>
      </c>
      <c r="E2897" s="1">
        <v>43456</v>
      </c>
      <c r="F2897" t="s">
        <v>19</v>
      </c>
      <c r="I2897">
        <v>100</v>
      </c>
      <c r="J2897">
        <v>0</v>
      </c>
      <c r="K2897">
        <v>0</v>
      </c>
      <c r="L2897">
        <v>2629</v>
      </c>
      <c r="M2897">
        <v>2629</v>
      </c>
      <c r="N2897" t="s">
        <v>20</v>
      </c>
      <c r="O2897" t="s">
        <v>29005</v>
      </c>
      <c r="P2897" t="s">
        <v>28</v>
      </c>
      <c r="Q2897" t="s">
        <v>34233</v>
      </c>
      <c r="R2897" t="s">
        <v>34233</v>
      </c>
      <c r="S2897" t="s">
        <v>32628</v>
      </c>
      <c r="T2897" t="s">
        <v>34357</v>
      </c>
      <c r="U2897" t="s">
        <v>32634</v>
      </c>
      <c r="V2897" t="s">
        <v>32879</v>
      </c>
      <c r="W2897">
        <v>300</v>
      </c>
      <c r="X2897">
        <v>2</v>
      </c>
      <c r="Y2897" t="s">
        <v>32661</v>
      </c>
      <c r="AC2897">
        <v>1</v>
      </c>
      <c r="AD2897" t="str">
        <f t="shared" si="458"/>
        <v/>
      </c>
      <c r="AE2897" t="str">
        <f t="shared" si="450"/>
        <v/>
      </c>
      <c r="AF2897" t="str">
        <f t="shared" si="452"/>
        <v/>
      </c>
      <c r="AG2897">
        <f t="shared" si="459"/>
        <v>1</v>
      </c>
      <c r="AH2897">
        <f t="shared" si="456"/>
        <v>2.8</v>
      </c>
      <c r="AI2897">
        <v>0.14499999999999999</v>
      </c>
      <c r="AJ2897">
        <f t="shared" si="453"/>
        <v>0.40599999999999997</v>
      </c>
      <c r="AK2897" t="str">
        <f t="shared" si="457"/>
        <v/>
      </c>
      <c r="AL2897" t="str">
        <f t="shared" si="454"/>
        <v/>
      </c>
    </row>
    <row r="2898" spans="1:39" x14ac:dyDescent="0.2">
      <c r="A2898" t="s">
        <v>24211</v>
      </c>
      <c r="B2898" t="s">
        <v>24</v>
      </c>
      <c r="C2898" t="s">
        <v>24212</v>
      </c>
      <c r="D2898" s="1">
        <v>39385</v>
      </c>
      <c r="E2898" s="1">
        <v>43951</v>
      </c>
      <c r="F2898" t="s">
        <v>39</v>
      </c>
      <c r="I2898">
        <v>100</v>
      </c>
      <c r="J2898">
        <v>0</v>
      </c>
      <c r="K2898">
        <v>0</v>
      </c>
      <c r="L2898">
        <v>3557</v>
      </c>
      <c r="M2898">
        <v>3557</v>
      </c>
      <c r="N2898" t="s">
        <v>20</v>
      </c>
      <c r="O2898" t="s">
        <v>24213</v>
      </c>
      <c r="P2898" t="s">
        <v>28</v>
      </c>
      <c r="Q2898" t="s">
        <v>34234</v>
      </c>
      <c r="R2898" t="s">
        <v>33762</v>
      </c>
      <c r="S2898" t="s">
        <v>33942</v>
      </c>
      <c r="T2898" t="s">
        <v>34233</v>
      </c>
      <c r="V2898" t="s">
        <v>32882</v>
      </c>
      <c r="AD2898" t="str">
        <f t="shared" si="458"/>
        <v/>
      </c>
      <c r="AE2898" t="str">
        <f t="shared" si="450"/>
        <v/>
      </c>
      <c r="AF2898" t="str">
        <f t="shared" si="452"/>
        <v/>
      </c>
      <c r="AG2898" t="str">
        <f t="shared" si="459"/>
        <v/>
      </c>
      <c r="AH2898" t="str">
        <f t="shared" si="456"/>
        <v/>
      </c>
      <c r="AI2898">
        <v>0.14499999999999999</v>
      </c>
      <c r="AJ2898" t="str">
        <f t="shared" si="453"/>
        <v/>
      </c>
      <c r="AK2898" t="str">
        <f t="shared" si="457"/>
        <v/>
      </c>
      <c r="AL2898" t="str">
        <f t="shared" si="454"/>
        <v/>
      </c>
    </row>
    <row r="2899" spans="1:39" x14ac:dyDescent="0.2">
      <c r="A2899" t="s">
        <v>29892</v>
      </c>
      <c r="B2899" t="s">
        <v>24</v>
      </c>
      <c r="C2899" t="s">
        <v>29893</v>
      </c>
      <c r="D2899" s="1">
        <v>43727</v>
      </c>
      <c r="E2899" s="1">
        <v>43951</v>
      </c>
      <c r="F2899" t="s">
        <v>19</v>
      </c>
      <c r="I2899">
        <v>100</v>
      </c>
      <c r="J2899">
        <v>0</v>
      </c>
      <c r="K2899">
        <v>0</v>
      </c>
      <c r="L2899">
        <v>3429</v>
      </c>
      <c r="M2899">
        <v>3429</v>
      </c>
      <c r="N2899" t="s">
        <v>20</v>
      </c>
      <c r="O2899" t="s">
        <v>29894</v>
      </c>
      <c r="P2899" t="s">
        <v>28</v>
      </c>
      <c r="Q2899" t="s">
        <v>34233</v>
      </c>
      <c r="R2899" t="s">
        <v>34233</v>
      </c>
      <c r="S2899" t="s">
        <v>32628</v>
      </c>
      <c r="T2899" t="s">
        <v>34354</v>
      </c>
      <c r="U2899" t="s">
        <v>32634</v>
      </c>
      <c r="V2899" t="s">
        <v>32879</v>
      </c>
      <c r="W2899">
        <v>300</v>
      </c>
      <c r="X2899">
        <v>2</v>
      </c>
      <c r="Y2899" t="s">
        <v>32661</v>
      </c>
      <c r="AC2899">
        <v>1</v>
      </c>
      <c r="AD2899" t="str">
        <f t="shared" si="458"/>
        <v/>
      </c>
      <c r="AE2899" t="str">
        <f t="shared" si="450"/>
        <v/>
      </c>
      <c r="AF2899" t="str">
        <f t="shared" si="452"/>
        <v/>
      </c>
      <c r="AG2899">
        <f t="shared" si="459"/>
        <v>1</v>
      </c>
      <c r="AH2899">
        <f t="shared" si="456"/>
        <v>2.8</v>
      </c>
      <c r="AI2899">
        <v>0.14499999999999999</v>
      </c>
      <c r="AJ2899">
        <f t="shared" si="453"/>
        <v>0.40599999999999997</v>
      </c>
      <c r="AK2899" t="str">
        <f t="shared" si="457"/>
        <v/>
      </c>
      <c r="AL2899" t="str">
        <f t="shared" si="454"/>
        <v/>
      </c>
    </row>
    <row r="2900" spans="1:39" x14ac:dyDescent="0.2">
      <c r="A2900" t="s">
        <v>15296</v>
      </c>
      <c r="B2900" t="s">
        <v>24</v>
      </c>
      <c r="C2900" t="s">
        <v>15297</v>
      </c>
      <c r="D2900" s="1">
        <v>37386</v>
      </c>
      <c r="E2900" s="1">
        <v>44546</v>
      </c>
      <c r="F2900" t="s">
        <v>474</v>
      </c>
      <c r="I2900">
        <v>100</v>
      </c>
      <c r="J2900">
        <v>0</v>
      </c>
      <c r="K2900">
        <v>0</v>
      </c>
      <c r="L2900">
        <v>63</v>
      </c>
      <c r="M2900">
        <v>63</v>
      </c>
      <c r="N2900" t="s">
        <v>20</v>
      </c>
      <c r="O2900" t="s">
        <v>15298</v>
      </c>
      <c r="P2900" t="s">
        <v>28</v>
      </c>
      <c r="Q2900" t="s">
        <v>34233</v>
      </c>
      <c r="R2900" t="s">
        <v>34233</v>
      </c>
      <c r="S2900" t="s">
        <v>32627</v>
      </c>
      <c r="T2900" t="s">
        <v>34233</v>
      </c>
      <c r="U2900" t="s">
        <v>32641</v>
      </c>
      <c r="V2900" t="s">
        <v>32879</v>
      </c>
      <c r="AD2900" t="str">
        <f t="shared" si="458"/>
        <v/>
      </c>
      <c r="AE2900" t="str">
        <f t="shared" si="450"/>
        <v/>
      </c>
      <c r="AF2900" t="str">
        <f t="shared" si="452"/>
        <v/>
      </c>
      <c r="AG2900" t="str">
        <f t="shared" si="459"/>
        <v/>
      </c>
      <c r="AH2900" t="str">
        <f t="shared" si="456"/>
        <v/>
      </c>
      <c r="AI2900">
        <v>0.14499999999999999</v>
      </c>
      <c r="AJ2900" t="str">
        <f t="shared" si="453"/>
        <v/>
      </c>
      <c r="AK2900" t="str">
        <f t="shared" si="457"/>
        <v/>
      </c>
      <c r="AL2900" t="str">
        <f t="shared" si="454"/>
        <v/>
      </c>
    </row>
    <row r="2901" spans="1:39" x14ac:dyDescent="0.2">
      <c r="A2901" t="s">
        <v>29006</v>
      </c>
      <c r="B2901" t="s">
        <v>24</v>
      </c>
      <c r="C2901" t="s">
        <v>29007</v>
      </c>
      <c r="D2901" s="1">
        <v>42661</v>
      </c>
      <c r="E2901" s="1">
        <v>43456</v>
      </c>
      <c r="F2901" t="s">
        <v>19</v>
      </c>
      <c r="I2901">
        <v>100</v>
      </c>
      <c r="J2901">
        <v>0</v>
      </c>
      <c r="K2901">
        <v>0</v>
      </c>
      <c r="L2901">
        <v>2978</v>
      </c>
      <c r="M2901">
        <v>2978</v>
      </c>
      <c r="N2901" t="s">
        <v>20</v>
      </c>
      <c r="O2901" t="s">
        <v>29008</v>
      </c>
      <c r="P2901" t="s">
        <v>28</v>
      </c>
      <c r="Q2901" t="s">
        <v>34233</v>
      </c>
      <c r="R2901" t="s">
        <v>34233</v>
      </c>
      <c r="S2901" t="s">
        <v>33797</v>
      </c>
      <c r="T2901" t="s">
        <v>34357</v>
      </c>
      <c r="U2901" t="s">
        <v>32634</v>
      </c>
      <c r="V2901" t="s">
        <v>32879</v>
      </c>
      <c r="W2901">
        <v>300</v>
      </c>
      <c r="X2901">
        <v>2</v>
      </c>
      <c r="Y2901" t="s">
        <v>32661</v>
      </c>
      <c r="AC2901">
        <v>1</v>
      </c>
      <c r="AD2901" t="str">
        <f t="shared" si="458"/>
        <v/>
      </c>
      <c r="AE2901" t="str">
        <f t="shared" si="450"/>
        <v/>
      </c>
      <c r="AF2901" t="str">
        <f t="shared" si="452"/>
        <v/>
      </c>
      <c r="AG2901">
        <f t="shared" si="459"/>
        <v>1</v>
      </c>
      <c r="AH2901">
        <f t="shared" si="456"/>
        <v>2.8</v>
      </c>
      <c r="AI2901">
        <v>0.14499999999999999</v>
      </c>
      <c r="AJ2901">
        <f t="shared" si="453"/>
        <v>0.40599999999999997</v>
      </c>
      <c r="AK2901" t="str">
        <f t="shared" si="457"/>
        <v/>
      </c>
      <c r="AL2901" t="str">
        <f t="shared" si="454"/>
        <v/>
      </c>
    </row>
    <row r="2902" spans="1:39" x14ac:dyDescent="0.2">
      <c r="A2902" t="s">
        <v>29368</v>
      </c>
      <c r="B2902" t="s">
        <v>24</v>
      </c>
      <c r="C2902" t="s">
        <v>29369</v>
      </c>
      <c r="D2902" s="1">
        <v>43150</v>
      </c>
      <c r="E2902" s="1">
        <v>43727</v>
      </c>
      <c r="F2902" t="s">
        <v>19</v>
      </c>
      <c r="I2902">
        <v>100</v>
      </c>
      <c r="J2902">
        <v>0</v>
      </c>
      <c r="K2902">
        <v>0</v>
      </c>
      <c r="L2902">
        <v>3480</v>
      </c>
      <c r="M2902">
        <v>3480</v>
      </c>
      <c r="N2902" t="s">
        <v>20</v>
      </c>
      <c r="O2902" t="s">
        <v>29370</v>
      </c>
      <c r="P2902" t="s">
        <v>28</v>
      </c>
      <c r="Q2902" t="s">
        <v>34233</v>
      </c>
      <c r="R2902" t="s">
        <v>34233</v>
      </c>
      <c r="S2902" t="s">
        <v>32628</v>
      </c>
      <c r="T2902" t="s">
        <v>34354</v>
      </c>
      <c r="U2902" t="s">
        <v>32634</v>
      </c>
      <c r="V2902" t="s">
        <v>32879</v>
      </c>
      <c r="W2902">
        <v>400</v>
      </c>
      <c r="X2902">
        <v>2</v>
      </c>
      <c r="Y2902" t="s">
        <v>32661</v>
      </c>
      <c r="AC2902">
        <v>1</v>
      </c>
      <c r="AD2902" t="str">
        <f t="shared" si="458"/>
        <v/>
      </c>
      <c r="AE2902" t="str">
        <f t="shared" si="450"/>
        <v/>
      </c>
      <c r="AF2902" t="str">
        <f t="shared" si="452"/>
        <v/>
      </c>
      <c r="AG2902">
        <f t="shared" si="459"/>
        <v>1</v>
      </c>
      <c r="AH2902">
        <f t="shared" si="456"/>
        <v>2.8</v>
      </c>
      <c r="AI2902">
        <v>0.14499999999999999</v>
      </c>
      <c r="AJ2902">
        <f t="shared" si="453"/>
        <v>0.40599999999999997</v>
      </c>
      <c r="AK2902" t="str">
        <f t="shared" si="457"/>
        <v/>
      </c>
      <c r="AL2902" t="str">
        <f t="shared" si="454"/>
        <v/>
      </c>
    </row>
    <row r="2903" spans="1:39" x14ac:dyDescent="0.2">
      <c r="A2903" t="s">
        <v>29150</v>
      </c>
      <c r="B2903" t="s">
        <v>24</v>
      </c>
      <c r="C2903" t="s">
        <v>29151</v>
      </c>
      <c r="D2903" s="1">
        <v>43018</v>
      </c>
      <c r="E2903" s="1">
        <v>43456</v>
      </c>
      <c r="F2903" t="s">
        <v>19</v>
      </c>
      <c r="I2903">
        <v>100</v>
      </c>
      <c r="J2903">
        <v>0</v>
      </c>
      <c r="K2903">
        <v>0</v>
      </c>
      <c r="L2903">
        <v>2639</v>
      </c>
      <c r="M2903">
        <v>2639</v>
      </c>
      <c r="N2903" t="s">
        <v>20</v>
      </c>
      <c r="O2903" t="s">
        <v>29152</v>
      </c>
      <c r="P2903" t="s">
        <v>28</v>
      </c>
      <c r="Q2903" t="s">
        <v>34233</v>
      </c>
      <c r="R2903" t="s">
        <v>34233</v>
      </c>
      <c r="S2903" t="s">
        <v>32628</v>
      </c>
      <c r="T2903" t="s">
        <v>34382</v>
      </c>
      <c r="U2903" t="s">
        <v>32634</v>
      </c>
      <c r="V2903" t="s">
        <v>32879</v>
      </c>
      <c r="W2903">
        <v>300</v>
      </c>
      <c r="X2903">
        <v>2</v>
      </c>
      <c r="Y2903" t="s">
        <v>32661</v>
      </c>
      <c r="AC2903">
        <v>1</v>
      </c>
      <c r="AD2903" t="str">
        <f t="shared" si="458"/>
        <v/>
      </c>
      <c r="AE2903" t="str">
        <f t="shared" ref="AE2903:AE2966" si="460">IF((S2903="tühi")*(AC2903&lt;&gt;""),AC2903,"")</f>
        <v/>
      </c>
      <c r="AF2903" t="str">
        <f t="shared" si="452"/>
        <v/>
      </c>
      <c r="AG2903">
        <f t="shared" si="459"/>
        <v>1</v>
      </c>
      <c r="AH2903">
        <f t="shared" si="456"/>
        <v>2.8</v>
      </c>
      <c r="AI2903">
        <v>0.14499999999999999</v>
      </c>
      <c r="AJ2903">
        <f t="shared" si="453"/>
        <v>0.40599999999999997</v>
      </c>
      <c r="AK2903" t="str">
        <f t="shared" si="457"/>
        <v/>
      </c>
      <c r="AL2903" t="str">
        <f t="shared" si="454"/>
        <v/>
      </c>
    </row>
    <row r="2904" spans="1:39" s="18" customFormat="1" x14ac:dyDescent="0.2">
      <c r="A2904" s="18" t="s">
        <v>30202</v>
      </c>
      <c r="B2904" s="18" t="s">
        <v>24</v>
      </c>
      <c r="C2904" s="18" t="s">
        <v>30203</v>
      </c>
      <c r="D2904" s="19">
        <v>43761</v>
      </c>
      <c r="E2904" s="19">
        <v>43761</v>
      </c>
      <c r="F2904" s="18" t="s">
        <v>19</v>
      </c>
      <c r="I2904" s="18">
        <v>100</v>
      </c>
      <c r="J2904" s="18">
        <v>0</v>
      </c>
      <c r="K2904" s="18">
        <v>0</v>
      </c>
      <c r="L2904" s="18">
        <v>4621</v>
      </c>
      <c r="M2904" s="18">
        <v>4621</v>
      </c>
      <c r="N2904" s="18" t="s">
        <v>20</v>
      </c>
      <c r="O2904" s="18" t="s">
        <v>30204</v>
      </c>
      <c r="P2904" s="18" t="s">
        <v>28</v>
      </c>
      <c r="Q2904" s="18" t="s">
        <v>34234</v>
      </c>
      <c r="R2904" s="18" t="s">
        <v>33762</v>
      </c>
      <c r="S2904" s="18" t="s">
        <v>33942</v>
      </c>
      <c r="T2904" s="18" t="s">
        <v>34477</v>
      </c>
      <c r="U2904" s="18" t="s">
        <v>32634</v>
      </c>
      <c r="V2904" s="18" t="s">
        <v>32879</v>
      </c>
      <c r="W2904" s="18">
        <v>400</v>
      </c>
      <c r="X2904" s="18">
        <v>2</v>
      </c>
      <c r="Y2904" s="18" t="s">
        <v>32661</v>
      </c>
      <c r="AC2904" s="18">
        <v>1</v>
      </c>
      <c r="AD2904" s="18" t="str">
        <f t="shared" si="458"/>
        <v/>
      </c>
      <c r="AE2904" s="18">
        <f t="shared" si="460"/>
        <v>1</v>
      </c>
      <c r="AF2904" s="18" t="str">
        <f t="shared" si="452"/>
        <v/>
      </c>
      <c r="AG2904" s="18" t="str">
        <f t="shared" si="459"/>
        <v/>
      </c>
      <c r="AH2904" s="18" t="str">
        <f t="shared" si="456"/>
        <v/>
      </c>
      <c r="AI2904" s="18">
        <v>0.14499999999999999</v>
      </c>
      <c r="AJ2904" s="18" t="str">
        <f t="shared" si="453"/>
        <v/>
      </c>
      <c r="AK2904" s="18">
        <f t="shared" si="457"/>
        <v>2.8</v>
      </c>
      <c r="AL2904" s="18">
        <f t="shared" si="454"/>
        <v>0.40599999999999997</v>
      </c>
      <c r="AM2904" s="18" t="s">
        <v>34814</v>
      </c>
    </row>
    <row r="2905" spans="1:39" x14ac:dyDescent="0.2">
      <c r="A2905" t="s">
        <v>29585</v>
      </c>
      <c r="B2905" t="s">
        <v>24</v>
      </c>
      <c r="C2905" t="s">
        <v>29586</v>
      </c>
      <c r="D2905" s="1">
        <v>43173</v>
      </c>
      <c r="E2905" s="1">
        <v>43456</v>
      </c>
      <c r="F2905" t="s">
        <v>19</v>
      </c>
      <c r="I2905">
        <v>100</v>
      </c>
      <c r="J2905">
        <v>0</v>
      </c>
      <c r="K2905">
        <v>0</v>
      </c>
      <c r="L2905">
        <v>3133</v>
      </c>
      <c r="M2905">
        <v>3133</v>
      </c>
      <c r="N2905" t="s">
        <v>20</v>
      </c>
      <c r="O2905" t="s">
        <v>29587</v>
      </c>
      <c r="P2905" t="s">
        <v>28</v>
      </c>
      <c r="Q2905" t="s">
        <v>34233</v>
      </c>
      <c r="R2905" t="s">
        <v>34233</v>
      </c>
      <c r="S2905" t="s">
        <v>33800</v>
      </c>
      <c r="T2905" t="s">
        <v>34349</v>
      </c>
      <c r="U2905" t="s">
        <v>32634</v>
      </c>
      <c r="V2905" t="s">
        <v>32879</v>
      </c>
      <c r="W2905">
        <v>300</v>
      </c>
      <c r="X2905">
        <v>2</v>
      </c>
      <c r="Y2905" t="s">
        <v>32661</v>
      </c>
      <c r="AC2905">
        <v>1</v>
      </c>
      <c r="AD2905" t="str">
        <f t="shared" si="458"/>
        <v/>
      </c>
      <c r="AE2905" t="str">
        <f t="shared" si="460"/>
        <v/>
      </c>
      <c r="AF2905" t="str">
        <f t="shared" si="452"/>
        <v/>
      </c>
      <c r="AG2905">
        <f t="shared" si="459"/>
        <v>1</v>
      </c>
      <c r="AH2905">
        <f t="shared" si="456"/>
        <v>2.8</v>
      </c>
      <c r="AI2905">
        <v>0.14499999999999999</v>
      </c>
      <c r="AJ2905">
        <f t="shared" si="453"/>
        <v>0.40599999999999997</v>
      </c>
      <c r="AK2905" t="str">
        <f t="shared" si="457"/>
        <v/>
      </c>
      <c r="AL2905" t="str">
        <f t="shared" si="454"/>
        <v/>
      </c>
    </row>
    <row r="2906" spans="1:39" x14ac:dyDescent="0.2">
      <c r="A2906" t="s">
        <v>29183</v>
      </c>
      <c r="B2906" t="s">
        <v>24</v>
      </c>
      <c r="C2906" t="s">
        <v>29184</v>
      </c>
      <c r="D2906" s="1">
        <v>43350</v>
      </c>
      <c r="E2906" s="1">
        <v>43456</v>
      </c>
      <c r="F2906" t="s">
        <v>19</v>
      </c>
      <c r="I2906">
        <v>100</v>
      </c>
      <c r="J2906">
        <v>0</v>
      </c>
      <c r="K2906">
        <v>0</v>
      </c>
      <c r="L2906">
        <v>4379</v>
      </c>
      <c r="M2906">
        <v>4379</v>
      </c>
      <c r="N2906" t="s">
        <v>20</v>
      </c>
      <c r="O2906" t="s">
        <v>29185</v>
      </c>
      <c r="P2906" t="s">
        <v>28</v>
      </c>
      <c r="Q2906" t="s">
        <v>34233</v>
      </c>
      <c r="R2906" t="s">
        <v>34233</v>
      </c>
      <c r="S2906" t="s">
        <v>33797</v>
      </c>
      <c r="T2906" t="s">
        <v>34357</v>
      </c>
      <c r="U2906" t="s">
        <v>32634</v>
      </c>
      <c r="V2906" t="s">
        <v>32879</v>
      </c>
      <c r="W2906">
        <v>400</v>
      </c>
      <c r="X2906">
        <v>2</v>
      </c>
      <c r="Y2906" t="s">
        <v>32661</v>
      </c>
      <c r="AC2906">
        <v>1</v>
      </c>
      <c r="AD2906" t="str">
        <f t="shared" si="458"/>
        <v/>
      </c>
      <c r="AE2906" t="str">
        <f t="shared" si="460"/>
        <v/>
      </c>
      <c r="AF2906" t="str">
        <f t="shared" si="452"/>
        <v/>
      </c>
      <c r="AG2906">
        <f t="shared" si="459"/>
        <v>1</v>
      </c>
      <c r="AH2906">
        <f t="shared" si="456"/>
        <v>2.8</v>
      </c>
      <c r="AI2906">
        <v>0.14499999999999999</v>
      </c>
      <c r="AJ2906">
        <f t="shared" si="453"/>
        <v>0.40599999999999997</v>
      </c>
      <c r="AK2906" t="str">
        <f t="shared" si="457"/>
        <v/>
      </c>
      <c r="AL2906" t="str">
        <f t="shared" si="454"/>
        <v/>
      </c>
    </row>
    <row r="2907" spans="1:39" x14ac:dyDescent="0.2">
      <c r="A2907" t="s">
        <v>15299</v>
      </c>
      <c r="B2907" t="s">
        <v>24</v>
      </c>
      <c r="C2907" t="s">
        <v>15300</v>
      </c>
      <c r="D2907" s="1">
        <v>37386</v>
      </c>
      <c r="E2907" s="1">
        <v>43456</v>
      </c>
      <c r="F2907" t="s">
        <v>474</v>
      </c>
      <c r="I2907">
        <v>100</v>
      </c>
      <c r="J2907">
        <v>0</v>
      </c>
      <c r="K2907">
        <v>0</v>
      </c>
      <c r="L2907">
        <v>40</v>
      </c>
      <c r="M2907">
        <v>40</v>
      </c>
      <c r="N2907" t="s">
        <v>20</v>
      </c>
      <c r="O2907" t="s">
        <v>15301</v>
      </c>
      <c r="P2907" t="s">
        <v>28</v>
      </c>
      <c r="Q2907" t="s">
        <v>34233</v>
      </c>
      <c r="R2907" t="s">
        <v>34233</v>
      </c>
      <c r="S2907" t="s">
        <v>32627</v>
      </c>
      <c r="T2907" t="s">
        <v>34233</v>
      </c>
      <c r="U2907" t="s">
        <v>32641</v>
      </c>
      <c r="V2907" t="s">
        <v>32879</v>
      </c>
      <c r="AD2907" t="str">
        <f t="shared" si="458"/>
        <v/>
      </c>
      <c r="AE2907" t="str">
        <f t="shared" si="460"/>
        <v/>
      </c>
      <c r="AF2907" t="str">
        <f t="shared" si="452"/>
        <v/>
      </c>
      <c r="AG2907" t="str">
        <f t="shared" si="459"/>
        <v/>
      </c>
      <c r="AH2907" t="str">
        <f t="shared" si="456"/>
        <v/>
      </c>
      <c r="AI2907">
        <v>0.14499999999999999</v>
      </c>
      <c r="AJ2907" t="str">
        <f t="shared" si="453"/>
        <v/>
      </c>
      <c r="AK2907" t="str">
        <f t="shared" si="457"/>
        <v/>
      </c>
      <c r="AL2907" t="str">
        <f t="shared" si="454"/>
        <v/>
      </c>
    </row>
    <row r="2908" spans="1:39" x14ac:dyDescent="0.2">
      <c r="A2908" t="s">
        <v>15157</v>
      </c>
      <c r="B2908" t="s">
        <v>24</v>
      </c>
      <c r="C2908" t="s">
        <v>15158</v>
      </c>
      <c r="D2908" s="1">
        <v>37385</v>
      </c>
      <c r="E2908" s="1">
        <v>43456</v>
      </c>
      <c r="F2908" t="s">
        <v>26</v>
      </c>
      <c r="I2908">
        <v>100</v>
      </c>
      <c r="J2908">
        <v>0</v>
      </c>
      <c r="K2908">
        <v>0</v>
      </c>
      <c r="L2908">
        <v>234</v>
      </c>
      <c r="M2908">
        <v>234</v>
      </c>
      <c r="N2908" t="s">
        <v>20</v>
      </c>
      <c r="O2908" t="s">
        <v>15159</v>
      </c>
      <c r="P2908" t="s">
        <v>44</v>
      </c>
      <c r="Q2908" t="s">
        <v>34233</v>
      </c>
      <c r="R2908" t="s">
        <v>34233</v>
      </c>
      <c r="S2908" t="s">
        <v>34233</v>
      </c>
      <c r="T2908" t="s">
        <v>34233</v>
      </c>
      <c r="V2908" t="s">
        <v>32879</v>
      </c>
      <c r="AD2908" t="str">
        <f t="shared" si="458"/>
        <v/>
      </c>
      <c r="AE2908" t="str">
        <f t="shared" si="460"/>
        <v/>
      </c>
      <c r="AF2908" t="str">
        <f t="shared" si="452"/>
        <v/>
      </c>
      <c r="AG2908" t="str">
        <f t="shared" si="459"/>
        <v/>
      </c>
      <c r="AH2908" t="str">
        <f t="shared" si="456"/>
        <v/>
      </c>
      <c r="AI2908">
        <v>0.14499999999999999</v>
      </c>
      <c r="AJ2908" t="str">
        <f t="shared" si="453"/>
        <v/>
      </c>
      <c r="AK2908" t="str">
        <f t="shared" si="457"/>
        <v/>
      </c>
      <c r="AL2908" t="str">
        <f t="shared" si="454"/>
        <v/>
      </c>
    </row>
    <row r="2909" spans="1:39" x14ac:dyDescent="0.2">
      <c r="A2909" t="s">
        <v>24206</v>
      </c>
      <c r="B2909" t="s">
        <v>24</v>
      </c>
      <c r="C2909" t="s">
        <v>24207</v>
      </c>
      <c r="D2909" s="1">
        <v>39385</v>
      </c>
      <c r="E2909" s="1">
        <v>43951</v>
      </c>
      <c r="F2909" t="s">
        <v>26</v>
      </c>
      <c r="I2909">
        <v>100</v>
      </c>
      <c r="J2909">
        <v>0</v>
      </c>
      <c r="K2909">
        <v>0</v>
      </c>
      <c r="L2909">
        <v>383</v>
      </c>
      <c r="M2909">
        <v>383</v>
      </c>
      <c r="N2909" t="s">
        <v>20</v>
      </c>
      <c r="O2909" t="s">
        <v>24208</v>
      </c>
      <c r="P2909" t="s">
        <v>44</v>
      </c>
      <c r="Q2909" t="s">
        <v>34233</v>
      </c>
      <c r="R2909" t="s">
        <v>34233</v>
      </c>
      <c r="S2909" t="s">
        <v>34233</v>
      </c>
      <c r="T2909" t="s">
        <v>34233</v>
      </c>
      <c r="V2909" t="s">
        <v>32879</v>
      </c>
      <c r="AD2909" t="str">
        <f t="shared" si="458"/>
        <v/>
      </c>
      <c r="AE2909" t="str">
        <f t="shared" si="460"/>
        <v/>
      </c>
      <c r="AF2909" t="str">
        <f t="shared" si="452"/>
        <v/>
      </c>
      <c r="AG2909" t="str">
        <f t="shared" si="459"/>
        <v/>
      </c>
      <c r="AH2909" t="str">
        <f t="shared" si="456"/>
        <v/>
      </c>
      <c r="AI2909">
        <v>0.14499999999999999</v>
      </c>
      <c r="AJ2909" t="str">
        <f t="shared" si="453"/>
        <v/>
      </c>
      <c r="AK2909" t="str">
        <f t="shared" si="457"/>
        <v/>
      </c>
      <c r="AL2909" t="str">
        <f t="shared" si="454"/>
        <v/>
      </c>
    </row>
    <row r="2910" spans="1:39" x14ac:dyDescent="0.2">
      <c r="A2910" t="s">
        <v>28092</v>
      </c>
      <c r="B2910" t="s">
        <v>24</v>
      </c>
      <c r="C2910" t="s">
        <v>28093</v>
      </c>
      <c r="D2910" s="1">
        <v>42509</v>
      </c>
      <c r="E2910" s="1">
        <v>44610</v>
      </c>
      <c r="F2910" t="s">
        <v>889</v>
      </c>
      <c r="I2910">
        <v>100</v>
      </c>
      <c r="J2910">
        <v>0</v>
      </c>
      <c r="K2910">
        <v>0</v>
      </c>
      <c r="L2910">
        <v>2865</v>
      </c>
      <c r="M2910">
        <v>2865</v>
      </c>
      <c r="N2910" t="s">
        <v>20</v>
      </c>
      <c r="O2910" t="s">
        <v>28094</v>
      </c>
      <c r="P2910" t="s">
        <v>28</v>
      </c>
      <c r="Q2910" t="s">
        <v>34233</v>
      </c>
      <c r="R2910" t="s">
        <v>34233</v>
      </c>
      <c r="S2910" t="s">
        <v>33942</v>
      </c>
      <c r="T2910" t="s">
        <v>34233</v>
      </c>
      <c r="V2910" t="s">
        <v>32877</v>
      </c>
      <c r="AD2910" t="str">
        <f t="shared" si="458"/>
        <v/>
      </c>
      <c r="AE2910" t="str">
        <f t="shared" si="460"/>
        <v/>
      </c>
      <c r="AF2910" t="str">
        <f t="shared" si="452"/>
        <v/>
      </c>
      <c r="AG2910" t="str">
        <f t="shared" si="459"/>
        <v/>
      </c>
      <c r="AH2910" t="str">
        <f t="shared" si="456"/>
        <v/>
      </c>
      <c r="AI2910">
        <v>0.14499999999999999</v>
      </c>
      <c r="AJ2910" t="str">
        <f t="shared" si="453"/>
        <v/>
      </c>
      <c r="AK2910" t="str">
        <f t="shared" si="457"/>
        <v/>
      </c>
      <c r="AL2910" t="str">
        <f t="shared" si="454"/>
        <v/>
      </c>
    </row>
    <row r="2911" spans="1:39" x14ac:dyDescent="0.2">
      <c r="A2911" t="s">
        <v>18665</v>
      </c>
      <c r="B2911" t="s">
        <v>24</v>
      </c>
      <c r="C2911" t="s">
        <v>18666</v>
      </c>
      <c r="D2911" s="1">
        <v>38012</v>
      </c>
      <c r="E2911" s="1">
        <v>43951</v>
      </c>
      <c r="F2911" t="s">
        <v>39</v>
      </c>
      <c r="I2911">
        <v>100</v>
      </c>
      <c r="J2911">
        <v>0</v>
      </c>
      <c r="K2911">
        <v>0</v>
      </c>
      <c r="L2911">
        <v>4285</v>
      </c>
      <c r="M2911">
        <v>4285</v>
      </c>
      <c r="N2911" t="s">
        <v>20</v>
      </c>
      <c r="O2911" t="s">
        <v>18667</v>
      </c>
      <c r="P2911" t="s">
        <v>28</v>
      </c>
      <c r="Q2911" t="s">
        <v>34233</v>
      </c>
      <c r="R2911" t="s">
        <v>34233</v>
      </c>
      <c r="S2911" t="s">
        <v>33942</v>
      </c>
      <c r="T2911" t="s">
        <v>34233</v>
      </c>
      <c r="AD2911" t="str">
        <f t="shared" si="458"/>
        <v/>
      </c>
      <c r="AE2911" t="str">
        <f t="shared" si="460"/>
        <v/>
      </c>
      <c r="AF2911" t="str">
        <f t="shared" si="452"/>
        <v/>
      </c>
      <c r="AG2911" t="str">
        <f t="shared" si="459"/>
        <v/>
      </c>
      <c r="AH2911" t="str">
        <f t="shared" si="456"/>
        <v/>
      </c>
      <c r="AI2911">
        <v>0.14499999999999999</v>
      </c>
      <c r="AJ2911" t="str">
        <f t="shared" si="453"/>
        <v/>
      </c>
      <c r="AK2911" t="str">
        <f t="shared" si="457"/>
        <v/>
      </c>
      <c r="AL2911" t="str">
        <f t="shared" si="454"/>
        <v/>
      </c>
    </row>
    <row r="2912" spans="1:39" x14ac:dyDescent="0.2">
      <c r="A2912" t="s">
        <v>12547</v>
      </c>
      <c r="B2912" t="s">
        <v>24</v>
      </c>
      <c r="C2912" t="s">
        <v>12548</v>
      </c>
      <c r="D2912" s="1">
        <v>36685</v>
      </c>
      <c r="E2912" s="1">
        <v>43951</v>
      </c>
      <c r="F2912" t="s">
        <v>39</v>
      </c>
      <c r="I2912">
        <v>100</v>
      </c>
      <c r="J2912">
        <v>0</v>
      </c>
      <c r="K2912">
        <v>0</v>
      </c>
      <c r="L2912">
        <v>6985</v>
      </c>
      <c r="M2912">
        <v>6985</v>
      </c>
      <c r="N2912" t="s">
        <v>20</v>
      </c>
      <c r="O2912" t="s">
        <v>12549</v>
      </c>
      <c r="P2912" t="s">
        <v>28</v>
      </c>
      <c r="Q2912" t="s">
        <v>34233</v>
      </c>
      <c r="R2912" t="s">
        <v>34233</v>
      </c>
      <c r="S2912" t="s">
        <v>33942</v>
      </c>
      <c r="T2912" t="s">
        <v>34233</v>
      </c>
      <c r="AD2912" t="str">
        <f t="shared" si="458"/>
        <v/>
      </c>
      <c r="AE2912" t="str">
        <f t="shared" si="460"/>
        <v/>
      </c>
      <c r="AF2912" t="str">
        <f t="shared" si="452"/>
        <v/>
      </c>
      <c r="AG2912" t="str">
        <f t="shared" si="459"/>
        <v/>
      </c>
      <c r="AH2912" t="str">
        <f t="shared" si="456"/>
        <v/>
      </c>
      <c r="AI2912">
        <v>0.14499999999999999</v>
      </c>
      <c r="AJ2912" t="str">
        <f t="shared" si="453"/>
        <v/>
      </c>
      <c r="AK2912" t="str">
        <f t="shared" si="457"/>
        <v/>
      </c>
      <c r="AL2912" t="str">
        <f t="shared" si="454"/>
        <v/>
      </c>
    </row>
    <row r="2913" spans="1:38" x14ac:dyDescent="0.2">
      <c r="A2913" t="s">
        <v>31556</v>
      </c>
      <c r="B2913" t="s">
        <v>24</v>
      </c>
      <c r="C2913" t="s">
        <v>31557</v>
      </c>
      <c r="D2913" s="1">
        <v>44062</v>
      </c>
      <c r="E2913" s="1">
        <v>44062</v>
      </c>
      <c r="F2913" t="s">
        <v>889</v>
      </c>
      <c r="I2913">
        <v>100</v>
      </c>
      <c r="J2913">
        <v>0</v>
      </c>
      <c r="K2913">
        <v>0</v>
      </c>
      <c r="L2913">
        <v>2481</v>
      </c>
      <c r="M2913">
        <v>2481</v>
      </c>
      <c r="N2913" t="s">
        <v>20</v>
      </c>
      <c r="O2913" t="s">
        <v>31553</v>
      </c>
      <c r="P2913" t="s">
        <v>28</v>
      </c>
      <c r="Q2913" t="s">
        <v>34233</v>
      </c>
      <c r="R2913" t="s">
        <v>34233</v>
      </c>
      <c r="S2913" t="s">
        <v>33942</v>
      </c>
      <c r="T2913" t="s">
        <v>34233</v>
      </c>
      <c r="V2913" t="s">
        <v>32894</v>
      </c>
      <c r="AD2913" t="str">
        <f t="shared" si="458"/>
        <v/>
      </c>
      <c r="AE2913" t="str">
        <f t="shared" si="460"/>
        <v/>
      </c>
      <c r="AF2913" t="str">
        <f t="shared" ref="AF2913:AF2976" si="461">IF((S2913&lt;&gt;"tühi")*(F2913&lt;&gt;"Elamumaa")*(G2913&lt;&gt;"Elamumaa")*(H2913&lt;&gt;"Elamumaa"),IF(Z2913=0,"",Z2913),"")</f>
        <v/>
      </c>
      <c r="AG2913" t="str">
        <f t="shared" si="459"/>
        <v/>
      </c>
      <c r="AH2913" t="str">
        <f t="shared" si="456"/>
        <v/>
      </c>
      <c r="AI2913">
        <v>0.14499999999999999</v>
      </c>
      <c r="AJ2913" t="str">
        <f t="shared" si="453"/>
        <v/>
      </c>
      <c r="AK2913" t="str">
        <f t="shared" si="457"/>
        <v/>
      </c>
      <c r="AL2913" t="str">
        <f t="shared" si="454"/>
        <v/>
      </c>
    </row>
    <row r="2914" spans="1:38" x14ac:dyDescent="0.2">
      <c r="A2914" t="s">
        <v>19284</v>
      </c>
      <c r="B2914" t="s">
        <v>24</v>
      </c>
      <c r="C2914" t="s">
        <v>19285</v>
      </c>
      <c r="D2914" s="1">
        <v>38198</v>
      </c>
      <c r="E2914" s="1">
        <v>43456</v>
      </c>
      <c r="F2914" t="s">
        <v>19</v>
      </c>
      <c r="I2914">
        <v>100</v>
      </c>
      <c r="J2914">
        <v>0</v>
      </c>
      <c r="K2914">
        <v>0</v>
      </c>
      <c r="L2914">
        <v>1706</v>
      </c>
      <c r="M2914">
        <v>1706</v>
      </c>
      <c r="N2914" t="s">
        <v>20</v>
      </c>
      <c r="O2914" t="s">
        <v>19286</v>
      </c>
      <c r="P2914" t="s">
        <v>28</v>
      </c>
      <c r="Q2914" t="s">
        <v>32794</v>
      </c>
      <c r="R2914" t="s">
        <v>33782</v>
      </c>
      <c r="S2914" t="s">
        <v>32628</v>
      </c>
      <c r="T2914" t="s">
        <v>34366</v>
      </c>
      <c r="U2914" t="s">
        <v>32634</v>
      </c>
      <c r="V2914" t="s">
        <v>32937</v>
      </c>
      <c r="W2914">
        <v>256</v>
      </c>
      <c r="X2914">
        <v>2</v>
      </c>
      <c r="Y2914" t="s">
        <v>32654</v>
      </c>
      <c r="Z2914">
        <v>512</v>
      </c>
      <c r="AA2914">
        <v>8.5</v>
      </c>
      <c r="AB2914">
        <v>15</v>
      </c>
      <c r="AC2914">
        <v>1</v>
      </c>
      <c r="AD2914" t="str">
        <f t="shared" si="458"/>
        <v/>
      </c>
      <c r="AE2914" t="str">
        <f t="shared" si="460"/>
        <v/>
      </c>
      <c r="AF2914" t="str">
        <f t="shared" si="461"/>
        <v/>
      </c>
      <c r="AG2914">
        <f t="shared" si="459"/>
        <v>1</v>
      </c>
      <c r="AH2914">
        <f t="shared" si="456"/>
        <v>2.8</v>
      </c>
      <c r="AI2914">
        <v>0.14499999999999999</v>
      </c>
      <c r="AJ2914">
        <f t="shared" si="453"/>
        <v>0.40599999999999997</v>
      </c>
      <c r="AK2914" t="str">
        <f t="shared" si="457"/>
        <v/>
      </c>
      <c r="AL2914" t="str">
        <f t="shared" si="454"/>
        <v/>
      </c>
    </row>
    <row r="2915" spans="1:38" x14ac:dyDescent="0.2">
      <c r="A2915" t="s">
        <v>5475</v>
      </c>
      <c r="B2915" t="s">
        <v>24</v>
      </c>
      <c r="C2915" t="s">
        <v>5476</v>
      </c>
      <c r="D2915" s="1">
        <v>36118</v>
      </c>
      <c r="E2915" s="1">
        <v>43456</v>
      </c>
      <c r="F2915" t="s">
        <v>39</v>
      </c>
      <c r="I2915">
        <v>100</v>
      </c>
      <c r="J2915">
        <v>0</v>
      </c>
      <c r="K2915">
        <v>0</v>
      </c>
      <c r="L2915">
        <v>1919</v>
      </c>
      <c r="M2915">
        <v>1919</v>
      </c>
      <c r="N2915" t="s">
        <v>20</v>
      </c>
      <c r="O2915" t="s">
        <v>5477</v>
      </c>
      <c r="P2915" t="s">
        <v>28</v>
      </c>
      <c r="Q2915" t="s">
        <v>34233</v>
      </c>
      <c r="R2915" t="s">
        <v>34233</v>
      </c>
      <c r="S2915" t="s">
        <v>32628</v>
      </c>
      <c r="T2915" t="s">
        <v>34349</v>
      </c>
      <c r="AD2915" t="str">
        <f t="shared" si="458"/>
        <v/>
      </c>
      <c r="AE2915" t="str">
        <f t="shared" si="460"/>
        <v/>
      </c>
      <c r="AF2915" t="str">
        <f t="shared" si="461"/>
        <v/>
      </c>
      <c r="AG2915" s="17">
        <v>1</v>
      </c>
      <c r="AH2915">
        <f t="shared" si="456"/>
        <v>2.8</v>
      </c>
      <c r="AI2915">
        <v>0.14499999999999999</v>
      </c>
      <c r="AJ2915">
        <f t="shared" si="453"/>
        <v>0.40599999999999997</v>
      </c>
      <c r="AK2915" t="str">
        <f t="shared" si="457"/>
        <v/>
      </c>
      <c r="AL2915" t="str">
        <f t="shared" si="454"/>
        <v/>
      </c>
    </row>
    <row r="2916" spans="1:38" x14ac:dyDescent="0.2">
      <c r="A2916" t="s">
        <v>14986</v>
      </c>
      <c r="B2916" t="s">
        <v>24</v>
      </c>
      <c r="C2916" t="s">
        <v>14987</v>
      </c>
      <c r="D2916" s="1">
        <v>37307</v>
      </c>
      <c r="E2916" s="1">
        <v>44627</v>
      </c>
      <c r="F2916" t="s">
        <v>39</v>
      </c>
      <c r="I2916">
        <v>100</v>
      </c>
      <c r="J2916">
        <v>0</v>
      </c>
      <c r="K2916">
        <v>0</v>
      </c>
      <c r="L2916">
        <v>16327</v>
      </c>
      <c r="M2916">
        <v>16327</v>
      </c>
      <c r="N2916" t="s">
        <v>20</v>
      </c>
      <c r="O2916" t="s">
        <v>14988</v>
      </c>
      <c r="P2916" t="s">
        <v>28</v>
      </c>
      <c r="Q2916" t="s">
        <v>34233</v>
      </c>
      <c r="R2916" t="s">
        <v>34233</v>
      </c>
      <c r="S2916" t="s">
        <v>33807</v>
      </c>
      <c r="T2916" t="s">
        <v>34349</v>
      </c>
      <c r="AD2916" t="str">
        <f t="shared" si="458"/>
        <v/>
      </c>
      <c r="AE2916" t="str">
        <f t="shared" si="460"/>
        <v/>
      </c>
      <c r="AF2916" t="str">
        <f t="shared" si="461"/>
        <v/>
      </c>
      <c r="AG2916" s="17">
        <v>1</v>
      </c>
      <c r="AH2916">
        <f t="shared" si="456"/>
        <v>2.8</v>
      </c>
      <c r="AI2916">
        <v>0.14499999999999999</v>
      </c>
      <c r="AJ2916">
        <f t="shared" si="453"/>
        <v>0.40599999999999997</v>
      </c>
      <c r="AK2916" t="str">
        <f t="shared" si="457"/>
        <v/>
      </c>
      <c r="AL2916" t="str">
        <f t="shared" si="454"/>
        <v/>
      </c>
    </row>
    <row r="2917" spans="1:38" x14ac:dyDescent="0.2">
      <c r="A2917" t="s">
        <v>28101</v>
      </c>
      <c r="B2917" t="s">
        <v>24</v>
      </c>
      <c r="C2917" t="s">
        <v>28102</v>
      </c>
      <c r="D2917" s="1">
        <v>42509</v>
      </c>
      <c r="E2917" s="1">
        <v>44546</v>
      </c>
      <c r="F2917" t="s">
        <v>19</v>
      </c>
      <c r="I2917">
        <v>100</v>
      </c>
      <c r="J2917">
        <v>0</v>
      </c>
      <c r="K2917">
        <v>0</v>
      </c>
      <c r="L2917">
        <v>1494</v>
      </c>
      <c r="M2917">
        <v>1494</v>
      </c>
      <c r="N2917" t="s">
        <v>20</v>
      </c>
      <c r="O2917" t="s">
        <v>28103</v>
      </c>
      <c r="P2917" t="s">
        <v>28</v>
      </c>
      <c r="Q2917" t="s">
        <v>34233</v>
      </c>
      <c r="R2917" t="s">
        <v>34233</v>
      </c>
      <c r="S2917" t="s">
        <v>32628</v>
      </c>
      <c r="T2917" t="s">
        <v>32634</v>
      </c>
      <c r="U2917" t="s">
        <v>32634</v>
      </c>
      <c r="V2917" t="s">
        <v>32877</v>
      </c>
      <c r="W2917">
        <v>300</v>
      </c>
      <c r="X2917">
        <v>2</v>
      </c>
      <c r="Y2917" t="s">
        <v>32654</v>
      </c>
      <c r="Z2917">
        <v>500</v>
      </c>
      <c r="AA2917">
        <v>8.5</v>
      </c>
      <c r="AC2917">
        <v>1</v>
      </c>
      <c r="AD2917" t="str">
        <f t="shared" si="458"/>
        <v/>
      </c>
      <c r="AE2917" t="str">
        <f t="shared" si="460"/>
        <v/>
      </c>
      <c r="AF2917" t="str">
        <f t="shared" si="461"/>
        <v/>
      </c>
      <c r="AG2917">
        <f t="shared" ref="AG2917:AG2923" si="462">IF((S2917&lt;&gt;"tühi")*(AC2917&lt;&gt;""),AC2917,"")</f>
        <v>1</v>
      </c>
      <c r="AH2917">
        <f t="shared" si="456"/>
        <v>2.8</v>
      </c>
      <c r="AI2917">
        <v>0.14499999999999999</v>
      </c>
      <c r="AJ2917">
        <f t="shared" si="453"/>
        <v>0.40599999999999997</v>
      </c>
      <c r="AK2917" t="str">
        <f t="shared" si="457"/>
        <v/>
      </c>
      <c r="AL2917" t="str">
        <f t="shared" si="454"/>
        <v/>
      </c>
    </row>
    <row r="2918" spans="1:38" x14ac:dyDescent="0.2">
      <c r="A2918" t="s">
        <v>19278</v>
      </c>
      <c r="B2918" t="s">
        <v>24</v>
      </c>
      <c r="C2918" t="s">
        <v>19279</v>
      </c>
      <c r="D2918" s="1">
        <v>38198</v>
      </c>
      <c r="E2918" s="1">
        <v>44546</v>
      </c>
      <c r="F2918" t="s">
        <v>19</v>
      </c>
      <c r="I2918">
        <v>100</v>
      </c>
      <c r="J2918">
        <v>0</v>
      </c>
      <c r="K2918">
        <v>0</v>
      </c>
      <c r="L2918">
        <v>1756</v>
      </c>
      <c r="M2918">
        <v>1756</v>
      </c>
      <c r="N2918" t="s">
        <v>20</v>
      </c>
      <c r="O2918" t="s">
        <v>19280</v>
      </c>
      <c r="P2918" t="s">
        <v>28</v>
      </c>
      <c r="Q2918" t="s">
        <v>34233</v>
      </c>
      <c r="R2918" t="s">
        <v>34233</v>
      </c>
      <c r="S2918" t="s">
        <v>32628</v>
      </c>
      <c r="T2918" t="s">
        <v>34357</v>
      </c>
      <c r="U2918" t="s">
        <v>32634</v>
      </c>
      <c r="V2918" t="s">
        <v>32937</v>
      </c>
      <c r="W2918">
        <v>263</v>
      </c>
      <c r="X2918">
        <v>2</v>
      </c>
      <c r="Y2918" t="s">
        <v>32654</v>
      </c>
      <c r="Z2918">
        <v>526</v>
      </c>
      <c r="AA2918">
        <v>8.5</v>
      </c>
      <c r="AB2918">
        <v>15</v>
      </c>
      <c r="AC2918">
        <v>1</v>
      </c>
      <c r="AD2918" t="str">
        <f t="shared" si="458"/>
        <v/>
      </c>
      <c r="AE2918" t="str">
        <f t="shared" si="460"/>
        <v/>
      </c>
      <c r="AF2918" t="str">
        <f t="shared" si="461"/>
        <v/>
      </c>
      <c r="AG2918">
        <f t="shared" si="462"/>
        <v>1</v>
      </c>
      <c r="AH2918">
        <f t="shared" si="456"/>
        <v>2.8</v>
      </c>
      <c r="AI2918">
        <v>0.14499999999999999</v>
      </c>
      <c r="AJ2918">
        <f t="shared" si="453"/>
        <v>0.40599999999999997</v>
      </c>
      <c r="AK2918" t="str">
        <f t="shared" si="457"/>
        <v/>
      </c>
      <c r="AL2918" t="str">
        <f t="shared" si="454"/>
        <v/>
      </c>
    </row>
    <row r="2919" spans="1:38" x14ac:dyDescent="0.2">
      <c r="A2919" t="s">
        <v>19281</v>
      </c>
      <c r="B2919" t="s">
        <v>24</v>
      </c>
      <c r="C2919" t="s">
        <v>19282</v>
      </c>
      <c r="D2919" s="1">
        <v>38198</v>
      </c>
      <c r="E2919" s="1">
        <v>44546</v>
      </c>
      <c r="F2919" t="s">
        <v>19</v>
      </c>
      <c r="I2919">
        <v>100</v>
      </c>
      <c r="J2919">
        <v>0</v>
      </c>
      <c r="K2919">
        <v>0</v>
      </c>
      <c r="L2919">
        <v>1005</v>
      </c>
      <c r="M2919">
        <v>1005</v>
      </c>
      <c r="N2919" t="s">
        <v>20</v>
      </c>
      <c r="O2919" t="s">
        <v>19283</v>
      </c>
      <c r="P2919" t="s">
        <v>28</v>
      </c>
      <c r="Q2919" t="s">
        <v>34233</v>
      </c>
      <c r="R2919" t="s">
        <v>34233</v>
      </c>
      <c r="S2919" t="s">
        <v>33797</v>
      </c>
      <c r="T2919" t="s">
        <v>34357</v>
      </c>
      <c r="U2919" t="s">
        <v>32634</v>
      </c>
      <c r="V2919" t="s">
        <v>32937</v>
      </c>
      <c r="W2919">
        <v>150</v>
      </c>
      <c r="X2919">
        <v>2</v>
      </c>
      <c r="Y2919" t="s">
        <v>32654</v>
      </c>
      <c r="Z2919">
        <v>300</v>
      </c>
      <c r="AA2919">
        <v>8.5</v>
      </c>
      <c r="AB2919">
        <v>15</v>
      </c>
      <c r="AC2919">
        <v>1</v>
      </c>
      <c r="AD2919" t="str">
        <f t="shared" si="458"/>
        <v/>
      </c>
      <c r="AE2919" t="str">
        <f t="shared" si="460"/>
        <v/>
      </c>
      <c r="AF2919" t="str">
        <f t="shared" si="461"/>
        <v/>
      </c>
      <c r="AG2919">
        <f t="shared" si="462"/>
        <v>1</v>
      </c>
      <c r="AH2919">
        <f t="shared" si="456"/>
        <v>2.8</v>
      </c>
      <c r="AI2919">
        <v>0.14499999999999999</v>
      </c>
      <c r="AJ2919">
        <f t="shared" si="453"/>
        <v>0.40599999999999997</v>
      </c>
      <c r="AK2919" t="str">
        <f t="shared" si="457"/>
        <v/>
      </c>
      <c r="AL2919" t="str">
        <f t="shared" si="454"/>
        <v/>
      </c>
    </row>
    <row r="2920" spans="1:38" x14ac:dyDescent="0.2">
      <c r="A2920" t="s">
        <v>19287</v>
      </c>
      <c r="B2920" t="s">
        <v>24</v>
      </c>
      <c r="C2920" t="s">
        <v>19288</v>
      </c>
      <c r="D2920" s="1">
        <v>38198</v>
      </c>
      <c r="E2920" s="1">
        <v>44546</v>
      </c>
      <c r="F2920" t="s">
        <v>26</v>
      </c>
      <c r="I2920">
        <v>100</v>
      </c>
      <c r="J2920">
        <v>0</v>
      </c>
      <c r="K2920">
        <v>0</v>
      </c>
      <c r="L2920">
        <v>65</v>
      </c>
      <c r="M2920">
        <v>65</v>
      </c>
      <c r="N2920" t="s">
        <v>20</v>
      </c>
      <c r="O2920" t="s">
        <v>19289</v>
      </c>
      <c r="P2920" t="s">
        <v>28</v>
      </c>
      <c r="Q2920" t="s">
        <v>34233</v>
      </c>
      <c r="R2920" t="s">
        <v>34233</v>
      </c>
      <c r="S2920" t="s">
        <v>34233</v>
      </c>
      <c r="T2920" t="s">
        <v>34233</v>
      </c>
      <c r="V2920" t="s">
        <v>32937</v>
      </c>
      <c r="AD2920" t="str">
        <f t="shared" si="458"/>
        <v/>
      </c>
      <c r="AE2920" t="str">
        <f t="shared" si="460"/>
        <v/>
      </c>
      <c r="AF2920" t="str">
        <f t="shared" si="461"/>
        <v/>
      </c>
      <c r="AG2920" t="str">
        <f t="shared" si="462"/>
        <v/>
      </c>
      <c r="AH2920" t="str">
        <f t="shared" si="456"/>
        <v/>
      </c>
      <c r="AI2920">
        <v>0.14499999999999999</v>
      </c>
      <c r="AJ2920" t="str">
        <f t="shared" si="453"/>
        <v/>
      </c>
      <c r="AK2920" t="str">
        <f t="shared" si="457"/>
        <v/>
      </c>
      <c r="AL2920" t="str">
        <f t="shared" si="454"/>
        <v/>
      </c>
    </row>
    <row r="2921" spans="1:38" x14ac:dyDescent="0.2">
      <c r="A2921" t="s">
        <v>28098</v>
      </c>
      <c r="B2921" t="s">
        <v>24</v>
      </c>
      <c r="C2921" t="s">
        <v>28099</v>
      </c>
      <c r="D2921" s="1">
        <v>42509</v>
      </c>
      <c r="E2921" s="1">
        <v>44062</v>
      </c>
      <c r="F2921" t="s">
        <v>26</v>
      </c>
      <c r="I2921">
        <v>100</v>
      </c>
      <c r="J2921">
        <v>0</v>
      </c>
      <c r="K2921">
        <v>0</v>
      </c>
      <c r="L2921">
        <v>166</v>
      </c>
      <c r="M2921">
        <v>166</v>
      </c>
      <c r="N2921" t="s">
        <v>20</v>
      </c>
      <c r="O2921" t="s">
        <v>28100</v>
      </c>
      <c r="P2921" t="s">
        <v>44</v>
      </c>
      <c r="Q2921" t="s">
        <v>34233</v>
      </c>
      <c r="R2921" t="s">
        <v>34233</v>
      </c>
      <c r="S2921" t="s">
        <v>34233</v>
      </c>
      <c r="T2921" t="s">
        <v>34233</v>
      </c>
      <c r="V2921" t="s">
        <v>32877</v>
      </c>
      <c r="AD2921" t="str">
        <f t="shared" si="458"/>
        <v/>
      </c>
      <c r="AE2921" t="str">
        <f t="shared" si="460"/>
        <v/>
      </c>
      <c r="AF2921" t="str">
        <f t="shared" si="461"/>
        <v/>
      </c>
      <c r="AG2921" t="str">
        <f t="shared" si="462"/>
        <v/>
      </c>
      <c r="AH2921" t="str">
        <f t="shared" si="456"/>
        <v/>
      </c>
      <c r="AI2921">
        <v>0.14499999999999999</v>
      </c>
      <c r="AJ2921" t="str">
        <f t="shared" si="453"/>
        <v/>
      </c>
      <c r="AK2921" t="str">
        <f t="shared" si="457"/>
        <v/>
      </c>
      <c r="AL2921" t="str">
        <f t="shared" si="454"/>
        <v/>
      </c>
    </row>
    <row r="2922" spans="1:38" x14ac:dyDescent="0.2">
      <c r="A2922" t="s">
        <v>31568</v>
      </c>
      <c r="B2922" t="s">
        <v>24</v>
      </c>
      <c r="C2922" t="s">
        <v>31569</v>
      </c>
      <c r="D2922" s="1">
        <v>44062</v>
      </c>
      <c r="E2922" s="1">
        <v>44062</v>
      </c>
      <c r="F2922" t="s">
        <v>26</v>
      </c>
      <c r="I2922">
        <v>100</v>
      </c>
      <c r="J2922">
        <v>0</v>
      </c>
      <c r="K2922">
        <v>0</v>
      </c>
      <c r="L2922">
        <v>766</v>
      </c>
      <c r="M2922">
        <v>766</v>
      </c>
      <c r="N2922" t="s">
        <v>20</v>
      </c>
      <c r="O2922" t="s">
        <v>31553</v>
      </c>
      <c r="P2922" t="s">
        <v>28</v>
      </c>
      <c r="Q2922" t="s">
        <v>34233</v>
      </c>
      <c r="R2922" t="s">
        <v>34233</v>
      </c>
      <c r="S2922" t="s">
        <v>34233</v>
      </c>
      <c r="T2922" t="s">
        <v>34233</v>
      </c>
      <c r="V2922" t="s">
        <v>32894</v>
      </c>
      <c r="AD2922" t="str">
        <f t="shared" si="458"/>
        <v/>
      </c>
      <c r="AE2922" t="str">
        <f t="shared" si="460"/>
        <v/>
      </c>
      <c r="AF2922" t="str">
        <f t="shared" si="461"/>
        <v/>
      </c>
      <c r="AG2922" t="str">
        <f t="shared" si="462"/>
        <v/>
      </c>
      <c r="AH2922" t="str">
        <f t="shared" si="456"/>
        <v/>
      </c>
      <c r="AI2922">
        <v>0.14499999999999999</v>
      </c>
      <c r="AJ2922" t="str">
        <f t="shared" ref="AJ2922:AJ2985" si="463">IF(COUNTBLANK(AH2922),"",AH2922*AI2922)</f>
        <v/>
      </c>
      <c r="AK2922" t="str">
        <f t="shared" si="457"/>
        <v/>
      </c>
      <c r="AL2922" t="str">
        <f t="shared" si="454"/>
        <v/>
      </c>
    </row>
    <row r="2923" spans="1:38" x14ac:dyDescent="0.2">
      <c r="A2923" t="s">
        <v>19290</v>
      </c>
      <c r="B2923" t="s">
        <v>24</v>
      </c>
      <c r="C2923" t="s">
        <v>19291</v>
      </c>
      <c r="D2923" s="1">
        <v>38198</v>
      </c>
      <c r="E2923" s="1">
        <v>44062</v>
      </c>
      <c r="F2923" t="s">
        <v>26</v>
      </c>
      <c r="I2923">
        <v>100</v>
      </c>
      <c r="J2923">
        <v>0</v>
      </c>
      <c r="K2923">
        <v>0</v>
      </c>
      <c r="L2923">
        <v>118</v>
      </c>
      <c r="M2923">
        <v>118</v>
      </c>
      <c r="N2923" t="s">
        <v>20</v>
      </c>
      <c r="O2923" t="s">
        <v>19292</v>
      </c>
      <c r="P2923" t="s">
        <v>28</v>
      </c>
      <c r="Q2923" t="s">
        <v>34233</v>
      </c>
      <c r="R2923" t="s">
        <v>34233</v>
      </c>
      <c r="S2923" t="s">
        <v>34233</v>
      </c>
      <c r="T2923" t="s">
        <v>34233</v>
      </c>
      <c r="V2923" t="s">
        <v>32937</v>
      </c>
      <c r="AD2923" t="str">
        <f t="shared" si="458"/>
        <v/>
      </c>
      <c r="AE2923" t="str">
        <f t="shared" si="460"/>
        <v/>
      </c>
      <c r="AF2923" t="str">
        <f t="shared" si="461"/>
        <v/>
      </c>
      <c r="AG2923" t="str">
        <f t="shared" si="462"/>
        <v/>
      </c>
      <c r="AH2923" t="str">
        <f t="shared" si="456"/>
        <v/>
      </c>
      <c r="AI2923">
        <v>0.14499999999999999</v>
      </c>
      <c r="AJ2923" t="str">
        <f t="shared" si="463"/>
        <v/>
      </c>
      <c r="AK2923" t="str">
        <f t="shared" si="457"/>
        <v/>
      </c>
      <c r="AL2923" t="str">
        <f t="shared" ref="AL2923:AL2986" si="464">IF(COUNTBLANK(AK2923),"",AK2923*AI2923)</f>
        <v/>
      </c>
    </row>
    <row r="2924" spans="1:38" x14ac:dyDescent="0.2">
      <c r="A2924" t="s">
        <v>8463</v>
      </c>
      <c r="B2924" t="s">
        <v>24</v>
      </c>
      <c r="C2924" t="s">
        <v>8464</v>
      </c>
      <c r="D2924" s="1">
        <v>36269</v>
      </c>
      <c r="E2924" s="1">
        <v>43456</v>
      </c>
      <c r="F2924" t="s">
        <v>19</v>
      </c>
      <c r="I2924">
        <v>100</v>
      </c>
      <c r="J2924">
        <v>0</v>
      </c>
      <c r="K2924">
        <v>0</v>
      </c>
      <c r="L2924">
        <v>905</v>
      </c>
      <c r="M2924">
        <v>905</v>
      </c>
      <c r="N2924" t="s">
        <v>20</v>
      </c>
      <c r="O2924" t="s">
        <v>8465</v>
      </c>
      <c r="P2924" t="s">
        <v>28</v>
      </c>
      <c r="Q2924" t="s">
        <v>34233</v>
      </c>
      <c r="R2924" t="s">
        <v>34233</v>
      </c>
      <c r="S2924" t="s">
        <v>33800</v>
      </c>
      <c r="T2924" t="s">
        <v>34350</v>
      </c>
      <c r="AD2924" t="str">
        <f t="shared" si="458"/>
        <v/>
      </c>
      <c r="AE2924" t="str">
        <f t="shared" si="460"/>
        <v/>
      </c>
      <c r="AF2924" t="str">
        <f t="shared" si="461"/>
        <v/>
      </c>
      <c r="AG2924" s="17">
        <v>1</v>
      </c>
      <c r="AH2924">
        <f t="shared" si="456"/>
        <v>2.8</v>
      </c>
      <c r="AI2924">
        <v>0.14499999999999999</v>
      </c>
      <c r="AJ2924">
        <f t="shared" si="463"/>
        <v>0.40599999999999997</v>
      </c>
      <c r="AK2924" t="str">
        <f t="shared" si="457"/>
        <v/>
      </c>
      <c r="AL2924" t="str">
        <f t="shared" si="464"/>
        <v/>
      </c>
    </row>
    <row r="2925" spans="1:38" x14ac:dyDescent="0.2">
      <c r="A2925" t="s">
        <v>8544</v>
      </c>
      <c r="B2925" t="s">
        <v>24</v>
      </c>
      <c r="C2925" t="s">
        <v>8545</v>
      </c>
      <c r="D2925" s="1">
        <v>36269</v>
      </c>
      <c r="E2925" s="1">
        <v>43456</v>
      </c>
      <c r="F2925" t="s">
        <v>19</v>
      </c>
      <c r="I2925">
        <v>100</v>
      </c>
      <c r="J2925">
        <v>0</v>
      </c>
      <c r="K2925">
        <v>0</v>
      </c>
      <c r="L2925">
        <v>922</v>
      </c>
      <c r="M2925">
        <v>922</v>
      </c>
      <c r="N2925" t="s">
        <v>20</v>
      </c>
      <c r="O2925" t="s">
        <v>8546</v>
      </c>
      <c r="P2925" t="s">
        <v>28</v>
      </c>
      <c r="Q2925" t="s">
        <v>34234</v>
      </c>
      <c r="R2925" t="s">
        <v>34235</v>
      </c>
      <c r="S2925" t="s">
        <v>33797</v>
      </c>
      <c r="T2925" t="s">
        <v>34365</v>
      </c>
      <c r="AD2925" t="str">
        <f t="shared" si="458"/>
        <v/>
      </c>
      <c r="AE2925" t="str">
        <f t="shared" si="460"/>
        <v/>
      </c>
      <c r="AF2925" t="str">
        <f t="shared" si="461"/>
        <v/>
      </c>
      <c r="AG2925" s="17">
        <v>1</v>
      </c>
      <c r="AH2925">
        <f t="shared" si="456"/>
        <v>2.8</v>
      </c>
      <c r="AI2925">
        <v>0.14499999999999999</v>
      </c>
      <c r="AJ2925">
        <f t="shared" si="463"/>
        <v>0.40599999999999997</v>
      </c>
      <c r="AK2925" t="str">
        <f t="shared" si="457"/>
        <v/>
      </c>
      <c r="AL2925" t="str">
        <f t="shared" si="464"/>
        <v/>
      </c>
    </row>
    <row r="2926" spans="1:38" x14ac:dyDescent="0.2">
      <c r="A2926" t="s">
        <v>8547</v>
      </c>
      <c r="B2926" t="s">
        <v>24</v>
      </c>
      <c r="C2926" t="s">
        <v>8548</v>
      </c>
      <c r="D2926" s="1">
        <v>36269</v>
      </c>
      <c r="E2926" s="1">
        <v>43456</v>
      </c>
      <c r="F2926" t="s">
        <v>19</v>
      </c>
      <c r="I2926">
        <v>100</v>
      </c>
      <c r="J2926">
        <v>0</v>
      </c>
      <c r="K2926">
        <v>0</v>
      </c>
      <c r="L2926">
        <v>1040</v>
      </c>
      <c r="M2926">
        <v>1040</v>
      </c>
      <c r="N2926" t="s">
        <v>20</v>
      </c>
      <c r="O2926" t="s">
        <v>8549</v>
      </c>
      <c r="P2926" t="s">
        <v>28</v>
      </c>
      <c r="Q2926" t="s">
        <v>34233</v>
      </c>
      <c r="R2926" t="s">
        <v>34233</v>
      </c>
      <c r="S2926" t="s">
        <v>33797</v>
      </c>
      <c r="T2926" t="s">
        <v>34365</v>
      </c>
      <c r="U2926" t="s">
        <v>32634</v>
      </c>
      <c r="V2926" t="s">
        <v>34888</v>
      </c>
      <c r="W2926">
        <v>208</v>
      </c>
      <c r="Y2926" t="s">
        <v>32654</v>
      </c>
      <c r="AA2926">
        <v>8.5</v>
      </c>
      <c r="AC2926">
        <v>1</v>
      </c>
      <c r="AD2926" t="str">
        <f t="shared" si="458"/>
        <v/>
      </c>
      <c r="AE2926" t="str">
        <f t="shared" si="460"/>
        <v/>
      </c>
      <c r="AF2926" t="str">
        <f t="shared" si="461"/>
        <v/>
      </c>
      <c r="AG2926">
        <f>IF((S2926&lt;&gt;"tühi")*(AC2926&lt;&gt;""),AC2926,"")</f>
        <v>1</v>
      </c>
      <c r="AH2926">
        <f t="shared" si="456"/>
        <v>2.8</v>
      </c>
      <c r="AI2926">
        <v>0.14499999999999999</v>
      </c>
      <c r="AJ2926">
        <f t="shared" si="463"/>
        <v>0.40599999999999997</v>
      </c>
      <c r="AK2926" t="str">
        <f t="shared" si="457"/>
        <v/>
      </c>
      <c r="AL2926" t="str">
        <f t="shared" si="464"/>
        <v/>
      </c>
    </row>
    <row r="2927" spans="1:38" x14ac:dyDescent="0.2">
      <c r="A2927" t="s">
        <v>8550</v>
      </c>
      <c r="B2927" t="s">
        <v>24</v>
      </c>
      <c r="C2927" t="s">
        <v>8551</v>
      </c>
      <c r="D2927" s="1">
        <v>36269</v>
      </c>
      <c r="E2927" s="1">
        <v>43456</v>
      </c>
      <c r="F2927" t="s">
        <v>19</v>
      </c>
      <c r="I2927">
        <v>100</v>
      </c>
      <c r="J2927">
        <v>0</v>
      </c>
      <c r="K2927">
        <v>0</v>
      </c>
      <c r="L2927">
        <v>860</v>
      </c>
      <c r="M2927">
        <v>860</v>
      </c>
      <c r="N2927" t="s">
        <v>20</v>
      </c>
      <c r="O2927" t="s">
        <v>8552</v>
      </c>
      <c r="P2927" t="s">
        <v>28</v>
      </c>
      <c r="Q2927" t="s">
        <v>34234</v>
      </c>
      <c r="R2927" t="s">
        <v>34235</v>
      </c>
      <c r="S2927" t="s">
        <v>33797</v>
      </c>
      <c r="T2927" t="s">
        <v>34365</v>
      </c>
      <c r="AD2927" t="str">
        <f t="shared" si="458"/>
        <v/>
      </c>
      <c r="AE2927" t="str">
        <f t="shared" si="460"/>
        <v/>
      </c>
      <c r="AF2927" t="str">
        <f t="shared" si="461"/>
        <v/>
      </c>
      <c r="AG2927" s="17">
        <v>1</v>
      </c>
      <c r="AH2927">
        <f t="shared" si="456"/>
        <v>2.8</v>
      </c>
      <c r="AI2927">
        <v>0.14499999999999999</v>
      </c>
      <c r="AJ2927">
        <f t="shared" si="463"/>
        <v>0.40599999999999997</v>
      </c>
      <c r="AK2927" t="str">
        <f t="shared" si="457"/>
        <v/>
      </c>
      <c r="AL2927" t="str">
        <f t="shared" si="464"/>
        <v/>
      </c>
    </row>
    <row r="2928" spans="1:38" x14ac:dyDescent="0.2">
      <c r="A2928" t="s">
        <v>8602</v>
      </c>
      <c r="B2928" t="s">
        <v>24</v>
      </c>
      <c r="C2928" t="s">
        <v>8603</v>
      </c>
      <c r="D2928" s="1">
        <v>36269</v>
      </c>
      <c r="E2928" s="1">
        <v>43456</v>
      </c>
      <c r="F2928" t="s">
        <v>19</v>
      </c>
      <c r="I2928">
        <v>100</v>
      </c>
      <c r="J2928">
        <v>0</v>
      </c>
      <c r="K2928">
        <v>0</v>
      </c>
      <c r="L2928">
        <v>1135</v>
      </c>
      <c r="M2928">
        <v>1135</v>
      </c>
      <c r="N2928" t="s">
        <v>20</v>
      </c>
      <c r="O2928" t="s">
        <v>8604</v>
      </c>
      <c r="P2928" t="s">
        <v>28</v>
      </c>
      <c r="Q2928" t="s">
        <v>34234</v>
      </c>
      <c r="R2928" t="s">
        <v>34235</v>
      </c>
      <c r="S2928" t="s">
        <v>33797</v>
      </c>
      <c r="T2928" t="s">
        <v>34357</v>
      </c>
      <c r="U2928" t="s">
        <v>32634</v>
      </c>
      <c r="V2928" t="s">
        <v>34886</v>
      </c>
      <c r="W2928">
        <v>284</v>
      </c>
      <c r="X2928">
        <v>2</v>
      </c>
      <c r="Y2928" t="s">
        <v>32661</v>
      </c>
      <c r="AB2928">
        <v>25</v>
      </c>
      <c r="AC2928">
        <v>1</v>
      </c>
      <c r="AD2928" t="str">
        <f t="shared" si="458"/>
        <v/>
      </c>
      <c r="AE2928" t="str">
        <f t="shared" si="460"/>
        <v/>
      </c>
      <c r="AF2928" t="str">
        <f t="shared" si="461"/>
        <v/>
      </c>
      <c r="AG2928">
        <f>IF((S2928&lt;&gt;"tühi")*(AC2928&lt;&gt;""),AC2928,"")</f>
        <v>1</v>
      </c>
      <c r="AH2928">
        <f t="shared" si="456"/>
        <v>2.8</v>
      </c>
      <c r="AI2928">
        <v>0.14499999999999999</v>
      </c>
      <c r="AJ2928">
        <f t="shared" si="463"/>
        <v>0.40599999999999997</v>
      </c>
      <c r="AK2928" t="str">
        <f t="shared" si="457"/>
        <v/>
      </c>
      <c r="AL2928" t="str">
        <f t="shared" si="464"/>
        <v/>
      </c>
    </row>
    <row r="2929" spans="1:38" x14ac:dyDescent="0.2">
      <c r="A2929" t="s">
        <v>8605</v>
      </c>
      <c r="B2929" t="s">
        <v>24</v>
      </c>
      <c r="C2929" t="s">
        <v>8606</v>
      </c>
      <c r="D2929" s="1">
        <v>36269</v>
      </c>
      <c r="E2929" s="1">
        <v>43893</v>
      </c>
      <c r="F2929" t="s">
        <v>19</v>
      </c>
      <c r="I2929">
        <v>100</v>
      </c>
      <c r="J2929">
        <v>0</v>
      </c>
      <c r="K2929">
        <v>0</v>
      </c>
      <c r="L2929">
        <v>1915</v>
      </c>
      <c r="M2929">
        <v>1915</v>
      </c>
      <c r="N2929" t="s">
        <v>20</v>
      </c>
      <c r="O2929" t="s">
        <v>8607</v>
      </c>
      <c r="P2929" t="s">
        <v>28</v>
      </c>
      <c r="Q2929" t="s">
        <v>34233</v>
      </c>
      <c r="R2929" t="s">
        <v>34233</v>
      </c>
      <c r="S2929" t="s">
        <v>33807</v>
      </c>
      <c r="T2929" t="s">
        <v>34357</v>
      </c>
      <c r="U2929" t="s">
        <v>32634</v>
      </c>
      <c r="V2929" t="s">
        <v>32932</v>
      </c>
      <c r="W2929">
        <v>250</v>
      </c>
      <c r="X2929">
        <v>2</v>
      </c>
      <c r="Y2929" t="s">
        <v>32661</v>
      </c>
      <c r="AB2929">
        <v>25</v>
      </c>
      <c r="AC2929">
        <v>1</v>
      </c>
      <c r="AD2929" t="str">
        <f t="shared" si="458"/>
        <v/>
      </c>
      <c r="AE2929" t="str">
        <f t="shared" si="460"/>
        <v/>
      </c>
      <c r="AF2929" t="str">
        <f t="shared" si="461"/>
        <v/>
      </c>
      <c r="AG2929">
        <f>IF((S2929&lt;&gt;"tühi")*(AC2929&lt;&gt;""),AC2929,"")</f>
        <v>1</v>
      </c>
      <c r="AH2929">
        <f t="shared" si="456"/>
        <v>2.8</v>
      </c>
      <c r="AI2929">
        <v>0.14499999999999999</v>
      </c>
      <c r="AJ2929">
        <f t="shared" si="463"/>
        <v>0.40599999999999997</v>
      </c>
      <c r="AK2929" t="str">
        <f t="shared" si="457"/>
        <v/>
      </c>
      <c r="AL2929" t="str">
        <f t="shared" si="464"/>
        <v/>
      </c>
    </row>
    <row r="2930" spans="1:38" x14ac:dyDescent="0.2">
      <c r="A2930" t="s">
        <v>8977</v>
      </c>
      <c r="B2930" t="s">
        <v>24</v>
      </c>
      <c r="C2930" t="s">
        <v>8978</v>
      </c>
      <c r="D2930" s="1">
        <v>36269</v>
      </c>
      <c r="E2930" s="1">
        <v>43893</v>
      </c>
      <c r="F2930" t="s">
        <v>19</v>
      </c>
      <c r="I2930">
        <v>100</v>
      </c>
      <c r="J2930">
        <v>0</v>
      </c>
      <c r="K2930">
        <v>0</v>
      </c>
      <c r="L2930">
        <v>1172</v>
      </c>
      <c r="M2930">
        <v>1172</v>
      </c>
      <c r="N2930" t="s">
        <v>20</v>
      </c>
      <c r="O2930" t="s">
        <v>8979</v>
      </c>
      <c r="P2930" t="s">
        <v>28</v>
      </c>
      <c r="Q2930" t="s">
        <v>34233</v>
      </c>
      <c r="R2930" t="s">
        <v>34233</v>
      </c>
      <c r="S2930" t="s">
        <v>32628</v>
      </c>
      <c r="T2930" t="s">
        <v>34350</v>
      </c>
      <c r="V2930" t="s">
        <v>34886</v>
      </c>
      <c r="AD2930" t="str">
        <f t="shared" si="458"/>
        <v/>
      </c>
      <c r="AE2930" t="str">
        <f t="shared" si="460"/>
        <v/>
      </c>
      <c r="AF2930" t="str">
        <f t="shared" si="461"/>
        <v/>
      </c>
      <c r="AG2930" s="17">
        <v>1</v>
      </c>
      <c r="AH2930">
        <f t="shared" si="456"/>
        <v>2.8</v>
      </c>
      <c r="AI2930">
        <v>0.14499999999999999</v>
      </c>
      <c r="AJ2930">
        <f t="shared" si="463"/>
        <v>0.40599999999999997</v>
      </c>
      <c r="AK2930" t="str">
        <f t="shared" si="457"/>
        <v/>
      </c>
      <c r="AL2930" t="str">
        <f t="shared" si="464"/>
        <v/>
      </c>
    </row>
    <row r="2931" spans="1:38" x14ac:dyDescent="0.2">
      <c r="A2931" t="s">
        <v>28911</v>
      </c>
      <c r="B2931" t="s">
        <v>24</v>
      </c>
      <c r="C2931" t="s">
        <v>28912</v>
      </c>
      <c r="D2931" s="1">
        <v>42718</v>
      </c>
      <c r="E2931" s="1">
        <v>43951</v>
      </c>
      <c r="F2931" t="s">
        <v>26</v>
      </c>
      <c r="I2931">
        <v>100</v>
      </c>
      <c r="J2931">
        <v>0</v>
      </c>
      <c r="K2931">
        <v>0</v>
      </c>
      <c r="L2931">
        <v>875</v>
      </c>
      <c r="M2931">
        <v>875</v>
      </c>
      <c r="N2931" t="s">
        <v>20</v>
      </c>
      <c r="O2931" t="s">
        <v>28913</v>
      </c>
      <c r="P2931" t="s">
        <v>44</v>
      </c>
      <c r="Q2931" t="s">
        <v>34233</v>
      </c>
      <c r="R2931" t="s">
        <v>34233</v>
      </c>
      <c r="S2931" t="s">
        <v>34233</v>
      </c>
      <c r="T2931" t="s">
        <v>34233</v>
      </c>
      <c r="AD2931" t="str">
        <f t="shared" si="458"/>
        <v/>
      </c>
      <c r="AE2931" t="str">
        <f t="shared" si="460"/>
        <v/>
      </c>
      <c r="AF2931" t="str">
        <f t="shared" si="461"/>
        <v/>
      </c>
      <c r="AG2931" t="str">
        <f t="shared" ref="AG2931:AG2968" si="465">IF((S2931&lt;&gt;"tühi")*(AC2931&lt;&gt;""),AC2931,"")</f>
        <v/>
      </c>
      <c r="AH2931" t="str">
        <f t="shared" si="456"/>
        <v/>
      </c>
      <c r="AI2931">
        <v>0.14499999999999999</v>
      </c>
      <c r="AJ2931" t="str">
        <f t="shared" si="463"/>
        <v/>
      </c>
      <c r="AK2931" t="str">
        <f t="shared" si="457"/>
        <v/>
      </c>
      <c r="AL2931" t="str">
        <f t="shared" si="464"/>
        <v/>
      </c>
    </row>
    <row r="2932" spans="1:38" x14ac:dyDescent="0.2">
      <c r="A2932" t="s">
        <v>28681</v>
      </c>
      <c r="B2932" t="s">
        <v>24</v>
      </c>
      <c r="C2932" t="s">
        <v>28682</v>
      </c>
      <c r="D2932" s="1">
        <v>42772</v>
      </c>
      <c r="E2932" s="1">
        <v>43951</v>
      </c>
      <c r="F2932" t="s">
        <v>26</v>
      </c>
      <c r="I2932">
        <v>100</v>
      </c>
      <c r="J2932">
        <v>0</v>
      </c>
      <c r="K2932">
        <v>0</v>
      </c>
      <c r="L2932">
        <v>417</v>
      </c>
      <c r="M2932">
        <v>417</v>
      </c>
      <c r="N2932" t="s">
        <v>20</v>
      </c>
      <c r="O2932" t="s">
        <v>28683</v>
      </c>
      <c r="P2932" t="s">
        <v>44</v>
      </c>
      <c r="Q2932" t="s">
        <v>34233</v>
      </c>
      <c r="R2932" t="s">
        <v>34233</v>
      </c>
      <c r="S2932" t="s">
        <v>34233</v>
      </c>
      <c r="T2932" t="s">
        <v>34233</v>
      </c>
      <c r="AD2932" t="str">
        <f t="shared" si="458"/>
        <v/>
      </c>
      <c r="AE2932" t="str">
        <f t="shared" si="460"/>
        <v/>
      </c>
      <c r="AF2932" t="str">
        <f t="shared" si="461"/>
        <v/>
      </c>
      <c r="AG2932" t="str">
        <f t="shared" si="465"/>
        <v/>
      </c>
      <c r="AH2932" t="str">
        <f t="shared" si="456"/>
        <v/>
      </c>
      <c r="AI2932">
        <v>0.14499999999999999</v>
      </c>
      <c r="AJ2932" t="str">
        <f t="shared" si="463"/>
        <v/>
      </c>
      <c r="AK2932" t="str">
        <f t="shared" si="457"/>
        <v/>
      </c>
      <c r="AL2932" t="str">
        <f t="shared" si="464"/>
        <v/>
      </c>
    </row>
    <row r="2933" spans="1:38" x14ac:dyDescent="0.2">
      <c r="A2933" t="s">
        <v>764</v>
      </c>
      <c r="B2933" t="s">
        <v>24</v>
      </c>
      <c r="C2933" t="s">
        <v>765</v>
      </c>
      <c r="D2933" s="1">
        <v>35103</v>
      </c>
      <c r="E2933" s="1">
        <v>43456</v>
      </c>
      <c r="F2933" t="s">
        <v>39</v>
      </c>
      <c r="I2933">
        <v>100</v>
      </c>
      <c r="J2933">
        <v>0</v>
      </c>
      <c r="K2933">
        <v>0</v>
      </c>
      <c r="L2933">
        <v>1685</v>
      </c>
      <c r="M2933">
        <v>1685</v>
      </c>
      <c r="N2933" t="s">
        <v>20</v>
      </c>
      <c r="O2933" t="s">
        <v>766</v>
      </c>
      <c r="P2933" t="s">
        <v>28</v>
      </c>
      <c r="Q2933" t="s">
        <v>34233</v>
      </c>
      <c r="R2933" t="s">
        <v>34233</v>
      </c>
      <c r="S2933" t="s">
        <v>32628</v>
      </c>
      <c r="T2933" t="s">
        <v>34354</v>
      </c>
      <c r="U2933" t="s">
        <v>32634</v>
      </c>
      <c r="V2933" t="s">
        <v>32938</v>
      </c>
      <c r="W2933">
        <v>250</v>
      </c>
      <c r="X2933">
        <v>1</v>
      </c>
      <c r="Y2933" t="s">
        <v>32654</v>
      </c>
      <c r="AA2933">
        <v>9</v>
      </c>
      <c r="AB2933">
        <v>20</v>
      </c>
      <c r="AC2933">
        <v>1</v>
      </c>
      <c r="AD2933" t="str">
        <f t="shared" si="458"/>
        <v/>
      </c>
      <c r="AE2933" t="str">
        <f t="shared" si="460"/>
        <v/>
      </c>
      <c r="AF2933" t="str">
        <f t="shared" si="461"/>
        <v/>
      </c>
      <c r="AG2933">
        <f t="shared" si="465"/>
        <v>1</v>
      </c>
      <c r="AH2933">
        <f t="shared" si="456"/>
        <v>2.8</v>
      </c>
      <c r="AI2933">
        <v>0.14499999999999999</v>
      </c>
      <c r="AJ2933">
        <f t="shared" si="463"/>
        <v>0.40599999999999997</v>
      </c>
      <c r="AK2933" t="str">
        <f t="shared" si="457"/>
        <v/>
      </c>
      <c r="AL2933" t="str">
        <f t="shared" si="464"/>
        <v/>
      </c>
    </row>
    <row r="2934" spans="1:38" x14ac:dyDescent="0.2">
      <c r="A2934" t="s">
        <v>22671</v>
      </c>
      <c r="B2934" t="s">
        <v>24</v>
      </c>
      <c r="C2934" t="s">
        <v>22672</v>
      </c>
      <c r="D2934" s="1">
        <v>38835</v>
      </c>
      <c r="E2934" s="1">
        <v>43456</v>
      </c>
      <c r="F2934" t="s">
        <v>19</v>
      </c>
      <c r="I2934">
        <v>100</v>
      </c>
      <c r="J2934">
        <v>0</v>
      </c>
      <c r="K2934">
        <v>0</v>
      </c>
      <c r="L2934">
        <v>1526</v>
      </c>
      <c r="M2934">
        <v>1526</v>
      </c>
      <c r="N2934" t="s">
        <v>20</v>
      </c>
      <c r="O2934" t="s">
        <v>22673</v>
      </c>
      <c r="P2934" t="s">
        <v>28</v>
      </c>
      <c r="Q2934" t="s">
        <v>34233</v>
      </c>
      <c r="R2934" t="s">
        <v>34233</v>
      </c>
      <c r="S2934" t="s">
        <v>32628</v>
      </c>
      <c r="T2934" t="s">
        <v>34357</v>
      </c>
      <c r="U2934" t="s">
        <v>32634</v>
      </c>
      <c r="V2934" t="s">
        <v>32909</v>
      </c>
      <c r="W2934">
        <v>250</v>
      </c>
      <c r="X2934">
        <v>2</v>
      </c>
      <c r="Y2934" t="s">
        <v>32654</v>
      </c>
      <c r="Z2934">
        <v>400</v>
      </c>
      <c r="AA2934">
        <v>8.5</v>
      </c>
      <c r="AC2934">
        <v>1</v>
      </c>
      <c r="AD2934" t="str">
        <f t="shared" si="458"/>
        <v/>
      </c>
      <c r="AE2934" t="str">
        <f t="shared" si="460"/>
        <v/>
      </c>
      <c r="AF2934" t="str">
        <f t="shared" si="461"/>
        <v/>
      </c>
      <c r="AG2934">
        <f t="shared" si="465"/>
        <v>1</v>
      </c>
      <c r="AH2934">
        <f t="shared" ref="AH2934:AH2997" si="466">IF(AG2934="","",AG2934*2.8)</f>
        <v>2.8</v>
      </c>
      <c r="AI2934">
        <v>0.14499999999999999</v>
      </c>
      <c r="AJ2934">
        <f t="shared" si="463"/>
        <v>0.40599999999999997</v>
      </c>
      <c r="AK2934" t="str">
        <f t="shared" ref="AK2934:AK2997" si="467">IF(AE2934="","",AE2934*2.8)</f>
        <v/>
      </c>
      <c r="AL2934" t="str">
        <f t="shared" si="464"/>
        <v/>
      </c>
    </row>
    <row r="2935" spans="1:38" x14ac:dyDescent="0.2">
      <c r="A2935" t="s">
        <v>743</v>
      </c>
      <c r="B2935" t="s">
        <v>24</v>
      </c>
      <c r="C2935" t="s">
        <v>744</v>
      </c>
      <c r="D2935" s="1">
        <v>35103</v>
      </c>
      <c r="E2935" s="1">
        <v>43951</v>
      </c>
      <c r="F2935" t="s">
        <v>19</v>
      </c>
      <c r="I2935">
        <v>100</v>
      </c>
      <c r="J2935">
        <v>0</v>
      </c>
      <c r="K2935">
        <v>0</v>
      </c>
      <c r="L2935">
        <v>1694</v>
      </c>
      <c r="M2935">
        <v>1694</v>
      </c>
      <c r="N2935" t="s">
        <v>20</v>
      </c>
      <c r="O2935" t="s">
        <v>745</v>
      </c>
      <c r="P2935" t="s">
        <v>28</v>
      </c>
      <c r="Q2935" t="s">
        <v>34233</v>
      </c>
      <c r="R2935" t="s">
        <v>34233</v>
      </c>
      <c r="S2935" t="s">
        <v>32628</v>
      </c>
      <c r="T2935" t="s">
        <v>34357</v>
      </c>
      <c r="U2935" t="s">
        <v>32634</v>
      </c>
      <c r="V2935" t="s">
        <v>32939</v>
      </c>
      <c r="W2935">
        <v>250</v>
      </c>
      <c r="X2935">
        <v>2</v>
      </c>
      <c r="Y2935" t="s">
        <v>32661</v>
      </c>
      <c r="AB2935">
        <v>20</v>
      </c>
      <c r="AC2935">
        <v>1</v>
      </c>
      <c r="AD2935" t="str">
        <f t="shared" si="458"/>
        <v/>
      </c>
      <c r="AE2935" t="str">
        <f t="shared" si="460"/>
        <v/>
      </c>
      <c r="AF2935" t="str">
        <f t="shared" si="461"/>
        <v/>
      </c>
      <c r="AG2935">
        <f t="shared" si="465"/>
        <v>1</v>
      </c>
      <c r="AH2935">
        <f t="shared" si="466"/>
        <v>2.8</v>
      </c>
      <c r="AI2935">
        <v>0.14499999999999999</v>
      </c>
      <c r="AJ2935">
        <f t="shared" si="463"/>
        <v>0.40599999999999997</v>
      </c>
      <c r="AK2935" t="str">
        <f t="shared" si="467"/>
        <v/>
      </c>
      <c r="AL2935" t="str">
        <f t="shared" si="464"/>
        <v/>
      </c>
    </row>
    <row r="2936" spans="1:38" x14ac:dyDescent="0.2">
      <c r="A2936" t="s">
        <v>16762</v>
      </c>
      <c r="B2936" t="s">
        <v>24</v>
      </c>
      <c r="C2936" t="s">
        <v>16763</v>
      </c>
      <c r="D2936" s="1">
        <v>37657</v>
      </c>
      <c r="E2936" s="1">
        <v>44623</v>
      </c>
      <c r="F2936" t="s">
        <v>19</v>
      </c>
      <c r="I2936">
        <v>100</v>
      </c>
      <c r="J2936">
        <v>0</v>
      </c>
      <c r="K2936">
        <v>0</v>
      </c>
      <c r="L2936">
        <v>1630</v>
      </c>
      <c r="M2936">
        <v>1630</v>
      </c>
      <c r="N2936" t="s">
        <v>20</v>
      </c>
      <c r="O2936" t="s">
        <v>16764</v>
      </c>
      <c r="P2936" t="s">
        <v>28</v>
      </c>
      <c r="Q2936" t="s">
        <v>34234</v>
      </c>
      <c r="R2936" t="s">
        <v>33762</v>
      </c>
      <c r="S2936" t="s">
        <v>33942</v>
      </c>
      <c r="T2936" t="s">
        <v>34233</v>
      </c>
      <c r="U2936" t="s">
        <v>32634</v>
      </c>
      <c r="V2936" t="s">
        <v>32940</v>
      </c>
      <c r="W2936">
        <v>325</v>
      </c>
      <c r="X2936" t="s">
        <v>32784</v>
      </c>
      <c r="Y2936" t="s">
        <v>32654</v>
      </c>
      <c r="Z2936">
        <v>650</v>
      </c>
      <c r="AA2936">
        <v>8.5</v>
      </c>
      <c r="AC2936">
        <v>1</v>
      </c>
      <c r="AD2936" t="str">
        <f t="shared" si="458"/>
        <v/>
      </c>
      <c r="AE2936">
        <f t="shared" si="460"/>
        <v>1</v>
      </c>
      <c r="AF2936" t="str">
        <f t="shared" si="461"/>
        <v/>
      </c>
      <c r="AG2936" t="str">
        <f t="shared" si="465"/>
        <v/>
      </c>
      <c r="AH2936" t="str">
        <f t="shared" si="466"/>
        <v/>
      </c>
      <c r="AI2936">
        <v>0.14499999999999999</v>
      </c>
      <c r="AJ2936" t="str">
        <f t="shared" si="463"/>
        <v/>
      </c>
      <c r="AK2936">
        <f t="shared" si="467"/>
        <v>2.8</v>
      </c>
      <c r="AL2936">
        <f t="shared" si="464"/>
        <v>0.40599999999999997</v>
      </c>
    </row>
    <row r="2937" spans="1:38" x14ac:dyDescent="0.2">
      <c r="A2937" t="s">
        <v>14961</v>
      </c>
      <c r="B2937" t="s">
        <v>24</v>
      </c>
      <c r="C2937" t="s">
        <v>14962</v>
      </c>
      <c r="D2937" s="1">
        <v>37299</v>
      </c>
      <c r="E2937" s="1">
        <v>44546</v>
      </c>
      <c r="F2937" t="s">
        <v>19</v>
      </c>
      <c r="I2937">
        <v>100</v>
      </c>
      <c r="J2937">
        <v>0</v>
      </c>
      <c r="K2937">
        <v>0</v>
      </c>
      <c r="L2937">
        <v>3355</v>
      </c>
      <c r="M2937">
        <v>3355</v>
      </c>
      <c r="N2937" t="s">
        <v>20</v>
      </c>
      <c r="O2937" t="s">
        <v>14963</v>
      </c>
      <c r="P2937" t="s">
        <v>28</v>
      </c>
      <c r="Q2937" t="s">
        <v>34233</v>
      </c>
      <c r="R2937" t="s">
        <v>34233</v>
      </c>
      <c r="S2937" t="s">
        <v>33797</v>
      </c>
      <c r="T2937" t="s">
        <v>34357</v>
      </c>
      <c r="U2937" t="s">
        <v>32634</v>
      </c>
      <c r="V2937" t="s">
        <v>32698</v>
      </c>
      <c r="W2937">
        <v>600</v>
      </c>
      <c r="X2937">
        <v>2</v>
      </c>
      <c r="Y2937" t="s">
        <v>32661</v>
      </c>
      <c r="AA2937">
        <v>8.5</v>
      </c>
      <c r="AC2937">
        <v>1</v>
      </c>
      <c r="AD2937" t="str">
        <f t="shared" si="458"/>
        <v/>
      </c>
      <c r="AE2937" t="str">
        <f t="shared" si="460"/>
        <v/>
      </c>
      <c r="AF2937" t="str">
        <f t="shared" si="461"/>
        <v/>
      </c>
      <c r="AG2937">
        <f t="shared" si="465"/>
        <v>1</v>
      </c>
      <c r="AH2937">
        <f t="shared" si="466"/>
        <v>2.8</v>
      </c>
      <c r="AI2937">
        <v>0.14499999999999999</v>
      </c>
      <c r="AJ2937">
        <f t="shared" si="463"/>
        <v>0.40599999999999997</v>
      </c>
      <c r="AK2937" t="str">
        <f t="shared" si="467"/>
        <v/>
      </c>
      <c r="AL2937" t="str">
        <f t="shared" si="464"/>
        <v/>
      </c>
    </row>
    <row r="2938" spans="1:38" x14ac:dyDescent="0.2">
      <c r="A2938" t="s">
        <v>18005</v>
      </c>
      <c r="B2938" t="s">
        <v>24</v>
      </c>
      <c r="C2938" t="s">
        <v>18006</v>
      </c>
      <c r="D2938" s="1">
        <v>37868</v>
      </c>
      <c r="E2938" s="1">
        <v>44623</v>
      </c>
      <c r="F2938" t="s">
        <v>19</v>
      </c>
      <c r="I2938">
        <v>100</v>
      </c>
      <c r="J2938">
        <v>0</v>
      </c>
      <c r="K2938">
        <v>0</v>
      </c>
      <c r="L2938">
        <v>1540</v>
      </c>
      <c r="M2938">
        <v>1540</v>
      </c>
      <c r="N2938" t="s">
        <v>20</v>
      </c>
      <c r="O2938" t="s">
        <v>18007</v>
      </c>
      <c r="P2938" t="s">
        <v>28</v>
      </c>
      <c r="Q2938" t="s">
        <v>34234</v>
      </c>
      <c r="R2938" t="s">
        <v>33762</v>
      </c>
      <c r="S2938" t="s">
        <v>33942</v>
      </c>
      <c r="T2938" t="s">
        <v>34233</v>
      </c>
      <c r="U2938" t="s">
        <v>32634</v>
      </c>
      <c r="V2938" t="s">
        <v>32940</v>
      </c>
      <c r="W2938">
        <v>300</v>
      </c>
      <c r="X2938" t="s">
        <v>32784</v>
      </c>
      <c r="Y2938" t="s">
        <v>32654</v>
      </c>
      <c r="Z2938">
        <v>600</v>
      </c>
      <c r="AA2938">
        <v>8.5</v>
      </c>
      <c r="AC2938">
        <v>1</v>
      </c>
      <c r="AD2938" t="str">
        <f t="shared" si="458"/>
        <v/>
      </c>
      <c r="AE2938">
        <f t="shared" si="460"/>
        <v>1</v>
      </c>
      <c r="AF2938" t="str">
        <f t="shared" si="461"/>
        <v/>
      </c>
      <c r="AG2938" t="str">
        <f t="shared" si="465"/>
        <v/>
      </c>
      <c r="AH2938" t="str">
        <f t="shared" si="466"/>
        <v/>
      </c>
      <c r="AI2938">
        <v>0.14499999999999999</v>
      </c>
      <c r="AJ2938" t="str">
        <f t="shared" si="463"/>
        <v/>
      </c>
      <c r="AK2938">
        <f t="shared" si="467"/>
        <v>2.8</v>
      </c>
      <c r="AL2938">
        <f t="shared" si="464"/>
        <v>0.40599999999999997</v>
      </c>
    </row>
    <row r="2939" spans="1:38" x14ac:dyDescent="0.2">
      <c r="A2939" t="s">
        <v>1470</v>
      </c>
      <c r="B2939" t="s">
        <v>24</v>
      </c>
      <c r="C2939" t="s">
        <v>1471</v>
      </c>
      <c r="D2939" s="1">
        <v>35461</v>
      </c>
      <c r="E2939" s="1">
        <v>43456</v>
      </c>
      <c r="F2939" t="s">
        <v>19</v>
      </c>
      <c r="I2939">
        <v>100</v>
      </c>
      <c r="J2939">
        <v>0</v>
      </c>
      <c r="K2939">
        <v>0</v>
      </c>
      <c r="L2939">
        <v>3326</v>
      </c>
      <c r="M2939">
        <v>3326</v>
      </c>
      <c r="N2939" t="s">
        <v>20</v>
      </c>
      <c r="O2939" t="s">
        <v>1472</v>
      </c>
      <c r="P2939" t="s">
        <v>28</v>
      </c>
      <c r="Q2939" t="s">
        <v>34233</v>
      </c>
      <c r="R2939" t="s">
        <v>34233</v>
      </c>
      <c r="S2939" t="s">
        <v>33797</v>
      </c>
      <c r="T2939" t="s">
        <v>34382</v>
      </c>
      <c r="U2939" t="s">
        <v>32634</v>
      </c>
      <c r="V2939" t="s">
        <v>32941</v>
      </c>
      <c r="W2939">
        <v>664</v>
      </c>
      <c r="X2939">
        <v>1.5</v>
      </c>
      <c r="Y2939" t="s">
        <v>32661</v>
      </c>
      <c r="AA2939">
        <v>9</v>
      </c>
      <c r="AB2939">
        <v>20</v>
      </c>
      <c r="AC2939">
        <v>1</v>
      </c>
      <c r="AD2939" t="str">
        <f t="shared" ref="AD2939:AD3002" si="468">IF((S2939="tühi")*(F2939&lt;&gt;"Elamumaa")*(G2939&lt;&gt;"Elamumaa")*(H2939&lt;&gt;"Elamumaa"),IF(Z2939=0,"",Z2939),"")</f>
        <v/>
      </c>
      <c r="AE2939" t="str">
        <f t="shared" si="460"/>
        <v/>
      </c>
      <c r="AF2939" t="str">
        <f t="shared" si="461"/>
        <v/>
      </c>
      <c r="AG2939">
        <f t="shared" si="465"/>
        <v>1</v>
      </c>
      <c r="AH2939">
        <f t="shared" si="466"/>
        <v>2.8</v>
      </c>
      <c r="AI2939">
        <v>0.14499999999999999</v>
      </c>
      <c r="AJ2939">
        <f t="shared" si="463"/>
        <v>0.40599999999999997</v>
      </c>
      <c r="AK2939" t="str">
        <f t="shared" si="467"/>
        <v/>
      </c>
      <c r="AL2939" t="str">
        <f t="shared" si="464"/>
        <v/>
      </c>
    </row>
    <row r="2940" spans="1:38" x14ac:dyDescent="0.2">
      <c r="A2940" t="s">
        <v>31562</v>
      </c>
      <c r="B2940" t="s">
        <v>24</v>
      </c>
      <c r="C2940" t="s">
        <v>31563</v>
      </c>
      <c r="D2940" s="1">
        <v>44062</v>
      </c>
      <c r="E2940" s="1">
        <v>44062</v>
      </c>
      <c r="F2940" t="s">
        <v>19</v>
      </c>
      <c r="I2940">
        <v>100</v>
      </c>
      <c r="J2940">
        <v>0</v>
      </c>
      <c r="K2940">
        <v>0</v>
      </c>
      <c r="L2940">
        <v>1600</v>
      </c>
      <c r="M2940">
        <v>1600</v>
      </c>
      <c r="N2940" t="s">
        <v>20</v>
      </c>
      <c r="O2940" t="s">
        <v>31553</v>
      </c>
      <c r="P2940" t="s">
        <v>28</v>
      </c>
      <c r="Q2940" t="s">
        <v>34234</v>
      </c>
      <c r="R2940" t="s">
        <v>33762</v>
      </c>
      <c r="S2940" t="s">
        <v>33942</v>
      </c>
      <c r="T2940" t="s">
        <v>34233</v>
      </c>
      <c r="U2940" t="s">
        <v>32634</v>
      </c>
      <c r="V2940" t="s">
        <v>32894</v>
      </c>
      <c r="W2940">
        <v>300</v>
      </c>
      <c r="X2940">
        <v>2</v>
      </c>
      <c r="Y2940" t="s">
        <v>32654</v>
      </c>
      <c r="Z2940">
        <v>500</v>
      </c>
      <c r="AA2940">
        <v>8.5</v>
      </c>
      <c r="AC2940">
        <v>1</v>
      </c>
      <c r="AD2940" t="str">
        <f t="shared" si="468"/>
        <v/>
      </c>
      <c r="AE2940">
        <f t="shared" si="460"/>
        <v>1</v>
      </c>
      <c r="AF2940" t="str">
        <f t="shared" si="461"/>
        <v/>
      </c>
      <c r="AG2940" t="str">
        <f t="shared" si="465"/>
        <v/>
      </c>
      <c r="AH2940" t="str">
        <f t="shared" si="466"/>
        <v/>
      </c>
      <c r="AI2940">
        <v>0.14499999999999999</v>
      </c>
      <c r="AJ2940" t="str">
        <f t="shared" si="463"/>
        <v/>
      </c>
      <c r="AK2940">
        <f t="shared" si="467"/>
        <v>2.8</v>
      </c>
      <c r="AL2940">
        <f t="shared" si="464"/>
        <v>0.40599999999999997</v>
      </c>
    </row>
    <row r="2941" spans="1:38" x14ac:dyDescent="0.2">
      <c r="A2941" t="s">
        <v>31591</v>
      </c>
      <c r="B2941" t="s">
        <v>24</v>
      </c>
      <c r="C2941" t="s">
        <v>31592</v>
      </c>
      <c r="D2941" s="1">
        <v>44062</v>
      </c>
      <c r="E2941" s="1">
        <v>44062</v>
      </c>
      <c r="F2941" t="s">
        <v>19</v>
      </c>
      <c r="I2941">
        <v>100</v>
      </c>
      <c r="J2941">
        <v>0</v>
      </c>
      <c r="K2941">
        <v>0</v>
      </c>
      <c r="L2941">
        <v>1575</v>
      </c>
      <c r="M2941">
        <v>1575</v>
      </c>
      <c r="N2941" t="s">
        <v>20</v>
      </c>
      <c r="O2941" t="s">
        <v>31553</v>
      </c>
      <c r="P2941" t="s">
        <v>28</v>
      </c>
      <c r="Q2941" t="s">
        <v>34234</v>
      </c>
      <c r="R2941" t="s">
        <v>33762</v>
      </c>
      <c r="S2941" t="s">
        <v>33942</v>
      </c>
      <c r="T2941" t="s">
        <v>34233</v>
      </c>
      <c r="U2941" t="s">
        <v>32634</v>
      </c>
      <c r="V2941" t="s">
        <v>32894</v>
      </c>
      <c r="W2941">
        <v>300</v>
      </c>
      <c r="X2941">
        <v>2</v>
      </c>
      <c r="Y2941" t="s">
        <v>32654</v>
      </c>
      <c r="Z2941">
        <v>500</v>
      </c>
      <c r="AA2941">
        <v>8.5</v>
      </c>
      <c r="AC2941">
        <v>1</v>
      </c>
      <c r="AD2941" t="str">
        <f t="shared" si="468"/>
        <v/>
      </c>
      <c r="AE2941">
        <f t="shared" si="460"/>
        <v>1</v>
      </c>
      <c r="AF2941" t="str">
        <f t="shared" si="461"/>
        <v/>
      </c>
      <c r="AG2941" t="str">
        <f t="shared" si="465"/>
        <v/>
      </c>
      <c r="AH2941" t="str">
        <f t="shared" si="466"/>
        <v/>
      </c>
      <c r="AI2941">
        <v>0.14499999999999999</v>
      </c>
      <c r="AJ2941" t="str">
        <f t="shared" si="463"/>
        <v/>
      </c>
      <c r="AK2941">
        <f t="shared" si="467"/>
        <v>2.8</v>
      </c>
      <c r="AL2941">
        <f t="shared" si="464"/>
        <v>0.40599999999999997</v>
      </c>
    </row>
    <row r="2942" spans="1:38" x14ac:dyDescent="0.2">
      <c r="A2942" t="s">
        <v>31585</v>
      </c>
      <c r="B2942" t="s">
        <v>24</v>
      </c>
      <c r="C2942" t="s">
        <v>31586</v>
      </c>
      <c r="D2942" s="1">
        <v>44062</v>
      </c>
      <c r="E2942" s="1">
        <v>44062</v>
      </c>
      <c r="F2942" t="s">
        <v>26</v>
      </c>
      <c r="I2942">
        <v>100</v>
      </c>
      <c r="J2942">
        <v>0</v>
      </c>
      <c r="K2942">
        <v>0</v>
      </c>
      <c r="L2942">
        <v>1065</v>
      </c>
      <c r="M2942">
        <v>1065</v>
      </c>
      <c r="N2942" t="s">
        <v>20</v>
      </c>
      <c r="O2942" t="s">
        <v>31553</v>
      </c>
      <c r="P2942" t="s">
        <v>28</v>
      </c>
      <c r="Q2942" t="s">
        <v>34233</v>
      </c>
      <c r="R2942" t="s">
        <v>34233</v>
      </c>
      <c r="S2942" t="s">
        <v>34233</v>
      </c>
      <c r="T2942" t="s">
        <v>34233</v>
      </c>
      <c r="AD2942" t="str">
        <f t="shared" si="468"/>
        <v/>
      </c>
      <c r="AE2942" t="str">
        <f t="shared" si="460"/>
        <v/>
      </c>
      <c r="AF2942" t="str">
        <f t="shared" si="461"/>
        <v/>
      </c>
      <c r="AG2942" t="str">
        <f t="shared" si="465"/>
        <v/>
      </c>
      <c r="AH2942" t="str">
        <f t="shared" si="466"/>
        <v/>
      </c>
      <c r="AI2942">
        <v>0.14499999999999999</v>
      </c>
      <c r="AJ2942" t="str">
        <f t="shared" si="463"/>
        <v/>
      </c>
      <c r="AK2942" t="str">
        <f t="shared" si="467"/>
        <v/>
      </c>
      <c r="AL2942" t="str">
        <f t="shared" si="464"/>
        <v/>
      </c>
    </row>
    <row r="2943" spans="1:38" x14ac:dyDescent="0.2">
      <c r="A2943" t="s">
        <v>17632</v>
      </c>
      <c r="B2943" t="s">
        <v>24</v>
      </c>
      <c r="C2943" t="s">
        <v>17633</v>
      </c>
      <c r="D2943" s="1">
        <v>37743</v>
      </c>
      <c r="E2943" s="1">
        <v>44546</v>
      </c>
      <c r="F2943" t="s">
        <v>26</v>
      </c>
      <c r="I2943">
        <v>100</v>
      </c>
      <c r="J2943">
        <v>0</v>
      </c>
      <c r="K2943">
        <v>0</v>
      </c>
      <c r="L2943">
        <v>821</v>
      </c>
      <c r="M2943">
        <v>821</v>
      </c>
      <c r="N2943" t="s">
        <v>20</v>
      </c>
      <c r="O2943" t="s">
        <v>17634</v>
      </c>
      <c r="P2943" t="s">
        <v>44</v>
      </c>
      <c r="Q2943" t="s">
        <v>34233</v>
      </c>
      <c r="R2943" t="s">
        <v>34233</v>
      </c>
      <c r="S2943" t="s">
        <v>34233</v>
      </c>
      <c r="T2943" t="s">
        <v>34233</v>
      </c>
      <c r="V2943" t="s">
        <v>32925</v>
      </c>
      <c r="AD2943" t="str">
        <f t="shared" si="468"/>
        <v/>
      </c>
      <c r="AE2943" t="str">
        <f t="shared" si="460"/>
        <v/>
      </c>
      <c r="AF2943" t="str">
        <f t="shared" si="461"/>
        <v/>
      </c>
      <c r="AG2943" t="str">
        <f t="shared" si="465"/>
        <v/>
      </c>
      <c r="AH2943" t="str">
        <f t="shared" si="466"/>
        <v/>
      </c>
      <c r="AI2943">
        <v>0.14499999999999999</v>
      </c>
      <c r="AJ2943" t="str">
        <f t="shared" si="463"/>
        <v/>
      </c>
      <c r="AK2943" t="str">
        <f t="shared" si="467"/>
        <v/>
      </c>
      <c r="AL2943" t="str">
        <f t="shared" si="464"/>
        <v/>
      </c>
    </row>
    <row r="2944" spans="1:38" x14ac:dyDescent="0.2">
      <c r="A2944" t="s">
        <v>29</v>
      </c>
      <c r="B2944" t="s">
        <v>24</v>
      </c>
      <c r="C2944" t="s">
        <v>30</v>
      </c>
      <c r="D2944" s="1">
        <v>37999</v>
      </c>
      <c r="E2944" s="1">
        <v>44546</v>
      </c>
      <c r="F2944" t="s">
        <v>19</v>
      </c>
      <c r="I2944">
        <v>100</v>
      </c>
      <c r="J2944">
        <v>0</v>
      </c>
      <c r="K2944">
        <v>0</v>
      </c>
      <c r="L2944">
        <v>1769</v>
      </c>
      <c r="M2944">
        <v>1769</v>
      </c>
      <c r="N2944" t="s">
        <v>20</v>
      </c>
      <c r="O2944" t="s">
        <v>31</v>
      </c>
      <c r="P2944" t="s">
        <v>28</v>
      </c>
      <c r="Q2944" t="s">
        <v>34233</v>
      </c>
      <c r="R2944" t="s">
        <v>34233</v>
      </c>
      <c r="S2944" t="s">
        <v>33797</v>
      </c>
      <c r="T2944" t="s">
        <v>34357</v>
      </c>
      <c r="U2944" t="s">
        <v>32634</v>
      </c>
      <c r="V2944" t="s">
        <v>32942</v>
      </c>
      <c r="W2944">
        <v>212</v>
      </c>
      <c r="X2944">
        <v>2</v>
      </c>
      <c r="Y2944" t="s">
        <v>32654</v>
      </c>
      <c r="AA2944">
        <v>8.5</v>
      </c>
      <c r="AB2944">
        <v>12</v>
      </c>
      <c r="AC2944">
        <v>1</v>
      </c>
      <c r="AD2944" t="str">
        <f t="shared" si="468"/>
        <v/>
      </c>
      <c r="AE2944" t="str">
        <f t="shared" si="460"/>
        <v/>
      </c>
      <c r="AF2944" t="str">
        <f t="shared" si="461"/>
        <v/>
      </c>
      <c r="AG2944">
        <f t="shared" si="465"/>
        <v>1</v>
      </c>
      <c r="AH2944">
        <f t="shared" si="466"/>
        <v>2.8</v>
      </c>
      <c r="AI2944">
        <v>0.14499999999999999</v>
      </c>
      <c r="AJ2944">
        <f t="shared" si="463"/>
        <v>0.40599999999999997</v>
      </c>
      <c r="AK2944" t="str">
        <f t="shared" si="467"/>
        <v/>
      </c>
      <c r="AL2944" t="str">
        <f t="shared" si="464"/>
        <v/>
      </c>
    </row>
    <row r="2945" spans="1:39" x14ac:dyDescent="0.2">
      <c r="A2945" t="s">
        <v>24439</v>
      </c>
      <c r="B2945" t="s">
        <v>24</v>
      </c>
      <c r="C2945" t="s">
        <v>24440</v>
      </c>
      <c r="D2945" s="1">
        <v>39371</v>
      </c>
      <c r="E2945" s="1">
        <v>43951</v>
      </c>
      <c r="F2945" t="s">
        <v>19</v>
      </c>
      <c r="I2945">
        <v>100</v>
      </c>
      <c r="J2945">
        <v>0</v>
      </c>
      <c r="K2945">
        <v>0</v>
      </c>
      <c r="L2945">
        <v>1661</v>
      </c>
      <c r="M2945">
        <v>1661</v>
      </c>
      <c r="N2945" t="s">
        <v>20</v>
      </c>
      <c r="O2945" t="s">
        <v>24441</v>
      </c>
      <c r="P2945" t="s">
        <v>28</v>
      </c>
      <c r="Q2945" t="s">
        <v>34233</v>
      </c>
      <c r="R2945" t="s">
        <v>34233</v>
      </c>
      <c r="S2945" t="s">
        <v>32628</v>
      </c>
      <c r="T2945" t="s">
        <v>34357</v>
      </c>
      <c r="U2945" t="s">
        <v>32634</v>
      </c>
      <c r="V2945" t="s">
        <v>32942</v>
      </c>
      <c r="W2945">
        <v>210</v>
      </c>
      <c r="X2945">
        <v>2</v>
      </c>
      <c r="Y2945" t="s">
        <v>32654</v>
      </c>
      <c r="AA2945">
        <v>8.5</v>
      </c>
      <c r="AB2945">
        <v>12</v>
      </c>
      <c r="AC2945">
        <v>1</v>
      </c>
      <c r="AD2945" t="str">
        <f t="shared" si="468"/>
        <v/>
      </c>
      <c r="AE2945" t="str">
        <f t="shared" si="460"/>
        <v/>
      </c>
      <c r="AF2945" t="str">
        <f t="shared" si="461"/>
        <v/>
      </c>
      <c r="AG2945">
        <f t="shared" si="465"/>
        <v>1</v>
      </c>
      <c r="AH2945">
        <f t="shared" si="466"/>
        <v>2.8</v>
      </c>
      <c r="AI2945">
        <v>0.14499999999999999</v>
      </c>
      <c r="AJ2945">
        <f t="shared" si="463"/>
        <v>0.40599999999999997</v>
      </c>
      <c r="AK2945" t="str">
        <f t="shared" si="467"/>
        <v/>
      </c>
      <c r="AL2945" t="str">
        <f t="shared" si="464"/>
        <v/>
      </c>
    </row>
    <row r="2946" spans="1:39" x14ac:dyDescent="0.2">
      <c r="A2946" t="s">
        <v>23722</v>
      </c>
      <c r="B2946" t="s">
        <v>24</v>
      </c>
      <c r="C2946" t="s">
        <v>23723</v>
      </c>
      <c r="D2946" s="1">
        <v>39121</v>
      </c>
      <c r="E2946" s="1">
        <v>44546</v>
      </c>
      <c r="F2946" t="s">
        <v>19</v>
      </c>
      <c r="I2946">
        <v>100</v>
      </c>
      <c r="J2946">
        <v>0</v>
      </c>
      <c r="K2946">
        <v>0</v>
      </c>
      <c r="L2946">
        <v>4869</v>
      </c>
      <c r="M2946">
        <v>4869</v>
      </c>
      <c r="N2946" t="s">
        <v>20</v>
      </c>
      <c r="O2946" t="s">
        <v>23724</v>
      </c>
      <c r="P2946" t="s">
        <v>28</v>
      </c>
      <c r="Q2946" t="s">
        <v>34233</v>
      </c>
      <c r="R2946" t="s">
        <v>34233</v>
      </c>
      <c r="S2946" t="s">
        <v>33797</v>
      </c>
      <c r="T2946" t="s">
        <v>34349</v>
      </c>
      <c r="U2946" t="s">
        <v>32634</v>
      </c>
      <c r="V2946" t="s">
        <v>34964</v>
      </c>
      <c r="X2946">
        <v>2</v>
      </c>
      <c r="Y2946" t="s">
        <v>32661</v>
      </c>
      <c r="AA2946">
        <v>8.5</v>
      </c>
      <c r="AB2946">
        <v>20</v>
      </c>
      <c r="AC2946">
        <v>1</v>
      </c>
      <c r="AD2946" t="str">
        <f t="shared" si="468"/>
        <v/>
      </c>
      <c r="AE2946" t="str">
        <f t="shared" si="460"/>
        <v/>
      </c>
      <c r="AF2946" t="str">
        <f t="shared" si="461"/>
        <v/>
      </c>
      <c r="AG2946">
        <f t="shared" si="465"/>
        <v>1</v>
      </c>
      <c r="AH2946">
        <f t="shared" si="466"/>
        <v>2.8</v>
      </c>
      <c r="AI2946">
        <v>0.14499999999999999</v>
      </c>
      <c r="AJ2946">
        <f t="shared" si="463"/>
        <v>0.40599999999999997</v>
      </c>
      <c r="AK2946" t="str">
        <f t="shared" si="467"/>
        <v/>
      </c>
      <c r="AL2946" t="str">
        <f t="shared" si="464"/>
        <v/>
      </c>
    </row>
    <row r="2947" spans="1:39" x14ac:dyDescent="0.2">
      <c r="A2947" t="s">
        <v>17617</v>
      </c>
      <c r="B2947" t="s">
        <v>24</v>
      </c>
      <c r="C2947" t="s">
        <v>17618</v>
      </c>
      <c r="D2947" s="1">
        <v>37743</v>
      </c>
      <c r="E2947" s="1">
        <v>43456</v>
      </c>
      <c r="F2947" t="s">
        <v>19</v>
      </c>
      <c r="I2947">
        <v>100</v>
      </c>
      <c r="J2947">
        <v>0</v>
      </c>
      <c r="K2947">
        <v>0</v>
      </c>
      <c r="L2947">
        <v>1700</v>
      </c>
      <c r="M2947">
        <v>1700</v>
      </c>
      <c r="N2947" t="s">
        <v>20</v>
      </c>
      <c r="O2947" t="s">
        <v>17619</v>
      </c>
      <c r="P2947" t="s">
        <v>28</v>
      </c>
      <c r="Q2947" t="s">
        <v>34233</v>
      </c>
      <c r="R2947" t="s">
        <v>34233</v>
      </c>
      <c r="S2947" t="s">
        <v>32628</v>
      </c>
      <c r="T2947" t="s">
        <v>32634</v>
      </c>
      <c r="U2947" t="s">
        <v>32634</v>
      </c>
      <c r="V2947" t="s">
        <v>32925</v>
      </c>
      <c r="W2947">
        <v>255</v>
      </c>
      <c r="X2947">
        <v>2</v>
      </c>
      <c r="Y2947" t="s">
        <v>32654</v>
      </c>
      <c r="AA2947">
        <v>9.1999999999999993</v>
      </c>
      <c r="AB2947">
        <v>15</v>
      </c>
      <c r="AC2947">
        <v>1</v>
      </c>
      <c r="AD2947" t="str">
        <f t="shared" si="468"/>
        <v/>
      </c>
      <c r="AE2947" t="str">
        <f t="shared" si="460"/>
        <v/>
      </c>
      <c r="AF2947" t="str">
        <f t="shared" si="461"/>
        <v/>
      </c>
      <c r="AG2947">
        <f t="shared" si="465"/>
        <v>1</v>
      </c>
      <c r="AH2947">
        <f t="shared" si="466"/>
        <v>2.8</v>
      </c>
      <c r="AI2947">
        <v>0.14499999999999999</v>
      </c>
      <c r="AJ2947">
        <f t="shared" si="463"/>
        <v>0.40599999999999997</v>
      </c>
      <c r="AK2947" t="str">
        <f t="shared" si="467"/>
        <v/>
      </c>
      <c r="AL2947" t="str">
        <f t="shared" si="464"/>
        <v/>
      </c>
    </row>
    <row r="2948" spans="1:39" x14ac:dyDescent="0.2">
      <c r="A2948" t="s">
        <v>23701</v>
      </c>
      <c r="B2948" t="s">
        <v>24</v>
      </c>
      <c r="C2948" t="s">
        <v>23702</v>
      </c>
      <c r="D2948" s="1">
        <v>39163</v>
      </c>
      <c r="E2948" s="1">
        <v>44546</v>
      </c>
      <c r="F2948" t="s">
        <v>19</v>
      </c>
      <c r="I2948">
        <v>100</v>
      </c>
      <c r="J2948">
        <v>0</v>
      </c>
      <c r="K2948">
        <v>0</v>
      </c>
      <c r="L2948">
        <v>4302</v>
      </c>
      <c r="M2948">
        <v>4302</v>
      </c>
      <c r="N2948" t="s">
        <v>20</v>
      </c>
      <c r="O2948" t="s">
        <v>23703</v>
      </c>
      <c r="P2948" t="s">
        <v>28</v>
      </c>
      <c r="Q2948" t="s">
        <v>34233</v>
      </c>
      <c r="R2948" t="s">
        <v>34233</v>
      </c>
      <c r="S2948" t="s">
        <v>32628</v>
      </c>
      <c r="T2948" t="s">
        <v>34357</v>
      </c>
      <c r="U2948" t="s">
        <v>32634</v>
      </c>
      <c r="V2948" t="s">
        <v>32943</v>
      </c>
      <c r="W2948">
        <v>250</v>
      </c>
      <c r="X2948">
        <v>2</v>
      </c>
      <c r="Y2948" t="s">
        <v>32654</v>
      </c>
      <c r="Z2948">
        <v>500</v>
      </c>
      <c r="AA2948">
        <v>8.5</v>
      </c>
      <c r="AC2948">
        <v>1</v>
      </c>
      <c r="AD2948" t="str">
        <f t="shared" si="468"/>
        <v/>
      </c>
      <c r="AE2948" t="str">
        <f t="shared" si="460"/>
        <v/>
      </c>
      <c r="AF2948" t="str">
        <f t="shared" si="461"/>
        <v/>
      </c>
      <c r="AG2948">
        <f t="shared" si="465"/>
        <v>1</v>
      </c>
      <c r="AH2948">
        <f t="shared" si="466"/>
        <v>2.8</v>
      </c>
      <c r="AI2948">
        <v>0.14499999999999999</v>
      </c>
      <c r="AJ2948">
        <f t="shared" si="463"/>
        <v>0.40599999999999997</v>
      </c>
      <c r="AK2948" t="str">
        <f t="shared" si="467"/>
        <v/>
      </c>
      <c r="AL2948" t="str">
        <f t="shared" si="464"/>
        <v/>
      </c>
    </row>
    <row r="2949" spans="1:39" x14ac:dyDescent="0.2">
      <c r="A2949" t="s">
        <v>25363</v>
      </c>
      <c r="B2949" t="s">
        <v>24</v>
      </c>
      <c r="C2949" t="s">
        <v>25364</v>
      </c>
      <c r="D2949" s="1">
        <v>39819</v>
      </c>
      <c r="E2949" s="1">
        <v>44546</v>
      </c>
      <c r="F2949" t="s">
        <v>19</v>
      </c>
      <c r="I2949">
        <v>100</v>
      </c>
      <c r="J2949">
        <v>0</v>
      </c>
      <c r="K2949">
        <v>0</v>
      </c>
      <c r="L2949">
        <v>1528</v>
      </c>
      <c r="M2949">
        <v>1528</v>
      </c>
      <c r="N2949" t="s">
        <v>20</v>
      </c>
      <c r="O2949" t="s">
        <v>25365</v>
      </c>
      <c r="P2949" t="s">
        <v>28</v>
      </c>
      <c r="Q2949" t="s">
        <v>34234</v>
      </c>
      <c r="R2949" t="s">
        <v>33762</v>
      </c>
      <c r="S2949" t="s">
        <v>33942</v>
      </c>
      <c r="T2949" t="s">
        <v>34233</v>
      </c>
      <c r="U2949" t="s">
        <v>32634</v>
      </c>
      <c r="V2949" t="s">
        <v>32944</v>
      </c>
      <c r="W2949">
        <v>250</v>
      </c>
      <c r="X2949">
        <v>2</v>
      </c>
      <c r="Y2949" t="s">
        <v>32654</v>
      </c>
      <c r="Z2949">
        <v>500</v>
      </c>
      <c r="AA2949">
        <v>8.5</v>
      </c>
      <c r="AC2949">
        <v>1</v>
      </c>
      <c r="AD2949" t="str">
        <f t="shared" si="468"/>
        <v/>
      </c>
      <c r="AE2949">
        <f t="shared" si="460"/>
        <v>1</v>
      </c>
      <c r="AF2949" t="str">
        <f t="shared" si="461"/>
        <v/>
      </c>
      <c r="AG2949" t="str">
        <f t="shared" si="465"/>
        <v/>
      </c>
      <c r="AH2949" t="str">
        <f t="shared" si="466"/>
        <v/>
      </c>
      <c r="AI2949">
        <v>0.14499999999999999</v>
      </c>
      <c r="AJ2949" t="str">
        <f t="shared" si="463"/>
        <v/>
      </c>
      <c r="AK2949">
        <f t="shared" si="467"/>
        <v>2.8</v>
      </c>
      <c r="AL2949">
        <f t="shared" si="464"/>
        <v>0.40599999999999997</v>
      </c>
    </row>
    <row r="2950" spans="1:39" x14ac:dyDescent="0.2">
      <c r="A2950" t="s">
        <v>25366</v>
      </c>
      <c r="B2950" t="s">
        <v>24</v>
      </c>
      <c r="C2950" t="s">
        <v>25367</v>
      </c>
      <c r="D2950" s="1">
        <v>39819</v>
      </c>
      <c r="E2950" s="1">
        <v>44546</v>
      </c>
      <c r="F2950" t="s">
        <v>19</v>
      </c>
      <c r="I2950">
        <v>100</v>
      </c>
      <c r="J2950">
        <v>0</v>
      </c>
      <c r="K2950">
        <v>0</v>
      </c>
      <c r="L2950">
        <v>2104</v>
      </c>
      <c r="M2950">
        <v>2104</v>
      </c>
      <c r="N2950" t="s">
        <v>20</v>
      </c>
      <c r="O2950" t="s">
        <v>25365</v>
      </c>
      <c r="P2950" t="s">
        <v>28</v>
      </c>
      <c r="Q2950" t="s">
        <v>34234</v>
      </c>
      <c r="R2950" t="s">
        <v>33762</v>
      </c>
      <c r="S2950" t="s">
        <v>33942</v>
      </c>
      <c r="T2950" t="s">
        <v>34233</v>
      </c>
      <c r="U2950" t="s">
        <v>32634</v>
      </c>
      <c r="V2950" t="s">
        <v>32944</v>
      </c>
      <c r="W2950">
        <v>250</v>
      </c>
      <c r="X2950">
        <v>2</v>
      </c>
      <c r="Y2950" t="s">
        <v>32654</v>
      </c>
      <c r="Z2950">
        <v>500</v>
      </c>
      <c r="AA2950">
        <v>8.5</v>
      </c>
      <c r="AC2950">
        <v>1</v>
      </c>
      <c r="AD2950" t="str">
        <f t="shared" si="468"/>
        <v/>
      </c>
      <c r="AE2950">
        <f t="shared" si="460"/>
        <v>1</v>
      </c>
      <c r="AF2950" t="str">
        <f t="shared" si="461"/>
        <v/>
      </c>
      <c r="AG2950" t="str">
        <f t="shared" si="465"/>
        <v/>
      </c>
      <c r="AH2950" t="str">
        <f t="shared" si="466"/>
        <v/>
      </c>
      <c r="AI2950">
        <v>0.14499999999999999</v>
      </c>
      <c r="AJ2950" t="str">
        <f t="shared" si="463"/>
        <v/>
      </c>
      <c r="AK2950">
        <f t="shared" si="467"/>
        <v>2.8</v>
      </c>
      <c r="AL2950">
        <f t="shared" si="464"/>
        <v>0.40599999999999997</v>
      </c>
    </row>
    <row r="2951" spans="1:39" x14ac:dyDescent="0.2">
      <c r="A2951" t="s">
        <v>25360</v>
      </c>
      <c r="B2951" t="s">
        <v>24</v>
      </c>
      <c r="C2951" t="s">
        <v>25361</v>
      </c>
      <c r="D2951" s="1">
        <v>39819</v>
      </c>
      <c r="E2951" s="1">
        <v>44546</v>
      </c>
      <c r="F2951" t="s">
        <v>470</v>
      </c>
      <c r="I2951">
        <v>100</v>
      </c>
      <c r="J2951">
        <v>0</v>
      </c>
      <c r="K2951">
        <v>0</v>
      </c>
      <c r="L2951">
        <v>992</v>
      </c>
      <c r="M2951">
        <v>992</v>
      </c>
      <c r="N2951" t="s">
        <v>20</v>
      </c>
      <c r="O2951" t="s">
        <v>25362</v>
      </c>
      <c r="P2951" t="s">
        <v>44</v>
      </c>
      <c r="Q2951" s="9" t="s">
        <v>34234</v>
      </c>
      <c r="R2951" t="s">
        <v>33762</v>
      </c>
      <c r="S2951" t="s">
        <v>33942</v>
      </c>
      <c r="T2951" t="s">
        <v>34233</v>
      </c>
      <c r="U2951" t="s">
        <v>32945</v>
      </c>
      <c r="V2951" t="s">
        <v>32944</v>
      </c>
      <c r="W2951">
        <v>100</v>
      </c>
      <c r="X2951">
        <v>1</v>
      </c>
      <c r="Y2951">
        <v>1</v>
      </c>
      <c r="Z2951">
        <v>100</v>
      </c>
      <c r="AA2951">
        <v>6</v>
      </c>
      <c r="AD2951">
        <f t="shared" si="468"/>
        <v>100</v>
      </c>
      <c r="AE2951" t="str">
        <f t="shared" si="460"/>
        <v/>
      </c>
      <c r="AF2951" t="str">
        <f t="shared" si="461"/>
        <v/>
      </c>
      <c r="AG2951" t="str">
        <f t="shared" si="465"/>
        <v/>
      </c>
      <c r="AH2951" t="str">
        <f t="shared" si="466"/>
        <v/>
      </c>
      <c r="AI2951">
        <v>0.14499999999999999</v>
      </c>
      <c r="AJ2951" t="str">
        <f t="shared" si="463"/>
        <v/>
      </c>
      <c r="AK2951" t="str">
        <f t="shared" si="467"/>
        <v/>
      </c>
      <c r="AL2951" s="9">
        <v>0.4</v>
      </c>
      <c r="AM2951" t="s">
        <v>34909</v>
      </c>
    </row>
    <row r="2952" spans="1:39" x14ac:dyDescent="0.2">
      <c r="A2952" t="s">
        <v>24128</v>
      </c>
      <c r="B2952" t="s">
        <v>24</v>
      </c>
      <c r="C2952" t="s">
        <v>24129</v>
      </c>
      <c r="D2952" s="1">
        <v>39238</v>
      </c>
      <c r="E2952" s="1">
        <v>43456</v>
      </c>
      <c r="F2952" t="s">
        <v>19</v>
      </c>
      <c r="I2952">
        <v>100</v>
      </c>
      <c r="J2952">
        <v>0</v>
      </c>
      <c r="K2952">
        <v>0</v>
      </c>
      <c r="L2952">
        <v>914</v>
      </c>
      <c r="M2952">
        <v>914</v>
      </c>
      <c r="N2952" t="s">
        <v>20</v>
      </c>
      <c r="O2952" t="s">
        <v>24130</v>
      </c>
      <c r="P2952" t="s">
        <v>28</v>
      </c>
      <c r="Q2952" t="s">
        <v>34233</v>
      </c>
      <c r="R2952" t="s">
        <v>34233</v>
      </c>
      <c r="S2952" t="s">
        <v>32628</v>
      </c>
      <c r="T2952" t="s">
        <v>34357</v>
      </c>
      <c r="U2952" t="s">
        <v>32634</v>
      </c>
      <c r="V2952" t="s">
        <v>32919</v>
      </c>
      <c r="W2952">
        <v>150</v>
      </c>
      <c r="X2952">
        <v>2</v>
      </c>
      <c r="Y2952">
        <v>1</v>
      </c>
      <c r="Z2952">
        <v>300</v>
      </c>
      <c r="AA2952">
        <v>8.5</v>
      </c>
      <c r="AC2952">
        <v>1</v>
      </c>
      <c r="AD2952" t="str">
        <f t="shared" si="468"/>
        <v/>
      </c>
      <c r="AE2952" t="str">
        <f t="shared" si="460"/>
        <v/>
      </c>
      <c r="AF2952" t="str">
        <f t="shared" si="461"/>
        <v/>
      </c>
      <c r="AG2952">
        <f t="shared" si="465"/>
        <v>1</v>
      </c>
      <c r="AH2952">
        <f t="shared" si="466"/>
        <v>2.8</v>
      </c>
      <c r="AI2952">
        <v>0.14499999999999999</v>
      </c>
      <c r="AJ2952">
        <f t="shared" si="463"/>
        <v>0.40599999999999997</v>
      </c>
      <c r="AK2952" t="str">
        <f t="shared" si="467"/>
        <v/>
      </c>
      <c r="AL2952" t="str">
        <f t="shared" si="464"/>
        <v/>
      </c>
    </row>
    <row r="2953" spans="1:39" x14ac:dyDescent="0.2">
      <c r="A2953" t="s">
        <v>30639</v>
      </c>
      <c r="B2953" t="s">
        <v>24</v>
      </c>
      <c r="C2953" t="s">
        <v>30640</v>
      </c>
      <c r="D2953" s="1">
        <v>43859</v>
      </c>
      <c r="E2953" s="1">
        <v>44546</v>
      </c>
      <c r="F2953" t="s">
        <v>26</v>
      </c>
      <c r="I2953">
        <v>100</v>
      </c>
      <c r="J2953">
        <v>0</v>
      </c>
      <c r="K2953">
        <v>0</v>
      </c>
      <c r="L2953">
        <v>862</v>
      </c>
      <c r="M2953">
        <v>862</v>
      </c>
      <c r="N2953" t="s">
        <v>20</v>
      </c>
      <c r="O2953" t="s">
        <v>30641</v>
      </c>
      <c r="P2953" t="s">
        <v>44</v>
      </c>
      <c r="Q2953" t="s">
        <v>34233</v>
      </c>
      <c r="R2953" t="s">
        <v>34233</v>
      </c>
      <c r="S2953" t="s">
        <v>34233</v>
      </c>
      <c r="T2953" t="s">
        <v>34233</v>
      </c>
      <c r="AD2953" t="str">
        <f t="shared" si="468"/>
        <v/>
      </c>
      <c r="AE2953" t="str">
        <f t="shared" si="460"/>
        <v/>
      </c>
      <c r="AF2953" t="str">
        <f t="shared" si="461"/>
        <v/>
      </c>
      <c r="AG2953" t="str">
        <f t="shared" si="465"/>
        <v/>
      </c>
      <c r="AH2953" t="str">
        <f t="shared" si="466"/>
        <v/>
      </c>
      <c r="AI2953">
        <v>0.14499999999999999</v>
      </c>
      <c r="AJ2953" t="str">
        <f t="shared" si="463"/>
        <v/>
      </c>
      <c r="AK2953" t="str">
        <f t="shared" si="467"/>
        <v/>
      </c>
      <c r="AL2953" t="str">
        <f t="shared" si="464"/>
        <v/>
      </c>
    </row>
    <row r="2954" spans="1:39" x14ac:dyDescent="0.2">
      <c r="A2954" t="s">
        <v>23</v>
      </c>
      <c r="B2954" t="s">
        <v>24</v>
      </c>
      <c r="C2954" t="s">
        <v>25</v>
      </c>
      <c r="D2954" s="1">
        <v>37999</v>
      </c>
      <c r="E2954" s="1">
        <v>44546</v>
      </c>
      <c r="F2954" t="s">
        <v>26</v>
      </c>
      <c r="I2954">
        <v>100</v>
      </c>
      <c r="J2954">
        <v>0</v>
      </c>
      <c r="K2954">
        <v>0</v>
      </c>
      <c r="L2954">
        <v>541</v>
      </c>
      <c r="M2954">
        <v>541</v>
      </c>
      <c r="N2954" t="s">
        <v>20</v>
      </c>
      <c r="O2954" t="s">
        <v>27</v>
      </c>
      <c r="P2954" t="s">
        <v>28</v>
      </c>
      <c r="Q2954" t="s">
        <v>34233</v>
      </c>
      <c r="R2954" t="s">
        <v>34233</v>
      </c>
      <c r="S2954" t="s">
        <v>34233</v>
      </c>
      <c r="T2954" t="s">
        <v>34233</v>
      </c>
      <c r="V2954" t="s">
        <v>32942</v>
      </c>
      <c r="AD2954" t="str">
        <f t="shared" si="468"/>
        <v/>
      </c>
      <c r="AE2954" t="str">
        <f t="shared" si="460"/>
        <v/>
      </c>
      <c r="AF2954" t="str">
        <f t="shared" si="461"/>
        <v/>
      </c>
      <c r="AG2954" t="str">
        <f t="shared" si="465"/>
        <v/>
      </c>
      <c r="AH2954" t="str">
        <f t="shared" si="466"/>
        <v/>
      </c>
      <c r="AI2954">
        <v>0.14499999999999999</v>
      </c>
      <c r="AJ2954" t="str">
        <f t="shared" si="463"/>
        <v/>
      </c>
      <c r="AK2954" t="str">
        <f t="shared" si="467"/>
        <v/>
      </c>
      <c r="AL2954" t="str">
        <f t="shared" si="464"/>
        <v/>
      </c>
    </row>
    <row r="2955" spans="1:39" x14ac:dyDescent="0.2">
      <c r="A2955" t="s">
        <v>25853</v>
      </c>
      <c r="B2955" t="s">
        <v>24</v>
      </c>
      <c r="C2955" t="s">
        <v>25854</v>
      </c>
      <c r="D2955" s="1">
        <v>40542</v>
      </c>
      <c r="E2955" s="1">
        <v>44546</v>
      </c>
      <c r="F2955" t="s">
        <v>26</v>
      </c>
      <c r="I2955">
        <v>100</v>
      </c>
      <c r="J2955">
        <v>0</v>
      </c>
      <c r="K2955">
        <v>0</v>
      </c>
      <c r="L2955">
        <v>2803</v>
      </c>
      <c r="M2955">
        <v>2803</v>
      </c>
      <c r="N2955" t="s">
        <v>20</v>
      </c>
      <c r="O2955" t="s">
        <v>25855</v>
      </c>
      <c r="P2955" t="s">
        <v>44</v>
      </c>
      <c r="Q2955" t="s">
        <v>34233</v>
      </c>
      <c r="R2955" t="s">
        <v>34233</v>
      </c>
      <c r="S2955" t="s">
        <v>34233</v>
      </c>
      <c r="T2955" t="s">
        <v>34233</v>
      </c>
      <c r="AD2955" t="str">
        <f t="shared" si="468"/>
        <v/>
      </c>
      <c r="AE2955" t="str">
        <f t="shared" si="460"/>
        <v/>
      </c>
      <c r="AF2955" t="str">
        <f t="shared" si="461"/>
        <v/>
      </c>
      <c r="AG2955" t="str">
        <f t="shared" si="465"/>
        <v/>
      </c>
      <c r="AH2955" t="str">
        <f t="shared" si="466"/>
        <v/>
      </c>
      <c r="AI2955">
        <v>0.14499999999999999</v>
      </c>
      <c r="AJ2955" t="str">
        <f t="shared" si="463"/>
        <v/>
      </c>
      <c r="AK2955" t="str">
        <f t="shared" si="467"/>
        <v/>
      </c>
      <c r="AL2955" t="str">
        <f t="shared" si="464"/>
        <v/>
      </c>
    </row>
    <row r="2956" spans="1:39" x14ac:dyDescent="0.2">
      <c r="A2956" t="s">
        <v>25368</v>
      </c>
      <c r="B2956" t="s">
        <v>24</v>
      </c>
      <c r="C2956" t="s">
        <v>25369</v>
      </c>
      <c r="D2956" s="1">
        <v>39819</v>
      </c>
      <c r="E2956" s="1">
        <v>44546</v>
      </c>
      <c r="F2956" t="s">
        <v>26</v>
      </c>
      <c r="I2956">
        <v>100</v>
      </c>
      <c r="J2956">
        <v>0</v>
      </c>
      <c r="K2956">
        <v>0</v>
      </c>
      <c r="L2956">
        <v>691</v>
      </c>
      <c r="M2956">
        <v>691</v>
      </c>
      <c r="N2956" t="s">
        <v>20</v>
      </c>
      <c r="O2956" t="s">
        <v>25370</v>
      </c>
      <c r="P2956" t="s">
        <v>44</v>
      </c>
      <c r="Q2956" t="s">
        <v>34233</v>
      </c>
      <c r="R2956" t="s">
        <v>34233</v>
      </c>
      <c r="S2956" t="s">
        <v>34233</v>
      </c>
      <c r="T2956" t="s">
        <v>34233</v>
      </c>
      <c r="V2956" t="s">
        <v>32944</v>
      </c>
      <c r="AD2956" t="str">
        <f t="shared" si="468"/>
        <v/>
      </c>
      <c r="AE2956" t="str">
        <f t="shared" si="460"/>
        <v/>
      </c>
      <c r="AF2956" t="str">
        <f t="shared" si="461"/>
        <v/>
      </c>
      <c r="AG2956" t="str">
        <f t="shared" si="465"/>
        <v/>
      </c>
      <c r="AH2956" t="str">
        <f t="shared" si="466"/>
        <v/>
      </c>
      <c r="AI2956">
        <v>0.14499999999999999</v>
      </c>
      <c r="AJ2956" t="str">
        <f t="shared" si="463"/>
        <v/>
      </c>
      <c r="AK2956" t="str">
        <f t="shared" si="467"/>
        <v/>
      </c>
      <c r="AL2956" t="str">
        <f t="shared" si="464"/>
        <v/>
      </c>
    </row>
    <row r="2957" spans="1:39" x14ac:dyDescent="0.2">
      <c r="A2957" t="s">
        <v>25850</v>
      </c>
      <c r="B2957" t="s">
        <v>24</v>
      </c>
      <c r="C2957" t="s">
        <v>25851</v>
      </c>
      <c r="D2957" s="1">
        <v>40542</v>
      </c>
      <c r="E2957" s="1">
        <v>44546</v>
      </c>
      <c r="F2957" t="s">
        <v>26</v>
      </c>
      <c r="I2957">
        <v>100</v>
      </c>
      <c r="J2957">
        <v>0</v>
      </c>
      <c r="K2957">
        <v>0</v>
      </c>
      <c r="L2957">
        <v>701</v>
      </c>
      <c r="M2957">
        <v>701</v>
      </c>
      <c r="N2957" t="s">
        <v>20</v>
      </c>
      <c r="O2957" t="s">
        <v>25852</v>
      </c>
      <c r="P2957" t="s">
        <v>44</v>
      </c>
      <c r="Q2957" t="s">
        <v>34233</v>
      </c>
      <c r="R2957" t="s">
        <v>34233</v>
      </c>
      <c r="S2957" t="s">
        <v>34233</v>
      </c>
      <c r="T2957" t="s">
        <v>34233</v>
      </c>
      <c r="AD2957" t="str">
        <f t="shared" si="468"/>
        <v/>
      </c>
      <c r="AE2957" t="str">
        <f t="shared" si="460"/>
        <v/>
      </c>
      <c r="AF2957" t="str">
        <f t="shared" si="461"/>
        <v/>
      </c>
      <c r="AG2957" t="str">
        <f t="shared" si="465"/>
        <v/>
      </c>
      <c r="AH2957" t="str">
        <f t="shared" si="466"/>
        <v/>
      </c>
      <c r="AI2957">
        <v>0.14499999999999999</v>
      </c>
      <c r="AJ2957" t="str">
        <f t="shared" si="463"/>
        <v/>
      </c>
      <c r="AK2957" t="str">
        <f t="shared" si="467"/>
        <v/>
      </c>
      <c r="AL2957" t="str">
        <f t="shared" si="464"/>
        <v/>
      </c>
    </row>
    <row r="2958" spans="1:39" x14ac:dyDescent="0.2">
      <c r="A2958" t="s">
        <v>25847</v>
      </c>
      <c r="B2958" t="s">
        <v>24</v>
      </c>
      <c r="C2958" t="s">
        <v>25848</v>
      </c>
      <c r="D2958" s="1">
        <v>40542</v>
      </c>
      <c r="E2958" s="1">
        <v>44546</v>
      </c>
      <c r="F2958" t="s">
        <v>26</v>
      </c>
      <c r="I2958">
        <v>100</v>
      </c>
      <c r="J2958">
        <v>0</v>
      </c>
      <c r="K2958">
        <v>0</v>
      </c>
      <c r="L2958">
        <v>1608</v>
      </c>
      <c r="M2958">
        <v>1608</v>
      </c>
      <c r="N2958" t="s">
        <v>20</v>
      </c>
      <c r="O2958" t="s">
        <v>25849</v>
      </c>
      <c r="P2958" t="s">
        <v>44</v>
      </c>
      <c r="Q2958" t="s">
        <v>34233</v>
      </c>
      <c r="R2958" t="s">
        <v>34233</v>
      </c>
      <c r="S2958" t="s">
        <v>34233</v>
      </c>
      <c r="T2958" t="s">
        <v>34233</v>
      </c>
      <c r="AD2958" t="str">
        <f t="shared" si="468"/>
        <v/>
      </c>
      <c r="AE2958" t="str">
        <f t="shared" si="460"/>
        <v/>
      </c>
      <c r="AF2958" t="str">
        <f t="shared" si="461"/>
        <v/>
      </c>
      <c r="AG2958" t="str">
        <f t="shared" si="465"/>
        <v/>
      </c>
      <c r="AH2958" t="str">
        <f t="shared" si="466"/>
        <v/>
      </c>
      <c r="AI2958">
        <v>0.14499999999999999</v>
      </c>
      <c r="AJ2958" t="str">
        <f t="shared" si="463"/>
        <v/>
      </c>
      <c r="AK2958" t="str">
        <f t="shared" si="467"/>
        <v/>
      </c>
      <c r="AL2958" t="str">
        <f t="shared" si="464"/>
        <v/>
      </c>
    </row>
    <row r="2959" spans="1:39" x14ac:dyDescent="0.2">
      <c r="A2959" t="s">
        <v>23689</v>
      </c>
      <c r="B2959" t="s">
        <v>24</v>
      </c>
      <c r="C2959" t="s">
        <v>23690</v>
      </c>
      <c r="D2959" s="1">
        <v>39129</v>
      </c>
      <c r="E2959" s="1">
        <v>44546</v>
      </c>
      <c r="F2959" t="s">
        <v>26</v>
      </c>
      <c r="I2959">
        <v>100</v>
      </c>
      <c r="J2959">
        <v>0</v>
      </c>
      <c r="K2959">
        <v>0</v>
      </c>
      <c r="L2959">
        <v>13</v>
      </c>
      <c r="M2959">
        <v>13</v>
      </c>
      <c r="N2959" t="s">
        <v>20</v>
      </c>
      <c r="O2959" t="s">
        <v>23691</v>
      </c>
      <c r="P2959" t="s">
        <v>44</v>
      </c>
      <c r="Q2959" t="s">
        <v>34233</v>
      </c>
      <c r="R2959" t="s">
        <v>34233</v>
      </c>
      <c r="S2959" t="s">
        <v>34233</v>
      </c>
      <c r="T2959" t="s">
        <v>34233</v>
      </c>
      <c r="AD2959" t="str">
        <f t="shared" si="468"/>
        <v/>
      </c>
      <c r="AE2959" t="str">
        <f t="shared" si="460"/>
        <v/>
      </c>
      <c r="AF2959" t="str">
        <f t="shared" si="461"/>
        <v/>
      </c>
      <c r="AG2959" t="str">
        <f t="shared" si="465"/>
        <v/>
      </c>
      <c r="AH2959" t="str">
        <f t="shared" si="466"/>
        <v/>
      </c>
      <c r="AI2959">
        <v>0.14499999999999999</v>
      </c>
      <c r="AJ2959" t="str">
        <f t="shared" si="463"/>
        <v/>
      </c>
      <c r="AK2959" t="str">
        <f t="shared" si="467"/>
        <v/>
      </c>
      <c r="AL2959" t="str">
        <f t="shared" si="464"/>
        <v/>
      </c>
    </row>
    <row r="2960" spans="1:39" x14ac:dyDescent="0.2">
      <c r="A2960" t="s">
        <v>24154</v>
      </c>
      <c r="B2960" t="s">
        <v>24</v>
      </c>
      <c r="C2960" t="s">
        <v>24155</v>
      </c>
      <c r="D2960" s="1">
        <v>39377</v>
      </c>
      <c r="E2960" s="1">
        <v>44546</v>
      </c>
      <c r="F2960" t="s">
        <v>26</v>
      </c>
      <c r="I2960">
        <v>100</v>
      </c>
      <c r="J2960">
        <v>0</v>
      </c>
      <c r="K2960">
        <v>0</v>
      </c>
      <c r="L2960">
        <v>320</v>
      </c>
      <c r="M2960">
        <v>320</v>
      </c>
      <c r="N2960" t="s">
        <v>20</v>
      </c>
      <c r="O2960" t="s">
        <v>24156</v>
      </c>
      <c r="P2960" t="s">
        <v>44</v>
      </c>
      <c r="Q2960" t="s">
        <v>34233</v>
      </c>
      <c r="R2960" t="s">
        <v>34233</v>
      </c>
      <c r="S2960" t="s">
        <v>34233</v>
      </c>
      <c r="T2960" t="s">
        <v>34233</v>
      </c>
      <c r="AD2960" t="str">
        <f t="shared" si="468"/>
        <v/>
      </c>
      <c r="AE2960" t="str">
        <f t="shared" si="460"/>
        <v/>
      </c>
      <c r="AF2960" t="str">
        <f t="shared" si="461"/>
        <v/>
      </c>
      <c r="AG2960" t="str">
        <f t="shared" si="465"/>
        <v/>
      </c>
      <c r="AH2960" t="str">
        <f t="shared" si="466"/>
        <v/>
      </c>
      <c r="AI2960">
        <v>0.14499999999999999</v>
      </c>
      <c r="AJ2960" t="str">
        <f t="shared" si="463"/>
        <v/>
      </c>
      <c r="AK2960" t="str">
        <f t="shared" si="467"/>
        <v/>
      </c>
      <c r="AL2960" t="str">
        <f t="shared" si="464"/>
        <v/>
      </c>
    </row>
    <row r="2961" spans="1:39" x14ac:dyDescent="0.2">
      <c r="A2961" t="s">
        <v>24436</v>
      </c>
      <c r="B2961" t="s">
        <v>24</v>
      </c>
      <c r="C2961" t="s">
        <v>24437</v>
      </c>
      <c r="D2961" s="1">
        <v>39371</v>
      </c>
      <c r="E2961" s="1">
        <v>44546</v>
      </c>
      <c r="F2961" t="s">
        <v>26</v>
      </c>
      <c r="I2961">
        <v>100</v>
      </c>
      <c r="J2961">
        <v>0</v>
      </c>
      <c r="K2961">
        <v>0</v>
      </c>
      <c r="L2961">
        <v>78</v>
      </c>
      <c r="M2961">
        <v>78</v>
      </c>
      <c r="N2961" t="s">
        <v>20</v>
      </c>
      <c r="O2961" t="s">
        <v>24438</v>
      </c>
      <c r="P2961" t="s">
        <v>44</v>
      </c>
      <c r="Q2961" t="s">
        <v>34233</v>
      </c>
      <c r="R2961" t="s">
        <v>34233</v>
      </c>
      <c r="S2961" t="s">
        <v>34233</v>
      </c>
      <c r="T2961" t="s">
        <v>34233</v>
      </c>
      <c r="V2961" t="s">
        <v>32942</v>
      </c>
      <c r="AD2961" t="str">
        <f t="shared" si="468"/>
        <v/>
      </c>
      <c r="AE2961" t="str">
        <f t="shared" si="460"/>
        <v/>
      </c>
      <c r="AF2961" t="str">
        <f t="shared" si="461"/>
        <v/>
      </c>
      <c r="AG2961" t="str">
        <f t="shared" si="465"/>
        <v/>
      </c>
      <c r="AH2961" t="str">
        <f t="shared" si="466"/>
        <v/>
      </c>
      <c r="AI2961">
        <v>0.14499999999999999</v>
      </c>
      <c r="AJ2961" t="str">
        <f t="shared" si="463"/>
        <v/>
      </c>
      <c r="AK2961" t="str">
        <f t="shared" si="467"/>
        <v/>
      </c>
      <c r="AL2961" t="str">
        <f t="shared" si="464"/>
        <v/>
      </c>
    </row>
    <row r="2962" spans="1:39" x14ac:dyDescent="0.2">
      <c r="A2962" t="s">
        <v>23725</v>
      </c>
      <c r="B2962" t="s">
        <v>24</v>
      </c>
      <c r="C2962" t="s">
        <v>23726</v>
      </c>
      <c r="D2962" s="1">
        <v>39121</v>
      </c>
      <c r="E2962" s="1">
        <v>44546</v>
      </c>
      <c r="F2962" t="s">
        <v>26</v>
      </c>
      <c r="I2962">
        <v>100</v>
      </c>
      <c r="J2962">
        <v>0</v>
      </c>
      <c r="K2962">
        <v>0</v>
      </c>
      <c r="L2962">
        <v>52</v>
      </c>
      <c r="M2962">
        <v>52</v>
      </c>
      <c r="N2962" t="s">
        <v>20</v>
      </c>
      <c r="O2962" t="s">
        <v>23727</v>
      </c>
      <c r="P2962" t="s">
        <v>44</v>
      </c>
      <c r="Q2962" t="s">
        <v>34233</v>
      </c>
      <c r="R2962" t="s">
        <v>34233</v>
      </c>
      <c r="S2962" t="s">
        <v>34233</v>
      </c>
      <c r="T2962" t="s">
        <v>34233</v>
      </c>
      <c r="AD2962" t="str">
        <f t="shared" si="468"/>
        <v/>
      </c>
      <c r="AE2962" t="str">
        <f t="shared" si="460"/>
        <v/>
      </c>
      <c r="AF2962" t="str">
        <f t="shared" si="461"/>
        <v/>
      </c>
      <c r="AG2962" t="str">
        <f t="shared" si="465"/>
        <v/>
      </c>
      <c r="AH2962" t="str">
        <f t="shared" si="466"/>
        <v/>
      </c>
      <c r="AI2962">
        <v>0.14499999999999999</v>
      </c>
      <c r="AJ2962" t="str">
        <f t="shared" si="463"/>
        <v/>
      </c>
      <c r="AK2962" t="str">
        <f t="shared" si="467"/>
        <v/>
      </c>
      <c r="AL2962" t="str">
        <f t="shared" si="464"/>
        <v/>
      </c>
    </row>
    <row r="2963" spans="1:39" x14ac:dyDescent="0.2">
      <c r="A2963" t="s">
        <v>23704</v>
      </c>
      <c r="B2963" t="s">
        <v>24</v>
      </c>
      <c r="C2963" t="s">
        <v>23705</v>
      </c>
      <c r="D2963" s="1">
        <v>39163</v>
      </c>
      <c r="E2963" s="1">
        <v>44546</v>
      </c>
      <c r="F2963" t="s">
        <v>26</v>
      </c>
      <c r="I2963">
        <v>100</v>
      </c>
      <c r="J2963">
        <v>0</v>
      </c>
      <c r="K2963">
        <v>0</v>
      </c>
      <c r="L2963">
        <v>1025</v>
      </c>
      <c r="M2963">
        <v>1025</v>
      </c>
      <c r="N2963" t="s">
        <v>20</v>
      </c>
      <c r="O2963" t="s">
        <v>23706</v>
      </c>
      <c r="P2963" t="s">
        <v>44</v>
      </c>
      <c r="Q2963" t="s">
        <v>34233</v>
      </c>
      <c r="R2963" t="s">
        <v>34233</v>
      </c>
      <c r="S2963" t="s">
        <v>34233</v>
      </c>
      <c r="T2963" t="s">
        <v>34233</v>
      </c>
      <c r="V2963" t="s">
        <v>32946</v>
      </c>
      <c r="AD2963" t="str">
        <f t="shared" si="468"/>
        <v/>
      </c>
      <c r="AE2963" t="str">
        <f t="shared" si="460"/>
        <v/>
      </c>
      <c r="AF2963" t="str">
        <f t="shared" si="461"/>
        <v/>
      </c>
      <c r="AG2963" t="str">
        <f t="shared" si="465"/>
        <v/>
      </c>
      <c r="AH2963" t="str">
        <f t="shared" si="466"/>
        <v/>
      </c>
      <c r="AI2963">
        <v>0.14499999999999999</v>
      </c>
      <c r="AJ2963" t="str">
        <f t="shared" si="463"/>
        <v/>
      </c>
      <c r="AK2963" t="str">
        <f t="shared" si="467"/>
        <v/>
      </c>
      <c r="AL2963" t="str">
        <f t="shared" si="464"/>
        <v/>
      </c>
    </row>
    <row r="2964" spans="1:39" x14ac:dyDescent="0.2">
      <c r="A2964" t="s">
        <v>32328</v>
      </c>
      <c r="B2964" t="s">
        <v>24</v>
      </c>
      <c r="C2964" t="s">
        <v>32329</v>
      </c>
      <c r="D2964" s="1">
        <v>44701</v>
      </c>
      <c r="E2964" s="1">
        <v>44701</v>
      </c>
      <c r="F2964" t="s">
        <v>889</v>
      </c>
      <c r="I2964">
        <v>100</v>
      </c>
      <c r="J2964">
        <v>0</v>
      </c>
      <c r="K2964">
        <v>0</v>
      </c>
      <c r="L2964">
        <v>2484</v>
      </c>
      <c r="M2964">
        <v>2484</v>
      </c>
      <c r="N2964" t="s">
        <v>20</v>
      </c>
      <c r="O2964" t="s">
        <v>32330</v>
      </c>
      <c r="P2964" t="s">
        <v>44</v>
      </c>
      <c r="Q2964" t="s">
        <v>34233</v>
      </c>
      <c r="R2964" t="s">
        <v>34233</v>
      </c>
      <c r="S2964" t="s">
        <v>33942</v>
      </c>
      <c r="T2964" t="s">
        <v>34233</v>
      </c>
      <c r="AD2964" t="str">
        <f t="shared" si="468"/>
        <v/>
      </c>
      <c r="AE2964" t="str">
        <f t="shared" si="460"/>
        <v/>
      </c>
      <c r="AF2964" t="str">
        <f t="shared" si="461"/>
        <v/>
      </c>
      <c r="AG2964" t="str">
        <f t="shared" si="465"/>
        <v/>
      </c>
      <c r="AH2964" t="str">
        <f t="shared" si="466"/>
        <v/>
      </c>
      <c r="AI2964">
        <v>0.14499999999999999</v>
      </c>
      <c r="AJ2964" t="str">
        <f t="shared" si="463"/>
        <v/>
      </c>
      <c r="AK2964" t="str">
        <f t="shared" si="467"/>
        <v/>
      </c>
      <c r="AL2964" t="str">
        <f t="shared" si="464"/>
        <v/>
      </c>
    </row>
    <row r="2965" spans="1:39" x14ac:dyDescent="0.2">
      <c r="A2965" t="s">
        <v>8706</v>
      </c>
      <c r="B2965" t="s">
        <v>24</v>
      </c>
      <c r="C2965" t="s">
        <v>8707</v>
      </c>
      <c r="D2965" s="1">
        <v>36269</v>
      </c>
      <c r="E2965" s="1">
        <v>43951</v>
      </c>
      <c r="F2965" t="s">
        <v>19</v>
      </c>
      <c r="I2965">
        <v>100</v>
      </c>
      <c r="J2965">
        <v>0</v>
      </c>
      <c r="K2965">
        <v>0</v>
      </c>
      <c r="L2965">
        <v>1944</v>
      </c>
      <c r="M2965">
        <v>1944</v>
      </c>
      <c r="N2965" t="s">
        <v>20</v>
      </c>
      <c r="O2965" t="s">
        <v>8708</v>
      </c>
      <c r="P2965" t="s">
        <v>28</v>
      </c>
      <c r="Q2965" t="s">
        <v>34233</v>
      </c>
      <c r="R2965" t="s">
        <v>34233</v>
      </c>
      <c r="S2965" t="s">
        <v>33800</v>
      </c>
      <c r="T2965" t="s">
        <v>34357</v>
      </c>
      <c r="U2965" t="s">
        <v>32634</v>
      </c>
      <c r="V2965" t="s">
        <v>34886</v>
      </c>
      <c r="W2965">
        <v>485</v>
      </c>
      <c r="X2965">
        <v>2</v>
      </c>
      <c r="Y2965" t="s">
        <v>32661</v>
      </c>
      <c r="AB2965">
        <v>25</v>
      </c>
      <c r="AC2965">
        <v>1</v>
      </c>
      <c r="AD2965" t="str">
        <f t="shared" si="468"/>
        <v/>
      </c>
      <c r="AE2965" t="str">
        <f t="shared" si="460"/>
        <v/>
      </c>
      <c r="AF2965" t="str">
        <f t="shared" si="461"/>
        <v/>
      </c>
      <c r="AG2965">
        <f t="shared" si="465"/>
        <v>1</v>
      </c>
      <c r="AH2965">
        <f t="shared" si="466"/>
        <v>2.8</v>
      </c>
      <c r="AI2965">
        <v>0.14499999999999999</v>
      </c>
      <c r="AJ2965">
        <f t="shared" si="463"/>
        <v>0.40599999999999997</v>
      </c>
      <c r="AK2965" t="str">
        <f t="shared" si="467"/>
        <v/>
      </c>
      <c r="AL2965" t="str">
        <f t="shared" si="464"/>
        <v/>
      </c>
    </row>
    <row r="2966" spans="1:39" s="20" customFormat="1" x14ac:dyDescent="0.2">
      <c r="A2966" s="20" t="s">
        <v>28936</v>
      </c>
      <c r="B2966" s="20" t="s">
        <v>24</v>
      </c>
      <c r="C2966" s="20" t="s">
        <v>28937</v>
      </c>
      <c r="D2966" s="21">
        <v>42745</v>
      </c>
      <c r="E2966" s="21">
        <v>43456</v>
      </c>
      <c r="F2966" s="20" t="s">
        <v>19</v>
      </c>
      <c r="I2966" s="20">
        <v>100</v>
      </c>
      <c r="J2966" s="20">
        <v>0</v>
      </c>
      <c r="K2966" s="20">
        <v>0</v>
      </c>
      <c r="L2966" s="20">
        <v>97</v>
      </c>
      <c r="M2966" s="20">
        <v>97</v>
      </c>
      <c r="N2966" s="20" t="s">
        <v>20</v>
      </c>
      <c r="O2966" s="20" t="s">
        <v>8708</v>
      </c>
      <c r="P2966" s="20" t="s">
        <v>28</v>
      </c>
      <c r="Q2966" s="20" t="s">
        <v>34233</v>
      </c>
      <c r="R2966" s="20" t="s">
        <v>34233</v>
      </c>
      <c r="S2966" s="20" t="s">
        <v>33942</v>
      </c>
      <c r="T2966" s="20" t="s">
        <v>34233</v>
      </c>
      <c r="AD2966" s="20" t="str">
        <f t="shared" si="468"/>
        <v/>
      </c>
      <c r="AE2966" s="20" t="str">
        <f t="shared" si="460"/>
        <v/>
      </c>
      <c r="AF2966" s="20" t="str">
        <f t="shared" si="461"/>
        <v/>
      </c>
      <c r="AG2966" s="20" t="str">
        <f t="shared" si="465"/>
        <v/>
      </c>
      <c r="AH2966" s="20" t="str">
        <f t="shared" si="466"/>
        <v/>
      </c>
      <c r="AI2966" s="20">
        <v>0.14499999999999999</v>
      </c>
      <c r="AJ2966" s="20" t="str">
        <f t="shared" si="463"/>
        <v/>
      </c>
      <c r="AK2966" s="20" t="str">
        <f t="shared" si="467"/>
        <v/>
      </c>
      <c r="AL2966" s="20" t="str">
        <f t="shared" si="464"/>
        <v/>
      </c>
      <c r="AM2966" s="20" t="s">
        <v>34300</v>
      </c>
    </row>
    <row r="2967" spans="1:39" x14ac:dyDescent="0.2">
      <c r="A2967" t="s">
        <v>13126</v>
      </c>
      <c r="B2967" t="s">
        <v>24</v>
      </c>
      <c r="C2967" t="s">
        <v>13127</v>
      </c>
      <c r="D2967" s="1">
        <v>36829</v>
      </c>
      <c r="E2967" s="1">
        <v>44701</v>
      </c>
      <c r="F2967" t="s">
        <v>19</v>
      </c>
      <c r="I2967">
        <v>100</v>
      </c>
      <c r="J2967">
        <v>0</v>
      </c>
      <c r="K2967">
        <v>0</v>
      </c>
      <c r="L2967">
        <v>1767</v>
      </c>
      <c r="M2967">
        <v>1767</v>
      </c>
      <c r="N2967" t="s">
        <v>20</v>
      </c>
      <c r="O2967" t="s">
        <v>13128</v>
      </c>
      <c r="P2967" t="s">
        <v>28</v>
      </c>
      <c r="Q2967" t="s">
        <v>34233</v>
      </c>
      <c r="R2967" t="s">
        <v>34233</v>
      </c>
      <c r="S2967" t="s">
        <v>33807</v>
      </c>
      <c r="T2967" t="s">
        <v>34357</v>
      </c>
      <c r="U2967" t="s">
        <v>32634</v>
      </c>
      <c r="V2967" t="s">
        <v>34886</v>
      </c>
      <c r="W2967">
        <v>441</v>
      </c>
      <c r="X2967">
        <v>2</v>
      </c>
      <c r="Y2967" t="s">
        <v>32661</v>
      </c>
      <c r="AB2967">
        <v>25</v>
      </c>
      <c r="AC2967">
        <v>1</v>
      </c>
      <c r="AD2967" t="str">
        <f t="shared" si="468"/>
        <v/>
      </c>
      <c r="AE2967" t="str">
        <f t="shared" ref="AE2967:AE3030" si="469">IF((S2967="tühi")*(AC2967&lt;&gt;""),AC2967,"")</f>
        <v/>
      </c>
      <c r="AF2967" t="str">
        <f t="shared" si="461"/>
        <v/>
      </c>
      <c r="AG2967">
        <f t="shared" si="465"/>
        <v>1</v>
      </c>
      <c r="AH2967">
        <f t="shared" si="466"/>
        <v>2.8</v>
      </c>
      <c r="AI2967">
        <v>0.14499999999999999</v>
      </c>
      <c r="AJ2967">
        <f t="shared" si="463"/>
        <v>0.40599999999999997</v>
      </c>
      <c r="AK2967" t="str">
        <f t="shared" si="467"/>
        <v/>
      </c>
      <c r="AL2967" t="str">
        <f t="shared" si="464"/>
        <v/>
      </c>
    </row>
    <row r="2968" spans="1:39" x14ac:dyDescent="0.2">
      <c r="A2968" t="s">
        <v>8709</v>
      </c>
      <c r="B2968" t="s">
        <v>24</v>
      </c>
      <c r="C2968" t="s">
        <v>8710</v>
      </c>
      <c r="D2968" s="1">
        <v>36269</v>
      </c>
      <c r="E2968" s="1">
        <v>43456</v>
      </c>
      <c r="F2968" t="s">
        <v>19</v>
      </c>
      <c r="I2968">
        <v>100</v>
      </c>
      <c r="J2968">
        <v>0</v>
      </c>
      <c r="K2968">
        <v>0</v>
      </c>
      <c r="L2968">
        <v>2243</v>
      </c>
      <c r="M2968">
        <v>2243</v>
      </c>
      <c r="N2968" t="s">
        <v>20</v>
      </c>
      <c r="O2968" t="s">
        <v>8711</v>
      </c>
      <c r="P2968" t="s">
        <v>28</v>
      </c>
      <c r="Q2968" t="s">
        <v>32794</v>
      </c>
      <c r="R2968" t="s">
        <v>33782</v>
      </c>
      <c r="S2968" t="s">
        <v>33806</v>
      </c>
      <c r="T2968" t="s">
        <v>34365</v>
      </c>
      <c r="U2968" t="s">
        <v>32634</v>
      </c>
      <c r="V2968" t="s">
        <v>34886</v>
      </c>
      <c r="W2968">
        <v>560</v>
      </c>
      <c r="X2968">
        <v>2</v>
      </c>
      <c r="Y2968" t="s">
        <v>32661</v>
      </c>
      <c r="AB2968">
        <v>25</v>
      </c>
      <c r="AC2968">
        <v>1</v>
      </c>
      <c r="AD2968" t="str">
        <f t="shared" si="468"/>
        <v/>
      </c>
      <c r="AE2968" t="str">
        <f t="shared" si="469"/>
        <v/>
      </c>
      <c r="AF2968" t="str">
        <f t="shared" si="461"/>
        <v/>
      </c>
      <c r="AG2968">
        <f t="shared" si="465"/>
        <v>1</v>
      </c>
      <c r="AH2968">
        <f t="shared" si="466"/>
        <v>2.8</v>
      </c>
      <c r="AI2968">
        <v>0.14499999999999999</v>
      </c>
      <c r="AJ2968">
        <f t="shared" si="463"/>
        <v>0.40599999999999997</v>
      </c>
      <c r="AK2968" t="str">
        <f t="shared" si="467"/>
        <v/>
      </c>
      <c r="AL2968" t="str">
        <f t="shared" si="464"/>
        <v/>
      </c>
    </row>
    <row r="2969" spans="1:39" x14ac:dyDescent="0.2">
      <c r="A2969" t="s">
        <v>8712</v>
      </c>
      <c r="B2969" t="s">
        <v>24</v>
      </c>
      <c r="C2969" t="s">
        <v>8713</v>
      </c>
      <c r="D2969" s="1">
        <v>36269</v>
      </c>
      <c r="E2969" s="1">
        <v>44701</v>
      </c>
      <c r="F2969" t="s">
        <v>19</v>
      </c>
      <c r="I2969">
        <v>100</v>
      </c>
      <c r="J2969">
        <v>0</v>
      </c>
      <c r="K2969">
        <v>0</v>
      </c>
      <c r="L2969">
        <v>1089</v>
      </c>
      <c r="M2969">
        <v>1089</v>
      </c>
      <c r="N2969" t="s">
        <v>20</v>
      </c>
      <c r="O2969" t="s">
        <v>8714</v>
      </c>
      <c r="P2969" t="s">
        <v>28</v>
      </c>
      <c r="Q2969" t="s">
        <v>34233</v>
      </c>
      <c r="R2969" t="s">
        <v>34233</v>
      </c>
      <c r="S2969" t="s">
        <v>32628</v>
      </c>
      <c r="T2969" t="s">
        <v>34349</v>
      </c>
      <c r="AD2969" t="str">
        <f t="shared" si="468"/>
        <v/>
      </c>
      <c r="AE2969" t="str">
        <f t="shared" si="469"/>
        <v/>
      </c>
      <c r="AF2969" t="str">
        <f t="shared" si="461"/>
        <v/>
      </c>
      <c r="AG2969" s="17">
        <v>1</v>
      </c>
      <c r="AH2969">
        <f t="shared" si="466"/>
        <v>2.8</v>
      </c>
      <c r="AI2969">
        <v>0.14499999999999999</v>
      </c>
      <c r="AJ2969">
        <f t="shared" si="463"/>
        <v>0.40599999999999997</v>
      </c>
      <c r="AK2969" t="str">
        <f t="shared" si="467"/>
        <v/>
      </c>
      <c r="AL2969" t="str">
        <f t="shared" si="464"/>
        <v/>
      </c>
    </row>
    <row r="2970" spans="1:39" x14ac:dyDescent="0.2">
      <c r="A2970" t="s">
        <v>8974</v>
      </c>
      <c r="B2970" t="s">
        <v>24</v>
      </c>
      <c r="C2970" t="s">
        <v>8975</v>
      </c>
      <c r="D2970" s="1">
        <v>36269</v>
      </c>
      <c r="E2970" s="1">
        <v>43456</v>
      </c>
      <c r="F2970" t="s">
        <v>19</v>
      </c>
      <c r="I2970">
        <v>100</v>
      </c>
      <c r="J2970">
        <v>0</v>
      </c>
      <c r="K2970">
        <v>0</v>
      </c>
      <c r="L2970">
        <v>945</v>
      </c>
      <c r="M2970">
        <v>945</v>
      </c>
      <c r="N2970" t="s">
        <v>20</v>
      </c>
      <c r="O2970" t="s">
        <v>8976</v>
      </c>
      <c r="P2970" t="s">
        <v>28</v>
      </c>
      <c r="Q2970" t="s">
        <v>34233</v>
      </c>
      <c r="R2970" t="s">
        <v>34233</v>
      </c>
      <c r="S2970" t="s">
        <v>32628</v>
      </c>
      <c r="T2970" t="s">
        <v>32634</v>
      </c>
      <c r="AD2970" t="str">
        <f t="shared" si="468"/>
        <v/>
      </c>
      <c r="AE2970" t="str">
        <f t="shared" si="469"/>
        <v/>
      </c>
      <c r="AF2970" t="str">
        <f t="shared" si="461"/>
        <v/>
      </c>
      <c r="AG2970" s="17">
        <v>1</v>
      </c>
      <c r="AH2970">
        <f t="shared" si="466"/>
        <v>2.8</v>
      </c>
      <c r="AI2970">
        <v>0.14499999999999999</v>
      </c>
      <c r="AJ2970">
        <f t="shared" si="463"/>
        <v>0.40599999999999997</v>
      </c>
      <c r="AK2970" t="str">
        <f t="shared" si="467"/>
        <v/>
      </c>
      <c r="AL2970" t="str">
        <f t="shared" si="464"/>
        <v/>
      </c>
    </row>
    <row r="2971" spans="1:39" x14ac:dyDescent="0.2">
      <c r="A2971" t="s">
        <v>15849</v>
      </c>
      <c r="B2971" t="s">
        <v>24</v>
      </c>
      <c r="C2971" t="s">
        <v>15850</v>
      </c>
      <c r="D2971" s="1">
        <v>37427</v>
      </c>
      <c r="E2971" s="1">
        <v>44701</v>
      </c>
      <c r="F2971" t="s">
        <v>19</v>
      </c>
      <c r="I2971">
        <v>100</v>
      </c>
      <c r="J2971">
        <v>0</v>
      </c>
      <c r="K2971">
        <v>0</v>
      </c>
      <c r="L2971">
        <v>1131</v>
      </c>
      <c r="M2971">
        <v>1131</v>
      </c>
      <c r="N2971" t="s">
        <v>20</v>
      </c>
      <c r="O2971" t="s">
        <v>15851</v>
      </c>
      <c r="P2971" t="s">
        <v>28</v>
      </c>
      <c r="Q2971" t="s">
        <v>34233</v>
      </c>
      <c r="R2971" t="s">
        <v>34233</v>
      </c>
      <c r="S2971" t="s">
        <v>32628</v>
      </c>
      <c r="T2971" t="s">
        <v>34357</v>
      </c>
      <c r="U2971" t="s">
        <v>32634</v>
      </c>
      <c r="V2971" t="s">
        <v>32932</v>
      </c>
      <c r="W2971">
        <v>250</v>
      </c>
      <c r="X2971">
        <v>2</v>
      </c>
      <c r="Y2971" t="s">
        <v>32661</v>
      </c>
      <c r="AB2971">
        <v>25</v>
      </c>
      <c r="AC2971">
        <v>1</v>
      </c>
      <c r="AD2971" t="str">
        <f t="shared" si="468"/>
        <v/>
      </c>
      <c r="AE2971" t="str">
        <f t="shared" si="469"/>
        <v/>
      </c>
      <c r="AF2971" t="str">
        <f t="shared" si="461"/>
        <v/>
      </c>
      <c r="AG2971">
        <f>IF((S2971&lt;&gt;"tühi")*(AC2971&lt;&gt;""),AC2971,"")</f>
        <v>1</v>
      </c>
      <c r="AH2971">
        <f t="shared" si="466"/>
        <v>2.8</v>
      </c>
      <c r="AI2971">
        <v>0.14499999999999999</v>
      </c>
      <c r="AJ2971">
        <f t="shared" si="463"/>
        <v>0.40599999999999997</v>
      </c>
      <c r="AK2971" t="str">
        <f t="shared" si="467"/>
        <v/>
      </c>
      <c r="AL2971" t="str">
        <f t="shared" si="464"/>
        <v/>
      </c>
    </row>
    <row r="2972" spans="1:39" x14ac:dyDescent="0.2">
      <c r="A2972" t="s">
        <v>8765</v>
      </c>
      <c r="B2972" t="s">
        <v>24</v>
      </c>
      <c r="C2972" t="s">
        <v>8766</v>
      </c>
      <c r="D2972" s="1">
        <v>36269</v>
      </c>
      <c r="E2972" s="1">
        <v>44701</v>
      </c>
      <c r="F2972" t="s">
        <v>19</v>
      </c>
      <c r="I2972">
        <v>100</v>
      </c>
      <c r="J2972">
        <v>0</v>
      </c>
      <c r="K2972">
        <v>0</v>
      </c>
      <c r="L2972">
        <v>1165</v>
      </c>
      <c r="M2972">
        <v>1165</v>
      </c>
      <c r="N2972" t="s">
        <v>20</v>
      </c>
      <c r="O2972" t="s">
        <v>8767</v>
      </c>
      <c r="P2972" t="s">
        <v>28</v>
      </c>
      <c r="Q2972" t="s">
        <v>32794</v>
      </c>
      <c r="R2972" t="s">
        <v>33782</v>
      </c>
      <c r="S2972" t="s">
        <v>33797</v>
      </c>
      <c r="T2972" t="s">
        <v>34365</v>
      </c>
      <c r="AD2972" t="str">
        <f t="shared" si="468"/>
        <v/>
      </c>
      <c r="AE2972" t="str">
        <f t="shared" si="469"/>
        <v/>
      </c>
      <c r="AF2972" t="str">
        <f t="shared" si="461"/>
        <v/>
      </c>
      <c r="AG2972" s="17">
        <v>1</v>
      </c>
      <c r="AH2972">
        <f t="shared" si="466"/>
        <v>2.8</v>
      </c>
      <c r="AI2972">
        <v>0.14499999999999999</v>
      </c>
      <c r="AJ2972">
        <f t="shared" si="463"/>
        <v>0.40599999999999997</v>
      </c>
      <c r="AK2972" t="str">
        <f t="shared" si="467"/>
        <v/>
      </c>
      <c r="AL2972" t="str">
        <f t="shared" si="464"/>
        <v/>
      </c>
    </row>
    <row r="2973" spans="1:39" x14ac:dyDescent="0.2">
      <c r="A2973" t="s">
        <v>13370</v>
      </c>
      <c r="B2973" t="s">
        <v>24</v>
      </c>
      <c r="C2973" t="s">
        <v>13371</v>
      </c>
      <c r="D2973" s="1">
        <v>36840</v>
      </c>
      <c r="E2973" s="1">
        <v>44701</v>
      </c>
      <c r="F2973" t="s">
        <v>19</v>
      </c>
      <c r="I2973">
        <v>100</v>
      </c>
      <c r="J2973">
        <v>0</v>
      </c>
      <c r="K2973">
        <v>0</v>
      </c>
      <c r="L2973">
        <v>977</v>
      </c>
      <c r="M2973">
        <v>977</v>
      </c>
      <c r="N2973" t="s">
        <v>20</v>
      </c>
      <c r="O2973" t="s">
        <v>13372</v>
      </c>
      <c r="P2973" t="s">
        <v>28</v>
      </c>
      <c r="Q2973" t="s">
        <v>34233</v>
      </c>
      <c r="R2973" t="s">
        <v>34233</v>
      </c>
      <c r="S2973" t="s">
        <v>32628</v>
      </c>
      <c r="T2973" t="s">
        <v>34357</v>
      </c>
      <c r="U2973" t="s">
        <v>32634</v>
      </c>
      <c r="V2973" t="s">
        <v>34886</v>
      </c>
      <c r="W2973">
        <v>244</v>
      </c>
      <c r="X2973">
        <v>2</v>
      </c>
      <c r="Y2973" t="s">
        <v>32661</v>
      </c>
      <c r="AB2973">
        <v>25</v>
      </c>
      <c r="AC2973">
        <v>1</v>
      </c>
      <c r="AD2973" t="str">
        <f t="shared" si="468"/>
        <v/>
      </c>
      <c r="AE2973" t="str">
        <f t="shared" si="469"/>
        <v/>
      </c>
      <c r="AF2973" t="str">
        <f t="shared" si="461"/>
        <v/>
      </c>
      <c r="AG2973">
        <f t="shared" ref="AG2973:AG2979" si="470">IF((S2973&lt;&gt;"tühi")*(AC2973&lt;&gt;""),AC2973,"")</f>
        <v>1</v>
      </c>
      <c r="AH2973">
        <f t="shared" si="466"/>
        <v>2.8</v>
      </c>
      <c r="AI2973">
        <v>0.14499999999999999</v>
      </c>
      <c r="AJ2973">
        <f t="shared" si="463"/>
        <v>0.40599999999999997</v>
      </c>
      <c r="AK2973" t="str">
        <f t="shared" si="467"/>
        <v/>
      </c>
      <c r="AL2973" t="str">
        <f t="shared" si="464"/>
        <v/>
      </c>
    </row>
    <row r="2974" spans="1:39" x14ac:dyDescent="0.2">
      <c r="A2974" t="s">
        <v>45</v>
      </c>
      <c r="B2974" t="s">
        <v>24</v>
      </c>
      <c r="C2974" t="s">
        <v>46</v>
      </c>
      <c r="D2974" s="1">
        <v>42692</v>
      </c>
      <c r="E2974" s="1">
        <v>44546</v>
      </c>
      <c r="F2974" t="s">
        <v>26</v>
      </c>
      <c r="I2974">
        <v>100</v>
      </c>
      <c r="J2974">
        <v>0</v>
      </c>
      <c r="K2974">
        <v>0</v>
      </c>
      <c r="L2974">
        <v>641</v>
      </c>
      <c r="M2974">
        <v>641</v>
      </c>
      <c r="N2974" t="s">
        <v>20</v>
      </c>
      <c r="O2974" t="s">
        <v>47</v>
      </c>
      <c r="P2974" t="s">
        <v>44</v>
      </c>
      <c r="Q2974" t="s">
        <v>34233</v>
      </c>
      <c r="R2974" t="s">
        <v>34233</v>
      </c>
      <c r="S2974" t="s">
        <v>34233</v>
      </c>
      <c r="T2974" t="s">
        <v>34233</v>
      </c>
      <c r="AD2974" t="str">
        <f t="shared" si="468"/>
        <v/>
      </c>
      <c r="AE2974" t="str">
        <f t="shared" si="469"/>
        <v/>
      </c>
      <c r="AF2974" t="str">
        <f t="shared" si="461"/>
        <v/>
      </c>
      <c r="AG2974" t="str">
        <f t="shared" si="470"/>
        <v/>
      </c>
      <c r="AH2974" t="str">
        <f t="shared" si="466"/>
        <v/>
      </c>
      <c r="AI2974">
        <v>0.14499999999999999</v>
      </c>
      <c r="AJ2974" t="str">
        <f t="shared" si="463"/>
        <v/>
      </c>
      <c r="AK2974" t="str">
        <f t="shared" si="467"/>
        <v/>
      </c>
      <c r="AL2974" t="str">
        <f t="shared" si="464"/>
        <v/>
      </c>
    </row>
    <row r="2975" spans="1:39" x14ac:dyDescent="0.2">
      <c r="A2975" t="s">
        <v>30228</v>
      </c>
      <c r="B2975" t="s">
        <v>24</v>
      </c>
      <c r="C2975" t="s">
        <v>30229</v>
      </c>
      <c r="D2975" s="1">
        <v>43773</v>
      </c>
      <c r="E2975" s="1">
        <v>44607</v>
      </c>
      <c r="F2975" t="s">
        <v>889</v>
      </c>
      <c r="I2975">
        <v>100</v>
      </c>
      <c r="J2975">
        <v>0</v>
      </c>
      <c r="K2975">
        <v>0</v>
      </c>
      <c r="L2975">
        <v>15185</v>
      </c>
      <c r="M2975">
        <v>15185</v>
      </c>
      <c r="N2975" t="s">
        <v>20</v>
      </c>
      <c r="O2975" t="s">
        <v>30230</v>
      </c>
      <c r="P2975" t="s">
        <v>44</v>
      </c>
      <c r="Q2975" t="s">
        <v>34233</v>
      </c>
      <c r="R2975" t="s">
        <v>34233</v>
      </c>
      <c r="S2975" t="s">
        <v>33942</v>
      </c>
      <c r="T2975" t="s">
        <v>34233</v>
      </c>
      <c r="AD2975" t="str">
        <f t="shared" si="468"/>
        <v/>
      </c>
      <c r="AE2975" t="str">
        <f t="shared" si="469"/>
        <v/>
      </c>
      <c r="AF2975" t="str">
        <f t="shared" si="461"/>
        <v/>
      </c>
      <c r="AG2975" t="str">
        <f t="shared" si="470"/>
        <v/>
      </c>
      <c r="AH2975" t="str">
        <f t="shared" si="466"/>
        <v/>
      </c>
      <c r="AI2975">
        <v>0.14499999999999999</v>
      </c>
      <c r="AJ2975" t="str">
        <f t="shared" si="463"/>
        <v/>
      </c>
      <c r="AK2975" t="str">
        <f t="shared" si="467"/>
        <v/>
      </c>
      <c r="AL2975" t="str">
        <f t="shared" si="464"/>
        <v/>
      </c>
    </row>
    <row r="2976" spans="1:39" x14ac:dyDescent="0.2">
      <c r="A2976" t="s">
        <v>8932</v>
      </c>
      <c r="B2976" t="s">
        <v>24</v>
      </c>
      <c r="C2976" t="s">
        <v>8933</v>
      </c>
      <c r="D2976" s="1">
        <v>36269</v>
      </c>
      <c r="E2976" s="1">
        <v>44665</v>
      </c>
      <c r="F2976" t="s">
        <v>19</v>
      </c>
      <c r="I2976">
        <v>100</v>
      </c>
      <c r="J2976">
        <v>0</v>
      </c>
      <c r="K2976">
        <v>0</v>
      </c>
      <c r="L2976">
        <v>1273</v>
      </c>
      <c r="M2976">
        <v>1273</v>
      </c>
      <c r="N2976" t="s">
        <v>20</v>
      </c>
      <c r="O2976" t="s">
        <v>8934</v>
      </c>
      <c r="P2976" t="s">
        <v>28</v>
      </c>
      <c r="Q2976" t="s">
        <v>34233</v>
      </c>
      <c r="R2976" t="s">
        <v>34233</v>
      </c>
      <c r="S2976" t="s">
        <v>32628</v>
      </c>
      <c r="T2976" t="s">
        <v>34354</v>
      </c>
      <c r="U2976" t="s">
        <v>32634</v>
      </c>
      <c r="V2976" t="s">
        <v>34886</v>
      </c>
      <c r="W2976">
        <v>318</v>
      </c>
      <c r="X2976">
        <v>2</v>
      </c>
      <c r="Y2976" t="s">
        <v>32661</v>
      </c>
      <c r="AB2976">
        <v>25</v>
      </c>
      <c r="AC2976">
        <v>1</v>
      </c>
      <c r="AD2976" t="str">
        <f t="shared" si="468"/>
        <v/>
      </c>
      <c r="AE2976" t="str">
        <f t="shared" si="469"/>
        <v/>
      </c>
      <c r="AF2976" t="str">
        <f t="shared" si="461"/>
        <v/>
      </c>
      <c r="AG2976">
        <f t="shared" si="470"/>
        <v>1</v>
      </c>
      <c r="AH2976">
        <f t="shared" si="466"/>
        <v>2.8</v>
      </c>
      <c r="AI2976">
        <v>0.14499999999999999</v>
      </c>
      <c r="AJ2976">
        <f t="shared" si="463"/>
        <v>0.40599999999999997</v>
      </c>
      <c r="AK2976" t="str">
        <f t="shared" si="467"/>
        <v/>
      </c>
      <c r="AL2976" t="str">
        <f t="shared" si="464"/>
        <v/>
      </c>
    </row>
    <row r="2977" spans="1:38" x14ac:dyDescent="0.2">
      <c r="A2977" t="s">
        <v>8971</v>
      </c>
      <c r="B2977" t="s">
        <v>24</v>
      </c>
      <c r="C2977" t="s">
        <v>8972</v>
      </c>
      <c r="D2977" s="1">
        <v>36269</v>
      </c>
      <c r="E2977" s="1">
        <v>44665</v>
      </c>
      <c r="F2977" t="s">
        <v>19</v>
      </c>
      <c r="I2977">
        <v>100</v>
      </c>
      <c r="J2977">
        <v>0</v>
      </c>
      <c r="K2977">
        <v>0</v>
      </c>
      <c r="L2977">
        <v>1149</v>
      </c>
      <c r="M2977">
        <v>1149</v>
      </c>
      <c r="N2977" t="s">
        <v>20</v>
      </c>
      <c r="O2977" t="s">
        <v>8973</v>
      </c>
      <c r="P2977" t="s">
        <v>28</v>
      </c>
      <c r="Q2977" t="s">
        <v>32794</v>
      </c>
      <c r="R2977" t="s">
        <v>33782</v>
      </c>
      <c r="S2977" t="s">
        <v>32628</v>
      </c>
      <c r="T2977" t="s">
        <v>34354</v>
      </c>
      <c r="U2977" t="s">
        <v>32634</v>
      </c>
      <c r="V2977" t="s">
        <v>34886</v>
      </c>
      <c r="W2977">
        <v>287</v>
      </c>
      <c r="X2977">
        <v>2</v>
      </c>
      <c r="Y2977" t="s">
        <v>32661</v>
      </c>
      <c r="AB2977">
        <v>25</v>
      </c>
      <c r="AC2977">
        <v>1</v>
      </c>
      <c r="AD2977" t="str">
        <f t="shared" si="468"/>
        <v/>
      </c>
      <c r="AE2977" t="str">
        <f t="shared" si="469"/>
        <v/>
      </c>
      <c r="AF2977" t="str">
        <f t="shared" ref="AF2977:AF3040" si="471">IF((S2977&lt;&gt;"tühi")*(F2977&lt;&gt;"Elamumaa")*(G2977&lt;&gt;"Elamumaa")*(H2977&lt;&gt;"Elamumaa"),IF(Z2977=0,"",Z2977),"")</f>
        <v/>
      </c>
      <c r="AG2977">
        <f t="shared" si="470"/>
        <v>1</v>
      </c>
      <c r="AH2977">
        <f t="shared" si="466"/>
        <v>2.8</v>
      </c>
      <c r="AI2977">
        <v>0.14499999999999999</v>
      </c>
      <c r="AJ2977">
        <f t="shared" si="463"/>
        <v>0.40599999999999997</v>
      </c>
      <c r="AK2977" t="str">
        <f t="shared" si="467"/>
        <v/>
      </c>
      <c r="AL2977" t="str">
        <f t="shared" si="464"/>
        <v/>
      </c>
    </row>
    <row r="2978" spans="1:38" x14ac:dyDescent="0.2">
      <c r="A2978" t="s">
        <v>8863</v>
      </c>
      <c r="B2978" t="s">
        <v>24</v>
      </c>
      <c r="C2978" t="s">
        <v>8864</v>
      </c>
      <c r="D2978" s="1">
        <v>36269</v>
      </c>
      <c r="E2978" s="1">
        <v>43456</v>
      </c>
      <c r="F2978" t="s">
        <v>19</v>
      </c>
      <c r="I2978">
        <v>100</v>
      </c>
      <c r="J2978">
        <v>0</v>
      </c>
      <c r="K2978">
        <v>0</v>
      </c>
      <c r="L2978">
        <v>988</v>
      </c>
      <c r="M2978">
        <v>988</v>
      </c>
      <c r="N2978" t="s">
        <v>20</v>
      </c>
      <c r="O2978" t="s">
        <v>8865</v>
      </c>
      <c r="P2978" t="s">
        <v>28</v>
      </c>
      <c r="Q2978" t="s">
        <v>34233</v>
      </c>
      <c r="R2978" t="s">
        <v>34233</v>
      </c>
      <c r="S2978" t="s">
        <v>32628</v>
      </c>
      <c r="T2978" t="s">
        <v>34365</v>
      </c>
      <c r="U2978" t="s">
        <v>32634</v>
      </c>
      <c r="V2978" t="s">
        <v>34886</v>
      </c>
      <c r="W2978">
        <v>247</v>
      </c>
      <c r="X2978">
        <v>2</v>
      </c>
      <c r="Y2978" t="s">
        <v>32661</v>
      </c>
      <c r="AB2978">
        <v>25</v>
      </c>
      <c r="AC2978">
        <v>1</v>
      </c>
      <c r="AD2978" t="str">
        <f t="shared" si="468"/>
        <v/>
      </c>
      <c r="AE2978" t="str">
        <f t="shared" si="469"/>
        <v/>
      </c>
      <c r="AF2978" t="str">
        <f t="shared" si="471"/>
        <v/>
      </c>
      <c r="AG2978">
        <f t="shared" si="470"/>
        <v>1</v>
      </c>
      <c r="AH2978">
        <f t="shared" si="466"/>
        <v>2.8</v>
      </c>
      <c r="AI2978">
        <v>0.14499999999999999</v>
      </c>
      <c r="AJ2978">
        <f t="shared" si="463"/>
        <v>0.40599999999999997</v>
      </c>
      <c r="AK2978" t="str">
        <f t="shared" si="467"/>
        <v/>
      </c>
      <c r="AL2978" t="str">
        <f t="shared" si="464"/>
        <v/>
      </c>
    </row>
    <row r="2979" spans="1:38" x14ac:dyDescent="0.2">
      <c r="A2979" t="s">
        <v>8923</v>
      </c>
      <c r="B2979" t="s">
        <v>24</v>
      </c>
      <c r="C2979" t="s">
        <v>8924</v>
      </c>
      <c r="D2979" s="1">
        <v>36269</v>
      </c>
      <c r="E2979" s="1">
        <v>43456</v>
      </c>
      <c r="F2979" t="s">
        <v>19</v>
      </c>
      <c r="I2979">
        <v>100</v>
      </c>
      <c r="J2979">
        <v>0</v>
      </c>
      <c r="K2979">
        <v>0</v>
      </c>
      <c r="L2979">
        <v>880</v>
      </c>
      <c r="M2979">
        <v>880</v>
      </c>
      <c r="N2979" t="s">
        <v>20</v>
      </c>
      <c r="O2979" t="s">
        <v>8925</v>
      </c>
      <c r="P2979" t="s">
        <v>28</v>
      </c>
      <c r="Q2979" t="s">
        <v>34233</v>
      </c>
      <c r="R2979" t="s">
        <v>34233</v>
      </c>
      <c r="S2979" t="s">
        <v>33797</v>
      </c>
      <c r="T2979" t="s">
        <v>34354</v>
      </c>
      <c r="U2979" t="s">
        <v>32634</v>
      </c>
      <c r="V2979" t="s">
        <v>34886</v>
      </c>
      <c r="W2979">
        <v>220</v>
      </c>
      <c r="X2979">
        <v>2</v>
      </c>
      <c r="Y2979" t="s">
        <v>32661</v>
      </c>
      <c r="AB2979">
        <v>25</v>
      </c>
      <c r="AC2979">
        <v>1</v>
      </c>
      <c r="AD2979" t="str">
        <f t="shared" si="468"/>
        <v/>
      </c>
      <c r="AE2979" t="str">
        <f t="shared" si="469"/>
        <v/>
      </c>
      <c r="AF2979" t="str">
        <f t="shared" si="471"/>
        <v/>
      </c>
      <c r="AG2979">
        <f t="shared" si="470"/>
        <v>1</v>
      </c>
      <c r="AH2979">
        <f t="shared" si="466"/>
        <v>2.8</v>
      </c>
      <c r="AI2979">
        <v>0.14499999999999999</v>
      </c>
      <c r="AJ2979">
        <f t="shared" si="463"/>
        <v>0.40599999999999997</v>
      </c>
      <c r="AK2979" t="str">
        <f t="shared" si="467"/>
        <v/>
      </c>
      <c r="AL2979" t="str">
        <f t="shared" si="464"/>
        <v/>
      </c>
    </row>
    <row r="2980" spans="1:38" x14ac:dyDescent="0.2">
      <c r="A2980" t="s">
        <v>8926</v>
      </c>
      <c r="B2980" t="s">
        <v>24</v>
      </c>
      <c r="C2980" t="s">
        <v>8927</v>
      </c>
      <c r="D2980" s="1">
        <v>36269</v>
      </c>
      <c r="E2980" s="1">
        <v>44665</v>
      </c>
      <c r="F2980" t="s">
        <v>19</v>
      </c>
      <c r="I2980">
        <v>100</v>
      </c>
      <c r="J2980">
        <v>0</v>
      </c>
      <c r="K2980">
        <v>0</v>
      </c>
      <c r="L2980">
        <v>840</v>
      </c>
      <c r="M2980">
        <v>840</v>
      </c>
      <c r="N2980" t="s">
        <v>20</v>
      </c>
      <c r="O2980" t="s">
        <v>8928</v>
      </c>
      <c r="P2980" t="s">
        <v>28</v>
      </c>
      <c r="Q2980" t="s">
        <v>34233</v>
      </c>
      <c r="R2980" t="s">
        <v>34233</v>
      </c>
      <c r="S2980" t="s">
        <v>32628</v>
      </c>
      <c r="T2980" t="s">
        <v>34365</v>
      </c>
      <c r="AD2980" t="str">
        <f t="shared" si="468"/>
        <v/>
      </c>
      <c r="AE2980" t="str">
        <f t="shared" si="469"/>
        <v/>
      </c>
      <c r="AF2980" t="str">
        <f t="shared" si="471"/>
        <v/>
      </c>
      <c r="AG2980" s="17">
        <v>1</v>
      </c>
      <c r="AH2980">
        <f t="shared" si="466"/>
        <v>2.8</v>
      </c>
      <c r="AI2980">
        <v>0.14499999999999999</v>
      </c>
      <c r="AJ2980">
        <f t="shared" si="463"/>
        <v>0.40599999999999997</v>
      </c>
      <c r="AK2980" t="str">
        <f t="shared" si="467"/>
        <v/>
      </c>
      <c r="AL2980" t="str">
        <f t="shared" si="464"/>
        <v/>
      </c>
    </row>
    <row r="2981" spans="1:38" x14ac:dyDescent="0.2">
      <c r="A2981" t="s">
        <v>8929</v>
      </c>
      <c r="B2981" t="s">
        <v>24</v>
      </c>
      <c r="C2981" t="s">
        <v>8930</v>
      </c>
      <c r="D2981" s="1">
        <v>36269</v>
      </c>
      <c r="E2981" s="1">
        <v>44665</v>
      </c>
      <c r="F2981" t="s">
        <v>19</v>
      </c>
      <c r="I2981">
        <v>100</v>
      </c>
      <c r="J2981">
        <v>0</v>
      </c>
      <c r="K2981">
        <v>0</v>
      </c>
      <c r="L2981">
        <v>908</v>
      </c>
      <c r="M2981">
        <v>908</v>
      </c>
      <c r="N2981" t="s">
        <v>20</v>
      </c>
      <c r="O2981" t="s">
        <v>8931</v>
      </c>
      <c r="P2981" t="s">
        <v>28</v>
      </c>
      <c r="Q2981" t="s">
        <v>32794</v>
      </c>
      <c r="R2981" t="s">
        <v>33782</v>
      </c>
      <c r="S2981" t="s">
        <v>32628</v>
      </c>
      <c r="T2981" t="s">
        <v>34350</v>
      </c>
      <c r="U2981" t="s">
        <v>32634</v>
      </c>
      <c r="V2981" t="s">
        <v>34886</v>
      </c>
      <c r="W2981">
        <v>227</v>
      </c>
      <c r="X2981">
        <v>2</v>
      </c>
      <c r="Y2981" t="s">
        <v>32661</v>
      </c>
      <c r="AB2981">
        <v>25</v>
      </c>
      <c r="AC2981">
        <v>1</v>
      </c>
      <c r="AD2981" t="str">
        <f t="shared" si="468"/>
        <v/>
      </c>
      <c r="AE2981" t="str">
        <f t="shared" si="469"/>
        <v/>
      </c>
      <c r="AF2981" t="str">
        <f t="shared" si="471"/>
        <v/>
      </c>
      <c r="AG2981">
        <f t="shared" ref="AG2981:AG2994" si="472">IF((S2981&lt;&gt;"tühi")*(AC2981&lt;&gt;""),AC2981,"")</f>
        <v>1</v>
      </c>
      <c r="AH2981">
        <f t="shared" si="466"/>
        <v>2.8</v>
      </c>
      <c r="AI2981">
        <v>0.14499999999999999</v>
      </c>
      <c r="AJ2981">
        <f t="shared" si="463"/>
        <v>0.40599999999999997</v>
      </c>
      <c r="AK2981" t="str">
        <f t="shared" si="467"/>
        <v/>
      </c>
      <c r="AL2981" t="str">
        <f t="shared" si="464"/>
        <v/>
      </c>
    </row>
    <row r="2982" spans="1:38" x14ac:dyDescent="0.2">
      <c r="A2982" t="s">
        <v>28896</v>
      </c>
      <c r="B2982" t="s">
        <v>24</v>
      </c>
      <c r="C2982" t="s">
        <v>28897</v>
      </c>
      <c r="D2982" s="1">
        <v>42779</v>
      </c>
      <c r="E2982" s="1">
        <v>43951</v>
      </c>
      <c r="F2982" t="s">
        <v>26</v>
      </c>
      <c r="I2982">
        <v>100</v>
      </c>
      <c r="J2982">
        <v>0</v>
      </c>
      <c r="K2982">
        <v>0</v>
      </c>
      <c r="L2982">
        <v>602</v>
      </c>
      <c r="M2982">
        <v>602</v>
      </c>
      <c r="N2982" t="s">
        <v>20</v>
      </c>
      <c r="O2982" t="s">
        <v>28898</v>
      </c>
      <c r="P2982" t="s">
        <v>44</v>
      </c>
      <c r="Q2982" t="s">
        <v>34233</v>
      </c>
      <c r="R2982" t="s">
        <v>34233</v>
      </c>
      <c r="S2982" t="s">
        <v>34233</v>
      </c>
      <c r="T2982" t="s">
        <v>34233</v>
      </c>
      <c r="AD2982" t="str">
        <f t="shared" si="468"/>
        <v/>
      </c>
      <c r="AE2982" t="str">
        <f t="shared" si="469"/>
        <v/>
      </c>
      <c r="AF2982" t="str">
        <f t="shared" si="471"/>
        <v/>
      </c>
      <c r="AG2982" t="str">
        <f t="shared" si="472"/>
        <v/>
      </c>
      <c r="AH2982" t="str">
        <f t="shared" si="466"/>
        <v/>
      </c>
      <c r="AI2982">
        <v>0.14499999999999999</v>
      </c>
      <c r="AJ2982" t="str">
        <f t="shared" si="463"/>
        <v/>
      </c>
      <c r="AK2982" t="str">
        <f t="shared" si="467"/>
        <v/>
      </c>
      <c r="AL2982" t="str">
        <f t="shared" si="464"/>
        <v/>
      </c>
    </row>
    <row r="2983" spans="1:38" x14ac:dyDescent="0.2">
      <c r="A2983" t="s">
        <v>23707</v>
      </c>
      <c r="B2983" t="s">
        <v>24</v>
      </c>
      <c r="C2983" t="s">
        <v>23708</v>
      </c>
      <c r="D2983" s="1">
        <v>39163</v>
      </c>
      <c r="E2983" s="1">
        <v>44546</v>
      </c>
      <c r="F2983" t="s">
        <v>39</v>
      </c>
      <c r="I2983">
        <v>100</v>
      </c>
      <c r="J2983">
        <v>0</v>
      </c>
      <c r="K2983">
        <v>0</v>
      </c>
      <c r="L2983">
        <v>2351</v>
      </c>
      <c r="M2983">
        <v>2351</v>
      </c>
      <c r="N2983" t="s">
        <v>20</v>
      </c>
      <c r="O2983" t="s">
        <v>23709</v>
      </c>
      <c r="P2983" t="s">
        <v>28</v>
      </c>
      <c r="Q2983" t="s">
        <v>34233</v>
      </c>
      <c r="R2983" t="s">
        <v>34233</v>
      </c>
      <c r="S2983" t="s">
        <v>33942</v>
      </c>
      <c r="T2983" t="s">
        <v>34233</v>
      </c>
      <c r="V2983" t="s">
        <v>32946</v>
      </c>
      <c r="AD2983" t="str">
        <f t="shared" si="468"/>
        <v/>
      </c>
      <c r="AE2983" t="str">
        <f t="shared" si="469"/>
        <v/>
      </c>
      <c r="AF2983" t="str">
        <f t="shared" si="471"/>
        <v/>
      </c>
      <c r="AG2983" t="str">
        <f t="shared" si="472"/>
        <v/>
      </c>
      <c r="AH2983" t="str">
        <f t="shared" si="466"/>
        <v/>
      </c>
      <c r="AI2983">
        <v>0.14499999999999999</v>
      </c>
      <c r="AJ2983" t="str">
        <f t="shared" si="463"/>
        <v/>
      </c>
      <c r="AK2983" t="str">
        <f t="shared" si="467"/>
        <v/>
      </c>
      <c r="AL2983" t="str">
        <f t="shared" si="464"/>
        <v/>
      </c>
    </row>
    <row r="2984" spans="1:38" x14ac:dyDescent="0.2">
      <c r="A2984" t="s">
        <v>30776</v>
      </c>
      <c r="B2984" t="s">
        <v>24</v>
      </c>
      <c r="C2984" t="s">
        <v>30777</v>
      </c>
      <c r="D2984" s="1">
        <v>43859</v>
      </c>
      <c r="E2984" s="1">
        <v>44546</v>
      </c>
      <c r="F2984" t="s">
        <v>889</v>
      </c>
      <c r="I2984">
        <v>100</v>
      </c>
      <c r="J2984">
        <v>0</v>
      </c>
      <c r="K2984">
        <v>0</v>
      </c>
      <c r="L2984">
        <v>987</v>
      </c>
      <c r="M2984">
        <v>987</v>
      </c>
      <c r="N2984" t="s">
        <v>20</v>
      </c>
      <c r="O2984" t="s">
        <v>30778</v>
      </c>
      <c r="P2984" t="s">
        <v>44</v>
      </c>
      <c r="Q2984" t="s">
        <v>34233</v>
      </c>
      <c r="R2984" t="s">
        <v>34233</v>
      </c>
      <c r="S2984" t="s">
        <v>33942</v>
      </c>
      <c r="T2984" t="s">
        <v>34233</v>
      </c>
      <c r="AD2984" t="str">
        <f t="shared" si="468"/>
        <v/>
      </c>
      <c r="AE2984" t="str">
        <f t="shared" si="469"/>
        <v/>
      </c>
      <c r="AF2984" t="str">
        <f t="shared" si="471"/>
        <v/>
      </c>
      <c r="AG2984" t="str">
        <f t="shared" si="472"/>
        <v/>
      </c>
      <c r="AH2984" t="str">
        <f t="shared" si="466"/>
        <v/>
      </c>
      <c r="AI2984">
        <v>0.14499999999999999</v>
      </c>
      <c r="AJ2984" t="str">
        <f t="shared" si="463"/>
        <v/>
      </c>
      <c r="AK2984" t="str">
        <f t="shared" si="467"/>
        <v/>
      </c>
      <c r="AL2984" t="str">
        <f t="shared" si="464"/>
        <v/>
      </c>
    </row>
    <row r="2985" spans="1:38" x14ac:dyDescent="0.2">
      <c r="A2985" t="s">
        <v>31560</v>
      </c>
      <c r="B2985" t="s">
        <v>24</v>
      </c>
      <c r="C2985" t="s">
        <v>31561</v>
      </c>
      <c r="D2985" s="1">
        <v>44062</v>
      </c>
      <c r="E2985" s="1">
        <v>44546</v>
      </c>
      <c r="F2985" t="s">
        <v>39</v>
      </c>
      <c r="I2985">
        <v>100</v>
      </c>
      <c r="J2985">
        <v>0</v>
      </c>
      <c r="K2985">
        <v>0</v>
      </c>
      <c r="L2985">
        <v>2662</v>
      </c>
      <c r="M2985">
        <v>2662</v>
      </c>
      <c r="N2985" t="s">
        <v>20</v>
      </c>
      <c r="O2985" t="s">
        <v>31553</v>
      </c>
      <c r="P2985" t="s">
        <v>28</v>
      </c>
      <c r="Q2985" t="s">
        <v>34233</v>
      </c>
      <c r="R2985" t="s">
        <v>34233</v>
      </c>
      <c r="S2985" t="s">
        <v>33942</v>
      </c>
      <c r="T2985" t="s">
        <v>34233</v>
      </c>
      <c r="V2985" t="s">
        <v>32894</v>
      </c>
      <c r="AD2985" t="str">
        <f t="shared" si="468"/>
        <v/>
      </c>
      <c r="AE2985" t="str">
        <f t="shared" si="469"/>
        <v/>
      </c>
      <c r="AF2985" t="str">
        <f t="shared" si="471"/>
        <v/>
      </c>
      <c r="AG2985" t="str">
        <f t="shared" si="472"/>
        <v/>
      </c>
      <c r="AH2985" t="str">
        <f t="shared" si="466"/>
        <v/>
      </c>
      <c r="AI2985">
        <v>0.14499999999999999</v>
      </c>
      <c r="AJ2985" t="str">
        <f t="shared" si="463"/>
        <v/>
      </c>
      <c r="AK2985" t="str">
        <f t="shared" si="467"/>
        <v/>
      </c>
      <c r="AL2985" t="str">
        <f t="shared" si="464"/>
        <v/>
      </c>
    </row>
    <row r="2986" spans="1:38" x14ac:dyDescent="0.2">
      <c r="A2986" t="s">
        <v>31558</v>
      </c>
      <c r="B2986" t="s">
        <v>24</v>
      </c>
      <c r="C2986" t="s">
        <v>31559</v>
      </c>
      <c r="D2986" s="1">
        <v>44062</v>
      </c>
      <c r="E2986" s="1">
        <v>44546</v>
      </c>
      <c r="F2986" t="s">
        <v>889</v>
      </c>
      <c r="I2986">
        <v>100</v>
      </c>
      <c r="J2986">
        <v>0</v>
      </c>
      <c r="K2986">
        <v>0</v>
      </c>
      <c r="L2986">
        <v>3700</v>
      </c>
      <c r="M2986">
        <v>3700</v>
      </c>
      <c r="N2986" t="s">
        <v>20</v>
      </c>
      <c r="O2986" t="s">
        <v>31553</v>
      </c>
      <c r="P2986" t="s">
        <v>28</v>
      </c>
      <c r="Q2986" t="s">
        <v>34233</v>
      </c>
      <c r="R2986" t="s">
        <v>34233</v>
      </c>
      <c r="S2986" t="s">
        <v>33942</v>
      </c>
      <c r="T2986" t="s">
        <v>34233</v>
      </c>
      <c r="U2986" t="s">
        <v>32787</v>
      </c>
      <c r="V2986" t="s">
        <v>32894</v>
      </c>
      <c r="AD2986" t="str">
        <f t="shared" si="468"/>
        <v/>
      </c>
      <c r="AE2986" t="str">
        <f t="shared" si="469"/>
        <v/>
      </c>
      <c r="AF2986" t="str">
        <f t="shared" si="471"/>
        <v/>
      </c>
      <c r="AG2986" t="str">
        <f t="shared" si="472"/>
        <v/>
      </c>
      <c r="AH2986" t="str">
        <f t="shared" si="466"/>
        <v/>
      </c>
      <c r="AI2986">
        <v>0.14499999999999999</v>
      </c>
      <c r="AJ2986" t="str">
        <f t="shared" ref="AJ2986:AJ3049" si="473">IF(COUNTBLANK(AH2986),"",AH2986*AI2986)</f>
        <v/>
      </c>
      <c r="AK2986" t="str">
        <f t="shared" si="467"/>
        <v/>
      </c>
      <c r="AL2986" t="str">
        <f t="shared" si="464"/>
        <v/>
      </c>
    </row>
    <row r="2987" spans="1:38" x14ac:dyDescent="0.2">
      <c r="A2987" t="s">
        <v>10792</v>
      </c>
      <c r="B2987" t="s">
        <v>24</v>
      </c>
      <c r="C2987" t="s">
        <v>10793</v>
      </c>
      <c r="D2987" s="1">
        <v>36490</v>
      </c>
      <c r="E2987" s="1">
        <v>43456</v>
      </c>
      <c r="F2987" t="s">
        <v>39</v>
      </c>
      <c r="I2987">
        <v>100</v>
      </c>
      <c r="J2987">
        <v>0</v>
      </c>
      <c r="K2987">
        <v>0</v>
      </c>
      <c r="L2987">
        <v>49500</v>
      </c>
      <c r="M2987">
        <v>49520</v>
      </c>
      <c r="N2987" t="s">
        <v>401</v>
      </c>
      <c r="O2987" t="s">
        <v>10794</v>
      </c>
      <c r="P2987" t="s">
        <v>28</v>
      </c>
      <c r="Q2987" t="s">
        <v>34233</v>
      </c>
      <c r="R2987" t="s">
        <v>34233</v>
      </c>
      <c r="S2987" t="s">
        <v>33942</v>
      </c>
      <c r="T2987" t="s">
        <v>34233</v>
      </c>
      <c r="AD2987" t="str">
        <f t="shared" si="468"/>
        <v/>
      </c>
      <c r="AE2987" t="str">
        <f t="shared" si="469"/>
        <v/>
      </c>
      <c r="AF2987" t="str">
        <f t="shared" si="471"/>
        <v/>
      </c>
      <c r="AG2987" t="str">
        <f t="shared" si="472"/>
        <v/>
      </c>
      <c r="AH2987" t="str">
        <f t="shared" si="466"/>
        <v/>
      </c>
      <c r="AI2987">
        <v>0.14499999999999999</v>
      </c>
      <c r="AJ2987" t="str">
        <f t="shared" si="473"/>
        <v/>
      </c>
      <c r="AK2987" t="str">
        <f t="shared" si="467"/>
        <v/>
      </c>
      <c r="AL2987" t="str">
        <f t="shared" ref="AL2987:AL3050" si="474">IF(COUNTBLANK(AK2987),"",AK2987*AI2987)</f>
        <v/>
      </c>
    </row>
    <row r="2988" spans="1:38" x14ac:dyDescent="0.2">
      <c r="A2988" t="s">
        <v>13962</v>
      </c>
      <c r="B2988" t="s">
        <v>24</v>
      </c>
      <c r="C2988" t="s">
        <v>13963</v>
      </c>
      <c r="D2988" s="1">
        <v>37158</v>
      </c>
      <c r="E2988" s="1">
        <v>44636</v>
      </c>
      <c r="F2988" t="s">
        <v>26</v>
      </c>
      <c r="I2988">
        <v>100</v>
      </c>
      <c r="J2988">
        <v>0</v>
      </c>
      <c r="K2988">
        <v>0</v>
      </c>
      <c r="L2988">
        <v>5294</v>
      </c>
      <c r="M2988">
        <v>5294</v>
      </c>
      <c r="N2988" t="s">
        <v>20</v>
      </c>
      <c r="O2988" t="s">
        <v>13964</v>
      </c>
      <c r="P2988" t="s">
        <v>44</v>
      </c>
      <c r="Q2988" t="s">
        <v>34233</v>
      </c>
      <c r="R2988" t="s">
        <v>34233</v>
      </c>
      <c r="S2988" t="s">
        <v>34233</v>
      </c>
      <c r="T2988" t="s">
        <v>34233</v>
      </c>
      <c r="V2988" t="s">
        <v>32918</v>
      </c>
      <c r="AD2988" t="str">
        <f t="shared" si="468"/>
        <v/>
      </c>
      <c r="AE2988" t="str">
        <f t="shared" si="469"/>
        <v/>
      </c>
      <c r="AF2988" t="str">
        <f t="shared" si="471"/>
        <v/>
      </c>
      <c r="AG2988" t="str">
        <f t="shared" si="472"/>
        <v/>
      </c>
      <c r="AH2988" t="str">
        <f t="shared" si="466"/>
        <v/>
      </c>
      <c r="AI2988">
        <v>0.14499999999999999</v>
      </c>
      <c r="AJ2988" t="str">
        <f t="shared" si="473"/>
        <v/>
      </c>
      <c r="AK2988" t="str">
        <f t="shared" si="467"/>
        <v/>
      </c>
      <c r="AL2988" t="str">
        <f t="shared" si="474"/>
        <v/>
      </c>
    </row>
    <row r="2989" spans="1:38" x14ac:dyDescent="0.2">
      <c r="A2989" t="s">
        <v>14503</v>
      </c>
      <c r="B2989" t="s">
        <v>24</v>
      </c>
      <c r="C2989" t="s">
        <v>14504</v>
      </c>
      <c r="D2989" s="1">
        <v>37286</v>
      </c>
      <c r="E2989" s="1">
        <v>43456</v>
      </c>
      <c r="F2989" t="s">
        <v>19</v>
      </c>
      <c r="I2989">
        <v>100</v>
      </c>
      <c r="J2989">
        <v>0</v>
      </c>
      <c r="K2989">
        <v>0</v>
      </c>
      <c r="L2989">
        <v>1589</v>
      </c>
      <c r="M2989">
        <v>1589</v>
      </c>
      <c r="N2989" t="s">
        <v>20</v>
      </c>
      <c r="O2989" t="s">
        <v>14505</v>
      </c>
      <c r="P2989" t="s">
        <v>28</v>
      </c>
      <c r="Q2989" t="s">
        <v>34233</v>
      </c>
      <c r="R2989" t="s">
        <v>34233</v>
      </c>
      <c r="S2989" t="s">
        <v>32628</v>
      </c>
      <c r="T2989" t="s">
        <v>34357</v>
      </c>
      <c r="U2989" t="s">
        <v>32634</v>
      </c>
      <c r="V2989" t="s">
        <v>32918</v>
      </c>
      <c r="X2989">
        <v>2</v>
      </c>
      <c r="Y2989" t="s">
        <v>32661</v>
      </c>
      <c r="AB2989">
        <v>20</v>
      </c>
      <c r="AC2989">
        <v>1</v>
      </c>
      <c r="AD2989" t="str">
        <f t="shared" si="468"/>
        <v/>
      </c>
      <c r="AE2989" t="str">
        <f t="shared" si="469"/>
        <v/>
      </c>
      <c r="AF2989" t="str">
        <f t="shared" si="471"/>
        <v/>
      </c>
      <c r="AG2989">
        <f t="shared" si="472"/>
        <v>1</v>
      </c>
      <c r="AH2989">
        <f t="shared" si="466"/>
        <v>2.8</v>
      </c>
      <c r="AI2989">
        <v>0.14499999999999999</v>
      </c>
      <c r="AJ2989">
        <f t="shared" si="473"/>
        <v>0.40599999999999997</v>
      </c>
      <c r="AK2989" t="str">
        <f t="shared" si="467"/>
        <v/>
      </c>
      <c r="AL2989" t="str">
        <f t="shared" si="474"/>
        <v/>
      </c>
    </row>
    <row r="2990" spans="1:38" x14ac:dyDescent="0.2">
      <c r="A2990" t="s">
        <v>13983</v>
      </c>
      <c r="B2990" t="s">
        <v>24</v>
      </c>
      <c r="C2990" t="s">
        <v>13984</v>
      </c>
      <c r="D2990" s="1">
        <v>37158</v>
      </c>
      <c r="E2990" s="1">
        <v>44636</v>
      </c>
      <c r="F2990" t="s">
        <v>19</v>
      </c>
      <c r="I2990">
        <v>100</v>
      </c>
      <c r="J2990">
        <v>0</v>
      </c>
      <c r="K2990">
        <v>0</v>
      </c>
      <c r="L2990">
        <v>2852</v>
      </c>
      <c r="M2990">
        <v>2852</v>
      </c>
      <c r="N2990" t="s">
        <v>20</v>
      </c>
      <c r="O2990" t="s">
        <v>21</v>
      </c>
      <c r="P2990" t="s">
        <v>28</v>
      </c>
      <c r="Q2990" t="s">
        <v>34233</v>
      </c>
      <c r="R2990" t="s">
        <v>34233</v>
      </c>
      <c r="S2990" t="s">
        <v>33797</v>
      </c>
      <c r="T2990" t="s">
        <v>34356</v>
      </c>
      <c r="U2990" t="s">
        <v>33731</v>
      </c>
      <c r="V2990" t="s">
        <v>33732</v>
      </c>
      <c r="W2990">
        <v>500</v>
      </c>
      <c r="X2990">
        <v>2</v>
      </c>
      <c r="Y2990" t="s">
        <v>32661</v>
      </c>
      <c r="Z2990">
        <v>700</v>
      </c>
      <c r="AA2990">
        <v>8.5</v>
      </c>
      <c r="AB2990">
        <v>20</v>
      </c>
      <c r="AC2990">
        <v>1</v>
      </c>
      <c r="AD2990" t="str">
        <f t="shared" si="468"/>
        <v/>
      </c>
      <c r="AE2990" t="str">
        <f t="shared" si="469"/>
        <v/>
      </c>
      <c r="AF2990" t="str">
        <f t="shared" si="471"/>
        <v/>
      </c>
      <c r="AG2990">
        <f t="shared" si="472"/>
        <v>1</v>
      </c>
      <c r="AH2990">
        <f t="shared" si="466"/>
        <v>2.8</v>
      </c>
      <c r="AI2990">
        <v>0.14499999999999999</v>
      </c>
      <c r="AJ2990">
        <f t="shared" si="473"/>
        <v>0.40599999999999997</v>
      </c>
      <c r="AK2990" t="str">
        <f t="shared" si="467"/>
        <v/>
      </c>
      <c r="AL2990" t="str">
        <f t="shared" si="474"/>
        <v/>
      </c>
    </row>
    <row r="2991" spans="1:38" x14ac:dyDescent="0.2">
      <c r="A2991" t="s">
        <v>14506</v>
      </c>
      <c r="B2991" t="s">
        <v>24</v>
      </c>
      <c r="C2991" t="s">
        <v>14507</v>
      </c>
      <c r="D2991" s="1">
        <v>37286</v>
      </c>
      <c r="E2991" s="1">
        <v>43456</v>
      </c>
      <c r="F2991" t="s">
        <v>19</v>
      </c>
      <c r="I2991">
        <v>100</v>
      </c>
      <c r="J2991">
        <v>0</v>
      </c>
      <c r="K2991">
        <v>0</v>
      </c>
      <c r="L2991">
        <v>1581</v>
      </c>
      <c r="M2991">
        <v>1581</v>
      </c>
      <c r="N2991" t="s">
        <v>20</v>
      </c>
      <c r="O2991" t="s">
        <v>14508</v>
      </c>
      <c r="P2991" t="s">
        <v>28</v>
      </c>
      <c r="Q2991" t="s">
        <v>34233</v>
      </c>
      <c r="R2991" t="s">
        <v>34233</v>
      </c>
      <c r="S2991" t="s">
        <v>32628</v>
      </c>
      <c r="T2991" t="s">
        <v>34357</v>
      </c>
      <c r="U2991" t="s">
        <v>32634</v>
      </c>
      <c r="V2991" t="s">
        <v>32918</v>
      </c>
      <c r="X2991">
        <v>2</v>
      </c>
      <c r="Y2991" t="s">
        <v>32661</v>
      </c>
      <c r="AB2991">
        <v>20</v>
      </c>
      <c r="AC2991">
        <v>1</v>
      </c>
      <c r="AD2991" t="str">
        <f t="shared" si="468"/>
        <v/>
      </c>
      <c r="AE2991" t="str">
        <f t="shared" si="469"/>
        <v/>
      </c>
      <c r="AF2991" t="str">
        <f t="shared" si="471"/>
        <v/>
      </c>
      <c r="AG2991">
        <f t="shared" si="472"/>
        <v>1</v>
      </c>
      <c r="AH2991">
        <f t="shared" si="466"/>
        <v>2.8</v>
      </c>
      <c r="AI2991">
        <v>0.14499999999999999</v>
      </c>
      <c r="AJ2991">
        <f t="shared" si="473"/>
        <v>0.40599999999999997</v>
      </c>
      <c r="AK2991" t="str">
        <f t="shared" si="467"/>
        <v/>
      </c>
      <c r="AL2991" t="str">
        <f t="shared" si="474"/>
        <v/>
      </c>
    </row>
    <row r="2992" spans="1:38" x14ac:dyDescent="0.2">
      <c r="A2992" t="s">
        <v>32124</v>
      </c>
      <c r="B2992" t="s">
        <v>24</v>
      </c>
      <c r="C2992" t="s">
        <v>32125</v>
      </c>
      <c r="D2992" s="1">
        <v>44636</v>
      </c>
      <c r="E2992" s="1">
        <v>44636</v>
      </c>
      <c r="F2992" t="s">
        <v>19</v>
      </c>
      <c r="I2992">
        <v>100</v>
      </c>
      <c r="J2992">
        <v>0</v>
      </c>
      <c r="K2992">
        <v>0</v>
      </c>
      <c r="L2992">
        <v>1501</v>
      </c>
      <c r="M2992">
        <v>1501</v>
      </c>
      <c r="N2992" t="s">
        <v>20</v>
      </c>
      <c r="O2992" t="s">
        <v>32126</v>
      </c>
      <c r="P2992" t="s">
        <v>28</v>
      </c>
      <c r="Q2992" t="s">
        <v>34234</v>
      </c>
      <c r="R2992" t="s">
        <v>33762</v>
      </c>
      <c r="S2992" t="s">
        <v>33942</v>
      </c>
      <c r="T2992" t="s">
        <v>34233</v>
      </c>
      <c r="U2992" t="s">
        <v>32634</v>
      </c>
      <c r="V2992" t="s">
        <v>32947</v>
      </c>
      <c r="W2992">
        <v>300</v>
      </c>
      <c r="X2992">
        <v>2</v>
      </c>
      <c r="Y2992" t="s">
        <v>32654</v>
      </c>
      <c r="Z2992">
        <v>600</v>
      </c>
      <c r="AA2992">
        <v>8.5</v>
      </c>
      <c r="AB2992">
        <v>20</v>
      </c>
      <c r="AC2992">
        <v>1</v>
      </c>
      <c r="AD2992" t="str">
        <f t="shared" si="468"/>
        <v/>
      </c>
      <c r="AE2992">
        <f t="shared" si="469"/>
        <v>1</v>
      </c>
      <c r="AF2992" t="str">
        <f t="shared" si="471"/>
        <v/>
      </c>
      <c r="AG2992" t="str">
        <f t="shared" si="472"/>
        <v/>
      </c>
      <c r="AH2992" t="str">
        <f t="shared" si="466"/>
        <v/>
      </c>
      <c r="AI2992">
        <v>0.14499999999999999</v>
      </c>
      <c r="AJ2992" t="str">
        <f t="shared" si="473"/>
        <v/>
      </c>
      <c r="AK2992">
        <f t="shared" si="467"/>
        <v>2.8</v>
      </c>
      <c r="AL2992">
        <f t="shared" si="474"/>
        <v>0.40599999999999997</v>
      </c>
    </row>
    <row r="2993" spans="1:38" x14ac:dyDescent="0.2">
      <c r="A2993" t="s">
        <v>14509</v>
      </c>
      <c r="B2993" t="s">
        <v>24</v>
      </c>
      <c r="C2993" t="s">
        <v>14510</v>
      </c>
      <c r="D2993" s="1">
        <v>37286</v>
      </c>
      <c r="E2993" s="1">
        <v>43456</v>
      </c>
      <c r="F2993" t="s">
        <v>19</v>
      </c>
      <c r="I2993">
        <v>100</v>
      </c>
      <c r="J2993">
        <v>0</v>
      </c>
      <c r="K2993">
        <v>0</v>
      </c>
      <c r="L2993">
        <v>1567</v>
      </c>
      <c r="M2993">
        <v>1567</v>
      </c>
      <c r="N2993" t="s">
        <v>20</v>
      </c>
      <c r="O2993" t="s">
        <v>14511</v>
      </c>
      <c r="P2993" t="s">
        <v>28</v>
      </c>
      <c r="Q2993" t="s">
        <v>34233</v>
      </c>
      <c r="R2993" t="s">
        <v>34233</v>
      </c>
      <c r="S2993" t="s">
        <v>32628</v>
      </c>
      <c r="T2993" t="s">
        <v>34354</v>
      </c>
      <c r="U2993" t="s">
        <v>32634</v>
      </c>
      <c r="V2993" t="s">
        <v>32918</v>
      </c>
      <c r="X2993">
        <v>2</v>
      </c>
      <c r="Y2993" t="s">
        <v>32661</v>
      </c>
      <c r="AB2993">
        <v>20</v>
      </c>
      <c r="AC2993">
        <v>1</v>
      </c>
      <c r="AD2993" t="str">
        <f t="shared" si="468"/>
        <v/>
      </c>
      <c r="AE2993" t="str">
        <f t="shared" si="469"/>
        <v/>
      </c>
      <c r="AF2993" t="str">
        <f t="shared" si="471"/>
        <v/>
      </c>
      <c r="AG2993">
        <f t="shared" si="472"/>
        <v>1</v>
      </c>
      <c r="AH2993">
        <f t="shared" si="466"/>
        <v>2.8</v>
      </c>
      <c r="AI2993">
        <v>0.14499999999999999</v>
      </c>
      <c r="AJ2993">
        <f t="shared" si="473"/>
        <v>0.40599999999999997</v>
      </c>
      <c r="AK2993" t="str">
        <f t="shared" si="467"/>
        <v/>
      </c>
      <c r="AL2993" t="str">
        <f t="shared" si="474"/>
        <v/>
      </c>
    </row>
    <row r="2994" spans="1:38" x14ac:dyDescent="0.2">
      <c r="A2994" t="s">
        <v>32121</v>
      </c>
      <c r="B2994" t="s">
        <v>24</v>
      </c>
      <c r="C2994" t="s">
        <v>32122</v>
      </c>
      <c r="D2994" s="1">
        <v>44636</v>
      </c>
      <c r="E2994" s="1">
        <v>44636</v>
      </c>
      <c r="F2994" t="s">
        <v>19</v>
      </c>
      <c r="I2994">
        <v>100</v>
      </c>
      <c r="J2994">
        <v>0</v>
      </c>
      <c r="K2994">
        <v>0</v>
      </c>
      <c r="L2994">
        <v>1501</v>
      </c>
      <c r="M2994">
        <v>1501</v>
      </c>
      <c r="N2994" t="s">
        <v>20</v>
      </c>
      <c r="O2994" t="s">
        <v>32123</v>
      </c>
      <c r="P2994" t="s">
        <v>28</v>
      </c>
      <c r="Q2994" t="s">
        <v>34234</v>
      </c>
      <c r="R2994" t="s">
        <v>33762</v>
      </c>
      <c r="S2994" t="s">
        <v>33942</v>
      </c>
      <c r="T2994" t="s">
        <v>34233</v>
      </c>
      <c r="U2994" t="s">
        <v>32634</v>
      </c>
      <c r="V2994" t="s">
        <v>32947</v>
      </c>
      <c r="W2994">
        <v>300</v>
      </c>
      <c r="X2994">
        <v>2</v>
      </c>
      <c r="Y2994" t="s">
        <v>32654</v>
      </c>
      <c r="Z2994">
        <v>600</v>
      </c>
      <c r="AA2994">
        <v>8.5</v>
      </c>
      <c r="AB2994">
        <v>20</v>
      </c>
      <c r="AC2994">
        <v>1</v>
      </c>
      <c r="AD2994" t="str">
        <f t="shared" si="468"/>
        <v/>
      </c>
      <c r="AE2994">
        <f t="shared" si="469"/>
        <v>1</v>
      </c>
      <c r="AF2994" t="str">
        <f t="shared" si="471"/>
        <v/>
      </c>
      <c r="AG2994" t="str">
        <f t="shared" si="472"/>
        <v/>
      </c>
      <c r="AH2994" t="str">
        <f t="shared" si="466"/>
        <v/>
      </c>
      <c r="AI2994">
        <v>0.14499999999999999</v>
      </c>
      <c r="AJ2994" t="str">
        <f t="shared" si="473"/>
        <v/>
      </c>
      <c r="AK2994">
        <f t="shared" si="467"/>
        <v>2.8</v>
      </c>
      <c r="AL2994">
        <f t="shared" si="474"/>
        <v>0.40599999999999997</v>
      </c>
    </row>
    <row r="2995" spans="1:38" x14ac:dyDescent="0.2">
      <c r="A2995" t="s">
        <v>9546</v>
      </c>
      <c r="B2995" t="s">
        <v>24</v>
      </c>
      <c r="C2995" t="s">
        <v>9547</v>
      </c>
      <c r="D2995" s="1">
        <v>36390</v>
      </c>
      <c r="E2995" s="1">
        <v>43951</v>
      </c>
      <c r="F2995" t="s">
        <v>19</v>
      </c>
      <c r="I2995">
        <v>100</v>
      </c>
      <c r="J2995">
        <v>0</v>
      </c>
      <c r="K2995">
        <v>0</v>
      </c>
      <c r="L2995">
        <v>3339</v>
      </c>
      <c r="M2995">
        <v>3339</v>
      </c>
      <c r="N2995" t="s">
        <v>20</v>
      </c>
      <c r="O2995" t="s">
        <v>9548</v>
      </c>
      <c r="P2995" t="s">
        <v>28</v>
      </c>
      <c r="Q2995" t="s">
        <v>34233</v>
      </c>
      <c r="R2995" t="s">
        <v>34233</v>
      </c>
      <c r="S2995" t="s">
        <v>32628</v>
      </c>
      <c r="T2995" t="s">
        <v>34357</v>
      </c>
      <c r="AD2995" t="str">
        <f t="shared" si="468"/>
        <v/>
      </c>
      <c r="AE2995" t="str">
        <f t="shared" si="469"/>
        <v/>
      </c>
      <c r="AF2995" t="str">
        <f t="shared" si="471"/>
        <v/>
      </c>
      <c r="AG2995" s="17">
        <v>1</v>
      </c>
      <c r="AH2995">
        <f t="shared" si="466"/>
        <v>2.8</v>
      </c>
      <c r="AI2995">
        <v>0.14499999999999999</v>
      </c>
      <c r="AJ2995">
        <f t="shared" si="473"/>
        <v>0.40599999999999997</v>
      </c>
      <c r="AK2995" t="str">
        <f t="shared" si="467"/>
        <v/>
      </c>
      <c r="AL2995" t="str">
        <f t="shared" si="474"/>
        <v/>
      </c>
    </row>
    <row r="2996" spans="1:38" x14ac:dyDescent="0.2">
      <c r="A2996" t="s">
        <v>32115</v>
      </c>
      <c r="B2996" t="s">
        <v>24</v>
      </c>
      <c r="C2996" t="s">
        <v>32116</v>
      </c>
      <c r="D2996" s="1">
        <v>44636</v>
      </c>
      <c r="E2996" s="1">
        <v>44636</v>
      </c>
      <c r="F2996" t="s">
        <v>19</v>
      </c>
      <c r="I2996">
        <v>100</v>
      </c>
      <c r="J2996">
        <v>0</v>
      </c>
      <c r="K2996">
        <v>0</v>
      </c>
      <c r="L2996">
        <v>1500</v>
      </c>
      <c r="M2996">
        <v>1500</v>
      </c>
      <c r="N2996" t="s">
        <v>20</v>
      </c>
      <c r="O2996" t="s">
        <v>32117</v>
      </c>
      <c r="P2996" t="s">
        <v>28</v>
      </c>
      <c r="Q2996" t="s">
        <v>34234</v>
      </c>
      <c r="R2996" t="s">
        <v>33762</v>
      </c>
      <c r="S2996" t="s">
        <v>33942</v>
      </c>
      <c r="T2996" t="s">
        <v>34233</v>
      </c>
      <c r="U2996" t="s">
        <v>32634</v>
      </c>
      <c r="V2996" t="s">
        <v>32947</v>
      </c>
      <c r="W2996">
        <v>300</v>
      </c>
      <c r="X2996">
        <v>2</v>
      </c>
      <c r="Y2996" t="s">
        <v>32654</v>
      </c>
      <c r="Z2996">
        <v>600</v>
      </c>
      <c r="AA2996">
        <v>8.5</v>
      </c>
      <c r="AB2996">
        <v>20</v>
      </c>
      <c r="AC2996">
        <v>1</v>
      </c>
      <c r="AD2996" t="str">
        <f t="shared" si="468"/>
        <v/>
      </c>
      <c r="AE2996">
        <f t="shared" si="469"/>
        <v>1</v>
      </c>
      <c r="AF2996" t="str">
        <f t="shared" si="471"/>
        <v/>
      </c>
      <c r="AG2996" t="str">
        <f t="shared" ref="AG2996:AG3027" si="475">IF((S2996&lt;&gt;"tühi")*(AC2996&lt;&gt;""),AC2996,"")</f>
        <v/>
      </c>
      <c r="AH2996" t="str">
        <f t="shared" si="466"/>
        <v/>
      </c>
      <c r="AI2996">
        <v>0.14499999999999999</v>
      </c>
      <c r="AJ2996" t="str">
        <f t="shared" si="473"/>
        <v/>
      </c>
      <c r="AK2996">
        <f t="shared" si="467"/>
        <v>2.8</v>
      </c>
      <c r="AL2996">
        <f t="shared" si="474"/>
        <v>0.40599999999999997</v>
      </c>
    </row>
    <row r="2997" spans="1:38" x14ac:dyDescent="0.2">
      <c r="A2997" t="s">
        <v>32106</v>
      </c>
      <c r="B2997" t="s">
        <v>24</v>
      </c>
      <c r="C2997" t="s">
        <v>32107</v>
      </c>
      <c r="D2997" s="1">
        <v>44636</v>
      </c>
      <c r="E2997" s="1">
        <v>44636</v>
      </c>
      <c r="F2997" t="s">
        <v>19</v>
      </c>
      <c r="I2997">
        <v>100</v>
      </c>
      <c r="J2997">
        <v>0</v>
      </c>
      <c r="K2997">
        <v>0</v>
      </c>
      <c r="L2997">
        <v>2066</v>
      </c>
      <c r="M2997">
        <v>2066</v>
      </c>
      <c r="N2997" t="s">
        <v>20</v>
      </c>
      <c r="O2997" t="s">
        <v>32108</v>
      </c>
      <c r="P2997" t="s">
        <v>28</v>
      </c>
      <c r="Q2997" t="s">
        <v>34233</v>
      </c>
      <c r="R2997" t="s">
        <v>34233</v>
      </c>
      <c r="S2997" t="s">
        <v>33942</v>
      </c>
      <c r="T2997" t="s">
        <v>34233</v>
      </c>
      <c r="U2997" t="s">
        <v>32634</v>
      </c>
      <c r="V2997" t="s">
        <v>32947</v>
      </c>
      <c r="W2997">
        <v>300</v>
      </c>
      <c r="X2997">
        <v>2</v>
      </c>
      <c r="Y2997" t="s">
        <v>32654</v>
      </c>
      <c r="Z2997">
        <v>600</v>
      </c>
      <c r="AA2997">
        <v>8.5</v>
      </c>
      <c r="AB2997">
        <v>20</v>
      </c>
      <c r="AC2997">
        <v>1</v>
      </c>
      <c r="AD2997" t="str">
        <f t="shared" si="468"/>
        <v/>
      </c>
      <c r="AE2997">
        <f t="shared" si="469"/>
        <v>1</v>
      </c>
      <c r="AF2997" t="str">
        <f t="shared" si="471"/>
        <v/>
      </c>
      <c r="AG2997" t="str">
        <f t="shared" si="475"/>
        <v/>
      </c>
      <c r="AH2997" t="str">
        <f t="shared" si="466"/>
        <v/>
      </c>
      <c r="AI2997">
        <v>0.14499999999999999</v>
      </c>
      <c r="AJ2997" t="str">
        <f t="shared" si="473"/>
        <v/>
      </c>
      <c r="AK2997">
        <f t="shared" si="467"/>
        <v>2.8</v>
      </c>
      <c r="AL2997">
        <f t="shared" si="474"/>
        <v>0.40599999999999997</v>
      </c>
    </row>
    <row r="2998" spans="1:38" x14ac:dyDescent="0.2">
      <c r="A2998" t="s">
        <v>13974</v>
      </c>
      <c r="B2998" t="s">
        <v>24</v>
      </c>
      <c r="C2998" t="s">
        <v>13975</v>
      </c>
      <c r="D2998" s="1">
        <v>37158</v>
      </c>
      <c r="E2998" s="1">
        <v>44062</v>
      </c>
      <c r="F2998" t="s">
        <v>19</v>
      </c>
      <c r="I2998">
        <v>100</v>
      </c>
      <c r="J2998">
        <v>0</v>
      </c>
      <c r="K2998">
        <v>0</v>
      </c>
      <c r="L2998">
        <v>2148</v>
      </c>
      <c r="M2998">
        <v>2148</v>
      </c>
      <c r="N2998" t="s">
        <v>20</v>
      </c>
      <c r="O2998" t="s">
        <v>13976</v>
      </c>
      <c r="P2998" t="s">
        <v>28</v>
      </c>
      <c r="Q2998" t="s">
        <v>34233</v>
      </c>
      <c r="R2998" t="s">
        <v>34233</v>
      </c>
      <c r="S2998" t="s">
        <v>32628</v>
      </c>
      <c r="T2998" t="s">
        <v>34354</v>
      </c>
      <c r="U2998" t="s">
        <v>32634</v>
      </c>
      <c r="V2998" t="s">
        <v>32918</v>
      </c>
      <c r="X2998">
        <v>2</v>
      </c>
      <c r="Y2998" t="s">
        <v>32661</v>
      </c>
      <c r="AB2998">
        <v>20</v>
      </c>
      <c r="AC2998">
        <v>1</v>
      </c>
      <c r="AD2998" t="str">
        <f t="shared" si="468"/>
        <v/>
      </c>
      <c r="AE2998" t="str">
        <f t="shared" si="469"/>
        <v/>
      </c>
      <c r="AF2998" t="str">
        <f t="shared" si="471"/>
        <v/>
      </c>
      <c r="AG2998">
        <f t="shared" si="475"/>
        <v>1</v>
      </c>
      <c r="AH2998">
        <f t="shared" ref="AH2998:AH3061" si="476">IF(AG2998="","",AG2998*2.8)</f>
        <v>2.8</v>
      </c>
      <c r="AI2998">
        <v>0.14499999999999999</v>
      </c>
      <c r="AJ2998">
        <f t="shared" si="473"/>
        <v>0.40599999999999997</v>
      </c>
      <c r="AK2998" t="str">
        <f t="shared" ref="AK2998:AK3061" si="477">IF(AE2998="","",AE2998*2.8)</f>
        <v/>
      </c>
      <c r="AL2998" t="str">
        <f t="shared" si="474"/>
        <v/>
      </c>
    </row>
    <row r="2999" spans="1:38" x14ac:dyDescent="0.2">
      <c r="A2999" t="s">
        <v>13977</v>
      </c>
      <c r="B2999" t="s">
        <v>24</v>
      </c>
      <c r="C2999" t="s">
        <v>13978</v>
      </c>
      <c r="D2999" s="1">
        <v>37158</v>
      </c>
      <c r="E2999" s="1">
        <v>43456</v>
      </c>
      <c r="F2999" t="s">
        <v>19</v>
      </c>
      <c r="I2999">
        <v>100</v>
      </c>
      <c r="J2999">
        <v>0</v>
      </c>
      <c r="K2999">
        <v>0</v>
      </c>
      <c r="L2999">
        <v>2911</v>
      </c>
      <c r="M2999">
        <v>2911</v>
      </c>
      <c r="N2999" t="s">
        <v>20</v>
      </c>
      <c r="O2999" t="s">
        <v>13979</v>
      </c>
      <c r="P2999" t="s">
        <v>28</v>
      </c>
      <c r="Q2999" t="s">
        <v>34233</v>
      </c>
      <c r="R2999" t="s">
        <v>34233</v>
      </c>
      <c r="S2999" t="s">
        <v>32628</v>
      </c>
      <c r="T2999" t="s">
        <v>34354</v>
      </c>
      <c r="U2999" t="s">
        <v>32634</v>
      </c>
      <c r="V2999" t="s">
        <v>32918</v>
      </c>
      <c r="X2999">
        <v>2</v>
      </c>
      <c r="Y2999" t="s">
        <v>32661</v>
      </c>
      <c r="AB2999">
        <v>20</v>
      </c>
      <c r="AC2999">
        <v>1</v>
      </c>
      <c r="AD2999" t="str">
        <f t="shared" si="468"/>
        <v/>
      </c>
      <c r="AE2999" t="str">
        <f t="shared" si="469"/>
        <v/>
      </c>
      <c r="AF2999" t="str">
        <f t="shared" si="471"/>
        <v/>
      </c>
      <c r="AG2999">
        <f t="shared" si="475"/>
        <v>1</v>
      </c>
      <c r="AH2999">
        <f t="shared" si="476"/>
        <v>2.8</v>
      </c>
      <c r="AI2999">
        <v>0.14499999999999999</v>
      </c>
      <c r="AJ2999">
        <f t="shared" si="473"/>
        <v>0.40599999999999997</v>
      </c>
      <c r="AK2999" t="str">
        <f t="shared" si="477"/>
        <v/>
      </c>
      <c r="AL2999" t="str">
        <f t="shared" si="474"/>
        <v/>
      </c>
    </row>
    <row r="3000" spans="1:38" x14ac:dyDescent="0.2">
      <c r="A3000" t="s">
        <v>14500</v>
      </c>
      <c r="B3000" t="s">
        <v>24</v>
      </c>
      <c r="C3000" t="s">
        <v>14501</v>
      </c>
      <c r="D3000" s="1">
        <v>37286</v>
      </c>
      <c r="E3000" s="1">
        <v>44546</v>
      </c>
      <c r="F3000" t="s">
        <v>19</v>
      </c>
      <c r="I3000">
        <v>100</v>
      </c>
      <c r="J3000">
        <v>0</v>
      </c>
      <c r="K3000">
        <v>0</v>
      </c>
      <c r="L3000">
        <v>1598</v>
      </c>
      <c r="M3000">
        <v>1598</v>
      </c>
      <c r="N3000" t="s">
        <v>20</v>
      </c>
      <c r="O3000" t="s">
        <v>14502</v>
      </c>
      <c r="P3000" t="s">
        <v>28</v>
      </c>
      <c r="Q3000" t="s">
        <v>34233</v>
      </c>
      <c r="R3000" t="s">
        <v>34233</v>
      </c>
      <c r="S3000" t="s">
        <v>32628</v>
      </c>
      <c r="T3000" t="s">
        <v>34357</v>
      </c>
      <c r="U3000" t="s">
        <v>32634</v>
      </c>
      <c r="V3000" t="s">
        <v>32918</v>
      </c>
      <c r="X3000">
        <v>2</v>
      </c>
      <c r="Y3000" t="s">
        <v>32661</v>
      </c>
      <c r="AB3000">
        <v>20</v>
      </c>
      <c r="AC3000">
        <v>1</v>
      </c>
      <c r="AD3000" t="str">
        <f t="shared" si="468"/>
        <v/>
      </c>
      <c r="AE3000" t="str">
        <f t="shared" si="469"/>
        <v/>
      </c>
      <c r="AF3000" t="str">
        <f t="shared" si="471"/>
        <v/>
      </c>
      <c r="AG3000">
        <f t="shared" si="475"/>
        <v>1</v>
      </c>
      <c r="AH3000">
        <f t="shared" si="476"/>
        <v>2.8</v>
      </c>
      <c r="AI3000">
        <v>0.14499999999999999</v>
      </c>
      <c r="AJ3000">
        <f t="shared" si="473"/>
        <v>0.40599999999999997</v>
      </c>
      <c r="AK3000" t="str">
        <f t="shared" si="477"/>
        <v/>
      </c>
      <c r="AL3000" t="str">
        <f t="shared" si="474"/>
        <v/>
      </c>
    </row>
    <row r="3001" spans="1:38" x14ac:dyDescent="0.2">
      <c r="A3001" t="s">
        <v>13980</v>
      </c>
      <c r="B3001" t="s">
        <v>24</v>
      </c>
      <c r="C3001" t="s">
        <v>13981</v>
      </c>
      <c r="D3001" s="1">
        <v>37158</v>
      </c>
      <c r="E3001" s="1">
        <v>44062</v>
      </c>
      <c r="F3001" t="s">
        <v>19</v>
      </c>
      <c r="I3001">
        <v>100</v>
      </c>
      <c r="J3001">
        <v>0</v>
      </c>
      <c r="K3001">
        <v>0</v>
      </c>
      <c r="L3001">
        <v>4225</v>
      </c>
      <c r="M3001">
        <v>4225</v>
      </c>
      <c r="N3001" t="s">
        <v>20</v>
      </c>
      <c r="O3001" t="s">
        <v>13982</v>
      </c>
      <c r="P3001" t="s">
        <v>28</v>
      </c>
      <c r="Q3001" t="s">
        <v>34233</v>
      </c>
      <c r="R3001" t="s">
        <v>34233</v>
      </c>
      <c r="S3001" t="s">
        <v>33797</v>
      </c>
      <c r="T3001" t="s">
        <v>34357</v>
      </c>
      <c r="U3001" t="s">
        <v>32634</v>
      </c>
      <c r="V3001" t="s">
        <v>32918</v>
      </c>
      <c r="X3001">
        <v>2</v>
      </c>
      <c r="Y3001" t="s">
        <v>32661</v>
      </c>
      <c r="AB3001">
        <v>20</v>
      </c>
      <c r="AC3001">
        <v>1</v>
      </c>
      <c r="AD3001" t="str">
        <f t="shared" si="468"/>
        <v/>
      </c>
      <c r="AE3001" t="str">
        <f t="shared" si="469"/>
        <v/>
      </c>
      <c r="AF3001" t="str">
        <f t="shared" si="471"/>
        <v/>
      </c>
      <c r="AG3001">
        <f t="shared" si="475"/>
        <v>1</v>
      </c>
      <c r="AH3001">
        <f t="shared" si="476"/>
        <v>2.8</v>
      </c>
      <c r="AI3001">
        <v>0.14499999999999999</v>
      </c>
      <c r="AJ3001">
        <f t="shared" si="473"/>
        <v>0.40599999999999997</v>
      </c>
      <c r="AK3001" t="str">
        <f t="shared" si="477"/>
        <v/>
      </c>
      <c r="AL3001" t="str">
        <f t="shared" si="474"/>
        <v/>
      </c>
    </row>
    <row r="3002" spans="1:38" x14ac:dyDescent="0.2">
      <c r="A3002" t="s">
        <v>14497</v>
      </c>
      <c r="B3002" t="s">
        <v>24</v>
      </c>
      <c r="C3002" t="s">
        <v>14498</v>
      </c>
      <c r="D3002" s="1">
        <v>37286</v>
      </c>
      <c r="E3002" s="1">
        <v>43951</v>
      </c>
      <c r="F3002" t="s">
        <v>26</v>
      </c>
      <c r="I3002">
        <v>100</v>
      </c>
      <c r="J3002">
        <v>0</v>
      </c>
      <c r="K3002">
        <v>0</v>
      </c>
      <c r="L3002">
        <v>1214</v>
      </c>
      <c r="M3002">
        <v>1214</v>
      </c>
      <c r="N3002" t="s">
        <v>20</v>
      </c>
      <c r="O3002" t="s">
        <v>14499</v>
      </c>
      <c r="P3002" t="s">
        <v>44</v>
      </c>
      <c r="Q3002" t="s">
        <v>34233</v>
      </c>
      <c r="R3002" t="s">
        <v>34233</v>
      </c>
      <c r="S3002" t="s">
        <v>34233</v>
      </c>
      <c r="T3002" t="s">
        <v>34233</v>
      </c>
      <c r="V3002" t="s">
        <v>32918</v>
      </c>
      <c r="AD3002" t="str">
        <f t="shared" si="468"/>
        <v/>
      </c>
      <c r="AE3002" t="str">
        <f t="shared" si="469"/>
        <v/>
      </c>
      <c r="AF3002" t="str">
        <f t="shared" si="471"/>
        <v/>
      </c>
      <c r="AG3002" t="str">
        <f t="shared" si="475"/>
        <v/>
      </c>
      <c r="AH3002" t="str">
        <f t="shared" si="476"/>
        <v/>
      </c>
      <c r="AI3002">
        <v>0.14499999999999999</v>
      </c>
      <c r="AJ3002" t="str">
        <f t="shared" si="473"/>
        <v/>
      </c>
      <c r="AK3002" t="str">
        <f t="shared" si="477"/>
        <v/>
      </c>
      <c r="AL3002" t="str">
        <f t="shared" si="474"/>
        <v/>
      </c>
    </row>
    <row r="3003" spans="1:38" x14ac:dyDescent="0.2">
      <c r="A3003" t="s">
        <v>32118</v>
      </c>
      <c r="B3003" t="s">
        <v>24</v>
      </c>
      <c r="C3003" t="s">
        <v>32119</v>
      </c>
      <c r="D3003" s="1">
        <v>44636</v>
      </c>
      <c r="E3003" s="1">
        <v>44636</v>
      </c>
      <c r="F3003" t="s">
        <v>26</v>
      </c>
      <c r="I3003">
        <v>100</v>
      </c>
      <c r="J3003">
        <v>0</v>
      </c>
      <c r="K3003">
        <v>0</v>
      </c>
      <c r="L3003">
        <v>12</v>
      </c>
      <c r="M3003">
        <v>12</v>
      </c>
      <c r="N3003" t="s">
        <v>20</v>
      </c>
      <c r="O3003" t="s">
        <v>32120</v>
      </c>
      <c r="P3003" t="s">
        <v>44</v>
      </c>
      <c r="Q3003" t="s">
        <v>34233</v>
      </c>
      <c r="R3003" t="s">
        <v>34233</v>
      </c>
      <c r="S3003" t="s">
        <v>34233</v>
      </c>
      <c r="T3003" t="s">
        <v>34233</v>
      </c>
      <c r="V3003" t="s">
        <v>32918</v>
      </c>
      <c r="AD3003" t="str">
        <f t="shared" ref="AD3003:AD3066" si="478">IF((S3003="tühi")*(F3003&lt;&gt;"Elamumaa")*(G3003&lt;&gt;"Elamumaa")*(H3003&lt;&gt;"Elamumaa"),IF(Z3003=0,"",Z3003),"")</f>
        <v/>
      </c>
      <c r="AE3003" t="str">
        <f t="shared" si="469"/>
        <v/>
      </c>
      <c r="AF3003" t="str">
        <f t="shared" si="471"/>
        <v/>
      </c>
      <c r="AG3003" t="str">
        <f t="shared" si="475"/>
        <v/>
      </c>
      <c r="AH3003" t="str">
        <f t="shared" si="476"/>
        <v/>
      </c>
      <c r="AI3003">
        <v>0.14499999999999999</v>
      </c>
      <c r="AJ3003" t="str">
        <f t="shared" si="473"/>
        <v/>
      </c>
      <c r="AK3003" t="str">
        <f t="shared" si="477"/>
        <v/>
      </c>
      <c r="AL3003" t="str">
        <f t="shared" si="474"/>
        <v/>
      </c>
    </row>
    <row r="3004" spans="1:38" x14ac:dyDescent="0.2">
      <c r="A3004" t="s">
        <v>32127</v>
      </c>
      <c r="B3004" t="s">
        <v>24</v>
      </c>
      <c r="C3004" t="s">
        <v>32128</v>
      </c>
      <c r="D3004" s="1">
        <v>44636</v>
      </c>
      <c r="E3004" s="1">
        <v>44636</v>
      </c>
      <c r="F3004" t="s">
        <v>26</v>
      </c>
      <c r="I3004">
        <v>100</v>
      </c>
      <c r="J3004">
        <v>0</v>
      </c>
      <c r="K3004">
        <v>0</v>
      </c>
      <c r="L3004">
        <v>51</v>
      </c>
      <c r="M3004">
        <v>51</v>
      </c>
      <c r="N3004" t="s">
        <v>20</v>
      </c>
      <c r="O3004" t="s">
        <v>32129</v>
      </c>
      <c r="P3004" t="s">
        <v>44</v>
      </c>
      <c r="Q3004" t="s">
        <v>34233</v>
      </c>
      <c r="R3004" t="s">
        <v>34233</v>
      </c>
      <c r="S3004" t="s">
        <v>34233</v>
      </c>
      <c r="T3004" t="s">
        <v>34233</v>
      </c>
      <c r="V3004" t="s">
        <v>32918</v>
      </c>
      <c r="AD3004" t="str">
        <f t="shared" si="478"/>
        <v/>
      </c>
      <c r="AE3004" t="str">
        <f t="shared" si="469"/>
        <v/>
      </c>
      <c r="AF3004" t="str">
        <f t="shared" si="471"/>
        <v/>
      </c>
      <c r="AG3004" t="str">
        <f t="shared" si="475"/>
        <v/>
      </c>
      <c r="AH3004" t="str">
        <f t="shared" si="476"/>
        <v/>
      </c>
      <c r="AI3004">
        <v>0.14499999999999999</v>
      </c>
      <c r="AJ3004" t="str">
        <f t="shared" si="473"/>
        <v/>
      </c>
      <c r="AK3004" t="str">
        <f t="shared" si="477"/>
        <v/>
      </c>
      <c r="AL3004" t="str">
        <f t="shared" si="474"/>
        <v/>
      </c>
    </row>
    <row r="3005" spans="1:38" x14ac:dyDescent="0.2">
      <c r="A3005" t="s">
        <v>30877</v>
      </c>
      <c r="B3005" t="s">
        <v>24</v>
      </c>
      <c r="C3005" t="s">
        <v>30878</v>
      </c>
      <c r="D3005" s="1">
        <v>43859</v>
      </c>
      <c r="E3005" s="1">
        <v>44068</v>
      </c>
      <c r="F3005" t="s">
        <v>26</v>
      </c>
      <c r="I3005">
        <v>100</v>
      </c>
      <c r="J3005">
        <v>0</v>
      </c>
      <c r="K3005">
        <v>0</v>
      </c>
      <c r="L3005">
        <v>88</v>
      </c>
      <c r="M3005">
        <v>88</v>
      </c>
      <c r="N3005" t="s">
        <v>20</v>
      </c>
      <c r="O3005" t="s">
        <v>30879</v>
      </c>
      <c r="P3005" t="s">
        <v>44</v>
      </c>
      <c r="Q3005" t="s">
        <v>34233</v>
      </c>
      <c r="R3005" t="s">
        <v>34233</v>
      </c>
      <c r="S3005" t="s">
        <v>34233</v>
      </c>
      <c r="T3005" t="s">
        <v>34233</v>
      </c>
      <c r="V3005" t="s">
        <v>32882</v>
      </c>
      <c r="AD3005" t="str">
        <f t="shared" si="478"/>
        <v/>
      </c>
      <c r="AE3005" t="str">
        <f t="shared" si="469"/>
        <v/>
      </c>
      <c r="AF3005" t="str">
        <f t="shared" si="471"/>
        <v/>
      </c>
      <c r="AG3005" t="str">
        <f t="shared" si="475"/>
        <v/>
      </c>
      <c r="AH3005" t="str">
        <f t="shared" si="476"/>
        <v/>
      </c>
      <c r="AI3005">
        <v>0.14499999999999999</v>
      </c>
      <c r="AJ3005" t="str">
        <f t="shared" si="473"/>
        <v/>
      </c>
      <c r="AK3005" t="str">
        <f t="shared" si="477"/>
        <v/>
      </c>
      <c r="AL3005" t="str">
        <f t="shared" si="474"/>
        <v/>
      </c>
    </row>
    <row r="3006" spans="1:38" x14ac:dyDescent="0.2">
      <c r="A3006" t="s">
        <v>28921</v>
      </c>
      <c r="B3006" t="s">
        <v>24</v>
      </c>
      <c r="C3006" t="s">
        <v>28922</v>
      </c>
      <c r="D3006" s="1">
        <v>42704</v>
      </c>
      <c r="E3006" s="1">
        <v>44546</v>
      </c>
      <c r="F3006" t="s">
        <v>26</v>
      </c>
      <c r="I3006">
        <v>100</v>
      </c>
      <c r="J3006">
        <v>0</v>
      </c>
      <c r="K3006">
        <v>0</v>
      </c>
      <c r="L3006">
        <v>101</v>
      </c>
      <c r="M3006">
        <v>101</v>
      </c>
      <c r="N3006" t="s">
        <v>20</v>
      </c>
      <c r="O3006" t="s">
        <v>28916</v>
      </c>
      <c r="P3006" t="s">
        <v>28</v>
      </c>
      <c r="Q3006" t="s">
        <v>34233</v>
      </c>
      <c r="R3006" t="s">
        <v>34233</v>
      </c>
      <c r="S3006" t="s">
        <v>34233</v>
      </c>
      <c r="T3006" t="s">
        <v>34233</v>
      </c>
      <c r="V3006" t="s">
        <v>32920</v>
      </c>
      <c r="AD3006" t="str">
        <f t="shared" si="478"/>
        <v/>
      </c>
      <c r="AE3006" t="str">
        <f t="shared" si="469"/>
        <v/>
      </c>
      <c r="AF3006" t="str">
        <f t="shared" si="471"/>
        <v/>
      </c>
      <c r="AG3006" t="str">
        <f t="shared" si="475"/>
        <v/>
      </c>
      <c r="AH3006" t="str">
        <f t="shared" si="476"/>
        <v/>
      </c>
      <c r="AI3006">
        <v>0.14499999999999999</v>
      </c>
      <c r="AJ3006" t="str">
        <f t="shared" si="473"/>
        <v/>
      </c>
      <c r="AK3006" t="str">
        <f t="shared" si="477"/>
        <v/>
      </c>
      <c r="AL3006" t="str">
        <f t="shared" si="474"/>
        <v/>
      </c>
    </row>
    <row r="3007" spans="1:38" x14ac:dyDescent="0.2">
      <c r="A3007" t="s">
        <v>9513</v>
      </c>
      <c r="B3007" t="s">
        <v>24</v>
      </c>
      <c r="C3007" t="s">
        <v>9514</v>
      </c>
      <c r="D3007" s="1">
        <v>36390</v>
      </c>
      <c r="E3007" s="1">
        <v>43951</v>
      </c>
      <c r="F3007" t="s">
        <v>39</v>
      </c>
      <c r="I3007">
        <v>100</v>
      </c>
      <c r="J3007">
        <v>0</v>
      </c>
      <c r="K3007">
        <v>0</v>
      </c>
      <c r="L3007">
        <v>7370</v>
      </c>
      <c r="M3007">
        <v>7370</v>
      </c>
      <c r="N3007" t="s">
        <v>20</v>
      </c>
      <c r="O3007" t="s">
        <v>9515</v>
      </c>
      <c r="P3007" t="s">
        <v>28</v>
      </c>
      <c r="Q3007" t="s">
        <v>34233</v>
      </c>
      <c r="R3007" t="s">
        <v>34233</v>
      </c>
      <c r="S3007" t="s">
        <v>33942</v>
      </c>
      <c r="T3007" t="s">
        <v>34233</v>
      </c>
      <c r="AD3007" t="str">
        <f t="shared" si="478"/>
        <v/>
      </c>
      <c r="AE3007" t="str">
        <f t="shared" si="469"/>
        <v/>
      </c>
      <c r="AF3007" t="str">
        <f t="shared" si="471"/>
        <v/>
      </c>
      <c r="AG3007" t="str">
        <f t="shared" si="475"/>
        <v/>
      </c>
      <c r="AH3007" t="str">
        <f t="shared" si="476"/>
        <v/>
      </c>
      <c r="AI3007">
        <v>0.14499999999999999</v>
      </c>
      <c r="AJ3007" t="str">
        <f t="shared" si="473"/>
        <v/>
      </c>
      <c r="AK3007" t="str">
        <f t="shared" si="477"/>
        <v/>
      </c>
      <c r="AL3007" t="str">
        <f t="shared" si="474"/>
        <v/>
      </c>
    </row>
    <row r="3008" spans="1:38" x14ac:dyDescent="0.2">
      <c r="A3008" t="s">
        <v>9543</v>
      </c>
      <c r="B3008" t="s">
        <v>24</v>
      </c>
      <c r="C3008" t="s">
        <v>9544</v>
      </c>
      <c r="D3008" s="1">
        <v>36390</v>
      </c>
      <c r="E3008" s="1">
        <v>43456</v>
      </c>
      <c r="F3008" t="s">
        <v>39</v>
      </c>
      <c r="I3008">
        <v>100</v>
      </c>
      <c r="J3008">
        <v>0</v>
      </c>
      <c r="K3008">
        <v>0</v>
      </c>
      <c r="L3008">
        <v>7370</v>
      </c>
      <c r="M3008">
        <v>7370</v>
      </c>
      <c r="N3008" t="s">
        <v>20</v>
      </c>
      <c r="O3008" t="s">
        <v>9545</v>
      </c>
      <c r="P3008" t="s">
        <v>28</v>
      </c>
      <c r="Q3008" t="s">
        <v>34233</v>
      </c>
      <c r="R3008" t="s">
        <v>34233</v>
      </c>
      <c r="S3008" t="s">
        <v>33942</v>
      </c>
      <c r="T3008" t="s">
        <v>34233</v>
      </c>
      <c r="AD3008" t="str">
        <f t="shared" si="478"/>
        <v/>
      </c>
      <c r="AE3008" t="str">
        <f t="shared" si="469"/>
        <v/>
      </c>
      <c r="AF3008" t="str">
        <f t="shared" si="471"/>
        <v/>
      </c>
      <c r="AG3008" t="str">
        <f t="shared" si="475"/>
        <v/>
      </c>
      <c r="AH3008" t="str">
        <f t="shared" si="476"/>
        <v/>
      </c>
      <c r="AI3008">
        <v>0.14499999999999999</v>
      </c>
      <c r="AJ3008" t="str">
        <f t="shared" si="473"/>
        <v/>
      </c>
      <c r="AK3008" t="str">
        <f t="shared" si="477"/>
        <v/>
      </c>
      <c r="AL3008" t="str">
        <f t="shared" si="474"/>
        <v/>
      </c>
    </row>
    <row r="3009" spans="1:39" x14ac:dyDescent="0.2">
      <c r="A3009" t="s">
        <v>9109</v>
      </c>
      <c r="B3009" t="s">
        <v>24</v>
      </c>
      <c r="C3009" t="s">
        <v>9110</v>
      </c>
      <c r="D3009" s="1">
        <v>36271</v>
      </c>
      <c r="E3009" s="1">
        <v>44546</v>
      </c>
      <c r="F3009" s="9" t="s">
        <v>39</v>
      </c>
      <c r="I3009">
        <v>100</v>
      </c>
      <c r="J3009">
        <v>0</v>
      </c>
      <c r="K3009">
        <v>0</v>
      </c>
      <c r="L3009">
        <v>6517</v>
      </c>
      <c r="M3009">
        <v>6517</v>
      </c>
      <c r="N3009" t="s">
        <v>20</v>
      </c>
      <c r="O3009" t="s">
        <v>9111</v>
      </c>
      <c r="P3009" t="s">
        <v>28</v>
      </c>
      <c r="Q3009" t="s">
        <v>34234</v>
      </c>
      <c r="R3009" t="s">
        <v>33762</v>
      </c>
      <c r="S3009" t="s">
        <v>33942</v>
      </c>
      <c r="T3009" t="s">
        <v>34233</v>
      </c>
      <c r="U3009" t="s">
        <v>32634</v>
      </c>
      <c r="V3009" t="s">
        <v>32874</v>
      </c>
      <c r="W3009">
        <v>325</v>
      </c>
      <c r="X3009">
        <v>2</v>
      </c>
      <c r="AB3009">
        <v>5</v>
      </c>
      <c r="AC3009">
        <v>1</v>
      </c>
      <c r="AD3009" t="str">
        <f t="shared" si="478"/>
        <v/>
      </c>
      <c r="AE3009">
        <f t="shared" si="469"/>
        <v>1</v>
      </c>
      <c r="AF3009" t="str">
        <f t="shared" si="471"/>
        <v/>
      </c>
      <c r="AG3009" t="str">
        <f t="shared" si="475"/>
        <v/>
      </c>
      <c r="AH3009" t="str">
        <f t="shared" si="476"/>
        <v/>
      </c>
      <c r="AI3009">
        <v>0.14499999999999999</v>
      </c>
      <c r="AJ3009" t="str">
        <f t="shared" si="473"/>
        <v/>
      </c>
      <c r="AK3009">
        <f t="shared" si="477"/>
        <v>2.8</v>
      </c>
      <c r="AL3009">
        <f t="shared" si="474"/>
        <v>0.40599999999999997</v>
      </c>
      <c r="AM3009" t="s">
        <v>33957</v>
      </c>
    </row>
    <row r="3010" spans="1:39" x14ac:dyDescent="0.2">
      <c r="A3010" t="s">
        <v>32257</v>
      </c>
      <c r="B3010" t="s">
        <v>24</v>
      </c>
      <c r="C3010" t="s">
        <v>32258</v>
      </c>
      <c r="D3010" s="1">
        <v>44467</v>
      </c>
      <c r="E3010" s="1">
        <v>44467</v>
      </c>
      <c r="F3010" t="s">
        <v>39</v>
      </c>
      <c r="I3010">
        <v>100</v>
      </c>
      <c r="J3010">
        <v>0</v>
      </c>
      <c r="K3010">
        <v>0</v>
      </c>
      <c r="L3010">
        <v>13235</v>
      </c>
      <c r="M3010">
        <v>13235</v>
      </c>
      <c r="N3010" t="s">
        <v>20</v>
      </c>
      <c r="O3010" t="s">
        <v>32259</v>
      </c>
      <c r="P3010" t="s">
        <v>28</v>
      </c>
      <c r="Q3010" t="s">
        <v>34233</v>
      </c>
      <c r="R3010" t="s">
        <v>34233</v>
      </c>
      <c r="S3010" t="s">
        <v>33942</v>
      </c>
      <c r="T3010" t="s">
        <v>34233</v>
      </c>
      <c r="AD3010" t="str">
        <f t="shared" si="478"/>
        <v/>
      </c>
      <c r="AE3010" t="str">
        <f t="shared" si="469"/>
        <v/>
      </c>
      <c r="AF3010" t="str">
        <f t="shared" si="471"/>
        <v/>
      </c>
      <c r="AG3010" t="str">
        <f t="shared" si="475"/>
        <v/>
      </c>
      <c r="AH3010" t="str">
        <f t="shared" si="476"/>
        <v/>
      </c>
      <c r="AI3010">
        <v>0.14499999999999999</v>
      </c>
      <c r="AJ3010" t="str">
        <f t="shared" si="473"/>
        <v/>
      </c>
      <c r="AK3010" t="str">
        <f t="shared" si="477"/>
        <v/>
      </c>
      <c r="AL3010" t="str">
        <f t="shared" si="474"/>
        <v/>
      </c>
    </row>
    <row r="3011" spans="1:39" x14ac:dyDescent="0.2">
      <c r="A3011" t="s">
        <v>31602</v>
      </c>
      <c r="B3011" t="s">
        <v>24</v>
      </c>
      <c r="C3011" t="s">
        <v>31603</v>
      </c>
      <c r="D3011" s="1">
        <v>44062</v>
      </c>
      <c r="E3011" s="1">
        <v>44062</v>
      </c>
      <c r="F3011" t="s">
        <v>39</v>
      </c>
      <c r="I3011">
        <v>100</v>
      </c>
      <c r="J3011">
        <v>0</v>
      </c>
      <c r="K3011">
        <v>0</v>
      </c>
      <c r="L3011">
        <v>61042</v>
      </c>
      <c r="M3011">
        <v>61042</v>
      </c>
      <c r="N3011" t="s">
        <v>20</v>
      </c>
      <c r="O3011" t="s">
        <v>31601</v>
      </c>
      <c r="P3011" t="s">
        <v>28</v>
      </c>
      <c r="Q3011" t="s">
        <v>34233</v>
      </c>
      <c r="R3011" t="s">
        <v>34233</v>
      </c>
      <c r="S3011" t="s">
        <v>33942</v>
      </c>
      <c r="T3011" t="s">
        <v>34233</v>
      </c>
      <c r="V3011" t="s">
        <v>32894</v>
      </c>
      <c r="AD3011" t="str">
        <f t="shared" si="478"/>
        <v/>
      </c>
      <c r="AE3011" t="str">
        <f t="shared" si="469"/>
        <v/>
      </c>
      <c r="AF3011" t="str">
        <f t="shared" si="471"/>
        <v/>
      </c>
      <c r="AG3011" t="str">
        <f t="shared" si="475"/>
        <v/>
      </c>
      <c r="AH3011" t="str">
        <f t="shared" si="476"/>
        <v/>
      </c>
      <c r="AI3011">
        <v>0.14499999999999999</v>
      </c>
      <c r="AJ3011" t="str">
        <f t="shared" si="473"/>
        <v/>
      </c>
      <c r="AK3011" t="str">
        <f t="shared" si="477"/>
        <v/>
      </c>
      <c r="AL3011" t="str">
        <f t="shared" si="474"/>
        <v/>
      </c>
    </row>
    <row r="3012" spans="1:39" x14ac:dyDescent="0.2">
      <c r="A3012" t="s">
        <v>17355</v>
      </c>
      <c r="B3012" t="s">
        <v>24</v>
      </c>
      <c r="C3012" t="s">
        <v>17356</v>
      </c>
      <c r="D3012" s="1">
        <v>37761</v>
      </c>
      <c r="E3012" s="1">
        <v>44062</v>
      </c>
      <c r="F3012" t="s">
        <v>39</v>
      </c>
      <c r="I3012">
        <v>100</v>
      </c>
      <c r="J3012">
        <v>0</v>
      </c>
      <c r="K3012">
        <v>0</v>
      </c>
      <c r="L3012">
        <v>7993</v>
      </c>
      <c r="M3012">
        <v>7993</v>
      </c>
      <c r="N3012" t="s">
        <v>20</v>
      </c>
      <c r="O3012" t="s">
        <v>17357</v>
      </c>
      <c r="P3012" t="s">
        <v>28</v>
      </c>
      <c r="Q3012" t="s">
        <v>34233</v>
      </c>
      <c r="R3012" t="s">
        <v>34233</v>
      </c>
      <c r="S3012" t="s">
        <v>33942</v>
      </c>
      <c r="T3012" t="s">
        <v>34233</v>
      </c>
      <c r="AD3012" t="str">
        <f t="shared" si="478"/>
        <v/>
      </c>
      <c r="AE3012" t="str">
        <f t="shared" si="469"/>
        <v/>
      </c>
      <c r="AF3012" t="str">
        <f t="shared" si="471"/>
        <v/>
      </c>
      <c r="AG3012" t="str">
        <f t="shared" si="475"/>
        <v/>
      </c>
      <c r="AH3012" t="str">
        <f t="shared" si="476"/>
        <v/>
      </c>
      <c r="AI3012">
        <v>0.14499999999999999</v>
      </c>
      <c r="AJ3012" t="str">
        <f t="shared" si="473"/>
        <v/>
      </c>
      <c r="AK3012" t="str">
        <f t="shared" si="477"/>
        <v/>
      </c>
      <c r="AL3012" t="str">
        <f t="shared" si="474"/>
        <v/>
      </c>
    </row>
    <row r="3013" spans="1:39" x14ac:dyDescent="0.2">
      <c r="A3013" t="s">
        <v>4966</v>
      </c>
      <c r="B3013" t="s">
        <v>24</v>
      </c>
      <c r="C3013" t="s">
        <v>4967</v>
      </c>
      <c r="D3013" s="1">
        <v>35949</v>
      </c>
      <c r="E3013" s="1">
        <v>43456</v>
      </c>
      <c r="F3013" t="s">
        <v>39</v>
      </c>
      <c r="I3013">
        <v>100</v>
      </c>
      <c r="J3013">
        <v>0</v>
      </c>
      <c r="K3013">
        <v>0</v>
      </c>
      <c r="L3013">
        <v>20400</v>
      </c>
      <c r="M3013">
        <v>20376</v>
      </c>
      <c r="N3013" t="s">
        <v>401</v>
      </c>
      <c r="O3013" t="s">
        <v>4968</v>
      </c>
      <c r="P3013" t="s">
        <v>28</v>
      </c>
      <c r="Q3013" t="s">
        <v>34233</v>
      </c>
      <c r="R3013" t="s">
        <v>34233</v>
      </c>
      <c r="S3013" t="s">
        <v>33942</v>
      </c>
      <c r="T3013" t="s">
        <v>34233</v>
      </c>
      <c r="AD3013" t="str">
        <f t="shared" si="478"/>
        <v/>
      </c>
      <c r="AE3013" t="str">
        <f t="shared" si="469"/>
        <v/>
      </c>
      <c r="AF3013" t="str">
        <f t="shared" si="471"/>
        <v/>
      </c>
      <c r="AG3013" t="str">
        <f t="shared" si="475"/>
        <v/>
      </c>
      <c r="AH3013" t="str">
        <f t="shared" si="476"/>
        <v/>
      </c>
      <c r="AI3013">
        <v>0.14499999999999999</v>
      </c>
      <c r="AJ3013" t="str">
        <f t="shared" si="473"/>
        <v/>
      </c>
      <c r="AK3013" t="str">
        <f t="shared" si="477"/>
        <v/>
      </c>
      <c r="AL3013" t="str">
        <f t="shared" si="474"/>
        <v/>
      </c>
    </row>
    <row r="3014" spans="1:39" x14ac:dyDescent="0.2">
      <c r="A3014" t="s">
        <v>16846</v>
      </c>
      <c r="B3014" t="s">
        <v>24</v>
      </c>
      <c r="C3014" t="s">
        <v>16847</v>
      </c>
      <c r="D3014" s="1">
        <v>37593</v>
      </c>
      <c r="E3014" s="1">
        <v>43456</v>
      </c>
      <c r="F3014" t="s">
        <v>39</v>
      </c>
      <c r="I3014">
        <v>100</v>
      </c>
      <c r="J3014">
        <v>0</v>
      </c>
      <c r="K3014">
        <v>0</v>
      </c>
      <c r="L3014">
        <v>2144</v>
      </c>
      <c r="M3014">
        <v>2144</v>
      </c>
      <c r="N3014" t="s">
        <v>20</v>
      </c>
      <c r="O3014" t="s">
        <v>16848</v>
      </c>
      <c r="P3014" t="s">
        <v>28</v>
      </c>
      <c r="Q3014" t="s">
        <v>34233</v>
      </c>
      <c r="R3014" t="s">
        <v>34233</v>
      </c>
      <c r="S3014" t="s">
        <v>33942</v>
      </c>
      <c r="T3014" t="s">
        <v>34233</v>
      </c>
      <c r="AD3014" t="str">
        <f t="shared" si="478"/>
        <v/>
      </c>
      <c r="AE3014" t="str">
        <f t="shared" si="469"/>
        <v/>
      </c>
      <c r="AF3014" t="str">
        <f t="shared" si="471"/>
        <v/>
      </c>
      <c r="AG3014" t="str">
        <f t="shared" si="475"/>
        <v/>
      </c>
      <c r="AH3014" t="str">
        <f t="shared" si="476"/>
        <v/>
      </c>
      <c r="AI3014">
        <v>0.14499999999999999</v>
      </c>
      <c r="AJ3014" t="str">
        <f t="shared" si="473"/>
        <v/>
      </c>
      <c r="AK3014" t="str">
        <f t="shared" si="477"/>
        <v/>
      </c>
      <c r="AL3014" t="str">
        <f t="shared" si="474"/>
        <v/>
      </c>
    </row>
    <row r="3015" spans="1:39" x14ac:dyDescent="0.2">
      <c r="A3015" t="s">
        <v>31937</v>
      </c>
      <c r="B3015" t="s">
        <v>24</v>
      </c>
      <c r="C3015" t="s">
        <v>31938</v>
      </c>
      <c r="D3015" s="1">
        <v>44385</v>
      </c>
      <c r="E3015" s="1">
        <v>44385</v>
      </c>
      <c r="F3015" t="s">
        <v>889</v>
      </c>
      <c r="I3015">
        <v>100</v>
      </c>
      <c r="J3015">
        <v>0</v>
      </c>
      <c r="K3015">
        <v>0</v>
      </c>
      <c r="L3015">
        <v>1646</v>
      </c>
      <c r="M3015">
        <v>1646</v>
      </c>
      <c r="N3015" t="s">
        <v>20</v>
      </c>
      <c r="O3015" t="s">
        <v>31939</v>
      </c>
      <c r="P3015" t="s">
        <v>28</v>
      </c>
      <c r="Q3015" t="s">
        <v>34233</v>
      </c>
      <c r="R3015" t="s">
        <v>34233</v>
      </c>
      <c r="S3015" t="s">
        <v>32627</v>
      </c>
      <c r="T3015" t="s">
        <v>34233</v>
      </c>
      <c r="V3015" t="s">
        <v>34965</v>
      </c>
      <c r="AD3015" t="str">
        <f t="shared" si="478"/>
        <v/>
      </c>
      <c r="AE3015" t="str">
        <f t="shared" si="469"/>
        <v/>
      </c>
      <c r="AF3015" t="str">
        <f t="shared" si="471"/>
        <v/>
      </c>
      <c r="AG3015" t="str">
        <f t="shared" si="475"/>
        <v/>
      </c>
      <c r="AH3015" t="str">
        <f t="shared" si="476"/>
        <v/>
      </c>
      <c r="AI3015">
        <v>0.14499999999999999</v>
      </c>
      <c r="AJ3015" t="str">
        <f t="shared" si="473"/>
        <v/>
      </c>
      <c r="AK3015" t="str">
        <f t="shared" si="477"/>
        <v/>
      </c>
      <c r="AL3015" t="str">
        <f t="shared" si="474"/>
        <v/>
      </c>
    </row>
    <row r="3016" spans="1:39" x14ac:dyDescent="0.2">
      <c r="A3016" t="s">
        <v>23686</v>
      </c>
      <c r="B3016" t="s">
        <v>24</v>
      </c>
      <c r="C3016" t="s">
        <v>23687</v>
      </c>
      <c r="D3016" s="1">
        <v>39129</v>
      </c>
      <c r="E3016" s="1">
        <v>44546</v>
      </c>
      <c r="F3016" t="s">
        <v>39</v>
      </c>
      <c r="I3016">
        <v>100</v>
      </c>
      <c r="J3016">
        <v>0</v>
      </c>
      <c r="K3016">
        <v>0</v>
      </c>
      <c r="L3016">
        <v>12459</v>
      </c>
      <c r="M3016">
        <v>12459</v>
      </c>
      <c r="N3016" t="s">
        <v>20</v>
      </c>
      <c r="O3016" t="s">
        <v>23688</v>
      </c>
      <c r="P3016" t="s">
        <v>28</v>
      </c>
      <c r="Q3016" t="s">
        <v>34233</v>
      </c>
      <c r="R3016" t="s">
        <v>34233</v>
      </c>
      <c r="S3016" t="s">
        <v>33942</v>
      </c>
      <c r="T3016" t="s">
        <v>34233</v>
      </c>
      <c r="AD3016" t="str">
        <f t="shared" si="478"/>
        <v/>
      </c>
      <c r="AE3016" t="str">
        <f t="shared" si="469"/>
        <v/>
      </c>
      <c r="AF3016" t="str">
        <f t="shared" si="471"/>
        <v/>
      </c>
      <c r="AG3016" t="str">
        <f t="shared" si="475"/>
        <v/>
      </c>
      <c r="AH3016" t="str">
        <f t="shared" si="476"/>
        <v/>
      </c>
      <c r="AI3016">
        <v>0.14499999999999999</v>
      </c>
      <c r="AJ3016" t="str">
        <f t="shared" si="473"/>
        <v/>
      </c>
      <c r="AK3016" t="str">
        <f t="shared" si="477"/>
        <v/>
      </c>
      <c r="AL3016" t="str">
        <f t="shared" si="474"/>
        <v/>
      </c>
    </row>
    <row r="3017" spans="1:39" x14ac:dyDescent="0.2">
      <c r="A3017" t="s">
        <v>18278</v>
      </c>
      <c r="B3017" t="s">
        <v>24</v>
      </c>
      <c r="C3017" t="s">
        <v>12207</v>
      </c>
      <c r="D3017" s="1">
        <v>37946</v>
      </c>
      <c r="E3017" s="1">
        <v>43456</v>
      </c>
      <c r="F3017" t="s">
        <v>39</v>
      </c>
      <c r="I3017">
        <v>100</v>
      </c>
      <c r="J3017">
        <v>0</v>
      </c>
      <c r="K3017">
        <v>0</v>
      </c>
      <c r="L3017">
        <v>10973</v>
      </c>
      <c r="M3017">
        <v>10973</v>
      </c>
      <c r="N3017" t="s">
        <v>20</v>
      </c>
      <c r="O3017" t="s">
        <v>18279</v>
      </c>
      <c r="P3017" t="s">
        <v>28</v>
      </c>
      <c r="Q3017" t="s">
        <v>34233</v>
      </c>
      <c r="R3017" t="s">
        <v>34233</v>
      </c>
      <c r="S3017" t="s">
        <v>32627</v>
      </c>
      <c r="T3017" t="s">
        <v>34447</v>
      </c>
      <c r="AD3017" t="str">
        <f t="shared" si="478"/>
        <v/>
      </c>
      <c r="AE3017" t="str">
        <f t="shared" si="469"/>
        <v/>
      </c>
      <c r="AF3017" t="str">
        <f t="shared" si="471"/>
        <v/>
      </c>
      <c r="AG3017" t="str">
        <f t="shared" si="475"/>
        <v/>
      </c>
      <c r="AH3017" t="str">
        <f t="shared" si="476"/>
        <v/>
      </c>
      <c r="AI3017">
        <v>0.14499999999999999</v>
      </c>
      <c r="AJ3017" t="str">
        <f t="shared" si="473"/>
        <v/>
      </c>
      <c r="AK3017" t="str">
        <f t="shared" si="477"/>
        <v/>
      </c>
      <c r="AL3017" t="str">
        <f t="shared" si="474"/>
        <v/>
      </c>
    </row>
    <row r="3018" spans="1:39" x14ac:dyDescent="0.2">
      <c r="A3018" t="s">
        <v>20752</v>
      </c>
      <c r="B3018" t="s">
        <v>24</v>
      </c>
      <c r="C3018" t="s">
        <v>20753</v>
      </c>
      <c r="D3018" s="1">
        <v>38496</v>
      </c>
      <c r="E3018" s="1">
        <v>44385</v>
      </c>
      <c r="F3018" t="s">
        <v>39</v>
      </c>
      <c r="I3018">
        <v>100</v>
      </c>
      <c r="J3018">
        <v>0</v>
      </c>
      <c r="K3018">
        <v>0</v>
      </c>
      <c r="L3018">
        <v>1590</v>
      </c>
      <c r="M3018">
        <v>1590</v>
      </c>
      <c r="N3018" t="s">
        <v>20</v>
      </c>
      <c r="O3018" t="s">
        <v>20754</v>
      </c>
      <c r="P3018" t="s">
        <v>28</v>
      </c>
      <c r="Q3018" t="s">
        <v>34233</v>
      </c>
      <c r="R3018" t="s">
        <v>34233</v>
      </c>
      <c r="S3018" t="s">
        <v>33942</v>
      </c>
      <c r="T3018" t="s">
        <v>34233</v>
      </c>
      <c r="AD3018" t="str">
        <f t="shared" si="478"/>
        <v/>
      </c>
      <c r="AE3018" t="str">
        <f t="shared" si="469"/>
        <v/>
      </c>
      <c r="AF3018" t="str">
        <f t="shared" si="471"/>
        <v/>
      </c>
      <c r="AG3018" t="str">
        <f t="shared" si="475"/>
        <v/>
      </c>
      <c r="AH3018" t="str">
        <f t="shared" si="476"/>
        <v/>
      </c>
      <c r="AI3018">
        <v>0.14499999999999999</v>
      </c>
      <c r="AJ3018" t="str">
        <f t="shared" si="473"/>
        <v/>
      </c>
      <c r="AK3018" t="str">
        <f t="shared" si="477"/>
        <v/>
      </c>
      <c r="AL3018" t="str">
        <f t="shared" si="474"/>
        <v/>
      </c>
    </row>
    <row r="3019" spans="1:39" x14ac:dyDescent="0.2">
      <c r="A3019" t="s">
        <v>16837</v>
      </c>
      <c r="B3019" t="s">
        <v>24</v>
      </c>
      <c r="C3019" t="s">
        <v>16838</v>
      </c>
      <c r="D3019" s="1">
        <v>37641</v>
      </c>
      <c r="E3019" s="1">
        <v>44546</v>
      </c>
      <c r="F3019" t="s">
        <v>39</v>
      </c>
      <c r="I3019">
        <v>100</v>
      </c>
      <c r="J3019">
        <v>0</v>
      </c>
      <c r="K3019">
        <v>0</v>
      </c>
      <c r="L3019">
        <v>15506</v>
      </c>
      <c r="M3019">
        <v>15506</v>
      </c>
      <c r="N3019" t="s">
        <v>20</v>
      </c>
      <c r="O3019" t="s">
        <v>16839</v>
      </c>
      <c r="P3019" t="s">
        <v>28</v>
      </c>
      <c r="Q3019" t="s">
        <v>34233</v>
      </c>
      <c r="R3019" t="s">
        <v>34233</v>
      </c>
      <c r="S3019" t="s">
        <v>33942</v>
      </c>
      <c r="T3019" t="s">
        <v>34233</v>
      </c>
      <c r="AD3019" t="str">
        <f t="shared" si="478"/>
        <v/>
      </c>
      <c r="AE3019" t="str">
        <f t="shared" si="469"/>
        <v/>
      </c>
      <c r="AF3019" t="str">
        <f t="shared" si="471"/>
        <v/>
      </c>
      <c r="AG3019" t="str">
        <f t="shared" si="475"/>
        <v/>
      </c>
      <c r="AH3019" t="str">
        <f t="shared" si="476"/>
        <v/>
      </c>
      <c r="AI3019">
        <v>0.14499999999999999</v>
      </c>
      <c r="AJ3019" t="str">
        <f t="shared" si="473"/>
        <v/>
      </c>
      <c r="AK3019" t="str">
        <f t="shared" si="477"/>
        <v/>
      </c>
      <c r="AL3019" t="str">
        <f t="shared" si="474"/>
        <v/>
      </c>
    </row>
    <row r="3020" spans="1:39" x14ac:dyDescent="0.2">
      <c r="A3020" t="s">
        <v>13914</v>
      </c>
      <c r="B3020" t="s">
        <v>24</v>
      </c>
      <c r="C3020" t="s">
        <v>13915</v>
      </c>
      <c r="D3020" s="1">
        <v>37046</v>
      </c>
      <c r="E3020" s="1">
        <v>44546</v>
      </c>
      <c r="F3020" t="s">
        <v>19</v>
      </c>
      <c r="I3020">
        <v>100</v>
      </c>
      <c r="J3020">
        <v>0</v>
      </c>
      <c r="K3020">
        <v>0</v>
      </c>
      <c r="L3020">
        <v>3270</v>
      </c>
      <c r="M3020">
        <v>3270</v>
      </c>
      <c r="N3020" t="s">
        <v>20</v>
      </c>
      <c r="O3020" t="s">
        <v>13916</v>
      </c>
      <c r="P3020" t="s">
        <v>28</v>
      </c>
      <c r="Q3020" t="s">
        <v>34233</v>
      </c>
      <c r="R3020" t="s">
        <v>34233</v>
      </c>
      <c r="S3020" t="s">
        <v>33942</v>
      </c>
      <c r="T3020" t="s">
        <v>34233</v>
      </c>
      <c r="U3020" t="s">
        <v>32634</v>
      </c>
      <c r="V3020" t="s">
        <v>32948</v>
      </c>
      <c r="W3020">
        <v>250</v>
      </c>
      <c r="X3020">
        <v>2</v>
      </c>
      <c r="Y3020">
        <v>1</v>
      </c>
      <c r="AA3020">
        <v>8</v>
      </c>
      <c r="AC3020">
        <v>1</v>
      </c>
      <c r="AD3020" t="str">
        <f t="shared" si="478"/>
        <v/>
      </c>
      <c r="AE3020">
        <f t="shared" si="469"/>
        <v>1</v>
      </c>
      <c r="AF3020" t="str">
        <f t="shared" si="471"/>
        <v/>
      </c>
      <c r="AG3020" t="str">
        <f t="shared" si="475"/>
        <v/>
      </c>
      <c r="AH3020" t="str">
        <f t="shared" si="476"/>
        <v/>
      </c>
      <c r="AI3020">
        <v>0.14499999999999999</v>
      </c>
      <c r="AJ3020" t="str">
        <f t="shared" si="473"/>
        <v/>
      </c>
      <c r="AK3020">
        <f t="shared" si="477"/>
        <v>2.8</v>
      </c>
      <c r="AL3020">
        <f t="shared" si="474"/>
        <v>0.40599999999999997</v>
      </c>
    </row>
    <row r="3021" spans="1:39" x14ac:dyDescent="0.2">
      <c r="A3021" t="s">
        <v>31984</v>
      </c>
      <c r="B3021" t="s">
        <v>24</v>
      </c>
      <c r="C3021" t="s">
        <v>31985</v>
      </c>
      <c r="D3021" s="1">
        <v>44225</v>
      </c>
      <c r="E3021" s="1">
        <v>44655</v>
      </c>
      <c r="F3021" t="s">
        <v>26</v>
      </c>
      <c r="I3021">
        <v>100</v>
      </c>
      <c r="J3021">
        <v>0</v>
      </c>
      <c r="K3021">
        <v>0</v>
      </c>
      <c r="L3021">
        <v>724</v>
      </c>
      <c r="M3021">
        <v>724</v>
      </c>
      <c r="N3021" t="s">
        <v>20</v>
      </c>
      <c r="O3021" t="s">
        <v>31986</v>
      </c>
      <c r="P3021" t="s">
        <v>44</v>
      </c>
      <c r="Q3021" t="s">
        <v>34233</v>
      </c>
      <c r="R3021" t="s">
        <v>34233</v>
      </c>
      <c r="S3021" t="s">
        <v>34233</v>
      </c>
      <c r="T3021" t="s">
        <v>34233</v>
      </c>
      <c r="AD3021" t="str">
        <f t="shared" si="478"/>
        <v/>
      </c>
      <c r="AE3021" t="str">
        <f t="shared" si="469"/>
        <v/>
      </c>
      <c r="AF3021" t="str">
        <f t="shared" si="471"/>
        <v/>
      </c>
      <c r="AG3021" t="str">
        <f t="shared" si="475"/>
        <v/>
      </c>
      <c r="AH3021" t="str">
        <f t="shared" si="476"/>
        <v/>
      </c>
      <c r="AI3021">
        <v>0.14499999999999999</v>
      </c>
      <c r="AJ3021" t="str">
        <f t="shared" si="473"/>
        <v/>
      </c>
      <c r="AK3021" t="str">
        <f t="shared" si="477"/>
        <v/>
      </c>
      <c r="AL3021" t="str">
        <f t="shared" si="474"/>
        <v/>
      </c>
    </row>
    <row r="3022" spans="1:39" x14ac:dyDescent="0.2">
      <c r="A3022" t="s">
        <v>30871</v>
      </c>
      <c r="B3022" t="s">
        <v>24</v>
      </c>
      <c r="C3022" t="s">
        <v>30872</v>
      </c>
      <c r="D3022" s="1">
        <v>43859</v>
      </c>
      <c r="E3022" s="1">
        <v>44649</v>
      </c>
      <c r="F3022" t="s">
        <v>889</v>
      </c>
      <c r="I3022">
        <v>100</v>
      </c>
      <c r="J3022">
        <v>0</v>
      </c>
      <c r="K3022">
        <v>0</v>
      </c>
      <c r="L3022">
        <v>1960</v>
      </c>
      <c r="M3022">
        <v>1960</v>
      </c>
      <c r="N3022" t="s">
        <v>20</v>
      </c>
      <c r="O3022" t="s">
        <v>30873</v>
      </c>
      <c r="P3022" t="s">
        <v>44</v>
      </c>
      <c r="Q3022" t="s">
        <v>34233</v>
      </c>
      <c r="R3022" t="s">
        <v>34233</v>
      </c>
      <c r="S3022" t="s">
        <v>33942</v>
      </c>
      <c r="T3022" t="s">
        <v>34233</v>
      </c>
      <c r="AD3022" t="str">
        <f t="shared" si="478"/>
        <v/>
      </c>
      <c r="AE3022" t="str">
        <f t="shared" si="469"/>
        <v/>
      </c>
      <c r="AF3022" t="str">
        <f t="shared" si="471"/>
        <v/>
      </c>
      <c r="AG3022" t="str">
        <f t="shared" si="475"/>
        <v/>
      </c>
      <c r="AH3022" t="str">
        <f t="shared" si="476"/>
        <v/>
      </c>
      <c r="AI3022">
        <v>0.14499999999999999</v>
      </c>
      <c r="AJ3022" t="str">
        <f t="shared" si="473"/>
        <v/>
      </c>
      <c r="AK3022" t="str">
        <f t="shared" si="477"/>
        <v/>
      </c>
      <c r="AL3022" t="str">
        <f t="shared" si="474"/>
        <v/>
      </c>
    </row>
    <row r="3023" spans="1:39" x14ac:dyDescent="0.2">
      <c r="A3023" t="s">
        <v>16984</v>
      </c>
      <c r="B3023" t="s">
        <v>24</v>
      </c>
      <c r="C3023" t="s">
        <v>16985</v>
      </c>
      <c r="D3023" s="1">
        <v>37644</v>
      </c>
      <c r="E3023" s="1">
        <v>44546</v>
      </c>
      <c r="F3023" t="s">
        <v>26</v>
      </c>
      <c r="I3023">
        <v>100</v>
      </c>
      <c r="J3023">
        <v>0</v>
      </c>
      <c r="K3023">
        <v>0</v>
      </c>
      <c r="L3023">
        <v>3787</v>
      </c>
      <c r="M3023">
        <v>3787</v>
      </c>
      <c r="N3023" t="s">
        <v>20</v>
      </c>
      <c r="O3023" t="s">
        <v>16986</v>
      </c>
      <c r="P3023" t="s">
        <v>28</v>
      </c>
      <c r="Q3023" t="s">
        <v>34233</v>
      </c>
      <c r="R3023" t="s">
        <v>34233</v>
      </c>
      <c r="S3023" t="s">
        <v>34233</v>
      </c>
      <c r="T3023" t="s">
        <v>34233</v>
      </c>
      <c r="V3023" t="s">
        <v>32936</v>
      </c>
      <c r="AD3023" t="str">
        <f t="shared" si="478"/>
        <v/>
      </c>
      <c r="AE3023" t="str">
        <f t="shared" si="469"/>
        <v/>
      </c>
      <c r="AF3023" t="str">
        <f t="shared" si="471"/>
        <v/>
      </c>
      <c r="AG3023" t="str">
        <f t="shared" si="475"/>
        <v/>
      </c>
      <c r="AH3023" t="str">
        <f t="shared" si="476"/>
        <v/>
      </c>
      <c r="AI3023">
        <v>0.14499999999999999</v>
      </c>
      <c r="AJ3023" t="str">
        <f t="shared" si="473"/>
        <v/>
      </c>
      <c r="AK3023" t="str">
        <f t="shared" si="477"/>
        <v/>
      </c>
      <c r="AL3023" t="str">
        <f t="shared" si="474"/>
        <v/>
      </c>
    </row>
    <row r="3024" spans="1:39" x14ac:dyDescent="0.2">
      <c r="A3024" t="s">
        <v>16831</v>
      </c>
      <c r="B3024" t="s">
        <v>24</v>
      </c>
      <c r="C3024" t="s">
        <v>16832</v>
      </c>
      <c r="D3024" s="1">
        <v>37644</v>
      </c>
      <c r="E3024" s="1">
        <v>44546</v>
      </c>
      <c r="F3024" t="s">
        <v>39</v>
      </c>
      <c r="G3024" t="s">
        <v>19</v>
      </c>
      <c r="I3024">
        <v>85</v>
      </c>
      <c r="J3024">
        <v>15</v>
      </c>
      <c r="K3024">
        <v>0</v>
      </c>
      <c r="L3024">
        <v>2324</v>
      </c>
      <c r="M3024">
        <v>2324</v>
      </c>
      <c r="N3024" t="s">
        <v>20</v>
      </c>
      <c r="O3024" t="s">
        <v>16833</v>
      </c>
      <c r="P3024" t="s">
        <v>28</v>
      </c>
      <c r="Q3024" t="s">
        <v>34234</v>
      </c>
      <c r="R3024" t="s">
        <v>33762</v>
      </c>
      <c r="S3024" t="s">
        <v>33942</v>
      </c>
      <c r="T3024" t="s">
        <v>34233</v>
      </c>
      <c r="U3024" t="s">
        <v>32634</v>
      </c>
      <c r="V3024" t="s">
        <v>32936</v>
      </c>
      <c r="W3024">
        <v>348</v>
      </c>
      <c r="X3024">
        <v>2</v>
      </c>
      <c r="Y3024" t="s">
        <v>32654</v>
      </c>
      <c r="AB3024">
        <v>15</v>
      </c>
      <c r="AC3024">
        <v>1</v>
      </c>
      <c r="AD3024" t="str">
        <f t="shared" si="478"/>
        <v/>
      </c>
      <c r="AE3024">
        <f t="shared" si="469"/>
        <v>1</v>
      </c>
      <c r="AF3024" t="str">
        <f t="shared" si="471"/>
        <v/>
      </c>
      <c r="AG3024" t="str">
        <f t="shared" si="475"/>
        <v/>
      </c>
      <c r="AH3024" t="str">
        <f t="shared" si="476"/>
        <v/>
      </c>
      <c r="AI3024">
        <v>0.14499999999999999</v>
      </c>
      <c r="AJ3024" t="str">
        <f t="shared" si="473"/>
        <v/>
      </c>
      <c r="AK3024">
        <f t="shared" si="477"/>
        <v>2.8</v>
      </c>
      <c r="AL3024">
        <f t="shared" si="474"/>
        <v>0.40599999999999997</v>
      </c>
    </row>
    <row r="3025" spans="1:38" x14ac:dyDescent="0.2">
      <c r="A3025" t="s">
        <v>16834</v>
      </c>
      <c r="B3025" t="s">
        <v>24</v>
      </c>
      <c r="C3025" t="s">
        <v>16835</v>
      </c>
      <c r="D3025" s="1">
        <v>37644</v>
      </c>
      <c r="E3025" s="1">
        <v>43951</v>
      </c>
      <c r="F3025" t="s">
        <v>39</v>
      </c>
      <c r="G3025" t="s">
        <v>19</v>
      </c>
      <c r="I3025">
        <v>85</v>
      </c>
      <c r="J3025">
        <v>15</v>
      </c>
      <c r="K3025">
        <v>0</v>
      </c>
      <c r="L3025">
        <v>2624</v>
      </c>
      <c r="M3025">
        <v>2624</v>
      </c>
      <c r="N3025" t="s">
        <v>20</v>
      </c>
      <c r="O3025" t="s">
        <v>16836</v>
      </c>
      <c r="P3025" t="s">
        <v>28</v>
      </c>
      <c r="Q3025" t="s">
        <v>34234</v>
      </c>
      <c r="R3025" t="s">
        <v>33762</v>
      </c>
      <c r="S3025" t="s">
        <v>33942</v>
      </c>
      <c r="T3025" t="s">
        <v>34233</v>
      </c>
      <c r="U3025" t="s">
        <v>32634</v>
      </c>
      <c r="V3025" t="s">
        <v>32936</v>
      </c>
      <c r="W3025">
        <v>393</v>
      </c>
      <c r="X3025">
        <v>2</v>
      </c>
      <c r="Y3025" t="s">
        <v>32654</v>
      </c>
      <c r="AB3025">
        <v>15</v>
      </c>
      <c r="AC3025">
        <v>1</v>
      </c>
      <c r="AD3025" t="str">
        <f t="shared" si="478"/>
        <v/>
      </c>
      <c r="AE3025">
        <f t="shared" si="469"/>
        <v>1</v>
      </c>
      <c r="AF3025" t="str">
        <f t="shared" si="471"/>
        <v/>
      </c>
      <c r="AG3025" t="str">
        <f t="shared" si="475"/>
        <v/>
      </c>
      <c r="AH3025" t="str">
        <f t="shared" si="476"/>
        <v/>
      </c>
      <c r="AI3025">
        <v>0.14499999999999999</v>
      </c>
      <c r="AJ3025" t="str">
        <f t="shared" si="473"/>
        <v/>
      </c>
      <c r="AK3025">
        <f t="shared" si="477"/>
        <v>2.8</v>
      </c>
      <c r="AL3025">
        <f t="shared" si="474"/>
        <v>0.40599999999999997</v>
      </c>
    </row>
    <row r="3026" spans="1:38" x14ac:dyDescent="0.2">
      <c r="A3026" t="s">
        <v>16867</v>
      </c>
      <c r="B3026" t="s">
        <v>24</v>
      </c>
      <c r="C3026" t="s">
        <v>16868</v>
      </c>
      <c r="D3026" s="1">
        <v>37644</v>
      </c>
      <c r="E3026" s="1">
        <v>43456</v>
      </c>
      <c r="F3026" t="s">
        <v>470</v>
      </c>
      <c r="I3026">
        <v>100</v>
      </c>
      <c r="J3026">
        <v>0</v>
      </c>
      <c r="K3026">
        <v>0</v>
      </c>
      <c r="L3026">
        <v>97</v>
      </c>
      <c r="M3026">
        <v>97</v>
      </c>
      <c r="N3026" t="s">
        <v>20</v>
      </c>
      <c r="O3026" t="s">
        <v>16869</v>
      </c>
      <c r="P3026" t="s">
        <v>28</v>
      </c>
      <c r="Q3026" t="s">
        <v>34233</v>
      </c>
      <c r="R3026" t="s">
        <v>34233</v>
      </c>
      <c r="S3026" t="s">
        <v>32627</v>
      </c>
      <c r="T3026" t="s">
        <v>34233</v>
      </c>
      <c r="U3026" t="s">
        <v>33565</v>
      </c>
      <c r="V3026" t="s">
        <v>32936</v>
      </c>
      <c r="W3026">
        <v>48</v>
      </c>
      <c r="X3026">
        <v>1</v>
      </c>
      <c r="Y3026">
        <v>1</v>
      </c>
      <c r="Z3026">
        <v>48</v>
      </c>
      <c r="AB3026">
        <v>50</v>
      </c>
      <c r="AD3026" t="str">
        <f t="shared" si="478"/>
        <v/>
      </c>
      <c r="AE3026" t="str">
        <f t="shared" si="469"/>
        <v/>
      </c>
      <c r="AF3026">
        <f t="shared" si="471"/>
        <v>48</v>
      </c>
      <c r="AG3026" t="str">
        <f t="shared" si="475"/>
        <v/>
      </c>
      <c r="AH3026" t="str">
        <f t="shared" si="476"/>
        <v/>
      </c>
      <c r="AI3026">
        <v>0.14499999999999999</v>
      </c>
      <c r="AJ3026" t="str">
        <f t="shared" si="473"/>
        <v/>
      </c>
      <c r="AK3026" t="str">
        <f t="shared" si="477"/>
        <v/>
      </c>
      <c r="AL3026" t="str">
        <f t="shared" si="474"/>
        <v/>
      </c>
    </row>
    <row r="3027" spans="1:38" x14ac:dyDescent="0.2">
      <c r="A3027" t="s">
        <v>16870</v>
      </c>
      <c r="B3027" t="s">
        <v>24</v>
      </c>
      <c r="C3027" t="s">
        <v>16871</v>
      </c>
      <c r="D3027" s="1">
        <v>37644</v>
      </c>
      <c r="E3027" s="1">
        <v>43951</v>
      </c>
      <c r="F3027" t="s">
        <v>39</v>
      </c>
      <c r="G3027" t="s">
        <v>19</v>
      </c>
      <c r="I3027">
        <v>85</v>
      </c>
      <c r="J3027">
        <v>15</v>
      </c>
      <c r="K3027">
        <v>0</v>
      </c>
      <c r="L3027">
        <v>2440</v>
      </c>
      <c r="M3027">
        <v>2440</v>
      </c>
      <c r="N3027" t="s">
        <v>20</v>
      </c>
      <c r="O3027" t="s">
        <v>16872</v>
      </c>
      <c r="P3027" t="s">
        <v>28</v>
      </c>
      <c r="Q3027" t="s">
        <v>34234</v>
      </c>
      <c r="R3027" t="s">
        <v>33762</v>
      </c>
      <c r="S3027" t="s">
        <v>33942</v>
      </c>
      <c r="T3027" t="s">
        <v>34233</v>
      </c>
      <c r="U3027" t="s">
        <v>32634</v>
      </c>
      <c r="V3027" t="s">
        <v>32936</v>
      </c>
      <c r="W3027">
        <v>366</v>
      </c>
      <c r="X3027">
        <v>2</v>
      </c>
      <c r="Y3027" t="s">
        <v>32654</v>
      </c>
      <c r="AB3027">
        <v>15</v>
      </c>
      <c r="AC3027">
        <v>1</v>
      </c>
      <c r="AD3027" t="str">
        <f t="shared" si="478"/>
        <v/>
      </c>
      <c r="AE3027">
        <f t="shared" si="469"/>
        <v>1</v>
      </c>
      <c r="AF3027" t="str">
        <f t="shared" si="471"/>
        <v/>
      </c>
      <c r="AG3027" t="str">
        <f t="shared" si="475"/>
        <v/>
      </c>
      <c r="AH3027" t="str">
        <f t="shared" si="476"/>
        <v/>
      </c>
      <c r="AI3027">
        <v>0.14499999999999999</v>
      </c>
      <c r="AJ3027" t="str">
        <f t="shared" si="473"/>
        <v/>
      </c>
      <c r="AK3027">
        <f t="shared" si="477"/>
        <v>2.8</v>
      </c>
      <c r="AL3027">
        <f t="shared" si="474"/>
        <v>0.40599999999999997</v>
      </c>
    </row>
    <row r="3028" spans="1:38" x14ac:dyDescent="0.2">
      <c r="A3028" t="s">
        <v>16873</v>
      </c>
      <c r="B3028" t="s">
        <v>24</v>
      </c>
      <c r="C3028" t="s">
        <v>16874</v>
      </c>
      <c r="D3028" s="1">
        <v>37644</v>
      </c>
      <c r="E3028" s="1">
        <v>43456</v>
      </c>
      <c r="F3028" t="s">
        <v>39</v>
      </c>
      <c r="I3028">
        <v>100</v>
      </c>
      <c r="J3028">
        <v>0</v>
      </c>
      <c r="K3028">
        <v>0</v>
      </c>
      <c r="L3028">
        <v>2806</v>
      </c>
      <c r="M3028">
        <v>2806</v>
      </c>
      <c r="N3028" t="s">
        <v>20</v>
      </c>
      <c r="O3028" t="s">
        <v>16875</v>
      </c>
      <c r="P3028" t="s">
        <v>28</v>
      </c>
      <c r="Q3028" t="s">
        <v>34234</v>
      </c>
      <c r="R3028" t="s">
        <v>33762</v>
      </c>
      <c r="S3028" t="s">
        <v>33942</v>
      </c>
      <c r="T3028" t="s">
        <v>34233</v>
      </c>
      <c r="V3028" t="s">
        <v>32936</v>
      </c>
      <c r="AD3028" t="str">
        <f t="shared" si="478"/>
        <v/>
      </c>
      <c r="AE3028" t="str">
        <f t="shared" si="469"/>
        <v/>
      </c>
      <c r="AF3028" t="str">
        <f t="shared" si="471"/>
        <v/>
      </c>
      <c r="AG3028" t="str">
        <f t="shared" ref="AG3028:AG3052" si="479">IF((S3028&lt;&gt;"tühi")*(AC3028&lt;&gt;""),AC3028,"")</f>
        <v/>
      </c>
      <c r="AH3028" t="str">
        <f t="shared" si="476"/>
        <v/>
      </c>
      <c r="AI3028">
        <v>0.14499999999999999</v>
      </c>
      <c r="AJ3028" t="str">
        <f t="shared" si="473"/>
        <v/>
      </c>
      <c r="AK3028" t="str">
        <f t="shared" si="477"/>
        <v/>
      </c>
      <c r="AL3028" t="str">
        <f t="shared" si="474"/>
        <v/>
      </c>
    </row>
    <row r="3029" spans="1:38" x14ac:dyDescent="0.2">
      <c r="A3029" t="s">
        <v>16876</v>
      </c>
      <c r="B3029" t="s">
        <v>24</v>
      </c>
      <c r="C3029" t="s">
        <v>16877</v>
      </c>
      <c r="D3029" s="1">
        <v>37644</v>
      </c>
      <c r="E3029" s="1">
        <v>43456</v>
      </c>
      <c r="F3029" t="s">
        <v>39</v>
      </c>
      <c r="G3029" t="s">
        <v>19</v>
      </c>
      <c r="I3029">
        <v>85</v>
      </c>
      <c r="J3029">
        <v>15</v>
      </c>
      <c r="K3029">
        <v>0</v>
      </c>
      <c r="L3029">
        <v>2690</v>
      </c>
      <c r="M3029">
        <v>2690</v>
      </c>
      <c r="N3029" t="s">
        <v>20</v>
      </c>
      <c r="O3029" t="s">
        <v>16878</v>
      </c>
      <c r="P3029" t="s">
        <v>28</v>
      </c>
      <c r="Q3029" t="s">
        <v>34234</v>
      </c>
      <c r="R3029" t="s">
        <v>33762</v>
      </c>
      <c r="S3029" t="s">
        <v>33942</v>
      </c>
      <c r="T3029" t="s">
        <v>34233</v>
      </c>
      <c r="U3029" t="s">
        <v>32634</v>
      </c>
      <c r="V3029" t="s">
        <v>32936</v>
      </c>
      <c r="W3029">
        <v>403</v>
      </c>
      <c r="X3029">
        <v>2</v>
      </c>
      <c r="Y3029" t="s">
        <v>32654</v>
      </c>
      <c r="AB3029">
        <v>15</v>
      </c>
      <c r="AC3029">
        <v>1</v>
      </c>
      <c r="AD3029" t="str">
        <f t="shared" si="478"/>
        <v/>
      </c>
      <c r="AE3029">
        <f t="shared" si="469"/>
        <v>1</v>
      </c>
      <c r="AF3029" t="str">
        <f t="shared" si="471"/>
        <v/>
      </c>
      <c r="AG3029" t="str">
        <f t="shared" si="479"/>
        <v/>
      </c>
      <c r="AH3029" t="str">
        <f t="shared" si="476"/>
        <v/>
      </c>
      <c r="AI3029">
        <v>0.14499999999999999</v>
      </c>
      <c r="AJ3029" t="str">
        <f t="shared" si="473"/>
        <v/>
      </c>
      <c r="AK3029">
        <f t="shared" si="477"/>
        <v>2.8</v>
      </c>
      <c r="AL3029">
        <f t="shared" si="474"/>
        <v>0.40599999999999997</v>
      </c>
    </row>
    <row r="3030" spans="1:38" x14ac:dyDescent="0.2">
      <c r="A3030" t="s">
        <v>16879</v>
      </c>
      <c r="B3030" t="s">
        <v>24</v>
      </c>
      <c r="C3030" t="s">
        <v>16880</v>
      </c>
      <c r="D3030" s="1">
        <v>37644</v>
      </c>
      <c r="E3030" s="1">
        <v>43456</v>
      </c>
      <c r="F3030" t="s">
        <v>39</v>
      </c>
      <c r="G3030" t="s">
        <v>19</v>
      </c>
      <c r="I3030">
        <v>90</v>
      </c>
      <c r="J3030">
        <v>10</v>
      </c>
      <c r="K3030">
        <v>0</v>
      </c>
      <c r="L3030">
        <v>3568</v>
      </c>
      <c r="M3030">
        <v>3568</v>
      </c>
      <c r="N3030" t="s">
        <v>20</v>
      </c>
      <c r="O3030" t="s">
        <v>16881</v>
      </c>
      <c r="P3030" t="s">
        <v>28</v>
      </c>
      <c r="Q3030" t="s">
        <v>34234</v>
      </c>
      <c r="R3030" t="s">
        <v>33762</v>
      </c>
      <c r="S3030" t="s">
        <v>33942</v>
      </c>
      <c r="T3030" t="s">
        <v>34233</v>
      </c>
      <c r="U3030" t="s">
        <v>32634</v>
      </c>
      <c r="V3030" t="s">
        <v>32936</v>
      </c>
      <c r="W3030">
        <v>356</v>
      </c>
      <c r="X3030">
        <v>2</v>
      </c>
      <c r="Y3030" t="s">
        <v>32654</v>
      </c>
      <c r="AB3030">
        <v>10</v>
      </c>
      <c r="AC3030">
        <v>1</v>
      </c>
      <c r="AD3030" t="str">
        <f t="shared" si="478"/>
        <v/>
      </c>
      <c r="AE3030">
        <f t="shared" si="469"/>
        <v>1</v>
      </c>
      <c r="AF3030" t="str">
        <f t="shared" si="471"/>
        <v/>
      </c>
      <c r="AG3030" t="str">
        <f t="shared" si="479"/>
        <v/>
      </c>
      <c r="AH3030" t="str">
        <f t="shared" si="476"/>
        <v/>
      </c>
      <c r="AI3030">
        <v>0.14499999999999999</v>
      </c>
      <c r="AJ3030" t="str">
        <f t="shared" si="473"/>
        <v/>
      </c>
      <c r="AK3030">
        <f t="shared" si="477"/>
        <v>2.8</v>
      </c>
      <c r="AL3030">
        <f t="shared" si="474"/>
        <v>0.40599999999999997</v>
      </c>
    </row>
    <row r="3031" spans="1:38" x14ac:dyDescent="0.2">
      <c r="A3031" t="s">
        <v>16882</v>
      </c>
      <c r="B3031" t="s">
        <v>24</v>
      </c>
      <c r="C3031" t="s">
        <v>16883</v>
      </c>
      <c r="D3031" s="1">
        <v>37644</v>
      </c>
      <c r="E3031" s="1">
        <v>43456</v>
      </c>
      <c r="F3031" t="s">
        <v>39</v>
      </c>
      <c r="G3031" t="s">
        <v>19</v>
      </c>
      <c r="I3031">
        <v>85</v>
      </c>
      <c r="J3031">
        <v>15</v>
      </c>
      <c r="K3031">
        <v>0</v>
      </c>
      <c r="L3031">
        <v>2368</v>
      </c>
      <c r="M3031">
        <v>2368</v>
      </c>
      <c r="N3031" t="s">
        <v>20</v>
      </c>
      <c r="O3031" t="s">
        <v>16884</v>
      </c>
      <c r="P3031" t="s">
        <v>28</v>
      </c>
      <c r="Q3031" t="s">
        <v>34234</v>
      </c>
      <c r="R3031" t="s">
        <v>33762</v>
      </c>
      <c r="S3031" t="s">
        <v>33942</v>
      </c>
      <c r="T3031" t="s">
        <v>34233</v>
      </c>
      <c r="U3031" t="s">
        <v>32634</v>
      </c>
      <c r="V3031" t="s">
        <v>32936</v>
      </c>
      <c r="W3031">
        <v>355</v>
      </c>
      <c r="X3031">
        <v>2</v>
      </c>
      <c r="Y3031" t="s">
        <v>32654</v>
      </c>
      <c r="AB3031">
        <v>15</v>
      </c>
      <c r="AC3031">
        <v>1</v>
      </c>
      <c r="AD3031" t="str">
        <f t="shared" si="478"/>
        <v/>
      </c>
      <c r="AE3031">
        <f t="shared" ref="AE3031:AE3094" si="480">IF((S3031="tühi")*(AC3031&lt;&gt;""),AC3031,"")</f>
        <v>1</v>
      </c>
      <c r="AF3031" t="str">
        <f t="shared" si="471"/>
        <v/>
      </c>
      <c r="AG3031" t="str">
        <f t="shared" si="479"/>
        <v/>
      </c>
      <c r="AH3031" t="str">
        <f t="shared" si="476"/>
        <v/>
      </c>
      <c r="AI3031">
        <v>0.14499999999999999</v>
      </c>
      <c r="AJ3031" t="str">
        <f t="shared" si="473"/>
        <v/>
      </c>
      <c r="AK3031">
        <f t="shared" si="477"/>
        <v>2.8</v>
      </c>
      <c r="AL3031">
        <f t="shared" si="474"/>
        <v>0.40599999999999997</v>
      </c>
    </row>
    <row r="3032" spans="1:38" x14ac:dyDescent="0.2">
      <c r="A3032" t="s">
        <v>16885</v>
      </c>
      <c r="B3032" t="s">
        <v>24</v>
      </c>
      <c r="C3032" t="s">
        <v>16886</v>
      </c>
      <c r="D3032" s="1">
        <v>37644</v>
      </c>
      <c r="E3032" s="1">
        <v>43456</v>
      </c>
      <c r="F3032" t="s">
        <v>39</v>
      </c>
      <c r="G3032" t="s">
        <v>19</v>
      </c>
      <c r="I3032">
        <v>90</v>
      </c>
      <c r="J3032">
        <v>10</v>
      </c>
      <c r="K3032">
        <v>0</v>
      </c>
      <c r="L3032">
        <v>3442</v>
      </c>
      <c r="M3032">
        <v>3442</v>
      </c>
      <c r="N3032" t="s">
        <v>20</v>
      </c>
      <c r="O3032" t="s">
        <v>16887</v>
      </c>
      <c r="P3032" t="s">
        <v>28</v>
      </c>
      <c r="Q3032" t="s">
        <v>34234</v>
      </c>
      <c r="R3032" t="s">
        <v>33762</v>
      </c>
      <c r="S3032" t="s">
        <v>33942</v>
      </c>
      <c r="T3032" t="s">
        <v>34233</v>
      </c>
      <c r="U3032" t="s">
        <v>32634</v>
      </c>
      <c r="V3032" t="s">
        <v>32936</v>
      </c>
      <c r="W3032">
        <v>344</v>
      </c>
      <c r="X3032">
        <v>2</v>
      </c>
      <c r="Y3032" t="s">
        <v>32654</v>
      </c>
      <c r="AB3032">
        <v>10</v>
      </c>
      <c r="AC3032">
        <v>1</v>
      </c>
      <c r="AD3032" t="str">
        <f t="shared" si="478"/>
        <v/>
      </c>
      <c r="AE3032">
        <f t="shared" si="480"/>
        <v>1</v>
      </c>
      <c r="AF3032" t="str">
        <f t="shared" si="471"/>
        <v/>
      </c>
      <c r="AG3032" t="str">
        <f t="shared" si="479"/>
        <v/>
      </c>
      <c r="AH3032" t="str">
        <f t="shared" si="476"/>
        <v/>
      </c>
      <c r="AI3032">
        <v>0.14499999999999999</v>
      </c>
      <c r="AJ3032" t="str">
        <f t="shared" si="473"/>
        <v/>
      </c>
      <c r="AK3032">
        <f t="shared" si="477"/>
        <v>2.8</v>
      </c>
      <c r="AL3032">
        <f t="shared" si="474"/>
        <v>0.40599999999999997</v>
      </c>
    </row>
    <row r="3033" spans="1:38" x14ac:dyDescent="0.2">
      <c r="A3033" t="s">
        <v>16888</v>
      </c>
      <c r="B3033" t="s">
        <v>24</v>
      </c>
      <c r="C3033" t="s">
        <v>16889</v>
      </c>
      <c r="D3033" s="1">
        <v>37644</v>
      </c>
      <c r="E3033" s="1">
        <v>43456</v>
      </c>
      <c r="F3033" t="s">
        <v>39</v>
      </c>
      <c r="G3033" t="s">
        <v>19</v>
      </c>
      <c r="I3033">
        <v>85</v>
      </c>
      <c r="J3033">
        <v>15</v>
      </c>
      <c r="K3033">
        <v>0</v>
      </c>
      <c r="L3033">
        <v>1994</v>
      </c>
      <c r="M3033">
        <v>1994</v>
      </c>
      <c r="N3033" t="s">
        <v>20</v>
      </c>
      <c r="O3033" t="s">
        <v>16890</v>
      </c>
      <c r="P3033" t="s">
        <v>28</v>
      </c>
      <c r="Q3033" t="s">
        <v>34234</v>
      </c>
      <c r="R3033" t="s">
        <v>33762</v>
      </c>
      <c r="S3033" t="s">
        <v>33942</v>
      </c>
      <c r="T3033" t="s">
        <v>34233</v>
      </c>
      <c r="U3033" t="s">
        <v>32634</v>
      </c>
      <c r="V3033" t="s">
        <v>32936</v>
      </c>
      <c r="W3033">
        <v>299</v>
      </c>
      <c r="X3033">
        <v>2</v>
      </c>
      <c r="Y3033" t="s">
        <v>32654</v>
      </c>
      <c r="AB3033">
        <v>15</v>
      </c>
      <c r="AC3033">
        <v>1</v>
      </c>
      <c r="AD3033" t="str">
        <f t="shared" si="478"/>
        <v/>
      </c>
      <c r="AE3033">
        <f t="shared" si="480"/>
        <v>1</v>
      </c>
      <c r="AF3033" t="str">
        <f t="shared" si="471"/>
        <v/>
      </c>
      <c r="AG3033" t="str">
        <f t="shared" si="479"/>
        <v/>
      </c>
      <c r="AH3033" t="str">
        <f t="shared" si="476"/>
        <v/>
      </c>
      <c r="AI3033">
        <v>0.14499999999999999</v>
      </c>
      <c r="AJ3033" t="str">
        <f t="shared" si="473"/>
        <v/>
      </c>
      <c r="AK3033">
        <f t="shared" si="477"/>
        <v>2.8</v>
      </c>
      <c r="AL3033">
        <f t="shared" si="474"/>
        <v>0.40599999999999997</v>
      </c>
    </row>
    <row r="3034" spans="1:38" x14ac:dyDescent="0.2">
      <c r="A3034" t="s">
        <v>16891</v>
      </c>
      <c r="B3034" t="s">
        <v>24</v>
      </c>
      <c r="C3034" t="s">
        <v>16892</v>
      </c>
      <c r="D3034" s="1">
        <v>37644</v>
      </c>
      <c r="E3034" s="1">
        <v>43456</v>
      </c>
      <c r="F3034" t="s">
        <v>39</v>
      </c>
      <c r="G3034" t="s">
        <v>19</v>
      </c>
      <c r="I3034">
        <v>90</v>
      </c>
      <c r="J3034">
        <v>10</v>
      </c>
      <c r="K3034">
        <v>0</v>
      </c>
      <c r="L3034">
        <v>5278</v>
      </c>
      <c r="M3034">
        <v>5278</v>
      </c>
      <c r="N3034" t="s">
        <v>20</v>
      </c>
      <c r="O3034" t="s">
        <v>16893</v>
      </c>
      <c r="P3034" t="s">
        <v>28</v>
      </c>
      <c r="Q3034" t="s">
        <v>34233</v>
      </c>
      <c r="R3034" t="s">
        <v>34233</v>
      </c>
      <c r="S3034" t="s">
        <v>33942</v>
      </c>
      <c r="T3034" t="s">
        <v>34233</v>
      </c>
      <c r="U3034" t="s">
        <v>32634</v>
      </c>
      <c r="V3034" t="s">
        <v>32936</v>
      </c>
      <c r="W3034">
        <v>422</v>
      </c>
      <c r="X3034">
        <v>2</v>
      </c>
      <c r="Y3034" t="s">
        <v>32654</v>
      </c>
      <c r="AB3034">
        <v>8</v>
      </c>
      <c r="AC3034">
        <v>1</v>
      </c>
      <c r="AD3034" t="str">
        <f t="shared" si="478"/>
        <v/>
      </c>
      <c r="AE3034">
        <f t="shared" si="480"/>
        <v>1</v>
      </c>
      <c r="AF3034" t="str">
        <f t="shared" si="471"/>
        <v/>
      </c>
      <c r="AG3034" t="str">
        <f t="shared" si="479"/>
        <v/>
      </c>
      <c r="AH3034" t="str">
        <f t="shared" si="476"/>
        <v/>
      </c>
      <c r="AI3034">
        <v>0.14499999999999999</v>
      </c>
      <c r="AJ3034" t="str">
        <f t="shared" si="473"/>
        <v/>
      </c>
      <c r="AK3034">
        <f t="shared" si="477"/>
        <v>2.8</v>
      </c>
      <c r="AL3034">
        <f t="shared" si="474"/>
        <v>0.40599999999999997</v>
      </c>
    </row>
    <row r="3035" spans="1:38" x14ac:dyDescent="0.2">
      <c r="A3035" t="s">
        <v>14989</v>
      </c>
      <c r="B3035" t="s">
        <v>24</v>
      </c>
      <c r="C3035" t="s">
        <v>14990</v>
      </c>
      <c r="D3035" s="1">
        <v>37307</v>
      </c>
      <c r="E3035" s="1">
        <v>44546</v>
      </c>
      <c r="F3035" t="s">
        <v>39</v>
      </c>
      <c r="I3035">
        <v>100</v>
      </c>
      <c r="J3035">
        <v>0</v>
      </c>
      <c r="K3035">
        <v>0</v>
      </c>
      <c r="L3035">
        <v>7578</v>
      </c>
      <c r="M3035">
        <v>7578</v>
      </c>
      <c r="N3035" t="s">
        <v>20</v>
      </c>
      <c r="O3035" t="s">
        <v>14991</v>
      </c>
      <c r="P3035" t="s">
        <v>28</v>
      </c>
      <c r="Q3035" t="s">
        <v>34233</v>
      </c>
      <c r="R3035" t="s">
        <v>34233</v>
      </c>
      <c r="S3035" t="s">
        <v>33942</v>
      </c>
      <c r="T3035" t="s">
        <v>34233</v>
      </c>
      <c r="AD3035" t="str">
        <f t="shared" si="478"/>
        <v/>
      </c>
      <c r="AE3035" t="str">
        <f t="shared" si="480"/>
        <v/>
      </c>
      <c r="AF3035" t="str">
        <f t="shared" si="471"/>
        <v/>
      </c>
      <c r="AG3035" t="str">
        <f t="shared" si="479"/>
        <v/>
      </c>
      <c r="AH3035" t="str">
        <f t="shared" si="476"/>
        <v/>
      </c>
      <c r="AI3035">
        <v>0.14499999999999999</v>
      </c>
      <c r="AJ3035" t="str">
        <f t="shared" si="473"/>
        <v/>
      </c>
      <c r="AK3035" t="str">
        <f t="shared" si="477"/>
        <v/>
      </c>
      <c r="AL3035" t="str">
        <f t="shared" si="474"/>
        <v/>
      </c>
    </row>
    <row r="3036" spans="1:38" x14ac:dyDescent="0.2">
      <c r="A3036" t="s">
        <v>19014</v>
      </c>
      <c r="B3036" t="s">
        <v>24</v>
      </c>
      <c r="C3036" t="s">
        <v>19015</v>
      </c>
      <c r="D3036" s="1">
        <v>38047</v>
      </c>
      <c r="E3036" s="1">
        <v>43456</v>
      </c>
      <c r="F3036" t="s">
        <v>39</v>
      </c>
      <c r="I3036">
        <v>100</v>
      </c>
      <c r="J3036">
        <v>0</v>
      </c>
      <c r="K3036">
        <v>0</v>
      </c>
      <c r="L3036">
        <v>13130</v>
      </c>
      <c r="M3036">
        <v>13130</v>
      </c>
      <c r="N3036" t="s">
        <v>20</v>
      </c>
      <c r="O3036" t="s">
        <v>19016</v>
      </c>
      <c r="P3036" t="s">
        <v>28</v>
      </c>
      <c r="Q3036" t="s">
        <v>34233</v>
      </c>
      <c r="R3036" t="s">
        <v>34233</v>
      </c>
      <c r="S3036" t="s">
        <v>32627</v>
      </c>
      <c r="T3036" t="s">
        <v>34233</v>
      </c>
      <c r="AD3036" t="str">
        <f t="shared" si="478"/>
        <v/>
      </c>
      <c r="AE3036" t="str">
        <f t="shared" si="480"/>
        <v/>
      </c>
      <c r="AF3036" t="str">
        <f t="shared" si="471"/>
        <v/>
      </c>
      <c r="AG3036" t="str">
        <f t="shared" si="479"/>
        <v/>
      </c>
      <c r="AH3036" t="str">
        <f t="shared" si="476"/>
        <v/>
      </c>
      <c r="AI3036">
        <v>0.14499999999999999</v>
      </c>
      <c r="AJ3036" t="str">
        <f t="shared" si="473"/>
        <v/>
      </c>
      <c r="AK3036" t="str">
        <f t="shared" si="477"/>
        <v/>
      </c>
      <c r="AL3036" t="str">
        <f t="shared" si="474"/>
        <v/>
      </c>
    </row>
    <row r="3037" spans="1:38" x14ac:dyDescent="0.2">
      <c r="A3037" t="s">
        <v>19260</v>
      </c>
      <c r="B3037" t="s">
        <v>24</v>
      </c>
      <c r="C3037" t="s">
        <v>19015</v>
      </c>
      <c r="D3037" s="1">
        <v>38121</v>
      </c>
      <c r="E3037" s="1">
        <v>44442</v>
      </c>
      <c r="F3037" t="s">
        <v>39</v>
      </c>
      <c r="I3037">
        <v>100</v>
      </c>
      <c r="J3037">
        <v>0</v>
      </c>
      <c r="K3037">
        <v>0</v>
      </c>
      <c r="L3037">
        <v>1299</v>
      </c>
      <c r="M3037">
        <v>1299</v>
      </c>
      <c r="N3037" t="s">
        <v>20</v>
      </c>
      <c r="O3037" t="s">
        <v>19261</v>
      </c>
      <c r="P3037" t="s">
        <v>28</v>
      </c>
      <c r="Q3037" t="s">
        <v>34233</v>
      </c>
      <c r="R3037" t="s">
        <v>34233</v>
      </c>
      <c r="S3037" t="s">
        <v>33942</v>
      </c>
      <c r="T3037" t="s">
        <v>34233</v>
      </c>
      <c r="AD3037" t="str">
        <f t="shared" si="478"/>
        <v/>
      </c>
      <c r="AE3037" t="str">
        <f t="shared" si="480"/>
        <v/>
      </c>
      <c r="AF3037" t="str">
        <f t="shared" si="471"/>
        <v/>
      </c>
      <c r="AG3037" t="str">
        <f t="shared" si="479"/>
        <v/>
      </c>
      <c r="AH3037" t="str">
        <f t="shared" si="476"/>
        <v/>
      </c>
      <c r="AI3037">
        <v>0.14499999999999999</v>
      </c>
      <c r="AJ3037" t="str">
        <f t="shared" si="473"/>
        <v/>
      </c>
      <c r="AK3037" t="str">
        <f t="shared" si="477"/>
        <v/>
      </c>
      <c r="AL3037" t="str">
        <f t="shared" si="474"/>
        <v/>
      </c>
    </row>
    <row r="3038" spans="1:38" x14ac:dyDescent="0.2">
      <c r="A3038" t="s">
        <v>18701</v>
      </c>
      <c r="B3038" t="s">
        <v>24</v>
      </c>
      <c r="C3038" t="s">
        <v>18702</v>
      </c>
      <c r="D3038" s="1">
        <v>38012</v>
      </c>
      <c r="E3038" s="1">
        <v>43951</v>
      </c>
      <c r="F3038" t="s">
        <v>39</v>
      </c>
      <c r="I3038">
        <v>100</v>
      </c>
      <c r="J3038">
        <v>0</v>
      </c>
      <c r="K3038">
        <v>0</v>
      </c>
      <c r="L3038">
        <v>7672</v>
      </c>
      <c r="M3038">
        <v>7672</v>
      </c>
      <c r="N3038" t="s">
        <v>20</v>
      </c>
      <c r="O3038" t="s">
        <v>18703</v>
      </c>
      <c r="P3038" t="s">
        <v>28</v>
      </c>
      <c r="Q3038" t="s">
        <v>34233</v>
      </c>
      <c r="R3038" t="s">
        <v>34233</v>
      </c>
      <c r="S3038" t="s">
        <v>33942</v>
      </c>
      <c r="T3038" t="s">
        <v>34233</v>
      </c>
      <c r="AD3038" t="str">
        <f t="shared" si="478"/>
        <v/>
      </c>
      <c r="AE3038" t="str">
        <f t="shared" si="480"/>
        <v/>
      </c>
      <c r="AF3038" t="str">
        <f t="shared" si="471"/>
        <v/>
      </c>
      <c r="AG3038" t="str">
        <f t="shared" si="479"/>
        <v/>
      </c>
      <c r="AH3038" t="str">
        <f t="shared" si="476"/>
        <v/>
      </c>
      <c r="AI3038">
        <v>0.14499999999999999</v>
      </c>
      <c r="AJ3038" t="str">
        <f t="shared" si="473"/>
        <v/>
      </c>
      <c r="AK3038" t="str">
        <f t="shared" si="477"/>
        <v/>
      </c>
      <c r="AL3038" t="str">
        <f t="shared" si="474"/>
        <v/>
      </c>
    </row>
    <row r="3039" spans="1:38" x14ac:dyDescent="0.2">
      <c r="A3039" t="s">
        <v>10795</v>
      </c>
      <c r="B3039" t="s">
        <v>24</v>
      </c>
      <c r="C3039" t="s">
        <v>10796</v>
      </c>
      <c r="D3039" s="1">
        <v>36490</v>
      </c>
      <c r="E3039" s="1">
        <v>44440</v>
      </c>
      <c r="F3039" t="s">
        <v>39</v>
      </c>
      <c r="I3039">
        <v>100</v>
      </c>
      <c r="J3039">
        <v>0</v>
      </c>
      <c r="K3039">
        <v>0</v>
      </c>
      <c r="L3039">
        <v>13564</v>
      </c>
      <c r="M3039">
        <v>13564</v>
      </c>
      <c r="N3039" t="s">
        <v>20</v>
      </c>
      <c r="O3039" t="s">
        <v>10797</v>
      </c>
      <c r="P3039" t="s">
        <v>28</v>
      </c>
      <c r="Q3039" t="s">
        <v>34233</v>
      </c>
      <c r="R3039" t="s">
        <v>34233</v>
      </c>
      <c r="S3039" t="s">
        <v>33942</v>
      </c>
      <c r="T3039" t="s">
        <v>34233</v>
      </c>
      <c r="AD3039" t="str">
        <f t="shared" si="478"/>
        <v/>
      </c>
      <c r="AE3039" t="str">
        <f t="shared" si="480"/>
        <v/>
      </c>
      <c r="AF3039" t="str">
        <f t="shared" si="471"/>
        <v/>
      </c>
      <c r="AG3039" t="str">
        <f t="shared" si="479"/>
        <v/>
      </c>
      <c r="AH3039" t="str">
        <f t="shared" si="476"/>
        <v/>
      </c>
      <c r="AI3039">
        <v>0.14499999999999999</v>
      </c>
      <c r="AJ3039" t="str">
        <f t="shared" si="473"/>
        <v/>
      </c>
      <c r="AK3039" t="str">
        <f t="shared" si="477"/>
        <v/>
      </c>
      <c r="AL3039" t="str">
        <f t="shared" si="474"/>
        <v/>
      </c>
    </row>
    <row r="3040" spans="1:38" x14ac:dyDescent="0.2">
      <c r="A3040" t="s">
        <v>30439</v>
      </c>
      <c r="B3040" t="s">
        <v>24</v>
      </c>
      <c r="C3040" t="s">
        <v>30440</v>
      </c>
      <c r="D3040" s="1">
        <v>43859</v>
      </c>
      <c r="E3040" s="1">
        <v>44607</v>
      </c>
      <c r="F3040" t="s">
        <v>889</v>
      </c>
      <c r="I3040">
        <v>100</v>
      </c>
      <c r="J3040">
        <v>0</v>
      </c>
      <c r="K3040">
        <v>0</v>
      </c>
      <c r="L3040">
        <v>236</v>
      </c>
      <c r="M3040">
        <v>236</v>
      </c>
      <c r="N3040" t="s">
        <v>20</v>
      </c>
      <c r="O3040" t="s">
        <v>30441</v>
      </c>
      <c r="P3040" t="s">
        <v>44</v>
      </c>
      <c r="Q3040" t="s">
        <v>34233</v>
      </c>
      <c r="R3040" t="s">
        <v>34233</v>
      </c>
      <c r="S3040" t="s">
        <v>33942</v>
      </c>
      <c r="T3040" t="s">
        <v>34233</v>
      </c>
      <c r="AD3040" t="str">
        <f t="shared" si="478"/>
        <v/>
      </c>
      <c r="AE3040" t="str">
        <f t="shared" si="480"/>
        <v/>
      </c>
      <c r="AF3040" t="str">
        <f t="shared" si="471"/>
        <v/>
      </c>
      <c r="AG3040" t="str">
        <f t="shared" si="479"/>
        <v/>
      </c>
      <c r="AH3040" t="str">
        <f t="shared" si="476"/>
        <v/>
      </c>
      <c r="AI3040">
        <v>0.14499999999999999</v>
      </c>
      <c r="AJ3040" t="str">
        <f t="shared" si="473"/>
        <v/>
      </c>
      <c r="AK3040" t="str">
        <f t="shared" si="477"/>
        <v/>
      </c>
      <c r="AL3040" t="str">
        <f t="shared" si="474"/>
        <v/>
      </c>
    </row>
    <row r="3041" spans="1:38" x14ac:dyDescent="0.2">
      <c r="A3041" t="s">
        <v>28737</v>
      </c>
      <c r="B3041" t="s">
        <v>24</v>
      </c>
      <c r="C3041" t="s">
        <v>28738</v>
      </c>
      <c r="D3041" s="1">
        <v>42893</v>
      </c>
      <c r="E3041" s="1">
        <v>44062</v>
      </c>
      <c r="F3041" t="s">
        <v>39</v>
      </c>
      <c r="I3041">
        <v>100</v>
      </c>
      <c r="J3041">
        <v>0</v>
      </c>
      <c r="K3041">
        <v>0</v>
      </c>
      <c r="L3041">
        <v>71800</v>
      </c>
      <c r="M3041">
        <v>71847</v>
      </c>
      <c r="N3041" t="s">
        <v>401</v>
      </c>
      <c r="O3041" t="s">
        <v>28739</v>
      </c>
      <c r="P3041" t="s">
        <v>2356</v>
      </c>
      <c r="Q3041" t="s">
        <v>34233</v>
      </c>
      <c r="R3041" t="s">
        <v>34233</v>
      </c>
      <c r="S3041" t="s">
        <v>33942</v>
      </c>
      <c r="T3041" t="s">
        <v>34233</v>
      </c>
      <c r="AD3041" t="str">
        <f t="shared" si="478"/>
        <v/>
      </c>
      <c r="AE3041" t="str">
        <f t="shared" si="480"/>
        <v/>
      </c>
      <c r="AF3041" t="str">
        <f t="shared" ref="AF3041:AF3104" si="481">IF((S3041&lt;&gt;"tühi")*(F3041&lt;&gt;"Elamumaa")*(G3041&lt;&gt;"Elamumaa")*(H3041&lt;&gt;"Elamumaa"),IF(Z3041=0,"",Z3041),"")</f>
        <v/>
      </c>
      <c r="AG3041" t="str">
        <f t="shared" si="479"/>
        <v/>
      </c>
      <c r="AH3041" t="str">
        <f t="shared" si="476"/>
        <v/>
      </c>
      <c r="AI3041">
        <v>0.14499999999999999</v>
      </c>
      <c r="AJ3041" t="str">
        <f t="shared" si="473"/>
        <v/>
      </c>
      <c r="AK3041" t="str">
        <f t="shared" si="477"/>
        <v/>
      </c>
      <c r="AL3041" t="str">
        <f t="shared" si="474"/>
        <v/>
      </c>
    </row>
    <row r="3042" spans="1:38" x14ac:dyDescent="0.2">
      <c r="A3042" t="s">
        <v>28944</v>
      </c>
      <c r="B3042" t="s">
        <v>24</v>
      </c>
      <c r="C3042" t="s">
        <v>28945</v>
      </c>
      <c r="D3042" s="1">
        <v>42823</v>
      </c>
      <c r="E3042" s="1">
        <v>43456</v>
      </c>
      <c r="F3042" t="s">
        <v>39</v>
      </c>
      <c r="I3042">
        <v>100</v>
      </c>
      <c r="J3042">
        <v>0</v>
      </c>
      <c r="K3042">
        <v>0</v>
      </c>
      <c r="L3042">
        <v>17915</v>
      </c>
      <c r="M3042">
        <v>17915</v>
      </c>
      <c r="N3042" t="s">
        <v>20</v>
      </c>
      <c r="O3042" t="s">
        <v>28946</v>
      </c>
      <c r="P3042" t="s">
        <v>2356</v>
      </c>
      <c r="Q3042" t="s">
        <v>34233</v>
      </c>
      <c r="R3042" t="s">
        <v>34233</v>
      </c>
      <c r="S3042" t="s">
        <v>33942</v>
      </c>
      <c r="T3042" t="s">
        <v>34233</v>
      </c>
      <c r="AD3042" t="str">
        <f t="shared" si="478"/>
        <v/>
      </c>
      <c r="AE3042" t="str">
        <f t="shared" si="480"/>
        <v/>
      </c>
      <c r="AF3042" t="str">
        <f t="shared" si="481"/>
        <v/>
      </c>
      <c r="AG3042" t="str">
        <f t="shared" si="479"/>
        <v/>
      </c>
      <c r="AH3042" t="str">
        <f t="shared" si="476"/>
        <v/>
      </c>
      <c r="AI3042">
        <v>0.14499999999999999</v>
      </c>
      <c r="AJ3042" t="str">
        <f t="shared" si="473"/>
        <v/>
      </c>
      <c r="AK3042" t="str">
        <f t="shared" si="477"/>
        <v/>
      </c>
      <c r="AL3042" t="str">
        <f t="shared" si="474"/>
        <v/>
      </c>
    </row>
    <row r="3043" spans="1:38" x14ac:dyDescent="0.2">
      <c r="A3043" t="s">
        <v>28941</v>
      </c>
      <c r="B3043" t="s">
        <v>24</v>
      </c>
      <c r="C3043" t="s">
        <v>28942</v>
      </c>
      <c r="D3043" s="1">
        <v>42823</v>
      </c>
      <c r="E3043" s="1">
        <v>44546</v>
      </c>
      <c r="F3043" t="s">
        <v>39</v>
      </c>
      <c r="I3043">
        <v>100</v>
      </c>
      <c r="J3043">
        <v>0</v>
      </c>
      <c r="K3043">
        <v>0</v>
      </c>
      <c r="L3043">
        <v>18121</v>
      </c>
      <c r="M3043">
        <v>18121</v>
      </c>
      <c r="N3043" t="s">
        <v>20</v>
      </c>
      <c r="O3043" t="s">
        <v>28943</v>
      </c>
      <c r="P3043" t="s">
        <v>2356</v>
      </c>
      <c r="Q3043" t="s">
        <v>34233</v>
      </c>
      <c r="R3043" t="s">
        <v>34233</v>
      </c>
      <c r="S3043" t="s">
        <v>33942</v>
      </c>
      <c r="T3043" t="s">
        <v>34233</v>
      </c>
      <c r="AD3043" t="str">
        <f t="shared" si="478"/>
        <v/>
      </c>
      <c r="AE3043" t="str">
        <f t="shared" si="480"/>
        <v/>
      </c>
      <c r="AF3043" t="str">
        <f t="shared" si="481"/>
        <v/>
      </c>
      <c r="AG3043" t="str">
        <f t="shared" si="479"/>
        <v/>
      </c>
      <c r="AH3043" t="str">
        <f t="shared" si="476"/>
        <v/>
      </c>
      <c r="AI3043">
        <v>0.14499999999999999</v>
      </c>
      <c r="AJ3043" t="str">
        <f t="shared" si="473"/>
        <v/>
      </c>
      <c r="AK3043" t="str">
        <f t="shared" si="477"/>
        <v/>
      </c>
      <c r="AL3043" t="str">
        <f t="shared" si="474"/>
        <v/>
      </c>
    </row>
    <row r="3044" spans="1:38" x14ac:dyDescent="0.2">
      <c r="A3044" t="s">
        <v>28947</v>
      </c>
      <c r="B3044" t="s">
        <v>24</v>
      </c>
      <c r="C3044" t="s">
        <v>28948</v>
      </c>
      <c r="D3044" s="1">
        <v>42823</v>
      </c>
      <c r="E3044" s="1">
        <v>43456</v>
      </c>
      <c r="F3044" t="s">
        <v>39</v>
      </c>
      <c r="I3044">
        <v>100</v>
      </c>
      <c r="J3044">
        <v>0</v>
      </c>
      <c r="K3044">
        <v>0</v>
      </c>
      <c r="L3044">
        <v>4193</v>
      </c>
      <c r="M3044">
        <v>4193</v>
      </c>
      <c r="N3044" t="s">
        <v>20</v>
      </c>
      <c r="O3044" t="s">
        <v>28949</v>
      </c>
      <c r="P3044" t="s">
        <v>2356</v>
      </c>
      <c r="Q3044" t="s">
        <v>34233</v>
      </c>
      <c r="R3044" t="s">
        <v>34233</v>
      </c>
      <c r="S3044" t="s">
        <v>33942</v>
      </c>
      <c r="T3044" t="s">
        <v>34233</v>
      </c>
      <c r="AD3044" t="str">
        <f t="shared" si="478"/>
        <v/>
      </c>
      <c r="AE3044" t="str">
        <f t="shared" si="480"/>
        <v/>
      </c>
      <c r="AF3044" t="str">
        <f t="shared" si="481"/>
        <v/>
      </c>
      <c r="AG3044" t="str">
        <f t="shared" si="479"/>
        <v/>
      </c>
      <c r="AH3044" t="str">
        <f t="shared" si="476"/>
        <v/>
      </c>
      <c r="AI3044">
        <v>0.14499999999999999</v>
      </c>
      <c r="AJ3044" t="str">
        <f t="shared" si="473"/>
        <v/>
      </c>
      <c r="AK3044" t="str">
        <f t="shared" si="477"/>
        <v/>
      </c>
      <c r="AL3044" t="str">
        <f t="shared" si="474"/>
        <v/>
      </c>
    </row>
    <row r="3045" spans="1:38" x14ac:dyDescent="0.2">
      <c r="A3045" t="s">
        <v>29958</v>
      </c>
      <c r="B3045" t="s">
        <v>24</v>
      </c>
      <c r="C3045" t="s">
        <v>29959</v>
      </c>
      <c r="D3045" s="1">
        <v>43840</v>
      </c>
      <c r="E3045" s="1">
        <v>44385</v>
      </c>
      <c r="F3045" t="s">
        <v>39</v>
      </c>
      <c r="I3045">
        <v>100</v>
      </c>
      <c r="J3045">
        <v>0</v>
      </c>
      <c r="K3045">
        <v>0</v>
      </c>
      <c r="L3045">
        <v>224800</v>
      </c>
      <c r="M3045">
        <v>224755</v>
      </c>
      <c r="N3045" t="s">
        <v>401</v>
      </c>
      <c r="O3045" t="s">
        <v>29960</v>
      </c>
      <c r="P3045" t="s">
        <v>2356</v>
      </c>
      <c r="Q3045" t="s">
        <v>34233</v>
      </c>
      <c r="R3045" t="s">
        <v>34233</v>
      </c>
      <c r="S3045" t="s">
        <v>33942</v>
      </c>
      <c r="T3045" t="s">
        <v>34233</v>
      </c>
      <c r="AD3045" t="str">
        <f t="shared" si="478"/>
        <v/>
      </c>
      <c r="AE3045" t="str">
        <f t="shared" si="480"/>
        <v/>
      </c>
      <c r="AF3045" t="str">
        <f t="shared" si="481"/>
        <v/>
      </c>
      <c r="AG3045" t="str">
        <f t="shared" si="479"/>
        <v/>
      </c>
      <c r="AH3045" t="str">
        <f t="shared" si="476"/>
        <v/>
      </c>
      <c r="AI3045">
        <v>0.14499999999999999</v>
      </c>
      <c r="AJ3045" t="str">
        <f t="shared" si="473"/>
        <v/>
      </c>
      <c r="AK3045" t="str">
        <f t="shared" si="477"/>
        <v/>
      </c>
      <c r="AL3045" t="str">
        <f t="shared" si="474"/>
        <v/>
      </c>
    </row>
    <row r="3046" spans="1:38" x14ac:dyDescent="0.2">
      <c r="A3046" t="s">
        <v>25926</v>
      </c>
      <c r="B3046" t="s">
        <v>24</v>
      </c>
      <c r="C3046" t="s">
        <v>25927</v>
      </c>
      <c r="D3046" s="1">
        <v>40645</v>
      </c>
      <c r="E3046" s="1">
        <v>44546</v>
      </c>
      <c r="F3046" t="s">
        <v>39</v>
      </c>
      <c r="I3046">
        <v>100</v>
      </c>
      <c r="J3046">
        <v>0</v>
      </c>
      <c r="K3046">
        <v>0</v>
      </c>
      <c r="L3046">
        <v>41823</v>
      </c>
      <c r="M3046">
        <v>41823</v>
      </c>
      <c r="N3046" t="s">
        <v>20</v>
      </c>
      <c r="O3046" t="s">
        <v>25928</v>
      </c>
      <c r="P3046" t="s">
        <v>28</v>
      </c>
      <c r="Q3046" t="s">
        <v>34233</v>
      </c>
      <c r="R3046" t="s">
        <v>34233</v>
      </c>
      <c r="S3046" t="s">
        <v>33942</v>
      </c>
      <c r="T3046" t="s">
        <v>34233</v>
      </c>
      <c r="AD3046" t="str">
        <f t="shared" si="478"/>
        <v/>
      </c>
      <c r="AE3046" t="str">
        <f t="shared" si="480"/>
        <v/>
      </c>
      <c r="AF3046" t="str">
        <f t="shared" si="481"/>
        <v/>
      </c>
      <c r="AG3046" t="str">
        <f t="shared" si="479"/>
        <v/>
      </c>
      <c r="AH3046" t="str">
        <f t="shared" si="476"/>
        <v/>
      </c>
      <c r="AI3046">
        <v>0.14499999999999999</v>
      </c>
      <c r="AJ3046" t="str">
        <f t="shared" si="473"/>
        <v/>
      </c>
      <c r="AK3046" t="str">
        <f t="shared" si="477"/>
        <v/>
      </c>
      <c r="AL3046" t="str">
        <f t="shared" si="474"/>
        <v/>
      </c>
    </row>
    <row r="3047" spans="1:38" x14ac:dyDescent="0.2">
      <c r="A3047" t="s">
        <v>25965</v>
      </c>
      <c r="B3047" t="s">
        <v>24</v>
      </c>
      <c r="C3047" t="s">
        <v>25966</v>
      </c>
      <c r="D3047" s="1">
        <v>40682</v>
      </c>
      <c r="E3047" s="1">
        <v>44546</v>
      </c>
      <c r="F3047" t="s">
        <v>39</v>
      </c>
      <c r="I3047">
        <v>100</v>
      </c>
      <c r="J3047">
        <v>0</v>
      </c>
      <c r="K3047">
        <v>0</v>
      </c>
      <c r="L3047">
        <v>15502</v>
      </c>
      <c r="M3047">
        <v>15502</v>
      </c>
      <c r="N3047" t="s">
        <v>20</v>
      </c>
      <c r="O3047" t="s">
        <v>25967</v>
      </c>
      <c r="P3047" t="s">
        <v>28</v>
      </c>
      <c r="Q3047" t="s">
        <v>34233</v>
      </c>
      <c r="R3047" t="s">
        <v>34233</v>
      </c>
      <c r="S3047" t="s">
        <v>33942</v>
      </c>
      <c r="T3047" t="s">
        <v>34233</v>
      </c>
      <c r="AD3047" t="str">
        <f t="shared" si="478"/>
        <v/>
      </c>
      <c r="AE3047" t="str">
        <f t="shared" si="480"/>
        <v/>
      </c>
      <c r="AF3047" t="str">
        <f t="shared" si="481"/>
        <v/>
      </c>
      <c r="AG3047" t="str">
        <f t="shared" si="479"/>
        <v/>
      </c>
      <c r="AH3047" t="str">
        <f t="shared" si="476"/>
        <v/>
      </c>
      <c r="AI3047">
        <v>0.14499999999999999</v>
      </c>
      <c r="AJ3047" t="str">
        <f t="shared" si="473"/>
        <v/>
      </c>
      <c r="AK3047" t="str">
        <f t="shared" si="477"/>
        <v/>
      </c>
      <c r="AL3047" t="str">
        <f t="shared" si="474"/>
        <v/>
      </c>
    </row>
    <row r="3048" spans="1:38" x14ac:dyDescent="0.2">
      <c r="A3048" t="s">
        <v>25929</v>
      </c>
      <c r="B3048" t="s">
        <v>24</v>
      </c>
      <c r="C3048" t="s">
        <v>25930</v>
      </c>
      <c r="D3048" s="1">
        <v>40645</v>
      </c>
      <c r="E3048" s="1">
        <v>43456</v>
      </c>
      <c r="F3048" t="s">
        <v>39</v>
      </c>
      <c r="I3048">
        <v>100</v>
      </c>
      <c r="J3048">
        <v>0</v>
      </c>
      <c r="K3048">
        <v>0</v>
      </c>
      <c r="L3048">
        <v>144</v>
      </c>
      <c r="M3048">
        <v>144</v>
      </c>
      <c r="N3048" t="s">
        <v>20</v>
      </c>
      <c r="O3048" t="s">
        <v>25931</v>
      </c>
      <c r="P3048" t="s">
        <v>28</v>
      </c>
      <c r="Q3048" t="s">
        <v>34233</v>
      </c>
      <c r="R3048" t="s">
        <v>34233</v>
      </c>
      <c r="S3048" t="s">
        <v>33942</v>
      </c>
      <c r="T3048" t="s">
        <v>34233</v>
      </c>
      <c r="AD3048" t="str">
        <f t="shared" si="478"/>
        <v/>
      </c>
      <c r="AE3048" t="str">
        <f t="shared" si="480"/>
        <v/>
      </c>
      <c r="AF3048" t="str">
        <f t="shared" si="481"/>
        <v/>
      </c>
      <c r="AG3048" t="str">
        <f t="shared" si="479"/>
        <v/>
      </c>
      <c r="AH3048" t="str">
        <f t="shared" si="476"/>
        <v/>
      </c>
      <c r="AI3048">
        <v>0.14499999999999999</v>
      </c>
      <c r="AJ3048" t="str">
        <f t="shared" si="473"/>
        <v/>
      </c>
      <c r="AK3048" t="str">
        <f t="shared" si="477"/>
        <v/>
      </c>
      <c r="AL3048" t="str">
        <f t="shared" si="474"/>
        <v/>
      </c>
    </row>
    <row r="3049" spans="1:38" x14ac:dyDescent="0.2">
      <c r="A3049" t="s">
        <v>23461</v>
      </c>
      <c r="B3049" t="s">
        <v>24</v>
      </c>
      <c r="C3049" t="s">
        <v>23462</v>
      </c>
      <c r="D3049" s="1">
        <v>39013</v>
      </c>
      <c r="E3049" s="1">
        <v>44574</v>
      </c>
      <c r="F3049" t="s">
        <v>39</v>
      </c>
      <c r="I3049">
        <v>100</v>
      </c>
      <c r="J3049">
        <v>0</v>
      </c>
      <c r="K3049">
        <v>0</v>
      </c>
      <c r="L3049">
        <v>53200</v>
      </c>
      <c r="M3049">
        <v>53222</v>
      </c>
      <c r="N3049" t="s">
        <v>401</v>
      </c>
      <c r="O3049" t="s">
        <v>23463</v>
      </c>
      <c r="P3049" t="s">
        <v>2356</v>
      </c>
      <c r="Q3049" t="s">
        <v>34233</v>
      </c>
      <c r="R3049" t="s">
        <v>34233</v>
      </c>
      <c r="S3049" t="s">
        <v>33942</v>
      </c>
      <c r="T3049" t="s">
        <v>34233</v>
      </c>
      <c r="AD3049" t="str">
        <f t="shared" si="478"/>
        <v/>
      </c>
      <c r="AE3049" t="str">
        <f t="shared" si="480"/>
        <v/>
      </c>
      <c r="AF3049" t="str">
        <f t="shared" si="481"/>
        <v/>
      </c>
      <c r="AG3049" t="str">
        <f t="shared" si="479"/>
        <v/>
      </c>
      <c r="AH3049" t="str">
        <f t="shared" si="476"/>
        <v/>
      </c>
      <c r="AI3049">
        <v>0.14499999999999999</v>
      </c>
      <c r="AJ3049" t="str">
        <f t="shared" si="473"/>
        <v/>
      </c>
      <c r="AK3049" t="str">
        <f t="shared" si="477"/>
        <v/>
      </c>
      <c r="AL3049" t="str">
        <f t="shared" si="474"/>
        <v/>
      </c>
    </row>
    <row r="3050" spans="1:38" x14ac:dyDescent="0.2">
      <c r="A3050" t="s">
        <v>31978</v>
      </c>
      <c r="B3050" t="s">
        <v>24</v>
      </c>
      <c r="C3050" t="s">
        <v>31979</v>
      </c>
      <c r="D3050" s="1">
        <v>44225</v>
      </c>
      <c r="E3050" s="1">
        <v>44613</v>
      </c>
      <c r="F3050" t="s">
        <v>15348</v>
      </c>
      <c r="I3050">
        <v>100</v>
      </c>
      <c r="J3050">
        <v>0</v>
      </c>
      <c r="K3050">
        <v>0</v>
      </c>
      <c r="L3050">
        <v>2355</v>
      </c>
      <c r="M3050">
        <v>2355</v>
      </c>
      <c r="N3050" t="s">
        <v>20</v>
      </c>
      <c r="O3050" t="s">
        <v>31980</v>
      </c>
      <c r="P3050" t="s">
        <v>2356</v>
      </c>
      <c r="Q3050" t="s">
        <v>34233</v>
      </c>
      <c r="R3050" t="s">
        <v>34233</v>
      </c>
      <c r="S3050" t="s">
        <v>33942</v>
      </c>
      <c r="T3050" t="s">
        <v>34233</v>
      </c>
      <c r="AD3050" t="str">
        <f t="shared" si="478"/>
        <v/>
      </c>
      <c r="AE3050" t="str">
        <f t="shared" si="480"/>
        <v/>
      </c>
      <c r="AF3050" t="str">
        <f t="shared" si="481"/>
        <v/>
      </c>
      <c r="AG3050" t="str">
        <f t="shared" si="479"/>
        <v/>
      </c>
      <c r="AH3050" t="str">
        <f t="shared" si="476"/>
        <v/>
      </c>
      <c r="AI3050">
        <v>0.14499999999999999</v>
      </c>
      <c r="AJ3050" t="str">
        <f t="shared" ref="AJ3050:AJ3113" si="482">IF(COUNTBLANK(AH3050),"",AH3050*AI3050)</f>
        <v/>
      </c>
      <c r="AK3050" t="str">
        <f t="shared" si="477"/>
        <v/>
      </c>
      <c r="AL3050" t="str">
        <f t="shared" si="474"/>
        <v/>
      </c>
    </row>
    <row r="3051" spans="1:38" x14ac:dyDescent="0.2">
      <c r="A3051" t="s">
        <v>15190</v>
      </c>
      <c r="B3051" t="s">
        <v>24</v>
      </c>
      <c r="C3051" t="s">
        <v>15191</v>
      </c>
      <c r="D3051" s="1">
        <v>37386</v>
      </c>
      <c r="E3051" s="1">
        <v>43456</v>
      </c>
      <c r="F3051" t="s">
        <v>19</v>
      </c>
      <c r="I3051">
        <v>100</v>
      </c>
      <c r="J3051">
        <v>0</v>
      </c>
      <c r="K3051">
        <v>0</v>
      </c>
      <c r="L3051">
        <v>1096</v>
      </c>
      <c r="M3051">
        <v>1096</v>
      </c>
      <c r="N3051" t="s">
        <v>20</v>
      </c>
      <c r="O3051" t="s">
        <v>15192</v>
      </c>
      <c r="P3051" t="s">
        <v>28</v>
      </c>
      <c r="Q3051" t="s">
        <v>34233</v>
      </c>
      <c r="R3051" t="s">
        <v>34233</v>
      </c>
      <c r="S3051" t="s">
        <v>33797</v>
      </c>
      <c r="T3051" t="s">
        <v>34357</v>
      </c>
      <c r="U3051" t="s">
        <v>32634</v>
      </c>
      <c r="V3051" t="s">
        <v>32879</v>
      </c>
      <c r="W3051">
        <v>200</v>
      </c>
      <c r="X3051">
        <v>2</v>
      </c>
      <c r="Y3051" t="s">
        <v>32661</v>
      </c>
      <c r="AC3051">
        <v>1</v>
      </c>
      <c r="AD3051" t="str">
        <f t="shared" si="478"/>
        <v/>
      </c>
      <c r="AE3051" t="str">
        <f t="shared" si="480"/>
        <v/>
      </c>
      <c r="AF3051" t="str">
        <f t="shared" si="481"/>
        <v/>
      </c>
      <c r="AG3051">
        <f t="shared" si="479"/>
        <v>1</v>
      </c>
      <c r="AH3051">
        <f t="shared" si="476"/>
        <v>2.8</v>
      </c>
      <c r="AI3051">
        <v>0.14499999999999999</v>
      </c>
      <c r="AJ3051">
        <f t="shared" si="482"/>
        <v>0.40599999999999997</v>
      </c>
      <c r="AK3051" t="str">
        <f t="shared" si="477"/>
        <v/>
      </c>
      <c r="AL3051" t="str">
        <f t="shared" ref="AL3051:AL3114" si="483">IF(COUNTBLANK(AK3051),"",AK3051*AI3051)</f>
        <v/>
      </c>
    </row>
    <row r="3052" spans="1:38" x14ac:dyDescent="0.2">
      <c r="A3052" t="s">
        <v>482</v>
      </c>
      <c r="B3052" t="s">
        <v>24</v>
      </c>
      <c r="C3052" t="s">
        <v>483</v>
      </c>
      <c r="D3052" s="1">
        <v>34681</v>
      </c>
      <c r="E3052" s="1">
        <v>44560</v>
      </c>
      <c r="F3052" t="s">
        <v>19</v>
      </c>
      <c r="I3052">
        <v>100</v>
      </c>
      <c r="J3052">
        <v>0</v>
      </c>
      <c r="K3052">
        <v>0</v>
      </c>
      <c r="L3052">
        <v>1495</v>
      </c>
      <c r="M3052">
        <v>1495</v>
      </c>
      <c r="N3052" t="s">
        <v>20</v>
      </c>
      <c r="O3052" t="s">
        <v>484</v>
      </c>
      <c r="P3052" t="s">
        <v>28</v>
      </c>
      <c r="Q3052" t="s">
        <v>34234</v>
      </c>
      <c r="R3052" t="s">
        <v>33762</v>
      </c>
      <c r="S3052" t="s">
        <v>33942</v>
      </c>
      <c r="T3052" t="s">
        <v>34233</v>
      </c>
      <c r="U3052" t="s">
        <v>32634</v>
      </c>
      <c r="V3052" t="s">
        <v>32949</v>
      </c>
      <c r="W3052">
        <v>250</v>
      </c>
      <c r="X3052">
        <v>2</v>
      </c>
      <c r="Y3052" t="s">
        <v>32654</v>
      </c>
      <c r="AA3052">
        <v>8.5</v>
      </c>
      <c r="AC3052">
        <v>1</v>
      </c>
      <c r="AD3052" t="str">
        <f t="shared" si="478"/>
        <v/>
      </c>
      <c r="AE3052">
        <f t="shared" si="480"/>
        <v>1</v>
      </c>
      <c r="AF3052" t="str">
        <f t="shared" si="481"/>
        <v/>
      </c>
      <c r="AG3052" t="str">
        <f t="shared" si="479"/>
        <v/>
      </c>
      <c r="AH3052" t="str">
        <f t="shared" si="476"/>
        <v/>
      </c>
      <c r="AI3052">
        <v>0.14499999999999999</v>
      </c>
      <c r="AJ3052" t="str">
        <f t="shared" si="482"/>
        <v/>
      </c>
      <c r="AK3052">
        <f t="shared" si="477"/>
        <v>2.8</v>
      </c>
      <c r="AL3052">
        <f t="shared" si="483"/>
        <v>0.40599999999999997</v>
      </c>
    </row>
    <row r="3053" spans="1:38" x14ac:dyDescent="0.2">
      <c r="A3053" t="s">
        <v>9058</v>
      </c>
      <c r="B3053" t="s">
        <v>24</v>
      </c>
      <c r="C3053" t="s">
        <v>9059</v>
      </c>
      <c r="D3053" s="1">
        <v>36241</v>
      </c>
      <c r="E3053" s="1">
        <v>44606</v>
      </c>
      <c r="F3053" t="s">
        <v>19</v>
      </c>
      <c r="I3053">
        <v>100</v>
      </c>
      <c r="J3053">
        <v>0</v>
      </c>
      <c r="K3053">
        <v>0</v>
      </c>
      <c r="L3053">
        <v>11238</v>
      </c>
      <c r="M3053">
        <v>11238</v>
      </c>
      <c r="N3053" t="s">
        <v>20</v>
      </c>
      <c r="O3053" t="s">
        <v>9060</v>
      </c>
      <c r="P3053" t="s">
        <v>28</v>
      </c>
      <c r="Q3053" t="s">
        <v>34234</v>
      </c>
      <c r="R3053" t="s">
        <v>34235</v>
      </c>
      <c r="S3053" t="s">
        <v>33800</v>
      </c>
      <c r="T3053" t="s">
        <v>34349</v>
      </c>
      <c r="AD3053" t="str">
        <f t="shared" si="478"/>
        <v/>
      </c>
      <c r="AE3053" t="str">
        <f t="shared" si="480"/>
        <v/>
      </c>
      <c r="AF3053" t="str">
        <f t="shared" si="481"/>
        <v/>
      </c>
      <c r="AG3053" s="17">
        <v>1</v>
      </c>
      <c r="AH3053">
        <f t="shared" si="476"/>
        <v>2.8</v>
      </c>
      <c r="AI3053">
        <v>0.14499999999999999</v>
      </c>
      <c r="AJ3053">
        <f t="shared" si="482"/>
        <v>0.40599999999999997</v>
      </c>
      <c r="AK3053" t="str">
        <f t="shared" si="477"/>
        <v/>
      </c>
      <c r="AL3053" t="str">
        <f t="shared" si="483"/>
        <v/>
      </c>
    </row>
    <row r="3054" spans="1:38" x14ac:dyDescent="0.2">
      <c r="A3054" t="s">
        <v>10855</v>
      </c>
      <c r="B3054" t="s">
        <v>24</v>
      </c>
      <c r="C3054" t="s">
        <v>10856</v>
      </c>
      <c r="D3054" s="1">
        <v>36460</v>
      </c>
      <c r="E3054" s="1">
        <v>44546</v>
      </c>
      <c r="F3054" t="s">
        <v>19</v>
      </c>
      <c r="I3054">
        <v>100</v>
      </c>
      <c r="J3054">
        <v>0</v>
      </c>
      <c r="K3054">
        <v>0</v>
      </c>
      <c r="L3054">
        <v>3564</v>
      </c>
      <c r="M3054">
        <v>3564</v>
      </c>
      <c r="N3054" t="s">
        <v>20</v>
      </c>
      <c r="O3054" t="s">
        <v>10857</v>
      </c>
      <c r="P3054" t="s">
        <v>28</v>
      </c>
      <c r="Q3054" t="s">
        <v>34233</v>
      </c>
      <c r="R3054" t="s">
        <v>34233</v>
      </c>
      <c r="S3054" t="s">
        <v>33807</v>
      </c>
      <c r="T3054" t="s">
        <v>34349</v>
      </c>
      <c r="AD3054" t="str">
        <f t="shared" si="478"/>
        <v/>
      </c>
      <c r="AE3054" t="str">
        <f t="shared" si="480"/>
        <v/>
      </c>
      <c r="AF3054" t="str">
        <f t="shared" si="481"/>
        <v/>
      </c>
      <c r="AG3054" s="17">
        <v>1</v>
      </c>
      <c r="AH3054">
        <f t="shared" si="476"/>
        <v>2.8</v>
      </c>
      <c r="AI3054">
        <v>0.14499999999999999</v>
      </c>
      <c r="AJ3054">
        <f t="shared" si="482"/>
        <v>0.40599999999999997</v>
      </c>
      <c r="AK3054" t="str">
        <f t="shared" si="477"/>
        <v/>
      </c>
      <c r="AL3054" t="str">
        <f t="shared" si="483"/>
        <v/>
      </c>
    </row>
    <row r="3055" spans="1:38" x14ac:dyDescent="0.2">
      <c r="A3055" t="s">
        <v>28331</v>
      </c>
      <c r="B3055" t="s">
        <v>24</v>
      </c>
      <c r="C3055" t="s">
        <v>28332</v>
      </c>
      <c r="D3055" s="1">
        <v>42625</v>
      </c>
      <c r="E3055" s="1">
        <v>44546</v>
      </c>
      <c r="F3055" t="s">
        <v>26</v>
      </c>
      <c r="I3055">
        <v>100</v>
      </c>
      <c r="J3055">
        <v>0</v>
      </c>
      <c r="K3055">
        <v>0</v>
      </c>
      <c r="L3055">
        <v>2885</v>
      </c>
      <c r="M3055">
        <v>2885</v>
      </c>
      <c r="N3055" t="s">
        <v>20</v>
      </c>
      <c r="O3055" t="s">
        <v>28333</v>
      </c>
      <c r="P3055" t="s">
        <v>44</v>
      </c>
      <c r="Q3055" t="s">
        <v>34233</v>
      </c>
      <c r="R3055" t="s">
        <v>34233</v>
      </c>
      <c r="S3055" t="s">
        <v>34233</v>
      </c>
      <c r="T3055" t="s">
        <v>34233</v>
      </c>
      <c r="AD3055" t="str">
        <f t="shared" si="478"/>
        <v/>
      </c>
      <c r="AE3055" t="str">
        <f t="shared" si="480"/>
        <v/>
      </c>
      <c r="AF3055" t="str">
        <f t="shared" si="481"/>
        <v/>
      </c>
      <c r="AG3055" t="str">
        <f>IF((S3055&lt;&gt;"tühi")*(AC3055&lt;&gt;""),AC3055,"")</f>
        <v/>
      </c>
      <c r="AH3055" t="str">
        <f t="shared" si="476"/>
        <v/>
      </c>
      <c r="AI3055">
        <v>0.14499999999999999</v>
      </c>
      <c r="AJ3055" t="str">
        <f t="shared" si="482"/>
        <v/>
      </c>
      <c r="AK3055" t="str">
        <f t="shared" si="477"/>
        <v/>
      </c>
      <c r="AL3055" t="str">
        <f t="shared" si="483"/>
        <v/>
      </c>
    </row>
    <row r="3056" spans="1:38" x14ac:dyDescent="0.2">
      <c r="A3056" t="s">
        <v>8008</v>
      </c>
      <c r="B3056" t="s">
        <v>24</v>
      </c>
      <c r="C3056" t="s">
        <v>8009</v>
      </c>
      <c r="D3056" s="1">
        <v>36269</v>
      </c>
      <c r="E3056" s="1">
        <v>43456</v>
      </c>
      <c r="F3056" t="s">
        <v>19</v>
      </c>
      <c r="I3056">
        <v>100</v>
      </c>
      <c r="J3056">
        <v>0</v>
      </c>
      <c r="K3056">
        <v>0</v>
      </c>
      <c r="L3056">
        <v>1666</v>
      </c>
      <c r="M3056">
        <v>1666</v>
      </c>
      <c r="N3056" t="s">
        <v>20</v>
      </c>
      <c r="O3056" t="s">
        <v>8010</v>
      </c>
      <c r="P3056" t="s">
        <v>28</v>
      </c>
      <c r="Q3056" t="s">
        <v>34233</v>
      </c>
      <c r="R3056" t="s">
        <v>34233</v>
      </c>
      <c r="S3056" t="s">
        <v>33797</v>
      </c>
      <c r="T3056" t="s">
        <v>34365</v>
      </c>
      <c r="AD3056" t="str">
        <f t="shared" si="478"/>
        <v/>
      </c>
      <c r="AE3056" t="str">
        <f t="shared" si="480"/>
        <v/>
      </c>
      <c r="AF3056" t="str">
        <f t="shared" si="481"/>
        <v/>
      </c>
      <c r="AG3056" s="17">
        <v>1</v>
      </c>
      <c r="AH3056">
        <f t="shared" si="476"/>
        <v>2.8</v>
      </c>
      <c r="AI3056">
        <v>0.14499999999999999</v>
      </c>
      <c r="AJ3056">
        <f t="shared" si="482"/>
        <v>0.40599999999999997</v>
      </c>
      <c r="AK3056" t="str">
        <f t="shared" si="477"/>
        <v/>
      </c>
      <c r="AL3056" t="str">
        <f t="shared" si="483"/>
        <v/>
      </c>
    </row>
    <row r="3057" spans="1:39" x14ac:dyDescent="0.2">
      <c r="A3057" t="s">
        <v>8102</v>
      </c>
      <c r="B3057" t="s">
        <v>24</v>
      </c>
      <c r="C3057" t="s">
        <v>8103</v>
      </c>
      <c r="D3057" s="1">
        <v>36269</v>
      </c>
      <c r="E3057" s="1">
        <v>43456</v>
      </c>
      <c r="F3057" t="s">
        <v>19</v>
      </c>
      <c r="I3057">
        <v>100</v>
      </c>
      <c r="J3057">
        <v>0</v>
      </c>
      <c r="K3057">
        <v>0</v>
      </c>
      <c r="L3057">
        <v>1187</v>
      </c>
      <c r="M3057">
        <v>1187</v>
      </c>
      <c r="N3057" t="s">
        <v>20</v>
      </c>
      <c r="O3057" t="s">
        <v>8104</v>
      </c>
      <c r="P3057" t="s">
        <v>28</v>
      </c>
      <c r="Q3057" t="s">
        <v>34233</v>
      </c>
      <c r="R3057" t="s">
        <v>34233</v>
      </c>
      <c r="S3057" t="s">
        <v>33797</v>
      </c>
      <c r="T3057" t="s">
        <v>34349</v>
      </c>
      <c r="U3057" t="s">
        <v>32634</v>
      </c>
      <c r="V3057" t="s">
        <v>34958</v>
      </c>
      <c r="X3057">
        <v>2</v>
      </c>
      <c r="Y3057" t="s">
        <v>32661</v>
      </c>
      <c r="AB3057">
        <v>25</v>
      </c>
      <c r="AC3057">
        <v>1</v>
      </c>
      <c r="AD3057" t="str">
        <f t="shared" si="478"/>
        <v/>
      </c>
      <c r="AE3057" t="str">
        <f t="shared" si="480"/>
        <v/>
      </c>
      <c r="AF3057" t="str">
        <f t="shared" si="481"/>
        <v/>
      </c>
      <c r="AG3057">
        <f>IF((S3057&lt;&gt;"tühi")*(AC3057&lt;&gt;""),AC3057,"")</f>
        <v>1</v>
      </c>
      <c r="AH3057">
        <f t="shared" si="476"/>
        <v>2.8</v>
      </c>
      <c r="AI3057">
        <v>0.14499999999999999</v>
      </c>
      <c r="AJ3057">
        <f t="shared" si="482"/>
        <v>0.40599999999999997</v>
      </c>
      <c r="AK3057" t="str">
        <f t="shared" si="477"/>
        <v/>
      </c>
      <c r="AL3057" t="str">
        <f t="shared" si="483"/>
        <v/>
      </c>
    </row>
    <row r="3058" spans="1:39" s="20" customFormat="1" x14ac:dyDescent="0.2">
      <c r="A3058" s="20" t="s">
        <v>22003</v>
      </c>
      <c r="B3058" s="20" t="s">
        <v>24</v>
      </c>
      <c r="C3058" s="20" t="s">
        <v>22004</v>
      </c>
      <c r="D3058" s="21">
        <v>38698</v>
      </c>
      <c r="E3058" s="21">
        <v>43456</v>
      </c>
      <c r="F3058" s="20" t="s">
        <v>19</v>
      </c>
      <c r="I3058" s="20">
        <v>100</v>
      </c>
      <c r="J3058" s="20">
        <v>0</v>
      </c>
      <c r="K3058" s="20">
        <v>0</v>
      </c>
      <c r="L3058" s="20">
        <v>278</v>
      </c>
      <c r="M3058" s="20">
        <v>278</v>
      </c>
      <c r="N3058" s="20" t="s">
        <v>20</v>
      </c>
      <c r="O3058" s="20" t="s">
        <v>22005</v>
      </c>
      <c r="P3058" s="20" t="s">
        <v>28</v>
      </c>
      <c r="Q3058" s="20" t="s">
        <v>34233</v>
      </c>
      <c r="R3058" s="20" t="s">
        <v>34233</v>
      </c>
      <c r="S3058" s="20" t="s">
        <v>33942</v>
      </c>
      <c r="T3058" s="20" t="s">
        <v>34233</v>
      </c>
      <c r="V3058" s="20" t="s">
        <v>32950</v>
      </c>
      <c r="AD3058" s="20" t="str">
        <f t="shared" si="478"/>
        <v/>
      </c>
      <c r="AE3058" s="20" t="str">
        <f t="shared" si="480"/>
        <v/>
      </c>
      <c r="AF3058" s="20" t="str">
        <f t="shared" si="481"/>
        <v/>
      </c>
      <c r="AG3058" s="20" t="str">
        <f>IF((S3058&lt;&gt;"tühi")*(AC3058&lt;&gt;""),AC3058,"")</f>
        <v/>
      </c>
      <c r="AH3058" s="20" t="str">
        <f t="shared" si="476"/>
        <v/>
      </c>
      <c r="AI3058" s="20">
        <v>0.14499999999999999</v>
      </c>
      <c r="AJ3058" s="20" t="str">
        <f t="shared" si="482"/>
        <v/>
      </c>
      <c r="AK3058" s="20" t="str">
        <f t="shared" si="477"/>
        <v/>
      </c>
      <c r="AL3058" s="20" t="str">
        <f t="shared" si="483"/>
        <v/>
      </c>
      <c r="AM3058" s="20" t="s">
        <v>34311</v>
      </c>
    </row>
    <row r="3059" spans="1:39" x14ac:dyDescent="0.2">
      <c r="A3059" t="s">
        <v>8105</v>
      </c>
      <c r="B3059" t="s">
        <v>24</v>
      </c>
      <c r="C3059" t="s">
        <v>8106</v>
      </c>
      <c r="D3059" s="1">
        <v>36269</v>
      </c>
      <c r="E3059" s="1">
        <v>43456</v>
      </c>
      <c r="F3059" t="s">
        <v>19</v>
      </c>
      <c r="I3059">
        <v>100</v>
      </c>
      <c r="J3059">
        <v>0</v>
      </c>
      <c r="K3059">
        <v>0</v>
      </c>
      <c r="L3059">
        <v>1026</v>
      </c>
      <c r="M3059">
        <v>1026</v>
      </c>
      <c r="N3059" t="s">
        <v>20</v>
      </c>
      <c r="O3059" t="s">
        <v>8107</v>
      </c>
      <c r="P3059" t="s">
        <v>28</v>
      </c>
      <c r="Q3059" t="s">
        <v>34233</v>
      </c>
      <c r="R3059" t="s">
        <v>34233</v>
      </c>
      <c r="S3059" t="s">
        <v>33797</v>
      </c>
      <c r="T3059" t="s">
        <v>34350</v>
      </c>
      <c r="AD3059" t="str">
        <f t="shared" si="478"/>
        <v/>
      </c>
      <c r="AE3059" t="str">
        <f t="shared" si="480"/>
        <v/>
      </c>
      <c r="AF3059" t="str">
        <f t="shared" si="481"/>
        <v/>
      </c>
      <c r="AG3059" s="17">
        <v>1</v>
      </c>
      <c r="AH3059">
        <f t="shared" si="476"/>
        <v>2.8</v>
      </c>
      <c r="AI3059">
        <v>0.14499999999999999</v>
      </c>
      <c r="AJ3059">
        <f t="shared" si="482"/>
        <v>0.40599999999999997</v>
      </c>
      <c r="AK3059" t="str">
        <f t="shared" si="477"/>
        <v/>
      </c>
      <c r="AL3059" t="str">
        <f t="shared" si="483"/>
        <v/>
      </c>
    </row>
    <row r="3060" spans="1:39" x14ac:dyDescent="0.2">
      <c r="A3060" t="s">
        <v>8108</v>
      </c>
      <c r="B3060" t="s">
        <v>24</v>
      </c>
      <c r="C3060" t="s">
        <v>8109</v>
      </c>
      <c r="D3060" s="1">
        <v>36269</v>
      </c>
      <c r="E3060" s="1">
        <v>43456</v>
      </c>
      <c r="F3060" t="s">
        <v>19</v>
      </c>
      <c r="I3060">
        <v>100</v>
      </c>
      <c r="J3060">
        <v>0</v>
      </c>
      <c r="K3060">
        <v>0</v>
      </c>
      <c r="L3060">
        <v>1351</v>
      </c>
      <c r="M3060">
        <v>1351</v>
      </c>
      <c r="N3060" t="s">
        <v>20</v>
      </c>
      <c r="O3060" t="s">
        <v>8110</v>
      </c>
      <c r="P3060" t="s">
        <v>28</v>
      </c>
      <c r="Q3060" t="s">
        <v>34233</v>
      </c>
      <c r="R3060" t="s">
        <v>34233</v>
      </c>
      <c r="S3060" t="s">
        <v>33800</v>
      </c>
      <c r="T3060" t="s">
        <v>34365</v>
      </c>
      <c r="AD3060" t="str">
        <f t="shared" si="478"/>
        <v/>
      </c>
      <c r="AE3060" t="str">
        <f t="shared" si="480"/>
        <v/>
      </c>
      <c r="AF3060" t="str">
        <f t="shared" si="481"/>
        <v/>
      </c>
      <c r="AG3060" s="17">
        <v>1</v>
      </c>
      <c r="AH3060">
        <f t="shared" si="476"/>
        <v>2.8</v>
      </c>
      <c r="AI3060">
        <v>0.14499999999999999</v>
      </c>
      <c r="AJ3060">
        <f t="shared" si="482"/>
        <v>0.40599999999999997</v>
      </c>
      <c r="AK3060" t="str">
        <f t="shared" si="477"/>
        <v/>
      </c>
      <c r="AL3060" t="str">
        <f t="shared" si="483"/>
        <v/>
      </c>
    </row>
    <row r="3061" spans="1:39" x14ac:dyDescent="0.2">
      <c r="A3061" t="s">
        <v>28669</v>
      </c>
      <c r="B3061" t="s">
        <v>24</v>
      </c>
      <c r="C3061" t="s">
        <v>28670</v>
      </c>
      <c r="D3061" s="1">
        <v>42717</v>
      </c>
      <c r="E3061" s="1">
        <v>43456</v>
      </c>
      <c r="F3061" t="s">
        <v>26</v>
      </c>
      <c r="I3061">
        <v>100</v>
      </c>
      <c r="J3061">
        <v>0</v>
      </c>
      <c r="K3061">
        <v>0</v>
      </c>
      <c r="L3061">
        <v>238</v>
      </c>
      <c r="M3061">
        <v>238</v>
      </c>
      <c r="N3061" t="s">
        <v>20</v>
      </c>
      <c r="O3061" t="s">
        <v>28671</v>
      </c>
      <c r="P3061" t="s">
        <v>44</v>
      </c>
      <c r="Q3061" t="s">
        <v>34233</v>
      </c>
      <c r="R3061" t="s">
        <v>34233</v>
      </c>
      <c r="S3061" t="s">
        <v>34233</v>
      </c>
      <c r="T3061" t="s">
        <v>34233</v>
      </c>
      <c r="AD3061" t="str">
        <f t="shared" si="478"/>
        <v/>
      </c>
      <c r="AE3061" t="str">
        <f t="shared" si="480"/>
        <v/>
      </c>
      <c r="AF3061" t="str">
        <f t="shared" si="481"/>
        <v/>
      </c>
      <c r="AG3061" t="str">
        <f t="shared" ref="AG3061:AG3076" si="484">IF((S3061&lt;&gt;"tühi")*(AC3061&lt;&gt;""),AC3061,"")</f>
        <v/>
      </c>
      <c r="AH3061" t="str">
        <f t="shared" si="476"/>
        <v/>
      </c>
      <c r="AI3061">
        <v>0.14499999999999999</v>
      </c>
      <c r="AJ3061" t="str">
        <f t="shared" si="482"/>
        <v/>
      </c>
      <c r="AK3061" t="str">
        <f t="shared" si="477"/>
        <v/>
      </c>
      <c r="AL3061" t="str">
        <f t="shared" si="483"/>
        <v/>
      </c>
    </row>
    <row r="3062" spans="1:39" x14ac:dyDescent="0.2">
      <c r="A3062" t="s">
        <v>22728</v>
      </c>
      <c r="B3062" t="s">
        <v>24</v>
      </c>
      <c r="C3062" t="s">
        <v>22729</v>
      </c>
      <c r="D3062" s="1">
        <v>38806</v>
      </c>
      <c r="E3062" s="1">
        <v>44467</v>
      </c>
      <c r="F3062" t="s">
        <v>39</v>
      </c>
      <c r="I3062">
        <v>100</v>
      </c>
      <c r="J3062">
        <v>0</v>
      </c>
      <c r="K3062">
        <v>0</v>
      </c>
      <c r="L3062">
        <v>9402</v>
      </c>
      <c r="M3062">
        <v>9402</v>
      </c>
      <c r="N3062" t="s">
        <v>20</v>
      </c>
      <c r="O3062" t="s">
        <v>22730</v>
      </c>
      <c r="P3062" t="s">
        <v>28</v>
      </c>
      <c r="Q3062" t="s">
        <v>34233</v>
      </c>
      <c r="R3062" t="s">
        <v>34233</v>
      </c>
      <c r="S3062" t="s">
        <v>33942</v>
      </c>
      <c r="T3062" t="s">
        <v>34233</v>
      </c>
      <c r="AD3062" t="str">
        <f t="shared" si="478"/>
        <v/>
      </c>
      <c r="AE3062" t="str">
        <f t="shared" si="480"/>
        <v/>
      </c>
      <c r="AF3062" t="str">
        <f t="shared" si="481"/>
        <v/>
      </c>
      <c r="AG3062" t="str">
        <f t="shared" si="484"/>
        <v/>
      </c>
      <c r="AH3062" t="str">
        <f t="shared" ref="AH3062:AH3125" si="485">IF(AG3062="","",AG3062*2.8)</f>
        <v/>
      </c>
      <c r="AI3062">
        <v>0.14499999999999999</v>
      </c>
      <c r="AJ3062" t="str">
        <f t="shared" si="482"/>
        <v/>
      </c>
      <c r="AK3062" t="str">
        <f t="shared" ref="AK3062:AK3125" si="486">IF(AE3062="","",AE3062*2.8)</f>
        <v/>
      </c>
      <c r="AL3062" t="str">
        <f t="shared" si="483"/>
        <v/>
      </c>
    </row>
    <row r="3063" spans="1:39" x14ac:dyDescent="0.2">
      <c r="A3063" t="s">
        <v>9094</v>
      </c>
      <c r="B3063" t="s">
        <v>24</v>
      </c>
      <c r="C3063" t="s">
        <v>9095</v>
      </c>
      <c r="D3063" s="1">
        <v>36271</v>
      </c>
      <c r="E3063" s="1">
        <v>44546</v>
      </c>
      <c r="F3063" s="9" t="s">
        <v>39</v>
      </c>
      <c r="I3063">
        <v>100</v>
      </c>
      <c r="J3063">
        <v>0</v>
      </c>
      <c r="K3063">
        <v>0</v>
      </c>
      <c r="L3063">
        <v>5132</v>
      </c>
      <c r="M3063">
        <v>5132</v>
      </c>
      <c r="N3063" t="s">
        <v>20</v>
      </c>
      <c r="O3063" t="s">
        <v>9096</v>
      </c>
      <c r="P3063" t="s">
        <v>28</v>
      </c>
      <c r="Q3063" t="s">
        <v>34234</v>
      </c>
      <c r="R3063" t="s">
        <v>33762</v>
      </c>
      <c r="S3063" t="s">
        <v>33942</v>
      </c>
      <c r="T3063" t="s">
        <v>34233</v>
      </c>
      <c r="U3063" t="s">
        <v>32634</v>
      </c>
      <c r="V3063" t="s">
        <v>32874</v>
      </c>
      <c r="W3063">
        <v>320</v>
      </c>
      <c r="X3063">
        <v>2</v>
      </c>
      <c r="AB3063">
        <v>8</v>
      </c>
      <c r="AC3063">
        <v>2</v>
      </c>
      <c r="AD3063" t="str">
        <f t="shared" si="478"/>
        <v/>
      </c>
      <c r="AE3063">
        <f t="shared" si="480"/>
        <v>2</v>
      </c>
      <c r="AF3063" t="str">
        <f t="shared" si="481"/>
        <v/>
      </c>
      <c r="AG3063" t="str">
        <f t="shared" si="484"/>
        <v/>
      </c>
      <c r="AH3063" t="str">
        <f t="shared" si="485"/>
        <v/>
      </c>
      <c r="AI3063">
        <v>0.14499999999999999</v>
      </c>
      <c r="AJ3063" t="str">
        <f t="shared" si="482"/>
        <v/>
      </c>
      <c r="AK3063">
        <f t="shared" si="486"/>
        <v>5.6</v>
      </c>
      <c r="AL3063">
        <f t="shared" si="483"/>
        <v>0.81199999999999994</v>
      </c>
      <c r="AM3063" t="s">
        <v>33959</v>
      </c>
    </row>
    <row r="3064" spans="1:39" x14ac:dyDescent="0.2">
      <c r="A3064" t="s">
        <v>18847</v>
      </c>
      <c r="B3064" t="s">
        <v>24</v>
      </c>
      <c r="C3064" t="s">
        <v>18848</v>
      </c>
      <c r="D3064" s="1">
        <v>38077</v>
      </c>
      <c r="E3064" s="1">
        <v>43456</v>
      </c>
      <c r="F3064" t="s">
        <v>39</v>
      </c>
      <c r="I3064">
        <v>100</v>
      </c>
      <c r="J3064">
        <v>0</v>
      </c>
      <c r="K3064">
        <v>0</v>
      </c>
      <c r="L3064">
        <v>6953</v>
      </c>
      <c r="M3064">
        <v>6953</v>
      </c>
      <c r="N3064" t="s">
        <v>20</v>
      </c>
      <c r="O3064" t="s">
        <v>18849</v>
      </c>
      <c r="P3064" t="s">
        <v>28</v>
      </c>
      <c r="Q3064" t="s">
        <v>34233</v>
      </c>
      <c r="R3064" t="s">
        <v>34233</v>
      </c>
      <c r="S3064" t="s">
        <v>33942</v>
      </c>
      <c r="T3064" t="s">
        <v>34233</v>
      </c>
      <c r="AD3064" t="str">
        <f t="shared" si="478"/>
        <v/>
      </c>
      <c r="AE3064" t="str">
        <f t="shared" si="480"/>
        <v/>
      </c>
      <c r="AF3064" t="str">
        <f t="shared" si="481"/>
        <v/>
      </c>
      <c r="AG3064" t="str">
        <f t="shared" si="484"/>
        <v/>
      </c>
      <c r="AH3064" t="str">
        <f t="shared" si="485"/>
        <v/>
      </c>
      <c r="AI3064">
        <v>0.14499999999999999</v>
      </c>
      <c r="AJ3064" t="str">
        <f t="shared" si="482"/>
        <v/>
      </c>
      <c r="AK3064" t="str">
        <f t="shared" si="486"/>
        <v/>
      </c>
      <c r="AL3064" t="str">
        <f t="shared" si="483"/>
        <v/>
      </c>
    </row>
    <row r="3065" spans="1:39" x14ac:dyDescent="0.2">
      <c r="A3065" t="s">
        <v>24948</v>
      </c>
      <c r="B3065" t="s">
        <v>17</v>
      </c>
      <c r="C3065" t="s">
        <v>24949</v>
      </c>
      <c r="D3065" s="1">
        <v>39612</v>
      </c>
      <c r="E3065" s="1">
        <v>44546</v>
      </c>
      <c r="F3065" t="s">
        <v>889</v>
      </c>
      <c r="I3065">
        <v>100</v>
      </c>
      <c r="J3065">
        <v>0</v>
      </c>
      <c r="K3065">
        <v>0</v>
      </c>
      <c r="L3065">
        <v>1430</v>
      </c>
      <c r="M3065">
        <v>1430</v>
      </c>
      <c r="N3065" t="s">
        <v>20</v>
      </c>
      <c r="O3065" t="s">
        <v>24950</v>
      </c>
      <c r="P3065" t="s">
        <v>28</v>
      </c>
      <c r="Q3065" t="s">
        <v>34233</v>
      </c>
      <c r="R3065" t="s">
        <v>34233</v>
      </c>
      <c r="S3065" t="s">
        <v>33942</v>
      </c>
      <c r="T3065" t="s">
        <v>34233</v>
      </c>
      <c r="V3065" t="s">
        <v>32951</v>
      </c>
      <c r="AD3065" t="str">
        <f t="shared" si="478"/>
        <v/>
      </c>
      <c r="AE3065" t="str">
        <f t="shared" si="480"/>
        <v/>
      </c>
      <c r="AF3065" t="str">
        <f t="shared" si="481"/>
        <v/>
      </c>
      <c r="AG3065" t="str">
        <f t="shared" si="484"/>
        <v/>
      </c>
      <c r="AH3065" t="str">
        <f t="shared" si="485"/>
        <v/>
      </c>
      <c r="AI3065">
        <v>0.14499999999999999</v>
      </c>
      <c r="AJ3065" t="str">
        <f t="shared" si="482"/>
        <v/>
      </c>
      <c r="AK3065" t="str">
        <f t="shared" si="486"/>
        <v/>
      </c>
      <c r="AL3065" t="str">
        <f t="shared" si="483"/>
        <v/>
      </c>
    </row>
    <row r="3066" spans="1:39" x14ac:dyDescent="0.2">
      <c r="A3066" t="s">
        <v>24945</v>
      </c>
      <c r="B3066" t="s">
        <v>17</v>
      </c>
      <c r="C3066" t="s">
        <v>24946</v>
      </c>
      <c r="D3066" s="1">
        <v>39612</v>
      </c>
      <c r="E3066" s="1">
        <v>44546</v>
      </c>
      <c r="F3066" t="s">
        <v>474</v>
      </c>
      <c r="G3066" t="s">
        <v>470</v>
      </c>
      <c r="I3066">
        <v>80</v>
      </c>
      <c r="J3066">
        <v>20</v>
      </c>
      <c r="K3066">
        <v>0</v>
      </c>
      <c r="L3066">
        <v>8491</v>
      </c>
      <c r="M3066">
        <v>8491</v>
      </c>
      <c r="N3066" t="s">
        <v>20</v>
      </c>
      <c r="O3066" t="s">
        <v>24947</v>
      </c>
      <c r="P3066" t="s">
        <v>28</v>
      </c>
      <c r="Q3066" t="s">
        <v>34233</v>
      </c>
      <c r="R3066" t="s">
        <v>34233</v>
      </c>
      <c r="S3066" t="s">
        <v>32627</v>
      </c>
      <c r="T3066" t="s">
        <v>34478</v>
      </c>
      <c r="U3066" t="s">
        <v>32952</v>
      </c>
      <c r="V3066" t="s">
        <v>32951</v>
      </c>
      <c r="W3066">
        <v>2500</v>
      </c>
      <c r="X3066">
        <v>2</v>
      </c>
      <c r="Y3066">
        <v>1</v>
      </c>
      <c r="Z3066">
        <v>2800</v>
      </c>
      <c r="AB3066">
        <v>29</v>
      </c>
      <c r="AD3066" t="str">
        <f t="shared" si="478"/>
        <v/>
      </c>
      <c r="AE3066" t="str">
        <f t="shared" si="480"/>
        <v/>
      </c>
      <c r="AF3066">
        <f t="shared" si="481"/>
        <v>2800</v>
      </c>
      <c r="AG3066" t="str">
        <f t="shared" si="484"/>
        <v/>
      </c>
      <c r="AH3066" t="str">
        <f t="shared" si="485"/>
        <v/>
      </c>
      <c r="AI3066">
        <v>0.14499999999999999</v>
      </c>
      <c r="AJ3066" t="str">
        <f t="shared" si="482"/>
        <v/>
      </c>
      <c r="AK3066" t="str">
        <f t="shared" si="486"/>
        <v/>
      </c>
      <c r="AL3066" t="str">
        <f t="shared" si="483"/>
        <v/>
      </c>
    </row>
    <row r="3067" spans="1:39" x14ac:dyDescent="0.2">
      <c r="A3067" t="s">
        <v>27953</v>
      </c>
      <c r="B3067" t="s">
        <v>17</v>
      </c>
      <c r="C3067" t="s">
        <v>27954</v>
      </c>
      <c r="D3067" s="1">
        <v>42165</v>
      </c>
      <c r="E3067" s="1">
        <v>44546</v>
      </c>
      <c r="F3067" t="s">
        <v>19</v>
      </c>
      <c r="I3067">
        <v>100</v>
      </c>
      <c r="J3067">
        <v>0</v>
      </c>
      <c r="K3067">
        <v>0</v>
      </c>
      <c r="L3067">
        <v>3286</v>
      </c>
      <c r="M3067">
        <v>3286</v>
      </c>
      <c r="N3067" t="s">
        <v>20</v>
      </c>
      <c r="O3067" t="s">
        <v>21</v>
      </c>
      <c r="P3067" t="s">
        <v>28</v>
      </c>
      <c r="Q3067" t="s">
        <v>34233</v>
      </c>
      <c r="R3067" t="s">
        <v>34233</v>
      </c>
      <c r="S3067" t="s">
        <v>32628</v>
      </c>
      <c r="T3067" t="s">
        <v>34362</v>
      </c>
      <c r="U3067" t="s">
        <v>32650</v>
      </c>
      <c r="V3067" t="s">
        <v>32951</v>
      </c>
      <c r="W3067">
        <v>700</v>
      </c>
      <c r="X3067">
        <v>2</v>
      </c>
      <c r="Y3067">
        <v>1</v>
      </c>
      <c r="Z3067">
        <v>1050</v>
      </c>
      <c r="AB3067">
        <v>21</v>
      </c>
      <c r="AC3067">
        <v>5</v>
      </c>
      <c r="AD3067" t="str">
        <f t="shared" ref="AD3067:AD3130" si="487">IF((S3067="tühi")*(F3067&lt;&gt;"Elamumaa")*(G3067&lt;&gt;"Elamumaa")*(H3067&lt;&gt;"Elamumaa"),IF(Z3067=0,"",Z3067),"")</f>
        <v/>
      </c>
      <c r="AE3067" t="str">
        <f t="shared" si="480"/>
        <v/>
      </c>
      <c r="AF3067" t="str">
        <f t="shared" si="481"/>
        <v/>
      </c>
      <c r="AG3067">
        <f t="shared" si="484"/>
        <v>5</v>
      </c>
      <c r="AH3067">
        <f t="shared" si="485"/>
        <v>14</v>
      </c>
      <c r="AI3067">
        <v>0.14499999999999999</v>
      </c>
      <c r="AJ3067">
        <f t="shared" si="482"/>
        <v>2.0299999999999998</v>
      </c>
      <c r="AK3067" t="str">
        <f t="shared" si="486"/>
        <v/>
      </c>
      <c r="AL3067" t="str">
        <f t="shared" si="483"/>
        <v/>
      </c>
    </row>
    <row r="3068" spans="1:39" x14ac:dyDescent="0.2">
      <c r="A3068" t="s">
        <v>27955</v>
      </c>
      <c r="B3068" t="s">
        <v>17</v>
      </c>
      <c r="C3068" t="s">
        <v>27956</v>
      </c>
      <c r="D3068" s="1">
        <v>42165</v>
      </c>
      <c r="E3068" s="1">
        <v>44560</v>
      </c>
      <c r="F3068" t="s">
        <v>19</v>
      </c>
      <c r="I3068">
        <v>100</v>
      </c>
      <c r="J3068">
        <v>0</v>
      </c>
      <c r="K3068">
        <v>0</v>
      </c>
      <c r="L3068">
        <v>3390</v>
      </c>
      <c r="M3068">
        <v>3390</v>
      </c>
      <c r="N3068" t="s">
        <v>20</v>
      </c>
      <c r="O3068" t="s">
        <v>21</v>
      </c>
      <c r="P3068" t="s">
        <v>28</v>
      </c>
      <c r="Q3068" t="s">
        <v>34233</v>
      </c>
      <c r="R3068" t="s">
        <v>34233</v>
      </c>
      <c r="S3068" t="s">
        <v>32628</v>
      </c>
      <c r="T3068" t="s">
        <v>34362</v>
      </c>
      <c r="U3068" t="s">
        <v>32650</v>
      </c>
      <c r="V3068" t="s">
        <v>32951</v>
      </c>
      <c r="W3068">
        <v>800</v>
      </c>
      <c r="X3068">
        <v>2</v>
      </c>
      <c r="Y3068">
        <v>1</v>
      </c>
      <c r="Z3068">
        <v>1200</v>
      </c>
      <c r="AB3068">
        <v>24</v>
      </c>
      <c r="AC3068">
        <v>6</v>
      </c>
      <c r="AD3068" t="str">
        <f t="shared" si="487"/>
        <v/>
      </c>
      <c r="AE3068" t="str">
        <f t="shared" si="480"/>
        <v/>
      </c>
      <c r="AF3068" t="str">
        <f t="shared" si="481"/>
        <v/>
      </c>
      <c r="AG3068">
        <f t="shared" si="484"/>
        <v>6</v>
      </c>
      <c r="AH3068">
        <f t="shared" si="485"/>
        <v>16.799999999999997</v>
      </c>
      <c r="AI3068">
        <v>0.14499999999999999</v>
      </c>
      <c r="AJ3068">
        <f t="shared" si="482"/>
        <v>2.4359999999999995</v>
      </c>
      <c r="AK3068" t="str">
        <f t="shared" si="486"/>
        <v/>
      </c>
      <c r="AL3068" t="str">
        <f t="shared" si="483"/>
        <v/>
      </c>
    </row>
    <row r="3069" spans="1:39" x14ac:dyDescent="0.2">
      <c r="A3069" t="s">
        <v>27957</v>
      </c>
      <c r="B3069" t="s">
        <v>17</v>
      </c>
      <c r="C3069" t="s">
        <v>27958</v>
      </c>
      <c r="D3069" s="1">
        <v>42165</v>
      </c>
      <c r="E3069" s="1">
        <v>44560</v>
      </c>
      <c r="F3069" t="s">
        <v>19</v>
      </c>
      <c r="I3069">
        <v>100</v>
      </c>
      <c r="J3069">
        <v>0</v>
      </c>
      <c r="K3069">
        <v>0</v>
      </c>
      <c r="L3069">
        <v>3198</v>
      </c>
      <c r="M3069">
        <v>3198</v>
      </c>
      <c r="N3069" t="s">
        <v>20</v>
      </c>
      <c r="O3069" t="s">
        <v>21</v>
      </c>
      <c r="P3069" t="s">
        <v>28</v>
      </c>
      <c r="Q3069" t="s">
        <v>34233</v>
      </c>
      <c r="R3069" t="s">
        <v>34233</v>
      </c>
      <c r="S3069" t="s">
        <v>32628</v>
      </c>
      <c r="T3069" t="s">
        <v>34362</v>
      </c>
      <c r="U3069" t="s">
        <v>32650</v>
      </c>
      <c r="V3069" t="s">
        <v>32951</v>
      </c>
      <c r="W3069">
        <v>700</v>
      </c>
      <c r="X3069">
        <v>2</v>
      </c>
      <c r="Y3069">
        <v>1</v>
      </c>
      <c r="Z3069">
        <v>1050</v>
      </c>
      <c r="AB3069">
        <v>22</v>
      </c>
      <c r="AC3069">
        <v>5</v>
      </c>
      <c r="AD3069" t="str">
        <f t="shared" si="487"/>
        <v/>
      </c>
      <c r="AE3069" t="str">
        <f t="shared" si="480"/>
        <v/>
      </c>
      <c r="AF3069" t="str">
        <f t="shared" si="481"/>
        <v/>
      </c>
      <c r="AG3069">
        <f t="shared" si="484"/>
        <v>5</v>
      </c>
      <c r="AH3069">
        <f t="shared" si="485"/>
        <v>14</v>
      </c>
      <c r="AI3069">
        <v>0.14499999999999999</v>
      </c>
      <c r="AJ3069">
        <f t="shared" si="482"/>
        <v>2.0299999999999998</v>
      </c>
      <c r="AK3069" t="str">
        <f t="shared" si="486"/>
        <v/>
      </c>
      <c r="AL3069" t="str">
        <f t="shared" si="483"/>
        <v/>
      </c>
    </row>
    <row r="3070" spans="1:39" x14ac:dyDescent="0.2">
      <c r="A3070" t="s">
        <v>27974</v>
      </c>
      <c r="B3070" t="s">
        <v>17</v>
      </c>
      <c r="C3070" t="s">
        <v>27975</v>
      </c>
      <c r="D3070" s="1">
        <v>42165</v>
      </c>
      <c r="E3070" s="1">
        <v>44560</v>
      </c>
      <c r="F3070" t="s">
        <v>26</v>
      </c>
      <c r="I3070">
        <v>100</v>
      </c>
      <c r="J3070">
        <v>0</v>
      </c>
      <c r="K3070">
        <v>0</v>
      </c>
      <c r="L3070">
        <v>6078</v>
      </c>
      <c r="M3070">
        <v>6078</v>
      </c>
      <c r="N3070" t="s">
        <v>20</v>
      </c>
      <c r="O3070" t="s">
        <v>27976</v>
      </c>
      <c r="P3070" t="s">
        <v>44</v>
      </c>
      <c r="Q3070" t="s">
        <v>34233</v>
      </c>
      <c r="R3070" t="s">
        <v>34233</v>
      </c>
      <c r="S3070" t="s">
        <v>34233</v>
      </c>
      <c r="T3070" t="s">
        <v>34233</v>
      </c>
      <c r="V3070" t="s">
        <v>32951</v>
      </c>
      <c r="AD3070" t="str">
        <f t="shared" si="487"/>
        <v/>
      </c>
      <c r="AE3070" t="str">
        <f t="shared" si="480"/>
        <v/>
      </c>
      <c r="AF3070" t="str">
        <f t="shared" si="481"/>
        <v/>
      </c>
      <c r="AG3070" t="str">
        <f t="shared" si="484"/>
        <v/>
      </c>
      <c r="AH3070" t="str">
        <f t="shared" si="485"/>
        <v/>
      </c>
      <c r="AI3070">
        <v>0.14499999999999999</v>
      </c>
      <c r="AJ3070" t="str">
        <f t="shared" si="482"/>
        <v/>
      </c>
      <c r="AK3070" t="str">
        <f t="shared" si="486"/>
        <v/>
      </c>
      <c r="AL3070" t="str">
        <f t="shared" si="483"/>
        <v/>
      </c>
    </row>
    <row r="3071" spans="1:39" x14ac:dyDescent="0.2">
      <c r="A3071" t="s">
        <v>27466</v>
      </c>
      <c r="B3071" t="s">
        <v>17</v>
      </c>
      <c r="C3071" t="s">
        <v>27467</v>
      </c>
      <c r="D3071" s="1">
        <v>42044</v>
      </c>
      <c r="E3071" s="1">
        <v>44560</v>
      </c>
      <c r="F3071" t="s">
        <v>26</v>
      </c>
      <c r="I3071">
        <v>100</v>
      </c>
      <c r="J3071">
        <v>0</v>
      </c>
      <c r="K3071">
        <v>0</v>
      </c>
      <c r="L3071">
        <v>4956</v>
      </c>
      <c r="M3071">
        <v>4956</v>
      </c>
      <c r="N3071" t="s">
        <v>20</v>
      </c>
      <c r="O3071" t="s">
        <v>27468</v>
      </c>
      <c r="P3071" t="s">
        <v>44</v>
      </c>
      <c r="Q3071" t="s">
        <v>34233</v>
      </c>
      <c r="R3071" t="s">
        <v>34233</v>
      </c>
      <c r="S3071" t="s">
        <v>34233</v>
      </c>
      <c r="T3071" t="s">
        <v>34233</v>
      </c>
      <c r="AD3071" t="str">
        <f t="shared" si="487"/>
        <v/>
      </c>
      <c r="AE3071" t="str">
        <f t="shared" si="480"/>
        <v/>
      </c>
      <c r="AF3071" t="str">
        <f t="shared" si="481"/>
        <v/>
      </c>
      <c r="AG3071" t="str">
        <f t="shared" si="484"/>
        <v/>
      </c>
      <c r="AH3071" t="str">
        <f t="shared" si="485"/>
        <v/>
      </c>
      <c r="AI3071">
        <v>0.14499999999999999</v>
      </c>
      <c r="AJ3071" t="str">
        <f t="shared" si="482"/>
        <v/>
      </c>
      <c r="AK3071" t="str">
        <f t="shared" si="486"/>
        <v/>
      </c>
      <c r="AL3071" t="str">
        <f t="shared" si="483"/>
        <v/>
      </c>
    </row>
    <row r="3072" spans="1:39" x14ac:dyDescent="0.2">
      <c r="A3072" t="s">
        <v>27929</v>
      </c>
      <c r="B3072" t="s">
        <v>17</v>
      </c>
      <c r="C3072" t="s">
        <v>27930</v>
      </c>
      <c r="D3072" s="1">
        <v>42165</v>
      </c>
      <c r="E3072" s="1">
        <v>44546</v>
      </c>
      <c r="F3072" t="s">
        <v>19</v>
      </c>
      <c r="I3072">
        <v>100</v>
      </c>
      <c r="J3072">
        <v>0</v>
      </c>
      <c r="K3072">
        <v>0</v>
      </c>
      <c r="L3072">
        <v>4094</v>
      </c>
      <c r="M3072">
        <v>4094</v>
      </c>
      <c r="N3072" t="s">
        <v>20</v>
      </c>
      <c r="O3072" t="s">
        <v>21</v>
      </c>
      <c r="P3072" t="s">
        <v>28</v>
      </c>
      <c r="Q3072" t="s">
        <v>34233</v>
      </c>
      <c r="R3072" t="s">
        <v>34233</v>
      </c>
      <c r="S3072" t="s">
        <v>32628</v>
      </c>
      <c r="T3072" t="s">
        <v>34362</v>
      </c>
      <c r="U3072" t="s">
        <v>32650</v>
      </c>
      <c r="V3072" t="s">
        <v>32951</v>
      </c>
      <c r="W3072">
        <v>500</v>
      </c>
      <c r="X3072">
        <v>2</v>
      </c>
      <c r="Y3072">
        <v>1</v>
      </c>
      <c r="Z3072">
        <v>750</v>
      </c>
      <c r="AB3072">
        <v>12</v>
      </c>
      <c r="AC3072">
        <v>4</v>
      </c>
      <c r="AD3072" t="str">
        <f t="shared" si="487"/>
        <v/>
      </c>
      <c r="AE3072" t="str">
        <f t="shared" si="480"/>
        <v/>
      </c>
      <c r="AF3072" t="str">
        <f t="shared" si="481"/>
        <v/>
      </c>
      <c r="AG3072">
        <f t="shared" si="484"/>
        <v>4</v>
      </c>
      <c r="AH3072">
        <f t="shared" si="485"/>
        <v>11.2</v>
      </c>
      <c r="AI3072">
        <v>0.14499999999999999</v>
      </c>
      <c r="AJ3072">
        <f t="shared" si="482"/>
        <v>1.6239999999999999</v>
      </c>
      <c r="AK3072" t="str">
        <f t="shared" si="486"/>
        <v/>
      </c>
      <c r="AL3072" t="str">
        <f t="shared" si="483"/>
        <v/>
      </c>
    </row>
    <row r="3073" spans="1:39" x14ac:dyDescent="0.2">
      <c r="A3073" t="s">
        <v>11508</v>
      </c>
      <c r="B3073" t="s">
        <v>17</v>
      </c>
      <c r="C3073" t="s">
        <v>11509</v>
      </c>
      <c r="D3073" s="1"/>
      <c r="E3073" s="1">
        <v>43456</v>
      </c>
      <c r="F3073" s="9" t="s">
        <v>474</v>
      </c>
      <c r="I3073">
        <v>100</v>
      </c>
      <c r="J3073">
        <v>0</v>
      </c>
      <c r="K3073">
        <v>0</v>
      </c>
      <c r="L3073">
        <v>4547</v>
      </c>
      <c r="M3073">
        <v>4547</v>
      </c>
      <c r="N3073" t="s">
        <v>20</v>
      </c>
      <c r="O3073" t="s">
        <v>11510</v>
      </c>
      <c r="P3073" t="s">
        <v>28</v>
      </c>
      <c r="Q3073" t="s">
        <v>33775</v>
      </c>
      <c r="R3073">
        <v>2</v>
      </c>
      <c r="S3073" t="s">
        <v>33829</v>
      </c>
      <c r="T3073" t="s">
        <v>34479</v>
      </c>
      <c r="U3073" t="s">
        <v>32953</v>
      </c>
      <c r="V3073" t="s">
        <v>32954</v>
      </c>
      <c r="W3073">
        <v>300</v>
      </c>
      <c r="X3073">
        <v>3</v>
      </c>
      <c r="Y3073">
        <v>1</v>
      </c>
      <c r="Z3073">
        <v>900</v>
      </c>
      <c r="AA3073">
        <v>11</v>
      </c>
      <c r="AD3073" t="str">
        <f t="shared" si="487"/>
        <v/>
      </c>
      <c r="AE3073" t="str">
        <f t="shared" si="480"/>
        <v/>
      </c>
      <c r="AF3073">
        <f t="shared" si="481"/>
        <v>900</v>
      </c>
      <c r="AG3073" t="str">
        <f t="shared" si="484"/>
        <v/>
      </c>
      <c r="AH3073" t="str">
        <f t="shared" si="485"/>
        <v/>
      </c>
      <c r="AI3073">
        <v>0.14499999999999999</v>
      </c>
      <c r="AJ3073">
        <v>1</v>
      </c>
      <c r="AK3073" t="str">
        <f t="shared" si="486"/>
        <v/>
      </c>
      <c r="AM3073" t="s">
        <v>33960</v>
      </c>
    </row>
    <row r="3074" spans="1:39" x14ac:dyDescent="0.2">
      <c r="A3074" t="s">
        <v>35088</v>
      </c>
      <c r="B3074" t="s">
        <v>17</v>
      </c>
      <c r="C3074" t="s">
        <v>11509</v>
      </c>
      <c r="D3074" s="1">
        <v>36572</v>
      </c>
      <c r="E3074" s="1">
        <v>43456</v>
      </c>
      <c r="F3074" s="9" t="s">
        <v>474</v>
      </c>
      <c r="I3074">
        <v>100</v>
      </c>
      <c r="J3074">
        <v>0</v>
      </c>
      <c r="K3074">
        <v>0</v>
      </c>
      <c r="L3074">
        <v>4547</v>
      </c>
      <c r="M3074">
        <v>4547</v>
      </c>
      <c r="N3074" t="s">
        <v>20</v>
      </c>
      <c r="O3074" t="s">
        <v>11510</v>
      </c>
      <c r="P3074" t="s">
        <v>28</v>
      </c>
      <c r="Q3074" t="s">
        <v>33775</v>
      </c>
      <c r="R3074">
        <v>2</v>
      </c>
      <c r="S3074" t="s">
        <v>33829</v>
      </c>
      <c r="T3074" t="s">
        <v>34792</v>
      </c>
      <c r="U3074" t="s">
        <v>32955</v>
      </c>
      <c r="V3074" t="s">
        <v>32954</v>
      </c>
      <c r="W3074">
        <v>1000</v>
      </c>
      <c r="X3074">
        <v>3</v>
      </c>
      <c r="Y3074">
        <v>4</v>
      </c>
      <c r="Z3074">
        <v>2400</v>
      </c>
      <c r="AA3074">
        <v>11</v>
      </c>
      <c r="AD3074" t="str">
        <f t="shared" si="487"/>
        <v/>
      </c>
      <c r="AE3074" t="str">
        <f t="shared" si="480"/>
        <v/>
      </c>
      <c r="AF3074">
        <f t="shared" si="481"/>
        <v>2400</v>
      </c>
      <c r="AG3074" t="str">
        <f t="shared" si="484"/>
        <v/>
      </c>
      <c r="AH3074" t="str">
        <f t="shared" si="485"/>
        <v/>
      </c>
      <c r="AI3074">
        <v>0.14499999999999999</v>
      </c>
      <c r="AJ3074">
        <v>1</v>
      </c>
      <c r="AK3074" t="str">
        <f t="shared" si="486"/>
        <v/>
      </c>
      <c r="AM3074" t="s">
        <v>33960</v>
      </c>
    </row>
    <row r="3075" spans="1:39" x14ac:dyDescent="0.2">
      <c r="A3075" t="s">
        <v>11376</v>
      </c>
      <c r="B3075" t="s">
        <v>17</v>
      </c>
      <c r="C3075" t="s">
        <v>11377</v>
      </c>
      <c r="D3075" s="1">
        <v>36535</v>
      </c>
      <c r="E3075" s="1">
        <v>44546</v>
      </c>
      <c r="F3075" t="s">
        <v>19</v>
      </c>
      <c r="I3075">
        <v>100</v>
      </c>
      <c r="J3075">
        <v>0</v>
      </c>
      <c r="K3075">
        <v>0</v>
      </c>
      <c r="L3075">
        <v>3388</v>
      </c>
      <c r="M3075">
        <v>3388</v>
      </c>
      <c r="N3075" t="s">
        <v>20</v>
      </c>
      <c r="O3075" t="s">
        <v>11378</v>
      </c>
      <c r="P3075" t="s">
        <v>28</v>
      </c>
      <c r="Q3075" t="s">
        <v>34233</v>
      </c>
      <c r="R3075" t="s">
        <v>34233</v>
      </c>
      <c r="S3075" t="s">
        <v>33800</v>
      </c>
      <c r="T3075" t="s">
        <v>34349</v>
      </c>
      <c r="U3075" t="s">
        <v>32634</v>
      </c>
      <c r="V3075" t="s">
        <v>32878</v>
      </c>
      <c r="W3075">
        <v>400</v>
      </c>
      <c r="Y3075" t="s">
        <v>32661</v>
      </c>
      <c r="AC3075">
        <v>1</v>
      </c>
      <c r="AD3075" t="str">
        <f t="shared" si="487"/>
        <v/>
      </c>
      <c r="AE3075" t="str">
        <f t="shared" si="480"/>
        <v/>
      </c>
      <c r="AF3075" t="str">
        <f t="shared" si="481"/>
        <v/>
      </c>
      <c r="AG3075">
        <f t="shared" si="484"/>
        <v>1</v>
      </c>
      <c r="AH3075">
        <f t="shared" si="485"/>
        <v>2.8</v>
      </c>
      <c r="AI3075">
        <v>0.14499999999999999</v>
      </c>
      <c r="AJ3075">
        <f t="shared" si="482"/>
        <v>0.40599999999999997</v>
      </c>
      <c r="AK3075" t="str">
        <f t="shared" si="486"/>
        <v/>
      </c>
      <c r="AL3075" t="str">
        <f t="shared" si="483"/>
        <v/>
      </c>
      <c r="AM3075" t="s">
        <v>33961</v>
      </c>
    </row>
    <row r="3076" spans="1:39" x14ac:dyDescent="0.2">
      <c r="A3076" t="s">
        <v>26155</v>
      </c>
      <c r="B3076" t="s">
        <v>17</v>
      </c>
      <c r="C3076" t="s">
        <v>26156</v>
      </c>
      <c r="D3076" s="1">
        <v>40800</v>
      </c>
      <c r="E3076" s="1">
        <v>44546</v>
      </c>
      <c r="F3076" t="s">
        <v>474</v>
      </c>
      <c r="I3076">
        <v>100</v>
      </c>
      <c r="J3076">
        <v>0</v>
      </c>
      <c r="K3076">
        <v>0</v>
      </c>
      <c r="L3076">
        <v>4490</v>
      </c>
      <c r="M3076">
        <v>4490</v>
      </c>
      <c r="N3076" t="s">
        <v>20</v>
      </c>
      <c r="O3076" t="s">
        <v>26157</v>
      </c>
      <c r="P3076" t="s">
        <v>28</v>
      </c>
      <c r="Q3076" t="s">
        <v>34233</v>
      </c>
      <c r="R3076" t="s">
        <v>34233</v>
      </c>
      <c r="S3076" t="s">
        <v>32627</v>
      </c>
      <c r="T3076" t="s">
        <v>34233</v>
      </c>
      <c r="AD3076" t="str">
        <f t="shared" si="487"/>
        <v/>
      </c>
      <c r="AE3076" t="str">
        <f t="shared" si="480"/>
        <v/>
      </c>
      <c r="AF3076" t="str">
        <f t="shared" si="481"/>
        <v/>
      </c>
      <c r="AG3076" t="str">
        <f t="shared" si="484"/>
        <v/>
      </c>
      <c r="AH3076" t="str">
        <f t="shared" si="485"/>
        <v/>
      </c>
      <c r="AI3076">
        <v>0.14499999999999999</v>
      </c>
      <c r="AJ3076" t="str">
        <f t="shared" si="482"/>
        <v/>
      </c>
      <c r="AK3076" t="str">
        <f t="shared" si="486"/>
        <v/>
      </c>
      <c r="AL3076" t="str">
        <f t="shared" si="483"/>
        <v/>
      </c>
    </row>
    <row r="3077" spans="1:39" x14ac:dyDescent="0.2">
      <c r="A3077" t="s">
        <v>11559</v>
      </c>
      <c r="B3077" t="s">
        <v>17</v>
      </c>
      <c r="C3077" t="s">
        <v>11560</v>
      </c>
      <c r="D3077" s="1">
        <v>36572</v>
      </c>
      <c r="E3077" s="1">
        <v>43951</v>
      </c>
      <c r="F3077" t="s">
        <v>19</v>
      </c>
      <c r="I3077">
        <v>100</v>
      </c>
      <c r="J3077">
        <v>0</v>
      </c>
      <c r="K3077">
        <v>0</v>
      </c>
      <c r="L3077">
        <v>3706</v>
      </c>
      <c r="M3077">
        <v>3706</v>
      </c>
      <c r="N3077" t="s">
        <v>20</v>
      </c>
      <c r="O3077" t="s">
        <v>11561</v>
      </c>
      <c r="P3077" t="s">
        <v>28</v>
      </c>
      <c r="Q3077" t="s">
        <v>34234</v>
      </c>
      <c r="R3077" t="s">
        <v>34235</v>
      </c>
      <c r="S3077" t="s">
        <v>33814</v>
      </c>
      <c r="T3077" t="s">
        <v>34793</v>
      </c>
      <c r="AD3077" t="str">
        <f t="shared" si="487"/>
        <v/>
      </c>
      <c r="AE3077" t="str">
        <f t="shared" si="480"/>
        <v/>
      </c>
      <c r="AF3077" t="str">
        <f t="shared" si="481"/>
        <v/>
      </c>
      <c r="AG3077" s="17">
        <v>1</v>
      </c>
      <c r="AH3077">
        <f t="shared" si="485"/>
        <v>2.8</v>
      </c>
      <c r="AI3077">
        <v>0.14499999999999999</v>
      </c>
      <c r="AJ3077">
        <f t="shared" si="482"/>
        <v>0.40599999999999997</v>
      </c>
      <c r="AK3077" t="str">
        <f t="shared" si="486"/>
        <v/>
      </c>
      <c r="AL3077" t="str">
        <f t="shared" si="483"/>
        <v/>
      </c>
    </row>
    <row r="3078" spans="1:39" x14ac:dyDescent="0.2">
      <c r="A3078" t="s">
        <v>26158</v>
      </c>
      <c r="B3078" t="s">
        <v>17</v>
      </c>
      <c r="C3078" t="s">
        <v>26159</v>
      </c>
      <c r="D3078" s="1">
        <v>40800</v>
      </c>
      <c r="E3078" s="1">
        <v>43456</v>
      </c>
      <c r="F3078" t="s">
        <v>474</v>
      </c>
      <c r="I3078">
        <v>100</v>
      </c>
      <c r="J3078">
        <v>0</v>
      </c>
      <c r="K3078">
        <v>0</v>
      </c>
      <c r="L3078">
        <v>1348</v>
      </c>
      <c r="M3078">
        <v>1348</v>
      </c>
      <c r="N3078" t="s">
        <v>20</v>
      </c>
      <c r="O3078" t="s">
        <v>26160</v>
      </c>
      <c r="P3078" t="s">
        <v>28</v>
      </c>
      <c r="Q3078" t="s">
        <v>34233</v>
      </c>
      <c r="R3078" t="s">
        <v>34233</v>
      </c>
      <c r="S3078" t="s">
        <v>32627</v>
      </c>
      <c r="T3078" t="s">
        <v>34233</v>
      </c>
      <c r="AD3078" t="str">
        <f t="shared" si="487"/>
        <v/>
      </c>
      <c r="AE3078" t="str">
        <f t="shared" si="480"/>
        <v/>
      </c>
      <c r="AF3078" t="str">
        <f t="shared" si="481"/>
        <v/>
      </c>
      <c r="AG3078" t="str">
        <f t="shared" ref="AG3078:AG3109" si="488">IF((S3078&lt;&gt;"tühi")*(AC3078&lt;&gt;""),AC3078,"")</f>
        <v/>
      </c>
      <c r="AH3078" t="str">
        <f t="shared" si="485"/>
        <v/>
      </c>
      <c r="AI3078">
        <v>0.14499999999999999</v>
      </c>
      <c r="AJ3078" t="str">
        <f t="shared" si="482"/>
        <v/>
      </c>
      <c r="AK3078" t="str">
        <f t="shared" si="486"/>
        <v/>
      </c>
      <c r="AL3078" t="str">
        <f t="shared" si="483"/>
        <v/>
      </c>
    </row>
    <row r="3079" spans="1:39" x14ac:dyDescent="0.2">
      <c r="A3079" t="s">
        <v>28582</v>
      </c>
      <c r="B3079" t="s">
        <v>17</v>
      </c>
      <c r="C3079" t="s">
        <v>28583</v>
      </c>
      <c r="D3079" s="1">
        <v>42474</v>
      </c>
      <c r="E3079" s="1">
        <v>43456</v>
      </c>
      <c r="F3079" t="s">
        <v>474</v>
      </c>
      <c r="I3079">
        <v>100</v>
      </c>
      <c r="J3079">
        <v>0</v>
      </c>
      <c r="K3079">
        <v>0</v>
      </c>
      <c r="L3079">
        <v>6539</v>
      </c>
      <c r="M3079">
        <v>6539</v>
      </c>
      <c r="N3079" t="s">
        <v>20</v>
      </c>
      <c r="O3079" t="s">
        <v>28584</v>
      </c>
      <c r="P3079" t="s">
        <v>28</v>
      </c>
      <c r="Q3079" t="s">
        <v>33775</v>
      </c>
      <c r="R3079">
        <v>2</v>
      </c>
      <c r="S3079" t="s">
        <v>32627</v>
      </c>
      <c r="T3079" t="s">
        <v>34480</v>
      </c>
      <c r="AD3079" t="str">
        <f t="shared" si="487"/>
        <v/>
      </c>
      <c r="AE3079" t="str">
        <f t="shared" si="480"/>
        <v/>
      </c>
      <c r="AF3079" t="str">
        <f t="shared" si="481"/>
        <v/>
      </c>
      <c r="AG3079" t="str">
        <f t="shared" si="488"/>
        <v/>
      </c>
      <c r="AH3079" t="str">
        <f t="shared" si="485"/>
        <v/>
      </c>
      <c r="AI3079">
        <v>0.14499999999999999</v>
      </c>
      <c r="AJ3079">
        <v>2</v>
      </c>
      <c r="AK3079" t="str">
        <f t="shared" si="486"/>
        <v/>
      </c>
      <c r="AL3079" t="str">
        <f t="shared" si="483"/>
        <v/>
      </c>
    </row>
    <row r="3080" spans="1:39" x14ac:dyDescent="0.2">
      <c r="A3080" t="s">
        <v>27917</v>
      </c>
      <c r="B3080" t="s">
        <v>17</v>
      </c>
      <c r="C3080" t="s">
        <v>27918</v>
      </c>
      <c r="D3080" s="1">
        <v>42165</v>
      </c>
      <c r="E3080" s="1">
        <v>44546</v>
      </c>
      <c r="F3080" t="s">
        <v>19</v>
      </c>
      <c r="I3080">
        <v>100</v>
      </c>
      <c r="J3080">
        <v>0</v>
      </c>
      <c r="K3080">
        <v>0</v>
      </c>
      <c r="L3080">
        <v>4198</v>
      </c>
      <c r="M3080">
        <v>4198</v>
      </c>
      <c r="N3080" t="s">
        <v>20</v>
      </c>
      <c r="O3080" t="s">
        <v>21</v>
      </c>
      <c r="P3080" t="s">
        <v>28</v>
      </c>
      <c r="Q3080" t="s">
        <v>34233</v>
      </c>
      <c r="R3080" t="s">
        <v>34233</v>
      </c>
      <c r="S3080" t="s">
        <v>32628</v>
      </c>
      <c r="T3080" t="s">
        <v>34362</v>
      </c>
      <c r="U3080" t="s">
        <v>32650</v>
      </c>
      <c r="V3080" t="s">
        <v>32951</v>
      </c>
      <c r="W3080">
        <v>800</v>
      </c>
      <c r="X3080">
        <v>2</v>
      </c>
      <c r="Y3080">
        <v>1</v>
      </c>
      <c r="Z3080">
        <v>1200</v>
      </c>
      <c r="AB3080">
        <v>19</v>
      </c>
      <c r="AC3080">
        <v>6</v>
      </c>
      <c r="AD3080" t="str">
        <f t="shared" si="487"/>
        <v/>
      </c>
      <c r="AE3080" t="str">
        <f t="shared" si="480"/>
        <v/>
      </c>
      <c r="AF3080" t="str">
        <f t="shared" si="481"/>
        <v/>
      </c>
      <c r="AG3080">
        <f t="shared" si="488"/>
        <v>6</v>
      </c>
      <c r="AH3080">
        <f t="shared" si="485"/>
        <v>16.799999999999997</v>
      </c>
      <c r="AI3080">
        <v>0.14499999999999999</v>
      </c>
      <c r="AJ3080">
        <f t="shared" si="482"/>
        <v>2.4359999999999995</v>
      </c>
      <c r="AK3080" t="str">
        <f t="shared" si="486"/>
        <v/>
      </c>
      <c r="AL3080" t="str">
        <f t="shared" si="483"/>
        <v/>
      </c>
    </row>
    <row r="3081" spans="1:39" x14ac:dyDescent="0.2">
      <c r="A3081" t="s">
        <v>28122</v>
      </c>
      <c r="B3081" t="s">
        <v>17</v>
      </c>
      <c r="C3081" t="s">
        <v>28123</v>
      </c>
      <c r="D3081" s="1">
        <v>42285</v>
      </c>
      <c r="E3081" s="1">
        <v>44546</v>
      </c>
      <c r="F3081" t="s">
        <v>19</v>
      </c>
      <c r="I3081">
        <v>100</v>
      </c>
      <c r="J3081">
        <v>0</v>
      </c>
      <c r="K3081">
        <v>0</v>
      </c>
      <c r="L3081">
        <v>2920</v>
      </c>
      <c r="M3081">
        <v>2920</v>
      </c>
      <c r="N3081" t="s">
        <v>20</v>
      </c>
      <c r="O3081" t="s">
        <v>21</v>
      </c>
      <c r="P3081" t="s">
        <v>28</v>
      </c>
      <c r="Q3081" t="s">
        <v>34233</v>
      </c>
      <c r="R3081" t="s">
        <v>34233</v>
      </c>
      <c r="S3081" t="s">
        <v>32628</v>
      </c>
      <c r="T3081" t="s">
        <v>32650</v>
      </c>
      <c r="U3081" t="s">
        <v>32650</v>
      </c>
      <c r="V3081" t="s">
        <v>32951</v>
      </c>
      <c r="W3081">
        <v>500</v>
      </c>
      <c r="X3081">
        <v>2</v>
      </c>
      <c r="Y3081">
        <v>1</v>
      </c>
      <c r="Z3081">
        <v>750</v>
      </c>
      <c r="AB3081">
        <v>17</v>
      </c>
      <c r="AC3081">
        <v>4</v>
      </c>
      <c r="AD3081" t="str">
        <f t="shared" si="487"/>
        <v/>
      </c>
      <c r="AE3081" t="str">
        <f t="shared" si="480"/>
        <v/>
      </c>
      <c r="AF3081" t="str">
        <f t="shared" si="481"/>
        <v/>
      </c>
      <c r="AG3081">
        <f t="shared" si="488"/>
        <v>4</v>
      </c>
      <c r="AH3081">
        <f t="shared" si="485"/>
        <v>11.2</v>
      </c>
      <c r="AI3081">
        <v>0.14499999999999999</v>
      </c>
      <c r="AJ3081">
        <f t="shared" si="482"/>
        <v>1.6239999999999999</v>
      </c>
      <c r="AK3081" t="str">
        <f t="shared" si="486"/>
        <v/>
      </c>
      <c r="AL3081" t="str">
        <f t="shared" si="483"/>
        <v/>
      </c>
    </row>
    <row r="3082" spans="1:39" x14ac:dyDescent="0.2">
      <c r="A3082" t="s">
        <v>20767</v>
      </c>
      <c r="B3082" t="s">
        <v>17</v>
      </c>
      <c r="C3082" t="s">
        <v>20768</v>
      </c>
      <c r="D3082" s="1">
        <v>38490</v>
      </c>
      <c r="E3082" s="1">
        <v>44655</v>
      </c>
      <c r="F3082" t="s">
        <v>474</v>
      </c>
      <c r="I3082">
        <v>100</v>
      </c>
      <c r="J3082">
        <v>0</v>
      </c>
      <c r="K3082">
        <v>0</v>
      </c>
      <c r="L3082">
        <v>12321</v>
      </c>
      <c r="M3082">
        <v>12321</v>
      </c>
      <c r="N3082" t="s">
        <v>20</v>
      </c>
      <c r="O3082" t="s">
        <v>20769</v>
      </c>
      <c r="P3082" t="s">
        <v>2356</v>
      </c>
      <c r="Q3082" t="s">
        <v>34233</v>
      </c>
      <c r="R3082" t="s">
        <v>34233</v>
      </c>
      <c r="S3082" t="s">
        <v>33942</v>
      </c>
      <c r="T3082" t="s">
        <v>34233</v>
      </c>
      <c r="AD3082" t="str">
        <f t="shared" si="487"/>
        <v/>
      </c>
      <c r="AE3082" t="str">
        <f t="shared" si="480"/>
        <v/>
      </c>
      <c r="AF3082" t="str">
        <f t="shared" si="481"/>
        <v/>
      </c>
      <c r="AG3082" t="str">
        <f t="shared" si="488"/>
        <v/>
      </c>
      <c r="AH3082" t="str">
        <f t="shared" si="485"/>
        <v/>
      </c>
      <c r="AI3082">
        <v>0.14499999999999999</v>
      </c>
      <c r="AJ3082" t="str">
        <f t="shared" si="482"/>
        <v/>
      </c>
      <c r="AK3082" t="str">
        <f t="shared" si="486"/>
        <v/>
      </c>
      <c r="AL3082" t="str">
        <f t="shared" si="483"/>
        <v/>
      </c>
    </row>
    <row r="3083" spans="1:39" x14ac:dyDescent="0.2">
      <c r="A3083" t="s">
        <v>27931</v>
      </c>
      <c r="B3083" t="s">
        <v>17</v>
      </c>
      <c r="C3083" t="s">
        <v>27932</v>
      </c>
      <c r="D3083" s="1">
        <v>42165</v>
      </c>
      <c r="E3083" s="1">
        <v>44546</v>
      </c>
      <c r="F3083" t="s">
        <v>26</v>
      </c>
      <c r="I3083">
        <v>100</v>
      </c>
      <c r="J3083">
        <v>0</v>
      </c>
      <c r="K3083">
        <v>0</v>
      </c>
      <c r="L3083">
        <v>207</v>
      </c>
      <c r="M3083">
        <v>207</v>
      </c>
      <c r="N3083" t="s">
        <v>20</v>
      </c>
      <c r="O3083" t="s">
        <v>27921</v>
      </c>
      <c r="P3083" t="s">
        <v>44</v>
      </c>
      <c r="Q3083" t="s">
        <v>34233</v>
      </c>
      <c r="R3083" t="s">
        <v>34233</v>
      </c>
      <c r="S3083" t="s">
        <v>34233</v>
      </c>
      <c r="T3083" t="s">
        <v>34233</v>
      </c>
      <c r="V3083" t="s">
        <v>32951</v>
      </c>
      <c r="AD3083" t="str">
        <f t="shared" si="487"/>
        <v/>
      </c>
      <c r="AE3083" t="str">
        <f t="shared" si="480"/>
        <v/>
      </c>
      <c r="AF3083" t="str">
        <f t="shared" si="481"/>
        <v/>
      </c>
      <c r="AG3083" t="str">
        <f t="shared" si="488"/>
        <v/>
      </c>
      <c r="AH3083" t="str">
        <f t="shared" si="485"/>
        <v/>
      </c>
      <c r="AI3083">
        <v>0.14499999999999999</v>
      </c>
      <c r="AJ3083" t="str">
        <f t="shared" si="482"/>
        <v/>
      </c>
      <c r="AK3083" t="str">
        <f t="shared" si="486"/>
        <v/>
      </c>
      <c r="AL3083" t="str">
        <f t="shared" si="483"/>
        <v/>
      </c>
    </row>
    <row r="3084" spans="1:39" x14ac:dyDescent="0.2">
      <c r="A3084" t="s">
        <v>27919</v>
      </c>
      <c r="B3084" t="s">
        <v>17</v>
      </c>
      <c r="C3084" t="s">
        <v>27920</v>
      </c>
      <c r="D3084" s="1">
        <v>42165</v>
      </c>
      <c r="E3084" s="1">
        <v>44546</v>
      </c>
      <c r="F3084" t="s">
        <v>26</v>
      </c>
      <c r="I3084">
        <v>100</v>
      </c>
      <c r="J3084">
        <v>0</v>
      </c>
      <c r="K3084">
        <v>0</v>
      </c>
      <c r="L3084">
        <v>127</v>
      </c>
      <c r="M3084">
        <v>127</v>
      </c>
      <c r="N3084" t="s">
        <v>20</v>
      </c>
      <c r="O3084" t="s">
        <v>27921</v>
      </c>
      <c r="P3084" t="s">
        <v>44</v>
      </c>
      <c r="Q3084" t="s">
        <v>34233</v>
      </c>
      <c r="R3084" t="s">
        <v>34233</v>
      </c>
      <c r="S3084" t="s">
        <v>34233</v>
      </c>
      <c r="T3084" t="s">
        <v>34233</v>
      </c>
      <c r="V3084" t="s">
        <v>32951</v>
      </c>
      <c r="AD3084" t="str">
        <f t="shared" si="487"/>
        <v/>
      </c>
      <c r="AE3084" t="str">
        <f t="shared" si="480"/>
        <v/>
      </c>
      <c r="AF3084" t="str">
        <f t="shared" si="481"/>
        <v/>
      </c>
      <c r="AG3084" t="str">
        <f t="shared" si="488"/>
        <v/>
      </c>
      <c r="AH3084" t="str">
        <f t="shared" si="485"/>
        <v/>
      </c>
      <c r="AI3084">
        <v>0.14499999999999999</v>
      </c>
      <c r="AJ3084" t="str">
        <f t="shared" si="482"/>
        <v/>
      </c>
      <c r="AK3084" t="str">
        <f t="shared" si="486"/>
        <v/>
      </c>
      <c r="AL3084" t="str">
        <f t="shared" si="483"/>
        <v/>
      </c>
    </row>
    <row r="3085" spans="1:39" x14ac:dyDescent="0.2">
      <c r="A3085" t="s">
        <v>28131</v>
      </c>
      <c r="B3085" t="s">
        <v>17</v>
      </c>
      <c r="C3085" t="s">
        <v>28132</v>
      </c>
      <c r="D3085" s="1">
        <v>42285</v>
      </c>
      <c r="E3085" s="1">
        <v>44546</v>
      </c>
      <c r="F3085" t="s">
        <v>26</v>
      </c>
      <c r="I3085">
        <v>100</v>
      </c>
      <c r="J3085">
        <v>0</v>
      </c>
      <c r="K3085">
        <v>0</v>
      </c>
      <c r="L3085">
        <v>50</v>
      </c>
      <c r="M3085">
        <v>50</v>
      </c>
      <c r="N3085" t="s">
        <v>20</v>
      </c>
      <c r="O3085" t="s">
        <v>28133</v>
      </c>
      <c r="P3085" t="s">
        <v>44</v>
      </c>
      <c r="Q3085" t="s">
        <v>34233</v>
      </c>
      <c r="R3085" t="s">
        <v>34233</v>
      </c>
      <c r="S3085" t="s">
        <v>34233</v>
      </c>
      <c r="T3085" t="s">
        <v>34233</v>
      </c>
      <c r="AD3085" t="str">
        <f t="shared" si="487"/>
        <v/>
      </c>
      <c r="AE3085" t="str">
        <f t="shared" si="480"/>
        <v/>
      </c>
      <c r="AF3085" t="str">
        <f t="shared" si="481"/>
        <v/>
      </c>
      <c r="AG3085" t="str">
        <f t="shared" si="488"/>
        <v/>
      </c>
      <c r="AH3085" t="str">
        <f t="shared" si="485"/>
        <v/>
      </c>
      <c r="AI3085">
        <v>0.14499999999999999</v>
      </c>
      <c r="AJ3085" t="str">
        <f t="shared" si="482"/>
        <v/>
      </c>
      <c r="AK3085" t="str">
        <f t="shared" si="486"/>
        <v/>
      </c>
      <c r="AL3085" t="str">
        <f t="shared" si="483"/>
        <v/>
      </c>
    </row>
    <row r="3086" spans="1:39" x14ac:dyDescent="0.2">
      <c r="A3086" t="s">
        <v>31423</v>
      </c>
      <c r="B3086" t="s">
        <v>17</v>
      </c>
      <c r="C3086" t="s">
        <v>31424</v>
      </c>
      <c r="D3086" s="1">
        <v>43936</v>
      </c>
      <c r="E3086" s="1">
        <v>43936</v>
      </c>
      <c r="F3086" t="s">
        <v>19</v>
      </c>
      <c r="I3086">
        <v>100</v>
      </c>
      <c r="J3086">
        <v>0</v>
      </c>
      <c r="K3086">
        <v>0</v>
      </c>
      <c r="L3086">
        <v>1504</v>
      </c>
      <c r="M3086">
        <v>1504</v>
      </c>
      <c r="N3086" t="s">
        <v>20</v>
      </c>
      <c r="O3086" t="s">
        <v>31406</v>
      </c>
      <c r="P3086" t="s">
        <v>28</v>
      </c>
      <c r="Q3086" t="s">
        <v>34234</v>
      </c>
      <c r="R3086" t="s">
        <v>33762</v>
      </c>
      <c r="S3086" t="s">
        <v>33942</v>
      </c>
      <c r="T3086" t="s">
        <v>34233</v>
      </c>
      <c r="U3086" t="s">
        <v>32634</v>
      </c>
      <c r="V3086" t="s">
        <v>34968</v>
      </c>
      <c r="W3086">
        <v>300</v>
      </c>
      <c r="X3086" t="s">
        <v>32784</v>
      </c>
      <c r="Y3086" t="s">
        <v>32661</v>
      </c>
      <c r="Z3086">
        <v>450</v>
      </c>
      <c r="AA3086">
        <v>8.5</v>
      </c>
      <c r="AC3086">
        <v>1</v>
      </c>
      <c r="AD3086" t="str">
        <f t="shared" si="487"/>
        <v/>
      </c>
      <c r="AE3086">
        <f t="shared" si="480"/>
        <v>1</v>
      </c>
      <c r="AF3086" t="str">
        <f t="shared" si="481"/>
        <v/>
      </c>
      <c r="AG3086" t="str">
        <f t="shared" si="488"/>
        <v/>
      </c>
      <c r="AH3086" t="str">
        <f t="shared" si="485"/>
        <v/>
      </c>
      <c r="AI3086">
        <v>0.14499999999999999</v>
      </c>
      <c r="AJ3086" t="str">
        <f t="shared" si="482"/>
        <v/>
      </c>
      <c r="AK3086">
        <f t="shared" si="486"/>
        <v>2.8</v>
      </c>
      <c r="AL3086">
        <f t="shared" si="483"/>
        <v>0.40599999999999997</v>
      </c>
    </row>
    <row r="3087" spans="1:39" x14ac:dyDescent="0.2">
      <c r="A3087" t="s">
        <v>31425</v>
      </c>
      <c r="B3087" t="s">
        <v>17</v>
      </c>
      <c r="C3087" t="s">
        <v>31426</v>
      </c>
      <c r="D3087" s="1">
        <v>43936</v>
      </c>
      <c r="E3087" s="1">
        <v>44560</v>
      </c>
      <c r="F3087" t="s">
        <v>2354</v>
      </c>
      <c r="I3087">
        <v>100</v>
      </c>
      <c r="J3087">
        <v>0</v>
      </c>
      <c r="K3087">
        <v>0</v>
      </c>
      <c r="L3087">
        <v>1539</v>
      </c>
      <c r="M3087">
        <v>1539</v>
      </c>
      <c r="N3087" t="s">
        <v>20</v>
      </c>
      <c r="O3087" t="s">
        <v>31406</v>
      </c>
      <c r="P3087" t="s">
        <v>28</v>
      </c>
      <c r="Q3087" t="s">
        <v>34233</v>
      </c>
      <c r="R3087" t="s">
        <v>34233</v>
      </c>
      <c r="S3087" t="s">
        <v>33942</v>
      </c>
      <c r="T3087" t="s">
        <v>34233</v>
      </c>
      <c r="U3087" t="s">
        <v>32956</v>
      </c>
      <c r="V3087" t="s">
        <v>34968</v>
      </c>
      <c r="W3087">
        <v>150</v>
      </c>
      <c r="X3087" t="s">
        <v>32957</v>
      </c>
      <c r="Y3087">
        <v>1</v>
      </c>
      <c r="Z3087">
        <v>150</v>
      </c>
      <c r="AA3087">
        <v>4</v>
      </c>
      <c r="AD3087">
        <f t="shared" si="487"/>
        <v>150</v>
      </c>
      <c r="AE3087" t="str">
        <f t="shared" si="480"/>
        <v/>
      </c>
      <c r="AF3087" t="str">
        <f t="shared" si="481"/>
        <v/>
      </c>
      <c r="AG3087" t="str">
        <f t="shared" si="488"/>
        <v/>
      </c>
      <c r="AH3087" t="str">
        <f t="shared" si="485"/>
        <v/>
      </c>
      <c r="AI3087">
        <v>0.14499999999999999</v>
      </c>
      <c r="AJ3087" t="str">
        <f t="shared" si="482"/>
        <v/>
      </c>
      <c r="AK3087" t="str">
        <f t="shared" si="486"/>
        <v/>
      </c>
      <c r="AL3087" s="9">
        <v>0.5</v>
      </c>
      <c r="AM3087" t="s">
        <v>34923</v>
      </c>
    </row>
    <row r="3088" spans="1:39" x14ac:dyDescent="0.2">
      <c r="A3088" t="s">
        <v>31421</v>
      </c>
      <c r="B3088" t="s">
        <v>17</v>
      </c>
      <c r="C3088" t="s">
        <v>31422</v>
      </c>
      <c r="D3088" s="1">
        <v>43936</v>
      </c>
      <c r="E3088" s="1">
        <v>43936</v>
      </c>
      <c r="F3088" t="s">
        <v>19</v>
      </c>
      <c r="I3088">
        <v>100</v>
      </c>
      <c r="J3088">
        <v>0</v>
      </c>
      <c r="K3088">
        <v>0</v>
      </c>
      <c r="L3088">
        <v>1505</v>
      </c>
      <c r="M3088">
        <v>1505</v>
      </c>
      <c r="N3088" t="s">
        <v>20</v>
      </c>
      <c r="O3088" t="s">
        <v>31406</v>
      </c>
      <c r="P3088" t="s">
        <v>28</v>
      </c>
      <c r="Q3088" t="s">
        <v>34234</v>
      </c>
      <c r="R3088" t="s">
        <v>33762</v>
      </c>
      <c r="S3088" t="s">
        <v>33942</v>
      </c>
      <c r="T3088" t="s">
        <v>34233</v>
      </c>
      <c r="U3088" t="s">
        <v>32634</v>
      </c>
      <c r="V3088" t="s">
        <v>34968</v>
      </c>
      <c r="W3088">
        <v>300</v>
      </c>
      <c r="X3088" t="s">
        <v>32784</v>
      </c>
      <c r="Y3088" t="s">
        <v>32661</v>
      </c>
      <c r="Z3088">
        <v>450</v>
      </c>
      <c r="AA3088">
        <v>8.5</v>
      </c>
      <c r="AC3088">
        <v>1</v>
      </c>
      <c r="AD3088" t="str">
        <f t="shared" si="487"/>
        <v/>
      </c>
      <c r="AE3088">
        <f t="shared" si="480"/>
        <v>1</v>
      </c>
      <c r="AF3088" t="str">
        <f t="shared" si="481"/>
        <v/>
      </c>
      <c r="AG3088" t="str">
        <f t="shared" si="488"/>
        <v/>
      </c>
      <c r="AH3088" t="str">
        <f t="shared" si="485"/>
        <v/>
      </c>
      <c r="AI3088">
        <v>0.14499999999999999</v>
      </c>
      <c r="AJ3088" t="str">
        <f t="shared" si="482"/>
        <v/>
      </c>
      <c r="AK3088">
        <f t="shared" si="486"/>
        <v>2.8</v>
      </c>
      <c r="AL3088">
        <f t="shared" si="483"/>
        <v>0.40599999999999997</v>
      </c>
    </row>
    <row r="3089" spans="1:39" x14ac:dyDescent="0.2">
      <c r="A3089" t="s">
        <v>32212</v>
      </c>
      <c r="B3089" t="s">
        <v>17</v>
      </c>
      <c r="C3089" t="s">
        <v>32213</v>
      </c>
      <c r="D3089" s="1">
        <v>44585</v>
      </c>
      <c r="E3089" s="1">
        <v>44585</v>
      </c>
      <c r="F3089" t="s">
        <v>26</v>
      </c>
      <c r="I3089">
        <v>100</v>
      </c>
      <c r="J3089">
        <v>0</v>
      </c>
      <c r="K3089">
        <v>0</v>
      </c>
      <c r="L3089">
        <v>674</v>
      </c>
      <c r="M3089">
        <v>674</v>
      </c>
      <c r="N3089" t="s">
        <v>20</v>
      </c>
      <c r="O3089" t="s">
        <v>32214</v>
      </c>
      <c r="P3089" t="s">
        <v>44</v>
      </c>
      <c r="Q3089" t="s">
        <v>34233</v>
      </c>
      <c r="R3089" t="s">
        <v>34233</v>
      </c>
      <c r="S3089" t="s">
        <v>34233</v>
      </c>
      <c r="T3089" t="s">
        <v>34233</v>
      </c>
      <c r="AD3089" t="str">
        <f t="shared" si="487"/>
        <v/>
      </c>
      <c r="AE3089" t="str">
        <f t="shared" si="480"/>
        <v/>
      </c>
      <c r="AF3089" t="str">
        <f t="shared" si="481"/>
        <v/>
      </c>
      <c r="AG3089" t="str">
        <f t="shared" si="488"/>
        <v/>
      </c>
      <c r="AH3089" t="str">
        <f t="shared" si="485"/>
        <v/>
      </c>
      <c r="AI3089">
        <v>0.14499999999999999</v>
      </c>
      <c r="AJ3089" t="str">
        <f t="shared" si="482"/>
        <v/>
      </c>
      <c r="AK3089" t="str">
        <f t="shared" si="486"/>
        <v/>
      </c>
      <c r="AL3089" t="str">
        <f t="shared" si="483"/>
        <v/>
      </c>
    </row>
    <row r="3090" spans="1:39" x14ac:dyDescent="0.2">
      <c r="A3090" t="s">
        <v>22559</v>
      </c>
      <c r="B3090" t="s">
        <v>17</v>
      </c>
      <c r="C3090" t="s">
        <v>22560</v>
      </c>
      <c r="D3090" s="1">
        <v>38798</v>
      </c>
      <c r="E3090" s="1">
        <v>44546</v>
      </c>
      <c r="F3090" t="s">
        <v>26</v>
      </c>
      <c r="I3090">
        <v>100</v>
      </c>
      <c r="J3090">
        <v>0</v>
      </c>
      <c r="K3090">
        <v>0</v>
      </c>
      <c r="L3090">
        <v>2423</v>
      </c>
      <c r="M3090">
        <v>2423</v>
      </c>
      <c r="N3090" t="s">
        <v>20</v>
      </c>
      <c r="O3090" t="s">
        <v>22561</v>
      </c>
      <c r="P3090" t="s">
        <v>44</v>
      </c>
      <c r="Q3090" t="s">
        <v>34233</v>
      </c>
      <c r="R3090" t="s">
        <v>34233</v>
      </c>
      <c r="S3090" t="s">
        <v>34233</v>
      </c>
      <c r="T3090" t="s">
        <v>34233</v>
      </c>
      <c r="V3090" t="s">
        <v>32958</v>
      </c>
      <c r="AD3090" t="str">
        <f t="shared" si="487"/>
        <v/>
      </c>
      <c r="AE3090" t="str">
        <f t="shared" si="480"/>
        <v/>
      </c>
      <c r="AF3090" t="str">
        <f t="shared" si="481"/>
        <v/>
      </c>
      <c r="AG3090" t="str">
        <f t="shared" si="488"/>
        <v/>
      </c>
      <c r="AH3090" t="str">
        <f t="shared" si="485"/>
        <v/>
      </c>
      <c r="AI3090">
        <v>0.14499999999999999</v>
      </c>
      <c r="AJ3090" t="str">
        <f t="shared" si="482"/>
        <v/>
      </c>
      <c r="AK3090" t="str">
        <f t="shared" si="486"/>
        <v/>
      </c>
      <c r="AL3090" t="str">
        <f t="shared" si="483"/>
        <v/>
      </c>
    </row>
    <row r="3091" spans="1:39" s="18" customFormat="1" x14ac:dyDescent="0.2">
      <c r="A3091" s="18" t="s">
        <v>22504</v>
      </c>
      <c r="B3091" s="18" t="s">
        <v>17</v>
      </c>
      <c r="C3091" s="18" t="s">
        <v>22505</v>
      </c>
      <c r="D3091" s="19">
        <v>38798</v>
      </c>
      <c r="E3091" s="19">
        <v>43456</v>
      </c>
      <c r="F3091" s="18" t="s">
        <v>19</v>
      </c>
      <c r="I3091" s="18">
        <v>100</v>
      </c>
      <c r="J3091" s="18">
        <v>0</v>
      </c>
      <c r="K3091" s="18">
        <v>0</v>
      </c>
      <c r="L3091" s="18">
        <v>1810</v>
      </c>
      <c r="M3091" s="18">
        <v>1810</v>
      </c>
      <c r="N3091" s="18" t="s">
        <v>20</v>
      </c>
      <c r="O3091" s="18" t="s">
        <v>22506</v>
      </c>
      <c r="P3091" s="18" t="s">
        <v>28</v>
      </c>
      <c r="Q3091" s="18" t="s">
        <v>34234</v>
      </c>
      <c r="R3091" s="18" t="s">
        <v>33762</v>
      </c>
      <c r="S3091" s="18" t="s">
        <v>33942</v>
      </c>
      <c r="T3091" s="18" t="s">
        <v>34357</v>
      </c>
      <c r="U3091" s="18" t="s">
        <v>32634</v>
      </c>
      <c r="V3091" s="18" t="s">
        <v>32958</v>
      </c>
      <c r="W3091" s="18">
        <v>230</v>
      </c>
      <c r="X3091" s="18">
        <v>2</v>
      </c>
      <c r="Y3091" s="18">
        <v>1</v>
      </c>
      <c r="Z3091" s="18">
        <v>460</v>
      </c>
      <c r="AA3091" s="18">
        <v>8.5</v>
      </c>
      <c r="AB3091" s="18">
        <v>13</v>
      </c>
      <c r="AC3091" s="18">
        <v>1</v>
      </c>
      <c r="AD3091" s="18" t="str">
        <f t="shared" si="487"/>
        <v/>
      </c>
      <c r="AE3091" s="18">
        <f t="shared" si="480"/>
        <v>1</v>
      </c>
      <c r="AF3091" s="18" t="str">
        <f t="shared" si="481"/>
        <v/>
      </c>
      <c r="AG3091" s="18" t="str">
        <f t="shared" si="488"/>
        <v/>
      </c>
      <c r="AH3091" s="18" t="str">
        <f t="shared" si="485"/>
        <v/>
      </c>
      <c r="AI3091" s="18">
        <v>0.14499999999999999</v>
      </c>
      <c r="AJ3091" s="18" t="str">
        <f t="shared" si="482"/>
        <v/>
      </c>
      <c r="AK3091" s="18">
        <f t="shared" si="486"/>
        <v>2.8</v>
      </c>
      <c r="AL3091" s="18">
        <f t="shared" si="483"/>
        <v>0.40599999999999997</v>
      </c>
      <c r="AM3091" s="18" t="s">
        <v>34794</v>
      </c>
    </row>
    <row r="3092" spans="1:39" x14ac:dyDescent="0.2">
      <c r="A3092" t="s">
        <v>22519</v>
      </c>
      <c r="B3092" t="s">
        <v>17</v>
      </c>
      <c r="C3092" t="s">
        <v>22520</v>
      </c>
      <c r="D3092" s="1">
        <v>38798</v>
      </c>
      <c r="E3092" s="1">
        <v>43456</v>
      </c>
      <c r="F3092" t="s">
        <v>474</v>
      </c>
      <c r="I3092">
        <v>100</v>
      </c>
      <c r="J3092">
        <v>0</v>
      </c>
      <c r="K3092">
        <v>0</v>
      </c>
      <c r="L3092">
        <v>37</v>
      </c>
      <c r="M3092">
        <v>37</v>
      </c>
      <c r="N3092" t="s">
        <v>20</v>
      </c>
      <c r="O3092" t="s">
        <v>22521</v>
      </c>
      <c r="P3092" t="s">
        <v>28</v>
      </c>
      <c r="Q3092" t="s">
        <v>34233</v>
      </c>
      <c r="R3092" t="s">
        <v>34233</v>
      </c>
      <c r="S3092" t="s">
        <v>32627</v>
      </c>
      <c r="T3092" t="s">
        <v>34233</v>
      </c>
      <c r="V3092" t="s">
        <v>32958</v>
      </c>
      <c r="W3092">
        <v>10</v>
      </c>
      <c r="X3092">
        <v>1</v>
      </c>
      <c r="Y3092">
        <v>1</v>
      </c>
      <c r="Z3092">
        <v>10</v>
      </c>
      <c r="AB3092">
        <v>30</v>
      </c>
      <c r="AD3092" t="str">
        <f t="shared" si="487"/>
        <v/>
      </c>
      <c r="AE3092" t="str">
        <f t="shared" si="480"/>
        <v/>
      </c>
      <c r="AF3092">
        <f t="shared" si="481"/>
        <v>10</v>
      </c>
      <c r="AG3092" t="str">
        <f t="shared" si="488"/>
        <v/>
      </c>
      <c r="AH3092" t="str">
        <f t="shared" si="485"/>
        <v/>
      </c>
      <c r="AI3092">
        <v>0.14499999999999999</v>
      </c>
      <c r="AJ3092" t="str">
        <f t="shared" si="482"/>
        <v/>
      </c>
      <c r="AK3092" t="str">
        <f t="shared" si="486"/>
        <v/>
      </c>
      <c r="AL3092" t="str">
        <f t="shared" si="483"/>
        <v/>
      </c>
    </row>
    <row r="3093" spans="1:39" x14ac:dyDescent="0.2">
      <c r="A3093" t="s">
        <v>22507</v>
      </c>
      <c r="B3093" t="s">
        <v>17</v>
      </c>
      <c r="C3093" t="s">
        <v>22508</v>
      </c>
      <c r="D3093" s="1">
        <v>38798</v>
      </c>
      <c r="E3093" s="1">
        <v>44546</v>
      </c>
      <c r="F3093" t="s">
        <v>19</v>
      </c>
      <c r="I3093">
        <v>100</v>
      </c>
      <c r="J3093">
        <v>0</v>
      </c>
      <c r="K3093">
        <v>0</v>
      </c>
      <c r="L3093">
        <v>1612</v>
      </c>
      <c r="M3093">
        <v>1612</v>
      </c>
      <c r="N3093" t="s">
        <v>20</v>
      </c>
      <c r="O3093" t="s">
        <v>22509</v>
      </c>
      <c r="P3093" t="s">
        <v>28</v>
      </c>
      <c r="Q3093" t="s">
        <v>34233</v>
      </c>
      <c r="R3093" t="s">
        <v>34233</v>
      </c>
      <c r="S3093" t="s">
        <v>32628</v>
      </c>
      <c r="T3093" t="s">
        <v>34357</v>
      </c>
      <c r="U3093" t="s">
        <v>32634</v>
      </c>
      <c r="V3093" t="s">
        <v>32958</v>
      </c>
      <c r="W3093">
        <v>210</v>
      </c>
      <c r="X3093">
        <v>2</v>
      </c>
      <c r="Y3093">
        <v>1</v>
      </c>
      <c r="Z3093">
        <v>420</v>
      </c>
      <c r="AA3093">
        <v>8.5</v>
      </c>
      <c r="AB3093">
        <v>13</v>
      </c>
      <c r="AC3093">
        <v>1</v>
      </c>
      <c r="AD3093" t="str">
        <f t="shared" si="487"/>
        <v/>
      </c>
      <c r="AE3093" t="str">
        <f t="shared" si="480"/>
        <v/>
      </c>
      <c r="AF3093" t="str">
        <f t="shared" si="481"/>
        <v/>
      </c>
      <c r="AG3093">
        <f t="shared" si="488"/>
        <v>1</v>
      </c>
      <c r="AH3093">
        <f t="shared" si="485"/>
        <v>2.8</v>
      </c>
      <c r="AI3093">
        <v>0.14499999999999999</v>
      </c>
      <c r="AJ3093">
        <f t="shared" si="482"/>
        <v>0.40599999999999997</v>
      </c>
      <c r="AK3093" t="str">
        <f t="shared" si="486"/>
        <v/>
      </c>
      <c r="AL3093" t="str">
        <f t="shared" si="483"/>
        <v/>
      </c>
    </row>
    <row r="3094" spans="1:39" x14ac:dyDescent="0.2">
      <c r="A3094" t="s">
        <v>22510</v>
      </c>
      <c r="B3094" t="s">
        <v>17</v>
      </c>
      <c r="C3094" t="s">
        <v>22511</v>
      </c>
      <c r="D3094" s="1">
        <v>38798</v>
      </c>
      <c r="E3094" s="1">
        <v>44546</v>
      </c>
      <c r="F3094" t="s">
        <v>19</v>
      </c>
      <c r="I3094">
        <v>100</v>
      </c>
      <c r="J3094">
        <v>0</v>
      </c>
      <c r="K3094">
        <v>0</v>
      </c>
      <c r="L3094">
        <v>1803</v>
      </c>
      <c r="M3094">
        <v>1803</v>
      </c>
      <c r="N3094" t="s">
        <v>20</v>
      </c>
      <c r="O3094" t="s">
        <v>22512</v>
      </c>
      <c r="P3094" t="s">
        <v>28</v>
      </c>
      <c r="Q3094" t="s">
        <v>34233</v>
      </c>
      <c r="R3094" t="s">
        <v>34233</v>
      </c>
      <c r="S3094" t="s">
        <v>32628</v>
      </c>
      <c r="T3094" t="s">
        <v>34357</v>
      </c>
      <c r="U3094" t="s">
        <v>32634</v>
      </c>
      <c r="V3094" t="s">
        <v>32958</v>
      </c>
      <c r="W3094">
        <v>230</v>
      </c>
      <c r="X3094">
        <v>2</v>
      </c>
      <c r="Y3094">
        <v>1</v>
      </c>
      <c r="Z3094">
        <v>460</v>
      </c>
      <c r="AA3094">
        <v>8.5</v>
      </c>
      <c r="AB3094">
        <v>13</v>
      </c>
      <c r="AC3094">
        <v>1</v>
      </c>
      <c r="AD3094" t="str">
        <f t="shared" si="487"/>
        <v/>
      </c>
      <c r="AE3094" t="str">
        <f t="shared" si="480"/>
        <v/>
      </c>
      <c r="AF3094" t="str">
        <f t="shared" si="481"/>
        <v/>
      </c>
      <c r="AG3094">
        <f t="shared" si="488"/>
        <v>1</v>
      </c>
      <c r="AH3094">
        <f t="shared" si="485"/>
        <v>2.8</v>
      </c>
      <c r="AI3094">
        <v>0.14499999999999999</v>
      </c>
      <c r="AJ3094">
        <f t="shared" si="482"/>
        <v>0.40599999999999997</v>
      </c>
      <c r="AK3094" t="str">
        <f t="shared" si="486"/>
        <v/>
      </c>
      <c r="AL3094" t="str">
        <f t="shared" si="483"/>
        <v/>
      </c>
    </row>
    <row r="3095" spans="1:39" x14ac:dyDescent="0.2">
      <c r="A3095" t="s">
        <v>22513</v>
      </c>
      <c r="B3095" t="s">
        <v>17</v>
      </c>
      <c r="C3095" t="s">
        <v>22514</v>
      </c>
      <c r="D3095" s="1">
        <v>38798</v>
      </c>
      <c r="E3095" s="1">
        <v>43456</v>
      </c>
      <c r="F3095" t="s">
        <v>19</v>
      </c>
      <c r="I3095">
        <v>100</v>
      </c>
      <c r="J3095">
        <v>0</v>
      </c>
      <c r="K3095">
        <v>0</v>
      </c>
      <c r="L3095">
        <v>1614</v>
      </c>
      <c r="M3095">
        <v>1614</v>
      </c>
      <c r="N3095" t="s">
        <v>20</v>
      </c>
      <c r="O3095" t="s">
        <v>22515</v>
      </c>
      <c r="P3095" t="s">
        <v>28</v>
      </c>
      <c r="Q3095" t="s">
        <v>34234</v>
      </c>
      <c r="R3095" t="s">
        <v>33762</v>
      </c>
      <c r="S3095" t="s">
        <v>33942</v>
      </c>
      <c r="T3095" t="s">
        <v>34233</v>
      </c>
      <c r="U3095" t="s">
        <v>32634</v>
      </c>
      <c r="V3095" t="s">
        <v>32958</v>
      </c>
      <c r="W3095">
        <v>210</v>
      </c>
      <c r="X3095">
        <v>2</v>
      </c>
      <c r="Y3095">
        <v>1</v>
      </c>
      <c r="Z3095">
        <v>420</v>
      </c>
      <c r="AA3095">
        <v>8.5</v>
      </c>
      <c r="AB3095">
        <v>13</v>
      </c>
      <c r="AC3095">
        <v>1</v>
      </c>
      <c r="AD3095" t="str">
        <f t="shared" si="487"/>
        <v/>
      </c>
      <c r="AE3095">
        <f t="shared" ref="AE3095:AE3158" si="489">IF((S3095="tühi")*(AC3095&lt;&gt;""),AC3095,"")</f>
        <v>1</v>
      </c>
      <c r="AF3095" t="str">
        <f t="shared" si="481"/>
        <v/>
      </c>
      <c r="AG3095" t="str">
        <f t="shared" si="488"/>
        <v/>
      </c>
      <c r="AH3095" t="str">
        <f t="shared" si="485"/>
        <v/>
      </c>
      <c r="AI3095">
        <v>0.14499999999999999</v>
      </c>
      <c r="AJ3095" t="str">
        <f t="shared" si="482"/>
        <v/>
      </c>
      <c r="AK3095">
        <f t="shared" si="486"/>
        <v>2.8</v>
      </c>
      <c r="AL3095">
        <f t="shared" si="483"/>
        <v>0.40599999999999997</v>
      </c>
    </row>
    <row r="3096" spans="1:39" s="18" customFormat="1" x14ac:dyDescent="0.2">
      <c r="A3096" s="18" t="s">
        <v>22556</v>
      </c>
      <c r="B3096" s="18" t="s">
        <v>17</v>
      </c>
      <c r="C3096" s="18" t="s">
        <v>22557</v>
      </c>
      <c r="D3096" s="19">
        <v>38798</v>
      </c>
      <c r="E3096" s="19">
        <v>43456</v>
      </c>
      <c r="F3096" s="18" t="s">
        <v>19</v>
      </c>
      <c r="I3096" s="18">
        <v>100</v>
      </c>
      <c r="J3096" s="18">
        <v>0</v>
      </c>
      <c r="K3096" s="18">
        <v>0</v>
      </c>
      <c r="L3096" s="18">
        <v>1799</v>
      </c>
      <c r="M3096" s="18">
        <v>1799</v>
      </c>
      <c r="N3096" s="18" t="s">
        <v>20</v>
      </c>
      <c r="O3096" s="18" t="s">
        <v>22558</v>
      </c>
      <c r="P3096" s="18" t="s">
        <v>28</v>
      </c>
      <c r="Q3096" s="18" t="s">
        <v>34234</v>
      </c>
      <c r="R3096" s="18" t="s">
        <v>33762</v>
      </c>
      <c r="S3096" s="18" t="s">
        <v>33942</v>
      </c>
      <c r="T3096" s="18" t="s">
        <v>34357</v>
      </c>
      <c r="U3096" s="18" t="s">
        <v>32634</v>
      </c>
      <c r="V3096" s="18" t="s">
        <v>32958</v>
      </c>
      <c r="W3096" s="18">
        <v>230</v>
      </c>
      <c r="X3096" s="18">
        <v>2</v>
      </c>
      <c r="Y3096" s="18">
        <v>1</v>
      </c>
      <c r="Z3096" s="18">
        <v>460</v>
      </c>
      <c r="AA3096" s="18">
        <v>8.5</v>
      </c>
      <c r="AB3096" s="18">
        <v>13</v>
      </c>
      <c r="AC3096" s="18">
        <v>1</v>
      </c>
      <c r="AD3096" s="18" t="str">
        <f t="shared" si="487"/>
        <v/>
      </c>
      <c r="AE3096" s="18">
        <f t="shared" si="489"/>
        <v>1</v>
      </c>
      <c r="AF3096" s="18" t="str">
        <f t="shared" si="481"/>
        <v/>
      </c>
      <c r="AG3096" s="18" t="str">
        <f t="shared" si="488"/>
        <v/>
      </c>
      <c r="AH3096" s="18" t="str">
        <f t="shared" si="485"/>
        <v/>
      </c>
      <c r="AI3096" s="18">
        <v>0.14499999999999999</v>
      </c>
      <c r="AJ3096" s="18" t="str">
        <f t="shared" si="482"/>
        <v/>
      </c>
      <c r="AK3096" s="18">
        <f t="shared" si="486"/>
        <v>2.8</v>
      </c>
      <c r="AL3096" s="18">
        <f t="shared" si="483"/>
        <v>0.40599999999999997</v>
      </c>
      <c r="AM3096" s="18" t="s">
        <v>34794</v>
      </c>
    </row>
    <row r="3097" spans="1:39" x14ac:dyDescent="0.2">
      <c r="A3097" t="s">
        <v>22516</v>
      </c>
      <c r="B3097" t="s">
        <v>17</v>
      </c>
      <c r="C3097" t="s">
        <v>22517</v>
      </c>
      <c r="D3097" s="1">
        <v>38798</v>
      </c>
      <c r="E3097" s="1">
        <v>44546</v>
      </c>
      <c r="F3097" t="s">
        <v>19</v>
      </c>
      <c r="I3097">
        <v>100</v>
      </c>
      <c r="J3097">
        <v>0</v>
      </c>
      <c r="K3097">
        <v>0</v>
      </c>
      <c r="L3097">
        <v>1623</v>
      </c>
      <c r="M3097">
        <v>1623</v>
      </c>
      <c r="N3097" t="s">
        <v>20</v>
      </c>
      <c r="O3097" t="s">
        <v>22518</v>
      </c>
      <c r="P3097" t="s">
        <v>28</v>
      </c>
      <c r="Q3097" t="s">
        <v>34233</v>
      </c>
      <c r="R3097" t="s">
        <v>34233</v>
      </c>
      <c r="S3097" t="s">
        <v>32628</v>
      </c>
      <c r="T3097" t="s">
        <v>34357</v>
      </c>
      <c r="U3097" t="s">
        <v>32634</v>
      </c>
      <c r="V3097" t="s">
        <v>32958</v>
      </c>
      <c r="W3097">
        <v>210</v>
      </c>
      <c r="X3097">
        <v>2</v>
      </c>
      <c r="Y3097">
        <v>1</v>
      </c>
      <c r="Z3097">
        <v>420</v>
      </c>
      <c r="AA3097">
        <v>8.5</v>
      </c>
      <c r="AB3097">
        <v>13</v>
      </c>
      <c r="AC3097">
        <v>1</v>
      </c>
      <c r="AD3097" t="str">
        <f t="shared" si="487"/>
        <v/>
      </c>
      <c r="AE3097" t="str">
        <f t="shared" si="489"/>
        <v/>
      </c>
      <c r="AF3097" t="str">
        <f t="shared" si="481"/>
        <v/>
      </c>
      <c r="AG3097">
        <f t="shared" si="488"/>
        <v>1</v>
      </c>
      <c r="AH3097">
        <f t="shared" si="485"/>
        <v>2.8</v>
      </c>
      <c r="AI3097">
        <v>0.14499999999999999</v>
      </c>
      <c r="AJ3097">
        <f t="shared" si="482"/>
        <v>0.40599999999999997</v>
      </c>
      <c r="AK3097" t="str">
        <f t="shared" si="486"/>
        <v/>
      </c>
      <c r="AL3097" t="str">
        <f t="shared" si="483"/>
        <v/>
      </c>
    </row>
    <row r="3098" spans="1:39" x14ac:dyDescent="0.2">
      <c r="A3098" t="s">
        <v>22522</v>
      </c>
      <c r="B3098" t="s">
        <v>17</v>
      </c>
      <c r="C3098" t="s">
        <v>22523</v>
      </c>
      <c r="D3098" s="1">
        <v>38798</v>
      </c>
      <c r="E3098" s="1">
        <v>43456</v>
      </c>
      <c r="F3098" t="s">
        <v>19</v>
      </c>
      <c r="I3098">
        <v>100</v>
      </c>
      <c r="J3098">
        <v>0</v>
      </c>
      <c r="K3098">
        <v>0</v>
      </c>
      <c r="L3098">
        <v>1531</v>
      </c>
      <c r="M3098">
        <v>1531</v>
      </c>
      <c r="N3098" t="s">
        <v>20</v>
      </c>
      <c r="O3098" t="s">
        <v>22524</v>
      </c>
      <c r="P3098" t="s">
        <v>28</v>
      </c>
      <c r="Q3098" t="s">
        <v>34233</v>
      </c>
      <c r="R3098" t="s">
        <v>34233</v>
      </c>
      <c r="S3098" t="s">
        <v>32628</v>
      </c>
      <c r="T3098" t="s">
        <v>34357</v>
      </c>
      <c r="U3098" t="s">
        <v>32634</v>
      </c>
      <c r="V3098" t="s">
        <v>32958</v>
      </c>
      <c r="W3098">
        <v>200</v>
      </c>
      <c r="X3098">
        <v>2</v>
      </c>
      <c r="Y3098">
        <v>1</v>
      </c>
      <c r="Z3098">
        <v>400</v>
      </c>
      <c r="AA3098">
        <v>8.5</v>
      </c>
      <c r="AB3098">
        <v>13</v>
      </c>
      <c r="AC3098">
        <v>1</v>
      </c>
      <c r="AD3098" t="str">
        <f t="shared" si="487"/>
        <v/>
      </c>
      <c r="AE3098" t="str">
        <f t="shared" si="489"/>
        <v/>
      </c>
      <c r="AF3098" t="str">
        <f t="shared" si="481"/>
        <v/>
      </c>
      <c r="AG3098">
        <f t="shared" si="488"/>
        <v>1</v>
      </c>
      <c r="AH3098">
        <f t="shared" si="485"/>
        <v>2.8</v>
      </c>
      <c r="AI3098">
        <v>0.14499999999999999</v>
      </c>
      <c r="AJ3098">
        <f t="shared" si="482"/>
        <v>0.40599999999999997</v>
      </c>
      <c r="AK3098" t="str">
        <f t="shared" si="486"/>
        <v/>
      </c>
      <c r="AL3098" t="str">
        <f t="shared" si="483"/>
        <v/>
      </c>
    </row>
    <row r="3099" spans="1:39" x14ac:dyDescent="0.2">
      <c r="A3099" t="s">
        <v>30691</v>
      </c>
      <c r="B3099" t="s">
        <v>17</v>
      </c>
      <c r="C3099" t="s">
        <v>30692</v>
      </c>
      <c r="D3099" s="1">
        <v>43859</v>
      </c>
      <c r="E3099" s="1">
        <v>43880</v>
      </c>
      <c r="F3099" t="s">
        <v>26</v>
      </c>
      <c r="I3099">
        <v>100</v>
      </c>
      <c r="J3099">
        <v>0</v>
      </c>
      <c r="K3099">
        <v>0</v>
      </c>
      <c r="L3099">
        <v>3628</v>
      </c>
      <c r="M3099">
        <v>3628</v>
      </c>
      <c r="N3099" t="s">
        <v>20</v>
      </c>
      <c r="O3099" t="s">
        <v>30693</v>
      </c>
      <c r="P3099" t="s">
        <v>44</v>
      </c>
      <c r="Q3099" t="s">
        <v>34233</v>
      </c>
      <c r="R3099" t="s">
        <v>34233</v>
      </c>
      <c r="S3099" t="s">
        <v>34233</v>
      </c>
      <c r="T3099" t="s">
        <v>34233</v>
      </c>
      <c r="AD3099" t="str">
        <f t="shared" si="487"/>
        <v/>
      </c>
      <c r="AE3099" t="str">
        <f t="shared" si="489"/>
        <v/>
      </c>
      <c r="AF3099" t="str">
        <f t="shared" si="481"/>
        <v/>
      </c>
      <c r="AG3099" t="str">
        <f t="shared" si="488"/>
        <v/>
      </c>
      <c r="AH3099" t="str">
        <f t="shared" si="485"/>
        <v/>
      </c>
      <c r="AI3099">
        <v>0.14499999999999999</v>
      </c>
      <c r="AJ3099" t="str">
        <f t="shared" si="482"/>
        <v/>
      </c>
      <c r="AK3099" t="str">
        <f t="shared" si="486"/>
        <v/>
      </c>
      <c r="AL3099" t="str">
        <f t="shared" si="483"/>
        <v/>
      </c>
    </row>
    <row r="3100" spans="1:39" x14ac:dyDescent="0.2">
      <c r="A3100" t="s">
        <v>4984</v>
      </c>
      <c r="B3100" t="s">
        <v>17</v>
      </c>
      <c r="C3100" t="s">
        <v>4985</v>
      </c>
      <c r="D3100" s="1">
        <v>36061</v>
      </c>
      <c r="E3100" s="1">
        <v>44546</v>
      </c>
      <c r="F3100" t="s">
        <v>474</v>
      </c>
      <c r="I3100">
        <v>100</v>
      </c>
      <c r="J3100">
        <v>0</v>
      </c>
      <c r="K3100">
        <v>0</v>
      </c>
      <c r="L3100">
        <v>18926</v>
      </c>
      <c r="M3100">
        <v>18926</v>
      </c>
      <c r="N3100" t="s">
        <v>20</v>
      </c>
      <c r="O3100" t="s">
        <v>4986</v>
      </c>
      <c r="P3100" t="s">
        <v>28</v>
      </c>
      <c r="Q3100" t="s">
        <v>34233</v>
      </c>
      <c r="R3100" t="s">
        <v>34233</v>
      </c>
      <c r="S3100" t="s">
        <v>33814</v>
      </c>
      <c r="T3100" t="s">
        <v>34481</v>
      </c>
      <c r="U3100" t="s">
        <v>32959</v>
      </c>
      <c r="V3100" t="s">
        <v>32960</v>
      </c>
      <c r="W3100">
        <v>8700</v>
      </c>
      <c r="X3100">
        <v>5</v>
      </c>
      <c r="Y3100">
        <v>5</v>
      </c>
      <c r="Z3100">
        <v>15000</v>
      </c>
      <c r="AA3100">
        <v>20.5</v>
      </c>
      <c r="AD3100" t="str">
        <f t="shared" si="487"/>
        <v/>
      </c>
      <c r="AE3100" t="str">
        <f t="shared" si="489"/>
        <v/>
      </c>
      <c r="AF3100">
        <f t="shared" si="481"/>
        <v>15000</v>
      </c>
      <c r="AG3100" t="str">
        <f t="shared" si="488"/>
        <v/>
      </c>
      <c r="AH3100" t="str">
        <f t="shared" si="485"/>
        <v/>
      </c>
      <c r="AI3100">
        <v>0.14499999999999999</v>
      </c>
      <c r="AJ3100" t="str">
        <f t="shared" si="482"/>
        <v/>
      </c>
      <c r="AK3100" t="str">
        <f t="shared" si="486"/>
        <v/>
      </c>
      <c r="AL3100" t="str">
        <f t="shared" si="483"/>
        <v/>
      </c>
    </row>
    <row r="3101" spans="1:39" x14ac:dyDescent="0.2">
      <c r="A3101" t="s">
        <v>8308</v>
      </c>
      <c r="B3101" t="s">
        <v>17</v>
      </c>
      <c r="C3101" t="s">
        <v>8309</v>
      </c>
      <c r="D3101" s="1">
        <v>36200</v>
      </c>
      <c r="E3101" s="1">
        <v>43873</v>
      </c>
      <c r="F3101" t="s">
        <v>474</v>
      </c>
      <c r="I3101">
        <v>100</v>
      </c>
      <c r="J3101">
        <v>0</v>
      </c>
      <c r="K3101">
        <v>0</v>
      </c>
      <c r="L3101">
        <v>214</v>
      </c>
      <c r="M3101">
        <v>214</v>
      </c>
      <c r="N3101" t="s">
        <v>20</v>
      </c>
      <c r="O3101" t="s">
        <v>8310</v>
      </c>
      <c r="P3101" t="s">
        <v>28</v>
      </c>
      <c r="Q3101" t="s">
        <v>34233</v>
      </c>
      <c r="R3101" t="s">
        <v>34233</v>
      </c>
      <c r="S3101" t="s">
        <v>33942</v>
      </c>
      <c r="T3101" t="s">
        <v>34233</v>
      </c>
      <c r="V3101" t="s">
        <v>32958</v>
      </c>
      <c r="AD3101" t="str">
        <f t="shared" si="487"/>
        <v/>
      </c>
      <c r="AE3101" t="str">
        <f t="shared" si="489"/>
        <v/>
      </c>
      <c r="AF3101" t="str">
        <f t="shared" si="481"/>
        <v/>
      </c>
      <c r="AG3101" t="str">
        <f t="shared" si="488"/>
        <v/>
      </c>
      <c r="AH3101" t="str">
        <f t="shared" si="485"/>
        <v/>
      </c>
      <c r="AI3101">
        <v>0.14499999999999999</v>
      </c>
      <c r="AJ3101" t="str">
        <f t="shared" si="482"/>
        <v/>
      </c>
      <c r="AK3101" t="str">
        <f t="shared" si="486"/>
        <v/>
      </c>
      <c r="AL3101" t="str">
        <f t="shared" si="483"/>
        <v/>
      </c>
    </row>
    <row r="3102" spans="1:39" x14ac:dyDescent="0.2">
      <c r="A3102" t="s">
        <v>6963</v>
      </c>
      <c r="B3102" t="s">
        <v>17</v>
      </c>
      <c r="C3102" t="s">
        <v>6964</v>
      </c>
      <c r="D3102" s="1"/>
      <c r="E3102" s="1">
        <v>43456</v>
      </c>
      <c r="F3102" t="s">
        <v>474</v>
      </c>
      <c r="I3102">
        <v>100</v>
      </c>
      <c r="J3102">
        <v>0</v>
      </c>
      <c r="K3102">
        <v>0</v>
      </c>
      <c r="L3102">
        <v>8505</v>
      </c>
      <c r="M3102">
        <v>8505</v>
      </c>
      <c r="N3102" t="s">
        <v>20</v>
      </c>
      <c r="O3102" t="s">
        <v>6965</v>
      </c>
      <c r="P3102" t="s">
        <v>28</v>
      </c>
      <c r="Q3102" t="s">
        <v>34233</v>
      </c>
      <c r="R3102" t="s">
        <v>34233</v>
      </c>
      <c r="S3102" t="s">
        <v>33829</v>
      </c>
      <c r="T3102" t="s">
        <v>34539</v>
      </c>
      <c r="U3102" t="s">
        <v>32961</v>
      </c>
      <c r="V3102" t="s">
        <v>32962</v>
      </c>
      <c r="W3102">
        <v>1729</v>
      </c>
      <c r="X3102">
        <v>2</v>
      </c>
      <c r="Y3102">
        <v>2</v>
      </c>
      <c r="Z3102">
        <f>W3102*X3102</f>
        <v>3458</v>
      </c>
      <c r="AA3102">
        <v>9</v>
      </c>
      <c r="AB3102">
        <v>25</v>
      </c>
      <c r="AD3102" t="str">
        <f t="shared" si="487"/>
        <v/>
      </c>
      <c r="AE3102" t="str">
        <f t="shared" si="489"/>
        <v/>
      </c>
      <c r="AF3102">
        <f t="shared" si="481"/>
        <v>3458</v>
      </c>
      <c r="AG3102" t="str">
        <f t="shared" si="488"/>
        <v/>
      </c>
      <c r="AH3102" t="str">
        <f t="shared" si="485"/>
        <v/>
      </c>
      <c r="AI3102">
        <v>0.14499999999999999</v>
      </c>
      <c r="AJ3102" t="str">
        <f t="shared" si="482"/>
        <v/>
      </c>
      <c r="AK3102" t="str">
        <f t="shared" si="486"/>
        <v/>
      </c>
      <c r="AL3102" t="str">
        <f t="shared" si="483"/>
        <v/>
      </c>
    </row>
    <row r="3103" spans="1:39" x14ac:dyDescent="0.2">
      <c r="A3103" t="s">
        <v>35089</v>
      </c>
      <c r="B3103" t="s">
        <v>17</v>
      </c>
      <c r="C3103" t="s">
        <v>6964</v>
      </c>
      <c r="D3103" s="1">
        <v>36146</v>
      </c>
      <c r="E3103" s="1">
        <v>43456</v>
      </c>
      <c r="F3103" s="9" t="s">
        <v>474</v>
      </c>
      <c r="I3103">
        <v>100</v>
      </c>
      <c r="J3103">
        <v>0</v>
      </c>
      <c r="K3103">
        <v>0</v>
      </c>
      <c r="L3103">
        <v>8505</v>
      </c>
      <c r="M3103">
        <v>8505</v>
      </c>
      <c r="N3103" t="s">
        <v>20</v>
      </c>
      <c r="O3103" t="s">
        <v>6965</v>
      </c>
      <c r="P3103" t="s">
        <v>28</v>
      </c>
      <c r="Q3103" t="s">
        <v>34233</v>
      </c>
      <c r="R3103" t="s">
        <v>34233</v>
      </c>
      <c r="S3103" t="s">
        <v>33942</v>
      </c>
      <c r="U3103" t="s">
        <v>32963</v>
      </c>
      <c r="V3103" t="s">
        <v>32962</v>
      </c>
      <c r="W3103">
        <v>352</v>
      </c>
      <c r="X3103">
        <v>2</v>
      </c>
      <c r="Y3103">
        <v>1</v>
      </c>
      <c r="Z3103">
        <f>W3103*X3103</f>
        <v>704</v>
      </c>
      <c r="AA3103">
        <v>9</v>
      </c>
      <c r="AB3103">
        <v>25</v>
      </c>
      <c r="AD3103">
        <f t="shared" si="487"/>
        <v>704</v>
      </c>
      <c r="AE3103" t="str">
        <f t="shared" si="489"/>
        <v/>
      </c>
      <c r="AF3103" t="str">
        <f t="shared" si="481"/>
        <v/>
      </c>
      <c r="AG3103" t="str">
        <f t="shared" si="488"/>
        <v/>
      </c>
      <c r="AH3103" t="str">
        <f t="shared" si="485"/>
        <v/>
      </c>
      <c r="AI3103">
        <v>0.14499999999999999</v>
      </c>
      <c r="AJ3103" t="str">
        <f t="shared" si="482"/>
        <v/>
      </c>
      <c r="AK3103" t="str">
        <f t="shared" si="486"/>
        <v/>
      </c>
      <c r="AL3103" s="9">
        <v>1</v>
      </c>
      <c r="AM3103" t="s">
        <v>35142</v>
      </c>
    </row>
    <row r="3104" spans="1:39" x14ac:dyDescent="0.2">
      <c r="A3104" t="s">
        <v>30595</v>
      </c>
      <c r="B3104" t="s">
        <v>17</v>
      </c>
      <c r="C3104" t="s">
        <v>30596</v>
      </c>
      <c r="D3104" s="1">
        <v>43859</v>
      </c>
      <c r="E3104" s="1">
        <v>43895</v>
      </c>
      <c r="F3104" t="s">
        <v>15348</v>
      </c>
      <c r="I3104">
        <v>100</v>
      </c>
      <c r="J3104">
        <v>0</v>
      </c>
      <c r="K3104">
        <v>0</v>
      </c>
      <c r="L3104">
        <v>1518</v>
      </c>
      <c r="M3104">
        <v>1518</v>
      </c>
      <c r="N3104" t="s">
        <v>20</v>
      </c>
      <c r="P3104" t="s">
        <v>30340</v>
      </c>
      <c r="Q3104" t="s">
        <v>34233</v>
      </c>
      <c r="R3104" t="s">
        <v>34233</v>
      </c>
      <c r="S3104" t="s">
        <v>33942</v>
      </c>
      <c r="T3104" t="s">
        <v>34233</v>
      </c>
      <c r="AD3104" t="str">
        <f t="shared" si="487"/>
        <v/>
      </c>
      <c r="AE3104" t="str">
        <f t="shared" si="489"/>
        <v/>
      </c>
      <c r="AF3104" t="str">
        <f t="shared" si="481"/>
        <v/>
      </c>
      <c r="AG3104" t="str">
        <f t="shared" si="488"/>
        <v/>
      </c>
      <c r="AH3104" t="str">
        <f t="shared" si="485"/>
        <v/>
      </c>
      <c r="AI3104">
        <v>0.14499999999999999</v>
      </c>
      <c r="AJ3104" t="str">
        <f t="shared" si="482"/>
        <v/>
      </c>
      <c r="AK3104" t="str">
        <f t="shared" si="486"/>
        <v/>
      </c>
      <c r="AL3104" t="str">
        <f t="shared" si="483"/>
        <v/>
      </c>
    </row>
    <row r="3105" spans="1:39" x14ac:dyDescent="0.2">
      <c r="A3105" t="s">
        <v>5794</v>
      </c>
      <c r="B3105" t="s">
        <v>17</v>
      </c>
      <c r="C3105" t="s">
        <v>5795</v>
      </c>
      <c r="D3105" s="1"/>
      <c r="E3105" s="1">
        <v>43456</v>
      </c>
      <c r="F3105" t="s">
        <v>474</v>
      </c>
      <c r="I3105">
        <v>100</v>
      </c>
      <c r="J3105">
        <v>0</v>
      </c>
      <c r="K3105">
        <v>0</v>
      </c>
      <c r="L3105">
        <v>3125</v>
      </c>
      <c r="M3105">
        <v>3125</v>
      </c>
      <c r="N3105" t="s">
        <v>20</v>
      </c>
      <c r="O3105" t="s">
        <v>5796</v>
      </c>
      <c r="P3105" t="s">
        <v>28</v>
      </c>
      <c r="Q3105" t="s">
        <v>34233</v>
      </c>
      <c r="R3105" t="s">
        <v>34233</v>
      </c>
      <c r="S3105" t="s">
        <v>33797</v>
      </c>
      <c r="T3105" t="s">
        <v>34482</v>
      </c>
      <c r="U3105" t="s">
        <v>32961</v>
      </c>
      <c r="V3105" t="s">
        <v>32962</v>
      </c>
      <c r="W3105">
        <v>476</v>
      </c>
      <c r="X3105">
        <v>2</v>
      </c>
      <c r="Y3105">
        <v>2</v>
      </c>
      <c r="Z3105">
        <f>W3105*X3105</f>
        <v>952</v>
      </c>
      <c r="AA3105">
        <v>9</v>
      </c>
      <c r="AB3105">
        <v>25</v>
      </c>
      <c r="AD3105" t="str">
        <f t="shared" si="487"/>
        <v/>
      </c>
      <c r="AE3105" t="str">
        <f t="shared" si="489"/>
        <v/>
      </c>
      <c r="AF3105">
        <f t="shared" ref="AF3105:AF3168" si="490">IF((S3105&lt;&gt;"tühi")*(F3105&lt;&gt;"Elamumaa")*(G3105&lt;&gt;"Elamumaa")*(H3105&lt;&gt;"Elamumaa"),IF(Z3105=0,"",Z3105),"")</f>
        <v>952</v>
      </c>
      <c r="AG3105" t="str">
        <f t="shared" si="488"/>
        <v/>
      </c>
      <c r="AH3105" t="str">
        <f t="shared" si="485"/>
        <v/>
      </c>
      <c r="AI3105">
        <v>0.14499999999999999</v>
      </c>
      <c r="AJ3105" t="str">
        <f t="shared" si="482"/>
        <v/>
      </c>
      <c r="AK3105" t="str">
        <f t="shared" si="486"/>
        <v/>
      </c>
      <c r="AL3105" t="str">
        <f t="shared" si="483"/>
        <v/>
      </c>
      <c r="AM3105" t="s">
        <v>33962</v>
      </c>
    </row>
    <row r="3106" spans="1:39" x14ac:dyDescent="0.2">
      <c r="A3106" t="s">
        <v>35090</v>
      </c>
      <c r="B3106" t="s">
        <v>17</v>
      </c>
      <c r="C3106" t="s">
        <v>5795</v>
      </c>
      <c r="D3106" s="1">
        <v>36122</v>
      </c>
      <c r="E3106" s="1">
        <v>43456</v>
      </c>
      <c r="F3106" s="9" t="s">
        <v>474</v>
      </c>
      <c r="I3106">
        <v>100</v>
      </c>
      <c r="J3106">
        <v>0</v>
      </c>
      <c r="K3106">
        <v>0</v>
      </c>
      <c r="L3106">
        <v>3125</v>
      </c>
      <c r="M3106">
        <v>3125</v>
      </c>
      <c r="N3106" t="s">
        <v>20</v>
      </c>
      <c r="O3106" t="s">
        <v>5796</v>
      </c>
      <c r="P3106" t="s">
        <v>28</v>
      </c>
      <c r="Q3106" t="s">
        <v>34233</v>
      </c>
      <c r="R3106" t="s">
        <v>34233</v>
      </c>
      <c r="S3106" t="s">
        <v>33797</v>
      </c>
      <c r="T3106" t="s">
        <v>34413</v>
      </c>
      <c r="U3106" t="s">
        <v>32964</v>
      </c>
      <c r="V3106" t="s">
        <v>32962</v>
      </c>
      <c r="W3106">
        <v>152</v>
      </c>
      <c r="X3106">
        <v>2</v>
      </c>
      <c r="Y3106">
        <v>1</v>
      </c>
      <c r="Z3106">
        <f>W3106*X3106</f>
        <v>304</v>
      </c>
      <c r="AA3106">
        <v>9</v>
      </c>
      <c r="AB3106">
        <v>15</v>
      </c>
      <c r="AD3106" t="str">
        <f t="shared" si="487"/>
        <v/>
      </c>
      <c r="AE3106" t="str">
        <f t="shared" si="489"/>
        <v/>
      </c>
      <c r="AF3106">
        <f t="shared" si="490"/>
        <v>304</v>
      </c>
      <c r="AG3106" t="str">
        <f t="shared" si="488"/>
        <v/>
      </c>
      <c r="AH3106" t="str">
        <f t="shared" si="485"/>
        <v/>
      </c>
      <c r="AI3106">
        <v>0.14499999999999999</v>
      </c>
      <c r="AJ3106" t="str">
        <f t="shared" si="482"/>
        <v/>
      </c>
      <c r="AK3106" t="str">
        <f t="shared" si="486"/>
        <v/>
      </c>
      <c r="AL3106" t="str">
        <f t="shared" si="483"/>
        <v/>
      </c>
    </row>
    <row r="3107" spans="1:39" x14ac:dyDescent="0.2">
      <c r="A3107" t="s">
        <v>5791</v>
      </c>
      <c r="B3107" t="s">
        <v>17</v>
      </c>
      <c r="C3107" t="s">
        <v>5792</v>
      </c>
      <c r="D3107" s="1">
        <v>36122</v>
      </c>
      <c r="E3107" s="1">
        <v>43873</v>
      </c>
      <c r="F3107" t="s">
        <v>19</v>
      </c>
      <c r="I3107">
        <v>100</v>
      </c>
      <c r="J3107">
        <v>0</v>
      </c>
      <c r="K3107">
        <v>0</v>
      </c>
      <c r="L3107">
        <v>1230</v>
      </c>
      <c r="M3107">
        <v>1230</v>
      </c>
      <c r="N3107" t="s">
        <v>20</v>
      </c>
      <c r="O3107" t="s">
        <v>5793</v>
      </c>
      <c r="P3107" t="s">
        <v>28</v>
      </c>
      <c r="Q3107" t="s">
        <v>34233</v>
      </c>
      <c r="R3107" t="s">
        <v>34233</v>
      </c>
      <c r="S3107" t="s">
        <v>33797</v>
      </c>
      <c r="T3107" t="s">
        <v>34349</v>
      </c>
      <c r="U3107" t="s">
        <v>32634</v>
      </c>
      <c r="V3107" t="s">
        <v>32696</v>
      </c>
      <c r="W3107">
        <v>246</v>
      </c>
      <c r="X3107">
        <v>2</v>
      </c>
      <c r="Y3107">
        <v>1</v>
      </c>
      <c r="AA3107">
        <v>8.5</v>
      </c>
      <c r="AC3107">
        <v>1</v>
      </c>
      <c r="AD3107" t="str">
        <f t="shared" si="487"/>
        <v/>
      </c>
      <c r="AE3107" t="str">
        <f t="shared" si="489"/>
        <v/>
      </c>
      <c r="AF3107" t="str">
        <f t="shared" si="490"/>
        <v/>
      </c>
      <c r="AG3107">
        <f t="shared" si="488"/>
        <v>1</v>
      </c>
      <c r="AH3107">
        <f t="shared" si="485"/>
        <v>2.8</v>
      </c>
      <c r="AI3107">
        <v>0.14499999999999999</v>
      </c>
      <c r="AJ3107">
        <f t="shared" si="482"/>
        <v>0.40599999999999997</v>
      </c>
      <c r="AK3107" t="str">
        <f t="shared" si="486"/>
        <v/>
      </c>
      <c r="AL3107" t="str">
        <f t="shared" si="483"/>
        <v/>
      </c>
    </row>
    <row r="3108" spans="1:39" x14ac:dyDescent="0.2">
      <c r="A3108" t="s">
        <v>6224</v>
      </c>
      <c r="B3108" t="s">
        <v>17</v>
      </c>
      <c r="C3108" t="s">
        <v>6225</v>
      </c>
      <c r="D3108" s="1">
        <v>36131</v>
      </c>
      <c r="E3108" s="1">
        <v>43456</v>
      </c>
      <c r="F3108" t="s">
        <v>474</v>
      </c>
      <c r="I3108">
        <v>100</v>
      </c>
      <c r="J3108">
        <v>0</v>
      </c>
      <c r="K3108">
        <v>0</v>
      </c>
      <c r="L3108">
        <v>2587</v>
      </c>
      <c r="M3108">
        <v>2587</v>
      </c>
      <c r="N3108" t="s">
        <v>20</v>
      </c>
      <c r="O3108" t="s">
        <v>6226</v>
      </c>
      <c r="P3108" t="s">
        <v>28</v>
      </c>
      <c r="Q3108" t="s">
        <v>34233</v>
      </c>
      <c r="R3108" t="s">
        <v>34233</v>
      </c>
      <c r="S3108" t="s">
        <v>33831</v>
      </c>
      <c r="T3108" t="s">
        <v>34796</v>
      </c>
      <c r="U3108" t="s">
        <v>32965</v>
      </c>
      <c r="V3108" t="s">
        <v>32696</v>
      </c>
      <c r="W3108">
        <v>300</v>
      </c>
      <c r="Y3108">
        <v>1</v>
      </c>
      <c r="Z3108">
        <v>300</v>
      </c>
      <c r="AA3108">
        <v>8.5</v>
      </c>
      <c r="AD3108" t="str">
        <f t="shared" si="487"/>
        <v/>
      </c>
      <c r="AE3108" t="str">
        <f t="shared" si="489"/>
        <v/>
      </c>
      <c r="AF3108">
        <f t="shared" si="490"/>
        <v>300</v>
      </c>
      <c r="AG3108" t="str">
        <f t="shared" si="488"/>
        <v/>
      </c>
      <c r="AH3108" t="str">
        <f t="shared" si="485"/>
        <v/>
      </c>
      <c r="AI3108">
        <v>0.14499999999999999</v>
      </c>
      <c r="AJ3108" t="str">
        <f t="shared" si="482"/>
        <v/>
      </c>
      <c r="AK3108" t="str">
        <f t="shared" si="486"/>
        <v/>
      </c>
      <c r="AL3108" t="str">
        <f t="shared" si="483"/>
        <v/>
      </c>
    </row>
    <row r="3109" spans="1:39" x14ac:dyDescent="0.2">
      <c r="A3109" t="s">
        <v>5788</v>
      </c>
      <c r="B3109" t="s">
        <v>17</v>
      </c>
      <c r="C3109" t="s">
        <v>5789</v>
      </c>
      <c r="D3109" s="1">
        <v>36122</v>
      </c>
      <c r="E3109" s="1">
        <v>43456</v>
      </c>
      <c r="F3109" t="s">
        <v>474</v>
      </c>
      <c r="I3109">
        <v>100</v>
      </c>
      <c r="J3109">
        <v>0</v>
      </c>
      <c r="K3109">
        <v>0</v>
      </c>
      <c r="L3109">
        <v>3603</v>
      </c>
      <c r="M3109">
        <v>3603</v>
      </c>
      <c r="N3109" t="s">
        <v>20</v>
      </c>
      <c r="O3109" t="s">
        <v>5790</v>
      </c>
      <c r="P3109" t="s">
        <v>28</v>
      </c>
      <c r="Q3109" t="s">
        <v>34233</v>
      </c>
      <c r="R3109" t="s">
        <v>34233</v>
      </c>
      <c r="S3109" t="s">
        <v>32627</v>
      </c>
      <c r="T3109" t="s">
        <v>34483</v>
      </c>
      <c r="AD3109" t="str">
        <f t="shared" si="487"/>
        <v/>
      </c>
      <c r="AE3109" t="str">
        <f t="shared" si="489"/>
        <v/>
      </c>
      <c r="AF3109" t="str">
        <f t="shared" si="490"/>
        <v/>
      </c>
      <c r="AG3109" t="str">
        <f t="shared" si="488"/>
        <v/>
      </c>
      <c r="AH3109" t="str">
        <f t="shared" si="485"/>
        <v/>
      </c>
      <c r="AI3109">
        <v>0.14499999999999999</v>
      </c>
      <c r="AJ3109" t="str">
        <f t="shared" si="482"/>
        <v/>
      </c>
      <c r="AK3109" t="str">
        <f t="shared" si="486"/>
        <v/>
      </c>
      <c r="AL3109" t="str">
        <f t="shared" si="483"/>
        <v/>
      </c>
    </row>
    <row r="3110" spans="1:39" x14ac:dyDescent="0.2">
      <c r="A3110" t="s">
        <v>7611</v>
      </c>
      <c r="B3110" t="s">
        <v>17</v>
      </c>
      <c r="C3110" t="s">
        <v>7612</v>
      </c>
      <c r="D3110" s="1">
        <v>36193</v>
      </c>
      <c r="E3110" s="1">
        <v>43456</v>
      </c>
      <c r="F3110" t="s">
        <v>474</v>
      </c>
      <c r="I3110">
        <v>100</v>
      </c>
      <c r="J3110">
        <v>0</v>
      </c>
      <c r="K3110">
        <v>0</v>
      </c>
      <c r="L3110">
        <v>324</v>
      </c>
      <c r="M3110">
        <v>324</v>
      </c>
      <c r="N3110" t="s">
        <v>20</v>
      </c>
      <c r="O3110" t="s">
        <v>7613</v>
      </c>
      <c r="P3110" t="s">
        <v>28</v>
      </c>
      <c r="Q3110" t="s">
        <v>34233</v>
      </c>
      <c r="R3110" t="s">
        <v>34233</v>
      </c>
      <c r="S3110" t="s">
        <v>32627</v>
      </c>
      <c r="T3110" t="s">
        <v>34233</v>
      </c>
      <c r="AD3110" t="str">
        <f t="shared" si="487"/>
        <v/>
      </c>
      <c r="AE3110" t="str">
        <f t="shared" si="489"/>
        <v/>
      </c>
      <c r="AF3110" t="str">
        <f t="shared" si="490"/>
        <v/>
      </c>
      <c r="AG3110" t="str">
        <f t="shared" ref="AG3110:AG3141" si="491">IF((S3110&lt;&gt;"tühi")*(AC3110&lt;&gt;""),AC3110,"")</f>
        <v/>
      </c>
      <c r="AH3110" t="str">
        <f t="shared" si="485"/>
        <v/>
      </c>
      <c r="AI3110">
        <v>0.14499999999999999</v>
      </c>
      <c r="AJ3110" t="str">
        <f t="shared" si="482"/>
        <v/>
      </c>
      <c r="AK3110" t="str">
        <f t="shared" si="486"/>
        <v/>
      </c>
      <c r="AL3110" t="str">
        <f t="shared" si="483"/>
        <v/>
      </c>
    </row>
    <row r="3111" spans="1:39" x14ac:dyDescent="0.2">
      <c r="A3111" t="s">
        <v>30607</v>
      </c>
      <c r="B3111" t="s">
        <v>17</v>
      </c>
      <c r="C3111" t="s">
        <v>30608</v>
      </c>
      <c r="D3111" s="1">
        <v>43859</v>
      </c>
      <c r="E3111" s="1">
        <v>43859</v>
      </c>
      <c r="F3111" t="s">
        <v>15348</v>
      </c>
      <c r="I3111">
        <v>100</v>
      </c>
      <c r="J3111">
        <v>0</v>
      </c>
      <c r="K3111">
        <v>0</v>
      </c>
      <c r="L3111">
        <v>881</v>
      </c>
      <c r="M3111">
        <v>881</v>
      </c>
      <c r="N3111" t="s">
        <v>20</v>
      </c>
      <c r="P3111" t="s">
        <v>30340</v>
      </c>
      <c r="Q3111" t="s">
        <v>34233</v>
      </c>
      <c r="R3111" t="s">
        <v>34233</v>
      </c>
      <c r="S3111" t="s">
        <v>32627</v>
      </c>
      <c r="T3111" t="s">
        <v>34233</v>
      </c>
      <c r="AD3111" t="str">
        <f t="shared" si="487"/>
        <v/>
      </c>
      <c r="AE3111" t="str">
        <f t="shared" si="489"/>
        <v/>
      </c>
      <c r="AF3111" t="str">
        <f t="shared" si="490"/>
        <v/>
      </c>
      <c r="AG3111" t="str">
        <f t="shared" si="491"/>
        <v/>
      </c>
      <c r="AH3111" t="str">
        <f t="shared" si="485"/>
        <v/>
      </c>
      <c r="AI3111">
        <v>0.14499999999999999</v>
      </c>
      <c r="AJ3111" t="str">
        <f t="shared" si="482"/>
        <v/>
      </c>
      <c r="AK3111" t="str">
        <f t="shared" si="486"/>
        <v/>
      </c>
      <c r="AL3111" t="str">
        <f t="shared" si="483"/>
        <v/>
      </c>
    </row>
    <row r="3112" spans="1:39" x14ac:dyDescent="0.2">
      <c r="A3112" t="s">
        <v>7530</v>
      </c>
      <c r="B3112" t="s">
        <v>17</v>
      </c>
      <c r="C3112" t="s">
        <v>7531</v>
      </c>
      <c r="D3112" s="1">
        <v>36133</v>
      </c>
      <c r="E3112" s="1">
        <v>43951</v>
      </c>
      <c r="F3112" t="s">
        <v>474</v>
      </c>
      <c r="I3112">
        <v>100</v>
      </c>
      <c r="J3112">
        <v>0</v>
      </c>
      <c r="K3112">
        <v>0</v>
      </c>
      <c r="L3112">
        <v>57195</v>
      </c>
      <c r="M3112">
        <v>57195</v>
      </c>
      <c r="N3112" t="s">
        <v>20</v>
      </c>
      <c r="O3112" t="s">
        <v>7532</v>
      </c>
      <c r="P3112" t="s">
        <v>28</v>
      </c>
      <c r="Q3112" t="s">
        <v>34233</v>
      </c>
      <c r="R3112" t="s">
        <v>34233</v>
      </c>
      <c r="S3112" t="s">
        <v>33805</v>
      </c>
      <c r="T3112" t="s">
        <v>34484</v>
      </c>
      <c r="AD3112" t="str">
        <f t="shared" si="487"/>
        <v/>
      </c>
      <c r="AE3112" t="str">
        <f t="shared" si="489"/>
        <v/>
      </c>
      <c r="AF3112" t="str">
        <f t="shared" si="490"/>
        <v/>
      </c>
      <c r="AG3112" t="str">
        <f t="shared" si="491"/>
        <v/>
      </c>
      <c r="AH3112" t="str">
        <f t="shared" si="485"/>
        <v/>
      </c>
      <c r="AI3112">
        <v>0.14499999999999999</v>
      </c>
      <c r="AJ3112" t="str">
        <f t="shared" si="482"/>
        <v/>
      </c>
      <c r="AK3112" t="str">
        <f t="shared" si="486"/>
        <v/>
      </c>
      <c r="AL3112" t="str">
        <f t="shared" si="483"/>
        <v/>
      </c>
    </row>
    <row r="3113" spans="1:39" x14ac:dyDescent="0.2">
      <c r="A3113" t="s">
        <v>19567</v>
      </c>
      <c r="B3113" t="s">
        <v>17</v>
      </c>
      <c r="C3113" t="s">
        <v>19568</v>
      </c>
      <c r="D3113" s="1">
        <v>38177</v>
      </c>
      <c r="E3113" s="1">
        <v>43456</v>
      </c>
      <c r="F3113" t="s">
        <v>19</v>
      </c>
      <c r="I3113">
        <v>100</v>
      </c>
      <c r="J3113">
        <v>0</v>
      </c>
      <c r="K3113">
        <v>0</v>
      </c>
      <c r="L3113">
        <v>1233</v>
      </c>
      <c r="M3113">
        <v>1233</v>
      </c>
      <c r="N3113" t="s">
        <v>20</v>
      </c>
      <c r="O3113" t="s">
        <v>19569</v>
      </c>
      <c r="P3113" t="s">
        <v>28</v>
      </c>
      <c r="Q3113" t="s">
        <v>34233</v>
      </c>
      <c r="R3113" t="s">
        <v>34233</v>
      </c>
      <c r="S3113" t="s">
        <v>32628</v>
      </c>
      <c r="T3113" t="s">
        <v>34357</v>
      </c>
      <c r="U3113" t="s">
        <v>32634</v>
      </c>
      <c r="V3113" t="s">
        <v>32966</v>
      </c>
      <c r="W3113">
        <v>160</v>
      </c>
      <c r="Y3113" t="s">
        <v>32654</v>
      </c>
      <c r="Z3113">
        <v>320</v>
      </c>
      <c r="AA3113">
        <v>8.5</v>
      </c>
      <c r="AB3113">
        <v>13</v>
      </c>
      <c r="AC3113">
        <v>1</v>
      </c>
      <c r="AD3113" t="str">
        <f t="shared" si="487"/>
        <v/>
      </c>
      <c r="AE3113" t="str">
        <f t="shared" si="489"/>
        <v/>
      </c>
      <c r="AF3113" t="str">
        <f t="shared" si="490"/>
        <v/>
      </c>
      <c r="AG3113">
        <f t="shared" si="491"/>
        <v>1</v>
      </c>
      <c r="AH3113">
        <f t="shared" si="485"/>
        <v>2.8</v>
      </c>
      <c r="AI3113">
        <v>0.14499999999999999</v>
      </c>
      <c r="AJ3113">
        <f t="shared" si="482"/>
        <v>0.40599999999999997</v>
      </c>
      <c r="AK3113" t="str">
        <f t="shared" si="486"/>
        <v/>
      </c>
      <c r="AL3113" t="str">
        <f t="shared" si="483"/>
        <v/>
      </c>
    </row>
    <row r="3114" spans="1:39" x14ac:dyDescent="0.2">
      <c r="A3114" t="s">
        <v>20048</v>
      </c>
      <c r="B3114" t="s">
        <v>17</v>
      </c>
      <c r="C3114" t="s">
        <v>20049</v>
      </c>
      <c r="D3114" s="1">
        <v>38210</v>
      </c>
      <c r="E3114" s="1">
        <v>44546</v>
      </c>
      <c r="F3114" t="s">
        <v>19</v>
      </c>
      <c r="I3114">
        <v>100</v>
      </c>
      <c r="J3114">
        <v>0</v>
      </c>
      <c r="K3114">
        <v>0</v>
      </c>
      <c r="L3114">
        <v>3369</v>
      </c>
      <c r="M3114">
        <v>3369</v>
      </c>
      <c r="N3114" t="s">
        <v>20</v>
      </c>
      <c r="O3114" t="s">
        <v>20050</v>
      </c>
      <c r="P3114" t="s">
        <v>28</v>
      </c>
      <c r="Q3114" t="s">
        <v>34233</v>
      </c>
      <c r="R3114" t="s">
        <v>34233</v>
      </c>
      <c r="S3114" t="s">
        <v>32628</v>
      </c>
      <c r="T3114" t="s">
        <v>34357</v>
      </c>
      <c r="U3114" t="s">
        <v>32634</v>
      </c>
      <c r="V3114" t="s">
        <v>32966</v>
      </c>
      <c r="W3114">
        <v>438</v>
      </c>
      <c r="Y3114" t="s">
        <v>32654</v>
      </c>
      <c r="Z3114">
        <v>876</v>
      </c>
      <c r="AA3114">
        <v>8.5</v>
      </c>
      <c r="AB3114">
        <v>13</v>
      </c>
      <c r="AC3114">
        <v>1</v>
      </c>
      <c r="AD3114" t="str">
        <f t="shared" si="487"/>
        <v/>
      </c>
      <c r="AE3114" t="str">
        <f t="shared" si="489"/>
        <v/>
      </c>
      <c r="AF3114" t="str">
        <f t="shared" si="490"/>
        <v/>
      </c>
      <c r="AG3114">
        <f t="shared" si="491"/>
        <v>1</v>
      </c>
      <c r="AH3114">
        <f t="shared" si="485"/>
        <v>2.8</v>
      </c>
      <c r="AI3114">
        <v>0.14499999999999999</v>
      </c>
      <c r="AJ3114">
        <f t="shared" ref="AJ3114:AJ3177" si="492">IF(COUNTBLANK(AH3114),"",AH3114*AI3114)</f>
        <v>0.40599999999999997</v>
      </c>
      <c r="AK3114" t="str">
        <f t="shared" si="486"/>
        <v/>
      </c>
      <c r="AL3114" t="str">
        <f t="shared" si="483"/>
        <v/>
      </c>
    </row>
    <row r="3115" spans="1:39" x14ac:dyDescent="0.2">
      <c r="A3115" t="s">
        <v>19476</v>
      </c>
      <c r="B3115" t="s">
        <v>17</v>
      </c>
      <c r="C3115" t="s">
        <v>19477</v>
      </c>
      <c r="D3115" s="1">
        <v>38177</v>
      </c>
      <c r="E3115" s="1">
        <v>44546</v>
      </c>
      <c r="F3115" t="s">
        <v>19</v>
      </c>
      <c r="I3115">
        <v>100</v>
      </c>
      <c r="J3115">
        <v>0</v>
      </c>
      <c r="K3115">
        <v>0</v>
      </c>
      <c r="L3115">
        <v>1225</v>
      </c>
      <c r="M3115">
        <v>1225</v>
      </c>
      <c r="N3115" t="s">
        <v>20</v>
      </c>
      <c r="O3115" t="s">
        <v>19478</v>
      </c>
      <c r="P3115" t="s">
        <v>28</v>
      </c>
      <c r="Q3115" t="s">
        <v>34233</v>
      </c>
      <c r="R3115" t="s">
        <v>34233</v>
      </c>
      <c r="S3115" t="s">
        <v>32628</v>
      </c>
      <c r="T3115" t="s">
        <v>34357</v>
      </c>
      <c r="U3115" t="s">
        <v>32634</v>
      </c>
      <c r="V3115" t="s">
        <v>32966</v>
      </c>
      <c r="W3115">
        <v>159</v>
      </c>
      <c r="Y3115" t="s">
        <v>32654</v>
      </c>
      <c r="Z3115">
        <v>318</v>
      </c>
      <c r="AA3115">
        <v>8.5</v>
      </c>
      <c r="AB3115">
        <v>13</v>
      </c>
      <c r="AC3115">
        <v>1</v>
      </c>
      <c r="AD3115" t="str">
        <f t="shared" si="487"/>
        <v/>
      </c>
      <c r="AE3115" t="str">
        <f t="shared" si="489"/>
        <v/>
      </c>
      <c r="AF3115" t="str">
        <f t="shared" si="490"/>
        <v/>
      </c>
      <c r="AG3115">
        <f t="shared" si="491"/>
        <v>1</v>
      </c>
      <c r="AH3115">
        <f t="shared" si="485"/>
        <v>2.8</v>
      </c>
      <c r="AI3115">
        <v>0.14499999999999999</v>
      </c>
      <c r="AJ3115">
        <f t="shared" si="492"/>
        <v>0.40599999999999997</v>
      </c>
      <c r="AK3115" t="str">
        <f t="shared" si="486"/>
        <v/>
      </c>
      <c r="AL3115" t="str">
        <f t="shared" ref="AL3115:AL3178" si="493">IF(COUNTBLANK(AK3115),"",AK3115*AI3115)</f>
        <v/>
      </c>
    </row>
    <row r="3116" spans="1:39" x14ac:dyDescent="0.2">
      <c r="A3116" t="s">
        <v>29459</v>
      </c>
      <c r="B3116" t="s">
        <v>17</v>
      </c>
      <c r="C3116" t="s">
        <v>29460</v>
      </c>
      <c r="D3116" s="1">
        <v>43630</v>
      </c>
      <c r="E3116" s="1">
        <v>44546</v>
      </c>
      <c r="F3116" t="s">
        <v>19</v>
      </c>
      <c r="I3116">
        <v>100</v>
      </c>
      <c r="J3116">
        <v>0</v>
      </c>
      <c r="K3116">
        <v>0</v>
      </c>
      <c r="L3116">
        <v>1879</v>
      </c>
      <c r="M3116">
        <v>1879</v>
      </c>
      <c r="N3116" t="s">
        <v>20</v>
      </c>
      <c r="O3116" t="s">
        <v>29461</v>
      </c>
      <c r="P3116" t="s">
        <v>28</v>
      </c>
      <c r="Q3116" t="s">
        <v>34233</v>
      </c>
      <c r="R3116" t="s">
        <v>34233</v>
      </c>
      <c r="S3116" t="s">
        <v>32628</v>
      </c>
      <c r="T3116" t="s">
        <v>34357</v>
      </c>
      <c r="U3116" t="s">
        <v>32634</v>
      </c>
      <c r="V3116" s="7" t="s">
        <v>32967</v>
      </c>
      <c r="W3116">
        <v>320</v>
      </c>
      <c r="X3116" t="s">
        <v>32784</v>
      </c>
      <c r="Y3116" t="s">
        <v>32654</v>
      </c>
      <c r="Z3116">
        <v>600</v>
      </c>
      <c r="AA3116">
        <v>8.5</v>
      </c>
      <c r="AC3116">
        <v>1</v>
      </c>
      <c r="AD3116" t="str">
        <f t="shared" si="487"/>
        <v/>
      </c>
      <c r="AE3116" t="str">
        <f t="shared" si="489"/>
        <v/>
      </c>
      <c r="AF3116" t="str">
        <f t="shared" si="490"/>
        <v/>
      </c>
      <c r="AG3116">
        <f t="shared" si="491"/>
        <v>1</v>
      </c>
      <c r="AH3116">
        <f t="shared" si="485"/>
        <v>2.8</v>
      </c>
      <c r="AI3116">
        <v>0.14499999999999999</v>
      </c>
      <c r="AJ3116">
        <f t="shared" si="492"/>
        <v>0.40599999999999997</v>
      </c>
      <c r="AK3116" t="str">
        <f t="shared" si="486"/>
        <v/>
      </c>
      <c r="AL3116" t="str">
        <f t="shared" si="493"/>
        <v/>
      </c>
    </row>
    <row r="3117" spans="1:39" x14ac:dyDescent="0.2">
      <c r="A3117" t="s">
        <v>21707</v>
      </c>
      <c r="B3117" t="s">
        <v>17</v>
      </c>
      <c r="C3117" t="s">
        <v>21708</v>
      </c>
      <c r="D3117" s="1">
        <v>38622</v>
      </c>
      <c r="E3117" s="1">
        <v>43456</v>
      </c>
      <c r="F3117" t="s">
        <v>19</v>
      </c>
      <c r="I3117">
        <v>100</v>
      </c>
      <c r="J3117">
        <v>0</v>
      </c>
      <c r="K3117">
        <v>0</v>
      </c>
      <c r="L3117">
        <v>1302</v>
      </c>
      <c r="M3117">
        <v>1302</v>
      </c>
      <c r="N3117" t="s">
        <v>20</v>
      </c>
      <c r="O3117" t="s">
        <v>21709</v>
      </c>
      <c r="P3117" t="s">
        <v>28</v>
      </c>
      <c r="Q3117" t="s">
        <v>34233</v>
      </c>
      <c r="R3117" t="s">
        <v>34233</v>
      </c>
      <c r="S3117" t="s">
        <v>32628</v>
      </c>
      <c r="T3117" t="s">
        <v>34357</v>
      </c>
      <c r="U3117" t="s">
        <v>32634</v>
      </c>
      <c r="V3117" t="s">
        <v>34967</v>
      </c>
      <c r="W3117">
        <v>220</v>
      </c>
      <c r="X3117">
        <v>2</v>
      </c>
      <c r="Y3117" t="s">
        <v>32654</v>
      </c>
      <c r="Z3117">
        <v>440</v>
      </c>
      <c r="AA3117">
        <v>8.5</v>
      </c>
      <c r="AC3117">
        <v>1</v>
      </c>
      <c r="AD3117" t="str">
        <f t="shared" si="487"/>
        <v/>
      </c>
      <c r="AE3117" t="str">
        <f t="shared" si="489"/>
        <v/>
      </c>
      <c r="AF3117" t="str">
        <f t="shared" si="490"/>
        <v/>
      </c>
      <c r="AG3117">
        <f t="shared" si="491"/>
        <v>1</v>
      </c>
      <c r="AH3117">
        <f t="shared" si="485"/>
        <v>2.8</v>
      </c>
      <c r="AI3117">
        <v>0.14499999999999999</v>
      </c>
      <c r="AJ3117">
        <f t="shared" si="492"/>
        <v>0.40599999999999997</v>
      </c>
      <c r="AK3117" t="str">
        <f t="shared" si="486"/>
        <v/>
      </c>
      <c r="AL3117" t="str">
        <f t="shared" si="493"/>
        <v/>
      </c>
    </row>
    <row r="3118" spans="1:39" x14ac:dyDescent="0.2">
      <c r="A3118" t="s">
        <v>25187</v>
      </c>
      <c r="B3118" t="s">
        <v>17</v>
      </c>
      <c r="C3118" t="s">
        <v>25188</v>
      </c>
      <c r="D3118" s="1">
        <v>39653</v>
      </c>
      <c r="E3118" s="1">
        <v>44546</v>
      </c>
      <c r="F3118" t="s">
        <v>19</v>
      </c>
      <c r="I3118">
        <v>100</v>
      </c>
      <c r="J3118">
        <v>0</v>
      </c>
      <c r="K3118">
        <v>0</v>
      </c>
      <c r="L3118">
        <v>3373</v>
      </c>
      <c r="M3118">
        <v>3373</v>
      </c>
      <c r="N3118" t="s">
        <v>20</v>
      </c>
      <c r="O3118" t="s">
        <v>25189</v>
      </c>
      <c r="P3118" t="s">
        <v>28</v>
      </c>
      <c r="Q3118" t="s">
        <v>34233</v>
      </c>
      <c r="R3118" t="s">
        <v>34233</v>
      </c>
      <c r="S3118" t="s">
        <v>33797</v>
      </c>
      <c r="T3118" t="s">
        <v>34357</v>
      </c>
      <c r="U3118" t="s">
        <v>32634</v>
      </c>
      <c r="V3118" t="s">
        <v>32968</v>
      </c>
      <c r="W3118">
        <v>300</v>
      </c>
      <c r="X3118">
        <v>2</v>
      </c>
      <c r="Y3118" t="s">
        <v>32654</v>
      </c>
      <c r="Z3118">
        <v>500</v>
      </c>
      <c r="AA3118">
        <v>8.5</v>
      </c>
      <c r="AC3118">
        <v>1</v>
      </c>
      <c r="AD3118" t="str">
        <f t="shared" si="487"/>
        <v/>
      </c>
      <c r="AE3118" t="str">
        <f t="shared" si="489"/>
        <v/>
      </c>
      <c r="AF3118" t="str">
        <f t="shared" si="490"/>
        <v/>
      </c>
      <c r="AG3118">
        <f t="shared" si="491"/>
        <v>1</v>
      </c>
      <c r="AH3118">
        <f t="shared" si="485"/>
        <v>2.8</v>
      </c>
      <c r="AI3118">
        <v>0.14499999999999999</v>
      </c>
      <c r="AJ3118">
        <f t="shared" si="492"/>
        <v>0.40599999999999997</v>
      </c>
      <c r="AK3118" t="str">
        <f t="shared" si="486"/>
        <v/>
      </c>
      <c r="AL3118" t="str">
        <f t="shared" si="493"/>
        <v/>
      </c>
    </row>
    <row r="3119" spans="1:39" x14ac:dyDescent="0.2">
      <c r="A3119" t="s">
        <v>25229</v>
      </c>
      <c r="B3119" t="s">
        <v>17</v>
      </c>
      <c r="C3119" t="s">
        <v>25230</v>
      </c>
      <c r="D3119" s="1">
        <v>39653</v>
      </c>
      <c r="E3119" s="1">
        <v>44546</v>
      </c>
      <c r="F3119" t="s">
        <v>474</v>
      </c>
      <c r="I3119">
        <v>100</v>
      </c>
      <c r="J3119">
        <v>0</v>
      </c>
      <c r="K3119">
        <v>0</v>
      </c>
      <c r="L3119">
        <v>35</v>
      </c>
      <c r="M3119">
        <v>35</v>
      </c>
      <c r="N3119" t="s">
        <v>20</v>
      </c>
      <c r="O3119" t="s">
        <v>25231</v>
      </c>
      <c r="P3119" t="s">
        <v>28</v>
      </c>
      <c r="Q3119" t="s">
        <v>34233</v>
      </c>
      <c r="R3119" t="s">
        <v>34233</v>
      </c>
      <c r="S3119" t="s">
        <v>32627</v>
      </c>
      <c r="T3119" t="s">
        <v>34233</v>
      </c>
      <c r="V3119" t="s">
        <v>32968</v>
      </c>
      <c r="AD3119" t="str">
        <f t="shared" si="487"/>
        <v/>
      </c>
      <c r="AE3119" t="str">
        <f t="shared" si="489"/>
        <v/>
      </c>
      <c r="AF3119" t="str">
        <f t="shared" si="490"/>
        <v/>
      </c>
      <c r="AG3119" t="str">
        <f t="shared" si="491"/>
        <v/>
      </c>
      <c r="AH3119" t="str">
        <f t="shared" si="485"/>
        <v/>
      </c>
      <c r="AI3119">
        <v>0.14499999999999999</v>
      </c>
      <c r="AJ3119" t="str">
        <f t="shared" si="492"/>
        <v/>
      </c>
      <c r="AK3119" t="str">
        <f t="shared" si="486"/>
        <v/>
      </c>
      <c r="AL3119" t="str">
        <f t="shared" si="493"/>
        <v/>
      </c>
      <c r="AM3119" t="s">
        <v>32969</v>
      </c>
    </row>
    <row r="3120" spans="1:39" x14ac:dyDescent="0.2">
      <c r="A3120" t="s">
        <v>21710</v>
      </c>
      <c r="B3120" t="s">
        <v>17</v>
      </c>
      <c r="C3120" t="s">
        <v>21711</v>
      </c>
      <c r="D3120" s="1">
        <v>38622</v>
      </c>
      <c r="E3120" s="1">
        <v>44546</v>
      </c>
      <c r="F3120" t="s">
        <v>19</v>
      </c>
      <c r="I3120">
        <v>100</v>
      </c>
      <c r="J3120">
        <v>0</v>
      </c>
      <c r="K3120">
        <v>0</v>
      </c>
      <c r="L3120">
        <v>1201</v>
      </c>
      <c r="M3120">
        <v>1201</v>
      </c>
      <c r="N3120" t="s">
        <v>20</v>
      </c>
      <c r="O3120" t="s">
        <v>21712</v>
      </c>
      <c r="P3120" t="s">
        <v>28</v>
      </c>
      <c r="Q3120" t="s">
        <v>34233</v>
      </c>
      <c r="R3120" t="s">
        <v>34233</v>
      </c>
      <c r="S3120" t="s">
        <v>32628</v>
      </c>
      <c r="T3120" t="s">
        <v>34357</v>
      </c>
      <c r="U3120" t="s">
        <v>32634</v>
      </c>
      <c r="V3120" t="s">
        <v>34967</v>
      </c>
      <c r="W3120">
        <v>220</v>
      </c>
      <c r="X3120">
        <v>2</v>
      </c>
      <c r="Y3120" t="s">
        <v>32654</v>
      </c>
      <c r="Z3120">
        <v>440</v>
      </c>
      <c r="AA3120">
        <v>8.5</v>
      </c>
      <c r="AC3120">
        <v>1</v>
      </c>
      <c r="AD3120" t="str">
        <f t="shared" si="487"/>
        <v/>
      </c>
      <c r="AE3120" t="str">
        <f t="shared" si="489"/>
        <v/>
      </c>
      <c r="AF3120" t="str">
        <f t="shared" si="490"/>
        <v/>
      </c>
      <c r="AG3120">
        <f t="shared" si="491"/>
        <v>1</v>
      </c>
      <c r="AH3120">
        <f t="shared" si="485"/>
        <v>2.8</v>
      </c>
      <c r="AI3120">
        <v>0.14499999999999999</v>
      </c>
      <c r="AJ3120">
        <f t="shared" si="492"/>
        <v>0.40599999999999997</v>
      </c>
      <c r="AK3120" t="str">
        <f t="shared" si="486"/>
        <v/>
      </c>
      <c r="AL3120" t="str">
        <f t="shared" si="493"/>
        <v/>
      </c>
    </row>
    <row r="3121" spans="1:39" x14ac:dyDescent="0.2">
      <c r="A3121" t="s">
        <v>25232</v>
      </c>
      <c r="B3121" t="s">
        <v>17</v>
      </c>
      <c r="C3121" t="s">
        <v>25233</v>
      </c>
      <c r="D3121" s="1">
        <v>39653</v>
      </c>
      <c r="E3121" s="1">
        <v>43525</v>
      </c>
      <c r="F3121" t="s">
        <v>19</v>
      </c>
      <c r="I3121">
        <v>100</v>
      </c>
      <c r="J3121">
        <v>0</v>
      </c>
      <c r="K3121">
        <v>0</v>
      </c>
      <c r="L3121">
        <v>939</v>
      </c>
      <c r="M3121">
        <v>939</v>
      </c>
      <c r="N3121" t="s">
        <v>20</v>
      </c>
      <c r="O3121" t="s">
        <v>25195</v>
      </c>
      <c r="P3121" t="s">
        <v>28</v>
      </c>
      <c r="Q3121" t="s">
        <v>34233</v>
      </c>
      <c r="R3121" t="s">
        <v>34233</v>
      </c>
      <c r="S3121" t="s">
        <v>32628</v>
      </c>
      <c r="T3121" t="s">
        <v>34357</v>
      </c>
      <c r="U3121" t="s">
        <v>32634</v>
      </c>
      <c r="V3121" t="s">
        <v>32968</v>
      </c>
      <c r="W3121">
        <v>300</v>
      </c>
      <c r="X3121">
        <v>2</v>
      </c>
      <c r="Y3121" t="s">
        <v>32654</v>
      </c>
      <c r="Z3121">
        <v>500</v>
      </c>
      <c r="AA3121">
        <v>8.5</v>
      </c>
      <c r="AC3121">
        <v>1</v>
      </c>
      <c r="AD3121" t="str">
        <f t="shared" si="487"/>
        <v/>
      </c>
      <c r="AE3121" t="str">
        <f t="shared" si="489"/>
        <v/>
      </c>
      <c r="AF3121" t="str">
        <f t="shared" si="490"/>
        <v/>
      </c>
      <c r="AG3121">
        <f t="shared" si="491"/>
        <v>1</v>
      </c>
      <c r="AH3121">
        <f t="shared" si="485"/>
        <v>2.8</v>
      </c>
      <c r="AI3121">
        <v>0.14499999999999999</v>
      </c>
      <c r="AJ3121">
        <f t="shared" si="492"/>
        <v>0.40599999999999997</v>
      </c>
      <c r="AK3121" t="str">
        <f t="shared" si="486"/>
        <v/>
      </c>
      <c r="AL3121" t="str">
        <f t="shared" si="493"/>
        <v/>
      </c>
    </row>
    <row r="3122" spans="1:39" x14ac:dyDescent="0.2">
      <c r="A3122" t="s">
        <v>25193</v>
      </c>
      <c r="B3122" t="s">
        <v>17</v>
      </c>
      <c r="C3122" t="s">
        <v>25194</v>
      </c>
      <c r="D3122" s="1">
        <v>39653</v>
      </c>
      <c r="E3122" s="1">
        <v>43951</v>
      </c>
      <c r="F3122" t="s">
        <v>39</v>
      </c>
      <c r="I3122">
        <v>100</v>
      </c>
      <c r="J3122">
        <v>0</v>
      </c>
      <c r="K3122">
        <v>0</v>
      </c>
      <c r="L3122">
        <v>2367</v>
      </c>
      <c r="M3122">
        <v>2367</v>
      </c>
      <c r="N3122" t="s">
        <v>20</v>
      </c>
      <c r="O3122" t="s">
        <v>25195</v>
      </c>
      <c r="P3122" t="s">
        <v>28</v>
      </c>
      <c r="Q3122" t="s">
        <v>34233</v>
      </c>
      <c r="R3122" t="s">
        <v>34233</v>
      </c>
      <c r="S3122" t="s">
        <v>33942</v>
      </c>
      <c r="T3122" t="s">
        <v>34233</v>
      </c>
      <c r="V3122" t="s">
        <v>32968</v>
      </c>
      <c r="AD3122" t="str">
        <f t="shared" si="487"/>
        <v/>
      </c>
      <c r="AE3122" t="str">
        <f t="shared" si="489"/>
        <v/>
      </c>
      <c r="AF3122" t="str">
        <f t="shared" si="490"/>
        <v/>
      </c>
      <c r="AG3122" t="str">
        <f t="shared" si="491"/>
        <v/>
      </c>
      <c r="AH3122" t="str">
        <f t="shared" si="485"/>
        <v/>
      </c>
      <c r="AI3122">
        <v>0.14499999999999999</v>
      </c>
      <c r="AJ3122" t="str">
        <f t="shared" si="492"/>
        <v/>
      </c>
      <c r="AK3122" t="str">
        <f t="shared" si="486"/>
        <v/>
      </c>
      <c r="AL3122" t="str">
        <f t="shared" si="493"/>
        <v/>
      </c>
    </row>
    <row r="3123" spans="1:39" x14ac:dyDescent="0.2">
      <c r="A3123" t="s">
        <v>5086</v>
      </c>
      <c r="B3123" t="s">
        <v>17</v>
      </c>
      <c r="C3123" t="s">
        <v>5087</v>
      </c>
      <c r="D3123" s="1">
        <v>36095</v>
      </c>
      <c r="E3123" s="1">
        <v>43599</v>
      </c>
      <c r="F3123" t="s">
        <v>474</v>
      </c>
      <c r="I3123">
        <v>100</v>
      </c>
      <c r="J3123">
        <v>0</v>
      </c>
      <c r="K3123">
        <v>0</v>
      </c>
      <c r="L3123">
        <v>1773</v>
      </c>
      <c r="M3123">
        <v>1773</v>
      </c>
      <c r="N3123" t="s">
        <v>20</v>
      </c>
      <c r="O3123" t="s">
        <v>5088</v>
      </c>
      <c r="P3123" t="s">
        <v>28</v>
      </c>
      <c r="Q3123" t="s">
        <v>34233</v>
      </c>
      <c r="R3123" t="s">
        <v>34233</v>
      </c>
      <c r="S3123" t="s">
        <v>33799</v>
      </c>
      <c r="T3123" t="s">
        <v>34485</v>
      </c>
      <c r="U3123" t="s">
        <v>32970</v>
      </c>
      <c r="V3123" t="s">
        <v>32966</v>
      </c>
      <c r="W3123">
        <v>283</v>
      </c>
      <c r="Y3123">
        <v>1</v>
      </c>
      <c r="Z3123">
        <v>563</v>
      </c>
      <c r="AA3123">
        <v>8.5</v>
      </c>
      <c r="AB3123">
        <v>17</v>
      </c>
      <c r="AD3123" t="str">
        <f t="shared" si="487"/>
        <v/>
      </c>
      <c r="AE3123" t="str">
        <f t="shared" si="489"/>
        <v/>
      </c>
      <c r="AF3123">
        <f t="shared" si="490"/>
        <v>563</v>
      </c>
      <c r="AG3123" t="str">
        <f t="shared" si="491"/>
        <v/>
      </c>
      <c r="AH3123" t="str">
        <f t="shared" si="485"/>
        <v/>
      </c>
      <c r="AI3123">
        <v>0.14499999999999999</v>
      </c>
      <c r="AJ3123" t="str">
        <f t="shared" si="492"/>
        <v/>
      </c>
      <c r="AK3123" t="str">
        <f t="shared" si="486"/>
        <v/>
      </c>
      <c r="AL3123" t="str">
        <f t="shared" si="493"/>
        <v/>
      </c>
    </row>
    <row r="3124" spans="1:39" x14ac:dyDescent="0.2">
      <c r="A3124" t="s">
        <v>20057</v>
      </c>
      <c r="B3124" t="s">
        <v>17</v>
      </c>
      <c r="C3124" t="s">
        <v>20058</v>
      </c>
      <c r="D3124" s="1">
        <v>38210</v>
      </c>
      <c r="E3124" s="1">
        <v>43539</v>
      </c>
      <c r="F3124" t="s">
        <v>19</v>
      </c>
      <c r="I3124">
        <v>100</v>
      </c>
      <c r="J3124">
        <v>0</v>
      </c>
      <c r="K3124">
        <v>0</v>
      </c>
      <c r="L3124">
        <v>1253</v>
      </c>
      <c r="M3124">
        <v>1253</v>
      </c>
      <c r="N3124" t="s">
        <v>20</v>
      </c>
      <c r="O3124" t="s">
        <v>20059</v>
      </c>
      <c r="P3124" t="s">
        <v>28</v>
      </c>
      <c r="Q3124" t="s">
        <v>34233</v>
      </c>
      <c r="R3124" t="s">
        <v>34233</v>
      </c>
      <c r="S3124" t="s">
        <v>32628</v>
      </c>
      <c r="T3124" t="s">
        <v>34357</v>
      </c>
      <c r="U3124" t="s">
        <v>32634</v>
      </c>
      <c r="V3124" t="s">
        <v>32966</v>
      </c>
      <c r="W3124">
        <v>163</v>
      </c>
      <c r="Y3124" t="s">
        <v>32654</v>
      </c>
      <c r="Z3124">
        <v>326</v>
      </c>
      <c r="AA3124">
        <v>8.5</v>
      </c>
      <c r="AB3124">
        <v>13</v>
      </c>
      <c r="AC3124">
        <v>1</v>
      </c>
      <c r="AD3124" t="str">
        <f t="shared" si="487"/>
        <v/>
      </c>
      <c r="AE3124" t="str">
        <f t="shared" si="489"/>
        <v/>
      </c>
      <c r="AF3124" t="str">
        <f t="shared" si="490"/>
        <v/>
      </c>
      <c r="AG3124">
        <f t="shared" si="491"/>
        <v>1</v>
      </c>
      <c r="AH3124">
        <f t="shared" si="485"/>
        <v>2.8</v>
      </c>
      <c r="AI3124">
        <v>0.14499999999999999</v>
      </c>
      <c r="AJ3124">
        <f t="shared" si="492"/>
        <v>0.40599999999999997</v>
      </c>
      <c r="AK3124" t="str">
        <f t="shared" si="486"/>
        <v/>
      </c>
      <c r="AL3124" t="str">
        <f t="shared" si="493"/>
        <v/>
      </c>
    </row>
    <row r="3125" spans="1:39" x14ac:dyDescent="0.2">
      <c r="A3125" t="s">
        <v>20054</v>
      </c>
      <c r="B3125" t="s">
        <v>17</v>
      </c>
      <c r="C3125" t="s">
        <v>20055</v>
      </c>
      <c r="D3125" s="1">
        <v>38210</v>
      </c>
      <c r="E3125" s="1">
        <v>43525</v>
      </c>
      <c r="F3125" t="s">
        <v>19</v>
      </c>
      <c r="I3125">
        <v>100</v>
      </c>
      <c r="J3125">
        <v>0</v>
      </c>
      <c r="K3125">
        <v>0</v>
      </c>
      <c r="L3125">
        <v>1253</v>
      </c>
      <c r="M3125">
        <v>1253</v>
      </c>
      <c r="N3125" t="s">
        <v>20</v>
      </c>
      <c r="O3125" t="s">
        <v>20056</v>
      </c>
      <c r="P3125" t="s">
        <v>28</v>
      </c>
      <c r="Q3125" t="s">
        <v>34233</v>
      </c>
      <c r="R3125" t="s">
        <v>34233</v>
      </c>
      <c r="S3125" t="s">
        <v>32628</v>
      </c>
      <c r="T3125" t="s">
        <v>34357</v>
      </c>
      <c r="U3125" t="s">
        <v>32634</v>
      </c>
      <c r="V3125" t="s">
        <v>32966</v>
      </c>
      <c r="W3125">
        <v>162</v>
      </c>
      <c r="Y3125" t="s">
        <v>32654</v>
      </c>
      <c r="Z3125">
        <v>324</v>
      </c>
      <c r="AA3125">
        <v>8.5</v>
      </c>
      <c r="AB3125">
        <v>13</v>
      </c>
      <c r="AC3125">
        <v>1</v>
      </c>
      <c r="AD3125" t="str">
        <f t="shared" si="487"/>
        <v/>
      </c>
      <c r="AE3125" t="str">
        <f t="shared" si="489"/>
        <v/>
      </c>
      <c r="AF3125" t="str">
        <f t="shared" si="490"/>
        <v/>
      </c>
      <c r="AG3125">
        <f t="shared" si="491"/>
        <v>1</v>
      </c>
      <c r="AH3125">
        <f t="shared" si="485"/>
        <v>2.8</v>
      </c>
      <c r="AI3125">
        <v>0.14499999999999999</v>
      </c>
      <c r="AJ3125">
        <f t="shared" si="492"/>
        <v>0.40599999999999997</v>
      </c>
      <c r="AK3125" t="str">
        <f t="shared" si="486"/>
        <v/>
      </c>
      <c r="AL3125" t="str">
        <f t="shared" si="493"/>
        <v/>
      </c>
    </row>
    <row r="3126" spans="1:39" x14ac:dyDescent="0.2">
      <c r="A3126" t="s">
        <v>20051</v>
      </c>
      <c r="B3126" t="s">
        <v>17</v>
      </c>
      <c r="C3126" t="s">
        <v>20052</v>
      </c>
      <c r="D3126" s="1">
        <v>38210</v>
      </c>
      <c r="E3126" s="1">
        <v>43525</v>
      </c>
      <c r="F3126" t="s">
        <v>19</v>
      </c>
      <c r="I3126">
        <v>100</v>
      </c>
      <c r="J3126">
        <v>0</v>
      </c>
      <c r="K3126">
        <v>0</v>
      </c>
      <c r="L3126">
        <v>2150</v>
      </c>
      <c r="M3126">
        <v>2150</v>
      </c>
      <c r="N3126" t="s">
        <v>20</v>
      </c>
      <c r="O3126" t="s">
        <v>20053</v>
      </c>
      <c r="P3126" t="s">
        <v>28</v>
      </c>
      <c r="Q3126" t="s">
        <v>34233</v>
      </c>
      <c r="R3126" t="s">
        <v>34233</v>
      </c>
      <c r="S3126" t="s">
        <v>32628</v>
      </c>
      <c r="T3126" t="s">
        <v>34357</v>
      </c>
      <c r="U3126" t="s">
        <v>32634</v>
      </c>
      <c r="V3126" t="s">
        <v>32966</v>
      </c>
      <c r="W3126">
        <v>279</v>
      </c>
      <c r="Y3126" t="s">
        <v>32654</v>
      </c>
      <c r="Z3126">
        <v>558</v>
      </c>
      <c r="AA3126">
        <v>8.5</v>
      </c>
      <c r="AB3126">
        <v>13</v>
      </c>
      <c r="AC3126">
        <v>1</v>
      </c>
      <c r="AD3126" t="str">
        <f t="shared" si="487"/>
        <v/>
      </c>
      <c r="AE3126" t="str">
        <f t="shared" si="489"/>
        <v/>
      </c>
      <c r="AF3126" t="str">
        <f t="shared" si="490"/>
        <v/>
      </c>
      <c r="AG3126">
        <f t="shared" si="491"/>
        <v>1</v>
      </c>
      <c r="AH3126">
        <f t="shared" ref="AH3126:AH3189" si="494">IF(AG3126="","",AG3126*2.8)</f>
        <v>2.8</v>
      </c>
      <c r="AI3126">
        <v>0.14499999999999999</v>
      </c>
      <c r="AJ3126">
        <f t="shared" si="492"/>
        <v>0.40599999999999997</v>
      </c>
      <c r="AK3126" t="str">
        <f t="shared" ref="AK3126:AK3189" si="495">IF(AE3126="","",AE3126*2.8)</f>
        <v/>
      </c>
      <c r="AL3126" t="str">
        <f t="shared" si="493"/>
        <v/>
      </c>
    </row>
    <row r="3127" spans="1:39" x14ac:dyDescent="0.2">
      <c r="A3127" t="s">
        <v>25196</v>
      </c>
      <c r="B3127" t="s">
        <v>17</v>
      </c>
      <c r="C3127" t="s">
        <v>25197</v>
      </c>
      <c r="D3127" s="1">
        <v>39653</v>
      </c>
      <c r="E3127" s="1">
        <v>43525</v>
      </c>
      <c r="F3127" t="s">
        <v>19</v>
      </c>
      <c r="I3127">
        <v>100</v>
      </c>
      <c r="J3127">
        <v>0</v>
      </c>
      <c r="K3127">
        <v>0</v>
      </c>
      <c r="L3127">
        <v>2138</v>
      </c>
      <c r="M3127">
        <v>2138</v>
      </c>
      <c r="N3127" t="s">
        <v>20</v>
      </c>
      <c r="O3127" t="s">
        <v>25198</v>
      </c>
      <c r="P3127" t="s">
        <v>28</v>
      </c>
      <c r="Q3127" t="s">
        <v>34233</v>
      </c>
      <c r="R3127" t="s">
        <v>34233</v>
      </c>
      <c r="S3127" t="s">
        <v>32628</v>
      </c>
      <c r="T3127" t="s">
        <v>34357</v>
      </c>
      <c r="U3127" t="s">
        <v>32634</v>
      </c>
      <c r="V3127" t="s">
        <v>32968</v>
      </c>
      <c r="W3127">
        <v>300</v>
      </c>
      <c r="X3127">
        <v>2</v>
      </c>
      <c r="Y3127" t="s">
        <v>32654</v>
      </c>
      <c r="Z3127">
        <v>500</v>
      </c>
      <c r="AA3127">
        <v>8.5</v>
      </c>
      <c r="AC3127">
        <v>1</v>
      </c>
      <c r="AD3127" t="str">
        <f t="shared" si="487"/>
        <v/>
      </c>
      <c r="AE3127" t="str">
        <f t="shared" si="489"/>
        <v/>
      </c>
      <c r="AF3127" t="str">
        <f t="shared" si="490"/>
        <v/>
      </c>
      <c r="AG3127">
        <f t="shared" si="491"/>
        <v>1</v>
      </c>
      <c r="AH3127">
        <f t="shared" si="494"/>
        <v>2.8</v>
      </c>
      <c r="AI3127">
        <v>0.14499999999999999</v>
      </c>
      <c r="AJ3127">
        <f t="shared" si="492"/>
        <v>0.40599999999999997</v>
      </c>
      <c r="AK3127" t="str">
        <f t="shared" si="495"/>
        <v/>
      </c>
      <c r="AL3127" t="str">
        <f t="shared" si="493"/>
        <v/>
      </c>
    </row>
    <row r="3128" spans="1:39" x14ac:dyDescent="0.2">
      <c r="A3128" t="s">
        <v>25234</v>
      </c>
      <c r="B3128" t="s">
        <v>17</v>
      </c>
      <c r="C3128" t="s">
        <v>25235</v>
      </c>
      <c r="D3128" s="1">
        <v>39653</v>
      </c>
      <c r="E3128" s="1">
        <v>43829</v>
      </c>
      <c r="F3128" t="s">
        <v>39</v>
      </c>
      <c r="I3128">
        <v>100</v>
      </c>
      <c r="J3128">
        <v>0</v>
      </c>
      <c r="K3128">
        <v>0</v>
      </c>
      <c r="L3128">
        <v>1250</v>
      </c>
      <c r="M3128">
        <v>1250</v>
      </c>
      <c r="N3128" t="s">
        <v>20</v>
      </c>
      <c r="O3128" t="s">
        <v>25198</v>
      </c>
      <c r="P3128" t="s">
        <v>28</v>
      </c>
      <c r="Q3128" t="s">
        <v>34233</v>
      </c>
      <c r="R3128" t="s">
        <v>34233</v>
      </c>
      <c r="S3128" t="s">
        <v>33942</v>
      </c>
      <c r="T3128" t="s">
        <v>34233</v>
      </c>
      <c r="V3128" t="s">
        <v>32968</v>
      </c>
      <c r="AD3128" t="str">
        <f t="shared" si="487"/>
        <v/>
      </c>
      <c r="AE3128" t="str">
        <f t="shared" si="489"/>
        <v/>
      </c>
      <c r="AF3128" t="str">
        <f t="shared" si="490"/>
        <v/>
      </c>
      <c r="AG3128" t="str">
        <f t="shared" si="491"/>
        <v/>
      </c>
      <c r="AH3128" t="str">
        <f t="shared" si="494"/>
        <v/>
      </c>
      <c r="AI3128">
        <v>0.14499999999999999</v>
      </c>
      <c r="AJ3128" t="str">
        <f t="shared" si="492"/>
        <v/>
      </c>
      <c r="AK3128" t="str">
        <f t="shared" si="495"/>
        <v/>
      </c>
      <c r="AL3128" t="str">
        <f t="shared" si="493"/>
        <v/>
      </c>
    </row>
    <row r="3129" spans="1:39" x14ac:dyDescent="0.2">
      <c r="A3129" t="s">
        <v>25190</v>
      </c>
      <c r="B3129" t="s">
        <v>17</v>
      </c>
      <c r="C3129" t="s">
        <v>25191</v>
      </c>
      <c r="D3129" s="1">
        <v>39653</v>
      </c>
      <c r="E3129" s="1">
        <v>43951</v>
      </c>
      <c r="F3129" t="s">
        <v>19</v>
      </c>
      <c r="I3129">
        <v>100</v>
      </c>
      <c r="J3129">
        <v>0</v>
      </c>
      <c r="K3129">
        <v>0</v>
      </c>
      <c r="L3129">
        <v>933</v>
      </c>
      <c r="M3129">
        <v>933</v>
      </c>
      <c r="N3129" t="s">
        <v>20</v>
      </c>
      <c r="O3129" t="s">
        <v>25192</v>
      </c>
      <c r="P3129" t="s">
        <v>28</v>
      </c>
      <c r="Q3129" t="s">
        <v>34233</v>
      </c>
      <c r="R3129" t="s">
        <v>34233</v>
      </c>
      <c r="S3129" t="s">
        <v>32628</v>
      </c>
      <c r="T3129" t="s">
        <v>32634</v>
      </c>
      <c r="U3129" t="s">
        <v>32634</v>
      </c>
      <c r="V3129" t="s">
        <v>32968</v>
      </c>
      <c r="W3129">
        <v>300</v>
      </c>
      <c r="X3129">
        <v>2</v>
      </c>
      <c r="Y3129" t="s">
        <v>32654</v>
      </c>
      <c r="Z3129">
        <v>500</v>
      </c>
      <c r="AA3129">
        <v>8.5</v>
      </c>
      <c r="AC3129">
        <v>1</v>
      </c>
      <c r="AD3129" t="str">
        <f t="shared" si="487"/>
        <v/>
      </c>
      <c r="AE3129" t="str">
        <f t="shared" si="489"/>
        <v/>
      </c>
      <c r="AF3129" t="str">
        <f t="shared" si="490"/>
        <v/>
      </c>
      <c r="AG3129">
        <f t="shared" si="491"/>
        <v>1</v>
      </c>
      <c r="AH3129">
        <f t="shared" si="494"/>
        <v>2.8</v>
      </c>
      <c r="AI3129">
        <v>0.14499999999999999</v>
      </c>
      <c r="AJ3129">
        <f t="shared" si="492"/>
        <v>0.40599999999999997</v>
      </c>
      <c r="AK3129" t="str">
        <f t="shared" si="495"/>
        <v/>
      </c>
      <c r="AL3129" t="str">
        <f t="shared" si="493"/>
        <v/>
      </c>
    </row>
    <row r="3130" spans="1:39" x14ac:dyDescent="0.2">
      <c r="A3130" t="s">
        <v>25236</v>
      </c>
      <c r="B3130" t="s">
        <v>17</v>
      </c>
      <c r="C3130" t="s">
        <v>25237</v>
      </c>
      <c r="D3130" s="1">
        <v>39653</v>
      </c>
      <c r="E3130" s="1">
        <v>43951</v>
      </c>
      <c r="F3130" t="s">
        <v>39</v>
      </c>
      <c r="I3130">
        <v>100</v>
      </c>
      <c r="J3130">
        <v>0</v>
      </c>
      <c r="K3130">
        <v>0</v>
      </c>
      <c r="L3130">
        <v>2476</v>
      </c>
      <c r="M3130">
        <v>2476</v>
      </c>
      <c r="N3130" t="s">
        <v>20</v>
      </c>
      <c r="O3130" t="s">
        <v>25192</v>
      </c>
      <c r="P3130" t="s">
        <v>28</v>
      </c>
      <c r="Q3130" t="s">
        <v>34233</v>
      </c>
      <c r="R3130" t="s">
        <v>34233</v>
      </c>
      <c r="S3130" t="s">
        <v>33942</v>
      </c>
      <c r="T3130" t="s">
        <v>34233</v>
      </c>
      <c r="V3130" t="s">
        <v>32968</v>
      </c>
      <c r="AD3130" t="str">
        <f t="shared" si="487"/>
        <v/>
      </c>
      <c r="AE3130" t="str">
        <f t="shared" si="489"/>
        <v/>
      </c>
      <c r="AF3130" t="str">
        <f t="shared" si="490"/>
        <v/>
      </c>
      <c r="AG3130" t="str">
        <f t="shared" si="491"/>
        <v/>
      </c>
      <c r="AH3130" t="str">
        <f t="shared" si="494"/>
        <v/>
      </c>
      <c r="AI3130">
        <v>0.14499999999999999</v>
      </c>
      <c r="AJ3130" t="str">
        <f t="shared" si="492"/>
        <v/>
      </c>
      <c r="AK3130" t="str">
        <f t="shared" si="495"/>
        <v/>
      </c>
      <c r="AL3130" t="str">
        <f t="shared" si="493"/>
        <v/>
      </c>
    </row>
    <row r="3131" spans="1:39" x14ac:dyDescent="0.2">
      <c r="A3131" t="s">
        <v>21743</v>
      </c>
      <c r="B3131" t="s">
        <v>17</v>
      </c>
      <c r="C3131" t="s">
        <v>21744</v>
      </c>
      <c r="D3131" s="1">
        <v>38177</v>
      </c>
      <c r="E3131" s="1">
        <v>44546</v>
      </c>
      <c r="F3131" t="s">
        <v>889</v>
      </c>
      <c r="I3131">
        <v>100</v>
      </c>
      <c r="J3131">
        <v>0</v>
      </c>
      <c r="K3131">
        <v>0</v>
      </c>
      <c r="L3131">
        <v>5013</v>
      </c>
      <c r="M3131">
        <v>5013</v>
      </c>
      <c r="N3131" t="s">
        <v>20</v>
      </c>
      <c r="O3131" t="s">
        <v>21745</v>
      </c>
      <c r="P3131" t="s">
        <v>28</v>
      </c>
      <c r="Q3131" t="s">
        <v>34233</v>
      </c>
      <c r="R3131" t="s">
        <v>34233</v>
      </c>
      <c r="S3131" t="s">
        <v>33942</v>
      </c>
      <c r="T3131" t="s">
        <v>34233</v>
      </c>
      <c r="V3131" t="s">
        <v>32966</v>
      </c>
      <c r="AD3131" t="str">
        <f t="shared" ref="AD3131:AD3194" si="496">IF((S3131="tühi")*(F3131&lt;&gt;"Elamumaa")*(G3131&lt;&gt;"Elamumaa")*(H3131&lt;&gt;"Elamumaa"),IF(Z3131=0,"",Z3131),"")</f>
        <v/>
      </c>
      <c r="AE3131" t="str">
        <f t="shared" si="489"/>
        <v/>
      </c>
      <c r="AF3131" t="str">
        <f t="shared" si="490"/>
        <v/>
      </c>
      <c r="AG3131" t="str">
        <f t="shared" si="491"/>
        <v/>
      </c>
      <c r="AH3131" t="str">
        <f t="shared" si="494"/>
        <v/>
      </c>
      <c r="AI3131">
        <v>0.14499999999999999</v>
      </c>
      <c r="AJ3131" t="str">
        <f t="shared" si="492"/>
        <v/>
      </c>
      <c r="AK3131" t="str">
        <f t="shared" si="495"/>
        <v/>
      </c>
      <c r="AL3131" t="str">
        <f t="shared" si="493"/>
        <v/>
      </c>
    </row>
    <row r="3132" spans="1:39" x14ac:dyDescent="0.2">
      <c r="A3132" t="s">
        <v>19473</v>
      </c>
      <c r="B3132" t="s">
        <v>17</v>
      </c>
      <c r="C3132" t="s">
        <v>19474</v>
      </c>
      <c r="D3132" s="1">
        <v>38177</v>
      </c>
      <c r="E3132" s="1">
        <v>43456</v>
      </c>
      <c r="F3132" t="s">
        <v>19</v>
      </c>
      <c r="I3132">
        <v>100</v>
      </c>
      <c r="J3132">
        <v>0</v>
      </c>
      <c r="K3132">
        <v>0</v>
      </c>
      <c r="L3132">
        <v>1577</v>
      </c>
      <c r="M3132">
        <v>1577</v>
      </c>
      <c r="N3132" t="s">
        <v>20</v>
      </c>
      <c r="O3132" t="s">
        <v>19475</v>
      </c>
      <c r="P3132" t="s">
        <v>28</v>
      </c>
      <c r="Q3132" t="s">
        <v>34234</v>
      </c>
      <c r="R3132" t="s">
        <v>33762</v>
      </c>
      <c r="S3132" t="s">
        <v>33942</v>
      </c>
      <c r="T3132" t="s">
        <v>34357</v>
      </c>
      <c r="U3132" t="s">
        <v>32634</v>
      </c>
      <c r="V3132" t="s">
        <v>32966</v>
      </c>
      <c r="W3132">
        <v>205</v>
      </c>
      <c r="Y3132" t="s">
        <v>32654</v>
      </c>
      <c r="Z3132">
        <v>410</v>
      </c>
      <c r="AA3132">
        <v>8.5</v>
      </c>
      <c r="AB3132">
        <v>13</v>
      </c>
      <c r="AC3132">
        <v>1</v>
      </c>
      <c r="AD3132" t="str">
        <f t="shared" si="496"/>
        <v/>
      </c>
      <c r="AE3132">
        <f t="shared" si="489"/>
        <v>1</v>
      </c>
      <c r="AF3132" t="str">
        <f t="shared" si="490"/>
        <v/>
      </c>
      <c r="AG3132" t="str">
        <f t="shared" si="491"/>
        <v/>
      </c>
      <c r="AH3132" t="str">
        <f t="shared" si="494"/>
        <v/>
      </c>
      <c r="AI3132">
        <v>0.14499999999999999</v>
      </c>
      <c r="AJ3132" t="str">
        <f t="shared" si="492"/>
        <v/>
      </c>
      <c r="AK3132">
        <f t="shared" si="495"/>
        <v>2.8</v>
      </c>
      <c r="AL3132">
        <f t="shared" si="493"/>
        <v>0.40599999999999997</v>
      </c>
      <c r="AM3132" t="s">
        <v>34869</v>
      </c>
    </row>
    <row r="3133" spans="1:39" x14ac:dyDescent="0.2">
      <c r="A3133" t="s">
        <v>19564</v>
      </c>
      <c r="B3133" t="s">
        <v>17</v>
      </c>
      <c r="C3133" t="s">
        <v>19565</v>
      </c>
      <c r="D3133" s="1">
        <v>38177</v>
      </c>
      <c r="E3133" s="1">
        <v>43456</v>
      </c>
      <c r="F3133" t="s">
        <v>474</v>
      </c>
      <c r="I3133">
        <v>100</v>
      </c>
      <c r="J3133">
        <v>0</v>
      </c>
      <c r="K3133">
        <v>0</v>
      </c>
      <c r="L3133">
        <v>24</v>
      </c>
      <c r="M3133">
        <v>24</v>
      </c>
      <c r="N3133" t="s">
        <v>20</v>
      </c>
      <c r="O3133" t="s">
        <v>19566</v>
      </c>
      <c r="P3133" t="s">
        <v>28</v>
      </c>
      <c r="Q3133" t="s">
        <v>34233</v>
      </c>
      <c r="R3133" t="s">
        <v>34233</v>
      </c>
      <c r="S3133" t="s">
        <v>33942</v>
      </c>
      <c r="T3133" t="s">
        <v>34233</v>
      </c>
      <c r="U3133" t="s">
        <v>32884</v>
      </c>
      <c r="V3133" t="s">
        <v>32966</v>
      </c>
      <c r="W3133">
        <v>24</v>
      </c>
      <c r="Y3133">
        <v>1</v>
      </c>
      <c r="Z3133">
        <v>24</v>
      </c>
      <c r="AA3133">
        <v>4</v>
      </c>
      <c r="AB3133">
        <v>100</v>
      </c>
      <c r="AD3133">
        <f t="shared" si="496"/>
        <v>24</v>
      </c>
      <c r="AE3133" t="str">
        <f t="shared" si="489"/>
        <v/>
      </c>
      <c r="AF3133" t="str">
        <f t="shared" si="490"/>
        <v/>
      </c>
      <c r="AG3133" t="str">
        <f t="shared" si="491"/>
        <v/>
      </c>
      <c r="AH3133" t="str">
        <f t="shared" si="494"/>
        <v/>
      </c>
      <c r="AI3133">
        <v>0.14499999999999999</v>
      </c>
      <c r="AJ3133" t="str">
        <f t="shared" si="492"/>
        <v/>
      </c>
      <c r="AK3133" t="str">
        <f t="shared" si="495"/>
        <v/>
      </c>
      <c r="AL3133" t="str">
        <f t="shared" si="493"/>
        <v/>
      </c>
    </row>
    <row r="3134" spans="1:39" x14ac:dyDescent="0.2">
      <c r="A3134" t="s">
        <v>19479</v>
      </c>
      <c r="B3134" t="s">
        <v>17</v>
      </c>
      <c r="C3134" t="s">
        <v>19480</v>
      </c>
      <c r="D3134" s="1">
        <v>38177</v>
      </c>
      <c r="E3134" s="1">
        <v>43951</v>
      </c>
      <c r="F3134" t="s">
        <v>26</v>
      </c>
      <c r="I3134">
        <v>100</v>
      </c>
      <c r="J3134">
        <v>0</v>
      </c>
      <c r="K3134">
        <v>0</v>
      </c>
      <c r="L3134">
        <v>2678</v>
      </c>
      <c r="M3134">
        <v>2678</v>
      </c>
      <c r="N3134" t="s">
        <v>20</v>
      </c>
      <c r="O3134" t="s">
        <v>19481</v>
      </c>
      <c r="P3134" t="s">
        <v>44</v>
      </c>
      <c r="Q3134" t="s">
        <v>34233</v>
      </c>
      <c r="R3134" t="s">
        <v>34233</v>
      </c>
      <c r="S3134" t="s">
        <v>34233</v>
      </c>
      <c r="T3134" t="s">
        <v>34233</v>
      </c>
      <c r="V3134" t="s">
        <v>32966</v>
      </c>
      <c r="AD3134" t="str">
        <f t="shared" si="496"/>
        <v/>
      </c>
      <c r="AE3134" t="str">
        <f t="shared" si="489"/>
        <v/>
      </c>
      <c r="AF3134" t="str">
        <f t="shared" si="490"/>
        <v/>
      </c>
      <c r="AG3134" t="str">
        <f t="shared" si="491"/>
        <v/>
      </c>
      <c r="AH3134" t="str">
        <f t="shared" si="494"/>
        <v/>
      </c>
      <c r="AI3134">
        <v>0.14499999999999999</v>
      </c>
      <c r="AJ3134" t="str">
        <f t="shared" si="492"/>
        <v/>
      </c>
      <c r="AK3134" t="str">
        <f t="shared" si="495"/>
        <v/>
      </c>
      <c r="AL3134" t="str">
        <f t="shared" si="493"/>
        <v/>
      </c>
    </row>
    <row r="3135" spans="1:39" x14ac:dyDescent="0.2">
      <c r="A3135" t="s">
        <v>20045</v>
      </c>
      <c r="B3135" t="s">
        <v>17</v>
      </c>
      <c r="C3135" t="s">
        <v>20046</v>
      </c>
      <c r="D3135" s="1">
        <v>38210</v>
      </c>
      <c r="E3135" s="1">
        <v>43951</v>
      </c>
      <c r="F3135" t="s">
        <v>26</v>
      </c>
      <c r="I3135">
        <v>100</v>
      </c>
      <c r="J3135">
        <v>0</v>
      </c>
      <c r="K3135">
        <v>0</v>
      </c>
      <c r="L3135">
        <v>3294</v>
      </c>
      <c r="M3135">
        <v>3294</v>
      </c>
      <c r="N3135" t="s">
        <v>20</v>
      </c>
      <c r="O3135" t="s">
        <v>20047</v>
      </c>
      <c r="P3135" t="s">
        <v>44</v>
      </c>
      <c r="Q3135" t="s">
        <v>34233</v>
      </c>
      <c r="R3135" t="s">
        <v>34233</v>
      </c>
      <c r="S3135" t="s">
        <v>34233</v>
      </c>
      <c r="T3135" t="s">
        <v>34233</v>
      </c>
      <c r="V3135" t="s">
        <v>32966</v>
      </c>
      <c r="AD3135" t="str">
        <f t="shared" si="496"/>
        <v/>
      </c>
      <c r="AE3135" t="str">
        <f t="shared" si="489"/>
        <v/>
      </c>
      <c r="AF3135" t="str">
        <f t="shared" si="490"/>
        <v/>
      </c>
      <c r="AG3135" t="str">
        <f t="shared" si="491"/>
        <v/>
      </c>
      <c r="AH3135" t="str">
        <f t="shared" si="494"/>
        <v/>
      </c>
      <c r="AI3135">
        <v>0.14499999999999999</v>
      </c>
      <c r="AJ3135" t="str">
        <f t="shared" si="492"/>
        <v/>
      </c>
      <c r="AK3135" t="str">
        <f t="shared" si="495"/>
        <v/>
      </c>
      <c r="AL3135" t="str">
        <f t="shared" si="493"/>
        <v/>
      </c>
    </row>
    <row r="3136" spans="1:39" x14ac:dyDescent="0.2">
      <c r="A3136" t="s">
        <v>25181</v>
      </c>
      <c r="B3136" t="s">
        <v>17</v>
      </c>
      <c r="C3136" t="s">
        <v>25182</v>
      </c>
      <c r="D3136" s="1">
        <v>39653</v>
      </c>
      <c r="E3136" s="1">
        <v>43951</v>
      </c>
      <c r="F3136" t="s">
        <v>26</v>
      </c>
      <c r="I3136">
        <v>100</v>
      </c>
      <c r="J3136">
        <v>0</v>
      </c>
      <c r="K3136">
        <v>0</v>
      </c>
      <c r="L3136">
        <v>554</v>
      </c>
      <c r="M3136">
        <v>554</v>
      </c>
      <c r="N3136" t="s">
        <v>20</v>
      </c>
      <c r="O3136" t="s">
        <v>25183</v>
      </c>
      <c r="P3136" t="s">
        <v>28</v>
      </c>
      <c r="Q3136" t="s">
        <v>34233</v>
      </c>
      <c r="R3136" t="s">
        <v>34233</v>
      </c>
      <c r="S3136" t="s">
        <v>34233</v>
      </c>
      <c r="T3136" t="s">
        <v>34233</v>
      </c>
      <c r="V3136" t="s">
        <v>32968</v>
      </c>
      <c r="AD3136" t="str">
        <f t="shared" si="496"/>
        <v/>
      </c>
      <c r="AE3136" t="str">
        <f t="shared" si="489"/>
        <v/>
      </c>
      <c r="AF3136" t="str">
        <f t="shared" si="490"/>
        <v/>
      </c>
      <c r="AG3136" t="str">
        <f t="shared" si="491"/>
        <v/>
      </c>
      <c r="AH3136" t="str">
        <f t="shared" si="494"/>
        <v/>
      </c>
      <c r="AI3136">
        <v>0.14499999999999999</v>
      </c>
      <c r="AJ3136" t="str">
        <f t="shared" si="492"/>
        <v/>
      </c>
      <c r="AK3136" t="str">
        <f t="shared" si="495"/>
        <v/>
      </c>
      <c r="AL3136" t="str">
        <f t="shared" si="493"/>
        <v/>
      </c>
    </row>
    <row r="3137" spans="1:38" x14ac:dyDescent="0.2">
      <c r="A3137" t="s">
        <v>25184</v>
      </c>
      <c r="B3137" t="s">
        <v>17</v>
      </c>
      <c r="C3137" t="s">
        <v>25185</v>
      </c>
      <c r="D3137" s="1">
        <v>39653</v>
      </c>
      <c r="E3137" s="1">
        <v>44546</v>
      </c>
      <c r="F3137" t="s">
        <v>26</v>
      </c>
      <c r="I3137">
        <v>100</v>
      </c>
      <c r="J3137">
        <v>0</v>
      </c>
      <c r="K3137">
        <v>0</v>
      </c>
      <c r="L3137">
        <v>246</v>
      </c>
      <c r="M3137">
        <v>246</v>
      </c>
      <c r="N3137" t="s">
        <v>20</v>
      </c>
      <c r="O3137" t="s">
        <v>25186</v>
      </c>
      <c r="P3137" t="s">
        <v>28</v>
      </c>
      <c r="Q3137" t="s">
        <v>34233</v>
      </c>
      <c r="R3137" t="s">
        <v>34233</v>
      </c>
      <c r="S3137" t="s">
        <v>34233</v>
      </c>
      <c r="T3137" t="s">
        <v>34233</v>
      </c>
      <c r="AD3137" t="str">
        <f t="shared" si="496"/>
        <v/>
      </c>
      <c r="AE3137" t="str">
        <f t="shared" si="489"/>
        <v/>
      </c>
      <c r="AF3137" t="str">
        <f t="shared" si="490"/>
        <v/>
      </c>
      <c r="AG3137" t="str">
        <f t="shared" si="491"/>
        <v/>
      </c>
      <c r="AH3137" t="str">
        <f t="shared" si="494"/>
        <v/>
      </c>
      <c r="AI3137">
        <v>0.14499999999999999</v>
      </c>
      <c r="AJ3137" t="str">
        <f t="shared" si="492"/>
        <v/>
      </c>
      <c r="AK3137" t="str">
        <f t="shared" si="495"/>
        <v/>
      </c>
      <c r="AL3137" t="str">
        <f t="shared" si="493"/>
        <v/>
      </c>
    </row>
    <row r="3138" spans="1:38" x14ac:dyDescent="0.2">
      <c r="A3138" t="s">
        <v>19440</v>
      </c>
      <c r="B3138" t="s">
        <v>17</v>
      </c>
      <c r="C3138" t="s">
        <v>19441</v>
      </c>
      <c r="D3138" s="1">
        <v>38177</v>
      </c>
      <c r="E3138" s="1">
        <v>43456</v>
      </c>
      <c r="F3138" t="s">
        <v>19</v>
      </c>
      <c r="I3138">
        <v>100</v>
      </c>
      <c r="J3138">
        <v>0</v>
      </c>
      <c r="K3138">
        <v>0</v>
      </c>
      <c r="L3138">
        <v>1059</v>
      </c>
      <c r="M3138">
        <v>1059</v>
      </c>
      <c r="N3138" t="s">
        <v>20</v>
      </c>
      <c r="O3138" t="s">
        <v>19442</v>
      </c>
      <c r="P3138" t="s">
        <v>28</v>
      </c>
      <c r="Q3138" t="s">
        <v>34233</v>
      </c>
      <c r="R3138" t="s">
        <v>34233</v>
      </c>
      <c r="S3138" t="s">
        <v>32628</v>
      </c>
      <c r="T3138" t="s">
        <v>34357</v>
      </c>
      <c r="U3138" t="s">
        <v>32634</v>
      </c>
      <c r="V3138" t="s">
        <v>32966</v>
      </c>
      <c r="W3138">
        <v>138</v>
      </c>
      <c r="Y3138" t="s">
        <v>32654</v>
      </c>
      <c r="Z3138">
        <v>276</v>
      </c>
      <c r="AA3138">
        <v>8.5</v>
      </c>
      <c r="AB3138">
        <v>13</v>
      </c>
      <c r="AC3138">
        <v>1</v>
      </c>
      <c r="AD3138" t="str">
        <f t="shared" si="496"/>
        <v/>
      </c>
      <c r="AE3138" t="str">
        <f t="shared" si="489"/>
        <v/>
      </c>
      <c r="AF3138" t="str">
        <f t="shared" si="490"/>
        <v/>
      </c>
      <c r="AG3138">
        <f t="shared" si="491"/>
        <v>1</v>
      </c>
      <c r="AH3138">
        <f t="shared" si="494"/>
        <v>2.8</v>
      </c>
      <c r="AI3138">
        <v>0.14499999999999999</v>
      </c>
      <c r="AJ3138">
        <f t="shared" si="492"/>
        <v>0.40599999999999997</v>
      </c>
      <c r="AK3138" t="str">
        <f t="shared" si="495"/>
        <v/>
      </c>
      <c r="AL3138" t="str">
        <f t="shared" si="493"/>
        <v/>
      </c>
    </row>
    <row r="3139" spans="1:38" x14ac:dyDescent="0.2">
      <c r="A3139" t="s">
        <v>20128</v>
      </c>
      <c r="B3139" t="s">
        <v>17</v>
      </c>
      <c r="C3139" t="s">
        <v>20129</v>
      </c>
      <c r="D3139" s="1">
        <v>38761</v>
      </c>
      <c r="E3139" s="1">
        <v>44546</v>
      </c>
      <c r="F3139" t="s">
        <v>19</v>
      </c>
      <c r="I3139">
        <v>100</v>
      </c>
      <c r="J3139">
        <v>0</v>
      </c>
      <c r="K3139">
        <v>0</v>
      </c>
      <c r="L3139">
        <v>1431</v>
      </c>
      <c r="M3139">
        <v>1431</v>
      </c>
      <c r="N3139" t="s">
        <v>20</v>
      </c>
      <c r="O3139" t="s">
        <v>20130</v>
      </c>
      <c r="P3139" t="s">
        <v>28</v>
      </c>
      <c r="Q3139" t="s">
        <v>34233</v>
      </c>
      <c r="R3139" t="s">
        <v>34233</v>
      </c>
      <c r="S3139" t="s">
        <v>33798</v>
      </c>
      <c r="T3139" t="s">
        <v>34357</v>
      </c>
      <c r="U3139" t="s">
        <v>32634</v>
      </c>
      <c r="V3139" t="s">
        <v>32971</v>
      </c>
      <c r="W3139">
        <v>200</v>
      </c>
      <c r="X3139">
        <v>2</v>
      </c>
      <c r="Y3139">
        <v>1</v>
      </c>
      <c r="Z3139">
        <v>400</v>
      </c>
      <c r="AA3139">
        <v>8.5</v>
      </c>
      <c r="AC3139">
        <v>1</v>
      </c>
      <c r="AD3139" t="str">
        <f t="shared" si="496"/>
        <v/>
      </c>
      <c r="AE3139" t="str">
        <f t="shared" si="489"/>
        <v/>
      </c>
      <c r="AF3139" t="str">
        <f t="shared" si="490"/>
        <v/>
      </c>
      <c r="AG3139">
        <f t="shared" si="491"/>
        <v>1</v>
      </c>
      <c r="AH3139">
        <f t="shared" si="494"/>
        <v>2.8</v>
      </c>
      <c r="AI3139">
        <v>0.14499999999999999</v>
      </c>
      <c r="AJ3139">
        <f t="shared" si="492"/>
        <v>0.40599999999999997</v>
      </c>
      <c r="AK3139" t="str">
        <f t="shared" si="495"/>
        <v/>
      </c>
      <c r="AL3139" t="str">
        <f t="shared" si="493"/>
        <v/>
      </c>
    </row>
    <row r="3140" spans="1:38" x14ac:dyDescent="0.2">
      <c r="A3140" t="s">
        <v>19464</v>
      </c>
      <c r="B3140" t="s">
        <v>17</v>
      </c>
      <c r="C3140" t="s">
        <v>19465</v>
      </c>
      <c r="D3140" s="1">
        <v>38177</v>
      </c>
      <c r="E3140" s="1">
        <v>43456</v>
      </c>
      <c r="F3140" t="s">
        <v>19</v>
      </c>
      <c r="I3140">
        <v>100</v>
      </c>
      <c r="J3140">
        <v>0</v>
      </c>
      <c r="K3140">
        <v>0</v>
      </c>
      <c r="L3140">
        <v>1163</v>
      </c>
      <c r="M3140">
        <v>1163</v>
      </c>
      <c r="N3140" t="s">
        <v>20</v>
      </c>
      <c r="O3140" t="s">
        <v>19466</v>
      </c>
      <c r="P3140" t="s">
        <v>28</v>
      </c>
      <c r="Q3140" t="s">
        <v>34233</v>
      </c>
      <c r="R3140" t="s">
        <v>34233</v>
      </c>
      <c r="S3140" t="s">
        <v>32628</v>
      </c>
      <c r="T3140" t="s">
        <v>34357</v>
      </c>
      <c r="U3140" t="s">
        <v>32634</v>
      </c>
      <c r="V3140" t="s">
        <v>32966</v>
      </c>
      <c r="W3140">
        <v>151</v>
      </c>
      <c r="Y3140" t="s">
        <v>32654</v>
      </c>
      <c r="Z3140">
        <v>302</v>
      </c>
      <c r="AA3140">
        <v>8.5</v>
      </c>
      <c r="AB3140">
        <v>13</v>
      </c>
      <c r="AC3140">
        <v>1</v>
      </c>
      <c r="AD3140" t="str">
        <f t="shared" si="496"/>
        <v/>
      </c>
      <c r="AE3140" t="str">
        <f t="shared" si="489"/>
        <v/>
      </c>
      <c r="AF3140" t="str">
        <f t="shared" si="490"/>
        <v/>
      </c>
      <c r="AG3140">
        <f t="shared" si="491"/>
        <v>1</v>
      </c>
      <c r="AH3140">
        <f t="shared" si="494"/>
        <v>2.8</v>
      </c>
      <c r="AI3140">
        <v>0.14499999999999999</v>
      </c>
      <c r="AJ3140">
        <f t="shared" si="492"/>
        <v>0.40599999999999997</v>
      </c>
      <c r="AK3140" t="str">
        <f t="shared" si="495"/>
        <v/>
      </c>
      <c r="AL3140" t="str">
        <f t="shared" si="493"/>
        <v/>
      </c>
    </row>
    <row r="3141" spans="1:38" x14ac:dyDescent="0.2">
      <c r="A3141" t="s">
        <v>19558</v>
      </c>
      <c r="B3141" t="s">
        <v>17</v>
      </c>
      <c r="C3141" t="s">
        <v>19559</v>
      </c>
      <c r="D3141" s="1">
        <v>38177</v>
      </c>
      <c r="E3141" s="1">
        <v>43456</v>
      </c>
      <c r="F3141" t="s">
        <v>19</v>
      </c>
      <c r="I3141">
        <v>100</v>
      </c>
      <c r="J3141">
        <v>0</v>
      </c>
      <c r="K3141">
        <v>0</v>
      </c>
      <c r="L3141">
        <v>1145</v>
      </c>
      <c r="M3141">
        <v>1145</v>
      </c>
      <c r="N3141" t="s">
        <v>20</v>
      </c>
      <c r="O3141" t="s">
        <v>19560</v>
      </c>
      <c r="P3141" t="s">
        <v>28</v>
      </c>
      <c r="Q3141" t="s">
        <v>34233</v>
      </c>
      <c r="R3141" t="s">
        <v>34233</v>
      </c>
      <c r="S3141" t="s">
        <v>32628</v>
      </c>
      <c r="T3141" t="s">
        <v>34354</v>
      </c>
      <c r="U3141" t="s">
        <v>32634</v>
      </c>
      <c r="V3141" t="s">
        <v>32966</v>
      </c>
      <c r="W3141">
        <v>149</v>
      </c>
      <c r="Y3141" t="s">
        <v>32654</v>
      </c>
      <c r="Z3141">
        <v>298</v>
      </c>
      <c r="AA3141">
        <v>8.5</v>
      </c>
      <c r="AB3141">
        <v>13</v>
      </c>
      <c r="AC3141">
        <v>1</v>
      </c>
      <c r="AD3141" t="str">
        <f t="shared" si="496"/>
        <v/>
      </c>
      <c r="AE3141" t="str">
        <f t="shared" si="489"/>
        <v/>
      </c>
      <c r="AF3141" t="str">
        <f t="shared" si="490"/>
        <v/>
      </c>
      <c r="AG3141">
        <f t="shared" si="491"/>
        <v>1</v>
      </c>
      <c r="AH3141">
        <f t="shared" si="494"/>
        <v>2.8</v>
      </c>
      <c r="AI3141">
        <v>0.14499999999999999</v>
      </c>
      <c r="AJ3141">
        <f t="shared" si="492"/>
        <v>0.40599999999999997</v>
      </c>
      <c r="AK3141" t="str">
        <f t="shared" si="495"/>
        <v/>
      </c>
      <c r="AL3141" t="str">
        <f t="shared" si="493"/>
        <v/>
      </c>
    </row>
    <row r="3142" spans="1:38" x14ac:dyDescent="0.2">
      <c r="A3142" t="s">
        <v>19561</v>
      </c>
      <c r="B3142" t="s">
        <v>17</v>
      </c>
      <c r="C3142" t="s">
        <v>19562</v>
      </c>
      <c r="D3142" s="1">
        <v>38177</v>
      </c>
      <c r="E3142" s="1">
        <v>43456</v>
      </c>
      <c r="F3142" t="s">
        <v>19</v>
      </c>
      <c r="I3142">
        <v>100</v>
      </c>
      <c r="J3142">
        <v>0</v>
      </c>
      <c r="K3142">
        <v>0</v>
      </c>
      <c r="L3142">
        <v>1073</v>
      </c>
      <c r="M3142">
        <v>1073</v>
      </c>
      <c r="N3142" t="s">
        <v>20</v>
      </c>
      <c r="O3142" t="s">
        <v>19563</v>
      </c>
      <c r="P3142" t="s">
        <v>28</v>
      </c>
      <c r="Q3142" t="s">
        <v>34233</v>
      </c>
      <c r="R3142" t="s">
        <v>34233</v>
      </c>
      <c r="S3142" t="s">
        <v>32628</v>
      </c>
      <c r="T3142" t="s">
        <v>34357</v>
      </c>
      <c r="U3142" t="s">
        <v>32634</v>
      </c>
      <c r="V3142" t="s">
        <v>32966</v>
      </c>
      <c r="W3142">
        <v>140</v>
      </c>
      <c r="Y3142" t="s">
        <v>32654</v>
      </c>
      <c r="Z3142">
        <v>280</v>
      </c>
      <c r="AA3142">
        <v>8.5</v>
      </c>
      <c r="AB3142">
        <v>13</v>
      </c>
      <c r="AC3142">
        <v>1</v>
      </c>
      <c r="AD3142" t="str">
        <f t="shared" si="496"/>
        <v/>
      </c>
      <c r="AE3142" t="str">
        <f t="shared" si="489"/>
        <v/>
      </c>
      <c r="AF3142" t="str">
        <f t="shared" si="490"/>
        <v/>
      </c>
      <c r="AG3142">
        <f t="shared" ref="AG3142:AG3173" si="497">IF((S3142&lt;&gt;"tühi")*(AC3142&lt;&gt;""),AC3142,"")</f>
        <v>1</v>
      </c>
      <c r="AH3142">
        <f t="shared" si="494"/>
        <v>2.8</v>
      </c>
      <c r="AI3142">
        <v>0.14499999999999999</v>
      </c>
      <c r="AJ3142">
        <f t="shared" si="492"/>
        <v>0.40599999999999997</v>
      </c>
      <c r="AK3142" t="str">
        <f t="shared" si="495"/>
        <v/>
      </c>
      <c r="AL3142" t="str">
        <f t="shared" si="493"/>
        <v/>
      </c>
    </row>
    <row r="3143" spans="1:38" x14ac:dyDescent="0.2">
      <c r="A3143" t="s">
        <v>19443</v>
      </c>
      <c r="B3143" t="s">
        <v>17</v>
      </c>
      <c r="C3143" t="s">
        <v>19444</v>
      </c>
      <c r="D3143" s="1">
        <v>38177</v>
      </c>
      <c r="E3143" s="1">
        <v>43456</v>
      </c>
      <c r="F3143" t="s">
        <v>19</v>
      </c>
      <c r="I3143">
        <v>100</v>
      </c>
      <c r="J3143">
        <v>0</v>
      </c>
      <c r="K3143">
        <v>0</v>
      </c>
      <c r="L3143">
        <v>1343</v>
      </c>
      <c r="M3143">
        <v>1343</v>
      </c>
      <c r="N3143" t="s">
        <v>20</v>
      </c>
      <c r="O3143" t="s">
        <v>19445</v>
      </c>
      <c r="P3143" t="s">
        <v>28</v>
      </c>
      <c r="Q3143" t="s">
        <v>34233</v>
      </c>
      <c r="R3143" t="s">
        <v>34233</v>
      </c>
      <c r="S3143" t="s">
        <v>32628</v>
      </c>
      <c r="T3143" t="s">
        <v>34357</v>
      </c>
      <c r="U3143" t="s">
        <v>32634</v>
      </c>
      <c r="V3143" t="s">
        <v>32966</v>
      </c>
      <c r="W3143">
        <v>175</v>
      </c>
      <c r="Y3143" t="s">
        <v>32654</v>
      </c>
      <c r="Z3143">
        <v>350</v>
      </c>
      <c r="AA3143">
        <v>8.5</v>
      </c>
      <c r="AB3143">
        <v>13</v>
      </c>
      <c r="AC3143">
        <v>1</v>
      </c>
      <c r="AD3143" t="str">
        <f t="shared" si="496"/>
        <v/>
      </c>
      <c r="AE3143" t="str">
        <f t="shared" si="489"/>
        <v/>
      </c>
      <c r="AF3143" t="str">
        <f t="shared" si="490"/>
        <v/>
      </c>
      <c r="AG3143">
        <f t="shared" si="497"/>
        <v>1</v>
      </c>
      <c r="AH3143">
        <f t="shared" si="494"/>
        <v>2.8</v>
      </c>
      <c r="AI3143">
        <v>0.14499999999999999</v>
      </c>
      <c r="AJ3143">
        <f t="shared" si="492"/>
        <v>0.40599999999999997</v>
      </c>
      <c r="AK3143" t="str">
        <f t="shared" si="495"/>
        <v/>
      </c>
      <c r="AL3143" t="str">
        <f t="shared" si="493"/>
        <v/>
      </c>
    </row>
    <row r="3144" spans="1:38" x14ac:dyDescent="0.2">
      <c r="A3144" t="s">
        <v>19446</v>
      </c>
      <c r="B3144" t="s">
        <v>17</v>
      </c>
      <c r="C3144" t="s">
        <v>19447</v>
      </c>
      <c r="D3144" s="1">
        <v>38177</v>
      </c>
      <c r="E3144" s="1">
        <v>43456</v>
      </c>
      <c r="F3144" t="s">
        <v>19</v>
      </c>
      <c r="I3144">
        <v>100</v>
      </c>
      <c r="J3144">
        <v>0</v>
      </c>
      <c r="K3144">
        <v>0</v>
      </c>
      <c r="L3144">
        <v>1113</v>
      </c>
      <c r="M3144">
        <v>1113</v>
      </c>
      <c r="N3144" t="s">
        <v>20</v>
      </c>
      <c r="O3144" t="s">
        <v>19448</v>
      </c>
      <c r="P3144" t="s">
        <v>28</v>
      </c>
      <c r="Q3144" t="s">
        <v>34233</v>
      </c>
      <c r="R3144" t="s">
        <v>34233</v>
      </c>
      <c r="S3144" t="s">
        <v>32628</v>
      </c>
      <c r="T3144" t="s">
        <v>34357</v>
      </c>
      <c r="U3144" t="s">
        <v>32634</v>
      </c>
      <c r="V3144" t="s">
        <v>32966</v>
      </c>
      <c r="W3144">
        <v>144</v>
      </c>
      <c r="Y3144" t="s">
        <v>32654</v>
      </c>
      <c r="Z3144">
        <v>288</v>
      </c>
      <c r="AA3144">
        <v>8.5</v>
      </c>
      <c r="AB3144">
        <v>13</v>
      </c>
      <c r="AC3144">
        <v>1</v>
      </c>
      <c r="AD3144" t="str">
        <f t="shared" si="496"/>
        <v/>
      </c>
      <c r="AE3144" t="str">
        <f t="shared" si="489"/>
        <v/>
      </c>
      <c r="AF3144" t="str">
        <f t="shared" si="490"/>
        <v/>
      </c>
      <c r="AG3144">
        <f t="shared" si="497"/>
        <v>1</v>
      </c>
      <c r="AH3144">
        <f t="shared" si="494"/>
        <v>2.8</v>
      </c>
      <c r="AI3144">
        <v>0.14499999999999999</v>
      </c>
      <c r="AJ3144">
        <f t="shared" si="492"/>
        <v>0.40599999999999997</v>
      </c>
      <c r="AK3144" t="str">
        <f t="shared" si="495"/>
        <v/>
      </c>
      <c r="AL3144" t="str">
        <f t="shared" si="493"/>
        <v/>
      </c>
    </row>
    <row r="3145" spans="1:38" x14ac:dyDescent="0.2">
      <c r="A3145" t="s">
        <v>19449</v>
      </c>
      <c r="B3145" t="s">
        <v>17</v>
      </c>
      <c r="C3145" t="s">
        <v>19450</v>
      </c>
      <c r="D3145" s="1">
        <v>38177</v>
      </c>
      <c r="E3145" s="1">
        <v>44546</v>
      </c>
      <c r="F3145" t="s">
        <v>474</v>
      </c>
      <c r="I3145">
        <v>100</v>
      </c>
      <c r="J3145">
        <v>0</v>
      </c>
      <c r="K3145">
        <v>0</v>
      </c>
      <c r="L3145">
        <v>165</v>
      </c>
      <c r="M3145">
        <v>165</v>
      </c>
      <c r="N3145" t="s">
        <v>20</v>
      </c>
      <c r="O3145" t="s">
        <v>19451</v>
      </c>
      <c r="P3145" t="s">
        <v>28</v>
      </c>
      <c r="Q3145" t="s">
        <v>34233</v>
      </c>
      <c r="R3145" t="s">
        <v>34233</v>
      </c>
      <c r="S3145" t="s">
        <v>32627</v>
      </c>
      <c r="T3145" t="s">
        <v>34233</v>
      </c>
      <c r="U3145" t="s">
        <v>32641</v>
      </c>
      <c r="V3145" t="s">
        <v>32966</v>
      </c>
      <c r="W3145">
        <v>78</v>
      </c>
      <c r="Y3145">
        <v>1</v>
      </c>
      <c r="Z3145">
        <v>78</v>
      </c>
      <c r="AA3145">
        <v>8.5</v>
      </c>
      <c r="AB3145">
        <v>47</v>
      </c>
      <c r="AD3145" t="str">
        <f t="shared" si="496"/>
        <v/>
      </c>
      <c r="AE3145" t="str">
        <f t="shared" si="489"/>
        <v/>
      </c>
      <c r="AF3145">
        <f t="shared" si="490"/>
        <v>78</v>
      </c>
      <c r="AG3145" t="str">
        <f t="shared" si="497"/>
        <v/>
      </c>
      <c r="AH3145" t="str">
        <f t="shared" si="494"/>
        <v/>
      </c>
      <c r="AI3145">
        <v>0.14499999999999999</v>
      </c>
      <c r="AJ3145" t="str">
        <f t="shared" si="492"/>
        <v/>
      </c>
      <c r="AK3145" t="str">
        <f t="shared" si="495"/>
        <v/>
      </c>
      <c r="AL3145" t="str">
        <f t="shared" si="493"/>
        <v/>
      </c>
    </row>
    <row r="3146" spans="1:38" x14ac:dyDescent="0.2">
      <c r="A3146" t="s">
        <v>19452</v>
      </c>
      <c r="B3146" t="s">
        <v>17</v>
      </c>
      <c r="C3146" t="s">
        <v>19453</v>
      </c>
      <c r="D3146" s="1">
        <v>38177</v>
      </c>
      <c r="E3146" s="1">
        <v>43456</v>
      </c>
      <c r="F3146" t="s">
        <v>19</v>
      </c>
      <c r="I3146">
        <v>100</v>
      </c>
      <c r="J3146">
        <v>0</v>
      </c>
      <c r="K3146">
        <v>0</v>
      </c>
      <c r="L3146">
        <v>1084</v>
      </c>
      <c r="M3146">
        <v>1084</v>
      </c>
      <c r="N3146" t="s">
        <v>20</v>
      </c>
      <c r="O3146" t="s">
        <v>19454</v>
      </c>
      <c r="P3146" t="s">
        <v>28</v>
      </c>
      <c r="Q3146" t="s">
        <v>34233</v>
      </c>
      <c r="R3146" t="s">
        <v>34233</v>
      </c>
      <c r="S3146" t="s">
        <v>32628</v>
      </c>
      <c r="T3146" t="s">
        <v>34357</v>
      </c>
      <c r="U3146" t="s">
        <v>32634</v>
      </c>
      <c r="V3146" t="s">
        <v>32966</v>
      </c>
      <c r="W3146">
        <v>141</v>
      </c>
      <c r="Y3146" t="s">
        <v>32654</v>
      </c>
      <c r="Z3146">
        <v>282</v>
      </c>
      <c r="AA3146">
        <v>8.5</v>
      </c>
      <c r="AB3146">
        <v>13</v>
      </c>
      <c r="AC3146">
        <v>1</v>
      </c>
      <c r="AD3146" t="str">
        <f t="shared" si="496"/>
        <v/>
      </c>
      <c r="AE3146" t="str">
        <f t="shared" si="489"/>
        <v/>
      </c>
      <c r="AF3146" t="str">
        <f t="shared" si="490"/>
        <v/>
      </c>
      <c r="AG3146">
        <f t="shared" si="497"/>
        <v>1</v>
      </c>
      <c r="AH3146">
        <f t="shared" si="494"/>
        <v>2.8</v>
      </c>
      <c r="AI3146">
        <v>0.14499999999999999</v>
      </c>
      <c r="AJ3146">
        <f t="shared" si="492"/>
        <v>0.40599999999999997</v>
      </c>
      <c r="AK3146" t="str">
        <f t="shared" si="495"/>
        <v/>
      </c>
      <c r="AL3146" t="str">
        <f t="shared" si="493"/>
        <v/>
      </c>
    </row>
    <row r="3147" spans="1:38" x14ac:dyDescent="0.2">
      <c r="A3147" t="s">
        <v>19552</v>
      </c>
      <c r="B3147" t="s">
        <v>17</v>
      </c>
      <c r="C3147" t="s">
        <v>19553</v>
      </c>
      <c r="D3147" s="1">
        <v>38177</v>
      </c>
      <c r="E3147" s="1">
        <v>43456</v>
      </c>
      <c r="F3147" t="s">
        <v>19</v>
      </c>
      <c r="I3147">
        <v>100</v>
      </c>
      <c r="J3147">
        <v>0</v>
      </c>
      <c r="K3147">
        <v>0</v>
      </c>
      <c r="L3147">
        <v>1306</v>
      </c>
      <c r="M3147">
        <v>1306</v>
      </c>
      <c r="N3147" t="s">
        <v>20</v>
      </c>
      <c r="O3147" t="s">
        <v>19554</v>
      </c>
      <c r="P3147" t="s">
        <v>28</v>
      </c>
      <c r="Q3147" t="s">
        <v>34233</v>
      </c>
      <c r="R3147" t="s">
        <v>34233</v>
      </c>
      <c r="S3147" t="s">
        <v>32628</v>
      </c>
      <c r="T3147" t="s">
        <v>32634</v>
      </c>
      <c r="U3147" t="s">
        <v>32634</v>
      </c>
      <c r="V3147" t="s">
        <v>32966</v>
      </c>
      <c r="W3147">
        <v>170</v>
      </c>
      <c r="Y3147" t="s">
        <v>32654</v>
      </c>
      <c r="Z3147">
        <v>340</v>
      </c>
      <c r="AA3147">
        <v>8.5</v>
      </c>
      <c r="AB3147">
        <v>13</v>
      </c>
      <c r="AC3147">
        <v>1</v>
      </c>
      <c r="AD3147" t="str">
        <f t="shared" si="496"/>
        <v/>
      </c>
      <c r="AE3147" t="str">
        <f t="shared" si="489"/>
        <v/>
      </c>
      <c r="AF3147" t="str">
        <f t="shared" si="490"/>
        <v/>
      </c>
      <c r="AG3147">
        <f t="shared" si="497"/>
        <v>1</v>
      </c>
      <c r="AH3147">
        <f t="shared" si="494"/>
        <v>2.8</v>
      </c>
      <c r="AI3147">
        <v>0.14499999999999999</v>
      </c>
      <c r="AJ3147">
        <f t="shared" si="492"/>
        <v>0.40599999999999997</v>
      </c>
      <c r="AK3147" t="str">
        <f t="shared" si="495"/>
        <v/>
      </c>
      <c r="AL3147" t="str">
        <f t="shared" si="493"/>
        <v/>
      </c>
    </row>
    <row r="3148" spans="1:38" x14ac:dyDescent="0.2">
      <c r="A3148" t="s">
        <v>19555</v>
      </c>
      <c r="B3148" t="s">
        <v>17</v>
      </c>
      <c r="C3148" t="s">
        <v>19556</v>
      </c>
      <c r="D3148" s="1">
        <v>38177</v>
      </c>
      <c r="E3148" s="1">
        <v>43456</v>
      </c>
      <c r="F3148" t="s">
        <v>19</v>
      </c>
      <c r="I3148">
        <v>100</v>
      </c>
      <c r="J3148">
        <v>0</v>
      </c>
      <c r="K3148">
        <v>0</v>
      </c>
      <c r="L3148">
        <v>1224</v>
      </c>
      <c r="M3148">
        <v>1224</v>
      </c>
      <c r="N3148" t="s">
        <v>20</v>
      </c>
      <c r="O3148" t="s">
        <v>19557</v>
      </c>
      <c r="P3148" t="s">
        <v>28</v>
      </c>
      <c r="Q3148" t="s">
        <v>34233</v>
      </c>
      <c r="R3148" t="s">
        <v>34233</v>
      </c>
      <c r="S3148" t="s">
        <v>32628</v>
      </c>
      <c r="T3148" t="s">
        <v>34357</v>
      </c>
      <c r="U3148" t="s">
        <v>32634</v>
      </c>
      <c r="V3148" t="s">
        <v>32966</v>
      </c>
      <c r="W3148">
        <v>159</v>
      </c>
      <c r="Y3148" t="s">
        <v>32654</v>
      </c>
      <c r="Z3148">
        <v>318</v>
      </c>
      <c r="AA3148">
        <v>8.5</v>
      </c>
      <c r="AB3148">
        <v>13</v>
      </c>
      <c r="AC3148">
        <v>1</v>
      </c>
      <c r="AD3148" t="str">
        <f t="shared" si="496"/>
        <v/>
      </c>
      <c r="AE3148" t="str">
        <f t="shared" si="489"/>
        <v/>
      </c>
      <c r="AF3148" t="str">
        <f t="shared" si="490"/>
        <v/>
      </c>
      <c r="AG3148">
        <f t="shared" si="497"/>
        <v>1</v>
      </c>
      <c r="AH3148">
        <f t="shared" si="494"/>
        <v>2.8</v>
      </c>
      <c r="AI3148">
        <v>0.14499999999999999</v>
      </c>
      <c r="AJ3148">
        <f t="shared" si="492"/>
        <v>0.40599999999999997</v>
      </c>
      <c r="AK3148" t="str">
        <f t="shared" si="495"/>
        <v/>
      </c>
      <c r="AL3148" t="str">
        <f t="shared" si="493"/>
        <v/>
      </c>
    </row>
    <row r="3149" spans="1:38" x14ac:dyDescent="0.2">
      <c r="A3149" t="s">
        <v>19455</v>
      </c>
      <c r="B3149" t="s">
        <v>17</v>
      </c>
      <c r="C3149" t="s">
        <v>19456</v>
      </c>
      <c r="D3149" s="1">
        <v>38177</v>
      </c>
      <c r="E3149" s="1">
        <v>43456</v>
      </c>
      <c r="F3149" t="s">
        <v>19</v>
      </c>
      <c r="I3149">
        <v>100</v>
      </c>
      <c r="J3149">
        <v>0</v>
      </c>
      <c r="K3149">
        <v>0</v>
      </c>
      <c r="L3149">
        <v>1439</v>
      </c>
      <c r="M3149">
        <v>1439</v>
      </c>
      <c r="N3149" t="s">
        <v>20</v>
      </c>
      <c r="O3149" t="s">
        <v>19457</v>
      </c>
      <c r="P3149" t="s">
        <v>28</v>
      </c>
      <c r="Q3149" t="s">
        <v>34233</v>
      </c>
      <c r="R3149" t="s">
        <v>34233</v>
      </c>
      <c r="S3149" t="s">
        <v>32628</v>
      </c>
      <c r="T3149" t="s">
        <v>34357</v>
      </c>
      <c r="U3149" t="s">
        <v>32634</v>
      </c>
      <c r="V3149" t="s">
        <v>32966</v>
      </c>
      <c r="W3149">
        <v>147</v>
      </c>
      <c r="Y3149" t="s">
        <v>32654</v>
      </c>
      <c r="Z3149">
        <v>294</v>
      </c>
      <c r="AA3149">
        <v>8.5</v>
      </c>
      <c r="AB3149">
        <v>13</v>
      </c>
      <c r="AC3149">
        <v>1</v>
      </c>
      <c r="AD3149" t="str">
        <f t="shared" si="496"/>
        <v/>
      </c>
      <c r="AE3149" t="str">
        <f t="shared" si="489"/>
        <v/>
      </c>
      <c r="AF3149" t="str">
        <f t="shared" si="490"/>
        <v/>
      </c>
      <c r="AG3149">
        <f t="shared" si="497"/>
        <v>1</v>
      </c>
      <c r="AH3149">
        <f t="shared" si="494"/>
        <v>2.8</v>
      </c>
      <c r="AI3149">
        <v>0.14499999999999999</v>
      </c>
      <c r="AJ3149">
        <f t="shared" si="492"/>
        <v>0.40599999999999997</v>
      </c>
      <c r="AK3149" t="str">
        <f t="shared" si="495"/>
        <v/>
      </c>
      <c r="AL3149" t="str">
        <f t="shared" si="493"/>
        <v/>
      </c>
    </row>
    <row r="3150" spans="1:38" x14ac:dyDescent="0.2">
      <c r="A3150" t="s">
        <v>20098</v>
      </c>
      <c r="B3150" t="s">
        <v>17</v>
      </c>
      <c r="C3150" t="s">
        <v>20099</v>
      </c>
      <c r="D3150" s="1">
        <v>38177</v>
      </c>
      <c r="E3150" s="1">
        <v>43456</v>
      </c>
      <c r="F3150" t="s">
        <v>26</v>
      </c>
      <c r="I3150">
        <v>100</v>
      </c>
      <c r="J3150">
        <v>0</v>
      </c>
      <c r="K3150">
        <v>0</v>
      </c>
      <c r="L3150">
        <v>1580</v>
      </c>
      <c r="M3150">
        <v>1580</v>
      </c>
      <c r="N3150" t="s">
        <v>20</v>
      </c>
      <c r="O3150" t="s">
        <v>20100</v>
      </c>
      <c r="P3150" t="s">
        <v>44</v>
      </c>
      <c r="Q3150" t="s">
        <v>34233</v>
      </c>
      <c r="R3150" t="s">
        <v>34233</v>
      </c>
      <c r="S3150" t="s">
        <v>34233</v>
      </c>
      <c r="T3150" t="s">
        <v>34233</v>
      </c>
      <c r="V3150" t="s">
        <v>32966</v>
      </c>
      <c r="AD3150" t="str">
        <f t="shared" si="496"/>
        <v/>
      </c>
      <c r="AE3150" t="str">
        <f t="shared" si="489"/>
        <v/>
      </c>
      <c r="AF3150" t="str">
        <f t="shared" si="490"/>
        <v/>
      </c>
      <c r="AG3150" t="str">
        <f t="shared" si="497"/>
        <v/>
      </c>
      <c r="AH3150" t="str">
        <f t="shared" si="494"/>
        <v/>
      </c>
      <c r="AI3150">
        <v>0.14499999999999999</v>
      </c>
      <c r="AJ3150" t="str">
        <f t="shared" si="492"/>
        <v/>
      </c>
      <c r="AK3150" t="str">
        <f t="shared" si="495"/>
        <v/>
      </c>
      <c r="AL3150" t="str">
        <f t="shared" si="493"/>
        <v/>
      </c>
    </row>
    <row r="3151" spans="1:38" x14ac:dyDescent="0.2">
      <c r="A3151" t="s">
        <v>19467</v>
      </c>
      <c r="B3151" t="s">
        <v>17</v>
      </c>
      <c r="C3151" t="s">
        <v>19468</v>
      </c>
      <c r="D3151" s="1">
        <v>38177</v>
      </c>
      <c r="E3151" s="1">
        <v>44546</v>
      </c>
      <c r="F3151" t="s">
        <v>26</v>
      </c>
      <c r="I3151">
        <v>100</v>
      </c>
      <c r="J3151">
        <v>0</v>
      </c>
      <c r="K3151">
        <v>0</v>
      </c>
      <c r="L3151">
        <v>640</v>
      </c>
      <c r="M3151">
        <v>640</v>
      </c>
      <c r="N3151" t="s">
        <v>20</v>
      </c>
      <c r="O3151" t="s">
        <v>19469</v>
      </c>
      <c r="P3151" t="s">
        <v>44</v>
      </c>
      <c r="Q3151" t="s">
        <v>34233</v>
      </c>
      <c r="R3151" t="s">
        <v>34233</v>
      </c>
      <c r="S3151" t="s">
        <v>34233</v>
      </c>
      <c r="T3151" t="s">
        <v>34233</v>
      </c>
      <c r="V3151" t="s">
        <v>32966</v>
      </c>
      <c r="AD3151" t="str">
        <f t="shared" si="496"/>
        <v/>
      </c>
      <c r="AE3151" t="str">
        <f t="shared" si="489"/>
        <v/>
      </c>
      <c r="AF3151" t="str">
        <f t="shared" si="490"/>
        <v/>
      </c>
      <c r="AG3151" t="str">
        <f t="shared" si="497"/>
        <v/>
      </c>
      <c r="AH3151" t="str">
        <f t="shared" si="494"/>
        <v/>
      </c>
      <c r="AI3151">
        <v>0.14499999999999999</v>
      </c>
      <c r="AJ3151" t="str">
        <f t="shared" si="492"/>
        <v/>
      </c>
      <c r="AK3151" t="str">
        <f t="shared" si="495"/>
        <v/>
      </c>
      <c r="AL3151" t="str">
        <f t="shared" si="493"/>
        <v/>
      </c>
    </row>
    <row r="3152" spans="1:38" x14ac:dyDescent="0.2">
      <c r="A3152" t="s">
        <v>19470</v>
      </c>
      <c r="B3152" t="s">
        <v>17</v>
      </c>
      <c r="C3152" t="s">
        <v>19471</v>
      </c>
      <c r="D3152" s="1">
        <v>38177</v>
      </c>
      <c r="E3152" s="1">
        <v>43951</v>
      </c>
      <c r="F3152" t="s">
        <v>26</v>
      </c>
      <c r="I3152">
        <v>100</v>
      </c>
      <c r="J3152">
        <v>0</v>
      </c>
      <c r="K3152">
        <v>0</v>
      </c>
      <c r="L3152">
        <v>1174</v>
      </c>
      <c r="M3152">
        <v>1174</v>
      </c>
      <c r="N3152" t="s">
        <v>20</v>
      </c>
      <c r="O3152" t="s">
        <v>19472</v>
      </c>
      <c r="P3152" t="s">
        <v>44</v>
      </c>
      <c r="Q3152" t="s">
        <v>34233</v>
      </c>
      <c r="R3152" t="s">
        <v>34233</v>
      </c>
      <c r="S3152" t="s">
        <v>34233</v>
      </c>
      <c r="T3152" t="s">
        <v>34233</v>
      </c>
      <c r="V3152" t="s">
        <v>32966</v>
      </c>
      <c r="AD3152" t="str">
        <f t="shared" si="496"/>
        <v/>
      </c>
      <c r="AE3152" t="str">
        <f t="shared" si="489"/>
        <v/>
      </c>
      <c r="AF3152" t="str">
        <f t="shared" si="490"/>
        <v/>
      </c>
      <c r="AG3152" t="str">
        <f t="shared" si="497"/>
        <v/>
      </c>
      <c r="AH3152" t="str">
        <f t="shared" si="494"/>
        <v/>
      </c>
      <c r="AI3152">
        <v>0.14499999999999999</v>
      </c>
      <c r="AJ3152" t="str">
        <f t="shared" si="492"/>
        <v/>
      </c>
      <c r="AK3152" t="str">
        <f t="shared" si="495"/>
        <v/>
      </c>
      <c r="AL3152" t="str">
        <f t="shared" si="493"/>
        <v/>
      </c>
    </row>
    <row r="3153" spans="1:39" x14ac:dyDescent="0.2">
      <c r="A3153" t="s">
        <v>19320</v>
      </c>
      <c r="B3153" t="s">
        <v>17</v>
      </c>
      <c r="C3153" t="s">
        <v>19321</v>
      </c>
      <c r="D3153" s="1">
        <v>38177</v>
      </c>
      <c r="E3153" s="1">
        <v>43456</v>
      </c>
      <c r="F3153" t="s">
        <v>889</v>
      </c>
      <c r="I3153">
        <v>100</v>
      </c>
      <c r="J3153">
        <v>0</v>
      </c>
      <c r="K3153">
        <v>0</v>
      </c>
      <c r="L3153">
        <v>1402</v>
      </c>
      <c r="M3153">
        <v>1402</v>
      </c>
      <c r="N3153" t="s">
        <v>20</v>
      </c>
      <c r="O3153" t="s">
        <v>19322</v>
      </c>
      <c r="P3153" t="s">
        <v>44</v>
      </c>
      <c r="Q3153" t="s">
        <v>34233</v>
      </c>
      <c r="R3153" t="s">
        <v>34233</v>
      </c>
      <c r="S3153" t="s">
        <v>32627</v>
      </c>
      <c r="T3153" t="s">
        <v>34486</v>
      </c>
      <c r="V3153" t="s">
        <v>32966</v>
      </c>
      <c r="AD3153" t="str">
        <f t="shared" si="496"/>
        <v/>
      </c>
      <c r="AE3153" t="str">
        <f t="shared" si="489"/>
        <v/>
      </c>
      <c r="AF3153" t="str">
        <f t="shared" si="490"/>
        <v/>
      </c>
      <c r="AG3153" t="str">
        <f t="shared" si="497"/>
        <v/>
      </c>
      <c r="AH3153" t="str">
        <f t="shared" si="494"/>
        <v/>
      </c>
      <c r="AI3153">
        <v>0.14499999999999999</v>
      </c>
      <c r="AJ3153" t="str">
        <f t="shared" si="492"/>
        <v/>
      </c>
      <c r="AK3153" t="str">
        <f t="shared" si="495"/>
        <v/>
      </c>
      <c r="AL3153" t="str">
        <f t="shared" si="493"/>
        <v/>
      </c>
    </row>
    <row r="3154" spans="1:39" x14ac:dyDescent="0.2">
      <c r="A3154" t="s">
        <v>22264</v>
      </c>
      <c r="B3154" t="s">
        <v>17</v>
      </c>
      <c r="C3154" t="s">
        <v>22265</v>
      </c>
      <c r="D3154" s="1">
        <v>38810</v>
      </c>
      <c r="E3154" s="1">
        <v>43456</v>
      </c>
      <c r="F3154" t="s">
        <v>39</v>
      </c>
      <c r="I3154">
        <v>100</v>
      </c>
      <c r="J3154">
        <v>0</v>
      </c>
      <c r="K3154">
        <v>0</v>
      </c>
      <c r="L3154">
        <v>17813</v>
      </c>
      <c r="M3154">
        <v>17813</v>
      </c>
      <c r="N3154" t="s">
        <v>20</v>
      </c>
      <c r="O3154" t="s">
        <v>22266</v>
      </c>
      <c r="P3154" t="s">
        <v>28</v>
      </c>
      <c r="Q3154" t="s">
        <v>34233</v>
      </c>
      <c r="R3154" t="s">
        <v>34233</v>
      </c>
      <c r="S3154" t="s">
        <v>33942</v>
      </c>
      <c r="T3154" t="s">
        <v>34233</v>
      </c>
      <c r="AD3154" t="str">
        <f t="shared" si="496"/>
        <v/>
      </c>
      <c r="AE3154" t="str">
        <f t="shared" si="489"/>
        <v/>
      </c>
      <c r="AF3154" t="str">
        <f t="shared" si="490"/>
        <v/>
      </c>
      <c r="AG3154" t="str">
        <f t="shared" si="497"/>
        <v/>
      </c>
      <c r="AH3154" t="str">
        <f t="shared" si="494"/>
        <v/>
      </c>
      <c r="AI3154">
        <v>0.14499999999999999</v>
      </c>
      <c r="AJ3154" t="str">
        <f t="shared" si="492"/>
        <v/>
      </c>
      <c r="AK3154" t="str">
        <f t="shared" si="495"/>
        <v/>
      </c>
      <c r="AL3154" t="str">
        <f t="shared" si="493"/>
        <v/>
      </c>
    </row>
    <row r="3155" spans="1:39" x14ac:dyDescent="0.2">
      <c r="A3155" t="s">
        <v>30343</v>
      </c>
      <c r="B3155" t="s">
        <v>17</v>
      </c>
      <c r="C3155" t="s">
        <v>30344</v>
      </c>
      <c r="D3155" s="1">
        <v>43859</v>
      </c>
      <c r="E3155" s="1">
        <v>44652</v>
      </c>
      <c r="F3155" t="s">
        <v>26</v>
      </c>
      <c r="I3155">
        <v>100</v>
      </c>
      <c r="J3155">
        <v>0</v>
      </c>
      <c r="K3155">
        <v>0</v>
      </c>
      <c r="L3155">
        <v>3173</v>
      </c>
      <c r="M3155">
        <v>3173</v>
      </c>
      <c r="N3155" t="s">
        <v>20</v>
      </c>
      <c r="O3155" t="s">
        <v>30345</v>
      </c>
      <c r="P3155" t="s">
        <v>44</v>
      </c>
      <c r="Q3155" t="s">
        <v>34233</v>
      </c>
      <c r="R3155" t="s">
        <v>34233</v>
      </c>
      <c r="S3155" t="s">
        <v>34233</v>
      </c>
      <c r="T3155" t="s">
        <v>34233</v>
      </c>
      <c r="AD3155" t="str">
        <f t="shared" si="496"/>
        <v/>
      </c>
      <c r="AE3155" t="str">
        <f t="shared" si="489"/>
        <v/>
      </c>
      <c r="AF3155" t="str">
        <f t="shared" si="490"/>
        <v/>
      </c>
      <c r="AG3155" t="str">
        <f t="shared" si="497"/>
        <v/>
      </c>
      <c r="AH3155" t="str">
        <f t="shared" si="494"/>
        <v/>
      </c>
      <c r="AI3155">
        <v>0.14499999999999999</v>
      </c>
      <c r="AJ3155" t="str">
        <f t="shared" si="492"/>
        <v/>
      </c>
      <c r="AK3155" t="str">
        <f t="shared" si="495"/>
        <v/>
      </c>
      <c r="AL3155" t="str">
        <f t="shared" si="493"/>
        <v/>
      </c>
    </row>
    <row r="3156" spans="1:39" x14ac:dyDescent="0.2">
      <c r="A3156" t="s">
        <v>30279</v>
      </c>
      <c r="B3156" t="s">
        <v>17</v>
      </c>
      <c r="C3156" t="s">
        <v>30280</v>
      </c>
      <c r="D3156" s="1">
        <v>43920</v>
      </c>
      <c r="E3156" s="1">
        <v>43920</v>
      </c>
      <c r="F3156" t="s">
        <v>39</v>
      </c>
      <c r="I3156">
        <v>100</v>
      </c>
      <c r="J3156">
        <v>0</v>
      </c>
      <c r="K3156">
        <v>0</v>
      </c>
      <c r="L3156">
        <v>48600</v>
      </c>
      <c r="M3156">
        <v>48620</v>
      </c>
      <c r="N3156" t="s">
        <v>401</v>
      </c>
      <c r="O3156" t="s">
        <v>30281</v>
      </c>
      <c r="P3156" t="s">
        <v>28</v>
      </c>
      <c r="Q3156" t="s">
        <v>34233</v>
      </c>
      <c r="R3156" t="s">
        <v>34233</v>
      </c>
      <c r="S3156" t="s">
        <v>33942</v>
      </c>
      <c r="T3156" t="s">
        <v>34233</v>
      </c>
      <c r="AD3156" t="str">
        <f t="shared" si="496"/>
        <v/>
      </c>
      <c r="AE3156" t="str">
        <f t="shared" si="489"/>
        <v/>
      </c>
      <c r="AF3156" t="str">
        <f t="shared" si="490"/>
        <v/>
      </c>
      <c r="AG3156" t="str">
        <f t="shared" si="497"/>
        <v/>
      </c>
      <c r="AH3156" t="str">
        <f t="shared" si="494"/>
        <v/>
      </c>
      <c r="AI3156">
        <v>0.14499999999999999</v>
      </c>
      <c r="AJ3156" t="str">
        <f t="shared" si="492"/>
        <v/>
      </c>
      <c r="AK3156" t="str">
        <f t="shared" si="495"/>
        <v/>
      </c>
      <c r="AL3156" t="str">
        <f t="shared" si="493"/>
        <v/>
      </c>
    </row>
    <row r="3157" spans="1:39" x14ac:dyDescent="0.2">
      <c r="A3157" t="s">
        <v>31981</v>
      </c>
      <c r="B3157" t="s">
        <v>17</v>
      </c>
      <c r="C3157" t="s">
        <v>31982</v>
      </c>
      <c r="D3157" s="1">
        <v>44225</v>
      </c>
      <c r="E3157" s="1">
        <v>44622</v>
      </c>
      <c r="F3157" t="s">
        <v>889</v>
      </c>
      <c r="I3157">
        <v>100</v>
      </c>
      <c r="J3157">
        <v>0</v>
      </c>
      <c r="K3157">
        <v>0</v>
      </c>
      <c r="L3157">
        <v>1091</v>
      </c>
      <c r="M3157">
        <v>1091</v>
      </c>
      <c r="N3157" t="s">
        <v>20</v>
      </c>
      <c r="O3157" t="s">
        <v>31983</v>
      </c>
      <c r="P3157" t="s">
        <v>44</v>
      </c>
      <c r="Q3157" t="s">
        <v>34233</v>
      </c>
      <c r="R3157" t="s">
        <v>34233</v>
      </c>
      <c r="S3157" t="s">
        <v>33942</v>
      </c>
      <c r="T3157" t="s">
        <v>34233</v>
      </c>
      <c r="V3157" t="s">
        <v>32972</v>
      </c>
      <c r="AD3157" t="str">
        <f t="shared" si="496"/>
        <v/>
      </c>
      <c r="AE3157" t="str">
        <f t="shared" si="489"/>
        <v/>
      </c>
      <c r="AF3157" t="str">
        <f t="shared" si="490"/>
        <v/>
      </c>
      <c r="AG3157" t="str">
        <f t="shared" si="497"/>
        <v/>
      </c>
      <c r="AH3157" t="str">
        <f t="shared" si="494"/>
        <v/>
      </c>
      <c r="AI3157">
        <v>0.14499999999999999</v>
      </c>
      <c r="AJ3157" t="str">
        <f t="shared" si="492"/>
        <v/>
      </c>
      <c r="AK3157" t="str">
        <f t="shared" si="495"/>
        <v/>
      </c>
      <c r="AL3157" t="str">
        <f t="shared" si="493"/>
        <v/>
      </c>
    </row>
    <row r="3158" spans="1:39" x14ac:dyDescent="0.2">
      <c r="A3158" t="s">
        <v>12894</v>
      </c>
      <c r="B3158" t="s">
        <v>17</v>
      </c>
      <c r="C3158" t="s">
        <v>12895</v>
      </c>
      <c r="D3158" s="1">
        <v>36698</v>
      </c>
      <c r="E3158" s="1">
        <v>43896</v>
      </c>
      <c r="F3158" t="s">
        <v>26</v>
      </c>
      <c r="I3158">
        <v>100</v>
      </c>
      <c r="J3158">
        <v>0</v>
      </c>
      <c r="K3158">
        <v>0</v>
      </c>
      <c r="L3158">
        <v>2738</v>
      </c>
      <c r="M3158">
        <v>2738</v>
      </c>
      <c r="N3158" t="s">
        <v>20</v>
      </c>
      <c r="O3158" t="s">
        <v>12896</v>
      </c>
      <c r="P3158" t="s">
        <v>28</v>
      </c>
      <c r="Q3158" t="s">
        <v>34233</v>
      </c>
      <c r="R3158" t="s">
        <v>34233</v>
      </c>
      <c r="S3158" t="s">
        <v>34233</v>
      </c>
      <c r="T3158" t="s">
        <v>34233</v>
      </c>
      <c r="V3158" t="s">
        <v>32972</v>
      </c>
      <c r="AD3158" t="str">
        <f t="shared" si="496"/>
        <v/>
      </c>
      <c r="AE3158" t="str">
        <f t="shared" si="489"/>
        <v/>
      </c>
      <c r="AF3158" t="str">
        <f t="shared" si="490"/>
        <v/>
      </c>
      <c r="AG3158" t="str">
        <f t="shared" si="497"/>
        <v/>
      </c>
      <c r="AH3158" t="str">
        <f t="shared" si="494"/>
        <v/>
      </c>
      <c r="AI3158">
        <v>0.14499999999999999</v>
      </c>
      <c r="AJ3158" t="str">
        <f t="shared" si="492"/>
        <v/>
      </c>
      <c r="AK3158" t="str">
        <f t="shared" si="495"/>
        <v/>
      </c>
      <c r="AL3158" t="str">
        <f t="shared" si="493"/>
        <v/>
      </c>
    </row>
    <row r="3159" spans="1:39" x14ac:dyDescent="0.2">
      <c r="A3159" t="s">
        <v>12897</v>
      </c>
      <c r="B3159" t="s">
        <v>17</v>
      </c>
      <c r="C3159" t="s">
        <v>12898</v>
      </c>
      <c r="D3159" s="1">
        <v>36698</v>
      </c>
      <c r="E3159" s="1">
        <v>43456</v>
      </c>
      <c r="F3159" s="9" t="s">
        <v>19</v>
      </c>
      <c r="I3159">
        <v>100</v>
      </c>
      <c r="J3159">
        <v>0</v>
      </c>
      <c r="K3159">
        <v>0</v>
      </c>
      <c r="L3159">
        <v>2302</v>
      </c>
      <c r="M3159">
        <v>2302</v>
      </c>
      <c r="N3159" t="s">
        <v>20</v>
      </c>
      <c r="O3159" t="s">
        <v>12899</v>
      </c>
      <c r="P3159" t="s">
        <v>28</v>
      </c>
      <c r="Q3159" t="s">
        <v>34233</v>
      </c>
      <c r="R3159" t="s">
        <v>34233</v>
      </c>
      <c r="S3159" t="s">
        <v>33942</v>
      </c>
      <c r="T3159" t="s">
        <v>34233</v>
      </c>
      <c r="U3159" t="s">
        <v>32973</v>
      </c>
      <c r="V3159" t="s">
        <v>32972</v>
      </c>
      <c r="W3159">
        <f>L3159*0.4</f>
        <v>920.80000000000007</v>
      </c>
      <c r="X3159">
        <v>2</v>
      </c>
      <c r="Y3159">
        <v>1</v>
      </c>
      <c r="Z3159">
        <f>W3159*X3159</f>
        <v>1841.6000000000001</v>
      </c>
      <c r="AB3159">
        <v>40</v>
      </c>
      <c r="AD3159">
        <f>IF((S3159="tühi"),IF(Z3159=0,"",Z3159),"")</f>
        <v>1841.6000000000001</v>
      </c>
      <c r="AE3159" t="str">
        <f t="shared" ref="AE3159:AE3222" si="498">IF((S3159="tühi")*(AC3159&lt;&gt;""),AC3159,"")</f>
        <v/>
      </c>
      <c r="AF3159" t="str">
        <f t="shared" si="490"/>
        <v/>
      </c>
      <c r="AG3159" t="str">
        <f t="shared" si="497"/>
        <v/>
      </c>
      <c r="AH3159" t="str">
        <f t="shared" si="494"/>
        <v/>
      </c>
      <c r="AI3159">
        <v>0.14499999999999999</v>
      </c>
      <c r="AJ3159" t="str">
        <f t="shared" si="492"/>
        <v/>
      </c>
      <c r="AK3159" t="str">
        <f t="shared" si="495"/>
        <v/>
      </c>
      <c r="AL3159" s="9">
        <v>1</v>
      </c>
      <c r="AM3159" t="s">
        <v>34924</v>
      </c>
    </row>
    <row r="3160" spans="1:39" x14ac:dyDescent="0.2">
      <c r="A3160" t="s">
        <v>12936</v>
      </c>
      <c r="B3160" t="s">
        <v>17</v>
      </c>
      <c r="C3160" t="s">
        <v>12937</v>
      </c>
      <c r="D3160" s="1">
        <v>36698</v>
      </c>
      <c r="E3160" s="1">
        <v>43456</v>
      </c>
      <c r="F3160" t="s">
        <v>19</v>
      </c>
      <c r="I3160">
        <v>100</v>
      </c>
      <c r="J3160">
        <v>0</v>
      </c>
      <c r="K3160">
        <v>0</v>
      </c>
      <c r="L3160">
        <v>729</v>
      </c>
      <c r="M3160">
        <v>729</v>
      </c>
      <c r="N3160" t="s">
        <v>20</v>
      </c>
      <c r="O3160" t="s">
        <v>12938</v>
      </c>
      <c r="P3160" t="s">
        <v>28</v>
      </c>
      <c r="Q3160" t="s">
        <v>34233</v>
      </c>
      <c r="R3160" t="s">
        <v>34233</v>
      </c>
      <c r="S3160" t="s">
        <v>33942</v>
      </c>
      <c r="T3160" t="s">
        <v>34233</v>
      </c>
      <c r="U3160" t="s">
        <v>32634</v>
      </c>
      <c r="V3160" t="s">
        <v>32972</v>
      </c>
      <c r="X3160">
        <v>2</v>
      </c>
      <c r="Y3160">
        <v>1</v>
      </c>
      <c r="AB3160">
        <v>55</v>
      </c>
      <c r="AC3160">
        <v>1</v>
      </c>
      <c r="AD3160" t="str">
        <f t="shared" si="496"/>
        <v/>
      </c>
      <c r="AE3160">
        <f t="shared" si="498"/>
        <v>1</v>
      </c>
      <c r="AF3160" t="str">
        <f t="shared" si="490"/>
        <v/>
      </c>
      <c r="AG3160" t="str">
        <f t="shared" si="497"/>
        <v/>
      </c>
      <c r="AH3160" t="str">
        <f t="shared" si="494"/>
        <v/>
      </c>
      <c r="AI3160">
        <v>0.14499999999999999</v>
      </c>
      <c r="AJ3160" t="str">
        <f t="shared" si="492"/>
        <v/>
      </c>
      <c r="AK3160">
        <f t="shared" si="495"/>
        <v>2.8</v>
      </c>
      <c r="AL3160">
        <f t="shared" si="493"/>
        <v>0.40599999999999997</v>
      </c>
    </row>
    <row r="3161" spans="1:39" x14ac:dyDescent="0.2">
      <c r="A3161" t="s">
        <v>12939</v>
      </c>
      <c r="B3161" t="s">
        <v>17</v>
      </c>
      <c r="C3161" t="s">
        <v>12940</v>
      </c>
      <c r="D3161" s="1">
        <v>36698</v>
      </c>
      <c r="E3161" s="1">
        <v>43456</v>
      </c>
      <c r="F3161" t="s">
        <v>19</v>
      </c>
      <c r="I3161">
        <v>100</v>
      </c>
      <c r="J3161">
        <v>0</v>
      </c>
      <c r="K3161">
        <v>0</v>
      </c>
      <c r="L3161">
        <v>1113</v>
      </c>
      <c r="M3161">
        <v>1113</v>
      </c>
      <c r="N3161" t="s">
        <v>20</v>
      </c>
      <c r="O3161" t="s">
        <v>12941</v>
      </c>
      <c r="P3161" t="s">
        <v>28</v>
      </c>
      <c r="Q3161" t="s">
        <v>34233</v>
      </c>
      <c r="R3161" t="s">
        <v>34233</v>
      </c>
      <c r="S3161" t="s">
        <v>33942</v>
      </c>
      <c r="T3161" t="s">
        <v>34233</v>
      </c>
      <c r="U3161" t="s">
        <v>32634</v>
      </c>
      <c r="V3161" t="s">
        <v>32972</v>
      </c>
      <c r="X3161">
        <v>2</v>
      </c>
      <c r="Y3161">
        <v>1</v>
      </c>
      <c r="AB3161">
        <v>30</v>
      </c>
      <c r="AC3161">
        <v>1</v>
      </c>
      <c r="AD3161" t="str">
        <f t="shared" si="496"/>
        <v/>
      </c>
      <c r="AE3161">
        <f t="shared" si="498"/>
        <v>1</v>
      </c>
      <c r="AF3161" t="str">
        <f t="shared" si="490"/>
        <v/>
      </c>
      <c r="AG3161" t="str">
        <f t="shared" si="497"/>
        <v/>
      </c>
      <c r="AH3161" t="str">
        <f t="shared" si="494"/>
        <v/>
      </c>
      <c r="AI3161">
        <v>0.14499999999999999</v>
      </c>
      <c r="AJ3161" t="str">
        <f t="shared" si="492"/>
        <v/>
      </c>
      <c r="AK3161">
        <f t="shared" si="495"/>
        <v>2.8</v>
      </c>
      <c r="AL3161">
        <f t="shared" si="493"/>
        <v>0.40599999999999997</v>
      </c>
    </row>
    <row r="3162" spans="1:39" x14ac:dyDescent="0.2">
      <c r="A3162" t="s">
        <v>12942</v>
      </c>
      <c r="B3162" t="s">
        <v>17</v>
      </c>
      <c r="C3162" t="s">
        <v>12943</v>
      </c>
      <c r="D3162" s="1">
        <v>36698</v>
      </c>
      <c r="E3162" s="1">
        <v>44546</v>
      </c>
      <c r="F3162" t="s">
        <v>19</v>
      </c>
      <c r="I3162">
        <v>100</v>
      </c>
      <c r="J3162">
        <v>0</v>
      </c>
      <c r="K3162">
        <v>0</v>
      </c>
      <c r="L3162">
        <v>1022</v>
      </c>
      <c r="M3162">
        <v>1022</v>
      </c>
      <c r="N3162" t="s">
        <v>20</v>
      </c>
      <c r="O3162" t="s">
        <v>12944</v>
      </c>
      <c r="P3162" t="s">
        <v>28</v>
      </c>
      <c r="Q3162" t="s">
        <v>34233</v>
      </c>
      <c r="R3162" t="s">
        <v>34233</v>
      </c>
      <c r="S3162" t="s">
        <v>33942</v>
      </c>
      <c r="T3162" t="s">
        <v>34233</v>
      </c>
      <c r="U3162" t="s">
        <v>32634</v>
      </c>
      <c r="V3162" t="s">
        <v>32972</v>
      </c>
      <c r="X3162">
        <v>2</v>
      </c>
      <c r="Y3162">
        <v>1</v>
      </c>
      <c r="AB3162">
        <v>30</v>
      </c>
      <c r="AC3162">
        <v>1</v>
      </c>
      <c r="AD3162" t="str">
        <f t="shared" si="496"/>
        <v/>
      </c>
      <c r="AE3162">
        <f t="shared" si="498"/>
        <v>1</v>
      </c>
      <c r="AF3162" t="str">
        <f t="shared" si="490"/>
        <v/>
      </c>
      <c r="AG3162" t="str">
        <f t="shared" si="497"/>
        <v/>
      </c>
      <c r="AH3162" t="str">
        <f t="shared" si="494"/>
        <v/>
      </c>
      <c r="AI3162">
        <v>0.14499999999999999</v>
      </c>
      <c r="AJ3162" t="str">
        <f t="shared" si="492"/>
        <v/>
      </c>
      <c r="AK3162">
        <f t="shared" si="495"/>
        <v>2.8</v>
      </c>
      <c r="AL3162">
        <f t="shared" si="493"/>
        <v>0.40599999999999997</v>
      </c>
    </row>
    <row r="3163" spans="1:39" x14ac:dyDescent="0.2">
      <c r="A3163" t="s">
        <v>12945</v>
      </c>
      <c r="B3163" t="s">
        <v>17</v>
      </c>
      <c r="C3163" t="s">
        <v>12946</v>
      </c>
      <c r="D3163" s="1">
        <v>36698</v>
      </c>
      <c r="E3163" s="1">
        <v>44546</v>
      </c>
      <c r="F3163" t="s">
        <v>19</v>
      </c>
      <c r="I3163">
        <v>100</v>
      </c>
      <c r="J3163">
        <v>0</v>
      </c>
      <c r="K3163">
        <v>0</v>
      </c>
      <c r="L3163">
        <v>713</v>
      </c>
      <c r="M3163">
        <v>713</v>
      </c>
      <c r="N3163" t="s">
        <v>20</v>
      </c>
      <c r="O3163" t="s">
        <v>12947</v>
      </c>
      <c r="P3163" t="s">
        <v>28</v>
      </c>
      <c r="Q3163" t="s">
        <v>34233</v>
      </c>
      <c r="R3163" t="s">
        <v>34233</v>
      </c>
      <c r="S3163" t="s">
        <v>33942</v>
      </c>
      <c r="T3163" t="s">
        <v>34233</v>
      </c>
      <c r="U3163" t="s">
        <v>32634</v>
      </c>
      <c r="V3163" t="s">
        <v>32972</v>
      </c>
      <c r="X3163">
        <v>2</v>
      </c>
      <c r="Y3163">
        <v>1</v>
      </c>
      <c r="AB3163">
        <v>35</v>
      </c>
      <c r="AC3163">
        <v>1</v>
      </c>
      <c r="AD3163" t="str">
        <f t="shared" si="496"/>
        <v/>
      </c>
      <c r="AE3163">
        <f t="shared" si="498"/>
        <v>1</v>
      </c>
      <c r="AF3163" t="str">
        <f t="shared" si="490"/>
        <v/>
      </c>
      <c r="AG3163" t="str">
        <f t="shared" si="497"/>
        <v/>
      </c>
      <c r="AH3163" t="str">
        <f t="shared" si="494"/>
        <v/>
      </c>
      <c r="AI3163">
        <v>0.14499999999999999</v>
      </c>
      <c r="AJ3163" t="str">
        <f t="shared" si="492"/>
        <v/>
      </c>
      <c r="AK3163">
        <f t="shared" si="495"/>
        <v>2.8</v>
      </c>
      <c r="AL3163">
        <f t="shared" si="493"/>
        <v>0.40599999999999997</v>
      </c>
    </row>
    <row r="3164" spans="1:39" x14ac:dyDescent="0.2">
      <c r="A3164" t="s">
        <v>12974</v>
      </c>
      <c r="B3164" t="s">
        <v>17</v>
      </c>
      <c r="C3164" t="s">
        <v>12975</v>
      </c>
      <c r="D3164" s="1">
        <v>36698</v>
      </c>
      <c r="E3164" s="1">
        <v>43896</v>
      </c>
      <c r="F3164" t="s">
        <v>19</v>
      </c>
      <c r="I3164">
        <v>100</v>
      </c>
      <c r="J3164">
        <v>0</v>
      </c>
      <c r="K3164">
        <v>0</v>
      </c>
      <c r="L3164">
        <v>455</v>
      </c>
      <c r="M3164">
        <v>455</v>
      </c>
      <c r="N3164" t="s">
        <v>20</v>
      </c>
      <c r="O3164" t="s">
        <v>12976</v>
      </c>
      <c r="P3164" t="s">
        <v>28</v>
      </c>
      <c r="Q3164" t="s">
        <v>34233</v>
      </c>
      <c r="R3164" t="s">
        <v>34233</v>
      </c>
      <c r="S3164" t="s">
        <v>33942</v>
      </c>
      <c r="T3164" t="s">
        <v>34233</v>
      </c>
      <c r="U3164" t="s">
        <v>32634</v>
      </c>
      <c r="V3164" t="s">
        <v>32972</v>
      </c>
      <c r="X3164">
        <v>2</v>
      </c>
      <c r="Y3164">
        <v>1</v>
      </c>
      <c r="AB3164">
        <v>40</v>
      </c>
      <c r="AC3164">
        <v>1</v>
      </c>
      <c r="AD3164" t="str">
        <f t="shared" si="496"/>
        <v/>
      </c>
      <c r="AE3164">
        <f t="shared" si="498"/>
        <v>1</v>
      </c>
      <c r="AF3164" t="str">
        <f t="shared" si="490"/>
        <v/>
      </c>
      <c r="AG3164" t="str">
        <f t="shared" si="497"/>
        <v/>
      </c>
      <c r="AH3164" t="str">
        <f t="shared" si="494"/>
        <v/>
      </c>
      <c r="AI3164">
        <v>0.14499999999999999</v>
      </c>
      <c r="AJ3164" t="str">
        <f t="shared" si="492"/>
        <v/>
      </c>
      <c r="AK3164">
        <f t="shared" si="495"/>
        <v>2.8</v>
      </c>
      <c r="AL3164">
        <f t="shared" si="493"/>
        <v>0.40599999999999997</v>
      </c>
    </row>
    <row r="3165" spans="1:39" s="20" customFormat="1" x14ac:dyDescent="0.2">
      <c r="A3165" s="20" t="s">
        <v>31987</v>
      </c>
      <c r="B3165" s="20" t="s">
        <v>17</v>
      </c>
      <c r="C3165" s="20" t="s">
        <v>31988</v>
      </c>
      <c r="D3165" s="21">
        <v>44225</v>
      </c>
      <c r="E3165" s="21">
        <v>44225</v>
      </c>
      <c r="F3165" s="20" t="s">
        <v>15348</v>
      </c>
      <c r="I3165" s="20">
        <v>100</v>
      </c>
      <c r="J3165" s="20">
        <v>0</v>
      </c>
      <c r="K3165" s="20">
        <v>0</v>
      </c>
      <c r="L3165" s="20">
        <v>100</v>
      </c>
      <c r="M3165" s="20">
        <v>100</v>
      </c>
      <c r="N3165" s="20" t="s">
        <v>20</v>
      </c>
      <c r="P3165" s="20" t="s">
        <v>30340</v>
      </c>
      <c r="Q3165" s="20" t="s">
        <v>34233</v>
      </c>
      <c r="R3165" s="20" t="s">
        <v>34233</v>
      </c>
      <c r="S3165" s="20" t="s">
        <v>33942</v>
      </c>
      <c r="T3165" s="20" t="s">
        <v>34233</v>
      </c>
      <c r="V3165" s="20" t="s">
        <v>32972</v>
      </c>
      <c r="AD3165" s="20" t="str">
        <f t="shared" si="496"/>
        <v/>
      </c>
      <c r="AE3165" s="20" t="str">
        <f t="shared" si="498"/>
        <v/>
      </c>
      <c r="AF3165" s="20" t="str">
        <f t="shared" si="490"/>
        <v/>
      </c>
      <c r="AG3165" s="20" t="str">
        <f t="shared" si="497"/>
        <v/>
      </c>
      <c r="AH3165" s="20" t="str">
        <f t="shared" si="494"/>
        <v/>
      </c>
      <c r="AI3165" s="20">
        <v>0.14499999999999999</v>
      </c>
      <c r="AJ3165" s="20" t="str">
        <f t="shared" si="492"/>
        <v/>
      </c>
      <c r="AK3165" s="20" t="str">
        <f t="shared" si="495"/>
        <v/>
      </c>
      <c r="AL3165" s="20" t="str">
        <f t="shared" si="493"/>
        <v/>
      </c>
      <c r="AM3165" s="20" t="s">
        <v>33964</v>
      </c>
    </row>
    <row r="3166" spans="1:39" x14ac:dyDescent="0.2">
      <c r="A3166" t="s">
        <v>12900</v>
      </c>
      <c r="B3166" t="s">
        <v>17</v>
      </c>
      <c r="C3166" t="s">
        <v>12901</v>
      </c>
      <c r="D3166" s="1">
        <v>36698</v>
      </c>
      <c r="E3166" s="1">
        <v>43951</v>
      </c>
      <c r="F3166" s="9" t="s">
        <v>19</v>
      </c>
      <c r="I3166">
        <v>100</v>
      </c>
      <c r="J3166">
        <v>0</v>
      </c>
      <c r="K3166">
        <v>0</v>
      </c>
      <c r="L3166">
        <v>1554</v>
      </c>
      <c r="M3166">
        <v>1554</v>
      </c>
      <c r="N3166" t="s">
        <v>20</v>
      </c>
      <c r="O3166" t="s">
        <v>12902</v>
      </c>
      <c r="P3166" t="s">
        <v>28</v>
      </c>
      <c r="Q3166" t="s">
        <v>34233</v>
      </c>
      <c r="R3166" t="s">
        <v>34233</v>
      </c>
      <c r="S3166" t="s">
        <v>33942</v>
      </c>
      <c r="T3166" t="s">
        <v>34233</v>
      </c>
      <c r="U3166" t="s">
        <v>32634</v>
      </c>
      <c r="V3166" t="s">
        <v>32972</v>
      </c>
      <c r="X3166">
        <v>2</v>
      </c>
      <c r="Y3166" t="s">
        <v>32654</v>
      </c>
      <c r="AB3166">
        <v>25</v>
      </c>
      <c r="AC3166">
        <v>1</v>
      </c>
      <c r="AD3166" t="str">
        <f t="shared" si="496"/>
        <v/>
      </c>
      <c r="AE3166">
        <f t="shared" si="498"/>
        <v>1</v>
      </c>
      <c r="AF3166" t="str">
        <f t="shared" si="490"/>
        <v/>
      </c>
      <c r="AG3166" t="str">
        <f t="shared" si="497"/>
        <v/>
      </c>
      <c r="AH3166" t="str">
        <f t="shared" si="494"/>
        <v/>
      </c>
      <c r="AI3166">
        <v>0.14499999999999999</v>
      </c>
      <c r="AJ3166" t="str">
        <f t="shared" si="492"/>
        <v/>
      </c>
      <c r="AK3166">
        <f t="shared" si="495"/>
        <v>2.8</v>
      </c>
      <c r="AL3166">
        <f t="shared" si="493"/>
        <v>0.40599999999999997</v>
      </c>
      <c r="AM3166" t="s">
        <v>33963</v>
      </c>
    </row>
    <row r="3167" spans="1:39" x14ac:dyDescent="0.2">
      <c r="A3167" t="s">
        <v>31989</v>
      </c>
      <c r="B3167" t="s">
        <v>17</v>
      </c>
      <c r="C3167" t="s">
        <v>31990</v>
      </c>
      <c r="D3167" s="1">
        <v>44225</v>
      </c>
      <c r="E3167" s="1">
        <v>44621</v>
      </c>
      <c r="F3167" t="s">
        <v>19</v>
      </c>
      <c r="I3167">
        <v>100</v>
      </c>
      <c r="J3167">
        <v>0</v>
      </c>
      <c r="K3167">
        <v>0</v>
      </c>
      <c r="L3167">
        <v>542</v>
      </c>
      <c r="M3167">
        <v>542</v>
      </c>
      <c r="N3167" t="s">
        <v>20</v>
      </c>
      <c r="O3167" t="s">
        <v>31991</v>
      </c>
      <c r="P3167" t="s">
        <v>2356</v>
      </c>
      <c r="Q3167" t="s">
        <v>34233</v>
      </c>
      <c r="R3167" t="s">
        <v>34233</v>
      </c>
      <c r="S3167" t="s">
        <v>33942</v>
      </c>
      <c r="T3167" t="s">
        <v>34233</v>
      </c>
      <c r="U3167" t="s">
        <v>32634</v>
      </c>
      <c r="V3167" t="s">
        <v>32972</v>
      </c>
      <c r="X3167">
        <v>2</v>
      </c>
      <c r="Y3167">
        <v>1</v>
      </c>
      <c r="AB3167">
        <v>40</v>
      </c>
      <c r="AC3167">
        <v>1</v>
      </c>
      <c r="AD3167" t="str">
        <f t="shared" si="496"/>
        <v/>
      </c>
      <c r="AE3167">
        <f t="shared" si="498"/>
        <v>1</v>
      </c>
      <c r="AF3167" t="str">
        <f t="shared" si="490"/>
        <v/>
      </c>
      <c r="AG3167" t="str">
        <f t="shared" si="497"/>
        <v/>
      </c>
      <c r="AH3167" t="str">
        <f t="shared" si="494"/>
        <v/>
      </c>
      <c r="AI3167">
        <v>0.14499999999999999</v>
      </c>
      <c r="AJ3167" t="str">
        <f t="shared" si="492"/>
        <v/>
      </c>
      <c r="AK3167">
        <f t="shared" si="495"/>
        <v>2.8</v>
      </c>
      <c r="AL3167">
        <f t="shared" si="493"/>
        <v>0.40599999999999997</v>
      </c>
    </row>
    <row r="3168" spans="1:39" x14ac:dyDescent="0.2">
      <c r="A3168" t="s">
        <v>32002</v>
      </c>
      <c r="B3168" t="s">
        <v>17</v>
      </c>
      <c r="C3168" t="s">
        <v>32003</v>
      </c>
      <c r="D3168" s="1">
        <v>44225</v>
      </c>
      <c r="E3168" s="1">
        <v>44621</v>
      </c>
      <c r="F3168" t="s">
        <v>19</v>
      </c>
      <c r="I3168">
        <v>100</v>
      </c>
      <c r="J3168">
        <v>0</v>
      </c>
      <c r="K3168">
        <v>0</v>
      </c>
      <c r="L3168">
        <v>1102</v>
      </c>
      <c r="M3168">
        <v>1102</v>
      </c>
      <c r="N3168" t="s">
        <v>20</v>
      </c>
      <c r="O3168" t="s">
        <v>32004</v>
      </c>
      <c r="P3168" t="s">
        <v>2356</v>
      </c>
      <c r="Q3168" t="s">
        <v>34233</v>
      </c>
      <c r="R3168" t="s">
        <v>34233</v>
      </c>
      <c r="S3168" t="s">
        <v>33942</v>
      </c>
      <c r="T3168" t="s">
        <v>34233</v>
      </c>
      <c r="U3168" t="s">
        <v>32634</v>
      </c>
      <c r="V3168" t="s">
        <v>32972</v>
      </c>
      <c r="X3168">
        <v>2</v>
      </c>
      <c r="Y3168">
        <v>1</v>
      </c>
      <c r="AB3168">
        <v>30</v>
      </c>
      <c r="AC3168">
        <v>1</v>
      </c>
      <c r="AD3168" t="str">
        <f t="shared" si="496"/>
        <v/>
      </c>
      <c r="AE3168">
        <f t="shared" si="498"/>
        <v>1</v>
      </c>
      <c r="AF3168" t="str">
        <f t="shared" si="490"/>
        <v/>
      </c>
      <c r="AG3168" t="str">
        <f t="shared" si="497"/>
        <v/>
      </c>
      <c r="AH3168" t="str">
        <f t="shared" si="494"/>
        <v/>
      </c>
      <c r="AI3168">
        <v>0.14499999999999999</v>
      </c>
      <c r="AJ3168" t="str">
        <f t="shared" si="492"/>
        <v/>
      </c>
      <c r="AK3168">
        <f t="shared" si="495"/>
        <v>2.8</v>
      </c>
      <c r="AL3168">
        <f t="shared" si="493"/>
        <v>0.40599999999999997</v>
      </c>
    </row>
    <row r="3169" spans="1:39" x14ac:dyDescent="0.2">
      <c r="A3169" t="s">
        <v>12903</v>
      </c>
      <c r="B3169" t="s">
        <v>17</v>
      </c>
      <c r="C3169" t="s">
        <v>12904</v>
      </c>
      <c r="D3169" s="1">
        <v>36698</v>
      </c>
      <c r="E3169" s="1">
        <v>43456</v>
      </c>
      <c r="F3169" s="9" t="s">
        <v>19</v>
      </c>
      <c r="I3169">
        <v>100</v>
      </c>
      <c r="J3169">
        <v>0</v>
      </c>
      <c r="K3169">
        <v>0</v>
      </c>
      <c r="L3169">
        <v>2515</v>
      </c>
      <c r="M3169">
        <v>2515</v>
      </c>
      <c r="N3169" t="s">
        <v>20</v>
      </c>
      <c r="O3169" t="s">
        <v>12905</v>
      </c>
      <c r="P3169" t="s">
        <v>28</v>
      </c>
      <c r="Q3169" t="s">
        <v>34233</v>
      </c>
      <c r="R3169" t="s">
        <v>34233</v>
      </c>
      <c r="S3169" t="s">
        <v>33942</v>
      </c>
      <c r="T3169" t="s">
        <v>34233</v>
      </c>
      <c r="U3169" t="s">
        <v>32973</v>
      </c>
      <c r="V3169" t="s">
        <v>32972</v>
      </c>
      <c r="W3169">
        <f>L3169*0.4</f>
        <v>1006</v>
      </c>
      <c r="X3169">
        <v>2</v>
      </c>
      <c r="Y3169">
        <v>1</v>
      </c>
      <c r="Z3169">
        <f>W3169*X3169</f>
        <v>2012</v>
      </c>
      <c r="AB3169">
        <v>40</v>
      </c>
      <c r="AD3169">
        <f>IF((S3169="tühi"),IF(Z3169=0,"",Z3169),"")</f>
        <v>2012</v>
      </c>
      <c r="AE3169" t="str">
        <f t="shared" si="498"/>
        <v/>
      </c>
      <c r="AF3169" t="str">
        <f t="shared" ref="AF3169:AF3232" si="499">IF((S3169&lt;&gt;"tühi")*(F3169&lt;&gt;"Elamumaa")*(G3169&lt;&gt;"Elamumaa")*(H3169&lt;&gt;"Elamumaa"),IF(Z3169=0,"",Z3169),"")</f>
        <v/>
      </c>
      <c r="AG3169" t="str">
        <f t="shared" si="497"/>
        <v/>
      </c>
      <c r="AH3169" t="str">
        <f t="shared" si="494"/>
        <v/>
      </c>
      <c r="AI3169">
        <v>0.14499999999999999</v>
      </c>
      <c r="AJ3169" t="str">
        <f t="shared" si="492"/>
        <v/>
      </c>
      <c r="AK3169" t="str">
        <f t="shared" si="495"/>
        <v/>
      </c>
      <c r="AL3169" s="9">
        <v>1</v>
      </c>
      <c r="AM3169" t="s">
        <v>34924</v>
      </c>
    </row>
    <row r="3170" spans="1:39" x14ac:dyDescent="0.2">
      <c r="A3170" t="s">
        <v>12927</v>
      </c>
      <c r="B3170" t="s">
        <v>17</v>
      </c>
      <c r="C3170" t="s">
        <v>12928</v>
      </c>
      <c r="D3170" s="1">
        <v>36698</v>
      </c>
      <c r="E3170" s="1">
        <v>43456</v>
      </c>
      <c r="F3170" t="s">
        <v>19</v>
      </c>
      <c r="I3170">
        <v>100</v>
      </c>
      <c r="J3170">
        <v>0</v>
      </c>
      <c r="K3170">
        <v>0</v>
      </c>
      <c r="L3170">
        <v>1079</v>
      </c>
      <c r="M3170">
        <v>1079</v>
      </c>
      <c r="N3170" t="s">
        <v>20</v>
      </c>
      <c r="O3170" t="s">
        <v>12929</v>
      </c>
      <c r="P3170" t="s">
        <v>28</v>
      </c>
      <c r="Q3170" t="s">
        <v>34233</v>
      </c>
      <c r="R3170" t="s">
        <v>34233</v>
      </c>
      <c r="S3170" t="s">
        <v>33942</v>
      </c>
      <c r="T3170" t="s">
        <v>34233</v>
      </c>
      <c r="U3170" t="s">
        <v>32634</v>
      </c>
      <c r="V3170" t="s">
        <v>32972</v>
      </c>
      <c r="X3170">
        <v>2</v>
      </c>
      <c r="Y3170">
        <v>1</v>
      </c>
      <c r="AB3170">
        <v>30</v>
      </c>
      <c r="AC3170">
        <v>1</v>
      </c>
      <c r="AD3170" t="str">
        <f t="shared" si="496"/>
        <v/>
      </c>
      <c r="AE3170">
        <f t="shared" si="498"/>
        <v>1</v>
      </c>
      <c r="AF3170" t="str">
        <f t="shared" si="499"/>
        <v/>
      </c>
      <c r="AG3170" t="str">
        <f t="shared" si="497"/>
        <v/>
      </c>
      <c r="AH3170" t="str">
        <f t="shared" si="494"/>
        <v/>
      </c>
      <c r="AI3170">
        <v>0.14499999999999999</v>
      </c>
      <c r="AJ3170" t="str">
        <f t="shared" si="492"/>
        <v/>
      </c>
      <c r="AK3170">
        <f t="shared" si="495"/>
        <v>2.8</v>
      </c>
      <c r="AL3170">
        <f t="shared" si="493"/>
        <v>0.40599999999999997</v>
      </c>
    </row>
    <row r="3171" spans="1:39" x14ac:dyDescent="0.2">
      <c r="A3171" t="s">
        <v>31997</v>
      </c>
      <c r="B3171" t="s">
        <v>17</v>
      </c>
      <c r="C3171" t="s">
        <v>31998</v>
      </c>
      <c r="D3171" s="1">
        <v>44225</v>
      </c>
      <c r="E3171" s="1">
        <v>44621</v>
      </c>
      <c r="F3171" t="s">
        <v>19</v>
      </c>
      <c r="I3171">
        <v>100</v>
      </c>
      <c r="J3171">
        <v>0</v>
      </c>
      <c r="K3171">
        <v>0</v>
      </c>
      <c r="L3171">
        <v>1619</v>
      </c>
      <c r="M3171">
        <v>1619</v>
      </c>
      <c r="N3171" t="s">
        <v>20</v>
      </c>
      <c r="O3171" t="s">
        <v>31999</v>
      </c>
      <c r="P3171" t="s">
        <v>2356</v>
      </c>
      <c r="Q3171" t="s">
        <v>34233</v>
      </c>
      <c r="R3171" t="s">
        <v>34233</v>
      </c>
      <c r="S3171" t="s">
        <v>33942</v>
      </c>
      <c r="T3171" t="s">
        <v>34233</v>
      </c>
      <c r="U3171" t="s">
        <v>32634</v>
      </c>
      <c r="V3171" t="s">
        <v>32972</v>
      </c>
      <c r="X3171">
        <v>2</v>
      </c>
      <c r="Y3171">
        <v>1</v>
      </c>
      <c r="AB3171">
        <v>20</v>
      </c>
      <c r="AC3171">
        <v>1</v>
      </c>
      <c r="AD3171" t="str">
        <f t="shared" si="496"/>
        <v/>
      </c>
      <c r="AE3171">
        <f t="shared" si="498"/>
        <v>1</v>
      </c>
      <c r="AF3171" t="str">
        <f t="shared" si="499"/>
        <v/>
      </c>
      <c r="AG3171" t="str">
        <f t="shared" si="497"/>
        <v/>
      </c>
      <c r="AH3171" t="str">
        <f t="shared" si="494"/>
        <v/>
      </c>
      <c r="AI3171">
        <v>0.14499999999999999</v>
      </c>
      <c r="AJ3171" t="str">
        <f t="shared" si="492"/>
        <v/>
      </c>
      <c r="AK3171">
        <f t="shared" si="495"/>
        <v>2.8</v>
      </c>
      <c r="AL3171">
        <f t="shared" si="493"/>
        <v>0.40599999999999997</v>
      </c>
    </row>
    <row r="3172" spans="1:39" x14ac:dyDescent="0.2">
      <c r="A3172" t="s">
        <v>12930</v>
      </c>
      <c r="B3172" t="s">
        <v>17</v>
      </c>
      <c r="C3172" t="s">
        <v>12931</v>
      </c>
      <c r="D3172" s="1">
        <v>36698</v>
      </c>
      <c r="E3172" s="1">
        <v>43456</v>
      </c>
      <c r="F3172" t="s">
        <v>19</v>
      </c>
      <c r="I3172">
        <v>100</v>
      </c>
      <c r="J3172">
        <v>0</v>
      </c>
      <c r="K3172">
        <v>0</v>
      </c>
      <c r="L3172">
        <v>540</v>
      </c>
      <c r="M3172">
        <v>540</v>
      </c>
      <c r="N3172" t="s">
        <v>20</v>
      </c>
      <c r="O3172" t="s">
        <v>12932</v>
      </c>
      <c r="P3172" t="s">
        <v>28</v>
      </c>
      <c r="Q3172" t="s">
        <v>34233</v>
      </c>
      <c r="R3172" t="s">
        <v>34233</v>
      </c>
      <c r="S3172" t="s">
        <v>33942</v>
      </c>
      <c r="T3172" t="s">
        <v>34233</v>
      </c>
      <c r="U3172" t="s">
        <v>32634</v>
      </c>
      <c r="V3172" t="s">
        <v>32972</v>
      </c>
      <c r="X3172">
        <v>2</v>
      </c>
      <c r="Y3172">
        <v>1</v>
      </c>
      <c r="AB3172">
        <v>40</v>
      </c>
      <c r="AC3172">
        <v>1</v>
      </c>
      <c r="AD3172" t="str">
        <f t="shared" si="496"/>
        <v/>
      </c>
      <c r="AE3172">
        <f t="shared" si="498"/>
        <v>1</v>
      </c>
      <c r="AF3172" t="str">
        <f t="shared" si="499"/>
        <v/>
      </c>
      <c r="AG3172" t="str">
        <f t="shared" si="497"/>
        <v/>
      </c>
      <c r="AH3172" t="str">
        <f t="shared" si="494"/>
        <v/>
      </c>
      <c r="AI3172">
        <v>0.14499999999999999</v>
      </c>
      <c r="AJ3172" t="str">
        <f t="shared" si="492"/>
        <v/>
      </c>
      <c r="AK3172">
        <f t="shared" si="495"/>
        <v>2.8</v>
      </c>
      <c r="AL3172">
        <f t="shared" si="493"/>
        <v>0.40599999999999997</v>
      </c>
    </row>
    <row r="3173" spans="1:39" x14ac:dyDescent="0.2">
      <c r="A3173" t="s">
        <v>12933</v>
      </c>
      <c r="B3173" t="s">
        <v>17</v>
      </c>
      <c r="C3173" t="s">
        <v>12934</v>
      </c>
      <c r="D3173" s="1">
        <v>36698</v>
      </c>
      <c r="E3173" s="1">
        <v>44546</v>
      </c>
      <c r="F3173" t="s">
        <v>19</v>
      </c>
      <c r="I3173">
        <v>100</v>
      </c>
      <c r="J3173">
        <v>0</v>
      </c>
      <c r="K3173">
        <v>0</v>
      </c>
      <c r="L3173">
        <v>538</v>
      </c>
      <c r="M3173">
        <v>538</v>
      </c>
      <c r="N3173" t="s">
        <v>20</v>
      </c>
      <c r="O3173" t="s">
        <v>12935</v>
      </c>
      <c r="P3173" t="s">
        <v>28</v>
      </c>
      <c r="Q3173" t="s">
        <v>34233</v>
      </c>
      <c r="R3173" t="s">
        <v>34233</v>
      </c>
      <c r="S3173" t="s">
        <v>33942</v>
      </c>
      <c r="T3173" t="s">
        <v>34233</v>
      </c>
      <c r="U3173" t="s">
        <v>32634</v>
      </c>
      <c r="V3173" t="s">
        <v>32972</v>
      </c>
      <c r="X3173">
        <v>2</v>
      </c>
      <c r="Y3173">
        <v>1</v>
      </c>
      <c r="AB3173">
        <v>40</v>
      </c>
      <c r="AC3173">
        <v>1</v>
      </c>
      <c r="AD3173" t="str">
        <f t="shared" si="496"/>
        <v/>
      </c>
      <c r="AE3173">
        <f t="shared" si="498"/>
        <v>1</v>
      </c>
      <c r="AF3173" t="str">
        <f t="shared" si="499"/>
        <v/>
      </c>
      <c r="AG3173" t="str">
        <f t="shared" si="497"/>
        <v/>
      </c>
      <c r="AH3173" t="str">
        <f t="shared" si="494"/>
        <v/>
      </c>
      <c r="AI3173">
        <v>0.14499999999999999</v>
      </c>
      <c r="AJ3173" t="str">
        <f t="shared" si="492"/>
        <v/>
      </c>
      <c r="AK3173">
        <f t="shared" si="495"/>
        <v>2.8</v>
      </c>
      <c r="AL3173">
        <f t="shared" si="493"/>
        <v>0.40599999999999997</v>
      </c>
    </row>
    <row r="3174" spans="1:39" x14ac:dyDescent="0.2">
      <c r="A3174" t="s">
        <v>31994</v>
      </c>
      <c r="B3174" t="s">
        <v>17</v>
      </c>
      <c r="C3174" t="s">
        <v>31995</v>
      </c>
      <c r="D3174" s="1">
        <v>44225</v>
      </c>
      <c r="E3174" s="1">
        <v>44622</v>
      </c>
      <c r="F3174" t="s">
        <v>26</v>
      </c>
      <c r="I3174">
        <v>100</v>
      </c>
      <c r="J3174">
        <v>0</v>
      </c>
      <c r="K3174">
        <v>0</v>
      </c>
      <c r="L3174">
        <v>501</v>
      </c>
      <c r="M3174">
        <v>501</v>
      </c>
      <c r="N3174" t="s">
        <v>20</v>
      </c>
      <c r="O3174" t="s">
        <v>31996</v>
      </c>
      <c r="P3174" t="s">
        <v>44</v>
      </c>
      <c r="Q3174" t="s">
        <v>34233</v>
      </c>
      <c r="R3174" t="s">
        <v>34233</v>
      </c>
      <c r="S3174" t="s">
        <v>34233</v>
      </c>
      <c r="T3174" t="s">
        <v>34233</v>
      </c>
      <c r="V3174" t="s">
        <v>32972</v>
      </c>
      <c r="AD3174" t="str">
        <f t="shared" si="496"/>
        <v/>
      </c>
      <c r="AE3174" t="str">
        <f t="shared" si="498"/>
        <v/>
      </c>
      <c r="AF3174" t="str">
        <f t="shared" si="499"/>
        <v/>
      </c>
      <c r="AG3174" t="str">
        <f t="shared" ref="AG3174:AG3195" si="500">IF((S3174&lt;&gt;"tühi")*(AC3174&lt;&gt;""),AC3174,"")</f>
        <v/>
      </c>
      <c r="AH3174" t="str">
        <f t="shared" si="494"/>
        <v/>
      </c>
      <c r="AI3174">
        <v>0.14499999999999999</v>
      </c>
      <c r="AJ3174" t="str">
        <f t="shared" si="492"/>
        <v/>
      </c>
      <c r="AK3174" t="str">
        <f t="shared" si="495"/>
        <v/>
      </c>
      <c r="AL3174" t="str">
        <f t="shared" si="493"/>
        <v/>
      </c>
    </row>
    <row r="3175" spans="1:39" x14ac:dyDescent="0.2">
      <c r="A3175" t="s">
        <v>16396</v>
      </c>
      <c r="B3175" t="s">
        <v>17</v>
      </c>
      <c r="C3175" t="s">
        <v>16397</v>
      </c>
      <c r="D3175" s="1">
        <v>37581</v>
      </c>
      <c r="E3175" s="1">
        <v>44546</v>
      </c>
      <c r="F3175" t="s">
        <v>39</v>
      </c>
      <c r="I3175">
        <v>100</v>
      </c>
      <c r="J3175">
        <v>0</v>
      </c>
      <c r="K3175">
        <v>0</v>
      </c>
      <c r="L3175">
        <v>10028</v>
      </c>
      <c r="M3175">
        <v>10028</v>
      </c>
      <c r="N3175" t="s">
        <v>20</v>
      </c>
      <c r="O3175" t="s">
        <v>16398</v>
      </c>
      <c r="P3175" t="s">
        <v>28</v>
      </c>
      <c r="Q3175" t="s">
        <v>34233</v>
      </c>
      <c r="R3175" t="s">
        <v>34233</v>
      </c>
      <c r="S3175" t="s">
        <v>33942</v>
      </c>
      <c r="T3175" t="s">
        <v>34233</v>
      </c>
      <c r="AD3175" t="str">
        <f t="shared" si="496"/>
        <v/>
      </c>
      <c r="AE3175" t="str">
        <f t="shared" si="498"/>
        <v/>
      </c>
      <c r="AF3175" t="str">
        <f t="shared" si="499"/>
        <v/>
      </c>
      <c r="AG3175" t="str">
        <f t="shared" si="500"/>
        <v/>
      </c>
      <c r="AH3175" t="str">
        <f t="shared" si="494"/>
        <v/>
      </c>
      <c r="AI3175">
        <v>0.14499999999999999</v>
      </c>
      <c r="AJ3175" t="str">
        <f t="shared" si="492"/>
        <v/>
      </c>
      <c r="AK3175" t="str">
        <f t="shared" si="495"/>
        <v/>
      </c>
      <c r="AL3175" t="str">
        <f t="shared" si="493"/>
        <v/>
      </c>
    </row>
    <row r="3176" spans="1:39" x14ac:dyDescent="0.2">
      <c r="A3176" t="s">
        <v>24546</v>
      </c>
      <c r="B3176" t="s">
        <v>17</v>
      </c>
      <c r="C3176" t="s">
        <v>24547</v>
      </c>
      <c r="D3176" s="1">
        <v>39552</v>
      </c>
      <c r="E3176" s="1">
        <v>43974</v>
      </c>
      <c r="F3176" t="s">
        <v>19</v>
      </c>
      <c r="I3176">
        <v>100</v>
      </c>
      <c r="J3176">
        <v>0</v>
      </c>
      <c r="K3176">
        <v>0</v>
      </c>
      <c r="L3176">
        <v>1605</v>
      </c>
      <c r="M3176">
        <v>1605</v>
      </c>
      <c r="N3176" t="s">
        <v>20</v>
      </c>
      <c r="O3176" t="s">
        <v>24548</v>
      </c>
      <c r="P3176" t="s">
        <v>28</v>
      </c>
      <c r="Q3176" t="s">
        <v>34233</v>
      </c>
      <c r="R3176" t="s">
        <v>34233</v>
      </c>
      <c r="S3176" t="s">
        <v>33942</v>
      </c>
      <c r="T3176" t="s">
        <v>34233</v>
      </c>
      <c r="U3176" t="s">
        <v>32634</v>
      </c>
      <c r="V3176" t="s">
        <v>32974</v>
      </c>
      <c r="W3176">
        <v>320</v>
      </c>
      <c r="X3176">
        <v>2</v>
      </c>
      <c r="Y3176" t="s">
        <v>32654</v>
      </c>
      <c r="AA3176">
        <v>8.5</v>
      </c>
      <c r="AB3176">
        <v>20</v>
      </c>
      <c r="AC3176">
        <v>1</v>
      </c>
      <c r="AD3176" t="str">
        <f t="shared" si="496"/>
        <v/>
      </c>
      <c r="AE3176">
        <f t="shared" si="498"/>
        <v>1</v>
      </c>
      <c r="AF3176" t="str">
        <f t="shared" si="499"/>
        <v/>
      </c>
      <c r="AG3176" t="str">
        <f t="shared" si="500"/>
        <v/>
      </c>
      <c r="AH3176" t="str">
        <f t="shared" si="494"/>
        <v/>
      </c>
      <c r="AI3176">
        <v>0.14499999999999999</v>
      </c>
      <c r="AJ3176" t="str">
        <f t="shared" si="492"/>
        <v/>
      </c>
      <c r="AK3176">
        <f t="shared" si="495"/>
        <v>2.8</v>
      </c>
      <c r="AL3176">
        <f t="shared" si="493"/>
        <v>0.40599999999999997</v>
      </c>
    </row>
    <row r="3177" spans="1:39" x14ac:dyDescent="0.2">
      <c r="A3177" t="s">
        <v>24870</v>
      </c>
      <c r="B3177" t="s">
        <v>17</v>
      </c>
      <c r="C3177" t="s">
        <v>24871</v>
      </c>
      <c r="D3177" s="1">
        <v>39552</v>
      </c>
      <c r="E3177" s="1">
        <v>43974</v>
      </c>
      <c r="F3177" t="s">
        <v>19</v>
      </c>
      <c r="I3177">
        <v>100</v>
      </c>
      <c r="J3177">
        <v>0</v>
      </c>
      <c r="K3177">
        <v>0</v>
      </c>
      <c r="L3177">
        <v>1511</v>
      </c>
      <c r="M3177">
        <v>1511</v>
      </c>
      <c r="N3177" t="s">
        <v>20</v>
      </c>
      <c r="O3177" t="s">
        <v>24872</v>
      </c>
      <c r="P3177" t="s">
        <v>28</v>
      </c>
      <c r="Q3177" t="s">
        <v>34233</v>
      </c>
      <c r="R3177" t="s">
        <v>34233</v>
      </c>
      <c r="S3177" t="s">
        <v>33942</v>
      </c>
      <c r="T3177" t="s">
        <v>34233</v>
      </c>
      <c r="U3177" t="s">
        <v>32634</v>
      </c>
      <c r="V3177" t="s">
        <v>32974</v>
      </c>
      <c r="W3177">
        <v>305</v>
      </c>
      <c r="X3177">
        <v>2</v>
      </c>
      <c r="Y3177" t="s">
        <v>32654</v>
      </c>
      <c r="AA3177">
        <v>8.5</v>
      </c>
      <c r="AB3177">
        <v>20</v>
      </c>
      <c r="AC3177">
        <v>1</v>
      </c>
      <c r="AD3177" t="str">
        <f t="shared" si="496"/>
        <v/>
      </c>
      <c r="AE3177">
        <f t="shared" si="498"/>
        <v>1</v>
      </c>
      <c r="AF3177" t="str">
        <f t="shared" si="499"/>
        <v/>
      </c>
      <c r="AG3177" t="str">
        <f t="shared" si="500"/>
        <v/>
      </c>
      <c r="AH3177" t="str">
        <f t="shared" si="494"/>
        <v/>
      </c>
      <c r="AI3177">
        <v>0.14499999999999999</v>
      </c>
      <c r="AJ3177" t="str">
        <f t="shared" si="492"/>
        <v/>
      </c>
      <c r="AK3177">
        <f t="shared" si="495"/>
        <v>2.8</v>
      </c>
      <c r="AL3177">
        <f t="shared" si="493"/>
        <v>0.40599999999999997</v>
      </c>
    </row>
    <row r="3178" spans="1:39" x14ac:dyDescent="0.2">
      <c r="A3178" t="s">
        <v>24705</v>
      </c>
      <c r="B3178" t="s">
        <v>17</v>
      </c>
      <c r="C3178" t="s">
        <v>24706</v>
      </c>
      <c r="D3178" s="1">
        <v>39552</v>
      </c>
      <c r="E3178" s="1">
        <v>43974</v>
      </c>
      <c r="F3178" t="s">
        <v>19</v>
      </c>
      <c r="I3178">
        <v>100</v>
      </c>
      <c r="J3178">
        <v>0</v>
      </c>
      <c r="K3178">
        <v>0</v>
      </c>
      <c r="L3178">
        <v>1761</v>
      </c>
      <c r="M3178">
        <v>1761</v>
      </c>
      <c r="N3178" t="s">
        <v>20</v>
      </c>
      <c r="O3178" t="s">
        <v>24707</v>
      </c>
      <c r="P3178" t="s">
        <v>28</v>
      </c>
      <c r="Q3178" t="s">
        <v>34233</v>
      </c>
      <c r="R3178" t="s">
        <v>34233</v>
      </c>
      <c r="S3178" t="s">
        <v>33942</v>
      </c>
      <c r="T3178" t="s">
        <v>34233</v>
      </c>
      <c r="U3178" t="s">
        <v>32634</v>
      </c>
      <c r="V3178" t="s">
        <v>32974</v>
      </c>
      <c r="W3178">
        <v>350</v>
      </c>
      <c r="X3178">
        <v>2</v>
      </c>
      <c r="Y3178" t="s">
        <v>32654</v>
      </c>
      <c r="AA3178">
        <v>8.5</v>
      </c>
      <c r="AB3178">
        <v>20</v>
      </c>
      <c r="AC3178">
        <v>1</v>
      </c>
      <c r="AD3178" t="str">
        <f t="shared" si="496"/>
        <v/>
      </c>
      <c r="AE3178">
        <f t="shared" si="498"/>
        <v>1</v>
      </c>
      <c r="AF3178" t="str">
        <f t="shared" si="499"/>
        <v/>
      </c>
      <c r="AG3178" t="str">
        <f t="shared" si="500"/>
        <v/>
      </c>
      <c r="AH3178" t="str">
        <f t="shared" si="494"/>
        <v/>
      </c>
      <c r="AI3178">
        <v>0.14499999999999999</v>
      </c>
      <c r="AJ3178" t="str">
        <f t="shared" ref="AJ3178:AJ3241" si="501">IF(COUNTBLANK(AH3178),"",AH3178*AI3178)</f>
        <v/>
      </c>
      <c r="AK3178">
        <f t="shared" si="495"/>
        <v>2.8</v>
      </c>
      <c r="AL3178">
        <f t="shared" si="493"/>
        <v>0.40599999999999997</v>
      </c>
    </row>
    <row r="3179" spans="1:39" x14ac:dyDescent="0.2">
      <c r="A3179" t="s">
        <v>24495</v>
      </c>
      <c r="B3179" t="s">
        <v>17</v>
      </c>
      <c r="C3179" t="s">
        <v>24496</v>
      </c>
      <c r="D3179" s="1">
        <v>39552</v>
      </c>
      <c r="E3179" s="1">
        <v>43974</v>
      </c>
      <c r="F3179" t="s">
        <v>19</v>
      </c>
      <c r="I3179">
        <v>100</v>
      </c>
      <c r="J3179">
        <v>0</v>
      </c>
      <c r="K3179">
        <v>0</v>
      </c>
      <c r="L3179">
        <v>1487</v>
      </c>
      <c r="M3179">
        <v>1487</v>
      </c>
      <c r="N3179" t="s">
        <v>20</v>
      </c>
      <c r="O3179" t="s">
        <v>24497</v>
      </c>
      <c r="P3179" t="s">
        <v>28</v>
      </c>
      <c r="Q3179" t="s">
        <v>34233</v>
      </c>
      <c r="R3179" t="s">
        <v>34233</v>
      </c>
      <c r="S3179" t="s">
        <v>33942</v>
      </c>
      <c r="T3179" t="s">
        <v>34233</v>
      </c>
      <c r="U3179" t="s">
        <v>32634</v>
      </c>
      <c r="V3179" t="s">
        <v>32974</v>
      </c>
      <c r="W3179">
        <v>300</v>
      </c>
      <c r="X3179">
        <v>2</v>
      </c>
      <c r="Y3179" t="s">
        <v>32654</v>
      </c>
      <c r="AA3179">
        <v>8.5</v>
      </c>
      <c r="AB3179">
        <v>20</v>
      </c>
      <c r="AC3179">
        <v>1</v>
      </c>
      <c r="AD3179" t="str">
        <f t="shared" si="496"/>
        <v/>
      </c>
      <c r="AE3179">
        <f t="shared" si="498"/>
        <v>1</v>
      </c>
      <c r="AF3179" t="str">
        <f t="shared" si="499"/>
        <v/>
      </c>
      <c r="AG3179" t="str">
        <f t="shared" si="500"/>
        <v/>
      </c>
      <c r="AH3179" t="str">
        <f t="shared" si="494"/>
        <v/>
      </c>
      <c r="AI3179">
        <v>0.14499999999999999</v>
      </c>
      <c r="AJ3179" t="str">
        <f t="shared" si="501"/>
        <v/>
      </c>
      <c r="AK3179">
        <f t="shared" si="495"/>
        <v>2.8</v>
      </c>
      <c r="AL3179">
        <f t="shared" ref="AL3179:AL3242" si="502">IF(COUNTBLANK(AK3179),"",AK3179*AI3179)</f>
        <v>0.40599999999999997</v>
      </c>
    </row>
    <row r="3180" spans="1:39" x14ac:dyDescent="0.2">
      <c r="A3180" t="s">
        <v>24783</v>
      </c>
      <c r="B3180" t="s">
        <v>17</v>
      </c>
      <c r="C3180" t="s">
        <v>24784</v>
      </c>
      <c r="D3180" s="1">
        <v>39552</v>
      </c>
      <c r="E3180" s="1">
        <v>43974</v>
      </c>
      <c r="F3180" t="s">
        <v>19</v>
      </c>
      <c r="I3180">
        <v>100</v>
      </c>
      <c r="J3180">
        <v>0</v>
      </c>
      <c r="K3180">
        <v>0</v>
      </c>
      <c r="L3180">
        <v>3721</v>
      </c>
      <c r="M3180">
        <v>3721</v>
      </c>
      <c r="N3180" t="s">
        <v>20</v>
      </c>
      <c r="O3180" t="s">
        <v>24785</v>
      </c>
      <c r="P3180" t="s">
        <v>28</v>
      </c>
      <c r="Q3180" t="s">
        <v>34233</v>
      </c>
      <c r="R3180" t="s">
        <v>34233</v>
      </c>
      <c r="S3180" t="s">
        <v>33942</v>
      </c>
      <c r="T3180" t="s">
        <v>34233</v>
      </c>
      <c r="U3180" t="s">
        <v>32650</v>
      </c>
      <c r="V3180" t="s">
        <v>32695</v>
      </c>
      <c r="W3180">
        <v>935</v>
      </c>
      <c r="X3180">
        <v>2</v>
      </c>
      <c r="Y3180">
        <v>1</v>
      </c>
      <c r="AA3180">
        <v>8.5</v>
      </c>
      <c r="AB3180">
        <v>25</v>
      </c>
      <c r="AC3180">
        <v>5</v>
      </c>
      <c r="AD3180" t="str">
        <f t="shared" si="496"/>
        <v/>
      </c>
      <c r="AE3180">
        <f t="shared" si="498"/>
        <v>5</v>
      </c>
      <c r="AF3180" t="str">
        <f t="shared" si="499"/>
        <v/>
      </c>
      <c r="AG3180" t="str">
        <f t="shared" si="500"/>
        <v/>
      </c>
      <c r="AH3180" t="str">
        <f t="shared" si="494"/>
        <v/>
      </c>
      <c r="AI3180">
        <v>0.14499999999999999</v>
      </c>
      <c r="AJ3180" t="str">
        <f t="shared" si="501"/>
        <v/>
      </c>
      <c r="AK3180">
        <f t="shared" si="495"/>
        <v>14</v>
      </c>
      <c r="AL3180">
        <f t="shared" si="502"/>
        <v>2.0299999999999998</v>
      </c>
    </row>
    <row r="3181" spans="1:39" x14ac:dyDescent="0.2">
      <c r="A3181" t="s">
        <v>22992</v>
      </c>
      <c r="B3181" t="s">
        <v>17</v>
      </c>
      <c r="C3181" t="s">
        <v>22993</v>
      </c>
      <c r="D3181" s="1">
        <v>38812</v>
      </c>
      <c r="E3181" s="1">
        <v>44100</v>
      </c>
      <c r="F3181" t="s">
        <v>26</v>
      </c>
      <c r="I3181">
        <v>100</v>
      </c>
      <c r="J3181">
        <v>0</v>
      </c>
      <c r="K3181">
        <v>0</v>
      </c>
      <c r="L3181">
        <v>14547</v>
      </c>
      <c r="M3181">
        <v>14547</v>
      </c>
      <c r="N3181" t="s">
        <v>20</v>
      </c>
      <c r="O3181" t="s">
        <v>22994</v>
      </c>
      <c r="P3181" t="s">
        <v>44</v>
      </c>
      <c r="Q3181" t="s">
        <v>34233</v>
      </c>
      <c r="R3181" t="s">
        <v>34233</v>
      </c>
      <c r="S3181" t="s">
        <v>34233</v>
      </c>
      <c r="T3181" t="s">
        <v>34233</v>
      </c>
      <c r="V3181" t="s">
        <v>34971</v>
      </c>
      <c r="AD3181" t="str">
        <f t="shared" si="496"/>
        <v/>
      </c>
      <c r="AE3181" t="str">
        <f t="shared" si="498"/>
        <v/>
      </c>
      <c r="AF3181" t="str">
        <f t="shared" si="499"/>
        <v/>
      </c>
      <c r="AG3181" t="str">
        <f t="shared" si="500"/>
        <v/>
      </c>
      <c r="AH3181" t="str">
        <f t="shared" si="494"/>
        <v/>
      </c>
      <c r="AI3181">
        <v>0.14499999999999999</v>
      </c>
      <c r="AJ3181" t="str">
        <f t="shared" si="501"/>
        <v/>
      </c>
      <c r="AK3181" t="str">
        <f t="shared" si="495"/>
        <v/>
      </c>
      <c r="AL3181" t="str">
        <f t="shared" si="502"/>
        <v/>
      </c>
    </row>
    <row r="3182" spans="1:39" x14ac:dyDescent="0.2">
      <c r="A3182" t="s">
        <v>22657</v>
      </c>
      <c r="B3182" t="s">
        <v>17</v>
      </c>
      <c r="C3182" t="s">
        <v>22658</v>
      </c>
      <c r="D3182" s="1">
        <v>38812</v>
      </c>
      <c r="E3182" s="1">
        <v>44546</v>
      </c>
      <c r="F3182" t="s">
        <v>19</v>
      </c>
      <c r="I3182">
        <v>100</v>
      </c>
      <c r="J3182">
        <v>0</v>
      </c>
      <c r="K3182">
        <v>0</v>
      </c>
      <c r="L3182">
        <v>5423</v>
      </c>
      <c r="M3182">
        <v>5423</v>
      </c>
      <c r="N3182" t="s">
        <v>20</v>
      </c>
      <c r="O3182" t="s">
        <v>21</v>
      </c>
      <c r="P3182" t="s">
        <v>28</v>
      </c>
      <c r="Q3182" t="s">
        <v>34233</v>
      </c>
      <c r="R3182" t="s">
        <v>34233</v>
      </c>
      <c r="S3182" t="s">
        <v>33798</v>
      </c>
      <c r="T3182" t="s">
        <v>34362</v>
      </c>
      <c r="U3182" t="s">
        <v>32650</v>
      </c>
      <c r="V3182" t="s">
        <v>34971</v>
      </c>
      <c r="W3182">
        <v>1200</v>
      </c>
      <c r="X3182">
        <v>2</v>
      </c>
      <c r="Y3182">
        <v>2</v>
      </c>
      <c r="Z3182">
        <v>2400</v>
      </c>
      <c r="AA3182">
        <v>8.5</v>
      </c>
      <c r="AC3182">
        <v>12</v>
      </c>
      <c r="AD3182" t="str">
        <f t="shared" si="496"/>
        <v/>
      </c>
      <c r="AE3182" t="str">
        <f t="shared" si="498"/>
        <v/>
      </c>
      <c r="AF3182" t="str">
        <f t="shared" si="499"/>
        <v/>
      </c>
      <c r="AG3182">
        <f t="shared" si="500"/>
        <v>12</v>
      </c>
      <c r="AH3182">
        <f t="shared" si="494"/>
        <v>33.599999999999994</v>
      </c>
      <c r="AI3182">
        <v>0.14499999999999999</v>
      </c>
      <c r="AJ3182">
        <f t="shared" si="501"/>
        <v>4.871999999999999</v>
      </c>
      <c r="AK3182" t="str">
        <f t="shared" si="495"/>
        <v/>
      </c>
      <c r="AL3182" t="str">
        <f t="shared" si="502"/>
        <v/>
      </c>
    </row>
    <row r="3183" spans="1:39" x14ac:dyDescent="0.2">
      <c r="A3183" t="s">
        <v>29198</v>
      </c>
      <c r="B3183" t="s">
        <v>17</v>
      </c>
      <c r="C3183" t="s">
        <v>29199</v>
      </c>
      <c r="D3183" s="1">
        <v>43110</v>
      </c>
      <c r="E3183" s="1">
        <v>44546</v>
      </c>
      <c r="F3183" t="s">
        <v>470</v>
      </c>
      <c r="I3183">
        <v>100</v>
      </c>
      <c r="J3183">
        <v>0</v>
      </c>
      <c r="K3183">
        <v>0</v>
      </c>
      <c r="L3183">
        <v>4553</v>
      </c>
      <c r="M3183">
        <v>4553</v>
      </c>
      <c r="N3183" t="s">
        <v>20</v>
      </c>
      <c r="O3183" t="s">
        <v>29200</v>
      </c>
      <c r="P3183" t="s">
        <v>28</v>
      </c>
      <c r="Q3183" t="s">
        <v>33775</v>
      </c>
      <c r="R3183">
        <v>2</v>
      </c>
      <c r="S3183" t="s">
        <v>32628</v>
      </c>
      <c r="T3183" t="s">
        <v>34487</v>
      </c>
      <c r="U3183" t="s">
        <v>32976</v>
      </c>
      <c r="V3183" t="s">
        <v>34972</v>
      </c>
      <c r="W3183">
        <v>1850</v>
      </c>
      <c r="X3183">
        <v>2</v>
      </c>
      <c r="Y3183" t="s">
        <v>32654</v>
      </c>
      <c r="Z3183">
        <v>3500</v>
      </c>
      <c r="AA3183">
        <v>8.5</v>
      </c>
      <c r="AD3183" t="str">
        <f t="shared" si="496"/>
        <v/>
      </c>
      <c r="AE3183" t="str">
        <f t="shared" si="498"/>
        <v/>
      </c>
      <c r="AF3183">
        <f t="shared" si="499"/>
        <v>3500</v>
      </c>
      <c r="AG3183" t="str">
        <f t="shared" si="500"/>
        <v/>
      </c>
      <c r="AH3183" t="str">
        <f t="shared" si="494"/>
        <v/>
      </c>
      <c r="AI3183">
        <v>0.14499999999999999</v>
      </c>
      <c r="AJ3183">
        <v>2</v>
      </c>
      <c r="AK3183" t="str">
        <f t="shared" si="495"/>
        <v/>
      </c>
      <c r="AL3183" t="str">
        <f t="shared" si="502"/>
        <v/>
      </c>
    </row>
    <row r="3184" spans="1:39" x14ac:dyDescent="0.2">
      <c r="A3184" t="s">
        <v>22659</v>
      </c>
      <c r="B3184" t="s">
        <v>17</v>
      </c>
      <c r="C3184" t="s">
        <v>22660</v>
      </c>
      <c r="D3184" s="1">
        <v>38812</v>
      </c>
      <c r="E3184" s="1">
        <v>43456</v>
      </c>
      <c r="F3184" t="s">
        <v>474</v>
      </c>
      <c r="I3184">
        <v>100</v>
      </c>
      <c r="J3184">
        <v>0</v>
      </c>
      <c r="K3184">
        <v>0</v>
      </c>
      <c r="L3184">
        <v>36</v>
      </c>
      <c r="M3184">
        <v>36</v>
      </c>
      <c r="N3184" t="s">
        <v>20</v>
      </c>
      <c r="O3184" t="s">
        <v>22661</v>
      </c>
      <c r="P3184" t="s">
        <v>28</v>
      </c>
      <c r="Q3184" t="s">
        <v>34233</v>
      </c>
      <c r="R3184" t="s">
        <v>34233</v>
      </c>
      <c r="S3184" t="s">
        <v>32627</v>
      </c>
      <c r="T3184" t="s">
        <v>34233</v>
      </c>
      <c r="V3184" t="s">
        <v>34971</v>
      </c>
      <c r="AD3184" t="str">
        <f t="shared" si="496"/>
        <v/>
      </c>
      <c r="AE3184" t="str">
        <f t="shared" si="498"/>
        <v/>
      </c>
      <c r="AF3184" t="str">
        <f t="shared" si="499"/>
        <v/>
      </c>
      <c r="AG3184" t="str">
        <f t="shared" si="500"/>
        <v/>
      </c>
      <c r="AH3184" t="str">
        <f t="shared" si="494"/>
        <v/>
      </c>
      <c r="AI3184">
        <v>0.14499999999999999</v>
      </c>
      <c r="AJ3184" t="str">
        <f t="shared" si="501"/>
        <v/>
      </c>
      <c r="AK3184" t="str">
        <f t="shared" si="495"/>
        <v/>
      </c>
      <c r="AL3184" t="str">
        <f t="shared" si="502"/>
        <v/>
      </c>
    </row>
    <row r="3185" spans="1:39" x14ac:dyDescent="0.2">
      <c r="A3185" t="s">
        <v>22762</v>
      </c>
      <c r="B3185" t="s">
        <v>17</v>
      </c>
      <c r="C3185" t="s">
        <v>22763</v>
      </c>
      <c r="D3185" s="1">
        <v>38812</v>
      </c>
      <c r="E3185" s="1">
        <v>44546</v>
      </c>
      <c r="F3185" t="s">
        <v>474</v>
      </c>
      <c r="G3185" t="s">
        <v>470</v>
      </c>
      <c r="I3185">
        <v>70</v>
      </c>
      <c r="J3185">
        <v>30</v>
      </c>
      <c r="K3185">
        <v>0</v>
      </c>
      <c r="L3185">
        <v>3422</v>
      </c>
      <c r="M3185">
        <v>3422</v>
      </c>
      <c r="N3185" t="s">
        <v>20</v>
      </c>
      <c r="O3185" t="s">
        <v>22764</v>
      </c>
      <c r="P3185" t="s">
        <v>28</v>
      </c>
      <c r="Q3185" t="s">
        <v>34233</v>
      </c>
      <c r="R3185" t="s">
        <v>34233</v>
      </c>
      <c r="S3185" t="s">
        <v>32627</v>
      </c>
      <c r="T3185" t="s">
        <v>34488</v>
      </c>
      <c r="U3185" t="s">
        <v>33966</v>
      </c>
      <c r="V3185" t="s">
        <v>34971</v>
      </c>
      <c r="W3185">
        <v>1300</v>
      </c>
      <c r="X3185">
        <v>2</v>
      </c>
      <c r="Y3185">
        <v>2</v>
      </c>
      <c r="Z3185">
        <f>1820+780</f>
        <v>2600</v>
      </c>
      <c r="AA3185">
        <v>8.5</v>
      </c>
      <c r="AD3185" t="str">
        <f t="shared" si="496"/>
        <v/>
      </c>
      <c r="AE3185" t="str">
        <f t="shared" si="498"/>
        <v/>
      </c>
      <c r="AF3185">
        <f t="shared" si="499"/>
        <v>2600</v>
      </c>
      <c r="AG3185" t="str">
        <f t="shared" si="500"/>
        <v/>
      </c>
      <c r="AH3185" t="str">
        <f t="shared" si="494"/>
        <v/>
      </c>
      <c r="AI3185">
        <v>0.14499999999999999</v>
      </c>
      <c r="AJ3185" t="str">
        <f t="shared" si="501"/>
        <v/>
      </c>
      <c r="AK3185" t="str">
        <f t="shared" si="495"/>
        <v/>
      </c>
      <c r="AL3185" t="s">
        <v>33965</v>
      </c>
    </row>
    <row r="3186" spans="1:39" x14ac:dyDescent="0.2">
      <c r="A3186" t="s">
        <v>29201</v>
      </c>
      <c r="B3186" t="s">
        <v>17</v>
      </c>
      <c r="C3186" t="s">
        <v>29202</v>
      </c>
      <c r="D3186" s="1">
        <v>43110</v>
      </c>
      <c r="E3186" s="1">
        <v>44546</v>
      </c>
      <c r="F3186" t="s">
        <v>26</v>
      </c>
      <c r="I3186">
        <v>100</v>
      </c>
      <c r="J3186">
        <v>0</v>
      </c>
      <c r="K3186">
        <v>0</v>
      </c>
      <c r="L3186">
        <v>1139</v>
      </c>
      <c r="M3186">
        <v>1139</v>
      </c>
      <c r="N3186" t="s">
        <v>20</v>
      </c>
      <c r="O3186" t="s">
        <v>29203</v>
      </c>
      <c r="P3186" t="s">
        <v>28</v>
      </c>
      <c r="Q3186" t="s">
        <v>34233</v>
      </c>
      <c r="R3186" t="s">
        <v>34233</v>
      </c>
      <c r="S3186" t="s">
        <v>34233</v>
      </c>
      <c r="T3186" t="s">
        <v>34233</v>
      </c>
      <c r="V3186" t="s">
        <v>34972</v>
      </c>
      <c r="AD3186" t="str">
        <f t="shared" si="496"/>
        <v/>
      </c>
      <c r="AE3186" t="str">
        <f t="shared" si="498"/>
        <v/>
      </c>
      <c r="AF3186" t="str">
        <f t="shared" si="499"/>
        <v/>
      </c>
      <c r="AG3186" t="str">
        <f t="shared" si="500"/>
        <v/>
      </c>
      <c r="AH3186" t="str">
        <f t="shared" si="494"/>
        <v/>
      </c>
      <c r="AI3186">
        <v>0.14499999999999999</v>
      </c>
      <c r="AJ3186" t="str">
        <f t="shared" si="501"/>
        <v/>
      </c>
      <c r="AK3186" t="str">
        <f t="shared" si="495"/>
        <v/>
      </c>
      <c r="AL3186" t="str">
        <f t="shared" si="502"/>
        <v/>
      </c>
    </row>
    <row r="3187" spans="1:39" x14ac:dyDescent="0.2">
      <c r="A3187" t="s">
        <v>14285</v>
      </c>
      <c r="B3187" t="s">
        <v>17</v>
      </c>
      <c r="C3187" t="s">
        <v>12009</v>
      </c>
      <c r="D3187" s="1">
        <v>37152</v>
      </c>
      <c r="E3187" s="1">
        <v>44599</v>
      </c>
      <c r="F3187" t="s">
        <v>39</v>
      </c>
      <c r="I3187">
        <v>100</v>
      </c>
      <c r="J3187">
        <v>0</v>
      </c>
      <c r="K3187">
        <v>0</v>
      </c>
      <c r="L3187">
        <v>180400</v>
      </c>
      <c r="M3187">
        <v>180448</v>
      </c>
      <c r="N3187" t="s">
        <v>401</v>
      </c>
      <c r="O3187" t="s">
        <v>14286</v>
      </c>
      <c r="P3187" t="s">
        <v>28</v>
      </c>
      <c r="Q3187" t="s">
        <v>34233</v>
      </c>
      <c r="R3187" t="s">
        <v>34233</v>
      </c>
      <c r="S3187" t="s">
        <v>33942</v>
      </c>
      <c r="T3187" t="s">
        <v>34233</v>
      </c>
      <c r="AD3187" t="str">
        <f t="shared" si="496"/>
        <v/>
      </c>
      <c r="AE3187" t="str">
        <f t="shared" si="498"/>
        <v/>
      </c>
      <c r="AF3187" t="str">
        <f t="shared" si="499"/>
        <v/>
      </c>
      <c r="AG3187" t="str">
        <f t="shared" si="500"/>
        <v/>
      </c>
      <c r="AH3187" t="str">
        <f t="shared" si="494"/>
        <v/>
      </c>
      <c r="AI3187">
        <v>0.14499999999999999</v>
      </c>
      <c r="AJ3187" t="str">
        <f t="shared" si="501"/>
        <v/>
      </c>
      <c r="AK3187" t="str">
        <f t="shared" si="495"/>
        <v/>
      </c>
      <c r="AL3187" t="str">
        <f t="shared" si="502"/>
        <v/>
      </c>
    </row>
    <row r="3188" spans="1:39" x14ac:dyDescent="0.2">
      <c r="A3188" t="s">
        <v>22364</v>
      </c>
      <c r="B3188" t="s">
        <v>17</v>
      </c>
      <c r="C3188" t="s">
        <v>22365</v>
      </c>
      <c r="D3188" s="1">
        <v>38853</v>
      </c>
      <c r="E3188" s="1">
        <v>43456</v>
      </c>
      <c r="F3188" t="s">
        <v>39</v>
      </c>
      <c r="I3188">
        <v>100</v>
      </c>
      <c r="J3188">
        <v>0</v>
      </c>
      <c r="K3188">
        <v>0</v>
      </c>
      <c r="L3188">
        <v>10449</v>
      </c>
      <c r="M3188">
        <v>10449</v>
      </c>
      <c r="N3188" t="s">
        <v>20</v>
      </c>
      <c r="O3188" t="s">
        <v>22366</v>
      </c>
      <c r="P3188" t="s">
        <v>28</v>
      </c>
      <c r="Q3188" t="s">
        <v>34233</v>
      </c>
      <c r="R3188" t="s">
        <v>34233</v>
      </c>
      <c r="S3188" t="s">
        <v>33942</v>
      </c>
      <c r="T3188" t="s">
        <v>34233</v>
      </c>
      <c r="AD3188" t="str">
        <f t="shared" si="496"/>
        <v/>
      </c>
      <c r="AE3188" t="str">
        <f t="shared" si="498"/>
        <v/>
      </c>
      <c r="AF3188" t="str">
        <f t="shared" si="499"/>
        <v/>
      </c>
      <c r="AG3188" t="str">
        <f t="shared" si="500"/>
        <v/>
      </c>
      <c r="AH3188" t="str">
        <f t="shared" si="494"/>
        <v/>
      </c>
      <c r="AI3188">
        <v>0.14499999999999999</v>
      </c>
      <c r="AJ3188" t="str">
        <f t="shared" si="501"/>
        <v/>
      </c>
      <c r="AK3188" t="str">
        <f t="shared" si="495"/>
        <v/>
      </c>
      <c r="AL3188" t="str">
        <f t="shared" si="502"/>
        <v/>
      </c>
    </row>
    <row r="3189" spans="1:39" x14ac:dyDescent="0.2">
      <c r="A3189" t="s">
        <v>22915</v>
      </c>
      <c r="B3189" t="s">
        <v>17</v>
      </c>
      <c r="C3189" t="s">
        <v>22916</v>
      </c>
      <c r="D3189" s="1">
        <v>38812</v>
      </c>
      <c r="E3189" s="1">
        <v>43456</v>
      </c>
      <c r="F3189" t="s">
        <v>19</v>
      </c>
      <c r="I3189">
        <v>100</v>
      </c>
      <c r="J3189">
        <v>0</v>
      </c>
      <c r="K3189">
        <v>0</v>
      </c>
      <c r="L3189">
        <v>1461</v>
      </c>
      <c r="M3189">
        <v>1461</v>
      </c>
      <c r="N3189" t="s">
        <v>20</v>
      </c>
      <c r="O3189" t="s">
        <v>22917</v>
      </c>
      <c r="P3189" t="s">
        <v>28</v>
      </c>
      <c r="Q3189" t="s">
        <v>34234</v>
      </c>
      <c r="R3189" t="s">
        <v>33762</v>
      </c>
      <c r="S3189" t="s">
        <v>33942</v>
      </c>
      <c r="T3189" t="s">
        <v>34233</v>
      </c>
      <c r="U3189" t="s">
        <v>32634</v>
      </c>
      <c r="V3189" t="s">
        <v>34971</v>
      </c>
      <c r="W3189">
        <v>400</v>
      </c>
      <c r="X3189">
        <v>2</v>
      </c>
      <c r="Y3189" t="s">
        <v>32654</v>
      </c>
      <c r="Z3189">
        <v>800</v>
      </c>
      <c r="AA3189">
        <v>8.5</v>
      </c>
      <c r="AC3189">
        <v>1</v>
      </c>
      <c r="AD3189" t="str">
        <f t="shared" si="496"/>
        <v/>
      </c>
      <c r="AE3189">
        <f t="shared" si="498"/>
        <v>1</v>
      </c>
      <c r="AF3189" t="str">
        <f t="shared" si="499"/>
        <v/>
      </c>
      <c r="AG3189" t="str">
        <f t="shared" si="500"/>
        <v/>
      </c>
      <c r="AH3189" t="str">
        <f t="shared" si="494"/>
        <v/>
      </c>
      <c r="AI3189">
        <v>0.14499999999999999</v>
      </c>
      <c r="AJ3189" t="str">
        <f t="shared" si="501"/>
        <v/>
      </c>
      <c r="AK3189">
        <f t="shared" si="495"/>
        <v>2.8</v>
      </c>
      <c r="AL3189">
        <f t="shared" si="502"/>
        <v>0.40599999999999997</v>
      </c>
    </row>
    <row r="3190" spans="1:39" x14ac:dyDescent="0.2">
      <c r="A3190" t="s">
        <v>22930</v>
      </c>
      <c r="B3190" t="s">
        <v>17</v>
      </c>
      <c r="C3190" t="s">
        <v>22931</v>
      </c>
      <c r="D3190" s="1">
        <v>38812</v>
      </c>
      <c r="E3190" s="1">
        <v>43951</v>
      </c>
      <c r="F3190" t="s">
        <v>19</v>
      </c>
      <c r="I3190">
        <v>100</v>
      </c>
      <c r="J3190">
        <v>0</v>
      </c>
      <c r="K3190">
        <v>0</v>
      </c>
      <c r="L3190">
        <v>1178</v>
      </c>
      <c r="M3190">
        <v>1178</v>
      </c>
      <c r="N3190" t="s">
        <v>20</v>
      </c>
      <c r="O3190" t="s">
        <v>22932</v>
      </c>
      <c r="P3190" t="s">
        <v>28</v>
      </c>
      <c r="Q3190" t="s">
        <v>34233</v>
      </c>
      <c r="R3190" t="s">
        <v>34233</v>
      </c>
      <c r="S3190" t="s">
        <v>32628</v>
      </c>
      <c r="T3190" t="s">
        <v>32634</v>
      </c>
      <c r="U3190" t="s">
        <v>32634</v>
      </c>
      <c r="V3190" t="s">
        <v>34971</v>
      </c>
      <c r="W3190">
        <v>200</v>
      </c>
      <c r="X3190">
        <v>2</v>
      </c>
      <c r="Y3190">
        <v>1</v>
      </c>
      <c r="Z3190">
        <v>400</v>
      </c>
      <c r="AA3190">
        <v>8.5</v>
      </c>
      <c r="AC3190">
        <v>1</v>
      </c>
      <c r="AD3190" t="str">
        <f t="shared" si="496"/>
        <v/>
      </c>
      <c r="AE3190" t="str">
        <f t="shared" si="498"/>
        <v/>
      </c>
      <c r="AF3190" t="str">
        <f t="shared" si="499"/>
        <v/>
      </c>
      <c r="AG3190">
        <f t="shared" si="500"/>
        <v>1</v>
      </c>
      <c r="AH3190">
        <f t="shared" ref="AH3190:AH3253" si="503">IF(AG3190="","",AG3190*2.8)</f>
        <v>2.8</v>
      </c>
      <c r="AI3190">
        <v>0.14499999999999999</v>
      </c>
      <c r="AJ3190">
        <f t="shared" si="501"/>
        <v>0.40599999999999997</v>
      </c>
      <c r="AK3190" t="str">
        <f t="shared" ref="AK3190:AK3253" si="504">IF(AE3190="","",AE3190*2.8)</f>
        <v/>
      </c>
      <c r="AL3190" t="str">
        <f t="shared" si="502"/>
        <v/>
      </c>
    </row>
    <row r="3191" spans="1:39" x14ac:dyDescent="0.2">
      <c r="A3191" t="s">
        <v>22770</v>
      </c>
      <c r="B3191" t="s">
        <v>17</v>
      </c>
      <c r="C3191" t="s">
        <v>22771</v>
      </c>
      <c r="D3191" s="1">
        <v>38812</v>
      </c>
      <c r="E3191" s="1">
        <v>43456</v>
      </c>
      <c r="F3191" t="s">
        <v>19</v>
      </c>
      <c r="I3191">
        <v>100</v>
      </c>
      <c r="J3191">
        <v>0</v>
      </c>
      <c r="K3191">
        <v>0</v>
      </c>
      <c r="L3191">
        <v>1459</v>
      </c>
      <c r="M3191">
        <v>1459</v>
      </c>
      <c r="N3191" t="s">
        <v>20</v>
      </c>
      <c r="O3191" t="s">
        <v>22772</v>
      </c>
      <c r="P3191" t="s">
        <v>28</v>
      </c>
      <c r="Q3191" t="s">
        <v>34234</v>
      </c>
      <c r="R3191" t="s">
        <v>33762</v>
      </c>
      <c r="S3191" t="s">
        <v>33942</v>
      </c>
      <c r="T3191" t="s">
        <v>34233</v>
      </c>
      <c r="U3191" t="s">
        <v>32634</v>
      </c>
      <c r="V3191" t="s">
        <v>34971</v>
      </c>
      <c r="W3191">
        <v>400</v>
      </c>
      <c r="X3191">
        <v>2</v>
      </c>
      <c r="Y3191" t="s">
        <v>32654</v>
      </c>
      <c r="Z3191">
        <v>800</v>
      </c>
      <c r="AA3191">
        <v>8.5</v>
      </c>
      <c r="AC3191">
        <v>1</v>
      </c>
      <c r="AD3191" t="str">
        <f t="shared" si="496"/>
        <v/>
      </c>
      <c r="AE3191">
        <f t="shared" si="498"/>
        <v>1</v>
      </c>
      <c r="AF3191" t="str">
        <f t="shared" si="499"/>
        <v/>
      </c>
      <c r="AG3191" t="str">
        <f t="shared" si="500"/>
        <v/>
      </c>
      <c r="AH3191" t="str">
        <f t="shared" si="503"/>
        <v/>
      </c>
      <c r="AI3191">
        <v>0.14499999999999999</v>
      </c>
      <c r="AJ3191" t="str">
        <f t="shared" si="501"/>
        <v/>
      </c>
      <c r="AK3191">
        <f t="shared" si="504"/>
        <v>2.8</v>
      </c>
      <c r="AL3191">
        <f t="shared" si="502"/>
        <v>0.40599999999999997</v>
      </c>
    </row>
    <row r="3192" spans="1:39" x14ac:dyDescent="0.2">
      <c r="A3192" t="s">
        <v>22927</v>
      </c>
      <c r="B3192" t="s">
        <v>17</v>
      </c>
      <c r="C3192" t="s">
        <v>22928</v>
      </c>
      <c r="D3192" s="1">
        <v>38812</v>
      </c>
      <c r="E3192" s="1">
        <v>44546</v>
      </c>
      <c r="F3192" t="s">
        <v>19</v>
      </c>
      <c r="I3192">
        <v>100</v>
      </c>
      <c r="J3192">
        <v>0</v>
      </c>
      <c r="K3192">
        <v>0</v>
      </c>
      <c r="L3192">
        <v>1156</v>
      </c>
      <c r="M3192">
        <v>1156</v>
      </c>
      <c r="N3192" t="s">
        <v>20</v>
      </c>
      <c r="O3192" t="s">
        <v>22929</v>
      </c>
      <c r="P3192" t="s">
        <v>28</v>
      </c>
      <c r="Q3192" t="s">
        <v>34233</v>
      </c>
      <c r="R3192" t="s">
        <v>34233</v>
      </c>
      <c r="S3192" t="s">
        <v>32628</v>
      </c>
      <c r="T3192" t="s">
        <v>32634</v>
      </c>
      <c r="U3192" t="s">
        <v>32634</v>
      </c>
      <c r="V3192" t="s">
        <v>34971</v>
      </c>
      <c r="W3192">
        <v>200</v>
      </c>
      <c r="X3192">
        <v>2</v>
      </c>
      <c r="Y3192">
        <v>1</v>
      </c>
      <c r="Z3192">
        <v>400</v>
      </c>
      <c r="AA3192">
        <v>8.5</v>
      </c>
      <c r="AC3192">
        <v>1</v>
      </c>
      <c r="AD3192" t="str">
        <f t="shared" si="496"/>
        <v/>
      </c>
      <c r="AE3192" t="str">
        <f t="shared" si="498"/>
        <v/>
      </c>
      <c r="AF3192" t="str">
        <f t="shared" si="499"/>
        <v/>
      </c>
      <c r="AG3192">
        <f t="shared" si="500"/>
        <v>1</v>
      </c>
      <c r="AH3192">
        <f t="shared" si="503"/>
        <v>2.8</v>
      </c>
      <c r="AI3192">
        <v>0.14499999999999999</v>
      </c>
      <c r="AJ3192">
        <f t="shared" si="501"/>
        <v>0.40599999999999997</v>
      </c>
      <c r="AK3192" t="str">
        <f t="shared" si="504"/>
        <v/>
      </c>
      <c r="AL3192" t="str">
        <f t="shared" si="502"/>
        <v/>
      </c>
    </row>
    <row r="3193" spans="1:39" x14ac:dyDescent="0.2">
      <c r="A3193" t="s">
        <v>22765</v>
      </c>
      <c r="B3193" t="s">
        <v>17</v>
      </c>
      <c r="C3193" t="s">
        <v>22766</v>
      </c>
      <c r="D3193" s="1">
        <v>38812</v>
      </c>
      <c r="E3193" s="1">
        <v>43456</v>
      </c>
      <c r="F3193" t="s">
        <v>19</v>
      </c>
      <c r="I3193">
        <v>100</v>
      </c>
      <c r="J3193">
        <v>0</v>
      </c>
      <c r="K3193">
        <v>0</v>
      </c>
      <c r="L3193">
        <v>1711</v>
      </c>
      <c r="M3193">
        <v>1711</v>
      </c>
      <c r="N3193" t="s">
        <v>20</v>
      </c>
      <c r="O3193" t="s">
        <v>22767</v>
      </c>
      <c r="P3193" t="s">
        <v>28</v>
      </c>
      <c r="Q3193" t="s">
        <v>34234</v>
      </c>
      <c r="R3193" t="s">
        <v>33762</v>
      </c>
      <c r="S3193" t="s">
        <v>33942</v>
      </c>
      <c r="T3193" t="s">
        <v>34233</v>
      </c>
      <c r="U3193" t="s">
        <v>32634</v>
      </c>
      <c r="V3193" t="s">
        <v>34971</v>
      </c>
      <c r="W3193">
        <v>400</v>
      </c>
      <c r="X3193">
        <v>2</v>
      </c>
      <c r="Y3193" t="s">
        <v>32654</v>
      </c>
      <c r="Z3193">
        <v>800</v>
      </c>
      <c r="AA3193">
        <v>8.5</v>
      </c>
      <c r="AC3193">
        <v>1</v>
      </c>
      <c r="AD3193" t="str">
        <f t="shared" si="496"/>
        <v/>
      </c>
      <c r="AE3193">
        <f t="shared" si="498"/>
        <v>1</v>
      </c>
      <c r="AF3193" t="str">
        <f t="shared" si="499"/>
        <v/>
      </c>
      <c r="AG3193" t="str">
        <f t="shared" si="500"/>
        <v/>
      </c>
      <c r="AH3193" t="str">
        <f t="shared" si="503"/>
        <v/>
      </c>
      <c r="AI3193">
        <v>0.14499999999999999</v>
      </c>
      <c r="AJ3193" t="str">
        <f t="shared" si="501"/>
        <v/>
      </c>
      <c r="AK3193">
        <f t="shared" si="504"/>
        <v>2.8</v>
      </c>
      <c r="AL3193">
        <f t="shared" si="502"/>
        <v>0.40599999999999997</v>
      </c>
    </row>
    <row r="3194" spans="1:39" x14ac:dyDescent="0.2">
      <c r="A3194" t="s">
        <v>22924</v>
      </c>
      <c r="B3194" t="s">
        <v>17</v>
      </c>
      <c r="C3194" t="s">
        <v>22925</v>
      </c>
      <c r="D3194" s="1">
        <v>38812</v>
      </c>
      <c r="E3194" s="1">
        <v>43456</v>
      </c>
      <c r="F3194" t="s">
        <v>19</v>
      </c>
      <c r="I3194">
        <v>100</v>
      </c>
      <c r="J3194">
        <v>0</v>
      </c>
      <c r="K3194">
        <v>0</v>
      </c>
      <c r="L3194">
        <v>1112</v>
      </c>
      <c r="M3194">
        <v>1112</v>
      </c>
      <c r="N3194" t="s">
        <v>20</v>
      </c>
      <c r="O3194" t="s">
        <v>22926</v>
      </c>
      <c r="P3194" t="s">
        <v>28</v>
      </c>
      <c r="Q3194" t="s">
        <v>34234</v>
      </c>
      <c r="R3194" s="9" t="s">
        <v>33762</v>
      </c>
      <c r="S3194" t="s">
        <v>32628</v>
      </c>
      <c r="T3194" t="s">
        <v>34357</v>
      </c>
      <c r="U3194" t="s">
        <v>32634</v>
      </c>
      <c r="V3194" t="s">
        <v>34971</v>
      </c>
      <c r="W3194">
        <v>200</v>
      </c>
      <c r="X3194">
        <v>2</v>
      </c>
      <c r="Y3194">
        <v>1</v>
      </c>
      <c r="Z3194">
        <v>400</v>
      </c>
      <c r="AA3194">
        <v>8.5</v>
      </c>
      <c r="AC3194">
        <v>1</v>
      </c>
      <c r="AD3194" t="str">
        <f t="shared" si="496"/>
        <v/>
      </c>
      <c r="AE3194" t="str">
        <f t="shared" si="498"/>
        <v/>
      </c>
      <c r="AF3194" t="str">
        <f t="shared" si="499"/>
        <v/>
      </c>
      <c r="AG3194">
        <f t="shared" si="500"/>
        <v>1</v>
      </c>
      <c r="AH3194">
        <f t="shared" si="503"/>
        <v>2.8</v>
      </c>
      <c r="AI3194">
        <v>0.14499999999999999</v>
      </c>
      <c r="AJ3194">
        <f t="shared" si="501"/>
        <v>0.40599999999999997</v>
      </c>
      <c r="AK3194" t="str">
        <f t="shared" si="504"/>
        <v/>
      </c>
      <c r="AL3194" t="str">
        <f t="shared" si="502"/>
        <v/>
      </c>
    </row>
    <row r="3195" spans="1:39" s="18" customFormat="1" x14ac:dyDescent="0.2">
      <c r="A3195" s="18" t="s">
        <v>29204</v>
      </c>
      <c r="B3195" s="18" t="s">
        <v>17</v>
      </c>
      <c r="C3195" s="18" t="s">
        <v>29205</v>
      </c>
      <c r="D3195" s="19">
        <v>43110</v>
      </c>
      <c r="E3195" s="19">
        <v>44546</v>
      </c>
      <c r="F3195" s="18" t="s">
        <v>19</v>
      </c>
      <c r="I3195" s="18">
        <v>100</v>
      </c>
      <c r="J3195" s="18">
        <v>0</v>
      </c>
      <c r="K3195" s="18">
        <v>0</v>
      </c>
      <c r="L3195" s="18">
        <v>2229</v>
      </c>
      <c r="M3195" s="18">
        <v>2229</v>
      </c>
      <c r="N3195" s="18" t="s">
        <v>20</v>
      </c>
      <c r="O3195" s="18" t="s">
        <v>29206</v>
      </c>
      <c r="P3195" s="18" t="s">
        <v>28</v>
      </c>
      <c r="Q3195" s="18" t="s">
        <v>34234</v>
      </c>
      <c r="R3195" s="18" t="s">
        <v>33762</v>
      </c>
      <c r="S3195" s="18" t="s">
        <v>33942</v>
      </c>
      <c r="T3195" s="18" t="s">
        <v>34357</v>
      </c>
      <c r="U3195" s="18" t="s">
        <v>32634</v>
      </c>
      <c r="V3195" s="18" t="s">
        <v>34972</v>
      </c>
      <c r="W3195" s="18">
        <v>250</v>
      </c>
      <c r="X3195" s="18">
        <v>2</v>
      </c>
      <c r="Y3195" s="18" t="s">
        <v>32654</v>
      </c>
      <c r="Z3195" s="18">
        <v>500</v>
      </c>
      <c r="AA3195" s="18">
        <v>8.5</v>
      </c>
      <c r="AC3195" s="18">
        <v>1</v>
      </c>
      <c r="AD3195" s="18" t="str">
        <f t="shared" ref="AD3195:AD3258" si="505">IF((S3195="tühi")*(F3195&lt;&gt;"Elamumaa")*(G3195&lt;&gt;"Elamumaa")*(H3195&lt;&gt;"Elamumaa"),IF(Z3195=0,"",Z3195),"")</f>
        <v/>
      </c>
      <c r="AE3195" s="18">
        <f t="shared" si="498"/>
        <v>1</v>
      </c>
      <c r="AF3195" s="18" t="str">
        <f t="shared" si="499"/>
        <v/>
      </c>
      <c r="AG3195" s="18" t="str">
        <f t="shared" si="500"/>
        <v/>
      </c>
      <c r="AH3195" s="18" t="str">
        <f t="shared" si="503"/>
        <v/>
      </c>
      <c r="AI3195" s="18">
        <v>0.14499999999999999</v>
      </c>
      <c r="AJ3195" s="18" t="str">
        <f t="shared" si="501"/>
        <v/>
      </c>
      <c r="AK3195" s="18">
        <f t="shared" si="504"/>
        <v>2.8</v>
      </c>
      <c r="AL3195" s="18">
        <f t="shared" si="502"/>
        <v>0.40599999999999997</v>
      </c>
      <c r="AM3195" s="18" t="s">
        <v>34797</v>
      </c>
    </row>
    <row r="3196" spans="1:39" x14ac:dyDescent="0.2">
      <c r="A3196" t="s">
        <v>22987</v>
      </c>
      <c r="B3196" t="s">
        <v>17</v>
      </c>
      <c r="C3196" t="s">
        <v>22988</v>
      </c>
      <c r="D3196" s="1">
        <v>38812</v>
      </c>
      <c r="E3196" s="1">
        <v>43456</v>
      </c>
      <c r="F3196" t="s">
        <v>19</v>
      </c>
      <c r="I3196">
        <v>100</v>
      </c>
      <c r="J3196">
        <v>0</v>
      </c>
      <c r="K3196">
        <v>0</v>
      </c>
      <c r="L3196">
        <v>6794</v>
      </c>
      <c r="M3196">
        <v>6794</v>
      </c>
      <c r="N3196" t="s">
        <v>20</v>
      </c>
      <c r="O3196" t="s">
        <v>21</v>
      </c>
      <c r="P3196" t="s">
        <v>28</v>
      </c>
      <c r="Q3196" t="s">
        <v>33776</v>
      </c>
      <c r="R3196" t="s">
        <v>33768</v>
      </c>
      <c r="S3196" t="s">
        <v>33798</v>
      </c>
      <c r="T3196" t="s">
        <v>34362</v>
      </c>
      <c r="U3196" t="s">
        <v>32650</v>
      </c>
      <c r="V3196" t="s">
        <v>34971</v>
      </c>
      <c r="W3196">
        <v>1500</v>
      </c>
      <c r="X3196">
        <v>2</v>
      </c>
      <c r="Y3196">
        <v>2</v>
      </c>
      <c r="Z3196">
        <v>3000</v>
      </c>
      <c r="AA3196">
        <v>8.5</v>
      </c>
      <c r="AC3196">
        <v>12</v>
      </c>
      <c r="AD3196" t="str">
        <f t="shared" si="505"/>
        <v/>
      </c>
      <c r="AE3196" t="str">
        <f t="shared" si="498"/>
        <v/>
      </c>
      <c r="AF3196" t="str">
        <f t="shared" si="499"/>
        <v/>
      </c>
      <c r="AG3196">
        <v>14</v>
      </c>
      <c r="AH3196">
        <f t="shared" si="503"/>
        <v>39.199999999999996</v>
      </c>
      <c r="AI3196">
        <v>0.14499999999999999</v>
      </c>
      <c r="AJ3196">
        <f t="shared" si="501"/>
        <v>5.6839999999999993</v>
      </c>
      <c r="AK3196" t="str">
        <f t="shared" si="504"/>
        <v/>
      </c>
      <c r="AL3196" t="str">
        <f t="shared" si="502"/>
        <v/>
      </c>
    </row>
    <row r="3197" spans="1:39" x14ac:dyDescent="0.2">
      <c r="A3197" t="s">
        <v>29207</v>
      </c>
      <c r="B3197" t="s">
        <v>17</v>
      </c>
      <c r="C3197" t="s">
        <v>29208</v>
      </c>
      <c r="D3197" s="1">
        <v>43110</v>
      </c>
      <c r="E3197" s="1">
        <v>44546</v>
      </c>
      <c r="F3197" t="s">
        <v>19</v>
      </c>
      <c r="I3197">
        <v>100</v>
      </c>
      <c r="J3197">
        <v>0</v>
      </c>
      <c r="K3197">
        <v>0</v>
      </c>
      <c r="L3197">
        <v>1690</v>
      </c>
      <c r="M3197">
        <v>1690</v>
      </c>
      <c r="N3197" t="s">
        <v>20</v>
      </c>
      <c r="O3197" t="s">
        <v>29209</v>
      </c>
      <c r="P3197" t="s">
        <v>28</v>
      </c>
      <c r="Q3197" t="s">
        <v>34233</v>
      </c>
      <c r="R3197" t="s">
        <v>34233</v>
      </c>
      <c r="S3197" t="s">
        <v>32628</v>
      </c>
      <c r="T3197" t="s">
        <v>34357</v>
      </c>
      <c r="U3197" t="s">
        <v>32634</v>
      </c>
      <c r="V3197" t="s">
        <v>34972</v>
      </c>
      <c r="W3197">
        <v>250</v>
      </c>
      <c r="X3197">
        <v>2</v>
      </c>
      <c r="Y3197" t="s">
        <v>32654</v>
      </c>
      <c r="Z3197">
        <v>500</v>
      </c>
      <c r="AA3197">
        <v>8.5</v>
      </c>
      <c r="AC3197">
        <v>1</v>
      </c>
      <c r="AD3197" t="str">
        <f t="shared" si="505"/>
        <v/>
      </c>
      <c r="AE3197" t="str">
        <f t="shared" si="498"/>
        <v/>
      </c>
      <c r="AF3197" t="str">
        <f t="shared" si="499"/>
        <v/>
      </c>
      <c r="AG3197">
        <f>IF((S3197&lt;&gt;"tühi")*(AC3197&lt;&gt;""),AC3197,"")</f>
        <v>1</v>
      </c>
      <c r="AH3197">
        <f t="shared" si="503"/>
        <v>2.8</v>
      </c>
      <c r="AI3197">
        <v>0.14499999999999999</v>
      </c>
      <c r="AJ3197">
        <f t="shared" si="501"/>
        <v>0.40599999999999997</v>
      </c>
      <c r="AK3197" t="str">
        <f t="shared" si="504"/>
        <v/>
      </c>
      <c r="AL3197" t="str">
        <f t="shared" si="502"/>
        <v/>
      </c>
    </row>
    <row r="3198" spans="1:39" x14ac:dyDescent="0.2">
      <c r="A3198" t="s">
        <v>22768</v>
      </c>
      <c r="B3198" t="s">
        <v>17</v>
      </c>
      <c r="C3198" t="s">
        <v>22769</v>
      </c>
      <c r="D3198" s="1">
        <v>38812</v>
      </c>
      <c r="E3198" s="1">
        <v>43456</v>
      </c>
      <c r="F3198" t="s">
        <v>19</v>
      </c>
      <c r="I3198">
        <v>100</v>
      </c>
      <c r="J3198">
        <v>0</v>
      </c>
      <c r="K3198">
        <v>0</v>
      </c>
      <c r="L3198">
        <v>4210</v>
      </c>
      <c r="M3198">
        <v>4210</v>
      </c>
      <c r="N3198" t="s">
        <v>20</v>
      </c>
      <c r="O3198" t="s">
        <v>21</v>
      </c>
      <c r="P3198" t="s">
        <v>28</v>
      </c>
      <c r="Q3198" t="s">
        <v>33764</v>
      </c>
      <c r="R3198" t="s">
        <v>33768</v>
      </c>
      <c r="S3198" t="s">
        <v>33798</v>
      </c>
      <c r="T3198" t="s">
        <v>34362</v>
      </c>
      <c r="U3198" t="s">
        <v>32650</v>
      </c>
      <c r="V3198" t="s">
        <v>34971</v>
      </c>
      <c r="W3198">
        <v>1200</v>
      </c>
      <c r="X3198">
        <v>2</v>
      </c>
      <c r="Y3198">
        <v>2</v>
      </c>
      <c r="Z3198">
        <v>2400</v>
      </c>
      <c r="AA3198">
        <v>8.5</v>
      </c>
      <c r="AC3198">
        <v>12</v>
      </c>
      <c r="AD3198" t="str">
        <f t="shared" si="505"/>
        <v/>
      </c>
      <c r="AE3198" t="str">
        <f t="shared" si="498"/>
        <v/>
      </c>
      <c r="AF3198" t="str">
        <f t="shared" si="499"/>
        <v/>
      </c>
      <c r="AG3198">
        <v>9</v>
      </c>
      <c r="AH3198">
        <f t="shared" si="503"/>
        <v>25.2</v>
      </c>
      <c r="AI3198">
        <v>0.14499999999999999</v>
      </c>
      <c r="AJ3198">
        <f t="shared" si="501"/>
        <v>3.6539999999999995</v>
      </c>
      <c r="AK3198" t="str">
        <f t="shared" si="504"/>
        <v/>
      </c>
      <c r="AL3198" t="str">
        <f t="shared" si="502"/>
        <v/>
      </c>
    </row>
    <row r="3199" spans="1:39" s="18" customFormat="1" x14ac:dyDescent="0.2">
      <c r="A3199" s="18" t="s">
        <v>29210</v>
      </c>
      <c r="B3199" s="18" t="s">
        <v>17</v>
      </c>
      <c r="C3199" s="18" t="s">
        <v>29211</v>
      </c>
      <c r="D3199" s="19">
        <v>43110</v>
      </c>
      <c r="E3199" s="19">
        <v>43456</v>
      </c>
      <c r="F3199" s="18" t="s">
        <v>19</v>
      </c>
      <c r="I3199" s="18">
        <v>100</v>
      </c>
      <c r="J3199" s="18">
        <v>0</v>
      </c>
      <c r="K3199" s="18">
        <v>0</v>
      </c>
      <c r="L3199" s="18">
        <v>2844</v>
      </c>
      <c r="M3199" s="18">
        <v>2844</v>
      </c>
      <c r="N3199" s="18" t="s">
        <v>20</v>
      </c>
      <c r="O3199" s="18" t="s">
        <v>29212</v>
      </c>
      <c r="P3199" s="18" t="s">
        <v>28</v>
      </c>
      <c r="Q3199" s="18" t="s">
        <v>34234</v>
      </c>
      <c r="R3199" s="18" t="s">
        <v>33762</v>
      </c>
      <c r="S3199" s="18" t="s">
        <v>33942</v>
      </c>
      <c r="T3199" s="18" t="s">
        <v>34233</v>
      </c>
      <c r="U3199" s="18" t="s">
        <v>32634</v>
      </c>
      <c r="V3199" s="18" t="s">
        <v>34972</v>
      </c>
      <c r="W3199" s="18">
        <v>250</v>
      </c>
      <c r="X3199" s="18">
        <v>2</v>
      </c>
      <c r="Y3199" s="18" t="s">
        <v>32654</v>
      </c>
      <c r="Z3199" s="18">
        <v>500</v>
      </c>
      <c r="AA3199" s="18">
        <v>8.5</v>
      </c>
      <c r="AC3199" s="18">
        <v>1</v>
      </c>
      <c r="AD3199" s="18" t="str">
        <f t="shared" si="505"/>
        <v/>
      </c>
      <c r="AE3199" s="18">
        <f t="shared" si="498"/>
        <v>1</v>
      </c>
      <c r="AF3199" s="18" t="str">
        <f t="shared" si="499"/>
        <v/>
      </c>
      <c r="AG3199" s="18" t="str">
        <f t="shared" ref="AG3199:AG3245" si="506">IF((S3199&lt;&gt;"tühi")*(AC3199&lt;&gt;""),AC3199,"")</f>
        <v/>
      </c>
      <c r="AH3199" s="18" t="str">
        <f t="shared" si="503"/>
        <v/>
      </c>
      <c r="AI3199" s="18">
        <v>0.14499999999999999</v>
      </c>
      <c r="AJ3199" s="18" t="str">
        <f t="shared" si="501"/>
        <v/>
      </c>
      <c r="AK3199" s="18">
        <f t="shared" si="504"/>
        <v>2.8</v>
      </c>
      <c r="AL3199" s="18">
        <f t="shared" si="502"/>
        <v>0.40599999999999997</v>
      </c>
      <c r="AM3199" s="18" t="s">
        <v>34798</v>
      </c>
    </row>
    <row r="3200" spans="1:39" x14ac:dyDescent="0.2">
      <c r="A3200" t="s">
        <v>22989</v>
      </c>
      <c r="B3200" t="s">
        <v>17</v>
      </c>
      <c r="C3200" t="s">
        <v>22990</v>
      </c>
      <c r="D3200" s="1">
        <v>38812</v>
      </c>
      <c r="E3200" s="1">
        <v>43456</v>
      </c>
      <c r="F3200" t="s">
        <v>2354</v>
      </c>
      <c r="I3200">
        <v>100</v>
      </c>
      <c r="J3200">
        <v>0</v>
      </c>
      <c r="K3200">
        <v>0</v>
      </c>
      <c r="L3200">
        <v>10194</v>
      </c>
      <c r="M3200">
        <v>10194</v>
      </c>
      <c r="N3200" t="s">
        <v>20</v>
      </c>
      <c r="O3200" t="s">
        <v>22991</v>
      </c>
      <c r="P3200" t="s">
        <v>28</v>
      </c>
      <c r="Q3200" t="s">
        <v>34233</v>
      </c>
      <c r="R3200" t="s">
        <v>34233</v>
      </c>
      <c r="S3200" t="s">
        <v>33942</v>
      </c>
      <c r="T3200" t="s">
        <v>34233</v>
      </c>
      <c r="U3200" t="s">
        <v>32682</v>
      </c>
      <c r="V3200" t="s">
        <v>34971</v>
      </c>
      <c r="W3200">
        <v>2400</v>
      </c>
      <c r="X3200">
        <v>2</v>
      </c>
      <c r="Y3200">
        <v>2</v>
      </c>
      <c r="Z3200">
        <v>4800</v>
      </c>
      <c r="AA3200">
        <v>8.5</v>
      </c>
      <c r="AD3200">
        <f t="shared" si="505"/>
        <v>4800</v>
      </c>
      <c r="AE3200" t="str">
        <f t="shared" si="498"/>
        <v/>
      </c>
      <c r="AF3200" t="str">
        <f t="shared" si="499"/>
        <v/>
      </c>
      <c r="AG3200" t="str">
        <f t="shared" si="506"/>
        <v/>
      </c>
      <c r="AH3200" t="str">
        <f t="shared" si="503"/>
        <v/>
      </c>
      <c r="AI3200">
        <v>0.14499999999999999</v>
      </c>
      <c r="AJ3200" t="str">
        <f t="shared" si="501"/>
        <v/>
      </c>
      <c r="AK3200" t="str">
        <f t="shared" si="504"/>
        <v/>
      </c>
      <c r="AL3200" s="9">
        <v>5</v>
      </c>
      <c r="AM3200" t="s">
        <v>34922</v>
      </c>
    </row>
    <row r="3201" spans="1:39" x14ac:dyDescent="0.2">
      <c r="A3201" t="s">
        <v>22939</v>
      </c>
      <c r="B3201" t="s">
        <v>17</v>
      </c>
      <c r="C3201" t="s">
        <v>22940</v>
      </c>
      <c r="D3201" s="1">
        <v>38812</v>
      </c>
      <c r="E3201" s="1">
        <v>43456</v>
      </c>
      <c r="F3201" t="s">
        <v>19</v>
      </c>
      <c r="I3201">
        <v>100</v>
      </c>
      <c r="J3201">
        <v>0</v>
      </c>
      <c r="K3201">
        <v>0</v>
      </c>
      <c r="L3201">
        <v>1212</v>
      </c>
      <c r="M3201">
        <v>1212</v>
      </c>
      <c r="N3201" t="s">
        <v>20</v>
      </c>
      <c r="O3201" t="s">
        <v>22941</v>
      </c>
      <c r="P3201" t="s">
        <v>28</v>
      </c>
      <c r="Q3201" t="s">
        <v>34234</v>
      </c>
      <c r="R3201" t="s">
        <v>33762</v>
      </c>
      <c r="S3201" t="s">
        <v>32628</v>
      </c>
      <c r="T3201" t="s">
        <v>34357</v>
      </c>
      <c r="U3201" t="s">
        <v>32634</v>
      </c>
      <c r="V3201" t="s">
        <v>34971</v>
      </c>
      <c r="W3201">
        <v>200</v>
      </c>
      <c r="X3201">
        <v>2</v>
      </c>
      <c r="Y3201">
        <v>1</v>
      </c>
      <c r="Z3201">
        <v>400</v>
      </c>
      <c r="AA3201">
        <v>8.5</v>
      </c>
      <c r="AC3201">
        <v>1</v>
      </c>
      <c r="AD3201" t="str">
        <f t="shared" si="505"/>
        <v/>
      </c>
      <c r="AE3201" t="str">
        <f t="shared" si="498"/>
        <v/>
      </c>
      <c r="AF3201" t="str">
        <f t="shared" si="499"/>
        <v/>
      </c>
      <c r="AG3201">
        <f t="shared" si="506"/>
        <v>1</v>
      </c>
      <c r="AH3201">
        <f t="shared" si="503"/>
        <v>2.8</v>
      </c>
      <c r="AI3201">
        <v>0.14499999999999999</v>
      </c>
      <c r="AJ3201">
        <f t="shared" si="501"/>
        <v>0.40599999999999997</v>
      </c>
      <c r="AK3201" t="str">
        <f t="shared" si="504"/>
        <v/>
      </c>
      <c r="AL3201" t="str">
        <f t="shared" si="502"/>
        <v/>
      </c>
      <c r="AM3201" t="s">
        <v>34799</v>
      </c>
    </row>
    <row r="3202" spans="1:39" x14ac:dyDescent="0.2">
      <c r="A3202" t="s">
        <v>22921</v>
      </c>
      <c r="B3202" t="s">
        <v>17</v>
      </c>
      <c r="C3202" t="s">
        <v>22922</v>
      </c>
      <c r="D3202" s="1">
        <v>38812</v>
      </c>
      <c r="E3202" s="1">
        <v>43456</v>
      </c>
      <c r="F3202" t="s">
        <v>474</v>
      </c>
      <c r="I3202">
        <v>100</v>
      </c>
      <c r="J3202">
        <v>0</v>
      </c>
      <c r="K3202">
        <v>0</v>
      </c>
      <c r="L3202">
        <v>40</v>
      </c>
      <c r="M3202">
        <v>40</v>
      </c>
      <c r="N3202" t="s">
        <v>20</v>
      </c>
      <c r="O3202" t="s">
        <v>22923</v>
      </c>
      <c r="P3202" t="s">
        <v>28</v>
      </c>
      <c r="Q3202" t="s">
        <v>34233</v>
      </c>
      <c r="R3202" t="s">
        <v>34233</v>
      </c>
      <c r="S3202" t="s">
        <v>32627</v>
      </c>
      <c r="T3202" t="s">
        <v>34233</v>
      </c>
      <c r="V3202" t="s">
        <v>34971</v>
      </c>
      <c r="AD3202" t="str">
        <f t="shared" si="505"/>
        <v/>
      </c>
      <c r="AE3202" t="str">
        <f t="shared" si="498"/>
        <v/>
      </c>
      <c r="AF3202" t="str">
        <f t="shared" si="499"/>
        <v/>
      </c>
      <c r="AG3202" t="str">
        <f t="shared" si="506"/>
        <v/>
      </c>
      <c r="AH3202" t="str">
        <f t="shared" si="503"/>
        <v/>
      </c>
      <c r="AI3202">
        <v>0.14499999999999999</v>
      </c>
      <c r="AJ3202" t="str">
        <f t="shared" si="501"/>
        <v/>
      </c>
      <c r="AK3202" t="str">
        <f t="shared" si="504"/>
        <v/>
      </c>
      <c r="AL3202" t="str">
        <f t="shared" si="502"/>
        <v/>
      </c>
    </row>
    <row r="3203" spans="1:39" s="18" customFormat="1" x14ac:dyDescent="0.2">
      <c r="A3203" s="18" t="s">
        <v>22936</v>
      </c>
      <c r="B3203" s="18" t="s">
        <v>17</v>
      </c>
      <c r="C3203" s="18" t="s">
        <v>22937</v>
      </c>
      <c r="D3203" s="19">
        <v>38812</v>
      </c>
      <c r="E3203" s="19">
        <v>43456</v>
      </c>
      <c r="F3203" s="18" t="s">
        <v>19</v>
      </c>
      <c r="I3203" s="18">
        <v>100</v>
      </c>
      <c r="J3203" s="18">
        <v>0</v>
      </c>
      <c r="K3203" s="18">
        <v>0</v>
      </c>
      <c r="L3203" s="18">
        <v>1222</v>
      </c>
      <c r="M3203" s="18">
        <v>1222</v>
      </c>
      <c r="N3203" s="18" t="s">
        <v>20</v>
      </c>
      <c r="O3203" s="18" t="s">
        <v>22938</v>
      </c>
      <c r="P3203" s="18" t="s">
        <v>28</v>
      </c>
      <c r="Q3203" s="18" t="s">
        <v>34234</v>
      </c>
      <c r="R3203" s="18" t="s">
        <v>33762</v>
      </c>
      <c r="S3203" s="18" t="s">
        <v>33942</v>
      </c>
      <c r="T3203" s="18" t="s">
        <v>34357</v>
      </c>
      <c r="U3203" s="18" t="s">
        <v>32634</v>
      </c>
      <c r="V3203" s="18" t="s">
        <v>34971</v>
      </c>
      <c r="W3203" s="18">
        <v>200</v>
      </c>
      <c r="X3203" s="18">
        <v>2</v>
      </c>
      <c r="Y3203" s="18">
        <v>1</v>
      </c>
      <c r="Z3203" s="18">
        <v>400</v>
      </c>
      <c r="AA3203" s="18">
        <v>8.5</v>
      </c>
      <c r="AC3203" s="18">
        <v>1</v>
      </c>
      <c r="AD3203" s="18" t="str">
        <f t="shared" si="505"/>
        <v/>
      </c>
      <c r="AE3203" s="18">
        <f t="shared" si="498"/>
        <v>1</v>
      </c>
      <c r="AF3203" s="18" t="str">
        <f t="shared" si="499"/>
        <v/>
      </c>
      <c r="AG3203" s="18" t="str">
        <f t="shared" si="506"/>
        <v/>
      </c>
      <c r="AH3203" s="18" t="str">
        <f t="shared" si="503"/>
        <v/>
      </c>
      <c r="AI3203" s="18">
        <v>0.14499999999999999</v>
      </c>
      <c r="AJ3203" s="18" t="str">
        <f t="shared" si="501"/>
        <v/>
      </c>
      <c r="AK3203" s="18">
        <f t="shared" si="504"/>
        <v>2.8</v>
      </c>
      <c r="AL3203" s="18">
        <f t="shared" si="502"/>
        <v>0.40599999999999997</v>
      </c>
      <c r="AM3203" s="18" t="s">
        <v>34800</v>
      </c>
    </row>
    <row r="3204" spans="1:39" x14ac:dyDescent="0.2">
      <c r="A3204" t="s">
        <v>22918</v>
      </c>
      <c r="B3204" t="s">
        <v>17</v>
      </c>
      <c r="C3204" t="s">
        <v>22919</v>
      </c>
      <c r="D3204" s="1">
        <v>38812</v>
      </c>
      <c r="E3204" s="1">
        <v>43456</v>
      </c>
      <c r="F3204" t="s">
        <v>19</v>
      </c>
      <c r="I3204">
        <v>100</v>
      </c>
      <c r="J3204">
        <v>0</v>
      </c>
      <c r="K3204">
        <v>0</v>
      </c>
      <c r="L3204">
        <v>1676</v>
      </c>
      <c r="M3204">
        <v>1676</v>
      </c>
      <c r="N3204" t="s">
        <v>20</v>
      </c>
      <c r="O3204" t="s">
        <v>22920</v>
      </c>
      <c r="P3204" t="s">
        <v>28</v>
      </c>
      <c r="Q3204" t="s">
        <v>34234</v>
      </c>
      <c r="R3204" t="s">
        <v>33762</v>
      </c>
      <c r="S3204" t="s">
        <v>33942</v>
      </c>
      <c r="T3204" t="s">
        <v>34233</v>
      </c>
      <c r="U3204" t="s">
        <v>32634</v>
      </c>
      <c r="V3204" t="s">
        <v>34971</v>
      </c>
      <c r="W3204">
        <v>400</v>
      </c>
      <c r="X3204">
        <v>2</v>
      </c>
      <c r="Y3204" t="s">
        <v>32654</v>
      </c>
      <c r="Z3204">
        <v>800</v>
      </c>
      <c r="AA3204">
        <v>8.5</v>
      </c>
      <c r="AC3204">
        <v>1</v>
      </c>
      <c r="AD3204" t="str">
        <f t="shared" si="505"/>
        <v/>
      </c>
      <c r="AE3204">
        <f t="shared" si="498"/>
        <v>1</v>
      </c>
      <c r="AF3204" t="str">
        <f t="shared" si="499"/>
        <v/>
      </c>
      <c r="AG3204" t="str">
        <f t="shared" si="506"/>
        <v/>
      </c>
      <c r="AH3204" t="str">
        <f t="shared" si="503"/>
        <v/>
      </c>
      <c r="AI3204">
        <v>0.14499999999999999</v>
      </c>
      <c r="AJ3204" t="str">
        <f t="shared" si="501"/>
        <v/>
      </c>
      <c r="AK3204">
        <f t="shared" si="504"/>
        <v>2.8</v>
      </c>
      <c r="AL3204">
        <f t="shared" si="502"/>
        <v>0.40599999999999997</v>
      </c>
    </row>
    <row r="3205" spans="1:39" x14ac:dyDescent="0.2">
      <c r="A3205" t="s">
        <v>22933</v>
      </c>
      <c r="B3205" t="s">
        <v>17</v>
      </c>
      <c r="C3205" t="s">
        <v>22934</v>
      </c>
      <c r="D3205" s="1">
        <v>38812</v>
      </c>
      <c r="E3205" s="1">
        <v>43951</v>
      </c>
      <c r="F3205" t="s">
        <v>19</v>
      </c>
      <c r="I3205">
        <v>100</v>
      </c>
      <c r="J3205">
        <v>0</v>
      </c>
      <c r="K3205">
        <v>0</v>
      </c>
      <c r="L3205">
        <v>1224</v>
      </c>
      <c r="M3205">
        <v>1224</v>
      </c>
      <c r="N3205" t="s">
        <v>20</v>
      </c>
      <c r="O3205" t="s">
        <v>22935</v>
      </c>
      <c r="P3205" t="s">
        <v>28</v>
      </c>
      <c r="Q3205" t="s">
        <v>34234</v>
      </c>
      <c r="R3205" t="s">
        <v>33768</v>
      </c>
      <c r="S3205" t="s">
        <v>32628</v>
      </c>
      <c r="T3205" t="s">
        <v>34357</v>
      </c>
      <c r="U3205" t="s">
        <v>32634</v>
      </c>
      <c r="V3205" t="s">
        <v>34971</v>
      </c>
      <c r="W3205">
        <v>200</v>
      </c>
      <c r="X3205">
        <v>2</v>
      </c>
      <c r="Y3205">
        <v>1</v>
      </c>
      <c r="Z3205">
        <v>400</v>
      </c>
      <c r="AA3205">
        <v>8.5</v>
      </c>
      <c r="AC3205">
        <v>1</v>
      </c>
      <c r="AD3205" t="str">
        <f t="shared" si="505"/>
        <v/>
      </c>
      <c r="AE3205" t="str">
        <f t="shared" si="498"/>
        <v/>
      </c>
      <c r="AF3205" t="str">
        <f t="shared" si="499"/>
        <v/>
      </c>
      <c r="AG3205">
        <f t="shared" si="506"/>
        <v>1</v>
      </c>
      <c r="AH3205">
        <f t="shared" si="503"/>
        <v>2.8</v>
      </c>
      <c r="AI3205">
        <v>0.14499999999999999</v>
      </c>
      <c r="AJ3205">
        <f t="shared" si="501"/>
        <v>0.40599999999999997</v>
      </c>
      <c r="AK3205" t="str">
        <f t="shared" si="504"/>
        <v/>
      </c>
      <c r="AL3205" t="str">
        <f t="shared" si="502"/>
        <v/>
      </c>
    </row>
    <row r="3206" spans="1:39" x14ac:dyDescent="0.2">
      <c r="A3206" t="s">
        <v>27622</v>
      </c>
      <c r="B3206" t="s">
        <v>17</v>
      </c>
      <c r="C3206" t="s">
        <v>27623</v>
      </c>
      <c r="D3206" s="1">
        <v>41883</v>
      </c>
      <c r="E3206" s="1">
        <v>43456</v>
      </c>
      <c r="F3206" t="s">
        <v>26</v>
      </c>
      <c r="I3206">
        <v>100</v>
      </c>
      <c r="J3206">
        <v>0</v>
      </c>
      <c r="K3206">
        <v>0</v>
      </c>
      <c r="L3206">
        <v>997</v>
      </c>
      <c r="M3206">
        <v>997</v>
      </c>
      <c r="N3206" t="s">
        <v>20</v>
      </c>
      <c r="O3206" t="s">
        <v>27624</v>
      </c>
      <c r="P3206" t="s">
        <v>44</v>
      </c>
      <c r="Q3206" t="s">
        <v>34233</v>
      </c>
      <c r="R3206" t="s">
        <v>34233</v>
      </c>
      <c r="S3206" t="s">
        <v>34233</v>
      </c>
      <c r="T3206" t="s">
        <v>34233</v>
      </c>
      <c r="V3206" t="s">
        <v>34971</v>
      </c>
      <c r="AD3206" t="str">
        <f t="shared" si="505"/>
        <v/>
      </c>
      <c r="AE3206" t="str">
        <f t="shared" si="498"/>
        <v/>
      </c>
      <c r="AF3206" t="str">
        <f t="shared" si="499"/>
        <v/>
      </c>
      <c r="AG3206" t="str">
        <f t="shared" si="506"/>
        <v/>
      </c>
      <c r="AH3206" t="str">
        <f t="shared" si="503"/>
        <v/>
      </c>
      <c r="AI3206">
        <v>0.14499999999999999</v>
      </c>
      <c r="AJ3206" t="str">
        <f t="shared" si="501"/>
        <v/>
      </c>
      <c r="AK3206" t="str">
        <f t="shared" si="504"/>
        <v/>
      </c>
      <c r="AL3206" t="str">
        <f t="shared" si="502"/>
        <v/>
      </c>
    </row>
    <row r="3207" spans="1:39" x14ac:dyDescent="0.2">
      <c r="A3207" t="s">
        <v>29213</v>
      </c>
      <c r="B3207" t="s">
        <v>17</v>
      </c>
      <c r="C3207" t="s">
        <v>29214</v>
      </c>
      <c r="D3207" s="1">
        <v>43110</v>
      </c>
      <c r="E3207" s="1">
        <v>44546</v>
      </c>
      <c r="F3207" t="s">
        <v>26</v>
      </c>
      <c r="I3207">
        <v>100</v>
      </c>
      <c r="J3207">
        <v>0</v>
      </c>
      <c r="K3207">
        <v>0</v>
      </c>
      <c r="L3207">
        <v>1978</v>
      </c>
      <c r="M3207">
        <v>1978</v>
      </c>
      <c r="N3207" t="s">
        <v>20</v>
      </c>
      <c r="O3207" t="s">
        <v>29215</v>
      </c>
      <c r="P3207" t="s">
        <v>28</v>
      </c>
      <c r="Q3207" t="s">
        <v>34233</v>
      </c>
      <c r="R3207" t="s">
        <v>34233</v>
      </c>
      <c r="S3207" t="s">
        <v>34233</v>
      </c>
      <c r="T3207" t="s">
        <v>34233</v>
      </c>
      <c r="V3207" t="s">
        <v>34972</v>
      </c>
      <c r="AD3207" t="str">
        <f t="shared" si="505"/>
        <v/>
      </c>
      <c r="AE3207" t="str">
        <f t="shared" si="498"/>
        <v/>
      </c>
      <c r="AF3207" t="str">
        <f t="shared" si="499"/>
        <v/>
      </c>
      <c r="AG3207" t="str">
        <f t="shared" si="506"/>
        <v/>
      </c>
      <c r="AH3207" t="str">
        <f t="shared" si="503"/>
        <v/>
      </c>
      <c r="AI3207">
        <v>0.14499999999999999</v>
      </c>
      <c r="AJ3207" t="str">
        <f t="shared" si="501"/>
        <v/>
      </c>
      <c r="AK3207" t="str">
        <f t="shared" si="504"/>
        <v/>
      </c>
      <c r="AL3207" t="str">
        <f t="shared" si="502"/>
        <v/>
      </c>
    </row>
    <row r="3208" spans="1:39" x14ac:dyDescent="0.2">
      <c r="A3208" t="s">
        <v>22984</v>
      </c>
      <c r="B3208" t="s">
        <v>17</v>
      </c>
      <c r="C3208" t="s">
        <v>22985</v>
      </c>
      <c r="D3208" s="1">
        <v>38812</v>
      </c>
      <c r="E3208" s="1">
        <v>44546</v>
      </c>
      <c r="F3208" t="s">
        <v>26</v>
      </c>
      <c r="I3208">
        <v>100</v>
      </c>
      <c r="J3208">
        <v>0</v>
      </c>
      <c r="K3208">
        <v>0</v>
      </c>
      <c r="L3208">
        <v>2102</v>
      </c>
      <c r="M3208">
        <v>2102</v>
      </c>
      <c r="N3208" t="s">
        <v>20</v>
      </c>
      <c r="O3208" t="s">
        <v>22986</v>
      </c>
      <c r="P3208" t="s">
        <v>44</v>
      </c>
      <c r="Q3208" t="s">
        <v>34233</v>
      </c>
      <c r="R3208" t="s">
        <v>34233</v>
      </c>
      <c r="S3208" t="s">
        <v>34233</v>
      </c>
      <c r="T3208" t="s">
        <v>34233</v>
      </c>
      <c r="V3208" t="s">
        <v>34971</v>
      </c>
      <c r="AD3208" t="str">
        <f t="shared" si="505"/>
        <v/>
      </c>
      <c r="AE3208" t="str">
        <f t="shared" si="498"/>
        <v/>
      </c>
      <c r="AF3208" t="str">
        <f t="shared" si="499"/>
        <v/>
      </c>
      <c r="AG3208" t="str">
        <f t="shared" si="506"/>
        <v/>
      </c>
      <c r="AH3208" t="str">
        <f t="shared" si="503"/>
        <v/>
      </c>
      <c r="AI3208">
        <v>0.14499999999999999</v>
      </c>
      <c r="AJ3208" t="str">
        <f t="shared" si="501"/>
        <v/>
      </c>
      <c r="AK3208" t="str">
        <f t="shared" si="504"/>
        <v/>
      </c>
      <c r="AL3208" t="str">
        <f t="shared" si="502"/>
        <v/>
      </c>
    </row>
    <row r="3209" spans="1:39" x14ac:dyDescent="0.2">
      <c r="A3209" t="s">
        <v>29389</v>
      </c>
      <c r="B3209" t="s">
        <v>17</v>
      </c>
      <c r="C3209" t="s">
        <v>29390</v>
      </c>
      <c r="D3209" s="1">
        <v>43217</v>
      </c>
      <c r="E3209" s="1">
        <v>43456</v>
      </c>
      <c r="F3209" t="s">
        <v>889</v>
      </c>
      <c r="I3209">
        <v>100</v>
      </c>
      <c r="J3209">
        <v>0</v>
      </c>
      <c r="K3209">
        <v>0</v>
      </c>
      <c r="L3209">
        <v>6564</v>
      </c>
      <c r="M3209">
        <v>6564</v>
      </c>
      <c r="N3209" t="s">
        <v>20</v>
      </c>
      <c r="O3209" t="s">
        <v>29391</v>
      </c>
      <c r="P3209" t="s">
        <v>28</v>
      </c>
      <c r="Q3209" t="s">
        <v>34233</v>
      </c>
      <c r="R3209" t="s">
        <v>34233</v>
      </c>
      <c r="S3209" t="s">
        <v>33942</v>
      </c>
      <c r="T3209" t="s">
        <v>34233</v>
      </c>
      <c r="V3209" t="s">
        <v>34899</v>
      </c>
      <c r="AD3209" t="str">
        <f t="shared" si="505"/>
        <v/>
      </c>
      <c r="AE3209" t="str">
        <f t="shared" si="498"/>
        <v/>
      </c>
      <c r="AF3209" t="str">
        <f t="shared" si="499"/>
        <v/>
      </c>
      <c r="AG3209" t="str">
        <f t="shared" si="506"/>
        <v/>
      </c>
      <c r="AH3209" t="str">
        <f t="shared" si="503"/>
        <v/>
      </c>
      <c r="AI3209">
        <v>0.14499999999999999</v>
      </c>
      <c r="AJ3209" t="str">
        <f t="shared" si="501"/>
        <v/>
      </c>
      <c r="AK3209" t="str">
        <f t="shared" si="504"/>
        <v/>
      </c>
      <c r="AL3209" t="str">
        <f t="shared" si="502"/>
        <v/>
      </c>
    </row>
    <row r="3210" spans="1:39" x14ac:dyDescent="0.2">
      <c r="A3210" t="s">
        <v>22972</v>
      </c>
      <c r="B3210" t="s">
        <v>17</v>
      </c>
      <c r="C3210" t="s">
        <v>22973</v>
      </c>
      <c r="D3210" s="1">
        <v>38812</v>
      </c>
      <c r="E3210" s="1">
        <v>43951</v>
      </c>
      <c r="F3210" t="s">
        <v>889</v>
      </c>
      <c r="I3210">
        <v>100</v>
      </c>
      <c r="J3210">
        <v>0</v>
      </c>
      <c r="K3210">
        <v>0</v>
      </c>
      <c r="L3210">
        <v>10646</v>
      </c>
      <c r="M3210">
        <v>10646</v>
      </c>
      <c r="N3210" t="s">
        <v>20</v>
      </c>
      <c r="O3210" t="s">
        <v>22974</v>
      </c>
      <c r="P3210" t="s">
        <v>28</v>
      </c>
      <c r="Q3210" t="s">
        <v>34233</v>
      </c>
      <c r="R3210" t="s">
        <v>34233</v>
      </c>
      <c r="S3210" t="s">
        <v>33942</v>
      </c>
      <c r="T3210" t="s">
        <v>34233</v>
      </c>
      <c r="V3210" t="s">
        <v>34971</v>
      </c>
      <c r="AD3210" t="str">
        <f t="shared" si="505"/>
        <v/>
      </c>
      <c r="AE3210" t="str">
        <f t="shared" si="498"/>
        <v/>
      </c>
      <c r="AF3210" t="str">
        <f t="shared" si="499"/>
        <v/>
      </c>
      <c r="AG3210" t="str">
        <f t="shared" si="506"/>
        <v/>
      </c>
      <c r="AH3210" t="str">
        <f t="shared" si="503"/>
        <v/>
      </c>
      <c r="AI3210">
        <v>0.14499999999999999</v>
      </c>
      <c r="AJ3210" t="str">
        <f t="shared" si="501"/>
        <v/>
      </c>
      <c r="AK3210" t="str">
        <f t="shared" si="504"/>
        <v/>
      </c>
      <c r="AL3210" t="str">
        <f t="shared" si="502"/>
        <v/>
      </c>
    </row>
    <row r="3211" spans="1:39" x14ac:dyDescent="0.2">
      <c r="A3211" t="s">
        <v>19302</v>
      </c>
      <c r="B3211" t="s">
        <v>17</v>
      </c>
      <c r="C3211" t="s">
        <v>19303</v>
      </c>
      <c r="D3211" s="1">
        <v>38177</v>
      </c>
      <c r="E3211" s="1">
        <v>43456</v>
      </c>
      <c r="F3211" t="s">
        <v>26</v>
      </c>
      <c r="I3211">
        <v>100</v>
      </c>
      <c r="J3211">
        <v>0</v>
      </c>
      <c r="K3211">
        <v>0</v>
      </c>
      <c r="L3211">
        <v>1508</v>
      </c>
      <c r="M3211">
        <v>1508</v>
      </c>
      <c r="N3211" t="s">
        <v>20</v>
      </c>
      <c r="O3211" t="s">
        <v>19304</v>
      </c>
      <c r="P3211" t="s">
        <v>44</v>
      </c>
      <c r="Q3211" t="s">
        <v>34233</v>
      </c>
      <c r="R3211" t="s">
        <v>34233</v>
      </c>
      <c r="S3211" t="s">
        <v>34233</v>
      </c>
      <c r="T3211" t="s">
        <v>34233</v>
      </c>
      <c r="V3211" t="s">
        <v>32966</v>
      </c>
      <c r="AD3211" t="str">
        <f t="shared" si="505"/>
        <v/>
      </c>
      <c r="AE3211" t="str">
        <f t="shared" si="498"/>
        <v/>
      </c>
      <c r="AF3211" t="str">
        <f t="shared" si="499"/>
        <v/>
      </c>
      <c r="AG3211" t="str">
        <f t="shared" si="506"/>
        <v/>
      </c>
      <c r="AH3211" t="str">
        <f t="shared" si="503"/>
        <v/>
      </c>
      <c r="AI3211">
        <v>0.14499999999999999</v>
      </c>
      <c r="AJ3211" t="str">
        <f t="shared" si="501"/>
        <v/>
      </c>
      <c r="AK3211" t="str">
        <f t="shared" si="504"/>
        <v/>
      </c>
      <c r="AL3211" t="str">
        <f t="shared" si="502"/>
        <v/>
      </c>
    </row>
    <row r="3212" spans="1:39" x14ac:dyDescent="0.2">
      <c r="A3212" t="s">
        <v>19482</v>
      </c>
      <c r="B3212" t="s">
        <v>17</v>
      </c>
      <c r="C3212" t="s">
        <v>19483</v>
      </c>
      <c r="D3212" s="1">
        <v>38177</v>
      </c>
      <c r="E3212" s="1">
        <v>43456</v>
      </c>
      <c r="F3212" t="s">
        <v>19</v>
      </c>
      <c r="I3212">
        <v>100</v>
      </c>
      <c r="J3212">
        <v>0</v>
      </c>
      <c r="K3212">
        <v>0</v>
      </c>
      <c r="L3212">
        <v>1969</v>
      </c>
      <c r="M3212">
        <v>1968</v>
      </c>
      <c r="N3212" t="s">
        <v>20</v>
      </c>
      <c r="O3212" t="s">
        <v>19484</v>
      </c>
      <c r="P3212" t="s">
        <v>28</v>
      </c>
      <c r="Q3212" t="s">
        <v>34233</v>
      </c>
      <c r="R3212" t="s">
        <v>34233</v>
      </c>
      <c r="S3212" t="s">
        <v>32628</v>
      </c>
      <c r="T3212" t="s">
        <v>32663</v>
      </c>
      <c r="U3212" t="s">
        <v>32634</v>
      </c>
      <c r="V3212" t="s">
        <v>32966</v>
      </c>
      <c r="W3212">
        <v>256</v>
      </c>
      <c r="Y3212" t="s">
        <v>32654</v>
      </c>
      <c r="Z3212">
        <v>512</v>
      </c>
      <c r="AA3212">
        <v>8.5</v>
      </c>
      <c r="AB3212">
        <v>13</v>
      </c>
      <c r="AC3212">
        <v>1</v>
      </c>
      <c r="AD3212" t="str">
        <f t="shared" si="505"/>
        <v/>
      </c>
      <c r="AE3212" t="str">
        <f t="shared" si="498"/>
        <v/>
      </c>
      <c r="AF3212" t="str">
        <f t="shared" si="499"/>
        <v/>
      </c>
      <c r="AG3212">
        <f t="shared" si="506"/>
        <v>1</v>
      </c>
      <c r="AH3212">
        <f t="shared" si="503"/>
        <v>2.8</v>
      </c>
      <c r="AI3212">
        <v>0.14499999999999999</v>
      </c>
      <c r="AJ3212">
        <f t="shared" si="501"/>
        <v>0.40599999999999997</v>
      </c>
      <c r="AK3212" t="str">
        <f t="shared" si="504"/>
        <v/>
      </c>
      <c r="AL3212" t="str">
        <f t="shared" si="502"/>
        <v/>
      </c>
    </row>
    <row r="3213" spans="1:39" x14ac:dyDescent="0.2">
      <c r="A3213" t="s">
        <v>19570</v>
      </c>
      <c r="B3213" t="s">
        <v>17</v>
      </c>
      <c r="C3213" t="s">
        <v>19571</v>
      </c>
      <c r="D3213" s="1">
        <v>38177</v>
      </c>
      <c r="E3213" s="1">
        <v>43456</v>
      </c>
      <c r="F3213" t="s">
        <v>19</v>
      </c>
      <c r="I3213">
        <v>100</v>
      </c>
      <c r="J3213">
        <v>0</v>
      </c>
      <c r="K3213">
        <v>0</v>
      </c>
      <c r="L3213">
        <v>1134</v>
      </c>
      <c r="M3213">
        <v>1134</v>
      </c>
      <c r="N3213" t="s">
        <v>20</v>
      </c>
      <c r="O3213" t="s">
        <v>19572</v>
      </c>
      <c r="P3213" t="s">
        <v>28</v>
      </c>
      <c r="Q3213" t="s">
        <v>34233</v>
      </c>
      <c r="R3213" t="s">
        <v>34233</v>
      </c>
      <c r="S3213" t="s">
        <v>32628</v>
      </c>
      <c r="T3213" t="s">
        <v>34357</v>
      </c>
      <c r="U3213" t="s">
        <v>32634</v>
      </c>
      <c r="V3213" t="s">
        <v>32966</v>
      </c>
      <c r="W3213">
        <v>148</v>
      </c>
      <c r="Y3213" t="s">
        <v>32654</v>
      </c>
      <c r="Z3213">
        <v>296</v>
      </c>
      <c r="AA3213">
        <v>8.5</v>
      </c>
      <c r="AB3213">
        <v>13</v>
      </c>
      <c r="AC3213">
        <v>1</v>
      </c>
      <c r="AD3213" t="str">
        <f t="shared" si="505"/>
        <v/>
      </c>
      <c r="AE3213" t="str">
        <f t="shared" si="498"/>
        <v/>
      </c>
      <c r="AF3213" t="str">
        <f t="shared" si="499"/>
        <v/>
      </c>
      <c r="AG3213">
        <f t="shared" si="506"/>
        <v>1</v>
      </c>
      <c r="AH3213">
        <f t="shared" si="503"/>
        <v>2.8</v>
      </c>
      <c r="AI3213">
        <v>0.14499999999999999</v>
      </c>
      <c r="AJ3213">
        <f t="shared" si="501"/>
        <v>0.40599999999999997</v>
      </c>
      <c r="AK3213" t="str">
        <f t="shared" si="504"/>
        <v/>
      </c>
      <c r="AL3213" t="str">
        <f t="shared" si="502"/>
        <v/>
      </c>
    </row>
    <row r="3214" spans="1:39" x14ac:dyDescent="0.2">
      <c r="A3214" t="s">
        <v>19573</v>
      </c>
      <c r="B3214" t="s">
        <v>17</v>
      </c>
      <c r="C3214" t="s">
        <v>19574</v>
      </c>
      <c r="D3214" s="1">
        <v>38177</v>
      </c>
      <c r="E3214" s="1">
        <v>43456</v>
      </c>
      <c r="F3214" t="s">
        <v>19</v>
      </c>
      <c r="I3214">
        <v>100</v>
      </c>
      <c r="J3214">
        <v>0</v>
      </c>
      <c r="K3214">
        <v>0</v>
      </c>
      <c r="L3214">
        <v>1682</v>
      </c>
      <c r="M3214">
        <v>1682</v>
      </c>
      <c r="N3214" t="s">
        <v>20</v>
      </c>
      <c r="O3214" t="s">
        <v>19575</v>
      </c>
      <c r="P3214" t="s">
        <v>28</v>
      </c>
      <c r="Q3214" t="s">
        <v>34233</v>
      </c>
      <c r="R3214" t="s">
        <v>34233</v>
      </c>
      <c r="S3214" t="s">
        <v>32628</v>
      </c>
      <c r="T3214" t="s">
        <v>34356</v>
      </c>
      <c r="U3214" t="s">
        <v>32634</v>
      </c>
      <c r="V3214" t="s">
        <v>32966</v>
      </c>
      <c r="W3214">
        <v>219</v>
      </c>
      <c r="Y3214" t="s">
        <v>32654</v>
      </c>
      <c r="Z3214">
        <v>438</v>
      </c>
      <c r="AA3214">
        <v>8.5</v>
      </c>
      <c r="AB3214">
        <v>13</v>
      </c>
      <c r="AC3214">
        <v>1</v>
      </c>
      <c r="AD3214" t="str">
        <f t="shared" si="505"/>
        <v/>
      </c>
      <c r="AE3214" t="str">
        <f t="shared" si="498"/>
        <v/>
      </c>
      <c r="AF3214" t="str">
        <f t="shared" si="499"/>
        <v/>
      </c>
      <c r="AG3214">
        <f t="shared" si="506"/>
        <v>1</v>
      </c>
      <c r="AH3214">
        <f t="shared" si="503"/>
        <v>2.8</v>
      </c>
      <c r="AI3214">
        <v>0.14499999999999999</v>
      </c>
      <c r="AJ3214">
        <f t="shared" si="501"/>
        <v>0.40599999999999997</v>
      </c>
      <c r="AK3214" t="str">
        <f t="shared" si="504"/>
        <v/>
      </c>
      <c r="AL3214" t="str">
        <f t="shared" si="502"/>
        <v/>
      </c>
    </row>
    <row r="3215" spans="1:39" x14ac:dyDescent="0.2">
      <c r="A3215" t="s">
        <v>19485</v>
      </c>
      <c r="B3215" t="s">
        <v>17</v>
      </c>
      <c r="C3215" t="s">
        <v>19486</v>
      </c>
      <c r="D3215" s="1">
        <v>38177</v>
      </c>
      <c r="E3215" s="1">
        <v>43456</v>
      </c>
      <c r="F3215" t="s">
        <v>19</v>
      </c>
      <c r="I3215">
        <v>100</v>
      </c>
      <c r="J3215">
        <v>0</v>
      </c>
      <c r="K3215">
        <v>0</v>
      </c>
      <c r="L3215">
        <v>1051</v>
      </c>
      <c r="M3215">
        <v>1051</v>
      </c>
      <c r="N3215" t="s">
        <v>20</v>
      </c>
      <c r="O3215" t="s">
        <v>19487</v>
      </c>
      <c r="P3215" t="s">
        <v>28</v>
      </c>
      <c r="Q3215" t="s">
        <v>34233</v>
      </c>
      <c r="R3215" t="s">
        <v>34233</v>
      </c>
      <c r="S3215" t="s">
        <v>32628</v>
      </c>
      <c r="T3215" t="s">
        <v>34357</v>
      </c>
      <c r="U3215" t="s">
        <v>32634</v>
      </c>
      <c r="V3215" t="s">
        <v>32966</v>
      </c>
      <c r="W3215">
        <v>137</v>
      </c>
      <c r="Y3215" t="s">
        <v>32654</v>
      </c>
      <c r="Z3215">
        <v>274</v>
      </c>
      <c r="AA3215">
        <v>8.5</v>
      </c>
      <c r="AB3215">
        <v>13</v>
      </c>
      <c r="AC3215">
        <v>1</v>
      </c>
      <c r="AD3215" t="str">
        <f t="shared" si="505"/>
        <v/>
      </c>
      <c r="AE3215" t="str">
        <f t="shared" si="498"/>
        <v/>
      </c>
      <c r="AF3215" t="str">
        <f t="shared" si="499"/>
        <v/>
      </c>
      <c r="AG3215">
        <f t="shared" si="506"/>
        <v>1</v>
      </c>
      <c r="AH3215">
        <f t="shared" si="503"/>
        <v>2.8</v>
      </c>
      <c r="AI3215">
        <v>0.14499999999999999</v>
      </c>
      <c r="AJ3215">
        <f t="shared" si="501"/>
        <v>0.40599999999999997</v>
      </c>
      <c r="AK3215" t="str">
        <f t="shared" si="504"/>
        <v/>
      </c>
      <c r="AL3215" t="str">
        <f t="shared" si="502"/>
        <v/>
      </c>
    </row>
    <row r="3216" spans="1:39" x14ac:dyDescent="0.2">
      <c r="A3216" t="s">
        <v>19488</v>
      </c>
      <c r="B3216" t="s">
        <v>17</v>
      </c>
      <c r="C3216" t="s">
        <v>19489</v>
      </c>
      <c r="D3216" s="1">
        <v>38177</v>
      </c>
      <c r="E3216" s="1">
        <v>43456</v>
      </c>
      <c r="F3216" t="s">
        <v>19</v>
      </c>
      <c r="I3216">
        <v>100</v>
      </c>
      <c r="J3216">
        <v>0</v>
      </c>
      <c r="K3216">
        <v>0</v>
      </c>
      <c r="L3216">
        <v>1736</v>
      </c>
      <c r="M3216">
        <v>1736</v>
      </c>
      <c r="N3216" t="s">
        <v>20</v>
      </c>
      <c r="O3216" t="s">
        <v>19490</v>
      </c>
      <c r="P3216" t="s">
        <v>28</v>
      </c>
      <c r="Q3216" t="s">
        <v>34233</v>
      </c>
      <c r="R3216" t="s">
        <v>34233</v>
      </c>
      <c r="S3216" t="s">
        <v>32628</v>
      </c>
      <c r="T3216" t="s">
        <v>34489</v>
      </c>
      <c r="U3216" t="s">
        <v>32634</v>
      </c>
      <c r="V3216" t="s">
        <v>32966</v>
      </c>
      <c r="W3216">
        <v>226</v>
      </c>
      <c r="Y3216" t="s">
        <v>32654</v>
      </c>
      <c r="Z3216">
        <v>452</v>
      </c>
      <c r="AA3216">
        <v>8.5</v>
      </c>
      <c r="AB3216">
        <v>13</v>
      </c>
      <c r="AC3216">
        <v>1</v>
      </c>
      <c r="AD3216" t="str">
        <f t="shared" si="505"/>
        <v/>
      </c>
      <c r="AE3216" t="str">
        <f t="shared" si="498"/>
        <v/>
      </c>
      <c r="AF3216" t="str">
        <f t="shared" si="499"/>
        <v/>
      </c>
      <c r="AG3216">
        <f t="shared" si="506"/>
        <v>1</v>
      </c>
      <c r="AH3216">
        <f t="shared" si="503"/>
        <v>2.8</v>
      </c>
      <c r="AI3216">
        <v>0.14499999999999999</v>
      </c>
      <c r="AJ3216">
        <f t="shared" si="501"/>
        <v>0.40599999999999997</v>
      </c>
      <c r="AK3216" t="str">
        <f t="shared" si="504"/>
        <v/>
      </c>
      <c r="AL3216" t="str">
        <f t="shared" si="502"/>
        <v/>
      </c>
    </row>
    <row r="3217" spans="1:38" x14ac:dyDescent="0.2">
      <c r="A3217" t="s">
        <v>19491</v>
      </c>
      <c r="B3217" t="s">
        <v>17</v>
      </c>
      <c r="C3217" t="s">
        <v>19492</v>
      </c>
      <c r="D3217" s="1">
        <v>38177</v>
      </c>
      <c r="E3217" s="1">
        <v>43456</v>
      </c>
      <c r="F3217" t="s">
        <v>19</v>
      </c>
      <c r="I3217">
        <v>100</v>
      </c>
      <c r="J3217">
        <v>0</v>
      </c>
      <c r="K3217">
        <v>0</v>
      </c>
      <c r="L3217">
        <v>1099</v>
      </c>
      <c r="M3217">
        <v>1098</v>
      </c>
      <c r="N3217" t="s">
        <v>20</v>
      </c>
      <c r="O3217" t="s">
        <v>19493</v>
      </c>
      <c r="P3217" t="s">
        <v>28</v>
      </c>
      <c r="Q3217" t="s">
        <v>34233</v>
      </c>
      <c r="R3217" t="s">
        <v>34233</v>
      </c>
      <c r="S3217" t="s">
        <v>32628</v>
      </c>
      <c r="T3217" t="s">
        <v>34357</v>
      </c>
      <c r="U3217" t="s">
        <v>32634</v>
      </c>
      <c r="V3217" t="s">
        <v>32966</v>
      </c>
      <c r="W3217">
        <v>143</v>
      </c>
      <c r="Y3217" t="s">
        <v>32654</v>
      </c>
      <c r="Z3217">
        <v>286</v>
      </c>
      <c r="AA3217">
        <v>8.5</v>
      </c>
      <c r="AB3217">
        <v>13</v>
      </c>
      <c r="AC3217">
        <v>1</v>
      </c>
      <c r="AD3217" t="str">
        <f t="shared" si="505"/>
        <v/>
      </c>
      <c r="AE3217" t="str">
        <f t="shared" si="498"/>
        <v/>
      </c>
      <c r="AF3217" t="str">
        <f t="shared" si="499"/>
        <v/>
      </c>
      <c r="AG3217">
        <f t="shared" si="506"/>
        <v>1</v>
      </c>
      <c r="AH3217">
        <f t="shared" si="503"/>
        <v>2.8</v>
      </c>
      <c r="AI3217">
        <v>0.14499999999999999</v>
      </c>
      <c r="AJ3217">
        <f t="shared" si="501"/>
        <v>0.40599999999999997</v>
      </c>
      <c r="AK3217" t="str">
        <f t="shared" si="504"/>
        <v/>
      </c>
      <c r="AL3217" t="str">
        <f t="shared" si="502"/>
        <v/>
      </c>
    </row>
    <row r="3218" spans="1:38" x14ac:dyDescent="0.2">
      <c r="A3218" t="s">
        <v>19503</v>
      </c>
      <c r="B3218" t="s">
        <v>17</v>
      </c>
      <c r="C3218" t="s">
        <v>19504</v>
      </c>
      <c r="D3218" s="1">
        <v>38177</v>
      </c>
      <c r="E3218" s="1">
        <v>43456</v>
      </c>
      <c r="F3218" t="s">
        <v>19</v>
      </c>
      <c r="I3218">
        <v>100</v>
      </c>
      <c r="J3218">
        <v>0</v>
      </c>
      <c r="K3218">
        <v>0</v>
      </c>
      <c r="L3218">
        <v>1850</v>
      </c>
      <c r="M3218">
        <v>1850</v>
      </c>
      <c r="N3218" t="s">
        <v>20</v>
      </c>
      <c r="O3218" t="s">
        <v>19505</v>
      </c>
      <c r="P3218" t="s">
        <v>28</v>
      </c>
      <c r="Q3218" t="s">
        <v>34233</v>
      </c>
      <c r="R3218" t="s">
        <v>34233</v>
      </c>
      <c r="S3218" t="s">
        <v>32628</v>
      </c>
      <c r="T3218" t="s">
        <v>34489</v>
      </c>
      <c r="U3218" t="s">
        <v>32634</v>
      </c>
      <c r="V3218" t="s">
        <v>32966</v>
      </c>
      <c r="W3218">
        <v>240</v>
      </c>
      <c r="Y3218" t="s">
        <v>32654</v>
      </c>
      <c r="Z3218">
        <v>480</v>
      </c>
      <c r="AA3218">
        <v>8.5</v>
      </c>
      <c r="AB3218">
        <v>13</v>
      </c>
      <c r="AC3218">
        <v>1</v>
      </c>
      <c r="AD3218" t="str">
        <f t="shared" si="505"/>
        <v/>
      </c>
      <c r="AE3218" t="str">
        <f t="shared" si="498"/>
        <v/>
      </c>
      <c r="AF3218" t="str">
        <f t="shared" si="499"/>
        <v/>
      </c>
      <c r="AG3218">
        <f t="shared" si="506"/>
        <v>1</v>
      </c>
      <c r="AH3218">
        <f t="shared" si="503"/>
        <v>2.8</v>
      </c>
      <c r="AI3218">
        <v>0.14499999999999999</v>
      </c>
      <c r="AJ3218">
        <f t="shared" si="501"/>
        <v>0.40599999999999997</v>
      </c>
      <c r="AK3218" t="str">
        <f t="shared" si="504"/>
        <v/>
      </c>
      <c r="AL3218" t="str">
        <f t="shared" si="502"/>
        <v/>
      </c>
    </row>
    <row r="3219" spans="1:38" x14ac:dyDescent="0.2">
      <c r="A3219" t="s">
        <v>24840</v>
      </c>
      <c r="B3219" t="s">
        <v>17</v>
      </c>
      <c r="C3219" t="s">
        <v>24841</v>
      </c>
      <c r="D3219" s="1">
        <v>39552</v>
      </c>
      <c r="E3219" s="1">
        <v>43974</v>
      </c>
      <c r="F3219" t="s">
        <v>19</v>
      </c>
      <c r="I3219">
        <v>100</v>
      </c>
      <c r="J3219">
        <v>0</v>
      </c>
      <c r="K3219">
        <v>0</v>
      </c>
      <c r="L3219">
        <v>1502</v>
      </c>
      <c r="M3219">
        <v>1502</v>
      </c>
      <c r="N3219" t="s">
        <v>20</v>
      </c>
      <c r="O3219" t="s">
        <v>24842</v>
      </c>
      <c r="P3219" t="s">
        <v>28</v>
      </c>
      <c r="Q3219" t="s">
        <v>34233</v>
      </c>
      <c r="R3219" t="s">
        <v>34233</v>
      </c>
      <c r="S3219" t="s">
        <v>33942</v>
      </c>
      <c r="T3219" t="s">
        <v>34233</v>
      </c>
      <c r="U3219" t="s">
        <v>32634</v>
      </c>
      <c r="V3219" t="s">
        <v>32975</v>
      </c>
      <c r="W3219">
        <v>300</v>
      </c>
      <c r="X3219">
        <v>2</v>
      </c>
      <c r="Y3219" t="s">
        <v>32654</v>
      </c>
      <c r="AA3219">
        <v>8.5</v>
      </c>
      <c r="AB3219">
        <v>20</v>
      </c>
      <c r="AC3219">
        <v>1</v>
      </c>
      <c r="AD3219" t="str">
        <f t="shared" si="505"/>
        <v/>
      </c>
      <c r="AE3219">
        <f t="shared" si="498"/>
        <v>1</v>
      </c>
      <c r="AF3219" t="str">
        <f t="shared" si="499"/>
        <v/>
      </c>
      <c r="AG3219" t="str">
        <f t="shared" si="506"/>
        <v/>
      </c>
      <c r="AH3219" t="str">
        <f t="shared" si="503"/>
        <v/>
      </c>
      <c r="AI3219">
        <v>0.14499999999999999</v>
      </c>
      <c r="AJ3219" t="str">
        <f t="shared" si="501"/>
        <v/>
      </c>
      <c r="AK3219">
        <f t="shared" si="504"/>
        <v>2.8</v>
      </c>
      <c r="AL3219">
        <f t="shared" si="502"/>
        <v>0.40599999999999997</v>
      </c>
    </row>
    <row r="3220" spans="1:38" x14ac:dyDescent="0.2">
      <c r="A3220" t="s">
        <v>24597</v>
      </c>
      <c r="B3220" t="s">
        <v>17</v>
      </c>
      <c r="C3220" t="s">
        <v>24598</v>
      </c>
      <c r="D3220" s="1">
        <v>39552</v>
      </c>
      <c r="E3220" s="1">
        <v>43974</v>
      </c>
      <c r="F3220" t="s">
        <v>19</v>
      </c>
      <c r="I3220">
        <v>100</v>
      </c>
      <c r="J3220">
        <v>0</v>
      </c>
      <c r="K3220">
        <v>0</v>
      </c>
      <c r="L3220">
        <v>1618</v>
      </c>
      <c r="M3220">
        <v>1618</v>
      </c>
      <c r="N3220" t="s">
        <v>20</v>
      </c>
      <c r="O3220" t="s">
        <v>24599</v>
      </c>
      <c r="P3220" t="s">
        <v>28</v>
      </c>
      <c r="Q3220" t="s">
        <v>34233</v>
      </c>
      <c r="R3220" t="s">
        <v>34233</v>
      </c>
      <c r="S3220" t="s">
        <v>33942</v>
      </c>
      <c r="T3220" t="s">
        <v>34233</v>
      </c>
      <c r="U3220" t="s">
        <v>32634</v>
      </c>
      <c r="V3220" t="s">
        <v>32975</v>
      </c>
      <c r="W3220">
        <v>320</v>
      </c>
      <c r="X3220">
        <v>2</v>
      </c>
      <c r="Y3220" t="s">
        <v>32654</v>
      </c>
      <c r="AA3220">
        <v>8.5</v>
      </c>
      <c r="AB3220">
        <v>20</v>
      </c>
      <c r="AC3220">
        <v>1</v>
      </c>
      <c r="AD3220" t="str">
        <f t="shared" si="505"/>
        <v/>
      </c>
      <c r="AE3220">
        <f t="shared" si="498"/>
        <v>1</v>
      </c>
      <c r="AF3220" t="str">
        <f t="shared" si="499"/>
        <v/>
      </c>
      <c r="AG3220" t="str">
        <f t="shared" si="506"/>
        <v/>
      </c>
      <c r="AH3220" t="str">
        <f t="shared" si="503"/>
        <v/>
      </c>
      <c r="AI3220">
        <v>0.14499999999999999</v>
      </c>
      <c r="AJ3220" t="str">
        <f t="shared" si="501"/>
        <v/>
      </c>
      <c r="AK3220">
        <f t="shared" si="504"/>
        <v>2.8</v>
      </c>
      <c r="AL3220">
        <f t="shared" si="502"/>
        <v>0.40599999999999997</v>
      </c>
    </row>
    <row r="3221" spans="1:38" x14ac:dyDescent="0.2">
      <c r="A3221" t="s">
        <v>24537</v>
      </c>
      <c r="B3221" t="s">
        <v>17</v>
      </c>
      <c r="C3221" t="s">
        <v>24538</v>
      </c>
      <c r="D3221" s="1">
        <v>39552</v>
      </c>
      <c r="E3221" s="1">
        <v>43974</v>
      </c>
      <c r="F3221" t="s">
        <v>19</v>
      </c>
      <c r="I3221">
        <v>100</v>
      </c>
      <c r="J3221">
        <v>0</v>
      </c>
      <c r="K3221">
        <v>0</v>
      </c>
      <c r="L3221">
        <v>1547</v>
      </c>
      <c r="M3221">
        <v>1547</v>
      </c>
      <c r="N3221" t="s">
        <v>20</v>
      </c>
      <c r="O3221" t="s">
        <v>24539</v>
      </c>
      <c r="P3221" t="s">
        <v>28</v>
      </c>
      <c r="Q3221" t="s">
        <v>34233</v>
      </c>
      <c r="R3221" t="s">
        <v>34233</v>
      </c>
      <c r="S3221" t="s">
        <v>33942</v>
      </c>
      <c r="T3221" t="s">
        <v>34233</v>
      </c>
      <c r="U3221" t="s">
        <v>32634</v>
      </c>
      <c r="V3221" t="s">
        <v>32975</v>
      </c>
      <c r="W3221">
        <v>305</v>
      </c>
      <c r="X3221">
        <v>2</v>
      </c>
      <c r="Y3221" t="s">
        <v>32654</v>
      </c>
      <c r="AA3221">
        <v>8.5</v>
      </c>
      <c r="AB3221">
        <v>20</v>
      </c>
      <c r="AC3221">
        <v>1</v>
      </c>
      <c r="AD3221" t="str">
        <f t="shared" si="505"/>
        <v/>
      </c>
      <c r="AE3221">
        <f t="shared" si="498"/>
        <v>1</v>
      </c>
      <c r="AF3221" t="str">
        <f t="shared" si="499"/>
        <v/>
      </c>
      <c r="AG3221" t="str">
        <f t="shared" si="506"/>
        <v/>
      </c>
      <c r="AH3221" t="str">
        <f t="shared" si="503"/>
        <v/>
      </c>
      <c r="AI3221">
        <v>0.14499999999999999</v>
      </c>
      <c r="AJ3221" t="str">
        <f t="shared" si="501"/>
        <v/>
      </c>
      <c r="AK3221">
        <f t="shared" si="504"/>
        <v>2.8</v>
      </c>
      <c r="AL3221">
        <f t="shared" si="502"/>
        <v>0.40599999999999997</v>
      </c>
    </row>
    <row r="3222" spans="1:38" x14ac:dyDescent="0.2">
      <c r="A3222" t="s">
        <v>24594</v>
      </c>
      <c r="B3222" t="s">
        <v>17</v>
      </c>
      <c r="C3222" t="s">
        <v>24595</v>
      </c>
      <c r="D3222" s="1">
        <v>39552</v>
      </c>
      <c r="E3222" s="1">
        <v>43974</v>
      </c>
      <c r="F3222" t="s">
        <v>19</v>
      </c>
      <c r="I3222">
        <v>100</v>
      </c>
      <c r="J3222">
        <v>0</v>
      </c>
      <c r="K3222">
        <v>0</v>
      </c>
      <c r="L3222">
        <v>1571</v>
      </c>
      <c r="M3222">
        <v>1571</v>
      </c>
      <c r="N3222" t="s">
        <v>20</v>
      </c>
      <c r="O3222" t="s">
        <v>24596</v>
      </c>
      <c r="P3222" t="s">
        <v>28</v>
      </c>
      <c r="Q3222" t="s">
        <v>34233</v>
      </c>
      <c r="R3222" t="s">
        <v>34233</v>
      </c>
      <c r="S3222" t="s">
        <v>33942</v>
      </c>
      <c r="T3222" t="s">
        <v>34233</v>
      </c>
      <c r="U3222" t="s">
        <v>32634</v>
      </c>
      <c r="V3222" t="s">
        <v>32975</v>
      </c>
      <c r="W3222">
        <v>310</v>
      </c>
      <c r="X3222">
        <v>2</v>
      </c>
      <c r="Y3222" t="s">
        <v>32654</v>
      </c>
      <c r="AA3222">
        <v>8.5</v>
      </c>
      <c r="AB3222">
        <v>20</v>
      </c>
      <c r="AC3222">
        <v>1</v>
      </c>
      <c r="AD3222" t="str">
        <f t="shared" si="505"/>
        <v/>
      </c>
      <c r="AE3222">
        <f t="shared" si="498"/>
        <v>1</v>
      </c>
      <c r="AF3222" t="str">
        <f t="shared" si="499"/>
        <v/>
      </c>
      <c r="AG3222" t="str">
        <f t="shared" si="506"/>
        <v/>
      </c>
      <c r="AH3222" t="str">
        <f t="shared" si="503"/>
        <v/>
      </c>
      <c r="AI3222">
        <v>0.14499999999999999</v>
      </c>
      <c r="AJ3222" t="str">
        <f t="shared" si="501"/>
        <v/>
      </c>
      <c r="AK3222">
        <f t="shared" si="504"/>
        <v>2.8</v>
      </c>
      <c r="AL3222">
        <f t="shared" si="502"/>
        <v>0.40599999999999997</v>
      </c>
    </row>
    <row r="3223" spans="1:38" x14ac:dyDescent="0.2">
      <c r="A3223" t="s">
        <v>17104</v>
      </c>
      <c r="B3223" t="s">
        <v>17</v>
      </c>
      <c r="C3223" t="s">
        <v>17105</v>
      </c>
      <c r="D3223" s="1">
        <v>37635</v>
      </c>
      <c r="E3223" s="1">
        <v>43951</v>
      </c>
      <c r="F3223" t="s">
        <v>19</v>
      </c>
      <c r="I3223">
        <v>100</v>
      </c>
      <c r="J3223">
        <v>0</v>
      </c>
      <c r="K3223">
        <v>0</v>
      </c>
      <c r="L3223">
        <v>1053</v>
      </c>
      <c r="M3223">
        <v>1053</v>
      </c>
      <c r="N3223" t="s">
        <v>20</v>
      </c>
      <c r="O3223" t="s">
        <v>17106</v>
      </c>
      <c r="P3223" t="s">
        <v>28</v>
      </c>
      <c r="Q3223" t="s">
        <v>34233</v>
      </c>
      <c r="R3223" t="s">
        <v>34233</v>
      </c>
      <c r="S3223" t="s">
        <v>32628</v>
      </c>
      <c r="T3223" t="s">
        <v>34357</v>
      </c>
      <c r="U3223" t="s">
        <v>32634</v>
      </c>
      <c r="V3223" t="s">
        <v>32977</v>
      </c>
      <c r="X3223">
        <v>2</v>
      </c>
      <c r="Y3223" t="s">
        <v>32654</v>
      </c>
      <c r="AA3223">
        <v>9</v>
      </c>
      <c r="AB3223">
        <v>15</v>
      </c>
      <c r="AC3223">
        <v>1</v>
      </c>
      <c r="AD3223" t="str">
        <f t="shared" si="505"/>
        <v/>
      </c>
      <c r="AE3223" t="str">
        <f t="shared" ref="AE3223:AE3286" si="507">IF((S3223="tühi")*(AC3223&lt;&gt;""),AC3223,"")</f>
        <v/>
      </c>
      <c r="AF3223" t="str">
        <f t="shared" si="499"/>
        <v/>
      </c>
      <c r="AG3223">
        <f t="shared" si="506"/>
        <v>1</v>
      </c>
      <c r="AH3223">
        <f t="shared" si="503"/>
        <v>2.8</v>
      </c>
      <c r="AI3223">
        <v>0.14499999999999999</v>
      </c>
      <c r="AJ3223">
        <f t="shared" si="501"/>
        <v>0.40599999999999997</v>
      </c>
      <c r="AK3223" t="str">
        <f t="shared" si="504"/>
        <v/>
      </c>
      <c r="AL3223" t="str">
        <f t="shared" si="502"/>
        <v/>
      </c>
    </row>
    <row r="3224" spans="1:38" x14ac:dyDescent="0.2">
      <c r="A3224" t="s">
        <v>17579</v>
      </c>
      <c r="B3224" t="s">
        <v>17</v>
      </c>
      <c r="C3224" t="s">
        <v>17580</v>
      </c>
      <c r="D3224" s="1">
        <v>37635</v>
      </c>
      <c r="E3224" s="1">
        <v>43481</v>
      </c>
      <c r="F3224" t="s">
        <v>19</v>
      </c>
      <c r="I3224">
        <v>100</v>
      </c>
      <c r="J3224">
        <v>0</v>
      </c>
      <c r="K3224">
        <v>0</v>
      </c>
      <c r="L3224">
        <v>1433</v>
      </c>
      <c r="M3224">
        <v>1433</v>
      </c>
      <c r="N3224" t="s">
        <v>20</v>
      </c>
      <c r="O3224" t="s">
        <v>17581</v>
      </c>
      <c r="P3224" t="s">
        <v>28</v>
      </c>
      <c r="Q3224" t="s">
        <v>34233</v>
      </c>
      <c r="R3224" t="s">
        <v>34233</v>
      </c>
      <c r="S3224" t="s">
        <v>32628</v>
      </c>
      <c r="T3224" t="s">
        <v>34354</v>
      </c>
      <c r="U3224" t="s">
        <v>32634</v>
      </c>
      <c r="V3224" t="s">
        <v>32978</v>
      </c>
      <c r="X3224">
        <v>2</v>
      </c>
      <c r="AB3224">
        <v>20</v>
      </c>
      <c r="AC3224">
        <v>1</v>
      </c>
      <c r="AD3224" t="str">
        <f t="shared" si="505"/>
        <v/>
      </c>
      <c r="AE3224" t="str">
        <f t="shared" si="507"/>
        <v/>
      </c>
      <c r="AF3224" t="str">
        <f t="shared" si="499"/>
        <v/>
      </c>
      <c r="AG3224">
        <f t="shared" si="506"/>
        <v>1</v>
      </c>
      <c r="AH3224">
        <f t="shared" si="503"/>
        <v>2.8</v>
      </c>
      <c r="AI3224">
        <v>0.14499999999999999</v>
      </c>
      <c r="AJ3224">
        <f t="shared" si="501"/>
        <v>0.40599999999999997</v>
      </c>
      <c r="AK3224" t="str">
        <f t="shared" si="504"/>
        <v/>
      </c>
      <c r="AL3224" t="str">
        <f t="shared" si="502"/>
        <v/>
      </c>
    </row>
    <row r="3225" spans="1:38" x14ac:dyDescent="0.2">
      <c r="A3225" t="s">
        <v>17538</v>
      </c>
      <c r="B3225" t="s">
        <v>17</v>
      </c>
      <c r="C3225" t="s">
        <v>17539</v>
      </c>
      <c r="D3225" s="1">
        <v>37635</v>
      </c>
      <c r="E3225" s="1">
        <v>44546</v>
      </c>
      <c r="F3225" t="s">
        <v>19</v>
      </c>
      <c r="I3225">
        <v>100</v>
      </c>
      <c r="J3225">
        <v>0</v>
      </c>
      <c r="K3225">
        <v>0</v>
      </c>
      <c r="L3225">
        <v>1266</v>
      </c>
      <c r="M3225">
        <v>1266</v>
      </c>
      <c r="N3225" t="s">
        <v>20</v>
      </c>
      <c r="O3225" t="s">
        <v>17540</v>
      </c>
      <c r="P3225" t="s">
        <v>28</v>
      </c>
      <c r="Q3225" t="s">
        <v>34233</v>
      </c>
      <c r="R3225" t="s">
        <v>34233</v>
      </c>
      <c r="S3225" t="s">
        <v>32628</v>
      </c>
      <c r="T3225" t="s">
        <v>34349</v>
      </c>
      <c r="U3225" t="s">
        <v>32634</v>
      </c>
      <c r="V3225" t="s">
        <v>32979</v>
      </c>
      <c r="X3225">
        <v>2</v>
      </c>
      <c r="Y3225" t="s">
        <v>32654</v>
      </c>
      <c r="AA3225">
        <v>9</v>
      </c>
      <c r="AB3225">
        <v>15</v>
      </c>
      <c r="AC3225">
        <v>1</v>
      </c>
      <c r="AD3225" t="str">
        <f t="shared" si="505"/>
        <v/>
      </c>
      <c r="AE3225" t="str">
        <f t="shared" si="507"/>
        <v/>
      </c>
      <c r="AF3225" t="str">
        <f t="shared" si="499"/>
        <v/>
      </c>
      <c r="AG3225">
        <f t="shared" si="506"/>
        <v>1</v>
      </c>
      <c r="AH3225">
        <f t="shared" si="503"/>
        <v>2.8</v>
      </c>
      <c r="AI3225">
        <v>0.14499999999999999</v>
      </c>
      <c r="AJ3225">
        <f t="shared" si="501"/>
        <v>0.40599999999999997</v>
      </c>
      <c r="AK3225" t="str">
        <f t="shared" si="504"/>
        <v/>
      </c>
      <c r="AL3225" t="str">
        <f t="shared" si="502"/>
        <v/>
      </c>
    </row>
    <row r="3226" spans="1:38" x14ac:dyDescent="0.2">
      <c r="A3226" t="s">
        <v>17075</v>
      </c>
      <c r="B3226" t="s">
        <v>17</v>
      </c>
      <c r="C3226" t="s">
        <v>17076</v>
      </c>
      <c r="D3226" s="1">
        <v>37635</v>
      </c>
      <c r="E3226" s="1">
        <v>43951</v>
      </c>
      <c r="F3226" t="s">
        <v>19</v>
      </c>
      <c r="I3226">
        <v>100</v>
      </c>
      <c r="J3226">
        <v>0</v>
      </c>
      <c r="K3226">
        <v>0</v>
      </c>
      <c r="L3226">
        <v>1184</v>
      </c>
      <c r="M3226">
        <v>1184</v>
      </c>
      <c r="N3226" t="s">
        <v>20</v>
      </c>
      <c r="O3226" t="s">
        <v>17077</v>
      </c>
      <c r="P3226" t="s">
        <v>28</v>
      </c>
      <c r="Q3226" t="s">
        <v>34233</v>
      </c>
      <c r="R3226" t="s">
        <v>34233</v>
      </c>
      <c r="S3226" t="s">
        <v>32628</v>
      </c>
      <c r="T3226" t="s">
        <v>34357</v>
      </c>
      <c r="U3226" t="s">
        <v>32634</v>
      </c>
      <c r="V3226" t="s">
        <v>34970</v>
      </c>
      <c r="X3226">
        <v>2</v>
      </c>
      <c r="Y3226" t="s">
        <v>32654</v>
      </c>
      <c r="AA3226">
        <v>9</v>
      </c>
      <c r="AB3226">
        <v>15</v>
      </c>
      <c r="AC3226">
        <v>1</v>
      </c>
      <c r="AD3226" t="str">
        <f t="shared" si="505"/>
        <v/>
      </c>
      <c r="AE3226" t="str">
        <f t="shared" si="507"/>
        <v/>
      </c>
      <c r="AF3226" t="str">
        <f t="shared" si="499"/>
        <v/>
      </c>
      <c r="AG3226">
        <f t="shared" si="506"/>
        <v>1</v>
      </c>
      <c r="AH3226">
        <f t="shared" si="503"/>
        <v>2.8</v>
      </c>
      <c r="AI3226">
        <v>0.14499999999999999</v>
      </c>
      <c r="AJ3226">
        <f t="shared" si="501"/>
        <v>0.40599999999999997</v>
      </c>
      <c r="AK3226" t="str">
        <f t="shared" si="504"/>
        <v/>
      </c>
      <c r="AL3226" t="str">
        <f t="shared" si="502"/>
        <v/>
      </c>
    </row>
    <row r="3227" spans="1:38" x14ac:dyDescent="0.2">
      <c r="A3227" t="s">
        <v>17515</v>
      </c>
      <c r="B3227" t="s">
        <v>17</v>
      </c>
      <c r="C3227" t="s">
        <v>17516</v>
      </c>
      <c r="D3227" s="1">
        <v>37635</v>
      </c>
      <c r="E3227" s="1">
        <v>43481</v>
      </c>
      <c r="F3227" t="s">
        <v>19</v>
      </c>
      <c r="I3227">
        <v>100</v>
      </c>
      <c r="J3227">
        <v>0</v>
      </c>
      <c r="K3227">
        <v>0</v>
      </c>
      <c r="L3227">
        <v>1098</v>
      </c>
      <c r="M3227">
        <v>1098</v>
      </c>
      <c r="N3227" t="s">
        <v>20</v>
      </c>
      <c r="O3227" t="s">
        <v>17517</v>
      </c>
      <c r="P3227" t="s">
        <v>28</v>
      </c>
      <c r="Q3227" t="s">
        <v>34233</v>
      </c>
      <c r="R3227" t="s">
        <v>34233</v>
      </c>
      <c r="S3227" t="s">
        <v>32628</v>
      </c>
      <c r="T3227" t="s">
        <v>34354</v>
      </c>
      <c r="U3227" t="s">
        <v>32634</v>
      </c>
      <c r="V3227" t="s">
        <v>32977</v>
      </c>
      <c r="X3227">
        <v>2</v>
      </c>
      <c r="Y3227" t="s">
        <v>32654</v>
      </c>
      <c r="AA3227">
        <v>9</v>
      </c>
      <c r="AB3227">
        <v>15</v>
      </c>
      <c r="AC3227">
        <v>1</v>
      </c>
      <c r="AD3227" t="str">
        <f t="shared" si="505"/>
        <v/>
      </c>
      <c r="AE3227" t="str">
        <f t="shared" si="507"/>
        <v/>
      </c>
      <c r="AF3227" t="str">
        <f t="shared" si="499"/>
        <v/>
      </c>
      <c r="AG3227">
        <f t="shared" si="506"/>
        <v>1</v>
      </c>
      <c r="AH3227">
        <f t="shared" si="503"/>
        <v>2.8</v>
      </c>
      <c r="AI3227">
        <v>0.14499999999999999</v>
      </c>
      <c r="AJ3227">
        <f t="shared" si="501"/>
        <v>0.40599999999999997</v>
      </c>
      <c r="AK3227" t="str">
        <f t="shared" si="504"/>
        <v/>
      </c>
      <c r="AL3227" t="str">
        <f t="shared" si="502"/>
        <v/>
      </c>
    </row>
    <row r="3228" spans="1:38" x14ac:dyDescent="0.2">
      <c r="A3228" t="s">
        <v>17535</v>
      </c>
      <c r="B3228" t="s">
        <v>17</v>
      </c>
      <c r="C3228" t="s">
        <v>17536</v>
      </c>
      <c r="D3228" s="1">
        <v>37635</v>
      </c>
      <c r="E3228" s="1">
        <v>44546</v>
      </c>
      <c r="F3228" t="s">
        <v>19</v>
      </c>
      <c r="I3228">
        <v>100</v>
      </c>
      <c r="J3228">
        <v>0</v>
      </c>
      <c r="K3228">
        <v>0</v>
      </c>
      <c r="L3228">
        <v>1417</v>
      </c>
      <c r="M3228">
        <v>1417</v>
      </c>
      <c r="N3228" t="s">
        <v>20</v>
      </c>
      <c r="O3228" t="s">
        <v>17537</v>
      </c>
      <c r="P3228" t="s">
        <v>28</v>
      </c>
      <c r="Q3228" t="s">
        <v>34233</v>
      </c>
      <c r="R3228" t="s">
        <v>34233</v>
      </c>
      <c r="S3228" t="s">
        <v>32628</v>
      </c>
      <c r="T3228" t="s">
        <v>34349</v>
      </c>
      <c r="U3228" t="s">
        <v>32634</v>
      </c>
      <c r="V3228" t="s">
        <v>32978</v>
      </c>
      <c r="X3228">
        <v>2</v>
      </c>
      <c r="AB3228">
        <v>25</v>
      </c>
      <c r="AC3228">
        <v>1</v>
      </c>
      <c r="AD3228" t="str">
        <f t="shared" si="505"/>
        <v/>
      </c>
      <c r="AE3228" t="str">
        <f t="shared" si="507"/>
        <v/>
      </c>
      <c r="AF3228" t="str">
        <f t="shared" si="499"/>
        <v/>
      </c>
      <c r="AG3228">
        <f t="shared" si="506"/>
        <v>1</v>
      </c>
      <c r="AH3228">
        <f t="shared" si="503"/>
        <v>2.8</v>
      </c>
      <c r="AI3228">
        <v>0.14499999999999999</v>
      </c>
      <c r="AJ3228">
        <f t="shared" si="501"/>
        <v>0.40599999999999997</v>
      </c>
      <c r="AK3228" t="str">
        <f t="shared" si="504"/>
        <v/>
      </c>
      <c r="AL3228" t="str">
        <f t="shared" si="502"/>
        <v/>
      </c>
    </row>
    <row r="3229" spans="1:38" x14ac:dyDescent="0.2">
      <c r="A3229" t="s">
        <v>17521</v>
      </c>
      <c r="B3229" t="s">
        <v>17</v>
      </c>
      <c r="C3229" t="s">
        <v>17522</v>
      </c>
      <c r="D3229" s="1">
        <v>37635</v>
      </c>
      <c r="E3229" s="1">
        <v>43481</v>
      </c>
      <c r="F3229" t="s">
        <v>19</v>
      </c>
      <c r="I3229">
        <v>100</v>
      </c>
      <c r="J3229">
        <v>0</v>
      </c>
      <c r="K3229">
        <v>0</v>
      </c>
      <c r="L3229">
        <v>1093</v>
      </c>
      <c r="M3229">
        <v>1093</v>
      </c>
      <c r="N3229" t="s">
        <v>20</v>
      </c>
      <c r="O3229" t="s">
        <v>17523</v>
      </c>
      <c r="P3229" t="s">
        <v>28</v>
      </c>
      <c r="Q3229" t="s">
        <v>34233</v>
      </c>
      <c r="R3229" t="s">
        <v>34233</v>
      </c>
      <c r="S3229" t="s">
        <v>32628</v>
      </c>
      <c r="T3229" t="s">
        <v>34349</v>
      </c>
      <c r="U3229" t="s">
        <v>32634</v>
      </c>
      <c r="V3229" t="s">
        <v>32977</v>
      </c>
      <c r="X3229">
        <v>2</v>
      </c>
      <c r="Y3229" t="s">
        <v>32654</v>
      </c>
      <c r="AA3229">
        <v>9</v>
      </c>
      <c r="AB3229">
        <v>15</v>
      </c>
      <c r="AC3229">
        <v>1</v>
      </c>
      <c r="AD3229" t="str">
        <f t="shared" si="505"/>
        <v/>
      </c>
      <c r="AE3229" t="str">
        <f t="shared" si="507"/>
        <v/>
      </c>
      <c r="AF3229" t="str">
        <f t="shared" si="499"/>
        <v/>
      </c>
      <c r="AG3229">
        <f t="shared" si="506"/>
        <v>1</v>
      </c>
      <c r="AH3229">
        <f t="shared" si="503"/>
        <v>2.8</v>
      </c>
      <c r="AI3229">
        <v>0.14499999999999999</v>
      </c>
      <c r="AJ3229">
        <f t="shared" si="501"/>
        <v>0.40599999999999997</v>
      </c>
      <c r="AK3229" t="str">
        <f t="shared" si="504"/>
        <v/>
      </c>
      <c r="AL3229" t="str">
        <f t="shared" si="502"/>
        <v/>
      </c>
    </row>
    <row r="3230" spans="1:38" x14ac:dyDescent="0.2">
      <c r="A3230" t="s">
        <v>17524</v>
      </c>
      <c r="B3230" t="s">
        <v>17</v>
      </c>
      <c r="C3230" t="s">
        <v>17525</v>
      </c>
      <c r="D3230" s="1">
        <v>37635</v>
      </c>
      <c r="E3230" s="1">
        <v>43481</v>
      </c>
      <c r="F3230" t="s">
        <v>474</v>
      </c>
      <c r="I3230">
        <v>100</v>
      </c>
      <c r="J3230">
        <v>0</v>
      </c>
      <c r="K3230">
        <v>0</v>
      </c>
      <c r="L3230">
        <v>37</v>
      </c>
      <c r="M3230">
        <v>37</v>
      </c>
      <c r="N3230" t="s">
        <v>20</v>
      </c>
      <c r="O3230" t="s">
        <v>17526</v>
      </c>
      <c r="P3230" t="s">
        <v>28</v>
      </c>
      <c r="Q3230" t="s">
        <v>34233</v>
      </c>
      <c r="R3230" t="s">
        <v>34233</v>
      </c>
      <c r="S3230" t="s">
        <v>32627</v>
      </c>
      <c r="T3230" t="s">
        <v>34233</v>
      </c>
      <c r="U3230" t="s">
        <v>32980</v>
      </c>
      <c r="V3230" t="s">
        <v>32977</v>
      </c>
      <c r="AD3230" t="str">
        <f t="shared" si="505"/>
        <v/>
      </c>
      <c r="AE3230" t="str">
        <f t="shared" si="507"/>
        <v/>
      </c>
      <c r="AF3230" t="str">
        <f t="shared" si="499"/>
        <v/>
      </c>
      <c r="AG3230" t="str">
        <f t="shared" si="506"/>
        <v/>
      </c>
      <c r="AH3230" t="str">
        <f t="shared" si="503"/>
        <v/>
      </c>
      <c r="AI3230">
        <v>0.14499999999999999</v>
      </c>
      <c r="AJ3230" t="str">
        <f t="shared" si="501"/>
        <v/>
      </c>
      <c r="AK3230" t="str">
        <f t="shared" si="504"/>
        <v/>
      </c>
      <c r="AL3230" t="str">
        <f t="shared" si="502"/>
        <v/>
      </c>
    </row>
    <row r="3231" spans="1:38" x14ac:dyDescent="0.2">
      <c r="A3231" t="s">
        <v>17576</v>
      </c>
      <c r="B3231" t="s">
        <v>17</v>
      </c>
      <c r="C3231" t="s">
        <v>17577</v>
      </c>
      <c r="D3231" s="1">
        <v>37635</v>
      </c>
      <c r="E3231" s="1">
        <v>43481</v>
      </c>
      <c r="F3231" t="s">
        <v>19</v>
      </c>
      <c r="I3231">
        <v>100</v>
      </c>
      <c r="J3231">
        <v>0</v>
      </c>
      <c r="K3231">
        <v>0</v>
      </c>
      <c r="L3231">
        <v>1131</v>
      </c>
      <c r="M3231">
        <v>1131</v>
      </c>
      <c r="N3231" t="s">
        <v>20</v>
      </c>
      <c r="O3231" t="s">
        <v>17578</v>
      </c>
      <c r="P3231" t="s">
        <v>28</v>
      </c>
      <c r="Q3231" t="s">
        <v>34233</v>
      </c>
      <c r="R3231" t="s">
        <v>34233</v>
      </c>
      <c r="S3231" t="s">
        <v>32628</v>
      </c>
      <c r="T3231" t="s">
        <v>34349</v>
      </c>
      <c r="U3231" t="s">
        <v>32634</v>
      </c>
      <c r="V3231" t="s">
        <v>32978</v>
      </c>
      <c r="X3231">
        <v>2</v>
      </c>
      <c r="AB3231">
        <v>25</v>
      </c>
      <c r="AC3231">
        <v>1</v>
      </c>
      <c r="AD3231" t="str">
        <f t="shared" si="505"/>
        <v/>
      </c>
      <c r="AE3231" t="str">
        <f t="shared" si="507"/>
        <v/>
      </c>
      <c r="AF3231" t="str">
        <f t="shared" si="499"/>
        <v/>
      </c>
      <c r="AG3231">
        <f t="shared" si="506"/>
        <v>1</v>
      </c>
      <c r="AH3231">
        <f t="shared" si="503"/>
        <v>2.8</v>
      </c>
      <c r="AI3231">
        <v>0.14499999999999999</v>
      </c>
      <c r="AJ3231">
        <f t="shared" si="501"/>
        <v>0.40599999999999997</v>
      </c>
      <c r="AK3231" t="str">
        <f t="shared" si="504"/>
        <v/>
      </c>
      <c r="AL3231" t="str">
        <f t="shared" si="502"/>
        <v/>
      </c>
    </row>
    <row r="3232" spans="1:38" x14ac:dyDescent="0.2">
      <c r="A3232" t="s">
        <v>17529</v>
      </c>
      <c r="B3232" t="s">
        <v>17</v>
      </c>
      <c r="C3232" t="s">
        <v>17530</v>
      </c>
      <c r="D3232" s="1">
        <v>37635</v>
      </c>
      <c r="E3232" s="1">
        <v>43481</v>
      </c>
      <c r="F3232" t="s">
        <v>19</v>
      </c>
      <c r="I3232">
        <v>100</v>
      </c>
      <c r="J3232">
        <v>0</v>
      </c>
      <c r="K3232">
        <v>0</v>
      </c>
      <c r="L3232">
        <v>1090</v>
      </c>
      <c r="M3232">
        <v>1090</v>
      </c>
      <c r="N3232" t="s">
        <v>20</v>
      </c>
      <c r="O3232" t="s">
        <v>17531</v>
      </c>
      <c r="P3232" t="s">
        <v>28</v>
      </c>
      <c r="Q3232" t="s">
        <v>34233</v>
      </c>
      <c r="R3232" t="s">
        <v>34233</v>
      </c>
      <c r="S3232" t="s">
        <v>32628</v>
      </c>
      <c r="T3232" t="s">
        <v>34354</v>
      </c>
      <c r="U3232" t="s">
        <v>32634</v>
      </c>
      <c r="V3232" t="s">
        <v>32977</v>
      </c>
      <c r="X3232">
        <v>2</v>
      </c>
      <c r="Y3232" t="s">
        <v>32654</v>
      </c>
      <c r="AA3232">
        <v>9</v>
      </c>
      <c r="AB3232">
        <v>15</v>
      </c>
      <c r="AC3232">
        <v>1</v>
      </c>
      <c r="AD3232" t="str">
        <f t="shared" si="505"/>
        <v/>
      </c>
      <c r="AE3232" t="str">
        <f t="shared" si="507"/>
        <v/>
      </c>
      <c r="AF3232" t="str">
        <f t="shared" si="499"/>
        <v/>
      </c>
      <c r="AG3232">
        <f t="shared" si="506"/>
        <v>1</v>
      </c>
      <c r="AH3232">
        <f t="shared" si="503"/>
        <v>2.8</v>
      </c>
      <c r="AI3232">
        <v>0.14499999999999999</v>
      </c>
      <c r="AJ3232">
        <f t="shared" si="501"/>
        <v>0.40599999999999997</v>
      </c>
      <c r="AK3232" t="str">
        <f t="shared" si="504"/>
        <v/>
      </c>
      <c r="AL3232" t="str">
        <f t="shared" si="502"/>
        <v/>
      </c>
    </row>
    <row r="3233" spans="1:39" x14ac:dyDescent="0.2">
      <c r="A3233" t="s">
        <v>17582</v>
      </c>
      <c r="B3233" t="s">
        <v>17</v>
      </c>
      <c r="C3233" t="s">
        <v>17583</v>
      </c>
      <c r="D3233" s="1">
        <v>37635</v>
      </c>
      <c r="E3233" s="1">
        <v>43951</v>
      </c>
      <c r="F3233" t="s">
        <v>19</v>
      </c>
      <c r="I3233">
        <v>100</v>
      </c>
      <c r="J3233">
        <v>0</v>
      </c>
      <c r="K3233">
        <v>0</v>
      </c>
      <c r="L3233">
        <v>1734</v>
      </c>
      <c r="M3233">
        <v>1734</v>
      </c>
      <c r="N3233" t="s">
        <v>20</v>
      </c>
      <c r="O3233" t="s">
        <v>17584</v>
      </c>
      <c r="P3233" t="s">
        <v>28</v>
      </c>
      <c r="Q3233" t="s">
        <v>34233</v>
      </c>
      <c r="R3233" t="s">
        <v>34233</v>
      </c>
      <c r="S3233" t="s">
        <v>32628</v>
      </c>
      <c r="T3233" t="s">
        <v>34354</v>
      </c>
      <c r="U3233" t="s">
        <v>32634</v>
      </c>
      <c r="V3233" t="s">
        <v>32978</v>
      </c>
      <c r="X3233">
        <v>2</v>
      </c>
      <c r="AB3233">
        <v>20</v>
      </c>
      <c r="AC3233">
        <v>1</v>
      </c>
      <c r="AD3233" t="str">
        <f t="shared" si="505"/>
        <v/>
      </c>
      <c r="AE3233" t="str">
        <f t="shared" si="507"/>
        <v/>
      </c>
      <c r="AF3233" t="str">
        <f t="shared" ref="AF3233:AF3296" si="508">IF((S3233&lt;&gt;"tühi")*(F3233&lt;&gt;"Elamumaa")*(G3233&lt;&gt;"Elamumaa")*(H3233&lt;&gt;"Elamumaa"),IF(Z3233=0,"",Z3233),"")</f>
        <v/>
      </c>
      <c r="AG3233">
        <f t="shared" si="506"/>
        <v>1</v>
      </c>
      <c r="AH3233">
        <f t="shared" si="503"/>
        <v>2.8</v>
      </c>
      <c r="AI3233">
        <v>0.14499999999999999</v>
      </c>
      <c r="AJ3233">
        <f t="shared" si="501"/>
        <v>0.40599999999999997</v>
      </c>
      <c r="AK3233" t="str">
        <f t="shared" si="504"/>
        <v/>
      </c>
      <c r="AL3233" t="str">
        <f t="shared" si="502"/>
        <v/>
      </c>
    </row>
    <row r="3234" spans="1:39" x14ac:dyDescent="0.2">
      <c r="A3234" t="s">
        <v>17532</v>
      </c>
      <c r="B3234" t="s">
        <v>17</v>
      </c>
      <c r="C3234" t="s">
        <v>17533</v>
      </c>
      <c r="D3234" s="1">
        <v>37635</v>
      </c>
      <c r="E3234" s="1">
        <v>44657</v>
      </c>
      <c r="F3234" t="s">
        <v>19</v>
      </c>
      <c r="I3234">
        <v>100</v>
      </c>
      <c r="J3234">
        <v>0</v>
      </c>
      <c r="K3234">
        <v>0</v>
      </c>
      <c r="L3234">
        <v>1139</v>
      </c>
      <c r="M3234">
        <v>1139</v>
      </c>
      <c r="N3234" t="s">
        <v>20</v>
      </c>
      <c r="O3234" t="s">
        <v>17534</v>
      </c>
      <c r="P3234" t="s">
        <v>28</v>
      </c>
      <c r="Q3234" t="s">
        <v>34233</v>
      </c>
      <c r="R3234" t="s">
        <v>34233</v>
      </c>
      <c r="S3234" t="s">
        <v>32628</v>
      </c>
      <c r="T3234" t="s">
        <v>34349</v>
      </c>
      <c r="U3234" t="s">
        <v>32634</v>
      </c>
      <c r="V3234" t="s">
        <v>32979</v>
      </c>
      <c r="X3234">
        <v>2</v>
      </c>
      <c r="Y3234" t="s">
        <v>32654</v>
      </c>
      <c r="AA3234">
        <v>9</v>
      </c>
      <c r="AB3234">
        <v>15</v>
      </c>
      <c r="AC3234">
        <v>1</v>
      </c>
      <c r="AD3234" t="str">
        <f t="shared" si="505"/>
        <v/>
      </c>
      <c r="AE3234" t="str">
        <f t="shared" si="507"/>
        <v/>
      </c>
      <c r="AF3234" t="str">
        <f t="shared" si="508"/>
        <v/>
      </c>
      <c r="AG3234">
        <f t="shared" si="506"/>
        <v>1</v>
      </c>
      <c r="AH3234">
        <f t="shared" si="503"/>
        <v>2.8</v>
      </c>
      <c r="AI3234">
        <v>0.14499999999999999</v>
      </c>
      <c r="AJ3234">
        <f t="shared" si="501"/>
        <v>0.40599999999999997</v>
      </c>
      <c r="AK3234" t="str">
        <f t="shared" si="504"/>
        <v/>
      </c>
      <c r="AL3234" t="str">
        <f t="shared" si="502"/>
        <v/>
      </c>
    </row>
    <row r="3235" spans="1:39" x14ac:dyDescent="0.2">
      <c r="A3235" t="s">
        <v>22255</v>
      </c>
      <c r="B3235" t="s">
        <v>17</v>
      </c>
      <c r="C3235" t="s">
        <v>22256</v>
      </c>
      <c r="D3235" s="1">
        <v>38810</v>
      </c>
      <c r="E3235" s="1">
        <v>43951</v>
      </c>
      <c r="F3235" t="s">
        <v>39</v>
      </c>
      <c r="I3235">
        <v>100</v>
      </c>
      <c r="J3235">
        <v>0</v>
      </c>
      <c r="K3235">
        <v>0</v>
      </c>
      <c r="L3235">
        <v>3000</v>
      </c>
      <c r="M3235">
        <v>3000</v>
      </c>
      <c r="N3235" t="s">
        <v>20</v>
      </c>
      <c r="O3235" t="s">
        <v>22257</v>
      </c>
      <c r="P3235" t="s">
        <v>28</v>
      </c>
      <c r="Q3235" t="s">
        <v>34233</v>
      </c>
      <c r="R3235" t="s">
        <v>34233</v>
      </c>
      <c r="S3235" t="s">
        <v>33942</v>
      </c>
      <c r="T3235" t="s">
        <v>34233</v>
      </c>
      <c r="AD3235" t="str">
        <f t="shared" si="505"/>
        <v/>
      </c>
      <c r="AE3235" t="str">
        <f t="shared" si="507"/>
        <v/>
      </c>
      <c r="AF3235" t="str">
        <f t="shared" si="508"/>
        <v/>
      </c>
      <c r="AG3235" t="str">
        <f t="shared" si="506"/>
        <v/>
      </c>
      <c r="AH3235" t="str">
        <f t="shared" si="503"/>
        <v/>
      </c>
      <c r="AI3235">
        <v>0.14499999999999999</v>
      </c>
      <c r="AJ3235" t="str">
        <f t="shared" si="501"/>
        <v/>
      </c>
      <c r="AK3235" t="str">
        <f t="shared" si="504"/>
        <v/>
      </c>
      <c r="AL3235" t="str">
        <f t="shared" si="502"/>
        <v/>
      </c>
    </row>
    <row r="3236" spans="1:39" x14ac:dyDescent="0.2">
      <c r="A3236" t="s">
        <v>30287</v>
      </c>
      <c r="B3236" t="s">
        <v>17</v>
      </c>
      <c r="C3236" t="s">
        <v>30288</v>
      </c>
      <c r="D3236" s="1">
        <v>43920</v>
      </c>
      <c r="E3236" s="1">
        <v>43920</v>
      </c>
      <c r="F3236" t="s">
        <v>39</v>
      </c>
      <c r="I3236">
        <v>100</v>
      </c>
      <c r="J3236">
        <v>0</v>
      </c>
      <c r="K3236">
        <v>0</v>
      </c>
      <c r="L3236">
        <v>34400</v>
      </c>
      <c r="M3236">
        <v>34358</v>
      </c>
      <c r="N3236" t="s">
        <v>401</v>
      </c>
      <c r="O3236" t="s">
        <v>30289</v>
      </c>
      <c r="P3236" t="s">
        <v>28</v>
      </c>
      <c r="Q3236" t="s">
        <v>34233</v>
      </c>
      <c r="R3236" t="s">
        <v>34233</v>
      </c>
      <c r="S3236" t="s">
        <v>33942</v>
      </c>
      <c r="T3236" t="s">
        <v>34233</v>
      </c>
      <c r="AD3236" t="str">
        <f t="shared" si="505"/>
        <v/>
      </c>
      <c r="AE3236" t="str">
        <f t="shared" si="507"/>
        <v/>
      </c>
      <c r="AF3236" t="str">
        <f t="shared" si="508"/>
        <v/>
      </c>
      <c r="AG3236" t="str">
        <f t="shared" si="506"/>
        <v/>
      </c>
      <c r="AH3236" t="str">
        <f t="shared" si="503"/>
        <v/>
      </c>
      <c r="AI3236">
        <v>0.14499999999999999</v>
      </c>
      <c r="AJ3236" t="str">
        <f t="shared" si="501"/>
        <v/>
      </c>
      <c r="AK3236" t="str">
        <f t="shared" si="504"/>
        <v/>
      </c>
      <c r="AL3236" t="str">
        <f t="shared" si="502"/>
        <v/>
      </c>
    </row>
    <row r="3237" spans="1:39" x14ac:dyDescent="0.2">
      <c r="A3237" t="s">
        <v>22942</v>
      </c>
      <c r="B3237" t="s">
        <v>17</v>
      </c>
      <c r="C3237" t="s">
        <v>22943</v>
      </c>
      <c r="D3237" s="1">
        <v>38812</v>
      </c>
      <c r="E3237" s="1">
        <v>43456</v>
      </c>
      <c r="F3237" t="s">
        <v>19</v>
      </c>
      <c r="I3237">
        <v>100</v>
      </c>
      <c r="J3237">
        <v>0</v>
      </c>
      <c r="K3237">
        <v>0</v>
      </c>
      <c r="L3237">
        <v>1438</v>
      </c>
      <c r="M3237">
        <v>1438</v>
      </c>
      <c r="N3237" t="s">
        <v>20</v>
      </c>
      <c r="O3237" t="s">
        <v>22944</v>
      </c>
      <c r="P3237" t="s">
        <v>28</v>
      </c>
      <c r="Q3237" t="s">
        <v>34234</v>
      </c>
      <c r="R3237" t="s">
        <v>33762</v>
      </c>
      <c r="S3237" t="s">
        <v>33942</v>
      </c>
      <c r="T3237" t="s">
        <v>34233</v>
      </c>
      <c r="U3237" t="s">
        <v>32656</v>
      </c>
      <c r="V3237" t="s">
        <v>34971</v>
      </c>
      <c r="W3237">
        <v>260</v>
      </c>
      <c r="X3237">
        <v>2</v>
      </c>
      <c r="Y3237">
        <v>1</v>
      </c>
      <c r="Z3237">
        <v>520</v>
      </c>
      <c r="AA3237">
        <v>8.5</v>
      </c>
      <c r="AC3237">
        <v>2</v>
      </c>
      <c r="AD3237" t="str">
        <f t="shared" si="505"/>
        <v/>
      </c>
      <c r="AE3237">
        <f t="shared" si="507"/>
        <v>2</v>
      </c>
      <c r="AF3237" t="str">
        <f t="shared" si="508"/>
        <v/>
      </c>
      <c r="AG3237" t="str">
        <f t="shared" si="506"/>
        <v/>
      </c>
      <c r="AH3237" t="str">
        <f t="shared" si="503"/>
        <v/>
      </c>
      <c r="AI3237">
        <v>0.14499999999999999</v>
      </c>
      <c r="AJ3237" t="str">
        <f t="shared" si="501"/>
        <v/>
      </c>
      <c r="AK3237">
        <f t="shared" si="504"/>
        <v>5.6</v>
      </c>
      <c r="AL3237">
        <f t="shared" si="502"/>
        <v>0.81199999999999994</v>
      </c>
    </row>
    <row r="3238" spans="1:39" x14ac:dyDescent="0.2">
      <c r="A3238" t="s">
        <v>22945</v>
      </c>
      <c r="B3238" t="s">
        <v>17</v>
      </c>
      <c r="C3238" t="s">
        <v>22946</v>
      </c>
      <c r="D3238" s="1">
        <v>38812</v>
      </c>
      <c r="E3238" s="1">
        <v>43456</v>
      </c>
      <c r="F3238" t="s">
        <v>19</v>
      </c>
      <c r="I3238">
        <v>100</v>
      </c>
      <c r="J3238">
        <v>0</v>
      </c>
      <c r="K3238">
        <v>0</v>
      </c>
      <c r="L3238">
        <v>1489</v>
      </c>
      <c r="M3238">
        <v>1489</v>
      </c>
      <c r="N3238" t="s">
        <v>20</v>
      </c>
      <c r="O3238" t="s">
        <v>22947</v>
      </c>
      <c r="P3238" t="s">
        <v>28</v>
      </c>
      <c r="Q3238" t="s">
        <v>34234</v>
      </c>
      <c r="R3238" t="s">
        <v>33762</v>
      </c>
      <c r="S3238" t="s">
        <v>33942</v>
      </c>
      <c r="T3238" t="s">
        <v>34233</v>
      </c>
      <c r="U3238" t="s">
        <v>32656</v>
      </c>
      <c r="V3238" t="s">
        <v>34971</v>
      </c>
      <c r="W3238">
        <v>260</v>
      </c>
      <c r="X3238">
        <v>2</v>
      </c>
      <c r="Y3238">
        <v>1</v>
      </c>
      <c r="Z3238">
        <v>520</v>
      </c>
      <c r="AA3238">
        <v>8.5</v>
      </c>
      <c r="AC3238">
        <v>2</v>
      </c>
      <c r="AD3238" t="str">
        <f t="shared" si="505"/>
        <v/>
      </c>
      <c r="AE3238">
        <f t="shared" si="507"/>
        <v>2</v>
      </c>
      <c r="AF3238" t="str">
        <f t="shared" si="508"/>
        <v/>
      </c>
      <c r="AG3238" t="str">
        <f t="shared" si="506"/>
        <v/>
      </c>
      <c r="AH3238" t="str">
        <f t="shared" si="503"/>
        <v/>
      </c>
      <c r="AI3238">
        <v>0.14499999999999999</v>
      </c>
      <c r="AJ3238" t="str">
        <f t="shared" si="501"/>
        <v/>
      </c>
      <c r="AK3238">
        <f t="shared" si="504"/>
        <v>5.6</v>
      </c>
      <c r="AL3238">
        <f t="shared" si="502"/>
        <v>0.81199999999999994</v>
      </c>
    </row>
    <row r="3239" spans="1:39" x14ac:dyDescent="0.2">
      <c r="A3239" t="s">
        <v>22252</v>
      </c>
      <c r="B3239" t="s">
        <v>17</v>
      </c>
      <c r="C3239" t="s">
        <v>22253</v>
      </c>
      <c r="D3239" s="1">
        <v>38810</v>
      </c>
      <c r="E3239" s="1">
        <v>43957</v>
      </c>
      <c r="F3239" t="s">
        <v>39</v>
      </c>
      <c r="I3239">
        <v>100</v>
      </c>
      <c r="J3239">
        <v>0</v>
      </c>
      <c r="K3239">
        <v>0</v>
      </c>
      <c r="L3239">
        <v>28102</v>
      </c>
      <c r="M3239">
        <v>28102</v>
      </c>
      <c r="N3239" t="s">
        <v>20</v>
      </c>
      <c r="O3239" t="s">
        <v>22254</v>
      </c>
      <c r="P3239" t="s">
        <v>28</v>
      </c>
      <c r="Q3239" t="s">
        <v>34233</v>
      </c>
      <c r="R3239" t="s">
        <v>34233</v>
      </c>
      <c r="S3239" t="s">
        <v>33942</v>
      </c>
      <c r="T3239" t="s">
        <v>34233</v>
      </c>
      <c r="AD3239" t="str">
        <f t="shared" si="505"/>
        <v/>
      </c>
      <c r="AE3239" t="str">
        <f t="shared" si="507"/>
        <v/>
      </c>
      <c r="AF3239" t="str">
        <f t="shared" si="508"/>
        <v/>
      </c>
      <c r="AG3239" t="str">
        <f t="shared" si="506"/>
        <v/>
      </c>
      <c r="AH3239" t="str">
        <f t="shared" si="503"/>
        <v/>
      </c>
      <c r="AI3239">
        <v>0.14499999999999999</v>
      </c>
      <c r="AJ3239" t="str">
        <f t="shared" si="501"/>
        <v/>
      </c>
      <c r="AK3239" t="str">
        <f t="shared" si="504"/>
        <v/>
      </c>
      <c r="AL3239" t="str">
        <f t="shared" si="502"/>
        <v/>
      </c>
    </row>
    <row r="3240" spans="1:39" x14ac:dyDescent="0.2">
      <c r="A3240" t="s">
        <v>22261</v>
      </c>
      <c r="B3240" t="s">
        <v>17</v>
      </c>
      <c r="C3240" t="s">
        <v>22262</v>
      </c>
      <c r="D3240" s="1">
        <v>38810</v>
      </c>
      <c r="E3240" s="1">
        <v>43456</v>
      </c>
      <c r="F3240" t="s">
        <v>39</v>
      </c>
      <c r="I3240">
        <v>100</v>
      </c>
      <c r="J3240">
        <v>0</v>
      </c>
      <c r="K3240">
        <v>0</v>
      </c>
      <c r="L3240">
        <v>82500</v>
      </c>
      <c r="M3240">
        <v>82488</v>
      </c>
      <c r="N3240" t="s">
        <v>401</v>
      </c>
      <c r="O3240" t="s">
        <v>22263</v>
      </c>
      <c r="P3240" t="s">
        <v>28</v>
      </c>
      <c r="Q3240" t="s">
        <v>34233</v>
      </c>
      <c r="R3240" t="s">
        <v>34233</v>
      </c>
      <c r="S3240" t="s">
        <v>33942</v>
      </c>
      <c r="T3240" t="s">
        <v>34233</v>
      </c>
      <c r="AD3240" t="str">
        <f t="shared" si="505"/>
        <v/>
      </c>
      <c r="AE3240" t="str">
        <f t="shared" si="507"/>
        <v/>
      </c>
      <c r="AF3240" t="str">
        <f t="shared" si="508"/>
        <v/>
      </c>
      <c r="AG3240" t="str">
        <f t="shared" si="506"/>
        <v/>
      </c>
      <c r="AH3240" t="str">
        <f t="shared" si="503"/>
        <v/>
      </c>
      <c r="AI3240">
        <v>0.14499999999999999</v>
      </c>
      <c r="AJ3240" t="str">
        <f t="shared" si="501"/>
        <v/>
      </c>
      <c r="AK3240" t="str">
        <f t="shared" si="504"/>
        <v/>
      </c>
      <c r="AL3240" t="str">
        <f t="shared" si="502"/>
        <v/>
      </c>
    </row>
    <row r="3241" spans="1:39" x14ac:dyDescent="0.2">
      <c r="A3241" t="s">
        <v>29225</v>
      </c>
      <c r="B3241" t="s">
        <v>17</v>
      </c>
      <c r="C3241" t="s">
        <v>29226</v>
      </c>
      <c r="D3241" s="1">
        <v>43110</v>
      </c>
      <c r="E3241" s="1">
        <v>44546</v>
      </c>
      <c r="F3241" t="s">
        <v>26</v>
      </c>
      <c r="I3241">
        <v>100</v>
      </c>
      <c r="J3241">
        <v>0</v>
      </c>
      <c r="K3241">
        <v>0</v>
      </c>
      <c r="L3241">
        <v>413</v>
      </c>
      <c r="M3241">
        <v>413</v>
      </c>
      <c r="N3241" t="s">
        <v>20</v>
      </c>
      <c r="O3241" t="s">
        <v>29227</v>
      </c>
      <c r="P3241" t="s">
        <v>28</v>
      </c>
      <c r="Q3241" t="s">
        <v>34233</v>
      </c>
      <c r="R3241" t="s">
        <v>34233</v>
      </c>
      <c r="S3241" t="s">
        <v>34233</v>
      </c>
      <c r="T3241" t="s">
        <v>34233</v>
      </c>
      <c r="V3241" t="s">
        <v>34972</v>
      </c>
      <c r="AD3241" t="str">
        <f t="shared" si="505"/>
        <v/>
      </c>
      <c r="AE3241" t="str">
        <f t="shared" si="507"/>
        <v/>
      </c>
      <c r="AF3241" t="str">
        <f t="shared" si="508"/>
        <v/>
      </c>
      <c r="AG3241" t="str">
        <f t="shared" si="506"/>
        <v/>
      </c>
      <c r="AH3241" t="str">
        <f t="shared" si="503"/>
        <v/>
      </c>
      <c r="AI3241">
        <v>0.14499999999999999</v>
      </c>
      <c r="AJ3241" t="str">
        <f t="shared" si="501"/>
        <v/>
      </c>
      <c r="AK3241" t="str">
        <f t="shared" si="504"/>
        <v/>
      </c>
      <c r="AL3241" t="str">
        <f t="shared" si="502"/>
        <v/>
      </c>
    </row>
    <row r="3242" spans="1:39" x14ac:dyDescent="0.2">
      <c r="A3242" t="s">
        <v>29228</v>
      </c>
      <c r="B3242" t="s">
        <v>17</v>
      </c>
      <c r="C3242" t="s">
        <v>29229</v>
      </c>
      <c r="D3242" s="1">
        <v>43110</v>
      </c>
      <c r="E3242" s="1">
        <v>44546</v>
      </c>
      <c r="F3242" t="s">
        <v>19</v>
      </c>
      <c r="I3242">
        <v>100</v>
      </c>
      <c r="J3242">
        <v>0</v>
      </c>
      <c r="K3242">
        <v>0</v>
      </c>
      <c r="L3242">
        <v>1501</v>
      </c>
      <c r="M3242">
        <v>1501</v>
      </c>
      <c r="N3242" t="s">
        <v>20</v>
      </c>
      <c r="O3242" t="s">
        <v>29230</v>
      </c>
      <c r="P3242" t="s">
        <v>28</v>
      </c>
      <c r="Q3242" t="s">
        <v>34233</v>
      </c>
      <c r="R3242" t="s">
        <v>34233</v>
      </c>
      <c r="S3242" t="s">
        <v>32628</v>
      </c>
      <c r="T3242" t="s">
        <v>34357</v>
      </c>
      <c r="U3242" t="s">
        <v>32634</v>
      </c>
      <c r="V3242" t="s">
        <v>34972</v>
      </c>
      <c r="W3242">
        <v>250</v>
      </c>
      <c r="X3242">
        <v>2</v>
      </c>
      <c r="Y3242" t="s">
        <v>32654</v>
      </c>
      <c r="Z3242">
        <v>500</v>
      </c>
      <c r="AA3242">
        <v>8.5</v>
      </c>
      <c r="AC3242">
        <v>1</v>
      </c>
      <c r="AD3242" t="str">
        <f t="shared" si="505"/>
        <v/>
      </c>
      <c r="AE3242" t="str">
        <f t="shared" si="507"/>
        <v/>
      </c>
      <c r="AF3242" t="str">
        <f t="shared" si="508"/>
        <v/>
      </c>
      <c r="AG3242">
        <f t="shared" si="506"/>
        <v>1</v>
      </c>
      <c r="AH3242">
        <f t="shared" si="503"/>
        <v>2.8</v>
      </c>
      <c r="AI3242">
        <v>0.14499999999999999</v>
      </c>
      <c r="AJ3242">
        <f t="shared" ref="AJ3242:AJ3305" si="509">IF(COUNTBLANK(AH3242),"",AH3242*AI3242)</f>
        <v>0.40599999999999997</v>
      </c>
      <c r="AK3242" t="str">
        <f t="shared" si="504"/>
        <v/>
      </c>
      <c r="AL3242" t="str">
        <f t="shared" si="502"/>
        <v/>
      </c>
    </row>
    <row r="3243" spans="1:39" x14ac:dyDescent="0.2">
      <c r="A3243" t="s">
        <v>29231</v>
      </c>
      <c r="B3243" t="s">
        <v>17</v>
      </c>
      <c r="C3243" t="s">
        <v>29232</v>
      </c>
      <c r="D3243" s="1">
        <v>43110</v>
      </c>
      <c r="E3243" s="1">
        <v>44546</v>
      </c>
      <c r="F3243" t="s">
        <v>19</v>
      </c>
      <c r="I3243">
        <v>100</v>
      </c>
      <c r="J3243">
        <v>0</v>
      </c>
      <c r="K3243">
        <v>0</v>
      </c>
      <c r="L3243">
        <v>1502</v>
      </c>
      <c r="M3243">
        <v>1502</v>
      </c>
      <c r="N3243" t="s">
        <v>20</v>
      </c>
      <c r="O3243" t="s">
        <v>29233</v>
      </c>
      <c r="P3243" t="s">
        <v>28</v>
      </c>
      <c r="Q3243" t="s">
        <v>34234</v>
      </c>
      <c r="R3243" t="s">
        <v>33762</v>
      </c>
      <c r="S3243" t="s">
        <v>32628</v>
      </c>
      <c r="T3243" t="s">
        <v>34381</v>
      </c>
      <c r="U3243" t="s">
        <v>32634</v>
      </c>
      <c r="V3243" t="s">
        <v>34972</v>
      </c>
      <c r="W3243">
        <v>250</v>
      </c>
      <c r="X3243">
        <v>2</v>
      </c>
      <c r="Y3243" t="s">
        <v>32654</v>
      </c>
      <c r="Z3243">
        <v>500</v>
      </c>
      <c r="AA3243">
        <v>8.5</v>
      </c>
      <c r="AC3243">
        <v>1</v>
      </c>
      <c r="AD3243" t="str">
        <f t="shared" si="505"/>
        <v/>
      </c>
      <c r="AE3243" t="str">
        <f t="shared" si="507"/>
        <v/>
      </c>
      <c r="AF3243" t="str">
        <f t="shared" si="508"/>
        <v/>
      </c>
      <c r="AG3243">
        <f t="shared" si="506"/>
        <v>1</v>
      </c>
      <c r="AH3243">
        <f t="shared" si="503"/>
        <v>2.8</v>
      </c>
      <c r="AI3243">
        <v>0.14499999999999999</v>
      </c>
      <c r="AJ3243">
        <f t="shared" si="509"/>
        <v>0.40599999999999997</v>
      </c>
      <c r="AK3243" t="str">
        <f t="shared" si="504"/>
        <v/>
      </c>
      <c r="AL3243" t="str">
        <f t="shared" ref="AL3243:AL3306" si="510">IF(COUNTBLANK(AK3243),"",AK3243*AI3243)</f>
        <v/>
      </c>
      <c r="AM3243" t="s">
        <v>34799</v>
      </c>
    </row>
    <row r="3244" spans="1:39" x14ac:dyDescent="0.2">
      <c r="A3244" t="s">
        <v>29234</v>
      </c>
      <c r="B3244" t="s">
        <v>17</v>
      </c>
      <c r="C3244" t="s">
        <v>29235</v>
      </c>
      <c r="D3244" s="1">
        <v>43110</v>
      </c>
      <c r="E3244" s="1">
        <v>43456</v>
      </c>
      <c r="F3244" t="s">
        <v>19</v>
      </c>
      <c r="I3244">
        <v>100</v>
      </c>
      <c r="J3244">
        <v>0</v>
      </c>
      <c r="K3244">
        <v>0</v>
      </c>
      <c r="L3244">
        <v>1524</v>
      </c>
      <c r="M3244">
        <v>1524</v>
      </c>
      <c r="N3244" t="s">
        <v>20</v>
      </c>
      <c r="O3244" t="s">
        <v>29236</v>
      </c>
      <c r="P3244" t="s">
        <v>28</v>
      </c>
      <c r="Q3244" t="s">
        <v>34234</v>
      </c>
      <c r="R3244" t="s">
        <v>33762</v>
      </c>
      <c r="S3244" t="s">
        <v>33942</v>
      </c>
      <c r="T3244" t="s">
        <v>34233</v>
      </c>
      <c r="U3244" t="s">
        <v>32634</v>
      </c>
      <c r="V3244" t="s">
        <v>34972</v>
      </c>
      <c r="W3244">
        <v>250</v>
      </c>
      <c r="X3244">
        <v>2</v>
      </c>
      <c r="Y3244" t="s">
        <v>32654</v>
      </c>
      <c r="Z3244">
        <v>500</v>
      </c>
      <c r="AA3244">
        <v>8.5</v>
      </c>
      <c r="AC3244">
        <v>1</v>
      </c>
      <c r="AD3244" t="str">
        <f t="shared" si="505"/>
        <v/>
      </c>
      <c r="AE3244">
        <f t="shared" si="507"/>
        <v>1</v>
      </c>
      <c r="AF3244" t="str">
        <f t="shared" si="508"/>
        <v/>
      </c>
      <c r="AG3244" t="str">
        <f t="shared" si="506"/>
        <v/>
      </c>
      <c r="AH3244" t="str">
        <f t="shared" si="503"/>
        <v/>
      </c>
      <c r="AI3244">
        <v>0.14499999999999999</v>
      </c>
      <c r="AJ3244" t="str">
        <f t="shared" si="509"/>
        <v/>
      </c>
      <c r="AK3244">
        <f t="shared" si="504"/>
        <v>2.8</v>
      </c>
      <c r="AL3244">
        <f t="shared" si="510"/>
        <v>0.40599999999999997</v>
      </c>
    </row>
    <row r="3245" spans="1:39" x14ac:dyDescent="0.2">
      <c r="A3245" t="s">
        <v>29237</v>
      </c>
      <c r="B3245" t="s">
        <v>17</v>
      </c>
      <c r="C3245" t="s">
        <v>29238</v>
      </c>
      <c r="D3245" s="1">
        <v>43110</v>
      </c>
      <c r="E3245" s="1">
        <v>44546</v>
      </c>
      <c r="F3245" t="s">
        <v>19</v>
      </c>
      <c r="I3245">
        <v>100</v>
      </c>
      <c r="J3245">
        <v>0</v>
      </c>
      <c r="K3245">
        <v>0</v>
      </c>
      <c r="L3245">
        <v>1584</v>
      </c>
      <c r="M3245">
        <v>1584</v>
      </c>
      <c r="N3245" t="s">
        <v>20</v>
      </c>
      <c r="O3245" t="s">
        <v>29239</v>
      </c>
      <c r="P3245" t="s">
        <v>28</v>
      </c>
      <c r="Q3245" t="s">
        <v>34234</v>
      </c>
      <c r="R3245" t="s">
        <v>33762</v>
      </c>
      <c r="S3245" t="s">
        <v>33942</v>
      </c>
      <c r="T3245" t="s">
        <v>34233</v>
      </c>
      <c r="U3245" t="s">
        <v>32634</v>
      </c>
      <c r="V3245" t="s">
        <v>34972</v>
      </c>
      <c r="W3245">
        <v>250</v>
      </c>
      <c r="X3245">
        <v>2</v>
      </c>
      <c r="Y3245" t="s">
        <v>32654</v>
      </c>
      <c r="Z3245">
        <v>500</v>
      </c>
      <c r="AA3245">
        <v>8.5</v>
      </c>
      <c r="AC3245">
        <v>1</v>
      </c>
      <c r="AD3245" t="str">
        <f t="shared" si="505"/>
        <v/>
      </c>
      <c r="AE3245">
        <f t="shared" si="507"/>
        <v>1</v>
      </c>
      <c r="AF3245" t="str">
        <f t="shared" si="508"/>
        <v/>
      </c>
      <c r="AG3245" t="str">
        <f t="shared" si="506"/>
        <v/>
      </c>
      <c r="AH3245" t="str">
        <f t="shared" si="503"/>
        <v/>
      </c>
      <c r="AI3245">
        <v>0.14499999999999999</v>
      </c>
      <c r="AJ3245" t="str">
        <f t="shared" si="509"/>
        <v/>
      </c>
      <c r="AK3245">
        <f t="shared" si="504"/>
        <v>2.8</v>
      </c>
      <c r="AL3245">
        <f t="shared" si="510"/>
        <v>0.40599999999999997</v>
      </c>
    </row>
    <row r="3246" spans="1:39" x14ac:dyDescent="0.2">
      <c r="A3246" t="s">
        <v>2722</v>
      </c>
      <c r="B3246" t="s">
        <v>17</v>
      </c>
      <c r="C3246" t="s">
        <v>2723</v>
      </c>
      <c r="D3246" s="1">
        <v>35836</v>
      </c>
      <c r="E3246" s="1">
        <v>43456</v>
      </c>
      <c r="F3246" t="s">
        <v>19</v>
      </c>
      <c r="I3246">
        <v>100</v>
      </c>
      <c r="J3246">
        <v>0</v>
      </c>
      <c r="K3246">
        <v>0</v>
      </c>
      <c r="L3246">
        <v>3094</v>
      </c>
      <c r="M3246">
        <v>3094</v>
      </c>
      <c r="N3246" t="s">
        <v>20</v>
      </c>
      <c r="O3246" t="s">
        <v>2724</v>
      </c>
      <c r="P3246" t="s">
        <v>28</v>
      </c>
      <c r="Q3246" t="s">
        <v>34234</v>
      </c>
      <c r="R3246" t="s">
        <v>34235</v>
      </c>
      <c r="S3246" t="s">
        <v>33797</v>
      </c>
      <c r="T3246" t="s">
        <v>34349</v>
      </c>
      <c r="AD3246" t="str">
        <f t="shared" si="505"/>
        <v/>
      </c>
      <c r="AE3246" t="str">
        <f t="shared" si="507"/>
        <v/>
      </c>
      <c r="AF3246" t="str">
        <f t="shared" si="508"/>
        <v/>
      </c>
      <c r="AG3246" s="17">
        <v>1</v>
      </c>
      <c r="AH3246">
        <f t="shared" si="503"/>
        <v>2.8</v>
      </c>
      <c r="AI3246">
        <v>0.14499999999999999</v>
      </c>
      <c r="AJ3246">
        <f t="shared" si="509"/>
        <v>0.40599999999999997</v>
      </c>
      <c r="AK3246" t="str">
        <f t="shared" si="504"/>
        <v/>
      </c>
      <c r="AL3246" t="str">
        <f t="shared" si="510"/>
        <v/>
      </c>
    </row>
    <row r="3247" spans="1:39" x14ac:dyDescent="0.2">
      <c r="A3247" t="s">
        <v>17467</v>
      </c>
      <c r="B3247" t="s">
        <v>17</v>
      </c>
      <c r="C3247" t="s">
        <v>17468</v>
      </c>
      <c r="D3247" s="1">
        <v>37741</v>
      </c>
      <c r="E3247" s="1">
        <v>43951</v>
      </c>
      <c r="F3247" t="s">
        <v>19</v>
      </c>
      <c r="I3247">
        <v>100</v>
      </c>
      <c r="J3247">
        <v>0</v>
      </c>
      <c r="K3247">
        <v>0</v>
      </c>
      <c r="L3247">
        <v>2840</v>
      </c>
      <c r="M3247">
        <v>2840</v>
      </c>
      <c r="N3247" t="s">
        <v>20</v>
      </c>
      <c r="O3247" t="s">
        <v>17469</v>
      </c>
      <c r="P3247" t="s">
        <v>28</v>
      </c>
      <c r="Q3247" t="s">
        <v>34234</v>
      </c>
      <c r="R3247" t="s">
        <v>34235</v>
      </c>
      <c r="S3247" t="s">
        <v>33942</v>
      </c>
      <c r="T3247" t="s">
        <v>34233</v>
      </c>
      <c r="U3247" t="s">
        <v>32634</v>
      </c>
      <c r="V3247" t="s">
        <v>32981</v>
      </c>
      <c r="W3247">
        <v>220</v>
      </c>
      <c r="X3247">
        <v>2</v>
      </c>
      <c r="Y3247" t="s">
        <v>32654</v>
      </c>
      <c r="AA3247">
        <v>8.5</v>
      </c>
      <c r="AC3247">
        <v>1</v>
      </c>
      <c r="AD3247" t="str">
        <f t="shared" si="505"/>
        <v/>
      </c>
      <c r="AE3247">
        <f t="shared" si="507"/>
        <v>1</v>
      </c>
      <c r="AF3247" t="str">
        <f t="shared" si="508"/>
        <v/>
      </c>
      <c r="AG3247" t="str">
        <f t="shared" ref="AG3247:AG3252" si="511">IF((S3247&lt;&gt;"tühi")*(AC3247&lt;&gt;""),AC3247,"")</f>
        <v/>
      </c>
      <c r="AH3247" t="str">
        <f t="shared" si="503"/>
        <v/>
      </c>
      <c r="AI3247">
        <v>0.14499999999999999</v>
      </c>
      <c r="AJ3247" t="str">
        <f t="shared" si="509"/>
        <v/>
      </c>
      <c r="AK3247">
        <f t="shared" si="504"/>
        <v>2.8</v>
      </c>
      <c r="AL3247">
        <f t="shared" si="510"/>
        <v>0.40599999999999997</v>
      </c>
    </row>
    <row r="3248" spans="1:39" x14ac:dyDescent="0.2">
      <c r="A3248" t="s">
        <v>25441</v>
      </c>
      <c r="B3248" t="s">
        <v>17</v>
      </c>
      <c r="C3248" t="s">
        <v>25442</v>
      </c>
      <c r="D3248" s="1">
        <v>39931</v>
      </c>
      <c r="E3248" s="1">
        <v>43951</v>
      </c>
      <c r="F3248" t="s">
        <v>19</v>
      </c>
      <c r="I3248">
        <v>100</v>
      </c>
      <c r="J3248">
        <v>0</v>
      </c>
      <c r="K3248">
        <v>0</v>
      </c>
      <c r="L3248">
        <v>6604</v>
      </c>
      <c r="M3248">
        <v>6604</v>
      </c>
      <c r="N3248" t="s">
        <v>20</v>
      </c>
      <c r="O3248" t="s">
        <v>25443</v>
      </c>
      <c r="P3248" t="s">
        <v>28</v>
      </c>
      <c r="Q3248" t="s">
        <v>34234</v>
      </c>
      <c r="R3248" t="s">
        <v>34235</v>
      </c>
      <c r="S3248" t="s">
        <v>33803</v>
      </c>
      <c r="T3248" t="s">
        <v>34349</v>
      </c>
      <c r="U3248" t="s">
        <v>32634</v>
      </c>
      <c r="V3248" t="s">
        <v>32982</v>
      </c>
      <c r="W3248">
        <v>600</v>
      </c>
      <c r="X3248">
        <v>2</v>
      </c>
      <c r="Y3248" t="s">
        <v>32914</v>
      </c>
      <c r="AA3248">
        <v>8.5</v>
      </c>
      <c r="AC3248">
        <v>1</v>
      </c>
      <c r="AD3248" t="str">
        <f t="shared" si="505"/>
        <v/>
      </c>
      <c r="AE3248" t="str">
        <f t="shared" si="507"/>
        <v/>
      </c>
      <c r="AF3248" t="str">
        <f t="shared" si="508"/>
        <v/>
      </c>
      <c r="AG3248">
        <f t="shared" si="511"/>
        <v>1</v>
      </c>
      <c r="AH3248">
        <f t="shared" si="503"/>
        <v>2.8</v>
      </c>
      <c r="AI3248">
        <v>0.14499999999999999</v>
      </c>
      <c r="AJ3248">
        <f t="shared" si="509"/>
        <v>0.40599999999999997</v>
      </c>
      <c r="AK3248" t="str">
        <f t="shared" si="504"/>
        <v/>
      </c>
      <c r="AL3248" t="str">
        <f t="shared" si="510"/>
        <v/>
      </c>
    </row>
    <row r="3249" spans="1:39" x14ac:dyDescent="0.2">
      <c r="A3249" t="s">
        <v>25438</v>
      </c>
      <c r="B3249" t="s">
        <v>17</v>
      </c>
      <c r="C3249" t="s">
        <v>25439</v>
      </c>
      <c r="D3249" s="1">
        <v>39931</v>
      </c>
      <c r="E3249" s="1">
        <v>43456</v>
      </c>
      <c r="F3249" t="s">
        <v>19</v>
      </c>
      <c r="I3249">
        <v>100</v>
      </c>
      <c r="J3249">
        <v>0</v>
      </c>
      <c r="K3249">
        <v>0</v>
      </c>
      <c r="L3249">
        <v>3131</v>
      </c>
      <c r="M3249">
        <v>3131</v>
      </c>
      <c r="N3249" t="s">
        <v>20</v>
      </c>
      <c r="O3249" t="s">
        <v>25440</v>
      </c>
      <c r="P3249" t="s">
        <v>28</v>
      </c>
      <c r="Q3249" t="s">
        <v>34234</v>
      </c>
      <c r="R3249" t="s">
        <v>34235</v>
      </c>
      <c r="S3249" t="s">
        <v>33797</v>
      </c>
      <c r="T3249" t="s">
        <v>32634</v>
      </c>
      <c r="U3249" t="s">
        <v>32634</v>
      </c>
      <c r="V3249" t="s">
        <v>32982</v>
      </c>
      <c r="W3249">
        <v>240</v>
      </c>
      <c r="X3249">
        <v>2</v>
      </c>
      <c r="Y3249" t="s">
        <v>32654</v>
      </c>
      <c r="AA3249">
        <v>8.5</v>
      </c>
      <c r="AC3249">
        <v>1</v>
      </c>
      <c r="AD3249" t="str">
        <f t="shared" si="505"/>
        <v/>
      </c>
      <c r="AE3249" t="str">
        <f t="shared" si="507"/>
        <v/>
      </c>
      <c r="AF3249" t="str">
        <f t="shared" si="508"/>
        <v/>
      </c>
      <c r="AG3249">
        <f t="shared" si="511"/>
        <v>1</v>
      </c>
      <c r="AH3249">
        <f t="shared" si="503"/>
        <v>2.8</v>
      </c>
      <c r="AI3249">
        <v>0.14499999999999999</v>
      </c>
      <c r="AJ3249">
        <f t="shared" si="509"/>
        <v>0.40599999999999997</v>
      </c>
      <c r="AK3249" t="str">
        <f t="shared" si="504"/>
        <v/>
      </c>
      <c r="AL3249" t="str">
        <f t="shared" si="510"/>
        <v/>
      </c>
    </row>
    <row r="3250" spans="1:39" x14ac:dyDescent="0.2">
      <c r="A3250" t="s">
        <v>25447</v>
      </c>
      <c r="B3250" t="s">
        <v>17</v>
      </c>
      <c r="C3250" t="s">
        <v>25448</v>
      </c>
      <c r="D3250" s="1">
        <v>39931</v>
      </c>
      <c r="E3250" s="1">
        <v>43456</v>
      </c>
      <c r="F3250" t="s">
        <v>19</v>
      </c>
      <c r="I3250">
        <v>100</v>
      </c>
      <c r="J3250">
        <v>0</v>
      </c>
      <c r="K3250">
        <v>0</v>
      </c>
      <c r="L3250">
        <v>3302</v>
      </c>
      <c r="M3250">
        <v>3302</v>
      </c>
      <c r="N3250" t="s">
        <v>20</v>
      </c>
      <c r="O3250" t="s">
        <v>25449</v>
      </c>
      <c r="P3250" t="s">
        <v>28</v>
      </c>
      <c r="Q3250" t="s">
        <v>34234</v>
      </c>
      <c r="R3250" t="s">
        <v>34235</v>
      </c>
      <c r="S3250" t="s">
        <v>33797</v>
      </c>
      <c r="T3250" t="s">
        <v>32634</v>
      </c>
      <c r="U3250" t="s">
        <v>32634</v>
      </c>
      <c r="V3250" t="s">
        <v>32982</v>
      </c>
      <c r="W3250">
        <v>240</v>
      </c>
      <c r="X3250">
        <v>2</v>
      </c>
      <c r="Y3250" t="s">
        <v>32654</v>
      </c>
      <c r="AA3250">
        <v>8.5</v>
      </c>
      <c r="AC3250">
        <v>1</v>
      </c>
      <c r="AD3250" t="str">
        <f t="shared" si="505"/>
        <v/>
      </c>
      <c r="AE3250" t="str">
        <f t="shared" si="507"/>
        <v/>
      </c>
      <c r="AF3250" t="str">
        <f t="shared" si="508"/>
        <v/>
      </c>
      <c r="AG3250">
        <f t="shared" si="511"/>
        <v>1</v>
      </c>
      <c r="AH3250">
        <f t="shared" si="503"/>
        <v>2.8</v>
      </c>
      <c r="AI3250">
        <v>0.14499999999999999</v>
      </c>
      <c r="AJ3250">
        <f t="shared" si="509"/>
        <v>0.40599999999999997</v>
      </c>
      <c r="AK3250" t="str">
        <f t="shared" si="504"/>
        <v/>
      </c>
      <c r="AL3250" t="str">
        <f t="shared" si="510"/>
        <v/>
      </c>
    </row>
    <row r="3251" spans="1:39" x14ac:dyDescent="0.2">
      <c r="A3251" t="s">
        <v>25444</v>
      </c>
      <c r="B3251" t="s">
        <v>17</v>
      </c>
      <c r="C3251" t="s">
        <v>25445</v>
      </c>
      <c r="D3251" s="1">
        <v>39931</v>
      </c>
      <c r="E3251" s="1">
        <v>44546</v>
      </c>
      <c r="F3251" t="s">
        <v>19</v>
      </c>
      <c r="I3251">
        <v>100</v>
      </c>
      <c r="J3251">
        <v>0</v>
      </c>
      <c r="K3251">
        <v>0</v>
      </c>
      <c r="L3251">
        <v>3298</v>
      </c>
      <c r="M3251">
        <v>3298</v>
      </c>
      <c r="N3251" t="s">
        <v>20</v>
      </c>
      <c r="O3251" t="s">
        <v>25446</v>
      </c>
      <c r="P3251" t="s">
        <v>28</v>
      </c>
      <c r="Q3251" t="s">
        <v>34234</v>
      </c>
      <c r="R3251" t="s">
        <v>34235</v>
      </c>
      <c r="S3251" t="s">
        <v>32628</v>
      </c>
      <c r="T3251" t="s">
        <v>34357</v>
      </c>
      <c r="U3251" t="s">
        <v>32634</v>
      </c>
      <c r="V3251" t="s">
        <v>32982</v>
      </c>
      <c r="W3251">
        <v>240</v>
      </c>
      <c r="X3251">
        <v>2</v>
      </c>
      <c r="Y3251" t="s">
        <v>32654</v>
      </c>
      <c r="AA3251">
        <v>8.5</v>
      </c>
      <c r="AC3251">
        <v>1</v>
      </c>
      <c r="AD3251" t="str">
        <f t="shared" si="505"/>
        <v/>
      </c>
      <c r="AE3251" t="str">
        <f t="shared" si="507"/>
        <v/>
      </c>
      <c r="AF3251" t="str">
        <f t="shared" si="508"/>
        <v/>
      </c>
      <c r="AG3251">
        <f t="shared" si="511"/>
        <v>1</v>
      </c>
      <c r="AH3251">
        <f t="shared" si="503"/>
        <v>2.8</v>
      </c>
      <c r="AI3251">
        <v>0.14499999999999999</v>
      </c>
      <c r="AJ3251">
        <f t="shared" si="509"/>
        <v>0.40599999999999997</v>
      </c>
      <c r="AK3251" t="str">
        <f t="shared" si="504"/>
        <v/>
      </c>
      <c r="AL3251" t="str">
        <f t="shared" si="510"/>
        <v/>
      </c>
    </row>
    <row r="3252" spans="1:39" x14ac:dyDescent="0.2">
      <c r="A3252" t="s">
        <v>30015</v>
      </c>
      <c r="B3252" t="s">
        <v>17</v>
      </c>
      <c r="C3252" t="s">
        <v>30016</v>
      </c>
      <c r="D3252" s="1">
        <v>43840</v>
      </c>
      <c r="E3252" s="1">
        <v>44760</v>
      </c>
      <c r="F3252" t="s">
        <v>39</v>
      </c>
      <c r="I3252">
        <v>100</v>
      </c>
      <c r="J3252">
        <v>0</v>
      </c>
      <c r="K3252">
        <v>0</v>
      </c>
      <c r="L3252">
        <v>5477200</v>
      </c>
      <c r="M3252">
        <v>5477176</v>
      </c>
      <c r="N3252" t="s">
        <v>401</v>
      </c>
      <c r="O3252" t="s">
        <v>30017</v>
      </c>
      <c r="P3252" t="s">
        <v>2356</v>
      </c>
      <c r="Q3252" t="s">
        <v>34233</v>
      </c>
      <c r="R3252" t="s">
        <v>34233</v>
      </c>
      <c r="S3252" t="s">
        <v>32627</v>
      </c>
      <c r="T3252" t="s">
        <v>34358</v>
      </c>
      <c r="AD3252" t="str">
        <f t="shared" si="505"/>
        <v/>
      </c>
      <c r="AE3252" t="str">
        <f t="shared" si="507"/>
        <v/>
      </c>
      <c r="AF3252" t="str">
        <f t="shared" si="508"/>
        <v/>
      </c>
      <c r="AG3252" t="str">
        <f t="shared" si="511"/>
        <v/>
      </c>
      <c r="AH3252" t="str">
        <f t="shared" si="503"/>
        <v/>
      </c>
      <c r="AI3252">
        <v>0.14499999999999999</v>
      </c>
      <c r="AJ3252" t="str">
        <f t="shared" si="509"/>
        <v/>
      </c>
      <c r="AK3252" t="str">
        <f t="shared" si="504"/>
        <v/>
      </c>
      <c r="AL3252" t="str">
        <f t="shared" si="510"/>
        <v/>
      </c>
    </row>
    <row r="3253" spans="1:39" x14ac:dyDescent="0.2">
      <c r="A3253" t="s">
        <v>10822</v>
      </c>
      <c r="B3253" t="s">
        <v>17</v>
      </c>
      <c r="C3253" t="s">
        <v>10823</v>
      </c>
      <c r="D3253" s="1">
        <v>36448</v>
      </c>
      <c r="E3253" s="1">
        <v>43456</v>
      </c>
      <c r="F3253" t="s">
        <v>19</v>
      </c>
      <c r="I3253">
        <v>100</v>
      </c>
      <c r="J3253">
        <v>0</v>
      </c>
      <c r="K3253">
        <v>0</v>
      </c>
      <c r="L3253">
        <v>1247</v>
      </c>
      <c r="M3253">
        <v>1247</v>
      </c>
      <c r="N3253" t="s">
        <v>20</v>
      </c>
      <c r="O3253" t="s">
        <v>10824</v>
      </c>
      <c r="P3253" t="s">
        <v>28</v>
      </c>
      <c r="Q3253" t="s">
        <v>34234</v>
      </c>
      <c r="R3253" t="s">
        <v>34235</v>
      </c>
      <c r="S3253" t="s">
        <v>33797</v>
      </c>
      <c r="T3253" t="s">
        <v>34349</v>
      </c>
      <c r="AD3253" t="str">
        <f t="shared" si="505"/>
        <v/>
      </c>
      <c r="AE3253" t="str">
        <f t="shared" si="507"/>
        <v/>
      </c>
      <c r="AF3253" t="str">
        <f t="shared" si="508"/>
        <v/>
      </c>
      <c r="AG3253" s="17">
        <v>1</v>
      </c>
      <c r="AH3253">
        <f t="shared" si="503"/>
        <v>2.8</v>
      </c>
      <c r="AI3253">
        <v>0.14499999999999999</v>
      </c>
      <c r="AJ3253">
        <f t="shared" si="509"/>
        <v>0.40599999999999997</v>
      </c>
      <c r="AK3253" t="str">
        <f t="shared" si="504"/>
        <v/>
      </c>
      <c r="AL3253" t="str">
        <f t="shared" si="510"/>
        <v/>
      </c>
    </row>
    <row r="3254" spans="1:39" x14ac:dyDescent="0.2">
      <c r="A3254" t="s">
        <v>16195</v>
      </c>
      <c r="B3254" t="s">
        <v>17</v>
      </c>
      <c r="C3254" t="s">
        <v>16196</v>
      </c>
      <c r="D3254" s="1">
        <v>37496</v>
      </c>
      <c r="E3254" s="1">
        <v>43951</v>
      </c>
      <c r="F3254" t="s">
        <v>19</v>
      </c>
      <c r="I3254">
        <v>100</v>
      </c>
      <c r="J3254">
        <v>0</v>
      </c>
      <c r="K3254">
        <v>0</v>
      </c>
      <c r="L3254">
        <v>2215</v>
      </c>
      <c r="M3254">
        <v>2215</v>
      </c>
      <c r="N3254" t="s">
        <v>20</v>
      </c>
      <c r="O3254" t="s">
        <v>16197</v>
      </c>
      <c r="P3254" t="s">
        <v>28</v>
      </c>
      <c r="Q3254" t="s">
        <v>34234</v>
      </c>
      <c r="R3254" t="s">
        <v>34235</v>
      </c>
      <c r="S3254" t="s">
        <v>33797</v>
      </c>
      <c r="T3254" t="s">
        <v>34349</v>
      </c>
      <c r="AD3254" t="str">
        <f t="shared" si="505"/>
        <v/>
      </c>
      <c r="AE3254" t="str">
        <f t="shared" si="507"/>
        <v/>
      </c>
      <c r="AF3254" t="str">
        <f t="shared" si="508"/>
        <v/>
      </c>
      <c r="AG3254" s="17">
        <v>1</v>
      </c>
      <c r="AH3254">
        <f t="shared" ref="AH3254:AH3317" si="512">IF(AG3254="","",AG3254*2.8)</f>
        <v>2.8</v>
      </c>
      <c r="AI3254">
        <v>0.14499999999999999</v>
      </c>
      <c r="AJ3254">
        <f t="shared" si="509"/>
        <v>0.40599999999999997</v>
      </c>
      <c r="AK3254" t="str">
        <f t="shared" ref="AK3254:AK3317" si="513">IF(AE3254="","",AE3254*2.8)</f>
        <v/>
      </c>
      <c r="AL3254" t="str">
        <f t="shared" si="510"/>
        <v/>
      </c>
    </row>
    <row r="3255" spans="1:39" x14ac:dyDescent="0.2">
      <c r="A3255" t="s">
        <v>17461</v>
      </c>
      <c r="B3255" t="s">
        <v>17</v>
      </c>
      <c r="C3255" t="s">
        <v>17462</v>
      </c>
      <c r="D3255" s="1">
        <v>37741</v>
      </c>
      <c r="E3255" s="1">
        <v>43456</v>
      </c>
      <c r="F3255" t="s">
        <v>19</v>
      </c>
      <c r="I3255">
        <v>100</v>
      </c>
      <c r="J3255">
        <v>0</v>
      </c>
      <c r="K3255">
        <v>0</v>
      </c>
      <c r="L3255">
        <v>785</v>
      </c>
      <c r="M3255">
        <v>785</v>
      </c>
      <c r="N3255" t="s">
        <v>20</v>
      </c>
      <c r="O3255" t="s">
        <v>17463</v>
      </c>
      <c r="P3255" t="s">
        <v>28</v>
      </c>
      <c r="Q3255" t="s">
        <v>34234</v>
      </c>
      <c r="R3255" t="s">
        <v>34235</v>
      </c>
      <c r="S3255" t="s">
        <v>32628</v>
      </c>
      <c r="T3255" t="s">
        <v>34349</v>
      </c>
      <c r="AD3255" t="str">
        <f t="shared" si="505"/>
        <v/>
      </c>
      <c r="AE3255" t="str">
        <f t="shared" si="507"/>
        <v/>
      </c>
      <c r="AF3255" t="str">
        <f t="shared" si="508"/>
        <v/>
      </c>
      <c r="AG3255" s="17">
        <v>1</v>
      </c>
      <c r="AH3255">
        <f t="shared" si="512"/>
        <v>2.8</v>
      </c>
      <c r="AI3255">
        <v>0.14499999999999999</v>
      </c>
      <c r="AJ3255">
        <f t="shared" si="509"/>
        <v>0.40599999999999997</v>
      </c>
      <c r="AK3255" t="str">
        <f t="shared" si="513"/>
        <v/>
      </c>
      <c r="AL3255" t="str">
        <f t="shared" si="510"/>
        <v/>
      </c>
    </row>
    <row r="3256" spans="1:39" x14ac:dyDescent="0.2">
      <c r="A3256" t="s">
        <v>17464</v>
      </c>
      <c r="B3256" t="s">
        <v>17</v>
      </c>
      <c r="C3256" t="s">
        <v>17465</v>
      </c>
      <c r="D3256" s="1">
        <v>37741</v>
      </c>
      <c r="E3256" s="1">
        <v>43951</v>
      </c>
      <c r="F3256" t="s">
        <v>19</v>
      </c>
      <c r="I3256">
        <v>100</v>
      </c>
      <c r="J3256">
        <v>0</v>
      </c>
      <c r="K3256">
        <v>0</v>
      </c>
      <c r="L3256">
        <v>2140</v>
      </c>
      <c r="M3256">
        <v>2140</v>
      </c>
      <c r="N3256" t="s">
        <v>20</v>
      </c>
      <c r="O3256" t="s">
        <v>17466</v>
      </c>
      <c r="P3256" t="s">
        <v>28</v>
      </c>
      <c r="Q3256" t="s">
        <v>34234</v>
      </c>
      <c r="R3256" t="s">
        <v>34235</v>
      </c>
      <c r="S3256" t="s">
        <v>33800</v>
      </c>
      <c r="T3256" t="s">
        <v>34349</v>
      </c>
      <c r="AD3256" t="str">
        <f t="shared" si="505"/>
        <v/>
      </c>
      <c r="AE3256" t="str">
        <f t="shared" si="507"/>
        <v/>
      </c>
      <c r="AF3256" t="str">
        <f t="shared" si="508"/>
        <v/>
      </c>
      <c r="AG3256" s="17">
        <v>1</v>
      </c>
      <c r="AH3256">
        <f t="shared" si="512"/>
        <v>2.8</v>
      </c>
      <c r="AI3256">
        <v>0.14499999999999999</v>
      </c>
      <c r="AJ3256">
        <f t="shared" si="509"/>
        <v>0.40599999999999997</v>
      </c>
      <c r="AK3256" t="str">
        <f t="shared" si="513"/>
        <v/>
      </c>
      <c r="AL3256" t="str">
        <f t="shared" si="510"/>
        <v/>
      </c>
    </row>
    <row r="3257" spans="1:39" x14ac:dyDescent="0.2">
      <c r="A3257" t="s">
        <v>16198</v>
      </c>
      <c r="B3257" t="s">
        <v>17</v>
      </c>
      <c r="C3257" t="s">
        <v>16199</v>
      </c>
      <c r="D3257" s="1">
        <v>37496</v>
      </c>
      <c r="E3257" s="1">
        <v>43456</v>
      </c>
      <c r="F3257" t="s">
        <v>19</v>
      </c>
      <c r="I3257">
        <v>100</v>
      </c>
      <c r="J3257">
        <v>0</v>
      </c>
      <c r="K3257">
        <v>0</v>
      </c>
      <c r="L3257">
        <v>161</v>
      </c>
      <c r="M3257">
        <v>161</v>
      </c>
      <c r="N3257" t="s">
        <v>20</v>
      </c>
      <c r="O3257" t="s">
        <v>16200</v>
      </c>
      <c r="P3257" t="s">
        <v>28</v>
      </c>
      <c r="Q3257" t="s">
        <v>34233</v>
      </c>
      <c r="R3257" t="s">
        <v>34233</v>
      </c>
      <c r="S3257" t="s">
        <v>33797</v>
      </c>
      <c r="T3257" t="s">
        <v>34350</v>
      </c>
      <c r="AD3257" t="str">
        <f t="shared" si="505"/>
        <v/>
      </c>
      <c r="AE3257" t="str">
        <f t="shared" si="507"/>
        <v/>
      </c>
      <c r="AF3257" t="str">
        <f t="shared" si="508"/>
        <v/>
      </c>
      <c r="AG3257" s="17">
        <v>1</v>
      </c>
      <c r="AH3257">
        <f t="shared" si="512"/>
        <v>2.8</v>
      </c>
      <c r="AI3257">
        <v>0.14499999999999999</v>
      </c>
      <c r="AJ3257">
        <f t="shared" si="509"/>
        <v>0.40599999999999997</v>
      </c>
      <c r="AK3257" t="str">
        <f t="shared" si="513"/>
        <v/>
      </c>
      <c r="AL3257" t="str">
        <f t="shared" si="510"/>
        <v/>
      </c>
    </row>
    <row r="3258" spans="1:39" x14ac:dyDescent="0.2">
      <c r="A3258" t="s">
        <v>19317</v>
      </c>
      <c r="B3258" t="s">
        <v>17</v>
      </c>
      <c r="C3258" t="s">
        <v>19318</v>
      </c>
      <c r="D3258" s="1">
        <v>38177</v>
      </c>
      <c r="E3258" s="1">
        <v>43951</v>
      </c>
      <c r="F3258" t="s">
        <v>26</v>
      </c>
      <c r="I3258">
        <v>100</v>
      </c>
      <c r="J3258">
        <v>0</v>
      </c>
      <c r="K3258">
        <v>0</v>
      </c>
      <c r="L3258">
        <v>2910</v>
      </c>
      <c r="M3258">
        <v>2910</v>
      </c>
      <c r="N3258" t="s">
        <v>20</v>
      </c>
      <c r="O3258" t="s">
        <v>19319</v>
      </c>
      <c r="P3258" t="s">
        <v>44</v>
      </c>
      <c r="Q3258" t="s">
        <v>34233</v>
      </c>
      <c r="R3258" t="s">
        <v>34233</v>
      </c>
      <c r="S3258" t="s">
        <v>34233</v>
      </c>
      <c r="T3258" t="s">
        <v>34233</v>
      </c>
      <c r="V3258" t="s">
        <v>32966</v>
      </c>
      <c r="AD3258" t="str">
        <f t="shared" si="505"/>
        <v/>
      </c>
      <c r="AE3258" t="str">
        <f t="shared" si="507"/>
        <v/>
      </c>
      <c r="AF3258" t="str">
        <f t="shared" si="508"/>
        <v/>
      </c>
      <c r="AG3258" t="str">
        <f t="shared" ref="AG3258:AG3297" si="514">IF((S3258&lt;&gt;"tühi")*(AC3258&lt;&gt;""),AC3258,"")</f>
        <v/>
      </c>
      <c r="AH3258" t="str">
        <f t="shared" si="512"/>
        <v/>
      </c>
      <c r="AI3258">
        <v>0.14499999999999999</v>
      </c>
      <c r="AJ3258" t="str">
        <f t="shared" si="509"/>
        <v/>
      </c>
      <c r="AK3258" t="str">
        <f t="shared" si="513"/>
        <v/>
      </c>
      <c r="AL3258" t="str">
        <f t="shared" si="510"/>
        <v/>
      </c>
    </row>
    <row r="3259" spans="1:39" x14ac:dyDescent="0.2">
      <c r="A3259" t="s">
        <v>19314</v>
      </c>
      <c r="B3259" t="s">
        <v>17</v>
      </c>
      <c r="C3259" t="s">
        <v>19315</v>
      </c>
      <c r="D3259" s="1">
        <v>38177</v>
      </c>
      <c r="E3259" s="1">
        <v>43456</v>
      </c>
      <c r="F3259" t="s">
        <v>19</v>
      </c>
      <c r="I3259">
        <v>100</v>
      </c>
      <c r="J3259">
        <v>0</v>
      </c>
      <c r="K3259">
        <v>0</v>
      </c>
      <c r="L3259">
        <v>1261</v>
      </c>
      <c r="M3259">
        <v>1261</v>
      </c>
      <c r="N3259" t="s">
        <v>20</v>
      </c>
      <c r="O3259" t="s">
        <v>19316</v>
      </c>
      <c r="P3259" t="s">
        <v>28</v>
      </c>
      <c r="Q3259" t="s">
        <v>34233</v>
      </c>
      <c r="R3259" t="s">
        <v>34233</v>
      </c>
      <c r="S3259" t="s">
        <v>32628</v>
      </c>
      <c r="T3259" t="s">
        <v>34357</v>
      </c>
      <c r="U3259" t="s">
        <v>32634</v>
      </c>
      <c r="V3259" t="s">
        <v>32966</v>
      </c>
      <c r="W3259">
        <v>164</v>
      </c>
      <c r="Y3259" t="s">
        <v>32654</v>
      </c>
      <c r="Z3259">
        <v>328</v>
      </c>
      <c r="AA3259">
        <v>8.5</v>
      </c>
      <c r="AB3259">
        <v>13</v>
      </c>
      <c r="AC3259">
        <v>1</v>
      </c>
      <c r="AD3259" t="str">
        <f t="shared" ref="AD3259:AD3322" si="515">IF((S3259="tühi")*(F3259&lt;&gt;"Elamumaa")*(G3259&lt;&gt;"Elamumaa")*(H3259&lt;&gt;"Elamumaa"),IF(Z3259=0,"",Z3259),"")</f>
        <v/>
      </c>
      <c r="AE3259" t="str">
        <f t="shared" si="507"/>
        <v/>
      </c>
      <c r="AF3259" t="str">
        <f t="shared" si="508"/>
        <v/>
      </c>
      <c r="AG3259">
        <f t="shared" si="514"/>
        <v>1</v>
      </c>
      <c r="AH3259">
        <f t="shared" si="512"/>
        <v>2.8</v>
      </c>
      <c r="AI3259">
        <v>0.14499999999999999</v>
      </c>
      <c r="AJ3259">
        <f t="shared" si="509"/>
        <v>0.40599999999999997</v>
      </c>
      <c r="AK3259" t="str">
        <f t="shared" si="513"/>
        <v/>
      </c>
      <c r="AL3259" t="str">
        <f t="shared" si="510"/>
        <v/>
      </c>
    </row>
    <row r="3260" spans="1:39" x14ac:dyDescent="0.2">
      <c r="A3260" t="s">
        <v>29462</v>
      </c>
      <c r="B3260" t="s">
        <v>17</v>
      </c>
      <c r="C3260" t="s">
        <v>29463</v>
      </c>
      <c r="D3260" s="1">
        <v>43630</v>
      </c>
      <c r="E3260" s="1">
        <v>43630</v>
      </c>
      <c r="F3260" t="s">
        <v>19</v>
      </c>
      <c r="I3260">
        <v>100</v>
      </c>
      <c r="J3260">
        <v>0</v>
      </c>
      <c r="K3260">
        <v>0</v>
      </c>
      <c r="L3260">
        <v>1502</v>
      </c>
      <c r="M3260">
        <v>1502</v>
      </c>
      <c r="N3260" t="s">
        <v>20</v>
      </c>
      <c r="O3260" t="s">
        <v>29461</v>
      </c>
      <c r="P3260" t="s">
        <v>28</v>
      </c>
      <c r="Q3260" t="s">
        <v>34234</v>
      </c>
      <c r="R3260" s="9" t="s">
        <v>33762</v>
      </c>
      <c r="S3260" t="s">
        <v>32627</v>
      </c>
      <c r="T3260" t="s">
        <v>34363</v>
      </c>
      <c r="U3260" t="s">
        <v>32634</v>
      </c>
      <c r="V3260" s="7" t="s">
        <v>32967</v>
      </c>
      <c r="W3260">
        <v>300</v>
      </c>
      <c r="X3260" t="s">
        <v>32784</v>
      </c>
      <c r="Y3260" t="s">
        <v>32654</v>
      </c>
      <c r="Z3260">
        <v>600</v>
      </c>
      <c r="AA3260">
        <v>8.5</v>
      </c>
      <c r="AC3260">
        <v>1</v>
      </c>
      <c r="AD3260" t="str">
        <f t="shared" si="515"/>
        <v/>
      </c>
      <c r="AE3260" t="str">
        <f t="shared" si="507"/>
        <v/>
      </c>
      <c r="AF3260" t="str">
        <f t="shared" si="508"/>
        <v/>
      </c>
      <c r="AG3260">
        <f t="shared" si="514"/>
        <v>1</v>
      </c>
      <c r="AH3260">
        <f t="shared" si="512"/>
        <v>2.8</v>
      </c>
      <c r="AI3260">
        <v>0.14499999999999999</v>
      </c>
      <c r="AJ3260">
        <f t="shared" si="509"/>
        <v>0.40599999999999997</v>
      </c>
      <c r="AK3260" t="str">
        <f t="shared" si="513"/>
        <v/>
      </c>
      <c r="AL3260" t="str">
        <f t="shared" si="510"/>
        <v/>
      </c>
      <c r="AM3260" t="s">
        <v>33967</v>
      </c>
    </row>
    <row r="3261" spans="1:39" x14ac:dyDescent="0.2">
      <c r="A3261" t="s">
        <v>19458</v>
      </c>
      <c r="B3261" t="s">
        <v>17</v>
      </c>
      <c r="C3261" t="s">
        <v>19459</v>
      </c>
      <c r="D3261" s="1">
        <v>38177</v>
      </c>
      <c r="E3261" s="1">
        <v>43707</v>
      </c>
      <c r="F3261" t="s">
        <v>19</v>
      </c>
      <c r="I3261">
        <v>100</v>
      </c>
      <c r="J3261">
        <v>0</v>
      </c>
      <c r="K3261">
        <v>0</v>
      </c>
      <c r="L3261">
        <v>1437</v>
      </c>
      <c r="M3261">
        <v>1437</v>
      </c>
      <c r="N3261" t="s">
        <v>20</v>
      </c>
      <c r="O3261" t="s">
        <v>19460</v>
      </c>
      <c r="P3261" t="s">
        <v>28</v>
      </c>
      <c r="Q3261" t="s">
        <v>34233</v>
      </c>
      <c r="R3261" t="s">
        <v>34233</v>
      </c>
      <c r="S3261" t="s">
        <v>32628</v>
      </c>
      <c r="T3261" t="s">
        <v>34357</v>
      </c>
      <c r="U3261" t="s">
        <v>32634</v>
      </c>
      <c r="V3261" t="s">
        <v>32966</v>
      </c>
      <c r="W3261">
        <v>187</v>
      </c>
      <c r="Y3261" t="s">
        <v>32654</v>
      </c>
      <c r="Z3261">
        <v>374</v>
      </c>
      <c r="AA3261">
        <v>8.5</v>
      </c>
      <c r="AB3261">
        <v>13</v>
      </c>
      <c r="AC3261">
        <v>1</v>
      </c>
      <c r="AD3261" t="str">
        <f t="shared" si="515"/>
        <v/>
      </c>
      <c r="AE3261" t="str">
        <f t="shared" si="507"/>
        <v/>
      </c>
      <c r="AF3261" t="str">
        <f t="shared" si="508"/>
        <v/>
      </c>
      <c r="AG3261">
        <f t="shared" si="514"/>
        <v>1</v>
      </c>
      <c r="AH3261">
        <f t="shared" si="512"/>
        <v>2.8</v>
      </c>
      <c r="AI3261">
        <v>0.14499999999999999</v>
      </c>
      <c r="AJ3261">
        <f t="shared" si="509"/>
        <v>0.40599999999999997</v>
      </c>
      <c r="AK3261" t="str">
        <f t="shared" si="513"/>
        <v/>
      </c>
      <c r="AL3261" t="str">
        <f t="shared" si="510"/>
        <v/>
      </c>
    </row>
    <row r="3262" spans="1:39" x14ac:dyDescent="0.2">
      <c r="A3262" t="s">
        <v>19506</v>
      </c>
      <c r="B3262" t="s">
        <v>17</v>
      </c>
      <c r="C3262" t="s">
        <v>19507</v>
      </c>
      <c r="D3262" s="1">
        <v>38177</v>
      </c>
      <c r="E3262" s="1">
        <v>43707</v>
      </c>
      <c r="F3262" t="s">
        <v>19</v>
      </c>
      <c r="I3262">
        <v>100</v>
      </c>
      <c r="J3262">
        <v>0</v>
      </c>
      <c r="K3262">
        <v>0</v>
      </c>
      <c r="L3262">
        <v>1139</v>
      </c>
      <c r="M3262">
        <v>1139</v>
      </c>
      <c r="N3262" t="s">
        <v>20</v>
      </c>
      <c r="O3262" t="s">
        <v>19508</v>
      </c>
      <c r="P3262" t="s">
        <v>28</v>
      </c>
      <c r="Q3262" t="s">
        <v>34233</v>
      </c>
      <c r="R3262" t="s">
        <v>34233</v>
      </c>
      <c r="S3262" t="s">
        <v>32628</v>
      </c>
      <c r="T3262" t="s">
        <v>34357</v>
      </c>
      <c r="U3262" t="s">
        <v>32634</v>
      </c>
      <c r="V3262" t="s">
        <v>32966</v>
      </c>
      <c r="W3262">
        <v>148</v>
      </c>
      <c r="Y3262" t="s">
        <v>32654</v>
      </c>
      <c r="Z3262">
        <v>296</v>
      </c>
      <c r="AA3262">
        <v>8.5</v>
      </c>
      <c r="AB3262">
        <v>13</v>
      </c>
      <c r="AC3262">
        <v>1</v>
      </c>
      <c r="AD3262" t="str">
        <f t="shared" si="515"/>
        <v/>
      </c>
      <c r="AE3262" t="str">
        <f t="shared" si="507"/>
        <v/>
      </c>
      <c r="AF3262" t="str">
        <f t="shared" si="508"/>
        <v/>
      </c>
      <c r="AG3262">
        <f t="shared" si="514"/>
        <v>1</v>
      </c>
      <c r="AH3262">
        <f t="shared" si="512"/>
        <v>2.8</v>
      </c>
      <c r="AI3262">
        <v>0.14499999999999999</v>
      </c>
      <c r="AJ3262">
        <f t="shared" si="509"/>
        <v>0.40599999999999997</v>
      </c>
      <c r="AK3262" t="str">
        <f t="shared" si="513"/>
        <v/>
      </c>
      <c r="AL3262" t="str">
        <f t="shared" si="510"/>
        <v/>
      </c>
    </row>
    <row r="3263" spans="1:39" x14ac:dyDescent="0.2">
      <c r="A3263" t="s">
        <v>19305</v>
      </c>
      <c r="B3263" t="s">
        <v>17</v>
      </c>
      <c r="C3263" t="s">
        <v>19306</v>
      </c>
      <c r="D3263" s="1">
        <v>38177</v>
      </c>
      <c r="E3263" s="1">
        <v>43456</v>
      </c>
      <c r="F3263" t="s">
        <v>19</v>
      </c>
      <c r="I3263">
        <v>100</v>
      </c>
      <c r="J3263">
        <v>0</v>
      </c>
      <c r="K3263">
        <v>0</v>
      </c>
      <c r="L3263">
        <v>1200</v>
      </c>
      <c r="M3263">
        <v>1200</v>
      </c>
      <c r="N3263" t="s">
        <v>20</v>
      </c>
      <c r="O3263" t="s">
        <v>19307</v>
      </c>
      <c r="P3263" t="s">
        <v>28</v>
      </c>
      <c r="Q3263" t="s">
        <v>34233</v>
      </c>
      <c r="R3263" t="s">
        <v>34233</v>
      </c>
      <c r="S3263" t="s">
        <v>32628</v>
      </c>
      <c r="T3263" t="s">
        <v>34357</v>
      </c>
      <c r="U3263" t="s">
        <v>32634</v>
      </c>
      <c r="V3263" t="s">
        <v>32966</v>
      </c>
      <c r="W3263">
        <v>156</v>
      </c>
      <c r="Y3263" t="s">
        <v>32654</v>
      </c>
      <c r="Z3263">
        <v>312</v>
      </c>
      <c r="AA3263">
        <v>8.5</v>
      </c>
      <c r="AB3263">
        <v>13</v>
      </c>
      <c r="AC3263">
        <v>1</v>
      </c>
      <c r="AD3263" t="str">
        <f t="shared" si="515"/>
        <v/>
      </c>
      <c r="AE3263" t="str">
        <f t="shared" si="507"/>
        <v/>
      </c>
      <c r="AF3263" t="str">
        <f t="shared" si="508"/>
        <v/>
      </c>
      <c r="AG3263">
        <f t="shared" si="514"/>
        <v>1</v>
      </c>
      <c r="AH3263">
        <f t="shared" si="512"/>
        <v>2.8</v>
      </c>
      <c r="AI3263">
        <v>0.14499999999999999</v>
      </c>
      <c r="AJ3263">
        <f t="shared" si="509"/>
        <v>0.40599999999999997</v>
      </c>
      <c r="AK3263" t="str">
        <f t="shared" si="513"/>
        <v/>
      </c>
      <c r="AL3263" t="str">
        <f t="shared" si="510"/>
        <v/>
      </c>
    </row>
    <row r="3264" spans="1:39" x14ac:dyDescent="0.2">
      <c r="A3264" t="s">
        <v>19461</v>
      </c>
      <c r="B3264" t="s">
        <v>17</v>
      </c>
      <c r="C3264" t="s">
        <v>19462</v>
      </c>
      <c r="D3264" s="1">
        <v>38177</v>
      </c>
      <c r="E3264" s="1">
        <v>43707</v>
      </c>
      <c r="F3264" t="s">
        <v>19</v>
      </c>
      <c r="I3264">
        <v>100</v>
      </c>
      <c r="J3264">
        <v>0</v>
      </c>
      <c r="K3264">
        <v>0</v>
      </c>
      <c r="L3264">
        <v>1200</v>
      </c>
      <c r="M3264">
        <v>1200</v>
      </c>
      <c r="N3264" t="s">
        <v>20</v>
      </c>
      <c r="O3264" t="s">
        <v>19463</v>
      </c>
      <c r="P3264" t="s">
        <v>28</v>
      </c>
      <c r="Q3264" t="s">
        <v>34233</v>
      </c>
      <c r="R3264" t="s">
        <v>34233</v>
      </c>
      <c r="S3264" t="s">
        <v>32628</v>
      </c>
      <c r="T3264" t="s">
        <v>34357</v>
      </c>
      <c r="U3264" t="s">
        <v>32634</v>
      </c>
      <c r="V3264" t="s">
        <v>32966</v>
      </c>
      <c r="W3264">
        <v>156</v>
      </c>
      <c r="Y3264" t="s">
        <v>32654</v>
      </c>
      <c r="Z3264">
        <v>312</v>
      </c>
      <c r="AA3264">
        <v>8.5</v>
      </c>
      <c r="AB3264">
        <v>13</v>
      </c>
      <c r="AC3264">
        <v>1</v>
      </c>
      <c r="AD3264" t="str">
        <f t="shared" si="515"/>
        <v/>
      </c>
      <c r="AE3264" t="str">
        <f t="shared" si="507"/>
        <v/>
      </c>
      <c r="AF3264" t="str">
        <f t="shared" si="508"/>
        <v/>
      </c>
      <c r="AG3264">
        <f t="shared" si="514"/>
        <v>1</v>
      </c>
      <c r="AH3264">
        <f t="shared" si="512"/>
        <v>2.8</v>
      </c>
      <c r="AI3264">
        <v>0.14499999999999999</v>
      </c>
      <c r="AJ3264">
        <f t="shared" si="509"/>
        <v>0.40599999999999997</v>
      </c>
      <c r="AK3264" t="str">
        <f t="shared" si="513"/>
        <v/>
      </c>
      <c r="AL3264" t="str">
        <f t="shared" si="510"/>
        <v/>
      </c>
    </row>
    <row r="3265" spans="1:39" x14ac:dyDescent="0.2">
      <c r="A3265" t="s">
        <v>19308</v>
      </c>
      <c r="B3265" t="s">
        <v>17</v>
      </c>
      <c r="C3265" t="s">
        <v>19309</v>
      </c>
      <c r="D3265" s="1">
        <v>38177</v>
      </c>
      <c r="E3265" s="1">
        <v>44546</v>
      </c>
      <c r="F3265" t="s">
        <v>19</v>
      </c>
      <c r="I3265">
        <v>100</v>
      </c>
      <c r="J3265">
        <v>0</v>
      </c>
      <c r="K3265">
        <v>0</v>
      </c>
      <c r="L3265">
        <v>1208</v>
      </c>
      <c r="M3265">
        <v>1208</v>
      </c>
      <c r="N3265" t="s">
        <v>20</v>
      </c>
      <c r="O3265" t="s">
        <v>19310</v>
      </c>
      <c r="P3265" t="s">
        <v>28</v>
      </c>
      <c r="Q3265" t="s">
        <v>34233</v>
      </c>
      <c r="R3265" t="s">
        <v>34233</v>
      </c>
      <c r="S3265" t="s">
        <v>32628</v>
      </c>
      <c r="T3265" t="s">
        <v>34357</v>
      </c>
      <c r="U3265" t="s">
        <v>32634</v>
      </c>
      <c r="V3265" t="s">
        <v>32966</v>
      </c>
      <c r="W3265">
        <v>157</v>
      </c>
      <c r="Y3265" t="s">
        <v>32654</v>
      </c>
      <c r="Z3265">
        <v>314</v>
      </c>
      <c r="AA3265">
        <v>8.5</v>
      </c>
      <c r="AB3265">
        <v>13</v>
      </c>
      <c r="AC3265">
        <v>1</v>
      </c>
      <c r="AD3265" t="str">
        <f t="shared" si="515"/>
        <v/>
      </c>
      <c r="AE3265" t="str">
        <f t="shared" si="507"/>
        <v/>
      </c>
      <c r="AF3265" t="str">
        <f t="shared" si="508"/>
        <v/>
      </c>
      <c r="AG3265">
        <f t="shared" si="514"/>
        <v>1</v>
      </c>
      <c r="AH3265">
        <f t="shared" si="512"/>
        <v>2.8</v>
      </c>
      <c r="AI3265">
        <v>0.14499999999999999</v>
      </c>
      <c r="AJ3265">
        <f t="shared" si="509"/>
        <v>0.40599999999999997</v>
      </c>
      <c r="AK3265" t="str">
        <f t="shared" si="513"/>
        <v/>
      </c>
      <c r="AL3265" t="str">
        <f t="shared" si="510"/>
        <v/>
      </c>
    </row>
    <row r="3266" spans="1:39" x14ac:dyDescent="0.2">
      <c r="A3266" t="s">
        <v>19311</v>
      </c>
      <c r="B3266" t="s">
        <v>17</v>
      </c>
      <c r="C3266" t="s">
        <v>19312</v>
      </c>
      <c r="D3266" s="1">
        <v>38177</v>
      </c>
      <c r="E3266" s="1">
        <v>43456</v>
      </c>
      <c r="F3266" t="s">
        <v>19</v>
      </c>
      <c r="I3266">
        <v>100</v>
      </c>
      <c r="J3266">
        <v>0</v>
      </c>
      <c r="K3266">
        <v>0</v>
      </c>
      <c r="L3266">
        <v>1178</v>
      </c>
      <c r="M3266">
        <v>1178</v>
      </c>
      <c r="N3266" t="s">
        <v>20</v>
      </c>
      <c r="O3266" t="s">
        <v>19313</v>
      </c>
      <c r="P3266" t="s">
        <v>28</v>
      </c>
      <c r="Q3266" t="s">
        <v>34233</v>
      </c>
      <c r="R3266" t="s">
        <v>34233</v>
      </c>
      <c r="S3266" t="s">
        <v>32628</v>
      </c>
      <c r="T3266" t="s">
        <v>34366</v>
      </c>
      <c r="U3266" t="s">
        <v>32634</v>
      </c>
      <c r="V3266" t="s">
        <v>32966</v>
      </c>
      <c r="W3266">
        <v>153</v>
      </c>
      <c r="Y3266" t="s">
        <v>32654</v>
      </c>
      <c r="Z3266">
        <v>306</v>
      </c>
      <c r="AA3266">
        <v>8.5</v>
      </c>
      <c r="AB3266">
        <v>13</v>
      </c>
      <c r="AC3266">
        <v>1</v>
      </c>
      <c r="AD3266" t="str">
        <f t="shared" si="515"/>
        <v/>
      </c>
      <c r="AE3266" t="str">
        <f t="shared" si="507"/>
        <v/>
      </c>
      <c r="AF3266" t="str">
        <f t="shared" si="508"/>
        <v/>
      </c>
      <c r="AG3266">
        <f t="shared" si="514"/>
        <v>1</v>
      </c>
      <c r="AH3266">
        <f t="shared" si="512"/>
        <v>2.8</v>
      </c>
      <c r="AI3266">
        <v>0.14499999999999999</v>
      </c>
      <c r="AJ3266">
        <f t="shared" si="509"/>
        <v>0.40599999999999997</v>
      </c>
      <c r="AK3266" t="str">
        <f t="shared" si="513"/>
        <v/>
      </c>
      <c r="AL3266" t="str">
        <f t="shared" si="510"/>
        <v/>
      </c>
    </row>
    <row r="3267" spans="1:39" x14ac:dyDescent="0.2">
      <c r="A3267" t="s">
        <v>29405</v>
      </c>
      <c r="B3267" t="s">
        <v>17</v>
      </c>
      <c r="C3267" t="s">
        <v>29406</v>
      </c>
      <c r="D3267" s="1">
        <v>43690</v>
      </c>
      <c r="E3267" s="1">
        <v>43951</v>
      </c>
      <c r="F3267" t="s">
        <v>26</v>
      </c>
      <c r="I3267">
        <v>100</v>
      </c>
      <c r="J3267">
        <v>0</v>
      </c>
      <c r="K3267">
        <v>0</v>
      </c>
      <c r="L3267">
        <v>4731</v>
      </c>
      <c r="M3267">
        <v>4731</v>
      </c>
      <c r="N3267" t="s">
        <v>20</v>
      </c>
      <c r="O3267" t="s">
        <v>29407</v>
      </c>
      <c r="P3267" t="s">
        <v>44</v>
      </c>
      <c r="Q3267" t="s">
        <v>34233</v>
      </c>
      <c r="R3267" t="s">
        <v>34233</v>
      </c>
      <c r="S3267" t="s">
        <v>34233</v>
      </c>
      <c r="T3267" t="s">
        <v>34233</v>
      </c>
      <c r="AD3267" t="str">
        <f t="shared" si="515"/>
        <v/>
      </c>
      <c r="AE3267" t="str">
        <f t="shared" si="507"/>
        <v/>
      </c>
      <c r="AF3267" t="str">
        <f t="shared" si="508"/>
        <v/>
      </c>
      <c r="AG3267" t="str">
        <f t="shared" si="514"/>
        <v/>
      </c>
      <c r="AH3267" t="str">
        <f t="shared" si="512"/>
        <v/>
      </c>
      <c r="AI3267">
        <v>0.14499999999999999</v>
      </c>
      <c r="AJ3267" t="str">
        <f t="shared" si="509"/>
        <v/>
      </c>
      <c r="AK3267" t="str">
        <f t="shared" si="513"/>
        <v/>
      </c>
      <c r="AL3267" t="str">
        <f t="shared" si="510"/>
        <v/>
      </c>
    </row>
    <row r="3268" spans="1:39" x14ac:dyDescent="0.2">
      <c r="A3268" t="s">
        <v>16393</v>
      </c>
      <c r="B3268" t="s">
        <v>17</v>
      </c>
      <c r="C3268" t="s">
        <v>16394</v>
      </c>
      <c r="D3268" s="1">
        <v>37581</v>
      </c>
      <c r="E3268" s="1">
        <v>43456</v>
      </c>
      <c r="F3268" t="s">
        <v>39</v>
      </c>
      <c r="I3268">
        <v>100</v>
      </c>
      <c r="J3268">
        <v>0</v>
      </c>
      <c r="K3268">
        <v>0</v>
      </c>
      <c r="L3268">
        <v>31600</v>
      </c>
      <c r="M3268">
        <v>31610</v>
      </c>
      <c r="N3268" t="s">
        <v>401</v>
      </c>
      <c r="O3268" t="s">
        <v>16395</v>
      </c>
      <c r="P3268" t="s">
        <v>28</v>
      </c>
      <c r="Q3268" t="s">
        <v>34233</v>
      </c>
      <c r="R3268" t="s">
        <v>34233</v>
      </c>
      <c r="S3268" t="s">
        <v>33942</v>
      </c>
      <c r="T3268" t="s">
        <v>34233</v>
      </c>
      <c r="AD3268" t="str">
        <f t="shared" si="515"/>
        <v/>
      </c>
      <c r="AE3268" t="str">
        <f t="shared" si="507"/>
        <v/>
      </c>
      <c r="AF3268" t="str">
        <f t="shared" si="508"/>
        <v/>
      </c>
      <c r="AG3268" t="str">
        <f t="shared" si="514"/>
        <v/>
      </c>
      <c r="AH3268" t="str">
        <f t="shared" si="512"/>
        <v/>
      </c>
      <c r="AI3268">
        <v>0.14499999999999999</v>
      </c>
      <c r="AJ3268" t="str">
        <f t="shared" si="509"/>
        <v/>
      </c>
      <c r="AK3268" t="str">
        <f t="shared" si="513"/>
        <v/>
      </c>
      <c r="AL3268" t="str">
        <f t="shared" si="510"/>
        <v/>
      </c>
    </row>
    <row r="3269" spans="1:39" x14ac:dyDescent="0.2">
      <c r="A3269" t="s">
        <v>22258</v>
      </c>
      <c r="B3269" t="s">
        <v>17</v>
      </c>
      <c r="C3269" t="s">
        <v>22259</v>
      </c>
      <c r="D3269" s="1">
        <v>38810</v>
      </c>
      <c r="E3269" s="1">
        <v>43951</v>
      </c>
      <c r="F3269" t="s">
        <v>39</v>
      </c>
      <c r="I3269">
        <v>100</v>
      </c>
      <c r="J3269">
        <v>0</v>
      </c>
      <c r="K3269">
        <v>0</v>
      </c>
      <c r="L3269">
        <v>4501</v>
      </c>
      <c r="M3269">
        <v>4501</v>
      </c>
      <c r="N3269" t="s">
        <v>20</v>
      </c>
      <c r="O3269" t="s">
        <v>22260</v>
      </c>
      <c r="P3269" t="s">
        <v>28</v>
      </c>
      <c r="Q3269" t="s">
        <v>34233</v>
      </c>
      <c r="R3269" t="s">
        <v>34233</v>
      </c>
      <c r="S3269" t="s">
        <v>33942</v>
      </c>
      <c r="T3269" t="s">
        <v>34233</v>
      </c>
      <c r="AD3269" t="str">
        <f t="shared" si="515"/>
        <v/>
      </c>
      <c r="AE3269" t="str">
        <f t="shared" si="507"/>
        <v/>
      </c>
      <c r="AF3269" t="str">
        <f t="shared" si="508"/>
        <v/>
      </c>
      <c r="AG3269" t="str">
        <f t="shared" si="514"/>
        <v/>
      </c>
      <c r="AH3269" t="str">
        <f t="shared" si="512"/>
        <v/>
      </c>
      <c r="AI3269">
        <v>0.14499999999999999</v>
      </c>
      <c r="AJ3269" t="str">
        <f t="shared" si="509"/>
        <v/>
      </c>
      <c r="AK3269" t="str">
        <f t="shared" si="513"/>
        <v/>
      </c>
      <c r="AL3269" t="str">
        <f t="shared" si="510"/>
        <v/>
      </c>
    </row>
    <row r="3270" spans="1:39" x14ac:dyDescent="0.2">
      <c r="A3270" t="s">
        <v>32576</v>
      </c>
      <c r="B3270" t="s">
        <v>17</v>
      </c>
      <c r="C3270" t="s">
        <v>32577</v>
      </c>
      <c r="D3270" s="1">
        <v>44704</v>
      </c>
      <c r="E3270" s="1">
        <v>44704</v>
      </c>
      <c r="F3270" t="s">
        <v>889</v>
      </c>
      <c r="I3270">
        <v>100</v>
      </c>
      <c r="J3270">
        <v>0</v>
      </c>
      <c r="K3270">
        <v>0</v>
      </c>
      <c r="L3270">
        <v>7981</v>
      </c>
      <c r="M3270">
        <v>7981</v>
      </c>
      <c r="N3270" t="s">
        <v>20</v>
      </c>
      <c r="O3270" t="s">
        <v>32578</v>
      </c>
      <c r="P3270" t="s">
        <v>28</v>
      </c>
      <c r="Q3270" t="s">
        <v>34233</v>
      </c>
      <c r="R3270" t="s">
        <v>34233</v>
      </c>
      <c r="S3270" t="s">
        <v>33942</v>
      </c>
      <c r="T3270" t="s">
        <v>34233</v>
      </c>
      <c r="U3270" t="s">
        <v>32983</v>
      </c>
      <c r="V3270" t="s">
        <v>32984</v>
      </c>
      <c r="W3270">
        <v>70</v>
      </c>
      <c r="X3270">
        <v>1</v>
      </c>
      <c r="Y3270">
        <v>6</v>
      </c>
      <c r="AD3270" t="str">
        <f t="shared" si="515"/>
        <v/>
      </c>
      <c r="AE3270" t="str">
        <f t="shared" si="507"/>
        <v/>
      </c>
      <c r="AF3270" t="str">
        <f t="shared" si="508"/>
        <v/>
      </c>
      <c r="AG3270" t="str">
        <f t="shared" si="514"/>
        <v/>
      </c>
      <c r="AH3270" t="str">
        <f t="shared" si="512"/>
        <v/>
      </c>
      <c r="AI3270">
        <v>0.14499999999999999</v>
      </c>
      <c r="AJ3270" t="str">
        <f t="shared" si="509"/>
        <v/>
      </c>
      <c r="AK3270" t="str">
        <f t="shared" si="513"/>
        <v/>
      </c>
      <c r="AL3270" t="str">
        <f t="shared" si="510"/>
        <v/>
      </c>
    </row>
    <row r="3271" spans="1:39" x14ac:dyDescent="0.2">
      <c r="A3271" t="s">
        <v>16634</v>
      </c>
      <c r="B3271" t="s">
        <v>17</v>
      </c>
      <c r="C3271" t="s">
        <v>16635</v>
      </c>
      <c r="D3271" s="1">
        <v>37565</v>
      </c>
      <c r="E3271" s="1">
        <v>44546</v>
      </c>
      <c r="F3271" t="s">
        <v>39</v>
      </c>
      <c r="I3271">
        <v>100</v>
      </c>
      <c r="J3271">
        <v>0</v>
      </c>
      <c r="K3271">
        <v>0</v>
      </c>
      <c r="L3271">
        <v>3635</v>
      </c>
      <c r="M3271">
        <v>3635</v>
      </c>
      <c r="N3271" t="s">
        <v>20</v>
      </c>
      <c r="O3271" t="s">
        <v>16636</v>
      </c>
      <c r="P3271" t="s">
        <v>28</v>
      </c>
      <c r="Q3271" t="s">
        <v>34234</v>
      </c>
      <c r="R3271" t="s">
        <v>33762</v>
      </c>
      <c r="S3271" t="s">
        <v>33942</v>
      </c>
      <c r="T3271" t="s">
        <v>34233</v>
      </c>
      <c r="AD3271" t="str">
        <f t="shared" si="515"/>
        <v/>
      </c>
      <c r="AE3271" t="str">
        <f t="shared" si="507"/>
        <v/>
      </c>
      <c r="AF3271" t="str">
        <f t="shared" si="508"/>
        <v/>
      </c>
      <c r="AG3271" t="str">
        <f t="shared" si="514"/>
        <v/>
      </c>
      <c r="AH3271" t="str">
        <f t="shared" si="512"/>
        <v/>
      </c>
      <c r="AI3271">
        <v>0.14499999999999999</v>
      </c>
      <c r="AJ3271" t="str">
        <f t="shared" si="509"/>
        <v/>
      </c>
      <c r="AK3271" t="str">
        <f t="shared" si="513"/>
        <v/>
      </c>
      <c r="AL3271" t="str">
        <f t="shared" si="510"/>
        <v/>
      </c>
    </row>
    <row r="3272" spans="1:39" x14ac:dyDescent="0.2">
      <c r="A3272" t="s">
        <v>16637</v>
      </c>
      <c r="B3272" t="s">
        <v>17</v>
      </c>
      <c r="C3272" t="s">
        <v>16638</v>
      </c>
      <c r="D3272" s="1">
        <v>37565</v>
      </c>
      <c r="E3272" s="1">
        <v>44546</v>
      </c>
      <c r="F3272" t="s">
        <v>39</v>
      </c>
      <c r="I3272">
        <v>100</v>
      </c>
      <c r="J3272">
        <v>0</v>
      </c>
      <c r="K3272">
        <v>0</v>
      </c>
      <c r="L3272">
        <v>4339</v>
      </c>
      <c r="M3272">
        <v>4339</v>
      </c>
      <c r="N3272" t="s">
        <v>20</v>
      </c>
      <c r="O3272" t="s">
        <v>16639</v>
      </c>
      <c r="P3272" t="s">
        <v>28</v>
      </c>
      <c r="Q3272" t="s">
        <v>34234</v>
      </c>
      <c r="R3272" t="s">
        <v>33762</v>
      </c>
      <c r="S3272" t="s">
        <v>33942</v>
      </c>
      <c r="T3272" t="s">
        <v>34233</v>
      </c>
      <c r="AD3272" t="str">
        <f t="shared" si="515"/>
        <v/>
      </c>
      <c r="AE3272" t="str">
        <f t="shared" si="507"/>
        <v/>
      </c>
      <c r="AF3272" t="str">
        <f t="shared" si="508"/>
        <v/>
      </c>
      <c r="AG3272" t="str">
        <f t="shared" si="514"/>
        <v/>
      </c>
      <c r="AH3272" t="str">
        <f t="shared" si="512"/>
        <v/>
      </c>
      <c r="AI3272">
        <v>0.14499999999999999</v>
      </c>
      <c r="AJ3272" t="str">
        <f t="shared" si="509"/>
        <v/>
      </c>
      <c r="AK3272" t="str">
        <f t="shared" si="513"/>
        <v/>
      </c>
      <c r="AL3272" t="str">
        <f t="shared" si="510"/>
        <v/>
      </c>
    </row>
    <row r="3273" spans="1:39" x14ac:dyDescent="0.2">
      <c r="A3273" t="s">
        <v>16640</v>
      </c>
      <c r="B3273" t="s">
        <v>17</v>
      </c>
      <c r="C3273" t="s">
        <v>16641</v>
      </c>
      <c r="D3273" s="1">
        <v>37565</v>
      </c>
      <c r="E3273" s="1">
        <v>44546</v>
      </c>
      <c r="F3273" t="s">
        <v>39</v>
      </c>
      <c r="I3273">
        <v>100</v>
      </c>
      <c r="J3273">
        <v>0</v>
      </c>
      <c r="K3273">
        <v>0</v>
      </c>
      <c r="L3273">
        <v>5129</v>
      </c>
      <c r="M3273">
        <v>5129</v>
      </c>
      <c r="N3273" t="s">
        <v>20</v>
      </c>
      <c r="O3273" t="s">
        <v>16642</v>
      </c>
      <c r="P3273" t="s">
        <v>28</v>
      </c>
      <c r="Q3273" t="s">
        <v>34234</v>
      </c>
      <c r="R3273" t="s">
        <v>33762</v>
      </c>
      <c r="S3273" t="s">
        <v>33942</v>
      </c>
      <c r="T3273" t="s">
        <v>34233</v>
      </c>
      <c r="AD3273" t="str">
        <f t="shared" si="515"/>
        <v/>
      </c>
      <c r="AE3273" t="str">
        <f t="shared" si="507"/>
        <v/>
      </c>
      <c r="AF3273" t="str">
        <f t="shared" si="508"/>
        <v/>
      </c>
      <c r="AG3273" t="str">
        <f t="shared" si="514"/>
        <v/>
      </c>
      <c r="AH3273" t="str">
        <f t="shared" si="512"/>
        <v/>
      </c>
      <c r="AI3273">
        <v>0.14499999999999999</v>
      </c>
      <c r="AJ3273" t="str">
        <f t="shared" si="509"/>
        <v/>
      </c>
      <c r="AK3273" t="str">
        <f t="shared" si="513"/>
        <v/>
      </c>
      <c r="AL3273" t="str">
        <f t="shared" si="510"/>
        <v/>
      </c>
    </row>
    <row r="3274" spans="1:39" x14ac:dyDescent="0.2">
      <c r="A3274" t="s">
        <v>16700</v>
      </c>
      <c r="B3274" t="s">
        <v>17</v>
      </c>
      <c r="C3274" t="s">
        <v>16701</v>
      </c>
      <c r="D3274" s="1">
        <v>37565</v>
      </c>
      <c r="E3274" s="1">
        <v>44546</v>
      </c>
      <c r="F3274" t="s">
        <v>39</v>
      </c>
      <c r="I3274">
        <v>100</v>
      </c>
      <c r="J3274">
        <v>0</v>
      </c>
      <c r="K3274">
        <v>0</v>
      </c>
      <c r="L3274">
        <v>3656</v>
      </c>
      <c r="M3274">
        <v>3656</v>
      </c>
      <c r="N3274" t="s">
        <v>20</v>
      </c>
      <c r="O3274" t="s">
        <v>16702</v>
      </c>
      <c r="P3274" t="s">
        <v>28</v>
      </c>
      <c r="Q3274" t="s">
        <v>34234</v>
      </c>
      <c r="R3274" t="s">
        <v>33762</v>
      </c>
      <c r="S3274" t="s">
        <v>33942</v>
      </c>
      <c r="T3274" t="s">
        <v>34233</v>
      </c>
      <c r="AD3274" t="str">
        <f t="shared" si="515"/>
        <v/>
      </c>
      <c r="AE3274" t="str">
        <f t="shared" si="507"/>
        <v/>
      </c>
      <c r="AF3274" t="str">
        <f t="shared" si="508"/>
        <v/>
      </c>
      <c r="AG3274" t="str">
        <f t="shared" si="514"/>
        <v/>
      </c>
      <c r="AH3274" t="str">
        <f t="shared" si="512"/>
        <v/>
      </c>
      <c r="AI3274">
        <v>0.14499999999999999</v>
      </c>
      <c r="AJ3274" t="str">
        <f t="shared" si="509"/>
        <v/>
      </c>
      <c r="AK3274" t="str">
        <f t="shared" si="513"/>
        <v/>
      </c>
      <c r="AL3274" t="str">
        <f t="shared" si="510"/>
        <v/>
      </c>
    </row>
    <row r="3275" spans="1:39" x14ac:dyDescent="0.2">
      <c r="A3275" t="s">
        <v>16703</v>
      </c>
      <c r="B3275" t="s">
        <v>17</v>
      </c>
      <c r="C3275" t="s">
        <v>16704</v>
      </c>
      <c r="D3275" s="1">
        <v>37565</v>
      </c>
      <c r="E3275" s="1">
        <v>43456</v>
      </c>
      <c r="F3275" t="s">
        <v>39</v>
      </c>
      <c r="I3275">
        <v>100</v>
      </c>
      <c r="J3275">
        <v>0</v>
      </c>
      <c r="K3275">
        <v>0</v>
      </c>
      <c r="L3275">
        <v>3227</v>
      </c>
      <c r="M3275">
        <v>3227</v>
      </c>
      <c r="N3275" t="s">
        <v>20</v>
      </c>
      <c r="O3275" t="s">
        <v>16705</v>
      </c>
      <c r="P3275" t="s">
        <v>28</v>
      </c>
      <c r="Q3275" t="s">
        <v>34234</v>
      </c>
      <c r="R3275" t="s">
        <v>33762</v>
      </c>
      <c r="S3275" t="s">
        <v>33942</v>
      </c>
      <c r="T3275" t="s">
        <v>34233</v>
      </c>
      <c r="AD3275" t="str">
        <f t="shared" si="515"/>
        <v/>
      </c>
      <c r="AE3275" t="str">
        <f t="shared" si="507"/>
        <v/>
      </c>
      <c r="AF3275" t="str">
        <f t="shared" si="508"/>
        <v/>
      </c>
      <c r="AG3275" t="str">
        <f t="shared" si="514"/>
        <v/>
      </c>
      <c r="AH3275" t="str">
        <f t="shared" si="512"/>
        <v/>
      </c>
      <c r="AI3275">
        <v>0.14499999999999999</v>
      </c>
      <c r="AJ3275" t="str">
        <f t="shared" si="509"/>
        <v/>
      </c>
      <c r="AK3275" t="str">
        <f t="shared" si="513"/>
        <v/>
      </c>
      <c r="AL3275" t="str">
        <f t="shared" si="510"/>
        <v/>
      </c>
    </row>
    <row r="3276" spans="1:39" x14ac:dyDescent="0.2">
      <c r="A3276" t="s">
        <v>16706</v>
      </c>
      <c r="B3276" t="s">
        <v>17</v>
      </c>
      <c r="C3276" t="s">
        <v>16707</v>
      </c>
      <c r="D3276" s="1">
        <v>37565</v>
      </c>
      <c r="E3276" s="1">
        <v>44546</v>
      </c>
      <c r="F3276" t="s">
        <v>39</v>
      </c>
      <c r="I3276">
        <v>100</v>
      </c>
      <c r="J3276">
        <v>0</v>
      </c>
      <c r="K3276">
        <v>0</v>
      </c>
      <c r="L3276">
        <v>3779</v>
      </c>
      <c r="M3276">
        <v>3779</v>
      </c>
      <c r="N3276" t="s">
        <v>20</v>
      </c>
      <c r="O3276" t="s">
        <v>16708</v>
      </c>
      <c r="P3276" t="s">
        <v>28</v>
      </c>
      <c r="Q3276" t="s">
        <v>34234</v>
      </c>
      <c r="R3276" t="s">
        <v>33762</v>
      </c>
      <c r="S3276" t="s">
        <v>33942</v>
      </c>
      <c r="T3276" t="s">
        <v>34233</v>
      </c>
      <c r="AD3276" t="str">
        <f t="shared" si="515"/>
        <v/>
      </c>
      <c r="AE3276" t="str">
        <f t="shared" si="507"/>
        <v/>
      </c>
      <c r="AF3276" t="str">
        <f t="shared" si="508"/>
        <v/>
      </c>
      <c r="AG3276" t="str">
        <f t="shared" si="514"/>
        <v/>
      </c>
      <c r="AH3276" t="str">
        <f t="shared" si="512"/>
        <v/>
      </c>
      <c r="AI3276">
        <v>0.14499999999999999</v>
      </c>
      <c r="AJ3276" t="str">
        <f t="shared" si="509"/>
        <v/>
      </c>
      <c r="AK3276" t="str">
        <f t="shared" si="513"/>
        <v/>
      </c>
      <c r="AL3276" t="str">
        <f t="shared" si="510"/>
        <v/>
      </c>
    </row>
    <row r="3277" spans="1:39" x14ac:dyDescent="0.2">
      <c r="A3277" t="s">
        <v>16709</v>
      </c>
      <c r="B3277" t="s">
        <v>17</v>
      </c>
      <c r="C3277" t="s">
        <v>16710</v>
      </c>
      <c r="D3277" s="1">
        <v>37565</v>
      </c>
      <c r="E3277" s="1">
        <v>44704</v>
      </c>
      <c r="F3277" t="s">
        <v>39</v>
      </c>
      <c r="I3277">
        <v>100</v>
      </c>
      <c r="J3277">
        <v>0</v>
      </c>
      <c r="K3277">
        <v>0</v>
      </c>
      <c r="L3277">
        <v>8571</v>
      </c>
      <c r="M3277">
        <v>8571</v>
      </c>
      <c r="N3277" t="s">
        <v>20</v>
      </c>
      <c r="O3277" t="s">
        <v>16711</v>
      </c>
      <c r="P3277" t="s">
        <v>28</v>
      </c>
      <c r="Q3277" t="s">
        <v>34233</v>
      </c>
      <c r="R3277" t="s">
        <v>34233</v>
      </c>
      <c r="S3277" t="s">
        <v>33942</v>
      </c>
      <c r="T3277" t="s">
        <v>34233</v>
      </c>
      <c r="AD3277" t="str">
        <f t="shared" si="515"/>
        <v/>
      </c>
      <c r="AE3277" t="str">
        <f t="shared" si="507"/>
        <v/>
      </c>
      <c r="AF3277" t="str">
        <f t="shared" si="508"/>
        <v/>
      </c>
      <c r="AG3277" t="str">
        <f t="shared" si="514"/>
        <v/>
      </c>
      <c r="AH3277" t="str">
        <f t="shared" si="512"/>
        <v/>
      </c>
      <c r="AI3277">
        <v>0.14499999999999999</v>
      </c>
      <c r="AJ3277" t="str">
        <f t="shared" si="509"/>
        <v/>
      </c>
      <c r="AK3277" t="str">
        <f t="shared" si="513"/>
        <v/>
      </c>
      <c r="AL3277" t="str">
        <f t="shared" si="510"/>
        <v/>
      </c>
    </row>
    <row r="3278" spans="1:39" x14ac:dyDescent="0.2">
      <c r="A3278" t="s">
        <v>19891</v>
      </c>
      <c r="B3278" t="s">
        <v>17</v>
      </c>
      <c r="C3278" t="s">
        <v>19892</v>
      </c>
      <c r="D3278" s="1">
        <v>38197</v>
      </c>
      <c r="E3278" s="1">
        <v>44546</v>
      </c>
      <c r="F3278" t="s">
        <v>19</v>
      </c>
      <c r="I3278">
        <v>100</v>
      </c>
      <c r="J3278">
        <v>0</v>
      </c>
      <c r="K3278">
        <v>0</v>
      </c>
      <c r="L3278">
        <v>1597</v>
      </c>
      <c r="M3278">
        <v>1597</v>
      </c>
      <c r="N3278" t="s">
        <v>20</v>
      </c>
      <c r="O3278" t="s">
        <v>19893</v>
      </c>
      <c r="P3278" t="s">
        <v>28</v>
      </c>
      <c r="Q3278" t="s">
        <v>34233</v>
      </c>
      <c r="R3278" t="s">
        <v>34233</v>
      </c>
      <c r="S3278" t="s">
        <v>32628</v>
      </c>
      <c r="T3278" t="s">
        <v>34357</v>
      </c>
      <c r="U3278" t="s">
        <v>32634</v>
      </c>
      <c r="V3278" t="s">
        <v>32966</v>
      </c>
      <c r="W3278">
        <v>208</v>
      </c>
      <c r="Y3278" t="s">
        <v>32654</v>
      </c>
      <c r="Z3278">
        <v>416</v>
      </c>
      <c r="AA3278">
        <v>8.5</v>
      </c>
      <c r="AB3278">
        <v>13</v>
      </c>
      <c r="AC3278">
        <v>1</v>
      </c>
      <c r="AD3278" t="str">
        <f t="shared" si="515"/>
        <v/>
      </c>
      <c r="AE3278" t="str">
        <f t="shared" si="507"/>
        <v/>
      </c>
      <c r="AF3278" t="str">
        <f t="shared" si="508"/>
        <v/>
      </c>
      <c r="AG3278">
        <f t="shared" si="514"/>
        <v>1</v>
      </c>
      <c r="AH3278">
        <f t="shared" si="512"/>
        <v>2.8</v>
      </c>
      <c r="AI3278">
        <v>0.14499999999999999</v>
      </c>
      <c r="AJ3278">
        <f t="shared" si="509"/>
        <v>0.40599999999999997</v>
      </c>
      <c r="AK3278" t="str">
        <f t="shared" si="513"/>
        <v/>
      </c>
      <c r="AL3278" t="str">
        <f t="shared" si="510"/>
        <v/>
      </c>
    </row>
    <row r="3279" spans="1:39" s="18" customFormat="1" x14ac:dyDescent="0.2">
      <c r="A3279" s="18" t="s">
        <v>21713</v>
      </c>
      <c r="B3279" s="18" t="s">
        <v>17</v>
      </c>
      <c r="C3279" s="18" t="s">
        <v>21714</v>
      </c>
      <c r="D3279" s="19">
        <v>38622</v>
      </c>
      <c r="E3279" s="19">
        <v>43539</v>
      </c>
      <c r="F3279" s="18" t="s">
        <v>19</v>
      </c>
      <c r="I3279" s="18">
        <v>100</v>
      </c>
      <c r="J3279" s="18">
        <v>0</v>
      </c>
      <c r="K3279" s="18">
        <v>0</v>
      </c>
      <c r="L3279" s="18">
        <v>1200</v>
      </c>
      <c r="M3279" s="18">
        <v>1200</v>
      </c>
      <c r="N3279" s="18" t="s">
        <v>20</v>
      </c>
      <c r="O3279" s="18" t="s">
        <v>21715</v>
      </c>
      <c r="P3279" s="18" t="s">
        <v>28</v>
      </c>
      <c r="Q3279" s="18" t="s">
        <v>34234</v>
      </c>
      <c r="R3279" s="18" t="s">
        <v>33762</v>
      </c>
      <c r="S3279" s="18" t="s">
        <v>33942</v>
      </c>
      <c r="T3279" s="18" t="s">
        <v>34357</v>
      </c>
      <c r="U3279" s="18" t="s">
        <v>32634</v>
      </c>
      <c r="V3279" s="18" t="s">
        <v>34967</v>
      </c>
      <c r="W3279" s="18">
        <v>220</v>
      </c>
      <c r="X3279" s="18">
        <v>2</v>
      </c>
      <c r="Y3279" s="18" t="s">
        <v>32654</v>
      </c>
      <c r="Z3279" s="18">
        <v>440</v>
      </c>
      <c r="AA3279" s="18">
        <v>8.5</v>
      </c>
      <c r="AC3279" s="18">
        <v>1</v>
      </c>
      <c r="AD3279" s="18" t="str">
        <f t="shared" si="515"/>
        <v/>
      </c>
      <c r="AE3279" s="18">
        <f t="shared" si="507"/>
        <v>1</v>
      </c>
      <c r="AF3279" s="18" t="str">
        <f t="shared" si="508"/>
        <v/>
      </c>
      <c r="AG3279" s="18" t="str">
        <f t="shared" si="514"/>
        <v/>
      </c>
      <c r="AH3279" s="18" t="str">
        <f t="shared" si="512"/>
        <v/>
      </c>
      <c r="AI3279" s="18">
        <v>0.14499999999999999</v>
      </c>
      <c r="AJ3279" s="18" t="str">
        <f t="shared" si="509"/>
        <v/>
      </c>
      <c r="AK3279" s="18">
        <f t="shared" si="513"/>
        <v>2.8</v>
      </c>
      <c r="AL3279" s="18">
        <f t="shared" si="510"/>
        <v>0.40599999999999997</v>
      </c>
      <c r="AM3279" s="18" t="s">
        <v>34795</v>
      </c>
    </row>
    <row r="3280" spans="1:39" x14ac:dyDescent="0.2">
      <c r="A3280" t="s">
        <v>19894</v>
      </c>
      <c r="B3280" t="s">
        <v>17</v>
      </c>
      <c r="C3280" t="s">
        <v>19895</v>
      </c>
      <c r="D3280" s="1">
        <v>38197</v>
      </c>
      <c r="E3280" s="1">
        <v>43951</v>
      </c>
      <c r="F3280" t="s">
        <v>19</v>
      </c>
      <c r="I3280">
        <v>100</v>
      </c>
      <c r="J3280">
        <v>0</v>
      </c>
      <c r="K3280">
        <v>0</v>
      </c>
      <c r="L3280">
        <v>1612</v>
      </c>
      <c r="M3280">
        <v>1612</v>
      </c>
      <c r="N3280" t="s">
        <v>20</v>
      </c>
      <c r="O3280" t="s">
        <v>19896</v>
      </c>
      <c r="P3280" t="s">
        <v>28</v>
      </c>
      <c r="Q3280" t="s">
        <v>34234</v>
      </c>
      <c r="R3280" t="s">
        <v>33762</v>
      </c>
      <c r="S3280" t="s">
        <v>32628</v>
      </c>
      <c r="T3280" t="s">
        <v>32634</v>
      </c>
      <c r="U3280" t="s">
        <v>32634</v>
      </c>
      <c r="V3280" t="s">
        <v>32966</v>
      </c>
      <c r="W3280">
        <v>210</v>
      </c>
      <c r="Y3280" t="s">
        <v>32654</v>
      </c>
      <c r="Z3280">
        <v>420</v>
      </c>
      <c r="AA3280">
        <v>8.5</v>
      </c>
      <c r="AB3280">
        <v>13</v>
      </c>
      <c r="AC3280">
        <v>1</v>
      </c>
      <c r="AD3280" t="str">
        <f t="shared" si="515"/>
        <v/>
      </c>
      <c r="AE3280" t="str">
        <f t="shared" si="507"/>
        <v/>
      </c>
      <c r="AF3280" t="str">
        <f t="shared" si="508"/>
        <v/>
      </c>
      <c r="AG3280">
        <f t="shared" si="514"/>
        <v>1</v>
      </c>
      <c r="AH3280">
        <f t="shared" si="512"/>
        <v>2.8</v>
      </c>
      <c r="AI3280">
        <v>0.14499999999999999</v>
      </c>
      <c r="AJ3280">
        <f t="shared" si="509"/>
        <v>0.40599999999999997</v>
      </c>
      <c r="AK3280" t="str">
        <f t="shared" si="513"/>
        <v/>
      </c>
      <c r="AL3280" t="str">
        <f t="shared" si="510"/>
        <v/>
      </c>
      <c r="AM3280" t="s">
        <v>34799</v>
      </c>
    </row>
    <row r="3281" spans="1:38" x14ac:dyDescent="0.2">
      <c r="A3281" t="s">
        <v>19886</v>
      </c>
      <c r="B3281" t="s">
        <v>17</v>
      </c>
      <c r="C3281" t="s">
        <v>19887</v>
      </c>
      <c r="D3281" s="1">
        <v>38197</v>
      </c>
      <c r="E3281" s="1">
        <v>44546</v>
      </c>
      <c r="F3281" t="s">
        <v>19</v>
      </c>
      <c r="I3281">
        <v>100</v>
      </c>
      <c r="J3281">
        <v>0</v>
      </c>
      <c r="K3281">
        <v>0</v>
      </c>
      <c r="L3281">
        <v>2383</v>
      </c>
      <c r="M3281">
        <v>2383</v>
      </c>
      <c r="N3281" t="s">
        <v>20</v>
      </c>
      <c r="O3281" t="s">
        <v>21</v>
      </c>
      <c r="P3281" t="s">
        <v>28</v>
      </c>
      <c r="Q3281" t="s">
        <v>34233</v>
      </c>
      <c r="R3281" t="s">
        <v>34233</v>
      </c>
      <c r="S3281" t="s">
        <v>32628</v>
      </c>
      <c r="T3281" t="s">
        <v>34356</v>
      </c>
      <c r="U3281" t="s">
        <v>32634</v>
      </c>
      <c r="V3281" t="s">
        <v>32966</v>
      </c>
      <c r="W3281">
        <v>310</v>
      </c>
      <c r="Y3281" t="s">
        <v>32654</v>
      </c>
      <c r="Z3281">
        <v>620</v>
      </c>
      <c r="AA3281">
        <v>8.5</v>
      </c>
      <c r="AB3281">
        <v>13</v>
      </c>
      <c r="AC3281">
        <v>1</v>
      </c>
      <c r="AD3281" t="str">
        <f t="shared" si="515"/>
        <v/>
      </c>
      <c r="AE3281" t="str">
        <f t="shared" si="507"/>
        <v/>
      </c>
      <c r="AF3281" t="str">
        <f t="shared" si="508"/>
        <v/>
      </c>
      <c r="AG3281">
        <f t="shared" si="514"/>
        <v>1</v>
      </c>
      <c r="AH3281">
        <f t="shared" si="512"/>
        <v>2.8</v>
      </c>
      <c r="AI3281">
        <v>0.14499999999999999</v>
      </c>
      <c r="AJ3281">
        <f t="shared" si="509"/>
        <v>0.40599999999999997</v>
      </c>
      <c r="AK3281" t="str">
        <f t="shared" si="513"/>
        <v/>
      </c>
      <c r="AL3281" t="str">
        <f t="shared" si="510"/>
        <v/>
      </c>
    </row>
    <row r="3282" spans="1:38" x14ac:dyDescent="0.2">
      <c r="A3282" t="s">
        <v>19897</v>
      </c>
      <c r="B3282" t="s">
        <v>17</v>
      </c>
      <c r="C3282" t="s">
        <v>19898</v>
      </c>
      <c r="D3282" s="1">
        <v>38197</v>
      </c>
      <c r="E3282" s="1">
        <v>43539</v>
      </c>
      <c r="F3282" t="s">
        <v>19</v>
      </c>
      <c r="I3282">
        <v>100</v>
      </c>
      <c r="J3282">
        <v>0</v>
      </c>
      <c r="K3282">
        <v>0</v>
      </c>
      <c r="L3282">
        <v>1217</v>
      </c>
      <c r="M3282">
        <v>1217</v>
      </c>
      <c r="N3282" t="s">
        <v>20</v>
      </c>
      <c r="O3282" t="s">
        <v>19899</v>
      </c>
      <c r="P3282" t="s">
        <v>28</v>
      </c>
      <c r="Q3282" t="s">
        <v>34233</v>
      </c>
      <c r="R3282" t="s">
        <v>34233</v>
      </c>
      <c r="S3282" t="s">
        <v>32628</v>
      </c>
      <c r="T3282" t="s">
        <v>34357</v>
      </c>
      <c r="U3282" t="s">
        <v>32634</v>
      </c>
      <c r="V3282" t="s">
        <v>32966</v>
      </c>
      <c r="W3282">
        <v>158</v>
      </c>
      <c r="Y3282" t="s">
        <v>32654</v>
      </c>
      <c r="Z3282">
        <v>316</v>
      </c>
      <c r="AA3282">
        <v>8.5</v>
      </c>
      <c r="AB3282">
        <v>13</v>
      </c>
      <c r="AC3282">
        <v>1</v>
      </c>
      <c r="AD3282" t="str">
        <f t="shared" si="515"/>
        <v/>
      </c>
      <c r="AE3282" t="str">
        <f t="shared" si="507"/>
        <v/>
      </c>
      <c r="AF3282" t="str">
        <f t="shared" si="508"/>
        <v/>
      </c>
      <c r="AG3282">
        <f t="shared" si="514"/>
        <v>1</v>
      </c>
      <c r="AH3282">
        <f t="shared" si="512"/>
        <v>2.8</v>
      </c>
      <c r="AI3282">
        <v>0.14499999999999999</v>
      </c>
      <c r="AJ3282">
        <f t="shared" si="509"/>
        <v>0.40599999999999997</v>
      </c>
      <c r="AK3282" t="str">
        <f t="shared" si="513"/>
        <v/>
      </c>
      <c r="AL3282" t="str">
        <f t="shared" si="510"/>
        <v/>
      </c>
    </row>
    <row r="3283" spans="1:38" x14ac:dyDescent="0.2">
      <c r="A3283" t="s">
        <v>19888</v>
      </c>
      <c r="B3283" t="s">
        <v>17</v>
      </c>
      <c r="C3283" t="s">
        <v>19889</v>
      </c>
      <c r="D3283" s="1">
        <v>38197</v>
      </c>
      <c r="E3283" s="1">
        <v>43539</v>
      </c>
      <c r="F3283" t="s">
        <v>19</v>
      </c>
      <c r="I3283">
        <v>100</v>
      </c>
      <c r="J3283">
        <v>0</v>
      </c>
      <c r="K3283">
        <v>0</v>
      </c>
      <c r="L3283">
        <v>1290</v>
      </c>
      <c r="M3283">
        <v>1290</v>
      </c>
      <c r="N3283" t="s">
        <v>20</v>
      </c>
      <c r="O3283" t="s">
        <v>19890</v>
      </c>
      <c r="P3283" t="s">
        <v>28</v>
      </c>
      <c r="Q3283" t="s">
        <v>34233</v>
      </c>
      <c r="R3283" t="s">
        <v>34233</v>
      </c>
      <c r="S3283" t="s">
        <v>32628</v>
      </c>
      <c r="T3283" t="s">
        <v>34357</v>
      </c>
      <c r="U3283" t="s">
        <v>32634</v>
      </c>
      <c r="V3283" t="s">
        <v>32966</v>
      </c>
      <c r="W3283">
        <v>168</v>
      </c>
      <c r="Y3283" t="s">
        <v>32654</v>
      </c>
      <c r="Z3283">
        <v>336</v>
      </c>
      <c r="AA3283">
        <v>8.5</v>
      </c>
      <c r="AB3283">
        <v>13</v>
      </c>
      <c r="AC3283">
        <v>1</v>
      </c>
      <c r="AD3283" t="str">
        <f t="shared" si="515"/>
        <v/>
      </c>
      <c r="AE3283" t="str">
        <f t="shared" si="507"/>
        <v/>
      </c>
      <c r="AF3283" t="str">
        <f t="shared" si="508"/>
        <v/>
      </c>
      <c r="AG3283">
        <f t="shared" si="514"/>
        <v>1</v>
      </c>
      <c r="AH3283">
        <f t="shared" si="512"/>
        <v>2.8</v>
      </c>
      <c r="AI3283">
        <v>0.14499999999999999</v>
      </c>
      <c r="AJ3283">
        <f t="shared" si="509"/>
        <v>0.40599999999999997</v>
      </c>
      <c r="AK3283" t="str">
        <f t="shared" si="513"/>
        <v/>
      </c>
      <c r="AL3283" t="str">
        <f t="shared" si="510"/>
        <v/>
      </c>
    </row>
    <row r="3284" spans="1:38" x14ac:dyDescent="0.2">
      <c r="A3284" t="s">
        <v>19900</v>
      </c>
      <c r="B3284" t="s">
        <v>17</v>
      </c>
      <c r="C3284" t="s">
        <v>19901</v>
      </c>
      <c r="D3284" s="1">
        <v>38197</v>
      </c>
      <c r="E3284" s="1">
        <v>43951</v>
      </c>
      <c r="F3284" t="s">
        <v>19</v>
      </c>
      <c r="I3284">
        <v>100</v>
      </c>
      <c r="J3284">
        <v>0</v>
      </c>
      <c r="K3284">
        <v>0</v>
      </c>
      <c r="L3284">
        <v>1860</v>
      </c>
      <c r="M3284">
        <v>1860</v>
      </c>
      <c r="N3284" t="s">
        <v>20</v>
      </c>
      <c r="O3284" t="s">
        <v>19902</v>
      </c>
      <c r="P3284" t="s">
        <v>28</v>
      </c>
      <c r="Q3284" t="s">
        <v>34233</v>
      </c>
      <c r="R3284" t="s">
        <v>34233</v>
      </c>
      <c r="S3284" t="s">
        <v>33797</v>
      </c>
      <c r="T3284" t="s">
        <v>34357</v>
      </c>
      <c r="U3284" t="s">
        <v>32634</v>
      </c>
      <c r="V3284" t="s">
        <v>32966</v>
      </c>
      <c r="W3284">
        <v>242</v>
      </c>
      <c r="Y3284" t="s">
        <v>32654</v>
      </c>
      <c r="Z3284">
        <v>484</v>
      </c>
      <c r="AA3284">
        <v>8.5</v>
      </c>
      <c r="AB3284">
        <v>13</v>
      </c>
      <c r="AC3284">
        <v>1</v>
      </c>
      <c r="AD3284" t="str">
        <f t="shared" si="515"/>
        <v/>
      </c>
      <c r="AE3284" t="str">
        <f t="shared" si="507"/>
        <v/>
      </c>
      <c r="AF3284" t="str">
        <f t="shared" si="508"/>
        <v/>
      </c>
      <c r="AG3284">
        <f t="shared" si="514"/>
        <v>1</v>
      </c>
      <c r="AH3284">
        <f t="shared" si="512"/>
        <v>2.8</v>
      </c>
      <c r="AI3284">
        <v>0.14499999999999999</v>
      </c>
      <c r="AJ3284">
        <f t="shared" si="509"/>
        <v>0.40599999999999997</v>
      </c>
      <c r="AK3284" t="str">
        <f t="shared" si="513"/>
        <v/>
      </c>
      <c r="AL3284" t="str">
        <f t="shared" si="510"/>
        <v/>
      </c>
    </row>
    <row r="3285" spans="1:38" x14ac:dyDescent="0.2">
      <c r="A3285" t="s">
        <v>19903</v>
      </c>
      <c r="B3285" t="s">
        <v>17</v>
      </c>
      <c r="C3285" t="s">
        <v>19904</v>
      </c>
      <c r="D3285" s="1">
        <v>38197</v>
      </c>
      <c r="E3285" s="1">
        <v>43951</v>
      </c>
      <c r="F3285" t="s">
        <v>26</v>
      </c>
      <c r="I3285">
        <v>100</v>
      </c>
      <c r="J3285">
        <v>0</v>
      </c>
      <c r="K3285">
        <v>0</v>
      </c>
      <c r="L3285">
        <v>1651</v>
      </c>
      <c r="M3285">
        <v>1651</v>
      </c>
      <c r="N3285" t="s">
        <v>20</v>
      </c>
      <c r="O3285" t="s">
        <v>19905</v>
      </c>
      <c r="P3285" t="s">
        <v>44</v>
      </c>
      <c r="Q3285" t="s">
        <v>34233</v>
      </c>
      <c r="R3285" t="s">
        <v>34233</v>
      </c>
      <c r="S3285" t="s">
        <v>34233</v>
      </c>
      <c r="T3285" t="s">
        <v>34233</v>
      </c>
      <c r="V3285" t="s">
        <v>32966</v>
      </c>
      <c r="AD3285" t="str">
        <f t="shared" si="515"/>
        <v/>
      </c>
      <c r="AE3285" t="str">
        <f t="shared" si="507"/>
        <v/>
      </c>
      <c r="AF3285" t="str">
        <f t="shared" si="508"/>
        <v/>
      </c>
      <c r="AG3285" t="str">
        <f t="shared" si="514"/>
        <v/>
      </c>
      <c r="AH3285" t="str">
        <f t="shared" si="512"/>
        <v/>
      </c>
      <c r="AI3285">
        <v>0.14499999999999999</v>
      </c>
      <c r="AJ3285" t="str">
        <f t="shared" si="509"/>
        <v/>
      </c>
      <c r="AK3285" t="str">
        <f t="shared" si="513"/>
        <v/>
      </c>
      <c r="AL3285" t="str">
        <f t="shared" si="510"/>
        <v/>
      </c>
    </row>
    <row r="3286" spans="1:38" x14ac:dyDescent="0.2">
      <c r="A3286" t="s">
        <v>875</v>
      </c>
      <c r="B3286" t="s">
        <v>17</v>
      </c>
      <c r="C3286" t="s">
        <v>876</v>
      </c>
      <c r="D3286" s="1">
        <v>35139</v>
      </c>
      <c r="E3286" s="1">
        <v>43951</v>
      </c>
      <c r="F3286" t="s">
        <v>39</v>
      </c>
      <c r="I3286">
        <v>100</v>
      </c>
      <c r="J3286">
        <v>0</v>
      </c>
      <c r="K3286">
        <v>0</v>
      </c>
      <c r="L3286">
        <v>79500</v>
      </c>
      <c r="M3286">
        <v>79515</v>
      </c>
      <c r="N3286" t="s">
        <v>401</v>
      </c>
      <c r="O3286" t="s">
        <v>877</v>
      </c>
      <c r="P3286" t="s">
        <v>28</v>
      </c>
      <c r="Q3286" t="s">
        <v>34233</v>
      </c>
      <c r="R3286" t="s">
        <v>34233</v>
      </c>
      <c r="S3286" t="s">
        <v>33942</v>
      </c>
      <c r="T3286" t="s">
        <v>34233</v>
      </c>
      <c r="AD3286" t="str">
        <f t="shared" si="515"/>
        <v/>
      </c>
      <c r="AE3286" t="str">
        <f t="shared" si="507"/>
        <v/>
      </c>
      <c r="AF3286" t="str">
        <f t="shared" si="508"/>
        <v/>
      </c>
      <c r="AG3286" t="str">
        <f t="shared" si="514"/>
        <v/>
      </c>
      <c r="AH3286" t="str">
        <f t="shared" si="512"/>
        <v/>
      </c>
      <c r="AI3286">
        <v>0.14499999999999999</v>
      </c>
      <c r="AJ3286" t="str">
        <f t="shared" si="509"/>
        <v/>
      </c>
      <c r="AK3286" t="str">
        <f t="shared" si="513"/>
        <v/>
      </c>
      <c r="AL3286" t="str">
        <f t="shared" si="510"/>
        <v/>
      </c>
    </row>
    <row r="3287" spans="1:38" x14ac:dyDescent="0.2">
      <c r="A3287" t="s">
        <v>27478</v>
      </c>
      <c r="B3287" t="s">
        <v>17</v>
      </c>
      <c r="C3287" t="s">
        <v>27479</v>
      </c>
      <c r="D3287" s="1">
        <v>41915</v>
      </c>
      <c r="E3287" s="1">
        <v>44327</v>
      </c>
      <c r="F3287" t="s">
        <v>39</v>
      </c>
      <c r="I3287">
        <v>100</v>
      </c>
      <c r="J3287">
        <v>0</v>
      </c>
      <c r="K3287">
        <v>0</v>
      </c>
      <c r="L3287">
        <v>21600</v>
      </c>
      <c r="M3287">
        <v>21629</v>
      </c>
      <c r="N3287" t="s">
        <v>401</v>
      </c>
      <c r="O3287" t="s">
        <v>27480</v>
      </c>
      <c r="P3287" t="s">
        <v>2356</v>
      </c>
      <c r="Q3287" t="s">
        <v>34233</v>
      </c>
      <c r="R3287" t="s">
        <v>34233</v>
      </c>
      <c r="S3287" t="s">
        <v>33942</v>
      </c>
      <c r="T3287" t="s">
        <v>34233</v>
      </c>
      <c r="AD3287" t="str">
        <f t="shared" si="515"/>
        <v/>
      </c>
      <c r="AE3287" t="str">
        <f t="shared" ref="AE3287:AE3350" si="516">IF((S3287="tühi")*(AC3287&lt;&gt;""),AC3287,"")</f>
        <v/>
      </c>
      <c r="AF3287" t="str">
        <f t="shared" si="508"/>
        <v/>
      </c>
      <c r="AG3287" t="str">
        <f t="shared" si="514"/>
        <v/>
      </c>
      <c r="AH3287" t="str">
        <f t="shared" si="512"/>
        <v/>
      </c>
      <c r="AI3287">
        <v>0.14499999999999999</v>
      </c>
      <c r="AJ3287" t="str">
        <f t="shared" si="509"/>
        <v/>
      </c>
      <c r="AK3287" t="str">
        <f t="shared" si="513"/>
        <v/>
      </c>
      <c r="AL3287" t="str">
        <f t="shared" si="510"/>
        <v/>
      </c>
    </row>
    <row r="3288" spans="1:38" x14ac:dyDescent="0.2">
      <c r="A3288" t="s">
        <v>31441</v>
      </c>
      <c r="B3288" t="s">
        <v>17</v>
      </c>
      <c r="C3288" t="s">
        <v>31442</v>
      </c>
      <c r="D3288" s="1">
        <v>43936</v>
      </c>
      <c r="E3288" s="1">
        <v>43936</v>
      </c>
      <c r="F3288" t="s">
        <v>19</v>
      </c>
      <c r="I3288">
        <v>100</v>
      </c>
      <c r="J3288">
        <v>0</v>
      </c>
      <c r="K3288">
        <v>0</v>
      </c>
      <c r="L3288">
        <v>1501</v>
      </c>
      <c r="M3288">
        <v>1501</v>
      </c>
      <c r="N3288" t="s">
        <v>20</v>
      </c>
      <c r="O3288" t="s">
        <v>31406</v>
      </c>
      <c r="P3288" t="s">
        <v>28</v>
      </c>
      <c r="Q3288" t="s">
        <v>34234</v>
      </c>
      <c r="R3288" t="s">
        <v>33762</v>
      </c>
      <c r="S3288" t="s">
        <v>33942</v>
      </c>
      <c r="T3288" t="s">
        <v>34233</v>
      </c>
      <c r="U3288" t="s">
        <v>32634</v>
      </c>
      <c r="V3288" t="s">
        <v>34968</v>
      </c>
      <c r="W3288">
        <v>300</v>
      </c>
      <c r="X3288" t="s">
        <v>32784</v>
      </c>
      <c r="Y3288" t="s">
        <v>32661</v>
      </c>
      <c r="Z3288">
        <v>450</v>
      </c>
      <c r="AA3288">
        <v>8.5</v>
      </c>
      <c r="AC3288">
        <v>1</v>
      </c>
      <c r="AD3288" t="str">
        <f t="shared" si="515"/>
        <v/>
      </c>
      <c r="AE3288">
        <f t="shared" si="516"/>
        <v>1</v>
      </c>
      <c r="AF3288" t="str">
        <f t="shared" si="508"/>
        <v/>
      </c>
      <c r="AG3288" t="str">
        <f t="shared" si="514"/>
        <v/>
      </c>
      <c r="AH3288" t="str">
        <f t="shared" si="512"/>
        <v/>
      </c>
      <c r="AI3288">
        <v>0.14499999999999999</v>
      </c>
      <c r="AJ3288" t="str">
        <f t="shared" si="509"/>
        <v/>
      </c>
      <c r="AK3288">
        <f t="shared" si="513"/>
        <v>2.8</v>
      </c>
      <c r="AL3288">
        <f t="shared" si="510"/>
        <v>0.40599999999999997</v>
      </c>
    </row>
    <row r="3289" spans="1:38" x14ac:dyDescent="0.2">
      <c r="A3289" t="s">
        <v>31465</v>
      </c>
      <c r="B3289" t="s">
        <v>17</v>
      </c>
      <c r="C3289" t="s">
        <v>31466</v>
      </c>
      <c r="D3289" s="1">
        <v>43936</v>
      </c>
      <c r="E3289" s="1">
        <v>43936</v>
      </c>
      <c r="F3289" t="s">
        <v>26</v>
      </c>
      <c r="I3289">
        <v>100</v>
      </c>
      <c r="J3289">
        <v>0</v>
      </c>
      <c r="K3289">
        <v>0</v>
      </c>
      <c r="L3289">
        <v>1143</v>
      </c>
      <c r="M3289">
        <v>1143</v>
      </c>
      <c r="N3289" t="s">
        <v>20</v>
      </c>
      <c r="O3289" t="s">
        <v>31406</v>
      </c>
      <c r="P3289" t="s">
        <v>28</v>
      </c>
      <c r="Q3289" t="s">
        <v>34233</v>
      </c>
      <c r="R3289" t="s">
        <v>34233</v>
      </c>
      <c r="S3289" t="s">
        <v>34233</v>
      </c>
      <c r="T3289" t="s">
        <v>34233</v>
      </c>
      <c r="V3289" t="s">
        <v>34968</v>
      </c>
      <c r="AD3289" t="str">
        <f t="shared" si="515"/>
        <v/>
      </c>
      <c r="AE3289" t="str">
        <f t="shared" si="516"/>
        <v/>
      </c>
      <c r="AF3289" t="str">
        <f t="shared" si="508"/>
        <v/>
      </c>
      <c r="AG3289" t="str">
        <f t="shared" si="514"/>
        <v/>
      </c>
      <c r="AH3289" t="str">
        <f t="shared" si="512"/>
        <v/>
      </c>
      <c r="AI3289">
        <v>0.14499999999999999</v>
      </c>
      <c r="AJ3289" t="str">
        <f t="shared" si="509"/>
        <v/>
      </c>
      <c r="AK3289" t="str">
        <f t="shared" si="513"/>
        <v/>
      </c>
      <c r="AL3289" t="str">
        <f t="shared" si="510"/>
        <v/>
      </c>
    </row>
    <row r="3290" spans="1:38" x14ac:dyDescent="0.2">
      <c r="A3290" t="s">
        <v>19059</v>
      </c>
      <c r="B3290" t="s">
        <v>17</v>
      </c>
      <c r="C3290" t="s">
        <v>13216</v>
      </c>
      <c r="D3290" s="1">
        <v>38050</v>
      </c>
      <c r="E3290" s="1">
        <v>43456</v>
      </c>
      <c r="F3290" t="s">
        <v>39</v>
      </c>
      <c r="I3290">
        <v>100</v>
      </c>
      <c r="J3290">
        <v>0</v>
      </c>
      <c r="K3290">
        <v>0</v>
      </c>
      <c r="L3290">
        <v>62100</v>
      </c>
      <c r="M3290">
        <v>62148</v>
      </c>
      <c r="N3290" t="s">
        <v>401</v>
      </c>
      <c r="O3290" t="s">
        <v>19060</v>
      </c>
      <c r="P3290" t="s">
        <v>28</v>
      </c>
      <c r="Q3290" t="s">
        <v>34233</v>
      </c>
      <c r="R3290" t="s">
        <v>34233</v>
      </c>
      <c r="S3290" t="s">
        <v>33942</v>
      </c>
      <c r="T3290" t="s">
        <v>34233</v>
      </c>
      <c r="AD3290" t="str">
        <f t="shared" si="515"/>
        <v/>
      </c>
      <c r="AE3290" t="str">
        <f t="shared" si="516"/>
        <v/>
      </c>
      <c r="AF3290" t="str">
        <f t="shared" si="508"/>
        <v/>
      </c>
      <c r="AG3290" t="str">
        <f t="shared" si="514"/>
        <v/>
      </c>
      <c r="AH3290" t="str">
        <f t="shared" si="512"/>
        <v/>
      </c>
      <c r="AI3290">
        <v>0.14499999999999999</v>
      </c>
      <c r="AJ3290" t="str">
        <f t="shared" si="509"/>
        <v/>
      </c>
      <c r="AK3290" t="str">
        <f t="shared" si="513"/>
        <v/>
      </c>
      <c r="AL3290" t="str">
        <f t="shared" si="510"/>
        <v/>
      </c>
    </row>
    <row r="3291" spans="1:38" x14ac:dyDescent="0.2">
      <c r="A3291" t="s">
        <v>28923</v>
      </c>
      <c r="B3291" t="s">
        <v>17</v>
      </c>
      <c r="C3291" t="s">
        <v>28924</v>
      </c>
      <c r="D3291" s="1">
        <v>42825</v>
      </c>
      <c r="E3291" s="1">
        <v>44546</v>
      </c>
      <c r="F3291" t="s">
        <v>26</v>
      </c>
      <c r="I3291">
        <v>100</v>
      </c>
      <c r="J3291">
        <v>0</v>
      </c>
      <c r="K3291">
        <v>0</v>
      </c>
      <c r="L3291">
        <v>3765</v>
      </c>
      <c r="M3291">
        <v>3765</v>
      </c>
      <c r="N3291" t="s">
        <v>20</v>
      </c>
      <c r="O3291" t="s">
        <v>28925</v>
      </c>
      <c r="P3291" t="s">
        <v>2356</v>
      </c>
      <c r="Q3291" t="s">
        <v>34233</v>
      </c>
      <c r="R3291" t="s">
        <v>34233</v>
      </c>
      <c r="S3291" t="s">
        <v>34233</v>
      </c>
      <c r="T3291" t="s">
        <v>34233</v>
      </c>
      <c r="AD3291" t="str">
        <f t="shared" si="515"/>
        <v/>
      </c>
      <c r="AE3291" t="str">
        <f t="shared" si="516"/>
        <v/>
      </c>
      <c r="AF3291" t="str">
        <f t="shared" si="508"/>
        <v/>
      </c>
      <c r="AG3291" t="str">
        <f t="shared" si="514"/>
        <v/>
      </c>
      <c r="AH3291" t="str">
        <f t="shared" si="512"/>
        <v/>
      </c>
      <c r="AI3291">
        <v>0.14499999999999999</v>
      </c>
      <c r="AJ3291" t="str">
        <f t="shared" si="509"/>
        <v/>
      </c>
      <c r="AK3291" t="str">
        <f t="shared" si="513"/>
        <v/>
      </c>
      <c r="AL3291" t="str">
        <f t="shared" si="510"/>
        <v/>
      </c>
    </row>
    <row r="3292" spans="1:38" x14ac:dyDescent="0.2">
      <c r="A3292" t="s">
        <v>12840</v>
      </c>
      <c r="B3292" t="s">
        <v>17</v>
      </c>
      <c r="C3292" t="s">
        <v>12841</v>
      </c>
      <c r="D3292" s="1">
        <v>36698</v>
      </c>
      <c r="E3292" s="1">
        <v>43951</v>
      </c>
      <c r="F3292" t="s">
        <v>39</v>
      </c>
      <c r="I3292">
        <v>100</v>
      </c>
      <c r="J3292">
        <v>0</v>
      </c>
      <c r="K3292">
        <v>0</v>
      </c>
      <c r="L3292">
        <v>4498</v>
      </c>
      <c r="M3292">
        <v>4498</v>
      </c>
      <c r="N3292" t="s">
        <v>20</v>
      </c>
      <c r="O3292" t="s">
        <v>12842</v>
      </c>
      <c r="P3292" t="s">
        <v>28</v>
      </c>
      <c r="Q3292" t="s">
        <v>34233</v>
      </c>
      <c r="R3292" t="s">
        <v>34233</v>
      </c>
      <c r="S3292" t="s">
        <v>33942</v>
      </c>
      <c r="T3292" t="s">
        <v>34233</v>
      </c>
      <c r="V3292" t="s">
        <v>32972</v>
      </c>
      <c r="AD3292" t="str">
        <f t="shared" si="515"/>
        <v/>
      </c>
      <c r="AE3292" t="str">
        <f t="shared" si="516"/>
        <v/>
      </c>
      <c r="AF3292" t="str">
        <f t="shared" si="508"/>
        <v/>
      </c>
      <c r="AG3292" t="str">
        <f t="shared" si="514"/>
        <v/>
      </c>
      <c r="AH3292" t="str">
        <f t="shared" si="512"/>
        <v/>
      </c>
      <c r="AI3292">
        <v>0.14499999999999999</v>
      </c>
      <c r="AJ3292" t="str">
        <f t="shared" si="509"/>
        <v/>
      </c>
      <c r="AK3292" t="str">
        <f t="shared" si="513"/>
        <v/>
      </c>
      <c r="AL3292" t="str">
        <f t="shared" si="510"/>
        <v/>
      </c>
    </row>
    <row r="3293" spans="1:38" x14ac:dyDescent="0.2">
      <c r="A3293" t="s">
        <v>18216</v>
      </c>
      <c r="B3293" t="s">
        <v>17</v>
      </c>
      <c r="C3293" t="s">
        <v>18217</v>
      </c>
      <c r="D3293" s="1">
        <v>37946</v>
      </c>
      <c r="E3293" s="1">
        <v>43456</v>
      </c>
      <c r="F3293" t="s">
        <v>39</v>
      </c>
      <c r="I3293">
        <v>100</v>
      </c>
      <c r="J3293">
        <v>0</v>
      </c>
      <c r="K3293">
        <v>0</v>
      </c>
      <c r="L3293">
        <v>120100</v>
      </c>
      <c r="M3293">
        <v>120062</v>
      </c>
      <c r="N3293" t="s">
        <v>401</v>
      </c>
      <c r="O3293" t="s">
        <v>18218</v>
      </c>
      <c r="P3293" t="s">
        <v>44</v>
      </c>
      <c r="Q3293" t="s">
        <v>34233</v>
      </c>
      <c r="R3293" t="s">
        <v>34233</v>
      </c>
      <c r="S3293" t="s">
        <v>33942</v>
      </c>
      <c r="T3293" t="s">
        <v>34233</v>
      </c>
      <c r="AD3293" t="str">
        <f t="shared" si="515"/>
        <v/>
      </c>
      <c r="AE3293" t="str">
        <f t="shared" si="516"/>
        <v/>
      </c>
      <c r="AF3293" t="str">
        <f t="shared" si="508"/>
        <v/>
      </c>
      <c r="AG3293" t="str">
        <f t="shared" si="514"/>
        <v/>
      </c>
      <c r="AH3293" t="str">
        <f t="shared" si="512"/>
        <v/>
      </c>
      <c r="AI3293">
        <v>0.14499999999999999</v>
      </c>
      <c r="AJ3293" t="str">
        <f t="shared" si="509"/>
        <v/>
      </c>
      <c r="AK3293" t="str">
        <f t="shared" si="513"/>
        <v/>
      </c>
      <c r="AL3293" t="str">
        <f t="shared" si="510"/>
        <v/>
      </c>
    </row>
    <row r="3294" spans="1:38" x14ac:dyDescent="0.2">
      <c r="A3294" t="s">
        <v>28784</v>
      </c>
      <c r="B3294" t="s">
        <v>17</v>
      </c>
      <c r="C3294" t="s">
        <v>28785</v>
      </c>
      <c r="D3294" s="1">
        <v>42711</v>
      </c>
      <c r="E3294" s="1">
        <v>44546</v>
      </c>
      <c r="F3294" t="s">
        <v>889</v>
      </c>
      <c r="I3294">
        <v>100</v>
      </c>
      <c r="J3294">
        <v>0</v>
      </c>
      <c r="K3294">
        <v>0</v>
      </c>
      <c r="L3294">
        <v>5283</v>
      </c>
      <c r="M3294">
        <v>5283</v>
      </c>
      <c r="N3294" t="s">
        <v>20</v>
      </c>
      <c r="O3294" t="s">
        <v>28781</v>
      </c>
      <c r="P3294" t="s">
        <v>28</v>
      </c>
      <c r="Q3294" t="s">
        <v>34233</v>
      </c>
      <c r="R3294" t="s">
        <v>34233</v>
      </c>
      <c r="S3294" t="s">
        <v>33942</v>
      </c>
      <c r="T3294" t="s">
        <v>34233</v>
      </c>
      <c r="V3294" t="s">
        <v>32985</v>
      </c>
      <c r="AD3294" t="str">
        <f t="shared" si="515"/>
        <v/>
      </c>
      <c r="AE3294" t="str">
        <f t="shared" si="516"/>
        <v/>
      </c>
      <c r="AF3294" t="str">
        <f t="shared" si="508"/>
        <v/>
      </c>
      <c r="AG3294" t="str">
        <f t="shared" si="514"/>
        <v/>
      </c>
      <c r="AH3294" t="str">
        <f t="shared" si="512"/>
        <v/>
      </c>
      <c r="AI3294">
        <v>0.14499999999999999</v>
      </c>
      <c r="AJ3294" t="str">
        <f t="shared" si="509"/>
        <v/>
      </c>
      <c r="AK3294" t="str">
        <f t="shared" si="513"/>
        <v/>
      </c>
      <c r="AL3294" t="str">
        <f t="shared" si="510"/>
        <v/>
      </c>
    </row>
    <row r="3295" spans="1:38" x14ac:dyDescent="0.2">
      <c r="A3295" t="s">
        <v>28786</v>
      </c>
      <c r="B3295" t="s">
        <v>17</v>
      </c>
      <c r="C3295" t="s">
        <v>28787</v>
      </c>
      <c r="D3295" s="1">
        <v>42711</v>
      </c>
      <c r="E3295" s="1">
        <v>43456</v>
      </c>
      <c r="F3295" t="s">
        <v>889</v>
      </c>
      <c r="I3295">
        <v>100</v>
      </c>
      <c r="J3295">
        <v>0</v>
      </c>
      <c r="K3295">
        <v>0</v>
      </c>
      <c r="L3295">
        <v>448</v>
      </c>
      <c r="M3295">
        <v>448</v>
      </c>
      <c r="N3295" t="s">
        <v>20</v>
      </c>
      <c r="O3295" t="s">
        <v>28781</v>
      </c>
      <c r="P3295" t="s">
        <v>28</v>
      </c>
      <c r="Q3295" t="s">
        <v>34233</v>
      </c>
      <c r="R3295" t="s">
        <v>34233</v>
      </c>
      <c r="S3295" t="s">
        <v>33942</v>
      </c>
      <c r="T3295" t="s">
        <v>34233</v>
      </c>
      <c r="V3295" t="s">
        <v>32985</v>
      </c>
      <c r="AD3295" t="str">
        <f t="shared" si="515"/>
        <v/>
      </c>
      <c r="AE3295" t="str">
        <f t="shared" si="516"/>
        <v/>
      </c>
      <c r="AF3295" t="str">
        <f t="shared" si="508"/>
        <v/>
      </c>
      <c r="AG3295" t="str">
        <f t="shared" si="514"/>
        <v/>
      </c>
      <c r="AH3295" t="str">
        <f t="shared" si="512"/>
        <v/>
      </c>
      <c r="AI3295">
        <v>0.14499999999999999</v>
      </c>
      <c r="AJ3295" t="str">
        <f t="shared" si="509"/>
        <v/>
      </c>
      <c r="AK3295" t="str">
        <f t="shared" si="513"/>
        <v/>
      </c>
      <c r="AL3295" t="str">
        <f t="shared" si="510"/>
        <v/>
      </c>
    </row>
    <row r="3296" spans="1:38" x14ac:dyDescent="0.2">
      <c r="A3296" t="s">
        <v>25473</v>
      </c>
      <c r="B3296" t="s">
        <v>17</v>
      </c>
      <c r="C3296" t="s">
        <v>25474</v>
      </c>
      <c r="D3296" s="1">
        <v>39932</v>
      </c>
      <c r="E3296" s="1">
        <v>44546</v>
      </c>
      <c r="F3296" t="s">
        <v>26</v>
      </c>
      <c r="I3296">
        <v>100</v>
      </c>
      <c r="J3296">
        <v>0</v>
      </c>
      <c r="K3296">
        <v>0</v>
      </c>
      <c r="L3296">
        <v>31486</v>
      </c>
      <c r="M3296">
        <v>31486</v>
      </c>
      <c r="N3296" t="s">
        <v>20</v>
      </c>
      <c r="O3296" t="s">
        <v>25475</v>
      </c>
      <c r="P3296" t="s">
        <v>44</v>
      </c>
      <c r="Q3296" t="s">
        <v>34233</v>
      </c>
      <c r="R3296" t="s">
        <v>34233</v>
      </c>
      <c r="S3296" t="s">
        <v>33799</v>
      </c>
      <c r="T3296" t="s">
        <v>34233</v>
      </c>
      <c r="AD3296" t="str">
        <f t="shared" si="515"/>
        <v/>
      </c>
      <c r="AE3296" t="str">
        <f t="shared" si="516"/>
        <v/>
      </c>
      <c r="AF3296" t="str">
        <f t="shared" si="508"/>
        <v/>
      </c>
      <c r="AG3296" t="str">
        <f t="shared" si="514"/>
        <v/>
      </c>
      <c r="AH3296" t="str">
        <f t="shared" si="512"/>
        <v/>
      </c>
      <c r="AI3296">
        <v>0.14499999999999999</v>
      </c>
      <c r="AJ3296" t="str">
        <f t="shared" si="509"/>
        <v/>
      </c>
      <c r="AK3296" t="str">
        <f t="shared" si="513"/>
        <v/>
      </c>
      <c r="AL3296" t="str">
        <f t="shared" si="510"/>
        <v/>
      </c>
    </row>
    <row r="3297" spans="1:39" x14ac:dyDescent="0.2">
      <c r="A3297" t="s">
        <v>20310</v>
      </c>
      <c r="B3297" t="s">
        <v>17</v>
      </c>
      <c r="C3297" t="s">
        <v>20311</v>
      </c>
      <c r="D3297" s="1">
        <v>38369</v>
      </c>
      <c r="E3297" s="1">
        <v>44546</v>
      </c>
      <c r="F3297" t="s">
        <v>39</v>
      </c>
      <c r="I3297">
        <v>100</v>
      </c>
      <c r="J3297">
        <v>0</v>
      </c>
      <c r="K3297">
        <v>0</v>
      </c>
      <c r="L3297">
        <v>5773</v>
      </c>
      <c r="M3297">
        <v>5773</v>
      </c>
      <c r="N3297" t="s">
        <v>20</v>
      </c>
      <c r="O3297" t="s">
        <v>20312</v>
      </c>
      <c r="P3297" t="s">
        <v>28</v>
      </c>
      <c r="Q3297" t="s">
        <v>34233</v>
      </c>
      <c r="R3297" t="s">
        <v>34233</v>
      </c>
      <c r="S3297" t="s">
        <v>33942</v>
      </c>
      <c r="T3297" t="s">
        <v>34233</v>
      </c>
      <c r="AD3297" t="str">
        <f t="shared" si="515"/>
        <v/>
      </c>
      <c r="AE3297" t="str">
        <f t="shared" si="516"/>
        <v/>
      </c>
      <c r="AF3297" t="str">
        <f t="shared" ref="AF3297:AF3360" si="517">IF((S3297&lt;&gt;"tühi")*(F3297&lt;&gt;"Elamumaa")*(G3297&lt;&gt;"Elamumaa")*(H3297&lt;&gt;"Elamumaa"),IF(Z3297=0,"",Z3297),"")</f>
        <v/>
      </c>
      <c r="AG3297" t="str">
        <f t="shared" si="514"/>
        <v/>
      </c>
      <c r="AH3297" t="str">
        <f t="shared" si="512"/>
        <v/>
      </c>
      <c r="AI3297">
        <v>0.14499999999999999</v>
      </c>
      <c r="AJ3297" t="str">
        <f t="shared" si="509"/>
        <v/>
      </c>
      <c r="AK3297" t="str">
        <f t="shared" si="513"/>
        <v/>
      </c>
      <c r="AL3297" t="str">
        <f t="shared" si="510"/>
        <v/>
      </c>
    </row>
    <row r="3298" spans="1:39" x14ac:dyDescent="0.2">
      <c r="A3298" t="s">
        <v>11253</v>
      </c>
      <c r="B3298" t="s">
        <v>17</v>
      </c>
      <c r="C3298" t="s">
        <v>11254</v>
      </c>
      <c r="D3298" s="1">
        <v>36453</v>
      </c>
      <c r="E3298" s="1">
        <v>44092</v>
      </c>
      <c r="F3298" t="s">
        <v>19</v>
      </c>
      <c r="I3298">
        <v>100</v>
      </c>
      <c r="J3298">
        <v>0</v>
      </c>
      <c r="K3298">
        <v>0</v>
      </c>
      <c r="L3298">
        <v>3010</v>
      </c>
      <c r="M3298">
        <v>3010</v>
      </c>
      <c r="N3298" t="s">
        <v>20</v>
      </c>
      <c r="O3298" t="s">
        <v>11255</v>
      </c>
      <c r="P3298" t="s">
        <v>28</v>
      </c>
      <c r="Q3298" t="s">
        <v>34234</v>
      </c>
      <c r="R3298" t="s">
        <v>34235</v>
      </c>
      <c r="S3298" t="s">
        <v>33800</v>
      </c>
      <c r="T3298" t="s">
        <v>34349</v>
      </c>
      <c r="AD3298" t="str">
        <f t="shared" si="515"/>
        <v/>
      </c>
      <c r="AE3298" t="str">
        <f t="shared" si="516"/>
        <v/>
      </c>
      <c r="AF3298" t="str">
        <f t="shared" si="517"/>
        <v/>
      </c>
      <c r="AG3298" s="17">
        <v>1</v>
      </c>
      <c r="AH3298">
        <f t="shared" si="512"/>
        <v>2.8</v>
      </c>
      <c r="AI3298">
        <v>0.14499999999999999</v>
      </c>
      <c r="AJ3298">
        <f t="shared" si="509"/>
        <v>0.40599999999999997</v>
      </c>
      <c r="AK3298" t="str">
        <f t="shared" si="513"/>
        <v/>
      </c>
      <c r="AL3298" t="str">
        <f t="shared" si="510"/>
        <v/>
      </c>
    </row>
    <row r="3299" spans="1:39" x14ac:dyDescent="0.2">
      <c r="A3299" t="s">
        <v>10780</v>
      </c>
      <c r="B3299" t="s">
        <v>17</v>
      </c>
      <c r="C3299" t="s">
        <v>10781</v>
      </c>
      <c r="D3299" s="1">
        <v>36455</v>
      </c>
      <c r="E3299" s="1">
        <v>43599</v>
      </c>
      <c r="F3299" t="s">
        <v>474</v>
      </c>
      <c r="I3299">
        <v>100</v>
      </c>
      <c r="J3299">
        <v>0</v>
      </c>
      <c r="K3299">
        <v>0</v>
      </c>
      <c r="L3299">
        <v>1158</v>
      </c>
      <c r="M3299">
        <v>1158</v>
      </c>
      <c r="N3299" t="s">
        <v>20</v>
      </c>
      <c r="O3299" t="s">
        <v>10782</v>
      </c>
      <c r="P3299" t="s">
        <v>28</v>
      </c>
      <c r="Q3299" t="s">
        <v>33775</v>
      </c>
      <c r="R3299">
        <v>1</v>
      </c>
      <c r="S3299" t="s">
        <v>32627</v>
      </c>
      <c r="T3299" t="s">
        <v>34490</v>
      </c>
      <c r="AD3299" t="str">
        <f t="shared" si="515"/>
        <v/>
      </c>
      <c r="AE3299" t="str">
        <f t="shared" si="516"/>
        <v/>
      </c>
      <c r="AF3299" t="str">
        <f t="shared" si="517"/>
        <v/>
      </c>
      <c r="AG3299" t="str">
        <f>IF((S3299&lt;&gt;"tühi")*(AC3299&lt;&gt;""),AC3299,"")</f>
        <v/>
      </c>
      <c r="AH3299" t="str">
        <f t="shared" si="512"/>
        <v/>
      </c>
      <c r="AI3299">
        <v>0.14499999999999999</v>
      </c>
      <c r="AJ3299">
        <v>1</v>
      </c>
      <c r="AK3299" t="str">
        <f t="shared" si="513"/>
        <v/>
      </c>
      <c r="AL3299" t="str">
        <f t="shared" si="510"/>
        <v/>
      </c>
    </row>
    <row r="3300" spans="1:39" x14ac:dyDescent="0.2">
      <c r="A3300" t="s">
        <v>13468</v>
      </c>
      <c r="B3300" t="s">
        <v>17</v>
      </c>
      <c r="C3300" t="s">
        <v>13469</v>
      </c>
      <c r="D3300" s="1">
        <v>36840</v>
      </c>
      <c r="E3300" s="1">
        <v>44546</v>
      </c>
      <c r="F3300" t="s">
        <v>19</v>
      </c>
      <c r="I3300">
        <v>100</v>
      </c>
      <c r="J3300">
        <v>0</v>
      </c>
      <c r="K3300">
        <v>0</v>
      </c>
      <c r="L3300">
        <v>5127</v>
      </c>
      <c r="M3300">
        <v>5127</v>
      </c>
      <c r="N3300" t="s">
        <v>20</v>
      </c>
      <c r="O3300" t="s">
        <v>21</v>
      </c>
      <c r="P3300" t="s">
        <v>28</v>
      </c>
      <c r="Q3300" t="s">
        <v>34233</v>
      </c>
      <c r="R3300" t="s">
        <v>34233</v>
      </c>
      <c r="S3300" t="s">
        <v>32628</v>
      </c>
      <c r="T3300" t="s">
        <v>34349</v>
      </c>
      <c r="AD3300" t="str">
        <f t="shared" si="515"/>
        <v/>
      </c>
      <c r="AE3300" t="str">
        <f t="shared" si="516"/>
        <v/>
      </c>
      <c r="AF3300" t="str">
        <f t="shared" si="517"/>
        <v/>
      </c>
      <c r="AG3300" s="17">
        <v>1</v>
      </c>
      <c r="AH3300">
        <f t="shared" si="512"/>
        <v>2.8</v>
      </c>
      <c r="AI3300">
        <v>0.14499999999999999</v>
      </c>
      <c r="AJ3300">
        <f t="shared" si="509"/>
        <v>0.40599999999999997</v>
      </c>
      <c r="AK3300" t="str">
        <f t="shared" si="513"/>
        <v/>
      </c>
      <c r="AL3300" t="str">
        <f t="shared" si="510"/>
        <v/>
      </c>
    </row>
    <row r="3301" spans="1:39" x14ac:dyDescent="0.2">
      <c r="A3301" t="s">
        <v>20384</v>
      </c>
      <c r="B3301" t="s">
        <v>17</v>
      </c>
      <c r="C3301" t="s">
        <v>20385</v>
      </c>
      <c r="D3301" s="1">
        <v>38378</v>
      </c>
      <c r="E3301" s="1">
        <v>43456</v>
      </c>
      <c r="F3301" s="9" t="s">
        <v>39</v>
      </c>
      <c r="I3301">
        <v>100</v>
      </c>
      <c r="J3301">
        <v>0</v>
      </c>
      <c r="K3301">
        <v>0</v>
      </c>
      <c r="L3301">
        <v>7924</v>
      </c>
      <c r="M3301">
        <v>7924</v>
      </c>
      <c r="N3301" t="s">
        <v>20</v>
      </c>
      <c r="O3301" t="s">
        <v>20386</v>
      </c>
      <c r="P3301" t="s">
        <v>28</v>
      </c>
      <c r="Q3301" t="s">
        <v>33111</v>
      </c>
      <c r="R3301">
        <v>10</v>
      </c>
      <c r="S3301" t="s">
        <v>33942</v>
      </c>
      <c r="T3301" t="s">
        <v>34233</v>
      </c>
      <c r="U3301" t="s">
        <v>32668</v>
      </c>
      <c r="V3301" t="s">
        <v>32986</v>
      </c>
      <c r="W3301">
        <v>1500</v>
      </c>
      <c r="X3301">
        <v>2</v>
      </c>
      <c r="Y3301">
        <v>1</v>
      </c>
      <c r="Z3301">
        <v>3000</v>
      </c>
      <c r="AA3301">
        <v>11</v>
      </c>
      <c r="AD3301">
        <f t="shared" si="515"/>
        <v>3000</v>
      </c>
      <c r="AE3301" t="str">
        <f t="shared" si="516"/>
        <v/>
      </c>
      <c r="AF3301" t="str">
        <f t="shared" si="517"/>
        <v/>
      </c>
      <c r="AG3301" t="str">
        <f>IF((S3301&lt;&gt;"tühi")*(AC3301&lt;&gt;""),AC3301,"")</f>
        <v/>
      </c>
      <c r="AH3301" t="str">
        <f t="shared" si="512"/>
        <v/>
      </c>
      <c r="AI3301">
        <v>0.14499999999999999</v>
      </c>
      <c r="AK3301" t="str">
        <f t="shared" si="513"/>
        <v/>
      </c>
      <c r="AL3301">
        <v>10</v>
      </c>
      <c r="AM3301" t="s">
        <v>33968</v>
      </c>
    </row>
    <row r="3302" spans="1:39" x14ac:dyDescent="0.2">
      <c r="A3302" t="s">
        <v>20985</v>
      </c>
      <c r="B3302" t="s">
        <v>17</v>
      </c>
      <c r="C3302" t="s">
        <v>20986</v>
      </c>
      <c r="D3302" s="1">
        <v>38498</v>
      </c>
      <c r="E3302" s="1">
        <v>44546</v>
      </c>
      <c r="F3302" t="s">
        <v>39</v>
      </c>
      <c r="I3302">
        <v>100</v>
      </c>
      <c r="J3302">
        <v>0</v>
      </c>
      <c r="K3302">
        <v>0</v>
      </c>
      <c r="L3302">
        <v>5635</v>
      </c>
      <c r="M3302">
        <v>5635</v>
      </c>
      <c r="N3302" t="s">
        <v>20</v>
      </c>
      <c r="O3302" t="s">
        <v>20987</v>
      </c>
      <c r="P3302" t="s">
        <v>28</v>
      </c>
      <c r="Q3302" t="s">
        <v>34233</v>
      </c>
      <c r="R3302" t="s">
        <v>34233</v>
      </c>
      <c r="S3302" t="s">
        <v>33807</v>
      </c>
      <c r="T3302" t="s">
        <v>34349</v>
      </c>
      <c r="AD3302" t="str">
        <f t="shared" si="515"/>
        <v/>
      </c>
      <c r="AE3302" t="str">
        <f t="shared" si="516"/>
        <v/>
      </c>
      <c r="AF3302" t="str">
        <f t="shared" si="517"/>
        <v/>
      </c>
      <c r="AG3302" s="17">
        <v>1</v>
      </c>
      <c r="AH3302">
        <f t="shared" si="512"/>
        <v>2.8</v>
      </c>
      <c r="AI3302">
        <v>0.14499999999999999</v>
      </c>
      <c r="AJ3302">
        <f t="shared" si="509"/>
        <v>0.40599999999999997</v>
      </c>
      <c r="AK3302" t="str">
        <f t="shared" si="513"/>
        <v/>
      </c>
      <c r="AL3302" t="str">
        <f t="shared" si="510"/>
        <v/>
      </c>
    </row>
    <row r="3303" spans="1:39" x14ac:dyDescent="0.2">
      <c r="A3303" t="s">
        <v>13466</v>
      </c>
      <c r="B3303" t="s">
        <v>17</v>
      </c>
      <c r="C3303" t="s">
        <v>13467</v>
      </c>
      <c r="D3303" s="1">
        <v>36840</v>
      </c>
      <c r="E3303" s="1">
        <v>43456</v>
      </c>
      <c r="F3303" t="s">
        <v>19</v>
      </c>
      <c r="I3303">
        <v>100</v>
      </c>
      <c r="J3303">
        <v>0</v>
      </c>
      <c r="K3303">
        <v>0</v>
      </c>
      <c r="L3303">
        <v>6192</v>
      </c>
      <c r="M3303">
        <v>6192</v>
      </c>
      <c r="N3303" t="s">
        <v>20</v>
      </c>
      <c r="O3303" t="s">
        <v>21</v>
      </c>
      <c r="P3303" t="s">
        <v>22</v>
      </c>
      <c r="Q3303" t="s">
        <v>34233</v>
      </c>
      <c r="R3303" t="s">
        <v>34233</v>
      </c>
      <c r="S3303" t="s">
        <v>33807</v>
      </c>
      <c r="T3303" t="s">
        <v>34349</v>
      </c>
      <c r="AD3303" t="str">
        <f t="shared" si="515"/>
        <v/>
      </c>
      <c r="AE3303" t="str">
        <f t="shared" si="516"/>
        <v/>
      </c>
      <c r="AF3303" t="str">
        <f t="shared" si="517"/>
        <v/>
      </c>
      <c r="AG3303" s="17">
        <v>1</v>
      </c>
      <c r="AH3303">
        <f t="shared" si="512"/>
        <v>2.8</v>
      </c>
      <c r="AI3303">
        <v>0.14499999999999999</v>
      </c>
      <c r="AJ3303">
        <f t="shared" si="509"/>
        <v>0.40599999999999997</v>
      </c>
      <c r="AK3303" t="str">
        <f t="shared" si="513"/>
        <v/>
      </c>
      <c r="AL3303" t="str">
        <f t="shared" si="510"/>
        <v/>
      </c>
    </row>
    <row r="3304" spans="1:39" x14ac:dyDescent="0.2">
      <c r="A3304" t="s">
        <v>28779</v>
      </c>
      <c r="B3304" t="s">
        <v>17</v>
      </c>
      <c r="C3304" t="s">
        <v>28780</v>
      </c>
      <c r="D3304" s="1">
        <v>42711</v>
      </c>
      <c r="E3304" s="1">
        <v>43951</v>
      </c>
      <c r="F3304" t="s">
        <v>2354</v>
      </c>
      <c r="I3304">
        <v>100</v>
      </c>
      <c r="J3304">
        <v>0</v>
      </c>
      <c r="K3304">
        <v>0</v>
      </c>
      <c r="L3304">
        <v>3651</v>
      </c>
      <c r="M3304">
        <v>3651</v>
      </c>
      <c r="N3304" t="s">
        <v>20</v>
      </c>
      <c r="O3304" t="s">
        <v>28781</v>
      </c>
      <c r="P3304" t="s">
        <v>28</v>
      </c>
      <c r="Q3304" t="s">
        <v>34233</v>
      </c>
      <c r="R3304" t="s">
        <v>34233</v>
      </c>
      <c r="S3304" t="s">
        <v>32628</v>
      </c>
      <c r="T3304" t="s">
        <v>34491</v>
      </c>
      <c r="U3304" t="s">
        <v>32682</v>
      </c>
      <c r="V3304" t="s">
        <v>32985</v>
      </c>
      <c r="W3304">
        <v>2000</v>
      </c>
      <c r="X3304" t="s">
        <v>32921</v>
      </c>
      <c r="Y3304" t="s">
        <v>32987</v>
      </c>
      <c r="Z3304">
        <v>2500</v>
      </c>
      <c r="AA3304" t="s">
        <v>32988</v>
      </c>
      <c r="AD3304" t="str">
        <f t="shared" si="515"/>
        <v/>
      </c>
      <c r="AE3304" t="str">
        <f t="shared" si="516"/>
        <v/>
      </c>
      <c r="AF3304">
        <f t="shared" si="517"/>
        <v>2500</v>
      </c>
      <c r="AG3304" t="str">
        <f>IF((S3304&lt;&gt;"tühi")*(AC3304&lt;&gt;""),AC3304,"")</f>
        <v/>
      </c>
      <c r="AH3304" t="str">
        <f t="shared" si="512"/>
        <v/>
      </c>
      <c r="AI3304">
        <v>0.14499999999999999</v>
      </c>
      <c r="AJ3304" t="str">
        <f t="shared" si="509"/>
        <v/>
      </c>
      <c r="AK3304" t="str">
        <f t="shared" si="513"/>
        <v/>
      </c>
      <c r="AL3304" t="str">
        <f t="shared" si="510"/>
        <v/>
      </c>
    </row>
    <row r="3305" spans="1:39" x14ac:dyDescent="0.2">
      <c r="A3305" t="s">
        <v>17820</v>
      </c>
      <c r="B3305" t="s">
        <v>17</v>
      </c>
      <c r="C3305" t="s">
        <v>17821</v>
      </c>
      <c r="D3305" s="1">
        <v>37776</v>
      </c>
      <c r="E3305" s="1">
        <v>44546</v>
      </c>
      <c r="F3305" t="s">
        <v>39</v>
      </c>
      <c r="I3305">
        <v>100</v>
      </c>
      <c r="J3305">
        <v>0</v>
      </c>
      <c r="K3305">
        <v>0</v>
      </c>
      <c r="L3305">
        <v>47980</v>
      </c>
      <c r="M3305">
        <v>47980</v>
      </c>
      <c r="N3305" t="s">
        <v>20</v>
      </c>
      <c r="O3305" t="s">
        <v>17822</v>
      </c>
      <c r="P3305" t="s">
        <v>28</v>
      </c>
      <c r="Q3305" t="s">
        <v>34233</v>
      </c>
      <c r="R3305" t="s">
        <v>34233</v>
      </c>
      <c r="S3305" t="s">
        <v>33807</v>
      </c>
      <c r="T3305" t="s">
        <v>34349</v>
      </c>
      <c r="AD3305" t="str">
        <f t="shared" si="515"/>
        <v/>
      </c>
      <c r="AE3305" t="str">
        <f t="shared" si="516"/>
        <v/>
      </c>
      <c r="AF3305" t="str">
        <f t="shared" si="517"/>
        <v/>
      </c>
      <c r="AG3305" s="17">
        <v>1</v>
      </c>
      <c r="AH3305">
        <f t="shared" si="512"/>
        <v>2.8</v>
      </c>
      <c r="AI3305">
        <v>0.14499999999999999</v>
      </c>
      <c r="AJ3305">
        <f t="shared" si="509"/>
        <v>0.40599999999999997</v>
      </c>
      <c r="AK3305" t="str">
        <f t="shared" si="513"/>
        <v/>
      </c>
      <c r="AL3305" t="str">
        <f t="shared" si="510"/>
        <v/>
      </c>
    </row>
    <row r="3306" spans="1:39" x14ac:dyDescent="0.2">
      <c r="A3306" t="s">
        <v>25265</v>
      </c>
      <c r="B3306" t="s">
        <v>17</v>
      </c>
      <c r="C3306" t="s">
        <v>25266</v>
      </c>
      <c r="D3306" s="1">
        <v>39765</v>
      </c>
      <c r="E3306" s="1">
        <v>43456</v>
      </c>
      <c r="F3306" t="s">
        <v>19</v>
      </c>
      <c r="I3306">
        <v>100</v>
      </c>
      <c r="J3306">
        <v>0</v>
      </c>
      <c r="K3306">
        <v>0</v>
      </c>
      <c r="L3306">
        <v>2215</v>
      </c>
      <c r="M3306">
        <v>2215</v>
      </c>
      <c r="N3306" t="s">
        <v>20</v>
      </c>
      <c r="O3306" t="s">
        <v>25267</v>
      </c>
      <c r="P3306" t="s">
        <v>28</v>
      </c>
      <c r="Q3306" t="s">
        <v>34233</v>
      </c>
      <c r="R3306" t="s">
        <v>34233</v>
      </c>
      <c r="S3306" t="s">
        <v>33797</v>
      </c>
      <c r="T3306" t="s">
        <v>34357</v>
      </c>
      <c r="AD3306" t="str">
        <f t="shared" si="515"/>
        <v/>
      </c>
      <c r="AE3306" t="str">
        <f t="shared" si="516"/>
        <v/>
      </c>
      <c r="AF3306" t="str">
        <f t="shared" si="517"/>
        <v/>
      </c>
      <c r="AG3306" s="17">
        <v>1</v>
      </c>
      <c r="AH3306">
        <f t="shared" si="512"/>
        <v>2.8</v>
      </c>
      <c r="AI3306">
        <v>0.14499999999999999</v>
      </c>
      <c r="AJ3306">
        <f t="shared" ref="AJ3306:AJ3369" si="518">IF(COUNTBLANK(AH3306),"",AH3306*AI3306)</f>
        <v>0.40599999999999997</v>
      </c>
      <c r="AK3306" t="str">
        <f t="shared" si="513"/>
        <v/>
      </c>
      <c r="AL3306" t="str">
        <f t="shared" si="510"/>
        <v/>
      </c>
    </row>
    <row r="3307" spans="1:39" x14ac:dyDescent="0.2">
      <c r="A3307" t="s">
        <v>20307</v>
      </c>
      <c r="B3307" t="s">
        <v>17</v>
      </c>
      <c r="C3307" t="s">
        <v>20308</v>
      </c>
      <c r="D3307" s="1">
        <v>38369</v>
      </c>
      <c r="E3307" s="1">
        <v>44546</v>
      </c>
      <c r="F3307" t="s">
        <v>39</v>
      </c>
      <c r="I3307">
        <v>100</v>
      </c>
      <c r="J3307">
        <v>0</v>
      </c>
      <c r="K3307">
        <v>0</v>
      </c>
      <c r="L3307">
        <v>3983</v>
      </c>
      <c r="M3307">
        <v>3983</v>
      </c>
      <c r="N3307" t="s">
        <v>20</v>
      </c>
      <c r="O3307" t="s">
        <v>20309</v>
      </c>
      <c r="P3307" t="s">
        <v>2356</v>
      </c>
      <c r="Q3307" t="s">
        <v>34233</v>
      </c>
      <c r="R3307" t="s">
        <v>34233</v>
      </c>
      <c r="S3307" t="s">
        <v>33942</v>
      </c>
      <c r="T3307" t="s">
        <v>34233</v>
      </c>
      <c r="AD3307" t="str">
        <f t="shared" si="515"/>
        <v/>
      </c>
      <c r="AE3307" t="str">
        <f t="shared" si="516"/>
        <v/>
      </c>
      <c r="AF3307" t="str">
        <f t="shared" si="517"/>
        <v/>
      </c>
      <c r="AG3307" t="str">
        <f>IF((S3307&lt;&gt;"tühi")*(AC3307&lt;&gt;""),AC3307,"")</f>
        <v/>
      </c>
      <c r="AH3307" t="str">
        <f t="shared" si="512"/>
        <v/>
      </c>
      <c r="AI3307">
        <v>0.14499999999999999</v>
      </c>
      <c r="AJ3307" t="str">
        <f t="shared" si="518"/>
        <v/>
      </c>
      <c r="AK3307" t="str">
        <f t="shared" si="513"/>
        <v/>
      </c>
      <c r="AL3307" t="str">
        <f t="shared" ref="AL3307:AL3370" si="519">IF(COUNTBLANK(AK3307),"",AK3307*AI3307)</f>
        <v/>
      </c>
    </row>
    <row r="3308" spans="1:39" x14ac:dyDescent="0.2">
      <c r="A3308" t="s">
        <v>25262</v>
      </c>
      <c r="B3308" t="s">
        <v>17</v>
      </c>
      <c r="C3308" t="s">
        <v>25263</v>
      </c>
      <c r="D3308" s="1">
        <v>39765</v>
      </c>
      <c r="E3308" s="1">
        <v>43951</v>
      </c>
      <c r="F3308" t="s">
        <v>474</v>
      </c>
      <c r="I3308">
        <v>100</v>
      </c>
      <c r="J3308">
        <v>0</v>
      </c>
      <c r="K3308">
        <v>0</v>
      </c>
      <c r="L3308">
        <v>3992</v>
      </c>
      <c r="M3308">
        <v>3992</v>
      </c>
      <c r="N3308" t="s">
        <v>20</v>
      </c>
      <c r="O3308" t="s">
        <v>25264</v>
      </c>
      <c r="P3308" t="s">
        <v>28</v>
      </c>
      <c r="Q3308" t="s">
        <v>33775</v>
      </c>
      <c r="R3308">
        <v>2</v>
      </c>
      <c r="S3308" t="s">
        <v>32627</v>
      </c>
      <c r="T3308" t="s">
        <v>34492</v>
      </c>
      <c r="U3308" t="s">
        <v>32812</v>
      </c>
      <c r="V3308" t="s">
        <v>32989</v>
      </c>
      <c r="W3308">
        <f>L3308*0.35</f>
        <v>1397.1999999999998</v>
      </c>
      <c r="X3308">
        <v>2</v>
      </c>
      <c r="Y3308">
        <v>3</v>
      </c>
      <c r="Z3308">
        <f>W3308*X3308</f>
        <v>2794.3999999999996</v>
      </c>
      <c r="AA3308">
        <v>11</v>
      </c>
      <c r="AB3308">
        <v>35</v>
      </c>
      <c r="AD3308" t="str">
        <f t="shared" si="515"/>
        <v/>
      </c>
      <c r="AE3308" t="str">
        <f t="shared" si="516"/>
        <v/>
      </c>
      <c r="AF3308">
        <f t="shared" si="517"/>
        <v>2794.3999999999996</v>
      </c>
      <c r="AG3308" t="str">
        <f>IF((S3308&lt;&gt;"tühi")*(AC3308&lt;&gt;""),AC3308,"")</f>
        <v/>
      </c>
      <c r="AH3308" t="str">
        <f t="shared" si="512"/>
        <v/>
      </c>
      <c r="AI3308">
        <v>0.14499999999999999</v>
      </c>
      <c r="AJ3308">
        <v>2</v>
      </c>
      <c r="AK3308" t="str">
        <f t="shared" si="513"/>
        <v/>
      </c>
      <c r="AL3308" t="str">
        <f t="shared" si="519"/>
        <v/>
      </c>
    </row>
    <row r="3309" spans="1:39" x14ac:dyDescent="0.2">
      <c r="A3309" t="s">
        <v>10237</v>
      </c>
      <c r="B3309" t="s">
        <v>17</v>
      </c>
      <c r="C3309" t="s">
        <v>10238</v>
      </c>
      <c r="D3309" s="1">
        <v>36403</v>
      </c>
      <c r="E3309" s="1">
        <v>44704</v>
      </c>
      <c r="F3309" t="s">
        <v>39</v>
      </c>
      <c r="I3309">
        <v>100</v>
      </c>
      <c r="J3309">
        <v>0</v>
      </c>
      <c r="K3309">
        <v>0</v>
      </c>
      <c r="L3309">
        <v>41218</v>
      </c>
      <c r="M3309">
        <v>41218</v>
      </c>
      <c r="N3309" t="s">
        <v>20</v>
      </c>
      <c r="O3309" t="s">
        <v>10239</v>
      </c>
      <c r="P3309" t="s">
        <v>28</v>
      </c>
      <c r="Q3309" t="s">
        <v>34233</v>
      </c>
      <c r="R3309" t="s">
        <v>34233</v>
      </c>
      <c r="S3309" t="s">
        <v>33804</v>
      </c>
      <c r="T3309" t="s">
        <v>34349</v>
      </c>
      <c r="AD3309" t="str">
        <f t="shared" si="515"/>
        <v/>
      </c>
      <c r="AE3309" t="str">
        <f t="shared" si="516"/>
        <v/>
      </c>
      <c r="AF3309" t="str">
        <f t="shared" si="517"/>
        <v/>
      </c>
      <c r="AG3309" s="17">
        <v>1</v>
      </c>
      <c r="AH3309">
        <f t="shared" si="512"/>
        <v>2.8</v>
      </c>
      <c r="AI3309">
        <v>0.14499999999999999</v>
      </c>
      <c r="AJ3309">
        <f t="shared" si="518"/>
        <v>0.40599999999999997</v>
      </c>
      <c r="AK3309" t="str">
        <f t="shared" si="513"/>
        <v/>
      </c>
      <c r="AL3309" t="str">
        <f t="shared" si="519"/>
        <v/>
      </c>
    </row>
    <row r="3310" spans="1:39" x14ac:dyDescent="0.2">
      <c r="A3310" t="s">
        <v>13090</v>
      </c>
      <c r="B3310" t="s">
        <v>17</v>
      </c>
      <c r="C3310" t="s">
        <v>13091</v>
      </c>
      <c r="D3310" s="1">
        <v>36787</v>
      </c>
      <c r="E3310" s="1">
        <v>44546</v>
      </c>
      <c r="F3310" t="s">
        <v>474</v>
      </c>
      <c r="I3310">
        <v>100</v>
      </c>
      <c r="J3310">
        <v>0</v>
      </c>
      <c r="K3310">
        <v>0</v>
      </c>
      <c r="L3310">
        <v>3343</v>
      </c>
      <c r="M3310">
        <v>3343</v>
      </c>
      <c r="N3310" t="s">
        <v>20</v>
      </c>
      <c r="O3310" t="s">
        <v>13092</v>
      </c>
      <c r="P3310" t="s">
        <v>28</v>
      </c>
      <c r="Q3310" t="s">
        <v>34233</v>
      </c>
      <c r="R3310" t="s">
        <v>34233</v>
      </c>
      <c r="S3310" t="s">
        <v>33829</v>
      </c>
      <c r="T3310" t="s">
        <v>34493</v>
      </c>
      <c r="U3310" t="s">
        <v>32990</v>
      </c>
      <c r="V3310" t="s">
        <v>32991</v>
      </c>
      <c r="W3310">
        <v>1200</v>
      </c>
      <c r="X3310">
        <v>1</v>
      </c>
      <c r="Y3310">
        <v>2</v>
      </c>
      <c r="Z3310">
        <v>1200</v>
      </c>
      <c r="AA3310">
        <v>8.5</v>
      </c>
      <c r="AB3310">
        <v>36</v>
      </c>
      <c r="AD3310" t="str">
        <f t="shared" si="515"/>
        <v/>
      </c>
      <c r="AE3310" t="str">
        <f t="shared" si="516"/>
        <v/>
      </c>
      <c r="AF3310">
        <f t="shared" si="517"/>
        <v>1200</v>
      </c>
      <c r="AG3310" t="str">
        <f t="shared" ref="AG3310:AG3328" si="520">IF((S3310&lt;&gt;"tühi")*(AC3310&lt;&gt;""),AC3310,"")</f>
        <v/>
      </c>
      <c r="AH3310" t="str">
        <f t="shared" si="512"/>
        <v/>
      </c>
      <c r="AI3310">
        <v>0.14499999999999999</v>
      </c>
      <c r="AJ3310" t="str">
        <f t="shared" si="518"/>
        <v/>
      </c>
      <c r="AK3310" t="str">
        <f t="shared" si="513"/>
        <v/>
      </c>
      <c r="AL3310" t="str">
        <f t="shared" si="519"/>
        <v/>
      </c>
    </row>
    <row r="3311" spans="1:39" x14ac:dyDescent="0.2">
      <c r="A3311" t="s">
        <v>27893</v>
      </c>
      <c r="B3311" t="s">
        <v>17</v>
      </c>
      <c r="C3311" t="s">
        <v>27894</v>
      </c>
      <c r="D3311" s="1">
        <v>42243</v>
      </c>
      <c r="E3311" s="1">
        <v>43456</v>
      </c>
      <c r="F3311" t="s">
        <v>470</v>
      </c>
      <c r="I3311">
        <v>100</v>
      </c>
      <c r="J3311">
        <v>0</v>
      </c>
      <c r="K3311">
        <v>0</v>
      </c>
      <c r="L3311">
        <v>7830</v>
      </c>
      <c r="M3311">
        <v>7830</v>
      </c>
      <c r="N3311" t="s">
        <v>20</v>
      </c>
      <c r="O3311" t="s">
        <v>27895</v>
      </c>
      <c r="P3311" t="s">
        <v>28</v>
      </c>
      <c r="Q3311" t="s">
        <v>34233</v>
      </c>
      <c r="R3311" t="s">
        <v>34233</v>
      </c>
      <c r="S3311" t="s">
        <v>33942</v>
      </c>
      <c r="T3311" t="s">
        <v>34233</v>
      </c>
      <c r="U3311" t="s">
        <v>32992</v>
      </c>
      <c r="V3311" t="s">
        <v>32993</v>
      </c>
      <c r="W3311">
        <v>1523</v>
      </c>
      <c r="X3311">
        <v>3</v>
      </c>
      <c r="Y3311">
        <v>3</v>
      </c>
      <c r="Z3311">
        <v>3807</v>
      </c>
      <c r="AA3311">
        <v>11</v>
      </c>
      <c r="AD3311">
        <f t="shared" si="515"/>
        <v>3807</v>
      </c>
      <c r="AE3311" t="str">
        <f t="shared" si="516"/>
        <v/>
      </c>
      <c r="AF3311" t="str">
        <f t="shared" si="517"/>
        <v/>
      </c>
      <c r="AG3311" t="str">
        <f t="shared" si="520"/>
        <v/>
      </c>
      <c r="AH3311" t="str">
        <f t="shared" si="512"/>
        <v/>
      </c>
      <c r="AI3311">
        <v>0.14499999999999999</v>
      </c>
      <c r="AJ3311" t="str">
        <f t="shared" si="518"/>
        <v/>
      </c>
      <c r="AK3311" t="str">
        <f t="shared" si="513"/>
        <v/>
      </c>
      <c r="AL3311">
        <f>25/2</f>
        <v>12.5</v>
      </c>
      <c r="AM3311" t="s">
        <v>33975</v>
      </c>
    </row>
    <row r="3312" spans="1:39" x14ac:dyDescent="0.2">
      <c r="A3312" t="s">
        <v>20225</v>
      </c>
      <c r="B3312" t="s">
        <v>17</v>
      </c>
      <c r="C3312" t="s">
        <v>20226</v>
      </c>
      <c r="D3312" s="1">
        <v>38761</v>
      </c>
      <c r="E3312" s="1">
        <v>43951</v>
      </c>
      <c r="F3312" t="s">
        <v>19</v>
      </c>
      <c r="I3312">
        <v>100</v>
      </c>
      <c r="J3312">
        <v>0</v>
      </c>
      <c r="K3312">
        <v>0</v>
      </c>
      <c r="L3312">
        <v>3425</v>
      </c>
      <c r="M3312">
        <v>3425</v>
      </c>
      <c r="N3312" t="s">
        <v>20</v>
      </c>
      <c r="O3312" t="s">
        <v>20227</v>
      </c>
      <c r="P3312" t="s">
        <v>28</v>
      </c>
      <c r="Q3312" t="s">
        <v>34233</v>
      </c>
      <c r="R3312" t="s">
        <v>34233</v>
      </c>
      <c r="S3312" t="s">
        <v>33828</v>
      </c>
      <c r="T3312" t="s">
        <v>34890</v>
      </c>
      <c r="U3312" t="s">
        <v>32771</v>
      </c>
      <c r="V3312" t="s">
        <v>32994</v>
      </c>
      <c r="W3312">
        <v>350</v>
      </c>
      <c r="X3312">
        <v>2</v>
      </c>
      <c r="Y3312" t="s">
        <v>32995</v>
      </c>
      <c r="Z3312">
        <v>600</v>
      </c>
      <c r="AA3312">
        <v>8.5</v>
      </c>
      <c r="AC3312">
        <v>2</v>
      </c>
      <c r="AD3312" t="str">
        <f t="shared" si="515"/>
        <v/>
      </c>
      <c r="AE3312" t="str">
        <f t="shared" si="516"/>
        <v/>
      </c>
      <c r="AF3312" t="str">
        <f t="shared" si="517"/>
        <v/>
      </c>
      <c r="AG3312">
        <f t="shared" si="520"/>
        <v>2</v>
      </c>
      <c r="AH3312">
        <f t="shared" si="512"/>
        <v>5.6</v>
      </c>
      <c r="AI3312">
        <v>0.14499999999999999</v>
      </c>
      <c r="AJ3312">
        <f t="shared" si="518"/>
        <v>0.81199999999999994</v>
      </c>
      <c r="AK3312" t="str">
        <f t="shared" si="513"/>
        <v/>
      </c>
      <c r="AL3312" t="str">
        <f t="shared" si="519"/>
        <v/>
      </c>
    </row>
    <row r="3313" spans="1:38" x14ac:dyDescent="0.2">
      <c r="A3313" t="s">
        <v>19329</v>
      </c>
      <c r="B3313" t="s">
        <v>17</v>
      </c>
      <c r="C3313" t="s">
        <v>19330</v>
      </c>
      <c r="D3313" s="1">
        <v>38177</v>
      </c>
      <c r="E3313" s="1">
        <v>43951</v>
      </c>
      <c r="F3313" t="s">
        <v>26</v>
      </c>
      <c r="I3313">
        <v>100</v>
      </c>
      <c r="J3313">
        <v>0</v>
      </c>
      <c r="K3313">
        <v>0</v>
      </c>
      <c r="L3313">
        <v>451</v>
      </c>
      <c r="M3313">
        <v>451</v>
      </c>
      <c r="N3313" t="s">
        <v>20</v>
      </c>
      <c r="O3313" t="s">
        <v>19331</v>
      </c>
      <c r="P3313" t="s">
        <v>44</v>
      </c>
      <c r="Q3313" t="s">
        <v>34233</v>
      </c>
      <c r="R3313" t="s">
        <v>34233</v>
      </c>
      <c r="S3313" t="s">
        <v>34233</v>
      </c>
      <c r="T3313" t="s">
        <v>34233</v>
      </c>
      <c r="AD3313" t="str">
        <f t="shared" si="515"/>
        <v/>
      </c>
      <c r="AE3313" t="str">
        <f t="shared" si="516"/>
        <v/>
      </c>
      <c r="AF3313" t="str">
        <f t="shared" si="517"/>
        <v/>
      </c>
      <c r="AG3313" t="str">
        <f t="shared" si="520"/>
        <v/>
      </c>
      <c r="AH3313" t="str">
        <f t="shared" si="512"/>
        <v/>
      </c>
      <c r="AI3313">
        <v>0.14499999999999999</v>
      </c>
      <c r="AJ3313" t="str">
        <f t="shared" si="518"/>
        <v/>
      </c>
      <c r="AK3313" t="str">
        <f t="shared" si="513"/>
        <v/>
      </c>
      <c r="AL3313" t="str">
        <f t="shared" si="519"/>
        <v/>
      </c>
    </row>
    <row r="3314" spans="1:38" x14ac:dyDescent="0.2">
      <c r="A3314" t="s">
        <v>28782</v>
      </c>
      <c r="B3314" t="s">
        <v>17</v>
      </c>
      <c r="C3314" t="s">
        <v>28783</v>
      </c>
      <c r="D3314" s="1">
        <v>42711</v>
      </c>
      <c r="E3314" s="1">
        <v>43951</v>
      </c>
      <c r="F3314" t="s">
        <v>26</v>
      </c>
      <c r="I3314">
        <v>100</v>
      </c>
      <c r="J3314">
        <v>0</v>
      </c>
      <c r="K3314">
        <v>0</v>
      </c>
      <c r="L3314">
        <v>1198</v>
      </c>
      <c r="M3314">
        <v>1198</v>
      </c>
      <c r="N3314" t="s">
        <v>20</v>
      </c>
      <c r="O3314" t="s">
        <v>28781</v>
      </c>
      <c r="P3314" t="s">
        <v>28</v>
      </c>
      <c r="Q3314" t="s">
        <v>34233</v>
      </c>
      <c r="R3314" t="s">
        <v>34233</v>
      </c>
      <c r="S3314" t="s">
        <v>34233</v>
      </c>
      <c r="T3314" t="s">
        <v>34233</v>
      </c>
      <c r="V3314" t="s">
        <v>32985</v>
      </c>
      <c r="AD3314" t="str">
        <f t="shared" si="515"/>
        <v/>
      </c>
      <c r="AE3314" t="str">
        <f t="shared" si="516"/>
        <v/>
      </c>
      <c r="AF3314" t="str">
        <f t="shared" si="517"/>
        <v/>
      </c>
      <c r="AG3314" t="str">
        <f t="shared" si="520"/>
        <v/>
      </c>
      <c r="AH3314" t="str">
        <f t="shared" si="512"/>
        <v/>
      </c>
      <c r="AI3314">
        <v>0.14499999999999999</v>
      </c>
      <c r="AJ3314" t="str">
        <f t="shared" si="518"/>
        <v/>
      </c>
      <c r="AK3314" t="str">
        <f t="shared" si="513"/>
        <v/>
      </c>
      <c r="AL3314" t="str">
        <f t="shared" si="519"/>
        <v/>
      </c>
    </row>
    <row r="3315" spans="1:38" x14ac:dyDescent="0.2">
      <c r="A3315" t="s">
        <v>32130</v>
      </c>
      <c r="B3315" t="s">
        <v>17</v>
      </c>
      <c r="C3315" t="s">
        <v>32131</v>
      </c>
      <c r="D3315" s="1">
        <v>44581</v>
      </c>
      <c r="E3315" s="1">
        <v>44581</v>
      </c>
      <c r="F3315" t="s">
        <v>26</v>
      </c>
      <c r="I3315">
        <v>100</v>
      </c>
      <c r="J3315">
        <v>0</v>
      </c>
      <c r="K3315">
        <v>0</v>
      </c>
      <c r="L3315">
        <v>212</v>
      </c>
      <c r="M3315">
        <v>212</v>
      </c>
      <c r="N3315" t="s">
        <v>20</v>
      </c>
      <c r="O3315" t="s">
        <v>32111</v>
      </c>
      <c r="P3315" t="s">
        <v>44</v>
      </c>
      <c r="Q3315" t="s">
        <v>34233</v>
      </c>
      <c r="R3315" t="s">
        <v>34233</v>
      </c>
      <c r="S3315" t="s">
        <v>34233</v>
      </c>
      <c r="T3315" t="s">
        <v>34233</v>
      </c>
      <c r="AD3315" t="str">
        <f t="shared" si="515"/>
        <v/>
      </c>
      <c r="AE3315" t="str">
        <f t="shared" si="516"/>
        <v/>
      </c>
      <c r="AF3315" t="str">
        <f t="shared" si="517"/>
        <v/>
      </c>
      <c r="AG3315" t="str">
        <f t="shared" si="520"/>
        <v/>
      </c>
      <c r="AH3315" t="str">
        <f t="shared" si="512"/>
        <v/>
      </c>
      <c r="AI3315">
        <v>0.14499999999999999</v>
      </c>
      <c r="AJ3315" t="str">
        <f t="shared" si="518"/>
        <v/>
      </c>
      <c r="AK3315" t="str">
        <f t="shared" si="513"/>
        <v/>
      </c>
      <c r="AL3315" t="str">
        <f t="shared" si="519"/>
        <v/>
      </c>
    </row>
    <row r="3316" spans="1:38" x14ac:dyDescent="0.2">
      <c r="A3316" t="s">
        <v>32215</v>
      </c>
      <c r="B3316" t="s">
        <v>17</v>
      </c>
      <c r="C3316" t="s">
        <v>32216</v>
      </c>
      <c r="D3316" s="1">
        <v>44585</v>
      </c>
      <c r="E3316" s="1">
        <v>44585</v>
      </c>
      <c r="F3316" t="s">
        <v>26</v>
      </c>
      <c r="I3316">
        <v>100</v>
      </c>
      <c r="J3316">
        <v>0</v>
      </c>
      <c r="K3316">
        <v>0</v>
      </c>
      <c r="L3316">
        <v>127</v>
      </c>
      <c r="M3316">
        <v>127</v>
      </c>
      <c r="N3316" t="s">
        <v>20</v>
      </c>
      <c r="O3316" t="s">
        <v>32214</v>
      </c>
      <c r="P3316" t="s">
        <v>44</v>
      </c>
      <c r="Q3316" t="s">
        <v>34233</v>
      </c>
      <c r="R3316" t="s">
        <v>34233</v>
      </c>
      <c r="S3316" t="s">
        <v>34233</v>
      </c>
      <c r="T3316" t="s">
        <v>34233</v>
      </c>
      <c r="AD3316" t="str">
        <f t="shared" si="515"/>
        <v/>
      </c>
      <c r="AE3316" t="str">
        <f t="shared" si="516"/>
        <v/>
      </c>
      <c r="AF3316" t="str">
        <f t="shared" si="517"/>
        <v/>
      </c>
      <c r="AG3316" t="str">
        <f t="shared" si="520"/>
        <v/>
      </c>
      <c r="AH3316" t="str">
        <f t="shared" si="512"/>
        <v/>
      </c>
      <c r="AI3316">
        <v>0.14499999999999999</v>
      </c>
      <c r="AJ3316" t="str">
        <f t="shared" si="518"/>
        <v/>
      </c>
      <c r="AK3316" t="str">
        <f t="shared" si="513"/>
        <v/>
      </c>
      <c r="AL3316" t="str">
        <f t="shared" si="519"/>
        <v/>
      </c>
    </row>
    <row r="3317" spans="1:38" x14ac:dyDescent="0.2">
      <c r="A3317" t="s">
        <v>27694</v>
      </c>
      <c r="B3317" t="s">
        <v>17</v>
      </c>
      <c r="C3317" t="s">
        <v>27695</v>
      </c>
      <c r="D3317" s="1">
        <v>42115</v>
      </c>
      <c r="E3317" s="1">
        <v>43951</v>
      </c>
      <c r="F3317" t="s">
        <v>889</v>
      </c>
      <c r="I3317">
        <v>100</v>
      </c>
      <c r="J3317">
        <v>0</v>
      </c>
      <c r="K3317">
        <v>0</v>
      </c>
      <c r="L3317">
        <v>6404</v>
      </c>
      <c r="M3317">
        <v>6404</v>
      </c>
      <c r="N3317" t="s">
        <v>20</v>
      </c>
      <c r="O3317" t="s">
        <v>27696</v>
      </c>
      <c r="P3317" t="s">
        <v>28</v>
      </c>
      <c r="Q3317" t="s">
        <v>34233</v>
      </c>
      <c r="R3317" t="s">
        <v>34233</v>
      </c>
      <c r="S3317" t="s">
        <v>33942</v>
      </c>
      <c r="T3317" t="s">
        <v>34233</v>
      </c>
      <c r="V3317" t="s">
        <v>32996</v>
      </c>
      <c r="AD3317" t="str">
        <f t="shared" si="515"/>
        <v/>
      </c>
      <c r="AE3317" t="str">
        <f t="shared" si="516"/>
        <v/>
      </c>
      <c r="AF3317" t="str">
        <f t="shared" si="517"/>
        <v/>
      </c>
      <c r="AG3317" t="str">
        <f t="shared" si="520"/>
        <v/>
      </c>
      <c r="AH3317" t="str">
        <f t="shared" si="512"/>
        <v/>
      </c>
      <c r="AI3317">
        <v>0.14499999999999999</v>
      </c>
      <c r="AJ3317" t="str">
        <f t="shared" si="518"/>
        <v/>
      </c>
      <c r="AK3317" t="str">
        <f t="shared" si="513"/>
        <v/>
      </c>
      <c r="AL3317" t="str">
        <f t="shared" si="519"/>
        <v/>
      </c>
    </row>
    <row r="3318" spans="1:38" x14ac:dyDescent="0.2">
      <c r="A3318" t="s">
        <v>27718</v>
      </c>
      <c r="B3318" t="s">
        <v>17</v>
      </c>
      <c r="C3318" t="s">
        <v>27719</v>
      </c>
      <c r="D3318" s="1">
        <v>42115</v>
      </c>
      <c r="E3318" s="1">
        <v>44546</v>
      </c>
      <c r="F3318" t="s">
        <v>889</v>
      </c>
      <c r="I3318">
        <v>100</v>
      </c>
      <c r="J3318">
        <v>0</v>
      </c>
      <c r="K3318">
        <v>0</v>
      </c>
      <c r="L3318">
        <v>8319</v>
      </c>
      <c r="M3318">
        <v>8319</v>
      </c>
      <c r="N3318" t="s">
        <v>20</v>
      </c>
      <c r="O3318" t="s">
        <v>27720</v>
      </c>
      <c r="P3318" t="s">
        <v>28</v>
      </c>
      <c r="Q3318" t="s">
        <v>34233</v>
      </c>
      <c r="R3318" t="s">
        <v>34233</v>
      </c>
      <c r="S3318" t="s">
        <v>33942</v>
      </c>
      <c r="T3318" t="s">
        <v>34233</v>
      </c>
      <c r="V3318" t="s">
        <v>32996</v>
      </c>
      <c r="AD3318" t="str">
        <f t="shared" si="515"/>
        <v/>
      </c>
      <c r="AE3318" t="str">
        <f t="shared" si="516"/>
        <v/>
      </c>
      <c r="AF3318" t="str">
        <f t="shared" si="517"/>
        <v/>
      </c>
      <c r="AG3318" t="str">
        <f t="shared" si="520"/>
        <v/>
      </c>
      <c r="AH3318" t="str">
        <f t="shared" ref="AH3318:AH3381" si="521">IF(AG3318="","",AG3318*2.8)</f>
        <v/>
      </c>
      <c r="AI3318">
        <v>0.14499999999999999</v>
      </c>
      <c r="AJ3318" t="str">
        <f t="shared" si="518"/>
        <v/>
      </c>
      <c r="AK3318" t="str">
        <f t="shared" ref="AK3318:AK3381" si="522">IF(AE3318="","",AE3318*2.8)</f>
        <v/>
      </c>
      <c r="AL3318" t="str">
        <f t="shared" si="519"/>
        <v/>
      </c>
    </row>
    <row r="3319" spans="1:38" x14ac:dyDescent="0.2">
      <c r="A3319" t="s">
        <v>26934</v>
      </c>
      <c r="B3319" t="s">
        <v>17</v>
      </c>
      <c r="C3319" t="s">
        <v>26935</v>
      </c>
      <c r="D3319" s="1">
        <v>41541</v>
      </c>
      <c r="E3319" s="1">
        <v>43456</v>
      </c>
      <c r="F3319" t="s">
        <v>26</v>
      </c>
      <c r="I3319">
        <v>100</v>
      </c>
      <c r="J3319">
        <v>0</v>
      </c>
      <c r="K3319">
        <v>0</v>
      </c>
      <c r="L3319">
        <v>348</v>
      </c>
      <c r="M3319">
        <v>348</v>
      </c>
      <c r="N3319" t="s">
        <v>20</v>
      </c>
      <c r="O3319" t="s">
        <v>26916</v>
      </c>
      <c r="P3319" t="s">
        <v>28</v>
      </c>
      <c r="Q3319" t="s">
        <v>34233</v>
      </c>
      <c r="R3319" t="s">
        <v>34233</v>
      </c>
      <c r="S3319" t="s">
        <v>34233</v>
      </c>
      <c r="T3319" t="s">
        <v>34233</v>
      </c>
      <c r="V3319" t="s">
        <v>32996</v>
      </c>
      <c r="AD3319" t="str">
        <f t="shared" si="515"/>
        <v/>
      </c>
      <c r="AE3319" t="str">
        <f t="shared" si="516"/>
        <v/>
      </c>
      <c r="AF3319" t="str">
        <f t="shared" si="517"/>
        <v/>
      </c>
      <c r="AG3319" t="str">
        <f t="shared" si="520"/>
        <v/>
      </c>
      <c r="AH3319" t="str">
        <f t="shared" si="521"/>
        <v/>
      </c>
      <c r="AI3319">
        <v>0.14499999999999999</v>
      </c>
      <c r="AJ3319" t="str">
        <f t="shared" si="518"/>
        <v/>
      </c>
      <c r="AK3319" t="str">
        <f t="shared" si="522"/>
        <v/>
      </c>
      <c r="AL3319" t="str">
        <f t="shared" si="519"/>
        <v/>
      </c>
    </row>
    <row r="3320" spans="1:38" x14ac:dyDescent="0.2">
      <c r="A3320" t="s">
        <v>27697</v>
      </c>
      <c r="B3320" t="s">
        <v>17</v>
      </c>
      <c r="C3320" t="s">
        <v>27698</v>
      </c>
      <c r="D3320" s="1">
        <v>42115</v>
      </c>
      <c r="E3320" s="1">
        <v>43456</v>
      </c>
      <c r="F3320" t="s">
        <v>474</v>
      </c>
      <c r="I3320">
        <v>100</v>
      </c>
      <c r="J3320">
        <v>0</v>
      </c>
      <c r="K3320">
        <v>0</v>
      </c>
      <c r="L3320">
        <v>45</v>
      </c>
      <c r="M3320">
        <v>45</v>
      </c>
      <c r="N3320" t="s">
        <v>20</v>
      </c>
      <c r="O3320" t="s">
        <v>27699</v>
      </c>
      <c r="P3320" t="s">
        <v>28</v>
      </c>
      <c r="Q3320" t="s">
        <v>34233</v>
      </c>
      <c r="R3320" t="s">
        <v>34233</v>
      </c>
      <c r="S3320" t="s">
        <v>32627</v>
      </c>
      <c r="T3320" t="s">
        <v>34233</v>
      </c>
      <c r="U3320" t="s">
        <v>32641</v>
      </c>
      <c r="V3320" t="s">
        <v>32996</v>
      </c>
      <c r="W3320">
        <v>6</v>
      </c>
      <c r="X3320">
        <v>1</v>
      </c>
      <c r="Y3320">
        <v>1</v>
      </c>
      <c r="Z3320">
        <v>6</v>
      </c>
      <c r="AD3320" t="str">
        <f t="shared" si="515"/>
        <v/>
      </c>
      <c r="AE3320" t="str">
        <f t="shared" si="516"/>
        <v/>
      </c>
      <c r="AF3320">
        <f t="shared" si="517"/>
        <v>6</v>
      </c>
      <c r="AG3320" t="str">
        <f t="shared" si="520"/>
        <v/>
      </c>
      <c r="AH3320" t="str">
        <f t="shared" si="521"/>
        <v/>
      </c>
      <c r="AI3320">
        <v>0.14499999999999999</v>
      </c>
      <c r="AJ3320" t="str">
        <f t="shared" si="518"/>
        <v/>
      </c>
      <c r="AK3320" t="str">
        <f t="shared" si="522"/>
        <v/>
      </c>
      <c r="AL3320" t="str">
        <f t="shared" si="519"/>
        <v/>
      </c>
    </row>
    <row r="3321" spans="1:38" x14ac:dyDescent="0.2">
      <c r="A3321" t="s">
        <v>27700</v>
      </c>
      <c r="B3321" t="s">
        <v>17</v>
      </c>
      <c r="C3321" t="s">
        <v>27701</v>
      </c>
      <c r="D3321" s="1">
        <v>42115</v>
      </c>
      <c r="E3321" s="1">
        <v>43456</v>
      </c>
      <c r="F3321" t="s">
        <v>19</v>
      </c>
      <c r="I3321">
        <v>100</v>
      </c>
      <c r="J3321">
        <v>0</v>
      </c>
      <c r="K3321">
        <v>0</v>
      </c>
      <c r="L3321">
        <v>1600</v>
      </c>
      <c r="M3321">
        <v>1600</v>
      </c>
      <c r="N3321" t="s">
        <v>20</v>
      </c>
      <c r="O3321" t="s">
        <v>27702</v>
      </c>
      <c r="P3321" t="s">
        <v>28</v>
      </c>
      <c r="Q3321" t="s">
        <v>34234</v>
      </c>
      <c r="R3321" t="s">
        <v>33762</v>
      </c>
      <c r="S3321" t="s">
        <v>33942</v>
      </c>
      <c r="T3321" t="s">
        <v>34233</v>
      </c>
      <c r="U3321" t="s">
        <v>32634</v>
      </c>
      <c r="V3321" t="s">
        <v>32996</v>
      </c>
      <c r="W3321">
        <v>250</v>
      </c>
      <c r="X3321">
        <v>2</v>
      </c>
      <c r="Y3321" t="s">
        <v>32654</v>
      </c>
      <c r="Z3321">
        <v>500</v>
      </c>
      <c r="AA3321">
        <v>8.5</v>
      </c>
      <c r="AC3321">
        <v>1</v>
      </c>
      <c r="AD3321" t="str">
        <f t="shared" si="515"/>
        <v/>
      </c>
      <c r="AE3321">
        <f t="shared" si="516"/>
        <v>1</v>
      </c>
      <c r="AF3321" t="str">
        <f t="shared" si="517"/>
        <v/>
      </c>
      <c r="AG3321" t="str">
        <f t="shared" si="520"/>
        <v/>
      </c>
      <c r="AH3321" t="str">
        <f t="shared" si="521"/>
        <v/>
      </c>
      <c r="AI3321">
        <v>0.14499999999999999</v>
      </c>
      <c r="AJ3321" t="str">
        <f t="shared" si="518"/>
        <v/>
      </c>
      <c r="AK3321">
        <f t="shared" si="522"/>
        <v>2.8</v>
      </c>
      <c r="AL3321">
        <f t="shared" si="519"/>
        <v>0.40599999999999997</v>
      </c>
    </row>
    <row r="3322" spans="1:38" x14ac:dyDescent="0.2">
      <c r="A3322" t="s">
        <v>27706</v>
      </c>
      <c r="B3322" t="s">
        <v>17</v>
      </c>
      <c r="C3322" t="s">
        <v>27707</v>
      </c>
      <c r="D3322" s="1">
        <v>42115</v>
      </c>
      <c r="E3322" s="1">
        <v>43456</v>
      </c>
      <c r="F3322" t="s">
        <v>19</v>
      </c>
      <c r="I3322">
        <v>100</v>
      </c>
      <c r="J3322">
        <v>0</v>
      </c>
      <c r="K3322">
        <v>0</v>
      </c>
      <c r="L3322">
        <v>1645</v>
      </c>
      <c r="M3322">
        <v>1645</v>
      </c>
      <c r="N3322" t="s">
        <v>20</v>
      </c>
      <c r="O3322" t="s">
        <v>27708</v>
      </c>
      <c r="P3322" t="s">
        <v>28</v>
      </c>
      <c r="Q3322" t="s">
        <v>34234</v>
      </c>
      <c r="R3322" t="s">
        <v>33762</v>
      </c>
      <c r="S3322" t="s">
        <v>33942</v>
      </c>
      <c r="T3322" t="s">
        <v>34233</v>
      </c>
      <c r="U3322" t="s">
        <v>32634</v>
      </c>
      <c r="V3322" t="s">
        <v>32996</v>
      </c>
      <c r="W3322">
        <v>250</v>
      </c>
      <c r="X3322">
        <v>2</v>
      </c>
      <c r="Y3322" t="s">
        <v>32654</v>
      </c>
      <c r="Z3322">
        <v>500</v>
      </c>
      <c r="AA3322">
        <v>8.5</v>
      </c>
      <c r="AC3322">
        <v>1</v>
      </c>
      <c r="AD3322" t="str">
        <f t="shared" si="515"/>
        <v/>
      </c>
      <c r="AE3322">
        <f t="shared" si="516"/>
        <v>1</v>
      </c>
      <c r="AF3322" t="str">
        <f t="shared" si="517"/>
        <v/>
      </c>
      <c r="AG3322" t="str">
        <f t="shared" si="520"/>
        <v/>
      </c>
      <c r="AH3322" t="str">
        <f t="shared" si="521"/>
        <v/>
      </c>
      <c r="AI3322">
        <v>0.14499999999999999</v>
      </c>
      <c r="AJ3322" t="str">
        <f t="shared" si="518"/>
        <v/>
      </c>
      <c r="AK3322">
        <f t="shared" si="522"/>
        <v>2.8</v>
      </c>
      <c r="AL3322">
        <f t="shared" si="519"/>
        <v>0.40599999999999997</v>
      </c>
    </row>
    <row r="3323" spans="1:38" x14ac:dyDescent="0.2">
      <c r="A3323" t="s">
        <v>26914</v>
      </c>
      <c r="B3323" t="s">
        <v>17</v>
      </c>
      <c r="C3323" t="s">
        <v>26915</v>
      </c>
      <c r="D3323" s="1">
        <v>41541</v>
      </c>
      <c r="E3323" s="1">
        <v>43456</v>
      </c>
      <c r="F3323" t="s">
        <v>19</v>
      </c>
      <c r="I3323">
        <v>100</v>
      </c>
      <c r="J3323">
        <v>0</v>
      </c>
      <c r="K3323">
        <v>0</v>
      </c>
      <c r="L3323">
        <v>1579</v>
      </c>
      <c r="M3323">
        <v>1579</v>
      </c>
      <c r="N3323" t="s">
        <v>20</v>
      </c>
      <c r="O3323" t="s">
        <v>26916</v>
      </c>
      <c r="P3323" t="s">
        <v>28</v>
      </c>
      <c r="Q3323" t="s">
        <v>34234</v>
      </c>
      <c r="R3323" t="s">
        <v>33762</v>
      </c>
      <c r="S3323" t="s">
        <v>33942</v>
      </c>
      <c r="T3323" t="s">
        <v>34233</v>
      </c>
      <c r="U3323" t="s">
        <v>32634</v>
      </c>
      <c r="V3323" t="s">
        <v>32996</v>
      </c>
      <c r="W3323">
        <v>250</v>
      </c>
      <c r="X3323">
        <v>2</v>
      </c>
      <c r="Y3323" t="s">
        <v>32654</v>
      </c>
      <c r="Z3323">
        <v>500</v>
      </c>
      <c r="AA3323">
        <v>8.5</v>
      </c>
      <c r="AC3323">
        <v>1</v>
      </c>
      <c r="AD3323" t="str">
        <f t="shared" ref="AD3323:AD3386" si="523">IF((S3323="tühi")*(F3323&lt;&gt;"Elamumaa")*(G3323&lt;&gt;"Elamumaa")*(H3323&lt;&gt;"Elamumaa"),IF(Z3323=0,"",Z3323),"")</f>
        <v/>
      </c>
      <c r="AE3323">
        <f t="shared" si="516"/>
        <v>1</v>
      </c>
      <c r="AF3323" t="str">
        <f t="shared" si="517"/>
        <v/>
      </c>
      <c r="AG3323" t="str">
        <f t="shared" si="520"/>
        <v/>
      </c>
      <c r="AH3323" t="str">
        <f t="shared" si="521"/>
        <v/>
      </c>
      <c r="AI3323">
        <v>0.14499999999999999</v>
      </c>
      <c r="AJ3323" t="str">
        <f t="shared" si="518"/>
        <v/>
      </c>
      <c r="AK3323">
        <f t="shared" si="522"/>
        <v>2.8</v>
      </c>
      <c r="AL3323">
        <f t="shared" si="519"/>
        <v>0.40599999999999997</v>
      </c>
    </row>
    <row r="3324" spans="1:38" x14ac:dyDescent="0.2">
      <c r="A3324" t="s">
        <v>26917</v>
      </c>
      <c r="B3324" t="s">
        <v>17</v>
      </c>
      <c r="C3324" t="s">
        <v>26918</v>
      </c>
      <c r="D3324" s="1">
        <v>41541</v>
      </c>
      <c r="E3324" s="1">
        <v>43456</v>
      </c>
      <c r="F3324" t="s">
        <v>19</v>
      </c>
      <c r="I3324">
        <v>100</v>
      </c>
      <c r="J3324">
        <v>0</v>
      </c>
      <c r="K3324">
        <v>0</v>
      </c>
      <c r="L3324">
        <v>1516</v>
      </c>
      <c r="M3324">
        <v>1516</v>
      </c>
      <c r="N3324" t="s">
        <v>20</v>
      </c>
      <c r="O3324" t="s">
        <v>26916</v>
      </c>
      <c r="P3324" t="s">
        <v>28</v>
      </c>
      <c r="Q3324" t="s">
        <v>34234</v>
      </c>
      <c r="R3324" t="s">
        <v>33762</v>
      </c>
      <c r="S3324" t="s">
        <v>33942</v>
      </c>
      <c r="T3324" t="s">
        <v>34233</v>
      </c>
      <c r="U3324" t="s">
        <v>32634</v>
      </c>
      <c r="V3324" t="s">
        <v>32996</v>
      </c>
      <c r="W3324">
        <v>250</v>
      </c>
      <c r="X3324">
        <v>2</v>
      </c>
      <c r="Y3324" t="s">
        <v>32654</v>
      </c>
      <c r="Z3324">
        <v>500</v>
      </c>
      <c r="AA3324">
        <v>8.5</v>
      </c>
      <c r="AC3324">
        <v>1</v>
      </c>
      <c r="AD3324" t="str">
        <f t="shared" si="523"/>
        <v/>
      </c>
      <c r="AE3324">
        <f t="shared" si="516"/>
        <v>1</v>
      </c>
      <c r="AF3324" t="str">
        <f t="shared" si="517"/>
        <v/>
      </c>
      <c r="AG3324" t="str">
        <f t="shared" si="520"/>
        <v/>
      </c>
      <c r="AH3324" t="str">
        <f t="shared" si="521"/>
        <v/>
      </c>
      <c r="AI3324">
        <v>0.14499999999999999</v>
      </c>
      <c r="AJ3324" t="str">
        <f t="shared" si="518"/>
        <v/>
      </c>
      <c r="AK3324">
        <f t="shared" si="522"/>
        <v>2.8</v>
      </c>
      <c r="AL3324">
        <f t="shared" si="519"/>
        <v>0.40599999999999997</v>
      </c>
    </row>
    <row r="3325" spans="1:38" x14ac:dyDescent="0.2">
      <c r="A3325" t="s">
        <v>26919</v>
      </c>
      <c r="B3325" t="s">
        <v>17</v>
      </c>
      <c r="C3325" t="s">
        <v>26920</v>
      </c>
      <c r="D3325" s="1">
        <v>41541</v>
      </c>
      <c r="E3325" s="1">
        <v>43456</v>
      </c>
      <c r="F3325" t="s">
        <v>19</v>
      </c>
      <c r="I3325">
        <v>100</v>
      </c>
      <c r="J3325">
        <v>0</v>
      </c>
      <c r="K3325">
        <v>0</v>
      </c>
      <c r="L3325">
        <v>2546</v>
      </c>
      <c r="M3325">
        <v>2546</v>
      </c>
      <c r="N3325" t="s">
        <v>20</v>
      </c>
      <c r="O3325" t="s">
        <v>26916</v>
      </c>
      <c r="P3325" t="s">
        <v>28</v>
      </c>
      <c r="Q3325" t="s">
        <v>34234</v>
      </c>
      <c r="R3325" t="s">
        <v>33762</v>
      </c>
      <c r="S3325" t="s">
        <v>33942</v>
      </c>
      <c r="T3325" t="s">
        <v>34233</v>
      </c>
      <c r="U3325" t="s">
        <v>32634</v>
      </c>
      <c r="V3325" t="s">
        <v>32996</v>
      </c>
      <c r="W3325">
        <v>250</v>
      </c>
      <c r="X3325">
        <v>2</v>
      </c>
      <c r="Y3325" t="s">
        <v>32654</v>
      </c>
      <c r="Z3325">
        <v>500</v>
      </c>
      <c r="AA3325">
        <v>8.5</v>
      </c>
      <c r="AC3325">
        <v>1</v>
      </c>
      <c r="AD3325" t="str">
        <f t="shared" si="523"/>
        <v/>
      </c>
      <c r="AE3325">
        <f t="shared" si="516"/>
        <v>1</v>
      </c>
      <c r="AF3325" t="str">
        <f t="shared" si="517"/>
        <v/>
      </c>
      <c r="AG3325" t="str">
        <f t="shared" si="520"/>
        <v/>
      </c>
      <c r="AH3325" t="str">
        <f t="shared" si="521"/>
        <v/>
      </c>
      <c r="AI3325">
        <v>0.14499999999999999</v>
      </c>
      <c r="AJ3325" t="str">
        <f t="shared" si="518"/>
        <v/>
      </c>
      <c r="AK3325">
        <f t="shared" si="522"/>
        <v>2.8</v>
      </c>
      <c r="AL3325">
        <f t="shared" si="519"/>
        <v>0.40599999999999997</v>
      </c>
    </row>
    <row r="3326" spans="1:38" x14ac:dyDescent="0.2">
      <c r="A3326" t="s">
        <v>27709</v>
      </c>
      <c r="B3326" t="s">
        <v>17</v>
      </c>
      <c r="C3326" t="s">
        <v>27710</v>
      </c>
      <c r="D3326" s="1">
        <v>42115</v>
      </c>
      <c r="E3326" s="1">
        <v>43630</v>
      </c>
      <c r="F3326" t="s">
        <v>26</v>
      </c>
      <c r="I3326">
        <v>100</v>
      </c>
      <c r="J3326">
        <v>0</v>
      </c>
      <c r="K3326">
        <v>0</v>
      </c>
      <c r="L3326">
        <v>705</v>
      </c>
      <c r="M3326">
        <v>705</v>
      </c>
      <c r="N3326" t="s">
        <v>20</v>
      </c>
      <c r="O3326" t="s">
        <v>27711</v>
      </c>
      <c r="P3326" t="s">
        <v>44</v>
      </c>
      <c r="Q3326" t="s">
        <v>34233</v>
      </c>
      <c r="R3326" t="s">
        <v>34233</v>
      </c>
      <c r="S3326" t="s">
        <v>34233</v>
      </c>
      <c r="T3326" t="s">
        <v>34233</v>
      </c>
      <c r="V3326" t="s">
        <v>32996</v>
      </c>
      <c r="AD3326" t="str">
        <f t="shared" si="523"/>
        <v/>
      </c>
      <c r="AE3326" t="str">
        <f t="shared" si="516"/>
        <v/>
      </c>
      <c r="AF3326" t="str">
        <f t="shared" si="517"/>
        <v/>
      </c>
      <c r="AG3326" t="str">
        <f t="shared" si="520"/>
        <v/>
      </c>
      <c r="AH3326" t="str">
        <f t="shared" si="521"/>
        <v/>
      </c>
      <c r="AI3326">
        <v>0.14499999999999999</v>
      </c>
      <c r="AJ3326" t="str">
        <f t="shared" si="518"/>
        <v/>
      </c>
      <c r="AK3326" t="str">
        <f t="shared" si="522"/>
        <v/>
      </c>
      <c r="AL3326" t="str">
        <f t="shared" si="519"/>
        <v/>
      </c>
    </row>
    <row r="3327" spans="1:38" x14ac:dyDescent="0.2">
      <c r="A3327" t="s">
        <v>19326</v>
      </c>
      <c r="B3327" t="s">
        <v>17</v>
      </c>
      <c r="C3327" t="s">
        <v>19327</v>
      </c>
      <c r="D3327" s="1">
        <v>38177</v>
      </c>
      <c r="E3327" s="1">
        <v>43456</v>
      </c>
      <c r="F3327" t="s">
        <v>889</v>
      </c>
      <c r="I3327">
        <v>100</v>
      </c>
      <c r="J3327">
        <v>0</v>
      </c>
      <c r="K3327">
        <v>0</v>
      </c>
      <c r="L3327">
        <v>164</v>
      </c>
      <c r="M3327">
        <v>164</v>
      </c>
      <c r="N3327" t="s">
        <v>20</v>
      </c>
      <c r="O3327" t="s">
        <v>19328</v>
      </c>
      <c r="P3327" t="s">
        <v>44</v>
      </c>
      <c r="Q3327" t="s">
        <v>34233</v>
      </c>
      <c r="R3327" t="s">
        <v>34233</v>
      </c>
      <c r="S3327" t="s">
        <v>33942</v>
      </c>
      <c r="T3327" t="s">
        <v>34233</v>
      </c>
      <c r="V3327" t="s">
        <v>32966</v>
      </c>
      <c r="AD3327" t="str">
        <f t="shared" si="523"/>
        <v/>
      </c>
      <c r="AE3327" t="str">
        <f t="shared" si="516"/>
        <v/>
      </c>
      <c r="AF3327" t="str">
        <f t="shared" si="517"/>
        <v/>
      </c>
      <c r="AG3327" t="str">
        <f t="shared" si="520"/>
        <v/>
      </c>
      <c r="AH3327" t="str">
        <f t="shared" si="521"/>
        <v/>
      </c>
      <c r="AI3327">
        <v>0.14499999999999999</v>
      </c>
      <c r="AJ3327" t="str">
        <f t="shared" si="518"/>
        <v/>
      </c>
      <c r="AK3327" t="str">
        <f t="shared" si="522"/>
        <v/>
      </c>
      <c r="AL3327" t="str">
        <f t="shared" si="519"/>
        <v/>
      </c>
    </row>
    <row r="3328" spans="1:38" x14ac:dyDescent="0.2">
      <c r="A3328" t="s">
        <v>30616</v>
      </c>
      <c r="B3328" t="s">
        <v>17</v>
      </c>
      <c r="C3328" t="s">
        <v>30617</v>
      </c>
      <c r="D3328" s="1">
        <v>43859</v>
      </c>
      <c r="E3328" s="1">
        <v>43913</v>
      </c>
      <c r="F3328" t="s">
        <v>26</v>
      </c>
      <c r="I3328">
        <v>100</v>
      </c>
      <c r="J3328">
        <v>0</v>
      </c>
      <c r="K3328">
        <v>0</v>
      </c>
      <c r="L3328">
        <v>411</v>
      </c>
      <c r="M3328">
        <v>411</v>
      </c>
      <c r="N3328" t="s">
        <v>20</v>
      </c>
      <c r="O3328" t="s">
        <v>30618</v>
      </c>
      <c r="P3328" t="s">
        <v>44</v>
      </c>
      <c r="Q3328" t="s">
        <v>34233</v>
      </c>
      <c r="R3328" t="s">
        <v>34233</v>
      </c>
      <c r="S3328" t="s">
        <v>34233</v>
      </c>
      <c r="T3328" t="s">
        <v>34233</v>
      </c>
      <c r="AD3328" t="str">
        <f t="shared" si="523"/>
        <v/>
      </c>
      <c r="AE3328" t="str">
        <f t="shared" si="516"/>
        <v/>
      </c>
      <c r="AF3328" t="str">
        <f t="shared" si="517"/>
        <v/>
      </c>
      <c r="AG3328" t="str">
        <f t="shared" si="520"/>
        <v/>
      </c>
      <c r="AH3328" t="str">
        <f t="shared" si="521"/>
        <v/>
      </c>
      <c r="AI3328">
        <v>0.14499999999999999</v>
      </c>
      <c r="AJ3328" t="str">
        <f t="shared" si="518"/>
        <v/>
      </c>
      <c r="AK3328" t="str">
        <f t="shared" si="522"/>
        <v/>
      </c>
      <c r="AL3328" t="str">
        <f t="shared" si="519"/>
        <v/>
      </c>
    </row>
    <row r="3329" spans="1:39" x14ac:dyDescent="0.2">
      <c r="A3329" t="s">
        <v>16858</v>
      </c>
      <c r="B3329" t="s">
        <v>17</v>
      </c>
      <c r="C3329" t="s">
        <v>16859</v>
      </c>
      <c r="D3329" s="1">
        <v>37579</v>
      </c>
      <c r="E3329" s="1">
        <v>43951</v>
      </c>
      <c r="F3329" t="s">
        <v>19</v>
      </c>
      <c r="I3329">
        <v>100</v>
      </c>
      <c r="J3329">
        <v>0</v>
      </c>
      <c r="K3329">
        <v>0</v>
      </c>
      <c r="L3329">
        <v>5444</v>
      </c>
      <c r="M3329">
        <v>5444</v>
      </c>
      <c r="N3329" t="s">
        <v>20</v>
      </c>
      <c r="O3329" t="s">
        <v>16860</v>
      </c>
      <c r="P3329" t="s">
        <v>28</v>
      </c>
      <c r="Q3329" t="s">
        <v>34233</v>
      </c>
      <c r="R3329" t="s">
        <v>34233</v>
      </c>
      <c r="S3329" t="s">
        <v>33797</v>
      </c>
      <c r="T3329" t="s">
        <v>34354</v>
      </c>
      <c r="AD3329" t="str">
        <f t="shared" si="523"/>
        <v/>
      </c>
      <c r="AE3329" t="str">
        <f t="shared" si="516"/>
        <v/>
      </c>
      <c r="AF3329" t="str">
        <f t="shared" si="517"/>
        <v/>
      </c>
      <c r="AG3329" s="17">
        <v>1</v>
      </c>
      <c r="AH3329">
        <f t="shared" si="521"/>
        <v>2.8</v>
      </c>
      <c r="AI3329">
        <v>0.14499999999999999</v>
      </c>
      <c r="AJ3329">
        <f t="shared" si="518"/>
        <v>0.40599999999999997</v>
      </c>
      <c r="AK3329" t="str">
        <f t="shared" si="522"/>
        <v/>
      </c>
      <c r="AL3329" t="str">
        <f t="shared" si="519"/>
        <v/>
      </c>
    </row>
    <row r="3330" spans="1:39" x14ac:dyDescent="0.2">
      <c r="A3330" t="s">
        <v>18688</v>
      </c>
      <c r="B3330" t="s">
        <v>17</v>
      </c>
      <c r="C3330" t="s">
        <v>18689</v>
      </c>
      <c r="D3330" s="1">
        <v>38016</v>
      </c>
      <c r="E3330" s="1">
        <v>43456</v>
      </c>
      <c r="F3330" t="s">
        <v>39</v>
      </c>
      <c r="G3330" t="s">
        <v>19</v>
      </c>
      <c r="I3330">
        <v>70</v>
      </c>
      <c r="J3330">
        <v>30</v>
      </c>
      <c r="K3330">
        <v>0</v>
      </c>
      <c r="L3330">
        <v>10410</v>
      </c>
      <c r="M3330">
        <v>10410</v>
      </c>
      <c r="N3330" t="s">
        <v>20</v>
      </c>
      <c r="O3330" t="s">
        <v>18690</v>
      </c>
      <c r="P3330" t="s">
        <v>28</v>
      </c>
      <c r="Q3330" t="s">
        <v>34233</v>
      </c>
      <c r="R3330" t="s">
        <v>34233</v>
      </c>
      <c r="S3330" t="s">
        <v>32627</v>
      </c>
      <c r="T3330" t="s">
        <v>34363</v>
      </c>
      <c r="AD3330" t="str">
        <f t="shared" si="523"/>
        <v/>
      </c>
      <c r="AE3330" t="str">
        <f t="shared" si="516"/>
        <v/>
      </c>
      <c r="AF3330" t="str">
        <f t="shared" si="517"/>
        <v/>
      </c>
      <c r="AG3330" t="str">
        <f t="shared" ref="AG3330:AG3361" si="524">IF((S3330&lt;&gt;"tühi")*(AC3330&lt;&gt;""),AC3330,"")</f>
        <v/>
      </c>
      <c r="AH3330" t="str">
        <f t="shared" si="521"/>
        <v/>
      </c>
      <c r="AI3330">
        <v>0.14499999999999999</v>
      </c>
      <c r="AJ3330" t="str">
        <f t="shared" si="518"/>
        <v/>
      </c>
      <c r="AK3330" t="str">
        <f t="shared" si="522"/>
        <v/>
      </c>
      <c r="AL3330" t="str">
        <f t="shared" si="519"/>
        <v/>
      </c>
    </row>
    <row r="3331" spans="1:39" x14ac:dyDescent="0.2">
      <c r="A3331" t="s">
        <v>22492</v>
      </c>
      <c r="B3331" t="s">
        <v>17</v>
      </c>
      <c r="C3331" t="s">
        <v>22493</v>
      </c>
      <c r="D3331" s="1">
        <v>38798</v>
      </c>
      <c r="E3331" s="1">
        <v>43951</v>
      </c>
      <c r="F3331" t="s">
        <v>26</v>
      </c>
      <c r="I3331">
        <v>100</v>
      </c>
      <c r="J3331">
        <v>0</v>
      </c>
      <c r="K3331">
        <v>0</v>
      </c>
      <c r="L3331">
        <v>409</v>
      </c>
      <c r="M3331">
        <v>409</v>
      </c>
      <c r="N3331" t="s">
        <v>20</v>
      </c>
      <c r="O3331" t="s">
        <v>22494</v>
      </c>
      <c r="P3331" t="s">
        <v>44</v>
      </c>
      <c r="Q3331" t="s">
        <v>34233</v>
      </c>
      <c r="R3331" t="s">
        <v>34233</v>
      </c>
      <c r="S3331" t="s">
        <v>34233</v>
      </c>
      <c r="T3331" t="s">
        <v>34233</v>
      </c>
      <c r="AD3331" t="str">
        <f t="shared" si="523"/>
        <v/>
      </c>
      <c r="AE3331" t="str">
        <f t="shared" si="516"/>
        <v/>
      </c>
      <c r="AF3331" t="str">
        <f t="shared" si="517"/>
        <v/>
      </c>
      <c r="AG3331" t="str">
        <f t="shared" si="524"/>
        <v/>
      </c>
      <c r="AH3331" t="str">
        <f t="shared" si="521"/>
        <v/>
      </c>
      <c r="AI3331">
        <v>0.14499999999999999</v>
      </c>
      <c r="AJ3331" t="str">
        <f t="shared" si="518"/>
        <v/>
      </c>
      <c r="AK3331" t="str">
        <f t="shared" si="522"/>
        <v/>
      </c>
      <c r="AL3331" t="str">
        <f t="shared" si="519"/>
        <v/>
      </c>
    </row>
    <row r="3332" spans="1:39" x14ac:dyDescent="0.2">
      <c r="A3332" t="s">
        <v>22495</v>
      </c>
      <c r="B3332" t="s">
        <v>17</v>
      </c>
      <c r="C3332" t="s">
        <v>22496</v>
      </c>
      <c r="D3332" s="1">
        <v>38798</v>
      </c>
      <c r="E3332" s="1">
        <v>43456</v>
      </c>
      <c r="F3332" t="s">
        <v>26</v>
      </c>
      <c r="I3332">
        <v>100</v>
      </c>
      <c r="J3332">
        <v>0</v>
      </c>
      <c r="K3332">
        <v>0</v>
      </c>
      <c r="L3332">
        <v>437</v>
      </c>
      <c r="M3332">
        <v>437</v>
      </c>
      <c r="N3332" t="s">
        <v>20</v>
      </c>
      <c r="O3332" t="s">
        <v>22497</v>
      </c>
      <c r="P3332" t="s">
        <v>44</v>
      </c>
      <c r="Q3332" t="s">
        <v>34233</v>
      </c>
      <c r="R3332" t="s">
        <v>34233</v>
      </c>
      <c r="S3332" t="s">
        <v>34233</v>
      </c>
      <c r="T3332" t="s">
        <v>34233</v>
      </c>
      <c r="AD3332" t="str">
        <f t="shared" si="523"/>
        <v/>
      </c>
      <c r="AE3332" t="str">
        <f t="shared" si="516"/>
        <v/>
      </c>
      <c r="AF3332" t="str">
        <f t="shared" si="517"/>
        <v/>
      </c>
      <c r="AG3332" t="str">
        <f t="shared" si="524"/>
        <v/>
      </c>
      <c r="AH3332" t="str">
        <f t="shared" si="521"/>
        <v/>
      </c>
      <c r="AI3332">
        <v>0.14499999999999999</v>
      </c>
      <c r="AJ3332" t="str">
        <f t="shared" si="518"/>
        <v/>
      </c>
      <c r="AK3332" t="str">
        <f t="shared" si="522"/>
        <v/>
      </c>
      <c r="AL3332" t="str">
        <f t="shared" si="519"/>
        <v/>
      </c>
    </row>
    <row r="3333" spans="1:39" x14ac:dyDescent="0.2">
      <c r="A3333" t="s">
        <v>26199</v>
      </c>
      <c r="B3333" t="s">
        <v>17</v>
      </c>
      <c r="C3333" t="s">
        <v>26200</v>
      </c>
      <c r="D3333" s="1">
        <v>41015</v>
      </c>
      <c r="E3333" s="1">
        <v>43456</v>
      </c>
      <c r="F3333" t="s">
        <v>39</v>
      </c>
      <c r="I3333">
        <v>100</v>
      </c>
      <c r="J3333">
        <v>0</v>
      </c>
      <c r="K3333">
        <v>0</v>
      </c>
      <c r="L3333">
        <v>61100</v>
      </c>
      <c r="M3333">
        <v>61137</v>
      </c>
      <c r="N3333" t="s">
        <v>401</v>
      </c>
      <c r="O3333" t="s">
        <v>26201</v>
      </c>
      <c r="P3333" t="s">
        <v>28</v>
      </c>
      <c r="Q3333" t="s">
        <v>34233</v>
      </c>
      <c r="R3333" t="s">
        <v>34233</v>
      </c>
      <c r="S3333" t="s">
        <v>33942</v>
      </c>
      <c r="T3333" t="s">
        <v>34233</v>
      </c>
      <c r="AD3333" t="str">
        <f t="shared" si="523"/>
        <v/>
      </c>
      <c r="AE3333" t="str">
        <f t="shared" si="516"/>
        <v/>
      </c>
      <c r="AF3333" t="str">
        <f t="shared" si="517"/>
        <v/>
      </c>
      <c r="AG3333" t="str">
        <f t="shared" si="524"/>
        <v/>
      </c>
      <c r="AH3333" t="str">
        <f t="shared" si="521"/>
        <v/>
      </c>
      <c r="AI3333">
        <v>0.14499999999999999</v>
      </c>
      <c r="AJ3333" t="str">
        <f t="shared" si="518"/>
        <v/>
      </c>
      <c r="AK3333" t="str">
        <f t="shared" si="522"/>
        <v/>
      </c>
      <c r="AL3333" t="str">
        <f t="shared" si="519"/>
        <v/>
      </c>
    </row>
    <row r="3334" spans="1:39" x14ac:dyDescent="0.2">
      <c r="A3334" t="s">
        <v>12825</v>
      </c>
      <c r="B3334" t="s">
        <v>17</v>
      </c>
      <c r="C3334" t="s">
        <v>12826</v>
      </c>
      <c r="D3334" s="1">
        <v>36698</v>
      </c>
      <c r="E3334" s="1">
        <v>43951</v>
      </c>
      <c r="F3334" s="9" t="s">
        <v>19</v>
      </c>
      <c r="I3334">
        <v>100</v>
      </c>
      <c r="J3334">
        <v>0</v>
      </c>
      <c r="K3334">
        <v>0</v>
      </c>
      <c r="L3334">
        <v>761</v>
      </c>
      <c r="M3334">
        <v>761</v>
      </c>
      <c r="N3334" t="s">
        <v>20</v>
      </c>
      <c r="O3334" t="s">
        <v>12827</v>
      </c>
      <c r="P3334" t="s">
        <v>28</v>
      </c>
      <c r="Q3334" t="s">
        <v>34233</v>
      </c>
      <c r="R3334" t="s">
        <v>34233</v>
      </c>
      <c r="S3334" t="s">
        <v>33942</v>
      </c>
      <c r="T3334" t="s">
        <v>34233</v>
      </c>
      <c r="V3334" t="s">
        <v>32972</v>
      </c>
      <c r="AD3334" t="str">
        <f t="shared" si="523"/>
        <v/>
      </c>
      <c r="AE3334" t="str">
        <f t="shared" si="516"/>
        <v/>
      </c>
      <c r="AF3334" t="str">
        <f t="shared" si="517"/>
        <v/>
      </c>
      <c r="AG3334" t="str">
        <f t="shared" si="524"/>
        <v/>
      </c>
      <c r="AH3334" t="str">
        <f t="shared" si="521"/>
        <v/>
      </c>
      <c r="AI3334">
        <v>0.14499999999999999</v>
      </c>
      <c r="AJ3334" t="str">
        <f t="shared" si="518"/>
        <v/>
      </c>
      <c r="AK3334" t="str">
        <f t="shared" si="522"/>
        <v/>
      </c>
      <c r="AL3334" t="str">
        <f t="shared" si="519"/>
        <v/>
      </c>
      <c r="AM3334" t="s">
        <v>33969</v>
      </c>
    </row>
    <row r="3335" spans="1:39" x14ac:dyDescent="0.2">
      <c r="A3335" t="s">
        <v>29666</v>
      </c>
      <c r="B3335" t="s">
        <v>17</v>
      </c>
      <c r="C3335" t="s">
        <v>29667</v>
      </c>
      <c r="D3335" s="1">
        <v>43614</v>
      </c>
      <c r="E3335" s="1">
        <v>44546</v>
      </c>
      <c r="F3335" t="s">
        <v>474</v>
      </c>
      <c r="I3335">
        <v>100</v>
      </c>
      <c r="J3335">
        <v>0</v>
      </c>
      <c r="K3335">
        <v>0</v>
      </c>
      <c r="L3335">
        <v>74490</v>
      </c>
      <c r="M3335">
        <v>74490</v>
      </c>
      <c r="N3335" t="s">
        <v>20</v>
      </c>
      <c r="O3335" t="s">
        <v>29668</v>
      </c>
      <c r="P3335" t="s">
        <v>28</v>
      </c>
      <c r="Q3335" t="s">
        <v>34233</v>
      </c>
      <c r="R3335" t="s">
        <v>34233</v>
      </c>
      <c r="S3335" t="s">
        <v>33832</v>
      </c>
      <c r="T3335" t="s">
        <v>34494</v>
      </c>
      <c r="AD3335" t="str">
        <f t="shared" si="523"/>
        <v/>
      </c>
      <c r="AE3335" t="str">
        <f t="shared" si="516"/>
        <v/>
      </c>
      <c r="AF3335" t="str">
        <f t="shared" si="517"/>
        <v/>
      </c>
      <c r="AG3335" t="str">
        <f t="shared" si="524"/>
        <v/>
      </c>
      <c r="AH3335" t="str">
        <f t="shared" si="521"/>
        <v/>
      </c>
      <c r="AI3335">
        <v>0.14499999999999999</v>
      </c>
      <c r="AJ3335" t="str">
        <f t="shared" si="518"/>
        <v/>
      </c>
      <c r="AK3335" t="str">
        <f t="shared" si="522"/>
        <v/>
      </c>
      <c r="AL3335" t="str">
        <f t="shared" si="519"/>
        <v/>
      </c>
    </row>
    <row r="3336" spans="1:39" x14ac:dyDescent="0.2">
      <c r="A3336" t="s">
        <v>24699</v>
      </c>
      <c r="B3336" t="s">
        <v>17</v>
      </c>
      <c r="C3336" t="s">
        <v>24700</v>
      </c>
      <c r="D3336" s="1">
        <v>39552</v>
      </c>
      <c r="E3336" s="1">
        <v>43974</v>
      </c>
      <c r="F3336" t="s">
        <v>470</v>
      </c>
      <c r="I3336">
        <v>100</v>
      </c>
      <c r="J3336">
        <v>0</v>
      </c>
      <c r="K3336">
        <v>0</v>
      </c>
      <c r="L3336">
        <v>5722</v>
      </c>
      <c r="M3336">
        <v>5722</v>
      </c>
      <c r="N3336" t="s">
        <v>20</v>
      </c>
      <c r="O3336" t="s">
        <v>24701</v>
      </c>
      <c r="P3336" t="s">
        <v>28</v>
      </c>
      <c r="Q3336" t="s">
        <v>33775</v>
      </c>
      <c r="R3336">
        <v>2</v>
      </c>
      <c r="S3336" t="s">
        <v>33942</v>
      </c>
      <c r="T3336" t="s">
        <v>34233</v>
      </c>
      <c r="U3336" t="s">
        <v>32997</v>
      </c>
      <c r="V3336" t="s">
        <v>32974</v>
      </c>
      <c r="W3336">
        <v>1145</v>
      </c>
      <c r="X3336">
        <v>2</v>
      </c>
      <c r="Y3336">
        <v>1</v>
      </c>
      <c r="Z3336">
        <f>W3336*X3336</f>
        <v>2290</v>
      </c>
      <c r="AA3336">
        <v>8.5</v>
      </c>
      <c r="AD3336">
        <f t="shared" si="523"/>
        <v>2290</v>
      </c>
      <c r="AE3336" t="str">
        <f t="shared" si="516"/>
        <v/>
      </c>
      <c r="AF3336" t="str">
        <f t="shared" si="517"/>
        <v/>
      </c>
      <c r="AG3336" t="str">
        <f t="shared" si="524"/>
        <v/>
      </c>
      <c r="AH3336" t="str">
        <f t="shared" si="521"/>
        <v/>
      </c>
      <c r="AI3336">
        <v>0.14499999999999999</v>
      </c>
      <c r="AJ3336" t="str">
        <f t="shared" si="518"/>
        <v/>
      </c>
      <c r="AK3336" t="str">
        <f t="shared" si="522"/>
        <v/>
      </c>
      <c r="AL3336">
        <v>2</v>
      </c>
    </row>
    <row r="3337" spans="1:39" x14ac:dyDescent="0.2">
      <c r="A3337" t="s">
        <v>24702</v>
      </c>
      <c r="B3337" t="s">
        <v>17</v>
      </c>
      <c r="C3337" t="s">
        <v>24703</v>
      </c>
      <c r="D3337" s="1">
        <v>39552</v>
      </c>
      <c r="E3337" s="1">
        <v>43974</v>
      </c>
      <c r="F3337" t="s">
        <v>889</v>
      </c>
      <c r="I3337">
        <v>100</v>
      </c>
      <c r="J3337">
        <v>0</v>
      </c>
      <c r="K3337">
        <v>0</v>
      </c>
      <c r="L3337">
        <v>15628</v>
      </c>
      <c r="M3337">
        <v>15628</v>
      </c>
      <c r="N3337" t="s">
        <v>20</v>
      </c>
      <c r="O3337" t="s">
        <v>24704</v>
      </c>
      <c r="P3337" t="s">
        <v>28</v>
      </c>
      <c r="Q3337" t="s">
        <v>34233</v>
      </c>
      <c r="R3337" t="s">
        <v>34233</v>
      </c>
      <c r="S3337" t="s">
        <v>33942</v>
      </c>
      <c r="T3337" t="s">
        <v>34233</v>
      </c>
      <c r="U3337" t="s">
        <v>32998</v>
      </c>
      <c r="V3337" t="s">
        <v>32999</v>
      </c>
      <c r="AD3337" t="str">
        <f t="shared" si="523"/>
        <v/>
      </c>
      <c r="AE3337" t="str">
        <f t="shared" si="516"/>
        <v/>
      </c>
      <c r="AF3337" t="str">
        <f t="shared" si="517"/>
        <v/>
      </c>
      <c r="AG3337" t="str">
        <f t="shared" si="524"/>
        <v/>
      </c>
      <c r="AH3337" t="str">
        <f t="shared" si="521"/>
        <v/>
      </c>
      <c r="AI3337">
        <v>0.14499999999999999</v>
      </c>
      <c r="AJ3337" t="str">
        <f t="shared" si="518"/>
        <v/>
      </c>
      <c r="AK3337" t="str">
        <f t="shared" si="522"/>
        <v/>
      </c>
      <c r="AL3337" t="str">
        <f t="shared" si="519"/>
        <v/>
      </c>
    </row>
    <row r="3338" spans="1:39" x14ac:dyDescent="0.2">
      <c r="A3338" t="s">
        <v>24543</v>
      </c>
      <c r="B3338" t="s">
        <v>17</v>
      </c>
      <c r="C3338" t="s">
        <v>24544</v>
      </c>
      <c r="D3338" s="1">
        <v>39552</v>
      </c>
      <c r="E3338" s="1">
        <v>43974</v>
      </c>
      <c r="F3338" t="s">
        <v>19</v>
      </c>
      <c r="I3338">
        <v>100</v>
      </c>
      <c r="J3338">
        <v>0</v>
      </c>
      <c r="K3338">
        <v>0</v>
      </c>
      <c r="L3338">
        <v>3935</v>
      </c>
      <c r="M3338">
        <v>3935</v>
      </c>
      <c r="N3338" t="s">
        <v>20</v>
      </c>
      <c r="O3338" t="s">
        <v>24545</v>
      </c>
      <c r="P3338" t="s">
        <v>28</v>
      </c>
      <c r="Q3338" t="s">
        <v>34233</v>
      </c>
      <c r="R3338" t="s">
        <v>34233</v>
      </c>
      <c r="S3338" t="s">
        <v>33942</v>
      </c>
      <c r="T3338" t="s">
        <v>34233</v>
      </c>
      <c r="U3338" t="s">
        <v>32650</v>
      </c>
      <c r="V3338" t="s">
        <v>32974</v>
      </c>
      <c r="W3338">
        <v>980</v>
      </c>
      <c r="X3338">
        <v>2</v>
      </c>
      <c r="Y3338">
        <v>1</v>
      </c>
      <c r="AA3338">
        <v>8.5</v>
      </c>
      <c r="AB3338">
        <v>25</v>
      </c>
      <c r="AC3338">
        <v>5</v>
      </c>
      <c r="AD3338" t="str">
        <f t="shared" si="523"/>
        <v/>
      </c>
      <c r="AE3338">
        <f t="shared" si="516"/>
        <v>5</v>
      </c>
      <c r="AF3338" t="str">
        <f t="shared" si="517"/>
        <v/>
      </c>
      <c r="AG3338" t="str">
        <f t="shared" si="524"/>
        <v/>
      </c>
      <c r="AH3338" t="str">
        <f t="shared" si="521"/>
        <v/>
      </c>
      <c r="AI3338">
        <v>0.14499999999999999</v>
      </c>
      <c r="AJ3338" t="str">
        <f t="shared" si="518"/>
        <v/>
      </c>
      <c r="AK3338">
        <f t="shared" si="522"/>
        <v>14</v>
      </c>
      <c r="AL3338">
        <f t="shared" si="519"/>
        <v>2.0299999999999998</v>
      </c>
    </row>
    <row r="3339" spans="1:39" x14ac:dyDescent="0.2">
      <c r="A3339" t="s">
        <v>24918</v>
      </c>
      <c r="B3339" t="s">
        <v>17</v>
      </c>
      <c r="C3339" t="s">
        <v>24919</v>
      </c>
      <c r="D3339" s="1">
        <v>39552</v>
      </c>
      <c r="E3339" s="1">
        <v>43456</v>
      </c>
      <c r="F3339" t="s">
        <v>19</v>
      </c>
      <c r="I3339">
        <v>100</v>
      </c>
      <c r="J3339">
        <v>0</v>
      </c>
      <c r="K3339">
        <v>0</v>
      </c>
      <c r="L3339">
        <v>2263</v>
      </c>
      <c r="M3339">
        <v>2263</v>
      </c>
      <c r="N3339" t="s">
        <v>20</v>
      </c>
      <c r="O3339" t="s">
        <v>24920</v>
      </c>
      <c r="P3339" t="s">
        <v>28</v>
      </c>
      <c r="Q3339" t="s">
        <v>34233</v>
      </c>
      <c r="R3339" t="s">
        <v>34233</v>
      </c>
      <c r="S3339" t="s">
        <v>33942</v>
      </c>
      <c r="T3339" t="s">
        <v>34233</v>
      </c>
      <c r="U3339" t="s">
        <v>32656</v>
      </c>
      <c r="V3339" t="s">
        <v>32974</v>
      </c>
      <c r="W3339">
        <v>570</v>
      </c>
      <c r="X3339">
        <v>2</v>
      </c>
      <c r="Y3339">
        <v>1</v>
      </c>
      <c r="AA3339">
        <v>8.5</v>
      </c>
      <c r="AB3339">
        <v>25</v>
      </c>
      <c r="AC3339">
        <v>2</v>
      </c>
      <c r="AD3339" t="str">
        <f t="shared" si="523"/>
        <v/>
      </c>
      <c r="AE3339">
        <f t="shared" si="516"/>
        <v>2</v>
      </c>
      <c r="AF3339" t="str">
        <f t="shared" si="517"/>
        <v/>
      </c>
      <c r="AG3339" t="str">
        <f t="shared" si="524"/>
        <v/>
      </c>
      <c r="AH3339" t="str">
        <f t="shared" si="521"/>
        <v/>
      </c>
      <c r="AI3339">
        <v>0.14499999999999999</v>
      </c>
      <c r="AJ3339" t="str">
        <f t="shared" si="518"/>
        <v/>
      </c>
      <c r="AK3339">
        <f t="shared" si="522"/>
        <v>5.6</v>
      </c>
      <c r="AL3339">
        <f t="shared" si="519"/>
        <v>0.81199999999999994</v>
      </c>
    </row>
    <row r="3340" spans="1:39" x14ac:dyDescent="0.2">
      <c r="A3340" t="s">
        <v>24786</v>
      </c>
      <c r="B3340" t="s">
        <v>17</v>
      </c>
      <c r="C3340" t="s">
        <v>24787</v>
      </c>
      <c r="D3340" s="1">
        <v>39552</v>
      </c>
      <c r="E3340" s="1">
        <v>43974</v>
      </c>
      <c r="F3340" t="s">
        <v>19</v>
      </c>
      <c r="I3340">
        <v>100</v>
      </c>
      <c r="J3340">
        <v>0</v>
      </c>
      <c r="K3340">
        <v>0</v>
      </c>
      <c r="L3340">
        <v>3754</v>
      </c>
      <c r="M3340">
        <v>3754</v>
      </c>
      <c r="N3340" t="s">
        <v>20</v>
      </c>
      <c r="O3340" t="s">
        <v>24788</v>
      </c>
      <c r="P3340" t="s">
        <v>28</v>
      </c>
      <c r="Q3340" t="s">
        <v>34233</v>
      </c>
      <c r="R3340" t="s">
        <v>34233</v>
      </c>
      <c r="S3340" t="s">
        <v>33942</v>
      </c>
      <c r="T3340" t="s">
        <v>34233</v>
      </c>
      <c r="U3340" t="s">
        <v>32650</v>
      </c>
      <c r="V3340" t="s">
        <v>32974</v>
      </c>
      <c r="W3340">
        <v>935</v>
      </c>
      <c r="X3340">
        <v>2</v>
      </c>
      <c r="Y3340">
        <v>1</v>
      </c>
      <c r="AA3340">
        <v>8.5</v>
      </c>
      <c r="AB3340">
        <v>25</v>
      </c>
      <c r="AC3340">
        <v>5</v>
      </c>
      <c r="AD3340" t="str">
        <f t="shared" si="523"/>
        <v/>
      </c>
      <c r="AE3340">
        <f t="shared" si="516"/>
        <v>5</v>
      </c>
      <c r="AF3340" t="str">
        <f t="shared" si="517"/>
        <v/>
      </c>
      <c r="AG3340" t="str">
        <f t="shared" si="524"/>
        <v/>
      </c>
      <c r="AH3340" t="str">
        <f t="shared" si="521"/>
        <v/>
      </c>
      <c r="AI3340">
        <v>0.14499999999999999</v>
      </c>
      <c r="AJ3340" t="str">
        <f t="shared" si="518"/>
        <v/>
      </c>
      <c r="AK3340">
        <f t="shared" si="522"/>
        <v>14</v>
      </c>
      <c r="AL3340">
        <f t="shared" si="519"/>
        <v>2.0299999999999998</v>
      </c>
    </row>
    <row r="3341" spans="1:39" x14ac:dyDescent="0.2">
      <c r="A3341" t="s">
        <v>24873</v>
      </c>
      <c r="B3341" t="s">
        <v>17</v>
      </c>
      <c r="C3341" t="s">
        <v>24874</v>
      </c>
      <c r="D3341" s="1">
        <v>39552</v>
      </c>
      <c r="E3341" s="1">
        <v>43974</v>
      </c>
      <c r="F3341" t="s">
        <v>19</v>
      </c>
      <c r="I3341">
        <v>100</v>
      </c>
      <c r="J3341">
        <v>0</v>
      </c>
      <c r="K3341">
        <v>0</v>
      </c>
      <c r="L3341">
        <v>3765</v>
      </c>
      <c r="M3341">
        <v>3765</v>
      </c>
      <c r="N3341" t="s">
        <v>20</v>
      </c>
      <c r="O3341" t="s">
        <v>24875</v>
      </c>
      <c r="P3341" t="s">
        <v>28</v>
      </c>
      <c r="Q3341" t="s">
        <v>34233</v>
      </c>
      <c r="R3341" t="s">
        <v>34233</v>
      </c>
      <c r="S3341" t="s">
        <v>33942</v>
      </c>
      <c r="T3341" t="s">
        <v>34233</v>
      </c>
      <c r="U3341" t="s">
        <v>32650</v>
      </c>
      <c r="V3341" t="s">
        <v>32974</v>
      </c>
      <c r="W3341">
        <v>940</v>
      </c>
      <c r="X3341">
        <v>2</v>
      </c>
      <c r="Y3341">
        <v>1</v>
      </c>
      <c r="AA3341">
        <v>8.5</v>
      </c>
      <c r="AB3341">
        <v>25</v>
      </c>
      <c r="AC3341">
        <v>5</v>
      </c>
      <c r="AD3341" t="str">
        <f t="shared" si="523"/>
        <v/>
      </c>
      <c r="AE3341">
        <f t="shared" si="516"/>
        <v>5</v>
      </c>
      <c r="AF3341" t="str">
        <f t="shared" si="517"/>
        <v/>
      </c>
      <c r="AG3341" t="str">
        <f t="shared" si="524"/>
        <v/>
      </c>
      <c r="AH3341" t="str">
        <f t="shared" si="521"/>
        <v/>
      </c>
      <c r="AI3341">
        <v>0.14499999999999999</v>
      </c>
      <c r="AJ3341" t="str">
        <f t="shared" si="518"/>
        <v/>
      </c>
      <c r="AK3341">
        <f t="shared" si="522"/>
        <v>14</v>
      </c>
      <c r="AL3341">
        <f t="shared" si="519"/>
        <v>2.0299999999999998</v>
      </c>
    </row>
    <row r="3342" spans="1:39" x14ac:dyDescent="0.2">
      <c r="A3342" t="s">
        <v>24876</v>
      </c>
      <c r="B3342" t="s">
        <v>17</v>
      </c>
      <c r="C3342" t="s">
        <v>24877</v>
      </c>
      <c r="D3342" s="1">
        <v>39552</v>
      </c>
      <c r="E3342" s="1">
        <v>43974</v>
      </c>
      <c r="F3342" t="s">
        <v>474</v>
      </c>
      <c r="I3342">
        <v>100</v>
      </c>
      <c r="J3342">
        <v>0</v>
      </c>
      <c r="K3342">
        <v>0</v>
      </c>
      <c r="L3342">
        <v>73</v>
      </c>
      <c r="M3342">
        <v>73</v>
      </c>
      <c r="N3342" t="s">
        <v>20</v>
      </c>
      <c r="O3342" t="s">
        <v>24878</v>
      </c>
      <c r="P3342" t="s">
        <v>28</v>
      </c>
      <c r="Q3342" t="s">
        <v>34233</v>
      </c>
      <c r="R3342" t="s">
        <v>34233</v>
      </c>
      <c r="S3342" t="s">
        <v>33942</v>
      </c>
      <c r="T3342" t="s">
        <v>34233</v>
      </c>
      <c r="U3342" t="s">
        <v>32641</v>
      </c>
      <c r="V3342" t="s">
        <v>32999</v>
      </c>
      <c r="W3342">
        <v>16</v>
      </c>
      <c r="X3342">
        <v>1</v>
      </c>
      <c r="Y3342">
        <v>1</v>
      </c>
      <c r="Z3342">
        <v>16</v>
      </c>
      <c r="AA3342">
        <v>5</v>
      </c>
      <c r="AD3342">
        <f t="shared" si="523"/>
        <v>16</v>
      </c>
      <c r="AE3342" t="str">
        <f t="shared" si="516"/>
        <v/>
      </c>
      <c r="AF3342" t="str">
        <f t="shared" si="517"/>
        <v/>
      </c>
      <c r="AG3342" t="str">
        <f t="shared" si="524"/>
        <v/>
      </c>
      <c r="AH3342" t="str">
        <f t="shared" si="521"/>
        <v/>
      </c>
      <c r="AI3342">
        <v>0.14499999999999999</v>
      </c>
      <c r="AJ3342" t="str">
        <f t="shared" si="518"/>
        <v/>
      </c>
      <c r="AK3342" t="str">
        <f t="shared" si="522"/>
        <v/>
      </c>
      <c r="AL3342" t="str">
        <f t="shared" si="519"/>
        <v/>
      </c>
    </row>
    <row r="3343" spans="1:39" x14ac:dyDescent="0.2">
      <c r="A3343" t="s">
        <v>24708</v>
      </c>
      <c r="B3343" t="s">
        <v>17</v>
      </c>
      <c r="C3343" t="s">
        <v>24709</v>
      </c>
      <c r="D3343" s="1">
        <v>39552</v>
      </c>
      <c r="E3343" s="1">
        <v>43974</v>
      </c>
      <c r="F3343" t="s">
        <v>474</v>
      </c>
      <c r="I3343">
        <v>100</v>
      </c>
      <c r="J3343">
        <v>0</v>
      </c>
      <c r="K3343">
        <v>0</v>
      </c>
      <c r="L3343">
        <v>145</v>
      </c>
      <c r="M3343">
        <v>145</v>
      </c>
      <c r="N3343" t="s">
        <v>20</v>
      </c>
      <c r="O3343" t="s">
        <v>24710</v>
      </c>
      <c r="P3343" t="s">
        <v>28</v>
      </c>
      <c r="Q3343" t="s">
        <v>34233</v>
      </c>
      <c r="R3343" t="s">
        <v>34233</v>
      </c>
      <c r="S3343" t="s">
        <v>33942</v>
      </c>
      <c r="T3343" t="s">
        <v>34233</v>
      </c>
      <c r="U3343" t="s">
        <v>33000</v>
      </c>
      <c r="V3343" t="s">
        <v>32999</v>
      </c>
      <c r="W3343">
        <v>30</v>
      </c>
      <c r="X3343">
        <v>1</v>
      </c>
      <c r="Y3343">
        <v>1</v>
      </c>
      <c r="Z3343">
        <v>30</v>
      </c>
      <c r="AA3343">
        <v>5</v>
      </c>
      <c r="AD3343">
        <f t="shared" si="523"/>
        <v>30</v>
      </c>
      <c r="AE3343" t="str">
        <f t="shared" si="516"/>
        <v/>
      </c>
      <c r="AF3343" t="str">
        <f t="shared" si="517"/>
        <v/>
      </c>
      <c r="AG3343" t="str">
        <f t="shared" si="524"/>
        <v/>
      </c>
      <c r="AH3343" t="str">
        <f t="shared" si="521"/>
        <v/>
      </c>
      <c r="AI3343">
        <v>0.14499999999999999</v>
      </c>
      <c r="AJ3343" t="str">
        <f t="shared" si="518"/>
        <v/>
      </c>
      <c r="AK3343" t="str">
        <f t="shared" si="522"/>
        <v/>
      </c>
      <c r="AL3343" t="str">
        <f t="shared" si="519"/>
        <v/>
      </c>
    </row>
    <row r="3344" spans="1:39" x14ac:dyDescent="0.2">
      <c r="A3344" t="s">
        <v>24606</v>
      </c>
      <c r="B3344" t="s">
        <v>17</v>
      </c>
      <c r="C3344" t="s">
        <v>24607</v>
      </c>
      <c r="D3344" s="1">
        <v>39552</v>
      </c>
      <c r="E3344" s="1">
        <v>43974</v>
      </c>
      <c r="F3344" t="s">
        <v>19</v>
      </c>
      <c r="I3344">
        <v>100</v>
      </c>
      <c r="J3344">
        <v>0</v>
      </c>
      <c r="K3344">
        <v>0</v>
      </c>
      <c r="L3344">
        <v>1571</v>
      </c>
      <c r="M3344">
        <v>1571</v>
      </c>
      <c r="N3344" t="s">
        <v>20</v>
      </c>
      <c r="O3344" t="s">
        <v>24608</v>
      </c>
      <c r="P3344" t="s">
        <v>28</v>
      </c>
      <c r="Q3344" t="s">
        <v>34233</v>
      </c>
      <c r="R3344" t="s">
        <v>34233</v>
      </c>
      <c r="S3344" t="s">
        <v>33942</v>
      </c>
      <c r="T3344" t="s">
        <v>34233</v>
      </c>
      <c r="U3344" t="s">
        <v>32634</v>
      </c>
      <c r="V3344" t="s">
        <v>32974</v>
      </c>
      <c r="W3344">
        <v>310</v>
      </c>
      <c r="X3344">
        <v>2</v>
      </c>
      <c r="Y3344" t="s">
        <v>32654</v>
      </c>
      <c r="AA3344">
        <v>8.5</v>
      </c>
      <c r="AB3344">
        <v>20</v>
      </c>
      <c r="AC3344">
        <v>1</v>
      </c>
      <c r="AD3344" t="str">
        <f t="shared" si="523"/>
        <v/>
      </c>
      <c r="AE3344">
        <f t="shared" si="516"/>
        <v>1</v>
      </c>
      <c r="AF3344" t="str">
        <f t="shared" si="517"/>
        <v/>
      </c>
      <c r="AG3344" t="str">
        <f t="shared" si="524"/>
        <v/>
      </c>
      <c r="AH3344" t="str">
        <f t="shared" si="521"/>
        <v/>
      </c>
      <c r="AI3344">
        <v>0.14499999999999999</v>
      </c>
      <c r="AJ3344" t="str">
        <f t="shared" si="518"/>
        <v/>
      </c>
      <c r="AK3344">
        <f t="shared" si="522"/>
        <v>2.8</v>
      </c>
      <c r="AL3344">
        <f t="shared" si="519"/>
        <v>0.40599999999999997</v>
      </c>
    </row>
    <row r="3345" spans="1:38" x14ac:dyDescent="0.2">
      <c r="A3345" t="s">
        <v>24465</v>
      </c>
      <c r="B3345" t="s">
        <v>17</v>
      </c>
      <c r="C3345" t="s">
        <v>24466</v>
      </c>
      <c r="D3345" s="1">
        <v>39552</v>
      </c>
      <c r="E3345" s="1">
        <v>43974</v>
      </c>
      <c r="F3345" t="s">
        <v>19</v>
      </c>
      <c r="I3345">
        <v>100</v>
      </c>
      <c r="J3345">
        <v>0</v>
      </c>
      <c r="K3345">
        <v>0</v>
      </c>
      <c r="L3345">
        <v>1644</v>
      </c>
      <c r="M3345">
        <v>1644</v>
      </c>
      <c r="N3345" t="s">
        <v>20</v>
      </c>
      <c r="O3345" t="s">
        <v>24467</v>
      </c>
      <c r="P3345" t="s">
        <v>28</v>
      </c>
      <c r="Q3345" t="s">
        <v>34233</v>
      </c>
      <c r="R3345" t="s">
        <v>34233</v>
      </c>
      <c r="S3345" t="s">
        <v>33942</v>
      </c>
      <c r="T3345" t="s">
        <v>34233</v>
      </c>
      <c r="U3345" t="s">
        <v>32634</v>
      </c>
      <c r="V3345" t="s">
        <v>32974</v>
      </c>
      <c r="W3345">
        <v>325</v>
      </c>
      <c r="X3345">
        <v>2</v>
      </c>
      <c r="Y3345" t="s">
        <v>32654</v>
      </c>
      <c r="AA3345">
        <v>8.5</v>
      </c>
      <c r="AB3345">
        <v>20</v>
      </c>
      <c r="AC3345">
        <v>1</v>
      </c>
      <c r="AD3345" t="str">
        <f t="shared" si="523"/>
        <v/>
      </c>
      <c r="AE3345">
        <f t="shared" si="516"/>
        <v>1</v>
      </c>
      <c r="AF3345" t="str">
        <f t="shared" si="517"/>
        <v/>
      </c>
      <c r="AG3345" t="str">
        <f t="shared" si="524"/>
        <v/>
      </c>
      <c r="AH3345" t="str">
        <f t="shared" si="521"/>
        <v/>
      </c>
      <c r="AI3345">
        <v>0.14499999999999999</v>
      </c>
      <c r="AJ3345" t="str">
        <f t="shared" si="518"/>
        <v/>
      </c>
      <c r="AK3345">
        <f t="shared" si="522"/>
        <v>2.8</v>
      </c>
      <c r="AL3345">
        <f t="shared" si="519"/>
        <v>0.40599999999999997</v>
      </c>
    </row>
    <row r="3346" spans="1:38" x14ac:dyDescent="0.2">
      <c r="A3346" t="s">
        <v>24711</v>
      </c>
      <c r="B3346" t="s">
        <v>17</v>
      </c>
      <c r="C3346" t="s">
        <v>24712</v>
      </c>
      <c r="D3346" s="1">
        <v>39552</v>
      </c>
      <c r="E3346" s="1">
        <v>43974</v>
      </c>
      <c r="F3346" t="s">
        <v>19</v>
      </c>
      <c r="I3346">
        <v>100</v>
      </c>
      <c r="J3346">
        <v>0</v>
      </c>
      <c r="K3346">
        <v>0</v>
      </c>
      <c r="L3346">
        <v>1512</v>
      </c>
      <c r="M3346">
        <v>1512</v>
      </c>
      <c r="N3346" t="s">
        <v>20</v>
      </c>
      <c r="O3346" t="s">
        <v>24713</v>
      </c>
      <c r="P3346" t="s">
        <v>28</v>
      </c>
      <c r="Q3346" t="s">
        <v>34233</v>
      </c>
      <c r="R3346" t="s">
        <v>34233</v>
      </c>
      <c r="S3346" t="s">
        <v>33942</v>
      </c>
      <c r="T3346" t="s">
        <v>34233</v>
      </c>
      <c r="U3346" t="s">
        <v>32634</v>
      </c>
      <c r="V3346" t="s">
        <v>32974</v>
      </c>
      <c r="W3346">
        <v>300</v>
      </c>
      <c r="X3346">
        <v>2</v>
      </c>
      <c r="Y3346" t="s">
        <v>32654</v>
      </c>
      <c r="AA3346">
        <v>8.5</v>
      </c>
      <c r="AB3346">
        <v>20</v>
      </c>
      <c r="AC3346">
        <v>1</v>
      </c>
      <c r="AD3346" t="str">
        <f t="shared" si="523"/>
        <v/>
      </c>
      <c r="AE3346">
        <f t="shared" si="516"/>
        <v>1</v>
      </c>
      <c r="AF3346" t="str">
        <f t="shared" si="517"/>
        <v/>
      </c>
      <c r="AG3346" t="str">
        <f t="shared" si="524"/>
        <v/>
      </c>
      <c r="AH3346" t="str">
        <f t="shared" si="521"/>
        <v/>
      </c>
      <c r="AI3346">
        <v>0.14499999999999999</v>
      </c>
      <c r="AJ3346" t="str">
        <f t="shared" si="518"/>
        <v/>
      </c>
      <c r="AK3346">
        <f t="shared" si="522"/>
        <v>2.8</v>
      </c>
      <c r="AL3346">
        <f t="shared" si="519"/>
        <v>0.40599999999999997</v>
      </c>
    </row>
    <row r="3347" spans="1:38" x14ac:dyDescent="0.2">
      <c r="A3347" t="s">
        <v>24879</v>
      </c>
      <c r="B3347" t="s">
        <v>17</v>
      </c>
      <c r="C3347" t="s">
        <v>24880</v>
      </c>
      <c r="D3347" s="1">
        <v>39552</v>
      </c>
      <c r="E3347" s="1">
        <v>43974</v>
      </c>
      <c r="F3347" t="s">
        <v>19</v>
      </c>
      <c r="I3347">
        <v>100</v>
      </c>
      <c r="J3347">
        <v>0</v>
      </c>
      <c r="K3347">
        <v>0</v>
      </c>
      <c r="L3347">
        <v>3783</v>
      </c>
      <c r="M3347">
        <v>3783</v>
      </c>
      <c r="N3347" t="s">
        <v>20</v>
      </c>
      <c r="O3347" t="s">
        <v>24881</v>
      </c>
      <c r="P3347" t="s">
        <v>28</v>
      </c>
      <c r="Q3347" t="s">
        <v>34233</v>
      </c>
      <c r="R3347" t="s">
        <v>34233</v>
      </c>
      <c r="S3347" t="s">
        <v>33942</v>
      </c>
      <c r="T3347" t="s">
        <v>34233</v>
      </c>
      <c r="U3347" t="s">
        <v>32650</v>
      </c>
      <c r="V3347" t="s">
        <v>32974</v>
      </c>
      <c r="W3347">
        <v>945</v>
      </c>
      <c r="X3347">
        <v>2</v>
      </c>
      <c r="Y3347">
        <v>1</v>
      </c>
      <c r="AA3347">
        <v>8.5</v>
      </c>
      <c r="AB3347">
        <v>25</v>
      </c>
      <c r="AC3347">
        <v>5</v>
      </c>
      <c r="AD3347" t="str">
        <f t="shared" si="523"/>
        <v/>
      </c>
      <c r="AE3347">
        <f t="shared" si="516"/>
        <v>5</v>
      </c>
      <c r="AF3347" t="str">
        <f t="shared" si="517"/>
        <v/>
      </c>
      <c r="AG3347" t="str">
        <f t="shared" si="524"/>
        <v/>
      </c>
      <c r="AH3347" t="str">
        <f t="shared" si="521"/>
        <v/>
      </c>
      <c r="AI3347">
        <v>0.14499999999999999</v>
      </c>
      <c r="AJ3347" t="str">
        <f t="shared" si="518"/>
        <v/>
      </c>
      <c r="AK3347">
        <f t="shared" si="522"/>
        <v>14</v>
      </c>
      <c r="AL3347">
        <f t="shared" si="519"/>
        <v>2.0299999999999998</v>
      </c>
    </row>
    <row r="3348" spans="1:38" x14ac:dyDescent="0.2">
      <c r="A3348" t="s">
        <v>24498</v>
      </c>
      <c r="B3348" t="s">
        <v>17</v>
      </c>
      <c r="C3348" t="s">
        <v>24499</v>
      </c>
      <c r="D3348" s="1">
        <v>39552</v>
      </c>
      <c r="E3348" s="1">
        <v>43974</v>
      </c>
      <c r="F3348" t="s">
        <v>19</v>
      </c>
      <c r="I3348">
        <v>100</v>
      </c>
      <c r="J3348">
        <v>0</v>
      </c>
      <c r="K3348">
        <v>0</v>
      </c>
      <c r="L3348">
        <v>1508</v>
      </c>
      <c r="M3348">
        <v>1508</v>
      </c>
      <c r="N3348" t="s">
        <v>20</v>
      </c>
      <c r="O3348" t="s">
        <v>24500</v>
      </c>
      <c r="P3348" t="s">
        <v>28</v>
      </c>
      <c r="Q3348" t="s">
        <v>34233</v>
      </c>
      <c r="R3348" t="s">
        <v>34233</v>
      </c>
      <c r="S3348" t="s">
        <v>33942</v>
      </c>
      <c r="T3348" t="s">
        <v>34233</v>
      </c>
      <c r="U3348" t="s">
        <v>32634</v>
      </c>
      <c r="V3348" t="s">
        <v>32974</v>
      </c>
      <c r="W3348">
        <v>300</v>
      </c>
      <c r="X3348">
        <v>2</v>
      </c>
      <c r="Y3348" t="s">
        <v>32654</v>
      </c>
      <c r="AA3348">
        <v>8.5</v>
      </c>
      <c r="AB3348">
        <v>20</v>
      </c>
      <c r="AC3348">
        <v>1</v>
      </c>
      <c r="AD3348" t="str">
        <f t="shared" si="523"/>
        <v/>
      </c>
      <c r="AE3348">
        <f t="shared" si="516"/>
        <v>1</v>
      </c>
      <c r="AF3348" t="str">
        <f t="shared" si="517"/>
        <v/>
      </c>
      <c r="AG3348" t="str">
        <f t="shared" si="524"/>
        <v/>
      </c>
      <c r="AH3348" t="str">
        <f t="shared" si="521"/>
        <v/>
      </c>
      <c r="AI3348">
        <v>0.14499999999999999</v>
      </c>
      <c r="AJ3348" t="str">
        <f t="shared" si="518"/>
        <v/>
      </c>
      <c r="AK3348">
        <f t="shared" si="522"/>
        <v>2.8</v>
      </c>
      <c r="AL3348">
        <f t="shared" si="519"/>
        <v>0.40599999999999997</v>
      </c>
    </row>
    <row r="3349" spans="1:38" x14ac:dyDescent="0.2">
      <c r="A3349" t="s">
        <v>24522</v>
      </c>
      <c r="B3349" t="s">
        <v>17</v>
      </c>
      <c r="C3349" t="s">
        <v>24523</v>
      </c>
      <c r="D3349" s="1">
        <v>39552</v>
      </c>
      <c r="E3349" s="1">
        <v>43974</v>
      </c>
      <c r="F3349" t="s">
        <v>19</v>
      </c>
      <c r="I3349">
        <v>100</v>
      </c>
      <c r="J3349">
        <v>0</v>
      </c>
      <c r="K3349">
        <v>0</v>
      </c>
      <c r="L3349">
        <v>3760</v>
      </c>
      <c r="M3349">
        <v>3760</v>
      </c>
      <c r="N3349" t="s">
        <v>20</v>
      </c>
      <c r="O3349" t="s">
        <v>24524</v>
      </c>
      <c r="P3349" t="s">
        <v>28</v>
      </c>
      <c r="Q3349" t="s">
        <v>34233</v>
      </c>
      <c r="R3349" t="s">
        <v>34233</v>
      </c>
      <c r="S3349" t="s">
        <v>33942</v>
      </c>
      <c r="T3349" t="s">
        <v>34233</v>
      </c>
      <c r="U3349" t="s">
        <v>32650</v>
      </c>
      <c r="V3349" t="s">
        <v>32974</v>
      </c>
      <c r="W3349">
        <v>940</v>
      </c>
      <c r="X3349">
        <v>2</v>
      </c>
      <c r="Y3349">
        <v>1</v>
      </c>
      <c r="AA3349">
        <v>8.5</v>
      </c>
      <c r="AB3349">
        <v>25</v>
      </c>
      <c r="AC3349">
        <v>5</v>
      </c>
      <c r="AD3349" t="str">
        <f t="shared" si="523"/>
        <v/>
      </c>
      <c r="AE3349">
        <f t="shared" si="516"/>
        <v>5</v>
      </c>
      <c r="AF3349" t="str">
        <f t="shared" si="517"/>
        <v/>
      </c>
      <c r="AG3349" t="str">
        <f t="shared" si="524"/>
        <v/>
      </c>
      <c r="AH3349" t="str">
        <f t="shared" si="521"/>
        <v/>
      </c>
      <c r="AI3349">
        <v>0.14499999999999999</v>
      </c>
      <c r="AJ3349" t="str">
        <f t="shared" si="518"/>
        <v/>
      </c>
      <c r="AK3349">
        <f t="shared" si="522"/>
        <v>14</v>
      </c>
      <c r="AL3349">
        <f t="shared" si="519"/>
        <v>2.0299999999999998</v>
      </c>
    </row>
    <row r="3350" spans="1:38" x14ac:dyDescent="0.2">
      <c r="A3350" t="s">
        <v>24549</v>
      </c>
      <c r="B3350" t="s">
        <v>17</v>
      </c>
      <c r="C3350" t="s">
        <v>24550</v>
      </c>
      <c r="D3350" s="1">
        <v>39552</v>
      </c>
      <c r="E3350" s="1">
        <v>43974</v>
      </c>
      <c r="F3350" t="s">
        <v>19</v>
      </c>
      <c r="I3350">
        <v>100</v>
      </c>
      <c r="J3350">
        <v>0</v>
      </c>
      <c r="K3350">
        <v>0</v>
      </c>
      <c r="L3350">
        <v>1495</v>
      </c>
      <c r="M3350">
        <v>1495</v>
      </c>
      <c r="N3350" t="s">
        <v>20</v>
      </c>
      <c r="O3350" t="s">
        <v>24551</v>
      </c>
      <c r="P3350" t="s">
        <v>28</v>
      </c>
      <c r="Q3350" t="s">
        <v>34233</v>
      </c>
      <c r="R3350" t="s">
        <v>34233</v>
      </c>
      <c r="S3350" t="s">
        <v>33942</v>
      </c>
      <c r="T3350" t="s">
        <v>34233</v>
      </c>
      <c r="U3350" t="s">
        <v>32634</v>
      </c>
      <c r="V3350" t="s">
        <v>32974</v>
      </c>
      <c r="W3350">
        <v>300</v>
      </c>
      <c r="X3350">
        <v>2</v>
      </c>
      <c r="Y3350" t="s">
        <v>32654</v>
      </c>
      <c r="AA3350">
        <v>8.5</v>
      </c>
      <c r="AB3350">
        <v>20</v>
      </c>
      <c r="AC3350">
        <v>1</v>
      </c>
      <c r="AD3350" t="str">
        <f t="shared" si="523"/>
        <v/>
      </c>
      <c r="AE3350">
        <f t="shared" si="516"/>
        <v>1</v>
      </c>
      <c r="AF3350" t="str">
        <f t="shared" si="517"/>
        <v/>
      </c>
      <c r="AG3350" t="str">
        <f t="shared" si="524"/>
        <v/>
      </c>
      <c r="AH3350" t="str">
        <f t="shared" si="521"/>
        <v/>
      </c>
      <c r="AI3350">
        <v>0.14499999999999999</v>
      </c>
      <c r="AJ3350" t="str">
        <f t="shared" si="518"/>
        <v/>
      </c>
      <c r="AK3350">
        <f t="shared" si="522"/>
        <v>2.8</v>
      </c>
      <c r="AL3350">
        <f t="shared" si="519"/>
        <v>0.40599999999999997</v>
      </c>
    </row>
    <row r="3351" spans="1:38" x14ac:dyDescent="0.2">
      <c r="A3351" t="s">
        <v>12828</v>
      </c>
      <c r="B3351" t="s">
        <v>17</v>
      </c>
      <c r="C3351" t="s">
        <v>12829</v>
      </c>
      <c r="D3351" s="1">
        <v>36698</v>
      </c>
      <c r="E3351" s="1">
        <v>43456</v>
      </c>
      <c r="F3351" t="s">
        <v>19</v>
      </c>
      <c r="I3351">
        <v>100</v>
      </c>
      <c r="J3351">
        <v>0</v>
      </c>
      <c r="K3351">
        <v>0</v>
      </c>
      <c r="L3351">
        <v>1152</v>
      </c>
      <c r="M3351">
        <v>1152</v>
      </c>
      <c r="N3351" t="s">
        <v>20</v>
      </c>
      <c r="O3351" t="s">
        <v>12830</v>
      </c>
      <c r="P3351" t="s">
        <v>28</v>
      </c>
      <c r="Q3351" t="s">
        <v>34233</v>
      </c>
      <c r="R3351" t="s">
        <v>34233</v>
      </c>
      <c r="S3351" t="s">
        <v>33942</v>
      </c>
      <c r="T3351" t="s">
        <v>34233</v>
      </c>
      <c r="U3351" t="s">
        <v>32634</v>
      </c>
      <c r="V3351" t="s">
        <v>32972</v>
      </c>
      <c r="X3351">
        <v>2</v>
      </c>
      <c r="Y3351">
        <v>1</v>
      </c>
      <c r="AB3351">
        <v>30</v>
      </c>
      <c r="AC3351">
        <v>1</v>
      </c>
      <c r="AD3351" t="str">
        <f t="shared" si="523"/>
        <v/>
      </c>
      <c r="AE3351">
        <f t="shared" ref="AE3351:AE3414" si="525">IF((S3351="tühi")*(AC3351&lt;&gt;""),AC3351,"")</f>
        <v>1</v>
      </c>
      <c r="AF3351" t="str">
        <f t="shared" si="517"/>
        <v/>
      </c>
      <c r="AG3351" t="str">
        <f t="shared" si="524"/>
        <v/>
      </c>
      <c r="AH3351" t="str">
        <f t="shared" si="521"/>
        <v/>
      </c>
      <c r="AI3351">
        <v>0.14499999999999999</v>
      </c>
      <c r="AJ3351" t="str">
        <f t="shared" si="518"/>
        <v/>
      </c>
      <c r="AK3351">
        <f t="shared" si="522"/>
        <v>2.8</v>
      </c>
      <c r="AL3351">
        <f t="shared" si="519"/>
        <v>0.40599999999999997</v>
      </c>
    </row>
    <row r="3352" spans="1:38" x14ac:dyDescent="0.2">
      <c r="A3352" t="s">
        <v>24501</v>
      </c>
      <c r="B3352" t="s">
        <v>17</v>
      </c>
      <c r="C3352" t="s">
        <v>24502</v>
      </c>
      <c r="D3352" s="1">
        <v>39552</v>
      </c>
      <c r="E3352" s="1">
        <v>43974</v>
      </c>
      <c r="F3352" t="s">
        <v>19</v>
      </c>
      <c r="I3352">
        <v>100</v>
      </c>
      <c r="J3352">
        <v>0</v>
      </c>
      <c r="K3352">
        <v>0</v>
      </c>
      <c r="L3352">
        <v>1501</v>
      </c>
      <c r="M3352">
        <v>1501</v>
      </c>
      <c r="N3352" t="s">
        <v>20</v>
      </c>
      <c r="O3352" t="s">
        <v>24503</v>
      </c>
      <c r="P3352" t="s">
        <v>28</v>
      </c>
      <c r="Q3352" t="s">
        <v>34233</v>
      </c>
      <c r="R3352" t="s">
        <v>34233</v>
      </c>
      <c r="S3352" t="s">
        <v>33942</v>
      </c>
      <c r="T3352" t="s">
        <v>34233</v>
      </c>
      <c r="U3352" t="s">
        <v>32634</v>
      </c>
      <c r="V3352" t="s">
        <v>32974</v>
      </c>
      <c r="W3352">
        <v>300</v>
      </c>
      <c r="X3352">
        <v>2</v>
      </c>
      <c r="Y3352" t="s">
        <v>32654</v>
      </c>
      <c r="AA3352">
        <v>8.5</v>
      </c>
      <c r="AB3352">
        <v>20</v>
      </c>
      <c r="AC3352">
        <v>1</v>
      </c>
      <c r="AD3352" t="str">
        <f t="shared" si="523"/>
        <v/>
      </c>
      <c r="AE3352">
        <f t="shared" si="525"/>
        <v>1</v>
      </c>
      <c r="AF3352" t="str">
        <f t="shared" si="517"/>
        <v/>
      </c>
      <c r="AG3352" t="str">
        <f t="shared" si="524"/>
        <v/>
      </c>
      <c r="AH3352" t="str">
        <f t="shared" si="521"/>
        <v/>
      </c>
      <c r="AI3352">
        <v>0.14499999999999999</v>
      </c>
      <c r="AJ3352" t="str">
        <f t="shared" si="518"/>
        <v/>
      </c>
      <c r="AK3352">
        <f t="shared" si="522"/>
        <v>2.8</v>
      </c>
      <c r="AL3352">
        <f t="shared" si="519"/>
        <v>0.40599999999999997</v>
      </c>
    </row>
    <row r="3353" spans="1:38" x14ac:dyDescent="0.2">
      <c r="A3353" t="s">
        <v>24714</v>
      </c>
      <c r="B3353" t="s">
        <v>17</v>
      </c>
      <c r="C3353" t="s">
        <v>24715</v>
      </c>
      <c r="D3353" s="1">
        <v>39552</v>
      </c>
      <c r="E3353" s="1">
        <v>43974</v>
      </c>
      <c r="F3353" t="s">
        <v>19</v>
      </c>
      <c r="I3353">
        <v>100</v>
      </c>
      <c r="J3353">
        <v>0</v>
      </c>
      <c r="K3353">
        <v>0</v>
      </c>
      <c r="L3353">
        <v>3753</v>
      </c>
      <c r="M3353">
        <v>3753</v>
      </c>
      <c r="N3353" t="s">
        <v>20</v>
      </c>
      <c r="O3353" t="s">
        <v>24716</v>
      </c>
      <c r="P3353" t="s">
        <v>28</v>
      </c>
      <c r="Q3353" t="s">
        <v>34233</v>
      </c>
      <c r="R3353" t="s">
        <v>34233</v>
      </c>
      <c r="S3353" t="s">
        <v>33942</v>
      </c>
      <c r="T3353" t="s">
        <v>34233</v>
      </c>
      <c r="U3353" t="s">
        <v>32650</v>
      </c>
      <c r="V3353" t="s">
        <v>32974</v>
      </c>
      <c r="W3353">
        <v>935</v>
      </c>
      <c r="X3353">
        <v>2</v>
      </c>
      <c r="Y3353">
        <v>1</v>
      </c>
      <c r="AA3353">
        <v>8.5</v>
      </c>
      <c r="AB3353">
        <v>25</v>
      </c>
      <c r="AC3353">
        <v>5</v>
      </c>
      <c r="AD3353" t="str">
        <f t="shared" si="523"/>
        <v/>
      </c>
      <c r="AE3353">
        <f t="shared" si="525"/>
        <v>5</v>
      </c>
      <c r="AF3353" t="str">
        <f t="shared" si="517"/>
        <v/>
      </c>
      <c r="AG3353" t="str">
        <f t="shared" si="524"/>
        <v/>
      </c>
      <c r="AH3353" t="str">
        <f t="shared" si="521"/>
        <v/>
      </c>
      <c r="AI3353">
        <v>0.14499999999999999</v>
      </c>
      <c r="AJ3353" t="str">
        <f t="shared" si="518"/>
        <v/>
      </c>
      <c r="AK3353">
        <f t="shared" si="522"/>
        <v>14</v>
      </c>
      <c r="AL3353">
        <f t="shared" si="519"/>
        <v>2.0299999999999998</v>
      </c>
    </row>
    <row r="3354" spans="1:38" x14ac:dyDescent="0.2">
      <c r="A3354" t="s">
        <v>24555</v>
      </c>
      <c r="B3354" t="s">
        <v>17</v>
      </c>
      <c r="C3354" t="s">
        <v>24556</v>
      </c>
      <c r="D3354" s="1">
        <v>39552</v>
      </c>
      <c r="E3354" s="1">
        <v>43974</v>
      </c>
      <c r="F3354" t="s">
        <v>19</v>
      </c>
      <c r="I3354">
        <v>100</v>
      </c>
      <c r="J3354">
        <v>0</v>
      </c>
      <c r="K3354">
        <v>0</v>
      </c>
      <c r="L3354">
        <v>1499</v>
      </c>
      <c r="M3354">
        <v>1499</v>
      </c>
      <c r="N3354" t="s">
        <v>20</v>
      </c>
      <c r="O3354" t="s">
        <v>24557</v>
      </c>
      <c r="P3354" t="s">
        <v>28</v>
      </c>
      <c r="Q3354" t="s">
        <v>34233</v>
      </c>
      <c r="R3354" t="s">
        <v>34233</v>
      </c>
      <c r="S3354" t="s">
        <v>33942</v>
      </c>
      <c r="T3354" t="s">
        <v>34233</v>
      </c>
      <c r="U3354" t="s">
        <v>32634</v>
      </c>
      <c r="V3354" t="s">
        <v>32974</v>
      </c>
      <c r="W3354">
        <v>300</v>
      </c>
      <c r="X3354">
        <v>2</v>
      </c>
      <c r="Y3354" t="s">
        <v>32654</v>
      </c>
      <c r="AA3354">
        <v>8.5</v>
      </c>
      <c r="AB3354">
        <v>20</v>
      </c>
      <c r="AC3354">
        <v>1</v>
      </c>
      <c r="AD3354" t="str">
        <f t="shared" si="523"/>
        <v/>
      </c>
      <c r="AE3354">
        <f t="shared" si="525"/>
        <v>1</v>
      </c>
      <c r="AF3354" t="str">
        <f t="shared" si="517"/>
        <v/>
      </c>
      <c r="AG3354" t="str">
        <f t="shared" si="524"/>
        <v/>
      </c>
      <c r="AH3354" t="str">
        <f t="shared" si="521"/>
        <v/>
      </c>
      <c r="AI3354">
        <v>0.14499999999999999</v>
      </c>
      <c r="AJ3354" t="str">
        <f t="shared" si="518"/>
        <v/>
      </c>
      <c r="AK3354">
        <f t="shared" si="522"/>
        <v>2.8</v>
      </c>
      <c r="AL3354">
        <f t="shared" si="519"/>
        <v>0.40599999999999997</v>
      </c>
    </row>
    <row r="3355" spans="1:38" x14ac:dyDescent="0.2">
      <c r="A3355" t="s">
        <v>24789</v>
      </c>
      <c r="B3355" t="s">
        <v>17</v>
      </c>
      <c r="C3355" t="s">
        <v>24790</v>
      </c>
      <c r="D3355" s="1">
        <v>39552</v>
      </c>
      <c r="E3355" s="1">
        <v>43974</v>
      </c>
      <c r="F3355" t="s">
        <v>19</v>
      </c>
      <c r="I3355">
        <v>100</v>
      </c>
      <c r="J3355">
        <v>0</v>
      </c>
      <c r="K3355">
        <v>0</v>
      </c>
      <c r="L3355">
        <v>1502</v>
      </c>
      <c r="M3355">
        <v>1502</v>
      </c>
      <c r="N3355" t="s">
        <v>20</v>
      </c>
      <c r="O3355" t="s">
        <v>24791</v>
      </c>
      <c r="P3355" t="s">
        <v>28</v>
      </c>
      <c r="Q3355" t="s">
        <v>34233</v>
      </c>
      <c r="R3355" t="s">
        <v>34233</v>
      </c>
      <c r="S3355" t="s">
        <v>33942</v>
      </c>
      <c r="T3355" t="s">
        <v>34233</v>
      </c>
      <c r="U3355" t="s">
        <v>32634</v>
      </c>
      <c r="V3355" t="s">
        <v>32974</v>
      </c>
      <c r="W3355">
        <v>300</v>
      </c>
      <c r="X3355">
        <v>2</v>
      </c>
      <c r="Y3355" t="s">
        <v>32654</v>
      </c>
      <c r="AA3355">
        <v>8.5</v>
      </c>
      <c r="AB3355">
        <v>20</v>
      </c>
      <c r="AC3355">
        <v>1</v>
      </c>
      <c r="AD3355" t="str">
        <f t="shared" si="523"/>
        <v/>
      </c>
      <c r="AE3355">
        <f t="shared" si="525"/>
        <v>1</v>
      </c>
      <c r="AF3355" t="str">
        <f t="shared" si="517"/>
        <v/>
      </c>
      <c r="AG3355" t="str">
        <f t="shared" si="524"/>
        <v/>
      </c>
      <c r="AH3355" t="str">
        <f t="shared" si="521"/>
        <v/>
      </c>
      <c r="AI3355">
        <v>0.14499999999999999</v>
      </c>
      <c r="AJ3355" t="str">
        <f t="shared" si="518"/>
        <v/>
      </c>
      <c r="AK3355">
        <f t="shared" si="522"/>
        <v>2.8</v>
      </c>
      <c r="AL3355">
        <f t="shared" si="519"/>
        <v>0.40599999999999997</v>
      </c>
    </row>
    <row r="3356" spans="1:38" x14ac:dyDescent="0.2">
      <c r="A3356" t="s">
        <v>24609</v>
      </c>
      <c r="B3356" t="s">
        <v>17</v>
      </c>
      <c r="C3356" t="s">
        <v>24610</v>
      </c>
      <c r="D3356" s="1">
        <v>39552</v>
      </c>
      <c r="E3356" s="1">
        <v>43974</v>
      </c>
      <c r="F3356" t="s">
        <v>19</v>
      </c>
      <c r="I3356">
        <v>100</v>
      </c>
      <c r="J3356">
        <v>0</v>
      </c>
      <c r="K3356">
        <v>0</v>
      </c>
      <c r="L3356">
        <v>1502</v>
      </c>
      <c r="M3356">
        <v>1502</v>
      </c>
      <c r="N3356" t="s">
        <v>20</v>
      </c>
      <c r="O3356" t="s">
        <v>24611</v>
      </c>
      <c r="P3356" t="s">
        <v>28</v>
      </c>
      <c r="Q3356" t="s">
        <v>34233</v>
      </c>
      <c r="R3356" t="s">
        <v>34233</v>
      </c>
      <c r="S3356" t="s">
        <v>33942</v>
      </c>
      <c r="T3356" t="s">
        <v>34233</v>
      </c>
      <c r="U3356" t="s">
        <v>32634</v>
      </c>
      <c r="V3356" t="s">
        <v>32974</v>
      </c>
      <c r="W3356">
        <v>300</v>
      </c>
      <c r="X3356">
        <v>2</v>
      </c>
      <c r="Y3356" t="s">
        <v>32654</v>
      </c>
      <c r="AA3356">
        <v>8.5</v>
      </c>
      <c r="AB3356">
        <v>20</v>
      </c>
      <c r="AC3356">
        <v>1</v>
      </c>
      <c r="AD3356" t="str">
        <f t="shared" si="523"/>
        <v/>
      </c>
      <c r="AE3356">
        <f t="shared" si="525"/>
        <v>1</v>
      </c>
      <c r="AF3356" t="str">
        <f t="shared" si="517"/>
        <v/>
      </c>
      <c r="AG3356" t="str">
        <f t="shared" si="524"/>
        <v/>
      </c>
      <c r="AH3356" t="str">
        <f t="shared" si="521"/>
        <v/>
      </c>
      <c r="AI3356">
        <v>0.14499999999999999</v>
      </c>
      <c r="AJ3356" t="str">
        <f t="shared" si="518"/>
        <v/>
      </c>
      <c r="AK3356">
        <f t="shared" si="522"/>
        <v>2.8</v>
      </c>
      <c r="AL3356">
        <f t="shared" si="519"/>
        <v>0.40599999999999997</v>
      </c>
    </row>
    <row r="3357" spans="1:38" x14ac:dyDescent="0.2">
      <c r="A3357" t="s">
        <v>24504</v>
      </c>
      <c r="B3357" t="s">
        <v>17</v>
      </c>
      <c r="C3357" t="s">
        <v>24505</v>
      </c>
      <c r="D3357" s="1">
        <v>39552</v>
      </c>
      <c r="E3357" s="1">
        <v>43974</v>
      </c>
      <c r="F3357" t="s">
        <v>19</v>
      </c>
      <c r="I3357">
        <v>100</v>
      </c>
      <c r="J3357">
        <v>0</v>
      </c>
      <c r="K3357">
        <v>0</v>
      </c>
      <c r="L3357">
        <v>1502</v>
      </c>
      <c r="M3357">
        <v>1502</v>
      </c>
      <c r="N3357" t="s">
        <v>20</v>
      </c>
      <c r="O3357" t="s">
        <v>24506</v>
      </c>
      <c r="P3357" t="s">
        <v>28</v>
      </c>
      <c r="Q3357" t="s">
        <v>34233</v>
      </c>
      <c r="R3357" t="s">
        <v>34233</v>
      </c>
      <c r="S3357" t="s">
        <v>33942</v>
      </c>
      <c r="T3357" t="s">
        <v>34233</v>
      </c>
      <c r="U3357" t="s">
        <v>32634</v>
      </c>
      <c r="V3357" t="s">
        <v>32974</v>
      </c>
      <c r="W3357">
        <v>300</v>
      </c>
      <c r="X3357">
        <v>2</v>
      </c>
      <c r="Y3357" t="s">
        <v>32654</v>
      </c>
      <c r="AA3357">
        <v>8.5</v>
      </c>
      <c r="AB3357">
        <v>20</v>
      </c>
      <c r="AC3357">
        <v>1</v>
      </c>
      <c r="AD3357" t="str">
        <f t="shared" si="523"/>
        <v/>
      </c>
      <c r="AE3357">
        <f t="shared" si="525"/>
        <v>1</v>
      </c>
      <c r="AF3357" t="str">
        <f t="shared" si="517"/>
        <v/>
      </c>
      <c r="AG3357" t="str">
        <f t="shared" si="524"/>
        <v/>
      </c>
      <c r="AH3357" t="str">
        <f t="shared" si="521"/>
        <v/>
      </c>
      <c r="AI3357">
        <v>0.14499999999999999</v>
      </c>
      <c r="AJ3357" t="str">
        <f t="shared" si="518"/>
        <v/>
      </c>
      <c r="AK3357">
        <f t="shared" si="522"/>
        <v>2.8</v>
      </c>
      <c r="AL3357">
        <f t="shared" si="519"/>
        <v>0.40599999999999997</v>
      </c>
    </row>
    <row r="3358" spans="1:38" x14ac:dyDescent="0.2">
      <c r="A3358" t="s">
        <v>12831</v>
      </c>
      <c r="B3358" t="s">
        <v>17</v>
      </c>
      <c r="C3358" t="s">
        <v>12832</v>
      </c>
      <c r="D3358" s="1">
        <v>36698</v>
      </c>
      <c r="E3358" s="1">
        <v>43456</v>
      </c>
      <c r="F3358" t="s">
        <v>19</v>
      </c>
      <c r="I3358">
        <v>100</v>
      </c>
      <c r="J3358">
        <v>0</v>
      </c>
      <c r="K3358">
        <v>0</v>
      </c>
      <c r="L3358">
        <v>1010</v>
      </c>
      <c r="M3358">
        <v>1010</v>
      </c>
      <c r="N3358" t="s">
        <v>20</v>
      </c>
      <c r="O3358" t="s">
        <v>12833</v>
      </c>
      <c r="P3358" t="s">
        <v>28</v>
      </c>
      <c r="Q3358" t="s">
        <v>34233</v>
      </c>
      <c r="R3358" t="s">
        <v>34233</v>
      </c>
      <c r="S3358" t="s">
        <v>33942</v>
      </c>
      <c r="T3358" t="s">
        <v>34233</v>
      </c>
      <c r="U3358" t="s">
        <v>32634</v>
      </c>
      <c r="V3358" t="s">
        <v>32972</v>
      </c>
      <c r="X3358">
        <v>2</v>
      </c>
      <c r="Y3358">
        <v>1</v>
      </c>
      <c r="AB3358">
        <v>30</v>
      </c>
      <c r="AC3358">
        <v>1</v>
      </c>
      <c r="AD3358" t="str">
        <f t="shared" si="523"/>
        <v/>
      </c>
      <c r="AE3358">
        <f t="shared" si="525"/>
        <v>1</v>
      </c>
      <c r="AF3358" t="str">
        <f t="shared" si="517"/>
        <v/>
      </c>
      <c r="AG3358" t="str">
        <f t="shared" si="524"/>
        <v/>
      </c>
      <c r="AH3358" t="str">
        <f t="shared" si="521"/>
        <v/>
      </c>
      <c r="AI3358">
        <v>0.14499999999999999</v>
      </c>
      <c r="AJ3358" t="str">
        <f t="shared" si="518"/>
        <v/>
      </c>
      <c r="AK3358">
        <f t="shared" si="522"/>
        <v>2.8</v>
      </c>
      <c r="AL3358">
        <f t="shared" si="519"/>
        <v>0.40599999999999997</v>
      </c>
    </row>
    <row r="3359" spans="1:38" x14ac:dyDescent="0.2">
      <c r="A3359" t="s">
        <v>12834</v>
      </c>
      <c r="B3359" t="s">
        <v>17</v>
      </c>
      <c r="C3359" t="s">
        <v>12835</v>
      </c>
      <c r="D3359" s="1">
        <v>36698</v>
      </c>
      <c r="E3359" s="1">
        <v>43456</v>
      </c>
      <c r="F3359" t="s">
        <v>474</v>
      </c>
      <c r="I3359">
        <v>100</v>
      </c>
      <c r="J3359">
        <v>0</v>
      </c>
      <c r="K3359">
        <v>0</v>
      </c>
      <c r="L3359">
        <v>34</v>
      </c>
      <c r="M3359">
        <v>34</v>
      </c>
      <c r="N3359" t="s">
        <v>20</v>
      </c>
      <c r="O3359" t="s">
        <v>12836</v>
      </c>
      <c r="P3359" t="s">
        <v>44</v>
      </c>
      <c r="Q3359" t="s">
        <v>34233</v>
      </c>
      <c r="R3359" t="s">
        <v>34233</v>
      </c>
      <c r="S3359" t="s">
        <v>33942</v>
      </c>
      <c r="T3359" t="s">
        <v>34233</v>
      </c>
      <c r="V3359" t="s">
        <v>32972</v>
      </c>
      <c r="W3359">
        <f>L3359*0.5</f>
        <v>17</v>
      </c>
      <c r="X3359">
        <v>1</v>
      </c>
      <c r="Y3359">
        <v>1</v>
      </c>
      <c r="Z3359">
        <f>W3359*X3359</f>
        <v>17</v>
      </c>
      <c r="AB3359">
        <v>50</v>
      </c>
      <c r="AD3359">
        <f t="shared" si="523"/>
        <v>17</v>
      </c>
      <c r="AE3359" t="str">
        <f t="shared" si="525"/>
        <v/>
      </c>
      <c r="AF3359" t="str">
        <f t="shared" si="517"/>
        <v/>
      </c>
      <c r="AG3359" t="str">
        <f t="shared" si="524"/>
        <v/>
      </c>
      <c r="AH3359" t="str">
        <f t="shared" si="521"/>
        <v/>
      </c>
      <c r="AI3359">
        <v>0.14499999999999999</v>
      </c>
      <c r="AJ3359" t="str">
        <f t="shared" si="518"/>
        <v/>
      </c>
      <c r="AK3359" t="str">
        <f t="shared" si="522"/>
        <v/>
      </c>
      <c r="AL3359" t="str">
        <f t="shared" si="519"/>
        <v/>
      </c>
    </row>
    <row r="3360" spans="1:38" x14ac:dyDescent="0.2">
      <c r="A3360" t="s">
        <v>12837</v>
      </c>
      <c r="B3360" t="s">
        <v>17</v>
      </c>
      <c r="C3360" t="s">
        <v>12838</v>
      </c>
      <c r="D3360" s="1">
        <v>36698</v>
      </c>
      <c r="E3360" s="1">
        <v>43896</v>
      </c>
      <c r="F3360" t="s">
        <v>39</v>
      </c>
      <c r="I3360">
        <v>100</v>
      </c>
      <c r="J3360">
        <v>0</v>
      </c>
      <c r="K3360">
        <v>0</v>
      </c>
      <c r="L3360">
        <v>4413</v>
      </c>
      <c r="M3360">
        <v>4413</v>
      </c>
      <c r="N3360" t="s">
        <v>20</v>
      </c>
      <c r="O3360" t="s">
        <v>12839</v>
      </c>
      <c r="P3360" t="s">
        <v>28</v>
      </c>
      <c r="Q3360" t="s">
        <v>34233</v>
      </c>
      <c r="R3360" t="s">
        <v>34233</v>
      </c>
      <c r="S3360" t="s">
        <v>33942</v>
      </c>
      <c r="T3360" t="s">
        <v>34233</v>
      </c>
      <c r="V3360" t="s">
        <v>32972</v>
      </c>
      <c r="AD3360" t="str">
        <f t="shared" si="523"/>
        <v/>
      </c>
      <c r="AE3360" t="str">
        <f t="shared" si="525"/>
        <v/>
      </c>
      <c r="AF3360" t="str">
        <f t="shared" si="517"/>
        <v/>
      </c>
      <c r="AG3360" t="str">
        <f t="shared" si="524"/>
        <v/>
      </c>
      <c r="AH3360" t="str">
        <f t="shared" si="521"/>
        <v/>
      </c>
      <c r="AI3360">
        <v>0.14499999999999999</v>
      </c>
      <c r="AJ3360" t="str">
        <f t="shared" si="518"/>
        <v/>
      </c>
      <c r="AK3360" t="str">
        <f t="shared" si="522"/>
        <v/>
      </c>
      <c r="AL3360" t="str">
        <f t="shared" si="519"/>
        <v/>
      </c>
    </row>
    <row r="3361" spans="1:39" x14ac:dyDescent="0.2">
      <c r="A3361" t="s">
        <v>29663</v>
      </c>
      <c r="B3361" t="s">
        <v>17</v>
      </c>
      <c r="C3361" t="s">
        <v>29664</v>
      </c>
      <c r="D3361" s="1">
        <v>43614</v>
      </c>
      <c r="E3361" s="1">
        <v>43614</v>
      </c>
      <c r="F3361" t="s">
        <v>26</v>
      </c>
      <c r="I3361">
        <v>100</v>
      </c>
      <c r="J3361">
        <v>0</v>
      </c>
      <c r="K3361">
        <v>0</v>
      </c>
      <c r="L3361">
        <v>5475</v>
      </c>
      <c r="M3361">
        <v>5475</v>
      </c>
      <c r="N3361" t="s">
        <v>20</v>
      </c>
      <c r="O3361" t="s">
        <v>29665</v>
      </c>
      <c r="P3361" t="s">
        <v>28</v>
      </c>
      <c r="Q3361" t="s">
        <v>34233</v>
      </c>
      <c r="R3361" t="s">
        <v>34233</v>
      </c>
      <c r="S3361" t="s">
        <v>34233</v>
      </c>
      <c r="T3361" t="s">
        <v>34233</v>
      </c>
      <c r="AD3361" t="str">
        <f t="shared" si="523"/>
        <v/>
      </c>
      <c r="AE3361" t="str">
        <f t="shared" si="525"/>
        <v/>
      </c>
      <c r="AF3361" t="str">
        <f t="shared" ref="AF3361:AF3424" si="526">IF((S3361&lt;&gt;"tühi")*(F3361&lt;&gt;"Elamumaa")*(G3361&lt;&gt;"Elamumaa")*(H3361&lt;&gt;"Elamumaa"),IF(Z3361=0,"",Z3361),"")</f>
        <v/>
      </c>
      <c r="AG3361" t="str">
        <f t="shared" si="524"/>
        <v/>
      </c>
      <c r="AH3361" t="str">
        <f t="shared" si="521"/>
        <v/>
      </c>
      <c r="AI3361">
        <v>0.14499999999999999</v>
      </c>
      <c r="AJ3361" t="str">
        <f t="shared" si="518"/>
        <v/>
      </c>
      <c r="AK3361" t="str">
        <f t="shared" si="522"/>
        <v/>
      </c>
      <c r="AL3361" t="str">
        <f t="shared" si="519"/>
        <v/>
      </c>
    </row>
    <row r="3362" spans="1:39" x14ac:dyDescent="0.2">
      <c r="A3362" t="s">
        <v>12843</v>
      </c>
      <c r="B3362" t="s">
        <v>17</v>
      </c>
      <c r="C3362" t="s">
        <v>12844</v>
      </c>
      <c r="D3362" s="1">
        <v>36698</v>
      </c>
      <c r="E3362" s="1">
        <v>44232</v>
      </c>
      <c r="F3362" t="s">
        <v>26</v>
      </c>
      <c r="I3362">
        <v>100</v>
      </c>
      <c r="J3362">
        <v>0</v>
      </c>
      <c r="K3362">
        <v>0</v>
      </c>
      <c r="L3362">
        <v>5538</v>
      </c>
      <c r="M3362">
        <v>5538</v>
      </c>
      <c r="N3362" t="s">
        <v>20</v>
      </c>
      <c r="O3362" t="s">
        <v>12845</v>
      </c>
      <c r="P3362" t="s">
        <v>28</v>
      </c>
      <c r="Q3362" t="s">
        <v>34233</v>
      </c>
      <c r="R3362" t="s">
        <v>34233</v>
      </c>
      <c r="S3362" t="s">
        <v>34233</v>
      </c>
      <c r="T3362" t="s">
        <v>34233</v>
      </c>
      <c r="V3362" t="s">
        <v>32972</v>
      </c>
      <c r="AD3362" t="str">
        <f t="shared" si="523"/>
        <v/>
      </c>
      <c r="AE3362" t="str">
        <f t="shared" si="525"/>
        <v/>
      </c>
      <c r="AF3362" t="str">
        <f t="shared" si="526"/>
        <v/>
      </c>
      <c r="AG3362" t="str">
        <f t="shared" ref="AG3362:AG3396" si="527">IF((S3362&lt;&gt;"tühi")*(AC3362&lt;&gt;""),AC3362,"")</f>
        <v/>
      </c>
      <c r="AH3362" t="str">
        <f t="shared" si="521"/>
        <v/>
      </c>
      <c r="AI3362">
        <v>0.14499999999999999</v>
      </c>
      <c r="AJ3362" t="str">
        <f t="shared" si="518"/>
        <v/>
      </c>
      <c r="AK3362" t="str">
        <f t="shared" si="522"/>
        <v/>
      </c>
      <c r="AL3362" t="str">
        <f t="shared" si="519"/>
        <v/>
      </c>
    </row>
    <row r="3363" spans="1:39" x14ac:dyDescent="0.2">
      <c r="A3363" t="s">
        <v>12852</v>
      </c>
      <c r="B3363" t="s">
        <v>17</v>
      </c>
      <c r="C3363" t="s">
        <v>12853</v>
      </c>
      <c r="D3363" s="1">
        <v>36698</v>
      </c>
      <c r="E3363" s="1">
        <v>44546</v>
      </c>
      <c r="F3363" t="s">
        <v>19</v>
      </c>
      <c r="I3363">
        <v>100</v>
      </c>
      <c r="J3363">
        <v>0</v>
      </c>
      <c r="K3363">
        <v>0</v>
      </c>
      <c r="L3363">
        <v>1648</v>
      </c>
      <c r="M3363">
        <v>1648</v>
      </c>
      <c r="N3363" t="s">
        <v>20</v>
      </c>
      <c r="O3363" t="s">
        <v>12854</v>
      </c>
      <c r="P3363" t="s">
        <v>28</v>
      </c>
      <c r="Q3363" t="s">
        <v>34233</v>
      </c>
      <c r="R3363" t="s">
        <v>34233</v>
      </c>
      <c r="S3363" t="s">
        <v>33942</v>
      </c>
      <c r="T3363" t="s">
        <v>34233</v>
      </c>
      <c r="U3363" t="s">
        <v>32634</v>
      </c>
      <c r="V3363" t="s">
        <v>32972</v>
      </c>
      <c r="X3363">
        <v>2</v>
      </c>
      <c r="Y3363">
        <v>1</v>
      </c>
      <c r="AB3363">
        <v>25</v>
      </c>
      <c r="AC3363">
        <v>1</v>
      </c>
      <c r="AD3363" t="str">
        <f t="shared" si="523"/>
        <v/>
      </c>
      <c r="AE3363">
        <f t="shared" si="525"/>
        <v>1</v>
      </c>
      <c r="AF3363" t="str">
        <f t="shared" si="526"/>
        <v/>
      </c>
      <c r="AG3363" t="str">
        <f t="shared" si="527"/>
        <v/>
      </c>
      <c r="AH3363" t="str">
        <f t="shared" si="521"/>
        <v/>
      </c>
      <c r="AI3363">
        <v>0.14499999999999999</v>
      </c>
      <c r="AJ3363" t="str">
        <f t="shared" si="518"/>
        <v/>
      </c>
      <c r="AK3363">
        <f t="shared" si="522"/>
        <v>2.8</v>
      </c>
      <c r="AL3363">
        <f t="shared" si="519"/>
        <v>0.40599999999999997</v>
      </c>
    </row>
    <row r="3364" spans="1:39" x14ac:dyDescent="0.2">
      <c r="A3364" t="s">
        <v>12305</v>
      </c>
      <c r="B3364" t="s">
        <v>17</v>
      </c>
      <c r="C3364" t="s">
        <v>12306</v>
      </c>
      <c r="D3364" s="1">
        <v>36698</v>
      </c>
      <c r="E3364" s="1">
        <v>43896</v>
      </c>
      <c r="F3364" t="s">
        <v>19</v>
      </c>
      <c r="I3364">
        <v>100</v>
      </c>
      <c r="J3364">
        <v>0</v>
      </c>
      <c r="K3364">
        <v>0</v>
      </c>
      <c r="L3364">
        <v>945</v>
      </c>
      <c r="M3364">
        <v>945</v>
      </c>
      <c r="N3364" t="s">
        <v>20</v>
      </c>
      <c r="O3364" t="s">
        <v>12307</v>
      </c>
      <c r="P3364" t="s">
        <v>28</v>
      </c>
      <c r="Q3364" t="s">
        <v>34233</v>
      </c>
      <c r="R3364" t="s">
        <v>34233</v>
      </c>
      <c r="S3364" t="s">
        <v>33942</v>
      </c>
      <c r="T3364" t="s">
        <v>34233</v>
      </c>
      <c r="U3364" t="s">
        <v>32634</v>
      </c>
      <c r="V3364" t="s">
        <v>32972</v>
      </c>
      <c r="X3364">
        <v>2</v>
      </c>
      <c r="Y3364" t="s">
        <v>32654</v>
      </c>
      <c r="AB3364">
        <v>20</v>
      </c>
      <c r="AC3364">
        <v>1</v>
      </c>
      <c r="AD3364" t="str">
        <f t="shared" si="523"/>
        <v/>
      </c>
      <c r="AE3364">
        <f t="shared" si="525"/>
        <v>1</v>
      </c>
      <c r="AF3364" t="str">
        <f t="shared" si="526"/>
        <v/>
      </c>
      <c r="AG3364" t="str">
        <f t="shared" si="527"/>
        <v/>
      </c>
      <c r="AH3364" t="str">
        <f t="shared" si="521"/>
        <v/>
      </c>
      <c r="AI3364">
        <v>0.14499999999999999</v>
      </c>
      <c r="AJ3364" t="str">
        <f t="shared" si="518"/>
        <v/>
      </c>
      <c r="AK3364">
        <f t="shared" si="522"/>
        <v>2.8</v>
      </c>
      <c r="AL3364">
        <f t="shared" si="519"/>
        <v>0.40599999999999997</v>
      </c>
    </row>
    <row r="3365" spans="1:39" s="20" customFormat="1" x14ac:dyDescent="0.2">
      <c r="A3365" s="20" t="s">
        <v>31992</v>
      </c>
      <c r="B3365" s="20" t="s">
        <v>17</v>
      </c>
      <c r="C3365" s="20" t="s">
        <v>31993</v>
      </c>
      <c r="D3365" s="21">
        <v>44225</v>
      </c>
      <c r="E3365" s="21">
        <v>44225</v>
      </c>
      <c r="F3365" s="20" t="s">
        <v>15348</v>
      </c>
      <c r="I3365" s="20">
        <v>100</v>
      </c>
      <c r="J3365" s="20">
        <v>0</v>
      </c>
      <c r="K3365" s="20">
        <v>0</v>
      </c>
      <c r="L3365" s="20">
        <v>527</v>
      </c>
      <c r="M3365" s="20">
        <v>527</v>
      </c>
      <c r="N3365" s="20" t="s">
        <v>20</v>
      </c>
      <c r="P3365" s="20" t="s">
        <v>30340</v>
      </c>
      <c r="Q3365" s="20" t="s">
        <v>34233</v>
      </c>
      <c r="R3365" s="20" t="s">
        <v>34233</v>
      </c>
      <c r="S3365" s="20" t="s">
        <v>33942</v>
      </c>
      <c r="T3365" s="20" t="s">
        <v>34233</v>
      </c>
      <c r="V3365" s="20" t="s">
        <v>32972</v>
      </c>
      <c r="AD3365" s="20" t="str">
        <f t="shared" si="523"/>
        <v/>
      </c>
      <c r="AE3365" s="20" t="str">
        <f t="shared" si="525"/>
        <v/>
      </c>
      <c r="AF3365" s="20" t="str">
        <f t="shared" si="526"/>
        <v/>
      </c>
      <c r="AG3365" s="20" t="str">
        <f t="shared" si="527"/>
        <v/>
      </c>
      <c r="AH3365" s="20" t="str">
        <f t="shared" si="521"/>
        <v/>
      </c>
      <c r="AI3365" s="20">
        <v>0.14499999999999999</v>
      </c>
      <c r="AJ3365" s="20" t="str">
        <f t="shared" si="518"/>
        <v/>
      </c>
      <c r="AK3365" s="20" t="str">
        <f t="shared" si="522"/>
        <v/>
      </c>
      <c r="AL3365" s="20" t="str">
        <f t="shared" si="519"/>
        <v/>
      </c>
      <c r="AM3365" s="20" t="s">
        <v>34135</v>
      </c>
    </row>
    <row r="3366" spans="1:39" x14ac:dyDescent="0.2">
      <c r="A3366" t="s">
        <v>12308</v>
      </c>
      <c r="B3366" t="s">
        <v>17</v>
      </c>
      <c r="C3366" t="s">
        <v>12309</v>
      </c>
      <c r="D3366" s="1">
        <v>36698</v>
      </c>
      <c r="E3366" s="1">
        <v>44546</v>
      </c>
      <c r="F3366" s="9" t="s">
        <v>19</v>
      </c>
      <c r="I3366">
        <v>100</v>
      </c>
      <c r="J3366">
        <v>0</v>
      </c>
      <c r="K3366">
        <v>0</v>
      </c>
      <c r="L3366">
        <v>1678</v>
      </c>
      <c r="M3366">
        <v>1678</v>
      </c>
      <c r="N3366" t="s">
        <v>20</v>
      </c>
      <c r="O3366" t="s">
        <v>12310</v>
      </c>
      <c r="P3366" t="s">
        <v>28</v>
      </c>
      <c r="Q3366" t="s">
        <v>34233</v>
      </c>
      <c r="R3366" t="s">
        <v>34233</v>
      </c>
      <c r="S3366" t="s">
        <v>33942</v>
      </c>
      <c r="T3366" t="s">
        <v>34233</v>
      </c>
      <c r="V3366" t="s">
        <v>32972</v>
      </c>
      <c r="AD3366" t="str">
        <f t="shared" si="523"/>
        <v/>
      </c>
      <c r="AE3366" t="str">
        <f t="shared" si="525"/>
        <v/>
      </c>
      <c r="AF3366" t="str">
        <f t="shared" si="526"/>
        <v/>
      </c>
      <c r="AG3366" t="str">
        <f t="shared" si="527"/>
        <v/>
      </c>
      <c r="AH3366" t="str">
        <f t="shared" si="521"/>
        <v/>
      </c>
      <c r="AI3366">
        <v>0.14499999999999999</v>
      </c>
      <c r="AJ3366" t="str">
        <f t="shared" si="518"/>
        <v/>
      </c>
      <c r="AK3366" t="str">
        <f t="shared" si="522"/>
        <v/>
      </c>
      <c r="AL3366" t="str">
        <f t="shared" si="519"/>
        <v/>
      </c>
      <c r="AM3366" t="s">
        <v>33970</v>
      </c>
    </row>
    <row r="3367" spans="1:39" x14ac:dyDescent="0.2">
      <c r="A3367" t="s">
        <v>12311</v>
      </c>
      <c r="B3367" t="s">
        <v>17</v>
      </c>
      <c r="C3367" t="s">
        <v>12312</v>
      </c>
      <c r="D3367" s="1">
        <v>36698</v>
      </c>
      <c r="E3367" s="1">
        <v>43456</v>
      </c>
      <c r="F3367" t="s">
        <v>19</v>
      </c>
      <c r="I3367">
        <v>100</v>
      </c>
      <c r="J3367">
        <v>0</v>
      </c>
      <c r="K3367">
        <v>0</v>
      </c>
      <c r="L3367">
        <v>1623</v>
      </c>
      <c r="M3367">
        <v>1623</v>
      </c>
      <c r="N3367" t="s">
        <v>20</v>
      </c>
      <c r="O3367" t="s">
        <v>12313</v>
      </c>
      <c r="P3367" t="s">
        <v>28</v>
      </c>
      <c r="Q3367" t="s">
        <v>34233</v>
      </c>
      <c r="R3367" t="s">
        <v>34233</v>
      </c>
      <c r="S3367" t="s">
        <v>33942</v>
      </c>
      <c r="T3367" t="s">
        <v>34233</v>
      </c>
      <c r="U3367" t="s">
        <v>32634</v>
      </c>
      <c r="V3367" t="s">
        <v>32972</v>
      </c>
      <c r="X3367">
        <v>2</v>
      </c>
      <c r="Y3367">
        <v>1</v>
      </c>
      <c r="AB3367">
        <v>20</v>
      </c>
      <c r="AC3367">
        <v>1</v>
      </c>
      <c r="AD3367" t="str">
        <f t="shared" si="523"/>
        <v/>
      </c>
      <c r="AE3367">
        <f t="shared" si="525"/>
        <v>1</v>
      </c>
      <c r="AF3367" t="str">
        <f t="shared" si="526"/>
        <v/>
      </c>
      <c r="AG3367" t="str">
        <f t="shared" si="527"/>
        <v/>
      </c>
      <c r="AH3367" t="str">
        <f t="shared" si="521"/>
        <v/>
      </c>
      <c r="AI3367">
        <v>0.14499999999999999</v>
      </c>
      <c r="AJ3367" t="str">
        <f t="shared" si="518"/>
        <v/>
      </c>
      <c r="AK3367">
        <f t="shared" si="522"/>
        <v>2.8</v>
      </c>
      <c r="AL3367">
        <f t="shared" si="519"/>
        <v>0.40599999999999997</v>
      </c>
    </row>
    <row r="3368" spans="1:39" x14ac:dyDescent="0.2">
      <c r="A3368" t="s">
        <v>12314</v>
      </c>
      <c r="B3368" t="s">
        <v>17</v>
      </c>
      <c r="C3368" t="s">
        <v>12315</v>
      </c>
      <c r="D3368" s="1">
        <v>36698</v>
      </c>
      <c r="E3368" s="1">
        <v>43456</v>
      </c>
      <c r="F3368" s="9" t="s">
        <v>474</v>
      </c>
      <c r="I3368">
        <v>100</v>
      </c>
      <c r="J3368">
        <v>0</v>
      </c>
      <c r="K3368">
        <v>0</v>
      </c>
      <c r="L3368">
        <v>68</v>
      </c>
      <c r="M3368">
        <v>68</v>
      </c>
      <c r="N3368" t="s">
        <v>20</v>
      </c>
      <c r="O3368" t="s">
        <v>12316</v>
      </c>
      <c r="P3368" t="s">
        <v>44</v>
      </c>
      <c r="Q3368" t="s">
        <v>34233</v>
      </c>
      <c r="R3368" t="s">
        <v>34233</v>
      </c>
      <c r="S3368" t="s">
        <v>32627</v>
      </c>
      <c r="T3368" t="s">
        <v>34233</v>
      </c>
      <c r="U3368" t="s">
        <v>32973</v>
      </c>
      <c r="V3368" t="s">
        <v>32972</v>
      </c>
      <c r="W3368">
        <f>L3368*0.5</f>
        <v>34</v>
      </c>
      <c r="X3368">
        <v>1</v>
      </c>
      <c r="Y3368">
        <v>1</v>
      </c>
      <c r="Z3368">
        <f>W3368*X3368</f>
        <v>34</v>
      </c>
      <c r="AB3368">
        <v>25</v>
      </c>
      <c r="AD3368" t="str">
        <f t="shared" si="523"/>
        <v/>
      </c>
      <c r="AE3368" t="str">
        <f t="shared" si="525"/>
        <v/>
      </c>
      <c r="AF3368">
        <f t="shared" si="526"/>
        <v>34</v>
      </c>
      <c r="AG3368" t="str">
        <f t="shared" si="527"/>
        <v/>
      </c>
      <c r="AH3368" t="str">
        <f t="shared" si="521"/>
        <v/>
      </c>
      <c r="AI3368">
        <v>0.14499999999999999</v>
      </c>
      <c r="AJ3368" t="str">
        <f t="shared" si="518"/>
        <v/>
      </c>
      <c r="AK3368" t="str">
        <f t="shared" si="522"/>
        <v/>
      </c>
      <c r="AL3368" t="str">
        <f t="shared" si="519"/>
        <v/>
      </c>
      <c r="AM3368" t="s">
        <v>33971</v>
      </c>
    </row>
    <row r="3369" spans="1:39" x14ac:dyDescent="0.2">
      <c r="A3369" t="s">
        <v>12317</v>
      </c>
      <c r="B3369" t="s">
        <v>17</v>
      </c>
      <c r="C3369" t="s">
        <v>12318</v>
      </c>
      <c r="D3369" s="1">
        <v>36698</v>
      </c>
      <c r="E3369" s="1">
        <v>43896</v>
      </c>
      <c r="F3369" t="s">
        <v>19</v>
      </c>
      <c r="I3369">
        <v>100</v>
      </c>
      <c r="J3369">
        <v>0</v>
      </c>
      <c r="K3369">
        <v>0</v>
      </c>
      <c r="L3369">
        <v>1212</v>
      </c>
      <c r="M3369">
        <v>1212</v>
      </c>
      <c r="N3369" t="s">
        <v>20</v>
      </c>
      <c r="O3369" t="s">
        <v>12319</v>
      </c>
      <c r="P3369" t="s">
        <v>28</v>
      </c>
      <c r="Q3369" t="s">
        <v>34233</v>
      </c>
      <c r="R3369" t="s">
        <v>34233</v>
      </c>
      <c r="S3369" t="s">
        <v>33942</v>
      </c>
      <c r="T3369" t="s">
        <v>34233</v>
      </c>
      <c r="U3369" t="s">
        <v>32634</v>
      </c>
      <c r="V3369" t="s">
        <v>32972</v>
      </c>
      <c r="X3369">
        <v>2</v>
      </c>
      <c r="Y3369" t="s">
        <v>32654</v>
      </c>
      <c r="AB3369">
        <v>20</v>
      </c>
      <c r="AC3369">
        <v>1</v>
      </c>
      <c r="AD3369" t="str">
        <f t="shared" si="523"/>
        <v/>
      </c>
      <c r="AE3369">
        <f t="shared" si="525"/>
        <v>1</v>
      </c>
      <c r="AF3369" t="str">
        <f t="shared" si="526"/>
        <v/>
      </c>
      <c r="AG3369" t="str">
        <f t="shared" si="527"/>
        <v/>
      </c>
      <c r="AH3369" t="str">
        <f t="shared" si="521"/>
        <v/>
      </c>
      <c r="AI3369">
        <v>0.14499999999999999</v>
      </c>
      <c r="AJ3369" t="str">
        <f t="shared" si="518"/>
        <v/>
      </c>
      <c r="AK3369">
        <f t="shared" si="522"/>
        <v>2.8</v>
      </c>
      <c r="AL3369">
        <f t="shared" si="519"/>
        <v>0.40599999999999997</v>
      </c>
    </row>
    <row r="3370" spans="1:39" s="20" customFormat="1" x14ac:dyDescent="0.2">
      <c r="A3370" s="20" t="s">
        <v>32000</v>
      </c>
      <c r="B3370" s="20" t="s">
        <v>17</v>
      </c>
      <c r="C3370" s="20" t="s">
        <v>32001</v>
      </c>
      <c r="D3370" s="21">
        <v>44225</v>
      </c>
      <c r="E3370" s="21">
        <v>44225</v>
      </c>
      <c r="F3370" s="20" t="s">
        <v>15348</v>
      </c>
      <c r="I3370" s="20">
        <v>100</v>
      </c>
      <c r="J3370" s="20">
        <v>0</v>
      </c>
      <c r="K3370" s="20">
        <v>0</v>
      </c>
      <c r="L3370" s="20">
        <v>666</v>
      </c>
      <c r="M3370" s="20">
        <v>666</v>
      </c>
      <c r="N3370" s="20" t="s">
        <v>20</v>
      </c>
      <c r="P3370" s="20" t="s">
        <v>30340</v>
      </c>
      <c r="Q3370" s="20" t="s">
        <v>34233</v>
      </c>
      <c r="R3370" s="20" t="s">
        <v>34233</v>
      </c>
      <c r="S3370" s="20" t="s">
        <v>33942</v>
      </c>
      <c r="T3370" s="20" t="s">
        <v>34233</v>
      </c>
      <c r="V3370" s="20" t="s">
        <v>32972</v>
      </c>
      <c r="AD3370" s="20" t="str">
        <f t="shared" si="523"/>
        <v/>
      </c>
      <c r="AE3370" s="20" t="str">
        <f t="shared" si="525"/>
        <v/>
      </c>
      <c r="AF3370" s="20" t="str">
        <f t="shared" si="526"/>
        <v/>
      </c>
      <c r="AG3370" s="20" t="str">
        <f t="shared" si="527"/>
        <v/>
      </c>
      <c r="AH3370" s="20" t="str">
        <f t="shared" si="521"/>
        <v/>
      </c>
      <c r="AI3370" s="20">
        <v>0.14499999999999999</v>
      </c>
      <c r="AJ3370" s="20" t="str">
        <f t="shared" ref="AJ3370:AJ3433" si="528">IF(COUNTBLANK(AH3370),"",AH3370*AI3370)</f>
        <v/>
      </c>
      <c r="AK3370" s="20" t="str">
        <f t="shared" si="522"/>
        <v/>
      </c>
      <c r="AL3370" s="20" t="str">
        <f t="shared" si="519"/>
        <v/>
      </c>
      <c r="AM3370" s="20" t="s">
        <v>34136</v>
      </c>
    </row>
    <row r="3371" spans="1:39" x14ac:dyDescent="0.2">
      <c r="A3371" t="s">
        <v>12320</v>
      </c>
      <c r="B3371" t="s">
        <v>17</v>
      </c>
      <c r="C3371" t="s">
        <v>12321</v>
      </c>
      <c r="D3371" s="1">
        <v>36698</v>
      </c>
      <c r="E3371" s="1">
        <v>43456</v>
      </c>
      <c r="F3371" t="s">
        <v>19</v>
      </c>
      <c r="I3371">
        <v>100</v>
      </c>
      <c r="J3371">
        <v>0</v>
      </c>
      <c r="K3371">
        <v>0</v>
      </c>
      <c r="L3371">
        <v>1977</v>
      </c>
      <c r="M3371">
        <v>1977</v>
      </c>
      <c r="N3371" t="s">
        <v>20</v>
      </c>
      <c r="O3371" t="s">
        <v>12322</v>
      </c>
      <c r="P3371" t="s">
        <v>28</v>
      </c>
      <c r="Q3371" t="s">
        <v>34233</v>
      </c>
      <c r="R3371" t="s">
        <v>34233</v>
      </c>
      <c r="S3371" t="s">
        <v>33942</v>
      </c>
      <c r="T3371" t="s">
        <v>34233</v>
      </c>
      <c r="U3371" t="s">
        <v>32634</v>
      </c>
      <c r="V3371" t="s">
        <v>32972</v>
      </c>
      <c r="X3371">
        <v>2</v>
      </c>
      <c r="Y3371" t="s">
        <v>32654</v>
      </c>
      <c r="AB3371">
        <v>20</v>
      </c>
      <c r="AC3371">
        <v>1</v>
      </c>
      <c r="AD3371" t="str">
        <f t="shared" si="523"/>
        <v/>
      </c>
      <c r="AE3371">
        <f t="shared" si="525"/>
        <v>1</v>
      </c>
      <c r="AF3371" t="str">
        <f t="shared" si="526"/>
        <v/>
      </c>
      <c r="AG3371" t="str">
        <f t="shared" si="527"/>
        <v/>
      </c>
      <c r="AH3371" t="str">
        <f t="shared" si="521"/>
        <v/>
      </c>
      <c r="AI3371">
        <v>0.14499999999999999</v>
      </c>
      <c r="AJ3371" t="str">
        <f t="shared" si="528"/>
        <v/>
      </c>
      <c r="AK3371">
        <f t="shared" si="522"/>
        <v>2.8</v>
      </c>
      <c r="AL3371">
        <f t="shared" ref="AL3371:AL3434" si="529">IF(COUNTBLANK(AK3371),"",AK3371*AI3371)</f>
        <v>0.40599999999999997</v>
      </c>
    </row>
    <row r="3372" spans="1:39" x14ac:dyDescent="0.2">
      <c r="A3372" t="s">
        <v>12332</v>
      </c>
      <c r="B3372" t="s">
        <v>17</v>
      </c>
      <c r="C3372" t="s">
        <v>12333</v>
      </c>
      <c r="D3372" s="1">
        <v>36698</v>
      </c>
      <c r="E3372" s="1">
        <v>44546</v>
      </c>
      <c r="F3372" t="s">
        <v>19</v>
      </c>
      <c r="I3372">
        <v>100</v>
      </c>
      <c r="J3372">
        <v>0</v>
      </c>
      <c r="K3372">
        <v>0</v>
      </c>
      <c r="L3372">
        <v>1774</v>
      </c>
      <c r="M3372">
        <v>1774</v>
      </c>
      <c r="N3372" t="s">
        <v>20</v>
      </c>
      <c r="O3372" t="s">
        <v>12334</v>
      </c>
      <c r="P3372" t="s">
        <v>28</v>
      </c>
      <c r="Q3372" t="s">
        <v>34234</v>
      </c>
      <c r="R3372" t="s">
        <v>34235</v>
      </c>
      <c r="S3372" t="s">
        <v>32628</v>
      </c>
      <c r="T3372" t="s">
        <v>34349</v>
      </c>
      <c r="U3372" t="s">
        <v>32634</v>
      </c>
      <c r="V3372" t="s">
        <v>32972</v>
      </c>
      <c r="X3372">
        <v>2</v>
      </c>
      <c r="Y3372" t="s">
        <v>32654</v>
      </c>
      <c r="AB3372">
        <v>20</v>
      </c>
      <c r="AC3372">
        <v>1</v>
      </c>
      <c r="AD3372" t="str">
        <f t="shared" si="523"/>
        <v/>
      </c>
      <c r="AE3372" t="str">
        <f t="shared" si="525"/>
        <v/>
      </c>
      <c r="AF3372" t="str">
        <f t="shared" si="526"/>
        <v/>
      </c>
      <c r="AG3372">
        <f t="shared" si="527"/>
        <v>1</v>
      </c>
      <c r="AH3372">
        <f t="shared" si="521"/>
        <v>2.8</v>
      </c>
      <c r="AI3372">
        <v>0.14499999999999999</v>
      </c>
      <c r="AJ3372">
        <f t="shared" si="528"/>
        <v>0.40599999999999997</v>
      </c>
      <c r="AK3372" t="str">
        <f t="shared" si="522"/>
        <v/>
      </c>
      <c r="AL3372" t="str">
        <f t="shared" si="529"/>
        <v/>
      </c>
    </row>
    <row r="3373" spans="1:39" x14ac:dyDescent="0.2">
      <c r="A3373" t="s">
        <v>12335</v>
      </c>
      <c r="B3373" t="s">
        <v>17</v>
      </c>
      <c r="C3373" t="s">
        <v>12336</v>
      </c>
      <c r="D3373" s="1">
        <v>36698</v>
      </c>
      <c r="E3373" s="1">
        <v>43456</v>
      </c>
      <c r="F3373" t="s">
        <v>19</v>
      </c>
      <c r="I3373">
        <v>100</v>
      </c>
      <c r="J3373">
        <v>0</v>
      </c>
      <c r="K3373">
        <v>0</v>
      </c>
      <c r="L3373">
        <v>1965</v>
      </c>
      <c r="M3373">
        <v>1965</v>
      </c>
      <c r="N3373" t="s">
        <v>20</v>
      </c>
      <c r="O3373" t="s">
        <v>12337</v>
      </c>
      <c r="P3373" t="s">
        <v>28</v>
      </c>
      <c r="Q3373" t="s">
        <v>34234</v>
      </c>
      <c r="R3373" t="s">
        <v>34235</v>
      </c>
      <c r="S3373" t="s">
        <v>32628</v>
      </c>
      <c r="T3373" t="s">
        <v>34349</v>
      </c>
      <c r="U3373" t="s">
        <v>32634</v>
      </c>
      <c r="V3373" t="s">
        <v>32972</v>
      </c>
      <c r="X3373">
        <v>2</v>
      </c>
      <c r="Y3373" t="s">
        <v>32654</v>
      </c>
      <c r="AB3373">
        <v>20</v>
      </c>
      <c r="AC3373">
        <v>1</v>
      </c>
      <c r="AD3373" t="str">
        <f t="shared" si="523"/>
        <v/>
      </c>
      <c r="AE3373" t="str">
        <f t="shared" si="525"/>
        <v/>
      </c>
      <c r="AF3373" t="str">
        <f t="shared" si="526"/>
        <v/>
      </c>
      <c r="AG3373">
        <f t="shared" si="527"/>
        <v>1</v>
      </c>
      <c r="AH3373">
        <f t="shared" si="521"/>
        <v>2.8</v>
      </c>
      <c r="AI3373">
        <v>0.14499999999999999</v>
      </c>
      <c r="AJ3373">
        <f t="shared" si="528"/>
        <v>0.40599999999999997</v>
      </c>
      <c r="AK3373" t="str">
        <f t="shared" si="522"/>
        <v/>
      </c>
      <c r="AL3373" t="str">
        <f t="shared" si="529"/>
        <v/>
      </c>
    </row>
    <row r="3374" spans="1:39" x14ac:dyDescent="0.2">
      <c r="A3374" t="s">
        <v>12338</v>
      </c>
      <c r="B3374" t="s">
        <v>17</v>
      </c>
      <c r="C3374" t="s">
        <v>12339</v>
      </c>
      <c r="D3374" s="1">
        <v>36698</v>
      </c>
      <c r="E3374" s="1">
        <v>43456</v>
      </c>
      <c r="F3374" t="s">
        <v>19</v>
      </c>
      <c r="I3374">
        <v>100</v>
      </c>
      <c r="J3374">
        <v>0</v>
      </c>
      <c r="K3374">
        <v>0</v>
      </c>
      <c r="L3374">
        <v>1963</v>
      </c>
      <c r="M3374">
        <v>1963</v>
      </c>
      <c r="N3374" t="s">
        <v>20</v>
      </c>
      <c r="O3374" t="s">
        <v>12340</v>
      </c>
      <c r="P3374" t="s">
        <v>28</v>
      </c>
      <c r="Q3374" t="s">
        <v>34234</v>
      </c>
      <c r="R3374" t="s">
        <v>34235</v>
      </c>
      <c r="S3374" t="s">
        <v>32628</v>
      </c>
      <c r="T3374" t="s">
        <v>34354</v>
      </c>
      <c r="U3374" t="s">
        <v>32634</v>
      </c>
      <c r="V3374" t="s">
        <v>32972</v>
      </c>
      <c r="X3374">
        <v>2</v>
      </c>
      <c r="Y3374" t="s">
        <v>32654</v>
      </c>
      <c r="AB3374">
        <v>20</v>
      </c>
      <c r="AC3374">
        <v>1</v>
      </c>
      <c r="AD3374" t="str">
        <f t="shared" si="523"/>
        <v/>
      </c>
      <c r="AE3374" t="str">
        <f t="shared" si="525"/>
        <v/>
      </c>
      <c r="AF3374" t="str">
        <f t="shared" si="526"/>
        <v/>
      </c>
      <c r="AG3374">
        <f t="shared" si="527"/>
        <v>1</v>
      </c>
      <c r="AH3374">
        <f t="shared" si="521"/>
        <v>2.8</v>
      </c>
      <c r="AI3374">
        <v>0.14499999999999999</v>
      </c>
      <c r="AJ3374">
        <f t="shared" si="528"/>
        <v>0.40599999999999997</v>
      </c>
      <c r="AK3374" t="str">
        <f t="shared" si="522"/>
        <v/>
      </c>
      <c r="AL3374" t="str">
        <f t="shared" si="529"/>
        <v/>
      </c>
    </row>
    <row r="3375" spans="1:39" x14ac:dyDescent="0.2">
      <c r="A3375" t="s">
        <v>12855</v>
      </c>
      <c r="B3375" t="s">
        <v>17</v>
      </c>
      <c r="C3375" t="s">
        <v>12856</v>
      </c>
      <c r="D3375" s="1">
        <v>36698</v>
      </c>
      <c r="E3375" s="1">
        <v>43456</v>
      </c>
      <c r="F3375" t="s">
        <v>19</v>
      </c>
      <c r="I3375">
        <v>100</v>
      </c>
      <c r="J3375">
        <v>0</v>
      </c>
      <c r="K3375">
        <v>0</v>
      </c>
      <c r="L3375">
        <v>1502</v>
      </c>
      <c r="M3375">
        <v>1502</v>
      </c>
      <c r="N3375" t="s">
        <v>20</v>
      </c>
      <c r="O3375" t="s">
        <v>12857</v>
      </c>
      <c r="P3375" t="s">
        <v>28</v>
      </c>
      <c r="Q3375" t="s">
        <v>34233</v>
      </c>
      <c r="R3375" t="s">
        <v>34233</v>
      </c>
      <c r="S3375" t="s">
        <v>33942</v>
      </c>
      <c r="T3375" t="s">
        <v>34233</v>
      </c>
      <c r="U3375" t="s">
        <v>32634</v>
      </c>
      <c r="V3375" t="s">
        <v>32972</v>
      </c>
      <c r="X3375">
        <v>2</v>
      </c>
      <c r="Y3375">
        <v>1</v>
      </c>
      <c r="AB3375">
        <v>25</v>
      </c>
      <c r="AC3375">
        <v>1</v>
      </c>
      <c r="AD3375" t="str">
        <f t="shared" si="523"/>
        <v/>
      </c>
      <c r="AE3375">
        <f t="shared" si="525"/>
        <v>1</v>
      </c>
      <c r="AF3375" t="str">
        <f t="shared" si="526"/>
        <v/>
      </c>
      <c r="AG3375" t="str">
        <f t="shared" si="527"/>
        <v/>
      </c>
      <c r="AH3375" t="str">
        <f t="shared" si="521"/>
        <v/>
      </c>
      <c r="AI3375">
        <v>0.14499999999999999</v>
      </c>
      <c r="AJ3375" t="str">
        <f t="shared" si="528"/>
        <v/>
      </c>
      <c r="AK3375">
        <f t="shared" si="522"/>
        <v>2.8</v>
      </c>
      <c r="AL3375">
        <f t="shared" si="529"/>
        <v>0.40599999999999997</v>
      </c>
    </row>
    <row r="3376" spans="1:39" x14ac:dyDescent="0.2">
      <c r="A3376" t="s">
        <v>12341</v>
      </c>
      <c r="B3376" t="s">
        <v>17</v>
      </c>
      <c r="C3376" t="s">
        <v>12342</v>
      </c>
      <c r="D3376" s="1">
        <v>36698</v>
      </c>
      <c r="E3376" s="1">
        <v>43951</v>
      </c>
      <c r="F3376" t="s">
        <v>19</v>
      </c>
      <c r="I3376">
        <v>100</v>
      </c>
      <c r="J3376">
        <v>0</v>
      </c>
      <c r="K3376">
        <v>0</v>
      </c>
      <c r="L3376">
        <v>2272</v>
      </c>
      <c r="M3376">
        <v>2272</v>
      </c>
      <c r="N3376" t="s">
        <v>20</v>
      </c>
      <c r="O3376" t="s">
        <v>12343</v>
      </c>
      <c r="P3376" t="s">
        <v>28</v>
      </c>
      <c r="Q3376" t="s">
        <v>34234</v>
      </c>
      <c r="R3376" t="s">
        <v>34235</v>
      </c>
      <c r="S3376" t="s">
        <v>32628</v>
      </c>
      <c r="T3376" t="s">
        <v>34357</v>
      </c>
      <c r="U3376" t="s">
        <v>32634</v>
      </c>
      <c r="V3376" t="s">
        <v>32972</v>
      </c>
      <c r="X3376">
        <v>2</v>
      </c>
      <c r="Y3376" t="s">
        <v>32654</v>
      </c>
      <c r="AB3376">
        <v>20</v>
      </c>
      <c r="AC3376">
        <v>1</v>
      </c>
      <c r="AD3376" t="str">
        <f t="shared" si="523"/>
        <v/>
      </c>
      <c r="AE3376" t="str">
        <f t="shared" si="525"/>
        <v/>
      </c>
      <c r="AF3376" t="str">
        <f t="shared" si="526"/>
        <v/>
      </c>
      <c r="AG3376">
        <f t="shared" si="527"/>
        <v>1</v>
      </c>
      <c r="AH3376">
        <f t="shared" si="521"/>
        <v>2.8</v>
      </c>
      <c r="AI3376">
        <v>0.14499999999999999</v>
      </c>
      <c r="AJ3376">
        <f t="shared" si="528"/>
        <v>0.40599999999999997</v>
      </c>
      <c r="AK3376" t="str">
        <f t="shared" si="522"/>
        <v/>
      </c>
      <c r="AL3376" t="str">
        <f t="shared" si="529"/>
        <v/>
      </c>
    </row>
    <row r="3377" spans="1:38" x14ac:dyDescent="0.2">
      <c r="A3377" t="s">
        <v>12302</v>
      </c>
      <c r="B3377" t="s">
        <v>17</v>
      </c>
      <c r="C3377" t="s">
        <v>12303</v>
      </c>
      <c r="D3377" s="1">
        <v>36698</v>
      </c>
      <c r="E3377" s="1">
        <v>43456</v>
      </c>
      <c r="F3377" t="s">
        <v>19</v>
      </c>
      <c r="I3377">
        <v>100</v>
      </c>
      <c r="J3377">
        <v>0</v>
      </c>
      <c r="K3377">
        <v>0</v>
      </c>
      <c r="L3377">
        <v>1421</v>
      </c>
      <c r="M3377">
        <v>1421</v>
      </c>
      <c r="N3377" t="s">
        <v>20</v>
      </c>
      <c r="O3377" t="s">
        <v>12304</v>
      </c>
      <c r="P3377" t="s">
        <v>28</v>
      </c>
      <c r="Q3377" t="s">
        <v>34233</v>
      </c>
      <c r="R3377" t="s">
        <v>34233</v>
      </c>
      <c r="S3377" t="s">
        <v>33942</v>
      </c>
      <c r="T3377" t="s">
        <v>34233</v>
      </c>
      <c r="U3377" t="s">
        <v>32634</v>
      </c>
      <c r="V3377" t="s">
        <v>32972</v>
      </c>
      <c r="X3377">
        <v>2</v>
      </c>
      <c r="Y3377">
        <v>1</v>
      </c>
      <c r="AB3377">
        <v>25</v>
      </c>
      <c r="AC3377">
        <v>1</v>
      </c>
      <c r="AD3377" t="str">
        <f t="shared" si="523"/>
        <v/>
      </c>
      <c r="AE3377">
        <f t="shared" si="525"/>
        <v>1</v>
      </c>
      <c r="AF3377" t="str">
        <f t="shared" si="526"/>
        <v/>
      </c>
      <c r="AG3377" t="str">
        <f t="shared" si="527"/>
        <v/>
      </c>
      <c r="AH3377" t="str">
        <f t="shared" si="521"/>
        <v/>
      </c>
      <c r="AI3377">
        <v>0.14499999999999999</v>
      </c>
      <c r="AJ3377" t="str">
        <f t="shared" si="528"/>
        <v/>
      </c>
      <c r="AK3377">
        <f t="shared" si="522"/>
        <v>2.8</v>
      </c>
      <c r="AL3377">
        <f t="shared" si="529"/>
        <v>0.40599999999999997</v>
      </c>
    </row>
    <row r="3378" spans="1:38" x14ac:dyDescent="0.2">
      <c r="A3378" t="s">
        <v>12242</v>
      </c>
      <c r="B3378" t="s">
        <v>17</v>
      </c>
      <c r="C3378" t="s">
        <v>12243</v>
      </c>
      <c r="D3378" s="1">
        <v>36698</v>
      </c>
      <c r="E3378" s="1">
        <v>43951</v>
      </c>
      <c r="F3378" t="s">
        <v>19</v>
      </c>
      <c r="I3378">
        <v>100</v>
      </c>
      <c r="J3378">
        <v>0</v>
      </c>
      <c r="K3378">
        <v>0</v>
      </c>
      <c r="L3378">
        <v>1176</v>
      </c>
      <c r="M3378">
        <v>1176</v>
      </c>
      <c r="N3378" t="s">
        <v>20</v>
      </c>
      <c r="O3378" t="s">
        <v>12244</v>
      </c>
      <c r="P3378" t="s">
        <v>28</v>
      </c>
      <c r="Q3378" t="s">
        <v>34233</v>
      </c>
      <c r="R3378" t="s">
        <v>34233</v>
      </c>
      <c r="S3378" t="s">
        <v>33942</v>
      </c>
      <c r="T3378" t="s">
        <v>34233</v>
      </c>
      <c r="U3378" t="s">
        <v>32634</v>
      </c>
      <c r="V3378" t="s">
        <v>32972</v>
      </c>
      <c r="X3378">
        <v>2</v>
      </c>
      <c r="Y3378">
        <v>1</v>
      </c>
      <c r="AB3378">
        <v>30</v>
      </c>
      <c r="AC3378">
        <v>1</v>
      </c>
      <c r="AD3378" t="str">
        <f t="shared" si="523"/>
        <v/>
      </c>
      <c r="AE3378">
        <f t="shared" si="525"/>
        <v>1</v>
      </c>
      <c r="AF3378" t="str">
        <f t="shared" si="526"/>
        <v/>
      </c>
      <c r="AG3378" t="str">
        <f t="shared" si="527"/>
        <v/>
      </c>
      <c r="AH3378" t="str">
        <f t="shared" si="521"/>
        <v/>
      </c>
      <c r="AI3378">
        <v>0.14499999999999999</v>
      </c>
      <c r="AJ3378" t="str">
        <f t="shared" si="528"/>
        <v/>
      </c>
      <c r="AK3378">
        <f t="shared" si="522"/>
        <v>2.8</v>
      </c>
      <c r="AL3378">
        <f t="shared" si="529"/>
        <v>0.40599999999999997</v>
      </c>
    </row>
    <row r="3379" spans="1:38" x14ac:dyDescent="0.2">
      <c r="A3379" t="s">
        <v>12245</v>
      </c>
      <c r="B3379" t="s">
        <v>17</v>
      </c>
      <c r="C3379" t="s">
        <v>12246</v>
      </c>
      <c r="D3379" s="1">
        <v>36698</v>
      </c>
      <c r="E3379" s="1">
        <v>43456</v>
      </c>
      <c r="F3379" t="s">
        <v>19</v>
      </c>
      <c r="I3379">
        <v>100</v>
      </c>
      <c r="J3379">
        <v>0</v>
      </c>
      <c r="K3379">
        <v>0</v>
      </c>
      <c r="L3379">
        <v>1653</v>
      </c>
      <c r="M3379">
        <v>1653</v>
      </c>
      <c r="N3379" t="s">
        <v>20</v>
      </c>
      <c r="O3379" t="s">
        <v>12247</v>
      </c>
      <c r="P3379" t="s">
        <v>28</v>
      </c>
      <c r="Q3379" t="s">
        <v>34233</v>
      </c>
      <c r="R3379" t="s">
        <v>34233</v>
      </c>
      <c r="S3379" t="s">
        <v>33942</v>
      </c>
      <c r="T3379" t="s">
        <v>34233</v>
      </c>
      <c r="U3379" t="s">
        <v>32634</v>
      </c>
      <c r="V3379" t="s">
        <v>32972</v>
      </c>
      <c r="X3379">
        <v>2</v>
      </c>
      <c r="Y3379">
        <v>1</v>
      </c>
      <c r="AB3379">
        <v>25</v>
      </c>
      <c r="AC3379">
        <v>1</v>
      </c>
      <c r="AD3379" t="str">
        <f t="shared" si="523"/>
        <v/>
      </c>
      <c r="AE3379">
        <f t="shared" si="525"/>
        <v>1</v>
      </c>
      <c r="AF3379" t="str">
        <f t="shared" si="526"/>
        <v/>
      </c>
      <c r="AG3379" t="str">
        <f t="shared" si="527"/>
        <v/>
      </c>
      <c r="AH3379" t="str">
        <f t="shared" si="521"/>
        <v/>
      </c>
      <c r="AI3379">
        <v>0.14499999999999999</v>
      </c>
      <c r="AJ3379" t="str">
        <f t="shared" si="528"/>
        <v/>
      </c>
      <c r="AK3379">
        <f t="shared" si="522"/>
        <v>2.8</v>
      </c>
      <c r="AL3379">
        <f t="shared" si="529"/>
        <v>0.40599999999999997</v>
      </c>
    </row>
    <row r="3380" spans="1:38" x14ac:dyDescent="0.2">
      <c r="A3380" t="s">
        <v>12248</v>
      </c>
      <c r="B3380" t="s">
        <v>17</v>
      </c>
      <c r="C3380" t="s">
        <v>12249</v>
      </c>
      <c r="D3380" s="1">
        <v>36698</v>
      </c>
      <c r="E3380" s="1">
        <v>43456</v>
      </c>
      <c r="F3380" t="s">
        <v>19</v>
      </c>
      <c r="I3380">
        <v>100</v>
      </c>
      <c r="J3380">
        <v>0</v>
      </c>
      <c r="K3380">
        <v>0</v>
      </c>
      <c r="L3380">
        <v>1218</v>
      </c>
      <c r="M3380">
        <v>1218</v>
      </c>
      <c r="N3380" t="s">
        <v>20</v>
      </c>
      <c r="O3380" t="s">
        <v>12250</v>
      </c>
      <c r="P3380" t="s">
        <v>28</v>
      </c>
      <c r="Q3380" t="s">
        <v>34233</v>
      </c>
      <c r="R3380" t="s">
        <v>34233</v>
      </c>
      <c r="S3380" t="s">
        <v>33942</v>
      </c>
      <c r="T3380" t="s">
        <v>34233</v>
      </c>
      <c r="U3380" t="s">
        <v>32634</v>
      </c>
      <c r="V3380" t="s">
        <v>32972</v>
      </c>
      <c r="X3380">
        <v>2</v>
      </c>
      <c r="Y3380">
        <v>1</v>
      </c>
      <c r="AB3380">
        <v>30</v>
      </c>
      <c r="AC3380">
        <v>1</v>
      </c>
      <c r="AD3380" t="str">
        <f t="shared" si="523"/>
        <v/>
      </c>
      <c r="AE3380">
        <f t="shared" si="525"/>
        <v>1</v>
      </c>
      <c r="AF3380" t="str">
        <f t="shared" si="526"/>
        <v/>
      </c>
      <c r="AG3380" t="str">
        <f t="shared" si="527"/>
        <v/>
      </c>
      <c r="AH3380" t="str">
        <f t="shared" si="521"/>
        <v/>
      </c>
      <c r="AI3380">
        <v>0.14499999999999999</v>
      </c>
      <c r="AJ3380" t="str">
        <f t="shared" si="528"/>
        <v/>
      </c>
      <c r="AK3380">
        <f t="shared" si="522"/>
        <v>2.8</v>
      </c>
      <c r="AL3380">
        <f t="shared" si="529"/>
        <v>0.40599999999999997</v>
      </c>
    </row>
    <row r="3381" spans="1:38" x14ac:dyDescent="0.2">
      <c r="A3381" t="s">
        <v>12251</v>
      </c>
      <c r="B3381" t="s">
        <v>17</v>
      </c>
      <c r="C3381" t="s">
        <v>12252</v>
      </c>
      <c r="D3381" s="1">
        <v>36698</v>
      </c>
      <c r="E3381" s="1">
        <v>43951</v>
      </c>
      <c r="F3381" t="s">
        <v>19</v>
      </c>
      <c r="I3381">
        <v>100</v>
      </c>
      <c r="J3381">
        <v>0</v>
      </c>
      <c r="K3381">
        <v>0</v>
      </c>
      <c r="L3381">
        <v>1601</v>
      </c>
      <c r="M3381">
        <v>1601</v>
      </c>
      <c r="N3381" t="s">
        <v>20</v>
      </c>
      <c r="O3381" t="s">
        <v>12253</v>
      </c>
      <c r="P3381" t="s">
        <v>28</v>
      </c>
      <c r="Q3381" t="s">
        <v>34233</v>
      </c>
      <c r="R3381" t="s">
        <v>34233</v>
      </c>
      <c r="S3381" t="s">
        <v>33942</v>
      </c>
      <c r="T3381" t="s">
        <v>34233</v>
      </c>
      <c r="U3381" t="s">
        <v>32634</v>
      </c>
      <c r="V3381" t="s">
        <v>32972</v>
      </c>
      <c r="X3381">
        <v>2</v>
      </c>
      <c r="Y3381">
        <v>1</v>
      </c>
      <c r="AB3381">
        <v>20</v>
      </c>
      <c r="AC3381">
        <v>1</v>
      </c>
      <c r="AD3381" t="str">
        <f t="shared" si="523"/>
        <v/>
      </c>
      <c r="AE3381">
        <f t="shared" si="525"/>
        <v>1</v>
      </c>
      <c r="AF3381" t="str">
        <f t="shared" si="526"/>
        <v/>
      </c>
      <c r="AG3381" t="str">
        <f t="shared" si="527"/>
        <v/>
      </c>
      <c r="AH3381" t="str">
        <f t="shared" si="521"/>
        <v/>
      </c>
      <c r="AI3381">
        <v>0.14499999999999999</v>
      </c>
      <c r="AJ3381" t="str">
        <f t="shared" si="528"/>
        <v/>
      </c>
      <c r="AK3381">
        <f t="shared" si="522"/>
        <v>2.8</v>
      </c>
      <c r="AL3381">
        <f t="shared" si="529"/>
        <v>0.40599999999999997</v>
      </c>
    </row>
    <row r="3382" spans="1:38" x14ac:dyDescent="0.2">
      <c r="A3382" t="s">
        <v>12254</v>
      </c>
      <c r="B3382" t="s">
        <v>17</v>
      </c>
      <c r="C3382" t="s">
        <v>12255</v>
      </c>
      <c r="D3382" s="1">
        <v>36698</v>
      </c>
      <c r="E3382" s="1">
        <v>43456</v>
      </c>
      <c r="F3382" t="s">
        <v>19</v>
      </c>
      <c r="I3382">
        <v>100</v>
      </c>
      <c r="J3382">
        <v>0</v>
      </c>
      <c r="K3382">
        <v>0</v>
      </c>
      <c r="L3382">
        <v>1794</v>
      </c>
      <c r="M3382">
        <v>1794</v>
      </c>
      <c r="N3382" t="s">
        <v>20</v>
      </c>
      <c r="O3382" t="s">
        <v>12256</v>
      </c>
      <c r="P3382" t="s">
        <v>28</v>
      </c>
      <c r="Q3382" t="s">
        <v>34233</v>
      </c>
      <c r="R3382" t="s">
        <v>34233</v>
      </c>
      <c r="S3382" t="s">
        <v>33942</v>
      </c>
      <c r="T3382" t="s">
        <v>34233</v>
      </c>
      <c r="U3382" t="s">
        <v>32634</v>
      </c>
      <c r="V3382" t="s">
        <v>32972</v>
      </c>
      <c r="X3382">
        <v>2</v>
      </c>
      <c r="Y3382">
        <v>1</v>
      </c>
      <c r="AB3382">
        <v>25</v>
      </c>
      <c r="AC3382">
        <v>1</v>
      </c>
      <c r="AD3382" t="str">
        <f t="shared" si="523"/>
        <v/>
      </c>
      <c r="AE3382">
        <f t="shared" si="525"/>
        <v>1</v>
      </c>
      <c r="AF3382" t="str">
        <f t="shared" si="526"/>
        <v/>
      </c>
      <c r="AG3382" t="str">
        <f t="shared" si="527"/>
        <v/>
      </c>
      <c r="AH3382" t="str">
        <f t="shared" ref="AH3382:AH3445" si="530">IF(AG3382="","",AG3382*2.8)</f>
        <v/>
      </c>
      <c r="AI3382">
        <v>0.14499999999999999</v>
      </c>
      <c r="AJ3382" t="str">
        <f t="shared" si="528"/>
        <v/>
      </c>
      <c r="AK3382">
        <f t="shared" ref="AK3382:AK3445" si="531">IF(AE3382="","",AE3382*2.8)</f>
        <v>2.8</v>
      </c>
      <c r="AL3382">
        <f t="shared" si="529"/>
        <v>0.40599999999999997</v>
      </c>
    </row>
    <row r="3383" spans="1:38" x14ac:dyDescent="0.2">
      <c r="A3383" t="s">
        <v>12290</v>
      </c>
      <c r="B3383" t="s">
        <v>17</v>
      </c>
      <c r="C3383" t="s">
        <v>12291</v>
      </c>
      <c r="D3383" s="1">
        <v>36698</v>
      </c>
      <c r="E3383" s="1">
        <v>43456</v>
      </c>
      <c r="F3383" t="s">
        <v>474</v>
      </c>
      <c r="I3383">
        <v>100</v>
      </c>
      <c r="J3383">
        <v>0</v>
      </c>
      <c r="K3383">
        <v>0</v>
      </c>
      <c r="L3383">
        <v>30</v>
      </c>
      <c r="M3383">
        <v>30</v>
      </c>
      <c r="N3383" t="s">
        <v>20</v>
      </c>
      <c r="O3383" t="s">
        <v>12292</v>
      </c>
      <c r="P3383" t="s">
        <v>44</v>
      </c>
      <c r="Q3383" t="s">
        <v>34233</v>
      </c>
      <c r="R3383" t="s">
        <v>34233</v>
      </c>
      <c r="S3383" t="s">
        <v>33942</v>
      </c>
      <c r="T3383" t="s">
        <v>34233</v>
      </c>
      <c r="V3383" t="s">
        <v>32972</v>
      </c>
      <c r="W3383">
        <f>L3383*0.5</f>
        <v>15</v>
      </c>
      <c r="X3383">
        <v>1</v>
      </c>
      <c r="Y3383">
        <v>1</v>
      </c>
      <c r="Z3383">
        <f>W3383*X3383</f>
        <v>15</v>
      </c>
      <c r="AB3383">
        <v>50</v>
      </c>
      <c r="AD3383">
        <f t="shared" si="523"/>
        <v>15</v>
      </c>
      <c r="AE3383" t="str">
        <f t="shared" si="525"/>
        <v/>
      </c>
      <c r="AF3383" t="str">
        <f t="shared" si="526"/>
        <v/>
      </c>
      <c r="AG3383" t="str">
        <f t="shared" si="527"/>
        <v/>
      </c>
      <c r="AH3383" t="str">
        <f t="shared" si="530"/>
        <v/>
      </c>
      <c r="AI3383">
        <v>0.14499999999999999</v>
      </c>
      <c r="AJ3383" t="str">
        <f t="shared" si="528"/>
        <v/>
      </c>
      <c r="AK3383" t="str">
        <f t="shared" si="531"/>
        <v/>
      </c>
      <c r="AL3383" t="str">
        <f t="shared" si="529"/>
        <v/>
      </c>
    </row>
    <row r="3384" spans="1:38" x14ac:dyDescent="0.2">
      <c r="A3384" t="s">
        <v>19883</v>
      </c>
      <c r="B3384" t="s">
        <v>17</v>
      </c>
      <c r="C3384" t="s">
        <v>19884</v>
      </c>
      <c r="D3384" s="1">
        <v>38197</v>
      </c>
      <c r="E3384" s="1">
        <v>43456</v>
      </c>
      <c r="F3384" t="s">
        <v>889</v>
      </c>
      <c r="I3384">
        <v>100</v>
      </c>
      <c r="J3384">
        <v>0</v>
      </c>
      <c r="K3384">
        <v>0</v>
      </c>
      <c r="L3384">
        <v>1381</v>
      </c>
      <c r="M3384">
        <v>1381</v>
      </c>
      <c r="N3384" t="s">
        <v>20</v>
      </c>
      <c r="O3384" t="s">
        <v>19885</v>
      </c>
      <c r="P3384" t="s">
        <v>44</v>
      </c>
      <c r="Q3384" t="s">
        <v>34233</v>
      </c>
      <c r="R3384" t="s">
        <v>34233</v>
      </c>
      <c r="S3384" t="s">
        <v>33942</v>
      </c>
      <c r="T3384" t="s">
        <v>34233</v>
      </c>
      <c r="V3384" t="s">
        <v>34968</v>
      </c>
      <c r="AD3384" t="str">
        <f t="shared" si="523"/>
        <v/>
      </c>
      <c r="AE3384" t="str">
        <f t="shared" si="525"/>
        <v/>
      </c>
      <c r="AF3384" t="str">
        <f t="shared" si="526"/>
        <v/>
      </c>
      <c r="AG3384" t="str">
        <f t="shared" si="527"/>
        <v/>
      </c>
      <c r="AH3384" t="str">
        <f t="shared" si="530"/>
        <v/>
      </c>
      <c r="AI3384">
        <v>0.14499999999999999</v>
      </c>
      <c r="AJ3384" t="str">
        <f t="shared" si="528"/>
        <v/>
      </c>
      <c r="AK3384" t="str">
        <f t="shared" si="531"/>
        <v/>
      </c>
      <c r="AL3384" t="str">
        <f t="shared" si="529"/>
        <v/>
      </c>
    </row>
    <row r="3385" spans="1:38" x14ac:dyDescent="0.2">
      <c r="A3385" t="s">
        <v>24921</v>
      </c>
      <c r="B3385" t="s">
        <v>17</v>
      </c>
      <c r="C3385" t="s">
        <v>24922</v>
      </c>
      <c r="D3385" s="1">
        <v>39552</v>
      </c>
      <c r="E3385" s="1">
        <v>43974</v>
      </c>
      <c r="F3385" t="s">
        <v>19</v>
      </c>
      <c r="I3385">
        <v>100</v>
      </c>
      <c r="J3385">
        <v>0</v>
      </c>
      <c r="K3385">
        <v>0</v>
      </c>
      <c r="L3385">
        <v>1500</v>
      </c>
      <c r="M3385">
        <v>1500</v>
      </c>
      <c r="N3385" t="s">
        <v>20</v>
      </c>
      <c r="O3385" t="s">
        <v>24923</v>
      </c>
      <c r="P3385" t="s">
        <v>28</v>
      </c>
      <c r="Q3385" t="s">
        <v>34233</v>
      </c>
      <c r="R3385" t="s">
        <v>34233</v>
      </c>
      <c r="S3385" t="s">
        <v>33942</v>
      </c>
      <c r="T3385" t="s">
        <v>34233</v>
      </c>
      <c r="U3385" t="s">
        <v>32634</v>
      </c>
      <c r="V3385" t="s">
        <v>32974</v>
      </c>
      <c r="W3385">
        <v>300</v>
      </c>
      <c r="X3385">
        <v>2</v>
      </c>
      <c r="Y3385" t="s">
        <v>32654</v>
      </c>
      <c r="AA3385">
        <v>8.5</v>
      </c>
      <c r="AB3385">
        <v>20</v>
      </c>
      <c r="AC3385">
        <v>1</v>
      </c>
      <c r="AD3385" t="str">
        <f t="shared" si="523"/>
        <v/>
      </c>
      <c r="AE3385">
        <f t="shared" si="525"/>
        <v>1</v>
      </c>
      <c r="AF3385" t="str">
        <f t="shared" si="526"/>
        <v/>
      </c>
      <c r="AG3385" t="str">
        <f t="shared" si="527"/>
        <v/>
      </c>
      <c r="AH3385" t="str">
        <f t="shared" si="530"/>
        <v/>
      </c>
      <c r="AI3385">
        <v>0.14499999999999999</v>
      </c>
      <c r="AJ3385" t="str">
        <f t="shared" si="528"/>
        <v/>
      </c>
      <c r="AK3385">
        <f t="shared" si="531"/>
        <v>2.8</v>
      </c>
      <c r="AL3385">
        <f t="shared" si="529"/>
        <v>0.40599999999999997</v>
      </c>
    </row>
    <row r="3386" spans="1:38" x14ac:dyDescent="0.2">
      <c r="A3386" t="s">
        <v>24552</v>
      </c>
      <c r="B3386" t="s">
        <v>17</v>
      </c>
      <c r="C3386" t="s">
        <v>24553</v>
      </c>
      <c r="D3386" s="1">
        <v>39552</v>
      </c>
      <c r="E3386" s="1">
        <v>43974</v>
      </c>
      <c r="F3386" t="s">
        <v>19</v>
      </c>
      <c r="I3386">
        <v>100</v>
      </c>
      <c r="J3386">
        <v>0</v>
      </c>
      <c r="K3386">
        <v>0</v>
      </c>
      <c r="L3386">
        <v>1499</v>
      </c>
      <c r="M3386">
        <v>1499</v>
      </c>
      <c r="N3386" t="s">
        <v>20</v>
      </c>
      <c r="O3386" t="s">
        <v>24554</v>
      </c>
      <c r="P3386" t="s">
        <v>28</v>
      </c>
      <c r="Q3386" t="s">
        <v>34233</v>
      </c>
      <c r="R3386" t="s">
        <v>34233</v>
      </c>
      <c r="S3386" t="s">
        <v>33942</v>
      </c>
      <c r="T3386" t="s">
        <v>34233</v>
      </c>
      <c r="U3386" t="s">
        <v>32634</v>
      </c>
      <c r="V3386" t="s">
        <v>32974</v>
      </c>
      <c r="W3386">
        <v>300</v>
      </c>
      <c r="X3386">
        <v>2</v>
      </c>
      <c r="Y3386" t="s">
        <v>32654</v>
      </c>
      <c r="AA3386">
        <v>8.5</v>
      </c>
      <c r="AB3386">
        <v>20</v>
      </c>
      <c r="AC3386">
        <v>1</v>
      </c>
      <c r="AD3386" t="str">
        <f t="shared" si="523"/>
        <v/>
      </c>
      <c r="AE3386">
        <f t="shared" si="525"/>
        <v>1</v>
      </c>
      <c r="AF3386" t="str">
        <f t="shared" si="526"/>
        <v/>
      </c>
      <c r="AG3386" t="str">
        <f t="shared" si="527"/>
        <v/>
      </c>
      <c r="AH3386" t="str">
        <f t="shared" si="530"/>
        <v/>
      </c>
      <c r="AI3386">
        <v>0.14499999999999999</v>
      </c>
      <c r="AJ3386" t="str">
        <f t="shared" si="528"/>
        <v/>
      </c>
      <c r="AK3386">
        <f t="shared" si="531"/>
        <v>2.8</v>
      </c>
      <c r="AL3386">
        <f t="shared" si="529"/>
        <v>0.40599999999999997</v>
      </c>
    </row>
    <row r="3387" spans="1:38" x14ac:dyDescent="0.2">
      <c r="A3387" t="s">
        <v>24468</v>
      </c>
      <c r="B3387" t="s">
        <v>17</v>
      </c>
      <c r="C3387" t="s">
        <v>24469</v>
      </c>
      <c r="D3387" s="1">
        <v>39552</v>
      </c>
      <c r="E3387" s="1">
        <v>43974</v>
      </c>
      <c r="F3387" t="s">
        <v>19</v>
      </c>
      <c r="I3387">
        <v>100</v>
      </c>
      <c r="J3387">
        <v>0</v>
      </c>
      <c r="K3387">
        <v>0</v>
      </c>
      <c r="L3387">
        <v>1501</v>
      </c>
      <c r="M3387">
        <v>1501</v>
      </c>
      <c r="N3387" t="s">
        <v>20</v>
      </c>
      <c r="O3387" t="s">
        <v>24470</v>
      </c>
      <c r="P3387" t="s">
        <v>28</v>
      </c>
      <c r="Q3387" t="s">
        <v>34233</v>
      </c>
      <c r="R3387" t="s">
        <v>34233</v>
      </c>
      <c r="S3387" t="s">
        <v>33942</v>
      </c>
      <c r="T3387" t="s">
        <v>34233</v>
      </c>
      <c r="U3387" t="s">
        <v>32634</v>
      </c>
      <c r="V3387" t="s">
        <v>32974</v>
      </c>
      <c r="W3387">
        <v>300</v>
      </c>
      <c r="X3387">
        <v>2</v>
      </c>
      <c r="Y3387" t="s">
        <v>32654</v>
      </c>
      <c r="AA3387">
        <v>8.5</v>
      </c>
      <c r="AB3387">
        <v>20</v>
      </c>
      <c r="AC3387">
        <v>1</v>
      </c>
      <c r="AD3387" t="str">
        <f t="shared" ref="AD3387:AD3450" si="532">IF((S3387="tühi")*(F3387&lt;&gt;"Elamumaa")*(G3387&lt;&gt;"Elamumaa")*(H3387&lt;&gt;"Elamumaa"),IF(Z3387=0,"",Z3387),"")</f>
        <v/>
      </c>
      <c r="AE3387">
        <f t="shared" si="525"/>
        <v>1</v>
      </c>
      <c r="AF3387" t="str">
        <f t="shared" si="526"/>
        <v/>
      </c>
      <c r="AG3387" t="str">
        <f t="shared" si="527"/>
        <v/>
      </c>
      <c r="AH3387" t="str">
        <f t="shared" si="530"/>
        <v/>
      </c>
      <c r="AI3387">
        <v>0.14499999999999999</v>
      </c>
      <c r="AJ3387" t="str">
        <f t="shared" si="528"/>
        <v/>
      </c>
      <c r="AK3387">
        <f t="shared" si="531"/>
        <v>2.8</v>
      </c>
      <c r="AL3387">
        <f t="shared" si="529"/>
        <v>0.40599999999999997</v>
      </c>
    </row>
    <row r="3388" spans="1:38" x14ac:dyDescent="0.2">
      <c r="A3388" t="s">
        <v>24924</v>
      </c>
      <c r="B3388" t="s">
        <v>17</v>
      </c>
      <c r="C3388" t="s">
        <v>24925</v>
      </c>
      <c r="D3388" s="1">
        <v>39552</v>
      </c>
      <c r="E3388" s="1">
        <v>43974</v>
      </c>
      <c r="F3388" t="s">
        <v>19</v>
      </c>
      <c r="I3388">
        <v>100</v>
      </c>
      <c r="J3388">
        <v>0</v>
      </c>
      <c r="K3388">
        <v>0</v>
      </c>
      <c r="L3388">
        <v>1500</v>
      </c>
      <c r="M3388">
        <v>1500</v>
      </c>
      <c r="N3388" t="s">
        <v>20</v>
      </c>
      <c r="O3388" t="s">
        <v>24926</v>
      </c>
      <c r="P3388" t="s">
        <v>28</v>
      </c>
      <c r="Q3388" t="s">
        <v>34233</v>
      </c>
      <c r="R3388" t="s">
        <v>34233</v>
      </c>
      <c r="S3388" t="s">
        <v>33942</v>
      </c>
      <c r="T3388" t="s">
        <v>34233</v>
      </c>
      <c r="U3388" t="s">
        <v>32634</v>
      </c>
      <c r="V3388" t="s">
        <v>32974</v>
      </c>
      <c r="W3388">
        <v>300</v>
      </c>
      <c r="X3388">
        <v>2</v>
      </c>
      <c r="Y3388" t="s">
        <v>32654</v>
      </c>
      <c r="AA3388">
        <v>8.5</v>
      </c>
      <c r="AB3388">
        <v>20</v>
      </c>
      <c r="AC3388">
        <v>1</v>
      </c>
      <c r="AD3388" t="str">
        <f t="shared" si="532"/>
        <v/>
      </c>
      <c r="AE3388">
        <f t="shared" si="525"/>
        <v>1</v>
      </c>
      <c r="AF3388" t="str">
        <f t="shared" si="526"/>
        <v/>
      </c>
      <c r="AG3388" t="str">
        <f t="shared" si="527"/>
        <v/>
      </c>
      <c r="AH3388" t="str">
        <f t="shared" si="530"/>
        <v/>
      </c>
      <c r="AI3388">
        <v>0.14499999999999999</v>
      </c>
      <c r="AJ3388" t="str">
        <f t="shared" si="528"/>
        <v/>
      </c>
      <c r="AK3388">
        <f t="shared" si="531"/>
        <v>2.8</v>
      </c>
      <c r="AL3388">
        <f t="shared" si="529"/>
        <v>0.40599999999999997</v>
      </c>
    </row>
    <row r="3389" spans="1:38" x14ac:dyDescent="0.2">
      <c r="A3389" t="s">
        <v>24717</v>
      </c>
      <c r="B3389" t="s">
        <v>17</v>
      </c>
      <c r="C3389" t="s">
        <v>24718</v>
      </c>
      <c r="D3389" s="1">
        <v>39552</v>
      </c>
      <c r="E3389" s="1">
        <v>43974</v>
      </c>
      <c r="F3389" t="s">
        <v>19</v>
      </c>
      <c r="I3389">
        <v>100</v>
      </c>
      <c r="J3389">
        <v>0</v>
      </c>
      <c r="K3389">
        <v>0</v>
      </c>
      <c r="L3389">
        <v>1502</v>
      </c>
      <c r="M3389">
        <v>1502</v>
      </c>
      <c r="N3389" t="s">
        <v>20</v>
      </c>
      <c r="O3389" t="s">
        <v>24719</v>
      </c>
      <c r="P3389" t="s">
        <v>28</v>
      </c>
      <c r="Q3389" t="s">
        <v>34233</v>
      </c>
      <c r="R3389" t="s">
        <v>34233</v>
      </c>
      <c r="S3389" t="s">
        <v>33942</v>
      </c>
      <c r="T3389" t="s">
        <v>34233</v>
      </c>
      <c r="U3389" t="s">
        <v>32634</v>
      </c>
      <c r="V3389" t="s">
        <v>32974</v>
      </c>
      <c r="W3389">
        <v>300</v>
      </c>
      <c r="X3389">
        <v>2</v>
      </c>
      <c r="Y3389" t="s">
        <v>32654</v>
      </c>
      <c r="AA3389">
        <v>8.5</v>
      </c>
      <c r="AB3389">
        <v>20</v>
      </c>
      <c r="AC3389">
        <v>1</v>
      </c>
      <c r="AD3389" t="str">
        <f t="shared" si="532"/>
        <v/>
      </c>
      <c r="AE3389">
        <f t="shared" si="525"/>
        <v>1</v>
      </c>
      <c r="AF3389" t="str">
        <f t="shared" si="526"/>
        <v/>
      </c>
      <c r="AG3389" t="str">
        <f t="shared" si="527"/>
        <v/>
      </c>
      <c r="AH3389" t="str">
        <f t="shared" si="530"/>
        <v/>
      </c>
      <c r="AI3389">
        <v>0.14499999999999999</v>
      </c>
      <c r="AJ3389" t="str">
        <f t="shared" si="528"/>
        <v/>
      </c>
      <c r="AK3389">
        <f t="shared" si="531"/>
        <v>2.8</v>
      </c>
      <c r="AL3389">
        <f t="shared" si="529"/>
        <v>0.40599999999999997</v>
      </c>
    </row>
    <row r="3390" spans="1:38" x14ac:dyDescent="0.2">
      <c r="A3390" t="s">
        <v>18801</v>
      </c>
      <c r="B3390" t="s">
        <v>17</v>
      </c>
      <c r="C3390" t="s">
        <v>59</v>
      </c>
      <c r="D3390" s="1">
        <v>38022</v>
      </c>
      <c r="E3390" s="1">
        <v>44599</v>
      </c>
      <c r="F3390" t="s">
        <v>39</v>
      </c>
      <c r="I3390">
        <v>100</v>
      </c>
      <c r="J3390">
        <v>0</v>
      </c>
      <c r="K3390">
        <v>0</v>
      </c>
      <c r="L3390">
        <v>178200</v>
      </c>
      <c r="M3390">
        <v>178247</v>
      </c>
      <c r="N3390" t="s">
        <v>401</v>
      </c>
      <c r="O3390" t="s">
        <v>18601</v>
      </c>
      <c r="P3390" t="s">
        <v>28</v>
      </c>
      <c r="Q3390" t="s">
        <v>34233</v>
      </c>
      <c r="R3390" t="s">
        <v>34233</v>
      </c>
      <c r="S3390" t="s">
        <v>33942</v>
      </c>
      <c r="T3390" t="s">
        <v>34233</v>
      </c>
      <c r="AD3390" t="str">
        <f t="shared" si="532"/>
        <v/>
      </c>
      <c r="AE3390" t="str">
        <f t="shared" si="525"/>
        <v/>
      </c>
      <c r="AF3390" t="str">
        <f t="shared" si="526"/>
        <v/>
      </c>
      <c r="AG3390" t="str">
        <f t="shared" si="527"/>
        <v/>
      </c>
      <c r="AH3390" t="str">
        <f t="shared" si="530"/>
        <v/>
      </c>
      <c r="AI3390">
        <v>0.14499999999999999</v>
      </c>
      <c r="AJ3390" t="str">
        <f t="shared" si="528"/>
        <v/>
      </c>
      <c r="AK3390" t="str">
        <f t="shared" si="531"/>
        <v/>
      </c>
      <c r="AL3390" t="str">
        <f t="shared" si="529"/>
        <v/>
      </c>
    </row>
    <row r="3391" spans="1:38" x14ac:dyDescent="0.2">
      <c r="A3391" t="s">
        <v>30552</v>
      </c>
      <c r="B3391" t="s">
        <v>17</v>
      </c>
      <c r="C3391" t="s">
        <v>30553</v>
      </c>
      <c r="D3391" s="1">
        <v>43859</v>
      </c>
      <c r="E3391" s="1">
        <v>44085</v>
      </c>
      <c r="F3391" t="s">
        <v>889</v>
      </c>
      <c r="I3391">
        <v>100</v>
      </c>
      <c r="J3391">
        <v>0</v>
      </c>
      <c r="K3391">
        <v>0</v>
      </c>
      <c r="L3391">
        <v>5229</v>
      </c>
      <c r="M3391">
        <v>5229</v>
      </c>
      <c r="N3391" t="s">
        <v>20</v>
      </c>
      <c r="O3391" t="s">
        <v>30554</v>
      </c>
      <c r="P3391" t="s">
        <v>44</v>
      </c>
      <c r="Q3391" t="s">
        <v>34233</v>
      </c>
      <c r="R3391" t="s">
        <v>34233</v>
      </c>
      <c r="S3391" t="s">
        <v>33942</v>
      </c>
      <c r="T3391" t="s">
        <v>34233</v>
      </c>
      <c r="V3391" t="s">
        <v>33001</v>
      </c>
      <c r="AD3391" t="str">
        <f t="shared" si="532"/>
        <v/>
      </c>
      <c r="AE3391" t="str">
        <f t="shared" si="525"/>
        <v/>
      </c>
      <c r="AF3391" t="str">
        <f t="shared" si="526"/>
        <v/>
      </c>
      <c r="AG3391" t="str">
        <f t="shared" si="527"/>
        <v/>
      </c>
      <c r="AH3391" t="str">
        <f t="shared" si="530"/>
        <v/>
      </c>
      <c r="AI3391">
        <v>0.14499999999999999</v>
      </c>
      <c r="AJ3391" t="str">
        <f t="shared" si="528"/>
        <v/>
      </c>
      <c r="AK3391" t="str">
        <f t="shared" si="531"/>
        <v/>
      </c>
      <c r="AL3391" t="str">
        <f t="shared" si="529"/>
        <v/>
      </c>
    </row>
    <row r="3392" spans="1:38" x14ac:dyDescent="0.2">
      <c r="A3392" t="s">
        <v>30461</v>
      </c>
      <c r="B3392" t="s">
        <v>17</v>
      </c>
      <c r="C3392" t="s">
        <v>30462</v>
      </c>
      <c r="D3392" s="1">
        <v>43859</v>
      </c>
      <c r="E3392" s="1">
        <v>44085</v>
      </c>
      <c r="F3392" t="s">
        <v>889</v>
      </c>
      <c r="I3392">
        <v>100</v>
      </c>
      <c r="J3392">
        <v>0</v>
      </c>
      <c r="K3392">
        <v>0</v>
      </c>
      <c r="L3392">
        <v>5202</v>
      </c>
      <c r="M3392">
        <v>5202</v>
      </c>
      <c r="N3392" t="s">
        <v>20</v>
      </c>
      <c r="O3392" t="s">
        <v>30463</v>
      </c>
      <c r="P3392" t="s">
        <v>44</v>
      </c>
      <c r="Q3392" t="s">
        <v>34233</v>
      </c>
      <c r="R3392" t="s">
        <v>34233</v>
      </c>
      <c r="S3392" t="s">
        <v>33942</v>
      </c>
      <c r="T3392" t="s">
        <v>34233</v>
      </c>
      <c r="AD3392" t="str">
        <f t="shared" si="532"/>
        <v/>
      </c>
      <c r="AE3392" t="str">
        <f t="shared" si="525"/>
        <v/>
      </c>
      <c r="AF3392" t="str">
        <f t="shared" si="526"/>
        <v/>
      </c>
      <c r="AG3392" t="str">
        <f t="shared" si="527"/>
        <v/>
      </c>
      <c r="AH3392" t="str">
        <f t="shared" si="530"/>
        <v/>
      </c>
      <c r="AI3392">
        <v>0.14499999999999999</v>
      </c>
      <c r="AJ3392" t="str">
        <f t="shared" si="528"/>
        <v/>
      </c>
      <c r="AK3392" t="str">
        <f t="shared" si="531"/>
        <v/>
      </c>
      <c r="AL3392" t="str">
        <f t="shared" si="529"/>
        <v/>
      </c>
    </row>
    <row r="3393" spans="1:39" x14ac:dyDescent="0.2">
      <c r="A3393" t="s">
        <v>26212</v>
      </c>
      <c r="B3393" t="s">
        <v>17</v>
      </c>
      <c r="C3393" t="s">
        <v>26213</v>
      </c>
      <c r="D3393" s="1">
        <v>41022</v>
      </c>
      <c r="E3393" s="1">
        <v>44546</v>
      </c>
      <c r="F3393" t="s">
        <v>26</v>
      </c>
      <c r="I3393">
        <v>100</v>
      </c>
      <c r="J3393">
        <v>0</v>
      </c>
      <c r="K3393">
        <v>0</v>
      </c>
      <c r="L3393">
        <v>2778</v>
      </c>
      <c r="M3393">
        <v>2778</v>
      </c>
      <c r="N3393" t="s">
        <v>20</v>
      </c>
      <c r="O3393" t="s">
        <v>26214</v>
      </c>
      <c r="P3393" t="s">
        <v>44</v>
      </c>
      <c r="Q3393" t="s">
        <v>34233</v>
      </c>
      <c r="R3393" t="s">
        <v>34233</v>
      </c>
      <c r="S3393" t="s">
        <v>34233</v>
      </c>
      <c r="T3393" t="s">
        <v>34233</v>
      </c>
      <c r="AD3393" t="str">
        <f t="shared" si="532"/>
        <v/>
      </c>
      <c r="AE3393" t="str">
        <f t="shared" si="525"/>
        <v/>
      </c>
      <c r="AF3393" t="str">
        <f t="shared" si="526"/>
        <v/>
      </c>
      <c r="AG3393" t="str">
        <f t="shared" si="527"/>
        <v/>
      </c>
      <c r="AH3393" t="str">
        <f t="shared" si="530"/>
        <v/>
      </c>
      <c r="AI3393">
        <v>0.14499999999999999</v>
      </c>
      <c r="AJ3393" t="str">
        <f t="shared" si="528"/>
        <v/>
      </c>
      <c r="AK3393" t="str">
        <f t="shared" si="531"/>
        <v/>
      </c>
      <c r="AL3393" t="str">
        <f t="shared" si="529"/>
        <v/>
      </c>
    </row>
    <row r="3394" spans="1:39" x14ac:dyDescent="0.2">
      <c r="A3394" t="s">
        <v>18599</v>
      </c>
      <c r="B3394" t="s">
        <v>17</v>
      </c>
      <c r="C3394" t="s">
        <v>18600</v>
      </c>
      <c r="D3394" s="1">
        <v>38022</v>
      </c>
      <c r="E3394" s="1">
        <v>43951</v>
      </c>
      <c r="F3394" t="s">
        <v>19</v>
      </c>
      <c r="I3394">
        <v>100</v>
      </c>
      <c r="J3394">
        <v>0</v>
      </c>
      <c r="K3394">
        <v>0</v>
      </c>
      <c r="L3394">
        <v>10098</v>
      </c>
      <c r="M3394">
        <v>10098</v>
      </c>
      <c r="N3394" t="s">
        <v>20</v>
      </c>
      <c r="O3394" t="s">
        <v>18601</v>
      </c>
      <c r="P3394" t="s">
        <v>28</v>
      </c>
      <c r="Q3394" t="s">
        <v>34233</v>
      </c>
      <c r="R3394" t="s">
        <v>34233</v>
      </c>
      <c r="S3394" t="s">
        <v>33833</v>
      </c>
      <c r="T3394" t="s">
        <v>34349</v>
      </c>
      <c r="U3394" t="s">
        <v>32634</v>
      </c>
      <c r="V3394" t="s">
        <v>33002</v>
      </c>
      <c r="W3394">
        <v>320</v>
      </c>
      <c r="X3394">
        <v>2</v>
      </c>
      <c r="Y3394" t="s">
        <v>32814</v>
      </c>
      <c r="AA3394">
        <v>9</v>
      </c>
      <c r="AB3394">
        <v>30</v>
      </c>
      <c r="AC3394">
        <v>1</v>
      </c>
      <c r="AD3394" t="str">
        <f t="shared" si="532"/>
        <v/>
      </c>
      <c r="AE3394" t="str">
        <f t="shared" si="525"/>
        <v/>
      </c>
      <c r="AF3394" t="str">
        <f t="shared" si="526"/>
        <v/>
      </c>
      <c r="AG3394">
        <f t="shared" si="527"/>
        <v>1</v>
      </c>
      <c r="AH3394">
        <f t="shared" si="530"/>
        <v>2.8</v>
      </c>
      <c r="AI3394">
        <v>0.14499999999999999</v>
      </c>
      <c r="AJ3394">
        <f t="shared" si="528"/>
        <v>0.40599999999999997</v>
      </c>
      <c r="AK3394" t="str">
        <f t="shared" si="531"/>
        <v/>
      </c>
      <c r="AL3394" t="str">
        <f t="shared" si="529"/>
        <v/>
      </c>
    </row>
    <row r="3395" spans="1:39" x14ac:dyDescent="0.2">
      <c r="A3395" t="s">
        <v>18602</v>
      </c>
      <c r="B3395" t="s">
        <v>17</v>
      </c>
      <c r="C3395" t="s">
        <v>18603</v>
      </c>
      <c r="D3395" s="1">
        <v>38022</v>
      </c>
      <c r="E3395" s="1">
        <v>43456</v>
      </c>
      <c r="F3395" t="s">
        <v>19</v>
      </c>
      <c r="I3395">
        <v>100</v>
      </c>
      <c r="J3395">
        <v>0</v>
      </c>
      <c r="K3395">
        <v>0</v>
      </c>
      <c r="L3395">
        <v>3062</v>
      </c>
      <c r="M3395">
        <v>3062</v>
      </c>
      <c r="N3395" t="s">
        <v>20</v>
      </c>
      <c r="O3395" t="s">
        <v>18604</v>
      </c>
      <c r="P3395" t="s">
        <v>28</v>
      </c>
      <c r="Q3395" t="s">
        <v>34233</v>
      </c>
      <c r="R3395" t="s">
        <v>34233</v>
      </c>
      <c r="S3395" t="s">
        <v>32628</v>
      </c>
      <c r="T3395" t="s">
        <v>34349</v>
      </c>
      <c r="U3395" t="s">
        <v>32634</v>
      </c>
      <c r="V3395" t="s">
        <v>33002</v>
      </c>
      <c r="W3395">
        <v>320</v>
      </c>
      <c r="X3395">
        <v>2</v>
      </c>
      <c r="Y3395" t="s">
        <v>32661</v>
      </c>
      <c r="AA3395">
        <v>9</v>
      </c>
      <c r="AB3395">
        <v>30</v>
      </c>
      <c r="AC3395">
        <v>1</v>
      </c>
      <c r="AD3395" t="str">
        <f t="shared" si="532"/>
        <v/>
      </c>
      <c r="AE3395" t="str">
        <f t="shared" si="525"/>
        <v/>
      </c>
      <c r="AF3395" t="str">
        <f t="shared" si="526"/>
        <v/>
      </c>
      <c r="AG3395">
        <f t="shared" si="527"/>
        <v>1</v>
      </c>
      <c r="AH3395">
        <f t="shared" si="530"/>
        <v>2.8</v>
      </c>
      <c r="AI3395">
        <v>0.14499999999999999</v>
      </c>
      <c r="AJ3395">
        <f t="shared" si="528"/>
        <v>0.40599999999999997</v>
      </c>
      <c r="AK3395" t="str">
        <f t="shared" si="531"/>
        <v/>
      </c>
      <c r="AL3395" t="str">
        <f t="shared" si="529"/>
        <v/>
      </c>
    </row>
    <row r="3396" spans="1:39" x14ac:dyDescent="0.2">
      <c r="A3396" t="s">
        <v>19629</v>
      </c>
      <c r="B3396" t="s">
        <v>17</v>
      </c>
      <c r="C3396" t="s">
        <v>19630</v>
      </c>
      <c r="D3396" s="1">
        <v>38022</v>
      </c>
      <c r="E3396" s="1">
        <v>44599</v>
      </c>
      <c r="F3396" t="s">
        <v>19</v>
      </c>
      <c r="I3396">
        <v>100</v>
      </c>
      <c r="J3396">
        <v>0</v>
      </c>
      <c r="K3396">
        <v>0</v>
      </c>
      <c r="L3396">
        <v>3684</v>
      </c>
      <c r="M3396">
        <v>3684</v>
      </c>
      <c r="N3396" t="s">
        <v>20</v>
      </c>
      <c r="O3396" t="s">
        <v>19631</v>
      </c>
      <c r="P3396" t="s">
        <v>28</v>
      </c>
      <c r="Q3396" t="s">
        <v>34233</v>
      </c>
      <c r="R3396" t="s">
        <v>34233</v>
      </c>
      <c r="S3396" t="s">
        <v>33797</v>
      </c>
      <c r="T3396" t="s">
        <v>32634</v>
      </c>
      <c r="U3396" t="s">
        <v>32634</v>
      </c>
      <c r="V3396" t="s">
        <v>33002</v>
      </c>
      <c r="W3396">
        <v>320</v>
      </c>
      <c r="X3396">
        <v>2</v>
      </c>
      <c r="Y3396" t="s">
        <v>32661</v>
      </c>
      <c r="AA3396">
        <v>9</v>
      </c>
      <c r="AB3396">
        <v>30</v>
      </c>
      <c r="AC3396">
        <v>1</v>
      </c>
      <c r="AD3396" t="str">
        <f t="shared" si="532"/>
        <v/>
      </c>
      <c r="AE3396" t="str">
        <f t="shared" si="525"/>
        <v/>
      </c>
      <c r="AF3396" t="str">
        <f t="shared" si="526"/>
        <v/>
      </c>
      <c r="AG3396">
        <f t="shared" si="527"/>
        <v>1</v>
      </c>
      <c r="AH3396">
        <f t="shared" si="530"/>
        <v>2.8</v>
      </c>
      <c r="AI3396">
        <v>0.14499999999999999</v>
      </c>
      <c r="AJ3396">
        <f t="shared" si="528"/>
        <v>0.40599999999999997</v>
      </c>
      <c r="AK3396" t="str">
        <f t="shared" si="531"/>
        <v/>
      </c>
      <c r="AL3396" t="str">
        <f t="shared" si="529"/>
        <v/>
      </c>
    </row>
    <row r="3397" spans="1:39" x14ac:dyDescent="0.2">
      <c r="A3397" t="s">
        <v>14237</v>
      </c>
      <c r="B3397" t="s">
        <v>17</v>
      </c>
      <c r="C3397" t="s">
        <v>14238</v>
      </c>
      <c r="D3397" s="1">
        <v>37152</v>
      </c>
      <c r="E3397" s="1">
        <v>43951</v>
      </c>
      <c r="F3397" t="s">
        <v>19</v>
      </c>
      <c r="I3397">
        <v>100</v>
      </c>
      <c r="J3397">
        <v>0</v>
      </c>
      <c r="K3397">
        <v>0</v>
      </c>
      <c r="L3397">
        <v>11796</v>
      </c>
      <c r="M3397">
        <v>11796</v>
      </c>
      <c r="N3397" t="s">
        <v>20</v>
      </c>
      <c r="O3397" t="s">
        <v>14239</v>
      </c>
      <c r="P3397" t="s">
        <v>28</v>
      </c>
      <c r="Q3397" t="s">
        <v>34233</v>
      </c>
      <c r="R3397" t="s">
        <v>34233</v>
      </c>
      <c r="S3397" t="s">
        <v>33804</v>
      </c>
      <c r="T3397" t="s">
        <v>34349</v>
      </c>
      <c r="AD3397" t="str">
        <f t="shared" si="532"/>
        <v/>
      </c>
      <c r="AE3397" t="str">
        <f t="shared" si="525"/>
        <v/>
      </c>
      <c r="AF3397" t="str">
        <f t="shared" si="526"/>
        <v/>
      </c>
      <c r="AG3397" s="17">
        <v>1</v>
      </c>
      <c r="AH3397">
        <f t="shared" si="530"/>
        <v>2.8</v>
      </c>
      <c r="AI3397">
        <v>0.14499999999999999</v>
      </c>
      <c r="AJ3397">
        <f t="shared" si="528"/>
        <v>0.40599999999999997</v>
      </c>
      <c r="AK3397" t="str">
        <f t="shared" si="531"/>
        <v/>
      </c>
      <c r="AL3397" t="str">
        <f t="shared" si="529"/>
        <v/>
      </c>
    </row>
    <row r="3398" spans="1:39" x14ac:dyDescent="0.2">
      <c r="A3398" t="s">
        <v>14234</v>
      </c>
      <c r="B3398" t="s">
        <v>17</v>
      </c>
      <c r="C3398" t="s">
        <v>14235</v>
      </c>
      <c r="D3398" s="1">
        <v>37152</v>
      </c>
      <c r="E3398" s="1">
        <v>44546</v>
      </c>
      <c r="F3398" t="s">
        <v>19</v>
      </c>
      <c r="I3398">
        <v>100</v>
      </c>
      <c r="J3398">
        <v>0</v>
      </c>
      <c r="K3398">
        <v>0</v>
      </c>
      <c r="L3398">
        <v>13235</v>
      </c>
      <c r="M3398">
        <v>13235</v>
      </c>
      <c r="N3398" t="s">
        <v>20</v>
      </c>
      <c r="O3398" t="s">
        <v>14236</v>
      </c>
      <c r="P3398" t="s">
        <v>28</v>
      </c>
      <c r="Q3398" t="s">
        <v>34233</v>
      </c>
      <c r="R3398" t="s">
        <v>34233</v>
      </c>
      <c r="S3398" t="s">
        <v>33815</v>
      </c>
      <c r="T3398" t="s">
        <v>34349</v>
      </c>
      <c r="AD3398" t="str">
        <f t="shared" si="532"/>
        <v/>
      </c>
      <c r="AE3398" t="str">
        <f t="shared" si="525"/>
        <v/>
      </c>
      <c r="AF3398" t="str">
        <f t="shared" si="526"/>
        <v/>
      </c>
      <c r="AG3398" s="17">
        <v>1</v>
      </c>
      <c r="AH3398">
        <f t="shared" si="530"/>
        <v>2.8</v>
      </c>
      <c r="AI3398">
        <v>0.14499999999999999</v>
      </c>
      <c r="AJ3398">
        <f t="shared" si="528"/>
        <v>0.40599999999999997</v>
      </c>
      <c r="AK3398" t="str">
        <f t="shared" si="531"/>
        <v/>
      </c>
      <c r="AL3398" t="str">
        <f t="shared" si="529"/>
        <v/>
      </c>
    </row>
    <row r="3399" spans="1:39" x14ac:dyDescent="0.2">
      <c r="A3399" t="s">
        <v>20325</v>
      </c>
      <c r="B3399" t="s">
        <v>17</v>
      </c>
      <c r="C3399" t="s">
        <v>20326</v>
      </c>
      <c r="D3399" s="1">
        <v>38402</v>
      </c>
      <c r="E3399" s="1">
        <v>43456</v>
      </c>
      <c r="F3399" t="s">
        <v>474</v>
      </c>
      <c r="I3399">
        <v>100</v>
      </c>
      <c r="J3399">
        <v>0</v>
      </c>
      <c r="K3399">
        <v>0</v>
      </c>
      <c r="L3399">
        <v>263</v>
      </c>
      <c r="M3399">
        <v>263</v>
      </c>
      <c r="N3399" t="s">
        <v>20</v>
      </c>
      <c r="O3399" t="s">
        <v>20327</v>
      </c>
      <c r="P3399" t="s">
        <v>28</v>
      </c>
      <c r="Q3399" t="s">
        <v>34233</v>
      </c>
      <c r="R3399" t="s">
        <v>34233</v>
      </c>
      <c r="S3399" t="s">
        <v>32627</v>
      </c>
      <c r="T3399" t="s">
        <v>34358</v>
      </c>
      <c r="AD3399" t="str">
        <f t="shared" si="532"/>
        <v/>
      </c>
      <c r="AE3399" t="str">
        <f t="shared" si="525"/>
        <v/>
      </c>
      <c r="AF3399" t="str">
        <f t="shared" si="526"/>
        <v/>
      </c>
      <c r="AG3399" t="str">
        <f>IF((S3399&lt;&gt;"tühi")*(AC3399&lt;&gt;""),AC3399,"")</f>
        <v/>
      </c>
      <c r="AH3399" t="str">
        <f t="shared" si="530"/>
        <v/>
      </c>
      <c r="AI3399">
        <v>0.14499999999999999</v>
      </c>
      <c r="AJ3399" t="str">
        <f t="shared" si="528"/>
        <v/>
      </c>
      <c r="AK3399" t="str">
        <f t="shared" si="531"/>
        <v/>
      </c>
      <c r="AL3399" t="str">
        <f t="shared" si="529"/>
        <v/>
      </c>
    </row>
    <row r="3400" spans="1:39" x14ac:dyDescent="0.2">
      <c r="A3400" t="s">
        <v>29077</v>
      </c>
      <c r="B3400" t="s">
        <v>17</v>
      </c>
      <c r="C3400" t="s">
        <v>29078</v>
      </c>
      <c r="D3400" s="1">
        <v>42766</v>
      </c>
      <c r="E3400" s="1">
        <v>43456</v>
      </c>
      <c r="F3400" t="s">
        <v>19</v>
      </c>
      <c r="I3400">
        <v>100</v>
      </c>
      <c r="J3400">
        <v>0</v>
      </c>
      <c r="K3400">
        <v>0</v>
      </c>
      <c r="L3400">
        <v>2056</v>
      </c>
      <c r="M3400">
        <v>2056</v>
      </c>
      <c r="N3400" t="s">
        <v>20</v>
      </c>
      <c r="O3400" t="s">
        <v>29079</v>
      </c>
      <c r="P3400" t="s">
        <v>28</v>
      </c>
      <c r="Q3400" t="s">
        <v>34233</v>
      </c>
      <c r="R3400" t="s">
        <v>34233</v>
      </c>
      <c r="S3400" t="s">
        <v>33834</v>
      </c>
      <c r="T3400" t="s">
        <v>34349</v>
      </c>
      <c r="AD3400" t="str">
        <f t="shared" si="532"/>
        <v/>
      </c>
      <c r="AE3400" t="str">
        <f t="shared" si="525"/>
        <v/>
      </c>
      <c r="AF3400" t="str">
        <f t="shared" si="526"/>
        <v/>
      </c>
      <c r="AG3400" s="17">
        <v>1</v>
      </c>
      <c r="AH3400">
        <f t="shared" si="530"/>
        <v>2.8</v>
      </c>
      <c r="AI3400">
        <v>0.14499999999999999</v>
      </c>
      <c r="AJ3400">
        <f t="shared" si="528"/>
        <v>0.40599999999999997</v>
      </c>
      <c r="AK3400" t="str">
        <f t="shared" si="531"/>
        <v/>
      </c>
      <c r="AL3400" t="str">
        <f t="shared" si="529"/>
        <v/>
      </c>
    </row>
    <row r="3401" spans="1:39" x14ac:dyDescent="0.2">
      <c r="A3401" t="s">
        <v>30790</v>
      </c>
      <c r="B3401" t="s">
        <v>17</v>
      </c>
      <c r="C3401" t="s">
        <v>30791</v>
      </c>
      <c r="D3401" s="1">
        <v>43859</v>
      </c>
      <c r="E3401" s="1">
        <v>44652</v>
      </c>
      <c r="F3401" t="s">
        <v>26</v>
      </c>
      <c r="I3401">
        <v>100</v>
      </c>
      <c r="J3401">
        <v>0</v>
      </c>
      <c r="K3401">
        <v>0</v>
      </c>
      <c r="L3401">
        <v>4857</v>
      </c>
      <c r="M3401">
        <v>4857</v>
      </c>
      <c r="N3401" t="s">
        <v>20</v>
      </c>
      <c r="O3401" t="s">
        <v>30792</v>
      </c>
      <c r="P3401" t="s">
        <v>44</v>
      </c>
      <c r="Q3401" t="s">
        <v>34233</v>
      </c>
      <c r="R3401" t="s">
        <v>34233</v>
      </c>
      <c r="S3401" t="s">
        <v>34233</v>
      </c>
      <c r="T3401" t="s">
        <v>34233</v>
      </c>
      <c r="AD3401" t="str">
        <f t="shared" si="532"/>
        <v/>
      </c>
      <c r="AE3401" t="str">
        <f t="shared" si="525"/>
        <v/>
      </c>
      <c r="AF3401" t="str">
        <f t="shared" si="526"/>
        <v/>
      </c>
      <c r="AG3401" t="str">
        <f t="shared" ref="AG3401:AG3428" si="533">IF((S3401&lt;&gt;"tühi")*(AC3401&lt;&gt;""),AC3401,"")</f>
        <v/>
      </c>
      <c r="AH3401" t="str">
        <f t="shared" si="530"/>
        <v/>
      </c>
      <c r="AI3401">
        <v>0.14499999999999999</v>
      </c>
      <c r="AJ3401" t="str">
        <f t="shared" si="528"/>
        <v/>
      </c>
      <c r="AK3401" t="str">
        <f t="shared" si="531"/>
        <v/>
      </c>
      <c r="AL3401" t="str">
        <f t="shared" si="529"/>
        <v/>
      </c>
    </row>
    <row r="3402" spans="1:39" x14ac:dyDescent="0.2">
      <c r="A3402" t="s">
        <v>22501</v>
      </c>
      <c r="B3402" t="s">
        <v>17</v>
      </c>
      <c r="C3402" t="s">
        <v>22502</v>
      </c>
      <c r="D3402" s="1">
        <v>38798</v>
      </c>
      <c r="E3402" s="1">
        <v>43873</v>
      </c>
      <c r="F3402" t="s">
        <v>889</v>
      </c>
      <c r="I3402">
        <v>100</v>
      </c>
      <c r="J3402">
        <v>0</v>
      </c>
      <c r="K3402">
        <v>0</v>
      </c>
      <c r="L3402">
        <v>1492</v>
      </c>
      <c r="M3402">
        <v>1492</v>
      </c>
      <c r="N3402" t="s">
        <v>20</v>
      </c>
      <c r="O3402" t="s">
        <v>22503</v>
      </c>
      <c r="P3402" t="s">
        <v>28</v>
      </c>
      <c r="Q3402" t="s">
        <v>34233</v>
      </c>
      <c r="R3402" t="s">
        <v>34233</v>
      </c>
      <c r="S3402" t="s">
        <v>33942</v>
      </c>
      <c r="T3402" t="s">
        <v>34233</v>
      </c>
      <c r="V3402" t="s">
        <v>32958</v>
      </c>
      <c r="AD3402" t="str">
        <f t="shared" si="532"/>
        <v/>
      </c>
      <c r="AE3402" t="str">
        <f t="shared" si="525"/>
        <v/>
      </c>
      <c r="AF3402" t="str">
        <f t="shared" si="526"/>
        <v/>
      </c>
      <c r="AG3402" t="str">
        <f t="shared" si="533"/>
        <v/>
      </c>
      <c r="AH3402" t="str">
        <f t="shared" si="530"/>
        <v/>
      </c>
      <c r="AI3402">
        <v>0.14499999999999999</v>
      </c>
      <c r="AJ3402" t="str">
        <f t="shared" si="528"/>
        <v/>
      </c>
      <c r="AK3402" t="str">
        <f t="shared" si="531"/>
        <v/>
      </c>
      <c r="AL3402" t="str">
        <f t="shared" si="529"/>
        <v/>
      </c>
    </row>
    <row r="3403" spans="1:39" s="20" customFormat="1" x14ac:dyDescent="0.2">
      <c r="A3403" s="20" t="s">
        <v>27193</v>
      </c>
      <c r="B3403" s="20" t="s">
        <v>17</v>
      </c>
      <c r="C3403" s="20" t="s">
        <v>27194</v>
      </c>
      <c r="D3403" s="21">
        <v>41822</v>
      </c>
      <c r="E3403" s="21">
        <v>43456</v>
      </c>
      <c r="F3403" s="20" t="s">
        <v>889</v>
      </c>
      <c r="I3403" s="20">
        <v>100</v>
      </c>
      <c r="J3403" s="20">
        <v>0</v>
      </c>
      <c r="K3403" s="20">
        <v>0</v>
      </c>
      <c r="L3403" s="20">
        <v>6021</v>
      </c>
      <c r="M3403" s="20">
        <v>6021</v>
      </c>
      <c r="N3403" s="20" t="s">
        <v>20</v>
      </c>
      <c r="O3403" s="20" t="s">
        <v>27195</v>
      </c>
      <c r="P3403" s="20" t="s">
        <v>28</v>
      </c>
      <c r="Q3403" s="20" t="s">
        <v>34233</v>
      </c>
      <c r="R3403" s="20" t="s">
        <v>34233</v>
      </c>
      <c r="S3403" s="20" t="s">
        <v>33942</v>
      </c>
      <c r="T3403" s="20" t="s">
        <v>34233</v>
      </c>
      <c r="V3403" s="20" t="s">
        <v>32958</v>
      </c>
      <c r="AD3403" s="20" t="str">
        <f t="shared" si="532"/>
        <v/>
      </c>
      <c r="AE3403" s="20" t="str">
        <f t="shared" si="525"/>
        <v/>
      </c>
      <c r="AF3403" s="20" t="str">
        <f t="shared" si="526"/>
        <v/>
      </c>
      <c r="AG3403" s="20" t="str">
        <f t="shared" si="533"/>
        <v/>
      </c>
      <c r="AH3403" s="20" t="str">
        <f t="shared" si="530"/>
        <v/>
      </c>
      <c r="AI3403" s="20">
        <v>0.14499999999999999</v>
      </c>
      <c r="AJ3403" s="20" t="str">
        <f t="shared" si="528"/>
        <v/>
      </c>
      <c r="AK3403" s="20" t="str">
        <f t="shared" si="531"/>
        <v/>
      </c>
      <c r="AL3403" s="20" t="str">
        <f t="shared" si="529"/>
        <v/>
      </c>
      <c r="AM3403" s="20" t="s">
        <v>34137</v>
      </c>
    </row>
    <row r="3404" spans="1:39" x14ac:dyDescent="0.2">
      <c r="A3404" t="s">
        <v>22498</v>
      </c>
      <c r="B3404" t="s">
        <v>17</v>
      </c>
      <c r="C3404" t="s">
        <v>22499</v>
      </c>
      <c r="D3404" s="1">
        <v>38798</v>
      </c>
      <c r="E3404" s="1">
        <v>43456</v>
      </c>
      <c r="F3404" t="s">
        <v>889</v>
      </c>
      <c r="I3404">
        <v>100</v>
      </c>
      <c r="J3404">
        <v>0</v>
      </c>
      <c r="K3404">
        <v>0</v>
      </c>
      <c r="L3404">
        <v>17580</v>
      </c>
      <c r="M3404">
        <v>17580</v>
      </c>
      <c r="N3404" t="s">
        <v>20</v>
      </c>
      <c r="O3404" t="s">
        <v>22500</v>
      </c>
      <c r="P3404" t="s">
        <v>28</v>
      </c>
      <c r="Q3404" t="s">
        <v>34233</v>
      </c>
      <c r="R3404" t="s">
        <v>34233</v>
      </c>
      <c r="S3404" t="s">
        <v>33942</v>
      </c>
      <c r="T3404" t="s">
        <v>34233</v>
      </c>
      <c r="V3404" t="s">
        <v>32958</v>
      </c>
      <c r="AD3404" t="str">
        <f t="shared" si="532"/>
        <v/>
      </c>
      <c r="AE3404" t="str">
        <f t="shared" si="525"/>
        <v/>
      </c>
      <c r="AF3404" t="str">
        <f t="shared" si="526"/>
        <v/>
      </c>
      <c r="AG3404" t="str">
        <f t="shared" si="533"/>
        <v/>
      </c>
      <c r="AH3404" t="str">
        <f t="shared" si="530"/>
        <v/>
      </c>
      <c r="AI3404">
        <v>0.14499999999999999</v>
      </c>
      <c r="AJ3404" t="str">
        <f t="shared" si="528"/>
        <v/>
      </c>
      <c r="AK3404" t="str">
        <f t="shared" si="531"/>
        <v/>
      </c>
      <c r="AL3404" t="str">
        <f t="shared" si="529"/>
        <v/>
      </c>
    </row>
    <row r="3405" spans="1:39" x14ac:dyDescent="0.2">
      <c r="A3405" t="s">
        <v>22562</v>
      </c>
      <c r="B3405" t="s">
        <v>17</v>
      </c>
      <c r="C3405" t="s">
        <v>22563</v>
      </c>
      <c r="D3405" s="1">
        <v>38798</v>
      </c>
      <c r="E3405" s="1">
        <v>44546</v>
      </c>
      <c r="F3405" t="s">
        <v>26</v>
      </c>
      <c r="I3405">
        <v>100</v>
      </c>
      <c r="J3405">
        <v>0</v>
      </c>
      <c r="K3405">
        <v>0</v>
      </c>
      <c r="L3405">
        <v>7827</v>
      </c>
      <c r="M3405">
        <v>7827</v>
      </c>
      <c r="N3405" t="s">
        <v>20</v>
      </c>
      <c r="O3405" t="s">
        <v>22564</v>
      </c>
      <c r="P3405" t="s">
        <v>44</v>
      </c>
      <c r="Q3405" t="s">
        <v>34233</v>
      </c>
      <c r="R3405" t="s">
        <v>34233</v>
      </c>
      <c r="S3405" t="s">
        <v>34233</v>
      </c>
      <c r="T3405" t="s">
        <v>34233</v>
      </c>
      <c r="V3405" t="s">
        <v>32958</v>
      </c>
      <c r="AD3405" t="str">
        <f t="shared" si="532"/>
        <v/>
      </c>
      <c r="AE3405" t="str">
        <f t="shared" si="525"/>
        <v/>
      </c>
      <c r="AF3405" t="str">
        <f t="shared" si="526"/>
        <v/>
      </c>
      <c r="AG3405" t="str">
        <f t="shared" si="533"/>
        <v/>
      </c>
      <c r="AH3405" t="str">
        <f t="shared" si="530"/>
        <v/>
      </c>
      <c r="AI3405">
        <v>0.14499999999999999</v>
      </c>
      <c r="AJ3405" t="str">
        <f t="shared" si="528"/>
        <v/>
      </c>
      <c r="AK3405" t="str">
        <f t="shared" si="531"/>
        <v/>
      </c>
      <c r="AL3405" t="str">
        <f t="shared" si="529"/>
        <v/>
      </c>
    </row>
    <row r="3406" spans="1:39" x14ac:dyDescent="0.2">
      <c r="A3406" t="s">
        <v>22486</v>
      </c>
      <c r="B3406" t="s">
        <v>17</v>
      </c>
      <c r="C3406" t="s">
        <v>22487</v>
      </c>
      <c r="D3406" s="1">
        <v>38798</v>
      </c>
      <c r="E3406" s="1">
        <v>44546</v>
      </c>
      <c r="F3406" t="s">
        <v>19</v>
      </c>
      <c r="I3406">
        <v>100</v>
      </c>
      <c r="J3406">
        <v>0</v>
      </c>
      <c r="K3406">
        <v>0</v>
      </c>
      <c r="L3406">
        <v>1618</v>
      </c>
      <c r="M3406">
        <v>1618</v>
      </c>
      <c r="N3406" t="s">
        <v>20</v>
      </c>
      <c r="O3406" t="s">
        <v>22488</v>
      </c>
      <c r="P3406" t="s">
        <v>28</v>
      </c>
      <c r="Q3406" t="s">
        <v>34233</v>
      </c>
      <c r="R3406" t="s">
        <v>34233</v>
      </c>
      <c r="S3406" t="s">
        <v>32628</v>
      </c>
      <c r="T3406" t="s">
        <v>34357</v>
      </c>
      <c r="U3406" t="s">
        <v>32634</v>
      </c>
      <c r="V3406" t="s">
        <v>32958</v>
      </c>
      <c r="W3406">
        <v>210</v>
      </c>
      <c r="X3406">
        <v>2</v>
      </c>
      <c r="Y3406" t="s">
        <v>32654</v>
      </c>
      <c r="Z3406">
        <v>420</v>
      </c>
      <c r="AA3406">
        <v>8.5</v>
      </c>
      <c r="AB3406">
        <v>13</v>
      </c>
      <c r="AC3406">
        <v>1</v>
      </c>
      <c r="AD3406" t="str">
        <f t="shared" si="532"/>
        <v/>
      </c>
      <c r="AE3406" t="str">
        <f t="shared" si="525"/>
        <v/>
      </c>
      <c r="AF3406" t="str">
        <f t="shared" si="526"/>
        <v/>
      </c>
      <c r="AG3406">
        <f t="shared" si="533"/>
        <v>1</v>
      </c>
      <c r="AH3406">
        <f t="shared" si="530"/>
        <v>2.8</v>
      </c>
      <c r="AI3406">
        <v>0.14499999999999999</v>
      </c>
      <c r="AJ3406">
        <f t="shared" si="528"/>
        <v>0.40599999999999997</v>
      </c>
      <c r="AK3406" t="str">
        <f t="shared" si="531"/>
        <v/>
      </c>
      <c r="AL3406" t="str">
        <f t="shared" si="529"/>
        <v/>
      </c>
    </row>
    <row r="3407" spans="1:39" x14ac:dyDescent="0.2">
      <c r="A3407" t="s">
        <v>22480</v>
      </c>
      <c r="B3407" t="s">
        <v>17</v>
      </c>
      <c r="C3407" t="s">
        <v>22481</v>
      </c>
      <c r="D3407" s="1">
        <v>38798</v>
      </c>
      <c r="E3407" s="1">
        <v>43456</v>
      </c>
      <c r="F3407" t="s">
        <v>19</v>
      </c>
      <c r="I3407">
        <v>100</v>
      </c>
      <c r="J3407">
        <v>0</v>
      </c>
      <c r="K3407">
        <v>0</v>
      </c>
      <c r="L3407">
        <v>1534</v>
      </c>
      <c r="M3407">
        <v>1534</v>
      </c>
      <c r="N3407" t="s">
        <v>20</v>
      </c>
      <c r="O3407" t="s">
        <v>22482</v>
      </c>
      <c r="P3407" t="s">
        <v>28</v>
      </c>
      <c r="Q3407" t="s">
        <v>34233</v>
      </c>
      <c r="R3407" t="s">
        <v>34233</v>
      </c>
      <c r="S3407" t="s">
        <v>32628</v>
      </c>
      <c r="T3407" t="s">
        <v>34357</v>
      </c>
      <c r="U3407" t="s">
        <v>32634</v>
      </c>
      <c r="V3407" t="s">
        <v>32958</v>
      </c>
      <c r="W3407">
        <v>200</v>
      </c>
      <c r="X3407">
        <v>2</v>
      </c>
      <c r="Y3407" t="s">
        <v>32654</v>
      </c>
      <c r="Z3407">
        <v>400</v>
      </c>
      <c r="AA3407">
        <v>8.5</v>
      </c>
      <c r="AB3407">
        <v>13</v>
      </c>
      <c r="AC3407">
        <v>1</v>
      </c>
      <c r="AD3407" t="str">
        <f t="shared" si="532"/>
        <v/>
      </c>
      <c r="AE3407" t="str">
        <f t="shared" si="525"/>
        <v/>
      </c>
      <c r="AF3407" t="str">
        <f t="shared" si="526"/>
        <v/>
      </c>
      <c r="AG3407">
        <f t="shared" si="533"/>
        <v>1</v>
      </c>
      <c r="AH3407">
        <f t="shared" si="530"/>
        <v>2.8</v>
      </c>
      <c r="AI3407">
        <v>0.14499999999999999</v>
      </c>
      <c r="AJ3407">
        <f t="shared" si="528"/>
        <v>0.40599999999999997</v>
      </c>
      <c r="AK3407" t="str">
        <f t="shared" si="531"/>
        <v/>
      </c>
      <c r="AL3407" t="str">
        <f t="shared" si="529"/>
        <v/>
      </c>
    </row>
    <row r="3408" spans="1:39" x14ac:dyDescent="0.2">
      <c r="A3408" t="s">
        <v>22426</v>
      </c>
      <c r="B3408" t="s">
        <v>17</v>
      </c>
      <c r="C3408" t="s">
        <v>22427</v>
      </c>
      <c r="D3408" s="1">
        <v>38798</v>
      </c>
      <c r="E3408" s="1">
        <v>43456</v>
      </c>
      <c r="F3408" t="s">
        <v>19</v>
      </c>
      <c r="I3408">
        <v>100</v>
      </c>
      <c r="J3408">
        <v>0</v>
      </c>
      <c r="K3408">
        <v>0</v>
      </c>
      <c r="L3408">
        <v>1577</v>
      </c>
      <c r="M3408">
        <v>1577</v>
      </c>
      <c r="N3408" t="s">
        <v>20</v>
      </c>
      <c r="O3408" t="s">
        <v>22428</v>
      </c>
      <c r="P3408" t="s">
        <v>28</v>
      </c>
      <c r="Q3408" t="s">
        <v>34233</v>
      </c>
      <c r="R3408" t="s">
        <v>34233</v>
      </c>
      <c r="S3408" t="s">
        <v>32628</v>
      </c>
      <c r="T3408" t="s">
        <v>34357</v>
      </c>
      <c r="U3408" t="s">
        <v>32634</v>
      </c>
      <c r="V3408" t="s">
        <v>32958</v>
      </c>
      <c r="W3408">
        <v>220</v>
      </c>
      <c r="X3408">
        <v>2</v>
      </c>
      <c r="Y3408" t="s">
        <v>32654</v>
      </c>
      <c r="Z3408">
        <v>440</v>
      </c>
      <c r="AA3408">
        <v>8.5</v>
      </c>
      <c r="AB3408">
        <v>13</v>
      </c>
      <c r="AC3408">
        <v>1</v>
      </c>
      <c r="AD3408" t="str">
        <f t="shared" si="532"/>
        <v/>
      </c>
      <c r="AE3408" t="str">
        <f t="shared" si="525"/>
        <v/>
      </c>
      <c r="AF3408" t="str">
        <f t="shared" si="526"/>
        <v/>
      </c>
      <c r="AG3408">
        <f t="shared" si="533"/>
        <v>1</v>
      </c>
      <c r="AH3408">
        <f t="shared" si="530"/>
        <v>2.8</v>
      </c>
      <c r="AI3408">
        <v>0.14499999999999999</v>
      </c>
      <c r="AJ3408">
        <f t="shared" si="528"/>
        <v>0.40599999999999997</v>
      </c>
      <c r="AK3408" t="str">
        <f t="shared" si="531"/>
        <v/>
      </c>
      <c r="AL3408" t="str">
        <f t="shared" si="529"/>
        <v/>
      </c>
    </row>
    <row r="3409" spans="1:39" x14ac:dyDescent="0.2">
      <c r="A3409" t="s">
        <v>22489</v>
      </c>
      <c r="B3409" t="s">
        <v>17</v>
      </c>
      <c r="C3409" t="s">
        <v>22490</v>
      </c>
      <c r="D3409" s="1">
        <v>38798</v>
      </c>
      <c r="E3409" s="1">
        <v>43456</v>
      </c>
      <c r="F3409" t="s">
        <v>474</v>
      </c>
      <c r="I3409">
        <v>100</v>
      </c>
      <c r="J3409">
        <v>0</v>
      </c>
      <c r="K3409">
        <v>0</v>
      </c>
      <c r="L3409">
        <v>36</v>
      </c>
      <c r="M3409">
        <v>36</v>
      </c>
      <c r="N3409" t="s">
        <v>20</v>
      </c>
      <c r="O3409" t="s">
        <v>22491</v>
      </c>
      <c r="P3409" t="s">
        <v>28</v>
      </c>
      <c r="Q3409" t="s">
        <v>34233</v>
      </c>
      <c r="R3409" t="s">
        <v>34233</v>
      </c>
      <c r="S3409" t="s">
        <v>32627</v>
      </c>
      <c r="T3409" t="s">
        <v>34233</v>
      </c>
      <c r="V3409" t="s">
        <v>32958</v>
      </c>
      <c r="W3409">
        <v>10</v>
      </c>
      <c r="X3409">
        <v>1</v>
      </c>
      <c r="Y3409">
        <v>1</v>
      </c>
      <c r="Z3409">
        <v>10</v>
      </c>
      <c r="AB3409">
        <v>30</v>
      </c>
      <c r="AD3409" t="str">
        <f t="shared" si="532"/>
        <v/>
      </c>
      <c r="AE3409" t="str">
        <f t="shared" si="525"/>
        <v/>
      </c>
      <c r="AF3409">
        <f t="shared" si="526"/>
        <v>10</v>
      </c>
      <c r="AG3409" t="str">
        <f t="shared" si="533"/>
        <v/>
      </c>
      <c r="AH3409" t="str">
        <f t="shared" si="530"/>
        <v/>
      </c>
      <c r="AI3409">
        <v>0.14499999999999999</v>
      </c>
      <c r="AJ3409" t="str">
        <f t="shared" si="528"/>
        <v/>
      </c>
      <c r="AK3409" t="str">
        <f t="shared" si="531"/>
        <v/>
      </c>
      <c r="AL3409" t="str">
        <f t="shared" si="529"/>
        <v/>
      </c>
    </row>
    <row r="3410" spans="1:39" x14ac:dyDescent="0.2">
      <c r="A3410" t="s">
        <v>22550</v>
      </c>
      <c r="B3410" t="s">
        <v>17</v>
      </c>
      <c r="C3410" t="s">
        <v>22551</v>
      </c>
      <c r="D3410" s="1">
        <v>38798</v>
      </c>
      <c r="E3410" s="1">
        <v>43456</v>
      </c>
      <c r="F3410" t="s">
        <v>19</v>
      </c>
      <c r="I3410">
        <v>100</v>
      </c>
      <c r="J3410">
        <v>0</v>
      </c>
      <c r="K3410">
        <v>0</v>
      </c>
      <c r="L3410">
        <v>1618</v>
      </c>
      <c r="M3410">
        <v>1618</v>
      </c>
      <c r="N3410" t="s">
        <v>20</v>
      </c>
      <c r="O3410" t="s">
        <v>22552</v>
      </c>
      <c r="P3410" t="s">
        <v>28</v>
      </c>
      <c r="Q3410" t="s">
        <v>34234</v>
      </c>
      <c r="R3410" t="s">
        <v>33762</v>
      </c>
      <c r="S3410" t="s">
        <v>33942</v>
      </c>
      <c r="T3410" t="s">
        <v>34233</v>
      </c>
      <c r="U3410" t="s">
        <v>32634</v>
      </c>
      <c r="V3410" t="s">
        <v>32958</v>
      </c>
      <c r="W3410">
        <v>210</v>
      </c>
      <c r="X3410">
        <v>2</v>
      </c>
      <c r="Y3410" t="s">
        <v>32654</v>
      </c>
      <c r="Z3410">
        <v>420</v>
      </c>
      <c r="AA3410">
        <v>8.5</v>
      </c>
      <c r="AB3410">
        <v>13</v>
      </c>
      <c r="AC3410">
        <v>1</v>
      </c>
      <c r="AD3410" t="str">
        <f t="shared" si="532"/>
        <v/>
      </c>
      <c r="AE3410">
        <f t="shared" si="525"/>
        <v>1</v>
      </c>
      <c r="AF3410" t="str">
        <f t="shared" si="526"/>
        <v/>
      </c>
      <c r="AG3410" t="str">
        <f t="shared" si="533"/>
        <v/>
      </c>
      <c r="AH3410" t="str">
        <f t="shared" si="530"/>
        <v/>
      </c>
      <c r="AI3410">
        <v>0.14499999999999999</v>
      </c>
      <c r="AJ3410" t="str">
        <f t="shared" si="528"/>
        <v/>
      </c>
      <c r="AK3410">
        <f t="shared" si="531"/>
        <v>2.8</v>
      </c>
      <c r="AL3410">
        <f t="shared" si="529"/>
        <v>0.40599999999999997</v>
      </c>
    </row>
    <row r="3411" spans="1:39" x14ac:dyDescent="0.2">
      <c r="A3411" t="s">
        <v>22444</v>
      </c>
      <c r="B3411" t="s">
        <v>17</v>
      </c>
      <c r="C3411" t="s">
        <v>22445</v>
      </c>
      <c r="D3411" s="1">
        <v>38798</v>
      </c>
      <c r="E3411" s="1">
        <v>43456</v>
      </c>
      <c r="F3411" t="s">
        <v>19</v>
      </c>
      <c r="I3411">
        <v>100</v>
      </c>
      <c r="J3411">
        <v>0</v>
      </c>
      <c r="K3411">
        <v>0</v>
      </c>
      <c r="L3411">
        <v>1720</v>
      </c>
      <c r="M3411">
        <v>1720</v>
      </c>
      <c r="N3411" t="s">
        <v>20</v>
      </c>
      <c r="O3411" t="s">
        <v>22446</v>
      </c>
      <c r="P3411" t="s">
        <v>28</v>
      </c>
      <c r="Q3411" t="s">
        <v>34233</v>
      </c>
      <c r="R3411" t="s">
        <v>34233</v>
      </c>
      <c r="S3411" t="s">
        <v>32628</v>
      </c>
      <c r="T3411" t="s">
        <v>34357</v>
      </c>
      <c r="U3411" t="s">
        <v>32634</v>
      </c>
      <c r="V3411" t="s">
        <v>32958</v>
      </c>
      <c r="W3411">
        <v>220</v>
      </c>
      <c r="X3411">
        <v>2</v>
      </c>
      <c r="Y3411" t="s">
        <v>32654</v>
      </c>
      <c r="Z3411">
        <v>440</v>
      </c>
      <c r="AA3411">
        <v>8.5</v>
      </c>
      <c r="AB3411">
        <v>13</v>
      </c>
      <c r="AC3411">
        <v>1</v>
      </c>
      <c r="AD3411" t="str">
        <f t="shared" si="532"/>
        <v/>
      </c>
      <c r="AE3411" t="str">
        <f t="shared" si="525"/>
        <v/>
      </c>
      <c r="AF3411" t="str">
        <f t="shared" si="526"/>
        <v/>
      </c>
      <c r="AG3411">
        <f t="shared" si="533"/>
        <v>1</v>
      </c>
      <c r="AH3411">
        <f t="shared" si="530"/>
        <v>2.8</v>
      </c>
      <c r="AI3411">
        <v>0.14499999999999999</v>
      </c>
      <c r="AJ3411">
        <f t="shared" si="528"/>
        <v>0.40599999999999997</v>
      </c>
      <c r="AK3411" t="str">
        <f t="shared" si="531"/>
        <v/>
      </c>
      <c r="AL3411" t="str">
        <f t="shared" si="529"/>
        <v/>
      </c>
    </row>
    <row r="3412" spans="1:39" x14ac:dyDescent="0.2">
      <c r="A3412" t="s">
        <v>22450</v>
      </c>
      <c r="B3412" t="s">
        <v>17</v>
      </c>
      <c r="C3412" t="s">
        <v>22451</v>
      </c>
      <c r="D3412" s="1">
        <v>38798</v>
      </c>
      <c r="E3412" s="1">
        <v>43456</v>
      </c>
      <c r="F3412" t="s">
        <v>19</v>
      </c>
      <c r="I3412">
        <v>100</v>
      </c>
      <c r="J3412">
        <v>0</v>
      </c>
      <c r="K3412">
        <v>0</v>
      </c>
      <c r="L3412">
        <v>1525</v>
      </c>
      <c r="M3412">
        <v>1525</v>
      </c>
      <c r="N3412" t="s">
        <v>20</v>
      </c>
      <c r="O3412" t="s">
        <v>22452</v>
      </c>
      <c r="P3412" t="s">
        <v>28</v>
      </c>
      <c r="Q3412" t="s">
        <v>34234</v>
      </c>
      <c r="R3412" t="s">
        <v>33762</v>
      </c>
      <c r="S3412" t="s">
        <v>33942</v>
      </c>
      <c r="T3412" t="s">
        <v>34233</v>
      </c>
      <c r="U3412" t="s">
        <v>32634</v>
      </c>
      <c r="V3412" t="s">
        <v>32958</v>
      </c>
      <c r="W3412">
        <v>220</v>
      </c>
      <c r="X3412">
        <v>2</v>
      </c>
      <c r="Y3412" t="s">
        <v>32654</v>
      </c>
      <c r="Z3412">
        <v>440</v>
      </c>
      <c r="AA3412">
        <v>8.5</v>
      </c>
      <c r="AB3412">
        <v>13</v>
      </c>
      <c r="AC3412">
        <v>1</v>
      </c>
      <c r="AD3412" t="str">
        <f t="shared" si="532"/>
        <v/>
      </c>
      <c r="AE3412">
        <f t="shared" si="525"/>
        <v>1</v>
      </c>
      <c r="AF3412" t="str">
        <f t="shared" si="526"/>
        <v/>
      </c>
      <c r="AG3412" t="str">
        <f t="shared" si="533"/>
        <v/>
      </c>
      <c r="AH3412" t="str">
        <f t="shared" si="530"/>
        <v/>
      </c>
      <c r="AI3412">
        <v>0.14499999999999999</v>
      </c>
      <c r="AJ3412" t="str">
        <f t="shared" si="528"/>
        <v/>
      </c>
      <c r="AK3412">
        <f t="shared" si="531"/>
        <v>2.8</v>
      </c>
      <c r="AL3412">
        <f t="shared" si="529"/>
        <v>0.40599999999999997</v>
      </c>
    </row>
    <row r="3413" spans="1:39" x14ac:dyDescent="0.2">
      <c r="A3413" t="s">
        <v>22453</v>
      </c>
      <c r="B3413" t="s">
        <v>17</v>
      </c>
      <c r="C3413" t="s">
        <v>22454</v>
      </c>
      <c r="D3413" s="1">
        <v>38798</v>
      </c>
      <c r="E3413" s="1">
        <v>43456</v>
      </c>
      <c r="F3413" t="s">
        <v>19</v>
      </c>
      <c r="I3413">
        <v>100</v>
      </c>
      <c r="J3413">
        <v>0</v>
      </c>
      <c r="K3413">
        <v>0</v>
      </c>
      <c r="L3413">
        <v>1528</v>
      </c>
      <c r="M3413">
        <v>1527</v>
      </c>
      <c r="N3413" t="s">
        <v>20</v>
      </c>
      <c r="O3413" t="s">
        <v>22455</v>
      </c>
      <c r="P3413" t="s">
        <v>28</v>
      </c>
      <c r="Q3413" t="s">
        <v>34233</v>
      </c>
      <c r="R3413" t="s">
        <v>34233</v>
      </c>
      <c r="S3413" t="s">
        <v>32628</v>
      </c>
      <c r="T3413" t="s">
        <v>34357</v>
      </c>
      <c r="U3413" t="s">
        <v>32634</v>
      </c>
      <c r="V3413" t="s">
        <v>32958</v>
      </c>
      <c r="W3413">
        <v>200</v>
      </c>
      <c r="X3413">
        <v>2</v>
      </c>
      <c r="Y3413" t="s">
        <v>32654</v>
      </c>
      <c r="Z3413">
        <v>400</v>
      </c>
      <c r="AA3413">
        <v>8.5</v>
      </c>
      <c r="AB3413">
        <v>13</v>
      </c>
      <c r="AC3413">
        <v>1</v>
      </c>
      <c r="AD3413" t="str">
        <f t="shared" si="532"/>
        <v/>
      </c>
      <c r="AE3413" t="str">
        <f t="shared" si="525"/>
        <v/>
      </c>
      <c r="AF3413" t="str">
        <f t="shared" si="526"/>
        <v/>
      </c>
      <c r="AG3413">
        <f t="shared" si="533"/>
        <v>1</v>
      </c>
      <c r="AH3413">
        <f t="shared" si="530"/>
        <v>2.8</v>
      </c>
      <c r="AI3413">
        <v>0.14499999999999999</v>
      </c>
      <c r="AJ3413">
        <f t="shared" si="528"/>
        <v>0.40599999999999997</v>
      </c>
      <c r="AK3413" t="str">
        <f t="shared" si="531"/>
        <v/>
      </c>
      <c r="AL3413" t="str">
        <f t="shared" si="529"/>
        <v/>
      </c>
    </row>
    <row r="3414" spans="1:39" x14ac:dyDescent="0.2">
      <c r="A3414" t="s">
        <v>27190</v>
      </c>
      <c r="B3414" t="s">
        <v>17</v>
      </c>
      <c r="C3414" t="s">
        <v>27191</v>
      </c>
      <c r="D3414" s="1">
        <v>41822</v>
      </c>
      <c r="E3414" s="1">
        <v>43951</v>
      </c>
      <c r="F3414" t="s">
        <v>26</v>
      </c>
      <c r="I3414">
        <v>100</v>
      </c>
      <c r="J3414">
        <v>0</v>
      </c>
      <c r="K3414">
        <v>0</v>
      </c>
      <c r="L3414">
        <v>4304</v>
      </c>
      <c r="M3414">
        <v>4304</v>
      </c>
      <c r="N3414" t="s">
        <v>20</v>
      </c>
      <c r="O3414" t="s">
        <v>27192</v>
      </c>
      <c r="P3414" t="s">
        <v>2356</v>
      </c>
      <c r="Q3414" t="s">
        <v>34233</v>
      </c>
      <c r="R3414" t="s">
        <v>34233</v>
      </c>
      <c r="S3414" t="s">
        <v>34233</v>
      </c>
      <c r="T3414" t="s">
        <v>34233</v>
      </c>
      <c r="V3414" t="s">
        <v>32958</v>
      </c>
      <c r="AD3414" t="str">
        <f t="shared" si="532"/>
        <v/>
      </c>
      <c r="AE3414" t="str">
        <f t="shared" si="525"/>
        <v/>
      </c>
      <c r="AF3414" t="str">
        <f t="shared" si="526"/>
        <v/>
      </c>
      <c r="AG3414" t="str">
        <f t="shared" si="533"/>
        <v/>
      </c>
      <c r="AH3414" t="str">
        <f t="shared" si="530"/>
        <v/>
      </c>
      <c r="AI3414">
        <v>0.14499999999999999</v>
      </c>
      <c r="AJ3414" t="str">
        <f t="shared" si="528"/>
        <v/>
      </c>
      <c r="AK3414" t="str">
        <f t="shared" si="531"/>
        <v/>
      </c>
      <c r="AL3414" t="str">
        <f t="shared" si="529"/>
        <v/>
      </c>
      <c r="AM3414" t="s">
        <v>34138</v>
      </c>
    </row>
    <row r="3415" spans="1:39" x14ac:dyDescent="0.2">
      <c r="A3415" t="s">
        <v>22399</v>
      </c>
      <c r="B3415" t="s">
        <v>17</v>
      </c>
      <c r="C3415" t="s">
        <v>22400</v>
      </c>
      <c r="D3415" s="1">
        <v>38798</v>
      </c>
      <c r="E3415" s="1">
        <v>43456</v>
      </c>
      <c r="F3415" t="s">
        <v>19</v>
      </c>
      <c r="I3415">
        <v>100</v>
      </c>
      <c r="J3415">
        <v>0</v>
      </c>
      <c r="K3415">
        <v>0</v>
      </c>
      <c r="L3415">
        <v>1554</v>
      </c>
      <c r="M3415">
        <v>1554</v>
      </c>
      <c r="N3415" t="s">
        <v>20</v>
      </c>
      <c r="O3415" t="s">
        <v>22401</v>
      </c>
      <c r="P3415" t="s">
        <v>28</v>
      </c>
      <c r="Q3415" t="s">
        <v>34234</v>
      </c>
      <c r="R3415" t="s">
        <v>33762</v>
      </c>
      <c r="S3415" t="s">
        <v>33942</v>
      </c>
      <c r="T3415" t="s">
        <v>34233</v>
      </c>
      <c r="U3415" t="s">
        <v>32634</v>
      </c>
      <c r="V3415" t="s">
        <v>32958</v>
      </c>
      <c r="W3415">
        <v>200</v>
      </c>
      <c r="X3415">
        <v>2</v>
      </c>
      <c r="Y3415" t="s">
        <v>32654</v>
      </c>
      <c r="Z3415">
        <v>400</v>
      </c>
      <c r="AA3415">
        <v>8.5</v>
      </c>
      <c r="AB3415">
        <v>13</v>
      </c>
      <c r="AC3415">
        <v>1</v>
      </c>
      <c r="AD3415" t="str">
        <f t="shared" si="532"/>
        <v/>
      </c>
      <c r="AE3415">
        <f t="shared" ref="AE3415:AE3478" si="534">IF((S3415="tühi")*(AC3415&lt;&gt;""),AC3415,"")</f>
        <v>1</v>
      </c>
      <c r="AF3415" t="str">
        <f t="shared" si="526"/>
        <v/>
      </c>
      <c r="AG3415" t="str">
        <f t="shared" si="533"/>
        <v/>
      </c>
      <c r="AH3415" t="str">
        <f t="shared" si="530"/>
        <v/>
      </c>
      <c r="AI3415">
        <v>0.14499999999999999</v>
      </c>
      <c r="AJ3415" t="str">
        <f t="shared" si="528"/>
        <v/>
      </c>
      <c r="AK3415">
        <f t="shared" si="531"/>
        <v>2.8</v>
      </c>
      <c r="AL3415">
        <f t="shared" si="529"/>
        <v>0.40599999999999997</v>
      </c>
    </row>
    <row r="3416" spans="1:39" x14ac:dyDescent="0.2">
      <c r="A3416" t="s">
        <v>22387</v>
      </c>
      <c r="B3416" t="s">
        <v>17</v>
      </c>
      <c r="C3416" t="s">
        <v>22388</v>
      </c>
      <c r="D3416" s="1">
        <v>38798</v>
      </c>
      <c r="E3416" s="1">
        <v>43456</v>
      </c>
      <c r="F3416" t="s">
        <v>19</v>
      </c>
      <c r="I3416">
        <v>100</v>
      </c>
      <c r="J3416">
        <v>0</v>
      </c>
      <c r="K3416">
        <v>0</v>
      </c>
      <c r="L3416">
        <v>1580</v>
      </c>
      <c r="M3416">
        <v>1580</v>
      </c>
      <c r="N3416" t="s">
        <v>20</v>
      </c>
      <c r="O3416" t="s">
        <v>22389</v>
      </c>
      <c r="P3416" t="s">
        <v>28</v>
      </c>
      <c r="Q3416" t="s">
        <v>34233</v>
      </c>
      <c r="R3416" t="s">
        <v>34233</v>
      </c>
      <c r="S3416" t="s">
        <v>32628</v>
      </c>
      <c r="T3416" t="s">
        <v>32634</v>
      </c>
      <c r="U3416" t="s">
        <v>32634</v>
      </c>
      <c r="V3416" t="s">
        <v>32958</v>
      </c>
      <c r="W3416">
        <v>200</v>
      </c>
      <c r="X3416">
        <v>2</v>
      </c>
      <c r="Y3416" t="s">
        <v>32654</v>
      </c>
      <c r="Z3416">
        <v>400</v>
      </c>
      <c r="AA3416">
        <v>8.5</v>
      </c>
      <c r="AB3416">
        <v>13</v>
      </c>
      <c r="AC3416">
        <v>1</v>
      </c>
      <c r="AD3416" t="str">
        <f t="shared" si="532"/>
        <v/>
      </c>
      <c r="AE3416" t="str">
        <f t="shared" si="534"/>
        <v/>
      </c>
      <c r="AF3416" t="str">
        <f t="shared" si="526"/>
        <v/>
      </c>
      <c r="AG3416">
        <f t="shared" si="533"/>
        <v>1</v>
      </c>
      <c r="AH3416">
        <f t="shared" si="530"/>
        <v>2.8</v>
      </c>
      <c r="AI3416">
        <v>0.14499999999999999</v>
      </c>
      <c r="AJ3416">
        <f t="shared" si="528"/>
        <v>0.40599999999999997</v>
      </c>
      <c r="AK3416" t="str">
        <f t="shared" si="531"/>
        <v/>
      </c>
      <c r="AL3416" t="str">
        <f t="shared" si="529"/>
        <v/>
      </c>
    </row>
    <row r="3417" spans="1:39" x14ac:dyDescent="0.2">
      <c r="A3417" t="s">
        <v>22390</v>
      </c>
      <c r="B3417" t="s">
        <v>17</v>
      </c>
      <c r="C3417" t="s">
        <v>22391</v>
      </c>
      <c r="D3417" s="1">
        <v>38798</v>
      </c>
      <c r="E3417" s="1">
        <v>43456</v>
      </c>
      <c r="F3417" t="s">
        <v>19</v>
      </c>
      <c r="I3417">
        <v>100</v>
      </c>
      <c r="J3417">
        <v>0</v>
      </c>
      <c r="K3417">
        <v>0</v>
      </c>
      <c r="L3417">
        <v>1559</v>
      </c>
      <c r="M3417">
        <v>1559</v>
      </c>
      <c r="N3417" t="s">
        <v>20</v>
      </c>
      <c r="O3417" t="s">
        <v>22392</v>
      </c>
      <c r="P3417" t="s">
        <v>28</v>
      </c>
      <c r="Q3417" t="s">
        <v>34233</v>
      </c>
      <c r="R3417" t="s">
        <v>34233</v>
      </c>
      <c r="S3417" t="s">
        <v>32628</v>
      </c>
      <c r="T3417" t="s">
        <v>34357</v>
      </c>
      <c r="U3417" t="s">
        <v>32634</v>
      </c>
      <c r="V3417" t="s">
        <v>32958</v>
      </c>
      <c r="W3417">
        <v>200</v>
      </c>
      <c r="X3417">
        <v>2</v>
      </c>
      <c r="Y3417" t="s">
        <v>32654</v>
      </c>
      <c r="Z3417">
        <v>400</v>
      </c>
      <c r="AA3417">
        <v>8.5</v>
      </c>
      <c r="AB3417">
        <v>13</v>
      </c>
      <c r="AC3417">
        <v>1</v>
      </c>
      <c r="AD3417" t="str">
        <f t="shared" si="532"/>
        <v/>
      </c>
      <c r="AE3417" t="str">
        <f t="shared" si="534"/>
        <v/>
      </c>
      <c r="AF3417" t="str">
        <f t="shared" si="526"/>
        <v/>
      </c>
      <c r="AG3417">
        <f t="shared" si="533"/>
        <v>1</v>
      </c>
      <c r="AH3417">
        <f t="shared" si="530"/>
        <v>2.8</v>
      </c>
      <c r="AI3417">
        <v>0.14499999999999999</v>
      </c>
      <c r="AJ3417">
        <f t="shared" si="528"/>
        <v>0.40599999999999997</v>
      </c>
      <c r="AK3417" t="str">
        <f t="shared" si="531"/>
        <v/>
      </c>
      <c r="AL3417" t="str">
        <f t="shared" si="529"/>
        <v/>
      </c>
    </row>
    <row r="3418" spans="1:39" x14ac:dyDescent="0.2">
      <c r="A3418" t="s">
        <v>22393</v>
      </c>
      <c r="B3418" t="s">
        <v>17</v>
      </c>
      <c r="C3418" t="s">
        <v>22394</v>
      </c>
      <c r="D3418" s="1">
        <v>38798</v>
      </c>
      <c r="E3418" s="1">
        <v>43456</v>
      </c>
      <c r="F3418" t="s">
        <v>19</v>
      </c>
      <c r="I3418">
        <v>100</v>
      </c>
      <c r="J3418">
        <v>0</v>
      </c>
      <c r="K3418">
        <v>0</v>
      </c>
      <c r="L3418">
        <v>1560</v>
      </c>
      <c r="M3418">
        <v>1560</v>
      </c>
      <c r="N3418" t="s">
        <v>20</v>
      </c>
      <c r="O3418" t="s">
        <v>22395</v>
      </c>
      <c r="P3418" t="s">
        <v>28</v>
      </c>
      <c r="Q3418" t="s">
        <v>34233</v>
      </c>
      <c r="R3418" t="s">
        <v>34233</v>
      </c>
      <c r="S3418" t="s">
        <v>32628</v>
      </c>
      <c r="T3418" t="s">
        <v>34357</v>
      </c>
      <c r="U3418" t="s">
        <v>32634</v>
      </c>
      <c r="V3418" t="s">
        <v>32958</v>
      </c>
      <c r="W3418">
        <v>200</v>
      </c>
      <c r="X3418">
        <v>2</v>
      </c>
      <c r="Y3418" t="s">
        <v>32654</v>
      </c>
      <c r="Z3418">
        <v>400</v>
      </c>
      <c r="AA3418">
        <v>8.5</v>
      </c>
      <c r="AB3418">
        <v>13</v>
      </c>
      <c r="AC3418">
        <v>1</v>
      </c>
      <c r="AD3418" t="str">
        <f t="shared" si="532"/>
        <v/>
      </c>
      <c r="AE3418" t="str">
        <f t="shared" si="534"/>
        <v/>
      </c>
      <c r="AF3418" t="str">
        <f t="shared" si="526"/>
        <v/>
      </c>
      <c r="AG3418">
        <f t="shared" si="533"/>
        <v>1</v>
      </c>
      <c r="AH3418">
        <f t="shared" si="530"/>
        <v>2.8</v>
      </c>
      <c r="AI3418">
        <v>0.14499999999999999</v>
      </c>
      <c r="AJ3418">
        <f t="shared" si="528"/>
        <v>0.40599999999999997</v>
      </c>
      <c r="AK3418" t="str">
        <f t="shared" si="531"/>
        <v/>
      </c>
      <c r="AL3418" t="str">
        <f t="shared" si="529"/>
        <v/>
      </c>
    </row>
    <row r="3419" spans="1:39" x14ac:dyDescent="0.2">
      <c r="A3419" t="s">
        <v>22396</v>
      </c>
      <c r="B3419" t="s">
        <v>17</v>
      </c>
      <c r="C3419" t="s">
        <v>22397</v>
      </c>
      <c r="D3419" s="1">
        <v>38798</v>
      </c>
      <c r="E3419" s="1">
        <v>43456</v>
      </c>
      <c r="F3419" t="s">
        <v>19</v>
      </c>
      <c r="I3419">
        <v>100</v>
      </c>
      <c r="J3419">
        <v>0</v>
      </c>
      <c r="K3419">
        <v>0</v>
      </c>
      <c r="L3419">
        <v>1560</v>
      </c>
      <c r="M3419">
        <v>1560</v>
      </c>
      <c r="N3419" t="s">
        <v>20</v>
      </c>
      <c r="O3419" t="s">
        <v>22398</v>
      </c>
      <c r="P3419" t="s">
        <v>28</v>
      </c>
      <c r="Q3419" t="s">
        <v>34234</v>
      </c>
      <c r="R3419" t="s">
        <v>33762</v>
      </c>
      <c r="S3419" t="s">
        <v>33942</v>
      </c>
      <c r="T3419" t="s">
        <v>34233</v>
      </c>
      <c r="U3419" t="s">
        <v>32634</v>
      </c>
      <c r="V3419" t="s">
        <v>32958</v>
      </c>
      <c r="W3419">
        <v>200</v>
      </c>
      <c r="X3419">
        <v>2</v>
      </c>
      <c r="Y3419" t="s">
        <v>32654</v>
      </c>
      <c r="Z3419">
        <v>400</v>
      </c>
      <c r="AA3419">
        <v>8.5</v>
      </c>
      <c r="AB3419">
        <v>13</v>
      </c>
      <c r="AC3419">
        <v>1</v>
      </c>
      <c r="AD3419" t="str">
        <f t="shared" si="532"/>
        <v/>
      </c>
      <c r="AE3419">
        <f t="shared" si="534"/>
        <v>1</v>
      </c>
      <c r="AF3419" t="str">
        <f t="shared" si="526"/>
        <v/>
      </c>
      <c r="AG3419" t="str">
        <f t="shared" si="533"/>
        <v/>
      </c>
      <c r="AH3419" t="str">
        <f t="shared" si="530"/>
        <v/>
      </c>
      <c r="AI3419">
        <v>0.14499999999999999</v>
      </c>
      <c r="AJ3419" t="str">
        <f t="shared" si="528"/>
        <v/>
      </c>
      <c r="AK3419">
        <f t="shared" si="531"/>
        <v>2.8</v>
      </c>
      <c r="AL3419">
        <f t="shared" si="529"/>
        <v>0.40599999999999997</v>
      </c>
    </row>
    <row r="3420" spans="1:39" x14ac:dyDescent="0.2">
      <c r="A3420" t="s">
        <v>22423</v>
      </c>
      <c r="B3420" t="s">
        <v>17</v>
      </c>
      <c r="C3420" t="s">
        <v>22424</v>
      </c>
      <c r="D3420" s="1">
        <v>38798</v>
      </c>
      <c r="E3420" s="1">
        <v>43456</v>
      </c>
      <c r="F3420" t="s">
        <v>19</v>
      </c>
      <c r="I3420">
        <v>100</v>
      </c>
      <c r="J3420">
        <v>0</v>
      </c>
      <c r="K3420">
        <v>0</v>
      </c>
      <c r="L3420">
        <v>1553</v>
      </c>
      <c r="M3420">
        <v>1553</v>
      </c>
      <c r="N3420" t="s">
        <v>20</v>
      </c>
      <c r="O3420" t="s">
        <v>22425</v>
      </c>
      <c r="P3420" t="s">
        <v>28</v>
      </c>
      <c r="Q3420" t="s">
        <v>34233</v>
      </c>
      <c r="R3420" t="s">
        <v>34233</v>
      </c>
      <c r="S3420" t="s">
        <v>32628</v>
      </c>
      <c r="T3420" t="s">
        <v>34357</v>
      </c>
      <c r="U3420" t="s">
        <v>32634</v>
      </c>
      <c r="V3420" t="s">
        <v>32958</v>
      </c>
      <c r="W3420">
        <v>200</v>
      </c>
      <c r="X3420">
        <v>2</v>
      </c>
      <c r="Y3420" t="s">
        <v>32654</v>
      </c>
      <c r="Z3420">
        <v>400</v>
      </c>
      <c r="AA3420">
        <v>8.5</v>
      </c>
      <c r="AB3420">
        <v>13</v>
      </c>
      <c r="AC3420">
        <v>1</v>
      </c>
      <c r="AD3420" t="str">
        <f t="shared" si="532"/>
        <v/>
      </c>
      <c r="AE3420" t="str">
        <f t="shared" si="534"/>
        <v/>
      </c>
      <c r="AF3420" t="str">
        <f t="shared" si="526"/>
        <v/>
      </c>
      <c r="AG3420">
        <f t="shared" si="533"/>
        <v>1</v>
      </c>
      <c r="AH3420">
        <f t="shared" si="530"/>
        <v>2.8</v>
      </c>
      <c r="AI3420">
        <v>0.14499999999999999</v>
      </c>
      <c r="AJ3420">
        <f t="shared" si="528"/>
        <v>0.40599999999999997</v>
      </c>
      <c r="AK3420" t="str">
        <f t="shared" si="531"/>
        <v/>
      </c>
      <c r="AL3420" t="str">
        <f t="shared" si="529"/>
        <v/>
      </c>
    </row>
    <row r="3421" spans="1:39" x14ac:dyDescent="0.2">
      <c r="A3421" t="s">
        <v>22553</v>
      </c>
      <c r="B3421" t="s">
        <v>17</v>
      </c>
      <c r="C3421" t="s">
        <v>22554</v>
      </c>
      <c r="D3421" s="1">
        <v>38798</v>
      </c>
      <c r="E3421" s="1">
        <v>43456</v>
      </c>
      <c r="F3421" t="s">
        <v>19</v>
      </c>
      <c r="I3421">
        <v>100</v>
      </c>
      <c r="J3421">
        <v>0</v>
      </c>
      <c r="K3421">
        <v>0</v>
      </c>
      <c r="L3421">
        <v>1632</v>
      </c>
      <c r="M3421">
        <v>1632</v>
      </c>
      <c r="N3421" t="s">
        <v>20</v>
      </c>
      <c r="O3421" t="s">
        <v>22555</v>
      </c>
      <c r="P3421" t="s">
        <v>28</v>
      </c>
      <c r="Q3421" t="s">
        <v>34234</v>
      </c>
      <c r="R3421" t="s">
        <v>33762</v>
      </c>
      <c r="S3421" t="s">
        <v>32628</v>
      </c>
      <c r="T3421" t="s">
        <v>34357</v>
      </c>
      <c r="U3421" t="s">
        <v>32634</v>
      </c>
      <c r="V3421" t="s">
        <v>32958</v>
      </c>
      <c r="W3421">
        <v>210</v>
      </c>
      <c r="X3421">
        <v>2</v>
      </c>
      <c r="Y3421" t="s">
        <v>32654</v>
      </c>
      <c r="Z3421">
        <v>420</v>
      </c>
      <c r="AA3421">
        <v>8.5</v>
      </c>
      <c r="AB3421">
        <v>13</v>
      </c>
      <c r="AC3421">
        <v>1</v>
      </c>
      <c r="AD3421" t="str">
        <f t="shared" si="532"/>
        <v/>
      </c>
      <c r="AE3421" t="str">
        <f t="shared" si="534"/>
        <v/>
      </c>
      <c r="AF3421" t="str">
        <f t="shared" si="526"/>
        <v/>
      </c>
      <c r="AG3421">
        <f t="shared" si="533"/>
        <v>1</v>
      </c>
      <c r="AH3421">
        <f t="shared" si="530"/>
        <v>2.8</v>
      </c>
      <c r="AI3421">
        <v>0.14499999999999999</v>
      </c>
      <c r="AJ3421">
        <f t="shared" si="528"/>
        <v>0.40599999999999997</v>
      </c>
      <c r="AK3421" t="str">
        <f t="shared" si="531"/>
        <v/>
      </c>
      <c r="AL3421" t="str">
        <f t="shared" si="529"/>
        <v/>
      </c>
      <c r="AM3421" t="s">
        <v>34799</v>
      </c>
    </row>
    <row r="3422" spans="1:39" x14ac:dyDescent="0.2">
      <c r="A3422" t="s">
        <v>22429</v>
      </c>
      <c r="B3422" t="s">
        <v>17</v>
      </c>
      <c r="C3422" t="s">
        <v>22430</v>
      </c>
      <c r="D3422" s="1">
        <v>38798</v>
      </c>
      <c r="E3422" s="1">
        <v>43456</v>
      </c>
      <c r="F3422" t="s">
        <v>19</v>
      </c>
      <c r="I3422">
        <v>100</v>
      </c>
      <c r="J3422">
        <v>0</v>
      </c>
      <c r="K3422">
        <v>0</v>
      </c>
      <c r="L3422">
        <v>1515</v>
      </c>
      <c r="M3422">
        <v>1515</v>
      </c>
      <c r="N3422" t="s">
        <v>20</v>
      </c>
      <c r="O3422" t="s">
        <v>22431</v>
      </c>
      <c r="P3422" t="s">
        <v>28</v>
      </c>
      <c r="Q3422" t="s">
        <v>34233</v>
      </c>
      <c r="R3422" t="s">
        <v>34233</v>
      </c>
      <c r="S3422" t="s">
        <v>32628</v>
      </c>
      <c r="T3422" t="s">
        <v>34357</v>
      </c>
      <c r="U3422" t="s">
        <v>32634</v>
      </c>
      <c r="V3422" t="s">
        <v>32958</v>
      </c>
      <c r="W3422">
        <v>200</v>
      </c>
      <c r="X3422">
        <v>2</v>
      </c>
      <c r="Y3422" t="s">
        <v>32654</v>
      </c>
      <c r="Z3422">
        <v>400</v>
      </c>
      <c r="AA3422">
        <v>8.5</v>
      </c>
      <c r="AB3422">
        <v>13</v>
      </c>
      <c r="AC3422">
        <v>1</v>
      </c>
      <c r="AD3422" t="str">
        <f t="shared" si="532"/>
        <v/>
      </c>
      <c r="AE3422" t="str">
        <f t="shared" si="534"/>
        <v/>
      </c>
      <c r="AF3422" t="str">
        <f t="shared" si="526"/>
        <v/>
      </c>
      <c r="AG3422">
        <f t="shared" si="533"/>
        <v>1</v>
      </c>
      <c r="AH3422">
        <f t="shared" si="530"/>
        <v>2.8</v>
      </c>
      <c r="AI3422">
        <v>0.14499999999999999</v>
      </c>
      <c r="AJ3422">
        <f t="shared" si="528"/>
        <v>0.40599999999999997</v>
      </c>
      <c r="AK3422" t="str">
        <f t="shared" si="531"/>
        <v/>
      </c>
      <c r="AL3422" t="str">
        <f t="shared" si="529"/>
        <v/>
      </c>
    </row>
    <row r="3423" spans="1:39" x14ac:dyDescent="0.2">
      <c r="A3423" t="s">
        <v>22483</v>
      </c>
      <c r="B3423" t="s">
        <v>17</v>
      </c>
      <c r="C3423" t="s">
        <v>22484</v>
      </c>
      <c r="D3423" s="1">
        <v>38798</v>
      </c>
      <c r="E3423" s="1">
        <v>44546</v>
      </c>
      <c r="F3423" t="s">
        <v>19</v>
      </c>
      <c r="I3423">
        <v>100</v>
      </c>
      <c r="J3423">
        <v>0</v>
      </c>
      <c r="K3423">
        <v>0</v>
      </c>
      <c r="L3423">
        <v>1632</v>
      </c>
      <c r="M3423">
        <v>1632</v>
      </c>
      <c r="N3423" t="s">
        <v>20</v>
      </c>
      <c r="O3423" t="s">
        <v>22485</v>
      </c>
      <c r="P3423" t="s">
        <v>28</v>
      </c>
      <c r="Q3423" t="s">
        <v>34233</v>
      </c>
      <c r="R3423" t="s">
        <v>34233</v>
      </c>
      <c r="S3423" t="s">
        <v>32628</v>
      </c>
      <c r="T3423" t="s">
        <v>34381</v>
      </c>
      <c r="U3423" t="s">
        <v>32634</v>
      </c>
      <c r="V3423" t="s">
        <v>32958</v>
      </c>
      <c r="W3423">
        <v>210</v>
      </c>
      <c r="X3423">
        <v>2</v>
      </c>
      <c r="Y3423" t="s">
        <v>32654</v>
      </c>
      <c r="Z3423">
        <v>420</v>
      </c>
      <c r="AA3423">
        <v>8.5</v>
      </c>
      <c r="AB3423">
        <v>13</v>
      </c>
      <c r="AC3423">
        <v>1</v>
      </c>
      <c r="AD3423" t="str">
        <f t="shared" si="532"/>
        <v/>
      </c>
      <c r="AE3423" t="str">
        <f t="shared" si="534"/>
        <v/>
      </c>
      <c r="AF3423" t="str">
        <f t="shared" si="526"/>
        <v/>
      </c>
      <c r="AG3423">
        <f t="shared" si="533"/>
        <v>1</v>
      </c>
      <c r="AH3423">
        <f t="shared" si="530"/>
        <v>2.8</v>
      </c>
      <c r="AI3423">
        <v>0.14499999999999999</v>
      </c>
      <c r="AJ3423">
        <f t="shared" si="528"/>
        <v>0.40599999999999997</v>
      </c>
      <c r="AK3423" t="str">
        <f t="shared" si="531"/>
        <v/>
      </c>
      <c r="AL3423" t="str">
        <f t="shared" si="529"/>
        <v/>
      </c>
    </row>
    <row r="3424" spans="1:39" x14ac:dyDescent="0.2">
      <c r="A3424" t="s">
        <v>22447</v>
      </c>
      <c r="B3424" t="s">
        <v>17</v>
      </c>
      <c r="C3424" t="s">
        <v>22448</v>
      </c>
      <c r="D3424" s="1">
        <v>38798</v>
      </c>
      <c r="E3424" s="1">
        <v>43456</v>
      </c>
      <c r="F3424" t="s">
        <v>19</v>
      </c>
      <c r="I3424">
        <v>100</v>
      </c>
      <c r="J3424">
        <v>0</v>
      </c>
      <c r="K3424">
        <v>0</v>
      </c>
      <c r="L3424">
        <v>1526</v>
      </c>
      <c r="M3424">
        <v>1526</v>
      </c>
      <c r="N3424" t="s">
        <v>20</v>
      </c>
      <c r="O3424" t="s">
        <v>22449</v>
      </c>
      <c r="P3424" t="s">
        <v>28</v>
      </c>
      <c r="Q3424" t="s">
        <v>34234</v>
      </c>
      <c r="R3424" t="s">
        <v>33762</v>
      </c>
      <c r="S3424" t="s">
        <v>33942</v>
      </c>
      <c r="T3424" t="s">
        <v>34233</v>
      </c>
      <c r="U3424" t="s">
        <v>32634</v>
      </c>
      <c r="V3424" t="s">
        <v>32958</v>
      </c>
      <c r="W3424">
        <v>200</v>
      </c>
      <c r="X3424">
        <v>2</v>
      </c>
      <c r="Y3424" t="s">
        <v>32654</v>
      </c>
      <c r="Z3424">
        <v>400</v>
      </c>
      <c r="AA3424">
        <v>8.5</v>
      </c>
      <c r="AB3424">
        <v>13</v>
      </c>
      <c r="AC3424">
        <v>1</v>
      </c>
      <c r="AD3424" t="str">
        <f t="shared" si="532"/>
        <v/>
      </c>
      <c r="AE3424">
        <f t="shared" si="534"/>
        <v>1</v>
      </c>
      <c r="AF3424" t="str">
        <f t="shared" si="526"/>
        <v/>
      </c>
      <c r="AG3424" t="str">
        <f t="shared" si="533"/>
        <v/>
      </c>
      <c r="AH3424" t="str">
        <f t="shared" si="530"/>
        <v/>
      </c>
      <c r="AI3424">
        <v>0.14499999999999999</v>
      </c>
      <c r="AJ3424" t="str">
        <f t="shared" si="528"/>
        <v/>
      </c>
      <c r="AK3424">
        <f t="shared" si="531"/>
        <v>2.8</v>
      </c>
      <c r="AL3424">
        <f t="shared" si="529"/>
        <v>0.40599999999999997</v>
      </c>
    </row>
    <row r="3425" spans="1:39" x14ac:dyDescent="0.2">
      <c r="A3425" t="s">
        <v>22525</v>
      </c>
      <c r="B3425" t="s">
        <v>17</v>
      </c>
      <c r="C3425" t="s">
        <v>22526</v>
      </c>
      <c r="D3425" s="1">
        <v>38798</v>
      </c>
      <c r="E3425" s="1">
        <v>43456</v>
      </c>
      <c r="F3425" t="s">
        <v>19</v>
      </c>
      <c r="I3425">
        <v>100</v>
      </c>
      <c r="J3425">
        <v>0</v>
      </c>
      <c r="K3425">
        <v>0</v>
      </c>
      <c r="L3425">
        <v>1556</v>
      </c>
      <c r="M3425">
        <v>1556</v>
      </c>
      <c r="N3425" t="s">
        <v>20</v>
      </c>
      <c r="O3425" t="s">
        <v>22527</v>
      </c>
      <c r="P3425" t="s">
        <v>28</v>
      </c>
      <c r="Q3425" t="s">
        <v>34233</v>
      </c>
      <c r="R3425" t="s">
        <v>34233</v>
      </c>
      <c r="S3425" t="s">
        <v>32628</v>
      </c>
      <c r="T3425" t="s">
        <v>34357</v>
      </c>
      <c r="U3425" t="s">
        <v>32634</v>
      </c>
      <c r="V3425" t="s">
        <v>32958</v>
      </c>
      <c r="W3425">
        <v>200</v>
      </c>
      <c r="X3425">
        <v>2</v>
      </c>
      <c r="Y3425" t="s">
        <v>32654</v>
      </c>
      <c r="Z3425">
        <v>400</v>
      </c>
      <c r="AA3425">
        <v>8.5</v>
      </c>
      <c r="AB3425">
        <v>13</v>
      </c>
      <c r="AC3425">
        <v>1</v>
      </c>
      <c r="AD3425" t="str">
        <f t="shared" si="532"/>
        <v/>
      </c>
      <c r="AE3425" t="str">
        <f t="shared" si="534"/>
        <v/>
      </c>
      <c r="AF3425" t="str">
        <f t="shared" ref="AF3425:AF3456" si="535">IF((S3425&lt;&gt;"tühi")*(F3425&lt;&gt;"Elamumaa")*(G3425&lt;&gt;"Elamumaa")*(H3425&lt;&gt;"Elamumaa"),IF(Z3425=0,"",Z3425),"")</f>
        <v/>
      </c>
      <c r="AG3425">
        <f t="shared" si="533"/>
        <v>1</v>
      </c>
      <c r="AH3425">
        <f t="shared" si="530"/>
        <v>2.8</v>
      </c>
      <c r="AI3425">
        <v>0.14499999999999999</v>
      </c>
      <c r="AJ3425">
        <f t="shared" si="528"/>
        <v>0.40599999999999997</v>
      </c>
      <c r="AK3425" t="str">
        <f t="shared" si="531"/>
        <v/>
      </c>
      <c r="AL3425" t="str">
        <f t="shared" si="529"/>
        <v/>
      </c>
    </row>
    <row r="3426" spans="1:39" x14ac:dyDescent="0.2">
      <c r="A3426" t="s">
        <v>22477</v>
      </c>
      <c r="B3426" t="s">
        <v>17</v>
      </c>
      <c r="C3426" t="s">
        <v>22478</v>
      </c>
      <c r="D3426" s="1">
        <v>38798</v>
      </c>
      <c r="E3426" s="1">
        <v>43456</v>
      </c>
      <c r="F3426" t="s">
        <v>19</v>
      </c>
      <c r="I3426">
        <v>100</v>
      </c>
      <c r="J3426">
        <v>0</v>
      </c>
      <c r="K3426">
        <v>0</v>
      </c>
      <c r="L3426">
        <v>1624</v>
      </c>
      <c r="M3426">
        <v>1624</v>
      </c>
      <c r="N3426" t="s">
        <v>20</v>
      </c>
      <c r="O3426" t="s">
        <v>22479</v>
      </c>
      <c r="P3426" t="s">
        <v>28</v>
      </c>
      <c r="Q3426" t="s">
        <v>34234</v>
      </c>
      <c r="R3426" t="s">
        <v>33762</v>
      </c>
      <c r="S3426" t="s">
        <v>32627</v>
      </c>
      <c r="T3426" t="s">
        <v>34495</v>
      </c>
      <c r="U3426" t="s">
        <v>32634</v>
      </c>
      <c r="V3426" t="s">
        <v>32958</v>
      </c>
      <c r="W3426">
        <v>210</v>
      </c>
      <c r="X3426">
        <v>2</v>
      </c>
      <c r="Y3426" t="s">
        <v>32654</v>
      </c>
      <c r="Z3426">
        <v>420</v>
      </c>
      <c r="AA3426">
        <v>8.5</v>
      </c>
      <c r="AB3426">
        <v>13</v>
      </c>
      <c r="AC3426">
        <v>1</v>
      </c>
      <c r="AD3426" t="str">
        <f t="shared" si="532"/>
        <v/>
      </c>
      <c r="AE3426" t="str">
        <f t="shared" si="534"/>
        <v/>
      </c>
      <c r="AF3426" t="str">
        <f t="shared" si="535"/>
        <v/>
      </c>
      <c r="AG3426">
        <f t="shared" si="533"/>
        <v>1</v>
      </c>
      <c r="AH3426">
        <f t="shared" si="530"/>
        <v>2.8</v>
      </c>
      <c r="AI3426">
        <v>0.14499999999999999</v>
      </c>
      <c r="AJ3426">
        <f t="shared" si="528"/>
        <v>0.40599999999999997</v>
      </c>
      <c r="AK3426" t="str">
        <f t="shared" si="531"/>
        <v/>
      </c>
      <c r="AL3426" t="str">
        <f t="shared" si="529"/>
        <v/>
      </c>
    </row>
    <row r="3427" spans="1:39" x14ac:dyDescent="0.2">
      <c r="A3427" t="s">
        <v>30276</v>
      </c>
      <c r="B3427" t="s">
        <v>17</v>
      </c>
      <c r="C3427" t="s">
        <v>30277</v>
      </c>
      <c r="D3427" s="1">
        <v>43920</v>
      </c>
      <c r="E3427" s="1">
        <v>43920</v>
      </c>
      <c r="F3427" t="s">
        <v>39</v>
      </c>
      <c r="I3427">
        <v>100</v>
      </c>
      <c r="J3427">
        <v>0</v>
      </c>
      <c r="K3427">
        <v>0</v>
      </c>
      <c r="L3427">
        <v>31400</v>
      </c>
      <c r="M3427">
        <v>31378</v>
      </c>
      <c r="N3427" t="s">
        <v>401</v>
      </c>
      <c r="O3427" t="s">
        <v>30278</v>
      </c>
      <c r="P3427" t="s">
        <v>28</v>
      </c>
      <c r="Q3427" t="s">
        <v>34233</v>
      </c>
      <c r="R3427" t="s">
        <v>34233</v>
      </c>
      <c r="S3427" t="s">
        <v>33942</v>
      </c>
      <c r="T3427" t="s">
        <v>34233</v>
      </c>
      <c r="AD3427" t="str">
        <f t="shared" si="532"/>
        <v/>
      </c>
      <c r="AE3427" t="str">
        <f t="shared" si="534"/>
        <v/>
      </c>
      <c r="AF3427" t="str">
        <f t="shared" si="535"/>
        <v/>
      </c>
      <c r="AG3427" t="str">
        <f t="shared" si="533"/>
        <v/>
      </c>
      <c r="AH3427" t="str">
        <f t="shared" si="530"/>
        <v/>
      </c>
      <c r="AI3427">
        <v>0.14499999999999999</v>
      </c>
      <c r="AJ3427" t="str">
        <f t="shared" si="528"/>
        <v/>
      </c>
      <c r="AK3427" t="str">
        <f t="shared" si="531"/>
        <v/>
      </c>
      <c r="AL3427" t="str">
        <f t="shared" si="529"/>
        <v/>
      </c>
    </row>
    <row r="3428" spans="1:39" x14ac:dyDescent="0.2">
      <c r="A3428" t="s">
        <v>26215</v>
      </c>
      <c r="B3428" t="s">
        <v>17</v>
      </c>
      <c r="C3428" t="s">
        <v>26216</v>
      </c>
      <c r="D3428" s="1">
        <v>41022</v>
      </c>
      <c r="E3428" s="1">
        <v>44546</v>
      </c>
      <c r="F3428" t="s">
        <v>26</v>
      </c>
      <c r="I3428">
        <v>100</v>
      </c>
      <c r="J3428">
        <v>0</v>
      </c>
      <c r="K3428">
        <v>0</v>
      </c>
      <c r="L3428">
        <v>569</v>
      </c>
      <c r="M3428">
        <v>569</v>
      </c>
      <c r="N3428" t="s">
        <v>20</v>
      </c>
      <c r="O3428" t="s">
        <v>26217</v>
      </c>
      <c r="P3428" t="s">
        <v>44</v>
      </c>
      <c r="Q3428" t="s">
        <v>34233</v>
      </c>
      <c r="R3428" t="s">
        <v>34233</v>
      </c>
      <c r="S3428" t="s">
        <v>34233</v>
      </c>
      <c r="T3428" t="s">
        <v>34233</v>
      </c>
      <c r="AD3428" t="str">
        <f t="shared" si="532"/>
        <v/>
      </c>
      <c r="AE3428" t="str">
        <f t="shared" si="534"/>
        <v/>
      </c>
      <c r="AF3428" t="str">
        <f t="shared" si="535"/>
        <v/>
      </c>
      <c r="AG3428" t="str">
        <f t="shared" si="533"/>
        <v/>
      </c>
      <c r="AH3428" t="str">
        <f t="shared" si="530"/>
        <v/>
      </c>
      <c r="AI3428">
        <v>0.14499999999999999</v>
      </c>
      <c r="AJ3428" t="str">
        <f t="shared" si="528"/>
        <v/>
      </c>
      <c r="AK3428" t="str">
        <f t="shared" si="531"/>
        <v/>
      </c>
      <c r="AL3428" t="str">
        <f t="shared" si="529"/>
        <v/>
      </c>
    </row>
    <row r="3429" spans="1:39" x14ac:dyDescent="0.2">
      <c r="A3429" t="s">
        <v>14793</v>
      </c>
      <c r="B3429" t="s">
        <v>17</v>
      </c>
      <c r="C3429" t="s">
        <v>14794</v>
      </c>
      <c r="D3429" s="1">
        <v>37336</v>
      </c>
      <c r="E3429" s="1">
        <v>43456</v>
      </c>
      <c r="F3429" t="s">
        <v>39</v>
      </c>
      <c r="I3429">
        <v>100</v>
      </c>
      <c r="J3429">
        <v>0</v>
      </c>
      <c r="K3429">
        <v>0</v>
      </c>
      <c r="L3429">
        <v>1116</v>
      </c>
      <c r="M3429">
        <v>1116</v>
      </c>
      <c r="N3429" t="s">
        <v>20</v>
      </c>
      <c r="O3429" t="s">
        <v>14795</v>
      </c>
      <c r="P3429" t="s">
        <v>28</v>
      </c>
      <c r="Q3429" t="s">
        <v>34234</v>
      </c>
      <c r="R3429" t="s">
        <v>34235</v>
      </c>
      <c r="S3429" t="s">
        <v>33807</v>
      </c>
      <c r="T3429" t="s">
        <v>34349</v>
      </c>
      <c r="AD3429" t="str">
        <f t="shared" si="532"/>
        <v/>
      </c>
      <c r="AE3429" t="str">
        <f t="shared" si="534"/>
        <v/>
      </c>
      <c r="AF3429" t="str">
        <f t="shared" si="535"/>
        <v/>
      </c>
      <c r="AG3429" s="17">
        <v>1</v>
      </c>
      <c r="AH3429">
        <f t="shared" si="530"/>
        <v>2.8</v>
      </c>
      <c r="AI3429">
        <v>0.14499999999999999</v>
      </c>
      <c r="AJ3429">
        <f t="shared" si="528"/>
        <v>0.40599999999999997</v>
      </c>
      <c r="AK3429" t="str">
        <f t="shared" si="531"/>
        <v/>
      </c>
      <c r="AL3429" t="str">
        <f t="shared" si="529"/>
        <v/>
      </c>
    </row>
    <row r="3430" spans="1:39" x14ac:dyDescent="0.2">
      <c r="A3430" t="s">
        <v>14769</v>
      </c>
      <c r="B3430" t="s">
        <v>17</v>
      </c>
      <c r="C3430" t="s">
        <v>14770</v>
      </c>
      <c r="D3430" s="1">
        <v>37336</v>
      </c>
      <c r="E3430" s="1">
        <v>43456</v>
      </c>
      <c r="F3430" t="s">
        <v>19</v>
      </c>
      <c r="I3430">
        <v>100</v>
      </c>
      <c r="J3430">
        <v>0</v>
      </c>
      <c r="K3430">
        <v>0</v>
      </c>
      <c r="L3430">
        <v>1433</v>
      </c>
      <c r="M3430">
        <v>1433</v>
      </c>
      <c r="N3430" t="s">
        <v>20</v>
      </c>
      <c r="O3430" t="s">
        <v>14771</v>
      </c>
      <c r="P3430" t="s">
        <v>28</v>
      </c>
      <c r="Q3430" t="s">
        <v>34234</v>
      </c>
      <c r="R3430" t="s">
        <v>34235</v>
      </c>
      <c r="S3430" t="s">
        <v>33829</v>
      </c>
      <c r="T3430" t="s">
        <v>34496</v>
      </c>
      <c r="AD3430" t="str">
        <f t="shared" si="532"/>
        <v/>
      </c>
      <c r="AE3430" t="str">
        <f t="shared" si="534"/>
        <v/>
      </c>
      <c r="AF3430" t="str">
        <f t="shared" si="535"/>
        <v/>
      </c>
      <c r="AG3430" s="17">
        <v>1</v>
      </c>
      <c r="AH3430">
        <f t="shared" si="530"/>
        <v>2.8</v>
      </c>
      <c r="AI3430">
        <v>0.14499999999999999</v>
      </c>
      <c r="AJ3430">
        <f t="shared" si="528"/>
        <v>0.40599999999999997</v>
      </c>
      <c r="AK3430" t="str">
        <f t="shared" si="531"/>
        <v/>
      </c>
      <c r="AL3430" t="str">
        <f t="shared" si="529"/>
        <v/>
      </c>
    </row>
    <row r="3431" spans="1:39" x14ac:dyDescent="0.2">
      <c r="A3431" t="s">
        <v>23538</v>
      </c>
      <c r="B3431" t="s">
        <v>17</v>
      </c>
      <c r="C3431" t="s">
        <v>23539</v>
      </c>
      <c r="D3431" s="1">
        <v>39043</v>
      </c>
      <c r="E3431" s="1">
        <v>43951</v>
      </c>
      <c r="F3431" t="s">
        <v>39</v>
      </c>
      <c r="I3431">
        <v>100</v>
      </c>
      <c r="J3431">
        <v>0</v>
      </c>
      <c r="K3431">
        <v>0</v>
      </c>
      <c r="L3431">
        <v>70000</v>
      </c>
      <c r="M3431">
        <v>70035</v>
      </c>
      <c r="N3431" t="s">
        <v>401</v>
      </c>
      <c r="O3431" t="s">
        <v>23540</v>
      </c>
      <c r="P3431" t="s">
        <v>28</v>
      </c>
      <c r="Q3431" t="s">
        <v>34233</v>
      </c>
      <c r="R3431" t="s">
        <v>34233</v>
      </c>
      <c r="S3431" t="s">
        <v>33942</v>
      </c>
      <c r="T3431" t="s">
        <v>34233</v>
      </c>
      <c r="V3431" t="s">
        <v>33003</v>
      </c>
      <c r="AD3431" t="str">
        <f t="shared" si="532"/>
        <v/>
      </c>
      <c r="AE3431" t="str">
        <f t="shared" si="534"/>
        <v/>
      </c>
      <c r="AF3431" t="str">
        <f t="shared" si="535"/>
        <v/>
      </c>
      <c r="AG3431" t="str">
        <f t="shared" ref="AG3431:AG3455" si="536">IF((S3431&lt;&gt;"tühi")*(AC3431&lt;&gt;""),AC3431,"")</f>
        <v/>
      </c>
      <c r="AH3431" t="str">
        <f t="shared" si="530"/>
        <v/>
      </c>
      <c r="AI3431">
        <v>0.14499999999999999</v>
      </c>
      <c r="AJ3431" t="str">
        <f t="shared" si="528"/>
        <v/>
      </c>
      <c r="AK3431" t="str">
        <f t="shared" si="531"/>
        <v/>
      </c>
      <c r="AL3431" t="str">
        <f t="shared" si="529"/>
        <v/>
      </c>
    </row>
    <row r="3432" spans="1:39" x14ac:dyDescent="0.2">
      <c r="A3432" t="s">
        <v>32537</v>
      </c>
      <c r="B3432" t="s">
        <v>17</v>
      </c>
      <c r="C3432" t="s">
        <v>32538</v>
      </c>
      <c r="D3432" s="1">
        <v>44704</v>
      </c>
      <c r="E3432" s="1">
        <v>44704</v>
      </c>
      <c r="F3432" t="s">
        <v>39</v>
      </c>
      <c r="I3432">
        <v>100</v>
      </c>
      <c r="J3432">
        <v>0</v>
      </c>
      <c r="K3432">
        <v>0</v>
      </c>
      <c r="L3432">
        <v>496</v>
      </c>
      <c r="M3432">
        <v>496</v>
      </c>
      <c r="N3432" t="s">
        <v>20</v>
      </c>
      <c r="O3432" t="s">
        <v>32539</v>
      </c>
      <c r="P3432" t="s">
        <v>28</v>
      </c>
      <c r="Q3432" t="s">
        <v>34233</v>
      </c>
      <c r="R3432" t="s">
        <v>34233</v>
      </c>
      <c r="S3432" t="s">
        <v>33942</v>
      </c>
      <c r="T3432" t="s">
        <v>34233</v>
      </c>
      <c r="V3432" t="s">
        <v>32984</v>
      </c>
      <c r="AD3432" t="str">
        <f t="shared" si="532"/>
        <v/>
      </c>
      <c r="AE3432" t="str">
        <f t="shared" si="534"/>
        <v/>
      </c>
      <c r="AF3432" t="str">
        <f t="shared" si="535"/>
        <v/>
      </c>
      <c r="AG3432" t="str">
        <f t="shared" si="536"/>
        <v/>
      </c>
      <c r="AH3432" t="str">
        <f t="shared" si="530"/>
        <v/>
      </c>
      <c r="AI3432">
        <v>0.14499999999999999</v>
      </c>
      <c r="AJ3432" t="str">
        <f t="shared" si="528"/>
        <v/>
      </c>
      <c r="AK3432" t="str">
        <f t="shared" si="531"/>
        <v/>
      </c>
      <c r="AL3432" t="str">
        <f t="shared" si="529"/>
        <v/>
      </c>
    </row>
    <row r="3433" spans="1:39" x14ac:dyDescent="0.2">
      <c r="A3433" t="s">
        <v>22966</v>
      </c>
      <c r="B3433" t="s">
        <v>17</v>
      </c>
      <c r="C3433" t="s">
        <v>22967</v>
      </c>
      <c r="D3433" s="1">
        <v>38812</v>
      </c>
      <c r="E3433" s="1">
        <v>44546</v>
      </c>
      <c r="F3433" t="s">
        <v>889</v>
      </c>
      <c r="I3433">
        <v>100</v>
      </c>
      <c r="J3433">
        <v>0</v>
      </c>
      <c r="K3433">
        <v>0</v>
      </c>
      <c r="L3433">
        <v>647</v>
      </c>
      <c r="M3433">
        <v>647</v>
      </c>
      <c r="N3433" t="s">
        <v>20</v>
      </c>
      <c r="O3433" t="s">
        <v>22968</v>
      </c>
      <c r="P3433" t="s">
        <v>28</v>
      </c>
      <c r="Q3433" t="s">
        <v>34233</v>
      </c>
      <c r="R3433" t="s">
        <v>34233</v>
      </c>
      <c r="S3433" t="s">
        <v>33942</v>
      </c>
      <c r="T3433" t="s">
        <v>34233</v>
      </c>
      <c r="V3433" t="s">
        <v>34971</v>
      </c>
      <c r="AD3433" t="str">
        <f t="shared" si="532"/>
        <v/>
      </c>
      <c r="AE3433" t="str">
        <f t="shared" si="534"/>
        <v/>
      </c>
      <c r="AF3433" t="str">
        <f t="shared" si="535"/>
        <v/>
      </c>
      <c r="AG3433" t="str">
        <f t="shared" si="536"/>
        <v/>
      </c>
      <c r="AH3433" t="str">
        <f t="shared" si="530"/>
        <v/>
      </c>
      <c r="AI3433">
        <v>0.14499999999999999</v>
      </c>
      <c r="AJ3433" t="str">
        <f t="shared" si="528"/>
        <v/>
      </c>
      <c r="AK3433" t="str">
        <f t="shared" si="531"/>
        <v/>
      </c>
      <c r="AL3433" t="str">
        <f t="shared" si="529"/>
        <v/>
      </c>
    </row>
    <row r="3434" spans="1:39" x14ac:dyDescent="0.2">
      <c r="A3434" t="s">
        <v>29240</v>
      </c>
      <c r="B3434" t="s">
        <v>17</v>
      </c>
      <c r="C3434" t="s">
        <v>29241</v>
      </c>
      <c r="D3434" s="1">
        <v>43110</v>
      </c>
      <c r="E3434" s="1">
        <v>44546</v>
      </c>
      <c r="F3434" t="s">
        <v>26</v>
      </c>
      <c r="I3434">
        <v>100</v>
      </c>
      <c r="J3434">
        <v>0</v>
      </c>
      <c r="K3434">
        <v>0</v>
      </c>
      <c r="L3434">
        <v>396</v>
      </c>
      <c r="M3434">
        <v>396</v>
      </c>
      <c r="N3434" t="s">
        <v>20</v>
      </c>
      <c r="O3434" t="s">
        <v>29242</v>
      </c>
      <c r="P3434" t="s">
        <v>28</v>
      </c>
      <c r="Q3434" t="s">
        <v>34233</v>
      </c>
      <c r="R3434" t="s">
        <v>34233</v>
      </c>
      <c r="S3434" t="s">
        <v>34233</v>
      </c>
      <c r="T3434" t="s">
        <v>34233</v>
      </c>
      <c r="V3434" t="s">
        <v>34972</v>
      </c>
      <c r="AD3434" t="str">
        <f t="shared" si="532"/>
        <v/>
      </c>
      <c r="AE3434" t="str">
        <f t="shared" si="534"/>
        <v/>
      </c>
      <c r="AF3434" t="str">
        <f t="shared" si="535"/>
        <v/>
      </c>
      <c r="AG3434" t="str">
        <f t="shared" si="536"/>
        <v/>
      </c>
      <c r="AH3434" t="str">
        <f t="shared" si="530"/>
        <v/>
      </c>
      <c r="AI3434">
        <v>0.14499999999999999</v>
      </c>
      <c r="AJ3434" t="str">
        <f t="shared" ref="AJ3434:AJ3497" si="537">IF(COUNTBLANK(AH3434),"",AH3434*AI3434)</f>
        <v/>
      </c>
      <c r="AK3434" t="str">
        <f t="shared" si="531"/>
        <v/>
      </c>
      <c r="AL3434" t="str">
        <f t="shared" si="529"/>
        <v/>
      </c>
    </row>
    <row r="3435" spans="1:39" x14ac:dyDescent="0.2">
      <c r="A3435" t="s">
        <v>29243</v>
      </c>
      <c r="B3435" t="s">
        <v>17</v>
      </c>
      <c r="C3435" t="s">
        <v>29244</v>
      </c>
      <c r="D3435" s="1">
        <v>43110</v>
      </c>
      <c r="E3435" s="1">
        <v>44546</v>
      </c>
      <c r="F3435" t="s">
        <v>19</v>
      </c>
      <c r="I3435">
        <v>100</v>
      </c>
      <c r="J3435">
        <v>0</v>
      </c>
      <c r="K3435">
        <v>0</v>
      </c>
      <c r="L3435">
        <v>1510</v>
      </c>
      <c r="M3435">
        <v>1510</v>
      </c>
      <c r="N3435" t="s">
        <v>20</v>
      </c>
      <c r="O3435" t="s">
        <v>29245</v>
      </c>
      <c r="P3435" t="s">
        <v>28</v>
      </c>
      <c r="Q3435" t="s">
        <v>34233</v>
      </c>
      <c r="R3435" t="s">
        <v>34233</v>
      </c>
      <c r="S3435" t="s">
        <v>32628</v>
      </c>
      <c r="T3435" t="s">
        <v>34357</v>
      </c>
      <c r="U3435" t="s">
        <v>32634</v>
      </c>
      <c r="V3435" t="s">
        <v>34972</v>
      </c>
      <c r="W3435">
        <v>250</v>
      </c>
      <c r="X3435">
        <v>2</v>
      </c>
      <c r="Y3435" t="s">
        <v>32654</v>
      </c>
      <c r="Z3435">
        <v>500</v>
      </c>
      <c r="AA3435">
        <v>8.5</v>
      </c>
      <c r="AC3435">
        <v>1</v>
      </c>
      <c r="AD3435" t="str">
        <f t="shared" si="532"/>
        <v/>
      </c>
      <c r="AE3435" t="str">
        <f t="shared" si="534"/>
        <v/>
      </c>
      <c r="AF3435" t="str">
        <f t="shared" si="535"/>
        <v/>
      </c>
      <c r="AG3435">
        <f t="shared" si="536"/>
        <v>1</v>
      </c>
      <c r="AH3435">
        <f t="shared" si="530"/>
        <v>2.8</v>
      </c>
      <c r="AI3435">
        <v>0.14499999999999999</v>
      </c>
      <c r="AJ3435">
        <f t="shared" si="537"/>
        <v>0.40599999999999997</v>
      </c>
      <c r="AK3435" t="str">
        <f t="shared" si="531"/>
        <v/>
      </c>
      <c r="AL3435" t="str">
        <f t="shared" ref="AL3435:AL3498" si="538">IF(COUNTBLANK(AK3435),"",AK3435*AI3435)</f>
        <v/>
      </c>
    </row>
    <row r="3436" spans="1:39" x14ac:dyDescent="0.2">
      <c r="A3436" t="s">
        <v>29246</v>
      </c>
      <c r="B3436" t="s">
        <v>17</v>
      </c>
      <c r="C3436" t="s">
        <v>29247</v>
      </c>
      <c r="D3436" s="1">
        <v>43110</v>
      </c>
      <c r="E3436" s="1">
        <v>44546</v>
      </c>
      <c r="F3436" t="s">
        <v>19</v>
      </c>
      <c r="I3436">
        <v>100</v>
      </c>
      <c r="J3436">
        <v>0</v>
      </c>
      <c r="K3436">
        <v>0</v>
      </c>
      <c r="L3436">
        <v>1591</v>
      </c>
      <c r="M3436">
        <v>1591</v>
      </c>
      <c r="N3436" t="s">
        <v>20</v>
      </c>
      <c r="O3436" t="s">
        <v>29248</v>
      </c>
      <c r="P3436" t="s">
        <v>28</v>
      </c>
      <c r="Q3436" t="s">
        <v>34233</v>
      </c>
      <c r="R3436" t="s">
        <v>34233</v>
      </c>
      <c r="S3436" t="s">
        <v>32628</v>
      </c>
      <c r="T3436" t="s">
        <v>34354</v>
      </c>
      <c r="U3436" t="s">
        <v>32634</v>
      </c>
      <c r="V3436" t="s">
        <v>34972</v>
      </c>
      <c r="W3436">
        <v>250</v>
      </c>
      <c r="X3436">
        <v>2</v>
      </c>
      <c r="Y3436" t="s">
        <v>32654</v>
      </c>
      <c r="Z3436">
        <v>500</v>
      </c>
      <c r="AA3436">
        <v>8.5</v>
      </c>
      <c r="AC3436">
        <v>1</v>
      </c>
      <c r="AD3436" t="str">
        <f t="shared" si="532"/>
        <v/>
      </c>
      <c r="AE3436" t="str">
        <f t="shared" si="534"/>
        <v/>
      </c>
      <c r="AF3436" t="str">
        <f t="shared" si="535"/>
        <v/>
      </c>
      <c r="AG3436">
        <f t="shared" si="536"/>
        <v>1</v>
      </c>
      <c r="AH3436">
        <f t="shared" si="530"/>
        <v>2.8</v>
      </c>
      <c r="AI3436">
        <v>0.14499999999999999</v>
      </c>
      <c r="AJ3436">
        <f t="shared" si="537"/>
        <v>0.40599999999999997</v>
      </c>
      <c r="AK3436" t="str">
        <f t="shared" si="531"/>
        <v/>
      </c>
      <c r="AL3436" t="str">
        <f t="shared" si="538"/>
        <v/>
      </c>
    </row>
    <row r="3437" spans="1:39" x14ac:dyDescent="0.2">
      <c r="A3437" t="s">
        <v>29515</v>
      </c>
      <c r="B3437" t="s">
        <v>17</v>
      </c>
      <c r="C3437" t="s">
        <v>29516</v>
      </c>
      <c r="D3437" s="1">
        <v>43592</v>
      </c>
      <c r="E3437" s="1">
        <v>43592</v>
      </c>
      <c r="F3437" t="s">
        <v>19</v>
      </c>
      <c r="I3437">
        <v>100</v>
      </c>
      <c r="J3437">
        <v>0</v>
      </c>
      <c r="K3437">
        <v>0</v>
      </c>
      <c r="L3437">
        <v>1509</v>
      </c>
      <c r="M3437">
        <v>1509</v>
      </c>
      <c r="N3437" t="s">
        <v>20</v>
      </c>
      <c r="O3437" t="s">
        <v>29517</v>
      </c>
      <c r="P3437" t="s">
        <v>28</v>
      </c>
      <c r="Q3437" t="s">
        <v>32656</v>
      </c>
      <c r="R3437" s="9" t="s">
        <v>33762</v>
      </c>
      <c r="S3437" t="s">
        <v>32628</v>
      </c>
      <c r="T3437" t="s">
        <v>34355</v>
      </c>
      <c r="U3437" t="s">
        <v>32656</v>
      </c>
      <c r="V3437" t="s">
        <v>34899</v>
      </c>
      <c r="W3437">
        <v>350</v>
      </c>
      <c r="X3437">
        <v>2</v>
      </c>
      <c r="Y3437" t="s">
        <v>32654</v>
      </c>
      <c r="Z3437">
        <v>600</v>
      </c>
      <c r="AA3437">
        <v>8.5</v>
      </c>
      <c r="AC3437">
        <v>2</v>
      </c>
      <c r="AD3437" t="str">
        <f t="shared" si="532"/>
        <v/>
      </c>
      <c r="AE3437" t="str">
        <f t="shared" si="534"/>
        <v/>
      </c>
      <c r="AF3437" t="str">
        <f t="shared" si="535"/>
        <v/>
      </c>
      <c r="AG3437">
        <f t="shared" si="536"/>
        <v>2</v>
      </c>
      <c r="AH3437">
        <f t="shared" si="530"/>
        <v>5.6</v>
      </c>
      <c r="AI3437">
        <v>0.14499999999999999</v>
      </c>
      <c r="AJ3437">
        <f t="shared" si="537"/>
        <v>0.81199999999999994</v>
      </c>
      <c r="AK3437" t="str">
        <f t="shared" si="531"/>
        <v/>
      </c>
      <c r="AL3437" t="str">
        <f t="shared" si="538"/>
        <v/>
      </c>
      <c r="AM3437" t="s">
        <v>34871</v>
      </c>
    </row>
    <row r="3438" spans="1:39" x14ac:dyDescent="0.2">
      <c r="A3438" t="s">
        <v>29520</v>
      </c>
      <c r="B3438" t="s">
        <v>17</v>
      </c>
      <c r="C3438" t="s">
        <v>29521</v>
      </c>
      <c r="D3438" s="1">
        <v>43592</v>
      </c>
      <c r="E3438" s="1">
        <v>43592</v>
      </c>
      <c r="F3438" t="s">
        <v>19</v>
      </c>
      <c r="I3438">
        <v>100</v>
      </c>
      <c r="J3438">
        <v>0</v>
      </c>
      <c r="K3438">
        <v>0</v>
      </c>
      <c r="L3438">
        <v>1580</v>
      </c>
      <c r="M3438">
        <v>1580</v>
      </c>
      <c r="N3438" t="s">
        <v>20</v>
      </c>
      <c r="O3438" t="s">
        <v>29522</v>
      </c>
      <c r="P3438" t="s">
        <v>28</v>
      </c>
      <c r="Q3438" t="s">
        <v>32656</v>
      </c>
      <c r="R3438" t="s">
        <v>33768</v>
      </c>
      <c r="S3438" t="s">
        <v>32628</v>
      </c>
      <c r="T3438" t="s">
        <v>34497</v>
      </c>
      <c r="U3438" t="s">
        <v>32656</v>
      </c>
      <c r="V3438" t="s">
        <v>34899</v>
      </c>
      <c r="W3438">
        <v>350</v>
      </c>
      <c r="X3438">
        <v>2</v>
      </c>
      <c r="Y3438" t="s">
        <v>32654</v>
      </c>
      <c r="Z3438">
        <v>600</v>
      </c>
      <c r="AA3438">
        <v>8.5</v>
      </c>
      <c r="AC3438">
        <v>2</v>
      </c>
      <c r="AD3438" t="str">
        <f t="shared" si="532"/>
        <v/>
      </c>
      <c r="AE3438" t="str">
        <f t="shared" si="534"/>
        <v/>
      </c>
      <c r="AF3438" t="str">
        <f t="shared" si="535"/>
        <v/>
      </c>
      <c r="AG3438">
        <f t="shared" si="536"/>
        <v>2</v>
      </c>
      <c r="AH3438">
        <f t="shared" si="530"/>
        <v>5.6</v>
      </c>
      <c r="AI3438">
        <v>0.14499999999999999</v>
      </c>
      <c r="AJ3438">
        <f t="shared" si="537"/>
        <v>0.81199999999999994</v>
      </c>
      <c r="AK3438" t="str">
        <f t="shared" si="531"/>
        <v/>
      </c>
      <c r="AL3438" t="str">
        <f t="shared" si="538"/>
        <v/>
      </c>
    </row>
    <row r="3439" spans="1:39" x14ac:dyDescent="0.2">
      <c r="A3439" t="s">
        <v>26575</v>
      </c>
      <c r="B3439" t="s">
        <v>17</v>
      </c>
      <c r="C3439" t="s">
        <v>26576</v>
      </c>
      <c r="D3439" s="1">
        <v>41346</v>
      </c>
      <c r="E3439" s="1">
        <v>44546</v>
      </c>
      <c r="F3439" t="s">
        <v>19</v>
      </c>
      <c r="I3439">
        <v>100</v>
      </c>
      <c r="J3439">
        <v>0</v>
      </c>
      <c r="K3439">
        <v>0</v>
      </c>
      <c r="L3439">
        <v>1727</v>
      </c>
      <c r="M3439">
        <v>1727</v>
      </c>
      <c r="N3439" t="s">
        <v>20</v>
      </c>
      <c r="O3439" t="s">
        <v>26577</v>
      </c>
      <c r="P3439" t="s">
        <v>28</v>
      </c>
      <c r="Q3439" t="s">
        <v>34233</v>
      </c>
      <c r="R3439" t="s">
        <v>34233</v>
      </c>
      <c r="S3439" t="s">
        <v>32628</v>
      </c>
      <c r="T3439" t="s">
        <v>34355</v>
      </c>
      <c r="U3439" t="s">
        <v>32656</v>
      </c>
      <c r="V3439" t="s">
        <v>34899</v>
      </c>
      <c r="W3439">
        <v>350</v>
      </c>
      <c r="X3439">
        <v>2</v>
      </c>
      <c r="Y3439" t="s">
        <v>32654</v>
      </c>
      <c r="Z3439">
        <v>600</v>
      </c>
      <c r="AA3439">
        <v>8.5</v>
      </c>
      <c r="AC3439">
        <v>2</v>
      </c>
      <c r="AD3439" t="str">
        <f t="shared" si="532"/>
        <v/>
      </c>
      <c r="AE3439" t="str">
        <f t="shared" si="534"/>
        <v/>
      </c>
      <c r="AF3439" t="str">
        <f t="shared" si="535"/>
        <v/>
      </c>
      <c r="AG3439">
        <f t="shared" si="536"/>
        <v>2</v>
      </c>
      <c r="AH3439">
        <f t="shared" si="530"/>
        <v>5.6</v>
      </c>
      <c r="AI3439">
        <v>0.14499999999999999</v>
      </c>
      <c r="AJ3439">
        <f t="shared" si="537"/>
        <v>0.81199999999999994</v>
      </c>
      <c r="AK3439" t="str">
        <f t="shared" si="531"/>
        <v/>
      </c>
      <c r="AL3439" t="str">
        <f t="shared" si="538"/>
        <v/>
      </c>
    </row>
    <row r="3440" spans="1:39" s="18" customFormat="1" x14ac:dyDescent="0.2">
      <c r="A3440" s="18" t="s">
        <v>29526</v>
      </c>
      <c r="B3440" s="18" t="s">
        <v>17</v>
      </c>
      <c r="C3440" s="18" t="s">
        <v>29527</v>
      </c>
      <c r="D3440" s="19">
        <v>43592</v>
      </c>
      <c r="E3440" s="19">
        <v>43592</v>
      </c>
      <c r="F3440" s="18" t="s">
        <v>19</v>
      </c>
      <c r="I3440" s="18">
        <v>100</v>
      </c>
      <c r="J3440" s="18">
        <v>0</v>
      </c>
      <c r="K3440" s="18">
        <v>0</v>
      </c>
      <c r="L3440" s="18">
        <v>1705</v>
      </c>
      <c r="M3440" s="18">
        <v>1705</v>
      </c>
      <c r="N3440" s="18" t="s">
        <v>20</v>
      </c>
      <c r="O3440" s="18" t="s">
        <v>29528</v>
      </c>
      <c r="P3440" s="18" t="s">
        <v>28</v>
      </c>
      <c r="Q3440" s="18" t="s">
        <v>32656</v>
      </c>
      <c r="R3440" s="18" t="s">
        <v>33768</v>
      </c>
      <c r="S3440" s="18" t="s">
        <v>33942</v>
      </c>
      <c r="T3440" s="18" t="s">
        <v>34497</v>
      </c>
      <c r="U3440" s="18" t="s">
        <v>32656</v>
      </c>
      <c r="V3440" s="18" t="s">
        <v>34899</v>
      </c>
      <c r="W3440" s="18">
        <v>350</v>
      </c>
      <c r="X3440" s="18">
        <v>2</v>
      </c>
      <c r="Y3440" s="18" t="s">
        <v>32654</v>
      </c>
      <c r="Z3440" s="18">
        <v>600</v>
      </c>
      <c r="AA3440" s="18">
        <v>8.5</v>
      </c>
      <c r="AC3440" s="18">
        <v>2</v>
      </c>
      <c r="AD3440" s="18" t="str">
        <f t="shared" si="532"/>
        <v/>
      </c>
      <c r="AE3440" s="18">
        <f t="shared" si="534"/>
        <v>2</v>
      </c>
      <c r="AF3440" s="18" t="str">
        <f t="shared" si="535"/>
        <v/>
      </c>
      <c r="AG3440" s="18" t="str">
        <f t="shared" si="536"/>
        <v/>
      </c>
      <c r="AH3440" s="18" t="str">
        <f t="shared" si="530"/>
        <v/>
      </c>
      <c r="AI3440" s="18">
        <v>0.14499999999999999</v>
      </c>
      <c r="AJ3440" s="18" t="str">
        <f t="shared" si="537"/>
        <v/>
      </c>
      <c r="AK3440" s="18">
        <f t="shared" si="531"/>
        <v>5.6</v>
      </c>
      <c r="AL3440" s="18">
        <f t="shared" si="538"/>
        <v>0.81199999999999994</v>
      </c>
      <c r="AM3440" s="18" t="s">
        <v>34901</v>
      </c>
    </row>
    <row r="3441" spans="1:39" x14ac:dyDescent="0.2">
      <c r="A3441" t="s">
        <v>26578</v>
      </c>
      <c r="B3441" t="s">
        <v>17</v>
      </c>
      <c r="C3441" t="s">
        <v>26579</v>
      </c>
      <c r="D3441" s="1">
        <v>41346</v>
      </c>
      <c r="E3441" s="1">
        <v>44546</v>
      </c>
      <c r="F3441" t="s">
        <v>19</v>
      </c>
      <c r="I3441">
        <v>100</v>
      </c>
      <c r="J3441">
        <v>0</v>
      </c>
      <c r="K3441">
        <v>0</v>
      </c>
      <c r="L3441">
        <v>1505</v>
      </c>
      <c r="M3441">
        <v>1505</v>
      </c>
      <c r="N3441" t="s">
        <v>20</v>
      </c>
      <c r="O3441" t="s">
        <v>26580</v>
      </c>
      <c r="P3441" t="s">
        <v>28</v>
      </c>
      <c r="Q3441" t="s">
        <v>34234</v>
      </c>
      <c r="R3441" t="s">
        <v>33768</v>
      </c>
      <c r="S3441" t="s">
        <v>32628</v>
      </c>
      <c r="T3441" t="s">
        <v>34357</v>
      </c>
      <c r="U3441" t="s">
        <v>32634</v>
      </c>
      <c r="V3441" t="s">
        <v>34900</v>
      </c>
      <c r="W3441">
        <v>250</v>
      </c>
      <c r="X3441">
        <v>2</v>
      </c>
      <c r="Y3441" t="s">
        <v>32654</v>
      </c>
      <c r="Z3441">
        <v>400</v>
      </c>
      <c r="AA3441">
        <v>8.5</v>
      </c>
      <c r="AC3441">
        <v>1</v>
      </c>
      <c r="AD3441" t="str">
        <f t="shared" si="532"/>
        <v/>
      </c>
      <c r="AE3441" t="str">
        <f t="shared" si="534"/>
        <v/>
      </c>
      <c r="AF3441" t="str">
        <f t="shared" si="535"/>
        <v/>
      </c>
      <c r="AG3441">
        <f t="shared" si="536"/>
        <v>1</v>
      </c>
      <c r="AH3441">
        <f t="shared" si="530"/>
        <v>2.8</v>
      </c>
      <c r="AI3441">
        <v>0.14499999999999999</v>
      </c>
      <c r="AJ3441">
        <f t="shared" si="537"/>
        <v>0.40599999999999997</v>
      </c>
      <c r="AK3441" t="str">
        <f t="shared" si="531"/>
        <v/>
      </c>
      <c r="AL3441" t="str">
        <f t="shared" si="538"/>
        <v/>
      </c>
    </row>
    <row r="3442" spans="1:39" s="18" customFormat="1" x14ac:dyDescent="0.2">
      <c r="A3442" s="18" t="s">
        <v>29523</v>
      </c>
      <c r="B3442" s="18" t="s">
        <v>17</v>
      </c>
      <c r="C3442" s="18" t="s">
        <v>29524</v>
      </c>
      <c r="D3442" s="19">
        <v>43592</v>
      </c>
      <c r="E3442" s="19">
        <v>43592</v>
      </c>
      <c r="F3442" s="18" t="s">
        <v>19</v>
      </c>
      <c r="I3442" s="18">
        <v>100</v>
      </c>
      <c r="J3442" s="18">
        <v>0</v>
      </c>
      <c r="K3442" s="18">
        <v>0</v>
      </c>
      <c r="L3442" s="18">
        <v>1781</v>
      </c>
      <c r="M3442" s="18">
        <v>1781</v>
      </c>
      <c r="N3442" s="18" t="s">
        <v>20</v>
      </c>
      <c r="O3442" s="18" t="s">
        <v>29525</v>
      </c>
      <c r="P3442" s="18" t="s">
        <v>28</v>
      </c>
      <c r="Q3442" s="18" t="s">
        <v>32656</v>
      </c>
      <c r="R3442" s="18" t="s">
        <v>33768</v>
      </c>
      <c r="S3442" s="18" t="s">
        <v>33942</v>
      </c>
      <c r="T3442" s="18" t="s">
        <v>34497</v>
      </c>
      <c r="U3442" s="18" t="s">
        <v>32656</v>
      </c>
      <c r="V3442" s="18" t="s">
        <v>34899</v>
      </c>
      <c r="W3442" s="18">
        <v>350</v>
      </c>
      <c r="X3442" s="18">
        <v>2</v>
      </c>
      <c r="Y3442" s="18" t="s">
        <v>32654</v>
      </c>
      <c r="Z3442" s="18">
        <v>600</v>
      </c>
      <c r="AA3442" s="18">
        <v>8.5</v>
      </c>
      <c r="AC3442" s="18">
        <v>2</v>
      </c>
      <c r="AD3442" s="18" t="str">
        <f t="shared" si="532"/>
        <v/>
      </c>
      <c r="AE3442" s="18">
        <f t="shared" si="534"/>
        <v>2</v>
      </c>
      <c r="AF3442" s="18" t="str">
        <f t="shared" si="535"/>
        <v/>
      </c>
      <c r="AG3442" s="18" t="str">
        <f t="shared" si="536"/>
        <v/>
      </c>
      <c r="AH3442" s="18" t="str">
        <f t="shared" si="530"/>
        <v/>
      </c>
      <c r="AI3442" s="18">
        <v>0.14499999999999999</v>
      </c>
      <c r="AJ3442" s="18" t="str">
        <f t="shared" si="537"/>
        <v/>
      </c>
      <c r="AK3442" s="18">
        <f t="shared" si="531"/>
        <v>5.6</v>
      </c>
      <c r="AL3442" s="18">
        <f t="shared" si="538"/>
        <v>0.81199999999999994</v>
      </c>
      <c r="AM3442" s="18" t="s">
        <v>34902</v>
      </c>
    </row>
    <row r="3443" spans="1:39" x14ac:dyDescent="0.2">
      <c r="A3443" t="s">
        <v>26581</v>
      </c>
      <c r="B3443" t="s">
        <v>17</v>
      </c>
      <c r="C3443" t="s">
        <v>26582</v>
      </c>
      <c r="D3443" s="1">
        <v>41346</v>
      </c>
      <c r="E3443" s="1">
        <v>44546</v>
      </c>
      <c r="F3443" t="s">
        <v>19</v>
      </c>
      <c r="I3443">
        <v>100</v>
      </c>
      <c r="J3443">
        <v>0</v>
      </c>
      <c r="K3443">
        <v>0</v>
      </c>
      <c r="L3443">
        <v>1509</v>
      </c>
      <c r="M3443">
        <v>1509</v>
      </c>
      <c r="N3443" t="s">
        <v>20</v>
      </c>
      <c r="O3443" t="s">
        <v>26583</v>
      </c>
      <c r="P3443" t="s">
        <v>28</v>
      </c>
      <c r="Q3443" t="s">
        <v>34233</v>
      </c>
      <c r="R3443" t="s">
        <v>34233</v>
      </c>
      <c r="S3443" t="s">
        <v>32628</v>
      </c>
      <c r="T3443" t="s">
        <v>34357</v>
      </c>
      <c r="U3443" t="s">
        <v>32634</v>
      </c>
      <c r="V3443" t="s">
        <v>34900</v>
      </c>
      <c r="W3443">
        <v>250</v>
      </c>
      <c r="X3443">
        <v>2</v>
      </c>
      <c r="Y3443" t="s">
        <v>32654</v>
      </c>
      <c r="Z3443">
        <v>400</v>
      </c>
      <c r="AA3443">
        <v>8.5</v>
      </c>
      <c r="AC3443">
        <v>1</v>
      </c>
      <c r="AD3443" t="str">
        <f t="shared" si="532"/>
        <v/>
      </c>
      <c r="AE3443" t="str">
        <f t="shared" si="534"/>
        <v/>
      </c>
      <c r="AF3443" t="str">
        <f t="shared" si="535"/>
        <v/>
      </c>
      <c r="AG3443">
        <f t="shared" si="536"/>
        <v>1</v>
      </c>
      <c r="AH3443">
        <f t="shared" si="530"/>
        <v>2.8</v>
      </c>
      <c r="AI3443">
        <v>0.14499999999999999</v>
      </c>
      <c r="AJ3443">
        <f t="shared" si="537"/>
        <v>0.40599999999999997</v>
      </c>
      <c r="AK3443" t="str">
        <f t="shared" si="531"/>
        <v/>
      </c>
      <c r="AL3443" t="str">
        <f t="shared" si="538"/>
        <v/>
      </c>
    </row>
    <row r="3444" spans="1:39" x14ac:dyDescent="0.2">
      <c r="A3444" t="s">
        <v>29529</v>
      </c>
      <c r="B3444" t="s">
        <v>17</v>
      </c>
      <c r="C3444" t="s">
        <v>29530</v>
      </c>
      <c r="D3444" s="1">
        <v>43592</v>
      </c>
      <c r="E3444" s="1">
        <v>43592</v>
      </c>
      <c r="F3444" t="s">
        <v>19</v>
      </c>
      <c r="I3444">
        <v>100</v>
      </c>
      <c r="J3444">
        <v>0</v>
      </c>
      <c r="K3444">
        <v>0</v>
      </c>
      <c r="L3444">
        <v>1562</v>
      </c>
      <c r="M3444">
        <v>1562</v>
      </c>
      <c r="N3444" t="s">
        <v>20</v>
      </c>
      <c r="O3444" t="s">
        <v>29531</v>
      </c>
      <c r="P3444" t="s">
        <v>28</v>
      </c>
      <c r="Q3444" t="s">
        <v>32656</v>
      </c>
      <c r="R3444" t="s">
        <v>33768</v>
      </c>
      <c r="S3444" t="s">
        <v>32628</v>
      </c>
      <c r="T3444" t="s">
        <v>34497</v>
      </c>
      <c r="U3444" t="s">
        <v>32656</v>
      </c>
      <c r="V3444" t="s">
        <v>34899</v>
      </c>
      <c r="W3444">
        <v>350</v>
      </c>
      <c r="X3444">
        <v>2</v>
      </c>
      <c r="Y3444" t="s">
        <v>32654</v>
      </c>
      <c r="Z3444">
        <v>600</v>
      </c>
      <c r="AA3444">
        <v>8.5</v>
      </c>
      <c r="AC3444">
        <v>2</v>
      </c>
      <c r="AD3444" t="str">
        <f t="shared" si="532"/>
        <v/>
      </c>
      <c r="AE3444" t="str">
        <f t="shared" si="534"/>
        <v/>
      </c>
      <c r="AF3444" t="str">
        <f t="shared" si="535"/>
        <v/>
      </c>
      <c r="AG3444">
        <f t="shared" si="536"/>
        <v>2</v>
      </c>
      <c r="AH3444">
        <f t="shared" si="530"/>
        <v>5.6</v>
      </c>
      <c r="AI3444">
        <v>0.14499999999999999</v>
      </c>
      <c r="AJ3444">
        <f t="shared" si="537"/>
        <v>0.81199999999999994</v>
      </c>
      <c r="AK3444" t="str">
        <f t="shared" si="531"/>
        <v/>
      </c>
      <c r="AL3444" t="str">
        <f t="shared" si="538"/>
        <v/>
      </c>
    </row>
    <row r="3445" spans="1:39" x14ac:dyDescent="0.2">
      <c r="A3445" t="s">
        <v>26584</v>
      </c>
      <c r="B3445" t="s">
        <v>17</v>
      </c>
      <c r="C3445" t="s">
        <v>26585</v>
      </c>
      <c r="D3445" s="1">
        <v>41346</v>
      </c>
      <c r="E3445" s="1">
        <v>44546</v>
      </c>
      <c r="F3445" t="s">
        <v>19</v>
      </c>
      <c r="I3445">
        <v>100</v>
      </c>
      <c r="J3445">
        <v>0</v>
      </c>
      <c r="K3445">
        <v>0</v>
      </c>
      <c r="L3445">
        <v>1510</v>
      </c>
      <c r="M3445">
        <v>1510</v>
      </c>
      <c r="N3445" t="s">
        <v>20</v>
      </c>
      <c r="O3445" t="s">
        <v>26586</v>
      </c>
      <c r="P3445" t="s">
        <v>28</v>
      </c>
      <c r="Q3445" t="s">
        <v>34233</v>
      </c>
      <c r="R3445" t="s">
        <v>34233</v>
      </c>
      <c r="S3445" t="s">
        <v>32628</v>
      </c>
      <c r="T3445" t="s">
        <v>34357</v>
      </c>
      <c r="U3445" t="s">
        <v>32634</v>
      </c>
      <c r="V3445" t="s">
        <v>34900</v>
      </c>
      <c r="W3445">
        <v>250</v>
      </c>
      <c r="X3445">
        <v>2</v>
      </c>
      <c r="Y3445" t="s">
        <v>32654</v>
      </c>
      <c r="Z3445">
        <v>400</v>
      </c>
      <c r="AA3445">
        <v>8.5</v>
      </c>
      <c r="AC3445">
        <v>1</v>
      </c>
      <c r="AD3445" t="str">
        <f t="shared" si="532"/>
        <v/>
      </c>
      <c r="AE3445" t="str">
        <f t="shared" si="534"/>
        <v/>
      </c>
      <c r="AF3445" t="str">
        <f t="shared" si="535"/>
        <v/>
      </c>
      <c r="AG3445">
        <f t="shared" si="536"/>
        <v>1</v>
      </c>
      <c r="AH3445">
        <f t="shared" si="530"/>
        <v>2.8</v>
      </c>
      <c r="AI3445">
        <v>0.14499999999999999</v>
      </c>
      <c r="AJ3445">
        <f t="shared" si="537"/>
        <v>0.40599999999999997</v>
      </c>
      <c r="AK3445" t="str">
        <f t="shared" si="531"/>
        <v/>
      </c>
      <c r="AL3445" t="str">
        <f t="shared" si="538"/>
        <v/>
      </c>
    </row>
    <row r="3446" spans="1:39" x14ac:dyDescent="0.2">
      <c r="A3446" t="s">
        <v>29518</v>
      </c>
      <c r="B3446" t="s">
        <v>17</v>
      </c>
      <c r="C3446" t="s">
        <v>29519</v>
      </c>
      <c r="D3446" s="1">
        <v>43592</v>
      </c>
      <c r="E3446" s="1">
        <v>43592</v>
      </c>
      <c r="F3446" t="s">
        <v>19</v>
      </c>
      <c r="I3446">
        <v>100</v>
      </c>
      <c r="J3446">
        <v>0</v>
      </c>
      <c r="K3446">
        <v>0</v>
      </c>
      <c r="L3446">
        <v>1543</v>
      </c>
      <c r="M3446">
        <v>1543</v>
      </c>
      <c r="N3446" t="s">
        <v>20</v>
      </c>
      <c r="O3446" t="s">
        <v>21</v>
      </c>
      <c r="P3446" t="s">
        <v>28</v>
      </c>
      <c r="Q3446" t="s">
        <v>32656</v>
      </c>
      <c r="R3446" t="s">
        <v>33768</v>
      </c>
      <c r="S3446" t="s">
        <v>32628</v>
      </c>
      <c r="T3446" t="s">
        <v>34498</v>
      </c>
      <c r="U3446" t="s">
        <v>32656</v>
      </c>
      <c r="V3446" t="s">
        <v>34899</v>
      </c>
      <c r="W3446">
        <v>350</v>
      </c>
      <c r="X3446">
        <v>2</v>
      </c>
      <c r="Y3446" t="s">
        <v>32654</v>
      </c>
      <c r="Z3446">
        <v>600</v>
      </c>
      <c r="AA3446">
        <v>8.5</v>
      </c>
      <c r="AC3446">
        <v>2</v>
      </c>
      <c r="AD3446" t="str">
        <f t="shared" si="532"/>
        <v/>
      </c>
      <c r="AE3446" t="str">
        <f t="shared" si="534"/>
        <v/>
      </c>
      <c r="AF3446" t="str">
        <f t="shared" si="535"/>
        <v/>
      </c>
      <c r="AG3446">
        <f t="shared" si="536"/>
        <v>2</v>
      </c>
      <c r="AH3446">
        <f t="shared" ref="AH3446:AH3509" si="539">IF(AG3446="","",AG3446*2.8)</f>
        <v>5.6</v>
      </c>
      <c r="AI3446">
        <v>0.14499999999999999</v>
      </c>
      <c r="AJ3446">
        <f t="shared" si="537"/>
        <v>0.81199999999999994</v>
      </c>
      <c r="AK3446" t="str">
        <f t="shared" ref="AK3446:AK3509" si="540">IF(AE3446="","",AE3446*2.8)</f>
        <v/>
      </c>
      <c r="AL3446" t="str">
        <f t="shared" si="538"/>
        <v/>
      </c>
    </row>
    <row r="3447" spans="1:39" s="20" customFormat="1" x14ac:dyDescent="0.2">
      <c r="A3447" s="20" t="s">
        <v>26569</v>
      </c>
      <c r="B3447" s="20" t="s">
        <v>17</v>
      </c>
      <c r="C3447" s="20" t="s">
        <v>26570</v>
      </c>
      <c r="D3447" s="21">
        <v>41346</v>
      </c>
      <c r="E3447" s="21">
        <v>43456</v>
      </c>
      <c r="F3447" s="24" t="s">
        <v>39</v>
      </c>
      <c r="I3447" s="20">
        <v>100</v>
      </c>
      <c r="J3447" s="20">
        <v>0</v>
      </c>
      <c r="K3447" s="20">
        <v>0</v>
      </c>
      <c r="L3447" s="20">
        <v>316</v>
      </c>
      <c r="M3447" s="20">
        <v>316</v>
      </c>
      <c r="N3447" s="20" t="s">
        <v>20</v>
      </c>
      <c r="O3447" s="20" t="s">
        <v>26571</v>
      </c>
      <c r="P3447" s="20" t="s">
        <v>28</v>
      </c>
      <c r="Q3447" s="20" t="s">
        <v>34233</v>
      </c>
      <c r="R3447" s="20" t="s">
        <v>34233</v>
      </c>
      <c r="S3447" s="20" t="s">
        <v>33942</v>
      </c>
      <c r="T3447" s="20" t="s">
        <v>34233</v>
      </c>
      <c r="V3447" s="20" t="s">
        <v>34899</v>
      </c>
      <c r="AD3447" s="20" t="str">
        <f t="shared" si="532"/>
        <v/>
      </c>
      <c r="AE3447" s="20" t="str">
        <f t="shared" si="534"/>
        <v/>
      </c>
      <c r="AF3447" s="20" t="str">
        <f t="shared" si="535"/>
        <v/>
      </c>
      <c r="AG3447" s="20" t="str">
        <f t="shared" si="536"/>
        <v/>
      </c>
      <c r="AH3447" s="20" t="str">
        <f t="shared" si="539"/>
        <v/>
      </c>
      <c r="AI3447" s="20">
        <v>0.14499999999999999</v>
      </c>
      <c r="AJ3447" s="20" t="str">
        <f t="shared" si="537"/>
        <v/>
      </c>
      <c r="AK3447" s="20" t="str">
        <f t="shared" si="540"/>
        <v/>
      </c>
      <c r="AL3447" s="20" t="str">
        <f t="shared" si="538"/>
        <v/>
      </c>
      <c r="AM3447" s="20" t="s">
        <v>34312</v>
      </c>
    </row>
    <row r="3448" spans="1:39" x14ac:dyDescent="0.2">
      <c r="A3448" t="s">
        <v>26587</v>
      </c>
      <c r="B3448" t="s">
        <v>17</v>
      </c>
      <c r="C3448" t="s">
        <v>26588</v>
      </c>
      <c r="D3448" s="1">
        <v>41346</v>
      </c>
      <c r="E3448" s="1">
        <v>44560</v>
      </c>
      <c r="F3448" t="s">
        <v>19</v>
      </c>
      <c r="I3448">
        <v>100</v>
      </c>
      <c r="J3448">
        <v>0</v>
      </c>
      <c r="K3448">
        <v>0</v>
      </c>
      <c r="L3448">
        <v>1625</v>
      </c>
      <c r="M3448">
        <v>1625</v>
      </c>
      <c r="N3448" t="s">
        <v>20</v>
      </c>
      <c r="O3448" t="s">
        <v>26589</v>
      </c>
      <c r="P3448" t="s">
        <v>28</v>
      </c>
      <c r="Q3448" t="s">
        <v>34233</v>
      </c>
      <c r="R3448" t="s">
        <v>34233</v>
      </c>
      <c r="S3448" t="s">
        <v>32628</v>
      </c>
      <c r="T3448" t="s">
        <v>34357</v>
      </c>
      <c r="U3448" t="s">
        <v>32634</v>
      </c>
      <c r="V3448" t="s">
        <v>34900</v>
      </c>
      <c r="W3448">
        <v>250</v>
      </c>
      <c r="X3448">
        <v>2</v>
      </c>
      <c r="Y3448" t="s">
        <v>32654</v>
      </c>
      <c r="Z3448">
        <v>400</v>
      </c>
      <c r="AA3448">
        <v>8.5</v>
      </c>
      <c r="AC3448">
        <v>1</v>
      </c>
      <c r="AD3448" t="str">
        <f t="shared" si="532"/>
        <v/>
      </c>
      <c r="AE3448" t="str">
        <f t="shared" si="534"/>
        <v/>
      </c>
      <c r="AF3448" t="str">
        <f t="shared" si="535"/>
        <v/>
      </c>
      <c r="AG3448">
        <f t="shared" si="536"/>
        <v>1</v>
      </c>
      <c r="AH3448">
        <f t="shared" si="539"/>
        <v>2.8</v>
      </c>
      <c r="AI3448">
        <v>0.14499999999999999</v>
      </c>
      <c r="AJ3448">
        <f t="shared" si="537"/>
        <v>0.40599999999999997</v>
      </c>
      <c r="AK3448" t="str">
        <f t="shared" si="540"/>
        <v/>
      </c>
      <c r="AL3448" t="str">
        <f t="shared" si="538"/>
        <v/>
      </c>
    </row>
    <row r="3449" spans="1:39" x14ac:dyDescent="0.2">
      <c r="A3449" t="s">
        <v>27941</v>
      </c>
      <c r="B3449" t="s">
        <v>17</v>
      </c>
      <c r="C3449" t="s">
        <v>27942</v>
      </c>
      <c r="D3449" s="1">
        <v>42240</v>
      </c>
      <c r="E3449" s="1">
        <v>44560</v>
      </c>
      <c r="F3449" t="s">
        <v>19</v>
      </c>
      <c r="I3449">
        <v>100</v>
      </c>
      <c r="J3449">
        <v>0</v>
      </c>
      <c r="K3449">
        <v>0</v>
      </c>
      <c r="L3449">
        <v>1510</v>
      </c>
      <c r="M3449">
        <v>1510</v>
      </c>
      <c r="N3449" t="s">
        <v>20</v>
      </c>
      <c r="O3449" t="s">
        <v>21</v>
      </c>
      <c r="P3449" t="s">
        <v>28</v>
      </c>
      <c r="Q3449" t="s">
        <v>32656</v>
      </c>
      <c r="R3449" t="s">
        <v>33777</v>
      </c>
      <c r="S3449" t="s">
        <v>32628</v>
      </c>
      <c r="T3449" t="s">
        <v>34355</v>
      </c>
      <c r="U3449" t="s">
        <v>32656</v>
      </c>
      <c r="V3449" t="s">
        <v>34899</v>
      </c>
      <c r="W3449">
        <v>350</v>
      </c>
      <c r="X3449">
        <v>2</v>
      </c>
      <c r="Y3449" t="s">
        <v>32654</v>
      </c>
      <c r="Z3449">
        <v>600</v>
      </c>
      <c r="AA3449">
        <v>8.5</v>
      </c>
      <c r="AC3449">
        <v>2</v>
      </c>
      <c r="AD3449" t="str">
        <f t="shared" si="532"/>
        <v/>
      </c>
      <c r="AE3449" t="str">
        <f t="shared" si="534"/>
        <v/>
      </c>
      <c r="AF3449" t="str">
        <f t="shared" si="535"/>
        <v/>
      </c>
      <c r="AG3449">
        <f t="shared" si="536"/>
        <v>2</v>
      </c>
      <c r="AH3449">
        <f t="shared" si="539"/>
        <v>5.6</v>
      </c>
      <c r="AI3449">
        <v>0.14499999999999999</v>
      </c>
      <c r="AJ3449">
        <f t="shared" si="537"/>
        <v>0.81199999999999994</v>
      </c>
      <c r="AK3449" t="str">
        <f t="shared" si="540"/>
        <v/>
      </c>
      <c r="AL3449" t="str">
        <f t="shared" si="538"/>
        <v/>
      </c>
    </row>
    <row r="3450" spans="1:39" x14ac:dyDescent="0.2">
      <c r="A3450" t="s">
        <v>27943</v>
      </c>
      <c r="B3450" t="s">
        <v>17</v>
      </c>
      <c r="C3450" t="s">
        <v>27944</v>
      </c>
      <c r="D3450" s="1">
        <v>42240</v>
      </c>
      <c r="E3450" s="1">
        <v>44560</v>
      </c>
      <c r="F3450" t="s">
        <v>19</v>
      </c>
      <c r="I3450">
        <v>100</v>
      </c>
      <c r="J3450">
        <v>0</v>
      </c>
      <c r="K3450">
        <v>0</v>
      </c>
      <c r="L3450">
        <v>2158</v>
      </c>
      <c r="M3450">
        <v>2158</v>
      </c>
      <c r="N3450" t="s">
        <v>20</v>
      </c>
      <c r="O3450" t="s">
        <v>21</v>
      </c>
      <c r="P3450" t="s">
        <v>28</v>
      </c>
      <c r="Q3450" t="s">
        <v>33773</v>
      </c>
      <c r="R3450" t="s">
        <v>33777</v>
      </c>
      <c r="S3450" t="s">
        <v>32628</v>
      </c>
      <c r="T3450" t="s">
        <v>34362</v>
      </c>
      <c r="U3450" t="s">
        <v>32650</v>
      </c>
      <c r="V3450" t="s">
        <v>34899</v>
      </c>
      <c r="W3450">
        <v>500</v>
      </c>
      <c r="X3450">
        <v>2</v>
      </c>
      <c r="Y3450">
        <v>1</v>
      </c>
      <c r="Z3450">
        <v>800</v>
      </c>
      <c r="AA3450">
        <v>8.5</v>
      </c>
      <c r="AC3450" s="4">
        <v>4</v>
      </c>
      <c r="AD3450" t="str">
        <f t="shared" si="532"/>
        <v/>
      </c>
      <c r="AE3450" t="str">
        <f t="shared" si="534"/>
        <v/>
      </c>
      <c r="AF3450" t="str">
        <f t="shared" si="535"/>
        <v/>
      </c>
      <c r="AG3450">
        <f t="shared" si="536"/>
        <v>4</v>
      </c>
      <c r="AH3450">
        <f t="shared" si="539"/>
        <v>11.2</v>
      </c>
      <c r="AI3450">
        <v>0.14499999999999999</v>
      </c>
      <c r="AJ3450">
        <f t="shared" si="537"/>
        <v>1.6239999999999999</v>
      </c>
      <c r="AK3450" t="str">
        <f t="shared" si="540"/>
        <v/>
      </c>
      <c r="AL3450" t="str">
        <f t="shared" si="538"/>
        <v/>
      </c>
    </row>
    <row r="3451" spans="1:39" x14ac:dyDescent="0.2">
      <c r="A3451" t="s">
        <v>27945</v>
      </c>
      <c r="B3451" t="s">
        <v>17</v>
      </c>
      <c r="C3451" t="s">
        <v>27946</v>
      </c>
      <c r="D3451" s="1">
        <v>42240</v>
      </c>
      <c r="E3451" s="1">
        <v>44560</v>
      </c>
      <c r="F3451" t="s">
        <v>19</v>
      </c>
      <c r="I3451">
        <v>100</v>
      </c>
      <c r="J3451">
        <v>0</v>
      </c>
      <c r="K3451">
        <v>0</v>
      </c>
      <c r="L3451">
        <v>1774</v>
      </c>
      <c r="M3451">
        <v>1774</v>
      </c>
      <c r="N3451" t="s">
        <v>20</v>
      </c>
      <c r="O3451" t="s">
        <v>21</v>
      </c>
      <c r="P3451" t="s">
        <v>28</v>
      </c>
      <c r="Q3451" t="s">
        <v>33773</v>
      </c>
      <c r="R3451" t="s">
        <v>33777</v>
      </c>
      <c r="S3451" t="s">
        <v>32628</v>
      </c>
      <c r="T3451" t="s">
        <v>34362</v>
      </c>
      <c r="U3451" t="s">
        <v>32650</v>
      </c>
      <c r="V3451" t="s">
        <v>34899</v>
      </c>
      <c r="W3451">
        <v>500</v>
      </c>
      <c r="X3451">
        <v>2</v>
      </c>
      <c r="Y3451">
        <v>1</v>
      </c>
      <c r="Z3451">
        <v>800</v>
      </c>
      <c r="AA3451">
        <v>8.5</v>
      </c>
      <c r="AC3451">
        <v>4</v>
      </c>
      <c r="AD3451" t="str">
        <f t="shared" ref="AD3451:AD3514" si="541">IF((S3451="tühi")*(F3451&lt;&gt;"Elamumaa")*(G3451&lt;&gt;"Elamumaa")*(H3451&lt;&gt;"Elamumaa"),IF(Z3451=0,"",Z3451),"")</f>
        <v/>
      </c>
      <c r="AE3451" t="str">
        <f t="shared" si="534"/>
        <v/>
      </c>
      <c r="AF3451" t="str">
        <f t="shared" si="535"/>
        <v/>
      </c>
      <c r="AG3451">
        <f t="shared" si="536"/>
        <v>4</v>
      </c>
      <c r="AH3451">
        <f t="shared" si="539"/>
        <v>11.2</v>
      </c>
      <c r="AI3451">
        <v>0.14499999999999999</v>
      </c>
      <c r="AJ3451">
        <f t="shared" si="537"/>
        <v>1.6239999999999999</v>
      </c>
      <c r="AK3451" t="str">
        <f t="shared" si="540"/>
        <v/>
      </c>
      <c r="AL3451" t="str">
        <f t="shared" si="538"/>
        <v/>
      </c>
    </row>
    <row r="3452" spans="1:39" x14ac:dyDescent="0.2">
      <c r="A3452" t="s">
        <v>29535</v>
      </c>
      <c r="B3452" t="s">
        <v>17</v>
      </c>
      <c r="C3452" t="s">
        <v>29536</v>
      </c>
      <c r="D3452" s="1">
        <v>43592</v>
      </c>
      <c r="E3452" s="1">
        <v>43592</v>
      </c>
      <c r="F3452" t="s">
        <v>19</v>
      </c>
      <c r="I3452">
        <v>100</v>
      </c>
      <c r="J3452">
        <v>0</v>
      </c>
      <c r="K3452">
        <v>0</v>
      </c>
      <c r="L3452">
        <v>1758</v>
      </c>
      <c r="M3452">
        <v>1758</v>
      </c>
      <c r="N3452" t="s">
        <v>20</v>
      </c>
      <c r="O3452" t="s">
        <v>21</v>
      </c>
      <c r="P3452" t="s">
        <v>28</v>
      </c>
      <c r="Q3452" t="s">
        <v>32656</v>
      </c>
      <c r="R3452" t="s">
        <v>33768</v>
      </c>
      <c r="S3452" t="s">
        <v>32628</v>
      </c>
      <c r="T3452" t="s">
        <v>34355</v>
      </c>
      <c r="U3452" t="s">
        <v>32656</v>
      </c>
      <c r="V3452" t="s">
        <v>34899</v>
      </c>
      <c r="W3452">
        <v>350</v>
      </c>
      <c r="X3452">
        <v>2</v>
      </c>
      <c r="Y3452" t="s">
        <v>32654</v>
      </c>
      <c r="Z3452">
        <v>600</v>
      </c>
      <c r="AA3452">
        <v>8.5</v>
      </c>
      <c r="AC3452">
        <v>2</v>
      </c>
      <c r="AD3452" t="str">
        <f t="shared" si="541"/>
        <v/>
      </c>
      <c r="AE3452" t="str">
        <f t="shared" si="534"/>
        <v/>
      </c>
      <c r="AF3452" t="str">
        <f t="shared" si="535"/>
        <v/>
      </c>
      <c r="AG3452">
        <f t="shared" si="536"/>
        <v>2</v>
      </c>
      <c r="AH3452">
        <f t="shared" si="539"/>
        <v>5.6</v>
      </c>
      <c r="AI3452">
        <v>0.14499999999999999</v>
      </c>
      <c r="AJ3452">
        <f t="shared" si="537"/>
        <v>0.81199999999999994</v>
      </c>
      <c r="AK3452" t="str">
        <f t="shared" si="540"/>
        <v/>
      </c>
      <c r="AL3452" t="str">
        <f t="shared" si="538"/>
        <v/>
      </c>
    </row>
    <row r="3453" spans="1:39" s="20" customFormat="1" x14ac:dyDescent="0.2">
      <c r="A3453" s="20" t="s">
        <v>26572</v>
      </c>
      <c r="B3453" s="20" t="s">
        <v>17</v>
      </c>
      <c r="C3453" s="20" t="s">
        <v>26573</v>
      </c>
      <c r="D3453" s="21">
        <v>41346</v>
      </c>
      <c r="E3453" s="21">
        <v>43456</v>
      </c>
      <c r="F3453" s="24" t="s">
        <v>39</v>
      </c>
      <c r="I3453" s="20">
        <v>100</v>
      </c>
      <c r="J3453" s="20">
        <v>0</v>
      </c>
      <c r="K3453" s="20">
        <v>0</v>
      </c>
      <c r="L3453" s="20">
        <v>662</v>
      </c>
      <c r="M3453" s="20">
        <v>662</v>
      </c>
      <c r="N3453" s="20" t="s">
        <v>20</v>
      </c>
      <c r="O3453" s="20" t="s">
        <v>26574</v>
      </c>
      <c r="P3453" s="20" t="s">
        <v>28</v>
      </c>
      <c r="Q3453" s="20" t="s">
        <v>34233</v>
      </c>
      <c r="R3453" s="20" t="s">
        <v>34233</v>
      </c>
      <c r="S3453" s="20" t="s">
        <v>33942</v>
      </c>
      <c r="T3453" s="20" t="s">
        <v>34233</v>
      </c>
      <c r="V3453" s="20" t="s">
        <v>34899</v>
      </c>
      <c r="AD3453" s="20" t="str">
        <f t="shared" si="541"/>
        <v/>
      </c>
      <c r="AE3453" s="20" t="str">
        <f t="shared" si="534"/>
        <v/>
      </c>
      <c r="AF3453" s="20" t="str">
        <f t="shared" si="535"/>
        <v/>
      </c>
      <c r="AG3453" s="20" t="str">
        <f t="shared" si="536"/>
        <v/>
      </c>
      <c r="AH3453" s="20" t="str">
        <f t="shared" si="539"/>
        <v/>
      </c>
      <c r="AI3453" s="20">
        <v>0.14499999999999999</v>
      </c>
      <c r="AJ3453" s="20" t="str">
        <f t="shared" si="537"/>
        <v/>
      </c>
      <c r="AK3453" s="20" t="str">
        <f t="shared" si="540"/>
        <v/>
      </c>
      <c r="AL3453" s="20" t="str">
        <f t="shared" si="538"/>
        <v/>
      </c>
      <c r="AM3453" s="20" t="s">
        <v>34312</v>
      </c>
    </row>
    <row r="3454" spans="1:39" x14ac:dyDescent="0.2">
      <c r="A3454" t="s">
        <v>29532</v>
      </c>
      <c r="B3454" t="s">
        <v>17</v>
      </c>
      <c r="C3454" t="s">
        <v>29533</v>
      </c>
      <c r="D3454" s="1">
        <v>43592</v>
      </c>
      <c r="E3454" s="1">
        <v>43592</v>
      </c>
      <c r="F3454" t="s">
        <v>19</v>
      </c>
      <c r="I3454">
        <v>100</v>
      </c>
      <c r="J3454">
        <v>0</v>
      </c>
      <c r="K3454">
        <v>0</v>
      </c>
      <c r="L3454">
        <v>1737</v>
      </c>
      <c r="M3454">
        <v>1737</v>
      </c>
      <c r="N3454" t="s">
        <v>20</v>
      </c>
      <c r="O3454" t="s">
        <v>29534</v>
      </c>
      <c r="P3454" t="s">
        <v>28</v>
      </c>
      <c r="Q3454" t="s">
        <v>32656</v>
      </c>
      <c r="R3454" t="s">
        <v>33768</v>
      </c>
      <c r="S3454" t="s">
        <v>32628</v>
      </c>
      <c r="T3454" t="s">
        <v>34497</v>
      </c>
      <c r="U3454" t="s">
        <v>32656</v>
      </c>
      <c r="V3454" t="s">
        <v>34899</v>
      </c>
      <c r="W3454">
        <v>350</v>
      </c>
      <c r="X3454">
        <v>2</v>
      </c>
      <c r="Y3454" t="s">
        <v>32654</v>
      </c>
      <c r="Z3454">
        <v>600</v>
      </c>
      <c r="AA3454">
        <v>8.5</v>
      </c>
      <c r="AC3454">
        <v>2</v>
      </c>
      <c r="AD3454" t="str">
        <f t="shared" si="541"/>
        <v/>
      </c>
      <c r="AE3454" t="str">
        <f t="shared" si="534"/>
        <v/>
      </c>
      <c r="AF3454" t="str">
        <f t="shared" si="535"/>
        <v/>
      </c>
      <c r="AG3454">
        <f t="shared" si="536"/>
        <v>2</v>
      </c>
      <c r="AH3454">
        <f t="shared" si="539"/>
        <v>5.6</v>
      </c>
      <c r="AI3454">
        <v>0.14499999999999999</v>
      </c>
      <c r="AJ3454">
        <f t="shared" si="537"/>
        <v>0.81199999999999994</v>
      </c>
      <c r="AK3454" t="str">
        <f t="shared" si="540"/>
        <v/>
      </c>
      <c r="AL3454" t="str">
        <f t="shared" si="538"/>
        <v/>
      </c>
    </row>
    <row r="3455" spans="1:39" x14ac:dyDescent="0.2">
      <c r="A3455" t="s">
        <v>20893</v>
      </c>
      <c r="B3455" t="s">
        <v>17</v>
      </c>
      <c r="C3455" t="s">
        <v>20894</v>
      </c>
      <c r="D3455" s="1">
        <v>38537</v>
      </c>
      <c r="E3455" s="1">
        <v>43951</v>
      </c>
      <c r="F3455" t="s">
        <v>39</v>
      </c>
      <c r="I3455">
        <v>100</v>
      </c>
      <c r="J3455">
        <v>0</v>
      </c>
      <c r="K3455">
        <v>0</v>
      </c>
      <c r="L3455">
        <v>818</v>
      </c>
      <c r="M3455">
        <v>818</v>
      </c>
      <c r="N3455" t="s">
        <v>20</v>
      </c>
      <c r="O3455" t="s">
        <v>20895</v>
      </c>
      <c r="P3455" t="s">
        <v>28</v>
      </c>
      <c r="Q3455" t="s">
        <v>34233</v>
      </c>
      <c r="R3455" t="s">
        <v>34233</v>
      </c>
      <c r="S3455" t="s">
        <v>33942</v>
      </c>
      <c r="T3455" t="s">
        <v>34233</v>
      </c>
      <c r="V3455" t="s">
        <v>34971</v>
      </c>
      <c r="AD3455" t="str">
        <f t="shared" si="541"/>
        <v/>
      </c>
      <c r="AE3455" t="str">
        <f t="shared" si="534"/>
        <v/>
      </c>
      <c r="AF3455" t="str">
        <f t="shared" si="535"/>
        <v/>
      </c>
      <c r="AG3455" t="str">
        <f t="shared" si="536"/>
        <v/>
      </c>
      <c r="AH3455" t="str">
        <f t="shared" si="539"/>
        <v/>
      </c>
      <c r="AI3455">
        <v>0.14499999999999999</v>
      </c>
      <c r="AJ3455" t="str">
        <f t="shared" si="537"/>
        <v/>
      </c>
      <c r="AK3455" t="str">
        <f t="shared" si="540"/>
        <v/>
      </c>
      <c r="AL3455" t="str">
        <f t="shared" si="538"/>
        <v/>
      </c>
    </row>
    <row r="3456" spans="1:39" x14ac:dyDescent="0.2">
      <c r="A3456" t="s">
        <v>16</v>
      </c>
      <c r="B3456" t="s">
        <v>17</v>
      </c>
      <c r="C3456" t="s">
        <v>18</v>
      </c>
      <c r="D3456" s="1">
        <v>43045</v>
      </c>
      <c r="E3456" s="1">
        <v>43456</v>
      </c>
      <c r="F3456" t="s">
        <v>19</v>
      </c>
      <c r="I3456">
        <v>100</v>
      </c>
      <c r="J3456">
        <v>0</v>
      </c>
      <c r="K3456">
        <v>0</v>
      </c>
      <c r="L3456">
        <v>2932</v>
      </c>
      <c r="M3456">
        <v>2932</v>
      </c>
      <c r="N3456" t="s">
        <v>20</v>
      </c>
      <c r="O3456" t="s">
        <v>21</v>
      </c>
      <c r="P3456" t="s">
        <v>22</v>
      </c>
      <c r="Q3456" t="s">
        <v>34233</v>
      </c>
      <c r="R3456" t="s">
        <v>34233</v>
      </c>
      <c r="S3456" t="s">
        <v>33797</v>
      </c>
      <c r="T3456" t="s">
        <v>34351</v>
      </c>
      <c r="AD3456" t="str">
        <f t="shared" si="541"/>
        <v/>
      </c>
      <c r="AE3456" t="str">
        <f t="shared" si="534"/>
        <v/>
      </c>
      <c r="AF3456" t="str">
        <f t="shared" si="535"/>
        <v/>
      </c>
      <c r="AG3456" s="17">
        <v>6</v>
      </c>
      <c r="AH3456">
        <f t="shared" si="539"/>
        <v>16.799999999999997</v>
      </c>
      <c r="AI3456">
        <v>0.14499999999999999</v>
      </c>
      <c r="AJ3456">
        <f t="shared" si="537"/>
        <v>2.4359999999999995</v>
      </c>
      <c r="AK3456" t="str">
        <f t="shared" si="540"/>
        <v/>
      </c>
      <c r="AL3456" t="str">
        <f t="shared" si="538"/>
        <v/>
      </c>
    </row>
    <row r="3457" spans="1:38" x14ac:dyDescent="0.2">
      <c r="A3457" t="s">
        <v>20890</v>
      </c>
      <c r="B3457" t="s">
        <v>17</v>
      </c>
      <c r="C3457" t="s">
        <v>20891</v>
      </c>
      <c r="D3457" s="1">
        <v>38537</v>
      </c>
      <c r="E3457" s="1">
        <v>44546</v>
      </c>
      <c r="F3457" t="s">
        <v>470</v>
      </c>
      <c r="G3457" t="s">
        <v>19</v>
      </c>
      <c r="I3457">
        <v>50</v>
      </c>
      <c r="J3457">
        <v>50</v>
      </c>
      <c r="K3457">
        <v>0</v>
      </c>
      <c r="L3457">
        <v>4752</v>
      </c>
      <c r="M3457">
        <v>4752</v>
      </c>
      <c r="N3457" t="s">
        <v>20</v>
      </c>
      <c r="O3457" t="s">
        <v>20892</v>
      </c>
      <c r="P3457" t="s">
        <v>28</v>
      </c>
      <c r="Q3457" t="s">
        <v>33775</v>
      </c>
      <c r="R3457">
        <v>2.5</v>
      </c>
      <c r="S3457" t="s">
        <v>32627</v>
      </c>
      <c r="T3457" t="s">
        <v>32961</v>
      </c>
      <c r="U3457" t="s">
        <v>33004</v>
      </c>
      <c r="V3457" t="s">
        <v>32696</v>
      </c>
      <c r="W3457">
        <v>1600</v>
      </c>
      <c r="X3457">
        <v>1</v>
      </c>
      <c r="Y3457">
        <v>1</v>
      </c>
      <c r="Z3457">
        <v>1600</v>
      </c>
      <c r="AA3457">
        <v>8</v>
      </c>
      <c r="AD3457" t="str">
        <f t="shared" si="541"/>
        <v/>
      </c>
      <c r="AE3457" t="str">
        <f t="shared" si="534"/>
        <v/>
      </c>
      <c r="AF3457">
        <v>1600</v>
      </c>
      <c r="AG3457" t="str">
        <f>IF((S3457&lt;&gt;"tühi")*(AC3457&lt;&gt;""),AC3457,"")</f>
        <v/>
      </c>
      <c r="AH3457" t="str">
        <f t="shared" si="539"/>
        <v/>
      </c>
      <c r="AI3457">
        <v>0.14499999999999999</v>
      </c>
      <c r="AJ3457">
        <v>2.5</v>
      </c>
      <c r="AK3457" t="str">
        <f t="shared" si="540"/>
        <v/>
      </c>
      <c r="AL3457" t="str">
        <f t="shared" si="538"/>
        <v/>
      </c>
    </row>
    <row r="3458" spans="1:38" x14ac:dyDescent="0.2">
      <c r="A3458" t="s">
        <v>18239</v>
      </c>
      <c r="B3458" t="s">
        <v>17</v>
      </c>
      <c r="C3458" t="s">
        <v>18240</v>
      </c>
      <c r="D3458" s="1">
        <v>37930</v>
      </c>
      <c r="E3458" s="1">
        <v>43456</v>
      </c>
      <c r="F3458" t="s">
        <v>19</v>
      </c>
      <c r="I3458">
        <v>100</v>
      </c>
      <c r="J3458">
        <v>0</v>
      </c>
      <c r="K3458">
        <v>0</v>
      </c>
      <c r="L3458">
        <v>2813</v>
      </c>
      <c r="M3458">
        <v>2813</v>
      </c>
      <c r="N3458" t="s">
        <v>20</v>
      </c>
      <c r="O3458" t="s">
        <v>18241</v>
      </c>
      <c r="P3458" t="s">
        <v>28</v>
      </c>
      <c r="Q3458" t="s">
        <v>34233</v>
      </c>
      <c r="R3458" t="s">
        <v>34233</v>
      </c>
      <c r="S3458" t="s">
        <v>33797</v>
      </c>
      <c r="T3458" t="s">
        <v>34349</v>
      </c>
      <c r="U3458" t="s">
        <v>32634</v>
      </c>
      <c r="V3458" t="s">
        <v>34971</v>
      </c>
      <c r="W3458">
        <v>280</v>
      </c>
      <c r="X3458">
        <v>2</v>
      </c>
      <c r="Y3458">
        <v>1</v>
      </c>
      <c r="Z3458">
        <v>560</v>
      </c>
      <c r="AA3458">
        <v>8.5</v>
      </c>
      <c r="AC3458">
        <v>1</v>
      </c>
      <c r="AD3458" t="str">
        <f t="shared" si="541"/>
        <v/>
      </c>
      <c r="AE3458" t="str">
        <f t="shared" si="534"/>
        <v/>
      </c>
      <c r="AF3458" t="str">
        <f t="shared" ref="AF3458:AF3521" si="542">IF((S3458&lt;&gt;"tühi")*(F3458&lt;&gt;"Elamumaa")*(G3458&lt;&gt;"Elamumaa")*(H3458&lt;&gt;"Elamumaa"),IF(Z3458=0,"",Z3458),"")</f>
        <v/>
      </c>
      <c r="AG3458">
        <f>IF((S3458&lt;&gt;"tühi")*(AC3458&lt;&gt;""),AC3458,"")</f>
        <v>1</v>
      </c>
      <c r="AH3458">
        <f t="shared" si="539"/>
        <v>2.8</v>
      </c>
      <c r="AI3458">
        <v>0.14499999999999999</v>
      </c>
      <c r="AJ3458">
        <f t="shared" si="537"/>
        <v>0.40599999999999997</v>
      </c>
      <c r="AK3458" t="str">
        <f t="shared" si="540"/>
        <v/>
      </c>
      <c r="AL3458" t="str">
        <f t="shared" si="538"/>
        <v/>
      </c>
    </row>
    <row r="3459" spans="1:38" x14ac:dyDescent="0.2">
      <c r="A3459" t="s">
        <v>25392</v>
      </c>
      <c r="B3459" t="s">
        <v>17</v>
      </c>
      <c r="C3459" t="s">
        <v>25393</v>
      </c>
      <c r="D3459" s="1">
        <v>39822</v>
      </c>
      <c r="E3459" s="1">
        <v>43951</v>
      </c>
      <c r="F3459" t="s">
        <v>19</v>
      </c>
      <c r="I3459">
        <v>100</v>
      </c>
      <c r="J3459">
        <v>0</v>
      </c>
      <c r="K3459">
        <v>0</v>
      </c>
      <c r="L3459">
        <v>4784</v>
      </c>
      <c r="M3459">
        <v>4784</v>
      </c>
      <c r="N3459" t="s">
        <v>20</v>
      </c>
      <c r="O3459" t="s">
        <v>25394</v>
      </c>
      <c r="P3459" t="s">
        <v>44</v>
      </c>
      <c r="Q3459" t="s">
        <v>34234</v>
      </c>
      <c r="R3459" t="s">
        <v>34235</v>
      </c>
      <c r="S3459" t="s">
        <v>33799</v>
      </c>
      <c r="T3459" t="s">
        <v>34801</v>
      </c>
      <c r="AD3459" t="str">
        <f t="shared" si="541"/>
        <v/>
      </c>
      <c r="AE3459" t="str">
        <f t="shared" si="534"/>
        <v/>
      </c>
      <c r="AF3459" t="str">
        <f t="shared" si="542"/>
        <v/>
      </c>
      <c r="AG3459" s="17">
        <v>1</v>
      </c>
      <c r="AH3459">
        <f t="shared" si="539"/>
        <v>2.8</v>
      </c>
      <c r="AI3459">
        <v>0.14499999999999999</v>
      </c>
      <c r="AJ3459">
        <f t="shared" si="537"/>
        <v>0.40599999999999997</v>
      </c>
      <c r="AK3459" t="str">
        <f t="shared" si="540"/>
        <v/>
      </c>
      <c r="AL3459" t="str">
        <f t="shared" si="538"/>
        <v/>
      </c>
    </row>
    <row r="3460" spans="1:38" x14ac:dyDescent="0.2">
      <c r="A3460" t="s">
        <v>17802</v>
      </c>
      <c r="B3460" t="s">
        <v>17</v>
      </c>
      <c r="C3460" t="s">
        <v>17803</v>
      </c>
      <c r="D3460" s="1">
        <v>37767</v>
      </c>
      <c r="E3460" s="1">
        <v>43951</v>
      </c>
      <c r="F3460" t="s">
        <v>19</v>
      </c>
      <c r="I3460">
        <v>100</v>
      </c>
      <c r="J3460">
        <v>0</v>
      </c>
      <c r="K3460">
        <v>0</v>
      </c>
      <c r="L3460">
        <v>1501</v>
      </c>
      <c r="M3460">
        <v>1501</v>
      </c>
      <c r="N3460" t="s">
        <v>20</v>
      </c>
      <c r="O3460" t="s">
        <v>17804</v>
      </c>
      <c r="P3460" t="s">
        <v>28</v>
      </c>
      <c r="Q3460" t="s">
        <v>34233</v>
      </c>
      <c r="R3460" t="s">
        <v>34233</v>
      </c>
      <c r="S3460" t="s">
        <v>33797</v>
      </c>
      <c r="T3460" t="s">
        <v>34357</v>
      </c>
      <c r="U3460" t="s">
        <v>32634</v>
      </c>
      <c r="V3460" t="s">
        <v>33005</v>
      </c>
      <c r="W3460">
        <v>300</v>
      </c>
      <c r="X3460">
        <v>2</v>
      </c>
      <c r="Y3460" t="s">
        <v>32654</v>
      </c>
      <c r="Z3460">
        <v>600</v>
      </c>
      <c r="AA3460">
        <v>8.5</v>
      </c>
      <c r="AB3460">
        <v>20</v>
      </c>
      <c r="AC3460">
        <v>1</v>
      </c>
      <c r="AD3460" t="str">
        <f t="shared" si="541"/>
        <v/>
      </c>
      <c r="AE3460" t="str">
        <f t="shared" si="534"/>
        <v/>
      </c>
      <c r="AF3460" t="str">
        <f t="shared" si="542"/>
        <v/>
      </c>
      <c r="AG3460">
        <f t="shared" ref="AG3460:AG3483" si="543">IF((S3460&lt;&gt;"tühi")*(AC3460&lt;&gt;""),AC3460,"")</f>
        <v>1</v>
      </c>
      <c r="AH3460">
        <f t="shared" si="539"/>
        <v>2.8</v>
      </c>
      <c r="AI3460">
        <v>0.14499999999999999</v>
      </c>
      <c r="AJ3460">
        <f t="shared" si="537"/>
        <v>0.40599999999999997</v>
      </c>
      <c r="AK3460" t="str">
        <f t="shared" si="540"/>
        <v/>
      </c>
      <c r="AL3460" t="str">
        <f t="shared" si="538"/>
        <v/>
      </c>
    </row>
    <row r="3461" spans="1:38" x14ac:dyDescent="0.2">
      <c r="A3461" t="s">
        <v>29261</v>
      </c>
      <c r="B3461" t="s">
        <v>17</v>
      </c>
      <c r="C3461" t="s">
        <v>29262</v>
      </c>
      <c r="D3461" s="1">
        <v>43374</v>
      </c>
      <c r="E3461" s="1">
        <v>43951</v>
      </c>
      <c r="F3461" t="s">
        <v>26</v>
      </c>
      <c r="I3461">
        <v>100</v>
      </c>
      <c r="J3461">
        <v>0</v>
      </c>
      <c r="K3461">
        <v>0</v>
      </c>
      <c r="L3461">
        <v>1375</v>
      </c>
      <c r="M3461">
        <v>1375</v>
      </c>
      <c r="N3461" t="s">
        <v>20</v>
      </c>
      <c r="O3461" t="s">
        <v>29263</v>
      </c>
      <c r="P3461" t="s">
        <v>44</v>
      </c>
      <c r="Q3461" t="s">
        <v>34233</v>
      </c>
      <c r="R3461" t="s">
        <v>34233</v>
      </c>
      <c r="S3461" t="s">
        <v>34233</v>
      </c>
      <c r="T3461" t="s">
        <v>34233</v>
      </c>
      <c r="AD3461" t="str">
        <f t="shared" si="541"/>
        <v/>
      </c>
      <c r="AE3461" t="str">
        <f t="shared" si="534"/>
        <v/>
      </c>
      <c r="AF3461" t="str">
        <f t="shared" si="542"/>
        <v/>
      </c>
      <c r="AG3461" t="str">
        <f t="shared" si="543"/>
        <v/>
      </c>
      <c r="AH3461" t="str">
        <f t="shared" si="539"/>
        <v/>
      </c>
      <c r="AI3461">
        <v>0.14499999999999999</v>
      </c>
      <c r="AJ3461" t="str">
        <f t="shared" si="537"/>
        <v/>
      </c>
      <c r="AK3461" t="str">
        <f t="shared" si="540"/>
        <v/>
      </c>
      <c r="AL3461" t="str">
        <f t="shared" si="538"/>
        <v/>
      </c>
    </row>
    <row r="3462" spans="1:38" x14ac:dyDescent="0.2">
      <c r="A3462" t="s">
        <v>29177</v>
      </c>
      <c r="B3462" t="s">
        <v>17</v>
      </c>
      <c r="C3462" t="s">
        <v>29178</v>
      </c>
      <c r="D3462" s="1">
        <v>43286</v>
      </c>
      <c r="E3462" s="1">
        <v>43456</v>
      </c>
      <c r="F3462" t="s">
        <v>26</v>
      </c>
      <c r="I3462">
        <v>100</v>
      </c>
      <c r="J3462">
        <v>0</v>
      </c>
      <c r="K3462">
        <v>0</v>
      </c>
      <c r="L3462">
        <v>715</v>
      </c>
      <c r="M3462">
        <v>715</v>
      </c>
      <c r="N3462" t="s">
        <v>20</v>
      </c>
      <c r="O3462" t="s">
        <v>29179</v>
      </c>
      <c r="P3462" t="s">
        <v>44</v>
      </c>
      <c r="Q3462" t="s">
        <v>34233</v>
      </c>
      <c r="R3462" t="s">
        <v>34233</v>
      </c>
      <c r="S3462" t="s">
        <v>34233</v>
      </c>
      <c r="T3462" t="s">
        <v>34233</v>
      </c>
      <c r="AD3462" t="str">
        <f t="shared" si="541"/>
        <v/>
      </c>
      <c r="AE3462" t="str">
        <f t="shared" si="534"/>
        <v/>
      </c>
      <c r="AF3462" t="str">
        <f t="shared" si="542"/>
        <v/>
      </c>
      <c r="AG3462" t="str">
        <f t="shared" si="543"/>
        <v/>
      </c>
      <c r="AH3462" t="str">
        <f t="shared" si="539"/>
        <v/>
      </c>
      <c r="AI3462">
        <v>0.14499999999999999</v>
      </c>
      <c r="AJ3462" t="str">
        <f t="shared" si="537"/>
        <v/>
      </c>
      <c r="AK3462" t="str">
        <f t="shared" si="540"/>
        <v/>
      </c>
      <c r="AL3462" t="str">
        <f t="shared" si="538"/>
        <v/>
      </c>
    </row>
    <row r="3463" spans="1:38" x14ac:dyDescent="0.2">
      <c r="A3463" t="s">
        <v>26593</v>
      </c>
      <c r="B3463" t="s">
        <v>17</v>
      </c>
      <c r="C3463" t="s">
        <v>26594</v>
      </c>
      <c r="D3463" s="1">
        <v>41346</v>
      </c>
      <c r="E3463" s="1">
        <v>44546</v>
      </c>
      <c r="F3463" t="s">
        <v>889</v>
      </c>
      <c r="I3463">
        <v>100</v>
      </c>
      <c r="J3463">
        <v>0</v>
      </c>
      <c r="K3463">
        <v>0</v>
      </c>
      <c r="L3463">
        <v>14390</v>
      </c>
      <c r="M3463">
        <v>14390</v>
      </c>
      <c r="N3463" t="s">
        <v>20</v>
      </c>
      <c r="O3463" t="s">
        <v>26595</v>
      </c>
      <c r="P3463" t="s">
        <v>28</v>
      </c>
      <c r="Q3463" t="s">
        <v>34233</v>
      </c>
      <c r="R3463" t="s">
        <v>34233</v>
      </c>
      <c r="S3463" t="s">
        <v>33942</v>
      </c>
      <c r="T3463" t="s">
        <v>34233</v>
      </c>
      <c r="V3463" t="s">
        <v>34899</v>
      </c>
      <c r="AD3463" t="str">
        <f t="shared" si="541"/>
        <v/>
      </c>
      <c r="AE3463" t="str">
        <f t="shared" si="534"/>
        <v/>
      </c>
      <c r="AF3463" t="str">
        <f t="shared" si="542"/>
        <v/>
      </c>
      <c r="AG3463" t="str">
        <f t="shared" si="543"/>
        <v/>
      </c>
      <c r="AH3463" t="str">
        <f t="shared" si="539"/>
        <v/>
      </c>
      <c r="AI3463">
        <v>0.14499999999999999</v>
      </c>
      <c r="AJ3463" t="str">
        <f t="shared" si="537"/>
        <v/>
      </c>
      <c r="AK3463" t="str">
        <f t="shared" si="540"/>
        <v/>
      </c>
      <c r="AL3463" t="str">
        <f t="shared" si="538"/>
        <v/>
      </c>
    </row>
    <row r="3464" spans="1:38" x14ac:dyDescent="0.2">
      <c r="A3464" t="s">
        <v>26617</v>
      </c>
      <c r="B3464" t="s">
        <v>17</v>
      </c>
      <c r="C3464" t="s">
        <v>26618</v>
      </c>
      <c r="D3464" s="1">
        <v>41346</v>
      </c>
      <c r="E3464" s="1">
        <v>44560</v>
      </c>
      <c r="F3464" t="s">
        <v>26</v>
      </c>
      <c r="I3464">
        <v>100</v>
      </c>
      <c r="J3464">
        <v>0</v>
      </c>
      <c r="K3464">
        <v>0</v>
      </c>
      <c r="L3464">
        <v>11611</v>
      </c>
      <c r="M3464">
        <v>11611</v>
      </c>
      <c r="N3464" t="s">
        <v>20</v>
      </c>
      <c r="O3464" t="s">
        <v>26619</v>
      </c>
      <c r="P3464" t="s">
        <v>44</v>
      </c>
      <c r="Q3464" t="s">
        <v>34233</v>
      </c>
      <c r="R3464" t="s">
        <v>34233</v>
      </c>
      <c r="S3464" t="s">
        <v>34233</v>
      </c>
      <c r="T3464" t="s">
        <v>34233</v>
      </c>
      <c r="V3464" t="s">
        <v>34899</v>
      </c>
      <c r="AD3464" t="str">
        <f t="shared" si="541"/>
        <v/>
      </c>
      <c r="AE3464" t="str">
        <f t="shared" si="534"/>
        <v/>
      </c>
      <c r="AF3464" t="str">
        <f t="shared" si="542"/>
        <v/>
      </c>
      <c r="AG3464" t="str">
        <f t="shared" si="543"/>
        <v/>
      </c>
      <c r="AH3464" t="str">
        <f t="shared" si="539"/>
        <v/>
      </c>
      <c r="AI3464">
        <v>0.14499999999999999</v>
      </c>
      <c r="AJ3464" t="str">
        <f t="shared" si="537"/>
        <v/>
      </c>
      <c r="AK3464" t="str">
        <f t="shared" si="540"/>
        <v/>
      </c>
      <c r="AL3464" t="str">
        <f t="shared" si="538"/>
        <v/>
      </c>
    </row>
    <row r="3465" spans="1:38" x14ac:dyDescent="0.2">
      <c r="A3465" t="s">
        <v>25983</v>
      </c>
      <c r="B3465" t="s">
        <v>17</v>
      </c>
      <c r="C3465" t="s">
        <v>25984</v>
      </c>
      <c r="D3465" s="1">
        <v>40725</v>
      </c>
      <c r="E3465" s="1">
        <v>44546</v>
      </c>
      <c r="F3465" t="s">
        <v>474</v>
      </c>
      <c r="I3465">
        <v>100</v>
      </c>
      <c r="J3465">
        <v>0</v>
      </c>
      <c r="K3465">
        <v>0</v>
      </c>
      <c r="L3465">
        <v>22959</v>
      </c>
      <c r="M3465">
        <v>22959</v>
      </c>
      <c r="N3465" t="s">
        <v>20</v>
      </c>
      <c r="O3465" t="s">
        <v>25985</v>
      </c>
      <c r="P3465" t="s">
        <v>28</v>
      </c>
      <c r="Q3465" t="s">
        <v>34233</v>
      </c>
      <c r="R3465" t="s">
        <v>34233</v>
      </c>
      <c r="S3465" t="s">
        <v>33807</v>
      </c>
      <c r="T3465" t="s">
        <v>34499</v>
      </c>
      <c r="U3465" t="s">
        <v>33006</v>
      </c>
      <c r="V3465" t="s">
        <v>34899</v>
      </c>
      <c r="W3465">
        <v>4600</v>
      </c>
      <c r="X3465">
        <v>4</v>
      </c>
      <c r="Y3465">
        <v>4</v>
      </c>
      <c r="Z3465">
        <v>9200</v>
      </c>
      <c r="AA3465">
        <v>18.5</v>
      </c>
      <c r="AD3465" t="str">
        <f t="shared" si="541"/>
        <v/>
      </c>
      <c r="AE3465" t="str">
        <f t="shared" si="534"/>
        <v/>
      </c>
      <c r="AF3465">
        <f t="shared" si="542"/>
        <v>9200</v>
      </c>
      <c r="AG3465" t="str">
        <f t="shared" si="543"/>
        <v/>
      </c>
      <c r="AH3465" t="str">
        <f t="shared" si="539"/>
        <v/>
      </c>
      <c r="AI3465">
        <v>0.14499999999999999</v>
      </c>
      <c r="AJ3465" t="str">
        <f t="shared" si="537"/>
        <v/>
      </c>
      <c r="AK3465" t="str">
        <f t="shared" si="540"/>
        <v/>
      </c>
      <c r="AL3465" t="str">
        <f t="shared" si="538"/>
        <v/>
      </c>
    </row>
    <row r="3466" spans="1:38" x14ac:dyDescent="0.2">
      <c r="A3466" t="s">
        <v>27947</v>
      </c>
      <c r="B3466" t="s">
        <v>17</v>
      </c>
      <c r="C3466" t="s">
        <v>27948</v>
      </c>
      <c r="D3466" s="1">
        <v>42240</v>
      </c>
      <c r="E3466" s="1">
        <v>44560</v>
      </c>
      <c r="F3466" t="s">
        <v>19</v>
      </c>
      <c r="I3466">
        <v>100</v>
      </c>
      <c r="J3466">
        <v>0</v>
      </c>
      <c r="K3466">
        <v>0</v>
      </c>
      <c r="L3466">
        <v>2492</v>
      </c>
      <c r="M3466">
        <v>2492</v>
      </c>
      <c r="N3466" t="s">
        <v>20</v>
      </c>
      <c r="O3466" t="s">
        <v>21</v>
      </c>
      <c r="P3466" t="s">
        <v>28</v>
      </c>
      <c r="Q3466" t="s">
        <v>33766</v>
      </c>
      <c r="R3466" t="s">
        <v>33777</v>
      </c>
      <c r="S3466" t="s">
        <v>32628</v>
      </c>
      <c r="T3466" t="s">
        <v>34362</v>
      </c>
      <c r="U3466" t="s">
        <v>32650</v>
      </c>
      <c r="V3466" t="s">
        <v>34899</v>
      </c>
      <c r="W3466">
        <v>700</v>
      </c>
      <c r="X3466">
        <v>2</v>
      </c>
      <c r="Y3466">
        <v>1</v>
      </c>
      <c r="Z3466">
        <v>1200</v>
      </c>
      <c r="AA3466">
        <v>8.5</v>
      </c>
      <c r="AC3466">
        <v>6</v>
      </c>
      <c r="AD3466" t="str">
        <f t="shared" si="541"/>
        <v/>
      </c>
      <c r="AE3466" t="str">
        <f t="shared" si="534"/>
        <v/>
      </c>
      <c r="AF3466" t="str">
        <f t="shared" si="542"/>
        <v/>
      </c>
      <c r="AG3466">
        <f t="shared" si="543"/>
        <v>6</v>
      </c>
      <c r="AH3466">
        <f t="shared" si="539"/>
        <v>16.799999999999997</v>
      </c>
      <c r="AI3466">
        <v>0.14499999999999999</v>
      </c>
      <c r="AJ3466">
        <f t="shared" si="537"/>
        <v>2.4359999999999995</v>
      </c>
      <c r="AK3466" t="str">
        <f t="shared" si="540"/>
        <v/>
      </c>
      <c r="AL3466" t="str">
        <f t="shared" si="538"/>
        <v/>
      </c>
    </row>
    <row r="3467" spans="1:38" x14ac:dyDescent="0.2">
      <c r="A3467" t="s">
        <v>26523</v>
      </c>
      <c r="B3467" t="s">
        <v>17</v>
      </c>
      <c r="C3467" t="s">
        <v>26524</v>
      </c>
      <c r="D3467" s="1">
        <v>41346</v>
      </c>
      <c r="E3467" s="1">
        <v>44560</v>
      </c>
      <c r="F3467" t="s">
        <v>19</v>
      </c>
      <c r="I3467">
        <v>100</v>
      </c>
      <c r="J3467">
        <v>0</v>
      </c>
      <c r="K3467">
        <v>0</v>
      </c>
      <c r="L3467">
        <v>2561</v>
      </c>
      <c r="M3467">
        <v>2561</v>
      </c>
      <c r="N3467" t="s">
        <v>20</v>
      </c>
      <c r="O3467" t="s">
        <v>21</v>
      </c>
      <c r="P3467" t="s">
        <v>28</v>
      </c>
      <c r="Q3467" t="s">
        <v>34233</v>
      </c>
      <c r="R3467" t="s">
        <v>34233</v>
      </c>
      <c r="S3467" t="s">
        <v>33797</v>
      </c>
      <c r="T3467" t="s">
        <v>34362</v>
      </c>
      <c r="U3467" t="s">
        <v>32650</v>
      </c>
      <c r="V3467" t="s">
        <v>34899</v>
      </c>
      <c r="W3467">
        <v>600</v>
      </c>
      <c r="X3467">
        <v>2</v>
      </c>
      <c r="Y3467">
        <v>1</v>
      </c>
      <c r="Z3467">
        <v>1000</v>
      </c>
      <c r="AA3467">
        <v>8.5</v>
      </c>
      <c r="AC3467">
        <v>5</v>
      </c>
      <c r="AD3467" t="str">
        <f t="shared" si="541"/>
        <v/>
      </c>
      <c r="AE3467" t="str">
        <f t="shared" si="534"/>
        <v/>
      </c>
      <c r="AF3467" t="str">
        <f t="shared" si="542"/>
        <v/>
      </c>
      <c r="AG3467">
        <f t="shared" si="543"/>
        <v>5</v>
      </c>
      <c r="AH3467">
        <f t="shared" si="539"/>
        <v>14</v>
      </c>
      <c r="AI3467">
        <v>0.14499999999999999</v>
      </c>
      <c r="AJ3467">
        <f t="shared" si="537"/>
        <v>2.0299999999999998</v>
      </c>
      <c r="AK3467" t="str">
        <f t="shared" si="540"/>
        <v/>
      </c>
      <c r="AL3467" t="str">
        <f t="shared" si="538"/>
        <v/>
      </c>
    </row>
    <row r="3468" spans="1:38" x14ac:dyDescent="0.2">
      <c r="A3468" t="s">
        <v>27939</v>
      </c>
      <c r="B3468" t="s">
        <v>17</v>
      </c>
      <c r="C3468" t="s">
        <v>27940</v>
      </c>
      <c r="D3468" s="1">
        <v>42240</v>
      </c>
      <c r="E3468" s="1">
        <v>44546</v>
      </c>
      <c r="F3468" t="s">
        <v>19</v>
      </c>
      <c r="I3468">
        <v>100</v>
      </c>
      <c r="J3468">
        <v>0</v>
      </c>
      <c r="K3468">
        <v>0</v>
      </c>
      <c r="L3468">
        <v>2309</v>
      </c>
      <c r="M3468">
        <v>2309</v>
      </c>
      <c r="N3468" t="s">
        <v>20</v>
      </c>
      <c r="O3468" t="s">
        <v>21</v>
      </c>
      <c r="P3468" t="s">
        <v>28</v>
      </c>
      <c r="Q3468" t="s">
        <v>34233</v>
      </c>
      <c r="R3468" t="s">
        <v>34233</v>
      </c>
      <c r="S3468" t="s">
        <v>33797</v>
      </c>
      <c r="T3468" t="s">
        <v>34362</v>
      </c>
      <c r="U3468" t="s">
        <v>32650</v>
      </c>
      <c r="V3468" t="s">
        <v>34899</v>
      </c>
      <c r="W3468">
        <v>600</v>
      </c>
      <c r="X3468">
        <v>2</v>
      </c>
      <c r="Y3468">
        <v>1</v>
      </c>
      <c r="Z3468">
        <v>1000</v>
      </c>
      <c r="AA3468">
        <v>8.5</v>
      </c>
      <c r="AC3468">
        <v>5</v>
      </c>
      <c r="AD3468" t="str">
        <f t="shared" si="541"/>
        <v/>
      </c>
      <c r="AE3468" t="str">
        <f t="shared" si="534"/>
        <v/>
      </c>
      <c r="AF3468" t="str">
        <f t="shared" si="542"/>
        <v/>
      </c>
      <c r="AG3468">
        <f t="shared" si="543"/>
        <v>5</v>
      </c>
      <c r="AH3468">
        <f t="shared" si="539"/>
        <v>14</v>
      </c>
      <c r="AI3468">
        <v>0.14499999999999999</v>
      </c>
      <c r="AJ3468">
        <f t="shared" si="537"/>
        <v>2.0299999999999998</v>
      </c>
      <c r="AK3468" t="str">
        <f t="shared" si="540"/>
        <v/>
      </c>
      <c r="AL3468" t="str">
        <f t="shared" si="538"/>
        <v/>
      </c>
    </row>
    <row r="3469" spans="1:38" x14ac:dyDescent="0.2">
      <c r="A3469" t="s">
        <v>26525</v>
      </c>
      <c r="B3469" t="s">
        <v>17</v>
      </c>
      <c r="C3469" t="s">
        <v>26526</v>
      </c>
      <c r="D3469" s="1">
        <v>41346</v>
      </c>
      <c r="E3469" s="1">
        <v>44560</v>
      </c>
      <c r="F3469" t="s">
        <v>19</v>
      </c>
      <c r="I3469">
        <v>100</v>
      </c>
      <c r="J3469">
        <v>0</v>
      </c>
      <c r="K3469">
        <v>0</v>
      </c>
      <c r="L3469">
        <v>2031</v>
      </c>
      <c r="M3469">
        <v>2031</v>
      </c>
      <c r="N3469" t="s">
        <v>20</v>
      </c>
      <c r="O3469" t="s">
        <v>21</v>
      </c>
      <c r="P3469" t="s">
        <v>28</v>
      </c>
      <c r="Q3469" t="s">
        <v>34233</v>
      </c>
      <c r="R3469" t="s">
        <v>34233</v>
      </c>
      <c r="S3469" t="s">
        <v>33797</v>
      </c>
      <c r="T3469" t="s">
        <v>34362</v>
      </c>
      <c r="U3469" t="s">
        <v>32650</v>
      </c>
      <c r="V3469" t="s">
        <v>34899</v>
      </c>
      <c r="W3469">
        <v>600</v>
      </c>
      <c r="X3469">
        <v>2</v>
      </c>
      <c r="Y3469">
        <v>1</v>
      </c>
      <c r="Z3469">
        <v>1000</v>
      </c>
      <c r="AA3469">
        <v>8.5</v>
      </c>
      <c r="AC3469">
        <v>5</v>
      </c>
      <c r="AD3469" t="str">
        <f t="shared" si="541"/>
        <v/>
      </c>
      <c r="AE3469" t="str">
        <f t="shared" si="534"/>
        <v/>
      </c>
      <c r="AF3469" t="str">
        <f t="shared" si="542"/>
        <v/>
      </c>
      <c r="AG3469">
        <f t="shared" si="543"/>
        <v>5</v>
      </c>
      <c r="AH3469">
        <f t="shared" si="539"/>
        <v>14</v>
      </c>
      <c r="AI3469">
        <v>0.14499999999999999</v>
      </c>
      <c r="AJ3469">
        <f t="shared" si="537"/>
        <v>2.0299999999999998</v>
      </c>
      <c r="AK3469" t="str">
        <f t="shared" si="540"/>
        <v/>
      </c>
      <c r="AL3469" t="str">
        <f t="shared" si="538"/>
        <v/>
      </c>
    </row>
    <row r="3470" spans="1:38" x14ac:dyDescent="0.2">
      <c r="A3470" t="s">
        <v>25986</v>
      </c>
      <c r="B3470" t="s">
        <v>17</v>
      </c>
      <c r="C3470" t="s">
        <v>25987</v>
      </c>
      <c r="D3470" s="1">
        <v>40725</v>
      </c>
      <c r="E3470" s="1">
        <v>44546</v>
      </c>
      <c r="F3470" t="s">
        <v>26</v>
      </c>
      <c r="I3470">
        <v>100</v>
      </c>
      <c r="J3470">
        <v>0</v>
      </c>
      <c r="K3470">
        <v>0</v>
      </c>
      <c r="L3470">
        <v>2017</v>
      </c>
      <c r="M3470">
        <v>2017</v>
      </c>
      <c r="N3470" t="s">
        <v>20</v>
      </c>
      <c r="O3470" t="s">
        <v>25988</v>
      </c>
      <c r="P3470" t="s">
        <v>44</v>
      </c>
      <c r="Q3470" t="s">
        <v>34233</v>
      </c>
      <c r="R3470" t="s">
        <v>34233</v>
      </c>
      <c r="S3470" t="s">
        <v>34233</v>
      </c>
      <c r="T3470" t="s">
        <v>34233</v>
      </c>
      <c r="V3470" t="s">
        <v>34899</v>
      </c>
      <c r="AD3470" t="str">
        <f t="shared" si="541"/>
        <v/>
      </c>
      <c r="AE3470" t="str">
        <f t="shared" si="534"/>
        <v/>
      </c>
      <c r="AF3470" t="str">
        <f t="shared" si="542"/>
        <v/>
      </c>
      <c r="AG3470" t="str">
        <f t="shared" si="543"/>
        <v/>
      </c>
      <c r="AH3470" t="str">
        <f t="shared" si="539"/>
        <v/>
      </c>
      <c r="AI3470">
        <v>0.14499999999999999</v>
      </c>
      <c r="AJ3470" t="str">
        <f t="shared" si="537"/>
        <v/>
      </c>
      <c r="AK3470" t="str">
        <f t="shared" si="540"/>
        <v/>
      </c>
      <c r="AL3470" t="str">
        <f t="shared" si="538"/>
        <v/>
      </c>
    </row>
    <row r="3471" spans="1:38" x14ac:dyDescent="0.2">
      <c r="A3471" t="s">
        <v>26614</v>
      </c>
      <c r="B3471" t="s">
        <v>17</v>
      </c>
      <c r="C3471" t="s">
        <v>26615</v>
      </c>
      <c r="D3471" s="1">
        <v>41346</v>
      </c>
      <c r="E3471" s="1">
        <v>44546</v>
      </c>
      <c r="F3471" t="s">
        <v>39</v>
      </c>
      <c r="I3471">
        <v>100</v>
      </c>
      <c r="J3471">
        <v>0</v>
      </c>
      <c r="K3471">
        <v>0</v>
      </c>
      <c r="L3471">
        <v>6947</v>
      </c>
      <c r="M3471">
        <v>6947</v>
      </c>
      <c r="N3471" t="s">
        <v>20</v>
      </c>
      <c r="O3471" t="s">
        <v>26616</v>
      </c>
      <c r="P3471" t="s">
        <v>28</v>
      </c>
      <c r="Q3471" t="s">
        <v>34233</v>
      </c>
      <c r="R3471" t="s">
        <v>34233</v>
      </c>
      <c r="S3471" t="s">
        <v>33942</v>
      </c>
      <c r="T3471" t="s">
        <v>34233</v>
      </c>
      <c r="V3471" t="s">
        <v>34899</v>
      </c>
      <c r="AD3471" t="str">
        <f t="shared" si="541"/>
        <v/>
      </c>
      <c r="AE3471" t="str">
        <f t="shared" si="534"/>
        <v/>
      </c>
      <c r="AF3471" t="str">
        <f t="shared" si="542"/>
        <v/>
      </c>
      <c r="AG3471" t="str">
        <f t="shared" si="543"/>
        <v/>
      </c>
      <c r="AH3471" t="str">
        <f t="shared" si="539"/>
        <v/>
      </c>
      <c r="AI3471">
        <v>0.14499999999999999</v>
      </c>
      <c r="AJ3471" t="str">
        <f t="shared" si="537"/>
        <v/>
      </c>
      <c r="AK3471" t="str">
        <f t="shared" si="540"/>
        <v/>
      </c>
      <c r="AL3471" t="str">
        <f t="shared" si="538"/>
        <v/>
      </c>
    </row>
    <row r="3472" spans="1:38" x14ac:dyDescent="0.2">
      <c r="A3472" t="s">
        <v>17854</v>
      </c>
      <c r="B3472" t="s">
        <v>17</v>
      </c>
      <c r="C3472" t="s">
        <v>17855</v>
      </c>
      <c r="D3472" s="1">
        <v>37859</v>
      </c>
      <c r="E3472" s="1">
        <v>43456</v>
      </c>
      <c r="F3472" t="s">
        <v>19</v>
      </c>
      <c r="I3472">
        <v>100</v>
      </c>
      <c r="J3472">
        <v>0</v>
      </c>
      <c r="K3472">
        <v>0</v>
      </c>
      <c r="L3472">
        <v>1844</v>
      </c>
      <c r="M3472">
        <v>1844</v>
      </c>
      <c r="N3472" t="s">
        <v>20</v>
      </c>
      <c r="O3472" t="s">
        <v>17856</v>
      </c>
      <c r="P3472" t="s">
        <v>28</v>
      </c>
      <c r="Q3472" t="s">
        <v>34233</v>
      </c>
      <c r="R3472" t="s">
        <v>34233</v>
      </c>
      <c r="S3472" t="s">
        <v>32628</v>
      </c>
      <c r="T3472" t="s">
        <v>34357</v>
      </c>
      <c r="U3472" t="s">
        <v>32634</v>
      </c>
      <c r="V3472" t="s">
        <v>33007</v>
      </c>
      <c r="X3472">
        <v>2</v>
      </c>
      <c r="Y3472" t="s">
        <v>32654</v>
      </c>
      <c r="AB3472">
        <v>15</v>
      </c>
      <c r="AC3472">
        <v>1</v>
      </c>
      <c r="AD3472" t="str">
        <f t="shared" si="541"/>
        <v/>
      </c>
      <c r="AE3472" t="str">
        <f t="shared" si="534"/>
        <v/>
      </c>
      <c r="AF3472" t="str">
        <f t="shared" si="542"/>
        <v/>
      </c>
      <c r="AG3472">
        <f t="shared" si="543"/>
        <v>1</v>
      </c>
      <c r="AH3472">
        <f t="shared" si="539"/>
        <v>2.8</v>
      </c>
      <c r="AI3472">
        <v>0.14499999999999999</v>
      </c>
      <c r="AJ3472">
        <f t="shared" si="537"/>
        <v>0.40599999999999997</v>
      </c>
      <c r="AK3472" t="str">
        <f t="shared" si="540"/>
        <v/>
      </c>
      <c r="AL3472" t="str">
        <f t="shared" si="538"/>
        <v/>
      </c>
    </row>
    <row r="3473" spans="1:38" x14ac:dyDescent="0.2">
      <c r="A3473" t="s">
        <v>17872</v>
      </c>
      <c r="B3473" t="s">
        <v>17</v>
      </c>
      <c r="C3473" t="s">
        <v>17873</v>
      </c>
      <c r="D3473" s="1">
        <v>37859</v>
      </c>
      <c r="E3473" s="1">
        <v>43456</v>
      </c>
      <c r="F3473" t="s">
        <v>19</v>
      </c>
      <c r="I3473">
        <v>100</v>
      </c>
      <c r="J3473">
        <v>0</v>
      </c>
      <c r="K3473">
        <v>0</v>
      </c>
      <c r="L3473">
        <v>1296</v>
      </c>
      <c r="M3473">
        <v>1296</v>
      </c>
      <c r="N3473" t="s">
        <v>20</v>
      </c>
      <c r="O3473" t="s">
        <v>17874</v>
      </c>
      <c r="P3473" t="s">
        <v>28</v>
      </c>
      <c r="Q3473" t="s">
        <v>34234</v>
      </c>
      <c r="R3473" t="s">
        <v>33762</v>
      </c>
      <c r="S3473" t="s">
        <v>33942</v>
      </c>
      <c r="T3473" t="s">
        <v>34233</v>
      </c>
      <c r="U3473" t="s">
        <v>32634</v>
      </c>
      <c r="V3473" t="s">
        <v>33007</v>
      </c>
      <c r="X3473">
        <v>2</v>
      </c>
      <c r="Y3473" t="s">
        <v>32654</v>
      </c>
      <c r="AB3473">
        <v>15</v>
      </c>
      <c r="AC3473">
        <v>1</v>
      </c>
      <c r="AD3473" t="str">
        <f t="shared" si="541"/>
        <v/>
      </c>
      <c r="AE3473">
        <f t="shared" si="534"/>
        <v>1</v>
      </c>
      <c r="AF3473" t="str">
        <f t="shared" si="542"/>
        <v/>
      </c>
      <c r="AG3473" t="str">
        <f t="shared" si="543"/>
        <v/>
      </c>
      <c r="AH3473" t="str">
        <f t="shared" si="539"/>
        <v/>
      </c>
      <c r="AI3473">
        <v>0.14499999999999999</v>
      </c>
      <c r="AJ3473" t="str">
        <f t="shared" si="537"/>
        <v/>
      </c>
      <c r="AK3473">
        <f t="shared" si="540"/>
        <v>2.8</v>
      </c>
      <c r="AL3473">
        <f t="shared" si="538"/>
        <v>0.40599999999999997</v>
      </c>
    </row>
    <row r="3474" spans="1:38" x14ac:dyDescent="0.2">
      <c r="A3474" t="s">
        <v>17851</v>
      </c>
      <c r="B3474" t="s">
        <v>17</v>
      </c>
      <c r="C3474" t="s">
        <v>17852</v>
      </c>
      <c r="D3474" s="1">
        <v>37859</v>
      </c>
      <c r="E3474" s="1">
        <v>43456</v>
      </c>
      <c r="F3474" t="s">
        <v>19</v>
      </c>
      <c r="I3474">
        <v>100</v>
      </c>
      <c r="J3474">
        <v>0</v>
      </c>
      <c r="K3474">
        <v>0</v>
      </c>
      <c r="L3474">
        <v>1585</v>
      </c>
      <c r="M3474">
        <v>1585</v>
      </c>
      <c r="N3474" t="s">
        <v>20</v>
      </c>
      <c r="O3474" t="s">
        <v>17853</v>
      </c>
      <c r="P3474" t="s">
        <v>28</v>
      </c>
      <c r="Q3474" t="s">
        <v>34233</v>
      </c>
      <c r="R3474" t="s">
        <v>34233</v>
      </c>
      <c r="S3474" t="s">
        <v>32628</v>
      </c>
      <c r="T3474" t="s">
        <v>34382</v>
      </c>
      <c r="U3474" t="s">
        <v>32634</v>
      </c>
      <c r="V3474" t="s">
        <v>33007</v>
      </c>
      <c r="X3474">
        <v>2</v>
      </c>
      <c r="Y3474" t="s">
        <v>32654</v>
      </c>
      <c r="AB3474">
        <v>15</v>
      </c>
      <c r="AC3474">
        <v>1</v>
      </c>
      <c r="AD3474" t="str">
        <f t="shared" si="541"/>
        <v/>
      </c>
      <c r="AE3474" t="str">
        <f t="shared" si="534"/>
        <v/>
      </c>
      <c r="AF3474" t="str">
        <f t="shared" si="542"/>
        <v/>
      </c>
      <c r="AG3474">
        <f t="shared" si="543"/>
        <v>1</v>
      </c>
      <c r="AH3474">
        <f t="shared" si="539"/>
        <v>2.8</v>
      </c>
      <c r="AI3474">
        <v>0.14499999999999999</v>
      </c>
      <c r="AJ3474">
        <f t="shared" si="537"/>
        <v>0.40599999999999997</v>
      </c>
      <c r="AK3474" t="str">
        <f t="shared" si="540"/>
        <v/>
      </c>
      <c r="AL3474" t="str">
        <f t="shared" si="538"/>
        <v/>
      </c>
    </row>
    <row r="3475" spans="1:38" x14ac:dyDescent="0.2">
      <c r="A3475" t="s">
        <v>17866</v>
      </c>
      <c r="B3475" t="s">
        <v>17</v>
      </c>
      <c r="C3475" t="s">
        <v>17867</v>
      </c>
      <c r="D3475" s="1">
        <v>37859</v>
      </c>
      <c r="E3475" s="1">
        <v>43456</v>
      </c>
      <c r="F3475" t="s">
        <v>19</v>
      </c>
      <c r="I3475">
        <v>100</v>
      </c>
      <c r="J3475">
        <v>0</v>
      </c>
      <c r="K3475">
        <v>0</v>
      </c>
      <c r="L3475">
        <v>1256</v>
      </c>
      <c r="M3475">
        <v>1256</v>
      </c>
      <c r="N3475" t="s">
        <v>20</v>
      </c>
      <c r="O3475" t="s">
        <v>17868</v>
      </c>
      <c r="P3475" t="s">
        <v>28</v>
      </c>
      <c r="Q3475" t="s">
        <v>34233</v>
      </c>
      <c r="R3475" t="s">
        <v>34233</v>
      </c>
      <c r="S3475" t="s">
        <v>33797</v>
      </c>
      <c r="T3475" t="s">
        <v>34357</v>
      </c>
      <c r="U3475" t="s">
        <v>32634</v>
      </c>
      <c r="V3475" t="s">
        <v>33007</v>
      </c>
      <c r="X3475">
        <v>2</v>
      </c>
      <c r="Y3475" t="s">
        <v>32654</v>
      </c>
      <c r="AB3475">
        <v>15</v>
      </c>
      <c r="AC3475">
        <v>1</v>
      </c>
      <c r="AD3475" t="str">
        <f t="shared" si="541"/>
        <v/>
      </c>
      <c r="AE3475" t="str">
        <f t="shared" si="534"/>
        <v/>
      </c>
      <c r="AF3475" t="str">
        <f t="shared" si="542"/>
        <v/>
      </c>
      <c r="AG3475">
        <f t="shared" si="543"/>
        <v>1</v>
      </c>
      <c r="AH3475">
        <f t="shared" si="539"/>
        <v>2.8</v>
      </c>
      <c r="AI3475">
        <v>0.14499999999999999</v>
      </c>
      <c r="AJ3475">
        <f t="shared" si="537"/>
        <v>0.40599999999999997</v>
      </c>
      <c r="AK3475" t="str">
        <f t="shared" si="540"/>
        <v/>
      </c>
      <c r="AL3475" t="str">
        <f t="shared" si="538"/>
        <v/>
      </c>
    </row>
    <row r="3476" spans="1:38" x14ac:dyDescent="0.2">
      <c r="A3476" t="s">
        <v>17823</v>
      </c>
      <c r="B3476" t="s">
        <v>17</v>
      </c>
      <c r="C3476" t="s">
        <v>17824</v>
      </c>
      <c r="D3476" s="1">
        <v>37776</v>
      </c>
      <c r="E3476" s="1">
        <v>43456</v>
      </c>
      <c r="F3476" t="s">
        <v>19</v>
      </c>
      <c r="I3476">
        <v>100</v>
      </c>
      <c r="J3476">
        <v>0</v>
      </c>
      <c r="K3476">
        <v>0</v>
      </c>
      <c r="L3476">
        <v>1338</v>
      </c>
      <c r="M3476">
        <v>1338</v>
      </c>
      <c r="N3476" t="s">
        <v>20</v>
      </c>
      <c r="O3476" t="s">
        <v>17825</v>
      </c>
      <c r="P3476" t="s">
        <v>28</v>
      </c>
      <c r="Q3476" t="s">
        <v>34233</v>
      </c>
      <c r="R3476" t="s">
        <v>34233</v>
      </c>
      <c r="S3476" t="s">
        <v>32628</v>
      </c>
      <c r="T3476" t="s">
        <v>34354</v>
      </c>
      <c r="U3476" t="s">
        <v>32634</v>
      </c>
      <c r="V3476" t="s">
        <v>33008</v>
      </c>
      <c r="W3476">
        <v>220</v>
      </c>
      <c r="X3476">
        <v>2</v>
      </c>
      <c r="Y3476">
        <v>1</v>
      </c>
      <c r="Z3476">
        <v>440</v>
      </c>
      <c r="AA3476">
        <v>7.5</v>
      </c>
      <c r="AB3476">
        <v>16.399999999999999</v>
      </c>
      <c r="AC3476">
        <v>1</v>
      </c>
      <c r="AD3476" t="str">
        <f t="shared" si="541"/>
        <v/>
      </c>
      <c r="AE3476" t="str">
        <f t="shared" si="534"/>
        <v/>
      </c>
      <c r="AF3476" t="str">
        <f t="shared" si="542"/>
        <v/>
      </c>
      <c r="AG3476">
        <f t="shared" si="543"/>
        <v>1</v>
      </c>
      <c r="AH3476">
        <f t="shared" si="539"/>
        <v>2.8</v>
      </c>
      <c r="AI3476">
        <v>0.14499999999999999</v>
      </c>
      <c r="AJ3476">
        <f t="shared" si="537"/>
        <v>0.40599999999999997</v>
      </c>
      <c r="AK3476" t="str">
        <f t="shared" si="540"/>
        <v/>
      </c>
      <c r="AL3476" t="str">
        <f t="shared" si="538"/>
        <v/>
      </c>
    </row>
    <row r="3477" spans="1:38" x14ac:dyDescent="0.2">
      <c r="A3477" t="s">
        <v>17541</v>
      </c>
      <c r="B3477" t="s">
        <v>17</v>
      </c>
      <c r="C3477" t="s">
        <v>17542</v>
      </c>
      <c r="D3477" s="1">
        <v>37776</v>
      </c>
      <c r="E3477" s="1">
        <v>43951</v>
      </c>
      <c r="F3477" t="s">
        <v>19</v>
      </c>
      <c r="I3477">
        <v>100</v>
      </c>
      <c r="J3477">
        <v>0</v>
      </c>
      <c r="K3477">
        <v>0</v>
      </c>
      <c r="L3477">
        <v>1310</v>
      </c>
      <c r="M3477">
        <v>1310</v>
      </c>
      <c r="N3477" t="s">
        <v>20</v>
      </c>
      <c r="O3477" t="s">
        <v>17543</v>
      </c>
      <c r="P3477" t="s">
        <v>28</v>
      </c>
      <c r="Q3477" t="s">
        <v>34233</v>
      </c>
      <c r="R3477" t="s">
        <v>34233</v>
      </c>
      <c r="S3477" t="s">
        <v>32628</v>
      </c>
      <c r="T3477" t="s">
        <v>34357</v>
      </c>
      <c r="U3477" t="s">
        <v>32634</v>
      </c>
      <c r="V3477" t="s">
        <v>33008</v>
      </c>
      <c r="W3477">
        <v>220</v>
      </c>
      <c r="X3477">
        <v>2</v>
      </c>
      <c r="Y3477">
        <v>1</v>
      </c>
      <c r="Z3477">
        <v>440</v>
      </c>
      <c r="AA3477">
        <v>7.5</v>
      </c>
      <c r="AB3477">
        <v>16.8</v>
      </c>
      <c r="AC3477">
        <v>1</v>
      </c>
      <c r="AD3477" t="str">
        <f t="shared" si="541"/>
        <v/>
      </c>
      <c r="AE3477" t="str">
        <f t="shared" si="534"/>
        <v/>
      </c>
      <c r="AF3477" t="str">
        <f t="shared" si="542"/>
        <v/>
      </c>
      <c r="AG3477">
        <f t="shared" si="543"/>
        <v>1</v>
      </c>
      <c r="AH3477">
        <f t="shared" si="539"/>
        <v>2.8</v>
      </c>
      <c r="AI3477">
        <v>0.14499999999999999</v>
      </c>
      <c r="AJ3477">
        <f t="shared" si="537"/>
        <v>0.40599999999999997</v>
      </c>
      <c r="AK3477" t="str">
        <f t="shared" si="540"/>
        <v/>
      </c>
      <c r="AL3477" t="str">
        <f t="shared" si="538"/>
        <v/>
      </c>
    </row>
    <row r="3478" spans="1:38" x14ac:dyDescent="0.2">
      <c r="A3478" t="s">
        <v>17614</v>
      </c>
      <c r="B3478" t="s">
        <v>17</v>
      </c>
      <c r="C3478" t="s">
        <v>17615</v>
      </c>
      <c r="D3478" s="1">
        <v>37776</v>
      </c>
      <c r="E3478" s="1">
        <v>43456</v>
      </c>
      <c r="F3478" t="s">
        <v>26</v>
      </c>
      <c r="I3478">
        <v>100</v>
      </c>
      <c r="J3478">
        <v>0</v>
      </c>
      <c r="K3478">
        <v>0</v>
      </c>
      <c r="L3478">
        <v>269</v>
      </c>
      <c r="M3478">
        <v>269</v>
      </c>
      <c r="N3478" t="s">
        <v>20</v>
      </c>
      <c r="O3478" t="s">
        <v>17616</v>
      </c>
      <c r="P3478" t="s">
        <v>44</v>
      </c>
      <c r="Q3478" t="s">
        <v>34233</v>
      </c>
      <c r="R3478" t="s">
        <v>34233</v>
      </c>
      <c r="S3478" t="s">
        <v>34233</v>
      </c>
      <c r="T3478" t="s">
        <v>34233</v>
      </c>
      <c r="V3478" t="s">
        <v>33008</v>
      </c>
      <c r="AD3478" t="str">
        <f t="shared" si="541"/>
        <v/>
      </c>
      <c r="AE3478" t="str">
        <f t="shared" si="534"/>
        <v/>
      </c>
      <c r="AF3478" t="str">
        <f t="shared" si="542"/>
        <v/>
      </c>
      <c r="AG3478" t="str">
        <f t="shared" si="543"/>
        <v/>
      </c>
      <c r="AH3478" t="str">
        <f t="shared" si="539"/>
        <v/>
      </c>
      <c r="AI3478">
        <v>0.14499999999999999</v>
      </c>
      <c r="AJ3478" t="str">
        <f t="shared" si="537"/>
        <v/>
      </c>
      <c r="AK3478" t="str">
        <f t="shared" si="540"/>
        <v/>
      </c>
      <c r="AL3478" t="str">
        <f t="shared" si="538"/>
        <v/>
      </c>
    </row>
    <row r="3479" spans="1:38" x14ac:dyDescent="0.2">
      <c r="A3479" t="s">
        <v>26590</v>
      </c>
      <c r="B3479" t="s">
        <v>17</v>
      </c>
      <c r="C3479" t="s">
        <v>26591</v>
      </c>
      <c r="D3479" s="1">
        <v>41346</v>
      </c>
      <c r="E3479" s="1">
        <v>43829</v>
      </c>
      <c r="F3479" t="s">
        <v>39</v>
      </c>
      <c r="I3479">
        <v>100</v>
      </c>
      <c r="J3479">
        <v>0</v>
      </c>
      <c r="K3479">
        <v>0</v>
      </c>
      <c r="L3479">
        <v>1823</v>
      </c>
      <c r="M3479">
        <v>1823</v>
      </c>
      <c r="N3479" t="s">
        <v>20</v>
      </c>
      <c r="O3479" t="s">
        <v>26592</v>
      </c>
      <c r="P3479" t="s">
        <v>28</v>
      </c>
      <c r="Q3479" t="s">
        <v>34233</v>
      </c>
      <c r="R3479" t="s">
        <v>34233</v>
      </c>
      <c r="S3479" t="s">
        <v>33942</v>
      </c>
      <c r="T3479" t="s">
        <v>34233</v>
      </c>
      <c r="V3479" t="s">
        <v>34899</v>
      </c>
      <c r="AD3479" t="str">
        <f t="shared" si="541"/>
        <v/>
      </c>
      <c r="AE3479" t="str">
        <f t="shared" ref="AE3479:AE3542" si="544">IF((S3479="tühi")*(AC3479&lt;&gt;""),AC3479,"")</f>
        <v/>
      </c>
      <c r="AF3479" t="str">
        <f t="shared" si="542"/>
        <v/>
      </c>
      <c r="AG3479" t="str">
        <f t="shared" si="543"/>
        <v/>
      </c>
      <c r="AH3479" t="str">
        <f t="shared" si="539"/>
        <v/>
      </c>
      <c r="AI3479">
        <v>0.14499999999999999</v>
      </c>
      <c r="AJ3479" t="str">
        <f t="shared" si="537"/>
        <v/>
      </c>
      <c r="AK3479" t="str">
        <f t="shared" si="540"/>
        <v/>
      </c>
      <c r="AL3479" t="str">
        <f t="shared" si="538"/>
        <v/>
      </c>
    </row>
    <row r="3480" spans="1:38" x14ac:dyDescent="0.2">
      <c r="A3480" t="s">
        <v>17611</v>
      </c>
      <c r="B3480" t="s">
        <v>17</v>
      </c>
      <c r="C3480" t="s">
        <v>17612</v>
      </c>
      <c r="D3480" s="1">
        <v>37776</v>
      </c>
      <c r="E3480" s="1">
        <v>44546</v>
      </c>
      <c r="F3480" t="s">
        <v>26</v>
      </c>
      <c r="I3480">
        <v>100</v>
      </c>
      <c r="J3480">
        <v>0</v>
      </c>
      <c r="K3480">
        <v>0</v>
      </c>
      <c r="L3480">
        <v>2050</v>
      </c>
      <c r="M3480">
        <v>2050</v>
      </c>
      <c r="N3480" t="s">
        <v>20</v>
      </c>
      <c r="O3480" t="s">
        <v>17613</v>
      </c>
      <c r="P3480" t="s">
        <v>44</v>
      </c>
      <c r="Q3480" t="s">
        <v>34233</v>
      </c>
      <c r="R3480" t="s">
        <v>34233</v>
      </c>
      <c r="S3480" t="s">
        <v>34233</v>
      </c>
      <c r="T3480" t="s">
        <v>34233</v>
      </c>
      <c r="V3480" t="s">
        <v>33008</v>
      </c>
      <c r="AD3480" t="str">
        <f t="shared" si="541"/>
        <v/>
      </c>
      <c r="AE3480" t="str">
        <f t="shared" si="544"/>
        <v/>
      </c>
      <c r="AF3480" t="str">
        <f t="shared" si="542"/>
        <v/>
      </c>
      <c r="AG3480" t="str">
        <f t="shared" si="543"/>
        <v/>
      </c>
      <c r="AH3480" t="str">
        <f t="shared" si="539"/>
        <v/>
      </c>
      <c r="AI3480">
        <v>0.14499999999999999</v>
      </c>
      <c r="AJ3480" t="str">
        <f t="shared" si="537"/>
        <v/>
      </c>
      <c r="AK3480" t="str">
        <f t="shared" si="540"/>
        <v/>
      </c>
      <c r="AL3480" t="str">
        <f t="shared" si="538"/>
        <v/>
      </c>
    </row>
    <row r="3481" spans="1:38" x14ac:dyDescent="0.2">
      <c r="A3481" t="s">
        <v>27902</v>
      </c>
      <c r="B3481" t="s">
        <v>17</v>
      </c>
      <c r="C3481" t="s">
        <v>27903</v>
      </c>
      <c r="D3481" s="1">
        <v>42142</v>
      </c>
      <c r="E3481" s="1">
        <v>43456</v>
      </c>
      <c r="F3481" t="s">
        <v>19</v>
      </c>
      <c r="I3481">
        <v>100</v>
      </c>
      <c r="J3481">
        <v>0</v>
      </c>
      <c r="K3481">
        <v>0</v>
      </c>
      <c r="L3481">
        <v>1503</v>
      </c>
      <c r="M3481">
        <v>1503</v>
      </c>
      <c r="N3481" t="s">
        <v>20</v>
      </c>
      <c r="O3481" t="s">
        <v>27904</v>
      </c>
      <c r="P3481" t="s">
        <v>28</v>
      </c>
      <c r="Q3481" t="s">
        <v>34233</v>
      </c>
      <c r="R3481" t="s">
        <v>34233</v>
      </c>
      <c r="S3481" t="s">
        <v>33797</v>
      </c>
      <c r="T3481" t="s">
        <v>34357</v>
      </c>
      <c r="U3481" t="s">
        <v>32634</v>
      </c>
      <c r="V3481" t="s">
        <v>33009</v>
      </c>
      <c r="W3481">
        <v>300</v>
      </c>
      <c r="X3481">
        <v>2</v>
      </c>
      <c r="Y3481" t="s">
        <v>32654</v>
      </c>
      <c r="Z3481">
        <v>600</v>
      </c>
      <c r="AA3481">
        <v>8.5</v>
      </c>
      <c r="AC3481">
        <v>1</v>
      </c>
      <c r="AD3481" t="str">
        <f t="shared" si="541"/>
        <v/>
      </c>
      <c r="AE3481" t="str">
        <f t="shared" si="544"/>
        <v/>
      </c>
      <c r="AF3481" t="str">
        <f t="shared" si="542"/>
        <v/>
      </c>
      <c r="AG3481">
        <f t="shared" si="543"/>
        <v>1</v>
      </c>
      <c r="AH3481">
        <f t="shared" si="539"/>
        <v>2.8</v>
      </c>
      <c r="AI3481">
        <v>0.14499999999999999</v>
      </c>
      <c r="AJ3481">
        <f t="shared" si="537"/>
        <v>0.40599999999999997</v>
      </c>
      <c r="AK3481" t="str">
        <f t="shared" si="540"/>
        <v/>
      </c>
      <c r="AL3481" t="str">
        <f t="shared" si="538"/>
        <v/>
      </c>
    </row>
    <row r="3482" spans="1:38" x14ac:dyDescent="0.2">
      <c r="A3482" t="s">
        <v>27905</v>
      </c>
      <c r="B3482" t="s">
        <v>17</v>
      </c>
      <c r="C3482" t="s">
        <v>27906</v>
      </c>
      <c r="D3482" s="1">
        <v>42142</v>
      </c>
      <c r="E3482" s="1">
        <v>44546</v>
      </c>
      <c r="F3482" t="s">
        <v>19</v>
      </c>
      <c r="I3482">
        <v>100</v>
      </c>
      <c r="J3482">
        <v>0</v>
      </c>
      <c r="K3482">
        <v>0</v>
      </c>
      <c r="L3482">
        <v>1502</v>
      </c>
      <c r="M3482">
        <v>1502</v>
      </c>
      <c r="N3482" t="s">
        <v>20</v>
      </c>
      <c r="O3482" t="s">
        <v>27907</v>
      </c>
      <c r="P3482" t="s">
        <v>28</v>
      </c>
      <c r="Q3482" t="s">
        <v>34233</v>
      </c>
      <c r="R3482" t="s">
        <v>34233</v>
      </c>
      <c r="S3482" t="s">
        <v>32628</v>
      </c>
      <c r="T3482" t="s">
        <v>34357</v>
      </c>
      <c r="U3482" t="s">
        <v>32634</v>
      </c>
      <c r="V3482" t="s">
        <v>33009</v>
      </c>
      <c r="W3482">
        <v>300</v>
      </c>
      <c r="X3482">
        <v>2</v>
      </c>
      <c r="Y3482" t="s">
        <v>32654</v>
      </c>
      <c r="Z3482">
        <v>600</v>
      </c>
      <c r="AA3482">
        <v>8.5</v>
      </c>
      <c r="AC3482">
        <v>1</v>
      </c>
      <c r="AD3482" t="str">
        <f t="shared" si="541"/>
        <v/>
      </c>
      <c r="AE3482" t="str">
        <f t="shared" si="544"/>
        <v/>
      </c>
      <c r="AF3482" t="str">
        <f t="shared" si="542"/>
        <v/>
      </c>
      <c r="AG3482">
        <f t="shared" si="543"/>
        <v>1</v>
      </c>
      <c r="AH3482">
        <f t="shared" si="539"/>
        <v>2.8</v>
      </c>
      <c r="AI3482">
        <v>0.14499999999999999</v>
      </c>
      <c r="AJ3482">
        <f t="shared" si="537"/>
        <v>0.40599999999999997</v>
      </c>
      <c r="AK3482" t="str">
        <f t="shared" si="540"/>
        <v/>
      </c>
      <c r="AL3482" t="str">
        <f t="shared" si="538"/>
        <v/>
      </c>
    </row>
    <row r="3483" spans="1:38" x14ac:dyDescent="0.2">
      <c r="A3483" t="s">
        <v>17899</v>
      </c>
      <c r="B3483" t="s">
        <v>17</v>
      </c>
      <c r="C3483" t="s">
        <v>17900</v>
      </c>
      <c r="D3483" s="1">
        <v>37859</v>
      </c>
      <c r="E3483" s="1">
        <v>43456</v>
      </c>
      <c r="F3483" t="s">
        <v>19</v>
      </c>
      <c r="I3483">
        <v>100</v>
      </c>
      <c r="J3483">
        <v>0</v>
      </c>
      <c r="K3483">
        <v>0</v>
      </c>
      <c r="L3483">
        <v>1709</v>
      </c>
      <c r="M3483">
        <v>1709</v>
      </c>
      <c r="N3483" t="s">
        <v>20</v>
      </c>
      <c r="O3483" t="s">
        <v>17901</v>
      </c>
      <c r="P3483" t="s">
        <v>28</v>
      </c>
      <c r="Q3483" t="s">
        <v>34233</v>
      </c>
      <c r="R3483" t="s">
        <v>34233</v>
      </c>
      <c r="S3483" t="s">
        <v>32628</v>
      </c>
      <c r="T3483" t="s">
        <v>34357</v>
      </c>
      <c r="U3483" t="s">
        <v>32634</v>
      </c>
      <c r="V3483" t="s">
        <v>33007</v>
      </c>
      <c r="X3483">
        <v>2</v>
      </c>
      <c r="Y3483" t="s">
        <v>32654</v>
      </c>
      <c r="AB3483">
        <v>15</v>
      </c>
      <c r="AC3483">
        <v>1</v>
      </c>
      <c r="AD3483" t="str">
        <f t="shared" si="541"/>
        <v/>
      </c>
      <c r="AE3483" t="str">
        <f t="shared" si="544"/>
        <v/>
      </c>
      <c r="AF3483" t="str">
        <f t="shared" si="542"/>
        <v/>
      </c>
      <c r="AG3483">
        <f t="shared" si="543"/>
        <v>1</v>
      </c>
      <c r="AH3483">
        <f t="shared" si="539"/>
        <v>2.8</v>
      </c>
      <c r="AI3483">
        <v>0.14499999999999999</v>
      </c>
      <c r="AJ3483">
        <f t="shared" si="537"/>
        <v>0.40599999999999997</v>
      </c>
      <c r="AK3483" t="str">
        <f t="shared" si="540"/>
        <v/>
      </c>
      <c r="AL3483" t="str">
        <f t="shared" si="538"/>
        <v/>
      </c>
    </row>
    <row r="3484" spans="1:38" x14ac:dyDescent="0.2">
      <c r="A3484" t="s">
        <v>6117</v>
      </c>
      <c r="B3484" t="s">
        <v>17</v>
      </c>
      <c r="C3484" t="s">
        <v>6118</v>
      </c>
      <c r="D3484" s="1">
        <v>36104</v>
      </c>
      <c r="E3484" s="1">
        <v>43951</v>
      </c>
      <c r="F3484" t="s">
        <v>19</v>
      </c>
      <c r="I3484">
        <v>100</v>
      </c>
      <c r="J3484">
        <v>0</v>
      </c>
      <c r="K3484">
        <v>0</v>
      </c>
      <c r="L3484">
        <v>3404</v>
      </c>
      <c r="M3484">
        <v>3404</v>
      </c>
      <c r="N3484" t="s">
        <v>20</v>
      </c>
      <c r="O3484" t="s">
        <v>6119</v>
      </c>
      <c r="P3484" t="s">
        <v>28</v>
      </c>
      <c r="Q3484" t="s">
        <v>34233</v>
      </c>
      <c r="R3484" t="s">
        <v>34233</v>
      </c>
      <c r="S3484" t="s">
        <v>33807</v>
      </c>
      <c r="T3484" t="s">
        <v>34349</v>
      </c>
      <c r="AD3484" t="str">
        <f t="shared" si="541"/>
        <v/>
      </c>
      <c r="AE3484" t="str">
        <f t="shared" si="544"/>
        <v/>
      </c>
      <c r="AF3484" t="str">
        <f t="shared" si="542"/>
        <v/>
      </c>
      <c r="AG3484" s="17">
        <v>1</v>
      </c>
      <c r="AH3484">
        <f t="shared" si="539"/>
        <v>2.8</v>
      </c>
      <c r="AI3484">
        <v>0.14499999999999999</v>
      </c>
      <c r="AJ3484">
        <f t="shared" si="537"/>
        <v>0.40599999999999997</v>
      </c>
      <c r="AK3484" t="str">
        <f t="shared" si="540"/>
        <v/>
      </c>
      <c r="AL3484" t="str">
        <f t="shared" si="538"/>
        <v/>
      </c>
    </row>
    <row r="3485" spans="1:38" x14ac:dyDescent="0.2">
      <c r="A3485" t="s">
        <v>17544</v>
      </c>
      <c r="B3485" t="s">
        <v>17</v>
      </c>
      <c r="C3485" t="s">
        <v>17545</v>
      </c>
      <c r="D3485" s="1">
        <v>37776</v>
      </c>
      <c r="E3485" s="1">
        <v>43456</v>
      </c>
      <c r="F3485" t="s">
        <v>19</v>
      </c>
      <c r="I3485">
        <v>100</v>
      </c>
      <c r="J3485">
        <v>0</v>
      </c>
      <c r="K3485">
        <v>0</v>
      </c>
      <c r="L3485">
        <v>1335</v>
      </c>
      <c r="M3485">
        <v>1335</v>
      </c>
      <c r="N3485" t="s">
        <v>20</v>
      </c>
      <c r="O3485" t="s">
        <v>17546</v>
      </c>
      <c r="P3485" t="s">
        <v>28</v>
      </c>
      <c r="Q3485" t="s">
        <v>34233</v>
      </c>
      <c r="R3485" t="s">
        <v>34233</v>
      </c>
      <c r="S3485" t="s">
        <v>32628</v>
      </c>
      <c r="T3485" t="s">
        <v>34357</v>
      </c>
      <c r="U3485" t="s">
        <v>32634</v>
      </c>
      <c r="V3485" t="s">
        <v>33008</v>
      </c>
      <c r="W3485">
        <v>220</v>
      </c>
      <c r="X3485">
        <v>2</v>
      </c>
      <c r="Y3485">
        <v>1</v>
      </c>
      <c r="Z3485">
        <v>440</v>
      </c>
      <c r="AA3485">
        <v>7.5</v>
      </c>
      <c r="AB3485">
        <v>16.399999999999999</v>
      </c>
      <c r="AC3485">
        <v>1</v>
      </c>
      <c r="AD3485" t="str">
        <f t="shared" si="541"/>
        <v/>
      </c>
      <c r="AE3485" t="str">
        <f t="shared" si="544"/>
        <v/>
      </c>
      <c r="AF3485" t="str">
        <f t="shared" si="542"/>
        <v/>
      </c>
      <c r="AG3485">
        <f>IF((S3485&lt;&gt;"tühi")*(AC3485&lt;&gt;""),AC3485,"")</f>
        <v>1</v>
      </c>
      <c r="AH3485">
        <f t="shared" si="539"/>
        <v>2.8</v>
      </c>
      <c r="AI3485">
        <v>0.14499999999999999</v>
      </c>
      <c r="AJ3485">
        <f t="shared" si="537"/>
        <v>0.40599999999999997</v>
      </c>
      <c r="AK3485" t="str">
        <f t="shared" si="540"/>
        <v/>
      </c>
      <c r="AL3485" t="str">
        <f t="shared" si="538"/>
        <v/>
      </c>
    </row>
    <row r="3486" spans="1:38" x14ac:dyDescent="0.2">
      <c r="A3486" t="s">
        <v>1569</v>
      </c>
      <c r="B3486" t="s">
        <v>17</v>
      </c>
      <c r="C3486" t="s">
        <v>1570</v>
      </c>
      <c r="D3486" s="1">
        <v>35583</v>
      </c>
      <c r="E3486" s="1">
        <v>43456</v>
      </c>
      <c r="F3486" t="s">
        <v>19</v>
      </c>
      <c r="I3486">
        <v>100</v>
      </c>
      <c r="J3486">
        <v>0</v>
      </c>
      <c r="K3486">
        <v>0</v>
      </c>
      <c r="L3486">
        <v>3655</v>
      </c>
      <c r="M3486">
        <v>3655</v>
      </c>
      <c r="N3486" t="s">
        <v>20</v>
      </c>
      <c r="O3486" t="s">
        <v>1571</v>
      </c>
      <c r="P3486" t="s">
        <v>28</v>
      </c>
      <c r="Q3486" t="s">
        <v>34234</v>
      </c>
      <c r="R3486" t="s">
        <v>34235</v>
      </c>
      <c r="S3486" t="s">
        <v>33804</v>
      </c>
      <c r="T3486" t="s">
        <v>34349</v>
      </c>
      <c r="AD3486" t="str">
        <f t="shared" si="541"/>
        <v/>
      </c>
      <c r="AE3486" t="str">
        <f t="shared" si="544"/>
        <v/>
      </c>
      <c r="AF3486" t="str">
        <f t="shared" si="542"/>
        <v/>
      </c>
      <c r="AG3486" s="17">
        <v>1</v>
      </c>
      <c r="AH3486">
        <f t="shared" si="539"/>
        <v>2.8</v>
      </c>
      <c r="AI3486">
        <v>0.14499999999999999</v>
      </c>
      <c r="AJ3486">
        <f t="shared" si="537"/>
        <v>0.40599999999999997</v>
      </c>
      <c r="AK3486" t="str">
        <f t="shared" si="540"/>
        <v/>
      </c>
      <c r="AL3486" t="str">
        <f t="shared" si="538"/>
        <v/>
      </c>
    </row>
    <row r="3487" spans="1:38" x14ac:dyDescent="0.2">
      <c r="A3487" t="s">
        <v>17596</v>
      </c>
      <c r="B3487" t="s">
        <v>17</v>
      </c>
      <c r="C3487" t="s">
        <v>17597</v>
      </c>
      <c r="D3487" s="1">
        <v>37776</v>
      </c>
      <c r="E3487" s="1">
        <v>44546</v>
      </c>
      <c r="F3487" t="s">
        <v>19</v>
      </c>
      <c r="I3487">
        <v>100</v>
      </c>
      <c r="J3487">
        <v>0</v>
      </c>
      <c r="K3487">
        <v>0</v>
      </c>
      <c r="L3487">
        <v>1378</v>
      </c>
      <c r="M3487">
        <v>1378</v>
      </c>
      <c r="N3487" t="s">
        <v>20</v>
      </c>
      <c r="O3487" t="s">
        <v>17598</v>
      </c>
      <c r="P3487" t="s">
        <v>28</v>
      </c>
      <c r="Q3487" t="s">
        <v>34233</v>
      </c>
      <c r="R3487" t="s">
        <v>34233</v>
      </c>
      <c r="S3487" t="s">
        <v>32628</v>
      </c>
      <c r="T3487" t="s">
        <v>34357</v>
      </c>
      <c r="U3487" t="s">
        <v>32634</v>
      </c>
      <c r="V3487" t="s">
        <v>33008</v>
      </c>
      <c r="W3487">
        <v>220</v>
      </c>
      <c r="X3487">
        <v>2</v>
      </c>
      <c r="Y3487">
        <v>1</v>
      </c>
      <c r="Z3487">
        <v>440</v>
      </c>
      <c r="AA3487">
        <v>7.5</v>
      </c>
      <c r="AB3487">
        <v>16</v>
      </c>
      <c r="AC3487">
        <v>1</v>
      </c>
      <c r="AD3487" t="str">
        <f t="shared" si="541"/>
        <v/>
      </c>
      <c r="AE3487" t="str">
        <f t="shared" si="544"/>
        <v/>
      </c>
      <c r="AF3487" t="str">
        <f t="shared" si="542"/>
        <v/>
      </c>
      <c r="AG3487">
        <f>IF((S3487&lt;&gt;"tühi")*(AC3487&lt;&gt;""),AC3487,"")</f>
        <v>1</v>
      </c>
      <c r="AH3487">
        <f t="shared" si="539"/>
        <v>2.8</v>
      </c>
      <c r="AI3487">
        <v>0.14499999999999999</v>
      </c>
      <c r="AJ3487">
        <f t="shared" si="537"/>
        <v>0.40599999999999997</v>
      </c>
      <c r="AK3487" t="str">
        <f t="shared" si="540"/>
        <v/>
      </c>
      <c r="AL3487" t="str">
        <f t="shared" si="538"/>
        <v/>
      </c>
    </row>
    <row r="3488" spans="1:38" x14ac:dyDescent="0.2">
      <c r="A3488" t="s">
        <v>1344</v>
      </c>
      <c r="B3488" t="s">
        <v>17</v>
      </c>
      <c r="C3488" t="s">
        <v>1345</v>
      </c>
      <c r="D3488" s="1">
        <v>35481</v>
      </c>
      <c r="E3488" s="1">
        <v>43951</v>
      </c>
      <c r="F3488" t="s">
        <v>19</v>
      </c>
      <c r="I3488">
        <v>100</v>
      </c>
      <c r="J3488">
        <v>0</v>
      </c>
      <c r="K3488">
        <v>0</v>
      </c>
      <c r="L3488">
        <v>5532</v>
      </c>
      <c r="M3488">
        <v>5532</v>
      </c>
      <c r="N3488" t="s">
        <v>20</v>
      </c>
      <c r="O3488" t="s">
        <v>1346</v>
      </c>
      <c r="P3488" t="s">
        <v>28</v>
      </c>
      <c r="Q3488" t="s">
        <v>34233</v>
      </c>
      <c r="R3488" t="s">
        <v>34233</v>
      </c>
      <c r="S3488" t="s">
        <v>33834</v>
      </c>
      <c r="T3488" t="s">
        <v>34349</v>
      </c>
      <c r="AD3488" t="str">
        <f t="shared" si="541"/>
        <v/>
      </c>
      <c r="AE3488" t="str">
        <f t="shared" si="544"/>
        <v/>
      </c>
      <c r="AF3488" t="str">
        <f t="shared" si="542"/>
        <v/>
      </c>
      <c r="AG3488" s="17">
        <v>1</v>
      </c>
      <c r="AH3488">
        <f t="shared" si="539"/>
        <v>2.8</v>
      </c>
      <c r="AI3488">
        <v>0.14499999999999999</v>
      </c>
      <c r="AJ3488">
        <f t="shared" si="537"/>
        <v>0.40599999999999997</v>
      </c>
      <c r="AK3488" t="str">
        <f t="shared" si="540"/>
        <v/>
      </c>
      <c r="AL3488" t="str">
        <f t="shared" si="538"/>
        <v/>
      </c>
    </row>
    <row r="3489" spans="1:39" x14ac:dyDescent="0.2">
      <c r="A3489" t="s">
        <v>17599</v>
      </c>
      <c r="B3489" t="s">
        <v>17</v>
      </c>
      <c r="C3489" t="s">
        <v>17600</v>
      </c>
      <c r="D3489" s="1">
        <v>37776</v>
      </c>
      <c r="E3489" s="1">
        <v>44546</v>
      </c>
      <c r="F3489" t="s">
        <v>19</v>
      </c>
      <c r="I3489">
        <v>100</v>
      </c>
      <c r="J3489">
        <v>0</v>
      </c>
      <c r="K3489">
        <v>0</v>
      </c>
      <c r="L3489">
        <v>1349</v>
      </c>
      <c r="M3489">
        <v>1349</v>
      </c>
      <c r="N3489" t="s">
        <v>20</v>
      </c>
      <c r="O3489" t="s">
        <v>17601</v>
      </c>
      <c r="P3489" t="s">
        <v>28</v>
      </c>
      <c r="Q3489" t="s">
        <v>34233</v>
      </c>
      <c r="R3489" t="s">
        <v>34233</v>
      </c>
      <c r="S3489" t="s">
        <v>32628</v>
      </c>
      <c r="T3489" t="s">
        <v>34357</v>
      </c>
      <c r="U3489" t="s">
        <v>32634</v>
      </c>
      <c r="V3489" t="s">
        <v>33008</v>
      </c>
      <c r="W3489">
        <v>220</v>
      </c>
      <c r="X3489">
        <v>2</v>
      </c>
      <c r="Y3489">
        <v>1</v>
      </c>
      <c r="Z3489">
        <v>440</v>
      </c>
      <c r="AA3489">
        <v>7.5</v>
      </c>
      <c r="AB3489">
        <v>16.399999999999999</v>
      </c>
      <c r="AC3489">
        <v>1</v>
      </c>
      <c r="AD3489" t="str">
        <f t="shared" si="541"/>
        <v/>
      </c>
      <c r="AE3489" t="str">
        <f t="shared" si="544"/>
        <v/>
      </c>
      <c r="AF3489" t="str">
        <f t="shared" si="542"/>
        <v/>
      </c>
      <c r="AG3489">
        <f>IF((S3489&lt;&gt;"tühi")*(AC3489&lt;&gt;""),AC3489,"")</f>
        <v>1</v>
      </c>
      <c r="AH3489">
        <f t="shared" si="539"/>
        <v>2.8</v>
      </c>
      <c r="AI3489">
        <v>0.14499999999999999</v>
      </c>
      <c r="AJ3489">
        <f t="shared" si="537"/>
        <v>0.40599999999999997</v>
      </c>
      <c r="AK3489" t="str">
        <f t="shared" si="540"/>
        <v/>
      </c>
      <c r="AL3489" t="str">
        <f t="shared" si="538"/>
        <v/>
      </c>
    </row>
    <row r="3490" spans="1:39" x14ac:dyDescent="0.2">
      <c r="A3490" t="s">
        <v>11043</v>
      </c>
      <c r="B3490" t="s">
        <v>17</v>
      </c>
      <c r="C3490" t="s">
        <v>11044</v>
      </c>
      <c r="D3490" s="1">
        <v>36496</v>
      </c>
      <c r="E3490" s="1">
        <v>43951</v>
      </c>
      <c r="F3490" t="s">
        <v>19</v>
      </c>
      <c r="I3490">
        <v>100</v>
      </c>
      <c r="J3490">
        <v>0</v>
      </c>
      <c r="K3490">
        <v>0</v>
      </c>
      <c r="L3490">
        <v>5386</v>
      </c>
      <c r="M3490">
        <v>5386</v>
      </c>
      <c r="N3490" t="s">
        <v>20</v>
      </c>
      <c r="O3490" t="s">
        <v>11045</v>
      </c>
      <c r="P3490" t="s">
        <v>28</v>
      </c>
      <c r="Q3490" t="s">
        <v>34233</v>
      </c>
      <c r="R3490" t="s">
        <v>34233</v>
      </c>
      <c r="S3490" t="s">
        <v>32627</v>
      </c>
      <c r="T3490" t="s">
        <v>33241</v>
      </c>
      <c r="AD3490" t="str">
        <f t="shared" si="541"/>
        <v/>
      </c>
      <c r="AE3490" t="str">
        <f t="shared" si="544"/>
        <v/>
      </c>
      <c r="AF3490" t="str">
        <f t="shared" si="542"/>
        <v/>
      </c>
      <c r="AG3490" s="17">
        <v>1</v>
      </c>
      <c r="AH3490">
        <f t="shared" si="539"/>
        <v>2.8</v>
      </c>
      <c r="AI3490">
        <v>0.14499999999999999</v>
      </c>
      <c r="AJ3490">
        <f t="shared" si="537"/>
        <v>0.40599999999999997</v>
      </c>
      <c r="AK3490" t="str">
        <f t="shared" si="540"/>
        <v/>
      </c>
      <c r="AL3490" t="str">
        <f t="shared" si="538"/>
        <v/>
      </c>
    </row>
    <row r="3491" spans="1:39" x14ac:dyDescent="0.2">
      <c r="A3491" t="s">
        <v>17602</v>
      </c>
      <c r="B3491" t="s">
        <v>17</v>
      </c>
      <c r="C3491" t="s">
        <v>17603</v>
      </c>
      <c r="D3491" s="1">
        <v>37776</v>
      </c>
      <c r="E3491" s="1">
        <v>43456</v>
      </c>
      <c r="F3491" t="s">
        <v>19</v>
      </c>
      <c r="I3491">
        <v>100</v>
      </c>
      <c r="J3491">
        <v>0</v>
      </c>
      <c r="K3491">
        <v>0</v>
      </c>
      <c r="L3491">
        <v>1350</v>
      </c>
      <c r="M3491">
        <v>1350</v>
      </c>
      <c r="N3491" t="s">
        <v>20</v>
      </c>
      <c r="O3491" t="s">
        <v>17604</v>
      </c>
      <c r="P3491" t="s">
        <v>28</v>
      </c>
      <c r="Q3491" t="s">
        <v>34234</v>
      </c>
      <c r="R3491" t="s">
        <v>33762</v>
      </c>
      <c r="S3491" t="s">
        <v>32628</v>
      </c>
      <c r="T3491" t="s">
        <v>34357</v>
      </c>
      <c r="U3491" t="s">
        <v>32634</v>
      </c>
      <c r="V3491" t="s">
        <v>33008</v>
      </c>
      <c r="W3491">
        <v>220</v>
      </c>
      <c r="X3491">
        <v>2</v>
      </c>
      <c r="Y3491">
        <v>1</v>
      </c>
      <c r="Z3491">
        <v>440</v>
      </c>
      <c r="AA3491">
        <v>7.5</v>
      </c>
      <c r="AB3491">
        <v>16.3</v>
      </c>
      <c r="AC3491">
        <v>1</v>
      </c>
      <c r="AD3491" t="str">
        <f t="shared" si="541"/>
        <v/>
      </c>
      <c r="AE3491" t="str">
        <f t="shared" si="544"/>
        <v/>
      </c>
      <c r="AF3491" t="str">
        <f t="shared" si="542"/>
        <v/>
      </c>
      <c r="AG3491">
        <f t="shared" ref="AG3491:AG3497" si="545">IF((S3491&lt;&gt;"tühi")*(AC3491&lt;&gt;""),AC3491,"")</f>
        <v>1</v>
      </c>
      <c r="AH3491">
        <f t="shared" si="539"/>
        <v>2.8</v>
      </c>
      <c r="AI3491">
        <v>0.14499999999999999</v>
      </c>
      <c r="AJ3491">
        <f t="shared" si="537"/>
        <v>0.40599999999999997</v>
      </c>
      <c r="AK3491" t="str">
        <f t="shared" si="540"/>
        <v/>
      </c>
      <c r="AL3491" t="str">
        <f t="shared" si="538"/>
        <v/>
      </c>
      <c r="AM3491" t="s">
        <v>34799</v>
      </c>
    </row>
    <row r="3492" spans="1:39" x14ac:dyDescent="0.2">
      <c r="A3492" t="s">
        <v>11436</v>
      </c>
      <c r="B3492" t="s">
        <v>17</v>
      </c>
      <c r="C3492" t="s">
        <v>11437</v>
      </c>
      <c r="D3492" s="1">
        <v>36521</v>
      </c>
      <c r="E3492" s="1">
        <v>43951</v>
      </c>
      <c r="F3492" t="s">
        <v>19</v>
      </c>
      <c r="I3492">
        <v>100</v>
      </c>
      <c r="J3492">
        <v>0</v>
      </c>
      <c r="K3492">
        <v>0</v>
      </c>
      <c r="L3492">
        <v>2365</v>
      </c>
      <c r="M3492">
        <v>2365</v>
      </c>
      <c r="N3492" t="s">
        <v>20</v>
      </c>
      <c r="O3492" t="s">
        <v>11438</v>
      </c>
      <c r="P3492" t="s">
        <v>28</v>
      </c>
      <c r="Q3492" t="s">
        <v>34233</v>
      </c>
      <c r="R3492" t="s">
        <v>34233</v>
      </c>
      <c r="S3492" t="s">
        <v>33797</v>
      </c>
      <c r="T3492" t="s">
        <v>34500</v>
      </c>
      <c r="U3492" t="s">
        <v>32634</v>
      </c>
      <c r="V3492" t="s">
        <v>34899</v>
      </c>
      <c r="W3492">
        <v>250</v>
      </c>
      <c r="X3492">
        <v>2</v>
      </c>
      <c r="Y3492">
        <v>1</v>
      </c>
      <c r="Z3492">
        <v>500</v>
      </c>
      <c r="AA3492">
        <v>8.5</v>
      </c>
      <c r="AC3492">
        <v>1</v>
      </c>
      <c r="AD3492" t="str">
        <f t="shared" si="541"/>
        <v/>
      </c>
      <c r="AE3492" t="str">
        <f t="shared" si="544"/>
        <v/>
      </c>
      <c r="AF3492" t="str">
        <f t="shared" si="542"/>
        <v/>
      </c>
      <c r="AG3492">
        <f t="shared" si="545"/>
        <v>1</v>
      </c>
      <c r="AH3492">
        <f t="shared" si="539"/>
        <v>2.8</v>
      </c>
      <c r="AI3492">
        <v>0.14499999999999999</v>
      </c>
      <c r="AJ3492">
        <f t="shared" si="537"/>
        <v>0.40599999999999997</v>
      </c>
      <c r="AK3492" t="str">
        <f t="shared" si="540"/>
        <v/>
      </c>
      <c r="AL3492" t="str">
        <f t="shared" si="538"/>
        <v/>
      </c>
    </row>
    <row r="3493" spans="1:39" x14ac:dyDescent="0.2">
      <c r="A3493" t="s">
        <v>17605</v>
      </c>
      <c r="B3493" t="s">
        <v>17</v>
      </c>
      <c r="C3493" t="s">
        <v>17606</v>
      </c>
      <c r="D3493" s="1">
        <v>37776</v>
      </c>
      <c r="E3493" s="1">
        <v>44546</v>
      </c>
      <c r="F3493" t="s">
        <v>19</v>
      </c>
      <c r="I3493">
        <v>100</v>
      </c>
      <c r="J3493">
        <v>0</v>
      </c>
      <c r="K3493">
        <v>0</v>
      </c>
      <c r="L3493">
        <v>1460</v>
      </c>
      <c r="M3493">
        <v>1460</v>
      </c>
      <c r="N3493" t="s">
        <v>20</v>
      </c>
      <c r="O3493" t="s">
        <v>17607</v>
      </c>
      <c r="P3493" t="s">
        <v>28</v>
      </c>
      <c r="Q3493" t="s">
        <v>34233</v>
      </c>
      <c r="R3493" t="s">
        <v>34233</v>
      </c>
      <c r="S3493" t="s">
        <v>32628</v>
      </c>
      <c r="T3493" t="s">
        <v>34357</v>
      </c>
      <c r="U3493" t="s">
        <v>32634</v>
      </c>
      <c r="V3493" t="s">
        <v>33008</v>
      </c>
      <c r="W3493">
        <v>220</v>
      </c>
      <c r="X3493">
        <v>2</v>
      </c>
      <c r="Y3493">
        <v>1</v>
      </c>
      <c r="Z3493">
        <v>440</v>
      </c>
      <c r="AA3493">
        <v>7.5</v>
      </c>
      <c r="AB3493">
        <v>15.1</v>
      </c>
      <c r="AC3493">
        <v>1</v>
      </c>
      <c r="AD3493" t="str">
        <f t="shared" si="541"/>
        <v/>
      </c>
      <c r="AE3493" t="str">
        <f t="shared" si="544"/>
        <v/>
      </c>
      <c r="AF3493" t="str">
        <f t="shared" si="542"/>
        <v/>
      </c>
      <c r="AG3493">
        <f t="shared" si="545"/>
        <v>1</v>
      </c>
      <c r="AH3493">
        <f t="shared" si="539"/>
        <v>2.8</v>
      </c>
      <c r="AI3493">
        <v>0.14499999999999999</v>
      </c>
      <c r="AJ3493">
        <f t="shared" si="537"/>
        <v>0.40599999999999997</v>
      </c>
      <c r="AK3493" t="str">
        <f t="shared" si="540"/>
        <v/>
      </c>
      <c r="AL3493" t="str">
        <f t="shared" si="538"/>
        <v/>
      </c>
    </row>
    <row r="3494" spans="1:39" x14ac:dyDescent="0.2">
      <c r="A3494" t="s">
        <v>952</v>
      </c>
      <c r="B3494" t="s">
        <v>17</v>
      </c>
      <c r="C3494" t="s">
        <v>953</v>
      </c>
      <c r="D3494" s="1">
        <v>35153</v>
      </c>
      <c r="E3494" s="1">
        <v>43456</v>
      </c>
      <c r="F3494" t="s">
        <v>19</v>
      </c>
      <c r="I3494">
        <v>100</v>
      </c>
      <c r="J3494">
        <v>0</v>
      </c>
      <c r="K3494">
        <v>0</v>
      </c>
      <c r="L3494">
        <v>2199</v>
      </c>
      <c r="M3494">
        <v>2199</v>
      </c>
      <c r="N3494" t="s">
        <v>20</v>
      </c>
      <c r="O3494" t="s">
        <v>954</v>
      </c>
      <c r="P3494" t="s">
        <v>28</v>
      </c>
      <c r="Q3494" t="s">
        <v>34233</v>
      </c>
      <c r="R3494" t="s">
        <v>34233</v>
      </c>
      <c r="S3494" t="s">
        <v>33797</v>
      </c>
      <c r="T3494" t="s">
        <v>34349</v>
      </c>
      <c r="U3494" t="s">
        <v>32634</v>
      </c>
      <c r="V3494" t="s">
        <v>34899</v>
      </c>
      <c r="W3494">
        <v>250</v>
      </c>
      <c r="X3494">
        <v>2</v>
      </c>
      <c r="Y3494">
        <v>1</v>
      </c>
      <c r="Z3494">
        <v>500</v>
      </c>
      <c r="AA3494">
        <v>8.5</v>
      </c>
      <c r="AC3494">
        <v>1</v>
      </c>
      <c r="AD3494" t="str">
        <f t="shared" si="541"/>
        <v/>
      </c>
      <c r="AE3494" t="str">
        <f t="shared" si="544"/>
        <v/>
      </c>
      <c r="AF3494" t="str">
        <f t="shared" si="542"/>
        <v/>
      </c>
      <c r="AG3494">
        <f t="shared" si="545"/>
        <v>1</v>
      </c>
      <c r="AH3494">
        <f t="shared" si="539"/>
        <v>2.8</v>
      </c>
      <c r="AI3494">
        <v>0.14499999999999999</v>
      </c>
      <c r="AJ3494">
        <f t="shared" si="537"/>
        <v>0.40599999999999997</v>
      </c>
      <c r="AK3494" t="str">
        <f t="shared" si="540"/>
        <v/>
      </c>
      <c r="AL3494" t="str">
        <f t="shared" si="538"/>
        <v/>
      </c>
      <c r="AM3494" t="s">
        <v>33972</v>
      </c>
    </row>
    <row r="3495" spans="1:39" x14ac:dyDescent="0.2">
      <c r="A3495" t="s">
        <v>17608</v>
      </c>
      <c r="B3495" t="s">
        <v>17</v>
      </c>
      <c r="C3495" t="s">
        <v>17609</v>
      </c>
      <c r="D3495" s="1">
        <v>37776</v>
      </c>
      <c r="E3495" s="1">
        <v>43456</v>
      </c>
      <c r="F3495" t="s">
        <v>19</v>
      </c>
      <c r="I3495">
        <v>100</v>
      </c>
      <c r="J3495">
        <v>0</v>
      </c>
      <c r="K3495">
        <v>0</v>
      </c>
      <c r="L3495">
        <v>1444</v>
      </c>
      <c r="M3495">
        <v>1444</v>
      </c>
      <c r="N3495" t="s">
        <v>20</v>
      </c>
      <c r="O3495" t="s">
        <v>17610</v>
      </c>
      <c r="P3495" t="s">
        <v>28</v>
      </c>
      <c r="Q3495" t="s">
        <v>34233</v>
      </c>
      <c r="R3495" t="s">
        <v>34233</v>
      </c>
      <c r="S3495" t="s">
        <v>32628</v>
      </c>
      <c r="T3495" t="s">
        <v>34357</v>
      </c>
      <c r="U3495" t="s">
        <v>32634</v>
      </c>
      <c r="V3495" t="s">
        <v>33008</v>
      </c>
      <c r="W3495">
        <v>220</v>
      </c>
      <c r="X3495">
        <v>2</v>
      </c>
      <c r="Y3495">
        <v>1</v>
      </c>
      <c r="Z3495">
        <v>440</v>
      </c>
      <c r="AA3495">
        <v>7.5</v>
      </c>
      <c r="AB3495">
        <v>15.2</v>
      </c>
      <c r="AC3495">
        <v>1</v>
      </c>
      <c r="AD3495" t="str">
        <f t="shared" si="541"/>
        <v/>
      </c>
      <c r="AE3495" t="str">
        <f t="shared" si="544"/>
        <v/>
      </c>
      <c r="AF3495" t="str">
        <f t="shared" si="542"/>
        <v/>
      </c>
      <c r="AG3495">
        <f t="shared" si="545"/>
        <v>1</v>
      </c>
      <c r="AH3495">
        <f t="shared" si="539"/>
        <v>2.8</v>
      </c>
      <c r="AI3495">
        <v>0.14499999999999999</v>
      </c>
      <c r="AJ3495">
        <f t="shared" si="537"/>
        <v>0.40599999999999997</v>
      </c>
      <c r="AK3495" t="str">
        <f t="shared" si="540"/>
        <v/>
      </c>
      <c r="AL3495" t="str">
        <f t="shared" si="538"/>
        <v/>
      </c>
    </row>
    <row r="3496" spans="1:39" x14ac:dyDescent="0.2">
      <c r="A3496" t="s">
        <v>26517</v>
      </c>
      <c r="B3496" t="s">
        <v>17</v>
      </c>
      <c r="C3496" t="s">
        <v>26518</v>
      </c>
      <c r="D3496" s="1">
        <v>41346</v>
      </c>
      <c r="E3496" s="1">
        <v>43456</v>
      </c>
      <c r="F3496" t="s">
        <v>19</v>
      </c>
      <c r="I3496">
        <v>100</v>
      </c>
      <c r="J3496">
        <v>0</v>
      </c>
      <c r="K3496">
        <v>0</v>
      </c>
      <c r="L3496">
        <v>1449</v>
      </c>
      <c r="M3496">
        <v>1449</v>
      </c>
      <c r="N3496" t="s">
        <v>20</v>
      </c>
      <c r="O3496" t="s">
        <v>26519</v>
      </c>
      <c r="P3496" t="s">
        <v>28</v>
      </c>
      <c r="Q3496" t="s">
        <v>34233</v>
      </c>
      <c r="R3496" t="s">
        <v>34233</v>
      </c>
      <c r="S3496" t="s">
        <v>33800</v>
      </c>
      <c r="T3496" t="s">
        <v>34349</v>
      </c>
      <c r="U3496" t="s">
        <v>32634</v>
      </c>
      <c r="V3496" t="s">
        <v>34899</v>
      </c>
      <c r="W3496">
        <v>350</v>
      </c>
      <c r="X3496">
        <v>2</v>
      </c>
      <c r="Y3496">
        <v>1</v>
      </c>
      <c r="Z3496">
        <v>600</v>
      </c>
      <c r="AA3496">
        <v>8.5</v>
      </c>
      <c r="AC3496">
        <v>1</v>
      </c>
      <c r="AD3496" t="str">
        <f t="shared" si="541"/>
        <v/>
      </c>
      <c r="AE3496" t="str">
        <f t="shared" si="544"/>
        <v/>
      </c>
      <c r="AF3496" t="str">
        <f t="shared" si="542"/>
        <v/>
      </c>
      <c r="AG3496">
        <f t="shared" si="545"/>
        <v>1</v>
      </c>
      <c r="AH3496">
        <f t="shared" si="539"/>
        <v>2.8</v>
      </c>
      <c r="AI3496">
        <v>0.14499999999999999</v>
      </c>
      <c r="AJ3496">
        <f t="shared" si="537"/>
        <v>0.40599999999999997</v>
      </c>
      <c r="AK3496" t="str">
        <f t="shared" si="540"/>
        <v/>
      </c>
      <c r="AL3496" t="str">
        <f t="shared" si="538"/>
        <v/>
      </c>
    </row>
    <row r="3497" spans="1:39" x14ac:dyDescent="0.2">
      <c r="A3497" t="s">
        <v>26520</v>
      </c>
      <c r="B3497" t="s">
        <v>17</v>
      </c>
      <c r="C3497" t="s">
        <v>26521</v>
      </c>
      <c r="D3497" s="1">
        <v>41346</v>
      </c>
      <c r="E3497" s="1">
        <v>43456</v>
      </c>
      <c r="F3497" t="s">
        <v>39</v>
      </c>
      <c r="I3497">
        <v>100</v>
      </c>
      <c r="J3497">
        <v>0</v>
      </c>
      <c r="K3497">
        <v>0</v>
      </c>
      <c r="L3497">
        <v>877</v>
      </c>
      <c r="M3497">
        <v>877</v>
      </c>
      <c r="N3497" t="s">
        <v>20</v>
      </c>
      <c r="O3497" t="s">
        <v>26522</v>
      </c>
      <c r="P3497" t="s">
        <v>28</v>
      </c>
      <c r="Q3497" t="s">
        <v>34233</v>
      </c>
      <c r="R3497" t="s">
        <v>34233</v>
      </c>
      <c r="S3497" t="s">
        <v>32627</v>
      </c>
      <c r="T3497" t="s">
        <v>34233</v>
      </c>
      <c r="U3497" t="s">
        <v>32634</v>
      </c>
      <c r="V3497" t="s">
        <v>34899</v>
      </c>
      <c r="W3497">
        <v>250</v>
      </c>
      <c r="X3497">
        <v>2</v>
      </c>
      <c r="Y3497">
        <v>1</v>
      </c>
      <c r="Z3497">
        <v>500</v>
      </c>
      <c r="AA3497">
        <v>8.5</v>
      </c>
      <c r="AC3497">
        <v>1</v>
      </c>
      <c r="AD3497" t="str">
        <f t="shared" si="541"/>
        <v/>
      </c>
      <c r="AE3497" t="str">
        <f t="shared" si="544"/>
        <v/>
      </c>
      <c r="AF3497">
        <f t="shared" si="542"/>
        <v>500</v>
      </c>
      <c r="AG3497">
        <f t="shared" si="545"/>
        <v>1</v>
      </c>
      <c r="AH3497">
        <f t="shared" si="539"/>
        <v>2.8</v>
      </c>
      <c r="AI3497">
        <v>0.14499999999999999</v>
      </c>
      <c r="AJ3497">
        <f t="shared" si="537"/>
        <v>0.40599999999999997</v>
      </c>
      <c r="AK3497" t="str">
        <f t="shared" si="540"/>
        <v/>
      </c>
      <c r="AL3497" t="str">
        <f t="shared" si="538"/>
        <v/>
      </c>
      <c r="AM3497" t="s">
        <v>34802</v>
      </c>
    </row>
    <row r="3498" spans="1:39" x14ac:dyDescent="0.2">
      <c r="A3498" t="s">
        <v>25328</v>
      </c>
      <c r="B3498" t="s">
        <v>17</v>
      </c>
      <c r="C3498" t="s">
        <v>25329</v>
      </c>
      <c r="D3498" s="1">
        <v>39734</v>
      </c>
      <c r="E3498" s="1">
        <v>44704</v>
      </c>
      <c r="F3498" t="s">
        <v>39</v>
      </c>
      <c r="I3498">
        <v>100</v>
      </c>
      <c r="J3498">
        <v>0</v>
      </c>
      <c r="K3498">
        <v>0</v>
      </c>
      <c r="L3498">
        <v>37525</v>
      </c>
      <c r="M3498">
        <v>37525</v>
      </c>
      <c r="N3498" t="s">
        <v>20</v>
      </c>
      <c r="O3498" t="s">
        <v>976</v>
      </c>
      <c r="P3498" t="s">
        <v>28</v>
      </c>
      <c r="Q3498" t="s">
        <v>34233</v>
      </c>
      <c r="R3498" t="s">
        <v>34233</v>
      </c>
      <c r="S3498" t="s">
        <v>33807</v>
      </c>
      <c r="T3498" t="s">
        <v>32794</v>
      </c>
      <c r="AD3498" t="str">
        <f t="shared" si="541"/>
        <v/>
      </c>
      <c r="AE3498" t="str">
        <f t="shared" si="544"/>
        <v/>
      </c>
      <c r="AF3498" t="str">
        <f t="shared" si="542"/>
        <v/>
      </c>
      <c r="AG3498" s="17">
        <v>1</v>
      </c>
      <c r="AH3498">
        <f t="shared" si="539"/>
        <v>2.8</v>
      </c>
      <c r="AI3498">
        <v>0.14499999999999999</v>
      </c>
      <c r="AJ3498">
        <f t="shared" ref="AJ3498:AJ3561" si="546">IF(COUNTBLANK(AH3498),"",AH3498*AI3498)</f>
        <v>0.40599999999999997</v>
      </c>
      <c r="AK3498" t="str">
        <f t="shared" si="540"/>
        <v/>
      </c>
      <c r="AL3498" t="str">
        <f t="shared" si="538"/>
        <v/>
      </c>
    </row>
    <row r="3499" spans="1:39" x14ac:dyDescent="0.2">
      <c r="A3499" t="s">
        <v>11433</v>
      </c>
      <c r="B3499" t="s">
        <v>17</v>
      </c>
      <c r="C3499" t="s">
        <v>11434</v>
      </c>
      <c r="D3499" s="1">
        <v>36521</v>
      </c>
      <c r="E3499" s="1">
        <v>43456</v>
      </c>
      <c r="F3499" t="s">
        <v>19</v>
      </c>
      <c r="I3499">
        <v>100</v>
      </c>
      <c r="J3499">
        <v>0</v>
      </c>
      <c r="K3499">
        <v>0</v>
      </c>
      <c r="L3499">
        <v>1115</v>
      </c>
      <c r="M3499">
        <v>1115</v>
      </c>
      <c r="N3499" t="s">
        <v>20</v>
      </c>
      <c r="O3499" t="s">
        <v>11435</v>
      </c>
      <c r="P3499" t="s">
        <v>28</v>
      </c>
      <c r="Q3499" t="s">
        <v>34233</v>
      </c>
      <c r="R3499" t="s">
        <v>34233</v>
      </c>
      <c r="S3499" t="s">
        <v>32628</v>
      </c>
      <c r="T3499" t="s">
        <v>34357</v>
      </c>
      <c r="U3499" t="s">
        <v>32634</v>
      </c>
      <c r="V3499" t="s">
        <v>33010</v>
      </c>
      <c r="W3499">
        <v>167</v>
      </c>
      <c r="X3499">
        <v>2</v>
      </c>
      <c r="Y3499" t="s">
        <v>32654</v>
      </c>
      <c r="AA3499">
        <v>9</v>
      </c>
      <c r="AB3499">
        <v>15</v>
      </c>
      <c r="AC3499">
        <v>1</v>
      </c>
      <c r="AD3499" t="str">
        <f t="shared" si="541"/>
        <v/>
      </c>
      <c r="AE3499" t="str">
        <f t="shared" si="544"/>
        <v/>
      </c>
      <c r="AF3499" t="str">
        <f t="shared" si="542"/>
        <v/>
      </c>
      <c r="AG3499">
        <f>IF((S3499&lt;&gt;"tühi")*(AC3499&lt;&gt;""),AC3499,"")</f>
        <v>1</v>
      </c>
      <c r="AH3499">
        <f t="shared" si="539"/>
        <v>2.8</v>
      </c>
      <c r="AI3499">
        <v>0.14499999999999999</v>
      </c>
      <c r="AJ3499">
        <f t="shared" si="546"/>
        <v>0.40599999999999997</v>
      </c>
      <c r="AK3499" t="str">
        <f t="shared" si="540"/>
        <v/>
      </c>
      <c r="AL3499" t="str">
        <f t="shared" ref="AL3499:AL3562" si="547">IF(COUNTBLANK(AK3499),"",AK3499*AI3499)</f>
        <v/>
      </c>
    </row>
    <row r="3500" spans="1:39" x14ac:dyDescent="0.2">
      <c r="A3500" t="s">
        <v>25325</v>
      </c>
      <c r="B3500" t="s">
        <v>17</v>
      </c>
      <c r="C3500" t="s">
        <v>25326</v>
      </c>
      <c r="D3500" s="1">
        <v>39734</v>
      </c>
      <c r="E3500" s="1">
        <v>43456</v>
      </c>
      <c r="F3500" t="s">
        <v>19</v>
      </c>
      <c r="I3500">
        <v>100</v>
      </c>
      <c r="J3500">
        <v>0</v>
      </c>
      <c r="K3500">
        <v>0</v>
      </c>
      <c r="L3500">
        <v>1191</v>
      </c>
      <c r="M3500">
        <v>1191</v>
      </c>
      <c r="N3500" t="s">
        <v>20</v>
      </c>
      <c r="O3500" t="s">
        <v>25327</v>
      </c>
      <c r="P3500" t="s">
        <v>28</v>
      </c>
      <c r="Q3500" t="s">
        <v>34233</v>
      </c>
      <c r="R3500" t="s">
        <v>34233</v>
      </c>
      <c r="S3500" t="s">
        <v>33797</v>
      </c>
      <c r="T3500" t="s">
        <v>34357</v>
      </c>
      <c r="AD3500" t="str">
        <f t="shared" si="541"/>
        <v/>
      </c>
      <c r="AE3500" t="str">
        <f t="shared" si="544"/>
        <v/>
      </c>
      <c r="AF3500" t="str">
        <f t="shared" si="542"/>
        <v/>
      </c>
      <c r="AG3500" s="17">
        <v>1</v>
      </c>
      <c r="AH3500">
        <f t="shared" si="539"/>
        <v>2.8</v>
      </c>
      <c r="AI3500">
        <v>0.14499999999999999</v>
      </c>
      <c r="AJ3500">
        <f t="shared" si="546"/>
        <v>0.40599999999999997</v>
      </c>
      <c r="AK3500" t="str">
        <f t="shared" si="540"/>
        <v/>
      </c>
      <c r="AL3500" t="str">
        <f t="shared" si="547"/>
        <v/>
      </c>
    </row>
    <row r="3501" spans="1:39" x14ac:dyDescent="0.2">
      <c r="A3501" t="s">
        <v>17715</v>
      </c>
      <c r="B3501" t="s">
        <v>17</v>
      </c>
      <c r="C3501" t="s">
        <v>17716</v>
      </c>
      <c r="D3501" s="1">
        <v>37747</v>
      </c>
      <c r="E3501" s="1">
        <v>44704</v>
      </c>
      <c r="F3501" t="s">
        <v>39</v>
      </c>
      <c r="I3501">
        <v>100</v>
      </c>
      <c r="J3501">
        <v>0</v>
      </c>
      <c r="K3501">
        <v>0</v>
      </c>
      <c r="L3501">
        <v>488</v>
      </c>
      <c r="M3501">
        <v>488</v>
      </c>
      <c r="N3501" t="s">
        <v>20</v>
      </c>
      <c r="O3501" t="s">
        <v>17717</v>
      </c>
      <c r="P3501" t="s">
        <v>28</v>
      </c>
      <c r="Q3501" t="s">
        <v>34233</v>
      </c>
      <c r="R3501" t="s">
        <v>34233</v>
      </c>
      <c r="S3501" t="s">
        <v>32627</v>
      </c>
      <c r="T3501" t="s">
        <v>34233</v>
      </c>
      <c r="AD3501" t="str">
        <f t="shared" si="541"/>
        <v/>
      </c>
      <c r="AE3501" t="str">
        <f t="shared" si="544"/>
        <v/>
      </c>
      <c r="AF3501" t="str">
        <f t="shared" si="542"/>
        <v/>
      </c>
      <c r="AG3501" t="str">
        <f t="shared" ref="AG3501:AG3532" si="548">IF((S3501&lt;&gt;"tühi")*(AC3501&lt;&gt;""),AC3501,"")</f>
        <v/>
      </c>
      <c r="AH3501" t="str">
        <f t="shared" si="539"/>
        <v/>
      </c>
      <c r="AI3501">
        <v>0.14499999999999999</v>
      </c>
      <c r="AJ3501" t="str">
        <f t="shared" si="546"/>
        <v/>
      </c>
      <c r="AK3501" t="str">
        <f t="shared" si="540"/>
        <v/>
      </c>
      <c r="AL3501" t="str">
        <f t="shared" si="547"/>
        <v/>
      </c>
    </row>
    <row r="3502" spans="1:39" x14ac:dyDescent="0.2">
      <c r="A3502" t="s">
        <v>14386</v>
      </c>
      <c r="B3502" t="s">
        <v>17</v>
      </c>
      <c r="C3502" t="s">
        <v>14387</v>
      </c>
      <c r="D3502" s="1">
        <v>37112</v>
      </c>
      <c r="E3502" s="1">
        <v>44704</v>
      </c>
      <c r="F3502" s="9" t="s">
        <v>39</v>
      </c>
      <c r="I3502">
        <v>100</v>
      </c>
      <c r="J3502">
        <v>0</v>
      </c>
      <c r="K3502">
        <v>0</v>
      </c>
      <c r="L3502">
        <v>1404</v>
      </c>
      <c r="M3502">
        <v>1404</v>
      </c>
      <c r="N3502" t="s">
        <v>20</v>
      </c>
      <c r="O3502" t="s">
        <v>14388</v>
      </c>
      <c r="P3502" t="s">
        <v>28</v>
      </c>
      <c r="Q3502" t="s">
        <v>34233</v>
      </c>
      <c r="R3502" t="s">
        <v>34233</v>
      </c>
      <c r="S3502" t="s">
        <v>33797</v>
      </c>
      <c r="T3502" t="s">
        <v>34357</v>
      </c>
      <c r="U3502" t="s">
        <v>32634</v>
      </c>
      <c r="V3502" t="s">
        <v>33011</v>
      </c>
      <c r="W3502">
        <v>210</v>
      </c>
      <c r="X3502">
        <v>2</v>
      </c>
      <c r="Y3502" t="s">
        <v>32654</v>
      </c>
      <c r="AA3502">
        <v>9</v>
      </c>
      <c r="AB3502">
        <v>15</v>
      </c>
      <c r="AC3502">
        <v>1</v>
      </c>
      <c r="AD3502" t="str">
        <f t="shared" si="541"/>
        <v/>
      </c>
      <c r="AE3502" t="str">
        <f t="shared" si="544"/>
        <v/>
      </c>
      <c r="AF3502" t="str">
        <f t="shared" si="542"/>
        <v/>
      </c>
      <c r="AG3502">
        <f t="shared" si="548"/>
        <v>1</v>
      </c>
      <c r="AH3502">
        <f t="shared" si="539"/>
        <v>2.8</v>
      </c>
      <c r="AI3502">
        <v>0.14499999999999999</v>
      </c>
      <c r="AJ3502">
        <f t="shared" si="546"/>
        <v>0.40599999999999997</v>
      </c>
      <c r="AK3502" t="str">
        <f t="shared" si="540"/>
        <v/>
      </c>
      <c r="AL3502" t="str">
        <f t="shared" si="547"/>
        <v/>
      </c>
      <c r="AM3502" t="s">
        <v>33957</v>
      </c>
    </row>
    <row r="3503" spans="1:39" x14ac:dyDescent="0.2">
      <c r="A3503" t="s">
        <v>32573</v>
      </c>
      <c r="B3503" t="s">
        <v>17</v>
      </c>
      <c r="C3503" t="s">
        <v>32574</v>
      </c>
      <c r="D3503" s="1">
        <v>44704</v>
      </c>
      <c r="E3503" s="1">
        <v>44704</v>
      </c>
      <c r="F3503" t="s">
        <v>19</v>
      </c>
      <c r="I3503">
        <v>100</v>
      </c>
      <c r="J3503">
        <v>0</v>
      </c>
      <c r="K3503">
        <v>0</v>
      </c>
      <c r="L3503">
        <v>1815</v>
      </c>
      <c r="M3503">
        <v>1815</v>
      </c>
      <c r="N3503" t="s">
        <v>20</v>
      </c>
      <c r="O3503" t="s">
        <v>32575</v>
      </c>
      <c r="P3503" t="s">
        <v>28</v>
      </c>
      <c r="Q3503" t="s">
        <v>34233</v>
      </c>
      <c r="R3503" t="s">
        <v>34233</v>
      </c>
      <c r="S3503" t="s">
        <v>33942</v>
      </c>
      <c r="T3503" t="s">
        <v>34233</v>
      </c>
      <c r="U3503" t="s">
        <v>32634</v>
      </c>
      <c r="V3503" t="s">
        <v>32984</v>
      </c>
      <c r="W3503">
        <v>360</v>
      </c>
      <c r="X3503" s="4">
        <v>2</v>
      </c>
      <c r="Y3503" t="s">
        <v>32661</v>
      </c>
      <c r="Z3503">
        <v>600</v>
      </c>
      <c r="AC3503">
        <v>1</v>
      </c>
      <c r="AD3503" t="str">
        <f t="shared" si="541"/>
        <v/>
      </c>
      <c r="AE3503">
        <f t="shared" si="544"/>
        <v>1</v>
      </c>
      <c r="AF3503" t="str">
        <f t="shared" si="542"/>
        <v/>
      </c>
      <c r="AG3503" t="str">
        <f t="shared" si="548"/>
        <v/>
      </c>
      <c r="AH3503" t="str">
        <f t="shared" si="539"/>
        <v/>
      </c>
      <c r="AI3503">
        <v>0.14499999999999999</v>
      </c>
      <c r="AJ3503" t="str">
        <f t="shared" si="546"/>
        <v/>
      </c>
      <c r="AK3503">
        <f t="shared" si="540"/>
        <v>2.8</v>
      </c>
      <c r="AL3503">
        <f t="shared" si="547"/>
        <v>0.40599999999999997</v>
      </c>
    </row>
    <row r="3504" spans="1:39" x14ac:dyDescent="0.2">
      <c r="A3504" t="s">
        <v>26620</v>
      </c>
      <c r="B3504" t="s">
        <v>17</v>
      </c>
      <c r="C3504" t="s">
        <v>26621</v>
      </c>
      <c r="D3504" s="1">
        <v>41346</v>
      </c>
      <c r="E3504" s="1">
        <v>43951</v>
      </c>
      <c r="F3504" t="s">
        <v>26</v>
      </c>
      <c r="I3504">
        <v>100</v>
      </c>
      <c r="J3504">
        <v>0</v>
      </c>
      <c r="K3504">
        <v>0</v>
      </c>
      <c r="L3504">
        <v>544</v>
      </c>
      <c r="M3504">
        <v>544</v>
      </c>
      <c r="N3504" t="s">
        <v>20</v>
      </c>
      <c r="O3504" t="s">
        <v>26622</v>
      </c>
      <c r="P3504" t="s">
        <v>28</v>
      </c>
      <c r="Q3504" t="s">
        <v>34233</v>
      </c>
      <c r="R3504" t="s">
        <v>34233</v>
      </c>
      <c r="S3504" t="s">
        <v>34233</v>
      </c>
      <c r="T3504" t="s">
        <v>34233</v>
      </c>
      <c r="V3504" t="s">
        <v>34899</v>
      </c>
      <c r="AD3504" t="str">
        <f t="shared" si="541"/>
        <v/>
      </c>
      <c r="AE3504" t="str">
        <f t="shared" si="544"/>
        <v/>
      </c>
      <c r="AF3504" t="str">
        <f t="shared" si="542"/>
        <v/>
      </c>
      <c r="AG3504" t="str">
        <f t="shared" si="548"/>
        <v/>
      </c>
      <c r="AH3504" t="str">
        <f t="shared" si="539"/>
        <v/>
      </c>
      <c r="AI3504">
        <v>0.14499999999999999</v>
      </c>
      <c r="AJ3504" t="str">
        <f t="shared" si="546"/>
        <v/>
      </c>
      <c r="AK3504" t="str">
        <f t="shared" si="540"/>
        <v/>
      </c>
      <c r="AL3504" t="str">
        <f t="shared" si="547"/>
        <v/>
      </c>
    </row>
    <row r="3505" spans="1:39" x14ac:dyDescent="0.2">
      <c r="A3505" t="s">
        <v>27654</v>
      </c>
      <c r="B3505" t="s">
        <v>17</v>
      </c>
      <c r="C3505" t="s">
        <v>27655</v>
      </c>
      <c r="D3505" s="1">
        <v>41899</v>
      </c>
      <c r="E3505" s="1">
        <v>44704</v>
      </c>
      <c r="F3505" t="s">
        <v>26</v>
      </c>
      <c r="I3505">
        <v>100</v>
      </c>
      <c r="J3505">
        <v>0</v>
      </c>
      <c r="K3505">
        <v>0</v>
      </c>
      <c r="L3505">
        <v>6034</v>
      </c>
      <c r="M3505">
        <v>6034</v>
      </c>
      <c r="N3505" t="s">
        <v>20</v>
      </c>
      <c r="O3505" t="s">
        <v>27656</v>
      </c>
      <c r="P3505" t="s">
        <v>44</v>
      </c>
      <c r="Q3505" t="s">
        <v>34233</v>
      </c>
      <c r="R3505" t="s">
        <v>34233</v>
      </c>
      <c r="S3505" t="s">
        <v>34233</v>
      </c>
      <c r="T3505" t="s">
        <v>34233</v>
      </c>
      <c r="AD3505" t="str">
        <f t="shared" si="541"/>
        <v/>
      </c>
      <c r="AE3505" t="str">
        <f t="shared" si="544"/>
        <v/>
      </c>
      <c r="AF3505" t="str">
        <f t="shared" si="542"/>
        <v/>
      </c>
      <c r="AG3505" t="str">
        <f t="shared" si="548"/>
        <v/>
      </c>
      <c r="AH3505" t="str">
        <f t="shared" si="539"/>
        <v/>
      </c>
      <c r="AI3505">
        <v>0.14499999999999999</v>
      </c>
      <c r="AJ3505" t="str">
        <f t="shared" si="546"/>
        <v/>
      </c>
      <c r="AK3505" t="str">
        <f t="shared" si="540"/>
        <v/>
      </c>
      <c r="AL3505" t="str">
        <f t="shared" si="547"/>
        <v/>
      </c>
    </row>
    <row r="3506" spans="1:39" x14ac:dyDescent="0.2">
      <c r="A3506" t="s">
        <v>27908</v>
      </c>
      <c r="B3506" t="s">
        <v>17</v>
      </c>
      <c r="C3506" t="s">
        <v>27909</v>
      </c>
      <c r="D3506" s="1">
        <v>42142</v>
      </c>
      <c r="E3506" s="1">
        <v>43951</v>
      </c>
      <c r="F3506" t="s">
        <v>26</v>
      </c>
      <c r="I3506">
        <v>100</v>
      </c>
      <c r="J3506">
        <v>0</v>
      </c>
      <c r="K3506">
        <v>0</v>
      </c>
      <c r="L3506">
        <v>191</v>
      </c>
      <c r="M3506">
        <v>191</v>
      </c>
      <c r="N3506" t="s">
        <v>20</v>
      </c>
      <c r="O3506" t="s">
        <v>27910</v>
      </c>
      <c r="P3506" t="s">
        <v>28</v>
      </c>
      <c r="Q3506" t="s">
        <v>34233</v>
      </c>
      <c r="R3506" t="s">
        <v>34233</v>
      </c>
      <c r="S3506" t="s">
        <v>34233</v>
      </c>
      <c r="T3506" t="s">
        <v>34233</v>
      </c>
      <c r="V3506" t="s">
        <v>33009</v>
      </c>
      <c r="AD3506" t="str">
        <f t="shared" si="541"/>
        <v/>
      </c>
      <c r="AE3506" t="str">
        <f t="shared" si="544"/>
        <v/>
      </c>
      <c r="AF3506" t="str">
        <f t="shared" si="542"/>
        <v/>
      </c>
      <c r="AG3506" t="str">
        <f t="shared" si="548"/>
        <v/>
      </c>
      <c r="AH3506" t="str">
        <f t="shared" si="539"/>
        <v/>
      </c>
      <c r="AI3506">
        <v>0.14499999999999999</v>
      </c>
      <c r="AJ3506" t="str">
        <f t="shared" si="546"/>
        <v/>
      </c>
      <c r="AK3506" t="str">
        <f t="shared" si="540"/>
        <v/>
      </c>
      <c r="AL3506" t="str">
        <f t="shared" si="547"/>
        <v/>
      </c>
    </row>
    <row r="3507" spans="1:39" x14ac:dyDescent="0.2">
      <c r="A3507" t="s">
        <v>29180</v>
      </c>
      <c r="B3507" t="s">
        <v>17</v>
      </c>
      <c r="C3507" t="s">
        <v>29181</v>
      </c>
      <c r="D3507" s="1">
        <v>43286</v>
      </c>
      <c r="E3507" s="1">
        <v>43456</v>
      </c>
      <c r="F3507" t="s">
        <v>26</v>
      </c>
      <c r="I3507">
        <v>100</v>
      </c>
      <c r="J3507">
        <v>0</v>
      </c>
      <c r="K3507">
        <v>0</v>
      </c>
      <c r="L3507">
        <v>477</v>
      </c>
      <c r="M3507">
        <v>477</v>
      </c>
      <c r="N3507" t="s">
        <v>20</v>
      </c>
      <c r="O3507" t="s">
        <v>29182</v>
      </c>
      <c r="P3507" t="s">
        <v>44</v>
      </c>
      <c r="Q3507" t="s">
        <v>34233</v>
      </c>
      <c r="R3507" t="s">
        <v>34233</v>
      </c>
      <c r="S3507" t="s">
        <v>34233</v>
      </c>
      <c r="T3507" t="s">
        <v>34233</v>
      </c>
      <c r="AD3507" t="str">
        <f t="shared" si="541"/>
        <v/>
      </c>
      <c r="AE3507" t="str">
        <f t="shared" si="544"/>
        <v/>
      </c>
      <c r="AF3507" t="str">
        <f t="shared" si="542"/>
        <v/>
      </c>
      <c r="AG3507" t="str">
        <f t="shared" si="548"/>
        <v/>
      </c>
      <c r="AH3507" t="str">
        <f t="shared" si="539"/>
        <v/>
      </c>
      <c r="AI3507">
        <v>0.14499999999999999</v>
      </c>
      <c r="AJ3507" t="str">
        <f t="shared" si="546"/>
        <v/>
      </c>
      <c r="AK3507" t="str">
        <f t="shared" si="540"/>
        <v/>
      </c>
      <c r="AL3507" t="str">
        <f t="shared" si="547"/>
        <v/>
      </c>
    </row>
    <row r="3508" spans="1:39" x14ac:dyDescent="0.2">
      <c r="A3508" t="s">
        <v>28124</v>
      </c>
      <c r="B3508" t="s">
        <v>17</v>
      </c>
      <c r="C3508" t="s">
        <v>28125</v>
      </c>
      <c r="D3508" s="1">
        <v>42285</v>
      </c>
      <c r="E3508" s="1">
        <v>44546</v>
      </c>
      <c r="F3508" t="s">
        <v>889</v>
      </c>
      <c r="I3508">
        <v>100</v>
      </c>
      <c r="J3508">
        <v>0</v>
      </c>
      <c r="K3508">
        <v>0</v>
      </c>
      <c r="L3508">
        <v>721</v>
      </c>
      <c r="M3508">
        <v>721</v>
      </c>
      <c r="N3508" t="s">
        <v>20</v>
      </c>
      <c r="O3508" t="s">
        <v>28126</v>
      </c>
      <c r="P3508" t="s">
        <v>44</v>
      </c>
      <c r="Q3508" t="s">
        <v>34233</v>
      </c>
      <c r="R3508" t="s">
        <v>34233</v>
      </c>
      <c r="S3508" t="s">
        <v>33942</v>
      </c>
      <c r="T3508" t="s">
        <v>34233</v>
      </c>
      <c r="V3508" t="s">
        <v>32951</v>
      </c>
      <c r="AD3508" t="str">
        <f t="shared" si="541"/>
        <v/>
      </c>
      <c r="AE3508" t="str">
        <f t="shared" si="544"/>
        <v/>
      </c>
      <c r="AF3508" t="str">
        <f t="shared" si="542"/>
        <v/>
      </c>
      <c r="AG3508" t="str">
        <f t="shared" si="548"/>
        <v/>
      </c>
      <c r="AH3508" t="str">
        <f t="shared" si="539"/>
        <v/>
      </c>
      <c r="AI3508">
        <v>0.14499999999999999</v>
      </c>
      <c r="AJ3508" t="str">
        <f t="shared" si="546"/>
        <v/>
      </c>
      <c r="AK3508" t="str">
        <f t="shared" si="540"/>
        <v/>
      </c>
      <c r="AL3508" t="str">
        <f t="shared" si="547"/>
        <v/>
      </c>
    </row>
    <row r="3509" spans="1:39" x14ac:dyDescent="0.2">
      <c r="A3509" t="s">
        <v>28129</v>
      </c>
      <c r="B3509" t="s">
        <v>17</v>
      </c>
      <c r="C3509" t="s">
        <v>28130</v>
      </c>
      <c r="D3509" s="1">
        <v>42285</v>
      </c>
      <c r="E3509" s="1">
        <v>44546</v>
      </c>
      <c r="F3509" t="s">
        <v>19</v>
      </c>
      <c r="I3509">
        <v>100</v>
      </c>
      <c r="J3509">
        <v>0</v>
      </c>
      <c r="K3509">
        <v>0</v>
      </c>
      <c r="L3509">
        <v>2648</v>
      </c>
      <c r="M3509">
        <v>2648</v>
      </c>
      <c r="N3509" t="s">
        <v>20</v>
      </c>
      <c r="O3509" t="s">
        <v>21</v>
      </c>
      <c r="P3509" t="s">
        <v>28</v>
      </c>
      <c r="Q3509" t="s">
        <v>34233</v>
      </c>
      <c r="R3509" t="s">
        <v>34233</v>
      </c>
      <c r="S3509" t="s">
        <v>32628</v>
      </c>
      <c r="T3509" t="s">
        <v>32650</v>
      </c>
      <c r="U3509" t="s">
        <v>32650</v>
      </c>
      <c r="V3509" t="s">
        <v>32951</v>
      </c>
      <c r="W3509">
        <v>700</v>
      </c>
      <c r="X3509">
        <v>2</v>
      </c>
      <c r="Y3509">
        <v>1</v>
      </c>
      <c r="Z3509">
        <v>1050</v>
      </c>
      <c r="AB3509">
        <v>26</v>
      </c>
      <c r="AC3509">
        <v>5</v>
      </c>
      <c r="AD3509" t="str">
        <f t="shared" si="541"/>
        <v/>
      </c>
      <c r="AE3509" t="str">
        <f t="shared" si="544"/>
        <v/>
      </c>
      <c r="AF3509" t="str">
        <f t="shared" si="542"/>
        <v/>
      </c>
      <c r="AG3509">
        <f t="shared" si="548"/>
        <v>5</v>
      </c>
      <c r="AH3509">
        <f t="shared" si="539"/>
        <v>14</v>
      </c>
      <c r="AI3509">
        <v>0.14499999999999999</v>
      </c>
      <c r="AJ3509">
        <f t="shared" si="546"/>
        <v>2.0299999999999998</v>
      </c>
      <c r="AK3509" t="str">
        <f t="shared" si="540"/>
        <v/>
      </c>
      <c r="AL3509" t="str">
        <f t="shared" si="547"/>
        <v/>
      </c>
    </row>
    <row r="3510" spans="1:39" x14ac:dyDescent="0.2">
      <c r="A3510" t="s">
        <v>28127</v>
      </c>
      <c r="B3510" t="s">
        <v>17</v>
      </c>
      <c r="C3510" t="s">
        <v>28128</v>
      </c>
      <c r="D3510" s="1">
        <v>42285</v>
      </c>
      <c r="E3510" s="1">
        <v>44546</v>
      </c>
      <c r="F3510" t="s">
        <v>19</v>
      </c>
      <c r="I3510">
        <v>100</v>
      </c>
      <c r="J3510">
        <v>0</v>
      </c>
      <c r="K3510">
        <v>0</v>
      </c>
      <c r="L3510">
        <v>2993</v>
      </c>
      <c r="M3510">
        <v>2993</v>
      </c>
      <c r="N3510" t="s">
        <v>20</v>
      </c>
      <c r="O3510" t="s">
        <v>21</v>
      </c>
      <c r="P3510" t="s">
        <v>28</v>
      </c>
      <c r="Q3510" t="s">
        <v>34233</v>
      </c>
      <c r="R3510" t="s">
        <v>34233</v>
      </c>
      <c r="S3510" t="s">
        <v>32628</v>
      </c>
      <c r="T3510" t="s">
        <v>32650</v>
      </c>
      <c r="U3510" t="s">
        <v>32650</v>
      </c>
      <c r="V3510" t="s">
        <v>32951</v>
      </c>
      <c r="W3510">
        <v>800</v>
      </c>
      <c r="X3510">
        <v>2</v>
      </c>
      <c r="Y3510">
        <v>1</v>
      </c>
      <c r="Z3510">
        <v>1200</v>
      </c>
      <c r="AB3510">
        <v>27</v>
      </c>
      <c r="AC3510">
        <v>6</v>
      </c>
      <c r="AD3510" t="str">
        <f t="shared" si="541"/>
        <v/>
      </c>
      <c r="AE3510" t="str">
        <f t="shared" si="544"/>
        <v/>
      </c>
      <c r="AF3510" t="str">
        <f t="shared" si="542"/>
        <v/>
      </c>
      <c r="AG3510">
        <f t="shared" si="548"/>
        <v>6</v>
      </c>
      <c r="AH3510">
        <f t="shared" ref="AH3510:AH3573" si="549">IF(AG3510="","",AG3510*2.8)</f>
        <v>16.799999999999997</v>
      </c>
      <c r="AI3510">
        <v>0.14499999999999999</v>
      </c>
      <c r="AJ3510">
        <f t="shared" si="546"/>
        <v>2.4359999999999995</v>
      </c>
      <c r="AK3510" t="str">
        <f t="shared" ref="AK3510:AK3573" si="550">IF(AE3510="","",AE3510*2.8)</f>
        <v/>
      </c>
      <c r="AL3510" t="str">
        <f t="shared" si="547"/>
        <v/>
      </c>
    </row>
    <row r="3511" spans="1:39" x14ac:dyDescent="0.2">
      <c r="A3511" t="s">
        <v>29249</v>
      </c>
      <c r="B3511" t="s">
        <v>17</v>
      </c>
      <c r="C3511" t="s">
        <v>29250</v>
      </c>
      <c r="D3511" s="1">
        <v>43110</v>
      </c>
      <c r="E3511" s="1">
        <v>43951</v>
      </c>
      <c r="F3511" t="s">
        <v>889</v>
      </c>
      <c r="I3511">
        <v>100</v>
      </c>
      <c r="J3511">
        <v>0</v>
      </c>
      <c r="K3511">
        <v>0</v>
      </c>
      <c r="L3511">
        <v>6579</v>
      </c>
      <c r="M3511">
        <v>6579</v>
      </c>
      <c r="N3511" t="s">
        <v>20</v>
      </c>
      <c r="O3511" t="s">
        <v>29251</v>
      </c>
      <c r="P3511" t="s">
        <v>44</v>
      </c>
      <c r="Q3511" t="s">
        <v>34233</v>
      </c>
      <c r="R3511" t="s">
        <v>34233</v>
      </c>
      <c r="S3511" t="s">
        <v>33942</v>
      </c>
      <c r="T3511" t="s">
        <v>34233</v>
      </c>
      <c r="V3511" t="s">
        <v>34972</v>
      </c>
      <c r="AD3511" t="str">
        <f t="shared" si="541"/>
        <v/>
      </c>
      <c r="AE3511" t="str">
        <f t="shared" si="544"/>
        <v/>
      </c>
      <c r="AF3511" t="str">
        <f t="shared" si="542"/>
        <v/>
      </c>
      <c r="AG3511" t="str">
        <f t="shared" si="548"/>
        <v/>
      </c>
      <c r="AH3511" t="str">
        <f t="shared" si="549"/>
        <v/>
      </c>
      <c r="AI3511">
        <v>0.14499999999999999</v>
      </c>
      <c r="AJ3511" t="str">
        <f t="shared" si="546"/>
        <v/>
      </c>
      <c r="AK3511" t="str">
        <f t="shared" si="550"/>
        <v/>
      </c>
      <c r="AL3511" t="str">
        <f t="shared" si="547"/>
        <v/>
      </c>
    </row>
    <row r="3512" spans="1:39" x14ac:dyDescent="0.2">
      <c r="A3512" t="s">
        <v>27949</v>
      </c>
      <c r="B3512" t="s">
        <v>17</v>
      </c>
      <c r="C3512" t="s">
        <v>27950</v>
      </c>
      <c r="D3512" s="1">
        <v>42240</v>
      </c>
      <c r="E3512" s="1">
        <v>44546</v>
      </c>
      <c r="F3512" t="s">
        <v>19</v>
      </c>
      <c r="I3512">
        <v>100</v>
      </c>
      <c r="J3512">
        <v>0</v>
      </c>
      <c r="K3512">
        <v>0</v>
      </c>
      <c r="L3512">
        <v>2979</v>
      </c>
      <c r="M3512">
        <v>2979</v>
      </c>
      <c r="N3512" t="s">
        <v>20</v>
      </c>
      <c r="O3512" t="s">
        <v>21</v>
      </c>
      <c r="P3512" t="s">
        <v>28</v>
      </c>
      <c r="Q3512" t="s">
        <v>34233</v>
      </c>
      <c r="R3512" t="s">
        <v>34233</v>
      </c>
      <c r="S3512" t="s">
        <v>32628</v>
      </c>
      <c r="T3512" t="s">
        <v>34362</v>
      </c>
      <c r="U3512" t="s">
        <v>32650</v>
      </c>
      <c r="V3512" t="s">
        <v>34899</v>
      </c>
      <c r="W3512">
        <v>700</v>
      </c>
      <c r="X3512">
        <v>2</v>
      </c>
      <c r="Y3512">
        <v>1</v>
      </c>
      <c r="Z3512">
        <v>1200</v>
      </c>
      <c r="AA3512">
        <v>8.5</v>
      </c>
      <c r="AC3512">
        <v>6</v>
      </c>
      <c r="AD3512" t="str">
        <f t="shared" si="541"/>
        <v/>
      </c>
      <c r="AE3512" t="str">
        <f t="shared" si="544"/>
        <v/>
      </c>
      <c r="AF3512" t="str">
        <f t="shared" si="542"/>
        <v/>
      </c>
      <c r="AG3512">
        <f t="shared" si="548"/>
        <v>6</v>
      </c>
      <c r="AH3512">
        <f t="shared" si="549"/>
        <v>16.799999999999997</v>
      </c>
      <c r="AI3512">
        <v>0.14499999999999999</v>
      </c>
      <c r="AJ3512">
        <f t="shared" si="546"/>
        <v>2.4359999999999995</v>
      </c>
      <c r="AK3512" t="str">
        <f t="shared" si="550"/>
        <v/>
      </c>
      <c r="AL3512" t="str">
        <f t="shared" si="547"/>
        <v/>
      </c>
    </row>
    <row r="3513" spans="1:39" x14ac:dyDescent="0.2">
      <c r="A3513" t="s">
        <v>29264</v>
      </c>
      <c r="B3513" t="s">
        <v>17</v>
      </c>
      <c r="C3513" t="s">
        <v>29265</v>
      </c>
      <c r="D3513" s="1">
        <v>43110</v>
      </c>
      <c r="E3513" s="1">
        <v>44560</v>
      </c>
      <c r="F3513" t="s">
        <v>19</v>
      </c>
      <c r="I3513">
        <v>100</v>
      </c>
      <c r="J3513">
        <v>0</v>
      </c>
      <c r="K3513">
        <v>0</v>
      </c>
      <c r="L3513">
        <v>2064</v>
      </c>
      <c r="M3513">
        <v>2064</v>
      </c>
      <c r="N3513" t="s">
        <v>20</v>
      </c>
      <c r="O3513" t="s">
        <v>21</v>
      </c>
      <c r="P3513" t="s">
        <v>28</v>
      </c>
      <c r="Q3513" t="s">
        <v>34233</v>
      </c>
      <c r="R3513" t="s">
        <v>34233</v>
      </c>
      <c r="S3513" t="s">
        <v>32628</v>
      </c>
      <c r="T3513" t="s">
        <v>34362</v>
      </c>
      <c r="U3513" t="s">
        <v>32650</v>
      </c>
      <c r="V3513" t="s">
        <v>34972</v>
      </c>
      <c r="W3513">
        <v>640</v>
      </c>
      <c r="X3513">
        <v>2</v>
      </c>
      <c r="Y3513">
        <v>1</v>
      </c>
      <c r="Z3513">
        <v>1280</v>
      </c>
      <c r="AA3513">
        <v>8.5</v>
      </c>
      <c r="AC3513">
        <v>4</v>
      </c>
      <c r="AD3513" t="str">
        <f t="shared" si="541"/>
        <v/>
      </c>
      <c r="AE3513" t="str">
        <f t="shared" si="544"/>
        <v/>
      </c>
      <c r="AF3513" t="str">
        <f t="shared" si="542"/>
        <v/>
      </c>
      <c r="AG3513">
        <f t="shared" si="548"/>
        <v>4</v>
      </c>
      <c r="AH3513">
        <f t="shared" si="549"/>
        <v>11.2</v>
      </c>
      <c r="AI3513">
        <v>0.14499999999999999</v>
      </c>
      <c r="AJ3513">
        <f t="shared" si="546"/>
        <v>1.6239999999999999</v>
      </c>
      <c r="AK3513" t="str">
        <f t="shared" si="550"/>
        <v/>
      </c>
      <c r="AL3513" t="str">
        <f t="shared" si="547"/>
        <v/>
      </c>
    </row>
    <row r="3514" spans="1:39" x14ac:dyDescent="0.2">
      <c r="A3514" t="s">
        <v>27924</v>
      </c>
      <c r="B3514" t="s">
        <v>17</v>
      </c>
      <c r="C3514" t="s">
        <v>27925</v>
      </c>
      <c r="D3514" s="1">
        <v>42165</v>
      </c>
      <c r="E3514" s="1">
        <v>44546</v>
      </c>
      <c r="F3514" t="s">
        <v>19</v>
      </c>
      <c r="I3514">
        <v>100</v>
      </c>
      <c r="J3514">
        <v>0</v>
      </c>
      <c r="K3514">
        <v>0</v>
      </c>
      <c r="L3514">
        <v>2930</v>
      </c>
      <c r="M3514">
        <v>2930</v>
      </c>
      <c r="N3514" t="s">
        <v>20</v>
      </c>
      <c r="O3514" t="s">
        <v>21</v>
      </c>
      <c r="P3514" t="s">
        <v>28</v>
      </c>
      <c r="Q3514" t="s">
        <v>34233</v>
      </c>
      <c r="R3514" t="s">
        <v>34233</v>
      </c>
      <c r="S3514" t="s">
        <v>32628</v>
      </c>
      <c r="T3514" t="s">
        <v>34362</v>
      </c>
      <c r="U3514" t="s">
        <v>32650</v>
      </c>
      <c r="V3514" t="s">
        <v>32951</v>
      </c>
      <c r="W3514">
        <v>700</v>
      </c>
      <c r="X3514">
        <v>2</v>
      </c>
      <c r="Y3514">
        <v>1</v>
      </c>
      <c r="Z3514">
        <v>1050</v>
      </c>
      <c r="AB3514">
        <v>24</v>
      </c>
      <c r="AC3514">
        <v>5</v>
      </c>
      <c r="AD3514" t="str">
        <f t="shared" si="541"/>
        <v/>
      </c>
      <c r="AE3514" t="str">
        <f t="shared" si="544"/>
        <v/>
      </c>
      <c r="AF3514" t="str">
        <f t="shared" si="542"/>
        <v/>
      </c>
      <c r="AG3514">
        <f t="shared" si="548"/>
        <v>5</v>
      </c>
      <c r="AH3514">
        <f t="shared" si="549"/>
        <v>14</v>
      </c>
      <c r="AI3514">
        <v>0.14499999999999999</v>
      </c>
      <c r="AJ3514">
        <f t="shared" si="546"/>
        <v>2.0299999999999998</v>
      </c>
      <c r="AK3514" t="str">
        <f t="shared" si="550"/>
        <v/>
      </c>
      <c r="AL3514" t="str">
        <f t="shared" si="547"/>
        <v/>
      </c>
    </row>
    <row r="3515" spans="1:39" x14ac:dyDescent="0.2">
      <c r="A3515" t="s">
        <v>29266</v>
      </c>
      <c r="B3515" t="s">
        <v>17</v>
      </c>
      <c r="C3515" t="s">
        <v>29267</v>
      </c>
      <c r="D3515" s="1">
        <v>43110</v>
      </c>
      <c r="E3515" s="1">
        <v>44546</v>
      </c>
      <c r="F3515" t="s">
        <v>19</v>
      </c>
      <c r="I3515">
        <v>100</v>
      </c>
      <c r="J3515">
        <v>0</v>
      </c>
      <c r="K3515">
        <v>0</v>
      </c>
      <c r="L3515">
        <v>1601</v>
      </c>
      <c r="M3515">
        <v>1601</v>
      </c>
      <c r="N3515" t="s">
        <v>20</v>
      </c>
      <c r="O3515" t="s">
        <v>29268</v>
      </c>
      <c r="P3515" t="s">
        <v>28</v>
      </c>
      <c r="Q3515" t="s">
        <v>34233</v>
      </c>
      <c r="R3515" t="s">
        <v>34233</v>
      </c>
      <c r="S3515" t="s">
        <v>32628</v>
      </c>
      <c r="T3515" t="s">
        <v>34239</v>
      </c>
      <c r="U3515" t="s">
        <v>32634</v>
      </c>
      <c r="V3515" t="s">
        <v>34972</v>
      </c>
      <c r="W3515">
        <v>250</v>
      </c>
      <c r="X3515">
        <v>2</v>
      </c>
      <c r="Y3515" t="s">
        <v>32654</v>
      </c>
      <c r="Z3515">
        <v>500</v>
      </c>
      <c r="AA3515">
        <v>8.5</v>
      </c>
      <c r="AC3515">
        <v>1</v>
      </c>
      <c r="AD3515" t="str">
        <f t="shared" ref="AD3515:AD3578" si="551">IF((S3515="tühi")*(F3515&lt;&gt;"Elamumaa")*(G3515&lt;&gt;"Elamumaa")*(H3515&lt;&gt;"Elamumaa"),IF(Z3515=0,"",Z3515),"")</f>
        <v/>
      </c>
      <c r="AE3515" t="str">
        <f t="shared" si="544"/>
        <v/>
      </c>
      <c r="AF3515" t="str">
        <f t="shared" si="542"/>
        <v/>
      </c>
      <c r="AG3515">
        <f t="shared" si="548"/>
        <v>1</v>
      </c>
      <c r="AH3515">
        <f t="shared" si="549"/>
        <v>2.8</v>
      </c>
      <c r="AI3515">
        <v>0.14499999999999999</v>
      </c>
      <c r="AJ3515">
        <f t="shared" si="546"/>
        <v>0.40599999999999997</v>
      </c>
      <c r="AK3515" t="str">
        <f t="shared" si="550"/>
        <v/>
      </c>
      <c r="AL3515" t="str">
        <f t="shared" si="547"/>
        <v/>
      </c>
    </row>
    <row r="3516" spans="1:39" x14ac:dyDescent="0.2">
      <c r="A3516" t="s">
        <v>27922</v>
      </c>
      <c r="B3516" t="s">
        <v>17</v>
      </c>
      <c r="C3516" t="s">
        <v>27923</v>
      </c>
      <c r="D3516" s="1">
        <v>42165</v>
      </c>
      <c r="E3516" s="1">
        <v>44546</v>
      </c>
      <c r="F3516" t="s">
        <v>19</v>
      </c>
      <c r="I3516">
        <v>100</v>
      </c>
      <c r="J3516">
        <v>0</v>
      </c>
      <c r="K3516">
        <v>0</v>
      </c>
      <c r="L3516">
        <v>4022</v>
      </c>
      <c r="M3516">
        <v>4022</v>
      </c>
      <c r="N3516" t="s">
        <v>20</v>
      </c>
      <c r="O3516" t="s">
        <v>21</v>
      </c>
      <c r="P3516" t="s">
        <v>28</v>
      </c>
      <c r="Q3516" t="s">
        <v>34233</v>
      </c>
      <c r="R3516" t="s">
        <v>34233</v>
      </c>
      <c r="S3516" t="s">
        <v>32628</v>
      </c>
      <c r="T3516" t="s">
        <v>34362</v>
      </c>
      <c r="U3516" t="s">
        <v>32650</v>
      </c>
      <c r="V3516" t="s">
        <v>32951</v>
      </c>
      <c r="W3516">
        <v>1000</v>
      </c>
      <c r="X3516">
        <v>2</v>
      </c>
      <c r="Y3516">
        <v>1</v>
      </c>
      <c r="Z3516">
        <v>1500</v>
      </c>
      <c r="AB3516">
        <v>25</v>
      </c>
      <c r="AC3516">
        <v>7</v>
      </c>
      <c r="AD3516" t="str">
        <f t="shared" si="551"/>
        <v/>
      </c>
      <c r="AE3516" t="str">
        <f t="shared" si="544"/>
        <v/>
      </c>
      <c r="AF3516" t="str">
        <f t="shared" si="542"/>
        <v/>
      </c>
      <c r="AG3516">
        <f t="shared" si="548"/>
        <v>7</v>
      </c>
      <c r="AH3516">
        <f t="shared" si="549"/>
        <v>19.599999999999998</v>
      </c>
      <c r="AI3516">
        <v>0.14499999999999999</v>
      </c>
      <c r="AJ3516">
        <f t="shared" si="546"/>
        <v>2.8419999999999996</v>
      </c>
      <c r="AK3516" t="str">
        <f t="shared" si="550"/>
        <v/>
      </c>
      <c r="AL3516" t="str">
        <f t="shared" si="547"/>
        <v/>
      </c>
    </row>
    <row r="3517" spans="1:39" x14ac:dyDescent="0.2">
      <c r="A3517" t="s">
        <v>29269</v>
      </c>
      <c r="B3517" t="s">
        <v>17</v>
      </c>
      <c r="C3517" t="s">
        <v>29270</v>
      </c>
      <c r="D3517" s="1">
        <v>43110</v>
      </c>
      <c r="E3517" s="1">
        <v>44546</v>
      </c>
      <c r="F3517" t="s">
        <v>19</v>
      </c>
      <c r="I3517">
        <v>100</v>
      </c>
      <c r="J3517">
        <v>0</v>
      </c>
      <c r="K3517">
        <v>0</v>
      </c>
      <c r="L3517">
        <v>1552</v>
      </c>
      <c r="M3517">
        <v>1552</v>
      </c>
      <c r="N3517" t="s">
        <v>20</v>
      </c>
      <c r="O3517" t="s">
        <v>29271</v>
      </c>
      <c r="P3517" t="s">
        <v>28</v>
      </c>
      <c r="Q3517" t="s">
        <v>34233</v>
      </c>
      <c r="R3517" t="s">
        <v>34233</v>
      </c>
      <c r="S3517" t="s">
        <v>32628</v>
      </c>
      <c r="T3517" t="s">
        <v>34357</v>
      </c>
      <c r="U3517" t="s">
        <v>32634</v>
      </c>
      <c r="V3517" t="s">
        <v>34972</v>
      </c>
      <c r="W3517">
        <v>250</v>
      </c>
      <c r="X3517">
        <v>2</v>
      </c>
      <c r="Y3517" t="s">
        <v>32654</v>
      </c>
      <c r="Z3517">
        <v>500</v>
      </c>
      <c r="AA3517">
        <v>8.5</v>
      </c>
      <c r="AC3517">
        <v>1</v>
      </c>
      <c r="AD3517" t="str">
        <f t="shared" si="551"/>
        <v/>
      </c>
      <c r="AE3517" t="str">
        <f t="shared" si="544"/>
        <v/>
      </c>
      <c r="AF3517" t="str">
        <f t="shared" si="542"/>
        <v/>
      </c>
      <c r="AG3517">
        <f t="shared" si="548"/>
        <v>1</v>
      </c>
      <c r="AH3517">
        <f t="shared" si="549"/>
        <v>2.8</v>
      </c>
      <c r="AI3517">
        <v>0.14499999999999999</v>
      </c>
      <c r="AJ3517">
        <f t="shared" si="546"/>
        <v>0.40599999999999997</v>
      </c>
      <c r="AK3517" t="str">
        <f t="shared" si="550"/>
        <v/>
      </c>
      <c r="AL3517" t="str">
        <f t="shared" si="547"/>
        <v/>
      </c>
    </row>
    <row r="3518" spans="1:39" x14ac:dyDescent="0.2">
      <c r="A3518" t="s">
        <v>27935</v>
      </c>
      <c r="B3518" t="s">
        <v>17</v>
      </c>
      <c r="C3518" t="s">
        <v>27936</v>
      </c>
      <c r="D3518" s="1">
        <v>42165</v>
      </c>
      <c r="E3518" s="1">
        <v>44546</v>
      </c>
      <c r="F3518" t="s">
        <v>19</v>
      </c>
      <c r="I3518">
        <v>100</v>
      </c>
      <c r="J3518">
        <v>0</v>
      </c>
      <c r="K3518">
        <v>0</v>
      </c>
      <c r="L3518">
        <v>2897</v>
      </c>
      <c r="M3518">
        <v>2897</v>
      </c>
      <c r="N3518" t="s">
        <v>20</v>
      </c>
      <c r="O3518" t="s">
        <v>21</v>
      </c>
      <c r="P3518" t="s">
        <v>28</v>
      </c>
      <c r="Q3518" t="s">
        <v>34233</v>
      </c>
      <c r="R3518" t="s">
        <v>34233</v>
      </c>
      <c r="S3518" t="s">
        <v>32628</v>
      </c>
      <c r="T3518" t="s">
        <v>34362</v>
      </c>
      <c r="U3518" t="s">
        <v>32650</v>
      </c>
      <c r="V3518" t="s">
        <v>32951</v>
      </c>
      <c r="W3518">
        <v>700</v>
      </c>
      <c r="X3518">
        <v>2</v>
      </c>
      <c r="Y3518">
        <v>1</v>
      </c>
      <c r="Z3518">
        <v>1050</v>
      </c>
      <c r="AB3518">
        <v>24</v>
      </c>
      <c r="AC3518">
        <v>5</v>
      </c>
      <c r="AD3518" t="str">
        <f t="shared" si="551"/>
        <v/>
      </c>
      <c r="AE3518" t="str">
        <f t="shared" si="544"/>
        <v/>
      </c>
      <c r="AF3518" t="str">
        <f t="shared" si="542"/>
        <v/>
      </c>
      <c r="AG3518">
        <f t="shared" si="548"/>
        <v>5</v>
      </c>
      <c r="AH3518">
        <f t="shared" si="549"/>
        <v>14</v>
      </c>
      <c r="AI3518">
        <v>0.14499999999999999</v>
      </c>
      <c r="AJ3518">
        <f t="shared" si="546"/>
        <v>2.0299999999999998</v>
      </c>
      <c r="AK3518" t="str">
        <f t="shared" si="550"/>
        <v/>
      </c>
      <c r="AL3518" t="str">
        <f t="shared" si="547"/>
        <v/>
      </c>
    </row>
    <row r="3519" spans="1:39" x14ac:dyDescent="0.2">
      <c r="A3519" t="s">
        <v>29272</v>
      </c>
      <c r="B3519" t="s">
        <v>17</v>
      </c>
      <c r="C3519" t="s">
        <v>29273</v>
      </c>
      <c r="D3519" s="19">
        <v>43110</v>
      </c>
      <c r="E3519" s="1">
        <v>43456</v>
      </c>
      <c r="F3519" t="s">
        <v>19</v>
      </c>
      <c r="G3519" s="18"/>
      <c r="H3519" s="18"/>
      <c r="I3519" s="18">
        <v>100</v>
      </c>
      <c r="J3519" s="18">
        <v>0</v>
      </c>
      <c r="K3519" s="18">
        <v>0</v>
      </c>
      <c r="L3519" s="18">
        <v>1567</v>
      </c>
      <c r="M3519" s="18">
        <v>1567</v>
      </c>
      <c r="N3519" s="18" t="s">
        <v>20</v>
      </c>
      <c r="O3519" s="18" t="s">
        <v>29274</v>
      </c>
      <c r="P3519" s="18" t="s">
        <v>28</v>
      </c>
      <c r="Q3519" t="s">
        <v>34234</v>
      </c>
      <c r="R3519" s="9" t="s">
        <v>33762</v>
      </c>
      <c r="S3519" t="s">
        <v>32628</v>
      </c>
      <c r="T3519" t="s">
        <v>34357</v>
      </c>
      <c r="U3519" t="s">
        <v>32634</v>
      </c>
      <c r="V3519" t="s">
        <v>34972</v>
      </c>
      <c r="W3519">
        <v>250</v>
      </c>
      <c r="X3519">
        <v>2</v>
      </c>
      <c r="Y3519" t="s">
        <v>32654</v>
      </c>
      <c r="Z3519">
        <v>500</v>
      </c>
      <c r="AA3519">
        <v>8.5</v>
      </c>
      <c r="AC3519">
        <v>1</v>
      </c>
      <c r="AD3519" t="str">
        <f t="shared" si="551"/>
        <v/>
      </c>
      <c r="AE3519" t="str">
        <f t="shared" si="544"/>
        <v/>
      </c>
      <c r="AF3519" t="str">
        <f t="shared" si="542"/>
        <v/>
      </c>
      <c r="AG3519">
        <f t="shared" si="548"/>
        <v>1</v>
      </c>
      <c r="AH3519">
        <f t="shared" si="549"/>
        <v>2.8</v>
      </c>
      <c r="AI3519">
        <v>0.14499999999999999</v>
      </c>
      <c r="AJ3519">
        <f t="shared" si="546"/>
        <v>0.40599999999999997</v>
      </c>
      <c r="AK3519" t="str">
        <f t="shared" si="550"/>
        <v/>
      </c>
      <c r="AL3519" t="str">
        <f t="shared" si="547"/>
        <v/>
      </c>
      <c r="AM3519" t="s">
        <v>34875</v>
      </c>
    </row>
    <row r="3520" spans="1:39" x14ac:dyDescent="0.2">
      <c r="A3520" t="s">
        <v>27933</v>
      </c>
      <c r="B3520" t="s">
        <v>17</v>
      </c>
      <c r="C3520" t="s">
        <v>27934</v>
      </c>
      <c r="D3520" s="1">
        <v>42165</v>
      </c>
      <c r="E3520" s="1">
        <v>44546</v>
      </c>
      <c r="F3520" t="s">
        <v>19</v>
      </c>
      <c r="I3520">
        <v>100</v>
      </c>
      <c r="J3520">
        <v>0</v>
      </c>
      <c r="K3520">
        <v>0</v>
      </c>
      <c r="L3520">
        <v>4083</v>
      </c>
      <c r="M3520">
        <v>4083</v>
      </c>
      <c r="N3520" t="s">
        <v>20</v>
      </c>
      <c r="O3520" t="s">
        <v>21</v>
      </c>
      <c r="P3520" t="s">
        <v>28</v>
      </c>
      <c r="Q3520" t="s">
        <v>34233</v>
      </c>
      <c r="R3520" t="s">
        <v>34233</v>
      </c>
      <c r="S3520" t="s">
        <v>32628</v>
      </c>
      <c r="T3520" t="s">
        <v>34362</v>
      </c>
      <c r="U3520" t="s">
        <v>32650</v>
      </c>
      <c r="V3520" t="s">
        <v>32951</v>
      </c>
      <c r="W3520">
        <v>800</v>
      </c>
      <c r="X3520">
        <v>2</v>
      </c>
      <c r="Y3520">
        <v>1</v>
      </c>
      <c r="Z3520">
        <v>1200</v>
      </c>
      <c r="AB3520">
        <v>20</v>
      </c>
      <c r="AC3520">
        <v>6</v>
      </c>
      <c r="AD3520" t="str">
        <f t="shared" si="551"/>
        <v/>
      </c>
      <c r="AE3520" t="str">
        <f t="shared" si="544"/>
        <v/>
      </c>
      <c r="AF3520" t="str">
        <f t="shared" si="542"/>
        <v/>
      </c>
      <c r="AG3520">
        <f t="shared" si="548"/>
        <v>6</v>
      </c>
      <c r="AH3520">
        <f t="shared" si="549"/>
        <v>16.799999999999997</v>
      </c>
      <c r="AI3520">
        <v>0.14499999999999999</v>
      </c>
      <c r="AJ3520">
        <f t="shared" si="546"/>
        <v>2.4359999999999995</v>
      </c>
      <c r="AK3520" t="str">
        <f t="shared" si="550"/>
        <v/>
      </c>
      <c r="AL3520" t="str">
        <f t="shared" si="547"/>
        <v/>
      </c>
    </row>
    <row r="3521" spans="1:39" x14ac:dyDescent="0.2">
      <c r="A3521" t="s">
        <v>29275</v>
      </c>
      <c r="B3521" t="s">
        <v>17</v>
      </c>
      <c r="C3521" t="s">
        <v>29276</v>
      </c>
      <c r="D3521" s="1">
        <v>43110</v>
      </c>
      <c r="E3521" s="1">
        <v>44546</v>
      </c>
      <c r="F3521" t="s">
        <v>19</v>
      </c>
      <c r="I3521">
        <v>100</v>
      </c>
      <c r="J3521">
        <v>0</v>
      </c>
      <c r="K3521">
        <v>0</v>
      </c>
      <c r="L3521">
        <v>1513</v>
      </c>
      <c r="M3521">
        <v>1513</v>
      </c>
      <c r="N3521" t="s">
        <v>20</v>
      </c>
      <c r="O3521" t="s">
        <v>29277</v>
      </c>
      <c r="P3521" t="s">
        <v>28</v>
      </c>
      <c r="Q3521" t="s">
        <v>34233</v>
      </c>
      <c r="R3521" t="s">
        <v>34233</v>
      </c>
      <c r="S3521" t="s">
        <v>32628</v>
      </c>
      <c r="T3521" t="s">
        <v>34357</v>
      </c>
      <c r="U3521" t="s">
        <v>32634</v>
      </c>
      <c r="V3521" t="s">
        <v>34972</v>
      </c>
      <c r="W3521">
        <v>250</v>
      </c>
      <c r="X3521">
        <v>2</v>
      </c>
      <c r="Y3521" t="s">
        <v>32654</v>
      </c>
      <c r="Z3521">
        <v>500</v>
      </c>
      <c r="AA3521">
        <v>8.5</v>
      </c>
      <c r="AC3521">
        <v>1</v>
      </c>
      <c r="AD3521" t="str">
        <f t="shared" si="551"/>
        <v/>
      </c>
      <c r="AE3521" t="str">
        <f t="shared" si="544"/>
        <v/>
      </c>
      <c r="AF3521" t="str">
        <f t="shared" si="542"/>
        <v/>
      </c>
      <c r="AG3521">
        <f t="shared" si="548"/>
        <v>1</v>
      </c>
      <c r="AH3521">
        <f t="shared" si="549"/>
        <v>2.8</v>
      </c>
      <c r="AI3521">
        <v>0.14499999999999999</v>
      </c>
      <c r="AJ3521">
        <f t="shared" si="546"/>
        <v>0.40599999999999997</v>
      </c>
      <c r="AK3521" t="str">
        <f t="shared" si="550"/>
        <v/>
      </c>
      <c r="AL3521" t="str">
        <f t="shared" si="547"/>
        <v/>
      </c>
    </row>
    <row r="3522" spans="1:39" x14ac:dyDescent="0.2">
      <c r="A3522" t="s">
        <v>29739</v>
      </c>
      <c r="B3522" t="s">
        <v>17</v>
      </c>
      <c r="C3522" t="s">
        <v>29740</v>
      </c>
      <c r="D3522" s="1">
        <v>43795</v>
      </c>
      <c r="E3522" s="1">
        <v>44560</v>
      </c>
      <c r="F3522" t="s">
        <v>19</v>
      </c>
      <c r="I3522">
        <v>100</v>
      </c>
      <c r="J3522">
        <v>0</v>
      </c>
      <c r="K3522">
        <v>0</v>
      </c>
      <c r="L3522">
        <v>1625</v>
      </c>
      <c r="M3522">
        <v>1625</v>
      </c>
      <c r="N3522" t="s">
        <v>20</v>
      </c>
      <c r="O3522" t="s">
        <v>29741</v>
      </c>
      <c r="P3522" t="s">
        <v>28</v>
      </c>
      <c r="Q3522" t="s">
        <v>34234</v>
      </c>
      <c r="R3522" t="s">
        <v>33777</v>
      </c>
      <c r="S3522" t="s">
        <v>32628</v>
      </c>
      <c r="T3522" t="s">
        <v>34357</v>
      </c>
      <c r="U3522" t="s">
        <v>32634</v>
      </c>
      <c r="V3522" t="s">
        <v>33012</v>
      </c>
      <c r="W3522">
        <v>325</v>
      </c>
      <c r="X3522">
        <v>2</v>
      </c>
      <c r="Y3522" t="s">
        <v>32654</v>
      </c>
      <c r="AA3522">
        <v>8.5</v>
      </c>
      <c r="AC3522">
        <v>1</v>
      </c>
      <c r="AD3522" t="str">
        <f t="shared" si="551"/>
        <v/>
      </c>
      <c r="AE3522" t="str">
        <f t="shared" si="544"/>
        <v/>
      </c>
      <c r="AF3522" t="str">
        <f t="shared" ref="AF3522:AF3585" si="552">IF((S3522&lt;&gt;"tühi")*(F3522&lt;&gt;"Elamumaa")*(G3522&lt;&gt;"Elamumaa")*(H3522&lt;&gt;"Elamumaa"),IF(Z3522=0,"",Z3522),"")</f>
        <v/>
      </c>
      <c r="AG3522">
        <f t="shared" si="548"/>
        <v>1</v>
      </c>
      <c r="AH3522">
        <f t="shared" si="549"/>
        <v>2.8</v>
      </c>
      <c r="AI3522">
        <v>0.14499999999999999</v>
      </c>
      <c r="AJ3522">
        <f t="shared" si="546"/>
        <v>0.40599999999999997</v>
      </c>
      <c r="AK3522" t="str">
        <f t="shared" si="550"/>
        <v/>
      </c>
      <c r="AL3522" t="str">
        <f t="shared" si="547"/>
        <v/>
      </c>
    </row>
    <row r="3523" spans="1:39" x14ac:dyDescent="0.2">
      <c r="A3523" t="s">
        <v>29278</v>
      </c>
      <c r="B3523" t="s">
        <v>17</v>
      </c>
      <c r="C3523" t="s">
        <v>29279</v>
      </c>
      <c r="D3523" s="1">
        <v>43110</v>
      </c>
      <c r="E3523" s="1">
        <v>43456</v>
      </c>
      <c r="F3523" t="s">
        <v>19</v>
      </c>
      <c r="I3523">
        <v>100</v>
      </c>
      <c r="J3523">
        <v>0</v>
      </c>
      <c r="K3523">
        <v>0</v>
      </c>
      <c r="L3523">
        <v>1501</v>
      </c>
      <c r="M3523">
        <v>1501</v>
      </c>
      <c r="N3523" t="s">
        <v>20</v>
      </c>
      <c r="O3523" t="s">
        <v>29280</v>
      </c>
      <c r="P3523" t="s">
        <v>28</v>
      </c>
      <c r="Q3523" t="s">
        <v>34233</v>
      </c>
      <c r="R3523" t="s">
        <v>34233</v>
      </c>
      <c r="S3523" t="s">
        <v>32628</v>
      </c>
      <c r="T3523" t="s">
        <v>32634</v>
      </c>
      <c r="U3523" t="s">
        <v>32634</v>
      </c>
      <c r="V3523" t="s">
        <v>34972</v>
      </c>
      <c r="W3523">
        <v>250</v>
      </c>
      <c r="X3523">
        <v>2</v>
      </c>
      <c r="Y3523" t="s">
        <v>32654</v>
      </c>
      <c r="Z3523">
        <v>500</v>
      </c>
      <c r="AA3523">
        <v>8.5</v>
      </c>
      <c r="AC3523">
        <v>1</v>
      </c>
      <c r="AD3523" t="str">
        <f t="shared" si="551"/>
        <v/>
      </c>
      <c r="AE3523" t="str">
        <f t="shared" si="544"/>
        <v/>
      </c>
      <c r="AF3523" t="str">
        <f t="shared" si="552"/>
        <v/>
      </c>
      <c r="AG3523">
        <f t="shared" si="548"/>
        <v>1</v>
      </c>
      <c r="AH3523">
        <f t="shared" si="549"/>
        <v>2.8</v>
      </c>
      <c r="AI3523">
        <v>0.14499999999999999</v>
      </c>
      <c r="AJ3523">
        <f t="shared" si="546"/>
        <v>0.40599999999999997</v>
      </c>
      <c r="AK3523" t="str">
        <f t="shared" si="550"/>
        <v/>
      </c>
      <c r="AL3523" t="str">
        <f t="shared" si="547"/>
        <v/>
      </c>
    </row>
    <row r="3524" spans="1:39" x14ac:dyDescent="0.2">
      <c r="A3524" t="s">
        <v>29281</v>
      </c>
      <c r="B3524" t="s">
        <v>17</v>
      </c>
      <c r="C3524" t="s">
        <v>29282</v>
      </c>
      <c r="D3524" s="1">
        <v>43110</v>
      </c>
      <c r="E3524" s="1">
        <v>43456</v>
      </c>
      <c r="F3524" t="s">
        <v>19</v>
      </c>
      <c r="I3524">
        <v>100</v>
      </c>
      <c r="J3524">
        <v>0</v>
      </c>
      <c r="K3524">
        <v>0</v>
      </c>
      <c r="L3524">
        <v>1501</v>
      </c>
      <c r="M3524">
        <v>1501</v>
      </c>
      <c r="N3524" t="s">
        <v>20</v>
      </c>
      <c r="O3524" t="s">
        <v>29283</v>
      </c>
      <c r="P3524" t="s">
        <v>28</v>
      </c>
      <c r="Q3524" t="s">
        <v>34234</v>
      </c>
      <c r="R3524" t="s">
        <v>33762</v>
      </c>
      <c r="S3524" t="s">
        <v>32628</v>
      </c>
      <c r="T3524" t="s">
        <v>32634</v>
      </c>
      <c r="U3524" t="s">
        <v>32634</v>
      </c>
      <c r="V3524" t="s">
        <v>34972</v>
      </c>
      <c r="W3524">
        <v>250</v>
      </c>
      <c r="X3524">
        <v>2</v>
      </c>
      <c r="Y3524" t="s">
        <v>32654</v>
      </c>
      <c r="Z3524">
        <v>500</v>
      </c>
      <c r="AA3524">
        <v>8.5</v>
      </c>
      <c r="AC3524">
        <v>1</v>
      </c>
      <c r="AD3524" t="str">
        <f t="shared" si="551"/>
        <v/>
      </c>
      <c r="AE3524" t="str">
        <f t="shared" si="544"/>
        <v/>
      </c>
      <c r="AF3524" t="str">
        <f t="shared" si="552"/>
        <v/>
      </c>
      <c r="AG3524">
        <f t="shared" si="548"/>
        <v>1</v>
      </c>
      <c r="AH3524">
        <f t="shared" si="549"/>
        <v>2.8</v>
      </c>
      <c r="AI3524">
        <v>0.14499999999999999</v>
      </c>
      <c r="AJ3524">
        <f t="shared" si="546"/>
        <v>0.40599999999999997</v>
      </c>
      <c r="AK3524" t="str">
        <f t="shared" si="550"/>
        <v/>
      </c>
      <c r="AL3524" t="str">
        <f t="shared" si="547"/>
        <v/>
      </c>
      <c r="AM3524" t="s">
        <v>34799</v>
      </c>
    </row>
    <row r="3525" spans="1:39" x14ac:dyDescent="0.2">
      <c r="A3525" t="s">
        <v>27959</v>
      </c>
      <c r="B3525" t="s">
        <v>17</v>
      </c>
      <c r="C3525" t="s">
        <v>27960</v>
      </c>
      <c r="D3525" s="1">
        <v>42165</v>
      </c>
      <c r="E3525" s="1">
        <v>44546</v>
      </c>
      <c r="F3525" t="s">
        <v>19</v>
      </c>
      <c r="I3525">
        <v>100</v>
      </c>
      <c r="J3525">
        <v>0</v>
      </c>
      <c r="K3525">
        <v>0</v>
      </c>
      <c r="L3525">
        <v>3859</v>
      </c>
      <c r="M3525">
        <v>3859</v>
      </c>
      <c r="N3525" t="s">
        <v>20</v>
      </c>
      <c r="O3525" t="s">
        <v>21</v>
      </c>
      <c r="P3525" t="s">
        <v>28</v>
      </c>
      <c r="Q3525" t="s">
        <v>34233</v>
      </c>
      <c r="R3525" t="s">
        <v>34233</v>
      </c>
      <c r="S3525" t="s">
        <v>32628</v>
      </c>
      <c r="T3525" t="s">
        <v>34362</v>
      </c>
      <c r="U3525" t="s">
        <v>32650</v>
      </c>
      <c r="V3525" t="s">
        <v>32951</v>
      </c>
      <c r="W3525">
        <v>800</v>
      </c>
      <c r="X3525">
        <v>2</v>
      </c>
      <c r="Y3525">
        <v>1</v>
      </c>
      <c r="Z3525">
        <v>1200</v>
      </c>
      <c r="AB3525">
        <v>21</v>
      </c>
      <c r="AC3525">
        <v>6</v>
      </c>
      <c r="AD3525" t="str">
        <f t="shared" si="551"/>
        <v/>
      </c>
      <c r="AE3525" t="str">
        <f t="shared" si="544"/>
        <v/>
      </c>
      <c r="AF3525" t="str">
        <f t="shared" si="552"/>
        <v/>
      </c>
      <c r="AG3525">
        <f t="shared" si="548"/>
        <v>6</v>
      </c>
      <c r="AH3525">
        <f t="shared" si="549"/>
        <v>16.799999999999997</v>
      </c>
      <c r="AI3525">
        <v>0.14499999999999999</v>
      </c>
      <c r="AJ3525">
        <f t="shared" si="546"/>
        <v>2.4359999999999995</v>
      </c>
      <c r="AK3525" t="str">
        <f t="shared" si="550"/>
        <v/>
      </c>
      <c r="AL3525" t="str">
        <f t="shared" si="547"/>
        <v/>
      </c>
    </row>
    <row r="3526" spans="1:39" x14ac:dyDescent="0.2">
      <c r="A3526" t="s">
        <v>27961</v>
      </c>
      <c r="B3526" t="s">
        <v>17</v>
      </c>
      <c r="C3526" t="s">
        <v>27962</v>
      </c>
      <c r="D3526" s="1">
        <v>42165</v>
      </c>
      <c r="E3526" s="1">
        <v>44546</v>
      </c>
      <c r="F3526" t="s">
        <v>474</v>
      </c>
      <c r="I3526">
        <v>100</v>
      </c>
      <c r="J3526">
        <v>0</v>
      </c>
      <c r="K3526">
        <v>0</v>
      </c>
      <c r="L3526">
        <v>30</v>
      </c>
      <c r="M3526">
        <v>30</v>
      </c>
      <c r="N3526" t="s">
        <v>20</v>
      </c>
      <c r="O3526" t="s">
        <v>27963</v>
      </c>
      <c r="P3526" t="s">
        <v>28</v>
      </c>
      <c r="Q3526" t="s">
        <v>34233</v>
      </c>
      <c r="R3526" t="s">
        <v>34233</v>
      </c>
      <c r="S3526" t="s">
        <v>32627</v>
      </c>
      <c r="T3526" t="s">
        <v>34233</v>
      </c>
      <c r="V3526" t="s">
        <v>32951</v>
      </c>
      <c r="AD3526" t="str">
        <f t="shared" si="551"/>
        <v/>
      </c>
      <c r="AE3526" t="str">
        <f t="shared" si="544"/>
        <v/>
      </c>
      <c r="AF3526" t="str">
        <f t="shared" si="552"/>
        <v/>
      </c>
      <c r="AG3526" t="str">
        <f t="shared" si="548"/>
        <v/>
      </c>
      <c r="AH3526" t="str">
        <f t="shared" si="549"/>
        <v/>
      </c>
      <c r="AI3526">
        <v>0.14499999999999999</v>
      </c>
      <c r="AJ3526" t="str">
        <f t="shared" si="546"/>
        <v/>
      </c>
      <c r="AK3526" t="str">
        <f t="shared" si="550"/>
        <v/>
      </c>
      <c r="AL3526" t="str">
        <f t="shared" si="547"/>
        <v/>
      </c>
    </row>
    <row r="3527" spans="1:39" x14ac:dyDescent="0.2">
      <c r="A3527" t="s">
        <v>27964</v>
      </c>
      <c r="B3527" t="s">
        <v>17</v>
      </c>
      <c r="C3527" t="s">
        <v>27965</v>
      </c>
      <c r="D3527" s="1">
        <v>42165</v>
      </c>
      <c r="E3527" s="1">
        <v>44546</v>
      </c>
      <c r="F3527" t="s">
        <v>19</v>
      </c>
      <c r="I3527">
        <v>100</v>
      </c>
      <c r="J3527">
        <v>0</v>
      </c>
      <c r="K3527">
        <v>0</v>
      </c>
      <c r="L3527">
        <v>3580</v>
      </c>
      <c r="M3527">
        <v>3580</v>
      </c>
      <c r="N3527" t="s">
        <v>20</v>
      </c>
      <c r="O3527" t="s">
        <v>21</v>
      </c>
      <c r="P3527" t="s">
        <v>28</v>
      </c>
      <c r="Q3527" t="s">
        <v>34233</v>
      </c>
      <c r="R3527" t="s">
        <v>34233</v>
      </c>
      <c r="S3527" t="s">
        <v>32628</v>
      </c>
      <c r="T3527" t="s">
        <v>32650</v>
      </c>
      <c r="U3527" t="s">
        <v>32650</v>
      </c>
      <c r="V3527" t="s">
        <v>32951</v>
      </c>
      <c r="W3527">
        <v>800</v>
      </c>
      <c r="X3527">
        <v>2</v>
      </c>
      <c r="Y3527">
        <v>1</v>
      </c>
      <c r="Z3527">
        <v>1200</v>
      </c>
      <c r="AB3527">
        <v>22</v>
      </c>
      <c r="AC3527">
        <v>6</v>
      </c>
      <c r="AD3527" t="str">
        <f t="shared" si="551"/>
        <v/>
      </c>
      <c r="AE3527" t="str">
        <f t="shared" si="544"/>
        <v/>
      </c>
      <c r="AF3527" t="str">
        <f t="shared" si="552"/>
        <v/>
      </c>
      <c r="AG3527">
        <f t="shared" si="548"/>
        <v>6</v>
      </c>
      <c r="AH3527">
        <f t="shared" si="549"/>
        <v>16.799999999999997</v>
      </c>
      <c r="AI3527">
        <v>0.14499999999999999</v>
      </c>
      <c r="AJ3527">
        <f t="shared" si="546"/>
        <v>2.4359999999999995</v>
      </c>
      <c r="AK3527" t="str">
        <f t="shared" si="550"/>
        <v/>
      </c>
      <c r="AL3527" t="str">
        <f t="shared" si="547"/>
        <v/>
      </c>
    </row>
    <row r="3528" spans="1:39" x14ac:dyDescent="0.2">
      <c r="A3528" t="s">
        <v>27966</v>
      </c>
      <c r="B3528" t="s">
        <v>17</v>
      </c>
      <c r="C3528" t="s">
        <v>27967</v>
      </c>
      <c r="D3528" s="1">
        <v>42165</v>
      </c>
      <c r="E3528" s="1">
        <v>44546</v>
      </c>
      <c r="F3528" t="s">
        <v>19</v>
      </c>
      <c r="I3528">
        <v>100</v>
      </c>
      <c r="J3528">
        <v>0</v>
      </c>
      <c r="K3528">
        <v>0</v>
      </c>
      <c r="L3528">
        <v>4214</v>
      </c>
      <c r="M3528">
        <v>4214</v>
      </c>
      <c r="N3528" t="s">
        <v>20</v>
      </c>
      <c r="O3528" t="s">
        <v>21</v>
      </c>
      <c r="P3528" t="s">
        <v>28</v>
      </c>
      <c r="Q3528" t="s">
        <v>34233</v>
      </c>
      <c r="R3528" t="s">
        <v>34233</v>
      </c>
      <c r="S3528" t="s">
        <v>32628</v>
      </c>
      <c r="T3528" t="s">
        <v>34362</v>
      </c>
      <c r="U3528" t="s">
        <v>32650</v>
      </c>
      <c r="V3528" t="s">
        <v>32951</v>
      </c>
      <c r="W3528">
        <v>700</v>
      </c>
      <c r="X3528">
        <v>2</v>
      </c>
      <c r="Y3528">
        <v>1</v>
      </c>
      <c r="Z3528">
        <v>1050</v>
      </c>
      <c r="AB3528">
        <v>17</v>
      </c>
      <c r="AC3528">
        <v>5</v>
      </c>
      <c r="AD3528" t="str">
        <f t="shared" si="551"/>
        <v/>
      </c>
      <c r="AE3528" t="str">
        <f t="shared" si="544"/>
        <v/>
      </c>
      <c r="AF3528" t="str">
        <f t="shared" si="552"/>
        <v/>
      </c>
      <c r="AG3528">
        <f t="shared" si="548"/>
        <v>5</v>
      </c>
      <c r="AH3528">
        <f t="shared" si="549"/>
        <v>14</v>
      </c>
      <c r="AI3528">
        <v>0.14499999999999999</v>
      </c>
      <c r="AJ3528">
        <f t="shared" si="546"/>
        <v>2.0299999999999998</v>
      </c>
      <c r="AK3528" t="str">
        <f t="shared" si="550"/>
        <v/>
      </c>
      <c r="AL3528" t="str">
        <f t="shared" si="547"/>
        <v/>
      </c>
    </row>
    <row r="3529" spans="1:39" x14ac:dyDescent="0.2">
      <c r="A3529" t="s">
        <v>27968</v>
      </c>
      <c r="B3529" t="s">
        <v>17</v>
      </c>
      <c r="C3529" t="s">
        <v>27969</v>
      </c>
      <c r="D3529" s="1">
        <v>42165</v>
      </c>
      <c r="E3529" s="1">
        <v>44546</v>
      </c>
      <c r="F3529" t="s">
        <v>474</v>
      </c>
      <c r="I3529">
        <v>100</v>
      </c>
      <c r="J3529">
        <v>0</v>
      </c>
      <c r="K3529">
        <v>0</v>
      </c>
      <c r="L3529">
        <v>30</v>
      </c>
      <c r="M3529">
        <v>30</v>
      </c>
      <c r="N3529" t="s">
        <v>20</v>
      </c>
      <c r="O3529" t="s">
        <v>27970</v>
      </c>
      <c r="P3529" t="s">
        <v>28</v>
      </c>
      <c r="Q3529" t="s">
        <v>34233</v>
      </c>
      <c r="R3529" t="s">
        <v>34233</v>
      </c>
      <c r="S3529" t="s">
        <v>33942</v>
      </c>
      <c r="T3529" t="s">
        <v>34233</v>
      </c>
      <c r="V3529" t="s">
        <v>32951</v>
      </c>
      <c r="AD3529" t="str">
        <f t="shared" si="551"/>
        <v/>
      </c>
      <c r="AE3529" t="str">
        <f t="shared" si="544"/>
        <v/>
      </c>
      <c r="AF3529" t="str">
        <f t="shared" si="552"/>
        <v/>
      </c>
      <c r="AG3529" t="str">
        <f t="shared" si="548"/>
        <v/>
      </c>
      <c r="AH3529" t="str">
        <f t="shared" si="549"/>
        <v/>
      </c>
      <c r="AI3529">
        <v>0.14499999999999999</v>
      </c>
      <c r="AJ3529" t="str">
        <f t="shared" si="546"/>
        <v/>
      </c>
      <c r="AK3529" t="str">
        <f t="shared" si="550"/>
        <v/>
      </c>
      <c r="AL3529" t="str">
        <f t="shared" si="547"/>
        <v/>
      </c>
    </row>
    <row r="3530" spans="1:39" x14ac:dyDescent="0.2">
      <c r="A3530" t="s">
        <v>27971</v>
      </c>
      <c r="B3530" t="s">
        <v>17</v>
      </c>
      <c r="C3530" t="s">
        <v>27972</v>
      </c>
      <c r="D3530" s="1">
        <v>42165</v>
      </c>
      <c r="E3530" s="1">
        <v>44546</v>
      </c>
      <c r="F3530" t="s">
        <v>474</v>
      </c>
      <c r="I3530">
        <v>100</v>
      </c>
      <c r="J3530">
        <v>0</v>
      </c>
      <c r="K3530">
        <v>0</v>
      </c>
      <c r="L3530">
        <v>22</v>
      </c>
      <c r="M3530">
        <v>22</v>
      </c>
      <c r="N3530" t="s">
        <v>20</v>
      </c>
      <c r="O3530" t="s">
        <v>27973</v>
      </c>
      <c r="P3530" t="s">
        <v>28</v>
      </c>
      <c r="Q3530" t="s">
        <v>34233</v>
      </c>
      <c r="R3530" t="s">
        <v>34233</v>
      </c>
      <c r="S3530" t="s">
        <v>33942</v>
      </c>
      <c r="T3530" t="s">
        <v>34233</v>
      </c>
      <c r="U3530" t="s">
        <v>33013</v>
      </c>
      <c r="V3530" t="s">
        <v>32951</v>
      </c>
      <c r="AD3530" t="str">
        <f t="shared" si="551"/>
        <v/>
      </c>
      <c r="AE3530" t="str">
        <f t="shared" si="544"/>
        <v/>
      </c>
      <c r="AF3530" t="str">
        <f t="shared" si="552"/>
        <v/>
      </c>
      <c r="AG3530" t="str">
        <f t="shared" si="548"/>
        <v/>
      </c>
      <c r="AH3530" t="str">
        <f t="shared" si="549"/>
        <v/>
      </c>
      <c r="AI3530">
        <v>0.14499999999999999</v>
      </c>
      <c r="AJ3530" t="str">
        <f t="shared" si="546"/>
        <v/>
      </c>
      <c r="AK3530" t="str">
        <f t="shared" si="550"/>
        <v/>
      </c>
      <c r="AL3530" t="str">
        <f t="shared" si="547"/>
        <v/>
      </c>
    </row>
    <row r="3531" spans="1:39" x14ac:dyDescent="0.2">
      <c r="A3531" t="s">
        <v>29742</v>
      </c>
      <c r="B3531" t="s">
        <v>17</v>
      </c>
      <c r="C3531" t="s">
        <v>29743</v>
      </c>
      <c r="D3531" s="1">
        <v>43795</v>
      </c>
      <c r="E3531" s="1">
        <v>44560</v>
      </c>
      <c r="F3531" t="s">
        <v>19</v>
      </c>
      <c r="I3531">
        <v>100</v>
      </c>
      <c r="J3531">
        <v>0</v>
      </c>
      <c r="K3531">
        <v>0</v>
      </c>
      <c r="L3531">
        <v>1624</v>
      </c>
      <c r="M3531">
        <v>1624</v>
      </c>
      <c r="N3531" t="s">
        <v>20</v>
      </c>
      <c r="O3531" t="s">
        <v>29744</v>
      </c>
      <c r="P3531" t="s">
        <v>28</v>
      </c>
      <c r="Q3531" t="s">
        <v>34234</v>
      </c>
      <c r="R3531" t="s">
        <v>33777</v>
      </c>
      <c r="S3531" t="s">
        <v>32628</v>
      </c>
      <c r="T3531" t="s">
        <v>34357</v>
      </c>
      <c r="U3531" t="s">
        <v>32634</v>
      </c>
      <c r="V3531" t="s">
        <v>33012</v>
      </c>
      <c r="W3531">
        <v>325</v>
      </c>
      <c r="X3531">
        <v>2</v>
      </c>
      <c r="Y3531" t="s">
        <v>32654</v>
      </c>
      <c r="AA3531">
        <v>8.5</v>
      </c>
      <c r="AC3531">
        <v>1</v>
      </c>
      <c r="AD3531" t="str">
        <f t="shared" si="551"/>
        <v/>
      </c>
      <c r="AE3531" t="str">
        <f t="shared" si="544"/>
        <v/>
      </c>
      <c r="AF3531" t="str">
        <f t="shared" si="552"/>
        <v/>
      </c>
      <c r="AG3531">
        <f t="shared" si="548"/>
        <v>1</v>
      </c>
      <c r="AH3531">
        <f t="shared" si="549"/>
        <v>2.8</v>
      </c>
      <c r="AI3531">
        <v>0.14499999999999999</v>
      </c>
      <c r="AJ3531">
        <f t="shared" si="546"/>
        <v>0.40599999999999997</v>
      </c>
      <c r="AK3531" t="str">
        <f t="shared" si="550"/>
        <v/>
      </c>
      <c r="AL3531" t="str">
        <f t="shared" si="547"/>
        <v/>
      </c>
    </row>
    <row r="3532" spans="1:39" x14ac:dyDescent="0.2">
      <c r="A3532" t="s">
        <v>27951</v>
      </c>
      <c r="B3532" t="s">
        <v>17</v>
      </c>
      <c r="C3532" t="s">
        <v>27952</v>
      </c>
      <c r="D3532" s="1">
        <v>42240</v>
      </c>
      <c r="E3532" s="1">
        <v>44546</v>
      </c>
      <c r="F3532" t="s">
        <v>19</v>
      </c>
      <c r="I3532">
        <v>100</v>
      </c>
      <c r="J3532">
        <v>0</v>
      </c>
      <c r="K3532">
        <v>0</v>
      </c>
      <c r="L3532">
        <v>2819</v>
      </c>
      <c r="M3532">
        <v>2819</v>
      </c>
      <c r="N3532" t="s">
        <v>20</v>
      </c>
      <c r="O3532" t="s">
        <v>21</v>
      </c>
      <c r="P3532" t="s">
        <v>28</v>
      </c>
      <c r="Q3532" t="s">
        <v>34233</v>
      </c>
      <c r="R3532" t="s">
        <v>34233</v>
      </c>
      <c r="S3532" t="s">
        <v>32628</v>
      </c>
      <c r="T3532" t="s">
        <v>34362</v>
      </c>
      <c r="U3532" t="s">
        <v>32650</v>
      </c>
      <c r="V3532" t="s">
        <v>34899</v>
      </c>
      <c r="W3532">
        <v>700</v>
      </c>
      <c r="X3532">
        <v>2</v>
      </c>
      <c r="Y3532">
        <v>1</v>
      </c>
      <c r="Z3532">
        <v>1200</v>
      </c>
      <c r="AA3532">
        <v>8.5</v>
      </c>
      <c r="AC3532">
        <v>6</v>
      </c>
      <c r="AD3532" t="str">
        <f t="shared" si="551"/>
        <v/>
      </c>
      <c r="AE3532" t="str">
        <f t="shared" si="544"/>
        <v/>
      </c>
      <c r="AF3532" t="str">
        <f t="shared" si="552"/>
        <v/>
      </c>
      <c r="AG3532">
        <f t="shared" si="548"/>
        <v>6</v>
      </c>
      <c r="AH3532">
        <f t="shared" si="549"/>
        <v>16.799999999999997</v>
      </c>
      <c r="AI3532">
        <v>0.14499999999999999</v>
      </c>
      <c r="AJ3532">
        <f t="shared" si="546"/>
        <v>2.4359999999999995</v>
      </c>
      <c r="AK3532" t="str">
        <f t="shared" si="550"/>
        <v/>
      </c>
      <c r="AL3532" t="str">
        <f t="shared" si="547"/>
        <v/>
      </c>
    </row>
    <row r="3533" spans="1:39" x14ac:dyDescent="0.2">
      <c r="A3533" t="s">
        <v>26527</v>
      </c>
      <c r="B3533" t="s">
        <v>17</v>
      </c>
      <c r="C3533" t="s">
        <v>26528</v>
      </c>
      <c r="D3533" s="1">
        <v>41346</v>
      </c>
      <c r="E3533" s="1">
        <v>44546</v>
      </c>
      <c r="F3533" t="s">
        <v>474</v>
      </c>
      <c r="I3533">
        <v>100</v>
      </c>
      <c r="J3533">
        <v>0</v>
      </c>
      <c r="K3533">
        <v>0</v>
      </c>
      <c r="L3533">
        <v>39</v>
      </c>
      <c r="M3533">
        <v>39</v>
      </c>
      <c r="N3533" t="s">
        <v>20</v>
      </c>
      <c r="O3533" t="s">
        <v>26529</v>
      </c>
      <c r="P3533" t="s">
        <v>28</v>
      </c>
      <c r="Q3533" t="s">
        <v>34233</v>
      </c>
      <c r="R3533" t="s">
        <v>34233</v>
      </c>
      <c r="S3533" t="s">
        <v>32627</v>
      </c>
      <c r="T3533" t="s">
        <v>34233</v>
      </c>
      <c r="U3533" t="s">
        <v>32641</v>
      </c>
      <c r="V3533" t="s">
        <v>34899</v>
      </c>
      <c r="W3533">
        <v>15</v>
      </c>
      <c r="X3533">
        <v>1</v>
      </c>
      <c r="Y3533">
        <v>1</v>
      </c>
      <c r="Z3533">
        <v>15</v>
      </c>
      <c r="AD3533" t="str">
        <f t="shared" si="551"/>
        <v/>
      </c>
      <c r="AE3533" t="str">
        <f t="shared" si="544"/>
        <v/>
      </c>
      <c r="AF3533">
        <f t="shared" si="552"/>
        <v>15</v>
      </c>
      <c r="AG3533" t="str">
        <f t="shared" ref="AG3533:AG3564" si="553">IF((S3533&lt;&gt;"tühi")*(AC3533&lt;&gt;""),AC3533,"")</f>
        <v/>
      </c>
      <c r="AH3533" t="str">
        <f t="shared" si="549"/>
        <v/>
      </c>
      <c r="AI3533">
        <v>0.14499999999999999</v>
      </c>
      <c r="AJ3533" t="str">
        <f t="shared" si="546"/>
        <v/>
      </c>
      <c r="AK3533" t="str">
        <f t="shared" si="550"/>
        <v/>
      </c>
      <c r="AL3533" t="str">
        <f t="shared" si="547"/>
        <v/>
      </c>
    </row>
    <row r="3534" spans="1:39" x14ac:dyDescent="0.2">
      <c r="A3534" t="s">
        <v>29745</v>
      </c>
      <c r="B3534" t="s">
        <v>17</v>
      </c>
      <c r="C3534" t="s">
        <v>29746</v>
      </c>
      <c r="D3534" s="1">
        <v>43795</v>
      </c>
      <c r="E3534" s="1">
        <v>44560</v>
      </c>
      <c r="F3534" t="s">
        <v>19</v>
      </c>
      <c r="I3534">
        <v>100</v>
      </c>
      <c r="J3534">
        <v>0</v>
      </c>
      <c r="K3534">
        <v>0</v>
      </c>
      <c r="L3534">
        <v>1749</v>
      </c>
      <c r="M3534">
        <v>1749</v>
      </c>
      <c r="N3534" t="s">
        <v>20</v>
      </c>
      <c r="O3534" t="s">
        <v>29747</v>
      </c>
      <c r="P3534" t="s">
        <v>28</v>
      </c>
      <c r="Q3534" t="s">
        <v>34234</v>
      </c>
      <c r="R3534" t="s">
        <v>33777</v>
      </c>
      <c r="S3534" t="s">
        <v>32628</v>
      </c>
      <c r="T3534" t="s">
        <v>34357</v>
      </c>
      <c r="U3534" t="s">
        <v>32634</v>
      </c>
      <c r="V3534" t="s">
        <v>33012</v>
      </c>
      <c r="W3534">
        <v>325</v>
      </c>
      <c r="X3534">
        <v>2</v>
      </c>
      <c r="Y3534" t="s">
        <v>32654</v>
      </c>
      <c r="AA3534">
        <v>8.5</v>
      </c>
      <c r="AC3534">
        <v>1</v>
      </c>
      <c r="AD3534" t="str">
        <f t="shared" si="551"/>
        <v/>
      </c>
      <c r="AE3534" t="str">
        <f t="shared" si="544"/>
        <v/>
      </c>
      <c r="AF3534" t="str">
        <f t="shared" si="552"/>
        <v/>
      </c>
      <c r="AG3534">
        <f t="shared" si="553"/>
        <v>1</v>
      </c>
      <c r="AH3534">
        <f t="shared" si="549"/>
        <v>2.8</v>
      </c>
      <c r="AI3534">
        <v>0.14499999999999999</v>
      </c>
      <c r="AJ3534">
        <f t="shared" si="546"/>
        <v>0.40599999999999997</v>
      </c>
      <c r="AK3534" t="str">
        <f t="shared" si="550"/>
        <v/>
      </c>
      <c r="AL3534" t="str">
        <f t="shared" si="547"/>
        <v/>
      </c>
    </row>
    <row r="3535" spans="1:39" x14ac:dyDescent="0.2">
      <c r="A3535" t="s">
        <v>29392</v>
      </c>
      <c r="B3535" t="s">
        <v>17</v>
      </c>
      <c r="C3535" t="s">
        <v>29393</v>
      </c>
      <c r="D3535" s="1">
        <v>43217</v>
      </c>
      <c r="E3535" s="1">
        <v>44560</v>
      </c>
      <c r="F3535" t="s">
        <v>19</v>
      </c>
      <c r="I3535">
        <v>100</v>
      </c>
      <c r="J3535">
        <v>0</v>
      </c>
      <c r="K3535">
        <v>0</v>
      </c>
      <c r="L3535">
        <v>1833</v>
      </c>
      <c r="M3535">
        <v>1833</v>
      </c>
      <c r="N3535" t="s">
        <v>20</v>
      </c>
      <c r="O3535" t="s">
        <v>21</v>
      </c>
      <c r="P3535" t="s">
        <v>28</v>
      </c>
      <c r="Q3535" t="s">
        <v>34233</v>
      </c>
      <c r="R3535" t="s">
        <v>34233</v>
      </c>
      <c r="S3535" t="s">
        <v>32628</v>
      </c>
      <c r="T3535" t="s">
        <v>34362</v>
      </c>
      <c r="U3535" t="s">
        <v>32650</v>
      </c>
      <c r="V3535" t="s">
        <v>34899</v>
      </c>
      <c r="W3535">
        <v>500</v>
      </c>
      <c r="X3535">
        <v>2</v>
      </c>
      <c r="Y3535">
        <v>1</v>
      </c>
      <c r="Z3535">
        <v>800</v>
      </c>
      <c r="AA3535">
        <v>8.5</v>
      </c>
      <c r="AC3535">
        <v>4</v>
      </c>
      <c r="AD3535" t="str">
        <f t="shared" si="551"/>
        <v/>
      </c>
      <c r="AE3535" t="str">
        <f t="shared" si="544"/>
        <v/>
      </c>
      <c r="AF3535" t="str">
        <f t="shared" si="552"/>
        <v/>
      </c>
      <c r="AG3535">
        <f t="shared" si="553"/>
        <v>4</v>
      </c>
      <c r="AH3535">
        <f t="shared" si="549"/>
        <v>11.2</v>
      </c>
      <c r="AI3535">
        <v>0.14499999999999999</v>
      </c>
      <c r="AJ3535">
        <f t="shared" si="546"/>
        <v>1.6239999999999999</v>
      </c>
      <c r="AK3535" t="str">
        <f t="shared" si="550"/>
        <v/>
      </c>
      <c r="AL3535" t="str">
        <f t="shared" si="547"/>
        <v/>
      </c>
    </row>
    <row r="3536" spans="1:39" x14ac:dyDescent="0.2">
      <c r="A3536" t="s">
        <v>29252</v>
      </c>
      <c r="B3536" t="s">
        <v>17</v>
      </c>
      <c r="C3536" t="s">
        <v>29253</v>
      </c>
      <c r="D3536" s="1">
        <v>43110</v>
      </c>
      <c r="E3536" s="1">
        <v>44546</v>
      </c>
      <c r="F3536" t="s">
        <v>19</v>
      </c>
      <c r="I3536">
        <v>100</v>
      </c>
      <c r="J3536">
        <v>0</v>
      </c>
      <c r="K3536">
        <v>0</v>
      </c>
      <c r="L3536">
        <v>1503</v>
      </c>
      <c r="M3536">
        <v>1503</v>
      </c>
      <c r="N3536" t="s">
        <v>20</v>
      </c>
      <c r="O3536" t="s">
        <v>29254</v>
      </c>
      <c r="P3536" t="s">
        <v>28</v>
      </c>
      <c r="Q3536" t="s">
        <v>34234</v>
      </c>
      <c r="R3536" t="s">
        <v>33762</v>
      </c>
      <c r="S3536" t="s">
        <v>33942</v>
      </c>
      <c r="T3536" t="s">
        <v>34233</v>
      </c>
      <c r="U3536" t="s">
        <v>32634</v>
      </c>
      <c r="V3536" t="s">
        <v>34972</v>
      </c>
      <c r="W3536">
        <v>250</v>
      </c>
      <c r="X3536">
        <v>2</v>
      </c>
      <c r="Y3536" t="s">
        <v>32654</v>
      </c>
      <c r="Z3536">
        <v>500</v>
      </c>
      <c r="AA3536">
        <v>8.5</v>
      </c>
      <c r="AC3536">
        <v>1</v>
      </c>
      <c r="AD3536" t="str">
        <f t="shared" si="551"/>
        <v/>
      </c>
      <c r="AE3536">
        <f t="shared" si="544"/>
        <v>1</v>
      </c>
      <c r="AF3536" t="str">
        <f t="shared" si="552"/>
        <v/>
      </c>
      <c r="AG3536" t="str">
        <f t="shared" si="553"/>
        <v/>
      </c>
      <c r="AH3536" t="str">
        <f t="shared" si="549"/>
        <v/>
      </c>
      <c r="AI3536">
        <v>0.14499999999999999</v>
      </c>
      <c r="AJ3536" t="str">
        <f t="shared" si="546"/>
        <v/>
      </c>
      <c r="AK3536">
        <f t="shared" si="550"/>
        <v>2.8</v>
      </c>
      <c r="AL3536">
        <f t="shared" si="547"/>
        <v>0.40599999999999997</v>
      </c>
    </row>
    <row r="3537" spans="1:39" x14ac:dyDescent="0.2">
      <c r="A3537" t="s">
        <v>29394</v>
      </c>
      <c r="B3537" t="s">
        <v>17</v>
      </c>
      <c r="C3537" t="s">
        <v>29395</v>
      </c>
      <c r="D3537" s="1">
        <v>43217</v>
      </c>
      <c r="E3537" s="1">
        <v>44560</v>
      </c>
      <c r="F3537" t="s">
        <v>19</v>
      </c>
      <c r="I3537">
        <v>100</v>
      </c>
      <c r="J3537">
        <v>0</v>
      </c>
      <c r="K3537">
        <v>0</v>
      </c>
      <c r="L3537">
        <v>1779</v>
      </c>
      <c r="M3537">
        <v>1779</v>
      </c>
      <c r="N3537" t="s">
        <v>20</v>
      </c>
      <c r="O3537" t="s">
        <v>21</v>
      </c>
      <c r="P3537" t="s">
        <v>28</v>
      </c>
      <c r="Q3537" t="s">
        <v>34233</v>
      </c>
      <c r="R3537" t="s">
        <v>34233</v>
      </c>
      <c r="S3537" t="s">
        <v>32628</v>
      </c>
      <c r="T3537" t="s">
        <v>34362</v>
      </c>
      <c r="U3537" t="s">
        <v>32650</v>
      </c>
      <c r="V3537" t="s">
        <v>34899</v>
      </c>
      <c r="W3537">
        <v>500</v>
      </c>
      <c r="X3537">
        <v>2</v>
      </c>
      <c r="Y3537">
        <v>1</v>
      </c>
      <c r="Z3537">
        <v>800</v>
      </c>
      <c r="AA3537">
        <v>8.5</v>
      </c>
      <c r="AC3537">
        <v>4</v>
      </c>
      <c r="AD3537" t="str">
        <f t="shared" si="551"/>
        <v/>
      </c>
      <c r="AE3537" t="str">
        <f t="shared" si="544"/>
        <v/>
      </c>
      <c r="AF3537" t="str">
        <f t="shared" si="552"/>
        <v/>
      </c>
      <c r="AG3537">
        <f t="shared" si="553"/>
        <v>4</v>
      </c>
      <c r="AH3537">
        <f t="shared" si="549"/>
        <v>11.2</v>
      </c>
      <c r="AI3537">
        <v>0.14499999999999999</v>
      </c>
      <c r="AJ3537">
        <f t="shared" si="546"/>
        <v>1.6239999999999999</v>
      </c>
      <c r="AK3537" t="str">
        <f t="shared" si="550"/>
        <v/>
      </c>
      <c r="AL3537" t="str">
        <f t="shared" si="547"/>
        <v/>
      </c>
    </row>
    <row r="3538" spans="1:39" x14ac:dyDescent="0.2">
      <c r="A3538" t="s">
        <v>29255</v>
      </c>
      <c r="B3538" t="s">
        <v>17</v>
      </c>
      <c r="C3538" t="s">
        <v>29256</v>
      </c>
      <c r="D3538" s="1">
        <v>43110</v>
      </c>
      <c r="E3538" s="1">
        <v>44546</v>
      </c>
      <c r="F3538" t="s">
        <v>19</v>
      </c>
      <c r="I3538">
        <v>100</v>
      </c>
      <c r="J3538">
        <v>0</v>
      </c>
      <c r="K3538">
        <v>0</v>
      </c>
      <c r="L3538">
        <v>1501</v>
      </c>
      <c r="M3538">
        <v>1501</v>
      </c>
      <c r="N3538" t="s">
        <v>20</v>
      </c>
      <c r="O3538" t="s">
        <v>29257</v>
      </c>
      <c r="P3538" t="s">
        <v>28</v>
      </c>
      <c r="Q3538" t="s">
        <v>34233</v>
      </c>
      <c r="R3538" t="s">
        <v>34233</v>
      </c>
      <c r="S3538" t="s">
        <v>32628</v>
      </c>
      <c r="T3538" t="s">
        <v>32634</v>
      </c>
      <c r="U3538" t="s">
        <v>32634</v>
      </c>
      <c r="V3538" t="s">
        <v>34972</v>
      </c>
      <c r="W3538">
        <v>250</v>
      </c>
      <c r="X3538">
        <v>2</v>
      </c>
      <c r="Y3538" t="s">
        <v>32654</v>
      </c>
      <c r="Z3538">
        <v>500</v>
      </c>
      <c r="AA3538">
        <v>8.5</v>
      </c>
      <c r="AC3538">
        <v>1</v>
      </c>
      <c r="AD3538" t="str">
        <f t="shared" si="551"/>
        <v/>
      </c>
      <c r="AE3538" t="str">
        <f t="shared" si="544"/>
        <v/>
      </c>
      <c r="AF3538" t="str">
        <f t="shared" si="552"/>
        <v/>
      </c>
      <c r="AG3538">
        <f t="shared" si="553"/>
        <v>1</v>
      </c>
      <c r="AH3538">
        <f t="shared" si="549"/>
        <v>2.8</v>
      </c>
      <c r="AI3538">
        <v>0.14499999999999999</v>
      </c>
      <c r="AJ3538">
        <f t="shared" si="546"/>
        <v>0.40599999999999997</v>
      </c>
      <c r="AK3538" t="str">
        <f t="shared" si="550"/>
        <v/>
      </c>
      <c r="AL3538" t="str">
        <f t="shared" si="547"/>
        <v/>
      </c>
    </row>
    <row r="3539" spans="1:39" x14ac:dyDescent="0.2">
      <c r="A3539" t="s">
        <v>27937</v>
      </c>
      <c r="B3539" t="s">
        <v>17</v>
      </c>
      <c r="C3539" t="s">
        <v>27938</v>
      </c>
      <c r="D3539" s="1">
        <v>42165</v>
      </c>
      <c r="E3539" s="1">
        <v>44546</v>
      </c>
      <c r="F3539" t="s">
        <v>26</v>
      </c>
      <c r="I3539">
        <v>100</v>
      </c>
      <c r="J3539">
        <v>0</v>
      </c>
      <c r="K3539">
        <v>0</v>
      </c>
      <c r="L3539">
        <v>725</v>
      </c>
      <c r="M3539">
        <v>725</v>
      </c>
      <c r="N3539" t="s">
        <v>20</v>
      </c>
      <c r="O3539" t="s">
        <v>27928</v>
      </c>
      <c r="P3539" t="s">
        <v>44</v>
      </c>
      <c r="Q3539" t="s">
        <v>34233</v>
      </c>
      <c r="R3539" t="s">
        <v>34233</v>
      </c>
      <c r="S3539" t="s">
        <v>34233</v>
      </c>
      <c r="T3539" t="s">
        <v>34233</v>
      </c>
      <c r="V3539" t="s">
        <v>32951</v>
      </c>
      <c r="AD3539" t="str">
        <f t="shared" si="551"/>
        <v/>
      </c>
      <c r="AE3539" t="str">
        <f t="shared" si="544"/>
        <v/>
      </c>
      <c r="AF3539" t="str">
        <f t="shared" si="552"/>
        <v/>
      </c>
      <c r="AG3539" t="str">
        <f t="shared" si="553"/>
        <v/>
      </c>
      <c r="AH3539" t="str">
        <f t="shared" si="549"/>
        <v/>
      </c>
      <c r="AI3539">
        <v>0.14499999999999999</v>
      </c>
      <c r="AJ3539" t="str">
        <f t="shared" si="546"/>
        <v/>
      </c>
      <c r="AK3539" t="str">
        <f t="shared" si="550"/>
        <v/>
      </c>
      <c r="AL3539" t="str">
        <f t="shared" si="547"/>
        <v/>
      </c>
    </row>
    <row r="3540" spans="1:39" x14ac:dyDescent="0.2">
      <c r="A3540" t="s">
        <v>27926</v>
      </c>
      <c r="B3540" t="s">
        <v>17</v>
      </c>
      <c r="C3540" t="s">
        <v>27927</v>
      </c>
      <c r="D3540" s="1">
        <v>42165</v>
      </c>
      <c r="E3540" s="1">
        <v>44546</v>
      </c>
      <c r="F3540" t="s">
        <v>26</v>
      </c>
      <c r="I3540">
        <v>100</v>
      </c>
      <c r="J3540">
        <v>0</v>
      </c>
      <c r="K3540">
        <v>0</v>
      </c>
      <c r="L3540">
        <v>729</v>
      </c>
      <c r="M3540">
        <v>729</v>
      </c>
      <c r="N3540" t="s">
        <v>20</v>
      </c>
      <c r="O3540" t="s">
        <v>27928</v>
      </c>
      <c r="P3540" t="s">
        <v>44</v>
      </c>
      <c r="Q3540" t="s">
        <v>34233</v>
      </c>
      <c r="R3540" t="s">
        <v>34233</v>
      </c>
      <c r="S3540" t="s">
        <v>34233</v>
      </c>
      <c r="T3540" t="s">
        <v>34233</v>
      </c>
      <c r="V3540" t="s">
        <v>32951</v>
      </c>
      <c r="AD3540" t="str">
        <f t="shared" si="551"/>
        <v/>
      </c>
      <c r="AE3540" t="str">
        <f t="shared" si="544"/>
        <v/>
      </c>
      <c r="AF3540" t="str">
        <f t="shared" si="552"/>
        <v/>
      </c>
      <c r="AG3540" t="str">
        <f t="shared" si="553"/>
        <v/>
      </c>
      <c r="AH3540" t="str">
        <f t="shared" si="549"/>
        <v/>
      </c>
      <c r="AI3540">
        <v>0.14499999999999999</v>
      </c>
      <c r="AJ3540" t="str">
        <f t="shared" si="546"/>
        <v/>
      </c>
      <c r="AK3540" t="str">
        <f t="shared" si="550"/>
        <v/>
      </c>
      <c r="AL3540" t="str">
        <f t="shared" si="547"/>
        <v/>
      </c>
    </row>
    <row r="3541" spans="1:39" x14ac:dyDescent="0.2">
      <c r="A3541" t="s">
        <v>28134</v>
      </c>
      <c r="B3541" t="s">
        <v>17</v>
      </c>
      <c r="C3541" t="s">
        <v>28135</v>
      </c>
      <c r="D3541" s="1">
        <v>42285</v>
      </c>
      <c r="E3541" s="1">
        <v>44560</v>
      </c>
      <c r="F3541" t="s">
        <v>26</v>
      </c>
      <c r="I3541">
        <v>100</v>
      </c>
      <c r="J3541">
        <v>0</v>
      </c>
      <c r="K3541">
        <v>0</v>
      </c>
      <c r="L3541">
        <v>2673</v>
      </c>
      <c r="M3541">
        <v>2673</v>
      </c>
      <c r="N3541" t="s">
        <v>20</v>
      </c>
      <c r="O3541" t="s">
        <v>28136</v>
      </c>
      <c r="P3541" t="s">
        <v>44</v>
      </c>
      <c r="Q3541" t="s">
        <v>34233</v>
      </c>
      <c r="R3541" t="s">
        <v>34233</v>
      </c>
      <c r="S3541" t="s">
        <v>34233</v>
      </c>
      <c r="T3541" t="s">
        <v>34233</v>
      </c>
      <c r="V3541" t="s">
        <v>32951</v>
      </c>
      <c r="AD3541" t="str">
        <f t="shared" si="551"/>
        <v/>
      </c>
      <c r="AE3541" t="str">
        <f t="shared" si="544"/>
        <v/>
      </c>
      <c r="AF3541" t="str">
        <f t="shared" si="552"/>
        <v/>
      </c>
      <c r="AG3541" t="str">
        <f t="shared" si="553"/>
        <v/>
      </c>
      <c r="AH3541" t="str">
        <f t="shared" si="549"/>
        <v/>
      </c>
      <c r="AI3541">
        <v>0.14499999999999999</v>
      </c>
      <c r="AJ3541" t="str">
        <f t="shared" si="546"/>
        <v/>
      </c>
      <c r="AK3541" t="str">
        <f t="shared" si="550"/>
        <v/>
      </c>
      <c r="AL3541" t="str">
        <f t="shared" si="547"/>
        <v/>
      </c>
    </row>
    <row r="3542" spans="1:39" x14ac:dyDescent="0.2">
      <c r="A3542" t="s">
        <v>29284</v>
      </c>
      <c r="B3542" t="s">
        <v>17</v>
      </c>
      <c r="C3542" t="s">
        <v>29285</v>
      </c>
      <c r="D3542" s="1">
        <v>43110</v>
      </c>
      <c r="E3542" s="1">
        <v>44546</v>
      </c>
      <c r="F3542" t="s">
        <v>26</v>
      </c>
      <c r="I3542">
        <v>100</v>
      </c>
      <c r="J3542">
        <v>0</v>
      </c>
      <c r="K3542">
        <v>0</v>
      </c>
      <c r="L3542">
        <v>798</v>
      </c>
      <c r="M3542">
        <v>798</v>
      </c>
      <c r="N3542" t="s">
        <v>20</v>
      </c>
      <c r="O3542" t="s">
        <v>29286</v>
      </c>
      <c r="P3542" t="s">
        <v>28</v>
      </c>
      <c r="Q3542" t="s">
        <v>34233</v>
      </c>
      <c r="R3542" t="s">
        <v>34233</v>
      </c>
      <c r="S3542" t="s">
        <v>34233</v>
      </c>
      <c r="T3542" t="s">
        <v>34233</v>
      </c>
      <c r="AD3542" t="str">
        <f t="shared" si="551"/>
        <v/>
      </c>
      <c r="AE3542" t="str">
        <f t="shared" si="544"/>
        <v/>
      </c>
      <c r="AF3542" t="str">
        <f t="shared" si="552"/>
        <v/>
      </c>
      <c r="AG3542" t="str">
        <f t="shared" si="553"/>
        <v/>
      </c>
      <c r="AH3542" t="str">
        <f t="shared" si="549"/>
        <v/>
      </c>
      <c r="AI3542">
        <v>0.14499999999999999</v>
      </c>
      <c r="AJ3542" t="str">
        <f t="shared" si="546"/>
        <v/>
      </c>
      <c r="AK3542" t="str">
        <f t="shared" si="550"/>
        <v/>
      </c>
      <c r="AL3542" t="str">
        <f t="shared" si="547"/>
        <v/>
      </c>
    </row>
    <row r="3543" spans="1:39" x14ac:dyDescent="0.2">
      <c r="A3543" t="s">
        <v>29287</v>
      </c>
      <c r="B3543" t="s">
        <v>17</v>
      </c>
      <c r="C3543" t="s">
        <v>29288</v>
      </c>
      <c r="D3543" s="1">
        <v>43110</v>
      </c>
      <c r="E3543" s="1">
        <v>44560</v>
      </c>
      <c r="F3543" t="s">
        <v>26</v>
      </c>
      <c r="I3543">
        <v>100</v>
      </c>
      <c r="J3543">
        <v>0</v>
      </c>
      <c r="K3543">
        <v>0</v>
      </c>
      <c r="L3543">
        <v>2901</v>
      </c>
      <c r="M3543">
        <v>2901</v>
      </c>
      <c r="N3543" t="s">
        <v>20</v>
      </c>
      <c r="O3543" t="s">
        <v>29289</v>
      </c>
      <c r="P3543" t="s">
        <v>28</v>
      </c>
      <c r="Q3543" t="s">
        <v>34233</v>
      </c>
      <c r="R3543" t="s">
        <v>34233</v>
      </c>
      <c r="S3543" t="s">
        <v>34233</v>
      </c>
      <c r="T3543" t="s">
        <v>34233</v>
      </c>
      <c r="V3543" t="s">
        <v>34972</v>
      </c>
      <c r="AD3543" t="str">
        <f t="shared" si="551"/>
        <v/>
      </c>
      <c r="AE3543" t="str">
        <f t="shared" ref="AE3543:AE3606" si="554">IF((S3543="tühi")*(AC3543&lt;&gt;""),AC3543,"")</f>
        <v/>
      </c>
      <c r="AF3543" t="str">
        <f t="shared" si="552"/>
        <v/>
      </c>
      <c r="AG3543" t="str">
        <f t="shared" si="553"/>
        <v/>
      </c>
      <c r="AH3543" t="str">
        <f t="shared" si="549"/>
        <v/>
      </c>
      <c r="AI3543">
        <v>0.14499999999999999</v>
      </c>
      <c r="AJ3543" t="str">
        <f t="shared" si="546"/>
        <v/>
      </c>
      <c r="AK3543" t="str">
        <f t="shared" si="550"/>
        <v/>
      </c>
      <c r="AL3543" t="str">
        <f t="shared" si="547"/>
        <v/>
      </c>
    </row>
    <row r="3544" spans="1:39" x14ac:dyDescent="0.2">
      <c r="A3544" t="s">
        <v>29290</v>
      </c>
      <c r="B3544" t="s">
        <v>17</v>
      </c>
      <c r="C3544" t="s">
        <v>29291</v>
      </c>
      <c r="D3544" s="1">
        <v>43110</v>
      </c>
      <c r="E3544" s="1">
        <v>44560</v>
      </c>
      <c r="F3544" t="s">
        <v>26</v>
      </c>
      <c r="I3544">
        <v>100</v>
      </c>
      <c r="J3544">
        <v>0</v>
      </c>
      <c r="K3544">
        <v>0</v>
      </c>
      <c r="L3544">
        <v>492</v>
      </c>
      <c r="M3544">
        <v>492</v>
      </c>
      <c r="N3544" t="s">
        <v>20</v>
      </c>
      <c r="O3544" t="s">
        <v>29292</v>
      </c>
      <c r="P3544" t="s">
        <v>28</v>
      </c>
      <c r="Q3544" t="s">
        <v>34233</v>
      </c>
      <c r="R3544" t="s">
        <v>34233</v>
      </c>
      <c r="S3544" t="s">
        <v>34233</v>
      </c>
      <c r="T3544" t="s">
        <v>34233</v>
      </c>
      <c r="V3544" t="s">
        <v>34972</v>
      </c>
      <c r="AD3544" t="str">
        <f t="shared" si="551"/>
        <v/>
      </c>
      <c r="AE3544" t="str">
        <f t="shared" si="554"/>
        <v/>
      </c>
      <c r="AF3544" t="str">
        <f t="shared" si="552"/>
        <v/>
      </c>
      <c r="AG3544" t="str">
        <f t="shared" si="553"/>
        <v/>
      </c>
      <c r="AH3544" t="str">
        <f t="shared" si="549"/>
        <v/>
      </c>
      <c r="AI3544">
        <v>0.14499999999999999</v>
      </c>
      <c r="AJ3544" t="str">
        <f t="shared" si="546"/>
        <v/>
      </c>
      <c r="AK3544" t="str">
        <f t="shared" si="550"/>
        <v/>
      </c>
      <c r="AL3544" t="str">
        <f t="shared" si="547"/>
        <v/>
      </c>
    </row>
    <row r="3545" spans="1:39" x14ac:dyDescent="0.2">
      <c r="A3545" t="s">
        <v>29396</v>
      </c>
      <c r="B3545" t="s">
        <v>17</v>
      </c>
      <c r="C3545" t="s">
        <v>29397</v>
      </c>
      <c r="D3545" s="1">
        <v>43217</v>
      </c>
      <c r="E3545" s="1">
        <v>44560</v>
      </c>
      <c r="F3545" t="s">
        <v>26</v>
      </c>
      <c r="I3545">
        <v>100</v>
      </c>
      <c r="J3545">
        <v>0</v>
      </c>
      <c r="K3545">
        <v>0</v>
      </c>
      <c r="L3545">
        <v>1536</v>
      </c>
      <c r="M3545">
        <v>1536</v>
      </c>
      <c r="N3545" t="s">
        <v>20</v>
      </c>
      <c r="O3545" t="s">
        <v>29398</v>
      </c>
      <c r="P3545" t="s">
        <v>28</v>
      </c>
      <c r="Q3545" t="s">
        <v>34233</v>
      </c>
      <c r="R3545" t="s">
        <v>34233</v>
      </c>
      <c r="S3545" t="s">
        <v>34233</v>
      </c>
      <c r="T3545" t="s">
        <v>34233</v>
      </c>
      <c r="V3545" t="s">
        <v>34899</v>
      </c>
      <c r="AD3545" t="str">
        <f t="shared" si="551"/>
        <v/>
      </c>
      <c r="AE3545" t="str">
        <f t="shared" si="554"/>
        <v/>
      </c>
      <c r="AF3545" t="str">
        <f t="shared" si="552"/>
        <v/>
      </c>
      <c r="AG3545" t="str">
        <f t="shared" si="553"/>
        <v/>
      </c>
      <c r="AH3545" t="str">
        <f t="shared" si="549"/>
        <v/>
      </c>
      <c r="AI3545">
        <v>0.14499999999999999</v>
      </c>
      <c r="AJ3545" t="str">
        <f t="shared" si="546"/>
        <v/>
      </c>
      <c r="AK3545" t="str">
        <f t="shared" si="550"/>
        <v/>
      </c>
      <c r="AL3545" t="str">
        <f t="shared" si="547"/>
        <v/>
      </c>
    </row>
    <row r="3546" spans="1:39" x14ac:dyDescent="0.2">
      <c r="A3546" t="s">
        <v>11382</v>
      </c>
      <c r="B3546" t="s">
        <v>17</v>
      </c>
      <c r="C3546" t="s">
        <v>11383</v>
      </c>
      <c r="D3546" s="1">
        <v>36511</v>
      </c>
      <c r="E3546" s="1">
        <v>44546</v>
      </c>
      <c r="F3546" t="s">
        <v>39</v>
      </c>
      <c r="I3546">
        <v>100</v>
      </c>
      <c r="J3546">
        <v>0</v>
      </c>
      <c r="K3546">
        <v>0</v>
      </c>
      <c r="L3546">
        <v>24234</v>
      </c>
      <c r="M3546">
        <v>24234</v>
      </c>
      <c r="N3546" t="s">
        <v>20</v>
      </c>
      <c r="O3546" t="s">
        <v>11384</v>
      </c>
      <c r="P3546" t="s">
        <v>28</v>
      </c>
      <c r="Q3546" t="s">
        <v>34233</v>
      </c>
      <c r="R3546" t="s">
        <v>34233</v>
      </c>
      <c r="S3546" t="s">
        <v>33942</v>
      </c>
      <c r="T3546" t="s">
        <v>34233</v>
      </c>
      <c r="AD3546" t="str">
        <f t="shared" si="551"/>
        <v/>
      </c>
      <c r="AE3546" t="str">
        <f t="shared" si="554"/>
        <v/>
      </c>
      <c r="AF3546" t="str">
        <f t="shared" si="552"/>
        <v/>
      </c>
      <c r="AG3546" t="str">
        <f t="shared" si="553"/>
        <v/>
      </c>
      <c r="AH3546" t="str">
        <f t="shared" si="549"/>
        <v/>
      </c>
      <c r="AI3546">
        <v>0.14499999999999999</v>
      </c>
      <c r="AJ3546" t="str">
        <f t="shared" si="546"/>
        <v/>
      </c>
      <c r="AK3546" t="str">
        <f t="shared" si="550"/>
        <v/>
      </c>
      <c r="AL3546" t="str">
        <f t="shared" si="547"/>
        <v/>
      </c>
    </row>
    <row r="3547" spans="1:39" x14ac:dyDescent="0.2">
      <c r="A3547" t="s">
        <v>16399</v>
      </c>
      <c r="B3547" t="s">
        <v>17</v>
      </c>
      <c r="C3547" t="s">
        <v>16400</v>
      </c>
      <c r="D3547" s="1">
        <v>37581</v>
      </c>
      <c r="E3547" s="1">
        <v>43630</v>
      </c>
      <c r="F3547" t="s">
        <v>39</v>
      </c>
      <c r="I3547">
        <v>100</v>
      </c>
      <c r="J3547">
        <v>0</v>
      </c>
      <c r="K3547">
        <v>0</v>
      </c>
      <c r="L3547">
        <v>8296</v>
      </c>
      <c r="M3547">
        <v>8296</v>
      </c>
      <c r="N3547" t="s">
        <v>20</v>
      </c>
      <c r="O3547" t="s">
        <v>16401</v>
      </c>
      <c r="P3547" t="s">
        <v>28</v>
      </c>
      <c r="Q3547" t="s">
        <v>34233</v>
      </c>
      <c r="R3547" t="s">
        <v>34233</v>
      </c>
      <c r="S3547" t="s">
        <v>33942</v>
      </c>
      <c r="T3547" t="s">
        <v>34233</v>
      </c>
      <c r="AD3547" t="str">
        <f t="shared" si="551"/>
        <v/>
      </c>
      <c r="AE3547" t="str">
        <f t="shared" si="554"/>
        <v/>
      </c>
      <c r="AF3547" t="str">
        <f t="shared" si="552"/>
        <v/>
      </c>
      <c r="AG3547" t="str">
        <f t="shared" si="553"/>
        <v/>
      </c>
      <c r="AH3547" t="str">
        <f t="shared" si="549"/>
        <v/>
      </c>
      <c r="AI3547">
        <v>0.14499999999999999</v>
      </c>
      <c r="AJ3547" t="str">
        <f t="shared" si="546"/>
        <v/>
      </c>
      <c r="AK3547" t="str">
        <f t="shared" si="550"/>
        <v/>
      </c>
      <c r="AL3547" t="str">
        <f t="shared" si="547"/>
        <v/>
      </c>
    </row>
    <row r="3548" spans="1:39" x14ac:dyDescent="0.2">
      <c r="A3548" t="s">
        <v>24471</v>
      </c>
      <c r="B3548" t="s">
        <v>17</v>
      </c>
      <c r="C3548" t="s">
        <v>24472</v>
      </c>
      <c r="D3548" s="1">
        <v>39552</v>
      </c>
      <c r="E3548" s="1">
        <v>43456</v>
      </c>
      <c r="F3548" t="s">
        <v>19</v>
      </c>
      <c r="I3548">
        <v>100</v>
      </c>
      <c r="J3548">
        <v>0</v>
      </c>
      <c r="K3548">
        <v>0</v>
      </c>
      <c r="L3548">
        <v>1529</v>
      </c>
      <c r="M3548">
        <v>1529</v>
      </c>
      <c r="N3548" t="s">
        <v>20</v>
      </c>
      <c r="O3548" t="s">
        <v>24473</v>
      </c>
      <c r="P3548" t="s">
        <v>28</v>
      </c>
      <c r="Q3548" t="s">
        <v>34233</v>
      </c>
      <c r="R3548" t="s">
        <v>34233</v>
      </c>
      <c r="S3548" t="s">
        <v>33942</v>
      </c>
      <c r="T3548" t="s">
        <v>34233</v>
      </c>
      <c r="U3548" t="s">
        <v>32634</v>
      </c>
      <c r="V3548" t="s">
        <v>32974</v>
      </c>
      <c r="W3548">
        <v>305</v>
      </c>
      <c r="X3548">
        <v>2</v>
      </c>
      <c r="Y3548">
        <v>1</v>
      </c>
      <c r="AA3548">
        <v>8.5</v>
      </c>
      <c r="AB3548">
        <v>20</v>
      </c>
      <c r="AC3548">
        <v>1</v>
      </c>
      <c r="AD3548" t="str">
        <f t="shared" si="551"/>
        <v/>
      </c>
      <c r="AE3548">
        <f t="shared" si="554"/>
        <v>1</v>
      </c>
      <c r="AF3548" t="str">
        <f t="shared" si="552"/>
        <v/>
      </c>
      <c r="AG3548" t="str">
        <f t="shared" si="553"/>
        <v/>
      </c>
      <c r="AH3548" t="str">
        <f t="shared" si="549"/>
        <v/>
      </c>
      <c r="AI3548">
        <v>0.14499999999999999</v>
      </c>
      <c r="AJ3548" t="str">
        <f t="shared" si="546"/>
        <v/>
      </c>
      <c r="AK3548">
        <f t="shared" si="550"/>
        <v>2.8</v>
      </c>
      <c r="AL3548">
        <f t="shared" si="547"/>
        <v>0.40599999999999997</v>
      </c>
      <c r="AM3548" t="s">
        <v>33973</v>
      </c>
    </row>
    <row r="3549" spans="1:39" x14ac:dyDescent="0.2">
      <c r="A3549" t="s">
        <v>24579</v>
      </c>
      <c r="B3549" t="s">
        <v>17</v>
      </c>
      <c r="C3549" t="s">
        <v>24580</v>
      </c>
      <c r="D3549" s="1">
        <v>39552</v>
      </c>
      <c r="E3549" s="1">
        <v>43456</v>
      </c>
      <c r="F3549" t="s">
        <v>19</v>
      </c>
      <c r="I3549">
        <v>100</v>
      </c>
      <c r="J3549">
        <v>0</v>
      </c>
      <c r="K3549">
        <v>0</v>
      </c>
      <c r="L3549">
        <v>1503</v>
      </c>
      <c r="M3549">
        <v>1503</v>
      </c>
      <c r="N3549" t="s">
        <v>20</v>
      </c>
      <c r="O3549" t="s">
        <v>24581</v>
      </c>
      <c r="P3549" t="s">
        <v>28</v>
      </c>
      <c r="Q3549" t="s">
        <v>34233</v>
      </c>
      <c r="R3549" t="s">
        <v>34233</v>
      </c>
      <c r="S3549" t="s">
        <v>33942</v>
      </c>
      <c r="T3549" t="s">
        <v>34233</v>
      </c>
      <c r="U3549" t="s">
        <v>32634</v>
      </c>
      <c r="V3549" t="s">
        <v>32974</v>
      </c>
      <c r="W3549">
        <v>300</v>
      </c>
      <c r="X3549">
        <v>2</v>
      </c>
      <c r="Y3549">
        <v>1</v>
      </c>
      <c r="AA3549">
        <v>8.5</v>
      </c>
      <c r="AB3549">
        <v>20</v>
      </c>
      <c r="AC3549">
        <v>1</v>
      </c>
      <c r="AD3549" t="str">
        <f t="shared" si="551"/>
        <v/>
      </c>
      <c r="AE3549">
        <f t="shared" si="554"/>
        <v>1</v>
      </c>
      <c r="AF3549" t="str">
        <f t="shared" si="552"/>
        <v/>
      </c>
      <c r="AG3549" t="str">
        <f t="shared" si="553"/>
        <v/>
      </c>
      <c r="AH3549" t="str">
        <f t="shared" si="549"/>
        <v/>
      </c>
      <c r="AI3549">
        <v>0.14499999999999999</v>
      </c>
      <c r="AJ3549" t="str">
        <f t="shared" si="546"/>
        <v/>
      </c>
      <c r="AK3549">
        <f t="shared" si="550"/>
        <v>2.8</v>
      </c>
      <c r="AL3549">
        <f t="shared" si="547"/>
        <v>0.40599999999999997</v>
      </c>
      <c r="AM3549" t="s">
        <v>33973</v>
      </c>
    </row>
    <row r="3550" spans="1:39" x14ac:dyDescent="0.2">
      <c r="A3550" t="s">
        <v>24474</v>
      </c>
      <c r="B3550" t="s">
        <v>17</v>
      </c>
      <c r="C3550" t="s">
        <v>24475</v>
      </c>
      <c r="D3550" s="1">
        <v>39552</v>
      </c>
      <c r="E3550" s="1">
        <v>43456</v>
      </c>
      <c r="F3550" t="s">
        <v>19</v>
      </c>
      <c r="I3550">
        <v>100</v>
      </c>
      <c r="J3550">
        <v>0</v>
      </c>
      <c r="K3550">
        <v>0</v>
      </c>
      <c r="L3550">
        <v>1544</v>
      </c>
      <c r="M3550">
        <v>1544</v>
      </c>
      <c r="N3550" t="s">
        <v>20</v>
      </c>
      <c r="O3550" t="s">
        <v>24476</v>
      </c>
      <c r="P3550" t="s">
        <v>28</v>
      </c>
      <c r="Q3550" t="s">
        <v>34233</v>
      </c>
      <c r="R3550" t="s">
        <v>34233</v>
      </c>
      <c r="S3550" t="s">
        <v>33942</v>
      </c>
      <c r="T3550" t="s">
        <v>34233</v>
      </c>
      <c r="U3550" t="s">
        <v>32634</v>
      </c>
      <c r="V3550" t="s">
        <v>32974</v>
      </c>
      <c r="W3550">
        <v>305</v>
      </c>
      <c r="X3550">
        <v>2</v>
      </c>
      <c r="Y3550">
        <v>1</v>
      </c>
      <c r="AA3550">
        <v>8.5</v>
      </c>
      <c r="AB3550">
        <v>20</v>
      </c>
      <c r="AC3550">
        <v>1</v>
      </c>
      <c r="AD3550" t="str">
        <f t="shared" si="551"/>
        <v/>
      </c>
      <c r="AE3550">
        <f t="shared" si="554"/>
        <v>1</v>
      </c>
      <c r="AF3550" t="str">
        <f t="shared" si="552"/>
        <v/>
      </c>
      <c r="AG3550" t="str">
        <f t="shared" si="553"/>
        <v/>
      </c>
      <c r="AH3550" t="str">
        <f t="shared" si="549"/>
        <v/>
      </c>
      <c r="AI3550">
        <v>0.14499999999999999</v>
      </c>
      <c r="AJ3550" t="str">
        <f t="shared" si="546"/>
        <v/>
      </c>
      <c r="AK3550">
        <f t="shared" si="550"/>
        <v>2.8</v>
      </c>
      <c r="AL3550">
        <f t="shared" si="547"/>
        <v>0.40599999999999997</v>
      </c>
      <c r="AM3550" t="s">
        <v>33973</v>
      </c>
    </row>
    <row r="3551" spans="1:39" x14ac:dyDescent="0.2">
      <c r="A3551" t="s">
        <v>24582</v>
      </c>
      <c r="B3551" t="s">
        <v>17</v>
      </c>
      <c r="C3551" t="s">
        <v>24583</v>
      </c>
      <c r="D3551" s="1">
        <v>39552</v>
      </c>
      <c r="E3551" s="1">
        <v>43456</v>
      </c>
      <c r="F3551" t="s">
        <v>19</v>
      </c>
      <c r="I3551">
        <v>100</v>
      </c>
      <c r="J3551">
        <v>0</v>
      </c>
      <c r="K3551">
        <v>0</v>
      </c>
      <c r="L3551">
        <v>1503</v>
      </c>
      <c r="M3551">
        <v>1503</v>
      </c>
      <c r="N3551" t="s">
        <v>20</v>
      </c>
      <c r="O3551" t="s">
        <v>24584</v>
      </c>
      <c r="P3551" t="s">
        <v>28</v>
      </c>
      <c r="Q3551" t="s">
        <v>34233</v>
      </c>
      <c r="R3551" t="s">
        <v>34233</v>
      </c>
      <c r="S3551" t="s">
        <v>33942</v>
      </c>
      <c r="T3551" t="s">
        <v>34233</v>
      </c>
      <c r="U3551" t="s">
        <v>32634</v>
      </c>
      <c r="V3551" t="s">
        <v>32974</v>
      </c>
      <c r="W3551">
        <v>300</v>
      </c>
      <c r="X3551">
        <v>2</v>
      </c>
      <c r="Y3551">
        <v>1</v>
      </c>
      <c r="AA3551">
        <v>8.5</v>
      </c>
      <c r="AB3551">
        <v>20</v>
      </c>
      <c r="AC3551">
        <v>1</v>
      </c>
      <c r="AD3551" t="str">
        <f t="shared" si="551"/>
        <v/>
      </c>
      <c r="AE3551">
        <f t="shared" si="554"/>
        <v>1</v>
      </c>
      <c r="AF3551" t="str">
        <f t="shared" si="552"/>
        <v/>
      </c>
      <c r="AG3551" t="str">
        <f t="shared" si="553"/>
        <v/>
      </c>
      <c r="AH3551" t="str">
        <f t="shared" si="549"/>
        <v/>
      </c>
      <c r="AI3551">
        <v>0.14499999999999999</v>
      </c>
      <c r="AJ3551" t="str">
        <f t="shared" si="546"/>
        <v/>
      </c>
      <c r="AK3551">
        <f t="shared" si="550"/>
        <v>2.8</v>
      </c>
      <c r="AL3551">
        <f t="shared" si="547"/>
        <v>0.40599999999999997</v>
      </c>
      <c r="AM3551" t="s">
        <v>33973</v>
      </c>
    </row>
    <row r="3552" spans="1:39" x14ac:dyDescent="0.2">
      <c r="A3552" t="s">
        <v>24930</v>
      </c>
      <c r="B3552" t="s">
        <v>17</v>
      </c>
      <c r="C3552" t="s">
        <v>24931</v>
      </c>
      <c r="D3552" s="1">
        <v>39552</v>
      </c>
      <c r="E3552" s="1">
        <v>43456</v>
      </c>
      <c r="F3552" t="s">
        <v>19</v>
      </c>
      <c r="I3552">
        <v>100</v>
      </c>
      <c r="J3552">
        <v>0</v>
      </c>
      <c r="K3552">
        <v>0</v>
      </c>
      <c r="L3552">
        <v>1563</v>
      </c>
      <c r="M3552">
        <v>1563</v>
      </c>
      <c r="N3552" t="s">
        <v>20</v>
      </c>
      <c r="O3552" t="s">
        <v>24932</v>
      </c>
      <c r="P3552" t="s">
        <v>28</v>
      </c>
      <c r="Q3552" t="s">
        <v>34233</v>
      </c>
      <c r="R3552" t="s">
        <v>34233</v>
      </c>
      <c r="S3552" t="s">
        <v>33942</v>
      </c>
      <c r="T3552" t="s">
        <v>34233</v>
      </c>
      <c r="U3552" t="s">
        <v>32634</v>
      </c>
      <c r="V3552" t="s">
        <v>32974</v>
      </c>
      <c r="W3552">
        <v>310</v>
      </c>
      <c r="X3552">
        <v>2</v>
      </c>
      <c r="Y3552">
        <v>1</v>
      </c>
      <c r="AA3552">
        <v>8.5</v>
      </c>
      <c r="AB3552">
        <v>20</v>
      </c>
      <c r="AC3552">
        <v>1</v>
      </c>
      <c r="AD3552" t="str">
        <f t="shared" si="551"/>
        <v/>
      </c>
      <c r="AE3552">
        <f t="shared" si="554"/>
        <v>1</v>
      </c>
      <c r="AF3552" t="str">
        <f t="shared" si="552"/>
        <v/>
      </c>
      <c r="AG3552" t="str">
        <f t="shared" si="553"/>
        <v/>
      </c>
      <c r="AH3552" t="str">
        <f t="shared" si="549"/>
        <v/>
      </c>
      <c r="AI3552">
        <v>0.14499999999999999</v>
      </c>
      <c r="AJ3552" t="str">
        <f t="shared" si="546"/>
        <v/>
      </c>
      <c r="AK3552">
        <f t="shared" si="550"/>
        <v>2.8</v>
      </c>
      <c r="AL3552">
        <f t="shared" si="547"/>
        <v>0.40599999999999997</v>
      </c>
      <c r="AM3552" t="s">
        <v>33973</v>
      </c>
    </row>
    <row r="3553" spans="1:39" x14ac:dyDescent="0.2">
      <c r="A3553" t="s">
        <v>24558</v>
      </c>
      <c r="B3553" t="s">
        <v>17</v>
      </c>
      <c r="C3553" t="s">
        <v>24559</v>
      </c>
      <c r="D3553" s="1">
        <v>39552</v>
      </c>
      <c r="E3553" s="1">
        <v>43456</v>
      </c>
      <c r="F3553" t="s">
        <v>19</v>
      </c>
      <c r="I3553">
        <v>100</v>
      </c>
      <c r="J3553">
        <v>0</v>
      </c>
      <c r="K3553">
        <v>0</v>
      </c>
      <c r="L3553">
        <v>2315</v>
      </c>
      <c r="M3553">
        <v>2315</v>
      </c>
      <c r="N3553" t="s">
        <v>20</v>
      </c>
      <c r="O3553" t="s">
        <v>24560</v>
      </c>
      <c r="P3553" t="s">
        <v>28</v>
      </c>
      <c r="Q3553" t="s">
        <v>34233</v>
      </c>
      <c r="R3553" t="s">
        <v>34233</v>
      </c>
      <c r="S3553" t="s">
        <v>33942</v>
      </c>
      <c r="T3553" t="s">
        <v>34233</v>
      </c>
      <c r="U3553" t="s">
        <v>32656</v>
      </c>
      <c r="V3553" t="s">
        <v>32974</v>
      </c>
      <c r="W3553">
        <v>575</v>
      </c>
      <c r="X3553">
        <v>2</v>
      </c>
      <c r="Y3553">
        <v>1</v>
      </c>
      <c r="AA3553">
        <v>8.5</v>
      </c>
      <c r="AB3553">
        <v>25</v>
      </c>
      <c r="AC3553">
        <v>2</v>
      </c>
      <c r="AD3553" t="str">
        <f t="shared" si="551"/>
        <v/>
      </c>
      <c r="AE3553">
        <f t="shared" si="554"/>
        <v>2</v>
      </c>
      <c r="AF3553" t="str">
        <f t="shared" si="552"/>
        <v/>
      </c>
      <c r="AG3553" t="str">
        <f t="shared" si="553"/>
        <v/>
      </c>
      <c r="AH3553" t="str">
        <f t="shared" si="549"/>
        <v/>
      </c>
      <c r="AI3553">
        <v>0.14499999999999999</v>
      </c>
      <c r="AJ3553" t="str">
        <f t="shared" si="546"/>
        <v/>
      </c>
      <c r="AK3553">
        <f t="shared" si="550"/>
        <v>5.6</v>
      </c>
      <c r="AL3553">
        <f t="shared" si="547"/>
        <v>0.81199999999999994</v>
      </c>
    </row>
    <row r="3554" spans="1:39" x14ac:dyDescent="0.2">
      <c r="A3554" t="s">
        <v>24720</v>
      </c>
      <c r="B3554" t="s">
        <v>17</v>
      </c>
      <c r="C3554" t="s">
        <v>24721</v>
      </c>
      <c r="D3554" s="1">
        <v>39552</v>
      </c>
      <c r="E3554" s="1">
        <v>43456</v>
      </c>
      <c r="F3554" t="s">
        <v>19</v>
      </c>
      <c r="I3554">
        <v>100</v>
      </c>
      <c r="J3554">
        <v>0</v>
      </c>
      <c r="K3554">
        <v>0</v>
      </c>
      <c r="L3554">
        <v>1504</v>
      </c>
      <c r="M3554">
        <v>1504</v>
      </c>
      <c r="N3554" t="s">
        <v>20</v>
      </c>
      <c r="O3554" t="s">
        <v>24722</v>
      </c>
      <c r="P3554" t="s">
        <v>28</v>
      </c>
      <c r="Q3554" t="s">
        <v>34233</v>
      </c>
      <c r="R3554" t="s">
        <v>34233</v>
      </c>
      <c r="S3554" t="s">
        <v>33942</v>
      </c>
      <c r="T3554" t="s">
        <v>34233</v>
      </c>
      <c r="U3554" t="s">
        <v>32634</v>
      </c>
      <c r="V3554" t="s">
        <v>32974</v>
      </c>
      <c r="W3554">
        <v>300</v>
      </c>
      <c r="X3554">
        <v>2</v>
      </c>
      <c r="Y3554">
        <v>1</v>
      </c>
      <c r="AA3554">
        <v>8.5</v>
      </c>
      <c r="AB3554">
        <v>20</v>
      </c>
      <c r="AC3554">
        <v>1</v>
      </c>
      <c r="AD3554" t="str">
        <f t="shared" si="551"/>
        <v/>
      </c>
      <c r="AE3554">
        <f t="shared" si="554"/>
        <v>1</v>
      </c>
      <c r="AF3554" t="str">
        <f t="shared" si="552"/>
        <v/>
      </c>
      <c r="AG3554" t="str">
        <f t="shared" si="553"/>
        <v/>
      </c>
      <c r="AH3554" t="str">
        <f t="shared" si="549"/>
        <v/>
      </c>
      <c r="AI3554">
        <v>0.14499999999999999</v>
      </c>
      <c r="AJ3554" t="str">
        <f t="shared" si="546"/>
        <v/>
      </c>
      <c r="AK3554">
        <f t="shared" si="550"/>
        <v>2.8</v>
      </c>
      <c r="AL3554">
        <f t="shared" si="547"/>
        <v>0.40599999999999997</v>
      </c>
      <c r="AM3554" t="s">
        <v>33973</v>
      </c>
    </row>
    <row r="3555" spans="1:39" x14ac:dyDescent="0.2">
      <c r="A3555" t="s">
        <v>24882</v>
      </c>
      <c r="B3555" t="s">
        <v>17</v>
      </c>
      <c r="C3555" t="s">
        <v>24883</v>
      </c>
      <c r="D3555" s="1">
        <v>39552</v>
      </c>
      <c r="E3555" s="1">
        <v>43456</v>
      </c>
      <c r="F3555" t="s">
        <v>19</v>
      </c>
      <c r="I3555">
        <v>100</v>
      </c>
      <c r="J3555">
        <v>0</v>
      </c>
      <c r="K3555">
        <v>0</v>
      </c>
      <c r="L3555">
        <v>1803</v>
      </c>
      <c r="M3555">
        <v>1803</v>
      </c>
      <c r="N3555" t="s">
        <v>20</v>
      </c>
      <c r="O3555" t="s">
        <v>24884</v>
      </c>
      <c r="P3555" t="s">
        <v>28</v>
      </c>
      <c r="Q3555" t="s">
        <v>34233</v>
      </c>
      <c r="R3555" t="s">
        <v>34233</v>
      </c>
      <c r="S3555" t="s">
        <v>33942</v>
      </c>
      <c r="T3555" t="s">
        <v>34233</v>
      </c>
      <c r="U3555" t="s">
        <v>32634</v>
      </c>
      <c r="V3555" t="s">
        <v>32974</v>
      </c>
      <c r="W3555">
        <v>360</v>
      </c>
      <c r="X3555">
        <v>2</v>
      </c>
      <c r="Y3555">
        <v>1</v>
      </c>
      <c r="AA3555">
        <v>8.5</v>
      </c>
      <c r="AB3555">
        <v>20</v>
      </c>
      <c r="AC3555">
        <v>1</v>
      </c>
      <c r="AD3555" t="str">
        <f t="shared" si="551"/>
        <v/>
      </c>
      <c r="AE3555">
        <f t="shared" si="554"/>
        <v>1</v>
      </c>
      <c r="AF3555" t="str">
        <f t="shared" si="552"/>
        <v/>
      </c>
      <c r="AG3555" t="str">
        <f t="shared" si="553"/>
        <v/>
      </c>
      <c r="AH3555" t="str">
        <f t="shared" si="549"/>
        <v/>
      </c>
      <c r="AI3555">
        <v>0.14499999999999999</v>
      </c>
      <c r="AJ3555" t="str">
        <f t="shared" si="546"/>
        <v/>
      </c>
      <c r="AK3555">
        <f t="shared" si="550"/>
        <v>2.8</v>
      </c>
      <c r="AL3555">
        <f t="shared" si="547"/>
        <v>0.40599999999999997</v>
      </c>
      <c r="AM3555" t="s">
        <v>33973</v>
      </c>
    </row>
    <row r="3556" spans="1:39" x14ac:dyDescent="0.2">
      <c r="A3556" t="s">
        <v>24792</v>
      </c>
      <c r="B3556" t="s">
        <v>17</v>
      </c>
      <c r="C3556" t="s">
        <v>24793</v>
      </c>
      <c r="D3556" s="1">
        <v>39552</v>
      </c>
      <c r="E3556" s="1">
        <v>43456</v>
      </c>
      <c r="F3556" t="s">
        <v>19</v>
      </c>
      <c r="I3556">
        <v>100</v>
      </c>
      <c r="J3556">
        <v>0</v>
      </c>
      <c r="K3556">
        <v>0</v>
      </c>
      <c r="L3556">
        <v>1514</v>
      </c>
      <c r="M3556">
        <v>1514</v>
      </c>
      <c r="N3556" t="s">
        <v>20</v>
      </c>
      <c r="O3556" t="s">
        <v>24794</v>
      </c>
      <c r="P3556" t="s">
        <v>28</v>
      </c>
      <c r="Q3556" t="s">
        <v>34233</v>
      </c>
      <c r="R3556" t="s">
        <v>34233</v>
      </c>
      <c r="S3556" t="s">
        <v>33942</v>
      </c>
      <c r="T3556" t="s">
        <v>34233</v>
      </c>
      <c r="U3556" t="s">
        <v>32634</v>
      </c>
      <c r="V3556" t="s">
        <v>32974</v>
      </c>
      <c r="W3556">
        <v>300</v>
      </c>
      <c r="X3556">
        <v>2</v>
      </c>
      <c r="Y3556">
        <v>1</v>
      </c>
      <c r="AA3556">
        <v>8.5</v>
      </c>
      <c r="AB3556">
        <v>20</v>
      </c>
      <c r="AC3556">
        <v>1</v>
      </c>
      <c r="AD3556" t="str">
        <f t="shared" si="551"/>
        <v/>
      </c>
      <c r="AE3556">
        <f t="shared" si="554"/>
        <v>1</v>
      </c>
      <c r="AF3556" t="str">
        <f t="shared" si="552"/>
        <v/>
      </c>
      <c r="AG3556" t="str">
        <f t="shared" si="553"/>
        <v/>
      </c>
      <c r="AH3556" t="str">
        <f t="shared" si="549"/>
        <v/>
      </c>
      <c r="AI3556">
        <v>0.14499999999999999</v>
      </c>
      <c r="AJ3556" t="str">
        <f t="shared" si="546"/>
        <v/>
      </c>
      <c r="AK3556">
        <f t="shared" si="550"/>
        <v>2.8</v>
      </c>
      <c r="AL3556">
        <f t="shared" si="547"/>
        <v>0.40599999999999997</v>
      </c>
      <c r="AM3556" t="s">
        <v>33973</v>
      </c>
    </row>
    <row r="3557" spans="1:39" x14ac:dyDescent="0.2">
      <c r="A3557" t="s">
        <v>24927</v>
      </c>
      <c r="B3557" t="s">
        <v>17</v>
      </c>
      <c r="C3557" t="s">
        <v>24928</v>
      </c>
      <c r="D3557" s="1">
        <v>39552</v>
      </c>
      <c r="E3557" s="1">
        <v>43456</v>
      </c>
      <c r="F3557" t="s">
        <v>19</v>
      </c>
      <c r="I3557">
        <v>100</v>
      </c>
      <c r="J3557">
        <v>0</v>
      </c>
      <c r="K3557">
        <v>0</v>
      </c>
      <c r="L3557">
        <v>1697</v>
      </c>
      <c r="M3557">
        <v>1697</v>
      </c>
      <c r="N3557" t="s">
        <v>20</v>
      </c>
      <c r="O3557" t="s">
        <v>24929</v>
      </c>
      <c r="P3557" t="s">
        <v>28</v>
      </c>
      <c r="Q3557" t="s">
        <v>34233</v>
      </c>
      <c r="R3557" t="s">
        <v>34233</v>
      </c>
      <c r="S3557" t="s">
        <v>33942</v>
      </c>
      <c r="T3557" t="s">
        <v>34233</v>
      </c>
      <c r="U3557" t="s">
        <v>32634</v>
      </c>
      <c r="V3557" t="s">
        <v>32974</v>
      </c>
      <c r="W3557">
        <v>340</v>
      </c>
      <c r="X3557">
        <v>2</v>
      </c>
      <c r="Y3557">
        <v>1</v>
      </c>
      <c r="AA3557">
        <v>8.5</v>
      </c>
      <c r="AB3557">
        <v>20</v>
      </c>
      <c r="AC3557">
        <v>1</v>
      </c>
      <c r="AD3557" t="str">
        <f t="shared" si="551"/>
        <v/>
      </c>
      <c r="AE3557">
        <f t="shared" si="554"/>
        <v>1</v>
      </c>
      <c r="AF3557" t="str">
        <f t="shared" si="552"/>
        <v/>
      </c>
      <c r="AG3557" t="str">
        <f t="shared" si="553"/>
        <v/>
      </c>
      <c r="AH3557" t="str">
        <f t="shared" si="549"/>
        <v/>
      </c>
      <c r="AI3557">
        <v>0.14499999999999999</v>
      </c>
      <c r="AJ3557" t="str">
        <f t="shared" si="546"/>
        <v/>
      </c>
      <c r="AK3557">
        <f t="shared" si="550"/>
        <v>2.8</v>
      </c>
      <c r="AL3557">
        <f t="shared" si="547"/>
        <v>0.40599999999999997</v>
      </c>
      <c r="AM3557" t="s">
        <v>33973</v>
      </c>
    </row>
    <row r="3558" spans="1:39" x14ac:dyDescent="0.2">
      <c r="A3558" t="s">
        <v>24612</v>
      </c>
      <c r="B3558" t="s">
        <v>17</v>
      </c>
      <c r="C3558" t="s">
        <v>24613</v>
      </c>
      <c r="D3558" s="1">
        <v>39552</v>
      </c>
      <c r="E3558" s="1">
        <v>43456</v>
      </c>
      <c r="F3558" t="s">
        <v>19</v>
      </c>
      <c r="I3558">
        <v>100</v>
      </c>
      <c r="J3558">
        <v>0</v>
      </c>
      <c r="K3558">
        <v>0</v>
      </c>
      <c r="L3558">
        <v>1524</v>
      </c>
      <c r="M3558">
        <v>1524</v>
      </c>
      <c r="N3558" t="s">
        <v>20</v>
      </c>
      <c r="O3558" t="s">
        <v>24614</v>
      </c>
      <c r="P3558" t="s">
        <v>28</v>
      </c>
      <c r="Q3558" t="s">
        <v>34233</v>
      </c>
      <c r="R3558" t="s">
        <v>34233</v>
      </c>
      <c r="S3558" t="s">
        <v>33942</v>
      </c>
      <c r="T3558" t="s">
        <v>34233</v>
      </c>
      <c r="U3558" t="s">
        <v>32634</v>
      </c>
      <c r="V3558" t="s">
        <v>32974</v>
      </c>
      <c r="W3558">
        <v>305</v>
      </c>
      <c r="X3558">
        <v>2</v>
      </c>
      <c r="Y3558">
        <v>1</v>
      </c>
      <c r="AA3558">
        <v>8.5</v>
      </c>
      <c r="AB3558">
        <v>20</v>
      </c>
      <c r="AC3558">
        <v>1</v>
      </c>
      <c r="AD3558" t="str">
        <f t="shared" si="551"/>
        <v/>
      </c>
      <c r="AE3558">
        <f t="shared" si="554"/>
        <v>1</v>
      </c>
      <c r="AF3558" t="str">
        <f t="shared" si="552"/>
        <v/>
      </c>
      <c r="AG3558" t="str">
        <f t="shared" si="553"/>
        <v/>
      </c>
      <c r="AH3558" t="str">
        <f t="shared" si="549"/>
        <v/>
      </c>
      <c r="AI3558">
        <v>0.14499999999999999</v>
      </c>
      <c r="AJ3558" t="str">
        <f t="shared" si="546"/>
        <v/>
      </c>
      <c r="AK3558">
        <f t="shared" si="550"/>
        <v>2.8</v>
      </c>
      <c r="AL3558">
        <f t="shared" si="547"/>
        <v>0.40599999999999997</v>
      </c>
      <c r="AM3558" t="s">
        <v>33973</v>
      </c>
    </row>
    <row r="3559" spans="1:39" x14ac:dyDescent="0.2">
      <c r="A3559" t="s">
        <v>24615</v>
      </c>
      <c r="B3559" t="s">
        <v>17</v>
      </c>
      <c r="C3559" t="s">
        <v>24616</v>
      </c>
      <c r="D3559" s="1">
        <v>39552</v>
      </c>
      <c r="E3559" s="1">
        <v>43456</v>
      </c>
      <c r="F3559" t="s">
        <v>19</v>
      </c>
      <c r="I3559">
        <v>100</v>
      </c>
      <c r="J3559">
        <v>0</v>
      </c>
      <c r="K3559">
        <v>0</v>
      </c>
      <c r="L3559">
        <v>1532</v>
      </c>
      <c r="M3559">
        <v>1532</v>
      </c>
      <c r="N3559" t="s">
        <v>20</v>
      </c>
      <c r="O3559" t="s">
        <v>24617</v>
      </c>
      <c r="P3559" t="s">
        <v>28</v>
      </c>
      <c r="Q3559" t="s">
        <v>34233</v>
      </c>
      <c r="R3559" t="s">
        <v>34233</v>
      </c>
      <c r="S3559" t="s">
        <v>33942</v>
      </c>
      <c r="T3559" t="s">
        <v>34233</v>
      </c>
      <c r="U3559" t="s">
        <v>32634</v>
      </c>
      <c r="V3559" t="s">
        <v>32974</v>
      </c>
      <c r="W3559">
        <v>305</v>
      </c>
      <c r="X3559">
        <v>2</v>
      </c>
      <c r="Y3559">
        <v>1</v>
      </c>
      <c r="AA3559">
        <v>8.5</v>
      </c>
      <c r="AB3559">
        <v>20</v>
      </c>
      <c r="AC3559">
        <v>1</v>
      </c>
      <c r="AD3559" t="str">
        <f t="shared" si="551"/>
        <v/>
      </c>
      <c r="AE3559">
        <f t="shared" si="554"/>
        <v>1</v>
      </c>
      <c r="AF3559" t="str">
        <f t="shared" si="552"/>
        <v/>
      </c>
      <c r="AG3559" t="str">
        <f t="shared" si="553"/>
        <v/>
      </c>
      <c r="AH3559" t="str">
        <f t="shared" si="549"/>
        <v/>
      </c>
      <c r="AI3559">
        <v>0.14499999999999999</v>
      </c>
      <c r="AJ3559" t="str">
        <f t="shared" si="546"/>
        <v/>
      </c>
      <c r="AK3559">
        <f t="shared" si="550"/>
        <v>2.8</v>
      </c>
      <c r="AL3559">
        <f t="shared" si="547"/>
        <v>0.40599999999999997</v>
      </c>
      <c r="AM3559" t="s">
        <v>33973</v>
      </c>
    </row>
    <row r="3560" spans="1:39" x14ac:dyDescent="0.2">
      <c r="A3560" t="s">
        <v>24507</v>
      </c>
      <c r="B3560" t="s">
        <v>17</v>
      </c>
      <c r="C3560" t="s">
        <v>24508</v>
      </c>
      <c r="D3560" s="1">
        <v>39552</v>
      </c>
      <c r="E3560" s="1">
        <v>43456</v>
      </c>
      <c r="F3560" t="s">
        <v>19</v>
      </c>
      <c r="I3560">
        <v>100</v>
      </c>
      <c r="J3560">
        <v>0</v>
      </c>
      <c r="K3560">
        <v>0</v>
      </c>
      <c r="L3560">
        <v>1500</v>
      </c>
      <c r="M3560">
        <v>1500</v>
      </c>
      <c r="N3560" t="s">
        <v>20</v>
      </c>
      <c r="O3560" t="s">
        <v>24509</v>
      </c>
      <c r="P3560" t="s">
        <v>28</v>
      </c>
      <c r="Q3560" t="s">
        <v>34233</v>
      </c>
      <c r="R3560" t="s">
        <v>34233</v>
      </c>
      <c r="S3560" t="s">
        <v>33942</v>
      </c>
      <c r="T3560" t="s">
        <v>34233</v>
      </c>
      <c r="U3560" t="s">
        <v>32634</v>
      </c>
      <c r="V3560" t="s">
        <v>32974</v>
      </c>
      <c r="W3560">
        <v>300</v>
      </c>
      <c r="X3560">
        <v>2</v>
      </c>
      <c r="Y3560">
        <v>1</v>
      </c>
      <c r="AA3560">
        <v>8.5</v>
      </c>
      <c r="AB3560">
        <v>20</v>
      </c>
      <c r="AC3560">
        <v>1</v>
      </c>
      <c r="AD3560" t="str">
        <f t="shared" si="551"/>
        <v/>
      </c>
      <c r="AE3560">
        <f t="shared" si="554"/>
        <v>1</v>
      </c>
      <c r="AF3560" t="str">
        <f t="shared" si="552"/>
        <v/>
      </c>
      <c r="AG3560" t="str">
        <f t="shared" si="553"/>
        <v/>
      </c>
      <c r="AH3560" t="str">
        <f t="shared" si="549"/>
        <v/>
      </c>
      <c r="AI3560">
        <v>0.14499999999999999</v>
      </c>
      <c r="AJ3560" t="str">
        <f t="shared" si="546"/>
        <v/>
      </c>
      <c r="AK3560">
        <f t="shared" si="550"/>
        <v>2.8</v>
      </c>
      <c r="AL3560">
        <f t="shared" si="547"/>
        <v>0.40599999999999997</v>
      </c>
      <c r="AM3560" t="s">
        <v>33973</v>
      </c>
    </row>
    <row r="3561" spans="1:39" x14ac:dyDescent="0.2">
      <c r="A3561" t="s">
        <v>22969</v>
      </c>
      <c r="B3561" t="s">
        <v>17</v>
      </c>
      <c r="C3561" t="s">
        <v>22970</v>
      </c>
      <c r="D3561" s="1">
        <v>38812</v>
      </c>
      <c r="E3561" s="1">
        <v>43951</v>
      </c>
      <c r="F3561" t="s">
        <v>889</v>
      </c>
      <c r="I3561">
        <v>100</v>
      </c>
      <c r="J3561">
        <v>0</v>
      </c>
      <c r="K3561">
        <v>0</v>
      </c>
      <c r="L3561">
        <v>14618</v>
      </c>
      <c r="M3561">
        <v>14618</v>
      </c>
      <c r="N3561" t="s">
        <v>20</v>
      </c>
      <c r="O3561" t="s">
        <v>22971</v>
      </c>
      <c r="P3561" t="s">
        <v>28</v>
      </c>
      <c r="Q3561" t="s">
        <v>34233</v>
      </c>
      <c r="R3561" t="s">
        <v>34233</v>
      </c>
      <c r="S3561" t="s">
        <v>33942</v>
      </c>
      <c r="T3561" t="s">
        <v>34233</v>
      </c>
      <c r="V3561" t="s">
        <v>34971</v>
      </c>
      <c r="AD3561" t="str">
        <f t="shared" si="551"/>
        <v/>
      </c>
      <c r="AE3561" t="str">
        <f t="shared" si="554"/>
        <v/>
      </c>
      <c r="AF3561" t="str">
        <f t="shared" si="552"/>
        <v/>
      </c>
      <c r="AG3561" t="str">
        <f t="shared" si="553"/>
        <v/>
      </c>
      <c r="AH3561" t="str">
        <f t="shared" si="549"/>
        <v/>
      </c>
      <c r="AI3561">
        <v>0.14499999999999999</v>
      </c>
      <c r="AJ3561" t="str">
        <f t="shared" si="546"/>
        <v/>
      </c>
      <c r="AK3561" t="str">
        <f t="shared" si="550"/>
        <v/>
      </c>
      <c r="AL3561" t="str">
        <f t="shared" si="547"/>
        <v/>
      </c>
    </row>
    <row r="3562" spans="1:39" x14ac:dyDescent="0.2">
      <c r="A3562" t="s">
        <v>24741</v>
      </c>
      <c r="B3562" t="s">
        <v>17</v>
      </c>
      <c r="C3562" t="s">
        <v>24742</v>
      </c>
      <c r="D3562" s="1">
        <v>39552</v>
      </c>
      <c r="E3562" s="1">
        <v>43974</v>
      </c>
      <c r="F3562" t="s">
        <v>19</v>
      </c>
      <c r="I3562">
        <v>100</v>
      </c>
      <c r="J3562">
        <v>0</v>
      </c>
      <c r="K3562">
        <v>0</v>
      </c>
      <c r="L3562">
        <v>1599</v>
      </c>
      <c r="M3562">
        <v>1599</v>
      </c>
      <c r="N3562" t="s">
        <v>20</v>
      </c>
      <c r="O3562" t="s">
        <v>24743</v>
      </c>
      <c r="P3562" t="s">
        <v>28</v>
      </c>
      <c r="Q3562" t="s">
        <v>34233</v>
      </c>
      <c r="R3562" t="s">
        <v>34233</v>
      </c>
      <c r="S3562" t="s">
        <v>33942</v>
      </c>
      <c r="T3562" t="s">
        <v>34233</v>
      </c>
      <c r="U3562" t="s">
        <v>32634</v>
      </c>
      <c r="V3562" t="s">
        <v>32974</v>
      </c>
      <c r="W3562">
        <v>320</v>
      </c>
      <c r="X3562">
        <v>2</v>
      </c>
      <c r="Y3562">
        <v>1</v>
      </c>
      <c r="AA3562">
        <v>8.5</v>
      </c>
      <c r="AB3562">
        <v>20</v>
      </c>
      <c r="AC3562">
        <v>1</v>
      </c>
      <c r="AD3562" t="str">
        <f t="shared" si="551"/>
        <v/>
      </c>
      <c r="AE3562">
        <f t="shared" si="554"/>
        <v>1</v>
      </c>
      <c r="AF3562" t="str">
        <f t="shared" si="552"/>
        <v/>
      </c>
      <c r="AG3562" t="str">
        <f t="shared" si="553"/>
        <v/>
      </c>
      <c r="AH3562" t="str">
        <f t="shared" si="549"/>
        <v/>
      </c>
      <c r="AI3562">
        <v>0.14499999999999999</v>
      </c>
      <c r="AJ3562" t="str">
        <f t="shared" ref="AJ3562:AJ3625" si="555">IF(COUNTBLANK(AH3562),"",AH3562*AI3562)</f>
        <v/>
      </c>
      <c r="AK3562">
        <f t="shared" si="550"/>
        <v>2.8</v>
      </c>
      <c r="AL3562">
        <f t="shared" si="547"/>
        <v>0.40599999999999997</v>
      </c>
      <c r="AM3562" t="s">
        <v>33973</v>
      </c>
    </row>
    <row r="3563" spans="1:39" x14ac:dyDescent="0.2">
      <c r="A3563" t="s">
        <v>24627</v>
      </c>
      <c r="B3563" t="s">
        <v>17</v>
      </c>
      <c r="C3563" t="s">
        <v>24628</v>
      </c>
      <c r="D3563" s="1">
        <v>39552</v>
      </c>
      <c r="E3563" s="1">
        <v>43974</v>
      </c>
      <c r="F3563" t="s">
        <v>19</v>
      </c>
      <c r="I3563">
        <v>100</v>
      </c>
      <c r="J3563">
        <v>0</v>
      </c>
      <c r="K3563">
        <v>0</v>
      </c>
      <c r="L3563">
        <v>1637</v>
      </c>
      <c r="M3563">
        <v>1637</v>
      </c>
      <c r="N3563" t="s">
        <v>20</v>
      </c>
      <c r="O3563" t="s">
        <v>24629</v>
      </c>
      <c r="P3563" t="s">
        <v>28</v>
      </c>
      <c r="Q3563" t="s">
        <v>34233</v>
      </c>
      <c r="R3563" t="s">
        <v>34233</v>
      </c>
      <c r="S3563" t="s">
        <v>33942</v>
      </c>
      <c r="T3563" t="s">
        <v>34233</v>
      </c>
      <c r="U3563" t="s">
        <v>32634</v>
      </c>
      <c r="V3563" t="s">
        <v>32974</v>
      </c>
      <c r="W3563">
        <v>325</v>
      </c>
      <c r="X3563">
        <v>2</v>
      </c>
      <c r="Y3563">
        <v>1</v>
      </c>
      <c r="AA3563">
        <v>8.5</v>
      </c>
      <c r="AB3563">
        <v>20</v>
      </c>
      <c r="AC3563">
        <v>1</v>
      </c>
      <c r="AD3563" t="str">
        <f t="shared" si="551"/>
        <v/>
      </c>
      <c r="AE3563">
        <f t="shared" si="554"/>
        <v>1</v>
      </c>
      <c r="AF3563" t="str">
        <f t="shared" si="552"/>
        <v/>
      </c>
      <c r="AG3563" t="str">
        <f t="shared" si="553"/>
        <v/>
      </c>
      <c r="AH3563" t="str">
        <f t="shared" si="549"/>
        <v/>
      </c>
      <c r="AI3563">
        <v>0.14499999999999999</v>
      </c>
      <c r="AJ3563" t="str">
        <f t="shared" si="555"/>
        <v/>
      </c>
      <c r="AK3563">
        <f t="shared" si="550"/>
        <v>2.8</v>
      </c>
      <c r="AL3563">
        <f t="shared" ref="AL3563:AL3626" si="556">IF(COUNTBLANK(AK3563),"",AK3563*AI3563)</f>
        <v>0.40599999999999997</v>
      </c>
      <c r="AM3563" t="s">
        <v>33973</v>
      </c>
    </row>
    <row r="3564" spans="1:39" x14ac:dyDescent="0.2">
      <c r="A3564" t="s">
        <v>24585</v>
      </c>
      <c r="B3564" t="s">
        <v>17</v>
      </c>
      <c r="C3564" t="s">
        <v>24586</v>
      </c>
      <c r="D3564" s="1">
        <v>39552</v>
      </c>
      <c r="E3564" s="1">
        <v>43974</v>
      </c>
      <c r="F3564" t="s">
        <v>19</v>
      </c>
      <c r="I3564">
        <v>100</v>
      </c>
      <c r="J3564">
        <v>0</v>
      </c>
      <c r="K3564">
        <v>0</v>
      </c>
      <c r="L3564">
        <v>1669</v>
      </c>
      <c r="M3564">
        <v>1669</v>
      </c>
      <c r="N3564" t="s">
        <v>20</v>
      </c>
      <c r="O3564" t="s">
        <v>24587</v>
      </c>
      <c r="P3564" t="s">
        <v>28</v>
      </c>
      <c r="Q3564" t="s">
        <v>34233</v>
      </c>
      <c r="R3564" t="s">
        <v>34233</v>
      </c>
      <c r="S3564" t="s">
        <v>33942</v>
      </c>
      <c r="T3564" t="s">
        <v>34233</v>
      </c>
      <c r="U3564" t="s">
        <v>32634</v>
      </c>
      <c r="V3564" t="s">
        <v>32974</v>
      </c>
      <c r="W3564">
        <v>330</v>
      </c>
      <c r="X3564">
        <v>2</v>
      </c>
      <c r="Y3564">
        <v>1</v>
      </c>
      <c r="AA3564">
        <v>8.5</v>
      </c>
      <c r="AB3564">
        <v>20</v>
      </c>
      <c r="AC3564">
        <v>1</v>
      </c>
      <c r="AD3564" t="str">
        <f t="shared" si="551"/>
        <v/>
      </c>
      <c r="AE3564">
        <f t="shared" si="554"/>
        <v>1</v>
      </c>
      <c r="AF3564" t="str">
        <f t="shared" si="552"/>
        <v/>
      </c>
      <c r="AG3564" t="str">
        <f t="shared" si="553"/>
        <v/>
      </c>
      <c r="AH3564" t="str">
        <f t="shared" si="549"/>
        <v/>
      </c>
      <c r="AI3564">
        <v>0.14499999999999999</v>
      </c>
      <c r="AJ3564" t="str">
        <f t="shared" si="555"/>
        <v/>
      </c>
      <c r="AK3564">
        <f t="shared" si="550"/>
        <v>2.8</v>
      </c>
      <c r="AL3564">
        <f t="shared" si="556"/>
        <v>0.40599999999999997</v>
      </c>
      <c r="AM3564" t="s">
        <v>33973</v>
      </c>
    </row>
    <row r="3565" spans="1:39" x14ac:dyDescent="0.2">
      <c r="A3565" t="s">
        <v>24564</v>
      </c>
      <c r="B3565" t="s">
        <v>17</v>
      </c>
      <c r="C3565" t="s">
        <v>24565</v>
      </c>
      <c r="D3565" s="1">
        <v>39552</v>
      </c>
      <c r="E3565" s="1">
        <v>43974</v>
      </c>
      <c r="F3565" t="s">
        <v>19</v>
      </c>
      <c r="I3565">
        <v>100</v>
      </c>
      <c r="J3565">
        <v>0</v>
      </c>
      <c r="K3565">
        <v>0</v>
      </c>
      <c r="L3565">
        <v>3803</v>
      </c>
      <c r="M3565">
        <v>3803</v>
      </c>
      <c r="N3565" t="s">
        <v>20</v>
      </c>
      <c r="O3565" t="s">
        <v>24566</v>
      </c>
      <c r="P3565" t="s">
        <v>28</v>
      </c>
      <c r="Q3565" t="s">
        <v>34233</v>
      </c>
      <c r="R3565" t="s">
        <v>34233</v>
      </c>
      <c r="S3565" t="s">
        <v>33942</v>
      </c>
      <c r="T3565" t="s">
        <v>34233</v>
      </c>
      <c r="U3565" t="s">
        <v>32650</v>
      </c>
      <c r="V3565" t="s">
        <v>32974</v>
      </c>
      <c r="W3565">
        <v>950</v>
      </c>
      <c r="X3565">
        <v>2</v>
      </c>
      <c r="Y3565">
        <v>1</v>
      </c>
      <c r="AA3565">
        <v>8.5</v>
      </c>
      <c r="AB3565">
        <v>25</v>
      </c>
      <c r="AC3565">
        <v>5</v>
      </c>
      <c r="AD3565" t="str">
        <f t="shared" si="551"/>
        <v/>
      </c>
      <c r="AE3565">
        <f t="shared" si="554"/>
        <v>5</v>
      </c>
      <c r="AF3565" t="str">
        <f t="shared" si="552"/>
        <v/>
      </c>
      <c r="AG3565" t="str">
        <f t="shared" ref="AG3565:AG3596" si="557">IF((S3565&lt;&gt;"tühi")*(AC3565&lt;&gt;""),AC3565,"")</f>
        <v/>
      </c>
      <c r="AH3565" t="str">
        <f t="shared" si="549"/>
        <v/>
      </c>
      <c r="AI3565">
        <v>0.14499999999999999</v>
      </c>
      <c r="AJ3565" t="str">
        <f t="shared" si="555"/>
        <v/>
      </c>
      <c r="AK3565">
        <f t="shared" si="550"/>
        <v>14</v>
      </c>
      <c r="AL3565">
        <f t="shared" si="556"/>
        <v>2.0299999999999998</v>
      </c>
    </row>
    <row r="3566" spans="1:39" x14ac:dyDescent="0.2">
      <c r="A3566" t="s">
        <v>24744</v>
      </c>
      <c r="B3566" t="s">
        <v>17</v>
      </c>
      <c r="C3566" t="s">
        <v>24745</v>
      </c>
      <c r="D3566" s="1">
        <v>39552</v>
      </c>
      <c r="E3566" s="1">
        <v>43974</v>
      </c>
      <c r="F3566" t="s">
        <v>19</v>
      </c>
      <c r="I3566">
        <v>100</v>
      </c>
      <c r="J3566">
        <v>0</v>
      </c>
      <c r="K3566">
        <v>0</v>
      </c>
      <c r="L3566">
        <v>1674</v>
      </c>
      <c r="M3566">
        <v>1674</v>
      </c>
      <c r="N3566" t="s">
        <v>20</v>
      </c>
      <c r="O3566" t="s">
        <v>24746</v>
      </c>
      <c r="P3566" t="s">
        <v>28</v>
      </c>
      <c r="Q3566" t="s">
        <v>34233</v>
      </c>
      <c r="R3566" t="s">
        <v>34233</v>
      </c>
      <c r="S3566" t="s">
        <v>33942</v>
      </c>
      <c r="T3566" t="s">
        <v>34233</v>
      </c>
      <c r="U3566" t="s">
        <v>32634</v>
      </c>
      <c r="V3566" t="s">
        <v>32974</v>
      </c>
      <c r="W3566">
        <v>335</v>
      </c>
      <c r="X3566">
        <v>2</v>
      </c>
      <c r="Y3566">
        <v>1</v>
      </c>
      <c r="AA3566">
        <v>8.5</v>
      </c>
      <c r="AB3566">
        <v>20</v>
      </c>
      <c r="AC3566">
        <v>1</v>
      </c>
      <c r="AD3566" t="str">
        <f t="shared" si="551"/>
        <v/>
      </c>
      <c r="AE3566">
        <f t="shared" si="554"/>
        <v>1</v>
      </c>
      <c r="AF3566" t="str">
        <f t="shared" si="552"/>
        <v/>
      </c>
      <c r="AG3566" t="str">
        <f t="shared" si="557"/>
        <v/>
      </c>
      <c r="AH3566" t="str">
        <f t="shared" si="549"/>
        <v/>
      </c>
      <c r="AI3566">
        <v>0.14499999999999999</v>
      </c>
      <c r="AJ3566" t="str">
        <f t="shared" si="555"/>
        <v/>
      </c>
      <c r="AK3566">
        <f t="shared" si="550"/>
        <v>2.8</v>
      </c>
      <c r="AL3566">
        <f t="shared" si="556"/>
        <v>0.40599999999999997</v>
      </c>
      <c r="AM3566" t="s">
        <v>33973</v>
      </c>
    </row>
    <row r="3567" spans="1:39" x14ac:dyDescent="0.2">
      <c r="A3567" t="s">
        <v>24798</v>
      </c>
      <c r="B3567" t="s">
        <v>17</v>
      </c>
      <c r="C3567" t="s">
        <v>24799</v>
      </c>
      <c r="D3567" s="1">
        <v>39552</v>
      </c>
      <c r="E3567" s="1">
        <v>43974</v>
      </c>
      <c r="F3567" t="s">
        <v>19</v>
      </c>
      <c r="I3567">
        <v>100</v>
      </c>
      <c r="J3567">
        <v>0</v>
      </c>
      <c r="K3567">
        <v>0</v>
      </c>
      <c r="L3567">
        <v>3771</v>
      </c>
      <c r="M3567">
        <v>3771</v>
      </c>
      <c r="N3567" t="s">
        <v>20</v>
      </c>
      <c r="O3567" t="s">
        <v>24800</v>
      </c>
      <c r="P3567" t="s">
        <v>28</v>
      </c>
      <c r="Q3567" t="s">
        <v>34233</v>
      </c>
      <c r="R3567" t="s">
        <v>34233</v>
      </c>
      <c r="S3567" t="s">
        <v>33942</v>
      </c>
      <c r="T3567" t="s">
        <v>34233</v>
      </c>
      <c r="U3567" t="s">
        <v>32650</v>
      </c>
      <c r="V3567" t="s">
        <v>32974</v>
      </c>
      <c r="W3567">
        <v>940</v>
      </c>
      <c r="X3567">
        <v>2</v>
      </c>
      <c r="Y3567">
        <v>1</v>
      </c>
      <c r="AA3567">
        <v>8.5</v>
      </c>
      <c r="AB3567">
        <v>25</v>
      </c>
      <c r="AC3567">
        <v>5</v>
      </c>
      <c r="AD3567" t="str">
        <f t="shared" si="551"/>
        <v/>
      </c>
      <c r="AE3567">
        <f t="shared" si="554"/>
        <v>5</v>
      </c>
      <c r="AF3567" t="str">
        <f t="shared" si="552"/>
        <v/>
      </c>
      <c r="AG3567" t="str">
        <f t="shared" si="557"/>
        <v/>
      </c>
      <c r="AH3567" t="str">
        <f t="shared" si="549"/>
        <v/>
      </c>
      <c r="AI3567">
        <v>0.14499999999999999</v>
      </c>
      <c r="AJ3567" t="str">
        <f t="shared" si="555"/>
        <v/>
      </c>
      <c r="AK3567">
        <f t="shared" si="550"/>
        <v>14</v>
      </c>
      <c r="AL3567">
        <f t="shared" si="556"/>
        <v>2.0299999999999998</v>
      </c>
    </row>
    <row r="3568" spans="1:39" x14ac:dyDescent="0.2">
      <c r="A3568" t="s">
        <v>24567</v>
      </c>
      <c r="B3568" t="s">
        <v>17</v>
      </c>
      <c r="C3568" t="s">
        <v>24568</v>
      </c>
      <c r="D3568" s="1">
        <v>39552</v>
      </c>
      <c r="E3568" s="1">
        <v>43974</v>
      </c>
      <c r="F3568" t="s">
        <v>889</v>
      </c>
      <c r="I3568">
        <v>100</v>
      </c>
      <c r="J3568">
        <v>0</v>
      </c>
      <c r="K3568">
        <v>0</v>
      </c>
      <c r="L3568">
        <v>1690</v>
      </c>
      <c r="M3568">
        <v>1690</v>
      </c>
      <c r="N3568" t="s">
        <v>20</v>
      </c>
      <c r="O3568" t="s">
        <v>24569</v>
      </c>
      <c r="P3568" t="s">
        <v>28</v>
      </c>
      <c r="Q3568" t="s">
        <v>34233</v>
      </c>
      <c r="R3568" t="s">
        <v>34233</v>
      </c>
      <c r="S3568" t="s">
        <v>33942</v>
      </c>
      <c r="T3568" t="s">
        <v>34233</v>
      </c>
      <c r="V3568" t="s">
        <v>32999</v>
      </c>
      <c r="AD3568" t="str">
        <f t="shared" si="551"/>
        <v/>
      </c>
      <c r="AE3568" t="str">
        <f t="shared" si="554"/>
        <v/>
      </c>
      <c r="AF3568" t="str">
        <f t="shared" si="552"/>
        <v/>
      </c>
      <c r="AG3568" t="str">
        <f t="shared" si="557"/>
        <v/>
      </c>
      <c r="AH3568" t="str">
        <f t="shared" si="549"/>
        <v/>
      </c>
      <c r="AI3568">
        <v>0.14499999999999999</v>
      </c>
      <c r="AJ3568" t="str">
        <f t="shared" si="555"/>
        <v/>
      </c>
      <c r="AK3568" t="str">
        <f t="shared" si="550"/>
        <v/>
      </c>
      <c r="AL3568" t="str">
        <f t="shared" si="556"/>
        <v/>
      </c>
    </row>
    <row r="3569" spans="1:39" x14ac:dyDescent="0.2">
      <c r="A3569" t="s">
        <v>24588</v>
      </c>
      <c r="B3569" t="s">
        <v>17</v>
      </c>
      <c r="C3569" t="s">
        <v>24589</v>
      </c>
      <c r="D3569" s="1">
        <v>39552</v>
      </c>
      <c r="E3569" s="1">
        <v>43974</v>
      </c>
      <c r="F3569" t="s">
        <v>19</v>
      </c>
      <c r="I3569">
        <v>100</v>
      </c>
      <c r="J3569">
        <v>0</v>
      </c>
      <c r="K3569">
        <v>0</v>
      </c>
      <c r="L3569">
        <v>1501</v>
      </c>
      <c r="M3569">
        <v>1501</v>
      </c>
      <c r="N3569" t="s">
        <v>20</v>
      </c>
      <c r="O3569" t="s">
        <v>24590</v>
      </c>
      <c r="P3569" t="s">
        <v>28</v>
      </c>
      <c r="Q3569" t="s">
        <v>34233</v>
      </c>
      <c r="R3569" t="s">
        <v>34233</v>
      </c>
      <c r="S3569" t="s">
        <v>33942</v>
      </c>
      <c r="T3569" t="s">
        <v>34233</v>
      </c>
      <c r="U3569" t="s">
        <v>32634</v>
      </c>
      <c r="V3569" t="s">
        <v>32974</v>
      </c>
      <c r="W3569">
        <v>300</v>
      </c>
      <c r="X3569">
        <v>2</v>
      </c>
      <c r="Y3569">
        <v>1</v>
      </c>
      <c r="AA3569">
        <v>8.5</v>
      </c>
      <c r="AB3569">
        <v>20</v>
      </c>
      <c r="AC3569">
        <v>1</v>
      </c>
      <c r="AD3569" t="str">
        <f t="shared" si="551"/>
        <v/>
      </c>
      <c r="AE3569">
        <f t="shared" si="554"/>
        <v>1</v>
      </c>
      <c r="AF3569" t="str">
        <f t="shared" si="552"/>
        <v/>
      </c>
      <c r="AG3569" t="str">
        <f t="shared" si="557"/>
        <v/>
      </c>
      <c r="AH3569" t="str">
        <f t="shared" si="549"/>
        <v/>
      </c>
      <c r="AI3569">
        <v>0.14499999999999999</v>
      </c>
      <c r="AJ3569" t="str">
        <f t="shared" si="555"/>
        <v/>
      </c>
      <c r="AK3569">
        <f t="shared" si="550"/>
        <v>2.8</v>
      </c>
      <c r="AL3569">
        <f t="shared" si="556"/>
        <v>0.40599999999999997</v>
      </c>
      <c r="AM3569" t="s">
        <v>33973</v>
      </c>
    </row>
    <row r="3570" spans="1:39" x14ac:dyDescent="0.2">
      <c r="A3570" t="s">
        <v>24672</v>
      </c>
      <c r="B3570" t="s">
        <v>17</v>
      </c>
      <c r="C3570" t="s">
        <v>24673</v>
      </c>
      <c r="D3570" s="1">
        <v>39552</v>
      </c>
      <c r="E3570" s="1">
        <v>43974</v>
      </c>
      <c r="F3570" t="s">
        <v>19</v>
      </c>
      <c r="I3570">
        <v>100</v>
      </c>
      <c r="J3570">
        <v>0</v>
      </c>
      <c r="K3570">
        <v>0</v>
      </c>
      <c r="L3570">
        <v>1505</v>
      </c>
      <c r="M3570">
        <v>1505</v>
      </c>
      <c r="N3570" t="s">
        <v>20</v>
      </c>
      <c r="O3570" t="s">
        <v>24674</v>
      </c>
      <c r="P3570" t="s">
        <v>28</v>
      </c>
      <c r="Q3570" t="s">
        <v>34233</v>
      </c>
      <c r="R3570" t="s">
        <v>34233</v>
      </c>
      <c r="S3570" t="s">
        <v>33942</v>
      </c>
      <c r="T3570" t="s">
        <v>34233</v>
      </c>
      <c r="U3570" t="s">
        <v>32634</v>
      </c>
      <c r="V3570" t="s">
        <v>32974</v>
      </c>
      <c r="W3570">
        <v>300</v>
      </c>
      <c r="X3570">
        <v>2</v>
      </c>
      <c r="Y3570">
        <v>1</v>
      </c>
      <c r="AA3570">
        <v>8.5</v>
      </c>
      <c r="AB3570">
        <v>20</v>
      </c>
      <c r="AC3570">
        <v>1</v>
      </c>
      <c r="AD3570" t="str">
        <f t="shared" si="551"/>
        <v/>
      </c>
      <c r="AE3570">
        <f t="shared" si="554"/>
        <v>1</v>
      </c>
      <c r="AF3570" t="str">
        <f t="shared" si="552"/>
        <v/>
      </c>
      <c r="AG3570" t="str">
        <f t="shared" si="557"/>
        <v/>
      </c>
      <c r="AH3570" t="str">
        <f t="shared" si="549"/>
        <v/>
      </c>
      <c r="AI3570">
        <v>0.14499999999999999</v>
      </c>
      <c r="AJ3570" t="str">
        <f t="shared" si="555"/>
        <v/>
      </c>
      <c r="AK3570">
        <f t="shared" si="550"/>
        <v>2.8</v>
      </c>
      <c r="AL3570">
        <f t="shared" si="556"/>
        <v>0.40599999999999997</v>
      </c>
      <c r="AM3570" t="s">
        <v>33973</v>
      </c>
    </row>
    <row r="3571" spans="1:39" x14ac:dyDescent="0.2">
      <c r="A3571" t="s">
        <v>24492</v>
      </c>
      <c r="B3571" t="s">
        <v>17</v>
      </c>
      <c r="C3571" t="s">
        <v>24493</v>
      </c>
      <c r="D3571" s="1">
        <v>39552</v>
      </c>
      <c r="E3571" s="1">
        <v>43974</v>
      </c>
      <c r="F3571" t="s">
        <v>19</v>
      </c>
      <c r="I3571">
        <v>100</v>
      </c>
      <c r="J3571">
        <v>0</v>
      </c>
      <c r="K3571">
        <v>0</v>
      </c>
      <c r="L3571">
        <v>1509</v>
      </c>
      <c r="M3571">
        <v>1509</v>
      </c>
      <c r="N3571" t="s">
        <v>20</v>
      </c>
      <c r="O3571" t="s">
        <v>24494</v>
      </c>
      <c r="P3571" t="s">
        <v>28</v>
      </c>
      <c r="Q3571" t="s">
        <v>34233</v>
      </c>
      <c r="R3571" t="s">
        <v>34233</v>
      </c>
      <c r="S3571" t="s">
        <v>33942</v>
      </c>
      <c r="T3571" t="s">
        <v>34233</v>
      </c>
      <c r="U3571" t="s">
        <v>32634</v>
      </c>
      <c r="V3571" t="s">
        <v>32975</v>
      </c>
      <c r="W3571">
        <v>300</v>
      </c>
      <c r="X3571">
        <v>2</v>
      </c>
      <c r="Y3571">
        <v>1</v>
      </c>
      <c r="AA3571">
        <v>8.5</v>
      </c>
      <c r="AB3571">
        <v>20</v>
      </c>
      <c r="AC3571">
        <v>1</v>
      </c>
      <c r="AD3571" t="str">
        <f t="shared" si="551"/>
        <v/>
      </c>
      <c r="AE3571">
        <f t="shared" si="554"/>
        <v>1</v>
      </c>
      <c r="AF3571" t="str">
        <f t="shared" si="552"/>
        <v/>
      </c>
      <c r="AG3571" t="str">
        <f t="shared" si="557"/>
        <v/>
      </c>
      <c r="AH3571" t="str">
        <f t="shared" si="549"/>
        <v/>
      </c>
      <c r="AI3571">
        <v>0.14499999999999999</v>
      </c>
      <c r="AJ3571" t="str">
        <f t="shared" si="555"/>
        <v/>
      </c>
      <c r="AK3571">
        <f t="shared" si="550"/>
        <v>2.8</v>
      </c>
      <c r="AL3571">
        <f t="shared" si="556"/>
        <v>0.40599999999999997</v>
      </c>
      <c r="AM3571" t="s">
        <v>33973</v>
      </c>
    </row>
    <row r="3572" spans="1:39" x14ac:dyDescent="0.2">
      <c r="A3572" t="s">
        <v>24777</v>
      </c>
      <c r="B3572" t="s">
        <v>17</v>
      </c>
      <c r="C3572" t="s">
        <v>24778</v>
      </c>
      <c r="D3572" s="1">
        <v>39552</v>
      </c>
      <c r="E3572" s="1">
        <v>43974</v>
      </c>
      <c r="F3572" t="s">
        <v>19</v>
      </c>
      <c r="I3572">
        <v>100</v>
      </c>
      <c r="J3572">
        <v>0</v>
      </c>
      <c r="K3572">
        <v>0</v>
      </c>
      <c r="L3572">
        <v>1584</v>
      </c>
      <c r="M3572">
        <v>1584</v>
      </c>
      <c r="N3572" t="s">
        <v>20</v>
      </c>
      <c r="O3572" t="s">
        <v>24779</v>
      </c>
      <c r="P3572" t="s">
        <v>28</v>
      </c>
      <c r="Q3572" t="s">
        <v>34233</v>
      </c>
      <c r="R3572" t="s">
        <v>34233</v>
      </c>
      <c r="S3572" t="s">
        <v>33942</v>
      </c>
      <c r="T3572" t="s">
        <v>34233</v>
      </c>
      <c r="U3572" t="s">
        <v>32634</v>
      </c>
      <c r="V3572" t="s">
        <v>32975</v>
      </c>
      <c r="W3572">
        <v>315</v>
      </c>
      <c r="X3572">
        <v>2</v>
      </c>
      <c r="Y3572">
        <v>1</v>
      </c>
      <c r="AA3572">
        <v>8.5</v>
      </c>
      <c r="AB3572">
        <v>20</v>
      </c>
      <c r="AC3572">
        <v>1</v>
      </c>
      <c r="AD3572" t="str">
        <f t="shared" si="551"/>
        <v/>
      </c>
      <c r="AE3572">
        <f t="shared" si="554"/>
        <v>1</v>
      </c>
      <c r="AF3572" t="str">
        <f t="shared" si="552"/>
        <v/>
      </c>
      <c r="AG3572" t="str">
        <f t="shared" si="557"/>
        <v/>
      </c>
      <c r="AH3572" t="str">
        <f t="shared" si="549"/>
        <v/>
      </c>
      <c r="AI3572">
        <v>0.14499999999999999</v>
      </c>
      <c r="AJ3572" t="str">
        <f t="shared" si="555"/>
        <v/>
      </c>
      <c r="AK3572">
        <f t="shared" si="550"/>
        <v>2.8</v>
      </c>
      <c r="AL3572">
        <f t="shared" si="556"/>
        <v>0.40599999999999997</v>
      </c>
      <c r="AM3572" t="s">
        <v>33973</v>
      </c>
    </row>
    <row r="3573" spans="1:39" x14ac:dyDescent="0.2">
      <c r="A3573" t="s">
        <v>24774</v>
      </c>
      <c r="B3573" t="s">
        <v>17</v>
      </c>
      <c r="C3573" t="s">
        <v>24775</v>
      </c>
      <c r="D3573" s="1">
        <v>39552</v>
      </c>
      <c r="E3573" s="1">
        <v>43974</v>
      </c>
      <c r="F3573" t="s">
        <v>19</v>
      </c>
      <c r="I3573">
        <v>100</v>
      </c>
      <c r="J3573">
        <v>0</v>
      </c>
      <c r="K3573">
        <v>0</v>
      </c>
      <c r="L3573">
        <v>1502</v>
      </c>
      <c r="M3573">
        <v>1502</v>
      </c>
      <c r="N3573" t="s">
        <v>20</v>
      </c>
      <c r="O3573" t="s">
        <v>24776</v>
      </c>
      <c r="P3573" t="s">
        <v>28</v>
      </c>
      <c r="Q3573" t="s">
        <v>34233</v>
      </c>
      <c r="R3573" t="s">
        <v>34233</v>
      </c>
      <c r="S3573" t="s">
        <v>33942</v>
      </c>
      <c r="T3573" t="s">
        <v>34233</v>
      </c>
      <c r="U3573" t="s">
        <v>32634</v>
      </c>
      <c r="V3573" t="s">
        <v>32975</v>
      </c>
      <c r="W3573">
        <v>300</v>
      </c>
      <c r="X3573">
        <v>2</v>
      </c>
      <c r="Y3573">
        <v>1</v>
      </c>
      <c r="AA3573">
        <v>8.5</v>
      </c>
      <c r="AB3573">
        <v>20</v>
      </c>
      <c r="AC3573">
        <v>1</v>
      </c>
      <c r="AD3573" t="str">
        <f t="shared" si="551"/>
        <v/>
      </c>
      <c r="AE3573">
        <f t="shared" si="554"/>
        <v>1</v>
      </c>
      <c r="AF3573" t="str">
        <f t="shared" si="552"/>
        <v/>
      </c>
      <c r="AG3573" t="str">
        <f t="shared" si="557"/>
        <v/>
      </c>
      <c r="AH3573" t="str">
        <f t="shared" si="549"/>
        <v/>
      </c>
      <c r="AI3573">
        <v>0.14499999999999999</v>
      </c>
      <c r="AJ3573" t="str">
        <f t="shared" si="555"/>
        <v/>
      </c>
      <c r="AK3573">
        <f t="shared" si="550"/>
        <v>2.8</v>
      </c>
      <c r="AL3573">
        <f t="shared" si="556"/>
        <v>0.40599999999999997</v>
      </c>
      <c r="AM3573" t="s">
        <v>33973</v>
      </c>
    </row>
    <row r="3574" spans="1:39" x14ac:dyDescent="0.2">
      <c r="A3574" t="s">
        <v>24693</v>
      </c>
      <c r="B3574" t="s">
        <v>17</v>
      </c>
      <c r="C3574" t="s">
        <v>24694</v>
      </c>
      <c r="D3574" s="1">
        <v>39552</v>
      </c>
      <c r="E3574" s="1">
        <v>43974</v>
      </c>
      <c r="F3574" t="s">
        <v>19</v>
      </c>
      <c r="I3574">
        <v>100</v>
      </c>
      <c r="J3574">
        <v>0</v>
      </c>
      <c r="K3574">
        <v>0</v>
      </c>
      <c r="L3574">
        <v>1609</v>
      </c>
      <c r="M3574">
        <v>1609</v>
      </c>
      <c r="N3574" t="s">
        <v>20</v>
      </c>
      <c r="O3574" t="s">
        <v>24695</v>
      </c>
      <c r="P3574" t="s">
        <v>28</v>
      </c>
      <c r="Q3574" t="s">
        <v>34233</v>
      </c>
      <c r="R3574" t="s">
        <v>34233</v>
      </c>
      <c r="S3574" t="s">
        <v>33942</v>
      </c>
      <c r="T3574" t="s">
        <v>34233</v>
      </c>
      <c r="U3574" t="s">
        <v>32634</v>
      </c>
      <c r="V3574" t="s">
        <v>32975</v>
      </c>
      <c r="W3574">
        <v>320</v>
      </c>
      <c r="X3574">
        <v>2</v>
      </c>
      <c r="Y3574">
        <v>1</v>
      </c>
      <c r="AA3574">
        <v>8.5</v>
      </c>
      <c r="AB3574">
        <v>20</v>
      </c>
      <c r="AC3574">
        <v>1</v>
      </c>
      <c r="AD3574" t="str">
        <f t="shared" si="551"/>
        <v/>
      </c>
      <c r="AE3574">
        <f t="shared" si="554"/>
        <v>1</v>
      </c>
      <c r="AF3574" t="str">
        <f t="shared" si="552"/>
        <v/>
      </c>
      <c r="AG3574" t="str">
        <f t="shared" si="557"/>
        <v/>
      </c>
      <c r="AH3574" t="str">
        <f t="shared" ref="AH3574:AH3637" si="558">IF(AG3574="","",AG3574*2.8)</f>
        <v/>
      </c>
      <c r="AI3574">
        <v>0.14499999999999999</v>
      </c>
      <c r="AJ3574" t="str">
        <f t="shared" si="555"/>
        <v/>
      </c>
      <c r="AK3574">
        <f t="shared" ref="AK3574:AK3637" si="559">IF(AE3574="","",AE3574*2.8)</f>
        <v>2.8</v>
      </c>
      <c r="AL3574">
        <f t="shared" si="556"/>
        <v>0.40599999999999997</v>
      </c>
      <c r="AM3574" t="s">
        <v>33973</v>
      </c>
    </row>
    <row r="3575" spans="1:39" x14ac:dyDescent="0.2">
      <c r="A3575" t="s">
        <v>19323</v>
      </c>
      <c r="B3575" t="s">
        <v>17</v>
      </c>
      <c r="C3575" t="s">
        <v>19324</v>
      </c>
      <c r="D3575" s="1">
        <v>38177</v>
      </c>
      <c r="E3575" s="1">
        <v>44546</v>
      </c>
      <c r="F3575" t="s">
        <v>889</v>
      </c>
      <c r="I3575">
        <v>100</v>
      </c>
      <c r="J3575">
        <v>0</v>
      </c>
      <c r="K3575">
        <v>0</v>
      </c>
      <c r="L3575">
        <v>558</v>
      </c>
      <c r="M3575">
        <v>558</v>
      </c>
      <c r="N3575" t="s">
        <v>20</v>
      </c>
      <c r="O3575" t="s">
        <v>19325</v>
      </c>
      <c r="P3575" t="s">
        <v>44</v>
      </c>
      <c r="Q3575" t="s">
        <v>34233</v>
      </c>
      <c r="R3575" t="s">
        <v>34233</v>
      </c>
      <c r="S3575" t="s">
        <v>33942</v>
      </c>
      <c r="T3575" t="s">
        <v>34233</v>
      </c>
      <c r="V3575" t="s">
        <v>32966</v>
      </c>
      <c r="AD3575" t="str">
        <f t="shared" si="551"/>
        <v/>
      </c>
      <c r="AE3575" t="str">
        <f t="shared" si="554"/>
        <v/>
      </c>
      <c r="AF3575" t="str">
        <f t="shared" si="552"/>
        <v/>
      </c>
      <c r="AG3575" t="str">
        <f t="shared" si="557"/>
        <v/>
      </c>
      <c r="AH3575" t="str">
        <f t="shared" si="558"/>
        <v/>
      </c>
      <c r="AI3575">
        <v>0.14499999999999999</v>
      </c>
      <c r="AJ3575" t="str">
        <f t="shared" si="555"/>
        <v/>
      </c>
      <c r="AK3575" t="str">
        <f t="shared" si="559"/>
        <v/>
      </c>
      <c r="AL3575" t="str">
        <f t="shared" si="556"/>
        <v/>
      </c>
    </row>
    <row r="3576" spans="1:39" x14ac:dyDescent="0.2">
      <c r="A3576" t="s">
        <v>24489</v>
      </c>
      <c r="B3576" t="s">
        <v>17</v>
      </c>
      <c r="C3576" t="s">
        <v>24490</v>
      </c>
      <c r="D3576" s="1">
        <v>39552</v>
      </c>
      <c r="E3576" s="1">
        <v>43974</v>
      </c>
      <c r="F3576" t="s">
        <v>19</v>
      </c>
      <c r="I3576">
        <v>100</v>
      </c>
      <c r="J3576">
        <v>0</v>
      </c>
      <c r="K3576">
        <v>0</v>
      </c>
      <c r="L3576">
        <v>1511</v>
      </c>
      <c r="M3576">
        <v>1511</v>
      </c>
      <c r="N3576" t="s">
        <v>20</v>
      </c>
      <c r="O3576" t="s">
        <v>24491</v>
      </c>
      <c r="P3576" t="s">
        <v>28</v>
      </c>
      <c r="Q3576" t="s">
        <v>34233</v>
      </c>
      <c r="R3576" t="s">
        <v>34233</v>
      </c>
      <c r="S3576" t="s">
        <v>33942</v>
      </c>
      <c r="T3576" t="s">
        <v>34233</v>
      </c>
      <c r="U3576" t="s">
        <v>32634</v>
      </c>
      <c r="V3576" t="s">
        <v>32974</v>
      </c>
      <c r="W3576">
        <v>300</v>
      </c>
      <c r="X3576">
        <v>2</v>
      </c>
      <c r="Y3576">
        <v>1</v>
      </c>
      <c r="AA3576">
        <v>8.5</v>
      </c>
      <c r="AB3576">
        <v>20</v>
      </c>
      <c r="AC3576">
        <v>1</v>
      </c>
      <c r="AD3576" t="str">
        <f t="shared" si="551"/>
        <v/>
      </c>
      <c r="AE3576">
        <f t="shared" si="554"/>
        <v>1</v>
      </c>
      <c r="AF3576" t="str">
        <f t="shared" si="552"/>
        <v/>
      </c>
      <c r="AG3576" t="str">
        <f t="shared" si="557"/>
        <v/>
      </c>
      <c r="AH3576" t="str">
        <f t="shared" si="558"/>
        <v/>
      </c>
      <c r="AI3576">
        <v>0.14499999999999999</v>
      </c>
      <c r="AJ3576" t="str">
        <f t="shared" si="555"/>
        <v/>
      </c>
      <c r="AK3576">
        <f t="shared" si="559"/>
        <v>2.8</v>
      </c>
      <c r="AL3576">
        <f t="shared" si="556"/>
        <v>0.40599999999999997</v>
      </c>
      <c r="AM3576" t="s">
        <v>33973</v>
      </c>
    </row>
    <row r="3577" spans="1:39" x14ac:dyDescent="0.2">
      <c r="A3577" t="s">
        <v>24681</v>
      </c>
      <c r="B3577" t="s">
        <v>17</v>
      </c>
      <c r="C3577" t="s">
        <v>24682</v>
      </c>
      <c r="D3577" s="1">
        <v>39552</v>
      </c>
      <c r="E3577" s="1">
        <v>43974</v>
      </c>
      <c r="F3577" t="s">
        <v>19</v>
      </c>
      <c r="I3577">
        <v>100</v>
      </c>
      <c r="J3577">
        <v>0</v>
      </c>
      <c r="K3577">
        <v>0</v>
      </c>
      <c r="L3577">
        <v>1599</v>
      </c>
      <c r="M3577">
        <v>1599</v>
      </c>
      <c r="N3577" t="s">
        <v>20</v>
      </c>
      <c r="O3577" t="s">
        <v>24683</v>
      </c>
      <c r="P3577" t="s">
        <v>28</v>
      </c>
      <c r="Q3577" t="s">
        <v>34233</v>
      </c>
      <c r="R3577" t="s">
        <v>34233</v>
      </c>
      <c r="S3577" t="s">
        <v>33942</v>
      </c>
      <c r="T3577" t="s">
        <v>34233</v>
      </c>
      <c r="U3577" t="s">
        <v>32634</v>
      </c>
      <c r="V3577" t="s">
        <v>32974</v>
      </c>
      <c r="W3577">
        <v>315</v>
      </c>
      <c r="X3577">
        <v>2</v>
      </c>
      <c r="Y3577">
        <v>1</v>
      </c>
      <c r="AA3577">
        <v>8.5</v>
      </c>
      <c r="AB3577">
        <v>20</v>
      </c>
      <c r="AC3577">
        <v>1</v>
      </c>
      <c r="AD3577" t="str">
        <f t="shared" si="551"/>
        <v/>
      </c>
      <c r="AE3577">
        <f t="shared" si="554"/>
        <v>1</v>
      </c>
      <c r="AF3577" t="str">
        <f t="shared" si="552"/>
        <v/>
      </c>
      <c r="AG3577" t="str">
        <f t="shared" si="557"/>
        <v/>
      </c>
      <c r="AH3577" t="str">
        <f t="shared" si="558"/>
        <v/>
      </c>
      <c r="AI3577">
        <v>0.14499999999999999</v>
      </c>
      <c r="AJ3577" t="str">
        <f t="shared" si="555"/>
        <v/>
      </c>
      <c r="AK3577">
        <f t="shared" si="559"/>
        <v>2.8</v>
      </c>
      <c r="AL3577">
        <f t="shared" si="556"/>
        <v>0.40599999999999997</v>
      </c>
      <c r="AM3577" t="s">
        <v>33973</v>
      </c>
    </row>
    <row r="3578" spans="1:39" x14ac:dyDescent="0.2">
      <c r="A3578" t="s">
        <v>24861</v>
      </c>
      <c r="B3578" t="s">
        <v>17</v>
      </c>
      <c r="C3578" t="s">
        <v>24862</v>
      </c>
      <c r="D3578" s="1">
        <v>39552</v>
      </c>
      <c r="E3578" s="1">
        <v>43974</v>
      </c>
      <c r="F3578" t="s">
        <v>19</v>
      </c>
      <c r="I3578">
        <v>100</v>
      </c>
      <c r="J3578">
        <v>0</v>
      </c>
      <c r="K3578">
        <v>0</v>
      </c>
      <c r="L3578">
        <v>1552</v>
      </c>
      <c r="M3578">
        <v>1552</v>
      </c>
      <c r="N3578" t="s">
        <v>20</v>
      </c>
      <c r="O3578" t="s">
        <v>24863</v>
      </c>
      <c r="P3578" t="s">
        <v>28</v>
      </c>
      <c r="Q3578" t="s">
        <v>34233</v>
      </c>
      <c r="R3578" t="s">
        <v>34233</v>
      </c>
      <c r="S3578" t="s">
        <v>33942</v>
      </c>
      <c r="T3578" t="s">
        <v>34233</v>
      </c>
      <c r="U3578" t="s">
        <v>32634</v>
      </c>
      <c r="V3578" t="s">
        <v>32974</v>
      </c>
      <c r="W3578">
        <v>310</v>
      </c>
      <c r="X3578">
        <v>2</v>
      </c>
      <c r="Y3578">
        <v>1</v>
      </c>
      <c r="AA3578">
        <v>8.5</v>
      </c>
      <c r="AB3578">
        <v>20</v>
      </c>
      <c r="AC3578">
        <v>1</v>
      </c>
      <c r="AD3578" t="str">
        <f t="shared" si="551"/>
        <v/>
      </c>
      <c r="AE3578">
        <f t="shared" si="554"/>
        <v>1</v>
      </c>
      <c r="AF3578" t="str">
        <f t="shared" si="552"/>
        <v/>
      </c>
      <c r="AG3578" t="str">
        <f t="shared" si="557"/>
        <v/>
      </c>
      <c r="AH3578" t="str">
        <f t="shared" si="558"/>
        <v/>
      </c>
      <c r="AI3578">
        <v>0.14499999999999999</v>
      </c>
      <c r="AJ3578" t="str">
        <f t="shared" si="555"/>
        <v/>
      </c>
      <c r="AK3578">
        <f t="shared" si="559"/>
        <v>2.8</v>
      </c>
      <c r="AL3578">
        <f t="shared" si="556"/>
        <v>0.40599999999999997</v>
      </c>
      <c r="AM3578" t="s">
        <v>33973</v>
      </c>
    </row>
    <row r="3579" spans="1:39" x14ac:dyDescent="0.2">
      <c r="A3579" t="s">
        <v>24828</v>
      </c>
      <c r="B3579" t="s">
        <v>17</v>
      </c>
      <c r="C3579" t="s">
        <v>24829</v>
      </c>
      <c r="D3579" s="1">
        <v>39552</v>
      </c>
      <c r="E3579" s="1">
        <v>43974</v>
      </c>
      <c r="F3579" t="s">
        <v>19</v>
      </c>
      <c r="I3579">
        <v>100</v>
      </c>
      <c r="J3579">
        <v>0</v>
      </c>
      <c r="K3579">
        <v>0</v>
      </c>
      <c r="L3579">
        <v>1503</v>
      </c>
      <c r="M3579">
        <v>1503</v>
      </c>
      <c r="N3579" t="s">
        <v>20</v>
      </c>
      <c r="O3579" t="s">
        <v>24830</v>
      </c>
      <c r="P3579" t="s">
        <v>28</v>
      </c>
      <c r="Q3579" t="s">
        <v>34233</v>
      </c>
      <c r="R3579" t="s">
        <v>34233</v>
      </c>
      <c r="S3579" t="s">
        <v>33942</v>
      </c>
      <c r="T3579" t="s">
        <v>34233</v>
      </c>
      <c r="U3579" t="s">
        <v>32634</v>
      </c>
      <c r="V3579" t="s">
        <v>32974</v>
      </c>
      <c r="W3579">
        <v>300</v>
      </c>
      <c r="X3579">
        <v>2</v>
      </c>
      <c r="Y3579">
        <v>1</v>
      </c>
      <c r="AA3579">
        <v>8.5</v>
      </c>
      <c r="AB3579">
        <v>20</v>
      </c>
      <c r="AC3579">
        <v>1</v>
      </c>
      <c r="AD3579" t="str">
        <f t="shared" ref="AD3579:AD3642" si="560">IF((S3579="tühi")*(F3579&lt;&gt;"Elamumaa")*(G3579&lt;&gt;"Elamumaa")*(H3579&lt;&gt;"Elamumaa"),IF(Z3579=0,"",Z3579),"")</f>
        <v/>
      </c>
      <c r="AE3579">
        <f t="shared" si="554"/>
        <v>1</v>
      </c>
      <c r="AF3579" t="str">
        <f t="shared" si="552"/>
        <v/>
      </c>
      <c r="AG3579" t="str">
        <f t="shared" si="557"/>
        <v/>
      </c>
      <c r="AH3579" t="str">
        <f t="shared" si="558"/>
        <v/>
      </c>
      <c r="AI3579">
        <v>0.14499999999999999</v>
      </c>
      <c r="AJ3579" t="str">
        <f t="shared" si="555"/>
        <v/>
      </c>
      <c r="AK3579">
        <f t="shared" si="559"/>
        <v>2.8</v>
      </c>
      <c r="AL3579">
        <f t="shared" si="556"/>
        <v>0.40599999999999997</v>
      </c>
      <c r="AM3579" t="s">
        <v>33973</v>
      </c>
    </row>
    <row r="3580" spans="1:39" x14ac:dyDescent="0.2">
      <c r="A3580" t="s">
        <v>24591</v>
      </c>
      <c r="B3580" t="s">
        <v>17</v>
      </c>
      <c r="C3580" t="s">
        <v>24592</v>
      </c>
      <c r="D3580" s="1">
        <v>39552</v>
      </c>
      <c r="E3580" s="1">
        <v>43974</v>
      </c>
      <c r="F3580" t="s">
        <v>19</v>
      </c>
      <c r="I3580">
        <v>100</v>
      </c>
      <c r="J3580">
        <v>0</v>
      </c>
      <c r="K3580">
        <v>0</v>
      </c>
      <c r="L3580">
        <v>1533</v>
      </c>
      <c r="M3580">
        <v>1533</v>
      </c>
      <c r="N3580" t="s">
        <v>20</v>
      </c>
      <c r="O3580" t="s">
        <v>24593</v>
      </c>
      <c r="P3580" t="s">
        <v>28</v>
      </c>
      <c r="Q3580" t="s">
        <v>34233</v>
      </c>
      <c r="R3580" t="s">
        <v>34233</v>
      </c>
      <c r="S3580" t="s">
        <v>33942</v>
      </c>
      <c r="T3580" t="s">
        <v>34233</v>
      </c>
      <c r="U3580" t="s">
        <v>32634</v>
      </c>
      <c r="V3580" t="s">
        <v>32974</v>
      </c>
      <c r="W3580">
        <v>305</v>
      </c>
      <c r="X3580">
        <v>2</v>
      </c>
      <c r="Y3580">
        <v>1</v>
      </c>
      <c r="AA3580">
        <v>8.5</v>
      </c>
      <c r="AB3580">
        <v>20</v>
      </c>
      <c r="AC3580">
        <v>1</v>
      </c>
      <c r="AD3580" t="str">
        <f t="shared" si="560"/>
        <v/>
      </c>
      <c r="AE3580">
        <f t="shared" si="554"/>
        <v>1</v>
      </c>
      <c r="AF3580" t="str">
        <f t="shared" si="552"/>
        <v/>
      </c>
      <c r="AG3580" t="str">
        <f t="shared" si="557"/>
        <v/>
      </c>
      <c r="AH3580" t="str">
        <f t="shared" si="558"/>
        <v/>
      </c>
      <c r="AI3580">
        <v>0.14499999999999999</v>
      </c>
      <c r="AJ3580" t="str">
        <f t="shared" si="555"/>
        <v/>
      </c>
      <c r="AK3580">
        <f t="shared" si="559"/>
        <v>2.8</v>
      </c>
      <c r="AL3580">
        <f t="shared" si="556"/>
        <v>0.40599999999999997</v>
      </c>
      <c r="AM3580" t="s">
        <v>33973</v>
      </c>
    </row>
    <row r="3581" spans="1:39" x14ac:dyDescent="0.2">
      <c r="A3581" t="s">
        <v>24849</v>
      </c>
      <c r="B3581" t="s">
        <v>17</v>
      </c>
      <c r="C3581" t="s">
        <v>24850</v>
      </c>
      <c r="D3581" s="1">
        <v>39552</v>
      </c>
      <c r="E3581" s="1">
        <v>43974</v>
      </c>
      <c r="F3581" t="s">
        <v>19</v>
      </c>
      <c r="I3581">
        <v>100</v>
      </c>
      <c r="J3581">
        <v>0</v>
      </c>
      <c r="K3581">
        <v>0</v>
      </c>
      <c r="L3581">
        <v>1580</v>
      </c>
      <c r="M3581">
        <v>1580</v>
      </c>
      <c r="N3581" t="s">
        <v>20</v>
      </c>
      <c r="O3581" t="s">
        <v>24851</v>
      </c>
      <c r="P3581" t="s">
        <v>28</v>
      </c>
      <c r="Q3581" t="s">
        <v>34233</v>
      </c>
      <c r="R3581" t="s">
        <v>34233</v>
      </c>
      <c r="S3581" t="s">
        <v>33942</v>
      </c>
      <c r="T3581" t="s">
        <v>34233</v>
      </c>
      <c r="U3581" t="s">
        <v>32634</v>
      </c>
      <c r="V3581" t="s">
        <v>32974</v>
      </c>
      <c r="W3581">
        <v>315</v>
      </c>
      <c r="X3581">
        <v>2</v>
      </c>
      <c r="Y3581">
        <v>1</v>
      </c>
      <c r="AA3581">
        <v>8.5</v>
      </c>
      <c r="AB3581">
        <v>20</v>
      </c>
      <c r="AC3581">
        <v>1</v>
      </c>
      <c r="AD3581" t="str">
        <f t="shared" si="560"/>
        <v/>
      </c>
      <c r="AE3581">
        <f t="shared" si="554"/>
        <v>1</v>
      </c>
      <c r="AF3581" t="str">
        <f t="shared" si="552"/>
        <v/>
      </c>
      <c r="AG3581" t="str">
        <f t="shared" si="557"/>
        <v/>
      </c>
      <c r="AH3581" t="str">
        <f t="shared" si="558"/>
        <v/>
      </c>
      <c r="AI3581">
        <v>0.14499999999999999</v>
      </c>
      <c r="AJ3581" t="str">
        <f t="shared" si="555"/>
        <v/>
      </c>
      <c r="AK3581">
        <f t="shared" si="559"/>
        <v>2.8</v>
      </c>
      <c r="AL3581">
        <f t="shared" si="556"/>
        <v>0.40599999999999997</v>
      </c>
      <c r="AM3581" t="s">
        <v>33973</v>
      </c>
    </row>
    <row r="3582" spans="1:39" x14ac:dyDescent="0.2">
      <c r="A3582" t="s">
        <v>24855</v>
      </c>
      <c r="B3582" t="s">
        <v>17</v>
      </c>
      <c r="C3582" t="s">
        <v>24856</v>
      </c>
      <c r="D3582" s="1">
        <v>39552</v>
      </c>
      <c r="E3582" s="1">
        <v>43974</v>
      </c>
      <c r="F3582" t="s">
        <v>19</v>
      </c>
      <c r="I3582">
        <v>100</v>
      </c>
      <c r="J3582">
        <v>0</v>
      </c>
      <c r="K3582">
        <v>0</v>
      </c>
      <c r="L3582">
        <v>1554</v>
      </c>
      <c r="M3582">
        <v>1554</v>
      </c>
      <c r="N3582" t="s">
        <v>20</v>
      </c>
      <c r="O3582" t="s">
        <v>24857</v>
      </c>
      <c r="P3582" t="s">
        <v>28</v>
      </c>
      <c r="Q3582" t="s">
        <v>34233</v>
      </c>
      <c r="R3582" t="s">
        <v>34233</v>
      </c>
      <c r="S3582" t="s">
        <v>33942</v>
      </c>
      <c r="T3582" t="s">
        <v>34233</v>
      </c>
      <c r="U3582" t="s">
        <v>32634</v>
      </c>
      <c r="V3582" t="s">
        <v>32974</v>
      </c>
      <c r="W3582">
        <v>310</v>
      </c>
      <c r="X3582">
        <v>2</v>
      </c>
      <c r="Y3582">
        <v>1</v>
      </c>
      <c r="AA3582">
        <v>8.5</v>
      </c>
      <c r="AB3582">
        <v>20</v>
      </c>
      <c r="AC3582">
        <v>1</v>
      </c>
      <c r="AD3582" t="str">
        <f t="shared" si="560"/>
        <v/>
      </c>
      <c r="AE3582">
        <f t="shared" si="554"/>
        <v>1</v>
      </c>
      <c r="AF3582" t="str">
        <f t="shared" si="552"/>
        <v/>
      </c>
      <c r="AG3582" t="str">
        <f t="shared" si="557"/>
        <v/>
      </c>
      <c r="AH3582" t="str">
        <f t="shared" si="558"/>
        <v/>
      </c>
      <c r="AI3582">
        <v>0.14499999999999999</v>
      </c>
      <c r="AJ3582" t="str">
        <f t="shared" si="555"/>
        <v/>
      </c>
      <c r="AK3582">
        <f t="shared" si="559"/>
        <v>2.8</v>
      </c>
      <c r="AL3582">
        <f t="shared" si="556"/>
        <v>0.40599999999999997</v>
      </c>
      <c r="AM3582" t="s">
        <v>33973</v>
      </c>
    </row>
    <row r="3583" spans="1:39" x14ac:dyDescent="0.2">
      <c r="A3583" t="s">
        <v>24765</v>
      </c>
      <c r="B3583" t="s">
        <v>17</v>
      </c>
      <c r="C3583" t="s">
        <v>24766</v>
      </c>
      <c r="D3583" s="1">
        <v>39552</v>
      </c>
      <c r="E3583" s="1">
        <v>43974</v>
      </c>
      <c r="F3583" t="s">
        <v>19</v>
      </c>
      <c r="I3583">
        <v>100</v>
      </c>
      <c r="J3583">
        <v>0</v>
      </c>
      <c r="K3583">
        <v>0</v>
      </c>
      <c r="L3583">
        <v>1674</v>
      </c>
      <c r="M3583">
        <v>1674</v>
      </c>
      <c r="N3583" t="s">
        <v>20</v>
      </c>
      <c r="O3583" t="s">
        <v>24767</v>
      </c>
      <c r="P3583" t="s">
        <v>28</v>
      </c>
      <c r="Q3583" t="s">
        <v>34233</v>
      </c>
      <c r="R3583" t="s">
        <v>34233</v>
      </c>
      <c r="S3583" t="s">
        <v>33942</v>
      </c>
      <c r="T3583" t="s">
        <v>34233</v>
      </c>
      <c r="U3583" t="s">
        <v>32634</v>
      </c>
      <c r="V3583" t="s">
        <v>32974</v>
      </c>
      <c r="W3583">
        <v>335</v>
      </c>
      <c r="X3583">
        <v>2</v>
      </c>
      <c r="Y3583">
        <v>1</v>
      </c>
      <c r="AA3583">
        <v>8.5</v>
      </c>
      <c r="AB3583">
        <v>20</v>
      </c>
      <c r="AC3583">
        <v>1</v>
      </c>
      <c r="AD3583" t="str">
        <f t="shared" si="560"/>
        <v/>
      </c>
      <c r="AE3583">
        <f t="shared" si="554"/>
        <v>1</v>
      </c>
      <c r="AF3583" t="str">
        <f t="shared" si="552"/>
        <v/>
      </c>
      <c r="AG3583" t="str">
        <f t="shared" si="557"/>
        <v/>
      </c>
      <c r="AH3583" t="str">
        <f t="shared" si="558"/>
        <v/>
      </c>
      <c r="AI3583">
        <v>0.14499999999999999</v>
      </c>
      <c r="AJ3583" t="str">
        <f t="shared" si="555"/>
        <v/>
      </c>
      <c r="AK3583">
        <f t="shared" si="559"/>
        <v>2.8</v>
      </c>
      <c r="AL3583">
        <f t="shared" si="556"/>
        <v>0.40599999999999997</v>
      </c>
      <c r="AM3583" t="s">
        <v>33973</v>
      </c>
    </row>
    <row r="3584" spans="1:39" x14ac:dyDescent="0.2">
      <c r="A3584" t="s">
        <v>24831</v>
      </c>
      <c r="B3584" t="s">
        <v>17</v>
      </c>
      <c r="C3584" t="s">
        <v>24832</v>
      </c>
      <c r="D3584" s="1">
        <v>39552</v>
      </c>
      <c r="E3584" s="1">
        <v>43974</v>
      </c>
      <c r="F3584" t="s">
        <v>19</v>
      </c>
      <c r="I3584">
        <v>100</v>
      </c>
      <c r="J3584">
        <v>0</v>
      </c>
      <c r="K3584">
        <v>0</v>
      </c>
      <c r="L3584">
        <v>1513</v>
      </c>
      <c r="M3584">
        <v>1513</v>
      </c>
      <c r="N3584" t="s">
        <v>20</v>
      </c>
      <c r="O3584" t="s">
        <v>24833</v>
      </c>
      <c r="P3584" t="s">
        <v>28</v>
      </c>
      <c r="Q3584" t="s">
        <v>34233</v>
      </c>
      <c r="R3584" t="s">
        <v>34233</v>
      </c>
      <c r="S3584" t="s">
        <v>33942</v>
      </c>
      <c r="T3584" t="s">
        <v>34233</v>
      </c>
      <c r="U3584" t="s">
        <v>32634</v>
      </c>
      <c r="V3584" t="s">
        <v>32975</v>
      </c>
      <c r="W3584">
        <v>300</v>
      </c>
      <c r="X3584">
        <v>2</v>
      </c>
      <c r="Y3584">
        <v>1</v>
      </c>
      <c r="AA3584">
        <v>8.5</v>
      </c>
      <c r="AB3584">
        <v>20</v>
      </c>
      <c r="AC3584">
        <v>1</v>
      </c>
      <c r="AD3584" t="str">
        <f t="shared" si="560"/>
        <v/>
      </c>
      <c r="AE3584">
        <f t="shared" si="554"/>
        <v>1</v>
      </c>
      <c r="AF3584" t="str">
        <f t="shared" si="552"/>
        <v/>
      </c>
      <c r="AG3584" t="str">
        <f t="shared" si="557"/>
        <v/>
      </c>
      <c r="AH3584" t="str">
        <f t="shared" si="558"/>
        <v/>
      </c>
      <c r="AI3584">
        <v>0.14499999999999999</v>
      </c>
      <c r="AJ3584" t="str">
        <f t="shared" si="555"/>
        <v/>
      </c>
      <c r="AK3584">
        <f t="shared" si="559"/>
        <v>2.8</v>
      </c>
      <c r="AL3584">
        <f t="shared" si="556"/>
        <v>0.40599999999999997</v>
      </c>
      <c r="AM3584" t="s">
        <v>33973</v>
      </c>
    </row>
    <row r="3585" spans="1:39" x14ac:dyDescent="0.2">
      <c r="A3585" t="s">
        <v>24678</v>
      </c>
      <c r="B3585" t="s">
        <v>17</v>
      </c>
      <c r="C3585" t="s">
        <v>24679</v>
      </c>
      <c r="D3585" s="1">
        <v>39552</v>
      </c>
      <c r="E3585" s="1">
        <v>43974</v>
      </c>
      <c r="F3585" t="s">
        <v>19</v>
      </c>
      <c r="I3585">
        <v>100</v>
      </c>
      <c r="J3585">
        <v>0</v>
      </c>
      <c r="K3585">
        <v>0</v>
      </c>
      <c r="L3585">
        <v>1503</v>
      </c>
      <c r="M3585">
        <v>1503</v>
      </c>
      <c r="N3585" t="s">
        <v>20</v>
      </c>
      <c r="O3585" t="s">
        <v>24680</v>
      </c>
      <c r="P3585" t="s">
        <v>28</v>
      </c>
      <c r="Q3585" t="s">
        <v>34233</v>
      </c>
      <c r="R3585" t="s">
        <v>34233</v>
      </c>
      <c r="S3585" t="s">
        <v>33942</v>
      </c>
      <c r="T3585" t="s">
        <v>34233</v>
      </c>
      <c r="U3585" t="s">
        <v>32634</v>
      </c>
      <c r="V3585" t="s">
        <v>32975</v>
      </c>
      <c r="W3585">
        <v>300</v>
      </c>
      <c r="X3585">
        <v>2</v>
      </c>
      <c r="Y3585">
        <v>1</v>
      </c>
      <c r="AA3585">
        <v>8.5</v>
      </c>
      <c r="AB3585">
        <v>20</v>
      </c>
      <c r="AC3585">
        <v>1</v>
      </c>
      <c r="AD3585" t="str">
        <f t="shared" si="560"/>
        <v/>
      </c>
      <c r="AE3585">
        <f t="shared" si="554"/>
        <v>1</v>
      </c>
      <c r="AF3585" t="str">
        <f t="shared" si="552"/>
        <v/>
      </c>
      <c r="AG3585" t="str">
        <f t="shared" si="557"/>
        <v/>
      </c>
      <c r="AH3585" t="str">
        <f t="shared" si="558"/>
        <v/>
      </c>
      <c r="AI3585">
        <v>0.14499999999999999</v>
      </c>
      <c r="AJ3585" t="str">
        <f t="shared" si="555"/>
        <v/>
      </c>
      <c r="AK3585">
        <f t="shared" si="559"/>
        <v>2.8</v>
      </c>
      <c r="AL3585">
        <f t="shared" si="556"/>
        <v>0.40599999999999997</v>
      </c>
      <c r="AM3585" t="s">
        <v>33973</v>
      </c>
    </row>
    <row r="3586" spans="1:39" x14ac:dyDescent="0.2">
      <c r="A3586" t="s">
        <v>24771</v>
      </c>
      <c r="B3586" t="s">
        <v>17</v>
      </c>
      <c r="C3586" t="s">
        <v>24772</v>
      </c>
      <c r="D3586" s="1">
        <v>39552</v>
      </c>
      <c r="E3586" s="1">
        <v>43974</v>
      </c>
      <c r="F3586" t="s">
        <v>19</v>
      </c>
      <c r="I3586">
        <v>100</v>
      </c>
      <c r="J3586">
        <v>0</v>
      </c>
      <c r="K3586">
        <v>0</v>
      </c>
      <c r="L3586">
        <v>3758</v>
      </c>
      <c r="M3586">
        <v>3758</v>
      </c>
      <c r="N3586" t="s">
        <v>20</v>
      </c>
      <c r="O3586" t="s">
        <v>24773</v>
      </c>
      <c r="P3586" t="s">
        <v>28</v>
      </c>
      <c r="Q3586" t="s">
        <v>34233</v>
      </c>
      <c r="R3586" t="s">
        <v>34233</v>
      </c>
      <c r="S3586" t="s">
        <v>33942</v>
      </c>
      <c r="T3586" t="s">
        <v>34233</v>
      </c>
      <c r="U3586" t="s">
        <v>32650</v>
      </c>
      <c r="V3586" t="s">
        <v>32695</v>
      </c>
      <c r="W3586">
        <v>940</v>
      </c>
      <c r="X3586">
        <v>2</v>
      </c>
      <c r="Y3586">
        <v>1</v>
      </c>
      <c r="AA3586">
        <v>8.5</v>
      </c>
      <c r="AB3586">
        <v>25</v>
      </c>
      <c r="AC3586">
        <v>5</v>
      </c>
      <c r="AD3586" t="str">
        <f t="shared" si="560"/>
        <v/>
      </c>
      <c r="AE3586">
        <f t="shared" si="554"/>
        <v>5</v>
      </c>
      <c r="AF3586" t="str">
        <f t="shared" ref="AF3586:AF3649" si="561">IF((S3586&lt;&gt;"tühi")*(F3586&lt;&gt;"Elamumaa")*(G3586&lt;&gt;"Elamumaa")*(H3586&lt;&gt;"Elamumaa"),IF(Z3586=0,"",Z3586),"")</f>
        <v/>
      </c>
      <c r="AG3586" t="str">
        <f t="shared" si="557"/>
        <v/>
      </c>
      <c r="AH3586" t="str">
        <f t="shared" si="558"/>
        <v/>
      </c>
      <c r="AI3586">
        <v>0.14499999999999999</v>
      </c>
      <c r="AJ3586" t="str">
        <f t="shared" si="555"/>
        <v/>
      </c>
      <c r="AK3586">
        <f t="shared" si="559"/>
        <v>14</v>
      </c>
      <c r="AL3586">
        <f t="shared" si="556"/>
        <v>2.0299999999999998</v>
      </c>
    </row>
    <row r="3587" spans="1:39" x14ac:dyDescent="0.2">
      <c r="A3587" t="s">
        <v>24852</v>
      </c>
      <c r="B3587" t="s">
        <v>17</v>
      </c>
      <c r="C3587" t="s">
        <v>24853</v>
      </c>
      <c r="D3587" s="1">
        <v>39552</v>
      </c>
      <c r="E3587" s="1">
        <v>43974</v>
      </c>
      <c r="F3587" t="s">
        <v>19</v>
      </c>
      <c r="I3587">
        <v>100</v>
      </c>
      <c r="J3587">
        <v>0</v>
      </c>
      <c r="K3587">
        <v>0</v>
      </c>
      <c r="L3587">
        <v>1502</v>
      </c>
      <c r="M3587">
        <v>1502</v>
      </c>
      <c r="N3587" t="s">
        <v>20</v>
      </c>
      <c r="O3587" t="s">
        <v>24854</v>
      </c>
      <c r="P3587" t="s">
        <v>28</v>
      </c>
      <c r="Q3587" t="s">
        <v>34233</v>
      </c>
      <c r="R3587" t="s">
        <v>34233</v>
      </c>
      <c r="S3587" t="s">
        <v>33942</v>
      </c>
      <c r="T3587" t="s">
        <v>34233</v>
      </c>
      <c r="U3587" t="s">
        <v>32634</v>
      </c>
      <c r="V3587" t="s">
        <v>32975</v>
      </c>
      <c r="W3587">
        <v>300</v>
      </c>
      <c r="X3587">
        <v>2</v>
      </c>
      <c r="Y3587">
        <v>1</v>
      </c>
      <c r="AA3587">
        <v>8.5</v>
      </c>
      <c r="AB3587">
        <v>20</v>
      </c>
      <c r="AC3587">
        <v>1</v>
      </c>
      <c r="AD3587" t="str">
        <f t="shared" si="560"/>
        <v/>
      </c>
      <c r="AE3587">
        <f t="shared" si="554"/>
        <v>1</v>
      </c>
      <c r="AF3587" t="str">
        <f t="shared" si="561"/>
        <v/>
      </c>
      <c r="AG3587" t="str">
        <f t="shared" si="557"/>
        <v/>
      </c>
      <c r="AH3587" t="str">
        <f t="shared" si="558"/>
        <v/>
      </c>
      <c r="AI3587">
        <v>0.14499999999999999</v>
      </c>
      <c r="AJ3587" t="str">
        <f t="shared" si="555"/>
        <v/>
      </c>
      <c r="AK3587">
        <f t="shared" si="559"/>
        <v>2.8</v>
      </c>
      <c r="AL3587">
        <f t="shared" si="556"/>
        <v>0.40599999999999997</v>
      </c>
      <c r="AM3587" t="s">
        <v>33973</v>
      </c>
    </row>
    <row r="3588" spans="1:39" x14ac:dyDescent="0.2">
      <c r="A3588" t="s">
        <v>24651</v>
      </c>
      <c r="B3588" t="s">
        <v>17</v>
      </c>
      <c r="C3588" t="s">
        <v>24652</v>
      </c>
      <c r="D3588" s="1">
        <v>39552</v>
      </c>
      <c r="E3588" s="1">
        <v>43974</v>
      </c>
      <c r="F3588" t="s">
        <v>19</v>
      </c>
      <c r="I3588">
        <v>100</v>
      </c>
      <c r="J3588">
        <v>0</v>
      </c>
      <c r="K3588">
        <v>0</v>
      </c>
      <c r="L3588">
        <v>1503</v>
      </c>
      <c r="M3588">
        <v>1503</v>
      </c>
      <c r="N3588" t="s">
        <v>20</v>
      </c>
      <c r="O3588" t="s">
        <v>24653</v>
      </c>
      <c r="P3588" t="s">
        <v>28</v>
      </c>
      <c r="Q3588" t="s">
        <v>34233</v>
      </c>
      <c r="R3588" t="s">
        <v>34233</v>
      </c>
      <c r="S3588" t="s">
        <v>32628</v>
      </c>
      <c r="T3588" t="s">
        <v>34233</v>
      </c>
      <c r="U3588" t="s">
        <v>32634</v>
      </c>
      <c r="V3588" t="s">
        <v>32975</v>
      </c>
      <c r="W3588">
        <v>300</v>
      </c>
      <c r="X3588">
        <v>2</v>
      </c>
      <c r="Y3588">
        <v>1</v>
      </c>
      <c r="AA3588">
        <v>8.5</v>
      </c>
      <c r="AB3588">
        <v>20</v>
      </c>
      <c r="AC3588">
        <v>1</v>
      </c>
      <c r="AD3588" t="str">
        <f t="shared" si="560"/>
        <v/>
      </c>
      <c r="AE3588" t="str">
        <f t="shared" si="554"/>
        <v/>
      </c>
      <c r="AF3588" t="str">
        <f t="shared" si="561"/>
        <v/>
      </c>
      <c r="AG3588">
        <f t="shared" si="557"/>
        <v>1</v>
      </c>
      <c r="AH3588">
        <f t="shared" si="558"/>
        <v>2.8</v>
      </c>
      <c r="AI3588">
        <v>0.14499999999999999</v>
      </c>
      <c r="AJ3588">
        <f t="shared" si="555"/>
        <v>0.40599999999999997</v>
      </c>
      <c r="AK3588" t="str">
        <f t="shared" si="559"/>
        <v/>
      </c>
      <c r="AL3588" t="str">
        <f t="shared" si="556"/>
        <v/>
      </c>
      <c r="AM3588" t="s">
        <v>34803</v>
      </c>
    </row>
    <row r="3589" spans="1:39" x14ac:dyDescent="0.2">
      <c r="A3589" t="s">
        <v>24687</v>
      </c>
      <c r="B3589" t="s">
        <v>17</v>
      </c>
      <c r="C3589" t="s">
        <v>24688</v>
      </c>
      <c r="D3589" s="1">
        <v>39552</v>
      </c>
      <c r="E3589" s="1">
        <v>43974</v>
      </c>
      <c r="F3589" t="s">
        <v>19</v>
      </c>
      <c r="I3589">
        <v>100</v>
      </c>
      <c r="J3589">
        <v>0</v>
      </c>
      <c r="K3589">
        <v>0</v>
      </c>
      <c r="L3589">
        <v>1547</v>
      </c>
      <c r="M3589">
        <v>1547</v>
      </c>
      <c r="N3589" t="s">
        <v>20</v>
      </c>
      <c r="O3589" t="s">
        <v>24689</v>
      </c>
      <c r="P3589" t="s">
        <v>28</v>
      </c>
      <c r="Q3589" t="s">
        <v>34233</v>
      </c>
      <c r="R3589" t="s">
        <v>34233</v>
      </c>
      <c r="S3589" t="s">
        <v>33942</v>
      </c>
      <c r="T3589" t="s">
        <v>34233</v>
      </c>
      <c r="U3589" t="s">
        <v>32634</v>
      </c>
      <c r="V3589" t="s">
        <v>32975</v>
      </c>
      <c r="W3589">
        <v>310</v>
      </c>
      <c r="X3589">
        <v>2</v>
      </c>
      <c r="Y3589">
        <v>1</v>
      </c>
      <c r="AA3589">
        <v>8.5</v>
      </c>
      <c r="AB3589">
        <v>20</v>
      </c>
      <c r="AC3589">
        <v>1</v>
      </c>
      <c r="AD3589" t="str">
        <f t="shared" si="560"/>
        <v/>
      </c>
      <c r="AE3589">
        <f t="shared" si="554"/>
        <v>1</v>
      </c>
      <c r="AF3589" t="str">
        <f t="shared" si="561"/>
        <v/>
      </c>
      <c r="AG3589" t="str">
        <f t="shared" si="557"/>
        <v/>
      </c>
      <c r="AH3589" t="str">
        <f t="shared" si="558"/>
        <v/>
      </c>
      <c r="AI3589">
        <v>0.14499999999999999</v>
      </c>
      <c r="AJ3589" t="str">
        <f t="shared" si="555"/>
        <v/>
      </c>
      <c r="AK3589">
        <f t="shared" si="559"/>
        <v>2.8</v>
      </c>
      <c r="AL3589">
        <f t="shared" si="556"/>
        <v>0.40599999999999997</v>
      </c>
      <c r="AM3589" t="s">
        <v>33973</v>
      </c>
    </row>
    <row r="3590" spans="1:39" x14ac:dyDescent="0.2">
      <c r="A3590" t="s">
        <v>24639</v>
      </c>
      <c r="B3590" t="s">
        <v>17</v>
      </c>
      <c r="C3590" t="s">
        <v>24640</v>
      </c>
      <c r="D3590" s="1">
        <v>39552</v>
      </c>
      <c r="E3590" s="1">
        <v>43974</v>
      </c>
      <c r="F3590" t="s">
        <v>19</v>
      </c>
      <c r="I3590">
        <v>100</v>
      </c>
      <c r="J3590">
        <v>0</v>
      </c>
      <c r="K3590">
        <v>0</v>
      </c>
      <c r="L3590">
        <v>1501</v>
      </c>
      <c r="M3590">
        <v>1501</v>
      </c>
      <c r="N3590" t="s">
        <v>20</v>
      </c>
      <c r="O3590" t="s">
        <v>24641</v>
      </c>
      <c r="P3590" t="s">
        <v>28</v>
      </c>
      <c r="Q3590" t="s">
        <v>34233</v>
      </c>
      <c r="R3590" t="s">
        <v>34233</v>
      </c>
      <c r="S3590" t="s">
        <v>33942</v>
      </c>
      <c r="T3590" t="s">
        <v>34233</v>
      </c>
      <c r="U3590" t="s">
        <v>32634</v>
      </c>
      <c r="V3590" t="s">
        <v>32975</v>
      </c>
      <c r="W3590">
        <v>300</v>
      </c>
      <c r="X3590">
        <v>2</v>
      </c>
      <c r="Y3590">
        <v>1</v>
      </c>
      <c r="AA3590">
        <v>8.5</v>
      </c>
      <c r="AB3590">
        <v>20</v>
      </c>
      <c r="AC3590">
        <v>1</v>
      </c>
      <c r="AD3590" t="str">
        <f t="shared" si="560"/>
        <v/>
      </c>
      <c r="AE3590">
        <f t="shared" si="554"/>
        <v>1</v>
      </c>
      <c r="AF3590" t="str">
        <f t="shared" si="561"/>
        <v/>
      </c>
      <c r="AG3590" t="str">
        <f t="shared" si="557"/>
        <v/>
      </c>
      <c r="AH3590" t="str">
        <f t="shared" si="558"/>
        <v/>
      </c>
      <c r="AI3590">
        <v>0.14499999999999999</v>
      </c>
      <c r="AJ3590" t="str">
        <f t="shared" si="555"/>
        <v/>
      </c>
      <c r="AK3590">
        <f t="shared" si="559"/>
        <v>2.8</v>
      </c>
      <c r="AL3590">
        <f t="shared" si="556"/>
        <v>0.40599999999999997</v>
      </c>
      <c r="AM3590" t="s">
        <v>33973</v>
      </c>
    </row>
    <row r="3591" spans="1:39" x14ac:dyDescent="0.2">
      <c r="A3591" t="s">
        <v>24768</v>
      </c>
      <c r="B3591" t="s">
        <v>17</v>
      </c>
      <c r="C3591" t="s">
        <v>24769</v>
      </c>
      <c r="D3591" s="1">
        <v>39552</v>
      </c>
      <c r="E3591" s="1">
        <v>43974</v>
      </c>
      <c r="F3591" t="s">
        <v>19</v>
      </c>
      <c r="I3591">
        <v>100</v>
      </c>
      <c r="J3591">
        <v>0</v>
      </c>
      <c r="K3591">
        <v>0</v>
      </c>
      <c r="L3591">
        <v>1680</v>
      </c>
      <c r="M3591">
        <v>1680</v>
      </c>
      <c r="N3591" t="s">
        <v>20</v>
      </c>
      <c r="O3591" t="s">
        <v>24770</v>
      </c>
      <c r="P3591" t="s">
        <v>28</v>
      </c>
      <c r="Q3591" t="s">
        <v>34233</v>
      </c>
      <c r="R3591" t="s">
        <v>34233</v>
      </c>
      <c r="S3591" t="s">
        <v>33942</v>
      </c>
      <c r="T3591" t="s">
        <v>34233</v>
      </c>
      <c r="U3591" t="s">
        <v>32634</v>
      </c>
      <c r="V3591" t="s">
        <v>32975</v>
      </c>
      <c r="W3591">
        <v>335</v>
      </c>
      <c r="X3591">
        <v>2</v>
      </c>
      <c r="Y3591">
        <v>1</v>
      </c>
      <c r="AA3591">
        <v>8.5</v>
      </c>
      <c r="AB3591">
        <v>20</v>
      </c>
      <c r="AC3591">
        <v>1</v>
      </c>
      <c r="AD3591" t="str">
        <f t="shared" si="560"/>
        <v/>
      </c>
      <c r="AE3591">
        <f t="shared" si="554"/>
        <v>1</v>
      </c>
      <c r="AF3591" t="str">
        <f t="shared" si="561"/>
        <v/>
      </c>
      <c r="AG3591" t="str">
        <f t="shared" si="557"/>
        <v/>
      </c>
      <c r="AH3591" t="str">
        <f t="shared" si="558"/>
        <v/>
      </c>
      <c r="AI3591">
        <v>0.14499999999999999</v>
      </c>
      <c r="AJ3591" t="str">
        <f t="shared" si="555"/>
        <v/>
      </c>
      <c r="AK3591">
        <f t="shared" si="559"/>
        <v>2.8</v>
      </c>
      <c r="AL3591">
        <f t="shared" si="556"/>
        <v>0.40599999999999997</v>
      </c>
      <c r="AM3591" t="s">
        <v>33973</v>
      </c>
    </row>
    <row r="3592" spans="1:39" x14ac:dyDescent="0.2">
      <c r="A3592" t="s">
        <v>24654</v>
      </c>
      <c r="B3592" t="s">
        <v>17</v>
      </c>
      <c r="C3592" t="s">
        <v>24655</v>
      </c>
      <c r="D3592" s="1">
        <v>39552</v>
      </c>
      <c r="E3592" s="1">
        <v>43974</v>
      </c>
      <c r="F3592" t="s">
        <v>19</v>
      </c>
      <c r="I3592">
        <v>100</v>
      </c>
      <c r="J3592">
        <v>0</v>
      </c>
      <c r="K3592">
        <v>0</v>
      </c>
      <c r="L3592">
        <v>1500</v>
      </c>
      <c r="M3592">
        <v>1500</v>
      </c>
      <c r="N3592" t="s">
        <v>20</v>
      </c>
      <c r="O3592" t="s">
        <v>24656</v>
      </c>
      <c r="P3592" t="s">
        <v>28</v>
      </c>
      <c r="Q3592" t="s">
        <v>34233</v>
      </c>
      <c r="R3592" t="s">
        <v>34233</v>
      </c>
      <c r="S3592" t="s">
        <v>33942</v>
      </c>
      <c r="T3592" t="s">
        <v>34233</v>
      </c>
      <c r="U3592" t="s">
        <v>32634</v>
      </c>
      <c r="V3592" t="s">
        <v>32975</v>
      </c>
      <c r="W3592">
        <v>300</v>
      </c>
      <c r="X3592">
        <v>2</v>
      </c>
      <c r="Y3592">
        <v>1</v>
      </c>
      <c r="AA3592">
        <v>8.5</v>
      </c>
      <c r="AB3592">
        <v>20</v>
      </c>
      <c r="AC3592">
        <v>1</v>
      </c>
      <c r="AD3592" t="str">
        <f t="shared" si="560"/>
        <v/>
      </c>
      <c r="AE3592">
        <f t="shared" si="554"/>
        <v>1</v>
      </c>
      <c r="AF3592" t="str">
        <f t="shared" si="561"/>
        <v/>
      </c>
      <c r="AG3592" t="str">
        <f t="shared" si="557"/>
        <v/>
      </c>
      <c r="AH3592" t="str">
        <f t="shared" si="558"/>
        <v/>
      </c>
      <c r="AI3592">
        <v>0.14499999999999999</v>
      </c>
      <c r="AJ3592" t="str">
        <f t="shared" si="555"/>
        <v/>
      </c>
      <c r="AK3592">
        <f t="shared" si="559"/>
        <v>2.8</v>
      </c>
      <c r="AL3592">
        <f t="shared" si="556"/>
        <v>0.40599999999999997</v>
      </c>
      <c r="AM3592" t="s">
        <v>33973</v>
      </c>
    </row>
    <row r="3593" spans="1:39" x14ac:dyDescent="0.2">
      <c r="A3593" t="s">
        <v>24762</v>
      </c>
      <c r="B3593" t="s">
        <v>17</v>
      </c>
      <c r="C3593" t="s">
        <v>24763</v>
      </c>
      <c r="D3593" s="1">
        <v>39552</v>
      </c>
      <c r="E3593" s="1">
        <v>43974</v>
      </c>
      <c r="F3593" t="s">
        <v>19</v>
      </c>
      <c r="I3593">
        <v>100</v>
      </c>
      <c r="J3593">
        <v>0</v>
      </c>
      <c r="K3593">
        <v>0</v>
      </c>
      <c r="L3593">
        <v>1501</v>
      </c>
      <c r="M3593">
        <v>1501</v>
      </c>
      <c r="N3593" t="s">
        <v>20</v>
      </c>
      <c r="O3593" t="s">
        <v>24764</v>
      </c>
      <c r="P3593" t="s">
        <v>28</v>
      </c>
      <c r="Q3593" t="s">
        <v>34233</v>
      </c>
      <c r="R3593" t="s">
        <v>34233</v>
      </c>
      <c r="S3593" t="s">
        <v>33942</v>
      </c>
      <c r="T3593" t="s">
        <v>34233</v>
      </c>
      <c r="U3593" t="s">
        <v>32634</v>
      </c>
      <c r="V3593" t="s">
        <v>32975</v>
      </c>
      <c r="W3593">
        <v>300</v>
      </c>
      <c r="X3593">
        <v>2</v>
      </c>
      <c r="Y3593">
        <v>1</v>
      </c>
      <c r="AA3593">
        <v>8.5</v>
      </c>
      <c r="AB3593">
        <v>20</v>
      </c>
      <c r="AC3593">
        <v>1</v>
      </c>
      <c r="AD3593" t="str">
        <f t="shared" si="560"/>
        <v/>
      </c>
      <c r="AE3593">
        <f t="shared" si="554"/>
        <v>1</v>
      </c>
      <c r="AF3593" t="str">
        <f t="shared" si="561"/>
        <v/>
      </c>
      <c r="AG3593" t="str">
        <f t="shared" si="557"/>
        <v/>
      </c>
      <c r="AH3593" t="str">
        <f t="shared" si="558"/>
        <v/>
      </c>
      <c r="AI3593">
        <v>0.14499999999999999</v>
      </c>
      <c r="AJ3593" t="str">
        <f t="shared" si="555"/>
        <v/>
      </c>
      <c r="AK3593">
        <f t="shared" si="559"/>
        <v>2.8</v>
      </c>
      <c r="AL3593">
        <f t="shared" si="556"/>
        <v>0.40599999999999997</v>
      </c>
      <c r="AM3593" t="s">
        <v>33973</v>
      </c>
    </row>
    <row r="3594" spans="1:39" x14ac:dyDescent="0.2">
      <c r="A3594" t="s">
        <v>24909</v>
      </c>
      <c r="B3594" t="s">
        <v>17</v>
      </c>
      <c r="C3594" t="s">
        <v>24910</v>
      </c>
      <c r="D3594" s="1">
        <v>39552</v>
      </c>
      <c r="E3594" s="1">
        <v>43974</v>
      </c>
      <c r="F3594" t="s">
        <v>19</v>
      </c>
      <c r="I3594">
        <v>100</v>
      </c>
      <c r="J3594">
        <v>0</v>
      </c>
      <c r="K3594">
        <v>0</v>
      </c>
      <c r="L3594">
        <v>3783</v>
      </c>
      <c r="M3594">
        <v>3783</v>
      </c>
      <c r="N3594" t="s">
        <v>20</v>
      </c>
      <c r="O3594" t="s">
        <v>24911</v>
      </c>
      <c r="P3594" t="s">
        <v>28</v>
      </c>
      <c r="Q3594" t="s">
        <v>34233</v>
      </c>
      <c r="R3594" t="s">
        <v>34233</v>
      </c>
      <c r="S3594" t="s">
        <v>33942</v>
      </c>
      <c r="T3594" t="s">
        <v>34233</v>
      </c>
      <c r="U3594" t="s">
        <v>32650</v>
      </c>
      <c r="V3594" t="s">
        <v>32695</v>
      </c>
      <c r="W3594">
        <v>945</v>
      </c>
      <c r="X3594">
        <v>2</v>
      </c>
      <c r="Y3594">
        <v>1</v>
      </c>
      <c r="AA3594">
        <v>8.5</v>
      </c>
      <c r="AB3594">
        <v>25</v>
      </c>
      <c r="AC3594">
        <v>5</v>
      </c>
      <c r="AD3594" t="str">
        <f t="shared" si="560"/>
        <v/>
      </c>
      <c r="AE3594">
        <f t="shared" si="554"/>
        <v>5</v>
      </c>
      <c r="AF3594" t="str">
        <f t="shared" si="561"/>
        <v/>
      </c>
      <c r="AG3594" t="str">
        <f t="shared" si="557"/>
        <v/>
      </c>
      <c r="AH3594" t="str">
        <f t="shared" si="558"/>
        <v/>
      </c>
      <c r="AI3594">
        <v>0.14499999999999999</v>
      </c>
      <c r="AJ3594" t="str">
        <f t="shared" si="555"/>
        <v/>
      </c>
      <c r="AK3594">
        <f t="shared" si="559"/>
        <v>14</v>
      </c>
      <c r="AL3594">
        <f t="shared" si="556"/>
        <v>2.0299999999999998</v>
      </c>
    </row>
    <row r="3595" spans="1:39" x14ac:dyDescent="0.2">
      <c r="A3595" t="s">
        <v>24648</v>
      </c>
      <c r="B3595" t="s">
        <v>17</v>
      </c>
      <c r="C3595" t="s">
        <v>24649</v>
      </c>
      <c r="D3595" s="1">
        <v>39552</v>
      </c>
      <c r="E3595" s="1">
        <v>43974</v>
      </c>
      <c r="F3595" t="s">
        <v>19</v>
      </c>
      <c r="I3595">
        <v>100</v>
      </c>
      <c r="J3595">
        <v>0</v>
      </c>
      <c r="K3595">
        <v>0</v>
      </c>
      <c r="L3595">
        <v>1502</v>
      </c>
      <c r="M3595">
        <v>1502</v>
      </c>
      <c r="N3595" t="s">
        <v>20</v>
      </c>
      <c r="O3595" t="s">
        <v>24650</v>
      </c>
      <c r="P3595" t="s">
        <v>28</v>
      </c>
      <c r="Q3595" t="s">
        <v>34233</v>
      </c>
      <c r="R3595" t="s">
        <v>34233</v>
      </c>
      <c r="S3595" t="s">
        <v>33942</v>
      </c>
      <c r="T3595" t="s">
        <v>34233</v>
      </c>
      <c r="U3595" t="s">
        <v>32634</v>
      </c>
      <c r="V3595" t="s">
        <v>32975</v>
      </c>
      <c r="W3595">
        <v>300</v>
      </c>
      <c r="X3595">
        <v>2</v>
      </c>
      <c r="Y3595">
        <v>1</v>
      </c>
      <c r="AA3595">
        <v>8.5</v>
      </c>
      <c r="AB3595">
        <v>20</v>
      </c>
      <c r="AC3595">
        <v>1</v>
      </c>
      <c r="AD3595" t="str">
        <f t="shared" si="560"/>
        <v/>
      </c>
      <c r="AE3595">
        <f t="shared" si="554"/>
        <v>1</v>
      </c>
      <c r="AF3595" t="str">
        <f t="shared" si="561"/>
        <v/>
      </c>
      <c r="AG3595" t="str">
        <f t="shared" si="557"/>
        <v/>
      </c>
      <c r="AH3595" t="str">
        <f t="shared" si="558"/>
        <v/>
      </c>
      <c r="AI3595">
        <v>0.14499999999999999</v>
      </c>
      <c r="AJ3595" t="str">
        <f t="shared" si="555"/>
        <v/>
      </c>
      <c r="AK3595">
        <f t="shared" si="559"/>
        <v>2.8</v>
      </c>
      <c r="AL3595">
        <f t="shared" si="556"/>
        <v>0.40599999999999997</v>
      </c>
      <c r="AM3595" t="s">
        <v>33973</v>
      </c>
    </row>
    <row r="3596" spans="1:39" x14ac:dyDescent="0.2">
      <c r="A3596" t="s">
        <v>24843</v>
      </c>
      <c r="B3596" t="s">
        <v>17</v>
      </c>
      <c r="C3596" t="s">
        <v>24844</v>
      </c>
      <c r="D3596" s="1">
        <v>39552</v>
      </c>
      <c r="E3596" s="1">
        <v>43974</v>
      </c>
      <c r="F3596" t="s">
        <v>19</v>
      </c>
      <c r="I3596">
        <v>100</v>
      </c>
      <c r="J3596">
        <v>0</v>
      </c>
      <c r="K3596">
        <v>0</v>
      </c>
      <c r="L3596">
        <v>3933</v>
      </c>
      <c r="M3596">
        <v>3933</v>
      </c>
      <c r="N3596" t="s">
        <v>20</v>
      </c>
      <c r="O3596" t="s">
        <v>24845</v>
      </c>
      <c r="P3596" t="s">
        <v>28</v>
      </c>
      <c r="Q3596" t="s">
        <v>34233</v>
      </c>
      <c r="R3596" t="s">
        <v>34233</v>
      </c>
      <c r="S3596" t="s">
        <v>33942</v>
      </c>
      <c r="T3596" t="s">
        <v>34233</v>
      </c>
      <c r="U3596" t="s">
        <v>32650</v>
      </c>
      <c r="V3596" t="s">
        <v>32695</v>
      </c>
      <c r="W3596">
        <v>980</v>
      </c>
      <c r="X3596">
        <v>2</v>
      </c>
      <c r="Y3596">
        <v>1</v>
      </c>
      <c r="AA3596">
        <v>8.5</v>
      </c>
      <c r="AB3596">
        <v>25</v>
      </c>
      <c r="AC3596">
        <v>5</v>
      </c>
      <c r="AD3596" t="str">
        <f t="shared" si="560"/>
        <v/>
      </c>
      <c r="AE3596">
        <f t="shared" si="554"/>
        <v>5</v>
      </c>
      <c r="AF3596" t="str">
        <f t="shared" si="561"/>
        <v/>
      </c>
      <c r="AG3596" t="str">
        <f t="shared" si="557"/>
        <v/>
      </c>
      <c r="AH3596" t="str">
        <f t="shared" si="558"/>
        <v/>
      </c>
      <c r="AI3596">
        <v>0.14499999999999999</v>
      </c>
      <c r="AJ3596" t="str">
        <f t="shared" si="555"/>
        <v/>
      </c>
      <c r="AK3596">
        <f t="shared" si="559"/>
        <v>14</v>
      </c>
      <c r="AL3596">
        <f t="shared" si="556"/>
        <v>2.0299999999999998</v>
      </c>
    </row>
    <row r="3597" spans="1:39" x14ac:dyDescent="0.2">
      <c r="A3597" t="s">
        <v>24642</v>
      </c>
      <c r="B3597" t="s">
        <v>17</v>
      </c>
      <c r="C3597" t="s">
        <v>24643</v>
      </c>
      <c r="D3597" s="1">
        <v>39552</v>
      </c>
      <c r="E3597" s="1">
        <v>43974</v>
      </c>
      <c r="F3597" t="s">
        <v>19</v>
      </c>
      <c r="I3597">
        <v>100</v>
      </c>
      <c r="J3597">
        <v>0</v>
      </c>
      <c r="K3597">
        <v>0</v>
      </c>
      <c r="L3597">
        <v>1502</v>
      </c>
      <c r="M3597">
        <v>1502</v>
      </c>
      <c r="N3597" t="s">
        <v>20</v>
      </c>
      <c r="O3597" t="s">
        <v>24644</v>
      </c>
      <c r="P3597" t="s">
        <v>28</v>
      </c>
      <c r="Q3597" t="s">
        <v>34233</v>
      </c>
      <c r="R3597" t="s">
        <v>34233</v>
      </c>
      <c r="S3597" t="s">
        <v>33942</v>
      </c>
      <c r="T3597" t="s">
        <v>34233</v>
      </c>
      <c r="U3597" t="s">
        <v>32634</v>
      </c>
      <c r="V3597" t="s">
        <v>32975</v>
      </c>
      <c r="W3597">
        <v>300</v>
      </c>
      <c r="X3597">
        <v>2</v>
      </c>
      <c r="Y3597">
        <v>1</v>
      </c>
      <c r="AA3597">
        <v>8.5</v>
      </c>
      <c r="AB3597">
        <v>20</v>
      </c>
      <c r="AC3597">
        <v>1</v>
      </c>
      <c r="AD3597" t="str">
        <f t="shared" si="560"/>
        <v/>
      </c>
      <c r="AE3597">
        <f t="shared" si="554"/>
        <v>1</v>
      </c>
      <c r="AF3597" t="str">
        <f t="shared" si="561"/>
        <v/>
      </c>
      <c r="AG3597" t="str">
        <f t="shared" ref="AG3597:AG3628" si="562">IF((S3597&lt;&gt;"tühi")*(AC3597&lt;&gt;""),AC3597,"")</f>
        <v/>
      </c>
      <c r="AH3597" t="str">
        <f t="shared" si="558"/>
        <v/>
      </c>
      <c r="AI3597">
        <v>0.14499999999999999</v>
      </c>
      <c r="AJ3597" t="str">
        <f t="shared" si="555"/>
        <v/>
      </c>
      <c r="AK3597">
        <f t="shared" si="559"/>
        <v>2.8</v>
      </c>
      <c r="AL3597">
        <f t="shared" si="556"/>
        <v>0.40599999999999997</v>
      </c>
      <c r="AM3597" t="s">
        <v>33973</v>
      </c>
    </row>
    <row r="3598" spans="1:39" x14ac:dyDescent="0.2">
      <c r="A3598" t="s">
        <v>24684</v>
      </c>
      <c r="B3598" t="s">
        <v>17</v>
      </c>
      <c r="C3598" t="s">
        <v>24685</v>
      </c>
      <c r="D3598" s="1">
        <v>39552</v>
      </c>
      <c r="E3598" s="1">
        <v>43974</v>
      </c>
      <c r="F3598" s="9" t="s">
        <v>889</v>
      </c>
      <c r="I3598">
        <v>100</v>
      </c>
      <c r="J3598">
        <v>0</v>
      </c>
      <c r="K3598">
        <v>0</v>
      </c>
      <c r="L3598">
        <v>3882</v>
      </c>
      <c r="M3598">
        <v>3882</v>
      </c>
      <c r="N3598" t="s">
        <v>20</v>
      </c>
      <c r="O3598" t="s">
        <v>24686</v>
      </c>
      <c r="P3598" t="s">
        <v>28</v>
      </c>
      <c r="Q3598" t="s">
        <v>34233</v>
      </c>
      <c r="R3598" t="s">
        <v>34233</v>
      </c>
      <c r="S3598" t="s">
        <v>33942</v>
      </c>
      <c r="T3598" t="s">
        <v>34233</v>
      </c>
      <c r="U3598" t="s">
        <v>32634</v>
      </c>
      <c r="V3598" t="s">
        <v>32698</v>
      </c>
      <c r="X3598">
        <v>2</v>
      </c>
      <c r="Y3598">
        <v>1</v>
      </c>
      <c r="AA3598">
        <v>8.5</v>
      </c>
      <c r="AB3598">
        <v>20</v>
      </c>
      <c r="AC3598">
        <v>1</v>
      </c>
      <c r="AD3598" t="str">
        <f t="shared" si="560"/>
        <v/>
      </c>
      <c r="AE3598">
        <f t="shared" si="554"/>
        <v>1</v>
      </c>
      <c r="AF3598" t="str">
        <f t="shared" si="561"/>
        <v/>
      </c>
      <c r="AG3598" t="str">
        <f t="shared" si="562"/>
        <v/>
      </c>
      <c r="AH3598" t="str">
        <f t="shared" si="558"/>
        <v/>
      </c>
      <c r="AI3598">
        <v>0.14499999999999999</v>
      </c>
      <c r="AJ3598" t="str">
        <f t="shared" si="555"/>
        <v/>
      </c>
      <c r="AK3598">
        <f t="shared" si="559"/>
        <v>2.8</v>
      </c>
      <c r="AL3598">
        <f t="shared" si="556"/>
        <v>0.40599999999999997</v>
      </c>
      <c r="AM3598" t="s">
        <v>33974</v>
      </c>
    </row>
    <row r="3599" spans="1:39" x14ac:dyDescent="0.2">
      <c r="A3599" t="s">
        <v>24540</v>
      </c>
      <c r="B3599" t="s">
        <v>17</v>
      </c>
      <c r="C3599" t="s">
        <v>24541</v>
      </c>
      <c r="D3599" s="1">
        <v>39552</v>
      </c>
      <c r="E3599" s="1">
        <v>43974</v>
      </c>
      <c r="F3599" t="s">
        <v>474</v>
      </c>
      <c r="I3599">
        <v>100</v>
      </c>
      <c r="J3599">
        <v>0</v>
      </c>
      <c r="K3599">
        <v>0</v>
      </c>
      <c r="L3599">
        <v>50</v>
      </c>
      <c r="M3599">
        <v>50</v>
      </c>
      <c r="N3599" t="s">
        <v>20</v>
      </c>
      <c r="O3599" t="s">
        <v>24542</v>
      </c>
      <c r="P3599" t="s">
        <v>28</v>
      </c>
      <c r="Q3599" t="s">
        <v>34233</v>
      </c>
      <c r="R3599" t="s">
        <v>34233</v>
      </c>
      <c r="S3599" t="s">
        <v>33942</v>
      </c>
      <c r="T3599" t="s">
        <v>34233</v>
      </c>
      <c r="U3599" t="s">
        <v>32641</v>
      </c>
      <c r="V3599" t="s">
        <v>32999</v>
      </c>
      <c r="W3599">
        <v>16</v>
      </c>
      <c r="X3599">
        <v>1</v>
      </c>
      <c r="Y3599">
        <v>1</v>
      </c>
      <c r="Z3599">
        <v>16</v>
      </c>
      <c r="AA3599">
        <v>5</v>
      </c>
      <c r="AD3599">
        <f t="shared" si="560"/>
        <v>16</v>
      </c>
      <c r="AE3599" t="str">
        <f t="shared" si="554"/>
        <v/>
      </c>
      <c r="AF3599" t="str">
        <f t="shared" si="561"/>
        <v/>
      </c>
      <c r="AG3599" t="str">
        <f t="shared" si="562"/>
        <v/>
      </c>
      <c r="AH3599" t="str">
        <f t="shared" si="558"/>
        <v/>
      </c>
      <c r="AI3599">
        <v>0.14499999999999999</v>
      </c>
      <c r="AJ3599" t="str">
        <f t="shared" si="555"/>
        <v/>
      </c>
      <c r="AK3599" t="str">
        <f t="shared" si="559"/>
        <v/>
      </c>
      <c r="AL3599" t="str">
        <f t="shared" si="556"/>
        <v/>
      </c>
    </row>
    <row r="3600" spans="1:39" x14ac:dyDescent="0.2">
      <c r="A3600" t="s">
        <v>24675</v>
      </c>
      <c r="B3600" t="s">
        <v>17</v>
      </c>
      <c r="C3600" t="s">
        <v>24676</v>
      </c>
      <c r="D3600" s="1">
        <v>39552</v>
      </c>
      <c r="E3600" s="1">
        <v>43974</v>
      </c>
      <c r="F3600" t="s">
        <v>19</v>
      </c>
      <c r="I3600">
        <v>100</v>
      </c>
      <c r="J3600">
        <v>0</v>
      </c>
      <c r="K3600">
        <v>0</v>
      </c>
      <c r="L3600">
        <v>1500</v>
      </c>
      <c r="M3600">
        <v>1500</v>
      </c>
      <c r="N3600" t="s">
        <v>20</v>
      </c>
      <c r="O3600" t="s">
        <v>24677</v>
      </c>
      <c r="P3600" t="s">
        <v>28</v>
      </c>
      <c r="Q3600" t="s">
        <v>34233</v>
      </c>
      <c r="R3600" t="s">
        <v>34233</v>
      </c>
      <c r="S3600" t="s">
        <v>32628</v>
      </c>
      <c r="T3600" t="s">
        <v>34233</v>
      </c>
      <c r="U3600" t="s">
        <v>32634</v>
      </c>
      <c r="V3600" t="s">
        <v>32975</v>
      </c>
      <c r="W3600">
        <v>300</v>
      </c>
      <c r="X3600">
        <v>2</v>
      </c>
      <c r="Y3600">
        <v>1</v>
      </c>
      <c r="AA3600">
        <v>8.5</v>
      </c>
      <c r="AB3600">
        <v>20</v>
      </c>
      <c r="AC3600">
        <v>1</v>
      </c>
      <c r="AD3600" t="str">
        <f t="shared" si="560"/>
        <v/>
      </c>
      <c r="AE3600" t="str">
        <f t="shared" si="554"/>
        <v/>
      </c>
      <c r="AF3600" t="str">
        <f t="shared" si="561"/>
        <v/>
      </c>
      <c r="AG3600">
        <f t="shared" si="562"/>
        <v>1</v>
      </c>
      <c r="AH3600">
        <f t="shared" si="558"/>
        <v>2.8</v>
      </c>
      <c r="AI3600">
        <v>0.14499999999999999</v>
      </c>
      <c r="AJ3600">
        <f t="shared" si="555"/>
        <v>0.40599999999999997</v>
      </c>
      <c r="AK3600" t="str">
        <f t="shared" si="559"/>
        <v/>
      </c>
      <c r="AL3600" t="str">
        <f t="shared" si="556"/>
        <v/>
      </c>
      <c r="AM3600" t="s">
        <v>34803</v>
      </c>
    </row>
    <row r="3601" spans="1:39" x14ac:dyDescent="0.2">
      <c r="A3601" t="s">
        <v>24906</v>
      </c>
      <c r="B3601" t="s">
        <v>17</v>
      </c>
      <c r="C3601" t="s">
        <v>24907</v>
      </c>
      <c r="D3601" s="1">
        <v>39552</v>
      </c>
      <c r="E3601" s="1">
        <v>43974</v>
      </c>
      <c r="F3601" t="s">
        <v>19</v>
      </c>
      <c r="I3601">
        <v>100</v>
      </c>
      <c r="J3601">
        <v>0</v>
      </c>
      <c r="K3601">
        <v>0</v>
      </c>
      <c r="L3601">
        <v>3792</v>
      </c>
      <c r="M3601">
        <v>3792</v>
      </c>
      <c r="N3601" t="s">
        <v>20</v>
      </c>
      <c r="O3601" t="s">
        <v>24908</v>
      </c>
      <c r="P3601" t="s">
        <v>28</v>
      </c>
      <c r="Q3601" t="s">
        <v>34233</v>
      </c>
      <c r="R3601" t="s">
        <v>34233</v>
      </c>
      <c r="S3601" t="s">
        <v>33942</v>
      </c>
      <c r="T3601" t="s">
        <v>34233</v>
      </c>
      <c r="U3601" t="s">
        <v>32650</v>
      </c>
      <c r="V3601" t="s">
        <v>32695</v>
      </c>
      <c r="W3601">
        <v>945</v>
      </c>
      <c r="X3601">
        <v>2</v>
      </c>
      <c r="Y3601">
        <v>1</v>
      </c>
      <c r="AA3601">
        <v>8.5</v>
      </c>
      <c r="AB3601">
        <v>25</v>
      </c>
      <c r="AC3601">
        <v>5</v>
      </c>
      <c r="AD3601" t="str">
        <f t="shared" si="560"/>
        <v/>
      </c>
      <c r="AE3601">
        <f t="shared" si="554"/>
        <v>5</v>
      </c>
      <c r="AF3601" t="str">
        <f t="shared" si="561"/>
        <v/>
      </c>
      <c r="AG3601" t="str">
        <f t="shared" si="562"/>
        <v/>
      </c>
      <c r="AH3601" t="str">
        <f t="shared" si="558"/>
        <v/>
      </c>
      <c r="AI3601">
        <v>0.14499999999999999</v>
      </c>
      <c r="AJ3601" t="str">
        <f t="shared" si="555"/>
        <v/>
      </c>
      <c r="AK3601">
        <f t="shared" si="559"/>
        <v>14</v>
      </c>
      <c r="AL3601">
        <f t="shared" si="556"/>
        <v>2.0299999999999998</v>
      </c>
    </row>
    <row r="3602" spans="1:39" x14ac:dyDescent="0.2">
      <c r="A3602" t="s">
        <v>24825</v>
      </c>
      <c r="B3602" t="s">
        <v>17</v>
      </c>
      <c r="C3602" t="s">
        <v>24826</v>
      </c>
      <c r="D3602" s="1">
        <v>39552</v>
      </c>
      <c r="E3602" s="1">
        <v>43974</v>
      </c>
      <c r="F3602" t="s">
        <v>19</v>
      </c>
      <c r="I3602">
        <v>100</v>
      </c>
      <c r="J3602">
        <v>0</v>
      </c>
      <c r="K3602">
        <v>0</v>
      </c>
      <c r="L3602">
        <v>1506</v>
      </c>
      <c r="M3602">
        <v>1506</v>
      </c>
      <c r="N3602" t="s">
        <v>20</v>
      </c>
      <c r="O3602" t="s">
        <v>24827</v>
      </c>
      <c r="P3602" t="s">
        <v>28</v>
      </c>
      <c r="Q3602" t="s">
        <v>34233</v>
      </c>
      <c r="R3602" t="s">
        <v>34233</v>
      </c>
      <c r="S3602" t="s">
        <v>33942</v>
      </c>
      <c r="T3602" t="s">
        <v>34233</v>
      </c>
      <c r="U3602" t="s">
        <v>32634</v>
      </c>
      <c r="V3602" t="s">
        <v>32975</v>
      </c>
      <c r="W3602">
        <v>300</v>
      </c>
      <c r="X3602">
        <v>2</v>
      </c>
      <c r="Y3602">
        <v>1</v>
      </c>
      <c r="AA3602">
        <v>8.5</v>
      </c>
      <c r="AB3602">
        <v>20</v>
      </c>
      <c r="AC3602">
        <v>1</v>
      </c>
      <c r="AD3602" t="str">
        <f t="shared" si="560"/>
        <v/>
      </c>
      <c r="AE3602">
        <f t="shared" si="554"/>
        <v>1</v>
      </c>
      <c r="AF3602" t="str">
        <f t="shared" si="561"/>
        <v/>
      </c>
      <c r="AG3602" t="str">
        <f t="shared" si="562"/>
        <v/>
      </c>
      <c r="AH3602" t="str">
        <f t="shared" si="558"/>
        <v/>
      </c>
      <c r="AI3602">
        <v>0.14499999999999999</v>
      </c>
      <c r="AJ3602" t="str">
        <f t="shared" si="555"/>
        <v/>
      </c>
      <c r="AK3602">
        <f t="shared" si="559"/>
        <v>2.8</v>
      </c>
      <c r="AL3602">
        <f t="shared" si="556"/>
        <v>0.40599999999999997</v>
      </c>
      <c r="AM3602" t="s">
        <v>33973</v>
      </c>
    </row>
    <row r="3603" spans="1:39" x14ac:dyDescent="0.2">
      <c r="A3603" t="s">
        <v>24600</v>
      </c>
      <c r="B3603" t="s">
        <v>17</v>
      </c>
      <c r="C3603" t="s">
        <v>24601</v>
      </c>
      <c r="D3603" s="1">
        <v>39552</v>
      </c>
      <c r="E3603" s="1">
        <v>43974</v>
      </c>
      <c r="F3603" t="s">
        <v>19</v>
      </c>
      <c r="I3603">
        <v>100</v>
      </c>
      <c r="J3603">
        <v>0</v>
      </c>
      <c r="K3603">
        <v>0</v>
      </c>
      <c r="L3603">
        <v>1502</v>
      </c>
      <c r="M3603">
        <v>1502</v>
      </c>
      <c r="N3603" t="s">
        <v>20</v>
      </c>
      <c r="O3603" t="s">
        <v>24602</v>
      </c>
      <c r="P3603" t="s">
        <v>28</v>
      </c>
      <c r="Q3603" t="s">
        <v>34233</v>
      </c>
      <c r="R3603" t="s">
        <v>34233</v>
      </c>
      <c r="S3603" t="s">
        <v>33942</v>
      </c>
      <c r="T3603" t="s">
        <v>34233</v>
      </c>
      <c r="U3603" t="s">
        <v>32634</v>
      </c>
      <c r="V3603" t="s">
        <v>32975</v>
      </c>
      <c r="W3603">
        <v>300</v>
      </c>
      <c r="X3603">
        <v>2</v>
      </c>
      <c r="Y3603">
        <v>1</v>
      </c>
      <c r="AA3603">
        <v>8.5</v>
      </c>
      <c r="AB3603">
        <v>20</v>
      </c>
      <c r="AC3603">
        <v>1</v>
      </c>
      <c r="AD3603" t="str">
        <f t="shared" si="560"/>
        <v/>
      </c>
      <c r="AE3603">
        <f t="shared" si="554"/>
        <v>1</v>
      </c>
      <c r="AF3603" t="str">
        <f t="shared" si="561"/>
        <v/>
      </c>
      <c r="AG3603" t="str">
        <f t="shared" si="562"/>
        <v/>
      </c>
      <c r="AH3603" t="str">
        <f t="shared" si="558"/>
        <v/>
      </c>
      <c r="AI3603">
        <v>0.14499999999999999</v>
      </c>
      <c r="AJ3603" t="str">
        <f t="shared" si="555"/>
        <v/>
      </c>
      <c r="AK3603">
        <f t="shared" si="559"/>
        <v>2.8</v>
      </c>
      <c r="AL3603">
        <f t="shared" si="556"/>
        <v>0.40599999999999997</v>
      </c>
      <c r="AM3603" t="s">
        <v>33973</v>
      </c>
    </row>
    <row r="3604" spans="1:39" x14ac:dyDescent="0.2">
      <c r="A3604" t="s">
        <v>24915</v>
      </c>
      <c r="B3604" t="s">
        <v>17</v>
      </c>
      <c r="C3604" t="s">
        <v>24916</v>
      </c>
      <c r="D3604" s="1">
        <v>39552</v>
      </c>
      <c r="E3604" s="1">
        <v>43974</v>
      </c>
      <c r="F3604" t="s">
        <v>19</v>
      </c>
      <c r="I3604">
        <v>100</v>
      </c>
      <c r="J3604">
        <v>0</v>
      </c>
      <c r="K3604">
        <v>0</v>
      </c>
      <c r="L3604">
        <v>1571</v>
      </c>
      <c r="M3604">
        <v>1571</v>
      </c>
      <c r="N3604" t="s">
        <v>20</v>
      </c>
      <c r="O3604" t="s">
        <v>24917</v>
      </c>
      <c r="P3604" t="s">
        <v>28</v>
      </c>
      <c r="Q3604" t="s">
        <v>34233</v>
      </c>
      <c r="R3604" t="s">
        <v>34233</v>
      </c>
      <c r="S3604" t="s">
        <v>33942</v>
      </c>
      <c r="T3604" t="s">
        <v>34233</v>
      </c>
      <c r="U3604" t="s">
        <v>32634</v>
      </c>
      <c r="V3604" t="s">
        <v>32975</v>
      </c>
      <c r="W3604">
        <v>310</v>
      </c>
      <c r="X3604">
        <v>2</v>
      </c>
      <c r="Y3604">
        <v>1</v>
      </c>
      <c r="AA3604">
        <v>8.5</v>
      </c>
      <c r="AB3604">
        <v>20</v>
      </c>
      <c r="AC3604">
        <v>1</v>
      </c>
      <c r="AD3604" t="str">
        <f t="shared" si="560"/>
        <v/>
      </c>
      <c r="AE3604">
        <f t="shared" si="554"/>
        <v>1</v>
      </c>
      <c r="AF3604" t="str">
        <f t="shared" si="561"/>
        <v/>
      </c>
      <c r="AG3604" t="str">
        <f t="shared" si="562"/>
        <v/>
      </c>
      <c r="AH3604" t="str">
        <f t="shared" si="558"/>
        <v/>
      </c>
      <c r="AI3604">
        <v>0.14499999999999999</v>
      </c>
      <c r="AJ3604" t="str">
        <f t="shared" si="555"/>
        <v/>
      </c>
      <c r="AK3604">
        <f t="shared" si="559"/>
        <v>2.8</v>
      </c>
      <c r="AL3604">
        <f t="shared" si="556"/>
        <v>0.40599999999999997</v>
      </c>
      <c r="AM3604" t="s">
        <v>33973</v>
      </c>
    </row>
    <row r="3605" spans="1:39" x14ac:dyDescent="0.2">
      <c r="A3605" t="s">
        <v>24525</v>
      </c>
      <c r="B3605" t="s">
        <v>17</v>
      </c>
      <c r="C3605" t="s">
        <v>24526</v>
      </c>
      <c r="D3605" s="1">
        <v>39552</v>
      </c>
      <c r="E3605" s="1">
        <v>43974</v>
      </c>
      <c r="F3605" t="s">
        <v>19</v>
      </c>
      <c r="I3605">
        <v>100</v>
      </c>
      <c r="J3605">
        <v>0</v>
      </c>
      <c r="K3605">
        <v>0</v>
      </c>
      <c r="L3605">
        <v>1502</v>
      </c>
      <c r="M3605">
        <v>1502</v>
      </c>
      <c r="N3605" t="s">
        <v>20</v>
      </c>
      <c r="O3605" t="s">
        <v>24527</v>
      </c>
      <c r="P3605" t="s">
        <v>28</v>
      </c>
      <c r="Q3605" t="s">
        <v>34233</v>
      </c>
      <c r="R3605" t="s">
        <v>34233</v>
      </c>
      <c r="S3605" t="s">
        <v>33942</v>
      </c>
      <c r="T3605" t="s">
        <v>34233</v>
      </c>
      <c r="U3605" t="s">
        <v>32634</v>
      </c>
      <c r="V3605" t="s">
        <v>32974</v>
      </c>
      <c r="W3605">
        <v>300</v>
      </c>
      <c r="X3605">
        <v>2</v>
      </c>
      <c r="Y3605">
        <v>1</v>
      </c>
      <c r="AA3605">
        <v>8.5</v>
      </c>
      <c r="AB3605">
        <v>20</v>
      </c>
      <c r="AC3605">
        <v>1</v>
      </c>
      <c r="AD3605" t="str">
        <f t="shared" si="560"/>
        <v/>
      </c>
      <c r="AE3605">
        <f t="shared" si="554"/>
        <v>1</v>
      </c>
      <c r="AF3605" t="str">
        <f t="shared" si="561"/>
        <v/>
      </c>
      <c r="AG3605" t="str">
        <f t="shared" si="562"/>
        <v/>
      </c>
      <c r="AH3605" t="str">
        <f t="shared" si="558"/>
        <v/>
      </c>
      <c r="AI3605">
        <v>0.14499999999999999</v>
      </c>
      <c r="AJ3605" t="str">
        <f t="shared" si="555"/>
        <v/>
      </c>
      <c r="AK3605">
        <f t="shared" si="559"/>
        <v>2.8</v>
      </c>
      <c r="AL3605">
        <f t="shared" si="556"/>
        <v>0.40599999999999997</v>
      </c>
      <c r="AM3605" t="s">
        <v>33973</v>
      </c>
    </row>
    <row r="3606" spans="1:39" x14ac:dyDescent="0.2">
      <c r="A3606" t="s">
        <v>24486</v>
      </c>
      <c r="B3606" t="s">
        <v>17</v>
      </c>
      <c r="C3606" t="s">
        <v>24487</v>
      </c>
      <c r="D3606" s="1">
        <v>39552</v>
      </c>
      <c r="E3606" s="1">
        <v>43974</v>
      </c>
      <c r="F3606" t="s">
        <v>19</v>
      </c>
      <c r="I3606">
        <v>100</v>
      </c>
      <c r="J3606">
        <v>0</v>
      </c>
      <c r="K3606">
        <v>0</v>
      </c>
      <c r="L3606">
        <v>1506</v>
      </c>
      <c r="M3606">
        <v>1506</v>
      </c>
      <c r="N3606" t="s">
        <v>20</v>
      </c>
      <c r="O3606" t="s">
        <v>24488</v>
      </c>
      <c r="P3606" t="s">
        <v>28</v>
      </c>
      <c r="Q3606" t="s">
        <v>34233</v>
      </c>
      <c r="R3606" t="s">
        <v>34233</v>
      </c>
      <c r="S3606" t="s">
        <v>33942</v>
      </c>
      <c r="T3606" t="s">
        <v>34233</v>
      </c>
      <c r="U3606" t="s">
        <v>32634</v>
      </c>
      <c r="V3606" t="s">
        <v>32974</v>
      </c>
      <c r="W3606">
        <v>300</v>
      </c>
      <c r="X3606">
        <v>2</v>
      </c>
      <c r="Y3606">
        <v>1</v>
      </c>
      <c r="AA3606">
        <v>8.5</v>
      </c>
      <c r="AB3606">
        <v>20</v>
      </c>
      <c r="AC3606">
        <v>1</v>
      </c>
      <c r="AD3606" t="str">
        <f t="shared" si="560"/>
        <v/>
      </c>
      <c r="AE3606">
        <f t="shared" si="554"/>
        <v>1</v>
      </c>
      <c r="AF3606" t="str">
        <f t="shared" si="561"/>
        <v/>
      </c>
      <c r="AG3606" t="str">
        <f t="shared" si="562"/>
        <v/>
      </c>
      <c r="AH3606" t="str">
        <f t="shared" si="558"/>
        <v/>
      </c>
      <c r="AI3606">
        <v>0.14499999999999999</v>
      </c>
      <c r="AJ3606" t="str">
        <f t="shared" si="555"/>
        <v/>
      </c>
      <c r="AK3606">
        <f t="shared" si="559"/>
        <v>2.8</v>
      </c>
      <c r="AL3606">
        <f t="shared" si="556"/>
        <v>0.40599999999999997</v>
      </c>
      <c r="AM3606" t="s">
        <v>33973</v>
      </c>
    </row>
    <row r="3607" spans="1:39" x14ac:dyDescent="0.2">
      <c r="A3607" t="s">
        <v>24633</v>
      </c>
      <c r="B3607" t="s">
        <v>17</v>
      </c>
      <c r="C3607" t="s">
        <v>24634</v>
      </c>
      <c r="D3607" s="1">
        <v>39552</v>
      </c>
      <c r="E3607" s="1">
        <v>43974</v>
      </c>
      <c r="F3607" t="s">
        <v>19</v>
      </c>
      <c r="I3607">
        <v>100</v>
      </c>
      <c r="J3607">
        <v>0</v>
      </c>
      <c r="K3607">
        <v>0</v>
      </c>
      <c r="L3607">
        <v>3752</v>
      </c>
      <c r="M3607">
        <v>3752</v>
      </c>
      <c r="N3607" t="s">
        <v>20</v>
      </c>
      <c r="O3607" t="s">
        <v>24635</v>
      </c>
      <c r="P3607" t="s">
        <v>28</v>
      </c>
      <c r="Q3607" t="s">
        <v>34233</v>
      </c>
      <c r="R3607" t="s">
        <v>34233</v>
      </c>
      <c r="S3607" t="s">
        <v>33942</v>
      </c>
      <c r="T3607" t="s">
        <v>34233</v>
      </c>
      <c r="U3607" t="s">
        <v>32650</v>
      </c>
      <c r="V3607" t="s">
        <v>32974</v>
      </c>
      <c r="W3607">
        <v>935</v>
      </c>
      <c r="X3607">
        <v>2</v>
      </c>
      <c r="Y3607">
        <v>1</v>
      </c>
      <c r="AA3607">
        <v>8.5</v>
      </c>
      <c r="AB3607">
        <v>25</v>
      </c>
      <c r="AC3607">
        <v>5</v>
      </c>
      <c r="AD3607" t="str">
        <f t="shared" si="560"/>
        <v/>
      </c>
      <c r="AE3607">
        <f t="shared" ref="AE3607:AE3670" si="563">IF((S3607="tühi")*(AC3607&lt;&gt;""),AC3607,"")</f>
        <v>5</v>
      </c>
      <c r="AF3607" t="str">
        <f t="shared" si="561"/>
        <v/>
      </c>
      <c r="AG3607" t="str">
        <f t="shared" si="562"/>
        <v/>
      </c>
      <c r="AH3607" t="str">
        <f t="shared" si="558"/>
        <v/>
      </c>
      <c r="AI3607">
        <v>0.14499999999999999</v>
      </c>
      <c r="AJ3607" t="str">
        <f t="shared" si="555"/>
        <v/>
      </c>
      <c r="AK3607">
        <f t="shared" si="559"/>
        <v>14</v>
      </c>
      <c r="AL3607">
        <f t="shared" si="556"/>
        <v>2.0299999999999998</v>
      </c>
    </row>
    <row r="3608" spans="1:39" x14ac:dyDescent="0.2">
      <c r="A3608" t="s">
        <v>24660</v>
      </c>
      <c r="B3608" t="s">
        <v>17</v>
      </c>
      <c r="C3608" t="s">
        <v>24661</v>
      </c>
      <c r="D3608" s="1">
        <v>39552</v>
      </c>
      <c r="E3608" s="1">
        <v>43974</v>
      </c>
      <c r="F3608" t="s">
        <v>19</v>
      </c>
      <c r="I3608">
        <v>100</v>
      </c>
      <c r="J3608">
        <v>0</v>
      </c>
      <c r="K3608">
        <v>0</v>
      </c>
      <c r="L3608">
        <v>3752</v>
      </c>
      <c r="M3608">
        <v>3752</v>
      </c>
      <c r="N3608" t="s">
        <v>20</v>
      </c>
      <c r="O3608" t="s">
        <v>24662</v>
      </c>
      <c r="P3608" t="s">
        <v>28</v>
      </c>
      <c r="Q3608" t="s">
        <v>34233</v>
      </c>
      <c r="R3608" t="s">
        <v>34233</v>
      </c>
      <c r="S3608" t="s">
        <v>32628</v>
      </c>
      <c r="T3608" t="s">
        <v>34233</v>
      </c>
      <c r="U3608" t="s">
        <v>32650</v>
      </c>
      <c r="V3608" t="s">
        <v>32695</v>
      </c>
      <c r="W3608">
        <v>935</v>
      </c>
      <c r="X3608">
        <v>2</v>
      </c>
      <c r="Y3608">
        <v>1</v>
      </c>
      <c r="AA3608">
        <v>8.5</v>
      </c>
      <c r="AB3608">
        <v>25</v>
      </c>
      <c r="AC3608">
        <v>5</v>
      </c>
      <c r="AD3608" t="str">
        <f t="shared" si="560"/>
        <v/>
      </c>
      <c r="AE3608" t="str">
        <f t="shared" si="563"/>
        <v/>
      </c>
      <c r="AF3608" t="str">
        <f t="shared" si="561"/>
        <v/>
      </c>
      <c r="AG3608">
        <f t="shared" si="562"/>
        <v>5</v>
      </c>
      <c r="AH3608">
        <f t="shared" si="558"/>
        <v>14</v>
      </c>
      <c r="AI3608">
        <v>0.14499999999999999</v>
      </c>
      <c r="AJ3608">
        <f t="shared" si="555"/>
        <v>2.0299999999999998</v>
      </c>
      <c r="AK3608" t="str">
        <f t="shared" si="559"/>
        <v/>
      </c>
      <c r="AL3608" t="str">
        <f t="shared" si="556"/>
        <v/>
      </c>
      <c r="AM3608" t="s">
        <v>34286</v>
      </c>
    </row>
    <row r="3609" spans="1:39" x14ac:dyDescent="0.2">
      <c r="A3609" t="s">
        <v>24519</v>
      </c>
      <c r="B3609" t="s">
        <v>17</v>
      </c>
      <c r="C3609" t="s">
        <v>24520</v>
      </c>
      <c r="D3609" s="1">
        <v>39552</v>
      </c>
      <c r="E3609" s="1">
        <v>43974</v>
      </c>
      <c r="F3609" t="s">
        <v>19</v>
      </c>
      <c r="I3609">
        <v>100</v>
      </c>
      <c r="J3609">
        <v>0</v>
      </c>
      <c r="K3609">
        <v>0</v>
      </c>
      <c r="L3609">
        <v>1611</v>
      </c>
      <c r="M3609">
        <v>1611</v>
      </c>
      <c r="N3609" t="s">
        <v>20</v>
      </c>
      <c r="O3609" t="s">
        <v>24521</v>
      </c>
      <c r="P3609" t="s">
        <v>28</v>
      </c>
      <c r="Q3609" t="s">
        <v>34233</v>
      </c>
      <c r="R3609" t="s">
        <v>34233</v>
      </c>
      <c r="S3609" t="s">
        <v>33942</v>
      </c>
      <c r="T3609" t="s">
        <v>34233</v>
      </c>
      <c r="U3609" t="s">
        <v>32634</v>
      </c>
      <c r="V3609" t="s">
        <v>32974</v>
      </c>
      <c r="W3609">
        <v>320</v>
      </c>
      <c r="X3609">
        <v>2</v>
      </c>
      <c r="Y3609">
        <v>1</v>
      </c>
      <c r="AA3609">
        <v>8.5</v>
      </c>
      <c r="AB3609">
        <v>20</v>
      </c>
      <c r="AC3609">
        <v>1</v>
      </c>
      <c r="AD3609" t="str">
        <f t="shared" si="560"/>
        <v/>
      </c>
      <c r="AE3609">
        <f t="shared" si="563"/>
        <v>1</v>
      </c>
      <c r="AF3609" t="str">
        <f t="shared" si="561"/>
        <v/>
      </c>
      <c r="AG3609" t="str">
        <f t="shared" si="562"/>
        <v/>
      </c>
      <c r="AH3609" t="str">
        <f t="shared" si="558"/>
        <v/>
      </c>
      <c r="AI3609">
        <v>0.14499999999999999</v>
      </c>
      <c r="AJ3609" t="str">
        <f t="shared" si="555"/>
        <v/>
      </c>
      <c r="AK3609">
        <f t="shared" si="559"/>
        <v>2.8</v>
      </c>
      <c r="AL3609">
        <f t="shared" si="556"/>
        <v>0.40599999999999997</v>
      </c>
      <c r="AM3609" t="s">
        <v>33973</v>
      </c>
    </row>
    <row r="3610" spans="1:39" x14ac:dyDescent="0.2">
      <c r="A3610" t="s">
        <v>24822</v>
      </c>
      <c r="B3610" t="s">
        <v>17</v>
      </c>
      <c r="C3610" t="s">
        <v>24823</v>
      </c>
      <c r="D3610" s="1">
        <v>39552</v>
      </c>
      <c r="E3610" s="1">
        <v>43974</v>
      </c>
      <c r="F3610" t="s">
        <v>474</v>
      </c>
      <c r="I3610">
        <v>100</v>
      </c>
      <c r="J3610">
        <v>0</v>
      </c>
      <c r="K3610">
        <v>0</v>
      </c>
      <c r="L3610">
        <v>53</v>
      </c>
      <c r="M3610">
        <v>53</v>
      </c>
      <c r="N3610" t="s">
        <v>20</v>
      </c>
      <c r="O3610" t="s">
        <v>24824</v>
      </c>
      <c r="P3610" t="s">
        <v>28</v>
      </c>
      <c r="Q3610" t="s">
        <v>34233</v>
      </c>
      <c r="R3610" t="s">
        <v>34233</v>
      </c>
      <c r="S3610" t="s">
        <v>33942</v>
      </c>
      <c r="T3610" t="s">
        <v>34233</v>
      </c>
      <c r="U3610" t="s">
        <v>32641</v>
      </c>
      <c r="V3610" t="s">
        <v>32999</v>
      </c>
      <c r="W3610">
        <v>16</v>
      </c>
      <c r="X3610">
        <v>1</v>
      </c>
      <c r="Y3610">
        <v>1</v>
      </c>
      <c r="Z3610">
        <v>16</v>
      </c>
      <c r="AA3610">
        <v>5</v>
      </c>
      <c r="AD3610">
        <f t="shared" si="560"/>
        <v>16</v>
      </c>
      <c r="AE3610" t="str">
        <f t="shared" si="563"/>
        <v/>
      </c>
      <c r="AF3610" t="str">
        <f t="shared" si="561"/>
        <v/>
      </c>
      <c r="AG3610" t="str">
        <f t="shared" si="562"/>
        <v/>
      </c>
      <c r="AH3610" t="str">
        <f t="shared" si="558"/>
        <v/>
      </c>
      <c r="AI3610">
        <v>0.14499999999999999</v>
      </c>
      <c r="AJ3610" t="str">
        <f t="shared" si="555"/>
        <v/>
      </c>
      <c r="AK3610" t="str">
        <f t="shared" si="559"/>
        <v/>
      </c>
      <c r="AL3610" t="str">
        <f t="shared" si="556"/>
        <v/>
      </c>
    </row>
    <row r="3611" spans="1:39" x14ac:dyDescent="0.2">
      <c r="A3611" t="s">
        <v>24864</v>
      </c>
      <c r="B3611" t="s">
        <v>17</v>
      </c>
      <c r="C3611" t="s">
        <v>24865</v>
      </c>
      <c r="D3611" s="1">
        <v>39552</v>
      </c>
      <c r="E3611" s="1">
        <v>43974</v>
      </c>
      <c r="F3611" t="s">
        <v>19</v>
      </c>
      <c r="I3611">
        <v>100</v>
      </c>
      <c r="J3611">
        <v>0</v>
      </c>
      <c r="K3611">
        <v>0</v>
      </c>
      <c r="L3611">
        <v>3846</v>
      </c>
      <c r="M3611">
        <v>3846</v>
      </c>
      <c r="N3611" t="s">
        <v>20</v>
      </c>
      <c r="O3611" t="s">
        <v>24866</v>
      </c>
      <c r="P3611" t="s">
        <v>28</v>
      </c>
      <c r="Q3611" t="s">
        <v>34233</v>
      </c>
      <c r="R3611" t="s">
        <v>34233</v>
      </c>
      <c r="S3611" t="s">
        <v>33942</v>
      </c>
      <c r="T3611" t="s">
        <v>34233</v>
      </c>
      <c r="U3611" t="s">
        <v>32650</v>
      </c>
      <c r="V3611" t="s">
        <v>32974</v>
      </c>
      <c r="W3611">
        <v>960</v>
      </c>
      <c r="X3611">
        <v>2</v>
      </c>
      <c r="Y3611">
        <v>1</v>
      </c>
      <c r="AA3611">
        <v>8.5</v>
      </c>
      <c r="AB3611">
        <v>25</v>
      </c>
      <c r="AC3611">
        <v>5</v>
      </c>
      <c r="AD3611" t="str">
        <f t="shared" si="560"/>
        <v/>
      </c>
      <c r="AE3611">
        <f t="shared" si="563"/>
        <v>5</v>
      </c>
      <c r="AF3611" t="str">
        <f t="shared" si="561"/>
        <v/>
      </c>
      <c r="AG3611" t="str">
        <f t="shared" si="562"/>
        <v/>
      </c>
      <c r="AH3611" t="str">
        <f t="shared" si="558"/>
        <v/>
      </c>
      <c r="AI3611">
        <v>0.14499999999999999</v>
      </c>
      <c r="AJ3611" t="str">
        <f t="shared" si="555"/>
        <v/>
      </c>
      <c r="AK3611">
        <f t="shared" si="559"/>
        <v>14</v>
      </c>
      <c r="AL3611">
        <f t="shared" si="556"/>
        <v>2.0299999999999998</v>
      </c>
    </row>
    <row r="3612" spans="1:39" x14ac:dyDescent="0.2">
      <c r="A3612" t="s">
        <v>24837</v>
      </c>
      <c r="B3612" t="s">
        <v>17</v>
      </c>
      <c r="C3612" t="s">
        <v>24838</v>
      </c>
      <c r="D3612" s="1">
        <v>39552</v>
      </c>
      <c r="E3612" s="1">
        <v>43974</v>
      </c>
      <c r="F3612" t="s">
        <v>19</v>
      </c>
      <c r="I3612">
        <v>100</v>
      </c>
      <c r="J3612">
        <v>0</v>
      </c>
      <c r="K3612">
        <v>0</v>
      </c>
      <c r="L3612">
        <v>1500</v>
      </c>
      <c r="M3612">
        <v>1500</v>
      </c>
      <c r="N3612" t="s">
        <v>20</v>
      </c>
      <c r="O3612" t="s">
        <v>24839</v>
      </c>
      <c r="P3612" t="s">
        <v>28</v>
      </c>
      <c r="Q3612" t="s">
        <v>34233</v>
      </c>
      <c r="R3612" t="s">
        <v>34233</v>
      </c>
      <c r="S3612" t="s">
        <v>33942</v>
      </c>
      <c r="T3612" t="s">
        <v>34233</v>
      </c>
      <c r="U3612" t="s">
        <v>32634</v>
      </c>
      <c r="V3612" t="s">
        <v>32975</v>
      </c>
      <c r="W3612">
        <v>300</v>
      </c>
      <c r="X3612">
        <v>2</v>
      </c>
      <c r="Y3612">
        <v>1</v>
      </c>
      <c r="AA3612">
        <v>8.5</v>
      </c>
      <c r="AB3612">
        <v>20</v>
      </c>
      <c r="AC3612">
        <v>1</v>
      </c>
      <c r="AD3612" t="str">
        <f t="shared" si="560"/>
        <v/>
      </c>
      <c r="AE3612">
        <f t="shared" si="563"/>
        <v>1</v>
      </c>
      <c r="AF3612" t="str">
        <f t="shared" si="561"/>
        <v/>
      </c>
      <c r="AG3612" t="str">
        <f t="shared" si="562"/>
        <v/>
      </c>
      <c r="AH3612" t="str">
        <f t="shared" si="558"/>
        <v/>
      </c>
      <c r="AI3612">
        <v>0.14499999999999999</v>
      </c>
      <c r="AJ3612" t="str">
        <f t="shared" si="555"/>
        <v/>
      </c>
      <c r="AK3612">
        <f t="shared" si="559"/>
        <v>2.8</v>
      </c>
      <c r="AL3612">
        <f t="shared" si="556"/>
        <v>0.40599999999999997</v>
      </c>
      <c r="AM3612" t="s">
        <v>33973</v>
      </c>
    </row>
    <row r="3613" spans="1:39" x14ac:dyDescent="0.2">
      <c r="A3613" t="s">
        <v>24657</v>
      </c>
      <c r="B3613" t="s">
        <v>17</v>
      </c>
      <c r="C3613" t="s">
        <v>24658</v>
      </c>
      <c r="D3613" s="1">
        <v>39552</v>
      </c>
      <c r="E3613" s="1">
        <v>43974</v>
      </c>
      <c r="F3613" t="s">
        <v>19</v>
      </c>
      <c r="I3613">
        <v>100</v>
      </c>
      <c r="J3613">
        <v>0</v>
      </c>
      <c r="K3613">
        <v>0</v>
      </c>
      <c r="L3613">
        <v>1501</v>
      </c>
      <c r="M3613">
        <v>1501</v>
      </c>
      <c r="N3613" t="s">
        <v>20</v>
      </c>
      <c r="O3613" t="s">
        <v>24659</v>
      </c>
      <c r="P3613" t="s">
        <v>28</v>
      </c>
      <c r="Q3613" t="s">
        <v>34233</v>
      </c>
      <c r="R3613" t="s">
        <v>34233</v>
      </c>
      <c r="S3613" t="s">
        <v>33942</v>
      </c>
      <c r="T3613" t="s">
        <v>34233</v>
      </c>
      <c r="U3613" t="s">
        <v>32634</v>
      </c>
      <c r="V3613" t="s">
        <v>32974</v>
      </c>
      <c r="W3613">
        <v>300</v>
      </c>
      <c r="X3613">
        <v>2</v>
      </c>
      <c r="Y3613">
        <v>1</v>
      </c>
      <c r="AA3613">
        <v>8.5</v>
      </c>
      <c r="AB3613">
        <v>20</v>
      </c>
      <c r="AC3613">
        <v>1</v>
      </c>
      <c r="AD3613" t="str">
        <f t="shared" si="560"/>
        <v/>
      </c>
      <c r="AE3613">
        <f t="shared" si="563"/>
        <v>1</v>
      </c>
      <c r="AF3613" t="str">
        <f t="shared" si="561"/>
        <v/>
      </c>
      <c r="AG3613" t="str">
        <f t="shared" si="562"/>
        <v/>
      </c>
      <c r="AH3613" t="str">
        <f t="shared" si="558"/>
        <v/>
      </c>
      <c r="AI3613">
        <v>0.14499999999999999</v>
      </c>
      <c r="AJ3613" t="str">
        <f t="shared" si="555"/>
        <v/>
      </c>
      <c r="AK3613">
        <f t="shared" si="559"/>
        <v>2.8</v>
      </c>
      <c r="AL3613">
        <f t="shared" si="556"/>
        <v>0.40599999999999997</v>
      </c>
      <c r="AM3613" t="s">
        <v>33973</v>
      </c>
    </row>
    <row r="3614" spans="1:39" x14ac:dyDescent="0.2">
      <c r="A3614" t="s">
        <v>24480</v>
      </c>
      <c r="B3614" t="s">
        <v>17</v>
      </c>
      <c r="C3614" t="s">
        <v>24481</v>
      </c>
      <c r="D3614" s="1">
        <v>39552</v>
      </c>
      <c r="E3614" s="1">
        <v>43974</v>
      </c>
      <c r="F3614" t="s">
        <v>19</v>
      </c>
      <c r="I3614">
        <v>100</v>
      </c>
      <c r="J3614">
        <v>0</v>
      </c>
      <c r="K3614">
        <v>0</v>
      </c>
      <c r="L3614">
        <v>1504</v>
      </c>
      <c r="M3614">
        <v>1504</v>
      </c>
      <c r="N3614" t="s">
        <v>20</v>
      </c>
      <c r="O3614" t="s">
        <v>24482</v>
      </c>
      <c r="P3614" t="s">
        <v>28</v>
      </c>
      <c r="Q3614" t="s">
        <v>34233</v>
      </c>
      <c r="R3614" t="s">
        <v>34233</v>
      </c>
      <c r="S3614" t="s">
        <v>33942</v>
      </c>
      <c r="T3614" t="s">
        <v>34233</v>
      </c>
      <c r="U3614" t="s">
        <v>32634</v>
      </c>
      <c r="V3614" t="s">
        <v>32974</v>
      </c>
      <c r="W3614">
        <v>300</v>
      </c>
      <c r="X3614">
        <v>2</v>
      </c>
      <c r="Y3614">
        <v>1</v>
      </c>
      <c r="AA3614">
        <v>8.5</v>
      </c>
      <c r="AB3614">
        <v>20</v>
      </c>
      <c r="AC3614">
        <v>1</v>
      </c>
      <c r="AD3614" t="str">
        <f t="shared" si="560"/>
        <v/>
      </c>
      <c r="AE3614">
        <f t="shared" si="563"/>
        <v>1</v>
      </c>
      <c r="AF3614" t="str">
        <f t="shared" si="561"/>
        <v/>
      </c>
      <c r="AG3614" t="str">
        <f t="shared" si="562"/>
        <v/>
      </c>
      <c r="AH3614" t="str">
        <f t="shared" si="558"/>
        <v/>
      </c>
      <c r="AI3614">
        <v>0.14499999999999999</v>
      </c>
      <c r="AJ3614" t="str">
        <f t="shared" si="555"/>
        <v/>
      </c>
      <c r="AK3614">
        <f t="shared" si="559"/>
        <v>2.8</v>
      </c>
      <c r="AL3614">
        <f t="shared" si="556"/>
        <v>0.40599999999999997</v>
      </c>
      <c r="AM3614" t="s">
        <v>33973</v>
      </c>
    </row>
    <row r="3615" spans="1:39" x14ac:dyDescent="0.2">
      <c r="A3615" t="s">
        <v>24636</v>
      </c>
      <c r="B3615" t="s">
        <v>17</v>
      </c>
      <c r="C3615" t="s">
        <v>24637</v>
      </c>
      <c r="D3615" s="1">
        <v>39552</v>
      </c>
      <c r="E3615" s="1">
        <v>43974</v>
      </c>
      <c r="F3615" t="s">
        <v>19</v>
      </c>
      <c r="I3615">
        <v>100</v>
      </c>
      <c r="J3615">
        <v>0</v>
      </c>
      <c r="K3615">
        <v>0</v>
      </c>
      <c r="L3615">
        <v>1584</v>
      </c>
      <c r="M3615">
        <v>1584</v>
      </c>
      <c r="N3615" t="s">
        <v>20</v>
      </c>
      <c r="O3615" t="s">
        <v>24638</v>
      </c>
      <c r="P3615" t="s">
        <v>28</v>
      </c>
      <c r="Q3615" t="s">
        <v>34233</v>
      </c>
      <c r="R3615" t="s">
        <v>34233</v>
      </c>
      <c r="S3615" t="s">
        <v>33942</v>
      </c>
      <c r="T3615" t="s">
        <v>34233</v>
      </c>
      <c r="U3615" t="s">
        <v>32634</v>
      </c>
      <c r="V3615" t="s">
        <v>32974</v>
      </c>
      <c r="W3615">
        <v>315</v>
      </c>
      <c r="X3615">
        <v>2</v>
      </c>
      <c r="Y3615">
        <v>1</v>
      </c>
      <c r="AA3615">
        <v>8.5</v>
      </c>
      <c r="AB3615">
        <v>20</v>
      </c>
      <c r="AC3615">
        <v>1</v>
      </c>
      <c r="AD3615" t="str">
        <f t="shared" si="560"/>
        <v/>
      </c>
      <c r="AE3615">
        <f t="shared" si="563"/>
        <v>1</v>
      </c>
      <c r="AF3615" t="str">
        <f t="shared" si="561"/>
        <v/>
      </c>
      <c r="AG3615" t="str">
        <f t="shared" si="562"/>
        <v/>
      </c>
      <c r="AH3615" t="str">
        <f t="shared" si="558"/>
        <v/>
      </c>
      <c r="AI3615">
        <v>0.14499999999999999</v>
      </c>
      <c r="AJ3615" t="str">
        <f t="shared" si="555"/>
        <v/>
      </c>
      <c r="AK3615">
        <f t="shared" si="559"/>
        <v>2.8</v>
      </c>
      <c r="AL3615">
        <f t="shared" si="556"/>
        <v>0.40599999999999997</v>
      </c>
      <c r="AM3615" t="s">
        <v>33973</v>
      </c>
    </row>
    <row r="3616" spans="1:39" x14ac:dyDescent="0.2">
      <c r="A3616" t="s">
        <v>24666</v>
      </c>
      <c r="B3616" t="s">
        <v>17</v>
      </c>
      <c r="C3616" t="s">
        <v>24667</v>
      </c>
      <c r="D3616" s="1">
        <v>39552</v>
      </c>
      <c r="E3616" s="1">
        <v>43974</v>
      </c>
      <c r="F3616" t="s">
        <v>19</v>
      </c>
      <c r="I3616">
        <v>100</v>
      </c>
      <c r="J3616">
        <v>0</v>
      </c>
      <c r="K3616">
        <v>0</v>
      </c>
      <c r="L3616">
        <v>3774</v>
      </c>
      <c r="M3616">
        <v>3774</v>
      </c>
      <c r="N3616" t="s">
        <v>20</v>
      </c>
      <c r="O3616" t="s">
        <v>24668</v>
      </c>
      <c r="P3616" t="s">
        <v>28</v>
      </c>
      <c r="Q3616" t="s">
        <v>34233</v>
      </c>
      <c r="R3616" t="s">
        <v>34233</v>
      </c>
      <c r="S3616" t="s">
        <v>33942</v>
      </c>
      <c r="T3616" t="s">
        <v>34233</v>
      </c>
      <c r="U3616" t="s">
        <v>32650</v>
      </c>
      <c r="V3616" t="s">
        <v>32974</v>
      </c>
      <c r="W3616">
        <v>940</v>
      </c>
      <c r="X3616">
        <v>2</v>
      </c>
      <c r="Y3616">
        <v>1</v>
      </c>
      <c r="AA3616">
        <v>8.5</v>
      </c>
      <c r="AB3616">
        <v>25</v>
      </c>
      <c r="AC3616">
        <v>5</v>
      </c>
      <c r="AD3616" t="str">
        <f t="shared" si="560"/>
        <v/>
      </c>
      <c r="AE3616">
        <f t="shared" si="563"/>
        <v>5</v>
      </c>
      <c r="AF3616" t="str">
        <f t="shared" si="561"/>
        <v/>
      </c>
      <c r="AG3616" t="str">
        <f t="shared" si="562"/>
        <v/>
      </c>
      <c r="AH3616" t="str">
        <f t="shared" si="558"/>
        <v/>
      </c>
      <c r="AI3616">
        <v>0.14499999999999999</v>
      </c>
      <c r="AJ3616" t="str">
        <f t="shared" si="555"/>
        <v/>
      </c>
      <c r="AK3616">
        <f t="shared" si="559"/>
        <v>14</v>
      </c>
      <c r="AL3616">
        <f t="shared" si="556"/>
        <v>2.0299999999999998</v>
      </c>
    </row>
    <row r="3617" spans="1:39" x14ac:dyDescent="0.2">
      <c r="A3617" t="s">
        <v>24759</v>
      </c>
      <c r="B3617" t="s">
        <v>17</v>
      </c>
      <c r="C3617" t="s">
        <v>24760</v>
      </c>
      <c r="D3617" s="1">
        <v>39552</v>
      </c>
      <c r="E3617" s="1">
        <v>43974</v>
      </c>
      <c r="F3617" t="s">
        <v>19</v>
      </c>
      <c r="I3617">
        <v>100</v>
      </c>
      <c r="J3617">
        <v>0</v>
      </c>
      <c r="K3617">
        <v>0</v>
      </c>
      <c r="L3617">
        <v>3842</v>
      </c>
      <c r="M3617">
        <v>3842</v>
      </c>
      <c r="N3617" t="s">
        <v>20</v>
      </c>
      <c r="O3617" t="s">
        <v>24761</v>
      </c>
      <c r="P3617" t="s">
        <v>28</v>
      </c>
      <c r="Q3617" t="s">
        <v>34233</v>
      </c>
      <c r="R3617" t="s">
        <v>34233</v>
      </c>
      <c r="S3617" t="s">
        <v>33942</v>
      </c>
      <c r="T3617" t="s">
        <v>34233</v>
      </c>
      <c r="U3617" t="s">
        <v>32650</v>
      </c>
      <c r="V3617" t="s">
        <v>32974</v>
      </c>
      <c r="W3617">
        <v>960</v>
      </c>
      <c r="X3617">
        <v>2</v>
      </c>
      <c r="Y3617">
        <v>1</v>
      </c>
      <c r="AA3617">
        <v>8.5</v>
      </c>
      <c r="AB3617">
        <v>25</v>
      </c>
      <c r="AC3617">
        <v>5</v>
      </c>
      <c r="AD3617" t="str">
        <f t="shared" si="560"/>
        <v/>
      </c>
      <c r="AE3617">
        <f t="shared" si="563"/>
        <v>5</v>
      </c>
      <c r="AF3617" t="str">
        <f t="shared" si="561"/>
        <v/>
      </c>
      <c r="AG3617" t="str">
        <f t="shared" si="562"/>
        <v/>
      </c>
      <c r="AH3617" t="str">
        <f t="shared" si="558"/>
        <v/>
      </c>
      <c r="AI3617">
        <v>0.14499999999999999</v>
      </c>
      <c r="AJ3617" t="str">
        <f t="shared" si="555"/>
        <v/>
      </c>
      <c r="AK3617">
        <f t="shared" si="559"/>
        <v>14</v>
      </c>
      <c r="AL3617">
        <f t="shared" si="556"/>
        <v>2.0299999999999998</v>
      </c>
    </row>
    <row r="3618" spans="1:39" x14ac:dyDescent="0.2">
      <c r="A3618" t="s">
        <v>24573</v>
      </c>
      <c r="B3618" t="s">
        <v>17</v>
      </c>
      <c r="C3618" t="s">
        <v>24574</v>
      </c>
      <c r="D3618" s="1">
        <v>39552</v>
      </c>
      <c r="E3618" s="1">
        <v>43974</v>
      </c>
      <c r="F3618" t="s">
        <v>19</v>
      </c>
      <c r="I3618">
        <v>100</v>
      </c>
      <c r="J3618">
        <v>0</v>
      </c>
      <c r="K3618">
        <v>0</v>
      </c>
      <c r="L3618">
        <v>3788</v>
      </c>
      <c r="M3618">
        <v>3788</v>
      </c>
      <c r="N3618" t="s">
        <v>20</v>
      </c>
      <c r="O3618" t="s">
        <v>24575</v>
      </c>
      <c r="P3618" t="s">
        <v>28</v>
      </c>
      <c r="Q3618" t="s">
        <v>34233</v>
      </c>
      <c r="R3618" t="s">
        <v>34233</v>
      </c>
      <c r="S3618" t="s">
        <v>33942</v>
      </c>
      <c r="T3618" t="s">
        <v>34233</v>
      </c>
      <c r="U3618" t="s">
        <v>32650</v>
      </c>
      <c r="V3618" t="s">
        <v>32974</v>
      </c>
      <c r="W3618">
        <v>945</v>
      </c>
      <c r="X3618">
        <v>2</v>
      </c>
      <c r="Y3618">
        <v>1</v>
      </c>
      <c r="AA3618">
        <v>8.5</v>
      </c>
      <c r="AB3618">
        <v>25</v>
      </c>
      <c r="AC3618">
        <v>5</v>
      </c>
      <c r="AD3618" t="str">
        <f t="shared" si="560"/>
        <v/>
      </c>
      <c r="AE3618">
        <f t="shared" si="563"/>
        <v>5</v>
      </c>
      <c r="AF3618" t="str">
        <f t="shared" si="561"/>
        <v/>
      </c>
      <c r="AG3618" t="str">
        <f t="shared" si="562"/>
        <v/>
      </c>
      <c r="AH3618" t="str">
        <f t="shared" si="558"/>
        <v/>
      </c>
      <c r="AI3618">
        <v>0.14499999999999999</v>
      </c>
      <c r="AJ3618" t="str">
        <f t="shared" si="555"/>
        <v/>
      </c>
      <c r="AK3618">
        <f t="shared" si="559"/>
        <v>14</v>
      </c>
      <c r="AL3618">
        <f t="shared" si="556"/>
        <v>2.0299999999999998</v>
      </c>
    </row>
    <row r="3619" spans="1:39" x14ac:dyDescent="0.2">
      <c r="A3619" t="s">
        <v>24645</v>
      </c>
      <c r="B3619" t="s">
        <v>17</v>
      </c>
      <c r="C3619" t="s">
        <v>24646</v>
      </c>
      <c r="D3619" s="1">
        <v>39552</v>
      </c>
      <c r="E3619" s="1">
        <v>43974</v>
      </c>
      <c r="F3619" t="s">
        <v>19</v>
      </c>
      <c r="I3619">
        <v>100</v>
      </c>
      <c r="J3619">
        <v>0</v>
      </c>
      <c r="K3619">
        <v>0</v>
      </c>
      <c r="L3619">
        <v>3880</v>
      </c>
      <c r="M3619">
        <v>3880</v>
      </c>
      <c r="N3619" t="s">
        <v>20</v>
      </c>
      <c r="O3619" t="s">
        <v>24647</v>
      </c>
      <c r="P3619" t="s">
        <v>28</v>
      </c>
      <c r="Q3619" t="s">
        <v>34233</v>
      </c>
      <c r="R3619" t="s">
        <v>34233</v>
      </c>
      <c r="S3619" t="s">
        <v>33942</v>
      </c>
      <c r="T3619" t="s">
        <v>34233</v>
      </c>
      <c r="U3619" t="s">
        <v>32650</v>
      </c>
      <c r="V3619" t="s">
        <v>32974</v>
      </c>
      <c r="W3619">
        <v>970</v>
      </c>
      <c r="X3619">
        <v>2</v>
      </c>
      <c r="Y3619">
        <v>1</v>
      </c>
      <c r="AA3619">
        <v>8.5</v>
      </c>
      <c r="AB3619">
        <v>25</v>
      </c>
      <c r="AC3619">
        <v>5</v>
      </c>
      <c r="AD3619" t="str">
        <f t="shared" si="560"/>
        <v/>
      </c>
      <c r="AE3619">
        <f t="shared" si="563"/>
        <v>5</v>
      </c>
      <c r="AF3619" t="str">
        <f t="shared" si="561"/>
        <v/>
      </c>
      <c r="AG3619" t="str">
        <f t="shared" si="562"/>
        <v/>
      </c>
      <c r="AH3619" t="str">
        <f t="shared" si="558"/>
        <v/>
      </c>
      <c r="AI3619">
        <v>0.14499999999999999</v>
      </c>
      <c r="AJ3619" t="str">
        <f t="shared" si="555"/>
        <v/>
      </c>
      <c r="AK3619">
        <f t="shared" si="559"/>
        <v>14</v>
      </c>
      <c r="AL3619">
        <f t="shared" si="556"/>
        <v>2.0299999999999998</v>
      </c>
    </row>
    <row r="3620" spans="1:39" x14ac:dyDescent="0.2">
      <c r="A3620" t="s">
        <v>24867</v>
      </c>
      <c r="B3620" t="s">
        <v>17</v>
      </c>
      <c r="C3620" t="s">
        <v>24868</v>
      </c>
      <c r="D3620" s="1">
        <v>39552</v>
      </c>
      <c r="E3620" s="1">
        <v>43974</v>
      </c>
      <c r="F3620" t="s">
        <v>19</v>
      </c>
      <c r="I3620">
        <v>100</v>
      </c>
      <c r="J3620">
        <v>0</v>
      </c>
      <c r="K3620">
        <v>0</v>
      </c>
      <c r="L3620">
        <v>1507</v>
      </c>
      <c r="M3620">
        <v>1507</v>
      </c>
      <c r="N3620" t="s">
        <v>20</v>
      </c>
      <c r="O3620" t="s">
        <v>24869</v>
      </c>
      <c r="P3620" t="s">
        <v>28</v>
      </c>
      <c r="Q3620" t="s">
        <v>34233</v>
      </c>
      <c r="R3620" t="s">
        <v>34233</v>
      </c>
      <c r="S3620" t="s">
        <v>33942</v>
      </c>
      <c r="T3620" t="s">
        <v>34233</v>
      </c>
      <c r="U3620" t="s">
        <v>32634</v>
      </c>
      <c r="V3620" t="s">
        <v>32975</v>
      </c>
      <c r="W3620">
        <v>300</v>
      </c>
      <c r="X3620">
        <v>2</v>
      </c>
      <c r="Y3620">
        <v>1</v>
      </c>
      <c r="AA3620">
        <v>8.5</v>
      </c>
      <c r="AB3620">
        <v>20</v>
      </c>
      <c r="AC3620">
        <v>1</v>
      </c>
      <c r="AD3620" t="str">
        <f t="shared" si="560"/>
        <v/>
      </c>
      <c r="AE3620">
        <f t="shared" si="563"/>
        <v>1</v>
      </c>
      <c r="AF3620" t="str">
        <f t="shared" si="561"/>
        <v/>
      </c>
      <c r="AG3620" t="str">
        <f t="shared" si="562"/>
        <v/>
      </c>
      <c r="AH3620" t="str">
        <f t="shared" si="558"/>
        <v/>
      </c>
      <c r="AI3620">
        <v>0.14499999999999999</v>
      </c>
      <c r="AJ3620" t="str">
        <f t="shared" si="555"/>
        <v/>
      </c>
      <c r="AK3620">
        <f t="shared" si="559"/>
        <v>2.8</v>
      </c>
      <c r="AL3620">
        <f t="shared" si="556"/>
        <v>0.40599999999999997</v>
      </c>
      <c r="AM3620" t="s">
        <v>33973</v>
      </c>
    </row>
    <row r="3621" spans="1:39" x14ac:dyDescent="0.2">
      <c r="A3621" t="s">
        <v>24516</v>
      </c>
      <c r="B3621" t="s">
        <v>17</v>
      </c>
      <c r="C3621" t="s">
        <v>24517</v>
      </c>
      <c r="D3621" s="1">
        <v>39552</v>
      </c>
      <c r="E3621" s="1">
        <v>43974</v>
      </c>
      <c r="F3621" t="s">
        <v>19</v>
      </c>
      <c r="I3621">
        <v>100</v>
      </c>
      <c r="J3621">
        <v>0</v>
      </c>
      <c r="K3621">
        <v>0</v>
      </c>
      <c r="L3621">
        <v>3850</v>
      </c>
      <c r="M3621">
        <v>3850</v>
      </c>
      <c r="N3621" t="s">
        <v>20</v>
      </c>
      <c r="O3621" t="s">
        <v>24518</v>
      </c>
      <c r="P3621" t="s">
        <v>28</v>
      </c>
      <c r="Q3621" t="s">
        <v>34233</v>
      </c>
      <c r="R3621" t="s">
        <v>34233</v>
      </c>
      <c r="S3621" t="s">
        <v>33942</v>
      </c>
      <c r="T3621" t="s">
        <v>34233</v>
      </c>
      <c r="U3621" t="s">
        <v>32650</v>
      </c>
      <c r="V3621" t="s">
        <v>32974</v>
      </c>
      <c r="W3621">
        <v>960</v>
      </c>
      <c r="X3621">
        <v>2</v>
      </c>
      <c r="Y3621">
        <v>1</v>
      </c>
      <c r="AA3621">
        <v>8.5</v>
      </c>
      <c r="AB3621">
        <v>25</v>
      </c>
      <c r="AC3621">
        <v>5</v>
      </c>
      <c r="AD3621" t="str">
        <f t="shared" si="560"/>
        <v/>
      </c>
      <c r="AE3621">
        <f t="shared" si="563"/>
        <v>5</v>
      </c>
      <c r="AF3621" t="str">
        <f t="shared" si="561"/>
        <v/>
      </c>
      <c r="AG3621" t="str">
        <f t="shared" si="562"/>
        <v/>
      </c>
      <c r="AH3621" t="str">
        <f t="shared" si="558"/>
        <v/>
      </c>
      <c r="AI3621">
        <v>0.14499999999999999</v>
      </c>
      <c r="AJ3621" t="str">
        <f t="shared" si="555"/>
        <v/>
      </c>
      <c r="AK3621">
        <f t="shared" si="559"/>
        <v>14</v>
      </c>
      <c r="AL3621">
        <f t="shared" si="556"/>
        <v>2.0299999999999998</v>
      </c>
    </row>
    <row r="3622" spans="1:39" x14ac:dyDescent="0.2">
      <c r="A3622" t="s">
        <v>24813</v>
      </c>
      <c r="B3622" t="s">
        <v>17</v>
      </c>
      <c r="C3622" t="s">
        <v>24814</v>
      </c>
      <c r="D3622" s="1">
        <v>39552</v>
      </c>
      <c r="E3622" s="1">
        <v>43974</v>
      </c>
      <c r="F3622" t="s">
        <v>19</v>
      </c>
      <c r="I3622">
        <v>100</v>
      </c>
      <c r="J3622">
        <v>0</v>
      </c>
      <c r="K3622">
        <v>0</v>
      </c>
      <c r="L3622">
        <v>1538</v>
      </c>
      <c r="M3622">
        <v>1538</v>
      </c>
      <c r="N3622" t="s">
        <v>20</v>
      </c>
      <c r="O3622" t="s">
        <v>24815</v>
      </c>
      <c r="P3622" t="s">
        <v>28</v>
      </c>
      <c r="Q3622" t="s">
        <v>34233</v>
      </c>
      <c r="R3622" t="s">
        <v>34233</v>
      </c>
      <c r="S3622" t="s">
        <v>33942</v>
      </c>
      <c r="T3622" t="s">
        <v>34233</v>
      </c>
      <c r="U3622" t="s">
        <v>32634</v>
      </c>
      <c r="V3622" t="s">
        <v>32974</v>
      </c>
      <c r="W3622">
        <v>305</v>
      </c>
      <c r="X3622">
        <v>2</v>
      </c>
      <c r="Y3622">
        <v>1</v>
      </c>
      <c r="AA3622">
        <v>8.5</v>
      </c>
      <c r="AB3622">
        <v>20</v>
      </c>
      <c r="AC3622">
        <v>1</v>
      </c>
      <c r="AD3622" t="str">
        <f t="shared" si="560"/>
        <v/>
      </c>
      <c r="AE3622">
        <f t="shared" si="563"/>
        <v>1</v>
      </c>
      <c r="AF3622" t="str">
        <f t="shared" si="561"/>
        <v/>
      </c>
      <c r="AG3622" t="str">
        <f t="shared" si="562"/>
        <v/>
      </c>
      <c r="AH3622" t="str">
        <f t="shared" si="558"/>
        <v/>
      </c>
      <c r="AI3622">
        <v>0.14499999999999999</v>
      </c>
      <c r="AJ3622" t="str">
        <f t="shared" si="555"/>
        <v/>
      </c>
      <c r="AK3622">
        <f t="shared" si="559"/>
        <v>2.8</v>
      </c>
      <c r="AL3622">
        <f t="shared" si="556"/>
        <v>0.40599999999999997</v>
      </c>
      <c r="AM3622" t="s">
        <v>33973</v>
      </c>
    </row>
    <row r="3623" spans="1:39" x14ac:dyDescent="0.2">
      <c r="A3623" t="s">
        <v>24795</v>
      </c>
      <c r="B3623" t="s">
        <v>17</v>
      </c>
      <c r="C3623" t="s">
        <v>24796</v>
      </c>
      <c r="D3623" s="1">
        <v>39552</v>
      </c>
      <c r="E3623" s="1">
        <v>43974</v>
      </c>
      <c r="F3623" t="s">
        <v>19</v>
      </c>
      <c r="I3623">
        <v>100</v>
      </c>
      <c r="J3623">
        <v>0</v>
      </c>
      <c r="K3623">
        <v>0</v>
      </c>
      <c r="L3623">
        <v>1632</v>
      </c>
      <c r="M3623">
        <v>1632</v>
      </c>
      <c r="N3623" t="s">
        <v>20</v>
      </c>
      <c r="O3623" t="s">
        <v>24797</v>
      </c>
      <c r="P3623" t="s">
        <v>28</v>
      </c>
      <c r="Q3623" t="s">
        <v>34233</v>
      </c>
      <c r="R3623" t="s">
        <v>34233</v>
      </c>
      <c r="S3623" t="s">
        <v>33942</v>
      </c>
      <c r="T3623" t="s">
        <v>34233</v>
      </c>
      <c r="U3623" t="s">
        <v>32634</v>
      </c>
      <c r="V3623" t="s">
        <v>32974</v>
      </c>
      <c r="W3623">
        <v>325</v>
      </c>
      <c r="X3623">
        <v>2</v>
      </c>
      <c r="Y3623">
        <v>1</v>
      </c>
      <c r="AA3623">
        <v>8.5</v>
      </c>
      <c r="AB3623">
        <v>20</v>
      </c>
      <c r="AC3623">
        <v>1</v>
      </c>
      <c r="AD3623" t="str">
        <f t="shared" si="560"/>
        <v/>
      </c>
      <c r="AE3623">
        <f t="shared" si="563"/>
        <v>1</v>
      </c>
      <c r="AF3623" t="str">
        <f t="shared" si="561"/>
        <v/>
      </c>
      <c r="AG3623" t="str">
        <f t="shared" si="562"/>
        <v/>
      </c>
      <c r="AH3623" t="str">
        <f t="shared" si="558"/>
        <v/>
      </c>
      <c r="AI3623">
        <v>0.14499999999999999</v>
      </c>
      <c r="AJ3623" t="str">
        <f t="shared" si="555"/>
        <v/>
      </c>
      <c r="AK3623">
        <f t="shared" si="559"/>
        <v>2.8</v>
      </c>
      <c r="AL3623">
        <f t="shared" si="556"/>
        <v>0.40599999999999997</v>
      </c>
      <c r="AM3623" t="s">
        <v>33973</v>
      </c>
    </row>
    <row r="3624" spans="1:39" x14ac:dyDescent="0.2">
      <c r="A3624" t="s">
        <v>24531</v>
      </c>
      <c r="B3624" t="s">
        <v>17</v>
      </c>
      <c r="C3624" t="s">
        <v>24532</v>
      </c>
      <c r="D3624" s="1">
        <v>39552</v>
      </c>
      <c r="E3624" s="1">
        <v>43974</v>
      </c>
      <c r="F3624" t="s">
        <v>19</v>
      </c>
      <c r="I3624">
        <v>100</v>
      </c>
      <c r="J3624">
        <v>0</v>
      </c>
      <c r="K3624">
        <v>0</v>
      </c>
      <c r="L3624">
        <v>1514</v>
      </c>
      <c r="M3624">
        <v>1514</v>
      </c>
      <c r="N3624" t="s">
        <v>20</v>
      </c>
      <c r="O3624" t="s">
        <v>24533</v>
      </c>
      <c r="P3624" t="s">
        <v>28</v>
      </c>
      <c r="Q3624" t="s">
        <v>34233</v>
      </c>
      <c r="R3624" t="s">
        <v>34233</v>
      </c>
      <c r="S3624" t="s">
        <v>33942</v>
      </c>
      <c r="T3624" t="s">
        <v>34233</v>
      </c>
      <c r="U3624" t="s">
        <v>32634</v>
      </c>
      <c r="V3624" t="s">
        <v>32974</v>
      </c>
      <c r="W3624">
        <v>300</v>
      </c>
      <c r="X3624">
        <v>2</v>
      </c>
      <c r="Y3624">
        <v>1</v>
      </c>
      <c r="AA3624">
        <v>8.5</v>
      </c>
      <c r="AB3624">
        <v>20</v>
      </c>
      <c r="AC3624">
        <v>1</v>
      </c>
      <c r="AD3624" t="str">
        <f t="shared" si="560"/>
        <v/>
      </c>
      <c r="AE3624">
        <f t="shared" si="563"/>
        <v>1</v>
      </c>
      <c r="AF3624" t="str">
        <f t="shared" si="561"/>
        <v/>
      </c>
      <c r="AG3624" t="str">
        <f t="shared" si="562"/>
        <v/>
      </c>
      <c r="AH3624" t="str">
        <f t="shared" si="558"/>
        <v/>
      </c>
      <c r="AI3624">
        <v>0.14499999999999999</v>
      </c>
      <c r="AJ3624" t="str">
        <f t="shared" si="555"/>
        <v/>
      </c>
      <c r="AK3624">
        <f t="shared" si="559"/>
        <v>2.8</v>
      </c>
      <c r="AL3624">
        <f t="shared" si="556"/>
        <v>0.40599999999999997</v>
      </c>
      <c r="AM3624" t="s">
        <v>33973</v>
      </c>
    </row>
    <row r="3625" spans="1:39" x14ac:dyDescent="0.2">
      <c r="A3625" t="s">
        <v>24630</v>
      </c>
      <c r="B3625" t="s">
        <v>17</v>
      </c>
      <c r="C3625" t="s">
        <v>24631</v>
      </c>
      <c r="D3625" s="1">
        <v>39552</v>
      </c>
      <c r="E3625" s="1">
        <v>43974</v>
      </c>
      <c r="F3625" t="s">
        <v>19</v>
      </c>
      <c r="I3625">
        <v>100</v>
      </c>
      <c r="J3625">
        <v>0</v>
      </c>
      <c r="K3625">
        <v>0</v>
      </c>
      <c r="L3625">
        <v>2649</v>
      </c>
      <c r="M3625">
        <v>2649</v>
      </c>
      <c r="N3625" t="s">
        <v>20</v>
      </c>
      <c r="O3625" t="s">
        <v>24632</v>
      </c>
      <c r="P3625" t="s">
        <v>28</v>
      </c>
      <c r="Q3625" t="s">
        <v>34233</v>
      </c>
      <c r="R3625" t="s">
        <v>34233</v>
      </c>
      <c r="S3625" t="s">
        <v>33942</v>
      </c>
      <c r="T3625" t="s">
        <v>34233</v>
      </c>
      <c r="U3625" t="s">
        <v>32656</v>
      </c>
      <c r="V3625" t="s">
        <v>32974</v>
      </c>
      <c r="W3625">
        <v>660</v>
      </c>
      <c r="X3625">
        <v>2</v>
      </c>
      <c r="Y3625">
        <v>1</v>
      </c>
      <c r="AA3625">
        <v>8.5</v>
      </c>
      <c r="AB3625">
        <v>25</v>
      </c>
      <c r="AC3625">
        <v>2</v>
      </c>
      <c r="AD3625" t="str">
        <f t="shared" si="560"/>
        <v/>
      </c>
      <c r="AE3625">
        <f t="shared" si="563"/>
        <v>2</v>
      </c>
      <c r="AF3625" t="str">
        <f t="shared" si="561"/>
        <v/>
      </c>
      <c r="AG3625" t="str">
        <f t="shared" si="562"/>
        <v/>
      </c>
      <c r="AH3625" t="str">
        <f t="shared" si="558"/>
        <v/>
      </c>
      <c r="AI3625">
        <v>0.14499999999999999</v>
      </c>
      <c r="AJ3625" t="str">
        <f t="shared" si="555"/>
        <v/>
      </c>
      <c r="AK3625">
        <f t="shared" si="559"/>
        <v>5.6</v>
      </c>
      <c r="AL3625">
        <f t="shared" si="556"/>
        <v>0.81199999999999994</v>
      </c>
    </row>
    <row r="3626" spans="1:39" x14ac:dyDescent="0.2">
      <c r="A3626" t="s">
        <v>24738</v>
      </c>
      <c r="B3626" t="s">
        <v>17</v>
      </c>
      <c r="C3626" t="s">
        <v>24739</v>
      </c>
      <c r="D3626" s="1">
        <v>39552</v>
      </c>
      <c r="E3626" s="1">
        <v>43974</v>
      </c>
      <c r="F3626" t="s">
        <v>19</v>
      </c>
      <c r="I3626">
        <v>100</v>
      </c>
      <c r="J3626">
        <v>0</v>
      </c>
      <c r="K3626">
        <v>0</v>
      </c>
      <c r="L3626">
        <v>3763</v>
      </c>
      <c r="M3626">
        <v>3763</v>
      </c>
      <c r="N3626" t="s">
        <v>20</v>
      </c>
      <c r="O3626" t="s">
        <v>24740</v>
      </c>
      <c r="P3626" t="s">
        <v>28</v>
      </c>
      <c r="Q3626" t="s">
        <v>34233</v>
      </c>
      <c r="R3626" t="s">
        <v>34233</v>
      </c>
      <c r="S3626" t="s">
        <v>33942</v>
      </c>
      <c r="T3626" t="s">
        <v>34233</v>
      </c>
      <c r="U3626" t="s">
        <v>32650</v>
      </c>
      <c r="V3626" t="s">
        <v>32974</v>
      </c>
      <c r="W3626">
        <v>940</v>
      </c>
      <c r="X3626">
        <v>2</v>
      </c>
      <c r="Y3626">
        <v>1</v>
      </c>
      <c r="AA3626">
        <v>8.5</v>
      </c>
      <c r="AB3626">
        <v>25</v>
      </c>
      <c r="AC3626">
        <v>5</v>
      </c>
      <c r="AD3626" t="str">
        <f t="shared" si="560"/>
        <v/>
      </c>
      <c r="AE3626">
        <f t="shared" si="563"/>
        <v>5</v>
      </c>
      <c r="AF3626" t="str">
        <f t="shared" si="561"/>
        <v/>
      </c>
      <c r="AG3626" t="str">
        <f t="shared" si="562"/>
        <v/>
      </c>
      <c r="AH3626" t="str">
        <f t="shared" si="558"/>
        <v/>
      </c>
      <c r="AI3626">
        <v>0.14499999999999999</v>
      </c>
      <c r="AJ3626" t="str">
        <f t="shared" ref="AJ3626:AJ3689" si="564">IF(COUNTBLANK(AH3626),"",AH3626*AI3626)</f>
        <v/>
      </c>
      <c r="AK3626">
        <f t="shared" si="559"/>
        <v>14</v>
      </c>
      <c r="AL3626">
        <f t="shared" si="556"/>
        <v>2.0299999999999998</v>
      </c>
    </row>
    <row r="3627" spans="1:39" x14ac:dyDescent="0.2">
      <c r="A3627" t="s">
        <v>24858</v>
      </c>
      <c r="B3627" t="s">
        <v>17</v>
      </c>
      <c r="C3627" t="s">
        <v>24859</v>
      </c>
      <c r="D3627" s="1">
        <v>39552</v>
      </c>
      <c r="E3627" s="1">
        <v>43974</v>
      </c>
      <c r="F3627" t="s">
        <v>19</v>
      </c>
      <c r="I3627">
        <v>100</v>
      </c>
      <c r="J3627">
        <v>0</v>
      </c>
      <c r="K3627">
        <v>0</v>
      </c>
      <c r="L3627">
        <v>1500</v>
      </c>
      <c r="M3627">
        <v>1500</v>
      </c>
      <c r="N3627" t="s">
        <v>20</v>
      </c>
      <c r="O3627" t="s">
        <v>24860</v>
      </c>
      <c r="P3627" t="s">
        <v>28</v>
      </c>
      <c r="Q3627" t="s">
        <v>34233</v>
      </c>
      <c r="R3627" t="s">
        <v>34233</v>
      </c>
      <c r="S3627" t="s">
        <v>33942</v>
      </c>
      <c r="T3627" t="s">
        <v>34233</v>
      </c>
      <c r="U3627" t="s">
        <v>32634</v>
      </c>
      <c r="V3627" t="s">
        <v>32975</v>
      </c>
      <c r="W3627">
        <v>300</v>
      </c>
      <c r="X3627">
        <v>2</v>
      </c>
      <c r="Y3627">
        <v>1</v>
      </c>
      <c r="AA3627">
        <v>8.5</v>
      </c>
      <c r="AB3627">
        <v>20</v>
      </c>
      <c r="AC3627">
        <v>1</v>
      </c>
      <c r="AD3627" t="str">
        <f t="shared" si="560"/>
        <v/>
      </c>
      <c r="AE3627">
        <f t="shared" si="563"/>
        <v>1</v>
      </c>
      <c r="AF3627" t="str">
        <f t="shared" si="561"/>
        <v/>
      </c>
      <c r="AG3627" t="str">
        <f t="shared" si="562"/>
        <v/>
      </c>
      <c r="AH3627" t="str">
        <f t="shared" si="558"/>
        <v/>
      </c>
      <c r="AI3627">
        <v>0.14499999999999999</v>
      </c>
      <c r="AJ3627" t="str">
        <f t="shared" si="564"/>
        <v/>
      </c>
      <c r="AK3627">
        <f t="shared" si="559"/>
        <v>2.8</v>
      </c>
      <c r="AL3627">
        <f t="shared" ref="AL3627:AL3690" si="565">IF(COUNTBLANK(AK3627),"",AK3627*AI3627)</f>
        <v>0.40599999999999997</v>
      </c>
      <c r="AM3627" t="s">
        <v>33973</v>
      </c>
    </row>
    <row r="3628" spans="1:39" x14ac:dyDescent="0.2">
      <c r="A3628" t="s">
        <v>24816</v>
      </c>
      <c r="B3628" t="s">
        <v>17</v>
      </c>
      <c r="C3628" t="s">
        <v>24817</v>
      </c>
      <c r="D3628" s="1">
        <v>39552</v>
      </c>
      <c r="E3628" s="1">
        <v>43974</v>
      </c>
      <c r="F3628" t="s">
        <v>19</v>
      </c>
      <c r="I3628">
        <v>100</v>
      </c>
      <c r="J3628">
        <v>0</v>
      </c>
      <c r="K3628">
        <v>0</v>
      </c>
      <c r="L3628">
        <v>3802</v>
      </c>
      <c r="M3628">
        <v>3802</v>
      </c>
      <c r="N3628" t="s">
        <v>20</v>
      </c>
      <c r="O3628" t="s">
        <v>24818</v>
      </c>
      <c r="P3628" t="s">
        <v>28</v>
      </c>
      <c r="Q3628" t="s">
        <v>34233</v>
      </c>
      <c r="R3628" t="s">
        <v>34233</v>
      </c>
      <c r="S3628" t="s">
        <v>33942</v>
      </c>
      <c r="T3628" t="s">
        <v>34233</v>
      </c>
      <c r="U3628" t="s">
        <v>32650</v>
      </c>
      <c r="V3628" t="s">
        <v>32974</v>
      </c>
      <c r="W3628">
        <v>950</v>
      </c>
      <c r="X3628">
        <v>2</v>
      </c>
      <c r="Y3628">
        <v>1</v>
      </c>
      <c r="AA3628">
        <v>8.5</v>
      </c>
      <c r="AB3628">
        <v>25</v>
      </c>
      <c r="AC3628">
        <v>5</v>
      </c>
      <c r="AD3628" t="str">
        <f t="shared" si="560"/>
        <v/>
      </c>
      <c r="AE3628">
        <f t="shared" si="563"/>
        <v>5</v>
      </c>
      <c r="AF3628" t="str">
        <f t="shared" si="561"/>
        <v/>
      </c>
      <c r="AG3628" t="str">
        <f t="shared" si="562"/>
        <v/>
      </c>
      <c r="AH3628" t="str">
        <f t="shared" si="558"/>
        <v/>
      </c>
      <c r="AI3628">
        <v>0.14499999999999999</v>
      </c>
      <c r="AJ3628" t="str">
        <f t="shared" si="564"/>
        <v/>
      </c>
      <c r="AK3628">
        <f t="shared" si="559"/>
        <v>14</v>
      </c>
      <c r="AL3628">
        <f t="shared" si="565"/>
        <v>2.0299999999999998</v>
      </c>
    </row>
    <row r="3629" spans="1:39" x14ac:dyDescent="0.2">
      <c r="A3629" t="s">
        <v>24819</v>
      </c>
      <c r="B3629" t="s">
        <v>17</v>
      </c>
      <c r="C3629" t="s">
        <v>24820</v>
      </c>
      <c r="D3629" s="1">
        <v>39552</v>
      </c>
      <c r="E3629" s="1">
        <v>43974</v>
      </c>
      <c r="F3629" t="s">
        <v>19</v>
      </c>
      <c r="I3629">
        <v>100</v>
      </c>
      <c r="J3629">
        <v>0</v>
      </c>
      <c r="K3629">
        <v>0</v>
      </c>
      <c r="L3629">
        <v>3767</v>
      </c>
      <c r="M3629">
        <v>3767</v>
      </c>
      <c r="N3629" t="s">
        <v>20</v>
      </c>
      <c r="O3629" t="s">
        <v>24821</v>
      </c>
      <c r="P3629" t="s">
        <v>28</v>
      </c>
      <c r="Q3629" t="s">
        <v>34233</v>
      </c>
      <c r="R3629" t="s">
        <v>34233</v>
      </c>
      <c r="S3629" t="s">
        <v>33942</v>
      </c>
      <c r="T3629" t="s">
        <v>34233</v>
      </c>
      <c r="U3629" t="s">
        <v>32650</v>
      </c>
      <c r="V3629" t="s">
        <v>32974</v>
      </c>
      <c r="W3629">
        <v>940</v>
      </c>
      <c r="X3629">
        <v>2</v>
      </c>
      <c r="Y3629">
        <v>1</v>
      </c>
      <c r="AA3629">
        <v>8.5</v>
      </c>
      <c r="AB3629">
        <v>25</v>
      </c>
      <c r="AC3629">
        <v>5</v>
      </c>
      <c r="AD3629" t="str">
        <f t="shared" si="560"/>
        <v/>
      </c>
      <c r="AE3629">
        <f t="shared" si="563"/>
        <v>5</v>
      </c>
      <c r="AF3629" t="str">
        <f t="shared" si="561"/>
        <v/>
      </c>
      <c r="AG3629" t="str">
        <f t="shared" ref="AG3629:AG3658" si="566">IF((S3629&lt;&gt;"tühi")*(AC3629&lt;&gt;""),AC3629,"")</f>
        <v/>
      </c>
      <c r="AH3629" t="str">
        <f t="shared" si="558"/>
        <v/>
      </c>
      <c r="AI3629">
        <v>0.14499999999999999</v>
      </c>
      <c r="AJ3629" t="str">
        <f t="shared" si="564"/>
        <v/>
      </c>
      <c r="AK3629">
        <f t="shared" si="559"/>
        <v>14</v>
      </c>
      <c r="AL3629">
        <f t="shared" si="565"/>
        <v>2.0299999999999998</v>
      </c>
    </row>
    <row r="3630" spans="1:39" x14ac:dyDescent="0.2">
      <c r="A3630" t="s">
        <v>24570</v>
      </c>
      <c r="B3630" t="s">
        <v>17</v>
      </c>
      <c r="C3630" t="s">
        <v>24571</v>
      </c>
      <c r="D3630" s="1">
        <v>39552</v>
      </c>
      <c r="E3630" s="1">
        <v>43974</v>
      </c>
      <c r="F3630" t="s">
        <v>19</v>
      </c>
      <c r="I3630">
        <v>100</v>
      </c>
      <c r="J3630">
        <v>0</v>
      </c>
      <c r="K3630">
        <v>0</v>
      </c>
      <c r="L3630">
        <v>3771</v>
      </c>
      <c r="M3630">
        <v>3771</v>
      </c>
      <c r="N3630" t="s">
        <v>20</v>
      </c>
      <c r="O3630" t="s">
        <v>24572</v>
      </c>
      <c r="P3630" t="s">
        <v>28</v>
      </c>
      <c r="Q3630" t="s">
        <v>34233</v>
      </c>
      <c r="R3630" t="s">
        <v>34233</v>
      </c>
      <c r="S3630" t="s">
        <v>33942</v>
      </c>
      <c r="T3630" t="s">
        <v>34233</v>
      </c>
      <c r="U3630" t="s">
        <v>32650</v>
      </c>
      <c r="V3630" t="s">
        <v>32974</v>
      </c>
      <c r="W3630">
        <v>940</v>
      </c>
      <c r="X3630">
        <v>2</v>
      </c>
      <c r="Y3630">
        <v>1</v>
      </c>
      <c r="AA3630">
        <v>8.5</v>
      </c>
      <c r="AB3630">
        <v>25</v>
      </c>
      <c r="AC3630">
        <v>5</v>
      </c>
      <c r="AD3630" t="str">
        <f t="shared" si="560"/>
        <v/>
      </c>
      <c r="AE3630">
        <f t="shared" si="563"/>
        <v>5</v>
      </c>
      <c r="AF3630" t="str">
        <f t="shared" si="561"/>
        <v/>
      </c>
      <c r="AG3630" t="str">
        <f t="shared" si="566"/>
        <v/>
      </c>
      <c r="AH3630" t="str">
        <f t="shared" si="558"/>
        <v/>
      </c>
      <c r="AI3630">
        <v>0.14499999999999999</v>
      </c>
      <c r="AJ3630" t="str">
        <f t="shared" si="564"/>
        <v/>
      </c>
      <c r="AK3630">
        <f t="shared" si="559"/>
        <v>14</v>
      </c>
      <c r="AL3630">
        <f t="shared" si="565"/>
        <v>2.0299999999999998</v>
      </c>
    </row>
    <row r="3631" spans="1:39" x14ac:dyDescent="0.2">
      <c r="A3631" t="s">
        <v>24747</v>
      </c>
      <c r="B3631" t="s">
        <v>17</v>
      </c>
      <c r="C3631" t="s">
        <v>24748</v>
      </c>
      <c r="D3631" s="1">
        <v>39552</v>
      </c>
      <c r="E3631" s="1">
        <v>43974</v>
      </c>
      <c r="F3631" t="s">
        <v>474</v>
      </c>
      <c r="I3631">
        <v>100</v>
      </c>
      <c r="J3631">
        <v>0</v>
      </c>
      <c r="K3631">
        <v>0</v>
      </c>
      <c r="L3631">
        <v>70</v>
      </c>
      <c r="M3631">
        <v>70</v>
      </c>
      <c r="N3631" t="s">
        <v>20</v>
      </c>
      <c r="O3631" t="s">
        <v>24749</v>
      </c>
      <c r="P3631" t="s">
        <v>28</v>
      </c>
      <c r="Q3631" t="s">
        <v>34233</v>
      </c>
      <c r="R3631" t="s">
        <v>34233</v>
      </c>
      <c r="S3631" t="s">
        <v>33942</v>
      </c>
      <c r="T3631" t="s">
        <v>34233</v>
      </c>
      <c r="U3631" t="s">
        <v>32641</v>
      </c>
      <c r="V3631" t="s">
        <v>32999</v>
      </c>
      <c r="W3631">
        <v>16</v>
      </c>
      <c r="X3631">
        <v>1</v>
      </c>
      <c r="Y3631">
        <v>1</v>
      </c>
      <c r="Z3631">
        <v>16</v>
      </c>
      <c r="AA3631">
        <v>5</v>
      </c>
      <c r="AD3631">
        <f t="shared" si="560"/>
        <v>16</v>
      </c>
      <c r="AE3631" t="str">
        <f t="shared" si="563"/>
        <v/>
      </c>
      <c r="AF3631" t="str">
        <f t="shared" si="561"/>
        <v/>
      </c>
      <c r="AG3631" t="str">
        <f t="shared" si="566"/>
        <v/>
      </c>
      <c r="AH3631" t="str">
        <f t="shared" si="558"/>
        <v/>
      </c>
      <c r="AI3631">
        <v>0.14499999999999999</v>
      </c>
      <c r="AJ3631" t="str">
        <f t="shared" si="564"/>
        <v/>
      </c>
      <c r="AK3631" t="str">
        <f t="shared" si="559"/>
        <v/>
      </c>
      <c r="AL3631" t="str">
        <f t="shared" si="565"/>
        <v/>
      </c>
    </row>
    <row r="3632" spans="1:39" x14ac:dyDescent="0.2">
      <c r="A3632" t="s">
        <v>24477</v>
      </c>
      <c r="B3632" t="s">
        <v>17</v>
      </c>
      <c r="C3632" t="s">
        <v>24478</v>
      </c>
      <c r="D3632" s="1">
        <v>39552</v>
      </c>
      <c r="E3632" s="1">
        <v>43974</v>
      </c>
      <c r="F3632" t="s">
        <v>19</v>
      </c>
      <c r="I3632">
        <v>100</v>
      </c>
      <c r="J3632">
        <v>0</v>
      </c>
      <c r="K3632">
        <v>0</v>
      </c>
      <c r="L3632">
        <v>1520</v>
      </c>
      <c r="M3632">
        <v>1520</v>
      </c>
      <c r="N3632" t="s">
        <v>20</v>
      </c>
      <c r="O3632" t="s">
        <v>24479</v>
      </c>
      <c r="P3632" t="s">
        <v>28</v>
      </c>
      <c r="Q3632" t="s">
        <v>34233</v>
      </c>
      <c r="R3632" t="s">
        <v>34233</v>
      </c>
      <c r="S3632" t="s">
        <v>33942</v>
      </c>
      <c r="T3632" t="s">
        <v>34233</v>
      </c>
      <c r="U3632" t="s">
        <v>32634</v>
      </c>
      <c r="V3632" t="s">
        <v>32974</v>
      </c>
      <c r="W3632">
        <v>300</v>
      </c>
      <c r="X3632">
        <v>2</v>
      </c>
      <c r="Y3632">
        <v>1</v>
      </c>
      <c r="AA3632">
        <v>8.5</v>
      </c>
      <c r="AB3632">
        <v>20</v>
      </c>
      <c r="AC3632">
        <v>1</v>
      </c>
      <c r="AD3632" t="str">
        <f t="shared" si="560"/>
        <v/>
      </c>
      <c r="AE3632">
        <f t="shared" si="563"/>
        <v>1</v>
      </c>
      <c r="AF3632" t="str">
        <f t="shared" si="561"/>
        <v/>
      </c>
      <c r="AG3632" t="str">
        <f t="shared" si="566"/>
        <v/>
      </c>
      <c r="AH3632" t="str">
        <f t="shared" si="558"/>
        <v/>
      </c>
      <c r="AI3632">
        <v>0.14499999999999999</v>
      </c>
      <c r="AJ3632" t="str">
        <f t="shared" si="564"/>
        <v/>
      </c>
      <c r="AK3632">
        <f t="shared" si="559"/>
        <v>2.8</v>
      </c>
      <c r="AL3632">
        <f t="shared" si="565"/>
        <v>0.40599999999999997</v>
      </c>
      <c r="AM3632" t="s">
        <v>33973</v>
      </c>
    </row>
    <row r="3633" spans="1:39" x14ac:dyDescent="0.2">
      <c r="A3633" t="s">
        <v>24621</v>
      </c>
      <c r="B3633" t="s">
        <v>17</v>
      </c>
      <c r="C3633" t="s">
        <v>24622</v>
      </c>
      <c r="D3633" s="1">
        <v>39552</v>
      </c>
      <c r="E3633" s="1">
        <v>43974</v>
      </c>
      <c r="F3633" t="s">
        <v>26</v>
      </c>
      <c r="I3633">
        <v>100</v>
      </c>
      <c r="J3633">
        <v>0</v>
      </c>
      <c r="K3633">
        <v>0</v>
      </c>
      <c r="L3633">
        <v>2576</v>
      </c>
      <c r="M3633">
        <v>2576</v>
      </c>
      <c r="N3633" t="s">
        <v>20</v>
      </c>
      <c r="O3633" t="s">
        <v>24623</v>
      </c>
      <c r="P3633" t="s">
        <v>28</v>
      </c>
      <c r="Q3633" t="s">
        <v>34233</v>
      </c>
      <c r="R3633" t="s">
        <v>34233</v>
      </c>
      <c r="S3633" t="s">
        <v>34233</v>
      </c>
      <c r="T3633" t="s">
        <v>34233</v>
      </c>
      <c r="V3633" t="s">
        <v>32999</v>
      </c>
      <c r="AD3633" t="str">
        <f t="shared" si="560"/>
        <v/>
      </c>
      <c r="AE3633" t="str">
        <f t="shared" si="563"/>
        <v/>
      </c>
      <c r="AF3633" t="str">
        <f t="shared" si="561"/>
        <v/>
      </c>
      <c r="AG3633" t="str">
        <f t="shared" si="566"/>
        <v/>
      </c>
      <c r="AH3633" t="str">
        <f t="shared" si="558"/>
        <v/>
      </c>
      <c r="AI3633">
        <v>0.14499999999999999</v>
      </c>
      <c r="AJ3633" t="str">
        <f t="shared" si="564"/>
        <v/>
      </c>
      <c r="AK3633" t="str">
        <f t="shared" si="559"/>
        <v/>
      </c>
      <c r="AL3633" t="str">
        <f t="shared" si="565"/>
        <v/>
      </c>
    </row>
    <row r="3634" spans="1:39" x14ac:dyDescent="0.2">
      <c r="A3634" t="s">
        <v>24561</v>
      </c>
      <c r="B3634" t="s">
        <v>17</v>
      </c>
      <c r="C3634" t="s">
        <v>24562</v>
      </c>
      <c r="D3634" s="1">
        <v>39552</v>
      </c>
      <c r="E3634" s="1">
        <v>43974</v>
      </c>
      <c r="F3634" t="s">
        <v>474</v>
      </c>
      <c r="I3634">
        <v>100</v>
      </c>
      <c r="J3634">
        <v>0</v>
      </c>
      <c r="K3634">
        <v>0</v>
      </c>
      <c r="L3634">
        <v>49</v>
      </c>
      <c r="M3634">
        <v>49</v>
      </c>
      <c r="N3634" t="s">
        <v>20</v>
      </c>
      <c r="O3634" t="s">
        <v>24563</v>
      </c>
      <c r="P3634" t="s">
        <v>28</v>
      </c>
      <c r="Q3634" t="s">
        <v>34233</v>
      </c>
      <c r="R3634" t="s">
        <v>34233</v>
      </c>
      <c r="S3634" t="s">
        <v>32627</v>
      </c>
      <c r="T3634" t="s">
        <v>34233</v>
      </c>
      <c r="U3634" t="s">
        <v>32641</v>
      </c>
      <c r="V3634" t="s">
        <v>32999</v>
      </c>
      <c r="W3634">
        <v>16</v>
      </c>
      <c r="X3634">
        <v>1</v>
      </c>
      <c r="Y3634">
        <v>1</v>
      </c>
      <c r="Z3634">
        <v>16</v>
      </c>
      <c r="AA3634">
        <v>5</v>
      </c>
      <c r="AD3634" t="str">
        <f t="shared" si="560"/>
        <v/>
      </c>
      <c r="AE3634" t="str">
        <f t="shared" si="563"/>
        <v/>
      </c>
      <c r="AF3634">
        <f t="shared" si="561"/>
        <v>16</v>
      </c>
      <c r="AG3634" t="str">
        <f t="shared" si="566"/>
        <v/>
      </c>
      <c r="AH3634" t="str">
        <f t="shared" si="558"/>
        <v/>
      </c>
      <c r="AI3634">
        <v>0.14499999999999999</v>
      </c>
      <c r="AJ3634" t="str">
        <f t="shared" si="564"/>
        <v/>
      </c>
      <c r="AK3634" t="str">
        <f t="shared" si="559"/>
        <v/>
      </c>
      <c r="AL3634" t="str">
        <f t="shared" si="565"/>
        <v/>
      </c>
    </row>
    <row r="3635" spans="1:39" x14ac:dyDescent="0.2">
      <c r="A3635" t="s">
        <v>24513</v>
      </c>
      <c r="B3635" t="s">
        <v>17</v>
      </c>
      <c r="C3635" t="s">
        <v>24514</v>
      </c>
      <c r="D3635" s="1">
        <v>39552</v>
      </c>
      <c r="E3635" s="1">
        <v>43974</v>
      </c>
      <c r="F3635" t="s">
        <v>2354</v>
      </c>
      <c r="I3635">
        <v>100</v>
      </c>
      <c r="J3635">
        <v>0</v>
      </c>
      <c r="K3635">
        <v>0</v>
      </c>
      <c r="L3635">
        <v>8960</v>
      </c>
      <c r="M3635">
        <v>8960</v>
      </c>
      <c r="N3635" t="s">
        <v>20</v>
      </c>
      <c r="O3635" t="s">
        <v>24515</v>
      </c>
      <c r="P3635" t="s">
        <v>44</v>
      </c>
      <c r="Q3635" t="s">
        <v>32682</v>
      </c>
      <c r="R3635">
        <v>5</v>
      </c>
      <c r="S3635" t="s">
        <v>33942</v>
      </c>
      <c r="T3635" t="s">
        <v>34233</v>
      </c>
      <c r="U3635" t="s">
        <v>33014</v>
      </c>
      <c r="V3635" t="s">
        <v>32974</v>
      </c>
      <c r="W3635">
        <v>1790</v>
      </c>
      <c r="X3635">
        <v>2</v>
      </c>
      <c r="Y3635">
        <v>1</v>
      </c>
      <c r="Z3635">
        <f>W3635*X3635</f>
        <v>3580</v>
      </c>
      <c r="AA3635">
        <v>8.5</v>
      </c>
      <c r="AD3635">
        <f t="shared" si="560"/>
        <v>3580</v>
      </c>
      <c r="AE3635" t="str">
        <f t="shared" si="563"/>
        <v/>
      </c>
      <c r="AF3635" t="str">
        <f t="shared" si="561"/>
        <v/>
      </c>
      <c r="AG3635" t="str">
        <f t="shared" si="566"/>
        <v/>
      </c>
      <c r="AH3635" t="str">
        <f t="shared" si="558"/>
        <v/>
      </c>
      <c r="AI3635">
        <v>0.14499999999999999</v>
      </c>
      <c r="AJ3635" t="str">
        <f t="shared" si="564"/>
        <v/>
      </c>
      <c r="AK3635" t="str">
        <f t="shared" si="559"/>
        <v/>
      </c>
      <c r="AL3635">
        <v>5</v>
      </c>
    </row>
    <row r="3636" spans="1:39" x14ac:dyDescent="0.2">
      <c r="A3636" t="s">
        <v>24696</v>
      </c>
      <c r="B3636" t="s">
        <v>17</v>
      </c>
      <c r="C3636" t="s">
        <v>24697</v>
      </c>
      <c r="D3636" s="1">
        <v>39552</v>
      </c>
      <c r="E3636" s="1">
        <v>43974</v>
      </c>
      <c r="F3636" t="s">
        <v>474</v>
      </c>
      <c r="I3636">
        <v>100</v>
      </c>
      <c r="J3636">
        <v>0</v>
      </c>
      <c r="K3636">
        <v>0</v>
      </c>
      <c r="L3636">
        <v>49</v>
      </c>
      <c r="M3636">
        <v>49</v>
      </c>
      <c r="N3636" t="s">
        <v>20</v>
      </c>
      <c r="O3636" t="s">
        <v>24698</v>
      </c>
      <c r="P3636" t="s">
        <v>28</v>
      </c>
      <c r="Q3636" t="s">
        <v>34233</v>
      </c>
      <c r="R3636" t="s">
        <v>34233</v>
      </c>
      <c r="S3636" t="s">
        <v>33942</v>
      </c>
      <c r="T3636" t="s">
        <v>34233</v>
      </c>
      <c r="U3636" t="s">
        <v>32641</v>
      </c>
      <c r="V3636" t="s">
        <v>32999</v>
      </c>
      <c r="W3636">
        <v>16</v>
      </c>
      <c r="X3636">
        <v>1</v>
      </c>
      <c r="Y3636">
        <v>1</v>
      </c>
      <c r="Z3636">
        <v>16</v>
      </c>
      <c r="AA3636">
        <v>5</v>
      </c>
      <c r="AD3636">
        <f t="shared" si="560"/>
        <v>16</v>
      </c>
      <c r="AE3636" t="str">
        <f t="shared" si="563"/>
        <v/>
      </c>
      <c r="AF3636" t="str">
        <f t="shared" si="561"/>
        <v/>
      </c>
      <c r="AG3636" t="str">
        <f t="shared" si="566"/>
        <v/>
      </c>
      <c r="AH3636" t="str">
        <f t="shared" si="558"/>
        <v/>
      </c>
      <c r="AI3636">
        <v>0.14499999999999999</v>
      </c>
      <c r="AJ3636" t="str">
        <f t="shared" si="564"/>
        <v/>
      </c>
      <c r="AK3636" t="str">
        <f t="shared" si="559"/>
        <v/>
      </c>
      <c r="AL3636" t="str">
        <f t="shared" si="565"/>
        <v/>
      </c>
    </row>
    <row r="3637" spans="1:39" x14ac:dyDescent="0.2">
      <c r="A3637" t="s">
        <v>24834</v>
      </c>
      <c r="B3637" t="s">
        <v>17</v>
      </c>
      <c r="C3637" t="s">
        <v>24835</v>
      </c>
      <c r="D3637" s="1">
        <v>39552</v>
      </c>
      <c r="E3637" s="1">
        <v>43974</v>
      </c>
      <c r="F3637" t="s">
        <v>19</v>
      </c>
      <c r="I3637">
        <v>100</v>
      </c>
      <c r="J3637">
        <v>0</v>
      </c>
      <c r="K3637">
        <v>0</v>
      </c>
      <c r="L3637">
        <v>3753</v>
      </c>
      <c r="M3637">
        <v>3753</v>
      </c>
      <c r="N3637" t="s">
        <v>20</v>
      </c>
      <c r="O3637" t="s">
        <v>24836</v>
      </c>
      <c r="P3637" t="s">
        <v>28</v>
      </c>
      <c r="Q3637" t="s">
        <v>34233</v>
      </c>
      <c r="R3637" t="s">
        <v>34233</v>
      </c>
      <c r="S3637" t="s">
        <v>33942</v>
      </c>
      <c r="T3637" t="s">
        <v>34233</v>
      </c>
      <c r="U3637" t="s">
        <v>32650</v>
      </c>
      <c r="V3637" t="s">
        <v>32695</v>
      </c>
      <c r="W3637">
        <v>935</v>
      </c>
      <c r="X3637">
        <v>2</v>
      </c>
      <c r="Y3637">
        <v>1</v>
      </c>
      <c r="AA3637">
        <v>8.5</v>
      </c>
      <c r="AB3637">
        <v>25</v>
      </c>
      <c r="AC3637">
        <v>5</v>
      </c>
      <c r="AD3637" t="str">
        <f t="shared" si="560"/>
        <v/>
      </c>
      <c r="AE3637">
        <f t="shared" si="563"/>
        <v>5</v>
      </c>
      <c r="AF3637" t="str">
        <f t="shared" si="561"/>
        <v/>
      </c>
      <c r="AG3637" t="str">
        <f t="shared" si="566"/>
        <v/>
      </c>
      <c r="AH3637" t="str">
        <f t="shared" si="558"/>
        <v/>
      </c>
      <c r="AI3637">
        <v>0.14499999999999999</v>
      </c>
      <c r="AJ3637" t="str">
        <f t="shared" si="564"/>
        <v/>
      </c>
      <c r="AK3637">
        <f t="shared" si="559"/>
        <v>14</v>
      </c>
      <c r="AL3637">
        <f t="shared" si="565"/>
        <v>2.0299999999999998</v>
      </c>
    </row>
    <row r="3638" spans="1:39" x14ac:dyDescent="0.2">
      <c r="A3638" t="s">
        <v>24846</v>
      </c>
      <c r="B3638" t="s">
        <v>17</v>
      </c>
      <c r="C3638" t="s">
        <v>24847</v>
      </c>
      <c r="D3638" s="1">
        <v>39552</v>
      </c>
      <c r="E3638" s="1">
        <v>43974</v>
      </c>
      <c r="F3638" t="s">
        <v>19</v>
      </c>
      <c r="I3638">
        <v>100</v>
      </c>
      <c r="J3638">
        <v>0</v>
      </c>
      <c r="K3638">
        <v>0</v>
      </c>
      <c r="L3638">
        <v>1870</v>
      </c>
      <c r="M3638">
        <v>1870</v>
      </c>
      <c r="N3638" t="s">
        <v>20</v>
      </c>
      <c r="O3638" t="s">
        <v>24848</v>
      </c>
      <c r="P3638" t="s">
        <v>28</v>
      </c>
      <c r="Q3638" t="s">
        <v>34233</v>
      </c>
      <c r="R3638" t="s">
        <v>34233</v>
      </c>
      <c r="S3638" t="s">
        <v>33942</v>
      </c>
      <c r="T3638" t="s">
        <v>34233</v>
      </c>
      <c r="U3638" t="s">
        <v>32634</v>
      </c>
      <c r="V3638" t="s">
        <v>32975</v>
      </c>
      <c r="W3638">
        <v>370</v>
      </c>
      <c r="X3638">
        <v>2</v>
      </c>
      <c r="Y3638">
        <v>1</v>
      </c>
      <c r="AA3638">
        <v>8.5</v>
      </c>
      <c r="AB3638">
        <v>20</v>
      </c>
      <c r="AC3638">
        <v>1</v>
      </c>
      <c r="AD3638" t="str">
        <f t="shared" si="560"/>
        <v/>
      </c>
      <c r="AE3638">
        <f t="shared" si="563"/>
        <v>1</v>
      </c>
      <c r="AF3638" t="str">
        <f t="shared" si="561"/>
        <v/>
      </c>
      <c r="AG3638" t="str">
        <f t="shared" si="566"/>
        <v/>
      </c>
      <c r="AH3638" t="str">
        <f t="shared" ref="AH3638:AH3701" si="567">IF(AG3638="","",AG3638*2.8)</f>
        <v/>
      </c>
      <c r="AI3638">
        <v>0.14499999999999999</v>
      </c>
      <c r="AJ3638" t="str">
        <f t="shared" si="564"/>
        <v/>
      </c>
      <c r="AK3638">
        <f t="shared" ref="AK3638:AK3701" si="568">IF(AE3638="","",AE3638*2.8)</f>
        <v>2.8</v>
      </c>
      <c r="AL3638">
        <f t="shared" si="565"/>
        <v>0.40599999999999997</v>
      </c>
      <c r="AM3638" t="s">
        <v>33973</v>
      </c>
    </row>
    <row r="3639" spans="1:39" x14ac:dyDescent="0.2">
      <c r="A3639" t="s">
        <v>24510</v>
      </c>
      <c r="B3639" t="s">
        <v>17</v>
      </c>
      <c r="C3639" t="s">
        <v>24511</v>
      </c>
      <c r="D3639" s="1">
        <v>39552</v>
      </c>
      <c r="E3639" s="1">
        <v>43456</v>
      </c>
      <c r="F3639" t="s">
        <v>26</v>
      </c>
      <c r="I3639">
        <v>100</v>
      </c>
      <c r="J3639">
        <v>0</v>
      </c>
      <c r="K3639">
        <v>0</v>
      </c>
      <c r="L3639">
        <v>19980</v>
      </c>
      <c r="M3639">
        <v>19980</v>
      </c>
      <c r="N3639" t="s">
        <v>20</v>
      </c>
      <c r="O3639" t="s">
        <v>24512</v>
      </c>
      <c r="P3639" t="s">
        <v>28</v>
      </c>
      <c r="Q3639" t="s">
        <v>34233</v>
      </c>
      <c r="R3639" t="s">
        <v>34233</v>
      </c>
      <c r="S3639" t="s">
        <v>34233</v>
      </c>
      <c r="T3639" t="s">
        <v>34233</v>
      </c>
      <c r="V3639" t="s">
        <v>32999</v>
      </c>
      <c r="AD3639" t="str">
        <f t="shared" si="560"/>
        <v/>
      </c>
      <c r="AE3639" t="str">
        <f t="shared" si="563"/>
        <v/>
      </c>
      <c r="AF3639" t="str">
        <f t="shared" si="561"/>
        <v/>
      </c>
      <c r="AG3639" t="str">
        <f t="shared" si="566"/>
        <v/>
      </c>
      <c r="AH3639" t="str">
        <f t="shared" si="567"/>
        <v/>
      </c>
      <c r="AI3639">
        <v>0.14499999999999999</v>
      </c>
      <c r="AJ3639" t="str">
        <f t="shared" si="564"/>
        <v/>
      </c>
      <c r="AK3639" t="str">
        <f t="shared" si="568"/>
        <v/>
      </c>
      <c r="AL3639" t="str">
        <f t="shared" si="565"/>
        <v/>
      </c>
    </row>
    <row r="3640" spans="1:39" x14ac:dyDescent="0.2">
      <c r="A3640" t="s">
        <v>24618</v>
      </c>
      <c r="B3640" t="s">
        <v>17</v>
      </c>
      <c r="C3640" t="s">
        <v>24619</v>
      </c>
      <c r="D3640" s="1">
        <v>39552</v>
      </c>
      <c r="E3640" s="1">
        <v>43456</v>
      </c>
      <c r="F3640" t="s">
        <v>26</v>
      </c>
      <c r="I3640">
        <v>100</v>
      </c>
      <c r="J3640">
        <v>0</v>
      </c>
      <c r="K3640">
        <v>0</v>
      </c>
      <c r="L3640">
        <v>28028</v>
      </c>
      <c r="M3640">
        <v>28028</v>
      </c>
      <c r="N3640" t="s">
        <v>401</v>
      </c>
      <c r="O3640" t="s">
        <v>24620</v>
      </c>
      <c r="P3640" t="s">
        <v>28</v>
      </c>
      <c r="Q3640" t="s">
        <v>34233</v>
      </c>
      <c r="R3640" t="s">
        <v>34233</v>
      </c>
      <c r="S3640" t="s">
        <v>34233</v>
      </c>
      <c r="T3640" t="s">
        <v>34233</v>
      </c>
      <c r="V3640" t="s">
        <v>32999</v>
      </c>
      <c r="AD3640" t="str">
        <f t="shared" si="560"/>
        <v/>
      </c>
      <c r="AE3640" t="str">
        <f t="shared" si="563"/>
        <v/>
      </c>
      <c r="AF3640" t="str">
        <f t="shared" si="561"/>
        <v/>
      </c>
      <c r="AG3640" t="str">
        <f t="shared" si="566"/>
        <v/>
      </c>
      <c r="AH3640" t="str">
        <f t="shared" si="567"/>
        <v/>
      </c>
      <c r="AI3640">
        <v>0.14499999999999999</v>
      </c>
      <c r="AJ3640" t="str">
        <f t="shared" si="564"/>
        <v/>
      </c>
      <c r="AK3640" t="str">
        <f t="shared" si="568"/>
        <v/>
      </c>
      <c r="AL3640" t="str">
        <f t="shared" si="565"/>
        <v/>
      </c>
    </row>
    <row r="3641" spans="1:39" x14ac:dyDescent="0.2">
      <c r="A3641" t="s">
        <v>24912</v>
      </c>
      <c r="B3641" t="s">
        <v>17</v>
      </c>
      <c r="C3641" t="s">
        <v>24913</v>
      </c>
      <c r="D3641" s="1">
        <v>39552</v>
      </c>
      <c r="E3641" s="1">
        <v>43974</v>
      </c>
      <c r="F3641" t="s">
        <v>19</v>
      </c>
      <c r="I3641">
        <v>100</v>
      </c>
      <c r="J3641">
        <v>0</v>
      </c>
      <c r="K3641">
        <v>0</v>
      </c>
      <c r="L3641">
        <v>2263</v>
      </c>
      <c r="M3641">
        <v>2263</v>
      </c>
      <c r="N3641" t="s">
        <v>20</v>
      </c>
      <c r="O3641" t="s">
        <v>24914</v>
      </c>
      <c r="P3641" t="s">
        <v>28</v>
      </c>
      <c r="Q3641" t="s">
        <v>34233</v>
      </c>
      <c r="R3641" t="s">
        <v>34233</v>
      </c>
      <c r="S3641" t="s">
        <v>33942</v>
      </c>
      <c r="T3641" t="s">
        <v>34233</v>
      </c>
      <c r="U3641" t="s">
        <v>32656</v>
      </c>
      <c r="V3641" t="s">
        <v>32974</v>
      </c>
      <c r="W3641">
        <v>565</v>
      </c>
      <c r="X3641">
        <v>2</v>
      </c>
      <c r="Y3641">
        <v>1</v>
      </c>
      <c r="AA3641">
        <v>8.5</v>
      </c>
      <c r="AB3641">
        <v>25</v>
      </c>
      <c r="AC3641">
        <v>2</v>
      </c>
      <c r="AD3641" t="str">
        <f t="shared" si="560"/>
        <v/>
      </c>
      <c r="AE3641">
        <f t="shared" si="563"/>
        <v>2</v>
      </c>
      <c r="AF3641" t="str">
        <f t="shared" si="561"/>
        <v/>
      </c>
      <c r="AG3641" t="str">
        <f t="shared" si="566"/>
        <v/>
      </c>
      <c r="AH3641" t="str">
        <f t="shared" si="567"/>
        <v/>
      </c>
      <c r="AI3641">
        <v>0.14499999999999999</v>
      </c>
      <c r="AJ3641" t="str">
        <f t="shared" si="564"/>
        <v/>
      </c>
      <c r="AK3641">
        <f t="shared" si="568"/>
        <v>5.6</v>
      </c>
      <c r="AL3641">
        <f t="shared" si="565"/>
        <v>0.81199999999999994</v>
      </c>
    </row>
    <row r="3642" spans="1:39" x14ac:dyDescent="0.2">
      <c r="A3642" t="s">
        <v>24690</v>
      </c>
      <c r="B3642" t="s">
        <v>17</v>
      </c>
      <c r="C3642" t="s">
        <v>24691</v>
      </c>
      <c r="D3642" s="1">
        <v>39552</v>
      </c>
      <c r="E3642" s="1">
        <v>43974</v>
      </c>
      <c r="F3642" t="s">
        <v>19</v>
      </c>
      <c r="I3642">
        <v>100</v>
      </c>
      <c r="J3642">
        <v>0</v>
      </c>
      <c r="K3642">
        <v>0</v>
      </c>
      <c r="L3642">
        <v>3749</v>
      </c>
      <c r="M3642">
        <v>3749</v>
      </c>
      <c r="N3642" t="s">
        <v>20</v>
      </c>
      <c r="O3642" t="s">
        <v>24692</v>
      </c>
      <c r="P3642" t="s">
        <v>28</v>
      </c>
      <c r="Q3642" t="s">
        <v>34233</v>
      </c>
      <c r="R3642" t="s">
        <v>34233</v>
      </c>
      <c r="S3642" t="s">
        <v>33942</v>
      </c>
      <c r="T3642" t="s">
        <v>34233</v>
      </c>
      <c r="U3642" t="s">
        <v>32650</v>
      </c>
      <c r="V3642" t="s">
        <v>32695</v>
      </c>
      <c r="W3642">
        <v>935</v>
      </c>
      <c r="X3642">
        <v>2</v>
      </c>
      <c r="Y3642">
        <v>1</v>
      </c>
      <c r="AA3642">
        <v>8.5</v>
      </c>
      <c r="AB3642">
        <v>25</v>
      </c>
      <c r="AC3642">
        <v>5</v>
      </c>
      <c r="AD3642" t="str">
        <f t="shared" si="560"/>
        <v/>
      </c>
      <c r="AE3642">
        <f t="shared" si="563"/>
        <v>5</v>
      </c>
      <c r="AF3642" t="str">
        <f t="shared" si="561"/>
        <v/>
      </c>
      <c r="AG3642" t="str">
        <f t="shared" si="566"/>
        <v/>
      </c>
      <c r="AH3642" t="str">
        <f t="shared" si="567"/>
        <v/>
      </c>
      <c r="AI3642">
        <v>0.14499999999999999</v>
      </c>
      <c r="AJ3642" t="str">
        <f t="shared" si="564"/>
        <v/>
      </c>
      <c r="AK3642">
        <f t="shared" si="568"/>
        <v>14</v>
      </c>
      <c r="AL3642">
        <f t="shared" si="565"/>
        <v>2.0299999999999998</v>
      </c>
    </row>
    <row r="3643" spans="1:39" x14ac:dyDescent="0.2">
      <c r="A3643" t="s">
        <v>30722</v>
      </c>
      <c r="B3643" t="s">
        <v>17</v>
      </c>
      <c r="C3643" t="s">
        <v>30723</v>
      </c>
      <c r="D3643" s="1">
        <v>43859</v>
      </c>
      <c r="E3643" s="1">
        <v>43924</v>
      </c>
      <c r="F3643" t="s">
        <v>39</v>
      </c>
      <c r="I3643">
        <v>100</v>
      </c>
      <c r="J3643">
        <v>0</v>
      </c>
      <c r="K3643">
        <v>0</v>
      </c>
      <c r="L3643">
        <v>32800</v>
      </c>
      <c r="M3643">
        <v>32833</v>
      </c>
      <c r="N3643" t="s">
        <v>401</v>
      </c>
      <c r="O3643" t="s">
        <v>30724</v>
      </c>
      <c r="P3643" t="s">
        <v>28</v>
      </c>
      <c r="Q3643" t="s">
        <v>34233</v>
      </c>
      <c r="R3643" t="s">
        <v>34233</v>
      </c>
      <c r="S3643" t="s">
        <v>33942</v>
      </c>
      <c r="T3643" t="s">
        <v>34233</v>
      </c>
      <c r="AD3643" t="str">
        <f t="shared" ref="AD3643:AD3706" si="569">IF((S3643="tühi")*(F3643&lt;&gt;"Elamumaa")*(G3643&lt;&gt;"Elamumaa")*(H3643&lt;&gt;"Elamumaa"),IF(Z3643=0,"",Z3643),"")</f>
        <v/>
      </c>
      <c r="AE3643" t="str">
        <f t="shared" si="563"/>
        <v/>
      </c>
      <c r="AF3643" t="str">
        <f t="shared" si="561"/>
        <v/>
      </c>
      <c r="AG3643" t="str">
        <f t="shared" si="566"/>
        <v/>
      </c>
      <c r="AH3643" t="str">
        <f t="shared" si="567"/>
        <v/>
      </c>
      <c r="AI3643">
        <v>0.14499999999999999</v>
      </c>
      <c r="AJ3643" t="str">
        <f t="shared" si="564"/>
        <v/>
      </c>
      <c r="AK3643" t="str">
        <f t="shared" si="568"/>
        <v/>
      </c>
      <c r="AL3643" t="str">
        <f t="shared" si="565"/>
        <v/>
      </c>
    </row>
    <row r="3644" spans="1:39" x14ac:dyDescent="0.2">
      <c r="A3644" t="s">
        <v>13507</v>
      </c>
      <c r="B3644" t="s">
        <v>17</v>
      </c>
      <c r="C3644" t="s">
        <v>13508</v>
      </c>
      <c r="D3644" s="1">
        <v>36970</v>
      </c>
      <c r="E3644" s="1">
        <v>43456</v>
      </c>
      <c r="F3644" t="s">
        <v>474</v>
      </c>
      <c r="I3644">
        <v>100</v>
      </c>
      <c r="J3644">
        <v>0</v>
      </c>
      <c r="K3644">
        <v>0</v>
      </c>
      <c r="L3644">
        <v>32</v>
      </c>
      <c r="M3644">
        <v>32</v>
      </c>
      <c r="N3644" t="s">
        <v>20</v>
      </c>
      <c r="O3644" t="s">
        <v>13509</v>
      </c>
      <c r="P3644" t="s">
        <v>28</v>
      </c>
      <c r="Q3644" t="s">
        <v>34233</v>
      </c>
      <c r="R3644" t="s">
        <v>34233</v>
      </c>
      <c r="S3644" t="s">
        <v>32627</v>
      </c>
      <c r="T3644" t="s">
        <v>34233</v>
      </c>
      <c r="AD3644" t="str">
        <f t="shared" si="569"/>
        <v/>
      </c>
      <c r="AE3644" t="str">
        <f t="shared" si="563"/>
        <v/>
      </c>
      <c r="AF3644" t="str">
        <f t="shared" si="561"/>
        <v/>
      </c>
      <c r="AG3644" t="str">
        <f t="shared" si="566"/>
        <v/>
      </c>
      <c r="AH3644" t="str">
        <f t="shared" si="567"/>
        <v/>
      </c>
      <c r="AI3644">
        <v>0.14499999999999999</v>
      </c>
      <c r="AJ3644" t="str">
        <f t="shared" si="564"/>
        <v/>
      </c>
      <c r="AK3644" t="str">
        <f t="shared" si="568"/>
        <v/>
      </c>
      <c r="AL3644" t="str">
        <f t="shared" si="565"/>
        <v/>
      </c>
    </row>
    <row r="3645" spans="1:39" x14ac:dyDescent="0.2">
      <c r="A3645" t="s">
        <v>13504</v>
      </c>
      <c r="B3645" t="s">
        <v>17</v>
      </c>
      <c r="C3645" t="s">
        <v>13505</v>
      </c>
      <c r="D3645" s="1">
        <v>36970</v>
      </c>
      <c r="E3645" s="1">
        <v>44546</v>
      </c>
      <c r="F3645" t="s">
        <v>26</v>
      </c>
      <c r="I3645">
        <v>100</v>
      </c>
      <c r="J3645">
        <v>0</v>
      </c>
      <c r="K3645">
        <v>0</v>
      </c>
      <c r="L3645">
        <v>7265</v>
      </c>
      <c r="M3645">
        <v>7265</v>
      </c>
      <c r="N3645" t="s">
        <v>20</v>
      </c>
      <c r="O3645" t="s">
        <v>13506</v>
      </c>
      <c r="P3645" t="s">
        <v>28</v>
      </c>
      <c r="Q3645" t="s">
        <v>34233</v>
      </c>
      <c r="R3645" t="s">
        <v>34233</v>
      </c>
      <c r="S3645" t="s">
        <v>34233</v>
      </c>
      <c r="T3645" t="s">
        <v>34233</v>
      </c>
      <c r="V3645" t="s">
        <v>32978</v>
      </c>
      <c r="AD3645" t="str">
        <f t="shared" si="569"/>
        <v/>
      </c>
      <c r="AE3645" t="str">
        <f t="shared" si="563"/>
        <v/>
      </c>
      <c r="AF3645" t="str">
        <f t="shared" si="561"/>
        <v/>
      </c>
      <c r="AG3645" t="str">
        <f t="shared" si="566"/>
        <v/>
      </c>
      <c r="AH3645" t="str">
        <f t="shared" si="567"/>
        <v/>
      </c>
      <c r="AI3645">
        <v>0.14499999999999999</v>
      </c>
      <c r="AJ3645" t="str">
        <f t="shared" si="564"/>
        <v/>
      </c>
      <c r="AK3645" t="str">
        <f t="shared" si="568"/>
        <v/>
      </c>
      <c r="AL3645" t="str">
        <f t="shared" si="565"/>
        <v/>
      </c>
    </row>
    <row r="3646" spans="1:39" x14ac:dyDescent="0.2">
      <c r="A3646" t="s">
        <v>11295</v>
      </c>
      <c r="B3646" t="s">
        <v>17</v>
      </c>
      <c r="C3646" t="s">
        <v>11296</v>
      </c>
      <c r="D3646" s="1">
        <v>36542</v>
      </c>
      <c r="E3646" s="1">
        <v>43456</v>
      </c>
      <c r="F3646" t="s">
        <v>19</v>
      </c>
      <c r="I3646">
        <v>100</v>
      </c>
      <c r="J3646">
        <v>0</v>
      </c>
      <c r="K3646">
        <v>0</v>
      </c>
      <c r="L3646">
        <v>1544</v>
      </c>
      <c r="M3646">
        <v>1544</v>
      </c>
      <c r="N3646" t="s">
        <v>20</v>
      </c>
      <c r="O3646" t="s">
        <v>11297</v>
      </c>
      <c r="P3646" t="s">
        <v>28</v>
      </c>
      <c r="Q3646" t="s">
        <v>34233</v>
      </c>
      <c r="R3646" t="s">
        <v>34233</v>
      </c>
      <c r="S3646" t="s">
        <v>32628</v>
      </c>
      <c r="T3646" t="s">
        <v>34354</v>
      </c>
      <c r="U3646" t="s">
        <v>32634</v>
      </c>
      <c r="V3646" t="s">
        <v>32978</v>
      </c>
      <c r="X3646">
        <v>2</v>
      </c>
      <c r="AB3646">
        <v>20</v>
      </c>
      <c r="AC3646">
        <v>1</v>
      </c>
      <c r="AD3646" t="str">
        <f t="shared" si="569"/>
        <v/>
      </c>
      <c r="AE3646" t="str">
        <f t="shared" si="563"/>
        <v/>
      </c>
      <c r="AF3646" t="str">
        <f t="shared" si="561"/>
        <v/>
      </c>
      <c r="AG3646">
        <f t="shared" si="566"/>
        <v>1</v>
      </c>
      <c r="AH3646">
        <f t="shared" si="567"/>
        <v>2.8</v>
      </c>
      <c r="AI3646">
        <v>0.14499999999999999</v>
      </c>
      <c r="AJ3646">
        <f t="shared" si="564"/>
        <v>0.40599999999999997</v>
      </c>
      <c r="AK3646" t="str">
        <f t="shared" si="568"/>
        <v/>
      </c>
      <c r="AL3646" t="str">
        <f t="shared" si="565"/>
        <v/>
      </c>
    </row>
    <row r="3647" spans="1:39" x14ac:dyDescent="0.2">
      <c r="A3647" t="s">
        <v>11333</v>
      </c>
      <c r="B3647" t="s">
        <v>17</v>
      </c>
      <c r="C3647" t="s">
        <v>11334</v>
      </c>
      <c r="D3647" s="1">
        <v>36542</v>
      </c>
      <c r="E3647" s="1">
        <v>43456</v>
      </c>
      <c r="F3647" t="s">
        <v>19</v>
      </c>
      <c r="I3647">
        <v>100</v>
      </c>
      <c r="J3647">
        <v>0</v>
      </c>
      <c r="K3647">
        <v>0</v>
      </c>
      <c r="L3647">
        <v>1291</v>
      </c>
      <c r="M3647">
        <v>1291</v>
      </c>
      <c r="N3647" t="s">
        <v>20</v>
      </c>
      <c r="O3647" t="s">
        <v>11335</v>
      </c>
      <c r="P3647" t="s">
        <v>28</v>
      </c>
      <c r="Q3647" t="s">
        <v>34233</v>
      </c>
      <c r="R3647" t="s">
        <v>34233</v>
      </c>
      <c r="S3647" t="s">
        <v>33797</v>
      </c>
      <c r="T3647" t="s">
        <v>32634</v>
      </c>
      <c r="U3647" t="s">
        <v>32634</v>
      </c>
      <c r="V3647" t="s">
        <v>32978</v>
      </c>
      <c r="X3647">
        <v>2</v>
      </c>
      <c r="AB3647">
        <v>25</v>
      </c>
      <c r="AC3647">
        <v>1</v>
      </c>
      <c r="AD3647" t="str">
        <f t="shared" si="569"/>
        <v/>
      </c>
      <c r="AE3647" t="str">
        <f t="shared" si="563"/>
        <v/>
      </c>
      <c r="AF3647" t="str">
        <f t="shared" si="561"/>
        <v/>
      </c>
      <c r="AG3647">
        <f t="shared" si="566"/>
        <v>1</v>
      </c>
      <c r="AH3647">
        <f t="shared" si="567"/>
        <v>2.8</v>
      </c>
      <c r="AI3647">
        <v>0.14499999999999999</v>
      </c>
      <c r="AJ3647">
        <f t="shared" si="564"/>
        <v>0.40599999999999997</v>
      </c>
      <c r="AK3647" t="str">
        <f t="shared" si="568"/>
        <v/>
      </c>
      <c r="AL3647" t="str">
        <f t="shared" si="565"/>
        <v/>
      </c>
    </row>
    <row r="3648" spans="1:39" x14ac:dyDescent="0.2">
      <c r="A3648" t="s">
        <v>11336</v>
      </c>
      <c r="B3648" t="s">
        <v>17</v>
      </c>
      <c r="C3648" t="s">
        <v>11337</v>
      </c>
      <c r="D3648" s="1">
        <v>36542</v>
      </c>
      <c r="E3648" s="1">
        <v>43456</v>
      </c>
      <c r="F3648" t="s">
        <v>19</v>
      </c>
      <c r="I3648">
        <v>100</v>
      </c>
      <c r="J3648">
        <v>0</v>
      </c>
      <c r="K3648">
        <v>0</v>
      </c>
      <c r="L3648">
        <v>1278</v>
      </c>
      <c r="M3648">
        <v>1278</v>
      </c>
      <c r="N3648" t="s">
        <v>20</v>
      </c>
      <c r="O3648" t="s">
        <v>11338</v>
      </c>
      <c r="P3648" t="s">
        <v>28</v>
      </c>
      <c r="Q3648" t="s">
        <v>34233</v>
      </c>
      <c r="R3648" t="s">
        <v>34233</v>
      </c>
      <c r="S3648" t="s">
        <v>32628</v>
      </c>
      <c r="T3648" t="s">
        <v>34349</v>
      </c>
      <c r="U3648" t="s">
        <v>32634</v>
      </c>
      <c r="V3648" t="s">
        <v>32978</v>
      </c>
      <c r="X3648">
        <v>2</v>
      </c>
      <c r="AB3648">
        <v>25</v>
      </c>
      <c r="AC3648">
        <v>1</v>
      </c>
      <c r="AD3648" t="str">
        <f t="shared" si="569"/>
        <v/>
      </c>
      <c r="AE3648" t="str">
        <f t="shared" si="563"/>
        <v/>
      </c>
      <c r="AF3648" t="str">
        <f t="shared" si="561"/>
        <v/>
      </c>
      <c r="AG3648">
        <f t="shared" si="566"/>
        <v>1</v>
      </c>
      <c r="AH3648">
        <f t="shared" si="567"/>
        <v>2.8</v>
      </c>
      <c r="AI3648">
        <v>0.14499999999999999</v>
      </c>
      <c r="AJ3648">
        <f t="shared" si="564"/>
        <v>0.40599999999999997</v>
      </c>
      <c r="AK3648" t="str">
        <f t="shared" si="568"/>
        <v/>
      </c>
      <c r="AL3648" t="str">
        <f t="shared" si="565"/>
        <v/>
      </c>
    </row>
    <row r="3649" spans="1:38" x14ac:dyDescent="0.2">
      <c r="A3649" t="s">
        <v>11339</v>
      </c>
      <c r="B3649" t="s">
        <v>17</v>
      </c>
      <c r="C3649" t="s">
        <v>11340</v>
      </c>
      <c r="D3649" s="1">
        <v>36542</v>
      </c>
      <c r="E3649" s="1">
        <v>43456</v>
      </c>
      <c r="F3649" t="s">
        <v>19</v>
      </c>
      <c r="I3649">
        <v>100</v>
      </c>
      <c r="J3649">
        <v>0</v>
      </c>
      <c r="K3649">
        <v>0</v>
      </c>
      <c r="L3649">
        <v>1609</v>
      </c>
      <c r="M3649">
        <v>1609</v>
      </c>
      <c r="N3649" t="s">
        <v>20</v>
      </c>
      <c r="O3649" t="s">
        <v>11341</v>
      </c>
      <c r="P3649" t="s">
        <v>28</v>
      </c>
      <c r="Q3649" t="s">
        <v>34233</v>
      </c>
      <c r="R3649" t="s">
        <v>34233</v>
      </c>
      <c r="S3649" t="s">
        <v>32628</v>
      </c>
      <c r="T3649" t="s">
        <v>34354</v>
      </c>
      <c r="U3649" t="s">
        <v>32634</v>
      </c>
      <c r="V3649" t="s">
        <v>32978</v>
      </c>
      <c r="X3649">
        <v>2</v>
      </c>
      <c r="AB3649">
        <v>20</v>
      </c>
      <c r="AC3649">
        <v>1</v>
      </c>
      <c r="AD3649" t="str">
        <f t="shared" si="569"/>
        <v/>
      </c>
      <c r="AE3649" t="str">
        <f t="shared" si="563"/>
        <v/>
      </c>
      <c r="AF3649" t="str">
        <f t="shared" si="561"/>
        <v/>
      </c>
      <c r="AG3649">
        <f t="shared" si="566"/>
        <v>1</v>
      </c>
      <c r="AH3649">
        <f t="shared" si="567"/>
        <v>2.8</v>
      </c>
      <c r="AI3649">
        <v>0.14499999999999999</v>
      </c>
      <c r="AJ3649">
        <f t="shared" si="564"/>
        <v>0.40599999999999997</v>
      </c>
      <c r="AK3649" t="str">
        <f t="shared" si="568"/>
        <v/>
      </c>
      <c r="AL3649" t="str">
        <f t="shared" si="565"/>
        <v/>
      </c>
    </row>
    <row r="3650" spans="1:38" x14ac:dyDescent="0.2">
      <c r="A3650" t="s">
        <v>11342</v>
      </c>
      <c r="B3650" t="s">
        <v>17</v>
      </c>
      <c r="C3650" t="s">
        <v>11343</v>
      </c>
      <c r="D3650" s="1">
        <v>36542</v>
      </c>
      <c r="E3650" s="1">
        <v>43456</v>
      </c>
      <c r="F3650" t="s">
        <v>19</v>
      </c>
      <c r="I3650">
        <v>100</v>
      </c>
      <c r="J3650">
        <v>0</v>
      </c>
      <c r="K3650">
        <v>0</v>
      </c>
      <c r="L3650">
        <v>1482</v>
      </c>
      <c r="M3650">
        <v>1481</v>
      </c>
      <c r="N3650" t="s">
        <v>20</v>
      </c>
      <c r="O3650" t="s">
        <v>11344</v>
      </c>
      <c r="P3650" t="s">
        <v>28</v>
      </c>
      <c r="Q3650" t="s">
        <v>34233</v>
      </c>
      <c r="R3650" t="s">
        <v>34233</v>
      </c>
      <c r="S3650" t="s">
        <v>33797</v>
      </c>
      <c r="T3650" t="s">
        <v>34501</v>
      </c>
      <c r="U3650" t="s">
        <v>32634</v>
      </c>
      <c r="V3650" t="s">
        <v>32978</v>
      </c>
      <c r="X3650">
        <v>2</v>
      </c>
      <c r="AB3650">
        <v>25</v>
      </c>
      <c r="AC3650">
        <v>1</v>
      </c>
      <c r="AD3650" t="str">
        <f t="shared" si="569"/>
        <v/>
      </c>
      <c r="AE3650" t="str">
        <f t="shared" si="563"/>
        <v/>
      </c>
      <c r="AF3650" t="str">
        <f t="shared" ref="AF3650:AF3716" si="570">IF((S3650&lt;&gt;"tühi")*(F3650&lt;&gt;"Elamumaa")*(G3650&lt;&gt;"Elamumaa")*(H3650&lt;&gt;"Elamumaa"),IF(Z3650=0,"",Z3650),"")</f>
        <v/>
      </c>
      <c r="AG3650">
        <f t="shared" si="566"/>
        <v>1</v>
      </c>
      <c r="AH3650">
        <f t="shared" si="567"/>
        <v>2.8</v>
      </c>
      <c r="AI3650">
        <v>0.14499999999999999</v>
      </c>
      <c r="AJ3650">
        <f t="shared" si="564"/>
        <v>0.40599999999999997</v>
      </c>
      <c r="AK3650" t="str">
        <f t="shared" si="568"/>
        <v/>
      </c>
      <c r="AL3650" t="str">
        <f t="shared" si="565"/>
        <v/>
      </c>
    </row>
    <row r="3651" spans="1:38" x14ac:dyDescent="0.2">
      <c r="A3651" t="s">
        <v>11345</v>
      </c>
      <c r="B3651" t="s">
        <v>17</v>
      </c>
      <c r="C3651" t="s">
        <v>11346</v>
      </c>
      <c r="D3651" s="1">
        <v>36542</v>
      </c>
      <c r="E3651" s="1">
        <v>43456</v>
      </c>
      <c r="F3651" t="s">
        <v>19</v>
      </c>
      <c r="I3651">
        <v>100</v>
      </c>
      <c r="J3651">
        <v>0</v>
      </c>
      <c r="K3651">
        <v>0</v>
      </c>
      <c r="L3651">
        <v>1609</v>
      </c>
      <c r="M3651">
        <v>1609</v>
      </c>
      <c r="N3651" t="s">
        <v>20</v>
      </c>
      <c r="O3651" t="s">
        <v>11347</v>
      </c>
      <c r="P3651" t="s">
        <v>28</v>
      </c>
      <c r="Q3651" t="s">
        <v>34233</v>
      </c>
      <c r="R3651" t="s">
        <v>34233</v>
      </c>
      <c r="S3651" t="s">
        <v>32628</v>
      </c>
      <c r="T3651" t="s">
        <v>34349</v>
      </c>
      <c r="U3651" t="s">
        <v>32634</v>
      </c>
      <c r="V3651" t="s">
        <v>32978</v>
      </c>
      <c r="X3651">
        <v>2</v>
      </c>
      <c r="AB3651">
        <v>20</v>
      </c>
      <c r="AC3651">
        <v>1</v>
      </c>
      <c r="AD3651" t="str">
        <f t="shared" si="569"/>
        <v/>
      </c>
      <c r="AE3651" t="str">
        <f t="shared" si="563"/>
        <v/>
      </c>
      <c r="AF3651" t="str">
        <f t="shared" si="570"/>
        <v/>
      </c>
      <c r="AG3651">
        <f t="shared" si="566"/>
        <v>1</v>
      </c>
      <c r="AH3651">
        <f t="shared" si="567"/>
        <v>2.8</v>
      </c>
      <c r="AI3651">
        <v>0.14499999999999999</v>
      </c>
      <c r="AJ3651">
        <f t="shared" si="564"/>
        <v>0.40599999999999997</v>
      </c>
      <c r="AK3651" t="str">
        <f t="shared" si="568"/>
        <v/>
      </c>
      <c r="AL3651" t="str">
        <f t="shared" si="565"/>
        <v/>
      </c>
    </row>
    <row r="3652" spans="1:38" x14ac:dyDescent="0.2">
      <c r="A3652" t="s">
        <v>11348</v>
      </c>
      <c r="B3652" t="s">
        <v>17</v>
      </c>
      <c r="C3652" t="s">
        <v>11349</v>
      </c>
      <c r="D3652" s="1">
        <v>36542</v>
      </c>
      <c r="E3652" s="1">
        <v>43951</v>
      </c>
      <c r="F3652" t="s">
        <v>19</v>
      </c>
      <c r="I3652">
        <v>100</v>
      </c>
      <c r="J3652">
        <v>0</v>
      </c>
      <c r="K3652">
        <v>0</v>
      </c>
      <c r="L3652">
        <v>2117</v>
      </c>
      <c r="M3652">
        <v>2117</v>
      </c>
      <c r="N3652" t="s">
        <v>20</v>
      </c>
      <c r="O3652" t="s">
        <v>11350</v>
      </c>
      <c r="P3652" t="s">
        <v>28</v>
      </c>
      <c r="Q3652" t="s">
        <v>34233</v>
      </c>
      <c r="R3652" t="s">
        <v>34233</v>
      </c>
      <c r="S3652" t="s">
        <v>32628</v>
      </c>
      <c r="T3652" t="s">
        <v>34349</v>
      </c>
      <c r="U3652" t="s">
        <v>32634</v>
      </c>
      <c r="V3652" t="s">
        <v>32978</v>
      </c>
      <c r="X3652">
        <v>2</v>
      </c>
      <c r="AB3652">
        <v>20</v>
      </c>
      <c r="AC3652">
        <v>1</v>
      </c>
      <c r="AD3652" t="str">
        <f t="shared" si="569"/>
        <v/>
      </c>
      <c r="AE3652" t="str">
        <f t="shared" si="563"/>
        <v/>
      </c>
      <c r="AF3652" t="str">
        <f t="shared" si="570"/>
        <v/>
      </c>
      <c r="AG3652">
        <f t="shared" si="566"/>
        <v>1</v>
      </c>
      <c r="AH3652">
        <f t="shared" si="567"/>
        <v>2.8</v>
      </c>
      <c r="AI3652">
        <v>0.14499999999999999</v>
      </c>
      <c r="AJ3652">
        <f t="shared" si="564"/>
        <v>0.40599999999999997</v>
      </c>
      <c r="AK3652" t="str">
        <f t="shared" si="568"/>
        <v/>
      </c>
      <c r="AL3652" t="str">
        <f t="shared" si="565"/>
        <v/>
      </c>
    </row>
    <row r="3653" spans="1:38" x14ac:dyDescent="0.2">
      <c r="A3653" t="s">
        <v>11415</v>
      </c>
      <c r="B3653" t="s">
        <v>17</v>
      </c>
      <c r="C3653" t="s">
        <v>11416</v>
      </c>
      <c r="D3653" s="1">
        <v>36542</v>
      </c>
      <c r="E3653" s="1">
        <v>44546</v>
      </c>
      <c r="F3653" t="s">
        <v>19</v>
      </c>
      <c r="I3653">
        <v>100</v>
      </c>
      <c r="J3653">
        <v>0</v>
      </c>
      <c r="K3653">
        <v>0</v>
      </c>
      <c r="L3653">
        <v>1372</v>
      </c>
      <c r="M3653">
        <v>1372</v>
      </c>
      <c r="N3653" t="s">
        <v>20</v>
      </c>
      <c r="O3653" t="s">
        <v>11417</v>
      </c>
      <c r="P3653" t="s">
        <v>28</v>
      </c>
      <c r="Q3653" t="s">
        <v>34233</v>
      </c>
      <c r="R3653" t="s">
        <v>34233</v>
      </c>
      <c r="S3653" t="s">
        <v>33797</v>
      </c>
      <c r="T3653" t="s">
        <v>34357</v>
      </c>
      <c r="U3653" t="s">
        <v>32634</v>
      </c>
      <c r="V3653" t="s">
        <v>32978</v>
      </c>
      <c r="X3653">
        <v>2</v>
      </c>
      <c r="AB3653">
        <v>25</v>
      </c>
      <c r="AC3653">
        <v>1</v>
      </c>
      <c r="AD3653" t="str">
        <f t="shared" si="569"/>
        <v/>
      </c>
      <c r="AE3653" t="str">
        <f t="shared" si="563"/>
        <v/>
      </c>
      <c r="AF3653" t="str">
        <f t="shared" si="570"/>
        <v/>
      </c>
      <c r="AG3653">
        <f t="shared" si="566"/>
        <v>1</v>
      </c>
      <c r="AH3653">
        <f t="shared" si="567"/>
        <v>2.8</v>
      </c>
      <c r="AI3653">
        <v>0.14499999999999999</v>
      </c>
      <c r="AJ3653">
        <f t="shared" si="564"/>
        <v>0.40599999999999997</v>
      </c>
      <c r="AK3653" t="str">
        <f t="shared" si="568"/>
        <v/>
      </c>
      <c r="AL3653" t="str">
        <f t="shared" si="565"/>
        <v/>
      </c>
    </row>
    <row r="3654" spans="1:38" x14ac:dyDescent="0.2">
      <c r="A3654" t="s">
        <v>11418</v>
      </c>
      <c r="B3654" t="s">
        <v>17</v>
      </c>
      <c r="C3654" t="s">
        <v>11419</v>
      </c>
      <c r="D3654" s="1">
        <v>36542</v>
      </c>
      <c r="E3654" s="1">
        <v>43456</v>
      </c>
      <c r="F3654" t="s">
        <v>19</v>
      </c>
      <c r="I3654">
        <v>100</v>
      </c>
      <c r="J3654">
        <v>0</v>
      </c>
      <c r="K3654">
        <v>0</v>
      </c>
      <c r="L3654">
        <v>1831</v>
      </c>
      <c r="M3654">
        <v>1831</v>
      </c>
      <c r="N3654" t="s">
        <v>20</v>
      </c>
      <c r="O3654" t="s">
        <v>11420</v>
      </c>
      <c r="P3654" t="s">
        <v>28</v>
      </c>
      <c r="Q3654" t="s">
        <v>34233</v>
      </c>
      <c r="R3654" t="s">
        <v>34233</v>
      </c>
      <c r="S3654" t="s">
        <v>32628</v>
      </c>
      <c r="T3654" t="s">
        <v>34349</v>
      </c>
      <c r="U3654" t="s">
        <v>32634</v>
      </c>
      <c r="V3654" t="s">
        <v>32978</v>
      </c>
      <c r="X3654">
        <v>2</v>
      </c>
      <c r="AB3654">
        <v>20</v>
      </c>
      <c r="AC3654">
        <v>1</v>
      </c>
      <c r="AD3654" t="str">
        <f t="shared" si="569"/>
        <v/>
      </c>
      <c r="AE3654" t="str">
        <f t="shared" si="563"/>
        <v/>
      </c>
      <c r="AF3654" t="str">
        <f t="shared" si="570"/>
        <v/>
      </c>
      <c r="AG3654">
        <f t="shared" si="566"/>
        <v>1</v>
      </c>
      <c r="AH3654">
        <f t="shared" si="567"/>
        <v>2.8</v>
      </c>
      <c r="AI3654">
        <v>0.14499999999999999</v>
      </c>
      <c r="AJ3654">
        <f t="shared" si="564"/>
        <v>0.40599999999999997</v>
      </c>
      <c r="AK3654" t="str">
        <f t="shared" si="568"/>
        <v/>
      </c>
      <c r="AL3654" t="str">
        <f t="shared" si="565"/>
        <v/>
      </c>
    </row>
    <row r="3655" spans="1:38" x14ac:dyDescent="0.2">
      <c r="A3655" t="s">
        <v>11421</v>
      </c>
      <c r="B3655" t="s">
        <v>17</v>
      </c>
      <c r="C3655" t="s">
        <v>11422</v>
      </c>
      <c r="D3655" s="1">
        <v>36542</v>
      </c>
      <c r="E3655" s="1">
        <v>43456</v>
      </c>
      <c r="F3655" t="s">
        <v>19</v>
      </c>
      <c r="I3655">
        <v>100</v>
      </c>
      <c r="J3655">
        <v>0</v>
      </c>
      <c r="K3655">
        <v>0</v>
      </c>
      <c r="L3655">
        <v>1790</v>
      </c>
      <c r="M3655">
        <v>1790</v>
      </c>
      <c r="N3655" t="s">
        <v>20</v>
      </c>
      <c r="O3655" t="s">
        <v>11423</v>
      </c>
      <c r="P3655" t="s">
        <v>28</v>
      </c>
      <c r="Q3655" t="s">
        <v>34233</v>
      </c>
      <c r="R3655" t="s">
        <v>34233</v>
      </c>
      <c r="S3655" t="s">
        <v>32628</v>
      </c>
      <c r="T3655" t="s">
        <v>34357</v>
      </c>
      <c r="U3655" t="s">
        <v>32634</v>
      </c>
      <c r="V3655" t="s">
        <v>32978</v>
      </c>
      <c r="X3655">
        <v>2</v>
      </c>
      <c r="AB3655">
        <v>20</v>
      </c>
      <c r="AC3655">
        <v>1</v>
      </c>
      <c r="AD3655" t="str">
        <f t="shared" si="569"/>
        <v/>
      </c>
      <c r="AE3655" t="str">
        <f t="shared" si="563"/>
        <v/>
      </c>
      <c r="AF3655" t="str">
        <f t="shared" si="570"/>
        <v/>
      </c>
      <c r="AG3655">
        <f t="shared" si="566"/>
        <v>1</v>
      </c>
      <c r="AH3655">
        <f t="shared" si="567"/>
        <v>2.8</v>
      </c>
      <c r="AI3655">
        <v>0.14499999999999999</v>
      </c>
      <c r="AJ3655">
        <f t="shared" si="564"/>
        <v>0.40599999999999997</v>
      </c>
      <c r="AK3655" t="str">
        <f t="shared" si="568"/>
        <v/>
      </c>
      <c r="AL3655" t="str">
        <f t="shared" si="565"/>
        <v/>
      </c>
    </row>
    <row r="3656" spans="1:38" x14ac:dyDescent="0.2">
      <c r="A3656" t="s">
        <v>11298</v>
      </c>
      <c r="B3656" t="s">
        <v>17</v>
      </c>
      <c r="C3656" t="s">
        <v>11299</v>
      </c>
      <c r="D3656" s="1">
        <v>36542</v>
      </c>
      <c r="E3656" s="1">
        <v>43456</v>
      </c>
      <c r="F3656" t="s">
        <v>19</v>
      </c>
      <c r="I3656">
        <v>100</v>
      </c>
      <c r="J3656">
        <v>0</v>
      </c>
      <c r="K3656">
        <v>0</v>
      </c>
      <c r="L3656">
        <v>1260</v>
      </c>
      <c r="M3656">
        <v>1260</v>
      </c>
      <c r="N3656" t="s">
        <v>20</v>
      </c>
      <c r="O3656" t="s">
        <v>11300</v>
      </c>
      <c r="P3656" t="s">
        <v>28</v>
      </c>
      <c r="Q3656" t="s">
        <v>34233</v>
      </c>
      <c r="R3656" t="s">
        <v>34233</v>
      </c>
      <c r="S3656" t="s">
        <v>32628</v>
      </c>
      <c r="T3656" t="s">
        <v>34357</v>
      </c>
      <c r="U3656" t="s">
        <v>32634</v>
      </c>
      <c r="V3656" t="s">
        <v>32978</v>
      </c>
      <c r="X3656">
        <v>2</v>
      </c>
      <c r="AB3656">
        <v>25</v>
      </c>
      <c r="AC3656">
        <v>1</v>
      </c>
      <c r="AD3656" t="str">
        <f t="shared" si="569"/>
        <v/>
      </c>
      <c r="AE3656" t="str">
        <f t="shared" si="563"/>
        <v/>
      </c>
      <c r="AF3656" t="str">
        <f t="shared" si="570"/>
        <v/>
      </c>
      <c r="AG3656">
        <f t="shared" si="566"/>
        <v>1</v>
      </c>
      <c r="AH3656">
        <f t="shared" si="567"/>
        <v>2.8</v>
      </c>
      <c r="AI3656">
        <v>0.14499999999999999</v>
      </c>
      <c r="AJ3656">
        <f t="shared" si="564"/>
        <v>0.40599999999999997</v>
      </c>
      <c r="AK3656" t="str">
        <f t="shared" si="568"/>
        <v/>
      </c>
      <c r="AL3656" t="str">
        <f t="shared" si="565"/>
        <v/>
      </c>
    </row>
    <row r="3657" spans="1:38" x14ac:dyDescent="0.2">
      <c r="A3657" t="s">
        <v>11424</v>
      </c>
      <c r="B3657" t="s">
        <v>17</v>
      </c>
      <c r="C3657" t="s">
        <v>11425</v>
      </c>
      <c r="D3657" s="1">
        <v>36542</v>
      </c>
      <c r="E3657" s="1">
        <v>43456</v>
      </c>
      <c r="F3657" t="s">
        <v>19</v>
      </c>
      <c r="I3657">
        <v>100</v>
      </c>
      <c r="J3657">
        <v>0</v>
      </c>
      <c r="K3657">
        <v>0</v>
      </c>
      <c r="L3657">
        <v>1946</v>
      </c>
      <c r="M3657">
        <v>1946</v>
      </c>
      <c r="N3657" t="s">
        <v>20</v>
      </c>
      <c r="O3657" t="s">
        <v>11426</v>
      </c>
      <c r="P3657" t="s">
        <v>28</v>
      </c>
      <c r="Q3657" t="s">
        <v>34233</v>
      </c>
      <c r="R3657" t="s">
        <v>34233</v>
      </c>
      <c r="S3657" t="s">
        <v>32628</v>
      </c>
      <c r="T3657" t="s">
        <v>32634</v>
      </c>
      <c r="U3657" t="s">
        <v>32634</v>
      </c>
      <c r="V3657" t="s">
        <v>32978</v>
      </c>
      <c r="X3657">
        <v>2</v>
      </c>
      <c r="AB3657">
        <v>20</v>
      </c>
      <c r="AC3657">
        <v>1</v>
      </c>
      <c r="AD3657" t="str">
        <f t="shared" si="569"/>
        <v/>
      </c>
      <c r="AE3657" t="str">
        <f t="shared" si="563"/>
        <v/>
      </c>
      <c r="AF3657" t="str">
        <f t="shared" si="570"/>
        <v/>
      </c>
      <c r="AG3657">
        <f t="shared" si="566"/>
        <v>1</v>
      </c>
      <c r="AH3657">
        <f t="shared" si="567"/>
        <v>2.8</v>
      </c>
      <c r="AI3657">
        <v>0.14499999999999999</v>
      </c>
      <c r="AJ3657">
        <f t="shared" si="564"/>
        <v>0.40599999999999997</v>
      </c>
      <c r="AK3657" t="str">
        <f t="shared" si="568"/>
        <v/>
      </c>
      <c r="AL3657" t="str">
        <f t="shared" si="565"/>
        <v/>
      </c>
    </row>
    <row r="3658" spans="1:38" x14ac:dyDescent="0.2">
      <c r="A3658" t="s">
        <v>11301</v>
      </c>
      <c r="B3658" t="s">
        <v>17</v>
      </c>
      <c r="C3658" t="s">
        <v>11302</v>
      </c>
      <c r="D3658" s="1">
        <v>36542</v>
      </c>
      <c r="E3658" s="1">
        <v>43456</v>
      </c>
      <c r="F3658" t="s">
        <v>19</v>
      </c>
      <c r="I3658">
        <v>100</v>
      </c>
      <c r="J3658">
        <v>0</v>
      </c>
      <c r="K3658">
        <v>0</v>
      </c>
      <c r="L3658">
        <v>1340</v>
      </c>
      <c r="M3658">
        <v>1340</v>
      </c>
      <c r="N3658" t="s">
        <v>20</v>
      </c>
      <c r="O3658" t="s">
        <v>11303</v>
      </c>
      <c r="P3658" t="s">
        <v>28</v>
      </c>
      <c r="Q3658" t="s">
        <v>34233</v>
      </c>
      <c r="R3658" t="s">
        <v>34233</v>
      </c>
      <c r="S3658" t="s">
        <v>32628</v>
      </c>
      <c r="T3658" t="s">
        <v>34349</v>
      </c>
      <c r="U3658" t="s">
        <v>32634</v>
      </c>
      <c r="V3658" t="s">
        <v>32978</v>
      </c>
      <c r="X3658">
        <v>2</v>
      </c>
      <c r="AB3658">
        <v>25</v>
      </c>
      <c r="AC3658">
        <v>1</v>
      </c>
      <c r="AD3658" t="str">
        <f t="shared" si="569"/>
        <v/>
      </c>
      <c r="AE3658" t="str">
        <f t="shared" si="563"/>
        <v/>
      </c>
      <c r="AF3658" t="str">
        <f t="shared" si="570"/>
        <v/>
      </c>
      <c r="AG3658">
        <f t="shared" si="566"/>
        <v>1</v>
      </c>
      <c r="AH3658">
        <f t="shared" si="567"/>
        <v>2.8</v>
      </c>
      <c r="AI3658">
        <v>0.14499999999999999</v>
      </c>
      <c r="AJ3658">
        <f t="shared" si="564"/>
        <v>0.40599999999999997</v>
      </c>
      <c r="AK3658" t="str">
        <f t="shared" si="568"/>
        <v/>
      </c>
      <c r="AL3658" t="str">
        <f t="shared" si="565"/>
        <v/>
      </c>
    </row>
    <row r="3659" spans="1:38" x14ac:dyDescent="0.2">
      <c r="A3659" t="s">
        <v>21793</v>
      </c>
      <c r="B3659" t="s">
        <v>17</v>
      </c>
      <c r="C3659" t="s">
        <v>21794</v>
      </c>
      <c r="D3659" s="1">
        <v>38681</v>
      </c>
      <c r="E3659" s="1">
        <v>43456</v>
      </c>
      <c r="F3659" t="s">
        <v>19</v>
      </c>
      <c r="I3659">
        <v>100</v>
      </c>
      <c r="J3659">
        <v>0</v>
      </c>
      <c r="K3659">
        <v>0</v>
      </c>
      <c r="L3659">
        <v>1192</v>
      </c>
      <c r="M3659">
        <v>1192</v>
      </c>
      <c r="N3659" t="s">
        <v>20</v>
      </c>
      <c r="O3659" t="s">
        <v>21795</v>
      </c>
      <c r="P3659" t="s">
        <v>28</v>
      </c>
      <c r="Q3659" t="s">
        <v>34233</v>
      </c>
      <c r="R3659" t="s">
        <v>34233</v>
      </c>
      <c r="S3659" t="s">
        <v>32628</v>
      </c>
      <c r="T3659" t="s">
        <v>34388</v>
      </c>
      <c r="AD3659" t="str">
        <f t="shared" si="569"/>
        <v/>
      </c>
      <c r="AE3659" t="str">
        <f t="shared" si="563"/>
        <v/>
      </c>
      <c r="AF3659" t="str">
        <f t="shared" si="570"/>
        <v/>
      </c>
      <c r="AG3659" s="17">
        <v>1</v>
      </c>
      <c r="AH3659">
        <f t="shared" si="567"/>
        <v>2.8</v>
      </c>
      <c r="AI3659">
        <v>0.14499999999999999</v>
      </c>
      <c r="AJ3659">
        <f t="shared" si="564"/>
        <v>0.40599999999999997</v>
      </c>
      <c r="AK3659" t="str">
        <f t="shared" si="568"/>
        <v/>
      </c>
      <c r="AL3659" t="str">
        <f t="shared" si="565"/>
        <v/>
      </c>
    </row>
    <row r="3660" spans="1:38" x14ac:dyDescent="0.2">
      <c r="A3660" t="s">
        <v>21796</v>
      </c>
      <c r="B3660" t="s">
        <v>17</v>
      </c>
      <c r="C3660" t="s">
        <v>21797</v>
      </c>
      <c r="D3660" s="1">
        <v>38681</v>
      </c>
      <c r="E3660" s="1">
        <v>43456</v>
      </c>
      <c r="F3660" t="s">
        <v>19</v>
      </c>
      <c r="I3660">
        <v>100</v>
      </c>
      <c r="J3660">
        <v>0</v>
      </c>
      <c r="K3660">
        <v>0</v>
      </c>
      <c r="L3660">
        <v>1086</v>
      </c>
      <c r="M3660">
        <v>1086</v>
      </c>
      <c r="N3660" t="s">
        <v>20</v>
      </c>
      <c r="O3660" t="s">
        <v>21798</v>
      </c>
      <c r="P3660" t="s">
        <v>28</v>
      </c>
      <c r="Q3660" t="s">
        <v>34233</v>
      </c>
      <c r="R3660" t="s">
        <v>34233</v>
      </c>
      <c r="S3660" t="s">
        <v>32628</v>
      </c>
      <c r="T3660" t="s">
        <v>34389</v>
      </c>
      <c r="AD3660" t="str">
        <f t="shared" si="569"/>
        <v/>
      </c>
      <c r="AE3660" t="str">
        <f t="shared" si="563"/>
        <v/>
      </c>
      <c r="AF3660" t="str">
        <f t="shared" si="570"/>
        <v/>
      </c>
      <c r="AG3660" s="17">
        <v>1</v>
      </c>
      <c r="AH3660">
        <f t="shared" si="567"/>
        <v>2.8</v>
      </c>
      <c r="AI3660">
        <v>0.14499999999999999</v>
      </c>
      <c r="AJ3660">
        <f t="shared" si="564"/>
        <v>0.40599999999999997</v>
      </c>
      <c r="AK3660" t="str">
        <f t="shared" si="568"/>
        <v/>
      </c>
      <c r="AL3660" t="str">
        <f t="shared" si="565"/>
        <v/>
      </c>
    </row>
    <row r="3661" spans="1:38" x14ac:dyDescent="0.2">
      <c r="A3661" t="s">
        <v>11318</v>
      </c>
      <c r="B3661" t="s">
        <v>17</v>
      </c>
      <c r="C3661" t="s">
        <v>11319</v>
      </c>
      <c r="D3661" s="1">
        <v>36542</v>
      </c>
      <c r="E3661" s="1">
        <v>44585</v>
      </c>
      <c r="F3661" t="s">
        <v>19</v>
      </c>
      <c r="I3661">
        <v>100</v>
      </c>
      <c r="J3661">
        <v>0</v>
      </c>
      <c r="K3661">
        <v>0</v>
      </c>
      <c r="L3661">
        <v>2187</v>
      </c>
      <c r="M3661">
        <v>2187</v>
      </c>
      <c r="N3661" t="s">
        <v>20</v>
      </c>
      <c r="O3661" t="s">
        <v>11320</v>
      </c>
      <c r="P3661" t="s">
        <v>28</v>
      </c>
      <c r="Q3661" t="s">
        <v>34233</v>
      </c>
      <c r="R3661" t="s">
        <v>34233</v>
      </c>
      <c r="S3661" t="s">
        <v>32628</v>
      </c>
      <c r="T3661" t="s">
        <v>32634</v>
      </c>
      <c r="U3661" t="s">
        <v>32634</v>
      </c>
      <c r="V3661" t="s">
        <v>32978</v>
      </c>
      <c r="X3661">
        <v>2</v>
      </c>
      <c r="AB3661">
        <v>20</v>
      </c>
      <c r="AC3661">
        <v>1</v>
      </c>
      <c r="AD3661" t="str">
        <f t="shared" si="569"/>
        <v/>
      </c>
      <c r="AE3661" t="str">
        <f t="shared" si="563"/>
        <v/>
      </c>
      <c r="AF3661" t="str">
        <f t="shared" si="570"/>
        <v/>
      </c>
      <c r="AG3661">
        <f t="shared" ref="AG3661:AG3707" si="571">IF((S3661&lt;&gt;"tühi")*(AC3661&lt;&gt;""),AC3661,"")</f>
        <v>1</v>
      </c>
      <c r="AH3661">
        <f t="shared" si="567"/>
        <v>2.8</v>
      </c>
      <c r="AI3661">
        <v>0.14499999999999999</v>
      </c>
      <c r="AJ3661">
        <f t="shared" si="564"/>
        <v>0.40599999999999997</v>
      </c>
      <c r="AK3661" t="str">
        <f t="shared" si="568"/>
        <v/>
      </c>
      <c r="AL3661" t="str">
        <f t="shared" si="565"/>
        <v/>
      </c>
    </row>
    <row r="3662" spans="1:38" x14ac:dyDescent="0.2">
      <c r="A3662" t="s">
        <v>11321</v>
      </c>
      <c r="B3662" t="s">
        <v>17</v>
      </c>
      <c r="C3662" t="s">
        <v>11322</v>
      </c>
      <c r="D3662" s="1">
        <v>36542</v>
      </c>
      <c r="E3662" s="1">
        <v>43456</v>
      </c>
      <c r="F3662" t="s">
        <v>19</v>
      </c>
      <c r="I3662">
        <v>100</v>
      </c>
      <c r="J3662">
        <v>0</v>
      </c>
      <c r="K3662">
        <v>0</v>
      </c>
      <c r="L3662">
        <v>1609</v>
      </c>
      <c r="M3662">
        <v>1609</v>
      </c>
      <c r="N3662" t="s">
        <v>20</v>
      </c>
      <c r="O3662" t="s">
        <v>11323</v>
      </c>
      <c r="P3662" t="s">
        <v>28</v>
      </c>
      <c r="Q3662" t="s">
        <v>34233</v>
      </c>
      <c r="R3662" t="s">
        <v>34233</v>
      </c>
      <c r="S3662" t="s">
        <v>32628</v>
      </c>
      <c r="T3662" t="s">
        <v>34349</v>
      </c>
      <c r="U3662" t="s">
        <v>32634</v>
      </c>
      <c r="V3662" t="s">
        <v>32978</v>
      </c>
      <c r="X3662">
        <v>2</v>
      </c>
      <c r="AB3662">
        <v>20</v>
      </c>
      <c r="AC3662">
        <v>1</v>
      </c>
      <c r="AD3662" t="str">
        <f t="shared" si="569"/>
        <v/>
      </c>
      <c r="AE3662" t="str">
        <f t="shared" si="563"/>
        <v/>
      </c>
      <c r="AF3662" t="str">
        <f t="shared" si="570"/>
        <v/>
      </c>
      <c r="AG3662">
        <f t="shared" si="571"/>
        <v>1</v>
      </c>
      <c r="AH3662">
        <f t="shared" si="567"/>
        <v>2.8</v>
      </c>
      <c r="AI3662">
        <v>0.14499999999999999</v>
      </c>
      <c r="AJ3662">
        <f t="shared" si="564"/>
        <v>0.40599999999999997</v>
      </c>
      <c r="AK3662" t="str">
        <f t="shared" si="568"/>
        <v/>
      </c>
      <c r="AL3662" t="str">
        <f t="shared" si="565"/>
        <v/>
      </c>
    </row>
    <row r="3663" spans="1:38" x14ac:dyDescent="0.2">
      <c r="A3663" t="s">
        <v>11324</v>
      </c>
      <c r="B3663" t="s">
        <v>17</v>
      </c>
      <c r="C3663" t="s">
        <v>11325</v>
      </c>
      <c r="D3663" s="1">
        <v>36542</v>
      </c>
      <c r="E3663" s="1">
        <v>43456</v>
      </c>
      <c r="F3663" t="s">
        <v>19</v>
      </c>
      <c r="I3663">
        <v>100</v>
      </c>
      <c r="J3663">
        <v>0</v>
      </c>
      <c r="K3663">
        <v>0</v>
      </c>
      <c r="L3663">
        <v>1520</v>
      </c>
      <c r="M3663">
        <v>1520</v>
      </c>
      <c r="N3663" t="s">
        <v>20</v>
      </c>
      <c r="O3663" t="s">
        <v>11326</v>
      </c>
      <c r="P3663" t="s">
        <v>28</v>
      </c>
      <c r="Q3663" t="s">
        <v>34233</v>
      </c>
      <c r="R3663" t="s">
        <v>34233</v>
      </c>
      <c r="S3663" t="s">
        <v>32628</v>
      </c>
      <c r="T3663" t="s">
        <v>34349</v>
      </c>
      <c r="U3663" t="s">
        <v>32634</v>
      </c>
      <c r="V3663" t="s">
        <v>32978</v>
      </c>
      <c r="X3663">
        <v>2</v>
      </c>
      <c r="AB3663">
        <v>25</v>
      </c>
      <c r="AC3663">
        <v>1</v>
      </c>
      <c r="AD3663" t="str">
        <f t="shared" si="569"/>
        <v/>
      </c>
      <c r="AE3663" t="str">
        <f t="shared" si="563"/>
        <v/>
      </c>
      <c r="AF3663" t="str">
        <f t="shared" si="570"/>
        <v/>
      </c>
      <c r="AG3663">
        <f t="shared" si="571"/>
        <v>1</v>
      </c>
      <c r="AH3663">
        <f t="shared" si="567"/>
        <v>2.8</v>
      </c>
      <c r="AI3663">
        <v>0.14499999999999999</v>
      </c>
      <c r="AJ3663">
        <f t="shared" si="564"/>
        <v>0.40599999999999997</v>
      </c>
      <c r="AK3663" t="str">
        <f t="shared" si="568"/>
        <v/>
      </c>
      <c r="AL3663" t="str">
        <f t="shared" si="565"/>
        <v/>
      </c>
    </row>
    <row r="3664" spans="1:38" x14ac:dyDescent="0.2">
      <c r="A3664" t="s">
        <v>11327</v>
      </c>
      <c r="B3664" t="s">
        <v>17</v>
      </c>
      <c r="C3664" t="s">
        <v>11328</v>
      </c>
      <c r="D3664" s="1">
        <v>36542</v>
      </c>
      <c r="E3664" s="1">
        <v>43951</v>
      </c>
      <c r="F3664" t="s">
        <v>19</v>
      </c>
      <c r="I3664">
        <v>100</v>
      </c>
      <c r="J3664">
        <v>0</v>
      </c>
      <c r="K3664">
        <v>0</v>
      </c>
      <c r="L3664">
        <v>1221</v>
      </c>
      <c r="M3664">
        <v>1221</v>
      </c>
      <c r="N3664" t="s">
        <v>20</v>
      </c>
      <c r="O3664" t="s">
        <v>11329</v>
      </c>
      <c r="P3664" t="s">
        <v>28</v>
      </c>
      <c r="Q3664" t="s">
        <v>34233</v>
      </c>
      <c r="R3664" t="s">
        <v>34233</v>
      </c>
      <c r="S3664" t="s">
        <v>32628</v>
      </c>
      <c r="T3664" t="s">
        <v>34349</v>
      </c>
      <c r="U3664" t="s">
        <v>32634</v>
      </c>
      <c r="V3664" t="s">
        <v>32978</v>
      </c>
      <c r="X3664">
        <v>2</v>
      </c>
      <c r="AB3664">
        <v>25</v>
      </c>
      <c r="AC3664">
        <v>1</v>
      </c>
      <c r="AD3664" t="str">
        <f t="shared" si="569"/>
        <v/>
      </c>
      <c r="AE3664" t="str">
        <f t="shared" si="563"/>
        <v/>
      </c>
      <c r="AF3664" t="str">
        <f t="shared" si="570"/>
        <v/>
      </c>
      <c r="AG3664">
        <f t="shared" si="571"/>
        <v>1</v>
      </c>
      <c r="AH3664">
        <f t="shared" si="567"/>
        <v>2.8</v>
      </c>
      <c r="AI3664">
        <v>0.14499999999999999</v>
      </c>
      <c r="AJ3664">
        <f t="shared" si="564"/>
        <v>0.40599999999999997</v>
      </c>
      <c r="AK3664" t="str">
        <f t="shared" si="568"/>
        <v/>
      </c>
      <c r="AL3664" t="str">
        <f t="shared" si="565"/>
        <v/>
      </c>
    </row>
    <row r="3665" spans="1:38" x14ac:dyDescent="0.2">
      <c r="A3665" t="s">
        <v>11330</v>
      </c>
      <c r="B3665" t="s">
        <v>17</v>
      </c>
      <c r="C3665" t="s">
        <v>11331</v>
      </c>
      <c r="D3665" s="1">
        <v>36542</v>
      </c>
      <c r="E3665" s="1">
        <v>43456</v>
      </c>
      <c r="F3665" t="s">
        <v>19</v>
      </c>
      <c r="I3665">
        <v>100</v>
      </c>
      <c r="J3665">
        <v>0</v>
      </c>
      <c r="K3665">
        <v>0</v>
      </c>
      <c r="L3665">
        <v>1385</v>
      </c>
      <c r="M3665">
        <v>1385</v>
      </c>
      <c r="N3665" t="s">
        <v>20</v>
      </c>
      <c r="O3665" t="s">
        <v>11332</v>
      </c>
      <c r="P3665" t="s">
        <v>28</v>
      </c>
      <c r="Q3665" t="s">
        <v>34233</v>
      </c>
      <c r="R3665" t="s">
        <v>34233</v>
      </c>
      <c r="S3665" t="s">
        <v>32628</v>
      </c>
      <c r="T3665" t="s">
        <v>34357</v>
      </c>
      <c r="U3665" t="s">
        <v>32634</v>
      </c>
      <c r="V3665" t="s">
        <v>32978</v>
      </c>
      <c r="X3665">
        <v>2</v>
      </c>
      <c r="AB3665">
        <v>25</v>
      </c>
      <c r="AC3665">
        <v>1</v>
      </c>
      <c r="AD3665" t="str">
        <f t="shared" si="569"/>
        <v/>
      </c>
      <c r="AE3665" t="str">
        <f t="shared" si="563"/>
        <v/>
      </c>
      <c r="AF3665" t="str">
        <f t="shared" si="570"/>
        <v/>
      </c>
      <c r="AG3665">
        <f t="shared" si="571"/>
        <v>1</v>
      </c>
      <c r="AH3665">
        <f t="shared" si="567"/>
        <v>2.8</v>
      </c>
      <c r="AI3665">
        <v>0.14499999999999999</v>
      </c>
      <c r="AJ3665">
        <f t="shared" si="564"/>
        <v>0.40599999999999997</v>
      </c>
      <c r="AK3665" t="str">
        <f t="shared" si="568"/>
        <v/>
      </c>
      <c r="AL3665" t="str">
        <f t="shared" si="565"/>
        <v/>
      </c>
    </row>
    <row r="3666" spans="1:38" x14ac:dyDescent="0.2">
      <c r="A3666" t="s">
        <v>30713</v>
      </c>
      <c r="B3666" t="s">
        <v>17</v>
      </c>
      <c r="C3666" t="s">
        <v>30714</v>
      </c>
      <c r="D3666" s="1">
        <v>43859</v>
      </c>
      <c r="E3666" s="1">
        <v>43986</v>
      </c>
      <c r="F3666" t="s">
        <v>26</v>
      </c>
      <c r="I3666">
        <v>100</v>
      </c>
      <c r="J3666">
        <v>0</v>
      </c>
      <c r="K3666">
        <v>0</v>
      </c>
      <c r="L3666">
        <v>1567</v>
      </c>
      <c r="M3666">
        <v>1567</v>
      </c>
      <c r="N3666" t="s">
        <v>20</v>
      </c>
      <c r="O3666" t="s">
        <v>30715</v>
      </c>
      <c r="P3666" t="s">
        <v>44</v>
      </c>
      <c r="Q3666" t="s">
        <v>34233</v>
      </c>
      <c r="R3666" t="s">
        <v>34233</v>
      </c>
      <c r="S3666" t="s">
        <v>34233</v>
      </c>
      <c r="T3666" t="s">
        <v>34233</v>
      </c>
      <c r="AD3666" t="str">
        <f t="shared" si="569"/>
        <v/>
      </c>
      <c r="AE3666" t="str">
        <f t="shared" si="563"/>
        <v/>
      </c>
      <c r="AF3666" t="str">
        <f t="shared" si="570"/>
        <v/>
      </c>
      <c r="AG3666" t="str">
        <f t="shared" si="571"/>
        <v/>
      </c>
      <c r="AH3666" t="str">
        <f t="shared" si="567"/>
        <v/>
      </c>
      <c r="AI3666">
        <v>0.14499999999999999</v>
      </c>
      <c r="AJ3666" t="str">
        <f t="shared" si="564"/>
        <v/>
      </c>
      <c r="AK3666" t="str">
        <f t="shared" si="568"/>
        <v/>
      </c>
      <c r="AL3666" t="str">
        <f t="shared" si="565"/>
        <v/>
      </c>
    </row>
    <row r="3667" spans="1:38" x14ac:dyDescent="0.2">
      <c r="A3667" t="s">
        <v>31451</v>
      </c>
      <c r="B3667" t="s">
        <v>17</v>
      </c>
      <c r="C3667" t="s">
        <v>31452</v>
      </c>
      <c r="D3667" s="1">
        <v>43936</v>
      </c>
      <c r="E3667" s="1">
        <v>43936</v>
      </c>
      <c r="F3667" t="s">
        <v>19</v>
      </c>
      <c r="I3667">
        <v>100</v>
      </c>
      <c r="J3667">
        <v>0</v>
      </c>
      <c r="K3667">
        <v>0</v>
      </c>
      <c r="L3667">
        <v>1612</v>
      </c>
      <c r="M3667">
        <v>1612</v>
      </c>
      <c r="N3667" t="s">
        <v>20</v>
      </c>
      <c r="O3667" t="s">
        <v>31406</v>
      </c>
      <c r="P3667" t="s">
        <v>28</v>
      </c>
      <c r="Q3667" t="s">
        <v>34234</v>
      </c>
      <c r="R3667" t="s">
        <v>33762</v>
      </c>
      <c r="S3667" t="s">
        <v>33942</v>
      </c>
      <c r="T3667" t="s">
        <v>34233</v>
      </c>
      <c r="U3667" t="s">
        <v>32634</v>
      </c>
      <c r="V3667" t="s">
        <v>34968</v>
      </c>
      <c r="W3667">
        <v>300</v>
      </c>
      <c r="X3667" t="s">
        <v>32784</v>
      </c>
      <c r="Y3667" t="s">
        <v>32661</v>
      </c>
      <c r="Z3667">
        <v>450</v>
      </c>
      <c r="AA3667">
        <v>8.5</v>
      </c>
      <c r="AC3667">
        <v>1</v>
      </c>
      <c r="AD3667" t="str">
        <f t="shared" si="569"/>
        <v/>
      </c>
      <c r="AE3667">
        <f t="shared" si="563"/>
        <v>1</v>
      </c>
      <c r="AF3667" t="str">
        <f t="shared" si="570"/>
        <v/>
      </c>
      <c r="AG3667" t="str">
        <f t="shared" si="571"/>
        <v/>
      </c>
      <c r="AH3667" t="str">
        <f t="shared" si="567"/>
        <v/>
      </c>
      <c r="AI3667">
        <v>0.14499999999999999</v>
      </c>
      <c r="AJ3667" t="str">
        <f t="shared" si="564"/>
        <v/>
      </c>
      <c r="AK3667">
        <f t="shared" si="568"/>
        <v>2.8</v>
      </c>
      <c r="AL3667">
        <f t="shared" si="565"/>
        <v>0.40599999999999997</v>
      </c>
    </row>
    <row r="3668" spans="1:38" x14ac:dyDescent="0.2">
      <c r="A3668" t="s">
        <v>31453</v>
      </c>
      <c r="B3668" t="s">
        <v>17</v>
      </c>
      <c r="C3668" t="s">
        <v>31454</v>
      </c>
      <c r="D3668" s="1">
        <v>43936</v>
      </c>
      <c r="E3668" s="1">
        <v>43936</v>
      </c>
      <c r="F3668" t="s">
        <v>19</v>
      </c>
      <c r="I3668">
        <v>100</v>
      </c>
      <c r="J3668">
        <v>0</v>
      </c>
      <c r="K3668">
        <v>0</v>
      </c>
      <c r="L3668">
        <v>1544</v>
      </c>
      <c r="M3668">
        <v>1544</v>
      </c>
      <c r="N3668" t="s">
        <v>20</v>
      </c>
      <c r="O3668" t="s">
        <v>31406</v>
      </c>
      <c r="P3668" t="s">
        <v>28</v>
      </c>
      <c r="Q3668" t="s">
        <v>34234</v>
      </c>
      <c r="R3668" t="s">
        <v>33762</v>
      </c>
      <c r="S3668" t="s">
        <v>33942</v>
      </c>
      <c r="T3668" t="s">
        <v>34233</v>
      </c>
      <c r="U3668" t="s">
        <v>32634</v>
      </c>
      <c r="V3668" t="s">
        <v>34968</v>
      </c>
      <c r="W3668">
        <v>300</v>
      </c>
      <c r="X3668" t="s">
        <v>32784</v>
      </c>
      <c r="Y3668" t="s">
        <v>32661</v>
      </c>
      <c r="Z3668">
        <v>450</v>
      </c>
      <c r="AA3668">
        <v>8.5</v>
      </c>
      <c r="AC3668">
        <v>1</v>
      </c>
      <c r="AD3668" t="str">
        <f t="shared" si="569"/>
        <v/>
      </c>
      <c r="AE3668">
        <f t="shared" si="563"/>
        <v>1</v>
      </c>
      <c r="AF3668" t="str">
        <f t="shared" si="570"/>
        <v/>
      </c>
      <c r="AG3668" t="str">
        <f t="shared" si="571"/>
        <v/>
      </c>
      <c r="AH3668" t="str">
        <f t="shared" si="567"/>
        <v/>
      </c>
      <c r="AI3668">
        <v>0.14499999999999999</v>
      </c>
      <c r="AJ3668" t="str">
        <f t="shared" si="564"/>
        <v/>
      </c>
      <c r="AK3668">
        <f t="shared" si="568"/>
        <v>2.8</v>
      </c>
      <c r="AL3668">
        <f t="shared" si="565"/>
        <v>0.40599999999999997</v>
      </c>
    </row>
    <row r="3669" spans="1:38" x14ac:dyDescent="0.2">
      <c r="A3669" t="s">
        <v>31449</v>
      </c>
      <c r="B3669" t="s">
        <v>17</v>
      </c>
      <c r="C3669" t="s">
        <v>31450</v>
      </c>
      <c r="D3669" s="1">
        <v>43936</v>
      </c>
      <c r="E3669" s="1">
        <v>43936</v>
      </c>
      <c r="F3669" t="s">
        <v>19</v>
      </c>
      <c r="I3669">
        <v>100</v>
      </c>
      <c r="J3669">
        <v>0</v>
      </c>
      <c r="K3669">
        <v>0</v>
      </c>
      <c r="L3669">
        <v>1568</v>
      </c>
      <c r="M3669">
        <v>1568</v>
      </c>
      <c r="N3669" t="s">
        <v>20</v>
      </c>
      <c r="O3669" t="s">
        <v>31406</v>
      </c>
      <c r="P3669" t="s">
        <v>28</v>
      </c>
      <c r="Q3669" t="s">
        <v>34234</v>
      </c>
      <c r="R3669" t="s">
        <v>33762</v>
      </c>
      <c r="S3669" t="s">
        <v>33942</v>
      </c>
      <c r="T3669" t="s">
        <v>34233</v>
      </c>
      <c r="U3669" t="s">
        <v>32634</v>
      </c>
      <c r="V3669" t="s">
        <v>34968</v>
      </c>
      <c r="W3669">
        <v>300</v>
      </c>
      <c r="X3669" t="s">
        <v>32784</v>
      </c>
      <c r="Y3669" t="s">
        <v>32661</v>
      </c>
      <c r="Z3669">
        <v>450</v>
      </c>
      <c r="AA3669">
        <v>8.5</v>
      </c>
      <c r="AC3669">
        <v>1</v>
      </c>
      <c r="AD3669" t="str">
        <f t="shared" si="569"/>
        <v/>
      </c>
      <c r="AE3669">
        <f t="shared" si="563"/>
        <v>1</v>
      </c>
      <c r="AF3669" t="str">
        <f t="shared" si="570"/>
        <v/>
      </c>
      <c r="AG3669" t="str">
        <f t="shared" si="571"/>
        <v/>
      </c>
      <c r="AH3669" t="str">
        <f t="shared" si="567"/>
        <v/>
      </c>
      <c r="AI3669">
        <v>0.14499999999999999</v>
      </c>
      <c r="AJ3669" t="str">
        <f t="shared" si="564"/>
        <v/>
      </c>
      <c r="AK3669">
        <f t="shared" si="568"/>
        <v>2.8</v>
      </c>
      <c r="AL3669">
        <f t="shared" si="565"/>
        <v>0.40599999999999997</v>
      </c>
    </row>
    <row r="3670" spans="1:38" x14ac:dyDescent="0.2">
      <c r="A3670" t="s">
        <v>31455</v>
      </c>
      <c r="B3670" t="s">
        <v>17</v>
      </c>
      <c r="C3670" t="s">
        <v>31456</v>
      </c>
      <c r="D3670" s="1">
        <v>43936</v>
      </c>
      <c r="E3670" s="1">
        <v>43936</v>
      </c>
      <c r="F3670" t="s">
        <v>19</v>
      </c>
      <c r="I3670">
        <v>100</v>
      </c>
      <c r="J3670">
        <v>0</v>
      </c>
      <c r="K3670">
        <v>0</v>
      </c>
      <c r="L3670">
        <v>1513</v>
      </c>
      <c r="M3670">
        <v>1513</v>
      </c>
      <c r="N3670" t="s">
        <v>20</v>
      </c>
      <c r="O3670" t="s">
        <v>31406</v>
      </c>
      <c r="P3670" t="s">
        <v>28</v>
      </c>
      <c r="Q3670" t="s">
        <v>34234</v>
      </c>
      <c r="R3670" t="s">
        <v>33762</v>
      </c>
      <c r="S3670" t="s">
        <v>33942</v>
      </c>
      <c r="T3670" t="s">
        <v>34233</v>
      </c>
      <c r="U3670" t="s">
        <v>32634</v>
      </c>
      <c r="V3670" t="s">
        <v>34968</v>
      </c>
      <c r="W3670">
        <v>300</v>
      </c>
      <c r="X3670" t="s">
        <v>32784</v>
      </c>
      <c r="Y3670" t="s">
        <v>32661</v>
      </c>
      <c r="Z3670">
        <v>450</v>
      </c>
      <c r="AA3670">
        <v>8.5</v>
      </c>
      <c r="AC3670">
        <v>1</v>
      </c>
      <c r="AD3670" t="str">
        <f t="shared" si="569"/>
        <v/>
      </c>
      <c r="AE3670">
        <f t="shared" si="563"/>
        <v>1</v>
      </c>
      <c r="AF3670" t="str">
        <f t="shared" si="570"/>
        <v/>
      </c>
      <c r="AG3670" t="str">
        <f t="shared" si="571"/>
        <v/>
      </c>
      <c r="AH3670" t="str">
        <f t="shared" si="567"/>
        <v/>
      </c>
      <c r="AI3670">
        <v>0.14499999999999999</v>
      </c>
      <c r="AJ3670" t="str">
        <f t="shared" si="564"/>
        <v/>
      </c>
      <c r="AK3670">
        <f t="shared" si="568"/>
        <v>2.8</v>
      </c>
      <c r="AL3670">
        <f t="shared" si="565"/>
        <v>0.40599999999999997</v>
      </c>
    </row>
    <row r="3671" spans="1:38" x14ac:dyDescent="0.2">
      <c r="A3671" t="s">
        <v>31447</v>
      </c>
      <c r="B3671" t="s">
        <v>17</v>
      </c>
      <c r="C3671" t="s">
        <v>31448</v>
      </c>
      <c r="D3671" s="1">
        <v>43936</v>
      </c>
      <c r="E3671" s="1">
        <v>43936</v>
      </c>
      <c r="F3671" t="s">
        <v>19</v>
      </c>
      <c r="I3671">
        <v>100</v>
      </c>
      <c r="J3671">
        <v>0</v>
      </c>
      <c r="K3671">
        <v>0</v>
      </c>
      <c r="L3671">
        <v>1515</v>
      </c>
      <c r="M3671">
        <v>1515</v>
      </c>
      <c r="N3671" t="s">
        <v>20</v>
      </c>
      <c r="O3671" t="s">
        <v>31406</v>
      </c>
      <c r="P3671" t="s">
        <v>28</v>
      </c>
      <c r="Q3671" t="s">
        <v>34234</v>
      </c>
      <c r="R3671" t="s">
        <v>33762</v>
      </c>
      <c r="S3671" t="s">
        <v>33942</v>
      </c>
      <c r="T3671" t="s">
        <v>34233</v>
      </c>
      <c r="U3671" t="s">
        <v>32634</v>
      </c>
      <c r="V3671" t="s">
        <v>34968</v>
      </c>
      <c r="W3671">
        <v>300</v>
      </c>
      <c r="X3671" t="s">
        <v>32784</v>
      </c>
      <c r="Y3671" t="s">
        <v>32661</v>
      </c>
      <c r="Z3671">
        <v>450</v>
      </c>
      <c r="AA3671">
        <v>8.5</v>
      </c>
      <c r="AC3671">
        <v>1</v>
      </c>
      <c r="AD3671" t="str">
        <f t="shared" si="569"/>
        <v/>
      </c>
      <c r="AE3671">
        <f t="shared" ref="AE3671:AE3734" si="572">IF((S3671="tühi")*(AC3671&lt;&gt;""),AC3671,"")</f>
        <v>1</v>
      </c>
      <c r="AF3671" t="str">
        <f t="shared" si="570"/>
        <v/>
      </c>
      <c r="AG3671" t="str">
        <f t="shared" si="571"/>
        <v/>
      </c>
      <c r="AH3671" t="str">
        <f t="shared" si="567"/>
        <v/>
      </c>
      <c r="AI3671">
        <v>0.14499999999999999</v>
      </c>
      <c r="AJ3671" t="str">
        <f t="shared" si="564"/>
        <v/>
      </c>
      <c r="AK3671">
        <f t="shared" si="568"/>
        <v>2.8</v>
      </c>
      <c r="AL3671">
        <f t="shared" si="565"/>
        <v>0.40599999999999997</v>
      </c>
    </row>
    <row r="3672" spans="1:38" x14ac:dyDescent="0.2">
      <c r="A3672" t="s">
        <v>31457</v>
      </c>
      <c r="B3672" t="s">
        <v>17</v>
      </c>
      <c r="C3672" t="s">
        <v>31458</v>
      </c>
      <c r="D3672" s="1">
        <v>43936</v>
      </c>
      <c r="E3672" s="1">
        <v>43936</v>
      </c>
      <c r="F3672" t="s">
        <v>19</v>
      </c>
      <c r="I3672">
        <v>100</v>
      </c>
      <c r="J3672">
        <v>0</v>
      </c>
      <c r="K3672">
        <v>0</v>
      </c>
      <c r="L3672">
        <v>1514</v>
      </c>
      <c r="M3672">
        <v>1514</v>
      </c>
      <c r="N3672" t="s">
        <v>20</v>
      </c>
      <c r="O3672" t="s">
        <v>31406</v>
      </c>
      <c r="P3672" t="s">
        <v>28</v>
      </c>
      <c r="Q3672" t="s">
        <v>34234</v>
      </c>
      <c r="R3672" t="s">
        <v>33762</v>
      </c>
      <c r="S3672" t="s">
        <v>33942</v>
      </c>
      <c r="T3672" t="s">
        <v>34233</v>
      </c>
      <c r="U3672" t="s">
        <v>32634</v>
      </c>
      <c r="V3672" t="s">
        <v>34968</v>
      </c>
      <c r="W3672">
        <v>300</v>
      </c>
      <c r="X3672" t="s">
        <v>32784</v>
      </c>
      <c r="Y3672" t="s">
        <v>32661</v>
      </c>
      <c r="Z3672">
        <v>450</v>
      </c>
      <c r="AA3672">
        <v>8.5</v>
      </c>
      <c r="AC3672">
        <v>1</v>
      </c>
      <c r="AD3672" t="str">
        <f t="shared" si="569"/>
        <v/>
      </c>
      <c r="AE3672">
        <f t="shared" si="572"/>
        <v>1</v>
      </c>
      <c r="AF3672" t="str">
        <f t="shared" si="570"/>
        <v/>
      </c>
      <c r="AG3672" t="str">
        <f t="shared" si="571"/>
        <v/>
      </c>
      <c r="AH3672" t="str">
        <f t="shared" si="567"/>
        <v/>
      </c>
      <c r="AI3672">
        <v>0.14499999999999999</v>
      </c>
      <c r="AJ3672" t="str">
        <f t="shared" si="564"/>
        <v/>
      </c>
      <c r="AK3672">
        <f t="shared" si="568"/>
        <v>2.8</v>
      </c>
      <c r="AL3672">
        <f t="shared" si="565"/>
        <v>0.40599999999999997</v>
      </c>
    </row>
    <row r="3673" spans="1:38" x14ac:dyDescent="0.2">
      <c r="A3673" t="s">
        <v>31445</v>
      </c>
      <c r="B3673" t="s">
        <v>17</v>
      </c>
      <c r="C3673" t="s">
        <v>31446</v>
      </c>
      <c r="D3673" s="1">
        <v>43936</v>
      </c>
      <c r="E3673" s="1">
        <v>43936</v>
      </c>
      <c r="F3673" t="s">
        <v>19</v>
      </c>
      <c r="I3673">
        <v>100</v>
      </c>
      <c r="J3673">
        <v>0</v>
      </c>
      <c r="K3673">
        <v>0</v>
      </c>
      <c r="L3673">
        <v>1514</v>
      </c>
      <c r="M3673">
        <v>1514</v>
      </c>
      <c r="N3673" t="s">
        <v>20</v>
      </c>
      <c r="O3673" t="s">
        <v>31406</v>
      </c>
      <c r="P3673" t="s">
        <v>28</v>
      </c>
      <c r="Q3673" t="s">
        <v>34234</v>
      </c>
      <c r="R3673" t="s">
        <v>33762</v>
      </c>
      <c r="S3673" t="s">
        <v>33942</v>
      </c>
      <c r="T3673" t="s">
        <v>34233</v>
      </c>
      <c r="U3673" t="s">
        <v>32634</v>
      </c>
      <c r="V3673" t="s">
        <v>34968</v>
      </c>
      <c r="W3673">
        <v>300</v>
      </c>
      <c r="X3673" t="s">
        <v>32784</v>
      </c>
      <c r="Y3673" t="s">
        <v>32661</v>
      </c>
      <c r="Z3673">
        <v>450</v>
      </c>
      <c r="AA3673">
        <v>8.5</v>
      </c>
      <c r="AC3673">
        <v>1</v>
      </c>
      <c r="AD3673" t="str">
        <f t="shared" si="569"/>
        <v/>
      </c>
      <c r="AE3673">
        <f t="shared" si="572"/>
        <v>1</v>
      </c>
      <c r="AF3673" t="str">
        <f t="shared" si="570"/>
        <v/>
      </c>
      <c r="AG3673" t="str">
        <f t="shared" si="571"/>
        <v/>
      </c>
      <c r="AH3673" t="str">
        <f t="shared" si="567"/>
        <v/>
      </c>
      <c r="AI3673">
        <v>0.14499999999999999</v>
      </c>
      <c r="AJ3673" t="str">
        <f t="shared" si="564"/>
        <v/>
      </c>
      <c r="AK3673">
        <f t="shared" si="568"/>
        <v>2.8</v>
      </c>
      <c r="AL3673">
        <f t="shared" si="565"/>
        <v>0.40599999999999997</v>
      </c>
    </row>
    <row r="3674" spans="1:38" x14ac:dyDescent="0.2">
      <c r="A3674" t="s">
        <v>31443</v>
      </c>
      <c r="B3674" t="s">
        <v>17</v>
      </c>
      <c r="C3674" t="s">
        <v>31444</v>
      </c>
      <c r="D3674" s="1">
        <v>43936</v>
      </c>
      <c r="E3674" s="1">
        <v>43936</v>
      </c>
      <c r="F3674" t="s">
        <v>19</v>
      </c>
      <c r="I3674">
        <v>100</v>
      </c>
      <c r="J3674">
        <v>0</v>
      </c>
      <c r="K3674">
        <v>0</v>
      </c>
      <c r="L3674">
        <v>1516</v>
      </c>
      <c r="M3674">
        <v>1516</v>
      </c>
      <c r="N3674" t="s">
        <v>20</v>
      </c>
      <c r="O3674" t="s">
        <v>31406</v>
      </c>
      <c r="P3674" t="s">
        <v>28</v>
      </c>
      <c r="Q3674" t="s">
        <v>34234</v>
      </c>
      <c r="R3674" t="s">
        <v>33762</v>
      </c>
      <c r="S3674" t="s">
        <v>33942</v>
      </c>
      <c r="T3674" t="s">
        <v>34233</v>
      </c>
      <c r="U3674" t="s">
        <v>32634</v>
      </c>
      <c r="V3674" t="s">
        <v>34968</v>
      </c>
      <c r="W3674">
        <v>300</v>
      </c>
      <c r="X3674" t="s">
        <v>32784</v>
      </c>
      <c r="Y3674" t="s">
        <v>32661</v>
      </c>
      <c r="Z3674">
        <v>450</v>
      </c>
      <c r="AA3674">
        <v>8.5</v>
      </c>
      <c r="AC3674">
        <v>1</v>
      </c>
      <c r="AD3674" t="str">
        <f t="shared" si="569"/>
        <v/>
      </c>
      <c r="AE3674">
        <f t="shared" si="572"/>
        <v>1</v>
      </c>
      <c r="AF3674" t="str">
        <f t="shared" si="570"/>
        <v/>
      </c>
      <c r="AG3674" t="str">
        <f t="shared" si="571"/>
        <v/>
      </c>
      <c r="AH3674" t="str">
        <f t="shared" si="567"/>
        <v/>
      </c>
      <c r="AI3674">
        <v>0.14499999999999999</v>
      </c>
      <c r="AJ3674" t="str">
        <f t="shared" si="564"/>
        <v/>
      </c>
      <c r="AK3674">
        <f t="shared" si="568"/>
        <v>2.8</v>
      </c>
      <c r="AL3674">
        <f t="shared" si="565"/>
        <v>0.40599999999999997</v>
      </c>
    </row>
    <row r="3675" spans="1:38" x14ac:dyDescent="0.2">
      <c r="A3675" t="s">
        <v>31461</v>
      </c>
      <c r="B3675" t="s">
        <v>17</v>
      </c>
      <c r="C3675" t="s">
        <v>31462</v>
      </c>
      <c r="D3675" s="1">
        <v>43936</v>
      </c>
      <c r="E3675" s="1">
        <v>43936</v>
      </c>
      <c r="F3675" t="s">
        <v>26</v>
      </c>
      <c r="I3675">
        <v>100</v>
      </c>
      <c r="J3675">
        <v>0</v>
      </c>
      <c r="K3675">
        <v>0</v>
      </c>
      <c r="L3675">
        <v>3122</v>
      </c>
      <c r="M3675">
        <v>3122</v>
      </c>
      <c r="N3675" t="s">
        <v>20</v>
      </c>
      <c r="O3675" t="s">
        <v>31406</v>
      </c>
      <c r="P3675" t="s">
        <v>28</v>
      </c>
      <c r="Q3675" t="s">
        <v>34233</v>
      </c>
      <c r="R3675" t="s">
        <v>34233</v>
      </c>
      <c r="S3675" t="s">
        <v>34233</v>
      </c>
      <c r="T3675" t="s">
        <v>34233</v>
      </c>
      <c r="V3675" t="s">
        <v>34968</v>
      </c>
      <c r="AD3675" t="str">
        <f t="shared" si="569"/>
        <v/>
      </c>
      <c r="AE3675" t="str">
        <f t="shared" si="572"/>
        <v/>
      </c>
      <c r="AF3675" t="str">
        <f t="shared" si="570"/>
        <v/>
      </c>
      <c r="AG3675" t="str">
        <f t="shared" si="571"/>
        <v/>
      </c>
      <c r="AH3675" t="str">
        <f t="shared" si="567"/>
        <v/>
      </c>
      <c r="AI3675">
        <v>0.14499999999999999</v>
      </c>
      <c r="AJ3675" t="str">
        <f t="shared" si="564"/>
        <v/>
      </c>
      <c r="AK3675" t="str">
        <f t="shared" si="568"/>
        <v/>
      </c>
      <c r="AL3675" t="str">
        <f t="shared" si="565"/>
        <v/>
      </c>
    </row>
    <row r="3676" spans="1:38" x14ac:dyDescent="0.2">
      <c r="A3676" t="s">
        <v>31429</v>
      </c>
      <c r="B3676" t="s">
        <v>17</v>
      </c>
      <c r="C3676" t="s">
        <v>31430</v>
      </c>
      <c r="D3676" s="1">
        <v>43936</v>
      </c>
      <c r="E3676" s="1">
        <v>43936</v>
      </c>
      <c r="F3676" t="s">
        <v>19</v>
      </c>
      <c r="I3676">
        <v>100</v>
      </c>
      <c r="J3676">
        <v>0</v>
      </c>
      <c r="K3676">
        <v>0</v>
      </c>
      <c r="L3676">
        <v>1587</v>
      </c>
      <c r="M3676">
        <v>1587</v>
      </c>
      <c r="N3676" t="s">
        <v>20</v>
      </c>
      <c r="O3676" t="s">
        <v>31406</v>
      </c>
      <c r="P3676" t="s">
        <v>28</v>
      </c>
      <c r="Q3676" t="s">
        <v>34234</v>
      </c>
      <c r="R3676" t="s">
        <v>33762</v>
      </c>
      <c r="S3676" t="s">
        <v>33942</v>
      </c>
      <c r="T3676" t="s">
        <v>34233</v>
      </c>
      <c r="U3676" t="s">
        <v>32634</v>
      </c>
      <c r="V3676" t="s">
        <v>34968</v>
      </c>
      <c r="W3676">
        <v>300</v>
      </c>
      <c r="X3676" t="s">
        <v>32784</v>
      </c>
      <c r="Y3676" t="s">
        <v>32661</v>
      </c>
      <c r="Z3676">
        <v>450</v>
      </c>
      <c r="AA3676">
        <v>8.5</v>
      </c>
      <c r="AC3676">
        <v>1</v>
      </c>
      <c r="AD3676" t="str">
        <f t="shared" si="569"/>
        <v/>
      </c>
      <c r="AE3676">
        <f t="shared" si="572"/>
        <v>1</v>
      </c>
      <c r="AF3676" t="str">
        <f t="shared" si="570"/>
        <v/>
      </c>
      <c r="AG3676" t="str">
        <f t="shared" si="571"/>
        <v/>
      </c>
      <c r="AH3676" t="str">
        <f t="shared" si="567"/>
        <v/>
      </c>
      <c r="AI3676">
        <v>0.14499999999999999</v>
      </c>
      <c r="AJ3676" t="str">
        <f t="shared" si="564"/>
        <v/>
      </c>
      <c r="AK3676">
        <f t="shared" si="568"/>
        <v>2.8</v>
      </c>
      <c r="AL3676">
        <f t="shared" si="565"/>
        <v>0.40599999999999997</v>
      </c>
    </row>
    <row r="3677" spans="1:38" x14ac:dyDescent="0.2">
      <c r="A3677" t="s">
        <v>31431</v>
      </c>
      <c r="B3677" t="s">
        <v>17</v>
      </c>
      <c r="C3677" t="s">
        <v>31432</v>
      </c>
      <c r="D3677" s="1">
        <v>43936</v>
      </c>
      <c r="E3677" s="1">
        <v>43936</v>
      </c>
      <c r="F3677" t="s">
        <v>19</v>
      </c>
      <c r="I3677">
        <v>100</v>
      </c>
      <c r="J3677">
        <v>0</v>
      </c>
      <c r="K3677">
        <v>0</v>
      </c>
      <c r="L3677">
        <v>1535</v>
      </c>
      <c r="M3677">
        <v>1535</v>
      </c>
      <c r="N3677" t="s">
        <v>20</v>
      </c>
      <c r="O3677" t="s">
        <v>31406</v>
      </c>
      <c r="P3677" t="s">
        <v>28</v>
      </c>
      <c r="Q3677" t="s">
        <v>34234</v>
      </c>
      <c r="R3677" t="s">
        <v>33762</v>
      </c>
      <c r="S3677" t="s">
        <v>33942</v>
      </c>
      <c r="T3677" t="s">
        <v>34233</v>
      </c>
      <c r="U3677" t="s">
        <v>32634</v>
      </c>
      <c r="V3677" t="s">
        <v>34968</v>
      </c>
      <c r="W3677">
        <v>300</v>
      </c>
      <c r="X3677" t="s">
        <v>32784</v>
      </c>
      <c r="Y3677" t="s">
        <v>32661</v>
      </c>
      <c r="Z3677">
        <v>450</v>
      </c>
      <c r="AA3677">
        <v>8.5</v>
      </c>
      <c r="AC3677">
        <v>1</v>
      </c>
      <c r="AD3677" t="str">
        <f t="shared" si="569"/>
        <v/>
      </c>
      <c r="AE3677">
        <f t="shared" si="572"/>
        <v>1</v>
      </c>
      <c r="AF3677" t="str">
        <f t="shared" si="570"/>
        <v/>
      </c>
      <c r="AG3677" t="str">
        <f t="shared" si="571"/>
        <v/>
      </c>
      <c r="AH3677" t="str">
        <f t="shared" si="567"/>
        <v/>
      </c>
      <c r="AI3677">
        <v>0.14499999999999999</v>
      </c>
      <c r="AJ3677" t="str">
        <f t="shared" si="564"/>
        <v/>
      </c>
      <c r="AK3677">
        <f t="shared" si="568"/>
        <v>2.8</v>
      </c>
      <c r="AL3677">
        <f t="shared" si="565"/>
        <v>0.40599999999999997</v>
      </c>
    </row>
    <row r="3678" spans="1:38" x14ac:dyDescent="0.2">
      <c r="A3678" t="s">
        <v>31433</v>
      </c>
      <c r="B3678" t="s">
        <v>17</v>
      </c>
      <c r="C3678" t="s">
        <v>31434</v>
      </c>
      <c r="D3678" s="1">
        <v>43936</v>
      </c>
      <c r="E3678" s="1">
        <v>43936</v>
      </c>
      <c r="F3678" t="s">
        <v>19</v>
      </c>
      <c r="I3678">
        <v>100</v>
      </c>
      <c r="J3678">
        <v>0</v>
      </c>
      <c r="K3678">
        <v>0</v>
      </c>
      <c r="L3678">
        <v>1736</v>
      </c>
      <c r="M3678">
        <v>1736</v>
      </c>
      <c r="N3678" t="s">
        <v>20</v>
      </c>
      <c r="O3678" t="s">
        <v>31406</v>
      </c>
      <c r="P3678" t="s">
        <v>28</v>
      </c>
      <c r="Q3678" t="s">
        <v>34234</v>
      </c>
      <c r="R3678" t="s">
        <v>33762</v>
      </c>
      <c r="S3678" t="s">
        <v>33942</v>
      </c>
      <c r="T3678" t="s">
        <v>34233</v>
      </c>
      <c r="U3678" t="s">
        <v>32634</v>
      </c>
      <c r="V3678" t="s">
        <v>34968</v>
      </c>
      <c r="W3678">
        <v>300</v>
      </c>
      <c r="X3678" t="s">
        <v>32784</v>
      </c>
      <c r="Y3678" t="s">
        <v>32661</v>
      </c>
      <c r="Z3678">
        <v>450</v>
      </c>
      <c r="AA3678">
        <v>8.5</v>
      </c>
      <c r="AC3678">
        <v>1</v>
      </c>
      <c r="AD3678" t="str">
        <f t="shared" si="569"/>
        <v/>
      </c>
      <c r="AE3678">
        <f t="shared" si="572"/>
        <v>1</v>
      </c>
      <c r="AF3678" t="str">
        <f t="shared" si="570"/>
        <v/>
      </c>
      <c r="AG3678" t="str">
        <f t="shared" si="571"/>
        <v/>
      </c>
      <c r="AH3678" t="str">
        <f t="shared" si="567"/>
        <v/>
      </c>
      <c r="AI3678">
        <v>0.14499999999999999</v>
      </c>
      <c r="AJ3678" t="str">
        <f t="shared" si="564"/>
        <v/>
      </c>
      <c r="AK3678">
        <f t="shared" si="568"/>
        <v>2.8</v>
      </c>
      <c r="AL3678">
        <f t="shared" si="565"/>
        <v>0.40599999999999997</v>
      </c>
    </row>
    <row r="3679" spans="1:38" x14ac:dyDescent="0.2">
      <c r="A3679" t="s">
        <v>22909</v>
      </c>
      <c r="B3679" t="s">
        <v>17</v>
      </c>
      <c r="C3679" t="s">
        <v>22910</v>
      </c>
      <c r="D3679" s="1">
        <v>38805</v>
      </c>
      <c r="E3679" s="1">
        <v>44546</v>
      </c>
      <c r="F3679" t="s">
        <v>39</v>
      </c>
      <c r="I3679">
        <v>100</v>
      </c>
      <c r="J3679">
        <v>0</v>
      </c>
      <c r="K3679">
        <v>0</v>
      </c>
      <c r="L3679">
        <v>314000</v>
      </c>
      <c r="M3679">
        <v>313977</v>
      </c>
      <c r="N3679" t="s">
        <v>401</v>
      </c>
      <c r="O3679" t="s">
        <v>22911</v>
      </c>
      <c r="P3679" t="s">
        <v>28</v>
      </c>
      <c r="Q3679" t="s">
        <v>34233</v>
      </c>
      <c r="R3679" t="s">
        <v>34233</v>
      </c>
      <c r="S3679" t="s">
        <v>33942</v>
      </c>
      <c r="T3679" t="s">
        <v>34233</v>
      </c>
      <c r="AD3679" t="str">
        <f t="shared" si="569"/>
        <v/>
      </c>
      <c r="AE3679" t="str">
        <f t="shared" si="572"/>
        <v/>
      </c>
      <c r="AF3679" t="str">
        <f t="shared" si="570"/>
        <v/>
      </c>
      <c r="AG3679" t="str">
        <f t="shared" si="571"/>
        <v/>
      </c>
      <c r="AH3679" t="str">
        <f t="shared" si="567"/>
        <v/>
      </c>
      <c r="AI3679">
        <v>0.14499999999999999</v>
      </c>
      <c r="AJ3679" t="str">
        <f t="shared" si="564"/>
        <v/>
      </c>
      <c r="AK3679" t="str">
        <f t="shared" si="568"/>
        <v/>
      </c>
      <c r="AL3679" t="str">
        <f t="shared" si="565"/>
        <v/>
      </c>
    </row>
    <row r="3680" spans="1:38" x14ac:dyDescent="0.2">
      <c r="A3680" t="s">
        <v>22912</v>
      </c>
      <c r="B3680" t="s">
        <v>17</v>
      </c>
      <c r="C3680" t="s">
        <v>22913</v>
      </c>
      <c r="D3680" s="1">
        <v>38805</v>
      </c>
      <c r="E3680" s="1">
        <v>43951</v>
      </c>
      <c r="F3680" t="s">
        <v>39</v>
      </c>
      <c r="I3680">
        <v>100</v>
      </c>
      <c r="J3680">
        <v>0</v>
      </c>
      <c r="K3680">
        <v>0</v>
      </c>
      <c r="L3680">
        <v>6247</v>
      </c>
      <c r="M3680">
        <v>6247</v>
      </c>
      <c r="N3680" t="s">
        <v>20</v>
      </c>
      <c r="O3680" t="s">
        <v>22914</v>
      </c>
      <c r="P3680" t="s">
        <v>28</v>
      </c>
      <c r="Q3680" t="s">
        <v>34233</v>
      </c>
      <c r="R3680" t="s">
        <v>34233</v>
      </c>
      <c r="S3680" t="s">
        <v>33942</v>
      </c>
      <c r="T3680" t="s">
        <v>34233</v>
      </c>
      <c r="AD3680" t="str">
        <f t="shared" si="569"/>
        <v/>
      </c>
      <c r="AE3680" t="str">
        <f t="shared" si="572"/>
        <v/>
      </c>
      <c r="AF3680" t="str">
        <f t="shared" si="570"/>
        <v/>
      </c>
      <c r="AG3680" t="str">
        <f t="shared" si="571"/>
        <v/>
      </c>
      <c r="AH3680" t="str">
        <f t="shared" si="567"/>
        <v/>
      </c>
      <c r="AI3680">
        <v>0.14499999999999999</v>
      </c>
      <c r="AJ3680" t="str">
        <f t="shared" si="564"/>
        <v/>
      </c>
      <c r="AK3680" t="str">
        <f t="shared" si="568"/>
        <v/>
      </c>
      <c r="AL3680" t="str">
        <f t="shared" si="565"/>
        <v/>
      </c>
    </row>
    <row r="3681" spans="1:39" x14ac:dyDescent="0.2">
      <c r="A3681" t="s">
        <v>23443</v>
      </c>
      <c r="B3681" t="s">
        <v>17</v>
      </c>
      <c r="C3681" t="s">
        <v>23444</v>
      </c>
      <c r="D3681" s="1">
        <v>39015</v>
      </c>
      <c r="E3681" s="1">
        <v>43456</v>
      </c>
      <c r="F3681" t="s">
        <v>26</v>
      </c>
      <c r="I3681">
        <v>100</v>
      </c>
      <c r="J3681">
        <v>0</v>
      </c>
      <c r="K3681">
        <v>0</v>
      </c>
      <c r="L3681">
        <v>2482</v>
      </c>
      <c r="M3681">
        <v>2482</v>
      </c>
      <c r="N3681" t="s">
        <v>20</v>
      </c>
      <c r="O3681" t="s">
        <v>23445</v>
      </c>
      <c r="P3681" t="s">
        <v>28</v>
      </c>
      <c r="Q3681" t="s">
        <v>34233</v>
      </c>
      <c r="R3681" t="s">
        <v>34233</v>
      </c>
      <c r="S3681" t="s">
        <v>34233</v>
      </c>
      <c r="T3681" t="s">
        <v>34233</v>
      </c>
      <c r="V3681" t="s">
        <v>33015</v>
      </c>
      <c r="AD3681" t="str">
        <f t="shared" si="569"/>
        <v/>
      </c>
      <c r="AE3681" t="str">
        <f t="shared" si="572"/>
        <v/>
      </c>
      <c r="AF3681" t="str">
        <f t="shared" si="570"/>
        <v/>
      </c>
      <c r="AG3681" t="str">
        <f t="shared" si="571"/>
        <v/>
      </c>
      <c r="AH3681" t="str">
        <f t="shared" si="567"/>
        <v/>
      </c>
      <c r="AI3681">
        <v>0.14499999999999999</v>
      </c>
      <c r="AJ3681" t="str">
        <f t="shared" si="564"/>
        <v/>
      </c>
      <c r="AK3681" t="str">
        <f t="shared" si="568"/>
        <v/>
      </c>
      <c r="AL3681" t="str">
        <f t="shared" si="565"/>
        <v/>
      </c>
    </row>
    <row r="3682" spans="1:39" x14ac:dyDescent="0.2">
      <c r="A3682" t="s">
        <v>23396</v>
      </c>
      <c r="B3682" t="s">
        <v>17</v>
      </c>
      <c r="C3682" t="s">
        <v>23397</v>
      </c>
      <c r="D3682" s="1">
        <v>39015</v>
      </c>
      <c r="E3682" s="1">
        <v>44546</v>
      </c>
      <c r="F3682" t="s">
        <v>19</v>
      </c>
      <c r="I3682">
        <v>100</v>
      </c>
      <c r="J3682">
        <v>0</v>
      </c>
      <c r="K3682">
        <v>0</v>
      </c>
      <c r="L3682">
        <v>1589</v>
      </c>
      <c r="M3682">
        <v>1589</v>
      </c>
      <c r="N3682" t="s">
        <v>20</v>
      </c>
      <c r="O3682" t="s">
        <v>23398</v>
      </c>
      <c r="P3682" t="s">
        <v>28</v>
      </c>
      <c r="Q3682" t="s">
        <v>34233</v>
      </c>
      <c r="R3682" t="s">
        <v>34233</v>
      </c>
      <c r="S3682" t="s">
        <v>32628</v>
      </c>
      <c r="T3682" t="s">
        <v>34382</v>
      </c>
      <c r="U3682" t="s">
        <v>32634</v>
      </c>
      <c r="V3682" t="s">
        <v>33015</v>
      </c>
      <c r="W3682">
        <v>200</v>
      </c>
      <c r="X3682">
        <v>2</v>
      </c>
      <c r="Y3682" t="s">
        <v>32654</v>
      </c>
      <c r="Z3682">
        <v>500</v>
      </c>
      <c r="AA3682">
        <v>8.5</v>
      </c>
      <c r="AC3682">
        <v>1</v>
      </c>
      <c r="AD3682" t="str">
        <f t="shared" si="569"/>
        <v/>
      </c>
      <c r="AE3682" t="str">
        <f t="shared" si="572"/>
        <v/>
      </c>
      <c r="AF3682" t="str">
        <f t="shared" si="570"/>
        <v/>
      </c>
      <c r="AG3682">
        <f t="shared" si="571"/>
        <v>1</v>
      </c>
      <c r="AH3682">
        <f t="shared" si="567"/>
        <v>2.8</v>
      </c>
      <c r="AI3682">
        <v>0.14499999999999999</v>
      </c>
      <c r="AJ3682">
        <f t="shared" si="564"/>
        <v>0.40599999999999997</v>
      </c>
      <c r="AK3682" t="str">
        <f t="shared" si="568"/>
        <v/>
      </c>
      <c r="AL3682" t="str">
        <f t="shared" si="565"/>
        <v/>
      </c>
    </row>
    <row r="3683" spans="1:39" x14ac:dyDescent="0.2">
      <c r="A3683" t="s">
        <v>23429</v>
      </c>
      <c r="B3683" t="s">
        <v>17</v>
      </c>
      <c r="C3683" t="s">
        <v>23430</v>
      </c>
      <c r="D3683" s="1">
        <v>39015</v>
      </c>
      <c r="E3683" s="1">
        <v>44546</v>
      </c>
      <c r="F3683" t="s">
        <v>19</v>
      </c>
      <c r="I3683">
        <v>100</v>
      </c>
      <c r="J3683">
        <v>0</v>
      </c>
      <c r="K3683">
        <v>0</v>
      </c>
      <c r="L3683">
        <v>1501</v>
      </c>
      <c r="M3683">
        <v>1501</v>
      </c>
      <c r="N3683" t="s">
        <v>20</v>
      </c>
      <c r="O3683" t="s">
        <v>23431</v>
      </c>
      <c r="P3683" t="s">
        <v>28</v>
      </c>
      <c r="Q3683" t="s">
        <v>34233</v>
      </c>
      <c r="R3683" t="s">
        <v>34233</v>
      </c>
      <c r="S3683" t="s">
        <v>32628</v>
      </c>
      <c r="T3683" t="s">
        <v>34357</v>
      </c>
      <c r="U3683" t="s">
        <v>32634</v>
      </c>
      <c r="V3683" t="s">
        <v>33015</v>
      </c>
      <c r="W3683">
        <v>200</v>
      </c>
      <c r="X3683">
        <v>2</v>
      </c>
      <c r="Y3683" t="s">
        <v>32654</v>
      </c>
      <c r="Z3683">
        <v>500</v>
      </c>
      <c r="AA3683">
        <v>8.5</v>
      </c>
      <c r="AC3683">
        <v>1</v>
      </c>
      <c r="AD3683" t="str">
        <f t="shared" si="569"/>
        <v/>
      </c>
      <c r="AE3683" t="str">
        <f t="shared" si="572"/>
        <v/>
      </c>
      <c r="AF3683" t="str">
        <f t="shared" si="570"/>
        <v/>
      </c>
      <c r="AG3683">
        <f t="shared" si="571"/>
        <v>1</v>
      </c>
      <c r="AH3683">
        <f t="shared" si="567"/>
        <v>2.8</v>
      </c>
      <c r="AI3683">
        <v>0.14499999999999999</v>
      </c>
      <c r="AJ3683">
        <f t="shared" si="564"/>
        <v>0.40599999999999997</v>
      </c>
      <c r="AK3683" t="str">
        <f t="shared" si="568"/>
        <v/>
      </c>
      <c r="AL3683" t="str">
        <f t="shared" si="565"/>
        <v/>
      </c>
    </row>
    <row r="3684" spans="1:39" x14ac:dyDescent="0.2">
      <c r="A3684" t="s">
        <v>23432</v>
      </c>
      <c r="B3684" t="s">
        <v>17</v>
      </c>
      <c r="C3684" t="s">
        <v>23433</v>
      </c>
      <c r="D3684" s="1">
        <v>39015</v>
      </c>
      <c r="E3684" s="1">
        <v>44546</v>
      </c>
      <c r="F3684" t="s">
        <v>19</v>
      </c>
      <c r="I3684">
        <v>100</v>
      </c>
      <c r="J3684">
        <v>0</v>
      </c>
      <c r="K3684">
        <v>0</v>
      </c>
      <c r="L3684">
        <v>1501</v>
      </c>
      <c r="M3684">
        <v>1501</v>
      </c>
      <c r="N3684" t="s">
        <v>20</v>
      </c>
      <c r="O3684" t="s">
        <v>23434</v>
      </c>
      <c r="P3684" t="s">
        <v>28</v>
      </c>
      <c r="Q3684" t="s">
        <v>34233</v>
      </c>
      <c r="R3684" t="s">
        <v>34233</v>
      </c>
      <c r="S3684" t="s">
        <v>32628</v>
      </c>
      <c r="T3684" t="s">
        <v>34357</v>
      </c>
      <c r="U3684" t="s">
        <v>32634</v>
      </c>
      <c r="V3684" t="s">
        <v>33015</v>
      </c>
      <c r="W3684">
        <v>200</v>
      </c>
      <c r="X3684">
        <v>2</v>
      </c>
      <c r="Y3684" t="s">
        <v>32654</v>
      </c>
      <c r="Z3684">
        <v>500</v>
      </c>
      <c r="AA3684">
        <v>8.5</v>
      </c>
      <c r="AC3684">
        <v>1</v>
      </c>
      <c r="AD3684" t="str">
        <f t="shared" si="569"/>
        <v/>
      </c>
      <c r="AE3684" t="str">
        <f t="shared" si="572"/>
        <v/>
      </c>
      <c r="AF3684" t="str">
        <f t="shared" si="570"/>
        <v/>
      </c>
      <c r="AG3684">
        <f t="shared" si="571"/>
        <v>1</v>
      </c>
      <c r="AH3684">
        <f t="shared" si="567"/>
        <v>2.8</v>
      </c>
      <c r="AI3684">
        <v>0.14499999999999999</v>
      </c>
      <c r="AJ3684">
        <f t="shared" si="564"/>
        <v>0.40599999999999997</v>
      </c>
      <c r="AK3684" t="str">
        <f t="shared" si="568"/>
        <v/>
      </c>
      <c r="AL3684" t="str">
        <f t="shared" si="565"/>
        <v/>
      </c>
    </row>
    <row r="3685" spans="1:39" x14ac:dyDescent="0.2">
      <c r="A3685" t="s">
        <v>23399</v>
      </c>
      <c r="B3685" t="s">
        <v>17</v>
      </c>
      <c r="C3685" t="s">
        <v>23400</v>
      </c>
      <c r="D3685" s="1">
        <v>39015</v>
      </c>
      <c r="E3685" s="1">
        <v>43456</v>
      </c>
      <c r="F3685" t="s">
        <v>19</v>
      </c>
      <c r="I3685">
        <v>100</v>
      </c>
      <c r="J3685">
        <v>0</v>
      </c>
      <c r="K3685">
        <v>0</v>
      </c>
      <c r="L3685">
        <v>1494</v>
      </c>
      <c r="M3685">
        <v>1494</v>
      </c>
      <c r="N3685" t="s">
        <v>20</v>
      </c>
      <c r="O3685" t="s">
        <v>23401</v>
      </c>
      <c r="P3685" t="s">
        <v>28</v>
      </c>
      <c r="Q3685" t="s">
        <v>34233</v>
      </c>
      <c r="R3685" t="s">
        <v>34233</v>
      </c>
      <c r="S3685" t="s">
        <v>32628</v>
      </c>
      <c r="T3685" t="s">
        <v>34357</v>
      </c>
      <c r="U3685" t="s">
        <v>32634</v>
      </c>
      <c r="V3685" t="s">
        <v>33015</v>
      </c>
      <c r="W3685">
        <v>200</v>
      </c>
      <c r="X3685">
        <v>2</v>
      </c>
      <c r="Y3685" t="s">
        <v>32654</v>
      </c>
      <c r="Z3685">
        <v>500</v>
      </c>
      <c r="AA3685">
        <v>8.5</v>
      </c>
      <c r="AC3685">
        <v>1</v>
      </c>
      <c r="AD3685" t="str">
        <f t="shared" si="569"/>
        <v/>
      </c>
      <c r="AE3685" t="str">
        <f t="shared" si="572"/>
        <v/>
      </c>
      <c r="AF3685" t="str">
        <f t="shared" si="570"/>
        <v/>
      </c>
      <c r="AG3685">
        <f t="shared" si="571"/>
        <v>1</v>
      </c>
      <c r="AH3685">
        <f t="shared" si="567"/>
        <v>2.8</v>
      </c>
      <c r="AI3685">
        <v>0.14499999999999999</v>
      </c>
      <c r="AJ3685">
        <f t="shared" si="564"/>
        <v>0.40599999999999997</v>
      </c>
      <c r="AK3685" t="str">
        <f t="shared" si="568"/>
        <v/>
      </c>
      <c r="AL3685" t="str">
        <f t="shared" si="565"/>
        <v/>
      </c>
    </row>
    <row r="3686" spans="1:39" x14ac:dyDescent="0.2">
      <c r="A3686" t="s">
        <v>23402</v>
      </c>
      <c r="B3686" t="s">
        <v>17</v>
      </c>
      <c r="C3686" t="s">
        <v>23403</v>
      </c>
      <c r="D3686" s="1">
        <v>39015</v>
      </c>
      <c r="E3686" s="1">
        <v>43456</v>
      </c>
      <c r="F3686" t="s">
        <v>474</v>
      </c>
      <c r="I3686">
        <v>100</v>
      </c>
      <c r="J3686">
        <v>0</v>
      </c>
      <c r="K3686">
        <v>0</v>
      </c>
      <c r="L3686">
        <v>39</v>
      </c>
      <c r="M3686">
        <v>39</v>
      </c>
      <c r="N3686" t="s">
        <v>20</v>
      </c>
      <c r="O3686" t="s">
        <v>23404</v>
      </c>
      <c r="P3686" t="s">
        <v>28</v>
      </c>
      <c r="Q3686" t="s">
        <v>34233</v>
      </c>
      <c r="R3686" t="s">
        <v>34233</v>
      </c>
      <c r="S3686" t="s">
        <v>33942</v>
      </c>
      <c r="T3686" t="s">
        <v>34233</v>
      </c>
      <c r="V3686" t="s">
        <v>33015</v>
      </c>
      <c r="W3686">
        <v>15</v>
      </c>
      <c r="X3686">
        <v>1</v>
      </c>
      <c r="Y3686">
        <v>1</v>
      </c>
      <c r="Z3686">
        <v>15</v>
      </c>
      <c r="AD3686">
        <f t="shared" si="569"/>
        <v>15</v>
      </c>
      <c r="AE3686" t="str">
        <f t="shared" si="572"/>
        <v/>
      </c>
      <c r="AF3686" t="str">
        <f t="shared" si="570"/>
        <v/>
      </c>
      <c r="AG3686" t="str">
        <f t="shared" si="571"/>
        <v/>
      </c>
      <c r="AH3686" t="str">
        <f t="shared" si="567"/>
        <v/>
      </c>
      <c r="AI3686">
        <v>0.14499999999999999</v>
      </c>
      <c r="AJ3686" t="str">
        <f t="shared" si="564"/>
        <v/>
      </c>
      <c r="AK3686" t="str">
        <f t="shared" si="568"/>
        <v/>
      </c>
      <c r="AL3686" t="str">
        <f t="shared" si="565"/>
        <v/>
      </c>
    </row>
    <row r="3687" spans="1:39" x14ac:dyDescent="0.2">
      <c r="A3687" t="s">
        <v>23405</v>
      </c>
      <c r="B3687" t="s">
        <v>17</v>
      </c>
      <c r="C3687" t="s">
        <v>23406</v>
      </c>
      <c r="D3687" s="1">
        <v>39015</v>
      </c>
      <c r="E3687" s="1">
        <v>43951</v>
      </c>
      <c r="F3687" t="s">
        <v>19</v>
      </c>
      <c r="I3687">
        <v>100</v>
      </c>
      <c r="J3687">
        <v>0</v>
      </c>
      <c r="K3687">
        <v>0</v>
      </c>
      <c r="L3687">
        <v>1510</v>
      </c>
      <c r="M3687">
        <v>1510</v>
      </c>
      <c r="N3687" t="s">
        <v>20</v>
      </c>
      <c r="O3687" t="s">
        <v>23407</v>
      </c>
      <c r="P3687" t="s">
        <v>28</v>
      </c>
      <c r="Q3687" t="s">
        <v>34233</v>
      </c>
      <c r="R3687" t="s">
        <v>34233</v>
      </c>
      <c r="S3687" t="s">
        <v>32628</v>
      </c>
      <c r="T3687" t="s">
        <v>32634</v>
      </c>
      <c r="U3687" t="s">
        <v>32634</v>
      </c>
      <c r="V3687" t="s">
        <v>33015</v>
      </c>
      <c r="W3687">
        <v>200</v>
      </c>
      <c r="X3687">
        <v>2</v>
      </c>
      <c r="Y3687" t="s">
        <v>32654</v>
      </c>
      <c r="Z3687">
        <v>500</v>
      </c>
      <c r="AA3687">
        <v>8.5</v>
      </c>
      <c r="AC3687">
        <v>1</v>
      </c>
      <c r="AD3687" t="str">
        <f t="shared" si="569"/>
        <v/>
      </c>
      <c r="AE3687" t="str">
        <f t="shared" si="572"/>
        <v/>
      </c>
      <c r="AF3687" t="str">
        <f t="shared" si="570"/>
        <v/>
      </c>
      <c r="AG3687">
        <f t="shared" si="571"/>
        <v>1</v>
      </c>
      <c r="AH3687">
        <f t="shared" si="567"/>
        <v>2.8</v>
      </c>
      <c r="AI3687">
        <v>0.14499999999999999</v>
      </c>
      <c r="AJ3687">
        <f t="shared" si="564"/>
        <v>0.40599999999999997</v>
      </c>
      <c r="AK3687" t="str">
        <f t="shared" si="568"/>
        <v/>
      </c>
      <c r="AL3687" t="str">
        <f t="shared" si="565"/>
        <v/>
      </c>
    </row>
    <row r="3688" spans="1:39" x14ac:dyDescent="0.2">
      <c r="A3688" t="s">
        <v>23408</v>
      </c>
      <c r="B3688" t="s">
        <v>17</v>
      </c>
      <c r="C3688" t="s">
        <v>23409</v>
      </c>
      <c r="D3688" s="1">
        <v>39015</v>
      </c>
      <c r="E3688" s="1">
        <v>43456</v>
      </c>
      <c r="F3688" t="s">
        <v>889</v>
      </c>
      <c r="I3688">
        <v>100</v>
      </c>
      <c r="J3688">
        <v>0</v>
      </c>
      <c r="K3688">
        <v>0</v>
      </c>
      <c r="L3688">
        <v>346</v>
      </c>
      <c r="M3688">
        <v>346</v>
      </c>
      <c r="N3688" t="s">
        <v>20</v>
      </c>
      <c r="O3688" t="s">
        <v>23410</v>
      </c>
      <c r="P3688" t="s">
        <v>28</v>
      </c>
      <c r="Q3688" t="s">
        <v>34233</v>
      </c>
      <c r="R3688" t="s">
        <v>34233</v>
      </c>
      <c r="S3688" t="s">
        <v>32627</v>
      </c>
      <c r="T3688" t="s">
        <v>34501</v>
      </c>
      <c r="V3688" t="s">
        <v>33015</v>
      </c>
      <c r="AD3688" t="str">
        <f t="shared" si="569"/>
        <v/>
      </c>
      <c r="AE3688" t="str">
        <f t="shared" si="572"/>
        <v/>
      </c>
      <c r="AF3688" t="str">
        <f t="shared" si="570"/>
        <v/>
      </c>
      <c r="AG3688" t="str">
        <f t="shared" si="571"/>
        <v/>
      </c>
      <c r="AH3688" t="str">
        <f t="shared" si="567"/>
        <v/>
      </c>
      <c r="AI3688">
        <v>0.14499999999999999</v>
      </c>
      <c r="AJ3688" t="str">
        <f t="shared" si="564"/>
        <v/>
      </c>
      <c r="AK3688" t="str">
        <f t="shared" si="568"/>
        <v/>
      </c>
      <c r="AL3688" t="str">
        <f t="shared" si="565"/>
        <v/>
      </c>
    </row>
    <row r="3689" spans="1:39" x14ac:dyDescent="0.2">
      <c r="A3689" t="s">
        <v>23411</v>
      </c>
      <c r="B3689" t="s">
        <v>17</v>
      </c>
      <c r="C3689" t="s">
        <v>23412</v>
      </c>
      <c r="D3689" s="1">
        <v>39015</v>
      </c>
      <c r="E3689" s="1">
        <v>43456</v>
      </c>
      <c r="F3689" t="s">
        <v>474</v>
      </c>
      <c r="I3689">
        <v>100</v>
      </c>
      <c r="J3689">
        <v>0</v>
      </c>
      <c r="K3689">
        <v>0</v>
      </c>
      <c r="L3689">
        <v>36</v>
      </c>
      <c r="M3689">
        <v>36</v>
      </c>
      <c r="N3689" t="s">
        <v>20</v>
      </c>
      <c r="O3689" t="s">
        <v>23413</v>
      </c>
      <c r="P3689" t="s">
        <v>28</v>
      </c>
      <c r="Q3689" t="s">
        <v>34233</v>
      </c>
      <c r="R3689" t="s">
        <v>34233</v>
      </c>
      <c r="S3689" t="s">
        <v>33942</v>
      </c>
      <c r="T3689" t="s">
        <v>34233</v>
      </c>
      <c r="V3689" t="s">
        <v>33015</v>
      </c>
      <c r="AD3689" t="str">
        <f t="shared" si="569"/>
        <v/>
      </c>
      <c r="AE3689" t="str">
        <f t="shared" si="572"/>
        <v/>
      </c>
      <c r="AF3689" t="str">
        <f t="shared" si="570"/>
        <v/>
      </c>
      <c r="AG3689" t="str">
        <f t="shared" si="571"/>
        <v/>
      </c>
      <c r="AH3689" t="str">
        <f t="shared" si="567"/>
        <v/>
      </c>
      <c r="AI3689">
        <v>0.14499999999999999</v>
      </c>
      <c r="AJ3689" t="str">
        <f t="shared" si="564"/>
        <v/>
      </c>
      <c r="AK3689" t="str">
        <f t="shared" si="568"/>
        <v/>
      </c>
      <c r="AL3689" t="str">
        <f t="shared" si="565"/>
        <v/>
      </c>
    </row>
    <row r="3690" spans="1:39" x14ac:dyDescent="0.2">
      <c r="A3690" t="s">
        <v>23414</v>
      </c>
      <c r="B3690" t="s">
        <v>17</v>
      </c>
      <c r="C3690" t="s">
        <v>23415</v>
      </c>
      <c r="D3690" s="1">
        <v>39015</v>
      </c>
      <c r="E3690" s="1">
        <v>43951</v>
      </c>
      <c r="F3690" t="s">
        <v>19</v>
      </c>
      <c r="I3690">
        <v>100</v>
      </c>
      <c r="J3690">
        <v>0</v>
      </c>
      <c r="K3690">
        <v>0</v>
      </c>
      <c r="L3690">
        <v>1490</v>
      </c>
      <c r="M3690">
        <v>1490</v>
      </c>
      <c r="N3690" t="s">
        <v>20</v>
      </c>
      <c r="O3690" t="s">
        <v>23416</v>
      </c>
      <c r="P3690" t="s">
        <v>28</v>
      </c>
      <c r="Q3690" t="s">
        <v>34233</v>
      </c>
      <c r="R3690" t="s">
        <v>34233</v>
      </c>
      <c r="S3690" t="s">
        <v>32628</v>
      </c>
      <c r="T3690" t="s">
        <v>32634</v>
      </c>
      <c r="U3690" t="s">
        <v>32634</v>
      </c>
      <c r="V3690" t="s">
        <v>33015</v>
      </c>
      <c r="W3690">
        <v>200</v>
      </c>
      <c r="X3690">
        <v>2</v>
      </c>
      <c r="Y3690" t="s">
        <v>32654</v>
      </c>
      <c r="Z3690">
        <v>500</v>
      </c>
      <c r="AA3690">
        <v>8.5</v>
      </c>
      <c r="AC3690">
        <v>1</v>
      </c>
      <c r="AD3690" t="str">
        <f t="shared" si="569"/>
        <v/>
      </c>
      <c r="AE3690" t="str">
        <f t="shared" si="572"/>
        <v/>
      </c>
      <c r="AF3690" t="str">
        <f t="shared" si="570"/>
        <v/>
      </c>
      <c r="AG3690">
        <f t="shared" si="571"/>
        <v>1</v>
      </c>
      <c r="AH3690">
        <f t="shared" si="567"/>
        <v>2.8</v>
      </c>
      <c r="AI3690">
        <v>0.14499999999999999</v>
      </c>
      <c r="AJ3690">
        <f t="shared" ref="AJ3690:AJ3753" si="573">IF(COUNTBLANK(AH3690),"",AH3690*AI3690)</f>
        <v>0.40599999999999997</v>
      </c>
      <c r="AK3690" t="str">
        <f t="shared" si="568"/>
        <v/>
      </c>
      <c r="AL3690" t="str">
        <f t="shared" si="565"/>
        <v/>
      </c>
    </row>
    <row r="3691" spans="1:39" x14ac:dyDescent="0.2">
      <c r="A3691" t="s">
        <v>23417</v>
      </c>
      <c r="B3691" t="s">
        <v>17</v>
      </c>
      <c r="C3691" t="s">
        <v>23418</v>
      </c>
      <c r="D3691" s="1">
        <v>39015</v>
      </c>
      <c r="E3691" s="1">
        <v>43456</v>
      </c>
      <c r="F3691" t="s">
        <v>19</v>
      </c>
      <c r="I3691">
        <v>100</v>
      </c>
      <c r="J3691">
        <v>0</v>
      </c>
      <c r="K3691">
        <v>0</v>
      </c>
      <c r="L3691">
        <v>1512</v>
      </c>
      <c r="M3691">
        <v>1512</v>
      </c>
      <c r="N3691" t="s">
        <v>20</v>
      </c>
      <c r="O3691" t="s">
        <v>23419</v>
      </c>
      <c r="P3691" t="s">
        <v>28</v>
      </c>
      <c r="Q3691" t="s">
        <v>34234</v>
      </c>
      <c r="R3691" s="9" t="s">
        <v>33762</v>
      </c>
      <c r="S3691" t="s">
        <v>32628</v>
      </c>
      <c r="T3691" t="s">
        <v>34502</v>
      </c>
      <c r="U3691" t="s">
        <v>32634</v>
      </c>
      <c r="V3691" t="s">
        <v>33015</v>
      </c>
      <c r="W3691">
        <v>200</v>
      </c>
      <c r="X3691">
        <v>2</v>
      </c>
      <c r="Y3691" t="s">
        <v>32654</v>
      </c>
      <c r="Z3691">
        <v>500</v>
      </c>
      <c r="AA3691">
        <v>8.5</v>
      </c>
      <c r="AC3691">
        <v>1</v>
      </c>
      <c r="AD3691" t="str">
        <f t="shared" si="569"/>
        <v/>
      </c>
      <c r="AE3691" t="str">
        <f t="shared" si="572"/>
        <v/>
      </c>
      <c r="AF3691" t="str">
        <f t="shared" si="570"/>
        <v/>
      </c>
      <c r="AG3691">
        <f t="shared" si="571"/>
        <v>1</v>
      </c>
      <c r="AH3691">
        <f t="shared" si="567"/>
        <v>2.8</v>
      </c>
      <c r="AI3691">
        <v>0.14499999999999999</v>
      </c>
      <c r="AJ3691">
        <f t="shared" si="573"/>
        <v>0.40599999999999997</v>
      </c>
      <c r="AK3691" t="str">
        <f t="shared" si="568"/>
        <v/>
      </c>
      <c r="AL3691" t="str">
        <f t="shared" ref="AL3691:AL3754" si="574">IF(COUNTBLANK(AK3691),"",AK3691*AI3691)</f>
        <v/>
      </c>
      <c r="AM3691" t="s">
        <v>34799</v>
      </c>
    </row>
    <row r="3692" spans="1:39" x14ac:dyDescent="0.2">
      <c r="A3692" t="s">
        <v>23420</v>
      </c>
      <c r="B3692" t="s">
        <v>17</v>
      </c>
      <c r="C3692" t="s">
        <v>23421</v>
      </c>
      <c r="D3692" s="1">
        <v>39015</v>
      </c>
      <c r="E3692" s="1">
        <v>43951</v>
      </c>
      <c r="F3692" t="s">
        <v>19</v>
      </c>
      <c r="I3692">
        <v>100</v>
      </c>
      <c r="J3692">
        <v>0</v>
      </c>
      <c r="K3692">
        <v>0</v>
      </c>
      <c r="L3692">
        <v>1501</v>
      </c>
      <c r="M3692">
        <v>1501</v>
      </c>
      <c r="N3692" t="s">
        <v>20</v>
      </c>
      <c r="O3692" t="s">
        <v>23422</v>
      </c>
      <c r="P3692" t="s">
        <v>28</v>
      </c>
      <c r="Q3692" t="s">
        <v>34234</v>
      </c>
      <c r="R3692" t="s">
        <v>33768</v>
      </c>
      <c r="S3692" t="s">
        <v>32628</v>
      </c>
      <c r="T3692" t="s">
        <v>34357</v>
      </c>
      <c r="U3692" t="s">
        <v>32634</v>
      </c>
      <c r="V3692" t="s">
        <v>33015</v>
      </c>
      <c r="W3692">
        <v>200</v>
      </c>
      <c r="X3692">
        <v>2</v>
      </c>
      <c r="Y3692" t="s">
        <v>32654</v>
      </c>
      <c r="Z3692">
        <v>500</v>
      </c>
      <c r="AA3692">
        <v>8.5</v>
      </c>
      <c r="AC3692">
        <v>1</v>
      </c>
      <c r="AD3692" t="str">
        <f t="shared" si="569"/>
        <v/>
      </c>
      <c r="AE3692" t="str">
        <f t="shared" si="572"/>
        <v/>
      </c>
      <c r="AF3692" t="str">
        <f t="shared" si="570"/>
        <v/>
      </c>
      <c r="AG3692">
        <f t="shared" si="571"/>
        <v>1</v>
      </c>
      <c r="AH3692">
        <f t="shared" si="567"/>
        <v>2.8</v>
      </c>
      <c r="AI3692">
        <v>0.14499999999999999</v>
      </c>
      <c r="AJ3692">
        <f t="shared" si="573"/>
        <v>0.40599999999999997</v>
      </c>
      <c r="AK3692" t="str">
        <f t="shared" si="568"/>
        <v/>
      </c>
      <c r="AL3692" t="str">
        <f t="shared" si="574"/>
        <v/>
      </c>
    </row>
    <row r="3693" spans="1:39" x14ac:dyDescent="0.2">
      <c r="A3693" t="s">
        <v>23423</v>
      </c>
      <c r="B3693" t="s">
        <v>17</v>
      </c>
      <c r="C3693" t="s">
        <v>23424</v>
      </c>
      <c r="D3693" s="1">
        <v>39015</v>
      </c>
      <c r="E3693" s="1">
        <v>44546</v>
      </c>
      <c r="F3693" t="s">
        <v>19</v>
      </c>
      <c r="I3693">
        <v>100</v>
      </c>
      <c r="J3693">
        <v>0</v>
      </c>
      <c r="K3693">
        <v>0</v>
      </c>
      <c r="L3693">
        <v>1505</v>
      </c>
      <c r="M3693">
        <v>1505</v>
      </c>
      <c r="N3693" t="s">
        <v>20</v>
      </c>
      <c r="O3693" t="s">
        <v>23425</v>
      </c>
      <c r="P3693" t="s">
        <v>28</v>
      </c>
      <c r="Q3693" t="s">
        <v>34233</v>
      </c>
      <c r="R3693" t="s">
        <v>34233</v>
      </c>
      <c r="S3693" t="s">
        <v>32628</v>
      </c>
      <c r="T3693" t="s">
        <v>34357</v>
      </c>
      <c r="U3693" t="s">
        <v>32634</v>
      </c>
      <c r="V3693" t="s">
        <v>33015</v>
      </c>
      <c r="W3693">
        <v>200</v>
      </c>
      <c r="X3693">
        <v>2</v>
      </c>
      <c r="Y3693" t="s">
        <v>32654</v>
      </c>
      <c r="Z3693">
        <v>500</v>
      </c>
      <c r="AA3693">
        <v>8.5</v>
      </c>
      <c r="AC3693">
        <v>1</v>
      </c>
      <c r="AD3693" t="str">
        <f t="shared" si="569"/>
        <v/>
      </c>
      <c r="AE3693" t="str">
        <f t="shared" si="572"/>
        <v/>
      </c>
      <c r="AF3693" t="str">
        <f t="shared" si="570"/>
        <v/>
      </c>
      <c r="AG3693">
        <f t="shared" si="571"/>
        <v>1</v>
      </c>
      <c r="AH3693">
        <f t="shared" si="567"/>
        <v>2.8</v>
      </c>
      <c r="AI3693">
        <v>0.14499999999999999</v>
      </c>
      <c r="AJ3693">
        <f t="shared" si="573"/>
        <v>0.40599999999999997</v>
      </c>
      <c r="AK3693" t="str">
        <f t="shared" si="568"/>
        <v/>
      </c>
      <c r="AL3693" t="str">
        <f t="shared" si="574"/>
        <v/>
      </c>
    </row>
    <row r="3694" spans="1:39" x14ac:dyDescent="0.2">
      <c r="A3694" t="s">
        <v>23426</v>
      </c>
      <c r="B3694" t="s">
        <v>17</v>
      </c>
      <c r="C3694" t="s">
        <v>23427</v>
      </c>
      <c r="D3694" s="1">
        <v>39015</v>
      </c>
      <c r="E3694" s="1">
        <v>44546</v>
      </c>
      <c r="F3694" t="s">
        <v>19</v>
      </c>
      <c r="I3694">
        <v>100</v>
      </c>
      <c r="J3694">
        <v>0</v>
      </c>
      <c r="K3694">
        <v>0</v>
      </c>
      <c r="L3694">
        <v>1500</v>
      </c>
      <c r="M3694">
        <v>1500</v>
      </c>
      <c r="N3694" t="s">
        <v>20</v>
      </c>
      <c r="O3694" t="s">
        <v>23428</v>
      </c>
      <c r="P3694" t="s">
        <v>28</v>
      </c>
      <c r="Q3694" t="s">
        <v>34233</v>
      </c>
      <c r="R3694" t="s">
        <v>34233</v>
      </c>
      <c r="S3694" t="s">
        <v>32628</v>
      </c>
      <c r="T3694" t="s">
        <v>34357</v>
      </c>
      <c r="U3694" t="s">
        <v>32634</v>
      </c>
      <c r="V3694" t="s">
        <v>33015</v>
      </c>
      <c r="W3694">
        <v>200</v>
      </c>
      <c r="X3694">
        <v>2</v>
      </c>
      <c r="Y3694" t="s">
        <v>32654</v>
      </c>
      <c r="Z3694">
        <v>500</v>
      </c>
      <c r="AA3694">
        <v>8.5</v>
      </c>
      <c r="AC3694">
        <v>1</v>
      </c>
      <c r="AD3694" t="str">
        <f t="shared" si="569"/>
        <v/>
      </c>
      <c r="AE3694" t="str">
        <f t="shared" si="572"/>
        <v/>
      </c>
      <c r="AF3694" t="str">
        <f t="shared" si="570"/>
        <v/>
      </c>
      <c r="AG3694">
        <f t="shared" si="571"/>
        <v>1</v>
      </c>
      <c r="AH3694">
        <f t="shared" si="567"/>
        <v>2.8</v>
      </c>
      <c r="AI3694">
        <v>0.14499999999999999</v>
      </c>
      <c r="AJ3694">
        <f t="shared" si="573"/>
        <v>0.40599999999999997</v>
      </c>
      <c r="AK3694" t="str">
        <f t="shared" si="568"/>
        <v/>
      </c>
      <c r="AL3694" t="str">
        <f t="shared" si="574"/>
        <v/>
      </c>
    </row>
    <row r="3695" spans="1:39" x14ac:dyDescent="0.2">
      <c r="A3695" t="s">
        <v>27680</v>
      </c>
      <c r="B3695" t="s">
        <v>17</v>
      </c>
      <c r="C3695" t="s">
        <v>27681</v>
      </c>
      <c r="D3695" s="1">
        <v>42096</v>
      </c>
      <c r="E3695" s="1">
        <v>44546</v>
      </c>
      <c r="F3695" t="s">
        <v>889</v>
      </c>
      <c r="I3695">
        <v>100</v>
      </c>
      <c r="J3695">
        <v>0</v>
      </c>
      <c r="K3695">
        <v>0</v>
      </c>
      <c r="L3695">
        <v>6366</v>
      </c>
      <c r="M3695">
        <v>6366</v>
      </c>
      <c r="N3695" t="s">
        <v>20</v>
      </c>
      <c r="O3695" t="s">
        <v>27673</v>
      </c>
      <c r="P3695" t="s">
        <v>28</v>
      </c>
      <c r="Q3695" t="s">
        <v>34233</v>
      </c>
      <c r="R3695" t="s">
        <v>34233</v>
      </c>
      <c r="S3695" t="s">
        <v>33942</v>
      </c>
      <c r="T3695" t="s">
        <v>34233</v>
      </c>
      <c r="V3695" t="s">
        <v>33016</v>
      </c>
      <c r="AD3695" t="str">
        <f t="shared" si="569"/>
        <v/>
      </c>
      <c r="AE3695" t="str">
        <f t="shared" si="572"/>
        <v/>
      </c>
      <c r="AF3695" t="str">
        <f t="shared" si="570"/>
        <v/>
      </c>
      <c r="AG3695" t="str">
        <f t="shared" si="571"/>
        <v/>
      </c>
      <c r="AH3695" t="str">
        <f t="shared" si="567"/>
        <v/>
      </c>
      <c r="AI3695">
        <v>0.14499999999999999</v>
      </c>
      <c r="AJ3695" t="str">
        <f t="shared" si="573"/>
        <v/>
      </c>
      <c r="AK3695" t="str">
        <f t="shared" si="568"/>
        <v/>
      </c>
      <c r="AL3695" t="str">
        <f t="shared" si="574"/>
        <v/>
      </c>
    </row>
    <row r="3696" spans="1:39" x14ac:dyDescent="0.2">
      <c r="A3696" t="s">
        <v>31404</v>
      </c>
      <c r="B3696" t="s">
        <v>17</v>
      </c>
      <c r="C3696" t="s">
        <v>31405</v>
      </c>
      <c r="D3696" s="1">
        <v>43936</v>
      </c>
      <c r="E3696" s="1">
        <v>43936</v>
      </c>
      <c r="F3696" t="s">
        <v>889</v>
      </c>
      <c r="I3696">
        <v>100</v>
      </c>
      <c r="J3696">
        <v>0</v>
      </c>
      <c r="K3696">
        <v>0</v>
      </c>
      <c r="L3696">
        <v>37100</v>
      </c>
      <c r="M3696">
        <v>37070</v>
      </c>
      <c r="N3696" t="s">
        <v>401</v>
      </c>
      <c r="O3696" t="s">
        <v>31406</v>
      </c>
      <c r="P3696" t="s">
        <v>28</v>
      </c>
      <c r="Q3696" t="s">
        <v>34233</v>
      </c>
      <c r="R3696" t="s">
        <v>34233</v>
      </c>
      <c r="S3696" t="s">
        <v>33942</v>
      </c>
      <c r="T3696" t="s">
        <v>34233</v>
      </c>
      <c r="V3696" t="s">
        <v>34968</v>
      </c>
      <c r="AD3696" t="str">
        <f t="shared" si="569"/>
        <v/>
      </c>
      <c r="AE3696" t="str">
        <f t="shared" si="572"/>
        <v/>
      </c>
      <c r="AF3696" t="str">
        <f t="shared" si="570"/>
        <v/>
      </c>
      <c r="AG3696" t="str">
        <f t="shared" si="571"/>
        <v/>
      </c>
      <c r="AH3696" t="str">
        <f t="shared" si="567"/>
        <v/>
      </c>
      <c r="AI3696">
        <v>0.14499999999999999</v>
      </c>
      <c r="AJ3696" t="str">
        <f t="shared" si="573"/>
        <v/>
      </c>
      <c r="AK3696" t="str">
        <f t="shared" si="568"/>
        <v/>
      </c>
      <c r="AL3696" t="str">
        <f t="shared" si="574"/>
        <v/>
      </c>
    </row>
    <row r="3697" spans="1:38" x14ac:dyDescent="0.2">
      <c r="A3697" t="s">
        <v>31417</v>
      </c>
      <c r="B3697" t="s">
        <v>17</v>
      </c>
      <c r="C3697" t="s">
        <v>31418</v>
      </c>
      <c r="D3697" s="1">
        <v>43936</v>
      </c>
      <c r="E3697" s="1">
        <v>44546</v>
      </c>
      <c r="F3697" t="s">
        <v>19</v>
      </c>
      <c r="I3697">
        <v>100</v>
      </c>
      <c r="J3697">
        <v>0</v>
      </c>
      <c r="K3697">
        <v>0</v>
      </c>
      <c r="L3697">
        <v>1897</v>
      </c>
      <c r="M3697">
        <v>1897</v>
      </c>
      <c r="N3697" t="s">
        <v>20</v>
      </c>
      <c r="O3697" t="s">
        <v>31406</v>
      </c>
      <c r="P3697" t="s">
        <v>28</v>
      </c>
      <c r="Q3697" t="s">
        <v>34234</v>
      </c>
      <c r="R3697" t="s">
        <v>33762</v>
      </c>
      <c r="S3697" t="s">
        <v>33942</v>
      </c>
      <c r="T3697" t="s">
        <v>34233</v>
      </c>
      <c r="U3697" t="s">
        <v>32634</v>
      </c>
      <c r="V3697" t="s">
        <v>34968</v>
      </c>
      <c r="W3697">
        <v>300</v>
      </c>
      <c r="X3697" t="s">
        <v>32784</v>
      </c>
      <c r="Y3697" t="s">
        <v>32661</v>
      </c>
      <c r="Z3697">
        <v>450</v>
      </c>
      <c r="AA3697">
        <v>8.5</v>
      </c>
      <c r="AC3697">
        <v>1</v>
      </c>
      <c r="AD3697" t="str">
        <f t="shared" si="569"/>
        <v/>
      </c>
      <c r="AE3697">
        <f t="shared" si="572"/>
        <v>1</v>
      </c>
      <c r="AF3697" t="str">
        <f t="shared" si="570"/>
        <v/>
      </c>
      <c r="AG3697" t="str">
        <f t="shared" si="571"/>
        <v/>
      </c>
      <c r="AH3697" t="str">
        <f t="shared" si="567"/>
        <v/>
      </c>
      <c r="AI3697">
        <v>0.14499999999999999</v>
      </c>
      <c r="AJ3697" t="str">
        <f t="shared" si="573"/>
        <v/>
      </c>
      <c r="AK3697">
        <f t="shared" si="568"/>
        <v>2.8</v>
      </c>
      <c r="AL3697">
        <f t="shared" si="574"/>
        <v>0.40599999999999997</v>
      </c>
    </row>
    <row r="3698" spans="1:38" x14ac:dyDescent="0.2">
      <c r="A3698" t="s">
        <v>31415</v>
      </c>
      <c r="B3698" t="s">
        <v>17</v>
      </c>
      <c r="C3698" t="s">
        <v>31416</v>
      </c>
      <c r="D3698" s="1">
        <v>43936</v>
      </c>
      <c r="E3698" s="1">
        <v>43951</v>
      </c>
      <c r="F3698" t="s">
        <v>19</v>
      </c>
      <c r="I3698">
        <v>100</v>
      </c>
      <c r="J3698">
        <v>0</v>
      </c>
      <c r="K3698">
        <v>0</v>
      </c>
      <c r="L3698">
        <v>1700</v>
      </c>
      <c r="M3698">
        <v>1700</v>
      </c>
      <c r="N3698" t="s">
        <v>20</v>
      </c>
      <c r="O3698" t="s">
        <v>31406</v>
      </c>
      <c r="P3698" t="s">
        <v>28</v>
      </c>
      <c r="Q3698" t="s">
        <v>34234</v>
      </c>
      <c r="R3698" t="s">
        <v>33762</v>
      </c>
      <c r="S3698" t="s">
        <v>33942</v>
      </c>
      <c r="T3698" t="s">
        <v>34233</v>
      </c>
      <c r="U3698" t="s">
        <v>32634</v>
      </c>
      <c r="V3698" t="s">
        <v>34968</v>
      </c>
      <c r="W3698">
        <v>300</v>
      </c>
      <c r="X3698" t="s">
        <v>32784</v>
      </c>
      <c r="Y3698" t="s">
        <v>32661</v>
      </c>
      <c r="Z3698">
        <v>450</v>
      </c>
      <c r="AA3698">
        <v>8.5</v>
      </c>
      <c r="AC3698">
        <v>1</v>
      </c>
      <c r="AD3698" t="str">
        <f t="shared" si="569"/>
        <v/>
      </c>
      <c r="AE3698">
        <f t="shared" si="572"/>
        <v>1</v>
      </c>
      <c r="AF3698" t="str">
        <f t="shared" si="570"/>
        <v/>
      </c>
      <c r="AG3698" t="str">
        <f t="shared" si="571"/>
        <v/>
      </c>
      <c r="AH3698" t="str">
        <f t="shared" si="567"/>
        <v/>
      </c>
      <c r="AI3698">
        <v>0.14499999999999999</v>
      </c>
      <c r="AJ3698" t="str">
        <f t="shared" si="573"/>
        <v/>
      </c>
      <c r="AK3698">
        <f t="shared" si="568"/>
        <v>2.8</v>
      </c>
      <c r="AL3698">
        <f t="shared" si="574"/>
        <v>0.40599999999999997</v>
      </c>
    </row>
    <row r="3699" spans="1:38" x14ac:dyDescent="0.2">
      <c r="A3699" t="s">
        <v>31439</v>
      </c>
      <c r="B3699" t="s">
        <v>17</v>
      </c>
      <c r="C3699" t="s">
        <v>31440</v>
      </c>
      <c r="D3699" s="1">
        <v>43936</v>
      </c>
      <c r="E3699" s="1">
        <v>43936</v>
      </c>
      <c r="F3699" t="s">
        <v>19</v>
      </c>
      <c r="I3699">
        <v>100</v>
      </c>
      <c r="J3699">
        <v>0</v>
      </c>
      <c r="K3699">
        <v>0</v>
      </c>
      <c r="L3699">
        <v>1547</v>
      </c>
      <c r="M3699">
        <v>1547</v>
      </c>
      <c r="N3699" t="s">
        <v>20</v>
      </c>
      <c r="O3699" t="s">
        <v>31406</v>
      </c>
      <c r="P3699" t="s">
        <v>28</v>
      </c>
      <c r="Q3699" t="s">
        <v>34234</v>
      </c>
      <c r="R3699" t="s">
        <v>33762</v>
      </c>
      <c r="S3699" t="s">
        <v>33942</v>
      </c>
      <c r="T3699" t="s">
        <v>34233</v>
      </c>
      <c r="U3699" t="s">
        <v>32634</v>
      </c>
      <c r="V3699" t="s">
        <v>34968</v>
      </c>
      <c r="W3699">
        <v>300</v>
      </c>
      <c r="X3699" t="s">
        <v>32784</v>
      </c>
      <c r="Y3699" t="s">
        <v>32661</v>
      </c>
      <c r="Z3699">
        <v>450</v>
      </c>
      <c r="AA3699">
        <v>8.5</v>
      </c>
      <c r="AC3699">
        <v>1</v>
      </c>
      <c r="AD3699" t="str">
        <f t="shared" si="569"/>
        <v/>
      </c>
      <c r="AE3699">
        <f t="shared" si="572"/>
        <v>1</v>
      </c>
      <c r="AF3699" t="str">
        <f t="shared" si="570"/>
        <v/>
      </c>
      <c r="AG3699" t="str">
        <f t="shared" si="571"/>
        <v/>
      </c>
      <c r="AH3699" t="str">
        <f t="shared" si="567"/>
        <v/>
      </c>
      <c r="AI3699">
        <v>0.14499999999999999</v>
      </c>
      <c r="AJ3699" t="str">
        <f t="shared" si="573"/>
        <v/>
      </c>
      <c r="AK3699">
        <f t="shared" si="568"/>
        <v>2.8</v>
      </c>
      <c r="AL3699">
        <f t="shared" si="574"/>
        <v>0.40599999999999997</v>
      </c>
    </row>
    <row r="3700" spans="1:38" x14ac:dyDescent="0.2">
      <c r="A3700" t="s">
        <v>31413</v>
      </c>
      <c r="B3700" t="s">
        <v>17</v>
      </c>
      <c r="C3700" t="s">
        <v>31414</v>
      </c>
      <c r="D3700" s="1">
        <v>43936</v>
      </c>
      <c r="E3700" s="1">
        <v>43951</v>
      </c>
      <c r="F3700" t="s">
        <v>19</v>
      </c>
      <c r="I3700">
        <v>100</v>
      </c>
      <c r="J3700">
        <v>0</v>
      </c>
      <c r="K3700">
        <v>0</v>
      </c>
      <c r="L3700">
        <v>1523</v>
      </c>
      <c r="M3700">
        <v>1523</v>
      </c>
      <c r="N3700" t="s">
        <v>20</v>
      </c>
      <c r="O3700" t="s">
        <v>31406</v>
      </c>
      <c r="P3700" t="s">
        <v>28</v>
      </c>
      <c r="Q3700" t="s">
        <v>34234</v>
      </c>
      <c r="R3700" t="s">
        <v>33762</v>
      </c>
      <c r="S3700" t="s">
        <v>33942</v>
      </c>
      <c r="T3700" t="s">
        <v>34233</v>
      </c>
      <c r="U3700" t="s">
        <v>32634</v>
      </c>
      <c r="V3700" t="s">
        <v>34968</v>
      </c>
      <c r="W3700">
        <v>300</v>
      </c>
      <c r="X3700" t="s">
        <v>32784</v>
      </c>
      <c r="Y3700" t="s">
        <v>32661</v>
      </c>
      <c r="Z3700">
        <v>450</v>
      </c>
      <c r="AA3700">
        <v>8.5</v>
      </c>
      <c r="AC3700">
        <v>1</v>
      </c>
      <c r="AD3700" t="str">
        <f t="shared" si="569"/>
        <v/>
      </c>
      <c r="AE3700">
        <f t="shared" si="572"/>
        <v>1</v>
      </c>
      <c r="AF3700" t="str">
        <f t="shared" si="570"/>
        <v/>
      </c>
      <c r="AG3700" t="str">
        <f t="shared" si="571"/>
        <v/>
      </c>
      <c r="AH3700" t="str">
        <f t="shared" si="567"/>
        <v/>
      </c>
      <c r="AI3700">
        <v>0.14499999999999999</v>
      </c>
      <c r="AJ3700" t="str">
        <f t="shared" si="573"/>
        <v/>
      </c>
      <c r="AK3700">
        <f t="shared" si="568"/>
        <v>2.8</v>
      </c>
      <c r="AL3700">
        <f t="shared" si="574"/>
        <v>0.40599999999999997</v>
      </c>
    </row>
    <row r="3701" spans="1:38" x14ac:dyDescent="0.2">
      <c r="A3701" t="s">
        <v>31437</v>
      </c>
      <c r="B3701" t="s">
        <v>17</v>
      </c>
      <c r="C3701" t="s">
        <v>31438</v>
      </c>
      <c r="D3701" s="1">
        <v>43936</v>
      </c>
      <c r="E3701" s="1">
        <v>43936</v>
      </c>
      <c r="F3701" t="s">
        <v>19</v>
      </c>
      <c r="I3701">
        <v>100</v>
      </c>
      <c r="J3701">
        <v>0</v>
      </c>
      <c r="K3701">
        <v>0</v>
      </c>
      <c r="L3701">
        <v>1511</v>
      </c>
      <c r="M3701">
        <v>1511</v>
      </c>
      <c r="N3701" t="s">
        <v>20</v>
      </c>
      <c r="O3701" t="s">
        <v>31406</v>
      </c>
      <c r="P3701" t="s">
        <v>28</v>
      </c>
      <c r="Q3701" t="s">
        <v>34234</v>
      </c>
      <c r="R3701" t="s">
        <v>33762</v>
      </c>
      <c r="S3701" t="s">
        <v>33942</v>
      </c>
      <c r="T3701" t="s">
        <v>34233</v>
      </c>
      <c r="U3701" t="s">
        <v>32634</v>
      </c>
      <c r="V3701" t="s">
        <v>34968</v>
      </c>
      <c r="W3701">
        <v>300</v>
      </c>
      <c r="X3701" t="s">
        <v>32784</v>
      </c>
      <c r="Y3701" t="s">
        <v>32661</v>
      </c>
      <c r="Z3701">
        <v>450</v>
      </c>
      <c r="AA3701">
        <v>8.5</v>
      </c>
      <c r="AC3701">
        <v>1</v>
      </c>
      <c r="AD3701" t="str">
        <f t="shared" si="569"/>
        <v/>
      </c>
      <c r="AE3701">
        <f t="shared" si="572"/>
        <v>1</v>
      </c>
      <c r="AF3701" t="str">
        <f t="shared" si="570"/>
        <v/>
      </c>
      <c r="AG3701" t="str">
        <f t="shared" si="571"/>
        <v/>
      </c>
      <c r="AH3701" t="str">
        <f t="shared" si="567"/>
        <v/>
      </c>
      <c r="AI3701">
        <v>0.14499999999999999</v>
      </c>
      <c r="AJ3701" t="str">
        <f t="shared" si="573"/>
        <v/>
      </c>
      <c r="AK3701">
        <f t="shared" si="568"/>
        <v>2.8</v>
      </c>
      <c r="AL3701">
        <f t="shared" si="574"/>
        <v>0.40599999999999997</v>
      </c>
    </row>
    <row r="3702" spans="1:38" x14ac:dyDescent="0.2">
      <c r="A3702" t="s">
        <v>31411</v>
      </c>
      <c r="B3702" t="s">
        <v>17</v>
      </c>
      <c r="C3702" t="s">
        <v>31412</v>
      </c>
      <c r="D3702" s="1">
        <v>43936</v>
      </c>
      <c r="E3702" s="1">
        <v>43951</v>
      </c>
      <c r="F3702" t="s">
        <v>19</v>
      </c>
      <c r="I3702">
        <v>100</v>
      </c>
      <c r="J3702">
        <v>0</v>
      </c>
      <c r="K3702">
        <v>0</v>
      </c>
      <c r="L3702">
        <v>1554</v>
      </c>
      <c r="M3702">
        <v>1554</v>
      </c>
      <c r="N3702" t="s">
        <v>20</v>
      </c>
      <c r="O3702" t="s">
        <v>31406</v>
      </c>
      <c r="P3702" t="s">
        <v>28</v>
      </c>
      <c r="Q3702" t="s">
        <v>34234</v>
      </c>
      <c r="R3702" t="s">
        <v>33762</v>
      </c>
      <c r="S3702" t="s">
        <v>33942</v>
      </c>
      <c r="T3702" t="s">
        <v>34233</v>
      </c>
      <c r="U3702" t="s">
        <v>32634</v>
      </c>
      <c r="V3702" t="s">
        <v>34968</v>
      </c>
      <c r="W3702">
        <v>300</v>
      </c>
      <c r="X3702" t="s">
        <v>32784</v>
      </c>
      <c r="Y3702" t="s">
        <v>32661</v>
      </c>
      <c r="Z3702">
        <v>450</v>
      </c>
      <c r="AA3702">
        <v>8.5</v>
      </c>
      <c r="AC3702">
        <v>1</v>
      </c>
      <c r="AD3702" t="str">
        <f t="shared" si="569"/>
        <v/>
      </c>
      <c r="AE3702">
        <f t="shared" si="572"/>
        <v>1</v>
      </c>
      <c r="AF3702" t="str">
        <f t="shared" si="570"/>
        <v/>
      </c>
      <c r="AG3702" t="str">
        <f t="shared" si="571"/>
        <v/>
      </c>
      <c r="AH3702" t="str">
        <f t="shared" ref="AH3702:AH3765" si="575">IF(AG3702="","",AG3702*2.8)</f>
        <v/>
      </c>
      <c r="AI3702">
        <v>0.14499999999999999</v>
      </c>
      <c r="AJ3702" t="str">
        <f t="shared" si="573"/>
        <v/>
      </c>
      <c r="AK3702">
        <f t="shared" ref="AK3702:AK3765" si="576">IF(AE3702="","",AE3702*2.8)</f>
        <v>2.8</v>
      </c>
      <c r="AL3702">
        <f t="shared" si="574"/>
        <v>0.40599999999999997</v>
      </c>
    </row>
    <row r="3703" spans="1:38" x14ac:dyDescent="0.2">
      <c r="A3703" t="s">
        <v>31435</v>
      </c>
      <c r="B3703" t="s">
        <v>17</v>
      </c>
      <c r="C3703" t="s">
        <v>31436</v>
      </c>
      <c r="D3703" s="1">
        <v>43936</v>
      </c>
      <c r="E3703" s="1">
        <v>44546</v>
      </c>
      <c r="F3703" t="s">
        <v>19</v>
      </c>
      <c r="I3703">
        <v>100</v>
      </c>
      <c r="J3703">
        <v>0</v>
      </c>
      <c r="K3703">
        <v>0</v>
      </c>
      <c r="L3703">
        <v>1449</v>
      </c>
      <c r="M3703">
        <v>1449</v>
      </c>
      <c r="N3703" t="s">
        <v>20</v>
      </c>
      <c r="O3703" t="s">
        <v>31406</v>
      </c>
      <c r="P3703" t="s">
        <v>28</v>
      </c>
      <c r="Q3703" t="s">
        <v>34234</v>
      </c>
      <c r="R3703" t="s">
        <v>33762</v>
      </c>
      <c r="S3703" t="s">
        <v>33942</v>
      </c>
      <c r="T3703" t="s">
        <v>34233</v>
      </c>
      <c r="U3703" t="s">
        <v>32634</v>
      </c>
      <c r="V3703" t="s">
        <v>34968</v>
      </c>
      <c r="W3703">
        <v>300</v>
      </c>
      <c r="X3703" t="s">
        <v>32784</v>
      </c>
      <c r="Y3703" t="s">
        <v>32661</v>
      </c>
      <c r="Z3703">
        <v>450</v>
      </c>
      <c r="AA3703">
        <v>8.5</v>
      </c>
      <c r="AC3703">
        <v>1</v>
      </c>
      <c r="AD3703" t="str">
        <f t="shared" si="569"/>
        <v/>
      </c>
      <c r="AE3703">
        <f t="shared" si="572"/>
        <v>1</v>
      </c>
      <c r="AF3703" t="str">
        <f t="shared" si="570"/>
        <v/>
      </c>
      <c r="AG3703" t="str">
        <f t="shared" si="571"/>
        <v/>
      </c>
      <c r="AH3703" t="str">
        <f t="shared" si="575"/>
        <v/>
      </c>
      <c r="AI3703">
        <v>0.14499999999999999</v>
      </c>
      <c r="AJ3703" t="str">
        <f t="shared" si="573"/>
        <v/>
      </c>
      <c r="AK3703">
        <f t="shared" si="576"/>
        <v>2.8</v>
      </c>
      <c r="AL3703">
        <f t="shared" si="574"/>
        <v>0.40599999999999997</v>
      </c>
    </row>
    <row r="3704" spans="1:38" x14ac:dyDescent="0.2">
      <c r="A3704" t="s">
        <v>31409</v>
      </c>
      <c r="B3704" t="s">
        <v>17</v>
      </c>
      <c r="C3704" t="s">
        <v>31410</v>
      </c>
      <c r="D3704" s="1">
        <v>43936</v>
      </c>
      <c r="E3704" s="1">
        <v>43951</v>
      </c>
      <c r="F3704" t="s">
        <v>19</v>
      </c>
      <c r="I3704">
        <v>100</v>
      </c>
      <c r="J3704">
        <v>0</v>
      </c>
      <c r="K3704">
        <v>0</v>
      </c>
      <c r="L3704">
        <v>1654</v>
      </c>
      <c r="M3704">
        <v>1654</v>
      </c>
      <c r="N3704" t="s">
        <v>20</v>
      </c>
      <c r="O3704" t="s">
        <v>31406</v>
      </c>
      <c r="P3704" t="s">
        <v>28</v>
      </c>
      <c r="Q3704" t="s">
        <v>34234</v>
      </c>
      <c r="R3704" t="s">
        <v>33762</v>
      </c>
      <c r="S3704" t="s">
        <v>33942</v>
      </c>
      <c r="T3704" t="s">
        <v>34233</v>
      </c>
      <c r="U3704" t="s">
        <v>32634</v>
      </c>
      <c r="V3704" t="s">
        <v>34968</v>
      </c>
      <c r="W3704">
        <v>300</v>
      </c>
      <c r="X3704" t="s">
        <v>32784</v>
      </c>
      <c r="Y3704" t="s">
        <v>32661</v>
      </c>
      <c r="Z3704">
        <v>450</v>
      </c>
      <c r="AA3704">
        <v>8.5</v>
      </c>
      <c r="AC3704">
        <v>1</v>
      </c>
      <c r="AD3704" t="str">
        <f t="shared" si="569"/>
        <v/>
      </c>
      <c r="AE3704">
        <f t="shared" si="572"/>
        <v>1</v>
      </c>
      <c r="AF3704" t="str">
        <f t="shared" si="570"/>
        <v/>
      </c>
      <c r="AG3704" t="str">
        <f t="shared" si="571"/>
        <v/>
      </c>
      <c r="AH3704" t="str">
        <f t="shared" si="575"/>
        <v/>
      </c>
      <c r="AI3704">
        <v>0.14499999999999999</v>
      </c>
      <c r="AJ3704" t="str">
        <f t="shared" si="573"/>
        <v/>
      </c>
      <c r="AK3704">
        <f t="shared" si="576"/>
        <v>2.8</v>
      </c>
      <c r="AL3704">
        <f t="shared" si="574"/>
        <v>0.40599999999999997</v>
      </c>
    </row>
    <row r="3705" spans="1:38" x14ac:dyDescent="0.2">
      <c r="A3705" t="s">
        <v>27671</v>
      </c>
      <c r="B3705" t="s">
        <v>17</v>
      </c>
      <c r="C3705" t="s">
        <v>27672</v>
      </c>
      <c r="D3705" s="1">
        <v>42096</v>
      </c>
      <c r="E3705" s="1">
        <v>44560</v>
      </c>
      <c r="F3705" t="s">
        <v>2354</v>
      </c>
      <c r="I3705">
        <v>100</v>
      </c>
      <c r="J3705">
        <v>0</v>
      </c>
      <c r="K3705">
        <v>0</v>
      </c>
      <c r="L3705">
        <v>6262</v>
      </c>
      <c r="M3705">
        <v>6262</v>
      </c>
      <c r="N3705" t="s">
        <v>20</v>
      </c>
      <c r="O3705" t="s">
        <v>27673</v>
      </c>
      <c r="P3705" t="s">
        <v>28</v>
      </c>
      <c r="Q3705" t="s">
        <v>34233</v>
      </c>
      <c r="R3705" t="s">
        <v>34233</v>
      </c>
      <c r="S3705" t="s">
        <v>33797</v>
      </c>
      <c r="T3705" t="s">
        <v>34804</v>
      </c>
      <c r="U3705" t="s">
        <v>32682</v>
      </c>
      <c r="V3705" t="s">
        <v>33016</v>
      </c>
      <c r="W3705">
        <v>1870</v>
      </c>
      <c r="X3705">
        <v>2</v>
      </c>
      <c r="Y3705">
        <v>3</v>
      </c>
      <c r="Z3705">
        <v>2410</v>
      </c>
      <c r="AA3705">
        <v>9</v>
      </c>
      <c r="AD3705" t="str">
        <f t="shared" si="569"/>
        <v/>
      </c>
      <c r="AE3705" t="str">
        <f t="shared" si="572"/>
        <v/>
      </c>
      <c r="AF3705">
        <f t="shared" si="570"/>
        <v>2410</v>
      </c>
      <c r="AG3705" t="str">
        <f t="shared" si="571"/>
        <v/>
      </c>
      <c r="AH3705" t="str">
        <f t="shared" si="575"/>
        <v/>
      </c>
      <c r="AI3705">
        <v>0.14499999999999999</v>
      </c>
      <c r="AJ3705" t="str">
        <f t="shared" si="573"/>
        <v/>
      </c>
      <c r="AK3705" t="str">
        <f t="shared" si="576"/>
        <v/>
      </c>
      <c r="AL3705" t="str">
        <f t="shared" si="574"/>
        <v/>
      </c>
    </row>
    <row r="3706" spans="1:38" x14ac:dyDescent="0.2">
      <c r="A3706" t="s">
        <v>31407</v>
      </c>
      <c r="B3706" t="s">
        <v>17</v>
      </c>
      <c r="C3706" t="s">
        <v>31408</v>
      </c>
      <c r="D3706" s="1">
        <v>43936</v>
      </c>
      <c r="E3706" s="1">
        <v>44546</v>
      </c>
      <c r="F3706" t="s">
        <v>19</v>
      </c>
      <c r="I3706">
        <v>100</v>
      </c>
      <c r="J3706">
        <v>0</v>
      </c>
      <c r="K3706">
        <v>0</v>
      </c>
      <c r="L3706">
        <v>1652</v>
      </c>
      <c r="M3706">
        <v>1652</v>
      </c>
      <c r="N3706" t="s">
        <v>20</v>
      </c>
      <c r="O3706" t="s">
        <v>31406</v>
      </c>
      <c r="P3706" t="s">
        <v>28</v>
      </c>
      <c r="Q3706" t="s">
        <v>34234</v>
      </c>
      <c r="R3706" t="s">
        <v>33762</v>
      </c>
      <c r="S3706" t="s">
        <v>33942</v>
      </c>
      <c r="T3706" t="s">
        <v>34233</v>
      </c>
      <c r="U3706" t="s">
        <v>32634</v>
      </c>
      <c r="V3706" t="s">
        <v>34968</v>
      </c>
      <c r="W3706">
        <v>300</v>
      </c>
      <c r="X3706" t="s">
        <v>32784</v>
      </c>
      <c r="Y3706" t="s">
        <v>32661</v>
      </c>
      <c r="Z3706">
        <v>450</v>
      </c>
      <c r="AA3706">
        <v>8.5</v>
      </c>
      <c r="AC3706">
        <v>1</v>
      </c>
      <c r="AD3706" t="str">
        <f t="shared" si="569"/>
        <v/>
      </c>
      <c r="AE3706">
        <f t="shared" si="572"/>
        <v>1</v>
      </c>
      <c r="AF3706" t="str">
        <f t="shared" si="570"/>
        <v/>
      </c>
      <c r="AG3706" t="str">
        <f t="shared" si="571"/>
        <v/>
      </c>
      <c r="AH3706" t="str">
        <f t="shared" si="575"/>
        <v/>
      </c>
      <c r="AI3706">
        <v>0.14499999999999999</v>
      </c>
      <c r="AJ3706" t="str">
        <f t="shared" si="573"/>
        <v/>
      </c>
      <c r="AK3706">
        <f t="shared" si="576"/>
        <v>2.8</v>
      </c>
      <c r="AL3706">
        <f t="shared" si="574"/>
        <v>0.40599999999999997</v>
      </c>
    </row>
    <row r="3707" spans="1:38" x14ac:dyDescent="0.2">
      <c r="A3707" t="s">
        <v>27674</v>
      </c>
      <c r="B3707" t="s">
        <v>17</v>
      </c>
      <c r="C3707" t="s">
        <v>27675</v>
      </c>
      <c r="D3707" s="1">
        <v>42096</v>
      </c>
      <c r="E3707" s="1">
        <v>44546</v>
      </c>
      <c r="F3707" t="s">
        <v>474</v>
      </c>
      <c r="I3707">
        <v>100</v>
      </c>
      <c r="J3707">
        <v>0</v>
      </c>
      <c r="K3707">
        <v>0</v>
      </c>
      <c r="L3707">
        <v>49</v>
      </c>
      <c r="M3707">
        <v>49</v>
      </c>
      <c r="N3707" t="s">
        <v>20</v>
      </c>
      <c r="O3707" t="s">
        <v>27676</v>
      </c>
      <c r="P3707" t="s">
        <v>28</v>
      </c>
      <c r="Q3707" t="s">
        <v>34233</v>
      </c>
      <c r="R3707" t="s">
        <v>34233</v>
      </c>
      <c r="S3707" t="s">
        <v>32627</v>
      </c>
      <c r="T3707" t="s">
        <v>34233</v>
      </c>
      <c r="U3707" t="s">
        <v>32641</v>
      </c>
      <c r="V3707" t="s">
        <v>33016</v>
      </c>
      <c r="W3707">
        <v>25</v>
      </c>
      <c r="X3707">
        <v>1</v>
      </c>
      <c r="Y3707">
        <v>1</v>
      </c>
      <c r="Z3707">
        <v>25</v>
      </c>
      <c r="AA3707">
        <v>4</v>
      </c>
      <c r="AD3707" t="str">
        <f t="shared" ref="AD3707:AD3716" si="577">IF((S3707="tühi")*(F3707&lt;&gt;"Elamumaa")*(G3707&lt;&gt;"Elamumaa")*(H3707&lt;&gt;"Elamumaa"),IF(Z3707=0,"",Z3707),"")</f>
        <v/>
      </c>
      <c r="AE3707" t="str">
        <f t="shared" si="572"/>
        <v/>
      </c>
      <c r="AF3707">
        <f t="shared" si="570"/>
        <v>25</v>
      </c>
      <c r="AG3707" t="str">
        <f t="shared" si="571"/>
        <v/>
      </c>
      <c r="AH3707" t="str">
        <f t="shared" si="575"/>
        <v/>
      </c>
      <c r="AI3707">
        <v>0.14499999999999999</v>
      </c>
      <c r="AJ3707" t="str">
        <f t="shared" si="573"/>
        <v/>
      </c>
      <c r="AK3707" t="str">
        <f t="shared" si="576"/>
        <v/>
      </c>
      <c r="AL3707" t="str">
        <f t="shared" si="574"/>
        <v/>
      </c>
    </row>
    <row r="3708" spans="1:38" x14ac:dyDescent="0.2">
      <c r="A3708" t="s">
        <v>4865</v>
      </c>
      <c r="B3708" t="s">
        <v>17</v>
      </c>
      <c r="C3708" t="s">
        <v>4866</v>
      </c>
      <c r="D3708" s="1">
        <v>36056</v>
      </c>
      <c r="E3708" s="1">
        <v>43868</v>
      </c>
      <c r="F3708" t="s">
        <v>19</v>
      </c>
      <c r="I3708">
        <v>100</v>
      </c>
      <c r="J3708">
        <v>0</v>
      </c>
      <c r="K3708">
        <v>0</v>
      </c>
      <c r="L3708">
        <v>1860</v>
      </c>
      <c r="M3708">
        <v>1860</v>
      </c>
      <c r="N3708" t="s">
        <v>20</v>
      </c>
      <c r="O3708" t="s">
        <v>4867</v>
      </c>
      <c r="P3708" t="s">
        <v>28</v>
      </c>
      <c r="Q3708" t="s">
        <v>34234</v>
      </c>
      <c r="R3708" t="s">
        <v>34235</v>
      </c>
      <c r="S3708" t="s">
        <v>32628</v>
      </c>
      <c r="T3708" t="s">
        <v>34349</v>
      </c>
      <c r="AD3708" t="str">
        <f t="shared" si="577"/>
        <v/>
      </c>
      <c r="AE3708" t="str">
        <f t="shared" si="572"/>
        <v/>
      </c>
      <c r="AF3708" t="str">
        <f t="shared" si="570"/>
        <v/>
      </c>
      <c r="AG3708" s="17">
        <v>1</v>
      </c>
      <c r="AH3708">
        <f t="shared" si="575"/>
        <v>2.8</v>
      </c>
      <c r="AI3708">
        <v>0.14499999999999999</v>
      </c>
      <c r="AJ3708">
        <f t="shared" si="573"/>
        <v>0.40599999999999997</v>
      </c>
      <c r="AK3708" t="str">
        <f t="shared" si="576"/>
        <v/>
      </c>
      <c r="AL3708" t="str">
        <f t="shared" si="574"/>
        <v/>
      </c>
    </row>
    <row r="3709" spans="1:38" x14ac:dyDescent="0.2">
      <c r="A3709" t="s">
        <v>31427</v>
      </c>
      <c r="B3709" t="s">
        <v>17</v>
      </c>
      <c r="C3709" t="s">
        <v>31428</v>
      </c>
      <c r="D3709" s="1">
        <v>43936</v>
      </c>
      <c r="E3709" s="1">
        <v>43936</v>
      </c>
      <c r="F3709" t="s">
        <v>19</v>
      </c>
      <c r="I3709">
        <v>100</v>
      </c>
      <c r="J3709">
        <v>0</v>
      </c>
      <c r="K3709">
        <v>0</v>
      </c>
      <c r="L3709">
        <v>1522</v>
      </c>
      <c r="M3709">
        <v>1522</v>
      </c>
      <c r="N3709" t="s">
        <v>20</v>
      </c>
      <c r="O3709" t="s">
        <v>31406</v>
      </c>
      <c r="P3709" t="s">
        <v>28</v>
      </c>
      <c r="Q3709" t="s">
        <v>34234</v>
      </c>
      <c r="R3709" t="s">
        <v>33762</v>
      </c>
      <c r="S3709" t="s">
        <v>33942</v>
      </c>
      <c r="T3709" t="s">
        <v>34233</v>
      </c>
      <c r="U3709" t="s">
        <v>32634</v>
      </c>
      <c r="V3709" t="s">
        <v>34968</v>
      </c>
      <c r="W3709">
        <v>300</v>
      </c>
      <c r="X3709" t="s">
        <v>32784</v>
      </c>
      <c r="Y3709" t="s">
        <v>32661</v>
      </c>
      <c r="Z3709">
        <v>450</v>
      </c>
      <c r="AA3709">
        <v>8.5</v>
      </c>
      <c r="AC3709">
        <v>1</v>
      </c>
      <c r="AD3709" t="str">
        <f t="shared" si="577"/>
        <v/>
      </c>
      <c r="AE3709">
        <f t="shared" si="572"/>
        <v>1</v>
      </c>
      <c r="AF3709" t="str">
        <f t="shared" si="570"/>
        <v/>
      </c>
      <c r="AG3709" t="str">
        <f t="shared" ref="AG3709:AG3718" si="578">IF((S3709&lt;&gt;"tühi")*(AC3709&lt;&gt;""),AC3709,"")</f>
        <v/>
      </c>
      <c r="AH3709" t="str">
        <f t="shared" si="575"/>
        <v/>
      </c>
      <c r="AI3709">
        <v>0.14499999999999999</v>
      </c>
      <c r="AJ3709" t="str">
        <f t="shared" si="573"/>
        <v/>
      </c>
      <c r="AK3709">
        <f t="shared" si="576"/>
        <v>2.8</v>
      </c>
      <c r="AL3709">
        <f t="shared" si="574"/>
        <v>0.40599999999999997</v>
      </c>
    </row>
    <row r="3710" spans="1:38" x14ac:dyDescent="0.2">
      <c r="A3710" t="s">
        <v>31419</v>
      </c>
      <c r="B3710" t="s">
        <v>17</v>
      </c>
      <c r="C3710" t="s">
        <v>31420</v>
      </c>
      <c r="D3710" s="1">
        <v>43936</v>
      </c>
      <c r="E3710" s="1">
        <v>43936</v>
      </c>
      <c r="F3710" t="s">
        <v>19</v>
      </c>
      <c r="I3710">
        <v>100</v>
      </c>
      <c r="J3710">
        <v>0</v>
      </c>
      <c r="K3710">
        <v>0</v>
      </c>
      <c r="L3710">
        <v>2105</v>
      </c>
      <c r="M3710">
        <v>2105</v>
      </c>
      <c r="N3710" t="s">
        <v>20</v>
      </c>
      <c r="O3710" t="s">
        <v>31406</v>
      </c>
      <c r="P3710" t="s">
        <v>28</v>
      </c>
      <c r="Q3710" t="s">
        <v>34234</v>
      </c>
      <c r="R3710" t="s">
        <v>33762</v>
      </c>
      <c r="S3710" t="s">
        <v>33942</v>
      </c>
      <c r="T3710" t="s">
        <v>34233</v>
      </c>
      <c r="U3710" t="s">
        <v>32634</v>
      </c>
      <c r="V3710" t="s">
        <v>34968</v>
      </c>
      <c r="W3710">
        <v>300</v>
      </c>
      <c r="X3710" t="s">
        <v>32784</v>
      </c>
      <c r="Y3710" t="s">
        <v>32661</v>
      </c>
      <c r="Z3710">
        <v>450</v>
      </c>
      <c r="AA3710">
        <v>8.5</v>
      </c>
      <c r="AC3710">
        <v>1</v>
      </c>
      <c r="AD3710" t="str">
        <f t="shared" si="577"/>
        <v/>
      </c>
      <c r="AE3710">
        <f t="shared" si="572"/>
        <v>1</v>
      </c>
      <c r="AF3710" t="str">
        <f t="shared" si="570"/>
        <v/>
      </c>
      <c r="AG3710" t="str">
        <f t="shared" si="578"/>
        <v/>
      </c>
      <c r="AH3710" t="str">
        <f t="shared" si="575"/>
        <v/>
      </c>
      <c r="AI3710">
        <v>0.14499999999999999</v>
      </c>
      <c r="AJ3710" t="str">
        <f t="shared" si="573"/>
        <v/>
      </c>
      <c r="AK3710">
        <f t="shared" si="576"/>
        <v>2.8</v>
      </c>
      <c r="AL3710">
        <f t="shared" si="574"/>
        <v>0.40599999999999997</v>
      </c>
    </row>
    <row r="3711" spans="1:38" x14ac:dyDescent="0.2">
      <c r="A3711" t="s">
        <v>31459</v>
      </c>
      <c r="B3711" t="s">
        <v>17</v>
      </c>
      <c r="C3711" t="s">
        <v>31460</v>
      </c>
      <c r="D3711" s="1">
        <v>43936</v>
      </c>
      <c r="E3711" s="1">
        <v>43936</v>
      </c>
      <c r="F3711" t="s">
        <v>19</v>
      </c>
      <c r="I3711">
        <v>100</v>
      </c>
      <c r="J3711">
        <v>0</v>
      </c>
      <c r="K3711">
        <v>0</v>
      </c>
      <c r="L3711">
        <v>2019</v>
      </c>
      <c r="M3711">
        <v>2019</v>
      </c>
      <c r="N3711" t="s">
        <v>20</v>
      </c>
      <c r="O3711" t="s">
        <v>31406</v>
      </c>
      <c r="P3711" t="s">
        <v>28</v>
      </c>
      <c r="Q3711" t="s">
        <v>34234</v>
      </c>
      <c r="R3711" t="s">
        <v>33762</v>
      </c>
      <c r="S3711" t="s">
        <v>33942</v>
      </c>
      <c r="T3711" t="s">
        <v>34233</v>
      </c>
      <c r="U3711" t="s">
        <v>32634</v>
      </c>
      <c r="V3711" t="s">
        <v>34968</v>
      </c>
      <c r="W3711">
        <v>300</v>
      </c>
      <c r="X3711" t="s">
        <v>32784</v>
      </c>
      <c r="Y3711" t="s">
        <v>32661</v>
      </c>
      <c r="Z3711">
        <v>450</v>
      </c>
      <c r="AA3711">
        <v>8.5</v>
      </c>
      <c r="AC3711">
        <v>1</v>
      </c>
      <c r="AD3711" t="str">
        <f t="shared" si="577"/>
        <v/>
      </c>
      <c r="AE3711">
        <f t="shared" si="572"/>
        <v>1</v>
      </c>
      <c r="AF3711" t="str">
        <f t="shared" si="570"/>
        <v/>
      </c>
      <c r="AG3711" t="str">
        <f t="shared" si="578"/>
        <v/>
      </c>
      <c r="AH3711" t="str">
        <f t="shared" si="575"/>
        <v/>
      </c>
      <c r="AI3711">
        <v>0.14499999999999999</v>
      </c>
      <c r="AJ3711" t="str">
        <f t="shared" si="573"/>
        <v/>
      </c>
      <c r="AK3711">
        <f t="shared" si="576"/>
        <v>2.8</v>
      </c>
      <c r="AL3711">
        <f t="shared" si="574"/>
        <v>0.40599999999999997</v>
      </c>
    </row>
    <row r="3712" spans="1:38" x14ac:dyDescent="0.2">
      <c r="A3712" t="s">
        <v>27677</v>
      </c>
      <c r="B3712" t="s">
        <v>17</v>
      </c>
      <c r="C3712" t="s">
        <v>27678</v>
      </c>
      <c r="D3712" s="1">
        <v>42096</v>
      </c>
      <c r="E3712" s="1">
        <v>44560</v>
      </c>
      <c r="F3712" t="s">
        <v>26</v>
      </c>
      <c r="I3712">
        <v>100</v>
      </c>
      <c r="J3712">
        <v>0</v>
      </c>
      <c r="K3712">
        <v>0</v>
      </c>
      <c r="L3712">
        <v>2403</v>
      </c>
      <c r="M3712">
        <v>2403</v>
      </c>
      <c r="N3712" t="s">
        <v>20</v>
      </c>
      <c r="O3712" t="s">
        <v>27679</v>
      </c>
      <c r="P3712" t="s">
        <v>44</v>
      </c>
      <c r="Q3712" t="s">
        <v>34233</v>
      </c>
      <c r="R3712" t="s">
        <v>34233</v>
      </c>
      <c r="S3712" t="s">
        <v>34233</v>
      </c>
      <c r="T3712" t="s">
        <v>34233</v>
      </c>
      <c r="V3712" t="s">
        <v>33016</v>
      </c>
      <c r="AD3712" t="str">
        <f t="shared" si="577"/>
        <v/>
      </c>
      <c r="AE3712" t="str">
        <f t="shared" si="572"/>
        <v/>
      </c>
      <c r="AF3712" t="str">
        <f t="shared" si="570"/>
        <v/>
      </c>
      <c r="AG3712" t="str">
        <f t="shared" si="578"/>
        <v/>
      </c>
      <c r="AH3712" t="str">
        <f t="shared" si="575"/>
        <v/>
      </c>
      <c r="AI3712">
        <v>0.14499999999999999</v>
      </c>
      <c r="AJ3712" t="str">
        <f t="shared" si="573"/>
        <v/>
      </c>
      <c r="AK3712" t="str">
        <f t="shared" si="576"/>
        <v/>
      </c>
      <c r="AL3712" t="str">
        <f t="shared" si="574"/>
        <v/>
      </c>
    </row>
    <row r="3713" spans="1:39" x14ac:dyDescent="0.2">
      <c r="A3713" t="s">
        <v>31463</v>
      </c>
      <c r="B3713" t="s">
        <v>17</v>
      </c>
      <c r="C3713" t="s">
        <v>31464</v>
      </c>
      <c r="D3713" s="1">
        <v>43936</v>
      </c>
      <c r="E3713" s="1">
        <v>44560</v>
      </c>
      <c r="F3713" t="s">
        <v>26</v>
      </c>
      <c r="I3713">
        <v>100</v>
      </c>
      <c r="J3713">
        <v>0</v>
      </c>
      <c r="K3713">
        <v>0</v>
      </c>
      <c r="L3713">
        <v>8059</v>
      </c>
      <c r="M3713">
        <v>8059</v>
      </c>
      <c r="N3713" t="s">
        <v>20</v>
      </c>
      <c r="O3713" t="s">
        <v>31406</v>
      </c>
      <c r="P3713" t="s">
        <v>28</v>
      </c>
      <c r="Q3713" t="s">
        <v>34233</v>
      </c>
      <c r="R3713" t="s">
        <v>34233</v>
      </c>
      <c r="S3713" t="s">
        <v>34233</v>
      </c>
      <c r="T3713" t="s">
        <v>34233</v>
      </c>
      <c r="V3713" t="s">
        <v>34968</v>
      </c>
      <c r="AD3713" t="str">
        <f t="shared" si="577"/>
        <v/>
      </c>
      <c r="AE3713" t="str">
        <f t="shared" si="572"/>
        <v/>
      </c>
      <c r="AF3713" t="str">
        <f t="shared" si="570"/>
        <v/>
      </c>
      <c r="AG3713" t="str">
        <f t="shared" si="578"/>
        <v/>
      </c>
      <c r="AH3713" t="str">
        <f t="shared" si="575"/>
        <v/>
      </c>
      <c r="AI3713">
        <v>0.14499999999999999</v>
      </c>
      <c r="AJ3713" t="str">
        <f t="shared" si="573"/>
        <v/>
      </c>
      <c r="AK3713" t="str">
        <f t="shared" si="576"/>
        <v/>
      </c>
      <c r="AL3713" t="str">
        <f t="shared" si="574"/>
        <v/>
      </c>
    </row>
    <row r="3714" spans="1:39" x14ac:dyDescent="0.2">
      <c r="A3714" t="s">
        <v>31335</v>
      </c>
      <c r="B3714" t="s">
        <v>17</v>
      </c>
      <c r="C3714" t="s">
        <v>31336</v>
      </c>
      <c r="D3714" s="1">
        <v>43910</v>
      </c>
      <c r="E3714" s="1">
        <v>44560</v>
      </c>
      <c r="F3714" t="s">
        <v>889</v>
      </c>
      <c r="G3714" t="s">
        <v>2354</v>
      </c>
      <c r="I3714">
        <v>50</v>
      </c>
      <c r="J3714">
        <v>50</v>
      </c>
      <c r="K3714">
        <v>0</v>
      </c>
      <c r="L3714">
        <v>22020</v>
      </c>
      <c r="M3714">
        <v>22020</v>
      </c>
      <c r="N3714" t="s">
        <v>20</v>
      </c>
      <c r="O3714" t="s">
        <v>31334</v>
      </c>
      <c r="P3714" t="s">
        <v>28</v>
      </c>
      <c r="Q3714" t="s">
        <v>34249</v>
      </c>
      <c r="R3714">
        <v>20</v>
      </c>
      <c r="S3714" t="s">
        <v>32628</v>
      </c>
      <c r="T3714" t="s">
        <v>34503</v>
      </c>
      <c r="U3714" t="s">
        <v>33778</v>
      </c>
      <c r="V3714" t="s">
        <v>34966</v>
      </c>
      <c r="W3714">
        <v>4500</v>
      </c>
      <c r="X3714" t="s">
        <v>32688</v>
      </c>
      <c r="Y3714">
        <v>3</v>
      </c>
      <c r="Z3714">
        <f>12000+60</f>
        <v>12060</v>
      </c>
      <c r="AD3714" t="str">
        <f t="shared" si="577"/>
        <v/>
      </c>
      <c r="AE3714" t="str">
        <f t="shared" si="572"/>
        <v/>
      </c>
      <c r="AF3714">
        <f t="shared" si="570"/>
        <v>12060</v>
      </c>
      <c r="AG3714" t="str">
        <f t="shared" si="578"/>
        <v/>
      </c>
      <c r="AH3714" t="str">
        <f t="shared" si="575"/>
        <v/>
      </c>
      <c r="AI3714">
        <v>0.14499999999999999</v>
      </c>
      <c r="AJ3714">
        <v>20</v>
      </c>
      <c r="AK3714" t="str">
        <f t="shared" si="576"/>
        <v/>
      </c>
      <c r="AL3714" t="str">
        <f t="shared" si="574"/>
        <v/>
      </c>
    </row>
    <row r="3715" spans="1:39" x14ac:dyDescent="0.2">
      <c r="A3715" t="s">
        <v>31332</v>
      </c>
      <c r="B3715" t="s">
        <v>17</v>
      </c>
      <c r="C3715" t="s">
        <v>31333</v>
      </c>
      <c r="D3715" s="1">
        <v>43910</v>
      </c>
      <c r="E3715" s="1">
        <v>44607</v>
      </c>
      <c r="F3715" t="s">
        <v>889</v>
      </c>
      <c r="G3715" t="s">
        <v>2354</v>
      </c>
      <c r="I3715">
        <v>95</v>
      </c>
      <c r="J3715">
        <v>5</v>
      </c>
      <c r="K3715">
        <v>0</v>
      </c>
      <c r="L3715">
        <v>34841</v>
      </c>
      <c r="M3715">
        <v>34841</v>
      </c>
      <c r="N3715" t="s">
        <v>20</v>
      </c>
      <c r="O3715" t="s">
        <v>31334</v>
      </c>
      <c r="P3715" t="s">
        <v>28</v>
      </c>
      <c r="Q3715" t="s">
        <v>34233</v>
      </c>
      <c r="R3715" t="s">
        <v>34233</v>
      </c>
      <c r="S3715" t="s">
        <v>32628</v>
      </c>
      <c r="T3715" t="s">
        <v>34504</v>
      </c>
      <c r="U3715" t="s">
        <v>33017</v>
      </c>
      <c r="V3715" t="s">
        <v>34966</v>
      </c>
      <c r="W3715">
        <v>1200</v>
      </c>
      <c r="X3715">
        <v>3</v>
      </c>
      <c r="Y3715">
        <v>4</v>
      </c>
      <c r="Z3715">
        <v>3600</v>
      </c>
      <c r="AD3715" t="str">
        <f t="shared" si="577"/>
        <v/>
      </c>
      <c r="AE3715" t="str">
        <f t="shared" si="572"/>
        <v/>
      </c>
      <c r="AF3715">
        <f t="shared" si="570"/>
        <v>3600</v>
      </c>
      <c r="AG3715" t="str">
        <f t="shared" si="578"/>
        <v/>
      </c>
      <c r="AH3715" t="str">
        <f t="shared" si="575"/>
        <v/>
      </c>
      <c r="AI3715">
        <v>0.14499999999999999</v>
      </c>
      <c r="AJ3715" t="str">
        <f t="shared" si="573"/>
        <v/>
      </c>
      <c r="AK3715" t="str">
        <f t="shared" si="576"/>
        <v/>
      </c>
      <c r="AL3715" t="str">
        <f t="shared" si="574"/>
        <v/>
      </c>
    </row>
    <row r="3716" spans="1:39" x14ac:dyDescent="0.2">
      <c r="A3716" t="s">
        <v>26874</v>
      </c>
      <c r="B3716" t="s">
        <v>17</v>
      </c>
      <c r="C3716" t="s">
        <v>26875</v>
      </c>
      <c r="D3716" s="1">
        <v>41513</v>
      </c>
      <c r="E3716" s="1">
        <v>44546</v>
      </c>
      <c r="F3716" t="s">
        <v>39</v>
      </c>
      <c r="I3716">
        <v>100</v>
      </c>
      <c r="J3716">
        <v>0</v>
      </c>
      <c r="K3716">
        <v>0</v>
      </c>
      <c r="L3716">
        <v>3815</v>
      </c>
      <c r="M3716">
        <v>3815</v>
      </c>
      <c r="N3716" t="s">
        <v>20</v>
      </c>
      <c r="O3716" t="s">
        <v>26876</v>
      </c>
      <c r="P3716" t="s">
        <v>44</v>
      </c>
      <c r="Q3716" t="s">
        <v>34233</v>
      </c>
      <c r="R3716" t="s">
        <v>34233</v>
      </c>
      <c r="S3716" t="s">
        <v>33942</v>
      </c>
      <c r="T3716" t="s">
        <v>34233</v>
      </c>
      <c r="V3716" t="s">
        <v>34966</v>
      </c>
      <c r="AD3716" t="str">
        <f t="shared" si="577"/>
        <v/>
      </c>
      <c r="AE3716" t="str">
        <f t="shared" si="572"/>
        <v/>
      </c>
      <c r="AF3716" t="str">
        <f t="shared" si="570"/>
        <v/>
      </c>
      <c r="AG3716" t="str">
        <f t="shared" si="578"/>
        <v/>
      </c>
      <c r="AH3716" t="str">
        <f t="shared" si="575"/>
        <v/>
      </c>
      <c r="AI3716">
        <v>0.14499999999999999</v>
      </c>
      <c r="AJ3716" t="str">
        <f t="shared" si="573"/>
        <v/>
      </c>
      <c r="AK3716" t="str">
        <f t="shared" si="576"/>
        <v/>
      </c>
      <c r="AL3716" t="str">
        <f t="shared" si="574"/>
        <v/>
      </c>
    </row>
    <row r="3717" spans="1:39" x14ac:dyDescent="0.2">
      <c r="A3717" t="s">
        <v>27888</v>
      </c>
      <c r="B3717" t="s">
        <v>17</v>
      </c>
      <c r="C3717" t="s">
        <v>27889</v>
      </c>
      <c r="D3717" s="1">
        <v>42243</v>
      </c>
      <c r="E3717" s="1">
        <v>44546</v>
      </c>
      <c r="F3717" t="s">
        <v>2354</v>
      </c>
      <c r="G3717" t="s">
        <v>470</v>
      </c>
      <c r="I3717">
        <v>95</v>
      </c>
      <c r="J3717">
        <v>5</v>
      </c>
      <c r="K3717">
        <v>0</v>
      </c>
      <c r="L3717">
        <v>18267</v>
      </c>
      <c r="M3717">
        <v>18267</v>
      </c>
      <c r="N3717" t="s">
        <v>20</v>
      </c>
      <c r="O3717" t="s">
        <v>27890</v>
      </c>
      <c r="P3717" t="s">
        <v>44</v>
      </c>
      <c r="Q3717" t="s">
        <v>34233</v>
      </c>
      <c r="R3717" t="s">
        <v>34233</v>
      </c>
      <c r="S3717" t="s">
        <v>33797</v>
      </c>
      <c r="T3717" t="s">
        <v>34505</v>
      </c>
      <c r="U3717" t="s">
        <v>33018</v>
      </c>
      <c r="V3717" t="s">
        <v>33019</v>
      </c>
      <c r="W3717">
        <v>428</v>
      </c>
      <c r="X3717" t="s">
        <v>32784</v>
      </c>
      <c r="Y3717">
        <v>2</v>
      </c>
      <c r="Z3717">
        <f>720+428</f>
        <v>1148</v>
      </c>
      <c r="AA3717">
        <v>8</v>
      </c>
      <c r="AD3717">
        <f>Z3717</f>
        <v>1148</v>
      </c>
      <c r="AE3717" t="str">
        <f t="shared" si="572"/>
        <v/>
      </c>
      <c r="AF3717">
        <v>80</v>
      </c>
      <c r="AG3717" t="str">
        <f t="shared" si="578"/>
        <v/>
      </c>
      <c r="AH3717" t="str">
        <f t="shared" si="575"/>
        <v/>
      </c>
      <c r="AI3717">
        <v>0.14499999999999999</v>
      </c>
      <c r="AJ3717" t="str">
        <f t="shared" si="573"/>
        <v/>
      </c>
      <c r="AK3717" t="str">
        <f t="shared" si="576"/>
        <v/>
      </c>
      <c r="AL3717">
        <f>25/2</f>
        <v>12.5</v>
      </c>
      <c r="AM3717" s="3" t="s">
        <v>35124</v>
      </c>
    </row>
    <row r="3718" spans="1:39" x14ac:dyDescent="0.2">
      <c r="A3718" t="s">
        <v>27891</v>
      </c>
      <c r="B3718" t="s">
        <v>17</v>
      </c>
      <c r="C3718" t="s">
        <v>27892</v>
      </c>
      <c r="D3718" s="1">
        <v>42243</v>
      </c>
      <c r="E3718" s="1">
        <v>43456</v>
      </c>
      <c r="F3718" t="s">
        <v>474</v>
      </c>
      <c r="I3718">
        <v>100</v>
      </c>
      <c r="J3718">
        <v>0</v>
      </c>
      <c r="K3718">
        <v>0</v>
      </c>
      <c r="L3718">
        <v>36</v>
      </c>
      <c r="M3718">
        <v>36</v>
      </c>
      <c r="N3718" t="s">
        <v>20</v>
      </c>
      <c r="O3718" t="s">
        <v>27890</v>
      </c>
      <c r="P3718" t="s">
        <v>44</v>
      </c>
      <c r="Q3718" t="s">
        <v>34233</v>
      </c>
      <c r="R3718" t="s">
        <v>34233</v>
      </c>
      <c r="S3718" t="s">
        <v>32627</v>
      </c>
      <c r="T3718" t="s">
        <v>34233</v>
      </c>
      <c r="U3718" t="s">
        <v>32641</v>
      </c>
      <c r="V3718" t="s">
        <v>32993</v>
      </c>
      <c r="Y3718">
        <v>1</v>
      </c>
      <c r="AD3718" t="str">
        <f t="shared" ref="AD3718:AD3781" si="579">IF((S3718="tühi")*(F3718&lt;&gt;"Elamumaa")*(G3718&lt;&gt;"Elamumaa")*(H3718&lt;&gt;"Elamumaa"),IF(Z3718=0,"",Z3718),"")</f>
        <v/>
      </c>
      <c r="AE3718" t="str">
        <f t="shared" si="572"/>
        <v/>
      </c>
      <c r="AF3718" t="str">
        <f t="shared" ref="AF3718:AF3781" si="580">IF((S3718&lt;&gt;"tühi")*(F3718&lt;&gt;"Elamumaa")*(G3718&lt;&gt;"Elamumaa")*(H3718&lt;&gt;"Elamumaa"),IF(Z3718=0,"",Z3718),"")</f>
        <v/>
      </c>
      <c r="AG3718" t="str">
        <f t="shared" si="578"/>
        <v/>
      </c>
      <c r="AH3718" t="str">
        <f t="shared" si="575"/>
        <v/>
      </c>
      <c r="AI3718">
        <v>0.14499999999999999</v>
      </c>
      <c r="AJ3718" t="str">
        <f t="shared" si="573"/>
        <v/>
      </c>
      <c r="AK3718" t="str">
        <f t="shared" si="576"/>
        <v/>
      </c>
      <c r="AL3718" t="str">
        <f t="shared" si="574"/>
        <v/>
      </c>
    </row>
    <row r="3719" spans="1:39" x14ac:dyDescent="0.2">
      <c r="A3719" t="s">
        <v>13522</v>
      </c>
      <c r="B3719" t="s">
        <v>17</v>
      </c>
      <c r="C3719" t="s">
        <v>13523</v>
      </c>
      <c r="D3719" s="1">
        <v>37048</v>
      </c>
      <c r="E3719" s="1">
        <v>44621</v>
      </c>
      <c r="F3719" t="s">
        <v>19</v>
      </c>
      <c r="I3719">
        <v>100</v>
      </c>
      <c r="J3719">
        <v>0</v>
      </c>
      <c r="K3719">
        <v>0</v>
      </c>
      <c r="L3719">
        <v>1829</v>
      </c>
      <c r="M3719">
        <v>1829</v>
      </c>
      <c r="N3719" t="s">
        <v>20</v>
      </c>
      <c r="O3719" t="s">
        <v>13524</v>
      </c>
      <c r="P3719" t="s">
        <v>28</v>
      </c>
      <c r="Q3719" t="s">
        <v>34233</v>
      </c>
      <c r="R3719" t="s">
        <v>34233</v>
      </c>
      <c r="S3719" t="s">
        <v>33797</v>
      </c>
      <c r="T3719" t="s">
        <v>34349</v>
      </c>
      <c r="AD3719" t="str">
        <f t="shared" si="579"/>
        <v/>
      </c>
      <c r="AE3719" t="str">
        <f t="shared" si="572"/>
        <v/>
      </c>
      <c r="AF3719" t="str">
        <f t="shared" si="580"/>
        <v/>
      </c>
      <c r="AG3719" s="17">
        <v>1</v>
      </c>
      <c r="AH3719">
        <f t="shared" si="575"/>
        <v>2.8</v>
      </c>
      <c r="AI3719">
        <v>0.14499999999999999</v>
      </c>
      <c r="AJ3719">
        <f t="shared" si="573"/>
        <v>0.40599999999999997</v>
      </c>
      <c r="AK3719" t="str">
        <f t="shared" si="576"/>
        <v/>
      </c>
      <c r="AL3719" t="str">
        <f t="shared" si="574"/>
        <v/>
      </c>
    </row>
    <row r="3720" spans="1:39" x14ac:dyDescent="0.2">
      <c r="A3720" t="s">
        <v>13531</v>
      </c>
      <c r="B3720" t="s">
        <v>17</v>
      </c>
      <c r="C3720" t="s">
        <v>13532</v>
      </c>
      <c r="D3720" s="1">
        <v>37048</v>
      </c>
      <c r="E3720" s="1">
        <v>44621</v>
      </c>
      <c r="F3720" t="s">
        <v>19</v>
      </c>
      <c r="I3720">
        <v>100</v>
      </c>
      <c r="J3720">
        <v>0</v>
      </c>
      <c r="K3720">
        <v>0</v>
      </c>
      <c r="L3720">
        <v>1810</v>
      </c>
      <c r="M3720">
        <v>1810</v>
      </c>
      <c r="N3720" t="s">
        <v>20</v>
      </c>
      <c r="O3720" t="s">
        <v>13533</v>
      </c>
      <c r="P3720" t="s">
        <v>28</v>
      </c>
      <c r="Q3720" t="s">
        <v>34233</v>
      </c>
      <c r="R3720" t="s">
        <v>34233</v>
      </c>
      <c r="S3720" t="s">
        <v>33800</v>
      </c>
      <c r="T3720" t="s">
        <v>34349</v>
      </c>
      <c r="AD3720" t="str">
        <f t="shared" si="579"/>
        <v/>
      </c>
      <c r="AE3720" t="str">
        <f t="shared" si="572"/>
        <v/>
      </c>
      <c r="AF3720" t="str">
        <f t="shared" si="580"/>
        <v/>
      </c>
      <c r="AG3720" s="17">
        <v>1</v>
      </c>
      <c r="AH3720">
        <f t="shared" si="575"/>
        <v>2.8</v>
      </c>
      <c r="AI3720">
        <v>0.14499999999999999</v>
      </c>
      <c r="AJ3720">
        <f t="shared" si="573"/>
        <v>0.40599999999999997</v>
      </c>
      <c r="AK3720" t="str">
        <f t="shared" si="576"/>
        <v/>
      </c>
      <c r="AL3720" t="str">
        <f t="shared" si="574"/>
        <v/>
      </c>
    </row>
    <row r="3721" spans="1:39" x14ac:dyDescent="0.2">
      <c r="A3721" t="s">
        <v>29083</v>
      </c>
      <c r="B3721" t="s">
        <v>17</v>
      </c>
      <c r="C3721" t="s">
        <v>29084</v>
      </c>
      <c r="D3721" s="1">
        <v>42829</v>
      </c>
      <c r="E3721" s="1">
        <v>44546</v>
      </c>
      <c r="F3721" t="s">
        <v>26</v>
      </c>
      <c r="I3721">
        <v>100</v>
      </c>
      <c r="J3721">
        <v>0</v>
      </c>
      <c r="K3721">
        <v>0</v>
      </c>
      <c r="L3721">
        <v>889</v>
      </c>
      <c r="M3721">
        <v>889</v>
      </c>
      <c r="N3721" t="s">
        <v>20</v>
      </c>
      <c r="O3721" t="s">
        <v>29085</v>
      </c>
      <c r="P3721" t="s">
        <v>2356</v>
      </c>
      <c r="Q3721" t="s">
        <v>34233</v>
      </c>
      <c r="R3721" t="s">
        <v>34233</v>
      </c>
      <c r="S3721" t="s">
        <v>34233</v>
      </c>
      <c r="T3721" t="s">
        <v>34233</v>
      </c>
      <c r="AD3721" t="str">
        <f t="shared" si="579"/>
        <v/>
      </c>
      <c r="AE3721" t="str">
        <f t="shared" si="572"/>
        <v/>
      </c>
      <c r="AF3721" t="str">
        <f t="shared" si="580"/>
        <v/>
      </c>
      <c r="AG3721" t="str">
        <f t="shared" ref="AG3721:AG3752" si="581">IF((S3721&lt;&gt;"tühi")*(AC3721&lt;&gt;""),AC3721,"")</f>
        <v/>
      </c>
      <c r="AH3721" t="str">
        <f t="shared" si="575"/>
        <v/>
      </c>
      <c r="AI3721">
        <v>0.14499999999999999</v>
      </c>
      <c r="AJ3721" t="str">
        <f t="shared" si="573"/>
        <v/>
      </c>
      <c r="AK3721" t="str">
        <f t="shared" si="576"/>
        <v/>
      </c>
      <c r="AL3721" t="str">
        <f t="shared" si="574"/>
        <v/>
      </c>
    </row>
    <row r="3722" spans="1:39" x14ac:dyDescent="0.2">
      <c r="A3722" t="s">
        <v>29089</v>
      </c>
      <c r="B3722" t="s">
        <v>17</v>
      </c>
      <c r="C3722" t="s">
        <v>29090</v>
      </c>
      <c r="D3722" s="1">
        <v>42829</v>
      </c>
      <c r="E3722" s="1">
        <v>44546</v>
      </c>
      <c r="F3722" t="s">
        <v>26</v>
      </c>
      <c r="I3722">
        <v>100</v>
      </c>
      <c r="J3722">
        <v>0</v>
      </c>
      <c r="K3722">
        <v>0</v>
      </c>
      <c r="L3722">
        <v>221</v>
      </c>
      <c r="M3722">
        <v>221</v>
      </c>
      <c r="N3722" t="s">
        <v>20</v>
      </c>
      <c r="O3722" t="s">
        <v>29091</v>
      </c>
      <c r="P3722" t="s">
        <v>2356</v>
      </c>
      <c r="Q3722" t="s">
        <v>34233</v>
      </c>
      <c r="R3722" t="s">
        <v>34233</v>
      </c>
      <c r="S3722" t="s">
        <v>34233</v>
      </c>
      <c r="T3722" t="s">
        <v>34233</v>
      </c>
      <c r="AD3722" t="str">
        <f t="shared" si="579"/>
        <v/>
      </c>
      <c r="AE3722" t="str">
        <f t="shared" si="572"/>
        <v/>
      </c>
      <c r="AF3722" t="str">
        <f t="shared" si="580"/>
        <v/>
      </c>
      <c r="AG3722" t="str">
        <f t="shared" si="581"/>
        <v/>
      </c>
      <c r="AH3722" t="str">
        <f t="shared" si="575"/>
        <v/>
      </c>
      <c r="AI3722">
        <v>0.14499999999999999</v>
      </c>
      <c r="AJ3722" t="str">
        <f t="shared" si="573"/>
        <v/>
      </c>
      <c r="AK3722" t="str">
        <f t="shared" si="576"/>
        <v/>
      </c>
      <c r="AL3722" t="str">
        <f t="shared" si="574"/>
        <v/>
      </c>
    </row>
    <row r="3723" spans="1:39" x14ac:dyDescent="0.2">
      <c r="A3723" t="s">
        <v>28492</v>
      </c>
      <c r="B3723" t="s">
        <v>17</v>
      </c>
      <c r="C3723" t="s">
        <v>28493</v>
      </c>
      <c r="D3723" s="1">
        <v>42657</v>
      </c>
      <c r="E3723" s="1">
        <v>43957</v>
      </c>
      <c r="F3723" t="s">
        <v>26</v>
      </c>
      <c r="I3723">
        <v>100</v>
      </c>
      <c r="J3723">
        <v>0</v>
      </c>
      <c r="K3723">
        <v>0</v>
      </c>
      <c r="L3723">
        <v>83</v>
      </c>
      <c r="M3723">
        <v>83</v>
      </c>
      <c r="N3723" t="s">
        <v>20</v>
      </c>
      <c r="O3723" t="s">
        <v>28491</v>
      </c>
      <c r="P3723" t="s">
        <v>44</v>
      </c>
      <c r="Q3723" t="s">
        <v>34233</v>
      </c>
      <c r="R3723" t="s">
        <v>34233</v>
      </c>
      <c r="S3723" t="s">
        <v>34233</v>
      </c>
      <c r="T3723" t="s">
        <v>34233</v>
      </c>
      <c r="AD3723" t="str">
        <f t="shared" si="579"/>
        <v/>
      </c>
      <c r="AE3723" t="str">
        <f t="shared" si="572"/>
        <v/>
      </c>
      <c r="AF3723" t="str">
        <f t="shared" si="580"/>
        <v/>
      </c>
      <c r="AG3723" t="str">
        <f t="shared" si="581"/>
        <v/>
      </c>
      <c r="AH3723" t="str">
        <f t="shared" si="575"/>
        <v/>
      </c>
      <c r="AI3723">
        <v>0.14499999999999999</v>
      </c>
      <c r="AJ3723" t="str">
        <f t="shared" si="573"/>
        <v/>
      </c>
      <c r="AK3723" t="str">
        <f t="shared" si="576"/>
        <v/>
      </c>
      <c r="AL3723" t="str">
        <f t="shared" si="574"/>
        <v/>
      </c>
    </row>
    <row r="3724" spans="1:39" x14ac:dyDescent="0.2">
      <c r="A3724" t="s">
        <v>28487</v>
      </c>
      <c r="B3724" t="s">
        <v>17</v>
      </c>
      <c r="C3724" t="s">
        <v>28488</v>
      </c>
      <c r="D3724" s="1">
        <v>42657</v>
      </c>
      <c r="E3724" s="1">
        <v>43957</v>
      </c>
      <c r="F3724" t="s">
        <v>26</v>
      </c>
      <c r="I3724">
        <v>100</v>
      </c>
      <c r="J3724">
        <v>0</v>
      </c>
      <c r="K3724">
        <v>0</v>
      </c>
      <c r="L3724">
        <v>52</v>
      </c>
      <c r="M3724">
        <v>52</v>
      </c>
      <c r="N3724" t="s">
        <v>20</v>
      </c>
      <c r="O3724" t="s">
        <v>28486</v>
      </c>
      <c r="P3724" t="s">
        <v>44</v>
      </c>
      <c r="Q3724" t="s">
        <v>34233</v>
      </c>
      <c r="R3724" t="s">
        <v>34233</v>
      </c>
      <c r="S3724" t="s">
        <v>34233</v>
      </c>
      <c r="T3724" t="s">
        <v>34233</v>
      </c>
      <c r="AD3724" t="str">
        <f t="shared" si="579"/>
        <v/>
      </c>
      <c r="AE3724" t="str">
        <f t="shared" si="572"/>
        <v/>
      </c>
      <c r="AF3724" t="str">
        <f t="shared" si="580"/>
        <v/>
      </c>
      <c r="AG3724" t="str">
        <f t="shared" si="581"/>
        <v/>
      </c>
      <c r="AH3724" t="str">
        <f t="shared" si="575"/>
        <v/>
      </c>
      <c r="AI3724">
        <v>0.14499999999999999</v>
      </c>
      <c r="AJ3724" t="str">
        <f t="shared" si="573"/>
        <v/>
      </c>
      <c r="AK3724" t="str">
        <f t="shared" si="576"/>
        <v/>
      </c>
      <c r="AL3724" t="str">
        <f t="shared" si="574"/>
        <v/>
      </c>
    </row>
    <row r="3725" spans="1:39" x14ac:dyDescent="0.2">
      <c r="A3725" t="s">
        <v>29080</v>
      </c>
      <c r="B3725" t="s">
        <v>17</v>
      </c>
      <c r="C3725" t="s">
        <v>29081</v>
      </c>
      <c r="D3725" s="1">
        <v>42829</v>
      </c>
      <c r="E3725" s="1">
        <v>43456</v>
      </c>
      <c r="F3725" t="s">
        <v>26</v>
      </c>
      <c r="I3725">
        <v>100</v>
      </c>
      <c r="J3725">
        <v>0</v>
      </c>
      <c r="K3725">
        <v>0</v>
      </c>
      <c r="L3725">
        <v>225</v>
      </c>
      <c r="M3725">
        <v>225</v>
      </c>
      <c r="N3725" t="s">
        <v>20</v>
      </c>
      <c r="O3725" t="s">
        <v>29082</v>
      </c>
      <c r="P3725" t="s">
        <v>2356</v>
      </c>
      <c r="Q3725" t="s">
        <v>34233</v>
      </c>
      <c r="R3725" t="s">
        <v>34233</v>
      </c>
      <c r="S3725" t="s">
        <v>34233</v>
      </c>
      <c r="T3725" t="s">
        <v>34233</v>
      </c>
      <c r="AD3725" t="str">
        <f t="shared" si="579"/>
        <v/>
      </c>
      <c r="AE3725" t="str">
        <f t="shared" si="572"/>
        <v/>
      </c>
      <c r="AF3725" t="str">
        <f t="shared" si="580"/>
        <v/>
      </c>
      <c r="AG3725" t="str">
        <f t="shared" si="581"/>
        <v/>
      </c>
      <c r="AH3725" t="str">
        <f t="shared" si="575"/>
        <v/>
      </c>
      <c r="AI3725">
        <v>0.14499999999999999</v>
      </c>
      <c r="AJ3725" t="str">
        <f t="shared" si="573"/>
        <v/>
      </c>
      <c r="AK3725" t="str">
        <f t="shared" si="576"/>
        <v/>
      </c>
      <c r="AL3725" t="str">
        <f t="shared" si="574"/>
        <v/>
      </c>
    </row>
    <row r="3726" spans="1:39" x14ac:dyDescent="0.2">
      <c r="A3726" t="s">
        <v>6520</v>
      </c>
      <c r="B3726" t="s">
        <v>17</v>
      </c>
      <c r="C3726" t="s">
        <v>6521</v>
      </c>
      <c r="D3726" s="1">
        <v>36136</v>
      </c>
      <c r="E3726" s="1">
        <v>44546</v>
      </c>
      <c r="F3726" t="s">
        <v>474</v>
      </c>
      <c r="I3726">
        <v>100</v>
      </c>
      <c r="J3726">
        <v>0</v>
      </c>
      <c r="K3726">
        <v>0</v>
      </c>
      <c r="L3726">
        <v>6636</v>
      </c>
      <c r="M3726">
        <v>6636</v>
      </c>
      <c r="N3726" t="s">
        <v>20</v>
      </c>
      <c r="O3726" t="s">
        <v>6522</v>
      </c>
      <c r="P3726" t="s">
        <v>28</v>
      </c>
      <c r="Q3726" t="s">
        <v>34250</v>
      </c>
      <c r="R3726">
        <v>3.5</v>
      </c>
      <c r="S3726" t="s">
        <v>32627</v>
      </c>
      <c r="T3726" t="s">
        <v>34506</v>
      </c>
      <c r="AD3726" t="str">
        <f t="shared" si="579"/>
        <v/>
      </c>
      <c r="AE3726" t="str">
        <f t="shared" si="572"/>
        <v/>
      </c>
      <c r="AF3726" t="str">
        <f t="shared" si="580"/>
        <v/>
      </c>
      <c r="AG3726" t="str">
        <f t="shared" si="581"/>
        <v/>
      </c>
      <c r="AH3726" t="str">
        <f t="shared" si="575"/>
        <v/>
      </c>
      <c r="AI3726">
        <v>0.14499999999999999</v>
      </c>
      <c r="AJ3726">
        <v>3.5</v>
      </c>
      <c r="AK3726" t="str">
        <f t="shared" si="576"/>
        <v/>
      </c>
    </row>
    <row r="3727" spans="1:39" x14ac:dyDescent="0.2">
      <c r="A3727" t="s">
        <v>29961</v>
      </c>
      <c r="B3727" t="s">
        <v>17</v>
      </c>
      <c r="C3727" t="s">
        <v>29962</v>
      </c>
      <c r="D3727" s="1">
        <v>43840</v>
      </c>
      <c r="E3727" s="1">
        <v>44546</v>
      </c>
      <c r="F3727" t="s">
        <v>26</v>
      </c>
      <c r="I3727">
        <v>100</v>
      </c>
      <c r="J3727">
        <v>0</v>
      </c>
      <c r="K3727">
        <v>0</v>
      </c>
      <c r="L3727">
        <v>13747</v>
      </c>
      <c r="M3727">
        <v>13747</v>
      </c>
      <c r="N3727" t="s">
        <v>20</v>
      </c>
      <c r="O3727" t="s">
        <v>29963</v>
      </c>
      <c r="P3727" t="s">
        <v>44</v>
      </c>
      <c r="Q3727" t="s">
        <v>34233</v>
      </c>
      <c r="R3727" t="s">
        <v>34233</v>
      </c>
      <c r="S3727" t="s">
        <v>34233</v>
      </c>
      <c r="T3727" t="s">
        <v>34233</v>
      </c>
      <c r="AD3727" t="str">
        <f t="shared" si="579"/>
        <v/>
      </c>
      <c r="AE3727" t="str">
        <f t="shared" si="572"/>
        <v/>
      </c>
      <c r="AF3727" t="str">
        <f t="shared" si="580"/>
        <v/>
      </c>
      <c r="AG3727" t="str">
        <f t="shared" si="581"/>
        <v/>
      </c>
      <c r="AH3727" t="str">
        <f t="shared" si="575"/>
        <v/>
      </c>
      <c r="AI3727">
        <v>0.14499999999999999</v>
      </c>
      <c r="AJ3727" t="str">
        <f t="shared" si="573"/>
        <v/>
      </c>
      <c r="AK3727" t="str">
        <f t="shared" si="576"/>
        <v/>
      </c>
      <c r="AL3727" t="str">
        <f t="shared" si="574"/>
        <v/>
      </c>
    </row>
    <row r="3728" spans="1:39" x14ac:dyDescent="0.2">
      <c r="A3728" t="s">
        <v>29964</v>
      </c>
      <c r="B3728" t="s">
        <v>17</v>
      </c>
      <c r="C3728" t="s">
        <v>29965</v>
      </c>
      <c r="D3728" s="1">
        <v>43840</v>
      </c>
      <c r="E3728" s="1">
        <v>44546</v>
      </c>
      <c r="F3728" t="s">
        <v>26</v>
      </c>
      <c r="I3728">
        <v>100</v>
      </c>
      <c r="J3728">
        <v>0</v>
      </c>
      <c r="K3728">
        <v>0</v>
      </c>
      <c r="L3728">
        <v>14326</v>
      </c>
      <c r="M3728">
        <v>14326</v>
      </c>
      <c r="N3728" t="s">
        <v>20</v>
      </c>
      <c r="O3728" t="s">
        <v>29966</v>
      </c>
      <c r="P3728" t="s">
        <v>44</v>
      </c>
      <c r="Q3728" t="s">
        <v>34233</v>
      </c>
      <c r="R3728" t="s">
        <v>34233</v>
      </c>
      <c r="S3728" t="s">
        <v>34233</v>
      </c>
      <c r="T3728" t="s">
        <v>34233</v>
      </c>
      <c r="AD3728" t="str">
        <f t="shared" si="579"/>
        <v/>
      </c>
      <c r="AE3728" t="str">
        <f t="shared" si="572"/>
        <v/>
      </c>
      <c r="AF3728" t="str">
        <f t="shared" si="580"/>
        <v/>
      </c>
      <c r="AG3728" t="str">
        <f t="shared" si="581"/>
        <v/>
      </c>
      <c r="AH3728" t="str">
        <f t="shared" si="575"/>
        <v/>
      </c>
      <c r="AI3728">
        <v>0.14499999999999999</v>
      </c>
      <c r="AJ3728" t="str">
        <f t="shared" si="573"/>
        <v/>
      </c>
      <c r="AK3728" t="str">
        <f t="shared" si="576"/>
        <v/>
      </c>
      <c r="AL3728" t="str">
        <f t="shared" si="574"/>
        <v/>
      </c>
    </row>
    <row r="3729" spans="1:38" x14ac:dyDescent="0.2">
      <c r="A3729" t="s">
        <v>29967</v>
      </c>
      <c r="B3729" t="s">
        <v>17</v>
      </c>
      <c r="C3729" t="s">
        <v>29968</v>
      </c>
      <c r="D3729" s="1">
        <v>43840</v>
      </c>
      <c r="E3729" s="1">
        <v>43840</v>
      </c>
      <c r="F3729" t="s">
        <v>26</v>
      </c>
      <c r="I3729">
        <v>100</v>
      </c>
      <c r="J3729">
        <v>0</v>
      </c>
      <c r="K3729">
        <v>0</v>
      </c>
      <c r="L3729">
        <v>47700</v>
      </c>
      <c r="M3729">
        <v>47655</v>
      </c>
      <c r="N3729" t="s">
        <v>401</v>
      </c>
      <c r="O3729" t="s">
        <v>29969</v>
      </c>
      <c r="P3729" t="s">
        <v>44</v>
      </c>
      <c r="Q3729" t="s">
        <v>34233</v>
      </c>
      <c r="R3729" t="s">
        <v>34233</v>
      </c>
      <c r="S3729" t="s">
        <v>34233</v>
      </c>
      <c r="T3729" t="s">
        <v>34233</v>
      </c>
      <c r="AD3729" t="str">
        <f t="shared" si="579"/>
        <v/>
      </c>
      <c r="AE3729" t="str">
        <f t="shared" si="572"/>
        <v/>
      </c>
      <c r="AF3729" t="str">
        <f t="shared" si="580"/>
        <v/>
      </c>
      <c r="AG3729" t="str">
        <f t="shared" si="581"/>
        <v/>
      </c>
      <c r="AH3729" t="str">
        <f t="shared" si="575"/>
        <v/>
      </c>
      <c r="AI3729">
        <v>0.14499999999999999</v>
      </c>
      <c r="AJ3729" t="str">
        <f t="shared" si="573"/>
        <v/>
      </c>
      <c r="AK3729" t="str">
        <f t="shared" si="576"/>
        <v/>
      </c>
      <c r="AL3729" t="str">
        <f t="shared" si="574"/>
        <v/>
      </c>
    </row>
    <row r="3730" spans="1:38" x14ac:dyDescent="0.2">
      <c r="A3730" t="s">
        <v>30758</v>
      </c>
      <c r="B3730" t="s">
        <v>17</v>
      </c>
      <c r="C3730" t="s">
        <v>30759</v>
      </c>
      <c r="D3730" s="1">
        <v>43859</v>
      </c>
      <c r="E3730" s="1">
        <v>44175</v>
      </c>
      <c r="F3730" t="s">
        <v>889</v>
      </c>
      <c r="I3730">
        <v>100</v>
      </c>
      <c r="J3730">
        <v>0</v>
      </c>
      <c r="K3730">
        <v>0</v>
      </c>
      <c r="L3730">
        <v>1314</v>
      </c>
      <c r="M3730">
        <v>1314</v>
      </c>
      <c r="N3730" t="s">
        <v>20</v>
      </c>
      <c r="O3730" t="s">
        <v>30760</v>
      </c>
      <c r="P3730" t="s">
        <v>44</v>
      </c>
      <c r="Q3730" t="s">
        <v>34233</v>
      </c>
      <c r="R3730" t="s">
        <v>34233</v>
      </c>
      <c r="S3730" t="s">
        <v>33942</v>
      </c>
      <c r="T3730" t="s">
        <v>34233</v>
      </c>
      <c r="AD3730" t="str">
        <f t="shared" si="579"/>
        <v/>
      </c>
      <c r="AE3730" t="str">
        <f t="shared" si="572"/>
        <v/>
      </c>
      <c r="AF3730" t="str">
        <f t="shared" si="580"/>
        <v/>
      </c>
      <c r="AG3730" t="str">
        <f t="shared" si="581"/>
        <v/>
      </c>
      <c r="AH3730" t="str">
        <f t="shared" si="575"/>
        <v/>
      </c>
      <c r="AI3730">
        <v>0.14499999999999999</v>
      </c>
      <c r="AJ3730" t="str">
        <f t="shared" si="573"/>
        <v/>
      </c>
      <c r="AK3730" t="str">
        <f t="shared" si="576"/>
        <v/>
      </c>
      <c r="AL3730" t="str">
        <f t="shared" si="574"/>
        <v/>
      </c>
    </row>
    <row r="3731" spans="1:38" x14ac:dyDescent="0.2">
      <c r="A3731" t="s">
        <v>22948</v>
      </c>
      <c r="B3731" t="s">
        <v>17</v>
      </c>
      <c r="C3731" t="s">
        <v>22949</v>
      </c>
      <c r="D3731" s="1">
        <v>38812</v>
      </c>
      <c r="E3731" s="1">
        <v>43456</v>
      </c>
      <c r="F3731" t="s">
        <v>19</v>
      </c>
      <c r="I3731">
        <v>100</v>
      </c>
      <c r="J3731">
        <v>0</v>
      </c>
      <c r="K3731">
        <v>0</v>
      </c>
      <c r="L3731">
        <v>1106</v>
      </c>
      <c r="M3731">
        <v>1106</v>
      </c>
      <c r="N3731" t="s">
        <v>20</v>
      </c>
      <c r="O3731" t="s">
        <v>22950</v>
      </c>
      <c r="P3731" t="s">
        <v>28</v>
      </c>
      <c r="Q3731" t="s">
        <v>34234</v>
      </c>
      <c r="R3731" t="s">
        <v>33762</v>
      </c>
      <c r="S3731" t="s">
        <v>33942</v>
      </c>
      <c r="T3731" t="s">
        <v>34233</v>
      </c>
      <c r="U3731" t="s">
        <v>32634</v>
      </c>
      <c r="V3731" t="s">
        <v>34971</v>
      </c>
      <c r="W3731">
        <v>200</v>
      </c>
      <c r="X3731">
        <v>2</v>
      </c>
      <c r="Y3731">
        <v>1</v>
      </c>
      <c r="Z3731">
        <v>400</v>
      </c>
      <c r="AA3731">
        <v>8.5</v>
      </c>
      <c r="AC3731">
        <v>1</v>
      </c>
      <c r="AD3731" t="str">
        <f t="shared" si="579"/>
        <v/>
      </c>
      <c r="AE3731">
        <f t="shared" si="572"/>
        <v>1</v>
      </c>
      <c r="AF3731" t="str">
        <f t="shared" si="580"/>
        <v/>
      </c>
      <c r="AG3731" t="str">
        <f t="shared" si="581"/>
        <v/>
      </c>
      <c r="AH3731" t="str">
        <f t="shared" si="575"/>
        <v/>
      </c>
      <c r="AI3731">
        <v>0.14499999999999999</v>
      </c>
      <c r="AJ3731" t="str">
        <f t="shared" si="573"/>
        <v/>
      </c>
      <c r="AK3731">
        <f t="shared" si="576"/>
        <v>2.8</v>
      </c>
      <c r="AL3731">
        <f t="shared" si="574"/>
        <v>0.40599999999999997</v>
      </c>
    </row>
    <row r="3732" spans="1:38" x14ac:dyDescent="0.2">
      <c r="A3732" t="s">
        <v>22960</v>
      </c>
      <c r="B3732" t="s">
        <v>17</v>
      </c>
      <c r="C3732" t="s">
        <v>22961</v>
      </c>
      <c r="D3732" s="1">
        <v>38812</v>
      </c>
      <c r="E3732" s="1">
        <v>43456</v>
      </c>
      <c r="F3732" t="s">
        <v>19</v>
      </c>
      <c r="I3732">
        <v>100</v>
      </c>
      <c r="J3732">
        <v>0</v>
      </c>
      <c r="K3732">
        <v>0</v>
      </c>
      <c r="L3732">
        <v>1370</v>
      </c>
      <c r="M3732">
        <v>1370</v>
      </c>
      <c r="N3732" t="s">
        <v>20</v>
      </c>
      <c r="O3732" t="s">
        <v>22962</v>
      </c>
      <c r="P3732" t="s">
        <v>28</v>
      </c>
      <c r="Q3732" t="s">
        <v>34233</v>
      </c>
      <c r="R3732" t="s">
        <v>34233</v>
      </c>
      <c r="S3732" t="s">
        <v>32628</v>
      </c>
      <c r="T3732" t="s">
        <v>34357</v>
      </c>
      <c r="U3732" t="s">
        <v>32634</v>
      </c>
      <c r="V3732" t="s">
        <v>34971</v>
      </c>
      <c r="W3732">
        <v>250</v>
      </c>
      <c r="X3732">
        <v>2</v>
      </c>
      <c r="Y3732" t="s">
        <v>32654</v>
      </c>
      <c r="Z3732">
        <v>500</v>
      </c>
      <c r="AA3732">
        <v>8.5</v>
      </c>
      <c r="AC3732">
        <v>1</v>
      </c>
      <c r="AD3732" t="str">
        <f t="shared" si="579"/>
        <v/>
      </c>
      <c r="AE3732" t="str">
        <f t="shared" si="572"/>
        <v/>
      </c>
      <c r="AF3732" t="str">
        <f t="shared" si="580"/>
        <v/>
      </c>
      <c r="AG3732">
        <f t="shared" si="581"/>
        <v>1</v>
      </c>
      <c r="AH3732">
        <f t="shared" si="575"/>
        <v>2.8</v>
      </c>
      <c r="AI3732">
        <v>0.14499999999999999</v>
      </c>
      <c r="AJ3732">
        <f t="shared" si="573"/>
        <v>0.40599999999999997</v>
      </c>
      <c r="AK3732" t="str">
        <f t="shared" si="576"/>
        <v/>
      </c>
      <c r="AL3732" t="str">
        <f t="shared" si="574"/>
        <v/>
      </c>
    </row>
    <row r="3733" spans="1:38" x14ac:dyDescent="0.2">
      <c r="A3733" t="s">
        <v>22963</v>
      </c>
      <c r="B3733" t="s">
        <v>17</v>
      </c>
      <c r="C3733" t="s">
        <v>22964</v>
      </c>
      <c r="D3733" s="1">
        <v>38812</v>
      </c>
      <c r="E3733" s="1">
        <v>44546</v>
      </c>
      <c r="F3733" t="s">
        <v>19</v>
      </c>
      <c r="I3733">
        <v>100</v>
      </c>
      <c r="J3733">
        <v>0</v>
      </c>
      <c r="K3733">
        <v>0</v>
      </c>
      <c r="L3733">
        <v>1516</v>
      </c>
      <c r="M3733">
        <v>1516</v>
      </c>
      <c r="N3733" t="s">
        <v>20</v>
      </c>
      <c r="O3733" t="s">
        <v>22965</v>
      </c>
      <c r="P3733" t="s">
        <v>28</v>
      </c>
      <c r="Q3733" t="s">
        <v>34233</v>
      </c>
      <c r="R3733" t="s">
        <v>34233</v>
      </c>
      <c r="S3733" t="s">
        <v>32628</v>
      </c>
      <c r="T3733" t="s">
        <v>34382</v>
      </c>
      <c r="U3733" t="s">
        <v>32634</v>
      </c>
      <c r="V3733" t="s">
        <v>34971</v>
      </c>
      <c r="W3733">
        <v>250</v>
      </c>
      <c r="X3733">
        <v>2</v>
      </c>
      <c r="Y3733" t="s">
        <v>32654</v>
      </c>
      <c r="Z3733">
        <v>500</v>
      </c>
      <c r="AA3733">
        <v>8.5</v>
      </c>
      <c r="AC3733">
        <v>1</v>
      </c>
      <c r="AD3733" t="str">
        <f t="shared" si="579"/>
        <v/>
      </c>
      <c r="AE3733" t="str">
        <f t="shared" si="572"/>
        <v/>
      </c>
      <c r="AF3733" t="str">
        <f t="shared" si="580"/>
        <v/>
      </c>
      <c r="AG3733">
        <f t="shared" si="581"/>
        <v>1</v>
      </c>
      <c r="AH3733">
        <f t="shared" si="575"/>
        <v>2.8</v>
      </c>
      <c r="AI3733">
        <v>0.14499999999999999</v>
      </c>
      <c r="AJ3733">
        <f t="shared" si="573"/>
        <v>0.40599999999999997</v>
      </c>
      <c r="AK3733" t="str">
        <f t="shared" si="576"/>
        <v/>
      </c>
      <c r="AL3733" t="str">
        <f t="shared" si="574"/>
        <v/>
      </c>
    </row>
    <row r="3734" spans="1:38" x14ac:dyDescent="0.2">
      <c r="A3734" t="s">
        <v>29216</v>
      </c>
      <c r="B3734" t="s">
        <v>17</v>
      </c>
      <c r="C3734" t="s">
        <v>29217</v>
      </c>
      <c r="D3734" s="1">
        <v>43110</v>
      </c>
      <c r="E3734" s="1">
        <v>44546</v>
      </c>
      <c r="F3734" t="s">
        <v>19</v>
      </c>
      <c r="I3734">
        <v>100</v>
      </c>
      <c r="J3734">
        <v>0</v>
      </c>
      <c r="K3734">
        <v>0</v>
      </c>
      <c r="L3734">
        <v>1596</v>
      </c>
      <c r="M3734">
        <v>1596</v>
      </c>
      <c r="N3734" t="s">
        <v>20</v>
      </c>
      <c r="O3734" t="s">
        <v>29218</v>
      </c>
      <c r="P3734" t="s">
        <v>28</v>
      </c>
      <c r="Q3734" t="s">
        <v>34233</v>
      </c>
      <c r="R3734" t="s">
        <v>34233</v>
      </c>
      <c r="S3734" t="s">
        <v>32628</v>
      </c>
      <c r="T3734" t="s">
        <v>34357</v>
      </c>
      <c r="U3734" t="s">
        <v>32634</v>
      </c>
      <c r="V3734" t="s">
        <v>34972</v>
      </c>
      <c r="W3734">
        <v>250</v>
      </c>
      <c r="X3734">
        <v>2</v>
      </c>
      <c r="Y3734" t="s">
        <v>32654</v>
      </c>
      <c r="Z3734">
        <v>500</v>
      </c>
      <c r="AA3734">
        <v>8.5</v>
      </c>
      <c r="AC3734">
        <v>1</v>
      </c>
      <c r="AD3734" t="str">
        <f t="shared" si="579"/>
        <v/>
      </c>
      <c r="AE3734" t="str">
        <f t="shared" si="572"/>
        <v/>
      </c>
      <c r="AF3734" t="str">
        <f t="shared" si="580"/>
        <v/>
      </c>
      <c r="AG3734">
        <f t="shared" si="581"/>
        <v>1</v>
      </c>
      <c r="AH3734">
        <f t="shared" si="575"/>
        <v>2.8</v>
      </c>
      <c r="AI3734">
        <v>0.14499999999999999</v>
      </c>
      <c r="AJ3734">
        <f t="shared" si="573"/>
        <v>0.40599999999999997</v>
      </c>
      <c r="AK3734" t="str">
        <f t="shared" si="576"/>
        <v/>
      </c>
      <c r="AL3734" t="str">
        <f t="shared" si="574"/>
        <v/>
      </c>
    </row>
    <row r="3735" spans="1:38" x14ac:dyDescent="0.2">
      <c r="A3735" t="s">
        <v>29219</v>
      </c>
      <c r="B3735" t="s">
        <v>17</v>
      </c>
      <c r="C3735" t="s">
        <v>29220</v>
      </c>
      <c r="D3735" s="1">
        <v>43110</v>
      </c>
      <c r="E3735" s="1">
        <v>43456</v>
      </c>
      <c r="F3735" t="s">
        <v>19</v>
      </c>
      <c r="I3735">
        <v>100</v>
      </c>
      <c r="J3735">
        <v>0</v>
      </c>
      <c r="K3735">
        <v>0</v>
      </c>
      <c r="L3735">
        <v>1500</v>
      </c>
      <c r="M3735">
        <v>1500</v>
      </c>
      <c r="N3735" t="s">
        <v>20</v>
      </c>
      <c r="O3735" t="s">
        <v>29221</v>
      </c>
      <c r="P3735" t="s">
        <v>28</v>
      </c>
      <c r="Q3735" t="s">
        <v>34234</v>
      </c>
      <c r="R3735" t="s">
        <v>33768</v>
      </c>
      <c r="S3735" t="s">
        <v>32627</v>
      </c>
      <c r="T3735" t="s">
        <v>34363</v>
      </c>
      <c r="U3735" t="s">
        <v>32634</v>
      </c>
      <c r="V3735" t="s">
        <v>34972</v>
      </c>
      <c r="W3735">
        <v>250</v>
      </c>
      <c r="X3735">
        <v>2</v>
      </c>
      <c r="Y3735" t="s">
        <v>32654</v>
      </c>
      <c r="Z3735">
        <v>500</v>
      </c>
      <c r="AA3735">
        <v>8.5</v>
      </c>
      <c r="AC3735">
        <v>1</v>
      </c>
      <c r="AD3735" t="str">
        <f t="shared" si="579"/>
        <v/>
      </c>
      <c r="AE3735" t="str">
        <f t="shared" ref="AE3735:AE3798" si="582">IF((S3735="tühi")*(AC3735&lt;&gt;""),AC3735,"")</f>
        <v/>
      </c>
      <c r="AF3735" t="str">
        <f t="shared" si="580"/>
        <v/>
      </c>
      <c r="AG3735">
        <f t="shared" si="581"/>
        <v>1</v>
      </c>
      <c r="AH3735">
        <f t="shared" si="575"/>
        <v>2.8</v>
      </c>
      <c r="AI3735">
        <v>0.14499999999999999</v>
      </c>
      <c r="AJ3735">
        <f t="shared" si="573"/>
        <v>0.40599999999999997</v>
      </c>
      <c r="AK3735" t="str">
        <f t="shared" si="576"/>
        <v/>
      </c>
      <c r="AL3735" t="str">
        <f t="shared" si="574"/>
        <v/>
      </c>
    </row>
    <row r="3736" spans="1:38" x14ac:dyDescent="0.2">
      <c r="A3736" t="s">
        <v>22951</v>
      </c>
      <c r="B3736" t="s">
        <v>17</v>
      </c>
      <c r="C3736" t="s">
        <v>22952</v>
      </c>
      <c r="D3736" s="1">
        <v>38812</v>
      </c>
      <c r="E3736" s="1">
        <v>43456</v>
      </c>
      <c r="F3736" t="s">
        <v>19</v>
      </c>
      <c r="I3736">
        <v>100</v>
      </c>
      <c r="J3736">
        <v>0</v>
      </c>
      <c r="K3736">
        <v>0</v>
      </c>
      <c r="L3736">
        <v>1107</v>
      </c>
      <c r="M3736">
        <v>1107</v>
      </c>
      <c r="N3736" t="s">
        <v>20</v>
      </c>
      <c r="O3736" t="s">
        <v>22953</v>
      </c>
      <c r="P3736" t="s">
        <v>28</v>
      </c>
      <c r="Q3736" t="s">
        <v>34234</v>
      </c>
      <c r="R3736" t="s">
        <v>33762</v>
      </c>
      <c r="S3736" t="s">
        <v>33942</v>
      </c>
      <c r="T3736" t="s">
        <v>34233</v>
      </c>
      <c r="U3736" t="s">
        <v>32634</v>
      </c>
      <c r="V3736" t="s">
        <v>34971</v>
      </c>
      <c r="W3736">
        <v>200</v>
      </c>
      <c r="X3736">
        <v>2</v>
      </c>
      <c r="Y3736">
        <v>1</v>
      </c>
      <c r="Z3736">
        <v>400</v>
      </c>
      <c r="AA3736">
        <v>8.5</v>
      </c>
      <c r="AC3736">
        <v>1</v>
      </c>
      <c r="AD3736" t="str">
        <f t="shared" si="579"/>
        <v/>
      </c>
      <c r="AE3736">
        <f t="shared" si="582"/>
        <v>1</v>
      </c>
      <c r="AF3736" t="str">
        <f t="shared" si="580"/>
        <v/>
      </c>
      <c r="AG3736" t="str">
        <f t="shared" si="581"/>
        <v/>
      </c>
      <c r="AH3736" t="str">
        <f t="shared" si="575"/>
        <v/>
      </c>
      <c r="AI3736">
        <v>0.14499999999999999</v>
      </c>
      <c r="AJ3736" t="str">
        <f t="shared" si="573"/>
        <v/>
      </c>
      <c r="AK3736">
        <f t="shared" si="576"/>
        <v>2.8</v>
      </c>
      <c r="AL3736">
        <f t="shared" si="574"/>
        <v>0.40599999999999997</v>
      </c>
    </row>
    <row r="3737" spans="1:38" x14ac:dyDescent="0.2">
      <c r="A3737" t="s">
        <v>22954</v>
      </c>
      <c r="B3737" t="s">
        <v>17</v>
      </c>
      <c r="C3737" t="s">
        <v>22955</v>
      </c>
      <c r="D3737" s="1">
        <v>38812</v>
      </c>
      <c r="E3737" s="1">
        <v>43456</v>
      </c>
      <c r="F3737" t="s">
        <v>19</v>
      </c>
      <c r="I3737">
        <v>100</v>
      </c>
      <c r="J3737">
        <v>0</v>
      </c>
      <c r="K3737">
        <v>0</v>
      </c>
      <c r="L3737">
        <v>1107</v>
      </c>
      <c r="M3737">
        <v>1107</v>
      </c>
      <c r="N3737" t="s">
        <v>20</v>
      </c>
      <c r="O3737" t="s">
        <v>22956</v>
      </c>
      <c r="P3737" t="s">
        <v>28</v>
      </c>
      <c r="Q3737" t="s">
        <v>34234</v>
      </c>
      <c r="R3737" t="s">
        <v>33762</v>
      </c>
      <c r="S3737" t="s">
        <v>33942</v>
      </c>
      <c r="T3737" t="s">
        <v>34233</v>
      </c>
      <c r="U3737" t="s">
        <v>32634</v>
      </c>
      <c r="V3737" t="s">
        <v>34971</v>
      </c>
      <c r="W3737">
        <v>200</v>
      </c>
      <c r="X3737">
        <v>2</v>
      </c>
      <c r="Y3737">
        <v>1</v>
      </c>
      <c r="Z3737">
        <v>400</v>
      </c>
      <c r="AA3737">
        <v>8.5</v>
      </c>
      <c r="AC3737">
        <v>1</v>
      </c>
      <c r="AD3737" t="str">
        <f t="shared" si="579"/>
        <v/>
      </c>
      <c r="AE3737">
        <f t="shared" si="582"/>
        <v>1</v>
      </c>
      <c r="AF3737" t="str">
        <f t="shared" si="580"/>
        <v/>
      </c>
      <c r="AG3737" t="str">
        <f t="shared" si="581"/>
        <v/>
      </c>
      <c r="AH3737" t="str">
        <f t="shared" si="575"/>
        <v/>
      </c>
      <c r="AI3737">
        <v>0.14499999999999999</v>
      </c>
      <c r="AJ3737" t="str">
        <f t="shared" si="573"/>
        <v/>
      </c>
      <c r="AK3737">
        <f t="shared" si="576"/>
        <v>2.8</v>
      </c>
      <c r="AL3737">
        <f t="shared" si="574"/>
        <v>0.40599999999999997</v>
      </c>
    </row>
    <row r="3738" spans="1:38" x14ac:dyDescent="0.2">
      <c r="A3738" t="s">
        <v>22957</v>
      </c>
      <c r="B3738" t="s">
        <v>17</v>
      </c>
      <c r="C3738" t="s">
        <v>22958</v>
      </c>
      <c r="D3738" s="1">
        <v>38812</v>
      </c>
      <c r="E3738" s="1">
        <v>43456</v>
      </c>
      <c r="F3738" t="s">
        <v>19</v>
      </c>
      <c r="I3738">
        <v>100</v>
      </c>
      <c r="J3738">
        <v>0</v>
      </c>
      <c r="K3738">
        <v>0</v>
      </c>
      <c r="L3738">
        <v>1493</v>
      </c>
      <c r="M3738">
        <v>1493</v>
      </c>
      <c r="N3738" t="s">
        <v>20</v>
      </c>
      <c r="O3738" t="s">
        <v>22959</v>
      </c>
      <c r="P3738" t="s">
        <v>28</v>
      </c>
      <c r="Q3738" t="s">
        <v>34234</v>
      </c>
      <c r="R3738" t="s">
        <v>33762</v>
      </c>
      <c r="S3738" t="s">
        <v>33942</v>
      </c>
      <c r="T3738" t="s">
        <v>34233</v>
      </c>
      <c r="U3738" t="s">
        <v>32634</v>
      </c>
      <c r="V3738" t="s">
        <v>34971</v>
      </c>
      <c r="W3738">
        <v>200</v>
      </c>
      <c r="X3738">
        <v>2</v>
      </c>
      <c r="Y3738">
        <v>1</v>
      </c>
      <c r="Z3738">
        <v>400</v>
      </c>
      <c r="AA3738">
        <v>8.5</v>
      </c>
      <c r="AC3738">
        <v>1</v>
      </c>
      <c r="AD3738" t="str">
        <f t="shared" si="579"/>
        <v/>
      </c>
      <c r="AE3738">
        <f t="shared" si="582"/>
        <v>1</v>
      </c>
      <c r="AF3738" t="str">
        <f t="shared" si="580"/>
        <v/>
      </c>
      <c r="AG3738" t="str">
        <f t="shared" si="581"/>
        <v/>
      </c>
      <c r="AH3738" t="str">
        <f t="shared" si="575"/>
        <v/>
      </c>
      <c r="AI3738">
        <v>0.14499999999999999</v>
      </c>
      <c r="AJ3738" t="str">
        <f t="shared" si="573"/>
        <v/>
      </c>
      <c r="AK3738">
        <f t="shared" si="576"/>
        <v>2.8</v>
      </c>
      <c r="AL3738">
        <f t="shared" si="574"/>
        <v>0.40599999999999997</v>
      </c>
    </row>
    <row r="3739" spans="1:38" x14ac:dyDescent="0.2">
      <c r="A3739" t="s">
        <v>29222</v>
      </c>
      <c r="B3739" t="s">
        <v>17</v>
      </c>
      <c r="C3739" t="s">
        <v>29223</v>
      </c>
      <c r="D3739" s="1">
        <v>43110</v>
      </c>
      <c r="E3739" s="1">
        <v>44546</v>
      </c>
      <c r="F3739" t="s">
        <v>26</v>
      </c>
      <c r="I3739">
        <v>100</v>
      </c>
      <c r="J3739">
        <v>0</v>
      </c>
      <c r="K3739">
        <v>0</v>
      </c>
      <c r="L3739">
        <v>884</v>
      </c>
      <c r="M3739">
        <v>884</v>
      </c>
      <c r="N3739" t="s">
        <v>20</v>
      </c>
      <c r="O3739" t="s">
        <v>29224</v>
      </c>
      <c r="P3739" t="s">
        <v>28</v>
      </c>
      <c r="Q3739" t="s">
        <v>34233</v>
      </c>
      <c r="R3739" t="s">
        <v>34233</v>
      </c>
      <c r="S3739" t="s">
        <v>34233</v>
      </c>
      <c r="T3739" t="s">
        <v>34233</v>
      </c>
      <c r="V3739" t="s">
        <v>34972</v>
      </c>
      <c r="AD3739" t="str">
        <f t="shared" si="579"/>
        <v/>
      </c>
      <c r="AE3739" t="str">
        <f t="shared" si="582"/>
        <v/>
      </c>
      <c r="AF3739" t="str">
        <f t="shared" si="580"/>
        <v/>
      </c>
      <c r="AG3739" t="str">
        <f t="shared" si="581"/>
        <v/>
      </c>
      <c r="AH3739" t="str">
        <f t="shared" si="575"/>
        <v/>
      </c>
      <c r="AI3739">
        <v>0.14499999999999999</v>
      </c>
      <c r="AJ3739" t="str">
        <f t="shared" si="573"/>
        <v/>
      </c>
      <c r="AK3739" t="str">
        <f t="shared" si="576"/>
        <v/>
      </c>
      <c r="AL3739" t="str">
        <f t="shared" si="574"/>
        <v/>
      </c>
    </row>
    <row r="3740" spans="1:38" x14ac:dyDescent="0.2">
      <c r="A3740" t="s">
        <v>22975</v>
      </c>
      <c r="B3740" t="s">
        <v>17</v>
      </c>
      <c r="C3740" t="s">
        <v>22976</v>
      </c>
      <c r="D3740" s="1">
        <v>38812</v>
      </c>
      <c r="E3740" s="1">
        <v>43456</v>
      </c>
      <c r="F3740" t="s">
        <v>889</v>
      </c>
      <c r="I3740">
        <v>100</v>
      </c>
      <c r="J3740">
        <v>0</v>
      </c>
      <c r="K3740">
        <v>0</v>
      </c>
      <c r="L3740">
        <v>1445</v>
      </c>
      <c r="M3740">
        <v>1445</v>
      </c>
      <c r="N3740" t="s">
        <v>20</v>
      </c>
      <c r="O3740" t="s">
        <v>22977</v>
      </c>
      <c r="P3740" t="s">
        <v>28</v>
      </c>
      <c r="Q3740" t="s">
        <v>34233</v>
      </c>
      <c r="R3740" t="s">
        <v>34233</v>
      </c>
      <c r="S3740" t="s">
        <v>33942</v>
      </c>
      <c r="T3740" t="s">
        <v>34233</v>
      </c>
      <c r="V3740" t="s">
        <v>34971</v>
      </c>
      <c r="AD3740" t="str">
        <f t="shared" si="579"/>
        <v/>
      </c>
      <c r="AE3740" t="str">
        <f t="shared" si="582"/>
        <v/>
      </c>
      <c r="AF3740" t="str">
        <f t="shared" si="580"/>
        <v/>
      </c>
      <c r="AG3740" t="str">
        <f t="shared" si="581"/>
        <v/>
      </c>
      <c r="AH3740" t="str">
        <f t="shared" si="575"/>
        <v/>
      </c>
      <c r="AI3740">
        <v>0.14499999999999999</v>
      </c>
      <c r="AJ3740" t="str">
        <f t="shared" si="573"/>
        <v/>
      </c>
      <c r="AK3740" t="str">
        <f t="shared" si="576"/>
        <v/>
      </c>
      <c r="AL3740" t="str">
        <f t="shared" si="574"/>
        <v/>
      </c>
    </row>
    <row r="3741" spans="1:38" x14ac:dyDescent="0.2">
      <c r="A3741" t="s">
        <v>5140</v>
      </c>
      <c r="B3741" t="s">
        <v>17</v>
      </c>
      <c r="C3741" t="s">
        <v>5141</v>
      </c>
      <c r="D3741" s="1">
        <v>36096</v>
      </c>
      <c r="E3741" s="1">
        <v>44599</v>
      </c>
      <c r="F3741" t="s">
        <v>39</v>
      </c>
      <c r="I3741">
        <v>100</v>
      </c>
      <c r="J3741">
        <v>0</v>
      </c>
      <c r="K3741">
        <v>0</v>
      </c>
      <c r="L3741">
        <v>79100</v>
      </c>
      <c r="M3741">
        <v>79131</v>
      </c>
      <c r="N3741" t="s">
        <v>401</v>
      </c>
      <c r="O3741" t="s">
        <v>5142</v>
      </c>
      <c r="P3741" t="s">
        <v>28</v>
      </c>
      <c r="Q3741" t="s">
        <v>34233</v>
      </c>
      <c r="R3741" t="s">
        <v>34233</v>
      </c>
      <c r="S3741" t="s">
        <v>33942</v>
      </c>
      <c r="T3741" t="s">
        <v>34233</v>
      </c>
      <c r="AD3741" t="str">
        <f t="shared" si="579"/>
        <v/>
      </c>
      <c r="AE3741" t="str">
        <f t="shared" si="582"/>
        <v/>
      </c>
      <c r="AF3741" t="str">
        <f t="shared" si="580"/>
        <v/>
      </c>
      <c r="AG3741" t="str">
        <f t="shared" si="581"/>
        <v/>
      </c>
      <c r="AH3741" t="str">
        <f t="shared" si="575"/>
        <v/>
      </c>
      <c r="AI3741">
        <v>0.14499999999999999</v>
      </c>
      <c r="AJ3741" t="str">
        <f t="shared" si="573"/>
        <v/>
      </c>
      <c r="AK3741" t="str">
        <f t="shared" si="576"/>
        <v/>
      </c>
      <c r="AL3741" t="str">
        <f t="shared" si="574"/>
        <v/>
      </c>
    </row>
    <row r="3742" spans="1:38" x14ac:dyDescent="0.2">
      <c r="A3742" t="s">
        <v>27899</v>
      </c>
      <c r="B3742" t="s">
        <v>17</v>
      </c>
      <c r="C3742" t="s">
        <v>27900</v>
      </c>
      <c r="D3742" s="1">
        <v>42142</v>
      </c>
      <c r="E3742" s="1">
        <v>43456</v>
      </c>
      <c r="F3742" t="s">
        <v>889</v>
      </c>
      <c r="I3742">
        <v>100</v>
      </c>
      <c r="J3742">
        <v>0</v>
      </c>
      <c r="K3742">
        <v>0</v>
      </c>
      <c r="L3742">
        <v>2223</v>
      </c>
      <c r="M3742">
        <v>2223</v>
      </c>
      <c r="N3742" t="s">
        <v>20</v>
      </c>
      <c r="O3742" t="s">
        <v>27901</v>
      </c>
      <c r="P3742" t="s">
        <v>28</v>
      </c>
      <c r="Q3742" t="s">
        <v>34233</v>
      </c>
      <c r="R3742" t="s">
        <v>34233</v>
      </c>
      <c r="S3742" t="s">
        <v>33942</v>
      </c>
      <c r="T3742" t="s">
        <v>34233</v>
      </c>
      <c r="V3742" t="s">
        <v>33009</v>
      </c>
      <c r="AD3742" t="str">
        <f t="shared" si="579"/>
        <v/>
      </c>
      <c r="AE3742" t="str">
        <f t="shared" si="582"/>
        <v/>
      </c>
      <c r="AF3742" t="str">
        <f t="shared" si="580"/>
        <v/>
      </c>
      <c r="AG3742" t="str">
        <f t="shared" si="581"/>
        <v/>
      </c>
      <c r="AH3742" t="str">
        <f t="shared" si="575"/>
        <v/>
      </c>
      <c r="AI3742">
        <v>0.14499999999999999</v>
      </c>
      <c r="AJ3742" t="str">
        <f t="shared" si="573"/>
        <v/>
      </c>
      <c r="AK3742" t="str">
        <f t="shared" si="576"/>
        <v/>
      </c>
      <c r="AL3742" t="str">
        <f t="shared" si="574"/>
        <v/>
      </c>
    </row>
    <row r="3743" spans="1:38" x14ac:dyDescent="0.2">
      <c r="A3743" t="s">
        <v>17878</v>
      </c>
      <c r="B3743" t="s">
        <v>17</v>
      </c>
      <c r="C3743" t="s">
        <v>17879</v>
      </c>
      <c r="D3743" s="1">
        <v>37859</v>
      </c>
      <c r="E3743" s="1">
        <v>44546</v>
      </c>
      <c r="F3743" t="s">
        <v>19</v>
      </c>
      <c r="I3743">
        <v>100</v>
      </c>
      <c r="J3743">
        <v>0</v>
      </c>
      <c r="K3743">
        <v>0</v>
      </c>
      <c r="L3743">
        <v>1497</v>
      </c>
      <c r="M3743">
        <v>1497</v>
      </c>
      <c r="N3743" t="s">
        <v>20</v>
      </c>
      <c r="O3743" t="s">
        <v>17880</v>
      </c>
      <c r="P3743" t="s">
        <v>28</v>
      </c>
      <c r="Q3743" t="s">
        <v>34233</v>
      </c>
      <c r="R3743" t="s">
        <v>34233</v>
      </c>
      <c r="S3743" t="s">
        <v>32628</v>
      </c>
      <c r="T3743" t="s">
        <v>34357</v>
      </c>
      <c r="U3743" t="s">
        <v>32634</v>
      </c>
      <c r="V3743" t="s">
        <v>33007</v>
      </c>
      <c r="X3743">
        <v>2</v>
      </c>
      <c r="Y3743" t="s">
        <v>32654</v>
      </c>
      <c r="AB3743">
        <v>15</v>
      </c>
      <c r="AC3743">
        <v>1</v>
      </c>
      <c r="AD3743" t="str">
        <f t="shared" si="579"/>
        <v/>
      </c>
      <c r="AE3743" t="str">
        <f t="shared" si="582"/>
        <v/>
      </c>
      <c r="AF3743" t="str">
        <f t="shared" si="580"/>
        <v/>
      </c>
      <c r="AG3743">
        <f t="shared" si="581"/>
        <v>1</v>
      </c>
      <c r="AH3743">
        <f t="shared" si="575"/>
        <v>2.8</v>
      </c>
      <c r="AI3743">
        <v>0.14499999999999999</v>
      </c>
      <c r="AJ3743">
        <f t="shared" si="573"/>
        <v>0.40599999999999997</v>
      </c>
      <c r="AK3743" t="str">
        <f t="shared" si="576"/>
        <v/>
      </c>
      <c r="AL3743" t="str">
        <f t="shared" si="574"/>
        <v/>
      </c>
    </row>
    <row r="3744" spans="1:38" x14ac:dyDescent="0.2">
      <c r="A3744" t="s">
        <v>17896</v>
      </c>
      <c r="B3744" t="s">
        <v>17</v>
      </c>
      <c r="C3744" t="s">
        <v>17897</v>
      </c>
      <c r="D3744" s="1">
        <v>37859</v>
      </c>
      <c r="E3744" s="1">
        <v>43456</v>
      </c>
      <c r="F3744" t="s">
        <v>19</v>
      </c>
      <c r="I3744">
        <v>100</v>
      </c>
      <c r="J3744">
        <v>0</v>
      </c>
      <c r="K3744">
        <v>0</v>
      </c>
      <c r="L3744">
        <v>1474</v>
      </c>
      <c r="M3744">
        <v>1474</v>
      </c>
      <c r="N3744" t="s">
        <v>20</v>
      </c>
      <c r="O3744" t="s">
        <v>17898</v>
      </c>
      <c r="P3744" t="s">
        <v>28</v>
      </c>
      <c r="Q3744" t="s">
        <v>34233</v>
      </c>
      <c r="R3744" t="s">
        <v>34233</v>
      </c>
      <c r="S3744" t="s">
        <v>32628</v>
      </c>
      <c r="T3744" t="s">
        <v>34357</v>
      </c>
      <c r="U3744" t="s">
        <v>32634</v>
      </c>
      <c r="V3744" t="s">
        <v>33007</v>
      </c>
      <c r="X3744">
        <v>2</v>
      </c>
      <c r="Y3744" t="s">
        <v>32654</v>
      </c>
      <c r="AB3744">
        <v>15</v>
      </c>
      <c r="AC3744">
        <v>1</v>
      </c>
      <c r="AD3744" t="str">
        <f t="shared" si="579"/>
        <v/>
      </c>
      <c r="AE3744" t="str">
        <f t="shared" si="582"/>
        <v/>
      </c>
      <c r="AF3744" t="str">
        <f t="shared" si="580"/>
        <v/>
      </c>
      <c r="AG3744">
        <f t="shared" si="581"/>
        <v>1</v>
      </c>
      <c r="AH3744">
        <f t="shared" si="575"/>
        <v>2.8</v>
      </c>
      <c r="AI3744">
        <v>0.14499999999999999</v>
      </c>
      <c r="AJ3744">
        <f t="shared" si="573"/>
        <v>0.40599999999999997</v>
      </c>
      <c r="AK3744" t="str">
        <f t="shared" si="576"/>
        <v/>
      </c>
      <c r="AL3744" t="str">
        <f t="shared" si="574"/>
        <v/>
      </c>
    </row>
    <row r="3745" spans="1:39" x14ac:dyDescent="0.2">
      <c r="A3745" t="s">
        <v>17860</v>
      </c>
      <c r="B3745" t="s">
        <v>17</v>
      </c>
      <c r="C3745" t="s">
        <v>17861</v>
      </c>
      <c r="D3745" s="1">
        <v>37859</v>
      </c>
      <c r="E3745" s="1">
        <v>43456</v>
      </c>
      <c r="F3745" t="s">
        <v>474</v>
      </c>
      <c r="I3745">
        <v>100</v>
      </c>
      <c r="J3745">
        <v>0</v>
      </c>
      <c r="K3745">
        <v>0</v>
      </c>
      <c r="L3745">
        <v>30</v>
      </c>
      <c r="M3745">
        <v>30</v>
      </c>
      <c r="N3745" t="s">
        <v>20</v>
      </c>
      <c r="O3745" t="s">
        <v>17862</v>
      </c>
      <c r="P3745" t="s">
        <v>28</v>
      </c>
      <c r="Q3745" t="s">
        <v>34233</v>
      </c>
      <c r="R3745" t="s">
        <v>34233</v>
      </c>
      <c r="S3745" t="s">
        <v>32627</v>
      </c>
      <c r="T3745" t="s">
        <v>34233</v>
      </c>
      <c r="V3745" t="s">
        <v>33007</v>
      </c>
      <c r="AD3745" t="str">
        <f t="shared" si="579"/>
        <v/>
      </c>
      <c r="AE3745" t="str">
        <f t="shared" si="582"/>
        <v/>
      </c>
      <c r="AF3745" t="str">
        <f t="shared" si="580"/>
        <v/>
      </c>
      <c r="AG3745" t="str">
        <f t="shared" si="581"/>
        <v/>
      </c>
      <c r="AH3745" t="str">
        <f t="shared" si="575"/>
        <v/>
      </c>
      <c r="AI3745">
        <v>0.14499999999999999</v>
      </c>
      <c r="AJ3745" t="str">
        <f t="shared" si="573"/>
        <v/>
      </c>
      <c r="AK3745" t="str">
        <f t="shared" si="576"/>
        <v/>
      </c>
      <c r="AL3745" t="str">
        <f t="shared" si="574"/>
        <v/>
      </c>
    </row>
    <row r="3746" spans="1:39" x14ac:dyDescent="0.2">
      <c r="A3746" t="s">
        <v>17875</v>
      </c>
      <c r="B3746" t="s">
        <v>17</v>
      </c>
      <c r="C3746" t="s">
        <v>17876</v>
      </c>
      <c r="D3746" s="1">
        <v>37859</v>
      </c>
      <c r="E3746" s="1">
        <v>43456</v>
      </c>
      <c r="F3746" t="s">
        <v>19</v>
      </c>
      <c r="I3746">
        <v>100</v>
      </c>
      <c r="J3746">
        <v>0</v>
      </c>
      <c r="K3746">
        <v>0</v>
      </c>
      <c r="L3746">
        <v>1413</v>
      </c>
      <c r="M3746">
        <v>1413</v>
      </c>
      <c r="N3746" t="s">
        <v>20</v>
      </c>
      <c r="O3746" t="s">
        <v>17877</v>
      </c>
      <c r="P3746" t="s">
        <v>28</v>
      </c>
      <c r="Q3746" t="s">
        <v>34233</v>
      </c>
      <c r="R3746" t="s">
        <v>34233</v>
      </c>
      <c r="S3746" t="s">
        <v>32628</v>
      </c>
      <c r="T3746" t="s">
        <v>34357</v>
      </c>
      <c r="U3746" t="s">
        <v>32634</v>
      </c>
      <c r="V3746" t="s">
        <v>33007</v>
      </c>
      <c r="X3746">
        <v>2</v>
      </c>
      <c r="Y3746" t="s">
        <v>32654</v>
      </c>
      <c r="AB3746">
        <v>15</v>
      </c>
      <c r="AC3746">
        <v>1</v>
      </c>
      <c r="AD3746" t="str">
        <f t="shared" si="579"/>
        <v/>
      </c>
      <c r="AE3746" t="str">
        <f t="shared" si="582"/>
        <v/>
      </c>
      <c r="AF3746" t="str">
        <f t="shared" si="580"/>
        <v/>
      </c>
      <c r="AG3746">
        <f t="shared" si="581"/>
        <v>1</v>
      </c>
      <c r="AH3746">
        <f t="shared" si="575"/>
        <v>2.8</v>
      </c>
      <c r="AI3746">
        <v>0.14499999999999999</v>
      </c>
      <c r="AJ3746">
        <f t="shared" si="573"/>
        <v>0.40599999999999997</v>
      </c>
      <c r="AK3746" t="str">
        <f t="shared" si="576"/>
        <v/>
      </c>
      <c r="AL3746" t="str">
        <f t="shared" si="574"/>
        <v/>
      </c>
    </row>
    <row r="3747" spans="1:39" x14ac:dyDescent="0.2">
      <c r="A3747" t="s">
        <v>17857</v>
      </c>
      <c r="B3747" t="s">
        <v>17</v>
      </c>
      <c r="C3747" t="s">
        <v>17858</v>
      </c>
      <c r="D3747" s="1">
        <v>37859</v>
      </c>
      <c r="E3747" s="1">
        <v>43456</v>
      </c>
      <c r="F3747" t="s">
        <v>19</v>
      </c>
      <c r="I3747">
        <v>100</v>
      </c>
      <c r="J3747">
        <v>0</v>
      </c>
      <c r="K3747">
        <v>0</v>
      </c>
      <c r="L3747">
        <v>1361</v>
      </c>
      <c r="M3747">
        <v>1361</v>
      </c>
      <c r="N3747" t="s">
        <v>20</v>
      </c>
      <c r="O3747" t="s">
        <v>17859</v>
      </c>
      <c r="P3747" t="s">
        <v>28</v>
      </c>
      <c r="Q3747" t="s">
        <v>34233</v>
      </c>
      <c r="R3747" t="s">
        <v>34233</v>
      </c>
      <c r="S3747" t="s">
        <v>32628</v>
      </c>
      <c r="T3747" t="s">
        <v>34357</v>
      </c>
      <c r="U3747" t="s">
        <v>32634</v>
      </c>
      <c r="V3747" t="s">
        <v>33007</v>
      </c>
      <c r="X3747">
        <v>2</v>
      </c>
      <c r="Y3747" t="s">
        <v>32654</v>
      </c>
      <c r="AB3747">
        <v>15</v>
      </c>
      <c r="AC3747">
        <v>1</v>
      </c>
      <c r="AD3747" t="str">
        <f t="shared" si="579"/>
        <v/>
      </c>
      <c r="AE3747" t="str">
        <f t="shared" si="582"/>
        <v/>
      </c>
      <c r="AF3747" t="str">
        <f t="shared" si="580"/>
        <v/>
      </c>
      <c r="AG3747">
        <f t="shared" si="581"/>
        <v>1</v>
      </c>
      <c r="AH3747">
        <f t="shared" si="575"/>
        <v>2.8</v>
      </c>
      <c r="AI3747">
        <v>0.14499999999999999</v>
      </c>
      <c r="AJ3747">
        <f t="shared" si="573"/>
        <v>0.40599999999999997</v>
      </c>
      <c r="AK3747" t="str">
        <f t="shared" si="576"/>
        <v/>
      </c>
      <c r="AL3747" t="str">
        <f t="shared" si="574"/>
        <v/>
      </c>
    </row>
    <row r="3748" spans="1:39" x14ac:dyDescent="0.2">
      <c r="A3748" t="s">
        <v>17869</v>
      </c>
      <c r="B3748" t="s">
        <v>17</v>
      </c>
      <c r="C3748" t="s">
        <v>17870</v>
      </c>
      <c r="D3748" s="1">
        <v>37859</v>
      </c>
      <c r="E3748" s="1">
        <v>43456</v>
      </c>
      <c r="F3748" t="s">
        <v>19</v>
      </c>
      <c r="I3748">
        <v>100</v>
      </c>
      <c r="J3748">
        <v>0</v>
      </c>
      <c r="K3748">
        <v>0</v>
      </c>
      <c r="L3748">
        <v>1361</v>
      </c>
      <c r="M3748">
        <v>1361</v>
      </c>
      <c r="N3748" t="s">
        <v>20</v>
      </c>
      <c r="O3748" t="s">
        <v>17871</v>
      </c>
      <c r="P3748" t="s">
        <v>28</v>
      </c>
      <c r="Q3748" t="s">
        <v>34234</v>
      </c>
      <c r="R3748" s="9" t="s">
        <v>33762</v>
      </c>
      <c r="S3748" t="s">
        <v>32628</v>
      </c>
      <c r="T3748" t="s">
        <v>34357</v>
      </c>
      <c r="U3748" t="s">
        <v>32634</v>
      </c>
      <c r="V3748" t="s">
        <v>33007</v>
      </c>
      <c r="X3748">
        <v>2</v>
      </c>
      <c r="Y3748" t="s">
        <v>32654</v>
      </c>
      <c r="AB3748">
        <v>15</v>
      </c>
      <c r="AC3748">
        <v>1</v>
      </c>
      <c r="AD3748" t="str">
        <f t="shared" si="579"/>
        <v/>
      </c>
      <c r="AE3748" t="str">
        <f t="shared" si="582"/>
        <v/>
      </c>
      <c r="AF3748" t="str">
        <f t="shared" si="580"/>
        <v/>
      </c>
      <c r="AG3748">
        <f t="shared" si="581"/>
        <v>1</v>
      </c>
      <c r="AH3748">
        <f t="shared" si="575"/>
        <v>2.8</v>
      </c>
      <c r="AI3748">
        <v>0.14499999999999999</v>
      </c>
      <c r="AJ3748">
        <f t="shared" si="573"/>
        <v>0.40599999999999997</v>
      </c>
      <c r="AK3748" t="str">
        <f t="shared" si="576"/>
        <v/>
      </c>
      <c r="AL3748" t="str">
        <f t="shared" si="574"/>
        <v/>
      </c>
      <c r="AM3748" t="s">
        <v>34799</v>
      </c>
    </row>
    <row r="3749" spans="1:39" x14ac:dyDescent="0.2">
      <c r="A3749" t="s">
        <v>17863</v>
      </c>
      <c r="B3749" t="s">
        <v>17</v>
      </c>
      <c r="C3749" t="s">
        <v>17864</v>
      </c>
      <c r="D3749" s="1">
        <v>37859</v>
      </c>
      <c r="E3749" s="1">
        <v>43951</v>
      </c>
      <c r="F3749" t="s">
        <v>19</v>
      </c>
      <c r="I3749">
        <v>100</v>
      </c>
      <c r="J3749">
        <v>0</v>
      </c>
      <c r="K3749">
        <v>0</v>
      </c>
      <c r="L3749">
        <v>1481</v>
      </c>
      <c r="M3749">
        <v>1481</v>
      </c>
      <c r="N3749" t="s">
        <v>20</v>
      </c>
      <c r="O3749" t="s">
        <v>17865</v>
      </c>
      <c r="P3749" t="s">
        <v>28</v>
      </c>
      <c r="Q3749" t="s">
        <v>34233</v>
      </c>
      <c r="R3749" t="s">
        <v>34233</v>
      </c>
      <c r="S3749" t="s">
        <v>32628</v>
      </c>
      <c r="T3749" t="s">
        <v>34357</v>
      </c>
      <c r="U3749" t="s">
        <v>32634</v>
      </c>
      <c r="V3749" t="s">
        <v>33007</v>
      </c>
      <c r="X3749">
        <v>2</v>
      </c>
      <c r="Y3749" t="s">
        <v>32654</v>
      </c>
      <c r="AB3749">
        <v>15</v>
      </c>
      <c r="AC3749">
        <v>1</v>
      </c>
      <c r="AD3749" t="str">
        <f t="shared" si="579"/>
        <v/>
      </c>
      <c r="AE3749" t="str">
        <f t="shared" si="582"/>
        <v/>
      </c>
      <c r="AF3749" t="str">
        <f t="shared" si="580"/>
        <v/>
      </c>
      <c r="AG3749">
        <f t="shared" si="581"/>
        <v>1</v>
      </c>
      <c r="AH3749">
        <f t="shared" si="575"/>
        <v>2.8</v>
      </c>
      <c r="AI3749">
        <v>0.14499999999999999</v>
      </c>
      <c r="AJ3749">
        <f t="shared" si="573"/>
        <v>0.40599999999999997</v>
      </c>
      <c r="AK3749" t="str">
        <f t="shared" si="576"/>
        <v/>
      </c>
      <c r="AL3749" t="str">
        <f t="shared" si="574"/>
        <v/>
      </c>
    </row>
    <row r="3750" spans="1:39" x14ac:dyDescent="0.2">
      <c r="A3750" t="s">
        <v>27911</v>
      </c>
      <c r="B3750" t="s">
        <v>17</v>
      </c>
      <c r="C3750" t="s">
        <v>27912</v>
      </c>
      <c r="D3750" s="1">
        <v>42142</v>
      </c>
      <c r="E3750" s="1">
        <v>43456</v>
      </c>
      <c r="F3750" t="s">
        <v>19</v>
      </c>
      <c r="I3750">
        <v>100</v>
      </c>
      <c r="J3750">
        <v>0</v>
      </c>
      <c r="K3750">
        <v>0</v>
      </c>
      <c r="L3750">
        <v>1499</v>
      </c>
      <c r="M3750">
        <v>1499</v>
      </c>
      <c r="N3750" t="s">
        <v>20</v>
      </c>
      <c r="O3750" t="s">
        <v>27913</v>
      </c>
      <c r="P3750" t="s">
        <v>28</v>
      </c>
      <c r="Q3750" t="s">
        <v>34234</v>
      </c>
      <c r="R3750" t="s">
        <v>33762</v>
      </c>
      <c r="S3750" t="s">
        <v>33942</v>
      </c>
      <c r="T3750" t="s">
        <v>34233</v>
      </c>
      <c r="U3750" t="s">
        <v>32634</v>
      </c>
      <c r="V3750" t="s">
        <v>33009</v>
      </c>
      <c r="W3750">
        <v>300</v>
      </c>
      <c r="X3750">
        <v>2</v>
      </c>
      <c r="Y3750" t="s">
        <v>32654</v>
      </c>
      <c r="Z3750">
        <v>600</v>
      </c>
      <c r="AA3750">
        <v>8.5</v>
      </c>
      <c r="AC3750">
        <v>1</v>
      </c>
      <c r="AD3750" t="str">
        <f t="shared" si="579"/>
        <v/>
      </c>
      <c r="AE3750">
        <f t="shared" si="582"/>
        <v>1</v>
      </c>
      <c r="AF3750" t="str">
        <f t="shared" si="580"/>
        <v/>
      </c>
      <c r="AG3750" t="str">
        <f t="shared" si="581"/>
        <v/>
      </c>
      <c r="AH3750" t="str">
        <f t="shared" si="575"/>
        <v/>
      </c>
      <c r="AI3750">
        <v>0.14499999999999999</v>
      </c>
      <c r="AJ3750" t="str">
        <f t="shared" si="573"/>
        <v/>
      </c>
      <c r="AK3750">
        <f t="shared" si="576"/>
        <v>2.8</v>
      </c>
      <c r="AL3750">
        <f t="shared" si="574"/>
        <v>0.40599999999999997</v>
      </c>
    </row>
    <row r="3751" spans="1:39" x14ac:dyDescent="0.2">
      <c r="A3751" t="s">
        <v>17881</v>
      </c>
      <c r="B3751" t="s">
        <v>17</v>
      </c>
      <c r="C3751" t="s">
        <v>17882</v>
      </c>
      <c r="D3751" s="1">
        <v>37859</v>
      </c>
      <c r="E3751" s="1">
        <v>43951</v>
      </c>
      <c r="F3751" t="s">
        <v>26</v>
      </c>
      <c r="I3751">
        <v>100</v>
      </c>
      <c r="J3751">
        <v>0</v>
      </c>
      <c r="K3751">
        <v>0</v>
      </c>
      <c r="L3751">
        <v>4947</v>
      </c>
      <c r="M3751">
        <v>4947</v>
      </c>
      <c r="N3751" t="s">
        <v>20</v>
      </c>
      <c r="O3751" t="s">
        <v>17883</v>
      </c>
      <c r="P3751" t="s">
        <v>44</v>
      </c>
      <c r="Q3751" t="s">
        <v>34233</v>
      </c>
      <c r="R3751" t="s">
        <v>34233</v>
      </c>
      <c r="S3751" t="s">
        <v>34233</v>
      </c>
      <c r="T3751" t="s">
        <v>34233</v>
      </c>
      <c r="AD3751" t="str">
        <f t="shared" si="579"/>
        <v/>
      </c>
      <c r="AE3751" t="str">
        <f t="shared" si="582"/>
        <v/>
      </c>
      <c r="AF3751" t="str">
        <f t="shared" si="580"/>
        <v/>
      </c>
      <c r="AG3751" t="str">
        <f t="shared" si="581"/>
        <v/>
      </c>
      <c r="AH3751" t="str">
        <f t="shared" si="575"/>
        <v/>
      </c>
      <c r="AI3751">
        <v>0.14499999999999999</v>
      </c>
      <c r="AJ3751" t="str">
        <f t="shared" si="573"/>
        <v/>
      </c>
      <c r="AK3751" t="str">
        <f t="shared" si="576"/>
        <v/>
      </c>
      <c r="AL3751" t="str">
        <f t="shared" si="574"/>
        <v/>
      </c>
    </row>
    <row r="3752" spans="1:39" x14ac:dyDescent="0.2">
      <c r="A3752" t="s">
        <v>27914</v>
      </c>
      <c r="B3752" t="s">
        <v>17</v>
      </c>
      <c r="C3752" t="s">
        <v>27915</v>
      </c>
      <c r="D3752" s="1">
        <v>42142</v>
      </c>
      <c r="E3752" s="1">
        <v>43456</v>
      </c>
      <c r="F3752" t="s">
        <v>26</v>
      </c>
      <c r="I3752">
        <v>100</v>
      </c>
      <c r="J3752">
        <v>0</v>
      </c>
      <c r="K3752">
        <v>0</v>
      </c>
      <c r="L3752">
        <v>375</v>
      </c>
      <c r="M3752">
        <v>375</v>
      </c>
      <c r="N3752" t="s">
        <v>20</v>
      </c>
      <c r="O3752" t="s">
        <v>27916</v>
      </c>
      <c r="P3752" t="s">
        <v>28</v>
      </c>
      <c r="Q3752" t="s">
        <v>34233</v>
      </c>
      <c r="R3752" t="s">
        <v>34233</v>
      </c>
      <c r="S3752" t="s">
        <v>34233</v>
      </c>
      <c r="T3752" t="s">
        <v>34233</v>
      </c>
      <c r="V3752" t="s">
        <v>33009</v>
      </c>
      <c r="AD3752" t="str">
        <f t="shared" si="579"/>
        <v/>
      </c>
      <c r="AE3752" t="str">
        <f t="shared" si="582"/>
        <v/>
      </c>
      <c r="AF3752" t="str">
        <f t="shared" si="580"/>
        <v/>
      </c>
      <c r="AG3752" t="str">
        <f t="shared" si="581"/>
        <v/>
      </c>
      <c r="AH3752" t="str">
        <f t="shared" si="575"/>
        <v/>
      </c>
      <c r="AI3752">
        <v>0.14499999999999999</v>
      </c>
      <c r="AJ3752" t="str">
        <f t="shared" si="573"/>
        <v/>
      </c>
      <c r="AK3752" t="str">
        <f t="shared" si="576"/>
        <v/>
      </c>
      <c r="AL3752" t="str">
        <f t="shared" si="574"/>
        <v/>
      </c>
    </row>
    <row r="3753" spans="1:39" x14ac:dyDescent="0.2">
      <c r="A3753" t="s">
        <v>13352</v>
      </c>
      <c r="B3753" t="s">
        <v>17</v>
      </c>
      <c r="C3753" t="s">
        <v>13353</v>
      </c>
      <c r="D3753" s="1">
        <v>36872</v>
      </c>
      <c r="E3753" s="1">
        <v>43868</v>
      </c>
      <c r="F3753" t="s">
        <v>39</v>
      </c>
      <c r="I3753">
        <v>100</v>
      </c>
      <c r="J3753">
        <v>0</v>
      </c>
      <c r="K3753">
        <v>0</v>
      </c>
      <c r="L3753">
        <v>1516</v>
      </c>
      <c r="M3753">
        <v>1516</v>
      </c>
      <c r="N3753" t="s">
        <v>20</v>
      </c>
      <c r="O3753" t="s">
        <v>13354</v>
      </c>
      <c r="P3753" t="s">
        <v>28</v>
      </c>
      <c r="Q3753" t="s">
        <v>34233</v>
      </c>
      <c r="R3753" t="s">
        <v>34233</v>
      </c>
      <c r="S3753" t="s">
        <v>33942</v>
      </c>
      <c r="T3753" t="s">
        <v>34233</v>
      </c>
      <c r="AD3753" t="str">
        <f t="shared" si="579"/>
        <v/>
      </c>
      <c r="AE3753" t="str">
        <f t="shared" si="582"/>
        <v/>
      </c>
      <c r="AF3753" t="str">
        <f t="shared" si="580"/>
        <v/>
      </c>
      <c r="AG3753" t="str">
        <f t="shared" ref="AG3753:AG3784" si="583">IF((S3753&lt;&gt;"tühi")*(AC3753&lt;&gt;""),AC3753,"")</f>
        <v/>
      </c>
      <c r="AH3753" t="str">
        <f t="shared" si="575"/>
        <v/>
      </c>
      <c r="AI3753">
        <v>0.14499999999999999</v>
      </c>
      <c r="AJ3753" t="str">
        <f t="shared" si="573"/>
        <v/>
      </c>
      <c r="AK3753" t="str">
        <f t="shared" si="576"/>
        <v/>
      </c>
      <c r="AL3753" t="str">
        <f t="shared" si="574"/>
        <v/>
      </c>
    </row>
    <row r="3754" spans="1:39" x14ac:dyDescent="0.2">
      <c r="A3754" t="s">
        <v>24903</v>
      </c>
      <c r="B3754" t="s">
        <v>17</v>
      </c>
      <c r="C3754" t="s">
        <v>24904</v>
      </c>
      <c r="D3754" s="1">
        <v>39552</v>
      </c>
      <c r="E3754" s="1">
        <v>43974</v>
      </c>
      <c r="F3754" t="s">
        <v>19</v>
      </c>
      <c r="I3754">
        <v>100</v>
      </c>
      <c r="J3754">
        <v>0</v>
      </c>
      <c r="K3754">
        <v>0</v>
      </c>
      <c r="L3754">
        <v>1503</v>
      </c>
      <c r="M3754">
        <v>1503</v>
      </c>
      <c r="N3754" t="s">
        <v>20</v>
      </c>
      <c r="O3754" t="s">
        <v>24905</v>
      </c>
      <c r="P3754" t="s">
        <v>28</v>
      </c>
      <c r="Q3754" t="s">
        <v>34233</v>
      </c>
      <c r="R3754" t="s">
        <v>34233</v>
      </c>
      <c r="S3754" t="s">
        <v>33942</v>
      </c>
      <c r="T3754" t="s">
        <v>34233</v>
      </c>
      <c r="U3754" t="s">
        <v>32634</v>
      </c>
      <c r="V3754" t="s">
        <v>32975</v>
      </c>
      <c r="W3754">
        <v>300</v>
      </c>
      <c r="X3754">
        <v>2</v>
      </c>
      <c r="Y3754" t="s">
        <v>32654</v>
      </c>
      <c r="AA3754">
        <v>8.5</v>
      </c>
      <c r="AB3754">
        <v>20</v>
      </c>
      <c r="AC3754">
        <v>1</v>
      </c>
      <c r="AD3754" t="str">
        <f t="shared" si="579"/>
        <v/>
      </c>
      <c r="AE3754">
        <f t="shared" si="582"/>
        <v>1</v>
      </c>
      <c r="AF3754" t="str">
        <f t="shared" si="580"/>
        <v/>
      </c>
      <c r="AG3754" t="str">
        <f t="shared" si="583"/>
        <v/>
      </c>
      <c r="AH3754" t="str">
        <f t="shared" si="575"/>
        <v/>
      </c>
      <c r="AI3754">
        <v>0.14499999999999999</v>
      </c>
      <c r="AJ3754" t="str">
        <f t="shared" ref="AJ3754:AJ3817" si="584">IF(COUNTBLANK(AH3754),"",AH3754*AI3754)</f>
        <v/>
      </c>
      <c r="AK3754">
        <f t="shared" si="576"/>
        <v>2.8</v>
      </c>
      <c r="AL3754">
        <f t="shared" si="574"/>
        <v>0.40599999999999997</v>
      </c>
    </row>
    <row r="3755" spans="1:39" x14ac:dyDescent="0.2">
      <c r="A3755" t="s">
        <v>24900</v>
      </c>
      <c r="B3755" t="s">
        <v>17</v>
      </c>
      <c r="C3755" t="s">
        <v>24901</v>
      </c>
      <c r="D3755" s="1">
        <v>39552</v>
      </c>
      <c r="E3755" s="1">
        <v>43974</v>
      </c>
      <c r="F3755" t="s">
        <v>19</v>
      </c>
      <c r="I3755">
        <v>100</v>
      </c>
      <c r="J3755">
        <v>0</v>
      </c>
      <c r="K3755">
        <v>0</v>
      </c>
      <c r="L3755">
        <v>3766</v>
      </c>
      <c r="M3755">
        <v>3766</v>
      </c>
      <c r="N3755" t="s">
        <v>20</v>
      </c>
      <c r="O3755" t="s">
        <v>24902</v>
      </c>
      <c r="P3755" t="s">
        <v>28</v>
      </c>
      <c r="Q3755" t="s">
        <v>34233</v>
      </c>
      <c r="R3755" t="s">
        <v>34233</v>
      </c>
      <c r="S3755" t="s">
        <v>33942</v>
      </c>
      <c r="T3755" t="s">
        <v>34233</v>
      </c>
      <c r="U3755" t="s">
        <v>32650</v>
      </c>
      <c r="V3755" t="s">
        <v>32695</v>
      </c>
      <c r="W3755">
        <v>940</v>
      </c>
      <c r="X3755">
        <v>2</v>
      </c>
      <c r="Y3755">
        <v>1</v>
      </c>
      <c r="AA3755">
        <v>8.5</v>
      </c>
      <c r="AB3755">
        <v>25</v>
      </c>
      <c r="AC3755">
        <v>5</v>
      </c>
      <c r="AD3755" t="str">
        <f t="shared" si="579"/>
        <v/>
      </c>
      <c r="AE3755">
        <f t="shared" si="582"/>
        <v>5</v>
      </c>
      <c r="AF3755" t="str">
        <f t="shared" si="580"/>
        <v/>
      </c>
      <c r="AG3755" t="str">
        <f t="shared" si="583"/>
        <v/>
      </c>
      <c r="AH3755" t="str">
        <f t="shared" si="575"/>
        <v/>
      </c>
      <c r="AI3755">
        <v>0.14499999999999999</v>
      </c>
      <c r="AJ3755" t="str">
        <f t="shared" si="584"/>
        <v/>
      </c>
      <c r="AK3755">
        <f t="shared" si="576"/>
        <v>14</v>
      </c>
      <c r="AL3755">
        <f t="shared" ref="AL3755:AL3818" si="585">IF(COUNTBLANK(AK3755),"",AK3755*AI3755)</f>
        <v>2.0299999999999998</v>
      </c>
    </row>
    <row r="3756" spans="1:39" x14ac:dyDescent="0.2">
      <c r="A3756" t="s">
        <v>24534</v>
      </c>
      <c r="B3756" t="s">
        <v>17</v>
      </c>
      <c r="C3756" t="s">
        <v>24535</v>
      </c>
      <c r="D3756" s="1">
        <v>39552</v>
      </c>
      <c r="E3756" s="1">
        <v>43974</v>
      </c>
      <c r="F3756" t="s">
        <v>19</v>
      </c>
      <c r="I3756">
        <v>100</v>
      </c>
      <c r="J3756">
        <v>0</v>
      </c>
      <c r="K3756">
        <v>0</v>
      </c>
      <c r="L3756">
        <v>3768</v>
      </c>
      <c r="M3756">
        <v>3768</v>
      </c>
      <c r="N3756" t="s">
        <v>20</v>
      </c>
      <c r="O3756" t="s">
        <v>24536</v>
      </c>
      <c r="P3756" t="s">
        <v>28</v>
      </c>
      <c r="Q3756" t="s">
        <v>34233</v>
      </c>
      <c r="R3756" t="s">
        <v>34233</v>
      </c>
      <c r="S3756" t="s">
        <v>33942</v>
      </c>
      <c r="T3756" t="s">
        <v>34233</v>
      </c>
      <c r="U3756" t="s">
        <v>32650</v>
      </c>
      <c r="V3756" t="s">
        <v>32695</v>
      </c>
      <c r="W3756">
        <v>940</v>
      </c>
      <c r="X3756">
        <v>2</v>
      </c>
      <c r="Y3756">
        <v>1</v>
      </c>
      <c r="AA3756">
        <v>8.5</v>
      </c>
      <c r="AB3756">
        <v>25</v>
      </c>
      <c r="AC3756">
        <v>5</v>
      </c>
      <c r="AD3756" t="str">
        <f t="shared" si="579"/>
        <v/>
      </c>
      <c r="AE3756">
        <f t="shared" si="582"/>
        <v>5</v>
      </c>
      <c r="AF3756" t="str">
        <f t="shared" si="580"/>
        <v/>
      </c>
      <c r="AG3756" t="str">
        <f t="shared" si="583"/>
        <v/>
      </c>
      <c r="AH3756" t="str">
        <f t="shared" si="575"/>
        <v/>
      </c>
      <c r="AI3756">
        <v>0.14499999999999999</v>
      </c>
      <c r="AJ3756" t="str">
        <f t="shared" si="584"/>
        <v/>
      </c>
      <c r="AK3756">
        <f t="shared" si="576"/>
        <v>14</v>
      </c>
      <c r="AL3756">
        <f t="shared" si="585"/>
        <v>2.0299999999999998</v>
      </c>
    </row>
    <row r="3757" spans="1:39" x14ac:dyDescent="0.2">
      <c r="A3757" t="s">
        <v>24663</v>
      </c>
      <c r="B3757" t="s">
        <v>17</v>
      </c>
      <c r="C3757" t="s">
        <v>24664</v>
      </c>
      <c r="D3757" s="1">
        <v>39552</v>
      </c>
      <c r="E3757" s="1">
        <v>43974</v>
      </c>
      <c r="F3757" t="s">
        <v>19</v>
      </c>
      <c r="I3757">
        <v>100</v>
      </c>
      <c r="J3757">
        <v>0</v>
      </c>
      <c r="K3757">
        <v>0</v>
      </c>
      <c r="L3757">
        <v>1640</v>
      </c>
      <c r="M3757">
        <v>1640</v>
      </c>
      <c r="N3757" t="s">
        <v>20</v>
      </c>
      <c r="O3757" t="s">
        <v>24665</v>
      </c>
      <c r="P3757" t="s">
        <v>28</v>
      </c>
      <c r="Q3757" t="s">
        <v>34233</v>
      </c>
      <c r="R3757" t="s">
        <v>34233</v>
      </c>
      <c r="S3757" t="s">
        <v>33942</v>
      </c>
      <c r="T3757" t="s">
        <v>34233</v>
      </c>
      <c r="U3757" t="s">
        <v>32634</v>
      </c>
      <c r="V3757" t="s">
        <v>32975</v>
      </c>
      <c r="W3757">
        <v>325</v>
      </c>
      <c r="X3757">
        <v>2</v>
      </c>
      <c r="Y3757" t="s">
        <v>32654</v>
      </c>
      <c r="AA3757">
        <v>8.5</v>
      </c>
      <c r="AB3757">
        <v>20</v>
      </c>
      <c r="AC3757">
        <v>1</v>
      </c>
      <c r="AD3757" t="str">
        <f t="shared" si="579"/>
        <v/>
      </c>
      <c r="AE3757">
        <f t="shared" si="582"/>
        <v>1</v>
      </c>
      <c r="AF3757" t="str">
        <f t="shared" si="580"/>
        <v/>
      </c>
      <c r="AG3757" t="str">
        <f t="shared" si="583"/>
        <v/>
      </c>
      <c r="AH3757" t="str">
        <f t="shared" si="575"/>
        <v/>
      </c>
      <c r="AI3757">
        <v>0.14499999999999999</v>
      </c>
      <c r="AJ3757" t="str">
        <f t="shared" si="584"/>
        <v/>
      </c>
      <c r="AK3757">
        <f t="shared" si="576"/>
        <v>2.8</v>
      </c>
      <c r="AL3757">
        <f t="shared" si="585"/>
        <v>0.40599999999999997</v>
      </c>
    </row>
    <row r="3758" spans="1:39" x14ac:dyDescent="0.2">
      <c r="A3758" t="s">
        <v>14865</v>
      </c>
      <c r="B3758" t="s">
        <v>17</v>
      </c>
      <c r="C3758" t="s">
        <v>14866</v>
      </c>
      <c r="D3758" s="1">
        <v>37333</v>
      </c>
      <c r="E3758" s="1">
        <v>43456</v>
      </c>
      <c r="F3758" t="s">
        <v>39</v>
      </c>
      <c r="I3758">
        <v>100</v>
      </c>
      <c r="J3758">
        <v>0</v>
      </c>
      <c r="K3758">
        <v>0</v>
      </c>
      <c r="L3758">
        <v>56500</v>
      </c>
      <c r="M3758">
        <v>56455</v>
      </c>
      <c r="N3758" t="s">
        <v>401</v>
      </c>
      <c r="O3758" t="s">
        <v>14867</v>
      </c>
      <c r="P3758" t="s">
        <v>28</v>
      </c>
      <c r="Q3758" t="s">
        <v>34233</v>
      </c>
      <c r="R3758" t="s">
        <v>34233</v>
      </c>
      <c r="S3758" t="s">
        <v>33942</v>
      </c>
      <c r="T3758" t="s">
        <v>34233</v>
      </c>
      <c r="AD3758" t="str">
        <f t="shared" si="579"/>
        <v/>
      </c>
      <c r="AE3758" t="str">
        <f t="shared" si="582"/>
        <v/>
      </c>
      <c r="AF3758" t="str">
        <f t="shared" si="580"/>
        <v/>
      </c>
      <c r="AG3758" t="str">
        <f t="shared" si="583"/>
        <v/>
      </c>
      <c r="AH3758" t="str">
        <f t="shared" si="575"/>
        <v/>
      </c>
      <c r="AI3758">
        <v>0.14499999999999999</v>
      </c>
      <c r="AJ3758" t="str">
        <f t="shared" si="584"/>
        <v/>
      </c>
      <c r="AK3758" t="str">
        <f t="shared" si="576"/>
        <v/>
      </c>
      <c r="AL3758" t="str">
        <f t="shared" si="585"/>
        <v/>
      </c>
    </row>
    <row r="3759" spans="1:39" x14ac:dyDescent="0.2">
      <c r="A3759" t="s">
        <v>19880</v>
      </c>
      <c r="B3759" t="s">
        <v>17</v>
      </c>
      <c r="C3759" t="s">
        <v>19881</v>
      </c>
      <c r="D3759" s="1">
        <v>38231</v>
      </c>
      <c r="E3759" s="1">
        <v>43951</v>
      </c>
      <c r="F3759" t="s">
        <v>39</v>
      </c>
      <c r="I3759">
        <v>100</v>
      </c>
      <c r="J3759">
        <v>0</v>
      </c>
      <c r="K3759">
        <v>0</v>
      </c>
      <c r="L3759">
        <v>112200</v>
      </c>
      <c r="M3759">
        <v>112160</v>
      </c>
      <c r="N3759" t="s">
        <v>401</v>
      </c>
      <c r="O3759" t="s">
        <v>19882</v>
      </c>
      <c r="P3759" t="s">
        <v>28</v>
      </c>
      <c r="Q3759" t="s">
        <v>34233</v>
      </c>
      <c r="R3759" t="s">
        <v>34233</v>
      </c>
      <c r="S3759" t="s">
        <v>33942</v>
      </c>
      <c r="T3759" t="s">
        <v>34233</v>
      </c>
      <c r="AD3759" t="str">
        <f t="shared" si="579"/>
        <v/>
      </c>
      <c r="AE3759" t="str">
        <f t="shared" si="582"/>
        <v/>
      </c>
      <c r="AF3759" t="str">
        <f t="shared" si="580"/>
        <v/>
      </c>
      <c r="AG3759" t="str">
        <f t="shared" si="583"/>
        <v/>
      </c>
      <c r="AH3759" t="str">
        <f t="shared" si="575"/>
        <v/>
      </c>
      <c r="AI3759">
        <v>0.14499999999999999</v>
      </c>
      <c r="AJ3759" t="str">
        <f t="shared" si="584"/>
        <v/>
      </c>
      <c r="AK3759" t="str">
        <f t="shared" si="576"/>
        <v/>
      </c>
      <c r="AL3759" t="str">
        <f t="shared" si="585"/>
        <v/>
      </c>
    </row>
    <row r="3760" spans="1:39" x14ac:dyDescent="0.2">
      <c r="A3760" t="s">
        <v>19352</v>
      </c>
      <c r="B3760" t="s">
        <v>17</v>
      </c>
      <c r="C3760" t="s">
        <v>19353</v>
      </c>
      <c r="D3760" s="1">
        <v>38148</v>
      </c>
      <c r="E3760" s="1">
        <v>43829</v>
      </c>
      <c r="F3760" t="s">
        <v>39</v>
      </c>
      <c r="I3760">
        <v>100</v>
      </c>
      <c r="J3760">
        <v>0</v>
      </c>
      <c r="K3760">
        <v>0</v>
      </c>
      <c r="L3760">
        <v>1001</v>
      </c>
      <c r="M3760">
        <v>1001</v>
      </c>
      <c r="N3760" t="s">
        <v>20</v>
      </c>
      <c r="O3760" t="s">
        <v>19354</v>
      </c>
      <c r="P3760" t="s">
        <v>28</v>
      </c>
      <c r="Q3760" t="s">
        <v>34233</v>
      </c>
      <c r="R3760" t="s">
        <v>34233</v>
      </c>
      <c r="S3760" t="s">
        <v>33942</v>
      </c>
      <c r="T3760" t="s">
        <v>34233</v>
      </c>
      <c r="AD3760" t="str">
        <f t="shared" si="579"/>
        <v/>
      </c>
      <c r="AE3760" t="str">
        <f t="shared" si="582"/>
        <v/>
      </c>
      <c r="AF3760" t="str">
        <f t="shared" si="580"/>
        <v/>
      </c>
      <c r="AG3760" t="str">
        <f t="shared" si="583"/>
        <v/>
      </c>
      <c r="AH3760" t="str">
        <f t="shared" si="575"/>
        <v/>
      </c>
      <c r="AI3760">
        <v>0.14499999999999999</v>
      </c>
      <c r="AJ3760" t="str">
        <f t="shared" si="584"/>
        <v/>
      </c>
      <c r="AK3760" t="str">
        <f t="shared" si="576"/>
        <v/>
      </c>
      <c r="AL3760" t="str">
        <f t="shared" si="585"/>
        <v/>
      </c>
    </row>
    <row r="3761" spans="1:38" x14ac:dyDescent="0.2">
      <c r="A3761" t="s">
        <v>11022</v>
      </c>
      <c r="B3761" t="s">
        <v>17</v>
      </c>
      <c r="C3761" t="s">
        <v>11023</v>
      </c>
      <c r="D3761" s="1">
        <v>36453</v>
      </c>
      <c r="E3761" s="1">
        <v>43936</v>
      </c>
      <c r="F3761" t="s">
        <v>39</v>
      </c>
      <c r="I3761">
        <v>100</v>
      </c>
      <c r="J3761">
        <v>0</v>
      </c>
      <c r="K3761">
        <v>0</v>
      </c>
      <c r="L3761">
        <v>120300</v>
      </c>
      <c r="M3761">
        <v>120258</v>
      </c>
      <c r="N3761" t="s">
        <v>401</v>
      </c>
      <c r="O3761" t="s">
        <v>11024</v>
      </c>
      <c r="P3761" t="s">
        <v>28</v>
      </c>
      <c r="Q3761" t="s">
        <v>34233</v>
      </c>
      <c r="R3761" t="s">
        <v>34233</v>
      </c>
      <c r="S3761" t="s">
        <v>33942</v>
      </c>
      <c r="T3761" t="s">
        <v>34233</v>
      </c>
      <c r="AD3761" t="str">
        <f t="shared" si="579"/>
        <v/>
      </c>
      <c r="AE3761" t="str">
        <f t="shared" si="582"/>
        <v/>
      </c>
      <c r="AF3761" t="str">
        <f t="shared" si="580"/>
        <v/>
      </c>
      <c r="AG3761" t="str">
        <f t="shared" si="583"/>
        <v/>
      </c>
      <c r="AH3761" t="str">
        <f t="shared" si="575"/>
        <v/>
      </c>
      <c r="AI3761">
        <v>0.14499999999999999</v>
      </c>
      <c r="AJ3761" t="str">
        <f t="shared" si="584"/>
        <v/>
      </c>
      <c r="AK3761" t="str">
        <f t="shared" si="576"/>
        <v/>
      </c>
      <c r="AL3761" t="str">
        <f t="shared" si="585"/>
        <v/>
      </c>
    </row>
    <row r="3762" spans="1:38" x14ac:dyDescent="0.2">
      <c r="A3762" t="s">
        <v>26930</v>
      </c>
      <c r="B3762" t="s">
        <v>17</v>
      </c>
      <c r="C3762" t="s">
        <v>26931</v>
      </c>
      <c r="D3762" s="1">
        <v>41541</v>
      </c>
      <c r="E3762" s="1">
        <v>44546</v>
      </c>
      <c r="F3762" t="s">
        <v>889</v>
      </c>
      <c r="I3762">
        <v>100</v>
      </c>
      <c r="J3762">
        <v>0</v>
      </c>
      <c r="K3762">
        <v>0</v>
      </c>
      <c r="L3762">
        <v>12254</v>
      </c>
      <c r="M3762">
        <v>12254</v>
      </c>
      <c r="N3762" t="s">
        <v>20</v>
      </c>
      <c r="O3762" t="s">
        <v>26916</v>
      </c>
      <c r="P3762" t="s">
        <v>28</v>
      </c>
      <c r="Q3762" t="s">
        <v>34233</v>
      </c>
      <c r="R3762" t="s">
        <v>34233</v>
      </c>
      <c r="S3762" t="s">
        <v>33942</v>
      </c>
      <c r="T3762" t="s">
        <v>34233</v>
      </c>
      <c r="V3762" t="s">
        <v>32996</v>
      </c>
      <c r="AD3762" t="str">
        <f t="shared" si="579"/>
        <v/>
      </c>
      <c r="AE3762" t="str">
        <f t="shared" si="582"/>
        <v/>
      </c>
      <c r="AF3762" t="str">
        <f t="shared" si="580"/>
        <v/>
      </c>
      <c r="AG3762" t="str">
        <f t="shared" si="583"/>
        <v/>
      </c>
      <c r="AH3762" t="str">
        <f t="shared" si="575"/>
        <v/>
      </c>
      <c r="AI3762">
        <v>0.14499999999999999</v>
      </c>
      <c r="AJ3762" t="str">
        <f t="shared" si="584"/>
        <v/>
      </c>
      <c r="AK3762" t="str">
        <f t="shared" si="576"/>
        <v/>
      </c>
      <c r="AL3762" t="str">
        <f t="shared" si="585"/>
        <v/>
      </c>
    </row>
    <row r="3763" spans="1:38" x14ac:dyDescent="0.2">
      <c r="A3763" t="s">
        <v>26932</v>
      </c>
      <c r="B3763" t="s">
        <v>17</v>
      </c>
      <c r="C3763" t="s">
        <v>26933</v>
      </c>
      <c r="D3763" s="1">
        <v>41541</v>
      </c>
      <c r="E3763" s="1">
        <v>44546</v>
      </c>
      <c r="F3763" t="s">
        <v>889</v>
      </c>
      <c r="I3763">
        <v>100</v>
      </c>
      <c r="J3763">
        <v>0</v>
      </c>
      <c r="K3763">
        <v>0</v>
      </c>
      <c r="L3763">
        <v>17808</v>
      </c>
      <c r="M3763">
        <v>17808</v>
      </c>
      <c r="N3763" t="s">
        <v>20</v>
      </c>
      <c r="O3763" t="s">
        <v>26916</v>
      </c>
      <c r="P3763" t="s">
        <v>28</v>
      </c>
      <c r="Q3763" t="s">
        <v>34233</v>
      </c>
      <c r="R3763" t="s">
        <v>34233</v>
      </c>
      <c r="S3763" t="s">
        <v>33942</v>
      </c>
      <c r="T3763" t="s">
        <v>34233</v>
      </c>
      <c r="V3763" t="s">
        <v>32996</v>
      </c>
      <c r="AD3763" t="str">
        <f t="shared" si="579"/>
        <v/>
      </c>
      <c r="AE3763" t="str">
        <f t="shared" si="582"/>
        <v/>
      </c>
      <c r="AF3763" t="str">
        <f t="shared" si="580"/>
        <v/>
      </c>
      <c r="AG3763" t="str">
        <f t="shared" si="583"/>
        <v/>
      </c>
      <c r="AH3763" t="str">
        <f t="shared" si="575"/>
        <v/>
      </c>
      <c r="AI3763">
        <v>0.14499999999999999</v>
      </c>
      <c r="AJ3763" t="str">
        <f t="shared" si="584"/>
        <v/>
      </c>
      <c r="AK3763" t="str">
        <f t="shared" si="576"/>
        <v/>
      </c>
      <c r="AL3763" t="str">
        <f t="shared" si="585"/>
        <v/>
      </c>
    </row>
    <row r="3764" spans="1:38" x14ac:dyDescent="0.2">
      <c r="A3764" t="s">
        <v>29570</v>
      </c>
      <c r="B3764" t="s">
        <v>17</v>
      </c>
      <c r="C3764" t="s">
        <v>29571</v>
      </c>
      <c r="D3764" s="1">
        <v>43602</v>
      </c>
      <c r="E3764" s="1">
        <v>44546</v>
      </c>
      <c r="F3764" t="s">
        <v>39</v>
      </c>
      <c r="I3764">
        <v>100</v>
      </c>
      <c r="J3764">
        <v>0</v>
      </c>
      <c r="K3764">
        <v>0</v>
      </c>
      <c r="L3764">
        <v>13430</v>
      </c>
      <c r="M3764">
        <v>13430</v>
      </c>
      <c r="N3764" t="s">
        <v>20</v>
      </c>
      <c r="O3764" t="s">
        <v>29572</v>
      </c>
      <c r="P3764" t="s">
        <v>28</v>
      </c>
      <c r="Q3764" t="s">
        <v>34233</v>
      </c>
      <c r="R3764" t="s">
        <v>34233</v>
      </c>
      <c r="S3764" t="s">
        <v>33942</v>
      </c>
      <c r="T3764" t="s">
        <v>34233</v>
      </c>
      <c r="V3764" t="s">
        <v>33020</v>
      </c>
      <c r="AD3764" t="str">
        <f t="shared" si="579"/>
        <v/>
      </c>
      <c r="AE3764" t="str">
        <f t="shared" si="582"/>
        <v/>
      </c>
      <c r="AF3764" t="str">
        <f t="shared" si="580"/>
        <v/>
      </c>
      <c r="AG3764" t="str">
        <f t="shared" si="583"/>
        <v/>
      </c>
      <c r="AH3764" t="str">
        <f t="shared" si="575"/>
        <v/>
      </c>
      <c r="AI3764">
        <v>0.14499999999999999</v>
      </c>
      <c r="AJ3764" t="str">
        <f t="shared" si="584"/>
        <v/>
      </c>
      <c r="AK3764" t="str">
        <f t="shared" si="576"/>
        <v/>
      </c>
      <c r="AL3764" t="str">
        <f t="shared" si="585"/>
        <v/>
      </c>
    </row>
    <row r="3765" spans="1:38" x14ac:dyDescent="0.2">
      <c r="A3765" t="s">
        <v>29576</v>
      </c>
      <c r="B3765" t="s">
        <v>17</v>
      </c>
      <c r="C3765" t="s">
        <v>29577</v>
      </c>
      <c r="D3765" s="1">
        <v>43602</v>
      </c>
      <c r="E3765" s="1">
        <v>43634</v>
      </c>
      <c r="F3765" t="s">
        <v>19</v>
      </c>
      <c r="I3765">
        <v>100</v>
      </c>
      <c r="J3765">
        <v>0</v>
      </c>
      <c r="K3765">
        <v>0</v>
      </c>
      <c r="L3765">
        <v>2068</v>
      </c>
      <c r="M3765">
        <v>2068</v>
      </c>
      <c r="N3765" t="s">
        <v>20</v>
      </c>
      <c r="O3765" t="s">
        <v>29572</v>
      </c>
      <c r="P3765" t="s">
        <v>28</v>
      </c>
      <c r="Q3765" t="s">
        <v>34233</v>
      </c>
      <c r="R3765" t="s">
        <v>34233</v>
      </c>
      <c r="S3765" t="s">
        <v>33804</v>
      </c>
      <c r="T3765" t="s">
        <v>34349</v>
      </c>
      <c r="U3765" t="s">
        <v>32634</v>
      </c>
      <c r="V3765" t="s">
        <v>33020</v>
      </c>
      <c r="W3765">
        <v>400</v>
      </c>
      <c r="X3765" t="s">
        <v>32784</v>
      </c>
      <c r="Y3765" t="s">
        <v>32814</v>
      </c>
      <c r="Z3765">
        <v>700</v>
      </c>
      <c r="AA3765">
        <v>8.5</v>
      </c>
      <c r="AC3765">
        <v>1</v>
      </c>
      <c r="AD3765" t="str">
        <f t="shared" si="579"/>
        <v/>
      </c>
      <c r="AE3765" t="str">
        <f t="shared" si="582"/>
        <v/>
      </c>
      <c r="AF3765" t="str">
        <f t="shared" si="580"/>
        <v/>
      </c>
      <c r="AG3765">
        <f t="shared" si="583"/>
        <v>1</v>
      </c>
      <c r="AH3765">
        <f t="shared" si="575"/>
        <v>2.8</v>
      </c>
      <c r="AI3765">
        <v>0.14499999999999999</v>
      </c>
      <c r="AJ3765">
        <f t="shared" si="584"/>
        <v>0.40599999999999997</v>
      </c>
      <c r="AK3765" t="str">
        <f t="shared" si="576"/>
        <v/>
      </c>
      <c r="AL3765" t="str">
        <f t="shared" si="585"/>
        <v/>
      </c>
    </row>
    <row r="3766" spans="1:38" x14ac:dyDescent="0.2">
      <c r="A3766" t="s">
        <v>27712</v>
      </c>
      <c r="B3766" t="s">
        <v>17</v>
      </c>
      <c r="C3766" t="s">
        <v>27713</v>
      </c>
      <c r="D3766" s="1">
        <v>42115</v>
      </c>
      <c r="E3766" s="1">
        <v>43630</v>
      </c>
      <c r="F3766" t="s">
        <v>19</v>
      </c>
      <c r="I3766">
        <v>100</v>
      </c>
      <c r="J3766">
        <v>0</v>
      </c>
      <c r="K3766">
        <v>0</v>
      </c>
      <c r="L3766">
        <v>2778</v>
      </c>
      <c r="M3766">
        <v>2778</v>
      </c>
      <c r="N3766" t="s">
        <v>20</v>
      </c>
      <c r="O3766" t="s">
        <v>27714</v>
      </c>
      <c r="P3766" t="s">
        <v>28</v>
      </c>
      <c r="Q3766" t="s">
        <v>34233</v>
      </c>
      <c r="R3766" t="s">
        <v>34233</v>
      </c>
      <c r="S3766" t="s">
        <v>33797</v>
      </c>
      <c r="T3766" t="s">
        <v>34366</v>
      </c>
      <c r="U3766" t="s">
        <v>32634</v>
      </c>
      <c r="V3766" t="s">
        <v>32696</v>
      </c>
      <c r="W3766">
        <v>555</v>
      </c>
      <c r="X3766">
        <v>2</v>
      </c>
      <c r="Y3766" t="s">
        <v>32654</v>
      </c>
      <c r="AA3766">
        <v>8.5</v>
      </c>
      <c r="AC3766">
        <v>1</v>
      </c>
      <c r="AD3766" t="str">
        <f t="shared" si="579"/>
        <v/>
      </c>
      <c r="AE3766" t="str">
        <f t="shared" si="582"/>
        <v/>
      </c>
      <c r="AF3766" t="str">
        <f t="shared" si="580"/>
        <v/>
      </c>
      <c r="AG3766">
        <f t="shared" si="583"/>
        <v>1</v>
      </c>
      <c r="AH3766">
        <f t="shared" ref="AH3766:AH3828" si="586">IF(AG3766="","",AG3766*2.8)</f>
        <v>2.8</v>
      </c>
      <c r="AI3766">
        <v>0.14499999999999999</v>
      </c>
      <c r="AJ3766">
        <f t="shared" si="584"/>
        <v>0.40599999999999997</v>
      </c>
      <c r="AK3766" t="str">
        <f t="shared" ref="AK3766:AK3828" si="587">IF(AE3766="","",AE3766*2.8)</f>
        <v/>
      </c>
      <c r="AL3766" t="str">
        <f t="shared" si="585"/>
        <v/>
      </c>
    </row>
    <row r="3767" spans="1:38" x14ac:dyDescent="0.2">
      <c r="A3767" t="s">
        <v>29561</v>
      </c>
      <c r="B3767" t="s">
        <v>17</v>
      </c>
      <c r="C3767" t="s">
        <v>29562</v>
      </c>
      <c r="D3767" s="1">
        <v>43602</v>
      </c>
      <c r="E3767" s="1">
        <v>43602</v>
      </c>
      <c r="F3767" t="s">
        <v>19</v>
      </c>
      <c r="I3767">
        <v>100</v>
      </c>
      <c r="J3767">
        <v>0</v>
      </c>
      <c r="K3767">
        <v>0</v>
      </c>
      <c r="L3767">
        <v>1499</v>
      </c>
      <c r="M3767">
        <v>1499</v>
      </c>
      <c r="N3767" t="s">
        <v>20</v>
      </c>
      <c r="O3767" t="s">
        <v>29563</v>
      </c>
      <c r="P3767" t="s">
        <v>28</v>
      </c>
      <c r="Q3767" t="s">
        <v>34233</v>
      </c>
      <c r="R3767" t="s">
        <v>34233</v>
      </c>
      <c r="S3767" t="s">
        <v>32628</v>
      </c>
      <c r="T3767" t="s">
        <v>34502</v>
      </c>
      <c r="U3767" t="s">
        <v>32634</v>
      </c>
      <c r="V3767" t="s">
        <v>33020</v>
      </c>
      <c r="W3767">
        <v>300</v>
      </c>
      <c r="X3767" t="s">
        <v>32784</v>
      </c>
      <c r="Y3767" t="s">
        <v>32665</v>
      </c>
      <c r="Z3767">
        <v>500</v>
      </c>
      <c r="AA3767">
        <v>8.5</v>
      </c>
      <c r="AC3767">
        <v>1</v>
      </c>
      <c r="AD3767" t="str">
        <f t="shared" si="579"/>
        <v/>
      </c>
      <c r="AE3767" t="str">
        <f t="shared" si="582"/>
        <v/>
      </c>
      <c r="AF3767" t="str">
        <f t="shared" si="580"/>
        <v/>
      </c>
      <c r="AG3767">
        <f t="shared" si="583"/>
        <v>1</v>
      </c>
      <c r="AH3767">
        <f t="shared" si="586"/>
        <v>2.8</v>
      </c>
      <c r="AI3767">
        <v>0.14499999999999999</v>
      </c>
      <c r="AJ3767">
        <f t="shared" si="584"/>
        <v>0.40599999999999997</v>
      </c>
      <c r="AK3767" t="str">
        <f t="shared" si="587"/>
        <v/>
      </c>
      <c r="AL3767" t="str">
        <f t="shared" si="585"/>
        <v/>
      </c>
    </row>
    <row r="3768" spans="1:38" x14ac:dyDescent="0.2">
      <c r="A3768" t="s">
        <v>27715</v>
      </c>
      <c r="B3768" t="s">
        <v>17</v>
      </c>
      <c r="C3768" t="s">
        <v>27716</v>
      </c>
      <c r="D3768" s="1">
        <v>42115</v>
      </c>
      <c r="E3768" s="1">
        <v>43630</v>
      </c>
      <c r="F3768" t="s">
        <v>19</v>
      </c>
      <c r="I3768">
        <v>100</v>
      </c>
      <c r="J3768">
        <v>0</v>
      </c>
      <c r="K3768">
        <v>0</v>
      </c>
      <c r="L3768">
        <v>3104</v>
      </c>
      <c r="M3768">
        <v>3104</v>
      </c>
      <c r="N3768" t="s">
        <v>20</v>
      </c>
      <c r="O3768" t="s">
        <v>27717</v>
      </c>
      <c r="P3768" t="s">
        <v>28</v>
      </c>
      <c r="Q3768" t="s">
        <v>34234</v>
      </c>
      <c r="R3768" t="s">
        <v>33762</v>
      </c>
      <c r="S3768" t="s">
        <v>33942</v>
      </c>
      <c r="T3768" t="s">
        <v>34233</v>
      </c>
      <c r="U3768" t="s">
        <v>32634</v>
      </c>
      <c r="V3768" t="s">
        <v>32996</v>
      </c>
      <c r="W3768">
        <v>300</v>
      </c>
      <c r="X3768">
        <v>2</v>
      </c>
      <c r="Y3768" t="s">
        <v>32661</v>
      </c>
      <c r="Z3768">
        <v>600</v>
      </c>
      <c r="AA3768">
        <v>8.5</v>
      </c>
      <c r="AC3768">
        <v>1</v>
      </c>
      <c r="AD3768" t="str">
        <f t="shared" si="579"/>
        <v/>
      </c>
      <c r="AE3768">
        <f t="shared" si="582"/>
        <v>1</v>
      </c>
      <c r="AF3768" t="str">
        <f t="shared" si="580"/>
        <v/>
      </c>
      <c r="AG3768" t="str">
        <f t="shared" si="583"/>
        <v/>
      </c>
      <c r="AH3768" t="str">
        <f t="shared" si="586"/>
        <v/>
      </c>
      <c r="AI3768">
        <v>0.14499999999999999</v>
      </c>
      <c r="AJ3768" t="str">
        <f t="shared" si="584"/>
        <v/>
      </c>
      <c r="AK3768">
        <f t="shared" si="587"/>
        <v>2.8</v>
      </c>
      <c r="AL3768">
        <f t="shared" si="585"/>
        <v>0.40599999999999997</v>
      </c>
    </row>
    <row r="3769" spans="1:38" x14ac:dyDescent="0.2">
      <c r="A3769" t="s">
        <v>29573</v>
      </c>
      <c r="B3769" t="s">
        <v>17</v>
      </c>
      <c r="C3769" t="s">
        <v>29574</v>
      </c>
      <c r="D3769" s="1">
        <v>43602</v>
      </c>
      <c r="E3769" s="1">
        <v>43602</v>
      </c>
      <c r="F3769" t="s">
        <v>19</v>
      </c>
      <c r="I3769">
        <v>100</v>
      </c>
      <c r="J3769">
        <v>0</v>
      </c>
      <c r="K3769">
        <v>0</v>
      </c>
      <c r="L3769">
        <v>3238</v>
      </c>
      <c r="M3769">
        <v>3238</v>
      </c>
      <c r="N3769" t="s">
        <v>20</v>
      </c>
      <c r="O3769" t="s">
        <v>29575</v>
      </c>
      <c r="P3769" t="s">
        <v>28</v>
      </c>
      <c r="Q3769" t="s">
        <v>34234</v>
      </c>
      <c r="R3769" t="s">
        <v>33762</v>
      </c>
      <c r="S3769" t="s">
        <v>33942</v>
      </c>
      <c r="T3769" t="s">
        <v>34233</v>
      </c>
      <c r="U3769" t="s">
        <v>32634</v>
      </c>
      <c r="V3769" t="s">
        <v>33020</v>
      </c>
      <c r="W3769">
        <v>300</v>
      </c>
      <c r="X3769" t="s">
        <v>32784</v>
      </c>
      <c r="Y3769" t="s">
        <v>32665</v>
      </c>
      <c r="Z3769">
        <v>500</v>
      </c>
      <c r="AA3769">
        <v>8.5</v>
      </c>
      <c r="AC3769">
        <v>1</v>
      </c>
      <c r="AD3769" t="str">
        <f t="shared" si="579"/>
        <v/>
      </c>
      <c r="AE3769">
        <f t="shared" si="582"/>
        <v>1</v>
      </c>
      <c r="AF3769" t="str">
        <f t="shared" si="580"/>
        <v/>
      </c>
      <c r="AG3769" t="str">
        <f t="shared" si="583"/>
        <v/>
      </c>
      <c r="AH3769" t="str">
        <f t="shared" si="586"/>
        <v/>
      </c>
      <c r="AI3769">
        <v>0.14499999999999999</v>
      </c>
      <c r="AJ3769" t="str">
        <f t="shared" si="584"/>
        <v/>
      </c>
      <c r="AK3769">
        <f t="shared" si="587"/>
        <v>2.8</v>
      </c>
      <c r="AL3769">
        <f t="shared" si="585"/>
        <v>0.40599999999999997</v>
      </c>
    </row>
    <row r="3770" spans="1:38" x14ac:dyDescent="0.2">
      <c r="A3770" t="s">
        <v>27703</v>
      </c>
      <c r="B3770" t="s">
        <v>17</v>
      </c>
      <c r="C3770" t="s">
        <v>27704</v>
      </c>
      <c r="D3770" s="1">
        <v>42115</v>
      </c>
      <c r="E3770" s="1">
        <v>44502</v>
      </c>
      <c r="F3770" t="s">
        <v>19</v>
      </c>
      <c r="I3770">
        <v>100</v>
      </c>
      <c r="J3770">
        <v>0</v>
      </c>
      <c r="K3770">
        <v>0</v>
      </c>
      <c r="L3770">
        <v>1501</v>
      </c>
      <c r="M3770">
        <v>1501</v>
      </c>
      <c r="N3770" t="s">
        <v>20</v>
      </c>
      <c r="O3770" t="s">
        <v>27705</v>
      </c>
      <c r="P3770" t="s">
        <v>28</v>
      </c>
      <c r="Q3770" t="s">
        <v>34233</v>
      </c>
      <c r="R3770" t="s">
        <v>34233</v>
      </c>
      <c r="S3770" t="s">
        <v>32628</v>
      </c>
      <c r="T3770" t="s">
        <v>32634</v>
      </c>
      <c r="U3770" t="s">
        <v>32634</v>
      </c>
      <c r="V3770" t="s">
        <v>32996</v>
      </c>
      <c r="W3770">
        <v>250</v>
      </c>
      <c r="X3770">
        <v>2</v>
      </c>
      <c r="Y3770" t="s">
        <v>32654</v>
      </c>
      <c r="Z3770">
        <v>500</v>
      </c>
      <c r="AA3770">
        <v>8.5</v>
      </c>
      <c r="AC3770">
        <v>1</v>
      </c>
      <c r="AD3770" t="str">
        <f t="shared" si="579"/>
        <v/>
      </c>
      <c r="AE3770" t="str">
        <f t="shared" si="582"/>
        <v/>
      </c>
      <c r="AF3770" t="str">
        <f t="shared" si="580"/>
        <v/>
      </c>
      <c r="AG3770">
        <f t="shared" si="583"/>
        <v>1</v>
      </c>
      <c r="AH3770">
        <f t="shared" si="586"/>
        <v>2.8</v>
      </c>
      <c r="AI3770">
        <v>0.14499999999999999</v>
      </c>
      <c r="AJ3770">
        <f t="shared" si="584"/>
        <v>0.40599999999999997</v>
      </c>
      <c r="AK3770" t="str">
        <f t="shared" si="587"/>
        <v/>
      </c>
      <c r="AL3770" t="str">
        <f t="shared" si="585"/>
        <v/>
      </c>
    </row>
    <row r="3771" spans="1:38" x14ac:dyDescent="0.2">
      <c r="A3771" t="s">
        <v>29564</v>
      </c>
      <c r="B3771" t="s">
        <v>17</v>
      </c>
      <c r="C3771" t="s">
        <v>29565</v>
      </c>
      <c r="D3771" s="1">
        <v>43602</v>
      </c>
      <c r="E3771" s="1">
        <v>44546</v>
      </c>
      <c r="F3771" t="s">
        <v>26</v>
      </c>
      <c r="I3771">
        <v>100</v>
      </c>
      <c r="J3771">
        <v>0</v>
      </c>
      <c r="K3771">
        <v>0</v>
      </c>
      <c r="L3771">
        <v>3448</v>
      </c>
      <c r="M3771">
        <v>3448</v>
      </c>
      <c r="N3771" t="s">
        <v>20</v>
      </c>
      <c r="O3771" t="s">
        <v>29566</v>
      </c>
      <c r="P3771" t="s">
        <v>44</v>
      </c>
      <c r="Q3771" t="s">
        <v>34233</v>
      </c>
      <c r="R3771" t="s">
        <v>34233</v>
      </c>
      <c r="S3771" t="s">
        <v>34233</v>
      </c>
      <c r="T3771" t="s">
        <v>34233</v>
      </c>
      <c r="V3771" t="s">
        <v>33020</v>
      </c>
      <c r="AD3771" t="str">
        <f t="shared" si="579"/>
        <v/>
      </c>
      <c r="AE3771" t="str">
        <f t="shared" si="582"/>
        <v/>
      </c>
      <c r="AF3771" t="str">
        <f t="shared" si="580"/>
        <v/>
      </c>
      <c r="AG3771" t="str">
        <f t="shared" si="583"/>
        <v/>
      </c>
      <c r="AH3771" t="str">
        <f t="shared" si="586"/>
        <v/>
      </c>
      <c r="AI3771">
        <v>0.14499999999999999</v>
      </c>
      <c r="AJ3771" t="str">
        <f t="shared" si="584"/>
        <v/>
      </c>
      <c r="AK3771" t="str">
        <f t="shared" si="587"/>
        <v/>
      </c>
      <c r="AL3771" t="str">
        <f t="shared" si="585"/>
        <v/>
      </c>
    </row>
    <row r="3772" spans="1:38" x14ac:dyDescent="0.2">
      <c r="A3772" t="s">
        <v>29578</v>
      </c>
      <c r="B3772" t="s">
        <v>17</v>
      </c>
      <c r="C3772" t="s">
        <v>29579</v>
      </c>
      <c r="D3772" s="1">
        <v>43602</v>
      </c>
      <c r="E3772" s="1">
        <v>43602</v>
      </c>
      <c r="F3772" t="s">
        <v>26</v>
      </c>
      <c r="I3772">
        <v>100</v>
      </c>
      <c r="J3772">
        <v>0</v>
      </c>
      <c r="K3772">
        <v>0</v>
      </c>
      <c r="L3772">
        <v>1833</v>
      </c>
      <c r="M3772">
        <v>1833</v>
      </c>
      <c r="N3772" t="s">
        <v>20</v>
      </c>
      <c r="O3772" t="s">
        <v>29566</v>
      </c>
      <c r="P3772" t="s">
        <v>44</v>
      </c>
      <c r="Q3772" t="s">
        <v>34233</v>
      </c>
      <c r="R3772" t="s">
        <v>34233</v>
      </c>
      <c r="S3772" t="s">
        <v>34233</v>
      </c>
      <c r="T3772" t="s">
        <v>34233</v>
      </c>
      <c r="V3772" t="s">
        <v>33020</v>
      </c>
      <c r="AD3772" t="str">
        <f t="shared" si="579"/>
        <v/>
      </c>
      <c r="AE3772" t="str">
        <f t="shared" si="582"/>
        <v/>
      </c>
      <c r="AF3772" t="str">
        <f t="shared" si="580"/>
        <v/>
      </c>
      <c r="AG3772" t="str">
        <f t="shared" si="583"/>
        <v/>
      </c>
      <c r="AH3772" t="str">
        <f t="shared" si="586"/>
        <v/>
      </c>
      <c r="AI3772">
        <v>0.14499999999999999</v>
      </c>
      <c r="AJ3772" t="str">
        <f t="shared" si="584"/>
        <v/>
      </c>
      <c r="AK3772" t="str">
        <f t="shared" si="587"/>
        <v/>
      </c>
      <c r="AL3772" t="str">
        <f t="shared" si="585"/>
        <v/>
      </c>
    </row>
    <row r="3773" spans="1:38" x14ac:dyDescent="0.2">
      <c r="A3773" t="s">
        <v>24603</v>
      </c>
      <c r="B3773" t="s">
        <v>17</v>
      </c>
      <c r="C3773" t="s">
        <v>24604</v>
      </c>
      <c r="D3773" s="1">
        <v>39552</v>
      </c>
      <c r="E3773" s="1">
        <v>43974</v>
      </c>
      <c r="F3773" t="s">
        <v>19</v>
      </c>
      <c r="I3773">
        <v>100</v>
      </c>
      <c r="J3773">
        <v>0</v>
      </c>
      <c r="K3773">
        <v>0</v>
      </c>
      <c r="L3773">
        <v>1534</v>
      </c>
      <c r="M3773">
        <v>1534</v>
      </c>
      <c r="N3773" t="s">
        <v>20</v>
      </c>
      <c r="O3773" t="s">
        <v>24605</v>
      </c>
      <c r="P3773" t="s">
        <v>28</v>
      </c>
      <c r="Q3773" t="s">
        <v>34233</v>
      </c>
      <c r="R3773" t="s">
        <v>34233</v>
      </c>
      <c r="S3773" t="s">
        <v>33942</v>
      </c>
      <c r="T3773" t="s">
        <v>34233</v>
      </c>
      <c r="U3773" t="s">
        <v>32634</v>
      </c>
      <c r="V3773" t="s">
        <v>32695</v>
      </c>
      <c r="W3773">
        <v>305</v>
      </c>
      <c r="X3773">
        <v>2</v>
      </c>
      <c r="Y3773" t="s">
        <v>32654</v>
      </c>
      <c r="AA3773">
        <v>8.5</v>
      </c>
      <c r="AB3773">
        <v>20</v>
      </c>
      <c r="AC3773">
        <v>1</v>
      </c>
      <c r="AD3773" t="str">
        <f t="shared" si="579"/>
        <v/>
      </c>
      <c r="AE3773">
        <f t="shared" si="582"/>
        <v>1</v>
      </c>
      <c r="AF3773" t="str">
        <f t="shared" si="580"/>
        <v/>
      </c>
      <c r="AG3773" t="str">
        <f t="shared" si="583"/>
        <v/>
      </c>
      <c r="AH3773" t="str">
        <f t="shared" si="586"/>
        <v/>
      </c>
      <c r="AI3773">
        <v>0.14499999999999999</v>
      </c>
      <c r="AJ3773" t="str">
        <f t="shared" si="584"/>
        <v/>
      </c>
      <c r="AK3773">
        <f t="shared" si="587"/>
        <v>2.8</v>
      </c>
      <c r="AL3773">
        <f t="shared" si="585"/>
        <v>0.40599999999999997</v>
      </c>
    </row>
    <row r="3774" spans="1:38" x14ac:dyDescent="0.2">
      <c r="A3774" t="s">
        <v>24780</v>
      </c>
      <c r="B3774" t="s">
        <v>17</v>
      </c>
      <c r="C3774" t="s">
        <v>24781</v>
      </c>
      <c r="D3774" s="1">
        <v>39552</v>
      </c>
      <c r="E3774" s="1">
        <v>43974</v>
      </c>
      <c r="F3774" t="s">
        <v>19</v>
      </c>
      <c r="I3774">
        <v>100</v>
      </c>
      <c r="J3774">
        <v>0</v>
      </c>
      <c r="K3774">
        <v>0</v>
      </c>
      <c r="L3774">
        <v>3742</v>
      </c>
      <c r="M3774">
        <v>3742</v>
      </c>
      <c r="N3774" t="s">
        <v>20</v>
      </c>
      <c r="O3774" t="s">
        <v>24782</v>
      </c>
      <c r="P3774" t="s">
        <v>28</v>
      </c>
      <c r="Q3774" t="s">
        <v>34233</v>
      </c>
      <c r="R3774" t="s">
        <v>34233</v>
      </c>
      <c r="S3774" t="s">
        <v>33942</v>
      </c>
      <c r="T3774" t="s">
        <v>34233</v>
      </c>
      <c r="U3774" t="s">
        <v>32650</v>
      </c>
      <c r="V3774" t="s">
        <v>32695</v>
      </c>
      <c r="W3774">
        <v>940</v>
      </c>
      <c r="X3774">
        <v>2</v>
      </c>
      <c r="Y3774">
        <v>1</v>
      </c>
      <c r="AA3774">
        <v>8.5</v>
      </c>
      <c r="AB3774">
        <v>25</v>
      </c>
      <c r="AC3774">
        <v>5</v>
      </c>
      <c r="AD3774" t="str">
        <f t="shared" si="579"/>
        <v/>
      </c>
      <c r="AE3774">
        <f t="shared" si="582"/>
        <v>5</v>
      </c>
      <c r="AF3774" t="str">
        <f t="shared" si="580"/>
        <v/>
      </c>
      <c r="AG3774" t="str">
        <f t="shared" si="583"/>
        <v/>
      </c>
      <c r="AH3774" t="str">
        <f t="shared" si="586"/>
        <v/>
      </c>
      <c r="AI3774">
        <v>0.14499999999999999</v>
      </c>
      <c r="AJ3774" t="str">
        <f t="shared" si="584"/>
        <v/>
      </c>
      <c r="AK3774">
        <f t="shared" si="587"/>
        <v>14</v>
      </c>
      <c r="AL3774">
        <f t="shared" si="585"/>
        <v>2.0299999999999998</v>
      </c>
    </row>
    <row r="3775" spans="1:38" x14ac:dyDescent="0.2">
      <c r="A3775" t="s">
        <v>19375</v>
      </c>
      <c r="B3775" t="s">
        <v>17</v>
      </c>
      <c r="C3775" t="s">
        <v>12207</v>
      </c>
      <c r="D3775" s="1">
        <v>38016</v>
      </c>
      <c r="E3775" s="1">
        <v>43456</v>
      </c>
      <c r="F3775" t="s">
        <v>39</v>
      </c>
      <c r="I3775">
        <v>100</v>
      </c>
      <c r="J3775">
        <v>0</v>
      </c>
      <c r="K3775">
        <v>0</v>
      </c>
      <c r="L3775">
        <v>21000</v>
      </c>
      <c r="M3775">
        <v>20957</v>
      </c>
      <c r="N3775" t="s">
        <v>401</v>
      </c>
      <c r="O3775" t="s">
        <v>19376</v>
      </c>
      <c r="P3775" t="s">
        <v>28</v>
      </c>
      <c r="Q3775" t="s">
        <v>34233</v>
      </c>
      <c r="R3775" t="s">
        <v>34233</v>
      </c>
      <c r="S3775" t="s">
        <v>33942</v>
      </c>
      <c r="T3775" t="s">
        <v>34233</v>
      </c>
      <c r="AD3775" t="str">
        <f t="shared" si="579"/>
        <v/>
      </c>
      <c r="AE3775" t="str">
        <f t="shared" si="582"/>
        <v/>
      </c>
      <c r="AF3775" t="str">
        <f t="shared" si="580"/>
        <v/>
      </c>
      <c r="AG3775" t="str">
        <f t="shared" si="583"/>
        <v/>
      </c>
      <c r="AH3775" t="str">
        <f t="shared" si="586"/>
        <v/>
      </c>
      <c r="AI3775">
        <v>0.14499999999999999</v>
      </c>
      <c r="AJ3775" t="str">
        <f t="shared" si="584"/>
        <v/>
      </c>
      <c r="AK3775" t="str">
        <f t="shared" si="587"/>
        <v/>
      </c>
      <c r="AL3775" t="str">
        <f t="shared" si="585"/>
        <v/>
      </c>
    </row>
    <row r="3776" spans="1:38" x14ac:dyDescent="0.2">
      <c r="A3776" t="s">
        <v>16390</v>
      </c>
      <c r="B3776" t="s">
        <v>17</v>
      </c>
      <c r="C3776" t="s">
        <v>16391</v>
      </c>
      <c r="D3776" s="1">
        <v>37581</v>
      </c>
      <c r="E3776" s="1">
        <v>43456</v>
      </c>
      <c r="F3776" t="s">
        <v>39</v>
      </c>
      <c r="I3776">
        <v>100</v>
      </c>
      <c r="J3776">
        <v>0</v>
      </c>
      <c r="K3776">
        <v>0</v>
      </c>
      <c r="L3776">
        <v>31600</v>
      </c>
      <c r="M3776">
        <v>31618</v>
      </c>
      <c r="N3776" t="s">
        <v>401</v>
      </c>
      <c r="O3776" t="s">
        <v>16392</v>
      </c>
      <c r="P3776" t="s">
        <v>28</v>
      </c>
      <c r="Q3776" t="s">
        <v>34233</v>
      </c>
      <c r="R3776" t="s">
        <v>34233</v>
      </c>
      <c r="S3776" t="s">
        <v>33942</v>
      </c>
      <c r="T3776" t="s">
        <v>34233</v>
      </c>
      <c r="AD3776" t="str">
        <f t="shared" si="579"/>
        <v/>
      </c>
      <c r="AE3776" t="str">
        <f t="shared" si="582"/>
        <v/>
      </c>
      <c r="AF3776" t="str">
        <f t="shared" si="580"/>
        <v/>
      </c>
      <c r="AG3776" t="str">
        <f t="shared" si="583"/>
        <v/>
      </c>
      <c r="AH3776" t="str">
        <f t="shared" si="586"/>
        <v/>
      </c>
      <c r="AI3776">
        <v>0.14499999999999999</v>
      </c>
      <c r="AJ3776" t="str">
        <f t="shared" si="584"/>
        <v/>
      </c>
      <c r="AK3776" t="str">
        <f t="shared" si="587"/>
        <v/>
      </c>
      <c r="AL3776" t="str">
        <f t="shared" si="585"/>
        <v/>
      </c>
    </row>
    <row r="3777" spans="1:39" x14ac:dyDescent="0.2">
      <c r="A3777" t="s">
        <v>29456</v>
      </c>
      <c r="B3777" t="s">
        <v>17</v>
      </c>
      <c r="C3777" t="s">
        <v>29457</v>
      </c>
      <c r="D3777" s="1">
        <v>43180</v>
      </c>
      <c r="E3777" s="1">
        <v>44585</v>
      </c>
      <c r="F3777" t="s">
        <v>39</v>
      </c>
      <c r="I3777">
        <v>100</v>
      </c>
      <c r="J3777">
        <v>0</v>
      </c>
      <c r="K3777">
        <v>0</v>
      </c>
      <c r="L3777">
        <v>23216</v>
      </c>
      <c r="M3777">
        <v>23216</v>
      </c>
      <c r="N3777" t="s">
        <v>20</v>
      </c>
      <c r="O3777" t="s">
        <v>29458</v>
      </c>
      <c r="P3777" t="s">
        <v>28</v>
      </c>
      <c r="Q3777" t="s">
        <v>34233</v>
      </c>
      <c r="R3777" t="s">
        <v>34233</v>
      </c>
      <c r="S3777" t="s">
        <v>33942</v>
      </c>
      <c r="T3777" t="s">
        <v>34233</v>
      </c>
      <c r="AD3777" t="str">
        <f t="shared" si="579"/>
        <v/>
      </c>
      <c r="AE3777" t="str">
        <f t="shared" si="582"/>
        <v/>
      </c>
      <c r="AF3777" t="str">
        <f t="shared" si="580"/>
        <v/>
      </c>
      <c r="AG3777" t="str">
        <f t="shared" si="583"/>
        <v/>
      </c>
      <c r="AH3777" t="str">
        <f t="shared" si="586"/>
        <v/>
      </c>
      <c r="AI3777">
        <v>0.14499999999999999</v>
      </c>
      <c r="AJ3777" t="str">
        <f t="shared" si="584"/>
        <v/>
      </c>
      <c r="AK3777" t="str">
        <f t="shared" si="587"/>
        <v/>
      </c>
      <c r="AL3777" t="str">
        <f t="shared" si="585"/>
        <v/>
      </c>
    </row>
    <row r="3778" spans="1:39" x14ac:dyDescent="0.2">
      <c r="A3778" t="s">
        <v>35091</v>
      </c>
      <c r="B3778" t="s">
        <v>17</v>
      </c>
      <c r="C3778" t="s">
        <v>25990</v>
      </c>
      <c r="D3778" s="1">
        <v>40725</v>
      </c>
      <c r="E3778" s="1">
        <v>44546</v>
      </c>
      <c r="F3778" s="9" t="s">
        <v>39</v>
      </c>
      <c r="I3778">
        <v>100</v>
      </c>
      <c r="J3778">
        <v>0</v>
      </c>
      <c r="K3778">
        <v>0</v>
      </c>
      <c r="L3778">
        <v>18199</v>
      </c>
      <c r="M3778">
        <v>18199</v>
      </c>
      <c r="N3778" t="s">
        <v>20</v>
      </c>
      <c r="O3778" t="s">
        <v>25991</v>
      </c>
      <c r="P3778" t="s">
        <v>28</v>
      </c>
      <c r="Q3778" t="s">
        <v>34233</v>
      </c>
      <c r="R3778" t="s">
        <v>34233</v>
      </c>
      <c r="S3778" t="s">
        <v>33942</v>
      </c>
      <c r="T3778" t="s">
        <v>34233</v>
      </c>
      <c r="U3778" t="s">
        <v>32656</v>
      </c>
      <c r="V3778" t="s">
        <v>34899</v>
      </c>
      <c r="W3778">
        <v>350</v>
      </c>
      <c r="X3778">
        <v>2</v>
      </c>
      <c r="Y3778">
        <v>1</v>
      </c>
      <c r="AA3778">
        <v>8.5</v>
      </c>
      <c r="AC3778">
        <v>2</v>
      </c>
      <c r="AD3778" t="str">
        <f t="shared" si="579"/>
        <v/>
      </c>
      <c r="AE3778">
        <f t="shared" si="582"/>
        <v>2</v>
      </c>
      <c r="AF3778" t="str">
        <f t="shared" si="580"/>
        <v/>
      </c>
      <c r="AG3778" t="str">
        <f t="shared" si="583"/>
        <v/>
      </c>
      <c r="AH3778" t="str">
        <f t="shared" si="586"/>
        <v/>
      </c>
      <c r="AI3778">
        <v>0.14499999999999999</v>
      </c>
      <c r="AJ3778" t="str">
        <f t="shared" si="584"/>
        <v/>
      </c>
      <c r="AK3778">
        <f t="shared" si="587"/>
        <v>5.6</v>
      </c>
      <c r="AL3778">
        <f t="shared" si="585"/>
        <v>0.81199999999999994</v>
      </c>
      <c r="AM3778" t="s">
        <v>33976</v>
      </c>
    </row>
    <row r="3779" spans="1:39" x14ac:dyDescent="0.2">
      <c r="A3779" t="s">
        <v>35092</v>
      </c>
      <c r="B3779" t="s">
        <v>17</v>
      </c>
      <c r="C3779" t="s">
        <v>25990</v>
      </c>
      <c r="D3779" s="1">
        <v>40725</v>
      </c>
      <c r="E3779" s="1">
        <v>44546</v>
      </c>
      <c r="F3779" s="9" t="s">
        <v>39</v>
      </c>
      <c r="I3779">
        <v>100</v>
      </c>
      <c r="J3779">
        <v>0</v>
      </c>
      <c r="K3779">
        <v>0</v>
      </c>
      <c r="L3779">
        <v>18199</v>
      </c>
      <c r="M3779">
        <v>18199</v>
      </c>
      <c r="N3779" t="s">
        <v>20</v>
      </c>
      <c r="O3779" t="s">
        <v>25991</v>
      </c>
      <c r="P3779" t="s">
        <v>28</v>
      </c>
      <c r="Q3779" t="s">
        <v>34233</v>
      </c>
      <c r="R3779" t="s">
        <v>34233</v>
      </c>
      <c r="S3779" t="s">
        <v>33942</v>
      </c>
      <c r="T3779" t="s">
        <v>34233</v>
      </c>
      <c r="U3779" t="s">
        <v>32656</v>
      </c>
      <c r="V3779" t="s">
        <v>34899</v>
      </c>
      <c r="W3779">
        <v>350</v>
      </c>
      <c r="X3779">
        <v>2</v>
      </c>
      <c r="Y3779">
        <v>1</v>
      </c>
      <c r="AA3779">
        <v>8.5</v>
      </c>
      <c r="AC3779">
        <v>2</v>
      </c>
      <c r="AD3779" t="str">
        <f t="shared" si="579"/>
        <v/>
      </c>
      <c r="AE3779">
        <f t="shared" si="582"/>
        <v>2</v>
      </c>
      <c r="AF3779" t="str">
        <f t="shared" si="580"/>
        <v/>
      </c>
      <c r="AG3779" t="str">
        <f t="shared" si="583"/>
        <v/>
      </c>
      <c r="AH3779" t="str">
        <f t="shared" si="586"/>
        <v/>
      </c>
      <c r="AI3779">
        <v>0.14499999999999999</v>
      </c>
      <c r="AJ3779" t="str">
        <f t="shared" si="584"/>
        <v/>
      </c>
      <c r="AK3779">
        <f t="shared" si="587"/>
        <v>5.6</v>
      </c>
      <c r="AL3779">
        <f t="shared" si="585"/>
        <v>0.81199999999999994</v>
      </c>
      <c r="AM3779" t="s">
        <v>33976</v>
      </c>
    </row>
    <row r="3780" spans="1:39" x14ac:dyDescent="0.2">
      <c r="A3780" t="s">
        <v>35093</v>
      </c>
      <c r="B3780" t="s">
        <v>17</v>
      </c>
      <c r="C3780" t="s">
        <v>25990</v>
      </c>
      <c r="D3780" s="1">
        <v>40725</v>
      </c>
      <c r="E3780" s="1">
        <v>44546</v>
      </c>
      <c r="F3780" s="9" t="s">
        <v>39</v>
      </c>
      <c r="I3780">
        <v>100</v>
      </c>
      <c r="J3780">
        <v>0</v>
      </c>
      <c r="K3780">
        <v>0</v>
      </c>
      <c r="L3780">
        <v>18199</v>
      </c>
      <c r="M3780">
        <v>18199</v>
      </c>
      <c r="N3780" t="s">
        <v>20</v>
      </c>
      <c r="O3780" t="s">
        <v>25991</v>
      </c>
      <c r="P3780" t="s">
        <v>28</v>
      </c>
      <c r="Q3780" t="s">
        <v>34233</v>
      </c>
      <c r="R3780" t="s">
        <v>34233</v>
      </c>
      <c r="S3780" t="s">
        <v>33942</v>
      </c>
      <c r="T3780" t="s">
        <v>34233</v>
      </c>
      <c r="U3780" t="s">
        <v>32656</v>
      </c>
      <c r="V3780" t="s">
        <v>34899</v>
      </c>
      <c r="W3780">
        <v>350</v>
      </c>
      <c r="X3780">
        <v>2</v>
      </c>
      <c r="Y3780">
        <v>1</v>
      </c>
      <c r="AA3780">
        <v>8.5</v>
      </c>
      <c r="AC3780">
        <v>2</v>
      </c>
      <c r="AD3780" t="str">
        <f t="shared" si="579"/>
        <v/>
      </c>
      <c r="AE3780">
        <f t="shared" si="582"/>
        <v>2</v>
      </c>
      <c r="AF3780" t="str">
        <f t="shared" si="580"/>
        <v/>
      </c>
      <c r="AG3780" t="str">
        <f t="shared" si="583"/>
        <v/>
      </c>
      <c r="AH3780" t="str">
        <f t="shared" si="586"/>
        <v/>
      </c>
      <c r="AI3780">
        <v>0.14499999999999999</v>
      </c>
      <c r="AJ3780" t="str">
        <f t="shared" si="584"/>
        <v/>
      </c>
      <c r="AK3780">
        <f t="shared" si="587"/>
        <v>5.6</v>
      </c>
      <c r="AL3780">
        <f t="shared" si="585"/>
        <v>0.81199999999999994</v>
      </c>
      <c r="AM3780" t="s">
        <v>33976</v>
      </c>
    </row>
    <row r="3781" spans="1:39" x14ac:dyDescent="0.2">
      <c r="A3781" t="s">
        <v>35094</v>
      </c>
      <c r="B3781" t="s">
        <v>17</v>
      </c>
      <c r="C3781" t="s">
        <v>25990</v>
      </c>
      <c r="D3781" s="1">
        <v>40725</v>
      </c>
      <c r="E3781" s="1">
        <v>44546</v>
      </c>
      <c r="F3781" s="9" t="s">
        <v>39</v>
      </c>
      <c r="I3781">
        <v>100</v>
      </c>
      <c r="J3781">
        <v>0</v>
      </c>
      <c r="K3781">
        <v>0</v>
      </c>
      <c r="L3781">
        <v>18199</v>
      </c>
      <c r="M3781">
        <v>18199</v>
      </c>
      <c r="N3781" t="s">
        <v>20</v>
      </c>
      <c r="O3781" t="s">
        <v>25991</v>
      </c>
      <c r="P3781" t="s">
        <v>28</v>
      </c>
      <c r="Q3781" t="s">
        <v>34233</v>
      </c>
      <c r="R3781" t="s">
        <v>34233</v>
      </c>
      <c r="S3781" t="s">
        <v>33942</v>
      </c>
      <c r="T3781" t="s">
        <v>34233</v>
      </c>
      <c r="U3781" t="s">
        <v>32656</v>
      </c>
      <c r="V3781" t="s">
        <v>34899</v>
      </c>
      <c r="W3781">
        <v>350</v>
      </c>
      <c r="X3781">
        <v>2</v>
      </c>
      <c r="Y3781">
        <v>1</v>
      </c>
      <c r="AA3781">
        <v>8.5</v>
      </c>
      <c r="AC3781">
        <v>2</v>
      </c>
      <c r="AD3781" t="str">
        <f t="shared" si="579"/>
        <v/>
      </c>
      <c r="AE3781">
        <f t="shared" si="582"/>
        <v>2</v>
      </c>
      <c r="AF3781" t="str">
        <f t="shared" si="580"/>
        <v/>
      </c>
      <c r="AG3781" t="str">
        <f t="shared" si="583"/>
        <v/>
      </c>
      <c r="AH3781" t="str">
        <f t="shared" si="586"/>
        <v/>
      </c>
      <c r="AI3781">
        <v>0.14499999999999999</v>
      </c>
      <c r="AJ3781" t="str">
        <f t="shared" si="584"/>
        <v/>
      </c>
      <c r="AK3781">
        <f t="shared" si="587"/>
        <v>5.6</v>
      </c>
      <c r="AL3781">
        <f t="shared" si="585"/>
        <v>0.81199999999999994</v>
      </c>
      <c r="AM3781" t="s">
        <v>33976</v>
      </c>
    </row>
    <row r="3782" spans="1:39" x14ac:dyDescent="0.2">
      <c r="A3782" t="s">
        <v>35095</v>
      </c>
      <c r="B3782" t="s">
        <v>17</v>
      </c>
      <c r="C3782" t="s">
        <v>25990</v>
      </c>
      <c r="D3782" s="1">
        <v>40725</v>
      </c>
      <c r="E3782" s="1">
        <v>44546</v>
      </c>
      <c r="F3782" s="9" t="s">
        <v>39</v>
      </c>
      <c r="I3782">
        <v>100</v>
      </c>
      <c r="J3782">
        <v>0</v>
      </c>
      <c r="K3782">
        <v>0</v>
      </c>
      <c r="L3782">
        <v>18199</v>
      </c>
      <c r="M3782">
        <v>18199</v>
      </c>
      <c r="N3782" t="s">
        <v>20</v>
      </c>
      <c r="O3782" t="s">
        <v>25991</v>
      </c>
      <c r="P3782" t="s">
        <v>28</v>
      </c>
      <c r="Q3782" t="s">
        <v>34233</v>
      </c>
      <c r="R3782" t="s">
        <v>34233</v>
      </c>
      <c r="S3782" t="s">
        <v>33942</v>
      </c>
      <c r="T3782" t="s">
        <v>34233</v>
      </c>
      <c r="U3782" t="s">
        <v>32656</v>
      </c>
      <c r="V3782" t="s">
        <v>34899</v>
      </c>
      <c r="W3782">
        <v>350</v>
      </c>
      <c r="X3782">
        <v>2</v>
      </c>
      <c r="Y3782">
        <v>1</v>
      </c>
      <c r="AA3782">
        <v>8.5</v>
      </c>
      <c r="AC3782">
        <v>2</v>
      </c>
      <c r="AD3782" t="str">
        <f t="shared" ref="AD3782:AD3845" si="588">IF((S3782="tühi")*(F3782&lt;&gt;"Elamumaa")*(G3782&lt;&gt;"Elamumaa")*(H3782&lt;&gt;"Elamumaa"),IF(Z3782=0,"",Z3782),"")</f>
        <v/>
      </c>
      <c r="AE3782">
        <f t="shared" si="582"/>
        <v>2</v>
      </c>
      <c r="AF3782" t="str">
        <f t="shared" ref="AF3782:AF3845" si="589">IF((S3782&lt;&gt;"tühi")*(F3782&lt;&gt;"Elamumaa")*(G3782&lt;&gt;"Elamumaa")*(H3782&lt;&gt;"Elamumaa"),IF(Z3782=0,"",Z3782),"")</f>
        <v/>
      </c>
      <c r="AG3782" t="str">
        <f t="shared" si="583"/>
        <v/>
      </c>
      <c r="AH3782" t="str">
        <f t="shared" si="586"/>
        <v/>
      </c>
      <c r="AI3782">
        <v>0.14499999999999999</v>
      </c>
      <c r="AJ3782" t="str">
        <f t="shared" si="584"/>
        <v/>
      </c>
      <c r="AK3782">
        <f t="shared" si="587"/>
        <v>5.6</v>
      </c>
      <c r="AL3782">
        <f t="shared" si="585"/>
        <v>0.81199999999999994</v>
      </c>
      <c r="AM3782" t="s">
        <v>33976</v>
      </c>
    </row>
    <row r="3783" spans="1:39" x14ac:dyDescent="0.2">
      <c r="A3783" t="s">
        <v>25989</v>
      </c>
      <c r="B3783" t="s">
        <v>17</v>
      </c>
      <c r="C3783" t="s">
        <v>25990</v>
      </c>
      <c r="D3783" s="1">
        <v>40725</v>
      </c>
      <c r="E3783" s="1">
        <v>44546</v>
      </c>
      <c r="F3783" t="s">
        <v>39</v>
      </c>
      <c r="I3783">
        <v>100</v>
      </c>
      <c r="J3783">
        <v>0</v>
      </c>
      <c r="K3783">
        <v>0</v>
      </c>
      <c r="L3783">
        <v>18199</v>
      </c>
      <c r="M3783">
        <v>18199</v>
      </c>
      <c r="N3783" t="s">
        <v>20</v>
      </c>
      <c r="O3783" t="s">
        <v>25991</v>
      </c>
      <c r="P3783" t="s">
        <v>28</v>
      </c>
      <c r="Q3783" t="s">
        <v>34233</v>
      </c>
      <c r="R3783" t="s">
        <v>34233</v>
      </c>
      <c r="S3783" t="s">
        <v>33942</v>
      </c>
      <c r="T3783" t="s">
        <v>34233</v>
      </c>
      <c r="U3783" t="s">
        <v>33737</v>
      </c>
      <c r="V3783" t="s">
        <v>34899</v>
      </c>
      <c r="AD3783" t="str">
        <f t="shared" si="588"/>
        <v/>
      </c>
      <c r="AE3783" t="str">
        <f t="shared" si="582"/>
        <v/>
      </c>
      <c r="AF3783" t="str">
        <f t="shared" si="589"/>
        <v/>
      </c>
      <c r="AG3783" t="str">
        <f t="shared" si="583"/>
        <v/>
      </c>
      <c r="AH3783" t="str">
        <f t="shared" si="586"/>
        <v/>
      </c>
      <c r="AI3783">
        <v>0.14499999999999999</v>
      </c>
      <c r="AJ3783" t="str">
        <f t="shared" si="584"/>
        <v/>
      </c>
      <c r="AK3783" t="str">
        <f t="shared" si="587"/>
        <v/>
      </c>
      <c r="AL3783" t="str">
        <f t="shared" si="585"/>
        <v/>
      </c>
    </row>
    <row r="3784" spans="1:39" x14ac:dyDescent="0.2">
      <c r="A3784" t="s">
        <v>10240</v>
      </c>
      <c r="B3784" t="s">
        <v>17</v>
      </c>
      <c r="C3784" t="s">
        <v>10241</v>
      </c>
      <c r="D3784" s="1">
        <v>36403</v>
      </c>
      <c r="E3784" s="1">
        <v>43456</v>
      </c>
      <c r="F3784" t="s">
        <v>39</v>
      </c>
      <c r="I3784">
        <v>100</v>
      </c>
      <c r="J3784">
        <v>0</v>
      </c>
      <c r="K3784">
        <v>0</v>
      </c>
      <c r="L3784">
        <v>19438</v>
      </c>
      <c r="M3784">
        <v>19438</v>
      </c>
      <c r="N3784" t="s">
        <v>20</v>
      </c>
      <c r="O3784" t="s">
        <v>10242</v>
      </c>
      <c r="P3784" t="s">
        <v>28</v>
      </c>
      <c r="Q3784" t="s">
        <v>34233</v>
      </c>
      <c r="R3784" t="s">
        <v>34233</v>
      </c>
      <c r="S3784" t="s">
        <v>33942</v>
      </c>
      <c r="T3784" t="s">
        <v>34233</v>
      </c>
      <c r="AD3784" t="str">
        <f t="shared" si="588"/>
        <v/>
      </c>
      <c r="AE3784" t="str">
        <f t="shared" si="582"/>
        <v/>
      </c>
      <c r="AF3784" t="str">
        <f t="shared" si="589"/>
        <v/>
      </c>
      <c r="AG3784" t="str">
        <f t="shared" si="583"/>
        <v/>
      </c>
      <c r="AH3784" t="str">
        <f t="shared" si="586"/>
        <v/>
      </c>
      <c r="AI3784">
        <v>0.14499999999999999</v>
      </c>
      <c r="AJ3784" t="str">
        <f t="shared" si="584"/>
        <v/>
      </c>
      <c r="AK3784" t="str">
        <f t="shared" si="587"/>
        <v/>
      </c>
      <c r="AL3784" t="str">
        <f t="shared" si="585"/>
        <v/>
      </c>
    </row>
    <row r="3785" spans="1:39" x14ac:dyDescent="0.2">
      <c r="A3785" t="s">
        <v>27481</v>
      </c>
      <c r="B3785" t="s">
        <v>17</v>
      </c>
      <c r="C3785" t="s">
        <v>27482</v>
      </c>
      <c r="D3785" s="1">
        <v>41915</v>
      </c>
      <c r="E3785" s="1">
        <v>44657</v>
      </c>
      <c r="F3785" t="s">
        <v>26</v>
      </c>
      <c r="I3785">
        <v>100</v>
      </c>
      <c r="J3785">
        <v>0</v>
      </c>
      <c r="K3785">
        <v>0</v>
      </c>
      <c r="L3785">
        <v>1449</v>
      </c>
      <c r="M3785">
        <v>1449</v>
      </c>
      <c r="N3785" t="s">
        <v>20</v>
      </c>
      <c r="O3785" t="s">
        <v>27483</v>
      </c>
      <c r="P3785" t="s">
        <v>2356</v>
      </c>
      <c r="Q3785" t="s">
        <v>34233</v>
      </c>
      <c r="R3785" t="s">
        <v>34233</v>
      </c>
      <c r="S3785" t="s">
        <v>34233</v>
      </c>
      <c r="T3785" t="s">
        <v>34233</v>
      </c>
      <c r="AD3785" t="str">
        <f t="shared" si="588"/>
        <v/>
      </c>
      <c r="AE3785" t="str">
        <f t="shared" si="582"/>
        <v/>
      </c>
      <c r="AF3785" t="str">
        <f t="shared" si="589"/>
        <v/>
      </c>
      <c r="AG3785" t="str">
        <f t="shared" ref="AG3785:AG3816" si="590">IF((S3785&lt;&gt;"tühi")*(AC3785&lt;&gt;""),AC3785,"")</f>
        <v/>
      </c>
      <c r="AH3785" t="str">
        <f t="shared" si="586"/>
        <v/>
      </c>
      <c r="AI3785">
        <v>0.14499999999999999</v>
      </c>
      <c r="AJ3785" t="str">
        <f t="shared" si="584"/>
        <v/>
      </c>
      <c r="AK3785" t="str">
        <f t="shared" si="587"/>
        <v/>
      </c>
      <c r="AL3785" t="str">
        <f t="shared" si="585"/>
        <v/>
      </c>
    </row>
    <row r="3786" spans="1:39" x14ac:dyDescent="0.2">
      <c r="A3786" t="s">
        <v>17585</v>
      </c>
      <c r="B3786" t="s">
        <v>17</v>
      </c>
      <c r="C3786" t="s">
        <v>17586</v>
      </c>
      <c r="D3786" s="1">
        <v>37635</v>
      </c>
      <c r="E3786" s="1">
        <v>44546</v>
      </c>
      <c r="F3786" t="s">
        <v>26</v>
      </c>
      <c r="I3786">
        <v>100</v>
      </c>
      <c r="J3786">
        <v>0</v>
      </c>
      <c r="K3786">
        <v>0</v>
      </c>
      <c r="L3786">
        <v>4248</v>
      </c>
      <c r="M3786">
        <v>4248</v>
      </c>
      <c r="N3786" t="s">
        <v>20</v>
      </c>
      <c r="O3786" t="s">
        <v>17587</v>
      </c>
      <c r="P3786" t="s">
        <v>44</v>
      </c>
      <c r="Q3786" t="s">
        <v>34233</v>
      </c>
      <c r="R3786" t="s">
        <v>34233</v>
      </c>
      <c r="S3786" t="s">
        <v>34233</v>
      </c>
      <c r="T3786" t="s">
        <v>34233</v>
      </c>
      <c r="AD3786" t="str">
        <f t="shared" si="588"/>
        <v/>
      </c>
      <c r="AE3786" t="str">
        <f t="shared" si="582"/>
        <v/>
      </c>
      <c r="AF3786" t="str">
        <f t="shared" si="589"/>
        <v/>
      </c>
      <c r="AG3786" t="str">
        <f t="shared" si="590"/>
        <v/>
      </c>
      <c r="AH3786" t="str">
        <f t="shared" si="586"/>
        <v/>
      </c>
      <c r="AI3786">
        <v>0.14499999999999999</v>
      </c>
      <c r="AJ3786" t="str">
        <f t="shared" si="584"/>
        <v/>
      </c>
      <c r="AK3786" t="str">
        <f t="shared" si="587"/>
        <v/>
      </c>
      <c r="AL3786" t="str">
        <f t="shared" si="585"/>
        <v/>
      </c>
    </row>
    <row r="3787" spans="1:39" x14ac:dyDescent="0.2">
      <c r="A3787" t="s">
        <v>17072</v>
      </c>
      <c r="B3787" t="s">
        <v>17</v>
      </c>
      <c r="C3787" t="s">
        <v>17073</v>
      </c>
      <c r="D3787" s="1">
        <v>37635</v>
      </c>
      <c r="E3787" s="1">
        <v>43456</v>
      </c>
      <c r="F3787" t="s">
        <v>19</v>
      </c>
      <c r="I3787">
        <v>100</v>
      </c>
      <c r="J3787">
        <v>0</v>
      </c>
      <c r="K3787">
        <v>0</v>
      </c>
      <c r="L3787">
        <v>1325</v>
      </c>
      <c r="M3787">
        <v>1325</v>
      </c>
      <c r="N3787" t="s">
        <v>20</v>
      </c>
      <c r="O3787" t="s">
        <v>17074</v>
      </c>
      <c r="P3787" t="s">
        <v>28</v>
      </c>
      <c r="Q3787" t="s">
        <v>34233</v>
      </c>
      <c r="R3787" t="s">
        <v>34233</v>
      </c>
      <c r="S3787" t="s">
        <v>32628</v>
      </c>
      <c r="T3787" t="s">
        <v>34354</v>
      </c>
      <c r="U3787" t="s">
        <v>32634</v>
      </c>
      <c r="V3787" t="s">
        <v>34969</v>
      </c>
      <c r="X3787">
        <v>2</v>
      </c>
      <c r="Y3787" t="s">
        <v>32654</v>
      </c>
      <c r="AA3787">
        <v>9</v>
      </c>
      <c r="AB3787">
        <v>15</v>
      </c>
      <c r="AC3787">
        <v>1</v>
      </c>
      <c r="AD3787" t="str">
        <f t="shared" si="588"/>
        <v/>
      </c>
      <c r="AE3787" t="str">
        <f t="shared" si="582"/>
        <v/>
      </c>
      <c r="AF3787" t="str">
        <f t="shared" si="589"/>
        <v/>
      </c>
      <c r="AG3787">
        <f t="shared" si="590"/>
        <v>1</v>
      </c>
      <c r="AH3787">
        <f t="shared" si="586"/>
        <v>2.8</v>
      </c>
      <c r="AI3787">
        <v>0.14499999999999999</v>
      </c>
      <c r="AJ3787">
        <f t="shared" si="584"/>
        <v>0.40599999999999997</v>
      </c>
      <c r="AK3787" t="str">
        <f t="shared" si="587"/>
        <v/>
      </c>
      <c r="AL3787" t="str">
        <f t="shared" si="585"/>
        <v/>
      </c>
    </row>
    <row r="3788" spans="1:39" x14ac:dyDescent="0.2">
      <c r="A3788" t="s">
        <v>17518</v>
      </c>
      <c r="B3788" t="s">
        <v>17</v>
      </c>
      <c r="C3788" t="s">
        <v>17519</v>
      </c>
      <c r="D3788" s="1">
        <v>37635</v>
      </c>
      <c r="E3788" s="1">
        <v>43456</v>
      </c>
      <c r="F3788" t="s">
        <v>19</v>
      </c>
      <c r="I3788">
        <v>100</v>
      </c>
      <c r="J3788">
        <v>0</v>
      </c>
      <c r="K3788">
        <v>0</v>
      </c>
      <c r="L3788">
        <v>1247</v>
      </c>
      <c r="M3788">
        <v>1247</v>
      </c>
      <c r="N3788" t="s">
        <v>20</v>
      </c>
      <c r="O3788" t="s">
        <v>17520</v>
      </c>
      <c r="P3788" t="s">
        <v>28</v>
      </c>
      <c r="Q3788" t="s">
        <v>34233</v>
      </c>
      <c r="R3788" t="s">
        <v>34233</v>
      </c>
      <c r="S3788" t="s">
        <v>32628</v>
      </c>
      <c r="T3788" t="s">
        <v>34349</v>
      </c>
      <c r="U3788" t="s">
        <v>32634</v>
      </c>
      <c r="V3788" t="s">
        <v>32979</v>
      </c>
      <c r="X3788">
        <v>2</v>
      </c>
      <c r="Y3788" t="s">
        <v>32654</v>
      </c>
      <c r="AA3788">
        <v>9</v>
      </c>
      <c r="AB3788">
        <v>15</v>
      </c>
      <c r="AC3788">
        <v>1</v>
      </c>
      <c r="AD3788" t="str">
        <f t="shared" si="588"/>
        <v/>
      </c>
      <c r="AE3788" t="str">
        <f t="shared" si="582"/>
        <v/>
      </c>
      <c r="AF3788" t="str">
        <f t="shared" si="589"/>
        <v/>
      </c>
      <c r="AG3788">
        <f t="shared" si="590"/>
        <v>1</v>
      </c>
      <c r="AH3788">
        <f t="shared" si="586"/>
        <v>2.8</v>
      </c>
      <c r="AI3788">
        <v>0.14499999999999999</v>
      </c>
      <c r="AJ3788">
        <f t="shared" si="584"/>
        <v>0.40599999999999997</v>
      </c>
      <c r="AK3788" t="str">
        <f t="shared" si="587"/>
        <v/>
      </c>
      <c r="AL3788" t="str">
        <f t="shared" si="585"/>
        <v/>
      </c>
    </row>
    <row r="3789" spans="1:39" x14ac:dyDescent="0.2">
      <c r="A3789" t="s">
        <v>17527</v>
      </c>
      <c r="B3789" t="s">
        <v>17</v>
      </c>
      <c r="C3789" t="s">
        <v>17528</v>
      </c>
      <c r="D3789" s="1">
        <v>37635</v>
      </c>
      <c r="E3789" s="1">
        <v>43951</v>
      </c>
      <c r="F3789" t="s">
        <v>19</v>
      </c>
      <c r="I3789">
        <v>100</v>
      </c>
      <c r="J3789">
        <v>0</v>
      </c>
      <c r="K3789">
        <v>0</v>
      </c>
      <c r="L3789">
        <v>1802</v>
      </c>
      <c r="M3789">
        <v>1802</v>
      </c>
      <c r="N3789" t="s">
        <v>20</v>
      </c>
      <c r="O3789" t="s">
        <v>21</v>
      </c>
      <c r="P3789" t="s">
        <v>28</v>
      </c>
      <c r="Q3789" t="s">
        <v>34233</v>
      </c>
      <c r="R3789" t="s">
        <v>34233</v>
      </c>
      <c r="S3789" t="s">
        <v>32628</v>
      </c>
      <c r="T3789" t="s">
        <v>34362</v>
      </c>
      <c r="U3789" t="s">
        <v>32650</v>
      </c>
      <c r="V3789" t="s">
        <v>33021</v>
      </c>
      <c r="X3789">
        <v>2</v>
      </c>
      <c r="Y3789">
        <v>1</v>
      </c>
      <c r="AA3789">
        <v>7.5</v>
      </c>
      <c r="AB3789">
        <v>17.5</v>
      </c>
      <c r="AC3789">
        <v>4</v>
      </c>
      <c r="AD3789" t="str">
        <f t="shared" si="588"/>
        <v/>
      </c>
      <c r="AE3789" t="str">
        <f t="shared" si="582"/>
        <v/>
      </c>
      <c r="AF3789" t="str">
        <f t="shared" si="589"/>
        <v/>
      </c>
      <c r="AG3789">
        <f t="shared" si="590"/>
        <v>4</v>
      </c>
      <c r="AH3789">
        <f t="shared" si="586"/>
        <v>11.2</v>
      </c>
      <c r="AI3789">
        <v>0.14499999999999999</v>
      </c>
      <c r="AJ3789">
        <f t="shared" si="584"/>
        <v>1.6239999999999999</v>
      </c>
      <c r="AK3789" t="str">
        <f t="shared" si="587"/>
        <v/>
      </c>
      <c r="AL3789" t="str">
        <f t="shared" si="585"/>
        <v/>
      </c>
    </row>
    <row r="3790" spans="1:39" x14ac:dyDescent="0.2">
      <c r="A3790" t="s">
        <v>17078</v>
      </c>
      <c r="B3790" t="s">
        <v>17</v>
      </c>
      <c r="C3790" t="s">
        <v>17079</v>
      </c>
      <c r="D3790" s="1">
        <v>37635</v>
      </c>
      <c r="E3790" s="1">
        <v>43951</v>
      </c>
      <c r="F3790" t="s">
        <v>19</v>
      </c>
      <c r="I3790">
        <v>100</v>
      </c>
      <c r="J3790">
        <v>0</v>
      </c>
      <c r="K3790">
        <v>0</v>
      </c>
      <c r="L3790">
        <v>1226</v>
      </c>
      <c r="M3790">
        <v>1226</v>
      </c>
      <c r="N3790" t="s">
        <v>20</v>
      </c>
      <c r="O3790" t="s">
        <v>17080</v>
      </c>
      <c r="P3790" t="s">
        <v>28</v>
      </c>
      <c r="Q3790" t="s">
        <v>34233</v>
      </c>
      <c r="R3790" t="s">
        <v>34233</v>
      </c>
      <c r="S3790" t="s">
        <v>33797</v>
      </c>
      <c r="T3790" t="s">
        <v>34354</v>
      </c>
      <c r="U3790" t="s">
        <v>32634</v>
      </c>
      <c r="V3790" t="s">
        <v>32977</v>
      </c>
      <c r="X3790">
        <v>2</v>
      </c>
      <c r="Y3790" t="s">
        <v>32654</v>
      </c>
      <c r="AA3790">
        <v>9</v>
      </c>
      <c r="AB3790">
        <v>15</v>
      </c>
      <c r="AC3790">
        <v>1</v>
      </c>
      <c r="AD3790" t="str">
        <f t="shared" si="588"/>
        <v/>
      </c>
      <c r="AE3790" t="str">
        <f t="shared" si="582"/>
        <v/>
      </c>
      <c r="AF3790" t="str">
        <f t="shared" si="589"/>
        <v/>
      </c>
      <c r="AG3790">
        <f t="shared" si="590"/>
        <v>1</v>
      </c>
      <c r="AH3790">
        <f t="shared" si="586"/>
        <v>2.8</v>
      </c>
      <c r="AI3790">
        <v>0.14499999999999999</v>
      </c>
      <c r="AJ3790">
        <f t="shared" si="584"/>
        <v>0.40599999999999997</v>
      </c>
      <c r="AK3790" t="str">
        <f t="shared" si="587"/>
        <v/>
      </c>
      <c r="AL3790" t="str">
        <f t="shared" si="585"/>
        <v/>
      </c>
    </row>
    <row r="3791" spans="1:39" x14ac:dyDescent="0.2">
      <c r="A3791" t="s">
        <v>17093</v>
      </c>
      <c r="B3791" t="s">
        <v>17</v>
      </c>
      <c r="C3791" t="s">
        <v>17094</v>
      </c>
      <c r="D3791" s="1">
        <v>37635</v>
      </c>
      <c r="E3791" s="1">
        <v>43456</v>
      </c>
      <c r="F3791" t="s">
        <v>19</v>
      </c>
      <c r="I3791">
        <v>100</v>
      </c>
      <c r="J3791">
        <v>0</v>
      </c>
      <c r="K3791">
        <v>0</v>
      </c>
      <c r="L3791">
        <v>1374</v>
      </c>
      <c r="M3791">
        <v>1374</v>
      </c>
      <c r="N3791" t="s">
        <v>20</v>
      </c>
      <c r="O3791" t="s">
        <v>17095</v>
      </c>
      <c r="P3791" t="s">
        <v>28</v>
      </c>
      <c r="Q3791" t="s">
        <v>34233</v>
      </c>
      <c r="R3791" t="s">
        <v>34233</v>
      </c>
      <c r="S3791" t="s">
        <v>32628</v>
      </c>
      <c r="T3791" t="s">
        <v>34354</v>
      </c>
      <c r="U3791" t="s">
        <v>32634</v>
      </c>
      <c r="V3791" t="s">
        <v>34969</v>
      </c>
      <c r="X3791">
        <v>2</v>
      </c>
      <c r="Y3791" t="s">
        <v>32654</v>
      </c>
      <c r="AA3791">
        <v>9</v>
      </c>
      <c r="AB3791">
        <v>15</v>
      </c>
      <c r="AC3791">
        <v>1</v>
      </c>
      <c r="AD3791" t="str">
        <f t="shared" si="588"/>
        <v/>
      </c>
      <c r="AE3791" t="str">
        <f t="shared" si="582"/>
        <v/>
      </c>
      <c r="AF3791" t="str">
        <f t="shared" si="589"/>
        <v/>
      </c>
      <c r="AG3791">
        <f t="shared" si="590"/>
        <v>1</v>
      </c>
      <c r="AH3791">
        <f t="shared" si="586"/>
        <v>2.8</v>
      </c>
      <c r="AI3791">
        <v>0.14499999999999999</v>
      </c>
      <c r="AJ3791">
        <f t="shared" si="584"/>
        <v>0.40599999999999997</v>
      </c>
      <c r="AK3791" t="str">
        <f t="shared" si="587"/>
        <v/>
      </c>
      <c r="AL3791" t="str">
        <f t="shared" si="585"/>
        <v/>
      </c>
    </row>
    <row r="3792" spans="1:39" x14ac:dyDescent="0.2">
      <c r="A3792" t="s">
        <v>17096</v>
      </c>
      <c r="B3792" t="s">
        <v>17</v>
      </c>
      <c r="C3792" t="s">
        <v>17097</v>
      </c>
      <c r="D3792" s="1">
        <v>37635</v>
      </c>
      <c r="E3792" s="1">
        <v>43456</v>
      </c>
      <c r="F3792" t="s">
        <v>19</v>
      </c>
      <c r="I3792">
        <v>100</v>
      </c>
      <c r="J3792">
        <v>0</v>
      </c>
      <c r="K3792">
        <v>0</v>
      </c>
      <c r="L3792">
        <v>1210</v>
      </c>
      <c r="M3792">
        <v>1210</v>
      </c>
      <c r="N3792" t="s">
        <v>20</v>
      </c>
      <c r="O3792" t="s">
        <v>17098</v>
      </c>
      <c r="P3792" t="s">
        <v>28</v>
      </c>
      <c r="Q3792" t="s">
        <v>34233</v>
      </c>
      <c r="R3792" t="s">
        <v>34233</v>
      </c>
      <c r="S3792" t="s">
        <v>32628</v>
      </c>
      <c r="T3792" t="s">
        <v>34366</v>
      </c>
      <c r="U3792" t="s">
        <v>32634</v>
      </c>
      <c r="V3792" t="s">
        <v>32977</v>
      </c>
      <c r="X3792">
        <v>2</v>
      </c>
      <c r="Y3792" t="s">
        <v>32654</v>
      </c>
      <c r="AA3792">
        <v>9</v>
      </c>
      <c r="AB3792">
        <v>15</v>
      </c>
      <c r="AC3792">
        <v>1</v>
      </c>
      <c r="AD3792" t="str">
        <f t="shared" si="588"/>
        <v/>
      </c>
      <c r="AE3792" t="str">
        <f t="shared" si="582"/>
        <v/>
      </c>
      <c r="AF3792" t="str">
        <f t="shared" si="589"/>
        <v/>
      </c>
      <c r="AG3792">
        <f t="shared" si="590"/>
        <v>1</v>
      </c>
      <c r="AH3792">
        <f t="shared" si="586"/>
        <v>2.8</v>
      </c>
      <c r="AI3792">
        <v>0.14499999999999999</v>
      </c>
      <c r="AJ3792">
        <f t="shared" si="584"/>
        <v>0.40599999999999997</v>
      </c>
      <c r="AK3792" t="str">
        <f t="shared" si="587"/>
        <v/>
      </c>
      <c r="AL3792" t="str">
        <f t="shared" si="585"/>
        <v/>
      </c>
    </row>
    <row r="3793" spans="1:38" x14ac:dyDescent="0.2">
      <c r="A3793" t="s">
        <v>17099</v>
      </c>
      <c r="B3793" t="s">
        <v>17</v>
      </c>
      <c r="C3793" t="s">
        <v>17100</v>
      </c>
      <c r="D3793" s="1">
        <v>37635</v>
      </c>
      <c r="E3793" s="1">
        <v>43951</v>
      </c>
      <c r="F3793" t="s">
        <v>19</v>
      </c>
      <c r="I3793">
        <v>100</v>
      </c>
      <c r="J3793">
        <v>0</v>
      </c>
      <c r="K3793">
        <v>0</v>
      </c>
      <c r="L3793">
        <v>1684</v>
      </c>
      <c r="M3793">
        <v>1684</v>
      </c>
      <c r="N3793" t="s">
        <v>20</v>
      </c>
      <c r="O3793" t="s">
        <v>21</v>
      </c>
      <c r="P3793" t="s">
        <v>28</v>
      </c>
      <c r="Q3793" t="s">
        <v>34233</v>
      </c>
      <c r="R3793" t="s">
        <v>34233</v>
      </c>
      <c r="S3793" t="s">
        <v>32628</v>
      </c>
      <c r="T3793" t="s">
        <v>34361</v>
      </c>
      <c r="U3793" t="s">
        <v>32650</v>
      </c>
      <c r="V3793" t="s">
        <v>33021</v>
      </c>
      <c r="X3793">
        <v>2</v>
      </c>
      <c r="Y3793">
        <v>1</v>
      </c>
      <c r="AA3793">
        <v>7.5</v>
      </c>
      <c r="AB3793">
        <v>17.5</v>
      </c>
      <c r="AC3793">
        <v>4</v>
      </c>
      <c r="AD3793" t="str">
        <f t="shared" si="588"/>
        <v/>
      </c>
      <c r="AE3793" t="str">
        <f t="shared" si="582"/>
        <v/>
      </c>
      <c r="AF3793" t="str">
        <f t="shared" si="589"/>
        <v/>
      </c>
      <c r="AG3793">
        <f t="shared" si="590"/>
        <v>4</v>
      </c>
      <c r="AH3793">
        <f t="shared" si="586"/>
        <v>11.2</v>
      </c>
      <c r="AI3793">
        <v>0.14499999999999999</v>
      </c>
      <c r="AJ3793">
        <f t="shared" si="584"/>
        <v>1.6239999999999999</v>
      </c>
      <c r="AK3793" t="str">
        <f t="shared" si="587"/>
        <v/>
      </c>
      <c r="AL3793" t="str">
        <f t="shared" si="585"/>
        <v/>
      </c>
    </row>
    <row r="3794" spans="1:38" x14ac:dyDescent="0.2">
      <c r="A3794" t="s">
        <v>17101</v>
      </c>
      <c r="B3794" t="s">
        <v>17</v>
      </c>
      <c r="C3794" t="s">
        <v>17102</v>
      </c>
      <c r="D3794" s="1">
        <v>37635</v>
      </c>
      <c r="E3794" s="1">
        <v>43456</v>
      </c>
      <c r="F3794" t="s">
        <v>19</v>
      </c>
      <c r="I3794">
        <v>100</v>
      </c>
      <c r="J3794">
        <v>0</v>
      </c>
      <c r="K3794">
        <v>0</v>
      </c>
      <c r="L3794">
        <v>1217</v>
      </c>
      <c r="M3794">
        <v>1217</v>
      </c>
      <c r="N3794" t="s">
        <v>20</v>
      </c>
      <c r="O3794" t="s">
        <v>17103</v>
      </c>
      <c r="P3794" t="s">
        <v>28</v>
      </c>
      <c r="Q3794" t="s">
        <v>34233</v>
      </c>
      <c r="R3794" t="s">
        <v>34233</v>
      </c>
      <c r="S3794" t="s">
        <v>32628</v>
      </c>
      <c r="T3794" t="s">
        <v>34354</v>
      </c>
      <c r="U3794" t="s">
        <v>32634</v>
      </c>
      <c r="V3794" t="s">
        <v>32979</v>
      </c>
      <c r="X3794">
        <v>2</v>
      </c>
      <c r="Y3794" t="s">
        <v>32654</v>
      </c>
      <c r="AA3794">
        <v>9</v>
      </c>
      <c r="AB3794">
        <v>15</v>
      </c>
      <c r="AC3794">
        <v>1</v>
      </c>
      <c r="AD3794" t="str">
        <f t="shared" si="588"/>
        <v/>
      </c>
      <c r="AE3794" t="str">
        <f t="shared" si="582"/>
        <v/>
      </c>
      <c r="AF3794" t="str">
        <f t="shared" si="589"/>
        <v/>
      </c>
      <c r="AG3794">
        <f t="shared" si="590"/>
        <v>1</v>
      </c>
      <c r="AH3794">
        <f t="shared" si="586"/>
        <v>2.8</v>
      </c>
      <c r="AI3794">
        <v>0.14499999999999999</v>
      </c>
      <c r="AJ3794">
        <f t="shared" si="584"/>
        <v>0.40599999999999997</v>
      </c>
      <c r="AK3794" t="str">
        <f t="shared" si="587"/>
        <v/>
      </c>
      <c r="AL3794" t="str">
        <f t="shared" si="585"/>
        <v/>
      </c>
    </row>
    <row r="3795" spans="1:38" x14ac:dyDescent="0.2">
      <c r="A3795" t="s">
        <v>17512</v>
      </c>
      <c r="B3795" t="s">
        <v>17</v>
      </c>
      <c r="C3795" t="s">
        <v>17513</v>
      </c>
      <c r="D3795" s="1">
        <v>37635</v>
      </c>
      <c r="E3795" s="1">
        <v>43456</v>
      </c>
      <c r="F3795" t="s">
        <v>19</v>
      </c>
      <c r="I3795">
        <v>100</v>
      </c>
      <c r="J3795">
        <v>0</v>
      </c>
      <c r="K3795">
        <v>0</v>
      </c>
      <c r="L3795">
        <v>1192</v>
      </c>
      <c r="M3795">
        <v>1192</v>
      </c>
      <c r="N3795" t="s">
        <v>20</v>
      </c>
      <c r="O3795" t="s">
        <v>17514</v>
      </c>
      <c r="P3795" t="s">
        <v>28</v>
      </c>
      <c r="Q3795" t="s">
        <v>34233</v>
      </c>
      <c r="R3795" t="s">
        <v>34233</v>
      </c>
      <c r="S3795" t="s">
        <v>33797</v>
      </c>
      <c r="T3795" t="s">
        <v>34349</v>
      </c>
      <c r="U3795" t="s">
        <v>32634</v>
      </c>
      <c r="V3795" t="s">
        <v>32979</v>
      </c>
      <c r="X3795">
        <v>2</v>
      </c>
      <c r="Y3795" t="s">
        <v>32654</v>
      </c>
      <c r="AA3795">
        <v>9</v>
      </c>
      <c r="AB3795">
        <v>15</v>
      </c>
      <c r="AC3795">
        <v>1</v>
      </c>
      <c r="AD3795" t="str">
        <f t="shared" si="588"/>
        <v/>
      </c>
      <c r="AE3795" t="str">
        <f t="shared" si="582"/>
        <v/>
      </c>
      <c r="AF3795" t="str">
        <f t="shared" si="589"/>
        <v/>
      </c>
      <c r="AG3795">
        <f t="shared" si="590"/>
        <v>1</v>
      </c>
      <c r="AH3795">
        <f t="shared" si="586"/>
        <v>2.8</v>
      </c>
      <c r="AI3795">
        <v>0.14499999999999999</v>
      </c>
      <c r="AJ3795">
        <f t="shared" si="584"/>
        <v>0.40599999999999997</v>
      </c>
      <c r="AK3795" t="str">
        <f t="shared" si="587"/>
        <v/>
      </c>
      <c r="AL3795" t="str">
        <f t="shared" si="585"/>
        <v/>
      </c>
    </row>
    <row r="3796" spans="1:38" x14ac:dyDescent="0.2">
      <c r="A3796" t="s">
        <v>16259</v>
      </c>
      <c r="B3796" t="s">
        <v>17</v>
      </c>
      <c r="C3796" t="s">
        <v>16260</v>
      </c>
      <c r="D3796" s="1">
        <v>37413</v>
      </c>
      <c r="E3796" s="1">
        <v>43456</v>
      </c>
      <c r="F3796" t="s">
        <v>39</v>
      </c>
      <c r="I3796">
        <v>100</v>
      </c>
      <c r="J3796">
        <v>0</v>
      </c>
      <c r="K3796">
        <v>0</v>
      </c>
      <c r="L3796">
        <v>9357</v>
      </c>
      <c r="M3796">
        <v>9357</v>
      </c>
      <c r="N3796" t="s">
        <v>20</v>
      </c>
      <c r="O3796" t="s">
        <v>16261</v>
      </c>
      <c r="P3796" t="s">
        <v>28</v>
      </c>
      <c r="Q3796" t="s">
        <v>34233</v>
      </c>
      <c r="R3796" t="s">
        <v>34233</v>
      </c>
      <c r="S3796" t="s">
        <v>33942</v>
      </c>
      <c r="T3796" t="s">
        <v>34233</v>
      </c>
      <c r="AD3796" t="str">
        <f t="shared" si="588"/>
        <v/>
      </c>
      <c r="AE3796" t="str">
        <f t="shared" si="582"/>
        <v/>
      </c>
      <c r="AF3796" t="str">
        <f t="shared" si="589"/>
        <v/>
      </c>
      <c r="AG3796" t="str">
        <f t="shared" si="590"/>
        <v/>
      </c>
      <c r="AH3796" t="str">
        <f t="shared" si="586"/>
        <v/>
      </c>
      <c r="AI3796">
        <v>0.14499999999999999</v>
      </c>
      <c r="AJ3796" t="str">
        <f t="shared" si="584"/>
        <v/>
      </c>
      <c r="AK3796" t="str">
        <f t="shared" si="587"/>
        <v/>
      </c>
      <c r="AL3796" t="str">
        <f t="shared" si="585"/>
        <v/>
      </c>
    </row>
    <row r="3797" spans="1:38" x14ac:dyDescent="0.2">
      <c r="A3797" t="s">
        <v>11031</v>
      </c>
      <c r="B3797" t="s">
        <v>17</v>
      </c>
      <c r="C3797" t="s">
        <v>11032</v>
      </c>
      <c r="D3797" s="1">
        <v>36453</v>
      </c>
      <c r="E3797" s="1">
        <v>43456</v>
      </c>
      <c r="F3797" t="s">
        <v>39</v>
      </c>
      <c r="I3797">
        <v>100</v>
      </c>
      <c r="J3797">
        <v>0</v>
      </c>
      <c r="K3797">
        <v>0</v>
      </c>
      <c r="L3797">
        <v>4187</v>
      </c>
      <c r="M3797">
        <v>4187</v>
      </c>
      <c r="N3797" t="s">
        <v>20</v>
      </c>
      <c r="O3797" t="s">
        <v>11033</v>
      </c>
      <c r="P3797" t="s">
        <v>28</v>
      </c>
      <c r="Q3797" t="s">
        <v>34233</v>
      </c>
      <c r="R3797" t="s">
        <v>34233</v>
      </c>
      <c r="S3797" t="s">
        <v>33942</v>
      </c>
      <c r="T3797" t="s">
        <v>34233</v>
      </c>
      <c r="AD3797" t="str">
        <f t="shared" si="588"/>
        <v/>
      </c>
      <c r="AE3797" t="str">
        <f t="shared" si="582"/>
        <v/>
      </c>
      <c r="AF3797" t="str">
        <f t="shared" si="589"/>
        <v/>
      </c>
      <c r="AG3797" t="str">
        <f t="shared" si="590"/>
        <v/>
      </c>
      <c r="AH3797" t="str">
        <f t="shared" si="586"/>
        <v/>
      </c>
      <c r="AI3797">
        <v>0.14499999999999999</v>
      </c>
      <c r="AJ3797" t="str">
        <f t="shared" si="584"/>
        <v/>
      </c>
      <c r="AK3797" t="str">
        <f t="shared" si="587"/>
        <v/>
      </c>
      <c r="AL3797" t="str">
        <f t="shared" si="585"/>
        <v/>
      </c>
    </row>
    <row r="3798" spans="1:38" x14ac:dyDescent="0.2">
      <c r="A3798" t="s">
        <v>11250</v>
      </c>
      <c r="B3798" t="s">
        <v>17</v>
      </c>
      <c r="C3798" t="s">
        <v>11251</v>
      </c>
      <c r="D3798" s="1">
        <v>36453</v>
      </c>
      <c r="E3798" s="1">
        <v>43896</v>
      </c>
      <c r="F3798" t="s">
        <v>39</v>
      </c>
      <c r="I3798">
        <v>100</v>
      </c>
      <c r="J3798">
        <v>0</v>
      </c>
      <c r="K3798">
        <v>0</v>
      </c>
      <c r="L3798">
        <v>34300</v>
      </c>
      <c r="M3798">
        <v>34296</v>
      </c>
      <c r="N3798" t="s">
        <v>401</v>
      </c>
      <c r="O3798" t="s">
        <v>11252</v>
      </c>
      <c r="P3798" t="s">
        <v>28</v>
      </c>
      <c r="Q3798" t="s">
        <v>34233</v>
      </c>
      <c r="R3798" t="s">
        <v>34233</v>
      </c>
      <c r="S3798" t="s">
        <v>33942</v>
      </c>
      <c r="T3798" t="s">
        <v>34233</v>
      </c>
      <c r="AD3798" t="str">
        <f t="shared" si="588"/>
        <v/>
      </c>
      <c r="AE3798" t="str">
        <f t="shared" si="582"/>
        <v/>
      </c>
      <c r="AF3798" t="str">
        <f t="shared" si="589"/>
        <v/>
      </c>
      <c r="AG3798" t="str">
        <f t="shared" si="590"/>
        <v/>
      </c>
      <c r="AH3798" t="str">
        <f t="shared" si="586"/>
        <v/>
      </c>
      <c r="AI3798">
        <v>0.14499999999999999</v>
      </c>
      <c r="AJ3798" t="str">
        <f t="shared" si="584"/>
        <v/>
      </c>
      <c r="AK3798" t="str">
        <f t="shared" si="587"/>
        <v/>
      </c>
      <c r="AL3798" t="str">
        <f t="shared" si="585"/>
        <v/>
      </c>
    </row>
    <row r="3799" spans="1:38" x14ac:dyDescent="0.2">
      <c r="A3799" t="s">
        <v>18853</v>
      </c>
      <c r="B3799" t="s">
        <v>17</v>
      </c>
      <c r="C3799" t="s">
        <v>18854</v>
      </c>
      <c r="D3799" s="1">
        <v>38103</v>
      </c>
      <c r="E3799" s="1">
        <v>43456</v>
      </c>
      <c r="F3799" t="s">
        <v>39</v>
      </c>
      <c r="I3799">
        <v>100</v>
      </c>
      <c r="J3799">
        <v>0</v>
      </c>
      <c r="K3799">
        <v>0</v>
      </c>
      <c r="L3799">
        <v>112200</v>
      </c>
      <c r="M3799">
        <v>112164</v>
      </c>
      <c r="N3799" t="s">
        <v>401</v>
      </c>
      <c r="O3799" t="s">
        <v>18855</v>
      </c>
      <c r="P3799" t="s">
        <v>28</v>
      </c>
      <c r="Q3799" t="s">
        <v>34233</v>
      </c>
      <c r="R3799" t="s">
        <v>34233</v>
      </c>
      <c r="S3799" t="s">
        <v>33942</v>
      </c>
      <c r="T3799" t="s">
        <v>34233</v>
      </c>
      <c r="AD3799" t="str">
        <f t="shared" si="588"/>
        <v/>
      </c>
      <c r="AE3799" t="str">
        <f t="shared" ref="AE3799:AE3834" si="591">IF((S3799="tühi")*(AC3799&lt;&gt;""),AC3799,"")</f>
        <v/>
      </c>
      <c r="AF3799" t="str">
        <f t="shared" si="589"/>
        <v/>
      </c>
      <c r="AG3799" t="str">
        <f t="shared" si="590"/>
        <v/>
      </c>
      <c r="AH3799" t="str">
        <f t="shared" si="586"/>
        <v/>
      </c>
      <c r="AI3799">
        <v>0.14499999999999999</v>
      </c>
      <c r="AJ3799" t="str">
        <f t="shared" si="584"/>
        <v/>
      </c>
      <c r="AK3799" t="str">
        <f t="shared" si="587"/>
        <v/>
      </c>
      <c r="AL3799" t="str">
        <f t="shared" si="585"/>
        <v/>
      </c>
    </row>
    <row r="3800" spans="1:38" x14ac:dyDescent="0.2">
      <c r="A3800" t="s">
        <v>11028</v>
      </c>
      <c r="B3800" t="s">
        <v>17</v>
      </c>
      <c r="C3800" t="s">
        <v>11029</v>
      </c>
      <c r="D3800" s="1">
        <v>36453</v>
      </c>
      <c r="E3800" s="1">
        <v>44546</v>
      </c>
      <c r="F3800" t="s">
        <v>39</v>
      </c>
      <c r="I3800">
        <v>100</v>
      </c>
      <c r="J3800">
        <v>0</v>
      </c>
      <c r="K3800">
        <v>0</v>
      </c>
      <c r="L3800">
        <v>7284</v>
      </c>
      <c r="M3800">
        <v>7284</v>
      </c>
      <c r="N3800" t="s">
        <v>20</v>
      </c>
      <c r="O3800" t="s">
        <v>11030</v>
      </c>
      <c r="P3800" t="s">
        <v>28</v>
      </c>
      <c r="Q3800" t="s">
        <v>34233</v>
      </c>
      <c r="R3800" t="s">
        <v>34233</v>
      </c>
      <c r="S3800" t="s">
        <v>33942</v>
      </c>
      <c r="T3800" t="s">
        <v>34233</v>
      </c>
      <c r="AD3800" t="str">
        <f t="shared" si="588"/>
        <v/>
      </c>
      <c r="AE3800" t="str">
        <f t="shared" si="591"/>
        <v/>
      </c>
      <c r="AF3800" t="str">
        <f t="shared" si="589"/>
        <v/>
      </c>
      <c r="AG3800" t="str">
        <f t="shared" si="590"/>
        <v/>
      </c>
      <c r="AH3800" t="str">
        <f t="shared" si="586"/>
        <v/>
      </c>
      <c r="AI3800">
        <v>0.14499999999999999</v>
      </c>
      <c r="AJ3800" t="str">
        <f t="shared" si="584"/>
        <v/>
      </c>
      <c r="AK3800" t="str">
        <f t="shared" si="587"/>
        <v/>
      </c>
      <c r="AL3800" t="str">
        <f t="shared" si="585"/>
        <v/>
      </c>
    </row>
    <row r="3801" spans="1:38" x14ac:dyDescent="0.2">
      <c r="A3801" t="s">
        <v>19061</v>
      </c>
      <c r="B3801" t="s">
        <v>17</v>
      </c>
      <c r="C3801" t="s">
        <v>19062</v>
      </c>
      <c r="D3801" s="1">
        <v>38062</v>
      </c>
      <c r="E3801" s="1">
        <v>43951</v>
      </c>
      <c r="F3801" t="s">
        <v>39</v>
      </c>
      <c r="I3801">
        <v>100</v>
      </c>
      <c r="J3801">
        <v>0</v>
      </c>
      <c r="K3801">
        <v>0</v>
      </c>
      <c r="L3801">
        <v>72300</v>
      </c>
      <c r="M3801">
        <v>72330</v>
      </c>
      <c r="N3801" t="s">
        <v>401</v>
      </c>
      <c r="O3801" t="s">
        <v>19063</v>
      </c>
      <c r="P3801" t="s">
        <v>28</v>
      </c>
      <c r="Q3801" t="s">
        <v>34233</v>
      </c>
      <c r="R3801" t="s">
        <v>34233</v>
      </c>
      <c r="S3801" t="s">
        <v>33942</v>
      </c>
      <c r="T3801" t="s">
        <v>34233</v>
      </c>
      <c r="AD3801" t="str">
        <f t="shared" si="588"/>
        <v/>
      </c>
      <c r="AE3801" t="str">
        <f t="shared" si="591"/>
        <v/>
      </c>
      <c r="AF3801" t="str">
        <f t="shared" si="589"/>
        <v/>
      </c>
      <c r="AG3801" t="str">
        <f t="shared" si="590"/>
        <v/>
      </c>
      <c r="AH3801" t="str">
        <f t="shared" si="586"/>
        <v/>
      </c>
      <c r="AI3801">
        <v>0.14499999999999999</v>
      </c>
      <c r="AJ3801" t="str">
        <f t="shared" si="584"/>
        <v/>
      </c>
      <c r="AK3801" t="str">
        <f t="shared" si="587"/>
        <v/>
      </c>
      <c r="AL3801" t="str">
        <f t="shared" si="585"/>
        <v/>
      </c>
    </row>
    <row r="3802" spans="1:38" x14ac:dyDescent="0.2">
      <c r="A3802" t="s">
        <v>23278</v>
      </c>
      <c r="B3802" t="s">
        <v>17</v>
      </c>
      <c r="C3802" t="s">
        <v>23279</v>
      </c>
      <c r="D3802" s="1">
        <v>38924</v>
      </c>
      <c r="E3802" s="1">
        <v>44546</v>
      </c>
      <c r="F3802" t="s">
        <v>39</v>
      </c>
      <c r="I3802">
        <v>100</v>
      </c>
      <c r="J3802">
        <v>0</v>
      </c>
      <c r="K3802">
        <v>0</v>
      </c>
      <c r="L3802">
        <v>3031</v>
      </c>
      <c r="M3802">
        <v>3031</v>
      </c>
      <c r="N3802" t="s">
        <v>20</v>
      </c>
      <c r="O3802" t="s">
        <v>23280</v>
      </c>
      <c r="P3802" t="s">
        <v>28</v>
      </c>
      <c r="Q3802" t="s">
        <v>34233</v>
      </c>
      <c r="R3802" t="s">
        <v>34233</v>
      </c>
      <c r="S3802" t="s">
        <v>33942</v>
      </c>
      <c r="T3802" t="s">
        <v>34233</v>
      </c>
      <c r="AD3802" t="str">
        <f t="shared" si="588"/>
        <v/>
      </c>
      <c r="AE3802" t="str">
        <f t="shared" si="591"/>
        <v/>
      </c>
      <c r="AF3802" t="str">
        <f t="shared" si="589"/>
        <v/>
      </c>
      <c r="AG3802" t="str">
        <f t="shared" si="590"/>
        <v/>
      </c>
      <c r="AH3802" t="str">
        <f t="shared" si="586"/>
        <v/>
      </c>
      <c r="AI3802">
        <v>0.14499999999999999</v>
      </c>
      <c r="AJ3802" t="str">
        <f t="shared" si="584"/>
        <v/>
      </c>
      <c r="AK3802" t="str">
        <f t="shared" si="587"/>
        <v/>
      </c>
      <c r="AL3802" t="str">
        <f t="shared" si="585"/>
        <v/>
      </c>
    </row>
    <row r="3803" spans="1:38" x14ac:dyDescent="0.2">
      <c r="A3803" t="s">
        <v>8914</v>
      </c>
      <c r="B3803" t="s">
        <v>17</v>
      </c>
      <c r="C3803" t="s">
        <v>8915</v>
      </c>
      <c r="D3803" s="1">
        <v>36298</v>
      </c>
      <c r="E3803" s="1">
        <v>43951</v>
      </c>
      <c r="F3803" t="s">
        <v>39</v>
      </c>
      <c r="I3803">
        <v>100</v>
      </c>
      <c r="J3803">
        <v>0</v>
      </c>
      <c r="K3803">
        <v>0</v>
      </c>
      <c r="L3803">
        <v>153400</v>
      </c>
      <c r="M3803">
        <v>153421</v>
      </c>
      <c r="N3803" t="s">
        <v>401</v>
      </c>
      <c r="O3803" t="s">
        <v>8916</v>
      </c>
      <c r="P3803" t="s">
        <v>28</v>
      </c>
      <c r="Q3803" t="s">
        <v>34233</v>
      </c>
      <c r="R3803" t="s">
        <v>34233</v>
      </c>
      <c r="S3803" t="s">
        <v>33942</v>
      </c>
      <c r="T3803" t="s">
        <v>34233</v>
      </c>
      <c r="AD3803" t="str">
        <f t="shared" si="588"/>
        <v/>
      </c>
      <c r="AE3803" t="str">
        <f t="shared" si="591"/>
        <v/>
      </c>
      <c r="AF3803" t="str">
        <f t="shared" si="589"/>
        <v/>
      </c>
      <c r="AG3803" t="str">
        <f t="shared" si="590"/>
        <v/>
      </c>
      <c r="AH3803" t="str">
        <f t="shared" si="586"/>
        <v/>
      </c>
      <c r="AI3803">
        <v>0.14499999999999999</v>
      </c>
      <c r="AJ3803" t="str">
        <f t="shared" si="584"/>
        <v/>
      </c>
      <c r="AK3803" t="str">
        <f t="shared" si="587"/>
        <v/>
      </c>
      <c r="AL3803" t="str">
        <f t="shared" si="585"/>
        <v/>
      </c>
    </row>
    <row r="3804" spans="1:38" x14ac:dyDescent="0.2">
      <c r="A3804" t="s">
        <v>24753</v>
      </c>
      <c r="B3804" t="s">
        <v>17</v>
      </c>
      <c r="C3804" t="s">
        <v>24754</v>
      </c>
      <c r="D3804" s="1">
        <v>39552</v>
      </c>
      <c r="E3804" s="1">
        <v>43974</v>
      </c>
      <c r="F3804" t="s">
        <v>19</v>
      </c>
      <c r="I3804">
        <v>100</v>
      </c>
      <c r="J3804">
        <v>0</v>
      </c>
      <c r="K3804">
        <v>0</v>
      </c>
      <c r="L3804">
        <v>1510</v>
      </c>
      <c r="M3804">
        <v>1510</v>
      </c>
      <c r="N3804" t="s">
        <v>20</v>
      </c>
      <c r="O3804" t="s">
        <v>24755</v>
      </c>
      <c r="P3804" t="s">
        <v>28</v>
      </c>
      <c r="Q3804" t="s">
        <v>34233</v>
      </c>
      <c r="R3804" t="s">
        <v>34233</v>
      </c>
      <c r="S3804" t="s">
        <v>33942</v>
      </c>
      <c r="T3804" t="s">
        <v>34233</v>
      </c>
      <c r="U3804" t="s">
        <v>32634</v>
      </c>
      <c r="V3804" t="s">
        <v>32974</v>
      </c>
      <c r="W3804">
        <v>300</v>
      </c>
      <c r="X3804">
        <v>2</v>
      </c>
      <c r="Y3804" t="s">
        <v>32654</v>
      </c>
      <c r="AA3804">
        <v>8.5</v>
      </c>
      <c r="AB3804">
        <v>20</v>
      </c>
      <c r="AC3804">
        <v>1</v>
      </c>
      <c r="AD3804" t="str">
        <f t="shared" si="588"/>
        <v/>
      </c>
      <c r="AE3804">
        <f t="shared" si="591"/>
        <v>1</v>
      </c>
      <c r="AF3804" t="str">
        <f t="shared" si="589"/>
        <v/>
      </c>
      <c r="AG3804" t="str">
        <f t="shared" si="590"/>
        <v/>
      </c>
      <c r="AH3804" t="str">
        <f t="shared" si="586"/>
        <v/>
      </c>
      <c r="AI3804">
        <v>0.14499999999999999</v>
      </c>
      <c r="AJ3804" t="str">
        <f t="shared" si="584"/>
        <v/>
      </c>
      <c r="AK3804">
        <f t="shared" si="587"/>
        <v>2.8</v>
      </c>
      <c r="AL3804">
        <f t="shared" si="585"/>
        <v>0.40599999999999997</v>
      </c>
    </row>
    <row r="3805" spans="1:38" x14ac:dyDescent="0.2">
      <c r="A3805" t="s">
        <v>24810</v>
      </c>
      <c r="B3805" t="s">
        <v>17</v>
      </c>
      <c r="C3805" t="s">
        <v>24811</v>
      </c>
      <c r="D3805" s="1">
        <v>39552</v>
      </c>
      <c r="E3805" s="1">
        <v>43974</v>
      </c>
      <c r="F3805" t="s">
        <v>19</v>
      </c>
      <c r="I3805">
        <v>100</v>
      </c>
      <c r="J3805">
        <v>0</v>
      </c>
      <c r="K3805">
        <v>0</v>
      </c>
      <c r="L3805">
        <v>1603</v>
      </c>
      <c r="M3805">
        <v>1603</v>
      </c>
      <c r="N3805" t="s">
        <v>20</v>
      </c>
      <c r="O3805" t="s">
        <v>24812</v>
      </c>
      <c r="P3805" t="s">
        <v>28</v>
      </c>
      <c r="Q3805" t="s">
        <v>34233</v>
      </c>
      <c r="R3805" t="s">
        <v>34233</v>
      </c>
      <c r="S3805" t="s">
        <v>33942</v>
      </c>
      <c r="T3805" t="s">
        <v>34233</v>
      </c>
      <c r="U3805" t="s">
        <v>32634</v>
      </c>
      <c r="V3805" t="s">
        <v>32974</v>
      </c>
      <c r="W3805">
        <v>320</v>
      </c>
      <c r="X3805">
        <v>2</v>
      </c>
      <c r="Y3805">
        <v>1</v>
      </c>
      <c r="AA3805">
        <v>8.5</v>
      </c>
      <c r="AB3805">
        <v>20</v>
      </c>
      <c r="AC3805">
        <v>1</v>
      </c>
      <c r="AD3805" t="str">
        <f t="shared" si="588"/>
        <v/>
      </c>
      <c r="AE3805">
        <f t="shared" si="591"/>
        <v>1</v>
      </c>
      <c r="AF3805" t="str">
        <f t="shared" si="589"/>
        <v/>
      </c>
      <c r="AG3805" t="str">
        <f t="shared" si="590"/>
        <v/>
      </c>
      <c r="AH3805" t="str">
        <f t="shared" si="586"/>
        <v/>
      </c>
      <c r="AI3805">
        <v>0.14499999999999999</v>
      </c>
      <c r="AJ3805" t="str">
        <f t="shared" si="584"/>
        <v/>
      </c>
      <c r="AK3805">
        <f t="shared" si="587"/>
        <v>2.8</v>
      </c>
      <c r="AL3805">
        <f t="shared" si="585"/>
        <v>0.40599999999999997</v>
      </c>
    </row>
    <row r="3806" spans="1:38" x14ac:dyDescent="0.2">
      <c r="A3806" t="s">
        <v>24807</v>
      </c>
      <c r="B3806" t="s">
        <v>17</v>
      </c>
      <c r="C3806" t="s">
        <v>24808</v>
      </c>
      <c r="D3806" s="1">
        <v>39552</v>
      </c>
      <c r="E3806" s="1">
        <v>43974</v>
      </c>
      <c r="F3806" t="s">
        <v>19</v>
      </c>
      <c r="I3806">
        <v>100</v>
      </c>
      <c r="J3806">
        <v>0</v>
      </c>
      <c r="K3806">
        <v>0</v>
      </c>
      <c r="L3806">
        <v>1512</v>
      </c>
      <c r="M3806">
        <v>1512</v>
      </c>
      <c r="N3806" t="s">
        <v>20</v>
      </c>
      <c r="O3806" t="s">
        <v>24809</v>
      </c>
      <c r="P3806" t="s">
        <v>28</v>
      </c>
      <c r="Q3806" t="s">
        <v>34233</v>
      </c>
      <c r="R3806" t="s">
        <v>34233</v>
      </c>
      <c r="S3806" t="s">
        <v>33942</v>
      </c>
      <c r="T3806" t="s">
        <v>34233</v>
      </c>
      <c r="U3806" t="s">
        <v>32634</v>
      </c>
      <c r="V3806" t="s">
        <v>32974</v>
      </c>
      <c r="W3806">
        <v>300</v>
      </c>
      <c r="X3806">
        <v>2</v>
      </c>
      <c r="Y3806">
        <v>1</v>
      </c>
      <c r="AA3806">
        <v>8.5</v>
      </c>
      <c r="AB3806">
        <v>20</v>
      </c>
      <c r="AC3806">
        <v>1</v>
      </c>
      <c r="AD3806" t="str">
        <f t="shared" si="588"/>
        <v/>
      </c>
      <c r="AE3806">
        <f t="shared" si="591"/>
        <v>1</v>
      </c>
      <c r="AF3806" t="str">
        <f t="shared" si="589"/>
        <v/>
      </c>
      <c r="AG3806" t="str">
        <f t="shared" si="590"/>
        <v/>
      </c>
      <c r="AH3806" t="str">
        <f t="shared" si="586"/>
        <v/>
      </c>
      <c r="AI3806">
        <v>0.14499999999999999</v>
      </c>
      <c r="AJ3806" t="str">
        <f t="shared" si="584"/>
        <v/>
      </c>
      <c r="AK3806">
        <f t="shared" si="587"/>
        <v>2.8</v>
      </c>
      <c r="AL3806">
        <f t="shared" si="585"/>
        <v>0.40599999999999997</v>
      </c>
    </row>
    <row r="3807" spans="1:38" x14ac:dyDescent="0.2">
      <c r="A3807" t="s">
        <v>24756</v>
      </c>
      <c r="B3807" t="s">
        <v>17</v>
      </c>
      <c r="C3807" t="s">
        <v>24757</v>
      </c>
      <c r="D3807" s="1">
        <v>39552</v>
      </c>
      <c r="E3807" s="1">
        <v>43974</v>
      </c>
      <c r="F3807" t="s">
        <v>19</v>
      </c>
      <c r="I3807">
        <v>100</v>
      </c>
      <c r="J3807">
        <v>0</v>
      </c>
      <c r="K3807">
        <v>0</v>
      </c>
      <c r="L3807">
        <v>2580</v>
      </c>
      <c r="M3807">
        <v>2580</v>
      </c>
      <c r="N3807" t="s">
        <v>20</v>
      </c>
      <c r="O3807" t="s">
        <v>24758</v>
      </c>
      <c r="P3807" t="s">
        <v>28</v>
      </c>
      <c r="Q3807" t="s">
        <v>34233</v>
      </c>
      <c r="R3807" t="s">
        <v>34233</v>
      </c>
      <c r="S3807" t="s">
        <v>33942</v>
      </c>
      <c r="T3807" t="s">
        <v>34233</v>
      </c>
      <c r="U3807" t="s">
        <v>32634</v>
      </c>
      <c r="V3807" t="s">
        <v>32974</v>
      </c>
      <c r="W3807">
        <v>515</v>
      </c>
      <c r="X3807">
        <v>2</v>
      </c>
      <c r="Y3807" t="s">
        <v>32654</v>
      </c>
      <c r="AA3807">
        <v>8.5</v>
      </c>
      <c r="AB3807">
        <v>20</v>
      </c>
      <c r="AC3807">
        <v>1</v>
      </c>
      <c r="AD3807" t="str">
        <f t="shared" si="588"/>
        <v/>
      </c>
      <c r="AE3807">
        <f t="shared" si="591"/>
        <v>1</v>
      </c>
      <c r="AF3807" t="str">
        <f t="shared" si="589"/>
        <v/>
      </c>
      <c r="AG3807" t="str">
        <f t="shared" si="590"/>
        <v/>
      </c>
      <c r="AH3807" t="str">
        <f t="shared" si="586"/>
        <v/>
      </c>
      <c r="AI3807">
        <v>0.14499999999999999</v>
      </c>
      <c r="AJ3807" t="str">
        <f t="shared" si="584"/>
        <v/>
      </c>
      <c r="AK3807">
        <f t="shared" si="587"/>
        <v>2.8</v>
      </c>
      <c r="AL3807">
        <f t="shared" si="585"/>
        <v>0.40599999999999997</v>
      </c>
    </row>
    <row r="3808" spans="1:38" x14ac:dyDescent="0.2">
      <c r="A3808" t="s">
        <v>24528</v>
      </c>
      <c r="B3808" t="s">
        <v>17</v>
      </c>
      <c r="C3808" t="s">
        <v>24529</v>
      </c>
      <c r="D3808" s="1">
        <v>39552</v>
      </c>
      <c r="E3808" s="1">
        <v>43974</v>
      </c>
      <c r="F3808" t="s">
        <v>474</v>
      </c>
      <c r="I3808">
        <v>100</v>
      </c>
      <c r="J3808">
        <v>0</v>
      </c>
      <c r="K3808">
        <v>0</v>
      </c>
      <c r="L3808">
        <v>288</v>
      </c>
      <c r="M3808">
        <v>288</v>
      </c>
      <c r="N3808" t="s">
        <v>20</v>
      </c>
      <c r="O3808" t="s">
        <v>24530</v>
      </c>
      <c r="P3808" t="s">
        <v>28</v>
      </c>
      <c r="Q3808" t="s">
        <v>34233</v>
      </c>
      <c r="R3808" t="s">
        <v>34233</v>
      </c>
      <c r="S3808" t="s">
        <v>33942</v>
      </c>
      <c r="T3808" t="s">
        <v>34233</v>
      </c>
      <c r="U3808" t="s">
        <v>33000</v>
      </c>
      <c r="V3808" t="s">
        <v>32999</v>
      </c>
      <c r="W3808">
        <v>30</v>
      </c>
      <c r="X3808">
        <v>1</v>
      </c>
      <c r="Y3808">
        <v>1</v>
      </c>
      <c r="Z3808">
        <v>10</v>
      </c>
      <c r="AA3808">
        <v>5</v>
      </c>
      <c r="AD3808">
        <f t="shared" si="588"/>
        <v>10</v>
      </c>
      <c r="AE3808" t="str">
        <f t="shared" si="591"/>
        <v/>
      </c>
      <c r="AF3808" t="str">
        <f t="shared" si="589"/>
        <v/>
      </c>
      <c r="AG3808" t="str">
        <f t="shared" si="590"/>
        <v/>
      </c>
      <c r="AH3808" t="str">
        <f t="shared" si="586"/>
        <v/>
      </c>
      <c r="AI3808">
        <v>0.14499999999999999</v>
      </c>
      <c r="AJ3808" t="str">
        <f t="shared" si="584"/>
        <v/>
      </c>
      <c r="AK3808" t="str">
        <f t="shared" si="587"/>
        <v/>
      </c>
      <c r="AL3808" t="str">
        <f t="shared" si="585"/>
        <v/>
      </c>
    </row>
    <row r="3809" spans="1:39" x14ac:dyDescent="0.2">
      <c r="A3809" t="s">
        <v>28950</v>
      </c>
      <c r="B3809" t="s">
        <v>17</v>
      </c>
      <c r="C3809" t="s">
        <v>28951</v>
      </c>
      <c r="D3809" s="1">
        <v>42823</v>
      </c>
      <c r="E3809" s="1">
        <v>43951</v>
      </c>
      <c r="F3809" t="s">
        <v>39</v>
      </c>
      <c r="I3809">
        <v>100</v>
      </c>
      <c r="J3809">
        <v>0</v>
      </c>
      <c r="K3809">
        <v>0</v>
      </c>
      <c r="L3809">
        <v>66900</v>
      </c>
      <c r="M3809">
        <v>66943</v>
      </c>
      <c r="N3809" t="s">
        <v>401</v>
      </c>
      <c r="O3809" t="s">
        <v>28952</v>
      </c>
      <c r="P3809" t="s">
        <v>2356</v>
      </c>
      <c r="Q3809" t="s">
        <v>34233</v>
      </c>
      <c r="R3809" t="s">
        <v>34233</v>
      </c>
      <c r="S3809" t="s">
        <v>33942</v>
      </c>
      <c r="T3809" t="s">
        <v>34233</v>
      </c>
      <c r="AD3809" t="str">
        <f t="shared" si="588"/>
        <v/>
      </c>
      <c r="AE3809" t="str">
        <f t="shared" si="591"/>
        <v/>
      </c>
      <c r="AF3809" t="str">
        <f t="shared" si="589"/>
        <v/>
      </c>
      <c r="AG3809" t="str">
        <f t="shared" si="590"/>
        <v/>
      </c>
      <c r="AH3809" t="str">
        <f t="shared" si="586"/>
        <v/>
      </c>
      <c r="AI3809">
        <v>0.14499999999999999</v>
      </c>
      <c r="AJ3809" t="str">
        <f t="shared" si="584"/>
        <v/>
      </c>
      <c r="AK3809" t="str">
        <f t="shared" si="587"/>
        <v/>
      </c>
      <c r="AL3809" t="str">
        <f t="shared" si="585"/>
        <v/>
      </c>
    </row>
    <row r="3810" spans="1:39" x14ac:dyDescent="0.2">
      <c r="A3810" t="s">
        <v>27184</v>
      </c>
      <c r="B3810" t="s">
        <v>17</v>
      </c>
      <c r="C3810" t="s">
        <v>27185</v>
      </c>
      <c r="D3810" s="1">
        <v>41815</v>
      </c>
      <c r="E3810" s="1">
        <v>44546</v>
      </c>
      <c r="F3810" t="s">
        <v>39</v>
      </c>
      <c r="I3810">
        <v>100</v>
      </c>
      <c r="J3810">
        <v>0</v>
      </c>
      <c r="K3810">
        <v>0</v>
      </c>
      <c r="L3810">
        <v>15665</v>
      </c>
      <c r="M3810">
        <v>15665</v>
      </c>
      <c r="N3810" t="s">
        <v>20</v>
      </c>
      <c r="O3810" t="s">
        <v>27186</v>
      </c>
      <c r="P3810" t="s">
        <v>2356</v>
      </c>
      <c r="Q3810" t="s">
        <v>34233</v>
      </c>
      <c r="R3810" t="s">
        <v>34233</v>
      </c>
      <c r="S3810" t="s">
        <v>33942</v>
      </c>
      <c r="T3810" t="s">
        <v>34233</v>
      </c>
      <c r="AD3810" t="str">
        <f t="shared" si="588"/>
        <v/>
      </c>
      <c r="AE3810" t="str">
        <f t="shared" si="591"/>
        <v/>
      </c>
      <c r="AF3810" t="str">
        <f t="shared" si="589"/>
        <v/>
      </c>
      <c r="AG3810" t="str">
        <f t="shared" si="590"/>
        <v/>
      </c>
      <c r="AH3810" t="str">
        <f t="shared" si="586"/>
        <v/>
      </c>
      <c r="AI3810">
        <v>0.14499999999999999</v>
      </c>
      <c r="AJ3810" t="str">
        <f t="shared" si="584"/>
        <v/>
      </c>
      <c r="AK3810" t="str">
        <f t="shared" si="587"/>
        <v/>
      </c>
      <c r="AL3810" t="str">
        <f t="shared" si="585"/>
        <v/>
      </c>
    </row>
    <row r="3811" spans="1:39" x14ac:dyDescent="0.2">
      <c r="A3811" t="s">
        <v>27187</v>
      </c>
      <c r="B3811" t="s">
        <v>17</v>
      </c>
      <c r="C3811" t="s">
        <v>27188</v>
      </c>
      <c r="D3811" s="1">
        <v>41815</v>
      </c>
      <c r="E3811" s="1">
        <v>43951</v>
      </c>
      <c r="F3811" t="s">
        <v>39</v>
      </c>
      <c r="I3811">
        <v>100</v>
      </c>
      <c r="J3811">
        <v>0</v>
      </c>
      <c r="K3811">
        <v>0</v>
      </c>
      <c r="L3811">
        <v>19072</v>
      </c>
      <c r="M3811">
        <v>19072</v>
      </c>
      <c r="N3811" t="s">
        <v>20</v>
      </c>
      <c r="O3811" t="s">
        <v>27189</v>
      </c>
      <c r="P3811" t="s">
        <v>2356</v>
      </c>
      <c r="Q3811" t="s">
        <v>34233</v>
      </c>
      <c r="R3811" t="s">
        <v>34233</v>
      </c>
      <c r="S3811" t="s">
        <v>33942</v>
      </c>
      <c r="T3811" t="s">
        <v>34233</v>
      </c>
      <c r="AD3811" t="str">
        <f t="shared" si="588"/>
        <v/>
      </c>
      <c r="AE3811" t="str">
        <f t="shared" si="591"/>
        <v/>
      </c>
      <c r="AF3811" t="str">
        <f t="shared" si="589"/>
        <v/>
      </c>
      <c r="AG3811" t="str">
        <f t="shared" si="590"/>
        <v/>
      </c>
      <c r="AH3811" t="str">
        <f t="shared" si="586"/>
        <v/>
      </c>
      <c r="AI3811">
        <v>0.14499999999999999</v>
      </c>
      <c r="AJ3811" t="str">
        <f t="shared" si="584"/>
        <v/>
      </c>
      <c r="AK3811" t="str">
        <f t="shared" si="587"/>
        <v/>
      </c>
      <c r="AL3811" t="str">
        <f t="shared" si="585"/>
        <v/>
      </c>
    </row>
    <row r="3812" spans="1:39" x14ac:dyDescent="0.2">
      <c r="A3812" t="s">
        <v>13325</v>
      </c>
      <c r="B3812" t="s">
        <v>17</v>
      </c>
      <c r="C3812" t="s">
        <v>13326</v>
      </c>
      <c r="D3812" s="1">
        <v>36956</v>
      </c>
      <c r="E3812" s="1">
        <v>43951</v>
      </c>
      <c r="F3812" t="s">
        <v>39</v>
      </c>
      <c r="I3812">
        <v>100</v>
      </c>
      <c r="J3812">
        <v>0</v>
      </c>
      <c r="K3812">
        <v>0</v>
      </c>
      <c r="L3812">
        <v>109393</v>
      </c>
      <c r="M3812">
        <v>109393</v>
      </c>
      <c r="N3812" t="s">
        <v>20</v>
      </c>
      <c r="O3812" t="s">
        <v>13327</v>
      </c>
      <c r="P3812" t="s">
        <v>2356</v>
      </c>
      <c r="Q3812" t="s">
        <v>34233</v>
      </c>
      <c r="R3812" t="s">
        <v>34233</v>
      </c>
      <c r="S3812" t="s">
        <v>33942</v>
      </c>
      <c r="T3812" t="s">
        <v>34233</v>
      </c>
      <c r="AD3812" t="str">
        <f t="shared" si="588"/>
        <v/>
      </c>
      <c r="AE3812" t="str">
        <f t="shared" si="591"/>
        <v/>
      </c>
      <c r="AF3812" t="str">
        <f t="shared" si="589"/>
        <v/>
      </c>
      <c r="AG3812" t="str">
        <f t="shared" si="590"/>
        <v/>
      </c>
      <c r="AH3812" t="str">
        <f t="shared" si="586"/>
        <v/>
      </c>
      <c r="AI3812">
        <v>0.14499999999999999</v>
      </c>
      <c r="AJ3812" t="str">
        <f t="shared" si="584"/>
        <v/>
      </c>
      <c r="AK3812" t="str">
        <f t="shared" si="587"/>
        <v/>
      </c>
      <c r="AL3812" t="str">
        <f t="shared" si="585"/>
        <v/>
      </c>
    </row>
    <row r="3813" spans="1:39" x14ac:dyDescent="0.2">
      <c r="A3813" t="s">
        <v>29092</v>
      </c>
      <c r="B3813" t="s">
        <v>17</v>
      </c>
      <c r="C3813" s="3" t="s">
        <v>29093</v>
      </c>
      <c r="D3813" s="1">
        <v>42829</v>
      </c>
      <c r="E3813" s="1">
        <v>44488</v>
      </c>
      <c r="F3813" t="s">
        <v>39</v>
      </c>
      <c r="I3813">
        <v>100</v>
      </c>
      <c r="J3813">
        <v>0</v>
      </c>
      <c r="K3813">
        <v>0</v>
      </c>
      <c r="L3813">
        <v>4387600</v>
      </c>
      <c r="M3813">
        <v>4387620</v>
      </c>
      <c r="N3813" t="s">
        <v>401</v>
      </c>
      <c r="O3813" t="s">
        <v>29094</v>
      </c>
      <c r="P3813" t="s">
        <v>2356</v>
      </c>
      <c r="Q3813" t="s">
        <v>34233</v>
      </c>
      <c r="R3813" t="s">
        <v>34233</v>
      </c>
      <c r="S3813" t="s">
        <v>33942</v>
      </c>
      <c r="T3813" t="s">
        <v>34233</v>
      </c>
      <c r="U3813" t="s">
        <v>33022</v>
      </c>
      <c r="V3813" t="s">
        <v>33023</v>
      </c>
      <c r="W3813">
        <v>450</v>
      </c>
      <c r="X3813">
        <v>2</v>
      </c>
      <c r="Y3813" t="s">
        <v>32661</v>
      </c>
      <c r="Z3813">
        <v>600</v>
      </c>
      <c r="AD3813">
        <f t="shared" si="588"/>
        <v>600</v>
      </c>
      <c r="AE3813" t="str">
        <f t="shared" si="591"/>
        <v/>
      </c>
      <c r="AF3813" t="str">
        <f t="shared" si="589"/>
        <v/>
      </c>
      <c r="AG3813" t="str">
        <f t="shared" si="590"/>
        <v/>
      </c>
      <c r="AH3813" t="str">
        <f t="shared" si="586"/>
        <v/>
      </c>
      <c r="AI3813">
        <v>0.14499999999999999</v>
      </c>
      <c r="AJ3813" t="str">
        <f t="shared" si="584"/>
        <v/>
      </c>
      <c r="AK3813" t="str">
        <f t="shared" si="587"/>
        <v/>
      </c>
      <c r="AL3813">
        <v>1</v>
      </c>
      <c r="AM3813" t="s">
        <v>33977</v>
      </c>
    </row>
    <row r="3814" spans="1:39" x14ac:dyDescent="0.2">
      <c r="A3814" t="s">
        <v>13390</v>
      </c>
      <c r="B3814" t="s">
        <v>17</v>
      </c>
      <c r="C3814" t="s">
        <v>13391</v>
      </c>
      <c r="D3814" s="1">
        <v>36956</v>
      </c>
      <c r="E3814" s="1">
        <v>44546</v>
      </c>
      <c r="F3814" t="s">
        <v>39</v>
      </c>
      <c r="I3814">
        <v>100</v>
      </c>
      <c r="J3814">
        <v>0</v>
      </c>
      <c r="K3814">
        <v>0</v>
      </c>
      <c r="L3814">
        <v>73400</v>
      </c>
      <c r="M3814">
        <v>73375</v>
      </c>
      <c r="N3814" t="s">
        <v>401</v>
      </c>
      <c r="O3814" t="s">
        <v>13392</v>
      </c>
      <c r="P3814" t="s">
        <v>2356</v>
      </c>
      <c r="Q3814" t="s">
        <v>34233</v>
      </c>
      <c r="R3814" t="s">
        <v>34233</v>
      </c>
      <c r="S3814" t="s">
        <v>33942</v>
      </c>
      <c r="T3814" t="s">
        <v>34233</v>
      </c>
      <c r="AD3814" t="str">
        <f t="shared" si="588"/>
        <v/>
      </c>
      <c r="AE3814" t="str">
        <f t="shared" si="591"/>
        <v/>
      </c>
      <c r="AF3814" t="str">
        <f t="shared" si="589"/>
        <v/>
      </c>
      <c r="AG3814" t="str">
        <f t="shared" si="590"/>
        <v/>
      </c>
      <c r="AH3814" t="str">
        <f t="shared" si="586"/>
        <v/>
      </c>
      <c r="AI3814">
        <v>0.14499999999999999</v>
      </c>
      <c r="AJ3814" t="str">
        <f t="shared" si="584"/>
        <v/>
      </c>
      <c r="AK3814" t="str">
        <f t="shared" si="587"/>
        <v/>
      </c>
      <c r="AL3814" t="str">
        <f t="shared" si="585"/>
        <v/>
      </c>
    </row>
    <row r="3815" spans="1:39" x14ac:dyDescent="0.2">
      <c r="A3815" t="s">
        <v>12751</v>
      </c>
      <c r="B3815" t="s">
        <v>17</v>
      </c>
      <c r="C3815" t="s">
        <v>12752</v>
      </c>
      <c r="D3815" s="1">
        <v>36608</v>
      </c>
      <c r="E3815" s="1">
        <v>44546</v>
      </c>
      <c r="F3815" t="s">
        <v>26</v>
      </c>
      <c r="I3815">
        <v>100</v>
      </c>
      <c r="J3815">
        <v>0</v>
      </c>
      <c r="K3815">
        <v>0</v>
      </c>
      <c r="L3815">
        <v>7084</v>
      </c>
      <c r="M3815">
        <v>7084</v>
      </c>
      <c r="N3815" t="s">
        <v>20</v>
      </c>
      <c r="O3815" t="s">
        <v>12753</v>
      </c>
      <c r="P3815" t="s">
        <v>2356</v>
      </c>
      <c r="Q3815" t="s">
        <v>34233</v>
      </c>
      <c r="R3815" t="s">
        <v>34233</v>
      </c>
      <c r="S3815" t="s">
        <v>34233</v>
      </c>
      <c r="T3815" t="s">
        <v>34233</v>
      </c>
      <c r="AD3815" t="str">
        <f t="shared" si="588"/>
        <v/>
      </c>
      <c r="AE3815" t="str">
        <f t="shared" si="591"/>
        <v/>
      </c>
      <c r="AF3815" t="str">
        <f t="shared" si="589"/>
        <v/>
      </c>
      <c r="AG3815" t="str">
        <f t="shared" si="590"/>
        <v/>
      </c>
      <c r="AH3815" t="str">
        <f t="shared" si="586"/>
        <v/>
      </c>
      <c r="AI3815">
        <v>0.14499999999999999</v>
      </c>
      <c r="AJ3815" t="str">
        <f t="shared" si="584"/>
        <v/>
      </c>
      <c r="AK3815" t="str">
        <f t="shared" si="587"/>
        <v/>
      </c>
      <c r="AL3815" t="str">
        <f t="shared" si="585"/>
        <v/>
      </c>
    </row>
    <row r="3816" spans="1:39" x14ac:dyDescent="0.2">
      <c r="A3816" t="s">
        <v>24804</v>
      </c>
      <c r="B3816" t="s">
        <v>17</v>
      </c>
      <c r="C3816" t="s">
        <v>24805</v>
      </c>
      <c r="D3816" s="1">
        <v>39552</v>
      </c>
      <c r="E3816" s="1">
        <v>43974</v>
      </c>
      <c r="F3816" t="s">
        <v>19</v>
      </c>
      <c r="I3816">
        <v>100</v>
      </c>
      <c r="J3816">
        <v>0</v>
      </c>
      <c r="K3816">
        <v>0</v>
      </c>
      <c r="L3816">
        <v>1509</v>
      </c>
      <c r="M3816">
        <v>1509</v>
      </c>
      <c r="N3816" t="s">
        <v>20</v>
      </c>
      <c r="O3816" t="s">
        <v>24806</v>
      </c>
      <c r="P3816" t="s">
        <v>28</v>
      </c>
      <c r="Q3816" t="s">
        <v>34233</v>
      </c>
      <c r="R3816" t="s">
        <v>34233</v>
      </c>
      <c r="S3816" t="s">
        <v>33942</v>
      </c>
      <c r="T3816" t="s">
        <v>34233</v>
      </c>
      <c r="U3816" t="s">
        <v>32634</v>
      </c>
      <c r="V3816" t="s">
        <v>32974</v>
      </c>
      <c r="W3816">
        <v>300</v>
      </c>
      <c r="X3816">
        <v>2</v>
      </c>
      <c r="Y3816" t="s">
        <v>32654</v>
      </c>
      <c r="AA3816">
        <v>8.5</v>
      </c>
      <c r="AB3816">
        <v>20</v>
      </c>
      <c r="AC3816">
        <v>1</v>
      </c>
      <c r="AD3816" t="str">
        <f t="shared" si="588"/>
        <v/>
      </c>
      <c r="AE3816">
        <f t="shared" si="591"/>
        <v>1</v>
      </c>
      <c r="AF3816" t="str">
        <f t="shared" si="589"/>
        <v/>
      </c>
      <c r="AG3816" t="str">
        <f t="shared" si="590"/>
        <v/>
      </c>
      <c r="AH3816" t="str">
        <f t="shared" si="586"/>
        <v/>
      </c>
      <c r="AI3816">
        <v>0.14499999999999999</v>
      </c>
      <c r="AJ3816" t="str">
        <f t="shared" si="584"/>
        <v/>
      </c>
      <c r="AK3816">
        <f t="shared" si="587"/>
        <v>2.8</v>
      </c>
      <c r="AL3816">
        <f t="shared" si="585"/>
        <v>0.40599999999999997</v>
      </c>
    </row>
    <row r="3817" spans="1:39" x14ac:dyDescent="0.2">
      <c r="A3817" t="s">
        <v>24576</v>
      </c>
      <c r="B3817" t="s">
        <v>17</v>
      </c>
      <c r="C3817" t="s">
        <v>24577</v>
      </c>
      <c r="D3817" s="1">
        <v>39552</v>
      </c>
      <c r="E3817" s="1">
        <v>43974</v>
      </c>
      <c r="F3817" t="s">
        <v>19</v>
      </c>
      <c r="I3817">
        <v>100</v>
      </c>
      <c r="J3817">
        <v>0</v>
      </c>
      <c r="K3817">
        <v>0</v>
      </c>
      <c r="L3817">
        <v>1505</v>
      </c>
      <c r="M3817">
        <v>1505</v>
      </c>
      <c r="N3817" t="s">
        <v>20</v>
      </c>
      <c r="O3817" t="s">
        <v>24578</v>
      </c>
      <c r="P3817" t="s">
        <v>28</v>
      </c>
      <c r="Q3817" t="s">
        <v>34233</v>
      </c>
      <c r="R3817" t="s">
        <v>34233</v>
      </c>
      <c r="S3817" t="s">
        <v>33942</v>
      </c>
      <c r="T3817" t="s">
        <v>34233</v>
      </c>
      <c r="U3817" t="s">
        <v>32634</v>
      </c>
      <c r="V3817" t="s">
        <v>32974</v>
      </c>
      <c r="W3817">
        <v>300</v>
      </c>
      <c r="X3817">
        <v>2</v>
      </c>
      <c r="Y3817" t="s">
        <v>32654</v>
      </c>
      <c r="AA3817">
        <v>8.5</v>
      </c>
      <c r="AB3817">
        <v>20</v>
      </c>
      <c r="AC3817">
        <v>1</v>
      </c>
      <c r="AD3817" t="str">
        <f t="shared" si="588"/>
        <v/>
      </c>
      <c r="AE3817">
        <f t="shared" si="591"/>
        <v>1</v>
      </c>
      <c r="AF3817" t="str">
        <f t="shared" si="589"/>
        <v/>
      </c>
      <c r="AG3817" t="str">
        <f t="shared" ref="AG3817:AG3848" si="592">IF((S3817&lt;&gt;"tühi")*(AC3817&lt;&gt;""),AC3817,"")</f>
        <v/>
      </c>
      <c r="AH3817" t="str">
        <f t="shared" si="586"/>
        <v/>
      </c>
      <c r="AI3817">
        <v>0.14499999999999999</v>
      </c>
      <c r="AJ3817" t="str">
        <f t="shared" si="584"/>
        <v/>
      </c>
      <c r="AK3817">
        <f t="shared" si="587"/>
        <v>2.8</v>
      </c>
      <c r="AL3817">
        <f t="shared" si="585"/>
        <v>0.40599999999999997</v>
      </c>
    </row>
    <row r="3818" spans="1:39" x14ac:dyDescent="0.2">
      <c r="A3818" t="s">
        <v>24801</v>
      </c>
      <c r="B3818" t="s">
        <v>17</v>
      </c>
      <c r="C3818" t="s">
        <v>24802</v>
      </c>
      <c r="D3818" s="1">
        <v>39552</v>
      </c>
      <c r="E3818" s="1">
        <v>43974</v>
      </c>
      <c r="F3818" t="s">
        <v>19</v>
      </c>
      <c r="I3818">
        <v>100</v>
      </c>
      <c r="J3818">
        <v>0</v>
      </c>
      <c r="K3818">
        <v>0</v>
      </c>
      <c r="L3818">
        <v>1604</v>
      </c>
      <c r="M3818">
        <v>1604</v>
      </c>
      <c r="N3818" t="s">
        <v>20</v>
      </c>
      <c r="O3818" t="s">
        <v>24803</v>
      </c>
      <c r="P3818" t="s">
        <v>28</v>
      </c>
      <c r="Q3818" t="s">
        <v>34233</v>
      </c>
      <c r="R3818" t="s">
        <v>34233</v>
      </c>
      <c r="S3818" t="s">
        <v>33942</v>
      </c>
      <c r="T3818" t="s">
        <v>34233</v>
      </c>
      <c r="U3818" t="s">
        <v>32634</v>
      </c>
      <c r="V3818" t="s">
        <v>32974</v>
      </c>
      <c r="W3818">
        <v>320</v>
      </c>
      <c r="X3818">
        <v>2</v>
      </c>
      <c r="Y3818" t="s">
        <v>32654</v>
      </c>
      <c r="AA3818">
        <v>8.5</v>
      </c>
      <c r="AB3818">
        <v>20</v>
      </c>
      <c r="AC3818">
        <v>1</v>
      </c>
      <c r="AD3818" t="str">
        <f t="shared" si="588"/>
        <v/>
      </c>
      <c r="AE3818">
        <f t="shared" si="591"/>
        <v>1</v>
      </c>
      <c r="AF3818" t="str">
        <f t="shared" si="589"/>
        <v/>
      </c>
      <c r="AG3818" t="str">
        <f t="shared" si="592"/>
        <v/>
      </c>
      <c r="AH3818" t="str">
        <f t="shared" si="586"/>
        <v/>
      </c>
      <c r="AI3818">
        <v>0.14499999999999999</v>
      </c>
      <c r="AJ3818" t="str">
        <f t="shared" ref="AJ3818:AJ3881" si="593">IF(COUNTBLANK(AH3818),"",AH3818*AI3818)</f>
        <v/>
      </c>
      <c r="AK3818">
        <f t="shared" si="587"/>
        <v>2.8</v>
      </c>
      <c r="AL3818">
        <f t="shared" si="585"/>
        <v>0.40599999999999997</v>
      </c>
    </row>
    <row r="3819" spans="1:39" x14ac:dyDescent="0.2">
      <c r="A3819" t="s">
        <v>24669</v>
      </c>
      <c r="B3819" t="s">
        <v>17</v>
      </c>
      <c r="C3819" t="s">
        <v>24670</v>
      </c>
      <c r="D3819" s="1">
        <v>39552</v>
      </c>
      <c r="E3819" s="1">
        <v>43974</v>
      </c>
      <c r="F3819" t="s">
        <v>19</v>
      </c>
      <c r="I3819">
        <v>100</v>
      </c>
      <c r="J3819">
        <v>0</v>
      </c>
      <c r="K3819">
        <v>0</v>
      </c>
      <c r="L3819">
        <v>1503</v>
      </c>
      <c r="M3819">
        <v>1503</v>
      </c>
      <c r="N3819" t="s">
        <v>20</v>
      </c>
      <c r="O3819" t="s">
        <v>24671</v>
      </c>
      <c r="P3819" t="s">
        <v>28</v>
      </c>
      <c r="Q3819" t="s">
        <v>34233</v>
      </c>
      <c r="R3819" t="s">
        <v>34233</v>
      </c>
      <c r="S3819" t="s">
        <v>33942</v>
      </c>
      <c r="T3819" t="s">
        <v>34233</v>
      </c>
      <c r="U3819" t="s">
        <v>32634</v>
      </c>
      <c r="V3819" t="s">
        <v>32974</v>
      </c>
      <c r="W3819">
        <v>300</v>
      </c>
      <c r="X3819">
        <v>2</v>
      </c>
      <c r="Y3819" t="s">
        <v>32654</v>
      </c>
      <c r="AA3819">
        <v>8.5</v>
      </c>
      <c r="AB3819">
        <v>20</v>
      </c>
      <c r="AC3819">
        <v>1</v>
      </c>
      <c r="AD3819" t="str">
        <f t="shared" si="588"/>
        <v/>
      </c>
      <c r="AE3819">
        <f t="shared" si="591"/>
        <v>1</v>
      </c>
      <c r="AF3819" t="str">
        <f t="shared" si="589"/>
        <v/>
      </c>
      <c r="AG3819" t="str">
        <f t="shared" si="592"/>
        <v/>
      </c>
      <c r="AH3819" t="str">
        <f t="shared" si="586"/>
        <v/>
      </c>
      <c r="AI3819">
        <v>0.14499999999999999</v>
      </c>
      <c r="AJ3819" t="str">
        <f t="shared" si="593"/>
        <v/>
      </c>
      <c r="AK3819">
        <f t="shared" si="587"/>
        <v>2.8</v>
      </c>
      <c r="AL3819">
        <f t="shared" ref="AL3819:AL3882" si="594">IF(COUNTBLANK(AK3819),"",AK3819*AI3819)</f>
        <v>0.40599999999999997</v>
      </c>
    </row>
    <row r="3820" spans="1:39" x14ac:dyDescent="0.2">
      <c r="A3820" t="s">
        <v>24483</v>
      </c>
      <c r="B3820" t="s">
        <v>17</v>
      </c>
      <c r="C3820" t="s">
        <v>24484</v>
      </c>
      <c r="D3820" s="1">
        <v>39552</v>
      </c>
      <c r="E3820" s="1">
        <v>43974</v>
      </c>
      <c r="F3820" t="s">
        <v>19</v>
      </c>
      <c r="I3820">
        <v>100</v>
      </c>
      <c r="J3820">
        <v>0</v>
      </c>
      <c r="K3820">
        <v>0</v>
      </c>
      <c r="L3820">
        <v>1552</v>
      </c>
      <c r="M3820">
        <v>1552</v>
      </c>
      <c r="N3820" t="s">
        <v>20</v>
      </c>
      <c r="O3820" t="s">
        <v>24485</v>
      </c>
      <c r="P3820" t="s">
        <v>28</v>
      </c>
      <c r="Q3820" t="s">
        <v>34233</v>
      </c>
      <c r="R3820" t="s">
        <v>34233</v>
      </c>
      <c r="S3820" t="s">
        <v>33942</v>
      </c>
      <c r="T3820" t="s">
        <v>34233</v>
      </c>
      <c r="U3820" t="s">
        <v>32634</v>
      </c>
      <c r="V3820" t="s">
        <v>32974</v>
      </c>
      <c r="W3820">
        <v>310</v>
      </c>
      <c r="X3820">
        <v>2</v>
      </c>
      <c r="Y3820" t="s">
        <v>32654</v>
      </c>
      <c r="AA3820">
        <v>8.5</v>
      </c>
      <c r="AB3820">
        <v>20</v>
      </c>
      <c r="AC3820">
        <v>1</v>
      </c>
      <c r="AD3820" t="str">
        <f t="shared" si="588"/>
        <v/>
      </c>
      <c r="AE3820">
        <f t="shared" si="591"/>
        <v>1</v>
      </c>
      <c r="AF3820" t="str">
        <f t="shared" si="589"/>
        <v/>
      </c>
      <c r="AG3820" t="str">
        <f t="shared" si="592"/>
        <v/>
      </c>
      <c r="AH3820" t="str">
        <f t="shared" si="586"/>
        <v/>
      </c>
      <c r="AI3820">
        <v>0.14499999999999999</v>
      </c>
      <c r="AJ3820" t="str">
        <f t="shared" si="593"/>
        <v/>
      </c>
      <c r="AK3820">
        <f t="shared" si="587"/>
        <v>2.8</v>
      </c>
      <c r="AL3820">
        <f t="shared" si="594"/>
        <v>0.40599999999999997</v>
      </c>
    </row>
    <row r="3821" spans="1:39" x14ac:dyDescent="0.2">
      <c r="A3821" t="s">
        <v>24624</v>
      </c>
      <c r="B3821" t="s">
        <v>17</v>
      </c>
      <c r="C3821" t="s">
        <v>24625</v>
      </c>
      <c r="D3821" s="1">
        <v>39552</v>
      </c>
      <c r="E3821" s="1">
        <v>43974</v>
      </c>
      <c r="F3821" t="s">
        <v>19</v>
      </c>
      <c r="I3821">
        <v>100</v>
      </c>
      <c r="J3821">
        <v>0</v>
      </c>
      <c r="K3821">
        <v>0</v>
      </c>
      <c r="L3821">
        <v>1533</v>
      </c>
      <c r="M3821">
        <v>1533</v>
      </c>
      <c r="N3821" t="s">
        <v>20</v>
      </c>
      <c r="O3821" t="s">
        <v>24626</v>
      </c>
      <c r="P3821" t="s">
        <v>28</v>
      </c>
      <c r="Q3821" t="s">
        <v>34233</v>
      </c>
      <c r="R3821" t="s">
        <v>34233</v>
      </c>
      <c r="S3821" t="s">
        <v>33942</v>
      </c>
      <c r="T3821" t="s">
        <v>34233</v>
      </c>
      <c r="U3821" t="s">
        <v>32634</v>
      </c>
      <c r="V3821" t="s">
        <v>32974</v>
      </c>
      <c r="W3821">
        <v>305</v>
      </c>
      <c r="X3821">
        <v>2</v>
      </c>
      <c r="Y3821" t="s">
        <v>32654</v>
      </c>
      <c r="AA3821">
        <v>8.5</v>
      </c>
      <c r="AB3821">
        <v>20</v>
      </c>
      <c r="AC3821">
        <v>1</v>
      </c>
      <c r="AD3821" t="str">
        <f t="shared" si="588"/>
        <v/>
      </c>
      <c r="AE3821">
        <f t="shared" si="591"/>
        <v>1</v>
      </c>
      <c r="AF3821" t="str">
        <f t="shared" si="589"/>
        <v/>
      </c>
      <c r="AG3821" t="str">
        <f t="shared" si="592"/>
        <v/>
      </c>
      <c r="AH3821" t="str">
        <f t="shared" si="586"/>
        <v/>
      </c>
      <c r="AI3821">
        <v>0.14499999999999999</v>
      </c>
      <c r="AJ3821" t="str">
        <f t="shared" si="593"/>
        <v/>
      </c>
      <c r="AK3821">
        <f t="shared" si="587"/>
        <v>2.8</v>
      </c>
      <c r="AL3821">
        <f t="shared" si="594"/>
        <v>0.40599999999999997</v>
      </c>
    </row>
    <row r="3822" spans="1:39" x14ac:dyDescent="0.2">
      <c r="A3822" t="s">
        <v>24750</v>
      </c>
      <c r="B3822" t="s">
        <v>17</v>
      </c>
      <c r="C3822" t="s">
        <v>24751</v>
      </c>
      <c r="D3822" s="1">
        <v>39552</v>
      </c>
      <c r="E3822" s="1">
        <v>43974</v>
      </c>
      <c r="F3822" t="s">
        <v>19</v>
      </c>
      <c r="I3822">
        <v>100</v>
      </c>
      <c r="J3822">
        <v>0</v>
      </c>
      <c r="K3822">
        <v>0</v>
      </c>
      <c r="L3822">
        <v>1502</v>
      </c>
      <c r="M3822">
        <v>1502</v>
      </c>
      <c r="N3822" t="s">
        <v>20</v>
      </c>
      <c r="O3822" t="s">
        <v>24752</v>
      </c>
      <c r="P3822" t="s">
        <v>28</v>
      </c>
      <c r="Q3822" t="s">
        <v>34233</v>
      </c>
      <c r="R3822" t="s">
        <v>34233</v>
      </c>
      <c r="S3822" t="s">
        <v>33942</v>
      </c>
      <c r="T3822" t="s">
        <v>34233</v>
      </c>
      <c r="U3822" t="s">
        <v>32634</v>
      </c>
      <c r="V3822" t="s">
        <v>32974</v>
      </c>
      <c r="W3822">
        <v>300</v>
      </c>
      <c r="X3822">
        <v>2</v>
      </c>
      <c r="Y3822" t="s">
        <v>32654</v>
      </c>
      <c r="AA3822">
        <v>8.5</v>
      </c>
      <c r="AB3822">
        <v>20</v>
      </c>
      <c r="AC3822">
        <v>1</v>
      </c>
      <c r="AD3822" t="str">
        <f t="shared" si="588"/>
        <v/>
      </c>
      <c r="AE3822">
        <f t="shared" si="591"/>
        <v>1</v>
      </c>
      <c r="AF3822" t="str">
        <f t="shared" si="589"/>
        <v/>
      </c>
      <c r="AG3822" t="str">
        <f t="shared" si="592"/>
        <v/>
      </c>
      <c r="AH3822" t="str">
        <f t="shared" si="586"/>
        <v/>
      </c>
      <c r="AI3822">
        <v>0.14499999999999999</v>
      </c>
      <c r="AJ3822" t="str">
        <f t="shared" si="593"/>
        <v/>
      </c>
      <c r="AK3822">
        <f t="shared" si="587"/>
        <v>2.8</v>
      </c>
      <c r="AL3822">
        <f t="shared" si="594"/>
        <v>0.40599999999999997</v>
      </c>
    </row>
    <row r="3823" spans="1:39" x14ac:dyDescent="0.2">
      <c r="A3823" t="s">
        <v>17684</v>
      </c>
      <c r="B3823" t="s">
        <v>17</v>
      </c>
      <c r="C3823" t="s">
        <v>17685</v>
      </c>
      <c r="D3823" s="1">
        <v>37861</v>
      </c>
      <c r="E3823" s="1">
        <v>44704</v>
      </c>
      <c r="F3823" t="s">
        <v>39</v>
      </c>
      <c r="I3823">
        <v>100</v>
      </c>
      <c r="J3823">
        <v>0</v>
      </c>
      <c r="K3823">
        <v>0</v>
      </c>
      <c r="L3823">
        <v>543</v>
      </c>
      <c r="M3823">
        <v>543</v>
      </c>
      <c r="N3823" t="s">
        <v>20</v>
      </c>
      <c r="O3823" t="s">
        <v>17686</v>
      </c>
      <c r="P3823" t="s">
        <v>28</v>
      </c>
      <c r="Q3823" t="s">
        <v>34233</v>
      </c>
      <c r="R3823" t="s">
        <v>34233</v>
      </c>
      <c r="S3823" t="s">
        <v>33942</v>
      </c>
      <c r="T3823" t="s">
        <v>34233</v>
      </c>
      <c r="AD3823" t="str">
        <f t="shared" si="588"/>
        <v/>
      </c>
      <c r="AE3823" t="str">
        <f t="shared" si="591"/>
        <v/>
      </c>
      <c r="AF3823" t="str">
        <f t="shared" si="589"/>
        <v/>
      </c>
      <c r="AG3823" t="str">
        <f t="shared" si="592"/>
        <v/>
      </c>
      <c r="AH3823" t="str">
        <f t="shared" si="586"/>
        <v/>
      </c>
      <c r="AI3823">
        <v>0.14499999999999999</v>
      </c>
      <c r="AJ3823" t="str">
        <f t="shared" si="593"/>
        <v/>
      </c>
      <c r="AK3823" t="str">
        <f t="shared" si="587"/>
        <v/>
      </c>
      <c r="AL3823" t="str">
        <f t="shared" si="594"/>
        <v/>
      </c>
    </row>
    <row r="3824" spans="1:39" x14ac:dyDescent="0.2">
      <c r="A3824" t="s">
        <v>20060</v>
      </c>
      <c r="B3824" t="s">
        <v>17</v>
      </c>
      <c r="C3824" t="s">
        <v>20061</v>
      </c>
      <c r="D3824" s="1">
        <v>38210</v>
      </c>
      <c r="E3824" s="1">
        <v>43456</v>
      </c>
      <c r="F3824" t="s">
        <v>889</v>
      </c>
      <c r="I3824">
        <v>100</v>
      </c>
      <c r="J3824">
        <v>0</v>
      </c>
      <c r="K3824">
        <v>0</v>
      </c>
      <c r="L3824">
        <v>263</v>
      </c>
      <c r="M3824">
        <v>263</v>
      </c>
      <c r="N3824" t="s">
        <v>20</v>
      </c>
      <c r="O3824" t="s">
        <v>20062</v>
      </c>
      <c r="P3824" t="s">
        <v>44</v>
      </c>
      <c r="Q3824" t="s">
        <v>34233</v>
      </c>
      <c r="R3824" t="s">
        <v>34233</v>
      </c>
      <c r="S3824" t="s">
        <v>33942</v>
      </c>
      <c r="T3824" t="s">
        <v>34233</v>
      </c>
      <c r="AD3824" t="str">
        <f t="shared" si="588"/>
        <v/>
      </c>
      <c r="AE3824" t="str">
        <f t="shared" si="591"/>
        <v/>
      </c>
      <c r="AF3824" t="str">
        <f t="shared" si="589"/>
        <v/>
      </c>
      <c r="AG3824" t="str">
        <f t="shared" si="592"/>
        <v/>
      </c>
      <c r="AH3824" t="str">
        <f t="shared" si="586"/>
        <v/>
      </c>
      <c r="AI3824">
        <v>0.14499999999999999</v>
      </c>
      <c r="AJ3824" t="str">
        <f t="shared" si="593"/>
        <v/>
      </c>
      <c r="AK3824" t="str">
        <f t="shared" si="587"/>
        <v/>
      </c>
      <c r="AL3824" t="str">
        <f t="shared" si="594"/>
        <v/>
      </c>
    </row>
    <row r="3825" spans="1:38" x14ac:dyDescent="0.2">
      <c r="A3825" t="s">
        <v>22474</v>
      </c>
      <c r="B3825" t="s">
        <v>17</v>
      </c>
      <c r="C3825" t="s">
        <v>22475</v>
      </c>
      <c r="D3825" s="1">
        <v>38798</v>
      </c>
      <c r="E3825" s="1">
        <v>43456</v>
      </c>
      <c r="F3825" t="s">
        <v>889</v>
      </c>
      <c r="I3825">
        <v>100</v>
      </c>
      <c r="J3825">
        <v>0</v>
      </c>
      <c r="K3825">
        <v>0</v>
      </c>
      <c r="L3825">
        <v>1282</v>
      </c>
      <c r="M3825">
        <v>1282</v>
      </c>
      <c r="N3825" t="s">
        <v>20</v>
      </c>
      <c r="O3825" t="s">
        <v>22476</v>
      </c>
      <c r="P3825" t="s">
        <v>28</v>
      </c>
      <c r="Q3825" t="s">
        <v>34233</v>
      </c>
      <c r="R3825" t="s">
        <v>34233</v>
      </c>
      <c r="S3825" t="s">
        <v>33942</v>
      </c>
      <c r="T3825" t="s">
        <v>34233</v>
      </c>
      <c r="V3825" t="s">
        <v>32958</v>
      </c>
      <c r="AD3825" t="str">
        <f t="shared" si="588"/>
        <v/>
      </c>
      <c r="AE3825" t="str">
        <f t="shared" si="591"/>
        <v/>
      </c>
      <c r="AF3825" t="str">
        <f t="shared" si="589"/>
        <v/>
      </c>
      <c r="AG3825" t="str">
        <f t="shared" si="592"/>
        <v/>
      </c>
      <c r="AH3825" t="str">
        <f t="shared" si="586"/>
        <v/>
      </c>
      <c r="AI3825">
        <v>0.14499999999999999</v>
      </c>
      <c r="AJ3825" t="str">
        <f t="shared" si="593"/>
        <v/>
      </c>
      <c r="AK3825" t="str">
        <f t="shared" si="587"/>
        <v/>
      </c>
      <c r="AL3825" t="str">
        <f t="shared" si="594"/>
        <v/>
      </c>
    </row>
    <row r="3826" spans="1:38" x14ac:dyDescent="0.2">
      <c r="A3826" t="s">
        <v>13920</v>
      </c>
      <c r="B3826" t="s">
        <v>17</v>
      </c>
      <c r="C3826" t="s">
        <v>13921</v>
      </c>
      <c r="D3826" s="1">
        <v>37018</v>
      </c>
      <c r="E3826" s="1">
        <v>43456</v>
      </c>
      <c r="F3826" t="s">
        <v>39</v>
      </c>
      <c r="I3826">
        <v>100</v>
      </c>
      <c r="J3826">
        <v>0</v>
      </c>
      <c r="K3826">
        <v>0</v>
      </c>
      <c r="L3826">
        <v>19049</v>
      </c>
      <c r="M3826">
        <v>19049</v>
      </c>
      <c r="N3826" t="s">
        <v>20</v>
      </c>
      <c r="O3826" t="s">
        <v>13922</v>
      </c>
      <c r="P3826" t="s">
        <v>28</v>
      </c>
      <c r="Q3826" t="s">
        <v>34233</v>
      </c>
      <c r="R3826" t="s">
        <v>34233</v>
      </c>
      <c r="S3826" t="s">
        <v>33942</v>
      </c>
      <c r="T3826" t="s">
        <v>34233</v>
      </c>
      <c r="AD3826" t="str">
        <f t="shared" si="588"/>
        <v/>
      </c>
      <c r="AE3826" t="str">
        <f t="shared" si="591"/>
        <v/>
      </c>
      <c r="AF3826" t="str">
        <f t="shared" si="589"/>
        <v/>
      </c>
      <c r="AG3826" t="str">
        <f t="shared" si="592"/>
        <v/>
      </c>
      <c r="AH3826" t="str">
        <f t="shared" si="586"/>
        <v/>
      </c>
      <c r="AI3826">
        <v>0.14499999999999999</v>
      </c>
      <c r="AJ3826" t="str">
        <f t="shared" si="593"/>
        <v/>
      </c>
      <c r="AK3826" t="str">
        <f t="shared" si="587"/>
        <v/>
      </c>
      <c r="AL3826" t="str">
        <f t="shared" si="594"/>
        <v/>
      </c>
    </row>
    <row r="3827" spans="1:38" x14ac:dyDescent="0.2">
      <c r="A3827" t="s">
        <v>26196</v>
      </c>
      <c r="B3827" t="s">
        <v>17</v>
      </c>
      <c r="C3827" t="s">
        <v>26197</v>
      </c>
      <c r="D3827" s="1">
        <v>41015</v>
      </c>
      <c r="E3827" s="1">
        <v>43456</v>
      </c>
      <c r="F3827" t="s">
        <v>39</v>
      </c>
      <c r="I3827">
        <v>100</v>
      </c>
      <c r="J3827">
        <v>0</v>
      </c>
      <c r="K3827">
        <v>0</v>
      </c>
      <c r="L3827">
        <v>557</v>
      </c>
      <c r="M3827">
        <v>557</v>
      </c>
      <c r="N3827" t="s">
        <v>20</v>
      </c>
      <c r="O3827" t="s">
        <v>26198</v>
      </c>
      <c r="P3827" t="s">
        <v>28</v>
      </c>
      <c r="Q3827" t="s">
        <v>34233</v>
      </c>
      <c r="R3827" t="s">
        <v>34233</v>
      </c>
      <c r="S3827" t="s">
        <v>33942</v>
      </c>
      <c r="T3827" t="s">
        <v>34233</v>
      </c>
      <c r="AD3827" t="str">
        <f t="shared" si="588"/>
        <v/>
      </c>
      <c r="AE3827" t="str">
        <f t="shared" si="591"/>
        <v/>
      </c>
      <c r="AF3827" t="str">
        <f t="shared" si="589"/>
        <v/>
      </c>
      <c r="AG3827" t="str">
        <f t="shared" si="592"/>
        <v/>
      </c>
      <c r="AH3827" t="str">
        <f t="shared" si="586"/>
        <v/>
      </c>
      <c r="AI3827">
        <v>0.14499999999999999</v>
      </c>
      <c r="AJ3827" t="str">
        <f t="shared" si="593"/>
        <v/>
      </c>
      <c r="AK3827" t="str">
        <f t="shared" si="587"/>
        <v/>
      </c>
      <c r="AL3827" t="str">
        <f t="shared" si="594"/>
        <v/>
      </c>
    </row>
    <row r="3828" spans="1:38" x14ac:dyDescent="0.2">
      <c r="A3828" t="s">
        <v>16402</v>
      </c>
      <c r="B3828" t="s">
        <v>17</v>
      </c>
      <c r="C3828" t="s">
        <v>16403</v>
      </c>
      <c r="D3828" s="1">
        <v>37581</v>
      </c>
      <c r="E3828" s="1">
        <v>44637</v>
      </c>
      <c r="F3828" t="s">
        <v>39</v>
      </c>
      <c r="I3828">
        <v>100</v>
      </c>
      <c r="J3828">
        <v>0</v>
      </c>
      <c r="K3828">
        <v>0</v>
      </c>
      <c r="L3828">
        <v>2306</v>
      </c>
      <c r="M3828">
        <v>2306</v>
      </c>
      <c r="N3828" t="s">
        <v>20</v>
      </c>
      <c r="O3828" t="s">
        <v>16401</v>
      </c>
      <c r="P3828" t="s">
        <v>28</v>
      </c>
      <c r="Q3828" t="s">
        <v>34233</v>
      </c>
      <c r="R3828" t="s">
        <v>34233</v>
      </c>
      <c r="S3828" t="s">
        <v>33942</v>
      </c>
      <c r="T3828" t="s">
        <v>34233</v>
      </c>
      <c r="AD3828" t="str">
        <f t="shared" si="588"/>
        <v/>
      </c>
      <c r="AE3828" t="str">
        <f t="shared" si="591"/>
        <v/>
      </c>
      <c r="AF3828" t="str">
        <f t="shared" si="589"/>
        <v/>
      </c>
      <c r="AG3828" t="str">
        <f t="shared" si="592"/>
        <v/>
      </c>
      <c r="AH3828" t="str">
        <f t="shared" si="586"/>
        <v/>
      </c>
      <c r="AI3828">
        <v>0.14499999999999999</v>
      </c>
      <c r="AJ3828" t="str">
        <f t="shared" si="593"/>
        <v/>
      </c>
      <c r="AK3828" t="str">
        <f t="shared" si="587"/>
        <v/>
      </c>
      <c r="AL3828" t="str">
        <f t="shared" si="594"/>
        <v/>
      </c>
    </row>
    <row r="3829" spans="1:38" x14ac:dyDescent="0.2">
      <c r="A3829" t="s">
        <v>5717</v>
      </c>
      <c r="B3829" t="s">
        <v>965</v>
      </c>
      <c r="C3829" t="s">
        <v>5718</v>
      </c>
      <c r="D3829" s="1">
        <v>36116</v>
      </c>
      <c r="E3829" s="1">
        <v>43456</v>
      </c>
      <c r="F3829" t="s">
        <v>39</v>
      </c>
      <c r="I3829">
        <v>100</v>
      </c>
      <c r="J3829">
        <v>0</v>
      </c>
      <c r="K3829">
        <v>0</v>
      </c>
      <c r="L3829">
        <v>28300</v>
      </c>
      <c r="M3829">
        <v>28310</v>
      </c>
      <c r="N3829" t="s">
        <v>401</v>
      </c>
      <c r="O3829" t="s">
        <v>5719</v>
      </c>
      <c r="P3829" t="s">
        <v>28</v>
      </c>
      <c r="S3829" t="s">
        <v>33942</v>
      </c>
      <c r="T3829" t="s">
        <v>34233</v>
      </c>
      <c r="AD3829" t="str">
        <f t="shared" si="588"/>
        <v/>
      </c>
      <c r="AE3829" t="str">
        <f t="shared" si="591"/>
        <v/>
      </c>
      <c r="AF3829" t="str">
        <f t="shared" si="589"/>
        <v/>
      </c>
      <c r="AG3829" t="str">
        <f t="shared" si="592"/>
        <v/>
      </c>
      <c r="AH3829" t="str">
        <f t="shared" ref="AH3829:AH3846" si="595">IF(AG3829="","",AG3829*2.7)</f>
        <v/>
      </c>
      <c r="AI3829">
        <v>0.11</v>
      </c>
      <c r="AJ3829" t="str">
        <f t="shared" si="593"/>
        <v/>
      </c>
      <c r="AK3829" t="str">
        <f t="shared" ref="AK3829:AK3872" si="596">IF(AE3829="","",AE3829*2.7)</f>
        <v/>
      </c>
      <c r="AL3829" t="str">
        <f t="shared" si="594"/>
        <v/>
      </c>
    </row>
    <row r="3830" spans="1:38" x14ac:dyDescent="0.2">
      <c r="A3830" t="s">
        <v>15460</v>
      </c>
      <c r="B3830" t="s">
        <v>965</v>
      </c>
      <c r="C3830" t="s">
        <v>15461</v>
      </c>
      <c r="D3830" s="1">
        <v>37376</v>
      </c>
      <c r="E3830" s="1">
        <v>43829</v>
      </c>
      <c r="F3830" t="s">
        <v>39</v>
      </c>
      <c r="I3830">
        <v>100</v>
      </c>
      <c r="J3830">
        <v>0</v>
      </c>
      <c r="K3830">
        <v>0</v>
      </c>
      <c r="L3830">
        <v>9646</v>
      </c>
      <c r="M3830">
        <v>9646</v>
      </c>
      <c r="N3830" t="s">
        <v>20</v>
      </c>
      <c r="O3830" t="s">
        <v>15462</v>
      </c>
      <c r="P3830" t="s">
        <v>28</v>
      </c>
      <c r="S3830" t="s">
        <v>33942</v>
      </c>
      <c r="T3830" t="s">
        <v>34233</v>
      </c>
      <c r="AD3830" t="str">
        <f t="shared" si="588"/>
        <v/>
      </c>
      <c r="AE3830" t="str">
        <f t="shared" si="591"/>
        <v/>
      </c>
      <c r="AF3830" t="str">
        <f t="shared" si="589"/>
        <v/>
      </c>
      <c r="AG3830" t="str">
        <f t="shared" si="592"/>
        <v/>
      </c>
      <c r="AH3830" t="str">
        <f t="shared" si="595"/>
        <v/>
      </c>
      <c r="AI3830">
        <v>0.11</v>
      </c>
      <c r="AJ3830" t="str">
        <f t="shared" si="593"/>
        <v/>
      </c>
      <c r="AK3830" t="str">
        <f t="shared" si="596"/>
        <v/>
      </c>
      <c r="AL3830" t="str">
        <f t="shared" si="594"/>
        <v/>
      </c>
    </row>
    <row r="3831" spans="1:38" x14ac:dyDescent="0.2">
      <c r="A3831" t="s">
        <v>8246</v>
      </c>
      <c r="B3831" t="s">
        <v>965</v>
      </c>
      <c r="C3831" t="s">
        <v>8247</v>
      </c>
      <c r="D3831" s="1">
        <v>36206</v>
      </c>
      <c r="E3831" s="1">
        <v>43456</v>
      </c>
      <c r="F3831" t="s">
        <v>39</v>
      </c>
      <c r="I3831">
        <v>100</v>
      </c>
      <c r="J3831">
        <v>0</v>
      </c>
      <c r="K3831">
        <v>0</v>
      </c>
      <c r="L3831">
        <v>20900</v>
      </c>
      <c r="M3831">
        <v>20896</v>
      </c>
      <c r="N3831" t="s">
        <v>401</v>
      </c>
      <c r="O3831" t="s">
        <v>8248</v>
      </c>
      <c r="P3831" t="s">
        <v>28</v>
      </c>
      <c r="S3831" t="s">
        <v>33942</v>
      </c>
      <c r="T3831" t="s">
        <v>34233</v>
      </c>
      <c r="AD3831" t="str">
        <f t="shared" si="588"/>
        <v/>
      </c>
      <c r="AE3831" t="str">
        <f t="shared" si="591"/>
        <v/>
      </c>
      <c r="AF3831" t="str">
        <f t="shared" si="589"/>
        <v/>
      </c>
      <c r="AG3831" t="str">
        <f t="shared" si="592"/>
        <v/>
      </c>
      <c r="AH3831" t="str">
        <f t="shared" si="595"/>
        <v/>
      </c>
      <c r="AI3831">
        <v>0.11</v>
      </c>
      <c r="AJ3831" t="str">
        <f t="shared" si="593"/>
        <v/>
      </c>
      <c r="AK3831" t="str">
        <f t="shared" si="596"/>
        <v/>
      </c>
      <c r="AL3831" t="str">
        <f t="shared" si="594"/>
        <v/>
      </c>
    </row>
    <row r="3832" spans="1:38" x14ac:dyDescent="0.2">
      <c r="A3832" t="s">
        <v>15444</v>
      </c>
      <c r="B3832" t="s">
        <v>965</v>
      </c>
      <c r="C3832" t="s">
        <v>15445</v>
      </c>
      <c r="D3832" s="1">
        <v>37369</v>
      </c>
      <c r="E3832" s="1">
        <v>44546</v>
      </c>
      <c r="F3832" t="s">
        <v>39</v>
      </c>
      <c r="I3832">
        <v>100</v>
      </c>
      <c r="J3832">
        <v>0</v>
      </c>
      <c r="K3832">
        <v>0</v>
      </c>
      <c r="L3832">
        <v>9645</v>
      </c>
      <c r="M3832">
        <v>9645</v>
      </c>
      <c r="N3832" t="s">
        <v>20</v>
      </c>
      <c r="O3832" t="s">
        <v>15446</v>
      </c>
      <c r="P3832" t="s">
        <v>28</v>
      </c>
      <c r="S3832" t="s">
        <v>33942</v>
      </c>
      <c r="T3832" t="s">
        <v>34233</v>
      </c>
      <c r="AD3832" t="str">
        <f t="shared" si="588"/>
        <v/>
      </c>
      <c r="AE3832" t="str">
        <f t="shared" si="591"/>
        <v/>
      </c>
      <c r="AF3832" t="str">
        <f t="shared" si="589"/>
        <v/>
      </c>
      <c r="AG3832" t="str">
        <f t="shared" si="592"/>
        <v/>
      </c>
      <c r="AH3832" t="str">
        <f t="shared" si="595"/>
        <v/>
      </c>
      <c r="AI3832">
        <v>0.11</v>
      </c>
      <c r="AJ3832" t="str">
        <f t="shared" si="593"/>
        <v/>
      </c>
      <c r="AK3832" t="str">
        <f t="shared" si="596"/>
        <v/>
      </c>
      <c r="AL3832" t="str">
        <f t="shared" si="594"/>
        <v/>
      </c>
    </row>
    <row r="3833" spans="1:38" x14ac:dyDescent="0.2">
      <c r="A3833" t="s">
        <v>6054</v>
      </c>
      <c r="B3833" t="s">
        <v>965</v>
      </c>
      <c r="C3833" t="s">
        <v>6055</v>
      </c>
      <c r="D3833" s="1">
        <v>36147</v>
      </c>
      <c r="E3833" s="1">
        <v>43456</v>
      </c>
      <c r="F3833" t="s">
        <v>39</v>
      </c>
      <c r="I3833">
        <v>100</v>
      </c>
      <c r="J3833">
        <v>0</v>
      </c>
      <c r="K3833">
        <v>0</v>
      </c>
      <c r="L3833">
        <v>16251</v>
      </c>
      <c r="M3833">
        <v>16251</v>
      </c>
      <c r="N3833" t="s">
        <v>20</v>
      </c>
      <c r="O3833" t="s">
        <v>6056</v>
      </c>
      <c r="P3833" t="s">
        <v>28</v>
      </c>
      <c r="S3833" t="s">
        <v>33942</v>
      </c>
      <c r="T3833" t="s">
        <v>34233</v>
      </c>
      <c r="AD3833" t="str">
        <f t="shared" si="588"/>
        <v/>
      </c>
      <c r="AE3833" t="str">
        <f t="shared" si="591"/>
        <v/>
      </c>
      <c r="AF3833" t="str">
        <f t="shared" si="589"/>
        <v/>
      </c>
      <c r="AG3833" t="str">
        <f t="shared" si="592"/>
        <v/>
      </c>
      <c r="AH3833" t="str">
        <f t="shared" si="595"/>
        <v/>
      </c>
      <c r="AI3833">
        <v>0.11</v>
      </c>
      <c r="AJ3833" t="str">
        <f t="shared" si="593"/>
        <v/>
      </c>
      <c r="AK3833" t="str">
        <f t="shared" si="596"/>
        <v/>
      </c>
      <c r="AL3833" t="str">
        <f t="shared" si="594"/>
        <v/>
      </c>
    </row>
    <row r="3834" spans="1:38" x14ac:dyDescent="0.2">
      <c r="A3834" t="s">
        <v>13236</v>
      </c>
      <c r="B3834" t="s">
        <v>965</v>
      </c>
      <c r="C3834" t="s">
        <v>13237</v>
      </c>
      <c r="D3834" s="1">
        <v>36801</v>
      </c>
      <c r="E3834" s="1">
        <v>44232</v>
      </c>
      <c r="F3834" t="s">
        <v>39</v>
      </c>
      <c r="I3834">
        <v>100</v>
      </c>
      <c r="J3834">
        <v>0</v>
      </c>
      <c r="K3834">
        <v>0</v>
      </c>
      <c r="L3834">
        <v>1854</v>
      </c>
      <c r="M3834">
        <v>1854</v>
      </c>
      <c r="N3834" t="s">
        <v>20</v>
      </c>
      <c r="O3834" t="s">
        <v>13238</v>
      </c>
      <c r="P3834" t="s">
        <v>28</v>
      </c>
      <c r="S3834" t="s">
        <v>33942</v>
      </c>
      <c r="T3834" t="s">
        <v>34233</v>
      </c>
      <c r="AD3834" t="str">
        <f t="shared" si="588"/>
        <v/>
      </c>
      <c r="AE3834" t="str">
        <f t="shared" si="591"/>
        <v/>
      </c>
      <c r="AF3834" t="str">
        <f t="shared" si="589"/>
        <v/>
      </c>
      <c r="AG3834" t="str">
        <f t="shared" si="592"/>
        <v/>
      </c>
      <c r="AH3834" t="str">
        <f t="shared" si="595"/>
        <v/>
      </c>
      <c r="AI3834">
        <v>0.11</v>
      </c>
      <c r="AJ3834" t="str">
        <f t="shared" si="593"/>
        <v/>
      </c>
      <c r="AK3834" t="str">
        <f t="shared" si="596"/>
        <v/>
      </c>
      <c r="AL3834" t="str">
        <f t="shared" si="594"/>
        <v/>
      </c>
    </row>
    <row r="3835" spans="1:38" x14ac:dyDescent="0.2">
      <c r="A3835" t="s">
        <v>964</v>
      </c>
      <c r="B3835" t="s">
        <v>965</v>
      </c>
      <c r="C3835" t="s">
        <v>966</v>
      </c>
      <c r="D3835" s="1">
        <v>35163</v>
      </c>
      <c r="E3835" s="1">
        <v>43456</v>
      </c>
      <c r="F3835" t="s">
        <v>19</v>
      </c>
      <c r="I3835">
        <v>100</v>
      </c>
      <c r="J3835">
        <v>0</v>
      </c>
      <c r="K3835">
        <v>0</v>
      </c>
      <c r="L3835">
        <v>2527</v>
      </c>
      <c r="M3835">
        <v>2527</v>
      </c>
      <c r="N3835" t="s">
        <v>20</v>
      </c>
      <c r="O3835" t="s">
        <v>967</v>
      </c>
      <c r="P3835" t="s">
        <v>28</v>
      </c>
      <c r="S3835" t="s">
        <v>33942</v>
      </c>
      <c r="T3835" t="s">
        <v>34233</v>
      </c>
      <c r="AD3835" t="str">
        <f t="shared" si="588"/>
        <v/>
      </c>
      <c r="AE3835" s="16">
        <v>1</v>
      </c>
      <c r="AF3835" t="str">
        <f t="shared" si="589"/>
        <v/>
      </c>
      <c r="AG3835" t="str">
        <f t="shared" si="592"/>
        <v/>
      </c>
      <c r="AH3835" t="str">
        <f t="shared" si="595"/>
        <v/>
      </c>
      <c r="AI3835">
        <v>0.11</v>
      </c>
      <c r="AJ3835" t="str">
        <f t="shared" si="593"/>
        <v/>
      </c>
      <c r="AK3835">
        <f t="shared" si="596"/>
        <v>2.7</v>
      </c>
      <c r="AL3835">
        <f t="shared" si="594"/>
        <v>0.29700000000000004</v>
      </c>
    </row>
    <row r="3836" spans="1:38" x14ac:dyDescent="0.2">
      <c r="A3836" t="s">
        <v>968</v>
      </c>
      <c r="B3836" t="s">
        <v>965</v>
      </c>
      <c r="C3836" t="s">
        <v>969</v>
      </c>
      <c r="D3836" s="1">
        <v>35163</v>
      </c>
      <c r="E3836" s="1">
        <v>43456</v>
      </c>
      <c r="F3836" t="s">
        <v>19</v>
      </c>
      <c r="I3836">
        <v>100</v>
      </c>
      <c r="J3836">
        <v>0</v>
      </c>
      <c r="K3836">
        <v>0</v>
      </c>
      <c r="L3836">
        <v>2523</v>
      </c>
      <c r="M3836">
        <v>2523</v>
      </c>
      <c r="N3836" t="s">
        <v>20</v>
      </c>
      <c r="O3836" t="s">
        <v>970</v>
      </c>
      <c r="P3836" t="s">
        <v>28</v>
      </c>
      <c r="S3836" t="s">
        <v>33942</v>
      </c>
      <c r="T3836" t="s">
        <v>34233</v>
      </c>
      <c r="AD3836" t="str">
        <f t="shared" si="588"/>
        <v/>
      </c>
      <c r="AE3836" s="16">
        <v>1</v>
      </c>
      <c r="AF3836" t="str">
        <f t="shared" si="589"/>
        <v/>
      </c>
      <c r="AG3836" t="str">
        <f t="shared" si="592"/>
        <v/>
      </c>
      <c r="AH3836" t="str">
        <f t="shared" si="595"/>
        <v/>
      </c>
      <c r="AI3836">
        <v>0.11</v>
      </c>
      <c r="AJ3836" t="str">
        <f t="shared" si="593"/>
        <v/>
      </c>
      <c r="AK3836">
        <f t="shared" si="596"/>
        <v>2.7</v>
      </c>
      <c r="AL3836">
        <f t="shared" si="594"/>
        <v>0.29700000000000004</v>
      </c>
    </row>
    <row r="3837" spans="1:38" x14ac:dyDescent="0.2">
      <c r="A3837" t="s">
        <v>5173</v>
      </c>
      <c r="B3837" t="s">
        <v>965</v>
      </c>
      <c r="C3837" t="s">
        <v>5174</v>
      </c>
      <c r="D3837" s="1">
        <v>36096</v>
      </c>
      <c r="E3837" s="1">
        <v>43456</v>
      </c>
      <c r="F3837" t="s">
        <v>19</v>
      </c>
      <c r="I3837">
        <v>100</v>
      </c>
      <c r="J3837">
        <v>0</v>
      </c>
      <c r="K3837">
        <v>0</v>
      </c>
      <c r="L3837">
        <v>2856</v>
      </c>
      <c r="M3837">
        <v>2856</v>
      </c>
      <c r="N3837" t="s">
        <v>20</v>
      </c>
      <c r="O3837" t="s">
        <v>5175</v>
      </c>
      <c r="P3837" t="s">
        <v>28</v>
      </c>
      <c r="S3837" t="s">
        <v>33942</v>
      </c>
      <c r="T3837" t="s">
        <v>34233</v>
      </c>
      <c r="AD3837" t="str">
        <f t="shared" si="588"/>
        <v/>
      </c>
      <c r="AE3837" s="16">
        <v>1</v>
      </c>
      <c r="AF3837" t="str">
        <f t="shared" si="589"/>
        <v/>
      </c>
      <c r="AG3837" t="str">
        <f t="shared" si="592"/>
        <v/>
      </c>
      <c r="AH3837" t="str">
        <f t="shared" si="595"/>
        <v/>
      </c>
      <c r="AI3837">
        <v>0.11</v>
      </c>
      <c r="AJ3837" t="str">
        <f t="shared" si="593"/>
        <v/>
      </c>
      <c r="AK3837">
        <f t="shared" si="596"/>
        <v>2.7</v>
      </c>
      <c r="AL3837">
        <f t="shared" si="594"/>
        <v>0.29700000000000004</v>
      </c>
    </row>
    <row r="3838" spans="1:38" x14ac:dyDescent="0.2">
      <c r="A3838" t="s">
        <v>12757</v>
      </c>
      <c r="B3838" t="s">
        <v>965</v>
      </c>
      <c r="C3838" t="s">
        <v>12758</v>
      </c>
      <c r="D3838" s="1">
        <v>36608</v>
      </c>
      <c r="E3838" s="1">
        <v>43456</v>
      </c>
      <c r="F3838" t="s">
        <v>26</v>
      </c>
      <c r="I3838">
        <v>100</v>
      </c>
      <c r="J3838">
        <v>0</v>
      </c>
      <c r="K3838">
        <v>0</v>
      </c>
      <c r="L3838">
        <v>199</v>
      </c>
      <c r="M3838">
        <v>199</v>
      </c>
      <c r="N3838" t="s">
        <v>20</v>
      </c>
      <c r="O3838" t="s">
        <v>12759</v>
      </c>
      <c r="P3838" t="s">
        <v>2356</v>
      </c>
      <c r="S3838" t="s">
        <v>32627</v>
      </c>
      <c r="T3838" t="s">
        <v>34233</v>
      </c>
      <c r="AD3838" t="str">
        <f t="shared" si="588"/>
        <v/>
      </c>
      <c r="AE3838" t="str">
        <f t="shared" ref="AE3838:AE3869" si="597">IF((S3838="tühi")*(AC3838&lt;&gt;""),AC3838,"")</f>
        <v/>
      </c>
      <c r="AF3838" t="str">
        <f t="shared" si="589"/>
        <v/>
      </c>
      <c r="AG3838" t="str">
        <f t="shared" si="592"/>
        <v/>
      </c>
      <c r="AH3838" t="str">
        <f t="shared" si="595"/>
        <v/>
      </c>
      <c r="AI3838">
        <v>0.11</v>
      </c>
      <c r="AJ3838" t="str">
        <f t="shared" si="593"/>
        <v/>
      </c>
      <c r="AK3838" t="str">
        <f t="shared" si="596"/>
        <v/>
      </c>
      <c r="AL3838" t="str">
        <f t="shared" si="594"/>
        <v/>
      </c>
    </row>
    <row r="3839" spans="1:38" x14ac:dyDescent="0.2">
      <c r="A3839" t="s">
        <v>20279</v>
      </c>
      <c r="B3839" t="s">
        <v>965</v>
      </c>
      <c r="C3839" t="s">
        <v>20280</v>
      </c>
      <c r="D3839" s="1">
        <v>38344</v>
      </c>
      <c r="E3839" s="1">
        <v>43456</v>
      </c>
      <c r="F3839" t="s">
        <v>39</v>
      </c>
      <c r="I3839">
        <v>100</v>
      </c>
      <c r="J3839">
        <v>0</v>
      </c>
      <c r="K3839">
        <v>0</v>
      </c>
      <c r="L3839">
        <v>7744</v>
      </c>
      <c r="M3839">
        <v>7744</v>
      </c>
      <c r="N3839" t="s">
        <v>20</v>
      </c>
      <c r="O3839" t="s">
        <v>20281</v>
      </c>
      <c r="P3839" t="s">
        <v>28</v>
      </c>
      <c r="S3839" t="s">
        <v>33942</v>
      </c>
      <c r="T3839" t="s">
        <v>34233</v>
      </c>
      <c r="AD3839" t="str">
        <f t="shared" si="588"/>
        <v/>
      </c>
      <c r="AE3839" t="str">
        <f t="shared" si="597"/>
        <v/>
      </c>
      <c r="AF3839" t="str">
        <f t="shared" si="589"/>
        <v/>
      </c>
      <c r="AG3839" t="str">
        <f t="shared" si="592"/>
        <v/>
      </c>
      <c r="AH3839" t="str">
        <f t="shared" si="595"/>
        <v/>
      </c>
      <c r="AI3839">
        <v>0.11</v>
      </c>
      <c r="AJ3839" t="str">
        <f t="shared" si="593"/>
        <v/>
      </c>
      <c r="AK3839" t="str">
        <f t="shared" si="596"/>
        <v/>
      </c>
      <c r="AL3839" t="str">
        <f t="shared" si="594"/>
        <v/>
      </c>
    </row>
    <row r="3840" spans="1:38" x14ac:dyDescent="0.2">
      <c r="A3840" t="s">
        <v>30590</v>
      </c>
      <c r="B3840" t="s">
        <v>965</v>
      </c>
      <c r="C3840" t="s">
        <v>29857</v>
      </c>
      <c r="D3840" s="1">
        <v>43859</v>
      </c>
      <c r="E3840" s="1">
        <v>44232</v>
      </c>
      <c r="F3840" t="s">
        <v>889</v>
      </c>
      <c r="I3840">
        <v>100</v>
      </c>
      <c r="J3840">
        <v>0</v>
      </c>
      <c r="K3840">
        <v>0</v>
      </c>
      <c r="L3840">
        <v>1291</v>
      </c>
      <c r="M3840">
        <v>1291</v>
      </c>
      <c r="N3840" t="s">
        <v>20</v>
      </c>
      <c r="O3840" t="s">
        <v>30591</v>
      </c>
      <c r="P3840" t="s">
        <v>44</v>
      </c>
      <c r="S3840" t="s">
        <v>33942</v>
      </c>
      <c r="T3840" t="s">
        <v>34233</v>
      </c>
      <c r="AD3840" t="str">
        <f t="shared" si="588"/>
        <v/>
      </c>
      <c r="AE3840" t="str">
        <f t="shared" si="597"/>
        <v/>
      </c>
      <c r="AF3840" t="str">
        <f t="shared" si="589"/>
        <v/>
      </c>
      <c r="AG3840" t="str">
        <f t="shared" si="592"/>
        <v/>
      </c>
      <c r="AH3840" t="str">
        <f t="shared" si="595"/>
        <v/>
      </c>
      <c r="AI3840">
        <v>0.11</v>
      </c>
      <c r="AJ3840" t="str">
        <f t="shared" si="593"/>
        <v/>
      </c>
      <c r="AK3840" t="str">
        <f t="shared" si="596"/>
        <v/>
      </c>
      <c r="AL3840" t="str">
        <f t="shared" si="594"/>
        <v/>
      </c>
    </row>
    <row r="3841" spans="1:39" x14ac:dyDescent="0.2">
      <c r="A3841" t="s">
        <v>7181</v>
      </c>
      <c r="B3841" t="s">
        <v>965</v>
      </c>
      <c r="C3841" t="s">
        <v>7182</v>
      </c>
      <c r="D3841" s="1">
        <v>36196</v>
      </c>
      <c r="E3841" s="1">
        <v>43456</v>
      </c>
      <c r="F3841" t="s">
        <v>39</v>
      </c>
      <c r="I3841">
        <v>100</v>
      </c>
      <c r="J3841">
        <v>0</v>
      </c>
      <c r="K3841">
        <v>0</v>
      </c>
      <c r="L3841">
        <v>14316</v>
      </c>
      <c r="M3841">
        <v>14316</v>
      </c>
      <c r="N3841" t="s">
        <v>20</v>
      </c>
      <c r="O3841" t="s">
        <v>7183</v>
      </c>
      <c r="P3841" t="s">
        <v>28</v>
      </c>
      <c r="S3841" t="s">
        <v>33942</v>
      </c>
      <c r="T3841" t="s">
        <v>34233</v>
      </c>
      <c r="AD3841" t="str">
        <f t="shared" si="588"/>
        <v/>
      </c>
      <c r="AE3841" t="str">
        <f t="shared" si="597"/>
        <v/>
      </c>
      <c r="AF3841" t="str">
        <f t="shared" si="589"/>
        <v/>
      </c>
      <c r="AG3841" t="str">
        <f t="shared" si="592"/>
        <v/>
      </c>
      <c r="AH3841" t="str">
        <f t="shared" si="595"/>
        <v/>
      </c>
      <c r="AI3841">
        <v>0.11</v>
      </c>
      <c r="AJ3841" t="str">
        <f t="shared" si="593"/>
        <v/>
      </c>
      <c r="AK3841" t="str">
        <f t="shared" si="596"/>
        <v/>
      </c>
      <c r="AL3841" t="str">
        <f t="shared" si="594"/>
        <v/>
      </c>
    </row>
    <row r="3842" spans="1:39" x14ac:dyDescent="0.2">
      <c r="A3842" t="s">
        <v>18325</v>
      </c>
      <c r="B3842" t="s">
        <v>965</v>
      </c>
      <c r="C3842" t="s">
        <v>6042</v>
      </c>
      <c r="D3842" s="1">
        <v>39513</v>
      </c>
      <c r="E3842" s="1">
        <v>44232</v>
      </c>
      <c r="F3842" t="s">
        <v>39</v>
      </c>
      <c r="I3842">
        <v>100</v>
      </c>
      <c r="J3842">
        <v>0</v>
      </c>
      <c r="K3842">
        <v>0</v>
      </c>
      <c r="L3842">
        <v>10198</v>
      </c>
      <c r="M3842">
        <v>10198</v>
      </c>
      <c r="N3842" t="s">
        <v>20</v>
      </c>
      <c r="O3842" t="s">
        <v>18326</v>
      </c>
      <c r="P3842" t="s">
        <v>28</v>
      </c>
      <c r="S3842" t="s">
        <v>33942</v>
      </c>
      <c r="T3842" t="s">
        <v>34233</v>
      </c>
      <c r="AD3842" t="str">
        <f t="shared" si="588"/>
        <v/>
      </c>
      <c r="AE3842" t="str">
        <f t="shared" si="597"/>
        <v/>
      </c>
      <c r="AF3842" t="str">
        <f t="shared" si="589"/>
        <v/>
      </c>
      <c r="AG3842" t="str">
        <f t="shared" si="592"/>
        <v/>
      </c>
      <c r="AH3842" t="str">
        <f t="shared" si="595"/>
        <v/>
      </c>
      <c r="AI3842">
        <v>0.11</v>
      </c>
      <c r="AJ3842" t="str">
        <f t="shared" si="593"/>
        <v/>
      </c>
      <c r="AK3842" t="str">
        <f t="shared" si="596"/>
        <v/>
      </c>
      <c r="AL3842" t="str">
        <f t="shared" si="594"/>
        <v/>
      </c>
    </row>
    <row r="3843" spans="1:39" x14ac:dyDescent="0.2">
      <c r="A3843" t="s">
        <v>31688</v>
      </c>
      <c r="B3843" t="s">
        <v>965</v>
      </c>
      <c r="C3843" t="s">
        <v>31689</v>
      </c>
      <c r="D3843" s="1">
        <v>44145</v>
      </c>
      <c r="E3843" s="1">
        <v>44236</v>
      </c>
      <c r="F3843" t="s">
        <v>15348</v>
      </c>
      <c r="I3843">
        <v>100</v>
      </c>
      <c r="J3843">
        <v>0</v>
      </c>
      <c r="K3843">
        <v>0</v>
      </c>
      <c r="L3843">
        <v>1209</v>
      </c>
      <c r="M3843">
        <v>1209</v>
      </c>
      <c r="N3843" t="s">
        <v>20</v>
      </c>
      <c r="P3843" t="s">
        <v>30340</v>
      </c>
      <c r="S3843" t="s">
        <v>33942</v>
      </c>
      <c r="T3843" t="s">
        <v>34233</v>
      </c>
      <c r="AD3843" t="str">
        <f t="shared" si="588"/>
        <v/>
      </c>
      <c r="AE3843" t="str">
        <f t="shared" si="597"/>
        <v/>
      </c>
      <c r="AF3843" t="str">
        <f t="shared" si="589"/>
        <v/>
      </c>
      <c r="AG3843" t="str">
        <f t="shared" si="592"/>
        <v/>
      </c>
      <c r="AH3843" t="str">
        <f t="shared" si="595"/>
        <v/>
      </c>
      <c r="AI3843">
        <v>0.11</v>
      </c>
      <c r="AJ3843" t="str">
        <f t="shared" si="593"/>
        <v/>
      </c>
      <c r="AK3843" t="str">
        <f t="shared" si="596"/>
        <v/>
      </c>
      <c r="AL3843" t="str">
        <f t="shared" si="594"/>
        <v/>
      </c>
    </row>
    <row r="3844" spans="1:39" x14ac:dyDescent="0.2">
      <c r="A3844" t="s">
        <v>31686</v>
      </c>
      <c r="B3844" t="s">
        <v>965</v>
      </c>
      <c r="C3844" t="s">
        <v>31687</v>
      </c>
      <c r="D3844" s="1">
        <v>44145</v>
      </c>
      <c r="E3844" s="1">
        <v>44236</v>
      </c>
      <c r="F3844" t="s">
        <v>15348</v>
      </c>
      <c r="I3844">
        <v>100</v>
      </c>
      <c r="J3844">
        <v>0</v>
      </c>
      <c r="K3844">
        <v>0</v>
      </c>
      <c r="L3844">
        <v>3297</v>
      </c>
      <c r="M3844">
        <v>3297</v>
      </c>
      <c r="N3844" t="s">
        <v>20</v>
      </c>
      <c r="P3844" t="s">
        <v>30340</v>
      </c>
      <c r="S3844" t="s">
        <v>33942</v>
      </c>
      <c r="T3844" t="s">
        <v>34233</v>
      </c>
      <c r="AD3844" t="str">
        <f t="shared" si="588"/>
        <v/>
      </c>
      <c r="AE3844" t="str">
        <f t="shared" si="597"/>
        <v/>
      </c>
      <c r="AF3844" t="str">
        <f t="shared" si="589"/>
        <v/>
      </c>
      <c r="AG3844" t="str">
        <f t="shared" si="592"/>
        <v/>
      </c>
      <c r="AH3844" t="str">
        <f t="shared" si="595"/>
        <v/>
      </c>
      <c r="AI3844">
        <v>0.11</v>
      </c>
      <c r="AJ3844" t="str">
        <f t="shared" si="593"/>
        <v/>
      </c>
      <c r="AK3844" t="str">
        <f t="shared" si="596"/>
        <v/>
      </c>
      <c r="AL3844" t="str">
        <f t="shared" si="594"/>
        <v/>
      </c>
    </row>
    <row r="3845" spans="1:39" x14ac:dyDescent="0.2">
      <c r="A3845" t="s">
        <v>26662</v>
      </c>
      <c r="B3845" t="s">
        <v>965</v>
      </c>
      <c r="C3845" t="s">
        <v>26663</v>
      </c>
      <c r="D3845" s="1">
        <v>41369</v>
      </c>
      <c r="E3845" s="1">
        <v>43456</v>
      </c>
      <c r="F3845" t="s">
        <v>15352</v>
      </c>
      <c r="I3845">
        <v>100</v>
      </c>
      <c r="J3845">
        <v>0</v>
      </c>
      <c r="K3845">
        <v>0</v>
      </c>
      <c r="L3845">
        <v>222100</v>
      </c>
      <c r="M3845">
        <v>222142</v>
      </c>
      <c r="N3845" t="s">
        <v>401</v>
      </c>
      <c r="O3845" t="s">
        <v>26664</v>
      </c>
      <c r="P3845" t="s">
        <v>2356</v>
      </c>
      <c r="S3845" t="s">
        <v>33942</v>
      </c>
      <c r="T3845" t="s">
        <v>34233</v>
      </c>
      <c r="AD3845" t="str">
        <f t="shared" si="588"/>
        <v/>
      </c>
      <c r="AE3845" t="str">
        <f t="shared" si="597"/>
        <v/>
      </c>
      <c r="AF3845" t="str">
        <f t="shared" si="589"/>
        <v/>
      </c>
      <c r="AG3845" t="str">
        <f t="shared" si="592"/>
        <v/>
      </c>
      <c r="AH3845" t="str">
        <f t="shared" si="595"/>
        <v/>
      </c>
      <c r="AI3845">
        <v>0.11</v>
      </c>
      <c r="AJ3845" t="str">
        <f t="shared" si="593"/>
        <v/>
      </c>
      <c r="AK3845" t="str">
        <f t="shared" si="596"/>
        <v/>
      </c>
      <c r="AL3845" t="str">
        <f t="shared" si="594"/>
        <v/>
      </c>
    </row>
    <row r="3846" spans="1:39" x14ac:dyDescent="0.2">
      <c r="A3846" t="s">
        <v>15516</v>
      </c>
      <c r="B3846" t="s">
        <v>965</v>
      </c>
      <c r="C3846" t="s">
        <v>15517</v>
      </c>
      <c r="D3846" s="1">
        <v>37368</v>
      </c>
      <c r="E3846" s="1">
        <v>43456</v>
      </c>
      <c r="F3846" t="s">
        <v>39</v>
      </c>
      <c r="I3846">
        <v>100</v>
      </c>
      <c r="J3846">
        <v>0</v>
      </c>
      <c r="K3846">
        <v>0</v>
      </c>
      <c r="L3846">
        <v>12974</v>
      </c>
      <c r="M3846">
        <v>12974</v>
      </c>
      <c r="N3846" t="s">
        <v>20</v>
      </c>
      <c r="O3846" t="s">
        <v>15518</v>
      </c>
      <c r="P3846" t="s">
        <v>28</v>
      </c>
      <c r="S3846" t="s">
        <v>33942</v>
      </c>
      <c r="T3846" t="s">
        <v>34233</v>
      </c>
      <c r="AD3846" t="str">
        <f t="shared" ref="AD3846:AD3909" si="598">IF((S3846="tühi")*(F3846&lt;&gt;"Elamumaa")*(G3846&lt;&gt;"Elamumaa")*(H3846&lt;&gt;"Elamumaa"),IF(Z3846=0,"",Z3846),"")</f>
        <v/>
      </c>
      <c r="AE3846" t="str">
        <f t="shared" si="597"/>
        <v/>
      </c>
      <c r="AF3846" t="str">
        <f t="shared" ref="AF3846:AF3909" si="599">IF((S3846&lt;&gt;"tühi")*(F3846&lt;&gt;"Elamumaa")*(G3846&lt;&gt;"Elamumaa")*(H3846&lt;&gt;"Elamumaa"),IF(Z3846=0,"",Z3846),"")</f>
        <v/>
      </c>
      <c r="AG3846" t="str">
        <f t="shared" si="592"/>
        <v/>
      </c>
      <c r="AH3846" t="str">
        <f t="shared" si="595"/>
        <v/>
      </c>
      <c r="AI3846">
        <v>0.11</v>
      </c>
      <c r="AJ3846" t="str">
        <f t="shared" si="593"/>
        <v/>
      </c>
      <c r="AK3846" t="str">
        <f t="shared" si="596"/>
        <v/>
      </c>
      <c r="AL3846" t="str">
        <f t="shared" si="594"/>
        <v/>
      </c>
    </row>
    <row r="3847" spans="1:39" x14ac:dyDescent="0.2">
      <c r="A3847" t="s">
        <v>25333</v>
      </c>
      <c r="B3847" t="s">
        <v>965</v>
      </c>
      <c r="C3847" t="s">
        <v>25334</v>
      </c>
      <c r="D3847" s="1">
        <v>39727</v>
      </c>
      <c r="E3847" s="1">
        <v>43456</v>
      </c>
      <c r="F3847" t="s">
        <v>470</v>
      </c>
      <c r="I3847">
        <v>100</v>
      </c>
      <c r="J3847">
        <v>0</v>
      </c>
      <c r="K3847">
        <v>0</v>
      </c>
      <c r="L3847">
        <v>3719</v>
      </c>
      <c r="M3847">
        <v>3719</v>
      </c>
      <c r="N3847" t="s">
        <v>20</v>
      </c>
      <c r="O3847" t="s">
        <v>25335</v>
      </c>
      <c r="P3847" t="s">
        <v>28</v>
      </c>
      <c r="S3847" t="s">
        <v>33942</v>
      </c>
      <c r="T3847" t="s">
        <v>34233</v>
      </c>
      <c r="U3847" t="s">
        <v>33024</v>
      </c>
      <c r="V3847" t="s">
        <v>33025</v>
      </c>
      <c r="W3847">
        <v>300</v>
      </c>
      <c r="X3847">
        <v>1.5</v>
      </c>
      <c r="Y3847">
        <v>6</v>
      </c>
      <c r="Z3847">
        <v>300</v>
      </c>
      <c r="AA3847">
        <v>3.5</v>
      </c>
      <c r="AD3847">
        <f t="shared" si="598"/>
        <v>300</v>
      </c>
      <c r="AE3847" t="str">
        <f t="shared" si="597"/>
        <v/>
      </c>
      <c r="AF3847" t="str">
        <f t="shared" si="599"/>
        <v/>
      </c>
      <c r="AG3847" t="str">
        <f t="shared" si="592"/>
        <v/>
      </c>
      <c r="AH3847" t="str">
        <f t="shared" ref="AH3847:AH3910" si="600">IF(AG3847="","",AG3847*2.7)</f>
        <v/>
      </c>
      <c r="AI3847">
        <v>0.11</v>
      </c>
      <c r="AJ3847" t="str">
        <f t="shared" si="593"/>
        <v/>
      </c>
      <c r="AK3847" t="str">
        <f t="shared" si="596"/>
        <v/>
      </c>
      <c r="AL3847" s="9">
        <v>0.5</v>
      </c>
      <c r="AM3847" t="s">
        <v>34921</v>
      </c>
    </row>
    <row r="3848" spans="1:39" x14ac:dyDescent="0.2">
      <c r="A3848" t="s">
        <v>13281</v>
      </c>
      <c r="B3848" t="s">
        <v>965</v>
      </c>
      <c r="C3848" t="s">
        <v>13282</v>
      </c>
      <c r="D3848" s="1">
        <v>36801</v>
      </c>
      <c r="E3848" s="1">
        <v>43456</v>
      </c>
      <c r="F3848" t="s">
        <v>39</v>
      </c>
      <c r="I3848">
        <v>100</v>
      </c>
      <c r="J3848">
        <v>0</v>
      </c>
      <c r="K3848">
        <v>0</v>
      </c>
      <c r="L3848">
        <v>15537</v>
      </c>
      <c r="M3848">
        <v>15537</v>
      </c>
      <c r="N3848" t="s">
        <v>20</v>
      </c>
      <c r="O3848" t="s">
        <v>13283</v>
      </c>
      <c r="P3848" t="s">
        <v>28</v>
      </c>
      <c r="S3848" t="s">
        <v>33942</v>
      </c>
      <c r="T3848" t="s">
        <v>34233</v>
      </c>
      <c r="AD3848" t="str">
        <f t="shared" si="598"/>
        <v/>
      </c>
      <c r="AE3848" t="str">
        <f t="shared" si="597"/>
        <v/>
      </c>
      <c r="AF3848" t="str">
        <f t="shared" si="599"/>
        <v/>
      </c>
      <c r="AG3848" t="str">
        <f t="shared" si="592"/>
        <v/>
      </c>
      <c r="AH3848" t="str">
        <f t="shared" si="600"/>
        <v/>
      </c>
      <c r="AI3848">
        <v>0.11</v>
      </c>
      <c r="AJ3848" t="str">
        <f t="shared" si="593"/>
        <v/>
      </c>
      <c r="AK3848" t="str">
        <f t="shared" si="596"/>
        <v/>
      </c>
      <c r="AL3848" t="str">
        <f t="shared" si="594"/>
        <v/>
      </c>
    </row>
    <row r="3849" spans="1:39" x14ac:dyDescent="0.2">
      <c r="A3849" t="s">
        <v>20207</v>
      </c>
      <c r="B3849" t="s">
        <v>965</v>
      </c>
      <c r="C3849" t="s">
        <v>20208</v>
      </c>
      <c r="D3849" s="1">
        <v>38321</v>
      </c>
      <c r="E3849" s="1">
        <v>43951</v>
      </c>
      <c r="F3849" t="s">
        <v>39</v>
      </c>
      <c r="I3849">
        <v>100</v>
      </c>
      <c r="J3849">
        <v>0</v>
      </c>
      <c r="K3849">
        <v>0</v>
      </c>
      <c r="L3849">
        <v>6715</v>
      </c>
      <c r="M3849">
        <v>6715</v>
      </c>
      <c r="N3849" t="s">
        <v>20</v>
      </c>
      <c r="O3849" t="s">
        <v>20209</v>
      </c>
      <c r="P3849" t="s">
        <v>28</v>
      </c>
      <c r="S3849" t="s">
        <v>33942</v>
      </c>
      <c r="T3849" t="s">
        <v>34233</v>
      </c>
      <c r="AD3849" t="str">
        <f t="shared" si="598"/>
        <v/>
      </c>
      <c r="AE3849" t="str">
        <f t="shared" si="597"/>
        <v/>
      </c>
      <c r="AF3849" t="str">
        <f t="shared" si="599"/>
        <v/>
      </c>
      <c r="AG3849" t="str">
        <f t="shared" ref="AG3849:AG3855" si="601">IF((S3849&lt;&gt;"tühi")*(AC3849&lt;&gt;""),AC3849,"")</f>
        <v/>
      </c>
      <c r="AH3849" t="str">
        <f t="shared" si="600"/>
        <v/>
      </c>
      <c r="AI3849">
        <v>0.11</v>
      </c>
      <c r="AJ3849" t="str">
        <f t="shared" si="593"/>
        <v/>
      </c>
      <c r="AK3849" t="str">
        <f t="shared" si="596"/>
        <v/>
      </c>
      <c r="AL3849" t="str">
        <f t="shared" si="594"/>
        <v/>
      </c>
    </row>
    <row r="3850" spans="1:39" x14ac:dyDescent="0.2">
      <c r="A3850" t="s">
        <v>9052</v>
      </c>
      <c r="B3850" t="s">
        <v>965</v>
      </c>
      <c r="C3850" t="s">
        <v>9053</v>
      </c>
      <c r="D3850" s="1">
        <v>36259</v>
      </c>
      <c r="E3850" s="1">
        <v>43829</v>
      </c>
      <c r="F3850" t="s">
        <v>39</v>
      </c>
      <c r="I3850">
        <v>100</v>
      </c>
      <c r="J3850">
        <v>0</v>
      </c>
      <c r="K3850">
        <v>0</v>
      </c>
      <c r="L3850">
        <v>15201</v>
      </c>
      <c r="M3850">
        <v>15201</v>
      </c>
      <c r="N3850" t="s">
        <v>20</v>
      </c>
      <c r="O3850" t="s">
        <v>9054</v>
      </c>
      <c r="P3850" t="s">
        <v>28</v>
      </c>
      <c r="S3850" t="s">
        <v>33942</v>
      </c>
      <c r="T3850" t="s">
        <v>34233</v>
      </c>
      <c r="AD3850" t="str">
        <f t="shared" si="598"/>
        <v/>
      </c>
      <c r="AE3850" t="str">
        <f t="shared" si="597"/>
        <v/>
      </c>
      <c r="AF3850" t="str">
        <f t="shared" si="599"/>
        <v/>
      </c>
      <c r="AG3850" t="str">
        <f t="shared" si="601"/>
        <v/>
      </c>
      <c r="AH3850" t="str">
        <f t="shared" si="600"/>
        <v/>
      </c>
      <c r="AI3850">
        <v>0.11</v>
      </c>
      <c r="AJ3850" t="str">
        <f t="shared" si="593"/>
        <v/>
      </c>
      <c r="AK3850" t="str">
        <f t="shared" si="596"/>
        <v/>
      </c>
      <c r="AL3850" t="str">
        <f t="shared" si="594"/>
        <v/>
      </c>
    </row>
    <row r="3851" spans="1:39" x14ac:dyDescent="0.2">
      <c r="A3851" t="s">
        <v>27612</v>
      </c>
      <c r="B3851" t="s">
        <v>965</v>
      </c>
      <c r="C3851" t="s">
        <v>23756</v>
      </c>
      <c r="D3851" s="1">
        <v>42016</v>
      </c>
      <c r="E3851" s="1">
        <v>43456</v>
      </c>
      <c r="F3851" t="s">
        <v>39</v>
      </c>
      <c r="I3851">
        <v>100</v>
      </c>
      <c r="J3851">
        <v>0</v>
      </c>
      <c r="K3851">
        <v>0</v>
      </c>
      <c r="L3851">
        <v>21500</v>
      </c>
      <c r="M3851">
        <v>21463</v>
      </c>
      <c r="N3851" t="s">
        <v>401</v>
      </c>
      <c r="O3851" t="s">
        <v>27613</v>
      </c>
      <c r="P3851" t="s">
        <v>28</v>
      </c>
      <c r="S3851" t="s">
        <v>33942</v>
      </c>
      <c r="T3851" t="s">
        <v>34233</v>
      </c>
      <c r="AD3851" t="str">
        <f t="shared" si="598"/>
        <v/>
      </c>
      <c r="AE3851" t="str">
        <f t="shared" si="597"/>
        <v/>
      </c>
      <c r="AF3851" t="str">
        <f t="shared" si="599"/>
        <v/>
      </c>
      <c r="AG3851" t="str">
        <f t="shared" si="601"/>
        <v/>
      </c>
      <c r="AH3851" t="str">
        <f t="shared" si="600"/>
        <v/>
      </c>
      <c r="AI3851">
        <v>0.11</v>
      </c>
      <c r="AJ3851" t="str">
        <f t="shared" si="593"/>
        <v/>
      </c>
      <c r="AK3851" t="str">
        <f t="shared" si="596"/>
        <v/>
      </c>
      <c r="AL3851" t="str">
        <f t="shared" si="594"/>
        <v/>
      </c>
    </row>
    <row r="3852" spans="1:39" x14ac:dyDescent="0.2">
      <c r="A3852" t="s">
        <v>20282</v>
      </c>
      <c r="B3852" t="s">
        <v>965</v>
      </c>
      <c r="C3852" t="s">
        <v>20283</v>
      </c>
      <c r="D3852" s="1">
        <v>38344</v>
      </c>
      <c r="E3852" s="1">
        <v>43456</v>
      </c>
      <c r="F3852" t="s">
        <v>39</v>
      </c>
      <c r="I3852">
        <v>100</v>
      </c>
      <c r="J3852">
        <v>0</v>
      </c>
      <c r="K3852">
        <v>0</v>
      </c>
      <c r="L3852">
        <v>7788</v>
      </c>
      <c r="M3852">
        <v>7788</v>
      </c>
      <c r="N3852" t="s">
        <v>20</v>
      </c>
      <c r="O3852" t="s">
        <v>20284</v>
      </c>
      <c r="P3852" t="s">
        <v>28</v>
      </c>
      <c r="S3852" t="s">
        <v>33942</v>
      </c>
      <c r="T3852" t="s">
        <v>34233</v>
      </c>
      <c r="AD3852" t="str">
        <f t="shared" si="598"/>
        <v/>
      </c>
      <c r="AE3852" t="str">
        <f t="shared" si="597"/>
        <v/>
      </c>
      <c r="AF3852" t="str">
        <f t="shared" si="599"/>
        <v/>
      </c>
      <c r="AG3852" t="str">
        <f t="shared" si="601"/>
        <v/>
      </c>
      <c r="AH3852" t="str">
        <f t="shared" si="600"/>
        <v/>
      </c>
      <c r="AI3852">
        <v>0.11</v>
      </c>
      <c r="AJ3852" t="str">
        <f t="shared" si="593"/>
        <v/>
      </c>
      <c r="AK3852" t="str">
        <f t="shared" si="596"/>
        <v/>
      </c>
      <c r="AL3852" t="str">
        <f t="shared" si="594"/>
        <v/>
      </c>
    </row>
    <row r="3853" spans="1:39" x14ac:dyDescent="0.2">
      <c r="A3853" t="s">
        <v>10103</v>
      </c>
      <c r="B3853" t="s">
        <v>965</v>
      </c>
      <c r="C3853" t="s">
        <v>10104</v>
      </c>
      <c r="D3853" s="1">
        <v>36427</v>
      </c>
      <c r="E3853" s="1">
        <v>44546</v>
      </c>
      <c r="F3853" t="s">
        <v>19</v>
      </c>
      <c r="I3853">
        <v>100</v>
      </c>
      <c r="J3853">
        <v>0</v>
      </c>
      <c r="K3853">
        <v>0</v>
      </c>
      <c r="L3853">
        <v>9600</v>
      </c>
      <c r="M3853">
        <v>9600</v>
      </c>
      <c r="N3853" t="s">
        <v>20</v>
      </c>
      <c r="O3853" t="s">
        <v>10105</v>
      </c>
      <c r="P3853" t="s">
        <v>28</v>
      </c>
      <c r="S3853" t="s">
        <v>32628</v>
      </c>
      <c r="T3853" t="s">
        <v>34507</v>
      </c>
      <c r="U3853" t="s">
        <v>32634</v>
      </c>
      <c r="V3853" t="s">
        <v>33026</v>
      </c>
      <c r="W3853">
        <v>480</v>
      </c>
      <c r="X3853">
        <v>2</v>
      </c>
      <c r="Y3853" t="s">
        <v>32654</v>
      </c>
      <c r="Z3853">
        <v>960</v>
      </c>
      <c r="AB3853">
        <v>5</v>
      </c>
      <c r="AC3853">
        <v>1</v>
      </c>
      <c r="AD3853" t="str">
        <f t="shared" si="598"/>
        <v/>
      </c>
      <c r="AE3853" t="str">
        <f t="shared" si="597"/>
        <v/>
      </c>
      <c r="AF3853" t="str">
        <f t="shared" si="599"/>
        <v/>
      </c>
      <c r="AG3853">
        <f t="shared" si="601"/>
        <v>1</v>
      </c>
      <c r="AH3853">
        <f t="shared" si="600"/>
        <v>2.7</v>
      </c>
      <c r="AI3853">
        <v>0.11</v>
      </c>
      <c r="AJ3853">
        <f t="shared" si="593"/>
        <v>0.29700000000000004</v>
      </c>
      <c r="AK3853" t="str">
        <f t="shared" si="596"/>
        <v/>
      </c>
      <c r="AL3853" t="str">
        <f t="shared" si="594"/>
        <v/>
      </c>
    </row>
    <row r="3854" spans="1:39" x14ac:dyDescent="0.2">
      <c r="A3854" t="s">
        <v>30808</v>
      </c>
      <c r="B3854" t="s">
        <v>965</v>
      </c>
      <c r="C3854" t="s">
        <v>30809</v>
      </c>
      <c r="D3854" s="1">
        <v>43859</v>
      </c>
      <c r="E3854" s="1">
        <v>44068</v>
      </c>
      <c r="F3854" t="s">
        <v>26</v>
      </c>
      <c r="I3854">
        <v>100</v>
      </c>
      <c r="J3854">
        <v>0</v>
      </c>
      <c r="K3854">
        <v>0</v>
      </c>
      <c r="L3854">
        <v>2378</v>
      </c>
      <c r="M3854">
        <v>2378</v>
      </c>
      <c r="N3854" t="s">
        <v>20</v>
      </c>
      <c r="O3854" t="s">
        <v>30810</v>
      </c>
      <c r="P3854" t="s">
        <v>44</v>
      </c>
      <c r="S3854" t="s">
        <v>34233</v>
      </c>
      <c r="T3854" t="s">
        <v>34233</v>
      </c>
      <c r="AD3854" t="str">
        <f t="shared" si="598"/>
        <v/>
      </c>
      <c r="AE3854" t="str">
        <f t="shared" si="597"/>
        <v/>
      </c>
      <c r="AF3854" t="str">
        <f t="shared" si="599"/>
        <v/>
      </c>
      <c r="AG3854" t="str">
        <f t="shared" si="601"/>
        <v/>
      </c>
      <c r="AH3854" t="str">
        <f t="shared" si="600"/>
        <v/>
      </c>
      <c r="AI3854">
        <v>0.11</v>
      </c>
      <c r="AJ3854" t="str">
        <f t="shared" si="593"/>
        <v/>
      </c>
      <c r="AK3854" t="str">
        <f t="shared" si="596"/>
        <v/>
      </c>
      <c r="AL3854" t="str">
        <f t="shared" si="594"/>
        <v/>
      </c>
    </row>
    <row r="3855" spans="1:39" x14ac:dyDescent="0.2">
      <c r="A3855" t="s">
        <v>20239</v>
      </c>
      <c r="B3855" t="s">
        <v>965</v>
      </c>
      <c r="C3855" t="s">
        <v>20240</v>
      </c>
      <c r="D3855" s="1">
        <v>38335</v>
      </c>
      <c r="E3855" s="1">
        <v>43456</v>
      </c>
      <c r="F3855" t="s">
        <v>19</v>
      </c>
      <c r="I3855">
        <v>100</v>
      </c>
      <c r="J3855">
        <v>0</v>
      </c>
      <c r="K3855">
        <v>0</v>
      </c>
      <c r="L3855">
        <v>3760</v>
      </c>
      <c r="M3855">
        <v>3760</v>
      </c>
      <c r="N3855" t="s">
        <v>20</v>
      </c>
      <c r="O3855" t="s">
        <v>20241</v>
      </c>
      <c r="P3855" t="s">
        <v>28</v>
      </c>
      <c r="S3855" t="s">
        <v>32628</v>
      </c>
      <c r="T3855" t="s">
        <v>34349</v>
      </c>
      <c r="U3855" t="s">
        <v>32634</v>
      </c>
      <c r="V3855" t="s">
        <v>33026</v>
      </c>
      <c r="W3855">
        <v>376</v>
      </c>
      <c r="X3855">
        <v>2</v>
      </c>
      <c r="Y3855" t="s">
        <v>32654</v>
      </c>
      <c r="Z3855">
        <v>750</v>
      </c>
      <c r="AB3855">
        <v>10</v>
      </c>
      <c r="AC3855">
        <v>1</v>
      </c>
      <c r="AD3855" t="str">
        <f t="shared" si="598"/>
        <v/>
      </c>
      <c r="AE3855" t="str">
        <f t="shared" si="597"/>
        <v/>
      </c>
      <c r="AF3855" t="str">
        <f t="shared" si="599"/>
        <v/>
      </c>
      <c r="AG3855">
        <f t="shared" si="601"/>
        <v>1</v>
      </c>
      <c r="AH3855">
        <f t="shared" si="600"/>
        <v>2.7</v>
      </c>
      <c r="AI3855">
        <v>0.11</v>
      </c>
      <c r="AJ3855">
        <f t="shared" si="593"/>
        <v>0.29700000000000004</v>
      </c>
      <c r="AK3855" t="str">
        <f t="shared" si="596"/>
        <v/>
      </c>
      <c r="AL3855" t="str">
        <f t="shared" si="594"/>
        <v/>
      </c>
    </row>
    <row r="3856" spans="1:39" x14ac:dyDescent="0.2">
      <c r="A3856" t="s">
        <v>25464</v>
      </c>
      <c r="B3856" t="s">
        <v>965</v>
      </c>
      <c r="C3856" t="s">
        <v>25465</v>
      </c>
      <c r="D3856" s="1">
        <v>39918</v>
      </c>
      <c r="E3856" s="1">
        <v>43456</v>
      </c>
      <c r="F3856" s="9" t="s">
        <v>2354</v>
      </c>
      <c r="I3856">
        <v>100</v>
      </c>
      <c r="J3856">
        <v>0</v>
      </c>
      <c r="K3856">
        <v>0</v>
      </c>
      <c r="L3856">
        <v>1360</v>
      </c>
      <c r="M3856">
        <v>1360</v>
      </c>
      <c r="N3856" t="s">
        <v>20</v>
      </c>
      <c r="O3856" t="s">
        <v>25466</v>
      </c>
      <c r="P3856" t="s">
        <v>44</v>
      </c>
      <c r="S3856" t="s">
        <v>32627</v>
      </c>
      <c r="T3856" t="s">
        <v>34508</v>
      </c>
      <c r="U3856" t="s">
        <v>32634</v>
      </c>
      <c r="V3856" t="s">
        <v>33026</v>
      </c>
      <c r="W3856">
        <v>340</v>
      </c>
      <c r="X3856">
        <v>2</v>
      </c>
      <c r="Y3856" t="s">
        <v>32654</v>
      </c>
      <c r="Z3856">
        <v>680</v>
      </c>
      <c r="AB3856">
        <v>25</v>
      </c>
      <c r="AC3856">
        <v>1</v>
      </c>
      <c r="AD3856" t="str">
        <f t="shared" si="598"/>
        <v/>
      </c>
      <c r="AE3856" t="str">
        <f t="shared" si="597"/>
        <v/>
      </c>
      <c r="AF3856">
        <f t="shared" si="599"/>
        <v>680</v>
      </c>
      <c r="AH3856" t="str">
        <f t="shared" si="600"/>
        <v/>
      </c>
      <c r="AI3856">
        <v>0.11</v>
      </c>
      <c r="AJ3856" t="str">
        <f t="shared" si="593"/>
        <v/>
      </c>
      <c r="AK3856" t="str">
        <f t="shared" si="596"/>
        <v/>
      </c>
      <c r="AL3856" t="str">
        <f t="shared" si="594"/>
        <v/>
      </c>
      <c r="AM3856" t="s">
        <v>33957</v>
      </c>
    </row>
    <row r="3857" spans="1:39" x14ac:dyDescent="0.2">
      <c r="A3857" t="s">
        <v>17773</v>
      </c>
      <c r="B3857" t="s">
        <v>965</v>
      </c>
      <c r="C3857" t="s">
        <v>17774</v>
      </c>
      <c r="D3857" s="1">
        <v>37790</v>
      </c>
      <c r="E3857" s="1">
        <v>43456</v>
      </c>
      <c r="F3857" t="s">
        <v>19</v>
      </c>
      <c r="I3857">
        <v>100</v>
      </c>
      <c r="J3857">
        <v>0</v>
      </c>
      <c r="K3857">
        <v>0</v>
      </c>
      <c r="L3857">
        <v>1491</v>
      </c>
      <c r="M3857">
        <v>1491</v>
      </c>
      <c r="N3857" t="s">
        <v>20</v>
      </c>
      <c r="O3857" t="s">
        <v>17775</v>
      </c>
      <c r="P3857" t="s">
        <v>28</v>
      </c>
      <c r="S3857" t="s">
        <v>32628</v>
      </c>
      <c r="T3857" t="s">
        <v>34349</v>
      </c>
      <c r="U3857" t="s">
        <v>32634</v>
      </c>
      <c r="V3857" t="s">
        <v>33026</v>
      </c>
      <c r="W3857">
        <v>373</v>
      </c>
      <c r="X3857">
        <v>2</v>
      </c>
      <c r="Y3857" t="s">
        <v>32654</v>
      </c>
      <c r="Z3857">
        <v>750</v>
      </c>
      <c r="AB3857">
        <v>25</v>
      </c>
      <c r="AC3857">
        <v>1</v>
      </c>
      <c r="AD3857" t="str">
        <f t="shared" si="598"/>
        <v/>
      </c>
      <c r="AE3857" t="str">
        <f t="shared" si="597"/>
        <v/>
      </c>
      <c r="AF3857" t="str">
        <f t="shared" si="599"/>
        <v/>
      </c>
      <c r="AG3857">
        <f>IF((S3857&lt;&gt;"tühi")*(AC3857&lt;&gt;""),AC3857,"")</f>
        <v>1</v>
      </c>
      <c r="AH3857">
        <f t="shared" si="600"/>
        <v>2.7</v>
      </c>
      <c r="AI3857">
        <v>0.11</v>
      </c>
      <c r="AJ3857">
        <f t="shared" si="593"/>
        <v>0.29700000000000004</v>
      </c>
      <c r="AK3857" t="str">
        <f t="shared" si="596"/>
        <v/>
      </c>
      <c r="AL3857" t="str">
        <f t="shared" si="594"/>
        <v/>
      </c>
    </row>
    <row r="3858" spans="1:39" x14ac:dyDescent="0.2">
      <c r="A3858" t="s">
        <v>30669</v>
      </c>
      <c r="B3858" t="s">
        <v>965</v>
      </c>
      <c r="C3858" t="s">
        <v>30670</v>
      </c>
      <c r="D3858" s="1">
        <v>43859</v>
      </c>
      <c r="E3858" s="1">
        <v>43951</v>
      </c>
      <c r="F3858" s="9" t="s">
        <v>15348</v>
      </c>
      <c r="I3858">
        <v>100</v>
      </c>
      <c r="J3858">
        <v>0</v>
      </c>
      <c r="K3858">
        <v>0</v>
      </c>
      <c r="L3858">
        <v>1695</v>
      </c>
      <c r="M3858">
        <v>1695</v>
      </c>
      <c r="N3858" t="s">
        <v>20</v>
      </c>
      <c r="P3858" t="s">
        <v>30340</v>
      </c>
      <c r="S3858" t="s">
        <v>32628</v>
      </c>
      <c r="T3858" t="s">
        <v>34356</v>
      </c>
      <c r="U3858" t="s">
        <v>32634</v>
      </c>
      <c r="V3858" t="s">
        <v>33026</v>
      </c>
      <c r="W3858">
        <v>339</v>
      </c>
      <c r="X3858">
        <v>2</v>
      </c>
      <c r="Y3858" t="s">
        <v>32654</v>
      </c>
      <c r="Z3858">
        <v>680</v>
      </c>
      <c r="AB3858">
        <v>25</v>
      </c>
      <c r="AC3858">
        <v>1</v>
      </c>
      <c r="AD3858" t="str">
        <f t="shared" si="598"/>
        <v/>
      </c>
      <c r="AE3858" t="str">
        <f t="shared" si="597"/>
        <v/>
      </c>
      <c r="AF3858">
        <f t="shared" si="599"/>
        <v>680</v>
      </c>
      <c r="AG3858">
        <f>IF((S3858&lt;&gt;"tühi")*(AC3858&lt;&gt;""),AC3858,"")</f>
        <v>1</v>
      </c>
      <c r="AH3858">
        <f t="shared" si="600"/>
        <v>2.7</v>
      </c>
      <c r="AI3858">
        <v>0.11</v>
      </c>
      <c r="AJ3858">
        <f t="shared" si="593"/>
        <v>0.29700000000000004</v>
      </c>
      <c r="AK3858" t="str">
        <f t="shared" si="596"/>
        <v/>
      </c>
      <c r="AL3858" t="str">
        <f t="shared" si="594"/>
        <v/>
      </c>
      <c r="AM3858" t="s">
        <v>33957</v>
      </c>
    </row>
    <row r="3859" spans="1:39" x14ac:dyDescent="0.2">
      <c r="A3859" t="s">
        <v>10939</v>
      </c>
      <c r="B3859" t="s">
        <v>965</v>
      </c>
      <c r="C3859" t="s">
        <v>10940</v>
      </c>
      <c r="D3859" s="1">
        <v>36465</v>
      </c>
      <c r="E3859" s="1">
        <v>43951</v>
      </c>
      <c r="F3859" s="9" t="s">
        <v>470</v>
      </c>
      <c r="I3859">
        <v>100</v>
      </c>
      <c r="J3859">
        <v>0</v>
      </c>
      <c r="K3859">
        <v>0</v>
      </c>
      <c r="L3859">
        <v>1765</v>
      </c>
      <c r="M3859">
        <v>1765</v>
      </c>
      <c r="N3859" t="s">
        <v>20</v>
      </c>
      <c r="O3859" t="s">
        <v>10941</v>
      </c>
      <c r="P3859" t="s">
        <v>28</v>
      </c>
      <c r="S3859" t="s">
        <v>32627</v>
      </c>
      <c r="T3859" t="s">
        <v>34509</v>
      </c>
      <c r="U3859" t="s">
        <v>32634</v>
      </c>
      <c r="V3859" t="s">
        <v>33026</v>
      </c>
      <c r="W3859">
        <v>353</v>
      </c>
      <c r="X3859">
        <v>2</v>
      </c>
      <c r="Y3859" t="s">
        <v>32654</v>
      </c>
      <c r="Z3859">
        <v>690</v>
      </c>
      <c r="AB3859">
        <v>20</v>
      </c>
      <c r="AC3859">
        <v>1</v>
      </c>
      <c r="AD3859" t="str">
        <f t="shared" si="598"/>
        <v/>
      </c>
      <c r="AE3859" t="str">
        <f t="shared" si="597"/>
        <v/>
      </c>
      <c r="AF3859">
        <f t="shared" si="599"/>
        <v>690</v>
      </c>
      <c r="AH3859" t="str">
        <f t="shared" si="600"/>
        <v/>
      </c>
      <c r="AI3859">
        <v>0.11</v>
      </c>
      <c r="AJ3859" t="str">
        <f t="shared" si="593"/>
        <v/>
      </c>
      <c r="AK3859" t="str">
        <f t="shared" si="596"/>
        <v/>
      </c>
      <c r="AL3859" t="str">
        <f t="shared" si="594"/>
        <v/>
      </c>
      <c r="AM3859" t="s">
        <v>33957</v>
      </c>
    </row>
    <row r="3860" spans="1:39" x14ac:dyDescent="0.2">
      <c r="A3860" t="s">
        <v>17917</v>
      </c>
      <c r="B3860" t="s">
        <v>965</v>
      </c>
      <c r="C3860" t="s">
        <v>17918</v>
      </c>
      <c r="D3860" s="1">
        <v>37942</v>
      </c>
      <c r="E3860" s="1">
        <v>43456</v>
      </c>
      <c r="F3860" t="s">
        <v>19</v>
      </c>
      <c r="I3860">
        <v>100</v>
      </c>
      <c r="J3860">
        <v>0</v>
      </c>
      <c r="K3860">
        <v>0</v>
      </c>
      <c r="L3860">
        <v>2504</v>
      </c>
      <c r="M3860">
        <v>2504</v>
      </c>
      <c r="N3860" t="s">
        <v>20</v>
      </c>
      <c r="O3860" t="s">
        <v>17919</v>
      </c>
      <c r="P3860" t="s">
        <v>28</v>
      </c>
      <c r="S3860" t="s">
        <v>33799</v>
      </c>
      <c r="T3860" t="s">
        <v>34349</v>
      </c>
      <c r="U3860" t="s">
        <v>32634</v>
      </c>
      <c r="V3860" t="s">
        <v>33026</v>
      </c>
      <c r="W3860">
        <v>375</v>
      </c>
      <c r="X3860">
        <v>2</v>
      </c>
      <c r="Y3860" t="s">
        <v>32654</v>
      </c>
      <c r="Z3860">
        <v>750</v>
      </c>
      <c r="AB3860">
        <v>15</v>
      </c>
      <c r="AC3860">
        <v>1</v>
      </c>
      <c r="AD3860" t="str">
        <f t="shared" si="598"/>
        <v/>
      </c>
      <c r="AE3860" t="str">
        <f t="shared" si="597"/>
        <v/>
      </c>
      <c r="AF3860" t="str">
        <f t="shared" si="599"/>
        <v/>
      </c>
      <c r="AG3860">
        <f t="shared" ref="AG3860:AG3881" si="602">IF((S3860&lt;&gt;"tühi")*(AC3860&lt;&gt;""),AC3860,"")</f>
        <v>1</v>
      </c>
      <c r="AH3860">
        <f t="shared" si="600"/>
        <v>2.7</v>
      </c>
      <c r="AI3860">
        <v>0.11</v>
      </c>
      <c r="AJ3860">
        <f t="shared" si="593"/>
        <v>0.29700000000000004</v>
      </c>
      <c r="AK3860" t="str">
        <f t="shared" si="596"/>
        <v/>
      </c>
      <c r="AL3860" t="str">
        <f t="shared" si="594"/>
        <v/>
      </c>
    </row>
    <row r="3861" spans="1:39" x14ac:dyDescent="0.2">
      <c r="A3861" t="s">
        <v>26689</v>
      </c>
      <c r="B3861" t="s">
        <v>965</v>
      </c>
      <c r="C3861" t="s">
        <v>26690</v>
      </c>
      <c r="D3861" s="1">
        <v>41409</v>
      </c>
      <c r="E3861" s="1">
        <v>43456</v>
      </c>
      <c r="F3861" t="s">
        <v>19</v>
      </c>
      <c r="I3861">
        <v>100</v>
      </c>
      <c r="J3861">
        <v>0</v>
      </c>
      <c r="K3861">
        <v>0</v>
      </c>
      <c r="L3861">
        <v>3580</v>
      </c>
      <c r="M3861">
        <v>3580</v>
      </c>
      <c r="N3861" t="s">
        <v>20</v>
      </c>
      <c r="O3861" t="s">
        <v>26691</v>
      </c>
      <c r="P3861" t="s">
        <v>28</v>
      </c>
      <c r="S3861" t="s">
        <v>33942</v>
      </c>
      <c r="T3861" t="s">
        <v>34233</v>
      </c>
      <c r="U3861" t="s">
        <v>32794</v>
      </c>
      <c r="V3861" t="s">
        <v>33027</v>
      </c>
      <c r="W3861">
        <v>200</v>
      </c>
      <c r="X3861">
        <v>1.5</v>
      </c>
      <c r="Y3861" t="s">
        <v>32654</v>
      </c>
      <c r="Z3861">
        <v>300</v>
      </c>
      <c r="AA3861">
        <v>7</v>
      </c>
      <c r="AC3861">
        <v>1</v>
      </c>
      <c r="AD3861" t="str">
        <f t="shared" si="598"/>
        <v/>
      </c>
      <c r="AE3861">
        <f t="shared" si="597"/>
        <v>1</v>
      </c>
      <c r="AF3861" t="str">
        <f t="shared" si="599"/>
        <v/>
      </c>
      <c r="AG3861" t="str">
        <f t="shared" si="602"/>
        <v/>
      </c>
      <c r="AH3861" t="str">
        <f t="shared" si="600"/>
        <v/>
      </c>
      <c r="AI3861">
        <v>0.11</v>
      </c>
      <c r="AJ3861" t="str">
        <f t="shared" si="593"/>
        <v/>
      </c>
      <c r="AK3861">
        <f t="shared" si="596"/>
        <v>2.7</v>
      </c>
      <c r="AL3861">
        <f t="shared" si="594"/>
        <v>0.29700000000000004</v>
      </c>
    </row>
    <row r="3862" spans="1:39" x14ac:dyDescent="0.2">
      <c r="A3862" t="s">
        <v>26695</v>
      </c>
      <c r="B3862" t="s">
        <v>965</v>
      </c>
      <c r="C3862" t="s">
        <v>26696</v>
      </c>
      <c r="D3862" s="1">
        <v>41409</v>
      </c>
      <c r="E3862" s="1">
        <v>43951</v>
      </c>
      <c r="F3862" t="s">
        <v>19</v>
      </c>
      <c r="I3862">
        <v>100</v>
      </c>
      <c r="J3862">
        <v>0</v>
      </c>
      <c r="K3862">
        <v>0</v>
      </c>
      <c r="L3862">
        <v>3729</v>
      </c>
      <c r="M3862">
        <v>3729</v>
      </c>
      <c r="N3862" t="s">
        <v>20</v>
      </c>
      <c r="O3862" t="s">
        <v>26697</v>
      </c>
      <c r="P3862" t="s">
        <v>28</v>
      </c>
      <c r="S3862" t="s">
        <v>33942</v>
      </c>
      <c r="T3862" t="s">
        <v>34233</v>
      </c>
      <c r="U3862" t="s">
        <v>32794</v>
      </c>
      <c r="V3862" t="s">
        <v>33027</v>
      </c>
      <c r="W3862">
        <v>200</v>
      </c>
      <c r="X3862">
        <v>1.5</v>
      </c>
      <c r="Y3862" t="s">
        <v>32654</v>
      </c>
      <c r="Z3862">
        <v>300</v>
      </c>
      <c r="AA3862">
        <v>7</v>
      </c>
      <c r="AC3862">
        <v>1</v>
      </c>
      <c r="AD3862" t="str">
        <f t="shared" si="598"/>
        <v/>
      </c>
      <c r="AE3862">
        <f t="shared" si="597"/>
        <v>1</v>
      </c>
      <c r="AF3862" t="str">
        <f t="shared" si="599"/>
        <v/>
      </c>
      <c r="AG3862" t="str">
        <f t="shared" si="602"/>
        <v/>
      </c>
      <c r="AH3862" t="str">
        <f t="shared" si="600"/>
        <v/>
      </c>
      <c r="AI3862">
        <v>0.11</v>
      </c>
      <c r="AJ3862" t="str">
        <f t="shared" si="593"/>
        <v/>
      </c>
      <c r="AK3862">
        <f t="shared" si="596"/>
        <v>2.7</v>
      </c>
      <c r="AL3862">
        <f t="shared" si="594"/>
        <v>0.29700000000000004</v>
      </c>
    </row>
    <row r="3863" spans="1:39" x14ac:dyDescent="0.2">
      <c r="A3863" t="s">
        <v>26698</v>
      </c>
      <c r="B3863" t="s">
        <v>965</v>
      </c>
      <c r="C3863" t="s">
        <v>26699</v>
      </c>
      <c r="D3863" s="1">
        <v>41409</v>
      </c>
      <c r="E3863" s="1">
        <v>43456</v>
      </c>
      <c r="F3863" t="s">
        <v>19</v>
      </c>
      <c r="I3863">
        <v>100</v>
      </c>
      <c r="J3863">
        <v>0</v>
      </c>
      <c r="K3863">
        <v>0</v>
      </c>
      <c r="L3863">
        <v>4020</v>
      </c>
      <c r="M3863">
        <v>4020</v>
      </c>
      <c r="N3863" t="s">
        <v>20</v>
      </c>
      <c r="O3863" t="s">
        <v>26700</v>
      </c>
      <c r="P3863" t="s">
        <v>28</v>
      </c>
      <c r="S3863" t="s">
        <v>33942</v>
      </c>
      <c r="T3863" t="s">
        <v>34233</v>
      </c>
      <c r="U3863" t="s">
        <v>32794</v>
      </c>
      <c r="V3863" t="s">
        <v>33027</v>
      </c>
      <c r="W3863">
        <v>200</v>
      </c>
      <c r="X3863">
        <v>1.5</v>
      </c>
      <c r="Y3863" t="s">
        <v>32654</v>
      </c>
      <c r="Z3863">
        <v>300</v>
      </c>
      <c r="AA3863">
        <v>7</v>
      </c>
      <c r="AC3863">
        <v>1</v>
      </c>
      <c r="AD3863" t="str">
        <f t="shared" si="598"/>
        <v/>
      </c>
      <c r="AE3863">
        <f t="shared" si="597"/>
        <v>1</v>
      </c>
      <c r="AF3863" t="str">
        <f t="shared" si="599"/>
        <v/>
      </c>
      <c r="AG3863" t="str">
        <f t="shared" si="602"/>
        <v/>
      </c>
      <c r="AH3863" t="str">
        <f t="shared" si="600"/>
        <v/>
      </c>
      <c r="AI3863">
        <v>0.11</v>
      </c>
      <c r="AJ3863" t="str">
        <f t="shared" si="593"/>
        <v/>
      </c>
      <c r="AK3863">
        <f t="shared" si="596"/>
        <v>2.7</v>
      </c>
      <c r="AL3863">
        <f t="shared" si="594"/>
        <v>0.29700000000000004</v>
      </c>
    </row>
    <row r="3864" spans="1:39" x14ac:dyDescent="0.2">
      <c r="A3864" t="s">
        <v>30956</v>
      </c>
      <c r="B3864" t="s">
        <v>965</v>
      </c>
      <c r="C3864" t="s">
        <v>30957</v>
      </c>
      <c r="D3864" s="1">
        <v>43859</v>
      </c>
      <c r="E3864" s="1">
        <v>43859</v>
      </c>
      <c r="F3864" s="9" t="s">
        <v>15348</v>
      </c>
      <c r="I3864">
        <v>100</v>
      </c>
      <c r="J3864">
        <v>0</v>
      </c>
      <c r="K3864">
        <v>0</v>
      </c>
      <c r="L3864">
        <v>8289</v>
      </c>
      <c r="M3864">
        <v>8289</v>
      </c>
      <c r="N3864" t="s">
        <v>20</v>
      </c>
      <c r="P3864" t="s">
        <v>30340</v>
      </c>
      <c r="S3864" t="s">
        <v>32627</v>
      </c>
      <c r="T3864" t="s">
        <v>34510</v>
      </c>
      <c r="U3864" t="s">
        <v>32668</v>
      </c>
      <c r="V3864" t="s">
        <v>33026</v>
      </c>
      <c r="W3864">
        <v>382</v>
      </c>
      <c r="X3864">
        <v>2</v>
      </c>
      <c r="Y3864" t="s">
        <v>32654</v>
      </c>
      <c r="Z3864">
        <v>760</v>
      </c>
      <c r="AB3864">
        <v>5</v>
      </c>
      <c r="AD3864" t="str">
        <f t="shared" si="598"/>
        <v/>
      </c>
      <c r="AE3864" t="str">
        <f t="shared" si="597"/>
        <v/>
      </c>
      <c r="AF3864">
        <f t="shared" si="599"/>
        <v>760</v>
      </c>
      <c r="AG3864" t="str">
        <f t="shared" si="602"/>
        <v/>
      </c>
      <c r="AH3864" t="str">
        <f t="shared" si="600"/>
        <v/>
      </c>
      <c r="AI3864">
        <v>0.11</v>
      </c>
      <c r="AJ3864" t="str">
        <f t="shared" si="593"/>
        <v/>
      </c>
      <c r="AK3864" t="str">
        <f t="shared" si="596"/>
        <v/>
      </c>
      <c r="AL3864" t="str">
        <f t="shared" si="594"/>
        <v/>
      </c>
      <c r="AM3864" t="s">
        <v>33978</v>
      </c>
    </row>
    <row r="3865" spans="1:39" x14ac:dyDescent="0.2">
      <c r="A3865" t="s">
        <v>26692</v>
      </c>
      <c r="B3865" t="s">
        <v>965</v>
      </c>
      <c r="C3865" t="s">
        <v>26693</v>
      </c>
      <c r="D3865" s="1">
        <v>41409</v>
      </c>
      <c r="E3865" s="1">
        <v>43456</v>
      </c>
      <c r="F3865" t="s">
        <v>19</v>
      </c>
      <c r="I3865">
        <v>100</v>
      </c>
      <c r="J3865">
        <v>0</v>
      </c>
      <c r="K3865">
        <v>0</v>
      </c>
      <c r="L3865">
        <v>6922</v>
      </c>
      <c r="M3865">
        <v>6922</v>
      </c>
      <c r="N3865" t="s">
        <v>20</v>
      </c>
      <c r="O3865" t="s">
        <v>26694</v>
      </c>
      <c r="P3865" t="s">
        <v>28</v>
      </c>
      <c r="S3865" t="s">
        <v>32627</v>
      </c>
      <c r="T3865" t="s">
        <v>34358</v>
      </c>
      <c r="U3865" t="s">
        <v>32794</v>
      </c>
      <c r="V3865" t="s">
        <v>33027</v>
      </c>
      <c r="W3865">
        <v>200</v>
      </c>
      <c r="X3865">
        <v>1.5</v>
      </c>
      <c r="Y3865" t="s">
        <v>32654</v>
      </c>
      <c r="Z3865">
        <v>300</v>
      </c>
      <c r="AA3865">
        <v>7</v>
      </c>
      <c r="AC3865">
        <v>1</v>
      </c>
      <c r="AD3865" t="str">
        <f t="shared" si="598"/>
        <v/>
      </c>
      <c r="AE3865" t="str">
        <f t="shared" si="597"/>
        <v/>
      </c>
      <c r="AF3865" t="str">
        <f t="shared" si="599"/>
        <v/>
      </c>
      <c r="AG3865">
        <f t="shared" si="602"/>
        <v>1</v>
      </c>
      <c r="AH3865">
        <f t="shared" si="600"/>
        <v>2.7</v>
      </c>
      <c r="AI3865">
        <v>0.11</v>
      </c>
      <c r="AJ3865">
        <f t="shared" si="593"/>
        <v>0.29700000000000004</v>
      </c>
      <c r="AK3865" t="str">
        <f t="shared" si="596"/>
        <v/>
      </c>
      <c r="AL3865" t="str">
        <f t="shared" si="594"/>
        <v/>
      </c>
    </row>
    <row r="3866" spans="1:39" x14ac:dyDescent="0.2">
      <c r="A3866" t="s">
        <v>10885</v>
      </c>
      <c r="B3866" t="s">
        <v>965</v>
      </c>
      <c r="C3866" t="s">
        <v>10886</v>
      </c>
      <c r="D3866" s="1">
        <v>36465</v>
      </c>
      <c r="E3866" s="1">
        <v>43901</v>
      </c>
      <c r="F3866" t="s">
        <v>19</v>
      </c>
      <c r="I3866">
        <v>100</v>
      </c>
      <c r="J3866">
        <v>0</v>
      </c>
      <c r="K3866">
        <v>0</v>
      </c>
      <c r="L3866">
        <v>14705</v>
      </c>
      <c r="M3866">
        <v>14705</v>
      </c>
      <c r="N3866" t="s">
        <v>20</v>
      </c>
      <c r="O3866" t="s">
        <v>10887</v>
      </c>
      <c r="P3866" t="s">
        <v>28</v>
      </c>
      <c r="S3866" t="s">
        <v>33799</v>
      </c>
      <c r="T3866" t="s">
        <v>34511</v>
      </c>
      <c r="U3866" t="s">
        <v>32634</v>
      </c>
      <c r="V3866" t="s">
        <v>33026</v>
      </c>
      <c r="W3866">
        <v>440</v>
      </c>
      <c r="X3866">
        <v>2</v>
      </c>
      <c r="Y3866" t="s">
        <v>32654</v>
      </c>
      <c r="Z3866">
        <v>880</v>
      </c>
      <c r="AB3866">
        <v>3</v>
      </c>
      <c r="AC3866">
        <v>1</v>
      </c>
      <c r="AD3866" t="str">
        <f t="shared" si="598"/>
        <v/>
      </c>
      <c r="AE3866" t="str">
        <f t="shared" si="597"/>
        <v/>
      </c>
      <c r="AF3866" t="str">
        <f t="shared" si="599"/>
        <v/>
      </c>
      <c r="AG3866">
        <f t="shared" si="602"/>
        <v>1</v>
      </c>
      <c r="AH3866">
        <f t="shared" si="600"/>
        <v>2.7</v>
      </c>
      <c r="AI3866">
        <v>0.11</v>
      </c>
      <c r="AJ3866">
        <f t="shared" si="593"/>
        <v>0.29700000000000004</v>
      </c>
      <c r="AK3866" t="str">
        <f t="shared" si="596"/>
        <v/>
      </c>
      <c r="AL3866" t="str">
        <f t="shared" si="594"/>
        <v/>
      </c>
    </row>
    <row r="3867" spans="1:39" x14ac:dyDescent="0.2">
      <c r="A3867" t="s">
        <v>26704</v>
      </c>
      <c r="B3867" t="s">
        <v>965</v>
      </c>
      <c r="C3867" t="s">
        <v>26705</v>
      </c>
      <c r="D3867" s="1">
        <v>41409</v>
      </c>
      <c r="E3867" s="1">
        <v>43456</v>
      </c>
      <c r="F3867" t="s">
        <v>474</v>
      </c>
      <c r="I3867">
        <v>100</v>
      </c>
      <c r="J3867">
        <v>0</v>
      </c>
      <c r="K3867">
        <v>0</v>
      </c>
      <c r="L3867">
        <v>559</v>
      </c>
      <c r="M3867">
        <v>559</v>
      </c>
      <c r="N3867" t="s">
        <v>20</v>
      </c>
      <c r="O3867" t="s">
        <v>26706</v>
      </c>
      <c r="P3867" t="s">
        <v>44</v>
      </c>
      <c r="S3867" t="s">
        <v>32627</v>
      </c>
      <c r="T3867" t="s">
        <v>34512</v>
      </c>
      <c r="U3867" t="s">
        <v>34230</v>
      </c>
      <c r="V3867" t="s">
        <v>33027</v>
      </c>
      <c r="W3867">
        <v>40</v>
      </c>
      <c r="X3867">
        <v>1</v>
      </c>
      <c r="Y3867">
        <v>1</v>
      </c>
      <c r="Z3867">
        <v>40</v>
      </c>
      <c r="AA3867">
        <v>7</v>
      </c>
      <c r="AD3867" t="str">
        <f t="shared" si="598"/>
        <v/>
      </c>
      <c r="AE3867" t="str">
        <f t="shared" si="597"/>
        <v/>
      </c>
      <c r="AF3867">
        <f t="shared" si="599"/>
        <v>40</v>
      </c>
      <c r="AG3867" t="str">
        <f t="shared" si="602"/>
        <v/>
      </c>
      <c r="AH3867" t="str">
        <f t="shared" si="600"/>
        <v/>
      </c>
      <c r="AI3867">
        <v>0.11</v>
      </c>
      <c r="AJ3867" t="str">
        <f t="shared" si="593"/>
        <v/>
      </c>
      <c r="AK3867" t="str">
        <f t="shared" si="596"/>
        <v/>
      </c>
      <c r="AL3867" t="str">
        <f t="shared" si="594"/>
        <v/>
      </c>
    </row>
    <row r="3868" spans="1:39" x14ac:dyDescent="0.2">
      <c r="A3868" t="s">
        <v>11064</v>
      </c>
      <c r="B3868" t="s">
        <v>965</v>
      </c>
      <c r="C3868" t="s">
        <v>11065</v>
      </c>
      <c r="D3868" s="1">
        <v>36452</v>
      </c>
      <c r="E3868" s="1">
        <v>43951</v>
      </c>
      <c r="F3868" t="s">
        <v>19</v>
      </c>
      <c r="I3868">
        <v>100</v>
      </c>
      <c r="J3868">
        <v>0</v>
      </c>
      <c r="K3868">
        <v>0</v>
      </c>
      <c r="L3868">
        <v>3493</v>
      </c>
      <c r="M3868">
        <v>3493</v>
      </c>
      <c r="N3868" t="s">
        <v>20</v>
      </c>
      <c r="O3868" t="s">
        <v>11066</v>
      </c>
      <c r="P3868" t="s">
        <v>28</v>
      </c>
      <c r="S3868" t="s">
        <v>33800</v>
      </c>
      <c r="T3868" t="s">
        <v>34357</v>
      </c>
      <c r="U3868" t="s">
        <v>32634</v>
      </c>
      <c r="V3868" t="s">
        <v>33026</v>
      </c>
      <c r="W3868">
        <v>350</v>
      </c>
      <c r="X3868">
        <v>2</v>
      </c>
      <c r="Y3868" t="s">
        <v>32654</v>
      </c>
      <c r="Z3868">
        <v>700</v>
      </c>
      <c r="AB3868">
        <v>10</v>
      </c>
      <c r="AC3868">
        <v>1</v>
      </c>
      <c r="AD3868" t="str">
        <f t="shared" si="598"/>
        <v/>
      </c>
      <c r="AE3868" t="str">
        <f t="shared" si="597"/>
        <v/>
      </c>
      <c r="AF3868" t="str">
        <f t="shared" si="599"/>
        <v/>
      </c>
      <c r="AG3868">
        <f t="shared" si="602"/>
        <v>1</v>
      </c>
      <c r="AH3868">
        <f t="shared" si="600"/>
        <v>2.7</v>
      </c>
      <c r="AI3868">
        <v>0.11</v>
      </c>
      <c r="AJ3868">
        <f t="shared" si="593"/>
        <v>0.29700000000000004</v>
      </c>
      <c r="AK3868" t="str">
        <f t="shared" si="596"/>
        <v/>
      </c>
      <c r="AL3868" t="str">
        <f t="shared" si="594"/>
        <v/>
      </c>
      <c r="AM3868" t="s">
        <v>34805</v>
      </c>
    </row>
    <row r="3869" spans="1:39" x14ac:dyDescent="0.2">
      <c r="A3869" t="s">
        <v>18117</v>
      </c>
      <c r="B3869" t="s">
        <v>965</v>
      </c>
      <c r="C3869" t="s">
        <v>18118</v>
      </c>
      <c r="D3869" s="1">
        <v>37953</v>
      </c>
      <c r="E3869" s="1">
        <v>44526</v>
      </c>
      <c r="F3869" t="s">
        <v>2354</v>
      </c>
      <c r="G3869" t="s">
        <v>474</v>
      </c>
      <c r="H3869" t="s">
        <v>26</v>
      </c>
      <c r="I3869">
        <v>60</v>
      </c>
      <c r="J3869">
        <v>30</v>
      </c>
      <c r="K3869">
        <v>10</v>
      </c>
      <c r="L3869">
        <v>49600</v>
      </c>
      <c r="M3869">
        <v>49588</v>
      </c>
      <c r="N3869" t="s">
        <v>401</v>
      </c>
      <c r="O3869" t="s">
        <v>18119</v>
      </c>
      <c r="P3869" t="s">
        <v>44</v>
      </c>
      <c r="S3869" t="s">
        <v>32630</v>
      </c>
      <c r="T3869" t="s">
        <v>34513</v>
      </c>
      <c r="U3869" t="s">
        <v>33028</v>
      </c>
      <c r="V3869" t="s">
        <v>34997</v>
      </c>
      <c r="W3869">
        <v>18000</v>
      </c>
      <c r="X3869">
        <v>2</v>
      </c>
      <c r="Y3869" t="s">
        <v>33029</v>
      </c>
      <c r="Z3869">
        <f>W3869*X3869</f>
        <v>36000</v>
      </c>
      <c r="AA3869">
        <v>12</v>
      </c>
      <c r="AD3869" t="str">
        <f t="shared" si="598"/>
        <v/>
      </c>
      <c r="AE3869" t="str">
        <f t="shared" si="597"/>
        <v/>
      </c>
      <c r="AF3869">
        <f t="shared" si="599"/>
        <v>36000</v>
      </c>
      <c r="AG3869" t="str">
        <f t="shared" si="602"/>
        <v/>
      </c>
      <c r="AH3869" t="str">
        <f t="shared" si="600"/>
        <v/>
      </c>
      <c r="AI3869">
        <v>0.11</v>
      </c>
      <c r="AJ3869">
        <f>8+0.92</f>
        <v>8.92</v>
      </c>
      <c r="AK3869" t="str">
        <f t="shared" si="596"/>
        <v/>
      </c>
      <c r="AL3869" t="str">
        <f t="shared" si="594"/>
        <v/>
      </c>
      <c r="AM3869" t="s">
        <v>33979</v>
      </c>
    </row>
    <row r="3870" spans="1:39" x14ac:dyDescent="0.2">
      <c r="A3870" t="s">
        <v>9728</v>
      </c>
      <c r="B3870" t="s">
        <v>965</v>
      </c>
      <c r="C3870" t="s">
        <v>9729</v>
      </c>
      <c r="D3870" s="1">
        <v>36440</v>
      </c>
      <c r="E3870" s="1">
        <v>44546</v>
      </c>
      <c r="F3870" t="s">
        <v>19</v>
      </c>
      <c r="I3870">
        <v>100</v>
      </c>
      <c r="J3870">
        <v>0</v>
      </c>
      <c r="K3870">
        <v>0</v>
      </c>
      <c r="L3870">
        <v>2051</v>
      </c>
      <c r="M3870">
        <v>2051</v>
      </c>
      <c r="N3870" t="s">
        <v>20</v>
      </c>
      <c r="O3870" t="s">
        <v>9730</v>
      </c>
      <c r="P3870" t="s">
        <v>28</v>
      </c>
      <c r="S3870" t="s">
        <v>32628</v>
      </c>
      <c r="T3870" t="s">
        <v>34349</v>
      </c>
      <c r="U3870" t="s">
        <v>32634</v>
      </c>
      <c r="V3870" t="s">
        <v>33026</v>
      </c>
      <c r="W3870">
        <v>310</v>
      </c>
      <c r="X3870">
        <v>2</v>
      </c>
      <c r="Y3870" t="s">
        <v>32654</v>
      </c>
      <c r="Z3870">
        <v>820</v>
      </c>
      <c r="AB3870">
        <v>20</v>
      </c>
      <c r="AC3870">
        <v>1</v>
      </c>
      <c r="AD3870" t="str">
        <f t="shared" si="598"/>
        <v/>
      </c>
      <c r="AE3870" t="str">
        <f t="shared" ref="AE3870:AE3901" si="603">IF((S3870="tühi")*(AC3870&lt;&gt;""),AC3870,"")</f>
        <v/>
      </c>
      <c r="AF3870" t="str">
        <f t="shared" si="599"/>
        <v/>
      </c>
      <c r="AG3870">
        <f t="shared" si="602"/>
        <v>1</v>
      </c>
      <c r="AH3870">
        <f t="shared" si="600"/>
        <v>2.7</v>
      </c>
      <c r="AI3870">
        <v>0.11</v>
      </c>
      <c r="AJ3870">
        <f t="shared" si="593"/>
        <v>0.29700000000000004</v>
      </c>
      <c r="AK3870" t="str">
        <f t="shared" si="596"/>
        <v/>
      </c>
      <c r="AL3870" t="str">
        <f t="shared" si="594"/>
        <v/>
      </c>
    </row>
    <row r="3871" spans="1:39" x14ac:dyDescent="0.2">
      <c r="A3871" t="s">
        <v>25467</v>
      </c>
      <c r="B3871" t="s">
        <v>965</v>
      </c>
      <c r="C3871" t="s">
        <v>25468</v>
      </c>
      <c r="D3871" s="1">
        <v>39918</v>
      </c>
      <c r="E3871" s="1">
        <v>43456</v>
      </c>
      <c r="F3871" s="9" t="s">
        <v>2354</v>
      </c>
      <c r="I3871">
        <v>100</v>
      </c>
      <c r="J3871">
        <v>0</v>
      </c>
      <c r="K3871">
        <v>0</v>
      </c>
      <c r="L3871">
        <v>4191</v>
      </c>
      <c r="M3871">
        <v>4191</v>
      </c>
      <c r="N3871" t="s">
        <v>20</v>
      </c>
      <c r="O3871" t="s">
        <v>25469</v>
      </c>
      <c r="P3871" t="s">
        <v>44</v>
      </c>
      <c r="S3871" t="s">
        <v>32627</v>
      </c>
      <c r="T3871" t="s">
        <v>34514</v>
      </c>
      <c r="U3871" t="s">
        <v>32634</v>
      </c>
      <c r="V3871" t="s">
        <v>33026</v>
      </c>
      <c r="W3871">
        <v>335</v>
      </c>
      <c r="X3871">
        <v>2</v>
      </c>
      <c r="Y3871" t="s">
        <v>32654</v>
      </c>
      <c r="Z3871">
        <v>670</v>
      </c>
      <c r="AB3871">
        <v>8</v>
      </c>
      <c r="AC3871">
        <v>1</v>
      </c>
      <c r="AD3871" t="str">
        <f t="shared" si="598"/>
        <v/>
      </c>
      <c r="AE3871" t="str">
        <f t="shared" si="603"/>
        <v/>
      </c>
      <c r="AF3871">
        <f t="shared" si="599"/>
        <v>670</v>
      </c>
      <c r="AG3871">
        <f t="shared" si="602"/>
        <v>1</v>
      </c>
      <c r="AH3871">
        <f t="shared" si="600"/>
        <v>2.7</v>
      </c>
      <c r="AI3871">
        <v>0.11</v>
      </c>
      <c r="AJ3871">
        <f t="shared" si="593"/>
        <v>0.29700000000000004</v>
      </c>
      <c r="AK3871" t="str">
        <f t="shared" si="596"/>
        <v/>
      </c>
      <c r="AL3871" t="str">
        <f t="shared" si="594"/>
        <v/>
      </c>
      <c r="AM3871" t="s">
        <v>33957</v>
      </c>
    </row>
    <row r="3872" spans="1:39" x14ac:dyDescent="0.2">
      <c r="A3872" t="s">
        <v>11197</v>
      </c>
      <c r="B3872" t="s">
        <v>965</v>
      </c>
      <c r="C3872" t="s">
        <v>11198</v>
      </c>
      <c r="D3872" s="1">
        <v>36459</v>
      </c>
      <c r="E3872" s="1">
        <v>43456</v>
      </c>
      <c r="F3872" t="s">
        <v>19</v>
      </c>
      <c r="I3872">
        <v>100</v>
      </c>
      <c r="J3872">
        <v>0</v>
      </c>
      <c r="K3872">
        <v>0</v>
      </c>
      <c r="L3872">
        <v>2605</v>
      </c>
      <c r="M3872">
        <v>2605</v>
      </c>
      <c r="N3872" t="s">
        <v>20</v>
      </c>
      <c r="O3872" t="s">
        <v>11199</v>
      </c>
      <c r="P3872" t="s">
        <v>28</v>
      </c>
      <c r="S3872" t="s">
        <v>33797</v>
      </c>
      <c r="T3872" t="s">
        <v>34357</v>
      </c>
      <c r="U3872" t="s">
        <v>32634</v>
      </c>
      <c r="V3872" t="s">
        <v>33026</v>
      </c>
      <c r="W3872">
        <v>390</v>
      </c>
      <c r="X3872">
        <v>2</v>
      </c>
      <c r="Y3872" t="s">
        <v>32654</v>
      </c>
      <c r="Z3872">
        <v>780</v>
      </c>
      <c r="AA3872">
        <v>15</v>
      </c>
      <c r="AB3872">
        <v>7</v>
      </c>
      <c r="AC3872">
        <v>1</v>
      </c>
      <c r="AD3872" t="str">
        <f t="shared" si="598"/>
        <v/>
      </c>
      <c r="AE3872" t="str">
        <f t="shared" si="603"/>
        <v/>
      </c>
      <c r="AF3872" t="str">
        <f t="shared" si="599"/>
        <v/>
      </c>
      <c r="AG3872">
        <f t="shared" si="602"/>
        <v>1</v>
      </c>
      <c r="AH3872">
        <f t="shared" si="600"/>
        <v>2.7</v>
      </c>
      <c r="AI3872">
        <v>0.11</v>
      </c>
      <c r="AJ3872">
        <f t="shared" si="593"/>
        <v>0.29700000000000004</v>
      </c>
      <c r="AK3872" t="str">
        <f t="shared" si="596"/>
        <v/>
      </c>
      <c r="AL3872" t="str">
        <f t="shared" si="594"/>
        <v/>
      </c>
    </row>
    <row r="3873" spans="1:39" x14ac:dyDescent="0.2">
      <c r="A3873" t="s">
        <v>11163</v>
      </c>
      <c r="B3873" t="s">
        <v>965</v>
      </c>
      <c r="C3873" t="s">
        <v>11164</v>
      </c>
      <c r="D3873" s="1">
        <v>36497</v>
      </c>
      <c r="E3873" s="1">
        <v>43456</v>
      </c>
      <c r="F3873" t="s">
        <v>19</v>
      </c>
      <c r="I3873">
        <v>100</v>
      </c>
      <c r="J3873">
        <v>0</v>
      </c>
      <c r="K3873">
        <v>0</v>
      </c>
      <c r="L3873">
        <v>3713</v>
      </c>
      <c r="M3873">
        <v>3713</v>
      </c>
      <c r="N3873" t="s">
        <v>20</v>
      </c>
      <c r="O3873" t="s">
        <v>11165</v>
      </c>
      <c r="P3873" t="s">
        <v>28</v>
      </c>
      <c r="S3873" t="s">
        <v>33797</v>
      </c>
      <c r="T3873" t="s">
        <v>34357</v>
      </c>
      <c r="U3873" t="s">
        <v>32634</v>
      </c>
      <c r="V3873" t="s">
        <v>33026</v>
      </c>
      <c r="W3873">
        <v>370</v>
      </c>
      <c r="X3873">
        <v>2</v>
      </c>
      <c r="Y3873" t="s">
        <v>32654</v>
      </c>
      <c r="Z3873">
        <v>740</v>
      </c>
      <c r="AB3873">
        <v>10</v>
      </c>
      <c r="AC3873">
        <v>1</v>
      </c>
      <c r="AD3873" t="str">
        <f t="shared" si="598"/>
        <v/>
      </c>
      <c r="AE3873" t="str">
        <f t="shared" si="603"/>
        <v/>
      </c>
      <c r="AF3873" t="str">
        <f t="shared" si="599"/>
        <v/>
      </c>
      <c r="AG3873">
        <f t="shared" si="602"/>
        <v>1</v>
      </c>
      <c r="AH3873">
        <f t="shared" si="600"/>
        <v>2.7</v>
      </c>
      <c r="AI3873">
        <v>0.11</v>
      </c>
      <c r="AJ3873">
        <f t="shared" si="593"/>
        <v>0.29700000000000004</v>
      </c>
      <c r="AK3873" t="str">
        <f t="shared" ref="AK3873:AK3936" si="604">IF(AE3873="","",AE3873*2.7)</f>
        <v/>
      </c>
      <c r="AL3873" t="str">
        <f t="shared" si="594"/>
        <v/>
      </c>
    </row>
    <row r="3874" spans="1:39" x14ac:dyDescent="0.2">
      <c r="A3874" t="s">
        <v>11194</v>
      </c>
      <c r="B3874" t="s">
        <v>965</v>
      </c>
      <c r="C3874" t="s">
        <v>11195</v>
      </c>
      <c r="D3874" s="1">
        <v>36459</v>
      </c>
      <c r="E3874" s="1">
        <v>43456</v>
      </c>
      <c r="F3874" t="s">
        <v>19</v>
      </c>
      <c r="I3874">
        <v>100</v>
      </c>
      <c r="J3874">
        <v>0</v>
      </c>
      <c r="K3874">
        <v>0</v>
      </c>
      <c r="L3874">
        <v>4363</v>
      </c>
      <c r="M3874">
        <v>4363</v>
      </c>
      <c r="N3874" t="s">
        <v>20</v>
      </c>
      <c r="O3874" t="s">
        <v>11196</v>
      </c>
      <c r="P3874" t="s">
        <v>28</v>
      </c>
      <c r="S3874" t="s">
        <v>33797</v>
      </c>
      <c r="T3874" t="s">
        <v>34357</v>
      </c>
      <c r="U3874" t="s">
        <v>32634</v>
      </c>
      <c r="V3874" t="s">
        <v>33026</v>
      </c>
      <c r="W3874">
        <v>350</v>
      </c>
      <c r="X3874">
        <v>2</v>
      </c>
      <c r="Y3874" t="s">
        <v>32654</v>
      </c>
      <c r="Z3874">
        <v>700</v>
      </c>
      <c r="AB3874">
        <v>8</v>
      </c>
      <c r="AC3874">
        <v>1</v>
      </c>
      <c r="AD3874" t="str">
        <f t="shared" si="598"/>
        <v/>
      </c>
      <c r="AE3874" t="str">
        <f t="shared" si="603"/>
        <v/>
      </c>
      <c r="AF3874" t="str">
        <f t="shared" si="599"/>
        <v/>
      </c>
      <c r="AG3874">
        <f t="shared" si="602"/>
        <v>1</v>
      </c>
      <c r="AH3874">
        <f t="shared" si="600"/>
        <v>2.7</v>
      </c>
      <c r="AI3874">
        <v>0.11</v>
      </c>
      <c r="AJ3874">
        <f t="shared" si="593"/>
        <v>0.29700000000000004</v>
      </c>
      <c r="AK3874" t="str">
        <f t="shared" si="604"/>
        <v/>
      </c>
      <c r="AL3874" t="str">
        <f t="shared" si="594"/>
        <v/>
      </c>
    </row>
    <row r="3875" spans="1:39" x14ac:dyDescent="0.2">
      <c r="A3875" t="s">
        <v>10852</v>
      </c>
      <c r="B3875" t="s">
        <v>965</v>
      </c>
      <c r="C3875" t="s">
        <v>10853</v>
      </c>
      <c r="D3875" s="1">
        <v>36465</v>
      </c>
      <c r="E3875" s="1">
        <v>43456</v>
      </c>
      <c r="F3875" t="s">
        <v>19</v>
      </c>
      <c r="I3875">
        <v>100</v>
      </c>
      <c r="J3875">
        <v>0</v>
      </c>
      <c r="K3875">
        <v>0</v>
      </c>
      <c r="L3875">
        <v>3194</v>
      </c>
      <c r="M3875">
        <v>3194</v>
      </c>
      <c r="N3875" t="s">
        <v>20</v>
      </c>
      <c r="O3875" t="s">
        <v>10854</v>
      </c>
      <c r="P3875" t="s">
        <v>28</v>
      </c>
      <c r="S3875" t="s">
        <v>32627</v>
      </c>
      <c r="T3875" t="s">
        <v>34515</v>
      </c>
      <c r="U3875" t="s">
        <v>32634</v>
      </c>
      <c r="V3875" t="s">
        <v>33026</v>
      </c>
      <c r="W3875">
        <v>319</v>
      </c>
      <c r="X3875">
        <v>2</v>
      </c>
      <c r="Y3875" t="s">
        <v>32654</v>
      </c>
      <c r="Z3875">
        <v>640</v>
      </c>
      <c r="AB3875">
        <v>10</v>
      </c>
      <c r="AC3875">
        <v>1</v>
      </c>
      <c r="AD3875" t="str">
        <f t="shared" si="598"/>
        <v/>
      </c>
      <c r="AE3875" t="str">
        <f t="shared" si="603"/>
        <v/>
      </c>
      <c r="AF3875" t="str">
        <f t="shared" si="599"/>
        <v/>
      </c>
      <c r="AG3875">
        <f t="shared" si="602"/>
        <v>1</v>
      </c>
      <c r="AH3875">
        <f t="shared" si="600"/>
        <v>2.7</v>
      </c>
      <c r="AI3875">
        <v>0.11</v>
      </c>
      <c r="AJ3875">
        <f t="shared" si="593"/>
        <v>0.29700000000000004</v>
      </c>
      <c r="AK3875" t="str">
        <f t="shared" si="604"/>
        <v/>
      </c>
      <c r="AL3875" t="str">
        <f t="shared" si="594"/>
        <v/>
      </c>
    </row>
    <row r="3876" spans="1:39" x14ac:dyDescent="0.2">
      <c r="A3876" t="s">
        <v>10915</v>
      </c>
      <c r="B3876" t="s">
        <v>965</v>
      </c>
      <c r="C3876" t="s">
        <v>10916</v>
      </c>
      <c r="D3876" s="1">
        <v>36465</v>
      </c>
      <c r="E3876" s="1">
        <v>43901</v>
      </c>
      <c r="F3876" t="s">
        <v>19</v>
      </c>
      <c r="I3876">
        <v>100</v>
      </c>
      <c r="J3876">
        <v>0</v>
      </c>
      <c r="K3876">
        <v>0</v>
      </c>
      <c r="L3876">
        <v>4076</v>
      </c>
      <c r="M3876">
        <v>4076</v>
      </c>
      <c r="N3876" t="s">
        <v>20</v>
      </c>
      <c r="O3876" t="s">
        <v>10917</v>
      </c>
      <c r="P3876" t="s">
        <v>28</v>
      </c>
      <c r="S3876" t="s">
        <v>32627</v>
      </c>
      <c r="T3876" t="s">
        <v>34393</v>
      </c>
      <c r="U3876" t="s">
        <v>32634</v>
      </c>
      <c r="V3876" t="s">
        <v>33026</v>
      </c>
      <c r="W3876">
        <v>370</v>
      </c>
      <c r="X3876">
        <v>2</v>
      </c>
      <c r="Y3876" t="s">
        <v>32654</v>
      </c>
      <c r="Z3876">
        <v>740</v>
      </c>
      <c r="AB3876">
        <v>9</v>
      </c>
      <c r="AC3876">
        <v>1</v>
      </c>
      <c r="AD3876" t="str">
        <f t="shared" si="598"/>
        <v/>
      </c>
      <c r="AE3876" t="str">
        <f t="shared" si="603"/>
        <v/>
      </c>
      <c r="AF3876" t="str">
        <f t="shared" si="599"/>
        <v/>
      </c>
      <c r="AG3876">
        <f t="shared" si="602"/>
        <v>1</v>
      </c>
      <c r="AH3876">
        <f t="shared" si="600"/>
        <v>2.7</v>
      </c>
      <c r="AI3876">
        <v>0.11</v>
      </c>
      <c r="AJ3876">
        <f t="shared" si="593"/>
        <v>0.29700000000000004</v>
      </c>
      <c r="AK3876" t="str">
        <f t="shared" si="604"/>
        <v/>
      </c>
      <c r="AL3876" t="str">
        <f t="shared" si="594"/>
        <v/>
      </c>
    </row>
    <row r="3877" spans="1:39" x14ac:dyDescent="0.2">
      <c r="A3877" t="s">
        <v>10918</v>
      </c>
      <c r="B3877" t="s">
        <v>965</v>
      </c>
      <c r="C3877" t="s">
        <v>10919</v>
      </c>
      <c r="D3877" s="1">
        <v>36465</v>
      </c>
      <c r="E3877" s="1">
        <v>43901</v>
      </c>
      <c r="F3877" t="s">
        <v>19</v>
      </c>
      <c r="I3877">
        <v>100</v>
      </c>
      <c r="J3877">
        <v>0</v>
      </c>
      <c r="K3877">
        <v>0</v>
      </c>
      <c r="L3877">
        <v>6330</v>
      </c>
      <c r="M3877">
        <v>6330</v>
      </c>
      <c r="N3877" t="s">
        <v>20</v>
      </c>
      <c r="O3877" t="s">
        <v>10920</v>
      </c>
      <c r="P3877" t="s">
        <v>28</v>
      </c>
      <c r="S3877" t="s">
        <v>32627</v>
      </c>
      <c r="T3877" t="s">
        <v>34516</v>
      </c>
      <c r="U3877" t="s">
        <v>32634</v>
      </c>
      <c r="V3877" t="s">
        <v>33026</v>
      </c>
      <c r="W3877">
        <v>380</v>
      </c>
      <c r="X3877">
        <v>2</v>
      </c>
      <c r="Y3877" t="s">
        <v>32654</v>
      </c>
      <c r="Z3877">
        <v>760</v>
      </c>
      <c r="AB3877">
        <v>6</v>
      </c>
      <c r="AC3877">
        <v>1</v>
      </c>
      <c r="AD3877" t="str">
        <f t="shared" si="598"/>
        <v/>
      </c>
      <c r="AE3877" t="str">
        <f t="shared" si="603"/>
        <v/>
      </c>
      <c r="AF3877" t="str">
        <f t="shared" si="599"/>
        <v/>
      </c>
      <c r="AG3877">
        <f t="shared" si="602"/>
        <v>1</v>
      </c>
      <c r="AH3877">
        <f t="shared" si="600"/>
        <v>2.7</v>
      </c>
      <c r="AI3877">
        <v>0.11</v>
      </c>
      <c r="AJ3877">
        <f t="shared" si="593"/>
        <v>0.29700000000000004</v>
      </c>
      <c r="AK3877" t="str">
        <f t="shared" si="604"/>
        <v/>
      </c>
      <c r="AL3877" t="str">
        <f t="shared" si="594"/>
        <v/>
      </c>
    </row>
    <row r="3878" spans="1:39" x14ac:dyDescent="0.2">
      <c r="A3878" t="s">
        <v>2352</v>
      </c>
      <c r="B3878" t="s">
        <v>965</v>
      </c>
      <c r="C3878" t="s">
        <v>2353</v>
      </c>
      <c r="D3878" s="1">
        <v>35725</v>
      </c>
      <c r="E3878" s="1">
        <v>44460</v>
      </c>
      <c r="F3878" t="s">
        <v>2354</v>
      </c>
      <c r="G3878" t="s">
        <v>470</v>
      </c>
      <c r="I3878">
        <v>95</v>
      </c>
      <c r="J3878">
        <v>5</v>
      </c>
      <c r="K3878">
        <v>0</v>
      </c>
      <c r="L3878">
        <v>9791</v>
      </c>
      <c r="M3878">
        <v>9791</v>
      </c>
      <c r="N3878" t="s">
        <v>20</v>
      </c>
      <c r="O3878" t="s">
        <v>2355</v>
      </c>
      <c r="P3878" t="s">
        <v>2356</v>
      </c>
      <c r="S3878" t="s">
        <v>33829</v>
      </c>
      <c r="T3878" t="s">
        <v>34517</v>
      </c>
      <c r="AD3878" t="str">
        <f t="shared" si="598"/>
        <v/>
      </c>
      <c r="AE3878" t="str">
        <f t="shared" si="603"/>
        <v/>
      </c>
      <c r="AF3878" t="str">
        <f t="shared" si="599"/>
        <v/>
      </c>
      <c r="AG3878" t="str">
        <f t="shared" si="602"/>
        <v/>
      </c>
      <c r="AH3878" t="str">
        <f t="shared" si="600"/>
        <v/>
      </c>
      <c r="AI3878">
        <v>0.11</v>
      </c>
      <c r="AJ3878" t="str">
        <f t="shared" si="593"/>
        <v/>
      </c>
      <c r="AK3878" t="str">
        <f t="shared" si="604"/>
        <v/>
      </c>
      <c r="AL3878" t="str">
        <f t="shared" si="594"/>
        <v/>
      </c>
    </row>
    <row r="3879" spans="1:39" x14ac:dyDescent="0.2">
      <c r="A3879" t="s">
        <v>18298</v>
      </c>
      <c r="B3879" t="s">
        <v>965</v>
      </c>
      <c r="C3879" t="s">
        <v>18299</v>
      </c>
      <c r="D3879" s="1">
        <v>38337</v>
      </c>
      <c r="E3879" s="1">
        <v>43951</v>
      </c>
      <c r="F3879" t="s">
        <v>19</v>
      </c>
      <c r="I3879">
        <v>100</v>
      </c>
      <c r="J3879">
        <v>0</v>
      </c>
      <c r="K3879">
        <v>0</v>
      </c>
      <c r="L3879">
        <v>1767</v>
      </c>
      <c r="M3879">
        <v>1767</v>
      </c>
      <c r="N3879" t="s">
        <v>20</v>
      </c>
      <c r="O3879" t="s">
        <v>18300</v>
      </c>
      <c r="P3879" t="s">
        <v>28</v>
      </c>
      <c r="S3879" t="s">
        <v>32628</v>
      </c>
      <c r="T3879" t="s">
        <v>34349</v>
      </c>
      <c r="U3879" t="s">
        <v>32634</v>
      </c>
      <c r="V3879" t="s">
        <v>33026</v>
      </c>
      <c r="W3879">
        <v>353</v>
      </c>
      <c r="X3879">
        <v>2</v>
      </c>
      <c r="Y3879" t="s">
        <v>32654</v>
      </c>
      <c r="Z3879">
        <v>700</v>
      </c>
      <c r="AB3879">
        <v>20</v>
      </c>
      <c r="AC3879">
        <v>1</v>
      </c>
      <c r="AD3879" t="str">
        <f t="shared" si="598"/>
        <v/>
      </c>
      <c r="AE3879" t="str">
        <f t="shared" si="603"/>
        <v/>
      </c>
      <c r="AF3879" t="str">
        <f t="shared" si="599"/>
        <v/>
      </c>
      <c r="AG3879">
        <f t="shared" si="602"/>
        <v>1</v>
      </c>
      <c r="AH3879">
        <f t="shared" si="600"/>
        <v>2.7</v>
      </c>
      <c r="AI3879">
        <v>0.11</v>
      </c>
      <c r="AJ3879">
        <f t="shared" si="593"/>
        <v>0.29700000000000004</v>
      </c>
      <c r="AK3879" t="str">
        <f t="shared" si="604"/>
        <v/>
      </c>
      <c r="AL3879" t="str">
        <f t="shared" si="594"/>
        <v/>
      </c>
    </row>
    <row r="3880" spans="1:39" x14ac:dyDescent="0.2">
      <c r="A3880" t="s">
        <v>11061</v>
      </c>
      <c r="B3880" t="s">
        <v>965</v>
      </c>
      <c r="C3880" t="s">
        <v>11062</v>
      </c>
      <c r="D3880" s="1">
        <v>36452</v>
      </c>
      <c r="E3880" s="1">
        <v>43901</v>
      </c>
      <c r="F3880" t="s">
        <v>19</v>
      </c>
      <c r="I3880">
        <v>100</v>
      </c>
      <c r="J3880">
        <v>0</v>
      </c>
      <c r="K3880">
        <v>0</v>
      </c>
      <c r="L3880">
        <v>5218</v>
      </c>
      <c r="M3880">
        <v>5218</v>
      </c>
      <c r="N3880" t="s">
        <v>20</v>
      </c>
      <c r="O3880" t="s">
        <v>11063</v>
      </c>
      <c r="P3880" t="s">
        <v>28</v>
      </c>
      <c r="S3880" t="s">
        <v>32627</v>
      </c>
      <c r="T3880" t="s">
        <v>34447</v>
      </c>
      <c r="U3880" t="s">
        <v>32634</v>
      </c>
      <c r="V3880" t="s">
        <v>33026</v>
      </c>
      <c r="W3880">
        <v>365</v>
      </c>
      <c r="X3880">
        <v>2</v>
      </c>
      <c r="Y3880" t="s">
        <v>32654</v>
      </c>
      <c r="Z3880">
        <v>730</v>
      </c>
      <c r="AB3880">
        <v>7</v>
      </c>
      <c r="AC3880">
        <v>1</v>
      </c>
      <c r="AD3880" t="str">
        <f t="shared" si="598"/>
        <v/>
      </c>
      <c r="AE3880" t="str">
        <f t="shared" si="603"/>
        <v/>
      </c>
      <c r="AF3880" t="str">
        <f t="shared" si="599"/>
        <v/>
      </c>
      <c r="AG3880">
        <f t="shared" si="602"/>
        <v>1</v>
      </c>
      <c r="AH3880">
        <f t="shared" si="600"/>
        <v>2.7</v>
      </c>
      <c r="AI3880">
        <v>0.11</v>
      </c>
      <c r="AJ3880">
        <f t="shared" si="593"/>
        <v>0.29700000000000004</v>
      </c>
      <c r="AK3880" t="str">
        <f t="shared" si="604"/>
        <v/>
      </c>
      <c r="AL3880" t="str">
        <f t="shared" si="594"/>
        <v/>
      </c>
    </row>
    <row r="3881" spans="1:39" x14ac:dyDescent="0.2">
      <c r="A3881" t="s">
        <v>11058</v>
      </c>
      <c r="B3881" t="s">
        <v>965</v>
      </c>
      <c r="C3881" t="s">
        <v>11059</v>
      </c>
      <c r="D3881" s="1">
        <v>36452</v>
      </c>
      <c r="E3881" s="1">
        <v>43901</v>
      </c>
      <c r="F3881" t="s">
        <v>19</v>
      </c>
      <c r="I3881">
        <v>100</v>
      </c>
      <c r="J3881">
        <v>0</v>
      </c>
      <c r="K3881">
        <v>0</v>
      </c>
      <c r="L3881">
        <v>4353</v>
      </c>
      <c r="M3881">
        <v>4353</v>
      </c>
      <c r="N3881" t="s">
        <v>20</v>
      </c>
      <c r="O3881" t="s">
        <v>11060</v>
      </c>
      <c r="P3881" t="s">
        <v>28</v>
      </c>
      <c r="S3881" t="s">
        <v>32627</v>
      </c>
      <c r="T3881" t="s">
        <v>34518</v>
      </c>
      <c r="U3881" t="s">
        <v>32634</v>
      </c>
      <c r="V3881" t="s">
        <v>33026</v>
      </c>
      <c r="W3881">
        <v>350</v>
      </c>
      <c r="X3881">
        <v>2</v>
      </c>
      <c r="Y3881" t="s">
        <v>32654</v>
      </c>
      <c r="Z3881">
        <v>700</v>
      </c>
      <c r="AB3881">
        <v>8</v>
      </c>
      <c r="AC3881">
        <v>1</v>
      </c>
      <c r="AD3881" t="str">
        <f t="shared" si="598"/>
        <v/>
      </c>
      <c r="AE3881" t="str">
        <f t="shared" si="603"/>
        <v/>
      </c>
      <c r="AF3881" t="str">
        <f t="shared" si="599"/>
        <v/>
      </c>
      <c r="AG3881">
        <f t="shared" si="602"/>
        <v>1</v>
      </c>
      <c r="AH3881">
        <f t="shared" si="600"/>
        <v>2.7</v>
      </c>
      <c r="AI3881">
        <v>0.11</v>
      </c>
      <c r="AJ3881">
        <f t="shared" si="593"/>
        <v>0.29700000000000004</v>
      </c>
      <c r="AK3881" t="str">
        <f t="shared" si="604"/>
        <v/>
      </c>
      <c r="AL3881" t="str">
        <f t="shared" si="594"/>
        <v/>
      </c>
    </row>
    <row r="3882" spans="1:39" x14ac:dyDescent="0.2">
      <c r="A3882" t="s">
        <v>5170</v>
      </c>
      <c r="B3882" t="s">
        <v>965</v>
      </c>
      <c r="C3882" t="s">
        <v>5171</v>
      </c>
      <c r="D3882" s="1">
        <v>36096</v>
      </c>
      <c r="E3882" s="1">
        <v>44607</v>
      </c>
      <c r="F3882" t="s">
        <v>19</v>
      </c>
      <c r="I3882">
        <v>100</v>
      </c>
      <c r="J3882">
        <v>0</v>
      </c>
      <c r="K3882">
        <v>0</v>
      </c>
      <c r="L3882">
        <v>3542</v>
      </c>
      <c r="M3882">
        <v>3542</v>
      </c>
      <c r="N3882" t="s">
        <v>20</v>
      </c>
      <c r="O3882" t="s">
        <v>5172</v>
      </c>
      <c r="P3882" t="s">
        <v>28</v>
      </c>
      <c r="S3882" t="s">
        <v>33800</v>
      </c>
      <c r="T3882" t="s">
        <v>34365</v>
      </c>
      <c r="AD3882" t="str">
        <f t="shared" si="598"/>
        <v/>
      </c>
      <c r="AE3882" t="str">
        <f t="shared" si="603"/>
        <v/>
      </c>
      <c r="AF3882" t="str">
        <f t="shared" si="599"/>
        <v/>
      </c>
      <c r="AG3882" s="17">
        <v>1</v>
      </c>
      <c r="AH3882">
        <f t="shared" si="600"/>
        <v>2.7</v>
      </c>
      <c r="AI3882">
        <v>0.11</v>
      </c>
      <c r="AJ3882">
        <f t="shared" ref="AJ3882:AJ3945" si="605">IF(COUNTBLANK(AH3882),"",AH3882*AI3882)</f>
        <v>0.29700000000000004</v>
      </c>
      <c r="AK3882" t="str">
        <f t="shared" si="604"/>
        <v/>
      </c>
      <c r="AL3882" t="str">
        <f t="shared" si="594"/>
        <v/>
      </c>
    </row>
    <row r="3883" spans="1:39" x14ac:dyDescent="0.2">
      <c r="A3883" t="s">
        <v>10921</v>
      </c>
      <c r="B3883" t="s">
        <v>965</v>
      </c>
      <c r="C3883" t="s">
        <v>10922</v>
      </c>
      <c r="D3883" s="1">
        <v>36465</v>
      </c>
      <c r="E3883" s="1">
        <v>43951</v>
      </c>
      <c r="F3883" t="s">
        <v>474</v>
      </c>
      <c r="I3883">
        <v>100</v>
      </c>
      <c r="J3883">
        <v>0</v>
      </c>
      <c r="K3883">
        <v>0</v>
      </c>
      <c r="L3883">
        <v>4938</v>
      </c>
      <c r="M3883">
        <v>4938</v>
      </c>
      <c r="N3883" t="s">
        <v>20</v>
      </c>
      <c r="O3883" t="s">
        <v>10923</v>
      </c>
      <c r="P3883" t="s">
        <v>28</v>
      </c>
      <c r="S3883" t="s">
        <v>32627</v>
      </c>
      <c r="T3883" t="s">
        <v>34447</v>
      </c>
      <c r="U3883" t="s">
        <v>32634</v>
      </c>
      <c r="V3883" t="s">
        <v>33026</v>
      </c>
      <c r="W3883">
        <v>395</v>
      </c>
      <c r="X3883">
        <v>2</v>
      </c>
      <c r="Y3883" t="s">
        <v>32654</v>
      </c>
      <c r="Z3883">
        <v>790</v>
      </c>
      <c r="AB3883">
        <v>8</v>
      </c>
      <c r="AC3883">
        <v>1</v>
      </c>
      <c r="AD3883" t="str">
        <f t="shared" si="598"/>
        <v/>
      </c>
      <c r="AE3883" t="str">
        <f t="shared" si="603"/>
        <v/>
      </c>
      <c r="AF3883">
        <f t="shared" si="599"/>
        <v>790</v>
      </c>
      <c r="AG3883">
        <f t="shared" ref="AG3883:AG3888" si="606">IF((S3883&lt;&gt;"tühi")*(AC3883&lt;&gt;""),AC3883,"")</f>
        <v>1</v>
      </c>
      <c r="AH3883">
        <f t="shared" si="600"/>
        <v>2.7</v>
      </c>
      <c r="AI3883">
        <v>0.11</v>
      </c>
      <c r="AJ3883">
        <f t="shared" si="605"/>
        <v>0.29700000000000004</v>
      </c>
      <c r="AK3883" t="str">
        <f t="shared" si="604"/>
        <v/>
      </c>
      <c r="AL3883" t="str">
        <f t="shared" ref="AL3883:AL3946" si="607">IF(COUNTBLANK(AK3883),"",AK3883*AI3883)</f>
        <v/>
      </c>
    </row>
    <row r="3884" spans="1:39" x14ac:dyDescent="0.2">
      <c r="A3884" t="s">
        <v>11191</v>
      </c>
      <c r="B3884" t="s">
        <v>965</v>
      </c>
      <c r="C3884" t="s">
        <v>11192</v>
      </c>
      <c r="D3884" s="1">
        <v>36459</v>
      </c>
      <c r="E3884" s="1">
        <v>43901</v>
      </c>
      <c r="F3884" t="s">
        <v>19</v>
      </c>
      <c r="I3884">
        <v>100</v>
      </c>
      <c r="J3884">
        <v>0</v>
      </c>
      <c r="K3884">
        <v>0</v>
      </c>
      <c r="L3884">
        <v>5437</v>
      </c>
      <c r="M3884">
        <v>5437</v>
      </c>
      <c r="N3884" t="s">
        <v>20</v>
      </c>
      <c r="O3884" t="s">
        <v>11193</v>
      </c>
      <c r="P3884" t="s">
        <v>28</v>
      </c>
      <c r="S3884" t="s">
        <v>33799</v>
      </c>
      <c r="T3884" t="s">
        <v>34447</v>
      </c>
      <c r="U3884" t="s">
        <v>32634</v>
      </c>
      <c r="V3884" t="s">
        <v>33026</v>
      </c>
      <c r="W3884">
        <v>380</v>
      </c>
      <c r="X3884">
        <v>2</v>
      </c>
      <c r="Y3884" t="s">
        <v>32654</v>
      </c>
      <c r="Z3884">
        <v>760</v>
      </c>
      <c r="AB3884">
        <v>7</v>
      </c>
      <c r="AC3884">
        <v>1</v>
      </c>
      <c r="AD3884" t="str">
        <f t="shared" si="598"/>
        <v/>
      </c>
      <c r="AE3884" t="str">
        <f t="shared" si="603"/>
        <v/>
      </c>
      <c r="AF3884" t="str">
        <f t="shared" si="599"/>
        <v/>
      </c>
      <c r="AG3884">
        <f t="shared" si="606"/>
        <v>1</v>
      </c>
      <c r="AH3884">
        <f t="shared" si="600"/>
        <v>2.7</v>
      </c>
      <c r="AI3884">
        <v>0.11</v>
      </c>
      <c r="AJ3884">
        <f t="shared" si="605"/>
        <v>0.29700000000000004</v>
      </c>
      <c r="AK3884" t="str">
        <f t="shared" si="604"/>
        <v/>
      </c>
      <c r="AL3884" t="str">
        <f t="shared" si="607"/>
        <v/>
      </c>
    </row>
    <row r="3885" spans="1:39" x14ac:dyDescent="0.2">
      <c r="A3885" t="s">
        <v>9731</v>
      </c>
      <c r="B3885" t="s">
        <v>965</v>
      </c>
      <c r="C3885" t="s">
        <v>9732</v>
      </c>
      <c r="D3885" s="1">
        <v>36440</v>
      </c>
      <c r="E3885" s="1">
        <v>44546</v>
      </c>
      <c r="F3885" t="s">
        <v>19</v>
      </c>
      <c r="I3885">
        <v>100</v>
      </c>
      <c r="J3885">
        <v>0</v>
      </c>
      <c r="K3885">
        <v>0</v>
      </c>
      <c r="L3885">
        <v>1137</v>
      </c>
      <c r="M3885">
        <v>1137</v>
      </c>
      <c r="N3885" t="s">
        <v>20</v>
      </c>
      <c r="O3885" t="s">
        <v>9733</v>
      </c>
      <c r="P3885" t="s">
        <v>28</v>
      </c>
      <c r="S3885" t="s">
        <v>32628</v>
      </c>
      <c r="T3885" t="s">
        <v>34357</v>
      </c>
      <c r="U3885" t="s">
        <v>32634</v>
      </c>
      <c r="V3885" t="s">
        <v>33026</v>
      </c>
      <c r="W3885">
        <v>284</v>
      </c>
      <c r="X3885">
        <v>2</v>
      </c>
      <c r="Y3885" t="s">
        <v>32654</v>
      </c>
      <c r="Z3885">
        <v>570</v>
      </c>
      <c r="AB3885">
        <v>25</v>
      </c>
      <c r="AC3885">
        <v>1</v>
      </c>
      <c r="AD3885" t="str">
        <f t="shared" si="598"/>
        <v/>
      </c>
      <c r="AE3885" t="str">
        <f t="shared" si="603"/>
        <v/>
      </c>
      <c r="AF3885" t="str">
        <f t="shared" si="599"/>
        <v/>
      </c>
      <c r="AG3885">
        <f t="shared" si="606"/>
        <v>1</v>
      </c>
      <c r="AH3885">
        <f t="shared" si="600"/>
        <v>2.7</v>
      </c>
      <c r="AI3885">
        <v>0.11</v>
      </c>
      <c r="AJ3885">
        <f t="shared" si="605"/>
        <v>0.29700000000000004</v>
      </c>
      <c r="AK3885" t="str">
        <f t="shared" si="604"/>
        <v/>
      </c>
      <c r="AL3885" t="str">
        <f t="shared" si="607"/>
        <v/>
      </c>
    </row>
    <row r="3886" spans="1:39" x14ac:dyDescent="0.2">
      <c r="A3886" t="s">
        <v>17954</v>
      </c>
      <c r="B3886" t="s">
        <v>965</v>
      </c>
      <c r="C3886" t="s">
        <v>17955</v>
      </c>
      <c r="D3886" s="1">
        <v>37942</v>
      </c>
      <c r="E3886" s="1">
        <v>43456</v>
      </c>
      <c r="F3886" t="s">
        <v>19</v>
      </c>
      <c r="I3886">
        <v>100</v>
      </c>
      <c r="J3886">
        <v>0</v>
      </c>
      <c r="K3886">
        <v>0</v>
      </c>
      <c r="L3886">
        <v>1324</v>
      </c>
      <c r="M3886">
        <v>1324</v>
      </c>
      <c r="N3886" t="s">
        <v>20</v>
      </c>
      <c r="O3886" t="s">
        <v>17956</v>
      </c>
      <c r="P3886" t="s">
        <v>28</v>
      </c>
      <c r="S3886" t="s">
        <v>32628</v>
      </c>
      <c r="T3886" t="s">
        <v>34349</v>
      </c>
      <c r="U3886" t="s">
        <v>32634</v>
      </c>
      <c r="V3886" t="s">
        <v>33026</v>
      </c>
      <c r="W3886">
        <v>331</v>
      </c>
      <c r="X3886">
        <v>2</v>
      </c>
      <c r="Y3886" t="s">
        <v>32654</v>
      </c>
      <c r="Z3886">
        <v>660</v>
      </c>
      <c r="AB3886">
        <v>25</v>
      </c>
      <c r="AC3886">
        <v>1</v>
      </c>
      <c r="AD3886" t="str">
        <f t="shared" si="598"/>
        <v/>
      </c>
      <c r="AE3886" t="str">
        <f t="shared" si="603"/>
        <v/>
      </c>
      <c r="AF3886" t="str">
        <f t="shared" si="599"/>
        <v/>
      </c>
      <c r="AG3886">
        <f t="shared" si="606"/>
        <v>1</v>
      </c>
      <c r="AH3886">
        <f t="shared" si="600"/>
        <v>2.7</v>
      </c>
      <c r="AI3886">
        <v>0.11</v>
      </c>
      <c r="AJ3886">
        <f t="shared" si="605"/>
        <v>0.29700000000000004</v>
      </c>
      <c r="AK3886" t="str">
        <f t="shared" si="604"/>
        <v/>
      </c>
      <c r="AL3886" t="str">
        <f t="shared" si="607"/>
        <v/>
      </c>
    </row>
    <row r="3887" spans="1:39" x14ac:dyDescent="0.2">
      <c r="A3887" t="s">
        <v>23077</v>
      </c>
      <c r="B3887" t="s">
        <v>965</v>
      </c>
      <c r="C3887" t="s">
        <v>23078</v>
      </c>
      <c r="D3887" s="1">
        <v>38909</v>
      </c>
      <c r="E3887" s="1">
        <v>44440</v>
      </c>
      <c r="F3887" t="s">
        <v>39</v>
      </c>
      <c r="I3887">
        <v>100</v>
      </c>
      <c r="J3887">
        <v>0</v>
      </c>
      <c r="K3887">
        <v>0</v>
      </c>
      <c r="L3887">
        <v>9521</v>
      </c>
      <c r="M3887">
        <v>9521</v>
      </c>
      <c r="N3887" t="s">
        <v>20</v>
      </c>
      <c r="O3887" t="s">
        <v>23079</v>
      </c>
      <c r="P3887" t="s">
        <v>28</v>
      </c>
      <c r="S3887" t="s">
        <v>33799</v>
      </c>
      <c r="T3887" t="s">
        <v>34806</v>
      </c>
      <c r="AD3887" t="str">
        <f t="shared" si="598"/>
        <v/>
      </c>
      <c r="AE3887" t="str">
        <f t="shared" si="603"/>
        <v/>
      </c>
      <c r="AF3887" t="str">
        <f t="shared" si="599"/>
        <v/>
      </c>
      <c r="AG3887" t="str">
        <f t="shared" si="606"/>
        <v/>
      </c>
      <c r="AH3887" t="str">
        <f t="shared" si="600"/>
        <v/>
      </c>
      <c r="AI3887">
        <v>0.11</v>
      </c>
      <c r="AJ3887" t="str">
        <f t="shared" si="605"/>
        <v/>
      </c>
      <c r="AK3887" t="str">
        <f t="shared" si="604"/>
        <v/>
      </c>
      <c r="AL3887" t="str">
        <f t="shared" si="607"/>
        <v/>
      </c>
      <c r="AM3887" t="s">
        <v>34286</v>
      </c>
    </row>
    <row r="3888" spans="1:39" x14ac:dyDescent="0.2">
      <c r="A3888" t="s">
        <v>9683</v>
      </c>
      <c r="B3888" t="s">
        <v>965</v>
      </c>
      <c r="C3888" t="s">
        <v>9684</v>
      </c>
      <c r="D3888" s="1">
        <v>36413</v>
      </c>
      <c r="E3888" s="1">
        <v>44460</v>
      </c>
      <c r="F3888" t="s">
        <v>39</v>
      </c>
      <c r="I3888">
        <v>100</v>
      </c>
      <c r="J3888">
        <v>0</v>
      </c>
      <c r="K3888">
        <v>0</v>
      </c>
      <c r="L3888">
        <v>20400</v>
      </c>
      <c r="M3888">
        <v>20372</v>
      </c>
      <c r="N3888" t="s">
        <v>401</v>
      </c>
      <c r="O3888" t="s">
        <v>9685</v>
      </c>
      <c r="P3888" t="s">
        <v>28</v>
      </c>
      <c r="S3888" t="s">
        <v>33806</v>
      </c>
      <c r="T3888" t="s">
        <v>34440</v>
      </c>
      <c r="U3888" t="s">
        <v>33030</v>
      </c>
      <c r="V3888" t="s">
        <v>33025</v>
      </c>
      <c r="W3888">
        <v>2000</v>
      </c>
      <c r="X3888">
        <v>2</v>
      </c>
      <c r="Y3888">
        <v>6</v>
      </c>
      <c r="Z3888">
        <v>4000</v>
      </c>
      <c r="AA3888">
        <v>18</v>
      </c>
      <c r="AC3888">
        <v>1</v>
      </c>
      <c r="AD3888" t="str">
        <f t="shared" si="598"/>
        <v/>
      </c>
      <c r="AE3888" t="str">
        <f t="shared" si="603"/>
        <v/>
      </c>
      <c r="AF3888">
        <f t="shared" si="599"/>
        <v>4000</v>
      </c>
      <c r="AG3888">
        <f t="shared" si="606"/>
        <v>1</v>
      </c>
      <c r="AH3888">
        <f t="shared" si="600"/>
        <v>2.7</v>
      </c>
      <c r="AI3888">
        <v>0.11</v>
      </c>
      <c r="AJ3888">
        <v>10</v>
      </c>
      <c r="AK3888" t="str">
        <f t="shared" si="604"/>
        <v/>
      </c>
      <c r="AL3888" t="str">
        <f t="shared" si="607"/>
        <v/>
      </c>
      <c r="AM3888" t="s">
        <v>33980</v>
      </c>
    </row>
    <row r="3889" spans="1:38" x14ac:dyDescent="0.2">
      <c r="A3889" t="s">
        <v>9936</v>
      </c>
      <c r="B3889" t="s">
        <v>965</v>
      </c>
      <c r="C3889" t="s">
        <v>9937</v>
      </c>
      <c r="D3889" s="1">
        <v>36440</v>
      </c>
      <c r="E3889" s="1">
        <v>44546</v>
      </c>
      <c r="F3889" t="s">
        <v>39</v>
      </c>
      <c r="I3889">
        <v>100</v>
      </c>
      <c r="J3889">
        <v>0</v>
      </c>
      <c r="K3889">
        <v>0</v>
      </c>
      <c r="L3889">
        <v>12304</v>
      </c>
      <c r="M3889">
        <v>12304</v>
      </c>
      <c r="N3889" t="s">
        <v>20</v>
      </c>
      <c r="O3889" t="s">
        <v>9938</v>
      </c>
      <c r="P3889" t="s">
        <v>28</v>
      </c>
      <c r="S3889" t="s">
        <v>32628</v>
      </c>
      <c r="T3889" t="s">
        <v>34519</v>
      </c>
      <c r="AD3889" t="str">
        <f t="shared" si="598"/>
        <v/>
      </c>
      <c r="AE3889" t="str">
        <f t="shared" si="603"/>
        <v/>
      </c>
      <c r="AF3889" t="str">
        <f t="shared" si="599"/>
        <v/>
      </c>
      <c r="AG3889" s="17">
        <v>1</v>
      </c>
      <c r="AH3889">
        <f t="shared" si="600"/>
        <v>2.7</v>
      </c>
      <c r="AI3889">
        <v>0.11</v>
      </c>
      <c r="AJ3889">
        <f t="shared" si="605"/>
        <v>0.29700000000000004</v>
      </c>
      <c r="AK3889" t="str">
        <f t="shared" si="604"/>
        <v/>
      </c>
      <c r="AL3889" t="str">
        <f t="shared" si="607"/>
        <v/>
      </c>
    </row>
    <row r="3890" spans="1:38" x14ac:dyDescent="0.2">
      <c r="A3890" t="s">
        <v>13278</v>
      </c>
      <c r="B3890" t="s">
        <v>965</v>
      </c>
      <c r="C3890" t="s">
        <v>13279</v>
      </c>
      <c r="D3890" s="1">
        <v>36801</v>
      </c>
      <c r="E3890" s="1">
        <v>44460</v>
      </c>
      <c r="F3890" t="s">
        <v>2354</v>
      </c>
      <c r="I3890">
        <v>100</v>
      </c>
      <c r="J3890">
        <v>0</v>
      </c>
      <c r="K3890">
        <v>0</v>
      </c>
      <c r="L3890">
        <v>1001</v>
      </c>
      <c r="M3890">
        <v>1001</v>
      </c>
      <c r="N3890" t="s">
        <v>20</v>
      </c>
      <c r="O3890" t="s">
        <v>13280</v>
      </c>
      <c r="P3890" t="s">
        <v>28</v>
      </c>
      <c r="S3890" t="s">
        <v>32627</v>
      </c>
      <c r="T3890" t="s">
        <v>34520</v>
      </c>
      <c r="AD3890" t="str">
        <f t="shared" si="598"/>
        <v/>
      </c>
      <c r="AE3890" t="str">
        <f t="shared" si="603"/>
        <v/>
      </c>
      <c r="AF3890" t="str">
        <f t="shared" si="599"/>
        <v/>
      </c>
      <c r="AG3890" t="str">
        <f t="shared" ref="AG3890:AG3921" si="608">IF((S3890&lt;&gt;"tühi")*(AC3890&lt;&gt;""),AC3890,"")</f>
        <v/>
      </c>
      <c r="AH3890" t="str">
        <f t="shared" si="600"/>
        <v/>
      </c>
      <c r="AI3890">
        <v>0.11</v>
      </c>
      <c r="AJ3890" t="str">
        <f t="shared" si="605"/>
        <v/>
      </c>
      <c r="AK3890" t="str">
        <f t="shared" si="604"/>
        <v/>
      </c>
      <c r="AL3890" t="str">
        <f t="shared" si="607"/>
        <v/>
      </c>
    </row>
    <row r="3891" spans="1:38" x14ac:dyDescent="0.2">
      <c r="A3891" t="s">
        <v>9734</v>
      </c>
      <c r="B3891" t="s">
        <v>965</v>
      </c>
      <c r="C3891" t="s">
        <v>9735</v>
      </c>
      <c r="D3891" s="1">
        <v>36440</v>
      </c>
      <c r="E3891" s="1">
        <v>44546</v>
      </c>
      <c r="F3891" t="s">
        <v>19</v>
      </c>
      <c r="I3891">
        <v>100</v>
      </c>
      <c r="J3891">
        <v>0</v>
      </c>
      <c r="K3891">
        <v>0</v>
      </c>
      <c r="L3891">
        <v>1107</v>
      </c>
      <c r="M3891">
        <v>1107</v>
      </c>
      <c r="N3891" t="s">
        <v>20</v>
      </c>
      <c r="O3891" t="s">
        <v>9736</v>
      </c>
      <c r="P3891" t="s">
        <v>28</v>
      </c>
      <c r="S3891" t="s">
        <v>32628</v>
      </c>
      <c r="T3891" t="s">
        <v>34357</v>
      </c>
      <c r="U3891" t="s">
        <v>32634</v>
      </c>
      <c r="V3891" t="s">
        <v>33026</v>
      </c>
      <c r="W3891">
        <v>276</v>
      </c>
      <c r="X3891">
        <v>2</v>
      </c>
      <c r="Y3891" t="s">
        <v>32654</v>
      </c>
      <c r="Z3891">
        <v>550</v>
      </c>
      <c r="AB3891">
        <v>25</v>
      </c>
      <c r="AC3891">
        <v>1</v>
      </c>
      <c r="AD3891" t="str">
        <f t="shared" si="598"/>
        <v/>
      </c>
      <c r="AE3891" t="str">
        <f t="shared" si="603"/>
        <v/>
      </c>
      <c r="AF3891" t="str">
        <f t="shared" si="599"/>
        <v/>
      </c>
      <c r="AG3891">
        <f t="shared" si="608"/>
        <v>1</v>
      </c>
      <c r="AH3891">
        <f t="shared" si="600"/>
        <v>2.7</v>
      </c>
      <c r="AI3891">
        <v>0.11</v>
      </c>
      <c r="AJ3891">
        <f t="shared" si="605"/>
        <v>0.29700000000000004</v>
      </c>
      <c r="AK3891" t="str">
        <f t="shared" si="604"/>
        <v/>
      </c>
      <c r="AL3891" t="str">
        <f t="shared" si="607"/>
        <v/>
      </c>
    </row>
    <row r="3892" spans="1:38" x14ac:dyDescent="0.2">
      <c r="A3892" t="s">
        <v>27508</v>
      </c>
      <c r="B3892" t="s">
        <v>965</v>
      </c>
      <c r="C3892" t="s">
        <v>27509</v>
      </c>
      <c r="D3892" s="1">
        <v>42067</v>
      </c>
      <c r="E3892" s="1">
        <v>43951</v>
      </c>
      <c r="F3892" t="s">
        <v>19</v>
      </c>
      <c r="I3892">
        <v>100</v>
      </c>
      <c r="J3892">
        <v>0</v>
      </c>
      <c r="K3892">
        <v>0</v>
      </c>
      <c r="L3892">
        <v>4176</v>
      </c>
      <c r="M3892">
        <v>4176</v>
      </c>
      <c r="N3892" t="s">
        <v>20</v>
      </c>
      <c r="O3892" t="s">
        <v>27504</v>
      </c>
      <c r="P3892" t="s">
        <v>28</v>
      </c>
      <c r="S3892" t="s">
        <v>33804</v>
      </c>
      <c r="T3892" t="s">
        <v>34350</v>
      </c>
      <c r="U3892" t="s">
        <v>32798</v>
      </c>
      <c r="V3892" t="s">
        <v>34998</v>
      </c>
      <c r="W3892">
        <v>250</v>
      </c>
      <c r="X3892">
        <v>1.5</v>
      </c>
      <c r="Y3892" t="s">
        <v>32914</v>
      </c>
      <c r="Z3892">
        <v>240.6</v>
      </c>
      <c r="AA3892">
        <v>7.5</v>
      </c>
      <c r="AC3892">
        <v>1</v>
      </c>
      <c r="AD3892" t="str">
        <f t="shared" si="598"/>
        <v/>
      </c>
      <c r="AE3892" t="str">
        <f t="shared" si="603"/>
        <v/>
      </c>
      <c r="AF3892" t="str">
        <f t="shared" si="599"/>
        <v/>
      </c>
      <c r="AG3892">
        <f t="shared" si="608"/>
        <v>1</v>
      </c>
      <c r="AH3892">
        <f t="shared" si="600"/>
        <v>2.7</v>
      </c>
      <c r="AI3892">
        <v>0.11</v>
      </c>
      <c r="AJ3892">
        <f t="shared" si="605"/>
        <v>0.29700000000000004</v>
      </c>
      <c r="AK3892" t="str">
        <f t="shared" si="604"/>
        <v/>
      </c>
      <c r="AL3892" t="str">
        <f t="shared" si="607"/>
        <v/>
      </c>
    </row>
    <row r="3893" spans="1:38" x14ac:dyDescent="0.2">
      <c r="A3893" t="s">
        <v>9850</v>
      </c>
      <c r="B3893" t="s">
        <v>965</v>
      </c>
      <c r="C3893" t="s">
        <v>9851</v>
      </c>
      <c r="D3893" s="1">
        <v>36440</v>
      </c>
      <c r="E3893" s="1">
        <v>43456</v>
      </c>
      <c r="F3893" t="s">
        <v>19</v>
      </c>
      <c r="I3893">
        <v>100</v>
      </c>
      <c r="J3893">
        <v>0</v>
      </c>
      <c r="K3893">
        <v>0</v>
      </c>
      <c r="L3893">
        <v>1224</v>
      </c>
      <c r="M3893">
        <v>1224</v>
      </c>
      <c r="N3893" t="s">
        <v>20</v>
      </c>
      <c r="O3893" t="s">
        <v>9852</v>
      </c>
      <c r="P3893" t="s">
        <v>28</v>
      </c>
      <c r="S3893" t="s">
        <v>33797</v>
      </c>
      <c r="T3893" t="s">
        <v>34349</v>
      </c>
      <c r="U3893" t="s">
        <v>32634</v>
      </c>
      <c r="V3893" t="s">
        <v>33026</v>
      </c>
      <c r="W3893">
        <v>306</v>
      </c>
      <c r="X3893">
        <v>2</v>
      </c>
      <c r="Y3893" t="s">
        <v>32654</v>
      </c>
      <c r="Z3893">
        <v>610</v>
      </c>
      <c r="AB3893">
        <v>25</v>
      </c>
      <c r="AC3893">
        <v>1</v>
      </c>
      <c r="AD3893" t="str">
        <f t="shared" si="598"/>
        <v/>
      </c>
      <c r="AE3893" t="str">
        <f t="shared" si="603"/>
        <v/>
      </c>
      <c r="AF3893" t="str">
        <f t="shared" si="599"/>
        <v/>
      </c>
      <c r="AG3893">
        <f t="shared" si="608"/>
        <v>1</v>
      </c>
      <c r="AH3893">
        <f t="shared" si="600"/>
        <v>2.7</v>
      </c>
      <c r="AI3893">
        <v>0.11</v>
      </c>
      <c r="AJ3893">
        <f t="shared" si="605"/>
        <v>0.29700000000000004</v>
      </c>
      <c r="AK3893" t="str">
        <f t="shared" si="604"/>
        <v/>
      </c>
      <c r="AL3893" t="str">
        <f t="shared" si="607"/>
        <v/>
      </c>
    </row>
    <row r="3894" spans="1:38" x14ac:dyDescent="0.2">
      <c r="A3894" t="s">
        <v>9737</v>
      </c>
      <c r="B3894" t="s">
        <v>965</v>
      </c>
      <c r="C3894" t="s">
        <v>9738</v>
      </c>
      <c r="D3894" s="1">
        <v>36440</v>
      </c>
      <c r="E3894" s="1">
        <v>44546</v>
      </c>
      <c r="F3894" t="s">
        <v>19</v>
      </c>
      <c r="I3894">
        <v>100</v>
      </c>
      <c r="J3894">
        <v>0</v>
      </c>
      <c r="K3894">
        <v>0</v>
      </c>
      <c r="L3894">
        <v>1105</v>
      </c>
      <c r="M3894">
        <v>1105</v>
      </c>
      <c r="N3894" t="s">
        <v>20</v>
      </c>
      <c r="O3894" t="s">
        <v>9739</v>
      </c>
      <c r="P3894" t="s">
        <v>28</v>
      </c>
      <c r="S3894" t="s">
        <v>32628</v>
      </c>
      <c r="T3894" t="s">
        <v>34349</v>
      </c>
      <c r="U3894" t="s">
        <v>32634</v>
      </c>
      <c r="V3894" t="s">
        <v>33026</v>
      </c>
      <c r="W3894">
        <v>276</v>
      </c>
      <c r="X3894">
        <v>2</v>
      </c>
      <c r="Y3894" t="s">
        <v>32654</v>
      </c>
      <c r="Z3894">
        <v>550</v>
      </c>
      <c r="AB3894">
        <v>25</v>
      </c>
      <c r="AC3894">
        <v>1</v>
      </c>
      <c r="AD3894" t="str">
        <f t="shared" si="598"/>
        <v/>
      </c>
      <c r="AE3894" t="str">
        <f t="shared" si="603"/>
        <v/>
      </c>
      <c r="AF3894" t="str">
        <f t="shared" si="599"/>
        <v/>
      </c>
      <c r="AG3894">
        <f t="shared" si="608"/>
        <v>1</v>
      </c>
      <c r="AH3894">
        <f t="shared" si="600"/>
        <v>2.7</v>
      </c>
      <c r="AI3894">
        <v>0.11</v>
      </c>
      <c r="AJ3894">
        <f t="shared" si="605"/>
        <v>0.29700000000000004</v>
      </c>
      <c r="AK3894" t="str">
        <f t="shared" si="604"/>
        <v/>
      </c>
      <c r="AL3894" t="str">
        <f t="shared" si="607"/>
        <v/>
      </c>
    </row>
    <row r="3895" spans="1:38" x14ac:dyDescent="0.2">
      <c r="A3895" t="s">
        <v>23393</v>
      </c>
      <c r="B3895" t="s">
        <v>965</v>
      </c>
      <c r="C3895" t="s">
        <v>23394</v>
      </c>
      <c r="D3895" s="1">
        <v>39016</v>
      </c>
      <c r="E3895" s="1">
        <v>43456</v>
      </c>
      <c r="F3895" t="s">
        <v>19</v>
      </c>
      <c r="I3895">
        <v>100</v>
      </c>
      <c r="J3895">
        <v>0</v>
      </c>
      <c r="K3895">
        <v>0</v>
      </c>
      <c r="L3895">
        <v>1390</v>
      </c>
      <c r="M3895">
        <v>1390</v>
      </c>
      <c r="N3895" t="s">
        <v>20</v>
      </c>
      <c r="O3895" t="s">
        <v>23395</v>
      </c>
      <c r="P3895" t="s">
        <v>28</v>
      </c>
      <c r="S3895" t="s">
        <v>32628</v>
      </c>
      <c r="T3895" t="s">
        <v>34349</v>
      </c>
      <c r="U3895" t="s">
        <v>32634</v>
      </c>
      <c r="V3895" t="s">
        <v>33026</v>
      </c>
      <c r="W3895">
        <v>347</v>
      </c>
      <c r="X3895">
        <v>2</v>
      </c>
      <c r="Y3895" t="s">
        <v>32654</v>
      </c>
      <c r="Z3895">
        <v>690</v>
      </c>
      <c r="AB3895">
        <v>25</v>
      </c>
      <c r="AC3895">
        <v>1</v>
      </c>
      <c r="AD3895" t="str">
        <f t="shared" si="598"/>
        <v/>
      </c>
      <c r="AE3895" t="str">
        <f t="shared" si="603"/>
        <v/>
      </c>
      <c r="AF3895" t="str">
        <f t="shared" si="599"/>
        <v/>
      </c>
      <c r="AG3895">
        <f t="shared" si="608"/>
        <v>1</v>
      </c>
      <c r="AH3895">
        <f t="shared" si="600"/>
        <v>2.7</v>
      </c>
      <c r="AI3895">
        <v>0.11</v>
      </c>
      <c r="AJ3895">
        <f t="shared" si="605"/>
        <v>0.29700000000000004</v>
      </c>
      <c r="AK3895" t="str">
        <f t="shared" si="604"/>
        <v/>
      </c>
      <c r="AL3895" t="str">
        <f t="shared" si="607"/>
        <v/>
      </c>
    </row>
    <row r="3896" spans="1:38" x14ac:dyDescent="0.2">
      <c r="A3896" t="s">
        <v>26701</v>
      </c>
      <c r="B3896" t="s">
        <v>965</v>
      </c>
      <c r="C3896" t="s">
        <v>26702</v>
      </c>
      <c r="D3896" s="1">
        <v>41409</v>
      </c>
      <c r="E3896" s="1">
        <v>43456</v>
      </c>
      <c r="F3896" t="s">
        <v>26</v>
      </c>
      <c r="I3896">
        <v>100</v>
      </c>
      <c r="J3896">
        <v>0</v>
      </c>
      <c r="K3896">
        <v>0</v>
      </c>
      <c r="L3896">
        <v>297</v>
      </c>
      <c r="M3896">
        <v>297</v>
      </c>
      <c r="N3896" t="s">
        <v>20</v>
      </c>
      <c r="O3896" t="s">
        <v>26703</v>
      </c>
      <c r="P3896" t="s">
        <v>44</v>
      </c>
      <c r="S3896" t="s">
        <v>34233</v>
      </c>
      <c r="T3896" t="s">
        <v>34233</v>
      </c>
      <c r="AD3896" t="str">
        <f t="shared" si="598"/>
        <v/>
      </c>
      <c r="AE3896" t="str">
        <f t="shared" si="603"/>
        <v/>
      </c>
      <c r="AF3896" t="str">
        <f t="shared" si="599"/>
        <v/>
      </c>
      <c r="AG3896" t="str">
        <f t="shared" si="608"/>
        <v/>
      </c>
      <c r="AH3896" t="str">
        <f t="shared" si="600"/>
        <v/>
      </c>
      <c r="AI3896">
        <v>0.11</v>
      </c>
      <c r="AJ3896" t="str">
        <f t="shared" si="605"/>
        <v/>
      </c>
      <c r="AK3896" t="str">
        <f t="shared" si="604"/>
        <v/>
      </c>
      <c r="AL3896" t="str">
        <f t="shared" si="607"/>
        <v/>
      </c>
    </row>
    <row r="3897" spans="1:38" x14ac:dyDescent="0.2">
      <c r="A3897" t="s">
        <v>30814</v>
      </c>
      <c r="B3897" t="s">
        <v>965</v>
      </c>
      <c r="C3897" t="s">
        <v>30815</v>
      </c>
      <c r="D3897" s="1">
        <v>43859</v>
      </c>
      <c r="E3897" s="1">
        <v>43991</v>
      </c>
      <c r="F3897" t="s">
        <v>26</v>
      </c>
      <c r="I3897">
        <v>100</v>
      </c>
      <c r="J3897">
        <v>0</v>
      </c>
      <c r="K3897">
        <v>0</v>
      </c>
      <c r="L3897">
        <v>158</v>
      </c>
      <c r="M3897">
        <v>158</v>
      </c>
      <c r="N3897" t="s">
        <v>20</v>
      </c>
      <c r="O3897" t="s">
        <v>30816</v>
      </c>
      <c r="P3897" t="s">
        <v>44</v>
      </c>
      <c r="S3897" t="s">
        <v>34233</v>
      </c>
      <c r="T3897" t="s">
        <v>34233</v>
      </c>
      <c r="AD3897" t="str">
        <f t="shared" si="598"/>
        <v/>
      </c>
      <c r="AE3897" t="str">
        <f t="shared" si="603"/>
        <v/>
      </c>
      <c r="AF3897" t="str">
        <f t="shared" si="599"/>
        <v/>
      </c>
      <c r="AG3897" t="str">
        <f t="shared" si="608"/>
        <v/>
      </c>
      <c r="AH3897" t="str">
        <f t="shared" si="600"/>
        <v/>
      </c>
      <c r="AI3897">
        <v>0.11</v>
      </c>
      <c r="AJ3897" t="str">
        <f t="shared" si="605"/>
        <v/>
      </c>
      <c r="AK3897" t="str">
        <f t="shared" si="604"/>
        <v/>
      </c>
      <c r="AL3897" t="str">
        <f t="shared" si="607"/>
        <v/>
      </c>
    </row>
    <row r="3898" spans="1:38" x14ac:dyDescent="0.2">
      <c r="A3898" t="s">
        <v>30481</v>
      </c>
      <c r="B3898" t="s">
        <v>965</v>
      </c>
      <c r="C3898" t="s">
        <v>30482</v>
      </c>
      <c r="D3898" s="1">
        <v>43859</v>
      </c>
      <c r="E3898" s="1">
        <v>43991</v>
      </c>
      <c r="F3898" t="s">
        <v>26</v>
      </c>
      <c r="I3898">
        <v>100</v>
      </c>
      <c r="J3898">
        <v>0</v>
      </c>
      <c r="K3898">
        <v>0</v>
      </c>
      <c r="L3898">
        <v>257</v>
      </c>
      <c r="M3898">
        <v>257</v>
      </c>
      <c r="N3898" t="s">
        <v>20</v>
      </c>
      <c r="O3898" t="s">
        <v>30483</v>
      </c>
      <c r="P3898" t="s">
        <v>44</v>
      </c>
      <c r="S3898" t="s">
        <v>34233</v>
      </c>
      <c r="T3898" t="s">
        <v>34233</v>
      </c>
      <c r="AD3898" t="str">
        <f t="shared" si="598"/>
        <v/>
      </c>
      <c r="AE3898" t="str">
        <f t="shared" si="603"/>
        <v/>
      </c>
      <c r="AF3898" t="str">
        <f t="shared" si="599"/>
        <v/>
      </c>
      <c r="AG3898" t="str">
        <f t="shared" si="608"/>
        <v/>
      </c>
      <c r="AH3898" t="str">
        <f t="shared" si="600"/>
        <v/>
      </c>
      <c r="AI3898">
        <v>0.11</v>
      </c>
      <c r="AJ3898" t="str">
        <f t="shared" si="605"/>
        <v/>
      </c>
      <c r="AK3898" t="str">
        <f t="shared" si="604"/>
        <v/>
      </c>
      <c r="AL3898" t="str">
        <f t="shared" si="607"/>
        <v/>
      </c>
    </row>
    <row r="3899" spans="1:38" x14ac:dyDescent="0.2">
      <c r="A3899" t="s">
        <v>29754</v>
      </c>
      <c r="B3899" t="s">
        <v>965</v>
      </c>
      <c r="C3899" t="s">
        <v>29755</v>
      </c>
      <c r="D3899" s="1">
        <v>43749</v>
      </c>
      <c r="E3899" s="1">
        <v>44546</v>
      </c>
      <c r="F3899" t="s">
        <v>26</v>
      </c>
      <c r="I3899">
        <v>100</v>
      </c>
      <c r="J3899">
        <v>0</v>
      </c>
      <c r="K3899">
        <v>0</v>
      </c>
      <c r="L3899">
        <v>6522</v>
      </c>
      <c r="M3899">
        <v>6522</v>
      </c>
      <c r="N3899" t="s">
        <v>20</v>
      </c>
      <c r="O3899" t="s">
        <v>29756</v>
      </c>
      <c r="P3899" t="s">
        <v>44</v>
      </c>
      <c r="S3899" t="s">
        <v>34233</v>
      </c>
      <c r="T3899" t="s">
        <v>34233</v>
      </c>
      <c r="AD3899" t="str">
        <f t="shared" si="598"/>
        <v/>
      </c>
      <c r="AE3899" t="str">
        <f t="shared" si="603"/>
        <v/>
      </c>
      <c r="AF3899" t="str">
        <f t="shared" si="599"/>
        <v/>
      </c>
      <c r="AG3899" t="str">
        <f t="shared" si="608"/>
        <v/>
      </c>
      <c r="AH3899" t="str">
        <f t="shared" si="600"/>
        <v/>
      </c>
      <c r="AI3899">
        <v>0.11</v>
      </c>
      <c r="AJ3899" t="str">
        <f t="shared" si="605"/>
        <v/>
      </c>
      <c r="AK3899" t="str">
        <f t="shared" si="604"/>
        <v/>
      </c>
      <c r="AL3899" t="str">
        <f t="shared" si="607"/>
        <v/>
      </c>
    </row>
    <row r="3900" spans="1:38" x14ac:dyDescent="0.2">
      <c r="A3900" t="s">
        <v>27505</v>
      </c>
      <c r="B3900" t="s">
        <v>965</v>
      </c>
      <c r="C3900" t="s">
        <v>27506</v>
      </c>
      <c r="D3900" s="1">
        <v>42067</v>
      </c>
      <c r="E3900" s="1">
        <v>43456</v>
      </c>
      <c r="F3900" t="s">
        <v>26</v>
      </c>
      <c r="I3900">
        <v>100</v>
      </c>
      <c r="J3900">
        <v>0</v>
      </c>
      <c r="K3900">
        <v>0</v>
      </c>
      <c r="L3900">
        <v>178</v>
      </c>
      <c r="M3900">
        <v>178</v>
      </c>
      <c r="N3900" t="s">
        <v>20</v>
      </c>
      <c r="O3900" t="s">
        <v>27507</v>
      </c>
      <c r="P3900" t="s">
        <v>44</v>
      </c>
      <c r="S3900" t="s">
        <v>34233</v>
      </c>
      <c r="T3900" t="s">
        <v>34233</v>
      </c>
      <c r="V3900" t="s">
        <v>34998</v>
      </c>
      <c r="AD3900" t="str">
        <f t="shared" si="598"/>
        <v/>
      </c>
      <c r="AE3900" t="str">
        <f t="shared" si="603"/>
        <v/>
      </c>
      <c r="AF3900" t="str">
        <f t="shared" si="599"/>
        <v/>
      </c>
      <c r="AG3900" t="str">
        <f t="shared" si="608"/>
        <v/>
      </c>
      <c r="AH3900" t="str">
        <f t="shared" si="600"/>
        <v/>
      </c>
      <c r="AI3900">
        <v>0.11</v>
      </c>
      <c r="AJ3900" t="str">
        <f t="shared" si="605"/>
        <v/>
      </c>
      <c r="AK3900" t="str">
        <f t="shared" si="604"/>
        <v/>
      </c>
      <c r="AL3900" t="str">
        <f t="shared" si="607"/>
        <v/>
      </c>
    </row>
    <row r="3901" spans="1:38" x14ac:dyDescent="0.2">
      <c r="A3901" t="s">
        <v>29982</v>
      </c>
      <c r="B3901" t="s">
        <v>965</v>
      </c>
      <c r="C3901" t="s">
        <v>29983</v>
      </c>
      <c r="D3901" s="1">
        <v>43713</v>
      </c>
      <c r="E3901" s="1">
        <v>44546</v>
      </c>
      <c r="F3901" t="s">
        <v>26</v>
      </c>
      <c r="I3901">
        <v>100</v>
      </c>
      <c r="J3901">
        <v>0</v>
      </c>
      <c r="K3901">
        <v>0</v>
      </c>
      <c r="L3901">
        <v>3091</v>
      </c>
      <c r="M3901">
        <v>3091</v>
      </c>
      <c r="N3901" t="s">
        <v>20</v>
      </c>
      <c r="O3901" t="s">
        <v>29984</v>
      </c>
      <c r="P3901" t="s">
        <v>44</v>
      </c>
      <c r="S3901" t="s">
        <v>34233</v>
      </c>
      <c r="T3901" t="s">
        <v>34233</v>
      </c>
      <c r="AD3901" t="str">
        <f t="shared" si="598"/>
        <v/>
      </c>
      <c r="AE3901" t="str">
        <f t="shared" si="603"/>
        <v/>
      </c>
      <c r="AF3901" t="str">
        <f t="shared" si="599"/>
        <v/>
      </c>
      <c r="AG3901" t="str">
        <f t="shared" si="608"/>
        <v/>
      </c>
      <c r="AH3901" t="str">
        <f t="shared" si="600"/>
        <v/>
      </c>
      <c r="AI3901">
        <v>0.11</v>
      </c>
      <c r="AJ3901" t="str">
        <f t="shared" si="605"/>
        <v/>
      </c>
      <c r="AK3901" t="str">
        <f t="shared" si="604"/>
        <v/>
      </c>
      <c r="AL3901" t="str">
        <f t="shared" si="607"/>
        <v/>
      </c>
    </row>
    <row r="3902" spans="1:38" x14ac:dyDescent="0.2">
      <c r="A3902" t="s">
        <v>30132</v>
      </c>
      <c r="B3902" t="s">
        <v>965</v>
      </c>
      <c r="C3902" t="s">
        <v>30133</v>
      </c>
      <c r="D3902" s="1">
        <v>43721</v>
      </c>
      <c r="E3902" s="1">
        <v>44546</v>
      </c>
      <c r="F3902" t="s">
        <v>26</v>
      </c>
      <c r="I3902">
        <v>100</v>
      </c>
      <c r="J3902">
        <v>0</v>
      </c>
      <c r="K3902">
        <v>0</v>
      </c>
      <c r="L3902">
        <v>3064</v>
      </c>
      <c r="M3902">
        <v>3064</v>
      </c>
      <c r="N3902" t="s">
        <v>20</v>
      </c>
      <c r="O3902" t="s">
        <v>30134</v>
      </c>
      <c r="P3902" t="s">
        <v>44</v>
      </c>
      <c r="S3902" t="s">
        <v>34233</v>
      </c>
      <c r="T3902" t="s">
        <v>34233</v>
      </c>
      <c r="V3902" t="s">
        <v>33026</v>
      </c>
      <c r="AD3902" t="str">
        <f t="shared" si="598"/>
        <v/>
      </c>
      <c r="AE3902" t="str">
        <f t="shared" ref="AE3902:AE3931" si="609">IF((S3902="tühi")*(AC3902&lt;&gt;""),AC3902,"")</f>
        <v/>
      </c>
      <c r="AF3902" t="str">
        <f t="shared" si="599"/>
        <v/>
      </c>
      <c r="AG3902" t="str">
        <f t="shared" si="608"/>
        <v/>
      </c>
      <c r="AH3902" t="str">
        <f t="shared" si="600"/>
        <v/>
      </c>
      <c r="AI3902">
        <v>0.11</v>
      </c>
      <c r="AJ3902" t="str">
        <f t="shared" si="605"/>
        <v/>
      </c>
      <c r="AK3902" t="str">
        <f t="shared" si="604"/>
        <v/>
      </c>
      <c r="AL3902" t="str">
        <f t="shared" si="607"/>
        <v/>
      </c>
    </row>
    <row r="3903" spans="1:38" x14ac:dyDescent="0.2">
      <c r="A3903" t="s">
        <v>30592</v>
      </c>
      <c r="B3903" t="s">
        <v>965</v>
      </c>
      <c r="C3903" t="s">
        <v>30593</v>
      </c>
      <c r="D3903" s="1">
        <v>43859</v>
      </c>
      <c r="E3903" s="1">
        <v>44232</v>
      </c>
      <c r="F3903" t="s">
        <v>26</v>
      </c>
      <c r="I3903">
        <v>100</v>
      </c>
      <c r="J3903">
        <v>0</v>
      </c>
      <c r="K3903">
        <v>0</v>
      </c>
      <c r="L3903">
        <v>750</v>
      </c>
      <c r="M3903">
        <v>750</v>
      </c>
      <c r="N3903" t="s">
        <v>20</v>
      </c>
      <c r="O3903" t="s">
        <v>30594</v>
      </c>
      <c r="P3903" t="s">
        <v>44</v>
      </c>
      <c r="S3903" t="s">
        <v>34233</v>
      </c>
      <c r="T3903" t="s">
        <v>34233</v>
      </c>
      <c r="AD3903" t="str">
        <f t="shared" si="598"/>
        <v/>
      </c>
      <c r="AE3903" t="str">
        <f t="shared" si="609"/>
        <v/>
      </c>
      <c r="AF3903" t="str">
        <f t="shared" si="599"/>
        <v/>
      </c>
      <c r="AG3903" t="str">
        <f t="shared" si="608"/>
        <v/>
      </c>
      <c r="AH3903" t="str">
        <f t="shared" si="600"/>
        <v/>
      </c>
      <c r="AI3903">
        <v>0.11</v>
      </c>
      <c r="AJ3903" t="str">
        <f t="shared" si="605"/>
        <v/>
      </c>
      <c r="AK3903" t="str">
        <f t="shared" si="604"/>
        <v/>
      </c>
      <c r="AL3903" t="str">
        <f t="shared" si="607"/>
        <v/>
      </c>
    </row>
    <row r="3904" spans="1:38" x14ac:dyDescent="0.2">
      <c r="A3904" t="s">
        <v>31666</v>
      </c>
      <c r="B3904" t="s">
        <v>965</v>
      </c>
      <c r="C3904" t="s">
        <v>31667</v>
      </c>
      <c r="D3904" s="1">
        <v>44232</v>
      </c>
      <c r="E3904" s="1">
        <v>44232</v>
      </c>
      <c r="F3904" t="s">
        <v>26</v>
      </c>
      <c r="I3904">
        <v>100</v>
      </c>
      <c r="J3904">
        <v>0</v>
      </c>
      <c r="K3904">
        <v>0</v>
      </c>
      <c r="L3904">
        <v>60</v>
      </c>
      <c r="M3904">
        <v>60</v>
      </c>
      <c r="N3904" t="s">
        <v>20</v>
      </c>
      <c r="O3904" t="s">
        <v>31664</v>
      </c>
      <c r="P3904" t="s">
        <v>28</v>
      </c>
      <c r="S3904" t="s">
        <v>34233</v>
      </c>
      <c r="T3904" t="s">
        <v>34233</v>
      </c>
      <c r="AD3904" t="str">
        <f t="shared" si="598"/>
        <v/>
      </c>
      <c r="AE3904" t="str">
        <f t="shared" si="609"/>
        <v/>
      </c>
      <c r="AF3904" t="str">
        <f t="shared" si="599"/>
        <v/>
      </c>
      <c r="AG3904" t="str">
        <f t="shared" si="608"/>
        <v/>
      </c>
      <c r="AH3904" t="str">
        <f t="shared" si="600"/>
        <v/>
      </c>
      <c r="AI3904">
        <v>0.11</v>
      </c>
      <c r="AJ3904" t="str">
        <f t="shared" si="605"/>
        <v/>
      </c>
      <c r="AK3904" t="str">
        <f t="shared" si="604"/>
        <v/>
      </c>
      <c r="AL3904" t="str">
        <f t="shared" si="607"/>
        <v/>
      </c>
    </row>
    <row r="3905" spans="1:39" x14ac:dyDescent="0.2">
      <c r="A3905" t="s">
        <v>31137</v>
      </c>
      <c r="B3905" t="s">
        <v>965</v>
      </c>
      <c r="C3905" t="s">
        <v>31138</v>
      </c>
      <c r="D3905" s="1">
        <v>43859</v>
      </c>
      <c r="E3905" s="1">
        <v>43901</v>
      </c>
      <c r="F3905" s="9" t="s">
        <v>39</v>
      </c>
      <c r="I3905">
        <v>100</v>
      </c>
      <c r="J3905">
        <v>0</v>
      </c>
      <c r="K3905">
        <v>0</v>
      </c>
      <c r="L3905">
        <v>11981</v>
      </c>
      <c r="M3905">
        <v>11981</v>
      </c>
      <c r="N3905" t="s">
        <v>20</v>
      </c>
      <c r="O3905" t="s">
        <v>31139</v>
      </c>
      <c r="P3905" t="s">
        <v>2356</v>
      </c>
      <c r="S3905" t="s">
        <v>33942</v>
      </c>
      <c r="T3905" t="s">
        <v>34233</v>
      </c>
      <c r="U3905" t="s">
        <v>32634</v>
      </c>
      <c r="V3905" t="s">
        <v>33026</v>
      </c>
      <c r="W3905">
        <v>480</v>
      </c>
      <c r="X3905">
        <v>2</v>
      </c>
      <c r="Y3905" t="s">
        <v>32654</v>
      </c>
      <c r="Z3905">
        <v>960</v>
      </c>
      <c r="AB3905">
        <v>4</v>
      </c>
      <c r="AC3905">
        <v>1</v>
      </c>
      <c r="AE3905">
        <f t="shared" si="609"/>
        <v>1</v>
      </c>
      <c r="AF3905" t="str">
        <f t="shared" si="599"/>
        <v/>
      </c>
      <c r="AG3905" t="str">
        <f t="shared" si="608"/>
        <v/>
      </c>
      <c r="AH3905" t="str">
        <f t="shared" si="600"/>
        <v/>
      </c>
      <c r="AI3905">
        <v>0.11</v>
      </c>
      <c r="AJ3905" t="str">
        <f t="shared" si="605"/>
        <v/>
      </c>
      <c r="AK3905">
        <f t="shared" si="604"/>
        <v>2.7</v>
      </c>
      <c r="AL3905">
        <f t="shared" si="607"/>
        <v>0.29700000000000004</v>
      </c>
      <c r="AM3905" t="s">
        <v>33957</v>
      </c>
    </row>
    <row r="3906" spans="1:39" x14ac:dyDescent="0.2">
      <c r="A3906" t="s">
        <v>4850</v>
      </c>
      <c r="B3906" t="s">
        <v>965</v>
      </c>
      <c r="C3906" t="s">
        <v>4851</v>
      </c>
      <c r="D3906" s="1">
        <v>35947</v>
      </c>
      <c r="E3906" s="1">
        <v>43456</v>
      </c>
      <c r="F3906" t="s">
        <v>39</v>
      </c>
      <c r="I3906">
        <v>100</v>
      </c>
      <c r="J3906">
        <v>0</v>
      </c>
      <c r="K3906">
        <v>0</v>
      </c>
      <c r="L3906">
        <v>22500</v>
      </c>
      <c r="M3906">
        <v>22498</v>
      </c>
      <c r="N3906" t="s">
        <v>401</v>
      </c>
      <c r="O3906" t="s">
        <v>4852</v>
      </c>
      <c r="P3906" t="s">
        <v>28</v>
      </c>
      <c r="S3906" t="s">
        <v>33942</v>
      </c>
      <c r="T3906" t="s">
        <v>34233</v>
      </c>
      <c r="AD3906" t="str">
        <f t="shared" si="598"/>
        <v/>
      </c>
      <c r="AE3906" t="str">
        <f t="shared" si="609"/>
        <v/>
      </c>
      <c r="AF3906" t="str">
        <f t="shared" si="599"/>
        <v/>
      </c>
      <c r="AG3906" t="str">
        <f t="shared" si="608"/>
        <v/>
      </c>
      <c r="AH3906" t="str">
        <f t="shared" si="600"/>
        <v/>
      </c>
      <c r="AI3906">
        <v>0.11</v>
      </c>
      <c r="AJ3906" t="str">
        <f t="shared" si="605"/>
        <v/>
      </c>
      <c r="AK3906" t="str">
        <f t="shared" si="604"/>
        <v/>
      </c>
      <c r="AL3906" t="str">
        <f t="shared" si="607"/>
        <v/>
      </c>
    </row>
    <row r="3907" spans="1:39" x14ac:dyDescent="0.2">
      <c r="A3907" t="s">
        <v>25564</v>
      </c>
      <c r="B3907" t="s">
        <v>965</v>
      </c>
      <c r="C3907" t="s">
        <v>25565</v>
      </c>
      <c r="D3907" s="1">
        <v>40036</v>
      </c>
      <c r="E3907" s="1">
        <v>43456</v>
      </c>
      <c r="F3907" t="s">
        <v>26</v>
      </c>
      <c r="I3907">
        <v>100</v>
      </c>
      <c r="J3907">
        <v>0</v>
      </c>
      <c r="K3907">
        <v>0</v>
      </c>
      <c r="L3907">
        <v>21800</v>
      </c>
      <c r="M3907">
        <v>21778</v>
      </c>
      <c r="N3907" t="s">
        <v>401</v>
      </c>
      <c r="O3907" t="s">
        <v>25561</v>
      </c>
      <c r="P3907" t="s">
        <v>44</v>
      </c>
      <c r="S3907" t="s">
        <v>34233</v>
      </c>
      <c r="T3907" t="s">
        <v>34233</v>
      </c>
      <c r="AD3907" t="str">
        <f t="shared" si="598"/>
        <v/>
      </c>
      <c r="AE3907" t="str">
        <f t="shared" si="609"/>
        <v/>
      </c>
      <c r="AF3907" t="str">
        <f t="shared" si="599"/>
        <v/>
      </c>
      <c r="AG3907" t="str">
        <f t="shared" si="608"/>
        <v/>
      </c>
      <c r="AH3907" t="str">
        <f t="shared" si="600"/>
        <v/>
      </c>
      <c r="AI3907">
        <v>0.11</v>
      </c>
      <c r="AJ3907" t="str">
        <f t="shared" si="605"/>
        <v/>
      </c>
      <c r="AK3907" t="str">
        <f t="shared" si="604"/>
        <v/>
      </c>
      <c r="AL3907" t="str">
        <f t="shared" si="607"/>
        <v/>
      </c>
    </row>
    <row r="3908" spans="1:39" x14ac:dyDescent="0.2">
      <c r="A3908" t="s">
        <v>25568</v>
      </c>
      <c r="B3908" t="s">
        <v>965</v>
      </c>
      <c r="C3908" t="s">
        <v>25569</v>
      </c>
      <c r="D3908" s="1">
        <v>40036</v>
      </c>
      <c r="E3908" s="1">
        <v>44546</v>
      </c>
      <c r="F3908" t="s">
        <v>26</v>
      </c>
      <c r="I3908">
        <v>100</v>
      </c>
      <c r="J3908">
        <v>0</v>
      </c>
      <c r="K3908">
        <v>0</v>
      </c>
      <c r="L3908">
        <v>7435</v>
      </c>
      <c r="M3908">
        <v>7435</v>
      </c>
      <c r="N3908" t="s">
        <v>20</v>
      </c>
      <c r="O3908" t="s">
        <v>25561</v>
      </c>
      <c r="P3908" t="s">
        <v>44</v>
      </c>
      <c r="S3908" t="s">
        <v>34233</v>
      </c>
      <c r="T3908" t="s">
        <v>34233</v>
      </c>
      <c r="AD3908" t="str">
        <f t="shared" si="598"/>
        <v/>
      </c>
      <c r="AE3908" t="str">
        <f t="shared" si="609"/>
        <v/>
      </c>
      <c r="AF3908" t="str">
        <f t="shared" si="599"/>
        <v/>
      </c>
      <c r="AG3908" t="str">
        <f t="shared" si="608"/>
        <v/>
      </c>
      <c r="AH3908" t="str">
        <f t="shared" si="600"/>
        <v/>
      </c>
      <c r="AI3908">
        <v>0.11</v>
      </c>
      <c r="AJ3908" t="str">
        <f t="shared" si="605"/>
        <v/>
      </c>
      <c r="AK3908" t="str">
        <f t="shared" si="604"/>
        <v/>
      </c>
      <c r="AL3908" t="str">
        <f t="shared" si="607"/>
        <v/>
      </c>
    </row>
    <row r="3909" spans="1:39" x14ac:dyDescent="0.2">
      <c r="A3909" t="s">
        <v>27296</v>
      </c>
      <c r="B3909" t="s">
        <v>965</v>
      </c>
      <c r="C3909" t="s">
        <v>27297</v>
      </c>
      <c r="D3909" s="1">
        <v>41815</v>
      </c>
      <c r="E3909" s="1">
        <v>43456</v>
      </c>
      <c r="F3909" t="s">
        <v>26</v>
      </c>
      <c r="I3909">
        <v>100</v>
      </c>
      <c r="J3909">
        <v>0</v>
      </c>
      <c r="K3909">
        <v>0</v>
      </c>
      <c r="L3909">
        <v>5038</v>
      </c>
      <c r="M3909">
        <v>5038</v>
      </c>
      <c r="N3909" t="s">
        <v>20</v>
      </c>
      <c r="O3909" t="s">
        <v>27298</v>
      </c>
      <c r="P3909" t="s">
        <v>2356</v>
      </c>
      <c r="S3909" t="s">
        <v>34233</v>
      </c>
      <c r="T3909" t="s">
        <v>34233</v>
      </c>
      <c r="V3909" t="s">
        <v>34997</v>
      </c>
      <c r="AD3909" t="str">
        <f t="shared" si="598"/>
        <v/>
      </c>
      <c r="AE3909" t="str">
        <f t="shared" si="609"/>
        <v/>
      </c>
      <c r="AF3909" t="str">
        <f t="shared" si="599"/>
        <v/>
      </c>
      <c r="AG3909" t="str">
        <f t="shared" si="608"/>
        <v/>
      </c>
      <c r="AH3909" t="str">
        <f t="shared" si="600"/>
        <v/>
      </c>
      <c r="AI3909">
        <v>0.11</v>
      </c>
      <c r="AJ3909" t="str">
        <f t="shared" si="605"/>
        <v/>
      </c>
      <c r="AK3909" t="str">
        <f t="shared" si="604"/>
        <v/>
      </c>
      <c r="AL3909" t="str">
        <f t="shared" si="607"/>
        <v/>
      </c>
    </row>
    <row r="3910" spans="1:39" x14ac:dyDescent="0.2">
      <c r="A3910" t="s">
        <v>27181</v>
      </c>
      <c r="B3910" t="s">
        <v>965</v>
      </c>
      <c r="C3910" t="s">
        <v>27182</v>
      </c>
      <c r="D3910" s="1">
        <v>41815</v>
      </c>
      <c r="E3910" s="1">
        <v>43456</v>
      </c>
      <c r="F3910" t="s">
        <v>26</v>
      </c>
      <c r="I3910">
        <v>100</v>
      </c>
      <c r="J3910">
        <v>0</v>
      </c>
      <c r="K3910">
        <v>0</v>
      </c>
      <c r="L3910">
        <v>2338</v>
      </c>
      <c r="M3910">
        <v>2338</v>
      </c>
      <c r="N3910" t="s">
        <v>20</v>
      </c>
      <c r="O3910" t="s">
        <v>27183</v>
      </c>
      <c r="P3910" t="s">
        <v>2356</v>
      </c>
      <c r="S3910" t="s">
        <v>34233</v>
      </c>
      <c r="T3910" t="s">
        <v>34233</v>
      </c>
      <c r="V3910" t="s">
        <v>34997</v>
      </c>
      <c r="AD3910" t="str">
        <f t="shared" ref="AD3910:AD3973" si="610">IF((S3910="tühi")*(F3910&lt;&gt;"Elamumaa")*(G3910&lt;&gt;"Elamumaa")*(H3910&lt;&gt;"Elamumaa"),IF(Z3910=0,"",Z3910),"")</f>
        <v/>
      </c>
      <c r="AE3910" t="str">
        <f t="shared" si="609"/>
        <v/>
      </c>
      <c r="AF3910" t="str">
        <f t="shared" ref="AF3910:AF3973" si="611">IF((S3910&lt;&gt;"tühi")*(F3910&lt;&gt;"Elamumaa")*(G3910&lt;&gt;"Elamumaa")*(H3910&lt;&gt;"Elamumaa"),IF(Z3910=0,"",Z3910),"")</f>
        <v/>
      </c>
      <c r="AG3910" t="str">
        <f t="shared" si="608"/>
        <v/>
      </c>
      <c r="AH3910" t="str">
        <f t="shared" si="600"/>
        <v/>
      </c>
      <c r="AI3910">
        <v>0.11</v>
      </c>
      <c r="AJ3910" t="str">
        <f t="shared" si="605"/>
        <v/>
      </c>
      <c r="AK3910" t="str">
        <f t="shared" si="604"/>
        <v/>
      </c>
      <c r="AL3910" t="str">
        <f t="shared" si="607"/>
        <v/>
      </c>
    </row>
    <row r="3911" spans="1:39" x14ac:dyDescent="0.2">
      <c r="A3911" t="s">
        <v>26707</v>
      </c>
      <c r="B3911" t="s">
        <v>965</v>
      </c>
      <c r="C3911" t="s">
        <v>26708</v>
      </c>
      <c r="D3911" s="1">
        <v>41409</v>
      </c>
      <c r="E3911" s="1">
        <v>44546</v>
      </c>
      <c r="F3911" t="s">
        <v>26</v>
      </c>
      <c r="I3911">
        <v>100</v>
      </c>
      <c r="J3911">
        <v>0</v>
      </c>
      <c r="K3911">
        <v>0</v>
      </c>
      <c r="L3911">
        <v>461</v>
      </c>
      <c r="M3911">
        <v>461</v>
      </c>
      <c r="N3911" t="s">
        <v>20</v>
      </c>
      <c r="O3911" t="s">
        <v>26709</v>
      </c>
      <c r="P3911" t="s">
        <v>44</v>
      </c>
      <c r="S3911" t="s">
        <v>34233</v>
      </c>
      <c r="T3911" t="s">
        <v>34233</v>
      </c>
      <c r="AD3911" t="str">
        <f t="shared" si="610"/>
        <v/>
      </c>
      <c r="AE3911" t="str">
        <f t="shared" si="609"/>
        <v/>
      </c>
      <c r="AF3911" t="str">
        <f t="shared" si="611"/>
        <v/>
      </c>
      <c r="AG3911" t="str">
        <f t="shared" si="608"/>
        <v/>
      </c>
      <c r="AH3911" t="str">
        <f t="shared" ref="AH3911:AH3974" si="612">IF(AG3911="","",AG3911*2.7)</f>
        <v/>
      </c>
      <c r="AI3911">
        <v>0.11</v>
      </c>
      <c r="AJ3911" t="str">
        <f t="shared" si="605"/>
        <v/>
      </c>
      <c r="AK3911" t="str">
        <f t="shared" si="604"/>
        <v/>
      </c>
      <c r="AL3911" t="str">
        <f t="shared" si="607"/>
        <v/>
      </c>
    </row>
    <row r="3912" spans="1:39" x14ac:dyDescent="0.2">
      <c r="A3912" t="s">
        <v>30399</v>
      </c>
      <c r="B3912" t="s">
        <v>965</v>
      </c>
      <c r="C3912" t="s">
        <v>30400</v>
      </c>
      <c r="D3912" s="1">
        <v>43859</v>
      </c>
      <c r="E3912" s="1">
        <v>44546</v>
      </c>
      <c r="F3912" t="s">
        <v>26</v>
      </c>
      <c r="I3912">
        <v>100</v>
      </c>
      <c r="J3912">
        <v>0</v>
      </c>
      <c r="K3912">
        <v>0</v>
      </c>
      <c r="L3912">
        <v>1914</v>
      </c>
      <c r="M3912">
        <v>1914</v>
      </c>
      <c r="N3912" t="s">
        <v>20</v>
      </c>
      <c r="O3912" t="s">
        <v>30401</v>
      </c>
      <c r="P3912" t="s">
        <v>44</v>
      </c>
      <c r="S3912" t="s">
        <v>34233</v>
      </c>
      <c r="T3912" t="s">
        <v>34233</v>
      </c>
      <c r="AD3912" t="str">
        <f t="shared" si="610"/>
        <v/>
      </c>
      <c r="AE3912" t="str">
        <f t="shared" si="609"/>
        <v/>
      </c>
      <c r="AF3912" t="str">
        <f t="shared" si="611"/>
        <v/>
      </c>
      <c r="AG3912" t="str">
        <f t="shared" si="608"/>
        <v/>
      </c>
      <c r="AH3912" t="str">
        <f t="shared" si="612"/>
        <v/>
      </c>
      <c r="AI3912">
        <v>0.11</v>
      </c>
      <c r="AJ3912" t="str">
        <f t="shared" si="605"/>
        <v/>
      </c>
      <c r="AK3912" t="str">
        <f t="shared" si="604"/>
        <v/>
      </c>
      <c r="AL3912" t="str">
        <f t="shared" si="607"/>
        <v/>
      </c>
    </row>
    <row r="3913" spans="1:39" x14ac:dyDescent="0.2">
      <c r="A3913" t="s">
        <v>4808</v>
      </c>
      <c r="B3913" t="s">
        <v>965</v>
      </c>
      <c r="C3913" t="s">
        <v>4809</v>
      </c>
      <c r="D3913" s="1">
        <v>35947</v>
      </c>
      <c r="E3913" s="1">
        <v>43456</v>
      </c>
      <c r="F3913" t="s">
        <v>39</v>
      </c>
      <c r="I3913">
        <v>100</v>
      </c>
      <c r="J3913">
        <v>0</v>
      </c>
      <c r="K3913">
        <v>0</v>
      </c>
      <c r="L3913">
        <v>13700</v>
      </c>
      <c r="M3913">
        <v>13700</v>
      </c>
      <c r="N3913" t="s">
        <v>20</v>
      </c>
      <c r="O3913" t="s">
        <v>4810</v>
      </c>
      <c r="P3913" t="s">
        <v>28</v>
      </c>
      <c r="S3913" t="s">
        <v>33942</v>
      </c>
      <c r="T3913" t="s">
        <v>34233</v>
      </c>
      <c r="AD3913" t="str">
        <f t="shared" si="610"/>
        <v/>
      </c>
      <c r="AE3913" t="str">
        <f t="shared" si="609"/>
        <v/>
      </c>
      <c r="AF3913" t="str">
        <f t="shared" si="611"/>
        <v/>
      </c>
      <c r="AG3913" t="str">
        <f t="shared" si="608"/>
        <v/>
      </c>
      <c r="AH3913" t="str">
        <f t="shared" si="612"/>
        <v/>
      </c>
      <c r="AI3913">
        <v>0.11</v>
      </c>
      <c r="AJ3913" t="str">
        <f t="shared" si="605"/>
        <v/>
      </c>
      <c r="AK3913" t="str">
        <f t="shared" si="604"/>
        <v/>
      </c>
      <c r="AL3913" t="str">
        <f t="shared" si="607"/>
        <v/>
      </c>
    </row>
    <row r="3914" spans="1:39" x14ac:dyDescent="0.2">
      <c r="A3914" t="s">
        <v>30587</v>
      </c>
      <c r="B3914" t="s">
        <v>965</v>
      </c>
      <c r="C3914" t="s">
        <v>30588</v>
      </c>
      <c r="D3914" s="1">
        <v>43859</v>
      </c>
      <c r="E3914" s="1">
        <v>44232</v>
      </c>
      <c r="F3914" t="s">
        <v>889</v>
      </c>
      <c r="I3914">
        <v>100</v>
      </c>
      <c r="J3914">
        <v>0</v>
      </c>
      <c r="K3914">
        <v>0</v>
      </c>
      <c r="L3914">
        <v>1704</v>
      </c>
      <c r="M3914">
        <v>1704</v>
      </c>
      <c r="N3914" t="s">
        <v>20</v>
      </c>
      <c r="O3914" t="s">
        <v>30589</v>
      </c>
      <c r="P3914" t="s">
        <v>44</v>
      </c>
      <c r="S3914" t="s">
        <v>33942</v>
      </c>
      <c r="T3914" t="s">
        <v>34233</v>
      </c>
      <c r="AD3914" t="str">
        <f t="shared" si="610"/>
        <v/>
      </c>
      <c r="AE3914" t="str">
        <f t="shared" si="609"/>
        <v/>
      </c>
      <c r="AF3914" t="str">
        <f t="shared" si="611"/>
        <v/>
      </c>
      <c r="AG3914" t="str">
        <f t="shared" si="608"/>
        <v/>
      </c>
      <c r="AH3914" t="str">
        <f t="shared" si="612"/>
        <v/>
      </c>
      <c r="AI3914">
        <v>0.11</v>
      </c>
      <c r="AJ3914" t="str">
        <f t="shared" si="605"/>
        <v/>
      </c>
      <c r="AK3914" t="str">
        <f t="shared" si="604"/>
        <v/>
      </c>
      <c r="AL3914" t="str">
        <f t="shared" si="607"/>
        <v/>
      </c>
    </row>
    <row r="3915" spans="1:39" x14ac:dyDescent="0.2">
      <c r="A3915" t="s">
        <v>31665</v>
      </c>
      <c r="B3915" t="s">
        <v>965</v>
      </c>
      <c r="C3915" t="s">
        <v>27593</v>
      </c>
      <c r="D3915" s="1">
        <v>44232</v>
      </c>
      <c r="E3915" s="1">
        <v>44232</v>
      </c>
      <c r="F3915" t="s">
        <v>19</v>
      </c>
      <c r="I3915">
        <v>100</v>
      </c>
      <c r="J3915">
        <v>0</v>
      </c>
      <c r="K3915">
        <v>0</v>
      </c>
      <c r="L3915">
        <v>7357</v>
      </c>
      <c r="M3915">
        <v>7357</v>
      </c>
      <c r="N3915" t="s">
        <v>20</v>
      </c>
      <c r="O3915" t="s">
        <v>31664</v>
      </c>
      <c r="P3915" t="s">
        <v>28</v>
      </c>
      <c r="S3915" t="s">
        <v>33942</v>
      </c>
      <c r="T3915" t="s">
        <v>34233</v>
      </c>
      <c r="V3915" t="s">
        <v>33031</v>
      </c>
      <c r="W3915">
        <v>250</v>
      </c>
      <c r="X3915">
        <v>2</v>
      </c>
      <c r="Y3915" t="s">
        <v>32661</v>
      </c>
      <c r="Z3915">
        <v>400</v>
      </c>
      <c r="AA3915">
        <v>7</v>
      </c>
      <c r="AB3915">
        <v>4.5999999999999996</v>
      </c>
      <c r="AC3915">
        <v>1</v>
      </c>
      <c r="AD3915" t="str">
        <f t="shared" si="610"/>
        <v/>
      </c>
      <c r="AE3915">
        <f t="shared" si="609"/>
        <v>1</v>
      </c>
      <c r="AF3915" t="str">
        <f t="shared" si="611"/>
        <v/>
      </c>
      <c r="AG3915" t="str">
        <f t="shared" si="608"/>
        <v/>
      </c>
      <c r="AH3915" t="str">
        <f t="shared" si="612"/>
        <v/>
      </c>
      <c r="AI3915">
        <v>0.11</v>
      </c>
      <c r="AJ3915" t="str">
        <f t="shared" si="605"/>
        <v/>
      </c>
      <c r="AK3915">
        <f t="shared" si="604"/>
        <v>2.7</v>
      </c>
      <c r="AL3915">
        <f t="shared" si="607"/>
        <v>0.29700000000000004</v>
      </c>
    </row>
    <row r="3916" spans="1:39" x14ac:dyDescent="0.2">
      <c r="A3916" t="s">
        <v>31662</v>
      </c>
      <c r="B3916" t="s">
        <v>965</v>
      </c>
      <c r="C3916" t="s">
        <v>31663</v>
      </c>
      <c r="D3916" s="1">
        <v>44232</v>
      </c>
      <c r="E3916" s="1">
        <v>44232</v>
      </c>
      <c r="F3916" t="s">
        <v>19</v>
      </c>
      <c r="I3916">
        <v>100</v>
      </c>
      <c r="J3916">
        <v>0</v>
      </c>
      <c r="K3916">
        <v>0</v>
      </c>
      <c r="L3916">
        <v>7720</v>
      </c>
      <c r="M3916">
        <v>7720</v>
      </c>
      <c r="N3916" t="s">
        <v>20</v>
      </c>
      <c r="O3916" t="s">
        <v>31664</v>
      </c>
      <c r="P3916" t="s">
        <v>28</v>
      </c>
      <c r="S3916" t="s">
        <v>33942</v>
      </c>
      <c r="T3916" t="s">
        <v>34233</v>
      </c>
      <c r="V3916" t="s">
        <v>33031</v>
      </c>
      <c r="W3916">
        <v>250</v>
      </c>
      <c r="X3916">
        <v>2</v>
      </c>
      <c r="Y3916" t="s">
        <v>32661</v>
      </c>
      <c r="Z3916">
        <v>400</v>
      </c>
      <c r="AA3916">
        <v>7</v>
      </c>
      <c r="AB3916">
        <v>3</v>
      </c>
      <c r="AC3916">
        <v>1</v>
      </c>
      <c r="AD3916" t="str">
        <f t="shared" si="610"/>
        <v/>
      </c>
      <c r="AE3916">
        <f t="shared" si="609"/>
        <v>1</v>
      </c>
      <c r="AF3916" t="str">
        <f t="shared" si="611"/>
        <v/>
      </c>
      <c r="AG3916" t="str">
        <f t="shared" si="608"/>
        <v/>
      </c>
      <c r="AH3916" t="str">
        <f t="shared" si="612"/>
        <v/>
      </c>
      <c r="AI3916">
        <v>0.11</v>
      </c>
      <c r="AJ3916" t="str">
        <f t="shared" si="605"/>
        <v/>
      </c>
      <c r="AK3916">
        <f t="shared" si="604"/>
        <v>2.7</v>
      </c>
      <c r="AL3916">
        <f t="shared" si="607"/>
        <v>0.29700000000000004</v>
      </c>
    </row>
    <row r="3917" spans="1:39" x14ac:dyDescent="0.2">
      <c r="A3917" t="s">
        <v>13254</v>
      </c>
      <c r="B3917" t="s">
        <v>965</v>
      </c>
      <c r="C3917" t="s">
        <v>13255</v>
      </c>
      <c r="D3917" s="1">
        <v>36901</v>
      </c>
      <c r="E3917" s="1">
        <v>43456</v>
      </c>
      <c r="F3917" t="s">
        <v>39</v>
      </c>
      <c r="I3917">
        <v>100</v>
      </c>
      <c r="J3917">
        <v>0</v>
      </c>
      <c r="K3917">
        <v>0</v>
      </c>
      <c r="L3917">
        <v>24700</v>
      </c>
      <c r="M3917">
        <v>24745</v>
      </c>
      <c r="N3917" t="s">
        <v>401</v>
      </c>
      <c r="O3917" t="s">
        <v>13256</v>
      </c>
      <c r="P3917" t="s">
        <v>28</v>
      </c>
      <c r="S3917" t="s">
        <v>33942</v>
      </c>
      <c r="T3917" t="s">
        <v>34233</v>
      </c>
      <c r="AD3917" t="str">
        <f t="shared" si="610"/>
        <v/>
      </c>
      <c r="AE3917" t="str">
        <f t="shared" si="609"/>
        <v/>
      </c>
      <c r="AF3917" t="str">
        <f t="shared" si="611"/>
        <v/>
      </c>
      <c r="AG3917" t="str">
        <f t="shared" si="608"/>
        <v/>
      </c>
      <c r="AH3917" t="str">
        <f t="shared" si="612"/>
        <v/>
      </c>
      <c r="AI3917">
        <v>0.11</v>
      </c>
      <c r="AJ3917" t="str">
        <f t="shared" si="605"/>
        <v/>
      </c>
      <c r="AK3917" t="str">
        <f t="shared" si="604"/>
        <v/>
      </c>
      <c r="AL3917" t="str">
        <f t="shared" si="607"/>
        <v/>
      </c>
    </row>
    <row r="3918" spans="1:39" x14ac:dyDescent="0.2">
      <c r="A3918" t="s">
        <v>27502</v>
      </c>
      <c r="B3918" t="s">
        <v>965</v>
      </c>
      <c r="C3918" t="s">
        <v>27503</v>
      </c>
      <c r="D3918" s="1">
        <v>42067</v>
      </c>
      <c r="E3918" s="1">
        <v>43456</v>
      </c>
      <c r="F3918" t="s">
        <v>39</v>
      </c>
      <c r="I3918">
        <v>100</v>
      </c>
      <c r="J3918">
        <v>0</v>
      </c>
      <c r="K3918">
        <v>0</v>
      </c>
      <c r="L3918">
        <v>200</v>
      </c>
      <c r="M3918">
        <v>200</v>
      </c>
      <c r="N3918" t="s">
        <v>20</v>
      </c>
      <c r="O3918" t="s">
        <v>27504</v>
      </c>
      <c r="P3918" t="s">
        <v>28</v>
      </c>
      <c r="S3918" t="s">
        <v>33942</v>
      </c>
      <c r="T3918" t="s">
        <v>34233</v>
      </c>
      <c r="V3918" t="s">
        <v>34998</v>
      </c>
      <c r="AD3918" t="str">
        <f t="shared" si="610"/>
        <v/>
      </c>
      <c r="AE3918" t="str">
        <f t="shared" si="609"/>
        <v/>
      </c>
      <c r="AF3918" t="str">
        <f t="shared" si="611"/>
        <v/>
      </c>
      <c r="AG3918" t="str">
        <f t="shared" si="608"/>
        <v/>
      </c>
      <c r="AH3918" t="str">
        <f t="shared" si="612"/>
        <v/>
      </c>
      <c r="AI3918">
        <v>0.11</v>
      </c>
      <c r="AJ3918" t="str">
        <f t="shared" si="605"/>
        <v/>
      </c>
      <c r="AK3918" t="str">
        <f t="shared" si="604"/>
        <v/>
      </c>
      <c r="AL3918" t="str">
        <f t="shared" si="607"/>
        <v/>
      </c>
    </row>
    <row r="3919" spans="1:39" x14ac:dyDescent="0.2">
      <c r="A3919" t="s">
        <v>17698</v>
      </c>
      <c r="B3919" t="s">
        <v>965</v>
      </c>
      <c r="C3919" t="s">
        <v>17699</v>
      </c>
      <c r="D3919" s="1">
        <v>37726</v>
      </c>
      <c r="E3919" s="1">
        <v>43456</v>
      </c>
      <c r="F3919" t="s">
        <v>39</v>
      </c>
      <c r="I3919">
        <v>100</v>
      </c>
      <c r="J3919">
        <v>0</v>
      </c>
      <c r="K3919">
        <v>0</v>
      </c>
      <c r="L3919">
        <v>3660</v>
      </c>
      <c r="M3919">
        <v>3660</v>
      </c>
      <c r="N3919" t="s">
        <v>20</v>
      </c>
      <c r="O3919" t="s">
        <v>17700</v>
      </c>
      <c r="P3919" t="s">
        <v>28</v>
      </c>
      <c r="S3919" t="s">
        <v>33942</v>
      </c>
      <c r="T3919" t="s">
        <v>34233</v>
      </c>
      <c r="AD3919" t="str">
        <f t="shared" si="610"/>
        <v/>
      </c>
      <c r="AE3919" t="str">
        <f t="shared" si="609"/>
        <v/>
      </c>
      <c r="AF3919" t="str">
        <f t="shared" si="611"/>
        <v/>
      </c>
      <c r="AG3919" t="str">
        <f t="shared" si="608"/>
        <v/>
      </c>
      <c r="AH3919" t="str">
        <f t="shared" si="612"/>
        <v/>
      </c>
      <c r="AI3919">
        <v>0.11</v>
      </c>
      <c r="AJ3919" t="str">
        <f t="shared" si="605"/>
        <v/>
      </c>
      <c r="AK3919" t="str">
        <f t="shared" si="604"/>
        <v/>
      </c>
      <c r="AL3919" t="str">
        <f t="shared" si="607"/>
        <v/>
      </c>
    </row>
    <row r="3920" spans="1:39" x14ac:dyDescent="0.2">
      <c r="A3920" t="s">
        <v>10184</v>
      </c>
      <c r="B3920" t="s">
        <v>965</v>
      </c>
      <c r="C3920" t="s">
        <v>10185</v>
      </c>
      <c r="D3920" s="1">
        <v>36440</v>
      </c>
      <c r="E3920" s="1">
        <v>43456</v>
      </c>
      <c r="F3920" t="s">
        <v>39</v>
      </c>
      <c r="I3920">
        <v>100</v>
      </c>
      <c r="J3920">
        <v>0</v>
      </c>
      <c r="K3920">
        <v>0</v>
      </c>
      <c r="L3920">
        <v>30500</v>
      </c>
      <c r="M3920">
        <v>30458</v>
      </c>
      <c r="N3920" t="s">
        <v>401</v>
      </c>
      <c r="O3920" t="s">
        <v>10186</v>
      </c>
      <c r="P3920" t="s">
        <v>28</v>
      </c>
      <c r="S3920" t="s">
        <v>33942</v>
      </c>
      <c r="T3920" t="s">
        <v>34233</v>
      </c>
      <c r="AD3920" t="str">
        <f t="shared" si="610"/>
        <v/>
      </c>
      <c r="AE3920" t="str">
        <f t="shared" si="609"/>
        <v/>
      </c>
      <c r="AF3920" t="str">
        <f t="shared" si="611"/>
        <v/>
      </c>
      <c r="AG3920" t="str">
        <f t="shared" si="608"/>
        <v/>
      </c>
      <c r="AH3920" t="str">
        <f t="shared" si="612"/>
        <v/>
      </c>
      <c r="AI3920">
        <v>0.11</v>
      </c>
      <c r="AJ3920" t="str">
        <f t="shared" si="605"/>
        <v/>
      </c>
      <c r="AK3920" t="str">
        <f t="shared" si="604"/>
        <v/>
      </c>
      <c r="AL3920" t="str">
        <f t="shared" si="607"/>
        <v/>
      </c>
    </row>
    <row r="3921" spans="1:39" x14ac:dyDescent="0.2">
      <c r="A3921" t="s">
        <v>26659</v>
      </c>
      <c r="B3921" t="s">
        <v>965</v>
      </c>
      <c r="C3921" t="s">
        <v>26660</v>
      </c>
      <c r="D3921" s="1">
        <v>41369</v>
      </c>
      <c r="E3921" s="1">
        <v>43456</v>
      </c>
      <c r="F3921" t="s">
        <v>15352</v>
      </c>
      <c r="I3921">
        <v>100</v>
      </c>
      <c r="J3921">
        <v>0</v>
      </c>
      <c r="K3921">
        <v>0</v>
      </c>
      <c r="L3921">
        <v>309200</v>
      </c>
      <c r="M3921">
        <v>309245</v>
      </c>
      <c r="N3921" t="s">
        <v>401</v>
      </c>
      <c r="O3921" t="s">
        <v>26661</v>
      </c>
      <c r="P3921" t="s">
        <v>2356</v>
      </c>
      <c r="S3921" t="s">
        <v>33942</v>
      </c>
      <c r="T3921" t="s">
        <v>34233</v>
      </c>
      <c r="AD3921" t="str">
        <f t="shared" si="610"/>
        <v/>
      </c>
      <c r="AE3921" t="str">
        <f t="shared" si="609"/>
        <v/>
      </c>
      <c r="AF3921" t="str">
        <f t="shared" si="611"/>
        <v/>
      </c>
      <c r="AG3921" t="str">
        <f t="shared" si="608"/>
        <v/>
      </c>
      <c r="AH3921" t="str">
        <f t="shared" si="612"/>
        <v/>
      </c>
      <c r="AI3921">
        <v>0.11</v>
      </c>
      <c r="AJ3921" t="str">
        <f t="shared" si="605"/>
        <v/>
      </c>
      <c r="AK3921" t="str">
        <f t="shared" si="604"/>
        <v/>
      </c>
      <c r="AL3921" t="str">
        <f t="shared" si="607"/>
        <v/>
      </c>
    </row>
    <row r="3922" spans="1:39" x14ac:dyDescent="0.2">
      <c r="A3922" t="s">
        <v>25602</v>
      </c>
      <c r="B3922" t="s">
        <v>965</v>
      </c>
      <c r="C3922" t="s">
        <v>25603</v>
      </c>
      <c r="D3922" s="1">
        <v>40141</v>
      </c>
      <c r="E3922" s="1">
        <v>43456</v>
      </c>
      <c r="F3922" t="s">
        <v>39</v>
      </c>
      <c r="I3922">
        <v>100</v>
      </c>
      <c r="J3922">
        <v>0</v>
      </c>
      <c r="K3922">
        <v>0</v>
      </c>
      <c r="L3922">
        <v>9793</v>
      </c>
      <c r="M3922">
        <v>9793</v>
      </c>
      <c r="N3922" t="s">
        <v>20</v>
      </c>
      <c r="O3922" t="s">
        <v>25604</v>
      </c>
      <c r="P3922" t="s">
        <v>28</v>
      </c>
      <c r="S3922" t="s">
        <v>33942</v>
      </c>
      <c r="T3922" t="s">
        <v>34233</v>
      </c>
      <c r="AD3922" t="str">
        <f t="shared" si="610"/>
        <v/>
      </c>
      <c r="AE3922" t="str">
        <f t="shared" si="609"/>
        <v/>
      </c>
      <c r="AF3922" t="str">
        <f t="shared" si="611"/>
        <v/>
      </c>
      <c r="AG3922" t="str">
        <f t="shared" ref="AG3922:AG3947" si="613">IF((S3922&lt;&gt;"tühi")*(AC3922&lt;&gt;""),AC3922,"")</f>
        <v/>
      </c>
      <c r="AH3922" t="str">
        <f t="shared" si="612"/>
        <v/>
      </c>
      <c r="AI3922">
        <v>0.11</v>
      </c>
      <c r="AJ3922" t="str">
        <f t="shared" si="605"/>
        <v/>
      </c>
      <c r="AK3922" t="str">
        <f t="shared" si="604"/>
        <v/>
      </c>
      <c r="AL3922" t="str">
        <f t="shared" si="607"/>
        <v/>
      </c>
    </row>
    <row r="3923" spans="1:39" x14ac:dyDescent="0.2">
      <c r="A3923" t="s">
        <v>8392</v>
      </c>
      <c r="B3923" t="s">
        <v>965</v>
      </c>
      <c r="C3923" t="s">
        <v>8393</v>
      </c>
      <c r="D3923" s="1">
        <v>36196</v>
      </c>
      <c r="E3923" s="1">
        <v>43456</v>
      </c>
      <c r="F3923" t="s">
        <v>39</v>
      </c>
      <c r="I3923">
        <v>100</v>
      </c>
      <c r="J3923">
        <v>0</v>
      </c>
      <c r="K3923">
        <v>0</v>
      </c>
      <c r="L3923">
        <v>4544</v>
      </c>
      <c r="M3923">
        <v>4544</v>
      </c>
      <c r="N3923" t="s">
        <v>20</v>
      </c>
      <c r="O3923" t="s">
        <v>8394</v>
      </c>
      <c r="P3923" t="s">
        <v>28</v>
      </c>
      <c r="S3923" t="s">
        <v>33942</v>
      </c>
      <c r="T3923" t="s">
        <v>34233</v>
      </c>
      <c r="AD3923" t="str">
        <f t="shared" si="610"/>
        <v/>
      </c>
      <c r="AE3923" t="str">
        <f t="shared" si="609"/>
        <v/>
      </c>
      <c r="AF3923" t="str">
        <f t="shared" si="611"/>
        <v/>
      </c>
      <c r="AG3923" t="str">
        <f t="shared" si="613"/>
        <v/>
      </c>
      <c r="AH3923" t="str">
        <f t="shared" si="612"/>
        <v/>
      </c>
      <c r="AI3923">
        <v>0.11</v>
      </c>
      <c r="AJ3923" t="str">
        <f t="shared" si="605"/>
        <v/>
      </c>
      <c r="AK3923" t="str">
        <f t="shared" si="604"/>
        <v/>
      </c>
      <c r="AL3923" t="str">
        <f t="shared" si="607"/>
        <v/>
      </c>
    </row>
    <row r="3924" spans="1:39" x14ac:dyDescent="0.2">
      <c r="A3924" t="s">
        <v>20394</v>
      </c>
      <c r="B3924" t="s">
        <v>965</v>
      </c>
      <c r="C3924" t="s">
        <v>1618</v>
      </c>
      <c r="D3924" s="1">
        <v>38372</v>
      </c>
      <c r="E3924" s="1">
        <v>44232</v>
      </c>
      <c r="F3924" t="s">
        <v>39</v>
      </c>
      <c r="I3924">
        <v>100</v>
      </c>
      <c r="J3924">
        <v>0</v>
      </c>
      <c r="K3924">
        <v>0</v>
      </c>
      <c r="L3924">
        <v>7075</v>
      </c>
      <c r="M3924">
        <v>7075</v>
      </c>
      <c r="N3924" t="s">
        <v>20</v>
      </c>
      <c r="O3924" t="s">
        <v>20395</v>
      </c>
      <c r="P3924" t="s">
        <v>28</v>
      </c>
      <c r="S3924" t="s">
        <v>33942</v>
      </c>
      <c r="T3924" t="s">
        <v>34233</v>
      </c>
      <c r="AD3924" t="str">
        <f t="shared" si="610"/>
        <v/>
      </c>
      <c r="AE3924" t="str">
        <f t="shared" si="609"/>
        <v/>
      </c>
      <c r="AF3924" t="str">
        <f t="shared" si="611"/>
        <v/>
      </c>
      <c r="AG3924" t="str">
        <f t="shared" si="613"/>
        <v/>
      </c>
      <c r="AH3924" t="str">
        <f t="shared" si="612"/>
        <v/>
      </c>
      <c r="AI3924">
        <v>0.11</v>
      </c>
      <c r="AJ3924" t="str">
        <f t="shared" si="605"/>
        <v/>
      </c>
      <c r="AK3924" t="str">
        <f t="shared" si="604"/>
        <v/>
      </c>
      <c r="AL3924" t="str">
        <f t="shared" si="607"/>
        <v/>
      </c>
    </row>
    <row r="3925" spans="1:39" x14ac:dyDescent="0.2">
      <c r="A3925" t="s">
        <v>25336</v>
      </c>
      <c r="B3925" t="s">
        <v>965</v>
      </c>
      <c r="C3925" t="s">
        <v>25337</v>
      </c>
      <c r="D3925" s="1">
        <v>39727</v>
      </c>
      <c r="E3925" s="1">
        <v>43456</v>
      </c>
      <c r="F3925" t="s">
        <v>889</v>
      </c>
      <c r="I3925">
        <v>100</v>
      </c>
      <c r="J3925">
        <v>0</v>
      </c>
      <c r="K3925">
        <v>0</v>
      </c>
      <c r="L3925">
        <v>22200</v>
      </c>
      <c r="M3925">
        <v>22204</v>
      </c>
      <c r="N3925" t="s">
        <v>401</v>
      </c>
      <c r="O3925" t="s">
        <v>25338</v>
      </c>
      <c r="P3925" t="s">
        <v>28</v>
      </c>
      <c r="S3925" t="s">
        <v>33942</v>
      </c>
      <c r="T3925" t="s">
        <v>34233</v>
      </c>
      <c r="V3925" t="s">
        <v>33025</v>
      </c>
      <c r="AD3925" t="str">
        <f t="shared" si="610"/>
        <v/>
      </c>
      <c r="AE3925" t="str">
        <f t="shared" si="609"/>
        <v/>
      </c>
      <c r="AF3925" t="str">
        <f t="shared" si="611"/>
        <v/>
      </c>
      <c r="AG3925" t="str">
        <f t="shared" si="613"/>
        <v/>
      </c>
      <c r="AH3925" t="str">
        <f t="shared" si="612"/>
        <v/>
      </c>
      <c r="AI3925">
        <v>0.11</v>
      </c>
      <c r="AJ3925" t="str">
        <f t="shared" si="605"/>
        <v/>
      </c>
      <c r="AK3925" t="str">
        <f t="shared" si="604"/>
        <v/>
      </c>
      <c r="AL3925" t="str">
        <f t="shared" si="607"/>
        <v/>
      </c>
    </row>
    <row r="3926" spans="1:39" x14ac:dyDescent="0.2">
      <c r="A3926" t="s">
        <v>31009</v>
      </c>
      <c r="B3926" t="s">
        <v>965</v>
      </c>
      <c r="C3926" t="s">
        <v>31010</v>
      </c>
      <c r="D3926" s="1">
        <v>43859</v>
      </c>
      <c r="E3926" s="1">
        <v>44546</v>
      </c>
      <c r="F3926" t="s">
        <v>39</v>
      </c>
      <c r="I3926">
        <v>100</v>
      </c>
      <c r="J3926">
        <v>0</v>
      </c>
      <c r="K3926">
        <v>0</v>
      </c>
      <c r="L3926">
        <v>1500</v>
      </c>
      <c r="M3926">
        <v>1500</v>
      </c>
      <c r="N3926" t="s">
        <v>20</v>
      </c>
      <c r="P3926" t="s">
        <v>2356</v>
      </c>
      <c r="S3926" t="s">
        <v>33942</v>
      </c>
      <c r="T3926" t="s">
        <v>34233</v>
      </c>
      <c r="AD3926" t="str">
        <f t="shared" si="610"/>
        <v/>
      </c>
      <c r="AE3926" t="str">
        <f t="shared" si="609"/>
        <v/>
      </c>
      <c r="AF3926" t="str">
        <f t="shared" si="611"/>
        <v/>
      </c>
      <c r="AG3926" t="str">
        <f t="shared" si="613"/>
        <v/>
      </c>
      <c r="AH3926" t="str">
        <f t="shared" si="612"/>
        <v/>
      </c>
      <c r="AI3926">
        <v>0.11</v>
      </c>
      <c r="AJ3926" t="str">
        <f t="shared" si="605"/>
        <v/>
      </c>
      <c r="AK3926" t="str">
        <f t="shared" si="604"/>
        <v/>
      </c>
      <c r="AL3926" t="str">
        <f t="shared" si="607"/>
        <v/>
      </c>
    </row>
    <row r="3927" spans="1:39" x14ac:dyDescent="0.2">
      <c r="A3927" t="s">
        <v>29464</v>
      </c>
      <c r="B3927" t="s">
        <v>965</v>
      </c>
      <c r="C3927" t="s">
        <v>29465</v>
      </c>
      <c r="D3927" s="1">
        <v>43630</v>
      </c>
      <c r="E3927" s="1">
        <v>43630</v>
      </c>
      <c r="F3927" t="s">
        <v>889</v>
      </c>
      <c r="I3927">
        <v>100</v>
      </c>
      <c r="J3927">
        <v>0</v>
      </c>
      <c r="K3927">
        <v>0</v>
      </c>
      <c r="L3927">
        <v>24997</v>
      </c>
      <c r="M3927">
        <v>24997</v>
      </c>
      <c r="N3927" t="s">
        <v>401</v>
      </c>
      <c r="O3927" t="s">
        <v>29466</v>
      </c>
      <c r="P3927" t="s">
        <v>44</v>
      </c>
      <c r="S3927" t="s">
        <v>33942</v>
      </c>
      <c r="T3927" t="s">
        <v>34233</v>
      </c>
      <c r="AD3927" t="str">
        <f t="shared" si="610"/>
        <v/>
      </c>
      <c r="AE3927" t="str">
        <f t="shared" si="609"/>
        <v/>
      </c>
      <c r="AF3927" t="str">
        <f t="shared" si="611"/>
        <v/>
      </c>
      <c r="AG3927" t="str">
        <f t="shared" si="613"/>
        <v/>
      </c>
      <c r="AH3927" t="str">
        <f t="shared" si="612"/>
        <v/>
      </c>
      <c r="AI3927">
        <v>0.11</v>
      </c>
      <c r="AJ3927" t="str">
        <f t="shared" si="605"/>
        <v/>
      </c>
      <c r="AK3927" t="str">
        <f t="shared" si="604"/>
        <v/>
      </c>
      <c r="AL3927" t="str">
        <f t="shared" si="607"/>
        <v/>
      </c>
    </row>
    <row r="3928" spans="1:39" x14ac:dyDescent="0.2">
      <c r="A3928" t="s">
        <v>12795</v>
      </c>
      <c r="B3928" t="s">
        <v>965</v>
      </c>
      <c r="C3928" t="s">
        <v>12796</v>
      </c>
      <c r="D3928" s="1">
        <v>36811</v>
      </c>
      <c r="E3928" s="1">
        <v>44232</v>
      </c>
      <c r="F3928" t="s">
        <v>39</v>
      </c>
      <c r="I3928">
        <v>100</v>
      </c>
      <c r="J3928">
        <v>0</v>
      </c>
      <c r="K3928">
        <v>0</v>
      </c>
      <c r="L3928">
        <v>1853</v>
      </c>
      <c r="M3928">
        <v>1853</v>
      </c>
      <c r="N3928" t="s">
        <v>20</v>
      </c>
      <c r="O3928" t="s">
        <v>12797</v>
      </c>
      <c r="P3928" t="s">
        <v>28</v>
      </c>
      <c r="S3928" t="s">
        <v>33942</v>
      </c>
      <c r="T3928" t="s">
        <v>34233</v>
      </c>
      <c r="AD3928" t="str">
        <f t="shared" si="610"/>
        <v/>
      </c>
      <c r="AE3928" t="str">
        <f t="shared" si="609"/>
        <v/>
      </c>
      <c r="AF3928" t="str">
        <f t="shared" si="611"/>
        <v/>
      </c>
      <c r="AG3928" t="str">
        <f t="shared" si="613"/>
        <v/>
      </c>
      <c r="AH3928" t="str">
        <f t="shared" si="612"/>
        <v/>
      </c>
      <c r="AI3928">
        <v>0.11</v>
      </c>
      <c r="AJ3928" t="str">
        <f t="shared" si="605"/>
        <v/>
      </c>
      <c r="AK3928" t="str">
        <f t="shared" si="604"/>
        <v/>
      </c>
      <c r="AL3928" t="str">
        <f t="shared" si="607"/>
        <v/>
      </c>
    </row>
    <row r="3929" spans="1:39" x14ac:dyDescent="0.2">
      <c r="A3929" t="s">
        <v>23080</v>
      </c>
      <c r="B3929" t="s">
        <v>965</v>
      </c>
      <c r="C3929" t="s">
        <v>23081</v>
      </c>
      <c r="D3929" s="1">
        <v>38909</v>
      </c>
      <c r="E3929" s="1">
        <v>43951</v>
      </c>
      <c r="F3929" t="s">
        <v>39</v>
      </c>
      <c r="I3929">
        <v>100</v>
      </c>
      <c r="J3929">
        <v>0</v>
      </c>
      <c r="K3929">
        <v>0</v>
      </c>
      <c r="L3929">
        <v>5001</v>
      </c>
      <c r="M3929">
        <v>5001</v>
      </c>
      <c r="N3929" t="s">
        <v>20</v>
      </c>
      <c r="O3929" t="s">
        <v>23079</v>
      </c>
      <c r="P3929" t="s">
        <v>28</v>
      </c>
      <c r="S3929" t="s">
        <v>33942</v>
      </c>
      <c r="T3929" t="s">
        <v>34233</v>
      </c>
      <c r="AD3929" t="str">
        <f t="shared" si="610"/>
        <v/>
      </c>
      <c r="AE3929" t="str">
        <f t="shared" si="609"/>
        <v/>
      </c>
      <c r="AF3929" t="str">
        <f t="shared" si="611"/>
        <v/>
      </c>
      <c r="AG3929" t="str">
        <f t="shared" si="613"/>
        <v/>
      </c>
      <c r="AH3929" t="str">
        <f t="shared" si="612"/>
        <v/>
      </c>
      <c r="AI3929">
        <v>0.11</v>
      </c>
      <c r="AJ3929" t="str">
        <f t="shared" si="605"/>
        <v/>
      </c>
      <c r="AK3929" t="str">
        <f t="shared" si="604"/>
        <v/>
      </c>
      <c r="AL3929" t="str">
        <f t="shared" si="607"/>
        <v/>
      </c>
    </row>
    <row r="3930" spans="1:39" x14ac:dyDescent="0.2">
      <c r="A3930" t="s">
        <v>29654</v>
      </c>
      <c r="B3930" t="s">
        <v>965</v>
      </c>
      <c r="C3930" t="s">
        <v>29655</v>
      </c>
      <c r="D3930" s="1">
        <v>43633</v>
      </c>
      <c r="E3930" s="1">
        <v>43951</v>
      </c>
      <c r="F3930" t="s">
        <v>889</v>
      </c>
      <c r="I3930">
        <v>100</v>
      </c>
      <c r="J3930">
        <v>0</v>
      </c>
      <c r="K3930">
        <v>0</v>
      </c>
      <c r="L3930">
        <v>7043</v>
      </c>
      <c r="M3930">
        <v>7043</v>
      </c>
      <c r="N3930" t="s">
        <v>20</v>
      </c>
      <c r="O3930" t="s">
        <v>29656</v>
      </c>
      <c r="P3930" t="s">
        <v>44</v>
      </c>
      <c r="S3930" t="s">
        <v>33942</v>
      </c>
      <c r="T3930" t="s">
        <v>34233</v>
      </c>
      <c r="AD3930" t="str">
        <f t="shared" si="610"/>
        <v/>
      </c>
      <c r="AE3930" t="str">
        <f t="shared" si="609"/>
        <v/>
      </c>
      <c r="AF3930" t="str">
        <f t="shared" si="611"/>
        <v/>
      </c>
      <c r="AG3930" t="str">
        <f t="shared" si="613"/>
        <v/>
      </c>
      <c r="AH3930" t="str">
        <f t="shared" si="612"/>
        <v/>
      </c>
      <c r="AI3930">
        <v>0.11</v>
      </c>
      <c r="AJ3930" t="str">
        <f t="shared" si="605"/>
        <v/>
      </c>
      <c r="AK3930" t="str">
        <f t="shared" si="604"/>
        <v/>
      </c>
      <c r="AL3930" t="str">
        <f t="shared" si="607"/>
        <v/>
      </c>
    </row>
    <row r="3931" spans="1:39" x14ac:dyDescent="0.2">
      <c r="A3931" t="s">
        <v>30478</v>
      </c>
      <c r="B3931" t="s">
        <v>965</v>
      </c>
      <c r="C3931" t="s">
        <v>30479</v>
      </c>
      <c r="D3931" s="1">
        <v>43859</v>
      </c>
      <c r="E3931" s="1">
        <v>43991</v>
      </c>
      <c r="F3931" t="s">
        <v>26</v>
      </c>
      <c r="I3931">
        <v>100</v>
      </c>
      <c r="J3931">
        <v>0</v>
      </c>
      <c r="K3931">
        <v>0</v>
      </c>
      <c r="L3931">
        <v>934</v>
      </c>
      <c r="M3931">
        <v>934</v>
      </c>
      <c r="N3931" t="s">
        <v>20</v>
      </c>
      <c r="O3931" t="s">
        <v>30480</v>
      </c>
      <c r="P3931" t="s">
        <v>44</v>
      </c>
      <c r="S3931" t="s">
        <v>34233</v>
      </c>
      <c r="T3931" t="s">
        <v>34233</v>
      </c>
      <c r="AD3931" t="str">
        <f t="shared" si="610"/>
        <v/>
      </c>
      <c r="AE3931" t="str">
        <f t="shared" si="609"/>
        <v/>
      </c>
      <c r="AF3931" t="str">
        <f t="shared" si="611"/>
        <v/>
      </c>
      <c r="AG3931" t="str">
        <f t="shared" si="613"/>
        <v/>
      </c>
      <c r="AH3931" t="str">
        <f t="shared" si="612"/>
        <v/>
      </c>
      <c r="AI3931">
        <v>0.11</v>
      </c>
      <c r="AJ3931" t="str">
        <f t="shared" si="605"/>
        <v/>
      </c>
      <c r="AK3931" t="str">
        <f t="shared" si="604"/>
        <v/>
      </c>
      <c r="AL3931" t="str">
        <f t="shared" si="607"/>
        <v/>
      </c>
    </row>
    <row r="3932" spans="1:39" x14ac:dyDescent="0.2">
      <c r="A3932" t="s">
        <v>5176</v>
      </c>
      <c r="B3932" t="s">
        <v>965</v>
      </c>
      <c r="C3932" t="s">
        <v>5177</v>
      </c>
      <c r="D3932" s="1">
        <v>36096</v>
      </c>
      <c r="E3932" s="1">
        <v>43456</v>
      </c>
      <c r="F3932" t="s">
        <v>19</v>
      </c>
      <c r="I3932">
        <v>100</v>
      </c>
      <c r="J3932">
        <v>0</v>
      </c>
      <c r="K3932">
        <v>0</v>
      </c>
      <c r="L3932">
        <v>2009</v>
      </c>
      <c r="M3932">
        <v>2009</v>
      </c>
      <c r="N3932" t="s">
        <v>20</v>
      </c>
      <c r="O3932" t="s">
        <v>5178</v>
      </c>
      <c r="P3932" t="s">
        <v>28</v>
      </c>
      <c r="S3932" t="s">
        <v>33942</v>
      </c>
      <c r="T3932" t="s">
        <v>34233</v>
      </c>
      <c r="AD3932" t="str">
        <f t="shared" si="610"/>
        <v/>
      </c>
      <c r="AE3932" s="16">
        <v>1</v>
      </c>
      <c r="AF3932" t="str">
        <f t="shared" si="611"/>
        <v/>
      </c>
      <c r="AG3932" t="str">
        <f t="shared" si="613"/>
        <v/>
      </c>
      <c r="AH3932" t="str">
        <f t="shared" si="612"/>
        <v/>
      </c>
      <c r="AI3932">
        <v>0.11</v>
      </c>
      <c r="AJ3932" t="str">
        <f t="shared" si="605"/>
        <v/>
      </c>
      <c r="AK3932">
        <f t="shared" si="604"/>
        <v>2.7</v>
      </c>
      <c r="AL3932">
        <f t="shared" si="607"/>
        <v>0.29700000000000004</v>
      </c>
    </row>
    <row r="3933" spans="1:39" x14ac:dyDescent="0.2">
      <c r="A3933" t="s">
        <v>9686</v>
      </c>
      <c r="B3933" t="s">
        <v>965</v>
      </c>
      <c r="C3933" t="s">
        <v>9687</v>
      </c>
      <c r="D3933" s="1">
        <v>36413</v>
      </c>
      <c r="E3933" s="1">
        <v>43456</v>
      </c>
      <c r="F3933" t="s">
        <v>39</v>
      </c>
      <c r="I3933">
        <v>100</v>
      </c>
      <c r="J3933">
        <v>0</v>
      </c>
      <c r="K3933">
        <v>0</v>
      </c>
      <c r="L3933">
        <v>11769</v>
      </c>
      <c r="M3933">
        <v>11769</v>
      </c>
      <c r="N3933" t="s">
        <v>20</v>
      </c>
      <c r="O3933" t="s">
        <v>9688</v>
      </c>
      <c r="P3933" t="s">
        <v>28</v>
      </c>
      <c r="S3933" t="s">
        <v>33942</v>
      </c>
      <c r="T3933" t="s">
        <v>34233</v>
      </c>
      <c r="AD3933" t="str">
        <f t="shared" si="610"/>
        <v/>
      </c>
      <c r="AE3933" t="str">
        <f t="shared" ref="AE3933:AE3964" si="614">IF((S3933="tühi")*(AC3933&lt;&gt;""),AC3933,"")</f>
        <v/>
      </c>
      <c r="AF3933" t="str">
        <f t="shared" si="611"/>
        <v/>
      </c>
      <c r="AG3933" t="str">
        <f t="shared" si="613"/>
        <v/>
      </c>
      <c r="AH3933" t="str">
        <f t="shared" si="612"/>
        <v/>
      </c>
      <c r="AI3933">
        <v>0.11</v>
      </c>
      <c r="AJ3933" t="str">
        <f t="shared" si="605"/>
        <v/>
      </c>
      <c r="AK3933" t="str">
        <f t="shared" si="604"/>
        <v/>
      </c>
      <c r="AL3933" t="str">
        <f t="shared" si="607"/>
        <v/>
      </c>
    </row>
    <row r="3934" spans="1:39" x14ac:dyDescent="0.2">
      <c r="A3934" t="s">
        <v>26823</v>
      </c>
      <c r="B3934" t="s">
        <v>965</v>
      </c>
      <c r="C3934" t="s">
        <v>26824</v>
      </c>
      <c r="D3934" s="1">
        <v>41368</v>
      </c>
      <c r="E3934" s="1">
        <v>43456</v>
      </c>
      <c r="F3934" t="s">
        <v>39</v>
      </c>
      <c r="I3934">
        <v>100</v>
      </c>
      <c r="J3934">
        <v>0</v>
      </c>
      <c r="K3934">
        <v>0</v>
      </c>
      <c r="L3934">
        <v>34800</v>
      </c>
      <c r="M3934">
        <v>34756</v>
      </c>
      <c r="N3934" t="s">
        <v>401</v>
      </c>
      <c r="O3934" t="s">
        <v>26825</v>
      </c>
      <c r="P3934" t="s">
        <v>2356</v>
      </c>
      <c r="S3934" t="s">
        <v>33942</v>
      </c>
      <c r="T3934" t="s">
        <v>34233</v>
      </c>
      <c r="AD3934" t="str">
        <f t="shared" si="610"/>
        <v/>
      </c>
      <c r="AE3934" t="str">
        <f t="shared" si="614"/>
        <v/>
      </c>
      <c r="AF3934" t="str">
        <f t="shared" si="611"/>
        <v/>
      </c>
      <c r="AG3934" t="str">
        <f t="shared" si="613"/>
        <v/>
      </c>
      <c r="AH3934" t="str">
        <f t="shared" si="612"/>
        <v/>
      </c>
      <c r="AI3934">
        <v>0.11</v>
      </c>
      <c r="AJ3934" t="str">
        <f t="shared" si="605"/>
        <v/>
      </c>
      <c r="AK3934" t="str">
        <f t="shared" si="604"/>
        <v/>
      </c>
      <c r="AL3934" t="str">
        <f t="shared" si="607"/>
        <v/>
      </c>
    </row>
    <row r="3935" spans="1:39" x14ac:dyDescent="0.2">
      <c r="A3935" t="s">
        <v>26820</v>
      </c>
      <c r="B3935" t="s">
        <v>965</v>
      </c>
      <c r="C3935" t="s">
        <v>26821</v>
      </c>
      <c r="D3935" s="1">
        <v>41368</v>
      </c>
      <c r="E3935" s="1">
        <v>43456</v>
      </c>
      <c r="F3935" t="s">
        <v>39</v>
      </c>
      <c r="I3935">
        <v>100</v>
      </c>
      <c r="J3935">
        <v>0</v>
      </c>
      <c r="K3935">
        <v>0</v>
      </c>
      <c r="L3935">
        <v>33900</v>
      </c>
      <c r="M3935">
        <v>33858</v>
      </c>
      <c r="N3935" t="s">
        <v>401</v>
      </c>
      <c r="O3935" t="s">
        <v>26822</v>
      </c>
      <c r="P3935" t="s">
        <v>2356</v>
      </c>
      <c r="S3935" t="s">
        <v>33942</v>
      </c>
      <c r="T3935" t="s">
        <v>34233</v>
      </c>
      <c r="AD3935" t="str">
        <f t="shared" si="610"/>
        <v/>
      </c>
      <c r="AE3935" t="str">
        <f t="shared" si="614"/>
        <v/>
      </c>
      <c r="AF3935" t="str">
        <f t="shared" si="611"/>
        <v/>
      </c>
      <c r="AG3935" t="str">
        <f t="shared" si="613"/>
        <v/>
      </c>
      <c r="AH3935" t="str">
        <f t="shared" si="612"/>
        <v/>
      </c>
      <c r="AI3935">
        <v>0.11</v>
      </c>
      <c r="AJ3935" t="str">
        <f t="shared" si="605"/>
        <v/>
      </c>
      <c r="AK3935" t="str">
        <f t="shared" si="604"/>
        <v/>
      </c>
      <c r="AL3935" t="str">
        <f t="shared" si="607"/>
        <v/>
      </c>
    </row>
    <row r="3936" spans="1:39" x14ac:dyDescent="0.2">
      <c r="A3936" t="s">
        <v>27412</v>
      </c>
      <c r="B3936" t="s">
        <v>965</v>
      </c>
      <c r="C3936" t="s">
        <v>27413</v>
      </c>
      <c r="D3936" s="1">
        <v>41815</v>
      </c>
      <c r="E3936" s="1">
        <v>43456</v>
      </c>
      <c r="F3936" t="s">
        <v>39</v>
      </c>
      <c r="I3936">
        <v>100</v>
      </c>
      <c r="J3936">
        <v>0</v>
      </c>
      <c r="K3936">
        <v>0</v>
      </c>
      <c r="L3936">
        <v>21600</v>
      </c>
      <c r="M3936">
        <v>21627</v>
      </c>
      <c r="N3936" t="s">
        <v>401</v>
      </c>
      <c r="O3936" t="s">
        <v>27414</v>
      </c>
      <c r="P3936" t="s">
        <v>2356</v>
      </c>
      <c r="S3936" t="s">
        <v>33942</v>
      </c>
      <c r="T3936" t="s">
        <v>34233</v>
      </c>
      <c r="U3936" t="s">
        <v>33032</v>
      </c>
      <c r="V3936" t="s">
        <v>34997</v>
      </c>
      <c r="W3936">
        <v>5000</v>
      </c>
      <c r="X3936">
        <v>2</v>
      </c>
      <c r="Y3936" t="s">
        <v>32654</v>
      </c>
      <c r="Z3936">
        <v>10000</v>
      </c>
      <c r="AD3936">
        <f t="shared" si="610"/>
        <v>10000</v>
      </c>
      <c r="AE3936" t="str">
        <f t="shared" si="614"/>
        <v/>
      </c>
      <c r="AF3936" t="str">
        <f t="shared" si="611"/>
        <v/>
      </c>
      <c r="AG3936" t="str">
        <f t="shared" si="613"/>
        <v/>
      </c>
      <c r="AH3936" t="str">
        <f t="shared" si="612"/>
        <v/>
      </c>
      <c r="AI3936">
        <v>0.11</v>
      </c>
      <c r="AJ3936" t="str">
        <f t="shared" si="605"/>
        <v/>
      </c>
      <c r="AK3936" t="str">
        <f t="shared" si="604"/>
        <v/>
      </c>
      <c r="AL3936">
        <f>11.5+4.8+2.7</f>
        <v>19</v>
      </c>
      <c r="AM3936" t="s">
        <v>33032</v>
      </c>
    </row>
    <row r="3937" spans="1:38" x14ac:dyDescent="0.2">
      <c r="A3937" t="s">
        <v>27614</v>
      </c>
      <c r="B3937" t="s">
        <v>965</v>
      </c>
      <c r="C3937" t="s">
        <v>27615</v>
      </c>
      <c r="D3937" s="1">
        <v>42016</v>
      </c>
      <c r="E3937" s="1">
        <v>43456</v>
      </c>
      <c r="F3937" t="s">
        <v>39</v>
      </c>
      <c r="I3937">
        <v>100</v>
      </c>
      <c r="J3937">
        <v>0</v>
      </c>
      <c r="K3937">
        <v>0</v>
      </c>
      <c r="L3937">
        <v>13691</v>
      </c>
      <c r="M3937">
        <v>13691</v>
      </c>
      <c r="N3937" t="s">
        <v>20</v>
      </c>
      <c r="O3937" t="s">
        <v>27616</v>
      </c>
      <c r="P3937" t="s">
        <v>2356</v>
      </c>
      <c r="S3937" t="s">
        <v>33942</v>
      </c>
      <c r="T3937" t="s">
        <v>34233</v>
      </c>
      <c r="AD3937" t="str">
        <f t="shared" si="610"/>
        <v/>
      </c>
      <c r="AE3937" t="str">
        <f t="shared" si="614"/>
        <v/>
      </c>
      <c r="AF3937" t="str">
        <f t="shared" si="611"/>
        <v/>
      </c>
      <c r="AG3937" t="str">
        <f t="shared" si="613"/>
        <v/>
      </c>
      <c r="AH3937" t="str">
        <f t="shared" si="612"/>
        <v/>
      </c>
      <c r="AI3937">
        <v>0.11</v>
      </c>
      <c r="AJ3937" t="str">
        <f t="shared" si="605"/>
        <v/>
      </c>
      <c r="AK3937" t="str">
        <f t="shared" ref="AK3937:AK4000" si="615">IF(AE3937="","",AE3937*2.7)</f>
        <v/>
      </c>
      <c r="AL3937" t="str">
        <f t="shared" si="607"/>
        <v/>
      </c>
    </row>
    <row r="3938" spans="1:38" x14ac:dyDescent="0.2">
      <c r="A3938" t="s">
        <v>27609</v>
      </c>
      <c r="B3938" t="s">
        <v>965</v>
      </c>
      <c r="C3938" t="s">
        <v>27610</v>
      </c>
      <c r="D3938" s="1">
        <v>42016</v>
      </c>
      <c r="E3938" s="1">
        <v>43456</v>
      </c>
      <c r="F3938" t="s">
        <v>39</v>
      </c>
      <c r="I3938">
        <v>100</v>
      </c>
      <c r="J3938">
        <v>0</v>
      </c>
      <c r="K3938">
        <v>0</v>
      </c>
      <c r="L3938">
        <v>10028</v>
      </c>
      <c r="M3938">
        <v>10028</v>
      </c>
      <c r="N3938" t="s">
        <v>20</v>
      </c>
      <c r="O3938" t="s">
        <v>27611</v>
      </c>
      <c r="P3938" t="s">
        <v>2356</v>
      </c>
      <c r="S3938" t="s">
        <v>33942</v>
      </c>
      <c r="T3938" t="s">
        <v>34233</v>
      </c>
      <c r="AD3938" t="str">
        <f t="shared" si="610"/>
        <v/>
      </c>
      <c r="AE3938" t="str">
        <f t="shared" si="614"/>
        <v/>
      </c>
      <c r="AF3938" t="str">
        <f t="shared" si="611"/>
        <v/>
      </c>
      <c r="AG3938" t="str">
        <f t="shared" si="613"/>
        <v/>
      </c>
      <c r="AH3938" t="str">
        <f t="shared" si="612"/>
        <v/>
      </c>
      <c r="AI3938">
        <v>0.11</v>
      </c>
      <c r="AJ3938" t="str">
        <f t="shared" si="605"/>
        <v/>
      </c>
      <c r="AK3938" t="str">
        <f t="shared" si="615"/>
        <v/>
      </c>
      <c r="AL3938" t="str">
        <f t="shared" si="607"/>
        <v/>
      </c>
    </row>
    <row r="3939" spans="1:38" x14ac:dyDescent="0.2">
      <c r="A3939" t="s">
        <v>29311</v>
      </c>
      <c r="B3939" t="s">
        <v>965</v>
      </c>
      <c r="C3939" t="s">
        <v>29312</v>
      </c>
      <c r="D3939" s="1">
        <v>43649</v>
      </c>
      <c r="E3939" s="1">
        <v>43649</v>
      </c>
      <c r="F3939" t="s">
        <v>39</v>
      </c>
      <c r="I3939">
        <v>100</v>
      </c>
      <c r="J3939">
        <v>0</v>
      </c>
      <c r="K3939">
        <v>0</v>
      </c>
      <c r="L3939">
        <v>24828</v>
      </c>
      <c r="M3939">
        <v>24828</v>
      </c>
      <c r="N3939" t="s">
        <v>401</v>
      </c>
      <c r="O3939" t="s">
        <v>29313</v>
      </c>
      <c r="P3939" t="s">
        <v>2356</v>
      </c>
      <c r="S3939" t="s">
        <v>33942</v>
      </c>
      <c r="T3939" t="s">
        <v>34233</v>
      </c>
      <c r="AD3939" t="str">
        <f t="shared" si="610"/>
        <v/>
      </c>
      <c r="AE3939" t="str">
        <f t="shared" si="614"/>
        <v/>
      </c>
      <c r="AF3939" t="str">
        <f t="shared" si="611"/>
        <v/>
      </c>
      <c r="AG3939" t="str">
        <f t="shared" si="613"/>
        <v/>
      </c>
      <c r="AH3939" t="str">
        <f t="shared" si="612"/>
        <v/>
      </c>
      <c r="AI3939">
        <v>0.11</v>
      </c>
      <c r="AJ3939" t="str">
        <f t="shared" si="605"/>
        <v/>
      </c>
      <c r="AK3939" t="str">
        <f t="shared" si="615"/>
        <v/>
      </c>
      <c r="AL3939" t="str">
        <f t="shared" si="607"/>
        <v/>
      </c>
    </row>
    <row r="3940" spans="1:38" x14ac:dyDescent="0.2">
      <c r="A3940" t="s">
        <v>29314</v>
      </c>
      <c r="B3940" t="s">
        <v>965</v>
      </c>
      <c r="C3940" t="s">
        <v>29315</v>
      </c>
      <c r="D3940" s="1">
        <v>43649</v>
      </c>
      <c r="E3940" s="1">
        <v>43649</v>
      </c>
      <c r="F3940" t="s">
        <v>39</v>
      </c>
      <c r="I3940">
        <v>100</v>
      </c>
      <c r="J3940">
        <v>0</v>
      </c>
      <c r="K3940">
        <v>0</v>
      </c>
      <c r="L3940">
        <v>32067</v>
      </c>
      <c r="M3940">
        <v>32067</v>
      </c>
      <c r="N3940" t="s">
        <v>401</v>
      </c>
      <c r="O3940" t="s">
        <v>29316</v>
      </c>
      <c r="P3940" t="s">
        <v>2356</v>
      </c>
      <c r="S3940" t="s">
        <v>33942</v>
      </c>
      <c r="T3940" t="s">
        <v>34233</v>
      </c>
      <c r="AD3940" t="str">
        <f t="shared" si="610"/>
        <v/>
      </c>
      <c r="AE3940" t="str">
        <f t="shared" si="614"/>
        <v/>
      </c>
      <c r="AF3940" t="str">
        <f t="shared" si="611"/>
        <v/>
      </c>
      <c r="AG3940" t="str">
        <f t="shared" si="613"/>
        <v/>
      </c>
      <c r="AH3940" t="str">
        <f t="shared" si="612"/>
        <v/>
      </c>
      <c r="AI3940">
        <v>0.11</v>
      </c>
      <c r="AJ3940" t="str">
        <f t="shared" si="605"/>
        <v/>
      </c>
      <c r="AK3940" t="str">
        <f t="shared" si="615"/>
        <v/>
      </c>
      <c r="AL3940" t="str">
        <f t="shared" si="607"/>
        <v/>
      </c>
    </row>
    <row r="3941" spans="1:38" x14ac:dyDescent="0.2">
      <c r="A3941" t="s">
        <v>19377</v>
      </c>
      <c r="B3941" t="s">
        <v>965</v>
      </c>
      <c r="C3941" t="s">
        <v>19378</v>
      </c>
      <c r="D3941" s="1">
        <v>38001</v>
      </c>
      <c r="E3941" s="1">
        <v>43456</v>
      </c>
      <c r="F3941" t="s">
        <v>39</v>
      </c>
      <c r="I3941">
        <v>100</v>
      </c>
      <c r="J3941">
        <v>0</v>
      </c>
      <c r="K3941">
        <v>0</v>
      </c>
      <c r="L3941">
        <v>42400</v>
      </c>
      <c r="M3941">
        <v>42386</v>
      </c>
      <c r="N3941" t="s">
        <v>401</v>
      </c>
      <c r="O3941" t="s">
        <v>19379</v>
      </c>
      <c r="P3941" t="s">
        <v>2356</v>
      </c>
      <c r="S3941" t="s">
        <v>33942</v>
      </c>
      <c r="T3941" t="s">
        <v>34233</v>
      </c>
      <c r="AD3941" t="str">
        <f t="shared" si="610"/>
        <v/>
      </c>
      <c r="AE3941" t="str">
        <f t="shared" si="614"/>
        <v/>
      </c>
      <c r="AF3941" t="str">
        <f t="shared" si="611"/>
        <v/>
      </c>
      <c r="AG3941" t="str">
        <f t="shared" si="613"/>
        <v/>
      </c>
      <c r="AH3941" t="str">
        <f t="shared" si="612"/>
        <v/>
      </c>
      <c r="AI3941">
        <v>0.11</v>
      </c>
      <c r="AJ3941" t="str">
        <f t="shared" si="605"/>
        <v/>
      </c>
      <c r="AK3941" t="str">
        <f t="shared" si="615"/>
        <v/>
      </c>
      <c r="AL3941" t="str">
        <f t="shared" si="607"/>
        <v/>
      </c>
    </row>
    <row r="3942" spans="1:38" x14ac:dyDescent="0.2">
      <c r="A3942" t="s">
        <v>17703</v>
      </c>
      <c r="B3942" t="s">
        <v>965</v>
      </c>
      <c r="C3942" t="s">
        <v>17704</v>
      </c>
      <c r="D3942" s="1">
        <v>37726</v>
      </c>
      <c r="E3942" s="1">
        <v>43456</v>
      </c>
      <c r="F3942" t="s">
        <v>39</v>
      </c>
      <c r="I3942">
        <v>100</v>
      </c>
      <c r="J3942">
        <v>0</v>
      </c>
      <c r="K3942">
        <v>0</v>
      </c>
      <c r="L3942">
        <v>1787</v>
      </c>
      <c r="M3942">
        <v>1787</v>
      </c>
      <c r="N3942" t="s">
        <v>20</v>
      </c>
      <c r="O3942" t="s">
        <v>17705</v>
      </c>
      <c r="P3942" t="s">
        <v>28</v>
      </c>
      <c r="S3942" t="s">
        <v>33942</v>
      </c>
      <c r="T3942" t="s">
        <v>34233</v>
      </c>
      <c r="AD3942" t="str">
        <f t="shared" si="610"/>
        <v/>
      </c>
      <c r="AE3942" t="str">
        <f t="shared" si="614"/>
        <v/>
      </c>
      <c r="AF3942" t="str">
        <f t="shared" si="611"/>
        <v/>
      </c>
      <c r="AG3942" t="str">
        <f t="shared" si="613"/>
        <v/>
      </c>
      <c r="AH3942" t="str">
        <f t="shared" si="612"/>
        <v/>
      </c>
      <c r="AI3942">
        <v>0.11</v>
      </c>
      <c r="AJ3942" t="str">
        <f t="shared" si="605"/>
        <v/>
      </c>
      <c r="AK3942" t="str">
        <f t="shared" si="615"/>
        <v/>
      </c>
      <c r="AL3942" t="str">
        <f t="shared" si="607"/>
        <v/>
      </c>
    </row>
    <row r="3943" spans="1:38" x14ac:dyDescent="0.2">
      <c r="A3943" t="s">
        <v>15404</v>
      </c>
      <c r="B3943" t="s">
        <v>2670</v>
      </c>
      <c r="C3943" t="s">
        <v>11593</v>
      </c>
      <c r="D3943" s="1">
        <v>37364</v>
      </c>
      <c r="E3943" s="1">
        <v>44546</v>
      </c>
      <c r="F3943" t="s">
        <v>39</v>
      </c>
      <c r="I3943">
        <v>100</v>
      </c>
      <c r="J3943">
        <v>0</v>
      </c>
      <c r="K3943">
        <v>0</v>
      </c>
      <c r="L3943">
        <v>10999</v>
      </c>
      <c r="M3943">
        <v>10999</v>
      </c>
      <c r="N3943" t="s">
        <v>20</v>
      </c>
      <c r="O3943" t="s">
        <v>15405</v>
      </c>
      <c r="P3943" t="s">
        <v>28</v>
      </c>
      <c r="S3943" t="s">
        <v>33942</v>
      </c>
      <c r="T3943" t="s">
        <v>34233</v>
      </c>
      <c r="AD3943" t="str">
        <f t="shared" si="610"/>
        <v/>
      </c>
      <c r="AE3943" t="str">
        <f t="shared" si="614"/>
        <v/>
      </c>
      <c r="AF3943" t="str">
        <f t="shared" si="611"/>
        <v/>
      </c>
      <c r="AG3943" t="str">
        <f t="shared" si="613"/>
        <v/>
      </c>
      <c r="AH3943" t="str">
        <f t="shared" si="612"/>
        <v/>
      </c>
      <c r="AI3943">
        <v>0.11</v>
      </c>
      <c r="AJ3943" t="str">
        <f t="shared" si="605"/>
        <v/>
      </c>
      <c r="AK3943" t="str">
        <f t="shared" si="615"/>
        <v/>
      </c>
      <c r="AL3943" t="str">
        <f t="shared" si="607"/>
        <v/>
      </c>
    </row>
    <row r="3944" spans="1:38" x14ac:dyDescent="0.2">
      <c r="A3944" t="s">
        <v>15450</v>
      </c>
      <c r="B3944" t="s">
        <v>2670</v>
      </c>
      <c r="C3944" t="s">
        <v>11593</v>
      </c>
      <c r="D3944" s="1">
        <v>37364</v>
      </c>
      <c r="E3944" s="1">
        <v>43951</v>
      </c>
      <c r="F3944" t="s">
        <v>39</v>
      </c>
      <c r="I3944">
        <v>100</v>
      </c>
      <c r="J3944">
        <v>0</v>
      </c>
      <c r="K3944">
        <v>0</v>
      </c>
      <c r="L3944">
        <v>18691</v>
      </c>
      <c r="M3944">
        <v>18691</v>
      </c>
      <c r="N3944" t="s">
        <v>20</v>
      </c>
      <c r="O3944" t="s">
        <v>15405</v>
      </c>
      <c r="P3944" t="s">
        <v>28</v>
      </c>
      <c r="S3944" t="s">
        <v>33942</v>
      </c>
      <c r="T3944" t="s">
        <v>34233</v>
      </c>
      <c r="AD3944" t="str">
        <f t="shared" si="610"/>
        <v/>
      </c>
      <c r="AE3944" t="str">
        <f t="shared" si="614"/>
        <v/>
      </c>
      <c r="AF3944" t="str">
        <f t="shared" si="611"/>
        <v/>
      </c>
      <c r="AG3944" t="str">
        <f t="shared" si="613"/>
        <v/>
      </c>
      <c r="AH3944" t="str">
        <f t="shared" si="612"/>
        <v/>
      </c>
      <c r="AI3944">
        <v>0.11</v>
      </c>
      <c r="AJ3944" t="str">
        <f t="shared" si="605"/>
        <v/>
      </c>
      <c r="AK3944" t="str">
        <f t="shared" si="615"/>
        <v/>
      </c>
      <c r="AL3944" t="str">
        <f t="shared" si="607"/>
        <v/>
      </c>
    </row>
    <row r="3945" spans="1:38" x14ac:dyDescent="0.2">
      <c r="A3945" t="s">
        <v>30906</v>
      </c>
      <c r="B3945" t="s">
        <v>2670</v>
      </c>
      <c r="C3945" t="s">
        <v>30907</v>
      </c>
      <c r="D3945" s="1">
        <v>43859</v>
      </c>
      <c r="E3945" s="1">
        <v>44085</v>
      </c>
      <c r="F3945" t="s">
        <v>889</v>
      </c>
      <c r="I3945">
        <v>100</v>
      </c>
      <c r="J3945">
        <v>0</v>
      </c>
      <c r="K3945">
        <v>0</v>
      </c>
      <c r="L3945">
        <v>4767</v>
      </c>
      <c r="M3945">
        <v>4767</v>
      </c>
      <c r="N3945" t="s">
        <v>20</v>
      </c>
      <c r="O3945" t="s">
        <v>30908</v>
      </c>
      <c r="P3945" t="s">
        <v>44</v>
      </c>
      <c r="S3945" t="s">
        <v>33942</v>
      </c>
      <c r="T3945" t="s">
        <v>34233</v>
      </c>
      <c r="AD3945" t="str">
        <f t="shared" si="610"/>
        <v/>
      </c>
      <c r="AE3945" t="str">
        <f t="shared" si="614"/>
        <v/>
      </c>
      <c r="AF3945" t="str">
        <f t="shared" si="611"/>
        <v/>
      </c>
      <c r="AG3945" t="str">
        <f t="shared" si="613"/>
        <v/>
      </c>
      <c r="AH3945" t="str">
        <f t="shared" si="612"/>
        <v/>
      </c>
      <c r="AI3945">
        <v>0.11</v>
      </c>
      <c r="AJ3945" t="str">
        <f t="shared" si="605"/>
        <v/>
      </c>
      <c r="AK3945" t="str">
        <f t="shared" si="615"/>
        <v/>
      </c>
      <c r="AL3945" t="str">
        <f t="shared" si="607"/>
        <v/>
      </c>
    </row>
    <row r="3946" spans="1:38" x14ac:dyDescent="0.2">
      <c r="A3946" t="s">
        <v>31657</v>
      </c>
      <c r="B3946" t="s">
        <v>2670</v>
      </c>
      <c r="C3946" t="s">
        <v>31658</v>
      </c>
      <c r="D3946" s="1">
        <v>44263</v>
      </c>
      <c r="E3946" s="1">
        <v>44263</v>
      </c>
      <c r="F3946" t="s">
        <v>39</v>
      </c>
      <c r="I3946">
        <v>100</v>
      </c>
      <c r="J3946">
        <v>0</v>
      </c>
      <c r="K3946">
        <v>0</v>
      </c>
      <c r="L3946">
        <v>1850</v>
      </c>
      <c r="M3946">
        <v>1850</v>
      </c>
      <c r="N3946" t="s">
        <v>20</v>
      </c>
      <c r="O3946" t="s">
        <v>12208</v>
      </c>
      <c r="P3946" t="s">
        <v>28</v>
      </c>
      <c r="S3946" t="s">
        <v>32627</v>
      </c>
      <c r="T3946" t="s">
        <v>34233</v>
      </c>
      <c r="AD3946" t="str">
        <f t="shared" si="610"/>
        <v/>
      </c>
      <c r="AE3946" t="str">
        <f t="shared" si="614"/>
        <v/>
      </c>
      <c r="AF3946" t="str">
        <f t="shared" si="611"/>
        <v/>
      </c>
      <c r="AG3946" t="str">
        <f t="shared" si="613"/>
        <v/>
      </c>
      <c r="AH3946" t="str">
        <f t="shared" si="612"/>
        <v/>
      </c>
      <c r="AI3946">
        <v>0.11</v>
      </c>
      <c r="AJ3946" t="str">
        <f t="shared" ref="AJ3946:AJ4009" si="616">IF(COUNTBLANK(AH3946),"",AH3946*AI3946)</f>
        <v/>
      </c>
      <c r="AK3946" t="str">
        <f t="shared" si="615"/>
        <v/>
      </c>
      <c r="AL3946" t="str">
        <f t="shared" si="607"/>
        <v/>
      </c>
    </row>
    <row r="3947" spans="1:38" x14ac:dyDescent="0.2">
      <c r="A3947" t="s">
        <v>29874</v>
      </c>
      <c r="B3947" t="s">
        <v>2670</v>
      </c>
      <c r="C3947" t="s">
        <v>29875</v>
      </c>
      <c r="D3947" s="1">
        <v>43819</v>
      </c>
      <c r="E3947" s="1">
        <v>44546</v>
      </c>
      <c r="F3947" t="s">
        <v>39</v>
      </c>
      <c r="I3947">
        <v>100</v>
      </c>
      <c r="J3947">
        <v>0</v>
      </c>
      <c r="K3947">
        <v>0</v>
      </c>
      <c r="L3947">
        <v>18318</v>
      </c>
      <c r="M3947">
        <v>18318</v>
      </c>
      <c r="N3947" t="s">
        <v>20</v>
      </c>
      <c r="O3947" t="s">
        <v>29876</v>
      </c>
      <c r="P3947" t="s">
        <v>2356</v>
      </c>
      <c r="S3947" t="s">
        <v>33942</v>
      </c>
      <c r="T3947" t="s">
        <v>34233</v>
      </c>
      <c r="AD3947" t="str">
        <f t="shared" si="610"/>
        <v/>
      </c>
      <c r="AE3947" t="str">
        <f t="shared" si="614"/>
        <v/>
      </c>
      <c r="AF3947" t="str">
        <f t="shared" si="611"/>
        <v/>
      </c>
      <c r="AG3947" t="str">
        <f t="shared" si="613"/>
        <v/>
      </c>
      <c r="AH3947" t="str">
        <f t="shared" si="612"/>
        <v/>
      </c>
      <c r="AI3947">
        <v>0.11</v>
      </c>
      <c r="AJ3947" t="str">
        <f t="shared" si="616"/>
        <v/>
      </c>
      <c r="AK3947" t="str">
        <f t="shared" si="615"/>
        <v/>
      </c>
      <c r="AL3947" t="str">
        <f t="shared" ref="AL3947:AL4010" si="617">IF(COUNTBLANK(AK3947),"",AK3947*AI3947)</f>
        <v/>
      </c>
    </row>
    <row r="3948" spans="1:38" x14ac:dyDescent="0.2">
      <c r="A3948" t="s">
        <v>18676</v>
      </c>
      <c r="B3948" t="s">
        <v>2670</v>
      </c>
      <c r="C3948" t="s">
        <v>18677</v>
      </c>
      <c r="D3948" s="1">
        <v>38033</v>
      </c>
      <c r="E3948" s="1">
        <v>44546</v>
      </c>
      <c r="F3948" t="s">
        <v>39</v>
      </c>
      <c r="I3948">
        <v>100</v>
      </c>
      <c r="J3948">
        <v>0</v>
      </c>
      <c r="K3948">
        <v>0</v>
      </c>
      <c r="L3948">
        <v>1071</v>
      </c>
      <c r="M3948">
        <v>1071</v>
      </c>
      <c r="N3948" t="s">
        <v>20</v>
      </c>
      <c r="O3948" t="s">
        <v>18678</v>
      </c>
      <c r="P3948" t="s">
        <v>28</v>
      </c>
      <c r="S3948" t="s">
        <v>32628</v>
      </c>
      <c r="T3948" t="s">
        <v>34350</v>
      </c>
      <c r="AD3948" t="str">
        <f t="shared" si="610"/>
        <v/>
      </c>
      <c r="AE3948" t="str">
        <f t="shared" si="614"/>
        <v/>
      </c>
      <c r="AF3948" t="str">
        <f t="shared" si="611"/>
        <v/>
      </c>
      <c r="AG3948" s="17">
        <v>1</v>
      </c>
      <c r="AH3948">
        <f t="shared" si="612"/>
        <v>2.7</v>
      </c>
      <c r="AI3948">
        <v>0.11</v>
      </c>
      <c r="AJ3948">
        <f t="shared" si="616"/>
        <v>0.29700000000000004</v>
      </c>
      <c r="AK3948" t="str">
        <f t="shared" si="615"/>
        <v/>
      </c>
      <c r="AL3948" t="str">
        <f t="shared" si="617"/>
        <v/>
      </c>
    </row>
    <row r="3949" spans="1:38" x14ac:dyDescent="0.2">
      <c r="A3949" t="s">
        <v>17029</v>
      </c>
      <c r="B3949" t="s">
        <v>2670</v>
      </c>
      <c r="C3949" t="s">
        <v>17030</v>
      </c>
      <c r="D3949" s="1">
        <v>37663</v>
      </c>
      <c r="E3949" s="1">
        <v>44546</v>
      </c>
      <c r="F3949" t="s">
        <v>39</v>
      </c>
      <c r="I3949">
        <v>100</v>
      </c>
      <c r="J3949">
        <v>0</v>
      </c>
      <c r="K3949">
        <v>0</v>
      </c>
      <c r="L3949">
        <v>7736</v>
      </c>
      <c r="M3949">
        <v>7736</v>
      </c>
      <c r="N3949" t="s">
        <v>20</v>
      </c>
      <c r="O3949" t="s">
        <v>17031</v>
      </c>
      <c r="P3949" t="s">
        <v>28</v>
      </c>
      <c r="S3949" t="s">
        <v>33942</v>
      </c>
      <c r="T3949" t="s">
        <v>34233</v>
      </c>
      <c r="AD3949" t="str">
        <f t="shared" si="610"/>
        <v/>
      </c>
      <c r="AE3949" t="str">
        <f t="shared" si="614"/>
        <v/>
      </c>
      <c r="AF3949" t="str">
        <f t="shared" si="611"/>
        <v/>
      </c>
      <c r="AG3949" t="str">
        <f t="shared" ref="AG3949:AG3968" si="618">IF((S3949&lt;&gt;"tühi")*(AC3949&lt;&gt;""),AC3949,"")</f>
        <v/>
      </c>
      <c r="AH3949" t="str">
        <f t="shared" si="612"/>
        <v/>
      </c>
      <c r="AI3949">
        <v>0.11</v>
      </c>
      <c r="AJ3949" t="str">
        <f t="shared" si="616"/>
        <v/>
      </c>
      <c r="AK3949" t="str">
        <f t="shared" si="615"/>
        <v/>
      </c>
      <c r="AL3949" t="str">
        <f t="shared" si="617"/>
        <v/>
      </c>
    </row>
    <row r="3950" spans="1:38" x14ac:dyDescent="0.2">
      <c r="A3950" t="s">
        <v>30219</v>
      </c>
      <c r="B3950" t="s">
        <v>2670</v>
      </c>
      <c r="C3950" t="s">
        <v>17030</v>
      </c>
      <c r="D3950" s="1">
        <v>43789</v>
      </c>
      <c r="E3950" s="1">
        <v>44546</v>
      </c>
      <c r="F3950" t="s">
        <v>19</v>
      </c>
      <c r="I3950">
        <v>100</v>
      </c>
      <c r="J3950">
        <v>0</v>
      </c>
      <c r="K3950">
        <v>0</v>
      </c>
      <c r="L3950">
        <v>19057</v>
      </c>
      <c r="M3950">
        <v>19057</v>
      </c>
      <c r="N3950" t="s">
        <v>20</v>
      </c>
      <c r="O3950" t="s">
        <v>17031</v>
      </c>
      <c r="P3950" t="s">
        <v>28</v>
      </c>
      <c r="S3950" t="s">
        <v>32627</v>
      </c>
      <c r="T3950" t="s">
        <v>33241</v>
      </c>
      <c r="U3950" t="s">
        <v>32634</v>
      </c>
      <c r="V3950" t="s">
        <v>33033</v>
      </c>
      <c r="W3950">
        <v>450</v>
      </c>
      <c r="X3950">
        <v>2</v>
      </c>
      <c r="Y3950" t="s">
        <v>32654</v>
      </c>
      <c r="AA3950">
        <v>8.5</v>
      </c>
      <c r="AC3950">
        <v>1</v>
      </c>
      <c r="AD3950" t="str">
        <f t="shared" si="610"/>
        <v/>
      </c>
      <c r="AE3950" t="str">
        <f t="shared" si="614"/>
        <v/>
      </c>
      <c r="AF3950" t="str">
        <f t="shared" si="611"/>
        <v/>
      </c>
      <c r="AG3950">
        <f t="shared" si="618"/>
        <v>1</v>
      </c>
      <c r="AH3950">
        <f t="shared" si="612"/>
        <v>2.7</v>
      </c>
      <c r="AI3950">
        <v>0.11</v>
      </c>
      <c r="AJ3950">
        <f t="shared" si="616"/>
        <v>0.29700000000000004</v>
      </c>
      <c r="AK3950" t="str">
        <f t="shared" si="615"/>
        <v/>
      </c>
      <c r="AL3950" t="str">
        <f t="shared" si="617"/>
        <v/>
      </c>
    </row>
    <row r="3951" spans="1:38" x14ac:dyDescent="0.2">
      <c r="A3951" t="s">
        <v>15473</v>
      </c>
      <c r="B3951" t="s">
        <v>2670</v>
      </c>
      <c r="C3951" t="s">
        <v>15470</v>
      </c>
      <c r="D3951" s="1">
        <v>37376</v>
      </c>
      <c r="E3951" s="1">
        <v>44546</v>
      </c>
      <c r="F3951" t="s">
        <v>39</v>
      </c>
      <c r="I3951">
        <v>100</v>
      </c>
      <c r="J3951">
        <v>0</v>
      </c>
      <c r="K3951">
        <v>0</v>
      </c>
      <c r="L3951">
        <v>1295</v>
      </c>
      <c r="M3951">
        <v>1295</v>
      </c>
      <c r="N3951" t="s">
        <v>20</v>
      </c>
      <c r="O3951" t="s">
        <v>15474</v>
      </c>
      <c r="P3951" t="s">
        <v>28</v>
      </c>
      <c r="S3951" t="s">
        <v>33942</v>
      </c>
      <c r="T3951" t="s">
        <v>34233</v>
      </c>
      <c r="AD3951" t="str">
        <f t="shared" si="610"/>
        <v/>
      </c>
      <c r="AE3951" t="str">
        <f t="shared" si="614"/>
        <v/>
      </c>
      <c r="AF3951" t="str">
        <f t="shared" si="611"/>
        <v/>
      </c>
      <c r="AG3951" t="str">
        <f t="shared" si="618"/>
        <v/>
      </c>
      <c r="AH3951" t="str">
        <f t="shared" si="612"/>
        <v/>
      </c>
      <c r="AI3951">
        <v>0.11</v>
      </c>
      <c r="AJ3951" t="str">
        <f t="shared" si="616"/>
        <v/>
      </c>
      <c r="AK3951" t="str">
        <f t="shared" si="615"/>
        <v/>
      </c>
      <c r="AL3951" t="str">
        <f t="shared" si="617"/>
        <v/>
      </c>
    </row>
    <row r="3952" spans="1:38" x14ac:dyDescent="0.2">
      <c r="A3952" t="s">
        <v>19746</v>
      </c>
      <c r="B3952" t="s">
        <v>2670</v>
      </c>
      <c r="C3952" t="s">
        <v>19747</v>
      </c>
      <c r="D3952" s="1">
        <v>38107</v>
      </c>
      <c r="E3952" s="1">
        <v>43951</v>
      </c>
      <c r="F3952" t="s">
        <v>15348</v>
      </c>
      <c r="G3952" t="s">
        <v>39</v>
      </c>
      <c r="I3952">
        <v>50</v>
      </c>
      <c r="J3952">
        <v>50</v>
      </c>
      <c r="K3952">
        <v>0</v>
      </c>
      <c r="L3952">
        <v>8373</v>
      </c>
      <c r="M3952">
        <v>8373</v>
      </c>
      <c r="N3952" t="s">
        <v>20</v>
      </c>
      <c r="O3952" t="s">
        <v>19748</v>
      </c>
      <c r="P3952" t="s">
        <v>28</v>
      </c>
      <c r="S3952" t="s">
        <v>33942</v>
      </c>
      <c r="T3952" t="s">
        <v>34233</v>
      </c>
      <c r="AD3952" t="str">
        <f t="shared" si="610"/>
        <v/>
      </c>
      <c r="AE3952" t="str">
        <f t="shared" si="614"/>
        <v/>
      </c>
      <c r="AF3952" t="str">
        <f t="shared" si="611"/>
        <v/>
      </c>
      <c r="AG3952" t="str">
        <f t="shared" si="618"/>
        <v/>
      </c>
      <c r="AH3952" t="str">
        <f t="shared" si="612"/>
        <v/>
      </c>
      <c r="AI3952">
        <v>0.11</v>
      </c>
      <c r="AJ3952" t="str">
        <f t="shared" si="616"/>
        <v/>
      </c>
      <c r="AK3952" t="str">
        <f t="shared" si="615"/>
        <v/>
      </c>
      <c r="AL3952" t="str">
        <f t="shared" si="617"/>
        <v/>
      </c>
    </row>
    <row r="3953" spans="1:39" x14ac:dyDescent="0.2">
      <c r="A3953" t="s">
        <v>19200</v>
      </c>
      <c r="B3953" t="s">
        <v>2670</v>
      </c>
      <c r="C3953" t="s">
        <v>19198</v>
      </c>
      <c r="D3953" s="1">
        <v>38118</v>
      </c>
      <c r="E3953" s="1">
        <v>43951</v>
      </c>
      <c r="F3953" t="s">
        <v>15348</v>
      </c>
      <c r="I3953">
        <v>100</v>
      </c>
      <c r="J3953">
        <v>0</v>
      </c>
      <c r="K3953">
        <v>0</v>
      </c>
      <c r="L3953">
        <v>3570</v>
      </c>
      <c r="M3953">
        <v>3570</v>
      </c>
      <c r="N3953" t="s">
        <v>20</v>
      </c>
      <c r="O3953" t="s">
        <v>19199</v>
      </c>
      <c r="P3953" t="s">
        <v>28</v>
      </c>
      <c r="S3953" t="s">
        <v>33942</v>
      </c>
      <c r="T3953" t="s">
        <v>34233</v>
      </c>
      <c r="AD3953" t="str">
        <f t="shared" si="610"/>
        <v/>
      </c>
      <c r="AE3953" t="str">
        <f t="shared" si="614"/>
        <v/>
      </c>
      <c r="AF3953" t="str">
        <f t="shared" si="611"/>
        <v/>
      </c>
      <c r="AG3953" t="str">
        <f t="shared" si="618"/>
        <v/>
      </c>
      <c r="AH3953" t="str">
        <f t="shared" si="612"/>
        <v/>
      </c>
      <c r="AI3953">
        <v>0.11</v>
      </c>
      <c r="AJ3953" t="str">
        <f t="shared" si="616"/>
        <v/>
      </c>
      <c r="AK3953" t="str">
        <f t="shared" si="615"/>
        <v/>
      </c>
      <c r="AL3953" t="str">
        <f t="shared" si="617"/>
        <v/>
      </c>
    </row>
    <row r="3954" spans="1:39" x14ac:dyDescent="0.2">
      <c r="A3954" t="s">
        <v>19405</v>
      </c>
      <c r="B3954" t="s">
        <v>2670</v>
      </c>
      <c r="C3954" t="s">
        <v>19198</v>
      </c>
      <c r="D3954" s="1">
        <v>38118</v>
      </c>
      <c r="E3954" s="1">
        <v>43456</v>
      </c>
      <c r="F3954" t="s">
        <v>39</v>
      </c>
      <c r="I3954">
        <v>100</v>
      </c>
      <c r="J3954">
        <v>0</v>
      </c>
      <c r="K3954">
        <v>0</v>
      </c>
      <c r="L3954">
        <v>398</v>
      </c>
      <c r="M3954">
        <v>398</v>
      </c>
      <c r="N3954" t="s">
        <v>20</v>
      </c>
      <c r="O3954" t="s">
        <v>19199</v>
      </c>
      <c r="P3954" t="s">
        <v>28</v>
      </c>
      <c r="S3954" t="s">
        <v>33942</v>
      </c>
      <c r="T3954" t="s">
        <v>34233</v>
      </c>
      <c r="AD3954" t="str">
        <f t="shared" si="610"/>
        <v/>
      </c>
      <c r="AE3954" t="str">
        <f t="shared" si="614"/>
        <v/>
      </c>
      <c r="AF3954" t="str">
        <f t="shared" si="611"/>
        <v/>
      </c>
      <c r="AG3954" t="str">
        <f t="shared" si="618"/>
        <v/>
      </c>
      <c r="AH3954" t="str">
        <f t="shared" si="612"/>
        <v/>
      </c>
      <c r="AI3954">
        <v>0.11</v>
      </c>
      <c r="AJ3954" t="str">
        <f t="shared" si="616"/>
        <v/>
      </c>
      <c r="AK3954" t="str">
        <f t="shared" si="615"/>
        <v/>
      </c>
      <c r="AL3954" t="str">
        <f t="shared" si="617"/>
        <v/>
      </c>
    </row>
    <row r="3955" spans="1:39" x14ac:dyDescent="0.2">
      <c r="A3955" t="s">
        <v>30484</v>
      </c>
      <c r="B3955" t="s">
        <v>2670</v>
      </c>
      <c r="C3955" t="s">
        <v>30485</v>
      </c>
      <c r="D3955" s="1">
        <v>43859</v>
      </c>
      <c r="E3955" s="1">
        <v>43913</v>
      </c>
      <c r="F3955" t="s">
        <v>26</v>
      </c>
      <c r="I3955">
        <v>100</v>
      </c>
      <c r="J3955">
        <v>0</v>
      </c>
      <c r="K3955">
        <v>0</v>
      </c>
      <c r="L3955">
        <v>1912</v>
      </c>
      <c r="M3955">
        <v>1912</v>
      </c>
      <c r="N3955" t="s">
        <v>20</v>
      </c>
      <c r="O3955" t="s">
        <v>30486</v>
      </c>
      <c r="P3955" t="s">
        <v>44</v>
      </c>
      <c r="S3955" t="s">
        <v>34233</v>
      </c>
      <c r="T3955" t="s">
        <v>34233</v>
      </c>
      <c r="AD3955" t="str">
        <f t="shared" si="610"/>
        <v/>
      </c>
      <c r="AE3955" t="str">
        <f t="shared" si="614"/>
        <v/>
      </c>
      <c r="AF3955" t="str">
        <f t="shared" si="611"/>
        <v/>
      </c>
      <c r="AG3955" t="str">
        <f t="shared" si="618"/>
        <v/>
      </c>
      <c r="AH3955" t="str">
        <f t="shared" si="612"/>
        <v/>
      </c>
      <c r="AI3955">
        <v>0.11</v>
      </c>
      <c r="AJ3955" t="str">
        <f t="shared" si="616"/>
        <v/>
      </c>
      <c r="AK3955" t="str">
        <f t="shared" si="615"/>
        <v/>
      </c>
      <c r="AL3955" t="str">
        <f t="shared" si="617"/>
        <v/>
      </c>
    </row>
    <row r="3956" spans="1:39" x14ac:dyDescent="0.2">
      <c r="A3956" t="s">
        <v>30850</v>
      </c>
      <c r="B3956" t="s">
        <v>2670</v>
      </c>
      <c r="C3956" t="s">
        <v>30851</v>
      </c>
      <c r="D3956" s="1">
        <v>43859</v>
      </c>
      <c r="E3956" s="1">
        <v>43927</v>
      </c>
      <c r="F3956" t="s">
        <v>26</v>
      </c>
      <c r="I3956">
        <v>100</v>
      </c>
      <c r="J3956">
        <v>0</v>
      </c>
      <c r="K3956">
        <v>0</v>
      </c>
      <c r="L3956">
        <v>635</v>
      </c>
      <c r="M3956">
        <v>635</v>
      </c>
      <c r="N3956" t="s">
        <v>20</v>
      </c>
      <c r="O3956" t="s">
        <v>30852</v>
      </c>
      <c r="P3956" t="s">
        <v>44</v>
      </c>
      <c r="S3956" t="s">
        <v>34233</v>
      </c>
      <c r="T3956" t="s">
        <v>34233</v>
      </c>
      <c r="AD3956" t="str">
        <f t="shared" si="610"/>
        <v/>
      </c>
      <c r="AE3956" t="str">
        <f t="shared" si="614"/>
        <v/>
      </c>
      <c r="AF3956" t="str">
        <f t="shared" si="611"/>
        <v/>
      </c>
      <c r="AG3956" t="str">
        <f t="shared" si="618"/>
        <v/>
      </c>
      <c r="AH3956" t="str">
        <f t="shared" si="612"/>
        <v/>
      </c>
      <c r="AI3956">
        <v>0.11</v>
      </c>
      <c r="AJ3956" t="str">
        <f t="shared" si="616"/>
        <v/>
      </c>
      <c r="AK3956" t="str">
        <f t="shared" si="615"/>
        <v/>
      </c>
      <c r="AL3956" t="str">
        <f t="shared" si="617"/>
        <v/>
      </c>
    </row>
    <row r="3957" spans="1:39" x14ac:dyDescent="0.2">
      <c r="A3957" t="s">
        <v>31013</v>
      </c>
      <c r="B3957" t="s">
        <v>2670</v>
      </c>
      <c r="C3957" t="s">
        <v>31014</v>
      </c>
      <c r="D3957" s="1">
        <v>43859</v>
      </c>
      <c r="E3957" s="1">
        <v>43927</v>
      </c>
      <c r="F3957" t="s">
        <v>26</v>
      </c>
      <c r="I3957">
        <v>100</v>
      </c>
      <c r="J3957">
        <v>0</v>
      </c>
      <c r="K3957">
        <v>0</v>
      </c>
      <c r="L3957">
        <v>134</v>
      </c>
      <c r="M3957">
        <v>134</v>
      </c>
      <c r="N3957" t="s">
        <v>20</v>
      </c>
      <c r="O3957" t="s">
        <v>31015</v>
      </c>
      <c r="P3957" t="s">
        <v>44</v>
      </c>
      <c r="S3957" t="s">
        <v>34233</v>
      </c>
      <c r="T3957" t="s">
        <v>34233</v>
      </c>
      <c r="AD3957" t="str">
        <f t="shared" si="610"/>
        <v/>
      </c>
      <c r="AE3957" t="str">
        <f t="shared" si="614"/>
        <v/>
      </c>
      <c r="AF3957" t="str">
        <f t="shared" si="611"/>
        <v/>
      </c>
      <c r="AG3957" t="str">
        <f t="shared" si="618"/>
        <v/>
      </c>
      <c r="AH3957" t="str">
        <f t="shared" si="612"/>
        <v/>
      </c>
      <c r="AI3957">
        <v>0.11</v>
      </c>
      <c r="AJ3957" t="str">
        <f t="shared" si="616"/>
        <v/>
      </c>
      <c r="AK3957" t="str">
        <f t="shared" si="615"/>
        <v/>
      </c>
      <c r="AL3957" t="str">
        <f t="shared" si="617"/>
        <v/>
      </c>
    </row>
    <row r="3958" spans="1:39" x14ac:dyDescent="0.2">
      <c r="A3958" t="s">
        <v>18473</v>
      </c>
      <c r="B3958" t="s">
        <v>2670</v>
      </c>
      <c r="C3958" t="s">
        <v>18474</v>
      </c>
      <c r="D3958" s="1">
        <v>37988</v>
      </c>
      <c r="E3958" s="1">
        <v>43456</v>
      </c>
      <c r="F3958" t="s">
        <v>39</v>
      </c>
      <c r="G3958" t="s">
        <v>15348</v>
      </c>
      <c r="I3958">
        <v>60</v>
      </c>
      <c r="J3958">
        <v>40</v>
      </c>
      <c r="K3958">
        <v>0</v>
      </c>
      <c r="L3958">
        <v>20100</v>
      </c>
      <c r="M3958">
        <v>20145</v>
      </c>
      <c r="N3958" t="s">
        <v>401</v>
      </c>
      <c r="O3958" t="s">
        <v>18475</v>
      </c>
      <c r="P3958" t="s">
        <v>28</v>
      </c>
      <c r="S3958" t="s">
        <v>33942</v>
      </c>
      <c r="T3958" t="s">
        <v>34233</v>
      </c>
      <c r="AD3958" t="str">
        <f t="shared" si="610"/>
        <v/>
      </c>
      <c r="AE3958" t="str">
        <f t="shared" si="614"/>
        <v/>
      </c>
      <c r="AF3958" t="str">
        <f t="shared" si="611"/>
        <v/>
      </c>
      <c r="AG3958" t="str">
        <f t="shared" si="618"/>
        <v/>
      </c>
      <c r="AH3958" t="str">
        <f t="shared" si="612"/>
        <v/>
      </c>
      <c r="AI3958">
        <v>0.11</v>
      </c>
      <c r="AJ3958" t="str">
        <f t="shared" si="616"/>
        <v/>
      </c>
      <c r="AK3958" t="str">
        <f t="shared" si="615"/>
        <v/>
      </c>
      <c r="AL3958" t="str">
        <f t="shared" si="617"/>
        <v/>
      </c>
    </row>
    <row r="3959" spans="1:39" x14ac:dyDescent="0.2">
      <c r="A3959" t="s">
        <v>30009</v>
      </c>
      <c r="B3959" t="s">
        <v>2670</v>
      </c>
      <c r="C3959" t="s">
        <v>30010</v>
      </c>
      <c r="D3959" s="1">
        <v>43819</v>
      </c>
      <c r="E3959" s="1">
        <v>44560</v>
      </c>
      <c r="F3959" t="s">
        <v>39</v>
      </c>
      <c r="I3959">
        <v>100</v>
      </c>
      <c r="J3959">
        <v>0</v>
      </c>
      <c r="K3959">
        <v>0</v>
      </c>
      <c r="L3959">
        <v>163700</v>
      </c>
      <c r="M3959">
        <v>163688</v>
      </c>
      <c r="N3959" t="s">
        <v>401</v>
      </c>
      <c r="O3959" t="s">
        <v>30011</v>
      </c>
      <c r="P3959" t="s">
        <v>2356</v>
      </c>
      <c r="S3959" t="s">
        <v>33942</v>
      </c>
      <c r="T3959" t="s">
        <v>34233</v>
      </c>
      <c r="AD3959" t="str">
        <f t="shared" si="610"/>
        <v/>
      </c>
      <c r="AE3959" t="str">
        <f t="shared" si="614"/>
        <v/>
      </c>
      <c r="AF3959" t="str">
        <f t="shared" si="611"/>
        <v/>
      </c>
      <c r="AG3959" t="str">
        <f t="shared" si="618"/>
        <v/>
      </c>
      <c r="AH3959" t="str">
        <f t="shared" si="612"/>
        <v/>
      </c>
      <c r="AI3959">
        <v>0.11</v>
      </c>
      <c r="AJ3959" t="str">
        <f t="shared" si="616"/>
        <v/>
      </c>
      <c r="AK3959" t="str">
        <f t="shared" si="615"/>
        <v/>
      </c>
      <c r="AL3959" t="str">
        <f t="shared" si="617"/>
        <v/>
      </c>
    </row>
    <row r="3960" spans="1:39" x14ac:dyDescent="0.2">
      <c r="A3960" t="s">
        <v>31946</v>
      </c>
      <c r="B3960" t="s">
        <v>2670</v>
      </c>
      <c r="C3960" t="s">
        <v>30010</v>
      </c>
      <c r="D3960" s="1">
        <v>44259</v>
      </c>
      <c r="E3960" s="1">
        <v>44546</v>
      </c>
      <c r="F3960" t="s">
        <v>39</v>
      </c>
      <c r="I3960">
        <v>100</v>
      </c>
      <c r="J3960">
        <v>0</v>
      </c>
      <c r="K3960">
        <v>0</v>
      </c>
      <c r="L3960">
        <v>6384</v>
      </c>
      <c r="M3960">
        <v>6384</v>
      </c>
      <c r="N3960" t="s">
        <v>20</v>
      </c>
      <c r="O3960" t="s">
        <v>31947</v>
      </c>
      <c r="P3960" t="s">
        <v>2356</v>
      </c>
      <c r="S3960" t="s">
        <v>33942</v>
      </c>
      <c r="T3960" t="s">
        <v>34233</v>
      </c>
      <c r="AD3960" t="str">
        <f t="shared" si="610"/>
        <v/>
      </c>
      <c r="AE3960" t="str">
        <f t="shared" si="614"/>
        <v/>
      </c>
      <c r="AF3960" t="str">
        <f t="shared" si="611"/>
        <v/>
      </c>
      <c r="AG3960" t="str">
        <f t="shared" si="618"/>
        <v/>
      </c>
      <c r="AH3960" t="str">
        <f t="shared" si="612"/>
        <v/>
      </c>
      <c r="AI3960">
        <v>0.11</v>
      </c>
      <c r="AJ3960" t="str">
        <f t="shared" si="616"/>
        <v/>
      </c>
      <c r="AK3960" t="str">
        <f t="shared" si="615"/>
        <v/>
      </c>
      <c r="AL3960" t="str">
        <f t="shared" si="617"/>
        <v/>
      </c>
    </row>
    <row r="3961" spans="1:39" x14ac:dyDescent="0.2">
      <c r="A3961" t="s">
        <v>24113</v>
      </c>
      <c r="B3961" t="s">
        <v>2670</v>
      </c>
      <c r="C3961" t="s">
        <v>24114</v>
      </c>
      <c r="D3961" s="1">
        <v>39224</v>
      </c>
      <c r="E3961" s="1">
        <v>43456</v>
      </c>
      <c r="F3961" t="s">
        <v>26</v>
      </c>
      <c r="I3961">
        <v>100</v>
      </c>
      <c r="J3961">
        <v>0</v>
      </c>
      <c r="K3961">
        <v>0</v>
      </c>
      <c r="L3961">
        <v>179</v>
      </c>
      <c r="M3961">
        <v>179</v>
      </c>
      <c r="N3961" t="s">
        <v>20</v>
      </c>
      <c r="O3961" t="s">
        <v>24115</v>
      </c>
      <c r="P3961" t="s">
        <v>28</v>
      </c>
      <c r="S3961" t="s">
        <v>34233</v>
      </c>
      <c r="T3961" t="s">
        <v>34233</v>
      </c>
      <c r="AD3961" t="str">
        <f t="shared" si="610"/>
        <v/>
      </c>
      <c r="AE3961" t="str">
        <f t="shared" si="614"/>
        <v/>
      </c>
      <c r="AF3961" t="str">
        <f t="shared" si="611"/>
        <v/>
      </c>
      <c r="AG3961" t="str">
        <f t="shared" si="618"/>
        <v/>
      </c>
      <c r="AH3961" t="str">
        <f t="shared" si="612"/>
        <v/>
      </c>
      <c r="AI3961">
        <v>0.11</v>
      </c>
      <c r="AJ3961" t="str">
        <f t="shared" si="616"/>
        <v/>
      </c>
      <c r="AK3961" t="str">
        <f t="shared" si="615"/>
        <v/>
      </c>
      <c r="AL3961" t="str">
        <f t="shared" si="617"/>
        <v/>
      </c>
    </row>
    <row r="3962" spans="1:39" x14ac:dyDescent="0.2">
      <c r="A3962" t="s">
        <v>27682</v>
      </c>
      <c r="B3962" t="s">
        <v>2670</v>
      </c>
      <c r="C3962" t="s">
        <v>27683</v>
      </c>
      <c r="D3962" s="1">
        <v>42146</v>
      </c>
      <c r="E3962" s="1">
        <v>43951</v>
      </c>
      <c r="F3962" t="s">
        <v>26</v>
      </c>
      <c r="I3962">
        <v>100</v>
      </c>
      <c r="J3962">
        <v>0</v>
      </c>
      <c r="K3962">
        <v>0</v>
      </c>
      <c r="L3962">
        <v>624</v>
      </c>
      <c r="M3962">
        <v>624</v>
      </c>
      <c r="N3962" t="s">
        <v>20</v>
      </c>
      <c r="O3962" t="s">
        <v>27684</v>
      </c>
      <c r="P3962" t="s">
        <v>28</v>
      </c>
      <c r="S3962" t="s">
        <v>34233</v>
      </c>
      <c r="T3962" t="s">
        <v>34233</v>
      </c>
      <c r="AD3962" t="str">
        <f t="shared" si="610"/>
        <v/>
      </c>
      <c r="AE3962" t="str">
        <f t="shared" si="614"/>
        <v/>
      </c>
      <c r="AF3962" t="str">
        <f t="shared" si="611"/>
        <v/>
      </c>
      <c r="AG3962" t="str">
        <f t="shared" si="618"/>
        <v/>
      </c>
      <c r="AH3962" t="str">
        <f t="shared" si="612"/>
        <v/>
      </c>
      <c r="AI3962">
        <v>0.11</v>
      </c>
      <c r="AJ3962" t="str">
        <f t="shared" si="616"/>
        <v/>
      </c>
      <c r="AK3962" t="str">
        <f t="shared" si="615"/>
        <v/>
      </c>
      <c r="AL3962" t="str">
        <f t="shared" si="617"/>
        <v/>
      </c>
    </row>
    <row r="3963" spans="1:39" x14ac:dyDescent="0.2">
      <c r="A3963" t="s">
        <v>28364</v>
      </c>
      <c r="B3963" t="s">
        <v>2670</v>
      </c>
      <c r="C3963" t="s">
        <v>28365</v>
      </c>
      <c r="D3963" s="1">
        <v>42634</v>
      </c>
      <c r="E3963" s="1">
        <v>43951</v>
      </c>
      <c r="F3963" t="s">
        <v>26</v>
      </c>
      <c r="I3963">
        <v>100</v>
      </c>
      <c r="J3963">
        <v>0</v>
      </c>
      <c r="K3963">
        <v>0</v>
      </c>
      <c r="L3963">
        <v>1275</v>
      </c>
      <c r="M3963">
        <v>1275</v>
      </c>
      <c r="N3963" t="s">
        <v>20</v>
      </c>
      <c r="O3963" t="s">
        <v>28366</v>
      </c>
      <c r="P3963" t="s">
        <v>44</v>
      </c>
      <c r="S3963" t="s">
        <v>34233</v>
      </c>
      <c r="T3963" t="s">
        <v>34233</v>
      </c>
      <c r="AD3963" t="str">
        <f t="shared" si="610"/>
        <v/>
      </c>
      <c r="AE3963" t="str">
        <f t="shared" si="614"/>
        <v/>
      </c>
      <c r="AF3963" t="str">
        <f t="shared" si="611"/>
        <v/>
      </c>
      <c r="AG3963" t="str">
        <f t="shared" si="618"/>
        <v/>
      </c>
      <c r="AH3963" t="str">
        <f t="shared" si="612"/>
        <v/>
      </c>
      <c r="AI3963">
        <v>0.11</v>
      </c>
      <c r="AJ3963" t="str">
        <f t="shared" si="616"/>
        <v/>
      </c>
      <c r="AK3963" t="str">
        <f t="shared" si="615"/>
        <v/>
      </c>
      <c r="AL3963" t="str">
        <f t="shared" si="617"/>
        <v/>
      </c>
    </row>
    <row r="3964" spans="1:39" x14ac:dyDescent="0.2">
      <c r="A3964" t="s">
        <v>35096</v>
      </c>
      <c r="B3964" t="s">
        <v>2670</v>
      </c>
      <c r="C3964" t="s">
        <v>15564</v>
      </c>
      <c r="D3964" s="1">
        <v>37368</v>
      </c>
      <c r="E3964" s="1">
        <v>43951</v>
      </c>
      <c r="F3964" s="9" t="s">
        <v>39</v>
      </c>
      <c r="I3964">
        <v>100</v>
      </c>
      <c r="J3964">
        <v>0</v>
      </c>
      <c r="K3964">
        <v>0</v>
      </c>
      <c r="L3964">
        <v>11639</v>
      </c>
      <c r="M3964">
        <v>11639</v>
      </c>
      <c r="N3964" t="s">
        <v>20</v>
      </c>
      <c r="O3964" t="s">
        <v>15565</v>
      </c>
      <c r="P3964" t="s">
        <v>28</v>
      </c>
      <c r="S3964" t="s">
        <v>33942</v>
      </c>
      <c r="T3964" t="s">
        <v>34233</v>
      </c>
      <c r="U3964" t="s">
        <v>32794</v>
      </c>
      <c r="V3964" t="s">
        <v>33034</v>
      </c>
      <c r="W3964">
        <v>100</v>
      </c>
      <c r="X3964">
        <v>2</v>
      </c>
      <c r="Y3964">
        <v>1</v>
      </c>
      <c r="AC3964">
        <v>1</v>
      </c>
      <c r="AD3964" t="str">
        <f t="shared" si="610"/>
        <v/>
      </c>
      <c r="AE3964">
        <f t="shared" si="614"/>
        <v>1</v>
      </c>
      <c r="AF3964" t="str">
        <f t="shared" si="611"/>
        <v/>
      </c>
      <c r="AG3964" t="str">
        <f t="shared" si="618"/>
        <v/>
      </c>
      <c r="AH3964" t="str">
        <f t="shared" si="612"/>
        <v/>
      </c>
      <c r="AI3964">
        <v>0.11</v>
      </c>
      <c r="AJ3964" t="str">
        <f t="shared" si="616"/>
        <v/>
      </c>
      <c r="AK3964">
        <f t="shared" si="615"/>
        <v>2.7</v>
      </c>
      <c r="AL3964">
        <f t="shared" si="617"/>
        <v>0.29700000000000004</v>
      </c>
      <c r="AM3964" t="s">
        <v>34313</v>
      </c>
    </row>
    <row r="3965" spans="1:39" x14ac:dyDescent="0.2">
      <c r="A3965" t="s">
        <v>35097</v>
      </c>
      <c r="B3965" t="s">
        <v>2670</v>
      </c>
      <c r="C3965" t="s">
        <v>15564</v>
      </c>
      <c r="D3965" s="1">
        <v>37368</v>
      </c>
      <c r="E3965" s="1">
        <v>43951</v>
      </c>
      <c r="F3965" s="9" t="s">
        <v>39</v>
      </c>
      <c r="I3965">
        <v>100</v>
      </c>
      <c r="J3965">
        <v>0</v>
      </c>
      <c r="K3965">
        <v>0</v>
      </c>
      <c r="L3965">
        <v>11639</v>
      </c>
      <c r="M3965">
        <v>11639</v>
      </c>
      <c r="N3965" t="s">
        <v>20</v>
      </c>
      <c r="O3965" t="s">
        <v>15565</v>
      </c>
      <c r="P3965" t="s">
        <v>28</v>
      </c>
      <c r="S3965" t="s">
        <v>33942</v>
      </c>
      <c r="T3965" t="s">
        <v>34233</v>
      </c>
      <c r="U3965" t="s">
        <v>32794</v>
      </c>
      <c r="V3965" t="s">
        <v>33034</v>
      </c>
      <c r="W3965">
        <v>100</v>
      </c>
      <c r="X3965">
        <v>2</v>
      </c>
      <c r="Y3965">
        <v>1</v>
      </c>
      <c r="AC3965">
        <v>1</v>
      </c>
      <c r="AD3965" t="str">
        <f t="shared" si="610"/>
        <v/>
      </c>
      <c r="AE3965">
        <f t="shared" ref="AE3965:AE3983" si="619">IF((S3965="tühi")*(AC3965&lt;&gt;""),AC3965,"")</f>
        <v>1</v>
      </c>
      <c r="AF3965" t="str">
        <f t="shared" si="611"/>
        <v/>
      </c>
      <c r="AG3965" t="str">
        <f t="shared" si="618"/>
        <v/>
      </c>
      <c r="AH3965" t="str">
        <f t="shared" si="612"/>
        <v/>
      </c>
      <c r="AI3965">
        <v>0.11</v>
      </c>
      <c r="AJ3965" t="str">
        <f t="shared" si="616"/>
        <v/>
      </c>
      <c r="AK3965">
        <f t="shared" si="615"/>
        <v>2.7</v>
      </c>
      <c r="AL3965">
        <f t="shared" si="617"/>
        <v>0.29700000000000004</v>
      </c>
      <c r="AM3965" t="s">
        <v>34313</v>
      </c>
    </row>
    <row r="3966" spans="1:39" x14ac:dyDescent="0.2">
      <c r="A3966" t="s">
        <v>35098</v>
      </c>
      <c r="B3966" t="s">
        <v>2670</v>
      </c>
      <c r="C3966" t="s">
        <v>15564</v>
      </c>
      <c r="D3966" s="1">
        <v>37368</v>
      </c>
      <c r="E3966" s="1">
        <v>43951</v>
      </c>
      <c r="F3966" s="9" t="s">
        <v>39</v>
      </c>
      <c r="I3966">
        <v>100</v>
      </c>
      <c r="J3966">
        <v>0</v>
      </c>
      <c r="K3966">
        <v>0</v>
      </c>
      <c r="L3966">
        <v>11639</v>
      </c>
      <c r="M3966">
        <v>11639</v>
      </c>
      <c r="N3966" t="s">
        <v>20</v>
      </c>
      <c r="O3966" t="s">
        <v>15565</v>
      </c>
      <c r="P3966" t="s">
        <v>28</v>
      </c>
      <c r="S3966" t="s">
        <v>33942</v>
      </c>
      <c r="T3966" t="s">
        <v>34233</v>
      </c>
      <c r="U3966" t="s">
        <v>32794</v>
      </c>
      <c r="V3966" t="s">
        <v>33034</v>
      </c>
      <c r="W3966">
        <v>100</v>
      </c>
      <c r="X3966">
        <v>2</v>
      </c>
      <c r="Y3966">
        <v>1</v>
      </c>
      <c r="AC3966">
        <v>1</v>
      </c>
      <c r="AD3966" t="str">
        <f t="shared" si="610"/>
        <v/>
      </c>
      <c r="AE3966">
        <f t="shared" si="619"/>
        <v>1</v>
      </c>
      <c r="AF3966" t="str">
        <f t="shared" si="611"/>
        <v/>
      </c>
      <c r="AG3966" t="str">
        <f t="shared" si="618"/>
        <v/>
      </c>
      <c r="AH3966" t="str">
        <f t="shared" si="612"/>
        <v/>
      </c>
      <c r="AI3966">
        <v>0.11</v>
      </c>
      <c r="AJ3966" t="str">
        <f t="shared" si="616"/>
        <v/>
      </c>
      <c r="AK3966">
        <f t="shared" si="615"/>
        <v>2.7</v>
      </c>
      <c r="AL3966">
        <f t="shared" si="617"/>
        <v>0.29700000000000004</v>
      </c>
      <c r="AM3966" t="s">
        <v>34313</v>
      </c>
    </row>
    <row r="3967" spans="1:39" x14ac:dyDescent="0.2">
      <c r="A3967" t="s">
        <v>15563</v>
      </c>
      <c r="B3967" t="s">
        <v>2670</v>
      </c>
      <c r="C3967" t="s">
        <v>15564</v>
      </c>
      <c r="D3967" s="1">
        <v>37368</v>
      </c>
      <c r="E3967" s="1">
        <v>43951</v>
      </c>
      <c r="F3967" t="s">
        <v>39</v>
      </c>
      <c r="I3967">
        <v>100</v>
      </c>
      <c r="J3967">
        <v>0</v>
      </c>
      <c r="K3967">
        <v>0</v>
      </c>
      <c r="L3967">
        <v>11639</v>
      </c>
      <c r="M3967">
        <v>11639</v>
      </c>
      <c r="N3967" t="s">
        <v>20</v>
      </c>
      <c r="O3967" t="s">
        <v>15565</v>
      </c>
      <c r="P3967" t="s">
        <v>28</v>
      </c>
      <c r="S3967" t="s">
        <v>33942</v>
      </c>
      <c r="T3967" t="s">
        <v>34233</v>
      </c>
      <c r="V3967" t="s">
        <v>33034</v>
      </c>
      <c r="AD3967" t="str">
        <f t="shared" si="610"/>
        <v/>
      </c>
      <c r="AE3967" t="str">
        <f t="shared" si="619"/>
        <v/>
      </c>
      <c r="AF3967" t="str">
        <f t="shared" si="611"/>
        <v/>
      </c>
      <c r="AG3967" t="str">
        <f t="shared" si="618"/>
        <v/>
      </c>
      <c r="AH3967" t="str">
        <f t="shared" si="612"/>
        <v/>
      </c>
      <c r="AI3967">
        <v>0.11</v>
      </c>
      <c r="AJ3967" t="str">
        <f t="shared" si="616"/>
        <v/>
      </c>
      <c r="AK3967" t="str">
        <f t="shared" si="615"/>
        <v/>
      </c>
      <c r="AL3967" t="str">
        <f t="shared" si="617"/>
        <v/>
      </c>
      <c r="AM3967" t="s">
        <v>34313</v>
      </c>
    </row>
    <row r="3968" spans="1:39" x14ac:dyDescent="0.2">
      <c r="A3968" t="s">
        <v>18632</v>
      </c>
      <c r="B3968" t="s">
        <v>2670</v>
      </c>
      <c r="C3968" t="s">
        <v>18633</v>
      </c>
      <c r="D3968" s="1">
        <v>38047</v>
      </c>
      <c r="E3968" s="1">
        <v>43951</v>
      </c>
      <c r="F3968" t="s">
        <v>39</v>
      </c>
      <c r="I3968">
        <v>100</v>
      </c>
      <c r="J3968">
        <v>0</v>
      </c>
      <c r="K3968">
        <v>0</v>
      </c>
      <c r="L3968">
        <v>11313</v>
      </c>
      <c r="M3968">
        <v>11313</v>
      </c>
      <c r="N3968" t="s">
        <v>20</v>
      </c>
      <c r="O3968" t="s">
        <v>18634</v>
      </c>
      <c r="P3968" t="s">
        <v>28</v>
      </c>
      <c r="S3968" t="s">
        <v>33942</v>
      </c>
      <c r="T3968" t="s">
        <v>34233</v>
      </c>
      <c r="AD3968" t="str">
        <f t="shared" si="610"/>
        <v/>
      </c>
      <c r="AE3968" t="str">
        <f t="shared" si="619"/>
        <v/>
      </c>
      <c r="AF3968" t="str">
        <f t="shared" si="611"/>
        <v/>
      </c>
      <c r="AG3968" t="str">
        <f t="shared" si="618"/>
        <v/>
      </c>
      <c r="AH3968" t="str">
        <f t="shared" si="612"/>
        <v/>
      </c>
      <c r="AI3968">
        <v>0.11</v>
      </c>
      <c r="AJ3968" t="str">
        <f t="shared" si="616"/>
        <v/>
      </c>
      <c r="AK3968" t="str">
        <f t="shared" si="615"/>
        <v/>
      </c>
      <c r="AL3968" t="str">
        <f t="shared" si="617"/>
        <v/>
      </c>
    </row>
    <row r="3969" spans="1:38" x14ac:dyDescent="0.2">
      <c r="A3969" t="s">
        <v>11430</v>
      </c>
      <c r="B3969" t="s">
        <v>2670</v>
      </c>
      <c r="C3969" t="s">
        <v>11431</v>
      </c>
      <c r="D3969" s="1">
        <v>36529</v>
      </c>
      <c r="E3969" s="1">
        <v>44546</v>
      </c>
      <c r="F3969" t="s">
        <v>19</v>
      </c>
      <c r="I3969">
        <v>100</v>
      </c>
      <c r="J3969">
        <v>0</v>
      </c>
      <c r="K3969">
        <v>0</v>
      </c>
      <c r="L3969">
        <v>1291</v>
      </c>
      <c r="M3969">
        <v>1291</v>
      </c>
      <c r="N3969" t="s">
        <v>20</v>
      </c>
      <c r="O3969" t="s">
        <v>11432</v>
      </c>
      <c r="P3969" t="s">
        <v>28</v>
      </c>
      <c r="S3969" t="s">
        <v>33800</v>
      </c>
      <c r="T3969" t="s">
        <v>34349</v>
      </c>
      <c r="AD3969" t="str">
        <f t="shared" si="610"/>
        <v/>
      </c>
      <c r="AE3969" t="str">
        <f t="shared" si="619"/>
        <v/>
      </c>
      <c r="AF3969" t="str">
        <f t="shared" si="611"/>
        <v/>
      </c>
      <c r="AG3969" s="17">
        <v>1</v>
      </c>
      <c r="AH3969">
        <f t="shared" si="612"/>
        <v>2.7</v>
      </c>
      <c r="AI3969">
        <v>0.11</v>
      </c>
      <c r="AJ3969">
        <f t="shared" si="616"/>
        <v>0.29700000000000004</v>
      </c>
      <c r="AK3969" t="str">
        <f t="shared" si="615"/>
        <v/>
      </c>
      <c r="AL3969" t="str">
        <f t="shared" si="617"/>
        <v/>
      </c>
    </row>
    <row r="3970" spans="1:38" x14ac:dyDescent="0.2">
      <c r="A3970" t="s">
        <v>18644</v>
      </c>
      <c r="B3970" t="s">
        <v>2670</v>
      </c>
      <c r="C3970" t="s">
        <v>18645</v>
      </c>
      <c r="D3970" s="1">
        <v>38047</v>
      </c>
      <c r="E3970" s="1">
        <v>44546</v>
      </c>
      <c r="F3970" t="s">
        <v>39</v>
      </c>
      <c r="I3970">
        <v>100</v>
      </c>
      <c r="J3970">
        <v>0</v>
      </c>
      <c r="K3970">
        <v>0</v>
      </c>
      <c r="L3970">
        <v>4712</v>
      </c>
      <c r="M3970">
        <v>4712</v>
      </c>
      <c r="N3970" t="s">
        <v>20</v>
      </c>
      <c r="O3970" t="s">
        <v>18646</v>
      </c>
      <c r="P3970" t="s">
        <v>28</v>
      </c>
      <c r="S3970" t="s">
        <v>33942</v>
      </c>
      <c r="T3970" t="s">
        <v>34233</v>
      </c>
      <c r="AD3970" t="str">
        <f t="shared" si="610"/>
        <v/>
      </c>
      <c r="AE3970" t="str">
        <f t="shared" si="619"/>
        <v/>
      </c>
      <c r="AF3970" t="str">
        <f t="shared" si="611"/>
        <v/>
      </c>
      <c r="AG3970" t="str">
        <f t="shared" ref="AG3970:AG3982" si="620">IF((S3970&lt;&gt;"tühi")*(AC3970&lt;&gt;""),AC3970,"")</f>
        <v/>
      </c>
      <c r="AH3970" t="str">
        <f t="shared" si="612"/>
        <v/>
      </c>
      <c r="AI3970">
        <v>0.11</v>
      </c>
      <c r="AJ3970" t="str">
        <f t="shared" si="616"/>
        <v/>
      </c>
      <c r="AK3970" t="str">
        <f t="shared" si="615"/>
        <v/>
      </c>
      <c r="AL3970" t="str">
        <f t="shared" si="617"/>
        <v/>
      </c>
    </row>
    <row r="3971" spans="1:38" x14ac:dyDescent="0.2">
      <c r="A3971" t="s">
        <v>18638</v>
      </c>
      <c r="B3971" t="s">
        <v>2670</v>
      </c>
      <c r="C3971" t="s">
        <v>18639</v>
      </c>
      <c r="D3971" s="1">
        <v>38047</v>
      </c>
      <c r="E3971" s="1">
        <v>44546</v>
      </c>
      <c r="F3971" t="s">
        <v>39</v>
      </c>
      <c r="I3971">
        <v>100</v>
      </c>
      <c r="J3971">
        <v>0</v>
      </c>
      <c r="K3971">
        <v>0</v>
      </c>
      <c r="L3971">
        <v>2078</v>
      </c>
      <c r="M3971">
        <v>2078</v>
      </c>
      <c r="N3971" t="s">
        <v>20</v>
      </c>
      <c r="O3971" t="s">
        <v>18640</v>
      </c>
      <c r="P3971" t="s">
        <v>28</v>
      </c>
      <c r="S3971" t="s">
        <v>33942</v>
      </c>
      <c r="T3971" t="s">
        <v>34233</v>
      </c>
      <c r="AD3971" t="str">
        <f t="shared" si="610"/>
        <v/>
      </c>
      <c r="AE3971" t="str">
        <f t="shared" si="619"/>
        <v/>
      </c>
      <c r="AF3971" t="str">
        <f t="shared" si="611"/>
        <v/>
      </c>
      <c r="AG3971" t="str">
        <f t="shared" si="620"/>
        <v/>
      </c>
      <c r="AH3971" t="str">
        <f t="shared" si="612"/>
        <v/>
      </c>
      <c r="AI3971">
        <v>0.11</v>
      </c>
      <c r="AJ3971" t="str">
        <f t="shared" si="616"/>
        <v/>
      </c>
      <c r="AK3971" t="str">
        <f t="shared" si="615"/>
        <v/>
      </c>
      <c r="AL3971" t="str">
        <f t="shared" si="617"/>
        <v/>
      </c>
    </row>
    <row r="3972" spans="1:38" x14ac:dyDescent="0.2">
      <c r="A3972" t="s">
        <v>30006</v>
      </c>
      <c r="B3972" t="s">
        <v>2670</v>
      </c>
      <c r="C3972" t="s">
        <v>30007</v>
      </c>
      <c r="D3972" s="1">
        <v>43819</v>
      </c>
      <c r="E3972" s="1">
        <v>43819</v>
      </c>
      <c r="F3972" t="s">
        <v>39</v>
      </c>
      <c r="I3972">
        <v>100</v>
      </c>
      <c r="J3972">
        <v>0</v>
      </c>
      <c r="K3972">
        <v>0</v>
      </c>
      <c r="L3972">
        <v>621</v>
      </c>
      <c r="M3972">
        <v>621</v>
      </c>
      <c r="N3972" t="s">
        <v>20</v>
      </c>
      <c r="O3972" t="s">
        <v>30008</v>
      </c>
      <c r="P3972" t="s">
        <v>2356</v>
      </c>
      <c r="S3972" t="s">
        <v>33942</v>
      </c>
      <c r="T3972" t="s">
        <v>34233</v>
      </c>
      <c r="AD3972" t="str">
        <f t="shared" si="610"/>
        <v/>
      </c>
      <c r="AE3972" t="str">
        <f t="shared" si="619"/>
        <v/>
      </c>
      <c r="AF3972" t="str">
        <f t="shared" si="611"/>
        <v/>
      </c>
      <c r="AG3972" t="str">
        <f t="shared" si="620"/>
        <v/>
      </c>
      <c r="AH3972" t="str">
        <f t="shared" si="612"/>
        <v/>
      </c>
      <c r="AI3972">
        <v>0.11</v>
      </c>
      <c r="AJ3972" t="str">
        <f t="shared" si="616"/>
        <v/>
      </c>
      <c r="AK3972" t="str">
        <f t="shared" si="615"/>
        <v/>
      </c>
      <c r="AL3972" t="str">
        <f t="shared" si="617"/>
        <v/>
      </c>
    </row>
    <row r="3973" spans="1:38" x14ac:dyDescent="0.2">
      <c r="A3973" t="s">
        <v>20399</v>
      </c>
      <c r="B3973" t="s">
        <v>2670</v>
      </c>
      <c r="C3973" t="s">
        <v>20400</v>
      </c>
      <c r="D3973" s="1">
        <v>38404</v>
      </c>
      <c r="E3973" s="1">
        <v>43951</v>
      </c>
      <c r="F3973" t="s">
        <v>39</v>
      </c>
      <c r="I3973">
        <v>100</v>
      </c>
      <c r="J3973">
        <v>0</v>
      </c>
      <c r="K3973">
        <v>0</v>
      </c>
      <c r="L3973">
        <v>4634</v>
      </c>
      <c r="M3973">
        <v>4634</v>
      </c>
      <c r="N3973" t="s">
        <v>20</v>
      </c>
      <c r="O3973" t="s">
        <v>20401</v>
      </c>
      <c r="P3973" t="s">
        <v>28</v>
      </c>
      <c r="S3973" t="s">
        <v>32627</v>
      </c>
      <c r="T3973" t="s">
        <v>33241</v>
      </c>
      <c r="AD3973" t="str">
        <f t="shared" si="610"/>
        <v/>
      </c>
      <c r="AE3973" t="str">
        <f t="shared" si="619"/>
        <v/>
      </c>
      <c r="AF3973" t="str">
        <f t="shared" si="611"/>
        <v/>
      </c>
      <c r="AG3973" t="str">
        <f t="shared" si="620"/>
        <v/>
      </c>
      <c r="AH3973" t="str">
        <f t="shared" si="612"/>
        <v/>
      </c>
      <c r="AI3973">
        <v>0.11</v>
      </c>
      <c r="AJ3973" t="str">
        <f t="shared" si="616"/>
        <v/>
      </c>
      <c r="AK3973" t="str">
        <f t="shared" si="615"/>
        <v/>
      </c>
      <c r="AL3973" t="str">
        <f t="shared" si="617"/>
        <v/>
      </c>
    </row>
    <row r="3974" spans="1:38" x14ac:dyDescent="0.2">
      <c r="A3974" t="s">
        <v>9778</v>
      </c>
      <c r="B3974" t="s">
        <v>2670</v>
      </c>
      <c r="C3974" t="s">
        <v>9779</v>
      </c>
      <c r="D3974" s="1">
        <v>36413</v>
      </c>
      <c r="E3974" s="1">
        <v>44546</v>
      </c>
      <c r="F3974" t="s">
        <v>39</v>
      </c>
      <c r="I3974">
        <v>100</v>
      </c>
      <c r="J3974">
        <v>0</v>
      </c>
      <c r="K3974">
        <v>0</v>
      </c>
      <c r="L3974">
        <v>10006</v>
      </c>
      <c r="M3974">
        <v>10006</v>
      </c>
      <c r="N3974" t="s">
        <v>20</v>
      </c>
      <c r="O3974" t="s">
        <v>9780</v>
      </c>
      <c r="P3974" t="s">
        <v>28</v>
      </c>
      <c r="S3974" t="s">
        <v>33942</v>
      </c>
      <c r="T3974" t="s">
        <v>34233</v>
      </c>
      <c r="AD3974" t="str">
        <f t="shared" ref="AD3974:AD4037" si="621">IF((S3974="tühi")*(F3974&lt;&gt;"Elamumaa")*(G3974&lt;&gt;"Elamumaa")*(H3974&lt;&gt;"Elamumaa"),IF(Z3974=0,"",Z3974),"")</f>
        <v/>
      </c>
      <c r="AE3974" t="str">
        <f t="shared" si="619"/>
        <v/>
      </c>
      <c r="AF3974" t="str">
        <f t="shared" ref="AF3974:AF4037" si="622">IF((S3974&lt;&gt;"tühi")*(F3974&lt;&gt;"Elamumaa")*(G3974&lt;&gt;"Elamumaa")*(H3974&lt;&gt;"Elamumaa"),IF(Z3974=0,"",Z3974),"")</f>
        <v/>
      </c>
      <c r="AG3974" t="str">
        <f t="shared" si="620"/>
        <v/>
      </c>
      <c r="AH3974" t="str">
        <f t="shared" si="612"/>
        <v/>
      </c>
      <c r="AI3974">
        <v>0.11</v>
      </c>
      <c r="AJ3974" t="str">
        <f t="shared" si="616"/>
        <v/>
      </c>
      <c r="AK3974" t="str">
        <f t="shared" si="615"/>
        <v/>
      </c>
      <c r="AL3974" t="str">
        <f t="shared" si="617"/>
        <v/>
      </c>
    </row>
    <row r="3975" spans="1:38" x14ac:dyDescent="0.2">
      <c r="A3975" t="s">
        <v>20402</v>
      </c>
      <c r="B3975" t="s">
        <v>2670</v>
      </c>
      <c r="C3975" t="s">
        <v>9779</v>
      </c>
      <c r="D3975" s="1">
        <v>38404</v>
      </c>
      <c r="E3975" s="1">
        <v>43456</v>
      </c>
      <c r="F3975" t="s">
        <v>39</v>
      </c>
      <c r="I3975">
        <v>100</v>
      </c>
      <c r="J3975">
        <v>0</v>
      </c>
      <c r="K3975">
        <v>0</v>
      </c>
      <c r="L3975">
        <v>4586</v>
      </c>
      <c r="M3975">
        <v>4586</v>
      </c>
      <c r="N3975" t="s">
        <v>20</v>
      </c>
      <c r="O3975" t="s">
        <v>20403</v>
      </c>
      <c r="P3975" t="s">
        <v>28</v>
      </c>
      <c r="S3975" t="s">
        <v>33942</v>
      </c>
      <c r="T3975" t="s">
        <v>34233</v>
      </c>
      <c r="AD3975" t="str">
        <f t="shared" si="621"/>
        <v/>
      </c>
      <c r="AE3975" t="str">
        <f t="shared" si="619"/>
        <v/>
      </c>
      <c r="AF3975" t="str">
        <f t="shared" si="622"/>
        <v/>
      </c>
      <c r="AG3975" t="str">
        <f t="shared" si="620"/>
        <v/>
      </c>
      <c r="AH3975" t="str">
        <f t="shared" ref="AH3975:AH4038" si="623">IF(AG3975="","",AG3975*2.7)</f>
        <v/>
      </c>
      <c r="AI3975">
        <v>0.11</v>
      </c>
      <c r="AJ3975" t="str">
        <f t="shared" si="616"/>
        <v/>
      </c>
      <c r="AK3975" t="str">
        <f t="shared" si="615"/>
        <v/>
      </c>
      <c r="AL3975" t="str">
        <f t="shared" si="617"/>
        <v/>
      </c>
    </row>
    <row r="3976" spans="1:38" x14ac:dyDescent="0.2">
      <c r="A3976" t="s">
        <v>18635</v>
      </c>
      <c r="B3976" t="s">
        <v>2670</v>
      </c>
      <c r="C3976" t="s">
        <v>18636</v>
      </c>
      <c r="D3976" s="1">
        <v>38047</v>
      </c>
      <c r="E3976" s="1">
        <v>43951</v>
      </c>
      <c r="F3976" t="s">
        <v>39</v>
      </c>
      <c r="I3976">
        <v>100</v>
      </c>
      <c r="J3976">
        <v>0</v>
      </c>
      <c r="K3976">
        <v>0</v>
      </c>
      <c r="L3976">
        <v>2760</v>
      </c>
      <c r="M3976">
        <v>2760</v>
      </c>
      <c r="N3976" t="s">
        <v>20</v>
      </c>
      <c r="O3976" t="s">
        <v>18637</v>
      </c>
      <c r="P3976" t="s">
        <v>28</v>
      </c>
      <c r="S3976" t="s">
        <v>33942</v>
      </c>
      <c r="T3976" t="s">
        <v>34233</v>
      </c>
      <c r="AD3976" t="str">
        <f t="shared" si="621"/>
        <v/>
      </c>
      <c r="AE3976" t="str">
        <f t="shared" si="619"/>
        <v/>
      </c>
      <c r="AF3976" t="str">
        <f t="shared" si="622"/>
        <v/>
      </c>
      <c r="AG3976" t="str">
        <f t="shared" si="620"/>
        <v/>
      </c>
      <c r="AH3976" t="str">
        <f t="shared" si="623"/>
        <v/>
      </c>
      <c r="AI3976">
        <v>0.11</v>
      </c>
      <c r="AJ3976" t="str">
        <f t="shared" si="616"/>
        <v/>
      </c>
      <c r="AK3976" t="str">
        <f t="shared" si="615"/>
        <v/>
      </c>
      <c r="AL3976" t="str">
        <f t="shared" si="617"/>
        <v/>
      </c>
    </row>
    <row r="3977" spans="1:38" x14ac:dyDescent="0.2">
      <c r="A3977" t="s">
        <v>18641</v>
      </c>
      <c r="B3977" t="s">
        <v>2670</v>
      </c>
      <c r="C3977" t="s">
        <v>18642</v>
      </c>
      <c r="D3977" s="1">
        <v>38047</v>
      </c>
      <c r="E3977" s="1">
        <v>44546</v>
      </c>
      <c r="F3977" t="s">
        <v>39</v>
      </c>
      <c r="I3977">
        <v>100</v>
      </c>
      <c r="J3977">
        <v>0</v>
      </c>
      <c r="K3977">
        <v>0</v>
      </c>
      <c r="L3977">
        <v>2108</v>
      </c>
      <c r="M3977">
        <v>2108</v>
      </c>
      <c r="N3977" t="s">
        <v>20</v>
      </c>
      <c r="O3977" t="s">
        <v>18643</v>
      </c>
      <c r="P3977" t="s">
        <v>28</v>
      </c>
      <c r="S3977" t="s">
        <v>32628</v>
      </c>
      <c r="T3977" t="s">
        <v>34233</v>
      </c>
      <c r="AD3977" t="str">
        <f t="shared" si="621"/>
        <v/>
      </c>
      <c r="AE3977" t="str">
        <f t="shared" si="619"/>
        <v/>
      </c>
      <c r="AF3977" t="str">
        <f t="shared" si="622"/>
        <v/>
      </c>
      <c r="AG3977" t="str">
        <f t="shared" si="620"/>
        <v/>
      </c>
      <c r="AH3977" t="str">
        <f t="shared" si="623"/>
        <v/>
      </c>
      <c r="AI3977">
        <v>0.11</v>
      </c>
      <c r="AJ3977" t="str">
        <f t="shared" si="616"/>
        <v/>
      </c>
      <c r="AK3977" t="str">
        <f t="shared" si="615"/>
        <v/>
      </c>
      <c r="AL3977" t="str">
        <f t="shared" si="617"/>
        <v/>
      </c>
    </row>
    <row r="3978" spans="1:38" x14ac:dyDescent="0.2">
      <c r="A3978" t="s">
        <v>30053</v>
      </c>
      <c r="B3978" t="s">
        <v>2670</v>
      </c>
      <c r="C3978" t="s">
        <v>30054</v>
      </c>
      <c r="D3978" s="1">
        <v>43819</v>
      </c>
      <c r="E3978" s="1">
        <v>43819</v>
      </c>
      <c r="F3978" t="s">
        <v>39</v>
      </c>
      <c r="I3978">
        <v>100</v>
      </c>
      <c r="J3978">
        <v>0</v>
      </c>
      <c r="K3978">
        <v>0</v>
      </c>
      <c r="L3978">
        <v>9111</v>
      </c>
      <c r="M3978">
        <v>9111</v>
      </c>
      <c r="N3978" t="s">
        <v>20</v>
      </c>
      <c r="O3978" t="s">
        <v>30055</v>
      </c>
      <c r="P3978" t="s">
        <v>2356</v>
      </c>
      <c r="S3978" t="s">
        <v>33942</v>
      </c>
      <c r="T3978" t="s">
        <v>34233</v>
      </c>
      <c r="AD3978" t="str">
        <f t="shared" si="621"/>
        <v/>
      </c>
      <c r="AE3978" t="str">
        <f t="shared" si="619"/>
        <v/>
      </c>
      <c r="AF3978" t="str">
        <f t="shared" si="622"/>
        <v/>
      </c>
      <c r="AG3978" t="str">
        <f t="shared" si="620"/>
        <v/>
      </c>
      <c r="AH3978" t="str">
        <f t="shared" si="623"/>
        <v/>
      </c>
      <c r="AI3978">
        <v>0.11</v>
      </c>
      <c r="AJ3978" t="str">
        <f t="shared" si="616"/>
        <v/>
      </c>
      <c r="AK3978" t="str">
        <f t="shared" si="615"/>
        <v/>
      </c>
      <c r="AL3978" t="str">
        <f t="shared" si="617"/>
        <v/>
      </c>
    </row>
    <row r="3979" spans="1:38" x14ac:dyDescent="0.2">
      <c r="A3979" t="s">
        <v>29991</v>
      </c>
      <c r="B3979" t="s">
        <v>2670</v>
      </c>
      <c r="C3979" t="s">
        <v>29992</v>
      </c>
      <c r="D3979" s="1">
        <v>43819</v>
      </c>
      <c r="E3979" s="1">
        <v>43819</v>
      </c>
      <c r="F3979" t="s">
        <v>39</v>
      </c>
      <c r="I3979">
        <v>100</v>
      </c>
      <c r="J3979">
        <v>0</v>
      </c>
      <c r="K3979">
        <v>0</v>
      </c>
      <c r="L3979">
        <v>141</v>
      </c>
      <c r="M3979">
        <v>141</v>
      </c>
      <c r="N3979" t="s">
        <v>20</v>
      </c>
      <c r="O3979" t="s">
        <v>29993</v>
      </c>
      <c r="P3979" t="s">
        <v>2356</v>
      </c>
      <c r="S3979" t="s">
        <v>33942</v>
      </c>
      <c r="T3979" t="s">
        <v>34233</v>
      </c>
      <c r="AD3979" t="str">
        <f t="shared" si="621"/>
        <v/>
      </c>
      <c r="AE3979" t="str">
        <f t="shared" si="619"/>
        <v/>
      </c>
      <c r="AF3979" t="str">
        <f t="shared" si="622"/>
        <v/>
      </c>
      <c r="AG3979" t="str">
        <f t="shared" si="620"/>
        <v/>
      </c>
      <c r="AH3979" t="str">
        <f t="shared" si="623"/>
        <v/>
      </c>
      <c r="AI3979">
        <v>0.11</v>
      </c>
      <c r="AJ3979" t="str">
        <f t="shared" si="616"/>
        <v/>
      </c>
      <c r="AK3979" t="str">
        <f t="shared" si="615"/>
        <v/>
      </c>
      <c r="AL3979" t="str">
        <f t="shared" si="617"/>
        <v/>
      </c>
    </row>
    <row r="3980" spans="1:38" x14ac:dyDescent="0.2">
      <c r="A3980" t="s">
        <v>29988</v>
      </c>
      <c r="B3980" t="s">
        <v>2670</v>
      </c>
      <c r="C3980" t="s">
        <v>29989</v>
      </c>
      <c r="D3980" s="1">
        <v>43819</v>
      </c>
      <c r="E3980" s="1">
        <v>43819</v>
      </c>
      <c r="F3980" t="s">
        <v>39</v>
      </c>
      <c r="I3980">
        <v>100</v>
      </c>
      <c r="J3980">
        <v>0</v>
      </c>
      <c r="K3980">
        <v>0</v>
      </c>
      <c r="L3980">
        <v>1060</v>
      </c>
      <c r="M3980">
        <v>1060</v>
      </c>
      <c r="N3980" t="s">
        <v>20</v>
      </c>
      <c r="O3980" t="s">
        <v>29990</v>
      </c>
      <c r="P3980" t="s">
        <v>2356</v>
      </c>
      <c r="S3980" t="s">
        <v>33942</v>
      </c>
      <c r="T3980" t="s">
        <v>34233</v>
      </c>
      <c r="AD3980" t="str">
        <f t="shared" si="621"/>
        <v/>
      </c>
      <c r="AE3980" t="str">
        <f t="shared" si="619"/>
        <v/>
      </c>
      <c r="AF3980" t="str">
        <f t="shared" si="622"/>
        <v/>
      </c>
      <c r="AG3980" t="str">
        <f t="shared" si="620"/>
        <v/>
      </c>
      <c r="AH3980" t="str">
        <f t="shared" si="623"/>
        <v/>
      </c>
      <c r="AI3980">
        <v>0.11</v>
      </c>
      <c r="AJ3980" t="str">
        <f t="shared" si="616"/>
        <v/>
      </c>
      <c r="AK3980" t="str">
        <f t="shared" si="615"/>
        <v/>
      </c>
      <c r="AL3980" t="str">
        <f t="shared" si="617"/>
        <v/>
      </c>
    </row>
    <row r="3981" spans="1:38" x14ac:dyDescent="0.2">
      <c r="A3981" t="s">
        <v>23555</v>
      </c>
      <c r="B3981" t="s">
        <v>2670</v>
      </c>
      <c r="C3981" t="s">
        <v>23556</v>
      </c>
      <c r="D3981" s="1">
        <v>39037</v>
      </c>
      <c r="E3981" s="1">
        <v>43951</v>
      </c>
      <c r="F3981" t="s">
        <v>39</v>
      </c>
      <c r="I3981">
        <v>100</v>
      </c>
      <c r="J3981">
        <v>0</v>
      </c>
      <c r="K3981">
        <v>0</v>
      </c>
      <c r="L3981">
        <v>11927</v>
      </c>
      <c r="M3981">
        <v>11927</v>
      </c>
      <c r="N3981" t="s">
        <v>20</v>
      </c>
      <c r="O3981" t="s">
        <v>23557</v>
      </c>
      <c r="P3981" t="s">
        <v>28</v>
      </c>
      <c r="S3981" t="s">
        <v>33942</v>
      </c>
      <c r="T3981" t="s">
        <v>34233</v>
      </c>
      <c r="AD3981" t="str">
        <f t="shared" si="621"/>
        <v/>
      </c>
      <c r="AE3981" t="str">
        <f t="shared" si="619"/>
        <v/>
      </c>
      <c r="AF3981" t="str">
        <f t="shared" si="622"/>
        <v/>
      </c>
      <c r="AG3981" t="str">
        <f t="shared" si="620"/>
        <v/>
      </c>
      <c r="AH3981" t="str">
        <f t="shared" si="623"/>
        <v/>
      </c>
      <c r="AI3981">
        <v>0.11</v>
      </c>
      <c r="AJ3981" t="str">
        <f t="shared" si="616"/>
        <v/>
      </c>
      <c r="AK3981" t="str">
        <f t="shared" si="615"/>
        <v/>
      </c>
      <c r="AL3981" t="str">
        <f t="shared" si="617"/>
        <v/>
      </c>
    </row>
    <row r="3982" spans="1:38" x14ac:dyDescent="0.2">
      <c r="A3982" t="s">
        <v>23573</v>
      </c>
      <c r="B3982" t="s">
        <v>2670</v>
      </c>
      <c r="C3982" t="s">
        <v>23556</v>
      </c>
      <c r="D3982" s="1">
        <v>39037</v>
      </c>
      <c r="E3982" s="1">
        <v>44546</v>
      </c>
      <c r="F3982" t="s">
        <v>39</v>
      </c>
      <c r="I3982">
        <v>100</v>
      </c>
      <c r="J3982">
        <v>0</v>
      </c>
      <c r="K3982">
        <v>0</v>
      </c>
      <c r="L3982">
        <v>1339</v>
      </c>
      <c r="M3982">
        <v>1339</v>
      </c>
      <c r="N3982" t="s">
        <v>20</v>
      </c>
      <c r="O3982" t="s">
        <v>23557</v>
      </c>
      <c r="P3982" t="s">
        <v>28</v>
      </c>
      <c r="S3982" t="s">
        <v>33942</v>
      </c>
      <c r="T3982" t="s">
        <v>34233</v>
      </c>
      <c r="AD3982" t="str">
        <f t="shared" si="621"/>
        <v/>
      </c>
      <c r="AE3982" t="str">
        <f t="shared" si="619"/>
        <v/>
      </c>
      <c r="AF3982" t="str">
        <f t="shared" si="622"/>
        <v/>
      </c>
      <c r="AG3982" t="str">
        <f t="shared" si="620"/>
        <v/>
      </c>
      <c r="AH3982" t="str">
        <f t="shared" si="623"/>
        <v/>
      </c>
      <c r="AI3982">
        <v>0.11</v>
      </c>
      <c r="AJ3982" t="str">
        <f t="shared" si="616"/>
        <v/>
      </c>
      <c r="AK3982" t="str">
        <f t="shared" si="615"/>
        <v/>
      </c>
      <c r="AL3982" t="str">
        <f t="shared" si="617"/>
        <v/>
      </c>
    </row>
    <row r="3983" spans="1:38" x14ac:dyDescent="0.2">
      <c r="A3983" t="s">
        <v>20303</v>
      </c>
      <c r="B3983" t="s">
        <v>2670</v>
      </c>
      <c r="C3983" t="s">
        <v>20304</v>
      </c>
      <c r="D3983" s="1">
        <v>38404</v>
      </c>
      <c r="E3983" s="1">
        <v>43456</v>
      </c>
      <c r="F3983" t="s">
        <v>39</v>
      </c>
      <c r="I3983">
        <v>100</v>
      </c>
      <c r="J3983">
        <v>0</v>
      </c>
      <c r="K3983">
        <v>0</v>
      </c>
      <c r="L3983">
        <v>26500</v>
      </c>
      <c r="M3983">
        <v>26531</v>
      </c>
      <c r="N3983" t="s">
        <v>401</v>
      </c>
      <c r="O3983" t="s">
        <v>20305</v>
      </c>
      <c r="P3983" t="s">
        <v>28</v>
      </c>
      <c r="S3983" t="s">
        <v>33816</v>
      </c>
      <c r="T3983" t="s">
        <v>34357</v>
      </c>
      <c r="AD3983" t="str">
        <f t="shared" si="621"/>
        <v/>
      </c>
      <c r="AE3983" t="str">
        <f t="shared" si="619"/>
        <v/>
      </c>
      <c r="AF3983" t="str">
        <f t="shared" si="622"/>
        <v/>
      </c>
      <c r="AG3983" s="17">
        <v>1</v>
      </c>
      <c r="AH3983">
        <f t="shared" si="623"/>
        <v>2.7</v>
      </c>
      <c r="AI3983">
        <v>0.11</v>
      </c>
      <c r="AJ3983">
        <f t="shared" si="616"/>
        <v>0.29700000000000004</v>
      </c>
      <c r="AK3983" t="str">
        <f t="shared" si="615"/>
        <v/>
      </c>
      <c r="AL3983" t="str">
        <f t="shared" si="617"/>
        <v/>
      </c>
    </row>
    <row r="3984" spans="1:38" x14ac:dyDescent="0.2">
      <c r="A3984" t="s">
        <v>24116</v>
      </c>
      <c r="B3984" t="s">
        <v>2670</v>
      </c>
      <c r="C3984" t="s">
        <v>24117</v>
      </c>
      <c r="D3984" s="1">
        <v>39224</v>
      </c>
      <c r="E3984" s="1">
        <v>44546</v>
      </c>
      <c r="F3984" t="s">
        <v>19</v>
      </c>
      <c r="I3984">
        <v>100</v>
      </c>
      <c r="J3984">
        <v>0</v>
      </c>
      <c r="K3984">
        <v>0</v>
      </c>
      <c r="L3984">
        <v>6029</v>
      </c>
      <c r="M3984">
        <v>6029</v>
      </c>
      <c r="N3984" t="s">
        <v>20</v>
      </c>
      <c r="O3984" t="s">
        <v>24115</v>
      </c>
      <c r="P3984" t="s">
        <v>28</v>
      </c>
      <c r="S3984" t="s">
        <v>33942</v>
      </c>
      <c r="T3984" t="s">
        <v>34233</v>
      </c>
      <c r="AD3984" t="str">
        <f t="shared" si="621"/>
        <v/>
      </c>
      <c r="AE3984" s="16">
        <v>1</v>
      </c>
      <c r="AF3984" t="str">
        <f t="shared" si="622"/>
        <v/>
      </c>
      <c r="AG3984" t="str">
        <f>IF((S3984&lt;&gt;"tühi")*(AC3984&lt;&gt;""),AC3984,"")</f>
        <v/>
      </c>
      <c r="AH3984" t="str">
        <f t="shared" si="623"/>
        <v/>
      </c>
      <c r="AI3984">
        <v>0.11</v>
      </c>
      <c r="AJ3984" t="str">
        <f t="shared" si="616"/>
        <v/>
      </c>
      <c r="AK3984">
        <f t="shared" si="615"/>
        <v>2.7</v>
      </c>
      <c r="AL3984">
        <f t="shared" si="617"/>
        <v>0.29700000000000004</v>
      </c>
    </row>
    <row r="3985" spans="1:38" x14ac:dyDescent="0.2">
      <c r="A3985" t="s">
        <v>29856</v>
      </c>
      <c r="B3985" t="s">
        <v>2670</v>
      </c>
      <c r="C3985" t="s">
        <v>29857</v>
      </c>
      <c r="D3985" s="1">
        <v>43819</v>
      </c>
      <c r="E3985" s="1">
        <v>43819</v>
      </c>
      <c r="F3985" t="s">
        <v>39</v>
      </c>
      <c r="I3985">
        <v>100</v>
      </c>
      <c r="J3985">
        <v>0</v>
      </c>
      <c r="K3985">
        <v>0</v>
      </c>
      <c r="L3985">
        <v>22700</v>
      </c>
      <c r="M3985">
        <v>22680</v>
      </c>
      <c r="N3985" t="s">
        <v>401</v>
      </c>
      <c r="O3985" t="s">
        <v>29858</v>
      </c>
      <c r="P3985" t="s">
        <v>2356</v>
      </c>
      <c r="S3985" t="s">
        <v>33942</v>
      </c>
      <c r="T3985" t="s">
        <v>34233</v>
      </c>
      <c r="AD3985" t="str">
        <f t="shared" si="621"/>
        <v/>
      </c>
      <c r="AE3985" t="str">
        <f>IF((S3985="tühi")*(AC3985&lt;&gt;""),AC3985,"")</f>
        <v/>
      </c>
      <c r="AF3985" t="str">
        <f t="shared" si="622"/>
        <v/>
      </c>
      <c r="AG3985" t="str">
        <f>IF((S3985&lt;&gt;"tühi")*(AC3985&lt;&gt;""),AC3985,"")</f>
        <v/>
      </c>
      <c r="AH3985" t="str">
        <f t="shared" si="623"/>
        <v/>
      </c>
      <c r="AI3985">
        <v>0.11</v>
      </c>
      <c r="AJ3985" t="str">
        <f t="shared" si="616"/>
        <v/>
      </c>
      <c r="AK3985" t="str">
        <f t="shared" si="615"/>
        <v/>
      </c>
      <c r="AL3985" t="str">
        <f t="shared" si="617"/>
        <v/>
      </c>
    </row>
    <row r="3986" spans="1:38" x14ac:dyDescent="0.2">
      <c r="A3986" t="s">
        <v>24456</v>
      </c>
      <c r="B3986" t="s">
        <v>2670</v>
      </c>
      <c r="C3986" t="s">
        <v>24457</v>
      </c>
      <c r="D3986" s="1">
        <v>39476</v>
      </c>
      <c r="E3986" s="1">
        <v>43951</v>
      </c>
      <c r="F3986" t="s">
        <v>19</v>
      </c>
      <c r="I3986">
        <v>100</v>
      </c>
      <c r="J3986">
        <v>0</v>
      </c>
      <c r="K3986">
        <v>0</v>
      </c>
      <c r="L3986">
        <v>1908</v>
      </c>
      <c r="M3986">
        <v>1908</v>
      </c>
      <c r="N3986" t="s">
        <v>20</v>
      </c>
      <c r="O3986" t="s">
        <v>24458</v>
      </c>
      <c r="P3986" t="s">
        <v>28</v>
      </c>
      <c r="S3986" t="s">
        <v>33942</v>
      </c>
      <c r="T3986" t="s">
        <v>34233</v>
      </c>
      <c r="AD3986" t="str">
        <f t="shared" si="621"/>
        <v/>
      </c>
      <c r="AE3986" s="16">
        <v>1</v>
      </c>
      <c r="AF3986" t="str">
        <f t="shared" si="622"/>
        <v/>
      </c>
      <c r="AG3986" t="str">
        <f>IF((S3986&lt;&gt;"tühi")*(AC3986&lt;&gt;""),AC3986,"")</f>
        <v/>
      </c>
      <c r="AH3986" t="str">
        <f t="shared" si="623"/>
        <v/>
      </c>
      <c r="AI3986">
        <v>0.11</v>
      </c>
      <c r="AJ3986" t="str">
        <f t="shared" si="616"/>
        <v/>
      </c>
      <c r="AK3986">
        <f t="shared" si="615"/>
        <v>2.7</v>
      </c>
      <c r="AL3986">
        <f t="shared" si="617"/>
        <v>0.29700000000000004</v>
      </c>
    </row>
    <row r="3987" spans="1:38" x14ac:dyDescent="0.2">
      <c r="A3987" t="s">
        <v>22744</v>
      </c>
      <c r="B3987" t="s">
        <v>2670</v>
      </c>
      <c r="C3987" t="s">
        <v>22745</v>
      </c>
      <c r="D3987" s="1">
        <v>38778</v>
      </c>
      <c r="E3987" s="1">
        <v>44569</v>
      </c>
      <c r="F3987" t="s">
        <v>19</v>
      </c>
      <c r="I3987">
        <v>100</v>
      </c>
      <c r="J3987">
        <v>0</v>
      </c>
      <c r="K3987">
        <v>0</v>
      </c>
      <c r="L3987">
        <v>3224</v>
      </c>
      <c r="M3987">
        <v>3224</v>
      </c>
      <c r="N3987" t="s">
        <v>20</v>
      </c>
      <c r="O3987" t="s">
        <v>22746</v>
      </c>
      <c r="P3987" t="s">
        <v>28</v>
      </c>
      <c r="S3987" t="s">
        <v>33800</v>
      </c>
      <c r="T3987" t="s">
        <v>34349</v>
      </c>
      <c r="AD3987" t="str">
        <f t="shared" si="621"/>
        <v/>
      </c>
      <c r="AE3987" t="str">
        <f t="shared" ref="AE3987:AE4050" si="624">IF((S3987="tühi")*(AC3987&lt;&gt;""),AC3987,"")</f>
        <v/>
      </c>
      <c r="AF3987" t="str">
        <f t="shared" si="622"/>
        <v/>
      </c>
      <c r="AG3987" s="17">
        <v>1</v>
      </c>
      <c r="AH3987">
        <f t="shared" si="623"/>
        <v>2.7</v>
      </c>
      <c r="AI3987">
        <v>0.11</v>
      </c>
      <c r="AJ3987">
        <f t="shared" si="616"/>
        <v>0.29700000000000004</v>
      </c>
      <c r="AK3987" t="str">
        <f t="shared" si="615"/>
        <v/>
      </c>
      <c r="AL3987" t="str">
        <f t="shared" si="617"/>
        <v/>
      </c>
    </row>
    <row r="3988" spans="1:38" x14ac:dyDescent="0.2">
      <c r="A3988" t="s">
        <v>21661</v>
      </c>
      <c r="B3988" t="s">
        <v>2670</v>
      </c>
      <c r="C3988" t="s">
        <v>21662</v>
      </c>
      <c r="D3988" s="1">
        <v>38597</v>
      </c>
      <c r="E3988" s="1">
        <v>44607</v>
      </c>
      <c r="F3988" t="s">
        <v>39</v>
      </c>
      <c r="I3988">
        <v>100</v>
      </c>
      <c r="J3988">
        <v>0</v>
      </c>
      <c r="K3988">
        <v>0</v>
      </c>
      <c r="L3988">
        <v>21700</v>
      </c>
      <c r="M3988">
        <v>21705</v>
      </c>
      <c r="N3988" t="s">
        <v>401</v>
      </c>
      <c r="O3988" t="s">
        <v>21663</v>
      </c>
      <c r="P3988" t="s">
        <v>28</v>
      </c>
      <c r="S3988" t="s">
        <v>33835</v>
      </c>
      <c r="T3988" t="s">
        <v>34349</v>
      </c>
      <c r="AD3988" t="str">
        <f t="shared" si="621"/>
        <v/>
      </c>
      <c r="AE3988" t="str">
        <f t="shared" si="624"/>
        <v/>
      </c>
      <c r="AF3988" t="str">
        <f t="shared" si="622"/>
        <v/>
      </c>
      <c r="AG3988" s="17">
        <v>1</v>
      </c>
      <c r="AH3988">
        <f t="shared" si="623"/>
        <v>2.7</v>
      </c>
      <c r="AI3988">
        <v>0.11</v>
      </c>
      <c r="AJ3988">
        <f t="shared" si="616"/>
        <v>0.29700000000000004</v>
      </c>
      <c r="AK3988" t="str">
        <f t="shared" si="615"/>
        <v/>
      </c>
      <c r="AL3988" t="str">
        <f t="shared" si="617"/>
        <v/>
      </c>
    </row>
    <row r="3989" spans="1:38" x14ac:dyDescent="0.2">
      <c r="A3989" t="s">
        <v>28884</v>
      </c>
      <c r="B3989" t="s">
        <v>2670</v>
      </c>
      <c r="C3989" t="s">
        <v>28885</v>
      </c>
      <c r="D3989" s="1">
        <v>42657</v>
      </c>
      <c r="E3989" s="1">
        <v>43951</v>
      </c>
      <c r="F3989" t="s">
        <v>26</v>
      </c>
      <c r="I3989">
        <v>100</v>
      </c>
      <c r="J3989">
        <v>0</v>
      </c>
      <c r="K3989">
        <v>0</v>
      </c>
      <c r="L3989">
        <v>2401</v>
      </c>
      <c r="M3989">
        <v>2401</v>
      </c>
      <c r="N3989" t="s">
        <v>20</v>
      </c>
      <c r="O3989" t="s">
        <v>28886</v>
      </c>
      <c r="P3989" t="s">
        <v>44</v>
      </c>
      <c r="S3989" t="s">
        <v>34233</v>
      </c>
      <c r="T3989" t="s">
        <v>34233</v>
      </c>
      <c r="AD3989" t="str">
        <f t="shared" si="621"/>
        <v/>
      </c>
      <c r="AE3989" t="str">
        <f t="shared" si="624"/>
        <v/>
      </c>
      <c r="AF3989" t="str">
        <f t="shared" si="622"/>
        <v/>
      </c>
      <c r="AG3989" t="str">
        <f t="shared" ref="AG3989:AG3999" si="625">IF((S3989&lt;&gt;"tühi")*(AC3989&lt;&gt;""),AC3989,"")</f>
        <v/>
      </c>
      <c r="AH3989" t="str">
        <f t="shared" si="623"/>
        <v/>
      </c>
      <c r="AI3989">
        <v>0.11</v>
      </c>
      <c r="AJ3989" t="str">
        <f t="shared" si="616"/>
        <v/>
      </c>
      <c r="AK3989" t="str">
        <f t="shared" si="615"/>
        <v/>
      </c>
      <c r="AL3989" t="str">
        <f t="shared" si="617"/>
        <v/>
      </c>
    </row>
    <row r="3990" spans="1:38" x14ac:dyDescent="0.2">
      <c r="A3990" t="s">
        <v>28881</v>
      </c>
      <c r="B3990" t="s">
        <v>2670</v>
      </c>
      <c r="C3990" t="s">
        <v>28882</v>
      </c>
      <c r="D3990" s="1">
        <v>42657</v>
      </c>
      <c r="E3990" s="1">
        <v>44546</v>
      </c>
      <c r="F3990" t="s">
        <v>26</v>
      </c>
      <c r="I3990">
        <v>100</v>
      </c>
      <c r="J3990">
        <v>0</v>
      </c>
      <c r="K3990">
        <v>0</v>
      </c>
      <c r="L3990">
        <v>908</v>
      </c>
      <c r="M3990">
        <v>908</v>
      </c>
      <c r="N3990" t="s">
        <v>20</v>
      </c>
      <c r="O3990" t="s">
        <v>28883</v>
      </c>
      <c r="P3990" t="s">
        <v>44</v>
      </c>
      <c r="S3990" t="s">
        <v>34233</v>
      </c>
      <c r="T3990" t="s">
        <v>34233</v>
      </c>
      <c r="AD3990" t="str">
        <f t="shared" si="621"/>
        <v/>
      </c>
      <c r="AE3990" t="str">
        <f t="shared" si="624"/>
        <v/>
      </c>
      <c r="AF3990" t="str">
        <f t="shared" si="622"/>
        <v/>
      </c>
      <c r="AG3990" t="str">
        <f t="shared" si="625"/>
        <v/>
      </c>
      <c r="AH3990" t="str">
        <f t="shared" si="623"/>
        <v/>
      </c>
      <c r="AI3990">
        <v>0.11</v>
      </c>
      <c r="AJ3990" t="str">
        <f t="shared" si="616"/>
        <v/>
      </c>
      <c r="AK3990" t="str">
        <f t="shared" si="615"/>
        <v/>
      </c>
      <c r="AL3990" t="str">
        <f t="shared" si="617"/>
        <v/>
      </c>
    </row>
    <row r="3991" spans="1:38" x14ac:dyDescent="0.2">
      <c r="A3991" t="s">
        <v>30521</v>
      </c>
      <c r="B3991" t="s">
        <v>2670</v>
      </c>
      <c r="C3991" t="s">
        <v>30522</v>
      </c>
      <c r="D3991" s="1">
        <v>43859</v>
      </c>
      <c r="E3991" s="1">
        <v>43956</v>
      </c>
      <c r="F3991" t="s">
        <v>26</v>
      </c>
      <c r="I3991">
        <v>100</v>
      </c>
      <c r="J3991">
        <v>0</v>
      </c>
      <c r="K3991">
        <v>0</v>
      </c>
      <c r="L3991">
        <v>2327</v>
      </c>
      <c r="M3991">
        <v>2327</v>
      </c>
      <c r="N3991" t="s">
        <v>20</v>
      </c>
      <c r="O3991" t="s">
        <v>30523</v>
      </c>
      <c r="P3991" t="s">
        <v>44</v>
      </c>
      <c r="S3991" t="s">
        <v>34233</v>
      </c>
      <c r="T3991" t="s">
        <v>34233</v>
      </c>
      <c r="AD3991" t="str">
        <f t="shared" si="621"/>
        <v/>
      </c>
      <c r="AE3991" t="str">
        <f t="shared" si="624"/>
        <v/>
      </c>
      <c r="AF3991" t="str">
        <f t="shared" si="622"/>
        <v/>
      </c>
      <c r="AG3991" t="str">
        <f t="shared" si="625"/>
        <v/>
      </c>
      <c r="AH3991" t="str">
        <f t="shared" si="623"/>
        <v/>
      </c>
      <c r="AI3991">
        <v>0.11</v>
      </c>
      <c r="AJ3991" t="str">
        <f t="shared" si="616"/>
        <v/>
      </c>
      <c r="AK3991" t="str">
        <f t="shared" si="615"/>
        <v/>
      </c>
      <c r="AL3991" t="str">
        <f t="shared" si="617"/>
        <v/>
      </c>
    </row>
    <row r="3992" spans="1:38" x14ac:dyDescent="0.2">
      <c r="A3992" t="s">
        <v>30487</v>
      </c>
      <c r="B3992" t="s">
        <v>2670</v>
      </c>
      <c r="C3992" t="s">
        <v>30488</v>
      </c>
      <c r="D3992" s="1">
        <v>43859</v>
      </c>
      <c r="E3992" s="1">
        <v>44557</v>
      </c>
      <c r="F3992" t="s">
        <v>26</v>
      </c>
      <c r="I3992">
        <v>100</v>
      </c>
      <c r="J3992">
        <v>0</v>
      </c>
      <c r="K3992">
        <v>0</v>
      </c>
      <c r="L3992">
        <v>7874</v>
      </c>
      <c r="M3992">
        <v>7874</v>
      </c>
      <c r="N3992" t="s">
        <v>20</v>
      </c>
      <c r="O3992" t="s">
        <v>30489</v>
      </c>
      <c r="P3992" t="s">
        <v>44</v>
      </c>
      <c r="S3992" t="s">
        <v>34233</v>
      </c>
      <c r="T3992" t="s">
        <v>34233</v>
      </c>
      <c r="AD3992" t="str">
        <f t="shared" si="621"/>
        <v/>
      </c>
      <c r="AE3992" t="str">
        <f t="shared" si="624"/>
        <v/>
      </c>
      <c r="AF3992" t="str">
        <f t="shared" si="622"/>
        <v/>
      </c>
      <c r="AG3992" t="str">
        <f t="shared" si="625"/>
        <v/>
      </c>
      <c r="AH3992" t="str">
        <f t="shared" si="623"/>
        <v/>
      </c>
      <c r="AI3992">
        <v>0.11</v>
      </c>
      <c r="AJ3992" t="str">
        <f t="shared" si="616"/>
        <v/>
      </c>
      <c r="AK3992" t="str">
        <f t="shared" si="615"/>
        <v/>
      </c>
      <c r="AL3992" t="str">
        <f t="shared" si="617"/>
        <v/>
      </c>
    </row>
    <row r="3993" spans="1:38" x14ac:dyDescent="0.2">
      <c r="A3993" t="s">
        <v>29883</v>
      </c>
      <c r="B3993" t="s">
        <v>2670</v>
      </c>
      <c r="C3993" t="s">
        <v>29884</v>
      </c>
      <c r="D3993" s="1">
        <v>43819</v>
      </c>
      <c r="E3993" s="1">
        <v>43819</v>
      </c>
      <c r="F3993" t="s">
        <v>39</v>
      </c>
      <c r="I3993">
        <v>100</v>
      </c>
      <c r="J3993">
        <v>0</v>
      </c>
      <c r="K3993">
        <v>0</v>
      </c>
      <c r="L3993">
        <v>459</v>
      </c>
      <c r="M3993">
        <v>459</v>
      </c>
      <c r="N3993" t="s">
        <v>20</v>
      </c>
      <c r="O3993" t="s">
        <v>29885</v>
      </c>
      <c r="P3993" t="s">
        <v>2356</v>
      </c>
      <c r="S3993" t="s">
        <v>33942</v>
      </c>
      <c r="T3993" t="s">
        <v>34233</v>
      </c>
      <c r="AD3993" t="str">
        <f t="shared" si="621"/>
        <v/>
      </c>
      <c r="AE3993" t="str">
        <f t="shared" si="624"/>
        <v/>
      </c>
      <c r="AF3993" t="str">
        <f t="shared" si="622"/>
        <v/>
      </c>
      <c r="AG3993" t="str">
        <f t="shared" si="625"/>
        <v/>
      </c>
      <c r="AH3993" t="str">
        <f t="shared" si="623"/>
        <v/>
      </c>
      <c r="AI3993">
        <v>0.11</v>
      </c>
      <c r="AJ3993" t="str">
        <f t="shared" si="616"/>
        <v/>
      </c>
      <c r="AK3993" t="str">
        <f t="shared" si="615"/>
        <v/>
      </c>
      <c r="AL3993" t="str">
        <f t="shared" si="617"/>
        <v/>
      </c>
    </row>
    <row r="3994" spans="1:38" x14ac:dyDescent="0.2">
      <c r="A3994" t="s">
        <v>30087</v>
      </c>
      <c r="B3994" t="s">
        <v>2670</v>
      </c>
      <c r="C3994" t="s">
        <v>30088</v>
      </c>
      <c r="D3994" s="1">
        <v>43819</v>
      </c>
      <c r="E3994" s="1">
        <v>43819</v>
      </c>
      <c r="F3994" t="s">
        <v>39</v>
      </c>
      <c r="I3994">
        <v>100</v>
      </c>
      <c r="J3994">
        <v>0</v>
      </c>
      <c r="K3994">
        <v>0</v>
      </c>
      <c r="L3994">
        <v>13945</v>
      </c>
      <c r="M3994">
        <v>13945</v>
      </c>
      <c r="N3994" t="s">
        <v>20</v>
      </c>
      <c r="O3994" t="s">
        <v>30089</v>
      </c>
      <c r="P3994" t="s">
        <v>2356</v>
      </c>
      <c r="S3994" t="s">
        <v>33942</v>
      </c>
      <c r="T3994" t="s">
        <v>34233</v>
      </c>
      <c r="AD3994" t="str">
        <f t="shared" si="621"/>
        <v/>
      </c>
      <c r="AE3994" t="str">
        <f t="shared" si="624"/>
        <v/>
      </c>
      <c r="AF3994" t="str">
        <f t="shared" si="622"/>
        <v/>
      </c>
      <c r="AG3994" t="str">
        <f t="shared" si="625"/>
        <v/>
      </c>
      <c r="AH3994" t="str">
        <f t="shared" si="623"/>
        <v/>
      </c>
      <c r="AI3994">
        <v>0.11</v>
      </c>
      <c r="AJ3994" t="str">
        <f t="shared" si="616"/>
        <v/>
      </c>
      <c r="AK3994" t="str">
        <f t="shared" si="615"/>
        <v/>
      </c>
      <c r="AL3994" t="str">
        <f t="shared" si="617"/>
        <v/>
      </c>
    </row>
    <row r="3995" spans="1:38" x14ac:dyDescent="0.2">
      <c r="A3995" t="s">
        <v>30428</v>
      </c>
      <c r="B3995" t="s">
        <v>2670</v>
      </c>
      <c r="C3995" t="s">
        <v>30429</v>
      </c>
      <c r="D3995" s="1">
        <v>43859</v>
      </c>
      <c r="E3995" s="1">
        <v>44546</v>
      </c>
      <c r="F3995" t="s">
        <v>26</v>
      </c>
      <c r="I3995">
        <v>100</v>
      </c>
      <c r="J3995">
        <v>0</v>
      </c>
      <c r="K3995">
        <v>0</v>
      </c>
      <c r="L3995">
        <v>1831</v>
      </c>
      <c r="M3995">
        <v>1831</v>
      </c>
      <c r="N3995" t="s">
        <v>20</v>
      </c>
      <c r="O3995" t="s">
        <v>30430</v>
      </c>
      <c r="P3995" t="s">
        <v>44</v>
      </c>
      <c r="S3995" t="s">
        <v>34233</v>
      </c>
      <c r="T3995" t="s">
        <v>34233</v>
      </c>
      <c r="AD3995" t="str">
        <f t="shared" si="621"/>
        <v/>
      </c>
      <c r="AE3995" t="str">
        <f t="shared" si="624"/>
        <v/>
      </c>
      <c r="AF3995" t="str">
        <f t="shared" si="622"/>
        <v/>
      </c>
      <c r="AG3995" t="str">
        <f t="shared" si="625"/>
        <v/>
      </c>
      <c r="AH3995" t="str">
        <f t="shared" si="623"/>
        <v/>
      </c>
      <c r="AI3995">
        <v>0.11</v>
      </c>
      <c r="AJ3995" t="str">
        <f t="shared" si="616"/>
        <v/>
      </c>
      <c r="AK3995" t="str">
        <f t="shared" si="615"/>
        <v/>
      </c>
      <c r="AL3995" t="str">
        <f t="shared" si="617"/>
        <v/>
      </c>
    </row>
    <row r="3996" spans="1:38" x14ac:dyDescent="0.2">
      <c r="A3996" t="s">
        <v>29850</v>
      </c>
      <c r="B3996" t="s">
        <v>2670</v>
      </c>
      <c r="C3996" t="s">
        <v>29851</v>
      </c>
      <c r="D3996" s="1">
        <v>43819</v>
      </c>
      <c r="E3996" s="1">
        <v>43819</v>
      </c>
      <c r="F3996" t="s">
        <v>39</v>
      </c>
      <c r="I3996">
        <v>100</v>
      </c>
      <c r="J3996">
        <v>0</v>
      </c>
      <c r="K3996">
        <v>0</v>
      </c>
      <c r="L3996">
        <v>8900</v>
      </c>
      <c r="M3996">
        <v>8900</v>
      </c>
      <c r="N3996" t="s">
        <v>20</v>
      </c>
      <c r="O3996" t="s">
        <v>29852</v>
      </c>
      <c r="P3996" t="s">
        <v>2356</v>
      </c>
      <c r="S3996" t="s">
        <v>33942</v>
      </c>
      <c r="T3996" t="s">
        <v>34233</v>
      </c>
      <c r="AD3996" t="str">
        <f t="shared" si="621"/>
        <v/>
      </c>
      <c r="AE3996" t="str">
        <f t="shared" si="624"/>
        <v/>
      </c>
      <c r="AF3996" t="str">
        <f t="shared" si="622"/>
        <v/>
      </c>
      <c r="AG3996" t="str">
        <f t="shared" si="625"/>
        <v/>
      </c>
      <c r="AH3996" t="str">
        <f t="shared" si="623"/>
        <v/>
      </c>
      <c r="AI3996">
        <v>0.11</v>
      </c>
      <c r="AJ3996" t="str">
        <f t="shared" si="616"/>
        <v/>
      </c>
      <c r="AK3996" t="str">
        <f t="shared" si="615"/>
        <v/>
      </c>
      <c r="AL3996" t="str">
        <f t="shared" si="617"/>
        <v/>
      </c>
    </row>
    <row r="3997" spans="1:38" x14ac:dyDescent="0.2">
      <c r="A3997" t="s">
        <v>23996</v>
      </c>
      <c r="B3997" t="s">
        <v>2670</v>
      </c>
      <c r="C3997" t="s">
        <v>23997</v>
      </c>
      <c r="D3997" s="1">
        <v>39267</v>
      </c>
      <c r="E3997" s="1">
        <v>43951</v>
      </c>
      <c r="F3997" t="s">
        <v>19</v>
      </c>
      <c r="I3997">
        <v>100</v>
      </c>
      <c r="J3997">
        <v>0</v>
      </c>
      <c r="K3997">
        <v>0</v>
      </c>
      <c r="L3997">
        <v>3101</v>
      </c>
      <c r="M3997">
        <v>3101</v>
      </c>
      <c r="N3997" t="s">
        <v>20</v>
      </c>
      <c r="O3997" t="s">
        <v>23998</v>
      </c>
      <c r="P3997" t="s">
        <v>28</v>
      </c>
      <c r="S3997" t="s">
        <v>33942</v>
      </c>
      <c r="T3997" t="s">
        <v>34233</v>
      </c>
      <c r="V3997" t="s">
        <v>33035</v>
      </c>
      <c r="W3997">
        <v>150</v>
      </c>
      <c r="X3997">
        <v>1.5</v>
      </c>
      <c r="Y3997" t="s">
        <v>32654</v>
      </c>
      <c r="Z3997">
        <v>250</v>
      </c>
      <c r="AA3997">
        <v>7.5</v>
      </c>
      <c r="AC3997">
        <v>1</v>
      </c>
      <c r="AD3997" t="str">
        <f t="shared" si="621"/>
        <v/>
      </c>
      <c r="AE3997">
        <f t="shared" si="624"/>
        <v>1</v>
      </c>
      <c r="AF3997" t="str">
        <f t="shared" si="622"/>
        <v/>
      </c>
      <c r="AG3997" t="str">
        <f t="shared" si="625"/>
        <v/>
      </c>
      <c r="AH3997" t="str">
        <f t="shared" si="623"/>
        <v/>
      </c>
      <c r="AI3997">
        <v>0.11</v>
      </c>
      <c r="AJ3997" t="str">
        <f t="shared" si="616"/>
        <v/>
      </c>
      <c r="AK3997">
        <f t="shared" si="615"/>
        <v>2.7</v>
      </c>
      <c r="AL3997">
        <f t="shared" si="617"/>
        <v>0.29700000000000004</v>
      </c>
    </row>
    <row r="3998" spans="1:38" x14ac:dyDescent="0.2">
      <c r="A3998" t="s">
        <v>18584</v>
      </c>
      <c r="B3998" t="s">
        <v>2670</v>
      </c>
      <c r="C3998" t="s">
        <v>18585</v>
      </c>
      <c r="D3998" s="1">
        <v>37985</v>
      </c>
      <c r="E3998" s="1">
        <v>44546</v>
      </c>
      <c r="F3998" t="s">
        <v>15348</v>
      </c>
      <c r="G3998" t="s">
        <v>39</v>
      </c>
      <c r="I3998">
        <v>80</v>
      </c>
      <c r="J3998">
        <v>20</v>
      </c>
      <c r="K3998">
        <v>0</v>
      </c>
      <c r="L3998">
        <v>12101</v>
      </c>
      <c r="M3998">
        <v>12101</v>
      </c>
      <c r="N3998" t="s">
        <v>20</v>
      </c>
      <c r="O3998" t="s">
        <v>18586</v>
      </c>
      <c r="P3998" t="s">
        <v>28</v>
      </c>
      <c r="S3998" t="s">
        <v>33942</v>
      </c>
      <c r="T3998" t="s">
        <v>34233</v>
      </c>
      <c r="AD3998" t="str">
        <f t="shared" si="621"/>
        <v/>
      </c>
      <c r="AE3998" t="str">
        <f t="shared" si="624"/>
        <v/>
      </c>
      <c r="AF3998" t="str">
        <f t="shared" si="622"/>
        <v/>
      </c>
      <c r="AG3998" t="str">
        <f t="shared" si="625"/>
        <v/>
      </c>
      <c r="AH3998" t="str">
        <f t="shared" si="623"/>
        <v/>
      </c>
      <c r="AI3998">
        <v>0.11</v>
      </c>
      <c r="AJ3998" t="str">
        <f t="shared" si="616"/>
        <v/>
      </c>
      <c r="AK3998" t="str">
        <f t="shared" si="615"/>
        <v/>
      </c>
      <c r="AL3998" t="str">
        <f t="shared" si="617"/>
        <v/>
      </c>
    </row>
    <row r="3999" spans="1:38" x14ac:dyDescent="0.2">
      <c r="A3999" t="s">
        <v>23993</v>
      </c>
      <c r="B3999" t="s">
        <v>2670</v>
      </c>
      <c r="C3999" t="s">
        <v>23994</v>
      </c>
      <c r="D3999" s="1">
        <v>39267</v>
      </c>
      <c r="E3999" s="1">
        <v>43456</v>
      </c>
      <c r="F3999" t="s">
        <v>19</v>
      </c>
      <c r="I3999">
        <v>100</v>
      </c>
      <c r="J3999">
        <v>0</v>
      </c>
      <c r="K3999">
        <v>0</v>
      </c>
      <c r="L3999">
        <v>3002</v>
      </c>
      <c r="M3999">
        <v>3002</v>
      </c>
      <c r="N3999" t="s">
        <v>20</v>
      </c>
      <c r="O3999" t="s">
        <v>23995</v>
      </c>
      <c r="P3999" t="s">
        <v>28</v>
      </c>
      <c r="S3999" t="s">
        <v>33942</v>
      </c>
      <c r="T3999" t="s">
        <v>34233</v>
      </c>
      <c r="V3999" t="s">
        <v>33035</v>
      </c>
      <c r="W3999">
        <v>150</v>
      </c>
      <c r="X3999">
        <v>1.5</v>
      </c>
      <c r="Y3999" t="s">
        <v>32654</v>
      </c>
      <c r="Z3999">
        <v>250</v>
      </c>
      <c r="AA3999">
        <v>7.5</v>
      </c>
      <c r="AC3999">
        <v>1</v>
      </c>
      <c r="AD3999" t="str">
        <f t="shared" si="621"/>
        <v/>
      </c>
      <c r="AE3999">
        <f t="shared" si="624"/>
        <v>1</v>
      </c>
      <c r="AF3999" t="str">
        <f t="shared" si="622"/>
        <v/>
      </c>
      <c r="AG3999" t="str">
        <f t="shared" si="625"/>
        <v/>
      </c>
      <c r="AH3999" t="str">
        <f t="shared" si="623"/>
        <v/>
      </c>
      <c r="AI3999">
        <v>0.11</v>
      </c>
      <c r="AJ3999" t="str">
        <f t="shared" si="616"/>
        <v/>
      </c>
      <c r="AK3999">
        <f t="shared" si="615"/>
        <v>2.7</v>
      </c>
      <c r="AL3999">
        <f t="shared" si="617"/>
        <v>0.29700000000000004</v>
      </c>
    </row>
    <row r="4000" spans="1:38" x14ac:dyDescent="0.2">
      <c r="A4000" t="s">
        <v>12203</v>
      </c>
      <c r="B4000" t="s">
        <v>2670</v>
      </c>
      <c r="C4000" t="s">
        <v>12204</v>
      </c>
      <c r="D4000" s="1">
        <v>36612</v>
      </c>
      <c r="E4000" s="1">
        <v>44546</v>
      </c>
      <c r="F4000" t="s">
        <v>19</v>
      </c>
      <c r="I4000">
        <v>100</v>
      </c>
      <c r="J4000">
        <v>0</v>
      </c>
      <c r="K4000">
        <v>0</v>
      </c>
      <c r="L4000">
        <v>19823</v>
      </c>
      <c r="M4000">
        <v>19823</v>
      </c>
      <c r="N4000" t="s">
        <v>20</v>
      </c>
      <c r="O4000" t="s">
        <v>12205</v>
      </c>
      <c r="P4000" t="s">
        <v>28</v>
      </c>
      <c r="S4000" t="s">
        <v>33833</v>
      </c>
      <c r="T4000" t="s">
        <v>34349</v>
      </c>
      <c r="AD4000" t="str">
        <f t="shared" si="621"/>
        <v/>
      </c>
      <c r="AE4000" t="str">
        <f t="shared" si="624"/>
        <v/>
      </c>
      <c r="AF4000" t="str">
        <f t="shared" si="622"/>
        <v/>
      </c>
      <c r="AG4000" s="17">
        <v>1</v>
      </c>
      <c r="AH4000">
        <f t="shared" si="623"/>
        <v>2.7</v>
      </c>
      <c r="AI4000">
        <v>0.11</v>
      </c>
      <c r="AJ4000">
        <f t="shared" si="616"/>
        <v>0.29700000000000004</v>
      </c>
      <c r="AK4000" t="str">
        <f t="shared" si="615"/>
        <v/>
      </c>
      <c r="AL4000" t="str">
        <f t="shared" si="617"/>
        <v/>
      </c>
    </row>
    <row r="4001" spans="1:38" x14ac:dyDescent="0.2">
      <c r="A4001" t="s">
        <v>19085</v>
      </c>
      <c r="B4001" t="s">
        <v>2670</v>
      </c>
      <c r="C4001" t="s">
        <v>10952</v>
      </c>
      <c r="D4001" s="1">
        <v>38107</v>
      </c>
      <c r="E4001" s="1">
        <v>44263</v>
      </c>
      <c r="F4001" t="s">
        <v>39</v>
      </c>
      <c r="I4001">
        <v>100</v>
      </c>
      <c r="J4001">
        <v>0</v>
      </c>
      <c r="K4001">
        <v>0</v>
      </c>
      <c r="L4001">
        <v>33800</v>
      </c>
      <c r="M4001">
        <v>33779</v>
      </c>
      <c r="N4001" t="s">
        <v>401</v>
      </c>
      <c r="O4001" t="s">
        <v>19086</v>
      </c>
      <c r="P4001" t="s">
        <v>28</v>
      </c>
      <c r="S4001" t="s">
        <v>33942</v>
      </c>
      <c r="T4001" t="s">
        <v>34233</v>
      </c>
      <c r="AD4001" t="str">
        <f t="shared" si="621"/>
        <v/>
      </c>
      <c r="AE4001" t="str">
        <f t="shared" si="624"/>
        <v/>
      </c>
      <c r="AF4001" t="str">
        <f t="shared" si="622"/>
        <v/>
      </c>
      <c r="AG4001" t="str">
        <f t="shared" ref="AG4001:AG4010" si="626">IF((S4001&lt;&gt;"tühi")*(AC4001&lt;&gt;""),AC4001,"")</f>
        <v/>
      </c>
      <c r="AH4001" t="str">
        <f t="shared" si="623"/>
        <v/>
      </c>
      <c r="AI4001">
        <v>0.11</v>
      </c>
      <c r="AJ4001" t="str">
        <f t="shared" si="616"/>
        <v/>
      </c>
      <c r="AK4001" t="str">
        <f t="shared" ref="AK4001:AK4064" si="627">IF(AE4001="","",AE4001*2.7)</f>
        <v/>
      </c>
      <c r="AL4001" t="str">
        <f t="shared" si="617"/>
        <v/>
      </c>
    </row>
    <row r="4002" spans="1:38" x14ac:dyDescent="0.2">
      <c r="A4002" t="s">
        <v>29862</v>
      </c>
      <c r="B4002" t="s">
        <v>2670</v>
      </c>
      <c r="C4002" t="s">
        <v>29863</v>
      </c>
      <c r="D4002" s="1">
        <v>43819</v>
      </c>
      <c r="E4002" s="1">
        <v>43819</v>
      </c>
      <c r="F4002" t="s">
        <v>39</v>
      </c>
      <c r="I4002">
        <v>100</v>
      </c>
      <c r="J4002">
        <v>0</v>
      </c>
      <c r="K4002">
        <v>0</v>
      </c>
      <c r="L4002">
        <v>309</v>
      </c>
      <c r="M4002">
        <v>309</v>
      </c>
      <c r="N4002" t="s">
        <v>20</v>
      </c>
      <c r="O4002" t="s">
        <v>29864</v>
      </c>
      <c r="P4002" t="s">
        <v>2356</v>
      </c>
      <c r="S4002" t="s">
        <v>33942</v>
      </c>
      <c r="T4002" t="s">
        <v>34233</v>
      </c>
      <c r="AD4002" t="str">
        <f t="shared" si="621"/>
        <v/>
      </c>
      <c r="AE4002" t="str">
        <f t="shared" si="624"/>
        <v/>
      </c>
      <c r="AF4002" t="str">
        <f t="shared" si="622"/>
        <v/>
      </c>
      <c r="AG4002" t="str">
        <f t="shared" si="626"/>
        <v/>
      </c>
      <c r="AH4002" t="str">
        <f t="shared" si="623"/>
        <v/>
      </c>
      <c r="AI4002">
        <v>0.11</v>
      </c>
      <c r="AJ4002" t="str">
        <f t="shared" si="616"/>
        <v/>
      </c>
      <c r="AK4002" t="str">
        <f t="shared" si="627"/>
        <v/>
      </c>
      <c r="AL4002" t="str">
        <f t="shared" si="617"/>
        <v/>
      </c>
    </row>
    <row r="4003" spans="1:38" x14ac:dyDescent="0.2">
      <c r="A4003" t="s">
        <v>30056</v>
      </c>
      <c r="B4003" t="s">
        <v>2670</v>
      </c>
      <c r="C4003" t="s">
        <v>30057</v>
      </c>
      <c r="D4003" s="1">
        <v>43819</v>
      </c>
      <c r="E4003" s="1">
        <v>43819</v>
      </c>
      <c r="F4003" t="s">
        <v>39</v>
      </c>
      <c r="I4003">
        <v>100</v>
      </c>
      <c r="J4003">
        <v>0</v>
      </c>
      <c r="K4003">
        <v>0</v>
      </c>
      <c r="L4003">
        <v>368</v>
      </c>
      <c r="M4003">
        <v>368</v>
      </c>
      <c r="N4003" t="s">
        <v>20</v>
      </c>
      <c r="O4003" t="s">
        <v>30058</v>
      </c>
      <c r="P4003" t="s">
        <v>2356</v>
      </c>
      <c r="S4003" t="s">
        <v>33942</v>
      </c>
      <c r="T4003" t="s">
        <v>34233</v>
      </c>
      <c r="AD4003" t="str">
        <f t="shared" si="621"/>
        <v/>
      </c>
      <c r="AE4003" t="str">
        <f t="shared" si="624"/>
        <v/>
      </c>
      <c r="AF4003" t="str">
        <f t="shared" si="622"/>
        <v/>
      </c>
      <c r="AG4003" t="str">
        <f t="shared" si="626"/>
        <v/>
      </c>
      <c r="AH4003" t="str">
        <f t="shared" si="623"/>
        <v/>
      </c>
      <c r="AI4003">
        <v>0.11</v>
      </c>
      <c r="AJ4003" t="str">
        <f t="shared" si="616"/>
        <v/>
      </c>
      <c r="AK4003" t="str">
        <f t="shared" si="627"/>
        <v/>
      </c>
      <c r="AL4003" t="str">
        <f t="shared" si="617"/>
        <v/>
      </c>
    </row>
    <row r="4004" spans="1:38" x14ac:dyDescent="0.2">
      <c r="A4004" t="s">
        <v>24336</v>
      </c>
      <c r="B4004" t="s">
        <v>2670</v>
      </c>
      <c r="C4004" t="s">
        <v>18938</v>
      </c>
      <c r="D4004" s="1">
        <v>39409</v>
      </c>
      <c r="E4004" s="1">
        <v>44581</v>
      </c>
      <c r="F4004" t="s">
        <v>19</v>
      </c>
      <c r="I4004">
        <v>100</v>
      </c>
      <c r="J4004">
        <v>0</v>
      </c>
      <c r="K4004">
        <v>0</v>
      </c>
      <c r="L4004">
        <v>5486</v>
      </c>
      <c r="M4004">
        <v>5486</v>
      </c>
      <c r="N4004" t="s">
        <v>20</v>
      </c>
      <c r="O4004" t="s">
        <v>24337</v>
      </c>
      <c r="P4004" t="s">
        <v>28</v>
      </c>
      <c r="S4004" t="s">
        <v>32628</v>
      </c>
      <c r="T4004" t="s">
        <v>34350</v>
      </c>
      <c r="U4004" t="s">
        <v>32794</v>
      </c>
      <c r="V4004" t="s">
        <v>33036</v>
      </c>
      <c r="W4004">
        <v>150</v>
      </c>
      <c r="X4004">
        <v>1.5</v>
      </c>
      <c r="Y4004" t="s">
        <v>32661</v>
      </c>
      <c r="Z4004">
        <v>250</v>
      </c>
      <c r="AA4004">
        <v>7</v>
      </c>
      <c r="AC4004">
        <v>1</v>
      </c>
      <c r="AD4004" t="str">
        <f t="shared" si="621"/>
        <v/>
      </c>
      <c r="AE4004" t="str">
        <f t="shared" si="624"/>
        <v/>
      </c>
      <c r="AF4004" t="str">
        <f t="shared" si="622"/>
        <v/>
      </c>
      <c r="AG4004">
        <f t="shared" si="626"/>
        <v>1</v>
      </c>
      <c r="AH4004">
        <f t="shared" si="623"/>
        <v>2.7</v>
      </c>
      <c r="AI4004">
        <v>0.11</v>
      </c>
      <c r="AJ4004">
        <f t="shared" si="616"/>
        <v>0.29700000000000004</v>
      </c>
      <c r="AK4004" t="str">
        <f t="shared" si="627"/>
        <v/>
      </c>
      <c r="AL4004" t="str">
        <f t="shared" si="617"/>
        <v/>
      </c>
    </row>
    <row r="4005" spans="1:38" x14ac:dyDescent="0.2">
      <c r="A4005" t="s">
        <v>21716</v>
      </c>
      <c r="B4005" t="s">
        <v>2670</v>
      </c>
      <c r="C4005" t="s">
        <v>21717</v>
      </c>
      <c r="D4005" s="1">
        <v>38622</v>
      </c>
      <c r="E4005" s="1">
        <v>43951</v>
      </c>
      <c r="F4005" t="s">
        <v>19</v>
      </c>
      <c r="I4005">
        <v>100</v>
      </c>
      <c r="J4005">
        <v>0</v>
      </c>
      <c r="K4005">
        <v>0</v>
      </c>
      <c r="L4005">
        <v>1314</v>
      </c>
      <c r="M4005">
        <v>1314</v>
      </c>
      <c r="N4005" t="s">
        <v>20</v>
      </c>
      <c r="O4005" t="s">
        <v>21718</v>
      </c>
      <c r="P4005" t="s">
        <v>28</v>
      </c>
      <c r="S4005" t="s">
        <v>33942</v>
      </c>
      <c r="T4005" t="s">
        <v>34233</v>
      </c>
      <c r="U4005" t="s">
        <v>32634</v>
      </c>
      <c r="V4005" t="s">
        <v>33037</v>
      </c>
      <c r="W4005">
        <v>150</v>
      </c>
      <c r="X4005">
        <v>1.5</v>
      </c>
      <c r="Y4005">
        <v>1</v>
      </c>
      <c r="Z4005">
        <v>250</v>
      </c>
      <c r="AA4005">
        <v>7</v>
      </c>
      <c r="AC4005">
        <v>1</v>
      </c>
      <c r="AD4005" t="str">
        <f t="shared" si="621"/>
        <v/>
      </c>
      <c r="AE4005">
        <f t="shared" si="624"/>
        <v>1</v>
      </c>
      <c r="AF4005" t="str">
        <f t="shared" si="622"/>
        <v/>
      </c>
      <c r="AG4005" t="str">
        <f t="shared" si="626"/>
        <v/>
      </c>
      <c r="AH4005" t="str">
        <f t="shared" si="623"/>
        <v/>
      </c>
      <c r="AI4005">
        <v>0.11</v>
      </c>
      <c r="AJ4005" t="str">
        <f t="shared" si="616"/>
        <v/>
      </c>
      <c r="AK4005">
        <f t="shared" si="627"/>
        <v>2.7</v>
      </c>
      <c r="AL4005">
        <f t="shared" si="617"/>
        <v>0.29700000000000004</v>
      </c>
    </row>
    <row r="4006" spans="1:38" x14ac:dyDescent="0.2">
      <c r="A4006" t="s">
        <v>31022</v>
      </c>
      <c r="B4006" t="s">
        <v>2670</v>
      </c>
      <c r="C4006" t="s">
        <v>31023</v>
      </c>
      <c r="D4006" s="1">
        <v>43859</v>
      </c>
      <c r="E4006" s="1">
        <v>44344</v>
      </c>
      <c r="F4006" t="s">
        <v>39</v>
      </c>
      <c r="I4006">
        <v>100</v>
      </c>
      <c r="J4006">
        <v>0</v>
      </c>
      <c r="K4006">
        <v>0</v>
      </c>
      <c r="L4006">
        <v>36400</v>
      </c>
      <c r="M4006">
        <v>36444</v>
      </c>
      <c r="N4006" t="s">
        <v>401</v>
      </c>
      <c r="O4006" t="s">
        <v>31024</v>
      </c>
      <c r="P4006" t="s">
        <v>2356</v>
      </c>
      <c r="S4006" t="s">
        <v>33942</v>
      </c>
      <c r="T4006" t="s">
        <v>34233</v>
      </c>
      <c r="AD4006" t="str">
        <f t="shared" si="621"/>
        <v/>
      </c>
      <c r="AE4006" t="str">
        <f t="shared" si="624"/>
        <v/>
      </c>
      <c r="AF4006" t="str">
        <f t="shared" si="622"/>
        <v/>
      </c>
      <c r="AG4006" t="str">
        <f t="shared" si="626"/>
        <v/>
      </c>
      <c r="AH4006" t="str">
        <f t="shared" si="623"/>
        <v/>
      </c>
      <c r="AI4006">
        <v>0.11</v>
      </c>
      <c r="AJ4006" t="str">
        <f t="shared" si="616"/>
        <v/>
      </c>
      <c r="AK4006" t="str">
        <f t="shared" si="627"/>
        <v/>
      </c>
      <c r="AL4006" t="str">
        <f t="shared" si="617"/>
        <v/>
      </c>
    </row>
    <row r="4007" spans="1:38" x14ac:dyDescent="0.2">
      <c r="A4007" t="s">
        <v>29949</v>
      </c>
      <c r="B4007" t="s">
        <v>2670</v>
      </c>
      <c r="C4007" t="s">
        <v>29950</v>
      </c>
      <c r="D4007" s="1">
        <v>43819</v>
      </c>
      <c r="E4007" s="1">
        <v>44607</v>
      </c>
      <c r="F4007" t="s">
        <v>39</v>
      </c>
      <c r="I4007">
        <v>100</v>
      </c>
      <c r="J4007">
        <v>0</v>
      </c>
      <c r="K4007">
        <v>0</v>
      </c>
      <c r="L4007">
        <v>45100</v>
      </c>
      <c r="M4007">
        <v>45096</v>
      </c>
      <c r="N4007" t="s">
        <v>401</v>
      </c>
      <c r="O4007" t="s">
        <v>29951</v>
      </c>
      <c r="P4007" t="s">
        <v>2356</v>
      </c>
      <c r="S4007" t="s">
        <v>33942</v>
      </c>
      <c r="T4007" t="s">
        <v>34233</v>
      </c>
      <c r="AD4007" t="str">
        <f t="shared" si="621"/>
        <v/>
      </c>
      <c r="AE4007" t="str">
        <f t="shared" si="624"/>
        <v/>
      </c>
      <c r="AF4007" t="str">
        <f t="shared" si="622"/>
        <v/>
      </c>
      <c r="AG4007" t="str">
        <f t="shared" si="626"/>
        <v/>
      </c>
      <c r="AH4007" t="str">
        <f t="shared" si="623"/>
        <v/>
      </c>
      <c r="AI4007">
        <v>0.11</v>
      </c>
      <c r="AJ4007" t="str">
        <f t="shared" si="616"/>
        <v/>
      </c>
      <c r="AK4007" t="str">
        <f t="shared" si="627"/>
        <v/>
      </c>
      <c r="AL4007" t="str">
        <f t="shared" si="617"/>
        <v/>
      </c>
    </row>
    <row r="4008" spans="1:38" x14ac:dyDescent="0.2">
      <c r="A4008" t="s">
        <v>27685</v>
      </c>
      <c r="B4008" t="s">
        <v>2670</v>
      </c>
      <c r="C4008" t="s">
        <v>27686</v>
      </c>
      <c r="D4008" s="1">
        <v>42146</v>
      </c>
      <c r="E4008" s="1">
        <v>43951</v>
      </c>
      <c r="F4008" t="s">
        <v>39</v>
      </c>
      <c r="I4008">
        <v>100</v>
      </c>
      <c r="J4008">
        <v>0</v>
      </c>
      <c r="K4008">
        <v>0</v>
      </c>
      <c r="L4008">
        <v>11974</v>
      </c>
      <c r="M4008">
        <v>11974</v>
      </c>
      <c r="N4008" t="s">
        <v>20</v>
      </c>
      <c r="O4008" t="s">
        <v>27687</v>
      </c>
      <c r="P4008" t="s">
        <v>28</v>
      </c>
      <c r="S4008" t="s">
        <v>33942</v>
      </c>
      <c r="T4008" t="s">
        <v>34233</v>
      </c>
      <c r="AD4008" t="str">
        <f t="shared" si="621"/>
        <v/>
      </c>
      <c r="AE4008" t="str">
        <f t="shared" si="624"/>
        <v/>
      </c>
      <c r="AF4008" t="str">
        <f t="shared" si="622"/>
        <v/>
      </c>
      <c r="AG4008" t="str">
        <f t="shared" si="626"/>
        <v/>
      </c>
      <c r="AH4008" t="str">
        <f t="shared" si="623"/>
        <v/>
      </c>
      <c r="AI4008">
        <v>0.11</v>
      </c>
      <c r="AJ4008" t="str">
        <f t="shared" si="616"/>
        <v/>
      </c>
      <c r="AK4008" t="str">
        <f t="shared" si="627"/>
        <v/>
      </c>
      <c r="AL4008" t="str">
        <f t="shared" si="617"/>
        <v/>
      </c>
    </row>
    <row r="4009" spans="1:38" x14ac:dyDescent="0.2">
      <c r="A4009" t="s">
        <v>30012</v>
      </c>
      <c r="B4009" t="s">
        <v>2670</v>
      </c>
      <c r="C4009" t="s">
        <v>30013</v>
      </c>
      <c r="D4009" s="1">
        <v>43819</v>
      </c>
      <c r="E4009" s="1">
        <v>44546</v>
      </c>
      <c r="F4009" t="s">
        <v>39</v>
      </c>
      <c r="I4009">
        <v>100</v>
      </c>
      <c r="J4009">
        <v>0</v>
      </c>
      <c r="K4009">
        <v>0</v>
      </c>
      <c r="L4009">
        <v>74900</v>
      </c>
      <c r="M4009">
        <v>74946</v>
      </c>
      <c r="N4009" t="s">
        <v>401</v>
      </c>
      <c r="O4009" t="s">
        <v>30014</v>
      </c>
      <c r="P4009" t="s">
        <v>2356</v>
      </c>
      <c r="S4009" t="s">
        <v>33942</v>
      </c>
      <c r="T4009" t="s">
        <v>34233</v>
      </c>
      <c r="AD4009" t="str">
        <f t="shared" si="621"/>
        <v/>
      </c>
      <c r="AE4009" t="str">
        <f t="shared" si="624"/>
        <v/>
      </c>
      <c r="AF4009" t="str">
        <f t="shared" si="622"/>
        <v/>
      </c>
      <c r="AG4009" t="str">
        <f t="shared" si="626"/>
        <v/>
      </c>
      <c r="AH4009" t="str">
        <f t="shared" si="623"/>
        <v/>
      </c>
      <c r="AI4009">
        <v>0.11</v>
      </c>
      <c r="AJ4009" t="str">
        <f t="shared" si="616"/>
        <v/>
      </c>
      <c r="AK4009" t="str">
        <f t="shared" si="627"/>
        <v/>
      </c>
      <c r="AL4009" t="str">
        <f t="shared" si="617"/>
        <v/>
      </c>
    </row>
    <row r="4010" spans="1:38" x14ac:dyDescent="0.2">
      <c r="A4010" t="s">
        <v>30358</v>
      </c>
      <c r="B4010" t="s">
        <v>2670</v>
      </c>
      <c r="C4010" t="s">
        <v>30359</v>
      </c>
      <c r="D4010" s="1">
        <v>43859</v>
      </c>
      <c r="E4010" s="1">
        <v>44546</v>
      </c>
      <c r="F4010" t="s">
        <v>26</v>
      </c>
      <c r="I4010">
        <v>100</v>
      </c>
      <c r="J4010">
        <v>0</v>
      </c>
      <c r="K4010">
        <v>0</v>
      </c>
      <c r="L4010">
        <v>3023</v>
      </c>
      <c r="M4010">
        <v>3023</v>
      </c>
      <c r="N4010" t="s">
        <v>20</v>
      </c>
      <c r="O4010" t="s">
        <v>30360</v>
      </c>
      <c r="P4010" t="s">
        <v>44</v>
      </c>
      <c r="S4010" t="s">
        <v>34233</v>
      </c>
      <c r="T4010" t="s">
        <v>34233</v>
      </c>
      <c r="AD4010" t="str">
        <f t="shared" si="621"/>
        <v/>
      </c>
      <c r="AE4010" t="str">
        <f t="shared" si="624"/>
        <v/>
      </c>
      <c r="AF4010" t="str">
        <f t="shared" si="622"/>
        <v/>
      </c>
      <c r="AG4010" t="str">
        <f t="shared" si="626"/>
        <v/>
      </c>
      <c r="AH4010" t="str">
        <f t="shared" si="623"/>
        <v/>
      </c>
      <c r="AI4010">
        <v>0.11</v>
      </c>
      <c r="AJ4010" t="str">
        <f t="shared" ref="AJ4010:AJ4073" si="628">IF(COUNTBLANK(AH4010),"",AH4010*AI4010)</f>
        <v/>
      </c>
      <c r="AK4010" t="str">
        <f t="shared" si="627"/>
        <v/>
      </c>
      <c r="AL4010" t="str">
        <f t="shared" si="617"/>
        <v/>
      </c>
    </row>
    <row r="4011" spans="1:38" x14ac:dyDescent="0.2">
      <c r="A4011" t="s">
        <v>24119</v>
      </c>
      <c r="B4011" t="s">
        <v>2670</v>
      </c>
      <c r="C4011" t="s">
        <v>24120</v>
      </c>
      <c r="D4011" s="1">
        <v>39224</v>
      </c>
      <c r="E4011" s="1">
        <v>43951</v>
      </c>
      <c r="F4011" t="s">
        <v>19</v>
      </c>
      <c r="I4011">
        <v>100</v>
      </c>
      <c r="J4011">
        <v>0</v>
      </c>
      <c r="K4011">
        <v>0</v>
      </c>
      <c r="L4011">
        <v>1253</v>
      </c>
      <c r="M4011">
        <v>1253</v>
      </c>
      <c r="N4011" t="s">
        <v>20</v>
      </c>
      <c r="O4011" t="s">
        <v>24121</v>
      </c>
      <c r="P4011" t="s">
        <v>28</v>
      </c>
      <c r="S4011" t="s">
        <v>32628</v>
      </c>
      <c r="T4011" t="s">
        <v>34350</v>
      </c>
      <c r="AD4011" t="str">
        <f t="shared" si="621"/>
        <v/>
      </c>
      <c r="AE4011" t="str">
        <f t="shared" si="624"/>
        <v/>
      </c>
      <c r="AF4011" t="str">
        <f t="shared" si="622"/>
        <v/>
      </c>
      <c r="AG4011" s="17">
        <v>1</v>
      </c>
      <c r="AH4011">
        <f t="shared" si="623"/>
        <v>2.7</v>
      </c>
      <c r="AI4011">
        <v>0.11</v>
      </c>
      <c r="AJ4011">
        <f t="shared" si="628"/>
        <v>0.29700000000000004</v>
      </c>
      <c r="AK4011" t="str">
        <f t="shared" si="627"/>
        <v/>
      </c>
      <c r="AL4011" t="str">
        <f t="shared" ref="AL4011:AL4074" si="629">IF(COUNTBLANK(AK4011),"",AK4011*AI4011)</f>
        <v/>
      </c>
    </row>
    <row r="4012" spans="1:38" x14ac:dyDescent="0.2">
      <c r="A4012" t="s">
        <v>13218</v>
      </c>
      <c r="B4012" t="s">
        <v>2670</v>
      </c>
      <c r="C4012" t="s">
        <v>13216</v>
      </c>
      <c r="D4012" s="1">
        <v>36801</v>
      </c>
      <c r="E4012" s="1">
        <v>43456</v>
      </c>
      <c r="F4012" t="s">
        <v>39</v>
      </c>
      <c r="I4012">
        <v>100</v>
      </c>
      <c r="J4012">
        <v>0</v>
      </c>
      <c r="K4012">
        <v>0</v>
      </c>
      <c r="L4012">
        <v>30300</v>
      </c>
      <c r="M4012">
        <v>30262</v>
      </c>
      <c r="N4012" t="s">
        <v>401</v>
      </c>
      <c r="O4012" t="s">
        <v>13219</v>
      </c>
      <c r="P4012" t="s">
        <v>28</v>
      </c>
      <c r="S4012" t="s">
        <v>33942</v>
      </c>
      <c r="T4012" t="s">
        <v>34233</v>
      </c>
      <c r="AD4012" t="str">
        <f t="shared" si="621"/>
        <v/>
      </c>
      <c r="AE4012" t="str">
        <f t="shared" si="624"/>
        <v/>
      </c>
      <c r="AF4012" t="str">
        <f t="shared" si="622"/>
        <v/>
      </c>
      <c r="AG4012" t="str">
        <f t="shared" ref="AG4012:AG4018" si="630">IF((S4012&lt;&gt;"tühi")*(AC4012&lt;&gt;""),AC4012,"")</f>
        <v/>
      </c>
      <c r="AH4012" t="str">
        <f t="shared" si="623"/>
        <v/>
      </c>
      <c r="AI4012">
        <v>0.11</v>
      </c>
      <c r="AJ4012" t="str">
        <f t="shared" si="628"/>
        <v/>
      </c>
      <c r="AK4012" t="str">
        <f t="shared" si="627"/>
        <v/>
      </c>
      <c r="AL4012" t="str">
        <f t="shared" si="629"/>
        <v/>
      </c>
    </row>
    <row r="4013" spans="1:38" x14ac:dyDescent="0.2">
      <c r="A4013" t="s">
        <v>13482</v>
      </c>
      <c r="B4013" t="s">
        <v>2670</v>
      </c>
      <c r="C4013" t="s">
        <v>13483</v>
      </c>
      <c r="D4013" s="1">
        <v>36811</v>
      </c>
      <c r="E4013" s="1">
        <v>44546</v>
      </c>
      <c r="F4013" t="s">
        <v>39</v>
      </c>
      <c r="I4013">
        <v>100</v>
      </c>
      <c r="J4013">
        <v>0</v>
      </c>
      <c r="K4013">
        <v>0</v>
      </c>
      <c r="L4013">
        <v>3878</v>
      </c>
      <c r="M4013">
        <v>3878</v>
      </c>
      <c r="N4013" t="s">
        <v>20</v>
      </c>
      <c r="O4013" t="s">
        <v>13484</v>
      </c>
      <c r="P4013" t="s">
        <v>28</v>
      </c>
      <c r="S4013" t="s">
        <v>33942</v>
      </c>
      <c r="T4013" t="s">
        <v>34233</v>
      </c>
      <c r="AD4013" t="str">
        <f t="shared" si="621"/>
        <v/>
      </c>
      <c r="AE4013" t="str">
        <f t="shared" si="624"/>
        <v/>
      </c>
      <c r="AF4013" t="str">
        <f t="shared" si="622"/>
        <v/>
      </c>
      <c r="AG4013" t="str">
        <f t="shared" si="630"/>
        <v/>
      </c>
      <c r="AH4013" t="str">
        <f t="shared" si="623"/>
        <v/>
      </c>
      <c r="AI4013">
        <v>0.11</v>
      </c>
      <c r="AJ4013" t="str">
        <f t="shared" si="628"/>
        <v/>
      </c>
      <c r="AK4013" t="str">
        <f t="shared" si="627"/>
        <v/>
      </c>
      <c r="AL4013" t="str">
        <f t="shared" si="629"/>
        <v/>
      </c>
    </row>
    <row r="4014" spans="1:38" x14ac:dyDescent="0.2">
      <c r="A4014" t="s">
        <v>13485</v>
      </c>
      <c r="B4014" t="s">
        <v>2670</v>
      </c>
      <c r="C4014" t="s">
        <v>13483</v>
      </c>
      <c r="D4014" s="1">
        <v>36811</v>
      </c>
      <c r="E4014" s="1">
        <v>44546</v>
      </c>
      <c r="F4014" t="s">
        <v>39</v>
      </c>
      <c r="I4014">
        <v>100</v>
      </c>
      <c r="J4014">
        <v>0</v>
      </c>
      <c r="K4014">
        <v>0</v>
      </c>
      <c r="L4014">
        <v>1979</v>
      </c>
      <c r="M4014">
        <v>1979</v>
      </c>
      <c r="N4014" t="s">
        <v>20</v>
      </c>
      <c r="O4014" t="s">
        <v>13484</v>
      </c>
      <c r="P4014" t="s">
        <v>28</v>
      </c>
      <c r="S4014" t="s">
        <v>33942</v>
      </c>
      <c r="T4014" t="s">
        <v>34233</v>
      </c>
      <c r="AD4014" t="str">
        <f t="shared" si="621"/>
        <v/>
      </c>
      <c r="AE4014" t="str">
        <f t="shared" si="624"/>
        <v/>
      </c>
      <c r="AF4014" t="str">
        <f t="shared" si="622"/>
        <v/>
      </c>
      <c r="AG4014" t="str">
        <f t="shared" si="630"/>
        <v/>
      </c>
      <c r="AH4014" t="str">
        <f t="shared" si="623"/>
        <v/>
      </c>
      <c r="AI4014">
        <v>0.11</v>
      </c>
      <c r="AJ4014" t="str">
        <f t="shared" si="628"/>
        <v/>
      </c>
      <c r="AK4014" t="str">
        <f t="shared" si="627"/>
        <v/>
      </c>
      <c r="AL4014" t="str">
        <f t="shared" si="629"/>
        <v/>
      </c>
    </row>
    <row r="4015" spans="1:38" x14ac:dyDescent="0.2">
      <c r="A4015" t="s">
        <v>13486</v>
      </c>
      <c r="B4015" t="s">
        <v>2670</v>
      </c>
      <c r="C4015" t="s">
        <v>13483</v>
      </c>
      <c r="D4015" s="1">
        <v>36811</v>
      </c>
      <c r="E4015" s="1">
        <v>43903</v>
      </c>
      <c r="F4015" t="s">
        <v>39</v>
      </c>
      <c r="I4015">
        <v>100</v>
      </c>
      <c r="J4015">
        <v>0</v>
      </c>
      <c r="K4015">
        <v>0</v>
      </c>
      <c r="L4015">
        <v>2795</v>
      </c>
      <c r="M4015">
        <v>2795</v>
      </c>
      <c r="N4015" t="s">
        <v>20</v>
      </c>
      <c r="O4015" t="s">
        <v>13484</v>
      </c>
      <c r="P4015" t="s">
        <v>28</v>
      </c>
      <c r="S4015" t="s">
        <v>33942</v>
      </c>
      <c r="T4015" t="s">
        <v>34233</v>
      </c>
      <c r="AD4015" t="str">
        <f t="shared" si="621"/>
        <v/>
      </c>
      <c r="AE4015" t="str">
        <f t="shared" si="624"/>
        <v/>
      </c>
      <c r="AF4015" t="str">
        <f t="shared" si="622"/>
        <v/>
      </c>
      <c r="AG4015" t="str">
        <f t="shared" si="630"/>
        <v/>
      </c>
      <c r="AH4015" t="str">
        <f t="shared" si="623"/>
        <v/>
      </c>
      <c r="AI4015">
        <v>0.11</v>
      </c>
      <c r="AJ4015" t="str">
        <f t="shared" si="628"/>
        <v/>
      </c>
      <c r="AK4015" t="str">
        <f t="shared" si="627"/>
        <v/>
      </c>
      <c r="AL4015" t="str">
        <f t="shared" si="629"/>
        <v/>
      </c>
    </row>
    <row r="4016" spans="1:38" x14ac:dyDescent="0.2">
      <c r="A4016" t="s">
        <v>31790</v>
      </c>
      <c r="B4016" t="s">
        <v>2670</v>
      </c>
      <c r="C4016" t="s">
        <v>13483</v>
      </c>
      <c r="D4016" s="1">
        <v>44280</v>
      </c>
      <c r="E4016" s="1">
        <v>44280</v>
      </c>
      <c r="F4016" t="s">
        <v>39</v>
      </c>
      <c r="I4016">
        <v>100</v>
      </c>
      <c r="J4016">
        <v>0</v>
      </c>
      <c r="K4016">
        <v>0</v>
      </c>
      <c r="L4016">
        <v>13203</v>
      </c>
      <c r="M4016">
        <v>13203</v>
      </c>
      <c r="N4016" t="s">
        <v>20</v>
      </c>
      <c r="O4016" t="s">
        <v>13484</v>
      </c>
      <c r="P4016" t="s">
        <v>28</v>
      </c>
      <c r="S4016" t="s">
        <v>33942</v>
      </c>
      <c r="T4016" t="s">
        <v>34233</v>
      </c>
      <c r="AD4016" t="str">
        <f t="shared" si="621"/>
        <v/>
      </c>
      <c r="AE4016" t="str">
        <f t="shared" si="624"/>
        <v/>
      </c>
      <c r="AF4016" t="str">
        <f t="shared" si="622"/>
        <v/>
      </c>
      <c r="AG4016" t="str">
        <f t="shared" si="630"/>
        <v/>
      </c>
      <c r="AH4016" t="str">
        <f t="shared" si="623"/>
        <v/>
      </c>
      <c r="AI4016">
        <v>0.11</v>
      </c>
      <c r="AJ4016" t="str">
        <f t="shared" si="628"/>
        <v/>
      </c>
      <c r="AK4016" t="str">
        <f t="shared" si="627"/>
        <v/>
      </c>
      <c r="AL4016" t="str">
        <f t="shared" si="629"/>
        <v/>
      </c>
    </row>
    <row r="4017" spans="1:38" x14ac:dyDescent="0.2">
      <c r="A4017" t="s">
        <v>15000</v>
      </c>
      <c r="B4017" t="s">
        <v>2670</v>
      </c>
      <c r="C4017" t="s">
        <v>14997</v>
      </c>
      <c r="D4017" s="1">
        <v>37368</v>
      </c>
      <c r="E4017" s="1">
        <v>43951</v>
      </c>
      <c r="F4017" t="s">
        <v>39</v>
      </c>
      <c r="I4017">
        <v>100</v>
      </c>
      <c r="J4017">
        <v>0</v>
      </c>
      <c r="K4017">
        <v>0</v>
      </c>
      <c r="L4017">
        <v>3656</v>
      </c>
      <c r="M4017">
        <v>3656</v>
      </c>
      <c r="N4017" t="s">
        <v>20</v>
      </c>
      <c r="O4017" t="s">
        <v>14998</v>
      </c>
      <c r="P4017" t="s">
        <v>28</v>
      </c>
      <c r="S4017" t="s">
        <v>33942</v>
      </c>
      <c r="T4017" t="s">
        <v>34233</v>
      </c>
      <c r="AD4017" t="str">
        <f t="shared" si="621"/>
        <v/>
      </c>
      <c r="AE4017" t="str">
        <f t="shared" si="624"/>
        <v/>
      </c>
      <c r="AF4017" t="str">
        <f t="shared" si="622"/>
        <v/>
      </c>
      <c r="AG4017" t="str">
        <f t="shared" si="630"/>
        <v/>
      </c>
      <c r="AH4017" t="str">
        <f t="shared" si="623"/>
        <v/>
      </c>
      <c r="AI4017">
        <v>0.11</v>
      </c>
      <c r="AJ4017" t="str">
        <f t="shared" si="628"/>
        <v/>
      </c>
      <c r="AK4017" t="str">
        <f t="shared" si="627"/>
        <v/>
      </c>
      <c r="AL4017" t="str">
        <f t="shared" si="629"/>
        <v/>
      </c>
    </row>
    <row r="4018" spans="1:38" x14ac:dyDescent="0.2">
      <c r="A4018" t="s">
        <v>30470</v>
      </c>
      <c r="B4018" t="s">
        <v>2670</v>
      </c>
      <c r="C4018" t="s">
        <v>30471</v>
      </c>
      <c r="D4018" s="1">
        <v>43859</v>
      </c>
      <c r="E4018" s="1">
        <v>43927</v>
      </c>
      <c r="F4018" t="s">
        <v>26</v>
      </c>
      <c r="I4018">
        <v>100</v>
      </c>
      <c r="J4018">
        <v>0</v>
      </c>
      <c r="K4018">
        <v>0</v>
      </c>
      <c r="L4018">
        <v>2200</v>
      </c>
      <c r="M4018">
        <v>2200</v>
      </c>
      <c r="N4018" t="s">
        <v>20</v>
      </c>
      <c r="O4018" t="s">
        <v>30472</v>
      </c>
      <c r="P4018" t="s">
        <v>44</v>
      </c>
      <c r="S4018" t="s">
        <v>34233</v>
      </c>
      <c r="T4018" t="s">
        <v>34233</v>
      </c>
      <c r="AD4018" t="str">
        <f t="shared" si="621"/>
        <v/>
      </c>
      <c r="AE4018" t="str">
        <f t="shared" si="624"/>
        <v/>
      </c>
      <c r="AF4018" t="str">
        <f t="shared" si="622"/>
        <v/>
      </c>
      <c r="AG4018" t="str">
        <f t="shared" si="630"/>
        <v/>
      </c>
      <c r="AH4018" t="str">
        <f t="shared" si="623"/>
        <v/>
      </c>
      <c r="AI4018">
        <v>0.11</v>
      </c>
      <c r="AJ4018" t="str">
        <f t="shared" si="628"/>
        <v/>
      </c>
      <c r="AK4018" t="str">
        <f t="shared" si="627"/>
        <v/>
      </c>
      <c r="AL4018" t="str">
        <f t="shared" si="629"/>
        <v/>
      </c>
    </row>
    <row r="4019" spans="1:38" x14ac:dyDescent="0.2">
      <c r="A4019" t="s">
        <v>11692</v>
      </c>
      <c r="B4019" t="s">
        <v>2670</v>
      </c>
      <c r="C4019" t="s">
        <v>11693</v>
      </c>
      <c r="D4019" s="1">
        <v>36546</v>
      </c>
      <c r="E4019" s="1">
        <v>44546</v>
      </c>
      <c r="F4019" t="s">
        <v>39</v>
      </c>
      <c r="I4019">
        <v>100</v>
      </c>
      <c r="J4019">
        <v>0</v>
      </c>
      <c r="K4019">
        <v>0</v>
      </c>
      <c r="L4019">
        <v>50700</v>
      </c>
      <c r="M4019">
        <v>50698</v>
      </c>
      <c r="N4019" t="s">
        <v>401</v>
      </c>
      <c r="O4019" t="s">
        <v>11694</v>
      </c>
      <c r="P4019" t="s">
        <v>28</v>
      </c>
      <c r="S4019" t="s">
        <v>33803</v>
      </c>
      <c r="T4019" t="s">
        <v>34349</v>
      </c>
      <c r="AD4019" t="str">
        <f t="shared" si="621"/>
        <v/>
      </c>
      <c r="AE4019" t="str">
        <f t="shared" si="624"/>
        <v/>
      </c>
      <c r="AF4019" t="str">
        <f t="shared" si="622"/>
        <v/>
      </c>
      <c r="AG4019" s="17">
        <v>1</v>
      </c>
      <c r="AH4019">
        <f t="shared" si="623"/>
        <v>2.7</v>
      </c>
      <c r="AI4019">
        <v>0.11</v>
      </c>
      <c r="AJ4019">
        <f t="shared" si="628"/>
        <v>0.29700000000000004</v>
      </c>
      <c r="AK4019" t="str">
        <f t="shared" si="627"/>
        <v/>
      </c>
      <c r="AL4019" t="str">
        <f t="shared" si="629"/>
        <v/>
      </c>
    </row>
    <row r="4020" spans="1:38" x14ac:dyDescent="0.2">
      <c r="A4020" t="s">
        <v>11695</v>
      </c>
      <c r="B4020" t="s">
        <v>2670</v>
      </c>
      <c r="C4020" t="s">
        <v>11693</v>
      </c>
      <c r="D4020" s="1">
        <v>36546</v>
      </c>
      <c r="E4020" s="1">
        <v>43951</v>
      </c>
      <c r="F4020" t="s">
        <v>39</v>
      </c>
      <c r="I4020">
        <v>100</v>
      </c>
      <c r="J4020">
        <v>0</v>
      </c>
      <c r="K4020">
        <v>0</v>
      </c>
      <c r="L4020">
        <v>5222</v>
      </c>
      <c r="M4020">
        <v>5222</v>
      </c>
      <c r="N4020" t="s">
        <v>20</v>
      </c>
      <c r="O4020" t="s">
        <v>11694</v>
      </c>
      <c r="P4020" t="s">
        <v>28</v>
      </c>
      <c r="S4020" t="s">
        <v>33942</v>
      </c>
      <c r="T4020" t="s">
        <v>34233</v>
      </c>
      <c r="AD4020" t="str">
        <f t="shared" si="621"/>
        <v/>
      </c>
      <c r="AE4020" t="str">
        <f t="shared" si="624"/>
        <v/>
      </c>
      <c r="AF4020" t="str">
        <f t="shared" si="622"/>
        <v/>
      </c>
      <c r="AG4020" t="str">
        <f t="shared" ref="AG4020:AG4025" si="631">IF((S4020&lt;&gt;"tühi")*(AC4020&lt;&gt;""),AC4020,"")</f>
        <v/>
      </c>
      <c r="AH4020" t="str">
        <f t="shared" si="623"/>
        <v/>
      </c>
      <c r="AI4020">
        <v>0.11</v>
      </c>
      <c r="AJ4020" t="str">
        <f t="shared" si="628"/>
        <v/>
      </c>
      <c r="AK4020" t="str">
        <f t="shared" si="627"/>
        <v/>
      </c>
      <c r="AL4020" t="str">
        <f t="shared" si="629"/>
        <v/>
      </c>
    </row>
    <row r="4021" spans="1:38" x14ac:dyDescent="0.2">
      <c r="A4021" t="s">
        <v>11696</v>
      </c>
      <c r="B4021" t="s">
        <v>2670</v>
      </c>
      <c r="C4021" t="s">
        <v>11693</v>
      </c>
      <c r="D4021" s="1">
        <v>36546</v>
      </c>
      <c r="E4021" s="1">
        <v>43456</v>
      </c>
      <c r="F4021" t="s">
        <v>39</v>
      </c>
      <c r="I4021">
        <v>100</v>
      </c>
      <c r="J4021">
        <v>0</v>
      </c>
      <c r="K4021">
        <v>0</v>
      </c>
      <c r="L4021">
        <v>9790</v>
      </c>
      <c r="M4021">
        <v>9790</v>
      </c>
      <c r="N4021" t="s">
        <v>20</v>
      </c>
      <c r="O4021" t="s">
        <v>11694</v>
      </c>
      <c r="P4021" t="s">
        <v>28</v>
      </c>
      <c r="S4021" t="s">
        <v>33942</v>
      </c>
      <c r="T4021" t="s">
        <v>34233</v>
      </c>
      <c r="AD4021" t="str">
        <f t="shared" si="621"/>
        <v/>
      </c>
      <c r="AE4021" t="str">
        <f t="shared" si="624"/>
        <v/>
      </c>
      <c r="AF4021" t="str">
        <f t="shared" si="622"/>
        <v/>
      </c>
      <c r="AG4021" t="str">
        <f t="shared" si="631"/>
        <v/>
      </c>
      <c r="AH4021" t="str">
        <f t="shared" si="623"/>
        <v/>
      </c>
      <c r="AI4021">
        <v>0.11</v>
      </c>
      <c r="AJ4021" t="str">
        <f t="shared" si="628"/>
        <v/>
      </c>
      <c r="AK4021" t="str">
        <f t="shared" si="627"/>
        <v/>
      </c>
      <c r="AL4021" t="str">
        <f t="shared" si="629"/>
        <v/>
      </c>
    </row>
    <row r="4022" spans="1:38" x14ac:dyDescent="0.2">
      <c r="A4022" t="s">
        <v>29889</v>
      </c>
      <c r="B4022" t="s">
        <v>2670</v>
      </c>
      <c r="C4022" t="s">
        <v>29890</v>
      </c>
      <c r="D4022" s="1">
        <v>43819</v>
      </c>
      <c r="E4022" s="1">
        <v>43819</v>
      </c>
      <c r="F4022" t="s">
        <v>39</v>
      </c>
      <c r="I4022">
        <v>100</v>
      </c>
      <c r="J4022">
        <v>0</v>
      </c>
      <c r="K4022">
        <v>0</v>
      </c>
      <c r="L4022">
        <v>23300</v>
      </c>
      <c r="M4022">
        <v>23345</v>
      </c>
      <c r="N4022" t="s">
        <v>401</v>
      </c>
      <c r="O4022" t="s">
        <v>29891</v>
      </c>
      <c r="P4022" t="s">
        <v>2356</v>
      </c>
      <c r="S4022" t="s">
        <v>33942</v>
      </c>
      <c r="T4022" t="s">
        <v>34233</v>
      </c>
      <c r="AD4022" t="str">
        <f t="shared" si="621"/>
        <v/>
      </c>
      <c r="AE4022" t="str">
        <f t="shared" si="624"/>
        <v/>
      </c>
      <c r="AF4022" t="str">
        <f t="shared" si="622"/>
        <v/>
      </c>
      <c r="AG4022" t="str">
        <f t="shared" si="631"/>
        <v/>
      </c>
      <c r="AH4022" t="str">
        <f t="shared" si="623"/>
        <v/>
      </c>
      <c r="AI4022">
        <v>0.11</v>
      </c>
      <c r="AJ4022" t="str">
        <f t="shared" si="628"/>
        <v/>
      </c>
      <c r="AK4022" t="str">
        <f t="shared" si="627"/>
        <v/>
      </c>
      <c r="AL4022" t="str">
        <f t="shared" si="629"/>
        <v/>
      </c>
    </row>
    <row r="4023" spans="1:38" x14ac:dyDescent="0.2">
      <c r="A4023" t="s">
        <v>18331</v>
      </c>
      <c r="B4023" t="s">
        <v>2670</v>
      </c>
      <c r="C4023" t="s">
        <v>18332</v>
      </c>
      <c r="D4023" s="1">
        <v>43475</v>
      </c>
      <c r="E4023" s="1">
        <v>44546</v>
      </c>
      <c r="F4023" t="s">
        <v>26</v>
      </c>
      <c r="I4023">
        <v>100</v>
      </c>
      <c r="J4023">
        <v>0</v>
      </c>
      <c r="K4023">
        <v>0</v>
      </c>
      <c r="L4023">
        <v>3443</v>
      </c>
      <c r="M4023">
        <v>3443</v>
      </c>
      <c r="N4023" t="s">
        <v>20</v>
      </c>
      <c r="O4023" t="s">
        <v>18333</v>
      </c>
      <c r="P4023" t="s">
        <v>44</v>
      </c>
      <c r="S4023" t="s">
        <v>34233</v>
      </c>
      <c r="T4023" t="s">
        <v>34233</v>
      </c>
      <c r="AD4023" t="str">
        <f t="shared" si="621"/>
        <v/>
      </c>
      <c r="AE4023" t="str">
        <f t="shared" si="624"/>
        <v/>
      </c>
      <c r="AF4023" t="str">
        <f t="shared" si="622"/>
        <v/>
      </c>
      <c r="AG4023" t="str">
        <f t="shared" si="631"/>
        <v/>
      </c>
      <c r="AH4023" t="str">
        <f t="shared" si="623"/>
        <v/>
      </c>
      <c r="AI4023">
        <v>0.11</v>
      </c>
      <c r="AJ4023" t="str">
        <f t="shared" si="628"/>
        <v/>
      </c>
      <c r="AK4023" t="str">
        <f t="shared" si="627"/>
        <v/>
      </c>
      <c r="AL4023" t="str">
        <f t="shared" si="629"/>
        <v/>
      </c>
    </row>
    <row r="4024" spans="1:38" x14ac:dyDescent="0.2">
      <c r="A4024" t="s">
        <v>31131</v>
      </c>
      <c r="B4024" t="s">
        <v>2670</v>
      </c>
      <c r="C4024" t="s">
        <v>31132</v>
      </c>
      <c r="D4024" s="1">
        <v>43859</v>
      </c>
      <c r="E4024" s="1">
        <v>44546</v>
      </c>
      <c r="F4024" t="s">
        <v>26</v>
      </c>
      <c r="I4024">
        <v>100</v>
      </c>
      <c r="J4024">
        <v>0</v>
      </c>
      <c r="K4024">
        <v>0</v>
      </c>
      <c r="L4024">
        <v>11855</v>
      </c>
      <c r="M4024">
        <v>11855</v>
      </c>
      <c r="N4024" t="s">
        <v>20</v>
      </c>
      <c r="O4024" t="s">
        <v>31133</v>
      </c>
      <c r="P4024" t="s">
        <v>44</v>
      </c>
      <c r="S4024" t="s">
        <v>34233</v>
      </c>
      <c r="T4024" t="s">
        <v>34233</v>
      </c>
      <c r="AD4024" t="str">
        <f t="shared" si="621"/>
        <v/>
      </c>
      <c r="AE4024" t="str">
        <f t="shared" si="624"/>
        <v/>
      </c>
      <c r="AF4024" t="str">
        <f t="shared" si="622"/>
        <v/>
      </c>
      <c r="AG4024" t="str">
        <f t="shared" si="631"/>
        <v/>
      </c>
      <c r="AH4024" t="str">
        <f t="shared" si="623"/>
        <v/>
      </c>
      <c r="AI4024">
        <v>0.11</v>
      </c>
      <c r="AJ4024" t="str">
        <f t="shared" si="628"/>
        <v/>
      </c>
      <c r="AK4024" t="str">
        <f t="shared" si="627"/>
        <v/>
      </c>
      <c r="AL4024" t="str">
        <f t="shared" si="629"/>
        <v/>
      </c>
    </row>
    <row r="4025" spans="1:38" x14ac:dyDescent="0.2">
      <c r="A4025" t="s">
        <v>30475</v>
      </c>
      <c r="B4025" t="s">
        <v>2670</v>
      </c>
      <c r="C4025" t="s">
        <v>30476</v>
      </c>
      <c r="D4025" s="1">
        <v>43859</v>
      </c>
      <c r="E4025" s="1">
        <v>44546</v>
      </c>
      <c r="F4025" t="s">
        <v>26</v>
      </c>
      <c r="I4025">
        <v>100</v>
      </c>
      <c r="J4025">
        <v>0</v>
      </c>
      <c r="K4025">
        <v>0</v>
      </c>
      <c r="L4025">
        <v>8541</v>
      </c>
      <c r="M4025">
        <v>8541</v>
      </c>
      <c r="N4025" t="s">
        <v>20</v>
      </c>
      <c r="O4025" t="s">
        <v>30477</v>
      </c>
      <c r="P4025" t="s">
        <v>44</v>
      </c>
      <c r="S4025" t="s">
        <v>34233</v>
      </c>
      <c r="T4025" t="s">
        <v>34233</v>
      </c>
      <c r="AD4025" t="str">
        <f t="shared" si="621"/>
        <v/>
      </c>
      <c r="AE4025" t="str">
        <f t="shared" si="624"/>
        <v/>
      </c>
      <c r="AF4025" t="str">
        <f t="shared" si="622"/>
        <v/>
      </c>
      <c r="AG4025" t="str">
        <f t="shared" si="631"/>
        <v/>
      </c>
      <c r="AH4025" t="str">
        <f t="shared" si="623"/>
        <v/>
      </c>
      <c r="AI4025">
        <v>0.11</v>
      </c>
      <c r="AJ4025" t="str">
        <f t="shared" si="628"/>
        <v/>
      </c>
      <c r="AK4025" t="str">
        <f t="shared" si="627"/>
        <v/>
      </c>
      <c r="AL4025" t="str">
        <f t="shared" si="629"/>
        <v/>
      </c>
    </row>
    <row r="4026" spans="1:38" x14ac:dyDescent="0.2">
      <c r="A4026" t="s">
        <v>24118</v>
      </c>
      <c r="B4026" t="s">
        <v>2670</v>
      </c>
      <c r="C4026" t="s">
        <v>9083</v>
      </c>
      <c r="D4026" s="1">
        <v>39224</v>
      </c>
      <c r="E4026" s="1">
        <v>43456</v>
      </c>
      <c r="F4026" t="s">
        <v>19</v>
      </c>
      <c r="I4026">
        <v>100</v>
      </c>
      <c r="J4026">
        <v>0</v>
      </c>
      <c r="K4026">
        <v>0</v>
      </c>
      <c r="L4026">
        <v>2075</v>
      </c>
      <c r="M4026">
        <v>2075</v>
      </c>
      <c r="N4026" t="s">
        <v>20</v>
      </c>
      <c r="O4026" t="s">
        <v>24115</v>
      </c>
      <c r="P4026" t="s">
        <v>28</v>
      </c>
      <c r="S4026" t="s">
        <v>33807</v>
      </c>
      <c r="T4026" t="s">
        <v>34349</v>
      </c>
      <c r="AD4026" t="str">
        <f t="shared" si="621"/>
        <v/>
      </c>
      <c r="AE4026" t="str">
        <f t="shared" si="624"/>
        <v/>
      </c>
      <c r="AF4026" t="str">
        <f t="shared" si="622"/>
        <v/>
      </c>
      <c r="AG4026" s="17">
        <v>1</v>
      </c>
      <c r="AH4026">
        <f t="shared" si="623"/>
        <v>2.7</v>
      </c>
      <c r="AI4026">
        <v>0.11</v>
      </c>
      <c r="AJ4026">
        <f t="shared" si="628"/>
        <v>0.29700000000000004</v>
      </c>
      <c r="AK4026" t="str">
        <f t="shared" si="627"/>
        <v/>
      </c>
      <c r="AL4026" t="str">
        <f t="shared" si="629"/>
        <v/>
      </c>
    </row>
    <row r="4027" spans="1:38" x14ac:dyDescent="0.2">
      <c r="A4027" t="s">
        <v>11970</v>
      </c>
      <c r="B4027" t="s">
        <v>2670</v>
      </c>
      <c r="C4027" t="s">
        <v>11971</v>
      </c>
      <c r="D4027" s="1">
        <v>36630</v>
      </c>
      <c r="E4027" s="1">
        <v>44546</v>
      </c>
      <c r="F4027" t="s">
        <v>39</v>
      </c>
      <c r="I4027">
        <v>100</v>
      </c>
      <c r="J4027">
        <v>0</v>
      </c>
      <c r="K4027">
        <v>0</v>
      </c>
      <c r="L4027">
        <v>10438</v>
      </c>
      <c r="M4027">
        <v>10438</v>
      </c>
      <c r="N4027" t="s">
        <v>20</v>
      </c>
      <c r="O4027" t="s">
        <v>11972</v>
      </c>
      <c r="P4027" t="s">
        <v>28</v>
      </c>
      <c r="S4027" t="s">
        <v>33809</v>
      </c>
      <c r="T4027" t="s">
        <v>34349</v>
      </c>
      <c r="AD4027" t="str">
        <f t="shared" si="621"/>
        <v/>
      </c>
      <c r="AE4027" t="str">
        <f t="shared" si="624"/>
        <v/>
      </c>
      <c r="AF4027" t="str">
        <f t="shared" si="622"/>
        <v/>
      </c>
      <c r="AG4027" s="17">
        <v>1</v>
      </c>
      <c r="AH4027">
        <f t="shared" si="623"/>
        <v>2.7</v>
      </c>
      <c r="AI4027">
        <v>0.11</v>
      </c>
      <c r="AJ4027">
        <f t="shared" si="628"/>
        <v>0.29700000000000004</v>
      </c>
      <c r="AK4027" t="str">
        <f t="shared" si="627"/>
        <v/>
      </c>
      <c r="AL4027" t="str">
        <f t="shared" si="629"/>
        <v/>
      </c>
    </row>
    <row r="4028" spans="1:38" x14ac:dyDescent="0.2">
      <c r="A4028" t="s">
        <v>11973</v>
      </c>
      <c r="B4028" t="s">
        <v>2670</v>
      </c>
      <c r="C4028" t="s">
        <v>11971</v>
      </c>
      <c r="D4028" s="1">
        <v>36630</v>
      </c>
      <c r="E4028" s="1">
        <v>43456</v>
      </c>
      <c r="F4028" t="s">
        <v>39</v>
      </c>
      <c r="I4028">
        <v>100</v>
      </c>
      <c r="J4028">
        <v>0</v>
      </c>
      <c r="K4028">
        <v>0</v>
      </c>
      <c r="L4028">
        <v>14358</v>
      </c>
      <c r="M4028">
        <v>14358</v>
      </c>
      <c r="N4028" t="s">
        <v>20</v>
      </c>
      <c r="O4028" t="s">
        <v>11972</v>
      </c>
      <c r="P4028" t="s">
        <v>28</v>
      </c>
      <c r="S4028" t="s">
        <v>33942</v>
      </c>
      <c r="AD4028" t="str">
        <f t="shared" si="621"/>
        <v/>
      </c>
      <c r="AE4028" t="str">
        <f t="shared" si="624"/>
        <v/>
      </c>
      <c r="AF4028" t="str">
        <f t="shared" si="622"/>
        <v/>
      </c>
      <c r="AG4028" t="str">
        <f>IF((S4028&lt;&gt;"tühi")*(AC4028&lt;&gt;""),AC4028,"")</f>
        <v/>
      </c>
      <c r="AH4028" t="str">
        <f t="shared" si="623"/>
        <v/>
      </c>
      <c r="AI4028">
        <v>0.11</v>
      </c>
      <c r="AJ4028" t="str">
        <f t="shared" si="628"/>
        <v/>
      </c>
      <c r="AK4028" t="str">
        <f t="shared" si="627"/>
        <v/>
      </c>
      <c r="AL4028" t="str">
        <f t="shared" si="629"/>
        <v/>
      </c>
    </row>
    <row r="4029" spans="1:38" x14ac:dyDescent="0.2">
      <c r="A4029" t="s">
        <v>11975</v>
      </c>
      <c r="B4029" t="s">
        <v>2670</v>
      </c>
      <c r="C4029" t="s">
        <v>11971</v>
      </c>
      <c r="D4029" s="1">
        <v>36630</v>
      </c>
      <c r="E4029" s="1">
        <v>43456</v>
      </c>
      <c r="F4029" t="s">
        <v>39</v>
      </c>
      <c r="I4029">
        <v>100</v>
      </c>
      <c r="J4029">
        <v>0</v>
      </c>
      <c r="K4029">
        <v>0</v>
      </c>
      <c r="L4029">
        <v>24700</v>
      </c>
      <c r="M4029">
        <v>24728</v>
      </c>
      <c r="N4029" t="s">
        <v>401</v>
      </c>
      <c r="O4029" t="s">
        <v>11972</v>
      </c>
      <c r="P4029" t="s">
        <v>28</v>
      </c>
      <c r="S4029" t="s">
        <v>33942</v>
      </c>
      <c r="T4029" t="s">
        <v>34233</v>
      </c>
      <c r="AD4029" t="str">
        <f t="shared" si="621"/>
        <v/>
      </c>
      <c r="AE4029" t="str">
        <f t="shared" si="624"/>
        <v/>
      </c>
      <c r="AF4029" t="str">
        <f t="shared" si="622"/>
        <v/>
      </c>
      <c r="AG4029" t="str">
        <f>IF((S4029&lt;&gt;"tühi")*(AC4029&lt;&gt;""),AC4029,"")</f>
        <v/>
      </c>
      <c r="AH4029" t="str">
        <f t="shared" si="623"/>
        <v/>
      </c>
      <c r="AI4029">
        <v>0.11</v>
      </c>
      <c r="AJ4029" t="str">
        <f t="shared" si="628"/>
        <v/>
      </c>
      <c r="AK4029" t="str">
        <f t="shared" si="627"/>
        <v/>
      </c>
      <c r="AL4029" t="str">
        <f t="shared" si="629"/>
        <v/>
      </c>
    </row>
    <row r="4030" spans="1:38" x14ac:dyDescent="0.2">
      <c r="A4030" t="s">
        <v>29859</v>
      </c>
      <c r="B4030" t="s">
        <v>2670</v>
      </c>
      <c r="C4030" t="s">
        <v>29860</v>
      </c>
      <c r="D4030" s="1">
        <v>43819</v>
      </c>
      <c r="E4030" s="1">
        <v>43819</v>
      </c>
      <c r="F4030" t="s">
        <v>39</v>
      </c>
      <c r="I4030">
        <v>100</v>
      </c>
      <c r="J4030">
        <v>0</v>
      </c>
      <c r="K4030">
        <v>0</v>
      </c>
      <c r="L4030">
        <v>664</v>
      </c>
      <c r="M4030">
        <v>664</v>
      </c>
      <c r="N4030" t="s">
        <v>20</v>
      </c>
      <c r="O4030" t="s">
        <v>29861</v>
      </c>
      <c r="P4030" t="s">
        <v>2356</v>
      </c>
      <c r="S4030" t="s">
        <v>33942</v>
      </c>
      <c r="T4030" t="s">
        <v>34233</v>
      </c>
      <c r="AD4030" t="str">
        <f t="shared" si="621"/>
        <v/>
      </c>
      <c r="AE4030" t="str">
        <f t="shared" si="624"/>
        <v/>
      </c>
      <c r="AF4030" t="str">
        <f t="shared" si="622"/>
        <v/>
      </c>
      <c r="AG4030" t="str">
        <f>IF((S4030&lt;&gt;"tühi")*(AC4030&lt;&gt;""),AC4030,"")</f>
        <v/>
      </c>
      <c r="AH4030" t="str">
        <f t="shared" si="623"/>
        <v/>
      </c>
      <c r="AI4030">
        <v>0.11</v>
      </c>
      <c r="AJ4030" t="str">
        <f t="shared" si="628"/>
        <v/>
      </c>
      <c r="AK4030" t="str">
        <f t="shared" si="627"/>
        <v/>
      </c>
      <c r="AL4030" t="str">
        <f t="shared" si="629"/>
        <v/>
      </c>
    </row>
    <row r="4031" spans="1:38" x14ac:dyDescent="0.2">
      <c r="A4031" t="s">
        <v>30220</v>
      </c>
      <c r="B4031" t="s">
        <v>2670</v>
      </c>
      <c r="C4031" t="s">
        <v>29860</v>
      </c>
      <c r="D4031" s="1">
        <v>43822</v>
      </c>
      <c r="E4031" s="1">
        <v>43951</v>
      </c>
      <c r="F4031" t="s">
        <v>39</v>
      </c>
      <c r="I4031">
        <v>100</v>
      </c>
      <c r="J4031">
        <v>0</v>
      </c>
      <c r="K4031">
        <v>0</v>
      </c>
      <c r="L4031">
        <v>661</v>
      </c>
      <c r="M4031">
        <v>661</v>
      </c>
      <c r="N4031" t="s">
        <v>20</v>
      </c>
      <c r="O4031" t="s">
        <v>30221</v>
      </c>
      <c r="P4031" t="s">
        <v>2356</v>
      </c>
      <c r="S4031" t="s">
        <v>33942</v>
      </c>
      <c r="T4031" t="s">
        <v>34233</v>
      </c>
      <c r="AD4031" t="str">
        <f t="shared" si="621"/>
        <v/>
      </c>
      <c r="AE4031" t="str">
        <f t="shared" si="624"/>
        <v/>
      </c>
      <c r="AF4031" t="str">
        <f t="shared" si="622"/>
        <v/>
      </c>
      <c r="AG4031" t="str">
        <f>IF((S4031&lt;&gt;"tühi")*(AC4031&lt;&gt;""),AC4031,"")</f>
        <v/>
      </c>
      <c r="AH4031" t="str">
        <f t="shared" si="623"/>
        <v/>
      </c>
      <c r="AI4031">
        <v>0.11</v>
      </c>
      <c r="AJ4031" t="str">
        <f t="shared" si="628"/>
        <v/>
      </c>
      <c r="AK4031" t="str">
        <f t="shared" si="627"/>
        <v/>
      </c>
      <c r="AL4031" t="str">
        <f t="shared" si="629"/>
        <v/>
      </c>
    </row>
    <row r="4032" spans="1:38" x14ac:dyDescent="0.2">
      <c r="A4032" t="s">
        <v>29916</v>
      </c>
      <c r="B4032" t="s">
        <v>2670</v>
      </c>
      <c r="C4032" t="s">
        <v>29917</v>
      </c>
      <c r="D4032" s="1">
        <v>43819</v>
      </c>
      <c r="E4032" s="1">
        <v>43819</v>
      </c>
      <c r="F4032" t="s">
        <v>39</v>
      </c>
      <c r="I4032">
        <v>100</v>
      </c>
      <c r="J4032">
        <v>0</v>
      </c>
      <c r="K4032">
        <v>0</v>
      </c>
      <c r="L4032">
        <v>37500</v>
      </c>
      <c r="M4032">
        <v>37543</v>
      </c>
      <c r="N4032" t="s">
        <v>401</v>
      </c>
      <c r="O4032" t="s">
        <v>29918</v>
      </c>
      <c r="P4032" t="s">
        <v>2356</v>
      </c>
      <c r="S4032" t="s">
        <v>33942</v>
      </c>
      <c r="T4032" t="s">
        <v>34233</v>
      </c>
      <c r="AD4032" t="str">
        <f t="shared" si="621"/>
        <v/>
      </c>
      <c r="AE4032" t="str">
        <f t="shared" si="624"/>
        <v/>
      </c>
      <c r="AF4032" t="str">
        <f t="shared" si="622"/>
        <v/>
      </c>
      <c r="AG4032" t="str">
        <f>IF((S4032&lt;&gt;"tühi")*(AC4032&lt;&gt;""),AC4032,"")</f>
        <v/>
      </c>
      <c r="AH4032" t="str">
        <f t="shared" si="623"/>
        <v/>
      </c>
      <c r="AI4032">
        <v>0.11</v>
      </c>
      <c r="AJ4032" t="str">
        <f t="shared" si="628"/>
        <v/>
      </c>
      <c r="AK4032" t="str">
        <f t="shared" si="627"/>
        <v/>
      </c>
      <c r="AL4032" t="str">
        <f t="shared" si="629"/>
        <v/>
      </c>
    </row>
    <row r="4033" spans="1:38" x14ac:dyDescent="0.2">
      <c r="A4033" t="s">
        <v>20288</v>
      </c>
      <c r="B4033" t="s">
        <v>2670</v>
      </c>
      <c r="C4033" t="s">
        <v>20289</v>
      </c>
      <c r="D4033" s="1">
        <v>38355</v>
      </c>
      <c r="E4033" s="1">
        <v>44546</v>
      </c>
      <c r="F4033" t="s">
        <v>19</v>
      </c>
      <c r="I4033">
        <v>100</v>
      </c>
      <c r="J4033">
        <v>0</v>
      </c>
      <c r="K4033">
        <v>0</v>
      </c>
      <c r="L4033">
        <v>18791</v>
      </c>
      <c r="M4033">
        <v>18791</v>
      </c>
      <c r="N4033" t="s">
        <v>20</v>
      </c>
      <c r="O4033" t="s">
        <v>20290</v>
      </c>
      <c r="P4033" t="s">
        <v>28</v>
      </c>
      <c r="S4033" t="s">
        <v>33833</v>
      </c>
      <c r="T4033" t="s">
        <v>34349</v>
      </c>
      <c r="AD4033" t="str">
        <f t="shared" si="621"/>
        <v/>
      </c>
      <c r="AE4033" t="str">
        <f t="shared" si="624"/>
        <v/>
      </c>
      <c r="AF4033" t="str">
        <f t="shared" si="622"/>
        <v/>
      </c>
      <c r="AG4033" s="17">
        <v>1</v>
      </c>
      <c r="AH4033">
        <f t="shared" si="623"/>
        <v>2.7</v>
      </c>
      <c r="AI4033">
        <v>0.11</v>
      </c>
      <c r="AJ4033">
        <f t="shared" si="628"/>
        <v>0.29700000000000004</v>
      </c>
      <c r="AK4033" t="str">
        <f t="shared" si="627"/>
        <v/>
      </c>
      <c r="AL4033" t="str">
        <f t="shared" si="629"/>
        <v/>
      </c>
    </row>
    <row r="4034" spans="1:38" x14ac:dyDescent="0.2">
      <c r="A4034" t="s">
        <v>20291</v>
      </c>
      <c r="B4034" t="s">
        <v>2670</v>
      </c>
      <c r="C4034" t="s">
        <v>20289</v>
      </c>
      <c r="D4034" s="1">
        <v>38355</v>
      </c>
      <c r="E4034" s="1">
        <v>43951</v>
      </c>
      <c r="F4034" t="s">
        <v>15348</v>
      </c>
      <c r="I4034">
        <v>100</v>
      </c>
      <c r="J4034">
        <v>0</v>
      </c>
      <c r="K4034">
        <v>0</v>
      </c>
      <c r="L4034">
        <v>18558</v>
      </c>
      <c r="M4034">
        <v>18558</v>
      </c>
      <c r="N4034" t="s">
        <v>20</v>
      </c>
      <c r="O4034" t="s">
        <v>20290</v>
      </c>
      <c r="P4034" t="s">
        <v>28</v>
      </c>
      <c r="S4034" t="s">
        <v>33942</v>
      </c>
      <c r="T4034" t="s">
        <v>34233</v>
      </c>
      <c r="AD4034" t="str">
        <f t="shared" si="621"/>
        <v/>
      </c>
      <c r="AE4034" t="str">
        <f t="shared" si="624"/>
        <v/>
      </c>
      <c r="AF4034" t="str">
        <f t="shared" si="622"/>
        <v/>
      </c>
      <c r="AG4034" t="str">
        <f t="shared" ref="AG4034:AG4043" si="632">IF((S4034&lt;&gt;"tühi")*(AC4034&lt;&gt;""),AC4034,"")</f>
        <v/>
      </c>
      <c r="AH4034" t="str">
        <f t="shared" si="623"/>
        <v/>
      </c>
      <c r="AI4034">
        <v>0.11</v>
      </c>
      <c r="AJ4034" t="str">
        <f t="shared" si="628"/>
        <v/>
      </c>
      <c r="AK4034" t="str">
        <f t="shared" si="627"/>
        <v/>
      </c>
      <c r="AL4034" t="str">
        <f t="shared" si="629"/>
        <v/>
      </c>
    </row>
    <row r="4035" spans="1:38" x14ac:dyDescent="0.2">
      <c r="A4035" t="s">
        <v>20292</v>
      </c>
      <c r="B4035" t="s">
        <v>2670</v>
      </c>
      <c r="C4035" t="s">
        <v>20289</v>
      </c>
      <c r="D4035" s="1">
        <v>38355</v>
      </c>
      <c r="E4035" s="1">
        <v>43951</v>
      </c>
      <c r="F4035" t="s">
        <v>15348</v>
      </c>
      <c r="I4035">
        <v>100</v>
      </c>
      <c r="J4035">
        <v>0</v>
      </c>
      <c r="K4035">
        <v>0</v>
      </c>
      <c r="L4035">
        <v>14676</v>
      </c>
      <c r="M4035">
        <v>14676</v>
      </c>
      <c r="N4035" t="s">
        <v>20</v>
      </c>
      <c r="O4035" t="s">
        <v>20290</v>
      </c>
      <c r="P4035" t="s">
        <v>28</v>
      </c>
      <c r="S4035" t="s">
        <v>33942</v>
      </c>
      <c r="T4035" t="s">
        <v>34233</v>
      </c>
      <c r="AD4035" t="str">
        <f t="shared" si="621"/>
        <v/>
      </c>
      <c r="AE4035" t="str">
        <f t="shared" si="624"/>
        <v/>
      </c>
      <c r="AF4035" t="str">
        <f t="shared" si="622"/>
        <v/>
      </c>
      <c r="AG4035" t="str">
        <f t="shared" si="632"/>
        <v/>
      </c>
      <c r="AH4035" t="str">
        <f t="shared" si="623"/>
        <v/>
      </c>
      <c r="AI4035">
        <v>0.11</v>
      </c>
      <c r="AJ4035" t="str">
        <f t="shared" si="628"/>
        <v/>
      </c>
      <c r="AK4035" t="str">
        <f t="shared" si="627"/>
        <v/>
      </c>
      <c r="AL4035" t="str">
        <f t="shared" si="629"/>
        <v/>
      </c>
    </row>
    <row r="4036" spans="1:38" x14ac:dyDescent="0.2">
      <c r="A4036" t="s">
        <v>29853</v>
      </c>
      <c r="B4036" t="s">
        <v>2670</v>
      </c>
      <c r="C4036" t="s">
        <v>29854</v>
      </c>
      <c r="D4036" s="1">
        <v>43819</v>
      </c>
      <c r="E4036" s="1">
        <v>44546</v>
      </c>
      <c r="F4036" t="s">
        <v>39</v>
      </c>
      <c r="I4036">
        <v>100</v>
      </c>
      <c r="J4036">
        <v>0</v>
      </c>
      <c r="K4036">
        <v>0</v>
      </c>
      <c r="L4036">
        <v>14077</v>
      </c>
      <c r="M4036">
        <v>14077</v>
      </c>
      <c r="N4036" t="s">
        <v>20</v>
      </c>
      <c r="O4036" t="s">
        <v>29855</v>
      </c>
      <c r="P4036" t="s">
        <v>2356</v>
      </c>
      <c r="S4036" t="s">
        <v>33942</v>
      </c>
      <c r="T4036" t="s">
        <v>34233</v>
      </c>
      <c r="AD4036" t="str">
        <f t="shared" si="621"/>
        <v/>
      </c>
      <c r="AE4036" t="str">
        <f t="shared" si="624"/>
        <v/>
      </c>
      <c r="AF4036" t="str">
        <f t="shared" si="622"/>
        <v/>
      </c>
      <c r="AG4036" t="str">
        <f t="shared" si="632"/>
        <v/>
      </c>
      <c r="AH4036" t="str">
        <f t="shared" si="623"/>
        <v/>
      </c>
      <c r="AI4036">
        <v>0.11</v>
      </c>
      <c r="AJ4036" t="str">
        <f t="shared" si="628"/>
        <v/>
      </c>
      <c r="AK4036" t="str">
        <f t="shared" si="627"/>
        <v/>
      </c>
      <c r="AL4036" t="str">
        <f t="shared" si="629"/>
        <v/>
      </c>
    </row>
    <row r="4037" spans="1:38" x14ac:dyDescent="0.2">
      <c r="A4037" t="s">
        <v>30682</v>
      </c>
      <c r="B4037" t="s">
        <v>2670</v>
      </c>
      <c r="C4037" t="s">
        <v>30683</v>
      </c>
      <c r="D4037" s="1">
        <v>43859</v>
      </c>
      <c r="E4037" s="1">
        <v>44546</v>
      </c>
      <c r="F4037" t="s">
        <v>39</v>
      </c>
      <c r="I4037">
        <v>100</v>
      </c>
      <c r="J4037">
        <v>0</v>
      </c>
      <c r="K4037">
        <v>0</v>
      </c>
      <c r="L4037">
        <v>18744</v>
      </c>
      <c r="M4037">
        <v>18744</v>
      </c>
      <c r="N4037" t="s">
        <v>20</v>
      </c>
      <c r="O4037" t="s">
        <v>30684</v>
      </c>
      <c r="P4037" t="s">
        <v>2356</v>
      </c>
      <c r="S4037" t="s">
        <v>33942</v>
      </c>
      <c r="T4037" t="s">
        <v>34233</v>
      </c>
      <c r="AD4037" t="str">
        <f t="shared" si="621"/>
        <v/>
      </c>
      <c r="AE4037" t="str">
        <f t="shared" si="624"/>
        <v/>
      </c>
      <c r="AF4037" t="str">
        <f t="shared" si="622"/>
        <v/>
      </c>
      <c r="AG4037" t="str">
        <f t="shared" si="632"/>
        <v/>
      </c>
      <c r="AH4037" t="str">
        <f t="shared" si="623"/>
        <v/>
      </c>
      <c r="AI4037">
        <v>0.11</v>
      </c>
      <c r="AJ4037" t="str">
        <f t="shared" si="628"/>
        <v/>
      </c>
      <c r="AK4037" t="str">
        <f t="shared" si="627"/>
        <v/>
      </c>
      <c r="AL4037" t="str">
        <f t="shared" si="629"/>
        <v/>
      </c>
    </row>
    <row r="4038" spans="1:38" x14ac:dyDescent="0.2">
      <c r="A4038" t="s">
        <v>18020</v>
      </c>
      <c r="B4038" t="s">
        <v>2670</v>
      </c>
      <c r="C4038" t="s">
        <v>18021</v>
      </c>
      <c r="D4038" s="1">
        <v>37953</v>
      </c>
      <c r="E4038" s="1">
        <v>44280</v>
      </c>
      <c r="F4038" t="s">
        <v>39</v>
      </c>
      <c r="I4038">
        <v>100</v>
      </c>
      <c r="J4038">
        <v>0</v>
      </c>
      <c r="K4038">
        <v>0</v>
      </c>
      <c r="L4038">
        <v>2916</v>
      </c>
      <c r="M4038">
        <v>2916</v>
      </c>
      <c r="N4038" t="s">
        <v>20</v>
      </c>
      <c r="O4038" t="s">
        <v>18022</v>
      </c>
      <c r="P4038" t="s">
        <v>28</v>
      </c>
      <c r="S4038" t="s">
        <v>33942</v>
      </c>
      <c r="T4038" t="s">
        <v>34233</v>
      </c>
      <c r="AD4038" t="str">
        <f t="shared" ref="AD4038:AD4101" si="633">IF((S4038="tühi")*(F4038&lt;&gt;"Elamumaa")*(G4038&lt;&gt;"Elamumaa")*(H4038&lt;&gt;"Elamumaa"),IF(Z4038=0,"",Z4038),"")</f>
        <v/>
      </c>
      <c r="AE4038" t="str">
        <f t="shared" si="624"/>
        <v/>
      </c>
      <c r="AF4038" t="str">
        <f t="shared" ref="AF4038:AF4101" si="634">IF((S4038&lt;&gt;"tühi")*(F4038&lt;&gt;"Elamumaa")*(G4038&lt;&gt;"Elamumaa")*(H4038&lt;&gt;"Elamumaa"),IF(Z4038=0,"",Z4038),"")</f>
        <v/>
      </c>
      <c r="AG4038" t="str">
        <f t="shared" si="632"/>
        <v/>
      </c>
      <c r="AH4038" t="str">
        <f t="shared" si="623"/>
        <v/>
      </c>
      <c r="AI4038">
        <v>0.11</v>
      </c>
      <c r="AJ4038" t="str">
        <f t="shared" si="628"/>
        <v/>
      </c>
      <c r="AK4038" t="str">
        <f t="shared" si="627"/>
        <v/>
      </c>
      <c r="AL4038" t="str">
        <f t="shared" si="629"/>
        <v/>
      </c>
    </row>
    <row r="4039" spans="1:38" x14ac:dyDescent="0.2">
      <c r="A4039" t="s">
        <v>30093</v>
      </c>
      <c r="B4039" t="s">
        <v>2670</v>
      </c>
      <c r="C4039" t="s">
        <v>30094</v>
      </c>
      <c r="D4039" s="1">
        <v>43819</v>
      </c>
      <c r="E4039" s="1">
        <v>43819</v>
      </c>
      <c r="F4039" t="s">
        <v>39</v>
      </c>
      <c r="I4039">
        <v>100</v>
      </c>
      <c r="J4039">
        <v>0</v>
      </c>
      <c r="K4039">
        <v>0</v>
      </c>
      <c r="L4039">
        <v>15163</v>
      </c>
      <c r="M4039">
        <v>15163</v>
      </c>
      <c r="N4039" t="s">
        <v>20</v>
      </c>
      <c r="O4039" t="s">
        <v>30095</v>
      </c>
      <c r="P4039" t="s">
        <v>2356</v>
      </c>
      <c r="S4039" t="s">
        <v>33942</v>
      </c>
      <c r="T4039" t="s">
        <v>34233</v>
      </c>
      <c r="AD4039" t="str">
        <f t="shared" si="633"/>
        <v/>
      </c>
      <c r="AE4039" t="str">
        <f t="shared" si="624"/>
        <v/>
      </c>
      <c r="AF4039" t="str">
        <f t="shared" si="634"/>
        <v/>
      </c>
      <c r="AG4039" t="str">
        <f t="shared" si="632"/>
        <v/>
      </c>
      <c r="AH4039" t="str">
        <f t="shared" ref="AH4039:AH4102" si="635">IF(AG4039="","",AG4039*2.7)</f>
        <v/>
      </c>
      <c r="AI4039">
        <v>0.11</v>
      </c>
      <c r="AJ4039" t="str">
        <f t="shared" si="628"/>
        <v/>
      </c>
      <c r="AK4039" t="str">
        <f t="shared" si="627"/>
        <v/>
      </c>
      <c r="AL4039" t="str">
        <f t="shared" si="629"/>
        <v/>
      </c>
    </row>
    <row r="4040" spans="1:38" x14ac:dyDescent="0.2">
      <c r="A4040" t="s">
        <v>23310</v>
      </c>
      <c r="B4040" t="s">
        <v>2670</v>
      </c>
      <c r="C4040" t="s">
        <v>23311</v>
      </c>
      <c r="D4040" s="1">
        <v>39003</v>
      </c>
      <c r="E4040" s="1">
        <v>44546</v>
      </c>
      <c r="F4040" t="s">
        <v>39</v>
      </c>
      <c r="I4040">
        <v>100</v>
      </c>
      <c r="J4040">
        <v>0</v>
      </c>
      <c r="K4040">
        <v>0</v>
      </c>
      <c r="L4040">
        <v>7699</v>
      </c>
      <c r="M4040">
        <v>7699</v>
      </c>
      <c r="N4040" t="s">
        <v>20</v>
      </c>
      <c r="O4040" t="s">
        <v>23312</v>
      </c>
      <c r="P4040" t="s">
        <v>28</v>
      </c>
      <c r="S4040" t="s">
        <v>33942</v>
      </c>
      <c r="T4040" t="s">
        <v>34233</v>
      </c>
      <c r="AD4040" t="str">
        <f t="shared" si="633"/>
        <v/>
      </c>
      <c r="AE4040" t="str">
        <f t="shared" si="624"/>
        <v/>
      </c>
      <c r="AF4040" t="str">
        <f t="shared" si="634"/>
        <v/>
      </c>
      <c r="AG4040" t="str">
        <f t="shared" si="632"/>
        <v/>
      </c>
      <c r="AH4040" t="str">
        <f t="shared" si="635"/>
        <v/>
      </c>
      <c r="AI4040">
        <v>0.11</v>
      </c>
      <c r="AJ4040" t="str">
        <f t="shared" si="628"/>
        <v/>
      </c>
      <c r="AK4040" t="str">
        <f t="shared" si="627"/>
        <v/>
      </c>
      <c r="AL4040" t="str">
        <f t="shared" si="629"/>
        <v/>
      </c>
    </row>
    <row r="4041" spans="1:38" x14ac:dyDescent="0.2">
      <c r="A4041" t="s">
        <v>32081</v>
      </c>
      <c r="B4041" t="s">
        <v>2670</v>
      </c>
      <c r="C4041" t="s">
        <v>23311</v>
      </c>
      <c r="D4041" s="1">
        <v>44540</v>
      </c>
      <c r="E4041" s="1">
        <v>44540</v>
      </c>
      <c r="F4041" t="s">
        <v>39</v>
      </c>
      <c r="I4041">
        <v>100</v>
      </c>
      <c r="J4041">
        <v>0</v>
      </c>
      <c r="K4041">
        <v>0</v>
      </c>
      <c r="L4041">
        <v>11663</v>
      </c>
      <c r="M4041">
        <v>11663</v>
      </c>
      <c r="N4041" t="s">
        <v>20</v>
      </c>
      <c r="O4041" t="s">
        <v>32082</v>
      </c>
      <c r="P4041" t="s">
        <v>28</v>
      </c>
      <c r="S4041" t="s">
        <v>33942</v>
      </c>
      <c r="T4041" t="s">
        <v>34233</v>
      </c>
      <c r="AD4041" t="str">
        <f t="shared" si="633"/>
        <v/>
      </c>
      <c r="AE4041" t="str">
        <f t="shared" si="624"/>
        <v/>
      </c>
      <c r="AF4041" t="str">
        <f t="shared" si="634"/>
        <v/>
      </c>
      <c r="AG4041" t="str">
        <f t="shared" si="632"/>
        <v/>
      </c>
      <c r="AH4041" t="str">
        <f t="shared" si="635"/>
        <v/>
      </c>
      <c r="AI4041">
        <v>0.11</v>
      </c>
      <c r="AJ4041" t="str">
        <f t="shared" si="628"/>
        <v/>
      </c>
      <c r="AK4041" t="str">
        <f t="shared" si="627"/>
        <v/>
      </c>
      <c r="AL4041" t="str">
        <f t="shared" si="629"/>
        <v/>
      </c>
    </row>
    <row r="4042" spans="1:38" x14ac:dyDescent="0.2">
      <c r="A4042" t="s">
        <v>12221</v>
      </c>
      <c r="B4042" t="s">
        <v>2670</v>
      </c>
      <c r="C4042" t="s">
        <v>12222</v>
      </c>
      <c r="D4042" s="1">
        <v>36553</v>
      </c>
      <c r="E4042" s="1">
        <v>44546</v>
      </c>
      <c r="F4042" t="s">
        <v>39</v>
      </c>
      <c r="I4042">
        <v>100</v>
      </c>
      <c r="J4042">
        <v>0</v>
      </c>
      <c r="K4042">
        <v>0</v>
      </c>
      <c r="L4042">
        <v>24200</v>
      </c>
      <c r="M4042">
        <v>24222</v>
      </c>
      <c r="N4042" t="s">
        <v>401</v>
      </c>
      <c r="O4042" t="s">
        <v>12223</v>
      </c>
      <c r="P4042" t="s">
        <v>28</v>
      </c>
      <c r="S4042" t="s">
        <v>33942</v>
      </c>
      <c r="T4042" t="s">
        <v>34233</v>
      </c>
      <c r="AD4042" t="str">
        <f t="shared" si="633"/>
        <v/>
      </c>
      <c r="AE4042" t="str">
        <f t="shared" si="624"/>
        <v/>
      </c>
      <c r="AF4042" t="str">
        <f t="shared" si="634"/>
        <v/>
      </c>
      <c r="AG4042" t="str">
        <f t="shared" si="632"/>
        <v/>
      </c>
      <c r="AH4042" t="str">
        <f t="shared" si="635"/>
        <v/>
      </c>
      <c r="AI4042">
        <v>0.11</v>
      </c>
      <c r="AJ4042" t="str">
        <f t="shared" si="628"/>
        <v/>
      </c>
      <c r="AK4042" t="str">
        <f t="shared" si="627"/>
        <v/>
      </c>
      <c r="AL4042" t="str">
        <f t="shared" si="629"/>
        <v/>
      </c>
    </row>
    <row r="4043" spans="1:38" x14ac:dyDescent="0.2">
      <c r="A4043" t="s">
        <v>18668</v>
      </c>
      <c r="B4043" t="s">
        <v>2670</v>
      </c>
      <c r="C4043" t="s">
        <v>12222</v>
      </c>
      <c r="D4043" s="1">
        <v>38013</v>
      </c>
      <c r="E4043" s="1">
        <v>44546</v>
      </c>
      <c r="F4043" t="s">
        <v>39</v>
      </c>
      <c r="I4043">
        <v>100</v>
      </c>
      <c r="J4043">
        <v>0</v>
      </c>
      <c r="K4043">
        <v>0</v>
      </c>
      <c r="L4043">
        <v>4936</v>
      </c>
      <c r="M4043">
        <v>4936</v>
      </c>
      <c r="N4043" t="s">
        <v>20</v>
      </c>
      <c r="O4043" t="s">
        <v>18669</v>
      </c>
      <c r="P4043" t="s">
        <v>28</v>
      </c>
      <c r="S4043" t="s">
        <v>33942</v>
      </c>
      <c r="T4043" t="s">
        <v>34233</v>
      </c>
      <c r="AD4043" t="str">
        <f t="shared" si="633"/>
        <v/>
      </c>
      <c r="AE4043" t="str">
        <f t="shared" si="624"/>
        <v/>
      </c>
      <c r="AF4043" t="str">
        <f t="shared" si="634"/>
        <v/>
      </c>
      <c r="AG4043" t="str">
        <f t="shared" si="632"/>
        <v/>
      </c>
      <c r="AH4043" t="str">
        <f t="shared" si="635"/>
        <v/>
      </c>
      <c r="AI4043">
        <v>0.11</v>
      </c>
      <c r="AJ4043" t="str">
        <f t="shared" si="628"/>
        <v/>
      </c>
      <c r="AK4043" t="str">
        <f t="shared" si="627"/>
        <v/>
      </c>
      <c r="AL4043" t="str">
        <f t="shared" si="629"/>
        <v/>
      </c>
    </row>
    <row r="4044" spans="1:38" x14ac:dyDescent="0.2">
      <c r="A4044" t="s">
        <v>9489</v>
      </c>
      <c r="B4044" t="s">
        <v>2670</v>
      </c>
      <c r="C4044" t="s">
        <v>9490</v>
      </c>
      <c r="D4044" s="1">
        <v>36304</v>
      </c>
      <c r="E4044" s="1">
        <v>44546</v>
      </c>
      <c r="F4044" t="s">
        <v>19</v>
      </c>
      <c r="I4044">
        <v>100</v>
      </c>
      <c r="J4044">
        <v>0</v>
      </c>
      <c r="K4044">
        <v>0</v>
      </c>
      <c r="L4044">
        <v>4975</v>
      </c>
      <c r="M4044">
        <v>4975</v>
      </c>
      <c r="N4044" t="s">
        <v>20</v>
      </c>
      <c r="O4044" t="s">
        <v>9491</v>
      </c>
      <c r="P4044" t="s">
        <v>28</v>
      </c>
      <c r="S4044" t="s">
        <v>33804</v>
      </c>
      <c r="T4044" t="s">
        <v>34349</v>
      </c>
      <c r="AD4044" t="str">
        <f t="shared" si="633"/>
        <v/>
      </c>
      <c r="AE4044" t="str">
        <f t="shared" si="624"/>
        <v/>
      </c>
      <c r="AF4044" t="str">
        <f t="shared" si="634"/>
        <v/>
      </c>
      <c r="AG4044" s="17">
        <v>1</v>
      </c>
      <c r="AH4044">
        <f t="shared" si="635"/>
        <v>2.7</v>
      </c>
      <c r="AI4044">
        <v>0.11</v>
      </c>
      <c r="AJ4044">
        <f t="shared" si="628"/>
        <v>0.29700000000000004</v>
      </c>
      <c r="AK4044" t="str">
        <f t="shared" si="627"/>
        <v/>
      </c>
      <c r="AL4044" t="str">
        <f t="shared" si="629"/>
        <v/>
      </c>
    </row>
    <row r="4045" spans="1:38" x14ac:dyDescent="0.2">
      <c r="A4045" t="s">
        <v>30214</v>
      </c>
      <c r="B4045" t="s">
        <v>2670</v>
      </c>
      <c r="C4045" t="s">
        <v>30215</v>
      </c>
      <c r="D4045" s="1">
        <v>43789</v>
      </c>
      <c r="E4045" s="1">
        <v>43789</v>
      </c>
      <c r="F4045" t="s">
        <v>39</v>
      </c>
      <c r="I4045">
        <v>100</v>
      </c>
      <c r="J4045">
        <v>0</v>
      </c>
      <c r="K4045">
        <v>0</v>
      </c>
      <c r="L4045">
        <v>36000</v>
      </c>
      <c r="M4045">
        <v>36029</v>
      </c>
      <c r="N4045" t="s">
        <v>401</v>
      </c>
      <c r="O4045" t="s">
        <v>17031</v>
      </c>
      <c r="P4045" t="s">
        <v>28</v>
      </c>
      <c r="S4045" t="s">
        <v>33942</v>
      </c>
      <c r="T4045" t="s">
        <v>34233</v>
      </c>
      <c r="AD4045" t="str">
        <f t="shared" si="633"/>
        <v/>
      </c>
      <c r="AE4045" t="str">
        <f t="shared" si="624"/>
        <v/>
      </c>
      <c r="AF4045" t="str">
        <f t="shared" si="634"/>
        <v/>
      </c>
      <c r="AG4045" t="str">
        <f t="shared" ref="AG4045:AG4052" si="636">IF((S4045&lt;&gt;"tühi")*(AC4045&lt;&gt;""),AC4045,"")</f>
        <v/>
      </c>
      <c r="AH4045" t="str">
        <f t="shared" si="635"/>
        <v/>
      </c>
      <c r="AI4045">
        <v>0.11</v>
      </c>
      <c r="AJ4045" t="str">
        <f t="shared" si="628"/>
        <v/>
      </c>
      <c r="AK4045" t="str">
        <f t="shared" si="627"/>
        <v/>
      </c>
      <c r="AL4045" t="str">
        <f t="shared" si="629"/>
        <v/>
      </c>
    </row>
    <row r="4046" spans="1:38" x14ac:dyDescent="0.2">
      <c r="A4046" t="s">
        <v>30719</v>
      </c>
      <c r="B4046" t="s">
        <v>2670</v>
      </c>
      <c r="C4046" t="s">
        <v>30720</v>
      </c>
      <c r="D4046" s="1">
        <v>43859</v>
      </c>
      <c r="E4046" s="1">
        <v>44546</v>
      </c>
      <c r="F4046" t="s">
        <v>889</v>
      </c>
      <c r="I4046">
        <v>100</v>
      </c>
      <c r="J4046">
        <v>0</v>
      </c>
      <c r="K4046">
        <v>0</v>
      </c>
      <c r="L4046">
        <v>19049</v>
      </c>
      <c r="M4046">
        <v>19049</v>
      </c>
      <c r="N4046" t="s">
        <v>20</v>
      </c>
      <c r="O4046" t="s">
        <v>30721</v>
      </c>
      <c r="P4046" t="s">
        <v>44</v>
      </c>
      <c r="S4046" t="s">
        <v>33942</v>
      </c>
      <c r="T4046" t="s">
        <v>34233</v>
      </c>
      <c r="AD4046" t="str">
        <f t="shared" si="633"/>
        <v/>
      </c>
      <c r="AE4046" t="str">
        <f t="shared" si="624"/>
        <v/>
      </c>
      <c r="AF4046" t="str">
        <f t="shared" si="634"/>
        <v/>
      </c>
      <c r="AG4046" t="str">
        <f t="shared" si="636"/>
        <v/>
      </c>
      <c r="AH4046" t="str">
        <f t="shared" si="635"/>
        <v/>
      </c>
      <c r="AI4046">
        <v>0.11</v>
      </c>
      <c r="AJ4046" t="str">
        <f t="shared" si="628"/>
        <v/>
      </c>
      <c r="AK4046" t="str">
        <f t="shared" si="627"/>
        <v/>
      </c>
      <c r="AL4046" t="str">
        <f t="shared" si="629"/>
        <v/>
      </c>
    </row>
    <row r="4047" spans="1:38" x14ac:dyDescent="0.2">
      <c r="A4047" t="s">
        <v>16108</v>
      </c>
      <c r="B4047" t="s">
        <v>2670</v>
      </c>
      <c r="C4047" t="s">
        <v>14034</v>
      </c>
      <c r="D4047" s="1">
        <v>37417</v>
      </c>
      <c r="E4047" s="1">
        <v>43456</v>
      </c>
      <c r="F4047" t="s">
        <v>39</v>
      </c>
      <c r="I4047">
        <v>100</v>
      </c>
      <c r="J4047">
        <v>0</v>
      </c>
      <c r="K4047">
        <v>0</v>
      </c>
      <c r="L4047">
        <v>29300</v>
      </c>
      <c r="M4047">
        <v>29289</v>
      </c>
      <c r="N4047" t="s">
        <v>401</v>
      </c>
      <c r="O4047" t="s">
        <v>16109</v>
      </c>
      <c r="P4047" t="s">
        <v>28</v>
      </c>
      <c r="S4047" t="s">
        <v>33942</v>
      </c>
      <c r="T4047" t="s">
        <v>34233</v>
      </c>
      <c r="AD4047" t="str">
        <f t="shared" si="633"/>
        <v/>
      </c>
      <c r="AE4047" t="str">
        <f t="shared" si="624"/>
        <v/>
      </c>
      <c r="AF4047" t="str">
        <f t="shared" si="634"/>
        <v/>
      </c>
      <c r="AG4047" t="str">
        <f t="shared" si="636"/>
        <v/>
      </c>
      <c r="AH4047" t="str">
        <f t="shared" si="635"/>
        <v/>
      </c>
      <c r="AI4047">
        <v>0.11</v>
      </c>
      <c r="AJ4047" t="str">
        <f t="shared" si="628"/>
        <v/>
      </c>
      <c r="AK4047" t="str">
        <f t="shared" si="627"/>
        <v/>
      </c>
      <c r="AL4047" t="str">
        <f t="shared" si="629"/>
        <v/>
      </c>
    </row>
    <row r="4048" spans="1:38" x14ac:dyDescent="0.2">
      <c r="A4048" t="s">
        <v>12571</v>
      </c>
      <c r="B4048" t="s">
        <v>2670</v>
      </c>
      <c r="C4048" t="s">
        <v>12572</v>
      </c>
      <c r="D4048" s="1">
        <v>36698</v>
      </c>
      <c r="E4048" s="1">
        <v>43902</v>
      </c>
      <c r="F4048" t="s">
        <v>39</v>
      </c>
      <c r="I4048">
        <v>100</v>
      </c>
      <c r="J4048">
        <v>0</v>
      </c>
      <c r="K4048">
        <v>0</v>
      </c>
      <c r="L4048">
        <v>1953</v>
      </c>
      <c r="M4048">
        <v>1953</v>
      </c>
      <c r="N4048" t="s">
        <v>20</v>
      </c>
      <c r="O4048" t="s">
        <v>12573</v>
      </c>
      <c r="P4048" t="s">
        <v>28</v>
      </c>
      <c r="S4048" t="s">
        <v>33942</v>
      </c>
      <c r="T4048" t="s">
        <v>34233</v>
      </c>
      <c r="AD4048" t="str">
        <f t="shared" si="633"/>
        <v/>
      </c>
      <c r="AE4048" t="str">
        <f t="shared" si="624"/>
        <v/>
      </c>
      <c r="AF4048" t="str">
        <f t="shared" si="634"/>
        <v/>
      </c>
      <c r="AG4048" t="str">
        <f t="shared" si="636"/>
        <v/>
      </c>
      <c r="AH4048" t="str">
        <f t="shared" si="635"/>
        <v/>
      </c>
      <c r="AI4048">
        <v>0.11</v>
      </c>
      <c r="AJ4048" t="str">
        <f t="shared" si="628"/>
        <v/>
      </c>
      <c r="AK4048" t="str">
        <f t="shared" si="627"/>
        <v/>
      </c>
      <c r="AL4048" t="str">
        <f t="shared" si="629"/>
        <v/>
      </c>
    </row>
    <row r="4049" spans="1:39" x14ac:dyDescent="0.2">
      <c r="A4049" t="s">
        <v>30939</v>
      </c>
      <c r="B4049" t="s">
        <v>2670</v>
      </c>
      <c r="C4049" t="s">
        <v>30940</v>
      </c>
      <c r="D4049" s="1">
        <v>43859</v>
      </c>
      <c r="E4049" s="1">
        <v>44344</v>
      </c>
      <c r="F4049" t="s">
        <v>39</v>
      </c>
      <c r="I4049">
        <v>100</v>
      </c>
      <c r="J4049">
        <v>0</v>
      </c>
      <c r="K4049">
        <v>0</v>
      </c>
      <c r="L4049">
        <v>5763</v>
      </c>
      <c r="M4049">
        <v>5763</v>
      </c>
      <c r="N4049" t="s">
        <v>20</v>
      </c>
      <c r="O4049" t="s">
        <v>30941</v>
      </c>
      <c r="P4049" t="s">
        <v>2356</v>
      </c>
      <c r="S4049" t="s">
        <v>33942</v>
      </c>
      <c r="T4049" t="s">
        <v>34233</v>
      </c>
      <c r="AD4049" t="str">
        <f t="shared" si="633"/>
        <v/>
      </c>
      <c r="AE4049" t="str">
        <f t="shared" si="624"/>
        <v/>
      </c>
      <c r="AF4049" t="str">
        <f t="shared" si="634"/>
        <v/>
      </c>
      <c r="AG4049" t="str">
        <f t="shared" si="636"/>
        <v/>
      </c>
      <c r="AH4049" t="str">
        <f t="shared" si="635"/>
        <v/>
      </c>
      <c r="AI4049">
        <v>0.11</v>
      </c>
      <c r="AJ4049" t="str">
        <f t="shared" si="628"/>
        <v/>
      </c>
      <c r="AK4049" t="str">
        <f t="shared" si="627"/>
        <v/>
      </c>
      <c r="AL4049" t="str">
        <f t="shared" si="629"/>
        <v/>
      </c>
    </row>
    <row r="4050" spans="1:39" x14ac:dyDescent="0.2">
      <c r="A4050" t="s">
        <v>30901</v>
      </c>
      <c r="B4050" t="s">
        <v>2670</v>
      </c>
      <c r="C4050" t="s">
        <v>30902</v>
      </c>
      <c r="D4050" s="1">
        <v>43859</v>
      </c>
      <c r="E4050" s="1">
        <v>44344</v>
      </c>
      <c r="F4050" t="s">
        <v>39</v>
      </c>
      <c r="I4050">
        <v>100</v>
      </c>
      <c r="J4050">
        <v>0</v>
      </c>
      <c r="K4050">
        <v>0</v>
      </c>
      <c r="L4050">
        <v>11740</v>
      </c>
      <c r="M4050">
        <v>11740</v>
      </c>
      <c r="N4050" t="s">
        <v>20</v>
      </c>
      <c r="O4050" t="s">
        <v>30903</v>
      </c>
      <c r="P4050" t="s">
        <v>2356</v>
      </c>
      <c r="S4050" t="s">
        <v>33942</v>
      </c>
      <c r="T4050" t="s">
        <v>34233</v>
      </c>
      <c r="AD4050" t="str">
        <f t="shared" si="633"/>
        <v/>
      </c>
      <c r="AE4050" t="str">
        <f t="shared" si="624"/>
        <v/>
      </c>
      <c r="AF4050" t="str">
        <f t="shared" si="634"/>
        <v/>
      </c>
      <c r="AG4050" t="str">
        <f t="shared" si="636"/>
        <v/>
      </c>
      <c r="AH4050" t="str">
        <f t="shared" si="635"/>
        <v/>
      </c>
      <c r="AI4050">
        <v>0.11</v>
      </c>
      <c r="AJ4050" t="str">
        <f t="shared" si="628"/>
        <v/>
      </c>
      <c r="AK4050" t="str">
        <f t="shared" si="627"/>
        <v/>
      </c>
      <c r="AL4050" t="str">
        <f t="shared" si="629"/>
        <v/>
      </c>
    </row>
    <row r="4051" spans="1:39" x14ac:dyDescent="0.2">
      <c r="A4051" t="s">
        <v>19743</v>
      </c>
      <c r="B4051" t="s">
        <v>2670</v>
      </c>
      <c r="C4051" t="s">
        <v>19744</v>
      </c>
      <c r="D4051" s="1">
        <v>38033</v>
      </c>
      <c r="E4051" s="1">
        <v>44546</v>
      </c>
      <c r="F4051" t="s">
        <v>39</v>
      </c>
      <c r="I4051">
        <v>100</v>
      </c>
      <c r="J4051">
        <v>0</v>
      </c>
      <c r="K4051">
        <v>0</v>
      </c>
      <c r="L4051">
        <v>1405</v>
      </c>
      <c r="M4051">
        <v>1405</v>
      </c>
      <c r="N4051" t="s">
        <v>20</v>
      </c>
      <c r="O4051" t="s">
        <v>19745</v>
      </c>
      <c r="P4051" t="s">
        <v>28</v>
      </c>
      <c r="S4051" t="s">
        <v>32627</v>
      </c>
      <c r="T4051" t="s">
        <v>34521</v>
      </c>
      <c r="AD4051" t="str">
        <f t="shared" si="633"/>
        <v/>
      </c>
      <c r="AE4051" t="str">
        <f t="shared" ref="AE4051:AE4114" si="637">IF((S4051="tühi")*(AC4051&lt;&gt;""),AC4051,"")</f>
        <v/>
      </c>
      <c r="AF4051" t="str">
        <f t="shared" si="634"/>
        <v/>
      </c>
      <c r="AG4051" t="str">
        <f t="shared" si="636"/>
        <v/>
      </c>
      <c r="AH4051" t="str">
        <f t="shared" si="635"/>
        <v/>
      </c>
      <c r="AI4051">
        <v>0.11</v>
      </c>
      <c r="AJ4051" t="str">
        <f t="shared" si="628"/>
        <v/>
      </c>
      <c r="AK4051" t="str">
        <f t="shared" si="627"/>
        <v/>
      </c>
      <c r="AL4051" t="str">
        <f t="shared" si="629"/>
        <v/>
      </c>
    </row>
    <row r="4052" spans="1:39" x14ac:dyDescent="0.2">
      <c r="A4052" t="s">
        <v>30498</v>
      </c>
      <c r="B4052" t="s">
        <v>2670</v>
      </c>
      <c r="C4052" t="s">
        <v>30499</v>
      </c>
      <c r="D4052" s="1">
        <v>43859</v>
      </c>
      <c r="E4052" s="1">
        <v>44691</v>
      </c>
      <c r="F4052" t="s">
        <v>889</v>
      </c>
      <c r="I4052">
        <v>100</v>
      </c>
      <c r="J4052">
        <v>0</v>
      </c>
      <c r="K4052">
        <v>0</v>
      </c>
      <c r="L4052">
        <v>16849</v>
      </c>
      <c r="M4052">
        <v>16849</v>
      </c>
      <c r="N4052" t="s">
        <v>20</v>
      </c>
      <c r="O4052" t="s">
        <v>30500</v>
      </c>
      <c r="P4052" t="s">
        <v>44</v>
      </c>
      <c r="S4052" t="s">
        <v>33942</v>
      </c>
      <c r="T4052" t="s">
        <v>34233</v>
      </c>
      <c r="AD4052" t="str">
        <f t="shared" si="633"/>
        <v/>
      </c>
      <c r="AE4052" t="str">
        <f t="shared" si="637"/>
        <v/>
      </c>
      <c r="AF4052" t="str">
        <f t="shared" si="634"/>
        <v/>
      </c>
      <c r="AG4052" t="str">
        <f t="shared" si="636"/>
        <v/>
      </c>
      <c r="AH4052" t="str">
        <f t="shared" si="635"/>
        <v/>
      </c>
      <c r="AI4052">
        <v>0.11</v>
      </c>
      <c r="AJ4052" t="str">
        <f t="shared" si="628"/>
        <v/>
      </c>
      <c r="AK4052" t="str">
        <f t="shared" si="627"/>
        <v/>
      </c>
      <c r="AL4052" t="str">
        <f t="shared" si="629"/>
        <v/>
      </c>
    </row>
    <row r="4053" spans="1:39" x14ac:dyDescent="0.2">
      <c r="A4053" t="s">
        <v>18014</v>
      </c>
      <c r="B4053" t="s">
        <v>2670</v>
      </c>
      <c r="C4053" t="s">
        <v>18015</v>
      </c>
      <c r="D4053" s="1">
        <v>37953</v>
      </c>
      <c r="E4053" s="1">
        <v>44546</v>
      </c>
      <c r="F4053" t="s">
        <v>39</v>
      </c>
      <c r="I4053">
        <v>100</v>
      </c>
      <c r="J4053">
        <v>0</v>
      </c>
      <c r="K4053">
        <v>0</v>
      </c>
      <c r="L4053">
        <v>2149</v>
      </c>
      <c r="M4053">
        <v>2149</v>
      </c>
      <c r="N4053" t="s">
        <v>20</v>
      </c>
      <c r="O4053" t="s">
        <v>18016</v>
      </c>
      <c r="P4053" t="s">
        <v>28</v>
      </c>
      <c r="S4053" t="s">
        <v>32628</v>
      </c>
      <c r="T4053" t="s">
        <v>34350</v>
      </c>
      <c r="AD4053" t="str">
        <f t="shared" si="633"/>
        <v/>
      </c>
      <c r="AE4053" t="str">
        <f t="shared" si="637"/>
        <v/>
      </c>
      <c r="AF4053" t="str">
        <f t="shared" si="634"/>
        <v/>
      </c>
      <c r="AG4053" s="17">
        <v>1</v>
      </c>
      <c r="AH4053">
        <f t="shared" si="635"/>
        <v>2.7</v>
      </c>
      <c r="AI4053">
        <v>0.11</v>
      </c>
      <c r="AJ4053">
        <f t="shared" si="628"/>
        <v>0.29700000000000004</v>
      </c>
      <c r="AK4053" t="str">
        <f t="shared" si="627"/>
        <v/>
      </c>
      <c r="AL4053" t="str">
        <f t="shared" si="629"/>
        <v/>
      </c>
    </row>
    <row r="4054" spans="1:39" x14ac:dyDescent="0.2">
      <c r="A4054" t="s">
        <v>18682</v>
      </c>
      <c r="B4054" t="s">
        <v>2670</v>
      </c>
      <c r="C4054" t="s">
        <v>18683</v>
      </c>
      <c r="D4054" s="1">
        <v>38033</v>
      </c>
      <c r="E4054" s="1">
        <v>44280</v>
      </c>
      <c r="F4054" t="s">
        <v>39</v>
      </c>
      <c r="I4054">
        <v>100</v>
      </c>
      <c r="J4054">
        <v>0</v>
      </c>
      <c r="K4054">
        <v>0</v>
      </c>
      <c r="L4054">
        <v>3510</v>
      </c>
      <c r="M4054">
        <v>3510</v>
      </c>
      <c r="N4054" t="s">
        <v>20</v>
      </c>
      <c r="O4054" t="s">
        <v>18684</v>
      </c>
      <c r="P4054" t="s">
        <v>28</v>
      </c>
      <c r="S4054" t="s">
        <v>33942</v>
      </c>
      <c r="T4054" t="s">
        <v>34233</v>
      </c>
      <c r="AD4054" t="str">
        <f t="shared" si="633"/>
        <v/>
      </c>
      <c r="AE4054" t="str">
        <f t="shared" si="637"/>
        <v/>
      </c>
      <c r="AF4054" t="str">
        <f t="shared" si="634"/>
        <v/>
      </c>
      <c r="AG4054" t="str">
        <f>IF((S4054&lt;&gt;"tühi")*(AC4054&lt;&gt;""),AC4054,"")</f>
        <v/>
      </c>
      <c r="AH4054" t="str">
        <f t="shared" si="635"/>
        <v/>
      </c>
      <c r="AI4054">
        <v>0.11</v>
      </c>
      <c r="AJ4054" t="str">
        <f t="shared" si="628"/>
        <v/>
      </c>
      <c r="AK4054" t="str">
        <f t="shared" si="627"/>
        <v/>
      </c>
      <c r="AL4054" t="str">
        <f t="shared" si="629"/>
        <v/>
      </c>
    </row>
    <row r="4055" spans="1:39" x14ac:dyDescent="0.2">
      <c r="A4055" t="s">
        <v>18017</v>
      </c>
      <c r="B4055" t="s">
        <v>2670</v>
      </c>
      <c r="C4055" t="s">
        <v>18018</v>
      </c>
      <c r="D4055" s="1">
        <v>37953</v>
      </c>
      <c r="E4055" s="1">
        <v>43456</v>
      </c>
      <c r="F4055" t="s">
        <v>39</v>
      </c>
      <c r="I4055">
        <v>100</v>
      </c>
      <c r="J4055">
        <v>0</v>
      </c>
      <c r="K4055">
        <v>0</v>
      </c>
      <c r="L4055">
        <v>2035</v>
      </c>
      <c r="M4055">
        <v>2035</v>
      </c>
      <c r="N4055" t="s">
        <v>20</v>
      </c>
      <c r="O4055" t="s">
        <v>18019</v>
      </c>
      <c r="P4055" t="s">
        <v>28</v>
      </c>
      <c r="S4055" t="s">
        <v>33798</v>
      </c>
      <c r="T4055" t="s">
        <v>34350</v>
      </c>
      <c r="AD4055" t="str">
        <f t="shared" si="633"/>
        <v/>
      </c>
      <c r="AE4055" t="str">
        <f t="shared" si="637"/>
        <v/>
      </c>
      <c r="AF4055" t="str">
        <f t="shared" si="634"/>
        <v/>
      </c>
      <c r="AG4055" s="17">
        <v>1</v>
      </c>
      <c r="AH4055">
        <f t="shared" si="635"/>
        <v>2.7</v>
      </c>
      <c r="AI4055">
        <v>0.11</v>
      </c>
      <c r="AJ4055">
        <f t="shared" si="628"/>
        <v>0.29700000000000004</v>
      </c>
      <c r="AK4055" t="str">
        <f t="shared" si="627"/>
        <v/>
      </c>
      <c r="AL4055" t="str">
        <f t="shared" si="629"/>
        <v/>
      </c>
    </row>
    <row r="4056" spans="1:39" x14ac:dyDescent="0.2">
      <c r="A4056" t="s">
        <v>31174</v>
      </c>
      <c r="B4056" t="s">
        <v>2670</v>
      </c>
      <c r="C4056" t="s">
        <v>31175</v>
      </c>
      <c r="D4056" s="1">
        <v>43859</v>
      </c>
      <c r="E4056" s="1">
        <v>44546</v>
      </c>
      <c r="F4056" t="s">
        <v>889</v>
      </c>
      <c r="I4056">
        <v>100</v>
      </c>
      <c r="J4056">
        <v>0</v>
      </c>
      <c r="K4056">
        <v>0</v>
      </c>
      <c r="L4056">
        <v>2874</v>
      </c>
      <c r="M4056">
        <v>2874</v>
      </c>
      <c r="N4056" t="s">
        <v>20</v>
      </c>
      <c r="O4056" t="s">
        <v>31176</v>
      </c>
      <c r="P4056" t="s">
        <v>44</v>
      </c>
      <c r="S4056" t="s">
        <v>33942</v>
      </c>
      <c r="T4056" t="s">
        <v>34233</v>
      </c>
      <c r="AD4056" t="str">
        <f t="shared" si="633"/>
        <v/>
      </c>
      <c r="AE4056" t="str">
        <f t="shared" si="637"/>
        <v/>
      </c>
      <c r="AF4056" t="str">
        <f t="shared" si="634"/>
        <v/>
      </c>
      <c r="AG4056" t="str">
        <f t="shared" ref="AG4056:AG4065" si="638">IF((S4056&lt;&gt;"tühi")*(AC4056&lt;&gt;""),AC4056,"")</f>
        <v/>
      </c>
      <c r="AH4056" t="str">
        <f t="shared" si="635"/>
        <v/>
      </c>
      <c r="AI4056">
        <v>0.11</v>
      </c>
      <c r="AJ4056" t="str">
        <f t="shared" si="628"/>
        <v/>
      </c>
      <c r="AK4056" t="str">
        <f t="shared" si="627"/>
        <v/>
      </c>
      <c r="AL4056" t="str">
        <f t="shared" si="629"/>
        <v/>
      </c>
    </row>
    <row r="4057" spans="1:39" x14ac:dyDescent="0.2">
      <c r="A4057" t="s">
        <v>18670</v>
      </c>
      <c r="B4057" t="s">
        <v>2670</v>
      </c>
      <c r="C4057" t="s">
        <v>18671</v>
      </c>
      <c r="D4057" s="1">
        <v>38033</v>
      </c>
      <c r="E4057" s="1">
        <v>44546</v>
      </c>
      <c r="F4057" t="s">
        <v>39</v>
      </c>
      <c r="I4057">
        <v>100</v>
      </c>
      <c r="J4057">
        <v>0</v>
      </c>
      <c r="K4057">
        <v>0</v>
      </c>
      <c r="L4057">
        <v>15979</v>
      </c>
      <c r="M4057">
        <v>15979</v>
      </c>
      <c r="N4057" t="s">
        <v>20</v>
      </c>
      <c r="O4057" t="s">
        <v>18672</v>
      </c>
      <c r="P4057" t="s">
        <v>28</v>
      </c>
      <c r="S4057" t="s">
        <v>33797</v>
      </c>
      <c r="T4057" t="s">
        <v>20202</v>
      </c>
      <c r="AD4057" t="str">
        <f t="shared" si="633"/>
        <v/>
      </c>
      <c r="AE4057" t="str">
        <f t="shared" si="637"/>
        <v/>
      </c>
      <c r="AF4057" t="str">
        <f t="shared" si="634"/>
        <v/>
      </c>
      <c r="AG4057" t="str">
        <f t="shared" si="638"/>
        <v/>
      </c>
      <c r="AH4057" t="str">
        <f t="shared" si="635"/>
        <v/>
      </c>
      <c r="AI4057">
        <v>0.11</v>
      </c>
      <c r="AJ4057" t="str">
        <f t="shared" si="628"/>
        <v/>
      </c>
      <c r="AK4057" t="str">
        <f t="shared" si="627"/>
        <v/>
      </c>
      <c r="AL4057" t="str">
        <f t="shared" si="629"/>
        <v/>
      </c>
    </row>
    <row r="4058" spans="1:39" x14ac:dyDescent="0.2">
      <c r="A4058" t="s">
        <v>6481</v>
      </c>
      <c r="B4058" t="s">
        <v>2670</v>
      </c>
      <c r="C4058" t="s">
        <v>6482</v>
      </c>
      <c r="D4058" s="1">
        <v>36207</v>
      </c>
      <c r="E4058" s="1">
        <v>44546</v>
      </c>
      <c r="F4058" t="s">
        <v>474</v>
      </c>
      <c r="I4058">
        <v>100</v>
      </c>
      <c r="J4058">
        <v>0</v>
      </c>
      <c r="K4058">
        <v>0</v>
      </c>
      <c r="L4058">
        <v>4972</v>
      </c>
      <c r="M4058">
        <v>4972</v>
      </c>
      <c r="N4058" t="s">
        <v>20</v>
      </c>
      <c r="O4058" t="s">
        <v>6483</v>
      </c>
      <c r="P4058" t="s">
        <v>28</v>
      </c>
      <c r="S4058" t="s">
        <v>32628</v>
      </c>
      <c r="T4058" t="s">
        <v>34522</v>
      </c>
      <c r="U4058" t="s">
        <v>33038</v>
      </c>
      <c r="V4058" t="s">
        <v>32695</v>
      </c>
      <c r="W4058">
        <v>300</v>
      </c>
      <c r="X4058">
        <v>1</v>
      </c>
      <c r="Y4058">
        <v>1</v>
      </c>
      <c r="Z4058">
        <v>1210</v>
      </c>
      <c r="AA4058">
        <v>7.5</v>
      </c>
      <c r="AB4058">
        <v>6.03</v>
      </c>
      <c r="AD4058" t="str">
        <f t="shared" si="633"/>
        <v/>
      </c>
      <c r="AE4058" t="str">
        <f t="shared" si="637"/>
        <v/>
      </c>
      <c r="AF4058">
        <f t="shared" si="634"/>
        <v>1210</v>
      </c>
      <c r="AG4058" t="str">
        <f t="shared" si="638"/>
        <v/>
      </c>
      <c r="AH4058" t="str">
        <f t="shared" si="635"/>
        <v/>
      </c>
      <c r="AI4058">
        <v>0.11</v>
      </c>
      <c r="AJ4058" t="str">
        <f t="shared" si="628"/>
        <v/>
      </c>
      <c r="AK4058" t="str">
        <f t="shared" si="627"/>
        <v/>
      </c>
      <c r="AL4058" t="str">
        <f t="shared" si="629"/>
        <v/>
      </c>
      <c r="AM4058" t="s">
        <v>33981</v>
      </c>
    </row>
    <row r="4059" spans="1:39" x14ac:dyDescent="0.2">
      <c r="A4059" t="s">
        <v>13636</v>
      </c>
      <c r="B4059" t="s">
        <v>2670</v>
      </c>
      <c r="C4059" t="s">
        <v>13637</v>
      </c>
      <c r="D4059" s="1">
        <v>39603</v>
      </c>
      <c r="E4059" s="1">
        <v>43456</v>
      </c>
      <c r="F4059" t="s">
        <v>26</v>
      </c>
      <c r="I4059">
        <v>100</v>
      </c>
      <c r="J4059">
        <v>0</v>
      </c>
      <c r="K4059">
        <v>0</v>
      </c>
      <c r="L4059">
        <v>527</v>
      </c>
      <c r="M4059">
        <v>527</v>
      </c>
      <c r="N4059" t="s">
        <v>20</v>
      </c>
      <c r="O4059" t="s">
        <v>13638</v>
      </c>
      <c r="P4059" t="s">
        <v>28</v>
      </c>
      <c r="S4059" t="s">
        <v>34233</v>
      </c>
      <c r="T4059" t="s">
        <v>34233</v>
      </c>
      <c r="AD4059" t="str">
        <f t="shared" si="633"/>
        <v/>
      </c>
      <c r="AE4059" t="str">
        <f t="shared" si="637"/>
        <v/>
      </c>
      <c r="AF4059" t="str">
        <f t="shared" si="634"/>
        <v/>
      </c>
      <c r="AG4059" t="str">
        <f t="shared" si="638"/>
        <v/>
      </c>
      <c r="AH4059" t="str">
        <f t="shared" si="635"/>
        <v/>
      </c>
      <c r="AI4059">
        <v>0.11</v>
      </c>
      <c r="AJ4059" t="str">
        <f t="shared" si="628"/>
        <v/>
      </c>
      <c r="AK4059" t="str">
        <f t="shared" si="627"/>
        <v/>
      </c>
      <c r="AL4059" t="str">
        <f t="shared" si="629"/>
        <v/>
      </c>
    </row>
    <row r="4060" spans="1:39" x14ac:dyDescent="0.2">
      <c r="A4060" t="s">
        <v>13630</v>
      </c>
      <c r="B4060" t="s">
        <v>2670</v>
      </c>
      <c r="C4060" t="s">
        <v>13631</v>
      </c>
      <c r="D4060" s="1">
        <v>39603</v>
      </c>
      <c r="E4060" s="1">
        <v>43456</v>
      </c>
      <c r="F4060" t="s">
        <v>470</v>
      </c>
      <c r="G4060" t="s">
        <v>39</v>
      </c>
      <c r="I4060">
        <v>70</v>
      </c>
      <c r="J4060">
        <v>30</v>
      </c>
      <c r="K4060">
        <v>0</v>
      </c>
      <c r="L4060">
        <v>6865</v>
      </c>
      <c r="M4060">
        <v>6865</v>
      </c>
      <c r="N4060" t="s">
        <v>20</v>
      </c>
      <c r="O4060" t="s">
        <v>13632</v>
      </c>
      <c r="P4060" t="s">
        <v>28</v>
      </c>
      <c r="S4060" t="s">
        <v>33942</v>
      </c>
      <c r="T4060" t="s">
        <v>34233</v>
      </c>
      <c r="U4060" t="s">
        <v>33039</v>
      </c>
      <c r="V4060" t="s">
        <v>35004</v>
      </c>
      <c r="W4060">
        <v>120</v>
      </c>
      <c r="X4060">
        <v>1.5</v>
      </c>
      <c r="Y4060">
        <v>2</v>
      </c>
      <c r="Z4060">
        <v>150</v>
      </c>
      <c r="AA4060">
        <v>7</v>
      </c>
      <c r="AD4060">
        <f t="shared" si="633"/>
        <v>150</v>
      </c>
      <c r="AE4060" t="str">
        <f t="shared" si="637"/>
        <v/>
      </c>
      <c r="AF4060" t="str">
        <f t="shared" si="634"/>
        <v/>
      </c>
      <c r="AG4060" t="str">
        <f t="shared" si="638"/>
        <v/>
      </c>
      <c r="AH4060" t="str">
        <f t="shared" si="635"/>
        <v/>
      </c>
      <c r="AI4060">
        <v>0.11</v>
      </c>
      <c r="AJ4060" t="str">
        <f t="shared" si="628"/>
        <v/>
      </c>
      <c r="AK4060" t="str">
        <f t="shared" si="627"/>
        <v/>
      </c>
      <c r="AL4060">
        <v>0.5</v>
      </c>
      <c r="AM4060" t="s">
        <v>35083</v>
      </c>
    </row>
    <row r="4061" spans="1:39" x14ac:dyDescent="0.2">
      <c r="A4061" t="s">
        <v>13639</v>
      </c>
      <c r="B4061" t="s">
        <v>2670</v>
      </c>
      <c r="C4061" t="s">
        <v>13640</v>
      </c>
      <c r="D4061" s="1">
        <v>39603</v>
      </c>
      <c r="E4061" s="1">
        <v>43456</v>
      </c>
      <c r="F4061" t="s">
        <v>26</v>
      </c>
      <c r="I4061">
        <v>100</v>
      </c>
      <c r="J4061">
        <v>0</v>
      </c>
      <c r="K4061">
        <v>0</v>
      </c>
      <c r="L4061">
        <v>1241</v>
      </c>
      <c r="M4061">
        <v>1241</v>
      </c>
      <c r="N4061" t="s">
        <v>20</v>
      </c>
      <c r="O4061" t="s">
        <v>13641</v>
      </c>
      <c r="P4061" t="s">
        <v>44</v>
      </c>
      <c r="S4061" t="s">
        <v>34233</v>
      </c>
      <c r="T4061" t="s">
        <v>34233</v>
      </c>
      <c r="AD4061" t="str">
        <f t="shared" si="633"/>
        <v/>
      </c>
      <c r="AE4061" t="str">
        <f t="shared" si="637"/>
        <v/>
      </c>
      <c r="AF4061" t="str">
        <f t="shared" si="634"/>
        <v/>
      </c>
      <c r="AG4061" t="str">
        <f t="shared" si="638"/>
        <v/>
      </c>
      <c r="AH4061" t="str">
        <f t="shared" si="635"/>
        <v/>
      </c>
      <c r="AI4061">
        <v>0.11</v>
      </c>
      <c r="AJ4061" t="str">
        <f t="shared" si="628"/>
        <v/>
      </c>
      <c r="AK4061" t="str">
        <f t="shared" si="627"/>
        <v/>
      </c>
      <c r="AL4061" t="str">
        <f t="shared" si="629"/>
        <v/>
      </c>
    </row>
    <row r="4062" spans="1:39" x14ac:dyDescent="0.2">
      <c r="A4062" t="s">
        <v>13633</v>
      </c>
      <c r="B4062" t="s">
        <v>2670</v>
      </c>
      <c r="C4062" t="s">
        <v>13634</v>
      </c>
      <c r="D4062" s="1">
        <v>39603</v>
      </c>
      <c r="E4062" s="1">
        <v>43456</v>
      </c>
      <c r="F4062" t="s">
        <v>474</v>
      </c>
      <c r="I4062">
        <v>100</v>
      </c>
      <c r="J4062">
        <v>0</v>
      </c>
      <c r="K4062">
        <v>0</v>
      </c>
      <c r="L4062">
        <v>2264</v>
      </c>
      <c r="M4062">
        <v>2264</v>
      </c>
      <c r="N4062" t="s">
        <v>20</v>
      </c>
      <c r="O4062" t="s">
        <v>13635</v>
      </c>
      <c r="P4062" t="s">
        <v>28</v>
      </c>
      <c r="S4062" t="s">
        <v>33797</v>
      </c>
      <c r="T4062" t="s">
        <v>34442</v>
      </c>
      <c r="U4062" t="s">
        <v>33040</v>
      </c>
      <c r="V4062" t="s">
        <v>35005</v>
      </c>
      <c r="W4062">
        <v>300</v>
      </c>
      <c r="X4062">
        <v>3</v>
      </c>
      <c r="Y4062">
        <v>2</v>
      </c>
      <c r="Z4062">
        <v>700</v>
      </c>
      <c r="AA4062">
        <v>8</v>
      </c>
      <c r="AD4062" t="str">
        <f t="shared" si="633"/>
        <v/>
      </c>
      <c r="AE4062" t="str">
        <f t="shared" si="637"/>
        <v/>
      </c>
      <c r="AF4062">
        <f t="shared" si="634"/>
        <v>700</v>
      </c>
      <c r="AG4062" t="str">
        <f t="shared" si="638"/>
        <v/>
      </c>
      <c r="AH4062" t="str">
        <f t="shared" si="635"/>
        <v/>
      </c>
      <c r="AI4062">
        <v>0.11</v>
      </c>
      <c r="AJ4062" t="str">
        <f t="shared" si="628"/>
        <v/>
      </c>
      <c r="AK4062" t="str">
        <f t="shared" si="627"/>
        <v/>
      </c>
      <c r="AL4062" t="str">
        <f t="shared" si="629"/>
        <v/>
      </c>
    </row>
    <row r="4063" spans="1:39" x14ac:dyDescent="0.2">
      <c r="A4063" t="s">
        <v>18673</v>
      </c>
      <c r="B4063" t="s">
        <v>2670</v>
      </c>
      <c r="C4063" t="s">
        <v>18674</v>
      </c>
      <c r="D4063" s="1">
        <v>38033</v>
      </c>
      <c r="E4063" s="1">
        <v>44546</v>
      </c>
      <c r="F4063" t="s">
        <v>39</v>
      </c>
      <c r="I4063">
        <v>100</v>
      </c>
      <c r="J4063">
        <v>0</v>
      </c>
      <c r="K4063">
        <v>0</v>
      </c>
      <c r="L4063">
        <v>9801</v>
      </c>
      <c r="M4063">
        <v>9801</v>
      </c>
      <c r="N4063" t="s">
        <v>20</v>
      </c>
      <c r="O4063" t="s">
        <v>18675</v>
      </c>
      <c r="P4063" t="s">
        <v>28</v>
      </c>
      <c r="S4063" t="s">
        <v>33942</v>
      </c>
      <c r="T4063" t="s">
        <v>34233</v>
      </c>
      <c r="AD4063" t="str">
        <f t="shared" si="633"/>
        <v/>
      </c>
      <c r="AE4063" t="str">
        <f t="shared" si="637"/>
        <v/>
      </c>
      <c r="AF4063" t="str">
        <f t="shared" si="634"/>
        <v/>
      </c>
      <c r="AG4063" t="str">
        <f t="shared" si="638"/>
        <v/>
      </c>
      <c r="AH4063" t="str">
        <f t="shared" si="635"/>
        <v/>
      </c>
      <c r="AI4063">
        <v>0.11</v>
      </c>
      <c r="AJ4063" t="str">
        <f t="shared" si="628"/>
        <v/>
      </c>
      <c r="AK4063" t="str">
        <f t="shared" si="627"/>
        <v/>
      </c>
      <c r="AL4063" t="str">
        <f t="shared" si="629"/>
        <v/>
      </c>
    </row>
    <row r="4064" spans="1:39" x14ac:dyDescent="0.2">
      <c r="A4064" t="s">
        <v>18679</v>
      </c>
      <c r="B4064" t="s">
        <v>2670</v>
      </c>
      <c r="C4064" t="s">
        <v>18680</v>
      </c>
      <c r="D4064" s="1">
        <v>38033</v>
      </c>
      <c r="E4064" s="1">
        <v>43456</v>
      </c>
      <c r="F4064" t="s">
        <v>39</v>
      </c>
      <c r="I4064">
        <v>100</v>
      </c>
      <c r="J4064">
        <v>0</v>
      </c>
      <c r="K4064">
        <v>0</v>
      </c>
      <c r="L4064">
        <v>1047</v>
      </c>
      <c r="M4064">
        <v>1047</v>
      </c>
      <c r="N4064" t="s">
        <v>20</v>
      </c>
      <c r="O4064" t="s">
        <v>18681</v>
      </c>
      <c r="P4064" t="s">
        <v>28</v>
      </c>
      <c r="S4064" t="s">
        <v>33942</v>
      </c>
      <c r="T4064" t="s">
        <v>34233</v>
      </c>
      <c r="AD4064" t="str">
        <f t="shared" si="633"/>
        <v/>
      </c>
      <c r="AE4064" t="str">
        <f t="shared" si="637"/>
        <v/>
      </c>
      <c r="AF4064" t="str">
        <f t="shared" si="634"/>
        <v/>
      </c>
      <c r="AG4064" t="str">
        <f t="shared" si="638"/>
        <v/>
      </c>
      <c r="AH4064" t="str">
        <f t="shared" si="635"/>
        <v/>
      </c>
      <c r="AI4064">
        <v>0.11</v>
      </c>
      <c r="AJ4064" t="str">
        <f t="shared" si="628"/>
        <v/>
      </c>
      <c r="AK4064" t="str">
        <f t="shared" si="627"/>
        <v/>
      </c>
      <c r="AL4064" t="str">
        <f t="shared" si="629"/>
        <v/>
      </c>
    </row>
    <row r="4065" spans="1:39" x14ac:dyDescent="0.2">
      <c r="A4065" t="s">
        <v>30096</v>
      </c>
      <c r="B4065" t="s">
        <v>2670</v>
      </c>
      <c r="C4065" t="s">
        <v>24277</v>
      </c>
      <c r="D4065" s="1">
        <v>43819</v>
      </c>
      <c r="E4065" s="1">
        <v>44546</v>
      </c>
      <c r="F4065" t="s">
        <v>39</v>
      </c>
      <c r="I4065">
        <v>100</v>
      </c>
      <c r="J4065">
        <v>0</v>
      </c>
      <c r="K4065">
        <v>0</v>
      </c>
      <c r="L4065">
        <v>5637</v>
      </c>
      <c r="M4065">
        <v>5637</v>
      </c>
      <c r="N4065" t="s">
        <v>20</v>
      </c>
      <c r="O4065" t="s">
        <v>30097</v>
      </c>
      <c r="P4065" t="s">
        <v>2356</v>
      </c>
      <c r="S4065" t="s">
        <v>33942</v>
      </c>
      <c r="T4065" t="s">
        <v>34233</v>
      </c>
      <c r="AD4065" t="str">
        <f t="shared" si="633"/>
        <v/>
      </c>
      <c r="AE4065" t="str">
        <f t="shared" si="637"/>
        <v/>
      </c>
      <c r="AF4065" t="str">
        <f t="shared" si="634"/>
        <v/>
      </c>
      <c r="AG4065" t="str">
        <f t="shared" si="638"/>
        <v/>
      </c>
      <c r="AH4065" t="str">
        <f t="shared" si="635"/>
        <v/>
      </c>
      <c r="AI4065">
        <v>0.11</v>
      </c>
      <c r="AJ4065" t="str">
        <f t="shared" si="628"/>
        <v/>
      </c>
      <c r="AK4065" t="str">
        <f t="shared" ref="AK4065:AK4128" si="639">IF(AE4065="","",AE4065*2.7)</f>
        <v/>
      </c>
      <c r="AL4065" t="str">
        <f t="shared" si="629"/>
        <v/>
      </c>
    </row>
    <row r="4066" spans="1:39" x14ac:dyDescent="0.2">
      <c r="A4066" t="s">
        <v>11010</v>
      </c>
      <c r="B4066" t="s">
        <v>2670</v>
      </c>
      <c r="C4066" t="s">
        <v>11011</v>
      </c>
      <c r="D4066" s="1">
        <v>36489</v>
      </c>
      <c r="E4066" s="1">
        <v>44546</v>
      </c>
      <c r="F4066" t="s">
        <v>19</v>
      </c>
      <c r="I4066">
        <v>100</v>
      </c>
      <c r="J4066">
        <v>0</v>
      </c>
      <c r="K4066">
        <v>0</v>
      </c>
      <c r="L4066">
        <v>10685</v>
      </c>
      <c r="M4066">
        <v>10685</v>
      </c>
      <c r="N4066" t="s">
        <v>20</v>
      </c>
      <c r="O4066" t="s">
        <v>11012</v>
      </c>
      <c r="P4066" t="s">
        <v>28</v>
      </c>
      <c r="S4066" t="s">
        <v>33803</v>
      </c>
      <c r="T4066" t="s">
        <v>34349</v>
      </c>
      <c r="AD4066" t="str">
        <f t="shared" si="633"/>
        <v/>
      </c>
      <c r="AE4066" t="str">
        <f t="shared" si="637"/>
        <v/>
      </c>
      <c r="AF4066" t="str">
        <f t="shared" si="634"/>
        <v/>
      </c>
      <c r="AG4066" s="17">
        <v>1</v>
      </c>
      <c r="AH4066">
        <f t="shared" si="635"/>
        <v>2.7</v>
      </c>
      <c r="AI4066">
        <v>0.11</v>
      </c>
      <c r="AJ4066">
        <f t="shared" si="628"/>
        <v>0.29700000000000004</v>
      </c>
      <c r="AK4066" t="str">
        <f t="shared" si="639"/>
        <v/>
      </c>
      <c r="AL4066" t="str">
        <f t="shared" si="629"/>
        <v/>
      </c>
    </row>
    <row r="4067" spans="1:39" x14ac:dyDescent="0.2">
      <c r="A4067" t="s">
        <v>18396</v>
      </c>
      <c r="B4067" t="s">
        <v>2670</v>
      </c>
      <c r="C4067" t="s">
        <v>1495</v>
      </c>
      <c r="D4067" s="1">
        <v>38121</v>
      </c>
      <c r="E4067" s="1">
        <v>43456</v>
      </c>
      <c r="F4067" t="s">
        <v>39</v>
      </c>
      <c r="I4067">
        <v>100</v>
      </c>
      <c r="J4067">
        <v>0</v>
      </c>
      <c r="K4067">
        <v>0</v>
      </c>
      <c r="L4067">
        <v>9568</v>
      </c>
      <c r="M4067">
        <v>9568</v>
      </c>
      <c r="N4067" t="s">
        <v>20</v>
      </c>
      <c r="O4067" t="s">
        <v>18397</v>
      </c>
      <c r="P4067" t="s">
        <v>28</v>
      </c>
      <c r="S4067" t="s">
        <v>33942</v>
      </c>
      <c r="T4067" t="s">
        <v>34233</v>
      </c>
      <c r="AD4067" t="str">
        <f t="shared" si="633"/>
        <v/>
      </c>
      <c r="AE4067" t="str">
        <f t="shared" si="637"/>
        <v/>
      </c>
      <c r="AF4067" t="str">
        <f t="shared" si="634"/>
        <v/>
      </c>
      <c r="AG4067" t="str">
        <f>IF((S4067&lt;&gt;"tühi")*(AC4067&lt;&gt;""),AC4067,"")</f>
        <v/>
      </c>
      <c r="AH4067" t="str">
        <f t="shared" si="635"/>
        <v/>
      </c>
      <c r="AI4067">
        <v>0.11</v>
      </c>
      <c r="AJ4067" t="str">
        <f t="shared" si="628"/>
        <v/>
      </c>
      <c r="AK4067" t="str">
        <f t="shared" si="639"/>
        <v/>
      </c>
      <c r="AL4067" t="str">
        <f t="shared" si="629"/>
        <v/>
      </c>
    </row>
    <row r="4068" spans="1:39" x14ac:dyDescent="0.2">
      <c r="A4068" t="s">
        <v>18691</v>
      </c>
      <c r="B4068" t="s">
        <v>2670</v>
      </c>
      <c r="C4068" t="s">
        <v>18692</v>
      </c>
      <c r="D4068" s="1">
        <v>38035</v>
      </c>
      <c r="E4068" s="1">
        <v>43456</v>
      </c>
      <c r="F4068" t="s">
        <v>39</v>
      </c>
      <c r="G4068" t="s">
        <v>19</v>
      </c>
      <c r="I4068">
        <v>90</v>
      </c>
      <c r="J4068">
        <v>10</v>
      </c>
      <c r="K4068">
        <v>0</v>
      </c>
      <c r="L4068">
        <v>24200</v>
      </c>
      <c r="M4068">
        <v>24153</v>
      </c>
      <c r="N4068" t="s">
        <v>401</v>
      </c>
      <c r="O4068" t="s">
        <v>18693</v>
      </c>
      <c r="P4068" t="s">
        <v>28</v>
      </c>
      <c r="S4068" t="s">
        <v>33797</v>
      </c>
      <c r="T4068" t="s">
        <v>34349</v>
      </c>
      <c r="AD4068" t="str">
        <f t="shared" si="633"/>
        <v/>
      </c>
      <c r="AE4068" t="str">
        <f t="shared" si="637"/>
        <v/>
      </c>
      <c r="AF4068" t="str">
        <f t="shared" si="634"/>
        <v/>
      </c>
      <c r="AG4068" s="17">
        <v>1</v>
      </c>
      <c r="AH4068">
        <f t="shared" si="635"/>
        <v>2.7</v>
      </c>
      <c r="AI4068">
        <v>0.11</v>
      </c>
      <c r="AJ4068">
        <f t="shared" si="628"/>
        <v>0.29700000000000004</v>
      </c>
      <c r="AK4068" t="str">
        <f t="shared" si="639"/>
        <v/>
      </c>
      <c r="AL4068" t="str">
        <f t="shared" si="629"/>
        <v/>
      </c>
    </row>
    <row r="4069" spans="1:39" x14ac:dyDescent="0.2">
      <c r="A4069" t="s">
        <v>30076</v>
      </c>
      <c r="B4069" t="s">
        <v>2670</v>
      </c>
      <c r="C4069" t="s">
        <v>30077</v>
      </c>
      <c r="D4069" s="1">
        <v>43819</v>
      </c>
      <c r="E4069" s="1">
        <v>43819</v>
      </c>
      <c r="F4069" t="s">
        <v>39</v>
      </c>
      <c r="I4069">
        <v>100</v>
      </c>
      <c r="J4069">
        <v>0</v>
      </c>
      <c r="K4069">
        <v>0</v>
      </c>
      <c r="L4069">
        <v>29200</v>
      </c>
      <c r="M4069">
        <v>29217</v>
      </c>
      <c r="N4069" t="s">
        <v>401</v>
      </c>
      <c r="O4069" t="s">
        <v>30078</v>
      </c>
      <c r="P4069" t="s">
        <v>2356</v>
      </c>
      <c r="S4069" t="s">
        <v>33942</v>
      </c>
      <c r="T4069" t="s">
        <v>34233</v>
      </c>
      <c r="AD4069" t="str">
        <f t="shared" si="633"/>
        <v/>
      </c>
      <c r="AE4069" t="str">
        <f t="shared" si="637"/>
        <v/>
      </c>
      <c r="AF4069" t="str">
        <f t="shared" si="634"/>
        <v/>
      </c>
      <c r="AG4069" t="str">
        <f t="shared" ref="AG4069:AG4075" si="640">IF((S4069&lt;&gt;"tühi")*(AC4069&lt;&gt;""),AC4069,"")</f>
        <v/>
      </c>
      <c r="AH4069" t="str">
        <f t="shared" si="635"/>
        <v/>
      </c>
      <c r="AI4069">
        <v>0.11</v>
      </c>
      <c r="AJ4069" t="str">
        <f t="shared" si="628"/>
        <v/>
      </c>
      <c r="AK4069" t="str">
        <f t="shared" si="639"/>
        <v/>
      </c>
      <c r="AL4069" t="str">
        <f t="shared" si="629"/>
        <v/>
      </c>
    </row>
    <row r="4070" spans="1:39" x14ac:dyDescent="0.2">
      <c r="A4070" t="s">
        <v>19137</v>
      </c>
      <c r="B4070" t="s">
        <v>2670</v>
      </c>
      <c r="C4070" t="s">
        <v>19138</v>
      </c>
      <c r="D4070" s="1">
        <v>38103</v>
      </c>
      <c r="E4070" s="1">
        <v>43456</v>
      </c>
      <c r="F4070" t="s">
        <v>15348</v>
      </c>
      <c r="I4070">
        <v>100</v>
      </c>
      <c r="J4070">
        <v>0</v>
      </c>
      <c r="K4070">
        <v>0</v>
      </c>
      <c r="L4070">
        <v>1194</v>
      </c>
      <c r="M4070">
        <v>1194</v>
      </c>
      <c r="N4070" t="s">
        <v>20</v>
      </c>
      <c r="O4070" t="s">
        <v>19139</v>
      </c>
      <c r="P4070" t="s">
        <v>28</v>
      </c>
      <c r="S4070" t="s">
        <v>33942</v>
      </c>
      <c r="T4070" t="s">
        <v>34233</v>
      </c>
      <c r="AD4070" t="str">
        <f t="shared" si="633"/>
        <v/>
      </c>
      <c r="AE4070" t="str">
        <f t="shared" si="637"/>
        <v/>
      </c>
      <c r="AF4070" t="str">
        <f t="shared" si="634"/>
        <v/>
      </c>
      <c r="AG4070" t="str">
        <f t="shared" si="640"/>
        <v/>
      </c>
      <c r="AH4070" t="str">
        <f t="shared" si="635"/>
        <v/>
      </c>
      <c r="AI4070">
        <v>0.11</v>
      </c>
      <c r="AJ4070" t="str">
        <f t="shared" si="628"/>
        <v/>
      </c>
      <c r="AK4070" t="str">
        <f t="shared" si="639"/>
        <v/>
      </c>
      <c r="AL4070" t="str">
        <f t="shared" si="629"/>
        <v/>
      </c>
    </row>
    <row r="4071" spans="1:39" x14ac:dyDescent="0.2">
      <c r="A4071" t="s">
        <v>19187</v>
      </c>
      <c r="B4071" t="s">
        <v>2670</v>
      </c>
      <c r="C4071" t="s">
        <v>19188</v>
      </c>
      <c r="D4071" s="1">
        <v>38118</v>
      </c>
      <c r="E4071" s="1">
        <v>44546</v>
      </c>
      <c r="F4071" t="s">
        <v>39</v>
      </c>
      <c r="I4071">
        <v>100</v>
      </c>
      <c r="J4071">
        <v>0</v>
      </c>
      <c r="K4071">
        <v>0</v>
      </c>
      <c r="L4071">
        <v>17292</v>
      </c>
      <c r="M4071">
        <v>17292</v>
      </c>
      <c r="N4071" t="s">
        <v>20</v>
      </c>
      <c r="O4071" t="s">
        <v>19189</v>
      </c>
      <c r="P4071" t="s">
        <v>28</v>
      </c>
      <c r="S4071" t="s">
        <v>33942</v>
      </c>
      <c r="T4071" t="s">
        <v>34233</v>
      </c>
      <c r="AD4071" t="str">
        <f t="shared" si="633"/>
        <v/>
      </c>
      <c r="AE4071" t="str">
        <f t="shared" si="637"/>
        <v/>
      </c>
      <c r="AF4071" t="str">
        <f t="shared" si="634"/>
        <v/>
      </c>
      <c r="AG4071" t="str">
        <f t="shared" si="640"/>
        <v/>
      </c>
      <c r="AH4071" t="str">
        <f t="shared" si="635"/>
        <v/>
      </c>
      <c r="AI4071">
        <v>0.11</v>
      </c>
      <c r="AJ4071" t="str">
        <f t="shared" si="628"/>
        <v/>
      </c>
      <c r="AK4071" t="str">
        <f t="shared" si="639"/>
        <v/>
      </c>
      <c r="AL4071" t="str">
        <f t="shared" si="629"/>
        <v/>
      </c>
    </row>
    <row r="4072" spans="1:39" x14ac:dyDescent="0.2">
      <c r="A4072" t="s">
        <v>20232</v>
      </c>
      <c r="B4072" t="s">
        <v>2670</v>
      </c>
      <c r="C4072" t="s">
        <v>20233</v>
      </c>
      <c r="D4072" s="1">
        <v>38327</v>
      </c>
      <c r="E4072" s="1">
        <v>44546</v>
      </c>
      <c r="F4072" t="s">
        <v>39</v>
      </c>
      <c r="I4072">
        <v>100</v>
      </c>
      <c r="J4072">
        <v>0</v>
      </c>
      <c r="K4072">
        <v>0</v>
      </c>
      <c r="L4072">
        <v>17388</v>
      </c>
      <c r="M4072">
        <v>17388</v>
      </c>
      <c r="N4072" t="s">
        <v>20</v>
      </c>
      <c r="O4072" t="s">
        <v>20234</v>
      </c>
      <c r="P4072" t="s">
        <v>28</v>
      </c>
      <c r="S4072" t="s">
        <v>33942</v>
      </c>
      <c r="T4072" t="s">
        <v>34233</v>
      </c>
      <c r="AD4072" t="str">
        <f t="shared" si="633"/>
        <v/>
      </c>
      <c r="AE4072" t="str">
        <f t="shared" si="637"/>
        <v/>
      </c>
      <c r="AF4072" t="str">
        <f t="shared" si="634"/>
        <v/>
      </c>
      <c r="AG4072" t="str">
        <f t="shared" si="640"/>
        <v/>
      </c>
      <c r="AH4072" t="str">
        <f t="shared" si="635"/>
        <v/>
      </c>
      <c r="AI4072">
        <v>0.11</v>
      </c>
      <c r="AJ4072" t="str">
        <f t="shared" si="628"/>
        <v/>
      </c>
      <c r="AK4072" t="str">
        <f t="shared" si="639"/>
        <v/>
      </c>
      <c r="AL4072" t="str">
        <f t="shared" si="629"/>
        <v/>
      </c>
    </row>
    <row r="4073" spans="1:39" x14ac:dyDescent="0.2">
      <c r="A4073" t="s">
        <v>20235</v>
      </c>
      <c r="B4073" t="s">
        <v>2670</v>
      </c>
      <c r="C4073" t="s">
        <v>20233</v>
      </c>
      <c r="D4073" s="1">
        <v>38327</v>
      </c>
      <c r="E4073" s="1">
        <v>43951</v>
      </c>
      <c r="F4073" t="s">
        <v>39</v>
      </c>
      <c r="I4073">
        <v>100</v>
      </c>
      <c r="J4073">
        <v>0</v>
      </c>
      <c r="K4073">
        <v>0</v>
      </c>
      <c r="L4073">
        <v>1136</v>
      </c>
      <c r="M4073">
        <v>1136</v>
      </c>
      <c r="N4073" t="s">
        <v>20</v>
      </c>
      <c r="O4073" t="s">
        <v>20234</v>
      </c>
      <c r="P4073" t="s">
        <v>28</v>
      </c>
      <c r="S4073" t="s">
        <v>33942</v>
      </c>
      <c r="T4073" t="s">
        <v>34233</v>
      </c>
      <c r="AD4073" t="str">
        <f t="shared" si="633"/>
        <v/>
      </c>
      <c r="AE4073" t="str">
        <f t="shared" si="637"/>
        <v/>
      </c>
      <c r="AF4073" t="str">
        <f t="shared" si="634"/>
        <v/>
      </c>
      <c r="AG4073" t="str">
        <f t="shared" si="640"/>
        <v/>
      </c>
      <c r="AH4073" t="str">
        <f t="shared" si="635"/>
        <v/>
      </c>
      <c r="AI4073">
        <v>0.11</v>
      </c>
      <c r="AJ4073" t="str">
        <f t="shared" si="628"/>
        <v/>
      </c>
      <c r="AK4073" t="str">
        <f t="shared" si="639"/>
        <v/>
      </c>
      <c r="AL4073" t="str">
        <f t="shared" si="629"/>
        <v/>
      </c>
    </row>
    <row r="4074" spans="1:39" x14ac:dyDescent="0.2">
      <c r="A4074" t="s">
        <v>20236</v>
      </c>
      <c r="B4074" t="s">
        <v>2670</v>
      </c>
      <c r="C4074" t="s">
        <v>20233</v>
      </c>
      <c r="D4074" s="1">
        <v>38327</v>
      </c>
      <c r="E4074" s="1">
        <v>44546</v>
      </c>
      <c r="F4074" t="s">
        <v>39</v>
      </c>
      <c r="I4074">
        <v>100</v>
      </c>
      <c r="J4074">
        <v>0</v>
      </c>
      <c r="K4074">
        <v>0</v>
      </c>
      <c r="L4074">
        <v>3606</v>
      </c>
      <c r="M4074">
        <v>3606</v>
      </c>
      <c r="N4074" t="s">
        <v>20</v>
      </c>
      <c r="O4074" t="s">
        <v>20234</v>
      </c>
      <c r="P4074" t="s">
        <v>28</v>
      </c>
      <c r="S4074" t="s">
        <v>33942</v>
      </c>
      <c r="T4074" t="s">
        <v>34233</v>
      </c>
      <c r="AD4074" t="str">
        <f t="shared" si="633"/>
        <v/>
      </c>
      <c r="AE4074" t="str">
        <f t="shared" si="637"/>
        <v/>
      </c>
      <c r="AF4074" t="str">
        <f t="shared" si="634"/>
        <v/>
      </c>
      <c r="AG4074" t="str">
        <f t="shared" si="640"/>
        <v/>
      </c>
      <c r="AH4074" t="str">
        <f t="shared" si="635"/>
        <v/>
      </c>
      <c r="AI4074">
        <v>0.11</v>
      </c>
      <c r="AJ4074" t="str">
        <f t="shared" ref="AJ4074:AJ4137" si="641">IF(COUNTBLANK(AH4074),"",AH4074*AI4074)</f>
        <v/>
      </c>
      <c r="AK4074" t="str">
        <f t="shared" si="639"/>
        <v/>
      </c>
      <c r="AL4074" t="str">
        <f t="shared" si="629"/>
        <v/>
      </c>
    </row>
    <row r="4075" spans="1:39" x14ac:dyDescent="0.2">
      <c r="A4075" t="s">
        <v>31788</v>
      </c>
      <c r="B4075" t="s">
        <v>2670</v>
      </c>
      <c r="C4075" t="s">
        <v>31789</v>
      </c>
      <c r="D4075" s="1">
        <v>44280</v>
      </c>
      <c r="E4075" s="1">
        <v>44546</v>
      </c>
      <c r="F4075" t="s">
        <v>19</v>
      </c>
      <c r="I4075">
        <v>100</v>
      </c>
      <c r="J4075">
        <v>0</v>
      </c>
      <c r="K4075">
        <v>0</v>
      </c>
      <c r="L4075">
        <v>2795</v>
      </c>
      <c r="M4075">
        <v>2795</v>
      </c>
      <c r="N4075" t="s">
        <v>20</v>
      </c>
      <c r="O4075" t="s">
        <v>13484</v>
      </c>
      <c r="P4075" t="s">
        <v>28</v>
      </c>
      <c r="S4075" t="s">
        <v>33829</v>
      </c>
      <c r="T4075" t="s">
        <v>34386</v>
      </c>
      <c r="U4075" t="s">
        <v>32794</v>
      </c>
      <c r="V4075" t="s">
        <v>32695</v>
      </c>
      <c r="W4075">
        <v>559</v>
      </c>
      <c r="X4075">
        <v>2</v>
      </c>
      <c r="Y4075" t="s">
        <v>32654</v>
      </c>
      <c r="AA4075">
        <v>7.5</v>
      </c>
      <c r="AC4075">
        <v>1</v>
      </c>
      <c r="AD4075" t="str">
        <f t="shared" si="633"/>
        <v/>
      </c>
      <c r="AE4075" t="str">
        <f t="shared" si="637"/>
        <v/>
      </c>
      <c r="AF4075" t="str">
        <f t="shared" si="634"/>
        <v/>
      </c>
      <c r="AG4075">
        <f t="shared" si="640"/>
        <v>1</v>
      </c>
      <c r="AH4075">
        <f t="shared" si="635"/>
        <v>2.7</v>
      </c>
      <c r="AI4075">
        <v>0.11</v>
      </c>
      <c r="AJ4075">
        <f t="shared" si="641"/>
        <v>0.29700000000000004</v>
      </c>
      <c r="AK4075" t="str">
        <f t="shared" si="639"/>
        <v/>
      </c>
      <c r="AL4075" t="str">
        <f t="shared" ref="AL4075:AL4138" si="642">IF(COUNTBLANK(AK4075),"",AK4075*AI4075)</f>
        <v/>
      </c>
      <c r="AM4075" t="s">
        <v>33982</v>
      </c>
    </row>
    <row r="4076" spans="1:39" x14ac:dyDescent="0.2">
      <c r="A4076" t="s">
        <v>16947</v>
      </c>
      <c r="B4076" t="s">
        <v>2670</v>
      </c>
      <c r="C4076" t="s">
        <v>16948</v>
      </c>
      <c r="D4076" s="1">
        <v>37663</v>
      </c>
      <c r="E4076" s="1">
        <v>44519</v>
      </c>
      <c r="F4076" t="s">
        <v>19</v>
      </c>
      <c r="I4076">
        <v>100</v>
      </c>
      <c r="J4076">
        <v>0</v>
      </c>
      <c r="K4076">
        <v>0</v>
      </c>
      <c r="L4076">
        <v>830</v>
      </c>
      <c r="M4076">
        <v>830</v>
      </c>
      <c r="N4076" t="s">
        <v>20</v>
      </c>
      <c r="O4076" t="s">
        <v>16949</v>
      </c>
      <c r="P4076" t="s">
        <v>28</v>
      </c>
      <c r="S4076" t="s">
        <v>33797</v>
      </c>
      <c r="T4076" t="s">
        <v>34349</v>
      </c>
      <c r="AD4076" t="str">
        <f t="shared" si="633"/>
        <v/>
      </c>
      <c r="AE4076" t="str">
        <f t="shared" si="637"/>
        <v/>
      </c>
      <c r="AF4076" t="str">
        <f t="shared" si="634"/>
        <v/>
      </c>
      <c r="AG4076" s="17">
        <v>1</v>
      </c>
      <c r="AH4076">
        <f t="shared" si="635"/>
        <v>2.7</v>
      </c>
      <c r="AI4076">
        <v>0.11</v>
      </c>
      <c r="AJ4076">
        <f t="shared" si="641"/>
        <v>0.29700000000000004</v>
      </c>
      <c r="AK4076" t="str">
        <f t="shared" si="639"/>
        <v/>
      </c>
      <c r="AL4076" t="str">
        <f t="shared" si="642"/>
        <v/>
      </c>
    </row>
    <row r="4077" spans="1:39" x14ac:dyDescent="0.2">
      <c r="A4077" t="s">
        <v>19621</v>
      </c>
      <c r="B4077" t="s">
        <v>2670</v>
      </c>
      <c r="C4077" t="s">
        <v>19622</v>
      </c>
      <c r="D4077" s="1">
        <v>38006</v>
      </c>
      <c r="E4077" s="1">
        <v>44546</v>
      </c>
      <c r="F4077" t="s">
        <v>39</v>
      </c>
      <c r="I4077">
        <v>100</v>
      </c>
      <c r="J4077">
        <v>0</v>
      </c>
      <c r="K4077">
        <v>0</v>
      </c>
      <c r="L4077">
        <v>21000</v>
      </c>
      <c r="M4077">
        <v>21009</v>
      </c>
      <c r="N4077" t="s">
        <v>401</v>
      </c>
      <c r="O4077" t="s">
        <v>19623</v>
      </c>
      <c r="P4077" t="s">
        <v>28</v>
      </c>
      <c r="S4077" t="s">
        <v>32627</v>
      </c>
      <c r="T4077" t="s">
        <v>34233</v>
      </c>
      <c r="AD4077" t="str">
        <f t="shared" si="633"/>
        <v/>
      </c>
      <c r="AE4077" t="str">
        <f t="shared" si="637"/>
        <v/>
      </c>
      <c r="AF4077" t="str">
        <f t="shared" si="634"/>
        <v/>
      </c>
      <c r="AG4077" t="str">
        <f>IF((S4077&lt;&gt;"tühi")*(AC4077&lt;&gt;""),AC4077,"")</f>
        <v/>
      </c>
      <c r="AH4077" t="str">
        <f t="shared" si="635"/>
        <v/>
      </c>
      <c r="AI4077">
        <v>0.11</v>
      </c>
      <c r="AJ4077" t="str">
        <f t="shared" si="641"/>
        <v/>
      </c>
      <c r="AK4077" t="str">
        <f t="shared" si="639"/>
        <v/>
      </c>
      <c r="AL4077" t="str">
        <f t="shared" si="642"/>
        <v/>
      </c>
    </row>
    <row r="4078" spans="1:39" x14ac:dyDescent="0.2">
      <c r="A4078" t="s">
        <v>18707</v>
      </c>
      <c r="B4078" t="s">
        <v>2670</v>
      </c>
      <c r="C4078" t="s">
        <v>18708</v>
      </c>
      <c r="D4078" s="1">
        <v>38006</v>
      </c>
      <c r="E4078" s="1">
        <v>44546</v>
      </c>
      <c r="F4078" t="s">
        <v>39</v>
      </c>
      <c r="I4078">
        <v>100</v>
      </c>
      <c r="J4078">
        <v>0</v>
      </c>
      <c r="K4078">
        <v>0</v>
      </c>
      <c r="L4078">
        <v>10510</v>
      </c>
      <c r="M4078">
        <v>10510</v>
      </c>
      <c r="N4078" t="s">
        <v>20</v>
      </c>
      <c r="O4078" t="s">
        <v>18709</v>
      </c>
      <c r="P4078" t="s">
        <v>28</v>
      </c>
      <c r="S4078" t="s">
        <v>33942</v>
      </c>
      <c r="T4078" t="s">
        <v>34233</v>
      </c>
      <c r="AD4078" t="str">
        <f t="shared" si="633"/>
        <v/>
      </c>
      <c r="AE4078" t="str">
        <f t="shared" si="637"/>
        <v/>
      </c>
      <c r="AF4078" t="str">
        <f t="shared" si="634"/>
        <v/>
      </c>
      <c r="AG4078" t="str">
        <f>IF((S4078&lt;&gt;"tühi")*(AC4078&lt;&gt;""),AC4078,"")</f>
        <v/>
      </c>
      <c r="AH4078" t="str">
        <f t="shared" si="635"/>
        <v/>
      </c>
      <c r="AI4078">
        <v>0.11</v>
      </c>
      <c r="AJ4078" t="str">
        <f t="shared" si="641"/>
        <v/>
      </c>
      <c r="AK4078" t="str">
        <f t="shared" si="639"/>
        <v/>
      </c>
      <c r="AL4078" t="str">
        <f t="shared" si="642"/>
        <v/>
      </c>
    </row>
    <row r="4079" spans="1:39" x14ac:dyDescent="0.2">
      <c r="A4079" t="s">
        <v>18710</v>
      </c>
      <c r="B4079" t="s">
        <v>2670</v>
      </c>
      <c r="C4079" t="s">
        <v>18708</v>
      </c>
      <c r="D4079" s="1">
        <v>38006</v>
      </c>
      <c r="E4079" s="1">
        <v>43456</v>
      </c>
      <c r="F4079" t="s">
        <v>39</v>
      </c>
      <c r="I4079">
        <v>100</v>
      </c>
      <c r="J4079">
        <v>0</v>
      </c>
      <c r="K4079">
        <v>0</v>
      </c>
      <c r="L4079">
        <v>7463</v>
      </c>
      <c r="M4079">
        <v>7463</v>
      </c>
      <c r="N4079" t="s">
        <v>20</v>
      </c>
      <c r="O4079" t="s">
        <v>18709</v>
      </c>
      <c r="P4079" t="s">
        <v>28</v>
      </c>
      <c r="S4079" t="s">
        <v>33942</v>
      </c>
      <c r="T4079" t="s">
        <v>34233</v>
      </c>
      <c r="AD4079" t="str">
        <f t="shared" si="633"/>
        <v/>
      </c>
      <c r="AE4079" t="str">
        <f t="shared" si="637"/>
        <v/>
      </c>
      <c r="AF4079" t="str">
        <f t="shared" si="634"/>
        <v/>
      </c>
      <c r="AG4079" t="str">
        <f>IF((S4079&lt;&gt;"tühi")*(AC4079&lt;&gt;""),AC4079,"")</f>
        <v/>
      </c>
      <c r="AH4079" t="str">
        <f t="shared" si="635"/>
        <v/>
      </c>
      <c r="AI4079">
        <v>0.11</v>
      </c>
      <c r="AJ4079" t="str">
        <f t="shared" si="641"/>
        <v/>
      </c>
      <c r="AK4079" t="str">
        <f t="shared" si="639"/>
        <v/>
      </c>
      <c r="AL4079" t="str">
        <f t="shared" si="642"/>
        <v/>
      </c>
    </row>
    <row r="4080" spans="1:39" x14ac:dyDescent="0.2">
      <c r="A4080" t="s">
        <v>19628</v>
      </c>
      <c r="B4080" t="s">
        <v>2670</v>
      </c>
      <c r="C4080" t="s">
        <v>18708</v>
      </c>
      <c r="D4080" s="1">
        <v>38006</v>
      </c>
      <c r="E4080" s="1">
        <v>44546</v>
      </c>
      <c r="F4080" t="s">
        <v>19</v>
      </c>
      <c r="I4080">
        <v>100</v>
      </c>
      <c r="J4080">
        <v>0</v>
      </c>
      <c r="K4080">
        <v>0</v>
      </c>
      <c r="L4080">
        <v>3052</v>
      </c>
      <c r="M4080">
        <v>3052</v>
      </c>
      <c r="N4080" t="s">
        <v>20</v>
      </c>
      <c r="O4080" t="s">
        <v>18709</v>
      </c>
      <c r="P4080" t="s">
        <v>28</v>
      </c>
      <c r="S4080" t="s">
        <v>33817</v>
      </c>
      <c r="T4080" t="s">
        <v>34349</v>
      </c>
      <c r="AD4080" t="str">
        <f t="shared" si="633"/>
        <v/>
      </c>
      <c r="AE4080" t="str">
        <f t="shared" si="637"/>
        <v/>
      </c>
      <c r="AF4080" t="str">
        <f t="shared" si="634"/>
        <v/>
      </c>
      <c r="AG4080" s="17">
        <v>1</v>
      </c>
      <c r="AH4080">
        <f t="shared" si="635"/>
        <v>2.7</v>
      </c>
      <c r="AI4080">
        <v>0.11</v>
      </c>
      <c r="AJ4080">
        <f t="shared" si="641"/>
        <v>0.29700000000000004</v>
      </c>
      <c r="AK4080" t="str">
        <f t="shared" si="639"/>
        <v/>
      </c>
      <c r="AL4080" t="str">
        <f t="shared" si="642"/>
        <v/>
      </c>
    </row>
    <row r="4081" spans="1:38" x14ac:dyDescent="0.2">
      <c r="A4081" t="s">
        <v>24244</v>
      </c>
      <c r="B4081" t="s">
        <v>2670</v>
      </c>
      <c r="C4081" t="s">
        <v>24241</v>
      </c>
      <c r="D4081" s="1">
        <v>39300</v>
      </c>
      <c r="E4081" s="1">
        <v>43456</v>
      </c>
      <c r="F4081" t="s">
        <v>39</v>
      </c>
      <c r="I4081">
        <v>100</v>
      </c>
      <c r="J4081">
        <v>0</v>
      </c>
      <c r="K4081">
        <v>0</v>
      </c>
      <c r="L4081">
        <v>21600</v>
      </c>
      <c r="M4081">
        <v>21584</v>
      </c>
      <c r="N4081" t="s">
        <v>401</v>
      </c>
      <c r="O4081" t="s">
        <v>24242</v>
      </c>
      <c r="P4081" t="s">
        <v>28</v>
      </c>
      <c r="S4081" t="s">
        <v>33942</v>
      </c>
      <c r="T4081" t="s">
        <v>34233</v>
      </c>
      <c r="AD4081" t="str">
        <f t="shared" si="633"/>
        <v/>
      </c>
      <c r="AE4081" t="str">
        <f t="shared" si="637"/>
        <v/>
      </c>
      <c r="AF4081" t="str">
        <f t="shared" si="634"/>
        <v/>
      </c>
      <c r="AG4081" t="str">
        <f>IF((S4081&lt;&gt;"tühi")*(AC4081&lt;&gt;""),AC4081,"")</f>
        <v/>
      </c>
      <c r="AH4081" t="str">
        <f t="shared" si="635"/>
        <v/>
      </c>
      <c r="AI4081">
        <v>0.11</v>
      </c>
      <c r="AJ4081" t="str">
        <f t="shared" si="641"/>
        <v/>
      </c>
      <c r="AK4081" t="str">
        <f t="shared" si="639"/>
        <v/>
      </c>
      <c r="AL4081" t="str">
        <f t="shared" si="642"/>
        <v/>
      </c>
    </row>
    <row r="4082" spans="1:38" x14ac:dyDescent="0.2">
      <c r="A4082" t="s">
        <v>23190</v>
      </c>
      <c r="B4082" t="s">
        <v>2670</v>
      </c>
      <c r="C4082" t="s">
        <v>23191</v>
      </c>
      <c r="D4082" s="1">
        <v>38967</v>
      </c>
      <c r="E4082" s="1">
        <v>43843</v>
      </c>
      <c r="F4082" t="s">
        <v>889</v>
      </c>
      <c r="I4082">
        <v>100</v>
      </c>
      <c r="J4082">
        <v>0</v>
      </c>
      <c r="K4082">
        <v>0</v>
      </c>
      <c r="L4082">
        <v>5296</v>
      </c>
      <c r="M4082">
        <v>5296</v>
      </c>
      <c r="N4082" t="s">
        <v>20</v>
      </c>
      <c r="O4082" t="s">
        <v>23192</v>
      </c>
      <c r="P4082" t="s">
        <v>44</v>
      </c>
      <c r="S4082" t="s">
        <v>32627</v>
      </c>
      <c r="T4082" t="s">
        <v>34523</v>
      </c>
      <c r="AD4082" t="str">
        <f t="shared" si="633"/>
        <v/>
      </c>
      <c r="AE4082" t="str">
        <f t="shared" si="637"/>
        <v/>
      </c>
      <c r="AF4082" t="str">
        <f t="shared" si="634"/>
        <v/>
      </c>
      <c r="AG4082" t="str">
        <f>IF((S4082&lt;&gt;"tühi")*(AC4082&lt;&gt;""),AC4082,"")</f>
        <v/>
      </c>
      <c r="AH4082" t="str">
        <f t="shared" si="635"/>
        <v/>
      </c>
      <c r="AI4082">
        <v>0.11</v>
      </c>
      <c r="AJ4082" t="str">
        <f t="shared" si="641"/>
        <v/>
      </c>
      <c r="AK4082" t="str">
        <f t="shared" si="639"/>
        <v/>
      </c>
      <c r="AL4082" t="str">
        <f t="shared" si="642"/>
        <v/>
      </c>
    </row>
    <row r="4083" spans="1:38" x14ac:dyDescent="0.2">
      <c r="A4083" t="s">
        <v>25380</v>
      </c>
      <c r="B4083" t="s">
        <v>2670</v>
      </c>
      <c r="C4083" t="s">
        <v>25381</v>
      </c>
      <c r="D4083" s="1">
        <v>39791</v>
      </c>
      <c r="E4083" s="1">
        <v>43456</v>
      </c>
      <c r="F4083" t="s">
        <v>11356</v>
      </c>
      <c r="I4083">
        <v>100</v>
      </c>
      <c r="J4083">
        <v>0</v>
      </c>
      <c r="K4083">
        <v>0</v>
      </c>
      <c r="L4083">
        <v>1309</v>
      </c>
      <c r="M4083">
        <v>1309</v>
      </c>
      <c r="N4083" t="s">
        <v>20</v>
      </c>
      <c r="O4083" t="s">
        <v>25382</v>
      </c>
      <c r="P4083" t="s">
        <v>28</v>
      </c>
      <c r="S4083" t="s">
        <v>33942</v>
      </c>
      <c r="T4083" t="s">
        <v>34233</v>
      </c>
      <c r="AD4083" t="str">
        <f t="shared" si="633"/>
        <v/>
      </c>
      <c r="AE4083" t="str">
        <f t="shared" si="637"/>
        <v/>
      </c>
      <c r="AF4083" t="str">
        <f t="shared" si="634"/>
        <v/>
      </c>
      <c r="AG4083" t="str">
        <f>IF((S4083&lt;&gt;"tühi")*(AC4083&lt;&gt;""),AC4083,"")</f>
        <v/>
      </c>
      <c r="AH4083" t="str">
        <f t="shared" si="635"/>
        <v/>
      </c>
      <c r="AI4083">
        <v>0.11</v>
      </c>
      <c r="AJ4083" t="str">
        <f t="shared" si="641"/>
        <v/>
      </c>
      <c r="AK4083" t="str">
        <f t="shared" si="639"/>
        <v/>
      </c>
      <c r="AL4083" t="str">
        <f t="shared" si="642"/>
        <v/>
      </c>
    </row>
    <row r="4084" spans="1:38" x14ac:dyDescent="0.2">
      <c r="A4084" t="s">
        <v>18008</v>
      </c>
      <c r="B4084" t="s">
        <v>2670</v>
      </c>
      <c r="C4084" t="s">
        <v>18009</v>
      </c>
      <c r="D4084" s="1">
        <v>37953</v>
      </c>
      <c r="E4084" s="1">
        <v>44280</v>
      </c>
      <c r="F4084" t="s">
        <v>39</v>
      </c>
      <c r="I4084">
        <v>100</v>
      </c>
      <c r="J4084">
        <v>0</v>
      </c>
      <c r="K4084">
        <v>0</v>
      </c>
      <c r="L4084">
        <v>2016</v>
      </c>
      <c r="M4084">
        <v>2016</v>
      </c>
      <c r="N4084" t="s">
        <v>20</v>
      </c>
      <c r="O4084" t="s">
        <v>18010</v>
      </c>
      <c r="P4084" t="s">
        <v>28</v>
      </c>
      <c r="S4084" t="s">
        <v>33799</v>
      </c>
      <c r="T4084" t="s">
        <v>34350</v>
      </c>
      <c r="AD4084" t="str">
        <f t="shared" si="633"/>
        <v/>
      </c>
      <c r="AE4084" t="str">
        <f t="shared" si="637"/>
        <v/>
      </c>
      <c r="AF4084" t="str">
        <f t="shared" si="634"/>
        <v/>
      </c>
      <c r="AG4084" s="17">
        <v>1</v>
      </c>
      <c r="AH4084">
        <f t="shared" si="635"/>
        <v>2.7</v>
      </c>
      <c r="AI4084">
        <v>0.11</v>
      </c>
      <c r="AJ4084">
        <f t="shared" si="641"/>
        <v>0.29700000000000004</v>
      </c>
      <c r="AK4084" t="str">
        <f t="shared" si="639"/>
        <v/>
      </c>
      <c r="AL4084" t="str">
        <f t="shared" si="642"/>
        <v/>
      </c>
    </row>
    <row r="4085" spans="1:38" x14ac:dyDescent="0.2">
      <c r="A4085" t="s">
        <v>20101</v>
      </c>
      <c r="B4085" t="s">
        <v>2670</v>
      </c>
      <c r="C4085" t="s">
        <v>20102</v>
      </c>
      <c r="D4085" s="1">
        <v>38321</v>
      </c>
      <c r="E4085" s="1">
        <v>44546</v>
      </c>
      <c r="F4085" t="s">
        <v>19</v>
      </c>
      <c r="I4085">
        <v>100</v>
      </c>
      <c r="J4085">
        <v>0</v>
      </c>
      <c r="K4085">
        <v>0</v>
      </c>
      <c r="L4085">
        <v>4457</v>
      </c>
      <c r="M4085">
        <v>4457</v>
      </c>
      <c r="N4085" t="s">
        <v>20</v>
      </c>
      <c r="O4085" t="s">
        <v>20103</v>
      </c>
      <c r="P4085" t="s">
        <v>28</v>
      </c>
      <c r="S4085" t="s">
        <v>33836</v>
      </c>
      <c r="T4085" t="s">
        <v>34349</v>
      </c>
      <c r="AD4085" t="str">
        <f t="shared" si="633"/>
        <v/>
      </c>
      <c r="AE4085" t="str">
        <f t="shared" si="637"/>
        <v/>
      </c>
      <c r="AF4085" t="str">
        <f t="shared" si="634"/>
        <v/>
      </c>
      <c r="AG4085" s="17">
        <v>1</v>
      </c>
      <c r="AH4085">
        <f t="shared" si="635"/>
        <v>2.7</v>
      </c>
      <c r="AI4085">
        <v>0.11</v>
      </c>
      <c r="AJ4085">
        <f t="shared" si="641"/>
        <v>0.29700000000000004</v>
      </c>
      <c r="AK4085" t="str">
        <f t="shared" si="639"/>
        <v/>
      </c>
      <c r="AL4085" t="str">
        <f t="shared" si="642"/>
        <v/>
      </c>
    </row>
    <row r="4086" spans="1:38" x14ac:dyDescent="0.2">
      <c r="A4086" t="s">
        <v>20204</v>
      </c>
      <c r="B4086" t="s">
        <v>2670</v>
      </c>
      <c r="C4086" t="s">
        <v>20205</v>
      </c>
      <c r="D4086" s="1">
        <v>38321</v>
      </c>
      <c r="E4086" s="1">
        <v>44546</v>
      </c>
      <c r="F4086" t="s">
        <v>39</v>
      </c>
      <c r="I4086">
        <v>100</v>
      </c>
      <c r="J4086">
        <v>0</v>
      </c>
      <c r="K4086">
        <v>0</v>
      </c>
      <c r="L4086">
        <v>8754</v>
      </c>
      <c r="M4086">
        <v>8754</v>
      </c>
      <c r="N4086" t="s">
        <v>20</v>
      </c>
      <c r="O4086" t="s">
        <v>20206</v>
      </c>
      <c r="P4086" t="s">
        <v>28</v>
      </c>
      <c r="S4086" t="s">
        <v>33942</v>
      </c>
      <c r="T4086" t="s">
        <v>34233</v>
      </c>
      <c r="AD4086" t="str">
        <f t="shared" si="633"/>
        <v/>
      </c>
      <c r="AE4086" t="str">
        <f t="shared" si="637"/>
        <v/>
      </c>
      <c r="AF4086" t="str">
        <f t="shared" si="634"/>
        <v/>
      </c>
      <c r="AG4086" t="str">
        <f>IF((S4086&lt;&gt;"tühi")*(AC4086&lt;&gt;""),AC4086,"")</f>
        <v/>
      </c>
      <c r="AH4086" t="str">
        <f t="shared" si="635"/>
        <v/>
      </c>
      <c r="AI4086">
        <v>0.11</v>
      </c>
      <c r="AJ4086" t="str">
        <f t="shared" si="641"/>
        <v/>
      </c>
      <c r="AK4086" t="str">
        <f t="shared" si="639"/>
        <v/>
      </c>
      <c r="AL4086" t="str">
        <f t="shared" si="642"/>
        <v/>
      </c>
    </row>
    <row r="4087" spans="1:38" x14ac:dyDescent="0.2">
      <c r="A4087" t="s">
        <v>20487</v>
      </c>
      <c r="B4087" t="s">
        <v>2670</v>
      </c>
      <c r="C4087" t="s">
        <v>20488</v>
      </c>
      <c r="D4087" s="1">
        <v>38358</v>
      </c>
      <c r="E4087" s="1">
        <v>43456</v>
      </c>
      <c r="F4087" t="s">
        <v>15348</v>
      </c>
      <c r="I4087">
        <v>100</v>
      </c>
      <c r="J4087">
        <v>0</v>
      </c>
      <c r="K4087">
        <v>0</v>
      </c>
      <c r="L4087">
        <v>22400</v>
      </c>
      <c r="M4087">
        <v>22439</v>
      </c>
      <c r="N4087" t="s">
        <v>401</v>
      </c>
      <c r="O4087" t="s">
        <v>20489</v>
      </c>
      <c r="P4087" t="s">
        <v>28</v>
      </c>
      <c r="S4087" t="s">
        <v>33942</v>
      </c>
      <c r="T4087" t="s">
        <v>34233</v>
      </c>
      <c r="AD4087" t="str">
        <f t="shared" si="633"/>
        <v/>
      </c>
      <c r="AE4087" t="str">
        <f t="shared" si="637"/>
        <v/>
      </c>
      <c r="AF4087" t="str">
        <f t="shared" si="634"/>
        <v/>
      </c>
      <c r="AG4087" t="str">
        <f>IF((S4087&lt;&gt;"tühi")*(AC4087&lt;&gt;""),AC4087,"")</f>
        <v/>
      </c>
      <c r="AH4087" t="str">
        <f t="shared" si="635"/>
        <v/>
      </c>
      <c r="AI4087">
        <v>0.11</v>
      </c>
      <c r="AJ4087" t="str">
        <f t="shared" si="641"/>
        <v/>
      </c>
      <c r="AK4087" t="str">
        <f t="shared" si="639"/>
        <v/>
      </c>
      <c r="AL4087" t="str">
        <f t="shared" si="642"/>
        <v/>
      </c>
    </row>
    <row r="4088" spans="1:38" x14ac:dyDescent="0.2">
      <c r="A4088" t="s">
        <v>19150</v>
      </c>
      <c r="B4088" t="s">
        <v>2670</v>
      </c>
      <c r="C4088" t="s">
        <v>19148</v>
      </c>
      <c r="D4088" s="1">
        <v>38103</v>
      </c>
      <c r="E4088" s="1">
        <v>44546</v>
      </c>
      <c r="F4088" t="s">
        <v>39</v>
      </c>
      <c r="I4088">
        <v>100</v>
      </c>
      <c r="J4088">
        <v>0</v>
      </c>
      <c r="K4088">
        <v>0</v>
      </c>
      <c r="L4088">
        <v>1160</v>
      </c>
      <c r="M4088">
        <v>1160</v>
      </c>
      <c r="N4088" t="s">
        <v>20</v>
      </c>
      <c r="O4088" t="s">
        <v>19149</v>
      </c>
      <c r="P4088" t="s">
        <v>28</v>
      </c>
      <c r="S4088" t="s">
        <v>33942</v>
      </c>
      <c r="T4088" t="s">
        <v>34233</v>
      </c>
      <c r="AD4088" t="str">
        <f t="shared" si="633"/>
        <v/>
      </c>
      <c r="AE4088" t="str">
        <f t="shared" si="637"/>
        <v/>
      </c>
      <c r="AF4088" t="str">
        <f t="shared" si="634"/>
        <v/>
      </c>
      <c r="AG4088" t="str">
        <f>IF((S4088&lt;&gt;"tühi")*(AC4088&lt;&gt;""),AC4088,"")</f>
        <v/>
      </c>
      <c r="AH4088" t="str">
        <f t="shared" si="635"/>
        <v/>
      </c>
      <c r="AI4088">
        <v>0.11</v>
      </c>
      <c r="AJ4088" t="str">
        <f t="shared" si="641"/>
        <v/>
      </c>
      <c r="AK4088" t="str">
        <f t="shared" si="639"/>
        <v/>
      </c>
      <c r="AL4088" t="str">
        <f t="shared" si="642"/>
        <v/>
      </c>
    </row>
    <row r="4089" spans="1:38" x14ac:dyDescent="0.2">
      <c r="A4089" t="s">
        <v>7951</v>
      </c>
      <c r="B4089" t="s">
        <v>2670</v>
      </c>
      <c r="C4089" t="s">
        <v>7952</v>
      </c>
      <c r="D4089" s="1">
        <v>36206</v>
      </c>
      <c r="E4089" s="1">
        <v>43456</v>
      </c>
      <c r="F4089" t="s">
        <v>39</v>
      </c>
      <c r="I4089">
        <v>100</v>
      </c>
      <c r="J4089">
        <v>0</v>
      </c>
      <c r="K4089">
        <v>0</v>
      </c>
      <c r="L4089">
        <v>21500</v>
      </c>
      <c r="M4089">
        <v>21538</v>
      </c>
      <c r="N4089" t="s">
        <v>401</v>
      </c>
      <c r="O4089" t="s">
        <v>7953</v>
      </c>
      <c r="P4089" t="s">
        <v>28</v>
      </c>
      <c r="S4089" t="s">
        <v>33808</v>
      </c>
      <c r="T4089" t="s">
        <v>34349</v>
      </c>
      <c r="AD4089" t="str">
        <f t="shared" si="633"/>
        <v/>
      </c>
      <c r="AE4089" t="str">
        <f t="shared" si="637"/>
        <v/>
      </c>
      <c r="AF4089" t="str">
        <f t="shared" si="634"/>
        <v/>
      </c>
      <c r="AG4089" s="17">
        <v>1</v>
      </c>
      <c r="AH4089">
        <f t="shared" si="635"/>
        <v>2.7</v>
      </c>
      <c r="AI4089">
        <v>0.11</v>
      </c>
      <c r="AJ4089">
        <f t="shared" si="641"/>
        <v>0.29700000000000004</v>
      </c>
      <c r="AK4089" t="str">
        <f t="shared" si="639"/>
        <v/>
      </c>
      <c r="AL4089" t="str">
        <f t="shared" si="642"/>
        <v/>
      </c>
    </row>
    <row r="4090" spans="1:38" x14ac:dyDescent="0.2">
      <c r="A4090" t="s">
        <v>25628</v>
      </c>
      <c r="B4090" t="s">
        <v>2670</v>
      </c>
      <c r="C4090" t="s">
        <v>25629</v>
      </c>
      <c r="D4090" s="1">
        <v>40100</v>
      </c>
      <c r="E4090" s="1">
        <v>43951</v>
      </c>
      <c r="F4090" t="s">
        <v>39</v>
      </c>
      <c r="I4090">
        <v>100</v>
      </c>
      <c r="J4090">
        <v>0</v>
      </c>
      <c r="K4090">
        <v>0</v>
      </c>
      <c r="L4090">
        <v>2703</v>
      </c>
      <c r="M4090">
        <v>2703</v>
      </c>
      <c r="N4090" t="s">
        <v>20</v>
      </c>
      <c r="O4090" t="s">
        <v>25630</v>
      </c>
      <c r="P4090" t="s">
        <v>28</v>
      </c>
      <c r="S4090" t="s">
        <v>32628</v>
      </c>
      <c r="T4090" t="s">
        <v>34233</v>
      </c>
      <c r="AD4090" t="str">
        <f t="shared" si="633"/>
        <v/>
      </c>
      <c r="AE4090" t="str">
        <f t="shared" si="637"/>
        <v/>
      </c>
      <c r="AF4090" t="str">
        <f t="shared" si="634"/>
        <v/>
      </c>
      <c r="AG4090" t="str">
        <f t="shared" ref="AG4090:AG4110" si="643">IF((S4090&lt;&gt;"tühi")*(AC4090&lt;&gt;""),AC4090,"")</f>
        <v/>
      </c>
      <c r="AH4090" t="str">
        <f t="shared" si="635"/>
        <v/>
      </c>
      <c r="AI4090">
        <v>0.11</v>
      </c>
      <c r="AJ4090" t="str">
        <f t="shared" si="641"/>
        <v/>
      </c>
      <c r="AK4090" t="str">
        <f t="shared" si="639"/>
        <v/>
      </c>
      <c r="AL4090" t="str">
        <f t="shared" si="642"/>
        <v/>
      </c>
    </row>
    <row r="4091" spans="1:38" x14ac:dyDescent="0.2">
      <c r="A4091" t="s">
        <v>29952</v>
      </c>
      <c r="B4091" t="s">
        <v>2670</v>
      </c>
      <c r="C4091" t="s">
        <v>29953</v>
      </c>
      <c r="D4091" s="1">
        <v>43819</v>
      </c>
      <c r="E4091" s="1">
        <v>43819</v>
      </c>
      <c r="F4091" t="s">
        <v>39</v>
      </c>
      <c r="I4091">
        <v>100</v>
      </c>
      <c r="J4091">
        <v>0</v>
      </c>
      <c r="K4091">
        <v>0</v>
      </c>
      <c r="L4091">
        <v>439</v>
      </c>
      <c r="M4091">
        <v>439</v>
      </c>
      <c r="N4091" t="s">
        <v>20</v>
      </c>
      <c r="O4091" t="s">
        <v>29954</v>
      </c>
      <c r="P4091" t="s">
        <v>2356</v>
      </c>
      <c r="S4091" t="s">
        <v>33942</v>
      </c>
      <c r="T4091" t="s">
        <v>34233</v>
      </c>
      <c r="AD4091" t="str">
        <f t="shared" si="633"/>
        <v/>
      </c>
      <c r="AE4091" t="str">
        <f t="shared" si="637"/>
        <v/>
      </c>
      <c r="AF4091" t="str">
        <f t="shared" si="634"/>
        <v/>
      </c>
      <c r="AG4091" t="str">
        <f t="shared" si="643"/>
        <v/>
      </c>
      <c r="AH4091" t="str">
        <f t="shared" si="635"/>
        <v/>
      </c>
      <c r="AI4091">
        <v>0.11</v>
      </c>
      <c r="AJ4091" t="str">
        <f t="shared" si="641"/>
        <v/>
      </c>
      <c r="AK4091" t="str">
        <f t="shared" si="639"/>
        <v/>
      </c>
      <c r="AL4091" t="str">
        <f t="shared" si="642"/>
        <v/>
      </c>
    </row>
    <row r="4092" spans="1:38" x14ac:dyDescent="0.2">
      <c r="A4092" t="s">
        <v>29886</v>
      </c>
      <c r="B4092" t="s">
        <v>2670</v>
      </c>
      <c r="C4092" t="s">
        <v>29887</v>
      </c>
      <c r="D4092" s="1">
        <v>43819</v>
      </c>
      <c r="E4092" s="1">
        <v>43819</v>
      </c>
      <c r="F4092" t="s">
        <v>39</v>
      </c>
      <c r="I4092">
        <v>100</v>
      </c>
      <c r="J4092">
        <v>0</v>
      </c>
      <c r="K4092">
        <v>0</v>
      </c>
      <c r="L4092">
        <v>779</v>
      </c>
      <c r="M4092">
        <v>779</v>
      </c>
      <c r="N4092" t="s">
        <v>20</v>
      </c>
      <c r="O4092" t="s">
        <v>29888</v>
      </c>
      <c r="P4092" t="s">
        <v>2356</v>
      </c>
      <c r="S4092" t="s">
        <v>33942</v>
      </c>
      <c r="T4092" t="s">
        <v>34233</v>
      </c>
      <c r="AD4092" t="str">
        <f t="shared" si="633"/>
        <v/>
      </c>
      <c r="AE4092" t="str">
        <f t="shared" si="637"/>
        <v/>
      </c>
      <c r="AF4092" t="str">
        <f t="shared" si="634"/>
        <v/>
      </c>
      <c r="AG4092" t="str">
        <f t="shared" si="643"/>
        <v/>
      </c>
      <c r="AH4092" t="str">
        <f t="shared" si="635"/>
        <v/>
      </c>
      <c r="AI4092">
        <v>0.11</v>
      </c>
      <c r="AJ4092" t="str">
        <f t="shared" si="641"/>
        <v/>
      </c>
      <c r="AK4092" t="str">
        <f t="shared" si="639"/>
        <v/>
      </c>
      <c r="AL4092" t="str">
        <f t="shared" si="642"/>
        <v/>
      </c>
    </row>
    <row r="4093" spans="1:38" x14ac:dyDescent="0.2">
      <c r="A4093" t="s">
        <v>29865</v>
      </c>
      <c r="B4093" t="s">
        <v>2670</v>
      </c>
      <c r="C4093" t="s">
        <v>29866</v>
      </c>
      <c r="D4093" s="1">
        <v>43819</v>
      </c>
      <c r="E4093" s="1">
        <v>43819</v>
      </c>
      <c r="F4093" t="s">
        <v>39</v>
      </c>
      <c r="I4093">
        <v>100</v>
      </c>
      <c r="J4093">
        <v>0</v>
      </c>
      <c r="K4093">
        <v>0</v>
      </c>
      <c r="L4093">
        <v>26300</v>
      </c>
      <c r="M4093">
        <v>26269</v>
      </c>
      <c r="N4093" t="s">
        <v>401</v>
      </c>
      <c r="O4093" t="s">
        <v>29867</v>
      </c>
      <c r="P4093" t="s">
        <v>2356</v>
      </c>
      <c r="S4093" t="s">
        <v>33942</v>
      </c>
      <c r="T4093" t="s">
        <v>34233</v>
      </c>
      <c r="AD4093" t="str">
        <f t="shared" si="633"/>
        <v/>
      </c>
      <c r="AE4093" t="str">
        <f t="shared" si="637"/>
        <v/>
      </c>
      <c r="AF4093" t="str">
        <f t="shared" si="634"/>
        <v/>
      </c>
      <c r="AG4093" t="str">
        <f t="shared" si="643"/>
        <v/>
      </c>
      <c r="AH4093" t="str">
        <f t="shared" si="635"/>
        <v/>
      </c>
      <c r="AI4093">
        <v>0.11</v>
      </c>
      <c r="AJ4093" t="str">
        <f t="shared" si="641"/>
        <v/>
      </c>
      <c r="AK4093" t="str">
        <f t="shared" si="639"/>
        <v/>
      </c>
      <c r="AL4093" t="str">
        <f t="shared" si="642"/>
        <v/>
      </c>
    </row>
    <row r="4094" spans="1:38" x14ac:dyDescent="0.2">
      <c r="A4094" t="s">
        <v>29871</v>
      </c>
      <c r="B4094" t="s">
        <v>2670</v>
      </c>
      <c r="C4094" t="s">
        <v>29872</v>
      </c>
      <c r="D4094" s="1">
        <v>43819</v>
      </c>
      <c r="E4094" s="1">
        <v>43819</v>
      </c>
      <c r="F4094" t="s">
        <v>39</v>
      </c>
      <c r="I4094">
        <v>100</v>
      </c>
      <c r="J4094">
        <v>0</v>
      </c>
      <c r="K4094">
        <v>0</v>
      </c>
      <c r="L4094">
        <v>44300</v>
      </c>
      <c r="M4094">
        <v>44302</v>
      </c>
      <c r="N4094" t="s">
        <v>401</v>
      </c>
      <c r="O4094" t="s">
        <v>29873</v>
      </c>
      <c r="P4094" t="s">
        <v>2356</v>
      </c>
      <c r="S4094" t="s">
        <v>33942</v>
      </c>
      <c r="T4094" t="s">
        <v>34233</v>
      </c>
      <c r="AD4094" t="str">
        <f t="shared" si="633"/>
        <v/>
      </c>
      <c r="AE4094" t="str">
        <f t="shared" si="637"/>
        <v/>
      </c>
      <c r="AF4094" t="str">
        <f t="shared" si="634"/>
        <v/>
      </c>
      <c r="AG4094" t="str">
        <f t="shared" si="643"/>
        <v/>
      </c>
      <c r="AH4094" t="str">
        <f t="shared" si="635"/>
        <v/>
      </c>
      <c r="AI4094">
        <v>0.11</v>
      </c>
      <c r="AJ4094" t="str">
        <f t="shared" si="641"/>
        <v/>
      </c>
      <c r="AK4094" t="str">
        <f t="shared" si="639"/>
        <v/>
      </c>
      <c r="AL4094" t="str">
        <f t="shared" si="642"/>
        <v/>
      </c>
    </row>
    <row r="4095" spans="1:38" x14ac:dyDescent="0.2">
      <c r="A4095" t="s">
        <v>31212</v>
      </c>
      <c r="B4095" t="s">
        <v>2670</v>
      </c>
      <c r="C4095" t="s">
        <v>31213</v>
      </c>
      <c r="D4095" s="1">
        <v>43859</v>
      </c>
      <c r="E4095" s="1">
        <v>43956</v>
      </c>
      <c r="F4095" t="s">
        <v>26</v>
      </c>
      <c r="I4095">
        <v>100</v>
      </c>
      <c r="J4095">
        <v>0</v>
      </c>
      <c r="K4095">
        <v>0</v>
      </c>
      <c r="L4095">
        <v>2084</v>
      </c>
      <c r="M4095">
        <v>2084</v>
      </c>
      <c r="N4095" t="s">
        <v>20</v>
      </c>
      <c r="O4095" t="s">
        <v>31214</v>
      </c>
      <c r="P4095" t="s">
        <v>44</v>
      </c>
      <c r="S4095" t="s">
        <v>34233</v>
      </c>
      <c r="T4095" t="s">
        <v>34233</v>
      </c>
      <c r="AD4095" t="str">
        <f t="shared" si="633"/>
        <v/>
      </c>
      <c r="AE4095" t="str">
        <f t="shared" si="637"/>
        <v/>
      </c>
      <c r="AF4095" t="str">
        <f t="shared" si="634"/>
        <v/>
      </c>
      <c r="AG4095" t="str">
        <f t="shared" si="643"/>
        <v/>
      </c>
      <c r="AH4095" t="str">
        <f t="shared" si="635"/>
        <v/>
      </c>
      <c r="AI4095">
        <v>0.11</v>
      </c>
      <c r="AJ4095" t="str">
        <f t="shared" si="641"/>
        <v/>
      </c>
      <c r="AK4095" t="str">
        <f t="shared" si="639"/>
        <v/>
      </c>
      <c r="AL4095" t="str">
        <f t="shared" si="642"/>
        <v/>
      </c>
    </row>
    <row r="4096" spans="1:38" x14ac:dyDescent="0.2">
      <c r="A4096" t="s">
        <v>30050</v>
      </c>
      <c r="B4096" t="s">
        <v>2670</v>
      </c>
      <c r="C4096" t="s">
        <v>30051</v>
      </c>
      <c r="D4096" s="1">
        <v>43819</v>
      </c>
      <c r="E4096" s="1">
        <v>44546</v>
      </c>
      <c r="F4096" t="s">
        <v>39</v>
      </c>
      <c r="I4096">
        <v>100</v>
      </c>
      <c r="J4096">
        <v>0</v>
      </c>
      <c r="K4096">
        <v>0</v>
      </c>
      <c r="L4096">
        <v>3693</v>
      </c>
      <c r="M4096">
        <v>3693</v>
      </c>
      <c r="N4096" t="s">
        <v>20</v>
      </c>
      <c r="O4096" t="s">
        <v>30052</v>
      </c>
      <c r="P4096" t="s">
        <v>2356</v>
      </c>
      <c r="S4096" t="s">
        <v>33942</v>
      </c>
      <c r="T4096" t="s">
        <v>34233</v>
      </c>
      <c r="AD4096" t="str">
        <f t="shared" si="633"/>
        <v/>
      </c>
      <c r="AE4096" t="str">
        <f t="shared" si="637"/>
        <v/>
      </c>
      <c r="AF4096" t="str">
        <f t="shared" si="634"/>
        <v/>
      </c>
      <c r="AG4096" t="str">
        <f t="shared" si="643"/>
        <v/>
      </c>
      <c r="AH4096" t="str">
        <f t="shared" si="635"/>
        <v/>
      </c>
      <c r="AI4096">
        <v>0.11</v>
      </c>
      <c r="AJ4096" t="str">
        <f t="shared" si="641"/>
        <v/>
      </c>
      <c r="AK4096" t="str">
        <f t="shared" si="639"/>
        <v/>
      </c>
      <c r="AL4096" t="str">
        <f t="shared" si="642"/>
        <v/>
      </c>
    </row>
    <row r="4097" spans="1:39" x14ac:dyDescent="0.2">
      <c r="A4097" t="s">
        <v>14982</v>
      </c>
      <c r="B4097" t="s">
        <v>2670</v>
      </c>
      <c r="C4097" t="s">
        <v>10850</v>
      </c>
      <c r="D4097" s="1">
        <v>37362</v>
      </c>
      <c r="E4097" s="1">
        <v>44280</v>
      </c>
      <c r="F4097" t="s">
        <v>39</v>
      </c>
      <c r="I4097">
        <v>100</v>
      </c>
      <c r="J4097">
        <v>0</v>
      </c>
      <c r="K4097">
        <v>0</v>
      </c>
      <c r="L4097">
        <v>16828</v>
      </c>
      <c r="M4097">
        <v>16828</v>
      </c>
      <c r="N4097" t="s">
        <v>20</v>
      </c>
      <c r="O4097" t="s">
        <v>14983</v>
      </c>
      <c r="P4097" t="s">
        <v>28</v>
      </c>
      <c r="S4097" t="s">
        <v>33942</v>
      </c>
      <c r="T4097" t="s">
        <v>34233</v>
      </c>
      <c r="AD4097" t="str">
        <f t="shared" si="633"/>
        <v/>
      </c>
      <c r="AE4097" t="str">
        <f t="shared" si="637"/>
        <v/>
      </c>
      <c r="AF4097" t="str">
        <f t="shared" si="634"/>
        <v/>
      </c>
      <c r="AG4097" t="str">
        <f t="shared" si="643"/>
        <v/>
      </c>
      <c r="AH4097" t="str">
        <f t="shared" si="635"/>
        <v/>
      </c>
      <c r="AI4097">
        <v>0.11</v>
      </c>
      <c r="AJ4097" t="str">
        <f t="shared" si="641"/>
        <v/>
      </c>
      <c r="AK4097" t="str">
        <f t="shared" si="639"/>
        <v/>
      </c>
      <c r="AL4097" t="str">
        <f t="shared" si="642"/>
        <v/>
      </c>
    </row>
    <row r="4098" spans="1:39" x14ac:dyDescent="0.2">
      <c r="A4098" t="s">
        <v>14985</v>
      </c>
      <c r="B4098" t="s">
        <v>2670</v>
      </c>
      <c r="C4098" t="s">
        <v>10850</v>
      </c>
      <c r="D4098" s="1">
        <v>37362</v>
      </c>
      <c r="E4098" s="1">
        <v>44546</v>
      </c>
      <c r="F4098" t="s">
        <v>39</v>
      </c>
      <c r="I4098">
        <v>100</v>
      </c>
      <c r="J4098">
        <v>0</v>
      </c>
      <c r="K4098">
        <v>0</v>
      </c>
      <c r="L4098">
        <v>1979</v>
      </c>
      <c r="M4098">
        <v>1979</v>
      </c>
      <c r="N4098" t="s">
        <v>20</v>
      </c>
      <c r="O4098" t="s">
        <v>14983</v>
      </c>
      <c r="P4098" t="s">
        <v>28</v>
      </c>
      <c r="S4098" t="s">
        <v>33942</v>
      </c>
      <c r="T4098" t="s">
        <v>34233</v>
      </c>
      <c r="AD4098" t="str">
        <f t="shared" si="633"/>
        <v/>
      </c>
      <c r="AE4098" t="str">
        <f t="shared" si="637"/>
        <v/>
      </c>
      <c r="AF4098" t="str">
        <f t="shared" si="634"/>
        <v/>
      </c>
      <c r="AG4098" t="str">
        <f t="shared" si="643"/>
        <v/>
      </c>
      <c r="AH4098" t="str">
        <f t="shared" si="635"/>
        <v/>
      </c>
      <c r="AI4098">
        <v>0.11</v>
      </c>
      <c r="AJ4098" t="str">
        <f t="shared" si="641"/>
        <v/>
      </c>
      <c r="AK4098" t="str">
        <f t="shared" si="639"/>
        <v/>
      </c>
      <c r="AL4098" t="str">
        <f t="shared" si="642"/>
        <v/>
      </c>
    </row>
    <row r="4099" spans="1:39" x14ac:dyDescent="0.2">
      <c r="A4099" t="s">
        <v>14992</v>
      </c>
      <c r="B4099" t="s">
        <v>2670</v>
      </c>
      <c r="C4099" t="s">
        <v>10850</v>
      </c>
      <c r="D4099" s="1">
        <v>37362</v>
      </c>
      <c r="E4099" s="1">
        <v>44546</v>
      </c>
      <c r="F4099" t="s">
        <v>39</v>
      </c>
      <c r="I4099">
        <v>100</v>
      </c>
      <c r="J4099">
        <v>0</v>
      </c>
      <c r="K4099">
        <v>0</v>
      </c>
      <c r="L4099">
        <v>3676</v>
      </c>
      <c r="M4099">
        <v>3676</v>
      </c>
      <c r="N4099" t="s">
        <v>20</v>
      </c>
      <c r="O4099" t="s">
        <v>14983</v>
      </c>
      <c r="P4099" t="s">
        <v>28</v>
      </c>
      <c r="S4099" t="s">
        <v>33942</v>
      </c>
      <c r="T4099" t="s">
        <v>34233</v>
      </c>
      <c r="AD4099" t="str">
        <f t="shared" si="633"/>
        <v/>
      </c>
      <c r="AE4099" t="str">
        <f t="shared" si="637"/>
        <v/>
      </c>
      <c r="AF4099" t="str">
        <f t="shared" si="634"/>
        <v/>
      </c>
      <c r="AG4099" t="str">
        <f t="shared" si="643"/>
        <v/>
      </c>
      <c r="AH4099" t="str">
        <f t="shared" si="635"/>
        <v/>
      </c>
      <c r="AI4099">
        <v>0.11</v>
      </c>
      <c r="AJ4099" t="str">
        <f t="shared" si="641"/>
        <v/>
      </c>
      <c r="AK4099" t="str">
        <f t="shared" si="639"/>
        <v/>
      </c>
      <c r="AL4099" t="str">
        <f t="shared" si="642"/>
        <v/>
      </c>
    </row>
    <row r="4100" spans="1:39" x14ac:dyDescent="0.2">
      <c r="A4100" t="s">
        <v>25761</v>
      </c>
      <c r="B4100" t="s">
        <v>2670</v>
      </c>
      <c r="C4100" t="s">
        <v>13255</v>
      </c>
      <c r="D4100" s="1">
        <v>40358</v>
      </c>
      <c r="E4100" s="1">
        <v>44546</v>
      </c>
      <c r="F4100" t="s">
        <v>19</v>
      </c>
      <c r="I4100">
        <v>100</v>
      </c>
      <c r="J4100">
        <v>0</v>
      </c>
      <c r="K4100">
        <v>0</v>
      </c>
      <c r="L4100">
        <v>9080</v>
      </c>
      <c r="M4100">
        <v>9080</v>
      </c>
      <c r="N4100" t="s">
        <v>20</v>
      </c>
      <c r="O4100" t="s">
        <v>25762</v>
      </c>
      <c r="P4100" t="s">
        <v>28</v>
      </c>
      <c r="S4100" t="s">
        <v>32628</v>
      </c>
      <c r="T4100" t="s">
        <v>34357</v>
      </c>
      <c r="AD4100" t="str">
        <f t="shared" si="633"/>
        <v/>
      </c>
      <c r="AE4100" t="str">
        <f t="shared" si="637"/>
        <v/>
      </c>
      <c r="AF4100" t="str">
        <f t="shared" si="634"/>
        <v/>
      </c>
      <c r="AG4100" t="str">
        <f t="shared" si="643"/>
        <v/>
      </c>
      <c r="AH4100" t="str">
        <f t="shared" si="635"/>
        <v/>
      </c>
      <c r="AI4100">
        <v>0.11</v>
      </c>
      <c r="AJ4100" t="str">
        <f t="shared" si="641"/>
        <v/>
      </c>
      <c r="AK4100" t="str">
        <f t="shared" si="639"/>
        <v/>
      </c>
      <c r="AL4100" t="str">
        <f t="shared" si="642"/>
        <v/>
      </c>
    </row>
    <row r="4101" spans="1:39" x14ac:dyDescent="0.2">
      <c r="A4101" t="s">
        <v>25763</v>
      </c>
      <c r="B4101" t="s">
        <v>2670</v>
      </c>
      <c r="C4101" t="s">
        <v>13255</v>
      </c>
      <c r="D4101" s="1">
        <v>40358</v>
      </c>
      <c r="E4101" s="1">
        <v>43456</v>
      </c>
      <c r="F4101" t="s">
        <v>39</v>
      </c>
      <c r="I4101">
        <v>100</v>
      </c>
      <c r="J4101">
        <v>0</v>
      </c>
      <c r="K4101">
        <v>0</v>
      </c>
      <c r="L4101">
        <v>20500</v>
      </c>
      <c r="M4101">
        <v>20458</v>
      </c>
      <c r="N4101" t="s">
        <v>401</v>
      </c>
      <c r="O4101" t="s">
        <v>25762</v>
      </c>
      <c r="P4101" t="s">
        <v>28</v>
      </c>
      <c r="S4101" t="s">
        <v>33942</v>
      </c>
      <c r="T4101" t="s">
        <v>34233</v>
      </c>
      <c r="AD4101" t="str">
        <f t="shared" si="633"/>
        <v/>
      </c>
      <c r="AE4101" t="str">
        <f t="shared" si="637"/>
        <v/>
      </c>
      <c r="AF4101" t="str">
        <f t="shared" si="634"/>
        <v/>
      </c>
      <c r="AG4101" t="str">
        <f t="shared" si="643"/>
        <v/>
      </c>
      <c r="AH4101" t="str">
        <f t="shared" si="635"/>
        <v/>
      </c>
      <c r="AI4101">
        <v>0.11</v>
      </c>
      <c r="AJ4101" t="str">
        <f t="shared" si="641"/>
        <v/>
      </c>
      <c r="AK4101" t="str">
        <f t="shared" si="639"/>
        <v/>
      </c>
      <c r="AL4101" t="str">
        <f t="shared" si="642"/>
        <v/>
      </c>
    </row>
    <row r="4102" spans="1:39" x14ac:dyDescent="0.2">
      <c r="A4102" t="s">
        <v>25625</v>
      </c>
      <c r="B4102" t="s">
        <v>2670</v>
      </c>
      <c r="C4102" t="s">
        <v>25626</v>
      </c>
      <c r="D4102" s="1">
        <v>40100</v>
      </c>
      <c r="E4102" s="1">
        <v>43456</v>
      </c>
      <c r="F4102" t="s">
        <v>39</v>
      </c>
      <c r="I4102">
        <v>100</v>
      </c>
      <c r="J4102">
        <v>0</v>
      </c>
      <c r="K4102">
        <v>0</v>
      </c>
      <c r="L4102">
        <v>2696</v>
      </c>
      <c r="M4102">
        <v>2696</v>
      </c>
      <c r="N4102" t="s">
        <v>20</v>
      </c>
      <c r="O4102" t="s">
        <v>25627</v>
      </c>
      <c r="P4102" t="s">
        <v>28</v>
      </c>
      <c r="S4102" t="s">
        <v>33942</v>
      </c>
      <c r="T4102" t="s">
        <v>34233</v>
      </c>
      <c r="AD4102" t="str">
        <f t="shared" ref="AD4102:AD4165" si="644">IF((S4102="tühi")*(F4102&lt;&gt;"Elamumaa")*(G4102&lt;&gt;"Elamumaa")*(H4102&lt;&gt;"Elamumaa"),IF(Z4102=0,"",Z4102),"")</f>
        <v/>
      </c>
      <c r="AE4102" t="str">
        <f t="shared" si="637"/>
        <v/>
      </c>
      <c r="AF4102" t="str">
        <f t="shared" ref="AF4102:AF4165" si="645">IF((S4102&lt;&gt;"tühi")*(F4102&lt;&gt;"Elamumaa")*(G4102&lt;&gt;"Elamumaa")*(H4102&lt;&gt;"Elamumaa"),IF(Z4102=0,"",Z4102),"")</f>
        <v/>
      </c>
      <c r="AG4102" t="str">
        <f t="shared" si="643"/>
        <v/>
      </c>
      <c r="AH4102" t="str">
        <f t="shared" si="635"/>
        <v/>
      </c>
      <c r="AI4102">
        <v>0.11</v>
      </c>
      <c r="AJ4102" t="str">
        <f t="shared" si="641"/>
        <v/>
      </c>
      <c r="AK4102" t="str">
        <f t="shared" si="639"/>
        <v/>
      </c>
      <c r="AL4102" t="str">
        <f t="shared" si="642"/>
        <v/>
      </c>
    </row>
    <row r="4103" spans="1:39" x14ac:dyDescent="0.2">
      <c r="A4103" t="s">
        <v>18685</v>
      </c>
      <c r="B4103" t="s">
        <v>2670</v>
      </c>
      <c r="C4103" t="s">
        <v>18686</v>
      </c>
      <c r="D4103" s="1">
        <v>38033</v>
      </c>
      <c r="E4103" s="1">
        <v>44607</v>
      </c>
      <c r="F4103" t="s">
        <v>39</v>
      </c>
      <c r="I4103">
        <v>100</v>
      </c>
      <c r="J4103">
        <v>0</v>
      </c>
      <c r="K4103">
        <v>0</v>
      </c>
      <c r="L4103">
        <v>15717</v>
      </c>
      <c r="M4103">
        <v>15717</v>
      </c>
      <c r="N4103" t="s">
        <v>20</v>
      </c>
      <c r="O4103" t="s">
        <v>18687</v>
      </c>
      <c r="P4103" t="s">
        <v>28</v>
      </c>
      <c r="S4103" t="s">
        <v>33807</v>
      </c>
      <c r="T4103" t="s">
        <v>34524</v>
      </c>
      <c r="U4103" t="s">
        <v>32794</v>
      </c>
      <c r="V4103" t="s">
        <v>33041</v>
      </c>
      <c r="W4103">
        <v>120</v>
      </c>
      <c r="X4103">
        <v>1.5</v>
      </c>
      <c r="Y4103">
        <v>2</v>
      </c>
      <c r="Z4103">
        <v>150</v>
      </c>
      <c r="AA4103">
        <v>7</v>
      </c>
      <c r="AC4103">
        <v>1</v>
      </c>
      <c r="AD4103" t="str">
        <f t="shared" si="644"/>
        <v/>
      </c>
      <c r="AE4103" t="str">
        <f t="shared" si="637"/>
        <v/>
      </c>
      <c r="AF4103">
        <f t="shared" si="645"/>
        <v>150</v>
      </c>
      <c r="AG4103">
        <f t="shared" si="643"/>
        <v>1</v>
      </c>
      <c r="AH4103">
        <f t="shared" ref="AH4103:AH4143" si="646">IF(AG4103="","",AG4103*2.7)</f>
        <v>2.7</v>
      </c>
      <c r="AI4103">
        <v>0.11</v>
      </c>
      <c r="AJ4103">
        <f t="shared" si="641"/>
        <v>0.29700000000000004</v>
      </c>
      <c r="AK4103" t="str">
        <f t="shared" si="639"/>
        <v/>
      </c>
      <c r="AL4103" t="str">
        <f t="shared" si="642"/>
        <v/>
      </c>
      <c r="AM4103" t="s">
        <v>33983</v>
      </c>
    </row>
    <row r="4104" spans="1:39" x14ac:dyDescent="0.2">
      <c r="A4104" t="s">
        <v>26467</v>
      </c>
      <c r="B4104" t="s">
        <v>2670</v>
      </c>
      <c r="C4104" t="s">
        <v>26468</v>
      </c>
      <c r="D4104" s="1">
        <v>41278</v>
      </c>
      <c r="E4104" s="1">
        <v>43951</v>
      </c>
      <c r="F4104" t="s">
        <v>39</v>
      </c>
      <c r="I4104">
        <v>100</v>
      </c>
      <c r="J4104">
        <v>0</v>
      </c>
      <c r="K4104">
        <v>0</v>
      </c>
      <c r="L4104">
        <v>12945</v>
      </c>
      <c r="M4104">
        <v>12945</v>
      </c>
      <c r="N4104" t="s">
        <v>20</v>
      </c>
      <c r="O4104" t="s">
        <v>26469</v>
      </c>
      <c r="P4104" t="s">
        <v>2356</v>
      </c>
      <c r="S4104" t="s">
        <v>33942</v>
      </c>
      <c r="T4104" t="s">
        <v>34233</v>
      </c>
      <c r="AD4104" t="str">
        <f t="shared" si="644"/>
        <v/>
      </c>
      <c r="AE4104" t="str">
        <f t="shared" si="637"/>
        <v/>
      </c>
      <c r="AF4104" t="str">
        <f t="shared" si="645"/>
        <v/>
      </c>
      <c r="AG4104" t="str">
        <f t="shared" si="643"/>
        <v/>
      </c>
      <c r="AH4104" t="str">
        <f t="shared" si="646"/>
        <v/>
      </c>
      <c r="AI4104">
        <v>0.11</v>
      </c>
      <c r="AJ4104" t="str">
        <f t="shared" si="641"/>
        <v/>
      </c>
      <c r="AK4104" t="str">
        <f t="shared" si="639"/>
        <v/>
      </c>
      <c r="AL4104" t="str">
        <f t="shared" si="642"/>
        <v/>
      </c>
    </row>
    <row r="4105" spans="1:39" x14ac:dyDescent="0.2">
      <c r="A4105" t="s">
        <v>26470</v>
      </c>
      <c r="B4105" t="s">
        <v>2670</v>
      </c>
      <c r="C4105" t="s">
        <v>26471</v>
      </c>
      <c r="D4105" s="1">
        <v>41278</v>
      </c>
      <c r="E4105" s="1">
        <v>43456</v>
      </c>
      <c r="F4105" t="s">
        <v>39</v>
      </c>
      <c r="I4105">
        <v>100</v>
      </c>
      <c r="J4105">
        <v>0</v>
      </c>
      <c r="K4105">
        <v>0</v>
      </c>
      <c r="L4105">
        <v>2505</v>
      </c>
      <c r="M4105">
        <v>2505</v>
      </c>
      <c r="N4105" t="s">
        <v>20</v>
      </c>
      <c r="O4105" t="s">
        <v>26472</v>
      </c>
      <c r="P4105" t="s">
        <v>2356</v>
      </c>
      <c r="S4105" t="s">
        <v>33942</v>
      </c>
      <c r="T4105" t="s">
        <v>34233</v>
      </c>
      <c r="AD4105" t="str">
        <f t="shared" si="644"/>
        <v/>
      </c>
      <c r="AE4105" t="str">
        <f t="shared" si="637"/>
        <v/>
      </c>
      <c r="AF4105" t="str">
        <f t="shared" si="645"/>
        <v/>
      </c>
      <c r="AG4105" t="str">
        <f t="shared" si="643"/>
        <v/>
      </c>
      <c r="AH4105" t="str">
        <f t="shared" si="646"/>
        <v/>
      </c>
      <c r="AI4105">
        <v>0.11</v>
      </c>
      <c r="AJ4105" t="str">
        <f t="shared" si="641"/>
        <v/>
      </c>
      <c r="AK4105" t="str">
        <f t="shared" si="639"/>
        <v/>
      </c>
      <c r="AL4105" t="str">
        <f t="shared" si="642"/>
        <v/>
      </c>
    </row>
    <row r="4106" spans="1:39" x14ac:dyDescent="0.2">
      <c r="A4106" t="s">
        <v>30098</v>
      </c>
      <c r="B4106" t="s">
        <v>2670</v>
      </c>
      <c r="C4106" t="s">
        <v>30099</v>
      </c>
      <c r="D4106" s="1">
        <v>43819</v>
      </c>
      <c r="E4106" s="1">
        <v>43819</v>
      </c>
      <c r="F4106" t="s">
        <v>39</v>
      </c>
      <c r="I4106">
        <v>100</v>
      </c>
      <c r="J4106">
        <v>0</v>
      </c>
      <c r="K4106">
        <v>0</v>
      </c>
      <c r="L4106">
        <v>27300</v>
      </c>
      <c r="M4106">
        <v>27334</v>
      </c>
      <c r="N4106" t="s">
        <v>401</v>
      </c>
      <c r="O4106" t="s">
        <v>30100</v>
      </c>
      <c r="P4106" t="s">
        <v>2356</v>
      </c>
      <c r="S4106" t="s">
        <v>33942</v>
      </c>
      <c r="T4106" t="s">
        <v>34233</v>
      </c>
      <c r="AD4106" t="str">
        <f t="shared" si="644"/>
        <v/>
      </c>
      <c r="AE4106" t="str">
        <f t="shared" si="637"/>
        <v/>
      </c>
      <c r="AF4106" t="str">
        <f t="shared" si="645"/>
        <v/>
      </c>
      <c r="AG4106" t="str">
        <f t="shared" si="643"/>
        <v/>
      </c>
      <c r="AH4106" t="str">
        <f t="shared" si="646"/>
        <v/>
      </c>
      <c r="AI4106">
        <v>0.11</v>
      </c>
      <c r="AJ4106" t="str">
        <f t="shared" si="641"/>
        <v/>
      </c>
      <c r="AK4106" t="str">
        <f t="shared" si="639"/>
        <v/>
      </c>
      <c r="AL4106" t="str">
        <f t="shared" si="642"/>
        <v/>
      </c>
    </row>
    <row r="4107" spans="1:39" x14ac:dyDescent="0.2">
      <c r="A4107" t="s">
        <v>32078</v>
      </c>
      <c r="B4107" t="s">
        <v>2670</v>
      </c>
      <c r="C4107" t="s">
        <v>32079</v>
      </c>
      <c r="D4107" s="1">
        <v>44540</v>
      </c>
      <c r="E4107" s="1">
        <v>44540</v>
      </c>
      <c r="F4107" t="s">
        <v>19</v>
      </c>
      <c r="I4107">
        <v>100</v>
      </c>
      <c r="J4107">
        <v>0</v>
      </c>
      <c r="K4107">
        <v>0</v>
      </c>
      <c r="L4107">
        <v>7672</v>
      </c>
      <c r="M4107">
        <v>7672</v>
      </c>
      <c r="N4107" t="s">
        <v>20</v>
      </c>
      <c r="O4107" t="s">
        <v>32080</v>
      </c>
      <c r="P4107" t="s">
        <v>28</v>
      </c>
      <c r="S4107" t="s">
        <v>33942</v>
      </c>
      <c r="T4107" t="s">
        <v>34233</v>
      </c>
      <c r="U4107" t="s">
        <v>32794</v>
      </c>
      <c r="V4107" t="s">
        <v>33042</v>
      </c>
      <c r="W4107">
        <v>150</v>
      </c>
      <c r="Y4107">
        <v>1</v>
      </c>
      <c r="AA4107">
        <v>7.5</v>
      </c>
      <c r="AC4107">
        <v>1</v>
      </c>
      <c r="AD4107" t="str">
        <f t="shared" si="644"/>
        <v/>
      </c>
      <c r="AE4107">
        <f t="shared" si="637"/>
        <v>1</v>
      </c>
      <c r="AF4107" t="str">
        <f t="shared" si="645"/>
        <v/>
      </c>
      <c r="AG4107" t="str">
        <f t="shared" si="643"/>
        <v/>
      </c>
      <c r="AH4107" t="str">
        <f t="shared" si="646"/>
        <v/>
      </c>
      <c r="AI4107">
        <v>0.11</v>
      </c>
      <c r="AJ4107" t="str">
        <f t="shared" si="641"/>
        <v/>
      </c>
      <c r="AK4107">
        <f t="shared" si="639"/>
        <v>2.7</v>
      </c>
      <c r="AL4107">
        <f t="shared" si="642"/>
        <v>0.29700000000000004</v>
      </c>
    </row>
    <row r="4108" spans="1:39" x14ac:dyDescent="0.2">
      <c r="A4108" t="s">
        <v>15447</v>
      </c>
      <c r="B4108" t="s">
        <v>2670</v>
      </c>
      <c r="C4108" t="s">
        <v>15448</v>
      </c>
      <c r="D4108" s="1">
        <v>37369</v>
      </c>
      <c r="E4108" s="1">
        <v>43456</v>
      </c>
      <c r="F4108" t="s">
        <v>39</v>
      </c>
      <c r="I4108">
        <v>100</v>
      </c>
      <c r="J4108">
        <v>0</v>
      </c>
      <c r="K4108">
        <v>0</v>
      </c>
      <c r="L4108">
        <v>26500</v>
      </c>
      <c r="M4108">
        <v>26542</v>
      </c>
      <c r="N4108" t="s">
        <v>401</v>
      </c>
      <c r="O4108" t="s">
        <v>15449</v>
      </c>
      <c r="P4108" t="s">
        <v>28</v>
      </c>
      <c r="S4108" t="s">
        <v>33942</v>
      </c>
      <c r="T4108" t="s">
        <v>34233</v>
      </c>
      <c r="AD4108" t="str">
        <f t="shared" si="644"/>
        <v/>
      </c>
      <c r="AE4108" t="str">
        <f t="shared" si="637"/>
        <v/>
      </c>
      <c r="AF4108" t="str">
        <f t="shared" si="645"/>
        <v/>
      </c>
      <c r="AG4108" t="str">
        <f t="shared" si="643"/>
        <v/>
      </c>
      <c r="AH4108" t="str">
        <f t="shared" si="646"/>
        <v/>
      </c>
      <c r="AI4108">
        <v>0.11</v>
      </c>
      <c r="AJ4108" t="str">
        <f t="shared" si="641"/>
        <v/>
      </c>
      <c r="AK4108" t="str">
        <f t="shared" si="639"/>
        <v/>
      </c>
      <c r="AL4108" t="str">
        <f t="shared" si="642"/>
        <v/>
      </c>
    </row>
    <row r="4109" spans="1:39" x14ac:dyDescent="0.2">
      <c r="A4109" t="s">
        <v>21622</v>
      </c>
      <c r="B4109" t="s">
        <v>2670</v>
      </c>
      <c r="C4109" t="s">
        <v>21623</v>
      </c>
      <c r="D4109" s="1">
        <v>38597</v>
      </c>
      <c r="E4109" s="1">
        <v>43456</v>
      </c>
      <c r="F4109" t="s">
        <v>39</v>
      </c>
      <c r="G4109" t="s">
        <v>15348</v>
      </c>
      <c r="I4109">
        <v>60</v>
      </c>
      <c r="J4109">
        <v>40</v>
      </c>
      <c r="K4109">
        <v>0</v>
      </c>
      <c r="L4109">
        <v>39500</v>
      </c>
      <c r="M4109">
        <v>39473</v>
      </c>
      <c r="N4109" t="s">
        <v>401</v>
      </c>
      <c r="O4109" t="s">
        <v>21624</v>
      </c>
      <c r="P4109" t="s">
        <v>28</v>
      </c>
      <c r="S4109" t="s">
        <v>33942</v>
      </c>
      <c r="T4109" t="s">
        <v>34233</v>
      </c>
      <c r="AD4109" t="str">
        <f t="shared" si="644"/>
        <v/>
      </c>
      <c r="AE4109" t="str">
        <f t="shared" si="637"/>
        <v/>
      </c>
      <c r="AF4109" t="str">
        <f t="shared" si="645"/>
        <v/>
      </c>
      <c r="AG4109" t="str">
        <f t="shared" si="643"/>
        <v/>
      </c>
      <c r="AH4109" t="str">
        <f t="shared" si="646"/>
        <v/>
      </c>
      <c r="AI4109">
        <v>0.11</v>
      </c>
      <c r="AJ4109" t="str">
        <f t="shared" si="641"/>
        <v/>
      </c>
      <c r="AK4109" t="str">
        <f t="shared" si="639"/>
        <v/>
      </c>
      <c r="AL4109" t="str">
        <f t="shared" si="642"/>
        <v/>
      </c>
    </row>
    <row r="4110" spans="1:39" x14ac:dyDescent="0.2">
      <c r="A4110" t="s">
        <v>11978</v>
      </c>
      <c r="B4110" t="s">
        <v>2670</v>
      </c>
      <c r="C4110" t="s">
        <v>11979</v>
      </c>
      <c r="D4110" s="1">
        <v>36601</v>
      </c>
      <c r="E4110" s="1">
        <v>44280</v>
      </c>
      <c r="F4110" t="s">
        <v>39</v>
      </c>
      <c r="I4110">
        <v>100</v>
      </c>
      <c r="J4110">
        <v>0</v>
      </c>
      <c r="K4110">
        <v>0</v>
      </c>
      <c r="L4110">
        <v>25200</v>
      </c>
      <c r="M4110">
        <v>25196</v>
      </c>
      <c r="N4110" t="s">
        <v>401</v>
      </c>
      <c r="O4110" t="s">
        <v>11980</v>
      </c>
      <c r="P4110" t="s">
        <v>28</v>
      </c>
      <c r="S4110" t="s">
        <v>33942</v>
      </c>
      <c r="T4110" t="s">
        <v>34233</v>
      </c>
      <c r="AD4110" t="str">
        <f t="shared" si="644"/>
        <v/>
      </c>
      <c r="AE4110" t="str">
        <f t="shared" si="637"/>
        <v/>
      </c>
      <c r="AF4110" t="str">
        <f t="shared" si="645"/>
        <v/>
      </c>
      <c r="AG4110" t="str">
        <f t="shared" si="643"/>
        <v/>
      </c>
      <c r="AH4110" t="str">
        <f t="shared" si="646"/>
        <v/>
      </c>
      <c r="AI4110">
        <v>0.11</v>
      </c>
      <c r="AJ4110" t="str">
        <f t="shared" si="641"/>
        <v/>
      </c>
      <c r="AK4110" t="str">
        <f t="shared" si="639"/>
        <v/>
      </c>
      <c r="AL4110" t="str">
        <f t="shared" si="642"/>
        <v/>
      </c>
    </row>
    <row r="4111" spans="1:39" x14ac:dyDescent="0.2">
      <c r="A4111" t="s">
        <v>27688</v>
      </c>
      <c r="B4111" t="s">
        <v>2670</v>
      </c>
      <c r="C4111" t="s">
        <v>27689</v>
      </c>
      <c r="D4111" s="1">
        <v>42146</v>
      </c>
      <c r="E4111" s="1">
        <v>43951</v>
      </c>
      <c r="F4111" t="s">
        <v>39</v>
      </c>
      <c r="I4111">
        <v>100</v>
      </c>
      <c r="J4111">
        <v>0</v>
      </c>
      <c r="K4111">
        <v>0</v>
      </c>
      <c r="L4111">
        <v>10300</v>
      </c>
      <c r="M4111">
        <v>10300</v>
      </c>
      <c r="N4111" t="s">
        <v>20</v>
      </c>
      <c r="O4111" t="s">
        <v>27690</v>
      </c>
      <c r="P4111" t="s">
        <v>28</v>
      </c>
      <c r="S4111" t="s">
        <v>33803</v>
      </c>
      <c r="T4111" t="s">
        <v>34349</v>
      </c>
      <c r="AD4111" t="str">
        <f t="shared" si="644"/>
        <v/>
      </c>
      <c r="AE4111" t="str">
        <f t="shared" si="637"/>
        <v/>
      </c>
      <c r="AF4111" t="str">
        <f t="shared" si="645"/>
        <v/>
      </c>
      <c r="AG4111" s="17">
        <v>1</v>
      </c>
      <c r="AH4111">
        <f t="shared" si="646"/>
        <v>2.7</v>
      </c>
      <c r="AI4111">
        <v>0.11</v>
      </c>
      <c r="AJ4111">
        <f t="shared" si="641"/>
        <v>0.29700000000000004</v>
      </c>
      <c r="AK4111" t="str">
        <f t="shared" si="639"/>
        <v/>
      </c>
      <c r="AL4111" t="str">
        <f t="shared" si="642"/>
        <v/>
      </c>
    </row>
    <row r="4112" spans="1:39" x14ac:dyDescent="0.2">
      <c r="A4112" t="s">
        <v>13564</v>
      </c>
      <c r="B4112" t="s">
        <v>2670</v>
      </c>
      <c r="C4112" t="s">
        <v>13565</v>
      </c>
      <c r="D4112" s="1">
        <v>36949</v>
      </c>
      <c r="E4112" s="1">
        <v>43456</v>
      </c>
      <c r="F4112" t="s">
        <v>39</v>
      </c>
      <c r="I4112">
        <v>100</v>
      </c>
      <c r="J4112">
        <v>0</v>
      </c>
      <c r="K4112">
        <v>0</v>
      </c>
      <c r="L4112">
        <v>2000</v>
      </c>
      <c r="M4112">
        <v>2000</v>
      </c>
      <c r="N4112" t="s">
        <v>20</v>
      </c>
      <c r="O4112" t="s">
        <v>13566</v>
      </c>
      <c r="P4112" t="s">
        <v>28</v>
      </c>
      <c r="S4112" t="s">
        <v>32628</v>
      </c>
      <c r="T4112" t="s">
        <v>33241</v>
      </c>
      <c r="AD4112" t="str">
        <f t="shared" si="644"/>
        <v/>
      </c>
      <c r="AE4112" t="str">
        <f t="shared" si="637"/>
        <v/>
      </c>
      <c r="AF4112" t="str">
        <f t="shared" si="645"/>
        <v/>
      </c>
      <c r="AG4112" t="str">
        <f>IF((S4112&lt;&gt;"tühi")*(AC4112&lt;&gt;""),AC4112,"")</f>
        <v/>
      </c>
      <c r="AH4112" t="str">
        <f t="shared" si="646"/>
        <v/>
      </c>
      <c r="AI4112">
        <v>0.11</v>
      </c>
      <c r="AJ4112" t="str">
        <f t="shared" si="641"/>
        <v/>
      </c>
      <c r="AK4112" t="str">
        <f t="shared" si="639"/>
        <v/>
      </c>
      <c r="AL4112" t="str">
        <f t="shared" si="642"/>
        <v/>
      </c>
    </row>
    <row r="4113" spans="1:38" x14ac:dyDescent="0.2">
      <c r="A4113" t="s">
        <v>19740</v>
      </c>
      <c r="B4113" t="s">
        <v>2670</v>
      </c>
      <c r="C4113" t="s">
        <v>19741</v>
      </c>
      <c r="D4113" s="1">
        <v>38033</v>
      </c>
      <c r="E4113" s="1">
        <v>44546</v>
      </c>
      <c r="F4113" t="s">
        <v>19</v>
      </c>
      <c r="I4113">
        <v>100</v>
      </c>
      <c r="J4113">
        <v>0</v>
      </c>
      <c r="K4113">
        <v>0</v>
      </c>
      <c r="L4113">
        <v>1085</v>
      </c>
      <c r="M4113">
        <v>1085</v>
      </c>
      <c r="N4113" t="s">
        <v>20</v>
      </c>
      <c r="O4113" t="s">
        <v>19742</v>
      </c>
      <c r="P4113" t="s">
        <v>28</v>
      </c>
      <c r="S4113" t="s">
        <v>32628</v>
      </c>
      <c r="T4113" t="s">
        <v>34349</v>
      </c>
      <c r="AD4113" t="str">
        <f t="shared" si="644"/>
        <v/>
      </c>
      <c r="AE4113" t="str">
        <f t="shared" si="637"/>
        <v/>
      </c>
      <c r="AF4113" t="str">
        <f t="shared" si="645"/>
        <v/>
      </c>
      <c r="AG4113" s="17">
        <v>1</v>
      </c>
      <c r="AH4113">
        <f t="shared" si="646"/>
        <v>2.7</v>
      </c>
      <c r="AI4113">
        <v>0.11</v>
      </c>
      <c r="AJ4113">
        <f t="shared" si="641"/>
        <v>0.29700000000000004</v>
      </c>
      <c r="AK4113" t="str">
        <f t="shared" si="639"/>
        <v/>
      </c>
      <c r="AL4113" t="str">
        <f t="shared" si="642"/>
        <v/>
      </c>
    </row>
    <row r="4114" spans="1:38" x14ac:dyDescent="0.2">
      <c r="A4114" t="s">
        <v>20210</v>
      </c>
      <c r="B4114" t="s">
        <v>2670</v>
      </c>
      <c r="C4114" t="s">
        <v>20211</v>
      </c>
      <c r="D4114" s="1">
        <v>38321</v>
      </c>
      <c r="E4114" s="1">
        <v>43456</v>
      </c>
      <c r="F4114" t="s">
        <v>15348</v>
      </c>
      <c r="I4114">
        <v>100</v>
      </c>
      <c r="J4114">
        <v>0</v>
      </c>
      <c r="K4114">
        <v>0</v>
      </c>
      <c r="L4114">
        <v>5076</v>
      </c>
      <c r="M4114">
        <v>5076</v>
      </c>
      <c r="N4114" t="s">
        <v>20</v>
      </c>
      <c r="O4114" t="s">
        <v>20212</v>
      </c>
      <c r="P4114" t="s">
        <v>28</v>
      </c>
      <c r="S4114" t="s">
        <v>33942</v>
      </c>
      <c r="T4114" t="s">
        <v>34233</v>
      </c>
      <c r="AD4114" t="str">
        <f t="shared" si="644"/>
        <v/>
      </c>
      <c r="AE4114" t="str">
        <f t="shared" si="637"/>
        <v/>
      </c>
      <c r="AF4114" t="str">
        <f t="shared" si="645"/>
        <v/>
      </c>
      <c r="AG4114" t="str">
        <f t="shared" ref="AG4114:AG4120" si="647">IF((S4114&lt;&gt;"tühi")*(AC4114&lt;&gt;""),AC4114,"")</f>
        <v/>
      </c>
      <c r="AH4114" t="str">
        <f t="shared" si="646"/>
        <v/>
      </c>
      <c r="AI4114">
        <v>0.11</v>
      </c>
      <c r="AJ4114" t="str">
        <f t="shared" si="641"/>
        <v/>
      </c>
      <c r="AK4114" t="str">
        <f t="shared" si="639"/>
        <v/>
      </c>
      <c r="AL4114" t="str">
        <f t="shared" si="642"/>
        <v/>
      </c>
    </row>
    <row r="4115" spans="1:38" x14ac:dyDescent="0.2">
      <c r="A4115" t="s">
        <v>11981</v>
      </c>
      <c r="B4115" t="s">
        <v>2670</v>
      </c>
      <c r="C4115" t="s">
        <v>11982</v>
      </c>
      <c r="D4115" s="1">
        <v>36601</v>
      </c>
      <c r="E4115" s="1">
        <v>44546</v>
      </c>
      <c r="F4115" t="s">
        <v>39</v>
      </c>
      <c r="I4115">
        <v>100</v>
      </c>
      <c r="J4115">
        <v>0</v>
      </c>
      <c r="K4115">
        <v>0</v>
      </c>
      <c r="L4115">
        <v>17082</v>
      </c>
      <c r="M4115">
        <v>17082</v>
      </c>
      <c r="N4115" t="s">
        <v>20</v>
      </c>
      <c r="O4115" t="s">
        <v>11983</v>
      </c>
      <c r="P4115" t="s">
        <v>28</v>
      </c>
      <c r="S4115" t="s">
        <v>33942</v>
      </c>
      <c r="T4115" t="s">
        <v>34233</v>
      </c>
      <c r="AD4115" t="str">
        <f t="shared" si="644"/>
        <v/>
      </c>
      <c r="AE4115" t="str">
        <f t="shared" ref="AE4115:AE4178" si="648">IF((S4115="tühi")*(AC4115&lt;&gt;""),AC4115,"")</f>
        <v/>
      </c>
      <c r="AF4115" t="str">
        <f t="shared" si="645"/>
        <v/>
      </c>
      <c r="AG4115" t="str">
        <f t="shared" si="647"/>
        <v/>
      </c>
      <c r="AH4115" t="str">
        <f t="shared" si="646"/>
        <v/>
      </c>
      <c r="AI4115">
        <v>0.11</v>
      </c>
      <c r="AJ4115" t="str">
        <f t="shared" si="641"/>
        <v/>
      </c>
      <c r="AK4115" t="str">
        <f t="shared" si="639"/>
        <v/>
      </c>
      <c r="AL4115" t="str">
        <f t="shared" si="642"/>
        <v/>
      </c>
    </row>
    <row r="4116" spans="1:38" x14ac:dyDescent="0.2">
      <c r="A4116" t="s">
        <v>26446</v>
      </c>
      <c r="B4116" t="s">
        <v>2670</v>
      </c>
      <c r="C4116" t="s">
        <v>26447</v>
      </c>
      <c r="D4116" s="1">
        <v>41278</v>
      </c>
      <c r="E4116" s="1">
        <v>44546</v>
      </c>
      <c r="F4116" t="s">
        <v>39</v>
      </c>
      <c r="I4116">
        <v>100</v>
      </c>
      <c r="J4116">
        <v>0</v>
      </c>
      <c r="K4116">
        <v>0</v>
      </c>
      <c r="L4116">
        <v>10586</v>
      </c>
      <c r="M4116">
        <v>10586</v>
      </c>
      <c r="N4116" t="s">
        <v>20</v>
      </c>
      <c r="O4116" t="s">
        <v>26448</v>
      </c>
      <c r="P4116" t="s">
        <v>2356</v>
      </c>
      <c r="S4116" t="s">
        <v>33942</v>
      </c>
      <c r="T4116" t="s">
        <v>34233</v>
      </c>
      <c r="AD4116" t="str">
        <f t="shared" si="644"/>
        <v/>
      </c>
      <c r="AE4116" t="str">
        <f t="shared" si="648"/>
        <v/>
      </c>
      <c r="AF4116" t="str">
        <f t="shared" si="645"/>
        <v/>
      </c>
      <c r="AG4116" t="str">
        <f t="shared" si="647"/>
        <v/>
      </c>
      <c r="AH4116" t="str">
        <f t="shared" si="646"/>
        <v/>
      </c>
      <c r="AI4116">
        <v>0.11</v>
      </c>
      <c r="AJ4116" t="str">
        <f t="shared" si="641"/>
        <v/>
      </c>
      <c r="AK4116" t="str">
        <f t="shared" si="639"/>
        <v/>
      </c>
      <c r="AL4116" t="str">
        <f t="shared" si="642"/>
        <v/>
      </c>
    </row>
    <row r="4117" spans="1:38" x14ac:dyDescent="0.2">
      <c r="A4117" t="s">
        <v>30989</v>
      </c>
      <c r="B4117" t="s">
        <v>2670</v>
      </c>
      <c r="C4117" t="s">
        <v>30990</v>
      </c>
      <c r="D4117" s="1">
        <v>43859</v>
      </c>
      <c r="E4117" s="1">
        <v>44085</v>
      </c>
      <c r="F4117" t="s">
        <v>889</v>
      </c>
      <c r="I4117">
        <v>100</v>
      </c>
      <c r="J4117">
        <v>0</v>
      </c>
      <c r="K4117">
        <v>0</v>
      </c>
      <c r="L4117">
        <v>11425</v>
      </c>
      <c r="M4117">
        <v>11425</v>
      </c>
      <c r="N4117" t="s">
        <v>20</v>
      </c>
      <c r="O4117" t="s">
        <v>30991</v>
      </c>
      <c r="P4117" t="s">
        <v>44</v>
      </c>
      <c r="S4117" t="s">
        <v>33942</v>
      </c>
      <c r="T4117" t="s">
        <v>34233</v>
      </c>
      <c r="AD4117" t="str">
        <f t="shared" si="644"/>
        <v/>
      </c>
      <c r="AE4117" t="str">
        <f t="shared" si="648"/>
        <v/>
      </c>
      <c r="AF4117" t="str">
        <f t="shared" si="645"/>
        <v/>
      </c>
      <c r="AG4117" t="str">
        <f t="shared" si="647"/>
        <v/>
      </c>
      <c r="AH4117" t="str">
        <f t="shared" si="646"/>
        <v/>
      </c>
      <c r="AI4117">
        <v>0.11</v>
      </c>
      <c r="AJ4117" t="str">
        <f t="shared" si="641"/>
        <v/>
      </c>
      <c r="AK4117" t="str">
        <f t="shared" si="639"/>
        <v/>
      </c>
      <c r="AL4117" t="str">
        <f t="shared" si="642"/>
        <v/>
      </c>
    </row>
    <row r="4118" spans="1:38" x14ac:dyDescent="0.2">
      <c r="A4118" t="s">
        <v>13642</v>
      </c>
      <c r="B4118" t="s">
        <v>2670</v>
      </c>
      <c r="C4118" t="s">
        <v>13643</v>
      </c>
      <c r="D4118" s="1">
        <v>39603</v>
      </c>
      <c r="E4118" s="1">
        <v>44557</v>
      </c>
      <c r="F4118" t="s">
        <v>39</v>
      </c>
      <c r="I4118">
        <v>100</v>
      </c>
      <c r="J4118">
        <v>0</v>
      </c>
      <c r="K4118">
        <v>0</v>
      </c>
      <c r="L4118">
        <v>48100</v>
      </c>
      <c r="M4118">
        <v>48069</v>
      </c>
      <c r="N4118" t="s">
        <v>401</v>
      </c>
      <c r="O4118" t="s">
        <v>13644</v>
      </c>
      <c r="P4118" t="s">
        <v>28</v>
      </c>
      <c r="S4118" t="s">
        <v>33942</v>
      </c>
      <c r="T4118" t="s">
        <v>34233</v>
      </c>
      <c r="AD4118" t="str">
        <f t="shared" si="644"/>
        <v/>
      </c>
      <c r="AE4118" t="str">
        <f t="shared" si="648"/>
        <v/>
      </c>
      <c r="AF4118" t="str">
        <f t="shared" si="645"/>
        <v/>
      </c>
      <c r="AG4118" t="str">
        <f t="shared" si="647"/>
        <v/>
      </c>
      <c r="AH4118" t="str">
        <f t="shared" si="646"/>
        <v/>
      </c>
      <c r="AI4118">
        <v>0.11</v>
      </c>
      <c r="AJ4118" t="str">
        <f t="shared" si="641"/>
        <v/>
      </c>
      <c r="AK4118" t="str">
        <f t="shared" si="639"/>
        <v/>
      </c>
      <c r="AL4118" t="str">
        <f t="shared" si="642"/>
        <v/>
      </c>
    </row>
    <row r="4119" spans="1:38" x14ac:dyDescent="0.2">
      <c r="A4119" t="s">
        <v>21692</v>
      </c>
      <c r="B4119" t="s">
        <v>2670</v>
      </c>
      <c r="C4119" t="s">
        <v>13643</v>
      </c>
      <c r="D4119" s="1">
        <v>38596</v>
      </c>
      <c r="E4119" s="1">
        <v>43951</v>
      </c>
      <c r="F4119" t="s">
        <v>39</v>
      </c>
      <c r="I4119">
        <v>100</v>
      </c>
      <c r="J4119">
        <v>0</v>
      </c>
      <c r="K4119">
        <v>0</v>
      </c>
      <c r="L4119">
        <v>12134</v>
      </c>
      <c r="M4119">
        <v>12134</v>
      </c>
      <c r="N4119" t="s">
        <v>20</v>
      </c>
      <c r="O4119" t="s">
        <v>13644</v>
      </c>
      <c r="P4119" t="s">
        <v>28</v>
      </c>
      <c r="S4119" t="s">
        <v>33942</v>
      </c>
      <c r="T4119" t="s">
        <v>34233</v>
      </c>
      <c r="AD4119" t="str">
        <f t="shared" si="644"/>
        <v/>
      </c>
      <c r="AE4119" t="str">
        <f t="shared" si="648"/>
        <v/>
      </c>
      <c r="AF4119" t="str">
        <f t="shared" si="645"/>
        <v/>
      </c>
      <c r="AG4119" t="str">
        <f t="shared" si="647"/>
        <v/>
      </c>
      <c r="AH4119" t="str">
        <f t="shared" si="646"/>
        <v/>
      </c>
      <c r="AI4119">
        <v>0.11</v>
      </c>
      <c r="AJ4119" t="str">
        <f t="shared" si="641"/>
        <v/>
      </c>
      <c r="AK4119" t="str">
        <f t="shared" si="639"/>
        <v/>
      </c>
      <c r="AL4119" t="str">
        <f t="shared" si="642"/>
        <v/>
      </c>
    </row>
    <row r="4120" spans="1:38" x14ac:dyDescent="0.2">
      <c r="A4120" t="s">
        <v>15011</v>
      </c>
      <c r="B4120" t="s">
        <v>2670</v>
      </c>
      <c r="C4120" t="s">
        <v>15008</v>
      </c>
      <c r="D4120" s="1">
        <v>37299</v>
      </c>
      <c r="E4120" s="1">
        <v>44546</v>
      </c>
      <c r="F4120" t="s">
        <v>39</v>
      </c>
      <c r="I4120">
        <v>100</v>
      </c>
      <c r="J4120">
        <v>0</v>
      </c>
      <c r="K4120">
        <v>0</v>
      </c>
      <c r="L4120">
        <v>3722</v>
      </c>
      <c r="M4120">
        <v>3722</v>
      </c>
      <c r="N4120" t="s">
        <v>20</v>
      </c>
      <c r="O4120" t="s">
        <v>15009</v>
      </c>
      <c r="P4120" t="s">
        <v>28</v>
      </c>
      <c r="S4120" t="s">
        <v>33942</v>
      </c>
      <c r="T4120" t="s">
        <v>34233</v>
      </c>
      <c r="AD4120" t="str">
        <f t="shared" si="644"/>
        <v/>
      </c>
      <c r="AE4120" t="str">
        <f t="shared" si="648"/>
        <v/>
      </c>
      <c r="AF4120" t="str">
        <f t="shared" si="645"/>
        <v/>
      </c>
      <c r="AG4120" t="str">
        <f t="shared" si="647"/>
        <v/>
      </c>
      <c r="AH4120" t="str">
        <f t="shared" si="646"/>
        <v/>
      </c>
      <c r="AI4120">
        <v>0.11</v>
      </c>
      <c r="AJ4120" t="str">
        <f t="shared" si="641"/>
        <v/>
      </c>
      <c r="AK4120" t="str">
        <f t="shared" si="639"/>
        <v/>
      </c>
      <c r="AL4120" t="str">
        <f t="shared" si="642"/>
        <v/>
      </c>
    </row>
    <row r="4121" spans="1:38" x14ac:dyDescent="0.2">
      <c r="A4121" t="s">
        <v>24338</v>
      </c>
      <c r="B4121" t="s">
        <v>2670</v>
      </c>
      <c r="C4121" t="s">
        <v>12207</v>
      </c>
      <c r="D4121" s="1">
        <v>39409</v>
      </c>
      <c r="E4121" s="1">
        <v>44263</v>
      </c>
      <c r="F4121" t="s">
        <v>39</v>
      </c>
      <c r="I4121">
        <v>100</v>
      </c>
      <c r="J4121">
        <v>0</v>
      </c>
      <c r="K4121">
        <v>0</v>
      </c>
      <c r="L4121">
        <v>24600</v>
      </c>
      <c r="M4121">
        <v>24572</v>
      </c>
      <c r="N4121" t="s">
        <v>401</v>
      </c>
      <c r="O4121" t="s">
        <v>12208</v>
      </c>
      <c r="P4121" t="s">
        <v>28</v>
      </c>
      <c r="S4121" t="s">
        <v>33808</v>
      </c>
      <c r="T4121" t="s">
        <v>34349</v>
      </c>
      <c r="AD4121" t="str">
        <f t="shared" si="644"/>
        <v/>
      </c>
      <c r="AE4121" t="str">
        <f t="shared" si="648"/>
        <v/>
      </c>
      <c r="AF4121" t="str">
        <f t="shared" si="645"/>
        <v/>
      </c>
      <c r="AG4121" s="17">
        <v>1</v>
      </c>
      <c r="AH4121">
        <f t="shared" si="646"/>
        <v>2.7</v>
      </c>
      <c r="AI4121">
        <v>0.11</v>
      </c>
      <c r="AJ4121">
        <f t="shared" si="641"/>
        <v>0.29700000000000004</v>
      </c>
      <c r="AK4121" t="str">
        <f t="shared" si="639"/>
        <v/>
      </c>
      <c r="AL4121" t="str">
        <f t="shared" si="642"/>
        <v/>
      </c>
    </row>
    <row r="4122" spans="1:38" x14ac:dyDescent="0.2">
      <c r="A4122" t="s">
        <v>21699</v>
      </c>
      <c r="B4122" t="s">
        <v>2670</v>
      </c>
      <c r="C4122" t="s">
        <v>21697</v>
      </c>
      <c r="D4122" s="1">
        <v>38596</v>
      </c>
      <c r="E4122" s="1">
        <v>43951</v>
      </c>
      <c r="F4122" t="s">
        <v>39</v>
      </c>
      <c r="I4122">
        <v>100</v>
      </c>
      <c r="J4122">
        <v>0</v>
      </c>
      <c r="K4122">
        <v>0</v>
      </c>
      <c r="L4122">
        <v>2374</v>
      </c>
      <c r="M4122">
        <v>2374</v>
      </c>
      <c r="N4122" t="s">
        <v>20</v>
      </c>
      <c r="O4122" t="s">
        <v>21698</v>
      </c>
      <c r="P4122" t="s">
        <v>28</v>
      </c>
      <c r="S4122" t="s">
        <v>33942</v>
      </c>
      <c r="T4122" t="s">
        <v>34233</v>
      </c>
      <c r="AD4122" t="str">
        <f t="shared" si="644"/>
        <v/>
      </c>
      <c r="AE4122" t="str">
        <f t="shared" si="648"/>
        <v/>
      </c>
      <c r="AF4122" t="str">
        <f t="shared" si="645"/>
        <v/>
      </c>
      <c r="AG4122" t="str">
        <f t="shared" ref="AG4122:AG4128" si="649">IF((S4122&lt;&gt;"tühi")*(AC4122&lt;&gt;""),AC4122,"")</f>
        <v/>
      </c>
      <c r="AH4122" t="str">
        <f t="shared" si="646"/>
        <v/>
      </c>
      <c r="AI4122">
        <v>0.11</v>
      </c>
      <c r="AJ4122" t="str">
        <f t="shared" si="641"/>
        <v/>
      </c>
      <c r="AK4122" t="str">
        <f t="shared" si="639"/>
        <v/>
      </c>
      <c r="AL4122" t="str">
        <f t="shared" si="642"/>
        <v/>
      </c>
    </row>
    <row r="4123" spans="1:38" x14ac:dyDescent="0.2">
      <c r="A4123" t="s">
        <v>32103</v>
      </c>
      <c r="B4123" t="s">
        <v>2670</v>
      </c>
      <c r="C4123" t="s">
        <v>21697</v>
      </c>
      <c r="D4123" s="1">
        <v>44557</v>
      </c>
      <c r="E4123" s="1">
        <v>44557</v>
      </c>
      <c r="F4123" t="s">
        <v>39</v>
      </c>
      <c r="I4123">
        <v>100</v>
      </c>
      <c r="J4123">
        <v>0</v>
      </c>
      <c r="K4123">
        <v>0</v>
      </c>
      <c r="L4123">
        <v>17655</v>
      </c>
      <c r="M4123">
        <v>17655</v>
      </c>
      <c r="N4123" t="s">
        <v>20</v>
      </c>
      <c r="O4123" t="s">
        <v>21698</v>
      </c>
      <c r="P4123" t="s">
        <v>28</v>
      </c>
      <c r="S4123" t="s">
        <v>33942</v>
      </c>
      <c r="T4123" t="s">
        <v>34233</v>
      </c>
      <c r="AD4123" t="str">
        <f t="shared" si="644"/>
        <v/>
      </c>
      <c r="AE4123" t="str">
        <f t="shared" si="648"/>
        <v/>
      </c>
      <c r="AF4123" t="str">
        <f t="shared" si="645"/>
        <v/>
      </c>
      <c r="AG4123" t="str">
        <f t="shared" si="649"/>
        <v/>
      </c>
      <c r="AH4123" t="str">
        <f t="shared" si="646"/>
        <v/>
      </c>
      <c r="AI4123">
        <v>0.11</v>
      </c>
      <c r="AJ4123" t="str">
        <f t="shared" si="641"/>
        <v/>
      </c>
      <c r="AK4123" t="str">
        <f t="shared" si="639"/>
        <v/>
      </c>
      <c r="AL4123" t="str">
        <f t="shared" si="642"/>
        <v/>
      </c>
    </row>
    <row r="4124" spans="1:38" x14ac:dyDescent="0.2">
      <c r="A4124" t="s">
        <v>18011</v>
      </c>
      <c r="B4124" t="s">
        <v>2670</v>
      </c>
      <c r="C4124" t="s">
        <v>18012</v>
      </c>
      <c r="D4124" s="1">
        <v>37953</v>
      </c>
      <c r="E4124" s="1">
        <v>44280</v>
      </c>
      <c r="F4124" t="s">
        <v>39</v>
      </c>
      <c r="I4124">
        <v>100</v>
      </c>
      <c r="J4124">
        <v>0</v>
      </c>
      <c r="K4124">
        <v>0</v>
      </c>
      <c r="L4124">
        <v>2184</v>
      </c>
      <c r="M4124">
        <v>2184</v>
      </c>
      <c r="N4124" t="s">
        <v>20</v>
      </c>
      <c r="O4124" t="s">
        <v>18013</v>
      </c>
      <c r="P4124" t="s">
        <v>28</v>
      </c>
      <c r="S4124" t="s">
        <v>33797</v>
      </c>
      <c r="T4124" t="s">
        <v>20202</v>
      </c>
      <c r="AD4124" t="str">
        <f t="shared" si="644"/>
        <v/>
      </c>
      <c r="AE4124" t="str">
        <f t="shared" si="648"/>
        <v/>
      </c>
      <c r="AF4124" t="str">
        <f t="shared" si="645"/>
        <v/>
      </c>
      <c r="AG4124" t="str">
        <f t="shared" si="649"/>
        <v/>
      </c>
      <c r="AH4124" t="str">
        <f t="shared" si="646"/>
        <v/>
      </c>
      <c r="AI4124">
        <v>0.11</v>
      </c>
      <c r="AJ4124" t="str">
        <f t="shared" si="641"/>
        <v/>
      </c>
      <c r="AK4124" t="str">
        <f t="shared" si="639"/>
        <v/>
      </c>
      <c r="AL4124" t="str">
        <f t="shared" si="642"/>
        <v/>
      </c>
    </row>
    <row r="4125" spans="1:38" x14ac:dyDescent="0.2">
      <c r="A4125" t="s">
        <v>16950</v>
      </c>
      <c r="B4125" t="s">
        <v>2670</v>
      </c>
      <c r="C4125" t="s">
        <v>11020</v>
      </c>
      <c r="D4125" s="1">
        <v>37663</v>
      </c>
      <c r="E4125" s="1">
        <v>44546</v>
      </c>
      <c r="F4125" t="s">
        <v>39</v>
      </c>
      <c r="I4125">
        <v>100</v>
      </c>
      <c r="J4125">
        <v>0</v>
      </c>
      <c r="K4125">
        <v>0</v>
      </c>
      <c r="L4125">
        <v>15052</v>
      </c>
      <c r="M4125">
        <v>15052</v>
      </c>
      <c r="N4125" t="s">
        <v>20</v>
      </c>
      <c r="O4125" t="s">
        <v>16949</v>
      </c>
      <c r="P4125" t="s">
        <v>28</v>
      </c>
      <c r="S4125" t="s">
        <v>33808</v>
      </c>
      <c r="T4125" t="s">
        <v>34363</v>
      </c>
      <c r="AD4125" t="str">
        <f t="shared" si="644"/>
        <v/>
      </c>
      <c r="AE4125" t="str">
        <f t="shared" si="648"/>
        <v/>
      </c>
      <c r="AF4125" t="str">
        <f t="shared" si="645"/>
        <v/>
      </c>
      <c r="AG4125" t="str">
        <f t="shared" si="649"/>
        <v/>
      </c>
      <c r="AH4125" t="str">
        <f t="shared" si="646"/>
        <v/>
      </c>
      <c r="AI4125">
        <v>0.11</v>
      </c>
      <c r="AJ4125" t="str">
        <f t="shared" si="641"/>
        <v/>
      </c>
      <c r="AK4125" t="str">
        <f t="shared" si="639"/>
        <v/>
      </c>
      <c r="AL4125" t="str">
        <f t="shared" si="642"/>
        <v/>
      </c>
    </row>
    <row r="4126" spans="1:38" x14ac:dyDescent="0.2">
      <c r="A4126" t="s">
        <v>12669</v>
      </c>
      <c r="B4126" t="s">
        <v>2670</v>
      </c>
      <c r="C4126" t="s">
        <v>12670</v>
      </c>
      <c r="D4126" s="1">
        <v>36712</v>
      </c>
      <c r="E4126" s="1">
        <v>43902</v>
      </c>
      <c r="F4126" t="s">
        <v>39</v>
      </c>
      <c r="I4126">
        <v>100</v>
      </c>
      <c r="J4126">
        <v>0</v>
      </c>
      <c r="K4126">
        <v>0</v>
      </c>
      <c r="L4126">
        <v>23600</v>
      </c>
      <c r="M4126">
        <v>23606</v>
      </c>
      <c r="N4126" t="s">
        <v>401</v>
      </c>
      <c r="O4126" t="s">
        <v>12671</v>
      </c>
      <c r="P4126" t="s">
        <v>28</v>
      </c>
      <c r="S4126" t="s">
        <v>33942</v>
      </c>
      <c r="T4126" t="s">
        <v>34436</v>
      </c>
      <c r="AD4126" t="str">
        <f t="shared" si="644"/>
        <v/>
      </c>
      <c r="AE4126" t="str">
        <f t="shared" si="648"/>
        <v/>
      </c>
      <c r="AF4126" t="str">
        <f t="shared" si="645"/>
        <v/>
      </c>
      <c r="AG4126" t="str">
        <f t="shared" si="649"/>
        <v/>
      </c>
      <c r="AH4126" t="str">
        <f t="shared" si="646"/>
        <v/>
      </c>
      <c r="AI4126">
        <v>0.11</v>
      </c>
      <c r="AJ4126" t="str">
        <f t="shared" si="641"/>
        <v/>
      </c>
      <c r="AK4126" t="str">
        <f t="shared" si="639"/>
        <v/>
      </c>
      <c r="AL4126" t="str">
        <f t="shared" si="642"/>
        <v/>
      </c>
    </row>
    <row r="4127" spans="1:38" x14ac:dyDescent="0.2">
      <c r="A4127" t="s">
        <v>15467</v>
      </c>
      <c r="B4127" t="s">
        <v>2670</v>
      </c>
      <c r="C4127" t="s">
        <v>12670</v>
      </c>
      <c r="D4127" s="1">
        <v>37376</v>
      </c>
      <c r="E4127" s="1">
        <v>44546</v>
      </c>
      <c r="F4127" t="s">
        <v>39</v>
      </c>
      <c r="I4127">
        <v>100</v>
      </c>
      <c r="J4127">
        <v>0</v>
      </c>
      <c r="K4127">
        <v>0</v>
      </c>
      <c r="L4127">
        <v>1298</v>
      </c>
      <c r="M4127">
        <v>1298</v>
      </c>
      <c r="N4127" t="s">
        <v>20</v>
      </c>
      <c r="O4127" t="s">
        <v>15468</v>
      </c>
      <c r="P4127" t="s">
        <v>28</v>
      </c>
      <c r="S4127" t="s">
        <v>32630</v>
      </c>
      <c r="T4127" t="s">
        <v>34233</v>
      </c>
      <c r="AD4127" t="str">
        <f t="shared" si="644"/>
        <v/>
      </c>
      <c r="AE4127" t="str">
        <f t="shared" si="648"/>
        <v/>
      </c>
      <c r="AF4127" t="str">
        <f t="shared" si="645"/>
        <v/>
      </c>
      <c r="AG4127" t="str">
        <f t="shared" si="649"/>
        <v/>
      </c>
      <c r="AH4127" t="str">
        <f t="shared" si="646"/>
        <v/>
      </c>
      <c r="AI4127">
        <v>0.11</v>
      </c>
      <c r="AJ4127" t="str">
        <f t="shared" si="641"/>
        <v/>
      </c>
      <c r="AK4127" t="str">
        <f t="shared" si="639"/>
        <v/>
      </c>
      <c r="AL4127" t="str">
        <f t="shared" si="642"/>
        <v/>
      </c>
    </row>
    <row r="4128" spans="1:38" x14ac:dyDescent="0.2">
      <c r="A4128" t="s">
        <v>9772</v>
      </c>
      <c r="B4128" t="s">
        <v>2670</v>
      </c>
      <c r="C4128" t="s">
        <v>9773</v>
      </c>
      <c r="D4128" s="1">
        <v>36413</v>
      </c>
      <c r="E4128" s="1">
        <v>43902</v>
      </c>
      <c r="F4128" t="s">
        <v>39</v>
      </c>
      <c r="I4128">
        <v>100</v>
      </c>
      <c r="J4128">
        <v>0</v>
      </c>
      <c r="K4128">
        <v>0</v>
      </c>
      <c r="L4128">
        <v>1254</v>
      </c>
      <c r="M4128">
        <v>1254</v>
      </c>
      <c r="N4128" t="s">
        <v>20</v>
      </c>
      <c r="O4128" t="s">
        <v>9774</v>
      </c>
      <c r="P4128" t="s">
        <v>28</v>
      </c>
      <c r="S4128" t="s">
        <v>33942</v>
      </c>
      <c r="T4128" t="s">
        <v>34233</v>
      </c>
      <c r="AD4128" t="str">
        <f t="shared" si="644"/>
        <v/>
      </c>
      <c r="AE4128" t="str">
        <f t="shared" si="648"/>
        <v/>
      </c>
      <c r="AF4128" t="str">
        <f t="shared" si="645"/>
        <v/>
      </c>
      <c r="AG4128" t="str">
        <f t="shared" si="649"/>
        <v/>
      </c>
      <c r="AH4128" t="str">
        <f t="shared" si="646"/>
        <v/>
      </c>
      <c r="AI4128">
        <v>0.11</v>
      </c>
      <c r="AJ4128" t="str">
        <f t="shared" si="641"/>
        <v/>
      </c>
      <c r="AK4128" t="str">
        <f t="shared" si="639"/>
        <v/>
      </c>
      <c r="AL4128" t="str">
        <f t="shared" si="642"/>
        <v/>
      </c>
    </row>
    <row r="4129" spans="1:38" x14ac:dyDescent="0.2">
      <c r="A4129" t="s">
        <v>13567</v>
      </c>
      <c r="B4129" t="s">
        <v>2670</v>
      </c>
      <c r="C4129" t="s">
        <v>13568</v>
      </c>
      <c r="D4129" s="1">
        <v>36949</v>
      </c>
      <c r="E4129" s="1">
        <v>44546</v>
      </c>
      <c r="F4129" t="s">
        <v>39</v>
      </c>
      <c r="I4129">
        <v>100</v>
      </c>
      <c r="J4129">
        <v>0</v>
      </c>
      <c r="K4129">
        <v>0</v>
      </c>
      <c r="L4129">
        <v>2007</v>
      </c>
      <c r="M4129">
        <v>2007</v>
      </c>
      <c r="N4129" t="s">
        <v>20</v>
      </c>
      <c r="O4129" t="s">
        <v>13569</v>
      </c>
      <c r="P4129" t="s">
        <v>28</v>
      </c>
      <c r="S4129" t="s">
        <v>32627</v>
      </c>
      <c r="T4129" t="s">
        <v>34350</v>
      </c>
      <c r="AD4129" t="str">
        <f t="shared" si="644"/>
        <v/>
      </c>
      <c r="AE4129" t="str">
        <f t="shared" si="648"/>
        <v/>
      </c>
      <c r="AF4129" t="str">
        <f t="shared" si="645"/>
        <v/>
      </c>
      <c r="AG4129" s="17">
        <v>1</v>
      </c>
      <c r="AH4129">
        <f t="shared" si="646"/>
        <v>2.7</v>
      </c>
      <c r="AI4129">
        <v>0.11</v>
      </c>
      <c r="AJ4129">
        <f t="shared" si="641"/>
        <v>0.29700000000000004</v>
      </c>
      <c r="AK4129" t="str">
        <f t="shared" ref="AK4129:AK4143" si="650">IF(AE4129="","",AE4129*2.7)</f>
        <v/>
      </c>
      <c r="AL4129" t="str">
        <f t="shared" si="642"/>
        <v/>
      </c>
    </row>
    <row r="4130" spans="1:38" x14ac:dyDescent="0.2">
      <c r="A4130" t="s">
        <v>2669</v>
      </c>
      <c r="B4130" t="s">
        <v>2670</v>
      </c>
      <c r="C4130" t="s">
        <v>2671</v>
      </c>
      <c r="D4130" s="1">
        <v>35885</v>
      </c>
      <c r="E4130" s="1">
        <v>44280</v>
      </c>
      <c r="F4130" t="s">
        <v>19</v>
      </c>
      <c r="I4130">
        <v>100</v>
      </c>
      <c r="J4130">
        <v>0</v>
      </c>
      <c r="K4130">
        <v>0</v>
      </c>
      <c r="L4130">
        <v>3210</v>
      </c>
      <c r="M4130">
        <v>3210</v>
      </c>
      <c r="N4130" t="s">
        <v>20</v>
      </c>
      <c r="O4130" t="s">
        <v>2672</v>
      </c>
      <c r="P4130" t="s">
        <v>28</v>
      </c>
      <c r="S4130" t="s">
        <v>33836</v>
      </c>
      <c r="T4130" t="s">
        <v>34349</v>
      </c>
      <c r="AD4130" t="str">
        <f t="shared" si="644"/>
        <v/>
      </c>
      <c r="AE4130" t="str">
        <f t="shared" si="648"/>
        <v/>
      </c>
      <c r="AF4130" t="str">
        <f t="shared" si="645"/>
        <v/>
      </c>
      <c r="AG4130" s="17">
        <v>1</v>
      </c>
      <c r="AH4130">
        <f t="shared" si="646"/>
        <v>2.7</v>
      </c>
      <c r="AI4130">
        <v>0.11</v>
      </c>
      <c r="AJ4130">
        <f t="shared" si="641"/>
        <v>0.29700000000000004</v>
      </c>
      <c r="AK4130" t="str">
        <f t="shared" si="650"/>
        <v/>
      </c>
      <c r="AL4130" t="str">
        <f t="shared" si="642"/>
        <v/>
      </c>
    </row>
    <row r="4131" spans="1:38" x14ac:dyDescent="0.2">
      <c r="A4131" t="s">
        <v>15743</v>
      </c>
      <c r="B4131" t="s">
        <v>2670</v>
      </c>
      <c r="C4131" t="s">
        <v>15744</v>
      </c>
      <c r="D4131" s="1">
        <v>37418</v>
      </c>
      <c r="E4131" s="1">
        <v>44546</v>
      </c>
      <c r="F4131" t="s">
        <v>39</v>
      </c>
      <c r="G4131" t="s">
        <v>15348</v>
      </c>
      <c r="H4131" t="s">
        <v>15352</v>
      </c>
      <c r="I4131">
        <v>35</v>
      </c>
      <c r="J4131">
        <v>35</v>
      </c>
      <c r="K4131">
        <v>30</v>
      </c>
      <c r="L4131">
        <v>19114</v>
      </c>
      <c r="M4131">
        <v>19114</v>
      </c>
      <c r="N4131" t="s">
        <v>20</v>
      </c>
      <c r="O4131" t="s">
        <v>15745</v>
      </c>
      <c r="P4131" t="s">
        <v>28</v>
      </c>
      <c r="S4131" t="s">
        <v>33942</v>
      </c>
      <c r="T4131" t="s">
        <v>34233</v>
      </c>
      <c r="AD4131" t="str">
        <f t="shared" si="644"/>
        <v/>
      </c>
      <c r="AE4131" t="str">
        <f t="shared" si="648"/>
        <v/>
      </c>
      <c r="AF4131" t="str">
        <f t="shared" si="645"/>
        <v/>
      </c>
      <c r="AG4131" t="str">
        <f t="shared" ref="AG4131:AG4144" si="651">IF((S4131&lt;&gt;"tühi")*(AC4131&lt;&gt;""),AC4131,"")</f>
        <v/>
      </c>
      <c r="AH4131" t="str">
        <f t="shared" si="646"/>
        <v/>
      </c>
      <c r="AI4131">
        <v>0.11</v>
      </c>
      <c r="AJ4131" t="str">
        <f t="shared" si="641"/>
        <v/>
      </c>
      <c r="AK4131" t="str">
        <f t="shared" si="650"/>
        <v/>
      </c>
      <c r="AL4131" t="str">
        <f t="shared" si="642"/>
        <v/>
      </c>
    </row>
    <row r="4132" spans="1:38" x14ac:dyDescent="0.2">
      <c r="A4132" t="s">
        <v>15746</v>
      </c>
      <c r="B4132" t="s">
        <v>2670</v>
      </c>
      <c r="C4132" t="s">
        <v>15744</v>
      </c>
      <c r="D4132" s="1">
        <v>37418</v>
      </c>
      <c r="E4132" s="1">
        <v>43456</v>
      </c>
      <c r="F4132" t="s">
        <v>39</v>
      </c>
      <c r="G4132" t="s">
        <v>15348</v>
      </c>
      <c r="H4132" t="s">
        <v>15352</v>
      </c>
      <c r="I4132">
        <v>35</v>
      </c>
      <c r="J4132">
        <v>35</v>
      </c>
      <c r="K4132">
        <v>30</v>
      </c>
      <c r="L4132">
        <v>5338</v>
      </c>
      <c r="M4132">
        <v>5338</v>
      </c>
      <c r="N4132" t="s">
        <v>20</v>
      </c>
      <c r="O4132" t="s">
        <v>15745</v>
      </c>
      <c r="P4132" t="s">
        <v>28</v>
      </c>
      <c r="S4132" t="s">
        <v>33942</v>
      </c>
      <c r="T4132" t="s">
        <v>34233</v>
      </c>
      <c r="AD4132" t="str">
        <f t="shared" si="644"/>
        <v/>
      </c>
      <c r="AE4132" t="str">
        <f t="shared" si="648"/>
        <v/>
      </c>
      <c r="AF4132" t="str">
        <f t="shared" si="645"/>
        <v/>
      </c>
      <c r="AG4132" t="str">
        <f t="shared" si="651"/>
        <v/>
      </c>
      <c r="AH4132" t="str">
        <f t="shared" si="646"/>
        <v/>
      </c>
      <c r="AI4132">
        <v>0.11</v>
      </c>
      <c r="AJ4132" t="str">
        <f t="shared" si="641"/>
        <v/>
      </c>
      <c r="AK4132" t="str">
        <f t="shared" si="650"/>
        <v/>
      </c>
      <c r="AL4132" t="str">
        <f t="shared" si="642"/>
        <v/>
      </c>
    </row>
    <row r="4133" spans="1:38" x14ac:dyDescent="0.2">
      <c r="A4133" t="s">
        <v>15747</v>
      </c>
      <c r="B4133" t="s">
        <v>2670</v>
      </c>
      <c r="C4133" t="s">
        <v>15744</v>
      </c>
      <c r="D4133" s="1">
        <v>37418</v>
      </c>
      <c r="E4133" s="1">
        <v>43951</v>
      </c>
      <c r="F4133" t="s">
        <v>39</v>
      </c>
      <c r="G4133" t="s">
        <v>15348</v>
      </c>
      <c r="H4133" t="s">
        <v>15352</v>
      </c>
      <c r="I4133">
        <v>35</v>
      </c>
      <c r="J4133">
        <v>35</v>
      </c>
      <c r="K4133">
        <v>30</v>
      </c>
      <c r="L4133">
        <v>2366</v>
      </c>
      <c r="M4133">
        <v>2366</v>
      </c>
      <c r="N4133" t="s">
        <v>20</v>
      </c>
      <c r="O4133" t="s">
        <v>15745</v>
      </c>
      <c r="P4133" t="s">
        <v>28</v>
      </c>
      <c r="S4133" t="s">
        <v>33942</v>
      </c>
      <c r="T4133" t="s">
        <v>34233</v>
      </c>
      <c r="AD4133" t="str">
        <f t="shared" si="644"/>
        <v/>
      </c>
      <c r="AE4133" t="str">
        <f t="shared" si="648"/>
        <v/>
      </c>
      <c r="AF4133" t="str">
        <f t="shared" si="645"/>
        <v/>
      </c>
      <c r="AG4133" t="str">
        <f t="shared" si="651"/>
        <v/>
      </c>
      <c r="AH4133" t="str">
        <f t="shared" si="646"/>
        <v/>
      </c>
      <c r="AI4133">
        <v>0.11</v>
      </c>
      <c r="AJ4133" t="str">
        <f t="shared" si="641"/>
        <v/>
      </c>
      <c r="AK4133" t="str">
        <f t="shared" si="650"/>
        <v/>
      </c>
      <c r="AL4133" t="str">
        <f t="shared" si="642"/>
        <v/>
      </c>
    </row>
    <row r="4134" spans="1:38" x14ac:dyDescent="0.2">
      <c r="A4134" t="s">
        <v>15748</v>
      </c>
      <c r="B4134" t="s">
        <v>2670</v>
      </c>
      <c r="C4134" t="s">
        <v>15744</v>
      </c>
      <c r="D4134" s="1">
        <v>37418</v>
      </c>
      <c r="E4134" s="1">
        <v>43951</v>
      </c>
      <c r="F4134" t="s">
        <v>39</v>
      </c>
      <c r="G4134" t="s">
        <v>15348</v>
      </c>
      <c r="H4134" t="s">
        <v>15352</v>
      </c>
      <c r="I4134">
        <v>35</v>
      </c>
      <c r="J4134">
        <v>35</v>
      </c>
      <c r="K4134">
        <v>30</v>
      </c>
      <c r="L4134">
        <v>20500</v>
      </c>
      <c r="M4134">
        <v>20484</v>
      </c>
      <c r="N4134" t="s">
        <v>401</v>
      </c>
      <c r="O4134" t="s">
        <v>15745</v>
      </c>
      <c r="P4134" t="s">
        <v>28</v>
      </c>
      <c r="S4134" t="s">
        <v>33942</v>
      </c>
      <c r="T4134" t="s">
        <v>34233</v>
      </c>
      <c r="AD4134" t="str">
        <f t="shared" si="644"/>
        <v/>
      </c>
      <c r="AE4134" t="str">
        <f t="shared" si="648"/>
        <v/>
      </c>
      <c r="AF4134" t="str">
        <f t="shared" si="645"/>
        <v/>
      </c>
      <c r="AG4134" t="str">
        <f t="shared" si="651"/>
        <v/>
      </c>
      <c r="AH4134" t="str">
        <f t="shared" si="646"/>
        <v/>
      </c>
      <c r="AI4134">
        <v>0.11</v>
      </c>
      <c r="AJ4134" t="str">
        <f t="shared" si="641"/>
        <v/>
      </c>
      <c r="AK4134" t="str">
        <f t="shared" si="650"/>
        <v/>
      </c>
      <c r="AL4134" t="str">
        <f t="shared" si="642"/>
        <v/>
      </c>
    </row>
    <row r="4135" spans="1:38" x14ac:dyDescent="0.2">
      <c r="A4135" t="s">
        <v>30090</v>
      </c>
      <c r="B4135" t="s">
        <v>2670</v>
      </c>
      <c r="C4135" t="s">
        <v>30091</v>
      </c>
      <c r="D4135" s="1">
        <v>43819</v>
      </c>
      <c r="E4135" s="1">
        <v>44546</v>
      </c>
      <c r="F4135" t="s">
        <v>39</v>
      </c>
      <c r="I4135">
        <v>100</v>
      </c>
      <c r="J4135">
        <v>0</v>
      </c>
      <c r="K4135">
        <v>0</v>
      </c>
      <c r="L4135">
        <v>8775</v>
      </c>
      <c r="M4135">
        <v>8775</v>
      </c>
      <c r="N4135" t="s">
        <v>20</v>
      </c>
      <c r="O4135" t="s">
        <v>30092</v>
      </c>
      <c r="P4135" t="s">
        <v>2356</v>
      </c>
      <c r="S4135" t="s">
        <v>33942</v>
      </c>
      <c r="T4135" t="s">
        <v>34233</v>
      </c>
      <c r="AD4135" t="str">
        <f t="shared" si="644"/>
        <v/>
      </c>
      <c r="AE4135" t="str">
        <f t="shared" si="648"/>
        <v/>
      </c>
      <c r="AF4135" t="str">
        <f t="shared" si="645"/>
        <v/>
      </c>
      <c r="AG4135" t="str">
        <f t="shared" si="651"/>
        <v/>
      </c>
      <c r="AH4135" t="str">
        <f t="shared" si="646"/>
        <v/>
      </c>
      <c r="AI4135">
        <v>0.11</v>
      </c>
      <c r="AJ4135" t="str">
        <f t="shared" si="641"/>
        <v/>
      </c>
      <c r="AK4135" t="str">
        <f t="shared" si="650"/>
        <v/>
      </c>
      <c r="AL4135" t="str">
        <f t="shared" si="642"/>
        <v/>
      </c>
    </row>
    <row r="4136" spans="1:38" x14ac:dyDescent="0.2">
      <c r="A4136" t="s">
        <v>29880</v>
      </c>
      <c r="B4136" t="s">
        <v>2670</v>
      </c>
      <c r="C4136" t="s">
        <v>29881</v>
      </c>
      <c r="D4136" s="1">
        <v>43819</v>
      </c>
      <c r="E4136" s="1">
        <v>43819</v>
      </c>
      <c r="F4136" t="s">
        <v>39</v>
      </c>
      <c r="I4136">
        <v>100</v>
      </c>
      <c r="J4136">
        <v>0</v>
      </c>
      <c r="K4136">
        <v>0</v>
      </c>
      <c r="L4136">
        <v>711</v>
      </c>
      <c r="M4136">
        <v>711</v>
      </c>
      <c r="N4136" t="s">
        <v>20</v>
      </c>
      <c r="O4136" t="s">
        <v>29882</v>
      </c>
      <c r="P4136" t="s">
        <v>2356</v>
      </c>
      <c r="S4136" t="s">
        <v>33942</v>
      </c>
      <c r="T4136" t="s">
        <v>34233</v>
      </c>
      <c r="AD4136" t="str">
        <f t="shared" si="644"/>
        <v/>
      </c>
      <c r="AE4136" t="str">
        <f t="shared" si="648"/>
        <v/>
      </c>
      <c r="AF4136" t="str">
        <f t="shared" si="645"/>
        <v/>
      </c>
      <c r="AG4136" t="str">
        <f t="shared" si="651"/>
        <v/>
      </c>
      <c r="AH4136" t="str">
        <f t="shared" si="646"/>
        <v/>
      </c>
      <c r="AI4136">
        <v>0.11</v>
      </c>
      <c r="AJ4136" t="str">
        <f t="shared" si="641"/>
        <v/>
      </c>
      <c r="AK4136" t="str">
        <f t="shared" si="650"/>
        <v/>
      </c>
      <c r="AL4136" t="str">
        <f t="shared" si="642"/>
        <v/>
      </c>
    </row>
    <row r="4137" spans="1:38" x14ac:dyDescent="0.2">
      <c r="A4137" t="s">
        <v>21625</v>
      </c>
      <c r="B4137" t="s">
        <v>2670</v>
      </c>
      <c r="C4137" t="s">
        <v>21626</v>
      </c>
      <c r="D4137" s="1">
        <v>38597</v>
      </c>
      <c r="E4137" s="1">
        <v>43951</v>
      </c>
      <c r="F4137" t="s">
        <v>39</v>
      </c>
      <c r="I4137">
        <v>100</v>
      </c>
      <c r="J4137">
        <v>0</v>
      </c>
      <c r="K4137">
        <v>0</v>
      </c>
      <c r="L4137">
        <v>1363</v>
      </c>
      <c r="M4137">
        <v>1363</v>
      </c>
      <c r="N4137" t="s">
        <v>20</v>
      </c>
      <c r="O4137" t="s">
        <v>21627</v>
      </c>
      <c r="P4137" t="s">
        <v>28</v>
      </c>
      <c r="S4137" t="s">
        <v>33942</v>
      </c>
      <c r="T4137" t="s">
        <v>34233</v>
      </c>
      <c r="AD4137" t="str">
        <f t="shared" si="644"/>
        <v/>
      </c>
      <c r="AE4137" t="str">
        <f t="shared" si="648"/>
        <v/>
      </c>
      <c r="AF4137" t="str">
        <f t="shared" si="645"/>
        <v/>
      </c>
      <c r="AG4137" t="str">
        <f t="shared" si="651"/>
        <v/>
      </c>
      <c r="AH4137" t="str">
        <f t="shared" si="646"/>
        <v/>
      </c>
      <c r="AI4137">
        <v>0.11</v>
      </c>
      <c r="AJ4137" t="str">
        <f t="shared" si="641"/>
        <v/>
      </c>
      <c r="AK4137" t="str">
        <f t="shared" si="650"/>
        <v/>
      </c>
      <c r="AL4137" t="str">
        <f t="shared" si="642"/>
        <v/>
      </c>
    </row>
    <row r="4138" spans="1:38" x14ac:dyDescent="0.2">
      <c r="A4138" t="s">
        <v>29868</v>
      </c>
      <c r="B4138" t="s">
        <v>2670</v>
      </c>
      <c r="C4138" t="s">
        <v>29869</v>
      </c>
      <c r="D4138" s="1">
        <v>43819</v>
      </c>
      <c r="E4138" s="1">
        <v>43819</v>
      </c>
      <c r="F4138" t="s">
        <v>39</v>
      </c>
      <c r="I4138">
        <v>100</v>
      </c>
      <c r="J4138">
        <v>0</v>
      </c>
      <c r="K4138">
        <v>0</v>
      </c>
      <c r="L4138">
        <v>294</v>
      </c>
      <c r="M4138">
        <v>294</v>
      </c>
      <c r="N4138" t="s">
        <v>20</v>
      </c>
      <c r="O4138" t="s">
        <v>29870</v>
      </c>
      <c r="P4138" t="s">
        <v>2356</v>
      </c>
      <c r="S4138" t="s">
        <v>33942</v>
      </c>
      <c r="T4138" t="s">
        <v>34233</v>
      </c>
      <c r="AD4138" t="str">
        <f t="shared" si="644"/>
        <v/>
      </c>
      <c r="AE4138" t="str">
        <f t="shared" si="648"/>
        <v/>
      </c>
      <c r="AF4138" t="str">
        <f t="shared" si="645"/>
        <v/>
      </c>
      <c r="AG4138" t="str">
        <f t="shared" si="651"/>
        <v/>
      </c>
      <c r="AH4138" t="str">
        <f t="shared" si="646"/>
        <v/>
      </c>
      <c r="AI4138">
        <v>0.11</v>
      </c>
      <c r="AJ4138" t="str">
        <f t="shared" ref="AJ4138:AJ4201" si="652">IF(COUNTBLANK(AH4138),"",AH4138*AI4138)</f>
        <v/>
      </c>
      <c r="AK4138" t="str">
        <f t="shared" si="650"/>
        <v/>
      </c>
      <c r="AL4138" t="str">
        <f t="shared" si="642"/>
        <v/>
      </c>
    </row>
    <row r="4139" spans="1:38" x14ac:dyDescent="0.2">
      <c r="A4139" t="s">
        <v>14754</v>
      </c>
      <c r="B4139" t="s">
        <v>2670</v>
      </c>
      <c r="C4139" t="s">
        <v>14755</v>
      </c>
      <c r="D4139" s="1">
        <v>37354</v>
      </c>
      <c r="E4139" s="1">
        <v>43456</v>
      </c>
      <c r="F4139" t="s">
        <v>39</v>
      </c>
      <c r="I4139">
        <v>100</v>
      </c>
      <c r="J4139">
        <v>0</v>
      </c>
      <c r="K4139">
        <v>0</v>
      </c>
      <c r="L4139">
        <v>1406</v>
      </c>
      <c r="M4139">
        <v>1406</v>
      </c>
      <c r="N4139" t="s">
        <v>20</v>
      </c>
      <c r="O4139" t="s">
        <v>14756</v>
      </c>
      <c r="P4139" t="s">
        <v>28</v>
      </c>
      <c r="S4139" t="s">
        <v>33942</v>
      </c>
      <c r="T4139" t="s">
        <v>34233</v>
      </c>
      <c r="AD4139" t="str">
        <f t="shared" si="644"/>
        <v/>
      </c>
      <c r="AE4139" t="str">
        <f t="shared" si="648"/>
        <v/>
      </c>
      <c r="AF4139" t="str">
        <f t="shared" si="645"/>
        <v/>
      </c>
      <c r="AG4139" t="str">
        <f t="shared" si="651"/>
        <v/>
      </c>
      <c r="AH4139" t="str">
        <f t="shared" si="646"/>
        <v/>
      </c>
      <c r="AI4139">
        <v>0.11</v>
      </c>
      <c r="AJ4139" t="str">
        <f t="shared" si="652"/>
        <v/>
      </c>
      <c r="AK4139" t="str">
        <f t="shared" si="650"/>
        <v/>
      </c>
      <c r="AL4139" t="str">
        <f t="shared" ref="AL4139:AL4202" si="653">IF(COUNTBLANK(AK4139),"",AK4139*AI4139)</f>
        <v/>
      </c>
    </row>
    <row r="4140" spans="1:38" x14ac:dyDescent="0.2">
      <c r="A4140" t="s">
        <v>31948</v>
      </c>
      <c r="B4140" t="s">
        <v>2670</v>
      </c>
      <c r="C4140" t="s">
        <v>31949</v>
      </c>
      <c r="D4140" s="1">
        <v>44259</v>
      </c>
      <c r="E4140" s="1">
        <v>44546</v>
      </c>
      <c r="F4140" t="s">
        <v>19</v>
      </c>
      <c r="I4140">
        <v>100</v>
      </c>
      <c r="J4140">
        <v>0</v>
      </c>
      <c r="K4140">
        <v>0</v>
      </c>
      <c r="L4140">
        <v>400</v>
      </c>
      <c r="M4140">
        <v>400</v>
      </c>
      <c r="N4140" t="s">
        <v>20</v>
      </c>
      <c r="O4140" t="s">
        <v>31950</v>
      </c>
      <c r="P4140" t="s">
        <v>28</v>
      </c>
      <c r="S4140" t="s">
        <v>32627</v>
      </c>
      <c r="T4140" t="s">
        <v>34807</v>
      </c>
      <c r="AD4140" t="str">
        <f t="shared" si="644"/>
        <v/>
      </c>
      <c r="AE4140" t="str">
        <f t="shared" si="648"/>
        <v/>
      </c>
      <c r="AF4140" t="str">
        <f t="shared" si="645"/>
        <v/>
      </c>
      <c r="AG4140" t="str">
        <f t="shared" si="651"/>
        <v/>
      </c>
      <c r="AH4140" t="str">
        <f t="shared" si="646"/>
        <v/>
      </c>
      <c r="AI4140">
        <v>0.11</v>
      </c>
      <c r="AJ4140" t="str">
        <f t="shared" si="652"/>
        <v/>
      </c>
      <c r="AK4140" t="str">
        <f t="shared" si="650"/>
        <v/>
      </c>
      <c r="AL4140" t="str">
        <f t="shared" si="653"/>
        <v/>
      </c>
    </row>
    <row r="4141" spans="1:38" x14ac:dyDescent="0.2">
      <c r="A4141" t="s">
        <v>29877</v>
      </c>
      <c r="B4141" t="s">
        <v>2670</v>
      </c>
      <c r="C4141" t="s">
        <v>29878</v>
      </c>
      <c r="D4141" s="1">
        <v>43819</v>
      </c>
      <c r="E4141" s="1">
        <v>43819</v>
      </c>
      <c r="F4141" t="s">
        <v>39</v>
      </c>
      <c r="I4141">
        <v>100</v>
      </c>
      <c r="J4141">
        <v>0</v>
      </c>
      <c r="K4141">
        <v>0</v>
      </c>
      <c r="L4141">
        <v>20300</v>
      </c>
      <c r="M4141">
        <v>20301</v>
      </c>
      <c r="N4141" t="s">
        <v>401</v>
      </c>
      <c r="O4141" t="s">
        <v>29879</v>
      </c>
      <c r="P4141" t="s">
        <v>2356</v>
      </c>
      <c r="S4141" t="s">
        <v>33942</v>
      </c>
      <c r="T4141" t="s">
        <v>34233</v>
      </c>
      <c r="AD4141" t="str">
        <f t="shared" si="644"/>
        <v/>
      </c>
      <c r="AE4141" t="str">
        <f t="shared" si="648"/>
        <v/>
      </c>
      <c r="AF4141" t="str">
        <f t="shared" si="645"/>
        <v/>
      </c>
      <c r="AG4141" t="str">
        <f t="shared" si="651"/>
        <v/>
      </c>
      <c r="AH4141" t="str">
        <f t="shared" si="646"/>
        <v/>
      </c>
      <c r="AI4141">
        <v>0.11</v>
      </c>
      <c r="AJ4141" t="str">
        <f t="shared" si="652"/>
        <v/>
      </c>
      <c r="AK4141" t="str">
        <f t="shared" si="650"/>
        <v/>
      </c>
      <c r="AL4141" t="str">
        <f t="shared" si="653"/>
        <v/>
      </c>
    </row>
    <row r="4142" spans="1:38" x14ac:dyDescent="0.2">
      <c r="A4142" t="s">
        <v>30425</v>
      </c>
      <c r="B4142" t="s">
        <v>2670</v>
      </c>
      <c r="C4142" t="s">
        <v>30426</v>
      </c>
      <c r="D4142" s="1">
        <v>43859</v>
      </c>
      <c r="E4142" s="1">
        <v>44546</v>
      </c>
      <c r="F4142" t="s">
        <v>26</v>
      </c>
      <c r="I4142">
        <v>100</v>
      </c>
      <c r="J4142">
        <v>0</v>
      </c>
      <c r="K4142">
        <v>0</v>
      </c>
      <c r="L4142">
        <v>3306</v>
      </c>
      <c r="M4142">
        <v>3306</v>
      </c>
      <c r="N4142" t="s">
        <v>20</v>
      </c>
      <c r="O4142" t="s">
        <v>30427</v>
      </c>
      <c r="P4142" t="s">
        <v>44</v>
      </c>
      <c r="S4142" t="s">
        <v>34233</v>
      </c>
      <c r="T4142" t="s">
        <v>34233</v>
      </c>
      <c r="AD4142" t="str">
        <f t="shared" si="644"/>
        <v/>
      </c>
      <c r="AE4142" t="str">
        <f t="shared" si="648"/>
        <v/>
      </c>
      <c r="AF4142" t="str">
        <f t="shared" si="645"/>
        <v/>
      </c>
      <c r="AG4142" t="str">
        <f t="shared" si="651"/>
        <v/>
      </c>
      <c r="AH4142" t="str">
        <f t="shared" si="646"/>
        <v/>
      </c>
      <c r="AI4142">
        <v>0.11</v>
      </c>
      <c r="AJ4142" t="str">
        <f t="shared" si="652"/>
        <v/>
      </c>
      <c r="AK4142" t="str">
        <f t="shared" si="650"/>
        <v/>
      </c>
      <c r="AL4142" t="str">
        <f t="shared" si="653"/>
        <v/>
      </c>
    </row>
    <row r="4143" spans="1:38" x14ac:dyDescent="0.2">
      <c r="A4143" t="s">
        <v>31659</v>
      </c>
      <c r="B4143" t="s">
        <v>2670</v>
      </c>
      <c r="C4143" t="s">
        <v>31660</v>
      </c>
      <c r="D4143" s="1">
        <v>44263</v>
      </c>
      <c r="E4143" s="1">
        <v>44263</v>
      </c>
      <c r="F4143" t="s">
        <v>39</v>
      </c>
      <c r="I4143">
        <v>100</v>
      </c>
      <c r="J4143">
        <v>0</v>
      </c>
      <c r="K4143">
        <v>0</v>
      </c>
      <c r="L4143">
        <v>1085</v>
      </c>
      <c r="M4143">
        <v>1085</v>
      </c>
      <c r="N4143" t="s">
        <v>20</v>
      </c>
      <c r="O4143" t="s">
        <v>31661</v>
      </c>
      <c r="P4143" t="s">
        <v>28</v>
      </c>
      <c r="S4143" t="s">
        <v>33942</v>
      </c>
      <c r="T4143" t="s">
        <v>34233</v>
      </c>
      <c r="AD4143" t="str">
        <f t="shared" si="644"/>
        <v/>
      </c>
      <c r="AE4143" t="str">
        <f t="shared" si="648"/>
        <v/>
      </c>
      <c r="AF4143" t="str">
        <f t="shared" si="645"/>
        <v/>
      </c>
      <c r="AG4143" t="str">
        <f t="shared" si="651"/>
        <v/>
      </c>
      <c r="AH4143" t="str">
        <f t="shared" si="646"/>
        <v/>
      </c>
      <c r="AI4143">
        <v>0.11</v>
      </c>
      <c r="AJ4143" t="str">
        <f t="shared" si="652"/>
        <v/>
      </c>
      <c r="AK4143" t="str">
        <f t="shared" si="650"/>
        <v/>
      </c>
      <c r="AL4143" t="str">
        <f t="shared" si="653"/>
        <v/>
      </c>
    </row>
    <row r="4144" spans="1:38" x14ac:dyDescent="0.2">
      <c r="A4144" t="s">
        <v>9864</v>
      </c>
      <c r="B4144" t="s">
        <v>58</v>
      </c>
      <c r="C4144" t="s">
        <v>9865</v>
      </c>
      <c r="D4144" s="1">
        <v>36434</v>
      </c>
      <c r="E4144" s="1">
        <v>43456</v>
      </c>
      <c r="F4144" t="s">
        <v>19</v>
      </c>
      <c r="I4144">
        <v>100</v>
      </c>
      <c r="J4144">
        <v>0</v>
      </c>
      <c r="K4144">
        <v>0</v>
      </c>
      <c r="L4144">
        <v>1152</v>
      </c>
      <c r="M4144">
        <v>1152</v>
      </c>
      <c r="N4144" t="s">
        <v>20</v>
      </c>
      <c r="O4144" t="s">
        <v>9866</v>
      </c>
      <c r="P4144" t="s">
        <v>28</v>
      </c>
      <c r="Q4144" t="s">
        <v>32794</v>
      </c>
      <c r="R4144" t="s">
        <v>33782</v>
      </c>
      <c r="S4144" t="s">
        <v>32628</v>
      </c>
      <c r="T4144" t="s">
        <v>34365</v>
      </c>
      <c r="U4144" t="s">
        <v>32634</v>
      </c>
      <c r="V4144" t="s">
        <v>33043</v>
      </c>
      <c r="X4144">
        <v>2</v>
      </c>
      <c r="Y4144" t="s">
        <v>32665</v>
      </c>
      <c r="AA4144">
        <v>8.5</v>
      </c>
      <c r="AB4144">
        <v>25</v>
      </c>
      <c r="AC4144">
        <v>1</v>
      </c>
      <c r="AD4144" t="str">
        <f t="shared" si="644"/>
        <v/>
      </c>
      <c r="AE4144" t="str">
        <f t="shared" si="648"/>
        <v/>
      </c>
      <c r="AF4144" t="str">
        <f t="shared" si="645"/>
        <v/>
      </c>
      <c r="AG4144">
        <f t="shared" si="651"/>
        <v>1</v>
      </c>
      <c r="AH4144">
        <f t="shared" ref="AH4144:AH4207" si="654">IF(AG4144="","",AG4144*2.8)</f>
        <v>2.8</v>
      </c>
      <c r="AI4144">
        <v>0.14499999999999999</v>
      </c>
      <c r="AJ4144">
        <f t="shared" si="652"/>
        <v>0.40599999999999997</v>
      </c>
      <c r="AK4144" t="str">
        <f t="shared" ref="AK4144:AK4207" si="655">IF(AE4144="","",AE4144*2.8)</f>
        <v/>
      </c>
      <c r="AL4144" t="str">
        <f t="shared" si="653"/>
        <v/>
      </c>
    </row>
    <row r="4145" spans="1:38" x14ac:dyDescent="0.2">
      <c r="A4145" t="s">
        <v>9621</v>
      </c>
      <c r="B4145" t="s">
        <v>58</v>
      </c>
      <c r="C4145" t="s">
        <v>9622</v>
      </c>
      <c r="D4145" s="1">
        <v>36434</v>
      </c>
      <c r="E4145" s="1">
        <v>43456</v>
      </c>
      <c r="F4145" t="s">
        <v>19</v>
      </c>
      <c r="I4145">
        <v>100</v>
      </c>
      <c r="J4145">
        <v>0</v>
      </c>
      <c r="K4145">
        <v>0</v>
      </c>
      <c r="L4145">
        <v>891</v>
      </c>
      <c r="M4145">
        <v>891</v>
      </c>
      <c r="N4145" t="s">
        <v>20</v>
      </c>
      <c r="O4145" t="s">
        <v>9623</v>
      </c>
      <c r="P4145" t="s">
        <v>28</v>
      </c>
      <c r="Q4145" t="s">
        <v>34233</v>
      </c>
      <c r="R4145" t="s">
        <v>34233</v>
      </c>
      <c r="S4145" t="s">
        <v>33797</v>
      </c>
      <c r="T4145" t="s">
        <v>34365</v>
      </c>
      <c r="AD4145" t="str">
        <f t="shared" si="644"/>
        <v/>
      </c>
      <c r="AE4145" t="str">
        <f t="shared" si="648"/>
        <v/>
      </c>
      <c r="AF4145" t="str">
        <f t="shared" si="645"/>
        <v/>
      </c>
      <c r="AG4145" s="17">
        <v>1</v>
      </c>
      <c r="AH4145">
        <f t="shared" si="654"/>
        <v>2.8</v>
      </c>
      <c r="AI4145">
        <v>0.14499999999999999</v>
      </c>
      <c r="AJ4145">
        <f t="shared" si="652"/>
        <v>0.40599999999999997</v>
      </c>
      <c r="AK4145" t="str">
        <f t="shared" si="655"/>
        <v/>
      </c>
      <c r="AL4145" t="str">
        <f t="shared" si="653"/>
        <v/>
      </c>
    </row>
    <row r="4146" spans="1:38" x14ac:dyDescent="0.2">
      <c r="A4146" t="s">
        <v>9954</v>
      </c>
      <c r="B4146" t="s">
        <v>58</v>
      </c>
      <c r="C4146" t="s">
        <v>9955</v>
      </c>
      <c r="D4146" s="1">
        <v>36434</v>
      </c>
      <c r="E4146" s="1">
        <v>43456</v>
      </c>
      <c r="F4146" t="s">
        <v>19</v>
      </c>
      <c r="I4146">
        <v>100</v>
      </c>
      <c r="J4146">
        <v>0</v>
      </c>
      <c r="K4146">
        <v>0</v>
      </c>
      <c r="L4146">
        <v>1011</v>
      </c>
      <c r="M4146">
        <v>1011</v>
      </c>
      <c r="N4146" t="s">
        <v>20</v>
      </c>
      <c r="O4146" t="s">
        <v>9956</v>
      </c>
      <c r="P4146" t="s">
        <v>28</v>
      </c>
      <c r="Q4146" t="s">
        <v>34233</v>
      </c>
      <c r="R4146" t="s">
        <v>34233</v>
      </c>
      <c r="S4146" t="s">
        <v>32628</v>
      </c>
      <c r="T4146" t="s">
        <v>34357</v>
      </c>
      <c r="AD4146" t="str">
        <f t="shared" si="644"/>
        <v/>
      </c>
      <c r="AE4146" t="str">
        <f t="shared" si="648"/>
        <v/>
      </c>
      <c r="AF4146" t="str">
        <f t="shared" si="645"/>
        <v/>
      </c>
      <c r="AG4146" s="17">
        <v>1</v>
      </c>
      <c r="AH4146">
        <f t="shared" si="654"/>
        <v>2.8</v>
      </c>
      <c r="AI4146">
        <v>0.14499999999999999</v>
      </c>
      <c r="AJ4146">
        <f t="shared" si="652"/>
        <v>0.40599999999999997</v>
      </c>
      <c r="AK4146" t="str">
        <f t="shared" si="655"/>
        <v/>
      </c>
      <c r="AL4146" t="str">
        <f t="shared" si="653"/>
        <v/>
      </c>
    </row>
    <row r="4147" spans="1:38" x14ac:dyDescent="0.2">
      <c r="A4147" t="s">
        <v>12604</v>
      </c>
      <c r="B4147" t="s">
        <v>58</v>
      </c>
      <c r="C4147" t="s">
        <v>12605</v>
      </c>
      <c r="D4147" s="1">
        <v>36711</v>
      </c>
      <c r="E4147" s="1">
        <v>43456</v>
      </c>
      <c r="F4147" t="s">
        <v>19</v>
      </c>
      <c r="I4147">
        <v>100</v>
      </c>
      <c r="J4147">
        <v>0</v>
      </c>
      <c r="K4147">
        <v>0</v>
      </c>
      <c r="L4147">
        <v>928</v>
      </c>
      <c r="M4147">
        <v>928</v>
      </c>
      <c r="N4147" t="s">
        <v>20</v>
      </c>
      <c r="O4147" t="s">
        <v>12606</v>
      </c>
      <c r="P4147" t="s">
        <v>28</v>
      </c>
      <c r="Q4147" t="s">
        <v>34233</v>
      </c>
      <c r="R4147" t="s">
        <v>34233</v>
      </c>
      <c r="S4147" t="s">
        <v>32628</v>
      </c>
      <c r="T4147" t="s">
        <v>34365</v>
      </c>
      <c r="AD4147" t="str">
        <f t="shared" si="644"/>
        <v/>
      </c>
      <c r="AE4147" t="str">
        <f t="shared" si="648"/>
        <v/>
      </c>
      <c r="AF4147" t="str">
        <f t="shared" si="645"/>
        <v/>
      </c>
      <c r="AG4147" s="17">
        <v>1</v>
      </c>
      <c r="AH4147">
        <f t="shared" si="654"/>
        <v>2.8</v>
      </c>
      <c r="AI4147">
        <v>0.14499999999999999</v>
      </c>
      <c r="AJ4147">
        <f t="shared" si="652"/>
        <v>0.40599999999999997</v>
      </c>
      <c r="AK4147" t="str">
        <f t="shared" si="655"/>
        <v/>
      </c>
      <c r="AL4147" t="str">
        <f t="shared" si="653"/>
        <v/>
      </c>
    </row>
    <row r="4148" spans="1:38" x14ac:dyDescent="0.2">
      <c r="A4148" t="s">
        <v>9957</v>
      </c>
      <c r="B4148" t="s">
        <v>58</v>
      </c>
      <c r="C4148" t="s">
        <v>9958</v>
      </c>
      <c r="D4148" s="1">
        <v>36434</v>
      </c>
      <c r="E4148" s="1">
        <v>43456</v>
      </c>
      <c r="F4148" t="s">
        <v>19</v>
      </c>
      <c r="I4148">
        <v>100</v>
      </c>
      <c r="J4148">
        <v>0</v>
      </c>
      <c r="K4148">
        <v>0</v>
      </c>
      <c r="L4148">
        <v>1097</v>
      </c>
      <c r="M4148">
        <v>1097</v>
      </c>
      <c r="N4148" t="s">
        <v>20</v>
      </c>
      <c r="O4148" t="s">
        <v>9959</v>
      </c>
      <c r="P4148" t="s">
        <v>28</v>
      </c>
      <c r="Q4148" t="s">
        <v>34234</v>
      </c>
      <c r="R4148" t="s">
        <v>34235</v>
      </c>
      <c r="S4148" t="s">
        <v>32628</v>
      </c>
      <c r="T4148" t="s">
        <v>34365</v>
      </c>
      <c r="AD4148" t="str">
        <f t="shared" si="644"/>
        <v/>
      </c>
      <c r="AE4148" t="str">
        <f t="shared" si="648"/>
        <v/>
      </c>
      <c r="AF4148" t="str">
        <f t="shared" si="645"/>
        <v/>
      </c>
      <c r="AG4148" s="17">
        <v>1</v>
      </c>
      <c r="AH4148">
        <f t="shared" si="654"/>
        <v>2.8</v>
      </c>
      <c r="AI4148">
        <v>0.14499999999999999</v>
      </c>
      <c r="AJ4148">
        <f t="shared" si="652"/>
        <v>0.40599999999999997</v>
      </c>
      <c r="AK4148" t="str">
        <f t="shared" si="655"/>
        <v/>
      </c>
      <c r="AL4148" t="str">
        <f t="shared" si="653"/>
        <v/>
      </c>
    </row>
    <row r="4149" spans="1:38" x14ac:dyDescent="0.2">
      <c r="A4149" t="s">
        <v>9740</v>
      </c>
      <c r="B4149" t="s">
        <v>58</v>
      </c>
      <c r="C4149" t="s">
        <v>9741</v>
      </c>
      <c r="D4149" s="1">
        <v>36434</v>
      </c>
      <c r="E4149" s="1">
        <v>43456</v>
      </c>
      <c r="F4149" t="s">
        <v>19</v>
      </c>
      <c r="I4149">
        <v>100</v>
      </c>
      <c r="J4149">
        <v>0</v>
      </c>
      <c r="K4149">
        <v>0</v>
      </c>
      <c r="L4149">
        <v>1121</v>
      </c>
      <c r="M4149">
        <v>1121</v>
      </c>
      <c r="N4149" t="s">
        <v>20</v>
      </c>
      <c r="O4149" t="s">
        <v>9742</v>
      </c>
      <c r="P4149" t="s">
        <v>28</v>
      </c>
      <c r="Q4149" t="s">
        <v>34233</v>
      </c>
      <c r="R4149" t="s">
        <v>34233</v>
      </c>
      <c r="S4149" t="s">
        <v>33797</v>
      </c>
      <c r="T4149" t="s">
        <v>34349</v>
      </c>
      <c r="U4149" t="s">
        <v>32634</v>
      </c>
      <c r="V4149" t="s">
        <v>32755</v>
      </c>
      <c r="W4149">
        <v>224</v>
      </c>
      <c r="Y4149" t="s">
        <v>32654</v>
      </c>
      <c r="AA4149">
        <v>8.5</v>
      </c>
      <c r="AC4149">
        <v>1</v>
      </c>
      <c r="AD4149" t="str">
        <f t="shared" si="644"/>
        <v/>
      </c>
      <c r="AE4149" t="str">
        <f t="shared" si="648"/>
        <v/>
      </c>
      <c r="AF4149" t="str">
        <f t="shared" si="645"/>
        <v/>
      </c>
      <c r="AG4149">
        <f>IF((S4149&lt;&gt;"tühi")*(AC4149&lt;&gt;""),AC4149,"")</f>
        <v>1</v>
      </c>
      <c r="AH4149">
        <f t="shared" si="654"/>
        <v>2.8</v>
      </c>
      <c r="AI4149">
        <v>0.14499999999999999</v>
      </c>
      <c r="AJ4149">
        <f t="shared" si="652"/>
        <v>0.40599999999999997</v>
      </c>
      <c r="AK4149" t="str">
        <f t="shared" si="655"/>
        <v/>
      </c>
      <c r="AL4149" t="str">
        <f t="shared" si="653"/>
        <v/>
      </c>
    </row>
    <row r="4150" spans="1:38" x14ac:dyDescent="0.2">
      <c r="A4150" t="s">
        <v>9960</v>
      </c>
      <c r="B4150" t="s">
        <v>58</v>
      </c>
      <c r="C4150" t="s">
        <v>9961</v>
      </c>
      <c r="D4150" s="1">
        <v>36434</v>
      </c>
      <c r="E4150" s="1">
        <v>43456</v>
      </c>
      <c r="F4150" t="s">
        <v>19</v>
      </c>
      <c r="I4150">
        <v>100</v>
      </c>
      <c r="J4150">
        <v>0</v>
      </c>
      <c r="K4150">
        <v>0</v>
      </c>
      <c r="L4150">
        <v>1016</v>
      </c>
      <c r="M4150">
        <v>1016</v>
      </c>
      <c r="N4150" t="s">
        <v>20</v>
      </c>
      <c r="O4150" t="s">
        <v>9962</v>
      </c>
      <c r="P4150" t="s">
        <v>28</v>
      </c>
      <c r="Q4150" t="s">
        <v>34233</v>
      </c>
      <c r="R4150" t="s">
        <v>34233</v>
      </c>
      <c r="S4150" t="s">
        <v>32628</v>
      </c>
      <c r="T4150" t="s">
        <v>34357</v>
      </c>
      <c r="AD4150" t="str">
        <f t="shared" si="644"/>
        <v/>
      </c>
      <c r="AE4150" t="str">
        <f t="shared" si="648"/>
        <v/>
      </c>
      <c r="AF4150" t="str">
        <f t="shared" si="645"/>
        <v/>
      </c>
      <c r="AG4150" s="17">
        <v>1</v>
      </c>
      <c r="AH4150">
        <f t="shared" si="654"/>
        <v>2.8</v>
      </c>
      <c r="AI4150">
        <v>0.14499999999999999</v>
      </c>
      <c r="AJ4150">
        <f t="shared" si="652"/>
        <v>0.40599999999999997</v>
      </c>
      <c r="AK4150" t="str">
        <f t="shared" si="655"/>
        <v/>
      </c>
      <c r="AL4150" t="str">
        <f t="shared" si="653"/>
        <v/>
      </c>
    </row>
    <row r="4151" spans="1:38" x14ac:dyDescent="0.2">
      <c r="A4151" t="s">
        <v>9963</v>
      </c>
      <c r="B4151" t="s">
        <v>58</v>
      </c>
      <c r="C4151" t="s">
        <v>9964</v>
      </c>
      <c r="D4151" s="1">
        <v>36434</v>
      </c>
      <c r="E4151" s="1">
        <v>43456</v>
      </c>
      <c r="F4151" t="s">
        <v>19</v>
      </c>
      <c r="I4151">
        <v>100</v>
      </c>
      <c r="J4151">
        <v>0</v>
      </c>
      <c r="K4151">
        <v>0</v>
      </c>
      <c r="L4151">
        <v>1014</v>
      </c>
      <c r="M4151">
        <v>1014</v>
      </c>
      <c r="N4151" t="s">
        <v>20</v>
      </c>
      <c r="O4151" t="s">
        <v>9965</v>
      </c>
      <c r="P4151" t="s">
        <v>28</v>
      </c>
      <c r="Q4151" t="s">
        <v>34233</v>
      </c>
      <c r="R4151" t="s">
        <v>34233</v>
      </c>
      <c r="S4151" t="s">
        <v>33797</v>
      </c>
      <c r="T4151" t="s">
        <v>34365</v>
      </c>
      <c r="AD4151" t="str">
        <f t="shared" si="644"/>
        <v/>
      </c>
      <c r="AE4151" t="str">
        <f t="shared" si="648"/>
        <v/>
      </c>
      <c r="AF4151" t="str">
        <f t="shared" si="645"/>
        <v/>
      </c>
      <c r="AG4151" s="17">
        <v>1</v>
      </c>
      <c r="AH4151">
        <f t="shared" si="654"/>
        <v>2.8</v>
      </c>
      <c r="AI4151">
        <v>0.14499999999999999</v>
      </c>
      <c r="AJ4151">
        <f t="shared" si="652"/>
        <v>0.40599999999999997</v>
      </c>
      <c r="AK4151" t="str">
        <f t="shared" si="655"/>
        <v/>
      </c>
      <c r="AL4151" t="str">
        <f t="shared" si="653"/>
        <v/>
      </c>
    </row>
    <row r="4152" spans="1:38" x14ac:dyDescent="0.2">
      <c r="A4152" t="s">
        <v>9873</v>
      </c>
      <c r="B4152" t="s">
        <v>58</v>
      </c>
      <c r="C4152" t="s">
        <v>9874</v>
      </c>
      <c r="D4152" s="1">
        <v>36434</v>
      </c>
      <c r="E4152" s="1">
        <v>44659</v>
      </c>
      <c r="F4152" t="s">
        <v>19</v>
      </c>
      <c r="I4152">
        <v>100</v>
      </c>
      <c r="J4152">
        <v>0</v>
      </c>
      <c r="K4152">
        <v>0</v>
      </c>
      <c r="L4152">
        <v>1216</v>
      </c>
      <c r="M4152">
        <v>1216</v>
      </c>
      <c r="N4152" t="s">
        <v>20</v>
      </c>
      <c r="O4152" t="s">
        <v>9875</v>
      </c>
      <c r="P4152" t="s">
        <v>28</v>
      </c>
      <c r="Q4152" t="s">
        <v>34233</v>
      </c>
      <c r="R4152" t="s">
        <v>34233</v>
      </c>
      <c r="S4152" t="s">
        <v>33797</v>
      </c>
      <c r="T4152" t="s">
        <v>34357</v>
      </c>
      <c r="AD4152" t="str">
        <f t="shared" si="644"/>
        <v/>
      </c>
      <c r="AE4152" t="str">
        <f t="shared" si="648"/>
        <v/>
      </c>
      <c r="AF4152" t="str">
        <f t="shared" si="645"/>
        <v/>
      </c>
      <c r="AG4152" s="17">
        <v>1</v>
      </c>
      <c r="AH4152">
        <f t="shared" si="654"/>
        <v>2.8</v>
      </c>
      <c r="AI4152">
        <v>0.14499999999999999</v>
      </c>
      <c r="AJ4152">
        <f t="shared" si="652"/>
        <v>0.40599999999999997</v>
      </c>
      <c r="AK4152" t="str">
        <f t="shared" si="655"/>
        <v/>
      </c>
      <c r="AL4152" t="str">
        <f t="shared" si="653"/>
        <v/>
      </c>
    </row>
    <row r="4153" spans="1:38" x14ac:dyDescent="0.2">
      <c r="A4153" t="s">
        <v>9966</v>
      </c>
      <c r="B4153" t="s">
        <v>58</v>
      </c>
      <c r="C4153" t="s">
        <v>9967</v>
      </c>
      <c r="D4153" s="1">
        <v>36434</v>
      </c>
      <c r="E4153" s="1">
        <v>43456</v>
      </c>
      <c r="F4153" t="s">
        <v>19</v>
      </c>
      <c r="I4153">
        <v>100</v>
      </c>
      <c r="J4153">
        <v>0</v>
      </c>
      <c r="K4153">
        <v>0</v>
      </c>
      <c r="L4153">
        <v>993</v>
      </c>
      <c r="M4153">
        <v>993</v>
      </c>
      <c r="N4153" t="s">
        <v>20</v>
      </c>
      <c r="O4153" t="s">
        <v>9968</v>
      </c>
      <c r="P4153" t="s">
        <v>28</v>
      </c>
      <c r="Q4153" t="s">
        <v>32794</v>
      </c>
      <c r="R4153" t="s">
        <v>33782</v>
      </c>
      <c r="S4153" t="s">
        <v>32628</v>
      </c>
      <c r="T4153" t="s">
        <v>34365</v>
      </c>
      <c r="AD4153" t="str">
        <f t="shared" si="644"/>
        <v/>
      </c>
      <c r="AE4153" t="str">
        <f t="shared" si="648"/>
        <v/>
      </c>
      <c r="AF4153" t="str">
        <f t="shared" si="645"/>
        <v/>
      </c>
      <c r="AG4153" s="17">
        <v>1</v>
      </c>
      <c r="AH4153">
        <f t="shared" si="654"/>
        <v>2.8</v>
      </c>
      <c r="AI4153">
        <v>0.14499999999999999</v>
      </c>
      <c r="AJ4153">
        <f t="shared" si="652"/>
        <v>0.40599999999999997</v>
      </c>
      <c r="AK4153" t="str">
        <f t="shared" si="655"/>
        <v/>
      </c>
      <c r="AL4153" t="str">
        <f t="shared" si="653"/>
        <v/>
      </c>
    </row>
    <row r="4154" spans="1:38" x14ac:dyDescent="0.2">
      <c r="A4154" t="s">
        <v>12610</v>
      </c>
      <c r="B4154" t="s">
        <v>58</v>
      </c>
      <c r="C4154" t="s">
        <v>12611</v>
      </c>
      <c r="D4154" s="1">
        <v>36711</v>
      </c>
      <c r="E4154" s="1">
        <v>43456</v>
      </c>
      <c r="F4154" t="s">
        <v>474</v>
      </c>
      <c r="I4154">
        <v>100</v>
      </c>
      <c r="J4154">
        <v>0</v>
      </c>
      <c r="K4154">
        <v>0</v>
      </c>
      <c r="L4154">
        <v>1465</v>
      </c>
      <c r="M4154">
        <v>1465</v>
      </c>
      <c r="N4154" t="s">
        <v>20</v>
      </c>
      <c r="P4154" t="s">
        <v>2356</v>
      </c>
      <c r="Q4154" t="s">
        <v>34233</v>
      </c>
      <c r="R4154" t="s">
        <v>34233</v>
      </c>
      <c r="S4154" t="s">
        <v>32627</v>
      </c>
      <c r="T4154" t="s">
        <v>34233</v>
      </c>
      <c r="AD4154" t="str">
        <f t="shared" si="644"/>
        <v/>
      </c>
      <c r="AE4154" t="str">
        <f t="shared" si="648"/>
        <v/>
      </c>
      <c r="AF4154" t="str">
        <f t="shared" si="645"/>
        <v/>
      </c>
      <c r="AG4154" t="str">
        <f>IF((S4154&lt;&gt;"tühi")*(AC4154&lt;&gt;""),AC4154,"")</f>
        <v/>
      </c>
      <c r="AH4154" t="str">
        <f t="shared" si="654"/>
        <v/>
      </c>
      <c r="AI4154">
        <v>0.14499999999999999</v>
      </c>
      <c r="AJ4154" t="str">
        <f t="shared" si="652"/>
        <v/>
      </c>
      <c r="AK4154" t="str">
        <f t="shared" si="655"/>
        <v/>
      </c>
      <c r="AL4154" t="str">
        <f t="shared" si="653"/>
        <v/>
      </c>
    </row>
    <row r="4155" spans="1:38" x14ac:dyDescent="0.2">
      <c r="A4155" t="s">
        <v>10019</v>
      </c>
      <c r="B4155" t="s">
        <v>58</v>
      </c>
      <c r="C4155" t="s">
        <v>10020</v>
      </c>
      <c r="D4155" s="1">
        <v>36434</v>
      </c>
      <c r="E4155" s="1">
        <v>43456</v>
      </c>
      <c r="F4155" t="s">
        <v>19</v>
      </c>
      <c r="I4155">
        <v>100</v>
      </c>
      <c r="J4155">
        <v>0</v>
      </c>
      <c r="K4155">
        <v>0</v>
      </c>
      <c r="L4155">
        <v>1067</v>
      </c>
      <c r="M4155">
        <v>1067</v>
      </c>
      <c r="N4155" t="s">
        <v>20</v>
      </c>
      <c r="O4155" t="s">
        <v>10021</v>
      </c>
      <c r="P4155" t="s">
        <v>28</v>
      </c>
      <c r="Q4155" t="s">
        <v>34233</v>
      </c>
      <c r="R4155" t="s">
        <v>34233</v>
      </c>
      <c r="S4155" t="s">
        <v>33797</v>
      </c>
      <c r="T4155" t="s">
        <v>34365</v>
      </c>
      <c r="AD4155" t="str">
        <f t="shared" si="644"/>
        <v/>
      </c>
      <c r="AE4155" t="str">
        <f t="shared" si="648"/>
        <v/>
      </c>
      <c r="AF4155" t="str">
        <f t="shared" si="645"/>
        <v/>
      </c>
      <c r="AG4155" s="17">
        <v>1</v>
      </c>
      <c r="AH4155">
        <f t="shared" si="654"/>
        <v>2.8</v>
      </c>
      <c r="AI4155">
        <v>0.14499999999999999</v>
      </c>
      <c r="AJ4155">
        <f t="shared" si="652"/>
        <v>0.40599999999999997</v>
      </c>
      <c r="AK4155" t="str">
        <f t="shared" si="655"/>
        <v/>
      </c>
      <c r="AL4155" t="str">
        <f t="shared" si="653"/>
        <v/>
      </c>
    </row>
    <row r="4156" spans="1:38" x14ac:dyDescent="0.2">
      <c r="A4156" t="s">
        <v>9867</v>
      </c>
      <c r="B4156" t="s">
        <v>58</v>
      </c>
      <c r="C4156" t="s">
        <v>9868</v>
      </c>
      <c r="D4156" s="1">
        <v>36434</v>
      </c>
      <c r="E4156" s="1">
        <v>43456</v>
      </c>
      <c r="F4156" t="s">
        <v>19</v>
      </c>
      <c r="I4156">
        <v>100</v>
      </c>
      <c r="J4156">
        <v>0</v>
      </c>
      <c r="K4156">
        <v>0</v>
      </c>
      <c r="L4156">
        <v>988</v>
      </c>
      <c r="M4156">
        <v>988</v>
      </c>
      <c r="N4156" t="s">
        <v>20</v>
      </c>
      <c r="O4156" t="s">
        <v>9869</v>
      </c>
      <c r="P4156" t="s">
        <v>28</v>
      </c>
      <c r="Q4156" t="s">
        <v>34233</v>
      </c>
      <c r="R4156" t="s">
        <v>34233</v>
      </c>
      <c r="S4156" t="s">
        <v>32628</v>
      </c>
      <c r="T4156" t="s">
        <v>34365</v>
      </c>
      <c r="U4156" t="s">
        <v>32634</v>
      </c>
      <c r="V4156" t="s">
        <v>33043</v>
      </c>
      <c r="X4156">
        <v>2</v>
      </c>
      <c r="Y4156" t="s">
        <v>32665</v>
      </c>
      <c r="AA4156">
        <v>8.5</v>
      </c>
      <c r="AB4156">
        <v>25</v>
      </c>
      <c r="AC4156">
        <v>1</v>
      </c>
      <c r="AD4156" t="str">
        <f t="shared" si="644"/>
        <v/>
      </c>
      <c r="AE4156" t="str">
        <f t="shared" si="648"/>
        <v/>
      </c>
      <c r="AF4156" t="str">
        <f t="shared" si="645"/>
        <v/>
      </c>
      <c r="AG4156">
        <f>IF((S4156&lt;&gt;"tühi")*(AC4156&lt;&gt;""),AC4156,"")</f>
        <v>1</v>
      </c>
      <c r="AH4156">
        <f t="shared" si="654"/>
        <v>2.8</v>
      </c>
      <c r="AI4156">
        <v>0.14499999999999999</v>
      </c>
      <c r="AJ4156">
        <f t="shared" si="652"/>
        <v>0.40599999999999997</v>
      </c>
      <c r="AK4156" t="str">
        <f t="shared" si="655"/>
        <v/>
      </c>
      <c r="AL4156" t="str">
        <f t="shared" si="653"/>
        <v/>
      </c>
    </row>
    <row r="4157" spans="1:38" x14ac:dyDescent="0.2">
      <c r="A4157" t="s">
        <v>10022</v>
      </c>
      <c r="B4157" t="s">
        <v>58</v>
      </c>
      <c r="C4157" t="s">
        <v>10023</v>
      </c>
      <c r="D4157" s="1">
        <v>36434</v>
      </c>
      <c r="E4157" s="1">
        <v>43456</v>
      </c>
      <c r="F4157" t="s">
        <v>19</v>
      </c>
      <c r="I4157">
        <v>100</v>
      </c>
      <c r="J4157">
        <v>0</v>
      </c>
      <c r="K4157">
        <v>0</v>
      </c>
      <c r="L4157">
        <v>1066</v>
      </c>
      <c r="M4157">
        <v>1066</v>
      </c>
      <c r="N4157" t="s">
        <v>20</v>
      </c>
      <c r="O4157" t="s">
        <v>10024</v>
      </c>
      <c r="P4157" t="s">
        <v>28</v>
      </c>
      <c r="Q4157" t="s">
        <v>34233</v>
      </c>
      <c r="R4157" t="s">
        <v>34233</v>
      </c>
      <c r="S4157" t="s">
        <v>32628</v>
      </c>
      <c r="T4157" t="s">
        <v>34357</v>
      </c>
      <c r="AD4157" t="str">
        <f t="shared" si="644"/>
        <v/>
      </c>
      <c r="AE4157" t="str">
        <f t="shared" si="648"/>
        <v/>
      </c>
      <c r="AF4157" t="str">
        <f t="shared" si="645"/>
        <v/>
      </c>
      <c r="AG4157" s="17">
        <v>1</v>
      </c>
      <c r="AH4157">
        <f t="shared" si="654"/>
        <v>2.8</v>
      </c>
      <c r="AI4157">
        <v>0.14499999999999999</v>
      </c>
      <c r="AJ4157">
        <f t="shared" si="652"/>
        <v>0.40599999999999997</v>
      </c>
      <c r="AK4157" t="str">
        <f t="shared" si="655"/>
        <v/>
      </c>
      <c r="AL4157" t="str">
        <f t="shared" si="653"/>
        <v/>
      </c>
    </row>
    <row r="4158" spans="1:38" x14ac:dyDescent="0.2">
      <c r="A4158" t="s">
        <v>9945</v>
      </c>
      <c r="B4158" t="s">
        <v>58</v>
      </c>
      <c r="C4158" t="s">
        <v>9946</v>
      </c>
      <c r="D4158" s="1">
        <v>36434</v>
      </c>
      <c r="E4158" s="1">
        <v>43456</v>
      </c>
      <c r="F4158" t="s">
        <v>19</v>
      </c>
      <c r="I4158">
        <v>100</v>
      </c>
      <c r="J4158">
        <v>0</v>
      </c>
      <c r="K4158">
        <v>0</v>
      </c>
      <c r="L4158">
        <v>980</v>
      </c>
      <c r="M4158">
        <v>980</v>
      </c>
      <c r="N4158" t="s">
        <v>20</v>
      </c>
      <c r="O4158" t="s">
        <v>9947</v>
      </c>
      <c r="P4158" t="s">
        <v>28</v>
      </c>
      <c r="Q4158" t="s">
        <v>34233</v>
      </c>
      <c r="R4158" t="s">
        <v>34233</v>
      </c>
      <c r="S4158" t="s">
        <v>33797</v>
      </c>
      <c r="T4158" t="s">
        <v>34365</v>
      </c>
      <c r="AD4158" t="str">
        <f t="shared" si="644"/>
        <v/>
      </c>
      <c r="AE4158" t="str">
        <f t="shared" si="648"/>
        <v/>
      </c>
      <c r="AF4158" t="str">
        <f t="shared" si="645"/>
        <v/>
      </c>
      <c r="AG4158" s="17">
        <v>1</v>
      </c>
      <c r="AH4158">
        <f t="shared" si="654"/>
        <v>2.8</v>
      </c>
      <c r="AI4158">
        <v>0.14499999999999999</v>
      </c>
      <c r="AJ4158">
        <f t="shared" si="652"/>
        <v>0.40599999999999997</v>
      </c>
      <c r="AK4158" t="str">
        <f t="shared" si="655"/>
        <v/>
      </c>
      <c r="AL4158" t="str">
        <f t="shared" si="653"/>
        <v/>
      </c>
    </row>
    <row r="4159" spans="1:38" x14ac:dyDescent="0.2">
      <c r="A4159" t="s">
        <v>9618</v>
      </c>
      <c r="B4159" t="s">
        <v>58</v>
      </c>
      <c r="C4159" t="s">
        <v>9619</v>
      </c>
      <c r="D4159" s="1">
        <v>36434</v>
      </c>
      <c r="E4159" s="1">
        <v>43456</v>
      </c>
      <c r="F4159" t="s">
        <v>19</v>
      </c>
      <c r="I4159">
        <v>100</v>
      </c>
      <c r="J4159">
        <v>0</v>
      </c>
      <c r="K4159">
        <v>0</v>
      </c>
      <c r="L4159">
        <v>992</v>
      </c>
      <c r="M4159">
        <v>992</v>
      </c>
      <c r="N4159" t="s">
        <v>20</v>
      </c>
      <c r="O4159" t="s">
        <v>9620</v>
      </c>
      <c r="P4159" t="s">
        <v>28</v>
      </c>
      <c r="Q4159" t="s">
        <v>34233</v>
      </c>
      <c r="R4159" t="s">
        <v>34233</v>
      </c>
      <c r="S4159" t="s">
        <v>32628</v>
      </c>
      <c r="T4159" t="s">
        <v>32634</v>
      </c>
      <c r="AD4159" t="str">
        <f t="shared" si="644"/>
        <v/>
      </c>
      <c r="AE4159" t="str">
        <f t="shared" si="648"/>
        <v/>
      </c>
      <c r="AF4159" t="str">
        <f t="shared" si="645"/>
        <v/>
      </c>
      <c r="AG4159" s="17">
        <v>1</v>
      </c>
      <c r="AH4159">
        <f t="shared" si="654"/>
        <v>2.8</v>
      </c>
      <c r="AI4159">
        <v>0.14499999999999999</v>
      </c>
      <c r="AJ4159">
        <f t="shared" si="652"/>
        <v>0.40599999999999997</v>
      </c>
      <c r="AK4159" t="str">
        <f t="shared" si="655"/>
        <v/>
      </c>
      <c r="AL4159" t="str">
        <f t="shared" si="653"/>
        <v/>
      </c>
    </row>
    <row r="4160" spans="1:38" x14ac:dyDescent="0.2">
      <c r="A4160" t="s">
        <v>9948</v>
      </c>
      <c r="B4160" t="s">
        <v>58</v>
      </c>
      <c r="C4160" t="s">
        <v>9949</v>
      </c>
      <c r="D4160" s="1">
        <v>36434</v>
      </c>
      <c r="E4160" s="1">
        <v>43456</v>
      </c>
      <c r="F4160" t="s">
        <v>19</v>
      </c>
      <c r="I4160">
        <v>100</v>
      </c>
      <c r="J4160">
        <v>0</v>
      </c>
      <c r="K4160">
        <v>0</v>
      </c>
      <c r="L4160">
        <v>941</v>
      </c>
      <c r="M4160">
        <v>941</v>
      </c>
      <c r="N4160" t="s">
        <v>20</v>
      </c>
      <c r="O4160" t="s">
        <v>9950</v>
      </c>
      <c r="P4160" t="s">
        <v>28</v>
      </c>
      <c r="Q4160" t="s">
        <v>34233</v>
      </c>
      <c r="R4160" t="s">
        <v>34233</v>
      </c>
      <c r="S4160" t="s">
        <v>32628</v>
      </c>
      <c r="T4160" t="s">
        <v>34365</v>
      </c>
      <c r="U4160" t="s">
        <v>32634</v>
      </c>
      <c r="V4160" t="s">
        <v>33044</v>
      </c>
      <c r="W4160">
        <v>235</v>
      </c>
      <c r="X4160">
        <v>2</v>
      </c>
      <c r="Y4160" t="s">
        <v>32654</v>
      </c>
      <c r="AA4160">
        <v>8.5</v>
      </c>
      <c r="AB4160">
        <v>25</v>
      </c>
      <c r="AC4160">
        <v>1</v>
      </c>
      <c r="AD4160" t="str">
        <f t="shared" si="644"/>
        <v/>
      </c>
      <c r="AE4160" t="str">
        <f t="shared" si="648"/>
        <v/>
      </c>
      <c r="AF4160" t="str">
        <f t="shared" si="645"/>
        <v/>
      </c>
      <c r="AG4160">
        <f>IF((S4160&lt;&gt;"tühi")*(AC4160&lt;&gt;""),AC4160,"")</f>
        <v>1</v>
      </c>
      <c r="AH4160">
        <f t="shared" si="654"/>
        <v>2.8</v>
      </c>
      <c r="AI4160">
        <v>0.14499999999999999</v>
      </c>
      <c r="AJ4160">
        <f t="shared" si="652"/>
        <v>0.40599999999999997</v>
      </c>
      <c r="AK4160" t="str">
        <f t="shared" si="655"/>
        <v/>
      </c>
      <c r="AL4160" t="str">
        <f t="shared" si="653"/>
        <v/>
      </c>
    </row>
    <row r="4161" spans="1:39" x14ac:dyDescent="0.2">
      <c r="A4161" t="s">
        <v>12607</v>
      </c>
      <c r="B4161" t="s">
        <v>58</v>
      </c>
      <c r="C4161" t="s">
        <v>12608</v>
      </c>
      <c r="D4161" s="1">
        <v>36711</v>
      </c>
      <c r="E4161" s="1">
        <v>43456</v>
      </c>
      <c r="F4161" t="s">
        <v>19</v>
      </c>
      <c r="I4161">
        <v>100</v>
      </c>
      <c r="J4161">
        <v>0</v>
      </c>
      <c r="K4161">
        <v>0</v>
      </c>
      <c r="L4161">
        <v>991</v>
      </c>
      <c r="M4161">
        <v>991</v>
      </c>
      <c r="N4161" t="s">
        <v>20</v>
      </c>
      <c r="O4161" t="s">
        <v>12609</v>
      </c>
      <c r="P4161" t="s">
        <v>28</v>
      </c>
      <c r="Q4161" t="s">
        <v>32794</v>
      </c>
      <c r="R4161" t="s">
        <v>33782</v>
      </c>
      <c r="S4161" t="s">
        <v>32628</v>
      </c>
      <c r="T4161" t="s">
        <v>33071</v>
      </c>
      <c r="AD4161" t="str">
        <f t="shared" si="644"/>
        <v/>
      </c>
      <c r="AE4161" t="str">
        <f t="shared" si="648"/>
        <v/>
      </c>
      <c r="AF4161" t="str">
        <f t="shared" si="645"/>
        <v/>
      </c>
      <c r="AG4161" s="17">
        <v>1</v>
      </c>
      <c r="AH4161">
        <f t="shared" si="654"/>
        <v>2.8</v>
      </c>
      <c r="AI4161">
        <v>0.14499999999999999</v>
      </c>
      <c r="AJ4161">
        <f t="shared" si="652"/>
        <v>0.40599999999999997</v>
      </c>
      <c r="AK4161" t="str">
        <f t="shared" si="655"/>
        <v/>
      </c>
      <c r="AL4161" t="str">
        <f t="shared" si="653"/>
        <v/>
      </c>
    </row>
    <row r="4162" spans="1:39" x14ac:dyDescent="0.2">
      <c r="A4162" t="s">
        <v>9951</v>
      </c>
      <c r="B4162" t="s">
        <v>58</v>
      </c>
      <c r="C4162" t="s">
        <v>9952</v>
      </c>
      <c r="D4162" s="1">
        <v>36434</v>
      </c>
      <c r="E4162" s="1">
        <v>43456</v>
      </c>
      <c r="F4162" t="s">
        <v>19</v>
      </c>
      <c r="I4162">
        <v>100</v>
      </c>
      <c r="J4162">
        <v>0</v>
      </c>
      <c r="K4162">
        <v>0</v>
      </c>
      <c r="L4162">
        <v>1013</v>
      </c>
      <c r="M4162">
        <v>1013</v>
      </c>
      <c r="N4162" t="s">
        <v>20</v>
      </c>
      <c r="O4162" t="s">
        <v>9953</v>
      </c>
      <c r="P4162" t="s">
        <v>28</v>
      </c>
      <c r="Q4162" t="s">
        <v>34233</v>
      </c>
      <c r="R4162" t="s">
        <v>34233</v>
      </c>
      <c r="S4162" t="s">
        <v>32628</v>
      </c>
      <c r="T4162" t="s">
        <v>34357</v>
      </c>
      <c r="U4162" t="s">
        <v>32634</v>
      </c>
      <c r="V4162" t="s">
        <v>32781</v>
      </c>
      <c r="W4162">
        <v>202</v>
      </c>
      <c r="X4162">
        <v>2</v>
      </c>
      <c r="Y4162" t="s">
        <v>32654</v>
      </c>
      <c r="AA4162">
        <v>8.5</v>
      </c>
      <c r="AC4162">
        <v>1</v>
      </c>
      <c r="AD4162" t="str">
        <f t="shared" si="644"/>
        <v/>
      </c>
      <c r="AE4162" t="str">
        <f t="shared" si="648"/>
        <v/>
      </c>
      <c r="AF4162" t="str">
        <f t="shared" si="645"/>
        <v/>
      </c>
      <c r="AG4162">
        <f t="shared" ref="AG4162:AG4193" si="656">IF((S4162&lt;&gt;"tühi")*(AC4162&lt;&gt;""),AC4162,"")</f>
        <v>1</v>
      </c>
      <c r="AH4162">
        <f t="shared" si="654"/>
        <v>2.8</v>
      </c>
      <c r="AI4162">
        <v>0.14499999999999999</v>
      </c>
      <c r="AJ4162">
        <f t="shared" si="652"/>
        <v>0.40599999999999997</v>
      </c>
      <c r="AK4162" t="str">
        <f t="shared" si="655"/>
        <v/>
      </c>
      <c r="AL4162" t="str">
        <f t="shared" si="653"/>
        <v/>
      </c>
    </row>
    <row r="4163" spans="1:39" x14ac:dyDescent="0.2">
      <c r="A4163" t="s">
        <v>28860</v>
      </c>
      <c r="B4163" t="s">
        <v>58</v>
      </c>
      <c r="C4163" t="s">
        <v>28861</v>
      </c>
      <c r="D4163" s="1">
        <v>42677</v>
      </c>
      <c r="E4163" s="1">
        <v>43951</v>
      </c>
      <c r="F4163" t="s">
        <v>26</v>
      </c>
      <c r="I4163">
        <v>100</v>
      </c>
      <c r="J4163">
        <v>0</v>
      </c>
      <c r="K4163">
        <v>0</v>
      </c>
      <c r="L4163">
        <v>4156</v>
      </c>
      <c r="M4163">
        <v>4156</v>
      </c>
      <c r="N4163" t="s">
        <v>20</v>
      </c>
      <c r="O4163" t="s">
        <v>28862</v>
      </c>
      <c r="P4163" t="s">
        <v>44</v>
      </c>
      <c r="Q4163" t="s">
        <v>34233</v>
      </c>
      <c r="R4163" t="s">
        <v>34233</v>
      </c>
      <c r="S4163" t="s">
        <v>34233</v>
      </c>
      <c r="T4163" t="s">
        <v>34233</v>
      </c>
      <c r="AD4163" t="str">
        <f t="shared" si="644"/>
        <v/>
      </c>
      <c r="AE4163" t="str">
        <f t="shared" si="648"/>
        <v/>
      </c>
      <c r="AF4163" t="str">
        <f t="shared" si="645"/>
        <v/>
      </c>
      <c r="AG4163" t="str">
        <f t="shared" si="656"/>
        <v/>
      </c>
      <c r="AH4163" t="str">
        <f t="shared" si="654"/>
        <v/>
      </c>
      <c r="AI4163">
        <v>0.14499999999999999</v>
      </c>
      <c r="AJ4163" t="str">
        <f t="shared" si="652"/>
        <v/>
      </c>
      <c r="AK4163" t="str">
        <f t="shared" si="655"/>
        <v/>
      </c>
      <c r="AL4163" t="str">
        <f t="shared" si="653"/>
        <v/>
      </c>
    </row>
    <row r="4164" spans="1:39" x14ac:dyDescent="0.2">
      <c r="A4164" t="s">
        <v>27840</v>
      </c>
      <c r="B4164" t="s">
        <v>58</v>
      </c>
      <c r="C4164" t="s">
        <v>27841</v>
      </c>
      <c r="D4164" s="1">
        <v>42128</v>
      </c>
      <c r="E4164" s="1">
        <v>43456</v>
      </c>
      <c r="F4164" t="s">
        <v>889</v>
      </c>
      <c r="I4164">
        <v>100</v>
      </c>
      <c r="J4164">
        <v>0</v>
      </c>
      <c r="K4164">
        <v>0</v>
      </c>
      <c r="L4164">
        <v>996</v>
      </c>
      <c r="M4164">
        <v>996</v>
      </c>
      <c r="N4164" t="s">
        <v>20</v>
      </c>
      <c r="O4164" t="s">
        <v>27842</v>
      </c>
      <c r="P4164" t="s">
        <v>28</v>
      </c>
      <c r="Q4164" t="s">
        <v>34233</v>
      </c>
      <c r="R4164" t="s">
        <v>34233</v>
      </c>
      <c r="S4164" t="s">
        <v>33942</v>
      </c>
      <c r="T4164" t="s">
        <v>34233</v>
      </c>
      <c r="V4164" t="s">
        <v>33045</v>
      </c>
      <c r="AD4164" t="str">
        <f t="shared" si="644"/>
        <v/>
      </c>
      <c r="AE4164" t="str">
        <f t="shared" si="648"/>
        <v/>
      </c>
      <c r="AF4164" t="str">
        <f t="shared" si="645"/>
        <v/>
      </c>
      <c r="AG4164" t="str">
        <f t="shared" si="656"/>
        <v/>
      </c>
      <c r="AH4164" t="str">
        <f t="shared" si="654"/>
        <v/>
      </c>
      <c r="AI4164">
        <v>0.14499999999999999</v>
      </c>
      <c r="AJ4164" t="str">
        <f t="shared" si="652"/>
        <v/>
      </c>
      <c r="AK4164" t="str">
        <f t="shared" si="655"/>
        <v/>
      </c>
      <c r="AL4164" t="str">
        <f t="shared" si="653"/>
        <v/>
      </c>
    </row>
    <row r="4165" spans="1:39" x14ac:dyDescent="0.2">
      <c r="A4165" t="s">
        <v>27837</v>
      </c>
      <c r="B4165" t="s">
        <v>58</v>
      </c>
      <c r="C4165" t="s">
        <v>27838</v>
      </c>
      <c r="D4165" s="1">
        <v>42128</v>
      </c>
      <c r="E4165" s="1">
        <v>44560</v>
      </c>
      <c r="F4165" t="s">
        <v>26</v>
      </c>
      <c r="I4165">
        <v>100</v>
      </c>
      <c r="J4165">
        <v>0</v>
      </c>
      <c r="K4165">
        <v>0</v>
      </c>
      <c r="L4165">
        <v>2770</v>
      </c>
      <c r="M4165">
        <v>2770</v>
      </c>
      <c r="N4165" t="s">
        <v>20</v>
      </c>
      <c r="O4165" t="s">
        <v>27839</v>
      </c>
      <c r="P4165" t="s">
        <v>28</v>
      </c>
      <c r="Q4165" t="s">
        <v>34233</v>
      </c>
      <c r="R4165" t="s">
        <v>34233</v>
      </c>
      <c r="S4165" t="s">
        <v>34233</v>
      </c>
      <c r="T4165" t="s">
        <v>34233</v>
      </c>
      <c r="V4165" t="s">
        <v>33045</v>
      </c>
      <c r="AD4165" t="str">
        <f t="shared" si="644"/>
        <v/>
      </c>
      <c r="AE4165" t="str">
        <f t="shared" si="648"/>
        <v/>
      </c>
      <c r="AF4165" t="str">
        <f t="shared" si="645"/>
        <v/>
      </c>
      <c r="AG4165" t="str">
        <f t="shared" si="656"/>
        <v/>
      </c>
      <c r="AH4165" t="str">
        <f t="shared" si="654"/>
        <v/>
      </c>
      <c r="AI4165">
        <v>0.14499999999999999</v>
      </c>
      <c r="AJ4165" t="str">
        <f t="shared" si="652"/>
        <v/>
      </c>
      <c r="AK4165" t="str">
        <f t="shared" si="655"/>
        <v/>
      </c>
      <c r="AL4165" t="str">
        <f t="shared" si="653"/>
        <v/>
      </c>
    </row>
    <row r="4166" spans="1:39" x14ac:dyDescent="0.2">
      <c r="A4166" t="s">
        <v>27843</v>
      </c>
      <c r="B4166" t="s">
        <v>58</v>
      </c>
      <c r="C4166" t="s">
        <v>27844</v>
      </c>
      <c r="D4166" s="1">
        <v>42128</v>
      </c>
      <c r="E4166" s="1">
        <v>43456</v>
      </c>
      <c r="F4166" t="s">
        <v>19</v>
      </c>
      <c r="I4166">
        <v>100</v>
      </c>
      <c r="J4166">
        <v>0</v>
      </c>
      <c r="K4166">
        <v>0</v>
      </c>
      <c r="L4166">
        <v>1205</v>
      </c>
      <c r="M4166">
        <v>1205</v>
      </c>
      <c r="N4166" t="s">
        <v>20</v>
      </c>
      <c r="O4166" t="s">
        <v>27845</v>
      </c>
      <c r="P4166" t="s">
        <v>28</v>
      </c>
      <c r="Q4166" t="s">
        <v>34233</v>
      </c>
      <c r="R4166" t="s">
        <v>34233</v>
      </c>
      <c r="S4166" t="s">
        <v>32628</v>
      </c>
      <c r="T4166" t="s">
        <v>32634</v>
      </c>
      <c r="U4166" t="s">
        <v>32634</v>
      </c>
      <c r="V4166" t="s">
        <v>33045</v>
      </c>
      <c r="W4166">
        <v>240</v>
      </c>
      <c r="X4166">
        <v>2</v>
      </c>
      <c r="Y4166" t="s">
        <v>32661</v>
      </c>
      <c r="Z4166">
        <v>400</v>
      </c>
      <c r="AA4166">
        <v>8.5</v>
      </c>
      <c r="AC4166">
        <v>1</v>
      </c>
      <c r="AD4166" t="str">
        <f t="shared" ref="AD4166:AD4229" si="657">IF((S4166="tühi")*(F4166&lt;&gt;"Elamumaa")*(G4166&lt;&gt;"Elamumaa")*(H4166&lt;&gt;"Elamumaa"),IF(Z4166=0,"",Z4166),"")</f>
        <v/>
      </c>
      <c r="AE4166" t="str">
        <f t="shared" si="648"/>
        <v/>
      </c>
      <c r="AF4166" t="str">
        <f t="shared" ref="AF4166:AF4229" si="658">IF((S4166&lt;&gt;"tühi")*(F4166&lt;&gt;"Elamumaa")*(G4166&lt;&gt;"Elamumaa")*(H4166&lt;&gt;"Elamumaa"),IF(Z4166=0,"",Z4166),"")</f>
        <v/>
      </c>
      <c r="AG4166">
        <f t="shared" si="656"/>
        <v>1</v>
      </c>
      <c r="AH4166">
        <f t="shared" si="654"/>
        <v>2.8</v>
      </c>
      <c r="AI4166">
        <v>0.14499999999999999</v>
      </c>
      <c r="AJ4166">
        <f t="shared" si="652"/>
        <v>0.40599999999999997</v>
      </c>
      <c r="AK4166" t="str">
        <f t="shared" si="655"/>
        <v/>
      </c>
      <c r="AL4166" t="str">
        <f t="shared" si="653"/>
        <v/>
      </c>
    </row>
    <row r="4167" spans="1:39" x14ac:dyDescent="0.2">
      <c r="A4167" t="s">
        <v>27873</v>
      </c>
      <c r="B4167" t="s">
        <v>58</v>
      </c>
      <c r="C4167" t="s">
        <v>27874</v>
      </c>
      <c r="D4167" s="1">
        <v>42128</v>
      </c>
      <c r="E4167" s="1">
        <v>44546</v>
      </c>
      <c r="F4167" t="s">
        <v>19</v>
      </c>
      <c r="I4167">
        <v>100</v>
      </c>
      <c r="J4167">
        <v>0</v>
      </c>
      <c r="K4167">
        <v>0</v>
      </c>
      <c r="L4167">
        <v>1701</v>
      </c>
      <c r="M4167">
        <v>1701</v>
      </c>
      <c r="N4167" t="s">
        <v>20</v>
      </c>
      <c r="O4167" t="s">
        <v>27875</v>
      </c>
      <c r="P4167" t="s">
        <v>28</v>
      </c>
      <c r="Q4167" t="s">
        <v>34234</v>
      </c>
      <c r="R4167" t="s">
        <v>33762</v>
      </c>
      <c r="S4167" t="s">
        <v>32628</v>
      </c>
      <c r="T4167" t="s">
        <v>34357</v>
      </c>
      <c r="U4167" t="s">
        <v>32634</v>
      </c>
      <c r="V4167" t="s">
        <v>33045</v>
      </c>
      <c r="W4167">
        <v>340</v>
      </c>
      <c r="X4167">
        <v>2</v>
      </c>
      <c r="Y4167" t="s">
        <v>32661</v>
      </c>
      <c r="Z4167">
        <v>500</v>
      </c>
      <c r="AA4167">
        <v>8.5</v>
      </c>
      <c r="AC4167">
        <v>1</v>
      </c>
      <c r="AD4167" t="str">
        <f t="shared" si="657"/>
        <v/>
      </c>
      <c r="AE4167" t="str">
        <f t="shared" si="648"/>
        <v/>
      </c>
      <c r="AF4167" t="str">
        <f t="shared" si="658"/>
        <v/>
      </c>
      <c r="AG4167">
        <f t="shared" si="656"/>
        <v>1</v>
      </c>
      <c r="AH4167">
        <f t="shared" si="654"/>
        <v>2.8</v>
      </c>
      <c r="AI4167">
        <v>0.14499999999999999</v>
      </c>
      <c r="AJ4167">
        <f t="shared" si="652"/>
        <v>0.40599999999999997</v>
      </c>
      <c r="AK4167" t="str">
        <f t="shared" si="655"/>
        <v/>
      </c>
      <c r="AL4167" t="str">
        <f t="shared" si="653"/>
        <v/>
      </c>
      <c r="AM4167" t="s">
        <v>34799</v>
      </c>
    </row>
    <row r="4168" spans="1:39" x14ac:dyDescent="0.2">
      <c r="A4168" t="s">
        <v>27876</v>
      </c>
      <c r="B4168" t="s">
        <v>58</v>
      </c>
      <c r="C4168" t="s">
        <v>27877</v>
      </c>
      <c r="D4168" s="1">
        <v>42128</v>
      </c>
      <c r="E4168" s="1">
        <v>44546</v>
      </c>
      <c r="F4168" t="s">
        <v>19</v>
      </c>
      <c r="I4168">
        <v>100</v>
      </c>
      <c r="J4168">
        <v>0</v>
      </c>
      <c r="K4168">
        <v>0</v>
      </c>
      <c r="L4168">
        <v>1398</v>
      </c>
      <c r="M4168">
        <v>1398</v>
      </c>
      <c r="N4168" t="s">
        <v>20</v>
      </c>
      <c r="O4168" t="s">
        <v>27878</v>
      </c>
      <c r="P4168" t="s">
        <v>28</v>
      </c>
      <c r="Q4168" t="s">
        <v>34233</v>
      </c>
      <c r="R4168" t="s">
        <v>34233</v>
      </c>
      <c r="S4168" t="s">
        <v>33797</v>
      </c>
      <c r="T4168" t="s">
        <v>34357</v>
      </c>
      <c r="U4168" t="s">
        <v>32634</v>
      </c>
      <c r="V4168" t="s">
        <v>33045</v>
      </c>
      <c r="W4168">
        <v>280</v>
      </c>
      <c r="X4168">
        <v>2</v>
      </c>
      <c r="Y4168" t="s">
        <v>32661</v>
      </c>
      <c r="Z4168">
        <v>500</v>
      </c>
      <c r="AA4168">
        <v>8.5</v>
      </c>
      <c r="AC4168">
        <v>1</v>
      </c>
      <c r="AD4168" t="str">
        <f t="shared" si="657"/>
        <v/>
      </c>
      <c r="AE4168" t="str">
        <f t="shared" si="648"/>
        <v/>
      </c>
      <c r="AF4168" t="str">
        <f t="shared" si="658"/>
        <v/>
      </c>
      <c r="AG4168">
        <f t="shared" si="656"/>
        <v>1</v>
      </c>
      <c r="AH4168">
        <f t="shared" si="654"/>
        <v>2.8</v>
      </c>
      <c r="AI4168">
        <v>0.14499999999999999</v>
      </c>
      <c r="AJ4168">
        <f t="shared" si="652"/>
        <v>0.40599999999999997</v>
      </c>
      <c r="AK4168" t="str">
        <f t="shared" si="655"/>
        <v/>
      </c>
      <c r="AL4168" t="str">
        <f t="shared" si="653"/>
        <v/>
      </c>
    </row>
    <row r="4169" spans="1:39" x14ac:dyDescent="0.2">
      <c r="A4169" t="s">
        <v>27879</v>
      </c>
      <c r="B4169" t="s">
        <v>58</v>
      </c>
      <c r="C4169" t="s">
        <v>27880</v>
      </c>
      <c r="D4169" s="1">
        <v>42128</v>
      </c>
      <c r="E4169" s="1">
        <v>44546</v>
      </c>
      <c r="F4169" t="s">
        <v>19</v>
      </c>
      <c r="I4169">
        <v>100</v>
      </c>
      <c r="J4169">
        <v>0</v>
      </c>
      <c r="K4169">
        <v>0</v>
      </c>
      <c r="L4169">
        <v>1392</v>
      </c>
      <c r="M4169">
        <v>1392</v>
      </c>
      <c r="N4169" t="s">
        <v>20</v>
      </c>
      <c r="O4169" t="s">
        <v>27881</v>
      </c>
      <c r="P4169" t="s">
        <v>28</v>
      </c>
      <c r="Q4169" t="s">
        <v>34233</v>
      </c>
      <c r="R4169" t="s">
        <v>34233</v>
      </c>
      <c r="S4169" t="s">
        <v>33797</v>
      </c>
      <c r="T4169" t="s">
        <v>32634</v>
      </c>
      <c r="U4169" t="s">
        <v>32634</v>
      </c>
      <c r="V4169" t="s">
        <v>33045</v>
      </c>
      <c r="W4169">
        <v>280</v>
      </c>
      <c r="X4169">
        <v>2</v>
      </c>
      <c r="Y4169" t="s">
        <v>32661</v>
      </c>
      <c r="Z4169">
        <v>500</v>
      </c>
      <c r="AA4169">
        <v>8.5</v>
      </c>
      <c r="AC4169">
        <v>1</v>
      </c>
      <c r="AD4169" t="str">
        <f t="shared" si="657"/>
        <v/>
      </c>
      <c r="AE4169" t="str">
        <f t="shared" si="648"/>
        <v/>
      </c>
      <c r="AF4169" t="str">
        <f t="shared" si="658"/>
        <v/>
      </c>
      <c r="AG4169">
        <f t="shared" si="656"/>
        <v>1</v>
      </c>
      <c r="AH4169">
        <f t="shared" si="654"/>
        <v>2.8</v>
      </c>
      <c r="AI4169">
        <v>0.14499999999999999</v>
      </c>
      <c r="AJ4169">
        <f t="shared" si="652"/>
        <v>0.40599999999999997</v>
      </c>
      <c r="AK4169" t="str">
        <f t="shared" si="655"/>
        <v/>
      </c>
      <c r="AL4169" t="str">
        <f t="shared" si="653"/>
        <v/>
      </c>
    </row>
    <row r="4170" spans="1:39" x14ac:dyDescent="0.2">
      <c r="A4170" t="s">
        <v>27882</v>
      </c>
      <c r="B4170" t="s">
        <v>58</v>
      </c>
      <c r="C4170" t="s">
        <v>27883</v>
      </c>
      <c r="D4170" s="1">
        <v>42128</v>
      </c>
      <c r="E4170" s="1">
        <v>44546</v>
      </c>
      <c r="F4170" t="s">
        <v>19</v>
      </c>
      <c r="I4170">
        <v>100</v>
      </c>
      <c r="J4170">
        <v>0</v>
      </c>
      <c r="K4170">
        <v>0</v>
      </c>
      <c r="L4170">
        <v>1386</v>
      </c>
      <c r="M4170">
        <v>1386</v>
      </c>
      <c r="N4170" t="s">
        <v>20</v>
      </c>
      <c r="O4170" t="s">
        <v>27884</v>
      </c>
      <c r="P4170" t="s">
        <v>28</v>
      </c>
      <c r="Q4170" t="s">
        <v>34233</v>
      </c>
      <c r="R4170" t="s">
        <v>34233</v>
      </c>
      <c r="S4170" t="s">
        <v>33797</v>
      </c>
      <c r="T4170" t="s">
        <v>34357</v>
      </c>
      <c r="U4170" t="s">
        <v>32634</v>
      </c>
      <c r="V4170" t="s">
        <v>33045</v>
      </c>
      <c r="W4170">
        <v>280</v>
      </c>
      <c r="X4170">
        <v>2</v>
      </c>
      <c r="Y4170" t="s">
        <v>32661</v>
      </c>
      <c r="Z4170">
        <v>500</v>
      </c>
      <c r="AA4170">
        <v>8.5</v>
      </c>
      <c r="AC4170">
        <v>1</v>
      </c>
      <c r="AD4170" t="str">
        <f t="shared" si="657"/>
        <v/>
      </c>
      <c r="AE4170" t="str">
        <f t="shared" si="648"/>
        <v/>
      </c>
      <c r="AF4170" t="str">
        <f t="shared" si="658"/>
        <v/>
      </c>
      <c r="AG4170">
        <f t="shared" si="656"/>
        <v>1</v>
      </c>
      <c r="AH4170">
        <f t="shared" si="654"/>
        <v>2.8</v>
      </c>
      <c r="AI4170">
        <v>0.14499999999999999</v>
      </c>
      <c r="AJ4170">
        <f t="shared" si="652"/>
        <v>0.40599999999999997</v>
      </c>
      <c r="AK4170" t="str">
        <f t="shared" si="655"/>
        <v/>
      </c>
      <c r="AL4170" t="str">
        <f t="shared" si="653"/>
        <v/>
      </c>
    </row>
    <row r="4171" spans="1:39" x14ac:dyDescent="0.2">
      <c r="A4171" t="s">
        <v>27885</v>
      </c>
      <c r="B4171" t="s">
        <v>58</v>
      </c>
      <c r="C4171" t="s">
        <v>27886</v>
      </c>
      <c r="D4171" s="1">
        <v>42128</v>
      </c>
      <c r="E4171" s="1">
        <v>43951</v>
      </c>
      <c r="F4171" t="s">
        <v>19</v>
      </c>
      <c r="I4171">
        <v>100</v>
      </c>
      <c r="J4171">
        <v>0</v>
      </c>
      <c r="K4171">
        <v>0</v>
      </c>
      <c r="L4171">
        <v>1426</v>
      </c>
      <c r="M4171">
        <v>1426</v>
      </c>
      <c r="N4171" t="s">
        <v>20</v>
      </c>
      <c r="O4171" t="s">
        <v>27887</v>
      </c>
      <c r="P4171" t="s">
        <v>28</v>
      </c>
      <c r="Q4171" t="s">
        <v>34233</v>
      </c>
      <c r="R4171" t="s">
        <v>34233</v>
      </c>
      <c r="S4171" t="s">
        <v>33797</v>
      </c>
      <c r="T4171" t="s">
        <v>32634</v>
      </c>
      <c r="U4171" t="s">
        <v>32634</v>
      </c>
      <c r="V4171" t="s">
        <v>33045</v>
      </c>
      <c r="W4171">
        <v>285</v>
      </c>
      <c r="X4171">
        <v>2</v>
      </c>
      <c r="Y4171" t="s">
        <v>32661</v>
      </c>
      <c r="Z4171">
        <v>500</v>
      </c>
      <c r="AA4171">
        <v>8.5</v>
      </c>
      <c r="AC4171">
        <v>1</v>
      </c>
      <c r="AD4171" t="str">
        <f t="shared" si="657"/>
        <v/>
      </c>
      <c r="AE4171" t="str">
        <f t="shared" si="648"/>
        <v/>
      </c>
      <c r="AF4171" t="str">
        <f t="shared" si="658"/>
        <v/>
      </c>
      <c r="AG4171">
        <f t="shared" si="656"/>
        <v>1</v>
      </c>
      <c r="AH4171">
        <f t="shared" si="654"/>
        <v>2.8</v>
      </c>
      <c r="AI4171">
        <v>0.14499999999999999</v>
      </c>
      <c r="AJ4171">
        <f t="shared" si="652"/>
        <v>0.40599999999999997</v>
      </c>
      <c r="AK4171" t="str">
        <f t="shared" si="655"/>
        <v/>
      </c>
      <c r="AL4171" t="str">
        <f t="shared" si="653"/>
        <v/>
      </c>
    </row>
    <row r="4172" spans="1:39" x14ac:dyDescent="0.2">
      <c r="A4172" t="s">
        <v>27861</v>
      </c>
      <c r="B4172" t="s">
        <v>58</v>
      </c>
      <c r="C4172" t="s">
        <v>27862</v>
      </c>
      <c r="D4172" s="1">
        <v>42128</v>
      </c>
      <c r="E4172" s="1">
        <v>44659</v>
      </c>
      <c r="F4172" t="s">
        <v>19</v>
      </c>
      <c r="I4172">
        <v>100</v>
      </c>
      <c r="J4172">
        <v>0</v>
      </c>
      <c r="K4172">
        <v>0</v>
      </c>
      <c r="L4172">
        <v>1355</v>
      </c>
      <c r="M4172">
        <v>1355</v>
      </c>
      <c r="N4172" t="s">
        <v>20</v>
      </c>
      <c r="O4172" t="s">
        <v>27863</v>
      </c>
      <c r="P4172" t="s">
        <v>28</v>
      </c>
      <c r="Q4172" t="s">
        <v>34234</v>
      </c>
      <c r="R4172" t="s">
        <v>33762</v>
      </c>
      <c r="S4172" t="s">
        <v>32628</v>
      </c>
      <c r="T4172" t="s">
        <v>34357</v>
      </c>
      <c r="U4172" t="s">
        <v>32634</v>
      </c>
      <c r="V4172" t="s">
        <v>33045</v>
      </c>
      <c r="W4172">
        <v>270</v>
      </c>
      <c r="X4172">
        <v>2</v>
      </c>
      <c r="Y4172" t="s">
        <v>32661</v>
      </c>
      <c r="Z4172">
        <v>400</v>
      </c>
      <c r="AA4172">
        <v>8.5</v>
      </c>
      <c r="AC4172">
        <v>1</v>
      </c>
      <c r="AD4172" t="str">
        <f t="shared" si="657"/>
        <v/>
      </c>
      <c r="AE4172" t="str">
        <f t="shared" si="648"/>
        <v/>
      </c>
      <c r="AF4172" t="str">
        <f t="shared" si="658"/>
        <v/>
      </c>
      <c r="AG4172">
        <f t="shared" si="656"/>
        <v>1</v>
      </c>
      <c r="AH4172">
        <f t="shared" si="654"/>
        <v>2.8</v>
      </c>
      <c r="AI4172">
        <v>0.14499999999999999</v>
      </c>
      <c r="AJ4172">
        <f t="shared" si="652"/>
        <v>0.40599999999999997</v>
      </c>
      <c r="AK4172" t="str">
        <f t="shared" si="655"/>
        <v/>
      </c>
      <c r="AL4172" t="str">
        <f t="shared" si="653"/>
        <v/>
      </c>
      <c r="AM4172" t="s">
        <v>34799</v>
      </c>
    </row>
    <row r="4173" spans="1:39" x14ac:dyDescent="0.2">
      <c r="A4173" t="s">
        <v>27852</v>
      </c>
      <c r="B4173" t="s">
        <v>58</v>
      </c>
      <c r="C4173" t="s">
        <v>27853</v>
      </c>
      <c r="D4173" s="1">
        <v>42128</v>
      </c>
      <c r="E4173" s="1">
        <v>44560</v>
      </c>
      <c r="F4173" t="s">
        <v>19</v>
      </c>
      <c r="I4173">
        <v>100</v>
      </c>
      <c r="J4173">
        <v>0</v>
      </c>
      <c r="K4173">
        <v>0</v>
      </c>
      <c r="L4173">
        <v>1203</v>
      </c>
      <c r="M4173">
        <v>1203</v>
      </c>
      <c r="N4173" t="s">
        <v>20</v>
      </c>
      <c r="O4173" t="s">
        <v>27854</v>
      </c>
      <c r="P4173" t="s">
        <v>28</v>
      </c>
      <c r="Q4173" t="s">
        <v>34234</v>
      </c>
      <c r="R4173" t="s">
        <v>33768</v>
      </c>
      <c r="S4173" t="s">
        <v>33797</v>
      </c>
      <c r="T4173" t="s">
        <v>32634</v>
      </c>
      <c r="U4173" t="s">
        <v>32634</v>
      </c>
      <c r="V4173" t="s">
        <v>33045</v>
      </c>
      <c r="W4173">
        <v>240</v>
      </c>
      <c r="X4173">
        <v>2</v>
      </c>
      <c r="Y4173" t="s">
        <v>32661</v>
      </c>
      <c r="Z4173">
        <v>400</v>
      </c>
      <c r="AA4173">
        <v>8.5</v>
      </c>
      <c r="AC4173">
        <v>1</v>
      </c>
      <c r="AD4173" t="str">
        <f t="shared" si="657"/>
        <v/>
      </c>
      <c r="AE4173" t="str">
        <f t="shared" si="648"/>
        <v/>
      </c>
      <c r="AF4173" t="str">
        <f t="shared" si="658"/>
        <v/>
      </c>
      <c r="AG4173">
        <f t="shared" si="656"/>
        <v>1</v>
      </c>
      <c r="AH4173">
        <f t="shared" si="654"/>
        <v>2.8</v>
      </c>
      <c r="AI4173">
        <v>0.14499999999999999</v>
      </c>
      <c r="AJ4173">
        <f t="shared" si="652"/>
        <v>0.40599999999999997</v>
      </c>
      <c r="AK4173" t="str">
        <f t="shared" si="655"/>
        <v/>
      </c>
      <c r="AL4173" t="str">
        <f t="shared" si="653"/>
        <v/>
      </c>
    </row>
    <row r="4174" spans="1:39" x14ac:dyDescent="0.2">
      <c r="A4174" t="s">
        <v>27864</v>
      </c>
      <c r="B4174" t="s">
        <v>58</v>
      </c>
      <c r="C4174" t="s">
        <v>27865</v>
      </c>
      <c r="D4174" s="1">
        <v>42128</v>
      </c>
      <c r="E4174" s="1">
        <v>43456</v>
      </c>
      <c r="F4174" t="s">
        <v>19</v>
      </c>
      <c r="I4174">
        <v>100</v>
      </c>
      <c r="J4174">
        <v>0</v>
      </c>
      <c r="K4174">
        <v>0</v>
      </c>
      <c r="L4174">
        <v>1202</v>
      </c>
      <c r="M4174">
        <v>1202</v>
      </c>
      <c r="N4174" t="s">
        <v>20</v>
      </c>
      <c r="O4174" t="s">
        <v>27866</v>
      </c>
      <c r="P4174" t="s">
        <v>28</v>
      </c>
      <c r="Q4174" t="s">
        <v>34234</v>
      </c>
      <c r="R4174" t="s">
        <v>33768</v>
      </c>
      <c r="S4174" t="s">
        <v>33797</v>
      </c>
      <c r="T4174" t="s">
        <v>32634</v>
      </c>
      <c r="U4174" t="s">
        <v>32634</v>
      </c>
      <c r="V4174" t="s">
        <v>33045</v>
      </c>
      <c r="W4174">
        <v>240</v>
      </c>
      <c r="X4174">
        <v>2</v>
      </c>
      <c r="Y4174" t="s">
        <v>32661</v>
      </c>
      <c r="Z4174">
        <v>400</v>
      </c>
      <c r="AA4174">
        <v>8.5</v>
      </c>
      <c r="AC4174">
        <v>1</v>
      </c>
      <c r="AD4174" t="str">
        <f t="shared" si="657"/>
        <v/>
      </c>
      <c r="AE4174" t="str">
        <f t="shared" si="648"/>
        <v/>
      </c>
      <c r="AF4174" t="str">
        <f t="shared" si="658"/>
        <v/>
      </c>
      <c r="AG4174">
        <f t="shared" si="656"/>
        <v>1</v>
      </c>
      <c r="AH4174">
        <f t="shared" si="654"/>
        <v>2.8</v>
      </c>
      <c r="AI4174">
        <v>0.14499999999999999</v>
      </c>
      <c r="AJ4174">
        <f t="shared" si="652"/>
        <v>0.40599999999999997</v>
      </c>
      <c r="AK4174" t="str">
        <f t="shared" si="655"/>
        <v/>
      </c>
      <c r="AL4174" t="str">
        <f t="shared" si="653"/>
        <v/>
      </c>
    </row>
    <row r="4175" spans="1:39" x14ac:dyDescent="0.2">
      <c r="A4175" t="s">
        <v>27855</v>
      </c>
      <c r="B4175" t="s">
        <v>58</v>
      </c>
      <c r="C4175" t="s">
        <v>27856</v>
      </c>
      <c r="D4175" s="1">
        <v>42128</v>
      </c>
      <c r="E4175" s="1">
        <v>44560</v>
      </c>
      <c r="F4175" t="s">
        <v>19</v>
      </c>
      <c r="I4175">
        <v>100</v>
      </c>
      <c r="J4175">
        <v>0</v>
      </c>
      <c r="K4175">
        <v>0</v>
      </c>
      <c r="L4175">
        <v>1235</v>
      </c>
      <c r="M4175">
        <v>1235</v>
      </c>
      <c r="N4175" t="s">
        <v>20</v>
      </c>
      <c r="O4175" t="s">
        <v>27857</v>
      </c>
      <c r="P4175" t="s">
        <v>28</v>
      </c>
      <c r="Q4175" t="s">
        <v>34233</v>
      </c>
      <c r="R4175" t="s">
        <v>34233</v>
      </c>
      <c r="S4175" t="s">
        <v>33797</v>
      </c>
      <c r="T4175" t="s">
        <v>34357</v>
      </c>
      <c r="U4175" t="s">
        <v>32634</v>
      </c>
      <c r="V4175" t="s">
        <v>33045</v>
      </c>
      <c r="W4175">
        <v>250</v>
      </c>
      <c r="X4175">
        <v>2</v>
      </c>
      <c r="Y4175" t="s">
        <v>32661</v>
      </c>
      <c r="Z4175">
        <v>400</v>
      </c>
      <c r="AA4175">
        <v>8.5</v>
      </c>
      <c r="AC4175">
        <v>1</v>
      </c>
      <c r="AD4175" t="str">
        <f t="shared" si="657"/>
        <v/>
      </c>
      <c r="AE4175" t="str">
        <f t="shared" si="648"/>
        <v/>
      </c>
      <c r="AF4175" t="str">
        <f t="shared" si="658"/>
        <v/>
      </c>
      <c r="AG4175">
        <f t="shared" si="656"/>
        <v>1</v>
      </c>
      <c r="AH4175">
        <f t="shared" si="654"/>
        <v>2.8</v>
      </c>
      <c r="AI4175">
        <v>0.14499999999999999</v>
      </c>
      <c r="AJ4175">
        <f t="shared" si="652"/>
        <v>0.40599999999999997</v>
      </c>
      <c r="AK4175" t="str">
        <f t="shared" si="655"/>
        <v/>
      </c>
      <c r="AL4175" t="str">
        <f t="shared" si="653"/>
        <v/>
      </c>
    </row>
    <row r="4176" spans="1:39" x14ac:dyDescent="0.2">
      <c r="A4176" t="s">
        <v>27867</v>
      </c>
      <c r="B4176" t="s">
        <v>58</v>
      </c>
      <c r="C4176" t="s">
        <v>27868</v>
      </c>
      <c r="D4176" s="1">
        <v>42128</v>
      </c>
      <c r="E4176" s="1">
        <v>43456</v>
      </c>
      <c r="F4176" t="s">
        <v>19</v>
      </c>
      <c r="I4176">
        <v>100</v>
      </c>
      <c r="J4176">
        <v>0</v>
      </c>
      <c r="K4176">
        <v>0</v>
      </c>
      <c r="L4176">
        <v>1209</v>
      </c>
      <c r="M4176">
        <v>1209</v>
      </c>
      <c r="N4176" t="s">
        <v>20</v>
      </c>
      <c r="O4176" t="s">
        <v>27869</v>
      </c>
      <c r="P4176" t="s">
        <v>28</v>
      </c>
      <c r="Q4176" t="s">
        <v>34233</v>
      </c>
      <c r="R4176" t="s">
        <v>34233</v>
      </c>
      <c r="S4176" t="s">
        <v>33797</v>
      </c>
      <c r="T4176" t="s">
        <v>32634</v>
      </c>
      <c r="U4176" t="s">
        <v>32634</v>
      </c>
      <c r="V4176" t="s">
        <v>33045</v>
      </c>
      <c r="W4176">
        <v>240</v>
      </c>
      <c r="X4176">
        <v>2</v>
      </c>
      <c r="Y4176" t="s">
        <v>32661</v>
      </c>
      <c r="Z4176">
        <v>400</v>
      </c>
      <c r="AA4176">
        <v>8.5</v>
      </c>
      <c r="AC4176">
        <v>1</v>
      </c>
      <c r="AD4176" t="str">
        <f t="shared" si="657"/>
        <v/>
      </c>
      <c r="AE4176" t="str">
        <f t="shared" si="648"/>
        <v/>
      </c>
      <c r="AF4176" t="str">
        <f t="shared" si="658"/>
        <v/>
      </c>
      <c r="AG4176">
        <f t="shared" si="656"/>
        <v>1</v>
      </c>
      <c r="AH4176">
        <f t="shared" si="654"/>
        <v>2.8</v>
      </c>
      <c r="AI4176">
        <v>0.14499999999999999</v>
      </c>
      <c r="AJ4176">
        <f t="shared" si="652"/>
        <v>0.40599999999999997</v>
      </c>
      <c r="AK4176" t="str">
        <f t="shared" si="655"/>
        <v/>
      </c>
      <c r="AL4176" t="str">
        <f t="shared" si="653"/>
        <v/>
      </c>
    </row>
    <row r="4177" spans="1:38" x14ac:dyDescent="0.2">
      <c r="A4177" t="s">
        <v>27858</v>
      </c>
      <c r="B4177" t="s">
        <v>58</v>
      </c>
      <c r="C4177" t="s">
        <v>27859</v>
      </c>
      <c r="D4177" s="1">
        <v>42128</v>
      </c>
      <c r="E4177" s="1">
        <v>44546</v>
      </c>
      <c r="F4177" t="s">
        <v>19</v>
      </c>
      <c r="I4177">
        <v>100</v>
      </c>
      <c r="J4177">
        <v>0</v>
      </c>
      <c r="K4177">
        <v>0</v>
      </c>
      <c r="L4177">
        <v>1360</v>
      </c>
      <c r="M4177">
        <v>1360</v>
      </c>
      <c r="N4177" t="s">
        <v>20</v>
      </c>
      <c r="O4177" t="s">
        <v>27860</v>
      </c>
      <c r="P4177" t="s">
        <v>28</v>
      </c>
      <c r="Q4177" t="s">
        <v>34233</v>
      </c>
      <c r="R4177" t="s">
        <v>34233</v>
      </c>
      <c r="S4177" t="s">
        <v>32628</v>
      </c>
      <c r="T4177" t="s">
        <v>34357</v>
      </c>
      <c r="U4177" t="s">
        <v>32634</v>
      </c>
      <c r="V4177" t="s">
        <v>33045</v>
      </c>
      <c r="W4177">
        <v>270</v>
      </c>
      <c r="X4177">
        <v>2</v>
      </c>
      <c r="Y4177" t="s">
        <v>32661</v>
      </c>
      <c r="Z4177">
        <v>400</v>
      </c>
      <c r="AA4177">
        <v>8.5</v>
      </c>
      <c r="AC4177">
        <v>1</v>
      </c>
      <c r="AD4177" t="str">
        <f t="shared" si="657"/>
        <v/>
      </c>
      <c r="AE4177" t="str">
        <f t="shared" si="648"/>
        <v/>
      </c>
      <c r="AF4177" t="str">
        <f t="shared" si="658"/>
        <v/>
      </c>
      <c r="AG4177">
        <f t="shared" si="656"/>
        <v>1</v>
      </c>
      <c r="AH4177">
        <f t="shared" si="654"/>
        <v>2.8</v>
      </c>
      <c r="AI4177">
        <v>0.14499999999999999</v>
      </c>
      <c r="AJ4177">
        <f t="shared" si="652"/>
        <v>0.40599999999999997</v>
      </c>
      <c r="AK4177" t="str">
        <f t="shared" si="655"/>
        <v/>
      </c>
      <c r="AL4177" t="str">
        <f t="shared" si="653"/>
        <v/>
      </c>
    </row>
    <row r="4178" spans="1:38" x14ac:dyDescent="0.2">
      <c r="A4178" t="s">
        <v>27870</v>
      </c>
      <c r="B4178" t="s">
        <v>58</v>
      </c>
      <c r="C4178" t="s">
        <v>27871</v>
      </c>
      <c r="D4178" s="1">
        <v>42128</v>
      </c>
      <c r="E4178" s="1">
        <v>43456</v>
      </c>
      <c r="F4178" t="s">
        <v>19</v>
      </c>
      <c r="I4178">
        <v>100</v>
      </c>
      <c r="J4178">
        <v>0</v>
      </c>
      <c r="K4178">
        <v>0</v>
      </c>
      <c r="L4178">
        <v>1212</v>
      </c>
      <c r="M4178">
        <v>1212</v>
      </c>
      <c r="N4178" t="s">
        <v>20</v>
      </c>
      <c r="O4178" t="s">
        <v>27872</v>
      </c>
      <c r="P4178" t="s">
        <v>28</v>
      </c>
      <c r="Q4178" t="s">
        <v>34233</v>
      </c>
      <c r="R4178" t="s">
        <v>34233</v>
      </c>
      <c r="S4178" t="s">
        <v>33797</v>
      </c>
      <c r="T4178" t="s">
        <v>32634</v>
      </c>
      <c r="U4178" t="s">
        <v>32634</v>
      </c>
      <c r="V4178" t="s">
        <v>33045</v>
      </c>
      <c r="W4178">
        <v>240</v>
      </c>
      <c r="X4178">
        <v>2</v>
      </c>
      <c r="Y4178" t="s">
        <v>32661</v>
      </c>
      <c r="Z4178">
        <v>400</v>
      </c>
      <c r="AA4178">
        <v>8.5</v>
      </c>
      <c r="AC4178">
        <v>1</v>
      </c>
      <c r="AD4178" t="str">
        <f t="shared" si="657"/>
        <v/>
      </c>
      <c r="AE4178" t="str">
        <f t="shared" si="648"/>
        <v/>
      </c>
      <c r="AF4178" t="str">
        <f t="shared" si="658"/>
        <v/>
      </c>
      <c r="AG4178">
        <f t="shared" si="656"/>
        <v>1</v>
      </c>
      <c r="AH4178">
        <f t="shared" si="654"/>
        <v>2.8</v>
      </c>
      <c r="AI4178">
        <v>0.14499999999999999</v>
      </c>
      <c r="AJ4178">
        <f t="shared" si="652"/>
        <v>0.40599999999999997</v>
      </c>
      <c r="AK4178" t="str">
        <f t="shared" si="655"/>
        <v/>
      </c>
      <c r="AL4178" t="str">
        <f t="shared" si="653"/>
        <v/>
      </c>
    </row>
    <row r="4179" spans="1:38" x14ac:dyDescent="0.2">
      <c r="A4179" t="s">
        <v>1049</v>
      </c>
      <c r="B4179" t="s">
        <v>58</v>
      </c>
      <c r="C4179" t="s">
        <v>1050</v>
      </c>
      <c r="D4179" s="1">
        <v>35296</v>
      </c>
      <c r="E4179" s="1">
        <v>44488</v>
      </c>
      <c r="F4179" t="s">
        <v>39</v>
      </c>
      <c r="I4179">
        <v>100</v>
      </c>
      <c r="J4179">
        <v>0</v>
      </c>
      <c r="K4179">
        <v>0</v>
      </c>
      <c r="L4179">
        <v>60300</v>
      </c>
      <c r="M4179">
        <v>60328</v>
      </c>
      <c r="N4179" t="s">
        <v>401</v>
      </c>
      <c r="O4179" t="s">
        <v>1051</v>
      </c>
      <c r="P4179" t="s">
        <v>28</v>
      </c>
      <c r="Q4179" t="s">
        <v>34233</v>
      </c>
      <c r="R4179" t="s">
        <v>34233</v>
      </c>
      <c r="S4179" t="s">
        <v>33942</v>
      </c>
      <c r="T4179" t="s">
        <v>34233</v>
      </c>
      <c r="AD4179" t="str">
        <f t="shared" si="657"/>
        <v/>
      </c>
      <c r="AE4179" t="str">
        <f t="shared" ref="AE4179:AE4240" si="659">IF((S4179="tühi")*(AC4179&lt;&gt;""),AC4179,"")</f>
        <v/>
      </c>
      <c r="AF4179" t="str">
        <f t="shared" si="658"/>
        <v/>
      </c>
      <c r="AG4179" t="str">
        <f t="shared" si="656"/>
        <v/>
      </c>
      <c r="AH4179" t="str">
        <f t="shared" si="654"/>
        <v/>
      </c>
      <c r="AI4179">
        <v>0.14499999999999999</v>
      </c>
      <c r="AJ4179" t="str">
        <f t="shared" si="652"/>
        <v/>
      </c>
      <c r="AK4179" t="str">
        <f t="shared" si="655"/>
        <v/>
      </c>
      <c r="AL4179" t="str">
        <f t="shared" si="653"/>
        <v/>
      </c>
    </row>
    <row r="4180" spans="1:38" x14ac:dyDescent="0.2">
      <c r="A4180" t="s">
        <v>32144</v>
      </c>
      <c r="B4180" t="s">
        <v>58</v>
      </c>
      <c r="C4180" t="s">
        <v>32145</v>
      </c>
      <c r="D4180" s="1">
        <v>44488</v>
      </c>
      <c r="E4180" s="1">
        <v>44488</v>
      </c>
      <c r="F4180" t="s">
        <v>19</v>
      </c>
      <c r="I4180">
        <v>100</v>
      </c>
      <c r="J4180">
        <v>0</v>
      </c>
      <c r="K4180">
        <v>0</v>
      </c>
      <c r="L4180">
        <v>2019</v>
      </c>
      <c r="M4180">
        <v>2019</v>
      </c>
      <c r="N4180" t="s">
        <v>20</v>
      </c>
      <c r="O4180" t="s">
        <v>32146</v>
      </c>
      <c r="P4180" t="s">
        <v>28</v>
      </c>
      <c r="Q4180" t="s">
        <v>34233</v>
      </c>
      <c r="R4180" t="s">
        <v>34233</v>
      </c>
      <c r="S4180" t="s">
        <v>33942</v>
      </c>
      <c r="T4180" t="s">
        <v>34233</v>
      </c>
      <c r="U4180" t="s">
        <v>32656</v>
      </c>
      <c r="V4180" t="s">
        <v>33046</v>
      </c>
      <c r="W4180">
        <v>500</v>
      </c>
      <c r="X4180" t="s">
        <v>32784</v>
      </c>
      <c r="Y4180" t="s">
        <v>32661</v>
      </c>
      <c r="Z4180">
        <v>1000</v>
      </c>
      <c r="AA4180">
        <v>8.5</v>
      </c>
      <c r="AC4180">
        <v>2</v>
      </c>
      <c r="AD4180" t="str">
        <f t="shared" si="657"/>
        <v/>
      </c>
      <c r="AE4180">
        <f t="shared" si="659"/>
        <v>2</v>
      </c>
      <c r="AF4180" t="str">
        <f t="shared" si="658"/>
        <v/>
      </c>
      <c r="AG4180" t="str">
        <f t="shared" si="656"/>
        <v/>
      </c>
      <c r="AH4180" t="str">
        <f t="shared" si="654"/>
        <v/>
      </c>
      <c r="AI4180">
        <v>0.14499999999999999</v>
      </c>
      <c r="AJ4180" t="str">
        <f t="shared" si="652"/>
        <v/>
      </c>
      <c r="AK4180">
        <f t="shared" si="655"/>
        <v>5.6</v>
      </c>
      <c r="AL4180">
        <f t="shared" si="653"/>
        <v>0.81199999999999994</v>
      </c>
    </row>
    <row r="4181" spans="1:38" x14ac:dyDescent="0.2">
      <c r="A4181" t="s">
        <v>30182</v>
      </c>
      <c r="B4181" t="s">
        <v>58</v>
      </c>
      <c r="C4181" t="s">
        <v>30183</v>
      </c>
      <c r="D4181" s="1">
        <v>43734</v>
      </c>
      <c r="E4181" s="1">
        <v>44594</v>
      </c>
      <c r="F4181" t="s">
        <v>26</v>
      </c>
      <c r="I4181">
        <v>100</v>
      </c>
      <c r="J4181">
        <v>0</v>
      </c>
      <c r="K4181">
        <v>0</v>
      </c>
      <c r="L4181">
        <v>12462</v>
      </c>
      <c r="M4181">
        <v>12462</v>
      </c>
      <c r="N4181" t="s">
        <v>20</v>
      </c>
      <c r="O4181" t="s">
        <v>30184</v>
      </c>
      <c r="P4181" t="s">
        <v>44</v>
      </c>
      <c r="Q4181" t="s">
        <v>34233</v>
      </c>
      <c r="R4181" t="s">
        <v>34233</v>
      </c>
      <c r="S4181" t="s">
        <v>34233</v>
      </c>
      <c r="T4181" t="s">
        <v>34233</v>
      </c>
      <c r="AD4181" t="str">
        <f t="shared" si="657"/>
        <v/>
      </c>
      <c r="AE4181" t="str">
        <f t="shared" si="659"/>
        <v/>
      </c>
      <c r="AF4181" t="str">
        <f t="shared" si="658"/>
        <v/>
      </c>
      <c r="AG4181" t="str">
        <f t="shared" si="656"/>
        <v/>
      </c>
      <c r="AH4181" t="str">
        <f t="shared" si="654"/>
        <v/>
      </c>
      <c r="AI4181">
        <v>0.14499999999999999</v>
      </c>
      <c r="AJ4181" t="str">
        <f t="shared" si="652"/>
        <v/>
      </c>
      <c r="AK4181" t="str">
        <f t="shared" si="655"/>
        <v/>
      </c>
      <c r="AL4181" t="str">
        <f t="shared" si="653"/>
        <v/>
      </c>
    </row>
    <row r="4182" spans="1:38" x14ac:dyDescent="0.2">
      <c r="A4182" t="s">
        <v>6750</v>
      </c>
      <c r="B4182" t="s">
        <v>58</v>
      </c>
      <c r="C4182" t="s">
        <v>6751</v>
      </c>
      <c r="D4182" s="1">
        <v>36133</v>
      </c>
      <c r="E4182" s="1">
        <v>43456</v>
      </c>
      <c r="F4182" t="s">
        <v>39</v>
      </c>
      <c r="I4182">
        <v>100</v>
      </c>
      <c r="J4182">
        <v>0</v>
      </c>
      <c r="K4182">
        <v>0</v>
      </c>
      <c r="L4182">
        <v>21100</v>
      </c>
      <c r="M4182">
        <v>21085</v>
      </c>
      <c r="N4182" t="s">
        <v>401</v>
      </c>
      <c r="O4182" t="s">
        <v>6752</v>
      </c>
      <c r="P4182" t="s">
        <v>28</v>
      </c>
      <c r="Q4182" t="s">
        <v>34233</v>
      </c>
      <c r="R4182" t="s">
        <v>34233</v>
      </c>
      <c r="S4182" t="s">
        <v>33942</v>
      </c>
      <c r="T4182" t="s">
        <v>34233</v>
      </c>
      <c r="AD4182" t="str">
        <f t="shared" si="657"/>
        <v/>
      </c>
      <c r="AE4182" t="str">
        <f t="shared" si="659"/>
        <v/>
      </c>
      <c r="AF4182" t="str">
        <f t="shared" si="658"/>
        <v/>
      </c>
      <c r="AG4182" t="str">
        <f t="shared" si="656"/>
        <v/>
      </c>
      <c r="AH4182" t="str">
        <f t="shared" si="654"/>
        <v/>
      </c>
      <c r="AI4182">
        <v>0.14499999999999999</v>
      </c>
      <c r="AJ4182" t="str">
        <f t="shared" si="652"/>
        <v/>
      </c>
      <c r="AK4182" t="str">
        <f t="shared" si="655"/>
        <v/>
      </c>
      <c r="AL4182" t="str">
        <f t="shared" si="653"/>
        <v/>
      </c>
    </row>
    <row r="4183" spans="1:38" x14ac:dyDescent="0.2">
      <c r="A4183" t="s">
        <v>25420</v>
      </c>
      <c r="B4183" t="s">
        <v>58</v>
      </c>
      <c r="C4183" t="s">
        <v>25421</v>
      </c>
      <c r="D4183" s="1">
        <v>39875</v>
      </c>
      <c r="E4183" s="1">
        <v>44546</v>
      </c>
      <c r="F4183" t="s">
        <v>26</v>
      </c>
      <c r="I4183">
        <v>100</v>
      </c>
      <c r="J4183">
        <v>0</v>
      </c>
      <c r="K4183">
        <v>0</v>
      </c>
      <c r="L4183">
        <v>1320</v>
      </c>
      <c r="M4183">
        <v>1320</v>
      </c>
      <c r="N4183" t="s">
        <v>20</v>
      </c>
      <c r="O4183" t="s">
        <v>25422</v>
      </c>
      <c r="P4183" t="s">
        <v>28</v>
      </c>
      <c r="Q4183" t="s">
        <v>34233</v>
      </c>
      <c r="R4183" t="s">
        <v>34233</v>
      </c>
      <c r="S4183" t="s">
        <v>34233</v>
      </c>
      <c r="T4183" t="s">
        <v>34233</v>
      </c>
      <c r="V4183" t="s">
        <v>33047</v>
      </c>
      <c r="AD4183" t="str">
        <f t="shared" si="657"/>
        <v/>
      </c>
      <c r="AE4183" t="str">
        <f t="shared" si="659"/>
        <v/>
      </c>
      <c r="AF4183" t="str">
        <f t="shared" si="658"/>
        <v/>
      </c>
      <c r="AG4183" t="str">
        <f t="shared" si="656"/>
        <v/>
      </c>
      <c r="AH4183" t="str">
        <f t="shared" si="654"/>
        <v/>
      </c>
      <c r="AI4183">
        <v>0.14499999999999999</v>
      </c>
      <c r="AJ4183" t="str">
        <f t="shared" si="652"/>
        <v/>
      </c>
      <c r="AK4183" t="str">
        <f t="shared" si="655"/>
        <v/>
      </c>
      <c r="AL4183" t="str">
        <f t="shared" si="653"/>
        <v/>
      </c>
    </row>
    <row r="4184" spans="1:38" x14ac:dyDescent="0.2">
      <c r="A4184" t="s">
        <v>25950</v>
      </c>
      <c r="B4184" t="s">
        <v>58</v>
      </c>
      <c r="C4184" t="s">
        <v>25951</v>
      </c>
      <c r="D4184" s="1">
        <v>40715</v>
      </c>
      <c r="E4184" s="1">
        <v>44546</v>
      </c>
      <c r="F4184" t="s">
        <v>19</v>
      </c>
      <c r="I4184">
        <v>100</v>
      </c>
      <c r="J4184">
        <v>0</v>
      </c>
      <c r="K4184">
        <v>0</v>
      </c>
      <c r="L4184">
        <v>1284</v>
      </c>
      <c r="M4184">
        <v>1284</v>
      </c>
      <c r="N4184" t="s">
        <v>20</v>
      </c>
      <c r="O4184" t="s">
        <v>25952</v>
      </c>
      <c r="P4184" t="s">
        <v>28</v>
      </c>
      <c r="Q4184" t="s">
        <v>34234</v>
      </c>
      <c r="R4184" t="s">
        <v>33762</v>
      </c>
      <c r="S4184" t="s">
        <v>33942</v>
      </c>
      <c r="T4184" t="s">
        <v>34233</v>
      </c>
      <c r="U4184" t="s">
        <v>32634</v>
      </c>
      <c r="V4184" t="s">
        <v>33048</v>
      </c>
      <c r="W4184">
        <v>300</v>
      </c>
      <c r="X4184">
        <v>2</v>
      </c>
      <c r="Y4184" t="s">
        <v>32654</v>
      </c>
      <c r="Z4184">
        <v>600</v>
      </c>
      <c r="AA4184">
        <v>8.5</v>
      </c>
      <c r="AC4184">
        <v>1</v>
      </c>
      <c r="AD4184" t="str">
        <f t="shared" si="657"/>
        <v/>
      </c>
      <c r="AE4184">
        <f t="shared" si="659"/>
        <v>1</v>
      </c>
      <c r="AF4184" t="str">
        <f t="shared" si="658"/>
        <v/>
      </c>
      <c r="AG4184" t="str">
        <f t="shared" si="656"/>
        <v/>
      </c>
      <c r="AH4184" t="str">
        <f t="shared" si="654"/>
        <v/>
      </c>
      <c r="AI4184">
        <v>0.14499999999999999</v>
      </c>
      <c r="AJ4184" t="str">
        <f t="shared" si="652"/>
        <v/>
      </c>
      <c r="AK4184">
        <f t="shared" si="655"/>
        <v>2.8</v>
      </c>
      <c r="AL4184">
        <f t="shared" si="653"/>
        <v>0.40599999999999997</v>
      </c>
    </row>
    <row r="4185" spans="1:38" x14ac:dyDescent="0.2">
      <c r="A4185" t="s">
        <v>25953</v>
      </c>
      <c r="B4185" t="s">
        <v>58</v>
      </c>
      <c r="C4185" t="s">
        <v>25954</v>
      </c>
      <c r="D4185" s="1">
        <v>40715</v>
      </c>
      <c r="E4185" s="1">
        <v>44546</v>
      </c>
      <c r="F4185" t="s">
        <v>19</v>
      </c>
      <c r="I4185">
        <v>100</v>
      </c>
      <c r="J4185">
        <v>0</v>
      </c>
      <c r="K4185">
        <v>0</v>
      </c>
      <c r="L4185">
        <v>1999</v>
      </c>
      <c r="M4185">
        <v>1999</v>
      </c>
      <c r="N4185" t="s">
        <v>20</v>
      </c>
      <c r="O4185" t="s">
        <v>25955</v>
      </c>
      <c r="P4185" t="s">
        <v>28</v>
      </c>
      <c r="Q4185" t="s">
        <v>34233</v>
      </c>
      <c r="R4185" t="s">
        <v>34233</v>
      </c>
      <c r="S4185" t="s">
        <v>32628</v>
      </c>
      <c r="T4185" t="s">
        <v>32634</v>
      </c>
      <c r="U4185" t="s">
        <v>32634</v>
      </c>
      <c r="V4185" t="s">
        <v>33048</v>
      </c>
      <c r="W4185">
        <v>300</v>
      </c>
      <c r="X4185">
        <v>2</v>
      </c>
      <c r="Y4185" t="s">
        <v>32654</v>
      </c>
      <c r="Z4185">
        <v>600</v>
      </c>
      <c r="AA4185">
        <v>8.5</v>
      </c>
      <c r="AC4185">
        <v>1</v>
      </c>
      <c r="AD4185" t="str">
        <f t="shared" si="657"/>
        <v/>
      </c>
      <c r="AE4185" t="str">
        <f t="shared" si="659"/>
        <v/>
      </c>
      <c r="AF4185" t="str">
        <f t="shared" si="658"/>
        <v/>
      </c>
      <c r="AG4185">
        <f t="shared" si="656"/>
        <v>1</v>
      </c>
      <c r="AH4185">
        <f t="shared" si="654"/>
        <v>2.8</v>
      </c>
      <c r="AI4185">
        <v>0.14499999999999999</v>
      </c>
      <c r="AJ4185">
        <f t="shared" si="652"/>
        <v>0.40599999999999997</v>
      </c>
      <c r="AK4185" t="str">
        <f t="shared" si="655"/>
        <v/>
      </c>
      <c r="AL4185" t="str">
        <f t="shared" si="653"/>
        <v/>
      </c>
    </row>
    <row r="4186" spans="1:38" x14ac:dyDescent="0.2">
      <c r="A4186" t="s">
        <v>25412</v>
      </c>
      <c r="B4186" t="s">
        <v>58</v>
      </c>
      <c r="C4186" t="s">
        <v>25413</v>
      </c>
      <c r="D4186" s="1">
        <v>39875</v>
      </c>
      <c r="E4186" s="1">
        <v>44546</v>
      </c>
      <c r="F4186" t="s">
        <v>19</v>
      </c>
      <c r="I4186">
        <v>100</v>
      </c>
      <c r="J4186">
        <v>0</v>
      </c>
      <c r="K4186">
        <v>0</v>
      </c>
      <c r="L4186">
        <v>1529</v>
      </c>
      <c r="M4186">
        <v>1529</v>
      </c>
      <c r="N4186" t="s">
        <v>20</v>
      </c>
      <c r="O4186" t="s">
        <v>25414</v>
      </c>
      <c r="P4186" t="s">
        <v>28</v>
      </c>
      <c r="Q4186" t="s">
        <v>34234</v>
      </c>
      <c r="R4186" t="s">
        <v>33762</v>
      </c>
      <c r="S4186" t="s">
        <v>33942</v>
      </c>
      <c r="T4186" t="s">
        <v>34233</v>
      </c>
      <c r="U4186" t="s">
        <v>32634</v>
      </c>
      <c r="V4186" t="s">
        <v>33047</v>
      </c>
      <c r="W4186">
        <v>300</v>
      </c>
      <c r="X4186">
        <v>2</v>
      </c>
      <c r="Y4186" t="s">
        <v>32654</v>
      </c>
      <c r="Z4186">
        <v>500</v>
      </c>
      <c r="AA4186">
        <v>8.5</v>
      </c>
      <c r="AC4186">
        <v>1</v>
      </c>
      <c r="AD4186" t="str">
        <f t="shared" si="657"/>
        <v/>
      </c>
      <c r="AE4186">
        <f t="shared" si="659"/>
        <v>1</v>
      </c>
      <c r="AF4186" t="str">
        <f t="shared" si="658"/>
        <v/>
      </c>
      <c r="AG4186" t="str">
        <f t="shared" si="656"/>
        <v/>
      </c>
      <c r="AH4186" t="str">
        <f t="shared" si="654"/>
        <v/>
      </c>
      <c r="AI4186">
        <v>0.14499999999999999</v>
      </c>
      <c r="AJ4186" t="str">
        <f t="shared" si="652"/>
        <v/>
      </c>
      <c r="AK4186">
        <f t="shared" si="655"/>
        <v>2.8</v>
      </c>
      <c r="AL4186">
        <f t="shared" si="653"/>
        <v>0.40599999999999997</v>
      </c>
    </row>
    <row r="4187" spans="1:38" x14ac:dyDescent="0.2">
      <c r="A4187" t="s">
        <v>25423</v>
      </c>
      <c r="B4187" t="s">
        <v>58</v>
      </c>
      <c r="C4187" t="s">
        <v>25424</v>
      </c>
      <c r="D4187" s="1">
        <v>39875</v>
      </c>
      <c r="E4187" s="1">
        <v>44546</v>
      </c>
      <c r="F4187" t="s">
        <v>19</v>
      </c>
      <c r="I4187">
        <v>100</v>
      </c>
      <c r="J4187">
        <v>0</v>
      </c>
      <c r="K4187">
        <v>0</v>
      </c>
      <c r="L4187">
        <v>2250</v>
      </c>
      <c r="M4187">
        <v>2250</v>
      </c>
      <c r="N4187" t="s">
        <v>20</v>
      </c>
      <c r="O4187" t="s">
        <v>25425</v>
      </c>
      <c r="P4187" t="s">
        <v>28</v>
      </c>
      <c r="Q4187" t="s">
        <v>34234</v>
      </c>
      <c r="R4187" s="9" t="s">
        <v>33762</v>
      </c>
      <c r="S4187" t="s">
        <v>32628</v>
      </c>
      <c r="T4187" t="s">
        <v>34357</v>
      </c>
      <c r="U4187" t="s">
        <v>32634</v>
      </c>
      <c r="V4187" t="s">
        <v>33047</v>
      </c>
      <c r="W4187">
        <v>300</v>
      </c>
      <c r="X4187">
        <v>2</v>
      </c>
      <c r="Y4187" t="s">
        <v>32654</v>
      </c>
      <c r="Z4187">
        <v>500</v>
      </c>
      <c r="AA4187">
        <v>8.5</v>
      </c>
      <c r="AC4187">
        <v>1</v>
      </c>
      <c r="AD4187" t="str">
        <f t="shared" si="657"/>
        <v/>
      </c>
      <c r="AE4187" t="str">
        <f t="shared" si="659"/>
        <v/>
      </c>
      <c r="AF4187" t="str">
        <f t="shared" si="658"/>
        <v/>
      </c>
      <c r="AG4187">
        <f t="shared" si="656"/>
        <v>1</v>
      </c>
      <c r="AH4187">
        <f t="shared" si="654"/>
        <v>2.8</v>
      </c>
      <c r="AI4187">
        <v>0.14499999999999999</v>
      </c>
      <c r="AJ4187">
        <f t="shared" si="652"/>
        <v>0.40599999999999997</v>
      </c>
      <c r="AK4187" t="str">
        <f t="shared" si="655"/>
        <v/>
      </c>
      <c r="AL4187" t="str">
        <f t="shared" si="653"/>
        <v/>
      </c>
    </row>
    <row r="4188" spans="1:38" x14ac:dyDescent="0.2">
      <c r="A4188" t="s">
        <v>25426</v>
      </c>
      <c r="B4188" t="s">
        <v>58</v>
      </c>
      <c r="C4188" t="s">
        <v>25427</v>
      </c>
      <c r="D4188" s="1">
        <v>39875</v>
      </c>
      <c r="E4188" s="1">
        <v>44546</v>
      </c>
      <c r="F4188" t="s">
        <v>19</v>
      </c>
      <c r="I4188">
        <v>100</v>
      </c>
      <c r="J4188">
        <v>0</v>
      </c>
      <c r="K4188">
        <v>0</v>
      </c>
      <c r="L4188">
        <v>1200</v>
      </c>
      <c r="M4188">
        <v>1200</v>
      </c>
      <c r="N4188" t="s">
        <v>20</v>
      </c>
      <c r="O4188" t="s">
        <v>25428</v>
      </c>
      <c r="P4188" t="s">
        <v>28</v>
      </c>
      <c r="Q4188" t="s">
        <v>34233</v>
      </c>
      <c r="R4188" t="s">
        <v>34233</v>
      </c>
      <c r="S4188" t="s">
        <v>33799</v>
      </c>
      <c r="T4188" t="s">
        <v>34393</v>
      </c>
      <c r="U4188" t="s">
        <v>32634</v>
      </c>
      <c r="V4188" t="s">
        <v>33047</v>
      </c>
      <c r="W4188">
        <v>300</v>
      </c>
      <c r="X4188">
        <v>2</v>
      </c>
      <c r="Y4188" t="s">
        <v>32654</v>
      </c>
      <c r="Z4188">
        <v>500</v>
      </c>
      <c r="AA4188">
        <v>8.5</v>
      </c>
      <c r="AC4188">
        <v>1</v>
      </c>
      <c r="AD4188" t="str">
        <f t="shared" si="657"/>
        <v/>
      </c>
      <c r="AE4188" t="str">
        <f t="shared" si="659"/>
        <v/>
      </c>
      <c r="AF4188" t="str">
        <f t="shared" si="658"/>
        <v/>
      </c>
      <c r="AG4188">
        <f t="shared" si="656"/>
        <v>1</v>
      </c>
      <c r="AH4188">
        <f t="shared" si="654"/>
        <v>2.8</v>
      </c>
      <c r="AI4188">
        <v>0.14499999999999999</v>
      </c>
      <c r="AJ4188">
        <f t="shared" si="652"/>
        <v>0.40599999999999997</v>
      </c>
      <c r="AK4188" t="str">
        <f t="shared" si="655"/>
        <v/>
      </c>
      <c r="AL4188" t="str">
        <f t="shared" si="653"/>
        <v/>
      </c>
    </row>
    <row r="4189" spans="1:38" x14ac:dyDescent="0.2">
      <c r="A4189" t="s">
        <v>29402</v>
      </c>
      <c r="B4189" t="s">
        <v>58</v>
      </c>
      <c r="C4189" t="s">
        <v>29403</v>
      </c>
      <c r="D4189" s="1">
        <v>43677</v>
      </c>
      <c r="E4189" s="1">
        <v>44546</v>
      </c>
      <c r="F4189" t="s">
        <v>19</v>
      </c>
      <c r="I4189">
        <v>100</v>
      </c>
      <c r="J4189">
        <v>0</v>
      </c>
      <c r="K4189">
        <v>0</v>
      </c>
      <c r="L4189">
        <v>2257</v>
      </c>
      <c r="M4189">
        <v>2257</v>
      </c>
      <c r="N4189" t="s">
        <v>20</v>
      </c>
      <c r="O4189" t="s">
        <v>29404</v>
      </c>
      <c r="P4189" t="s">
        <v>28</v>
      </c>
      <c r="Q4189" t="s">
        <v>34233</v>
      </c>
      <c r="R4189" t="s">
        <v>34233</v>
      </c>
      <c r="S4189" t="s">
        <v>32628</v>
      </c>
      <c r="T4189" t="s">
        <v>34368</v>
      </c>
      <c r="U4189" t="s">
        <v>32656</v>
      </c>
      <c r="V4189" t="s">
        <v>33049</v>
      </c>
      <c r="W4189">
        <v>350</v>
      </c>
      <c r="X4189">
        <v>2</v>
      </c>
      <c r="Y4189" t="s">
        <v>32661</v>
      </c>
      <c r="Z4189">
        <v>600</v>
      </c>
      <c r="AA4189">
        <v>8.5</v>
      </c>
      <c r="AC4189">
        <v>2</v>
      </c>
      <c r="AD4189" t="str">
        <f t="shared" si="657"/>
        <v/>
      </c>
      <c r="AE4189" t="str">
        <f t="shared" si="659"/>
        <v/>
      </c>
      <c r="AF4189" t="str">
        <f t="shared" si="658"/>
        <v/>
      </c>
      <c r="AG4189">
        <f t="shared" si="656"/>
        <v>2</v>
      </c>
      <c r="AH4189">
        <f t="shared" si="654"/>
        <v>5.6</v>
      </c>
      <c r="AI4189">
        <v>0.14499999999999999</v>
      </c>
      <c r="AJ4189">
        <f t="shared" si="652"/>
        <v>0.81199999999999994</v>
      </c>
      <c r="AK4189" t="str">
        <f t="shared" si="655"/>
        <v/>
      </c>
      <c r="AL4189" t="str">
        <f t="shared" si="653"/>
        <v/>
      </c>
    </row>
    <row r="4190" spans="1:38" x14ac:dyDescent="0.2">
      <c r="A4190" t="s">
        <v>26015</v>
      </c>
      <c r="B4190" t="s">
        <v>58</v>
      </c>
      <c r="C4190" t="s">
        <v>26016</v>
      </c>
      <c r="D4190" s="1">
        <v>40715</v>
      </c>
      <c r="E4190" s="1">
        <v>43456</v>
      </c>
      <c r="F4190" t="s">
        <v>39</v>
      </c>
      <c r="I4190">
        <v>100</v>
      </c>
      <c r="J4190">
        <v>0</v>
      </c>
      <c r="K4190">
        <v>0</v>
      </c>
      <c r="L4190">
        <v>1450</v>
      </c>
      <c r="M4190">
        <v>1450</v>
      </c>
      <c r="N4190" t="s">
        <v>20</v>
      </c>
      <c r="O4190" t="s">
        <v>26017</v>
      </c>
      <c r="P4190" t="s">
        <v>28</v>
      </c>
      <c r="Q4190" t="s">
        <v>34233</v>
      </c>
      <c r="R4190" t="s">
        <v>34233</v>
      </c>
      <c r="S4190" t="s">
        <v>33942</v>
      </c>
      <c r="T4190" t="s">
        <v>34233</v>
      </c>
      <c r="V4190" t="s">
        <v>33048</v>
      </c>
      <c r="AD4190" t="str">
        <f t="shared" si="657"/>
        <v/>
      </c>
      <c r="AE4190" t="str">
        <f t="shared" si="659"/>
        <v/>
      </c>
      <c r="AF4190" t="str">
        <f t="shared" si="658"/>
        <v/>
      </c>
      <c r="AG4190" t="str">
        <f t="shared" si="656"/>
        <v/>
      </c>
      <c r="AH4190" t="str">
        <f t="shared" si="654"/>
        <v/>
      </c>
      <c r="AI4190">
        <v>0.14499999999999999</v>
      </c>
      <c r="AJ4190" t="str">
        <f t="shared" si="652"/>
        <v/>
      </c>
      <c r="AK4190" t="str">
        <f t="shared" si="655"/>
        <v/>
      </c>
      <c r="AL4190" t="str">
        <f t="shared" si="653"/>
        <v/>
      </c>
    </row>
    <row r="4191" spans="1:38" x14ac:dyDescent="0.2">
      <c r="A4191" t="s">
        <v>26018</v>
      </c>
      <c r="B4191" t="s">
        <v>58</v>
      </c>
      <c r="C4191" t="s">
        <v>26019</v>
      </c>
      <c r="D4191" s="1">
        <v>40715</v>
      </c>
      <c r="E4191" s="1">
        <v>44546</v>
      </c>
      <c r="F4191" t="s">
        <v>474</v>
      </c>
      <c r="I4191">
        <v>100</v>
      </c>
      <c r="J4191">
        <v>0</v>
      </c>
      <c r="K4191">
        <v>0</v>
      </c>
      <c r="L4191">
        <v>30</v>
      </c>
      <c r="M4191">
        <v>30</v>
      </c>
      <c r="N4191" t="s">
        <v>20</v>
      </c>
      <c r="O4191" t="s">
        <v>26020</v>
      </c>
      <c r="P4191" t="s">
        <v>28</v>
      </c>
      <c r="Q4191" t="s">
        <v>34233</v>
      </c>
      <c r="R4191" t="s">
        <v>34233</v>
      </c>
      <c r="S4191" t="s">
        <v>33942</v>
      </c>
      <c r="T4191" t="s">
        <v>34233</v>
      </c>
      <c r="AD4191" t="str">
        <f t="shared" si="657"/>
        <v/>
      </c>
      <c r="AE4191" t="str">
        <f t="shared" si="659"/>
        <v/>
      </c>
      <c r="AF4191" t="str">
        <f t="shared" si="658"/>
        <v/>
      </c>
      <c r="AG4191" t="str">
        <f t="shared" si="656"/>
        <v/>
      </c>
      <c r="AH4191" t="str">
        <f t="shared" si="654"/>
        <v/>
      </c>
      <c r="AI4191">
        <v>0.14499999999999999</v>
      </c>
      <c r="AJ4191" t="str">
        <f t="shared" si="652"/>
        <v/>
      </c>
      <c r="AK4191" t="str">
        <f t="shared" si="655"/>
        <v/>
      </c>
      <c r="AL4191" t="str">
        <f t="shared" si="653"/>
        <v/>
      </c>
    </row>
    <row r="4192" spans="1:38" x14ac:dyDescent="0.2">
      <c r="A4192" t="s">
        <v>26021</v>
      </c>
      <c r="B4192" t="s">
        <v>58</v>
      </c>
      <c r="C4192" t="s">
        <v>26022</v>
      </c>
      <c r="D4192" s="1">
        <v>40715</v>
      </c>
      <c r="E4192" s="1">
        <v>44546</v>
      </c>
      <c r="F4192" t="s">
        <v>19</v>
      </c>
      <c r="I4192">
        <v>100</v>
      </c>
      <c r="J4192">
        <v>0</v>
      </c>
      <c r="K4192">
        <v>0</v>
      </c>
      <c r="L4192">
        <v>1272</v>
      </c>
      <c r="M4192">
        <v>1272</v>
      </c>
      <c r="N4192" t="s">
        <v>20</v>
      </c>
      <c r="O4192" t="s">
        <v>26023</v>
      </c>
      <c r="P4192" t="s">
        <v>28</v>
      </c>
      <c r="Q4192" t="s">
        <v>34233</v>
      </c>
      <c r="R4192" t="s">
        <v>34233</v>
      </c>
      <c r="S4192" t="s">
        <v>32628</v>
      </c>
      <c r="T4192" t="s">
        <v>34525</v>
      </c>
      <c r="U4192" t="s">
        <v>32634</v>
      </c>
      <c r="V4192" t="s">
        <v>33048</v>
      </c>
      <c r="W4192">
        <v>300</v>
      </c>
      <c r="X4192">
        <v>2</v>
      </c>
      <c r="Y4192" t="s">
        <v>32654</v>
      </c>
      <c r="Z4192">
        <v>600</v>
      </c>
      <c r="AA4192">
        <v>8.5</v>
      </c>
      <c r="AC4192">
        <v>1</v>
      </c>
      <c r="AD4192" t="str">
        <f t="shared" si="657"/>
        <v/>
      </c>
      <c r="AE4192" t="str">
        <f t="shared" si="659"/>
        <v/>
      </c>
      <c r="AF4192" t="str">
        <f t="shared" si="658"/>
        <v/>
      </c>
      <c r="AG4192">
        <f t="shared" si="656"/>
        <v>1</v>
      </c>
      <c r="AH4192">
        <f t="shared" si="654"/>
        <v>2.8</v>
      </c>
      <c r="AI4192">
        <v>0.14499999999999999</v>
      </c>
      <c r="AJ4192">
        <f t="shared" si="652"/>
        <v>0.40599999999999997</v>
      </c>
      <c r="AK4192" t="str">
        <f t="shared" si="655"/>
        <v/>
      </c>
      <c r="AL4192" t="str">
        <f t="shared" si="653"/>
        <v/>
      </c>
    </row>
    <row r="4193" spans="1:38" x14ac:dyDescent="0.2">
      <c r="A4193" t="s">
        <v>26024</v>
      </c>
      <c r="B4193" t="s">
        <v>58</v>
      </c>
      <c r="C4193" t="s">
        <v>26025</v>
      </c>
      <c r="D4193" s="1">
        <v>40715</v>
      </c>
      <c r="E4193" s="1">
        <v>43888</v>
      </c>
      <c r="F4193" t="s">
        <v>39</v>
      </c>
      <c r="I4193">
        <v>100</v>
      </c>
      <c r="J4193">
        <v>0</v>
      </c>
      <c r="K4193">
        <v>0</v>
      </c>
      <c r="L4193">
        <v>1597</v>
      </c>
      <c r="M4193">
        <v>1597</v>
      </c>
      <c r="N4193" t="s">
        <v>20</v>
      </c>
      <c r="O4193" t="s">
        <v>26026</v>
      </c>
      <c r="P4193" t="s">
        <v>28</v>
      </c>
      <c r="Q4193" t="s">
        <v>34233</v>
      </c>
      <c r="R4193" t="s">
        <v>34233</v>
      </c>
      <c r="S4193" t="s">
        <v>33942</v>
      </c>
      <c r="T4193" t="s">
        <v>34233</v>
      </c>
      <c r="V4193" t="s">
        <v>33048</v>
      </c>
      <c r="AD4193" t="str">
        <f t="shared" si="657"/>
        <v/>
      </c>
      <c r="AE4193" t="str">
        <f t="shared" si="659"/>
        <v/>
      </c>
      <c r="AF4193" t="str">
        <f t="shared" si="658"/>
        <v/>
      </c>
      <c r="AG4193" t="str">
        <f t="shared" si="656"/>
        <v/>
      </c>
      <c r="AH4193" t="str">
        <f t="shared" si="654"/>
        <v/>
      </c>
      <c r="AI4193">
        <v>0.14499999999999999</v>
      </c>
      <c r="AJ4193" t="str">
        <f t="shared" si="652"/>
        <v/>
      </c>
      <c r="AK4193" t="str">
        <f t="shared" si="655"/>
        <v/>
      </c>
      <c r="AL4193" t="str">
        <f t="shared" si="653"/>
        <v/>
      </c>
    </row>
    <row r="4194" spans="1:38" x14ac:dyDescent="0.2">
      <c r="A4194" t="s">
        <v>26027</v>
      </c>
      <c r="B4194" t="s">
        <v>58</v>
      </c>
      <c r="C4194" t="s">
        <v>26028</v>
      </c>
      <c r="D4194" s="1">
        <v>40715</v>
      </c>
      <c r="E4194" s="1">
        <v>43456</v>
      </c>
      <c r="F4194" t="s">
        <v>19</v>
      </c>
      <c r="I4194">
        <v>100</v>
      </c>
      <c r="J4194">
        <v>0</v>
      </c>
      <c r="K4194">
        <v>0</v>
      </c>
      <c r="L4194">
        <v>1713</v>
      </c>
      <c r="M4194">
        <v>1713</v>
      </c>
      <c r="N4194" t="s">
        <v>20</v>
      </c>
      <c r="O4194" t="s">
        <v>26029</v>
      </c>
      <c r="P4194" t="s">
        <v>28</v>
      </c>
      <c r="Q4194" t="s">
        <v>34233</v>
      </c>
      <c r="R4194" t="s">
        <v>34233</v>
      </c>
      <c r="S4194" t="s">
        <v>32628</v>
      </c>
      <c r="T4194" t="s">
        <v>34357</v>
      </c>
      <c r="U4194" t="s">
        <v>32634</v>
      </c>
      <c r="V4194" t="s">
        <v>33048</v>
      </c>
      <c r="W4194">
        <v>300</v>
      </c>
      <c r="X4194">
        <v>2</v>
      </c>
      <c r="Y4194" t="s">
        <v>32654</v>
      </c>
      <c r="Z4194">
        <v>600</v>
      </c>
      <c r="AA4194">
        <v>8.5</v>
      </c>
      <c r="AC4194">
        <v>1</v>
      </c>
      <c r="AD4194" t="str">
        <f t="shared" si="657"/>
        <v/>
      </c>
      <c r="AE4194" t="str">
        <f t="shared" si="659"/>
        <v/>
      </c>
      <c r="AF4194" t="str">
        <f t="shared" si="658"/>
        <v/>
      </c>
      <c r="AG4194">
        <f t="shared" ref="AG4194:AG4225" si="660">IF((S4194&lt;&gt;"tühi")*(AC4194&lt;&gt;""),AC4194,"")</f>
        <v>1</v>
      </c>
      <c r="AH4194">
        <f t="shared" si="654"/>
        <v>2.8</v>
      </c>
      <c r="AI4194">
        <v>0.14499999999999999</v>
      </c>
      <c r="AJ4194">
        <f t="shared" si="652"/>
        <v>0.40599999999999997</v>
      </c>
      <c r="AK4194" t="str">
        <f t="shared" si="655"/>
        <v/>
      </c>
      <c r="AL4194" t="str">
        <f t="shared" si="653"/>
        <v/>
      </c>
    </row>
    <row r="4195" spans="1:38" x14ac:dyDescent="0.2">
      <c r="A4195" t="s">
        <v>26030</v>
      </c>
      <c r="B4195" t="s">
        <v>58</v>
      </c>
      <c r="C4195" t="s">
        <v>26031</v>
      </c>
      <c r="D4195" s="1">
        <v>40715</v>
      </c>
      <c r="E4195" s="1">
        <v>44546</v>
      </c>
      <c r="F4195" t="s">
        <v>19</v>
      </c>
      <c r="I4195">
        <v>100</v>
      </c>
      <c r="J4195">
        <v>0</v>
      </c>
      <c r="K4195">
        <v>0</v>
      </c>
      <c r="L4195">
        <v>1147</v>
      </c>
      <c r="M4195">
        <v>1147</v>
      </c>
      <c r="N4195" t="s">
        <v>20</v>
      </c>
      <c r="O4195" t="s">
        <v>26032</v>
      </c>
      <c r="P4195" t="s">
        <v>28</v>
      </c>
      <c r="Q4195" t="s">
        <v>34233</v>
      </c>
      <c r="R4195" t="s">
        <v>34233</v>
      </c>
      <c r="S4195" t="s">
        <v>32627</v>
      </c>
      <c r="T4195" t="s">
        <v>34526</v>
      </c>
      <c r="U4195" t="s">
        <v>32634</v>
      </c>
      <c r="V4195" t="s">
        <v>33048</v>
      </c>
      <c r="W4195">
        <v>300</v>
      </c>
      <c r="X4195">
        <v>2</v>
      </c>
      <c r="Y4195" t="s">
        <v>32654</v>
      </c>
      <c r="Z4195">
        <v>600</v>
      </c>
      <c r="AA4195">
        <v>8.5</v>
      </c>
      <c r="AC4195">
        <v>1</v>
      </c>
      <c r="AD4195" t="str">
        <f t="shared" si="657"/>
        <v/>
      </c>
      <c r="AE4195" t="str">
        <f t="shared" si="659"/>
        <v/>
      </c>
      <c r="AF4195" t="str">
        <f t="shared" si="658"/>
        <v/>
      </c>
      <c r="AG4195">
        <f t="shared" si="660"/>
        <v>1</v>
      </c>
      <c r="AH4195">
        <f t="shared" si="654"/>
        <v>2.8</v>
      </c>
      <c r="AI4195">
        <v>0.14499999999999999</v>
      </c>
      <c r="AJ4195">
        <f t="shared" si="652"/>
        <v>0.40599999999999997</v>
      </c>
      <c r="AK4195" t="str">
        <f t="shared" si="655"/>
        <v/>
      </c>
      <c r="AL4195" t="str">
        <f t="shared" si="653"/>
        <v/>
      </c>
    </row>
    <row r="4196" spans="1:38" x14ac:dyDescent="0.2">
      <c r="A4196" t="s">
        <v>25941</v>
      </c>
      <c r="B4196" t="s">
        <v>58</v>
      </c>
      <c r="C4196" t="s">
        <v>25942</v>
      </c>
      <c r="D4196" s="1">
        <v>40715</v>
      </c>
      <c r="E4196" s="1">
        <v>43888</v>
      </c>
      <c r="F4196" t="s">
        <v>39</v>
      </c>
      <c r="I4196">
        <v>100</v>
      </c>
      <c r="J4196">
        <v>0</v>
      </c>
      <c r="K4196">
        <v>0</v>
      </c>
      <c r="L4196">
        <v>1724</v>
      </c>
      <c r="M4196">
        <v>1724</v>
      </c>
      <c r="N4196" t="s">
        <v>20</v>
      </c>
      <c r="O4196" t="s">
        <v>25943</v>
      </c>
      <c r="P4196" t="s">
        <v>28</v>
      </c>
      <c r="Q4196" t="s">
        <v>34233</v>
      </c>
      <c r="R4196" t="s">
        <v>34233</v>
      </c>
      <c r="S4196" t="s">
        <v>33942</v>
      </c>
      <c r="T4196" t="s">
        <v>34233</v>
      </c>
      <c r="V4196" t="s">
        <v>33048</v>
      </c>
      <c r="AD4196" t="str">
        <f t="shared" si="657"/>
        <v/>
      </c>
      <c r="AE4196" t="str">
        <f t="shared" si="659"/>
        <v/>
      </c>
      <c r="AF4196" t="str">
        <f t="shared" si="658"/>
        <v/>
      </c>
      <c r="AG4196" t="str">
        <f t="shared" si="660"/>
        <v/>
      </c>
      <c r="AH4196" t="str">
        <f t="shared" si="654"/>
        <v/>
      </c>
      <c r="AI4196">
        <v>0.14499999999999999</v>
      </c>
      <c r="AJ4196" t="str">
        <f t="shared" si="652"/>
        <v/>
      </c>
      <c r="AK4196" t="str">
        <f t="shared" si="655"/>
        <v/>
      </c>
      <c r="AL4196" t="str">
        <f t="shared" si="653"/>
        <v/>
      </c>
    </row>
    <row r="4197" spans="1:38" x14ac:dyDescent="0.2">
      <c r="A4197" t="s">
        <v>25944</v>
      </c>
      <c r="B4197" t="s">
        <v>58</v>
      </c>
      <c r="C4197" t="s">
        <v>25945</v>
      </c>
      <c r="D4197" s="1">
        <v>40715</v>
      </c>
      <c r="E4197" s="1">
        <v>43951</v>
      </c>
      <c r="F4197" t="s">
        <v>19</v>
      </c>
      <c r="I4197">
        <v>100</v>
      </c>
      <c r="J4197">
        <v>0</v>
      </c>
      <c r="K4197">
        <v>0</v>
      </c>
      <c r="L4197">
        <v>1617</v>
      </c>
      <c r="M4197">
        <v>1617</v>
      </c>
      <c r="N4197" t="s">
        <v>20</v>
      </c>
      <c r="O4197" t="s">
        <v>25946</v>
      </c>
      <c r="P4197" t="s">
        <v>28</v>
      </c>
      <c r="Q4197" t="s">
        <v>34234</v>
      </c>
      <c r="R4197" t="s">
        <v>33768</v>
      </c>
      <c r="S4197" t="s">
        <v>32628</v>
      </c>
      <c r="T4197" t="s">
        <v>32634</v>
      </c>
      <c r="U4197" t="s">
        <v>32634</v>
      </c>
      <c r="V4197" t="s">
        <v>33048</v>
      </c>
      <c r="W4197">
        <v>300</v>
      </c>
      <c r="X4197">
        <v>2</v>
      </c>
      <c r="Y4197" t="s">
        <v>32654</v>
      </c>
      <c r="Z4197">
        <v>600</v>
      </c>
      <c r="AA4197">
        <v>8.5</v>
      </c>
      <c r="AC4197">
        <v>1</v>
      </c>
      <c r="AD4197" t="str">
        <f t="shared" si="657"/>
        <v/>
      </c>
      <c r="AE4197" t="str">
        <f t="shared" si="659"/>
        <v/>
      </c>
      <c r="AF4197" t="str">
        <f t="shared" si="658"/>
        <v/>
      </c>
      <c r="AG4197">
        <f t="shared" si="660"/>
        <v>1</v>
      </c>
      <c r="AH4197">
        <f t="shared" si="654"/>
        <v>2.8</v>
      </c>
      <c r="AI4197">
        <v>0.14499999999999999</v>
      </c>
      <c r="AJ4197">
        <f t="shared" si="652"/>
        <v>0.40599999999999997</v>
      </c>
      <c r="AK4197" t="str">
        <f t="shared" si="655"/>
        <v/>
      </c>
      <c r="AL4197" t="str">
        <f t="shared" si="653"/>
        <v/>
      </c>
    </row>
    <row r="4198" spans="1:38" x14ac:dyDescent="0.2">
      <c r="A4198" t="s">
        <v>25415</v>
      </c>
      <c r="B4198" t="s">
        <v>58</v>
      </c>
      <c r="C4198" t="s">
        <v>25416</v>
      </c>
      <c r="D4198" s="1">
        <v>39875</v>
      </c>
      <c r="E4198" s="1">
        <v>44546</v>
      </c>
      <c r="F4198" t="s">
        <v>39</v>
      </c>
      <c r="I4198">
        <v>100</v>
      </c>
      <c r="J4198">
        <v>0</v>
      </c>
      <c r="K4198">
        <v>0</v>
      </c>
      <c r="L4198">
        <v>29800</v>
      </c>
      <c r="M4198">
        <v>29841</v>
      </c>
      <c r="N4198" t="s">
        <v>401</v>
      </c>
      <c r="O4198" t="s">
        <v>25417</v>
      </c>
      <c r="P4198" t="s">
        <v>28</v>
      </c>
      <c r="Q4198" t="s">
        <v>34233</v>
      </c>
      <c r="R4198" t="s">
        <v>34233</v>
      </c>
      <c r="S4198" t="s">
        <v>32627</v>
      </c>
      <c r="T4198" t="s">
        <v>34233</v>
      </c>
      <c r="V4198" t="s">
        <v>33047</v>
      </c>
      <c r="AD4198" t="str">
        <f t="shared" si="657"/>
        <v/>
      </c>
      <c r="AE4198" t="str">
        <f t="shared" si="659"/>
        <v/>
      </c>
      <c r="AF4198" t="str">
        <f t="shared" si="658"/>
        <v/>
      </c>
      <c r="AG4198" t="str">
        <f t="shared" si="660"/>
        <v/>
      </c>
      <c r="AH4198" t="str">
        <f t="shared" si="654"/>
        <v/>
      </c>
      <c r="AI4198">
        <v>0.14499999999999999</v>
      </c>
      <c r="AJ4198" t="str">
        <f t="shared" si="652"/>
        <v/>
      </c>
      <c r="AK4198" t="str">
        <f t="shared" si="655"/>
        <v/>
      </c>
      <c r="AL4198" t="str">
        <f t="shared" si="653"/>
        <v/>
      </c>
    </row>
    <row r="4199" spans="1:38" x14ac:dyDescent="0.2">
      <c r="A4199" t="s">
        <v>25947</v>
      </c>
      <c r="B4199" t="s">
        <v>58</v>
      </c>
      <c r="C4199" t="s">
        <v>25948</v>
      </c>
      <c r="D4199" s="1">
        <v>40715</v>
      </c>
      <c r="E4199" s="1">
        <v>43456</v>
      </c>
      <c r="F4199" t="s">
        <v>19</v>
      </c>
      <c r="I4199">
        <v>100</v>
      </c>
      <c r="J4199">
        <v>0</v>
      </c>
      <c r="K4199">
        <v>0</v>
      </c>
      <c r="L4199">
        <v>1562</v>
      </c>
      <c r="M4199">
        <v>1562</v>
      </c>
      <c r="N4199" t="s">
        <v>20</v>
      </c>
      <c r="O4199" t="s">
        <v>25949</v>
      </c>
      <c r="P4199" t="s">
        <v>28</v>
      </c>
      <c r="Q4199" t="s">
        <v>34233</v>
      </c>
      <c r="R4199" t="s">
        <v>34233</v>
      </c>
      <c r="S4199" t="s">
        <v>32628</v>
      </c>
      <c r="T4199" t="s">
        <v>34357</v>
      </c>
      <c r="U4199" t="s">
        <v>32634</v>
      </c>
      <c r="V4199" t="s">
        <v>33048</v>
      </c>
      <c r="W4199">
        <v>300</v>
      </c>
      <c r="X4199">
        <v>2</v>
      </c>
      <c r="Y4199" t="s">
        <v>32654</v>
      </c>
      <c r="Z4199">
        <v>600</v>
      </c>
      <c r="AA4199">
        <v>8.5</v>
      </c>
      <c r="AC4199">
        <v>1</v>
      </c>
      <c r="AD4199" t="str">
        <f t="shared" si="657"/>
        <v/>
      </c>
      <c r="AE4199" t="str">
        <f t="shared" si="659"/>
        <v/>
      </c>
      <c r="AF4199" t="str">
        <f t="shared" si="658"/>
        <v/>
      </c>
      <c r="AG4199">
        <f t="shared" si="660"/>
        <v>1</v>
      </c>
      <c r="AH4199">
        <f t="shared" si="654"/>
        <v>2.8</v>
      </c>
      <c r="AI4199">
        <v>0.14499999999999999</v>
      </c>
      <c r="AJ4199">
        <f t="shared" si="652"/>
        <v>0.40599999999999997</v>
      </c>
      <c r="AK4199" t="str">
        <f t="shared" si="655"/>
        <v/>
      </c>
      <c r="AL4199" t="str">
        <f t="shared" si="653"/>
        <v/>
      </c>
    </row>
    <row r="4200" spans="1:38" x14ac:dyDescent="0.2">
      <c r="A4200" t="s">
        <v>25956</v>
      </c>
      <c r="B4200" t="s">
        <v>58</v>
      </c>
      <c r="C4200" t="s">
        <v>25957</v>
      </c>
      <c r="D4200" s="1">
        <v>40715</v>
      </c>
      <c r="E4200" s="1">
        <v>44546</v>
      </c>
      <c r="F4200" t="s">
        <v>26</v>
      </c>
      <c r="I4200">
        <v>100</v>
      </c>
      <c r="J4200">
        <v>0</v>
      </c>
      <c r="K4200">
        <v>0</v>
      </c>
      <c r="L4200">
        <v>2977</v>
      </c>
      <c r="M4200">
        <v>2977</v>
      </c>
      <c r="N4200" t="s">
        <v>20</v>
      </c>
      <c r="O4200" t="s">
        <v>25958</v>
      </c>
      <c r="P4200" t="s">
        <v>28</v>
      </c>
      <c r="Q4200" t="s">
        <v>34233</v>
      </c>
      <c r="R4200" t="s">
        <v>34233</v>
      </c>
      <c r="S4200" t="s">
        <v>34233</v>
      </c>
      <c r="T4200" t="s">
        <v>34233</v>
      </c>
      <c r="V4200" t="s">
        <v>33048</v>
      </c>
      <c r="AD4200" t="str">
        <f t="shared" si="657"/>
        <v/>
      </c>
      <c r="AE4200" t="str">
        <f t="shared" si="659"/>
        <v/>
      </c>
      <c r="AF4200" t="str">
        <f t="shared" si="658"/>
        <v/>
      </c>
      <c r="AG4200" t="str">
        <f t="shared" si="660"/>
        <v/>
      </c>
      <c r="AH4200" t="str">
        <f t="shared" si="654"/>
        <v/>
      </c>
      <c r="AI4200">
        <v>0.14499999999999999</v>
      </c>
      <c r="AJ4200" t="str">
        <f t="shared" si="652"/>
        <v/>
      </c>
      <c r="AK4200" t="str">
        <f t="shared" si="655"/>
        <v/>
      </c>
      <c r="AL4200" t="str">
        <f t="shared" si="653"/>
        <v/>
      </c>
    </row>
    <row r="4201" spans="1:38" x14ac:dyDescent="0.2">
      <c r="A4201" t="s">
        <v>28427</v>
      </c>
      <c r="B4201" t="s">
        <v>58</v>
      </c>
      <c r="C4201" t="s">
        <v>28428</v>
      </c>
      <c r="D4201" s="1">
        <v>42551</v>
      </c>
      <c r="E4201" s="1">
        <v>44546</v>
      </c>
      <c r="F4201" t="s">
        <v>19</v>
      </c>
      <c r="I4201">
        <v>100</v>
      </c>
      <c r="J4201">
        <v>0</v>
      </c>
      <c r="K4201">
        <v>0</v>
      </c>
      <c r="L4201">
        <v>1100</v>
      </c>
      <c r="M4201">
        <v>1100</v>
      </c>
      <c r="N4201" t="s">
        <v>20</v>
      </c>
      <c r="O4201" t="s">
        <v>21</v>
      </c>
      <c r="P4201" t="s">
        <v>28</v>
      </c>
      <c r="Q4201" t="s">
        <v>32656</v>
      </c>
      <c r="R4201" t="s">
        <v>33780</v>
      </c>
      <c r="S4201" t="s">
        <v>32628</v>
      </c>
      <c r="T4201" t="s">
        <v>34372</v>
      </c>
      <c r="U4201" t="s">
        <v>32656</v>
      </c>
      <c r="V4201" t="s">
        <v>33050</v>
      </c>
      <c r="W4201">
        <v>400</v>
      </c>
      <c r="X4201">
        <v>2</v>
      </c>
      <c r="Y4201">
        <v>1</v>
      </c>
      <c r="Z4201">
        <v>800</v>
      </c>
      <c r="AA4201">
        <v>8.5</v>
      </c>
      <c r="AC4201">
        <v>2</v>
      </c>
      <c r="AD4201" t="str">
        <f t="shared" si="657"/>
        <v/>
      </c>
      <c r="AE4201" t="str">
        <f t="shared" si="659"/>
        <v/>
      </c>
      <c r="AF4201" t="str">
        <f t="shared" si="658"/>
        <v/>
      </c>
      <c r="AG4201">
        <f t="shared" si="660"/>
        <v>2</v>
      </c>
      <c r="AH4201">
        <f t="shared" si="654"/>
        <v>5.6</v>
      </c>
      <c r="AI4201">
        <v>0.14499999999999999</v>
      </c>
      <c r="AJ4201">
        <f t="shared" si="652"/>
        <v>0.81199999999999994</v>
      </c>
      <c r="AK4201" t="str">
        <f t="shared" si="655"/>
        <v/>
      </c>
      <c r="AL4201" t="str">
        <f t="shared" si="653"/>
        <v/>
      </c>
    </row>
    <row r="4202" spans="1:38" x14ac:dyDescent="0.2">
      <c r="A4202" t="s">
        <v>28431</v>
      </c>
      <c r="B4202" t="s">
        <v>58</v>
      </c>
      <c r="C4202" t="s">
        <v>28432</v>
      </c>
      <c r="D4202" s="1">
        <v>42551</v>
      </c>
      <c r="E4202" s="1">
        <v>44546</v>
      </c>
      <c r="F4202" t="s">
        <v>19</v>
      </c>
      <c r="I4202">
        <v>100</v>
      </c>
      <c r="J4202">
        <v>0</v>
      </c>
      <c r="K4202">
        <v>0</v>
      </c>
      <c r="L4202">
        <v>1114</v>
      </c>
      <c r="M4202">
        <v>1114</v>
      </c>
      <c r="N4202" t="s">
        <v>20</v>
      </c>
      <c r="O4202" t="s">
        <v>21</v>
      </c>
      <c r="P4202" t="s">
        <v>28</v>
      </c>
      <c r="Q4202" t="s">
        <v>34233</v>
      </c>
      <c r="R4202" t="s">
        <v>34233</v>
      </c>
      <c r="S4202" t="s">
        <v>32628</v>
      </c>
      <c r="T4202" t="s">
        <v>34372</v>
      </c>
      <c r="U4202" t="s">
        <v>32656</v>
      </c>
      <c r="V4202" t="s">
        <v>33050</v>
      </c>
      <c r="W4202">
        <v>400</v>
      </c>
      <c r="X4202">
        <v>2</v>
      </c>
      <c r="Y4202">
        <v>1</v>
      </c>
      <c r="Z4202">
        <v>800</v>
      </c>
      <c r="AA4202">
        <v>8.5</v>
      </c>
      <c r="AC4202">
        <v>2</v>
      </c>
      <c r="AD4202" t="str">
        <f t="shared" si="657"/>
        <v/>
      </c>
      <c r="AE4202" t="str">
        <f t="shared" si="659"/>
        <v/>
      </c>
      <c r="AF4202" t="str">
        <f t="shared" si="658"/>
        <v/>
      </c>
      <c r="AG4202">
        <f t="shared" si="660"/>
        <v>2</v>
      </c>
      <c r="AH4202">
        <f t="shared" si="654"/>
        <v>5.6</v>
      </c>
      <c r="AI4202">
        <v>0.14499999999999999</v>
      </c>
      <c r="AJ4202">
        <f t="shared" ref="AJ4202:AJ4265" si="661">IF(COUNTBLANK(AH4202),"",AH4202*AI4202)</f>
        <v>0.81199999999999994</v>
      </c>
      <c r="AK4202" t="str">
        <f t="shared" si="655"/>
        <v/>
      </c>
      <c r="AL4202" t="str">
        <f t="shared" si="653"/>
        <v/>
      </c>
    </row>
    <row r="4203" spans="1:38" x14ac:dyDescent="0.2">
      <c r="A4203" t="s">
        <v>28429</v>
      </c>
      <c r="B4203" t="s">
        <v>58</v>
      </c>
      <c r="C4203" t="s">
        <v>28430</v>
      </c>
      <c r="D4203" s="1">
        <v>42551</v>
      </c>
      <c r="E4203" s="1">
        <v>44546</v>
      </c>
      <c r="F4203" t="s">
        <v>19</v>
      </c>
      <c r="I4203">
        <v>100</v>
      </c>
      <c r="J4203">
        <v>0</v>
      </c>
      <c r="K4203">
        <v>0</v>
      </c>
      <c r="L4203">
        <v>1101</v>
      </c>
      <c r="M4203">
        <v>1101</v>
      </c>
      <c r="N4203" t="s">
        <v>20</v>
      </c>
      <c r="O4203" t="s">
        <v>21</v>
      </c>
      <c r="P4203" t="s">
        <v>28</v>
      </c>
      <c r="Q4203" t="s">
        <v>34233</v>
      </c>
      <c r="R4203" t="s">
        <v>34233</v>
      </c>
      <c r="S4203" t="s">
        <v>32628</v>
      </c>
      <c r="T4203" t="s">
        <v>34372</v>
      </c>
      <c r="U4203" t="s">
        <v>32656</v>
      </c>
      <c r="V4203" t="s">
        <v>33050</v>
      </c>
      <c r="W4203">
        <v>400</v>
      </c>
      <c r="X4203">
        <v>2</v>
      </c>
      <c r="Y4203">
        <v>1</v>
      </c>
      <c r="Z4203">
        <v>800</v>
      </c>
      <c r="AA4203">
        <v>8.5</v>
      </c>
      <c r="AC4203">
        <v>2</v>
      </c>
      <c r="AD4203" t="str">
        <f t="shared" si="657"/>
        <v/>
      </c>
      <c r="AE4203" t="str">
        <f t="shared" si="659"/>
        <v/>
      </c>
      <c r="AF4203" t="str">
        <f t="shared" si="658"/>
        <v/>
      </c>
      <c r="AG4203">
        <f t="shared" si="660"/>
        <v>2</v>
      </c>
      <c r="AH4203">
        <f t="shared" si="654"/>
        <v>5.6</v>
      </c>
      <c r="AI4203">
        <v>0.14499999999999999</v>
      </c>
      <c r="AJ4203">
        <f t="shared" si="661"/>
        <v>0.81199999999999994</v>
      </c>
      <c r="AK4203" t="str">
        <f t="shared" si="655"/>
        <v/>
      </c>
      <c r="AL4203" t="str">
        <f t="shared" ref="AL4203:AL4266" si="662">IF(COUNTBLANK(AK4203),"",AK4203*AI4203)</f>
        <v/>
      </c>
    </row>
    <row r="4204" spans="1:38" x14ac:dyDescent="0.2">
      <c r="A4204" t="s">
        <v>28419</v>
      </c>
      <c r="B4204" t="s">
        <v>58</v>
      </c>
      <c r="C4204" t="s">
        <v>28420</v>
      </c>
      <c r="D4204" s="1">
        <v>42551</v>
      </c>
      <c r="E4204" s="1">
        <v>44546</v>
      </c>
      <c r="F4204" t="s">
        <v>19</v>
      </c>
      <c r="I4204">
        <v>100</v>
      </c>
      <c r="J4204">
        <v>0</v>
      </c>
      <c r="K4204">
        <v>0</v>
      </c>
      <c r="L4204">
        <v>1100</v>
      </c>
      <c r="M4204">
        <v>1100</v>
      </c>
      <c r="N4204" t="s">
        <v>20</v>
      </c>
      <c r="O4204" t="s">
        <v>21</v>
      </c>
      <c r="P4204" t="s">
        <v>28</v>
      </c>
      <c r="Q4204" t="s">
        <v>32656</v>
      </c>
      <c r="R4204" t="s">
        <v>33780</v>
      </c>
      <c r="S4204" t="s">
        <v>32628</v>
      </c>
      <c r="T4204" t="s">
        <v>34372</v>
      </c>
      <c r="U4204" t="s">
        <v>32656</v>
      </c>
      <c r="V4204" t="s">
        <v>33050</v>
      </c>
      <c r="W4204">
        <v>400</v>
      </c>
      <c r="X4204">
        <v>2</v>
      </c>
      <c r="Y4204">
        <v>1</v>
      </c>
      <c r="Z4204">
        <v>800</v>
      </c>
      <c r="AA4204">
        <v>8.5</v>
      </c>
      <c r="AC4204">
        <v>2</v>
      </c>
      <c r="AD4204" t="str">
        <f t="shared" si="657"/>
        <v/>
      </c>
      <c r="AE4204" t="str">
        <f t="shared" si="659"/>
        <v/>
      </c>
      <c r="AF4204" t="str">
        <f t="shared" si="658"/>
        <v/>
      </c>
      <c r="AG4204">
        <f t="shared" si="660"/>
        <v>2</v>
      </c>
      <c r="AH4204">
        <f t="shared" si="654"/>
        <v>5.6</v>
      </c>
      <c r="AI4204">
        <v>0.14499999999999999</v>
      </c>
      <c r="AJ4204">
        <f t="shared" si="661"/>
        <v>0.81199999999999994</v>
      </c>
      <c r="AK4204" t="str">
        <f t="shared" si="655"/>
        <v/>
      </c>
      <c r="AL4204" t="str">
        <f t="shared" si="662"/>
        <v/>
      </c>
    </row>
    <row r="4205" spans="1:38" x14ac:dyDescent="0.2">
      <c r="A4205" t="s">
        <v>28451</v>
      </c>
      <c r="B4205" t="s">
        <v>58</v>
      </c>
      <c r="C4205" t="s">
        <v>28452</v>
      </c>
      <c r="D4205" s="1">
        <v>42551</v>
      </c>
      <c r="E4205" s="1">
        <v>44546</v>
      </c>
      <c r="F4205" t="s">
        <v>26</v>
      </c>
      <c r="I4205">
        <v>100</v>
      </c>
      <c r="J4205">
        <v>0</v>
      </c>
      <c r="K4205">
        <v>0</v>
      </c>
      <c r="L4205">
        <v>138</v>
      </c>
      <c r="M4205">
        <v>138</v>
      </c>
      <c r="N4205" t="s">
        <v>20</v>
      </c>
      <c r="O4205" t="s">
        <v>28453</v>
      </c>
      <c r="P4205" t="s">
        <v>28</v>
      </c>
      <c r="Q4205" t="s">
        <v>34233</v>
      </c>
      <c r="R4205" t="s">
        <v>34233</v>
      </c>
      <c r="S4205" t="s">
        <v>34233</v>
      </c>
      <c r="T4205" t="s">
        <v>34233</v>
      </c>
      <c r="V4205" t="s">
        <v>33050</v>
      </c>
      <c r="AD4205" t="str">
        <f t="shared" si="657"/>
        <v/>
      </c>
      <c r="AE4205" t="str">
        <f t="shared" si="659"/>
        <v/>
      </c>
      <c r="AF4205" t="str">
        <f t="shared" si="658"/>
        <v/>
      </c>
      <c r="AG4205" t="str">
        <f t="shared" si="660"/>
        <v/>
      </c>
      <c r="AH4205" t="str">
        <f t="shared" si="654"/>
        <v/>
      </c>
      <c r="AI4205">
        <v>0.14499999999999999</v>
      </c>
      <c r="AJ4205" t="str">
        <f t="shared" si="661"/>
        <v/>
      </c>
      <c r="AK4205" t="str">
        <f t="shared" si="655"/>
        <v/>
      </c>
      <c r="AL4205" t="str">
        <f t="shared" si="662"/>
        <v/>
      </c>
    </row>
    <row r="4206" spans="1:38" x14ac:dyDescent="0.2">
      <c r="A4206" t="s">
        <v>28445</v>
      </c>
      <c r="B4206" t="s">
        <v>58</v>
      </c>
      <c r="C4206" t="s">
        <v>28446</v>
      </c>
      <c r="D4206" s="1">
        <v>42551</v>
      </c>
      <c r="E4206" s="1">
        <v>44546</v>
      </c>
      <c r="F4206" t="s">
        <v>26</v>
      </c>
      <c r="I4206">
        <v>100</v>
      </c>
      <c r="J4206">
        <v>0</v>
      </c>
      <c r="K4206">
        <v>0</v>
      </c>
      <c r="L4206">
        <v>3241</v>
      </c>
      <c r="M4206">
        <v>3241</v>
      </c>
      <c r="N4206" t="s">
        <v>20</v>
      </c>
      <c r="O4206" t="s">
        <v>28447</v>
      </c>
      <c r="P4206" t="s">
        <v>28</v>
      </c>
      <c r="Q4206" t="s">
        <v>34233</v>
      </c>
      <c r="R4206" t="s">
        <v>34233</v>
      </c>
      <c r="S4206" t="s">
        <v>34233</v>
      </c>
      <c r="T4206" t="s">
        <v>34233</v>
      </c>
      <c r="V4206" t="s">
        <v>33050</v>
      </c>
      <c r="AD4206" t="str">
        <f t="shared" si="657"/>
        <v/>
      </c>
      <c r="AE4206" t="str">
        <f t="shared" si="659"/>
        <v/>
      </c>
      <c r="AF4206" t="str">
        <f t="shared" si="658"/>
        <v/>
      </c>
      <c r="AG4206" t="str">
        <f t="shared" si="660"/>
        <v/>
      </c>
      <c r="AH4206" t="str">
        <f t="shared" si="654"/>
        <v/>
      </c>
      <c r="AI4206">
        <v>0.14499999999999999</v>
      </c>
      <c r="AJ4206" t="str">
        <f t="shared" si="661"/>
        <v/>
      </c>
      <c r="AK4206" t="str">
        <f t="shared" si="655"/>
        <v/>
      </c>
      <c r="AL4206" t="str">
        <f t="shared" si="662"/>
        <v/>
      </c>
    </row>
    <row r="4207" spans="1:38" x14ac:dyDescent="0.2">
      <c r="A4207" t="s">
        <v>28415</v>
      </c>
      <c r="B4207" t="s">
        <v>58</v>
      </c>
      <c r="C4207" t="s">
        <v>28416</v>
      </c>
      <c r="D4207" s="1">
        <v>42551</v>
      </c>
      <c r="E4207" s="1">
        <v>44546</v>
      </c>
      <c r="F4207" t="s">
        <v>19</v>
      </c>
      <c r="I4207">
        <v>100</v>
      </c>
      <c r="J4207">
        <v>0</v>
      </c>
      <c r="K4207">
        <v>0</v>
      </c>
      <c r="L4207">
        <v>1108</v>
      </c>
      <c r="M4207">
        <v>1108</v>
      </c>
      <c r="N4207" t="s">
        <v>20</v>
      </c>
      <c r="O4207" t="s">
        <v>21</v>
      </c>
      <c r="P4207" t="s">
        <v>28</v>
      </c>
      <c r="Q4207" t="s">
        <v>34233</v>
      </c>
      <c r="R4207" t="s">
        <v>34233</v>
      </c>
      <c r="S4207" t="s">
        <v>32628</v>
      </c>
      <c r="T4207" t="s">
        <v>34372</v>
      </c>
      <c r="U4207" t="s">
        <v>32656</v>
      </c>
      <c r="V4207" t="s">
        <v>33050</v>
      </c>
      <c r="W4207">
        <v>400</v>
      </c>
      <c r="X4207">
        <v>2</v>
      </c>
      <c r="Y4207">
        <v>1</v>
      </c>
      <c r="Z4207">
        <v>800</v>
      </c>
      <c r="AA4207">
        <v>8.5</v>
      </c>
      <c r="AC4207">
        <v>2</v>
      </c>
      <c r="AD4207" t="str">
        <f t="shared" si="657"/>
        <v/>
      </c>
      <c r="AE4207" t="str">
        <f t="shared" si="659"/>
        <v/>
      </c>
      <c r="AF4207" t="str">
        <f t="shared" si="658"/>
        <v/>
      </c>
      <c r="AG4207">
        <f t="shared" si="660"/>
        <v>2</v>
      </c>
      <c r="AH4207">
        <f t="shared" si="654"/>
        <v>5.6</v>
      </c>
      <c r="AI4207">
        <v>0.14499999999999999</v>
      </c>
      <c r="AJ4207">
        <f t="shared" si="661"/>
        <v>0.81199999999999994</v>
      </c>
      <c r="AK4207" t="str">
        <f t="shared" si="655"/>
        <v/>
      </c>
      <c r="AL4207" t="str">
        <f t="shared" si="662"/>
        <v/>
      </c>
    </row>
    <row r="4208" spans="1:38" x14ac:dyDescent="0.2">
      <c r="A4208" t="s">
        <v>28404</v>
      </c>
      <c r="B4208" t="s">
        <v>58</v>
      </c>
      <c r="C4208" t="s">
        <v>28405</v>
      </c>
      <c r="D4208" s="1">
        <v>42551</v>
      </c>
      <c r="E4208" s="1">
        <v>44546</v>
      </c>
      <c r="F4208" t="s">
        <v>19</v>
      </c>
      <c r="I4208">
        <v>100</v>
      </c>
      <c r="J4208">
        <v>0</v>
      </c>
      <c r="K4208">
        <v>0</v>
      </c>
      <c r="L4208">
        <v>1102</v>
      </c>
      <c r="M4208">
        <v>1102</v>
      </c>
      <c r="N4208" t="s">
        <v>20</v>
      </c>
      <c r="O4208" t="s">
        <v>28406</v>
      </c>
      <c r="P4208" t="s">
        <v>28</v>
      </c>
      <c r="Q4208" t="s">
        <v>34233</v>
      </c>
      <c r="R4208" t="s">
        <v>34233</v>
      </c>
      <c r="S4208" t="s">
        <v>33942</v>
      </c>
      <c r="T4208" t="s">
        <v>34233</v>
      </c>
      <c r="U4208" t="s">
        <v>32656</v>
      </c>
      <c r="V4208" t="s">
        <v>33050</v>
      </c>
      <c r="W4208">
        <v>400</v>
      </c>
      <c r="X4208">
        <v>2</v>
      </c>
      <c r="Y4208">
        <v>1</v>
      </c>
      <c r="Z4208">
        <v>800</v>
      </c>
      <c r="AA4208">
        <v>8.5</v>
      </c>
      <c r="AC4208">
        <v>2</v>
      </c>
      <c r="AD4208" t="str">
        <f t="shared" si="657"/>
        <v/>
      </c>
      <c r="AE4208">
        <f t="shared" si="659"/>
        <v>2</v>
      </c>
      <c r="AF4208" t="str">
        <f t="shared" si="658"/>
        <v/>
      </c>
      <c r="AG4208" t="str">
        <f t="shared" si="660"/>
        <v/>
      </c>
      <c r="AH4208" t="str">
        <f t="shared" ref="AH4208:AH4271" si="663">IF(AG4208="","",AG4208*2.8)</f>
        <v/>
      </c>
      <c r="AI4208">
        <v>0.14499999999999999</v>
      </c>
      <c r="AJ4208" t="str">
        <f t="shared" si="661"/>
        <v/>
      </c>
      <c r="AK4208">
        <f t="shared" ref="AK4208:AK4271" si="664">IF(AE4208="","",AE4208*2.8)</f>
        <v>5.6</v>
      </c>
      <c r="AL4208">
        <f t="shared" si="662"/>
        <v>0.81199999999999994</v>
      </c>
    </row>
    <row r="4209" spans="1:39" x14ac:dyDescent="0.2">
      <c r="A4209" t="s">
        <v>28407</v>
      </c>
      <c r="B4209" t="s">
        <v>58</v>
      </c>
      <c r="C4209" t="s">
        <v>28408</v>
      </c>
      <c r="D4209" s="1">
        <v>42551</v>
      </c>
      <c r="E4209" s="1">
        <v>44546</v>
      </c>
      <c r="F4209" t="s">
        <v>19</v>
      </c>
      <c r="I4209">
        <v>100</v>
      </c>
      <c r="J4209">
        <v>0</v>
      </c>
      <c r="K4209">
        <v>0</v>
      </c>
      <c r="L4209">
        <v>1134</v>
      </c>
      <c r="M4209">
        <v>1134</v>
      </c>
      <c r="N4209" t="s">
        <v>20</v>
      </c>
      <c r="O4209" t="s">
        <v>21</v>
      </c>
      <c r="P4209" t="s">
        <v>28</v>
      </c>
      <c r="Q4209" t="s">
        <v>34233</v>
      </c>
      <c r="R4209" t="s">
        <v>34233</v>
      </c>
      <c r="S4209" t="s">
        <v>32628</v>
      </c>
      <c r="T4209" t="s">
        <v>34372</v>
      </c>
      <c r="U4209" t="s">
        <v>32656</v>
      </c>
      <c r="V4209" t="s">
        <v>33050</v>
      </c>
      <c r="W4209">
        <v>400</v>
      </c>
      <c r="X4209">
        <v>2</v>
      </c>
      <c r="Y4209">
        <v>1</v>
      </c>
      <c r="Z4209">
        <v>800</v>
      </c>
      <c r="AA4209">
        <v>8.5</v>
      </c>
      <c r="AC4209">
        <v>2</v>
      </c>
      <c r="AD4209" t="str">
        <f t="shared" si="657"/>
        <v/>
      </c>
      <c r="AE4209" t="str">
        <f t="shared" si="659"/>
        <v/>
      </c>
      <c r="AF4209" t="str">
        <f t="shared" si="658"/>
        <v/>
      </c>
      <c r="AG4209">
        <f t="shared" si="660"/>
        <v>2</v>
      </c>
      <c r="AH4209">
        <f t="shared" si="663"/>
        <v>5.6</v>
      </c>
      <c r="AI4209">
        <v>0.14499999999999999</v>
      </c>
      <c r="AJ4209">
        <f t="shared" si="661"/>
        <v>0.81199999999999994</v>
      </c>
      <c r="AK4209" t="str">
        <f t="shared" si="664"/>
        <v/>
      </c>
      <c r="AL4209" t="str">
        <f t="shared" si="662"/>
        <v/>
      </c>
    </row>
    <row r="4210" spans="1:39" x14ac:dyDescent="0.2">
      <c r="A4210" t="s">
        <v>28409</v>
      </c>
      <c r="B4210" t="s">
        <v>58</v>
      </c>
      <c r="C4210" t="s">
        <v>28410</v>
      </c>
      <c r="D4210" s="1">
        <v>42551</v>
      </c>
      <c r="E4210" s="1">
        <v>44546</v>
      </c>
      <c r="F4210" t="s">
        <v>19</v>
      </c>
      <c r="I4210">
        <v>100</v>
      </c>
      <c r="J4210">
        <v>0</v>
      </c>
      <c r="K4210">
        <v>0</v>
      </c>
      <c r="L4210">
        <v>1105</v>
      </c>
      <c r="M4210">
        <v>1105</v>
      </c>
      <c r="N4210" t="s">
        <v>20</v>
      </c>
      <c r="O4210" t="s">
        <v>21</v>
      </c>
      <c r="P4210" t="s">
        <v>28</v>
      </c>
      <c r="Q4210" t="s">
        <v>34233</v>
      </c>
      <c r="R4210" t="s">
        <v>34233</v>
      </c>
      <c r="S4210" t="s">
        <v>32628</v>
      </c>
      <c r="T4210" t="s">
        <v>34372</v>
      </c>
      <c r="U4210" t="s">
        <v>32656</v>
      </c>
      <c r="V4210" t="s">
        <v>33050</v>
      </c>
      <c r="W4210">
        <v>400</v>
      </c>
      <c r="X4210">
        <v>2</v>
      </c>
      <c r="Y4210">
        <v>1</v>
      </c>
      <c r="Z4210">
        <v>800</v>
      </c>
      <c r="AA4210">
        <v>8.5</v>
      </c>
      <c r="AC4210">
        <v>2</v>
      </c>
      <c r="AD4210" t="str">
        <f t="shared" si="657"/>
        <v/>
      </c>
      <c r="AE4210" t="str">
        <f t="shared" si="659"/>
        <v/>
      </c>
      <c r="AF4210" t="str">
        <f t="shared" si="658"/>
        <v/>
      </c>
      <c r="AG4210">
        <f t="shared" si="660"/>
        <v>2</v>
      </c>
      <c r="AH4210">
        <f t="shared" si="663"/>
        <v>5.6</v>
      </c>
      <c r="AI4210">
        <v>0.14499999999999999</v>
      </c>
      <c r="AJ4210">
        <f t="shared" si="661"/>
        <v>0.81199999999999994</v>
      </c>
      <c r="AK4210" t="str">
        <f t="shared" si="664"/>
        <v/>
      </c>
      <c r="AL4210" t="str">
        <f t="shared" si="662"/>
        <v/>
      </c>
    </row>
    <row r="4211" spans="1:39" x14ac:dyDescent="0.2">
      <c r="A4211" t="s">
        <v>28411</v>
      </c>
      <c r="B4211" t="s">
        <v>58</v>
      </c>
      <c r="C4211" t="s">
        <v>28412</v>
      </c>
      <c r="D4211" s="1">
        <v>42551</v>
      </c>
      <c r="E4211" s="1">
        <v>44546</v>
      </c>
      <c r="F4211" t="s">
        <v>19</v>
      </c>
      <c r="I4211">
        <v>100</v>
      </c>
      <c r="J4211">
        <v>0</v>
      </c>
      <c r="K4211">
        <v>0</v>
      </c>
      <c r="L4211">
        <v>1111</v>
      </c>
      <c r="M4211">
        <v>1111</v>
      </c>
      <c r="N4211" t="s">
        <v>20</v>
      </c>
      <c r="O4211" t="s">
        <v>21</v>
      </c>
      <c r="P4211" t="s">
        <v>28</v>
      </c>
      <c r="Q4211" t="s">
        <v>34233</v>
      </c>
      <c r="R4211" t="s">
        <v>34233</v>
      </c>
      <c r="S4211" t="s">
        <v>32628</v>
      </c>
      <c r="T4211" t="s">
        <v>34372</v>
      </c>
      <c r="U4211" t="s">
        <v>32656</v>
      </c>
      <c r="V4211" t="s">
        <v>33050</v>
      </c>
      <c r="W4211">
        <v>400</v>
      </c>
      <c r="X4211">
        <v>2</v>
      </c>
      <c r="Y4211">
        <v>1</v>
      </c>
      <c r="Z4211">
        <v>800</v>
      </c>
      <c r="AA4211">
        <v>8.5</v>
      </c>
      <c r="AC4211">
        <v>2</v>
      </c>
      <c r="AD4211" t="str">
        <f t="shared" si="657"/>
        <v/>
      </c>
      <c r="AE4211" t="str">
        <f t="shared" si="659"/>
        <v/>
      </c>
      <c r="AF4211" t="str">
        <f t="shared" si="658"/>
        <v/>
      </c>
      <c r="AG4211">
        <f t="shared" si="660"/>
        <v>2</v>
      </c>
      <c r="AH4211">
        <f t="shared" si="663"/>
        <v>5.6</v>
      </c>
      <c r="AI4211">
        <v>0.14499999999999999</v>
      </c>
      <c r="AJ4211">
        <f t="shared" si="661"/>
        <v>0.81199999999999994</v>
      </c>
      <c r="AK4211" t="str">
        <f t="shared" si="664"/>
        <v/>
      </c>
      <c r="AL4211" t="str">
        <f t="shared" si="662"/>
        <v/>
      </c>
    </row>
    <row r="4212" spans="1:39" x14ac:dyDescent="0.2">
      <c r="A4212" t="s">
        <v>28413</v>
      </c>
      <c r="B4212" t="s">
        <v>58</v>
      </c>
      <c r="C4212" t="s">
        <v>28414</v>
      </c>
      <c r="D4212" s="1">
        <v>42551</v>
      </c>
      <c r="E4212" s="1">
        <v>44546</v>
      </c>
      <c r="F4212" t="s">
        <v>19</v>
      </c>
      <c r="I4212">
        <v>100</v>
      </c>
      <c r="J4212">
        <v>0</v>
      </c>
      <c r="K4212">
        <v>0</v>
      </c>
      <c r="L4212">
        <v>1106</v>
      </c>
      <c r="M4212">
        <v>1106</v>
      </c>
      <c r="N4212" t="s">
        <v>20</v>
      </c>
      <c r="O4212" t="s">
        <v>21</v>
      </c>
      <c r="P4212" t="s">
        <v>28</v>
      </c>
      <c r="Q4212" t="s">
        <v>34233</v>
      </c>
      <c r="R4212" t="s">
        <v>34233</v>
      </c>
      <c r="S4212" t="s">
        <v>32628</v>
      </c>
      <c r="T4212" t="s">
        <v>34372</v>
      </c>
      <c r="U4212" t="s">
        <v>32656</v>
      </c>
      <c r="V4212" t="s">
        <v>33050</v>
      </c>
      <c r="W4212">
        <v>400</v>
      </c>
      <c r="X4212">
        <v>2</v>
      </c>
      <c r="Y4212">
        <v>1</v>
      </c>
      <c r="Z4212">
        <v>800</v>
      </c>
      <c r="AA4212">
        <v>8.5</v>
      </c>
      <c r="AC4212">
        <v>2</v>
      </c>
      <c r="AD4212" t="str">
        <f t="shared" si="657"/>
        <v/>
      </c>
      <c r="AE4212" t="str">
        <f t="shared" si="659"/>
        <v/>
      </c>
      <c r="AF4212" t="str">
        <f t="shared" si="658"/>
        <v/>
      </c>
      <c r="AG4212">
        <f t="shared" si="660"/>
        <v>2</v>
      </c>
      <c r="AH4212">
        <f t="shared" si="663"/>
        <v>5.6</v>
      </c>
      <c r="AI4212">
        <v>0.14499999999999999</v>
      </c>
      <c r="AJ4212">
        <f t="shared" si="661"/>
        <v>0.81199999999999994</v>
      </c>
      <c r="AK4212" t="str">
        <f t="shared" si="664"/>
        <v/>
      </c>
      <c r="AL4212" t="str">
        <f t="shared" si="662"/>
        <v/>
      </c>
    </row>
    <row r="4213" spans="1:39" x14ac:dyDescent="0.2">
      <c r="A4213" t="s">
        <v>28394</v>
      </c>
      <c r="B4213" t="s">
        <v>58</v>
      </c>
      <c r="C4213" t="s">
        <v>28395</v>
      </c>
      <c r="D4213" s="1">
        <v>42551</v>
      </c>
      <c r="E4213" s="1">
        <v>44546</v>
      </c>
      <c r="F4213" t="s">
        <v>19</v>
      </c>
      <c r="I4213">
        <v>100</v>
      </c>
      <c r="J4213">
        <v>0</v>
      </c>
      <c r="K4213">
        <v>0</v>
      </c>
      <c r="L4213">
        <v>1500</v>
      </c>
      <c r="M4213">
        <v>1500</v>
      </c>
      <c r="N4213" t="s">
        <v>20</v>
      </c>
      <c r="O4213" t="s">
        <v>21</v>
      </c>
      <c r="P4213" t="s">
        <v>28</v>
      </c>
      <c r="Q4213" t="s">
        <v>34233</v>
      </c>
      <c r="R4213" t="s">
        <v>34233</v>
      </c>
      <c r="S4213" t="s">
        <v>32628</v>
      </c>
      <c r="T4213" t="s">
        <v>34372</v>
      </c>
      <c r="U4213" t="s">
        <v>32656</v>
      </c>
      <c r="V4213" t="s">
        <v>33050</v>
      </c>
      <c r="W4213">
        <v>400</v>
      </c>
      <c r="X4213">
        <v>2</v>
      </c>
      <c r="Y4213">
        <v>1</v>
      </c>
      <c r="Z4213">
        <v>800</v>
      </c>
      <c r="AA4213">
        <v>8.5</v>
      </c>
      <c r="AC4213">
        <v>2</v>
      </c>
      <c r="AD4213" t="str">
        <f t="shared" si="657"/>
        <v/>
      </c>
      <c r="AE4213" t="str">
        <f t="shared" si="659"/>
        <v/>
      </c>
      <c r="AF4213" t="str">
        <f t="shared" si="658"/>
        <v/>
      </c>
      <c r="AG4213">
        <f t="shared" si="660"/>
        <v>2</v>
      </c>
      <c r="AH4213">
        <f t="shared" si="663"/>
        <v>5.6</v>
      </c>
      <c r="AI4213">
        <v>0.14499999999999999</v>
      </c>
      <c r="AJ4213">
        <f t="shared" si="661"/>
        <v>0.81199999999999994</v>
      </c>
      <c r="AK4213" t="str">
        <f t="shared" si="664"/>
        <v/>
      </c>
      <c r="AL4213" t="str">
        <f t="shared" si="662"/>
        <v/>
      </c>
    </row>
    <row r="4214" spans="1:39" x14ac:dyDescent="0.2">
      <c r="A4214" t="s">
        <v>28417</v>
      </c>
      <c r="B4214" t="s">
        <v>58</v>
      </c>
      <c r="C4214" t="s">
        <v>28418</v>
      </c>
      <c r="D4214" s="1">
        <v>42551</v>
      </c>
      <c r="E4214" s="1">
        <v>44546</v>
      </c>
      <c r="F4214" t="s">
        <v>19</v>
      </c>
      <c r="I4214">
        <v>100</v>
      </c>
      <c r="J4214">
        <v>0</v>
      </c>
      <c r="K4214">
        <v>0</v>
      </c>
      <c r="L4214">
        <v>1100</v>
      </c>
      <c r="M4214">
        <v>1100</v>
      </c>
      <c r="N4214" t="s">
        <v>20</v>
      </c>
      <c r="O4214" t="s">
        <v>21</v>
      </c>
      <c r="P4214" t="s">
        <v>28</v>
      </c>
      <c r="Q4214" t="s">
        <v>34233</v>
      </c>
      <c r="R4214" t="s">
        <v>34233</v>
      </c>
      <c r="S4214" t="s">
        <v>32628</v>
      </c>
      <c r="T4214" t="s">
        <v>34372</v>
      </c>
      <c r="U4214" t="s">
        <v>32656</v>
      </c>
      <c r="V4214" t="s">
        <v>33050</v>
      </c>
      <c r="W4214">
        <v>400</v>
      </c>
      <c r="X4214">
        <v>2</v>
      </c>
      <c r="Y4214">
        <v>1</v>
      </c>
      <c r="Z4214">
        <v>800</v>
      </c>
      <c r="AA4214">
        <v>8.5</v>
      </c>
      <c r="AC4214">
        <v>2</v>
      </c>
      <c r="AD4214" t="str">
        <f t="shared" si="657"/>
        <v/>
      </c>
      <c r="AE4214" t="str">
        <f t="shared" si="659"/>
        <v/>
      </c>
      <c r="AF4214" t="str">
        <f t="shared" si="658"/>
        <v/>
      </c>
      <c r="AG4214">
        <f t="shared" si="660"/>
        <v>2</v>
      </c>
      <c r="AH4214">
        <f t="shared" si="663"/>
        <v>5.6</v>
      </c>
      <c r="AI4214">
        <v>0.14499999999999999</v>
      </c>
      <c r="AJ4214">
        <f t="shared" si="661"/>
        <v>0.81199999999999994</v>
      </c>
      <c r="AK4214" t="str">
        <f t="shared" si="664"/>
        <v/>
      </c>
      <c r="AL4214" t="str">
        <f t="shared" si="662"/>
        <v/>
      </c>
    </row>
    <row r="4215" spans="1:39" x14ac:dyDescent="0.2">
      <c r="A4215" t="s">
        <v>28396</v>
      </c>
      <c r="B4215" t="s">
        <v>58</v>
      </c>
      <c r="C4215" t="s">
        <v>28397</v>
      </c>
      <c r="D4215" s="1">
        <v>42551</v>
      </c>
      <c r="E4215" s="1">
        <v>44546</v>
      </c>
      <c r="F4215" t="s">
        <v>19</v>
      </c>
      <c r="I4215">
        <v>100</v>
      </c>
      <c r="J4215">
        <v>0</v>
      </c>
      <c r="K4215">
        <v>0</v>
      </c>
      <c r="L4215">
        <v>1121</v>
      </c>
      <c r="M4215">
        <v>1121</v>
      </c>
      <c r="N4215" t="s">
        <v>20</v>
      </c>
      <c r="O4215" t="s">
        <v>21</v>
      </c>
      <c r="P4215" t="s">
        <v>28</v>
      </c>
      <c r="Q4215" t="s">
        <v>34233</v>
      </c>
      <c r="R4215" t="s">
        <v>34233</v>
      </c>
      <c r="S4215" t="s">
        <v>32628</v>
      </c>
      <c r="T4215" t="s">
        <v>34372</v>
      </c>
      <c r="U4215" t="s">
        <v>32656</v>
      </c>
      <c r="V4215" t="s">
        <v>33050</v>
      </c>
      <c r="W4215">
        <v>400</v>
      </c>
      <c r="X4215">
        <v>2</v>
      </c>
      <c r="Y4215">
        <v>1</v>
      </c>
      <c r="Z4215">
        <v>800</v>
      </c>
      <c r="AA4215">
        <v>8.5</v>
      </c>
      <c r="AC4215">
        <v>2</v>
      </c>
      <c r="AD4215" t="str">
        <f t="shared" si="657"/>
        <v/>
      </c>
      <c r="AE4215" t="str">
        <f t="shared" si="659"/>
        <v/>
      </c>
      <c r="AF4215" t="str">
        <f t="shared" si="658"/>
        <v/>
      </c>
      <c r="AG4215">
        <f t="shared" si="660"/>
        <v>2</v>
      </c>
      <c r="AH4215">
        <f t="shared" si="663"/>
        <v>5.6</v>
      </c>
      <c r="AI4215">
        <v>0.14499999999999999</v>
      </c>
      <c r="AJ4215">
        <f t="shared" si="661"/>
        <v>0.81199999999999994</v>
      </c>
      <c r="AK4215" t="str">
        <f t="shared" si="664"/>
        <v/>
      </c>
      <c r="AL4215" t="str">
        <f t="shared" si="662"/>
        <v/>
      </c>
    </row>
    <row r="4216" spans="1:39" x14ac:dyDescent="0.2">
      <c r="A4216" t="s">
        <v>28421</v>
      </c>
      <c r="B4216" t="s">
        <v>58</v>
      </c>
      <c r="C4216" t="s">
        <v>28422</v>
      </c>
      <c r="D4216" s="1">
        <v>42551</v>
      </c>
      <c r="E4216" s="1">
        <v>44546</v>
      </c>
      <c r="F4216" t="s">
        <v>19</v>
      </c>
      <c r="I4216">
        <v>100</v>
      </c>
      <c r="J4216">
        <v>0</v>
      </c>
      <c r="K4216">
        <v>0</v>
      </c>
      <c r="L4216">
        <v>1117</v>
      </c>
      <c r="M4216">
        <v>1117</v>
      </c>
      <c r="N4216" t="s">
        <v>20</v>
      </c>
      <c r="O4216" t="s">
        <v>21</v>
      </c>
      <c r="P4216" t="s">
        <v>28</v>
      </c>
      <c r="Q4216" t="s">
        <v>34233</v>
      </c>
      <c r="R4216" t="s">
        <v>34233</v>
      </c>
      <c r="S4216" t="s">
        <v>32628</v>
      </c>
      <c r="T4216" t="s">
        <v>34372</v>
      </c>
      <c r="U4216" t="s">
        <v>32656</v>
      </c>
      <c r="V4216" t="s">
        <v>33050</v>
      </c>
      <c r="W4216">
        <v>400</v>
      </c>
      <c r="X4216">
        <v>2</v>
      </c>
      <c r="Y4216">
        <v>1</v>
      </c>
      <c r="Z4216">
        <v>800</v>
      </c>
      <c r="AA4216">
        <v>8.5</v>
      </c>
      <c r="AC4216">
        <v>2</v>
      </c>
      <c r="AD4216" t="str">
        <f t="shared" si="657"/>
        <v/>
      </c>
      <c r="AE4216" t="str">
        <f t="shared" si="659"/>
        <v/>
      </c>
      <c r="AF4216" t="str">
        <f t="shared" si="658"/>
        <v/>
      </c>
      <c r="AG4216">
        <f t="shared" si="660"/>
        <v>2</v>
      </c>
      <c r="AH4216">
        <f t="shared" si="663"/>
        <v>5.6</v>
      </c>
      <c r="AI4216">
        <v>0.14499999999999999</v>
      </c>
      <c r="AJ4216">
        <f t="shared" si="661"/>
        <v>0.81199999999999994</v>
      </c>
      <c r="AK4216" t="str">
        <f t="shared" si="664"/>
        <v/>
      </c>
      <c r="AL4216" t="str">
        <f t="shared" si="662"/>
        <v/>
      </c>
    </row>
    <row r="4217" spans="1:39" x14ac:dyDescent="0.2">
      <c r="A4217" t="s">
        <v>28398</v>
      </c>
      <c r="B4217" t="s">
        <v>58</v>
      </c>
      <c r="C4217" t="s">
        <v>28399</v>
      </c>
      <c r="D4217" s="1">
        <v>42551</v>
      </c>
      <c r="E4217" s="1">
        <v>44546</v>
      </c>
      <c r="F4217" t="s">
        <v>19</v>
      </c>
      <c r="I4217">
        <v>100</v>
      </c>
      <c r="J4217">
        <v>0</v>
      </c>
      <c r="K4217">
        <v>0</v>
      </c>
      <c r="L4217">
        <v>1118</v>
      </c>
      <c r="M4217">
        <v>1118</v>
      </c>
      <c r="N4217" t="s">
        <v>20</v>
      </c>
      <c r="O4217" t="s">
        <v>28400</v>
      </c>
      <c r="P4217" t="s">
        <v>28</v>
      </c>
      <c r="Q4217" t="s">
        <v>34233</v>
      </c>
      <c r="R4217" t="s">
        <v>34233</v>
      </c>
      <c r="S4217" t="s">
        <v>33942</v>
      </c>
      <c r="T4217" t="s">
        <v>34233</v>
      </c>
      <c r="U4217" t="s">
        <v>32656</v>
      </c>
      <c r="V4217" t="s">
        <v>33050</v>
      </c>
      <c r="W4217">
        <v>400</v>
      </c>
      <c r="X4217">
        <v>2</v>
      </c>
      <c r="Y4217">
        <v>1</v>
      </c>
      <c r="Z4217">
        <v>800</v>
      </c>
      <c r="AA4217">
        <v>8.5</v>
      </c>
      <c r="AC4217">
        <v>2</v>
      </c>
      <c r="AD4217" t="str">
        <f t="shared" si="657"/>
        <v/>
      </c>
      <c r="AE4217">
        <f t="shared" si="659"/>
        <v>2</v>
      </c>
      <c r="AF4217" t="str">
        <f t="shared" si="658"/>
        <v/>
      </c>
      <c r="AG4217" t="str">
        <f t="shared" si="660"/>
        <v/>
      </c>
      <c r="AH4217" t="str">
        <f t="shared" si="663"/>
        <v/>
      </c>
      <c r="AI4217">
        <v>0.14499999999999999</v>
      </c>
      <c r="AJ4217" t="str">
        <f t="shared" si="661"/>
        <v/>
      </c>
      <c r="AK4217">
        <f t="shared" si="664"/>
        <v>5.6</v>
      </c>
      <c r="AL4217">
        <f t="shared" si="662"/>
        <v>0.81199999999999994</v>
      </c>
    </row>
    <row r="4218" spans="1:39" x14ac:dyDescent="0.2">
      <c r="A4218" t="s">
        <v>28423</v>
      </c>
      <c r="B4218" t="s">
        <v>58</v>
      </c>
      <c r="C4218" t="s">
        <v>28424</v>
      </c>
      <c r="D4218" s="1">
        <v>42551</v>
      </c>
      <c r="E4218" s="1">
        <v>44546</v>
      </c>
      <c r="F4218" t="s">
        <v>19</v>
      </c>
      <c r="I4218">
        <v>100</v>
      </c>
      <c r="J4218">
        <v>0</v>
      </c>
      <c r="K4218">
        <v>0</v>
      </c>
      <c r="L4218">
        <v>1102</v>
      </c>
      <c r="M4218">
        <v>1102</v>
      </c>
      <c r="N4218" t="s">
        <v>20</v>
      </c>
      <c r="O4218" t="s">
        <v>21</v>
      </c>
      <c r="P4218" t="s">
        <v>28</v>
      </c>
      <c r="Q4218" t="s">
        <v>34233</v>
      </c>
      <c r="R4218" t="s">
        <v>34233</v>
      </c>
      <c r="S4218" t="s">
        <v>32628</v>
      </c>
      <c r="T4218" t="s">
        <v>34372</v>
      </c>
      <c r="U4218" t="s">
        <v>32656</v>
      </c>
      <c r="V4218" t="s">
        <v>33050</v>
      </c>
      <c r="W4218">
        <v>400</v>
      </c>
      <c r="X4218">
        <v>2</v>
      </c>
      <c r="Y4218">
        <v>1</v>
      </c>
      <c r="Z4218">
        <v>800</v>
      </c>
      <c r="AA4218">
        <v>8.5</v>
      </c>
      <c r="AC4218">
        <v>2</v>
      </c>
      <c r="AD4218" t="str">
        <f t="shared" si="657"/>
        <v/>
      </c>
      <c r="AE4218" t="str">
        <f t="shared" si="659"/>
        <v/>
      </c>
      <c r="AF4218" t="str">
        <f t="shared" si="658"/>
        <v/>
      </c>
      <c r="AG4218">
        <f t="shared" si="660"/>
        <v>2</v>
      </c>
      <c r="AH4218">
        <f t="shared" si="663"/>
        <v>5.6</v>
      </c>
      <c r="AI4218">
        <v>0.14499999999999999</v>
      </c>
      <c r="AJ4218">
        <f t="shared" si="661"/>
        <v>0.81199999999999994</v>
      </c>
      <c r="AK4218" t="str">
        <f t="shared" si="664"/>
        <v/>
      </c>
      <c r="AL4218" t="str">
        <f t="shared" si="662"/>
        <v/>
      </c>
    </row>
    <row r="4219" spans="1:39" x14ac:dyDescent="0.2">
      <c r="A4219" t="s">
        <v>28401</v>
      </c>
      <c r="B4219" t="s">
        <v>58</v>
      </c>
      <c r="C4219" t="s">
        <v>28402</v>
      </c>
      <c r="D4219" s="1">
        <v>42551</v>
      </c>
      <c r="E4219" s="1">
        <v>44546</v>
      </c>
      <c r="F4219" t="s">
        <v>19</v>
      </c>
      <c r="I4219">
        <v>100</v>
      </c>
      <c r="J4219">
        <v>0</v>
      </c>
      <c r="K4219">
        <v>0</v>
      </c>
      <c r="L4219">
        <v>1103</v>
      </c>
      <c r="M4219">
        <v>1103</v>
      </c>
      <c r="N4219" t="s">
        <v>20</v>
      </c>
      <c r="O4219" t="s">
        <v>28403</v>
      </c>
      <c r="P4219" t="s">
        <v>28</v>
      </c>
      <c r="Q4219" t="s">
        <v>34233</v>
      </c>
      <c r="R4219" t="s">
        <v>34233</v>
      </c>
      <c r="S4219" t="s">
        <v>33942</v>
      </c>
      <c r="T4219" t="s">
        <v>34233</v>
      </c>
      <c r="U4219" t="s">
        <v>32656</v>
      </c>
      <c r="V4219" t="s">
        <v>33050</v>
      </c>
      <c r="W4219">
        <v>400</v>
      </c>
      <c r="X4219">
        <v>2</v>
      </c>
      <c r="Y4219">
        <v>1</v>
      </c>
      <c r="Z4219">
        <v>800</v>
      </c>
      <c r="AA4219">
        <v>8.5</v>
      </c>
      <c r="AC4219">
        <v>2</v>
      </c>
      <c r="AD4219" t="str">
        <f t="shared" si="657"/>
        <v/>
      </c>
      <c r="AE4219">
        <f t="shared" si="659"/>
        <v>2</v>
      </c>
      <c r="AF4219" t="str">
        <f t="shared" si="658"/>
        <v/>
      </c>
      <c r="AG4219" t="str">
        <f t="shared" si="660"/>
        <v/>
      </c>
      <c r="AH4219" t="str">
        <f t="shared" si="663"/>
        <v/>
      </c>
      <c r="AI4219">
        <v>0.14499999999999999</v>
      </c>
      <c r="AJ4219" t="str">
        <f t="shared" si="661"/>
        <v/>
      </c>
      <c r="AK4219">
        <f t="shared" si="664"/>
        <v>5.6</v>
      </c>
      <c r="AL4219">
        <f t="shared" si="662"/>
        <v>0.81199999999999994</v>
      </c>
    </row>
    <row r="4220" spans="1:39" x14ac:dyDescent="0.2">
      <c r="A4220" t="s">
        <v>28425</v>
      </c>
      <c r="B4220" t="s">
        <v>58</v>
      </c>
      <c r="C4220" t="s">
        <v>28426</v>
      </c>
      <c r="D4220" s="1">
        <v>42551</v>
      </c>
      <c r="E4220" s="1">
        <v>44546</v>
      </c>
      <c r="F4220" t="s">
        <v>19</v>
      </c>
      <c r="I4220">
        <v>100</v>
      </c>
      <c r="J4220">
        <v>0</v>
      </c>
      <c r="K4220">
        <v>0</v>
      </c>
      <c r="L4220">
        <v>1105</v>
      </c>
      <c r="M4220">
        <v>1105</v>
      </c>
      <c r="N4220" t="s">
        <v>20</v>
      </c>
      <c r="O4220" t="s">
        <v>21</v>
      </c>
      <c r="P4220" t="s">
        <v>28</v>
      </c>
      <c r="Q4220" t="s">
        <v>32656</v>
      </c>
      <c r="R4220" t="s">
        <v>33780</v>
      </c>
      <c r="S4220" t="s">
        <v>32628</v>
      </c>
      <c r="T4220" t="s">
        <v>34372</v>
      </c>
      <c r="U4220" t="s">
        <v>32656</v>
      </c>
      <c r="V4220" t="s">
        <v>33050</v>
      </c>
      <c r="W4220">
        <v>400</v>
      </c>
      <c r="X4220">
        <v>2</v>
      </c>
      <c r="Y4220">
        <v>1</v>
      </c>
      <c r="Z4220">
        <v>800</v>
      </c>
      <c r="AA4220">
        <v>8.5</v>
      </c>
      <c r="AC4220">
        <v>2</v>
      </c>
      <c r="AD4220" t="str">
        <f t="shared" si="657"/>
        <v/>
      </c>
      <c r="AE4220" t="str">
        <f t="shared" si="659"/>
        <v/>
      </c>
      <c r="AF4220" t="str">
        <f t="shared" si="658"/>
        <v/>
      </c>
      <c r="AG4220">
        <f t="shared" si="660"/>
        <v>2</v>
      </c>
      <c r="AH4220">
        <f t="shared" si="663"/>
        <v>5.6</v>
      </c>
      <c r="AI4220">
        <v>0.14499999999999999</v>
      </c>
      <c r="AJ4220">
        <f t="shared" si="661"/>
        <v>0.81199999999999994</v>
      </c>
      <c r="AK4220" t="str">
        <f t="shared" si="664"/>
        <v/>
      </c>
      <c r="AL4220" t="str">
        <f t="shared" si="662"/>
        <v/>
      </c>
    </row>
    <row r="4221" spans="1:39" x14ac:dyDescent="0.2">
      <c r="A4221" t="s">
        <v>12454</v>
      </c>
      <c r="B4221" t="s">
        <v>58</v>
      </c>
      <c r="C4221" t="s">
        <v>12455</v>
      </c>
      <c r="D4221" s="1">
        <v>36678</v>
      </c>
      <c r="E4221" s="1">
        <v>43456</v>
      </c>
      <c r="F4221" t="s">
        <v>19</v>
      </c>
      <c r="I4221">
        <v>100</v>
      </c>
      <c r="J4221">
        <v>0</v>
      </c>
      <c r="K4221">
        <v>0</v>
      </c>
      <c r="L4221">
        <v>1565</v>
      </c>
      <c r="M4221">
        <v>1565</v>
      </c>
      <c r="N4221" t="s">
        <v>20</v>
      </c>
      <c r="O4221" t="s">
        <v>12456</v>
      </c>
      <c r="P4221" t="s">
        <v>28</v>
      </c>
      <c r="Q4221" t="s">
        <v>34233</v>
      </c>
      <c r="R4221" t="s">
        <v>34233</v>
      </c>
      <c r="S4221" t="s">
        <v>32628</v>
      </c>
      <c r="T4221" t="s">
        <v>34357</v>
      </c>
      <c r="U4221" t="s">
        <v>32634</v>
      </c>
      <c r="V4221" t="s">
        <v>33051</v>
      </c>
      <c r="W4221">
        <v>400</v>
      </c>
      <c r="X4221">
        <v>2</v>
      </c>
      <c r="AA4221">
        <v>9</v>
      </c>
      <c r="AB4221">
        <v>25</v>
      </c>
      <c r="AC4221">
        <v>1</v>
      </c>
      <c r="AD4221" t="str">
        <f t="shared" si="657"/>
        <v/>
      </c>
      <c r="AE4221" t="str">
        <f t="shared" si="659"/>
        <v/>
      </c>
      <c r="AF4221" t="str">
        <f t="shared" si="658"/>
        <v/>
      </c>
      <c r="AG4221">
        <f t="shared" si="660"/>
        <v>1</v>
      </c>
      <c r="AH4221">
        <f t="shared" si="663"/>
        <v>2.8</v>
      </c>
      <c r="AI4221">
        <v>0.14499999999999999</v>
      </c>
      <c r="AJ4221">
        <f t="shared" si="661"/>
        <v>0.40599999999999997</v>
      </c>
      <c r="AK4221" t="str">
        <f t="shared" si="664"/>
        <v/>
      </c>
      <c r="AL4221" t="str">
        <f t="shared" si="662"/>
        <v/>
      </c>
    </row>
    <row r="4222" spans="1:39" x14ac:dyDescent="0.2">
      <c r="A4222" t="s">
        <v>12451</v>
      </c>
      <c r="B4222" t="s">
        <v>58</v>
      </c>
      <c r="C4222" t="s">
        <v>12452</v>
      </c>
      <c r="D4222" s="1">
        <v>36678</v>
      </c>
      <c r="E4222" s="1">
        <v>44561</v>
      </c>
      <c r="F4222" t="s">
        <v>19</v>
      </c>
      <c r="I4222">
        <v>100</v>
      </c>
      <c r="J4222">
        <v>0</v>
      </c>
      <c r="K4222">
        <v>0</v>
      </c>
      <c r="L4222">
        <v>1201</v>
      </c>
      <c r="M4222">
        <v>1201</v>
      </c>
      <c r="N4222" t="s">
        <v>20</v>
      </c>
      <c r="O4222" t="s">
        <v>12453</v>
      </c>
      <c r="P4222" t="s">
        <v>28</v>
      </c>
      <c r="Q4222" t="s">
        <v>34233</v>
      </c>
      <c r="R4222" t="s">
        <v>34233</v>
      </c>
      <c r="S4222" t="s">
        <v>32628</v>
      </c>
      <c r="T4222" t="s">
        <v>34356</v>
      </c>
      <c r="U4222" t="s">
        <v>32656</v>
      </c>
      <c r="V4222" t="s">
        <v>33051</v>
      </c>
      <c r="W4222">
        <v>300</v>
      </c>
      <c r="X4222">
        <v>2</v>
      </c>
      <c r="AA4222">
        <v>9</v>
      </c>
      <c r="AB4222">
        <v>25</v>
      </c>
      <c r="AC4222">
        <v>2</v>
      </c>
      <c r="AD4222" t="str">
        <f t="shared" si="657"/>
        <v/>
      </c>
      <c r="AE4222" t="str">
        <f t="shared" si="659"/>
        <v/>
      </c>
      <c r="AF4222" t="str">
        <f t="shared" si="658"/>
        <v/>
      </c>
      <c r="AG4222">
        <f t="shared" si="660"/>
        <v>2</v>
      </c>
      <c r="AH4222">
        <f t="shared" si="663"/>
        <v>5.6</v>
      </c>
      <c r="AI4222">
        <v>0.14499999999999999</v>
      </c>
      <c r="AJ4222">
        <f t="shared" si="661"/>
        <v>0.81199999999999994</v>
      </c>
      <c r="AK4222" t="str">
        <f t="shared" si="664"/>
        <v/>
      </c>
      <c r="AL4222" t="str">
        <f t="shared" si="662"/>
        <v/>
      </c>
      <c r="AM4222" t="s">
        <v>33984</v>
      </c>
    </row>
    <row r="4223" spans="1:39" x14ac:dyDescent="0.2">
      <c r="A4223" t="s">
        <v>12457</v>
      </c>
      <c r="B4223" t="s">
        <v>58</v>
      </c>
      <c r="C4223" t="s">
        <v>12458</v>
      </c>
      <c r="D4223" s="1">
        <v>36678</v>
      </c>
      <c r="E4223" s="1">
        <v>43456</v>
      </c>
      <c r="F4223" t="s">
        <v>19</v>
      </c>
      <c r="I4223">
        <v>100</v>
      </c>
      <c r="J4223">
        <v>0</v>
      </c>
      <c r="K4223">
        <v>0</v>
      </c>
      <c r="L4223">
        <v>2120</v>
      </c>
      <c r="M4223">
        <v>2120</v>
      </c>
      <c r="N4223" t="s">
        <v>20</v>
      </c>
      <c r="O4223" t="s">
        <v>12459</v>
      </c>
      <c r="P4223" t="s">
        <v>28</v>
      </c>
      <c r="Q4223" t="s">
        <v>34233</v>
      </c>
      <c r="R4223" t="s">
        <v>34233</v>
      </c>
      <c r="S4223" t="s">
        <v>32628</v>
      </c>
      <c r="T4223" t="s">
        <v>34357</v>
      </c>
      <c r="U4223" t="s">
        <v>32634</v>
      </c>
      <c r="V4223" t="s">
        <v>33051</v>
      </c>
      <c r="W4223">
        <v>400</v>
      </c>
      <c r="X4223">
        <v>2</v>
      </c>
      <c r="AA4223">
        <v>9</v>
      </c>
      <c r="AB4223">
        <v>25</v>
      </c>
      <c r="AC4223">
        <v>1</v>
      </c>
      <c r="AD4223" t="str">
        <f t="shared" si="657"/>
        <v/>
      </c>
      <c r="AE4223" t="str">
        <f t="shared" si="659"/>
        <v/>
      </c>
      <c r="AF4223" t="str">
        <f t="shared" si="658"/>
        <v/>
      </c>
      <c r="AG4223">
        <f t="shared" si="660"/>
        <v>1</v>
      </c>
      <c r="AH4223">
        <f t="shared" si="663"/>
        <v>2.8</v>
      </c>
      <c r="AI4223">
        <v>0.14499999999999999</v>
      </c>
      <c r="AJ4223">
        <f t="shared" si="661"/>
        <v>0.40599999999999997</v>
      </c>
      <c r="AK4223" t="str">
        <f t="shared" si="664"/>
        <v/>
      </c>
      <c r="AL4223" t="str">
        <f t="shared" si="662"/>
        <v/>
      </c>
    </row>
    <row r="4224" spans="1:39" x14ac:dyDescent="0.2">
      <c r="A4224" t="s">
        <v>12449</v>
      </c>
      <c r="B4224" t="s">
        <v>58</v>
      </c>
      <c r="C4224" t="s">
        <v>12450</v>
      </c>
      <c r="D4224" s="1">
        <v>36678</v>
      </c>
      <c r="E4224" s="1">
        <v>43456</v>
      </c>
      <c r="F4224" t="s">
        <v>19</v>
      </c>
      <c r="I4224">
        <v>100</v>
      </c>
      <c r="J4224">
        <v>0</v>
      </c>
      <c r="K4224">
        <v>0</v>
      </c>
      <c r="L4224">
        <v>1393</v>
      </c>
      <c r="M4224">
        <v>1393</v>
      </c>
      <c r="N4224" t="s">
        <v>20</v>
      </c>
      <c r="O4224" t="s">
        <v>21</v>
      </c>
      <c r="P4224" t="s">
        <v>28</v>
      </c>
      <c r="Q4224" t="s">
        <v>34233</v>
      </c>
      <c r="R4224" t="s">
        <v>34233</v>
      </c>
      <c r="S4224" t="s">
        <v>32628</v>
      </c>
      <c r="T4224" t="s">
        <v>32663</v>
      </c>
      <c r="U4224" t="s">
        <v>32656</v>
      </c>
      <c r="V4224" t="s">
        <v>33051</v>
      </c>
      <c r="W4224">
        <v>350</v>
      </c>
      <c r="X4224">
        <v>2</v>
      </c>
      <c r="AA4224">
        <v>9</v>
      </c>
      <c r="AB4224">
        <v>25</v>
      </c>
      <c r="AC4224">
        <v>2</v>
      </c>
      <c r="AD4224" t="str">
        <f t="shared" si="657"/>
        <v/>
      </c>
      <c r="AE4224" t="str">
        <f t="shared" si="659"/>
        <v/>
      </c>
      <c r="AF4224" t="str">
        <f t="shared" si="658"/>
        <v/>
      </c>
      <c r="AG4224">
        <f t="shared" si="660"/>
        <v>2</v>
      </c>
      <c r="AH4224">
        <f t="shared" si="663"/>
        <v>5.6</v>
      </c>
      <c r="AI4224">
        <v>0.14499999999999999</v>
      </c>
      <c r="AJ4224">
        <f t="shared" si="661"/>
        <v>0.81199999999999994</v>
      </c>
      <c r="AK4224" t="str">
        <f t="shared" si="664"/>
        <v/>
      </c>
      <c r="AL4224" t="str">
        <f t="shared" si="662"/>
        <v/>
      </c>
      <c r="AM4224" t="s">
        <v>33986</v>
      </c>
    </row>
    <row r="4225" spans="1:39" s="18" customFormat="1" x14ac:dyDescent="0.2">
      <c r="A4225" s="18" t="s">
        <v>12460</v>
      </c>
      <c r="B4225" s="18" t="s">
        <v>58</v>
      </c>
      <c r="C4225" s="18" t="s">
        <v>12461</v>
      </c>
      <c r="D4225" s="19">
        <v>36678</v>
      </c>
      <c r="E4225" s="19">
        <v>44546</v>
      </c>
      <c r="F4225" s="18" t="s">
        <v>19</v>
      </c>
      <c r="I4225" s="18">
        <v>100</v>
      </c>
      <c r="J4225" s="18">
        <v>0</v>
      </c>
      <c r="K4225" s="18">
        <v>0</v>
      </c>
      <c r="L4225" s="18">
        <v>1110</v>
      </c>
      <c r="M4225" s="18">
        <v>1110</v>
      </c>
      <c r="N4225" s="18" t="s">
        <v>20</v>
      </c>
      <c r="O4225" s="18" t="s">
        <v>12462</v>
      </c>
      <c r="P4225" s="18" t="s">
        <v>28</v>
      </c>
      <c r="Q4225" s="18" t="s">
        <v>34233</v>
      </c>
      <c r="R4225" s="18" t="s">
        <v>34233</v>
      </c>
      <c r="S4225" s="18" t="s">
        <v>33942</v>
      </c>
      <c r="T4225" s="18" t="s">
        <v>34357</v>
      </c>
      <c r="U4225" s="18" t="s">
        <v>32634</v>
      </c>
      <c r="V4225" s="18" t="s">
        <v>33051</v>
      </c>
      <c r="W4225" s="18">
        <v>280</v>
      </c>
      <c r="X4225" s="18">
        <v>2</v>
      </c>
      <c r="AA4225" s="18">
        <v>9</v>
      </c>
      <c r="AB4225" s="18">
        <v>25</v>
      </c>
      <c r="AC4225" s="18">
        <v>1</v>
      </c>
      <c r="AD4225" s="18" t="str">
        <f t="shared" si="657"/>
        <v/>
      </c>
      <c r="AE4225" s="18">
        <f t="shared" si="659"/>
        <v>1</v>
      </c>
      <c r="AF4225" s="18" t="str">
        <f t="shared" si="658"/>
        <v/>
      </c>
      <c r="AG4225" s="18" t="str">
        <f t="shared" si="660"/>
        <v/>
      </c>
      <c r="AH4225" s="18" t="str">
        <f t="shared" si="663"/>
        <v/>
      </c>
      <c r="AI4225" s="18">
        <v>0.14499999999999999</v>
      </c>
      <c r="AJ4225" s="18" t="str">
        <f t="shared" si="661"/>
        <v/>
      </c>
      <c r="AK4225" s="18">
        <f t="shared" si="664"/>
        <v>2.8</v>
      </c>
      <c r="AL4225" s="18">
        <f t="shared" si="662"/>
        <v>0.40599999999999997</v>
      </c>
      <c r="AM4225" s="18" t="s">
        <v>33985</v>
      </c>
    </row>
    <row r="4226" spans="1:39" x14ac:dyDescent="0.2">
      <c r="A4226" t="s">
        <v>12446</v>
      </c>
      <c r="B4226" t="s">
        <v>58</v>
      </c>
      <c r="C4226" t="s">
        <v>12447</v>
      </c>
      <c r="D4226" s="1">
        <v>36678</v>
      </c>
      <c r="E4226" s="1">
        <v>43456</v>
      </c>
      <c r="F4226" t="s">
        <v>19</v>
      </c>
      <c r="I4226">
        <v>100</v>
      </c>
      <c r="J4226">
        <v>0</v>
      </c>
      <c r="K4226">
        <v>0</v>
      </c>
      <c r="L4226">
        <v>1105</v>
      </c>
      <c r="M4226">
        <v>1105</v>
      </c>
      <c r="N4226" t="s">
        <v>20</v>
      </c>
      <c r="O4226" t="s">
        <v>12448</v>
      </c>
      <c r="P4226" t="s">
        <v>28</v>
      </c>
      <c r="Q4226" t="s">
        <v>34233</v>
      </c>
      <c r="R4226" t="s">
        <v>34233</v>
      </c>
      <c r="S4226" t="s">
        <v>32628</v>
      </c>
      <c r="T4226" t="s">
        <v>34357</v>
      </c>
      <c r="U4226" t="s">
        <v>32634</v>
      </c>
      <c r="V4226" t="s">
        <v>33051</v>
      </c>
      <c r="W4226">
        <v>250</v>
      </c>
      <c r="X4226">
        <v>2</v>
      </c>
      <c r="AA4226">
        <v>9</v>
      </c>
      <c r="AB4226">
        <v>25</v>
      </c>
      <c r="AC4226">
        <v>1</v>
      </c>
      <c r="AD4226" t="str">
        <f t="shared" si="657"/>
        <v/>
      </c>
      <c r="AE4226" t="str">
        <f t="shared" si="659"/>
        <v/>
      </c>
      <c r="AF4226" t="str">
        <f t="shared" si="658"/>
        <v/>
      </c>
      <c r="AG4226">
        <f t="shared" ref="AG4226:AG4253" si="665">IF((S4226&lt;&gt;"tühi")*(AC4226&lt;&gt;""),AC4226,"")</f>
        <v>1</v>
      </c>
      <c r="AH4226">
        <f t="shared" si="663"/>
        <v>2.8</v>
      </c>
      <c r="AI4226">
        <v>0.14499999999999999</v>
      </c>
      <c r="AJ4226">
        <f t="shared" si="661"/>
        <v>0.40599999999999997</v>
      </c>
      <c r="AK4226" t="str">
        <f t="shared" si="664"/>
        <v/>
      </c>
      <c r="AL4226" t="str">
        <f t="shared" si="662"/>
        <v/>
      </c>
    </row>
    <row r="4227" spans="1:39" x14ac:dyDescent="0.2">
      <c r="A4227" t="s">
        <v>12463</v>
      </c>
      <c r="B4227" t="s">
        <v>58</v>
      </c>
      <c r="C4227" t="s">
        <v>12464</v>
      </c>
      <c r="D4227" s="1">
        <v>36678</v>
      </c>
      <c r="E4227" s="1">
        <v>43456</v>
      </c>
      <c r="F4227" t="s">
        <v>19</v>
      </c>
      <c r="I4227">
        <v>100</v>
      </c>
      <c r="J4227">
        <v>0</v>
      </c>
      <c r="K4227">
        <v>0</v>
      </c>
      <c r="L4227">
        <v>1081</v>
      </c>
      <c r="M4227">
        <v>1081</v>
      </c>
      <c r="N4227" t="s">
        <v>20</v>
      </c>
      <c r="O4227" t="s">
        <v>12465</v>
      </c>
      <c r="P4227" t="s">
        <v>28</v>
      </c>
      <c r="Q4227" t="s">
        <v>34233</v>
      </c>
      <c r="R4227" t="s">
        <v>34233</v>
      </c>
      <c r="S4227" t="s">
        <v>32628</v>
      </c>
      <c r="T4227" t="s">
        <v>34357</v>
      </c>
      <c r="U4227" t="s">
        <v>32634</v>
      </c>
      <c r="V4227" t="s">
        <v>33051</v>
      </c>
      <c r="W4227">
        <v>280</v>
      </c>
      <c r="X4227">
        <v>2</v>
      </c>
      <c r="AA4227">
        <v>9</v>
      </c>
      <c r="AB4227">
        <v>25</v>
      </c>
      <c r="AC4227">
        <v>1</v>
      </c>
      <c r="AD4227" t="str">
        <f t="shared" si="657"/>
        <v/>
      </c>
      <c r="AE4227" t="str">
        <f t="shared" si="659"/>
        <v/>
      </c>
      <c r="AF4227" t="str">
        <f t="shared" si="658"/>
        <v/>
      </c>
      <c r="AG4227">
        <f t="shared" si="665"/>
        <v>1</v>
      </c>
      <c r="AH4227">
        <f t="shared" si="663"/>
        <v>2.8</v>
      </c>
      <c r="AI4227">
        <v>0.14499999999999999</v>
      </c>
      <c r="AJ4227">
        <f t="shared" si="661"/>
        <v>0.40599999999999997</v>
      </c>
      <c r="AK4227" t="str">
        <f t="shared" si="664"/>
        <v/>
      </c>
      <c r="AL4227" t="str">
        <f t="shared" si="662"/>
        <v/>
      </c>
    </row>
    <row r="4228" spans="1:39" x14ac:dyDescent="0.2">
      <c r="A4228" t="s">
        <v>12443</v>
      </c>
      <c r="B4228" t="s">
        <v>58</v>
      </c>
      <c r="C4228" t="s">
        <v>12444</v>
      </c>
      <c r="D4228" s="1">
        <v>36678</v>
      </c>
      <c r="E4228" s="1">
        <v>43456</v>
      </c>
      <c r="F4228" t="s">
        <v>19</v>
      </c>
      <c r="I4228">
        <v>100</v>
      </c>
      <c r="J4228">
        <v>0</v>
      </c>
      <c r="K4228">
        <v>0</v>
      </c>
      <c r="L4228">
        <v>1405</v>
      </c>
      <c r="M4228">
        <v>1405</v>
      </c>
      <c r="N4228" t="s">
        <v>20</v>
      </c>
      <c r="O4228" t="s">
        <v>12445</v>
      </c>
      <c r="P4228" t="s">
        <v>28</v>
      </c>
      <c r="Q4228" t="s">
        <v>34233</v>
      </c>
      <c r="R4228" t="s">
        <v>34233</v>
      </c>
      <c r="S4228" t="s">
        <v>32628</v>
      </c>
      <c r="T4228" t="s">
        <v>34357</v>
      </c>
      <c r="U4228" t="s">
        <v>32634</v>
      </c>
      <c r="V4228" t="s">
        <v>33051</v>
      </c>
      <c r="W4228">
        <v>350</v>
      </c>
      <c r="X4228">
        <v>2</v>
      </c>
      <c r="AA4228">
        <v>9</v>
      </c>
      <c r="AB4228">
        <v>25</v>
      </c>
      <c r="AC4228">
        <v>1</v>
      </c>
      <c r="AD4228" t="str">
        <f t="shared" si="657"/>
        <v/>
      </c>
      <c r="AE4228" t="str">
        <f t="shared" si="659"/>
        <v/>
      </c>
      <c r="AF4228" t="str">
        <f t="shared" si="658"/>
        <v/>
      </c>
      <c r="AG4228">
        <f t="shared" si="665"/>
        <v>1</v>
      </c>
      <c r="AH4228">
        <f t="shared" si="663"/>
        <v>2.8</v>
      </c>
      <c r="AI4228">
        <v>0.14499999999999999</v>
      </c>
      <c r="AJ4228">
        <f t="shared" si="661"/>
        <v>0.40599999999999997</v>
      </c>
      <c r="AK4228" t="str">
        <f t="shared" si="664"/>
        <v/>
      </c>
      <c r="AL4228" t="str">
        <f t="shared" si="662"/>
        <v/>
      </c>
    </row>
    <row r="4229" spans="1:39" x14ac:dyDescent="0.2">
      <c r="A4229" t="s">
        <v>12466</v>
      </c>
      <c r="B4229" t="s">
        <v>58</v>
      </c>
      <c r="C4229" t="s">
        <v>12467</v>
      </c>
      <c r="D4229" s="1">
        <v>36678</v>
      </c>
      <c r="E4229" s="1">
        <v>43456</v>
      </c>
      <c r="F4229" t="s">
        <v>19</v>
      </c>
      <c r="I4229">
        <v>100</v>
      </c>
      <c r="J4229">
        <v>0</v>
      </c>
      <c r="K4229">
        <v>0</v>
      </c>
      <c r="L4229">
        <v>1020</v>
      </c>
      <c r="M4229">
        <v>1020</v>
      </c>
      <c r="N4229" t="s">
        <v>20</v>
      </c>
      <c r="O4229" t="s">
        <v>12468</v>
      </c>
      <c r="P4229" t="s">
        <v>28</v>
      </c>
      <c r="Q4229" t="s">
        <v>34233</v>
      </c>
      <c r="R4229" t="s">
        <v>34233</v>
      </c>
      <c r="S4229" t="s">
        <v>32628</v>
      </c>
      <c r="T4229" t="s">
        <v>34357</v>
      </c>
      <c r="U4229" t="s">
        <v>32634</v>
      </c>
      <c r="V4229" t="s">
        <v>33051</v>
      </c>
      <c r="W4229">
        <v>250</v>
      </c>
      <c r="X4229">
        <v>2</v>
      </c>
      <c r="AA4229">
        <v>9</v>
      </c>
      <c r="AB4229">
        <v>25</v>
      </c>
      <c r="AC4229">
        <v>1</v>
      </c>
      <c r="AD4229" t="str">
        <f t="shared" si="657"/>
        <v/>
      </c>
      <c r="AE4229" t="str">
        <f t="shared" si="659"/>
        <v/>
      </c>
      <c r="AF4229" t="str">
        <f t="shared" si="658"/>
        <v/>
      </c>
      <c r="AG4229">
        <f t="shared" si="665"/>
        <v>1</v>
      </c>
      <c r="AH4229">
        <f t="shared" si="663"/>
        <v>2.8</v>
      </c>
      <c r="AI4229">
        <v>0.14499999999999999</v>
      </c>
      <c r="AJ4229">
        <f t="shared" si="661"/>
        <v>0.40599999999999997</v>
      </c>
      <c r="AK4229" t="str">
        <f t="shared" si="664"/>
        <v/>
      </c>
      <c r="AL4229" t="str">
        <f t="shared" si="662"/>
        <v/>
      </c>
    </row>
    <row r="4230" spans="1:39" x14ac:dyDescent="0.2">
      <c r="A4230" t="s">
        <v>12037</v>
      </c>
      <c r="B4230" t="s">
        <v>58</v>
      </c>
      <c r="C4230" t="s">
        <v>12038</v>
      </c>
      <c r="D4230" s="1">
        <v>36678</v>
      </c>
      <c r="E4230" s="1">
        <v>43456</v>
      </c>
      <c r="F4230" t="s">
        <v>19</v>
      </c>
      <c r="I4230">
        <v>100</v>
      </c>
      <c r="J4230">
        <v>0</v>
      </c>
      <c r="K4230">
        <v>0</v>
      </c>
      <c r="L4230">
        <v>1508</v>
      </c>
      <c r="M4230">
        <v>1508</v>
      </c>
      <c r="N4230" t="s">
        <v>20</v>
      </c>
      <c r="O4230" t="s">
        <v>12039</v>
      </c>
      <c r="P4230" t="s">
        <v>28</v>
      </c>
      <c r="Q4230" t="s">
        <v>34233</v>
      </c>
      <c r="R4230" t="s">
        <v>34233</v>
      </c>
      <c r="S4230" t="s">
        <v>32628</v>
      </c>
      <c r="T4230" t="s">
        <v>34356</v>
      </c>
      <c r="U4230" t="s">
        <v>32634</v>
      </c>
      <c r="V4230" t="s">
        <v>33051</v>
      </c>
      <c r="W4230">
        <v>400</v>
      </c>
      <c r="X4230">
        <v>2</v>
      </c>
      <c r="AA4230">
        <v>9</v>
      </c>
      <c r="AB4230">
        <v>25</v>
      </c>
      <c r="AC4230">
        <v>1</v>
      </c>
      <c r="AD4230" t="str">
        <f t="shared" ref="AD4230:AD4293" si="666">IF((S4230="tühi")*(F4230&lt;&gt;"Elamumaa")*(G4230&lt;&gt;"Elamumaa")*(H4230&lt;&gt;"Elamumaa"),IF(Z4230=0,"",Z4230),"")</f>
        <v/>
      </c>
      <c r="AE4230" t="str">
        <f t="shared" si="659"/>
        <v/>
      </c>
      <c r="AF4230" t="str">
        <f t="shared" ref="AF4230:AF4293" si="667">IF((S4230&lt;&gt;"tühi")*(F4230&lt;&gt;"Elamumaa")*(G4230&lt;&gt;"Elamumaa")*(H4230&lt;&gt;"Elamumaa"),IF(Z4230=0,"",Z4230),"")</f>
        <v/>
      </c>
      <c r="AG4230">
        <f t="shared" si="665"/>
        <v>1</v>
      </c>
      <c r="AH4230">
        <f t="shared" si="663"/>
        <v>2.8</v>
      </c>
      <c r="AI4230">
        <v>0.14499999999999999</v>
      </c>
      <c r="AJ4230">
        <f t="shared" si="661"/>
        <v>0.40599999999999997</v>
      </c>
      <c r="AK4230" t="str">
        <f t="shared" si="664"/>
        <v/>
      </c>
      <c r="AL4230" t="str">
        <f t="shared" si="662"/>
        <v/>
      </c>
    </row>
    <row r="4231" spans="1:39" x14ac:dyDescent="0.2">
      <c r="A4231" t="s">
        <v>12017</v>
      </c>
      <c r="B4231" t="s">
        <v>58</v>
      </c>
      <c r="C4231" t="s">
        <v>12018</v>
      </c>
      <c r="D4231" s="1">
        <v>36678</v>
      </c>
      <c r="E4231" s="1">
        <v>44561</v>
      </c>
      <c r="F4231" t="s">
        <v>26</v>
      </c>
      <c r="I4231">
        <v>100</v>
      </c>
      <c r="J4231">
        <v>0</v>
      </c>
      <c r="K4231">
        <v>0</v>
      </c>
      <c r="L4231">
        <v>7505</v>
      </c>
      <c r="M4231">
        <v>7505</v>
      </c>
      <c r="N4231" t="s">
        <v>20</v>
      </c>
      <c r="O4231" t="s">
        <v>12019</v>
      </c>
      <c r="P4231" t="s">
        <v>44</v>
      </c>
      <c r="Q4231" t="s">
        <v>34233</v>
      </c>
      <c r="R4231" t="s">
        <v>34233</v>
      </c>
      <c r="S4231" t="s">
        <v>34233</v>
      </c>
      <c r="T4231" t="s">
        <v>34233</v>
      </c>
      <c r="V4231" t="s">
        <v>33051</v>
      </c>
      <c r="AD4231" t="str">
        <f t="shared" si="666"/>
        <v/>
      </c>
      <c r="AE4231" t="str">
        <f t="shared" si="659"/>
        <v/>
      </c>
      <c r="AF4231" t="str">
        <f t="shared" si="667"/>
        <v/>
      </c>
      <c r="AG4231" t="str">
        <f t="shared" si="665"/>
        <v/>
      </c>
      <c r="AH4231" t="str">
        <f t="shared" si="663"/>
        <v/>
      </c>
      <c r="AI4231">
        <v>0.14499999999999999</v>
      </c>
      <c r="AJ4231" t="str">
        <f t="shared" si="661"/>
        <v/>
      </c>
      <c r="AK4231" t="str">
        <f t="shared" si="664"/>
        <v/>
      </c>
      <c r="AL4231" t="str">
        <f t="shared" si="662"/>
        <v/>
      </c>
    </row>
    <row r="4232" spans="1:39" x14ac:dyDescent="0.2">
      <c r="A4232" t="s">
        <v>27340</v>
      </c>
      <c r="B4232" t="s">
        <v>58</v>
      </c>
      <c r="C4232" t="s">
        <v>27341</v>
      </c>
      <c r="D4232" s="1">
        <v>41843</v>
      </c>
      <c r="E4232" s="1">
        <v>43456</v>
      </c>
      <c r="F4232" t="s">
        <v>19</v>
      </c>
      <c r="I4232">
        <v>100</v>
      </c>
      <c r="J4232">
        <v>0</v>
      </c>
      <c r="K4232">
        <v>0</v>
      </c>
      <c r="L4232">
        <v>1203</v>
      </c>
      <c r="M4232">
        <v>1203</v>
      </c>
      <c r="N4232" t="s">
        <v>20</v>
      </c>
      <c r="O4232" t="s">
        <v>27342</v>
      </c>
      <c r="P4232" t="s">
        <v>28</v>
      </c>
      <c r="Q4232" t="s">
        <v>34233</v>
      </c>
      <c r="R4232" t="s">
        <v>34233</v>
      </c>
      <c r="S4232" t="s">
        <v>32628</v>
      </c>
      <c r="T4232" t="s">
        <v>34357</v>
      </c>
      <c r="U4232" t="s">
        <v>32634</v>
      </c>
      <c r="V4232" t="s">
        <v>33052</v>
      </c>
      <c r="W4232">
        <v>240</v>
      </c>
      <c r="X4232">
        <v>2</v>
      </c>
      <c r="Y4232" t="s">
        <v>32654</v>
      </c>
      <c r="Z4232">
        <v>450</v>
      </c>
      <c r="AA4232">
        <v>8.5</v>
      </c>
      <c r="AC4232">
        <v>1</v>
      </c>
      <c r="AD4232" t="str">
        <f t="shared" si="666"/>
        <v/>
      </c>
      <c r="AE4232" t="str">
        <f t="shared" si="659"/>
        <v/>
      </c>
      <c r="AF4232" t="str">
        <f t="shared" si="667"/>
        <v/>
      </c>
      <c r="AG4232">
        <f t="shared" si="665"/>
        <v>1</v>
      </c>
      <c r="AH4232">
        <f t="shared" si="663"/>
        <v>2.8</v>
      </c>
      <c r="AI4232">
        <v>0.14499999999999999</v>
      </c>
      <c r="AJ4232">
        <f t="shared" si="661"/>
        <v>0.40599999999999997</v>
      </c>
      <c r="AK4232" t="str">
        <f t="shared" si="664"/>
        <v/>
      </c>
      <c r="AL4232" t="str">
        <f t="shared" si="662"/>
        <v/>
      </c>
    </row>
    <row r="4233" spans="1:39" x14ac:dyDescent="0.2">
      <c r="A4233" t="s">
        <v>27346</v>
      </c>
      <c r="B4233" t="s">
        <v>58</v>
      </c>
      <c r="C4233" t="s">
        <v>27347</v>
      </c>
      <c r="D4233" s="1">
        <v>41843</v>
      </c>
      <c r="E4233" s="1">
        <v>43456</v>
      </c>
      <c r="F4233" t="s">
        <v>19</v>
      </c>
      <c r="I4233">
        <v>100</v>
      </c>
      <c r="J4233">
        <v>0</v>
      </c>
      <c r="K4233">
        <v>0</v>
      </c>
      <c r="L4233">
        <v>1216</v>
      </c>
      <c r="M4233">
        <v>1216</v>
      </c>
      <c r="N4233" t="s">
        <v>20</v>
      </c>
      <c r="O4233" t="s">
        <v>27348</v>
      </c>
      <c r="P4233" t="s">
        <v>28</v>
      </c>
      <c r="Q4233" t="s">
        <v>34233</v>
      </c>
      <c r="R4233" t="s">
        <v>34233</v>
      </c>
      <c r="S4233" t="s">
        <v>32628</v>
      </c>
      <c r="T4233" t="s">
        <v>34357</v>
      </c>
      <c r="U4233" t="s">
        <v>32634</v>
      </c>
      <c r="V4233" t="s">
        <v>33052</v>
      </c>
      <c r="W4233">
        <v>240</v>
      </c>
      <c r="X4233">
        <v>2</v>
      </c>
      <c r="Y4233" t="s">
        <v>32654</v>
      </c>
      <c r="Z4233">
        <v>450</v>
      </c>
      <c r="AA4233">
        <v>8.5</v>
      </c>
      <c r="AC4233">
        <v>1</v>
      </c>
      <c r="AD4233" t="str">
        <f t="shared" si="666"/>
        <v/>
      </c>
      <c r="AE4233" t="str">
        <f t="shared" si="659"/>
        <v/>
      </c>
      <c r="AF4233" t="str">
        <f t="shared" si="667"/>
        <v/>
      </c>
      <c r="AG4233">
        <f t="shared" si="665"/>
        <v>1</v>
      </c>
      <c r="AH4233">
        <f t="shared" si="663"/>
        <v>2.8</v>
      </c>
      <c r="AI4233">
        <v>0.14499999999999999</v>
      </c>
      <c r="AJ4233">
        <f t="shared" si="661"/>
        <v>0.40599999999999997</v>
      </c>
      <c r="AK4233" t="str">
        <f t="shared" si="664"/>
        <v/>
      </c>
      <c r="AL4233" t="str">
        <f t="shared" si="662"/>
        <v/>
      </c>
    </row>
    <row r="4234" spans="1:39" x14ac:dyDescent="0.2">
      <c r="A4234" t="s">
        <v>27343</v>
      </c>
      <c r="B4234" t="s">
        <v>58</v>
      </c>
      <c r="C4234" t="s">
        <v>27344</v>
      </c>
      <c r="D4234" s="1">
        <v>41843</v>
      </c>
      <c r="E4234" s="1">
        <v>43456</v>
      </c>
      <c r="F4234" t="s">
        <v>19</v>
      </c>
      <c r="I4234">
        <v>100</v>
      </c>
      <c r="J4234">
        <v>0</v>
      </c>
      <c r="K4234">
        <v>0</v>
      </c>
      <c r="L4234">
        <v>1328</v>
      </c>
      <c r="M4234">
        <v>1328</v>
      </c>
      <c r="N4234" t="s">
        <v>20</v>
      </c>
      <c r="O4234" t="s">
        <v>27345</v>
      </c>
      <c r="P4234" t="s">
        <v>28</v>
      </c>
      <c r="Q4234" t="s">
        <v>34233</v>
      </c>
      <c r="R4234" t="s">
        <v>34233</v>
      </c>
      <c r="S4234" t="s">
        <v>32628</v>
      </c>
      <c r="T4234" t="s">
        <v>34357</v>
      </c>
      <c r="U4234" t="s">
        <v>32634</v>
      </c>
      <c r="V4234" t="s">
        <v>33052</v>
      </c>
      <c r="W4234">
        <v>240</v>
      </c>
      <c r="X4234">
        <v>2</v>
      </c>
      <c r="Y4234" t="s">
        <v>32654</v>
      </c>
      <c r="Z4234">
        <v>450</v>
      </c>
      <c r="AA4234">
        <v>8.5</v>
      </c>
      <c r="AC4234">
        <v>1</v>
      </c>
      <c r="AD4234" t="str">
        <f t="shared" si="666"/>
        <v/>
      </c>
      <c r="AE4234" t="str">
        <f t="shared" si="659"/>
        <v/>
      </c>
      <c r="AF4234" t="str">
        <f t="shared" si="667"/>
        <v/>
      </c>
      <c r="AG4234">
        <f t="shared" si="665"/>
        <v>1</v>
      </c>
      <c r="AH4234">
        <f t="shared" si="663"/>
        <v>2.8</v>
      </c>
      <c r="AI4234">
        <v>0.14499999999999999</v>
      </c>
      <c r="AJ4234">
        <f t="shared" si="661"/>
        <v>0.40599999999999997</v>
      </c>
      <c r="AK4234" t="str">
        <f t="shared" si="664"/>
        <v/>
      </c>
      <c r="AL4234" t="str">
        <f t="shared" si="662"/>
        <v/>
      </c>
    </row>
    <row r="4235" spans="1:39" x14ac:dyDescent="0.2">
      <c r="A4235" t="s">
        <v>27349</v>
      </c>
      <c r="B4235" t="s">
        <v>58</v>
      </c>
      <c r="C4235" t="s">
        <v>27350</v>
      </c>
      <c r="D4235" s="1">
        <v>41843</v>
      </c>
      <c r="E4235" s="1">
        <v>43456</v>
      </c>
      <c r="F4235" t="s">
        <v>19</v>
      </c>
      <c r="I4235">
        <v>100</v>
      </c>
      <c r="J4235">
        <v>0</v>
      </c>
      <c r="K4235">
        <v>0</v>
      </c>
      <c r="L4235">
        <v>1341</v>
      </c>
      <c r="M4235">
        <v>1341</v>
      </c>
      <c r="N4235" t="s">
        <v>20</v>
      </c>
      <c r="O4235" t="s">
        <v>27351</v>
      </c>
      <c r="P4235" t="s">
        <v>28</v>
      </c>
      <c r="Q4235" t="s">
        <v>34233</v>
      </c>
      <c r="R4235" t="s">
        <v>34233</v>
      </c>
      <c r="S4235" t="s">
        <v>32628</v>
      </c>
      <c r="T4235" t="s">
        <v>34357</v>
      </c>
      <c r="U4235" t="s">
        <v>32634</v>
      </c>
      <c r="V4235" t="s">
        <v>33052</v>
      </c>
      <c r="W4235">
        <v>240</v>
      </c>
      <c r="X4235">
        <v>2</v>
      </c>
      <c r="Y4235" t="s">
        <v>32654</v>
      </c>
      <c r="Z4235">
        <v>450</v>
      </c>
      <c r="AA4235">
        <v>8.5</v>
      </c>
      <c r="AC4235">
        <v>1</v>
      </c>
      <c r="AD4235" t="str">
        <f t="shared" si="666"/>
        <v/>
      </c>
      <c r="AE4235" t="str">
        <f t="shared" si="659"/>
        <v/>
      </c>
      <c r="AF4235" t="str">
        <f t="shared" si="667"/>
        <v/>
      </c>
      <c r="AG4235">
        <f t="shared" si="665"/>
        <v>1</v>
      </c>
      <c r="AH4235">
        <f t="shared" si="663"/>
        <v>2.8</v>
      </c>
      <c r="AI4235">
        <v>0.14499999999999999</v>
      </c>
      <c r="AJ4235">
        <f t="shared" si="661"/>
        <v>0.40599999999999997</v>
      </c>
      <c r="AK4235" t="str">
        <f t="shared" si="664"/>
        <v/>
      </c>
      <c r="AL4235" t="str">
        <f t="shared" si="662"/>
        <v/>
      </c>
    </row>
    <row r="4236" spans="1:39" x14ac:dyDescent="0.2">
      <c r="A4236" t="s">
        <v>28890</v>
      </c>
      <c r="B4236" t="s">
        <v>58</v>
      </c>
      <c r="C4236" t="s">
        <v>28891</v>
      </c>
      <c r="D4236" s="1">
        <v>42795</v>
      </c>
      <c r="E4236" s="1">
        <v>44546</v>
      </c>
      <c r="F4236" t="s">
        <v>26</v>
      </c>
      <c r="I4236">
        <v>100</v>
      </c>
      <c r="J4236">
        <v>0</v>
      </c>
      <c r="K4236">
        <v>0</v>
      </c>
      <c r="L4236">
        <v>5742</v>
      </c>
      <c r="M4236">
        <v>5742</v>
      </c>
      <c r="N4236" t="s">
        <v>20</v>
      </c>
      <c r="O4236" t="s">
        <v>28892</v>
      </c>
      <c r="P4236" t="s">
        <v>44</v>
      </c>
      <c r="Q4236" t="s">
        <v>34233</v>
      </c>
      <c r="R4236" t="s">
        <v>34233</v>
      </c>
      <c r="S4236" t="s">
        <v>34233</v>
      </c>
      <c r="T4236" t="s">
        <v>34233</v>
      </c>
      <c r="V4236" t="s">
        <v>33052</v>
      </c>
      <c r="AD4236" t="str">
        <f t="shared" si="666"/>
        <v/>
      </c>
      <c r="AE4236" t="str">
        <f t="shared" si="659"/>
        <v/>
      </c>
      <c r="AF4236" t="str">
        <f t="shared" si="667"/>
        <v/>
      </c>
      <c r="AG4236" t="str">
        <f t="shared" si="665"/>
        <v/>
      </c>
      <c r="AH4236" t="str">
        <f t="shared" si="663"/>
        <v/>
      </c>
      <c r="AI4236">
        <v>0.14499999999999999</v>
      </c>
      <c r="AJ4236" t="str">
        <f t="shared" si="661"/>
        <v/>
      </c>
      <c r="AK4236" t="str">
        <f t="shared" si="664"/>
        <v/>
      </c>
      <c r="AL4236" t="str">
        <f t="shared" si="662"/>
        <v/>
      </c>
    </row>
    <row r="4237" spans="1:39" x14ac:dyDescent="0.2">
      <c r="A4237" t="s">
        <v>27780</v>
      </c>
      <c r="B4237" t="s">
        <v>58</v>
      </c>
      <c r="C4237" t="s">
        <v>27781</v>
      </c>
      <c r="D4237" s="1">
        <v>42233</v>
      </c>
      <c r="E4237" s="1">
        <v>44573</v>
      </c>
      <c r="F4237" t="s">
        <v>889</v>
      </c>
      <c r="I4237">
        <v>100</v>
      </c>
      <c r="J4237">
        <v>0</v>
      </c>
      <c r="K4237">
        <v>0</v>
      </c>
      <c r="L4237">
        <v>2018</v>
      </c>
      <c r="M4237">
        <v>2018</v>
      </c>
      <c r="N4237" t="s">
        <v>20</v>
      </c>
      <c r="O4237" t="s">
        <v>27782</v>
      </c>
      <c r="P4237" t="s">
        <v>28</v>
      </c>
      <c r="Q4237" t="s">
        <v>34233</v>
      </c>
      <c r="R4237" t="s">
        <v>34233</v>
      </c>
      <c r="S4237" t="s">
        <v>33942</v>
      </c>
      <c r="T4237" t="s">
        <v>34233</v>
      </c>
      <c r="V4237" t="s">
        <v>33053</v>
      </c>
      <c r="AD4237" t="str">
        <f t="shared" si="666"/>
        <v/>
      </c>
      <c r="AE4237" t="str">
        <f t="shared" si="659"/>
        <v/>
      </c>
      <c r="AF4237" t="str">
        <f t="shared" si="667"/>
        <v/>
      </c>
      <c r="AG4237" t="str">
        <f t="shared" si="665"/>
        <v/>
      </c>
      <c r="AH4237" t="str">
        <f t="shared" si="663"/>
        <v/>
      </c>
      <c r="AI4237">
        <v>0.14499999999999999</v>
      </c>
      <c r="AJ4237" t="str">
        <f t="shared" si="661"/>
        <v/>
      </c>
      <c r="AK4237" t="str">
        <f t="shared" si="664"/>
        <v/>
      </c>
      <c r="AL4237" t="str">
        <f t="shared" si="662"/>
        <v/>
      </c>
    </row>
    <row r="4238" spans="1:39" x14ac:dyDescent="0.2">
      <c r="A4238" t="s">
        <v>28054</v>
      </c>
      <c r="B4238" t="s">
        <v>58</v>
      </c>
      <c r="C4238" t="s">
        <v>28055</v>
      </c>
      <c r="D4238" s="1">
        <v>42384</v>
      </c>
      <c r="E4238" s="1">
        <v>43456</v>
      </c>
      <c r="F4238" t="s">
        <v>889</v>
      </c>
      <c r="I4238">
        <v>100</v>
      </c>
      <c r="J4238">
        <v>0</v>
      </c>
      <c r="K4238">
        <v>0</v>
      </c>
      <c r="L4238">
        <v>569</v>
      </c>
      <c r="M4238">
        <v>569</v>
      </c>
      <c r="N4238" t="s">
        <v>20</v>
      </c>
      <c r="O4238" t="s">
        <v>28056</v>
      </c>
      <c r="P4238" t="s">
        <v>44</v>
      </c>
      <c r="Q4238" t="s">
        <v>34233</v>
      </c>
      <c r="R4238" t="s">
        <v>34233</v>
      </c>
      <c r="S4238" t="s">
        <v>33942</v>
      </c>
      <c r="T4238" t="s">
        <v>34233</v>
      </c>
      <c r="V4238" t="s">
        <v>33054</v>
      </c>
      <c r="AD4238" t="str">
        <f t="shared" si="666"/>
        <v/>
      </c>
      <c r="AE4238" t="str">
        <f t="shared" si="659"/>
        <v/>
      </c>
      <c r="AF4238" t="str">
        <f t="shared" si="667"/>
        <v/>
      </c>
      <c r="AG4238" t="str">
        <f t="shared" si="665"/>
        <v/>
      </c>
      <c r="AH4238" t="str">
        <f t="shared" si="663"/>
        <v/>
      </c>
      <c r="AI4238">
        <v>0.14499999999999999</v>
      </c>
      <c r="AJ4238" t="str">
        <f t="shared" si="661"/>
        <v/>
      </c>
      <c r="AK4238" t="str">
        <f t="shared" si="664"/>
        <v/>
      </c>
      <c r="AL4238" t="str">
        <f t="shared" si="662"/>
        <v/>
      </c>
    </row>
    <row r="4239" spans="1:39" x14ac:dyDescent="0.2">
      <c r="A4239" t="s">
        <v>27746</v>
      </c>
      <c r="B4239" t="s">
        <v>58</v>
      </c>
      <c r="C4239" t="s">
        <v>27747</v>
      </c>
      <c r="D4239" s="1">
        <v>42233</v>
      </c>
      <c r="E4239" s="1">
        <v>43456</v>
      </c>
      <c r="F4239" t="s">
        <v>889</v>
      </c>
      <c r="I4239">
        <v>100</v>
      </c>
      <c r="J4239">
        <v>0</v>
      </c>
      <c r="K4239">
        <v>0</v>
      </c>
      <c r="L4239">
        <v>531</v>
      </c>
      <c r="M4239">
        <v>531</v>
      </c>
      <c r="N4239" t="s">
        <v>20</v>
      </c>
      <c r="O4239" t="s">
        <v>27748</v>
      </c>
      <c r="P4239" t="s">
        <v>44</v>
      </c>
      <c r="Q4239" t="s">
        <v>34233</v>
      </c>
      <c r="R4239" t="s">
        <v>34233</v>
      </c>
      <c r="S4239" t="s">
        <v>33942</v>
      </c>
      <c r="T4239" t="s">
        <v>34233</v>
      </c>
      <c r="V4239" t="s">
        <v>33054</v>
      </c>
      <c r="AD4239" t="str">
        <f t="shared" si="666"/>
        <v/>
      </c>
      <c r="AE4239" t="str">
        <f t="shared" si="659"/>
        <v/>
      </c>
      <c r="AF4239" t="str">
        <f t="shared" si="667"/>
        <v/>
      </c>
      <c r="AG4239" t="str">
        <f t="shared" si="665"/>
        <v/>
      </c>
      <c r="AH4239" t="str">
        <f t="shared" si="663"/>
        <v/>
      </c>
      <c r="AI4239">
        <v>0.14499999999999999</v>
      </c>
      <c r="AJ4239" t="str">
        <f t="shared" si="661"/>
        <v/>
      </c>
      <c r="AK4239" t="str">
        <f t="shared" si="664"/>
        <v/>
      </c>
      <c r="AL4239" t="str">
        <f t="shared" si="662"/>
        <v/>
      </c>
    </row>
    <row r="4240" spans="1:39" x14ac:dyDescent="0.2">
      <c r="A4240" t="s">
        <v>30445</v>
      </c>
      <c r="B4240" t="s">
        <v>58</v>
      </c>
      <c r="C4240" t="s">
        <v>30446</v>
      </c>
      <c r="D4240" s="1">
        <v>43859</v>
      </c>
      <c r="E4240" s="1">
        <v>44111</v>
      </c>
      <c r="F4240" t="s">
        <v>889</v>
      </c>
      <c r="I4240">
        <v>100</v>
      </c>
      <c r="J4240">
        <v>0</v>
      </c>
      <c r="K4240">
        <v>0</v>
      </c>
      <c r="L4240">
        <v>2048</v>
      </c>
      <c r="M4240">
        <v>2048</v>
      </c>
      <c r="N4240" t="s">
        <v>20</v>
      </c>
      <c r="O4240" t="s">
        <v>30447</v>
      </c>
      <c r="P4240" t="s">
        <v>44</v>
      </c>
      <c r="Q4240" t="s">
        <v>34233</v>
      </c>
      <c r="R4240" t="s">
        <v>34233</v>
      </c>
      <c r="S4240" t="s">
        <v>33942</v>
      </c>
      <c r="T4240" t="s">
        <v>34233</v>
      </c>
      <c r="AD4240" t="str">
        <f t="shared" si="666"/>
        <v/>
      </c>
      <c r="AE4240" t="str">
        <f t="shared" si="659"/>
        <v/>
      </c>
      <c r="AF4240" t="str">
        <f t="shared" si="667"/>
        <v/>
      </c>
      <c r="AG4240" t="str">
        <f t="shared" si="665"/>
        <v/>
      </c>
      <c r="AH4240" t="str">
        <f t="shared" si="663"/>
        <v/>
      </c>
      <c r="AI4240">
        <v>0.14499999999999999</v>
      </c>
      <c r="AJ4240" t="str">
        <f t="shared" si="661"/>
        <v/>
      </c>
      <c r="AK4240" t="str">
        <f t="shared" si="664"/>
        <v/>
      </c>
      <c r="AL4240" t="str">
        <f t="shared" si="662"/>
        <v/>
      </c>
    </row>
    <row r="4241" spans="1:38" x14ac:dyDescent="0.2">
      <c r="A4241" t="s">
        <v>28558</v>
      </c>
      <c r="B4241" t="s">
        <v>58</v>
      </c>
      <c r="C4241" t="s">
        <v>28559</v>
      </c>
      <c r="D4241" s="1">
        <v>42493</v>
      </c>
      <c r="E4241" s="1">
        <v>43456</v>
      </c>
      <c r="F4241" t="s">
        <v>19</v>
      </c>
      <c r="I4241">
        <v>100</v>
      </c>
      <c r="J4241">
        <v>0</v>
      </c>
      <c r="K4241">
        <v>0</v>
      </c>
      <c r="L4241">
        <v>2998</v>
      </c>
      <c r="M4241">
        <v>2998</v>
      </c>
      <c r="N4241" t="s">
        <v>20</v>
      </c>
      <c r="O4241" t="s">
        <v>28560</v>
      </c>
      <c r="P4241" t="s">
        <v>28</v>
      </c>
      <c r="Q4241" t="s">
        <v>34233</v>
      </c>
      <c r="R4241" t="s">
        <v>34233</v>
      </c>
      <c r="S4241" t="s">
        <v>33942</v>
      </c>
      <c r="T4241" t="s">
        <v>34233</v>
      </c>
      <c r="AD4241" t="str">
        <f t="shared" si="666"/>
        <v/>
      </c>
      <c r="AE4241" s="16">
        <v>1</v>
      </c>
      <c r="AF4241" t="str">
        <f t="shared" si="667"/>
        <v/>
      </c>
      <c r="AG4241" t="str">
        <f t="shared" si="665"/>
        <v/>
      </c>
      <c r="AH4241" t="str">
        <f t="shared" si="663"/>
        <v/>
      </c>
      <c r="AI4241">
        <v>0.14499999999999999</v>
      </c>
      <c r="AJ4241" t="str">
        <f t="shared" si="661"/>
        <v/>
      </c>
      <c r="AK4241">
        <f t="shared" si="664"/>
        <v>2.8</v>
      </c>
      <c r="AL4241">
        <f t="shared" si="662"/>
        <v>0.40599999999999997</v>
      </c>
    </row>
    <row r="4242" spans="1:38" x14ac:dyDescent="0.2">
      <c r="A4242" t="s">
        <v>28660</v>
      </c>
      <c r="B4242" t="s">
        <v>58</v>
      </c>
      <c r="C4242" t="s">
        <v>28661</v>
      </c>
      <c r="D4242" s="1">
        <v>42254</v>
      </c>
      <c r="E4242" s="1">
        <v>43456</v>
      </c>
      <c r="F4242" t="s">
        <v>26</v>
      </c>
      <c r="I4242">
        <v>100</v>
      </c>
      <c r="J4242">
        <v>0</v>
      </c>
      <c r="K4242">
        <v>0</v>
      </c>
      <c r="L4242">
        <v>2430</v>
      </c>
      <c r="M4242">
        <v>2430</v>
      </c>
      <c r="N4242" t="s">
        <v>20</v>
      </c>
      <c r="O4242" t="s">
        <v>28662</v>
      </c>
      <c r="P4242" t="s">
        <v>44</v>
      </c>
      <c r="Q4242" t="s">
        <v>34233</v>
      </c>
      <c r="R4242" t="s">
        <v>34233</v>
      </c>
      <c r="S4242" t="s">
        <v>34233</v>
      </c>
      <c r="T4242" t="s">
        <v>34233</v>
      </c>
      <c r="V4242" t="s">
        <v>33054</v>
      </c>
      <c r="AD4242" t="str">
        <f t="shared" si="666"/>
        <v/>
      </c>
      <c r="AE4242" t="str">
        <f t="shared" ref="AE4242:AE4305" si="668">IF((S4242="tühi")*(AC4242&lt;&gt;""),AC4242,"")</f>
        <v/>
      </c>
      <c r="AF4242" t="str">
        <f t="shared" si="667"/>
        <v/>
      </c>
      <c r="AG4242" t="str">
        <f t="shared" si="665"/>
        <v/>
      </c>
      <c r="AH4242" t="str">
        <f t="shared" si="663"/>
        <v/>
      </c>
      <c r="AI4242">
        <v>0.14499999999999999</v>
      </c>
      <c r="AJ4242" t="str">
        <f t="shared" si="661"/>
        <v/>
      </c>
      <c r="AK4242" t="str">
        <f t="shared" si="664"/>
        <v/>
      </c>
      <c r="AL4242" t="str">
        <f t="shared" si="662"/>
        <v/>
      </c>
    </row>
    <row r="4243" spans="1:38" x14ac:dyDescent="0.2">
      <c r="A4243" t="s">
        <v>30644</v>
      </c>
      <c r="B4243" t="s">
        <v>58</v>
      </c>
      <c r="C4243" t="s">
        <v>30645</v>
      </c>
      <c r="D4243" s="1">
        <v>43859</v>
      </c>
      <c r="E4243" s="1">
        <v>44594</v>
      </c>
      <c r="F4243" t="s">
        <v>26</v>
      </c>
      <c r="I4243">
        <v>100</v>
      </c>
      <c r="J4243">
        <v>0</v>
      </c>
      <c r="K4243">
        <v>0</v>
      </c>
      <c r="L4243">
        <v>7483</v>
      </c>
      <c r="M4243">
        <v>7483</v>
      </c>
      <c r="N4243" t="s">
        <v>20</v>
      </c>
      <c r="O4243" t="s">
        <v>30646</v>
      </c>
      <c r="P4243" t="s">
        <v>44</v>
      </c>
      <c r="Q4243" t="s">
        <v>34233</v>
      </c>
      <c r="R4243" t="s">
        <v>34233</v>
      </c>
      <c r="S4243" t="s">
        <v>34233</v>
      </c>
      <c r="T4243" t="s">
        <v>34233</v>
      </c>
      <c r="V4243" t="s">
        <v>33054</v>
      </c>
      <c r="AD4243" t="str">
        <f t="shared" si="666"/>
        <v/>
      </c>
      <c r="AE4243" t="str">
        <f t="shared" si="668"/>
        <v/>
      </c>
      <c r="AF4243" t="str">
        <f t="shared" si="667"/>
        <v/>
      </c>
      <c r="AG4243" t="str">
        <f t="shared" si="665"/>
        <v/>
      </c>
      <c r="AH4243" t="str">
        <f t="shared" si="663"/>
        <v/>
      </c>
      <c r="AI4243">
        <v>0.14499999999999999</v>
      </c>
      <c r="AJ4243" t="str">
        <f t="shared" si="661"/>
        <v/>
      </c>
      <c r="AK4243" t="str">
        <f t="shared" si="664"/>
        <v/>
      </c>
      <c r="AL4243" t="str">
        <f t="shared" si="662"/>
        <v/>
      </c>
    </row>
    <row r="4244" spans="1:38" x14ac:dyDescent="0.2">
      <c r="A4244" t="s">
        <v>32239</v>
      </c>
      <c r="B4244" t="s">
        <v>58</v>
      </c>
      <c r="C4244" t="s">
        <v>32240</v>
      </c>
      <c r="D4244" s="1">
        <v>44573</v>
      </c>
      <c r="E4244" s="1">
        <v>44573</v>
      </c>
      <c r="F4244" t="s">
        <v>889</v>
      </c>
      <c r="I4244">
        <v>100</v>
      </c>
      <c r="J4244">
        <v>0</v>
      </c>
      <c r="K4244">
        <v>0</v>
      </c>
      <c r="L4244">
        <v>7611</v>
      </c>
      <c r="M4244">
        <v>7611</v>
      </c>
      <c r="N4244" t="s">
        <v>20</v>
      </c>
      <c r="O4244" t="s">
        <v>32241</v>
      </c>
      <c r="P4244" t="s">
        <v>28</v>
      </c>
      <c r="Q4244" t="s">
        <v>34233</v>
      </c>
      <c r="R4244" t="s">
        <v>34233</v>
      </c>
      <c r="S4244" t="s">
        <v>33942</v>
      </c>
      <c r="T4244" t="s">
        <v>34233</v>
      </c>
      <c r="V4244" t="s">
        <v>33053</v>
      </c>
      <c r="AD4244" t="str">
        <f t="shared" si="666"/>
        <v/>
      </c>
      <c r="AE4244" t="str">
        <f t="shared" si="668"/>
        <v/>
      </c>
      <c r="AF4244" t="str">
        <f t="shared" si="667"/>
        <v/>
      </c>
      <c r="AG4244" t="str">
        <f t="shared" si="665"/>
        <v/>
      </c>
      <c r="AH4244" t="str">
        <f t="shared" si="663"/>
        <v/>
      </c>
      <c r="AI4244">
        <v>0.14499999999999999</v>
      </c>
      <c r="AJ4244" t="str">
        <f t="shared" si="661"/>
        <v/>
      </c>
      <c r="AK4244" t="str">
        <f t="shared" si="664"/>
        <v/>
      </c>
      <c r="AL4244" t="str">
        <f t="shared" si="662"/>
        <v/>
      </c>
    </row>
    <row r="4245" spans="1:38" x14ac:dyDescent="0.2">
      <c r="A4245" t="s">
        <v>32203</v>
      </c>
      <c r="B4245" t="s">
        <v>58</v>
      </c>
      <c r="C4245" t="s">
        <v>32204</v>
      </c>
      <c r="D4245" s="1">
        <v>44573</v>
      </c>
      <c r="E4245" s="1">
        <v>44573</v>
      </c>
      <c r="F4245" t="s">
        <v>19</v>
      </c>
      <c r="I4245">
        <v>100</v>
      </c>
      <c r="J4245">
        <v>0</v>
      </c>
      <c r="K4245">
        <v>0</v>
      </c>
      <c r="L4245">
        <v>1995</v>
      </c>
      <c r="M4245">
        <v>1995</v>
      </c>
      <c r="N4245" t="s">
        <v>20</v>
      </c>
      <c r="O4245" t="s">
        <v>32205</v>
      </c>
      <c r="P4245" t="s">
        <v>28</v>
      </c>
      <c r="Q4245" t="s">
        <v>34233</v>
      </c>
      <c r="R4245" t="s">
        <v>34233</v>
      </c>
      <c r="S4245" t="s">
        <v>33942</v>
      </c>
      <c r="T4245" t="s">
        <v>34233</v>
      </c>
      <c r="U4245" t="s">
        <v>32656</v>
      </c>
      <c r="V4245" t="s">
        <v>33053</v>
      </c>
      <c r="W4245">
        <v>360</v>
      </c>
      <c r="X4245">
        <v>2</v>
      </c>
      <c r="Y4245" t="s">
        <v>32661</v>
      </c>
      <c r="Z4245">
        <v>800</v>
      </c>
      <c r="AA4245">
        <v>8.5</v>
      </c>
      <c r="AC4245">
        <v>2</v>
      </c>
      <c r="AD4245" t="str">
        <f t="shared" si="666"/>
        <v/>
      </c>
      <c r="AE4245">
        <f t="shared" si="668"/>
        <v>2</v>
      </c>
      <c r="AF4245" t="str">
        <f t="shared" si="667"/>
        <v/>
      </c>
      <c r="AG4245" t="str">
        <f t="shared" si="665"/>
        <v/>
      </c>
      <c r="AH4245" t="str">
        <f t="shared" si="663"/>
        <v/>
      </c>
      <c r="AI4245">
        <v>0.14499999999999999</v>
      </c>
      <c r="AJ4245" t="str">
        <f t="shared" si="661"/>
        <v/>
      </c>
      <c r="AK4245">
        <f t="shared" si="664"/>
        <v>5.6</v>
      </c>
      <c r="AL4245">
        <f t="shared" si="662"/>
        <v>0.81199999999999994</v>
      </c>
    </row>
    <row r="4246" spans="1:38" x14ac:dyDescent="0.2">
      <c r="A4246" t="s">
        <v>32242</v>
      </c>
      <c r="B4246" t="s">
        <v>58</v>
      </c>
      <c r="C4246" t="s">
        <v>32243</v>
      </c>
      <c r="D4246" s="1">
        <v>44573</v>
      </c>
      <c r="E4246" s="1">
        <v>44573</v>
      </c>
      <c r="F4246" t="s">
        <v>19</v>
      </c>
      <c r="I4246">
        <v>100</v>
      </c>
      <c r="J4246">
        <v>0</v>
      </c>
      <c r="K4246">
        <v>0</v>
      </c>
      <c r="L4246">
        <v>2301</v>
      </c>
      <c r="M4246">
        <v>2301</v>
      </c>
      <c r="N4246" t="s">
        <v>20</v>
      </c>
      <c r="O4246" t="s">
        <v>32244</v>
      </c>
      <c r="P4246" t="s">
        <v>28</v>
      </c>
      <c r="Q4246" t="s">
        <v>34233</v>
      </c>
      <c r="R4246" t="s">
        <v>34233</v>
      </c>
      <c r="S4246" t="s">
        <v>33942</v>
      </c>
      <c r="T4246" t="s">
        <v>34233</v>
      </c>
      <c r="U4246" t="s">
        <v>32656</v>
      </c>
      <c r="V4246" t="s">
        <v>33053</v>
      </c>
      <c r="W4246">
        <v>420</v>
      </c>
      <c r="X4246">
        <v>2</v>
      </c>
      <c r="Y4246" t="s">
        <v>32661</v>
      </c>
      <c r="Z4246">
        <v>800</v>
      </c>
      <c r="AA4246">
        <v>8.5</v>
      </c>
      <c r="AC4246">
        <v>2</v>
      </c>
      <c r="AD4246" t="str">
        <f t="shared" si="666"/>
        <v/>
      </c>
      <c r="AE4246">
        <f t="shared" si="668"/>
        <v>2</v>
      </c>
      <c r="AF4246" t="str">
        <f t="shared" si="667"/>
        <v/>
      </c>
      <c r="AG4246" t="str">
        <f t="shared" si="665"/>
        <v/>
      </c>
      <c r="AH4246" t="str">
        <f t="shared" si="663"/>
        <v/>
      </c>
      <c r="AI4246">
        <v>0.14499999999999999</v>
      </c>
      <c r="AJ4246" t="str">
        <f t="shared" si="661"/>
        <v/>
      </c>
      <c r="AK4246">
        <f t="shared" si="664"/>
        <v>5.6</v>
      </c>
      <c r="AL4246">
        <f t="shared" si="662"/>
        <v>0.81199999999999994</v>
      </c>
    </row>
    <row r="4247" spans="1:38" x14ac:dyDescent="0.2">
      <c r="A4247" t="s">
        <v>32197</v>
      </c>
      <c r="B4247" t="s">
        <v>58</v>
      </c>
      <c r="C4247" t="s">
        <v>32198</v>
      </c>
      <c r="D4247" s="1">
        <v>44573</v>
      </c>
      <c r="E4247" s="1">
        <v>44573</v>
      </c>
      <c r="F4247" t="s">
        <v>19</v>
      </c>
      <c r="I4247">
        <v>100</v>
      </c>
      <c r="J4247">
        <v>0</v>
      </c>
      <c r="K4247">
        <v>0</v>
      </c>
      <c r="L4247">
        <v>1932</v>
      </c>
      <c r="M4247">
        <v>1932</v>
      </c>
      <c r="N4247" t="s">
        <v>20</v>
      </c>
      <c r="O4247" t="s">
        <v>32199</v>
      </c>
      <c r="P4247" t="s">
        <v>28</v>
      </c>
      <c r="Q4247" t="s">
        <v>34233</v>
      </c>
      <c r="R4247" t="s">
        <v>34233</v>
      </c>
      <c r="S4247" t="s">
        <v>33942</v>
      </c>
      <c r="T4247" t="s">
        <v>34233</v>
      </c>
      <c r="U4247" t="s">
        <v>32656</v>
      </c>
      <c r="V4247" t="s">
        <v>33053</v>
      </c>
      <c r="W4247">
        <v>480</v>
      </c>
      <c r="X4247">
        <v>2</v>
      </c>
      <c r="Y4247" t="s">
        <v>32661</v>
      </c>
      <c r="Z4247">
        <v>800</v>
      </c>
      <c r="AA4247">
        <v>8.5</v>
      </c>
      <c r="AC4247">
        <v>2</v>
      </c>
      <c r="AD4247" t="str">
        <f t="shared" si="666"/>
        <v/>
      </c>
      <c r="AE4247">
        <f t="shared" si="668"/>
        <v>2</v>
      </c>
      <c r="AF4247" t="str">
        <f t="shared" si="667"/>
        <v/>
      </c>
      <c r="AG4247" t="str">
        <f t="shared" si="665"/>
        <v/>
      </c>
      <c r="AH4247" t="str">
        <f t="shared" si="663"/>
        <v/>
      </c>
      <c r="AI4247">
        <v>0.14499999999999999</v>
      </c>
      <c r="AJ4247" t="str">
        <f t="shared" si="661"/>
        <v/>
      </c>
      <c r="AK4247">
        <f t="shared" si="664"/>
        <v>5.6</v>
      </c>
      <c r="AL4247">
        <f t="shared" si="662"/>
        <v>0.81199999999999994</v>
      </c>
    </row>
    <row r="4248" spans="1:38" x14ac:dyDescent="0.2">
      <c r="A4248" t="s">
        <v>32228</v>
      </c>
      <c r="B4248" t="s">
        <v>58</v>
      </c>
      <c r="C4248" t="s">
        <v>32229</v>
      </c>
      <c r="D4248" s="1">
        <v>44573</v>
      </c>
      <c r="E4248" s="1">
        <v>44573</v>
      </c>
      <c r="F4248" t="s">
        <v>19</v>
      </c>
      <c r="I4248">
        <v>100</v>
      </c>
      <c r="J4248">
        <v>0</v>
      </c>
      <c r="K4248">
        <v>0</v>
      </c>
      <c r="L4248">
        <v>2139</v>
      </c>
      <c r="M4248">
        <v>2139</v>
      </c>
      <c r="N4248" t="s">
        <v>20</v>
      </c>
      <c r="O4248" t="s">
        <v>32230</v>
      </c>
      <c r="P4248" t="s">
        <v>28</v>
      </c>
      <c r="Q4248" t="s">
        <v>34233</v>
      </c>
      <c r="R4248" t="s">
        <v>34233</v>
      </c>
      <c r="S4248" t="s">
        <v>33942</v>
      </c>
      <c r="T4248" t="s">
        <v>34233</v>
      </c>
      <c r="U4248" t="s">
        <v>32656</v>
      </c>
      <c r="V4248" t="s">
        <v>33053</v>
      </c>
      <c r="W4248">
        <v>540</v>
      </c>
      <c r="X4248">
        <v>2</v>
      </c>
      <c r="Y4248" t="s">
        <v>32661</v>
      </c>
      <c r="Z4248">
        <v>800</v>
      </c>
      <c r="AA4248">
        <v>8.5</v>
      </c>
      <c r="AC4248">
        <v>2</v>
      </c>
      <c r="AD4248" t="str">
        <f t="shared" si="666"/>
        <v/>
      </c>
      <c r="AE4248">
        <f t="shared" si="668"/>
        <v>2</v>
      </c>
      <c r="AF4248" t="str">
        <f t="shared" si="667"/>
        <v/>
      </c>
      <c r="AG4248" t="str">
        <f t="shared" si="665"/>
        <v/>
      </c>
      <c r="AH4248" t="str">
        <f t="shared" si="663"/>
        <v/>
      </c>
      <c r="AI4248">
        <v>0.14499999999999999</v>
      </c>
      <c r="AJ4248" t="str">
        <f t="shared" si="661"/>
        <v/>
      </c>
      <c r="AK4248">
        <f t="shared" si="664"/>
        <v>5.6</v>
      </c>
      <c r="AL4248">
        <f t="shared" si="662"/>
        <v>0.81199999999999994</v>
      </c>
    </row>
    <row r="4249" spans="1:38" x14ac:dyDescent="0.2">
      <c r="A4249" t="s">
        <v>32225</v>
      </c>
      <c r="B4249" t="s">
        <v>58</v>
      </c>
      <c r="C4249" t="s">
        <v>32226</v>
      </c>
      <c r="D4249" s="1">
        <v>44573</v>
      </c>
      <c r="E4249" s="1">
        <v>44573</v>
      </c>
      <c r="F4249" t="s">
        <v>19</v>
      </c>
      <c r="I4249">
        <v>100</v>
      </c>
      <c r="J4249">
        <v>0</v>
      </c>
      <c r="K4249">
        <v>0</v>
      </c>
      <c r="L4249">
        <v>1947</v>
      </c>
      <c r="M4249">
        <v>1947</v>
      </c>
      <c r="N4249" t="s">
        <v>20</v>
      </c>
      <c r="O4249" t="s">
        <v>32227</v>
      </c>
      <c r="P4249" t="s">
        <v>28</v>
      </c>
      <c r="Q4249" t="s">
        <v>34233</v>
      </c>
      <c r="R4249" t="s">
        <v>34233</v>
      </c>
      <c r="S4249" t="s">
        <v>33942</v>
      </c>
      <c r="T4249" t="s">
        <v>34233</v>
      </c>
      <c r="U4249" t="s">
        <v>32656</v>
      </c>
      <c r="V4249" t="s">
        <v>33053</v>
      </c>
      <c r="W4249">
        <v>480</v>
      </c>
      <c r="X4249">
        <v>2</v>
      </c>
      <c r="Y4249" t="s">
        <v>32661</v>
      </c>
      <c r="Z4249">
        <v>800</v>
      </c>
      <c r="AA4249">
        <v>8.5</v>
      </c>
      <c r="AC4249">
        <v>2</v>
      </c>
      <c r="AD4249" t="str">
        <f t="shared" si="666"/>
        <v/>
      </c>
      <c r="AE4249">
        <f t="shared" si="668"/>
        <v>2</v>
      </c>
      <c r="AF4249" t="str">
        <f t="shared" si="667"/>
        <v/>
      </c>
      <c r="AG4249" t="str">
        <f t="shared" si="665"/>
        <v/>
      </c>
      <c r="AH4249" t="str">
        <f t="shared" si="663"/>
        <v/>
      </c>
      <c r="AI4249">
        <v>0.14499999999999999</v>
      </c>
      <c r="AJ4249" t="str">
        <f t="shared" si="661"/>
        <v/>
      </c>
      <c r="AK4249">
        <f t="shared" si="664"/>
        <v>5.6</v>
      </c>
      <c r="AL4249">
        <f t="shared" si="662"/>
        <v>0.81199999999999994</v>
      </c>
    </row>
    <row r="4250" spans="1:38" x14ac:dyDescent="0.2">
      <c r="A4250" t="s">
        <v>32236</v>
      </c>
      <c r="B4250" t="s">
        <v>58</v>
      </c>
      <c r="C4250" t="s">
        <v>32237</v>
      </c>
      <c r="D4250" s="1">
        <v>44573</v>
      </c>
      <c r="E4250" s="1">
        <v>44573</v>
      </c>
      <c r="F4250" t="s">
        <v>19</v>
      </c>
      <c r="I4250">
        <v>100</v>
      </c>
      <c r="J4250">
        <v>0</v>
      </c>
      <c r="K4250">
        <v>0</v>
      </c>
      <c r="L4250">
        <v>1814</v>
      </c>
      <c r="M4250">
        <v>1814</v>
      </c>
      <c r="N4250" t="s">
        <v>20</v>
      </c>
      <c r="O4250" t="s">
        <v>32238</v>
      </c>
      <c r="P4250" t="s">
        <v>28</v>
      </c>
      <c r="Q4250" t="s">
        <v>34233</v>
      </c>
      <c r="R4250" t="s">
        <v>34233</v>
      </c>
      <c r="S4250" t="s">
        <v>33942</v>
      </c>
      <c r="T4250" t="s">
        <v>34233</v>
      </c>
      <c r="U4250" t="s">
        <v>32656</v>
      </c>
      <c r="V4250" t="s">
        <v>33053</v>
      </c>
      <c r="W4250">
        <v>450</v>
      </c>
      <c r="X4250">
        <v>2</v>
      </c>
      <c r="Y4250" t="s">
        <v>32661</v>
      </c>
      <c r="Z4250">
        <v>800</v>
      </c>
      <c r="AA4250">
        <v>8.5</v>
      </c>
      <c r="AC4250">
        <v>2</v>
      </c>
      <c r="AD4250" t="str">
        <f t="shared" si="666"/>
        <v/>
      </c>
      <c r="AE4250">
        <f t="shared" si="668"/>
        <v>2</v>
      </c>
      <c r="AF4250" t="str">
        <f t="shared" si="667"/>
        <v/>
      </c>
      <c r="AG4250" t="str">
        <f t="shared" si="665"/>
        <v/>
      </c>
      <c r="AH4250" t="str">
        <f t="shared" si="663"/>
        <v/>
      </c>
      <c r="AI4250">
        <v>0.14499999999999999</v>
      </c>
      <c r="AJ4250" t="str">
        <f t="shared" si="661"/>
        <v/>
      </c>
      <c r="AK4250">
        <f t="shared" si="664"/>
        <v>5.6</v>
      </c>
      <c r="AL4250">
        <f t="shared" si="662"/>
        <v>0.81199999999999994</v>
      </c>
    </row>
    <row r="4251" spans="1:38" x14ac:dyDescent="0.2">
      <c r="A4251" t="s">
        <v>32209</v>
      </c>
      <c r="B4251" t="s">
        <v>58</v>
      </c>
      <c r="C4251" t="s">
        <v>32210</v>
      </c>
      <c r="D4251" s="1">
        <v>44573</v>
      </c>
      <c r="E4251" s="1">
        <v>44573</v>
      </c>
      <c r="F4251" t="s">
        <v>474</v>
      </c>
      <c r="I4251">
        <v>100</v>
      </c>
      <c r="J4251">
        <v>0</v>
      </c>
      <c r="K4251">
        <v>0</v>
      </c>
      <c r="L4251">
        <v>12</v>
      </c>
      <c r="M4251">
        <v>12</v>
      </c>
      <c r="N4251" t="s">
        <v>20</v>
      </c>
      <c r="O4251" t="s">
        <v>32211</v>
      </c>
      <c r="P4251" t="s">
        <v>28</v>
      </c>
      <c r="Q4251" t="s">
        <v>34233</v>
      </c>
      <c r="R4251" t="s">
        <v>34233</v>
      </c>
      <c r="S4251" t="s">
        <v>33942</v>
      </c>
      <c r="T4251" t="s">
        <v>34233</v>
      </c>
      <c r="V4251" t="s">
        <v>33053</v>
      </c>
      <c r="AD4251" t="str">
        <f t="shared" si="666"/>
        <v/>
      </c>
      <c r="AE4251" t="str">
        <f t="shared" si="668"/>
        <v/>
      </c>
      <c r="AF4251" t="str">
        <f t="shared" si="667"/>
        <v/>
      </c>
      <c r="AG4251" t="str">
        <f t="shared" si="665"/>
        <v/>
      </c>
      <c r="AH4251" t="str">
        <f t="shared" si="663"/>
        <v/>
      </c>
      <c r="AI4251">
        <v>0.14499999999999999</v>
      </c>
      <c r="AJ4251" t="str">
        <f t="shared" si="661"/>
        <v/>
      </c>
      <c r="AK4251" t="str">
        <f t="shared" si="664"/>
        <v/>
      </c>
      <c r="AL4251" t="str">
        <f t="shared" si="662"/>
        <v/>
      </c>
    </row>
    <row r="4252" spans="1:38" x14ac:dyDescent="0.2">
      <c r="A4252" t="s">
        <v>32245</v>
      </c>
      <c r="B4252" t="s">
        <v>58</v>
      </c>
      <c r="C4252" t="s">
        <v>32246</v>
      </c>
      <c r="D4252" s="1">
        <v>44573</v>
      </c>
      <c r="E4252" s="1">
        <v>44573</v>
      </c>
      <c r="F4252" t="s">
        <v>19</v>
      </c>
      <c r="I4252">
        <v>100</v>
      </c>
      <c r="J4252">
        <v>0</v>
      </c>
      <c r="K4252">
        <v>0</v>
      </c>
      <c r="L4252">
        <v>1891</v>
      </c>
      <c r="M4252">
        <v>1891</v>
      </c>
      <c r="N4252" t="s">
        <v>20</v>
      </c>
      <c r="O4252" t="s">
        <v>32247</v>
      </c>
      <c r="P4252" t="s">
        <v>28</v>
      </c>
      <c r="Q4252" t="s">
        <v>34233</v>
      </c>
      <c r="R4252" t="s">
        <v>34233</v>
      </c>
      <c r="S4252" t="s">
        <v>33942</v>
      </c>
      <c r="T4252" t="s">
        <v>34233</v>
      </c>
      <c r="U4252" t="s">
        <v>32656</v>
      </c>
      <c r="V4252" t="s">
        <v>33053</v>
      </c>
      <c r="W4252">
        <v>470</v>
      </c>
      <c r="X4252">
        <v>2</v>
      </c>
      <c r="Y4252" t="s">
        <v>32661</v>
      </c>
      <c r="Z4252">
        <v>800</v>
      </c>
      <c r="AA4252">
        <v>8.5</v>
      </c>
      <c r="AC4252">
        <v>2</v>
      </c>
      <c r="AD4252" t="str">
        <f t="shared" si="666"/>
        <v/>
      </c>
      <c r="AE4252">
        <f t="shared" si="668"/>
        <v>2</v>
      </c>
      <c r="AF4252" t="str">
        <f t="shared" si="667"/>
        <v/>
      </c>
      <c r="AG4252" t="str">
        <f t="shared" si="665"/>
        <v/>
      </c>
      <c r="AH4252" t="str">
        <f t="shared" si="663"/>
        <v/>
      </c>
      <c r="AI4252">
        <v>0.14499999999999999</v>
      </c>
      <c r="AJ4252" t="str">
        <f t="shared" si="661"/>
        <v/>
      </c>
      <c r="AK4252">
        <f t="shared" si="664"/>
        <v>5.6</v>
      </c>
      <c r="AL4252">
        <f t="shared" si="662"/>
        <v>0.81199999999999994</v>
      </c>
    </row>
    <row r="4253" spans="1:38" x14ac:dyDescent="0.2">
      <c r="A4253" t="s">
        <v>32222</v>
      </c>
      <c r="B4253" t="s">
        <v>58</v>
      </c>
      <c r="C4253" t="s">
        <v>32223</v>
      </c>
      <c r="D4253" s="1">
        <v>44573</v>
      </c>
      <c r="E4253" s="1">
        <v>44573</v>
      </c>
      <c r="F4253" t="s">
        <v>26</v>
      </c>
      <c r="I4253">
        <v>100</v>
      </c>
      <c r="J4253">
        <v>0</v>
      </c>
      <c r="K4253">
        <v>0</v>
      </c>
      <c r="L4253">
        <v>2720</v>
      </c>
      <c r="M4253">
        <v>2720</v>
      </c>
      <c r="N4253" t="s">
        <v>20</v>
      </c>
      <c r="O4253" t="s">
        <v>32224</v>
      </c>
      <c r="P4253" t="s">
        <v>28</v>
      </c>
      <c r="Q4253" t="s">
        <v>34233</v>
      </c>
      <c r="R4253" t="s">
        <v>34233</v>
      </c>
      <c r="S4253" t="s">
        <v>34233</v>
      </c>
      <c r="T4253" t="s">
        <v>34233</v>
      </c>
      <c r="V4253" t="s">
        <v>33053</v>
      </c>
      <c r="AD4253" t="str">
        <f t="shared" si="666"/>
        <v/>
      </c>
      <c r="AE4253" t="str">
        <f t="shared" si="668"/>
        <v/>
      </c>
      <c r="AF4253" t="str">
        <f t="shared" si="667"/>
        <v/>
      </c>
      <c r="AG4253" t="str">
        <f t="shared" si="665"/>
        <v/>
      </c>
      <c r="AH4253" t="str">
        <f t="shared" si="663"/>
        <v/>
      </c>
      <c r="AI4253">
        <v>0.14499999999999999</v>
      </c>
      <c r="AJ4253" t="str">
        <f t="shared" si="661"/>
        <v/>
      </c>
      <c r="AK4253" t="str">
        <f t="shared" si="664"/>
        <v/>
      </c>
      <c r="AL4253" t="str">
        <f t="shared" si="662"/>
        <v/>
      </c>
    </row>
    <row r="4254" spans="1:38" x14ac:dyDescent="0.2">
      <c r="A4254" t="s">
        <v>8162</v>
      </c>
      <c r="B4254" t="s">
        <v>58</v>
      </c>
      <c r="C4254" t="s">
        <v>8163</v>
      </c>
      <c r="D4254" s="1">
        <v>36294</v>
      </c>
      <c r="E4254" s="1">
        <v>44546</v>
      </c>
      <c r="F4254" t="s">
        <v>19</v>
      </c>
      <c r="I4254">
        <v>100</v>
      </c>
      <c r="J4254">
        <v>0</v>
      </c>
      <c r="K4254">
        <v>0</v>
      </c>
      <c r="L4254">
        <v>4091</v>
      </c>
      <c r="M4254">
        <v>4091</v>
      </c>
      <c r="N4254" t="s">
        <v>20</v>
      </c>
      <c r="O4254" t="s">
        <v>8164</v>
      </c>
      <c r="P4254" t="s">
        <v>28</v>
      </c>
      <c r="Q4254" t="s">
        <v>34233</v>
      </c>
      <c r="R4254" t="s">
        <v>34233</v>
      </c>
      <c r="S4254" t="s">
        <v>33817</v>
      </c>
      <c r="T4254" t="s">
        <v>34349</v>
      </c>
      <c r="AD4254" t="str">
        <f t="shared" si="666"/>
        <v/>
      </c>
      <c r="AE4254" t="str">
        <f t="shared" si="668"/>
        <v/>
      </c>
      <c r="AF4254" t="str">
        <f t="shared" si="667"/>
        <v/>
      </c>
      <c r="AG4254" s="17">
        <v>1</v>
      </c>
      <c r="AH4254">
        <f t="shared" si="663"/>
        <v>2.8</v>
      </c>
      <c r="AI4254">
        <v>0.14499999999999999</v>
      </c>
      <c r="AJ4254">
        <f t="shared" si="661"/>
        <v>0.40599999999999997</v>
      </c>
      <c r="AK4254" t="str">
        <f t="shared" si="664"/>
        <v/>
      </c>
      <c r="AL4254" t="str">
        <f t="shared" si="662"/>
        <v/>
      </c>
    </row>
    <row r="4255" spans="1:38" x14ac:dyDescent="0.2">
      <c r="A4255" t="s">
        <v>28435</v>
      </c>
      <c r="B4255" t="s">
        <v>58</v>
      </c>
      <c r="C4255" t="s">
        <v>28436</v>
      </c>
      <c r="D4255" s="1">
        <v>42551</v>
      </c>
      <c r="E4255" s="1">
        <v>44546</v>
      </c>
      <c r="F4255" t="s">
        <v>19</v>
      </c>
      <c r="I4255">
        <v>100</v>
      </c>
      <c r="J4255">
        <v>0</v>
      </c>
      <c r="K4255">
        <v>0</v>
      </c>
      <c r="L4255">
        <v>1100</v>
      </c>
      <c r="M4255">
        <v>1100</v>
      </c>
      <c r="N4255" t="s">
        <v>20</v>
      </c>
      <c r="O4255" t="s">
        <v>21</v>
      </c>
      <c r="P4255" t="s">
        <v>28</v>
      </c>
      <c r="Q4255" t="s">
        <v>32656</v>
      </c>
      <c r="R4255" t="s">
        <v>33780</v>
      </c>
      <c r="S4255" t="s">
        <v>32628</v>
      </c>
      <c r="T4255" t="s">
        <v>34372</v>
      </c>
      <c r="U4255" t="s">
        <v>32656</v>
      </c>
      <c r="V4255" t="s">
        <v>33050</v>
      </c>
      <c r="W4255">
        <v>400</v>
      </c>
      <c r="X4255">
        <v>2</v>
      </c>
      <c r="Y4255">
        <v>1</v>
      </c>
      <c r="Z4255">
        <v>800</v>
      </c>
      <c r="AA4255">
        <v>8.5</v>
      </c>
      <c r="AC4255">
        <v>2</v>
      </c>
      <c r="AD4255" t="str">
        <f t="shared" si="666"/>
        <v/>
      </c>
      <c r="AE4255" t="str">
        <f t="shared" si="668"/>
        <v/>
      </c>
      <c r="AF4255" t="str">
        <f t="shared" si="667"/>
        <v/>
      </c>
      <c r="AG4255">
        <f>IF((S4255&lt;&gt;"tühi")*(AC4255&lt;&gt;""),AC4255,"")</f>
        <v>2</v>
      </c>
      <c r="AH4255">
        <f t="shared" si="663"/>
        <v>5.6</v>
      </c>
      <c r="AI4255">
        <v>0.14499999999999999</v>
      </c>
      <c r="AJ4255">
        <f t="shared" si="661"/>
        <v>0.81199999999999994</v>
      </c>
      <c r="AK4255" t="str">
        <f t="shared" si="664"/>
        <v/>
      </c>
      <c r="AL4255" t="str">
        <f t="shared" si="662"/>
        <v/>
      </c>
    </row>
    <row r="4256" spans="1:38" x14ac:dyDescent="0.2">
      <c r="A4256" t="s">
        <v>28437</v>
      </c>
      <c r="B4256" t="s">
        <v>58</v>
      </c>
      <c r="C4256" t="s">
        <v>28438</v>
      </c>
      <c r="D4256" s="1">
        <v>42551</v>
      </c>
      <c r="E4256" s="1">
        <v>44546</v>
      </c>
      <c r="F4256" t="s">
        <v>19</v>
      </c>
      <c r="I4256">
        <v>100</v>
      </c>
      <c r="J4256">
        <v>0</v>
      </c>
      <c r="K4256">
        <v>0</v>
      </c>
      <c r="L4256">
        <v>1099</v>
      </c>
      <c r="M4256">
        <v>1099</v>
      </c>
      <c r="N4256" t="s">
        <v>20</v>
      </c>
      <c r="O4256" t="s">
        <v>21</v>
      </c>
      <c r="P4256" t="s">
        <v>28</v>
      </c>
      <c r="Q4256" t="s">
        <v>32656</v>
      </c>
      <c r="R4256" t="s">
        <v>33780</v>
      </c>
      <c r="S4256" t="s">
        <v>32628</v>
      </c>
      <c r="T4256" t="s">
        <v>34372</v>
      </c>
      <c r="U4256" t="s">
        <v>32656</v>
      </c>
      <c r="V4256" t="s">
        <v>33050</v>
      </c>
      <c r="W4256">
        <v>400</v>
      </c>
      <c r="X4256">
        <v>2</v>
      </c>
      <c r="Y4256">
        <v>1</v>
      </c>
      <c r="Z4256">
        <v>800</v>
      </c>
      <c r="AA4256">
        <v>8.5</v>
      </c>
      <c r="AC4256">
        <v>2</v>
      </c>
      <c r="AD4256" t="str">
        <f t="shared" si="666"/>
        <v/>
      </c>
      <c r="AE4256" t="str">
        <f t="shared" si="668"/>
        <v/>
      </c>
      <c r="AF4256" t="str">
        <f t="shared" si="667"/>
        <v/>
      </c>
      <c r="AG4256">
        <f>IF((S4256&lt;&gt;"tühi")*(AC4256&lt;&gt;""),AC4256,"")</f>
        <v>2</v>
      </c>
      <c r="AH4256">
        <f t="shared" si="663"/>
        <v>5.6</v>
      </c>
      <c r="AI4256">
        <v>0.14499999999999999</v>
      </c>
      <c r="AJ4256">
        <f t="shared" si="661"/>
        <v>0.81199999999999994</v>
      </c>
      <c r="AK4256" t="str">
        <f t="shared" si="664"/>
        <v/>
      </c>
      <c r="AL4256" t="str">
        <f t="shared" si="662"/>
        <v/>
      </c>
    </row>
    <row r="4257" spans="1:39" x14ac:dyDescent="0.2">
      <c r="A4257" t="s">
        <v>23737</v>
      </c>
      <c r="B4257" t="s">
        <v>58</v>
      </c>
      <c r="C4257" t="s">
        <v>23738</v>
      </c>
      <c r="D4257" s="1">
        <v>39108</v>
      </c>
      <c r="E4257" s="1">
        <v>43837</v>
      </c>
      <c r="F4257" t="s">
        <v>19</v>
      </c>
      <c r="I4257">
        <v>100</v>
      </c>
      <c r="J4257">
        <v>0</v>
      </c>
      <c r="K4257">
        <v>0</v>
      </c>
      <c r="L4257">
        <v>2819</v>
      </c>
      <c r="M4257">
        <v>2819</v>
      </c>
      <c r="N4257" t="s">
        <v>20</v>
      </c>
      <c r="O4257" t="s">
        <v>23739</v>
      </c>
      <c r="P4257" t="s">
        <v>28</v>
      </c>
      <c r="Q4257" t="s">
        <v>34233</v>
      </c>
      <c r="R4257" t="s">
        <v>34233</v>
      </c>
      <c r="S4257" t="s">
        <v>32628</v>
      </c>
      <c r="T4257" t="s">
        <v>34349</v>
      </c>
      <c r="U4257" t="s">
        <v>32634</v>
      </c>
      <c r="V4257" t="s">
        <v>33049</v>
      </c>
      <c r="W4257">
        <v>500</v>
      </c>
      <c r="X4257">
        <v>2</v>
      </c>
      <c r="Y4257" t="s">
        <v>32665</v>
      </c>
      <c r="Z4257">
        <v>700</v>
      </c>
      <c r="AA4257">
        <v>8.5</v>
      </c>
      <c r="AC4257">
        <v>1</v>
      </c>
      <c r="AD4257" t="str">
        <f t="shared" si="666"/>
        <v/>
      </c>
      <c r="AE4257" t="str">
        <f t="shared" si="668"/>
        <v/>
      </c>
      <c r="AF4257" t="str">
        <f t="shared" si="667"/>
        <v/>
      </c>
      <c r="AG4257">
        <f>IF((S4257&lt;&gt;"tühi")*(AC4257&lt;&gt;""),AC4257,"")</f>
        <v>1</v>
      </c>
      <c r="AH4257">
        <f t="shared" si="663"/>
        <v>2.8</v>
      </c>
      <c r="AI4257">
        <v>0.14499999999999999</v>
      </c>
      <c r="AJ4257">
        <f t="shared" si="661"/>
        <v>0.40599999999999997</v>
      </c>
      <c r="AK4257" t="str">
        <f t="shared" si="664"/>
        <v/>
      </c>
      <c r="AL4257" t="str">
        <f t="shared" si="662"/>
        <v/>
      </c>
    </row>
    <row r="4258" spans="1:39" x14ac:dyDescent="0.2">
      <c r="A4258" t="s">
        <v>29399</v>
      </c>
      <c r="B4258" t="s">
        <v>58</v>
      </c>
      <c r="C4258" t="s">
        <v>29400</v>
      </c>
      <c r="D4258" s="1">
        <v>43677</v>
      </c>
      <c r="E4258" s="1">
        <v>43677</v>
      </c>
      <c r="F4258" t="s">
        <v>19</v>
      </c>
      <c r="I4258">
        <v>100</v>
      </c>
      <c r="J4258">
        <v>0</v>
      </c>
      <c r="K4258">
        <v>0</v>
      </c>
      <c r="L4258">
        <v>3982</v>
      </c>
      <c r="M4258">
        <v>3982</v>
      </c>
      <c r="N4258" t="s">
        <v>20</v>
      </c>
      <c r="O4258" t="s">
        <v>29401</v>
      </c>
      <c r="P4258" t="s">
        <v>28</v>
      </c>
      <c r="Q4258" t="s">
        <v>34233</v>
      </c>
      <c r="R4258" t="s">
        <v>34233</v>
      </c>
      <c r="S4258" t="s">
        <v>32628</v>
      </c>
      <c r="T4258" t="s">
        <v>34349</v>
      </c>
      <c r="U4258" t="s">
        <v>32634</v>
      </c>
      <c r="V4258" t="s">
        <v>33049</v>
      </c>
      <c r="W4258">
        <v>700</v>
      </c>
      <c r="X4258">
        <v>2</v>
      </c>
      <c r="Y4258" t="s">
        <v>32914</v>
      </c>
      <c r="Z4258">
        <v>1000</v>
      </c>
      <c r="AA4258">
        <v>8.5</v>
      </c>
      <c r="AC4258">
        <v>1</v>
      </c>
      <c r="AD4258" t="str">
        <f t="shared" si="666"/>
        <v/>
      </c>
      <c r="AE4258" t="str">
        <f t="shared" si="668"/>
        <v/>
      </c>
      <c r="AF4258" t="str">
        <f t="shared" si="667"/>
        <v/>
      </c>
      <c r="AG4258">
        <f>IF((S4258&lt;&gt;"tühi")*(AC4258&lt;&gt;""),AC4258,"")</f>
        <v>1</v>
      </c>
      <c r="AH4258">
        <f t="shared" si="663"/>
        <v>2.8</v>
      </c>
      <c r="AI4258">
        <v>0.14499999999999999</v>
      </c>
      <c r="AJ4258">
        <f t="shared" si="661"/>
        <v>0.40599999999999997</v>
      </c>
      <c r="AK4258" t="str">
        <f t="shared" si="664"/>
        <v/>
      </c>
      <c r="AL4258" t="str">
        <f t="shared" si="662"/>
        <v/>
      </c>
    </row>
    <row r="4259" spans="1:39" x14ac:dyDescent="0.2">
      <c r="A4259" t="s">
        <v>30073</v>
      </c>
      <c r="B4259" t="s">
        <v>58</v>
      </c>
      <c r="C4259" t="s">
        <v>30074</v>
      </c>
      <c r="D4259" s="1">
        <v>43832</v>
      </c>
      <c r="E4259" s="1">
        <v>43832</v>
      </c>
      <c r="F4259" t="s">
        <v>19</v>
      </c>
      <c r="I4259">
        <v>100</v>
      </c>
      <c r="J4259">
        <v>0</v>
      </c>
      <c r="K4259">
        <v>0</v>
      </c>
      <c r="L4259">
        <v>1649</v>
      </c>
      <c r="M4259">
        <v>1649</v>
      </c>
      <c r="N4259" t="s">
        <v>20</v>
      </c>
      <c r="O4259" t="s">
        <v>30075</v>
      </c>
      <c r="P4259" t="s">
        <v>28</v>
      </c>
      <c r="Q4259" t="s">
        <v>34234</v>
      </c>
      <c r="R4259" t="s">
        <v>33768</v>
      </c>
      <c r="S4259" t="s">
        <v>32628</v>
      </c>
      <c r="T4259" t="s">
        <v>34357</v>
      </c>
      <c r="U4259" t="s">
        <v>33987</v>
      </c>
      <c r="V4259" t="s">
        <v>32698</v>
      </c>
      <c r="W4259">
        <v>300</v>
      </c>
      <c r="Y4259" t="s">
        <v>32665</v>
      </c>
      <c r="AC4259">
        <v>1</v>
      </c>
      <c r="AD4259" t="str">
        <f t="shared" si="666"/>
        <v/>
      </c>
      <c r="AE4259" t="str">
        <f t="shared" si="668"/>
        <v/>
      </c>
      <c r="AF4259" t="str">
        <f t="shared" si="667"/>
        <v/>
      </c>
      <c r="AG4259">
        <f>IF((S4259&lt;&gt;"tühi")*(AC4259&lt;&gt;""),AC4259,"")</f>
        <v>1</v>
      </c>
      <c r="AH4259">
        <f t="shared" si="663"/>
        <v>2.8</v>
      </c>
      <c r="AI4259">
        <v>0.14499999999999999</v>
      </c>
      <c r="AJ4259">
        <f t="shared" si="661"/>
        <v>0.40599999999999997</v>
      </c>
      <c r="AK4259" t="str">
        <f t="shared" si="664"/>
        <v/>
      </c>
      <c r="AL4259" t="str">
        <f t="shared" si="662"/>
        <v/>
      </c>
      <c r="AM4259" t="s">
        <v>33988</v>
      </c>
    </row>
    <row r="4260" spans="1:39" x14ac:dyDescent="0.2">
      <c r="A4260" t="s">
        <v>30084</v>
      </c>
      <c r="B4260" t="s">
        <v>58</v>
      </c>
      <c r="C4260" t="s">
        <v>30085</v>
      </c>
      <c r="D4260" s="1">
        <v>43832</v>
      </c>
      <c r="E4260" s="1">
        <v>44546</v>
      </c>
      <c r="F4260" t="s">
        <v>19</v>
      </c>
      <c r="I4260">
        <v>100</v>
      </c>
      <c r="J4260">
        <v>0</v>
      </c>
      <c r="K4260">
        <v>0</v>
      </c>
      <c r="L4260">
        <v>1861</v>
      </c>
      <c r="M4260">
        <v>1861</v>
      </c>
      <c r="N4260" t="s">
        <v>20</v>
      </c>
      <c r="O4260" t="s">
        <v>30086</v>
      </c>
      <c r="P4260" t="s">
        <v>28</v>
      </c>
      <c r="Q4260" t="s">
        <v>34233</v>
      </c>
      <c r="R4260" t="s">
        <v>34233</v>
      </c>
      <c r="S4260" t="s">
        <v>32628</v>
      </c>
      <c r="T4260" t="s">
        <v>34527</v>
      </c>
      <c r="AD4260" t="str">
        <f t="shared" si="666"/>
        <v/>
      </c>
      <c r="AE4260" t="str">
        <f t="shared" si="668"/>
        <v/>
      </c>
      <c r="AF4260" t="str">
        <f t="shared" si="667"/>
        <v/>
      </c>
      <c r="AG4260" s="17">
        <v>1</v>
      </c>
      <c r="AH4260">
        <f t="shared" si="663"/>
        <v>2.8</v>
      </c>
      <c r="AI4260">
        <v>0.14499999999999999</v>
      </c>
      <c r="AJ4260">
        <f t="shared" si="661"/>
        <v>0.40599999999999997</v>
      </c>
      <c r="AK4260" t="str">
        <f t="shared" si="664"/>
        <v/>
      </c>
      <c r="AL4260" t="str">
        <f t="shared" si="662"/>
        <v/>
      </c>
    </row>
    <row r="4261" spans="1:39" x14ac:dyDescent="0.2">
      <c r="A4261" t="s">
        <v>10085</v>
      </c>
      <c r="B4261" t="s">
        <v>58</v>
      </c>
      <c r="C4261" t="s">
        <v>10086</v>
      </c>
      <c r="D4261" s="1">
        <v>36403</v>
      </c>
      <c r="E4261" s="1">
        <v>43456</v>
      </c>
      <c r="F4261" t="s">
        <v>19</v>
      </c>
      <c r="I4261">
        <v>100</v>
      </c>
      <c r="J4261">
        <v>0</v>
      </c>
      <c r="K4261">
        <v>0</v>
      </c>
      <c r="L4261">
        <v>1857</v>
      </c>
      <c r="M4261">
        <v>1857</v>
      </c>
      <c r="N4261" t="s">
        <v>20</v>
      </c>
      <c r="O4261" t="s">
        <v>10087</v>
      </c>
      <c r="P4261" t="s">
        <v>28</v>
      </c>
      <c r="Q4261" t="s">
        <v>34233</v>
      </c>
      <c r="R4261" t="s">
        <v>34233</v>
      </c>
      <c r="S4261" t="s">
        <v>32628</v>
      </c>
      <c r="T4261" t="s">
        <v>34357</v>
      </c>
      <c r="AD4261" t="str">
        <f t="shared" si="666"/>
        <v/>
      </c>
      <c r="AE4261" t="str">
        <f t="shared" si="668"/>
        <v/>
      </c>
      <c r="AF4261" t="str">
        <f t="shared" si="667"/>
        <v/>
      </c>
      <c r="AG4261" s="17">
        <v>1</v>
      </c>
      <c r="AH4261">
        <f t="shared" si="663"/>
        <v>2.8</v>
      </c>
      <c r="AI4261">
        <v>0.14499999999999999</v>
      </c>
      <c r="AJ4261">
        <f t="shared" si="661"/>
        <v>0.40599999999999997</v>
      </c>
      <c r="AK4261" t="str">
        <f t="shared" si="664"/>
        <v/>
      </c>
      <c r="AL4261" t="str">
        <f t="shared" si="662"/>
        <v/>
      </c>
    </row>
    <row r="4262" spans="1:39" x14ac:dyDescent="0.2">
      <c r="A4262" t="s">
        <v>9654</v>
      </c>
      <c r="B4262" t="s">
        <v>58</v>
      </c>
      <c r="C4262" t="s">
        <v>9655</v>
      </c>
      <c r="D4262" s="1">
        <v>36376</v>
      </c>
      <c r="E4262" s="1">
        <v>44546</v>
      </c>
      <c r="F4262" t="s">
        <v>19</v>
      </c>
      <c r="I4262">
        <v>100</v>
      </c>
      <c r="J4262">
        <v>0</v>
      </c>
      <c r="K4262">
        <v>0</v>
      </c>
      <c r="L4262">
        <v>4470</v>
      </c>
      <c r="M4262">
        <v>4470</v>
      </c>
      <c r="N4262" t="s">
        <v>20</v>
      </c>
      <c r="O4262" t="s">
        <v>9656</v>
      </c>
      <c r="P4262" t="s">
        <v>28</v>
      </c>
      <c r="Q4262" t="s">
        <v>34233</v>
      </c>
      <c r="R4262" t="s">
        <v>34233</v>
      </c>
      <c r="S4262" t="s">
        <v>33797</v>
      </c>
      <c r="T4262" t="s">
        <v>34349</v>
      </c>
      <c r="AD4262" t="str">
        <f t="shared" si="666"/>
        <v/>
      </c>
      <c r="AE4262" t="str">
        <f t="shared" si="668"/>
        <v/>
      </c>
      <c r="AF4262" t="str">
        <f t="shared" si="667"/>
        <v/>
      </c>
      <c r="AG4262" s="17">
        <v>1</v>
      </c>
      <c r="AH4262">
        <f t="shared" si="663"/>
        <v>2.8</v>
      </c>
      <c r="AI4262">
        <v>0.14499999999999999</v>
      </c>
      <c r="AJ4262">
        <f t="shared" si="661"/>
        <v>0.40599999999999997</v>
      </c>
      <c r="AK4262" t="str">
        <f t="shared" si="664"/>
        <v/>
      </c>
      <c r="AL4262" t="str">
        <f t="shared" si="662"/>
        <v/>
      </c>
    </row>
    <row r="4263" spans="1:39" x14ac:dyDescent="0.2">
      <c r="A4263" t="s">
        <v>32231</v>
      </c>
      <c r="B4263" t="s">
        <v>58</v>
      </c>
      <c r="C4263" t="s">
        <v>32232</v>
      </c>
      <c r="D4263" s="1">
        <v>44659</v>
      </c>
      <c r="E4263" s="1">
        <v>44659</v>
      </c>
      <c r="F4263" t="s">
        <v>19</v>
      </c>
      <c r="I4263">
        <v>100</v>
      </c>
      <c r="J4263">
        <v>0</v>
      </c>
      <c r="K4263">
        <v>0</v>
      </c>
      <c r="L4263">
        <v>1316</v>
      </c>
      <c r="M4263">
        <v>1316</v>
      </c>
      <c r="N4263" t="s">
        <v>20</v>
      </c>
      <c r="O4263" t="s">
        <v>32233</v>
      </c>
      <c r="P4263" t="s">
        <v>28</v>
      </c>
      <c r="Q4263" t="s">
        <v>34233</v>
      </c>
      <c r="R4263" t="s">
        <v>34233</v>
      </c>
      <c r="S4263" t="s">
        <v>32628</v>
      </c>
      <c r="T4263" t="s">
        <v>34357</v>
      </c>
      <c r="U4263" t="s">
        <v>32634</v>
      </c>
      <c r="V4263" t="s">
        <v>33045</v>
      </c>
      <c r="W4263">
        <v>260</v>
      </c>
      <c r="X4263">
        <v>2</v>
      </c>
      <c r="Y4263" t="s">
        <v>32661</v>
      </c>
      <c r="Z4263">
        <v>400</v>
      </c>
      <c r="AA4263">
        <v>8.5</v>
      </c>
      <c r="AC4263">
        <v>1</v>
      </c>
      <c r="AD4263" t="str">
        <f t="shared" si="666"/>
        <v/>
      </c>
      <c r="AE4263" t="str">
        <f t="shared" si="668"/>
        <v/>
      </c>
      <c r="AF4263" t="str">
        <f t="shared" si="667"/>
        <v/>
      </c>
      <c r="AG4263">
        <f t="shared" ref="AG4263:AG4294" si="669">IF((S4263&lt;&gt;"tühi")*(AC4263&lt;&gt;""),AC4263,"")</f>
        <v>1</v>
      </c>
      <c r="AH4263">
        <f t="shared" si="663"/>
        <v>2.8</v>
      </c>
      <c r="AI4263">
        <v>0.14499999999999999</v>
      </c>
      <c r="AJ4263">
        <f t="shared" si="661"/>
        <v>0.40599999999999997</v>
      </c>
      <c r="AK4263" t="str">
        <f t="shared" si="664"/>
        <v/>
      </c>
      <c r="AL4263" t="str">
        <f t="shared" si="662"/>
        <v/>
      </c>
    </row>
    <row r="4264" spans="1:39" x14ac:dyDescent="0.2">
      <c r="A4264" t="s">
        <v>27819</v>
      </c>
      <c r="B4264" t="s">
        <v>58</v>
      </c>
      <c r="C4264" t="s">
        <v>27820</v>
      </c>
      <c r="D4264" s="1">
        <v>42128</v>
      </c>
      <c r="E4264" s="1">
        <v>44659</v>
      </c>
      <c r="F4264" t="s">
        <v>19</v>
      </c>
      <c r="I4264">
        <v>100</v>
      </c>
      <c r="J4264">
        <v>0</v>
      </c>
      <c r="K4264">
        <v>0</v>
      </c>
      <c r="L4264">
        <v>2304</v>
      </c>
      <c r="M4264">
        <v>2304</v>
      </c>
      <c r="N4264" t="s">
        <v>20</v>
      </c>
      <c r="O4264" t="s">
        <v>27821</v>
      </c>
      <c r="P4264" t="s">
        <v>28</v>
      </c>
      <c r="Q4264" t="s">
        <v>34234</v>
      </c>
      <c r="R4264" t="s">
        <v>34235</v>
      </c>
      <c r="S4264" t="s">
        <v>33807</v>
      </c>
      <c r="T4264" t="s">
        <v>34349</v>
      </c>
      <c r="U4264" t="s">
        <v>32634</v>
      </c>
      <c r="V4264" t="s">
        <v>33045</v>
      </c>
      <c r="W4264">
        <v>460</v>
      </c>
      <c r="X4264">
        <v>2</v>
      </c>
      <c r="Y4264" t="s">
        <v>32914</v>
      </c>
      <c r="Z4264">
        <v>600</v>
      </c>
      <c r="AA4264">
        <v>8.5</v>
      </c>
      <c r="AC4264">
        <v>1</v>
      </c>
      <c r="AD4264" t="str">
        <f t="shared" si="666"/>
        <v/>
      </c>
      <c r="AE4264" t="str">
        <f t="shared" si="668"/>
        <v/>
      </c>
      <c r="AF4264" t="str">
        <f t="shared" si="667"/>
        <v/>
      </c>
      <c r="AG4264">
        <f t="shared" si="669"/>
        <v>1</v>
      </c>
      <c r="AH4264">
        <f t="shared" si="663"/>
        <v>2.8</v>
      </c>
      <c r="AI4264">
        <v>0.14499999999999999</v>
      </c>
      <c r="AJ4264">
        <f t="shared" si="661"/>
        <v>0.40599999999999997</v>
      </c>
      <c r="AK4264" t="str">
        <f t="shared" si="664"/>
        <v/>
      </c>
      <c r="AL4264" t="str">
        <f t="shared" si="662"/>
        <v/>
      </c>
    </row>
    <row r="4265" spans="1:39" x14ac:dyDescent="0.2">
      <c r="A4265" t="s">
        <v>27822</v>
      </c>
      <c r="B4265" t="s">
        <v>58</v>
      </c>
      <c r="C4265" t="s">
        <v>27823</v>
      </c>
      <c r="D4265" s="1">
        <v>42128</v>
      </c>
      <c r="E4265" s="1">
        <v>43456</v>
      </c>
      <c r="F4265" t="s">
        <v>19</v>
      </c>
      <c r="I4265">
        <v>100</v>
      </c>
      <c r="J4265">
        <v>0</v>
      </c>
      <c r="K4265">
        <v>0</v>
      </c>
      <c r="L4265">
        <v>1302</v>
      </c>
      <c r="M4265">
        <v>1302</v>
      </c>
      <c r="N4265" t="s">
        <v>20</v>
      </c>
      <c r="O4265" t="s">
        <v>27824</v>
      </c>
      <c r="P4265" t="s">
        <v>28</v>
      </c>
      <c r="Q4265" t="s">
        <v>34233</v>
      </c>
      <c r="R4265" t="s">
        <v>34233</v>
      </c>
      <c r="S4265" t="s">
        <v>32628</v>
      </c>
      <c r="T4265" t="s">
        <v>34357</v>
      </c>
      <c r="U4265" t="s">
        <v>32634</v>
      </c>
      <c r="V4265" t="s">
        <v>33045</v>
      </c>
      <c r="W4265">
        <v>260</v>
      </c>
      <c r="X4265">
        <v>2</v>
      </c>
      <c r="Y4265" t="s">
        <v>32661</v>
      </c>
      <c r="Z4265">
        <v>400</v>
      </c>
      <c r="AA4265">
        <v>8.5</v>
      </c>
      <c r="AC4265">
        <v>1</v>
      </c>
      <c r="AD4265" t="str">
        <f t="shared" si="666"/>
        <v/>
      </c>
      <c r="AE4265" t="str">
        <f t="shared" si="668"/>
        <v/>
      </c>
      <c r="AF4265" t="str">
        <f t="shared" si="667"/>
        <v/>
      </c>
      <c r="AG4265">
        <f t="shared" si="669"/>
        <v>1</v>
      </c>
      <c r="AH4265">
        <f t="shared" si="663"/>
        <v>2.8</v>
      </c>
      <c r="AI4265">
        <v>0.14499999999999999</v>
      </c>
      <c r="AJ4265">
        <f t="shared" si="661"/>
        <v>0.40599999999999997</v>
      </c>
      <c r="AK4265" t="str">
        <f t="shared" si="664"/>
        <v/>
      </c>
      <c r="AL4265" t="str">
        <f t="shared" si="662"/>
        <v/>
      </c>
    </row>
    <row r="4266" spans="1:39" x14ac:dyDescent="0.2">
      <c r="A4266" t="s">
        <v>28433</v>
      </c>
      <c r="B4266" t="s">
        <v>58</v>
      </c>
      <c r="C4266" t="s">
        <v>28434</v>
      </c>
      <c r="D4266" s="1">
        <v>42551</v>
      </c>
      <c r="E4266" s="1">
        <v>44546</v>
      </c>
      <c r="F4266" t="s">
        <v>19</v>
      </c>
      <c r="I4266">
        <v>100</v>
      </c>
      <c r="J4266">
        <v>0</v>
      </c>
      <c r="K4266">
        <v>0</v>
      </c>
      <c r="L4266">
        <v>1097</v>
      </c>
      <c r="M4266">
        <v>1097</v>
      </c>
      <c r="N4266" t="s">
        <v>20</v>
      </c>
      <c r="O4266" t="s">
        <v>21</v>
      </c>
      <c r="P4266" t="s">
        <v>28</v>
      </c>
      <c r="Q4266" t="s">
        <v>32656</v>
      </c>
      <c r="R4266" t="s">
        <v>33780</v>
      </c>
      <c r="S4266" t="s">
        <v>32628</v>
      </c>
      <c r="T4266" t="s">
        <v>34372</v>
      </c>
      <c r="U4266" t="s">
        <v>32656</v>
      </c>
      <c r="V4266" t="s">
        <v>33050</v>
      </c>
      <c r="W4266">
        <v>400</v>
      </c>
      <c r="X4266">
        <v>2</v>
      </c>
      <c r="Y4266">
        <v>1</v>
      </c>
      <c r="Z4266">
        <v>800</v>
      </c>
      <c r="AA4266">
        <v>8.5</v>
      </c>
      <c r="AC4266">
        <v>2</v>
      </c>
      <c r="AD4266" t="str">
        <f t="shared" si="666"/>
        <v/>
      </c>
      <c r="AE4266" t="str">
        <f t="shared" si="668"/>
        <v/>
      </c>
      <c r="AF4266" t="str">
        <f t="shared" si="667"/>
        <v/>
      </c>
      <c r="AG4266">
        <f t="shared" si="669"/>
        <v>2</v>
      </c>
      <c r="AH4266">
        <f t="shared" si="663"/>
        <v>5.6</v>
      </c>
      <c r="AI4266">
        <v>0.14499999999999999</v>
      </c>
      <c r="AJ4266">
        <f t="shared" ref="AJ4266:AJ4329" si="670">IF(COUNTBLANK(AH4266),"",AH4266*AI4266)</f>
        <v>0.81199999999999994</v>
      </c>
      <c r="AK4266" t="str">
        <f t="shared" si="664"/>
        <v/>
      </c>
      <c r="AL4266" t="str">
        <f t="shared" si="662"/>
        <v/>
      </c>
    </row>
    <row r="4267" spans="1:39" x14ac:dyDescent="0.2">
      <c r="A4267" t="s">
        <v>28174</v>
      </c>
      <c r="B4267" t="s">
        <v>58</v>
      </c>
      <c r="C4267" t="s">
        <v>28175</v>
      </c>
      <c r="D4267" s="1">
        <v>42550</v>
      </c>
      <c r="E4267" s="1">
        <v>44659</v>
      </c>
      <c r="F4267" s="9" t="s">
        <v>26</v>
      </c>
      <c r="I4267">
        <v>100</v>
      </c>
      <c r="J4267">
        <v>0</v>
      </c>
      <c r="K4267">
        <v>0</v>
      </c>
      <c r="L4267">
        <v>3414</v>
      </c>
      <c r="M4267">
        <v>3414</v>
      </c>
      <c r="N4267" t="s">
        <v>20</v>
      </c>
      <c r="O4267" t="s">
        <v>28176</v>
      </c>
      <c r="P4267" t="s">
        <v>44</v>
      </c>
      <c r="Q4267" t="s">
        <v>34233</v>
      </c>
      <c r="R4267" t="s">
        <v>34233</v>
      </c>
      <c r="S4267" t="s">
        <v>32627</v>
      </c>
      <c r="T4267" t="s">
        <v>34233</v>
      </c>
      <c r="U4267" t="s">
        <v>32641</v>
      </c>
      <c r="V4267" t="s">
        <v>33050</v>
      </c>
      <c r="W4267">
        <v>15</v>
      </c>
      <c r="X4267">
        <v>1</v>
      </c>
      <c r="Y4267">
        <v>1</v>
      </c>
      <c r="Z4267">
        <v>15</v>
      </c>
      <c r="AD4267" t="str">
        <f t="shared" si="666"/>
        <v/>
      </c>
      <c r="AE4267" t="str">
        <f t="shared" si="668"/>
        <v/>
      </c>
      <c r="AF4267">
        <f t="shared" si="667"/>
        <v>15</v>
      </c>
      <c r="AG4267" t="str">
        <f t="shared" si="669"/>
        <v/>
      </c>
      <c r="AH4267" t="str">
        <f t="shared" si="663"/>
        <v/>
      </c>
      <c r="AI4267">
        <v>0.14499999999999999</v>
      </c>
      <c r="AJ4267" t="str">
        <f t="shared" si="670"/>
        <v/>
      </c>
      <c r="AK4267" t="str">
        <f t="shared" si="664"/>
        <v/>
      </c>
      <c r="AL4267" t="str">
        <f t="shared" ref="AL4267:AL4330" si="671">IF(COUNTBLANK(AK4267),"",AK4267*AI4267)</f>
        <v/>
      </c>
      <c r="AM4267" t="s">
        <v>34139</v>
      </c>
    </row>
    <row r="4268" spans="1:39" x14ac:dyDescent="0.2">
      <c r="A4268" t="s">
        <v>28174</v>
      </c>
      <c r="B4268" t="s">
        <v>58</v>
      </c>
      <c r="C4268" t="s">
        <v>28175</v>
      </c>
      <c r="D4268" s="1">
        <v>42550</v>
      </c>
      <c r="E4268" s="1">
        <v>44659</v>
      </c>
      <c r="F4268" t="s">
        <v>26</v>
      </c>
      <c r="I4268">
        <v>100</v>
      </c>
      <c r="J4268">
        <v>0</v>
      </c>
      <c r="K4268">
        <v>0</v>
      </c>
      <c r="L4268">
        <v>3414</v>
      </c>
      <c r="M4268">
        <v>3414</v>
      </c>
      <c r="N4268" t="s">
        <v>20</v>
      </c>
      <c r="O4268" t="s">
        <v>28176</v>
      </c>
      <c r="P4268" t="s">
        <v>44</v>
      </c>
      <c r="Q4268" t="s">
        <v>34233</v>
      </c>
      <c r="R4268" t="s">
        <v>34233</v>
      </c>
      <c r="S4268" t="s">
        <v>34233</v>
      </c>
      <c r="T4268" t="s">
        <v>34233</v>
      </c>
      <c r="V4268" t="s">
        <v>33050</v>
      </c>
      <c r="AD4268" t="str">
        <f t="shared" si="666"/>
        <v/>
      </c>
      <c r="AE4268" t="str">
        <f t="shared" si="668"/>
        <v/>
      </c>
      <c r="AF4268" t="str">
        <f t="shared" si="667"/>
        <v/>
      </c>
      <c r="AG4268" t="str">
        <f t="shared" si="669"/>
        <v/>
      </c>
      <c r="AH4268" t="str">
        <f t="shared" si="663"/>
        <v/>
      </c>
      <c r="AI4268">
        <v>0.14499999999999999</v>
      </c>
      <c r="AJ4268" t="str">
        <f t="shared" si="670"/>
        <v/>
      </c>
      <c r="AK4268" t="str">
        <f t="shared" si="664"/>
        <v/>
      </c>
      <c r="AL4268" t="str">
        <f t="shared" si="671"/>
        <v/>
      </c>
      <c r="AM4268" t="s">
        <v>34140</v>
      </c>
    </row>
    <row r="4269" spans="1:39" x14ac:dyDescent="0.2">
      <c r="A4269" t="s">
        <v>28439</v>
      </c>
      <c r="B4269" t="s">
        <v>58</v>
      </c>
      <c r="C4269" t="s">
        <v>28440</v>
      </c>
      <c r="D4269" s="1">
        <v>42551</v>
      </c>
      <c r="E4269" s="1">
        <v>44546</v>
      </c>
      <c r="F4269" t="s">
        <v>26</v>
      </c>
      <c r="I4269">
        <v>100</v>
      </c>
      <c r="J4269">
        <v>0</v>
      </c>
      <c r="K4269">
        <v>0</v>
      </c>
      <c r="L4269">
        <v>309</v>
      </c>
      <c r="M4269">
        <v>309</v>
      </c>
      <c r="N4269" t="s">
        <v>20</v>
      </c>
      <c r="O4269" t="s">
        <v>28441</v>
      </c>
      <c r="P4269" t="s">
        <v>28</v>
      </c>
      <c r="Q4269" t="s">
        <v>34233</v>
      </c>
      <c r="R4269" t="s">
        <v>34233</v>
      </c>
      <c r="S4269" t="s">
        <v>34233</v>
      </c>
      <c r="T4269" t="s">
        <v>34233</v>
      </c>
      <c r="V4269" t="s">
        <v>33050</v>
      </c>
      <c r="AD4269" t="str">
        <f t="shared" si="666"/>
        <v/>
      </c>
      <c r="AE4269" t="str">
        <f t="shared" si="668"/>
        <v/>
      </c>
      <c r="AF4269" t="str">
        <f t="shared" si="667"/>
        <v/>
      </c>
      <c r="AG4269" t="str">
        <f t="shared" si="669"/>
        <v/>
      </c>
      <c r="AH4269" t="str">
        <f t="shared" si="663"/>
        <v/>
      </c>
      <c r="AI4269">
        <v>0.14499999999999999</v>
      </c>
      <c r="AJ4269" t="str">
        <f t="shared" si="670"/>
        <v/>
      </c>
      <c r="AK4269" t="str">
        <f t="shared" si="664"/>
        <v/>
      </c>
      <c r="AL4269" t="str">
        <f t="shared" si="671"/>
        <v/>
      </c>
    </row>
    <row r="4270" spans="1:39" x14ac:dyDescent="0.2">
      <c r="A4270" t="s">
        <v>27825</v>
      </c>
      <c r="B4270" t="s">
        <v>58</v>
      </c>
      <c r="C4270" t="s">
        <v>27826</v>
      </c>
      <c r="D4270" s="1">
        <v>42128</v>
      </c>
      <c r="E4270" s="1">
        <v>44659</v>
      </c>
      <c r="F4270" t="s">
        <v>26</v>
      </c>
      <c r="I4270">
        <v>100</v>
      </c>
      <c r="J4270">
        <v>0</v>
      </c>
      <c r="K4270">
        <v>0</v>
      </c>
      <c r="L4270">
        <v>63</v>
      </c>
      <c r="M4270">
        <v>63</v>
      </c>
      <c r="N4270" t="s">
        <v>20</v>
      </c>
      <c r="O4270" t="s">
        <v>27827</v>
      </c>
      <c r="P4270" t="s">
        <v>28</v>
      </c>
      <c r="Q4270" t="s">
        <v>34233</v>
      </c>
      <c r="R4270" t="s">
        <v>34233</v>
      </c>
      <c r="S4270" t="s">
        <v>34233</v>
      </c>
      <c r="T4270" t="s">
        <v>34233</v>
      </c>
      <c r="V4270" t="s">
        <v>33045</v>
      </c>
      <c r="AD4270" t="str">
        <f t="shared" si="666"/>
        <v/>
      </c>
      <c r="AE4270" t="str">
        <f t="shared" si="668"/>
        <v/>
      </c>
      <c r="AF4270" t="str">
        <f t="shared" si="667"/>
        <v/>
      </c>
      <c r="AG4270" t="str">
        <f t="shared" si="669"/>
        <v/>
      </c>
      <c r="AH4270" t="str">
        <f t="shared" si="663"/>
        <v/>
      </c>
      <c r="AI4270">
        <v>0.14499999999999999</v>
      </c>
      <c r="AJ4270" t="str">
        <f t="shared" si="670"/>
        <v/>
      </c>
      <c r="AK4270" t="str">
        <f t="shared" si="664"/>
        <v/>
      </c>
      <c r="AL4270" t="str">
        <f t="shared" si="671"/>
        <v/>
      </c>
    </row>
    <row r="4271" spans="1:39" x14ac:dyDescent="0.2">
      <c r="A4271" t="s">
        <v>27828</v>
      </c>
      <c r="B4271" t="s">
        <v>58</v>
      </c>
      <c r="C4271" t="s">
        <v>27829</v>
      </c>
      <c r="D4271" s="1">
        <v>42128</v>
      </c>
      <c r="E4271" s="1">
        <v>44546</v>
      </c>
      <c r="F4271" t="s">
        <v>26</v>
      </c>
      <c r="I4271">
        <v>100</v>
      </c>
      <c r="J4271">
        <v>0</v>
      </c>
      <c r="K4271">
        <v>0</v>
      </c>
      <c r="L4271">
        <v>13</v>
      </c>
      <c r="M4271">
        <v>13</v>
      </c>
      <c r="N4271" t="s">
        <v>20</v>
      </c>
      <c r="O4271" t="s">
        <v>27830</v>
      </c>
      <c r="P4271" t="s">
        <v>28</v>
      </c>
      <c r="Q4271" t="s">
        <v>34233</v>
      </c>
      <c r="R4271" t="s">
        <v>34233</v>
      </c>
      <c r="S4271" t="s">
        <v>34233</v>
      </c>
      <c r="T4271" t="s">
        <v>34233</v>
      </c>
      <c r="AD4271" t="str">
        <f t="shared" si="666"/>
        <v/>
      </c>
      <c r="AE4271" t="str">
        <f t="shared" si="668"/>
        <v/>
      </c>
      <c r="AF4271" t="str">
        <f t="shared" si="667"/>
        <v/>
      </c>
      <c r="AG4271" t="str">
        <f t="shared" si="669"/>
        <v/>
      </c>
      <c r="AH4271" t="str">
        <f t="shared" si="663"/>
        <v/>
      </c>
      <c r="AI4271">
        <v>0.14499999999999999</v>
      </c>
      <c r="AJ4271" t="str">
        <f t="shared" si="670"/>
        <v/>
      </c>
      <c r="AK4271" t="str">
        <f t="shared" si="664"/>
        <v/>
      </c>
      <c r="AL4271" t="str">
        <f t="shared" si="671"/>
        <v/>
      </c>
    </row>
    <row r="4272" spans="1:39" x14ac:dyDescent="0.2">
      <c r="A4272" t="s">
        <v>27831</v>
      </c>
      <c r="B4272" t="s">
        <v>58</v>
      </c>
      <c r="C4272" t="s">
        <v>27832</v>
      </c>
      <c r="D4272" s="1">
        <v>42128</v>
      </c>
      <c r="E4272" s="1">
        <v>43951</v>
      </c>
      <c r="F4272" t="s">
        <v>26</v>
      </c>
      <c r="I4272">
        <v>100</v>
      </c>
      <c r="J4272">
        <v>0</v>
      </c>
      <c r="K4272">
        <v>0</v>
      </c>
      <c r="L4272">
        <v>547</v>
      </c>
      <c r="M4272">
        <v>547</v>
      </c>
      <c r="N4272" t="s">
        <v>20</v>
      </c>
      <c r="O4272" t="s">
        <v>27833</v>
      </c>
      <c r="P4272" t="s">
        <v>28</v>
      </c>
      <c r="Q4272" t="s">
        <v>34233</v>
      </c>
      <c r="R4272" t="s">
        <v>34233</v>
      </c>
      <c r="S4272" t="s">
        <v>34233</v>
      </c>
      <c r="T4272" t="s">
        <v>34233</v>
      </c>
      <c r="V4272" t="s">
        <v>33045</v>
      </c>
      <c r="AD4272" t="str">
        <f t="shared" si="666"/>
        <v/>
      </c>
      <c r="AE4272" t="str">
        <f t="shared" si="668"/>
        <v/>
      </c>
      <c r="AF4272" t="str">
        <f t="shared" si="667"/>
        <v/>
      </c>
      <c r="AG4272" t="str">
        <f t="shared" si="669"/>
        <v/>
      </c>
      <c r="AH4272" t="str">
        <f t="shared" ref="AH4272:AH4335" si="672">IF(AG4272="","",AG4272*2.8)</f>
        <v/>
      </c>
      <c r="AI4272">
        <v>0.14499999999999999</v>
      </c>
      <c r="AJ4272" t="str">
        <f t="shared" si="670"/>
        <v/>
      </c>
      <c r="AK4272" t="str">
        <f t="shared" ref="AK4272:AK4335" si="673">IF(AE4272="","",AE4272*2.8)</f>
        <v/>
      </c>
      <c r="AL4272" t="str">
        <f t="shared" si="671"/>
        <v/>
      </c>
    </row>
    <row r="4273" spans="1:39" x14ac:dyDescent="0.2">
      <c r="A4273" t="s">
        <v>27834</v>
      </c>
      <c r="B4273" t="s">
        <v>58</v>
      </c>
      <c r="C4273" t="s">
        <v>27835</v>
      </c>
      <c r="D4273" s="1">
        <v>42128</v>
      </c>
      <c r="E4273" s="1">
        <v>44546</v>
      </c>
      <c r="F4273" t="s">
        <v>26</v>
      </c>
      <c r="I4273">
        <v>100</v>
      </c>
      <c r="J4273">
        <v>0</v>
      </c>
      <c r="K4273">
        <v>0</v>
      </c>
      <c r="L4273">
        <v>613</v>
      </c>
      <c r="M4273">
        <v>613</v>
      </c>
      <c r="N4273" t="s">
        <v>20</v>
      </c>
      <c r="O4273" t="s">
        <v>27836</v>
      </c>
      <c r="P4273" t="s">
        <v>28</v>
      </c>
      <c r="Q4273" t="s">
        <v>34233</v>
      </c>
      <c r="R4273" t="s">
        <v>34233</v>
      </c>
      <c r="S4273" t="s">
        <v>34233</v>
      </c>
      <c r="T4273" t="s">
        <v>34233</v>
      </c>
      <c r="V4273" t="s">
        <v>33045</v>
      </c>
      <c r="AD4273" t="str">
        <f t="shared" si="666"/>
        <v/>
      </c>
      <c r="AE4273" t="str">
        <f t="shared" si="668"/>
        <v/>
      </c>
      <c r="AF4273" t="str">
        <f t="shared" si="667"/>
        <v/>
      </c>
      <c r="AG4273" t="str">
        <f t="shared" si="669"/>
        <v/>
      </c>
      <c r="AH4273" t="str">
        <f t="shared" si="672"/>
        <v/>
      </c>
      <c r="AI4273">
        <v>0.14499999999999999</v>
      </c>
      <c r="AJ4273" t="str">
        <f t="shared" si="670"/>
        <v/>
      </c>
      <c r="AK4273" t="str">
        <f t="shared" si="673"/>
        <v/>
      </c>
      <c r="AL4273" t="str">
        <f t="shared" si="671"/>
        <v/>
      </c>
    </row>
    <row r="4274" spans="1:39" x14ac:dyDescent="0.2">
      <c r="A4274" t="s">
        <v>28171</v>
      </c>
      <c r="B4274" t="s">
        <v>58</v>
      </c>
      <c r="C4274" t="s">
        <v>28172</v>
      </c>
      <c r="D4274" s="1">
        <v>42559</v>
      </c>
      <c r="E4274" s="1">
        <v>44659</v>
      </c>
      <c r="F4274" t="s">
        <v>26</v>
      </c>
      <c r="I4274">
        <v>100</v>
      </c>
      <c r="J4274">
        <v>0</v>
      </c>
      <c r="K4274">
        <v>0</v>
      </c>
      <c r="L4274">
        <v>2135</v>
      </c>
      <c r="M4274">
        <v>2135</v>
      </c>
      <c r="N4274" t="s">
        <v>20</v>
      </c>
      <c r="O4274" t="s">
        <v>28173</v>
      </c>
      <c r="P4274" t="s">
        <v>44</v>
      </c>
      <c r="Q4274" t="s">
        <v>34233</v>
      </c>
      <c r="R4274" t="s">
        <v>34233</v>
      </c>
      <c r="S4274" t="s">
        <v>34233</v>
      </c>
      <c r="T4274" t="s">
        <v>34233</v>
      </c>
      <c r="V4274" t="s">
        <v>33045</v>
      </c>
      <c r="AD4274" t="str">
        <f t="shared" si="666"/>
        <v/>
      </c>
      <c r="AE4274" t="str">
        <f t="shared" si="668"/>
        <v/>
      </c>
      <c r="AF4274" t="str">
        <f t="shared" si="667"/>
        <v/>
      </c>
      <c r="AG4274" t="str">
        <f t="shared" si="669"/>
        <v/>
      </c>
      <c r="AH4274" t="str">
        <f t="shared" si="672"/>
        <v/>
      </c>
      <c r="AI4274">
        <v>0.14499999999999999</v>
      </c>
      <c r="AJ4274" t="str">
        <f t="shared" si="670"/>
        <v/>
      </c>
      <c r="AK4274" t="str">
        <f t="shared" si="673"/>
        <v/>
      </c>
      <c r="AL4274" t="str">
        <f t="shared" si="671"/>
        <v/>
      </c>
    </row>
    <row r="4275" spans="1:39" x14ac:dyDescent="0.2">
      <c r="A4275" t="s">
        <v>32234</v>
      </c>
      <c r="B4275" t="s">
        <v>58</v>
      </c>
      <c r="C4275" t="s">
        <v>24117</v>
      </c>
      <c r="D4275" s="1">
        <v>44659</v>
      </c>
      <c r="E4275" s="1">
        <v>44659</v>
      </c>
      <c r="F4275" t="s">
        <v>39</v>
      </c>
      <c r="I4275">
        <v>100</v>
      </c>
      <c r="J4275">
        <v>0</v>
      </c>
      <c r="K4275">
        <v>0</v>
      </c>
      <c r="L4275">
        <v>2762</v>
      </c>
      <c r="M4275">
        <v>2762</v>
      </c>
      <c r="N4275" t="s">
        <v>20</v>
      </c>
      <c r="O4275" t="s">
        <v>32235</v>
      </c>
      <c r="P4275" t="s">
        <v>28</v>
      </c>
      <c r="Q4275" t="s">
        <v>34233</v>
      </c>
      <c r="R4275" t="s">
        <v>34233</v>
      </c>
      <c r="S4275" t="s">
        <v>33942</v>
      </c>
      <c r="T4275" t="s">
        <v>34233</v>
      </c>
      <c r="AD4275" t="str">
        <f t="shared" si="666"/>
        <v/>
      </c>
      <c r="AE4275" t="str">
        <f t="shared" si="668"/>
        <v/>
      </c>
      <c r="AF4275" t="str">
        <f t="shared" si="667"/>
        <v/>
      </c>
      <c r="AG4275" t="str">
        <f t="shared" si="669"/>
        <v/>
      </c>
      <c r="AH4275" t="str">
        <f t="shared" si="672"/>
        <v/>
      </c>
      <c r="AI4275">
        <v>0.14499999999999999</v>
      </c>
      <c r="AJ4275" t="str">
        <f t="shared" si="670"/>
        <v/>
      </c>
      <c r="AK4275" t="str">
        <f t="shared" si="673"/>
        <v/>
      </c>
      <c r="AL4275" t="str">
        <f t="shared" si="671"/>
        <v/>
      </c>
    </row>
    <row r="4276" spans="1:39" x14ac:dyDescent="0.2">
      <c r="A4276" t="s">
        <v>21740</v>
      </c>
      <c r="B4276" t="s">
        <v>58</v>
      </c>
      <c r="C4276" t="s">
        <v>21741</v>
      </c>
      <c r="D4276" s="1">
        <v>38068</v>
      </c>
      <c r="E4276" s="1">
        <v>44595</v>
      </c>
      <c r="F4276" t="s">
        <v>39</v>
      </c>
      <c r="I4276">
        <v>100</v>
      </c>
      <c r="J4276">
        <v>0</v>
      </c>
      <c r="K4276">
        <v>0</v>
      </c>
      <c r="L4276">
        <v>16189</v>
      </c>
      <c r="M4276">
        <v>16189</v>
      </c>
      <c r="N4276" t="s">
        <v>20</v>
      </c>
      <c r="O4276" t="s">
        <v>21742</v>
      </c>
      <c r="P4276" t="s">
        <v>28</v>
      </c>
      <c r="Q4276" t="s">
        <v>34233</v>
      </c>
      <c r="R4276" t="s">
        <v>34233</v>
      </c>
      <c r="S4276" t="s">
        <v>33942</v>
      </c>
      <c r="T4276" t="s">
        <v>34233</v>
      </c>
      <c r="AD4276" t="str">
        <f t="shared" si="666"/>
        <v/>
      </c>
      <c r="AE4276" t="str">
        <f t="shared" si="668"/>
        <v/>
      </c>
      <c r="AF4276" t="str">
        <f t="shared" si="667"/>
        <v/>
      </c>
      <c r="AG4276" t="str">
        <f t="shared" si="669"/>
        <v/>
      </c>
      <c r="AH4276" t="str">
        <f t="shared" si="672"/>
        <v/>
      </c>
      <c r="AI4276">
        <v>0.14499999999999999</v>
      </c>
      <c r="AJ4276" t="str">
        <f t="shared" si="670"/>
        <v/>
      </c>
      <c r="AK4276" t="str">
        <f t="shared" si="673"/>
        <v/>
      </c>
      <c r="AL4276" t="str">
        <f t="shared" si="671"/>
        <v/>
      </c>
    </row>
    <row r="4277" spans="1:39" x14ac:dyDescent="0.2">
      <c r="A4277" t="s">
        <v>29386</v>
      </c>
      <c r="B4277" t="s">
        <v>58</v>
      </c>
      <c r="C4277" t="s">
        <v>29387</v>
      </c>
      <c r="D4277" s="1">
        <v>43677</v>
      </c>
      <c r="E4277" s="1">
        <v>44546</v>
      </c>
      <c r="F4277" t="s">
        <v>39</v>
      </c>
      <c r="I4277">
        <v>100</v>
      </c>
      <c r="J4277">
        <v>0</v>
      </c>
      <c r="K4277">
        <v>0</v>
      </c>
      <c r="L4277">
        <v>94393</v>
      </c>
      <c r="M4277">
        <v>94393</v>
      </c>
      <c r="N4277" t="s">
        <v>20</v>
      </c>
      <c r="O4277" t="s">
        <v>29388</v>
      </c>
      <c r="P4277" t="s">
        <v>28</v>
      </c>
      <c r="Q4277" t="s">
        <v>34233</v>
      </c>
      <c r="R4277" t="s">
        <v>34233</v>
      </c>
      <c r="S4277" t="s">
        <v>33942</v>
      </c>
      <c r="T4277" t="s">
        <v>34233</v>
      </c>
      <c r="AD4277" t="str">
        <f t="shared" si="666"/>
        <v/>
      </c>
      <c r="AE4277" t="str">
        <f t="shared" si="668"/>
        <v/>
      </c>
      <c r="AF4277" t="str">
        <f t="shared" si="667"/>
        <v/>
      </c>
      <c r="AG4277" t="str">
        <f t="shared" si="669"/>
        <v/>
      </c>
      <c r="AH4277" t="str">
        <f t="shared" si="672"/>
        <v/>
      </c>
      <c r="AI4277">
        <v>0.14499999999999999</v>
      </c>
      <c r="AJ4277" t="str">
        <f t="shared" si="670"/>
        <v/>
      </c>
      <c r="AK4277" t="str">
        <f t="shared" si="673"/>
        <v/>
      </c>
      <c r="AL4277" t="str">
        <f t="shared" si="671"/>
        <v/>
      </c>
    </row>
    <row r="4278" spans="1:39" x14ac:dyDescent="0.2">
      <c r="A4278" t="s">
        <v>18078</v>
      </c>
      <c r="B4278" t="s">
        <v>58</v>
      </c>
      <c r="C4278" t="s">
        <v>18079</v>
      </c>
      <c r="D4278" s="1">
        <v>37868</v>
      </c>
      <c r="E4278" s="1">
        <v>43770</v>
      </c>
      <c r="F4278" t="s">
        <v>19</v>
      </c>
      <c r="I4278">
        <v>100</v>
      </c>
      <c r="J4278">
        <v>0</v>
      </c>
      <c r="K4278">
        <v>0</v>
      </c>
      <c r="L4278">
        <v>1404</v>
      </c>
      <c r="M4278">
        <v>1404</v>
      </c>
      <c r="N4278" t="s">
        <v>20</v>
      </c>
      <c r="O4278" t="s">
        <v>18080</v>
      </c>
      <c r="P4278" t="s">
        <v>28</v>
      </c>
      <c r="Q4278" t="s">
        <v>34233</v>
      </c>
      <c r="R4278" t="s">
        <v>34233</v>
      </c>
      <c r="S4278" t="s">
        <v>32628</v>
      </c>
      <c r="T4278" t="s">
        <v>34357</v>
      </c>
      <c r="U4278" t="s">
        <v>32634</v>
      </c>
      <c r="V4278" t="s">
        <v>33055</v>
      </c>
      <c r="W4278">
        <v>210</v>
      </c>
      <c r="X4278">
        <v>2</v>
      </c>
      <c r="Y4278" t="s">
        <v>32654</v>
      </c>
      <c r="Z4278">
        <v>420</v>
      </c>
      <c r="AA4278">
        <v>8.5</v>
      </c>
      <c r="AB4278">
        <v>15</v>
      </c>
      <c r="AC4278">
        <v>1</v>
      </c>
      <c r="AD4278" t="str">
        <f t="shared" si="666"/>
        <v/>
      </c>
      <c r="AE4278" t="str">
        <f t="shared" si="668"/>
        <v/>
      </c>
      <c r="AF4278" t="str">
        <f t="shared" si="667"/>
        <v/>
      </c>
      <c r="AG4278">
        <f t="shared" si="669"/>
        <v>1</v>
      </c>
      <c r="AH4278">
        <f t="shared" si="672"/>
        <v>2.8</v>
      </c>
      <c r="AI4278">
        <v>0.14499999999999999</v>
      </c>
      <c r="AJ4278">
        <f t="shared" si="670"/>
        <v>0.40599999999999997</v>
      </c>
      <c r="AK4278" t="str">
        <f t="shared" si="673"/>
        <v/>
      </c>
      <c r="AL4278" t="str">
        <f t="shared" si="671"/>
        <v/>
      </c>
    </row>
    <row r="4279" spans="1:39" x14ac:dyDescent="0.2">
      <c r="A4279" t="s">
        <v>31245</v>
      </c>
      <c r="B4279" t="s">
        <v>58</v>
      </c>
      <c r="C4279" t="s">
        <v>31246</v>
      </c>
      <c r="D4279" s="1">
        <v>43853</v>
      </c>
      <c r="E4279" s="1">
        <v>43853</v>
      </c>
      <c r="F4279" t="s">
        <v>19</v>
      </c>
      <c r="I4279">
        <v>100</v>
      </c>
      <c r="J4279">
        <v>0</v>
      </c>
      <c r="K4279">
        <v>0</v>
      </c>
      <c r="L4279">
        <v>1498</v>
      </c>
      <c r="M4279">
        <v>1498</v>
      </c>
      <c r="N4279" t="s">
        <v>20</v>
      </c>
      <c r="O4279" t="s">
        <v>31247</v>
      </c>
      <c r="P4279" t="s">
        <v>28</v>
      </c>
      <c r="Q4279" t="s">
        <v>34234</v>
      </c>
      <c r="R4279" t="s">
        <v>33762</v>
      </c>
      <c r="S4279" t="s">
        <v>33942</v>
      </c>
      <c r="T4279" t="s">
        <v>34233</v>
      </c>
      <c r="U4279" t="s">
        <v>32634</v>
      </c>
      <c r="V4279" t="s">
        <v>33056</v>
      </c>
      <c r="W4279">
        <v>280</v>
      </c>
      <c r="X4279">
        <v>2</v>
      </c>
      <c r="Y4279" t="s">
        <v>32654</v>
      </c>
      <c r="Z4279">
        <v>450</v>
      </c>
      <c r="AA4279">
        <v>8.5</v>
      </c>
      <c r="AC4279">
        <v>1</v>
      </c>
      <c r="AD4279" t="str">
        <f t="shared" si="666"/>
        <v/>
      </c>
      <c r="AE4279">
        <f t="shared" si="668"/>
        <v>1</v>
      </c>
      <c r="AF4279" t="str">
        <f t="shared" si="667"/>
        <v/>
      </c>
      <c r="AG4279" t="str">
        <f t="shared" si="669"/>
        <v/>
      </c>
      <c r="AH4279" t="str">
        <f t="shared" si="672"/>
        <v/>
      </c>
      <c r="AI4279">
        <v>0.14499999999999999</v>
      </c>
      <c r="AJ4279" t="str">
        <f t="shared" si="670"/>
        <v/>
      </c>
      <c r="AK4279">
        <f t="shared" si="673"/>
        <v>2.8</v>
      </c>
      <c r="AL4279">
        <f t="shared" si="671"/>
        <v>0.40599999999999997</v>
      </c>
    </row>
    <row r="4280" spans="1:39" x14ac:dyDescent="0.2">
      <c r="A4280" t="s">
        <v>31257</v>
      </c>
      <c r="B4280" t="s">
        <v>58</v>
      </c>
      <c r="C4280" t="s">
        <v>31258</v>
      </c>
      <c r="D4280" s="1">
        <v>43853</v>
      </c>
      <c r="E4280" s="1">
        <v>43853</v>
      </c>
      <c r="F4280" t="s">
        <v>19</v>
      </c>
      <c r="I4280">
        <v>100</v>
      </c>
      <c r="J4280">
        <v>0</v>
      </c>
      <c r="K4280">
        <v>0</v>
      </c>
      <c r="L4280">
        <v>1213</v>
      </c>
      <c r="M4280">
        <v>1213</v>
      </c>
      <c r="N4280" t="s">
        <v>20</v>
      </c>
      <c r="O4280" t="s">
        <v>31259</v>
      </c>
      <c r="P4280" t="s">
        <v>28</v>
      </c>
      <c r="Q4280" t="s">
        <v>34234</v>
      </c>
      <c r="R4280" t="s">
        <v>33762</v>
      </c>
      <c r="S4280" t="s">
        <v>32628</v>
      </c>
      <c r="T4280" t="s">
        <v>34357</v>
      </c>
      <c r="U4280" t="s">
        <v>32634</v>
      </c>
      <c r="V4280" t="s">
        <v>33056</v>
      </c>
      <c r="W4280">
        <v>240</v>
      </c>
      <c r="X4280">
        <v>2</v>
      </c>
      <c r="Y4280" t="s">
        <v>32654</v>
      </c>
      <c r="Z4280">
        <v>450</v>
      </c>
      <c r="AA4280">
        <v>8.5</v>
      </c>
      <c r="AC4280">
        <v>1</v>
      </c>
      <c r="AD4280" t="str">
        <f t="shared" si="666"/>
        <v/>
      </c>
      <c r="AE4280" t="str">
        <f t="shared" si="668"/>
        <v/>
      </c>
      <c r="AF4280" t="str">
        <f t="shared" si="667"/>
        <v/>
      </c>
      <c r="AG4280">
        <f t="shared" si="669"/>
        <v>1</v>
      </c>
      <c r="AH4280">
        <f t="shared" si="672"/>
        <v>2.8</v>
      </c>
      <c r="AI4280">
        <v>0.14499999999999999</v>
      </c>
      <c r="AJ4280">
        <f t="shared" si="670"/>
        <v>0.40599999999999997</v>
      </c>
      <c r="AK4280" t="str">
        <f t="shared" si="673"/>
        <v/>
      </c>
      <c r="AL4280" t="str">
        <f t="shared" si="671"/>
        <v/>
      </c>
      <c r="AM4280" t="s">
        <v>34799</v>
      </c>
    </row>
    <row r="4281" spans="1:39" x14ac:dyDescent="0.2">
      <c r="A4281" t="s">
        <v>31242</v>
      </c>
      <c r="B4281" t="s">
        <v>58</v>
      </c>
      <c r="C4281" t="s">
        <v>31243</v>
      </c>
      <c r="D4281" s="1">
        <v>43853</v>
      </c>
      <c r="E4281" s="1">
        <v>43853</v>
      </c>
      <c r="F4281" t="s">
        <v>19</v>
      </c>
      <c r="I4281">
        <v>100</v>
      </c>
      <c r="J4281">
        <v>0</v>
      </c>
      <c r="K4281">
        <v>0</v>
      </c>
      <c r="L4281">
        <v>1422</v>
      </c>
      <c r="M4281">
        <v>1422</v>
      </c>
      <c r="N4281" t="s">
        <v>20</v>
      </c>
      <c r="O4281" t="s">
        <v>31244</v>
      </c>
      <c r="P4281" t="s">
        <v>28</v>
      </c>
      <c r="Q4281" t="s">
        <v>34234</v>
      </c>
      <c r="R4281" t="s">
        <v>33762</v>
      </c>
      <c r="S4281" t="s">
        <v>32628</v>
      </c>
      <c r="T4281" t="s">
        <v>34357</v>
      </c>
      <c r="U4281" t="s">
        <v>32634</v>
      </c>
      <c r="V4281" t="s">
        <v>33056</v>
      </c>
      <c r="W4281">
        <v>280</v>
      </c>
      <c r="X4281">
        <v>2</v>
      </c>
      <c r="Y4281" t="s">
        <v>32654</v>
      </c>
      <c r="Z4281">
        <v>450</v>
      </c>
      <c r="AA4281">
        <v>8.5</v>
      </c>
      <c r="AC4281">
        <v>1</v>
      </c>
      <c r="AD4281" t="str">
        <f t="shared" si="666"/>
        <v/>
      </c>
      <c r="AE4281" t="str">
        <f t="shared" si="668"/>
        <v/>
      </c>
      <c r="AF4281" t="str">
        <f t="shared" si="667"/>
        <v/>
      </c>
      <c r="AG4281">
        <f t="shared" si="669"/>
        <v>1</v>
      </c>
      <c r="AH4281">
        <f t="shared" si="672"/>
        <v>2.8</v>
      </c>
      <c r="AI4281">
        <v>0.14499999999999999</v>
      </c>
      <c r="AJ4281">
        <f t="shared" si="670"/>
        <v>0.40599999999999997</v>
      </c>
      <c r="AK4281" t="str">
        <f t="shared" si="673"/>
        <v/>
      </c>
      <c r="AL4281" t="str">
        <f t="shared" si="671"/>
        <v/>
      </c>
      <c r="AM4281" t="s">
        <v>34799</v>
      </c>
    </row>
    <row r="4282" spans="1:39" x14ac:dyDescent="0.2">
      <c r="A4282" t="s">
        <v>31254</v>
      </c>
      <c r="B4282" t="s">
        <v>58</v>
      </c>
      <c r="C4282" t="s">
        <v>31255</v>
      </c>
      <c r="D4282" s="1">
        <v>43853</v>
      </c>
      <c r="E4282" s="1">
        <v>43853</v>
      </c>
      <c r="F4282" t="s">
        <v>19</v>
      </c>
      <c r="I4282">
        <v>100</v>
      </c>
      <c r="J4282">
        <v>0</v>
      </c>
      <c r="K4282">
        <v>0</v>
      </c>
      <c r="L4282">
        <v>1213</v>
      </c>
      <c r="M4282">
        <v>1213</v>
      </c>
      <c r="N4282" t="s">
        <v>20</v>
      </c>
      <c r="O4282" t="s">
        <v>31256</v>
      </c>
      <c r="P4282" t="s">
        <v>28</v>
      </c>
      <c r="Q4282" t="s">
        <v>34234</v>
      </c>
      <c r="R4282" t="s">
        <v>33762</v>
      </c>
      <c r="S4282" t="s">
        <v>32628</v>
      </c>
      <c r="T4282" t="s">
        <v>34349</v>
      </c>
      <c r="U4282" t="s">
        <v>32634</v>
      </c>
      <c r="V4282" t="s">
        <v>33056</v>
      </c>
      <c r="W4282">
        <v>240</v>
      </c>
      <c r="X4282">
        <v>2</v>
      </c>
      <c r="Y4282" t="s">
        <v>32654</v>
      </c>
      <c r="Z4282">
        <v>450</v>
      </c>
      <c r="AA4282">
        <v>8.5</v>
      </c>
      <c r="AC4282">
        <v>1</v>
      </c>
      <c r="AD4282" t="str">
        <f t="shared" si="666"/>
        <v/>
      </c>
      <c r="AE4282" t="str">
        <f t="shared" si="668"/>
        <v/>
      </c>
      <c r="AF4282" t="str">
        <f t="shared" si="667"/>
        <v/>
      </c>
      <c r="AG4282">
        <f t="shared" si="669"/>
        <v>1</v>
      </c>
      <c r="AH4282">
        <f t="shared" si="672"/>
        <v>2.8</v>
      </c>
      <c r="AI4282">
        <v>0.14499999999999999</v>
      </c>
      <c r="AJ4282">
        <f t="shared" si="670"/>
        <v>0.40599999999999997</v>
      </c>
      <c r="AK4282" t="str">
        <f t="shared" si="673"/>
        <v/>
      </c>
      <c r="AL4282" t="str">
        <f t="shared" si="671"/>
        <v/>
      </c>
      <c r="AM4282" t="s">
        <v>34799</v>
      </c>
    </row>
    <row r="4283" spans="1:39" x14ac:dyDescent="0.2">
      <c r="A4283" t="s">
        <v>31239</v>
      </c>
      <c r="B4283" t="s">
        <v>58</v>
      </c>
      <c r="C4283" t="s">
        <v>31240</v>
      </c>
      <c r="D4283" s="1">
        <v>43853</v>
      </c>
      <c r="E4283" s="1">
        <v>43853</v>
      </c>
      <c r="F4283" t="s">
        <v>19</v>
      </c>
      <c r="I4283">
        <v>100</v>
      </c>
      <c r="J4283">
        <v>0</v>
      </c>
      <c r="K4283">
        <v>0</v>
      </c>
      <c r="L4283">
        <v>1617</v>
      </c>
      <c r="M4283">
        <v>1617</v>
      </c>
      <c r="N4283" t="s">
        <v>20</v>
      </c>
      <c r="O4283" t="s">
        <v>31241</v>
      </c>
      <c r="P4283" t="s">
        <v>28</v>
      </c>
      <c r="Q4283" t="s">
        <v>34234</v>
      </c>
      <c r="R4283" t="s">
        <v>33762</v>
      </c>
      <c r="S4283" t="s">
        <v>32628</v>
      </c>
      <c r="T4283" t="s">
        <v>34357</v>
      </c>
      <c r="U4283" t="s">
        <v>32634</v>
      </c>
      <c r="V4283" t="s">
        <v>33056</v>
      </c>
      <c r="W4283">
        <v>300</v>
      </c>
      <c r="X4283">
        <v>2</v>
      </c>
      <c r="Y4283" t="s">
        <v>32654</v>
      </c>
      <c r="Z4283">
        <v>450</v>
      </c>
      <c r="AA4283">
        <v>8.5</v>
      </c>
      <c r="AC4283">
        <v>1</v>
      </c>
      <c r="AD4283" t="str">
        <f t="shared" si="666"/>
        <v/>
      </c>
      <c r="AE4283" t="str">
        <f t="shared" si="668"/>
        <v/>
      </c>
      <c r="AF4283" t="str">
        <f t="shared" si="667"/>
        <v/>
      </c>
      <c r="AG4283">
        <f t="shared" si="669"/>
        <v>1</v>
      </c>
      <c r="AH4283">
        <f t="shared" si="672"/>
        <v>2.8</v>
      </c>
      <c r="AI4283">
        <v>0.14499999999999999</v>
      </c>
      <c r="AJ4283">
        <f t="shared" si="670"/>
        <v>0.40599999999999997</v>
      </c>
      <c r="AK4283" t="str">
        <f t="shared" si="673"/>
        <v/>
      </c>
      <c r="AL4283" t="str">
        <f t="shared" si="671"/>
        <v/>
      </c>
      <c r="AM4283" t="s">
        <v>34799</v>
      </c>
    </row>
    <row r="4284" spans="1:39" x14ac:dyDescent="0.2">
      <c r="A4284" t="s">
        <v>17788</v>
      </c>
      <c r="B4284" t="s">
        <v>58</v>
      </c>
      <c r="C4284" t="s">
        <v>17789</v>
      </c>
      <c r="D4284" s="1">
        <v>37868</v>
      </c>
      <c r="E4284" s="1">
        <v>43951</v>
      </c>
      <c r="F4284" t="s">
        <v>19</v>
      </c>
      <c r="I4284">
        <v>100</v>
      </c>
      <c r="J4284">
        <v>0</v>
      </c>
      <c r="K4284">
        <v>0</v>
      </c>
      <c r="L4284">
        <v>1473</v>
      </c>
      <c r="M4284">
        <v>1473</v>
      </c>
      <c r="N4284" t="s">
        <v>20</v>
      </c>
      <c r="O4284" t="s">
        <v>17790</v>
      </c>
      <c r="P4284" t="s">
        <v>28</v>
      </c>
      <c r="Q4284" t="s">
        <v>34233</v>
      </c>
      <c r="R4284" t="s">
        <v>34233</v>
      </c>
      <c r="S4284" t="s">
        <v>33797</v>
      </c>
      <c r="T4284" t="s">
        <v>34354</v>
      </c>
      <c r="U4284" t="s">
        <v>32634</v>
      </c>
      <c r="V4284" t="s">
        <v>33055</v>
      </c>
      <c r="W4284">
        <v>300</v>
      </c>
      <c r="X4284">
        <v>2</v>
      </c>
      <c r="Y4284" t="s">
        <v>32654</v>
      </c>
      <c r="Z4284">
        <v>420</v>
      </c>
      <c r="AA4284">
        <v>8.5</v>
      </c>
      <c r="AB4284">
        <v>14</v>
      </c>
      <c r="AC4284">
        <v>1</v>
      </c>
      <c r="AD4284" t="str">
        <f t="shared" si="666"/>
        <v/>
      </c>
      <c r="AE4284" t="str">
        <f t="shared" si="668"/>
        <v/>
      </c>
      <c r="AF4284" t="str">
        <f t="shared" si="667"/>
        <v/>
      </c>
      <c r="AG4284">
        <f t="shared" si="669"/>
        <v>1</v>
      </c>
      <c r="AH4284">
        <f t="shared" si="672"/>
        <v>2.8</v>
      </c>
      <c r="AI4284">
        <v>0.14499999999999999</v>
      </c>
      <c r="AJ4284">
        <f t="shared" si="670"/>
        <v>0.40599999999999997</v>
      </c>
      <c r="AK4284" t="str">
        <f t="shared" si="673"/>
        <v/>
      </c>
      <c r="AL4284" t="str">
        <f t="shared" si="671"/>
        <v/>
      </c>
    </row>
    <row r="4285" spans="1:39" x14ac:dyDescent="0.2">
      <c r="A4285" t="s">
        <v>17791</v>
      </c>
      <c r="B4285" t="s">
        <v>58</v>
      </c>
      <c r="C4285" t="s">
        <v>17792</v>
      </c>
      <c r="D4285" s="1">
        <v>37868</v>
      </c>
      <c r="E4285" s="1">
        <v>43816</v>
      </c>
      <c r="F4285" t="s">
        <v>19</v>
      </c>
      <c r="I4285">
        <v>100</v>
      </c>
      <c r="J4285">
        <v>0</v>
      </c>
      <c r="K4285">
        <v>0</v>
      </c>
      <c r="L4285">
        <v>1700</v>
      </c>
      <c r="M4285">
        <v>1700</v>
      </c>
      <c r="N4285" t="s">
        <v>20</v>
      </c>
      <c r="O4285" t="s">
        <v>17793</v>
      </c>
      <c r="P4285" t="s">
        <v>28</v>
      </c>
      <c r="Q4285" t="s">
        <v>34233</v>
      </c>
      <c r="R4285" t="s">
        <v>34233</v>
      </c>
      <c r="S4285" t="s">
        <v>32628</v>
      </c>
      <c r="T4285" t="s">
        <v>34354</v>
      </c>
      <c r="U4285" t="s">
        <v>32634</v>
      </c>
      <c r="V4285" t="s">
        <v>33055</v>
      </c>
      <c r="W4285">
        <v>210</v>
      </c>
      <c r="X4285">
        <v>2</v>
      </c>
      <c r="Y4285" t="s">
        <v>32654</v>
      </c>
      <c r="Z4285">
        <v>420</v>
      </c>
      <c r="AA4285">
        <v>8.5</v>
      </c>
      <c r="AB4285">
        <v>12</v>
      </c>
      <c r="AC4285">
        <v>1</v>
      </c>
      <c r="AD4285" t="str">
        <f t="shared" si="666"/>
        <v/>
      </c>
      <c r="AE4285" t="str">
        <f t="shared" si="668"/>
        <v/>
      </c>
      <c r="AF4285" t="str">
        <f t="shared" si="667"/>
        <v/>
      </c>
      <c r="AG4285">
        <f t="shared" si="669"/>
        <v>1</v>
      </c>
      <c r="AH4285">
        <f t="shared" si="672"/>
        <v>2.8</v>
      </c>
      <c r="AI4285">
        <v>0.14499999999999999</v>
      </c>
      <c r="AJ4285">
        <f t="shared" si="670"/>
        <v>0.40599999999999997</v>
      </c>
      <c r="AK4285" t="str">
        <f t="shared" si="673"/>
        <v/>
      </c>
      <c r="AL4285" t="str">
        <f t="shared" si="671"/>
        <v/>
      </c>
    </row>
    <row r="4286" spans="1:39" x14ac:dyDescent="0.2">
      <c r="A4286" t="s">
        <v>17794</v>
      </c>
      <c r="B4286" t="s">
        <v>58</v>
      </c>
      <c r="C4286" t="s">
        <v>17795</v>
      </c>
      <c r="D4286" s="1">
        <v>37868</v>
      </c>
      <c r="E4286" s="1">
        <v>43951</v>
      </c>
      <c r="F4286" t="s">
        <v>19</v>
      </c>
      <c r="I4286">
        <v>100</v>
      </c>
      <c r="J4286">
        <v>0</v>
      </c>
      <c r="K4286">
        <v>0</v>
      </c>
      <c r="L4286">
        <v>1472</v>
      </c>
      <c r="M4286">
        <v>1472</v>
      </c>
      <c r="N4286" t="s">
        <v>20</v>
      </c>
      <c r="O4286" t="s">
        <v>17796</v>
      </c>
      <c r="P4286" t="s">
        <v>28</v>
      </c>
      <c r="Q4286" t="s">
        <v>34233</v>
      </c>
      <c r="R4286" t="s">
        <v>34233</v>
      </c>
      <c r="S4286" t="s">
        <v>33797</v>
      </c>
      <c r="T4286" t="s">
        <v>34357</v>
      </c>
      <c r="U4286" t="s">
        <v>32634</v>
      </c>
      <c r="V4286" t="s">
        <v>33055</v>
      </c>
      <c r="W4286">
        <v>210</v>
      </c>
      <c r="X4286">
        <v>2</v>
      </c>
      <c r="Y4286" t="s">
        <v>32654</v>
      </c>
      <c r="Z4286">
        <v>420</v>
      </c>
      <c r="AA4286">
        <v>8.5</v>
      </c>
      <c r="AB4286">
        <v>14</v>
      </c>
      <c r="AC4286">
        <v>1</v>
      </c>
      <c r="AD4286" t="str">
        <f t="shared" si="666"/>
        <v/>
      </c>
      <c r="AE4286" t="str">
        <f t="shared" si="668"/>
        <v/>
      </c>
      <c r="AF4286" t="str">
        <f t="shared" si="667"/>
        <v/>
      </c>
      <c r="AG4286">
        <f t="shared" si="669"/>
        <v>1</v>
      </c>
      <c r="AH4286">
        <f t="shared" si="672"/>
        <v>2.8</v>
      </c>
      <c r="AI4286">
        <v>0.14499999999999999</v>
      </c>
      <c r="AJ4286">
        <f t="shared" si="670"/>
        <v>0.40599999999999997</v>
      </c>
      <c r="AK4286" t="str">
        <f t="shared" si="673"/>
        <v/>
      </c>
      <c r="AL4286" t="str">
        <f t="shared" si="671"/>
        <v/>
      </c>
    </row>
    <row r="4287" spans="1:39" x14ac:dyDescent="0.2">
      <c r="A4287" t="s">
        <v>17797</v>
      </c>
      <c r="B4287" t="s">
        <v>58</v>
      </c>
      <c r="C4287" t="s">
        <v>17798</v>
      </c>
      <c r="D4287" s="1">
        <v>37868</v>
      </c>
      <c r="E4287" s="1">
        <v>43816</v>
      </c>
      <c r="F4287" t="s">
        <v>19</v>
      </c>
      <c r="I4287">
        <v>100</v>
      </c>
      <c r="J4287">
        <v>0</v>
      </c>
      <c r="K4287">
        <v>0</v>
      </c>
      <c r="L4287">
        <v>1590</v>
      </c>
      <c r="M4287">
        <v>1590</v>
      </c>
      <c r="N4287" t="s">
        <v>20</v>
      </c>
      <c r="O4287" t="s">
        <v>17799</v>
      </c>
      <c r="P4287" t="s">
        <v>28</v>
      </c>
      <c r="Q4287" t="s">
        <v>34233</v>
      </c>
      <c r="R4287" t="s">
        <v>34233</v>
      </c>
      <c r="S4287" t="s">
        <v>32628</v>
      </c>
      <c r="T4287" t="s">
        <v>34357</v>
      </c>
      <c r="U4287" t="s">
        <v>32634</v>
      </c>
      <c r="V4287" t="s">
        <v>33055</v>
      </c>
      <c r="W4287">
        <v>210</v>
      </c>
      <c r="X4287">
        <v>2</v>
      </c>
      <c r="Y4287" t="s">
        <v>32654</v>
      </c>
      <c r="Z4287">
        <v>420</v>
      </c>
      <c r="AA4287">
        <v>8.5</v>
      </c>
      <c r="AB4287">
        <v>13</v>
      </c>
      <c r="AC4287">
        <v>1</v>
      </c>
      <c r="AD4287" t="str">
        <f t="shared" si="666"/>
        <v/>
      </c>
      <c r="AE4287" t="str">
        <f t="shared" si="668"/>
        <v/>
      </c>
      <c r="AF4287" t="str">
        <f t="shared" si="667"/>
        <v/>
      </c>
      <c r="AG4287">
        <f t="shared" si="669"/>
        <v>1</v>
      </c>
      <c r="AH4287">
        <f t="shared" si="672"/>
        <v>2.8</v>
      </c>
      <c r="AI4287">
        <v>0.14499999999999999</v>
      </c>
      <c r="AJ4287">
        <f t="shared" si="670"/>
        <v>0.40599999999999997</v>
      </c>
      <c r="AK4287" t="str">
        <f t="shared" si="673"/>
        <v/>
      </c>
      <c r="AL4287" t="str">
        <f t="shared" si="671"/>
        <v/>
      </c>
    </row>
    <row r="4288" spans="1:39" x14ac:dyDescent="0.2">
      <c r="A4288" t="s">
        <v>17805</v>
      </c>
      <c r="B4288" t="s">
        <v>58</v>
      </c>
      <c r="C4288" t="s">
        <v>17806</v>
      </c>
      <c r="D4288" s="1">
        <v>37868</v>
      </c>
      <c r="E4288" s="1">
        <v>43483</v>
      </c>
      <c r="F4288" t="s">
        <v>19</v>
      </c>
      <c r="I4288">
        <v>100</v>
      </c>
      <c r="J4288">
        <v>0</v>
      </c>
      <c r="K4288">
        <v>0</v>
      </c>
      <c r="L4288">
        <v>1470</v>
      </c>
      <c r="M4288">
        <v>1470</v>
      </c>
      <c r="N4288" t="s">
        <v>20</v>
      </c>
      <c r="O4288" t="s">
        <v>17807</v>
      </c>
      <c r="P4288" t="s">
        <v>28</v>
      </c>
      <c r="Q4288" t="s">
        <v>34233</v>
      </c>
      <c r="R4288" t="s">
        <v>34233</v>
      </c>
      <c r="S4288" t="s">
        <v>32628</v>
      </c>
      <c r="T4288" t="s">
        <v>34354</v>
      </c>
      <c r="U4288" t="s">
        <v>32634</v>
      </c>
      <c r="V4288" t="s">
        <v>33055</v>
      </c>
      <c r="W4288">
        <v>210</v>
      </c>
      <c r="X4288">
        <v>2</v>
      </c>
      <c r="Y4288" t="s">
        <v>32654</v>
      </c>
      <c r="Z4288">
        <v>420</v>
      </c>
      <c r="AA4288">
        <v>8.5</v>
      </c>
      <c r="AB4288">
        <v>14</v>
      </c>
      <c r="AC4288">
        <v>1</v>
      </c>
      <c r="AD4288" t="str">
        <f t="shared" si="666"/>
        <v/>
      </c>
      <c r="AE4288" t="str">
        <f t="shared" si="668"/>
        <v/>
      </c>
      <c r="AF4288" t="str">
        <f t="shared" si="667"/>
        <v/>
      </c>
      <c r="AG4288">
        <f t="shared" si="669"/>
        <v>1</v>
      </c>
      <c r="AH4288">
        <f t="shared" si="672"/>
        <v>2.8</v>
      </c>
      <c r="AI4288">
        <v>0.14499999999999999</v>
      </c>
      <c r="AJ4288">
        <f t="shared" si="670"/>
        <v>0.40599999999999997</v>
      </c>
      <c r="AK4288" t="str">
        <f t="shared" si="673"/>
        <v/>
      </c>
      <c r="AL4288" t="str">
        <f t="shared" si="671"/>
        <v/>
      </c>
    </row>
    <row r="4289" spans="1:39" x14ac:dyDescent="0.2">
      <c r="A4289" t="s">
        <v>17808</v>
      </c>
      <c r="B4289" t="s">
        <v>58</v>
      </c>
      <c r="C4289" t="s">
        <v>17809</v>
      </c>
      <c r="D4289" s="1">
        <v>37868</v>
      </c>
      <c r="E4289" s="1">
        <v>43816</v>
      </c>
      <c r="F4289" t="s">
        <v>19</v>
      </c>
      <c r="I4289">
        <v>100</v>
      </c>
      <c r="J4289">
        <v>0</v>
      </c>
      <c r="K4289">
        <v>0</v>
      </c>
      <c r="L4289">
        <v>1597</v>
      </c>
      <c r="M4289">
        <v>1597</v>
      </c>
      <c r="N4289" t="s">
        <v>20</v>
      </c>
      <c r="O4289" t="s">
        <v>17810</v>
      </c>
      <c r="P4289" t="s">
        <v>28</v>
      </c>
      <c r="Q4289" t="s">
        <v>34233</v>
      </c>
      <c r="R4289" t="s">
        <v>34233</v>
      </c>
      <c r="S4289" t="s">
        <v>32628</v>
      </c>
      <c r="T4289" t="s">
        <v>34357</v>
      </c>
      <c r="U4289" t="s">
        <v>32634</v>
      </c>
      <c r="V4289" t="s">
        <v>33055</v>
      </c>
      <c r="W4289">
        <v>210</v>
      </c>
      <c r="X4289">
        <v>2</v>
      </c>
      <c r="Y4289" t="s">
        <v>32654</v>
      </c>
      <c r="Z4289">
        <v>420</v>
      </c>
      <c r="AA4289">
        <v>8.5</v>
      </c>
      <c r="AB4289">
        <v>13</v>
      </c>
      <c r="AC4289">
        <v>1</v>
      </c>
      <c r="AD4289" t="str">
        <f t="shared" si="666"/>
        <v/>
      </c>
      <c r="AE4289" t="str">
        <f t="shared" si="668"/>
        <v/>
      </c>
      <c r="AF4289" t="str">
        <f t="shared" si="667"/>
        <v/>
      </c>
      <c r="AG4289">
        <f t="shared" si="669"/>
        <v>1</v>
      </c>
      <c r="AH4289">
        <f t="shared" si="672"/>
        <v>2.8</v>
      </c>
      <c r="AI4289">
        <v>0.14499999999999999</v>
      </c>
      <c r="AJ4289">
        <f t="shared" si="670"/>
        <v>0.40599999999999997</v>
      </c>
      <c r="AK4289" t="str">
        <f t="shared" si="673"/>
        <v/>
      </c>
      <c r="AL4289" t="str">
        <f t="shared" si="671"/>
        <v/>
      </c>
    </row>
    <row r="4290" spans="1:39" x14ac:dyDescent="0.2">
      <c r="A4290" t="s">
        <v>31248</v>
      </c>
      <c r="B4290" t="s">
        <v>58</v>
      </c>
      <c r="C4290" t="s">
        <v>31249</v>
      </c>
      <c r="D4290" s="1">
        <v>43853</v>
      </c>
      <c r="E4290" s="1">
        <v>43853</v>
      </c>
      <c r="F4290" t="s">
        <v>19</v>
      </c>
      <c r="I4290">
        <v>100</v>
      </c>
      <c r="J4290">
        <v>0</v>
      </c>
      <c r="K4290">
        <v>0</v>
      </c>
      <c r="L4290">
        <v>1382</v>
      </c>
      <c r="M4290">
        <v>1382</v>
      </c>
      <c r="N4290" t="s">
        <v>20</v>
      </c>
      <c r="O4290" t="s">
        <v>31250</v>
      </c>
      <c r="P4290" t="s">
        <v>28</v>
      </c>
      <c r="Q4290" t="s">
        <v>34234</v>
      </c>
      <c r="R4290" t="s">
        <v>33762</v>
      </c>
      <c r="S4290" t="s">
        <v>33942</v>
      </c>
      <c r="T4290" t="s">
        <v>34233</v>
      </c>
      <c r="U4290" t="s">
        <v>32634</v>
      </c>
      <c r="V4290" t="s">
        <v>33056</v>
      </c>
      <c r="W4290">
        <v>260</v>
      </c>
      <c r="X4290">
        <v>2</v>
      </c>
      <c r="Y4290" t="s">
        <v>32654</v>
      </c>
      <c r="Z4290">
        <v>450</v>
      </c>
      <c r="AA4290">
        <v>8.5</v>
      </c>
      <c r="AC4290">
        <v>1</v>
      </c>
      <c r="AD4290" t="str">
        <f t="shared" si="666"/>
        <v/>
      </c>
      <c r="AE4290">
        <f t="shared" si="668"/>
        <v>1</v>
      </c>
      <c r="AF4290" t="str">
        <f t="shared" si="667"/>
        <v/>
      </c>
      <c r="AG4290" t="str">
        <f t="shared" si="669"/>
        <v/>
      </c>
      <c r="AH4290" t="str">
        <f t="shared" si="672"/>
        <v/>
      </c>
      <c r="AI4290">
        <v>0.14499999999999999</v>
      </c>
      <c r="AJ4290" t="str">
        <f t="shared" si="670"/>
        <v/>
      </c>
      <c r="AK4290">
        <f t="shared" si="673"/>
        <v>2.8</v>
      </c>
      <c r="AL4290">
        <f t="shared" si="671"/>
        <v>0.40599999999999997</v>
      </c>
    </row>
    <row r="4291" spans="1:39" x14ac:dyDescent="0.2">
      <c r="A4291" t="s">
        <v>31311</v>
      </c>
      <c r="B4291" t="s">
        <v>58</v>
      </c>
      <c r="C4291" t="s">
        <v>31312</v>
      </c>
      <c r="D4291" s="1">
        <v>43853</v>
      </c>
      <c r="E4291" s="1">
        <v>43853</v>
      </c>
      <c r="F4291" t="s">
        <v>26</v>
      </c>
      <c r="I4291">
        <v>100</v>
      </c>
      <c r="J4291">
        <v>0</v>
      </c>
      <c r="K4291">
        <v>0</v>
      </c>
      <c r="L4291">
        <v>1782</v>
      </c>
      <c r="M4291">
        <v>1782</v>
      </c>
      <c r="N4291" t="s">
        <v>20</v>
      </c>
      <c r="O4291" t="s">
        <v>31313</v>
      </c>
      <c r="P4291" t="s">
        <v>44</v>
      </c>
      <c r="Q4291" t="s">
        <v>34233</v>
      </c>
      <c r="R4291" t="s">
        <v>34233</v>
      </c>
      <c r="S4291" t="s">
        <v>34233</v>
      </c>
      <c r="T4291" t="s">
        <v>34233</v>
      </c>
      <c r="V4291" t="s">
        <v>33056</v>
      </c>
      <c r="AD4291" t="str">
        <f t="shared" si="666"/>
        <v/>
      </c>
      <c r="AE4291" t="str">
        <f t="shared" si="668"/>
        <v/>
      </c>
      <c r="AF4291" t="str">
        <f t="shared" si="667"/>
        <v/>
      </c>
      <c r="AG4291" t="str">
        <f t="shared" si="669"/>
        <v/>
      </c>
      <c r="AH4291" t="str">
        <f t="shared" si="672"/>
        <v/>
      </c>
      <c r="AI4291">
        <v>0.14499999999999999</v>
      </c>
      <c r="AJ4291" t="str">
        <f t="shared" si="670"/>
        <v/>
      </c>
      <c r="AK4291" t="str">
        <f t="shared" si="673"/>
        <v/>
      </c>
      <c r="AL4291" t="str">
        <f t="shared" si="671"/>
        <v/>
      </c>
    </row>
    <row r="4292" spans="1:39" x14ac:dyDescent="0.2">
      <c r="A4292" t="s">
        <v>18063</v>
      </c>
      <c r="B4292" t="s">
        <v>58</v>
      </c>
      <c r="C4292" t="s">
        <v>18064</v>
      </c>
      <c r="D4292" s="1">
        <v>37868</v>
      </c>
      <c r="E4292" s="1">
        <v>43951</v>
      </c>
      <c r="F4292" t="s">
        <v>26</v>
      </c>
      <c r="I4292">
        <v>100</v>
      </c>
      <c r="J4292">
        <v>0</v>
      </c>
      <c r="K4292">
        <v>0</v>
      </c>
      <c r="L4292">
        <v>7136</v>
      </c>
      <c r="M4292">
        <v>7136</v>
      </c>
      <c r="N4292" t="s">
        <v>20</v>
      </c>
      <c r="O4292" t="s">
        <v>18065</v>
      </c>
      <c r="P4292" t="s">
        <v>44</v>
      </c>
      <c r="Q4292" t="s">
        <v>34233</v>
      </c>
      <c r="R4292" t="s">
        <v>34233</v>
      </c>
      <c r="S4292" t="s">
        <v>34233</v>
      </c>
      <c r="T4292" t="s">
        <v>34233</v>
      </c>
      <c r="V4292" t="s">
        <v>33055</v>
      </c>
      <c r="AD4292" t="str">
        <f t="shared" si="666"/>
        <v/>
      </c>
      <c r="AE4292" t="str">
        <f t="shared" si="668"/>
        <v/>
      </c>
      <c r="AF4292" t="str">
        <f t="shared" si="667"/>
        <v/>
      </c>
      <c r="AG4292" t="str">
        <f t="shared" si="669"/>
        <v/>
      </c>
      <c r="AH4292" t="str">
        <f t="shared" si="672"/>
        <v/>
      </c>
      <c r="AI4292">
        <v>0.14499999999999999</v>
      </c>
      <c r="AJ4292" t="str">
        <f t="shared" si="670"/>
        <v/>
      </c>
      <c r="AK4292" t="str">
        <f t="shared" si="673"/>
        <v/>
      </c>
      <c r="AL4292" t="str">
        <f t="shared" si="671"/>
        <v/>
      </c>
    </row>
    <row r="4293" spans="1:39" x14ac:dyDescent="0.2">
      <c r="A4293" t="s">
        <v>18066</v>
      </c>
      <c r="B4293" t="s">
        <v>58</v>
      </c>
      <c r="C4293" t="s">
        <v>18067</v>
      </c>
      <c r="D4293" s="1">
        <v>37868</v>
      </c>
      <c r="E4293" s="1">
        <v>43456</v>
      </c>
      <c r="F4293" t="s">
        <v>474</v>
      </c>
      <c r="I4293">
        <v>100</v>
      </c>
      <c r="J4293">
        <v>0</v>
      </c>
      <c r="K4293">
        <v>0</v>
      </c>
      <c r="L4293">
        <v>114</v>
      </c>
      <c r="M4293">
        <v>114</v>
      </c>
      <c r="N4293" t="s">
        <v>20</v>
      </c>
      <c r="O4293" t="s">
        <v>18068</v>
      </c>
      <c r="P4293" t="s">
        <v>28</v>
      </c>
      <c r="Q4293" t="s">
        <v>34233</v>
      </c>
      <c r="R4293" t="s">
        <v>34233</v>
      </c>
      <c r="S4293" t="s">
        <v>32627</v>
      </c>
      <c r="T4293" t="s">
        <v>34233</v>
      </c>
      <c r="U4293" t="s">
        <v>32641</v>
      </c>
      <c r="V4293" t="s">
        <v>33055</v>
      </c>
      <c r="W4293">
        <v>10</v>
      </c>
      <c r="X4293">
        <v>1</v>
      </c>
      <c r="Y4293">
        <v>1</v>
      </c>
      <c r="Z4293">
        <v>10</v>
      </c>
      <c r="AA4293">
        <v>3</v>
      </c>
      <c r="AB4293">
        <v>15</v>
      </c>
      <c r="AD4293" t="str">
        <f t="shared" si="666"/>
        <v/>
      </c>
      <c r="AE4293" t="str">
        <f t="shared" si="668"/>
        <v/>
      </c>
      <c r="AF4293">
        <f t="shared" si="667"/>
        <v>10</v>
      </c>
      <c r="AG4293" t="str">
        <f t="shared" si="669"/>
        <v/>
      </c>
      <c r="AH4293" t="str">
        <f t="shared" si="672"/>
        <v/>
      </c>
      <c r="AI4293">
        <v>0.14499999999999999</v>
      </c>
      <c r="AJ4293" t="str">
        <f t="shared" si="670"/>
        <v/>
      </c>
      <c r="AK4293" t="str">
        <f t="shared" si="673"/>
        <v/>
      </c>
      <c r="AL4293" t="str">
        <f t="shared" si="671"/>
        <v/>
      </c>
      <c r="AM4293" t="s">
        <v>34314</v>
      </c>
    </row>
    <row r="4294" spans="1:39" x14ac:dyDescent="0.2">
      <c r="A4294" t="s">
        <v>18087</v>
      </c>
      <c r="B4294" t="s">
        <v>58</v>
      </c>
      <c r="C4294" t="s">
        <v>18088</v>
      </c>
      <c r="D4294" s="1">
        <v>37868</v>
      </c>
      <c r="E4294" s="1">
        <v>43816</v>
      </c>
      <c r="F4294" t="s">
        <v>19</v>
      </c>
      <c r="I4294">
        <v>100</v>
      </c>
      <c r="J4294">
        <v>0</v>
      </c>
      <c r="K4294">
        <v>0</v>
      </c>
      <c r="L4294">
        <v>1654</v>
      </c>
      <c r="M4294">
        <v>1654</v>
      </c>
      <c r="N4294" t="s">
        <v>20</v>
      </c>
      <c r="O4294" t="s">
        <v>18089</v>
      </c>
      <c r="P4294" t="s">
        <v>28</v>
      </c>
      <c r="Q4294" t="s">
        <v>34233</v>
      </c>
      <c r="R4294" t="s">
        <v>34233</v>
      </c>
      <c r="S4294" t="s">
        <v>33797</v>
      </c>
      <c r="T4294" t="s">
        <v>34357</v>
      </c>
      <c r="U4294" t="s">
        <v>32634</v>
      </c>
      <c r="V4294" t="s">
        <v>33055</v>
      </c>
      <c r="W4294">
        <v>210</v>
      </c>
      <c r="X4294">
        <v>2</v>
      </c>
      <c r="Y4294" t="s">
        <v>32654</v>
      </c>
      <c r="Z4294">
        <v>420</v>
      </c>
      <c r="AA4294">
        <v>8.5</v>
      </c>
      <c r="AB4294">
        <v>13</v>
      </c>
      <c r="AC4294">
        <v>1</v>
      </c>
      <c r="AD4294" t="str">
        <f t="shared" ref="AD4294:AD4357" si="674">IF((S4294="tühi")*(F4294&lt;&gt;"Elamumaa")*(G4294&lt;&gt;"Elamumaa")*(H4294&lt;&gt;"Elamumaa"),IF(Z4294=0,"",Z4294),"")</f>
        <v/>
      </c>
      <c r="AE4294" t="str">
        <f t="shared" si="668"/>
        <v/>
      </c>
      <c r="AF4294" t="str">
        <f t="shared" ref="AF4294:AF4357" si="675">IF((S4294&lt;&gt;"tühi")*(F4294&lt;&gt;"Elamumaa")*(G4294&lt;&gt;"Elamumaa")*(H4294&lt;&gt;"Elamumaa"),IF(Z4294=0,"",Z4294),"")</f>
        <v/>
      </c>
      <c r="AG4294">
        <f t="shared" si="669"/>
        <v>1</v>
      </c>
      <c r="AH4294">
        <f t="shared" si="672"/>
        <v>2.8</v>
      </c>
      <c r="AI4294">
        <v>0.14499999999999999</v>
      </c>
      <c r="AJ4294">
        <f t="shared" si="670"/>
        <v>0.40599999999999997</v>
      </c>
      <c r="AK4294" t="str">
        <f t="shared" si="673"/>
        <v/>
      </c>
      <c r="AL4294" t="str">
        <f t="shared" si="671"/>
        <v/>
      </c>
    </row>
    <row r="4295" spans="1:39" x14ac:dyDescent="0.2">
      <c r="A4295" t="s">
        <v>18090</v>
      </c>
      <c r="B4295" t="s">
        <v>58</v>
      </c>
      <c r="C4295" t="s">
        <v>18091</v>
      </c>
      <c r="D4295" s="1">
        <v>37868</v>
      </c>
      <c r="E4295" s="1">
        <v>43816</v>
      </c>
      <c r="F4295" t="s">
        <v>19</v>
      </c>
      <c r="I4295">
        <v>100</v>
      </c>
      <c r="J4295">
        <v>0</v>
      </c>
      <c r="K4295">
        <v>0</v>
      </c>
      <c r="L4295">
        <v>1524</v>
      </c>
      <c r="M4295">
        <v>1524</v>
      </c>
      <c r="N4295" t="s">
        <v>20</v>
      </c>
      <c r="O4295" t="s">
        <v>18092</v>
      </c>
      <c r="P4295" t="s">
        <v>28</v>
      </c>
      <c r="Q4295" t="s">
        <v>34233</v>
      </c>
      <c r="R4295" t="s">
        <v>34233</v>
      </c>
      <c r="S4295" t="s">
        <v>32628</v>
      </c>
      <c r="T4295" t="s">
        <v>32634</v>
      </c>
      <c r="U4295" t="s">
        <v>32634</v>
      </c>
      <c r="V4295" t="s">
        <v>33055</v>
      </c>
      <c r="W4295">
        <v>210</v>
      </c>
      <c r="X4295">
        <v>2</v>
      </c>
      <c r="Y4295" t="s">
        <v>32654</v>
      </c>
      <c r="Z4295">
        <v>420</v>
      </c>
      <c r="AA4295">
        <v>8.5</v>
      </c>
      <c r="AB4295">
        <v>14</v>
      </c>
      <c r="AC4295">
        <v>1</v>
      </c>
      <c r="AD4295" t="str">
        <f t="shared" si="674"/>
        <v/>
      </c>
      <c r="AE4295" t="str">
        <f t="shared" si="668"/>
        <v/>
      </c>
      <c r="AF4295" t="str">
        <f t="shared" si="675"/>
        <v/>
      </c>
      <c r="AG4295">
        <f t="shared" ref="AG4295:AG4325" si="676">IF((S4295&lt;&gt;"tühi")*(AC4295&lt;&gt;""),AC4295,"")</f>
        <v>1</v>
      </c>
      <c r="AH4295">
        <f t="shared" si="672"/>
        <v>2.8</v>
      </c>
      <c r="AI4295">
        <v>0.14499999999999999</v>
      </c>
      <c r="AJ4295">
        <f t="shared" si="670"/>
        <v>0.40599999999999997</v>
      </c>
      <c r="AK4295" t="str">
        <f t="shared" si="673"/>
        <v/>
      </c>
      <c r="AL4295" t="str">
        <f t="shared" si="671"/>
        <v/>
      </c>
    </row>
    <row r="4296" spans="1:39" x14ac:dyDescent="0.2">
      <c r="A4296" t="s">
        <v>18096</v>
      </c>
      <c r="B4296" t="s">
        <v>58</v>
      </c>
      <c r="C4296" t="s">
        <v>18097</v>
      </c>
      <c r="D4296" s="1">
        <v>37868</v>
      </c>
      <c r="E4296" s="1">
        <v>43456</v>
      </c>
      <c r="F4296" t="s">
        <v>19</v>
      </c>
      <c r="I4296">
        <v>100</v>
      </c>
      <c r="J4296">
        <v>0</v>
      </c>
      <c r="K4296">
        <v>0</v>
      </c>
      <c r="L4296">
        <v>1483</v>
      </c>
      <c r="M4296">
        <v>1483</v>
      </c>
      <c r="N4296" t="s">
        <v>20</v>
      </c>
      <c r="O4296" t="s">
        <v>18098</v>
      </c>
      <c r="P4296" t="s">
        <v>28</v>
      </c>
      <c r="Q4296" t="s">
        <v>34233</v>
      </c>
      <c r="R4296" t="s">
        <v>34233</v>
      </c>
      <c r="S4296" t="s">
        <v>33800</v>
      </c>
      <c r="T4296" t="s">
        <v>34357</v>
      </c>
      <c r="U4296" t="s">
        <v>32634</v>
      </c>
      <c r="V4296" t="s">
        <v>33055</v>
      </c>
      <c r="W4296">
        <v>210</v>
      </c>
      <c r="X4296">
        <v>2</v>
      </c>
      <c r="Y4296" t="s">
        <v>32654</v>
      </c>
      <c r="Z4296">
        <v>420</v>
      </c>
      <c r="AA4296">
        <v>8.5</v>
      </c>
      <c r="AB4296">
        <v>14</v>
      </c>
      <c r="AC4296">
        <v>1</v>
      </c>
      <c r="AD4296" t="str">
        <f t="shared" si="674"/>
        <v/>
      </c>
      <c r="AE4296" t="str">
        <f t="shared" si="668"/>
        <v/>
      </c>
      <c r="AF4296" t="str">
        <f t="shared" si="675"/>
        <v/>
      </c>
      <c r="AG4296">
        <f t="shared" si="676"/>
        <v>1</v>
      </c>
      <c r="AH4296">
        <f t="shared" si="672"/>
        <v>2.8</v>
      </c>
      <c r="AI4296">
        <v>0.14499999999999999</v>
      </c>
      <c r="AJ4296">
        <f t="shared" si="670"/>
        <v>0.40599999999999997</v>
      </c>
      <c r="AK4296" t="str">
        <f t="shared" si="673"/>
        <v/>
      </c>
      <c r="AL4296" t="str">
        <f t="shared" si="671"/>
        <v/>
      </c>
    </row>
    <row r="4297" spans="1:39" x14ac:dyDescent="0.2">
      <c r="A4297" t="s">
        <v>18111</v>
      </c>
      <c r="B4297" t="s">
        <v>58</v>
      </c>
      <c r="C4297" t="s">
        <v>18112</v>
      </c>
      <c r="D4297" s="1">
        <v>37868</v>
      </c>
      <c r="E4297" s="1">
        <v>43456</v>
      </c>
      <c r="F4297" t="s">
        <v>19</v>
      </c>
      <c r="I4297">
        <v>100</v>
      </c>
      <c r="J4297">
        <v>0</v>
      </c>
      <c r="K4297">
        <v>0</v>
      </c>
      <c r="L4297">
        <v>1483</v>
      </c>
      <c r="M4297">
        <v>1483</v>
      </c>
      <c r="N4297" t="s">
        <v>20</v>
      </c>
      <c r="O4297" t="s">
        <v>18113</v>
      </c>
      <c r="P4297" t="s">
        <v>28</v>
      </c>
      <c r="Q4297" t="s">
        <v>34233</v>
      </c>
      <c r="R4297" t="s">
        <v>34233</v>
      </c>
      <c r="S4297" t="s">
        <v>32628</v>
      </c>
      <c r="T4297" t="s">
        <v>34354</v>
      </c>
      <c r="U4297" t="s">
        <v>32634</v>
      </c>
      <c r="V4297" t="s">
        <v>33055</v>
      </c>
      <c r="W4297">
        <v>210</v>
      </c>
      <c r="X4297">
        <v>2</v>
      </c>
      <c r="Y4297" t="s">
        <v>32654</v>
      </c>
      <c r="Z4297">
        <v>420</v>
      </c>
      <c r="AA4297">
        <v>8.5</v>
      </c>
      <c r="AB4297">
        <v>14</v>
      </c>
      <c r="AC4297">
        <v>1</v>
      </c>
      <c r="AD4297" t="str">
        <f t="shared" si="674"/>
        <v/>
      </c>
      <c r="AE4297" t="str">
        <f t="shared" si="668"/>
        <v/>
      </c>
      <c r="AF4297" t="str">
        <f t="shared" si="675"/>
        <v/>
      </c>
      <c r="AG4297">
        <f t="shared" si="676"/>
        <v>1</v>
      </c>
      <c r="AH4297">
        <f t="shared" si="672"/>
        <v>2.8</v>
      </c>
      <c r="AI4297">
        <v>0.14499999999999999</v>
      </c>
      <c r="AJ4297">
        <f t="shared" si="670"/>
        <v>0.40599999999999997</v>
      </c>
      <c r="AK4297" t="str">
        <f t="shared" si="673"/>
        <v/>
      </c>
      <c r="AL4297" t="str">
        <f t="shared" si="671"/>
        <v/>
      </c>
    </row>
    <row r="4298" spans="1:39" x14ac:dyDescent="0.2">
      <c r="A4298" t="s">
        <v>18075</v>
      </c>
      <c r="B4298" t="s">
        <v>58</v>
      </c>
      <c r="C4298" t="s">
        <v>18076</v>
      </c>
      <c r="D4298" s="1">
        <v>37868</v>
      </c>
      <c r="E4298" s="1">
        <v>43951</v>
      </c>
      <c r="F4298" t="s">
        <v>19</v>
      </c>
      <c r="I4298">
        <v>100</v>
      </c>
      <c r="J4298">
        <v>0</v>
      </c>
      <c r="K4298">
        <v>0</v>
      </c>
      <c r="L4298">
        <v>1636</v>
      </c>
      <c r="M4298">
        <v>1636</v>
      </c>
      <c r="N4298" t="s">
        <v>20</v>
      </c>
      <c r="O4298" t="s">
        <v>18077</v>
      </c>
      <c r="P4298" t="s">
        <v>28</v>
      </c>
      <c r="Q4298" t="s">
        <v>34233</v>
      </c>
      <c r="R4298" t="s">
        <v>34233</v>
      </c>
      <c r="S4298" t="s">
        <v>33797</v>
      </c>
      <c r="T4298" t="s">
        <v>34382</v>
      </c>
      <c r="U4298" t="s">
        <v>32634</v>
      </c>
      <c r="V4298" t="s">
        <v>33055</v>
      </c>
      <c r="W4298">
        <v>210</v>
      </c>
      <c r="X4298">
        <v>2</v>
      </c>
      <c r="Y4298" t="s">
        <v>32654</v>
      </c>
      <c r="Z4298">
        <v>420</v>
      </c>
      <c r="AA4298">
        <v>8.5</v>
      </c>
      <c r="AB4298">
        <v>13</v>
      </c>
      <c r="AC4298">
        <v>1</v>
      </c>
      <c r="AD4298" t="str">
        <f t="shared" si="674"/>
        <v/>
      </c>
      <c r="AE4298" t="str">
        <f t="shared" si="668"/>
        <v/>
      </c>
      <c r="AF4298" t="str">
        <f t="shared" si="675"/>
        <v/>
      </c>
      <c r="AG4298">
        <f t="shared" si="676"/>
        <v>1</v>
      </c>
      <c r="AH4298">
        <f t="shared" si="672"/>
        <v>2.8</v>
      </c>
      <c r="AI4298">
        <v>0.14499999999999999</v>
      </c>
      <c r="AJ4298">
        <f t="shared" si="670"/>
        <v>0.40599999999999997</v>
      </c>
      <c r="AK4298" t="str">
        <f t="shared" si="673"/>
        <v/>
      </c>
      <c r="AL4298" t="str">
        <f t="shared" si="671"/>
        <v/>
      </c>
    </row>
    <row r="4299" spans="1:39" x14ac:dyDescent="0.2">
      <c r="A4299" t="s">
        <v>18093</v>
      </c>
      <c r="B4299" t="s">
        <v>58</v>
      </c>
      <c r="C4299" t="s">
        <v>18094</v>
      </c>
      <c r="D4299" s="1">
        <v>37868</v>
      </c>
      <c r="E4299" s="1">
        <v>43525</v>
      </c>
      <c r="F4299" t="s">
        <v>19</v>
      </c>
      <c r="I4299">
        <v>100</v>
      </c>
      <c r="J4299">
        <v>0</v>
      </c>
      <c r="K4299">
        <v>0</v>
      </c>
      <c r="L4299">
        <v>1450</v>
      </c>
      <c r="M4299">
        <v>1450</v>
      </c>
      <c r="N4299" t="s">
        <v>20</v>
      </c>
      <c r="O4299" t="s">
        <v>18095</v>
      </c>
      <c r="P4299" t="s">
        <v>28</v>
      </c>
      <c r="Q4299" t="s">
        <v>34233</v>
      </c>
      <c r="R4299" t="s">
        <v>34233</v>
      </c>
      <c r="S4299" t="s">
        <v>32628</v>
      </c>
      <c r="T4299" t="s">
        <v>34354</v>
      </c>
      <c r="U4299" t="s">
        <v>32634</v>
      </c>
      <c r="V4299" t="s">
        <v>33055</v>
      </c>
      <c r="W4299">
        <v>210</v>
      </c>
      <c r="X4299">
        <v>2</v>
      </c>
      <c r="Y4299" t="s">
        <v>32654</v>
      </c>
      <c r="Z4299">
        <v>420</v>
      </c>
      <c r="AA4299">
        <v>8.5</v>
      </c>
      <c r="AB4299">
        <v>15</v>
      </c>
      <c r="AC4299">
        <v>1</v>
      </c>
      <c r="AD4299" t="str">
        <f t="shared" si="674"/>
        <v/>
      </c>
      <c r="AE4299" t="str">
        <f t="shared" si="668"/>
        <v/>
      </c>
      <c r="AF4299" t="str">
        <f t="shared" si="675"/>
        <v/>
      </c>
      <c r="AG4299">
        <f t="shared" si="676"/>
        <v>1</v>
      </c>
      <c r="AH4299">
        <f t="shared" si="672"/>
        <v>2.8</v>
      </c>
      <c r="AI4299">
        <v>0.14499999999999999</v>
      </c>
      <c r="AJ4299">
        <f t="shared" si="670"/>
        <v>0.40599999999999997</v>
      </c>
      <c r="AK4299" t="str">
        <f t="shared" si="673"/>
        <v/>
      </c>
      <c r="AL4299" t="str">
        <f t="shared" si="671"/>
        <v/>
      </c>
    </row>
    <row r="4300" spans="1:39" x14ac:dyDescent="0.2">
      <c r="A4300" t="s">
        <v>27331</v>
      </c>
      <c r="B4300" t="s">
        <v>58</v>
      </c>
      <c r="C4300" t="s">
        <v>27332</v>
      </c>
      <c r="D4300" s="1">
        <v>41843</v>
      </c>
      <c r="E4300" s="1">
        <v>43456</v>
      </c>
      <c r="F4300" t="s">
        <v>19</v>
      </c>
      <c r="I4300">
        <v>100</v>
      </c>
      <c r="J4300">
        <v>0</v>
      </c>
      <c r="K4300">
        <v>0</v>
      </c>
      <c r="L4300">
        <v>1666</v>
      </c>
      <c r="M4300">
        <v>1666</v>
      </c>
      <c r="N4300" t="s">
        <v>20</v>
      </c>
      <c r="O4300" t="s">
        <v>27333</v>
      </c>
      <c r="P4300" t="s">
        <v>28</v>
      </c>
      <c r="Q4300" t="s">
        <v>34233</v>
      </c>
      <c r="R4300" t="s">
        <v>34233</v>
      </c>
      <c r="S4300" t="s">
        <v>32628</v>
      </c>
      <c r="T4300" t="s">
        <v>34357</v>
      </c>
      <c r="U4300" t="s">
        <v>32634</v>
      </c>
      <c r="V4300" t="s">
        <v>33052</v>
      </c>
      <c r="W4300">
        <v>300</v>
      </c>
      <c r="X4300">
        <v>2</v>
      </c>
      <c r="Y4300" t="s">
        <v>32654</v>
      </c>
      <c r="Z4300">
        <v>450</v>
      </c>
      <c r="AA4300">
        <v>8.5</v>
      </c>
      <c r="AC4300">
        <v>1</v>
      </c>
      <c r="AD4300" t="str">
        <f t="shared" si="674"/>
        <v/>
      </c>
      <c r="AE4300" t="str">
        <f t="shared" si="668"/>
        <v/>
      </c>
      <c r="AF4300" t="str">
        <f t="shared" si="675"/>
        <v/>
      </c>
      <c r="AG4300">
        <f t="shared" si="676"/>
        <v>1</v>
      </c>
      <c r="AH4300">
        <f t="shared" si="672"/>
        <v>2.8</v>
      </c>
      <c r="AI4300">
        <v>0.14499999999999999</v>
      </c>
      <c r="AJ4300">
        <f t="shared" si="670"/>
        <v>0.40599999999999997</v>
      </c>
      <c r="AK4300" t="str">
        <f t="shared" si="673"/>
        <v/>
      </c>
      <c r="AL4300" t="str">
        <f t="shared" si="671"/>
        <v/>
      </c>
    </row>
    <row r="4301" spans="1:39" x14ac:dyDescent="0.2">
      <c r="A4301" t="s">
        <v>27334</v>
      </c>
      <c r="B4301" t="s">
        <v>58</v>
      </c>
      <c r="C4301" t="s">
        <v>27335</v>
      </c>
      <c r="D4301" s="1">
        <v>41843</v>
      </c>
      <c r="E4301" s="1">
        <v>43456</v>
      </c>
      <c r="F4301" t="s">
        <v>19</v>
      </c>
      <c r="I4301">
        <v>100</v>
      </c>
      <c r="J4301">
        <v>0</v>
      </c>
      <c r="K4301">
        <v>0</v>
      </c>
      <c r="L4301">
        <v>1606</v>
      </c>
      <c r="M4301">
        <v>1606</v>
      </c>
      <c r="N4301" t="s">
        <v>20</v>
      </c>
      <c r="O4301" t="s">
        <v>27336</v>
      </c>
      <c r="P4301" t="s">
        <v>28</v>
      </c>
      <c r="Q4301" t="s">
        <v>34233</v>
      </c>
      <c r="R4301" t="s">
        <v>34233</v>
      </c>
      <c r="S4301" t="s">
        <v>32628</v>
      </c>
      <c r="T4301" t="s">
        <v>34357</v>
      </c>
      <c r="U4301" t="s">
        <v>32634</v>
      </c>
      <c r="V4301" t="s">
        <v>33052</v>
      </c>
      <c r="W4301">
        <v>240</v>
      </c>
      <c r="X4301">
        <v>2</v>
      </c>
      <c r="Y4301" t="s">
        <v>32654</v>
      </c>
      <c r="Z4301">
        <v>450</v>
      </c>
      <c r="AA4301">
        <v>8.5</v>
      </c>
      <c r="AC4301">
        <v>1</v>
      </c>
      <c r="AD4301" t="str">
        <f t="shared" si="674"/>
        <v/>
      </c>
      <c r="AE4301" t="str">
        <f t="shared" si="668"/>
        <v/>
      </c>
      <c r="AF4301" t="str">
        <f t="shared" si="675"/>
        <v/>
      </c>
      <c r="AG4301">
        <f t="shared" si="676"/>
        <v>1</v>
      </c>
      <c r="AH4301">
        <f t="shared" si="672"/>
        <v>2.8</v>
      </c>
      <c r="AI4301">
        <v>0.14499999999999999</v>
      </c>
      <c r="AJ4301">
        <f t="shared" si="670"/>
        <v>0.40599999999999997</v>
      </c>
      <c r="AK4301" t="str">
        <f t="shared" si="673"/>
        <v/>
      </c>
      <c r="AL4301" t="str">
        <f t="shared" si="671"/>
        <v/>
      </c>
    </row>
    <row r="4302" spans="1:39" x14ac:dyDescent="0.2">
      <c r="A4302" t="s">
        <v>18081</v>
      </c>
      <c r="B4302" t="s">
        <v>58</v>
      </c>
      <c r="C4302" t="s">
        <v>18082</v>
      </c>
      <c r="D4302" s="1">
        <v>37868</v>
      </c>
      <c r="E4302" s="1">
        <v>43456</v>
      </c>
      <c r="F4302" t="s">
        <v>19</v>
      </c>
      <c r="I4302">
        <v>100</v>
      </c>
      <c r="J4302">
        <v>0</v>
      </c>
      <c r="K4302">
        <v>0</v>
      </c>
      <c r="L4302">
        <v>1405</v>
      </c>
      <c r="M4302">
        <v>1405</v>
      </c>
      <c r="N4302" t="s">
        <v>20</v>
      </c>
      <c r="O4302" t="s">
        <v>18083</v>
      </c>
      <c r="P4302" t="s">
        <v>28</v>
      </c>
      <c r="Q4302" t="s">
        <v>34233</v>
      </c>
      <c r="R4302" t="s">
        <v>34233</v>
      </c>
      <c r="S4302" t="s">
        <v>32628</v>
      </c>
      <c r="T4302" t="s">
        <v>34239</v>
      </c>
      <c r="U4302" t="s">
        <v>32634</v>
      </c>
      <c r="V4302" t="s">
        <v>33055</v>
      </c>
      <c r="W4302">
        <v>210</v>
      </c>
      <c r="X4302">
        <v>2</v>
      </c>
      <c r="Y4302" t="s">
        <v>32654</v>
      </c>
      <c r="Z4302">
        <v>420</v>
      </c>
      <c r="AA4302">
        <v>8.5</v>
      </c>
      <c r="AB4302">
        <v>15</v>
      </c>
      <c r="AC4302">
        <v>1</v>
      </c>
      <c r="AD4302" t="str">
        <f t="shared" si="674"/>
        <v/>
      </c>
      <c r="AE4302" t="str">
        <f t="shared" si="668"/>
        <v/>
      </c>
      <c r="AF4302" t="str">
        <f t="shared" si="675"/>
        <v/>
      </c>
      <c r="AG4302">
        <f t="shared" si="676"/>
        <v>1</v>
      </c>
      <c r="AH4302">
        <f t="shared" si="672"/>
        <v>2.8</v>
      </c>
      <c r="AI4302">
        <v>0.14499999999999999</v>
      </c>
      <c r="AJ4302">
        <f t="shared" si="670"/>
        <v>0.40599999999999997</v>
      </c>
      <c r="AK4302" t="str">
        <f t="shared" si="673"/>
        <v/>
      </c>
      <c r="AL4302" t="str">
        <f t="shared" si="671"/>
        <v/>
      </c>
    </row>
    <row r="4303" spans="1:39" x14ac:dyDescent="0.2">
      <c r="A4303" t="s">
        <v>27337</v>
      </c>
      <c r="B4303" t="s">
        <v>58</v>
      </c>
      <c r="C4303" t="s">
        <v>27338</v>
      </c>
      <c r="D4303" s="1">
        <v>41843</v>
      </c>
      <c r="E4303" s="1">
        <v>43456</v>
      </c>
      <c r="F4303" t="s">
        <v>19</v>
      </c>
      <c r="I4303">
        <v>100</v>
      </c>
      <c r="J4303">
        <v>0</v>
      </c>
      <c r="K4303">
        <v>0</v>
      </c>
      <c r="L4303">
        <v>1283</v>
      </c>
      <c r="M4303">
        <v>1283</v>
      </c>
      <c r="N4303" t="s">
        <v>20</v>
      </c>
      <c r="O4303" t="s">
        <v>27339</v>
      </c>
      <c r="P4303" t="s">
        <v>28</v>
      </c>
      <c r="Q4303" t="s">
        <v>34233</v>
      </c>
      <c r="R4303" t="s">
        <v>34233</v>
      </c>
      <c r="S4303" t="s">
        <v>32628</v>
      </c>
      <c r="T4303" t="s">
        <v>34357</v>
      </c>
      <c r="U4303" t="s">
        <v>32634</v>
      </c>
      <c r="V4303" t="s">
        <v>33052</v>
      </c>
      <c r="W4303">
        <v>240</v>
      </c>
      <c r="X4303">
        <v>2</v>
      </c>
      <c r="Y4303" t="s">
        <v>32654</v>
      </c>
      <c r="Z4303">
        <v>450</v>
      </c>
      <c r="AA4303">
        <v>8.5</v>
      </c>
      <c r="AC4303">
        <v>1</v>
      </c>
      <c r="AD4303" t="str">
        <f t="shared" si="674"/>
        <v/>
      </c>
      <c r="AE4303" t="str">
        <f t="shared" si="668"/>
        <v/>
      </c>
      <c r="AF4303" t="str">
        <f t="shared" si="675"/>
        <v/>
      </c>
      <c r="AG4303">
        <f t="shared" si="676"/>
        <v>1</v>
      </c>
      <c r="AH4303">
        <f t="shared" si="672"/>
        <v>2.8</v>
      </c>
      <c r="AI4303">
        <v>0.14499999999999999</v>
      </c>
      <c r="AJ4303">
        <f t="shared" si="670"/>
        <v>0.40599999999999997</v>
      </c>
      <c r="AK4303" t="str">
        <f t="shared" si="673"/>
        <v/>
      </c>
      <c r="AL4303" t="str">
        <f t="shared" si="671"/>
        <v/>
      </c>
    </row>
    <row r="4304" spans="1:39" x14ac:dyDescent="0.2">
      <c r="A4304" t="s">
        <v>18084</v>
      </c>
      <c r="B4304" t="s">
        <v>58</v>
      </c>
      <c r="C4304" t="s">
        <v>18085</v>
      </c>
      <c r="D4304" s="1">
        <v>37868</v>
      </c>
      <c r="E4304" s="1">
        <v>43456</v>
      </c>
      <c r="F4304" s="9" t="s">
        <v>19</v>
      </c>
      <c r="I4304">
        <v>100</v>
      </c>
      <c r="J4304">
        <v>0</v>
      </c>
      <c r="K4304">
        <v>0</v>
      </c>
      <c r="L4304">
        <v>402</v>
      </c>
      <c r="M4304">
        <v>402</v>
      </c>
      <c r="N4304" t="s">
        <v>20</v>
      </c>
      <c r="O4304" t="s">
        <v>18086</v>
      </c>
      <c r="P4304" t="s">
        <v>28</v>
      </c>
      <c r="Q4304" t="s">
        <v>34233</v>
      </c>
      <c r="R4304" t="s">
        <v>34233</v>
      </c>
      <c r="S4304" t="s">
        <v>32627</v>
      </c>
      <c r="T4304" t="s">
        <v>34233</v>
      </c>
      <c r="U4304" t="s">
        <v>34232</v>
      </c>
      <c r="V4304" t="s">
        <v>33055</v>
      </c>
      <c r="AD4304" t="str">
        <f t="shared" si="674"/>
        <v/>
      </c>
      <c r="AE4304" t="str">
        <f t="shared" si="668"/>
        <v/>
      </c>
      <c r="AF4304" t="str">
        <f t="shared" si="675"/>
        <v/>
      </c>
      <c r="AG4304" t="str">
        <f t="shared" si="676"/>
        <v/>
      </c>
      <c r="AH4304" t="str">
        <f t="shared" si="672"/>
        <v/>
      </c>
      <c r="AI4304">
        <v>0.14499999999999999</v>
      </c>
      <c r="AJ4304" t="str">
        <f t="shared" si="670"/>
        <v/>
      </c>
      <c r="AK4304" t="str">
        <f t="shared" si="673"/>
        <v/>
      </c>
      <c r="AL4304" t="str">
        <f t="shared" si="671"/>
        <v/>
      </c>
      <c r="AM4304" t="s">
        <v>33952</v>
      </c>
    </row>
    <row r="4305" spans="1:39" x14ac:dyDescent="0.2">
      <c r="A4305" t="s">
        <v>21003</v>
      </c>
      <c r="B4305" t="s">
        <v>58</v>
      </c>
      <c r="C4305" t="s">
        <v>21004</v>
      </c>
      <c r="D4305" s="1">
        <v>38602</v>
      </c>
      <c r="E4305" s="1">
        <v>44488</v>
      </c>
      <c r="F4305" t="s">
        <v>19</v>
      </c>
      <c r="I4305">
        <v>100</v>
      </c>
      <c r="J4305">
        <v>0</v>
      </c>
      <c r="K4305">
        <v>0</v>
      </c>
      <c r="L4305">
        <v>1460</v>
      </c>
      <c r="M4305">
        <v>1460</v>
      </c>
      <c r="N4305" t="s">
        <v>20</v>
      </c>
      <c r="O4305" t="s">
        <v>21005</v>
      </c>
      <c r="P4305" t="s">
        <v>28</v>
      </c>
      <c r="Q4305" t="s">
        <v>34233</v>
      </c>
      <c r="R4305" t="s">
        <v>34233</v>
      </c>
      <c r="S4305" t="s">
        <v>32628</v>
      </c>
      <c r="T4305" t="s">
        <v>34355</v>
      </c>
      <c r="U4305" t="s">
        <v>32656</v>
      </c>
      <c r="V4305" t="s">
        <v>33057</v>
      </c>
      <c r="W4305">
        <v>365</v>
      </c>
      <c r="X4305">
        <v>2</v>
      </c>
      <c r="Y4305" t="s">
        <v>32654</v>
      </c>
      <c r="AA4305">
        <v>9</v>
      </c>
      <c r="AB4305">
        <v>25</v>
      </c>
      <c r="AC4305">
        <v>2</v>
      </c>
      <c r="AD4305" t="str">
        <f t="shared" si="674"/>
        <v/>
      </c>
      <c r="AE4305" t="str">
        <f t="shared" si="668"/>
        <v/>
      </c>
      <c r="AF4305" t="str">
        <f t="shared" si="675"/>
        <v/>
      </c>
      <c r="AG4305">
        <f t="shared" si="676"/>
        <v>2</v>
      </c>
      <c r="AH4305">
        <f t="shared" si="672"/>
        <v>5.6</v>
      </c>
      <c r="AI4305">
        <v>0.14499999999999999</v>
      </c>
      <c r="AJ4305">
        <f t="shared" si="670"/>
        <v>0.81199999999999994</v>
      </c>
      <c r="AK4305" t="str">
        <f t="shared" si="673"/>
        <v/>
      </c>
      <c r="AL4305" t="str">
        <f t="shared" si="671"/>
        <v/>
      </c>
      <c r="AM4305" t="s">
        <v>33986</v>
      </c>
    </row>
    <row r="4306" spans="1:39" x14ac:dyDescent="0.2">
      <c r="A4306" t="s">
        <v>21006</v>
      </c>
      <c r="B4306" t="s">
        <v>58</v>
      </c>
      <c r="C4306" t="s">
        <v>21007</v>
      </c>
      <c r="D4306" s="1">
        <v>38602</v>
      </c>
      <c r="E4306" s="1">
        <v>44488</v>
      </c>
      <c r="F4306" t="s">
        <v>19</v>
      </c>
      <c r="I4306">
        <v>100</v>
      </c>
      <c r="J4306">
        <v>0</v>
      </c>
      <c r="K4306">
        <v>0</v>
      </c>
      <c r="L4306">
        <v>1322</v>
      </c>
      <c r="M4306">
        <v>1322</v>
      </c>
      <c r="N4306" t="s">
        <v>20</v>
      </c>
      <c r="O4306" t="s">
        <v>21008</v>
      </c>
      <c r="P4306" t="s">
        <v>28</v>
      </c>
      <c r="Q4306" t="s">
        <v>34233</v>
      </c>
      <c r="R4306" t="s">
        <v>34233</v>
      </c>
      <c r="S4306" t="s">
        <v>32628</v>
      </c>
      <c r="T4306" t="s">
        <v>34528</v>
      </c>
      <c r="U4306" t="s">
        <v>32656</v>
      </c>
      <c r="V4306" t="s">
        <v>33057</v>
      </c>
      <c r="W4306">
        <v>330</v>
      </c>
      <c r="X4306">
        <v>2</v>
      </c>
      <c r="Y4306" t="s">
        <v>32654</v>
      </c>
      <c r="AA4306">
        <v>9</v>
      </c>
      <c r="AB4306">
        <v>25</v>
      </c>
      <c r="AC4306">
        <v>2</v>
      </c>
      <c r="AD4306" t="str">
        <f t="shared" si="674"/>
        <v/>
      </c>
      <c r="AE4306" t="str">
        <f t="shared" ref="AE4306:AE4369" si="677">IF((S4306="tühi")*(AC4306&lt;&gt;""),AC4306,"")</f>
        <v/>
      </c>
      <c r="AF4306" t="str">
        <f t="shared" si="675"/>
        <v/>
      </c>
      <c r="AG4306">
        <f t="shared" si="676"/>
        <v>2</v>
      </c>
      <c r="AH4306">
        <f t="shared" si="672"/>
        <v>5.6</v>
      </c>
      <c r="AI4306">
        <v>0.14499999999999999</v>
      </c>
      <c r="AJ4306">
        <f t="shared" si="670"/>
        <v>0.81199999999999994</v>
      </c>
      <c r="AK4306" t="str">
        <f t="shared" si="673"/>
        <v/>
      </c>
      <c r="AL4306" t="str">
        <f t="shared" si="671"/>
        <v/>
      </c>
      <c r="AM4306" t="s">
        <v>33986</v>
      </c>
    </row>
    <row r="4307" spans="1:39" x14ac:dyDescent="0.2">
      <c r="A4307" t="s">
        <v>21009</v>
      </c>
      <c r="B4307" t="s">
        <v>58</v>
      </c>
      <c r="C4307" t="s">
        <v>21010</v>
      </c>
      <c r="D4307" s="1">
        <v>38602</v>
      </c>
      <c r="E4307" s="1">
        <v>44488</v>
      </c>
      <c r="F4307" t="s">
        <v>19</v>
      </c>
      <c r="I4307">
        <v>100</v>
      </c>
      <c r="J4307">
        <v>0</v>
      </c>
      <c r="K4307">
        <v>0</v>
      </c>
      <c r="L4307">
        <v>1785</v>
      </c>
      <c r="M4307">
        <v>1785</v>
      </c>
      <c r="N4307" t="s">
        <v>20</v>
      </c>
      <c r="O4307" t="s">
        <v>21011</v>
      </c>
      <c r="P4307" t="s">
        <v>28</v>
      </c>
      <c r="Q4307" t="s">
        <v>34233</v>
      </c>
      <c r="R4307" t="s">
        <v>34233</v>
      </c>
      <c r="S4307" t="s">
        <v>32628</v>
      </c>
      <c r="T4307" t="s">
        <v>34356</v>
      </c>
      <c r="U4307" t="s">
        <v>32656</v>
      </c>
      <c r="V4307" t="s">
        <v>33057</v>
      </c>
      <c r="W4307">
        <v>446</v>
      </c>
      <c r="X4307">
        <v>2</v>
      </c>
      <c r="Y4307" t="s">
        <v>32654</v>
      </c>
      <c r="AA4307">
        <v>9</v>
      </c>
      <c r="AB4307">
        <v>25</v>
      </c>
      <c r="AC4307">
        <v>2</v>
      </c>
      <c r="AD4307" t="str">
        <f t="shared" si="674"/>
        <v/>
      </c>
      <c r="AE4307" t="str">
        <f t="shared" si="677"/>
        <v/>
      </c>
      <c r="AF4307" t="str">
        <f t="shared" si="675"/>
        <v/>
      </c>
      <c r="AG4307">
        <f t="shared" si="676"/>
        <v>2</v>
      </c>
      <c r="AH4307">
        <f t="shared" si="672"/>
        <v>5.6</v>
      </c>
      <c r="AI4307">
        <v>0.14499999999999999</v>
      </c>
      <c r="AJ4307">
        <f t="shared" si="670"/>
        <v>0.81199999999999994</v>
      </c>
      <c r="AK4307" t="str">
        <f t="shared" si="673"/>
        <v/>
      </c>
      <c r="AL4307" t="str">
        <f t="shared" si="671"/>
        <v/>
      </c>
      <c r="AM4307" t="s">
        <v>33986</v>
      </c>
    </row>
    <row r="4308" spans="1:39" x14ac:dyDescent="0.2">
      <c r="A4308" t="s">
        <v>21012</v>
      </c>
      <c r="B4308" t="s">
        <v>58</v>
      </c>
      <c r="C4308" t="s">
        <v>21013</v>
      </c>
      <c r="D4308" s="1">
        <v>38602</v>
      </c>
      <c r="E4308" s="1">
        <v>44488</v>
      </c>
      <c r="F4308" t="s">
        <v>19</v>
      </c>
      <c r="I4308">
        <v>100</v>
      </c>
      <c r="J4308">
        <v>0</v>
      </c>
      <c r="K4308">
        <v>0</v>
      </c>
      <c r="L4308">
        <v>1380</v>
      </c>
      <c r="M4308">
        <v>1380</v>
      </c>
      <c r="N4308" t="s">
        <v>20</v>
      </c>
      <c r="O4308" t="s">
        <v>21014</v>
      </c>
      <c r="P4308" t="s">
        <v>28</v>
      </c>
      <c r="Q4308" t="s">
        <v>34233</v>
      </c>
      <c r="R4308" t="s">
        <v>34233</v>
      </c>
      <c r="S4308" t="s">
        <v>33797</v>
      </c>
      <c r="T4308" t="s">
        <v>34356</v>
      </c>
      <c r="U4308" t="s">
        <v>32656</v>
      </c>
      <c r="V4308" t="s">
        <v>33057</v>
      </c>
      <c r="W4308">
        <v>345</v>
      </c>
      <c r="X4308">
        <v>2</v>
      </c>
      <c r="Y4308" t="s">
        <v>32654</v>
      </c>
      <c r="AA4308">
        <v>9</v>
      </c>
      <c r="AB4308">
        <v>25</v>
      </c>
      <c r="AC4308">
        <v>2</v>
      </c>
      <c r="AD4308" t="str">
        <f t="shared" si="674"/>
        <v/>
      </c>
      <c r="AE4308" t="str">
        <f t="shared" si="677"/>
        <v/>
      </c>
      <c r="AF4308" t="str">
        <f t="shared" si="675"/>
        <v/>
      </c>
      <c r="AG4308">
        <f t="shared" si="676"/>
        <v>2</v>
      </c>
      <c r="AH4308">
        <f t="shared" si="672"/>
        <v>5.6</v>
      </c>
      <c r="AI4308">
        <v>0.14499999999999999</v>
      </c>
      <c r="AJ4308">
        <f t="shared" si="670"/>
        <v>0.81199999999999994</v>
      </c>
      <c r="AK4308" t="str">
        <f t="shared" si="673"/>
        <v/>
      </c>
      <c r="AL4308" t="str">
        <f t="shared" si="671"/>
        <v/>
      </c>
      <c r="AM4308" t="s">
        <v>33986</v>
      </c>
    </row>
    <row r="4309" spans="1:39" x14ac:dyDescent="0.2">
      <c r="A4309" t="s">
        <v>21029</v>
      </c>
      <c r="B4309" t="s">
        <v>58</v>
      </c>
      <c r="C4309" t="s">
        <v>21030</v>
      </c>
      <c r="D4309" s="1">
        <v>38602</v>
      </c>
      <c r="E4309" s="1">
        <v>44488</v>
      </c>
      <c r="F4309" t="s">
        <v>19</v>
      </c>
      <c r="I4309">
        <v>100</v>
      </c>
      <c r="J4309">
        <v>0</v>
      </c>
      <c r="K4309">
        <v>0</v>
      </c>
      <c r="L4309">
        <v>1541</v>
      </c>
      <c r="M4309">
        <v>1541</v>
      </c>
      <c r="N4309" t="s">
        <v>20</v>
      </c>
      <c r="O4309" t="s">
        <v>21031</v>
      </c>
      <c r="P4309" t="s">
        <v>28</v>
      </c>
      <c r="Q4309" t="s">
        <v>34233</v>
      </c>
      <c r="R4309" t="s">
        <v>34233</v>
      </c>
      <c r="S4309" t="s">
        <v>32628</v>
      </c>
      <c r="T4309" t="s">
        <v>34356</v>
      </c>
      <c r="U4309" t="s">
        <v>32656</v>
      </c>
      <c r="V4309" t="s">
        <v>33057</v>
      </c>
      <c r="W4309">
        <v>385</v>
      </c>
      <c r="X4309">
        <v>2</v>
      </c>
      <c r="Y4309" t="s">
        <v>32654</v>
      </c>
      <c r="AA4309">
        <v>9</v>
      </c>
      <c r="AB4309">
        <v>25</v>
      </c>
      <c r="AC4309">
        <v>2</v>
      </c>
      <c r="AD4309" t="str">
        <f t="shared" si="674"/>
        <v/>
      </c>
      <c r="AE4309" t="str">
        <f t="shared" si="677"/>
        <v/>
      </c>
      <c r="AF4309" t="str">
        <f t="shared" si="675"/>
        <v/>
      </c>
      <c r="AG4309">
        <f t="shared" si="676"/>
        <v>2</v>
      </c>
      <c r="AH4309">
        <f t="shared" si="672"/>
        <v>5.6</v>
      </c>
      <c r="AI4309">
        <v>0.14499999999999999</v>
      </c>
      <c r="AJ4309">
        <f t="shared" si="670"/>
        <v>0.81199999999999994</v>
      </c>
      <c r="AK4309" t="str">
        <f t="shared" si="673"/>
        <v/>
      </c>
      <c r="AL4309" t="str">
        <f t="shared" si="671"/>
        <v/>
      </c>
      <c r="AM4309" t="s">
        <v>33986</v>
      </c>
    </row>
    <row r="4310" spans="1:39" x14ac:dyDescent="0.2">
      <c r="A4310" t="s">
        <v>21015</v>
      </c>
      <c r="B4310" t="s">
        <v>58</v>
      </c>
      <c r="C4310" t="s">
        <v>21016</v>
      </c>
      <c r="D4310" s="1">
        <v>38602</v>
      </c>
      <c r="E4310" s="1">
        <v>44488</v>
      </c>
      <c r="F4310" t="s">
        <v>19</v>
      </c>
      <c r="I4310">
        <v>100</v>
      </c>
      <c r="J4310">
        <v>0</v>
      </c>
      <c r="K4310">
        <v>0</v>
      </c>
      <c r="L4310">
        <v>1395</v>
      </c>
      <c r="M4310">
        <v>1395</v>
      </c>
      <c r="N4310" t="s">
        <v>20</v>
      </c>
      <c r="O4310" t="s">
        <v>21017</v>
      </c>
      <c r="P4310" t="s">
        <v>28</v>
      </c>
      <c r="Q4310" t="s">
        <v>34233</v>
      </c>
      <c r="R4310" t="s">
        <v>34233</v>
      </c>
      <c r="S4310" t="s">
        <v>32628</v>
      </c>
      <c r="T4310" t="s">
        <v>34355</v>
      </c>
      <c r="U4310" t="s">
        <v>32656</v>
      </c>
      <c r="V4310" t="s">
        <v>33057</v>
      </c>
      <c r="W4310">
        <v>349</v>
      </c>
      <c r="X4310">
        <v>2</v>
      </c>
      <c r="Y4310" t="s">
        <v>32654</v>
      </c>
      <c r="AA4310">
        <v>9</v>
      </c>
      <c r="AB4310">
        <v>25</v>
      </c>
      <c r="AC4310">
        <v>2</v>
      </c>
      <c r="AD4310" t="str">
        <f t="shared" si="674"/>
        <v/>
      </c>
      <c r="AE4310" t="str">
        <f t="shared" si="677"/>
        <v/>
      </c>
      <c r="AF4310" t="str">
        <f t="shared" si="675"/>
        <v/>
      </c>
      <c r="AG4310">
        <f t="shared" si="676"/>
        <v>2</v>
      </c>
      <c r="AH4310">
        <f t="shared" si="672"/>
        <v>5.6</v>
      </c>
      <c r="AI4310">
        <v>0.14499999999999999</v>
      </c>
      <c r="AJ4310">
        <f t="shared" si="670"/>
        <v>0.81199999999999994</v>
      </c>
      <c r="AK4310" t="str">
        <f t="shared" si="673"/>
        <v/>
      </c>
      <c r="AL4310" t="str">
        <f t="shared" si="671"/>
        <v/>
      </c>
      <c r="AM4310" t="s">
        <v>33986</v>
      </c>
    </row>
    <row r="4311" spans="1:39" x14ac:dyDescent="0.2">
      <c r="A4311" t="s">
        <v>21018</v>
      </c>
      <c r="B4311" t="s">
        <v>58</v>
      </c>
      <c r="C4311" t="s">
        <v>21019</v>
      </c>
      <c r="D4311" s="1">
        <v>38602</v>
      </c>
      <c r="E4311" s="1">
        <v>44488</v>
      </c>
      <c r="F4311" t="s">
        <v>19</v>
      </c>
      <c r="I4311">
        <v>100</v>
      </c>
      <c r="J4311">
        <v>0</v>
      </c>
      <c r="K4311">
        <v>0</v>
      </c>
      <c r="L4311">
        <v>1136</v>
      </c>
      <c r="M4311">
        <v>1136</v>
      </c>
      <c r="N4311" t="s">
        <v>20</v>
      </c>
      <c r="O4311" t="s">
        <v>21020</v>
      </c>
      <c r="P4311" t="s">
        <v>28</v>
      </c>
      <c r="Q4311" t="s">
        <v>34233</v>
      </c>
      <c r="R4311" t="s">
        <v>34233</v>
      </c>
      <c r="S4311" t="s">
        <v>32628</v>
      </c>
      <c r="T4311" t="s">
        <v>34529</v>
      </c>
      <c r="U4311" t="s">
        <v>32634</v>
      </c>
      <c r="V4311" t="s">
        <v>33057</v>
      </c>
      <c r="W4311">
        <v>284</v>
      </c>
      <c r="X4311">
        <v>2</v>
      </c>
      <c r="Y4311" t="s">
        <v>32654</v>
      </c>
      <c r="AA4311">
        <v>9</v>
      </c>
      <c r="AB4311">
        <v>25</v>
      </c>
      <c r="AC4311">
        <v>1</v>
      </c>
      <c r="AD4311" t="str">
        <f t="shared" si="674"/>
        <v/>
      </c>
      <c r="AE4311" t="str">
        <f t="shared" si="677"/>
        <v/>
      </c>
      <c r="AF4311" t="str">
        <f t="shared" si="675"/>
        <v/>
      </c>
      <c r="AG4311">
        <f t="shared" si="676"/>
        <v>1</v>
      </c>
      <c r="AH4311">
        <f t="shared" si="672"/>
        <v>2.8</v>
      </c>
      <c r="AI4311">
        <v>0.14499999999999999</v>
      </c>
      <c r="AJ4311">
        <f t="shared" si="670"/>
        <v>0.40599999999999997</v>
      </c>
      <c r="AK4311" t="str">
        <f t="shared" si="673"/>
        <v/>
      </c>
      <c r="AL4311" t="str">
        <f t="shared" si="671"/>
        <v/>
      </c>
      <c r="AM4311" t="s">
        <v>33986</v>
      </c>
    </row>
    <row r="4312" spans="1:39" x14ac:dyDescent="0.2">
      <c r="A4312" t="s">
        <v>21021</v>
      </c>
      <c r="B4312" t="s">
        <v>58</v>
      </c>
      <c r="C4312" t="s">
        <v>21022</v>
      </c>
      <c r="D4312" s="1">
        <v>38602</v>
      </c>
      <c r="E4312" s="1">
        <v>44573</v>
      </c>
      <c r="F4312" t="s">
        <v>19</v>
      </c>
      <c r="I4312">
        <v>100</v>
      </c>
      <c r="J4312">
        <v>0</v>
      </c>
      <c r="K4312">
        <v>0</v>
      </c>
      <c r="L4312">
        <v>1240</v>
      </c>
      <c r="M4312">
        <v>1240</v>
      </c>
      <c r="N4312" t="s">
        <v>20</v>
      </c>
      <c r="O4312" t="s">
        <v>21023</v>
      </c>
      <c r="P4312" t="s">
        <v>28</v>
      </c>
      <c r="Q4312" t="s">
        <v>34233</v>
      </c>
      <c r="R4312" t="s">
        <v>34233</v>
      </c>
      <c r="S4312" t="s">
        <v>32628</v>
      </c>
      <c r="T4312" t="s">
        <v>34357</v>
      </c>
      <c r="U4312" t="s">
        <v>32634</v>
      </c>
      <c r="V4312" t="s">
        <v>33057</v>
      </c>
      <c r="W4312">
        <v>310</v>
      </c>
      <c r="X4312">
        <v>2</v>
      </c>
      <c r="Y4312" t="s">
        <v>32654</v>
      </c>
      <c r="AA4312">
        <v>9</v>
      </c>
      <c r="AB4312">
        <v>25</v>
      </c>
      <c r="AC4312">
        <v>1</v>
      </c>
      <c r="AD4312" t="str">
        <f t="shared" si="674"/>
        <v/>
      </c>
      <c r="AE4312" t="str">
        <f t="shared" si="677"/>
        <v/>
      </c>
      <c r="AF4312" t="str">
        <f t="shared" si="675"/>
        <v/>
      </c>
      <c r="AG4312">
        <f t="shared" si="676"/>
        <v>1</v>
      </c>
      <c r="AH4312">
        <f t="shared" si="672"/>
        <v>2.8</v>
      </c>
      <c r="AI4312">
        <v>0.14499999999999999</v>
      </c>
      <c r="AJ4312">
        <f t="shared" si="670"/>
        <v>0.40599999999999997</v>
      </c>
      <c r="AK4312" t="str">
        <f t="shared" si="673"/>
        <v/>
      </c>
      <c r="AL4312" t="str">
        <f t="shared" si="671"/>
        <v/>
      </c>
      <c r="AM4312" t="s">
        <v>33986</v>
      </c>
    </row>
    <row r="4313" spans="1:39" s="20" customFormat="1" x14ac:dyDescent="0.2">
      <c r="A4313" s="20" t="s">
        <v>32194</v>
      </c>
      <c r="B4313" s="20" t="s">
        <v>58</v>
      </c>
      <c r="C4313" s="20" t="s">
        <v>32195</v>
      </c>
      <c r="D4313" s="21">
        <v>44573</v>
      </c>
      <c r="E4313" s="21">
        <v>44573</v>
      </c>
      <c r="F4313" s="20" t="s">
        <v>19</v>
      </c>
      <c r="I4313" s="20">
        <v>100</v>
      </c>
      <c r="J4313" s="20">
        <v>0</v>
      </c>
      <c r="K4313" s="20">
        <v>0</v>
      </c>
      <c r="L4313" s="20">
        <v>384</v>
      </c>
      <c r="M4313" s="20">
        <v>384</v>
      </c>
      <c r="N4313" s="20" t="s">
        <v>20</v>
      </c>
      <c r="O4313" s="20" t="s">
        <v>32196</v>
      </c>
      <c r="P4313" s="20" t="s">
        <v>28</v>
      </c>
      <c r="Q4313" s="20" t="s">
        <v>34233</v>
      </c>
      <c r="R4313" s="20" t="s">
        <v>34233</v>
      </c>
      <c r="S4313" s="20" t="s">
        <v>33942</v>
      </c>
      <c r="T4313" s="20" t="s">
        <v>34233</v>
      </c>
      <c r="V4313" s="20" t="s">
        <v>33053</v>
      </c>
      <c r="AD4313" s="20" t="str">
        <f t="shared" si="674"/>
        <v/>
      </c>
      <c r="AE4313" s="20" t="str">
        <f t="shared" si="677"/>
        <v/>
      </c>
      <c r="AF4313" s="20" t="str">
        <f t="shared" si="675"/>
        <v/>
      </c>
      <c r="AG4313" s="20" t="str">
        <f t="shared" si="676"/>
        <v/>
      </c>
      <c r="AH4313" s="20" t="str">
        <f t="shared" si="672"/>
        <v/>
      </c>
      <c r="AI4313" s="20">
        <v>0.14499999999999999</v>
      </c>
      <c r="AJ4313" s="20" t="str">
        <f t="shared" si="670"/>
        <v/>
      </c>
      <c r="AK4313" s="20" t="str">
        <f t="shared" si="673"/>
        <v/>
      </c>
      <c r="AL4313" s="20" t="str">
        <f t="shared" si="671"/>
        <v/>
      </c>
      <c r="AM4313" s="20" t="s">
        <v>33058</v>
      </c>
    </row>
    <row r="4314" spans="1:39" x14ac:dyDescent="0.2">
      <c r="A4314" t="s">
        <v>21024</v>
      </c>
      <c r="B4314" t="s">
        <v>58</v>
      </c>
      <c r="C4314" t="s">
        <v>21025</v>
      </c>
      <c r="D4314" s="1">
        <v>38602</v>
      </c>
      <c r="E4314" s="1">
        <v>44573</v>
      </c>
      <c r="F4314" t="s">
        <v>19</v>
      </c>
      <c r="I4314">
        <v>100</v>
      </c>
      <c r="J4314">
        <v>0</v>
      </c>
      <c r="K4314">
        <v>0</v>
      </c>
      <c r="L4314">
        <v>1442</v>
      </c>
      <c r="M4314">
        <v>1442</v>
      </c>
      <c r="N4314" t="s">
        <v>20</v>
      </c>
      <c r="O4314" t="s">
        <v>21026</v>
      </c>
      <c r="P4314" t="s">
        <v>28</v>
      </c>
      <c r="Q4314" t="s">
        <v>34233</v>
      </c>
      <c r="R4314" t="s">
        <v>34233</v>
      </c>
      <c r="S4314" t="s">
        <v>32628</v>
      </c>
      <c r="T4314" t="s">
        <v>34356</v>
      </c>
      <c r="U4314" t="s">
        <v>32656</v>
      </c>
      <c r="V4314" t="s">
        <v>33057</v>
      </c>
      <c r="W4314">
        <v>360</v>
      </c>
      <c r="X4314">
        <v>2</v>
      </c>
      <c r="Y4314" t="s">
        <v>32654</v>
      </c>
      <c r="AA4314">
        <v>9</v>
      </c>
      <c r="AB4314">
        <v>25</v>
      </c>
      <c r="AC4314">
        <v>2</v>
      </c>
      <c r="AD4314" t="str">
        <f t="shared" si="674"/>
        <v/>
      </c>
      <c r="AE4314" t="str">
        <f t="shared" si="677"/>
        <v/>
      </c>
      <c r="AF4314" t="str">
        <f t="shared" si="675"/>
        <v/>
      </c>
      <c r="AG4314">
        <f t="shared" si="676"/>
        <v>2</v>
      </c>
      <c r="AH4314">
        <f t="shared" si="672"/>
        <v>5.6</v>
      </c>
      <c r="AI4314">
        <v>0.14499999999999999</v>
      </c>
      <c r="AJ4314">
        <f t="shared" si="670"/>
        <v>0.81199999999999994</v>
      </c>
      <c r="AK4314" t="str">
        <f t="shared" si="673"/>
        <v/>
      </c>
      <c r="AL4314" t="str">
        <f t="shared" si="671"/>
        <v/>
      </c>
      <c r="AM4314" t="s">
        <v>33986</v>
      </c>
    </row>
    <row r="4315" spans="1:39" x14ac:dyDescent="0.2">
      <c r="A4315" t="s">
        <v>21032</v>
      </c>
      <c r="B4315" t="s">
        <v>58</v>
      </c>
      <c r="C4315" t="s">
        <v>21033</v>
      </c>
      <c r="D4315" s="1">
        <v>38602</v>
      </c>
      <c r="E4315" s="1">
        <v>44573</v>
      </c>
      <c r="F4315" t="s">
        <v>19</v>
      </c>
      <c r="I4315">
        <v>100</v>
      </c>
      <c r="J4315">
        <v>0</v>
      </c>
      <c r="K4315">
        <v>0</v>
      </c>
      <c r="L4315">
        <v>1955</v>
      </c>
      <c r="M4315">
        <v>1955</v>
      </c>
      <c r="N4315" t="s">
        <v>20</v>
      </c>
      <c r="O4315" t="s">
        <v>21</v>
      </c>
      <c r="P4315" t="s">
        <v>28</v>
      </c>
      <c r="Q4315" t="s">
        <v>34233</v>
      </c>
      <c r="R4315" t="s">
        <v>34233</v>
      </c>
      <c r="S4315" t="s">
        <v>32628</v>
      </c>
      <c r="T4315" t="s">
        <v>34362</v>
      </c>
      <c r="U4315" t="s">
        <v>32650</v>
      </c>
      <c r="V4315" t="s">
        <v>33057</v>
      </c>
      <c r="W4315">
        <v>490</v>
      </c>
      <c r="X4315">
        <v>2</v>
      </c>
      <c r="Y4315" t="s">
        <v>32654</v>
      </c>
      <c r="AA4315">
        <v>9</v>
      </c>
      <c r="AB4315">
        <v>25</v>
      </c>
      <c r="AC4315">
        <v>3</v>
      </c>
      <c r="AD4315" t="str">
        <f t="shared" si="674"/>
        <v/>
      </c>
      <c r="AE4315" t="str">
        <f t="shared" si="677"/>
        <v/>
      </c>
      <c r="AF4315" t="str">
        <f t="shared" si="675"/>
        <v/>
      </c>
      <c r="AG4315">
        <f t="shared" si="676"/>
        <v>3</v>
      </c>
      <c r="AH4315">
        <f t="shared" si="672"/>
        <v>8.3999999999999986</v>
      </c>
      <c r="AI4315">
        <v>0.14499999999999999</v>
      </c>
      <c r="AJ4315">
        <f t="shared" si="670"/>
        <v>1.2179999999999997</v>
      </c>
      <c r="AK4315" t="str">
        <f t="shared" si="673"/>
        <v/>
      </c>
      <c r="AL4315" t="str">
        <f t="shared" si="671"/>
        <v/>
      </c>
      <c r="AM4315" t="s">
        <v>33986</v>
      </c>
    </row>
    <row r="4316" spans="1:39" x14ac:dyDescent="0.2">
      <c r="A4316" t="s">
        <v>21160</v>
      </c>
      <c r="B4316" t="s">
        <v>58</v>
      </c>
      <c r="C4316" t="s">
        <v>21161</v>
      </c>
      <c r="D4316" s="1">
        <v>38602</v>
      </c>
      <c r="E4316" s="1">
        <v>44488</v>
      </c>
      <c r="F4316" t="s">
        <v>19</v>
      </c>
      <c r="I4316">
        <v>100</v>
      </c>
      <c r="J4316">
        <v>0</v>
      </c>
      <c r="K4316">
        <v>0</v>
      </c>
      <c r="L4316">
        <v>1613</v>
      </c>
      <c r="M4316">
        <v>1613</v>
      </c>
      <c r="N4316" t="s">
        <v>20</v>
      </c>
      <c r="O4316" t="s">
        <v>21162</v>
      </c>
      <c r="P4316" t="s">
        <v>28</v>
      </c>
      <c r="Q4316" t="s">
        <v>34233</v>
      </c>
      <c r="R4316" t="s">
        <v>34233</v>
      </c>
      <c r="S4316" t="s">
        <v>33942</v>
      </c>
      <c r="T4316" t="s">
        <v>34233</v>
      </c>
      <c r="U4316" t="s">
        <v>32656</v>
      </c>
      <c r="V4316" t="s">
        <v>33057</v>
      </c>
      <c r="W4316">
        <v>403</v>
      </c>
      <c r="X4316">
        <v>2</v>
      </c>
      <c r="Y4316" t="s">
        <v>32654</v>
      </c>
      <c r="AA4316">
        <v>9</v>
      </c>
      <c r="AB4316">
        <v>25</v>
      </c>
      <c r="AC4316">
        <v>2</v>
      </c>
      <c r="AD4316" t="str">
        <f t="shared" si="674"/>
        <v/>
      </c>
      <c r="AE4316">
        <f t="shared" si="677"/>
        <v>2</v>
      </c>
      <c r="AF4316" t="str">
        <f t="shared" si="675"/>
        <v/>
      </c>
      <c r="AG4316" t="str">
        <f t="shared" si="676"/>
        <v/>
      </c>
      <c r="AH4316" t="str">
        <f t="shared" si="672"/>
        <v/>
      </c>
      <c r="AI4316">
        <v>0.14499999999999999</v>
      </c>
      <c r="AJ4316" t="str">
        <f t="shared" si="670"/>
        <v/>
      </c>
      <c r="AK4316">
        <f t="shared" si="673"/>
        <v>5.6</v>
      </c>
      <c r="AL4316">
        <f t="shared" si="671"/>
        <v>0.81199999999999994</v>
      </c>
      <c r="AM4316" t="s">
        <v>33989</v>
      </c>
    </row>
    <row r="4317" spans="1:39" x14ac:dyDescent="0.2">
      <c r="A4317" t="s">
        <v>21180</v>
      </c>
      <c r="B4317" t="s">
        <v>58</v>
      </c>
      <c r="C4317" t="s">
        <v>21181</v>
      </c>
      <c r="D4317" s="1">
        <v>38602</v>
      </c>
      <c r="E4317" s="1">
        <v>44488</v>
      </c>
      <c r="F4317" t="s">
        <v>19</v>
      </c>
      <c r="I4317">
        <v>100</v>
      </c>
      <c r="J4317">
        <v>0</v>
      </c>
      <c r="K4317">
        <v>0</v>
      </c>
      <c r="L4317">
        <v>1851</v>
      </c>
      <c r="M4317">
        <v>1851</v>
      </c>
      <c r="N4317" t="s">
        <v>20</v>
      </c>
      <c r="O4317" t="s">
        <v>21182</v>
      </c>
      <c r="P4317" t="s">
        <v>28</v>
      </c>
      <c r="Q4317" t="s">
        <v>34233</v>
      </c>
      <c r="R4317" t="s">
        <v>34233</v>
      </c>
      <c r="S4317" t="s">
        <v>32628</v>
      </c>
      <c r="T4317" t="s">
        <v>34362</v>
      </c>
      <c r="U4317" t="s">
        <v>32650</v>
      </c>
      <c r="V4317" t="s">
        <v>33057</v>
      </c>
      <c r="W4317">
        <v>463</v>
      </c>
      <c r="X4317">
        <v>2</v>
      </c>
      <c r="Y4317" t="s">
        <v>32654</v>
      </c>
      <c r="AA4317">
        <v>9</v>
      </c>
      <c r="AB4317">
        <v>25</v>
      </c>
      <c r="AC4317">
        <v>3</v>
      </c>
      <c r="AD4317" t="str">
        <f t="shared" si="674"/>
        <v/>
      </c>
      <c r="AE4317" t="str">
        <f t="shared" si="677"/>
        <v/>
      </c>
      <c r="AF4317" t="str">
        <f t="shared" si="675"/>
        <v/>
      </c>
      <c r="AG4317">
        <f t="shared" si="676"/>
        <v>3</v>
      </c>
      <c r="AH4317">
        <f t="shared" si="672"/>
        <v>8.3999999999999986</v>
      </c>
      <c r="AI4317">
        <v>0.14499999999999999</v>
      </c>
      <c r="AJ4317">
        <f t="shared" si="670"/>
        <v>1.2179999999999997</v>
      </c>
      <c r="AK4317" t="str">
        <f t="shared" si="673"/>
        <v/>
      </c>
      <c r="AL4317" t="str">
        <f t="shared" si="671"/>
        <v/>
      </c>
      <c r="AM4317" t="s">
        <v>33986</v>
      </c>
    </row>
    <row r="4318" spans="1:39" x14ac:dyDescent="0.2">
      <c r="A4318" t="s">
        <v>21183</v>
      </c>
      <c r="B4318" t="s">
        <v>58</v>
      </c>
      <c r="C4318" t="s">
        <v>21184</v>
      </c>
      <c r="D4318" s="1">
        <v>38602</v>
      </c>
      <c r="E4318" s="1">
        <v>44488</v>
      </c>
      <c r="F4318" t="s">
        <v>19</v>
      </c>
      <c r="I4318">
        <v>100</v>
      </c>
      <c r="J4318">
        <v>0</v>
      </c>
      <c r="K4318">
        <v>0</v>
      </c>
      <c r="L4318">
        <v>1000</v>
      </c>
      <c r="M4318">
        <v>1000</v>
      </c>
      <c r="N4318" t="s">
        <v>20</v>
      </c>
      <c r="O4318" t="s">
        <v>21185</v>
      </c>
      <c r="P4318" t="s">
        <v>28</v>
      </c>
      <c r="Q4318" t="s">
        <v>34233</v>
      </c>
      <c r="R4318" t="s">
        <v>34233</v>
      </c>
      <c r="S4318" t="s">
        <v>32628</v>
      </c>
      <c r="T4318" t="s">
        <v>34356</v>
      </c>
      <c r="U4318" t="s">
        <v>32656</v>
      </c>
      <c r="V4318" t="s">
        <v>33057</v>
      </c>
      <c r="W4318">
        <v>250</v>
      </c>
      <c r="X4318">
        <v>2</v>
      </c>
      <c r="Y4318" t="s">
        <v>32654</v>
      </c>
      <c r="AA4318">
        <v>9</v>
      </c>
      <c r="AB4318">
        <v>25</v>
      </c>
      <c r="AC4318">
        <v>2</v>
      </c>
      <c r="AD4318" t="str">
        <f t="shared" si="674"/>
        <v/>
      </c>
      <c r="AE4318" t="str">
        <f t="shared" si="677"/>
        <v/>
      </c>
      <c r="AF4318" t="str">
        <f t="shared" si="675"/>
        <v/>
      </c>
      <c r="AG4318">
        <f t="shared" si="676"/>
        <v>2</v>
      </c>
      <c r="AH4318">
        <f t="shared" si="672"/>
        <v>5.6</v>
      </c>
      <c r="AI4318">
        <v>0.14499999999999999</v>
      </c>
      <c r="AJ4318">
        <f t="shared" si="670"/>
        <v>0.81199999999999994</v>
      </c>
      <c r="AK4318" t="str">
        <f t="shared" si="673"/>
        <v/>
      </c>
      <c r="AL4318" t="str">
        <f t="shared" si="671"/>
        <v/>
      </c>
      <c r="AM4318" t="s">
        <v>33986</v>
      </c>
    </row>
    <row r="4319" spans="1:39" x14ac:dyDescent="0.2">
      <c r="A4319" t="s">
        <v>21186</v>
      </c>
      <c r="B4319" t="s">
        <v>58</v>
      </c>
      <c r="C4319" t="s">
        <v>21187</v>
      </c>
      <c r="D4319" s="1">
        <v>38602</v>
      </c>
      <c r="E4319" s="1">
        <v>44488</v>
      </c>
      <c r="F4319" t="s">
        <v>19</v>
      </c>
      <c r="I4319">
        <v>100</v>
      </c>
      <c r="J4319">
        <v>0</v>
      </c>
      <c r="K4319">
        <v>0</v>
      </c>
      <c r="L4319">
        <v>1109</v>
      </c>
      <c r="M4319">
        <v>1109</v>
      </c>
      <c r="N4319" t="s">
        <v>20</v>
      </c>
      <c r="O4319" t="s">
        <v>21188</v>
      </c>
      <c r="P4319" t="s">
        <v>28</v>
      </c>
      <c r="Q4319" t="s">
        <v>34233</v>
      </c>
      <c r="R4319" t="s">
        <v>34233</v>
      </c>
      <c r="S4319" t="s">
        <v>33942</v>
      </c>
      <c r="T4319" t="s">
        <v>34233</v>
      </c>
      <c r="U4319" t="s">
        <v>32634</v>
      </c>
      <c r="V4319" t="s">
        <v>33057</v>
      </c>
      <c r="W4319">
        <v>277</v>
      </c>
      <c r="X4319">
        <v>2</v>
      </c>
      <c r="Y4319" t="s">
        <v>32654</v>
      </c>
      <c r="AA4319">
        <v>9</v>
      </c>
      <c r="AB4319">
        <v>25</v>
      </c>
      <c r="AC4319">
        <v>1</v>
      </c>
      <c r="AD4319" t="str">
        <f t="shared" si="674"/>
        <v/>
      </c>
      <c r="AE4319">
        <f t="shared" si="677"/>
        <v>1</v>
      </c>
      <c r="AF4319" t="str">
        <f t="shared" si="675"/>
        <v/>
      </c>
      <c r="AG4319" t="str">
        <f t="shared" si="676"/>
        <v/>
      </c>
      <c r="AH4319" t="str">
        <f t="shared" si="672"/>
        <v/>
      </c>
      <c r="AI4319">
        <v>0.14499999999999999</v>
      </c>
      <c r="AJ4319" t="str">
        <f t="shared" si="670"/>
        <v/>
      </c>
      <c r="AK4319">
        <f t="shared" si="673"/>
        <v>2.8</v>
      </c>
      <c r="AL4319">
        <f t="shared" si="671"/>
        <v>0.40599999999999997</v>
      </c>
      <c r="AM4319" t="s">
        <v>33990</v>
      </c>
    </row>
    <row r="4320" spans="1:39" x14ac:dyDescent="0.2">
      <c r="A4320" t="s">
        <v>20994</v>
      </c>
      <c r="B4320" t="s">
        <v>58</v>
      </c>
      <c r="C4320" t="s">
        <v>20995</v>
      </c>
      <c r="D4320" s="1">
        <v>38602</v>
      </c>
      <c r="E4320" s="1">
        <v>44488</v>
      </c>
      <c r="F4320" t="s">
        <v>19</v>
      </c>
      <c r="I4320">
        <v>100</v>
      </c>
      <c r="J4320">
        <v>0</v>
      </c>
      <c r="K4320">
        <v>0</v>
      </c>
      <c r="L4320">
        <v>1780</v>
      </c>
      <c r="M4320">
        <v>1780</v>
      </c>
      <c r="N4320" t="s">
        <v>20</v>
      </c>
      <c r="O4320" t="s">
        <v>20996</v>
      </c>
      <c r="P4320" t="s">
        <v>28</v>
      </c>
      <c r="Q4320" t="s">
        <v>34233</v>
      </c>
      <c r="R4320" t="s">
        <v>34233</v>
      </c>
      <c r="S4320" t="s">
        <v>33942</v>
      </c>
      <c r="T4320" t="s">
        <v>34233</v>
      </c>
      <c r="U4320" t="s">
        <v>32656</v>
      </c>
      <c r="V4320" t="s">
        <v>33057</v>
      </c>
      <c r="W4320">
        <v>445</v>
      </c>
      <c r="X4320">
        <v>2</v>
      </c>
      <c r="Y4320" t="s">
        <v>32654</v>
      </c>
      <c r="AA4320">
        <v>9</v>
      </c>
      <c r="AB4320">
        <v>25</v>
      </c>
      <c r="AC4320">
        <v>2</v>
      </c>
      <c r="AD4320" t="str">
        <f t="shared" si="674"/>
        <v/>
      </c>
      <c r="AE4320">
        <f t="shared" si="677"/>
        <v>2</v>
      </c>
      <c r="AF4320" t="str">
        <f t="shared" si="675"/>
        <v/>
      </c>
      <c r="AG4320" t="str">
        <f t="shared" si="676"/>
        <v/>
      </c>
      <c r="AH4320" t="str">
        <f t="shared" si="672"/>
        <v/>
      </c>
      <c r="AI4320">
        <v>0.14499999999999999</v>
      </c>
      <c r="AJ4320" t="str">
        <f t="shared" si="670"/>
        <v/>
      </c>
      <c r="AK4320">
        <f t="shared" si="673"/>
        <v>5.6</v>
      </c>
      <c r="AL4320">
        <f t="shared" si="671"/>
        <v>0.81199999999999994</v>
      </c>
      <c r="AM4320" t="s">
        <v>33991</v>
      </c>
    </row>
    <row r="4321" spans="1:39" x14ac:dyDescent="0.2">
      <c r="A4321" t="s">
        <v>20997</v>
      </c>
      <c r="B4321" t="s">
        <v>58</v>
      </c>
      <c r="C4321" t="s">
        <v>20998</v>
      </c>
      <c r="D4321" s="1">
        <v>38602</v>
      </c>
      <c r="E4321" s="1">
        <v>44488</v>
      </c>
      <c r="F4321" t="s">
        <v>19</v>
      </c>
      <c r="I4321">
        <v>100</v>
      </c>
      <c r="J4321">
        <v>0</v>
      </c>
      <c r="K4321">
        <v>0</v>
      </c>
      <c r="L4321">
        <v>1126</v>
      </c>
      <c r="M4321">
        <v>1126</v>
      </c>
      <c r="N4321" t="s">
        <v>20</v>
      </c>
      <c r="O4321" t="s">
        <v>20999</v>
      </c>
      <c r="P4321" t="s">
        <v>28</v>
      </c>
      <c r="Q4321" t="s">
        <v>34233</v>
      </c>
      <c r="R4321" t="s">
        <v>34233</v>
      </c>
      <c r="S4321" t="s">
        <v>32628</v>
      </c>
      <c r="T4321" t="s">
        <v>34356</v>
      </c>
      <c r="U4321" t="s">
        <v>32656</v>
      </c>
      <c r="V4321" t="s">
        <v>33057</v>
      </c>
      <c r="W4321">
        <v>282</v>
      </c>
      <c r="X4321">
        <v>2</v>
      </c>
      <c r="Y4321" t="s">
        <v>32654</v>
      </c>
      <c r="AA4321">
        <v>9</v>
      </c>
      <c r="AB4321">
        <v>25</v>
      </c>
      <c r="AC4321">
        <v>2</v>
      </c>
      <c r="AD4321" t="str">
        <f t="shared" si="674"/>
        <v/>
      </c>
      <c r="AE4321" t="str">
        <f t="shared" si="677"/>
        <v/>
      </c>
      <c r="AF4321" t="str">
        <f t="shared" si="675"/>
        <v/>
      </c>
      <c r="AG4321">
        <f t="shared" si="676"/>
        <v>2</v>
      </c>
      <c r="AH4321">
        <f t="shared" si="672"/>
        <v>5.6</v>
      </c>
      <c r="AI4321">
        <v>0.14499999999999999</v>
      </c>
      <c r="AJ4321">
        <f t="shared" si="670"/>
        <v>0.81199999999999994</v>
      </c>
      <c r="AK4321" t="str">
        <f t="shared" si="673"/>
        <v/>
      </c>
      <c r="AL4321" t="str">
        <f t="shared" si="671"/>
        <v/>
      </c>
      <c r="AM4321" t="s">
        <v>33986</v>
      </c>
    </row>
    <row r="4322" spans="1:39" x14ac:dyDescent="0.2">
      <c r="A4322" t="s">
        <v>21000</v>
      </c>
      <c r="B4322" t="s">
        <v>58</v>
      </c>
      <c r="C4322" t="s">
        <v>21001</v>
      </c>
      <c r="D4322" s="1">
        <v>38602</v>
      </c>
      <c r="E4322" s="1">
        <v>44488</v>
      </c>
      <c r="F4322" t="s">
        <v>19</v>
      </c>
      <c r="I4322">
        <v>100</v>
      </c>
      <c r="J4322">
        <v>0</v>
      </c>
      <c r="K4322">
        <v>0</v>
      </c>
      <c r="L4322">
        <v>1965</v>
      </c>
      <c r="M4322">
        <v>1965</v>
      </c>
      <c r="N4322" t="s">
        <v>20</v>
      </c>
      <c r="O4322" t="s">
        <v>21002</v>
      </c>
      <c r="P4322" t="s">
        <v>28</v>
      </c>
      <c r="Q4322" t="s">
        <v>34233</v>
      </c>
      <c r="R4322" t="s">
        <v>34233</v>
      </c>
      <c r="S4322" t="s">
        <v>32628</v>
      </c>
      <c r="T4322" t="s">
        <v>34362</v>
      </c>
      <c r="U4322" t="s">
        <v>32650</v>
      </c>
      <c r="V4322" t="s">
        <v>33057</v>
      </c>
      <c r="W4322">
        <v>491</v>
      </c>
      <c r="X4322">
        <v>2</v>
      </c>
      <c r="Y4322" t="s">
        <v>32654</v>
      </c>
      <c r="AA4322">
        <v>9</v>
      </c>
      <c r="AB4322">
        <v>25</v>
      </c>
      <c r="AC4322">
        <v>3</v>
      </c>
      <c r="AD4322" t="str">
        <f t="shared" si="674"/>
        <v/>
      </c>
      <c r="AE4322" t="str">
        <f t="shared" si="677"/>
        <v/>
      </c>
      <c r="AF4322" t="str">
        <f t="shared" si="675"/>
        <v/>
      </c>
      <c r="AG4322">
        <f t="shared" si="676"/>
        <v>3</v>
      </c>
      <c r="AH4322">
        <f t="shared" si="672"/>
        <v>8.3999999999999986</v>
      </c>
      <c r="AI4322">
        <v>0.14499999999999999</v>
      </c>
      <c r="AJ4322">
        <f t="shared" si="670"/>
        <v>1.2179999999999997</v>
      </c>
      <c r="AK4322" t="str">
        <f t="shared" si="673"/>
        <v/>
      </c>
      <c r="AL4322" t="str">
        <f t="shared" si="671"/>
        <v/>
      </c>
      <c r="AM4322" t="s">
        <v>33986</v>
      </c>
    </row>
    <row r="4323" spans="1:39" x14ac:dyDescent="0.2">
      <c r="A4323" t="s">
        <v>32147</v>
      </c>
      <c r="B4323" t="s">
        <v>58</v>
      </c>
      <c r="C4323" t="s">
        <v>32148</v>
      </c>
      <c r="D4323" s="1">
        <v>44488</v>
      </c>
      <c r="E4323" s="1">
        <v>44546</v>
      </c>
      <c r="F4323" t="s">
        <v>26</v>
      </c>
      <c r="I4323">
        <v>100</v>
      </c>
      <c r="J4323">
        <v>0</v>
      </c>
      <c r="K4323">
        <v>0</v>
      </c>
      <c r="L4323">
        <v>4212</v>
      </c>
      <c r="M4323">
        <v>4212</v>
      </c>
      <c r="N4323" t="s">
        <v>20</v>
      </c>
      <c r="O4323" t="s">
        <v>32149</v>
      </c>
      <c r="P4323" t="s">
        <v>44</v>
      </c>
      <c r="Q4323" t="s">
        <v>34233</v>
      </c>
      <c r="R4323" t="s">
        <v>34233</v>
      </c>
      <c r="S4323" t="s">
        <v>34233</v>
      </c>
      <c r="T4323" t="s">
        <v>34233</v>
      </c>
      <c r="V4323" t="s">
        <v>33057</v>
      </c>
      <c r="AD4323" t="str">
        <f t="shared" si="674"/>
        <v/>
      </c>
      <c r="AE4323" t="str">
        <f t="shared" si="677"/>
        <v/>
      </c>
      <c r="AF4323" t="str">
        <f t="shared" si="675"/>
        <v/>
      </c>
      <c r="AG4323" t="str">
        <f t="shared" si="676"/>
        <v/>
      </c>
      <c r="AH4323" t="str">
        <f t="shared" si="672"/>
        <v/>
      </c>
      <c r="AI4323">
        <v>0.14499999999999999</v>
      </c>
      <c r="AJ4323" t="str">
        <f t="shared" si="670"/>
        <v/>
      </c>
      <c r="AK4323" t="str">
        <f t="shared" si="673"/>
        <v/>
      </c>
      <c r="AL4323" t="str">
        <f t="shared" si="671"/>
        <v/>
      </c>
    </row>
    <row r="4324" spans="1:39" x14ac:dyDescent="0.2">
      <c r="A4324" t="s">
        <v>11743</v>
      </c>
      <c r="B4324" t="s">
        <v>58</v>
      </c>
      <c r="C4324" t="s">
        <v>11744</v>
      </c>
      <c r="D4324" s="1">
        <v>36556</v>
      </c>
      <c r="E4324" s="1">
        <v>43902</v>
      </c>
      <c r="F4324" t="s">
        <v>39</v>
      </c>
      <c r="I4324">
        <v>100</v>
      </c>
      <c r="J4324">
        <v>0</v>
      </c>
      <c r="K4324">
        <v>0</v>
      </c>
      <c r="L4324">
        <v>15695</v>
      </c>
      <c r="M4324">
        <v>15695</v>
      </c>
      <c r="N4324" t="s">
        <v>20</v>
      </c>
      <c r="O4324" t="s">
        <v>11745</v>
      </c>
      <c r="P4324" t="s">
        <v>28</v>
      </c>
      <c r="Q4324" t="s">
        <v>34233</v>
      </c>
      <c r="R4324" t="s">
        <v>34233</v>
      </c>
      <c r="S4324" t="s">
        <v>33942</v>
      </c>
      <c r="T4324" t="s">
        <v>34233</v>
      </c>
      <c r="AD4324" t="str">
        <f t="shared" si="674"/>
        <v/>
      </c>
      <c r="AE4324" t="str">
        <f t="shared" si="677"/>
        <v/>
      </c>
      <c r="AF4324" t="str">
        <f t="shared" si="675"/>
        <v/>
      </c>
      <c r="AG4324" t="str">
        <f t="shared" si="676"/>
        <v/>
      </c>
      <c r="AH4324" t="str">
        <f t="shared" si="672"/>
        <v/>
      </c>
      <c r="AI4324">
        <v>0.14499999999999999</v>
      </c>
      <c r="AJ4324" t="str">
        <f t="shared" si="670"/>
        <v/>
      </c>
      <c r="AK4324" t="str">
        <f t="shared" si="673"/>
        <v/>
      </c>
      <c r="AL4324" t="str">
        <f t="shared" si="671"/>
        <v/>
      </c>
    </row>
    <row r="4325" spans="1:39" x14ac:dyDescent="0.2">
      <c r="A4325" t="s">
        <v>8330</v>
      </c>
      <c r="B4325" t="s">
        <v>58</v>
      </c>
      <c r="C4325" t="s">
        <v>8331</v>
      </c>
      <c r="D4325" s="1">
        <v>36234</v>
      </c>
      <c r="E4325" s="1">
        <v>43871</v>
      </c>
      <c r="F4325" t="s">
        <v>19</v>
      </c>
      <c r="I4325">
        <v>100</v>
      </c>
      <c r="J4325">
        <v>0</v>
      </c>
      <c r="K4325">
        <v>0</v>
      </c>
      <c r="L4325">
        <v>1509</v>
      </c>
      <c r="M4325">
        <v>1509</v>
      </c>
      <c r="N4325" t="s">
        <v>20</v>
      </c>
      <c r="O4325" t="s">
        <v>8332</v>
      </c>
      <c r="P4325" t="s">
        <v>28</v>
      </c>
      <c r="Q4325" t="s">
        <v>34233</v>
      </c>
      <c r="R4325" t="s">
        <v>34233</v>
      </c>
      <c r="S4325" t="s">
        <v>33797</v>
      </c>
      <c r="T4325" t="s">
        <v>34357</v>
      </c>
      <c r="U4325" t="s">
        <v>32634</v>
      </c>
      <c r="V4325" t="s">
        <v>33059</v>
      </c>
      <c r="W4325">
        <v>300</v>
      </c>
      <c r="X4325">
        <v>2</v>
      </c>
      <c r="Y4325" t="s">
        <v>32654</v>
      </c>
      <c r="AA4325">
        <v>8.5</v>
      </c>
      <c r="AB4325">
        <v>20</v>
      </c>
      <c r="AC4325">
        <v>1</v>
      </c>
      <c r="AD4325" t="str">
        <f t="shared" si="674"/>
        <v/>
      </c>
      <c r="AE4325" t="str">
        <f t="shared" si="677"/>
        <v/>
      </c>
      <c r="AF4325" t="str">
        <f t="shared" si="675"/>
        <v/>
      </c>
      <c r="AG4325">
        <f t="shared" si="676"/>
        <v>1</v>
      </c>
      <c r="AH4325">
        <f t="shared" si="672"/>
        <v>2.8</v>
      </c>
      <c r="AI4325">
        <v>0.14499999999999999</v>
      </c>
      <c r="AJ4325">
        <f t="shared" si="670"/>
        <v>0.40599999999999997</v>
      </c>
      <c r="AK4325" t="str">
        <f t="shared" si="673"/>
        <v/>
      </c>
      <c r="AL4325" t="str">
        <f t="shared" si="671"/>
        <v/>
      </c>
    </row>
    <row r="4326" spans="1:39" x14ac:dyDescent="0.2">
      <c r="A4326" t="s">
        <v>8899</v>
      </c>
      <c r="B4326" t="s">
        <v>58</v>
      </c>
      <c r="C4326" t="s">
        <v>8900</v>
      </c>
      <c r="D4326" s="1">
        <v>36242</v>
      </c>
      <c r="E4326" s="1">
        <v>43871</v>
      </c>
      <c r="F4326" t="s">
        <v>19</v>
      </c>
      <c r="I4326">
        <v>100</v>
      </c>
      <c r="J4326">
        <v>0</v>
      </c>
      <c r="K4326">
        <v>0</v>
      </c>
      <c r="L4326">
        <v>928</v>
      </c>
      <c r="M4326">
        <v>928</v>
      </c>
      <c r="N4326" t="s">
        <v>20</v>
      </c>
      <c r="O4326" t="s">
        <v>8901</v>
      </c>
      <c r="P4326" t="s">
        <v>28</v>
      </c>
      <c r="Q4326" t="s">
        <v>34233</v>
      </c>
      <c r="R4326" t="s">
        <v>34233</v>
      </c>
      <c r="S4326" t="s">
        <v>32628</v>
      </c>
      <c r="T4326" t="s">
        <v>34502</v>
      </c>
      <c r="AD4326" t="str">
        <f t="shared" si="674"/>
        <v/>
      </c>
      <c r="AE4326" t="str">
        <f t="shared" si="677"/>
        <v/>
      </c>
      <c r="AF4326" t="str">
        <f t="shared" si="675"/>
        <v/>
      </c>
      <c r="AG4326" s="17">
        <v>1</v>
      </c>
      <c r="AH4326">
        <f t="shared" si="672"/>
        <v>2.8</v>
      </c>
      <c r="AI4326">
        <v>0.14499999999999999</v>
      </c>
      <c r="AJ4326">
        <f t="shared" si="670"/>
        <v>0.40599999999999997</v>
      </c>
      <c r="AK4326" t="str">
        <f t="shared" si="673"/>
        <v/>
      </c>
      <c r="AL4326" t="str">
        <f t="shared" si="671"/>
        <v/>
      </c>
    </row>
    <row r="4327" spans="1:39" x14ac:dyDescent="0.2">
      <c r="A4327" t="s">
        <v>7806</v>
      </c>
      <c r="B4327" t="s">
        <v>58</v>
      </c>
      <c r="C4327" t="s">
        <v>7807</v>
      </c>
      <c r="D4327" s="1">
        <v>36234</v>
      </c>
      <c r="E4327" s="1">
        <v>43871</v>
      </c>
      <c r="F4327" t="s">
        <v>19</v>
      </c>
      <c r="I4327">
        <v>100</v>
      </c>
      <c r="J4327">
        <v>0</v>
      </c>
      <c r="K4327">
        <v>0</v>
      </c>
      <c r="L4327">
        <v>788</v>
      </c>
      <c r="M4327">
        <v>788</v>
      </c>
      <c r="N4327" t="s">
        <v>20</v>
      </c>
      <c r="O4327" t="s">
        <v>7808</v>
      </c>
      <c r="P4327" t="s">
        <v>28</v>
      </c>
      <c r="Q4327" t="s">
        <v>34233</v>
      </c>
      <c r="R4327" t="s">
        <v>34233</v>
      </c>
      <c r="S4327" t="s">
        <v>32628</v>
      </c>
      <c r="T4327" t="s">
        <v>34365</v>
      </c>
      <c r="AD4327" t="str">
        <f t="shared" si="674"/>
        <v/>
      </c>
      <c r="AE4327" t="str">
        <f t="shared" si="677"/>
        <v/>
      </c>
      <c r="AF4327" t="str">
        <f t="shared" si="675"/>
        <v/>
      </c>
      <c r="AG4327" s="17">
        <v>1</v>
      </c>
      <c r="AH4327">
        <f t="shared" si="672"/>
        <v>2.8</v>
      </c>
      <c r="AI4327">
        <v>0.14499999999999999</v>
      </c>
      <c r="AJ4327">
        <f t="shared" si="670"/>
        <v>0.40599999999999997</v>
      </c>
      <c r="AK4327" t="str">
        <f t="shared" si="673"/>
        <v/>
      </c>
      <c r="AL4327" t="str">
        <f t="shared" si="671"/>
        <v/>
      </c>
    </row>
    <row r="4328" spans="1:39" x14ac:dyDescent="0.2">
      <c r="A4328" t="s">
        <v>14415</v>
      </c>
      <c r="B4328" t="s">
        <v>58</v>
      </c>
      <c r="C4328" t="s">
        <v>14416</v>
      </c>
      <c r="D4328" s="1">
        <v>37285</v>
      </c>
      <c r="E4328" s="1">
        <v>43456</v>
      </c>
      <c r="F4328" t="s">
        <v>19</v>
      </c>
      <c r="I4328">
        <v>100</v>
      </c>
      <c r="J4328">
        <v>0</v>
      </c>
      <c r="K4328">
        <v>0</v>
      </c>
      <c r="L4328">
        <v>917</v>
      </c>
      <c r="M4328">
        <v>917</v>
      </c>
      <c r="N4328" t="s">
        <v>20</v>
      </c>
      <c r="O4328" t="s">
        <v>14417</v>
      </c>
      <c r="P4328" t="s">
        <v>28</v>
      </c>
      <c r="Q4328" t="s">
        <v>34233</v>
      </c>
      <c r="R4328" t="s">
        <v>34233</v>
      </c>
      <c r="S4328" t="s">
        <v>33800</v>
      </c>
      <c r="T4328" t="s">
        <v>34365</v>
      </c>
      <c r="AD4328" t="str">
        <f t="shared" si="674"/>
        <v/>
      </c>
      <c r="AE4328" t="str">
        <f t="shared" si="677"/>
        <v/>
      </c>
      <c r="AF4328" t="str">
        <f t="shared" si="675"/>
        <v/>
      </c>
      <c r="AG4328" s="17">
        <v>1</v>
      </c>
      <c r="AH4328">
        <f t="shared" si="672"/>
        <v>2.8</v>
      </c>
      <c r="AI4328">
        <v>0.14499999999999999</v>
      </c>
      <c r="AJ4328">
        <f t="shared" si="670"/>
        <v>0.40599999999999997</v>
      </c>
      <c r="AK4328" t="str">
        <f t="shared" si="673"/>
        <v/>
      </c>
      <c r="AL4328" t="str">
        <f t="shared" si="671"/>
        <v/>
      </c>
    </row>
    <row r="4329" spans="1:39" x14ac:dyDescent="0.2">
      <c r="A4329" t="s">
        <v>7809</v>
      </c>
      <c r="B4329" t="s">
        <v>58</v>
      </c>
      <c r="C4329" t="s">
        <v>7810</v>
      </c>
      <c r="D4329" s="1">
        <v>36234</v>
      </c>
      <c r="E4329" s="1">
        <v>43871</v>
      </c>
      <c r="F4329" t="s">
        <v>19</v>
      </c>
      <c r="I4329">
        <v>100</v>
      </c>
      <c r="J4329">
        <v>0</v>
      </c>
      <c r="K4329">
        <v>0</v>
      </c>
      <c r="L4329">
        <v>827</v>
      </c>
      <c r="M4329">
        <v>827</v>
      </c>
      <c r="N4329" t="s">
        <v>20</v>
      </c>
      <c r="O4329" t="s">
        <v>7811</v>
      </c>
      <c r="P4329" t="s">
        <v>28</v>
      </c>
      <c r="Q4329" t="s">
        <v>34233</v>
      </c>
      <c r="R4329" t="s">
        <v>34233</v>
      </c>
      <c r="S4329" t="s">
        <v>32628</v>
      </c>
      <c r="T4329" t="s">
        <v>34365</v>
      </c>
      <c r="AD4329" t="str">
        <f t="shared" si="674"/>
        <v/>
      </c>
      <c r="AE4329" t="str">
        <f t="shared" si="677"/>
        <v/>
      </c>
      <c r="AF4329" t="str">
        <f t="shared" si="675"/>
        <v/>
      </c>
      <c r="AG4329" s="17">
        <v>1</v>
      </c>
      <c r="AH4329">
        <f t="shared" si="672"/>
        <v>2.8</v>
      </c>
      <c r="AI4329">
        <v>0.14499999999999999</v>
      </c>
      <c r="AJ4329">
        <f t="shared" si="670"/>
        <v>0.40599999999999997</v>
      </c>
      <c r="AK4329" t="str">
        <f t="shared" si="673"/>
        <v/>
      </c>
      <c r="AL4329" t="str">
        <f t="shared" si="671"/>
        <v/>
      </c>
    </row>
    <row r="4330" spans="1:39" x14ac:dyDescent="0.2">
      <c r="A4330" t="s">
        <v>12425</v>
      </c>
      <c r="B4330" t="s">
        <v>58</v>
      </c>
      <c r="C4330" t="s">
        <v>12426</v>
      </c>
      <c r="D4330" s="1">
        <v>36609</v>
      </c>
      <c r="E4330" s="1">
        <v>43871</v>
      </c>
      <c r="F4330" t="s">
        <v>19</v>
      </c>
      <c r="I4330">
        <v>100</v>
      </c>
      <c r="J4330">
        <v>0</v>
      </c>
      <c r="K4330">
        <v>0</v>
      </c>
      <c r="L4330">
        <v>916</v>
      </c>
      <c r="M4330">
        <v>916</v>
      </c>
      <c r="N4330" t="s">
        <v>20</v>
      </c>
      <c r="O4330" t="s">
        <v>12427</v>
      </c>
      <c r="P4330" t="s">
        <v>28</v>
      </c>
      <c r="Q4330" t="s">
        <v>34233</v>
      </c>
      <c r="R4330" t="s">
        <v>34233</v>
      </c>
      <c r="S4330" t="s">
        <v>33797</v>
      </c>
      <c r="T4330" t="s">
        <v>34349</v>
      </c>
      <c r="AD4330" t="str">
        <f t="shared" si="674"/>
        <v/>
      </c>
      <c r="AE4330" t="str">
        <f t="shared" si="677"/>
        <v/>
      </c>
      <c r="AF4330" t="str">
        <f t="shared" si="675"/>
        <v/>
      </c>
      <c r="AG4330" s="17">
        <v>1</v>
      </c>
      <c r="AH4330">
        <f t="shared" si="672"/>
        <v>2.8</v>
      </c>
      <c r="AI4330">
        <v>0.14499999999999999</v>
      </c>
      <c r="AJ4330">
        <f t="shared" ref="AJ4330:AJ4393" si="678">IF(COUNTBLANK(AH4330),"",AH4330*AI4330)</f>
        <v>0.40599999999999997</v>
      </c>
      <c r="AK4330" t="str">
        <f t="shared" si="673"/>
        <v/>
      </c>
      <c r="AL4330" t="str">
        <f t="shared" si="671"/>
        <v/>
      </c>
    </row>
    <row r="4331" spans="1:39" x14ac:dyDescent="0.2">
      <c r="A4331" t="s">
        <v>5622</v>
      </c>
      <c r="B4331" t="s">
        <v>58</v>
      </c>
      <c r="C4331" t="s">
        <v>5623</v>
      </c>
      <c r="D4331" s="1">
        <v>36124</v>
      </c>
      <c r="E4331" s="1">
        <v>43871</v>
      </c>
      <c r="F4331" t="s">
        <v>19</v>
      </c>
      <c r="I4331">
        <v>100</v>
      </c>
      <c r="J4331">
        <v>0</v>
      </c>
      <c r="K4331">
        <v>0</v>
      </c>
      <c r="L4331">
        <v>877</v>
      </c>
      <c r="M4331">
        <v>877</v>
      </c>
      <c r="N4331" t="s">
        <v>20</v>
      </c>
      <c r="O4331" t="s">
        <v>5624</v>
      </c>
      <c r="P4331" t="s">
        <v>28</v>
      </c>
      <c r="Q4331" t="s">
        <v>34233</v>
      </c>
      <c r="R4331" t="s">
        <v>34233</v>
      </c>
      <c r="S4331" t="s">
        <v>32628</v>
      </c>
      <c r="T4331" t="s">
        <v>34357</v>
      </c>
      <c r="AD4331" t="str">
        <f t="shared" si="674"/>
        <v/>
      </c>
      <c r="AE4331" t="str">
        <f t="shared" si="677"/>
        <v/>
      </c>
      <c r="AF4331" t="str">
        <f t="shared" si="675"/>
        <v/>
      </c>
      <c r="AG4331" s="17">
        <v>1</v>
      </c>
      <c r="AH4331">
        <f t="shared" si="672"/>
        <v>2.8</v>
      </c>
      <c r="AI4331">
        <v>0.14499999999999999</v>
      </c>
      <c r="AJ4331">
        <f t="shared" si="678"/>
        <v>0.40599999999999997</v>
      </c>
      <c r="AK4331" t="str">
        <f t="shared" si="673"/>
        <v/>
      </c>
      <c r="AL4331" t="str">
        <f t="shared" ref="AL4331:AL4394" si="679">IF(COUNTBLANK(AK4331),"",AK4331*AI4331)</f>
        <v/>
      </c>
    </row>
    <row r="4332" spans="1:39" x14ac:dyDescent="0.2">
      <c r="A4332" t="s">
        <v>5691</v>
      </c>
      <c r="B4332" t="s">
        <v>58</v>
      </c>
      <c r="C4332" t="s">
        <v>5692</v>
      </c>
      <c r="D4332" s="1">
        <v>36124</v>
      </c>
      <c r="E4332" s="1">
        <v>43951</v>
      </c>
      <c r="F4332" t="s">
        <v>19</v>
      </c>
      <c r="I4332">
        <v>100</v>
      </c>
      <c r="J4332">
        <v>0</v>
      </c>
      <c r="K4332">
        <v>0</v>
      </c>
      <c r="L4332">
        <v>893</v>
      </c>
      <c r="M4332">
        <v>893</v>
      </c>
      <c r="N4332" t="s">
        <v>20</v>
      </c>
      <c r="O4332" t="s">
        <v>5693</v>
      </c>
      <c r="P4332" t="s">
        <v>28</v>
      </c>
      <c r="Q4332" t="s">
        <v>32794</v>
      </c>
      <c r="R4332" t="s">
        <v>33782</v>
      </c>
      <c r="S4332" t="s">
        <v>33797</v>
      </c>
      <c r="T4332" t="s">
        <v>34365</v>
      </c>
      <c r="AD4332" t="str">
        <f t="shared" si="674"/>
        <v/>
      </c>
      <c r="AE4332" t="str">
        <f t="shared" si="677"/>
        <v/>
      </c>
      <c r="AF4332" t="str">
        <f t="shared" si="675"/>
        <v/>
      </c>
      <c r="AG4332" s="17">
        <v>1</v>
      </c>
      <c r="AH4332">
        <f t="shared" si="672"/>
        <v>2.8</v>
      </c>
      <c r="AI4332">
        <v>0.14499999999999999</v>
      </c>
      <c r="AJ4332">
        <f t="shared" si="678"/>
        <v>0.40599999999999997</v>
      </c>
      <c r="AK4332" t="str">
        <f t="shared" si="673"/>
        <v/>
      </c>
      <c r="AL4332" t="str">
        <f t="shared" si="679"/>
        <v/>
      </c>
    </row>
    <row r="4333" spans="1:39" x14ac:dyDescent="0.2">
      <c r="A4333" t="s">
        <v>5619</v>
      </c>
      <c r="B4333" t="s">
        <v>58</v>
      </c>
      <c r="C4333" t="s">
        <v>5620</v>
      </c>
      <c r="D4333" s="1">
        <v>36124</v>
      </c>
      <c r="E4333" s="1">
        <v>43456</v>
      </c>
      <c r="F4333" t="s">
        <v>19</v>
      </c>
      <c r="I4333">
        <v>100</v>
      </c>
      <c r="J4333">
        <v>0</v>
      </c>
      <c r="K4333">
        <v>0</v>
      </c>
      <c r="L4333">
        <v>898</v>
      </c>
      <c r="M4333">
        <v>898</v>
      </c>
      <c r="N4333" t="s">
        <v>20</v>
      </c>
      <c r="O4333" t="s">
        <v>5621</v>
      </c>
      <c r="P4333" t="s">
        <v>28</v>
      </c>
      <c r="Q4333" t="s">
        <v>34233</v>
      </c>
      <c r="R4333" t="s">
        <v>34233</v>
      </c>
      <c r="S4333" t="s">
        <v>33797</v>
      </c>
      <c r="T4333" t="s">
        <v>34365</v>
      </c>
      <c r="AD4333" t="str">
        <f t="shared" si="674"/>
        <v/>
      </c>
      <c r="AE4333" t="str">
        <f t="shared" si="677"/>
        <v/>
      </c>
      <c r="AF4333" t="str">
        <f t="shared" si="675"/>
        <v/>
      </c>
      <c r="AG4333" s="17">
        <v>1</v>
      </c>
      <c r="AH4333">
        <f t="shared" si="672"/>
        <v>2.8</v>
      </c>
      <c r="AI4333">
        <v>0.14499999999999999</v>
      </c>
      <c r="AJ4333">
        <f t="shared" si="678"/>
        <v>0.40599999999999997</v>
      </c>
      <c r="AK4333" t="str">
        <f t="shared" si="673"/>
        <v/>
      </c>
      <c r="AL4333" t="str">
        <f t="shared" si="679"/>
        <v/>
      </c>
    </row>
    <row r="4334" spans="1:39" x14ac:dyDescent="0.2">
      <c r="A4334" t="s">
        <v>5688</v>
      </c>
      <c r="B4334" t="s">
        <v>58</v>
      </c>
      <c r="C4334" t="s">
        <v>5689</v>
      </c>
      <c r="D4334" s="1">
        <v>36124</v>
      </c>
      <c r="E4334" s="1">
        <v>43456</v>
      </c>
      <c r="F4334" t="s">
        <v>19</v>
      </c>
      <c r="I4334">
        <v>100</v>
      </c>
      <c r="J4334">
        <v>0</v>
      </c>
      <c r="K4334">
        <v>0</v>
      </c>
      <c r="L4334">
        <v>906</v>
      </c>
      <c r="M4334">
        <v>906</v>
      </c>
      <c r="N4334" t="s">
        <v>20</v>
      </c>
      <c r="O4334" t="s">
        <v>5690</v>
      </c>
      <c r="P4334" t="s">
        <v>28</v>
      </c>
      <c r="Q4334" t="s">
        <v>32794</v>
      </c>
      <c r="R4334" t="s">
        <v>33782</v>
      </c>
      <c r="S4334" t="s">
        <v>32628</v>
      </c>
      <c r="T4334" t="s">
        <v>34365</v>
      </c>
      <c r="AD4334" t="str">
        <f t="shared" si="674"/>
        <v/>
      </c>
      <c r="AE4334" t="str">
        <f t="shared" si="677"/>
        <v/>
      </c>
      <c r="AF4334" t="str">
        <f t="shared" si="675"/>
        <v/>
      </c>
      <c r="AG4334" s="17">
        <v>1</v>
      </c>
      <c r="AH4334">
        <f t="shared" si="672"/>
        <v>2.8</v>
      </c>
      <c r="AI4334">
        <v>0.14499999999999999</v>
      </c>
      <c r="AJ4334">
        <f t="shared" si="678"/>
        <v>0.40599999999999997</v>
      </c>
      <c r="AK4334" t="str">
        <f t="shared" si="673"/>
        <v/>
      </c>
      <c r="AL4334" t="str">
        <f t="shared" si="679"/>
        <v/>
      </c>
    </row>
    <row r="4335" spans="1:39" x14ac:dyDescent="0.2">
      <c r="A4335" t="s">
        <v>5616</v>
      </c>
      <c r="B4335" t="s">
        <v>58</v>
      </c>
      <c r="C4335" t="s">
        <v>5617</v>
      </c>
      <c r="D4335" s="1">
        <v>36124</v>
      </c>
      <c r="E4335" s="1">
        <v>43456</v>
      </c>
      <c r="F4335" t="s">
        <v>19</v>
      </c>
      <c r="I4335">
        <v>100</v>
      </c>
      <c r="J4335">
        <v>0</v>
      </c>
      <c r="K4335">
        <v>0</v>
      </c>
      <c r="L4335">
        <v>885</v>
      </c>
      <c r="M4335">
        <v>885</v>
      </c>
      <c r="N4335" t="s">
        <v>20</v>
      </c>
      <c r="O4335" t="s">
        <v>5618</v>
      </c>
      <c r="P4335" t="s">
        <v>28</v>
      </c>
      <c r="Q4335" t="s">
        <v>34233</v>
      </c>
      <c r="R4335" t="s">
        <v>34233</v>
      </c>
      <c r="S4335" t="s">
        <v>32628</v>
      </c>
      <c r="T4335" t="s">
        <v>34365</v>
      </c>
      <c r="AD4335" t="str">
        <f t="shared" si="674"/>
        <v/>
      </c>
      <c r="AE4335" t="str">
        <f t="shared" si="677"/>
        <v/>
      </c>
      <c r="AF4335" t="str">
        <f t="shared" si="675"/>
        <v/>
      </c>
      <c r="AG4335" s="17">
        <v>1</v>
      </c>
      <c r="AH4335">
        <f t="shared" si="672"/>
        <v>2.8</v>
      </c>
      <c r="AI4335">
        <v>0.14499999999999999</v>
      </c>
      <c r="AJ4335">
        <f t="shared" si="678"/>
        <v>0.40599999999999997</v>
      </c>
      <c r="AK4335" t="str">
        <f t="shared" si="673"/>
        <v/>
      </c>
      <c r="AL4335" t="str">
        <f t="shared" si="679"/>
        <v/>
      </c>
    </row>
    <row r="4336" spans="1:39" x14ac:dyDescent="0.2">
      <c r="A4336" t="s">
        <v>7734</v>
      </c>
      <c r="B4336" t="s">
        <v>58</v>
      </c>
      <c r="C4336" t="s">
        <v>7735</v>
      </c>
      <c r="D4336" s="1">
        <v>36234</v>
      </c>
      <c r="E4336" s="1">
        <v>43871</v>
      </c>
      <c r="F4336" t="s">
        <v>19</v>
      </c>
      <c r="I4336">
        <v>100</v>
      </c>
      <c r="J4336">
        <v>0</v>
      </c>
      <c r="K4336">
        <v>0</v>
      </c>
      <c r="L4336">
        <v>731</v>
      </c>
      <c r="M4336">
        <v>731</v>
      </c>
      <c r="N4336" t="s">
        <v>20</v>
      </c>
      <c r="O4336" t="s">
        <v>7736</v>
      </c>
      <c r="P4336" t="s">
        <v>28</v>
      </c>
      <c r="Q4336" t="s">
        <v>34233</v>
      </c>
      <c r="R4336" t="s">
        <v>34233</v>
      </c>
      <c r="S4336" t="s">
        <v>33807</v>
      </c>
      <c r="T4336" t="s">
        <v>34357</v>
      </c>
      <c r="AD4336" t="str">
        <f t="shared" si="674"/>
        <v/>
      </c>
      <c r="AE4336" t="str">
        <f t="shared" si="677"/>
        <v/>
      </c>
      <c r="AF4336" t="str">
        <f t="shared" si="675"/>
        <v/>
      </c>
      <c r="AG4336" s="17">
        <v>1</v>
      </c>
      <c r="AH4336">
        <f t="shared" ref="AH4336:AH4399" si="680">IF(AG4336="","",AG4336*2.8)</f>
        <v>2.8</v>
      </c>
      <c r="AI4336">
        <v>0.14499999999999999</v>
      </c>
      <c r="AJ4336">
        <f t="shared" si="678"/>
        <v>0.40599999999999997</v>
      </c>
      <c r="AK4336" t="str">
        <f t="shared" ref="AK4336:AK4399" si="681">IF(AE4336="","",AE4336*2.8)</f>
        <v/>
      </c>
      <c r="AL4336" t="str">
        <f t="shared" si="679"/>
        <v/>
      </c>
    </row>
    <row r="4337" spans="1:38" x14ac:dyDescent="0.2">
      <c r="A4337" t="s">
        <v>5631</v>
      </c>
      <c r="B4337" t="s">
        <v>58</v>
      </c>
      <c r="C4337" t="s">
        <v>5632</v>
      </c>
      <c r="D4337" s="1">
        <v>36124</v>
      </c>
      <c r="E4337" s="1">
        <v>44503</v>
      </c>
      <c r="F4337" t="s">
        <v>19</v>
      </c>
      <c r="I4337">
        <v>100</v>
      </c>
      <c r="J4337">
        <v>0</v>
      </c>
      <c r="K4337">
        <v>0</v>
      </c>
      <c r="L4337">
        <v>859</v>
      </c>
      <c r="M4337">
        <v>859</v>
      </c>
      <c r="N4337" t="s">
        <v>20</v>
      </c>
      <c r="O4337" t="s">
        <v>5633</v>
      </c>
      <c r="P4337" t="s">
        <v>28</v>
      </c>
      <c r="Q4337" t="s">
        <v>34233</v>
      </c>
      <c r="R4337" t="s">
        <v>34233</v>
      </c>
      <c r="S4337" t="s">
        <v>32628</v>
      </c>
      <c r="T4337" t="s">
        <v>34382</v>
      </c>
      <c r="AD4337" t="str">
        <f t="shared" si="674"/>
        <v/>
      </c>
      <c r="AE4337" t="str">
        <f t="shared" si="677"/>
        <v/>
      </c>
      <c r="AF4337" t="str">
        <f t="shared" si="675"/>
        <v/>
      </c>
      <c r="AG4337" s="17">
        <v>1</v>
      </c>
      <c r="AH4337">
        <f t="shared" si="680"/>
        <v>2.8</v>
      </c>
      <c r="AI4337">
        <v>0.14499999999999999</v>
      </c>
      <c r="AJ4337">
        <f t="shared" si="678"/>
        <v>0.40599999999999997</v>
      </c>
      <c r="AK4337" t="str">
        <f t="shared" si="681"/>
        <v/>
      </c>
      <c r="AL4337" t="str">
        <f t="shared" si="679"/>
        <v/>
      </c>
    </row>
    <row r="4338" spans="1:38" x14ac:dyDescent="0.2">
      <c r="A4338" t="s">
        <v>5613</v>
      </c>
      <c r="B4338" t="s">
        <v>58</v>
      </c>
      <c r="C4338" t="s">
        <v>5614</v>
      </c>
      <c r="D4338" s="1">
        <v>36124</v>
      </c>
      <c r="E4338" s="1">
        <v>43456</v>
      </c>
      <c r="F4338" t="s">
        <v>19</v>
      </c>
      <c r="I4338">
        <v>100</v>
      </c>
      <c r="J4338">
        <v>0</v>
      </c>
      <c r="K4338">
        <v>0</v>
      </c>
      <c r="L4338">
        <v>895</v>
      </c>
      <c r="M4338">
        <v>895</v>
      </c>
      <c r="N4338" t="s">
        <v>20</v>
      </c>
      <c r="O4338" t="s">
        <v>5615</v>
      </c>
      <c r="P4338" t="s">
        <v>28</v>
      </c>
      <c r="Q4338" t="s">
        <v>34233</v>
      </c>
      <c r="R4338" t="s">
        <v>34233</v>
      </c>
      <c r="S4338" t="s">
        <v>33797</v>
      </c>
      <c r="T4338" t="s">
        <v>34357</v>
      </c>
      <c r="AD4338" t="str">
        <f t="shared" si="674"/>
        <v/>
      </c>
      <c r="AE4338" t="str">
        <f t="shared" si="677"/>
        <v/>
      </c>
      <c r="AF4338" t="str">
        <f t="shared" si="675"/>
        <v/>
      </c>
      <c r="AG4338" s="17">
        <v>1</v>
      </c>
      <c r="AH4338">
        <f t="shared" si="680"/>
        <v>2.8</v>
      </c>
      <c r="AI4338">
        <v>0.14499999999999999</v>
      </c>
      <c r="AJ4338">
        <f t="shared" si="678"/>
        <v>0.40599999999999997</v>
      </c>
      <c r="AK4338" t="str">
        <f t="shared" si="681"/>
        <v/>
      </c>
      <c r="AL4338" t="str">
        <f t="shared" si="679"/>
        <v/>
      </c>
    </row>
    <row r="4339" spans="1:38" x14ac:dyDescent="0.2">
      <c r="A4339" t="s">
        <v>5628</v>
      </c>
      <c r="B4339" t="s">
        <v>58</v>
      </c>
      <c r="C4339" t="s">
        <v>5629</v>
      </c>
      <c r="D4339" s="1">
        <v>36124</v>
      </c>
      <c r="E4339" s="1">
        <v>44517</v>
      </c>
      <c r="F4339" t="s">
        <v>19</v>
      </c>
      <c r="I4339">
        <v>100</v>
      </c>
      <c r="J4339">
        <v>0</v>
      </c>
      <c r="K4339">
        <v>0</v>
      </c>
      <c r="L4339">
        <v>853</v>
      </c>
      <c r="M4339">
        <v>853</v>
      </c>
      <c r="N4339" t="s">
        <v>20</v>
      </c>
      <c r="O4339" t="s">
        <v>5630</v>
      </c>
      <c r="P4339" t="s">
        <v>28</v>
      </c>
      <c r="Q4339" t="s">
        <v>34233</v>
      </c>
      <c r="R4339" t="s">
        <v>34233</v>
      </c>
      <c r="S4339" t="s">
        <v>32628</v>
      </c>
      <c r="T4339" t="s">
        <v>34365</v>
      </c>
      <c r="AD4339" t="str">
        <f t="shared" si="674"/>
        <v/>
      </c>
      <c r="AE4339" t="str">
        <f t="shared" si="677"/>
        <v/>
      </c>
      <c r="AF4339" t="str">
        <f t="shared" si="675"/>
        <v/>
      </c>
      <c r="AG4339" s="17">
        <v>1</v>
      </c>
      <c r="AH4339">
        <f t="shared" si="680"/>
        <v>2.8</v>
      </c>
      <c r="AI4339">
        <v>0.14499999999999999</v>
      </c>
      <c r="AJ4339">
        <f t="shared" si="678"/>
        <v>0.40599999999999997</v>
      </c>
      <c r="AK4339" t="str">
        <f t="shared" si="681"/>
        <v/>
      </c>
      <c r="AL4339" t="str">
        <f t="shared" si="679"/>
        <v/>
      </c>
    </row>
    <row r="4340" spans="1:38" x14ac:dyDescent="0.2">
      <c r="A4340" t="s">
        <v>5610</v>
      </c>
      <c r="B4340" t="s">
        <v>58</v>
      </c>
      <c r="C4340" t="s">
        <v>5611</v>
      </c>
      <c r="D4340" s="1">
        <v>36124</v>
      </c>
      <c r="E4340" s="1">
        <v>43456</v>
      </c>
      <c r="F4340" t="s">
        <v>19</v>
      </c>
      <c r="I4340">
        <v>100</v>
      </c>
      <c r="J4340">
        <v>0</v>
      </c>
      <c r="K4340">
        <v>0</v>
      </c>
      <c r="L4340">
        <v>897</v>
      </c>
      <c r="M4340">
        <v>897</v>
      </c>
      <c r="N4340" t="s">
        <v>20</v>
      </c>
      <c r="O4340" t="s">
        <v>5612</v>
      </c>
      <c r="P4340" t="s">
        <v>28</v>
      </c>
      <c r="Q4340" t="s">
        <v>34233</v>
      </c>
      <c r="R4340" t="s">
        <v>34233</v>
      </c>
      <c r="S4340" t="s">
        <v>33797</v>
      </c>
      <c r="T4340" t="s">
        <v>34354</v>
      </c>
      <c r="U4340" t="s">
        <v>33060</v>
      </c>
      <c r="V4340" t="s">
        <v>33061</v>
      </c>
      <c r="X4340">
        <v>2</v>
      </c>
      <c r="Y4340" t="s">
        <v>32661</v>
      </c>
      <c r="AA4340">
        <v>9</v>
      </c>
      <c r="AB4340">
        <v>30</v>
      </c>
      <c r="AC4340">
        <v>1</v>
      </c>
      <c r="AD4340" t="str">
        <f t="shared" si="674"/>
        <v/>
      </c>
      <c r="AE4340" t="str">
        <f t="shared" si="677"/>
        <v/>
      </c>
      <c r="AF4340" t="str">
        <f t="shared" si="675"/>
        <v/>
      </c>
      <c r="AG4340">
        <f>IF((S4340&lt;&gt;"tühi")*(AC4340&lt;&gt;""),AC4340,"")</f>
        <v>1</v>
      </c>
      <c r="AH4340">
        <f t="shared" si="680"/>
        <v>2.8</v>
      </c>
      <c r="AI4340">
        <v>0.14499999999999999</v>
      </c>
      <c r="AJ4340">
        <f t="shared" si="678"/>
        <v>0.40599999999999997</v>
      </c>
      <c r="AK4340" t="str">
        <f t="shared" si="681"/>
        <v/>
      </c>
      <c r="AL4340" t="str">
        <f t="shared" si="679"/>
        <v/>
      </c>
    </row>
    <row r="4341" spans="1:38" x14ac:dyDescent="0.2">
      <c r="A4341" t="s">
        <v>5625</v>
      </c>
      <c r="B4341" t="s">
        <v>58</v>
      </c>
      <c r="C4341" t="s">
        <v>5626</v>
      </c>
      <c r="D4341" s="1">
        <v>36124</v>
      </c>
      <c r="E4341" s="1">
        <v>44517</v>
      </c>
      <c r="F4341" t="s">
        <v>19</v>
      </c>
      <c r="I4341">
        <v>100</v>
      </c>
      <c r="J4341">
        <v>0</v>
      </c>
      <c r="K4341">
        <v>0</v>
      </c>
      <c r="L4341">
        <v>887</v>
      </c>
      <c r="M4341">
        <v>887</v>
      </c>
      <c r="N4341" t="s">
        <v>20</v>
      </c>
      <c r="O4341" t="s">
        <v>5627</v>
      </c>
      <c r="P4341" t="s">
        <v>28</v>
      </c>
      <c r="Q4341" t="s">
        <v>34233</v>
      </c>
      <c r="R4341" t="s">
        <v>34233</v>
      </c>
      <c r="S4341" t="s">
        <v>33797</v>
      </c>
      <c r="T4341" t="s">
        <v>34365</v>
      </c>
      <c r="AD4341" t="str">
        <f t="shared" si="674"/>
        <v/>
      </c>
      <c r="AE4341" t="str">
        <f t="shared" si="677"/>
        <v/>
      </c>
      <c r="AF4341" t="str">
        <f t="shared" si="675"/>
        <v/>
      </c>
      <c r="AG4341" s="17">
        <v>1</v>
      </c>
      <c r="AH4341">
        <f t="shared" si="680"/>
        <v>2.8</v>
      </c>
      <c r="AI4341">
        <v>0.14499999999999999</v>
      </c>
      <c r="AJ4341">
        <f t="shared" si="678"/>
        <v>0.40599999999999997</v>
      </c>
      <c r="AK4341" t="str">
        <f t="shared" si="681"/>
        <v/>
      </c>
      <c r="AL4341" t="str">
        <f t="shared" si="679"/>
        <v/>
      </c>
    </row>
    <row r="4342" spans="1:38" x14ac:dyDescent="0.2">
      <c r="A4342" t="s">
        <v>5607</v>
      </c>
      <c r="B4342" t="s">
        <v>58</v>
      </c>
      <c r="C4342" t="s">
        <v>5608</v>
      </c>
      <c r="D4342" s="1">
        <v>36124</v>
      </c>
      <c r="E4342" s="1">
        <v>43456</v>
      </c>
      <c r="F4342" t="s">
        <v>19</v>
      </c>
      <c r="I4342">
        <v>100</v>
      </c>
      <c r="J4342">
        <v>0</v>
      </c>
      <c r="K4342">
        <v>0</v>
      </c>
      <c r="L4342">
        <v>888</v>
      </c>
      <c r="M4342">
        <v>888</v>
      </c>
      <c r="N4342" t="s">
        <v>20</v>
      </c>
      <c r="O4342" t="s">
        <v>5609</v>
      </c>
      <c r="P4342" t="s">
        <v>28</v>
      </c>
      <c r="Q4342" t="s">
        <v>34233</v>
      </c>
      <c r="R4342" t="s">
        <v>34233</v>
      </c>
      <c r="S4342" t="s">
        <v>32628</v>
      </c>
      <c r="T4342" t="s">
        <v>34365</v>
      </c>
      <c r="AD4342" t="str">
        <f t="shared" si="674"/>
        <v/>
      </c>
      <c r="AE4342" t="str">
        <f t="shared" si="677"/>
        <v/>
      </c>
      <c r="AF4342" t="str">
        <f t="shared" si="675"/>
        <v/>
      </c>
      <c r="AG4342" s="17">
        <v>1</v>
      </c>
      <c r="AH4342">
        <f t="shared" si="680"/>
        <v>2.8</v>
      </c>
      <c r="AI4342">
        <v>0.14499999999999999</v>
      </c>
      <c r="AJ4342">
        <f t="shared" si="678"/>
        <v>0.40599999999999997</v>
      </c>
      <c r="AK4342" t="str">
        <f t="shared" si="681"/>
        <v/>
      </c>
      <c r="AL4342" t="str">
        <f t="shared" si="679"/>
        <v/>
      </c>
    </row>
    <row r="4343" spans="1:38" x14ac:dyDescent="0.2">
      <c r="A4343" t="s">
        <v>5560</v>
      </c>
      <c r="B4343" t="s">
        <v>58</v>
      </c>
      <c r="C4343" t="s">
        <v>5561</v>
      </c>
      <c r="D4343" s="1">
        <v>36124</v>
      </c>
      <c r="E4343" s="1">
        <v>43456</v>
      </c>
      <c r="F4343" t="s">
        <v>19</v>
      </c>
      <c r="I4343">
        <v>100</v>
      </c>
      <c r="J4343">
        <v>0</v>
      </c>
      <c r="K4343">
        <v>0</v>
      </c>
      <c r="L4343">
        <v>906</v>
      </c>
      <c r="M4343">
        <v>906</v>
      </c>
      <c r="N4343" t="s">
        <v>20</v>
      </c>
      <c r="O4343" t="s">
        <v>5562</v>
      </c>
      <c r="P4343" t="s">
        <v>28</v>
      </c>
      <c r="Q4343" t="s">
        <v>34233</v>
      </c>
      <c r="R4343" t="s">
        <v>34233</v>
      </c>
      <c r="S4343" t="s">
        <v>32628</v>
      </c>
      <c r="T4343" t="s">
        <v>34349</v>
      </c>
      <c r="U4343" t="s">
        <v>32634</v>
      </c>
      <c r="V4343" t="s">
        <v>33062</v>
      </c>
      <c r="W4343">
        <v>226.5</v>
      </c>
      <c r="X4343">
        <v>2</v>
      </c>
      <c r="Y4343" t="s">
        <v>32661</v>
      </c>
      <c r="Z4343">
        <v>453</v>
      </c>
      <c r="AA4343">
        <v>8</v>
      </c>
      <c r="AB4343">
        <v>25</v>
      </c>
      <c r="AC4343">
        <v>1</v>
      </c>
      <c r="AD4343" t="str">
        <f t="shared" si="674"/>
        <v/>
      </c>
      <c r="AE4343" t="str">
        <f t="shared" si="677"/>
        <v/>
      </c>
      <c r="AF4343" t="str">
        <f t="shared" si="675"/>
        <v/>
      </c>
      <c r="AG4343">
        <f>IF((S4343&lt;&gt;"tühi")*(AC4343&lt;&gt;""),AC4343,"")</f>
        <v>1</v>
      </c>
      <c r="AH4343">
        <f t="shared" si="680"/>
        <v>2.8</v>
      </c>
      <c r="AI4343">
        <v>0.14499999999999999</v>
      </c>
      <c r="AJ4343">
        <f t="shared" si="678"/>
        <v>0.40599999999999997</v>
      </c>
      <c r="AK4343" t="str">
        <f t="shared" si="681"/>
        <v/>
      </c>
      <c r="AL4343" t="str">
        <f t="shared" si="679"/>
        <v/>
      </c>
    </row>
    <row r="4344" spans="1:38" x14ac:dyDescent="0.2">
      <c r="A4344" t="s">
        <v>5557</v>
      </c>
      <c r="B4344" t="s">
        <v>58</v>
      </c>
      <c r="C4344" t="s">
        <v>5558</v>
      </c>
      <c r="D4344" s="1">
        <v>36124</v>
      </c>
      <c r="E4344" s="1">
        <v>43456</v>
      </c>
      <c r="F4344" t="s">
        <v>19</v>
      </c>
      <c r="I4344">
        <v>100</v>
      </c>
      <c r="J4344">
        <v>0</v>
      </c>
      <c r="K4344">
        <v>0</v>
      </c>
      <c r="L4344">
        <v>861</v>
      </c>
      <c r="M4344">
        <v>861</v>
      </c>
      <c r="N4344" t="s">
        <v>20</v>
      </c>
      <c r="O4344" t="s">
        <v>5559</v>
      </c>
      <c r="P4344" t="s">
        <v>28</v>
      </c>
      <c r="Q4344" t="s">
        <v>34233</v>
      </c>
      <c r="R4344" t="s">
        <v>34233</v>
      </c>
      <c r="S4344" t="s">
        <v>32628</v>
      </c>
      <c r="T4344" t="s">
        <v>34357</v>
      </c>
      <c r="U4344" t="s">
        <v>32634</v>
      </c>
      <c r="V4344" t="s">
        <v>32781</v>
      </c>
      <c r="W4344">
        <v>172</v>
      </c>
      <c r="X4344">
        <v>2</v>
      </c>
      <c r="Y4344" t="s">
        <v>32654</v>
      </c>
      <c r="AA4344">
        <v>8.5</v>
      </c>
      <c r="AC4344">
        <v>1</v>
      </c>
      <c r="AD4344" t="str">
        <f t="shared" si="674"/>
        <v/>
      </c>
      <c r="AE4344" t="str">
        <f t="shared" si="677"/>
        <v/>
      </c>
      <c r="AF4344" t="str">
        <f t="shared" si="675"/>
        <v/>
      </c>
      <c r="AG4344">
        <f>IF((S4344&lt;&gt;"tühi")*(AC4344&lt;&gt;""),AC4344,"")</f>
        <v>1</v>
      </c>
      <c r="AH4344">
        <f t="shared" si="680"/>
        <v>2.8</v>
      </c>
      <c r="AI4344">
        <v>0.14499999999999999</v>
      </c>
      <c r="AJ4344">
        <f t="shared" si="678"/>
        <v>0.40599999999999997</v>
      </c>
      <c r="AK4344" t="str">
        <f t="shared" si="681"/>
        <v/>
      </c>
      <c r="AL4344" t="str">
        <f t="shared" si="679"/>
        <v/>
      </c>
    </row>
    <row r="4345" spans="1:38" x14ac:dyDescent="0.2">
      <c r="A4345" t="s">
        <v>7737</v>
      </c>
      <c r="B4345" t="s">
        <v>58</v>
      </c>
      <c r="C4345" t="s">
        <v>7738</v>
      </c>
      <c r="D4345" s="1">
        <v>36234</v>
      </c>
      <c r="E4345" s="1">
        <v>43871</v>
      </c>
      <c r="F4345" t="s">
        <v>19</v>
      </c>
      <c r="I4345">
        <v>100</v>
      </c>
      <c r="J4345">
        <v>0</v>
      </c>
      <c r="K4345">
        <v>0</v>
      </c>
      <c r="L4345">
        <v>839</v>
      </c>
      <c r="M4345">
        <v>839</v>
      </c>
      <c r="N4345" t="s">
        <v>20</v>
      </c>
      <c r="O4345" t="s">
        <v>7739</v>
      </c>
      <c r="P4345" t="s">
        <v>28</v>
      </c>
      <c r="Q4345" t="s">
        <v>34233</v>
      </c>
      <c r="R4345" t="s">
        <v>34233</v>
      </c>
      <c r="S4345" t="s">
        <v>32628</v>
      </c>
      <c r="T4345" t="s">
        <v>34365</v>
      </c>
      <c r="AD4345" t="str">
        <f t="shared" si="674"/>
        <v/>
      </c>
      <c r="AE4345" t="str">
        <f t="shared" si="677"/>
        <v/>
      </c>
      <c r="AF4345" t="str">
        <f t="shared" si="675"/>
        <v/>
      </c>
      <c r="AG4345" s="17">
        <v>1</v>
      </c>
      <c r="AH4345">
        <f t="shared" si="680"/>
        <v>2.8</v>
      </c>
      <c r="AI4345">
        <v>0.14499999999999999</v>
      </c>
      <c r="AJ4345">
        <f t="shared" si="678"/>
        <v>0.40599999999999997</v>
      </c>
      <c r="AK4345" t="str">
        <f t="shared" si="681"/>
        <v/>
      </c>
      <c r="AL4345" t="str">
        <f t="shared" si="679"/>
        <v/>
      </c>
    </row>
    <row r="4346" spans="1:38" x14ac:dyDescent="0.2">
      <c r="A4346" t="s">
        <v>7767</v>
      </c>
      <c r="B4346" t="s">
        <v>58</v>
      </c>
      <c r="C4346" t="s">
        <v>7768</v>
      </c>
      <c r="D4346" s="1">
        <v>36234</v>
      </c>
      <c r="E4346" s="1">
        <v>43871</v>
      </c>
      <c r="F4346" t="s">
        <v>19</v>
      </c>
      <c r="I4346">
        <v>100</v>
      </c>
      <c r="J4346">
        <v>0</v>
      </c>
      <c r="K4346">
        <v>0</v>
      </c>
      <c r="L4346">
        <v>749</v>
      </c>
      <c r="M4346">
        <v>749</v>
      </c>
      <c r="N4346" t="s">
        <v>20</v>
      </c>
      <c r="O4346" t="s">
        <v>7769</v>
      </c>
      <c r="P4346" t="s">
        <v>28</v>
      </c>
      <c r="Q4346" t="s">
        <v>34233</v>
      </c>
      <c r="R4346" t="s">
        <v>34233</v>
      </c>
      <c r="S4346" t="s">
        <v>32628</v>
      </c>
      <c r="T4346" t="s">
        <v>34365</v>
      </c>
      <c r="AD4346" t="str">
        <f t="shared" si="674"/>
        <v/>
      </c>
      <c r="AE4346" t="str">
        <f t="shared" si="677"/>
        <v/>
      </c>
      <c r="AF4346" t="str">
        <f t="shared" si="675"/>
        <v/>
      </c>
      <c r="AG4346" s="17">
        <v>1</v>
      </c>
      <c r="AH4346">
        <f t="shared" si="680"/>
        <v>2.8</v>
      </c>
      <c r="AI4346">
        <v>0.14499999999999999</v>
      </c>
      <c r="AJ4346">
        <f t="shared" si="678"/>
        <v>0.40599999999999997</v>
      </c>
      <c r="AK4346" t="str">
        <f t="shared" si="681"/>
        <v/>
      </c>
      <c r="AL4346" t="str">
        <f t="shared" si="679"/>
        <v/>
      </c>
    </row>
    <row r="4347" spans="1:38" x14ac:dyDescent="0.2">
      <c r="A4347" t="s">
        <v>7770</v>
      </c>
      <c r="B4347" t="s">
        <v>58</v>
      </c>
      <c r="C4347" t="s">
        <v>7771</v>
      </c>
      <c r="D4347" s="1">
        <v>36234</v>
      </c>
      <c r="E4347" s="1">
        <v>43871</v>
      </c>
      <c r="F4347" t="s">
        <v>19</v>
      </c>
      <c r="I4347">
        <v>100</v>
      </c>
      <c r="J4347">
        <v>0</v>
      </c>
      <c r="K4347">
        <v>0</v>
      </c>
      <c r="L4347">
        <v>783</v>
      </c>
      <c r="M4347">
        <v>783</v>
      </c>
      <c r="N4347" t="s">
        <v>20</v>
      </c>
      <c r="O4347" t="s">
        <v>7772</v>
      </c>
      <c r="P4347" t="s">
        <v>28</v>
      </c>
      <c r="Q4347" t="s">
        <v>34233</v>
      </c>
      <c r="R4347" t="s">
        <v>34233</v>
      </c>
      <c r="S4347" t="s">
        <v>33797</v>
      </c>
      <c r="T4347" t="s">
        <v>34365</v>
      </c>
      <c r="AD4347" t="str">
        <f t="shared" si="674"/>
        <v/>
      </c>
      <c r="AE4347" t="str">
        <f t="shared" si="677"/>
        <v/>
      </c>
      <c r="AF4347" t="str">
        <f t="shared" si="675"/>
        <v/>
      </c>
      <c r="AG4347" s="17">
        <v>1</v>
      </c>
      <c r="AH4347">
        <f t="shared" si="680"/>
        <v>2.8</v>
      </c>
      <c r="AI4347">
        <v>0.14499999999999999</v>
      </c>
      <c r="AJ4347">
        <f t="shared" si="678"/>
        <v>0.40599999999999997</v>
      </c>
      <c r="AK4347" t="str">
        <f t="shared" si="681"/>
        <v/>
      </c>
      <c r="AL4347" t="str">
        <f t="shared" si="679"/>
        <v/>
      </c>
    </row>
    <row r="4348" spans="1:38" x14ac:dyDescent="0.2">
      <c r="A4348" t="s">
        <v>7773</v>
      </c>
      <c r="B4348" t="s">
        <v>58</v>
      </c>
      <c r="C4348" t="s">
        <v>7774</v>
      </c>
      <c r="D4348" s="1">
        <v>36234</v>
      </c>
      <c r="E4348" s="1">
        <v>43871</v>
      </c>
      <c r="F4348" t="s">
        <v>19</v>
      </c>
      <c r="I4348">
        <v>100</v>
      </c>
      <c r="J4348">
        <v>0</v>
      </c>
      <c r="K4348">
        <v>0</v>
      </c>
      <c r="L4348">
        <v>800</v>
      </c>
      <c r="M4348">
        <v>800</v>
      </c>
      <c r="N4348" t="s">
        <v>20</v>
      </c>
      <c r="O4348" t="s">
        <v>7775</v>
      </c>
      <c r="P4348" t="s">
        <v>28</v>
      </c>
      <c r="Q4348" t="s">
        <v>34233</v>
      </c>
      <c r="R4348" t="s">
        <v>34233</v>
      </c>
      <c r="S4348" t="s">
        <v>33800</v>
      </c>
      <c r="T4348" t="s">
        <v>34349</v>
      </c>
      <c r="AD4348" t="str">
        <f t="shared" si="674"/>
        <v/>
      </c>
      <c r="AE4348" t="str">
        <f t="shared" si="677"/>
        <v/>
      </c>
      <c r="AF4348" t="str">
        <f t="shared" si="675"/>
        <v/>
      </c>
      <c r="AG4348" s="17">
        <v>1</v>
      </c>
      <c r="AH4348">
        <f t="shared" si="680"/>
        <v>2.8</v>
      </c>
      <c r="AI4348">
        <v>0.14499999999999999</v>
      </c>
      <c r="AJ4348">
        <f t="shared" si="678"/>
        <v>0.40599999999999997</v>
      </c>
      <c r="AK4348" t="str">
        <f t="shared" si="681"/>
        <v/>
      </c>
      <c r="AL4348" t="str">
        <f t="shared" si="679"/>
        <v/>
      </c>
    </row>
    <row r="4349" spans="1:38" x14ac:dyDescent="0.2">
      <c r="A4349" t="s">
        <v>7776</v>
      </c>
      <c r="B4349" t="s">
        <v>58</v>
      </c>
      <c r="C4349" t="s">
        <v>7777</v>
      </c>
      <c r="D4349" s="1">
        <v>36234</v>
      </c>
      <c r="E4349" s="1">
        <v>43871</v>
      </c>
      <c r="F4349" t="s">
        <v>19</v>
      </c>
      <c r="I4349">
        <v>100</v>
      </c>
      <c r="J4349">
        <v>0</v>
      </c>
      <c r="K4349">
        <v>0</v>
      </c>
      <c r="L4349">
        <v>795</v>
      </c>
      <c r="M4349">
        <v>795</v>
      </c>
      <c r="N4349" t="s">
        <v>20</v>
      </c>
      <c r="O4349" t="s">
        <v>7778</v>
      </c>
      <c r="P4349" t="s">
        <v>28</v>
      </c>
      <c r="Q4349" t="s">
        <v>32794</v>
      </c>
      <c r="R4349" t="s">
        <v>33782</v>
      </c>
      <c r="S4349" t="s">
        <v>32628</v>
      </c>
      <c r="T4349" t="s">
        <v>34365</v>
      </c>
      <c r="AD4349" t="str">
        <f t="shared" si="674"/>
        <v/>
      </c>
      <c r="AE4349" t="str">
        <f t="shared" si="677"/>
        <v/>
      </c>
      <c r="AF4349" t="str">
        <f t="shared" si="675"/>
        <v/>
      </c>
      <c r="AG4349" s="17">
        <v>1</v>
      </c>
      <c r="AH4349">
        <f t="shared" si="680"/>
        <v>2.8</v>
      </c>
      <c r="AI4349">
        <v>0.14499999999999999</v>
      </c>
      <c r="AJ4349">
        <f t="shared" si="678"/>
        <v>0.40599999999999997</v>
      </c>
      <c r="AK4349" t="str">
        <f t="shared" si="681"/>
        <v/>
      </c>
      <c r="AL4349" t="str">
        <f t="shared" si="679"/>
        <v/>
      </c>
    </row>
    <row r="4350" spans="1:38" x14ac:dyDescent="0.2">
      <c r="A4350" t="s">
        <v>7800</v>
      </c>
      <c r="B4350" t="s">
        <v>58</v>
      </c>
      <c r="C4350" t="s">
        <v>7801</v>
      </c>
      <c r="D4350" s="1">
        <v>36234</v>
      </c>
      <c r="E4350" s="1">
        <v>43871</v>
      </c>
      <c r="F4350" t="s">
        <v>19</v>
      </c>
      <c r="I4350">
        <v>100</v>
      </c>
      <c r="J4350">
        <v>0</v>
      </c>
      <c r="K4350">
        <v>0</v>
      </c>
      <c r="L4350">
        <v>865</v>
      </c>
      <c r="M4350">
        <v>865</v>
      </c>
      <c r="N4350" t="s">
        <v>20</v>
      </c>
      <c r="O4350" t="s">
        <v>7802</v>
      </c>
      <c r="P4350" t="s">
        <v>28</v>
      </c>
      <c r="Q4350" t="s">
        <v>32794</v>
      </c>
      <c r="R4350" t="s">
        <v>33782</v>
      </c>
      <c r="S4350" t="s">
        <v>32628</v>
      </c>
      <c r="T4350" t="s">
        <v>34365</v>
      </c>
      <c r="AD4350" t="str">
        <f t="shared" si="674"/>
        <v/>
      </c>
      <c r="AE4350" t="str">
        <f t="shared" si="677"/>
        <v/>
      </c>
      <c r="AF4350" t="str">
        <f t="shared" si="675"/>
        <v/>
      </c>
      <c r="AG4350" s="17">
        <v>1</v>
      </c>
      <c r="AH4350">
        <f t="shared" si="680"/>
        <v>2.8</v>
      </c>
      <c r="AI4350">
        <v>0.14499999999999999</v>
      </c>
      <c r="AJ4350">
        <f t="shared" si="678"/>
        <v>0.40599999999999997</v>
      </c>
      <c r="AK4350" t="str">
        <f t="shared" si="681"/>
        <v/>
      </c>
      <c r="AL4350" t="str">
        <f t="shared" si="679"/>
        <v/>
      </c>
    </row>
    <row r="4351" spans="1:38" x14ac:dyDescent="0.2">
      <c r="A4351" t="s">
        <v>7803</v>
      </c>
      <c r="B4351" t="s">
        <v>58</v>
      </c>
      <c r="C4351" t="s">
        <v>7804</v>
      </c>
      <c r="D4351" s="1">
        <v>36234</v>
      </c>
      <c r="E4351" s="1">
        <v>43871</v>
      </c>
      <c r="F4351" t="s">
        <v>19</v>
      </c>
      <c r="I4351">
        <v>100</v>
      </c>
      <c r="J4351">
        <v>0</v>
      </c>
      <c r="K4351">
        <v>0</v>
      </c>
      <c r="L4351">
        <v>775</v>
      </c>
      <c r="M4351">
        <v>775</v>
      </c>
      <c r="N4351" t="s">
        <v>20</v>
      </c>
      <c r="O4351" t="s">
        <v>7805</v>
      </c>
      <c r="P4351" t="s">
        <v>28</v>
      </c>
      <c r="Q4351" t="s">
        <v>34233</v>
      </c>
      <c r="R4351" t="s">
        <v>34233</v>
      </c>
      <c r="S4351" t="s">
        <v>33797</v>
      </c>
      <c r="T4351" t="s">
        <v>34365</v>
      </c>
      <c r="AD4351" t="str">
        <f t="shared" si="674"/>
        <v/>
      </c>
      <c r="AE4351" t="str">
        <f t="shared" si="677"/>
        <v/>
      </c>
      <c r="AF4351" t="str">
        <f t="shared" si="675"/>
        <v/>
      </c>
      <c r="AG4351" s="17">
        <v>1</v>
      </c>
      <c r="AH4351">
        <f t="shared" si="680"/>
        <v>2.8</v>
      </c>
      <c r="AI4351">
        <v>0.14499999999999999</v>
      </c>
      <c r="AJ4351">
        <f t="shared" si="678"/>
        <v>0.40599999999999997</v>
      </c>
      <c r="AK4351" t="str">
        <f t="shared" si="681"/>
        <v/>
      </c>
      <c r="AL4351" t="str">
        <f t="shared" si="679"/>
        <v/>
      </c>
    </row>
    <row r="4352" spans="1:38" x14ac:dyDescent="0.2">
      <c r="A4352" t="s">
        <v>31223</v>
      </c>
      <c r="B4352" t="s">
        <v>58</v>
      </c>
      <c r="C4352" t="s">
        <v>31224</v>
      </c>
      <c r="D4352" s="1">
        <v>43859</v>
      </c>
      <c r="E4352" s="1">
        <v>44546</v>
      </c>
      <c r="F4352" t="s">
        <v>26</v>
      </c>
      <c r="I4352">
        <v>100</v>
      </c>
      <c r="J4352">
        <v>0</v>
      </c>
      <c r="K4352">
        <v>0</v>
      </c>
      <c r="L4352">
        <v>2724</v>
      </c>
      <c r="M4352">
        <v>2724</v>
      </c>
      <c r="N4352" t="s">
        <v>20</v>
      </c>
      <c r="O4352" t="s">
        <v>31225</v>
      </c>
      <c r="P4352" t="s">
        <v>44</v>
      </c>
      <c r="Q4352" t="s">
        <v>34233</v>
      </c>
      <c r="R4352" t="s">
        <v>34233</v>
      </c>
      <c r="S4352" t="s">
        <v>34233</v>
      </c>
      <c r="T4352" t="s">
        <v>34233</v>
      </c>
      <c r="AD4352" t="str">
        <f t="shared" si="674"/>
        <v/>
      </c>
      <c r="AE4352" t="str">
        <f t="shared" si="677"/>
        <v/>
      </c>
      <c r="AF4352" t="str">
        <f t="shared" si="675"/>
        <v/>
      </c>
      <c r="AG4352" t="str">
        <f t="shared" ref="AG4352:AG4361" si="682">IF((S4352&lt;&gt;"tühi")*(AC4352&lt;&gt;""),AC4352,"")</f>
        <v/>
      </c>
      <c r="AH4352" t="str">
        <f t="shared" si="680"/>
        <v/>
      </c>
      <c r="AI4352">
        <v>0.14499999999999999</v>
      </c>
      <c r="AJ4352" t="str">
        <f t="shared" si="678"/>
        <v/>
      </c>
      <c r="AK4352" t="str">
        <f t="shared" si="681"/>
        <v/>
      </c>
      <c r="AL4352" t="str">
        <f t="shared" si="679"/>
        <v/>
      </c>
    </row>
    <row r="4353" spans="1:38" x14ac:dyDescent="0.2">
      <c r="A4353" t="s">
        <v>30118</v>
      </c>
      <c r="B4353" t="s">
        <v>58</v>
      </c>
      <c r="C4353" t="s">
        <v>30119</v>
      </c>
      <c r="D4353" s="1">
        <v>43755</v>
      </c>
      <c r="E4353" s="1">
        <v>44546</v>
      </c>
      <c r="F4353" t="s">
        <v>26</v>
      </c>
      <c r="I4353">
        <v>100</v>
      </c>
      <c r="J4353">
        <v>0</v>
      </c>
      <c r="K4353">
        <v>0</v>
      </c>
      <c r="L4353">
        <v>1718</v>
      </c>
      <c r="M4353">
        <v>1718</v>
      </c>
      <c r="N4353" t="s">
        <v>20</v>
      </c>
      <c r="O4353" t="s">
        <v>30120</v>
      </c>
      <c r="P4353" t="s">
        <v>44</v>
      </c>
      <c r="Q4353" t="s">
        <v>34233</v>
      </c>
      <c r="R4353" t="s">
        <v>34233</v>
      </c>
      <c r="S4353" t="s">
        <v>34233</v>
      </c>
      <c r="T4353" t="s">
        <v>34233</v>
      </c>
      <c r="AD4353" t="str">
        <f t="shared" si="674"/>
        <v/>
      </c>
      <c r="AE4353" t="str">
        <f t="shared" si="677"/>
        <v/>
      </c>
      <c r="AF4353" t="str">
        <f t="shared" si="675"/>
        <v/>
      </c>
      <c r="AG4353" t="str">
        <f t="shared" si="682"/>
        <v/>
      </c>
      <c r="AH4353" t="str">
        <f t="shared" si="680"/>
        <v/>
      </c>
      <c r="AI4353">
        <v>0.14499999999999999</v>
      </c>
      <c r="AJ4353" t="str">
        <f t="shared" si="678"/>
        <v/>
      </c>
      <c r="AK4353" t="str">
        <f t="shared" si="681"/>
        <v/>
      </c>
      <c r="AL4353" t="str">
        <f t="shared" si="679"/>
        <v/>
      </c>
    </row>
    <row r="4354" spans="1:38" x14ac:dyDescent="0.2">
      <c r="A4354" t="s">
        <v>28743</v>
      </c>
      <c r="B4354" t="s">
        <v>58</v>
      </c>
      <c r="C4354" t="s">
        <v>28744</v>
      </c>
      <c r="D4354" s="1">
        <v>42887</v>
      </c>
      <c r="E4354" s="1">
        <v>43456</v>
      </c>
      <c r="F4354" t="s">
        <v>19</v>
      </c>
      <c r="I4354">
        <v>100</v>
      </c>
      <c r="J4354">
        <v>0</v>
      </c>
      <c r="K4354">
        <v>0</v>
      </c>
      <c r="L4354">
        <v>1355</v>
      </c>
      <c r="M4354">
        <v>1355</v>
      </c>
      <c r="N4354" t="s">
        <v>20</v>
      </c>
      <c r="O4354" t="s">
        <v>28745</v>
      </c>
      <c r="P4354" t="s">
        <v>28</v>
      </c>
      <c r="Q4354" t="s">
        <v>34234</v>
      </c>
      <c r="R4354" t="s">
        <v>33762</v>
      </c>
      <c r="S4354" t="s">
        <v>33942</v>
      </c>
      <c r="T4354" t="s">
        <v>34233</v>
      </c>
      <c r="U4354" t="s">
        <v>32634</v>
      </c>
      <c r="V4354" t="s">
        <v>33052</v>
      </c>
      <c r="W4354">
        <v>240</v>
      </c>
      <c r="X4354">
        <v>2</v>
      </c>
      <c r="Y4354" t="s">
        <v>32654</v>
      </c>
      <c r="Z4354">
        <v>450</v>
      </c>
      <c r="AA4354">
        <v>8.5</v>
      </c>
      <c r="AC4354">
        <v>1</v>
      </c>
      <c r="AD4354" t="str">
        <f t="shared" si="674"/>
        <v/>
      </c>
      <c r="AE4354">
        <f t="shared" si="677"/>
        <v>1</v>
      </c>
      <c r="AF4354" t="str">
        <f t="shared" si="675"/>
        <v/>
      </c>
      <c r="AG4354" t="str">
        <f t="shared" si="682"/>
        <v/>
      </c>
      <c r="AH4354" t="str">
        <f t="shared" si="680"/>
        <v/>
      </c>
      <c r="AI4354">
        <v>0.14499999999999999</v>
      </c>
      <c r="AJ4354" t="str">
        <f t="shared" si="678"/>
        <v/>
      </c>
      <c r="AK4354">
        <f t="shared" si="681"/>
        <v>2.8</v>
      </c>
      <c r="AL4354">
        <f t="shared" si="679"/>
        <v>0.40599999999999997</v>
      </c>
    </row>
    <row r="4355" spans="1:38" x14ac:dyDescent="0.2">
      <c r="A4355" t="s">
        <v>28199</v>
      </c>
      <c r="B4355" t="s">
        <v>58</v>
      </c>
      <c r="C4355" t="s">
        <v>28200</v>
      </c>
      <c r="D4355" s="1">
        <v>42598</v>
      </c>
      <c r="E4355" s="1">
        <v>43456</v>
      </c>
      <c r="F4355" t="s">
        <v>470</v>
      </c>
      <c r="I4355">
        <v>100</v>
      </c>
      <c r="J4355">
        <v>0</v>
      </c>
      <c r="K4355">
        <v>0</v>
      </c>
      <c r="L4355">
        <v>7854</v>
      </c>
      <c r="M4355">
        <v>7854</v>
      </c>
      <c r="N4355" t="s">
        <v>20</v>
      </c>
      <c r="O4355" t="s">
        <v>28201</v>
      </c>
      <c r="P4355" t="s">
        <v>28</v>
      </c>
      <c r="Q4355" t="s">
        <v>33775</v>
      </c>
      <c r="R4355">
        <v>2</v>
      </c>
      <c r="S4355" t="s">
        <v>33942</v>
      </c>
      <c r="T4355" t="s">
        <v>34233</v>
      </c>
      <c r="U4355" t="s">
        <v>32668</v>
      </c>
      <c r="V4355" t="s">
        <v>33052</v>
      </c>
      <c r="W4355">
        <v>1870</v>
      </c>
      <c r="X4355">
        <v>2</v>
      </c>
      <c r="Y4355" t="s">
        <v>32661</v>
      </c>
      <c r="Z4355">
        <v>2410</v>
      </c>
      <c r="AA4355">
        <v>9</v>
      </c>
      <c r="AD4355">
        <f t="shared" si="674"/>
        <v>2410</v>
      </c>
      <c r="AE4355" t="str">
        <f t="shared" si="677"/>
        <v/>
      </c>
      <c r="AF4355" t="str">
        <f t="shared" si="675"/>
        <v/>
      </c>
      <c r="AG4355" t="str">
        <f t="shared" si="682"/>
        <v/>
      </c>
      <c r="AH4355" t="str">
        <f t="shared" si="680"/>
        <v/>
      </c>
      <c r="AI4355">
        <v>0.14499999999999999</v>
      </c>
      <c r="AJ4355" t="str">
        <f t="shared" si="678"/>
        <v/>
      </c>
      <c r="AK4355" t="str">
        <f t="shared" si="681"/>
        <v/>
      </c>
      <c r="AL4355">
        <v>2</v>
      </c>
    </row>
    <row r="4356" spans="1:38" x14ac:dyDescent="0.2">
      <c r="A4356" t="s">
        <v>28202</v>
      </c>
      <c r="B4356" t="s">
        <v>58</v>
      </c>
      <c r="C4356" t="s">
        <v>28203</v>
      </c>
      <c r="D4356" s="1">
        <v>42598</v>
      </c>
      <c r="E4356" s="1">
        <v>43456</v>
      </c>
      <c r="F4356" t="s">
        <v>19</v>
      </c>
      <c r="I4356">
        <v>100</v>
      </c>
      <c r="J4356">
        <v>0</v>
      </c>
      <c r="K4356">
        <v>0</v>
      </c>
      <c r="L4356">
        <v>2193</v>
      </c>
      <c r="M4356">
        <v>2193</v>
      </c>
      <c r="N4356" t="s">
        <v>20</v>
      </c>
      <c r="O4356" t="s">
        <v>28204</v>
      </c>
      <c r="P4356" t="s">
        <v>28</v>
      </c>
      <c r="Q4356" t="s">
        <v>34234</v>
      </c>
      <c r="R4356" t="s">
        <v>33762</v>
      </c>
      <c r="S4356" t="s">
        <v>33942</v>
      </c>
      <c r="T4356" t="s">
        <v>34233</v>
      </c>
      <c r="U4356" t="s">
        <v>32634</v>
      </c>
      <c r="V4356" t="s">
        <v>33052</v>
      </c>
      <c r="W4356">
        <v>300</v>
      </c>
      <c r="X4356">
        <v>2</v>
      </c>
      <c r="Y4356" t="s">
        <v>32654</v>
      </c>
      <c r="Z4356">
        <v>450</v>
      </c>
      <c r="AA4356">
        <v>8.5</v>
      </c>
      <c r="AC4356">
        <v>1</v>
      </c>
      <c r="AD4356" t="str">
        <f t="shared" si="674"/>
        <v/>
      </c>
      <c r="AE4356">
        <f t="shared" si="677"/>
        <v>1</v>
      </c>
      <c r="AF4356" t="str">
        <f t="shared" si="675"/>
        <v/>
      </c>
      <c r="AG4356" t="str">
        <f t="shared" si="682"/>
        <v/>
      </c>
      <c r="AH4356" t="str">
        <f t="shared" si="680"/>
        <v/>
      </c>
      <c r="AI4356">
        <v>0.14499999999999999</v>
      </c>
      <c r="AJ4356" t="str">
        <f t="shared" si="678"/>
        <v/>
      </c>
      <c r="AK4356">
        <f t="shared" si="681"/>
        <v>2.8</v>
      </c>
      <c r="AL4356">
        <f t="shared" si="679"/>
        <v>0.40599999999999997</v>
      </c>
    </row>
    <row r="4357" spans="1:38" x14ac:dyDescent="0.2">
      <c r="A4357" t="s">
        <v>28746</v>
      </c>
      <c r="B4357" t="s">
        <v>58</v>
      </c>
      <c r="C4357" t="s">
        <v>28747</v>
      </c>
      <c r="D4357" s="1">
        <v>42887</v>
      </c>
      <c r="E4357" s="1">
        <v>43456</v>
      </c>
      <c r="F4357" t="s">
        <v>26</v>
      </c>
      <c r="I4357">
        <v>100</v>
      </c>
      <c r="J4357">
        <v>0</v>
      </c>
      <c r="K4357">
        <v>0</v>
      </c>
      <c r="L4357">
        <v>3010</v>
      </c>
      <c r="M4357">
        <v>3010</v>
      </c>
      <c r="N4357" t="s">
        <v>20</v>
      </c>
      <c r="O4357" t="s">
        <v>28748</v>
      </c>
      <c r="P4357" t="s">
        <v>28</v>
      </c>
      <c r="Q4357" t="s">
        <v>34233</v>
      </c>
      <c r="R4357" t="s">
        <v>34233</v>
      </c>
      <c r="S4357" t="s">
        <v>34233</v>
      </c>
      <c r="T4357" t="s">
        <v>34233</v>
      </c>
      <c r="V4357" t="s">
        <v>33052</v>
      </c>
      <c r="AD4357" t="str">
        <f t="shared" si="674"/>
        <v/>
      </c>
      <c r="AE4357" t="str">
        <f t="shared" si="677"/>
        <v/>
      </c>
      <c r="AF4357" t="str">
        <f t="shared" si="675"/>
        <v/>
      </c>
      <c r="AG4357" t="str">
        <f t="shared" si="682"/>
        <v/>
      </c>
      <c r="AH4357" t="str">
        <f t="shared" si="680"/>
        <v/>
      </c>
      <c r="AI4357">
        <v>0.14499999999999999</v>
      </c>
      <c r="AJ4357" t="str">
        <f t="shared" si="678"/>
        <v/>
      </c>
      <c r="AK4357" t="str">
        <f t="shared" si="681"/>
        <v/>
      </c>
      <c r="AL4357" t="str">
        <f t="shared" si="679"/>
        <v/>
      </c>
    </row>
    <row r="4358" spans="1:38" x14ac:dyDescent="0.2">
      <c r="A4358" t="s">
        <v>28205</v>
      </c>
      <c r="B4358" t="s">
        <v>58</v>
      </c>
      <c r="C4358" t="s">
        <v>28206</v>
      </c>
      <c r="D4358" s="1">
        <v>42598</v>
      </c>
      <c r="E4358" s="1">
        <v>43456</v>
      </c>
      <c r="F4358" t="s">
        <v>19</v>
      </c>
      <c r="I4358">
        <v>100</v>
      </c>
      <c r="J4358">
        <v>0</v>
      </c>
      <c r="K4358">
        <v>0</v>
      </c>
      <c r="L4358">
        <v>1525</v>
      </c>
      <c r="M4358">
        <v>1525</v>
      </c>
      <c r="N4358" t="s">
        <v>20</v>
      </c>
      <c r="O4358" t="s">
        <v>28207</v>
      </c>
      <c r="P4358" t="s">
        <v>28</v>
      </c>
      <c r="Q4358" t="s">
        <v>34234</v>
      </c>
      <c r="R4358" t="s">
        <v>33762</v>
      </c>
      <c r="S4358" t="s">
        <v>33942</v>
      </c>
      <c r="T4358" t="s">
        <v>34233</v>
      </c>
      <c r="U4358" t="s">
        <v>32634</v>
      </c>
      <c r="V4358" t="s">
        <v>33052</v>
      </c>
      <c r="W4358">
        <v>300</v>
      </c>
      <c r="X4358">
        <v>2</v>
      </c>
      <c r="Y4358" t="s">
        <v>32654</v>
      </c>
      <c r="Z4358">
        <v>450</v>
      </c>
      <c r="AA4358">
        <v>8.5</v>
      </c>
      <c r="AC4358">
        <v>1</v>
      </c>
      <c r="AD4358" t="str">
        <f t="shared" ref="AD4358:AD4421" si="683">IF((S4358="tühi")*(F4358&lt;&gt;"Elamumaa")*(G4358&lt;&gt;"Elamumaa")*(H4358&lt;&gt;"Elamumaa"),IF(Z4358=0,"",Z4358),"")</f>
        <v/>
      </c>
      <c r="AE4358">
        <f t="shared" si="677"/>
        <v>1</v>
      </c>
      <c r="AF4358" t="str">
        <f t="shared" ref="AF4358:AF4421" si="684">IF((S4358&lt;&gt;"tühi")*(F4358&lt;&gt;"Elamumaa")*(G4358&lt;&gt;"Elamumaa")*(H4358&lt;&gt;"Elamumaa"),IF(Z4358=0,"",Z4358),"")</f>
        <v/>
      </c>
      <c r="AG4358" t="str">
        <f t="shared" si="682"/>
        <v/>
      </c>
      <c r="AH4358" t="str">
        <f t="shared" si="680"/>
        <v/>
      </c>
      <c r="AI4358">
        <v>0.14499999999999999</v>
      </c>
      <c r="AJ4358" t="str">
        <f t="shared" si="678"/>
        <v/>
      </c>
      <c r="AK4358">
        <f t="shared" si="681"/>
        <v>2.8</v>
      </c>
      <c r="AL4358">
        <f t="shared" si="679"/>
        <v>0.40599999999999997</v>
      </c>
    </row>
    <row r="4359" spans="1:38" x14ac:dyDescent="0.2">
      <c r="A4359" t="s">
        <v>28208</v>
      </c>
      <c r="B4359" t="s">
        <v>58</v>
      </c>
      <c r="C4359" t="s">
        <v>28209</v>
      </c>
      <c r="D4359" s="1">
        <v>42598</v>
      </c>
      <c r="E4359" s="1">
        <v>44546</v>
      </c>
      <c r="F4359" t="s">
        <v>19</v>
      </c>
      <c r="I4359">
        <v>100</v>
      </c>
      <c r="J4359">
        <v>0</v>
      </c>
      <c r="K4359">
        <v>0</v>
      </c>
      <c r="L4359">
        <v>1564</v>
      </c>
      <c r="M4359">
        <v>1564</v>
      </c>
      <c r="N4359" t="s">
        <v>20</v>
      </c>
      <c r="O4359" t="s">
        <v>28210</v>
      </c>
      <c r="P4359" t="s">
        <v>28</v>
      </c>
      <c r="Q4359" t="s">
        <v>34234</v>
      </c>
      <c r="R4359" t="s">
        <v>33762</v>
      </c>
      <c r="S4359" t="s">
        <v>33942</v>
      </c>
      <c r="T4359" t="s">
        <v>34233</v>
      </c>
      <c r="U4359" t="s">
        <v>32634</v>
      </c>
      <c r="V4359" t="s">
        <v>33052</v>
      </c>
      <c r="W4359">
        <v>300</v>
      </c>
      <c r="X4359">
        <v>2</v>
      </c>
      <c r="Y4359" t="s">
        <v>32654</v>
      </c>
      <c r="Z4359">
        <v>450</v>
      </c>
      <c r="AA4359">
        <v>8.5</v>
      </c>
      <c r="AC4359">
        <v>1</v>
      </c>
      <c r="AD4359" t="str">
        <f t="shared" si="683"/>
        <v/>
      </c>
      <c r="AE4359">
        <f t="shared" si="677"/>
        <v>1</v>
      </c>
      <c r="AF4359" t="str">
        <f t="shared" si="684"/>
        <v/>
      </c>
      <c r="AG4359" t="str">
        <f t="shared" si="682"/>
        <v/>
      </c>
      <c r="AH4359" t="str">
        <f t="shared" si="680"/>
        <v/>
      </c>
      <c r="AI4359">
        <v>0.14499999999999999</v>
      </c>
      <c r="AJ4359" t="str">
        <f t="shared" si="678"/>
        <v/>
      </c>
      <c r="AK4359">
        <f t="shared" si="681"/>
        <v>2.8</v>
      </c>
      <c r="AL4359">
        <f t="shared" si="679"/>
        <v>0.40599999999999997</v>
      </c>
    </row>
    <row r="4360" spans="1:38" x14ac:dyDescent="0.2">
      <c r="A4360" t="s">
        <v>2725</v>
      </c>
      <c r="B4360" t="s">
        <v>58</v>
      </c>
      <c r="C4360" t="s">
        <v>2726</v>
      </c>
      <c r="D4360" s="1">
        <v>35836</v>
      </c>
      <c r="E4360" s="1">
        <v>44546</v>
      </c>
      <c r="F4360" t="s">
        <v>19</v>
      </c>
      <c r="I4360">
        <v>100</v>
      </c>
      <c r="J4360">
        <v>0</v>
      </c>
      <c r="K4360">
        <v>0</v>
      </c>
      <c r="L4360">
        <v>2783</v>
      </c>
      <c r="M4360">
        <v>2783</v>
      </c>
      <c r="N4360" t="s">
        <v>20</v>
      </c>
      <c r="O4360" t="s">
        <v>2727</v>
      </c>
      <c r="P4360" t="s">
        <v>28</v>
      </c>
      <c r="Q4360" t="s">
        <v>34234</v>
      </c>
      <c r="R4360" t="s">
        <v>34251</v>
      </c>
      <c r="S4360" t="s">
        <v>32628</v>
      </c>
      <c r="T4360" t="s">
        <v>34349</v>
      </c>
      <c r="U4360" t="s">
        <v>32634</v>
      </c>
      <c r="V4360" t="s">
        <v>33052</v>
      </c>
      <c r="W4360">
        <v>475</v>
      </c>
      <c r="X4360">
        <v>2</v>
      </c>
      <c r="Y4360" t="s">
        <v>32654</v>
      </c>
      <c r="Z4360">
        <v>700</v>
      </c>
      <c r="AA4360">
        <v>8.5</v>
      </c>
      <c r="AC4360">
        <v>1</v>
      </c>
      <c r="AD4360" t="str">
        <f t="shared" si="683"/>
        <v/>
      </c>
      <c r="AE4360" t="str">
        <f t="shared" si="677"/>
        <v/>
      </c>
      <c r="AF4360" t="str">
        <f t="shared" si="684"/>
        <v/>
      </c>
      <c r="AG4360">
        <f t="shared" si="682"/>
        <v>1</v>
      </c>
      <c r="AH4360">
        <f t="shared" si="680"/>
        <v>2.8</v>
      </c>
      <c r="AI4360">
        <v>0.14499999999999999</v>
      </c>
      <c r="AJ4360">
        <f t="shared" si="678"/>
        <v>0.40599999999999997</v>
      </c>
      <c r="AK4360" t="str">
        <f t="shared" si="681"/>
        <v/>
      </c>
      <c r="AL4360" t="str">
        <f t="shared" si="679"/>
        <v/>
      </c>
    </row>
    <row r="4361" spans="1:38" x14ac:dyDescent="0.2">
      <c r="A4361" t="s">
        <v>7465</v>
      </c>
      <c r="B4361" t="s">
        <v>58</v>
      </c>
      <c r="C4361" t="s">
        <v>7466</v>
      </c>
      <c r="D4361" s="1">
        <v>36234</v>
      </c>
      <c r="E4361" s="1">
        <v>43872</v>
      </c>
      <c r="F4361" t="s">
        <v>19</v>
      </c>
      <c r="I4361">
        <v>100</v>
      </c>
      <c r="J4361">
        <v>0</v>
      </c>
      <c r="K4361">
        <v>0</v>
      </c>
      <c r="L4361">
        <v>1046</v>
      </c>
      <c r="M4361">
        <v>1046</v>
      </c>
      <c r="N4361" t="s">
        <v>20</v>
      </c>
      <c r="O4361" t="s">
        <v>7467</v>
      </c>
      <c r="P4361" t="s">
        <v>28</v>
      </c>
      <c r="Q4361" t="s">
        <v>34233</v>
      </c>
      <c r="R4361" t="s">
        <v>34233</v>
      </c>
      <c r="S4361" t="s">
        <v>32628</v>
      </c>
      <c r="T4361" t="s">
        <v>34349</v>
      </c>
      <c r="U4361" t="s">
        <v>32634</v>
      </c>
      <c r="V4361" t="s">
        <v>33063</v>
      </c>
      <c r="X4361">
        <v>2</v>
      </c>
      <c r="Y4361" t="s">
        <v>32654</v>
      </c>
      <c r="AB4361">
        <v>30</v>
      </c>
      <c r="AC4361">
        <v>1</v>
      </c>
      <c r="AD4361" t="str">
        <f t="shared" si="683"/>
        <v/>
      </c>
      <c r="AE4361" t="str">
        <f t="shared" si="677"/>
        <v/>
      </c>
      <c r="AF4361" t="str">
        <f t="shared" si="684"/>
        <v/>
      </c>
      <c r="AG4361">
        <f t="shared" si="682"/>
        <v>1</v>
      </c>
      <c r="AH4361">
        <f t="shared" si="680"/>
        <v>2.8</v>
      </c>
      <c r="AI4361">
        <v>0.14499999999999999</v>
      </c>
      <c r="AJ4361">
        <f t="shared" si="678"/>
        <v>0.40599999999999997</v>
      </c>
      <c r="AK4361" t="str">
        <f t="shared" si="681"/>
        <v/>
      </c>
      <c r="AL4361" t="str">
        <f t="shared" si="679"/>
        <v/>
      </c>
    </row>
    <row r="4362" spans="1:38" x14ac:dyDescent="0.2">
      <c r="A4362" t="s">
        <v>7022</v>
      </c>
      <c r="B4362" t="s">
        <v>58</v>
      </c>
      <c r="C4362" t="s">
        <v>7023</v>
      </c>
      <c r="D4362" s="1">
        <v>36234</v>
      </c>
      <c r="E4362" s="1">
        <v>43872</v>
      </c>
      <c r="F4362" t="s">
        <v>19</v>
      </c>
      <c r="I4362">
        <v>100</v>
      </c>
      <c r="J4362">
        <v>0</v>
      </c>
      <c r="K4362">
        <v>0</v>
      </c>
      <c r="L4362">
        <v>912</v>
      </c>
      <c r="M4362">
        <v>912</v>
      </c>
      <c r="N4362" t="s">
        <v>20</v>
      </c>
      <c r="O4362" t="s">
        <v>7024</v>
      </c>
      <c r="P4362" t="s">
        <v>28</v>
      </c>
      <c r="Q4362" t="s">
        <v>34233</v>
      </c>
      <c r="R4362" t="s">
        <v>34233</v>
      </c>
      <c r="S4362" t="s">
        <v>33800</v>
      </c>
      <c r="T4362" t="s">
        <v>34365</v>
      </c>
      <c r="AD4362" t="str">
        <f t="shared" si="683"/>
        <v/>
      </c>
      <c r="AE4362" t="str">
        <f t="shared" si="677"/>
        <v/>
      </c>
      <c r="AF4362" t="str">
        <f t="shared" si="684"/>
        <v/>
      </c>
      <c r="AG4362" s="17">
        <v>1</v>
      </c>
      <c r="AH4362">
        <f t="shared" si="680"/>
        <v>2.8</v>
      </c>
      <c r="AI4362">
        <v>0.14499999999999999</v>
      </c>
      <c r="AJ4362">
        <f t="shared" si="678"/>
        <v>0.40599999999999997</v>
      </c>
      <c r="AK4362" t="str">
        <f t="shared" si="681"/>
        <v/>
      </c>
      <c r="AL4362" t="str">
        <f t="shared" si="679"/>
        <v/>
      </c>
    </row>
    <row r="4363" spans="1:38" x14ac:dyDescent="0.2">
      <c r="A4363" t="s">
        <v>7025</v>
      </c>
      <c r="B4363" t="s">
        <v>58</v>
      </c>
      <c r="C4363" t="s">
        <v>7026</v>
      </c>
      <c r="D4363" s="1">
        <v>36234</v>
      </c>
      <c r="E4363" s="1">
        <v>43872</v>
      </c>
      <c r="F4363" t="s">
        <v>19</v>
      </c>
      <c r="I4363">
        <v>100</v>
      </c>
      <c r="J4363">
        <v>0</v>
      </c>
      <c r="K4363">
        <v>0</v>
      </c>
      <c r="L4363">
        <v>821</v>
      </c>
      <c r="M4363">
        <v>821</v>
      </c>
      <c r="N4363" t="s">
        <v>20</v>
      </c>
      <c r="O4363" t="s">
        <v>7027</v>
      </c>
      <c r="P4363" t="s">
        <v>28</v>
      </c>
      <c r="Q4363" t="s">
        <v>34233</v>
      </c>
      <c r="R4363" t="s">
        <v>34233</v>
      </c>
      <c r="S4363" t="s">
        <v>33800</v>
      </c>
      <c r="T4363" t="s">
        <v>34357</v>
      </c>
      <c r="U4363" t="s">
        <v>32634</v>
      </c>
      <c r="V4363" t="s">
        <v>33064</v>
      </c>
      <c r="W4363">
        <v>206</v>
      </c>
      <c r="X4363">
        <v>2</v>
      </c>
      <c r="Y4363" t="s">
        <v>32661</v>
      </c>
      <c r="Z4363">
        <v>345</v>
      </c>
      <c r="AA4363">
        <v>8.5</v>
      </c>
      <c r="AB4363">
        <v>25</v>
      </c>
      <c r="AC4363">
        <v>1</v>
      </c>
      <c r="AD4363" t="str">
        <f t="shared" si="683"/>
        <v/>
      </c>
      <c r="AE4363" t="str">
        <f t="shared" si="677"/>
        <v/>
      </c>
      <c r="AF4363" t="str">
        <f t="shared" si="684"/>
        <v/>
      </c>
      <c r="AG4363">
        <f>IF((S4363&lt;&gt;"tühi")*(AC4363&lt;&gt;""),AC4363,"")</f>
        <v>1</v>
      </c>
      <c r="AH4363">
        <f t="shared" si="680"/>
        <v>2.8</v>
      </c>
      <c r="AI4363">
        <v>0.14499999999999999</v>
      </c>
      <c r="AJ4363">
        <f t="shared" si="678"/>
        <v>0.40599999999999997</v>
      </c>
      <c r="AK4363" t="str">
        <f t="shared" si="681"/>
        <v/>
      </c>
      <c r="AL4363" t="str">
        <f t="shared" si="679"/>
        <v/>
      </c>
    </row>
    <row r="4364" spans="1:38" x14ac:dyDescent="0.2">
      <c r="A4364" t="s">
        <v>7028</v>
      </c>
      <c r="B4364" t="s">
        <v>58</v>
      </c>
      <c r="C4364" t="s">
        <v>7029</v>
      </c>
      <c r="D4364" s="1">
        <v>36234</v>
      </c>
      <c r="E4364" s="1">
        <v>43872</v>
      </c>
      <c r="F4364" t="s">
        <v>19</v>
      </c>
      <c r="I4364">
        <v>100</v>
      </c>
      <c r="J4364">
        <v>0</v>
      </c>
      <c r="K4364">
        <v>0</v>
      </c>
      <c r="L4364">
        <v>847</v>
      </c>
      <c r="M4364">
        <v>847</v>
      </c>
      <c r="N4364" t="s">
        <v>20</v>
      </c>
      <c r="O4364" t="s">
        <v>7030</v>
      </c>
      <c r="P4364" t="s">
        <v>28</v>
      </c>
      <c r="Q4364" t="s">
        <v>34233</v>
      </c>
      <c r="R4364" t="s">
        <v>34233</v>
      </c>
      <c r="S4364" t="s">
        <v>33797</v>
      </c>
      <c r="T4364" t="s">
        <v>34365</v>
      </c>
      <c r="AD4364" t="str">
        <f t="shared" si="683"/>
        <v/>
      </c>
      <c r="AE4364" t="str">
        <f t="shared" si="677"/>
        <v/>
      </c>
      <c r="AF4364" t="str">
        <f t="shared" si="684"/>
        <v/>
      </c>
      <c r="AG4364" s="17">
        <v>1</v>
      </c>
      <c r="AH4364">
        <f t="shared" si="680"/>
        <v>2.8</v>
      </c>
      <c r="AI4364">
        <v>0.14499999999999999</v>
      </c>
      <c r="AJ4364">
        <f t="shared" si="678"/>
        <v>0.40599999999999997</v>
      </c>
      <c r="AK4364" t="str">
        <f t="shared" si="681"/>
        <v/>
      </c>
      <c r="AL4364" t="str">
        <f t="shared" si="679"/>
        <v/>
      </c>
    </row>
    <row r="4365" spans="1:38" x14ac:dyDescent="0.2">
      <c r="A4365" t="s">
        <v>7031</v>
      </c>
      <c r="B4365" t="s">
        <v>58</v>
      </c>
      <c r="C4365" t="s">
        <v>7032</v>
      </c>
      <c r="D4365" s="1">
        <v>36234</v>
      </c>
      <c r="E4365" s="1">
        <v>43872</v>
      </c>
      <c r="F4365" t="s">
        <v>19</v>
      </c>
      <c r="I4365">
        <v>100</v>
      </c>
      <c r="J4365">
        <v>0</v>
      </c>
      <c r="K4365">
        <v>0</v>
      </c>
      <c r="L4365">
        <v>822</v>
      </c>
      <c r="M4365">
        <v>822</v>
      </c>
      <c r="N4365" t="s">
        <v>20</v>
      </c>
      <c r="O4365" t="s">
        <v>7033</v>
      </c>
      <c r="P4365" t="s">
        <v>28</v>
      </c>
      <c r="Q4365" t="s">
        <v>34233</v>
      </c>
      <c r="R4365" t="s">
        <v>34233</v>
      </c>
      <c r="S4365" t="s">
        <v>33797</v>
      </c>
      <c r="T4365" t="s">
        <v>34365</v>
      </c>
      <c r="AD4365" t="str">
        <f t="shared" si="683"/>
        <v/>
      </c>
      <c r="AE4365" t="str">
        <f t="shared" si="677"/>
        <v/>
      </c>
      <c r="AF4365" t="str">
        <f t="shared" si="684"/>
        <v/>
      </c>
      <c r="AG4365" s="17">
        <v>1</v>
      </c>
      <c r="AH4365">
        <f t="shared" si="680"/>
        <v>2.8</v>
      </c>
      <c r="AI4365">
        <v>0.14499999999999999</v>
      </c>
      <c r="AJ4365">
        <f t="shared" si="678"/>
        <v>0.40599999999999997</v>
      </c>
      <c r="AK4365" t="str">
        <f t="shared" si="681"/>
        <v/>
      </c>
      <c r="AL4365" t="str">
        <f t="shared" si="679"/>
        <v/>
      </c>
    </row>
    <row r="4366" spans="1:38" x14ac:dyDescent="0.2">
      <c r="A4366" t="s">
        <v>7545</v>
      </c>
      <c r="B4366" t="s">
        <v>58</v>
      </c>
      <c r="C4366" t="s">
        <v>7546</v>
      </c>
      <c r="D4366" s="1">
        <v>36234</v>
      </c>
      <c r="E4366" s="1">
        <v>43871</v>
      </c>
      <c r="F4366" t="s">
        <v>19</v>
      </c>
      <c r="I4366">
        <v>100</v>
      </c>
      <c r="J4366">
        <v>0</v>
      </c>
      <c r="K4366">
        <v>0</v>
      </c>
      <c r="L4366">
        <v>1467</v>
      </c>
      <c r="M4366">
        <v>1467</v>
      </c>
      <c r="N4366" t="s">
        <v>20</v>
      </c>
      <c r="O4366" t="s">
        <v>7547</v>
      </c>
      <c r="P4366" t="s">
        <v>28</v>
      </c>
      <c r="Q4366" t="s">
        <v>34233</v>
      </c>
      <c r="R4366" t="s">
        <v>34233</v>
      </c>
      <c r="S4366" t="s">
        <v>33800</v>
      </c>
      <c r="T4366" t="s">
        <v>34357</v>
      </c>
      <c r="AD4366" t="str">
        <f t="shared" si="683"/>
        <v/>
      </c>
      <c r="AE4366" t="str">
        <f t="shared" si="677"/>
        <v/>
      </c>
      <c r="AF4366" t="str">
        <f t="shared" si="684"/>
        <v/>
      </c>
      <c r="AG4366" s="17">
        <v>1</v>
      </c>
      <c r="AH4366">
        <f t="shared" si="680"/>
        <v>2.8</v>
      </c>
      <c r="AI4366">
        <v>0.14499999999999999</v>
      </c>
      <c r="AJ4366">
        <f t="shared" si="678"/>
        <v>0.40599999999999997</v>
      </c>
      <c r="AK4366" t="str">
        <f t="shared" si="681"/>
        <v/>
      </c>
      <c r="AL4366" t="str">
        <f t="shared" si="679"/>
        <v/>
      </c>
    </row>
    <row r="4367" spans="1:38" x14ac:dyDescent="0.2">
      <c r="A4367" t="s">
        <v>7548</v>
      </c>
      <c r="B4367" t="s">
        <v>58</v>
      </c>
      <c r="C4367" t="s">
        <v>7549</v>
      </c>
      <c r="D4367" s="1">
        <v>36234</v>
      </c>
      <c r="E4367" s="1">
        <v>43872</v>
      </c>
      <c r="F4367" t="s">
        <v>19</v>
      </c>
      <c r="I4367">
        <v>100</v>
      </c>
      <c r="J4367">
        <v>0</v>
      </c>
      <c r="K4367">
        <v>0</v>
      </c>
      <c r="L4367">
        <v>854</v>
      </c>
      <c r="M4367">
        <v>854</v>
      </c>
      <c r="N4367" t="s">
        <v>20</v>
      </c>
      <c r="O4367" t="s">
        <v>7550</v>
      </c>
      <c r="P4367" t="s">
        <v>28</v>
      </c>
      <c r="Q4367" t="s">
        <v>34233</v>
      </c>
      <c r="R4367" t="s">
        <v>34233</v>
      </c>
      <c r="S4367" t="s">
        <v>33797</v>
      </c>
      <c r="T4367" t="s">
        <v>34365</v>
      </c>
      <c r="AD4367" t="str">
        <f t="shared" si="683"/>
        <v/>
      </c>
      <c r="AE4367" t="str">
        <f t="shared" si="677"/>
        <v/>
      </c>
      <c r="AF4367" t="str">
        <f t="shared" si="684"/>
        <v/>
      </c>
      <c r="AG4367" s="17">
        <v>1</v>
      </c>
      <c r="AH4367">
        <f t="shared" si="680"/>
        <v>2.8</v>
      </c>
      <c r="AI4367">
        <v>0.14499999999999999</v>
      </c>
      <c r="AJ4367">
        <f t="shared" si="678"/>
        <v>0.40599999999999997</v>
      </c>
      <c r="AK4367" t="str">
        <f t="shared" si="681"/>
        <v/>
      </c>
      <c r="AL4367" t="str">
        <f t="shared" si="679"/>
        <v/>
      </c>
    </row>
    <row r="4368" spans="1:38" x14ac:dyDescent="0.2">
      <c r="A4368" t="s">
        <v>8890</v>
      </c>
      <c r="B4368" t="s">
        <v>58</v>
      </c>
      <c r="C4368" t="s">
        <v>8891</v>
      </c>
      <c r="D4368" s="1">
        <v>36242</v>
      </c>
      <c r="E4368" s="1">
        <v>43871</v>
      </c>
      <c r="F4368" t="s">
        <v>19</v>
      </c>
      <c r="I4368">
        <v>100</v>
      </c>
      <c r="J4368">
        <v>0</v>
      </c>
      <c r="K4368">
        <v>0</v>
      </c>
      <c r="L4368">
        <v>914</v>
      </c>
      <c r="M4368">
        <v>914</v>
      </c>
      <c r="N4368" t="s">
        <v>20</v>
      </c>
      <c r="O4368" t="s">
        <v>8892</v>
      </c>
      <c r="P4368" t="s">
        <v>28</v>
      </c>
      <c r="Q4368" t="s">
        <v>34233</v>
      </c>
      <c r="R4368" t="s">
        <v>34233</v>
      </c>
      <c r="S4368" t="s">
        <v>33797</v>
      </c>
      <c r="T4368" t="s">
        <v>34365</v>
      </c>
      <c r="U4368" t="s">
        <v>32634</v>
      </c>
      <c r="V4368" t="s">
        <v>33065</v>
      </c>
      <c r="W4368">
        <v>230</v>
      </c>
      <c r="X4368">
        <v>2</v>
      </c>
      <c r="AB4368">
        <v>25</v>
      </c>
      <c r="AC4368">
        <v>1</v>
      </c>
      <c r="AD4368" t="str">
        <f t="shared" si="683"/>
        <v/>
      </c>
      <c r="AE4368" t="str">
        <f t="shared" si="677"/>
        <v/>
      </c>
      <c r="AF4368" t="str">
        <f t="shared" si="684"/>
        <v/>
      </c>
      <c r="AG4368">
        <f>IF((S4368&lt;&gt;"tühi")*(AC4368&lt;&gt;""),AC4368,"")</f>
        <v>1</v>
      </c>
      <c r="AH4368">
        <f t="shared" si="680"/>
        <v>2.8</v>
      </c>
      <c r="AI4368">
        <v>0.14499999999999999</v>
      </c>
      <c r="AJ4368">
        <f t="shared" si="678"/>
        <v>0.40599999999999997</v>
      </c>
      <c r="AK4368" t="str">
        <f t="shared" si="681"/>
        <v/>
      </c>
      <c r="AL4368" t="str">
        <f t="shared" si="679"/>
        <v/>
      </c>
    </row>
    <row r="4369" spans="1:38" x14ac:dyDescent="0.2">
      <c r="A4369" t="s">
        <v>7551</v>
      </c>
      <c r="B4369" t="s">
        <v>58</v>
      </c>
      <c r="C4369" t="s">
        <v>7552</v>
      </c>
      <c r="D4369" s="1">
        <v>36234</v>
      </c>
      <c r="E4369" s="1">
        <v>43872</v>
      </c>
      <c r="F4369" t="s">
        <v>19</v>
      </c>
      <c r="I4369">
        <v>100</v>
      </c>
      <c r="J4369">
        <v>0</v>
      </c>
      <c r="K4369">
        <v>0</v>
      </c>
      <c r="L4369">
        <v>802</v>
      </c>
      <c r="M4369">
        <v>802</v>
      </c>
      <c r="N4369" t="s">
        <v>20</v>
      </c>
      <c r="O4369" t="s">
        <v>7553</v>
      </c>
      <c r="P4369" t="s">
        <v>28</v>
      </c>
      <c r="Q4369" t="s">
        <v>32794</v>
      </c>
      <c r="R4369" t="s">
        <v>33782</v>
      </c>
      <c r="S4369" t="s">
        <v>32628</v>
      </c>
      <c r="T4369" t="s">
        <v>34365</v>
      </c>
      <c r="AD4369" t="str">
        <f t="shared" si="683"/>
        <v/>
      </c>
      <c r="AE4369" t="str">
        <f t="shared" si="677"/>
        <v/>
      </c>
      <c r="AF4369" t="str">
        <f t="shared" si="684"/>
        <v/>
      </c>
      <c r="AG4369" s="17">
        <v>1</v>
      </c>
      <c r="AH4369">
        <f t="shared" si="680"/>
        <v>2.8</v>
      </c>
      <c r="AI4369">
        <v>0.14499999999999999</v>
      </c>
      <c r="AJ4369">
        <f t="shared" si="678"/>
        <v>0.40599999999999997</v>
      </c>
      <c r="AK4369" t="str">
        <f t="shared" si="681"/>
        <v/>
      </c>
      <c r="AL4369" t="str">
        <f t="shared" si="679"/>
        <v/>
      </c>
    </row>
    <row r="4370" spans="1:38" x14ac:dyDescent="0.2">
      <c r="A4370" t="s">
        <v>6906</v>
      </c>
      <c r="B4370" t="s">
        <v>58</v>
      </c>
      <c r="C4370" t="s">
        <v>6907</v>
      </c>
      <c r="D4370" s="1">
        <v>36234</v>
      </c>
      <c r="E4370" s="1">
        <v>43872</v>
      </c>
      <c r="F4370" t="s">
        <v>19</v>
      </c>
      <c r="I4370">
        <v>100</v>
      </c>
      <c r="J4370">
        <v>0</v>
      </c>
      <c r="K4370">
        <v>0</v>
      </c>
      <c r="L4370">
        <v>877</v>
      </c>
      <c r="M4370">
        <v>877</v>
      </c>
      <c r="N4370" t="s">
        <v>20</v>
      </c>
      <c r="O4370" t="s">
        <v>6908</v>
      </c>
      <c r="P4370" t="s">
        <v>28</v>
      </c>
      <c r="Q4370" t="s">
        <v>34233</v>
      </c>
      <c r="R4370" t="s">
        <v>34233</v>
      </c>
      <c r="S4370" t="s">
        <v>33797</v>
      </c>
      <c r="T4370" t="s">
        <v>33071</v>
      </c>
      <c r="AD4370" t="str">
        <f t="shared" si="683"/>
        <v/>
      </c>
      <c r="AE4370" t="str">
        <f t="shared" ref="AE4370:AE4433" si="685">IF((S4370="tühi")*(AC4370&lt;&gt;""),AC4370,"")</f>
        <v/>
      </c>
      <c r="AF4370" t="str">
        <f t="shared" si="684"/>
        <v/>
      </c>
      <c r="AG4370" s="17">
        <v>1</v>
      </c>
      <c r="AH4370">
        <f t="shared" si="680"/>
        <v>2.8</v>
      </c>
      <c r="AI4370">
        <v>0.14499999999999999</v>
      </c>
      <c r="AJ4370">
        <f t="shared" si="678"/>
        <v>0.40599999999999997</v>
      </c>
      <c r="AK4370" t="str">
        <f t="shared" si="681"/>
        <v/>
      </c>
      <c r="AL4370" t="str">
        <f t="shared" si="679"/>
        <v/>
      </c>
    </row>
    <row r="4371" spans="1:38" x14ac:dyDescent="0.2">
      <c r="A4371" t="s">
        <v>6921</v>
      </c>
      <c r="B4371" t="s">
        <v>58</v>
      </c>
      <c r="C4371" t="s">
        <v>6922</v>
      </c>
      <c r="D4371" s="1">
        <v>36234</v>
      </c>
      <c r="E4371" s="1">
        <v>43872</v>
      </c>
      <c r="F4371" t="s">
        <v>19</v>
      </c>
      <c r="I4371">
        <v>100</v>
      </c>
      <c r="J4371">
        <v>0</v>
      </c>
      <c r="K4371">
        <v>0</v>
      </c>
      <c r="L4371">
        <v>878</v>
      </c>
      <c r="M4371">
        <v>878</v>
      </c>
      <c r="N4371" t="s">
        <v>20</v>
      </c>
      <c r="O4371" t="s">
        <v>6923</v>
      </c>
      <c r="P4371" t="s">
        <v>28</v>
      </c>
      <c r="Q4371" t="s">
        <v>34233</v>
      </c>
      <c r="R4371" t="s">
        <v>34233</v>
      </c>
      <c r="S4371" t="s">
        <v>33800</v>
      </c>
      <c r="T4371" t="s">
        <v>34365</v>
      </c>
      <c r="AD4371" t="str">
        <f t="shared" si="683"/>
        <v/>
      </c>
      <c r="AE4371" t="str">
        <f t="shared" si="685"/>
        <v/>
      </c>
      <c r="AF4371" t="str">
        <f t="shared" si="684"/>
        <v/>
      </c>
      <c r="AG4371" s="17">
        <v>1</v>
      </c>
      <c r="AH4371">
        <f t="shared" si="680"/>
        <v>2.8</v>
      </c>
      <c r="AI4371">
        <v>0.14499999999999999</v>
      </c>
      <c r="AJ4371">
        <f t="shared" si="678"/>
        <v>0.40599999999999997</v>
      </c>
      <c r="AK4371" t="str">
        <f t="shared" si="681"/>
        <v/>
      </c>
      <c r="AL4371" t="str">
        <f t="shared" si="679"/>
        <v/>
      </c>
    </row>
    <row r="4372" spans="1:38" x14ac:dyDescent="0.2">
      <c r="A4372" t="s">
        <v>7016</v>
      </c>
      <c r="B4372" t="s">
        <v>58</v>
      </c>
      <c r="C4372" t="s">
        <v>7017</v>
      </c>
      <c r="D4372" s="1">
        <v>36234</v>
      </c>
      <c r="E4372" s="1">
        <v>43872</v>
      </c>
      <c r="F4372" t="s">
        <v>19</v>
      </c>
      <c r="I4372">
        <v>100</v>
      </c>
      <c r="J4372">
        <v>0</v>
      </c>
      <c r="K4372">
        <v>0</v>
      </c>
      <c r="L4372">
        <v>885</v>
      </c>
      <c r="M4372">
        <v>885</v>
      </c>
      <c r="N4372" t="s">
        <v>20</v>
      </c>
      <c r="O4372" t="s">
        <v>7018</v>
      </c>
      <c r="P4372" t="s">
        <v>28</v>
      </c>
      <c r="Q4372" t="s">
        <v>34233</v>
      </c>
      <c r="R4372" t="s">
        <v>34233</v>
      </c>
      <c r="S4372" t="s">
        <v>33797</v>
      </c>
      <c r="T4372" t="s">
        <v>34357</v>
      </c>
      <c r="AD4372" t="str">
        <f t="shared" si="683"/>
        <v/>
      </c>
      <c r="AE4372" t="str">
        <f t="shared" si="685"/>
        <v/>
      </c>
      <c r="AF4372" t="str">
        <f t="shared" si="684"/>
        <v/>
      </c>
      <c r="AG4372" s="17">
        <v>1</v>
      </c>
      <c r="AH4372">
        <f t="shared" si="680"/>
        <v>2.8</v>
      </c>
      <c r="AI4372">
        <v>0.14499999999999999</v>
      </c>
      <c r="AJ4372">
        <f t="shared" si="678"/>
        <v>0.40599999999999997</v>
      </c>
      <c r="AK4372" t="str">
        <f t="shared" si="681"/>
        <v/>
      </c>
      <c r="AL4372" t="str">
        <f t="shared" si="679"/>
        <v/>
      </c>
    </row>
    <row r="4373" spans="1:38" x14ac:dyDescent="0.2">
      <c r="A4373" t="s">
        <v>7019</v>
      </c>
      <c r="B4373" t="s">
        <v>58</v>
      </c>
      <c r="C4373" t="s">
        <v>7020</v>
      </c>
      <c r="D4373" s="1">
        <v>36234</v>
      </c>
      <c r="E4373" s="1">
        <v>43872</v>
      </c>
      <c r="F4373" t="s">
        <v>19</v>
      </c>
      <c r="I4373">
        <v>100</v>
      </c>
      <c r="J4373">
        <v>0</v>
      </c>
      <c r="K4373">
        <v>0</v>
      </c>
      <c r="L4373">
        <v>810</v>
      </c>
      <c r="M4373">
        <v>810</v>
      </c>
      <c r="N4373" t="s">
        <v>20</v>
      </c>
      <c r="O4373" t="s">
        <v>7021</v>
      </c>
      <c r="P4373" t="s">
        <v>28</v>
      </c>
      <c r="Q4373" t="s">
        <v>32794</v>
      </c>
      <c r="R4373" t="s">
        <v>33782</v>
      </c>
      <c r="S4373" t="s">
        <v>33800</v>
      </c>
      <c r="T4373" t="s">
        <v>34365</v>
      </c>
      <c r="AD4373" t="str">
        <f t="shared" si="683"/>
        <v/>
      </c>
      <c r="AE4373" t="str">
        <f t="shared" si="685"/>
        <v/>
      </c>
      <c r="AF4373" t="str">
        <f t="shared" si="684"/>
        <v/>
      </c>
      <c r="AG4373" s="17">
        <v>1</v>
      </c>
      <c r="AH4373">
        <f t="shared" si="680"/>
        <v>2.8</v>
      </c>
      <c r="AI4373">
        <v>0.14499999999999999</v>
      </c>
      <c r="AJ4373">
        <f t="shared" si="678"/>
        <v>0.40599999999999997</v>
      </c>
      <c r="AK4373" t="str">
        <f t="shared" si="681"/>
        <v/>
      </c>
      <c r="AL4373" t="str">
        <f t="shared" si="679"/>
        <v/>
      </c>
    </row>
    <row r="4374" spans="1:38" x14ac:dyDescent="0.2">
      <c r="A4374" t="s">
        <v>31217</v>
      </c>
      <c r="B4374" t="s">
        <v>58</v>
      </c>
      <c r="C4374" t="s">
        <v>31218</v>
      </c>
      <c r="D4374" s="1">
        <v>43859</v>
      </c>
      <c r="E4374" s="1">
        <v>44546</v>
      </c>
      <c r="F4374" t="s">
        <v>26</v>
      </c>
      <c r="I4374">
        <v>100</v>
      </c>
      <c r="J4374">
        <v>0</v>
      </c>
      <c r="K4374">
        <v>0</v>
      </c>
      <c r="L4374">
        <v>1302</v>
      </c>
      <c r="M4374">
        <v>1302</v>
      </c>
      <c r="N4374" t="s">
        <v>20</v>
      </c>
      <c r="O4374" t="s">
        <v>31219</v>
      </c>
      <c r="P4374" t="s">
        <v>44</v>
      </c>
      <c r="Q4374" t="s">
        <v>34233</v>
      </c>
      <c r="R4374" t="s">
        <v>34233</v>
      </c>
      <c r="S4374" t="s">
        <v>34233</v>
      </c>
      <c r="T4374" t="s">
        <v>34233</v>
      </c>
      <c r="AD4374" t="str">
        <f t="shared" si="683"/>
        <v/>
      </c>
      <c r="AE4374" t="str">
        <f t="shared" si="685"/>
        <v/>
      </c>
      <c r="AF4374" t="str">
        <f t="shared" si="684"/>
        <v/>
      </c>
      <c r="AG4374" t="str">
        <f t="shared" ref="AG4374:AG4409" si="686">IF((S4374&lt;&gt;"tühi")*(AC4374&lt;&gt;""),AC4374,"")</f>
        <v/>
      </c>
      <c r="AH4374" t="str">
        <f t="shared" si="680"/>
        <v/>
      </c>
      <c r="AI4374">
        <v>0.14499999999999999</v>
      </c>
      <c r="AJ4374" t="str">
        <f t="shared" si="678"/>
        <v/>
      </c>
      <c r="AK4374" t="str">
        <f t="shared" si="681"/>
        <v/>
      </c>
      <c r="AL4374" t="str">
        <f t="shared" si="679"/>
        <v/>
      </c>
    </row>
    <row r="4375" spans="1:38" x14ac:dyDescent="0.2">
      <c r="A4375" t="s">
        <v>30963</v>
      </c>
      <c r="B4375" t="s">
        <v>58</v>
      </c>
      <c r="C4375" t="s">
        <v>30964</v>
      </c>
      <c r="D4375" s="1">
        <v>43859</v>
      </c>
      <c r="E4375" s="1">
        <v>44594</v>
      </c>
      <c r="F4375" t="s">
        <v>39</v>
      </c>
      <c r="I4375">
        <v>100</v>
      </c>
      <c r="J4375">
        <v>0</v>
      </c>
      <c r="K4375">
        <v>0</v>
      </c>
      <c r="L4375">
        <v>120505</v>
      </c>
      <c r="M4375">
        <v>120505</v>
      </c>
      <c r="N4375" t="s">
        <v>20</v>
      </c>
      <c r="P4375" t="s">
        <v>30340</v>
      </c>
      <c r="Q4375" t="s">
        <v>34233</v>
      </c>
      <c r="R4375" t="s">
        <v>34233</v>
      </c>
      <c r="S4375" t="s">
        <v>33942</v>
      </c>
      <c r="T4375" t="s">
        <v>34233</v>
      </c>
      <c r="AD4375" t="str">
        <f t="shared" si="683"/>
        <v/>
      </c>
      <c r="AE4375" t="str">
        <f t="shared" si="685"/>
        <v/>
      </c>
      <c r="AF4375" t="str">
        <f t="shared" si="684"/>
        <v/>
      </c>
      <c r="AG4375" t="str">
        <f t="shared" si="686"/>
        <v/>
      </c>
      <c r="AH4375" t="str">
        <f t="shared" si="680"/>
        <v/>
      </c>
      <c r="AI4375">
        <v>0.14499999999999999</v>
      </c>
      <c r="AJ4375" t="str">
        <f t="shared" si="678"/>
        <v/>
      </c>
      <c r="AK4375" t="str">
        <f t="shared" si="681"/>
        <v/>
      </c>
      <c r="AL4375" t="str">
        <f t="shared" si="679"/>
        <v/>
      </c>
    </row>
    <row r="4376" spans="1:38" x14ac:dyDescent="0.2">
      <c r="A4376" t="s">
        <v>32138</v>
      </c>
      <c r="B4376" t="s">
        <v>58</v>
      </c>
      <c r="C4376" t="s">
        <v>32139</v>
      </c>
      <c r="D4376" s="1">
        <v>44488</v>
      </c>
      <c r="E4376" s="1">
        <v>44488</v>
      </c>
      <c r="F4376" t="s">
        <v>889</v>
      </c>
      <c r="I4376">
        <v>100</v>
      </c>
      <c r="J4376">
        <v>0</v>
      </c>
      <c r="K4376">
        <v>0</v>
      </c>
      <c r="L4376">
        <v>1790</v>
      </c>
      <c r="M4376">
        <v>1790</v>
      </c>
      <c r="N4376" t="s">
        <v>20</v>
      </c>
      <c r="O4376" t="s">
        <v>32140</v>
      </c>
      <c r="P4376" t="s">
        <v>44</v>
      </c>
      <c r="Q4376" t="s">
        <v>34233</v>
      </c>
      <c r="R4376" t="s">
        <v>34233</v>
      </c>
      <c r="S4376" t="s">
        <v>33942</v>
      </c>
      <c r="T4376" t="s">
        <v>34233</v>
      </c>
      <c r="V4376" t="s">
        <v>33066</v>
      </c>
      <c r="AD4376" t="str">
        <f t="shared" si="683"/>
        <v/>
      </c>
      <c r="AE4376" t="str">
        <f t="shared" si="685"/>
        <v/>
      </c>
      <c r="AF4376" t="str">
        <f t="shared" si="684"/>
        <v/>
      </c>
      <c r="AG4376" t="str">
        <f t="shared" si="686"/>
        <v/>
      </c>
      <c r="AH4376" t="str">
        <f t="shared" si="680"/>
        <v/>
      </c>
      <c r="AI4376">
        <v>0.14499999999999999</v>
      </c>
      <c r="AJ4376" t="str">
        <f t="shared" si="678"/>
        <v/>
      </c>
      <c r="AK4376" t="str">
        <f t="shared" si="681"/>
        <v/>
      </c>
      <c r="AL4376" t="str">
        <f t="shared" si="679"/>
        <v/>
      </c>
    </row>
    <row r="4377" spans="1:38" x14ac:dyDescent="0.2">
      <c r="A4377" t="s">
        <v>15100</v>
      </c>
      <c r="B4377" t="s">
        <v>58</v>
      </c>
      <c r="C4377" t="s">
        <v>15101</v>
      </c>
      <c r="D4377" s="1">
        <v>37390</v>
      </c>
      <c r="E4377" s="1">
        <v>43951</v>
      </c>
      <c r="F4377" t="s">
        <v>26</v>
      </c>
      <c r="I4377">
        <v>100</v>
      </c>
      <c r="J4377">
        <v>0</v>
      </c>
      <c r="K4377">
        <v>0</v>
      </c>
      <c r="L4377">
        <v>2505</v>
      </c>
      <c r="M4377">
        <v>2505</v>
      </c>
      <c r="N4377" t="s">
        <v>20</v>
      </c>
      <c r="O4377" t="s">
        <v>15102</v>
      </c>
      <c r="P4377" t="s">
        <v>44</v>
      </c>
      <c r="Q4377" t="s">
        <v>34233</v>
      </c>
      <c r="R4377" t="s">
        <v>34233</v>
      </c>
      <c r="S4377" t="s">
        <v>34233</v>
      </c>
      <c r="T4377" t="s">
        <v>34233</v>
      </c>
      <c r="V4377" t="s">
        <v>33067</v>
      </c>
      <c r="AD4377" t="str">
        <f t="shared" si="683"/>
        <v/>
      </c>
      <c r="AE4377" t="str">
        <f t="shared" si="685"/>
        <v/>
      </c>
      <c r="AF4377" t="str">
        <f t="shared" si="684"/>
        <v/>
      </c>
      <c r="AG4377" t="str">
        <f t="shared" si="686"/>
        <v/>
      </c>
      <c r="AH4377" t="str">
        <f t="shared" si="680"/>
        <v/>
      </c>
      <c r="AI4377">
        <v>0.14499999999999999</v>
      </c>
      <c r="AJ4377" t="str">
        <f t="shared" si="678"/>
        <v/>
      </c>
      <c r="AK4377" t="str">
        <f t="shared" si="681"/>
        <v/>
      </c>
      <c r="AL4377" t="str">
        <f t="shared" si="679"/>
        <v/>
      </c>
    </row>
    <row r="4378" spans="1:38" x14ac:dyDescent="0.2">
      <c r="A4378" t="s">
        <v>15103</v>
      </c>
      <c r="B4378" t="s">
        <v>58</v>
      </c>
      <c r="C4378" t="s">
        <v>15104</v>
      </c>
      <c r="D4378" s="1">
        <v>37390</v>
      </c>
      <c r="E4378" s="1">
        <v>43456</v>
      </c>
      <c r="F4378" t="s">
        <v>19</v>
      </c>
      <c r="I4378">
        <v>100</v>
      </c>
      <c r="J4378">
        <v>0</v>
      </c>
      <c r="K4378">
        <v>0</v>
      </c>
      <c r="L4378">
        <v>1345</v>
      </c>
      <c r="M4378">
        <v>1345</v>
      </c>
      <c r="N4378" t="s">
        <v>20</v>
      </c>
      <c r="O4378" t="s">
        <v>15105</v>
      </c>
      <c r="P4378" t="s">
        <v>28</v>
      </c>
      <c r="Q4378" t="s">
        <v>34233</v>
      </c>
      <c r="R4378" t="s">
        <v>34233</v>
      </c>
      <c r="S4378" t="s">
        <v>33797</v>
      </c>
      <c r="T4378" t="s">
        <v>32634</v>
      </c>
      <c r="U4378" t="s">
        <v>32634</v>
      </c>
      <c r="V4378" t="s">
        <v>33067</v>
      </c>
      <c r="W4378">
        <v>269</v>
      </c>
      <c r="X4378">
        <v>2</v>
      </c>
      <c r="Y4378" t="s">
        <v>32654</v>
      </c>
      <c r="AA4378">
        <v>9</v>
      </c>
      <c r="AB4378">
        <v>20</v>
      </c>
      <c r="AC4378">
        <v>1</v>
      </c>
      <c r="AD4378" t="str">
        <f t="shared" si="683"/>
        <v/>
      </c>
      <c r="AE4378" t="str">
        <f t="shared" si="685"/>
        <v/>
      </c>
      <c r="AF4378" t="str">
        <f t="shared" si="684"/>
        <v/>
      </c>
      <c r="AG4378">
        <f t="shared" si="686"/>
        <v>1</v>
      </c>
      <c r="AH4378">
        <f t="shared" si="680"/>
        <v>2.8</v>
      </c>
      <c r="AI4378">
        <v>0.14499999999999999</v>
      </c>
      <c r="AJ4378">
        <f t="shared" si="678"/>
        <v>0.40599999999999997</v>
      </c>
      <c r="AK4378" t="str">
        <f t="shared" si="681"/>
        <v/>
      </c>
      <c r="AL4378" t="str">
        <f t="shared" si="679"/>
        <v/>
      </c>
    </row>
    <row r="4379" spans="1:38" x14ac:dyDescent="0.2">
      <c r="A4379" t="s">
        <v>15196</v>
      </c>
      <c r="B4379" t="s">
        <v>58</v>
      </c>
      <c r="C4379" t="s">
        <v>15197</v>
      </c>
      <c r="D4379" s="1">
        <v>37390</v>
      </c>
      <c r="E4379" s="1">
        <v>43456</v>
      </c>
      <c r="F4379" t="s">
        <v>19</v>
      </c>
      <c r="I4379">
        <v>100</v>
      </c>
      <c r="J4379">
        <v>0</v>
      </c>
      <c r="K4379">
        <v>0</v>
      </c>
      <c r="L4379">
        <v>1506</v>
      </c>
      <c r="M4379">
        <v>1506</v>
      </c>
      <c r="N4379" t="s">
        <v>20</v>
      </c>
      <c r="O4379" t="s">
        <v>15198</v>
      </c>
      <c r="P4379" t="s">
        <v>28</v>
      </c>
      <c r="Q4379" t="s">
        <v>34233</v>
      </c>
      <c r="R4379" t="s">
        <v>34233</v>
      </c>
      <c r="S4379" t="s">
        <v>33797</v>
      </c>
      <c r="T4379" t="s">
        <v>34354</v>
      </c>
      <c r="U4379" t="s">
        <v>32634</v>
      </c>
      <c r="V4379" t="s">
        <v>33067</v>
      </c>
      <c r="W4379">
        <v>301</v>
      </c>
      <c r="X4379">
        <v>2</v>
      </c>
      <c r="Y4379" t="s">
        <v>32654</v>
      </c>
      <c r="AA4379">
        <v>9</v>
      </c>
      <c r="AB4379">
        <v>20</v>
      </c>
      <c r="AC4379">
        <v>1</v>
      </c>
      <c r="AD4379" t="str">
        <f t="shared" si="683"/>
        <v/>
      </c>
      <c r="AE4379" t="str">
        <f t="shared" si="685"/>
        <v/>
      </c>
      <c r="AF4379" t="str">
        <f t="shared" si="684"/>
        <v/>
      </c>
      <c r="AG4379">
        <f t="shared" si="686"/>
        <v>1</v>
      </c>
      <c r="AH4379">
        <f t="shared" si="680"/>
        <v>2.8</v>
      </c>
      <c r="AI4379">
        <v>0.14499999999999999</v>
      </c>
      <c r="AJ4379">
        <f t="shared" si="678"/>
        <v>0.40599999999999997</v>
      </c>
      <c r="AK4379" t="str">
        <f t="shared" si="681"/>
        <v/>
      </c>
      <c r="AL4379" t="str">
        <f t="shared" si="679"/>
        <v/>
      </c>
    </row>
    <row r="4380" spans="1:38" x14ac:dyDescent="0.2">
      <c r="A4380" t="s">
        <v>15199</v>
      </c>
      <c r="B4380" t="s">
        <v>58</v>
      </c>
      <c r="C4380" t="s">
        <v>15200</v>
      </c>
      <c r="D4380" s="1">
        <v>37390</v>
      </c>
      <c r="E4380" s="1">
        <v>43456</v>
      </c>
      <c r="F4380" t="s">
        <v>19</v>
      </c>
      <c r="I4380">
        <v>100</v>
      </c>
      <c r="J4380">
        <v>0</v>
      </c>
      <c r="K4380">
        <v>0</v>
      </c>
      <c r="L4380">
        <v>1308</v>
      </c>
      <c r="M4380">
        <v>1308</v>
      </c>
      <c r="N4380" t="s">
        <v>20</v>
      </c>
      <c r="O4380" t="s">
        <v>15201</v>
      </c>
      <c r="P4380" t="s">
        <v>28</v>
      </c>
      <c r="Q4380" t="s">
        <v>34233</v>
      </c>
      <c r="R4380" t="s">
        <v>34233</v>
      </c>
      <c r="S4380" t="s">
        <v>32628</v>
      </c>
      <c r="T4380" t="s">
        <v>34354</v>
      </c>
      <c r="U4380" t="s">
        <v>32634</v>
      </c>
      <c r="V4380" t="s">
        <v>33067</v>
      </c>
      <c r="W4380">
        <v>261</v>
      </c>
      <c r="X4380">
        <v>2</v>
      </c>
      <c r="Y4380" t="s">
        <v>32654</v>
      </c>
      <c r="AA4380">
        <v>9</v>
      </c>
      <c r="AB4380">
        <v>20</v>
      </c>
      <c r="AC4380">
        <v>1</v>
      </c>
      <c r="AD4380" t="str">
        <f t="shared" si="683"/>
        <v/>
      </c>
      <c r="AE4380" t="str">
        <f t="shared" si="685"/>
        <v/>
      </c>
      <c r="AF4380" t="str">
        <f t="shared" si="684"/>
        <v/>
      </c>
      <c r="AG4380">
        <f t="shared" si="686"/>
        <v>1</v>
      </c>
      <c r="AH4380">
        <f t="shared" si="680"/>
        <v>2.8</v>
      </c>
      <c r="AI4380">
        <v>0.14499999999999999</v>
      </c>
      <c r="AJ4380">
        <f t="shared" si="678"/>
        <v>0.40599999999999997</v>
      </c>
      <c r="AK4380" t="str">
        <f t="shared" si="681"/>
        <v/>
      </c>
      <c r="AL4380" t="str">
        <f t="shared" si="679"/>
        <v/>
      </c>
    </row>
    <row r="4381" spans="1:38" x14ac:dyDescent="0.2">
      <c r="A4381" t="s">
        <v>15202</v>
      </c>
      <c r="B4381" t="s">
        <v>58</v>
      </c>
      <c r="C4381" t="s">
        <v>15203</v>
      </c>
      <c r="D4381" s="1">
        <v>37390</v>
      </c>
      <c r="E4381" s="1">
        <v>43456</v>
      </c>
      <c r="F4381" t="s">
        <v>19</v>
      </c>
      <c r="I4381">
        <v>100</v>
      </c>
      <c r="J4381">
        <v>0</v>
      </c>
      <c r="K4381">
        <v>0</v>
      </c>
      <c r="L4381">
        <v>1306</v>
      </c>
      <c r="M4381">
        <v>1306</v>
      </c>
      <c r="N4381" t="s">
        <v>20</v>
      </c>
      <c r="O4381" t="s">
        <v>15204</v>
      </c>
      <c r="P4381" t="s">
        <v>28</v>
      </c>
      <c r="Q4381" t="s">
        <v>34234</v>
      </c>
      <c r="R4381" t="s">
        <v>33762</v>
      </c>
      <c r="S4381" t="s">
        <v>33942</v>
      </c>
      <c r="T4381" t="s">
        <v>34233</v>
      </c>
      <c r="U4381" t="s">
        <v>32634</v>
      </c>
      <c r="V4381" t="s">
        <v>33067</v>
      </c>
      <c r="W4381">
        <v>262</v>
      </c>
      <c r="X4381">
        <v>2</v>
      </c>
      <c r="Y4381" t="s">
        <v>32654</v>
      </c>
      <c r="AA4381">
        <v>9</v>
      </c>
      <c r="AB4381">
        <v>20</v>
      </c>
      <c r="AC4381">
        <v>1</v>
      </c>
      <c r="AD4381" t="str">
        <f t="shared" si="683"/>
        <v/>
      </c>
      <c r="AE4381">
        <f t="shared" si="685"/>
        <v>1</v>
      </c>
      <c r="AF4381" t="str">
        <f t="shared" si="684"/>
        <v/>
      </c>
      <c r="AG4381" t="str">
        <f t="shared" si="686"/>
        <v/>
      </c>
      <c r="AH4381" t="str">
        <f t="shared" si="680"/>
        <v/>
      </c>
      <c r="AI4381">
        <v>0.14499999999999999</v>
      </c>
      <c r="AJ4381" t="str">
        <f t="shared" si="678"/>
        <v/>
      </c>
      <c r="AK4381">
        <f t="shared" si="681"/>
        <v>2.8</v>
      </c>
      <c r="AL4381">
        <f t="shared" si="679"/>
        <v>0.40599999999999997</v>
      </c>
    </row>
    <row r="4382" spans="1:38" x14ac:dyDescent="0.2">
      <c r="A4382" t="s">
        <v>15205</v>
      </c>
      <c r="B4382" t="s">
        <v>58</v>
      </c>
      <c r="C4382" t="s">
        <v>15206</v>
      </c>
      <c r="D4382" s="1">
        <v>37390</v>
      </c>
      <c r="E4382" s="1">
        <v>43456</v>
      </c>
      <c r="F4382" t="s">
        <v>19</v>
      </c>
      <c r="I4382">
        <v>100</v>
      </c>
      <c r="J4382">
        <v>0</v>
      </c>
      <c r="K4382">
        <v>0</v>
      </c>
      <c r="L4382">
        <v>1463</v>
      </c>
      <c r="M4382">
        <v>1463</v>
      </c>
      <c r="N4382" t="s">
        <v>20</v>
      </c>
      <c r="O4382" t="s">
        <v>15207</v>
      </c>
      <c r="P4382" t="s">
        <v>28</v>
      </c>
      <c r="Q4382" t="s">
        <v>34233</v>
      </c>
      <c r="R4382" t="s">
        <v>34233</v>
      </c>
      <c r="S4382" t="s">
        <v>32628</v>
      </c>
      <c r="T4382" t="s">
        <v>34354</v>
      </c>
      <c r="U4382" t="s">
        <v>32634</v>
      </c>
      <c r="V4382" t="s">
        <v>33067</v>
      </c>
      <c r="W4382">
        <v>293</v>
      </c>
      <c r="X4382">
        <v>2</v>
      </c>
      <c r="Y4382" t="s">
        <v>32654</v>
      </c>
      <c r="AA4382">
        <v>9</v>
      </c>
      <c r="AB4382">
        <v>20</v>
      </c>
      <c r="AC4382">
        <v>1</v>
      </c>
      <c r="AD4382" t="str">
        <f t="shared" si="683"/>
        <v/>
      </c>
      <c r="AE4382" t="str">
        <f t="shared" si="685"/>
        <v/>
      </c>
      <c r="AF4382" t="str">
        <f t="shared" si="684"/>
        <v/>
      </c>
      <c r="AG4382">
        <f t="shared" si="686"/>
        <v>1</v>
      </c>
      <c r="AH4382">
        <f t="shared" si="680"/>
        <v>2.8</v>
      </c>
      <c r="AI4382">
        <v>0.14499999999999999</v>
      </c>
      <c r="AJ4382">
        <f t="shared" si="678"/>
        <v>0.40599999999999997</v>
      </c>
      <c r="AK4382" t="str">
        <f t="shared" si="681"/>
        <v/>
      </c>
      <c r="AL4382" t="str">
        <f t="shared" si="679"/>
        <v/>
      </c>
    </row>
    <row r="4383" spans="1:38" x14ac:dyDescent="0.2">
      <c r="A4383" t="s">
        <v>15106</v>
      </c>
      <c r="B4383" t="s">
        <v>58</v>
      </c>
      <c r="C4383" t="s">
        <v>15107</v>
      </c>
      <c r="D4383" s="1">
        <v>37390</v>
      </c>
      <c r="E4383" s="1">
        <v>43456</v>
      </c>
      <c r="F4383" t="s">
        <v>19</v>
      </c>
      <c r="I4383">
        <v>100</v>
      </c>
      <c r="J4383">
        <v>0</v>
      </c>
      <c r="K4383">
        <v>0</v>
      </c>
      <c r="L4383">
        <v>1673</v>
      </c>
      <c r="M4383">
        <v>1673</v>
      </c>
      <c r="N4383" t="s">
        <v>20</v>
      </c>
      <c r="O4383" t="s">
        <v>15108</v>
      </c>
      <c r="P4383" t="s">
        <v>28</v>
      </c>
      <c r="Q4383" t="s">
        <v>34233</v>
      </c>
      <c r="R4383" t="s">
        <v>34233</v>
      </c>
      <c r="S4383" t="s">
        <v>33800</v>
      </c>
      <c r="T4383" t="s">
        <v>34357</v>
      </c>
      <c r="U4383" t="s">
        <v>32634</v>
      </c>
      <c r="V4383" t="s">
        <v>33067</v>
      </c>
      <c r="W4383">
        <v>284</v>
      </c>
      <c r="X4383">
        <v>2</v>
      </c>
      <c r="Y4383" t="s">
        <v>32654</v>
      </c>
      <c r="AA4383">
        <v>9</v>
      </c>
      <c r="AB4383">
        <v>17</v>
      </c>
      <c r="AC4383">
        <v>1</v>
      </c>
      <c r="AD4383" t="str">
        <f t="shared" si="683"/>
        <v/>
      </c>
      <c r="AE4383" t="str">
        <f t="shared" si="685"/>
        <v/>
      </c>
      <c r="AF4383" t="str">
        <f t="shared" si="684"/>
        <v/>
      </c>
      <c r="AG4383">
        <f t="shared" si="686"/>
        <v>1</v>
      </c>
      <c r="AH4383">
        <f t="shared" si="680"/>
        <v>2.8</v>
      </c>
      <c r="AI4383">
        <v>0.14499999999999999</v>
      </c>
      <c r="AJ4383">
        <f t="shared" si="678"/>
        <v>0.40599999999999997</v>
      </c>
      <c r="AK4383" t="str">
        <f t="shared" si="681"/>
        <v/>
      </c>
      <c r="AL4383" t="str">
        <f t="shared" si="679"/>
        <v/>
      </c>
    </row>
    <row r="4384" spans="1:38" x14ac:dyDescent="0.2">
      <c r="A4384" t="s">
        <v>15148</v>
      </c>
      <c r="B4384" t="s">
        <v>58</v>
      </c>
      <c r="C4384" t="s">
        <v>15149</v>
      </c>
      <c r="D4384" s="1">
        <v>37390</v>
      </c>
      <c r="E4384" s="1">
        <v>43456</v>
      </c>
      <c r="F4384" t="s">
        <v>19</v>
      </c>
      <c r="I4384">
        <v>100</v>
      </c>
      <c r="J4384">
        <v>0</v>
      </c>
      <c r="K4384">
        <v>0</v>
      </c>
      <c r="L4384">
        <v>1420</v>
      </c>
      <c r="M4384">
        <v>1420</v>
      </c>
      <c r="N4384" t="s">
        <v>20</v>
      </c>
      <c r="O4384" t="s">
        <v>15150</v>
      </c>
      <c r="P4384" t="s">
        <v>28</v>
      </c>
      <c r="Q4384" t="s">
        <v>34233</v>
      </c>
      <c r="R4384" t="s">
        <v>34233</v>
      </c>
      <c r="S4384" t="s">
        <v>33800</v>
      </c>
      <c r="T4384" t="s">
        <v>32634</v>
      </c>
      <c r="U4384" t="s">
        <v>32634</v>
      </c>
      <c r="V4384" t="s">
        <v>33067</v>
      </c>
      <c r="W4384">
        <v>284</v>
      </c>
      <c r="X4384">
        <v>2</v>
      </c>
      <c r="Y4384" t="s">
        <v>32654</v>
      </c>
      <c r="AA4384">
        <v>9</v>
      </c>
      <c r="AB4384">
        <v>20</v>
      </c>
      <c r="AC4384">
        <v>1</v>
      </c>
      <c r="AD4384" t="str">
        <f t="shared" si="683"/>
        <v/>
      </c>
      <c r="AE4384" t="str">
        <f t="shared" si="685"/>
        <v/>
      </c>
      <c r="AF4384" t="str">
        <f t="shared" si="684"/>
        <v/>
      </c>
      <c r="AG4384">
        <f t="shared" si="686"/>
        <v>1</v>
      </c>
      <c r="AH4384">
        <f t="shared" si="680"/>
        <v>2.8</v>
      </c>
      <c r="AI4384">
        <v>0.14499999999999999</v>
      </c>
      <c r="AJ4384">
        <f t="shared" si="678"/>
        <v>0.40599999999999997</v>
      </c>
      <c r="AK4384" t="str">
        <f t="shared" si="681"/>
        <v/>
      </c>
      <c r="AL4384" t="str">
        <f t="shared" si="679"/>
        <v/>
      </c>
    </row>
    <row r="4385" spans="1:38" x14ac:dyDescent="0.2">
      <c r="A4385" t="s">
        <v>15151</v>
      </c>
      <c r="B4385" t="s">
        <v>58</v>
      </c>
      <c r="C4385" t="s">
        <v>15152</v>
      </c>
      <c r="D4385" s="1">
        <v>37390</v>
      </c>
      <c r="E4385" s="1">
        <v>43951</v>
      </c>
      <c r="F4385" t="s">
        <v>19</v>
      </c>
      <c r="I4385">
        <v>100</v>
      </c>
      <c r="J4385">
        <v>0</v>
      </c>
      <c r="K4385">
        <v>0</v>
      </c>
      <c r="L4385">
        <v>1451</v>
      </c>
      <c r="M4385">
        <v>1451</v>
      </c>
      <c r="N4385" t="s">
        <v>20</v>
      </c>
      <c r="O4385" t="s">
        <v>15153</v>
      </c>
      <c r="P4385" t="s">
        <v>28</v>
      </c>
      <c r="Q4385" t="s">
        <v>34233</v>
      </c>
      <c r="R4385" t="s">
        <v>34233</v>
      </c>
      <c r="S4385" t="s">
        <v>33797</v>
      </c>
      <c r="T4385" t="s">
        <v>34354</v>
      </c>
      <c r="U4385" t="s">
        <v>32634</v>
      </c>
      <c r="V4385" t="s">
        <v>33067</v>
      </c>
      <c r="W4385">
        <v>290</v>
      </c>
      <c r="X4385">
        <v>2</v>
      </c>
      <c r="Y4385" t="s">
        <v>32654</v>
      </c>
      <c r="AA4385">
        <v>9</v>
      </c>
      <c r="AB4385">
        <v>20</v>
      </c>
      <c r="AC4385">
        <v>1</v>
      </c>
      <c r="AD4385" t="str">
        <f t="shared" si="683"/>
        <v/>
      </c>
      <c r="AE4385" t="str">
        <f t="shared" si="685"/>
        <v/>
      </c>
      <c r="AF4385" t="str">
        <f t="shared" si="684"/>
        <v/>
      </c>
      <c r="AG4385">
        <f t="shared" si="686"/>
        <v>1</v>
      </c>
      <c r="AH4385">
        <f t="shared" si="680"/>
        <v>2.8</v>
      </c>
      <c r="AI4385">
        <v>0.14499999999999999</v>
      </c>
      <c r="AJ4385">
        <f t="shared" si="678"/>
        <v>0.40599999999999997</v>
      </c>
      <c r="AK4385" t="str">
        <f t="shared" si="681"/>
        <v/>
      </c>
      <c r="AL4385" t="str">
        <f t="shared" si="679"/>
        <v/>
      </c>
    </row>
    <row r="4386" spans="1:38" x14ac:dyDescent="0.2">
      <c r="A4386" t="s">
        <v>15154</v>
      </c>
      <c r="B4386" t="s">
        <v>58</v>
      </c>
      <c r="C4386" t="s">
        <v>15155</v>
      </c>
      <c r="D4386" s="1">
        <v>37390</v>
      </c>
      <c r="E4386" s="1">
        <v>43456</v>
      </c>
      <c r="F4386" t="s">
        <v>19</v>
      </c>
      <c r="I4386">
        <v>100</v>
      </c>
      <c r="J4386">
        <v>0</v>
      </c>
      <c r="K4386">
        <v>0</v>
      </c>
      <c r="L4386">
        <v>1798</v>
      </c>
      <c r="M4386">
        <v>1798</v>
      </c>
      <c r="N4386" t="s">
        <v>20</v>
      </c>
      <c r="O4386" t="s">
        <v>15156</v>
      </c>
      <c r="P4386" t="s">
        <v>28</v>
      </c>
      <c r="Q4386" t="s">
        <v>34233</v>
      </c>
      <c r="R4386" t="s">
        <v>34233</v>
      </c>
      <c r="S4386" t="s">
        <v>32628</v>
      </c>
      <c r="T4386" t="s">
        <v>34382</v>
      </c>
      <c r="U4386" t="s">
        <v>32634</v>
      </c>
      <c r="V4386" t="s">
        <v>33067</v>
      </c>
      <c r="W4386">
        <v>306</v>
      </c>
      <c r="X4386">
        <v>2</v>
      </c>
      <c r="Y4386" t="s">
        <v>32654</v>
      </c>
      <c r="AA4386">
        <v>9</v>
      </c>
      <c r="AB4386">
        <v>17</v>
      </c>
      <c r="AC4386">
        <v>1</v>
      </c>
      <c r="AD4386" t="str">
        <f t="shared" si="683"/>
        <v/>
      </c>
      <c r="AE4386" t="str">
        <f t="shared" si="685"/>
        <v/>
      </c>
      <c r="AF4386" t="str">
        <f t="shared" si="684"/>
        <v/>
      </c>
      <c r="AG4386">
        <f t="shared" si="686"/>
        <v>1</v>
      </c>
      <c r="AH4386">
        <f t="shared" si="680"/>
        <v>2.8</v>
      </c>
      <c r="AI4386">
        <v>0.14499999999999999</v>
      </c>
      <c r="AJ4386">
        <f t="shared" si="678"/>
        <v>0.40599999999999997</v>
      </c>
      <c r="AK4386" t="str">
        <f t="shared" si="681"/>
        <v/>
      </c>
      <c r="AL4386" t="str">
        <f t="shared" si="679"/>
        <v/>
      </c>
    </row>
    <row r="4387" spans="1:38" x14ac:dyDescent="0.2">
      <c r="A4387" t="s">
        <v>15160</v>
      </c>
      <c r="B4387" t="s">
        <v>58</v>
      </c>
      <c r="C4387" t="s">
        <v>15161</v>
      </c>
      <c r="D4387" s="1">
        <v>37390</v>
      </c>
      <c r="E4387" s="1">
        <v>43456</v>
      </c>
      <c r="F4387" t="s">
        <v>19</v>
      </c>
      <c r="I4387">
        <v>100</v>
      </c>
      <c r="J4387">
        <v>0</v>
      </c>
      <c r="K4387">
        <v>0</v>
      </c>
      <c r="L4387">
        <v>1451</v>
      </c>
      <c r="M4387">
        <v>1451</v>
      </c>
      <c r="N4387" t="s">
        <v>20</v>
      </c>
      <c r="O4387" t="s">
        <v>15162</v>
      </c>
      <c r="P4387" t="s">
        <v>28</v>
      </c>
      <c r="Q4387" t="s">
        <v>34233</v>
      </c>
      <c r="R4387" t="s">
        <v>34233</v>
      </c>
      <c r="S4387" t="s">
        <v>32628</v>
      </c>
      <c r="T4387" t="s">
        <v>34354</v>
      </c>
      <c r="U4387" t="s">
        <v>32634</v>
      </c>
      <c r="V4387" t="s">
        <v>33067</v>
      </c>
      <c r="W4387">
        <v>291</v>
      </c>
      <c r="X4387">
        <v>2</v>
      </c>
      <c r="Y4387" t="s">
        <v>32654</v>
      </c>
      <c r="AA4387">
        <v>9</v>
      </c>
      <c r="AB4387">
        <v>20</v>
      </c>
      <c r="AC4387">
        <v>1</v>
      </c>
      <c r="AD4387" t="str">
        <f t="shared" si="683"/>
        <v/>
      </c>
      <c r="AE4387" t="str">
        <f t="shared" si="685"/>
        <v/>
      </c>
      <c r="AF4387" t="str">
        <f t="shared" si="684"/>
        <v/>
      </c>
      <c r="AG4387">
        <f t="shared" si="686"/>
        <v>1</v>
      </c>
      <c r="AH4387">
        <f t="shared" si="680"/>
        <v>2.8</v>
      </c>
      <c r="AI4387">
        <v>0.14499999999999999</v>
      </c>
      <c r="AJ4387">
        <f t="shared" si="678"/>
        <v>0.40599999999999997</v>
      </c>
      <c r="AK4387" t="str">
        <f t="shared" si="681"/>
        <v/>
      </c>
      <c r="AL4387" t="str">
        <f t="shared" si="679"/>
        <v/>
      </c>
    </row>
    <row r="4388" spans="1:38" x14ac:dyDescent="0.2">
      <c r="A4388" t="s">
        <v>15163</v>
      </c>
      <c r="B4388" t="s">
        <v>58</v>
      </c>
      <c r="C4388" t="s">
        <v>15164</v>
      </c>
      <c r="D4388" s="1">
        <v>37390</v>
      </c>
      <c r="E4388" s="1">
        <v>43456</v>
      </c>
      <c r="F4388" t="s">
        <v>19</v>
      </c>
      <c r="I4388">
        <v>100</v>
      </c>
      <c r="J4388">
        <v>0</v>
      </c>
      <c r="K4388">
        <v>0</v>
      </c>
      <c r="L4388">
        <v>1428</v>
      </c>
      <c r="M4388">
        <v>1428</v>
      </c>
      <c r="N4388" t="s">
        <v>20</v>
      </c>
      <c r="O4388" t="s">
        <v>15165</v>
      </c>
      <c r="P4388" t="s">
        <v>28</v>
      </c>
      <c r="Q4388" t="s">
        <v>34233</v>
      </c>
      <c r="R4388" t="s">
        <v>34233</v>
      </c>
      <c r="S4388" t="s">
        <v>32628</v>
      </c>
      <c r="T4388" t="s">
        <v>34357</v>
      </c>
      <c r="U4388" t="s">
        <v>32634</v>
      </c>
      <c r="V4388" t="s">
        <v>33067</v>
      </c>
      <c r="W4388">
        <v>286</v>
      </c>
      <c r="X4388">
        <v>2</v>
      </c>
      <c r="Y4388" t="s">
        <v>32654</v>
      </c>
      <c r="AA4388">
        <v>9</v>
      </c>
      <c r="AB4388">
        <v>20</v>
      </c>
      <c r="AC4388">
        <v>1</v>
      </c>
      <c r="AD4388" t="str">
        <f t="shared" si="683"/>
        <v/>
      </c>
      <c r="AE4388" t="str">
        <f t="shared" si="685"/>
        <v/>
      </c>
      <c r="AF4388" t="str">
        <f t="shared" si="684"/>
        <v/>
      </c>
      <c r="AG4388">
        <f t="shared" si="686"/>
        <v>1</v>
      </c>
      <c r="AH4388">
        <f t="shared" si="680"/>
        <v>2.8</v>
      </c>
      <c r="AI4388">
        <v>0.14499999999999999</v>
      </c>
      <c r="AJ4388">
        <f t="shared" si="678"/>
        <v>0.40599999999999997</v>
      </c>
      <c r="AK4388" t="str">
        <f t="shared" si="681"/>
        <v/>
      </c>
      <c r="AL4388" t="str">
        <f t="shared" si="679"/>
        <v/>
      </c>
    </row>
    <row r="4389" spans="1:38" x14ac:dyDescent="0.2">
      <c r="A4389" t="s">
        <v>15166</v>
      </c>
      <c r="B4389" t="s">
        <v>58</v>
      </c>
      <c r="C4389" t="s">
        <v>15167</v>
      </c>
      <c r="D4389" s="1">
        <v>37390</v>
      </c>
      <c r="E4389" s="1">
        <v>43456</v>
      </c>
      <c r="F4389" t="s">
        <v>19</v>
      </c>
      <c r="I4389">
        <v>100</v>
      </c>
      <c r="J4389">
        <v>0</v>
      </c>
      <c r="K4389">
        <v>0</v>
      </c>
      <c r="L4389">
        <v>1604</v>
      </c>
      <c r="M4389">
        <v>1604</v>
      </c>
      <c r="N4389" t="s">
        <v>20</v>
      </c>
      <c r="O4389" t="s">
        <v>15168</v>
      </c>
      <c r="P4389" t="s">
        <v>28</v>
      </c>
      <c r="Q4389" t="s">
        <v>34233</v>
      </c>
      <c r="R4389" t="s">
        <v>34233</v>
      </c>
      <c r="S4389" t="s">
        <v>32628</v>
      </c>
      <c r="T4389" t="s">
        <v>34357</v>
      </c>
      <c r="U4389" t="s">
        <v>32634</v>
      </c>
      <c r="V4389" t="s">
        <v>33067</v>
      </c>
      <c r="W4389">
        <v>273</v>
      </c>
      <c r="X4389">
        <v>2</v>
      </c>
      <c r="Y4389" t="s">
        <v>32654</v>
      </c>
      <c r="AA4389">
        <v>9</v>
      </c>
      <c r="AB4389">
        <v>17</v>
      </c>
      <c r="AC4389">
        <v>1</v>
      </c>
      <c r="AD4389" t="str">
        <f t="shared" si="683"/>
        <v/>
      </c>
      <c r="AE4389" t="str">
        <f t="shared" si="685"/>
        <v/>
      </c>
      <c r="AF4389" t="str">
        <f t="shared" si="684"/>
        <v/>
      </c>
      <c r="AG4389">
        <f t="shared" si="686"/>
        <v>1</v>
      </c>
      <c r="AH4389">
        <f t="shared" si="680"/>
        <v>2.8</v>
      </c>
      <c r="AI4389">
        <v>0.14499999999999999</v>
      </c>
      <c r="AJ4389">
        <f t="shared" si="678"/>
        <v>0.40599999999999997</v>
      </c>
      <c r="AK4389" t="str">
        <f t="shared" si="681"/>
        <v/>
      </c>
      <c r="AL4389" t="str">
        <f t="shared" si="679"/>
        <v/>
      </c>
    </row>
    <row r="4390" spans="1:38" x14ac:dyDescent="0.2">
      <c r="A4390" t="s">
        <v>15169</v>
      </c>
      <c r="B4390" t="s">
        <v>58</v>
      </c>
      <c r="C4390" t="s">
        <v>15170</v>
      </c>
      <c r="D4390" s="1">
        <v>37390</v>
      </c>
      <c r="E4390" s="1">
        <v>43456</v>
      </c>
      <c r="F4390" t="s">
        <v>19</v>
      </c>
      <c r="I4390">
        <v>100</v>
      </c>
      <c r="J4390">
        <v>0</v>
      </c>
      <c r="K4390">
        <v>0</v>
      </c>
      <c r="L4390">
        <v>1276</v>
      </c>
      <c r="M4390">
        <v>1276</v>
      </c>
      <c r="N4390" t="s">
        <v>20</v>
      </c>
      <c r="O4390" t="s">
        <v>15171</v>
      </c>
      <c r="P4390" t="s">
        <v>28</v>
      </c>
      <c r="Q4390" t="s">
        <v>34233</v>
      </c>
      <c r="R4390" t="s">
        <v>34233</v>
      </c>
      <c r="S4390" t="s">
        <v>32628</v>
      </c>
      <c r="T4390" t="s">
        <v>34354</v>
      </c>
      <c r="U4390" t="s">
        <v>32634</v>
      </c>
      <c r="V4390" t="s">
        <v>33067</v>
      </c>
      <c r="W4390">
        <v>255</v>
      </c>
      <c r="X4390">
        <v>2</v>
      </c>
      <c r="Y4390" t="s">
        <v>32654</v>
      </c>
      <c r="AA4390">
        <v>9</v>
      </c>
      <c r="AB4390">
        <v>20</v>
      </c>
      <c r="AC4390">
        <v>1</v>
      </c>
      <c r="AD4390" t="str">
        <f t="shared" si="683"/>
        <v/>
      </c>
      <c r="AE4390" t="str">
        <f t="shared" si="685"/>
        <v/>
      </c>
      <c r="AF4390" t="str">
        <f t="shared" si="684"/>
        <v/>
      </c>
      <c r="AG4390">
        <f t="shared" si="686"/>
        <v>1</v>
      </c>
      <c r="AH4390">
        <f t="shared" si="680"/>
        <v>2.8</v>
      </c>
      <c r="AI4390">
        <v>0.14499999999999999</v>
      </c>
      <c r="AJ4390">
        <f t="shared" si="678"/>
        <v>0.40599999999999997</v>
      </c>
      <c r="AK4390" t="str">
        <f t="shared" si="681"/>
        <v/>
      </c>
      <c r="AL4390" t="str">
        <f t="shared" si="679"/>
        <v/>
      </c>
    </row>
    <row r="4391" spans="1:38" x14ac:dyDescent="0.2">
      <c r="A4391" t="s">
        <v>3872</v>
      </c>
      <c r="B4391" t="s">
        <v>58</v>
      </c>
      <c r="C4391" t="s">
        <v>3873</v>
      </c>
      <c r="D4391" s="1">
        <v>35948</v>
      </c>
      <c r="E4391" s="1">
        <v>43951</v>
      </c>
      <c r="F4391" t="s">
        <v>19</v>
      </c>
      <c r="I4391">
        <v>100</v>
      </c>
      <c r="J4391">
        <v>0</v>
      </c>
      <c r="K4391">
        <v>0</v>
      </c>
      <c r="L4391">
        <v>2317</v>
      </c>
      <c r="M4391">
        <v>2317</v>
      </c>
      <c r="N4391" t="s">
        <v>20</v>
      </c>
      <c r="O4391" t="s">
        <v>3874</v>
      </c>
      <c r="P4391" t="s">
        <v>28</v>
      </c>
      <c r="Q4391" t="s">
        <v>34233</v>
      </c>
      <c r="R4391" t="s">
        <v>34233</v>
      </c>
      <c r="S4391" t="s">
        <v>33797</v>
      </c>
      <c r="T4391" t="s">
        <v>33071</v>
      </c>
      <c r="U4391" t="s">
        <v>32634</v>
      </c>
      <c r="V4391" t="s">
        <v>33068</v>
      </c>
      <c r="W4391">
        <v>584</v>
      </c>
      <c r="X4391">
        <v>2</v>
      </c>
      <c r="Y4391" t="s">
        <v>32661</v>
      </c>
      <c r="AB4391">
        <v>25</v>
      </c>
      <c r="AC4391">
        <v>1</v>
      </c>
      <c r="AD4391" t="str">
        <f t="shared" si="683"/>
        <v/>
      </c>
      <c r="AE4391" t="str">
        <f t="shared" si="685"/>
        <v/>
      </c>
      <c r="AF4391" t="str">
        <f t="shared" si="684"/>
        <v/>
      </c>
      <c r="AG4391">
        <f t="shared" si="686"/>
        <v>1</v>
      </c>
      <c r="AH4391">
        <f t="shared" si="680"/>
        <v>2.8</v>
      </c>
      <c r="AI4391">
        <v>0.14499999999999999</v>
      </c>
      <c r="AJ4391">
        <f t="shared" si="678"/>
        <v>0.40599999999999997</v>
      </c>
      <c r="AK4391" t="str">
        <f t="shared" si="681"/>
        <v/>
      </c>
      <c r="AL4391" t="str">
        <f t="shared" si="679"/>
        <v/>
      </c>
    </row>
    <row r="4392" spans="1:38" x14ac:dyDescent="0.2">
      <c r="A4392" t="s">
        <v>3830</v>
      </c>
      <c r="B4392" t="s">
        <v>58</v>
      </c>
      <c r="C4392" t="s">
        <v>3831</v>
      </c>
      <c r="D4392" s="1">
        <v>35948</v>
      </c>
      <c r="E4392" s="1">
        <v>43740</v>
      </c>
      <c r="F4392" t="s">
        <v>19</v>
      </c>
      <c r="I4392">
        <v>100</v>
      </c>
      <c r="J4392">
        <v>0</v>
      </c>
      <c r="K4392">
        <v>0</v>
      </c>
      <c r="L4392">
        <v>1324</v>
      </c>
      <c r="M4392">
        <v>1324</v>
      </c>
      <c r="N4392" t="s">
        <v>20</v>
      </c>
      <c r="O4392" t="s">
        <v>3832</v>
      </c>
      <c r="P4392" t="s">
        <v>28</v>
      </c>
      <c r="Q4392" t="s">
        <v>32794</v>
      </c>
      <c r="R4392" t="s">
        <v>33782</v>
      </c>
      <c r="S4392" t="s">
        <v>33797</v>
      </c>
      <c r="T4392" t="s">
        <v>34349</v>
      </c>
      <c r="U4392" t="s">
        <v>32634</v>
      </c>
      <c r="V4392" t="s">
        <v>33068</v>
      </c>
      <c r="W4392">
        <v>330</v>
      </c>
      <c r="X4392">
        <v>2</v>
      </c>
      <c r="Y4392" t="s">
        <v>32661</v>
      </c>
      <c r="AB4392">
        <v>25</v>
      </c>
      <c r="AC4392">
        <v>1</v>
      </c>
      <c r="AD4392" t="str">
        <f t="shared" si="683"/>
        <v/>
      </c>
      <c r="AE4392" t="str">
        <f t="shared" si="685"/>
        <v/>
      </c>
      <c r="AF4392" t="str">
        <f t="shared" si="684"/>
        <v/>
      </c>
      <c r="AG4392">
        <f t="shared" si="686"/>
        <v>1</v>
      </c>
      <c r="AH4392">
        <f t="shared" si="680"/>
        <v>2.8</v>
      </c>
      <c r="AI4392">
        <v>0.14499999999999999</v>
      </c>
      <c r="AJ4392">
        <f t="shared" si="678"/>
        <v>0.40599999999999997</v>
      </c>
      <c r="AK4392" t="str">
        <f t="shared" si="681"/>
        <v/>
      </c>
      <c r="AL4392" t="str">
        <f t="shared" si="679"/>
        <v/>
      </c>
    </row>
    <row r="4393" spans="1:38" x14ac:dyDescent="0.2">
      <c r="A4393" t="s">
        <v>3824</v>
      </c>
      <c r="B4393" t="s">
        <v>58</v>
      </c>
      <c r="C4393" t="s">
        <v>3825</v>
      </c>
      <c r="D4393" s="1">
        <v>35948</v>
      </c>
      <c r="E4393" s="1">
        <v>43456</v>
      </c>
      <c r="F4393" t="s">
        <v>19</v>
      </c>
      <c r="I4393">
        <v>100</v>
      </c>
      <c r="J4393">
        <v>0</v>
      </c>
      <c r="K4393">
        <v>0</v>
      </c>
      <c r="L4393">
        <v>1333</v>
      </c>
      <c r="M4393">
        <v>1333</v>
      </c>
      <c r="N4393" t="s">
        <v>20</v>
      </c>
      <c r="O4393" t="s">
        <v>3826</v>
      </c>
      <c r="P4393" t="s">
        <v>28</v>
      </c>
      <c r="Q4393" t="s">
        <v>34233</v>
      </c>
      <c r="R4393" t="s">
        <v>34233</v>
      </c>
      <c r="S4393" t="s">
        <v>32628</v>
      </c>
      <c r="T4393" t="s">
        <v>34357</v>
      </c>
      <c r="U4393" t="s">
        <v>32634</v>
      </c>
      <c r="V4393" t="s">
        <v>33068</v>
      </c>
      <c r="W4393">
        <v>339</v>
      </c>
      <c r="X4393">
        <v>2</v>
      </c>
      <c r="Y4393" t="s">
        <v>32661</v>
      </c>
      <c r="AB4393">
        <v>25</v>
      </c>
      <c r="AC4393">
        <v>1</v>
      </c>
      <c r="AD4393" t="str">
        <f t="shared" si="683"/>
        <v/>
      </c>
      <c r="AE4393" t="str">
        <f t="shared" si="685"/>
        <v/>
      </c>
      <c r="AF4393" t="str">
        <f t="shared" si="684"/>
        <v/>
      </c>
      <c r="AG4393">
        <f t="shared" si="686"/>
        <v>1</v>
      </c>
      <c r="AH4393">
        <f t="shared" si="680"/>
        <v>2.8</v>
      </c>
      <c r="AI4393">
        <v>0.14499999999999999</v>
      </c>
      <c r="AJ4393">
        <f t="shared" si="678"/>
        <v>0.40599999999999997</v>
      </c>
      <c r="AK4393" t="str">
        <f t="shared" si="681"/>
        <v/>
      </c>
      <c r="AL4393" t="str">
        <f t="shared" si="679"/>
        <v/>
      </c>
    </row>
    <row r="4394" spans="1:38" x14ac:dyDescent="0.2">
      <c r="A4394" t="s">
        <v>3821</v>
      </c>
      <c r="B4394" t="s">
        <v>58</v>
      </c>
      <c r="C4394" t="s">
        <v>3822</v>
      </c>
      <c r="D4394" s="1">
        <v>35948</v>
      </c>
      <c r="E4394" s="1">
        <v>43740</v>
      </c>
      <c r="F4394" t="s">
        <v>19</v>
      </c>
      <c r="I4394">
        <v>100</v>
      </c>
      <c r="J4394">
        <v>0</v>
      </c>
      <c r="K4394">
        <v>0</v>
      </c>
      <c r="L4394">
        <v>1212</v>
      </c>
      <c r="M4394">
        <v>1212</v>
      </c>
      <c r="N4394" t="s">
        <v>20</v>
      </c>
      <c r="O4394" t="s">
        <v>3823</v>
      </c>
      <c r="P4394" t="s">
        <v>28</v>
      </c>
      <c r="Q4394" t="s">
        <v>32794</v>
      </c>
      <c r="R4394" t="s">
        <v>33782</v>
      </c>
      <c r="S4394" t="s">
        <v>32628</v>
      </c>
      <c r="T4394" t="s">
        <v>34349</v>
      </c>
      <c r="U4394" t="s">
        <v>32634</v>
      </c>
      <c r="V4394" t="s">
        <v>33068</v>
      </c>
      <c r="W4394">
        <v>304</v>
      </c>
      <c r="X4394">
        <v>2</v>
      </c>
      <c r="Y4394" t="s">
        <v>32661</v>
      </c>
      <c r="AB4394">
        <v>25</v>
      </c>
      <c r="AC4394">
        <v>1</v>
      </c>
      <c r="AD4394" t="str">
        <f t="shared" si="683"/>
        <v/>
      </c>
      <c r="AE4394" t="str">
        <f t="shared" si="685"/>
        <v/>
      </c>
      <c r="AF4394" t="str">
        <f t="shared" si="684"/>
        <v/>
      </c>
      <c r="AG4394">
        <f t="shared" si="686"/>
        <v>1</v>
      </c>
      <c r="AH4394">
        <f t="shared" si="680"/>
        <v>2.8</v>
      </c>
      <c r="AI4394">
        <v>0.14499999999999999</v>
      </c>
      <c r="AJ4394">
        <f t="shared" ref="AJ4394:AJ4457" si="687">IF(COUNTBLANK(AH4394),"",AH4394*AI4394)</f>
        <v>0.40599999999999997</v>
      </c>
      <c r="AK4394" t="str">
        <f t="shared" si="681"/>
        <v/>
      </c>
      <c r="AL4394" t="str">
        <f t="shared" si="679"/>
        <v/>
      </c>
    </row>
    <row r="4395" spans="1:38" x14ac:dyDescent="0.2">
      <c r="A4395" t="s">
        <v>3818</v>
      </c>
      <c r="B4395" t="s">
        <v>58</v>
      </c>
      <c r="C4395" t="s">
        <v>3819</v>
      </c>
      <c r="D4395" s="1">
        <v>35948</v>
      </c>
      <c r="E4395" s="1">
        <v>43456</v>
      </c>
      <c r="F4395" t="s">
        <v>19</v>
      </c>
      <c r="I4395">
        <v>100</v>
      </c>
      <c r="J4395">
        <v>0</v>
      </c>
      <c r="K4395">
        <v>0</v>
      </c>
      <c r="L4395">
        <v>1496</v>
      </c>
      <c r="M4395">
        <v>1496</v>
      </c>
      <c r="N4395" t="s">
        <v>20</v>
      </c>
      <c r="O4395" t="s">
        <v>3820</v>
      </c>
      <c r="P4395" t="s">
        <v>28</v>
      </c>
      <c r="Q4395" t="s">
        <v>34233</v>
      </c>
      <c r="R4395" t="s">
        <v>34233</v>
      </c>
      <c r="S4395" t="s">
        <v>32628</v>
      </c>
      <c r="T4395" t="s">
        <v>34365</v>
      </c>
      <c r="U4395" t="s">
        <v>32634</v>
      </c>
      <c r="V4395" t="s">
        <v>33068</v>
      </c>
      <c r="W4395">
        <v>381</v>
      </c>
      <c r="X4395">
        <v>2</v>
      </c>
      <c r="Y4395" t="s">
        <v>32661</v>
      </c>
      <c r="AB4395">
        <v>25</v>
      </c>
      <c r="AC4395">
        <v>1</v>
      </c>
      <c r="AD4395" t="str">
        <f t="shared" si="683"/>
        <v/>
      </c>
      <c r="AE4395" t="str">
        <f t="shared" si="685"/>
        <v/>
      </c>
      <c r="AF4395" t="str">
        <f t="shared" si="684"/>
        <v/>
      </c>
      <c r="AG4395">
        <f t="shared" si="686"/>
        <v>1</v>
      </c>
      <c r="AH4395">
        <f t="shared" si="680"/>
        <v>2.8</v>
      </c>
      <c r="AI4395">
        <v>0.14499999999999999</v>
      </c>
      <c r="AJ4395">
        <f t="shared" si="687"/>
        <v>0.40599999999999997</v>
      </c>
      <c r="AK4395" t="str">
        <f t="shared" si="681"/>
        <v/>
      </c>
      <c r="AL4395" t="str">
        <f t="shared" ref="AL4395:AL4458" si="688">IF(COUNTBLANK(AK4395),"",AK4395*AI4395)</f>
        <v/>
      </c>
    </row>
    <row r="4396" spans="1:38" x14ac:dyDescent="0.2">
      <c r="A4396" t="s">
        <v>3815</v>
      </c>
      <c r="B4396" t="s">
        <v>58</v>
      </c>
      <c r="C4396" t="s">
        <v>3816</v>
      </c>
      <c r="D4396" s="1">
        <v>35948</v>
      </c>
      <c r="E4396" s="1">
        <v>43740</v>
      </c>
      <c r="F4396" t="s">
        <v>19</v>
      </c>
      <c r="I4396">
        <v>100</v>
      </c>
      <c r="J4396">
        <v>0</v>
      </c>
      <c r="K4396">
        <v>0</v>
      </c>
      <c r="L4396">
        <v>1134</v>
      </c>
      <c r="M4396">
        <v>1134</v>
      </c>
      <c r="N4396" t="s">
        <v>20</v>
      </c>
      <c r="O4396" t="s">
        <v>3817</v>
      </c>
      <c r="P4396" t="s">
        <v>28</v>
      </c>
      <c r="Q4396" t="s">
        <v>34233</v>
      </c>
      <c r="R4396" t="s">
        <v>34233</v>
      </c>
      <c r="S4396" t="s">
        <v>32628</v>
      </c>
      <c r="T4396" t="s">
        <v>34357</v>
      </c>
      <c r="U4396" t="s">
        <v>32634</v>
      </c>
      <c r="V4396" t="s">
        <v>33068</v>
      </c>
      <c r="W4396">
        <v>286</v>
      </c>
      <c r="X4396">
        <v>2</v>
      </c>
      <c r="Y4396" t="s">
        <v>32661</v>
      </c>
      <c r="AB4396">
        <v>25</v>
      </c>
      <c r="AC4396">
        <v>1</v>
      </c>
      <c r="AD4396" t="str">
        <f t="shared" si="683"/>
        <v/>
      </c>
      <c r="AE4396" t="str">
        <f t="shared" si="685"/>
        <v/>
      </c>
      <c r="AF4396" t="str">
        <f t="shared" si="684"/>
        <v/>
      </c>
      <c r="AG4396">
        <f t="shared" si="686"/>
        <v>1</v>
      </c>
      <c r="AH4396">
        <f t="shared" si="680"/>
        <v>2.8</v>
      </c>
      <c r="AI4396">
        <v>0.14499999999999999</v>
      </c>
      <c r="AJ4396">
        <f t="shared" si="687"/>
        <v>0.40599999999999997</v>
      </c>
      <c r="AK4396" t="str">
        <f t="shared" si="681"/>
        <v/>
      </c>
      <c r="AL4396" t="str">
        <f t="shared" si="688"/>
        <v/>
      </c>
    </row>
    <row r="4397" spans="1:38" x14ac:dyDescent="0.2">
      <c r="A4397" t="s">
        <v>3812</v>
      </c>
      <c r="B4397" t="s">
        <v>58</v>
      </c>
      <c r="C4397" t="s">
        <v>3813</v>
      </c>
      <c r="D4397" s="1">
        <v>35948</v>
      </c>
      <c r="E4397" s="1">
        <v>43740</v>
      </c>
      <c r="F4397" t="s">
        <v>19</v>
      </c>
      <c r="I4397">
        <v>100</v>
      </c>
      <c r="J4397">
        <v>0</v>
      </c>
      <c r="K4397">
        <v>0</v>
      </c>
      <c r="L4397">
        <v>1068</v>
      </c>
      <c r="M4397">
        <v>1068</v>
      </c>
      <c r="N4397" t="s">
        <v>20</v>
      </c>
      <c r="O4397" t="s">
        <v>3814</v>
      </c>
      <c r="P4397" t="s">
        <v>28</v>
      </c>
      <c r="Q4397" t="s">
        <v>34233</v>
      </c>
      <c r="R4397" t="s">
        <v>34233</v>
      </c>
      <c r="S4397" t="s">
        <v>32628</v>
      </c>
      <c r="T4397" t="s">
        <v>33071</v>
      </c>
      <c r="U4397" t="s">
        <v>32634</v>
      </c>
      <c r="V4397" t="s">
        <v>33068</v>
      </c>
      <c r="W4397">
        <v>270</v>
      </c>
      <c r="X4397">
        <v>2</v>
      </c>
      <c r="Y4397" t="s">
        <v>32661</v>
      </c>
      <c r="AB4397">
        <v>25</v>
      </c>
      <c r="AC4397">
        <v>1</v>
      </c>
      <c r="AD4397" t="str">
        <f t="shared" si="683"/>
        <v/>
      </c>
      <c r="AE4397" t="str">
        <f t="shared" si="685"/>
        <v/>
      </c>
      <c r="AF4397" t="str">
        <f t="shared" si="684"/>
        <v/>
      </c>
      <c r="AG4397">
        <f t="shared" si="686"/>
        <v>1</v>
      </c>
      <c r="AH4397">
        <f t="shared" si="680"/>
        <v>2.8</v>
      </c>
      <c r="AI4397">
        <v>0.14499999999999999</v>
      </c>
      <c r="AJ4397">
        <f t="shared" si="687"/>
        <v>0.40599999999999997</v>
      </c>
      <c r="AK4397" t="str">
        <f t="shared" si="681"/>
        <v/>
      </c>
      <c r="AL4397" t="str">
        <f t="shared" si="688"/>
        <v/>
      </c>
    </row>
    <row r="4398" spans="1:38" x14ac:dyDescent="0.2">
      <c r="A4398" t="s">
        <v>20479</v>
      </c>
      <c r="B4398" t="s">
        <v>58</v>
      </c>
      <c r="C4398" t="s">
        <v>20480</v>
      </c>
      <c r="D4398" s="1">
        <v>38364</v>
      </c>
      <c r="E4398" s="1">
        <v>43504</v>
      </c>
      <c r="F4398" t="s">
        <v>889</v>
      </c>
      <c r="I4398">
        <v>100</v>
      </c>
      <c r="J4398">
        <v>0</v>
      </c>
      <c r="K4398">
        <v>0</v>
      </c>
      <c r="L4398">
        <v>647</v>
      </c>
      <c r="M4398">
        <v>647</v>
      </c>
      <c r="N4398" t="s">
        <v>20</v>
      </c>
      <c r="O4398" t="s">
        <v>4471</v>
      </c>
      <c r="P4398" t="s">
        <v>28</v>
      </c>
      <c r="Q4398" t="s">
        <v>34233</v>
      </c>
      <c r="R4398" t="s">
        <v>34233</v>
      </c>
      <c r="S4398" t="s">
        <v>33942</v>
      </c>
      <c r="T4398" t="s">
        <v>34233</v>
      </c>
      <c r="V4398" t="s">
        <v>33068</v>
      </c>
      <c r="AD4398" t="str">
        <f t="shared" si="683"/>
        <v/>
      </c>
      <c r="AE4398" t="str">
        <f t="shared" si="685"/>
        <v/>
      </c>
      <c r="AF4398" t="str">
        <f t="shared" si="684"/>
        <v/>
      </c>
      <c r="AG4398" t="str">
        <f t="shared" si="686"/>
        <v/>
      </c>
      <c r="AH4398" t="str">
        <f t="shared" si="680"/>
        <v/>
      </c>
      <c r="AI4398">
        <v>0.14499999999999999</v>
      </c>
      <c r="AJ4398" t="str">
        <f t="shared" si="687"/>
        <v/>
      </c>
      <c r="AK4398" t="str">
        <f t="shared" si="681"/>
        <v/>
      </c>
      <c r="AL4398" t="str">
        <f t="shared" si="688"/>
        <v/>
      </c>
    </row>
    <row r="4399" spans="1:38" x14ac:dyDescent="0.2">
      <c r="A4399" t="s">
        <v>4469</v>
      </c>
      <c r="B4399" t="s">
        <v>58</v>
      </c>
      <c r="C4399" t="s">
        <v>4470</v>
      </c>
      <c r="D4399" s="1">
        <v>35948</v>
      </c>
      <c r="E4399" s="1">
        <v>43951</v>
      </c>
      <c r="F4399" t="s">
        <v>19</v>
      </c>
      <c r="I4399">
        <v>100</v>
      </c>
      <c r="J4399">
        <v>0</v>
      </c>
      <c r="K4399">
        <v>0</v>
      </c>
      <c r="L4399">
        <v>1204</v>
      </c>
      <c r="M4399">
        <v>1204</v>
      </c>
      <c r="N4399" t="s">
        <v>20</v>
      </c>
      <c r="O4399" t="s">
        <v>4471</v>
      </c>
      <c r="P4399" t="s">
        <v>28</v>
      </c>
      <c r="Q4399" t="s">
        <v>34233</v>
      </c>
      <c r="R4399" t="s">
        <v>34233</v>
      </c>
      <c r="S4399" t="s">
        <v>33797</v>
      </c>
      <c r="T4399" t="s">
        <v>34365</v>
      </c>
      <c r="U4399" t="s">
        <v>32634</v>
      </c>
      <c r="V4399" t="s">
        <v>33068</v>
      </c>
      <c r="W4399">
        <v>296</v>
      </c>
      <c r="X4399">
        <v>2</v>
      </c>
      <c r="Y4399" t="s">
        <v>32661</v>
      </c>
      <c r="AB4399">
        <v>25</v>
      </c>
      <c r="AC4399">
        <v>1</v>
      </c>
      <c r="AD4399" t="str">
        <f t="shared" si="683"/>
        <v/>
      </c>
      <c r="AE4399" t="str">
        <f t="shared" si="685"/>
        <v/>
      </c>
      <c r="AF4399" t="str">
        <f t="shared" si="684"/>
        <v/>
      </c>
      <c r="AG4399">
        <f t="shared" si="686"/>
        <v>1</v>
      </c>
      <c r="AH4399">
        <f t="shared" si="680"/>
        <v>2.8</v>
      </c>
      <c r="AI4399">
        <v>0.14499999999999999</v>
      </c>
      <c r="AJ4399">
        <f t="shared" si="687"/>
        <v>0.40599999999999997</v>
      </c>
      <c r="AK4399" t="str">
        <f t="shared" si="681"/>
        <v/>
      </c>
      <c r="AL4399" t="str">
        <f t="shared" si="688"/>
        <v/>
      </c>
    </row>
    <row r="4400" spans="1:38" x14ac:dyDescent="0.2">
      <c r="A4400" t="s">
        <v>3869</v>
      </c>
      <c r="B4400" t="s">
        <v>58</v>
      </c>
      <c r="C4400" t="s">
        <v>3870</v>
      </c>
      <c r="D4400" s="1">
        <v>35948</v>
      </c>
      <c r="E4400" s="1">
        <v>43456</v>
      </c>
      <c r="F4400" t="s">
        <v>19</v>
      </c>
      <c r="I4400">
        <v>100</v>
      </c>
      <c r="J4400">
        <v>0</v>
      </c>
      <c r="K4400">
        <v>0</v>
      </c>
      <c r="L4400">
        <v>1585</v>
      </c>
      <c r="M4400">
        <v>1585</v>
      </c>
      <c r="N4400" t="s">
        <v>20</v>
      </c>
      <c r="O4400" t="s">
        <v>3871</v>
      </c>
      <c r="P4400" t="s">
        <v>28</v>
      </c>
      <c r="Q4400" t="s">
        <v>34233</v>
      </c>
      <c r="R4400" t="s">
        <v>34233</v>
      </c>
      <c r="S4400" t="s">
        <v>33797</v>
      </c>
      <c r="T4400" t="s">
        <v>34357</v>
      </c>
      <c r="U4400" t="s">
        <v>32634</v>
      </c>
      <c r="V4400" t="s">
        <v>33068</v>
      </c>
      <c r="W4400">
        <v>396</v>
      </c>
      <c r="X4400">
        <v>2</v>
      </c>
      <c r="Y4400" t="s">
        <v>32661</v>
      </c>
      <c r="AB4400">
        <v>25</v>
      </c>
      <c r="AC4400">
        <v>1</v>
      </c>
      <c r="AD4400" t="str">
        <f t="shared" si="683"/>
        <v/>
      </c>
      <c r="AE4400" t="str">
        <f t="shared" si="685"/>
        <v/>
      </c>
      <c r="AF4400" t="str">
        <f t="shared" si="684"/>
        <v/>
      </c>
      <c r="AG4400">
        <f t="shared" si="686"/>
        <v>1</v>
      </c>
      <c r="AH4400">
        <f t="shared" ref="AH4400:AH4463" si="689">IF(AG4400="","",AG4400*2.8)</f>
        <v>2.8</v>
      </c>
      <c r="AI4400">
        <v>0.14499999999999999</v>
      </c>
      <c r="AJ4400">
        <f t="shared" si="687"/>
        <v>0.40599999999999997</v>
      </c>
      <c r="AK4400" t="str">
        <f t="shared" ref="AK4400:AK4463" si="690">IF(AE4400="","",AE4400*2.8)</f>
        <v/>
      </c>
      <c r="AL4400" t="str">
        <f t="shared" si="688"/>
        <v/>
      </c>
    </row>
    <row r="4401" spans="1:39" x14ac:dyDescent="0.2">
      <c r="A4401" t="s">
        <v>3866</v>
      </c>
      <c r="B4401" t="s">
        <v>58</v>
      </c>
      <c r="C4401" t="s">
        <v>3867</v>
      </c>
      <c r="D4401" s="1">
        <v>35948</v>
      </c>
      <c r="E4401" s="1">
        <v>43951</v>
      </c>
      <c r="F4401" t="s">
        <v>19</v>
      </c>
      <c r="I4401">
        <v>100</v>
      </c>
      <c r="J4401">
        <v>0</v>
      </c>
      <c r="K4401">
        <v>0</v>
      </c>
      <c r="L4401">
        <v>1348</v>
      </c>
      <c r="M4401">
        <v>1348</v>
      </c>
      <c r="N4401" t="s">
        <v>20</v>
      </c>
      <c r="O4401" t="s">
        <v>3868</v>
      </c>
      <c r="P4401" t="s">
        <v>28</v>
      </c>
      <c r="Q4401" t="s">
        <v>34233</v>
      </c>
      <c r="R4401" t="s">
        <v>34233</v>
      </c>
      <c r="S4401" t="s">
        <v>33797</v>
      </c>
      <c r="T4401" t="s">
        <v>34354</v>
      </c>
      <c r="U4401" t="s">
        <v>32634</v>
      </c>
      <c r="V4401" t="s">
        <v>33068</v>
      </c>
      <c r="W4401">
        <v>337</v>
      </c>
      <c r="X4401">
        <v>2</v>
      </c>
      <c r="Y4401" t="s">
        <v>32661</v>
      </c>
      <c r="AB4401">
        <v>25</v>
      </c>
      <c r="AC4401">
        <v>1</v>
      </c>
      <c r="AD4401" t="str">
        <f t="shared" si="683"/>
        <v/>
      </c>
      <c r="AE4401" t="str">
        <f t="shared" si="685"/>
        <v/>
      </c>
      <c r="AF4401" t="str">
        <f t="shared" si="684"/>
        <v/>
      </c>
      <c r="AG4401">
        <f t="shared" si="686"/>
        <v>1</v>
      </c>
      <c r="AH4401">
        <f t="shared" si="689"/>
        <v>2.8</v>
      </c>
      <c r="AI4401">
        <v>0.14499999999999999</v>
      </c>
      <c r="AJ4401">
        <f t="shared" si="687"/>
        <v>0.40599999999999997</v>
      </c>
      <c r="AK4401" t="str">
        <f t="shared" si="690"/>
        <v/>
      </c>
      <c r="AL4401" t="str">
        <f t="shared" si="688"/>
        <v/>
      </c>
    </row>
    <row r="4402" spans="1:39" x14ac:dyDescent="0.2">
      <c r="A4402" t="s">
        <v>3863</v>
      </c>
      <c r="B4402" t="s">
        <v>58</v>
      </c>
      <c r="C4402" t="s">
        <v>3864</v>
      </c>
      <c r="D4402" s="1">
        <v>35948</v>
      </c>
      <c r="E4402" s="1">
        <v>43951</v>
      </c>
      <c r="F4402" t="s">
        <v>19</v>
      </c>
      <c r="I4402">
        <v>100</v>
      </c>
      <c r="J4402">
        <v>0</v>
      </c>
      <c r="K4402">
        <v>0</v>
      </c>
      <c r="L4402">
        <v>1152</v>
      </c>
      <c r="M4402">
        <v>1152</v>
      </c>
      <c r="N4402" t="s">
        <v>20</v>
      </c>
      <c r="O4402" t="s">
        <v>3865</v>
      </c>
      <c r="P4402" t="s">
        <v>28</v>
      </c>
      <c r="Q4402" t="s">
        <v>34233</v>
      </c>
      <c r="R4402" t="s">
        <v>34233</v>
      </c>
      <c r="S4402" t="s">
        <v>33800</v>
      </c>
      <c r="T4402" t="s">
        <v>34349</v>
      </c>
      <c r="U4402" t="s">
        <v>32634</v>
      </c>
      <c r="V4402" t="s">
        <v>33068</v>
      </c>
      <c r="W4402">
        <v>283</v>
      </c>
      <c r="X4402">
        <v>2</v>
      </c>
      <c r="Y4402" t="s">
        <v>32661</v>
      </c>
      <c r="AB4402">
        <v>25</v>
      </c>
      <c r="AC4402">
        <v>1</v>
      </c>
      <c r="AD4402" t="str">
        <f t="shared" si="683"/>
        <v/>
      </c>
      <c r="AE4402" t="str">
        <f t="shared" si="685"/>
        <v/>
      </c>
      <c r="AF4402" t="str">
        <f t="shared" si="684"/>
        <v/>
      </c>
      <c r="AG4402">
        <f t="shared" si="686"/>
        <v>1</v>
      </c>
      <c r="AH4402">
        <f t="shared" si="689"/>
        <v>2.8</v>
      </c>
      <c r="AI4402">
        <v>0.14499999999999999</v>
      </c>
      <c r="AJ4402">
        <f t="shared" si="687"/>
        <v>0.40599999999999997</v>
      </c>
      <c r="AK4402" t="str">
        <f t="shared" si="690"/>
        <v/>
      </c>
      <c r="AL4402" t="str">
        <f t="shared" si="688"/>
        <v/>
      </c>
    </row>
    <row r="4403" spans="1:39" x14ac:dyDescent="0.2">
      <c r="A4403" t="s">
        <v>3860</v>
      </c>
      <c r="B4403" t="s">
        <v>58</v>
      </c>
      <c r="C4403" t="s">
        <v>3861</v>
      </c>
      <c r="D4403" s="1">
        <v>35948</v>
      </c>
      <c r="E4403" s="1">
        <v>43951</v>
      </c>
      <c r="F4403" t="s">
        <v>19</v>
      </c>
      <c r="I4403">
        <v>100</v>
      </c>
      <c r="J4403">
        <v>0</v>
      </c>
      <c r="K4403">
        <v>0</v>
      </c>
      <c r="L4403">
        <v>1330</v>
      </c>
      <c r="M4403">
        <v>1330</v>
      </c>
      <c r="N4403" t="s">
        <v>20</v>
      </c>
      <c r="O4403" t="s">
        <v>3862</v>
      </c>
      <c r="P4403" t="s">
        <v>28</v>
      </c>
      <c r="Q4403" t="s">
        <v>34233</v>
      </c>
      <c r="R4403" t="s">
        <v>34233</v>
      </c>
      <c r="S4403" t="s">
        <v>32628</v>
      </c>
      <c r="T4403" t="s">
        <v>33071</v>
      </c>
      <c r="U4403" t="s">
        <v>32634</v>
      </c>
      <c r="V4403" t="s">
        <v>33068</v>
      </c>
      <c r="W4403">
        <v>334</v>
      </c>
      <c r="X4403">
        <v>2</v>
      </c>
      <c r="Y4403" t="s">
        <v>32661</v>
      </c>
      <c r="AB4403">
        <v>25</v>
      </c>
      <c r="AC4403">
        <v>1</v>
      </c>
      <c r="AD4403" t="str">
        <f t="shared" si="683"/>
        <v/>
      </c>
      <c r="AE4403" t="str">
        <f t="shared" si="685"/>
        <v/>
      </c>
      <c r="AF4403" t="str">
        <f t="shared" si="684"/>
        <v/>
      </c>
      <c r="AG4403">
        <f t="shared" si="686"/>
        <v>1</v>
      </c>
      <c r="AH4403">
        <f t="shared" si="689"/>
        <v>2.8</v>
      </c>
      <c r="AI4403">
        <v>0.14499999999999999</v>
      </c>
      <c r="AJ4403">
        <f t="shared" si="687"/>
        <v>0.40599999999999997</v>
      </c>
      <c r="AK4403" t="str">
        <f t="shared" si="690"/>
        <v/>
      </c>
      <c r="AL4403" t="str">
        <f t="shared" si="688"/>
        <v/>
      </c>
    </row>
    <row r="4404" spans="1:39" x14ac:dyDescent="0.2">
      <c r="A4404" t="s">
        <v>3857</v>
      </c>
      <c r="B4404" t="s">
        <v>58</v>
      </c>
      <c r="C4404" t="s">
        <v>3858</v>
      </c>
      <c r="D4404" s="1">
        <v>35948</v>
      </c>
      <c r="E4404" s="1">
        <v>43951</v>
      </c>
      <c r="F4404" t="s">
        <v>19</v>
      </c>
      <c r="I4404">
        <v>100</v>
      </c>
      <c r="J4404">
        <v>0</v>
      </c>
      <c r="K4404">
        <v>0</v>
      </c>
      <c r="L4404">
        <v>1227</v>
      </c>
      <c r="M4404">
        <v>1227</v>
      </c>
      <c r="N4404" t="s">
        <v>20</v>
      </c>
      <c r="O4404" t="s">
        <v>3859</v>
      </c>
      <c r="P4404" t="s">
        <v>28</v>
      </c>
      <c r="Q4404" t="s">
        <v>34233</v>
      </c>
      <c r="R4404" t="s">
        <v>34233</v>
      </c>
      <c r="S4404" t="s">
        <v>33800</v>
      </c>
      <c r="T4404" t="s">
        <v>34365</v>
      </c>
      <c r="U4404" t="s">
        <v>32634</v>
      </c>
      <c r="V4404" t="s">
        <v>33068</v>
      </c>
      <c r="W4404">
        <v>306</v>
      </c>
      <c r="X4404">
        <v>2</v>
      </c>
      <c r="Y4404" t="s">
        <v>32661</v>
      </c>
      <c r="AB4404">
        <v>25</v>
      </c>
      <c r="AC4404">
        <v>1</v>
      </c>
      <c r="AD4404" t="str">
        <f t="shared" si="683"/>
        <v/>
      </c>
      <c r="AE4404" t="str">
        <f t="shared" si="685"/>
        <v/>
      </c>
      <c r="AF4404" t="str">
        <f t="shared" si="684"/>
        <v/>
      </c>
      <c r="AG4404">
        <f t="shared" si="686"/>
        <v>1</v>
      </c>
      <c r="AH4404">
        <f t="shared" si="689"/>
        <v>2.8</v>
      </c>
      <c r="AI4404">
        <v>0.14499999999999999</v>
      </c>
      <c r="AJ4404">
        <f t="shared" si="687"/>
        <v>0.40599999999999997</v>
      </c>
      <c r="AK4404" t="str">
        <f t="shared" si="690"/>
        <v/>
      </c>
      <c r="AL4404" t="str">
        <f t="shared" si="688"/>
        <v/>
      </c>
    </row>
    <row r="4405" spans="1:39" x14ac:dyDescent="0.2">
      <c r="A4405" t="s">
        <v>21976</v>
      </c>
      <c r="B4405" t="s">
        <v>58</v>
      </c>
      <c r="C4405" t="s">
        <v>21977</v>
      </c>
      <c r="D4405" s="1">
        <v>35948</v>
      </c>
      <c r="E4405" s="1">
        <v>43951</v>
      </c>
      <c r="F4405" t="s">
        <v>19</v>
      </c>
      <c r="I4405">
        <v>100</v>
      </c>
      <c r="J4405">
        <v>0</v>
      </c>
      <c r="K4405">
        <v>0</v>
      </c>
      <c r="L4405">
        <v>1312</v>
      </c>
      <c r="M4405">
        <v>1312</v>
      </c>
      <c r="N4405" t="s">
        <v>20</v>
      </c>
      <c r="O4405" t="s">
        <v>21978</v>
      </c>
      <c r="P4405" t="s">
        <v>28</v>
      </c>
      <c r="Q4405" t="s">
        <v>34233</v>
      </c>
      <c r="R4405" t="s">
        <v>34233</v>
      </c>
      <c r="S4405" t="s">
        <v>33797</v>
      </c>
      <c r="T4405" t="s">
        <v>34357</v>
      </c>
      <c r="U4405" t="s">
        <v>32634</v>
      </c>
      <c r="V4405" t="s">
        <v>33068</v>
      </c>
      <c r="W4405">
        <v>332</v>
      </c>
      <c r="X4405">
        <v>2</v>
      </c>
      <c r="Y4405" t="s">
        <v>32661</v>
      </c>
      <c r="AB4405">
        <v>25</v>
      </c>
      <c r="AC4405">
        <v>1</v>
      </c>
      <c r="AD4405" t="str">
        <f t="shared" si="683"/>
        <v/>
      </c>
      <c r="AE4405" t="str">
        <f t="shared" si="685"/>
        <v/>
      </c>
      <c r="AF4405" t="str">
        <f t="shared" si="684"/>
        <v/>
      </c>
      <c r="AG4405">
        <f t="shared" si="686"/>
        <v>1</v>
      </c>
      <c r="AH4405">
        <f t="shared" si="689"/>
        <v>2.8</v>
      </c>
      <c r="AI4405">
        <v>0.14499999999999999</v>
      </c>
      <c r="AJ4405">
        <f t="shared" si="687"/>
        <v>0.40599999999999997</v>
      </c>
      <c r="AK4405" t="str">
        <f t="shared" si="690"/>
        <v/>
      </c>
      <c r="AL4405" t="str">
        <f t="shared" si="688"/>
        <v/>
      </c>
    </row>
    <row r="4406" spans="1:39" s="18" customFormat="1" x14ac:dyDescent="0.2">
      <c r="A4406" s="18" t="s">
        <v>3854</v>
      </c>
      <c r="B4406" s="18" t="s">
        <v>58</v>
      </c>
      <c r="C4406" s="18" t="s">
        <v>3855</v>
      </c>
      <c r="D4406" s="19">
        <v>35948</v>
      </c>
      <c r="E4406" s="19">
        <v>43456</v>
      </c>
      <c r="F4406" s="18" t="s">
        <v>19</v>
      </c>
      <c r="I4406" s="18">
        <v>100</v>
      </c>
      <c r="J4406" s="18">
        <v>0</v>
      </c>
      <c r="K4406" s="18">
        <v>0</v>
      </c>
      <c r="L4406" s="18">
        <v>1117</v>
      </c>
      <c r="M4406" s="18">
        <v>1117</v>
      </c>
      <c r="N4406" s="18" t="s">
        <v>20</v>
      </c>
      <c r="O4406" s="18" t="s">
        <v>3856</v>
      </c>
      <c r="P4406" s="18" t="s">
        <v>28</v>
      </c>
      <c r="Q4406" s="18" t="s">
        <v>34234</v>
      </c>
      <c r="R4406" s="18" t="s">
        <v>33762</v>
      </c>
      <c r="S4406" s="18" t="s">
        <v>33942</v>
      </c>
      <c r="T4406" s="18" t="s">
        <v>34349</v>
      </c>
      <c r="U4406" s="18" t="s">
        <v>32634</v>
      </c>
      <c r="V4406" s="18" t="s">
        <v>33068</v>
      </c>
      <c r="W4406" s="18">
        <v>279</v>
      </c>
      <c r="X4406" s="18">
        <v>2</v>
      </c>
      <c r="Y4406" s="18" t="s">
        <v>32661</v>
      </c>
      <c r="AB4406" s="18">
        <v>25</v>
      </c>
      <c r="AC4406" s="18">
        <v>1</v>
      </c>
      <c r="AD4406" s="18" t="str">
        <f t="shared" si="683"/>
        <v/>
      </c>
      <c r="AE4406" s="18">
        <f t="shared" si="685"/>
        <v>1</v>
      </c>
      <c r="AF4406" s="18" t="str">
        <f t="shared" si="684"/>
        <v/>
      </c>
      <c r="AG4406" s="18" t="str">
        <f t="shared" si="686"/>
        <v/>
      </c>
      <c r="AH4406" s="18" t="str">
        <f t="shared" si="689"/>
        <v/>
      </c>
      <c r="AI4406" s="18">
        <v>0.14499999999999999</v>
      </c>
      <c r="AJ4406" s="18" t="str">
        <f t="shared" si="687"/>
        <v/>
      </c>
      <c r="AK4406" s="18">
        <f t="shared" si="690"/>
        <v>2.8</v>
      </c>
      <c r="AL4406" s="18">
        <f t="shared" si="688"/>
        <v>0.40599999999999997</v>
      </c>
      <c r="AM4406" s="18" t="s">
        <v>34800</v>
      </c>
    </row>
    <row r="4407" spans="1:39" x14ac:dyDescent="0.2">
      <c r="A4407" t="s">
        <v>3833</v>
      </c>
      <c r="B4407" t="s">
        <v>58</v>
      </c>
      <c r="C4407" t="s">
        <v>3834</v>
      </c>
      <c r="D4407" s="1">
        <v>35948</v>
      </c>
      <c r="E4407" s="1">
        <v>43456</v>
      </c>
      <c r="F4407" t="s">
        <v>19</v>
      </c>
      <c r="I4407">
        <v>100</v>
      </c>
      <c r="J4407">
        <v>0</v>
      </c>
      <c r="K4407">
        <v>0</v>
      </c>
      <c r="L4407">
        <v>1282</v>
      </c>
      <c r="M4407">
        <v>1282</v>
      </c>
      <c r="N4407" t="s">
        <v>20</v>
      </c>
      <c r="O4407" t="s">
        <v>3835</v>
      </c>
      <c r="P4407" t="s">
        <v>28</v>
      </c>
      <c r="Q4407" t="s">
        <v>34233</v>
      </c>
      <c r="R4407" t="s">
        <v>34233</v>
      </c>
      <c r="S4407" t="s">
        <v>33800</v>
      </c>
      <c r="T4407" t="s">
        <v>34350</v>
      </c>
      <c r="U4407" t="s">
        <v>32634</v>
      </c>
      <c r="V4407" t="s">
        <v>33068</v>
      </c>
      <c r="W4407">
        <v>326</v>
      </c>
      <c r="X4407">
        <v>2</v>
      </c>
      <c r="Y4407" t="s">
        <v>32661</v>
      </c>
      <c r="AB4407">
        <v>25</v>
      </c>
      <c r="AC4407">
        <v>1</v>
      </c>
      <c r="AD4407" t="str">
        <f t="shared" si="683"/>
        <v/>
      </c>
      <c r="AE4407" t="str">
        <f t="shared" si="685"/>
        <v/>
      </c>
      <c r="AF4407" t="str">
        <f t="shared" si="684"/>
        <v/>
      </c>
      <c r="AG4407">
        <f t="shared" si="686"/>
        <v>1</v>
      </c>
      <c r="AH4407">
        <f t="shared" si="689"/>
        <v>2.8</v>
      </c>
      <c r="AI4407">
        <v>0.14499999999999999</v>
      </c>
      <c r="AJ4407">
        <f t="shared" si="687"/>
        <v>0.40599999999999997</v>
      </c>
      <c r="AK4407" t="str">
        <f t="shared" si="690"/>
        <v/>
      </c>
      <c r="AL4407" t="str">
        <f t="shared" si="688"/>
        <v/>
      </c>
    </row>
    <row r="4408" spans="1:39" x14ac:dyDescent="0.2">
      <c r="A4408" t="s">
        <v>20476</v>
      </c>
      <c r="B4408" t="s">
        <v>58</v>
      </c>
      <c r="C4408" t="s">
        <v>20477</v>
      </c>
      <c r="D4408" s="1">
        <v>38364</v>
      </c>
      <c r="E4408" s="1">
        <v>44282</v>
      </c>
      <c r="F4408" t="s">
        <v>26</v>
      </c>
      <c r="I4408">
        <v>100</v>
      </c>
      <c r="J4408">
        <v>0</v>
      </c>
      <c r="K4408">
        <v>0</v>
      </c>
      <c r="L4408">
        <v>3996</v>
      </c>
      <c r="M4408">
        <v>3996</v>
      </c>
      <c r="N4408" t="s">
        <v>20</v>
      </c>
      <c r="O4408" t="s">
        <v>20478</v>
      </c>
      <c r="P4408" t="s">
        <v>44</v>
      </c>
      <c r="Q4408" t="s">
        <v>34233</v>
      </c>
      <c r="R4408" t="s">
        <v>34233</v>
      </c>
      <c r="S4408" t="s">
        <v>34233</v>
      </c>
      <c r="T4408" t="s">
        <v>34233</v>
      </c>
      <c r="V4408" t="s">
        <v>33068</v>
      </c>
      <c r="AD4408" t="str">
        <f t="shared" si="683"/>
        <v/>
      </c>
      <c r="AE4408" t="str">
        <f t="shared" si="685"/>
        <v/>
      </c>
      <c r="AF4408" t="str">
        <f t="shared" si="684"/>
        <v/>
      </c>
      <c r="AG4408" t="str">
        <f t="shared" si="686"/>
        <v/>
      </c>
      <c r="AH4408" t="str">
        <f t="shared" si="689"/>
        <v/>
      </c>
      <c r="AI4408">
        <v>0.14499999999999999</v>
      </c>
      <c r="AJ4408" t="str">
        <f t="shared" si="687"/>
        <v/>
      </c>
      <c r="AK4408" t="str">
        <f t="shared" si="690"/>
        <v/>
      </c>
      <c r="AL4408" t="str">
        <f t="shared" si="688"/>
        <v/>
      </c>
    </row>
    <row r="4409" spans="1:39" x14ac:dyDescent="0.2">
      <c r="A4409" t="s">
        <v>4721</v>
      </c>
      <c r="B4409" t="s">
        <v>58</v>
      </c>
      <c r="C4409" t="s">
        <v>4722</v>
      </c>
      <c r="D4409" s="1">
        <v>36041</v>
      </c>
      <c r="E4409" s="1">
        <v>44238</v>
      </c>
      <c r="F4409" t="s">
        <v>19</v>
      </c>
      <c r="I4409">
        <v>100</v>
      </c>
      <c r="J4409">
        <v>0</v>
      </c>
      <c r="K4409">
        <v>0</v>
      </c>
      <c r="L4409">
        <v>965</v>
      </c>
      <c r="M4409">
        <v>965</v>
      </c>
      <c r="N4409" t="s">
        <v>20</v>
      </c>
      <c r="O4409" t="s">
        <v>4723</v>
      </c>
      <c r="P4409" t="s">
        <v>28</v>
      </c>
      <c r="Q4409" t="s">
        <v>34233</v>
      </c>
      <c r="R4409" t="s">
        <v>34233</v>
      </c>
      <c r="S4409" t="s">
        <v>33797</v>
      </c>
      <c r="T4409" t="s">
        <v>34357</v>
      </c>
      <c r="U4409" t="s">
        <v>32634</v>
      </c>
      <c r="V4409" t="s">
        <v>33069</v>
      </c>
      <c r="W4409">
        <v>241</v>
      </c>
      <c r="X4409">
        <v>2</v>
      </c>
      <c r="Y4409" t="s">
        <v>32661</v>
      </c>
      <c r="AA4409">
        <v>9</v>
      </c>
      <c r="AB4409">
        <v>25</v>
      </c>
      <c r="AC4409">
        <v>1</v>
      </c>
      <c r="AD4409" t="str">
        <f t="shared" si="683"/>
        <v/>
      </c>
      <c r="AE4409" t="str">
        <f t="shared" si="685"/>
        <v/>
      </c>
      <c r="AF4409" t="str">
        <f t="shared" si="684"/>
        <v/>
      </c>
      <c r="AG4409">
        <f t="shared" si="686"/>
        <v>1</v>
      </c>
      <c r="AH4409">
        <f t="shared" si="689"/>
        <v>2.8</v>
      </c>
      <c r="AI4409">
        <v>0.14499999999999999</v>
      </c>
      <c r="AJ4409">
        <f t="shared" si="687"/>
        <v>0.40599999999999997</v>
      </c>
      <c r="AK4409" t="str">
        <f t="shared" si="690"/>
        <v/>
      </c>
      <c r="AL4409" t="str">
        <f t="shared" si="688"/>
        <v/>
      </c>
    </row>
    <row r="4410" spans="1:39" x14ac:dyDescent="0.2">
      <c r="A4410" t="s">
        <v>5113</v>
      </c>
      <c r="B4410" t="s">
        <v>58</v>
      </c>
      <c r="C4410" t="s">
        <v>5114</v>
      </c>
      <c r="D4410" s="1">
        <v>36124</v>
      </c>
      <c r="E4410" s="1">
        <v>44239</v>
      </c>
      <c r="F4410" t="s">
        <v>19</v>
      </c>
      <c r="I4410">
        <v>100</v>
      </c>
      <c r="J4410">
        <v>0</v>
      </c>
      <c r="K4410">
        <v>0</v>
      </c>
      <c r="L4410">
        <v>811</v>
      </c>
      <c r="M4410">
        <v>811</v>
      </c>
      <c r="N4410" t="s">
        <v>20</v>
      </c>
      <c r="O4410" t="s">
        <v>5115</v>
      </c>
      <c r="P4410" t="s">
        <v>28</v>
      </c>
      <c r="Q4410" t="s">
        <v>34233</v>
      </c>
      <c r="R4410" t="s">
        <v>34233</v>
      </c>
      <c r="S4410" t="s">
        <v>32628</v>
      </c>
      <c r="T4410" t="s">
        <v>34357</v>
      </c>
      <c r="AD4410" t="str">
        <f t="shared" si="683"/>
        <v/>
      </c>
      <c r="AE4410" t="str">
        <f t="shared" si="685"/>
        <v/>
      </c>
      <c r="AF4410" t="str">
        <f t="shared" si="684"/>
        <v/>
      </c>
      <c r="AG4410" s="17">
        <v>1</v>
      </c>
      <c r="AH4410">
        <f t="shared" si="689"/>
        <v>2.8</v>
      </c>
      <c r="AI4410">
        <v>0.14499999999999999</v>
      </c>
      <c r="AJ4410">
        <f t="shared" si="687"/>
        <v>0.40599999999999997</v>
      </c>
      <c r="AK4410" t="str">
        <f t="shared" si="690"/>
        <v/>
      </c>
      <c r="AL4410" t="str">
        <f t="shared" si="688"/>
        <v/>
      </c>
    </row>
    <row r="4411" spans="1:39" x14ac:dyDescent="0.2">
      <c r="A4411" t="s">
        <v>4733</v>
      </c>
      <c r="B4411" t="s">
        <v>58</v>
      </c>
      <c r="C4411" t="s">
        <v>4734</v>
      </c>
      <c r="D4411" s="1">
        <v>36041</v>
      </c>
      <c r="E4411" s="1">
        <v>44238</v>
      </c>
      <c r="F4411" t="s">
        <v>19</v>
      </c>
      <c r="I4411">
        <v>100</v>
      </c>
      <c r="J4411">
        <v>0</v>
      </c>
      <c r="K4411">
        <v>0</v>
      </c>
      <c r="L4411">
        <v>902</v>
      </c>
      <c r="M4411">
        <v>902</v>
      </c>
      <c r="N4411" t="s">
        <v>20</v>
      </c>
      <c r="O4411" t="s">
        <v>4735</v>
      </c>
      <c r="P4411" t="s">
        <v>28</v>
      </c>
      <c r="Q4411" t="s">
        <v>34233</v>
      </c>
      <c r="R4411" t="s">
        <v>34233</v>
      </c>
      <c r="S4411" t="s">
        <v>33800</v>
      </c>
      <c r="T4411" t="s">
        <v>34357</v>
      </c>
      <c r="AD4411" t="str">
        <f t="shared" si="683"/>
        <v/>
      </c>
      <c r="AE4411" t="str">
        <f t="shared" si="685"/>
        <v/>
      </c>
      <c r="AF4411" t="str">
        <f t="shared" si="684"/>
        <v/>
      </c>
      <c r="AG4411" s="17">
        <v>1</v>
      </c>
      <c r="AH4411">
        <f t="shared" si="689"/>
        <v>2.8</v>
      </c>
      <c r="AI4411">
        <v>0.14499999999999999</v>
      </c>
      <c r="AJ4411">
        <f t="shared" si="687"/>
        <v>0.40599999999999997</v>
      </c>
      <c r="AK4411" t="str">
        <f t="shared" si="690"/>
        <v/>
      </c>
      <c r="AL4411" t="str">
        <f t="shared" si="688"/>
        <v/>
      </c>
    </row>
    <row r="4412" spans="1:39" x14ac:dyDescent="0.2">
      <c r="A4412" t="s">
        <v>5110</v>
      </c>
      <c r="B4412" t="s">
        <v>58</v>
      </c>
      <c r="C4412" t="s">
        <v>5111</v>
      </c>
      <c r="D4412" s="1">
        <v>36124</v>
      </c>
      <c r="E4412" s="1">
        <v>44239</v>
      </c>
      <c r="F4412" t="s">
        <v>19</v>
      </c>
      <c r="I4412">
        <v>100</v>
      </c>
      <c r="J4412">
        <v>0</v>
      </c>
      <c r="K4412">
        <v>0</v>
      </c>
      <c r="L4412">
        <v>891</v>
      </c>
      <c r="M4412">
        <v>891</v>
      </c>
      <c r="N4412" t="s">
        <v>20</v>
      </c>
      <c r="O4412" t="s">
        <v>5112</v>
      </c>
      <c r="P4412" t="s">
        <v>28</v>
      </c>
      <c r="Q4412" t="s">
        <v>34233</v>
      </c>
      <c r="R4412" t="s">
        <v>34233</v>
      </c>
      <c r="S4412" t="s">
        <v>33797</v>
      </c>
      <c r="T4412" t="s">
        <v>34357</v>
      </c>
      <c r="U4412" t="s">
        <v>32634</v>
      </c>
      <c r="V4412" t="s">
        <v>33070</v>
      </c>
      <c r="X4412">
        <v>2</v>
      </c>
      <c r="Y4412" t="s">
        <v>32661</v>
      </c>
      <c r="AA4412">
        <v>8.5</v>
      </c>
      <c r="AB4412">
        <v>25</v>
      </c>
      <c r="AC4412">
        <v>1</v>
      </c>
      <c r="AD4412" t="str">
        <f t="shared" si="683"/>
        <v/>
      </c>
      <c r="AE4412" t="str">
        <f t="shared" si="685"/>
        <v/>
      </c>
      <c r="AF4412" t="str">
        <f t="shared" si="684"/>
        <v/>
      </c>
      <c r="AG4412">
        <f>IF((S4412&lt;&gt;"tühi")*(AC4412&lt;&gt;""),AC4412,"")</f>
        <v>1</v>
      </c>
      <c r="AH4412">
        <f t="shared" si="689"/>
        <v>2.8</v>
      </c>
      <c r="AI4412">
        <v>0.14499999999999999</v>
      </c>
      <c r="AJ4412">
        <f t="shared" si="687"/>
        <v>0.40599999999999997</v>
      </c>
      <c r="AK4412" t="str">
        <f t="shared" si="690"/>
        <v/>
      </c>
      <c r="AL4412" t="str">
        <f t="shared" si="688"/>
        <v/>
      </c>
    </row>
    <row r="4413" spans="1:39" x14ac:dyDescent="0.2">
      <c r="A4413" t="s">
        <v>4736</v>
      </c>
      <c r="B4413" t="s">
        <v>58</v>
      </c>
      <c r="C4413" t="s">
        <v>4737</v>
      </c>
      <c r="D4413" s="1">
        <v>36041</v>
      </c>
      <c r="E4413" s="1">
        <v>44239</v>
      </c>
      <c r="F4413" t="s">
        <v>19</v>
      </c>
      <c r="I4413">
        <v>100</v>
      </c>
      <c r="J4413">
        <v>0</v>
      </c>
      <c r="K4413">
        <v>0</v>
      </c>
      <c r="L4413">
        <v>877</v>
      </c>
      <c r="M4413">
        <v>877</v>
      </c>
      <c r="N4413" t="s">
        <v>20</v>
      </c>
      <c r="O4413" t="s">
        <v>4738</v>
      </c>
      <c r="P4413" t="s">
        <v>28</v>
      </c>
      <c r="Q4413" t="s">
        <v>34233</v>
      </c>
      <c r="R4413" t="s">
        <v>34233</v>
      </c>
      <c r="S4413" t="s">
        <v>33797</v>
      </c>
      <c r="T4413" t="s">
        <v>34365</v>
      </c>
      <c r="AD4413" t="str">
        <f t="shared" si="683"/>
        <v/>
      </c>
      <c r="AE4413" t="str">
        <f t="shared" si="685"/>
        <v/>
      </c>
      <c r="AF4413" t="str">
        <f t="shared" si="684"/>
        <v/>
      </c>
      <c r="AG4413" s="17">
        <v>1</v>
      </c>
      <c r="AH4413">
        <f t="shared" si="689"/>
        <v>2.8</v>
      </c>
      <c r="AI4413">
        <v>0.14499999999999999</v>
      </c>
      <c r="AJ4413">
        <f t="shared" si="687"/>
        <v>0.40599999999999997</v>
      </c>
      <c r="AK4413" t="str">
        <f t="shared" si="690"/>
        <v/>
      </c>
      <c r="AL4413" t="str">
        <f t="shared" si="688"/>
        <v/>
      </c>
    </row>
    <row r="4414" spans="1:39" x14ac:dyDescent="0.2">
      <c r="A4414" t="s">
        <v>5107</v>
      </c>
      <c r="B4414" t="s">
        <v>58</v>
      </c>
      <c r="C4414" t="s">
        <v>5108</v>
      </c>
      <c r="D4414" s="1">
        <v>36124</v>
      </c>
      <c r="E4414" s="1">
        <v>44102</v>
      </c>
      <c r="F4414" t="s">
        <v>19</v>
      </c>
      <c r="I4414">
        <v>100</v>
      </c>
      <c r="J4414">
        <v>0</v>
      </c>
      <c r="K4414">
        <v>0</v>
      </c>
      <c r="L4414">
        <v>905</v>
      </c>
      <c r="M4414">
        <v>905</v>
      </c>
      <c r="N4414" t="s">
        <v>20</v>
      </c>
      <c r="O4414" t="s">
        <v>5109</v>
      </c>
      <c r="P4414" t="s">
        <v>28</v>
      </c>
      <c r="Q4414" t="s">
        <v>32794</v>
      </c>
      <c r="R4414" t="s">
        <v>33782</v>
      </c>
      <c r="S4414" t="s">
        <v>32628</v>
      </c>
      <c r="T4414" t="s">
        <v>34365</v>
      </c>
      <c r="AD4414" t="str">
        <f t="shared" si="683"/>
        <v/>
      </c>
      <c r="AE4414" t="str">
        <f t="shared" si="685"/>
        <v/>
      </c>
      <c r="AF4414" t="str">
        <f t="shared" si="684"/>
        <v/>
      </c>
      <c r="AG4414" s="17">
        <v>1</v>
      </c>
      <c r="AH4414">
        <f t="shared" si="689"/>
        <v>2.8</v>
      </c>
      <c r="AI4414">
        <v>0.14499999999999999</v>
      </c>
      <c r="AJ4414">
        <f t="shared" si="687"/>
        <v>0.40599999999999997</v>
      </c>
      <c r="AK4414" t="str">
        <f t="shared" si="690"/>
        <v/>
      </c>
      <c r="AL4414" t="str">
        <f t="shared" si="688"/>
        <v/>
      </c>
    </row>
    <row r="4415" spans="1:39" x14ac:dyDescent="0.2">
      <c r="A4415" t="s">
        <v>4739</v>
      </c>
      <c r="B4415" t="s">
        <v>58</v>
      </c>
      <c r="C4415" t="s">
        <v>4740</v>
      </c>
      <c r="D4415" s="1">
        <v>36041</v>
      </c>
      <c r="E4415" s="1">
        <v>43872</v>
      </c>
      <c r="F4415" t="s">
        <v>19</v>
      </c>
      <c r="I4415">
        <v>100</v>
      </c>
      <c r="J4415">
        <v>0</v>
      </c>
      <c r="K4415">
        <v>0</v>
      </c>
      <c r="L4415">
        <v>860</v>
      </c>
      <c r="M4415">
        <v>860</v>
      </c>
      <c r="N4415" t="s">
        <v>20</v>
      </c>
      <c r="O4415" t="s">
        <v>4741</v>
      </c>
      <c r="P4415" t="s">
        <v>28</v>
      </c>
      <c r="Q4415" t="s">
        <v>34233</v>
      </c>
      <c r="R4415" t="s">
        <v>34233</v>
      </c>
      <c r="S4415" t="s">
        <v>32628</v>
      </c>
      <c r="T4415" t="s">
        <v>34365</v>
      </c>
      <c r="U4415" t="s">
        <v>33071</v>
      </c>
      <c r="V4415" t="s">
        <v>32696</v>
      </c>
      <c r="W4415">
        <v>172</v>
      </c>
      <c r="Y4415">
        <v>1</v>
      </c>
      <c r="AA4415">
        <v>7.5</v>
      </c>
      <c r="AC4415">
        <v>1</v>
      </c>
      <c r="AD4415" t="str">
        <f t="shared" si="683"/>
        <v/>
      </c>
      <c r="AE4415" t="str">
        <f t="shared" si="685"/>
        <v/>
      </c>
      <c r="AF4415" t="str">
        <f t="shared" si="684"/>
        <v/>
      </c>
      <c r="AG4415">
        <f>IF((S4415&lt;&gt;"tühi")*(AC4415&lt;&gt;""),AC4415,"")</f>
        <v>1</v>
      </c>
      <c r="AH4415">
        <f t="shared" si="689"/>
        <v>2.8</v>
      </c>
      <c r="AI4415">
        <v>0.14499999999999999</v>
      </c>
      <c r="AJ4415">
        <f t="shared" si="687"/>
        <v>0.40599999999999997</v>
      </c>
      <c r="AK4415" t="str">
        <f t="shared" si="690"/>
        <v/>
      </c>
      <c r="AL4415" t="str">
        <f t="shared" si="688"/>
        <v/>
      </c>
    </row>
    <row r="4416" spans="1:39" x14ac:dyDescent="0.2">
      <c r="A4416" t="s">
        <v>5155</v>
      </c>
      <c r="B4416" t="s">
        <v>58</v>
      </c>
      <c r="C4416" t="s">
        <v>5156</v>
      </c>
      <c r="D4416" s="1">
        <v>36124</v>
      </c>
      <c r="E4416" s="1">
        <v>44239</v>
      </c>
      <c r="F4416" t="s">
        <v>19</v>
      </c>
      <c r="I4416">
        <v>100</v>
      </c>
      <c r="J4416">
        <v>0</v>
      </c>
      <c r="K4416">
        <v>0</v>
      </c>
      <c r="L4416">
        <v>813</v>
      </c>
      <c r="M4416">
        <v>813</v>
      </c>
      <c r="N4416" t="s">
        <v>20</v>
      </c>
      <c r="O4416" t="s">
        <v>5157</v>
      </c>
      <c r="P4416" t="s">
        <v>28</v>
      </c>
      <c r="Q4416" t="s">
        <v>32794</v>
      </c>
      <c r="R4416" t="s">
        <v>33782</v>
      </c>
      <c r="S4416" t="s">
        <v>32628</v>
      </c>
      <c r="T4416" t="s">
        <v>34365</v>
      </c>
      <c r="AD4416" t="str">
        <f t="shared" si="683"/>
        <v/>
      </c>
      <c r="AE4416" t="str">
        <f t="shared" si="685"/>
        <v/>
      </c>
      <c r="AF4416" t="str">
        <f t="shared" si="684"/>
        <v/>
      </c>
      <c r="AG4416" s="17">
        <v>1</v>
      </c>
      <c r="AH4416">
        <f t="shared" si="689"/>
        <v>2.8</v>
      </c>
      <c r="AI4416">
        <v>0.14499999999999999</v>
      </c>
      <c r="AJ4416">
        <f t="shared" si="687"/>
        <v>0.40599999999999997</v>
      </c>
      <c r="AK4416" t="str">
        <f t="shared" si="690"/>
        <v/>
      </c>
      <c r="AL4416" t="str">
        <f t="shared" si="688"/>
        <v/>
      </c>
    </row>
    <row r="4417" spans="1:38" x14ac:dyDescent="0.2">
      <c r="A4417" t="s">
        <v>4724</v>
      </c>
      <c r="B4417" t="s">
        <v>58</v>
      </c>
      <c r="C4417" t="s">
        <v>4725</v>
      </c>
      <c r="D4417" s="1">
        <v>36041</v>
      </c>
      <c r="E4417" s="1">
        <v>44238</v>
      </c>
      <c r="F4417" t="s">
        <v>19</v>
      </c>
      <c r="I4417">
        <v>100</v>
      </c>
      <c r="J4417">
        <v>0</v>
      </c>
      <c r="K4417">
        <v>0</v>
      </c>
      <c r="L4417">
        <v>940</v>
      </c>
      <c r="M4417">
        <v>940</v>
      </c>
      <c r="N4417" t="s">
        <v>20</v>
      </c>
      <c r="O4417" t="s">
        <v>4726</v>
      </c>
      <c r="P4417" t="s">
        <v>28</v>
      </c>
      <c r="Q4417" t="s">
        <v>34233</v>
      </c>
      <c r="R4417" t="s">
        <v>34233</v>
      </c>
      <c r="S4417" t="s">
        <v>32628</v>
      </c>
      <c r="T4417" t="s">
        <v>34357</v>
      </c>
      <c r="AD4417" t="str">
        <f t="shared" si="683"/>
        <v/>
      </c>
      <c r="AE4417" t="str">
        <f t="shared" si="685"/>
        <v/>
      </c>
      <c r="AF4417" t="str">
        <f t="shared" si="684"/>
        <v/>
      </c>
      <c r="AG4417" s="17">
        <v>1</v>
      </c>
      <c r="AH4417">
        <f t="shared" si="689"/>
        <v>2.8</v>
      </c>
      <c r="AI4417">
        <v>0.14499999999999999</v>
      </c>
      <c r="AJ4417">
        <f t="shared" si="687"/>
        <v>0.40599999999999997</v>
      </c>
      <c r="AK4417" t="str">
        <f t="shared" si="690"/>
        <v/>
      </c>
      <c r="AL4417" t="str">
        <f t="shared" si="688"/>
        <v/>
      </c>
    </row>
    <row r="4418" spans="1:38" x14ac:dyDescent="0.2">
      <c r="A4418" t="s">
        <v>5152</v>
      </c>
      <c r="B4418" t="s">
        <v>58</v>
      </c>
      <c r="C4418" t="s">
        <v>5153</v>
      </c>
      <c r="D4418" s="1">
        <v>36124</v>
      </c>
      <c r="E4418" s="1">
        <v>44239</v>
      </c>
      <c r="F4418" t="s">
        <v>19</v>
      </c>
      <c r="I4418">
        <v>100</v>
      </c>
      <c r="J4418">
        <v>0</v>
      </c>
      <c r="K4418">
        <v>0</v>
      </c>
      <c r="L4418">
        <v>804</v>
      </c>
      <c r="M4418">
        <v>804</v>
      </c>
      <c r="N4418" t="s">
        <v>20</v>
      </c>
      <c r="O4418" t="s">
        <v>5154</v>
      </c>
      <c r="P4418" t="s">
        <v>28</v>
      </c>
      <c r="Q4418" t="s">
        <v>34233</v>
      </c>
      <c r="R4418" t="s">
        <v>34233</v>
      </c>
      <c r="S4418" t="s">
        <v>32628</v>
      </c>
      <c r="T4418" t="s">
        <v>34365</v>
      </c>
      <c r="AD4418" t="str">
        <f t="shared" si="683"/>
        <v/>
      </c>
      <c r="AE4418" t="str">
        <f t="shared" si="685"/>
        <v/>
      </c>
      <c r="AF4418" t="str">
        <f t="shared" si="684"/>
        <v/>
      </c>
      <c r="AG4418" s="17">
        <v>1</v>
      </c>
      <c r="AH4418">
        <f t="shared" si="689"/>
        <v>2.8</v>
      </c>
      <c r="AI4418">
        <v>0.14499999999999999</v>
      </c>
      <c r="AJ4418">
        <f t="shared" si="687"/>
        <v>0.40599999999999997</v>
      </c>
      <c r="AK4418" t="str">
        <f t="shared" si="690"/>
        <v/>
      </c>
      <c r="AL4418" t="str">
        <f t="shared" si="688"/>
        <v/>
      </c>
    </row>
    <row r="4419" spans="1:38" x14ac:dyDescent="0.2">
      <c r="A4419" t="s">
        <v>4727</v>
      </c>
      <c r="B4419" t="s">
        <v>58</v>
      </c>
      <c r="C4419" t="s">
        <v>4728</v>
      </c>
      <c r="D4419" s="1">
        <v>36041</v>
      </c>
      <c r="E4419" s="1">
        <v>44238</v>
      </c>
      <c r="F4419" t="s">
        <v>19</v>
      </c>
      <c r="I4419">
        <v>100</v>
      </c>
      <c r="J4419">
        <v>0</v>
      </c>
      <c r="K4419">
        <v>0</v>
      </c>
      <c r="L4419">
        <v>899</v>
      </c>
      <c r="M4419">
        <v>899</v>
      </c>
      <c r="N4419" t="s">
        <v>20</v>
      </c>
      <c r="O4419" t="s">
        <v>4729</v>
      </c>
      <c r="P4419" t="s">
        <v>28</v>
      </c>
      <c r="Q4419" t="s">
        <v>34233</v>
      </c>
      <c r="R4419" t="s">
        <v>34233</v>
      </c>
      <c r="S4419" t="s">
        <v>32628</v>
      </c>
      <c r="T4419" t="s">
        <v>34365</v>
      </c>
      <c r="AD4419" t="str">
        <f t="shared" si="683"/>
        <v/>
      </c>
      <c r="AE4419" t="str">
        <f t="shared" si="685"/>
        <v/>
      </c>
      <c r="AF4419" t="str">
        <f t="shared" si="684"/>
        <v/>
      </c>
      <c r="AG4419" s="17">
        <v>1</v>
      </c>
      <c r="AH4419">
        <f t="shared" si="689"/>
        <v>2.8</v>
      </c>
      <c r="AI4419">
        <v>0.14499999999999999</v>
      </c>
      <c r="AJ4419">
        <f t="shared" si="687"/>
        <v>0.40599999999999997</v>
      </c>
      <c r="AK4419" t="str">
        <f t="shared" si="690"/>
        <v/>
      </c>
      <c r="AL4419" t="str">
        <f t="shared" si="688"/>
        <v/>
      </c>
    </row>
    <row r="4420" spans="1:38" x14ac:dyDescent="0.2">
      <c r="A4420" t="s">
        <v>5149</v>
      </c>
      <c r="B4420" t="s">
        <v>58</v>
      </c>
      <c r="C4420" t="s">
        <v>5150</v>
      </c>
      <c r="D4420" s="1">
        <v>36124</v>
      </c>
      <c r="E4420" s="1">
        <v>44239</v>
      </c>
      <c r="F4420" t="s">
        <v>19</v>
      </c>
      <c r="I4420">
        <v>100</v>
      </c>
      <c r="J4420">
        <v>0</v>
      </c>
      <c r="K4420">
        <v>0</v>
      </c>
      <c r="L4420">
        <v>807</v>
      </c>
      <c r="M4420">
        <v>807</v>
      </c>
      <c r="N4420" t="s">
        <v>20</v>
      </c>
      <c r="O4420" t="s">
        <v>5151</v>
      </c>
      <c r="P4420" t="s">
        <v>28</v>
      </c>
      <c r="Q4420" t="s">
        <v>34233</v>
      </c>
      <c r="R4420" t="s">
        <v>34233</v>
      </c>
      <c r="S4420" t="s">
        <v>32628</v>
      </c>
      <c r="T4420" t="s">
        <v>34365</v>
      </c>
      <c r="AD4420" t="str">
        <f t="shared" si="683"/>
        <v/>
      </c>
      <c r="AE4420" t="str">
        <f t="shared" si="685"/>
        <v/>
      </c>
      <c r="AF4420" t="str">
        <f t="shared" si="684"/>
        <v/>
      </c>
      <c r="AG4420" s="17">
        <v>1</v>
      </c>
      <c r="AH4420">
        <f t="shared" si="689"/>
        <v>2.8</v>
      </c>
      <c r="AI4420">
        <v>0.14499999999999999</v>
      </c>
      <c r="AJ4420">
        <f t="shared" si="687"/>
        <v>0.40599999999999997</v>
      </c>
      <c r="AK4420" t="str">
        <f t="shared" si="690"/>
        <v/>
      </c>
      <c r="AL4420" t="str">
        <f t="shared" si="688"/>
        <v/>
      </c>
    </row>
    <row r="4421" spans="1:38" x14ac:dyDescent="0.2">
      <c r="A4421" t="s">
        <v>6924</v>
      </c>
      <c r="B4421" t="s">
        <v>58</v>
      </c>
      <c r="C4421" t="s">
        <v>6925</v>
      </c>
      <c r="D4421" s="1">
        <v>36227</v>
      </c>
      <c r="E4421" s="1">
        <v>44238</v>
      </c>
      <c r="F4421" t="s">
        <v>19</v>
      </c>
      <c r="I4421">
        <v>100</v>
      </c>
      <c r="J4421">
        <v>0</v>
      </c>
      <c r="K4421">
        <v>0</v>
      </c>
      <c r="L4421">
        <v>870</v>
      </c>
      <c r="M4421">
        <v>870</v>
      </c>
      <c r="N4421" t="s">
        <v>20</v>
      </c>
      <c r="O4421" t="s">
        <v>6926</v>
      </c>
      <c r="P4421" t="s">
        <v>28</v>
      </c>
      <c r="Q4421" t="s">
        <v>32794</v>
      </c>
      <c r="R4421" t="s">
        <v>33782</v>
      </c>
      <c r="S4421" t="s">
        <v>33807</v>
      </c>
      <c r="T4421" t="s">
        <v>34365</v>
      </c>
      <c r="AD4421" t="str">
        <f t="shared" si="683"/>
        <v/>
      </c>
      <c r="AE4421" t="str">
        <f t="shared" si="685"/>
        <v/>
      </c>
      <c r="AF4421" t="str">
        <f t="shared" si="684"/>
        <v/>
      </c>
      <c r="AG4421" s="17">
        <v>1</v>
      </c>
      <c r="AH4421">
        <f t="shared" si="689"/>
        <v>2.8</v>
      </c>
      <c r="AI4421">
        <v>0.14499999999999999</v>
      </c>
      <c r="AJ4421">
        <f t="shared" si="687"/>
        <v>0.40599999999999997</v>
      </c>
      <c r="AK4421" t="str">
        <f t="shared" si="690"/>
        <v/>
      </c>
      <c r="AL4421" t="str">
        <f t="shared" si="688"/>
        <v/>
      </c>
    </row>
    <row r="4422" spans="1:38" x14ac:dyDescent="0.2">
      <c r="A4422" t="s">
        <v>5116</v>
      </c>
      <c r="B4422" t="s">
        <v>58</v>
      </c>
      <c r="C4422" t="s">
        <v>5117</v>
      </c>
      <c r="D4422" s="1">
        <v>36124</v>
      </c>
      <c r="E4422" s="1">
        <v>44239</v>
      </c>
      <c r="F4422" t="s">
        <v>19</v>
      </c>
      <c r="I4422">
        <v>100</v>
      </c>
      <c r="J4422">
        <v>0</v>
      </c>
      <c r="K4422">
        <v>0</v>
      </c>
      <c r="L4422">
        <v>798</v>
      </c>
      <c r="M4422">
        <v>798</v>
      </c>
      <c r="N4422" t="s">
        <v>20</v>
      </c>
      <c r="O4422" t="s">
        <v>5118</v>
      </c>
      <c r="P4422" t="s">
        <v>28</v>
      </c>
      <c r="Q4422" t="s">
        <v>34233</v>
      </c>
      <c r="R4422" t="s">
        <v>34233</v>
      </c>
      <c r="S4422" t="s">
        <v>33797</v>
      </c>
      <c r="T4422" t="s">
        <v>34357</v>
      </c>
      <c r="U4422" t="s">
        <v>32634</v>
      </c>
      <c r="V4422" t="s">
        <v>33072</v>
      </c>
      <c r="X4422">
        <v>2</v>
      </c>
      <c r="Y4422" t="s">
        <v>32654</v>
      </c>
      <c r="AA4422">
        <v>8.5</v>
      </c>
      <c r="AB4422">
        <v>15</v>
      </c>
      <c r="AC4422">
        <v>1</v>
      </c>
      <c r="AD4422" t="str">
        <f t="shared" ref="AD4422:AD4485" si="691">IF((S4422="tühi")*(F4422&lt;&gt;"Elamumaa")*(G4422&lt;&gt;"Elamumaa")*(H4422&lt;&gt;"Elamumaa"),IF(Z4422=0,"",Z4422),"")</f>
        <v/>
      </c>
      <c r="AE4422" t="str">
        <f t="shared" si="685"/>
        <v/>
      </c>
      <c r="AF4422" t="str">
        <f t="shared" ref="AF4422:AF4485" si="692">IF((S4422&lt;&gt;"tühi")*(F4422&lt;&gt;"Elamumaa")*(G4422&lt;&gt;"Elamumaa")*(H4422&lt;&gt;"Elamumaa"),IF(Z4422=0,"",Z4422),"")</f>
        <v/>
      </c>
      <c r="AG4422">
        <f>IF((S4422&lt;&gt;"tühi")*(AC4422&lt;&gt;""),AC4422,"")</f>
        <v>1</v>
      </c>
      <c r="AH4422">
        <f t="shared" si="689"/>
        <v>2.8</v>
      </c>
      <c r="AI4422">
        <v>0.14499999999999999</v>
      </c>
      <c r="AJ4422">
        <f t="shared" si="687"/>
        <v>0.40599999999999997</v>
      </c>
      <c r="AK4422" t="str">
        <f t="shared" si="690"/>
        <v/>
      </c>
      <c r="AL4422" t="str">
        <f t="shared" si="688"/>
        <v/>
      </c>
    </row>
    <row r="4423" spans="1:38" x14ac:dyDescent="0.2">
      <c r="A4423" t="s">
        <v>4730</v>
      </c>
      <c r="B4423" t="s">
        <v>58</v>
      </c>
      <c r="C4423" t="s">
        <v>4731</v>
      </c>
      <c r="D4423" s="1">
        <v>36041</v>
      </c>
      <c r="E4423" s="1">
        <v>44238</v>
      </c>
      <c r="F4423" t="s">
        <v>19</v>
      </c>
      <c r="I4423">
        <v>100</v>
      </c>
      <c r="J4423">
        <v>0</v>
      </c>
      <c r="K4423">
        <v>0</v>
      </c>
      <c r="L4423">
        <v>853</v>
      </c>
      <c r="M4423">
        <v>853</v>
      </c>
      <c r="N4423" t="s">
        <v>20</v>
      </c>
      <c r="O4423" t="s">
        <v>4732</v>
      </c>
      <c r="P4423" t="s">
        <v>28</v>
      </c>
      <c r="Q4423" t="s">
        <v>32794</v>
      </c>
      <c r="R4423" t="s">
        <v>33782</v>
      </c>
      <c r="S4423" t="s">
        <v>33797</v>
      </c>
      <c r="T4423" t="s">
        <v>34365</v>
      </c>
      <c r="AD4423" t="str">
        <f t="shared" si="691"/>
        <v/>
      </c>
      <c r="AE4423" t="str">
        <f t="shared" si="685"/>
        <v/>
      </c>
      <c r="AF4423" t="str">
        <f t="shared" si="692"/>
        <v/>
      </c>
      <c r="AG4423" s="17">
        <v>1</v>
      </c>
      <c r="AH4423">
        <f t="shared" si="689"/>
        <v>2.8</v>
      </c>
      <c r="AI4423">
        <v>0.14499999999999999</v>
      </c>
      <c r="AJ4423">
        <f t="shared" si="687"/>
        <v>0.40599999999999997</v>
      </c>
      <c r="AK4423" t="str">
        <f t="shared" si="690"/>
        <v/>
      </c>
      <c r="AL4423" t="str">
        <f t="shared" si="688"/>
        <v/>
      </c>
    </row>
    <row r="4424" spans="1:38" x14ac:dyDescent="0.2">
      <c r="A4424" t="s">
        <v>31690</v>
      </c>
      <c r="B4424" t="s">
        <v>58</v>
      </c>
      <c r="C4424" t="s">
        <v>31691</v>
      </c>
      <c r="D4424" s="1">
        <v>44145</v>
      </c>
      <c r="E4424" s="1">
        <v>44546</v>
      </c>
      <c r="F4424" t="s">
        <v>26</v>
      </c>
      <c r="I4424">
        <v>100</v>
      </c>
      <c r="J4424">
        <v>0</v>
      </c>
      <c r="K4424">
        <v>0</v>
      </c>
      <c r="L4424">
        <v>1657</v>
      </c>
      <c r="M4424">
        <v>1657</v>
      </c>
      <c r="N4424" t="s">
        <v>20</v>
      </c>
      <c r="O4424" t="s">
        <v>31692</v>
      </c>
      <c r="P4424" t="s">
        <v>44</v>
      </c>
      <c r="Q4424" t="s">
        <v>34233</v>
      </c>
      <c r="R4424" t="s">
        <v>34233</v>
      </c>
      <c r="S4424" t="s">
        <v>34233</v>
      </c>
      <c r="T4424" t="s">
        <v>34233</v>
      </c>
      <c r="AD4424" t="str">
        <f t="shared" si="691"/>
        <v/>
      </c>
      <c r="AE4424" t="str">
        <f t="shared" si="685"/>
        <v/>
      </c>
      <c r="AF4424" t="str">
        <f t="shared" si="692"/>
        <v/>
      </c>
      <c r="AG4424" t="str">
        <f t="shared" ref="AG4424:AG4452" si="693">IF((S4424&lt;&gt;"tühi")*(AC4424&lt;&gt;""),AC4424,"")</f>
        <v/>
      </c>
      <c r="AH4424" t="str">
        <f t="shared" si="689"/>
        <v/>
      </c>
      <c r="AI4424">
        <v>0.14499999999999999</v>
      </c>
      <c r="AJ4424" t="str">
        <f t="shared" si="687"/>
        <v/>
      </c>
      <c r="AK4424" t="str">
        <f t="shared" si="690"/>
        <v/>
      </c>
      <c r="AL4424" t="str">
        <f t="shared" si="688"/>
        <v/>
      </c>
    </row>
    <row r="4425" spans="1:38" x14ac:dyDescent="0.2">
      <c r="A4425" t="s">
        <v>27299</v>
      </c>
      <c r="B4425" t="s">
        <v>58</v>
      </c>
      <c r="C4425" t="s">
        <v>27300</v>
      </c>
      <c r="D4425" s="1">
        <v>41843</v>
      </c>
      <c r="E4425" s="1">
        <v>44546</v>
      </c>
      <c r="F4425" t="s">
        <v>889</v>
      </c>
      <c r="I4425">
        <v>100</v>
      </c>
      <c r="J4425">
        <v>0</v>
      </c>
      <c r="K4425">
        <v>0</v>
      </c>
      <c r="L4425">
        <v>1045</v>
      </c>
      <c r="M4425">
        <v>1045</v>
      </c>
      <c r="N4425" t="s">
        <v>20</v>
      </c>
      <c r="O4425" t="s">
        <v>27301</v>
      </c>
      <c r="P4425" t="s">
        <v>28</v>
      </c>
      <c r="Q4425" t="s">
        <v>34233</v>
      </c>
      <c r="R4425" t="s">
        <v>34233</v>
      </c>
      <c r="S4425" t="s">
        <v>33942</v>
      </c>
      <c r="T4425" t="s">
        <v>34233</v>
      </c>
      <c r="V4425" t="s">
        <v>33052</v>
      </c>
      <c r="AD4425" t="str">
        <f t="shared" si="691"/>
        <v/>
      </c>
      <c r="AE4425" t="str">
        <f t="shared" si="685"/>
        <v/>
      </c>
      <c r="AF4425" t="str">
        <f t="shared" si="692"/>
        <v/>
      </c>
      <c r="AG4425" t="str">
        <f t="shared" si="693"/>
        <v/>
      </c>
      <c r="AH4425" t="str">
        <f t="shared" si="689"/>
        <v/>
      </c>
      <c r="AI4425">
        <v>0.14499999999999999</v>
      </c>
      <c r="AJ4425" t="str">
        <f t="shared" si="687"/>
        <v/>
      </c>
      <c r="AK4425" t="str">
        <f t="shared" si="690"/>
        <v/>
      </c>
      <c r="AL4425" t="str">
        <f t="shared" si="688"/>
        <v/>
      </c>
    </row>
    <row r="4426" spans="1:38" x14ac:dyDescent="0.2">
      <c r="A4426" t="s">
        <v>27313</v>
      </c>
      <c r="B4426" t="s">
        <v>58</v>
      </c>
      <c r="C4426" t="s">
        <v>27314</v>
      </c>
      <c r="D4426" s="1">
        <v>41843</v>
      </c>
      <c r="E4426" s="1">
        <v>44546</v>
      </c>
      <c r="F4426" t="s">
        <v>19</v>
      </c>
      <c r="I4426">
        <v>100</v>
      </c>
      <c r="J4426">
        <v>0</v>
      </c>
      <c r="K4426">
        <v>0</v>
      </c>
      <c r="L4426">
        <v>2088</v>
      </c>
      <c r="M4426">
        <v>2088</v>
      </c>
      <c r="N4426" t="s">
        <v>20</v>
      </c>
      <c r="O4426" t="s">
        <v>27315</v>
      </c>
      <c r="P4426" t="s">
        <v>28</v>
      </c>
      <c r="Q4426" t="s">
        <v>34233</v>
      </c>
      <c r="R4426" t="s">
        <v>34233</v>
      </c>
      <c r="S4426" t="s">
        <v>32628</v>
      </c>
      <c r="T4426" t="s">
        <v>34381</v>
      </c>
      <c r="U4426" t="s">
        <v>32634</v>
      </c>
      <c r="V4426" t="s">
        <v>33052</v>
      </c>
      <c r="W4426">
        <v>300</v>
      </c>
      <c r="X4426">
        <v>2</v>
      </c>
      <c r="Y4426" t="s">
        <v>32654</v>
      </c>
      <c r="Z4426">
        <v>450</v>
      </c>
      <c r="AA4426">
        <v>8.5</v>
      </c>
      <c r="AC4426">
        <v>1</v>
      </c>
      <c r="AD4426" t="str">
        <f t="shared" si="691"/>
        <v/>
      </c>
      <c r="AE4426" t="str">
        <f t="shared" si="685"/>
        <v/>
      </c>
      <c r="AF4426" t="str">
        <f t="shared" si="692"/>
        <v/>
      </c>
      <c r="AG4426">
        <f t="shared" si="693"/>
        <v>1</v>
      </c>
      <c r="AH4426">
        <f t="shared" si="689"/>
        <v>2.8</v>
      </c>
      <c r="AI4426">
        <v>0.14499999999999999</v>
      </c>
      <c r="AJ4426">
        <f t="shared" si="687"/>
        <v>0.40599999999999997</v>
      </c>
      <c r="AK4426" t="str">
        <f t="shared" si="690"/>
        <v/>
      </c>
      <c r="AL4426" t="str">
        <f t="shared" si="688"/>
        <v/>
      </c>
    </row>
    <row r="4427" spans="1:38" x14ac:dyDescent="0.2">
      <c r="A4427" t="s">
        <v>28893</v>
      </c>
      <c r="B4427" t="s">
        <v>58</v>
      </c>
      <c r="C4427" t="s">
        <v>28894</v>
      </c>
      <c r="D4427" s="1">
        <v>42795</v>
      </c>
      <c r="E4427" s="1">
        <v>43951</v>
      </c>
      <c r="F4427" t="s">
        <v>470</v>
      </c>
      <c r="I4427">
        <v>100</v>
      </c>
      <c r="J4427">
        <v>0</v>
      </c>
      <c r="K4427">
        <v>0</v>
      </c>
      <c r="L4427">
        <v>3434</v>
      </c>
      <c r="M4427">
        <v>3434</v>
      </c>
      <c r="N4427" t="s">
        <v>20</v>
      </c>
      <c r="O4427" t="s">
        <v>28895</v>
      </c>
      <c r="P4427" t="s">
        <v>2356</v>
      </c>
      <c r="Q4427" t="s">
        <v>33775</v>
      </c>
      <c r="R4427">
        <v>2</v>
      </c>
      <c r="S4427" t="s">
        <v>33942</v>
      </c>
      <c r="T4427" t="s">
        <v>34233</v>
      </c>
      <c r="U4427" t="s">
        <v>32668</v>
      </c>
      <c r="V4427" t="s">
        <v>33052</v>
      </c>
      <c r="W4427">
        <v>1000</v>
      </c>
      <c r="X4427">
        <v>2</v>
      </c>
      <c r="Y4427">
        <v>2</v>
      </c>
      <c r="Z4427">
        <v>1500</v>
      </c>
      <c r="AA4427">
        <v>9</v>
      </c>
      <c r="AD4427">
        <f t="shared" si="691"/>
        <v>1500</v>
      </c>
      <c r="AE4427" t="str">
        <f t="shared" si="685"/>
        <v/>
      </c>
      <c r="AF4427" t="str">
        <f t="shared" si="692"/>
        <v/>
      </c>
      <c r="AG4427" t="str">
        <f t="shared" si="693"/>
        <v/>
      </c>
      <c r="AH4427" t="str">
        <f t="shared" si="689"/>
        <v/>
      </c>
      <c r="AI4427">
        <v>0.14499999999999999</v>
      </c>
      <c r="AJ4427" t="str">
        <f t="shared" si="687"/>
        <v/>
      </c>
      <c r="AK4427" t="str">
        <f t="shared" si="690"/>
        <v/>
      </c>
      <c r="AL4427">
        <v>2</v>
      </c>
    </row>
    <row r="4428" spans="1:38" x14ac:dyDescent="0.2">
      <c r="A4428" t="s">
        <v>27316</v>
      </c>
      <c r="B4428" t="s">
        <v>58</v>
      </c>
      <c r="C4428" t="s">
        <v>27317</v>
      </c>
      <c r="D4428" s="1">
        <v>41843</v>
      </c>
      <c r="E4428" s="1">
        <v>44546</v>
      </c>
      <c r="F4428" t="s">
        <v>19</v>
      </c>
      <c r="I4428">
        <v>100</v>
      </c>
      <c r="J4428">
        <v>0</v>
      </c>
      <c r="K4428">
        <v>0</v>
      </c>
      <c r="L4428">
        <v>1636</v>
      </c>
      <c r="M4428">
        <v>1636</v>
      </c>
      <c r="N4428" t="s">
        <v>20</v>
      </c>
      <c r="O4428" t="s">
        <v>27318</v>
      </c>
      <c r="P4428" t="s">
        <v>28</v>
      </c>
      <c r="Q4428" t="s">
        <v>34233</v>
      </c>
      <c r="R4428" t="s">
        <v>34233</v>
      </c>
      <c r="S4428" t="s">
        <v>33797</v>
      </c>
      <c r="T4428" t="s">
        <v>32634</v>
      </c>
      <c r="U4428" t="s">
        <v>32634</v>
      </c>
      <c r="V4428" t="s">
        <v>33052</v>
      </c>
      <c r="W4428">
        <v>300</v>
      </c>
      <c r="X4428">
        <v>2</v>
      </c>
      <c r="Y4428" t="s">
        <v>32654</v>
      </c>
      <c r="Z4428">
        <v>450</v>
      </c>
      <c r="AA4428">
        <v>8.5</v>
      </c>
      <c r="AC4428">
        <v>1</v>
      </c>
      <c r="AD4428" t="str">
        <f t="shared" si="691"/>
        <v/>
      </c>
      <c r="AE4428" t="str">
        <f t="shared" si="685"/>
        <v/>
      </c>
      <c r="AF4428" t="str">
        <f t="shared" si="692"/>
        <v/>
      </c>
      <c r="AG4428">
        <f t="shared" si="693"/>
        <v>1</v>
      </c>
      <c r="AH4428">
        <f t="shared" si="689"/>
        <v>2.8</v>
      </c>
      <c r="AI4428">
        <v>0.14499999999999999</v>
      </c>
      <c r="AJ4428">
        <f t="shared" si="687"/>
        <v>0.40599999999999997</v>
      </c>
      <c r="AK4428" t="str">
        <f t="shared" si="690"/>
        <v/>
      </c>
      <c r="AL4428" t="str">
        <f t="shared" si="688"/>
        <v/>
      </c>
    </row>
    <row r="4429" spans="1:38" x14ac:dyDescent="0.2">
      <c r="A4429" t="s">
        <v>27302</v>
      </c>
      <c r="B4429" t="s">
        <v>58</v>
      </c>
      <c r="C4429" t="s">
        <v>27303</v>
      </c>
      <c r="D4429" s="1">
        <v>41843</v>
      </c>
      <c r="E4429" s="1">
        <v>44546</v>
      </c>
      <c r="F4429" t="s">
        <v>26</v>
      </c>
      <c r="I4429">
        <v>100</v>
      </c>
      <c r="J4429">
        <v>0</v>
      </c>
      <c r="K4429">
        <v>0</v>
      </c>
      <c r="L4429">
        <v>1504</v>
      </c>
      <c r="M4429">
        <v>1504</v>
      </c>
      <c r="N4429" t="s">
        <v>20</v>
      </c>
      <c r="O4429" t="s">
        <v>27304</v>
      </c>
      <c r="P4429" t="s">
        <v>44</v>
      </c>
      <c r="Q4429" t="s">
        <v>34233</v>
      </c>
      <c r="R4429" t="s">
        <v>34233</v>
      </c>
      <c r="S4429" t="s">
        <v>34233</v>
      </c>
      <c r="T4429" t="s">
        <v>34233</v>
      </c>
      <c r="V4429" t="s">
        <v>33052</v>
      </c>
      <c r="AD4429" t="str">
        <f t="shared" si="691"/>
        <v/>
      </c>
      <c r="AE4429" t="str">
        <f t="shared" si="685"/>
        <v/>
      </c>
      <c r="AF4429" t="str">
        <f t="shared" si="692"/>
        <v/>
      </c>
      <c r="AG4429" t="str">
        <f t="shared" si="693"/>
        <v/>
      </c>
      <c r="AH4429" t="str">
        <f t="shared" si="689"/>
        <v/>
      </c>
      <c r="AI4429">
        <v>0.14499999999999999</v>
      </c>
      <c r="AJ4429" t="str">
        <f t="shared" si="687"/>
        <v/>
      </c>
      <c r="AK4429" t="str">
        <f t="shared" si="690"/>
        <v/>
      </c>
      <c r="AL4429" t="str">
        <f t="shared" si="688"/>
        <v/>
      </c>
    </row>
    <row r="4430" spans="1:38" x14ac:dyDescent="0.2">
      <c r="A4430" t="s">
        <v>11673</v>
      </c>
      <c r="B4430" t="s">
        <v>58</v>
      </c>
      <c r="C4430" t="s">
        <v>11674</v>
      </c>
      <c r="D4430" s="1">
        <v>36563</v>
      </c>
      <c r="E4430" s="1">
        <v>44607</v>
      </c>
      <c r="F4430" t="s">
        <v>39</v>
      </c>
      <c r="I4430">
        <v>100</v>
      </c>
      <c r="J4430">
        <v>0</v>
      </c>
      <c r="K4430">
        <v>0</v>
      </c>
      <c r="L4430">
        <v>20968</v>
      </c>
      <c r="M4430">
        <v>20968</v>
      </c>
      <c r="N4430" t="s">
        <v>20</v>
      </c>
      <c r="O4430" t="s">
        <v>11675</v>
      </c>
      <c r="P4430" t="s">
        <v>28</v>
      </c>
      <c r="Q4430" t="s">
        <v>34233</v>
      </c>
      <c r="R4430" t="s">
        <v>34233</v>
      </c>
      <c r="S4430" t="s">
        <v>33942</v>
      </c>
      <c r="T4430" t="s">
        <v>34233</v>
      </c>
      <c r="AD4430" t="str">
        <f t="shared" si="691"/>
        <v/>
      </c>
      <c r="AE4430" t="str">
        <f t="shared" si="685"/>
        <v/>
      </c>
      <c r="AF4430" t="str">
        <f t="shared" si="692"/>
        <v/>
      </c>
      <c r="AG4430" t="str">
        <f t="shared" si="693"/>
        <v/>
      </c>
      <c r="AH4430" t="str">
        <f t="shared" si="689"/>
        <v/>
      </c>
      <c r="AI4430">
        <v>0.14499999999999999</v>
      </c>
      <c r="AJ4430" t="str">
        <f t="shared" si="687"/>
        <v/>
      </c>
      <c r="AK4430" t="str">
        <f t="shared" si="690"/>
        <v/>
      </c>
      <c r="AL4430" t="str">
        <f t="shared" si="688"/>
        <v/>
      </c>
    </row>
    <row r="4431" spans="1:38" x14ac:dyDescent="0.2">
      <c r="A4431" t="s">
        <v>27352</v>
      </c>
      <c r="B4431" t="s">
        <v>58</v>
      </c>
      <c r="C4431" t="s">
        <v>27353</v>
      </c>
      <c r="D4431" s="1">
        <v>41843</v>
      </c>
      <c r="E4431" s="1">
        <v>43456</v>
      </c>
      <c r="F4431" t="s">
        <v>19</v>
      </c>
      <c r="I4431">
        <v>100</v>
      </c>
      <c r="J4431">
        <v>0</v>
      </c>
      <c r="K4431">
        <v>0</v>
      </c>
      <c r="L4431">
        <v>1217</v>
      </c>
      <c r="M4431">
        <v>1217</v>
      </c>
      <c r="N4431" t="s">
        <v>20</v>
      </c>
      <c r="O4431" t="s">
        <v>27354</v>
      </c>
      <c r="P4431" t="s">
        <v>28</v>
      </c>
      <c r="Q4431" t="s">
        <v>34233</v>
      </c>
      <c r="R4431" t="s">
        <v>34233</v>
      </c>
      <c r="S4431" t="s">
        <v>32628</v>
      </c>
      <c r="T4431" t="s">
        <v>34357</v>
      </c>
      <c r="U4431" t="s">
        <v>32634</v>
      </c>
      <c r="V4431" t="s">
        <v>33052</v>
      </c>
      <c r="W4431">
        <v>240</v>
      </c>
      <c r="X4431">
        <v>2</v>
      </c>
      <c r="Y4431" t="s">
        <v>32654</v>
      </c>
      <c r="Z4431">
        <v>450</v>
      </c>
      <c r="AA4431">
        <v>8.5</v>
      </c>
      <c r="AC4431">
        <v>1</v>
      </c>
      <c r="AD4431" t="str">
        <f t="shared" si="691"/>
        <v/>
      </c>
      <c r="AE4431" t="str">
        <f t="shared" si="685"/>
        <v/>
      </c>
      <c r="AF4431" t="str">
        <f t="shared" si="692"/>
        <v/>
      </c>
      <c r="AG4431">
        <f t="shared" si="693"/>
        <v>1</v>
      </c>
      <c r="AH4431">
        <f t="shared" si="689"/>
        <v>2.8</v>
      </c>
      <c r="AI4431">
        <v>0.14499999999999999</v>
      </c>
      <c r="AJ4431">
        <f t="shared" si="687"/>
        <v>0.40599999999999997</v>
      </c>
      <c r="AK4431" t="str">
        <f t="shared" si="690"/>
        <v/>
      </c>
      <c r="AL4431" t="str">
        <f t="shared" si="688"/>
        <v/>
      </c>
    </row>
    <row r="4432" spans="1:38" x14ac:dyDescent="0.2">
      <c r="A4432" t="s">
        <v>27409</v>
      </c>
      <c r="B4432" t="s">
        <v>58</v>
      </c>
      <c r="C4432" t="s">
        <v>27410</v>
      </c>
      <c r="D4432" s="1">
        <v>41843</v>
      </c>
      <c r="E4432" s="1">
        <v>43456</v>
      </c>
      <c r="F4432" t="s">
        <v>19</v>
      </c>
      <c r="I4432">
        <v>100</v>
      </c>
      <c r="J4432">
        <v>0</v>
      </c>
      <c r="K4432">
        <v>0</v>
      </c>
      <c r="L4432">
        <v>1215</v>
      </c>
      <c r="M4432">
        <v>1215</v>
      </c>
      <c r="N4432" t="s">
        <v>20</v>
      </c>
      <c r="O4432" t="s">
        <v>27411</v>
      </c>
      <c r="P4432" t="s">
        <v>28</v>
      </c>
      <c r="Q4432" t="s">
        <v>34233</v>
      </c>
      <c r="R4432" t="s">
        <v>34233</v>
      </c>
      <c r="S4432" t="s">
        <v>32628</v>
      </c>
      <c r="T4432" t="s">
        <v>34357</v>
      </c>
      <c r="U4432" t="s">
        <v>32634</v>
      </c>
      <c r="V4432" t="s">
        <v>33052</v>
      </c>
      <c r="W4432">
        <v>240</v>
      </c>
      <c r="X4432">
        <v>2</v>
      </c>
      <c r="Y4432" t="s">
        <v>32654</v>
      </c>
      <c r="Z4432">
        <v>450</v>
      </c>
      <c r="AA4432">
        <v>8.5</v>
      </c>
      <c r="AC4432">
        <v>1</v>
      </c>
      <c r="AD4432" t="str">
        <f t="shared" si="691"/>
        <v/>
      </c>
      <c r="AE4432" t="str">
        <f t="shared" si="685"/>
        <v/>
      </c>
      <c r="AF4432" t="str">
        <f t="shared" si="692"/>
        <v/>
      </c>
      <c r="AG4432">
        <f t="shared" si="693"/>
        <v>1</v>
      </c>
      <c r="AH4432">
        <f t="shared" si="689"/>
        <v>2.8</v>
      </c>
      <c r="AI4432">
        <v>0.14499999999999999</v>
      </c>
      <c r="AJ4432">
        <f t="shared" si="687"/>
        <v>0.40599999999999997</v>
      </c>
      <c r="AK4432" t="str">
        <f t="shared" si="690"/>
        <v/>
      </c>
      <c r="AL4432" t="str">
        <f t="shared" si="688"/>
        <v/>
      </c>
    </row>
    <row r="4433" spans="1:38" x14ac:dyDescent="0.2">
      <c r="A4433" t="s">
        <v>27406</v>
      </c>
      <c r="B4433" t="s">
        <v>58</v>
      </c>
      <c r="C4433" t="s">
        <v>27407</v>
      </c>
      <c r="D4433" s="1">
        <v>41843</v>
      </c>
      <c r="E4433" s="1">
        <v>43456</v>
      </c>
      <c r="F4433" t="s">
        <v>19</v>
      </c>
      <c r="I4433">
        <v>100</v>
      </c>
      <c r="J4433">
        <v>0</v>
      </c>
      <c r="K4433">
        <v>0</v>
      </c>
      <c r="L4433">
        <v>1344</v>
      </c>
      <c r="M4433">
        <v>1344</v>
      </c>
      <c r="N4433" t="s">
        <v>20</v>
      </c>
      <c r="O4433" t="s">
        <v>27408</v>
      </c>
      <c r="P4433" t="s">
        <v>28</v>
      </c>
      <c r="Q4433" t="s">
        <v>34233</v>
      </c>
      <c r="R4433" t="s">
        <v>34233</v>
      </c>
      <c r="S4433" t="s">
        <v>32628</v>
      </c>
      <c r="T4433" t="s">
        <v>34357</v>
      </c>
      <c r="U4433" t="s">
        <v>32634</v>
      </c>
      <c r="V4433" t="s">
        <v>33052</v>
      </c>
      <c r="W4433">
        <v>240</v>
      </c>
      <c r="X4433">
        <v>2</v>
      </c>
      <c r="Y4433" t="s">
        <v>32654</v>
      </c>
      <c r="Z4433">
        <v>450</v>
      </c>
      <c r="AA4433">
        <v>8.5</v>
      </c>
      <c r="AC4433">
        <v>1</v>
      </c>
      <c r="AD4433" t="str">
        <f t="shared" si="691"/>
        <v/>
      </c>
      <c r="AE4433" t="str">
        <f t="shared" si="685"/>
        <v/>
      </c>
      <c r="AF4433" t="str">
        <f t="shared" si="692"/>
        <v/>
      </c>
      <c r="AG4433">
        <f t="shared" si="693"/>
        <v>1</v>
      </c>
      <c r="AH4433">
        <f t="shared" si="689"/>
        <v>2.8</v>
      </c>
      <c r="AI4433">
        <v>0.14499999999999999</v>
      </c>
      <c r="AJ4433">
        <f t="shared" si="687"/>
        <v>0.40599999999999997</v>
      </c>
      <c r="AK4433" t="str">
        <f t="shared" si="690"/>
        <v/>
      </c>
      <c r="AL4433" t="str">
        <f t="shared" si="688"/>
        <v/>
      </c>
    </row>
    <row r="4434" spans="1:38" x14ac:dyDescent="0.2">
      <c r="A4434" t="s">
        <v>27415</v>
      </c>
      <c r="B4434" t="s">
        <v>58</v>
      </c>
      <c r="C4434" t="s">
        <v>27416</v>
      </c>
      <c r="D4434" s="1">
        <v>41843</v>
      </c>
      <c r="E4434" s="1">
        <v>43456</v>
      </c>
      <c r="F4434" t="s">
        <v>19</v>
      </c>
      <c r="I4434">
        <v>100</v>
      </c>
      <c r="J4434">
        <v>0</v>
      </c>
      <c r="K4434">
        <v>0</v>
      </c>
      <c r="L4434">
        <v>1499</v>
      </c>
      <c r="M4434">
        <v>1499</v>
      </c>
      <c r="N4434" t="s">
        <v>20</v>
      </c>
      <c r="O4434" t="s">
        <v>27417</v>
      </c>
      <c r="P4434" t="s">
        <v>28</v>
      </c>
      <c r="Q4434" t="s">
        <v>34233</v>
      </c>
      <c r="R4434" t="s">
        <v>34233</v>
      </c>
      <c r="S4434" t="s">
        <v>32628</v>
      </c>
      <c r="T4434" t="s">
        <v>34357</v>
      </c>
      <c r="U4434" t="s">
        <v>32634</v>
      </c>
      <c r="V4434" t="s">
        <v>33052</v>
      </c>
      <c r="W4434">
        <v>240</v>
      </c>
      <c r="X4434">
        <v>2</v>
      </c>
      <c r="Y4434" t="s">
        <v>32654</v>
      </c>
      <c r="Z4434">
        <v>450</v>
      </c>
      <c r="AA4434">
        <v>8.5</v>
      </c>
      <c r="AC4434">
        <v>1</v>
      </c>
      <c r="AD4434" t="str">
        <f t="shared" si="691"/>
        <v/>
      </c>
      <c r="AE4434" t="str">
        <f t="shared" ref="AE4434:AE4497" si="694">IF((S4434="tühi")*(AC4434&lt;&gt;""),AC4434,"")</f>
        <v/>
      </c>
      <c r="AF4434" t="str">
        <f t="shared" si="692"/>
        <v/>
      </c>
      <c r="AG4434">
        <f t="shared" si="693"/>
        <v>1</v>
      </c>
      <c r="AH4434">
        <f t="shared" si="689"/>
        <v>2.8</v>
      </c>
      <c r="AI4434">
        <v>0.14499999999999999</v>
      </c>
      <c r="AJ4434">
        <f t="shared" si="687"/>
        <v>0.40599999999999997</v>
      </c>
      <c r="AK4434" t="str">
        <f t="shared" si="690"/>
        <v/>
      </c>
      <c r="AL4434" t="str">
        <f t="shared" si="688"/>
        <v/>
      </c>
    </row>
    <row r="4435" spans="1:38" x14ac:dyDescent="0.2">
      <c r="A4435" t="s">
        <v>28211</v>
      </c>
      <c r="B4435" t="s">
        <v>58</v>
      </c>
      <c r="C4435" t="s">
        <v>28212</v>
      </c>
      <c r="D4435" s="1">
        <v>42598</v>
      </c>
      <c r="E4435" s="1">
        <v>44546</v>
      </c>
      <c r="F4435" t="s">
        <v>889</v>
      </c>
      <c r="I4435">
        <v>100</v>
      </c>
      <c r="J4435">
        <v>0</v>
      </c>
      <c r="K4435">
        <v>0</v>
      </c>
      <c r="L4435">
        <v>51633</v>
      </c>
      <c r="M4435">
        <v>51633</v>
      </c>
      <c r="N4435" t="s">
        <v>20</v>
      </c>
      <c r="O4435" t="s">
        <v>28213</v>
      </c>
      <c r="P4435" t="s">
        <v>28</v>
      </c>
      <c r="Q4435" t="s">
        <v>34233</v>
      </c>
      <c r="R4435" t="s">
        <v>34233</v>
      </c>
      <c r="S4435" t="s">
        <v>33942</v>
      </c>
      <c r="T4435" t="s">
        <v>34233</v>
      </c>
      <c r="V4435" t="s">
        <v>33052</v>
      </c>
      <c r="AD4435" t="str">
        <f t="shared" si="691"/>
        <v/>
      </c>
      <c r="AE4435" t="str">
        <f t="shared" si="694"/>
        <v/>
      </c>
      <c r="AF4435" t="str">
        <f t="shared" si="692"/>
        <v/>
      </c>
      <c r="AG4435" t="str">
        <f t="shared" si="693"/>
        <v/>
      </c>
      <c r="AH4435" t="str">
        <f t="shared" si="689"/>
        <v/>
      </c>
      <c r="AI4435">
        <v>0.14499999999999999</v>
      </c>
      <c r="AJ4435" t="str">
        <f t="shared" si="687"/>
        <v/>
      </c>
      <c r="AK4435" t="str">
        <f t="shared" si="690"/>
        <v/>
      </c>
      <c r="AL4435" t="str">
        <f t="shared" si="688"/>
        <v/>
      </c>
    </row>
    <row r="4436" spans="1:38" x14ac:dyDescent="0.2">
      <c r="A4436" t="s">
        <v>28214</v>
      </c>
      <c r="B4436" t="s">
        <v>58</v>
      </c>
      <c r="C4436" t="s">
        <v>28215</v>
      </c>
      <c r="D4436" s="1">
        <v>42598</v>
      </c>
      <c r="E4436" s="1">
        <v>43951</v>
      </c>
      <c r="F4436" t="s">
        <v>889</v>
      </c>
      <c r="I4436">
        <v>100</v>
      </c>
      <c r="J4436">
        <v>0</v>
      </c>
      <c r="K4436">
        <v>0</v>
      </c>
      <c r="L4436">
        <v>1254</v>
      </c>
      <c r="M4436">
        <v>1254</v>
      </c>
      <c r="N4436" t="s">
        <v>20</v>
      </c>
      <c r="O4436" t="s">
        <v>28216</v>
      </c>
      <c r="P4436" t="s">
        <v>28</v>
      </c>
      <c r="Q4436" t="s">
        <v>34233</v>
      </c>
      <c r="R4436" t="s">
        <v>34233</v>
      </c>
      <c r="S4436" t="s">
        <v>33942</v>
      </c>
      <c r="T4436" t="s">
        <v>34233</v>
      </c>
      <c r="V4436" t="s">
        <v>33052</v>
      </c>
      <c r="AD4436" t="str">
        <f t="shared" si="691"/>
        <v/>
      </c>
      <c r="AE4436" t="str">
        <f t="shared" si="694"/>
        <v/>
      </c>
      <c r="AF4436" t="str">
        <f t="shared" si="692"/>
        <v/>
      </c>
      <c r="AG4436" t="str">
        <f t="shared" si="693"/>
        <v/>
      </c>
      <c r="AH4436" t="str">
        <f t="shared" si="689"/>
        <v/>
      </c>
      <c r="AI4436">
        <v>0.14499999999999999</v>
      </c>
      <c r="AJ4436" t="str">
        <f t="shared" si="687"/>
        <v/>
      </c>
      <c r="AK4436" t="str">
        <f t="shared" si="690"/>
        <v/>
      </c>
      <c r="AL4436" t="str">
        <f t="shared" si="688"/>
        <v/>
      </c>
    </row>
    <row r="4437" spans="1:38" x14ac:dyDescent="0.2">
      <c r="A4437" t="s">
        <v>28217</v>
      </c>
      <c r="B4437" t="s">
        <v>58</v>
      </c>
      <c r="C4437" t="s">
        <v>28218</v>
      </c>
      <c r="D4437" s="1">
        <v>42598</v>
      </c>
      <c r="E4437" s="1">
        <v>43456</v>
      </c>
      <c r="F4437" t="s">
        <v>19</v>
      </c>
      <c r="I4437">
        <v>100</v>
      </c>
      <c r="J4437">
        <v>0</v>
      </c>
      <c r="K4437">
        <v>0</v>
      </c>
      <c r="L4437">
        <v>1222</v>
      </c>
      <c r="M4437">
        <v>1222</v>
      </c>
      <c r="N4437" t="s">
        <v>20</v>
      </c>
      <c r="O4437" t="s">
        <v>28219</v>
      </c>
      <c r="P4437" t="s">
        <v>28</v>
      </c>
      <c r="Q4437" t="s">
        <v>34233</v>
      </c>
      <c r="R4437" t="s">
        <v>34233</v>
      </c>
      <c r="S4437" t="s">
        <v>33942</v>
      </c>
      <c r="T4437" t="s">
        <v>34233</v>
      </c>
      <c r="U4437" t="s">
        <v>32634</v>
      </c>
      <c r="V4437" t="s">
        <v>33052</v>
      </c>
      <c r="W4437">
        <v>240</v>
      </c>
      <c r="X4437">
        <v>2</v>
      </c>
      <c r="Y4437" t="s">
        <v>32654</v>
      </c>
      <c r="Z4437">
        <v>450</v>
      </c>
      <c r="AA4437">
        <v>8.5</v>
      </c>
      <c r="AC4437">
        <v>1</v>
      </c>
      <c r="AD4437" t="str">
        <f t="shared" si="691"/>
        <v/>
      </c>
      <c r="AE4437">
        <f t="shared" si="694"/>
        <v>1</v>
      </c>
      <c r="AF4437" t="str">
        <f t="shared" si="692"/>
        <v/>
      </c>
      <c r="AG4437" t="str">
        <f t="shared" si="693"/>
        <v/>
      </c>
      <c r="AH4437" t="str">
        <f t="shared" si="689"/>
        <v/>
      </c>
      <c r="AI4437">
        <v>0.14499999999999999</v>
      </c>
      <c r="AJ4437" t="str">
        <f t="shared" si="687"/>
        <v/>
      </c>
      <c r="AK4437">
        <f t="shared" si="690"/>
        <v>2.8</v>
      </c>
      <c r="AL4437">
        <f t="shared" si="688"/>
        <v>0.40599999999999997</v>
      </c>
    </row>
    <row r="4438" spans="1:38" x14ac:dyDescent="0.2">
      <c r="A4438" t="s">
        <v>21027</v>
      </c>
      <c r="B4438" t="s">
        <v>58</v>
      </c>
      <c r="C4438" t="s">
        <v>11920</v>
      </c>
      <c r="D4438" s="1">
        <v>38602</v>
      </c>
      <c r="E4438" s="1">
        <v>44488</v>
      </c>
      <c r="F4438" t="s">
        <v>889</v>
      </c>
      <c r="I4438">
        <v>100</v>
      </c>
      <c r="J4438">
        <v>0</v>
      </c>
      <c r="K4438">
        <v>0</v>
      </c>
      <c r="L4438">
        <v>1586</v>
      </c>
      <c r="M4438">
        <v>1586</v>
      </c>
      <c r="N4438" t="s">
        <v>20</v>
      </c>
      <c r="O4438" t="s">
        <v>21028</v>
      </c>
      <c r="P4438" t="s">
        <v>28</v>
      </c>
      <c r="Q4438" t="s">
        <v>34233</v>
      </c>
      <c r="R4438" t="s">
        <v>34233</v>
      </c>
      <c r="S4438" t="s">
        <v>33942</v>
      </c>
      <c r="T4438" t="s">
        <v>34233</v>
      </c>
      <c r="V4438" t="s">
        <v>33057</v>
      </c>
      <c r="AD4438" t="str">
        <f t="shared" si="691"/>
        <v/>
      </c>
      <c r="AE4438" t="str">
        <f t="shared" si="694"/>
        <v/>
      </c>
      <c r="AF4438" t="str">
        <f t="shared" si="692"/>
        <v/>
      </c>
      <c r="AG4438" t="str">
        <f t="shared" si="693"/>
        <v/>
      </c>
      <c r="AH4438" t="str">
        <f t="shared" si="689"/>
        <v/>
      </c>
      <c r="AI4438">
        <v>0.14499999999999999</v>
      </c>
      <c r="AJ4438" t="str">
        <f t="shared" si="687"/>
        <v/>
      </c>
      <c r="AK4438" t="str">
        <f t="shared" si="690"/>
        <v/>
      </c>
      <c r="AL4438" t="str">
        <f t="shared" si="688"/>
        <v/>
      </c>
    </row>
    <row r="4439" spans="1:38" x14ac:dyDescent="0.2">
      <c r="A4439" t="s">
        <v>20380</v>
      </c>
      <c r="B4439" t="s">
        <v>58</v>
      </c>
      <c r="C4439" t="s">
        <v>20381</v>
      </c>
      <c r="D4439" s="1">
        <v>38372</v>
      </c>
      <c r="E4439" s="1">
        <v>43740</v>
      </c>
      <c r="F4439" t="s">
        <v>26</v>
      </c>
      <c r="I4439">
        <v>100</v>
      </c>
      <c r="J4439">
        <v>0</v>
      </c>
      <c r="K4439">
        <v>0</v>
      </c>
      <c r="L4439">
        <v>11064</v>
      </c>
      <c r="M4439">
        <v>11064</v>
      </c>
      <c r="N4439" t="s">
        <v>20</v>
      </c>
      <c r="O4439" t="s">
        <v>20382</v>
      </c>
      <c r="P4439" t="s">
        <v>44</v>
      </c>
      <c r="Q4439" t="s">
        <v>34233</v>
      </c>
      <c r="R4439" t="s">
        <v>34233</v>
      </c>
      <c r="S4439" t="s">
        <v>34233</v>
      </c>
      <c r="T4439" t="s">
        <v>34233</v>
      </c>
      <c r="V4439" t="s">
        <v>33073</v>
      </c>
      <c r="AD4439" t="str">
        <f t="shared" si="691"/>
        <v/>
      </c>
      <c r="AE4439" t="str">
        <f t="shared" si="694"/>
        <v/>
      </c>
      <c r="AF4439" t="str">
        <f t="shared" si="692"/>
        <v/>
      </c>
      <c r="AG4439" t="str">
        <f t="shared" si="693"/>
        <v/>
      </c>
      <c r="AH4439" t="str">
        <f t="shared" si="689"/>
        <v/>
      </c>
      <c r="AI4439">
        <v>0.14499999999999999</v>
      </c>
      <c r="AJ4439" t="str">
        <f t="shared" si="687"/>
        <v/>
      </c>
      <c r="AK4439" t="str">
        <f t="shared" si="690"/>
        <v/>
      </c>
      <c r="AL4439" t="str">
        <f t="shared" si="688"/>
        <v/>
      </c>
    </row>
    <row r="4440" spans="1:38" x14ac:dyDescent="0.2">
      <c r="A4440" t="s">
        <v>20349</v>
      </c>
      <c r="B4440" t="s">
        <v>58</v>
      </c>
      <c r="C4440" t="s">
        <v>20350</v>
      </c>
      <c r="D4440" s="1">
        <v>38372</v>
      </c>
      <c r="E4440" s="1">
        <v>43456</v>
      </c>
      <c r="F4440" t="s">
        <v>19</v>
      </c>
      <c r="I4440">
        <v>100</v>
      </c>
      <c r="J4440">
        <v>0</v>
      </c>
      <c r="K4440">
        <v>0</v>
      </c>
      <c r="L4440">
        <v>1414</v>
      </c>
      <c r="M4440">
        <v>1414</v>
      </c>
      <c r="N4440" t="s">
        <v>20</v>
      </c>
      <c r="O4440" t="s">
        <v>20351</v>
      </c>
      <c r="P4440" t="s">
        <v>28</v>
      </c>
      <c r="Q4440" t="s">
        <v>34233</v>
      </c>
      <c r="R4440" t="s">
        <v>34233</v>
      </c>
      <c r="S4440" t="s">
        <v>32628</v>
      </c>
      <c r="T4440" t="s">
        <v>34357</v>
      </c>
      <c r="U4440" t="s">
        <v>32634</v>
      </c>
      <c r="V4440" t="s">
        <v>33073</v>
      </c>
      <c r="W4440">
        <v>200</v>
      </c>
      <c r="X4440">
        <v>2</v>
      </c>
      <c r="Y4440">
        <v>1</v>
      </c>
      <c r="Z4440">
        <v>400</v>
      </c>
      <c r="AA4440">
        <v>9.5</v>
      </c>
      <c r="AC4440">
        <v>1</v>
      </c>
      <c r="AD4440" t="str">
        <f t="shared" si="691"/>
        <v/>
      </c>
      <c r="AE4440" t="str">
        <f t="shared" si="694"/>
        <v/>
      </c>
      <c r="AF4440" t="str">
        <f t="shared" si="692"/>
        <v/>
      </c>
      <c r="AG4440">
        <f t="shared" si="693"/>
        <v>1</v>
      </c>
      <c r="AH4440">
        <f t="shared" si="689"/>
        <v>2.8</v>
      </c>
      <c r="AI4440">
        <v>0.14499999999999999</v>
      </c>
      <c r="AJ4440">
        <f t="shared" si="687"/>
        <v>0.40599999999999997</v>
      </c>
      <c r="AK4440" t="str">
        <f t="shared" si="690"/>
        <v/>
      </c>
      <c r="AL4440" t="str">
        <f t="shared" si="688"/>
        <v/>
      </c>
    </row>
    <row r="4441" spans="1:38" x14ac:dyDescent="0.2">
      <c r="A4441" t="s">
        <v>20352</v>
      </c>
      <c r="B4441" t="s">
        <v>58</v>
      </c>
      <c r="C4441" t="s">
        <v>20353</v>
      </c>
      <c r="D4441" s="1">
        <v>38372</v>
      </c>
      <c r="E4441" s="1">
        <v>43456</v>
      </c>
      <c r="F4441" t="s">
        <v>19</v>
      </c>
      <c r="I4441">
        <v>100</v>
      </c>
      <c r="J4441">
        <v>0</v>
      </c>
      <c r="K4441">
        <v>0</v>
      </c>
      <c r="L4441">
        <v>1580</v>
      </c>
      <c r="M4441">
        <v>1580</v>
      </c>
      <c r="N4441" t="s">
        <v>20</v>
      </c>
      <c r="O4441" t="s">
        <v>20354</v>
      </c>
      <c r="P4441" t="s">
        <v>28</v>
      </c>
      <c r="Q4441" t="s">
        <v>34233</v>
      </c>
      <c r="R4441" t="s">
        <v>34233</v>
      </c>
      <c r="S4441" t="s">
        <v>33797</v>
      </c>
      <c r="T4441" t="s">
        <v>34357</v>
      </c>
      <c r="U4441" t="s">
        <v>32634</v>
      </c>
      <c r="V4441" t="s">
        <v>33073</v>
      </c>
      <c r="W4441">
        <v>200</v>
      </c>
      <c r="X4441">
        <v>2</v>
      </c>
      <c r="Y4441">
        <v>1</v>
      </c>
      <c r="Z4441">
        <v>400</v>
      </c>
      <c r="AA4441">
        <v>9.5</v>
      </c>
      <c r="AC4441">
        <v>1</v>
      </c>
      <c r="AD4441" t="str">
        <f t="shared" si="691"/>
        <v/>
      </c>
      <c r="AE4441" t="str">
        <f t="shared" si="694"/>
        <v/>
      </c>
      <c r="AF4441" t="str">
        <f t="shared" si="692"/>
        <v/>
      </c>
      <c r="AG4441">
        <f t="shared" si="693"/>
        <v>1</v>
      </c>
      <c r="AH4441">
        <f t="shared" si="689"/>
        <v>2.8</v>
      </c>
      <c r="AI4441">
        <v>0.14499999999999999</v>
      </c>
      <c r="AJ4441">
        <f t="shared" si="687"/>
        <v>0.40599999999999997</v>
      </c>
      <c r="AK4441" t="str">
        <f t="shared" si="690"/>
        <v/>
      </c>
      <c r="AL4441" t="str">
        <f t="shared" si="688"/>
        <v/>
      </c>
    </row>
    <row r="4442" spans="1:38" x14ac:dyDescent="0.2">
      <c r="A4442" t="s">
        <v>22140</v>
      </c>
      <c r="B4442" t="s">
        <v>58</v>
      </c>
      <c r="C4442" t="s">
        <v>22141</v>
      </c>
      <c r="D4442" s="1">
        <v>38372</v>
      </c>
      <c r="E4442" s="1">
        <v>43951</v>
      </c>
      <c r="F4442" t="s">
        <v>19</v>
      </c>
      <c r="I4442">
        <v>100</v>
      </c>
      <c r="J4442">
        <v>0</v>
      </c>
      <c r="K4442">
        <v>0</v>
      </c>
      <c r="L4442">
        <v>3643</v>
      </c>
      <c r="M4442">
        <v>3643</v>
      </c>
      <c r="N4442" t="s">
        <v>20</v>
      </c>
      <c r="O4442" t="s">
        <v>21</v>
      </c>
      <c r="P4442" t="s">
        <v>28</v>
      </c>
      <c r="Q4442" t="s">
        <v>34233</v>
      </c>
      <c r="R4442" t="s">
        <v>34233</v>
      </c>
      <c r="S4442" t="s">
        <v>32628</v>
      </c>
      <c r="T4442" t="s">
        <v>34362</v>
      </c>
      <c r="U4442" t="s">
        <v>32650</v>
      </c>
      <c r="V4442" t="s">
        <v>33073</v>
      </c>
      <c r="W4442">
        <v>460</v>
      </c>
      <c r="X4442">
        <v>2</v>
      </c>
      <c r="Y4442">
        <v>1</v>
      </c>
      <c r="Z4442">
        <v>920</v>
      </c>
      <c r="AA4442">
        <v>8.5</v>
      </c>
      <c r="AC4442">
        <v>5</v>
      </c>
      <c r="AD4442" t="str">
        <f t="shared" si="691"/>
        <v/>
      </c>
      <c r="AE4442" t="str">
        <f t="shared" si="694"/>
        <v/>
      </c>
      <c r="AF4442" t="str">
        <f t="shared" si="692"/>
        <v/>
      </c>
      <c r="AG4442">
        <f t="shared" si="693"/>
        <v>5</v>
      </c>
      <c r="AH4442">
        <f t="shared" si="689"/>
        <v>14</v>
      </c>
      <c r="AI4442">
        <v>0.14499999999999999</v>
      </c>
      <c r="AJ4442">
        <f t="shared" si="687"/>
        <v>2.0299999999999998</v>
      </c>
      <c r="AK4442" t="str">
        <f t="shared" si="690"/>
        <v/>
      </c>
      <c r="AL4442" t="str">
        <f t="shared" si="688"/>
        <v/>
      </c>
    </row>
    <row r="4443" spans="1:38" x14ac:dyDescent="0.2">
      <c r="A4443" t="s">
        <v>22142</v>
      </c>
      <c r="B4443" t="s">
        <v>58</v>
      </c>
      <c r="C4443" t="s">
        <v>22143</v>
      </c>
      <c r="D4443" s="1">
        <v>38372</v>
      </c>
      <c r="E4443" s="1">
        <v>43951</v>
      </c>
      <c r="F4443" t="s">
        <v>19</v>
      </c>
      <c r="I4443">
        <v>100</v>
      </c>
      <c r="J4443">
        <v>0</v>
      </c>
      <c r="K4443">
        <v>0</v>
      </c>
      <c r="L4443">
        <v>3036</v>
      </c>
      <c r="M4443">
        <v>3036</v>
      </c>
      <c r="N4443" t="s">
        <v>20</v>
      </c>
      <c r="O4443" t="s">
        <v>21</v>
      </c>
      <c r="P4443" t="s">
        <v>28</v>
      </c>
      <c r="Q4443" t="s">
        <v>34233</v>
      </c>
      <c r="R4443" t="s">
        <v>34233</v>
      </c>
      <c r="S4443" t="s">
        <v>32628</v>
      </c>
      <c r="T4443" t="s">
        <v>34362</v>
      </c>
      <c r="U4443" t="s">
        <v>32650</v>
      </c>
      <c r="V4443" t="s">
        <v>33073</v>
      </c>
      <c r="W4443">
        <v>460</v>
      </c>
      <c r="X4443">
        <v>2</v>
      </c>
      <c r="Y4443">
        <v>1</v>
      </c>
      <c r="Z4443">
        <v>920</v>
      </c>
      <c r="AA4443">
        <v>8.5</v>
      </c>
      <c r="AC4443">
        <v>5</v>
      </c>
      <c r="AD4443" t="str">
        <f t="shared" si="691"/>
        <v/>
      </c>
      <c r="AE4443" t="str">
        <f t="shared" si="694"/>
        <v/>
      </c>
      <c r="AF4443" t="str">
        <f t="shared" si="692"/>
        <v/>
      </c>
      <c r="AG4443">
        <f t="shared" si="693"/>
        <v>5</v>
      </c>
      <c r="AH4443">
        <f t="shared" si="689"/>
        <v>14</v>
      </c>
      <c r="AI4443">
        <v>0.14499999999999999</v>
      </c>
      <c r="AJ4443">
        <f t="shared" si="687"/>
        <v>2.0299999999999998</v>
      </c>
      <c r="AK4443" t="str">
        <f t="shared" si="690"/>
        <v/>
      </c>
      <c r="AL4443" t="str">
        <f t="shared" si="688"/>
        <v/>
      </c>
    </row>
    <row r="4444" spans="1:38" x14ac:dyDescent="0.2">
      <c r="A4444" t="s">
        <v>20392</v>
      </c>
      <c r="B4444" t="s">
        <v>58</v>
      </c>
      <c r="C4444" t="s">
        <v>20393</v>
      </c>
      <c r="D4444" s="1">
        <v>38372</v>
      </c>
      <c r="E4444" s="1">
        <v>43951</v>
      </c>
      <c r="F4444" t="s">
        <v>19</v>
      </c>
      <c r="I4444">
        <v>100</v>
      </c>
      <c r="J4444">
        <v>0</v>
      </c>
      <c r="K4444">
        <v>0</v>
      </c>
      <c r="L4444">
        <v>3241</v>
      </c>
      <c r="M4444">
        <v>3241</v>
      </c>
      <c r="N4444" t="s">
        <v>20</v>
      </c>
      <c r="O4444" t="s">
        <v>21</v>
      </c>
      <c r="P4444" t="s">
        <v>28</v>
      </c>
      <c r="Q4444" t="s">
        <v>34233</v>
      </c>
      <c r="R4444" t="s">
        <v>34233</v>
      </c>
      <c r="S4444" t="s">
        <v>32628</v>
      </c>
      <c r="T4444" t="s">
        <v>34362</v>
      </c>
      <c r="U4444" t="s">
        <v>32650</v>
      </c>
      <c r="V4444" t="s">
        <v>33073</v>
      </c>
      <c r="W4444">
        <v>460</v>
      </c>
      <c r="X4444">
        <v>2</v>
      </c>
      <c r="Y4444">
        <v>1</v>
      </c>
      <c r="Z4444">
        <v>920</v>
      </c>
      <c r="AA4444">
        <v>8.5</v>
      </c>
      <c r="AC4444">
        <v>5</v>
      </c>
      <c r="AD4444" t="str">
        <f t="shared" si="691"/>
        <v/>
      </c>
      <c r="AE4444" t="str">
        <f t="shared" si="694"/>
        <v/>
      </c>
      <c r="AF4444" t="str">
        <f t="shared" si="692"/>
        <v/>
      </c>
      <c r="AG4444">
        <f t="shared" si="693"/>
        <v>5</v>
      </c>
      <c r="AH4444">
        <f t="shared" si="689"/>
        <v>14</v>
      </c>
      <c r="AI4444">
        <v>0.14499999999999999</v>
      </c>
      <c r="AJ4444">
        <f t="shared" si="687"/>
        <v>2.0299999999999998</v>
      </c>
      <c r="AK4444" t="str">
        <f t="shared" si="690"/>
        <v/>
      </c>
      <c r="AL4444" t="str">
        <f t="shared" si="688"/>
        <v/>
      </c>
    </row>
    <row r="4445" spans="1:38" x14ac:dyDescent="0.2">
      <c r="A4445" t="s">
        <v>20328</v>
      </c>
      <c r="B4445" t="s">
        <v>58</v>
      </c>
      <c r="C4445" t="s">
        <v>20329</v>
      </c>
      <c r="D4445" s="1">
        <v>38372</v>
      </c>
      <c r="E4445" s="1">
        <v>43456</v>
      </c>
      <c r="F4445" t="s">
        <v>19</v>
      </c>
      <c r="I4445">
        <v>100</v>
      </c>
      <c r="J4445">
        <v>0</v>
      </c>
      <c r="K4445">
        <v>0</v>
      </c>
      <c r="L4445">
        <v>1266</v>
      </c>
      <c r="M4445">
        <v>1266</v>
      </c>
      <c r="N4445" t="s">
        <v>20</v>
      </c>
      <c r="O4445" t="s">
        <v>20330</v>
      </c>
      <c r="P4445" t="s">
        <v>28</v>
      </c>
      <c r="Q4445" t="s">
        <v>34233</v>
      </c>
      <c r="R4445" t="s">
        <v>34233</v>
      </c>
      <c r="S4445" t="s">
        <v>32628</v>
      </c>
      <c r="T4445" t="s">
        <v>34357</v>
      </c>
      <c r="U4445" t="s">
        <v>32634</v>
      </c>
      <c r="V4445" t="s">
        <v>33073</v>
      </c>
      <c r="W4445">
        <v>200</v>
      </c>
      <c r="X4445">
        <v>2</v>
      </c>
      <c r="Y4445">
        <v>1</v>
      </c>
      <c r="Z4445">
        <v>400</v>
      </c>
      <c r="AA4445">
        <v>9.5</v>
      </c>
      <c r="AC4445">
        <v>1</v>
      </c>
      <c r="AD4445" t="str">
        <f t="shared" si="691"/>
        <v/>
      </c>
      <c r="AE4445" t="str">
        <f t="shared" si="694"/>
        <v/>
      </c>
      <c r="AF4445" t="str">
        <f t="shared" si="692"/>
        <v/>
      </c>
      <c r="AG4445">
        <f t="shared" si="693"/>
        <v>1</v>
      </c>
      <c r="AH4445">
        <f t="shared" si="689"/>
        <v>2.8</v>
      </c>
      <c r="AI4445">
        <v>0.14499999999999999</v>
      </c>
      <c r="AJ4445">
        <f t="shared" si="687"/>
        <v>0.40599999999999997</v>
      </c>
      <c r="AK4445" t="str">
        <f t="shared" si="690"/>
        <v/>
      </c>
      <c r="AL4445" t="str">
        <f t="shared" si="688"/>
        <v/>
      </c>
    </row>
    <row r="4446" spans="1:38" x14ac:dyDescent="0.2">
      <c r="A4446" t="s">
        <v>20355</v>
      </c>
      <c r="B4446" t="s">
        <v>58</v>
      </c>
      <c r="C4446" t="s">
        <v>20356</v>
      </c>
      <c r="D4446" s="1">
        <v>38372</v>
      </c>
      <c r="E4446" s="1">
        <v>43951</v>
      </c>
      <c r="F4446" t="s">
        <v>19</v>
      </c>
      <c r="I4446">
        <v>100</v>
      </c>
      <c r="J4446">
        <v>0</v>
      </c>
      <c r="K4446">
        <v>0</v>
      </c>
      <c r="L4446">
        <v>4944</v>
      </c>
      <c r="M4446">
        <v>4944</v>
      </c>
      <c r="N4446" t="s">
        <v>20</v>
      </c>
      <c r="O4446" t="s">
        <v>21</v>
      </c>
      <c r="P4446" t="s">
        <v>28</v>
      </c>
      <c r="Q4446" t="s">
        <v>34233</v>
      </c>
      <c r="R4446" t="s">
        <v>34233</v>
      </c>
      <c r="S4446" t="s">
        <v>32628</v>
      </c>
      <c r="T4446" t="s">
        <v>34362</v>
      </c>
      <c r="U4446" t="s">
        <v>32650</v>
      </c>
      <c r="V4446" t="s">
        <v>33073</v>
      </c>
      <c r="W4446">
        <v>630</v>
      </c>
      <c r="X4446">
        <v>2</v>
      </c>
      <c r="Y4446">
        <v>1</v>
      </c>
      <c r="Z4446">
        <v>1260</v>
      </c>
      <c r="AA4446">
        <v>8.5</v>
      </c>
      <c r="AC4446">
        <v>7</v>
      </c>
      <c r="AD4446" t="str">
        <f t="shared" si="691"/>
        <v/>
      </c>
      <c r="AE4446" t="str">
        <f t="shared" si="694"/>
        <v/>
      </c>
      <c r="AF4446" t="str">
        <f t="shared" si="692"/>
        <v/>
      </c>
      <c r="AG4446">
        <f t="shared" si="693"/>
        <v>7</v>
      </c>
      <c r="AH4446">
        <f t="shared" si="689"/>
        <v>19.599999999999998</v>
      </c>
      <c r="AI4446">
        <v>0.14499999999999999</v>
      </c>
      <c r="AJ4446">
        <f t="shared" si="687"/>
        <v>2.8419999999999996</v>
      </c>
      <c r="AK4446" t="str">
        <f t="shared" si="690"/>
        <v/>
      </c>
      <c r="AL4446" t="str">
        <f t="shared" si="688"/>
        <v/>
      </c>
    </row>
    <row r="4447" spans="1:38" x14ac:dyDescent="0.2">
      <c r="A4447" t="s">
        <v>20331</v>
      </c>
      <c r="B4447" t="s">
        <v>58</v>
      </c>
      <c r="C4447" t="s">
        <v>20332</v>
      </c>
      <c r="D4447" s="1">
        <v>38372</v>
      </c>
      <c r="E4447" s="1">
        <v>43456</v>
      </c>
      <c r="F4447" t="s">
        <v>19</v>
      </c>
      <c r="I4447">
        <v>100</v>
      </c>
      <c r="J4447">
        <v>0</v>
      </c>
      <c r="K4447">
        <v>0</v>
      </c>
      <c r="L4447">
        <v>1203</v>
      </c>
      <c r="M4447">
        <v>1203</v>
      </c>
      <c r="N4447" t="s">
        <v>20</v>
      </c>
      <c r="O4447" t="s">
        <v>20333</v>
      </c>
      <c r="P4447" t="s">
        <v>28</v>
      </c>
      <c r="Q4447" t="s">
        <v>34233</v>
      </c>
      <c r="R4447" t="s">
        <v>34233</v>
      </c>
      <c r="S4447" t="s">
        <v>33797</v>
      </c>
      <c r="T4447" t="s">
        <v>34356</v>
      </c>
      <c r="U4447" t="s">
        <v>32656</v>
      </c>
      <c r="V4447" t="s">
        <v>33073</v>
      </c>
      <c r="W4447">
        <v>200</v>
      </c>
      <c r="X4447">
        <v>2</v>
      </c>
      <c r="Y4447">
        <v>1</v>
      </c>
      <c r="Z4447">
        <v>400</v>
      </c>
      <c r="AA4447">
        <v>8.5</v>
      </c>
      <c r="AC4447">
        <v>2</v>
      </c>
      <c r="AD4447" t="str">
        <f t="shared" si="691"/>
        <v/>
      </c>
      <c r="AE4447" t="str">
        <f t="shared" si="694"/>
        <v/>
      </c>
      <c r="AF4447" t="str">
        <f t="shared" si="692"/>
        <v/>
      </c>
      <c r="AG4447">
        <f t="shared" si="693"/>
        <v>2</v>
      </c>
      <c r="AH4447">
        <f t="shared" si="689"/>
        <v>5.6</v>
      </c>
      <c r="AI4447">
        <v>0.14499999999999999</v>
      </c>
      <c r="AJ4447">
        <f t="shared" si="687"/>
        <v>0.81199999999999994</v>
      </c>
      <c r="AK4447" t="str">
        <f t="shared" si="690"/>
        <v/>
      </c>
      <c r="AL4447" t="str">
        <f t="shared" si="688"/>
        <v/>
      </c>
    </row>
    <row r="4448" spans="1:38" x14ac:dyDescent="0.2">
      <c r="A4448" t="s">
        <v>20334</v>
      </c>
      <c r="B4448" t="s">
        <v>58</v>
      </c>
      <c r="C4448" t="s">
        <v>20335</v>
      </c>
      <c r="D4448" s="1">
        <v>38372</v>
      </c>
      <c r="E4448" s="1">
        <v>43456</v>
      </c>
      <c r="F4448" t="s">
        <v>19</v>
      </c>
      <c r="I4448">
        <v>100</v>
      </c>
      <c r="J4448">
        <v>0</v>
      </c>
      <c r="K4448">
        <v>0</v>
      </c>
      <c r="L4448">
        <v>1216</v>
      </c>
      <c r="M4448">
        <v>1216</v>
      </c>
      <c r="N4448" t="s">
        <v>20</v>
      </c>
      <c r="O4448" t="s">
        <v>20336</v>
      </c>
      <c r="P4448" t="s">
        <v>28</v>
      </c>
      <c r="Q4448" t="s">
        <v>34233</v>
      </c>
      <c r="R4448" t="s">
        <v>34233</v>
      </c>
      <c r="S4448" t="s">
        <v>32628</v>
      </c>
      <c r="T4448" t="s">
        <v>32634</v>
      </c>
      <c r="U4448" t="s">
        <v>32634</v>
      </c>
      <c r="V4448" t="s">
        <v>33073</v>
      </c>
      <c r="W4448">
        <v>200</v>
      </c>
      <c r="X4448">
        <v>2</v>
      </c>
      <c r="Y4448">
        <v>1</v>
      </c>
      <c r="Z4448">
        <v>400</v>
      </c>
      <c r="AA4448">
        <v>9.5</v>
      </c>
      <c r="AC4448">
        <v>1</v>
      </c>
      <c r="AD4448" t="str">
        <f t="shared" si="691"/>
        <v/>
      </c>
      <c r="AE4448" t="str">
        <f t="shared" si="694"/>
        <v/>
      </c>
      <c r="AF4448" t="str">
        <f t="shared" si="692"/>
        <v/>
      </c>
      <c r="AG4448">
        <f t="shared" si="693"/>
        <v>1</v>
      </c>
      <c r="AH4448">
        <f t="shared" si="689"/>
        <v>2.8</v>
      </c>
      <c r="AI4448">
        <v>0.14499999999999999</v>
      </c>
      <c r="AJ4448">
        <f t="shared" si="687"/>
        <v>0.40599999999999997</v>
      </c>
      <c r="AK4448" t="str">
        <f t="shared" si="690"/>
        <v/>
      </c>
      <c r="AL4448" t="str">
        <f t="shared" si="688"/>
        <v/>
      </c>
    </row>
    <row r="4449" spans="1:39" x14ac:dyDescent="0.2">
      <c r="A4449" t="s">
        <v>20337</v>
      </c>
      <c r="B4449" t="s">
        <v>58</v>
      </c>
      <c r="C4449" t="s">
        <v>20338</v>
      </c>
      <c r="D4449" s="1">
        <v>38372</v>
      </c>
      <c r="E4449" s="1">
        <v>43951</v>
      </c>
      <c r="F4449" t="s">
        <v>19</v>
      </c>
      <c r="I4449">
        <v>100</v>
      </c>
      <c r="J4449">
        <v>0</v>
      </c>
      <c r="K4449">
        <v>0</v>
      </c>
      <c r="L4449">
        <v>1489</v>
      </c>
      <c r="M4449">
        <v>1489</v>
      </c>
      <c r="N4449" t="s">
        <v>20</v>
      </c>
      <c r="O4449" t="s">
        <v>21</v>
      </c>
      <c r="P4449" t="s">
        <v>28</v>
      </c>
      <c r="Q4449" t="s">
        <v>34233</v>
      </c>
      <c r="R4449" t="s">
        <v>34233</v>
      </c>
      <c r="S4449" t="s">
        <v>32628</v>
      </c>
      <c r="T4449" t="s">
        <v>34362</v>
      </c>
      <c r="U4449" t="s">
        <v>32650</v>
      </c>
      <c r="V4449" t="s">
        <v>33073</v>
      </c>
      <c r="W4449">
        <v>460</v>
      </c>
      <c r="X4449">
        <v>2</v>
      </c>
      <c r="Y4449">
        <v>1</v>
      </c>
      <c r="Z4449">
        <v>920</v>
      </c>
      <c r="AA4449">
        <v>8.5</v>
      </c>
      <c r="AC4449">
        <v>5</v>
      </c>
      <c r="AD4449" t="str">
        <f t="shared" si="691"/>
        <v/>
      </c>
      <c r="AE4449" t="str">
        <f t="shared" si="694"/>
        <v/>
      </c>
      <c r="AF4449" t="str">
        <f t="shared" si="692"/>
        <v/>
      </c>
      <c r="AG4449">
        <f t="shared" si="693"/>
        <v>5</v>
      </c>
      <c r="AH4449">
        <f t="shared" si="689"/>
        <v>14</v>
      </c>
      <c r="AI4449">
        <v>0.14499999999999999</v>
      </c>
      <c r="AJ4449">
        <f t="shared" si="687"/>
        <v>2.0299999999999998</v>
      </c>
      <c r="AK4449" t="str">
        <f t="shared" si="690"/>
        <v/>
      </c>
      <c r="AL4449" t="str">
        <f t="shared" si="688"/>
        <v/>
      </c>
    </row>
    <row r="4450" spans="1:39" x14ac:dyDescent="0.2">
      <c r="A4450" t="s">
        <v>20344</v>
      </c>
      <c r="B4450" t="s">
        <v>58</v>
      </c>
      <c r="C4450" t="s">
        <v>20345</v>
      </c>
      <c r="D4450" s="1">
        <v>38372</v>
      </c>
      <c r="E4450" s="1">
        <v>43456</v>
      </c>
      <c r="F4450" t="s">
        <v>19</v>
      </c>
      <c r="I4450">
        <v>100</v>
      </c>
      <c r="J4450">
        <v>0</v>
      </c>
      <c r="K4450">
        <v>0</v>
      </c>
      <c r="L4450">
        <v>1207</v>
      </c>
      <c r="M4450">
        <v>1207</v>
      </c>
      <c r="N4450" t="s">
        <v>20</v>
      </c>
      <c r="O4450" t="s">
        <v>20346</v>
      </c>
      <c r="P4450" t="s">
        <v>28</v>
      </c>
      <c r="Q4450" t="s">
        <v>34233</v>
      </c>
      <c r="R4450" t="s">
        <v>34233</v>
      </c>
      <c r="S4450" t="s">
        <v>33797</v>
      </c>
      <c r="T4450" t="s">
        <v>34357</v>
      </c>
      <c r="U4450" t="s">
        <v>32634</v>
      </c>
      <c r="V4450" t="s">
        <v>33073</v>
      </c>
      <c r="W4450">
        <v>200</v>
      </c>
      <c r="X4450">
        <v>2</v>
      </c>
      <c r="Y4450">
        <v>1</v>
      </c>
      <c r="Z4450">
        <v>400</v>
      </c>
      <c r="AA4450">
        <v>9.5</v>
      </c>
      <c r="AC4450">
        <v>1</v>
      </c>
      <c r="AD4450" t="str">
        <f t="shared" si="691"/>
        <v/>
      </c>
      <c r="AE4450" t="str">
        <f t="shared" si="694"/>
        <v/>
      </c>
      <c r="AF4450" t="str">
        <f t="shared" si="692"/>
        <v/>
      </c>
      <c r="AG4450">
        <f t="shared" si="693"/>
        <v>1</v>
      </c>
      <c r="AH4450">
        <f t="shared" si="689"/>
        <v>2.8</v>
      </c>
      <c r="AI4450">
        <v>0.14499999999999999</v>
      </c>
      <c r="AJ4450">
        <f t="shared" si="687"/>
        <v>0.40599999999999997</v>
      </c>
      <c r="AK4450" t="str">
        <f t="shared" si="690"/>
        <v/>
      </c>
      <c r="AL4450" t="str">
        <f t="shared" si="688"/>
        <v/>
      </c>
    </row>
    <row r="4451" spans="1:39" x14ac:dyDescent="0.2">
      <c r="A4451" t="s">
        <v>20347</v>
      </c>
      <c r="B4451" t="s">
        <v>58</v>
      </c>
      <c r="C4451" t="s">
        <v>20348</v>
      </c>
      <c r="D4451" s="1">
        <v>38372</v>
      </c>
      <c r="E4451" s="1">
        <v>43456</v>
      </c>
      <c r="F4451" t="s">
        <v>19</v>
      </c>
      <c r="I4451">
        <v>100</v>
      </c>
      <c r="J4451">
        <v>0</v>
      </c>
      <c r="K4451">
        <v>0</v>
      </c>
      <c r="L4451">
        <v>1602</v>
      </c>
      <c r="M4451">
        <v>1602</v>
      </c>
      <c r="N4451" t="s">
        <v>20</v>
      </c>
      <c r="O4451" t="s">
        <v>21</v>
      </c>
      <c r="P4451" t="s">
        <v>28</v>
      </c>
      <c r="Q4451" t="s">
        <v>34233</v>
      </c>
      <c r="R4451" t="s">
        <v>34233</v>
      </c>
      <c r="S4451" t="s">
        <v>33797</v>
      </c>
      <c r="T4451" t="s">
        <v>34362</v>
      </c>
      <c r="U4451" t="s">
        <v>32650</v>
      </c>
      <c r="V4451" t="s">
        <v>33073</v>
      </c>
      <c r="W4451">
        <v>460</v>
      </c>
      <c r="X4451">
        <v>2</v>
      </c>
      <c r="Y4451">
        <v>1</v>
      </c>
      <c r="Z4451">
        <v>920</v>
      </c>
      <c r="AA4451">
        <v>8.5</v>
      </c>
      <c r="AC4451">
        <v>5</v>
      </c>
      <c r="AD4451" t="str">
        <f t="shared" si="691"/>
        <v/>
      </c>
      <c r="AE4451" t="str">
        <f t="shared" si="694"/>
        <v/>
      </c>
      <c r="AF4451" t="str">
        <f t="shared" si="692"/>
        <v/>
      </c>
      <c r="AG4451">
        <f t="shared" si="693"/>
        <v>5</v>
      </c>
      <c r="AH4451">
        <f t="shared" si="689"/>
        <v>14</v>
      </c>
      <c r="AI4451">
        <v>0.14499999999999999</v>
      </c>
      <c r="AJ4451">
        <f t="shared" si="687"/>
        <v>2.0299999999999998</v>
      </c>
      <c r="AK4451" t="str">
        <f t="shared" si="690"/>
        <v/>
      </c>
      <c r="AL4451" t="str">
        <f t="shared" si="688"/>
        <v/>
      </c>
    </row>
    <row r="4452" spans="1:39" x14ac:dyDescent="0.2">
      <c r="A4452" t="s">
        <v>20387</v>
      </c>
      <c r="B4452" t="s">
        <v>58</v>
      </c>
      <c r="C4452" t="s">
        <v>20388</v>
      </c>
      <c r="D4452" s="1">
        <v>38372</v>
      </c>
      <c r="E4452" s="1">
        <v>43456</v>
      </c>
      <c r="F4452" t="s">
        <v>19</v>
      </c>
      <c r="I4452">
        <v>100</v>
      </c>
      <c r="J4452">
        <v>0</v>
      </c>
      <c r="K4452">
        <v>0</v>
      </c>
      <c r="L4452">
        <v>1366</v>
      </c>
      <c r="M4452">
        <v>1366</v>
      </c>
      <c r="N4452" t="s">
        <v>20</v>
      </c>
      <c r="O4452" t="s">
        <v>20389</v>
      </c>
      <c r="P4452" t="s">
        <v>28</v>
      </c>
      <c r="Q4452" t="s">
        <v>34233</v>
      </c>
      <c r="R4452" t="s">
        <v>34233</v>
      </c>
      <c r="S4452" t="s">
        <v>32628</v>
      </c>
      <c r="T4452" t="s">
        <v>34357</v>
      </c>
      <c r="U4452" t="s">
        <v>32634</v>
      </c>
      <c r="V4452" t="s">
        <v>33073</v>
      </c>
      <c r="W4452">
        <v>200</v>
      </c>
      <c r="X4452">
        <v>2</v>
      </c>
      <c r="Y4452">
        <v>1</v>
      </c>
      <c r="Z4452">
        <v>400</v>
      </c>
      <c r="AA4452">
        <v>9.5</v>
      </c>
      <c r="AC4452">
        <v>1</v>
      </c>
      <c r="AD4452" t="str">
        <f t="shared" si="691"/>
        <v/>
      </c>
      <c r="AE4452" t="str">
        <f t="shared" si="694"/>
        <v/>
      </c>
      <c r="AF4452" t="str">
        <f t="shared" si="692"/>
        <v/>
      </c>
      <c r="AG4452">
        <f t="shared" si="693"/>
        <v>1</v>
      </c>
      <c r="AH4452">
        <f t="shared" si="689"/>
        <v>2.8</v>
      </c>
      <c r="AI4452">
        <v>0.14499999999999999</v>
      </c>
      <c r="AJ4452">
        <f t="shared" si="687"/>
        <v>0.40599999999999997</v>
      </c>
      <c r="AK4452" t="str">
        <f t="shared" si="690"/>
        <v/>
      </c>
      <c r="AL4452" t="str">
        <f t="shared" si="688"/>
        <v/>
      </c>
    </row>
    <row r="4453" spans="1:39" x14ac:dyDescent="0.2">
      <c r="A4453" t="s">
        <v>4716</v>
      </c>
      <c r="B4453" t="s">
        <v>58</v>
      </c>
      <c r="C4453" t="s">
        <v>4717</v>
      </c>
      <c r="D4453" s="1">
        <v>36026</v>
      </c>
      <c r="E4453" s="1">
        <v>44237</v>
      </c>
      <c r="F4453" t="s">
        <v>19</v>
      </c>
      <c r="I4453">
        <v>100</v>
      </c>
      <c r="J4453">
        <v>0</v>
      </c>
      <c r="K4453">
        <v>0</v>
      </c>
      <c r="L4453">
        <v>985</v>
      </c>
      <c r="M4453">
        <v>985</v>
      </c>
      <c r="N4453" t="s">
        <v>20</v>
      </c>
      <c r="O4453" t="s">
        <v>4718</v>
      </c>
      <c r="P4453" t="s">
        <v>28</v>
      </c>
      <c r="Q4453" t="s">
        <v>34233</v>
      </c>
      <c r="R4453" t="s">
        <v>34233</v>
      </c>
      <c r="S4453" t="s">
        <v>33797</v>
      </c>
      <c r="T4453" t="s">
        <v>34357</v>
      </c>
      <c r="AD4453" t="str">
        <f t="shared" si="691"/>
        <v/>
      </c>
      <c r="AE4453" t="str">
        <f t="shared" si="694"/>
        <v/>
      </c>
      <c r="AF4453" t="str">
        <f t="shared" si="692"/>
        <v/>
      </c>
      <c r="AG4453" s="17">
        <v>1</v>
      </c>
      <c r="AH4453">
        <f t="shared" si="689"/>
        <v>2.8</v>
      </c>
      <c r="AI4453">
        <v>0.14499999999999999</v>
      </c>
      <c r="AJ4453">
        <f t="shared" si="687"/>
        <v>0.40599999999999997</v>
      </c>
      <c r="AK4453" t="str">
        <f t="shared" si="690"/>
        <v/>
      </c>
      <c r="AL4453" t="str">
        <f t="shared" si="688"/>
        <v/>
      </c>
    </row>
    <row r="4454" spans="1:39" x14ac:dyDescent="0.2">
      <c r="A4454" t="s">
        <v>4022</v>
      </c>
      <c r="B4454" t="s">
        <v>58</v>
      </c>
      <c r="C4454" t="s">
        <v>4023</v>
      </c>
      <c r="D4454" s="1">
        <v>36026</v>
      </c>
      <c r="E4454" s="1">
        <v>44242</v>
      </c>
      <c r="F4454" t="s">
        <v>19</v>
      </c>
      <c r="I4454">
        <v>100</v>
      </c>
      <c r="J4454">
        <v>0</v>
      </c>
      <c r="K4454">
        <v>0</v>
      </c>
      <c r="L4454">
        <v>1182</v>
      </c>
      <c r="M4454">
        <v>1182</v>
      </c>
      <c r="N4454" t="s">
        <v>20</v>
      </c>
      <c r="O4454" t="s">
        <v>4024</v>
      </c>
      <c r="P4454" t="s">
        <v>28</v>
      </c>
      <c r="Q4454" t="s">
        <v>34233</v>
      </c>
      <c r="R4454" t="s">
        <v>34233</v>
      </c>
      <c r="S4454" t="s">
        <v>32628</v>
      </c>
      <c r="T4454" t="s">
        <v>34357</v>
      </c>
      <c r="U4454" t="s">
        <v>32634</v>
      </c>
      <c r="V4454" t="s">
        <v>33074</v>
      </c>
      <c r="X4454">
        <v>2</v>
      </c>
      <c r="Y4454" t="s">
        <v>32661</v>
      </c>
      <c r="AA4454">
        <v>8.5</v>
      </c>
      <c r="AB4454">
        <v>25</v>
      </c>
      <c r="AC4454">
        <v>1</v>
      </c>
      <c r="AD4454" t="str">
        <f t="shared" si="691"/>
        <v/>
      </c>
      <c r="AE4454" t="str">
        <f t="shared" si="694"/>
        <v/>
      </c>
      <c r="AF4454" t="str">
        <f t="shared" si="692"/>
        <v/>
      </c>
      <c r="AG4454">
        <f>IF((S4454&lt;&gt;"tühi")*(AC4454&lt;&gt;""),AC4454,"")</f>
        <v>1</v>
      </c>
      <c r="AH4454">
        <f t="shared" si="689"/>
        <v>2.8</v>
      </c>
      <c r="AI4454">
        <v>0.14499999999999999</v>
      </c>
      <c r="AJ4454">
        <f t="shared" si="687"/>
        <v>0.40599999999999997</v>
      </c>
      <c r="AK4454" t="str">
        <f t="shared" si="690"/>
        <v/>
      </c>
      <c r="AL4454" t="str">
        <f t="shared" si="688"/>
        <v/>
      </c>
    </row>
    <row r="4455" spans="1:39" x14ac:dyDescent="0.2">
      <c r="A4455" t="s">
        <v>4701</v>
      </c>
      <c r="B4455" t="s">
        <v>58</v>
      </c>
      <c r="C4455" t="s">
        <v>4702</v>
      </c>
      <c r="D4455" s="1">
        <v>36026</v>
      </c>
      <c r="E4455" s="1">
        <v>44561</v>
      </c>
      <c r="F4455" t="s">
        <v>19</v>
      </c>
      <c r="I4455">
        <v>100</v>
      </c>
      <c r="J4455">
        <v>0</v>
      </c>
      <c r="K4455">
        <v>0</v>
      </c>
      <c r="L4455">
        <v>1470</v>
      </c>
      <c r="M4455">
        <v>1470</v>
      </c>
      <c r="N4455" t="s">
        <v>20</v>
      </c>
      <c r="O4455" t="s">
        <v>4703</v>
      </c>
      <c r="P4455" t="s">
        <v>28</v>
      </c>
      <c r="Q4455" t="s">
        <v>34233</v>
      </c>
      <c r="R4455" t="s">
        <v>34233</v>
      </c>
      <c r="S4455" t="s">
        <v>33804</v>
      </c>
      <c r="T4455" t="s">
        <v>34365</v>
      </c>
      <c r="AD4455" t="str">
        <f t="shared" si="691"/>
        <v/>
      </c>
      <c r="AE4455" t="str">
        <f t="shared" si="694"/>
        <v/>
      </c>
      <c r="AF4455" t="str">
        <f t="shared" si="692"/>
        <v/>
      </c>
      <c r="AG4455" s="17">
        <v>1</v>
      </c>
      <c r="AH4455">
        <f t="shared" si="689"/>
        <v>2.8</v>
      </c>
      <c r="AI4455">
        <v>0.14499999999999999</v>
      </c>
      <c r="AJ4455">
        <f t="shared" si="687"/>
        <v>0.40599999999999997</v>
      </c>
      <c r="AK4455" t="str">
        <f t="shared" si="690"/>
        <v/>
      </c>
      <c r="AL4455" t="str">
        <f t="shared" si="688"/>
        <v/>
      </c>
    </row>
    <row r="4456" spans="1:39" x14ac:dyDescent="0.2">
      <c r="A4456" t="s">
        <v>4019</v>
      </c>
      <c r="B4456" t="s">
        <v>58</v>
      </c>
      <c r="C4456" t="s">
        <v>4020</v>
      </c>
      <c r="D4456" s="1">
        <v>36026</v>
      </c>
      <c r="E4456" s="1">
        <v>44237</v>
      </c>
      <c r="F4456" t="s">
        <v>19</v>
      </c>
      <c r="I4456">
        <v>100</v>
      </c>
      <c r="J4456">
        <v>0</v>
      </c>
      <c r="K4456">
        <v>0</v>
      </c>
      <c r="L4456">
        <v>1317</v>
      </c>
      <c r="M4456">
        <v>1317</v>
      </c>
      <c r="N4456" t="s">
        <v>20</v>
      </c>
      <c r="O4456" t="s">
        <v>4021</v>
      </c>
      <c r="P4456" t="s">
        <v>28</v>
      </c>
      <c r="Q4456" t="s">
        <v>34233</v>
      </c>
      <c r="R4456" t="s">
        <v>34233</v>
      </c>
      <c r="S4456" t="s">
        <v>33797</v>
      </c>
      <c r="T4456" t="s">
        <v>34365</v>
      </c>
      <c r="AD4456" t="str">
        <f t="shared" si="691"/>
        <v/>
      </c>
      <c r="AE4456" t="str">
        <f t="shared" si="694"/>
        <v/>
      </c>
      <c r="AF4456" t="str">
        <f t="shared" si="692"/>
        <v/>
      </c>
      <c r="AG4456" s="17">
        <v>1</v>
      </c>
      <c r="AH4456">
        <f t="shared" si="689"/>
        <v>2.8</v>
      </c>
      <c r="AI4456">
        <v>0.14499999999999999</v>
      </c>
      <c r="AJ4456">
        <f t="shared" si="687"/>
        <v>0.40599999999999997</v>
      </c>
      <c r="AK4456" t="str">
        <f t="shared" si="690"/>
        <v/>
      </c>
      <c r="AL4456" t="str">
        <f t="shared" si="688"/>
        <v/>
      </c>
    </row>
    <row r="4457" spans="1:39" x14ac:dyDescent="0.2">
      <c r="A4457" t="s">
        <v>13263</v>
      </c>
      <c r="B4457" t="s">
        <v>58</v>
      </c>
      <c r="C4457" t="s">
        <v>13264</v>
      </c>
      <c r="D4457" s="1">
        <v>36825</v>
      </c>
      <c r="E4457" s="1">
        <v>44561</v>
      </c>
      <c r="F4457" t="s">
        <v>19</v>
      </c>
      <c r="I4457">
        <v>100</v>
      </c>
      <c r="J4457">
        <v>0</v>
      </c>
      <c r="K4457">
        <v>0</v>
      </c>
      <c r="L4457">
        <v>1281</v>
      </c>
      <c r="M4457">
        <v>1281</v>
      </c>
      <c r="N4457" t="s">
        <v>20</v>
      </c>
      <c r="O4457" t="s">
        <v>13265</v>
      </c>
      <c r="P4457" t="s">
        <v>28</v>
      </c>
      <c r="Q4457" t="s">
        <v>32794</v>
      </c>
      <c r="R4457" t="s">
        <v>33782</v>
      </c>
      <c r="S4457" t="s">
        <v>33800</v>
      </c>
      <c r="T4457" t="s">
        <v>34365</v>
      </c>
      <c r="AD4457" t="str">
        <f t="shared" si="691"/>
        <v/>
      </c>
      <c r="AE4457" t="str">
        <f t="shared" si="694"/>
        <v/>
      </c>
      <c r="AF4457" t="str">
        <f t="shared" si="692"/>
        <v/>
      </c>
      <c r="AG4457" s="17">
        <v>1</v>
      </c>
      <c r="AH4457">
        <f t="shared" si="689"/>
        <v>2.8</v>
      </c>
      <c r="AI4457">
        <v>0.14499999999999999</v>
      </c>
      <c r="AJ4457">
        <f t="shared" si="687"/>
        <v>0.40599999999999997</v>
      </c>
      <c r="AK4457" t="str">
        <f t="shared" si="690"/>
        <v/>
      </c>
      <c r="AL4457" t="str">
        <f t="shared" si="688"/>
        <v/>
      </c>
    </row>
    <row r="4458" spans="1:39" x14ac:dyDescent="0.2">
      <c r="A4458" t="s">
        <v>5314</v>
      </c>
      <c r="B4458" t="s">
        <v>58</v>
      </c>
      <c r="C4458" t="s">
        <v>5315</v>
      </c>
      <c r="D4458" s="1">
        <v>36042</v>
      </c>
      <c r="E4458" s="1">
        <v>44561</v>
      </c>
      <c r="F4458" t="s">
        <v>19</v>
      </c>
      <c r="I4458">
        <v>100</v>
      </c>
      <c r="J4458">
        <v>0</v>
      </c>
      <c r="K4458">
        <v>0</v>
      </c>
      <c r="L4458">
        <v>856</v>
      </c>
      <c r="M4458">
        <v>856</v>
      </c>
      <c r="N4458" t="s">
        <v>20</v>
      </c>
      <c r="O4458" t="s">
        <v>5316</v>
      </c>
      <c r="P4458" t="s">
        <v>28</v>
      </c>
      <c r="Q4458" t="s">
        <v>34233</v>
      </c>
      <c r="R4458" t="s">
        <v>34233</v>
      </c>
      <c r="S4458" t="s">
        <v>32628</v>
      </c>
      <c r="T4458" t="s">
        <v>34365</v>
      </c>
      <c r="AD4458" t="str">
        <f t="shared" si="691"/>
        <v/>
      </c>
      <c r="AE4458" t="str">
        <f t="shared" si="694"/>
        <v/>
      </c>
      <c r="AF4458" t="str">
        <f t="shared" si="692"/>
        <v/>
      </c>
      <c r="AG4458" s="17">
        <v>1</v>
      </c>
      <c r="AH4458">
        <f t="shared" si="689"/>
        <v>2.8</v>
      </c>
      <c r="AI4458">
        <v>0.14499999999999999</v>
      </c>
      <c r="AJ4458">
        <f t="shared" ref="AJ4458:AJ4521" si="695">IF(COUNTBLANK(AH4458),"",AH4458*AI4458)</f>
        <v>0.40599999999999997</v>
      </c>
      <c r="AK4458" t="str">
        <f t="shared" si="690"/>
        <v/>
      </c>
      <c r="AL4458" t="str">
        <f t="shared" si="688"/>
        <v/>
      </c>
    </row>
    <row r="4459" spans="1:39" x14ac:dyDescent="0.2">
      <c r="A4459" t="s">
        <v>10753</v>
      </c>
      <c r="B4459" t="s">
        <v>58</v>
      </c>
      <c r="C4459" t="s">
        <v>10754</v>
      </c>
      <c r="D4459" s="1">
        <v>36480</v>
      </c>
      <c r="E4459" s="1">
        <v>44238</v>
      </c>
      <c r="F4459" t="s">
        <v>19</v>
      </c>
      <c r="I4459">
        <v>100</v>
      </c>
      <c r="J4459">
        <v>0</v>
      </c>
      <c r="K4459">
        <v>0</v>
      </c>
      <c r="L4459">
        <v>897</v>
      </c>
      <c r="M4459">
        <v>897</v>
      </c>
      <c r="N4459" t="s">
        <v>20</v>
      </c>
      <c r="O4459" t="s">
        <v>10755</v>
      </c>
      <c r="P4459" t="s">
        <v>28</v>
      </c>
      <c r="Q4459" t="s">
        <v>34233</v>
      </c>
      <c r="R4459" t="s">
        <v>34233</v>
      </c>
      <c r="S4459" t="s">
        <v>32628</v>
      </c>
      <c r="T4459" t="s">
        <v>34365</v>
      </c>
      <c r="AD4459" t="str">
        <f t="shared" si="691"/>
        <v/>
      </c>
      <c r="AE4459" t="str">
        <f t="shared" si="694"/>
        <v/>
      </c>
      <c r="AF4459" t="str">
        <f t="shared" si="692"/>
        <v/>
      </c>
      <c r="AG4459" s="17">
        <v>1</v>
      </c>
      <c r="AH4459">
        <f t="shared" si="689"/>
        <v>2.8</v>
      </c>
      <c r="AI4459">
        <v>0.14499999999999999</v>
      </c>
      <c r="AJ4459">
        <f t="shared" si="695"/>
        <v>0.40599999999999997</v>
      </c>
      <c r="AK4459" t="str">
        <f t="shared" si="690"/>
        <v/>
      </c>
      <c r="AL4459" t="str">
        <f t="shared" ref="AL4459:AL4522" si="696">IF(COUNTBLANK(AK4459),"",AK4459*AI4459)</f>
        <v/>
      </c>
    </row>
    <row r="4460" spans="1:39" x14ac:dyDescent="0.2">
      <c r="A4460" t="s">
        <v>4713</v>
      </c>
      <c r="B4460" t="s">
        <v>58</v>
      </c>
      <c r="C4460" t="s">
        <v>4714</v>
      </c>
      <c r="D4460" s="1">
        <v>36026</v>
      </c>
      <c r="E4460" s="1">
        <v>44561</v>
      </c>
      <c r="F4460" t="s">
        <v>19</v>
      </c>
      <c r="I4460">
        <v>100</v>
      </c>
      <c r="J4460">
        <v>0</v>
      </c>
      <c r="K4460">
        <v>0</v>
      </c>
      <c r="L4460">
        <v>912</v>
      </c>
      <c r="M4460">
        <v>912</v>
      </c>
      <c r="N4460" t="s">
        <v>20</v>
      </c>
      <c r="O4460" t="s">
        <v>4715</v>
      </c>
      <c r="P4460" t="s">
        <v>28</v>
      </c>
      <c r="Q4460" t="s">
        <v>34233</v>
      </c>
      <c r="R4460" t="s">
        <v>34233</v>
      </c>
      <c r="S4460" t="s">
        <v>32628</v>
      </c>
      <c r="T4460" t="s">
        <v>34357</v>
      </c>
      <c r="U4460" t="s">
        <v>32634</v>
      </c>
      <c r="V4460" t="s">
        <v>33075</v>
      </c>
      <c r="X4460">
        <v>2</v>
      </c>
      <c r="Y4460" t="s">
        <v>32661</v>
      </c>
      <c r="AA4460">
        <v>8.5</v>
      </c>
      <c r="AB4460">
        <v>25</v>
      </c>
      <c r="AC4460">
        <v>1</v>
      </c>
      <c r="AD4460" t="str">
        <f t="shared" si="691"/>
        <v/>
      </c>
      <c r="AE4460" t="str">
        <f t="shared" si="694"/>
        <v/>
      </c>
      <c r="AF4460" t="str">
        <f t="shared" si="692"/>
        <v/>
      </c>
      <c r="AG4460">
        <f>IF((S4460&lt;&gt;"tühi")*(AC4460&lt;&gt;""),AC4460,"")</f>
        <v>1</v>
      </c>
      <c r="AH4460">
        <f t="shared" si="689"/>
        <v>2.8</v>
      </c>
      <c r="AI4460">
        <v>0.14499999999999999</v>
      </c>
      <c r="AJ4460">
        <f t="shared" si="695"/>
        <v>0.40599999999999997</v>
      </c>
      <c r="AK4460" t="str">
        <f t="shared" si="690"/>
        <v/>
      </c>
      <c r="AL4460" t="str">
        <f t="shared" si="696"/>
        <v/>
      </c>
    </row>
    <row r="4461" spans="1:39" x14ac:dyDescent="0.2">
      <c r="A4461" t="s">
        <v>8380</v>
      </c>
      <c r="B4461" t="s">
        <v>58</v>
      </c>
      <c r="C4461" t="s">
        <v>8381</v>
      </c>
      <c r="D4461" s="1">
        <v>36200</v>
      </c>
      <c r="E4461" s="1">
        <v>44561</v>
      </c>
      <c r="F4461" t="s">
        <v>39</v>
      </c>
      <c r="I4461">
        <v>100</v>
      </c>
      <c r="J4461">
        <v>0</v>
      </c>
      <c r="K4461">
        <v>0</v>
      </c>
      <c r="L4461">
        <v>402</v>
      </c>
      <c r="M4461">
        <v>402</v>
      </c>
      <c r="N4461" t="s">
        <v>20</v>
      </c>
      <c r="O4461" t="s">
        <v>8382</v>
      </c>
      <c r="P4461" t="s">
        <v>28</v>
      </c>
      <c r="Q4461" t="s">
        <v>34233</v>
      </c>
      <c r="R4461" t="s">
        <v>34233</v>
      </c>
      <c r="S4461" t="s">
        <v>33942</v>
      </c>
      <c r="T4461" t="s">
        <v>34233</v>
      </c>
      <c r="V4461" t="s">
        <v>33075</v>
      </c>
      <c r="AD4461" t="str">
        <f t="shared" si="691"/>
        <v/>
      </c>
      <c r="AE4461" t="str">
        <f t="shared" si="694"/>
        <v/>
      </c>
      <c r="AF4461" t="str">
        <f t="shared" si="692"/>
        <v/>
      </c>
      <c r="AG4461" t="str">
        <f>IF((S4461&lt;&gt;"tühi")*(AC4461&lt;&gt;""),AC4461,"")</f>
        <v/>
      </c>
      <c r="AH4461" t="str">
        <f t="shared" si="689"/>
        <v/>
      </c>
      <c r="AI4461">
        <v>0.14499999999999999</v>
      </c>
      <c r="AJ4461" t="str">
        <f t="shared" si="695"/>
        <v/>
      </c>
      <c r="AK4461" t="str">
        <f t="shared" si="690"/>
        <v/>
      </c>
      <c r="AL4461" t="str">
        <f t="shared" si="696"/>
        <v/>
      </c>
    </row>
    <row r="4462" spans="1:39" x14ac:dyDescent="0.2">
      <c r="A4462" t="s">
        <v>4844</v>
      </c>
      <c r="B4462" t="s">
        <v>58</v>
      </c>
      <c r="C4462" t="s">
        <v>4845</v>
      </c>
      <c r="D4462" s="1">
        <v>36042</v>
      </c>
      <c r="E4462" s="1">
        <v>44242</v>
      </c>
      <c r="F4462" t="s">
        <v>19</v>
      </c>
      <c r="I4462">
        <v>100</v>
      </c>
      <c r="J4462">
        <v>0</v>
      </c>
      <c r="K4462">
        <v>0</v>
      </c>
      <c r="L4462">
        <v>1088</v>
      </c>
      <c r="M4462">
        <v>1088</v>
      </c>
      <c r="N4462" t="s">
        <v>20</v>
      </c>
      <c r="O4462" t="s">
        <v>4846</v>
      </c>
      <c r="P4462" t="s">
        <v>28</v>
      </c>
      <c r="Q4462" t="s">
        <v>34233</v>
      </c>
      <c r="R4462" t="s">
        <v>34233</v>
      </c>
      <c r="S4462" t="s">
        <v>32628</v>
      </c>
      <c r="T4462" t="s">
        <v>34365</v>
      </c>
      <c r="U4462" t="s">
        <v>32634</v>
      </c>
      <c r="V4462" t="s">
        <v>33076</v>
      </c>
      <c r="W4462">
        <v>119.9</v>
      </c>
      <c r="X4462">
        <v>2</v>
      </c>
      <c r="Y4462" t="s">
        <v>32654</v>
      </c>
      <c r="Z4462">
        <v>156.6</v>
      </c>
      <c r="AB4462">
        <v>11</v>
      </c>
      <c r="AC4462">
        <v>1</v>
      </c>
      <c r="AD4462" t="str">
        <f t="shared" si="691"/>
        <v/>
      </c>
      <c r="AE4462" t="str">
        <f t="shared" si="694"/>
        <v/>
      </c>
      <c r="AF4462" t="str">
        <f t="shared" si="692"/>
        <v/>
      </c>
      <c r="AG4462">
        <f>IF((S4462&lt;&gt;"tühi")*(AC4462&lt;&gt;""),AC4462,"")</f>
        <v>1</v>
      </c>
      <c r="AH4462">
        <f t="shared" si="689"/>
        <v>2.8</v>
      </c>
      <c r="AI4462">
        <v>0.14499999999999999</v>
      </c>
      <c r="AJ4462">
        <f t="shared" si="695"/>
        <v>0.40599999999999997</v>
      </c>
      <c r="AK4462" t="str">
        <f t="shared" si="690"/>
        <v/>
      </c>
      <c r="AL4462" t="str">
        <f t="shared" si="696"/>
        <v/>
      </c>
    </row>
    <row r="4463" spans="1:39" x14ac:dyDescent="0.2">
      <c r="A4463" t="s">
        <v>4710</v>
      </c>
      <c r="B4463" t="s">
        <v>58</v>
      </c>
      <c r="C4463" t="s">
        <v>4711</v>
      </c>
      <c r="D4463" s="1">
        <v>36026</v>
      </c>
      <c r="E4463" s="1">
        <v>44561</v>
      </c>
      <c r="F4463" t="s">
        <v>19</v>
      </c>
      <c r="I4463">
        <v>100</v>
      </c>
      <c r="J4463">
        <v>0</v>
      </c>
      <c r="K4463">
        <v>0</v>
      </c>
      <c r="L4463">
        <v>950</v>
      </c>
      <c r="M4463">
        <v>950</v>
      </c>
      <c r="N4463" t="s">
        <v>20</v>
      </c>
      <c r="O4463" t="s">
        <v>4712</v>
      </c>
      <c r="P4463" t="s">
        <v>28</v>
      </c>
      <c r="Q4463" t="s">
        <v>34233</v>
      </c>
      <c r="R4463" t="s">
        <v>34233</v>
      </c>
      <c r="S4463" t="s">
        <v>32628</v>
      </c>
      <c r="T4463" t="s">
        <v>34365</v>
      </c>
      <c r="AD4463" t="str">
        <f t="shared" si="691"/>
        <v/>
      </c>
      <c r="AE4463" t="str">
        <f t="shared" si="694"/>
        <v/>
      </c>
      <c r="AF4463" t="str">
        <f t="shared" si="692"/>
        <v/>
      </c>
      <c r="AG4463" s="17">
        <v>1</v>
      </c>
      <c r="AH4463">
        <f t="shared" si="689"/>
        <v>2.8</v>
      </c>
      <c r="AI4463">
        <v>0.14499999999999999</v>
      </c>
      <c r="AJ4463">
        <f t="shared" si="695"/>
        <v>0.40599999999999997</v>
      </c>
      <c r="AK4463" t="str">
        <f t="shared" si="690"/>
        <v/>
      </c>
      <c r="AL4463" t="str">
        <f t="shared" si="696"/>
        <v/>
      </c>
    </row>
    <row r="4464" spans="1:39" s="20" customFormat="1" x14ac:dyDescent="0.2">
      <c r="A4464" s="20" t="s">
        <v>32182</v>
      </c>
      <c r="B4464" s="20" t="s">
        <v>58</v>
      </c>
      <c r="C4464" s="20" t="s">
        <v>32183</v>
      </c>
      <c r="D4464" s="21">
        <v>44561</v>
      </c>
      <c r="E4464" s="21">
        <v>44561</v>
      </c>
      <c r="F4464" s="20" t="s">
        <v>19</v>
      </c>
      <c r="I4464" s="20">
        <v>100</v>
      </c>
      <c r="J4464" s="20">
        <v>0</v>
      </c>
      <c r="K4464" s="20">
        <v>0</v>
      </c>
      <c r="L4464" s="20">
        <v>306</v>
      </c>
      <c r="M4464" s="20">
        <v>306</v>
      </c>
      <c r="N4464" s="20" t="s">
        <v>20</v>
      </c>
      <c r="O4464" s="20" t="s">
        <v>32184</v>
      </c>
      <c r="P4464" s="20" t="s">
        <v>28</v>
      </c>
      <c r="Q4464" s="20" t="s">
        <v>34233</v>
      </c>
      <c r="R4464" s="20" t="s">
        <v>34233</v>
      </c>
      <c r="S4464" s="20" t="s">
        <v>33942</v>
      </c>
      <c r="T4464" s="20" t="s">
        <v>34233</v>
      </c>
      <c r="V4464" s="20" t="s">
        <v>33053</v>
      </c>
      <c r="AD4464" s="20" t="str">
        <f t="shared" si="691"/>
        <v/>
      </c>
      <c r="AE4464" s="20" t="str">
        <f t="shared" si="694"/>
        <v/>
      </c>
      <c r="AF4464" s="20" t="str">
        <f t="shared" si="692"/>
        <v/>
      </c>
      <c r="AG4464" s="20" t="str">
        <f>IF((S4464&lt;&gt;"tühi")*(AC4464&lt;&gt;""),AC4464,"")</f>
        <v/>
      </c>
      <c r="AH4464" s="20" t="str">
        <f t="shared" ref="AH4464:AH4527" si="697">IF(AG4464="","",AG4464*2.8)</f>
        <v/>
      </c>
      <c r="AI4464" s="20">
        <v>0.14499999999999999</v>
      </c>
      <c r="AJ4464" s="20" t="str">
        <f t="shared" si="695"/>
        <v/>
      </c>
      <c r="AK4464" s="20" t="str">
        <f t="shared" ref="AK4464:AK4527" si="698">IF(AE4464="","",AE4464*2.8)</f>
        <v/>
      </c>
      <c r="AL4464" s="20" t="str">
        <f t="shared" si="696"/>
        <v/>
      </c>
      <c r="AM4464" s="20" t="s">
        <v>34211</v>
      </c>
    </row>
    <row r="4465" spans="1:39" x14ac:dyDescent="0.2">
      <c r="A4465" t="s">
        <v>14085</v>
      </c>
      <c r="B4465" t="s">
        <v>58</v>
      </c>
      <c r="C4465" t="s">
        <v>14086</v>
      </c>
      <c r="D4465" s="1">
        <v>37152</v>
      </c>
      <c r="E4465" s="1">
        <v>44242</v>
      </c>
      <c r="F4465" t="s">
        <v>19</v>
      </c>
      <c r="I4465">
        <v>100</v>
      </c>
      <c r="J4465">
        <v>0</v>
      </c>
      <c r="K4465">
        <v>0</v>
      </c>
      <c r="L4465">
        <v>819</v>
      </c>
      <c r="M4465">
        <v>819</v>
      </c>
      <c r="N4465" t="s">
        <v>20</v>
      </c>
      <c r="O4465" t="s">
        <v>14087</v>
      </c>
      <c r="P4465" t="s">
        <v>28</v>
      </c>
      <c r="Q4465" t="s">
        <v>34233</v>
      </c>
      <c r="R4465" t="s">
        <v>34233</v>
      </c>
      <c r="S4465" t="s">
        <v>32628</v>
      </c>
      <c r="T4465" t="s">
        <v>34365</v>
      </c>
      <c r="AD4465" t="str">
        <f t="shared" si="691"/>
        <v/>
      </c>
      <c r="AE4465" t="str">
        <f t="shared" si="694"/>
        <v/>
      </c>
      <c r="AF4465" t="str">
        <f t="shared" si="692"/>
        <v/>
      </c>
      <c r="AG4465" s="17">
        <v>1</v>
      </c>
      <c r="AH4465">
        <f t="shared" si="697"/>
        <v>2.8</v>
      </c>
      <c r="AI4465">
        <v>0.14499999999999999</v>
      </c>
      <c r="AJ4465">
        <f t="shared" si="695"/>
        <v>0.40599999999999997</v>
      </c>
      <c r="AK4465" t="str">
        <f t="shared" si="698"/>
        <v/>
      </c>
      <c r="AL4465" t="str">
        <f t="shared" si="696"/>
        <v/>
      </c>
    </row>
    <row r="4466" spans="1:39" x14ac:dyDescent="0.2">
      <c r="A4466" t="s">
        <v>4707</v>
      </c>
      <c r="B4466" t="s">
        <v>58</v>
      </c>
      <c r="C4466" t="s">
        <v>4708</v>
      </c>
      <c r="D4466" s="1">
        <v>36026</v>
      </c>
      <c r="E4466" s="1">
        <v>44561</v>
      </c>
      <c r="F4466" t="s">
        <v>19</v>
      </c>
      <c r="I4466">
        <v>100</v>
      </c>
      <c r="J4466">
        <v>0</v>
      </c>
      <c r="K4466">
        <v>0</v>
      </c>
      <c r="L4466">
        <v>1048</v>
      </c>
      <c r="M4466">
        <v>1048</v>
      </c>
      <c r="N4466" t="s">
        <v>20</v>
      </c>
      <c r="O4466" t="s">
        <v>4709</v>
      </c>
      <c r="P4466" t="s">
        <v>28</v>
      </c>
      <c r="Q4466" t="s">
        <v>32794</v>
      </c>
      <c r="R4466" t="s">
        <v>33782</v>
      </c>
      <c r="S4466" t="s">
        <v>32628</v>
      </c>
      <c r="T4466" t="s">
        <v>34365</v>
      </c>
      <c r="AD4466" t="str">
        <f t="shared" si="691"/>
        <v/>
      </c>
      <c r="AE4466" t="str">
        <f t="shared" si="694"/>
        <v/>
      </c>
      <c r="AF4466" t="str">
        <f t="shared" si="692"/>
        <v/>
      </c>
      <c r="AG4466" s="17">
        <v>1</v>
      </c>
      <c r="AH4466">
        <f t="shared" si="697"/>
        <v>2.8</v>
      </c>
      <c r="AI4466">
        <v>0.14499999999999999</v>
      </c>
      <c r="AJ4466">
        <f t="shared" si="695"/>
        <v>0.40599999999999997</v>
      </c>
      <c r="AK4466" t="str">
        <f t="shared" si="698"/>
        <v/>
      </c>
      <c r="AL4466" t="str">
        <f t="shared" si="696"/>
        <v/>
      </c>
    </row>
    <row r="4467" spans="1:39" x14ac:dyDescent="0.2">
      <c r="A4467" t="s">
        <v>4958</v>
      </c>
      <c r="B4467" t="s">
        <v>58</v>
      </c>
      <c r="C4467" t="s">
        <v>4959</v>
      </c>
      <c r="D4467" s="1">
        <v>36042</v>
      </c>
      <c r="E4467" s="1">
        <v>44242</v>
      </c>
      <c r="F4467" t="s">
        <v>19</v>
      </c>
      <c r="I4467">
        <v>100</v>
      </c>
      <c r="J4467">
        <v>0</v>
      </c>
      <c r="K4467">
        <v>0</v>
      </c>
      <c r="L4467">
        <v>990</v>
      </c>
      <c r="M4467">
        <v>990</v>
      </c>
      <c r="N4467" t="s">
        <v>20</v>
      </c>
      <c r="O4467" t="s">
        <v>4960</v>
      </c>
      <c r="P4467" t="s">
        <v>28</v>
      </c>
      <c r="Q4467" t="s">
        <v>34233</v>
      </c>
      <c r="R4467" t="s">
        <v>34233</v>
      </c>
      <c r="S4467" t="s">
        <v>32628</v>
      </c>
      <c r="T4467" t="s">
        <v>34365</v>
      </c>
      <c r="AD4467" t="str">
        <f t="shared" si="691"/>
        <v/>
      </c>
      <c r="AE4467" t="str">
        <f t="shared" si="694"/>
        <v/>
      </c>
      <c r="AF4467" t="str">
        <f t="shared" si="692"/>
        <v/>
      </c>
      <c r="AG4467" s="17">
        <v>1</v>
      </c>
      <c r="AH4467">
        <f t="shared" si="697"/>
        <v>2.8</v>
      </c>
      <c r="AI4467">
        <v>0.14499999999999999</v>
      </c>
      <c r="AJ4467">
        <f t="shared" si="695"/>
        <v>0.40599999999999997</v>
      </c>
      <c r="AK4467" t="str">
        <f t="shared" si="698"/>
        <v/>
      </c>
      <c r="AL4467" t="str">
        <f t="shared" si="696"/>
        <v/>
      </c>
    </row>
    <row r="4468" spans="1:39" x14ac:dyDescent="0.2">
      <c r="A4468" t="s">
        <v>4704</v>
      </c>
      <c r="B4468" t="s">
        <v>58</v>
      </c>
      <c r="C4468" t="s">
        <v>4705</v>
      </c>
      <c r="D4468" s="1">
        <v>36026</v>
      </c>
      <c r="E4468" s="1">
        <v>44561</v>
      </c>
      <c r="F4468" t="s">
        <v>19</v>
      </c>
      <c r="I4468">
        <v>100</v>
      </c>
      <c r="J4468">
        <v>0</v>
      </c>
      <c r="K4468">
        <v>0</v>
      </c>
      <c r="L4468">
        <v>1160</v>
      </c>
      <c r="M4468">
        <v>1160</v>
      </c>
      <c r="N4468" t="s">
        <v>20</v>
      </c>
      <c r="O4468" t="s">
        <v>4706</v>
      </c>
      <c r="P4468" t="s">
        <v>28</v>
      </c>
      <c r="Q4468" t="s">
        <v>34233</v>
      </c>
      <c r="R4468" t="s">
        <v>34233</v>
      </c>
      <c r="S4468" t="s">
        <v>33797</v>
      </c>
      <c r="T4468" t="s">
        <v>34365</v>
      </c>
      <c r="AD4468" t="str">
        <f t="shared" si="691"/>
        <v/>
      </c>
      <c r="AE4468" t="str">
        <f t="shared" si="694"/>
        <v/>
      </c>
      <c r="AF4468" t="str">
        <f t="shared" si="692"/>
        <v/>
      </c>
      <c r="AG4468" s="17">
        <v>1</v>
      </c>
      <c r="AH4468">
        <f t="shared" si="697"/>
        <v>2.8</v>
      </c>
      <c r="AI4468">
        <v>0.14499999999999999</v>
      </c>
      <c r="AJ4468">
        <f t="shared" si="695"/>
        <v>0.40599999999999997</v>
      </c>
      <c r="AK4468" t="str">
        <f t="shared" si="698"/>
        <v/>
      </c>
      <c r="AL4468" t="str">
        <f t="shared" si="696"/>
        <v/>
      </c>
    </row>
    <row r="4469" spans="1:39" x14ac:dyDescent="0.2">
      <c r="A4469" t="s">
        <v>31699</v>
      </c>
      <c r="B4469" t="s">
        <v>58</v>
      </c>
      <c r="C4469" t="s">
        <v>31700</v>
      </c>
      <c r="D4469" s="1">
        <v>44145</v>
      </c>
      <c r="E4469" s="1">
        <v>44546</v>
      </c>
      <c r="F4469" t="s">
        <v>26</v>
      </c>
      <c r="I4469">
        <v>100</v>
      </c>
      <c r="J4469">
        <v>0</v>
      </c>
      <c r="K4469">
        <v>0</v>
      </c>
      <c r="L4469">
        <v>2044</v>
      </c>
      <c r="M4469">
        <v>2044</v>
      </c>
      <c r="N4469" t="s">
        <v>20</v>
      </c>
      <c r="O4469" t="s">
        <v>31701</v>
      </c>
      <c r="P4469" t="s">
        <v>44</v>
      </c>
      <c r="Q4469" t="s">
        <v>34233</v>
      </c>
      <c r="R4469" t="s">
        <v>34233</v>
      </c>
      <c r="S4469" t="s">
        <v>34233</v>
      </c>
      <c r="T4469" t="s">
        <v>34233</v>
      </c>
      <c r="AD4469" t="str">
        <f t="shared" si="691"/>
        <v/>
      </c>
      <c r="AE4469" t="str">
        <f t="shared" si="694"/>
        <v/>
      </c>
      <c r="AF4469" t="str">
        <f t="shared" si="692"/>
        <v/>
      </c>
      <c r="AG4469" t="str">
        <f>IF((S4469&lt;&gt;"tühi")*(AC4469&lt;&gt;""),AC4469,"")</f>
        <v/>
      </c>
      <c r="AH4469" t="str">
        <f t="shared" si="697"/>
        <v/>
      </c>
      <c r="AI4469">
        <v>0.14499999999999999</v>
      </c>
      <c r="AJ4469" t="str">
        <f t="shared" si="695"/>
        <v/>
      </c>
      <c r="AK4469" t="str">
        <f t="shared" si="698"/>
        <v/>
      </c>
      <c r="AL4469" t="str">
        <f t="shared" si="696"/>
        <v/>
      </c>
    </row>
    <row r="4470" spans="1:39" x14ac:dyDescent="0.2">
      <c r="A4470" t="s">
        <v>26232</v>
      </c>
      <c r="B4470" t="s">
        <v>58</v>
      </c>
      <c r="C4470" t="s">
        <v>26233</v>
      </c>
      <c r="D4470" s="1">
        <v>40988</v>
      </c>
      <c r="E4470" s="1">
        <v>44560</v>
      </c>
      <c r="F4470" t="s">
        <v>26</v>
      </c>
      <c r="I4470">
        <v>100</v>
      </c>
      <c r="J4470">
        <v>0</v>
      </c>
      <c r="K4470">
        <v>0</v>
      </c>
      <c r="L4470">
        <v>3151</v>
      </c>
      <c r="M4470">
        <v>3151</v>
      </c>
      <c r="N4470" t="s">
        <v>20</v>
      </c>
      <c r="O4470" t="s">
        <v>26234</v>
      </c>
      <c r="P4470" t="s">
        <v>44</v>
      </c>
      <c r="Q4470" t="s">
        <v>34233</v>
      </c>
      <c r="R4470" t="s">
        <v>34233</v>
      </c>
      <c r="S4470" t="s">
        <v>34233</v>
      </c>
      <c r="T4470" t="s">
        <v>34233</v>
      </c>
      <c r="AD4470" t="str">
        <f t="shared" si="691"/>
        <v/>
      </c>
      <c r="AE4470" t="str">
        <f t="shared" si="694"/>
        <v/>
      </c>
      <c r="AF4470" t="str">
        <f t="shared" si="692"/>
        <v/>
      </c>
      <c r="AG4470" t="str">
        <f>IF((S4470&lt;&gt;"tühi")*(AC4470&lt;&gt;""),AC4470,"")</f>
        <v/>
      </c>
      <c r="AH4470" t="str">
        <f t="shared" si="697"/>
        <v/>
      </c>
      <c r="AI4470">
        <v>0.14499999999999999</v>
      </c>
      <c r="AJ4470" t="str">
        <f t="shared" si="695"/>
        <v/>
      </c>
      <c r="AK4470" t="str">
        <f t="shared" si="698"/>
        <v/>
      </c>
      <c r="AL4470" t="str">
        <f t="shared" si="696"/>
        <v/>
      </c>
    </row>
    <row r="4471" spans="1:39" x14ac:dyDescent="0.2">
      <c r="A4471" t="s">
        <v>7641</v>
      </c>
      <c r="B4471" t="s">
        <v>58</v>
      </c>
      <c r="C4471" t="s">
        <v>7642</v>
      </c>
      <c r="D4471" s="1">
        <v>36234</v>
      </c>
      <c r="E4471" s="1">
        <v>44092</v>
      </c>
      <c r="F4471" t="s">
        <v>19</v>
      </c>
      <c r="I4471">
        <v>100</v>
      </c>
      <c r="J4471">
        <v>0</v>
      </c>
      <c r="K4471">
        <v>0</v>
      </c>
      <c r="L4471">
        <v>1073</v>
      </c>
      <c r="M4471">
        <v>1073</v>
      </c>
      <c r="N4471" t="s">
        <v>20</v>
      </c>
      <c r="O4471" t="s">
        <v>7643</v>
      </c>
      <c r="P4471" t="s">
        <v>28</v>
      </c>
      <c r="Q4471" t="s">
        <v>34233</v>
      </c>
      <c r="R4471" t="s">
        <v>34233</v>
      </c>
      <c r="S4471" t="s">
        <v>33798</v>
      </c>
      <c r="T4471" t="s">
        <v>34365</v>
      </c>
      <c r="U4471" t="s">
        <v>32634</v>
      </c>
      <c r="V4471" t="s">
        <v>32696</v>
      </c>
      <c r="W4471">
        <v>214</v>
      </c>
      <c r="Y4471">
        <v>1</v>
      </c>
      <c r="AA4471">
        <v>8.5</v>
      </c>
      <c r="AC4471">
        <v>1</v>
      </c>
      <c r="AD4471" t="str">
        <f t="shared" si="691"/>
        <v/>
      </c>
      <c r="AE4471" t="str">
        <f t="shared" si="694"/>
        <v/>
      </c>
      <c r="AF4471" t="str">
        <f t="shared" si="692"/>
        <v/>
      </c>
      <c r="AG4471">
        <f>IF((S4471&lt;&gt;"tühi")*(AC4471&lt;&gt;""),AC4471,"")</f>
        <v>1</v>
      </c>
      <c r="AH4471">
        <f t="shared" si="697"/>
        <v>2.8</v>
      </c>
      <c r="AI4471">
        <v>0.14499999999999999</v>
      </c>
      <c r="AJ4471">
        <f t="shared" si="695"/>
        <v>0.40599999999999997</v>
      </c>
      <c r="AK4471" t="str">
        <f t="shared" si="698"/>
        <v/>
      </c>
      <c r="AL4471" t="str">
        <f t="shared" si="696"/>
        <v/>
      </c>
    </row>
    <row r="4472" spans="1:39" x14ac:dyDescent="0.2">
      <c r="A4472" t="s">
        <v>11877</v>
      </c>
      <c r="B4472" t="s">
        <v>58</v>
      </c>
      <c r="C4472" t="s">
        <v>11878</v>
      </c>
      <c r="D4472" s="1">
        <v>36608</v>
      </c>
      <c r="E4472" s="1">
        <v>44237</v>
      </c>
      <c r="F4472" t="s">
        <v>19</v>
      </c>
      <c r="I4472">
        <v>100</v>
      </c>
      <c r="J4472">
        <v>0</v>
      </c>
      <c r="K4472">
        <v>0</v>
      </c>
      <c r="L4472">
        <v>1168</v>
      </c>
      <c r="M4472">
        <v>1168</v>
      </c>
      <c r="N4472" t="s">
        <v>20</v>
      </c>
      <c r="O4472" t="s">
        <v>11879</v>
      </c>
      <c r="P4472" t="s">
        <v>28</v>
      </c>
      <c r="Q4472" t="s">
        <v>34233</v>
      </c>
      <c r="R4472" t="s">
        <v>34233</v>
      </c>
      <c r="S4472" t="s">
        <v>32628</v>
      </c>
      <c r="T4472" t="s">
        <v>34365</v>
      </c>
      <c r="AD4472" t="str">
        <f t="shared" si="691"/>
        <v/>
      </c>
      <c r="AE4472" t="str">
        <f t="shared" si="694"/>
        <v/>
      </c>
      <c r="AF4472" t="str">
        <f t="shared" si="692"/>
        <v/>
      </c>
      <c r="AG4472" s="17">
        <v>1</v>
      </c>
      <c r="AH4472">
        <f t="shared" si="697"/>
        <v>2.8</v>
      </c>
      <c r="AI4472">
        <v>0.14499999999999999</v>
      </c>
      <c r="AJ4472">
        <f t="shared" si="695"/>
        <v>0.40599999999999997</v>
      </c>
      <c r="AK4472" t="str">
        <f t="shared" si="698"/>
        <v/>
      </c>
      <c r="AL4472" t="str">
        <f t="shared" si="696"/>
        <v/>
      </c>
    </row>
    <row r="4473" spans="1:39" x14ac:dyDescent="0.2">
      <c r="A4473" t="s">
        <v>5355</v>
      </c>
      <c r="B4473" t="s">
        <v>58</v>
      </c>
      <c r="C4473" t="s">
        <v>5356</v>
      </c>
      <c r="D4473" s="1">
        <v>36042</v>
      </c>
      <c r="E4473" s="1">
        <v>44237</v>
      </c>
      <c r="F4473" t="s">
        <v>19</v>
      </c>
      <c r="I4473">
        <v>100</v>
      </c>
      <c r="J4473">
        <v>0</v>
      </c>
      <c r="K4473">
        <v>0</v>
      </c>
      <c r="L4473">
        <v>895</v>
      </c>
      <c r="M4473">
        <v>895</v>
      </c>
      <c r="N4473" t="s">
        <v>20</v>
      </c>
      <c r="O4473" t="s">
        <v>5357</v>
      </c>
      <c r="P4473" t="s">
        <v>28</v>
      </c>
      <c r="Q4473" t="s">
        <v>34233</v>
      </c>
      <c r="R4473" t="s">
        <v>34233</v>
      </c>
      <c r="S4473" t="s">
        <v>32628</v>
      </c>
      <c r="T4473" t="s">
        <v>34357</v>
      </c>
      <c r="AD4473" t="str">
        <f t="shared" si="691"/>
        <v/>
      </c>
      <c r="AE4473" t="str">
        <f t="shared" si="694"/>
        <v/>
      </c>
      <c r="AF4473" t="str">
        <f t="shared" si="692"/>
        <v/>
      </c>
      <c r="AG4473" s="17">
        <v>1</v>
      </c>
      <c r="AH4473">
        <f t="shared" si="697"/>
        <v>2.8</v>
      </c>
      <c r="AI4473">
        <v>0.14499999999999999</v>
      </c>
      <c r="AJ4473">
        <f t="shared" si="695"/>
        <v>0.40599999999999997</v>
      </c>
      <c r="AK4473" t="str">
        <f t="shared" si="698"/>
        <v/>
      </c>
      <c r="AL4473" t="str">
        <f t="shared" si="696"/>
        <v/>
      </c>
    </row>
    <row r="4474" spans="1:39" x14ac:dyDescent="0.2">
      <c r="A4474" t="s">
        <v>1109</v>
      </c>
      <c r="B4474" t="s">
        <v>58</v>
      </c>
      <c r="C4474" t="s">
        <v>1110</v>
      </c>
      <c r="D4474" s="1">
        <v>35296</v>
      </c>
      <c r="E4474" s="1">
        <v>44560</v>
      </c>
      <c r="F4474" t="s">
        <v>19</v>
      </c>
      <c r="I4474">
        <v>100</v>
      </c>
      <c r="J4474">
        <v>0</v>
      </c>
      <c r="K4474">
        <v>0</v>
      </c>
      <c r="L4474">
        <v>5559</v>
      </c>
      <c r="M4474">
        <v>5559</v>
      </c>
      <c r="N4474" t="s">
        <v>20</v>
      </c>
      <c r="O4474" t="s">
        <v>1111</v>
      </c>
      <c r="P4474" t="s">
        <v>28</v>
      </c>
      <c r="Q4474" t="s">
        <v>34233</v>
      </c>
      <c r="R4474" t="s">
        <v>34233</v>
      </c>
      <c r="S4474" t="s">
        <v>33797</v>
      </c>
      <c r="T4474" t="s">
        <v>34349</v>
      </c>
      <c r="AD4474" t="str">
        <f t="shared" si="691"/>
        <v/>
      </c>
      <c r="AE4474" t="str">
        <f t="shared" si="694"/>
        <v/>
      </c>
      <c r="AF4474" t="str">
        <f t="shared" si="692"/>
        <v/>
      </c>
      <c r="AG4474" s="17">
        <v>1</v>
      </c>
      <c r="AH4474">
        <f t="shared" si="697"/>
        <v>2.8</v>
      </c>
      <c r="AI4474">
        <v>0.14499999999999999</v>
      </c>
      <c r="AJ4474">
        <f t="shared" si="695"/>
        <v>0.40599999999999997</v>
      </c>
      <c r="AK4474" t="str">
        <f t="shared" si="698"/>
        <v/>
      </c>
      <c r="AL4474" t="str">
        <f t="shared" si="696"/>
        <v/>
      </c>
    </row>
    <row r="4475" spans="1:39" x14ac:dyDescent="0.2">
      <c r="A4475" t="s">
        <v>5353</v>
      </c>
      <c r="B4475" t="s">
        <v>58</v>
      </c>
      <c r="C4475" t="s">
        <v>5354</v>
      </c>
      <c r="D4475" s="1">
        <v>36042</v>
      </c>
      <c r="E4475" s="1">
        <v>44237</v>
      </c>
      <c r="F4475" t="s">
        <v>19</v>
      </c>
      <c r="I4475">
        <v>100</v>
      </c>
      <c r="J4475">
        <v>0</v>
      </c>
      <c r="K4475">
        <v>0</v>
      </c>
      <c r="L4475">
        <v>58</v>
      </c>
      <c r="M4475">
        <v>58</v>
      </c>
      <c r="N4475" t="s">
        <v>20</v>
      </c>
      <c r="P4475" t="s">
        <v>2356</v>
      </c>
      <c r="Q4475" t="s">
        <v>34233</v>
      </c>
      <c r="R4475" t="s">
        <v>34233</v>
      </c>
      <c r="S4475" t="s">
        <v>32627</v>
      </c>
      <c r="T4475" t="s">
        <v>32641</v>
      </c>
      <c r="AD4475" t="str">
        <f t="shared" si="691"/>
        <v/>
      </c>
      <c r="AE4475" t="str">
        <f t="shared" si="694"/>
        <v/>
      </c>
      <c r="AF4475" t="str">
        <f t="shared" si="692"/>
        <v/>
      </c>
      <c r="AG4475" t="str">
        <f>IF((S4475&lt;&gt;"tühi")*(AC4475&lt;&gt;""),AC4475,"")</f>
        <v/>
      </c>
      <c r="AH4475" t="str">
        <f t="shared" si="697"/>
        <v/>
      </c>
      <c r="AI4475">
        <v>0.14499999999999999</v>
      </c>
      <c r="AJ4475" t="str">
        <f t="shared" si="695"/>
        <v/>
      </c>
      <c r="AK4475" t="str">
        <f t="shared" si="698"/>
        <v/>
      </c>
      <c r="AL4475" t="str">
        <f t="shared" si="696"/>
        <v/>
      </c>
      <c r="AM4475" t="s">
        <v>34808</v>
      </c>
    </row>
    <row r="4476" spans="1:39" x14ac:dyDescent="0.2">
      <c r="A4476" t="s">
        <v>1058</v>
      </c>
      <c r="B4476" t="s">
        <v>58</v>
      </c>
      <c r="C4476" t="s">
        <v>1059</v>
      </c>
      <c r="D4476" s="1">
        <v>35296</v>
      </c>
      <c r="E4476" s="1">
        <v>44561</v>
      </c>
      <c r="F4476" t="s">
        <v>19</v>
      </c>
      <c r="I4476">
        <v>100</v>
      </c>
      <c r="J4476">
        <v>0</v>
      </c>
      <c r="K4476">
        <v>0</v>
      </c>
      <c r="L4476">
        <v>5651</v>
      </c>
      <c r="M4476">
        <v>5651</v>
      </c>
      <c r="N4476" t="s">
        <v>20</v>
      </c>
      <c r="O4476" t="s">
        <v>1060</v>
      </c>
      <c r="P4476" t="s">
        <v>28</v>
      </c>
      <c r="Q4476" t="s">
        <v>34234</v>
      </c>
      <c r="R4476" t="s">
        <v>34235</v>
      </c>
      <c r="S4476" t="s">
        <v>33801</v>
      </c>
      <c r="T4476" t="s">
        <v>34357</v>
      </c>
      <c r="AD4476" t="str">
        <f t="shared" si="691"/>
        <v/>
      </c>
      <c r="AE4476" t="str">
        <f t="shared" si="694"/>
        <v/>
      </c>
      <c r="AF4476" t="str">
        <f t="shared" si="692"/>
        <v/>
      </c>
      <c r="AG4476" s="17">
        <v>1</v>
      </c>
      <c r="AH4476">
        <f t="shared" si="697"/>
        <v>2.8</v>
      </c>
      <c r="AI4476">
        <v>0.14499999999999999</v>
      </c>
      <c r="AJ4476">
        <f t="shared" si="695"/>
        <v>0.40599999999999997</v>
      </c>
      <c r="AK4476" t="str">
        <f t="shared" si="698"/>
        <v/>
      </c>
      <c r="AL4476" t="str">
        <f t="shared" si="696"/>
        <v/>
      </c>
    </row>
    <row r="4477" spans="1:39" x14ac:dyDescent="0.2">
      <c r="A4477" t="s">
        <v>4689</v>
      </c>
      <c r="B4477" t="s">
        <v>58</v>
      </c>
      <c r="C4477" t="s">
        <v>4690</v>
      </c>
      <c r="D4477" s="1">
        <v>36026</v>
      </c>
      <c r="E4477" s="1">
        <v>44238</v>
      </c>
      <c r="F4477" t="s">
        <v>19</v>
      </c>
      <c r="I4477">
        <v>100</v>
      </c>
      <c r="J4477">
        <v>0</v>
      </c>
      <c r="K4477">
        <v>0</v>
      </c>
      <c r="L4477">
        <v>848</v>
      </c>
      <c r="M4477">
        <v>848</v>
      </c>
      <c r="N4477" t="s">
        <v>20</v>
      </c>
      <c r="O4477" t="s">
        <v>4691</v>
      </c>
      <c r="P4477" t="s">
        <v>28</v>
      </c>
      <c r="Q4477" t="s">
        <v>34233</v>
      </c>
      <c r="R4477" t="s">
        <v>34233</v>
      </c>
      <c r="S4477" t="s">
        <v>33807</v>
      </c>
      <c r="T4477" t="s">
        <v>34357</v>
      </c>
      <c r="AD4477" t="str">
        <f t="shared" si="691"/>
        <v/>
      </c>
      <c r="AE4477" t="str">
        <f t="shared" si="694"/>
        <v/>
      </c>
      <c r="AF4477" t="str">
        <f t="shared" si="692"/>
        <v/>
      </c>
      <c r="AG4477" s="17">
        <v>1</v>
      </c>
      <c r="AH4477">
        <f t="shared" si="697"/>
        <v>2.8</v>
      </c>
      <c r="AI4477">
        <v>0.14499999999999999</v>
      </c>
      <c r="AJ4477">
        <f t="shared" si="695"/>
        <v>0.40599999999999997</v>
      </c>
      <c r="AK4477" t="str">
        <f t="shared" si="698"/>
        <v/>
      </c>
      <c r="AL4477" t="str">
        <f t="shared" si="696"/>
        <v/>
      </c>
    </row>
    <row r="4478" spans="1:39" x14ac:dyDescent="0.2">
      <c r="A4478" t="s">
        <v>1055</v>
      </c>
      <c r="B4478" t="s">
        <v>58</v>
      </c>
      <c r="C4478" t="s">
        <v>1056</v>
      </c>
      <c r="D4478" s="1">
        <v>35296</v>
      </c>
      <c r="E4478" s="1">
        <v>44561</v>
      </c>
      <c r="F4478" t="s">
        <v>19</v>
      </c>
      <c r="I4478">
        <v>100</v>
      </c>
      <c r="J4478">
        <v>0</v>
      </c>
      <c r="K4478">
        <v>0</v>
      </c>
      <c r="L4478">
        <v>4959</v>
      </c>
      <c r="M4478">
        <v>4959</v>
      </c>
      <c r="N4478" t="s">
        <v>20</v>
      </c>
      <c r="O4478" t="s">
        <v>1057</v>
      </c>
      <c r="P4478" t="s">
        <v>28</v>
      </c>
      <c r="Q4478" t="s">
        <v>34233</v>
      </c>
      <c r="R4478" t="s">
        <v>34233</v>
      </c>
      <c r="S4478" t="s">
        <v>33797</v>
      </c>
      <c r="T4478" t="s">
        <v>34357</v>
      </c>
      <c r="AD4478" t="str">
        <f t="shared" si="691"/>
        <v/>
      </c>
      <c r="AE4478" t="str">
        <f t="shared" si="694"/>
        <v/>
      </c>
      <c r="AF4478" t="str">
        <f t="shared" si="692"/>
        <v/>
      </c>
      <c r="AG4478" s="17">
        <v>1</v>
      </c>
      <c r="AH4478">
        <f t="shared" si="697"/>
        <v>2.8</v>
      </c>
      <c r="AI4478">
        <v>0.14499999999999999</v>
      </c>
      <c r="AJ4478">
        <f t="shared" si="695"/>
        <v>0.40599999999999997</v>
      </c>
      <c r="AK4478" t="str">
        <f t="shared" si="698"/>
        <v/>
      </c>
      <c r="AL4478" t="str">
        <f t="shared" si="696"/>
        <v/>
      </c>
    </row>
    <row r="4479" spans="1:39" x14ac:dyDescent="0.2">
      <c r="A4479" t="s">
        <v>1052</v>
      </c>
      <c r="B4479" t="s">
        <v>58</v>
      </c>
      <c r="C4479" t="s">
        <v>1053</v>
      </c>
      <c r="D4479" s="1">
        <v>35296</v>
      </c>
      <c r="E4479" s="1">
        <v>44683</v>
      </c>
      <c r="F4479" t="s">
        <v>19</v>
      </c>
      <c r="I4479">
        <v>100</v>
      </c>
      <c r="J4479">
        <v>0</v>
      </c>
      <c r="K4479">
        <v>0</v>
      </c>
      <c r="L4479">
        <v>11198</v>
      </c>
      <c r="M4479">
        <v>11198</v>
      </c>
      <c r="N4479" t="s">
        <v>20</v>
      </c>
      <c r="O4479" t="s">
        <v>1054</v>
      </c>
      <c r="P4479" t="s">
        <v>28</v>
      </c>
      <c r="Q4479" t="s">
        <v>34233</v>
      </c>
      <c r="R4479" t="s">
        <v>34233</v>
      </c>
      <c r="S4479" t="s">
        <v>33797</v>
      </c>
      <c r="T4479" t="s">
        <v>34349</v>
      </c>
      <c r="AD4479" t="str">
        <f t="shared" si="691"/>
        <v/>
      </c>
      <c r="AE4479" t="str">
        <f t="shared" si="694"/>
        <v/>
      </c>
      <c r="AF4479" t="str">
        <f t="shared" si="692"/>
        <v/>
      </c>
      <c r="AG4479" s="17">
        <v>1</v>
      </c>
      <c r="AH4479">
        <f t="shared" si="697"/>
        <v>2.8</v>
      </c>
      <c r="AI4479">
        <v>0.14499999999999999</v>
      </c>
      <c r="AJ4479">
        <f t="shared" si="695"/>
        <v>0.40599999999999997</v>
      </c>
      <c r="AK4479" t="str">
        <f t="shared" si="698"/>
        <v/>
      </c>
      <c r="AL4479" t="str">
        <f t="shared" si="696"/>
        <v/>
      </c>
    </row>
    <row r="4480" spans="1:39" x14ac:dyDescent="0.2">
      <c r="A4480" t="s">
        <v>12499</v>
      </c>
      <c r="B4480" t="s">
        <v>58</v>
      </c>
      <c r="C4480" t="s">
        <v>12500</v>
      </c>
      <c r="D4480" s="1">
        <v>36678</v>
      </c>
      <c r="E4480" s="1">
        <v>44546</v>
      </c>
      <c r="F4480" t="s">
        <v>19</v>
      </c>
      <c r="I4480">
        <v>100</v>
      </c>
      <c r="J4480">
        <v>0</v>
      </c>
      <c r="K4480">
        <v>0</v>
      </c>
      <c r="L4480">
        <v>5585</v>
      </c>
      <c r="M4480">
        <v>5585</v>
      </c>
      <c r="N4480" t="s">
        <v>20</v>
      </c>
      <c r="O4480" t="s">
        <v>12501</v>
      </c>
      <c r="P4480" t="s">
        <v>28</v>
      </c>
      <c r="Q4480" t="s">
        <v>34233</v>
      </c>
      <c r="R4480" t="s">
        <v>34233</v>
      </c>
      <c r="S4480" t="s">
        <v>32628</v>
      </c>
      <c r="T4480" t="s">
        <v>34349</v>
      </c>
      <c r="U4480" t="s">
        <v>32634</v>
      </c>
      <c r="V4480" t="s">
        <v>33051</v>
      </c>
      <c r="W4480">
        <v>800</v>
      </c>
      <c r="X4480">
        <v>2</v>
      </c>
      <c r="AA4480">
        <v>9</v>
      </c>
      <c r="AB4480">
        <v>15</v>
      </c>
      <c r="AC4480">
        <v>1</v>
      </c>
      <c r="AD4480" t="str">
        <f t="shared" si="691"/>
        <v/>
      </c>
      <c r="AE4480" t="str">
        <f t="shared" si="694"/>
        <v/>
      </c>
      <c r="AF4480" t="str">
        <f t="shared" si="692"/>
        <v/>
      </c>
      <c r="AG4480">
        <f>IF((S4480&lt;&gt;"tühi")*(AC4480&lt;&gt;""),AC4480,"")</f>
        <v>1</v>
      </c>
      <c r="AH4480">
        <f t="shared" si="697"/>
        <v>2.8</v>
      </c>
      <c r="AI4480">
        <v>0.14499999999999999</v>
      </c>
      <c r="AJ4480">
        <f t="shared" si="695"/>
        <v>0.40599999999999997</v>
      </c>
      <c r="AK4480" t="str">
        <f t="shared" si="698"/>
        <v/>
      </c>
      <c r="AL4480" t="str">
        <f t="shared" si="696"/>
        <v/>
      </c>
    </row>
    <row r="4481" spans="1:39" x14ac:dyDescent="0.2">
      <c r="A4481" t="s">
        <v>8080</v>
      </c>
      <c r="B4481" t="s">
        <v>58</v>
      </c>
      <c r="C4481" t="s">
        <v>8081</v>
      </c>
      <c r="D4481" s="1">
        <v>36234</v>
      </c>
      <c r="E4481" s="1">
        <v>43871</v>
      </c>
      <c r="F4481" t="s">
        <v>19</v>
      </c>
      <c r="I4481">
        <v>100</v>
      </c>
      <c r="J4481">
        <v>0</v>
      </c>
      <c r="K4481">
        <v>0</v>
      </c>
      <c r="L4481">
        <v>1091</v>
      </c>
      <c r="M4481">
        <v>1091</v>
      </c>
      <c r="N4481" t="s">
        <v>20</v>
      </c>
      <c r="O4481" t="s">
        <v>8082</v>
      </c>
      <c r="P4481" t="s">
        <v>28</v>
      </c>
      <c r="Q4481" t="s">
        <v>34233</v>
      </c>
      <c r="R4481" t="s">
        <v>34233</v>
      </c>
      <c r="S4481" t="s">
        <v>33798</v>
      </c>
      <c r="T4481" t="s">
        <v>32634</v>
      </c>
      <c r="AD4481" t="str">
        <f t="shared" si="691"/>
        <v/>
      </c>
      <c r="AE4481" t="str">
        <f t="shared" si="694"/>
        <v/>
      </c>
      <c r="AF4481" t="str">
        <f t="shared" si="692"/>
        <v/>
      </c>
      <c r="AG4481" s="17">
        <v>1</v>
      </c>
      <c r="AH4481">
        <f t="shared" si="697"/>
        <v>2.8</v>
      </c>
      <c r="AI4481">
        <v>0.14499999999999999</v>
      </c>
      <c r="AJ4481">
        <f t="shared" si="695"/>
        <v>0.40599999999999997</v>
      </c>
      <c r="AK4481" t="str">
        <f t="shared" si="698"/>
        <v/>
      </c>
      <c r="AL4481" t="str">
        <f t="shared" si="696"/>
        <v/>
      </c>
    </row>
    <row r="4482" spans="1:39" x14ac:dyDescent="0.2">
      <c r="A4482" t="s">
        <v>4692</v>
      </c>
      <c r="B4482" t="s">
        <v>58</v>
      </c>
      <c r="C4482" t="s">
        <v>4693</v>
      </c>
      <c r="D4482" s="1">
        <v>36026</v>
      </c>
      <c r="E4482" s="1">
        <v>44238</v>
      </c>
      <c r="F4482" t="s">
        <v>19</v>
      </c>
      <c r="I4482">
        <v>100</v>
      </c>
      <c r="J4482">
        <v>0</v>
      </c>
      <c r="K4482">
        <v>0</v>
      </c>
      <c r="L4482">
        <v>831</v>
      </c>
      <c r="M4482">
        <v>831</v>
      </c>
      <c r="N4482" t="s">
        <v>20</v>
      </c>
      <c r="O4482" t="s">
        <v>4694</v>
      </c>
      <c r="P4482" t="s">
        <v>28</v>
      </c>
      <c r="Q4482" t="s">
        <v>34233</v>
      </c>
      <c r="R4482" t="s">
        <v>34233</v>
      </c>
      <c r="S4482" t="s">
        <v>33797</v>
      </c>
      <c r="T4482" t="s">
        <v>34357</v>
      </c>
      <c r="U4482" t="s">
        <v>32634</v>
      </c>
      <c r="V4482" t="s">
        <v>33077</v>
      </c>
      <c r="W4482">
        <v>148</v>
      </c>
      <c r="X4482">
        <v>1</v>
      </c>
      <c r="Y4482" t="s">
        <v>32654</v>
      </c>
      <c r="AB4482">
        <v>17.8</v>
      </c>
      <c r="AC4482">
        <v>1</v>
      </c>
      <c r="AD4482" t="str">
        <f t="shared" si="691"/>
        <v/>
      </c>
      <c r="AE4482" t="str">
        <f t="shared" si="694"/>
        <v/>
      </c>
      <c r="AF4482" t="str">
        <f t="shared" si="692"/>
        <v/>
      </c>
      <c r="AG4482">
        <f>IF((S4482&lt;&gt;"tühi")*(AC4482&lt;&gt;""),AC4482,"")</f>
        <v>1</v>
      </c>
      <c r="AH4482">
        <f t="shared" si="697"/>
        <v>2.8</v>
      </c>
      <c r="AI4482">
        <v>0.14499999999999999</v>
      </c>
      <c r="AJ4482">
        <f t="shared" si="695"/>
        <v>0.40599999999999997</v>
      </c>
      <c r="AK4482" t="str">
        <f t="shared" si="698"/>
        <v/>
      </c>
      <c r="AL4482" t="str">
        <f t="shared" si="696"/>
        <v/>
      </c>
    </row>
    <row r="4483" spans="1:39" x14ac:dyDescent="0.2">
      <c r="A4483" t="s">
        <v>8083</v>
      </c>
      <c r="B4483" t="s">
        <v>58</v>
      </c>
      <c r="C4483" t="s">
        <v>8084</v>
      </c>
      <c r="D4483" s="1">
        <v>36234</v>
      </c>
      <c r="E4483" s="1">
        <v>43871</v>
      </c>
      <c r="F4483" t="s">
        <v>19</v>
      </c>
      <c r="I4483">
        <v>100</v>
      </c>
      <c r="J4483">
        <v>0</v>
      </c>
      <c r="K4483">
        <v>0</v>
      </c>
      <c r="L4483">
        <v>990</v>
      </c>
      <c r="M4483">
        <v>990</v>
      </c>
      <c r="N4483" t="s">
        <v>20</v>
      </c>
      <c r="O4483" t="s">
        <v>8085</v>
      </c>
      <c r="P4483" t="s">
        <v>28</v>
      </c>
      <c r="Q4483" t="s">
        <v>32794</v>
      </c>
      <c r="R4483" t="s">
        <v>33782</v>
      </c>
      <c r="S4483" t="s">
        <v>33798</v>
      </c>
      <c r="T4483" t="s">
        <v>34357</v>
      </c>
      <c r="AD4483" t="str">
        <f t="shared" si="691"/>
        <v/>
      </c>
      <c r="AE4483" t="str">
        <f t="shared" si="694"/>
        <v/>
      </c>
      <c r="AF4483" t="str">
        <f t="shared" si="692"/>
        <v/>
      </c>
      <c r="AG4483" s="17">
        <v>1</v>
      </c>
      <c r="AH4483">
        <f t="shared" si="697"/>
        <v>2.8</v>
      </c>
      <c r="AI4483">
        <v>0.14499999999999999</v>
      </c>
      <c r="AJ4483">
        <f t="shared" si="695"/>
        <v>0.40599999999999997</v>
      </c>
      <c r="AK4483" t="str">
        <f t="shared" si="698"/>
        <v/>
      </c>
      <c r="AL4483" t="str">
        <f t="shared" si="696"/>
        <v/>
      </c>
    </row>
    <row r="4484" spans="1:39" x14ac:dyDescent="0.2">
      <c r="A4484" t="s">
        <v>4695</v>
      </c>
      <c r="B4484" t="s">
        <v>58</v>
      </c>
      <c r="C4484" t="s">
        <v>4696</v>
      </c>
      <c r="D4484" s="1">
        <v>36026</v>
      </c>
      <c r="E4484" s="1">
        <v>44237</v>
      </c>
      <c r="F4484" t="s">
        <v>19</v>
      </c>
      <c r="I4484">
        <v>100</v>
      </c>
      <c r="J4484">
        <v>0</v>
      </c>
      <c r="K4484">
        <v>0</v>
      </c>
      <c r="L4484">
        <v>907</v>
      </c>
      <c r="M4484">
        <v>907</v>
      </c>
      <c r="N4484" t="s">
        <v>20</v>
      </c>
      <c r="O4484" t="s">
        <v>4697</v>
      </c>
      <c r="P4484" t="s">
        <v>28</v>
      </c>
      <c r="Q4484" t="s">
        <v>34233</v>
      </c>
      <c r="R4484" t="s">
        <v>34233</v>
      </c>
      <c r="S4484" t="s">
        <v>33797</v>
      </c>
      <c r="T4484" t="s">
        <v>34365</v>
      </c>
      <c r="AD4484" t="str">
        <f t="shared" si="691"/>
        <v/>
      </c>
      <c r="AE4484" t="str">
        <f t="shared" si="694"/>
        <v/>
      </c>
      <c r="AF4484" t="str">
        <f t="shared" si="692"/>
        <v/>
      </c>
      <c r="AG4484" s="17">
        <v>1</v>
      </c>
      <c r="AH4484">
        <f t="shared" si="697"/>
        <v>2.8</v>
      </c>
      <c r="AI4484">
        <v>0.14499999999999999</v>
      </c>
      <c r="AJ4484">
        <f t="shared" si="695"/>
        <v>0.40599999999999997</v>
      </c>
      <c r="AK4484" t="str">
        <f t="shared" si="698"/>
        <v/>
      </c>
      <c r="AL4484" t="str">
        <f t="shared" si="696"/>
        <v/>
      </c>
    </row>
    <row r="4485" spans="1:39" x14ac:dyDescent="0.2">
      <c r="A4485" t="s">
        <v>8822</v>
      </c>
      <c r="B4485" t="s">
        <v>58</v>
      </c>
      <c r="C4485" t="s">
        <v>8823</v>
      </c>
      <c r="D4485" s="1">
        <v>36234</v>
      </c>
      <c r="E4485" s="1">
        <v>43871</v>
      </c>
      <c r="F4485" t="s">
        <v>19</v>
      </c>
      <c r="I4485">
        <v>100</v>
      </c>
      <c r="J4485">
        <v>0</v>
      </c>
      <c r="K4485">
        <v>0</v>
      </c>
      <c r="L4485">
        <v>807</v>
      </c>
      <c r="M4485">
        <v>807</v>
      </c>
      <c r="N4485" t="s">
        <v>20</v>
      </c>
      <c r="O4485" t="s">
        <v>8824</v>
      </c>
      <c r="P4485" t="s">
        <v>28</v>
      </c>
      <c r="Q4485" t="s">
        <v>34233</v>
      </c>
      <c r="R4485" t="s">
        <v>34233</v>
      </c>
      <c r="S4485" t="s">
        <v>32628</v>
      </c>
      <c r="T4485" t="s">
        <v>34365</v>
      </c>
      <c r="AD4485" t="str">
        <f t="shared" si="691"/>
        <v/>
      </c>
      <c r="AE4485" t="str">
        <f t="shared" si="694"/>
        <v/>
      </c>
      <c r="AF4485" t="str">
        <f t="shared" si="692"/>
        <v/>
      </c>
      <c r="AG4485" s="17">
        <v>1</v>
      </c>
      <c r="AH4485">
        <f t="shared" si="697"/>
        <v>2.8</v>
      </c>
      <c r="AI4485">
        <v>0.14499999999999999</v>
      </c>
      <c r="AJ4485">
        <f t="shared" si="695"/>
        <v>0.40599999999999997</v>
      </c>
      <c r="AK4485" t="str">
        <f t="shared" si="698"/>
        <v/>
      </c>
      <c r="AL4485" t="str">
        <f t="shared" si="696"/>
        <v/>
      </c>
    </row>
    <row r="4486" spans="1:39" x14ac:dyDescent="0.2">
      <c r="A4486" t="s">
        <v>4698</v>
      </c>
      <c r="B4486" t="s">
        <v>58</v>
      </c>
      <c r="C4486" t="s">
        <v>4699</v>
      </c>
      <c r="D4486" s="1">
        <v>36026</v>
      </c>
      <c r="E4486" s="1">
        <v>44237</v>
      </c>
      <c r="F4486" t="s">
        <v>19</v>
      </c>
      <c r="I4486">
        <v>100</v>
      </c>
      <c r="J4486">
        <v>0</v>
      </c>
      <c r="K4486">
        <v>0</v>
      </c>
      <c r="L4486">
        <v>978</v>
      </c>
      <c r="M4486">
        <v>978</v>
      </c>
      <c r="N4486" t="s">
        <v>20</v>
      </c>
      <c r="O4486" t="s">
        <v>4700</v>
      </c>
      <c r="P4486" t="s">
        <v>28</v>
      </c>
      <c r="Q4486" t="s">
        <v>34233</v>
      </c>
      <c r="R4486" t="s">
        <v>34233</v>
      </c>
      <c r="S4486" t="s">
        <v>33797</v>
      </c>
      <c r="T4486" t="s">
        <v>34365</v>
      </c>
      <c r="AD4486" t="str">
        <f t="shared" ref="AD4486:AD4549" si="699">IF((S4486="tühi")*(F4486&lt;&gt;"Elamumaa")*(G4486&lt;&gt;"Elamumaa")*(H4486&lt;&gt;"Elamumaa"),IF(Z4486=0,"",Z4486),"")</f>
        <v/>
      </c>
      <c r="AE4486" t="str">
        <f t="shared" si="694"/>
        <v/>
      </c>
      <c r="AF4486" t="str">
        <f t="shared" ref="AF4486:AF4549" si="700">IF((S4486&lt;&gt;"tühi")*(F4486&lt;&gt;"Elamumaa")*(G4486&lt;&gt;"Elamumaa")*(H4486&lt;&gt;"Elamumaa"),IF(Z4486=0,"",Z4486),"")</f>
        <v/>
      </c>
      <c r="AG4486" s="17">
        <v>1</v>
      </c>
      <c r="AH4486">
        <f t="shared" si="697"/>
        <v>2.8</v>
      </c>
      <c r="AI4486">
        <v>0.14499999999999999</v>
      </c>
      <c r="AJ4486">
        <f t="shared" si="695"/>
        <v>0.40599999999999997</v>
      </c>
      <c r="AK4486" t="str">
        <f t="shared" si="698"/>
        <v/>
      </c>
      <c r="AL4486" t="str">
        <f t="shared" si="696"/>
        <v/>
      </c>
    </row>
    <row r="4487" spans="1:39" x14ac:dyDescent="0.2">
      <c r="A4487" t="s">
        <v>20369</v>
      </c>
      <c r="B4487" t="s">
        <v>58</v>
      </c>
      <c r="C4487" t="s">
        <v>20370</v>
      </c>
      <c r="D4487" s="1">
        <v>38372</v>
      </c>
      <c r="E4487" s="1">
        <v>43456</v>
      </c>
      <c r="F4487" t="s">
        <v>19</v>
      </c>
      <c r="I4487">
        <v>100</v>
      </c>
      <c r="J4487">
        <v>0</v>
      </c>
      <c r="K4487">
        <v>0</v>
      </c>
      <c r="L4487">
        <v>1201</v>
      </c>
      <c r="M4487">
        <v>1201</v>
      </c>
      <c r="N4487" t="s">
        <v>20</v>
      </c>
      <c r="O4487" t="s">
        <v>20371</v>
      </c>
      <c r="P4487" t="s">
        <v>28</v>
      </c>
      <c r="Q4487" t="s">
        <v>34233</v>
      </c>
      <c r="R4487" t="s">
        <v>34233</v>
      </c>
      <c r="S4487" t="s">
        <v>32628</v>
      </c>
      <c r="T4487" t="s">
        <v>34356</v>
      </c>
      <c r="U4487" t="s">
        <v>32656</v>
      </c>
      <c r="V4487" t="s">
        <v>33073</v>
      </c>
      <c r="W4487">
        <v>200</v>
      </c>
      <c r="X4487">
        <v>2</v>
      </c>
      <c r="Y4487">
        <v>1</v>
      </c>
      <c r="Z4487">
        <v>400</v>
      </c>
      <c r="AA4487">
        <v>8.5</v>
      </c>
      <c r="AC4487">
        <v>2</v>
      </c>
      <c r="AD4487" t="str">
        <f t="shared" si="699"/>
        <v/>
      </c>
      <c r="AE4487" t="str">
        <f t="shared" si="694"/>
        <v/>
      </c>
      <c r="AF4487" t="str">
        <f t="shared" si="700"/>
        <v/>
      </c>
      <c r="AG4487">
        <f>IF((S4487&lt;&gt;"tühi")*(AC4487&lt;&gt;""),AC4487,"")</f>
        <v>2</v>
      </c>
      <c r="AH4487">
        <f t="shared" si="697"/>
        <v>5.6</v>
      </c>
      <c r="AI4487">
        <v>0.14499999999999999</v>
      </c>
      <c r="AJ4487">
        <f t="shared" si="695"/>
        <v>0.81199999999999994</v>
      </c>
      <c r="AK4487" t="str">
        <f t="shared" si="698"/>
        <v/>
      </c>
      <c r="AL4487" t="str">
        <f t="shared" si="696"/>
        <v/>
      </c>
    </row>
    <row r="4488" spans="1:39" x14ac:dyDescent="0.2">
      <c r="A4488" t="s">
        <v>20372</v>
      </c>
      <c r="B4488" t="s">
        <v>58</v>
      </c>
      <c r="C4488" t="s">
        <v>20373</v>
      </c>
      <c r="D4488" s="1">
        <v>38372</v>
      </c>
      <c r="E4488" s="1">
        <v>43456</v>
      </c>
      <c r="F4488" t="s">
        <v>474</v>
      </c>
      <c r="I4488">
        <v>100</v>
      </c>
      <c r="J4488">
        <v>0</v>
      </c>
      <c r="K4488">
        <v>0</v>
      </c>
      <c r="L4488">
        <v>64</v>
      </c>
      <c r="M4488">
        <v>64</v>
      </c>
      <c r="N4488" t="s">
        <v>20</v>
      </c>
      <c r="O4488" t="s">
        <v>20374</v>
      </c>
      <c r="P4488" t="s">
        <v>28</v>
      </c>
      <c r="Q4488" t="s">
        <v>34233</v>
      </c>
      <c r="R4488" t="s">
        <v>34233</v>
      </c>
      <c r="S4488" t="s">
        <v>32627</v>
      </c>
      <c r="T4488" t="s">
        <v>34233</v>
      </c>
      <c r="U4488" t="s">
        <v>32641</v>
      </c>
      <c r="V4488" t="s">
        <v>33073</v>
      </c>
      <c r="W4488">
        <v>16</v>
      </c>
      <c r="X4488">
        <v>1</v>
      </c>
      <c r="Y4488">
        <v>1</v>
      </c>
      <c r="Z4488">
        <v>16</v>
      </c>
      <c r="AA4488">
        <v>4</v>
      </c>
      <c r="AD4488" t="str">
        <f t="shared" si="699"/>
        <v/>
      </c>
      <c r="AE4488" t="str">
        <f t="shared" si="694"/>
        <v/>
      </c>
      <c r="AF4488">
        <f t="shared" si="700"/>
        <v>16</v>
      </c>
      <c r="AG4488" t="str">
        <f>IF((S4488&lt;&gt;"tühi")*(AC4488&lt;&gt;""),AC4488,"")</f>
        <v/>
      </c>
      <c r="AH4488" t="str">
        <f t="shared" si="697"/>
        <v/>
      </c>
      <c r="AI4488">
        <v>0.14499999999999999</v>
      </c>
      <c r="AJ4488" t="str">
        <f t="shared" si="695"/>
        <v/>
      </c>
      <c r="AK4488" t="str">
        <f t="shared" si="698"/>
        <v/>
      </c>
      <c r="AL4488" t="str">
        <f t="shared" si="696"/>
        <v/>
      </c>
    </row>
    <row r="4489" spans="1:39" x14ac:dyDescent="0.2">
      <c r="A4489" t="s">
        <v>20375</v>
      </c>
      <c r="B4489" t="s">
        <v>58</v>
      </c>
      <c r="C4489" t="s">
        <v>20376</v>
      </c>
      <c r="D4489" s="1">
        <v>38372</v>
      </c>
      <c r="E4489" s="1">
        <v>44546</v>
      </c>
      <c r="F4489" t="s">
        <v>19</v>
      </c>
      <c r="I4489">
        <v>100</v>
      </c>
      <c r="J4489">
        <v>0</v>
      </c>
      <c r="K4489">
        <v>0</v>
      </c>
      <c r="L4489">
        <v>2176</v>
      </c>
      <c r="M4489">
        <v>2176</v>
      </c>
      <c r="N4489" t="s">
        <v>20</v>
      </c>
      <c r="O4489" t="s">
        <v>21</v>
      </c>
      <c r="P4489" t="s">
        <v>28</v>
      </c>
      <c r="Q4489" t="s">
        <v>34233</v>
      </c>
      <c r="R4489" t="s">
        <v>34233</v>
      </c>
      <c r="S4489" t="s">
        <v>32628</v>
      </c>
      <c r="T4489" t="s">
        <v>34362</v>
      </c>
      <c r="U4489" t="s">
        <v>32650</v>
      </c>
      <c r="V4489" t="s">
        <v>33073</v>
      </c>
      <c r="W4489">
        <v>630</v>
      </c>
      <c r="X4489">
        <v>2</v>
      </c>
      <c r="Y4489">
        <v>1</v>
      </c>
      <c r="Z4489">
        <v>1260</v>
      </c>
      <c r="AA4489">
        <v>8.5</v>
      </c>
      <c r="AC4489">
        <v>7</v>
      </c>
      <c r="AD4489" t="str">
        <f t="shared" si="699"/>
        <v/>
      </c>
      <c r="AE4489" t="str">
        <f t="shared" si="694"/>
        <v/>
      </c>
      <c r="AF4489" t="str">
        <f t="shared" si="700"/>
        <v/>
      </c>
      <c r="AG4489">
        <v>6</v>
      </c>
      <c r="AH4489">
        <f t="shared" si="697"/>
        <v>16.799999999999997</v>
      </c>
      <c r="AI4489">
        <v>0.14499999999999999</v>
      </c>
      <c r="AJ4489">
        <f t="shared" si="695"/>
        <v>2.4359999999999995</v>
      </c>
      <c r="AK4489" t="str">
        <f t="shared" si="698"/>
        <v/>
      </c>
      <c r="AL4489" t="str">
        <f t="shared" si="696"/>
        <v/>
      </c>
    </row>
    <row r="4490" spans="1:39" x14ac:dyDescent="0.2">
      <c r="A4490" t="s">
        <v>20377</v>
      </c>
      <c r="B4490" t="s">
        <v>58</v>
      </c>
      <c r="C4490" t="s">
        <v>20378</v>
      </c>
      <c r="D4490" s="1">
        <v>38372</v>
      </c>
      <c r="E4490" s="1">
        <v>44546</v>
      </c>
      <c r="F4490" s="9" t="s">
        <v>19</v>
      </c>
      <c r="I4490">
        <v>100</v>
      </c>
      <c r="J4490">
        <v>0</v>
      </c>
      <c r="K4490">
        <v>0</v>
      </c>
      <c r="L4490">
        <v>685</v>
      </c>
      <c r="M4490">
        <v>685</v>
      </c>
      <c r="N4490" t="s">
        <v>20</v>
      </c>
      <c r="O4490" t="s">
        <v>20379</v>
      </c>
      <c r="P4490" t="s">
        <v>28</v>
      </c>
      <c r="Q4490" t="s">
        <v>34233</v>
      </c>
      <c r="R4490" t="s">
        <v>34233</v>
      </c>
      <c r="S4490" t="s">
        <v>33942</v>
      </c>
      <c r="T4490" t="s">
        <v>34233</v>
      </c>
      <c r="U4490" t="s">
        <v>33738</v>
      </c>
      <c r="V4490" t="s">
        <v>33073</v>
      </c>
      <c r="W4490">
        <v>35</v>
      </c>
      <c r="X4490">
        <v>1</v>
      </c>
      <c r="Y4490">
        <v>1</v>
      </c>
      <c r="Z4490">
        <v>35</v>
      </c>
      <c r="AA4490">
        <v>3</v>
      </c>
      <c r="AD4490" t="str">
        <f t="shared" si="699"/>
        <v/>
      </c>
      <c r="AE4490" t="str">
        <f t="shared" si="694"/>
        <v/>
      </c>
      <c r="AF4490" t="str">
        <f t="shared" si="700"/>
        <v/>
      </c>
      <c r="AG4490" t="str">
        <f t="shared" ref="AG4490:AG4510" si="701">IF((S4490&lt;&gt;"tühi")*(AC4490&lt;&gt;""),AC4490,"")</f>
        <v/>
      </c>
      <c r="AH4490" t="str">
        <f t="shared" si="697"/>
        <v/>
      </c>
      <c r="AI4490">
        <v>0.14499999999999999</v>
      </c>
      <c r="AJ4490" t="str">
        <f t="shared" si="695"/>
        <v/>
      </c>
      <c r="AK4490" t="str">
        <f t="shared" si="698"/>
        <v/>
      </c>
      <c r="AL4490" t="str">
        <f t="shared" si="696"/>
        <v/>
      </c>
      <c r="AM4490" t="s">
        <v>33992</v>
      </c>
    </row>
    <row r="4491" spans="1:39" x14ac:dyDescent="0.2">
      <c r="A4491" t="s">
        <v>20390</v>
      </c>
      <c r="B4491" t="s">
        <v>58</v>
      </c>
      <c r="C4491" t="s">
        <v>20391</v>
      </c>
      <c r="D4491" s="1">
        <v>38372</v>
      </c>
      <c r="E4491" s="1">
        <v>43861</v>
      </c>
      <c r="F4491" t="s">
        <v>19</v>
      </c>
      <c r="I4491">
        <v>100</v>
      </c>
      <c r="J4491">
        <v>0</v>
      </c>
      <c r="K4491">
        <v>0</v>
      </c>
      <c r="L4491">
        <v>1830</v>
      </c>
      <c r="M4491">
        <v>1830</v>
      </c>
      <c r="N4491" t="s">
        <v>20</v>
      </c>
      <c r="O4491" t="s">
        <v>21</v>
      </c>
      <c r="P4491" t="s">
        <v>28</v>
      </c>
      <c r="Q4491" t="s">
        <v>34233</v>
      </c>
      <c r="R4491" t="s">
        <v>34233</v>
      </c>
      <c r="S4491" t="s">
        <v>32628</v>
      </c>
      <c r="T4491" t="s">
        <v>34362</v>
      </c>
      <c r="U4491" t="s">
        <v>32650</v>
      </c>
      <c r="V4491" t="s">
        <v>33073</v>
      </c>
      <c r="W4491">
        <v>460</v>
      </c>
      <c r="X4491">
        <v>2</v>
      </c>
      <c r="Y4491">
        <v>1</v>
      </c>
      <c r="Z4491">
        <v>920</v>
      </c>
      <c r="AA4491">
        <v>8.5</v>
      </c>
      <c r="AC4491">
        <v>5</v>
      </c>
      <c r="AD4491" t="str">
        <f t="shared" si="699"/>
        <v/>
      </c>
      <c r="AE4491" t="str">
        <f t="shared" si="694"/>
        <v/>
      </c>
      <c r="AF4491" t="str">
        <f t="shared" si="700"/>
        <v/>
      </c>
      <c r="AG4491">
        <f t="shared" si="701"/>
        <v>5</v>
      </c>
      <c r="AH4491">
        <f t="shared" si="697"/>
        <v>14</v>
      </c>
      <c r="AI4491">
        <v>0.14499999999999999</v>
      </c>
      <c r="AJ4491">
        <f t="shared" si="695"/>
        <v>2.0299999999999998</v>
      </c>
      <c r="AK4491" t="str">
        <f t="shared" si="698"/>
        <v/>
      </c>
      <c r="AL4491" t="str">
        <f t="shared" si="696"/>
        <v/>
      </c>
    </row>
    <row r="4492" spans="1:39" x14ac:dyDescent="0.2">
      <c r="A4492" t="s">
        <v>20357</v>
      </c>
      <c r="B4492" t="s">
        <v>58</v>
      </c>
      <c r="C4492" t="s">
        <v>20358</v>
      </c>
      <c r="D4492" s="1">
        <v>38372</v>
      </c>
      <c r="E4492" s="1">
        <v>43456</v>
      </c>
      <c r="F4492" t="s">
        <v>19</v>
      </c>
      <c r="I4492">
        <v>100</v>
      </c>
      <c r="J4492">
        <v>0</v>
      </c>
      <c r="K4492">
        <v>0</v>
      </c>
      <c r="L4492">
        <v>1201</v>
      </c>
      <c r="M4492">
        <v>1201</v>
      </c>
      <c r="N4492" t="s">
        <v>20</v>
      </c>
      <c r="O4492" t="s">
        <v>20359</v>
      </c>
      <c r="P4492" t="s">
        <v>28</v>
      </c>
      <c r="Q4492" t="s">
        <v>34233</v>
      </c>
      <c r="R4492" t="s">
        <v>34233</v>
      </c>
      <c r="S4492" t="s">
        <v>32628</v>
      </c>
      <c r="T4492" t="s">
        <v>34356</v>
      </c>
      <c r="U4492" t="s">
        <v>32656</v>
      </c>
      <c r="V4492" t="s">
        <v>33073</v>
      </c>
      <c r="W4492">
        <v>200</v>
      </c>
      <c r="X4492">
        <v>2</v>
      </c>
      <c r="Y4492">
        <v>1</v>
      </c>
      <c r="Z4492">
        <v>300</v>
      </c>
      <c r="AA4492">
        <v>8.5</v>
      </c>
      <c r="AC4492">
        <v>2</v>
      </c>
      <c r="AD4492" t="str">
        <f t="shared" si="699"/>
        <v/>
      </c>
      <c r="AE4492" t="str">
        <f t="shared" si="694"/>
        <v/>
      </c>
      <c r="AF4492" t="str">
        <f t="shared" si="700"/>
        <v/>
      </c>
      <c r="AG4492">
        <f t="shared" si="701"/>
        <v>2</v>
      </c>
      <c r="AH4492">
        <f t="shared" si="697"/>
        <v>5.6</v>
      </c>
      <c r="AI4492">
        <v>0.14499999999999999</v>
      </c>
      <c r="AJ4492">
        <f t="shared" si="695"/>
        <v>0.81199999999999994</v>
      </c>
      <c r="AK4492" t="str">
        <f t="shared" si="698"/>
        <v/>
      </c>
      <c r="AL4492" t="str">
        <f t="shared" si="696"/>
        <v/>
      </c>
    </row>
    <row r="4493" spans="1:39" x14ac:dyDescent="0.2">
      <c r="A4493" t="s">
        <v>20360</v>
      </c>
      <c r="B4493" t="s">
        <v>58</v>
      </c>
      <c r="C4493" t="s">
        <v>20361</v>
      </c>
      <c r="D4493" s="1">
        <v>38372</v>
      </c>
      <c r="E4493" s="1">
        <v>43456</v>
      </c>
      <c r="F4493" t="s">
        <v>19</v>
      </c>
      <c r="I4493">
        <v>100</v>
      </c>
      <c r="J4493">
        <v>0</v>
      </c>
      <c r="K4493">
        <v>0</v>
      </c>
      <c r="L4493">
        <v>1201</v>
      </c>
      <c r="M4493">
        <v>1201</v>
      </c>
      <c r="N4493" t="s">
        <v>20</v>
      </c>
      <c r="O4493" t="s">
        <v>20362</v>
      </c>
      <c r="P4493" t="s">
        <v>28</v>
      </c>
      <c r="Q4493" t="s">
        <v>34233</v>
      </c>
      <c r="R4493" t="s">
        <v>34233</v>
      </c>
      <c r="S4493" t="s">
        <v>32628</v>
      </c>
      <c r="T4493" t="s">
        <v>34356</v>
      </c>
      <c r="U4493" t="s">
        <v>32656</v>
      </c>
      <c r="V4493" t="s">
        <v>33073</v>
      </c>
      <c r="W4493">
        <v>200</v>
      </c>
      <c r="X4493">
        <v>2</v>
      </c>
      <c r="Y4493">
        <v>1</v>
      </c>
      <c r="Z4493">
        <v>400</v>
      </c>
      <c r="AA4493">
        <v>8.5</v>
      </c>
      <c r="AC4493">
        <v>2</v>
      </c>
      <c r="AD4493" t="str">
        <f t="shared" si="699"/>
        <v/>
      </c>
      <c r="AE4493" t="str">
        <f t="shared" si="694"/>
        <v/>
      </c>
      <c r="AF4493" t="str">
        <f t="shared" si="700"/>
        <v/>
      </c>
      <c r="AG4493">
        <f t="shared" si="701"/>
        <v>2</v>
      </c>
      <c r="AH4493">
        <f t="shared" si="697"/>
        <v>5.6</v>
      </c>
      <c r="AI4493">
        <v>0.14499999999999999</v>
      </c>
      <c r="AJ4493">
        <f t="shared" si="695"/>
        <v>0.81199999999999994</v>
      </c>
      <c r="AK4493" t="str">
        <f t="shared" si="698"/>
        <v/>
      </c>
      <c r="AL4493" t="str">
        <f t="shared" si="696"/>
        <v/>
      </c>
    </row>
    <row r="4494" spans="1:39" x14ac:dyDescent="0.2">
      <c r="A4494" t="s">
        <v>20363</v>
      </c>
      <c r="B4494" t="s">
        <v>58</v>
      </c>
      <c r="C4494" t="s">
        <v>20364</v>
      </c>
      <c r="D4494" s="1">
        <v>38372</v>
      </c>
      <c r="E4494" s="1">
        <v>43456</v>
      </c>
      <c r="F4494" t="s">
        <v>19</v>
      </c>
      <c r="I4494">
        <v>100</v>
      </c>
      <c r="J4494">
        <v>0</v>
      </c>
      <c r="K4494">
        <v>0</v>
      </c>
      <c r="L4494">
        <v>1201</v>
      </c>
      <c r="M4494">
        <v>1201</v>
      </c>
      <c r="N4494" t="s">
        <v>20</v>
      </c>
      <c r="O4494" t="s">
        <v>20365</v>
      </c>
      <c r="P4494" t="s">
        <v>28</v>
      </c>
      <c r="Q4494" t="s">
        <v>34233</v>
      </c>
      <c r="R4494" t="s">
        <v>34233</v>
      </c>
      <c r="S4494" t="s">
        <v>32628</v>
      </c>
      <c r="T4494" t="s">
        <v>34356</v>
      </c>
      <c r="U4494" t="s">
        <v>32656</v>
      </c>
      <c r="V4494" t="s">
        <v>33073</v>
      </c>
      <c r="W4494">
        <v>200</v>
      </c>
      <c r="X4494">
        <v>2</v>
      </c>
      <c r="Y4494">
        <v>1</v>
      </c>
      <c r="Z4494">
        <v>400</v>
      </c>
      <c r="AA4494">
        <v>8.5</v>
      </c>
      <c r="AC4494">
        <v>2</v>
      </c>
      <c r="AD4494" t="str">
        <f t="shared" si="699"/>
        <v/>
      </c>
      <c r="AE4494" t="str">
        <f t="shared" si="694"/>
        <v/>
      </c>
      <c r="AF4494" t="str">
        <f t="shared" si="700"/>
        <v/>
      </c>
      <c r="AG4494">
        <f t="shared" si="701"/>
        <v>2</v>
      </c>
      <c r="AH4494">
        <f t="shared" si="697"/>
        <v>5.6</v>
      </c>
      <c r="AI4494">
        <v>0.14499999999999999</v>
      </c>
      <c r="AJ4494">
        <f t="shared" si="695"/>
        <v>0.81199999999999994</v>
      </c>
      <c r="AK4494" t="str">
        <f t="shared" si="698"/>
        <v/>
      </c>
      <c r="AL4494" t="str">
        <f t="shared" si="696"/>
        <v/>
      </c>
    </row>
    <row r="4495" spans="1:39" x14ac:dyDescent="0.2">
      <c r="A4495" t="s">
        <v>20366</v>
      </c>
      <c r="B4495" t="s">
        <v>58</v>
      </c>
      <c r="C4495" t="s">
        <v>20367</v>
      </c>
      <c r="D4495" s="1">
        <v>38372</v>
      </c>
      <c r="E4495" s="1">
        <v>43456</v>
      </c>
      <c r="F4495" t="s">
        <v>19</v>
      </c>
      <c r="I4495">
        <v>100</v>
      </c>
      <c r="J4495">
        <v>0</v>
      </c>
      <c r="K4495">
        <v>0</v>
      </c>
      <c r="L4495">
        <v>1201</v>
      </c>
      <c r="M4495">
        <v>1201</v>
      </c>
      <c r="N4495" t="s">
        <v>20</v>
      </c>
      <c r="O4495" t="s">
        <v>20368</v>
      </c>
      <c r="P4495" t="s">
        <v>28</v>
      </c>
      <c r="Q4495" t="s">
        <v>34233</v>
      </c>
      <c r="R4495" t="s">
        <v>34233</v>
      </c>
      <c r="S4495" t="s">
        <v>32628</v>
      </c>
      <c r="T4495" t="s">
        <v>34356</v>
      </c>
      <c r="U4495" t="s">
        <v>32656</v>
      </c>
      <c r="V4495" t="s">
        <v>33073</v>
      </c>
      <c r="W4495">
        <v>200</v>
      </c>
      <c r="X4495">
        <v>2</v>
      </c>
      <c r="Y4495">
        <v>1</v>
      </c>
      <c r="Z4495">
        <v>400</v>
      </c>
      <c r="AA4495">
        <v>8.5</v>
      </c>
      <c r="AC4495">
        <v>2</v>
      </c>
      <c r="AD4495" t="str">
        <f t="shared" si="699"/>
        <v/>
      </c>
      <c r="AE4495" t="str">
        <f t="shared" si="694"/>
        <v/>
      </c>
      <c r="AF4495" t="str">
        <f t="shared" si="700"/>
        <v/>
      </c>
      <c r="AG4495">
        <f t="shared" si="701"/>
        <v>2</v>
      </c>
      <c r="AH4495">
        <f t="shared" si="697"/>
        <v>5.6</v>
      </c>
      <c r="AI4495">
        <v>0.14499999999999999</v>
      </c>
      <c r="AJ4495">
        <f t="shared" si="695"/>
        <v>0.81199999999999994</v>
      </c>
      <c r="AK4495" t="str">
        <f t="shared" si="698"/>
        <v/>
      </c>
      <c r="AL4495" t="str">
        <f t="shared" si="696"/>
        <v/>
      </c>
    </row>
    <row r="4496" spans="1:39" x14ac:dyDescent="0.2">
      <c r="A4496" t="s">
        <v>28220</v>
      </c>
      <c r="B4496" t="s">
        <v>58</v>
      </c>
      <c r="C4496" t="s">
        <v>28221</v>
      </c>
      <c r="D4496" s="1">
        <v>42598</v>
      </c>
      <c r="E4496" s="1">
        <v>43456</v>
      </c>
      <c r="F4496" t="s">
        <v>19</v>
      </c>
      <c r="I4496">
        <v>100</v>
      </c>
      <c r="J4496">
        <v>0</v>
      </c>
      <c r="K4496">
        <v>0</v>
      </c>
      <c r="L4496">
        <v>1200</v>
      </c>
      <c r="M4496">
        <v>1200</v>
      </c>
      <c r="N4496" t="s">
        <v>20</v>
      </c>
      <c r="O4496" t="s">
        <v>28222</v>
      </c>
      <c r="P4496" t="s">
        <v>28</v>
      </c>
      <c r="Q4496" t="s">
        <v>34234</v>
      </c>
      <c r="R4496" t="s">
        <v>33762</v>
      </c>
      <c r="S4496" t="s">
        <v>33942</v>
      </c>
      <c r="T4496" t="s">
        <v>34233</v>
      </c>
      <c r="U4496" t="s">
        <v>32634</v>
      </c>
      <c r="V4496" t="s">
        <v>33052</v>
      </c>
      <c r="W4496">
        <v>240</v>
      </c>
      <c r="X4496">
        <v>2</v>
      </c>
      <c r="Y4496" t="s">
        <v>32654</v>
      </c>
      <c r="Z4496">
        <v>450</v>
      </c>
      <c r="AA4496">
        <v>8.5</v>
      </c>
      <c r="AC4496">
        <v>1</v>
      </c>
      <c r="AD4496" t="str">
        <f t="shared" si="699"/>
        <v/>
      </c>
      <c r="AE4496">
        <f t="shared" si="694"/>
        <v>1</v>
      </c>
      <c r="AF4496" t="str">
        <f t="shared" si="700"/>
        <v/>
      </c>
      <c r="AG4496" t="str">
        <f t="shared" si="701"/>
        <v/>
      </c>
      <c r="AH4496" t="str">
        <f t="shared" si="697"/>
        <v/>
      </c>
      <c r="AI4496">
        <v>0.14499999999999999</v>
      </c>
      <c r="AJ4496" t="str">
        <f t="shared" si="695"/>
        <v/>
      </c>
      <c r="AK4496">
        <f t="shared" si="698"/>
        <v>2.8</v>
      </c>
      <c r="AL4496">
        <f t="shared" si="696"/>
        <v>0.40599999999999997</v>
      </c>
    </row>
    <row r="4497" spans="1:39" x14ac:dyDescent="0.2">
      <c r="A4497" t="s">
        <v>28262</v>
      </c>
      <c r="B4497" t="s">
        <v>58</v>
      </c>
      <c r="C4497" t="s">
        <v>28263</v>
      </c>
      <c r="D4497" s="1">
        <v>42598</v>
      </c>
      <c r="E4497" s="1">
        <v>43456</v>
      </c>
      <c r="F4497" t="s">
        <v>19</v>
      </c>
      <c r="I4497">
        <v>100</v>
      </c>
      <c r="J4497">
        <v>0</v>
      </c>
      <c r="K4497">
        <v>0</v>
      </c>
      <c r="L4497">
        <v>2179</v>
      </c>
      <c r="M4497">
        <v>2179</v>
      </c>
      <c r="N4497" t="s">
        <v>20</v>
      </c>
      <c r="O4497" t="s">
        <v>28264</v>
      </c>
      <c r="P4497" t="s">
        <v>28</v>
      </c>
      <c r="Q4497" t="s">
        <v>34234</v>
      </c>
      <c r="R4497" t="s">
        <v>33762</v>
      </c>
      <c r="S4497" t="s">
        <v>33942</v>
      </c>
      <c r="U4497" t="s">
        <v>32634</v>
      </c>
      <c r="V4497" t="s">
        <v>33052</v>
      </c>
      <c r="W4497">
        <v>240</v>
      </c>
      <c r="X4497">
        <v>2</v>
      </c>
      <c r="Y4497" t="s">
        <v>32654</v>
      </c>
      <c r="Z4497">
        <v>450</v>
      </c>
      <c r="AA4497">
        <v>8.5</v>
      </c>
      <c r="AC4497">
        <v>1</v>
      </c>
      <c r="AD4497" t="str">
        <f t="shared" si="699"/>
        <v/>
      </c>
      <c r="AE4497">
        <f t="shared" si="694"/>
        <v>1</v>
      </c>
      <c r="AF4497" t="str">
        <f t="shared" si="700"/>
        <v/>
      </c>
      <c r="AG4497" t="str">
        <f t="shared" si="701"/>
        <v/>
      </c>
      <c r="AH4497" t="str">
        <f t="shared" si="697"/>
        <v/>
      </c>
      <c r="AI4497">
        <v>0.14499999999999999</v>
      </c>
      <c r="AJ4497" t="str">
        <f t="shared" si="695"/>
        <v/>
      </c>
      <c r="AK4497">
        <f t="shared" si="698"/>
        <v>2.8</v>
      </c>
      <c r="AL4497">
        <f t="shared" si="696"/>
        <v>0.40599999999999997</v>
      </c>
      <c r="AM4497" t="s">
        <v>35131</v>
      </c>
    </row>
    <row r="4498" spans="1:39" x14ac:dyDescent="0.2">
      <c r="A4498" t="s">
        <v>28265</v>
      </c>
      <c r="B4498" t="s">
        <v>58</v>
      </c>
      <c r="C4498" t="s">
        <v>28266</v>
      </c>
      <c r="D4498" s="1">
        <v>42598</v>
      </c>
      <c r="E4498" s="1">
        <v>43456</v>
      </c>
      <c r="F4498" t="s">
        <v>19</v>
      </c>
      <c r="I4498">
        <v>100</v>
      </c>
      <c r="J4498">
        <v>0</v>
      </c>
      <c r="K4498">
        <v>0</v>
      </c>
      <c r="L4498">
        <v>1587</v>
      </c>
      <c r="M4498">
        <v>1587</v>
      </c>
      <c r="N4498" t="s">
        <v>20</v>
      </c>
      <c r="O4498" t="s">
        <v>28267</v>
      </c>
      <c r="P4498" t="s">
        <v>28</v>
      </c>
      <c r="Q4498" t="s">
        <v>34234</v>
      </c>
      <c r="R4498" t="s">
        <v>33762</v>
      </c>
      <c r="S4498" t="s">
        <v>33942</v>
      </c>
      <c r="U4498" t="s">
        <v>32634</v>
      </c>
      <c r="V4498" t="s">
        <v>33052</v>
      </c>
      <c r="W4498">
        <v>240</v>
      </c>
      <c r="X4498">
        <v>2</v>
      </c>
      <c r="Y4498" t="s">
        <v>32654</v>
      </c>
      <c r="Z4498">
        <v>450</v>
      </c>
      <c r="AA4498">
        <v>8.5</v>
      </c>
      <c r="AC4498">
        <v>1</v>
      </c>
      <c r="AD4498" t="str">
        <f t="shared" si="699"/>
        <v/>
      </c>
      <c r="AE4498">
        <f t="shared" ref="AE4498:AE4561" si="702">IF((S4498="tühi")*(AC4498&lt;&gt;""),AC4498,"")</f>
        <v>1</v>
      </c>
      <c r="AF4498" t="str">
        <f t="shared" si="700"/>
        <v/>
      </c>
      <c r="AG4498" t="str">
        <f t="shared" si="701"/>
        <v/>
      </c>
      <c r="AH4498" t="str">
        <f t="shared" si="697"/>
        <v/>
      </c>
      <c r="AI4498">
        <v>0.14499999999999999</v>
      </c>
      <c r="AJ4498" t="str">
        <f t="shared" si="695"/>
        <v/>
      </c>
      <c r="AK4498">
        <f t="shared" si="698"/>
        <v>2.8</v>
      </c>
      <c r="AL4498">
        <f t="shared" si="696"/>
        <v>0.40599999999999997</v>
      </c>
      <c r="AM4498" t="s">
        <v>35131</v>
      </c>
    </row>
    <row r="4499" spans="1:39" x14ac:dyDescent="0.2">
      <c r="A4499" t="s">
        <v>28268</v>
      </c>
      <c r="B4499" t="s">
        <v>58</v>
      </c>
      <c r="C4499" t="s">
        <v>28269</v>
      </c>
      <c r="D4499" s="1">
        <v>42598</v>
      </c>
      <c r="E4499" s="1">
        <v>44546</v>
      </c>
      <c r="F4499" t="s">
        <v>19</v>
      </c>
      <c r="I4499">
        <v>100</v>
      </c>
      <c r="J4499">
        <v>0</v>
      </c>
      <c r="K4499">
        <v>0</v>
      </c>
      <c r="L4499">
        <v>1205</v>
      </c>
      <c r="M4499">
        <v>1205</v>
      </c>
      <c r="N4499" t="s">
        <v>20</v>
      </c>
      <c r="O4499" t="s">
        <v>28270</v>
      </c>
      <c r="P4499" t="s">
        <v>28</v>
      </c>
      <c r="Q4499" t="s">
        <v>34234</v>
      </c>
      <c r="R4499" t="s">
        <v>33762</v>
      </c>
      <c r="S4499" t="s">
        <v>33942</v>
      </c>
      <c r="T4499" t="s">
        <v>34233</v>
      </c>
      <c r="U4499" t="s">
        <v>32634</v>
      </c>
      <c r="V4499" t="s">
        <v>33052</v>
      </c>
      <c r="W4499">
        <v>240</v>
      </c>
      <c r="X4499">
        <v>2</v>
      </c>
      <c r="Y4499" t="s">
        <v>32654</v>
      </c>
      <c r="Z4499">
        <v>450</v>
      </c>
      <c r="AA4499">
        <v>8.5</v>
      </c>
      <c r="AC4499">
        <v>1</v>
      </c>
      <c r="AD4499" t="str">
        <f t="shared" si="699"/>
        <v/>
      </c>
      <c r="AE4499">
        <f t="shared" si="702"/>
        <v>1</v>
      </c>
      <c r="AF4499" t="str">
        <f t="shared" si="700"/>
        <v/>
      </c>
      <c r="AG4499" t="str">
        <f t="shared" si="701"/>
        <v/>
      </c>
      <c r="AH4499" t="str">
        <f t="shared" si="697"/>
        <v/>
      </c>
      <c r="AI4499">
        <v>0.14499999999999999</v>
      </c>
      <c r="AJ4499" t="str">
        <f t="shared" si="695"/>
        <v/>
      </c>
      <c r="AK4499">
        <f t="shared" si="698"/>
        <v>2.8</v>
      </c>
      <c r="AL4499">
        <f t="shared" si="696"/>
        <v>0.40599999999999997</v>
      </c>
    </row>
    <row r="4500" spans="1:39" x14ac:dyDescent="0.2">
      <c r="A4500" t="s">
        <v>28271</v>
      </c>
      <c r="B4500" t="s">
        <v>58</v>
      </c>
      <c r="C4500" t="s">
        <v>28272</v>
      </c>
      <c r="D4500" s="1">
        <v>42598</v>
      </c>
      <c r="E4500" s="1">
        <v>43951</v>
      </c>
      <c r="F4500" t="s">
        <v>19</v>
      </c>
      <c r="I4500">
        <v>100</v>
      </c>
      <c r="J4500">
        <v>0</v>
      </c>
      <c r="K4500">
        <v>0</v>
      </c>
      <c r="L4500">
        <v>1222</v>
      </c>
      <c r="M4500">
        <v>1222</v>
      </c>
      <c r="N4500" t="s">
        <v>20</v>
      </c>
      <c r="O4500" t="s">
        <v>28273</v>
      </c>
      <c r="P4500" t="s">
        <v>28</v>
      </c>
      <c r="Q4500" t="s">
        <v>34234</v>
      </c>
      <c r="R4500" t="s">
        <v>33762</v>
      </c>
      <c r="S4500" t="s">
        <v>33942</v>
      </c>
      <c r="T4500" t="s">
        <v>34233</v>
      </c>
      <c r="U4500" t="s">
        <v>32634</v>
      </c>
      <c r="V4500" t="s">
        <v>33052</v>
      </c>
      <c r="W4500">
        <v>240</v>
      </c>
      <c r="X4500">
        <v>2</v>
      </c>
      <c r="Y4500" t="s">
        <v>32654</v>
      </c>
      <c r="Z4500">
        <v>450</v>
      </c>
      <c r="AA4500">
        <v>8.5</v>
      </c>
      <c r="AC4500">
        <v>1</v>
      </c>
      <c r="AD4500" t="str">
        <f t="shared" si="699"/>
        <v/>
      </c>
      <c r="AE4500">
        <f t="shared" si="702"/>
        <v>1</v>
      </c>
      <c r="AF4500" t="str">
        <f t="shared" si="700"/>
        <v/>
      </c>
      <c r="AG4500" t="str">
        <f t="shared" si="701"/>
        <v/>
      </c>
      <c r="AH4500" t="str">
        <f t="shared" si="697"/>
        <v/>
      </c>
      <c r="AI4500">
        <v>0.14499999999999999</v>
      </c>
      <c r="AJ4500" t="str">
        <f t="shared" si="695"/>
        <v/>
      </c>
      <c r="AK4500">
        <f t="shared" si="698"/>
        <v>2.8</v>
      </c>
      <c r="AL4500">
        <f t="shared" si="696"/>
        <v>0.40599999999999997</v>
      </c>
    </row>
    <row r="4501" spans="1:39" x14ac:dyDescent="0.2">
      <c r="A4501" t="s">
        <v>28223</v>
      </c>
      <c r="B4501" t="s">
        <v>58</v>
      </c>
      <c r="C4501" t="s">
        <v>28224</v>
      </c>
      <c r="D4501" s="1">
        <v>42598</v>
      </c>
      <c r="E4501" s="1">
        <v>43951</v>
      </c>
      <c r="F4501" t="s">
        <v>19</v>
      </c>
      <c r="I4501">
        <v>100</v>
      </c>
      <c r="J4501">
        <v>0</v>
      </c>
      <c r="K4501">
        <v>0</v>
      </c>
      <c r="L4501">
        <v>1215</v>
      </c>
      <c r="M4501">
        <v>1215</v>
      </c>
      <c r="N4501" t="s">
        <v>20</v>
      </c>
      <c r="O4501" t="s">
        <v>28225</v>
      </c>
      <c r="P4501" t="s">
        <v>28</v>
      </c>
      <c r="Q4501" t="s">
        <v>34234</v>
      </c>
      <c r="R4501" t="s">
        <v>33762</v>
      </c>
      <c r="S4501" t="s">
        <v>33942</v>
      </c>
      <c r="T4501" t="s">
        <v>34233</v>
      </c>
      <c r="U4501" t="s">
        <v>32634</v>
      </c>
      <c r="V4501" t="s">
        <v>33052</v>
      </c>
      <c r="W4501">
        <v>240</v>
      </c>
      <c r="X4501">
        <v>2</v>
      </c>
      <c r="Y4501" t="s">
        <v>32654</v>
      </c>
      <c r="Z4501">
        <v>450</v>
      </c>
      <c r="AA4501">
        <v>8.5</v>
      </c>
      <c r="AC4501">
        <v>1</v>
      </c>
      <c r="AD4501" t="str">
        <f t="shared" si="699"/>
        <v/>
      </c>
      <c r="AE4501">
        <f t="shared" si="702"/>
        <v>1</v>
      </c>
      <c r="AF4501" t="str">
        <f t="shared" si="700"/>
        <v/>
      </c>
      <c r="AG4501" t="str">
        <f t="shared" si="701"/>
        <v/>
      </c>
      <c r="AH4501" t="str">
        <f t="shared" si="697"/>
        <v/>
      </c>
      <c r="AI4501">
        <v>0.14499999999999999</v>
      </c>
      <c r="AJ4501" t="str">
        <f t="shared" si="695"/>
        <v/>
      </c>
      <c r="AK4501">
        <f t="shared" si="698"/>
        <v>2.8</v>
      </c>
      <c r="AL4501">
        <f t="shared" si="696"/>
        <v>0.40599999999999997</v>
      </c>
    </row>
    <row r="4502" spans="1:39" s="18" customFormat="1" x14ac:dyDescent="0.2">
      <c r="A4502" s="18" t="s">
        <v>28241</v>
      </c>
      <c r="B4502" s="18" t="s">
        <v>58</v>
      </c>
      <c r="C4502" s="18" t="s">
        <v>28242</v>
      </c>
      <c r="D4502" s="19">
        <v>42598</v>
      </c>
      <c r="E4502" s="19">
        <v>43456</v>
      </c>
      <c r="F4502" s="18" t="s">
        <v>474</v>
      </c>
      <c r="I4502" s="18">
        <v>100</v>
      </c>
      <c r="J4502" s="18">
        <v>0</v>
      </c>
      <c r="K4502" s="18">
        <v>0</v>
      </c>
      <c r="L4502" s="18">
        <v>44</v>
      </c>
      <c r="M4502" s="18">
        <v>44</v>
      </c>
      <c r="N4502" s="18" t="s">
        <v>20</v>
      </c>
      <c r="O4502" s="18" t="s">
        <v>28243</v>
      </c>
      <c r="P4502" s="18" t="s">
        <v>28</v>
      </c>
      <c r="Q4502" s="18" t="s">
        <v>34233</v>
      </c>
      <c r="R4502" s="18" t="s">
        <v>34233</v>
      </c>
      <c r="S4502" s="18" t="s">
        <v>33942</v>
      </c>
      <c r="T4502" s="18" t="s">
        <v>34233</v>
      </c>
      <c r="U4502" s="18" t="s">
        <v>32641</v>
      </c>
      <c r="V4502" s="18" t="s">
        <v>33052</v>
      </c>
      <c r="W4502" s="18">
        <v>21</v>
      </c>
      <c r="X4502" s="18">
        <v>1</v>
      </c>
      <c r="Y4502" s="18">
        <v>1</v>
      </c>
      <c r="Z4502" s="18">
        <v>21</v>
      </c>
      <c r="AA4502" s="18">
        <v>4</v>
      </c>
      <c r="AD4502" s="18">
        <f t="shared" si="699"/>
        <v>21</v>
      </c>
      <c r="AE4502" s="18" t="str">
        <f t="shared" si="702"/>
        <v/>
      </c>
      <c r="AF4502" s="18" t="str">
        <f t="shared" si="700"/>
        <v/>
      </c>
      <c r="AG4502" s="18" t="str">
        <f t="shared" si="701"/>
        <v/>
      </c>
      <c r="AH4502" s="18" t="str">
        <f t="shared" si="697"/>
        <v/>
      </c>
      <c r="AI4502" s="18">
        <v>0.14499999999999999</v>
      </c>
      <c r="AJ4502" s="18" t="str">
        <f t="shared" si="695"/>
        <v/>
      </c>
      <c r="AK4502" s="18" t="str">
        <f t="shared" si="698"/>
        <v/>
      </c>
      <c r="AL4502" s="18" t="str">
        <f t="shared" si="696"/>
        <v/>
      </c>
      <c r="AM4502" s="18" t="s">
        <v>34315</v>
      </c>
    </row>
    <row r="4503" spans="1:39" x14ac:dyDescent="0.2">
      <c r="A4503" t="s">
        <v>28244</v>
      </c>
      <c r="B4503" t="s">
        <v>58</v>
      </c>
      <c r="C4503" t="s">
        <v>28245</v>
      </c>
      <c r="D4503" s="1">
        <v>42598</v>
      </c>
      <c r="E4503" s="1">
        <v>43456</v>
      </c>
      <c r="F4503" t="s">
        <v>19</v>
      </c>
      <c r="I4503">
        <v>100</v>
      </c>
      <c r="J4503">
        <v>0</v>
      </c>
      <c r="K4503">
        <v>0</v>
      </c>
      <c r="L4503">
        <v>1205</v>
      </c>
      <c r="M4503">
        <v>1205</v>
      </c>
      <c r="N4503" t="s">
        <v>20</v>
      </c>
      <c r="O4503" t="s">
        <v>28246</v>
      </c>
      <c r="P4503" t="s">
        <v>28</v>
      </c>
      <c r="Q4503" t="s">
        <v>34234</v>
      </c>
      <c r="R4503" t="s">
        <v>33762</v>
      </c>
      <c r="S4503" t="s">
        <v>33942</v>
      </c>
      <c r="T4503" t="s">
        <v>34233</v>
      </c>
      <c r="U4503" t="s">
        <v>32634</v>
      </c>
      <c r="V4503" t="s">
        <v>33052</v>
      </c>
      <c r="W4503">
        <v>240</v>
      </c>
      <c r="X4503">
        <v>2</v>
      </c>
      <c r="Y4503" t="s">
        <v>32654</v>
      </c>
      <c r="Z4503">
        <v>450</v>
      </c>
      <c r="AA4503">
        <v>8.5</v>
      </c>
      <c r="AC4503">
        <v>1</v>
      </c>
      <c r="AD4503" t="str">
        <f t="shared" si="699"/>
        <v/>
      </c>
      <c r="AE4503">
        <f t="shared" si="702"/>
        <v>1</v>
      </c>
      <c r="AF4503" t="str">
        <f t="shared" si="700"/>
        <v/>
      </c>
      <c r="AG4503" t="str">
        <f t="shared" si="701"/>
        <v/>
      </c>
      <c r="AH4503" t="str">
        <f t="shared" si="697"/>
        <v/>
      </c>
      <c r="AI4503">
        <v>0.14499999999999999</v>
      </c>
      <c r="AJ4503" t="str">
        <f t="shared" si="695"/>
        <v/>
      </c>
      <c r="AK4503">
        <f t="shared" si="698"/>
        <v>2.8</v>
      </c>
      <c r="AL4503">
        <f t="shared" si="696"/>
        <v>0.40599999999999997</v>
      </c>
    </row>
    <row r="4504" spans="1:39" x14ac:dyDescent="0.2">
      <c r="A4504" t="s">
        <v>28247</v>
      </c>
      <c r="B4504" t="s">
        <v>58</v>
      </c>
      <c r="C4504" t="s">
        <v>28248</v>
      </c>
      <c r="D4504" s="1">
        <v>42598</v>
      </c>
      <c r="E4504" s="1">
        <v>43951</v>
      </c>
      <c r="F4504" t="s">
        <v>19</v>
      </c>
      <c r="I4504">
        <v>100</v>
      </c>
      <c r="J4504">
        <v>0</v>
      </c>
      <c r="K4504">
        <v>0</v>
      </c>
      <c r="L4504">
        <v>1255</v>
      </c>
      <c r="M4504">
        <v>1255</v>
      </c>
      <c r="N4504" t="s">
        <v>20</v>
      </c>
      <c r="O4504" t="s">
        <v>28249</v>
      </c>
      <c r="P4504" t="s">
        <v>28</v>
      </c>
      <c r="Q4504" t="s">
        <v>34234</v>
      </c>
      <c r="R4504" t="s">
        <v>33762</v>
      </c>
      <c r="S4504" t="s">
        <v>33942</v>
      </c>
      <c r="T4504" t="s">
        <v>34425</v>
      </c>
      <c r="U4504" t="s">
        <v>32634</v>
      </c>
      <c r="V4504" t="s">
        <v>33052</v>
      </c>
      <c r="W4504">
        <v>240</v>
      </c>
      <c r="X4504">
        <v>2</v>
      </c>
      <c r="Y4504" t="s">
        <v>32654</v>
      </c>
      <c r="Z4504">
        <v>450</v>
      </c>
      <c r="AA4504">
        <v>8.5</v>
      </c>
      <c r="AC4504">
        <v>1</v>
      </c>
      <c r="AD4504" t="str">
        <f t="shared" si="699"/>
        <v/>
      </c>
      <c r="AE4504">
        <f t="shared" si="702"/>
        <v>1</v>
      </c>
      <c r="AF4504" t="str">
        <f t="shared" si="700"/>
        <v/>
      </c>
      <c r="AG4504" t="str">
        <f t="shared" si="701"/>
        <v/>
      </c>
      <c r="AH4504" t="str">
        <f t="shared" si="697"/>
        <v/>
      </c>
      <c r="AI4504">
        <v>0.14499999999999999</v>
      </c>
      <c r="AJ4504" t="str">
        <f t="shared" si="695"/>
        <v/>
      </c>
      <c r="AK4504">
        <f t="shared" si="698"/>
        <v>2.8</v>
      </c>
      <c r="AL4504">
        <f t="shared" si="696"/>
        <v>0.40599999999999997</v>
      </c>
      <c r="AM4504" t="s">
        <v>34809</v>
      </c>
    </row>
    <row r="4505" spans="1:39" x14ac:dyDescent="0.2">
      <c r="A4505" t="s">
        <v>28250</v>
      </c>
      <c r="B4505" t="s">
        <v>58</v>
      </c>
      <c r="C4505" t="s">
        <v>28251</v>
      </c>
      <c r="D4505" s="1">
        <v>42598</v>
      </c>
      <c r="E4505" s="1">
        <v>43456</v>
      </c>
      <c r="F4505" t="s">
        <v>19</v>
      </c>
      <c r="I4505">
        <v>100</v>
      </c>
      <c r="J4505">
        <v>0</v>
      </c>
      <c r="K4505">
        <v>0</v>
      </c>
      <c r="L4505">
        <v>1337</v>
      </c>
      <c r="M4505">
        <v>1337</v>
      </c>
      <c r="N4505" t="s">
        <v>20</v>
      </c>
      <c r="O4505" t="s">
        <v>28252</v>
      </c>
      <c r="P4505" t="s">
        <v>28</v>
      </c>
      <c r="Q4505" t="s">
        <v>34234</v>
      </c>
      <c r="R4505" t="s">
        <v>33762</v>
      </c>
      <c r="S4505" t="s">
        <v>33942</v>
      </c>
      <c r="T4505" t="s">
        <v>34233</v>
      </c>
      <c r="U4505" t="s">
        <v>32634</v>
      </c>
      <c r="V4505" t="s">
        <v>33052</v>
      </c>
      <c r="W4505">
        <v>240</v>
      </c>
      <c r="X4505">
        <v>2</v>
      </c>
      <c r="Y4505" t="s">
        <v>32654</v>
      </c>
      <c r="Z4505">
        <v>450</v>
      </c>
      <c r="AA4505">
        <v>8.5</v>
      </c>
      <c r="AC4505">
        <v>1</v>
      </c>
      <c r="AD4505" t="str">
        <f t="shared" si="699"/>
        <v/>
      </c>
      <c r="AE4505">
        <f t="shared" si="702"/>
        <v>1</v>
      </c>
      <c r="AF4505" t="str">
        <f t="shared" si="700"/>
        <v/>
      </c>
      <c r="AG4505" t="str">
        <f t="shared" si="701"/>
        <v/>
      </c>
      <c r="AH4505" t="str">
        <f t="shared" si="697"/>
        <v/>
      </c>
      <c r="AI4505">
        <v>0.14499999999999999</v>
      </c>
      <c r="AJ4505" t="str">
        <f t="shared" si="695"/>
        <v/>
      </c>
      <c r="AK4505">
        <f t="shared" si="698"/>
        <v>2.8</v>
      </c>
      <c r="AL4505">
        <f t="shared" si="696"/>
        <v>0.40599999999999997</v>
      </c>
    </row>
    <row r="4506" spans="1:39" x14ac:dyDescent="0.2">
      <c r="A4506" t="s">
        <v>28253</v>
      </c>
      <c r="B4506" t="s">
        <v>58</v>
      </c>
      <c r="C4506" t="s">
        <v>28254</v>
      </c>
      <c r="D4506" s="1">
        <v>42598</v>
      </c>
      <c r="E4506" s="1">
        <v>43951</v>
      </c>
      <c r="F4506" t="s">
        <v>19</v>
      </c>
      <c r="I4506">
        <v>100</v>
      </c>
      <c r="J4506">
        <v>0</v>
      </c>
      <c r="K4506">
        <v>0</v>
      </c>
      <c r="L4506">
        <v>1201</v>
      </c>
      <c r="M4506">
        <v>1201</v>
      </c>
      <c r="N4506" t="s">
        <v>20</v>
      </c>
      <c r="O4506" t="s">
        <v>28255</v>
      </c>
      <c r="P4506" t="s">
        <v>28</v>
      </c>
      <c r="Q4506" t="s">
        <v>34234</v>
      </c>
      <c r="R4506" t="s">
        <v>33762</v>
      </c>
      <c r="S4506" t="s">
        <v>33942</v>
      </c>
      <c r="T4506" t="s">
        <v>34233</v>
      </c>
      <c r="U4506" t="s">
        <v>32634</v>
      </c>
      <c r="V4506" t="s">
        <v>33052</v>
      </c>
      <c r="W4506">
        <v>240</v>
      </c>
      <c r="X4506">
        <v>2</v>
      </c>
      <c r="Y4506" t="s">
        <v>32654</v>
      </c>
      <c r="Z4506">
        <v>450</v>
      </c>
      <c r="AA4506">
        <v>8.5</v>
      </c>
      <c r="AC4506">
        <v>1</v>
      </c>
      <c r="AD4506" t="str">
        <f t="shared" si="699"/>
        <v/>
      </c>
      <c r="AE4506">
        <f t="shared" si="702"/>
        <v>1</v>
      </c>
      <c r="AF4506" t="str">
        <f t="shared" si="700"/>
        <v/>
      </c>
      <c r="AG4506" t="str">
        <f t="shared" si="701"/>
        <v/>
      </c>
      <c r="AH4506" t="str">
        <f t="shared" si="697"/>
        <v/>
      </c>
      <c r="AI4506">
        <v>0.14499999999999999</v>
      </c>
      <c r="AJ4506" t="str">
        <f t="shared" si="695"/>
        <v/>
      </c>
      <c r="AK4506">
        <f t="shared" si="698"/>
        <v>2.8</v>
      </c>
      <c r="AL4506">
        <f t="shared" si="696"/>
        <v>0.40599999999999997</v>
      </c>
    </row>
    <row r="4507" spans="1:39" x14ac:dyDescent="0.2">
      <c r="A4507" t="s">
        <v>28256</v>
      </c>
      <c r="B4507" t="s">
        <v>58</v>
      </c>
      <c r="C4507" t="s">
        <v>28257</v>
      </c>
      <c r="D4507" s="1">
        <v>42598</v>
      </c>
      <c r="E4507" s="1">
        <v>43456</v>
      </c>
      <c r="F4507" t="s">
        <v>19</v>
      </c>
      <c r="I4507">
        <v>100</v>
      </c>
      <c r="J4507">
        <v>0</v>
      </c>
      <c r="K4507">
        <v>0</v>
      </c>
      <c r="L4507">
        <v>1306</v>
      </c>
      <c r="M4507">
        <v>1306</v>
      </c>
      <c r="N4507" t="s">
        <v>20</v>
      </c>
      <c r="O4507" t="s">
        <v>28258</v>
      </c>
      <c r="P4507" t="s">
        <v>28</v>
      </c>
      <c r="Q4507" t="s">
        <v>34234</v>
      </c>
      <c r="R4507" t="s">
        <v>33762</v>
      </c>
      <c r="S4507" t="s">
        <v>33942</v>
      </c>
      <c r="T4507" t="s">
        <v>34233</v>
      </c>
      <c r="U4507" t="s">
        <v>32634</v>
      </c>
      <c r="V4507" t="s">
        <v>33052</v>
      </c>
      <c r="W4507">
        <v>240</v>
      </c>
      <c r="X4507">
        <v>2</v>
      </c>
      <c r="Y4507" t="s">
        <v>32654</v>
      </c>
      <c r="Z4507">
        <v>450</v>
      </c>
      <c r="AA4507">
        <v>8.5</v>
      </c>
      <c r="AC4507">
        <v>1</v>
      </c>
      <c r="AD4507" t="str">
        <f t="shared" si="699"/>
        <v/>
      </c>
      <c r="AE4507">
        <f t="shared" si="702"/>
        <v>1</v>
      </c>
      <c r="AF4507" t="str">
        <f t="shared" si="700"/>
        <v/>
      </c>
      <c r="AG4507" t="str">
        <f t="shared" si="701"/>
        <v/>
      </c>
      <c r="AH4507" t="str">
        <f t="shared" si="697"/>
        <v/>
      </c>
      <c r="AI4507">
        <v>0.14499999999999999</v>
      </c>
      <c r="AJ4507" t="str">
        <f t="shared" si="695"/>
        <v/>
      </c>
      <c r="AK4507">
        <f t="shared" si="698"/>
        <v>2.8</v>
      </c>
      <c r="AL4507">
        <f t="shared" si="696"/>
        <v>0.40599999999999997</v>
      </c>
    </row>
    <row r="4508" spans="1:39" x14ac:dyDescent="0.2">
      <c r="A4508" t="s">
        <v>28259</v>
      </c>
      <c r="B4508" t="s">
        <v>58</v>
      </c>
      <c r="C4508" t="s">
        <v>28260</v>
      </c>
      <c r="D4508" s="1">
        <v>42598</v>
      </c>
      <c r="E4508" s="1">
        <v>43456</v>
      </c>
      <c r="F4508" t="s">
        <v>19</v>
      </c>
      <c r="I4508">
        <v>100</v>
      </c>
      <c r="J4508">
        <v>0</v>
      </c>
      <c r="K4508">
        <v>0</v>
      </c>
      <c r="L4508">
        <v>1481</v>
      </c>
      <c r="M4508">
        <v>1481</v>
      </c>
      <c r="N4508" t="s">
        <v>20</v>
      </c>
      <c r="O4508" t="s">
        <v>28261</v>
      </c>
      <c r="P4508" t="s">
        <v>28</v>
      </c>
      <c r="Q4508" t="s">
        <v>34234</v>
      </c>
      <c r="R4508" t="s">
        <v>33762</v>
      </c>
      <c r="S4508" t="s">
        <v>33942</v>
      </c>
      <c r="T4508" t="s">
        <v>34233</v>
      </c>
      <c r="U4508" t="s">
        <v>32634</v>
      </c>
      <c r="V4508" t="s">
        <v>33052</v>
      </c>
      <c r="W4508">
        <v>240</v>
      </c>
      <c r="X4508">
        <v>2</v>
      </c>
      <c r="Y4508" t="s">
        <v>32654</v>
      </c>
      <c r="Z4508">
        <v>450</v>
      </c>
      <c r="AA4508">
        <v>8.5</v>
      </c>
      <c r="AC4508">
        <v>1</v>
      </c>
      <c r="AD4508" t="str">
        <f t="shared" si="699"/>
        <v/>
      </c>
      <c r="AE4508">
        <f t="shared" si="702"/>
        <v>1</v>
      </c>
      <c r="AF4508" t="str">
        <f t="shared" si="700"/>
        <v/>
      </c>
      <c r="AG4508" t="str">
        <f t="shared" si="701"/>
        <v/>
      </c>
      <c r="AH4508" t="str">
        <f t="shared" si="697"/>
        <v/>
      </c>
      <c r="AI4508">
        <v>0.14499999999999999</v>
      </c>
      <c r="AJ4508" t="str">
        <f t="shared" si="695"/>
        <v/>
      </c>
      <c r="AK4508">
        <f t="shared" si="698"/>
        <v>2.8</v>
      </c>
      <c r="AL4508">
        <f t="shared" si="696"/>
        <v>0.40599999999999997</v>
      </c>
    </row>
    <row r="4509" spans="1:39" x14ac:dyDescent="0.2">
      <c r="A4509" t="s">
        <v>28226</v>
      </c>
      <c r="B4509" t="s">
        <v>58</v>
      </c>
      <c r="C4509" t="s">
        <v>28227</v>
      </c>
      <c r="D4509" s="1">
        <v>42598</v>
      </c>
      <c r="E4509" s="1">
        <v>44546</v>
      </c>
      <c r="F4509" t="s">
        <v>26</v>
      </c>
      <c r="I4509">
        <v>100</v>
      </c>
      <c r="J4509">
        <v>0</v>
      </c>
      <c r="K4509">
        <v>0</v>
      </c>
      <c r="L4509">
        <v>8002</v>
      </c>
      <c r="M4509">
        <v>8002</v>
      </c>
      <c r="N4509" t="s">
        <v>20</v>
      </c>
      <c r="O4509" t="s">
        <v>28228</v>
      </c>
      <c r="P4509" t="s">
        <v>28</v>
      </c>
      <c r="Q4509" t="s">
        <v>34233</v>
      </c>
      <c r="R4509" t="s">
        <v>34233</v>
      </c>
      <c r="S4509" t="s">
        <v>34233</v>
      </c>
      <c r="T4509" t="s">
        <v>34233</v>
      </c>
      <c r="V4509" t="s">
        <v>33052</v>
      </c>
      <c r="AD4509" t="str">
        <f t="shared" si="699"/>
        <v/>
      </c>
      <c r="AE4509" t="str">
        <f t="shared" si="702"/>
        <v/>
      </c>
      <c r="AF4509" t="str">
        <f t="shared" si="700"/>
        <v/>
      </c>
      <c r="AG4509" t="str">
        <f t="shared" si="701"/>
        <v/>
      </c>
      <c r="AH4509" t="str">
        <f t="shared" si="697"/>
        <v/>
      </c>
      <c r="AI4509">
        <v>0.14499999999999999</v>
      </c>
      <c r="AJ4509" t="str">
        <f t="shared" si="695"/>
        <v/>
      </c>
      <c r="AK4509" t="str">
        <f t="shared" si="698"/>
        <v/>
      </c>
      <c r="AL4509" t="str">
        <f t="shared" si="696"/>
        <v/>
      </c>
    </row>
    <row r="4510" spans="1:39" x14ac:dyDescent="0.2">
      <c r="A4510" t="s">
        <v>27691</v>
      </c>
      <c r="B4510" t="s">
        <v>58</v>
      </c>
      <c r="C4510" t="s">
        <v>27692</v>
      </c>
      <c r="D4510" s="1">
        <v>42186</v>
      </c>
      <c r="E4510" s="1">
        <v>44546</v>
      </c>
      <c r="F4510" t="s">
        <v>2354</v>
      </c>
      <c r="I4510">
        <v>100</v>
      </c>
      <c r="J4510">
        <v>0</v>
      </c>
      <c r="K4510">
        <v>0</v>
      </c>
      <c r="L4510">
        <v>4833</v>
      </c>
      <c r="M4510">
        <v>4833</v>
      </c>
      <c r="N4510" t="s">
        <v>20</v>
      </c>
      <c r="O4510" t="s">
        <v>27693</v>
      </c>
      <c r="P4510" t="s">
        <v>44</v>
      </c>
      <c r="Q4510" t="s">
        <v>34233</v>
      </c>
      <c r="R4510" t="s">
        <v>34233</v>
      </c>
      <c r="S4510" t="s">
        <v>33942</v>
      </c>
      <c r="T4510" t="s">
        <v>34233</v>
      </c>
      <c r="AD4510" t="str">
        <f t="shared" si="699"/>
        <v/>
      </c>
      <c r="AE4510" t="str">
        <f t="shared" si="702"/>
        <v/>
      </c>
      <c r="AF4510" t="str">
        <f t="shared" si="700"/>
        <v/>
      </c>
      <c r="AG4510" t="str">
        <f t="shared" si="701"/>
        <v/>
      </c>
      <c r="AH4510" t="str">
        <f t="shared" si="697"/>
        <v/>
      </c>
      <c r="AI4510">
        <v>0.14499999999999999</v>
      </c>
      <c r="AJ4510" t="str">
        <f t="shared" si="695"/>
        <v/>
      </c>
      <c r="AK4510" t="str">
        <f t="shared" si="698"/>
        <v/>
      </c>
      <c r="AL4510" t="str">
        <f t="shared" si="696"/>
        <v/>
      </c>
    </row>
    <row r="4511" spans="1:39" x14ac:dyDescent="0.2">
      <c r="A4511" t="s">
        <v>5104</v>
      </c>
      <c r="B4511" t="s">
        <v>58</v>
      </c>
      <c r="C4511" t="s">
        <v>5105</v>
      </c>
      <c r="D4511" s="1">
        <v>36124</v>
      </c>
      <c r="E4511" s="1">
        <v>44239</v>
      </c>
      <c r="F4511" t="s">
        <v>19</v>
      </c>
      <c r="I4511">
        <v>100</v>
      </c>
      <c r="J4511">
        <v>0</v>
      </c>
      <c r="K4511">
        <v>0</v>
      </c>
      <c r="L4511">
        <v>942</v>
      </c>
      <c r="M4511">
        <v>942</v>
      </c>
      <c r="N4511" t="s">
        <v>20</v>
      </c>
      <c r="O4511" t="s">
        <v>5106</v>
      </c>
      <c r="P4511" t="s">
        <v>28</v>
      </c>
      <c r="Q4511" t="s">
        <v>32794</v>
      </c>
      <c r="R4511" t="s">
        <v>33782</v>
      </c>
      <c r="S4511" t="s">
        <v>32628</v>
      </c>
      <c r="T4511" t="s">
        <v>34365</v>
      </c>
      <c r="AD4511" t="str">
        <f t="shared" si="699"/>
        <v/>
      </c>
      <c r="AE4511" t="str">
        <f t="shared" si="702"/>
        <v/>
      </c>
      <c r="AF4511" t="str">
        <f t="shared" si="700"/>
        <v/>
      </c>
      <c r="AG4511" s="17">
        <v>1</v>
      </c>
      <c r="AH4511">
        <f t="shared" si="697"/>
        <v>2.8</v>
      </c>
      <c r="AI4511">
        <v>0.14499999999999999</v>
      </c>
      <c r="AJ4511">
        <f t="shared" si="695"/>
        <v>0.40599999999999997</v>
      </c>
      <c r="AK4511" t="str">
        <f t="shared" si="698"/>
        <v/>
      </c>
      <c r="AL4511" t="str">
        <f t="shared" si="696"/>
        <v/>
      </c>
    </row>
    <row r="4512" spans="1:39" x14ac:dyDescent="0.2">
      <c r="A4512" t="s">
        <v>5029</v>
      </c>
      <c r="B4512" t="s">
        <v>58</v>
      </c>
      <c r="C4512" t="s">
        <v>5030</v>
      </c>
      <c r="D4512" s="1">
        <v>36124</v>
      </c>
      <c r="E4512" s="1">
        <v>43456</v>
      </c>
      <c r="F4512" t="s">
        <v>19</v>
      </c>
      <c r="I4512">
        <v>100</v>
      </c>
      <c r="J4512">
        <v>0</v>
      </c>
      <c r="K4512">
        <v>0</v>
      </c>
      <c r="L4512">
        <v>970</v>
      </c>
      <c r="M4512">
        <v>970</v>
      </c>
      <c r="N4512" t="s">
        <v>20</v>
      </c>
      <c r="O4512" t="s">
        <v>5031</v>
      </c>
      <c r="P4512" t="s">
        <v>28</v>
      </c>
      <c r="Q4512" t="s">
        <v>34233</v>
      </c>
      <c r="R4512" t="s">
        <v>34233</v>
      </c>
      <c r="S4512" t="s">
        <v>33797</v>
      </c>
      <c r="T4512" t="s">
        <v>34365</v>
      </c>
      <c r="U4512" t="s">
        <v>32634</v>
      </c>
      <c r="V4512" t="s">
        <v>32695</v>
      </c>
      <c r="W4512">
        <v>194</v>
      </c>
      <c r="X4512">
        <v>2</v>
      </c>
      <c r="Y4512">
        <v>1</v>
      </c>
      <c r="AA4512">
        <v>8.5</v>
      </c>
      <c r="AC4512">
        <v>1</v>
      </c>
      <c r="AD4512" t="str">
        <f t="shared" si="699"/>
        <v/>
      </c>
      <c r="AE4512" t="str">
        <f t="shared" si="702"/>
        <v/>
      </c>
      <c r="AF4512" t="str">
        <f t="shared" si="700"/>
        <v/>
      </c>
      <c r="AG4512">
        <f>IF((S4512&lt;&gt;"tühi")*(AC4512&lt;&gt;""),AC4512,"")</f>
        <v>1</v>
      </c>
      <c r="AH4512">
        <f t="shared" si="697"/>
        <v>2.8</v>
      </c>
      <c r="AI4512">
        <v>0.14499999999999999</v>
      </c>
      <c r="AJ4512">
        <f t="shared" si="695"/>
        <v>0.40599999999999997</v>
      </c>
      <c r="AK4512" t="str">
        <f t="shared" si="698"/>
        <v/>
      </c>
      <c r="AL4512" t="str">
        <f t="shared" si="696"/>
        <v/>
      </c>
    </row>
    <row r="4513" spans="1:38" x14ac:dyDescent="0.2">
      <c r="A4513" t="s">
        <v>5026</v>
      </c>
      <c r="B4513" t="s">
        <v>58</v>
      </c>
      <c r="C4513" t="s">
        <v>5027</v>
      </c>
      <c r="D4513" s="1">
        <v>36124</v>
      </c>
      <c r="E4513" s="1">
        <v>43872</v>
      </c>
      <c r="F4513" t="s">
        <v>19</v>
      </c>
      <c r="I4513">
        <v>100</v>
      </c>
      <c r="J4513">
        <v>0</v>
      </c>
      <c r="K4513">
        <v>0</v>
      </c>
      <c r="L4513">
        <v>938</v>
      </c>
      <c r="M4513">
        <v>938</v>
      </c>
      <c r="N4513" t="s">
        <v>20</v>
      </c>
      <c r="O4513" t="s">
        <v>5028</v>
      </c>
      <c r="P4513" t="s">
        <v>28</v>
      </c>
      <c r="Q4513" t="s">
        <v>34233</v>
      </c>
      <c r="R4513" t="s">
        <v>34233</v>
      </c>
      <c r="S4513" t="s">
        <v>33800</v>
      </c>
      <c r="T4513" t="s">
        <v>34357</v>
      </c>
      <c r="AD4513" t="str">
        <f t="shared" si="699"/>
        <v/>
      </c>
      <c r="AE4513" t="str">
        <f t="shared" si="702"/>
        <v/>
      </c>
      <c r="AF4513" t="str">
        <f t="shared" si="700"/>
        <v/>
      </c>
      <c r="AG4513" s="17">
        <v>1</v>
      </c>
      <c r="AH4513">
        <f t="shared" si="697"/>
        <v>2.8</v>
      </c>
      <c r="AI4513">
        <v>0.14499999999999999</v>
      </c>
      <c r="AJ4513">
        <f t="shared" si="695"/>
        <v>0.40599999999999997</v>
      </c>
      <c r="AK4513" t="str">
        <f t="shared" si="698"/>
        <v/>
      </c>
      <c r="AL4513" t="str">
        <f t="shared" si="696"/>
        <v/>
      </c>
    </row>
    <row r="4514" spans="1:38" x14ac:dyDescent="0.2">
      <c r="A4514" t="s">
        <v>5041</v>
      </c>
      <c r="B4514" t="s">
        <v>58</v>
      </c>
      <c r="C4514" t="s">
        <v>5042</v>
      </c>
      <c r="D4514" s="1">
        <v>36124</v>
      </c>
      <c r="E4514" s="1">
        <v>44503</v>
      </c>
      <c r="F4514" t="s">
        <v>19</v>
      </c>
      <c r="I4514">
        <v>100</v>
      </c>
      <c r="J4514">
        <v>0</v>
      </c>
      <c r="K4514">
        <v>0</v>
      </c>
      <c r="L4514">
        <v>897</v>
      </c>
      <c r="M4514">
        <v>897</v>
      </c>
      <c r="N4514" t="s">
        <v>20</v>
      </c>
      <c r="O4514" t="s">
        <v>5043</v>
      </c>
      <c r="P4514" t="s">
        <v>28</v>
      </c>
      <c r="Q4514" t="s">
        <v>34233</v>
      </c>
      <c r="R4514" t="s">
        <v>34233</v>
      </c>
      <c r="S4514" t="s">
        <v>33797</v>
      </c>
      <c r="T4514" t="s">
        <v>34365</v>
      </c>
      <c r="AD4514" t="str">
        <f t="shared" si="699"/>
        <v/>
      </c>
      <c r="AE4514" t="str">
        <f t="shared" si="702"/>
        <v/>
      </c>
      <c r="AF4514" t="str">
        <f t="shared" si="700"/>
        <v/>
      </c>
      <c r="AG4514" s="17">
        <v>1</v>
      </c>
      <c r="AH4514">
        <f t="shared" si="697"/>
        <v>2.8</v>
      </c>
      <c r="AI4514">
        <v>0.14499999999999999</v>
      </c>
      <c r="AJ4514">
        <f t="shared" si="695"/>
        <v>0.40599999999999997</v>
      </c>
      <c r="AK4514" t="str">
        <f t="shared" si="698"/>
        <v/>
      </c>
      <c r="AL4514" t="str">
        <f t="shared" si="696"/>
        <v/>
      </c>
    </row>
    <row r="4515" spans="1:38" x14ac:dyDescent="0.2">
      <c r="A4515" t="s">
        <v>5101</v>
      </c>
      <c r="B4515" t="s">
        <v>58</v>
      </c>
      <c r="C4515" t="s">
        <v>5102</v>
      </c>
      <c r="D4515" s="1">
        <v>36124</v>
      </c>
      <c r="E4515" s="1">
        <v>44239</v>
      </c>
      <c r="F4515" t="s">
        <v>19</v>
      </c>
      <c r="I4515">
        <v>100</v>
      </c>
      <c r="J4515">
        <v>0</v>
      </c>
      <c r="K4515">
        <v>0</v>
      </c>
      <c r="L4515">
        <v>968</v>
      </c>
      <c r="M4515">
        <v>968</v>
      </c>
      <c r="N4515" t="s">
        <v>20</v>
      </c>
      <c r="O4515" t="s">
        <v>5103</v>
      </c>
      <c r="P4515" t="s">
        <v>28</v>
      </c>
      <c r="Q4515" t="s">
        <v>32794</v>
      </c>
      <c r="R4515" t="s">
        <v>33782</v>
      </c>
      <c r="S4515" t="s">
        <v>32628</v>
      </c>
      <c r="T4515" t="s">
        <v>34365</v>
      </c>
      <c r="AD4515" t="str">
        <f t="shared" si="699"/>
        <v/>
      </c>
      <c r="AE4515" t="str">
        <f t="shared" si="702"/>
        <v/>
      </c>
      <c r="AF4515" t="str">
        <f t="shared" si="700"/>
        <v/>
      </c>
      <c r="AG4515" s="17">
        <v>1</v>
      </c>
      <c r="AH4515">
        <f t="shared" si="697"/>
        <v>2.8</v>
      </c>
      <c r="AI4515">
        <v>0.14499999999999999</v>
      </c>
      <c r="AJ4515">
        <f t="shared" si="695"/>
        <v>0.40599999999999997</v>
      </c>
      <c r="AK4515" t="str">
        <f t="shared" si="698"/>
        <v/>
      </c>
      <c r="AL4515" t="str">
        <f t="shared" si="696"/>
        <v/>
      </c>
    </row>
    <row r="4516" spans="1:38" x14ac:dyDescent="0.2">
      <c r="A4516" t="s">
        <v>5038</v>
      </c>
      <c r="B4516" t="s">
        <v>58</v>
      </c>
      <c r="C4516" t="s">
        <v>5039</v>
      </c>
      <c r="D4516" s="1">
        <v>36124</v>
      </c>
      <c r="E4516" s="1">
        <v>44517</v>
      </c>
      <c r="F4516" t="s">
        <v>19</v>
      </c>
      <c r="I4516">
        <v>100</v>
      </c>
      <c r="J4516">
        <v>0</v>
      </c>
      <c r="K4516">
        <v>0</v>
      </c>
      <c r="L4516">
        <v>969</v>
      </c>
      <c r="M4516">
        <v>969</v>
      </c>
      <c r="N4516" t="s">
        <v>20</v>
      </c>
      <c r="O4516" t="s">
        <v>5040</v>
      </c>
      <c r="P4516" t="s">
        <v>28</v>
      </c>
      <c r="Q4516" t="s">
        <v>34233</v>
      </c>
      <c r="R4516" t="s">
        <v>34233</v>
      </c>
      <c r="S4516" t="s">
        <v>32628</v>
      </c>
      <c r="T4516" t="s">
        <v>34365</v>
      </c>
      <c r="AD4516" t="str">
        <f t="shared" si="699"/>
        <v/>
      </c>
      <c r="AE4516" t="str">
        <f t="shared" si="702"/>
        <v/>
      </c>
      <c r="AF4516" t="str">
        <f t="shared" si="700"/>
        <v/>
      </c>
      <c r="AG4516" s="17">
        <v>1</v>
      </c>
      <c r="AH4516">
        <f t="shared" si="697"/>
        <v>2.8</v>
      </c>
      <c r="AI4516">
        <v>0.14499999999999999</v>
      </c>
      <c r="AJ4516">
        <f t="shared" si="695"/>
        <v>0.40599999999999997</v>
      </c>
      <c r="AK4516" t="str">
        <f t="shared" si="698"/>
        <v/>
      </c>
      <c r="AL4516" t="str">
        <f t="shared" si="696"/>
        <v/>
      </c>
    </row>
    <row r="4517" spans="1:38" x14ac:dyDescent="0.2">
      <c r="A4517" t="s">
        <v>5098</v>
      </c>
      <c r="B4517" t="s">
        <v>58</v>
      </c>
      <c r="C4517" t="s">
        <v>5099</v>
      </c>
      <c r="D4517" s="1">
        <v>36124</v>
      </c>
      <c r="E4517" s="1">
        <v>44239</v>
      </c>
      <c r="F4517" t="s">
        <v>19</v>
      </c>
      <c r="I4517">
        <v>100</v>
      </c>
      <c r="J4517">
        <v>0</v>
      </c>
      <c r="K4517">
        <v>0</v>
      </c>
      <c r="L4517">
        <v>920</v>
      </c>
      <c r="M4517">
        <v>920</v>
      </c>
      <c r="N4517" t="s">
        <v>20</v>
      </c>
      <c r="O4517" t="s">
        <v>5100</v>
      </c>
      <c r="P4517" t="s">
        <v>28</v>
      </c>
      <c r="Q4517" t="s">
        <v>34233</v>
      </c>
      <c r="R4517" t="s">
        <v>34233</v>
      </c>
      <c r="S4517" t="s">
        <v>32628</v>
      </c>
      <c r="T4517" t="s">
        <v>34365</v>
      </c>
      <c r="AD4517" t="str">
        <f t="shared" si="699"/>
        <v/>
      </c>
      <c r="AE4517" t="str">
        <f t="shared" si="702"/>
        <v/>
      </c>
      <c r="AF4517" t="str">
        <f t="shared" si="700"/>
        <v/>
      </c>
      <c r="AG4517" s="17">
        <v>1</v>
      </c>
      <c r="AH4517">
        <f t="shared" si="697"/>
        <v>2.8</v>
      </c>
      <c r="AI4517">
        <v>0.14499999999999999</v>
      </c>
      <c r="AJ4517">
        <f t="shared" si="695"/>
        <v>0.40599999999999997</v>
      </c>
      <c r="AK4517" t="str">
        <f t="shared" si="698"/>
        <v/>
      </c>
      <c r="AL4517" t="str">
        <f t="shared" si="696"/>
        <v/>
      </c>
    </row>
    <row r="4518" spans="1:38" x14ac:dyDescent="0.2">
      <c r="A4518" t="s">
        <v>5035</v>
      </c>
      <c r="B4518" t="s">
        <v>58</v>
      </c>
      <c r="C4518" t="s">
        <v>5036</v>
      </c>
      <c r="D4518" s="1">
        <v>36124</v>
      </c>
      <c r="E4518" s="1">
        <v>44517</v>
      </c>
      <c r="F4518" t="s">
        <v>19</v>
      </c>
      <c r="I4518">
        <v>100</v>
      </c>
      <c r="J4518">
        <v>0</v>
      </c>
      <c r="K4518">
        <v>0</v>
      </c>
      <c r="L4518">
        <v>940</v>
      </c>
      <c r="M4518">
        <v>940</v>
      </c>
      <c r="N4518" t="s">
        <v>20</v>
      </c>
      <c r="O4518" t="s">
        <v>5037</v>
      </c>
      <c r="P4518" t="s">
        <v>28</v>
      </c>
      <c r="Q4518" t="s">
        <v>32794</v>
      </c>
      <c r="R4518" t="s">
        <v>33782</v>
      </c>
      <c r="S4518" t="s">
        <v>32628</v>
      </c>
      <c r="T4518" t="s">
        <v>34365</v>
      </c>
      <c r="AD4518" t="str">
        <f t="shared" si="699"/>
        <v/>
      </c>
      <c r="AE4518" t="str">
        <f t="shared" si="702"/>
        <v/>
      </c>
      <c r="AF4518" t="str">
        <f t="shared" si="700"/>
        <v/>
      </c>
      <c r="AG4518" s="17">
        <v>1</v>
      </c>
      <c r="AH4518">
        <f t="shared" si="697"/>
        <v>2.8</v>
      </c>
      <c r="AI4518">
        <v>0.14499999999999999</v>
      </c>
      <c r="AJ4518">
        <f t="shared" si="695"/>
        <v>0.40599999999999997</v>
      </c>
      <c r="AK4518" t="str">
        <f t="shared" si="698"/>
        <v/>
      </c>
      <c r="AL4518" t="str">
        <f t="shared" si="696"/>
        <v/>
      </c>
    </row>
    <row r="4519" spans="1:38" x14ac:dyDescent="0.2">
      <c r="A4519" t="s">
        <v>5095</v>
      </c>
      <c r="B4519" t="s">
        <v>58</v>
      </c>
      <c r="C4519" t="s">
        <v>5096</v>
      </c>
      <c r="D4519" s="1">
        <v>36124</v>
      </c>
      <c r="E4519" s="1">
        <v>44239</v>
      </c>
      <c r="F4519" t="s">
        <v>19</v>
      </c>
      <c r="I4519">
        <v>100</v>
      </c>
      <c r="J4519">
        <v>0</v>
      </c>
      <c r="K4519">
        <v>0</v>
      </c>
      <c r="L4519">
        <v>856</v>
      </c>
      <c r="M4519">
        <v>856</v>
      </c>
      <c r="N4519" t="s">
        <v>20</v>
      </c>
      <c r="O4519" t="s">
        <v>5097</v>
      </c>
      <c r="P4519" t="s">
        <v>28</v>
      </c>
      <c r="Q4519" t="s">
        <v>34233</v>
      </c>
      <c r="R4519" t="s">
        <v>34233</v>
      </c>
      <c r="S4519" t="s">
        <v>33797</v>
      </c>
      <c r="T4519" t="s">
        <v>34357</v>
      </c>
      <c r="AD4519" t="str">
        <f t="shared" si="699"/>
        <v/>
      </c>
      <c r="AE4519" t="str">
        <f t="shared" si="702"/>
        <v/>
      </c>
      <c r="AF4519" t="str">
        <f t="shared" si="700"/>
        <v/>
      </c>
      <c r="AG4519" s="17">
        <v>1</v>
      </c>
      <c r="AH4519">
        <f t="shared" si="697"/>
        <v>2.8</v>
      </c>
      <c r="AI4519">
        <v>0.14499999999999999</v>
      </c>
      <c r="AJ4519">
        <f t="shared" si="695"/>
        <v>0.40599999999999997</v>
      </c>
      <c r="AK4519" t="str">
        <f t="shared" si="698"/>
        <v/>
      </c>
      <c r="AL4519" t="str">
        <f t="shared" si="696"/>
        <v/>
      </c>
    </row>
    <row r="4520" spans="1:38" x14ac:dyDescent="0.2">
      <c r="A4520" t="s">
        <v>5032</v>
      </c>
      <c r="B4520" t="s">
        <v>58</v>
      </c>
      <c r="C4520" t="s">
        <v>5033</v>
      </c>
      <c r="D4520" s="1">
        <v>36124</v>
      </c>
      <c r="E4520" s="1">
        <v>44503</v>
      </c>
      <c r="F4520" t="s">
        <v>19</v>
      </c>
      <c r="I4520">
        <v>100</v>
      </c>
      <c r="J4520">
        <v>0</v>
      </c>
      <c r="K4520">
        <v>0</v>
      </c>
      <c r="L4520">
        <v>863</v>
      </c>
      <c r="M4520">
        <v>863</v>
      </c>
      <c r="N4520" t="s">
        <v>20</v>
      </c>
      <c r="O4520" t="s">
        <v>5034</v>
      </c>
      <c r="P4520" t="s">
        <v>28</v>
      </c>
      <c r="Q4520" t="s">
        <v>34233</v>
      </c>
      <c r="R4520" t="s">
        <v>34233</v>
      </c>
      <c r="S4520" t="s">
        <v>32628</v>
      </c>
      <c r="T4520" t="s">
        <v>34365</v>
      </c>
      <c r="AD4520" t="str">
        <f t="shared" si="699"/>
        <v/>
      </c>
      <c r="AE4520" t="str">
        <f t="shared" si="702"/>
        <v/>
      </c>
      <c r="AF4520" t="str">
        <f t="shared" si="700"/>
        <v/>
      </c>
      <c r="AG4520" s="17">
        <v>1</v>
      </c>
      <c r="AH4520">
        <f t="shared" si="697"/>
        <v>2.8</v>
      </c>
      <c r="AI4520">
        <v>0.14499999999999999</v>
      </c>
      <c r="AJ4520">
        <f t="shared" si="695"/>
        <v>0.40599999999999997</v>
      </c>
      <c r="AK4520" t="str">
        <f t="shared" si="698"/>
        <v/>
      </c>
      <c r="AL4520" t="str">
        <f t="shared" si="696"/>
        <v/>
      </c>
    </row>
    <row r="4521" spans="1:38" x14ac:dyDescent="0.2">
      <c r="A4521" t="s">
        <v>5092</v>
      </c>
      <c r="B4521" t="s">
        <v>58</v>
      </c>
      <c r="C4521" t="s">
        <v>5093</v>
      </c>
      <c r="D4521" s="1">
        <v>36124</v>
      </c>
      <c r="E4521" s="1">
        <v>44239</v>
      </c>
      <c r="F4521" t="s">
        <v>19</v>
      </c>
      <c r="I4521">
        <v>100</v>
      </c>
      <c r="J4521">
        <v>0</v>
      </c>
      <c r="K4521">
        <v>0</v>
      </c>
      <c r="L4521">
        <v>892</v>
      </c>
      <c r="M4521">
        <v>892</v>
      </c>
      <c r="N4521" t="s">
        <v>20</v>
      </c>
      <c r="O4521" t="s">
        <v>5094</v>
      </c>
      <c r="P4521" t="s">
        <v>28</v>
      </c>
      <c r="Q4521" t="s">
        <v>34233</v>
      </c>
      <c r="R4521" t="s">
        <v>34233</v>
      </c>
      <c r="S4521" t="s">
        <v>32628</v>
      </c>
      <c r="T4521" t="s">
        <v>34365</v>
      </c>
      <c r="AD4521" t="str">
        <f t="shared" si="699"/>
        <v/>
      </c>
      <c r="AE4521" t="str">
        <f t="shared" si="702"/>
        <v/>
      </c>
      <c r="AF4521" t="str">
        <f t="shared" si="700"/>
        <v/>
      </c>
      <c r="AG4521" s="17">
        <v>1</v>
      </c>
      <c r="AH4521">
        <f t="shared" si="697"/>
        <v>2.8</v>
      </c>
      <c r="AI4521">
        <v>0.14499999999999999</v>
      </c>
      <c r="AJ4521">
        <f t="shared" si="695"/>
        <v>0.40599999999999997</v>
      </c>
      <c r="AK4521" t="str">
        <f t="shared" si="698"/>
        <v/>
      </c>
      <c r="AL4521" t="str">
        <f t="shared" si="696"/>
        <v/>
      </c>
    </row>
    <row r="4522" spans="1:38" x14ac:dyDescent="0.2">
      <c r="A4522" t="s">
        <v>30062</v>
      </c>
      <c r="B4522" t="s">
        <v>58</v>
      </c>
      <c r="C4522" t="s">
        <v>30063</v>
      </c>
      <c r="D4522" s="1">
        <v>43755</v>
      </c>
      <c r="E4522" s="1">
        <v>44503</v>
      </c>
      <c r="F4522" t="s">
        <v>26</v>
      </c>
      <c r="I4522">
        <v>100</v>
      </c>
      <c r="J4522">
        <v>0</v>
      </c>
      <c r="K4522">
        <v>0</v>
      </c>
      <c r="L4522">
        <v>1804</v>
      </c>
      <c r="M4522">
        <v>1804</v>
      </c>
      <c r="N4522" t="s">
        <v>20</v>
      </c>
      <c r="O4522" t="s">
        <v>30064</v>
      </c>
      <c r="P4522" t="s">
        <v>44</v>
      </c>
      <c r="Q4522" t="s">
        <v>34233</v>
      </c>
      <c r="R4522" t="s">
        <v>34233</v>
      </c>
      <c r="S4522" t="s">
        <v>34233</v>
      </c>
      <c r="T4522" t="s">
        <v>34233</v>
      </c>
      <c r="AD4522" t="str">
        <f t="shared" si="699"/>
        <v/>
      </c>
      <c r="AE4522" t="str">
        <f t="shared" si="702"/>
        <v/>
      </c>
      <c r="AF4522" t="str">
        <f t="shared" si="700"/>
        <v/>
      </c>
      <c r="AG4522" t="str">
        <f>IF((S4522&lt;&gt;"tühi")*(AC4522&lt;&gt;""),AC4522,"")</f>
        <v/>
      </c>
      <c r="AH4522" t="str">
        <f t="shared" si="697"/>
        <v/>
      </c>
      <c r="AI4522">
        <v>0.14499999999999999</v>
      </c>
      <c r="AJ4522" t="str">
        <f t="shared" ref="AJ4522:AJ4585" si="703">IF(COUNTBLANK(AH4522),"",AH4522*AI4522)</f>
        <v/>
      </c>
      <c r="AK4522" t="str">
        <f t="shared" si="698"/>
        <v/>
      </c>
      <c r="AL4522" t="str">
        <f t="shared" si="696"/>
        <v/>
      </c>
    </row>
    <row r="4523" spans="1:38" x14ac:dyDescent="0.2">
      <c r="A4523" t="s">
        <v>5747</v>
      </c>
      <c r="B4523" t="s">
        <v>58</v>
      </c>
      <c r="C4523" t="s">
        <v>5748</v>
      </c>
      <c r="D4523" s="1">
        <v>36124</v>
      </c>
      <c r="E4523" s="1">
        <v>44694</v>
      </c>
      <c r="F4523" t="s">
        <v>889</v>
      </c>
      <c r="I4523">
        <v>100</v>
      </c>
      <c r="J4523">
        <v>0</v>
      </c>
      <c r="K4523">
        <v>0</v>
      </c>
      <c r="L4523">
        <v>828</v>
      </c>
      <c r="M4523">
        <v>828</v>
      </c>
      <c r="N4523" t="s">
        <v>20</v>
      </c>
      <c r="P4523" t="s">
        <v>2356</v>
      </c>
      <c r="Q4523" t="s">
        <v>34234</v>
      </c>
      <c r="R4523" t="s">
        <v>33762</v>
      </c>
      <c r="S4523" t="s">
        <v>33942</v>
      </c>
      <c r="T4523" t="s">
        <v>34233</v>
      </c>
      <c r="AD4523" t="str">
        <f t="shared" si="699"/>
        <v/>
      </c>
      <c r="AE4523" t="str">
        <f t="shared" si="702"/>
        <v/>
      </c>
      <c r="AF4523" t="str">
        <f t="shared" si="700"/>
        <v/>
      </c>
      <c r="AG4523" t="str">
        <f>IF((S4523&lt;&gt;"tühi")*(AC4523&lt;&gt;""),AC4523,"")</f>
        <v/>
      </c>
      <c r="AH4523" t="str">
        <f t="shared" si="697"/>
        <v/>
      </c>
      <c r="AI4523">
        <v>0.14499999999999999</v>
      </c>
      <c r="AJ4523" t="str">
        <f t="shared" si="703"/>
        <v/>
      </c>
      <c r="AK4523" t="str">
        <f t="shared" si="698"/>
        <v/>
      </c>
      <c r="AL4523" t="str">
        <f t="shared" ref="AL4523:AL4586" si="704">IF(COUNTBLANK(AK4523),"",AK4523*AI4523)</f>
        <v/>
      </c>
    </row>
    <row r="4524" spans="1:38" x14ac:dyDescent="0.2">
      <c r="A4524" t="s">
        <v>5703</v>
      </c>
      <c r="B4524" t="s">
        <v>58</v>
      </c>
      <c r="C4524" t="s">
        <v>5704</v>
      </c>
      <c r="D4524" s="1">
        <v>36124</v>
      </c>
      <c r="E4524" s="1">
        <v>43456</v>
      </c>
      <c r="F4524" t="s">
        <v>19</v>
      </c>
      <c r="I4524">
        <v>100</v>
      </c>
      <c r="J4524">
        <v>0</v>
      </c>
      <c r="K4524">
        <v>0</v>
      </c>
      <c r="L4524">
        <v>903</v>
      </c>
      <c r="M4524">
        <v>903</v>
      </c>
      <c r="N4524" t="s">
        <v>20</v>
      </c>
      <c r="O4524" t="s">
        <v>5705</v>
      </c>
      <c r="P4524" t="s">
        <v>28</v>
      </c>
      <c r="Q4524" t="s">
        <v>34233</v>
      </c>
      <c r="R4524" t="s">
        <v>34233</v>
      </c>
      <c r="S4524" t="s">
        <v>33807</v>
      </c>
      <c r="T4524" t="s">
        <v>34354</v>
      </c>
      <c r="AD4524" t="str">
        <f t="shared" si="699"/>
        <v/>
      </c>
      <c r="AE4524" t="str">
        <f t="shared" si="702"/>
        <v/>
      </c>
      <c r="AF4524" t="str">
        <f t="shared" si="700"/>
        <v/>
      </c>
      <c r="AG4524" s="17">
        <v>1</v>
      </c>
      <c r="AH4524">
        <f t="shared" si="697"/>
        <v>2.8</v>
      </c>
      <c r="AI4524">
        <v>0.14499999999999999</v>
      </c>
      <c r="AJ4524">
        <f t="shared" si="703"/>
        <v>0.40599999999999997</v>
      </c>
      <c r="AK4524" t="str">
        <f t="shared" si="698"/>
        <v/>
      </c>
      <c r="AL4524" t="str">
        <f t="shared" si="704"/>
        <v/>
      </c>
    </row>
    <row r="4525" spans="1:38" x14ac:dyDescent="0.2">
      <c r="A4525" t="s">
        <v>5700</v>
      </c>
      <c r="B4525" t="s">
        <v>58</v>
      </c>
      <c r="C4525" t="s">
        <v>5701</v>
      </c>
      <c r="D4525" s="1">
        <v>36124</v>
      </c>
      <c r="E4525" s="1">
        <v>44239</v>
      </c>
      <c r="F4525" t="s">
        <v>19</v>
      </c>
      <c r="I4525">
        <v>100</v>
      </c>
      <c r="J4525">
        <v>0</v>
      </c>
      <c r="K4525">
        <v>0</v>
      </c>
      <c r="L4525">
        <v>863</v>
      </c>
      <c r="M4525">
        <v>863</v>
      </c>
      <c r="N4525" t="s">
        <v>20</v>
      </c>
      <c r="O4525" t="s">
        <v>5702</v>
      </c>
      <c r="P4525" t="s">
        <v>28</v>
      </c>
      <c r="Q4525" t="s">
        <v>34233</v>
      </c>
      <c r="R4525" t="s">
        <v>34233</v>
      </c>
      <c r="S4525" t="s">
        <v>33797</v>
      </c>
      <c r="T4525" t="s">
        <v>34365</v>
      </c>
      <c r="AD4525" t="str">
        <f t="shared" si="699"/>
        <v/>
      </c>
      <c r="AE4525" t="str">
        <f t="shared" si="702"/>
        <v/>
      </c>
      <c r="AF4525" t="str">
        <f t="shared" si="700"/>
        <v/>
      </c>
      <c r="AG4525" s="17">
        <v>1</v>
      </c>
      <c r="AH4525">
        <f t="shared" si="697"/>
        <v>2.8</v>
      </c>
      <c r="AI4525">
        <v>0.14499999999999999</v>
      </c>
      <c r="AJ4525">
        <f t="shared" si="703"/>
        <v>0.40599999999999997</v>
      </c>
      <c r="AK4525" t="str">
        <f t="shared" si="698"/>
        <v/>
      </c>
      <c r="AL4525" t="str">
        <f t="shared" si="704"/>
        <v/>
      </c>
    </row>
    <row r="4526" spans="1:38" x14ac:dyDescent="0.2">
      <c r="A4526" t="s">
        <v>5697</v>
      </c>
      <c r="B4526" t="s">
        <v>58</v>
      </c>
      <c r="C4526" t="s">
        <v>5698</v>
      </c>
      <c r="D4526" s="1">
        <v>36124</v>
      </c>
      <c r="E4526" s="1">
        <v>44239</v>
      </c>
      <c r="F4526" t="s">
        <v>19</v>
      </c>
      <c r="I4526">
        <v>100</v>
      </c>
      <c r="J4526">
        <v>0</v>
      </c>
      <c r="K4526">
        <v>0</v>
      </c>
      <c r="L4526">
        <v>870</v>
      </c>
      <c r="M4526">
        <v>870</v>
      </c>
      <c r="N4526" t="s">
        <v>20</v>
      </c>
      <c r="O4526" t="s">
        <v>5699</v>
      </c>
      <c r="P4526" t="s">
        <v>28</v>
      </c>
      <c r="Q4526" t="s">
        <v>34233</v>
      </c>
      <c r="R4526" t="s">
        <v>34233</v>
      </c>
      <c r="S4526" t="s">
        <v>33807</v>
      </c>
      <c r="T4526" t="s">
        <v>32634</v>
      </c>
      <c r="U4526" t="s">
        <v>32634</v>
      </c>
      <c r="V4526" t="s">
        <v>33078</v>
      </c>
      <c r="W4526">
        <v>130</v>
      </c>
      <c r="X4526">
        <v>2</v>
      </c>
      <c r="Y4526" t="s">
        <v>32654</v>
      </c>
      <c r="AA4526">
        <v>8.5</v>
      </c>
      <c r="AB4526">
        <v>15</v>
      </c>
      <c r="AC4526">
        <v>1</v>
      </c>
      <c r="AD4526" t="str">
        <f t="shared" si="699"/>
        <v/>
      </c>
      <c r="AE4526" t="str">
        <f t="shared" si="702"/>
        <v/>
      </c>
      <c r="AF4526" t="str">
        <f t="shared" si="700"/>
        <v/>
      </c>
      <c r="AG4526">
        <f>IF((S4526&lt;&gt;"tühi")*(AC4526&lt;&gt;""),AC4526,"")</f>
        <v>1</v>
      </c>
      <c r="AH4526">
        <f t="shared" si="697"/>
        <v>2.8</v>
      </c>
      <c r="AI4526">
        <v>0.14499999999999999</v>
      </c>
      <c r="AJ4526">
        <f t="shared" si="703"/>
        <v>0.40599999999999997</v>
      </c>
      <c r="AK4526" t="str">
        <f t="shared" si="698"/>
        <v/>
      </c>
      <c r="AL4526" t="str">
        <f t="shared" si="704"/>
        <v/>
      </c>
    </row>
    <row r="4527" spans="1:38" x14ac:dyDescent="0.2">
      <c r="A4527" t="s">
        <v>5694</v>
      </c>
      <c r="B4527" t="s">
        <v>58</v>
      </c>
      <c r="C4527" t="s">
        <v>5695</v>
      </c>
      <c r="D4527" s="1">
        <v>36124</v>
      </c>
      <c r="E4527" s="1">
        <v>44239</v>
      </c>
      <c r="F4527" t="s">
        <v>19</v>
      </c>
      <c r="I4527">
        <v>100</v>
      </c>
      <c r="J4527">
        <v>0</v>
      </c>
      <c r="K4527">
        <v>0</v>
      </c>
      <c r="L4527">
        <v>1173</v>
      </c>
      <c r="M4527">
        <v>1173</v>
      </c>
      <c r="N4527" t="s">
        <v>20</v>
      </c>
      <c r="O4527" t="s">
        <v>5696</v>
      </c>
      <c r="P4527" t="s">
        <v>28</v>
      </c>
      <c r="Q4527" t="s">
        <v>34233</v>
      </c>
      <c r="R4527" t="s">
        <v>34233</v>
      </c>
      <c r="S4527" t="s">
        <v>32628</v>
      </c>
      <c r="T4527" t="s">
        <v>34365</v>
      </c>
      <c r="AD4527" t="str">
        <f t="shared" si="699"/>
        <v/>
      </c>
      <c r="AE4527" t="str">
        <f t="shared" si="702"/>
        <v/>
      </c>
      <c r="AF4527" t="str">
        <f t="shared" si="700"/>
        <v/>
      </c>
      <c r="AG4527" s="17">
        <v>1</v>
      </c>
      <c r="AH4527">
        <f t="shared" si="697"/>
        <v>2.8</v>
      </c>
      <c r="AI4527">
        <v>0.14499999999999999</v>
      </c>
      <c r="AJ4527">
        <f t="shared" si="703"/>
        <v>0.40599999999999997</v>
      </c>
      <c r="AK4527" t="str">
        <f t="shared" si="698"/>
        <v/>
      </c>
      <c r="AL4527" t="str">
        <f t="shared" si="704"/>
        <v/>
      </c>
    </row>
    <row r="4528" spans="1:38" x14ac:dyDescent="0.2">
      <c r="A4528" t="s">
        <v>5758</v>
      </c>
      <c r="B4528" t="s">
        <v>58</v>
      </c>
      <c r="C4528" t="s">
        <v>5759</v>
      </c>
      <c r="D4528" s="1">
        <v>36124</v>
      </c>
      <c r="E4528" s="1">
        <v>44517</v>
      </c>
      <c r="F4528" t="s">
        <v>19</v>
      </c>
      <c r="I4528">
        <v>100</v>
      </c>
      <c r="J4528">
        <v>0</v>
      </c>
      <c r="K4528">
        <v>0</v>
      </c>
      <c r="L4528">
        <v>843</v>
      </c>
      <c r="M4528">
        <v>843</v>
      </c>
      <c r="N4528" t="s">
        <v>20</v>
      </c>
      <c r="O4528" t="s">
        <v>5760</v>
      </c>
      <c r="P4528" t="s">
        <v>28</v>
      </c>
      <c r="Q4528" t="s">
        <v>34233</v>
      </c>
      <c r="R4528" t="s">
        <v>34233</v>
      </c>
      <c r="S4528" t="s">
        <v>32628</v>
      </c>
      <c r="T4528" t="s">
        <v>34365</v>
      </c>
      <c r="AD4528" t="str">
        <f t="shared" si="699"/>
        <v/>
      </c>
      <c r="AE4528" t="str">
        <f t="shared" si="702"/>
        <v/>
      </c>
      <c r="AF4528" t="str">
        <f t="shared" si="700"/>
        <v/>
      </c>
      <c r="AG4528" s="17">
        <v>1</v>
      </c>
      <c r="AH4528">
        <f t="shared" ref="AH4528:AH4591" si="705">IF(AG4528="","",AG4528*2.8)</f>
        <v>2.8</v>
      </c>
      <c r="AI4528">
        <v>0.14499999999999999</v>
      </c>
      <c r="AJ4528">
        <f t="shared" si="703"/>
        <v>0.40599999999999997</v>
      </c>
      <c r="AK4528" t="str">
        <f t="shared" ref="AK4528:AK4591" si="706">IF(AE4528="","",AE4528*2.8)</f>
        <v/>
      </c>
      <c r="AL4528" t="str">
        <f t="shared" si="704"/>
        <v/>
      </c>
    </row>
    <row r="4529" spans="1:38" x14ac:dyDescent="0.2">
      <c r="A4529" t="s">
        <v>5744</v>
      </c>
      <c r="B4529" t="s">
        <v>58</v>
      </c>
      <c r="C4529" t="s">
        <v>5745</v>
      </c>
      <c r="D4529" s="1">
        <v>36124</v>
      </c>
      <c r="E4529" s="1">
        <v>43456</v>
      </c>
      <c r="F4529" t="s">
        <v>19</v>
      </c>
      <c r="I4529">
        <v>100</v>
      </c>
      <c r="J4529">
        <v>0</v>
      </c>
      <c r="K4529">
        <v>0</v>
      </c>
      <c r="L4529">
        <v>788</v>
      </c>
      <c r="M4529">
        <v>788</v>
      </c>
      <c r="N4529" t="s">
        <v>20</v>
      </c>
      <c r="O4529" t="s">
        <v>5746</v>
      </c>
      <c r="P4529" t="s">
        <v>28</v>
      </c>
      <c r="Q4529" t="s">
        <v>34233</v>
      </c>
      <c r="R4529" t="s">
        <v>34233</v>
      </c>
      <c r="S4529" t="s">
        <v>32628</v>
      </c>
      <c r="T4529" t="s">
        <v>34357</v>
      </c>
      <c r="AD4529" t="str">
        <f t="shared" si="699"/>
        <v/>
      </c>
      <c r="AE4529" t="str">
        <f t="shared" si="702"/>
        <v/>
      </c>
      <c r="AF4529" t="str">
        <f t="shared" si="700"/>
        <v/>
      </c>
      <c r="AG4529" s="17">
        <v>1</v>
      </c>
      <c r="AH4529">
        <f t="shared" si="705"/>
        <v>2.8</v>
      </c>
      <c r="AI4529">
        <v>0.14499999999999999</v>
      </c>
      <c r="AJ4529">
        <f t="shared" si="703"/>
        <v>0.40599999999999997</v>
      </c>
      <c r="AK4529" t="str">
        <f t="shared" si="706"/>
        <v/>
      </c>
      <c r="AL4529" t="str">
        <f t="shared" si="704"/>
        <v/>
      </c>
    </row>
    <row r="4530" spans="1:38" x14ac:dyDescent="0.2">
      <c r="A4530" t="s">
        <v>5755</v>
      </c>
      <c r="B4530" t="s">
        <v>58</v>
      </c>
      <c r="C4530" t="s">
        <v>5756</v>
      </c>
      <c r="D4530" s="1">
        <v>36124</v>
      </c>
      <c r="E4530" s="1">
        <v>44517</v>
      </c>
      <c r="F4530" t="s">
        <v>19</v>
      </c>
      <c r="I4530">
        <v>100</v>
      </c>
      <c r="J4530">
        <v>0</v>
      </c>
      <c r="K4530">
        <v>0</v>
      </c>
      <c r="L4530">
        <v>868</v>
      </c>
      <c r="M4530">
        <v>868</v>
      </c>
      <c r="N4530" t="s">
        <v>20</v>
      </c>
      <c r="O4530" t="s">
        <v>5757</v>
      </c>
      <c r="P4530" t="s">
        <v>28</v>
      </c>
      <c r="Q4530" t="s">
        <v>32794</v>
      </c>
      <c r="R4530" t="s">
        <v>33782</v>
      </c>
      <c r="S4530" t="s">
        <v>32628</v>
      </c>
      <c r="T4530" t="s">
        <v>34365</v>
      </c>
      <c r="AD4530" t="str">
        <f t="shared" si="699"/>
        <v/>
      </c>
      <c r="AE4530" t="str">
        <f t="shared" si="702"/>
        <v/>
      </c>
      <c r="AF4530" t="str">
        <f t="shared" si="700"/>
        <v/>
      </c>
      <c r="AG4530" s="17">
        <v>1</v>
      </c>
      <c r="AH4530">
        <f t="shared" si="705"/>
        <v>2.8</v>
      </c>
      <c r="AI4530">
        <v>0.14499999999999999</v>
      </c>
      <c r="AJ4530">
        <f t="shared" si="703"/>
        <v>0.40599999999999997</v>
      </c>
      <c r="AK4530" t="str">
        <f t="shared" si="706"/>
        <v/>
      </c>
      <c r="AL4530" t="str">
        <f t="shared" si="704"/>
        <v/>
      </c>
    </row>
    <row r="4531" spans="1:38" x14ac:dyDescent="0.2">
      <c r="A4531" t="s">
        <v>5712</v>
      </c>
      <c r="B4531" t="s">
        <v>58</v>
      </c>
      <c r="C4531" t="s">
        <v>5713</v>
      </c>
      <c r="D4531" s="1">
        <v>36124</v>
      </c>
      <c r="E4531" s="1">
        <v>43456</v>
      </c>
      <c r="F4531" t="s">
        <v>19</v>
      </c>
      <c r="I4531">
        <v>100</v>
      </c>
      <c r="J4531">
        <v>0</v>
      </c>
      <c r="K4531">
        <v>0</v>
      </c>
      <c r="L4531">
        <v>825</v>
      </c>
      <c r="M4531">
        <v>825</v>
      </c>
      <c r="N4531" t="s">
        <v>20</v>
      </c>
      <c r="O4531" t="s">
        <v>5714</v>
      </c>
      <c r="P4531" t="s">
        <v>28</v>
      </c>
      <c r="Q4531" t="s">
        <v>34233</v>
      </c>
      <c r="R4531" t="s">
        <v>34233</v>
      </c>
      <c r="S4531" t="s">
        <v>32628</v>
      </c>
      <c r="T4531" t="s">
        <v>34365</v>
      </c>
      <c r="AD4531" t="str">
        <f t="shared" si="699"/>
        <v/>
      </c>
      <c r="AE4531" t="str">
        <f t="shared" si="702"/>
        <v/>
      </c>
      <c r="AF4531" t="str">
        <f t="shared" si="700"/>
        <v/>
      </c>
      <c r="AG4531" s="17">
        <v>1</v>
      </c>
      <c r="AH4531">
        <f t="shared" si="705"/>
        <v>2.8</v>
      </c>
      <c r="AI4531">
        <v>0.14499999999999999</v>
      </c>
      <c r="AJ4531">
        <f t="shared" si="703"/>
        <v>0.40599999999999997</v>
      </c>
      <c r="AK4531" t="str">
        <f t="shared" si="706"/>
        <v/>
      </c>
      <c r="AL4531" t="str">
        <f t="shared" si="704"/>
        <v/>
      </c>
    </row>
    <row r="4532" spans="1:38" x14ac:dyDescent="0.2">
      <c r="A4532" t="s">
        <v>5752</v>
      </c>
      <c r="B4532" t="s">
        <v>58</v>
      </c>
      <c r="C4532" t="s">
        <v>5753</v>
      </c>
      <c r="D4532" s="1">
        <v>36124</v>
      </c>
      <c r="E4532" s="1">
        <v>43456</v>
      </c>
      <c r="F4532" t="s">
        <v>19</v>
      </c>
      <c r="I4532">
        <v>100</v>
      </c>
      <c r="J4532">
        <v>0</v>
      </c>
      <c r="K4532">
        <v>0</v>
      </c>
      <c r="L4532">
        <v>812</v>
      </c>
      <c r="M4532">
        <v>812</v>
      </c>
      <c r="N4532" t="s">
        <v>20</v>
      </c>
      <c r="O4532" t="s">
        <v>5754</v>
      </c>
      <c r="P4532" t="s">
        <v>28</v>
      </c>
      <c r="Q4532" t="s">
        <v>34233</v>
      </c>
      <c r="R4532" t="s">
        <v>34233</v>
      </c>
      <c r="S4532" t="s">
        <v>32628</v>
      </c>
      <c r="T4532" t="s">
        <v>34365</v>
      </c>
      <c r="AD4532" t="str">
        <f t="shared" si="699"/>
        <v/>
      </c>
      <c r="AE4532" t="str">
        <f t="shared" si="702"/>
        <v/>
      </c>
      <c r="AF4532" t="str">
        <f t="shared" si="700"/>
        <v/>
      </c>
      <c r="AG4532" s="17">
        <v>1</v>
      </c>
      <c r="AH4532">
        <f t="shared" si="705"/>
        <v>2.8</v>
      </c>
      <c r="AI4532">
        <v>0.14499999999999999</v>
      </c>
      <c r="AJ4532">
        <f t="shared" si="703"/>
        <v>0.40599999999999997</v>
      </c>
      <c r="AK4532" t="str">
        <f t="shared" si="706"/>
        <v/>
      </c>
      <c r="AL4532" t="str">
        <f t="shared" si="704"/>
        <v/>
      </c>
    </row>
    <row r="4533" spans="1:38" x14ac:dyDescent="0.2">
      <c r="A4533" t="s">
        <v>5709</v>
      </c>
      <c r="B4533" t="s">
        <v>58</v>
      </c>
      <c r="C4533" t="s">
        <v>5710</v>
      </c>
      <c r="D4533" s="1">
        <v>36124</v>
      </c>
      <c r="E4533" s="1">
        <v>43456</v>
      </c>
      <c r="F4533" t="s">
        <v>19</v>
      </c>
      <c r="I4533">
        <v>100</v>
      </c>
      <c r="J4533">
        <v>0</v>
      </c>
      <c r="K4533">
        <v>0</v>
      </c>
      <c r="L4533">
        <v>914</v>
      </c>
      <c r="M4533">
        <v>914</v>
      </c>
      <c r="N4533" t="s">
        <v>20</v>
      </c>
      <c r="O4533" t="s">
        <v>5711</v>
      </c>
      <c r="P4533" t="s">
        <v>28</v>
      </c>
      <c r="Q4533" t="s">
        <v>34233</v>
      </c>
      <c r="R4533" t="s">
        <v>34233</v>
      </c>
      <c r="S4533" t="s">
        <v>33797</v>
      </c>
      <c r="T4533" t="s">
        <v>34365</v>
      </c>
      <c r="AD4533" t="str">
        <f t="shared" si="699"/>
        <v/>
      </c>
      <c r="AE4533" t="str">
        <f t="shared" si="702"/>
        <v/>
      </c>
      <c r="AF4533" t="str">
        <f t="shared" si="700"/>
        <v/>
      </c>
      <c r="AG4533" s="17">
        <v>1</v>
      </c>
      <c r="AH4533">
        <f t="shared" si="705"/>
        <v>2.8</v>
      </c>
      <c r="AI4533">
        <v>0.14499999999999999</v>
      </c>
      <c r="AJ4533">
        <f t="shared" si="703"/>
        <v>0.40599999999999997</v>
      </c>
      <c r="AK4533" t="str">
        <f t="shared" si="706"/>
        <v/>
      </c>
      <c r="AL4533" t="str">
        <f t="shared" si="704"/>
        <v/>
      </c>
    </row>
    <row r="4534" spans="1:38" x14ac:dyDescent="0.2">
      <c r="A4534" t="s">
        <v>5749</v>
      </c>
      <c r="B4534" t="s">
        <v>58</v>
      </c>
      <c r="C4534" t="s">
        <v>5750</v>
      </c>
      <c r="D4534" s="1">
        <v>36124</v>
      </c>
      <c r="E4534" s="1">
        <v>44239</v>
      </c>
      <c r="F4534" t="s">
        <v>19</v>
      </c>
      <c r="I4534">
        <v>100</v>
      </c>
      <c r="J4534">
        <v>0</v>
      </c>
      <c r="K4534">
        <v>0</v>
      </c>
      <c r="L4534">
        <v>730</v>
      </c>
      <c r="M4534">
        <v>730</v>
      </c>
      <c r="N4534" t="s">
        <v>20</v>
      </c>
      <c r="O4534" t="s">
        <v>5751</v>
      </c>
      <c r="P4534" t="s">
        <v>28</v>
      </c>
      <c r="Q4534" t="s">
        <v>34233</v>
      </c>
      <c r="R4534" t="s">
        <v>34233</v>
      </c>
      <c r="S4534" t="s">
        <v>32628</v>
      </c>
      <c r="T4534" t="s">
        <v>34357</v>
      </c>
      <c r="AD4534" t="str">
        <f t="shared" si="699"/>
        <v/>
      </c>
      <c r="AE4534" t="str">
        <f t="shared" si="702"/>
        <v/>
      </c>
      <c r="AF4534" t="str">
        <f t="shared" si="700"/>
        <v/>
      </c>
      <c r="AG4534" s="17">
        <v>1</v>
      </c>
      <c r="AH4534">
        <f t="shared" si="705"/>
        <v>2.8</v>
      </c>
      <c r="AI4534">
        <v>0.14499999999999999</v>
      </c>
      <c r="AJ4534">
        <f t="shared" si="703"/>
        <v>0.40599999999999997</v>
      </c>
      <c r="AK4534" t="str">
        <f t="shared" si="706"/>
        <v/>
      </c>
      <c r="AL4534" t="str">
        <f t="shared" si="704"/>
        <v/>
      </c>
    </row>
    <row r="4535" spans="1:38" x14ac:dyDescent="0.2">
      <c r="A4535" t="s">
        <v>5706</v>
      </c>
      <c r="B4535" t="s">
        <v>58</v>
      </c>
      <c r="C4535" t="s">
        <v>5707</v>
      </c>
      <c r="D4535" s="1">
        <v>36124</v>
      </c>
      <c r="E4535" s="1">
        <v>43456</v>
      </c>
      <c r="F4535" t="s">
        <v>19</v>
      </c>
      <c r="I4535">
        <v>100</v>
      </c>
      <c r="J4535">
        <v>0</v>
      </c>
      <c r="K4535">
        <v>0</v>
      </c>
      <c r="L4535">
        <v>898</v>
      </c>
      <c r="M4535">
        <v>898</v>
      </c>
      <c r="N4535" t="s">
        <v>20</v>
      </c>
      <c r="O4535" t="s">
        <v>5708</v>
      </c>
      <c r="P4535" t="s">
        <v>28</v>
      </c>
      <c r="Q4535" t="s">
        <v>34233</v>
      </c>
      <c r="R4535" t="s">
        <v>34233</v>
      </c>
      <c r="S4535" t="s">
        <v>33797</v>
      </c>
      <c r="T4535" t="s">
        <v>34365</v>
      </c>
      <c r="AD4535" t="str">
        <f t="shared" si="699"/>
        <v/>
      </c>
      <c r="AE4535" t="str">
        <f t="shared" si="702"/>
        <v/>
      </c>
      <c r="AF4535" t="str">
        <f t="shared" si="700"/>
        <v/>
      </c>
      <c r="AG4535" s="17">
        <v>1</v>
      </c>
      <c r="AH4535">
        <f t="shared" si="705"/>
        <v>2.8</v>
      </c>
      <c r="AI4535">
        <v>0.14499999999999999</v>
      </c>
      <c r="AJ4535">
        <f t="shared" si="703"/>
        <v>0.40599999999999997</v>
      </c>
      <c r="AK4535" t="str">
        <f t="shared" si="706"/>
        <v/>
      </c>
      <c r="AL4535" t="str">
        <f t="shared" si="704"/>
        <v/>
      </c>
    </row>
    <row r="4536" spans="1:38" x14ac:dyDescent="0.2">
      <c r="A4536" t="s">
        <v>30124</v>
      </c>
      <c r="B4536" t="s">
        <v>58</v>
      </c>
      <c r="C4536" t="s">
        <v>30125</v>
      </c>
      <c r="D4536" s="1">
        <v>43760</v>
      </c>
      <c r="E4536" s="1">
        <v>44546</v>
      </c>
      <c r="F4536" t="s">
        <v>26</v>
      </c>
      <c r="I4536">
        <v>100</v>
      </c>
      <c r="J4536">
        <v>0</v>
      </c>
      <c r="K4536">
        <v>0</v>
      </c>
      <c r="L4536">
        <v>1834</v>
      </c>
      <c r="M4536">
        <v>1834</v>
      </c>
      <c r="N4536" t="s">
        <v>20</v>
      </c>
      <c r="O4536" t="s">
        <v>30126</v>
      </c>
      <c r="P4536" t="s">
        <v>44</v>
      </c>
      <c r="Q4536" t="s">
        <v>34233</v>
      </c>
      <c r="R4536" t="s">
        <v>34233</v>
      </c>
      <c r="S4536" t="s">
        <v>34233</v>
      </c>
      <c r="T4536" t="s">
        <v>34233</v>
      </c>
      <c r="AD4536" t="str">
        <f t="shared" si="699"/>
        <v/>
      </c>
      <c r="AE4536" t="str">
        <f t="shared" si="702"/>
        <v/>
      </c>
      <c r="AF4536" t="str">
        <f t="shared" si="700"/>
        <v/>
      </c>
      <c r="AG4536" t="str">
        <f>IF((S4536&lt;&gt;"tühi")*(AC4536&lt;&gt;""),AC4536,"")</f>
        <v/>
      </c>
      <c r="AH4536" t="str">
        <f t="shared" si="705"/>
        <v/>
      </c>
      <c r="AI4536">
        <v>0.14499999999999999</v>
      </c>
      <c r="AJ4536" t="str">
        <f t="shared" si="703"/>
        <v/>
      </c>
      <c r="AK4536" t="str">
        <f t="shared" si="706"/>
        <v/>
      </c>
      <c r="AL4536" t="str">
        <f t="shared" si="704"/>
        <v/>
      </c>
    </row>
    <row r="4537" spans="1:38" x14ac:dyDescent="0.2">
      <c r="A4537" t="s">
        <v>22894</v>
      </c>
      <c r="B4537" t="s">
        <v>58</v>
      </c>
      <c r="C4537" t="s">
        <v>22895</v>
      </c>
      <c r="D4537" s="1">
        <v>38805</v>
      </c>
      <c r="E4537" s="1">
        <v>43834</v>
      </c>
      <c r="F4537" t="s">
        <v>19</v>
      </c>
      <c r="I4537">
        <v>100</v>
      </c>
      <c r="J4537">
        <v>0</v>
      </c>
      <c r="K4537">
        <v>0</v>
      </c>
      <c r="L4537">
        <v>1954</v>
      </c>
      <c r="M4537">
        <v>1954</v>
      </c>
      <c r="N4537" t="s">
        <v>20</v>
      </c>
      <c r="O4537" t="s">
        <v>22896</v>
      </c>
      <c r="P4537" t="s">
        <v>28</v>
      </c>
      <c r="Q4537" t="s">
        <v>34233</v>
      </c>
      <c r="R4537" t="s">
        <v>34233</v>
      </c>
      <c r="S4537" t="s">
        <v>33797</v>
      </c>
      <c r="T4537" t="s">
        <v>34349</v>
      </c>
      <c r="AD4537" t="str">
        <f t="shared" si="699"/>
        <v/>
      </c>
      <c r="AE4537" t="str">
        <f t="shared" si="702"/>
        <v/>
      </c>
      <c r="AF4537" t="str">
        <f t="shared" si="700"/>
        <v/>
      </c>
      <c r="AG4537" s="17">
        <v>1</v>
      </c>
      <c r="AH4537">
        <f t="shared" si="705"/>
        <v>2.8</v>
      </c>
      <c r="AI4537">
        <v>0.14499999999999999</v>
      </c>
      <c r="AJ4537">
        <f t="shared" si="703"/>
        <v>0.40599999999999997</v>
      </c>
      <c r="AK4537" t="str">
        <f t="shared" si="706"/>
        <v/>
      </c>
      <c r="AL4537" t="str">
        <f t="shared" si="704"/>
        <v/>
      </c>
    </row>
    <row r="4538" spans="1:38" x14ac:dyDescent="0.2">
      <c r="A4538" t="s">
        <v>22078</v>
      </c>
      <c r="B4538" t="s">
        <v>58</v>
      </c>
      <c r="C4538" t="s">
        <v>22079</v>
      </c>
      <c r="D4538" s="1">
        <v>35473</v>
      </c>
      <c r="E4538" s="1">
        <v>44546</v>
      </c>
      <c r="F4538" t="s">
        <v>19</v>
      </c>
      <c r="I4538">
        <v>100</v>
      </c>
      <c r="J4538">
        <v>0</v>
      </c>
      <c r="K4538">
        <v>0</v>
      </c>
      <c r="L4538">
        <v>3373</v>
      </c>
      <c r="M4538">
        <v>3373</v>
      </c>
      <c r="N4538" t="s">
        <v>20</v>
      </c>
      <c r="O4538" t="s">
        <v>22080</v>
      </c>
      <c r="P4538" t="s">
        <v>28</v>
      </c>
      <c r="Q4538" t="s">
        <v>34233</v>
      </c>
      <c r="R4538" t="s">
        <v>34233</v>
      </c>
      <c r="S4538" t="s">
        <v>33797</v>
      </c>
      <c r="T4538" t="s">
        <v>34349</v>
      </c>
      <c r="U4538" t="s">
        <v>32634</v>
      </c>
      <c r="V4538" t="s">
        <v>33052</v>
      </c>
      <c r="W4538">
        <v>350</v>
      </c>
      <c r="X4538">
        <v>2</v>
      </c>
      <c r="Y4538" t="s">
        <v>32654</v>
      </c>
      <c r="Z4538">
        <v>450</v>
      </c>
      <c r="AA4538">
        <v>8.5</v>
      </c>
      <c r="AC4538">
        <v>1</v>
      </c>
      <c r="AD4538" t="str">
        <f t="shared" si="699"/>
        <v/>
      </c>
      <c r="AE4538" t="str">
        <f t="shared" si="702"/>
        <v/>
      </c>
      <c r="AF4538" t="str">
        <f t="shared" si="700"/>
        <v/>
      </c>
      <c r="AG4538">
        <f t="shared" ref="AG4538:AG4560" si="707">IF((S4538&lt;&gt;"tühi")*(AC4538&lt;&gt;""),AC4538,"")</f>
        <v>1</v>
      </c>
      <c r="AH4538">
        <f t="shared" si="705"/>
        <v>2.8</v>
      </c>
      <c r="AI4538">
        <v>0.14499999999999999</v>
      </c>
      <c r="AJ4538">
        <f t="shared" si="703"/>
        <v>0.40599999999999997</v>
      </c>
      <c r="AK4538" t="str">
        <f t="shared" si="706"/>
        <v/>
      </c>
      <c r="AL4538" t="str">
        <f t="shared" si="704"/>
        <v/>
      </c>
    </row>
    <row r="4539" spans="1:38" x14ac:dyDescent="0.2">
      <c r="A4539" t="s">
        <v>28229</v>
      </c>
      <c r="B4539" t="s">
        <v>58</v>
      </c>
      <c r="C4539" t="s">
        <v>28230</v>
      </c>
      <c r="D4539" s="1">
        <v>42598</v>
      </c>
      <c r="E4539" s="1">
        <v>43456</v>
      </c>
      <c r="F4539" t="s">
        <v>26</v>
      </c>
      <c r="I4539">
        <v>100</v>
      </c>
      <c r="J4539">
        <v>0</v>
      </c>
      <c r="K4539">
        <v>0</v>
      </c>
      <c r="L4539">
        <v>2181</v>
      </c>
      <c r="M4539">
        <v>2181</v>
      </c>
      <c r="N4539" t="s">
        <v>20</v>
      </c>
      <c r="O4539" t="s">
        <v>28231</v>
      </c>
      <c r="P4539" t="s">
        <v>28</v>
      </c>
      <c r="Q4539" t="s">
        <v>34233</v>
      </c>
      <c r="R4539" t="s">
        <v>34233</v>
      </c>
      <c r="S4539" t="s">
        <v>34233</v>
      </c>
      <c r="T4539" t="s">
        <v>34233</v>
      </c>
      <c r="V4539" t="s">
        <v>33052</v>
      </c>
      <c r="AD4539" t="str">
        <f t="shared" si="699"/>
        <v/>
      </c>
      <c r="AE4539" t="str">
        <f t="shared" si="702"/>
        <v/>
      </c>
      <c r="AF4539" t="str">
        <f t="shared" si="700"/>
        <v/>
      </c>
      <c r="AG4539" t="str">
        <f t="shared" si="707"/>
        <v/>
      </c>
      <c r="AH4539" t="str">
        <f t="shared" si="705"/>
        <v/>
      </c>
      <c r="AI4539">
        <v>0.14499999999999999</v>
      </c>
      <c r="AJ4539" t="str">
        <f t="shared" si="703"/>
        <v/>
      </c>
      <c r="AK4539" t="str">
        <f t="shared" si="706"/>
        <v/>
      </c>
      <c r="AL4539" t="str">
        <f t="shared" si="704"/>
        <v/>
      </c>
    </row>
    <row r="4540" spans="1:38" x14ac:dyDescent="0.2">
      <c r="A4540" t="s">
        <v>28232</v>
      </c>
      <c r="B4540" t="s">
        <v>58</v>
      </c>
      <c r="C4540" t="s">
        <v>28233</v>
      </c>
      <c r="D4540" s="1">
        <v>42598</v>
      </c>
      <c r="E4540" s="1">
        <v>43456</v>
      </c>
      <c r="F4540" t="s">
        <v>26</v>
      </c>
      <c r="I4540">
        <v>100</v>
      </c>
      <c r="J4540">
        <v>0</v>
      </c>
      <c r="K4540">
        <v>0</v>
      </c>
      <c r="L4540">
        <v>245</v>
      </c>
      <c r="M4540">
        <v>245</v>
      </c>
      <c r="N4540" t="s">
        <v>20</v>
      </c>
      <c r="O4540" t="s">
        <v>28234</v>
      </c>
      <c r="P4540" t="s">
        <v>28</v>
      </c>
      <c r="Q4540" t="s">
        <v>34233</v>
      </c>
      <c r="R4540" t="s">
        <v>34233</v>
      </c>
      <c r="S4540" t="s">
        <v>34233</v>
      </c>
      <c r="T4540" t="s">
        <v>34233</v>
      </c>
      <c r="V4540" t="s">
        <v>33052</v>
      </c>
      <c r="AD4540" t="str">
        <f t="shared" si="699"/>
        <v/>
      </c>
      <c r="AE4540" t="str">
        <f t="shared" si="702"/>
        <v/>
      </c>
      <c r="AF4540" t="str">
        <f t="shared" si="700"/>
        <v/>
      </c>
      <c r="AG4540" t="str">
        <f t="shared" si="707"/>
        <v/>
      </c>
      <c r="AH4540" t="str">
        <f t="shared" si="705"/>
        <v/>
      </c>
      <c r="AI4540">
        <v>0.14499999999999999</v>
      </c>
      <c r="AJ4540" t="str">
        <f t="shared" si="703"/>
        <v/>
      </c>
      <c r="AK4540" t="str">
        <f t="shared" si="706"/>
        <v/>
      </c>
      <c r="AL4540" t="str">
        <f t="shared" si="704"/>
        <v/>
      </c>
    </row>
    <row r="4541" spans="1:38" x14ac:dyDescent="0.2">
      <c r="A4541" t="s">
        <v>57</v>
      </c>
      <c r="B4541" t="s">
        <v>58</v>
      </c>
      <c r="C4541" t="s">
        <v>59</v>
      </c>
      <c r="D4541" s="1">
        <v>34474</v>
      </c>
      <c r="E4541" s="1">
        <v>43456</v>
      </c>
      <c r="F4541" t="s">
        <v>39</v>
      </c>
      <c r="I4541">
        <v>100</v>
      </c>
      <c r="J4541">
        <v>0</v>
      </c>
      <c r="K4541">
        <v>0</v>
      </c>
      <c r="L4541">
        <v>13086</v>
      </c>
      <c r="M4541">
        <v>13086</v>
      </c>
      <c r="N4541" t="s">
        <v>20</v>
      </c>
      <c r="O4541" t="s">
        <v>60</v>
      </c>
      <c r="P4541" t="s">
        <v>28</v>
      </c>
      <c r="Q4541" t="s">
        <v>34233</v>
      </c>
      <c r="R4541" t="s">
        <v>34233</v>
      </c>
      <c r="S4541" t="s">
        <v>33942</v>
      </c>
      <c r="T4541" t="s">
        <v>34233</v>
      </c>
      <c r="AD4541" t="str">
        <f t="shared" si="699"/>
        <v/>
      </c>
      <c r="AE4541" t="str">
        <f t="shared" si="702"/>
        <v/>
      </c>
      <c r="AF4541" t="str">
        <f t="shared" si="700"/>
        <v/>
      </c>
      <c r="AG4541" t="str">
        <f t="shared" si="707"/>
        <v/>
      </c>
      <c r="AH4541" t="str">
        <f t="shared" si="705"/>
        <v/>
      </c>
      <c r="AI4541">
        <v>0.14499999999999999</v>
      </c>
      <c r="AJ4541" t="str">
        <f t="shared" si="703"/>
        <v/>
      </c>
      <c r="AK4541" t="str">
        <f t="shared" si="706"/>
        <v/>
      </c>
      <c r="AL4541" t="str">
        <f t="shared" si="704"/>
        <v/>
      </c>
    </row>
    <row r="4542" spans="1:38" x14ac:dyDescent="0.2">
      <c r="A4542" t="s">
        <v>31314</v>
      </c>
      <c r="B4542" t="s">
        <v>58</v>
      </c>
      <c r="C4542" t="s">
        <v>31315</v>
      </c>
      <c r="D4542" s="1">
        <v>43853</v>
      </c>
      <c r="E4542" s="1">
        <v>44546</v>
      </c>
      <c r="F4542" t="s">
        <v>889</v>
      </c>
      <c r="I4542">
        <v>100</v>
      </c>
      <c r="J4542">
        <v>0</v>
      </c>
      <c r="K4542">
        <v>0</v>
      </c>
      <c r="L4542">
        <v>6147</v>
      </c>
      <c r="M4542">
        <v>6147</v>
      </c>
      <c r="N4542" t="s">
        <v>20</v>
      </c>
      <c r="O4542" t="s">
        <v>31316</v>
      </c>
      <c r="P4542" t="s">
        <v>44</v>
      </c>
      <c r="Q4542" t="s">
        <v>34233</v>
      </c>
      <c r="R4542" t="s">
        <v>34233</v>
      </c>
      <c r="S4542" t="s">
        <v>33942</v>
      </c>
      <c r="T4542" t="s">
        <v>34233</v>
      </c>
      <c r="V4542" t="s">
        <v>33056</v>
      </c>
      <c r="AD4542" t="str">
        <f t="shared" si="699"/>
        <v/>
      </c>
      <c r="AE4542" t="str">
        <f t="shared" si="702"/>
        <v/>
      </c>
      <c r="AF4542" t="str">
        <f t="shared" si="700"/>
        <v/>
      </c>
      <c r="AG4542" t="str">
        <f t="shared" si="707"/>
        <v/>
      </c>
      <c r="AH4542" t="str">
        <f t="shared" si="705"/>
        <v/>
      </c>
      <c r="AI4542">
        <v>0.14499999999999999</v>
      </c>
      <c r="AJ4542" t="str">
        <f t="shared" si="703"/>
        <v/>
      </c>
      <c r="AK4542" t="str">
        <f t="shared" si="706"/>
        <v/>
      </c>
      <c r="AL4542" t="str">
        <f t="shared" si="704"/>
        <v/>
      </c>
    </row>
    <row r="4543" spans="1:38" x14ac:dyDescent="0.2">
      <c r="A4543" t="s">
        <v>30116</v>
      </c>
      <c r="B4543" t="s">
        <v>58</v>
      </c>
      <c r="C4543" t="s">
        <v>30117</v>
      </c>
      <c r="D4543" s="1">
        <v>43815</v>
      </c>
      <c r="E4543" s="1">
        <v>43815</v>
      </c>
      <c r="F4543" t="s">
        <v>889</v>
      </c>
      <c r="I4543">
        <v>100</v>
      </c>
      <c r="J4543">
        <v>0</v>
      </c>
      <c r="K4543">
        <v>0</v>
      </c>
      <c r="L4543">
        <v>1851</v>
      </c>
      <c r="M4543">
        <v>1851</v>
      </c>
      <c r="N4543" t="s">
        <v>20</v>
      </c>
      <c r="O4543" t="s">
        <v>30109</v>
      </c>
      <c r="P4543" t="s">
        <v>28</v>
      </c>
      <c r="Q4543" t="s">
        <v>34233</v>
      </c>
      <c r="R4543" t="s">
        <v>34233</v>
      </c>
      <c r="S4543" t="s">
        <v>33942</v>
      </c>
      <c r="T4543" t="s">
        <v>34233</v>
      </c>
      <c r="V4543" t="s">
        <v>33052</v>
      </c>
      <c r="AD4543" t="str">
        <f t="shared" si="699"/>
        <v/>
      </c>
      <c r="AE4543" t="str">
        <f t="shared" si="702"/>
        <v/>
      </c>
      <c r="AF4543" t="str">
        <f t="shared" si="700"/>
        <v/>
      </c>
      <c r="AG4543" t="str">
        <f t="shared" si="707"/>
        <v/>
      </c>
      <c r="AH4543" t="str">
        <f t="shared" si="705"/>
        <v/>
      </c>
      <c r="AI4543">
        <v>0.14499999999999999</v>
      </c>
      <c r="AJ4543" t="str">
        <f t="shared" si="703"/>
        <v/>
      </c>
      <c r="AK4543" t="str">
        <f t="shared" si="706"/>
        <v/>
      </c>
      <c r="AL4543" t="str">
        <f t="shared" si="704"/>
        <v/>
      </c>
    </row>
    <row r="4544" spans="1:38" x14ac:dyDescent="0.2">
      <c r="A4544" t="s">
        <v>18099</v>
      </c>
      <c r="B4544" t="s">
        <v>58</v>
      </c>
      <c r="C4544" t="s">
        <v>18100</v>
      </c>
      <c r="D4544" s="1">
        <v>37868</v>
      </c>
      <c r="E4544" s="1">
        <v>43816</v>
      </c>
      <c r="F4544" t="s">
        <v>19</v>
      </c>
      <c r="I4544">
        <v>100</v>
      </c>
      <c r="J4544">
        <v>0</v>
      </c>
      <c r="K4544">
        <v>0</v>
      </c>
      <c r="L4544">
        <v>1443</v>
      </c>
      <c r="M4544">
        <v>1443</v>
      </c>
      <c r="N4544" t="s">
        <v>20</v>
      </c>
      <c r="O4544" t="s">
        <v>18101</v>
      </c>
      <c r="P4544" t="s">
        <v>28</v>
      </c>
      <c r="Q4544" t="s">
        <v>34233</v>
      </c>
      <c r="R4544" t="s">
        <v>34233</v>
      </c>
      <c r="S4544" t="s">
        <v>32628</v>
      </c>
      <c r="T4544" t="s">
        <v>34357</v>
      </c>
      <c r="U4544" t="s">
        <v>32634</v>
      </c>
      <c r="V4544" t="s">
        <v>33055</v>
      </c>
      <c r="W4544">
        <v>210</v>
      </c>
      <c r="X4544">
        <v>2</v>
      </c>
      <c r="Y4544" t="s">
        <v>32654</v>
      </c>
      <c r="Z4544">
        <v>420</v>
      </c>
      <c r="AA4544">
        <v>8.5</v>
      </c>
      <c r="AB4544">
        <v>15</v>
      </c>
      <c r="AC4544">
        <v>1</v>
      </c>
      <c r="AD4544" t="str">
        <f t="shared" si="699"/>
        <v/>
      </c>
      <c r="AE4544" t="str">
        <f t="shared" si="702"/>
        <v/>
      </c>
      <c r="AF4544" t="str">
        <f t="shared" si="700"/>
        <v/>
      </c>
      <c r="AG4544">
        <f t="shared" si="707"/>
        <v>1</v>
      </c>
      <c r="AH4544">
        <f t="shared" si="705"/>
        <v>2.8</v>
      </c>
      <c r="AI4544">
        <v>0.14499999999999999</v>
      </c>
      <c r="AJ4544">
        <f t="shared" si="703"/>
        <v>0.40599999999999997</v>
      </c>
      <c r="AK4544" t="str">
        <f t="shared" si="706"/>
        <v/>
      </c>
      <c r="AL4544" t="str">
        <f t="shared" si="704"/>
        <v/>
      </c>
    </row>
    <row r="4545" spans="1:39" x14ac:dyDescent="0.2">
      <c r="A4545" t="s">
        <v>31284</v>
      </c>
      <c r="B4545" t="s">
        <v>58</v>
      </c>
      <c r="C4545" t="s">
        <v>31285</v>
      </c>
      <c r="D4545" s="1">
        <v>43853</v>
      </c>
      <c r="E4545" s="1">
        <v>43853</v>
      </c>
      <c r="F4545" t="s">
        <v>19</v>
      </c>
      <c r="I4545">
        <v>100</v>
      </c>
      <c r="J4545">
        <v>0</v>
      </c>
      <c r="K4545">
        <v>0</v>
      </c>
      <c r="L4545">
        <v>1248</v>
      </c>
      <c r="M4545">
        <v>1248</v>
      </c>
      <c r="N4545" t="s">
        <v>20</v>
      </c>
      <c r="O4545" t="s">
        <v>31286</v>
      </c>
      <c r="P4545" t="s">
        <v>28</v>
      </c>
      <c r="Q4545" t="s">
        <v>34234</v>
      </c>
      <c r="R4545" t="s">
        <v>33762</v>
      </c>
      <c r="S4545" t="s">
        <v>32628</v>
      </c>
      <c r="T4545" t="s">
        <v>34357</v>
      </c>
      <c r="U4545" t="s">
        <v>32634</v>
      </c>
      <c r="V4545" t="s">
        <v>33056</v>
      </c>
      <c r="W4545">
        <v>240</v>
      </c>
      <c r="X4545">
        <v>2</v>
      </c>
      <c r="Y4545" t="s">
        <v>32654</v>
      </c>
      <c r="Z4545">
        <v>450</v>
      </c>
      <c r="AA4545">
        <v>8.5</v>
      </c>
      <c r="AC4545">
        <v>1</v>
      </c>
      <c r="AD4545" t="str">
        <f t="shared" si="699"/>
        <v/>
      </c>
      <c r="AE4545" t="str">
        <f t="shared" si="702"/>
        <v/>
      </c>
      <c r="AF4545" t="str">
        <f t="shared" si="700"/>
        <v/>
      </c>
      <c r="AG4545">
        <f t="shared" si="707"/>
        <v>1</v>
      </c>
      <c r="AH4545">
        <f t="shared" si="705"/>
        <v>2.8</v>
      </c>
      <c r="AI4545">
        <v>0.14499999999999999</v>
      </c>
      <c r="AJ4545">
        <f t="shared" si="703"/>
        <v>0.40599999999999997</v>
      </c>
      <c r="AK4545" t="str">
        <f t="shared" si="706"/>
        <v/>
      </c>
      <c r="AL4545" t="str">
        <f t="shared" si="704"/>
        <v/>
      </c>
      <c r="AM4545" t="s">
        <v>34799</v>
      </c>
    </row>
    <row r="4546" spans="1:39" s="18" customFormat="1" x14ac:dyDescent="0.2">
      <c r="A4546" s="18" t="s">
        <v>31293</v>
      </c>
      <c r="B4546" s="18" t="s">
        <v>58</v>
      </c>
      <c r="C4546" s="18" t="s">
        <v>31294</v>
      </c>
      <c r="D4546" s="19">
        <v>43853</v>
      </c>
      <c r="E4546" s="19">
        <v>43853</v>
      </c>
      <c r="F4546" s="18" t="s">
        <v>19</v>
      </c>
      <c r="I4546" s="18">
        <v>100</v>
      </c>
      <c r="J4546" s="18">
        <v>0</v>
      </c>
      <c r="K4546" s="18">
        <v>0</v>
      </c>
      <c r="L4546" s="18">
        <v>1399</v>
      </c>
      <c r="M4546" s="18">
        <v>1399</v>
      </c>
      <c r="N4546" s="18" t="s">
        <v>20</v>
      </c>
      <c r="O4546" s="18" t="s">
        <v>31295</v>
      </c>
      <c r="P4546" s="18" t="s">
        <v>28</v>
      </c>
      <c r="Q4546" s="18" t="s">
        <v>34234</v>
      </c>
      <c r="R4546" s="18" t="s">
        <v>33762</v>
      </c>
      <c r="S4546" s="18" t="s">
        <v>33942</v>
      </c>
      <c r="T4546" s="18" t="s">
        <v>34530</v>
      </c>
      <c r="U4546" s="18" t="s">
        <v>32634</v>
      </c>
      <c r="V4546" s="18" t="s">
        <v>33056</v>
      </c>
      <c r="W4546" s="18">
        <v>260</v>
      </c>
      <c r="X4546" s="18">
        <v>2</v>
      </c>
      <c r="Y4546" s="18" t="s">
        <v>32654</v>
      </c>
      <c r="Z4546" s="18">
        <v>450</v>
      </c>
      <c r="AA4546" s="18">
        <v>8.5</v>
      </c>
      <c r="AC4546" s="18">
        <v>1</v>
      </c>
      <c r="AD4546" s="18" t="str">
        <f t="shared" si="699"/>
        <v/>
      </c>
      <c r="AE4546" s="18">
        <f t="shared" si="702"/>
        <v>1</v>
      </c>
      <c r="AF4546" s="18" t="str">
        <f t="shared" si="700"/>
        <v/>
      </c>
      <c r="AG4546" s="18" t="str">
        <f t="shared" si="707"/>
        <v/>
      </c>
      <c r="AH4546" s="18" t="str">
        <f t="shared" si="705"/>
        <v/>
      </c>
      <c r="AI4546" s="18">
        <v>0.14499999999999999</v>
      </c>
      <c r="AJ4546" s="18" t="str">
        <f t="shared" si="703"/>
        <v/>
      </c>
      <c r="AK4546" s="18">
        <f t="shared" si="706"/>
        <v>2.8</v>
      </c>
      <c r="AL4546" s="18">
        <f t="shared" si="704"/>
        <v>0.40599999999999997</v>
      </c>
      <c r="AM4546" s="18" t="s">
        <v>34800</v>
      </c>
    </row>
    <row r="4547" spans="1:39" s="18" customFormat="1" x14ac:dyDescent="0.2">
      <c r="A4547" s="18" t="s">
        <v>31281</v>
      </c>
      <c r="B4547" s="18" t="s">
        <v>58</v>
      </c>
      <c r="C4547" s="18" t="s">
        <v>31282</v>
      </c>
      <c r="D4547" s="19">
        <v>43853</v>
      </c>
      <c r="E4547" s="19">
        <v>43853</v>
      </c>
      <c r="F4547" s="18" t="s">
        <v>19</v>
      </c>
      <c r="I4547" s="18">
        <v>100</v>
      </c>
      <c r="J4547" s="18">
        <v>0</v>
      </c>
      <c r="K4547" s="18">
        <v>0</v>
      </c>
      <c r="L4547" s="18">
        <v>1255</v>
      </c>
      <c r="M4547" s="18">
        <v>1255</v>
      </c>
      <c r="N4547" s="18" t="s">
        <v>20</v>
      </c>
      <c r="O4547" s="18" t="s">
        <v>31283</v>
      </c>
      <c r="P4547" s="18" t="s">
        <v>28</v>
      </c>
      <c r="Q4547" s="18" t="s">
        <v>34234</v>
      </c>
      <c r="R4547" s="18" t="s">
        <v>33762</v>
      </c>
      <c r="S4547" s="18" t="s">
        <v>33942</v>
      </c>
      <c r="T4547" s="18" t="s">
        <v>34233</v>
      </c>
      <c r="U4547" s="18" t="s">
        <v>32634</v>
      </c>
      <c r="V4547" s="18" t="s">
        <v>33056</v>
      </c>
      <c r="W4547" s="18">
        <v>240</v>
      </c>
      <c r="X4547" s="18">
        <v>2</v>
      </c>
      <c r="Y4547" s="18" t="s">
        <v>32654</v>
      </c>
      <c r="Z4547" s="18">
        <v>450</v>
      </c>
      <c r="AA4547" s="18">
        <v>8.5</v>
      </c>
      <c r="AC4547" s="18">
        <v>1</v>
      </c>
      <c r="AD4547" s="18" t="str">
        <f t="shared" si="699"/>
        <v/>
      </c>
      <c r="AE4547" s="18">
        <f t="shared" si="702"/>
        <v>1</v>
      </c>
      <c r="AF4547" s="18" t="str">
        <f t="shared" si="700"/>
        <v/>
      </c>
      <c r="AG4547" s="18" t="str">
        <f t="shared" si="707"/>
        <v/>
      </c>
      <c r="AH4547" s="18" t="str">
        <f t="shared" si="705"/>
        <v/>
      </c>
      <c r="AI4547" s="18">
        <v>0.14499999999999999</v>
      </c>
      <c r="AJ4547" s="18" t="str">
        <f t="shared" si="703"/>
        <v/>
      </c>
      <c r="AK4547" s="18">
        <f t="shared" si="706"/>
        <v>2.8</v>
      </c>
      <c r="AL4547" s="18">
        <f t="shared" si="704"/>
        <v>0.40599999999999997</v>
      </c>
      <c r="AM4547" s="18" t="s">
        <v>34810</v>
      </c>
    </row>
    <row r="4548" spans="1:39" x14ac:dyDescent="0.2">
      <c r="A4548" t="s">
        <v>31290</v>
      </c>
      <c r="B4548" t="s">
        <v>58</v>
      </c>
      <c r="C4548" t="s">
        <v>31291</v>
      </c>
      <c r="D4548" s="1">
        <v>43853</v>
      </c>
      <c r="E4548" s="1">
        <v>43853</v>
      </c>
      <c r="F4548" t="s">
        <v>19</v>
      </c>
      <c r="I4548">
        <v>100</v>
      </c>
      <c r="J4548">
        <v>0</v>
      </c>
      <c r="K4548">
        <v>0</v>
      </c>
      <c r="L4548">
        <v>1363</v>
      </c>
      <c r="M4548">
        <v>1363</v>
      </c>
      <c r="N4548" t="s">
        <v>20</v>
      </c>
      <c r="O4548" t="s">
        <v>31292</v>
      </c>
      <c r="P4548" t="s">
        <v>28</v>
      </c>
      <c r="Q4548" t="s">
        <v>34234</v>
      </c>
      <c r="R4548" t="s">
        <v>33762</v>
      </c>
      <c r="S4548" t="s">
        <v>33942</v>
      </c>
      <c r="T4548" t="s">
        <v>34233</v>
      </c>
      <c r="U4548" t="s">
        <v>32634</v>
      </c>
      <c r="V4548" t="s">
        <v>33056</v>
      </c>
      <c r="W4548">
        <v>280</v>
      </c>
      <c r="X4548">
        <v>2</v>
      </c>
      <c r="Y4548" t="s">
        <v>32654</v>
      </c>
      <c r="Z4548">
        <v>450</v>
      </c>
      <c r="AA4548">
        <v>8.5</v>
      </c>
      <c r="AC4548">
        <v>1</v>
      </c>
      <c r="AD4548" t="str">
        <f t="shared" si="699"/>
        <v/>
      </c>
      <c r="AE4548">
        <f t="shared" si="702"/>
        <v>1</v>
      </c>
      <c r="AF4548" t="str">
        <f t="shared" si="700"/>
        <v/>
      </c>
      <c r="AG4548" t="str">
        <f t="shared" si="707"/>
        <v/>
      </c>
      <c r="AH4548" t="str">
        <f t="shared" si="705"/>
        <v/>
      </c>
      <c r="AI4548">
        <v>0.14499999999999999</v>
      </c>
      <c r="AJ4548" t="str">
        <f t="shared" si="703"/>
        <v/>
      </c>
      <c r="AK4548">
        <f t="shared" si="706"/>
        <v>2.8</v>
      </c>
      <c r="AL4548">
        <f t="shared" si="704"/>
        <v>0.40599999999999997</v>
      </c>
    </row>
    <row r="4549" spans="1:39" x14ac:dyDescent="0.2">
      <c r="A4549" t="s">
        <v>31275</v>
      </c>
      <c r="B4549" t="s">
        <v>58</v>
      </c>
      <c r="C4549" t="s">
        <v>31276</v>
      </c>
      <c r="D4549" s="1">
        <v>43853</v>
      </c>
      <c r="E4549" s="1">
        <v>43853</v>
      </c>
      <c r="F4549" t="s">
        <v>19</v>
      </c>
      <c r="I4549">
        <v>100</v>
      </c>
      <c r="J4549">
        <v>0</v>
      </c>
      <c r="K4549">
        <v>0</v>
      </c>
      <c r="L4549">
        <v>1391</v>
      </c>
      <c r="M4549">
        <v>1391</v>
      </c>
      <c r="N4549" t="s">
        <v>20</v>
      </c>
      <c r="O4549" t="s">
        <v>31277</v>
      </c>
      <c r="P4549" t="s">
        <v>28</v>
      </c>
      <c r="Q4549" t="s">
        <v>34234</v>
      </c>
      <c r="R4549" t="s">
        <v>33762</v>
      </c>
      <c r="S4549" t="s">
        <v>32628</v>
      </c>
      <c r="T4549" t="s">
        <v>34357</v>
      </c>
      <c r="U4549" t="s">
        <v>32634</v>
      </c>
      <c r="V4549" t="s">
        <v>33056</v>
      </c>
      <c r="W4549">
        <v>260</v>
      </c>
      <c r="X4549">
        <v>2</v>
      </c>
      <c r="Y4549" t="s">
        <v>32654</v>
      </c>
      <c r="Z4549">
        <v>450</v>
      </c>
      <c r="AA4549">
        <v>8.5</v>
      </c>
      <c r="AC4549">
        <v>1</v>
      </c>
      <c r="AD4549" t="str">
        <f t="shared" si="699"/>
        <v/>
      </c>
      <c r="AE4549" t="str">
        <f t="shared" si="702"/>
        <v/>
      </c>
      <c r="AF4549" t="str">
        <f t="shared" si="700"/>
        <v/>
      </c>
      <c r="AG4549">
        <f t="shared" si="707"/>
        <v>1</v>
      </c>
      <c r="AH4549">
        <f t="shared" si="705"/>
        <v>2.8</v>
      </c>
      <c r="AI4549">
        <v>0.14499999999999999</v>
      </c>
      <c r="AJ4549">
        <f t="shared" si="703"/>
        <v>0.40599999999999997</v>
      </c>
      <c r="AK4549" t="str">
        <f t="shared" si="706"/>
        <v/>
      </c>
      <c r="AL4549" t="str">
        <f t="shared" si="704"/>
        <v/>
      </c>
      <c r="AM4549" t="s">
        <v>34799</v>
      </c>
    </row>
    <row r="4550" spans="1:39" x14ac:dyDescent="0.2">
      <c r="A4550" t="s">
        <v>31272</v>
      </c>
      <c r="B4550" t="s">
        <v>58</v>
      </c>
      <c r="C4550" t="s">
        <v>31273</v>
      </c>
      <c r="D4550" s="1">
        <v>43853</v>
      </c>
      <c r="E4550" s="1">
        <v>43853</v>
      </c>
      <c r="F4550" t="s">
        <v>19</v>
      </c>
      <c r="I4550">
        <v>100</v>
      </c>
      <c r="J4550">
        <v>0</v>
      </c>
      <c r="K4550">
        <v>0</v>
      </c>
      <c r="L4550">
        <v>1228</v>
      </c>
      <c r="M4550">
        <v>1228</v>
      </c>
      <c r="N4550" t="s">
        <v>20</v>
      </c>
      <c r="O4550" t="s">
        <v>31274</v>
      </c>
      <c r="P4550" t="s">
        <v>28</v>
      </c>
      <c r="Q4550" t="s">
        <v>34234</v>
      </c>
      <c r="R4550" t="s">
        <v>33762</v>
      </c>
      <c r="S4550" t="s">
        <v>32628</v>
      </c>
      <c r="T4550" t="s">
        <v>34357</v>
      </c>
      <c r="U4550" t="s">
        <v>32634</v>
      </c>
      <c r="V4550" t="s">
        <v>33056</v>
      </c>
      <c r="W4550">
        <v>240</v>
      </c>
      <c r="X4550">
        <v>2</v>
      </c>
      <c r="Y4550" t="s">
        <v>32654</v>
      </c>
      <c r="Z4550">
        <v>450</v>
      </c>
      <c r="AA4550">
        <v>8.5</v>
      </c>
      <c r="AC4550">
        <v>1</v>
      </c>
      <c r="AD4550" t="str">
        <f t="shared" ref="AD4550:AD4613" si="708">IF((S4550="tühi")*(F4550&lt;&gt;"Elamumaa")*(G4550&lt;&gt;"Elamumaa")*(H4550&lt;&gt;"Elamumaa"),IF(Z4550=0,"",Z4550),"")</f>
        <v/>
      </c>
      <c r="AE4550" t="str">
        <f t="shared" si="702"/>
        <v/>
      </c>
      <c r="AF4550" t="str">
        <f t="shared" ref="AF4550:AF4613" si="709">IF((S4550&lt;&gt;"tühi")*(F4550&lt;&gt;"Elamumaa")*(G4550&lt;&gt;"Elamumaa")*(H4550&lt;&gt;"Elamumaa"),IF(Z4550=0,"",Z4550),"")</f>
        <v/>
      </c>
      <c r="AG4550">
        <f t="shared" si="707"/>
        <v>1</v>
      </c>
      <c r="AH4550">
        <f t="shared" si="705"/>
        <v>2.8</v>
      </c>
      <c r="AI4550">
        <v>0.14499999999999999</v>
      </c>
      <c r="AJ4550">
        <f t="shared" si="703"/>
        <v>0.40599999999999997</v>
      </c>
      <c r="AK4550" t="str">
        <f t="shared" si="706"/>
        <v/>
      </c>
      <c r="AL4550" t="str">
        <f t="shared" si="704"/>
        <v/>
      </c>
      <c r="AM4550" t="s">
        <v>34799</v>
      </c>
    </row>
    <row r="4551" spans="1:39" x14ac:dyDescent="0.2">
      <c r="A4551" t="s">
        <v>31266</v>
      </c>
      <c r="B4551" t="s">
        <v>58</v>
      </c>
      <c r="C4551" t="s">
        <v>31267</v>
      </c>
      <c r="D4551" s="1">
        <v>43853</v>
      </c>
      <c r="E4551" s="1">
        <v>43853</v>
      </c>
      <c r="F4551" t="s">
        <v>19</v>
      </c>
      <c r="I4551">
        <v>100</v>
      </c>
      <c r="J4551">
        <v>0</v>
      </c>
      <c r="K4551">
        <v>0</v>
      </c>
      <c r="L4551">
        <v>1221</v>
      </c>
      <c r="M4551">
        <v>1221</v>
      </c>
      <c r="N4551" t="s">
        <v>20</v>
      </c>
      <c r="O4551" t="s">
        <v>31268</v>
      </c>
      <c r="P4551" t="s">
        <v>28</v>
      </c>
      <c r="Q4551" t="s">
        <v>34234</v>
      </c>
      <c r="R4551" t="s">
        <v>33762</v>
      </c>
      <c r="S4551" t="s">
        <v>32628</v>
      </c>
      <c r="T4551" t="s">
        <v>34357</v>
      </c>
      <c r="U4551" t="s">
        <v>32634</v>
      </c>
      <c r="V4551" t="s">
        <v>33056</v>
      </c>
      <c r="W4551">
        <v>240</v>
      </c>
      <c r="X4551">
        <v>2</v>
      </c>
      <c r="Y4551" t="s">
        <v>32654</v>
      </c>
      <c r="Z4551">
        <v>450</v>
      </c>
      <c r="AA4551">
        <v>8.5</v>
      </c>
      <c r="AC4551">
        <v>1</v>
      </c>
      <c r="AD4551" t="str">
        <f t="shared" si="708"/>
        <v/>
      </c>
      <c r="AE4551" t="str">
        <f t="shared" si="702"/>
        <v/>
      </c>
      <c r="AF4551" t="str">
        <f t="shared" si="709"/>
        <v/>
      </c>
      <c r="AG4551">
        <f t="shared" si="707"/>
        <v>1</v>
      </c>
      <c r="AH4551">
        <f t="shared" si="705"/>
        <v>2.8</v>
      </c>
      <c r="AI4551">
        <v>0.14499999999999999</v>
      </c>
      <c r="AJ4551">
        <f t="shared" si="703"/>
        <v>0.40599999999999997</v>
      </c>
      <c r="AK4551" t="str">
        <f t="shared" si="706"/>
        <v/>
      </c>
      <c r="AL4551" t="str">
        <f t="shared" si="704"/>
        <v/>
      </c>
      <c r="AM4551" t="s">
        <v>34799</v>
      </c>
    </row>
    <row r="4552" spans="1:39" x14ac:dyDescent="0.2">
      <c r="A4552" t="s">
        <v>31263</v>
      </c>
      <c r="B4552" t="s">
        <v>58</v>
      </c>
      <c r="C4552" t="s">
        <v>31264</v>
      </c>
      <c r="D4552" s="1">
        <v>43853</v>
      </c>
      <c r="E4552" s="1">
        <v>43853</v>
      </c>
      <c r="F4552" t="s">
        <v>19</v>
      </c>
      <c r="I4552">
        <v>100</v>
      </c>
      <c r="J4552">
        <v>0</v>
      </c>
      <c r="K4552">
        <v>0</v>
      </c>
      <c r="L4552">
        <v>1241</v>
      </c>
      <c r="M4552">
        <v>1241</v>
      </c>
      <c r="N4552" t="s">
        <v>20</v>
      </c>
      <c r="O4552" t="s">
        <v>31265</v>
      </c>
      <c r="P4552" t="s">
        <v>28</v>
      </c>
      <c r="Q4552" t="s">
        <v>34234</v>
      </c>
      <c r="R4552" t="s">
        <v>33762</v>
      </c>
      <c r="S4552" t="s">
        <v>32628</v>
      </c>
      <c r="T4552" t="s">
        <v>34357</v>
      </c>
      <c r="U4552" t="s">
        <v>32634</v>
      </c>
      <c r="V4552" t="s">
        <v>33056</v>
      </c>
      <c r="W4552">
        <v>240</v>
      </c>
      <c r="X4552">
        <v>2</v>
      </c>
      <c r="Y4552" t="s">
        <v>32654</v>
      </c>
      <c r="Z4552">
        <v>450</v>
      </c>
      <c r="AA4552">
        <v>8.5</v>
      </c>
      <c r="AC4552">
        <v>1</v>
      </c>
      <c r="AD4552" t="str">
        <f t="shared" si="708"/>
        <v/>
      </c>
      <c r="AE4552" t="str">
        <f t="shared" si="702"/>
        <v/>
      </c>
      <c r="AF4552" t="str">
        <f t="shared" si="709"/>
        <v/>
      </c>
      <c r="AG4552">
        <f t="shared" si="707"/>
        <v>1</v>
      </c>
      <c r="AH4552">
        <f t="shared" si="705"/>
        <v>2.8</v>
      </c>
      <c r="AI4552">
        <v>0.14499999999999999</v>
      </c>
      <c r="AJ4552">
        <f t="shared" si="703"/>
        <v>0.40599999999999997</v>
      </c>
      <c r="AK4552" t="str">
        <f t="shared" si="706"/>
        <v/>
      </c>
      <c r="AL4552" t="str">
        <f t="shared" si="704"/>
        <v/>
      </c>
      <c r="AM4552" t="s">
        <v>34799</v>
      </c>
    </row>
    <row r="4553" spans="1:39" x14ac:dyDescent="0.2">
      <c r="A4553" t="s">
        <v>31251</v>
      </c>
      <c r="B4553" t="s">
        <v>58</v>
      </c>
      <c r="C4553" t="s">
        <v>31252</v>
      </c>
      <c r="D4553" s="1">
        <v>43853</v>
      </c>
      <c r="E4553" s="1">
        <v>43853</v>
      </c>
      <c r="F4553" t="s">
        <v>19</v>
      </c>
      <c r="I4553">
        <v>100</v>
      </c>
      <c r="J4553">
        <v>0</v>
      </c>
      <c r="K4553">
        <v>0</v>
      </c>
      <c r="L4553">
        <v>1247</v>
      </c>
      <c r="M4553">
        <v>1247</v>
      </c>
      <c r="N4553" t="s">
        <v>20</v>
      </c>
      <c r="O4553" t="s">
        <v>31253</v>
      </c>
      <c r="P4553" t="s">
        <v>28</v>
      </c>
      <c r="Q4553" t="s">
        <v>34234</v>
      </c>
      <c r="R4553" t="s">
        <v>33762</v>
      </c>
      <c r="S4553" t="s">
        <v>33942</v>
      </c>
      <c r="T4553" t="s">
        <v>34233</v>
      </c>
      <c r="U4553" t="s">
        <v>32634</v>
      </c>
      <c r="V4553" t="s">
        <v>33056</v>
      </c>
      <c r="W4553">
        <v>240</v>
      </c>
      <c r="X4553">
        <v>2</v>
      </c>
      <c r="Y4553" t="s">
        <v>32654</v>
      </c>
      <c r="Z4553">
        <v>450</v>
      </c>
      <c r="AA4553">
        <v>8.5</v>
      </c>
      <c r="AC4553">
        <v>1</v>
      </c>
      <c r="AD4553" t="str">
        <f t="shared" si="708"/>
        <v/>
      </c>
      <c r="AE4553">
        <f t="shared" si="702"/>
        <v>1</v>
      </c>
      <c r="AF4553" t="str">
        <f t="shared" si="709"/>
        <v/>
      </c>
      <c r="AG4553" t="str">
        <f t="shared" si="707"/>
        <v/>
      </c>
      <c r="AH4553" t="str">
        <f t="shared" si="705"/>
        <v/>
      </c>
      <c r="AI4553">
        <v>0.14499999999999999</v>
      </c>
      <c r="AJ4553" t="str">
        <f t="shared" si="703"/>
        <v/>
      </c>
      <c r="AK4553">
        <f t="shared" si="706"/>
        <v>2.8</v>
      </c>
      <c r="AL4553">
        <f t="shared" si="704"/>
        <v>0.40599999999999997</v>
      </c>
    </row>
    <row r="4554" spans="1:39" x14ac:dyDescent="0.2">
      <c r="A4554" t="s">
        <v>18114</v>
      </c>
      <c r="B4554" t="s">
        <v>58</v>
      </c>
      <c r="C4554" t="s">
        <v>18115</v>
      </c>
      <c r="D4554" s="1">
        <v>37868</v>
      </c>
      <c r="E4554" s="1">
        <v>43816</v>
      </c>
      <c r="F4554" t="s">
        <v>19</v>
      </c>
      <c r="I4554">
        <v>100</v>
      </c>
      <c r="J4554">
        <v>0</v>
      </c>
      <c r="K4554">
        <v>0</v>
      </c>
      <c r="L4554">
        <v>1522</v>
      </c>
      <c r="M4554">
        <v>1522</v>
      </c>
      <c r="N4554" t="s">
        <v>20</v>
      </c>
      <c r="O4554" t="s">
        <v>18116</v>
      </c>
      <c r="P4554" t="s">
        <v>28</v>
      </c>
      <c r="Q4554" t="s">
        <v>34233</v>
      </c>
      <c r="R4554" t="s">
        <v>34233</v>
      </c>
      <c r="S4554" t="s">
        <v>32628</v>
      </c>
      <c r="T4554" t="s">
        <v>34357</v>
      </c>
      <c r="U4554" t="s">
        <v>32634</v>
      </c>
      <c r="V4554" t="s">
        <v>33055</v>
      </c>
      <c r="W4554">
        <v>210</v>
      </c>
      <c r="X4554">
        <v>2</v>
      </c>
      <c r="Y4554" t="s">
        <v>32654</v>
      </c>
      <c r="Z4554">
        <v>420</v>
      </c>
      <c r="AA4554">
        <v>8.5</v>
      </c>
      <c r="AB4554">
        <v>14</v>
      </c>
      <c r="AC4554">
        <v>1</v>
      </c>
      <c r="AD4554" t="str">
        <f t="shared" si="708"/>
        <v/>
      </c>
      <c r="AE4554" t="str">
        <f t="shared" si="702"/>
        <v/>
      </c>
      <c r="AF4554" t="str">
        <f t="shared" si="709"/>
        <v/>
      </c>
      <c r="AG4554">
        <f t="shared" si="707"/>
        <v>1</v>
      </c>
      <c r="AH4554">
        <f t="shared" si="705"/>
        <v>2.8</v>
      </c>
      <c r="AI4554">
        <v>0.14499999999999999</v>
      </c>
      <c r="AJ4554">
        <f t="shared" si="703"/>
        <v>0.40599999999999997</v>
      </c>
      <c r="AK4554" t="str">
        <f t="shared" si="706"/>
        <v/>
      </c>
      <c r="AL4554" t="str">
        <f t="shared" si="704"/>
        <v/>
      </c>
    </row>
    <row r="4555" spans="1:39" x14ac:dyDescent="0.2">
      <c r="A4555" t="s">
        <v>30162</v>
      </c>
      <c r="B4555" t="s">
        <v>58</v>
      </c>
      <c r="C4555" t="s">
        <v>30163</v>
      </c>
      <c r="D4555" s="1">
        <v>43815</v>
      </c>
      <c r="E4555" s="1">
        <v>43815</v>
      </c>
      <c r="F4555" t="s">
        <v>19</v>
      </c>
      <c r="I4555">
        <v>100</v>
      </c>
      <c r="J4555">
        <v>0</v>
      </c>
      <c r="K4555">
        <v>0</v>
      </c>
      <c r="L4555">
        <v>1503</v>
      </c>
      <c r="M4555">
        <v>1503</v>
      </c>
      <c r="N4555" t="s">
        <v>20</v>
      </c>
      <c r="O4555" t="s">
        <v>30109</v>
      </c>
      <c r="P4555" t="s">
        <v>28</v>
      </c>
      <c r="Q4555" t="s">
        <v>34234</v>
      </c>
      <c r="R4555" t="s">
        <v>33762</v>
      </c>
      <c r="S4555" t="s">
        <v>33942</v>
      </c>
      <c r="T4555" t="s">
        <v>34233</v>
      </c>
      <c r="U4555" t="s">
        <v>32634</v>
      </c>
      <c r="V4555" t="s">
        <v>33052</v>
      </c>
      <c r="W4555">
        <v>300</v>
      </c>
      <c r="X4555">
        <v>2</v>
      </c>
      <c r="Y4555" t="s">
        <v>32654</v>
      </c>
      <c r="Z4555">
        <v>450</v>
      </c>
      <c r="AA4555">
        <v>8.5</v>
      </c>
      <c r="AC4555">
        <v>1</v>
      </c>
      <c r="AD4555" t="str">
        <f t="shared" si="708"/>
        <v/>
      </c>
      <c r="AE4555">
        <f t="shared" si="702"/>
        <v>1</v>
      </c>
      <c r="AF4555" t="str">
        <f t="shared" si="709"/>
        <v/>
      </c>
      <c r="AG4555" t="str">
        <f t="shared" si="707"/>
        <v/>
      </c>
      <c r="AH4555" t="str">
        <f t="shared" si="705"/>
        <v/>
      </c>
      <c r="AI4555">
        <v>0.14499999999999999</v>
      </c>
      <c r="AJ4555" t="str">
        <f t="shared" si="703"/>
        <v/>
      </c>
      <c r="AK4555">
        <f t="shared" si="706"/>
        <v>2.8</v>
      </c>
      <c r="AL4555">
        <f t="shared" si="704"/>
        <v>0.40599999999999997</v>
      </c>
    </row>
    <row r="4556" spans="1:39" x14ac:dyDescent="0.2">
      <c r="A4556" t="s">
        <v>30107</v>
      </c>
      <c r="B4556" t="s">
        <v>58</v>
      </c>
      <c r="C4556" t="s">
        <v>30108</v>
      </c>
      <c r="D4556" s="1">
        <v>43815</v>
      </c>
      <c r="E4556" s="1">
        <v>43815</v>
      </c>
      <c r="F4556" t="s">
        <v>19</v>
      </c>
      <c r="I4556">
        <v>100</v>
      </c>
      <c r="J4556">
        <v>0</v>
      </c>
      <c r="K4556">
        <v>0</v>
      </c>
      <c r="L4556">
        <v>1394</v>
      </c>
      <c r="M4556">
        <v>1394</v>
      </c>
      <c r="N4556" t="s">
        <v>20</v>
      </c>
      <c r="O4556" t="s">
        <v>30109</v>
      </c>
      <c r="P4556" t="s">
        <v>28</v>
      </c>
      <c r="Q4556" t="s">
        <v>33775</v>
      </c>
      <c r="R4556" t="s">
        <v>33762</v>
      </c>
      <c r="S4556" t="s">
        <v>33942</v>
      </c>
      <c r="T4556" t="s">
        <v>34233</v>
      </c>
      <c r="U4556" t="s">
        <v>32634</v>
      </c>
      <c r="V4556" t="s">
        <v>33052</v>
      </c>
      <c r="W4556">
        <v>300</v>
      </c>
      <c r="X4556">
        <v>2</v>
      </c>
      <c r="Y4556" t="s">
        <v>32654</v>
      </c>
      <c r="Z4556">
        <v>450</v>
      </c>
      <c r="AA4556">
        <v>8.5</v>
      </c>
      <c r="AC4556">
        <v>1</v>
      </c>
      <c r="AD4556" t="str">
        <f t="shared" si="708"/>
        <v/>
      </c>
      <c r="AE4556">
        <f t="shared" si="702"/>
        <v>1</v>
      </c>
      <c r="AF4556" t="str">
        <f t="shared" si="709"/>
        <v/>
      </c>
      <c r="AG4556" t="str">
        <f t="shared" si="707"/>
        <v/>
      </c>
      <c r="AH4556" t="str">
        <f t="shared" si="705"/>
        <v/>
      </c>
      <c r="AI4556">
        <v>0.14499999999999999</v>
      </c>
      <c r="AJ4556" t="str">
        <f t="shared" si="703"/>
        <v/>
      </c>
      <c r="AK4556">
        <f t="shared" si="706"/>
        <v>2.8</v>
      </c>
      <c r="AL4556">
        <f t="shared" si="704"/>
        <v>0.40599999999999997</v>
      </c>
    </row>
    <row r="4557" spans="1:39" x14ac:dyDescent="0.2">
      <c r="A4557" t="s">
        <v>31308</v>
      </c>
      <c r="B4557" t="s">
        <v>58</v>
      </c>
      <c r="C4557" t="s">
        <v>31309</v>
      </c>
      <c r="D4557" s="1">
        <v>43853</v>
      </c>
      <c r="E4557" s="1">
        <v>43853</v>
      </c>
      <c r="F4557" t="s">
        <v>19</v>
      </c>
      <c r="I4557">
        <v>100</v>
      </c>
      <c r="J4557">
        <v>0</v>
      </c>
      <c r="K4557">
        <v>0</v>
      </c>
      <c r="L4557">
        <v>1365</v>
      </c>
      <c r="M4557">
        <v>1365</v>
      </c>
      <c r="N4557" t="s">
        <v>20</v>
      </c>
      <c r="O4557" t="s">
        <v>31310</v>
      </c>
      <c r="P4557" t="s">
        <v>28</v>
      </c>
      <c r="Q4557" t="s">
        <v>34234</v>
      </c>
      <c r="R4557" t="s">
        <v>33762</v>
      </c>
      <c r="S4557" t="s">
        <v>32628</v>
      </c>
      <c r="T4557" t="s">
        <v>34357</v>
      </c>
      <c r="U4557" t="s">
        <v>32634</v>
      </c>
      <c r="V4557" t="s">
        <v>33056</v>
      </c>
      <c r="W4557">
        <v>240</v>
      </c>
      <c r="X4557">
        <v>2</v>
      </c>
      <c r="Y4557" t="s">
        <v>32654</v>
      </c>
      <c r="Z4557">
        <v>450</v>
      </c>
      <c r="AA4557">
        <v>8.5</v>
      </c>
      <c r="AC4557">
        <v>1</v>
      </c>
      <c r="AD4557" t="str">
        <f t="shared" si="708"/>
        <v/>
      </c>
      <c r="AE4557" t="str">
        <f t="shared" si="702"/>
        <v/>
      </c>
      <c r="AF4557" t="str">
        <f t="shared" si="709"/>
        <v/>
      </c>
      <c r="AG4557">
        <f t="shared" si="707"/>
        <v>1</v>
      </c>
      <c r="AH4557">
        <f t="shared" si="705"/>
        <v>2.8</v>
      </c>
      <c r="AI4557">
        <v>0.14499999999999999</v>
      </c>
      <c r="AJ4557">
        <f t="shared" si="703"/>
        <v>0.40599999999999997</v>
      </c>
      <c r="AK4557" t="str">
        <f t="shared" si="706"/>
        <v/>
      </c>
      <c r="AL4557" t="str">
        <f t="shared" si="704"/>
        <v/>
      </c>
      <c r="AM4557" t="s">
        <v>34799</v>
      </c>
    </row>
    <row r="4558" spans="1:39" s="18" customFormat="1" x14ac:dyDescent="0.2">
      <c r="A4558" s="18" t="s">
        <v>31287</v>
      </c>
      <c r="B4558" s="18" t="s">
        <v>58</v>
      </c>
      <c r="C4558" s="18" t="s">
        <v>31288</v>
      </c>
      <c r="D4558" s="19">
        <v>43853</v>
      </c>
      <c r="E4558" s="19">
        <v>43853</v>
      </c>
      <c r="F4558" s="18" t="s">
        <v>19</v>
      </c>
      <c r="I4558" s="18">
        <v>100</v>
      </c>
      <c r="J4558" s="18">
        <v>0</v>
      </c>
      <c r="K4558" s="18">
        <v>0</v>
      </c>
      <c r="L4558" s="18">
        <v>1367</v>
      </c>
      <c r="M4558" s="18">
        <v>1367</v>
      </c>
      <c r="N4558" s="18" t="s">
        <v>20</v>
      </c>
      <c r="O4558" s="18" t="s">
        <v>31289</v>
      </c>
      <c r="P4558" s="18" t="s">
        <v>28</v>
      </c>
      <c r="Q4558" s="18" t="s">
        <v>34234</v>
      </c>
      <c r="R4558" s="18" t="s">
        <v>33762</v>
      </c>
      <c r="S4558" s="18" t="s">
        <v>33942</v>
      </c>
      <c r="T4558" s="18" t="s">
        <v>34357</v>
      </c>
      <c r="U4558" s="18" t="s">
        <v>32634</v>
      </c>
      <c r="V4558" s="18" t="s">
        <v>33056</v>
      </c>
      <c r="W4558" s="18">
        <v>260</v>
      </c>
      <c r="X4558" s="18">
        <v>2</v>
      </c>
      <c r="Y4558" s="18" t="s">
        <v>32654</v>
      </c>
      <c r="Z4558" s="18">
        <v>450</v>
      </c>
      <c r="AA4558" s="18">
        <v>8.5</v>
      </c>
      <c r="AC4558" s="18">
        <v>1</v>
      </c>
      <c r="AD4558" s="18" t="str">
        <f t="shared" si="708"/>
        <v/>
      </c>
      <c r="AE4558" s="18">
        <f t="shared" si="702"/>
        <v>1</v>
      </c>
      <c r="AF4558" s="18" t="str">
        <f t="shared" si="709"/>
        <v/>
      </c>
      <c r="AG4558" s="18" t="str">
        <f t="shared" si="707"/>
        <v/>
      </c>
      <c r="AH4558" s="18" t="str">
        <f t="shared" si="705"/>
        <v/>
      </c>
      <c r="AI4558" s="18">
        <v>0.14499999999999999</v>
      </c>
      <c r="AJ4558" s="18" t="str">
        <f t="shared" si="703"/>
        <v/>
      </c>
      <c r="AK4558" s="18">
        <f t="shared" si="706"/>
        <v>2.8</v>
      </c>
      <c r="AL4558" s="18">
        <f t="shared" si="704"/>
        <v>0.40599999999999997</v>
      </c>
      <c r="AM4558" s="18" t="s">
        <v>34810</v>
      </c>
    </row>
    <row r="4559" spans="1:39" x14ac:dyDescent="0.2">
      <c r="A4559" t="s">
        <v>31296</v>
      </c>
      <c r="B4559" t="s">
        <v>58</v>
      </c>
      <c r="C4559" t="s">
        <v>31297</v>
      </c>
      <c r="D4559" s="1">
        <v>43853</v>
      </c>
      <c r="E4559" s="1">
        <v>43853</v>
      </c>
      <c r="F4559" t="s">
        <v>19</v>
      </c>
      <c r="I4559">
        <v>100</v>
      </c>
      <c r="J4559">
        <v>0</v>
      </c>
      <c r="K4559">
        <v>0</v>
      </c>
      <c r="L4559">
        <v>1268</v>
      </c>
      <c r="M4559">
        <v>1268</v>
      </c>
      <c r="N4559" t="s">
        <v>20</v>
      </c>
      <c r="O4559" t="s">
        <v>31298</v>
      </c>
      <c r="P4559" t="s">
        <v>28</v>
      </c>
      <c r="Q4559" t="s">
        <v>34234</v>
      </c>
      <c r="R4559" t="s">
        <v>33762</v>
      </c>
      <c r="S4559" t="s">
        <v>32628</v>
      </c>
      <c r="T4559" t="s">
        <v>34357</v>
      </c>
      <c r="U4559" t="s">
        <v>32634</v>
      </c>
      <c r="V4559" t="s">
        <v>33056</v>
      </c>
      <c r="W4559">
        <v>240</v>
      </c>
      <c r="X4559">
        <v>2</v>
      </c>
      <c r="Y4559" t="s">
        <v>32654</v>
      </c>
      <c r="Z4559">
        <v>450</v>
      </c>
      <c r="AA4559">
        <v>8.5</v>
      </c>
      <c r="AC4559">
        <v>1</v>
      </c>
      <c r="AD4559" t="str">
        <f t="shared" si="708"/>
        <v/>
      </c>
      <c r="AE4559" t="str">
        <f t="shared" si="702"/>
        <v/>
      </c>
      <c r="AF4559" t="str">
        <f t="shared" si="709"/>
        <v/>
      </c>
      <c r="AG4559">
        <f t="shared" si="707"/>
        <v>1</v>
      </c>
      <c r="AH4559">
        <f t="shared" si="705"/>
        <v>2.8</v>
      </c>
      <c r="AI4559">
        <v>0.14499999999999999</v>
      </c>
      <c r="AJ4559">
        <f t="shared" si="703"/>
        <v>0.40599999999999997</v>
      </c>
      <c r="AK4559" t="str">
        <f t="shared" si="706"/>
        <v/>
      </c>
      <c r="AL4559" t="str">
        <f t="shared" si="704"/>
        <v/>
      </c>
      <c r="AM4559" t="s">
        <v>34799</v>
      </c>
    </row>
    <row r="4560" spans="1:39" x14ac:dyDescent="0.2">
      <c r="A4560" t="s">
        <v>31317</v>
      </c>
      <c r="B4560" t="s">
        <v>58</v>
      </c>
      <c r="C4560" t="s">
        <v>31318</v>
      </c>
      <c r="D4560" s="1">
        <v>43853</v>
      </c>
      <c r="E4560" s="1">
        <v>43853</v>
      </c>
      <c r="F4560" t="s">
        <v>26</v>
      </c>
      <c r="I4560">
        <v>100</v>
      </c>
      <c r="J4560">
        <v>0</v>
      </c>
      <c r="K4560">
        <v>0</v>
      </c>
      <c r="L4560">
        <v>3005</v>
      </c>
      <c r="M4560">
        <v>3005</v>
      </c>
      <c r="N4560" t="s">
        <v>20</v>
      </c>
      <c r="O4560" t="s">
        <v>31319</v>
      </c>
      <c r="P4560" t="s">
        <v>44</v>
      </c>
      <c r="Q4560" t="s">
        <v>34233</v>
      </c>
      <c r="R4560" t="s">
        <v>34233</v>
      </c>
      <c r="S4560" t="s">
        <v>34233</v>
      </c>
      <c r="T4560" t="s">
        <v>34233</v>
      </c>
      <c r="V4560" t="s">
        <v>33056</v>
      </c>
      <c r="AD4560" t="str">
        <f t="shared" si="708"/>
        <v/>
      </c>
      <c r="AE4560" t="str">
        <f t="shared" si="702"/>
        <v/>
      </c>
      <c r="AF4560" t="str">
        <f t="shared" si="709"/>
        <v/>
      </c>
      <c r="AG4560" t="str">
        <f t="shared" si="707"/>
        <v/>
      </c>
      <c r="AH4560" t="str">
        <f t="shared" si="705"/>
        <v/>
      </c>
      <c r="AI4560">
        <v>0.14499999999999999</v>
      </c>
      <c r="AJ4560" t="str">
        <f t="shared" si="703"/>
        <v/>
      </c>
      <c r="AK4560" t="str">
        <f t="shared" si="706"/>
        <v/>
      </c>
      <c r="AL4560" t="str">
        <f t="shared" si="704"/>
        <v/>
      </c>
    </row>
    <row r="4561" spans="1:39" x14ac:dyDescent="0.2">
      <c r="A4561" t="s">
        <v>7919</v>
      </c>
      <c r="B4561" t="s">
        <v>58</v>
      </c>
      <c r="C4561" t="s">
        <v>7920</v>
      </c>
      <c r="D4561" s="1">
        <v>36234</v>
      </c>
      <c r="E4561" s="1">
        <v>43871</v>
      </c>
      <c r="F4561" t="s">
        <v>19</v>
      </c>
      <c r="I4561">
        <v>100</v>
      </c>
      <c r="J4561">
        <v>0</v>
      </c>
      <c r="K4561">
        <v>0</v>
      </c>
      <c r="L4561">
        <v>904</v>
      </c>
      <c r="M4561">
        <v>904</v>
      </c>
      <c r="N4561" t="s">
        <v>20</v>
      </c>
      <c r="O4561" t="s">
        <v>7921</v>
      </c>
      <c r="P4561" t="s">
        <v>28</v>
      </c>
      <c r="Q4561" t="s">
        <v>32794</v>
      </c>
      <c r="R4561" t="s">
        <v>33782</v>
      </c>
      <c r="S4561" t="s">
        <v>33800</v>
      </c>
      <c r="T4561" t="s">
        <v>34365</v>
      </c>
      <c r="AD4561" t="str">
        <f t="shared" si="708"/>
        <v/>
      </c>
      <c r="AE4561" t="str">
        <f t="shared" si="702"/>
        <v/>
      </c>
      <c r="AF4561" t="str">
        <f t="shared" si="709"/>
        <v/>
      </c>
      <c r="AG4561" s="17">
        <v>1</v>
      </c>
      <c r="AH4561">
        <f t="shared" si="705"/>
        <v>2.8</v>
      </c>
      <c r="AI4561">
        <v>0.14499999999999999</v>
      </c>
      <c r="AJ4561">
        <f t="shared" si="703"/>
        <v>0.40599999999999997</v>
      </c>
      <c r="AK4561" t="str">
        <f t="shared" si="706"/>
        <v/>
      </c>
      <c r="AL4561" t="str">
        <f t="shared" si="704"/>
        <v/>
      </c>
    </row>
    <row r="4562" spans="1:39" x14ac:dyDescent="0.2">
      <c r="A4562" t="s">
        <v>8074</v>
      </c>
      <c r="B4562" t="s">
        <v>58</v>
      </c>
      <c r="C4562" t="s">
        <v>8075</v>
      </c>
      <c r="D4562" s="1">
        <v>36234</v>
      </c>
      <c r="E4562" s="1">
        <v>43872</v>
      </c>
      <c r="F4562" t="s">
        <v>19</v>
      </c>
      <c r="I4562">
        <v>100</v>
      </c>
      <c r="J4562">
        <v>0</v>
      </c>
      <c r="K4562">
        <v>0</v>
      </c>
      <c r="L4562">
        <v>877</v>
      </c>
      <c r="M4562">
        <v>877</v>
      </c>
      <c r="N4562" t="s">
        <v>20</v>
      </c>
      <c r="O4562" t="s">
        <v>8076</v>
      </c>
      <c r="P4562" t="s">
        <v>28</v>
      </c>
      <c r="Q4562" t="s">
        <v>34234</v>
      </c>
      <c r="R4562" t="s">
        <v>33762</v>
      </c>
      <c r="S4562" t="s">
        <v>33942</v>
      </c>
      <c r="T4562" t="s">
        <v>34393</v>
      </c>
      <c r="AD4562" t="str">
        <f t="shared" si="708"/>
        <v/>
      </c>
      <c r="AE4562" s="16">
        <v>1</v>
      </c>
      <c r="AF4562" t="str">
        <f t="shared" si="709"/>
        <v/>
      </c>
      <c r="AG4562" t="str">
        <f>IF((S4562&lt;&gt;"tühi")*(AC4562&lt;&gt;""),AC4562,"")</f>
        <v/>
      </c>
      <c r="AH4562" t="str">
        <f t="shared" si="705"/>
        <v/>
      </c>
      <c r="AI4562">
        <v>0.14499999999999999</v>
      </c>
      <c r="AJ4562" t="str">
        <f t="shared" si="703"/>
        <v/>
      </c>
      <c r="AK4562">
        <f t="shared" si="706"/>
        <v>2.8</v>
      </c>
      <c r="AL4562">
        <f t="shared" si="704"/>
        <v>0.40599999999999997</v>
      </c>
      <c r="AM4562" t="s">
        <v>34872</v>
      </c>
    </row>
    <row r="4563" spans="1:39" x14ac:dyDescent="0.2">
      <c r="A4563" t="s">
        <v>7916</v>
      </c>
      <c r="B4563" t="s">
        <v>58</v>
      </c>
      <c r="C4563" t="s">
        <v>7917</v>
      </c>
      <c r="D4563" s="1">
        <v>36234</v>
      </c>
      <c r="E4563" s="1">
        <v>43888</v>
      </c>
      <c r="F4563" t="s">
        <v>19</v>
      </c>
      <c r="I4563">
        <v>100</v>
      </c>
      <c r="J4563">
        <v>0</v>
      </c>
      <c r="K4563">
        <v>0</v>
      </c>
      <c r="L4563">
        <v>870</v>
      </c>
      <c r="M4563">
        <v>870</v>
      </c>
      <c r="N4563" t="s">
        <v>20</v>
      </c>
      <c r="O4563" t="s">
        <v>7918</v>
      </c>
      <c r="P4563" t="s">
        <v>28</v>
      </c>
      <c r="Q4563" t="s">
        <v>34233</v>
      </c>
      <c r="R4563" t="s">
        <v>34233</v>
      </c>
      <c r="S4563" t="s">
        <v>32628</v>
      </c>
      <c r="T4563" t="s">
        <v>34365</v>
      </c>
      <c r="AD4563" t="str">
        <f t="shared" si="708"/>
        <v/>
      </c>
      <c r="AE4563" t="str">
        <f t="shared" ref="AE4563:AE4626" si="710">IF((S4563="tühi")*(AC4563&lt;&gt;""),AC4563,"")</f>
        <v/>
      </c>
      <c r="AF4563" t="str">
        <f t="shared" si="709"/>
        <v/>
      </c>
      <c r="AG4563" s="17">
        <v>1</v>
      </c>
      <c r="AH4563">
        <f t="shared" si="705"/>
        <v>2.8</v>
      </c>
      <c r="AI4563">
        <v>0.14499999999999999</v>
      </c>
      <c r="AJ4563">
        <f t="shared" si="703"/>
        <v>0.40599999999999997</v>
      </c>
      <c r="AK4563" t="str">
        <f t="shared" si="706"/>
        <v/>
      </c>
      <c r="AL4563" t="str">
        <f t="shared" si="704"/>
        <v/>
      </c>
    </row>
    <row r="4564" spans="1:39" x14ac:dyDescent="0.2">
      <c r="A4564" t="s">
        <v>8077</v>
      </c>
      <c r="B4564" t="s">
        <v>58</v>
      </c>
      <c r="C4564" t="s">
        <v>8078</v>
      </c>
      <c r="D4564" s="1">
        <v>36234</v>
      </c>
      <c r="E4564" s="1">
        <v>43872</v>
      </c>
      <c r="F4564" t="s">
        <v>19</v>
      </c>
      <c r="I4564">
        <v>100</v>
      </c>
      <c r="J4564">
        <v>0</v>
      </c>
      <c r="K4564">
        <v>0</v>
      </c>
      <c r="L4564">
        <v>876</v>
      </c>
      <c r="M4564">
        <v>876</v>
      </c>
      <c r="N4564" t="s">
        <v>20</v>
      </c>
      <c r="O4564" t="s">
        <v>8079</v>
      </c>
      <c r="P4564" t="s">
        <v>28</v>
      </c>
      <c r="Q4564" t="s">
        <v>32794</v>
      </c>
      <c r="R4564" t="s">
        <v>33782</v>
      </c>
      <c r="S4564" t="s">
        <v>32628</v>
      </c>
      <c r="T4564" t="s">
        <v>34365</v>
      </c>
      <c r="AD4564" t="str">
        <f t="shared" si="708"/>
        <v/>
      </c>
      <c r="AE4564" t="str">
        <f t="shared" si="710"/>
        <v/>
      </c>
      <c r="AF4564" t="str">
        <f t="shared" si="709"/>
        <v/>
      </c>
      <c r="AG4564" s="17">
        <v>1</v>
      </c>
      <c r="AH4564">
        <f t="shared" si="705"/>
        <v>2.8</v>
      </c>
      <c r="AI4564">
        <v>0.14499999999999999</v>
      </c>
      <c r="AJ4564">
        <f t="shared" si="703"/>
        <v>0.40599999999999997</v>
      </c>
      <c r="AK4564" t="str">
        <f t="shared" si="706"/>
        <v/>
      </c>
      <c r="AL4564" t="str">
        <f t="shared" si="704"/>
        <v/>
      </c>
    </row>
    <row r="4565" spans="1:39" x14ac:dyDescent="0.2">
      <c r="A4565" t="s">
        <v>7910</v>
      </c>
      <c r="B4565" t="s">
        <v>58</v>
      </c>
      <c r="C4565" t="s">
        <v>7911</v>
      </c>
      <c r="D4565" s="1">
        <v>36234</v>
      </c>
      <c r="E4565" s="1">
        <v>44683</v>
      </c>
      <c r="F4565" t="s">
        <v>19</v>
      </c>
      <c r="I4565">
        <v>100</v>
      </c>
      <c r="J4565">
        <v>0</v>
      </c>
      <c r="K4565">
        <v>0</v>
      </c>
      <c r="L4565">
        <v>922</v>
      </c>
      <c r="M4565">
        <v>922</v>
      </c>
      <c r="N4565" t="s">
        <v>20</v>
      </c>
      <c r="O4565" t="s">
        <v>7912</v>
      </c>
      <c r="P4565" t="s">
        <v>28</v>
      </c>
      <c r="Q4565" t="s">
        <v>34233</v>
      </c>
      <c r="R4565" t="s">
        <v>34233</v>
      </c>
      <c r="S4565" t="s">
        <v>33797</v>
      </c>
      <c r="T4565" t="s">
        <v>34357</v>
      </c>
      <c r="AD4565" t="str">
        <f t="shared" si="708"/>
        <v/>
      </c>
      <c r="AE4565" t="str">
        <f t="shared" si="710"/>
        <v/>
      </c>
      <c r="AF4565" t="str">
        <f t="shared" si="709"/>
        <v/>
      </c>
      <c r="AG4565" s="17">
        <v>1</v>
      </c>
      <c r="AH4565">
        <f t="shared" si="705"/>
        <v>2.8</v>
      </c>
      <c r="AI4565">
        <v>0.14499999999999999</v>
      </c>
      <c r="AJ4565">
        <f t="shared" si="703"/>
        <v>0.40599999999999997</v>
      </c>
      <c r="AK4565" t="str">
        <f t="shared" si="706"/>
        <v/>
      </c>
      <c r="AL4565" t="str">
        <f t="shared" si="704"/>
        <v/>
      </c>
    </row>
    <row r="4566" spans="1:39" x14ac:dyDescent="0.2">
      <c r="A4566" t="s">
        <v>5089</v>
      </c>
      <c r="B4566" t="s">
        <v>58</v>
      </c>
      <c r="C4566" t="s">
        <v>5090</v>
      </c>
      <c r="D4566" s="1">
        <v>36124</v>
      </c>
      <c r="E4566" s="1">
        <v>43872</v>
      </c>
      <c r="F4566" t="s">
        <v>19</v>
      </c>
      <c r="I4566">
        <v>100</v>
      </c>
      <c r="J4566">
        <v>0</v>
      </c>
      <c r="K4566">
        <v>0</v>
      </c>
      <c r="L4566">
        <v>881</v>
      </c>
      <c r="M4566">
        <v>881</v>
      </c>
      <c r="N4566" t="s">
        <v>20</v>
      </c>
      <c r="O4566" t="s">
        <v>5091</v>
      </c>
      <c r="P4566" t="s">
        <v>28</v>
      </c>
      <c r="Q4566" t="s">
        <v>34233</v>
      </c>
      <c r="R4566" t="s">
        <v>34233</v>
      </c>
      <c r="S4566" t="s">
        <v>32628</v>
      </c>
      <c r="T4566" t="s">
        <v>34357</v>
      </c>
      <c r="AD4566" t="str">
        <f t="shared" si="708"/>
        <v/>
      </c>
      <c r="AE4566" t="str">
        <f t="shared" si="710"/>
        <v/>
      </c>
      <c r="AF4566" t="str">
        <f t="shared" si="709"/>
        <v/>
      </c>
      <c r="AG4566" s="17">
        <v>1</v>
      </c>
      <c r="AH4566">
        <f t="shared" si="705"/>
        <v>2.8</v>
      </c>
      <c r="AI4566">
        <v>0.14499999999999999</v>
      </c>
      <c r="AJ4566">
        <f t="shared" si="703"/>
        <v>0.40599999999999997</v>
      </c>
      <c r="AK4566" t="str">
        <f t="shared" si="706"/>
        <v/>
      </c>
      <c r="AL4566" t="str">
        <f t="shared" si="704"/>
        <v/>
      </c>
    </row>
    <row r="4567" spans="1:39" x14ac:dyDescent="0.2">
      <c r="A4567" t="s">
        <v>7922</v>
      </c>
      <c r="B4567" t="s">
        <v>58</v>
      </c>
      <c r="C4567" t="s">
        <v>7923</v>
      </c>
      <c r="D4567" s="1">
        <v>36234</v>
      </c>
      <c r="E4567" s="1">
        <v>43872</v>
      </c>
      <c r="F4567" t="s">
        <v>19</v>
      </c>
      <c r="I4567">
        <v>100</v>
      </c>
      <c r="J4567">
        <v>0</v>
      </c>
      <c r="K4567">
        <v>0</v>
      </c>
      <c r="L4567">
        <v>853</v>
      </c>
      <c r="M4567">
        <v>853</v>
      </c>
      <c r="N4567" t="s">
        <v>20</v>
      </c>
      <c r="O4567" t="s">
        <v>7924</v>
      </c>
      <c r="P4567" t="s">
        <v>28</v>
      </c>
      <c r="Q4567" t="s">
        <v>34234</v>
      </c>
      <c r="R4567" t="s">
        <v>34235</v>
      </c>
      <c r="S4567" t="s">
        <v>33797</v>
      </c>
      <c r="T4567" t="s">
        <v>34365</v>
      </c>
      <c r="AD4567" t="str">
        <f t="shared" si="708"/>
        <v/>
      </c>
      <c r="AE4567" t="str">
        <f t="shared" si="710"/>
        <v/>
      </c>
      <c r="AF4567" t="str">
        <f t="shared" si="709"/>
        <v/>
      </c>
      <c r="AG4567" s="17">
        <v>1</v>
      </c>
      <c r="AH4567">
        <f t="shared" si="705"/>
        <v>2.8</v>
      </c>
      <c r="AI4567">
        <v>0.14499999999999999</v>
      </c>
      <c r="AJ4567">
        <f t="shared" si="703"/>
        <v>0.40599999999999997</v>
      </c>
      <c r="AK4567" t="str">
        <f t="shared" si="706"/>
        <v/>
      </c>
      <c r="AL4567" t="str">
        <f t="shared" si="704"/>
        <v/>
      </c>
    </row>
    <row r="4568" spans="1:39" x14ac:dyDescent="0.2">
      <c r="A4568" t="s">
        <v>7925</v>
      </c>
      <c r="B4568" t="s">
        <v>58</v>
      </c>
      <c r="C4568" t="s">
        <v>7926</v>
      </c>
      <c r="D4568" s="1">
        <v>36234</v>
      </c>
      <c r="E4568" s="1">
        <v>43872</v>
      </c>
      <c r="F4568" t="s">
        <v>19</v>
      </c>
      <c r="I4568">
        <v>100</v>
      </c>
      <c r="J4568">
        <v>0</v>
      </c>
      <c r="K4568">
        <v>0</v>
      </c>
      <c r="L4568">
        <v>916</v>
      </c>
      <c r="M4568">
        <v>916</v>
      </c>
      <c r="N4568" t="s">
        <v>20</v>
      </c>
      <c r="O4568" t="s">
        <v>7927</v>
      </c>
      <c r="P4568" t="s">
        <v>28</v>
      </c>
      <c r="Q4568" t="s">
        <v>34233</v>
      </c>
      <c r="R4568" t="s">
        <v>34233</v>
      </c>
      <c r="S4568" t="s">
        <v>33797</v>
      </c>
      <c r="T4568" t="s">
        <v>34365</v>
      </c>
      <c r="AD4568" t="str">
        <f t="shared" si="708"/>
        <v/>
      </c>
      <c r="AE4568" t="str">
        <f t="shared" si="710"/>
        <v/>
      </c>
      <c r="AF4568" t="str">
        <f t="shared" si="709"/>
        <v/>
      </c>
      <c r="AG4568" s="17">
        <v>1</v>
      </c>
      <c r="AH4568">
        <f t="shared" si="705"/>
        <v>2.8</v>
      </c>
      <c r="AI4568">
        <v>0.14499999999999999</v>
      </c>
      <c r="AJ4568">
        <f t="shared" si="703"/>
        <v>0.40599999999999997</v>
      </c>
      <c r="AK4568" t="str">
        <f t="shared" si="706"/>
        <v/>
      </c>
      <c r="AL4568" t="str">
        <f t="shared" si="704"/>
        <v/>
      </c>
    </row>
    <row r="4569" spans="1:39" x14ac:dyDescent="0.2">
      <c r="A4569" t="s">
        <v>7984</v>
      </c>
      <c r="B4569" t="s">
        <v>58</v>
      </c>
      <c r="C4569" t="s">
        <v>7985</v>
      </c>
      <c r="D4569" s="1">
        <v>36234</v>
      </c>
      <c r="E4569" s="1">
        <v>43872</v>
      </c>
      <c r="F4569" t="s">
        <v>19</v>
      </c>
      <c r="I4569">
        <v>100</v>
      </c>
      <c r="J4569">
        <v>0</v>
      </c>
      <c r="K4569">
        <v>0</v>
      </c>
      <c r="L4569">
        <v>854</v>
      </c>
      <c r="M4569">
        <v>854</v>
      </c>
      <c r="N4569" t="s">
        <v>20</v>
      </c>
      <c r="O4569" t="s">
        <v>7986</v>
      </c>
      <c r="P4569" t="s">
        <v>28</v>
      </c>
      <c r="Q4569" t="s">
        <v>32794</v>
      </c>
      <c r="R4569" t="s">
        <v>33782</v>
      </c>
      <c r="S4569" t="s">
        <v>33800</v>
      </c>
      <c r="T4569" t="s">
        <v>34365</v>
      </c>
      <c r="AD4569" t="str">
        <f t="shared" si="708"/>
        <v/>
      </c>
      <c r="AE4569" t="str">
        <f t="shared" si="710"/>
        <v/>
      </c>
      <c r="AF4569" t="str">
        <f t="shared" si="709"/>
        <v/>
      </c>
      <c r="AG4569" s="17">
        <v>1</v>
      </c>
      <c r="AH4569">
        <f t="shared" si="705"/>
        <v>2.8</v>
      </c>
      <c r="AI4569">
        <v>0.14499999999999999</v>
      </c>
      <c r="AJ4569">
        <f t="shared" si="703"/>
        <v>0.40599999999999997</v>
      </c>
      <c r="AK4569" t="str">
        <f t="shared" si="706"/>
        <v/>
      </c>
      <c r="AL4569" t="str">
        <f t="shared" si="704"/>
        <v/>
      </c>
    </row>
    <row r="4570" spans="1:39" x14ac:dyDescent="0.2">
      <c r="A4570" t="s">
        <v>7987</v>
      </c>
      <c r="B4570" t="s">
        <v>58</v>
      </c>
      <c r="C4570" t="s">
        <v>7988</v>
      </c>
      <c r="D4570" s="1">
        <v>36234</v>
      </c>
      <c r="E4570" s="1">
        <v>43872</v>
      </c>
      <c r="F4570" t="s">
        <v>19</v>
      </c>
      <c r="I4570">
        <v>100</v>
      </c>
      <c r="J4570">
        <v>0</v>
      </c>
      <c r="K4570">
        <v>0</v>
      </c>
      <c r="L4570">
        <v>935</v>
      </c>
      <c r="M4570">
        <v>935</v>
      </c>
      <c r="N4570" t="s">
        <v>20</v>
      </c>
      <c r="O4570" t="s">
        <v>7989</v>
      </c>
      <c r="P4570" t="s">
        <v>28</v>
      </c>
      <c r="Q4570" t="s">
        <v>32794</v>
      </c>
      <c r="R4570" t="s">
        <v>33782</v>
      </c>
      <c r="S4570" t="s">
        <v>33797</v>
      </c>
      <c r="T4570" t="s">
        <v>34365</v>
      </c>
      <c r="AD4570" t="str">
        <f t="shared" si="708"/>
        <v/>
      </c>
      <c r="AE4570" t="str">
        <f t="shared" si="710"/>
        <v/>
      </c>
      <c r="AF4570" t="str">
        <f t="shared" si="709"/>
        <v/>
      </c>
      <c r="AG4570" s="17">
        <v>1</v>
      </c>
      <c r="AH4570">
        <f t="shared" si="705"/>
        <v>2.8</v>
      </c>
      <c r="AI4570">
        <v>0.14499999999999999</v>
      </c>
      <c r="AJ4570">
        <f t="shared" si="703"/>
        <v>0.40599999999999997</v>
      </c>
      <c r="AK4570" t="str">
        <f t="shared" si="706"/>
        <v/>
      </c>
      <c r="AL4570" t="str">
        <f t="shared" si="704"/>
        <v/>
      </c>
    </row>
    <row r="4571" spans="1:39" x14ac:dyDescent="0.2">
      <c r="A4571" t="s">
        <v>7990</v>
      </c>
      <c r="B4571" t="s">
        <v>58</v>
      </c>
      <c r="C4571" t="s">
        <v>7991</v>
      </c>
      <c r="D4571" s="1">
        <v>36234</v>
      </c>
      <c r="E4571" s="1">
        <v>43872</v>
      </c>
      <c r="F4571" t="s">
        <v>19</v>
      </c>
      <c r="I4571">
        <v>100</v>
      </c>
      <c r="J4571">
        <v>0</v>
      </c>
      <c r="K4571">
        <v>0</v>
      </c>
      <c r="L4571">
        <v>877</v>
      </c>
      <c r="M4571">
        <v>877</v>
      </c>
      <c r="N4571" t="s">
        <v>20</v>
      </c>
      <c r="O4571" t="s">
        <v>7992</v>
      </c>
      <c r="P4571" t="s">
        <v>28</v>
      </c>
      <c r="Q4571" t="s">
        <v>34233</v>
      </c>
      <c r="R4571" t="s">
        <v>34233</v>
      </c>
      <c r="S4571" t="s">
        <v>33807</v>
      </c>
      <c r="T4571" t="s">
        <v>34365</v>
      </c>
      <c r="AD4571" t="str">
        <f t="shared" si="708"/>
        <v/>
      </c>
      <c r="AE4571" t="str">
        <f t="shared" si="710"/>
        <v/>
      </c>
      <c r="AF4571" t="str">
        <f t="shared" si="709"/>
        <v/>
      </c>
      <c r="AG4571" s="17">
        <v>1</v>
      </c>
      <c r="AH4571">
        <f t="shared" si="705"/>
        <v>2.8</v>
      </c>
      <c r="AI4571">
        <v>0.14499999999999999</v>
      </c>
      <c r="AJ4571">
        <f t="shared" si="703"/>
        <v>0.40599999999999997</v>
      </c>
      <c r="AK4571" t="str">
        <f t="shared" si="706"/>
        <v/>
      </c>
      <c r="AL4571" t="str">
        <f t="shared" si="704"/>
        <v/>
      </c>
    </row>
    <row r="4572" spans="1:39" x14ac:dyDescent="0.2">
      <c r="A4572" t="s">
        <v>8065</v>
      </c>
      <c r="B4572" t="s">
        <v>58</v>
      </c>
      <c r="C4572" t="s">
        <v>8066</v>
      </c>
      <c r="D4572" s="1">
        <v>36234</v>
      </c>
      <c r="E4572" s="1">
        <v>43456</v>
      </c>
      <c r="F4572" t="s">
        <v>19</v>
      </c>
      <c r="I4572">
        <v>100</v>
      </c>
      <c r="J4572">
        <v>0</v>
      </c>
      <c r="K4572">
        <v>0</v>
      </c>
      <c r="L4572">
        <v>767</v>
      </c>
      <c r="M4572">
        <v>767</v>
      </c>
      <c r="N4572" t="s">
        <v>20</v>
      </c>
      <c r="O4572" t="s">
        <v>8067</v>
      </c>
      <c r="P4572" t="s">
        <v>28</v>
      </c>
      <c r="Q4572" t="s">
        <v>34234</v>
      </c>
      <c r="R4572" t="s">
        <v>34235</v>
      </c>
      <c r="S4572" t="s">
        <v>33797</v>
      </c>
      <c r="T4572" t="s">
        <v>34365</v>
      </c>
      <c r="U4572" t="s">
        <v>32634</v>
      </c>
      <c r="V4572" t="s">
        <v>32698</v>
      </c>
      <c r="W4572">
        <v>153</v>
      </c>
      <c r="X4572">
        <v>2</v>
      </c>
      <c r="Y4572">
        <v>1</v>
      </c>
      <c r="AA4572">
        <v>8.5</v>
      </c>
      <c r="AC4572">
        <v>1</v>
      </c>
      <c r="AD4572" t="str">
        <f t="shared" si="708"/>
        <v/>
      </c>
      <c r="AE4572" t="str">
        <f t="shared" si="710"/>
        <v/>
      </c>
      <c r="AF4572" t="str">
        <f t="shared" si="709"/>
        <v/>
      </c>
      <c r="AG4572">
        <f>IF((S4572&lt;&gt;"tühi")*(AC4572&lt;&gt;""),AC4572,"")</f>
        <v>1</v>
      </c>
      <c r="AH4572">
        <f t="shared" si="705"/>
        <v>2.8</v>
      </c>
      <c r="AI4572">
        <v>0.14499999999999999</v>
      </c>
      <c r="AJ4572">
        <f t="shared" si="703"/>
        <v>0.40599999999999997</v>
      </c>
      <c r="AK4572" t="str">
        <f t="shared" si="706"/>
        <v/>
      </c>
      <c r="AL4572" t="str">
        <f t="shared" si="704"/>
        <v/>
      </c>
    </row>
    <row r="4573" spans="1:39" x14ac:dyDescent="0.2">
      <c r="A4573" t="s">
        <v>8068</v>
      </c>
      <c r="B4573" t="s">
        <v>58</v>
      </c>
      <c r="C4573" t="s">
        <v>8069</v>
      </c>
      <c r="D4573" s="1">
        <v>36234</v>
      </c>
      <c r="E4573" s="1">
        <v>43872</v>
      </c>
      <c r="F4573" t="s">
        <v>19</v>
      </c>
      <c r="I4573">
        <v>100</v>
      </c>
      <c r="J4573">
        <v>0</v>
      </c>
      <c r="K4573">
        <v>0</v>
      </c>
      <c r="L4573">
        <v>875</v>
      </c>
      <c r="M4573">
        <v>875</v>
      </c>
      <c r="N4573" t="s">
        <v>20</v>
      </c>
      <c r="O4573" t="s">
        <v>8070</v>
      </c>
      <c r="P4573" t="s">
        <v>28</v>
      </c>
      <c r="Q4573" t="s">
        <v>34233</v>
      </c>
      <c r="R4573" t="s">
        <v>34233</v>
      </c>
      <c r="S4573" t="s">
        <v>32628</v>
      </c>
      <c r="T4573" t="s">
        <v>34357</v>
      </c>
      <c r="U4573" t="s">
        <v>32634</v>
      </c>
      <c r="V4573" t="s">
        <v>32695</v>
      </c>
      <c r="W4573">
        <v>175</v>
      </c>
      <c r="X4573">
        <v>2</v>
      </c>
      <c r="Y4573">
        <v>1</v>
      </c>
      <c r="AA4573">
        <v>8.5</v>
      </c>
      <c r="AC4573">
        <v>1</v>
      </c>
      <c r="AD4573" t="str">
        <f t="shared" si="708"/>
        <v/>
      </c>
      <c r="AE4573" t="str">
        <f t="shared" si="710"/>
        <v/>
      </c>
      <c r="AF4573" t="str">
        <f t="shared" si="709"/>
        <v/>
      </c>
      <c r="AG4573">
        <f>IF((S4573&lt;&gt;"tühi")*(AC4573&lt;&gt;""),AC4573,"")</f>
        <v>1</v>
      </c>
      <c r="AH4573">
        <f t="shared" si="705"/>
        <v>2.8</v>
      </c>
      <c r="AI4573">
        <v>0.14499999999999999</v>
      </c>
      <c r="AJ4573">
        <f t="shared" si="703"/>
        <v>0.40599999999999997</v>
      </c>
      <c r="AK4573" t="str">
        <f t="shared" si="706"/>
        <v/>
      </c>
      <c r="AL4573" t="str">
        <f t="shared" si="704"/>
        <v/>
      </c>
    </row>
    <row r="4574" spans="1:39" x14ac:dyDescent="0.2">
      <c r="A4574" t="s">
        <v>8071</v>
      </c>
      <c r="B4574" t="s">
        <v>58</v>
      </c>
      <c r="C4574" t="s">
        <v>8072</v>
      </c>
      <c r="D4574" s="1">
        <v>36234</v>
      </c>
      <c r="E4574" s="1">
        <v>43456</v>
      </c>
      <c r="F4574" t="s">
        <v>19</v>
      </c>
      <c r="I4574">
        <v>100</v>
      </c>
      <c r="J4574">
        <v>0</v>
      </c>
      <c r="K4574">
        <v>0</v>
      </c>
      <c r="L4574">
        <v>851</v>
      </c>
      <c r="M4574">
        <v>851</v>
      </c>
      <c r="N4574" t="s">
        <v>20</v>
      </c>
      <c r="O4574" t="s">
        <v>8073</v>
      </c>
      <c r="P4574" t="s">
        <v>28</v>
      </c>
      <c r="Q4574" t="s">
        <v>34233</v>
      </c>
      <c r="R4574" t="s">
        <v>34233</v>
      </c>
      <c r="S4574" t="s">
        <v>33797</v>
      </c>
      <c r="T4574" t="s">
        <v>34365</v>
      </c>
      <c r="AD4574" t="str">
        <f t="shared" si="708"/>
        <v/>
      </c>
      <c r="AE4574" t="str">
        <f t="shared" si="710"/>
        <v/>
      </c>
      <c r="AF4574" t="str">
        <f t="shared" si="709"/>
        <v/>
      </c>
      <c r="AG4574" s="17">
        <v>1</v>
      </c>
      <c r="AH4574">
        <f t="shared" si="705"/>
        <v>2.8</v>
      </c>
      <c r="AI4574">
        <v>0.14499999999999999</v>
      </c>
      <c r="AJ4574">
        <f t="shared" si="703"/>
        <v>0.40599999999999997</v>
      </c>
      <c r="AK4574" t="str">
        <f t="shared" si="706"/>
        <v/>
      </c>
      <c r="AL4574" t="str">
        <f t="shared" si="704"/>
        <v/>
      </c>
    </row>
    <row r="4575" spans="1:39" x14ac:dyDescent="0.2">
      <c r="A4575" t="s">
        <v>31220</v>
      </c>
      <c r="B4575" t="s">
        <v>58</v>
      </c>
      <c r="C4575" t="s">
        <v>31221</v>
      </c>
      <c r="D4575" s="1">
        <v>43859</v>
      </c>
      <c r="E4575" s="1">
        <v>43880</v>
      </c>
      <c r="F4575" t="s">
        <v>26</v>
      </c>
      <c r="I4575">
        <v>100</v>
      </c>
      <c r="J4575">
        <v>0</v>
      </c>
      <c r="K4575">
        <v>0</v>
      </c>
      <c r="L4575">
        <v>2992</v>
      </c>
      <c r="M4575">
        <v>2992</v>
      </c>
      <c r="N4575" t="s">
        <v>20</v>
      </c>
      <c r="O4575" t="s">
        <v>31222</v>
      </c>
      <c r="P4575" t="s">
        <v>44</v>
      </c>
      <c r="Q4575" t="s">
        <v>34233</v>
      </c>
      <c r="R4575" t="s">
        <v>34233</v>
      </c>
      <c r="S4575" t="s">
        <v>34233</v>
      </c>
      <c r="T4575" t="s">
        <v>34233</v>
      </c>
      <c r="AD4575" t="str">
        <f t="shared" si="708"/>
        <v/>
      </c>
      <c r="AE4575" t="str">
        <f t="shared" si="710"/>
        <v/>
      </c>
      <c r="AF4575" t="str">
        <f t="shared" si="709"/>
        <v/>
      </c>
      <c r="AG4575" t="str">
        <f t="shared" ref="AG4575:AG4604" si="711">IF((S4575&lt;&gt;"tühi")*(AC4575&lt;&gt;""),AC4575,"")</f>
        <v/>
      </c>
      <c r="AH4575" t="str">
        <f t="shared" si="705"/>
        <v/>
      </c>
      <c r="AI4575">
        <v>0.14499999999999999</v>
      </c>
      <c r="AJ4575" t="str">
        <f t="shared" si="703"/>
        <v/>
      </c>
      <c r="AK4575" t="str">
        <f t="shared" si="706"/>
        <v/>
      </c>
      <c r="AL4575" t="str">
        <f t="shared" si="704"/>
        <v/>
      </c>
    </row>
    <row r="4576" spans="1:39" x14ac:dyDescent="0.2">
      <c r="A4576" t="s">
        <v>18452</v>
      </c>
      <c r="B4576" t="s">
        <v>58</v>
      </c>
      <c r="C4576" t="s">
        <v>18453</v>
      </c>
      <c r="D4576" s="1">
        <v>37993</v>
      </c>
      <c r="E4576" s="1">
        <v>43951</v>
      </c>
      <c r="F4576" t="s">
        <v>39</v>
      </c>
      <c r="I4576">
        <v>100</v>
      </c>
      <c r="J4576">
        <v>0</v>
      </c>
      <c r="K4576">
        <v>0</v>
      </c>
      <c r="L4576">
        <v>1318</v>
      </c>
      <c r="M4576">
        <v>1318</v>
      </c>
      <c r="N4576" t="s">
        <v>20</v>
      </c>
      <c r="O4576" t="s">
        <v>18454</v>
      </c>
      <c r="P4576" t="s">
        <v>28</v>
      </c>
      <c r="Q4576" t="s">
        <v>34233</v>
      </c>
      <c r="R4576" t="s">
        <v>34233</v>
      </c>
      <c r="S4576" t="s">
        <v>33942</v>
      </c>
      <c r="T4576" t="s">
        <v>34233</v>
      </c>
      <c r="AD4576" t="str">
        <f t="shared" si="708"/>
        <v/>
      </c>
      <c r="AE4576" t="str">
        <f t="shared" si="710"/>
        <v/>
      </c>
      <c r="AF4576" t="str">
        <f t="shared" si="709"/>
        <v/>
      </c>
      <c r="AG4576" t="str">
        <f t="shared" si="711"/>
        <v/>
      </c>
      <c r="AH4576" t="str">
        <f t="shared" si="705"/>
        <v/>
      </c>
      <c r="AI4576">
        <v>0.14499999999999999</v>
      </c>
      <c r="AJ4576" t="str">
        <f t="shared" si="703"/>
        <v/>
      </c>
      <c r="AK4576" t="str">
        <f t="shared" si="706"/>
        <v/>
      </c>
      <c r="AL4576" t="str">
        <f t="shared" si="704"/>
        <v/>
      </c>
    </row>
    <row r="4577" spans="1:38" x14ac:dyDescent="0.2">
      <c r="A4577" t="s">
        <v>25418</v>
      </c>
      <c r="B4577" t="s">
        <v>58</v>
      </c>
      <c r="C4577" t="s">
        <v>12572</v>
      </c>
      <c r="D4577" s="1">
        <v>39875</v>
      </c>
      <c r="E4577" s="1">
        <v>43951</v>
      </c>
      <c r="F4577" t="s">
        <v>39</v>
      </c>
      <c r="I4577">
        <v>100</v>
      </c>
      <c r="J4577">
        <v>0</v>
      </c>
      <c r="K4577">
        <v>0</v>
      </c>
      <c r="L4577">
        <v>5978</v>
      </c>
      <c r="M4577">
        <v>5978</v>
      </c>
      <c r="N4577" t="s">
        <v>20</v>
      </c>
      <c r="O4577" t="s">
        <v>25419</v>
      </c>
      <c r="P4577" t="s">
        <v>28</v>
      </c>
      <c r="Q4577" t="s">
        <v>34233</v>
      </c>
      <c r="R4577" t="s">
        <v>34233</v>
      </c>
      <c r="S4577" t="s">
        <v>33942</v>
      </c>
      <c r="T4577" t="s">
        <v>34233</v>
      </c>
      <c r="V4577" t="s">
        <v>33047</v>
      </c>
      <c r="AD4577" t="str">
        <f t="shared" si="708"/>
        <v/>
      </c>
      <c r="AE4577" t="str">
        <f t="shared" si="710"/>
        <v/>
      </c>
      <c r="AF4577" t="str">
        <f t="shared" si="709"/>
        <v/>
      </c>
      <c r="AG4577" t="str">
        <f t="shared" si="711"/>
        <v/>
      </c>
      <c r="AH4577" t="str">
        <f t="shared" si="705"/>
        <v/>
      </c>
      <c r="AI4577">
        <v>0.14499999999999999</v>
      </c>
      <c r="AJ4577" t="str">
        <f t="shared" si="703"/>
        <v/>
      </c>
      <c r="AK4577" t="str">
        <f t="shared" si="706"/>
        <v/>
      </c>
      <c r="AL4577" t="str">
        <f t="shared" si="704"/>
        <v/>
      </c>
    </row>
    <row r="4578" spans="1:38" x14ac:dyDescent="0.2">
      <c r="A4578" t="s">
        <v>29383</v>
      </c>
      <c r="B4578" t="s">
        <v>58</v>
      </c>
      <c r="C4578" t="s">
        <v>29384</v>
      </c>
      <c r="D4578" s="1">
        <v>43677</v>
      </c>
      <c r="E4578" s="1">
        <v>43677</v>
      </c>
      <c r="F4578" t="s">
        <v>39</v>
      </c>
      <c r="I4578">
        <v>100</v>
      </c>
      <c r="J4578">
        <v>0</v>
      </c>
      <c r="K4578">
        <v>0</v>
      </c>
      <c r="L4578">
        <v>29986</v>
      </c>
      <c r="M4578">
        <v>29986</v>
      </c>
      <c r="N4578" t="s">
        <v>20</v>
      </c>
      <c r="O4578" t="s">
        <v>29385</v>
      </c>
      <c r="P4578" t="s">
        <v>28</v>
      </c>
      <c r="Q4578" t="s">
        <v>34233</v>
      </c>
      <c r="R4578" t="s">
        <v>34233</v>
      </c>
      <c r="S4578" t="s">
        <v>33942</v>
      </c>
      <c r="T4578" t="s">
        <v>34233</v>
      </c>
      <c r="AD4578" t="str">
        <f t="shared" si="708"/>
        <v/>
      </c>
      <c r="AE4578" t="str">
        <f t="shared" si="710"/>
        <v/>
      </c>
      <c r="AF4578" t="str">
        <f t="shared" si="709"/>
        <v/>
      </c>
      <c r="AG4578" t="str">
        <f t="shared" si="711"/>
        <v/>
      </c>
      <c r="AH4578" t="str">
        <f t="shared" si="705"/>
        <v/>
      </c>
      <c r="AI4578">
        <v>0.14499999999999999</v>
      </c>
      <c r="AJ4578" t="str">
        <f t="shared" si="703"/>
        <v/>
      </c>
      <c r="AK4578" t="str">
        <f t="shared" si="706"/>
        <v/>
      </c>
      <c r="AL4578" t="str">
        <f t="shared" si="704"/>
        <v/>
      </c>
    </row>
    <row r="4579" spans="1:38" x14ac:dyDescent="0.2">
      <c r="A4579" t="s">
        <v>28442</v>
      </c>
      <c r="B4579" t="s">
        <v>58</v>
      </c>
      <c r="C4579" t="s">
        <v>28443</v>
      </c>
      <c r="D4579" s="1">
        <v>42551</v>
      </c>
      <c r="E4579" s="1">
        <v>43523</v>
      </c>
      <c r="F4579" t="s">
        <v>39</v>
      </c>
      <c r="I4579">
        <v>100</v>
      </c>
      <c r="J4579">
        <v>0</v>
      </c>
      <c r="K4579">
        <v>0</v>
      </c>
      <c r="L4579">
        <v>6354</v>
      </c>
      <c r="M4579">
        <v>6354</v>
      </c>
      <c r="N4579" t="s">
        <v>20</v>
      </c>
      <c r="O4579" t="s">
        <v>28444</v>
      </c>
      <c r="P4579" t="s">
        <v>28</v>
      </c>
      <c r="Q4579" t="s">
        <v>34233</v>
      </c>
      <c r="R4579" t="s">
        <v>34233</v>
      </c>
      <c r="S4579" t="s">
        <v>33942</v>
      </c>
      <c r="T4579" t="s">
        <v>34233</v>
      </c>
      <c r="V4579" t="s">
        <v>33050</v>
      </c>
      <c r="AD4579" t="str">
        <f t="shared" si="708"/>
        <v/>
      </c>
      <c r="AE4579" t="str">
        <f t="shared" si="710"/>
        <v/>
      </c>
      <c r="AF4579" t="str">
        <f t="shared" si="709"/>
        <v/>
      </c>
      <c r="AG4579" t="str">
        <f t="shared" si="711"/>
        <v/>
      </c>
      <c r="AH4579" t="str">
        <f t="shared" si="705"/>
        <v/>
      </c>
      <c r="AI4579">
        <v>0.14499999999999999</v>
      </c>
      <c r="AJ4579" t="str">
        <f t="shared" si="703"/>
        <v/>
      </c>
      <c r="AK4579" t="str">
        <f t="shared" si="706"/>
        <v/>
      </c>
      <c r="AL4579" t="str">
        <f t="shared" si="704"/>
        <v/>
      </c>
    </row>
    <row r="4580" spans="1:38" x14ac:dyDescent="0.2">
      <c r="A4580" t="s">
        <v>28448</v>
      </c>
      <c r="B4580" t="s">
        <v>58</v>
      </c>
      <c r="C4580" t="s">
        <v>28449</v>
      </c>
      <c r="D4580" s="1">
        <v>42551</v>
      </c>
      <c r="E4580" s="1">
        <v>43523</v>
      </c>
      <c r="F4580" t="s">
        <v>39</v>
      </c>
      <c r="I4580">
        <v>100</v>
      </c>
      <c r="J4580">
        <v>0</v>
      </c>
      <c r="K4580">
        <v>0</v>
      </c>
      <c r="L4580">
        <v>13103</v>
      </c>
      <c r="M4580">
        <v>13103</v>
      </c>
      <c r="N4580" t="s">
        <v>20</v>
      </c>
      <c r="O4580" t="s">
        <v>28450</v>
      </c>
      <c r="P4580" t="s">
        <v>28</v>
      </c>
      <c r="Q4580" t="s">
        <v>34233</v>
      </c>
      <c r="R4580" t="s">
        <v>34233</v>
      </c>
      <c r="S4580" t="s">
        <v>33942</v>
      </c>
      <c r="T4580" t="s">
        <v>34233</v>
      </c>
      <c r="V4580" t="s">
        <v>33050</v>
      </c>
      <c r="AD4580" t="str">
        <f t="shared" si="708"/>
        <v/>
      </c>
      <c r="AE4580" t="str">
        <f t="shared" si="710"/>
        <v/>
      </c>
      <c r="AF4580" t="str">
        <f t="shared" si="709"/>
        <v/>
      </c>
      <c r="AG4580" t="str">
        <f t="shared" si="711"/>
        <v/>
      </c>
      <c r="AH4580" t="str">
        <f t="shared" si="705"/>
        <v/>
      </c>
      <c r="AI4580">
        <v>0.14499999999999999</v>
      </c>
      <c r="AJ4580" t="str">
        <f t="shared" si="703"/>
        <v/>
      </c>
      <c r="AK4580" t="str">
        <f t="shared" si="706"/>
        <v/>
      </c>
      <c r="AL4580" t="str">
        <f t="shared" si="704"/>
        <v/>
      </c>
    </row>
    <row r="4581" spans="1:38" x14ac:dyDescent="0.2">
      <c r="A4581" t="s">
        <v>28749</v>
      </c>
      <c r="B4581" t="s">
        <v>58</v>
      </c>
      <c r="C4581" t="s">
        <v>28750</v>
      </c>
      <c r="D4581" s="1">
        <v>42887</v>
      </c>
      <c r="E4581" s="1">
        <v>43456</v>
      </c>
      <c r="F4581" t="s">
        <v>19</v>
      </c>
      <c r="I4581">
        <v>100</v>
      </c>
      <c r="J4581">
        <v>0</v>
      </c>
      <c r="K4581">
        <v>0</v>
      </c>
      <c r="L4581">
        <v>1215</v>
      </c>
      <c r="M4581">
        <v>1215</v>
      </c>
      <c r="N4581" t="s">
        <v>20</v>
      </c>
      <c r="O4581" t="s">
        <v>28751</v>
      </c>
      <c r="P4581" t="s">
        <v>28</v>
      </c>
      <c r="Q4581" t="s">
        <v>34234</v>
      </c>
      <c r="R4581" t="s">
        <v>33762</v>
      </c>
      <c r="S4581" t="s">
        <v>33942</v>
      </c>
      <c r="T4581" t="s">
        <v>34233</v>
      </c>
      <c r="U4581" t="s">
        <v>32634</v>
      </c>
      <c r="V4581" t="s">
        <v>33052</v>
      </c>
      <c r="W4581">
        <v>240</v>
      </c>
      <c r="X4581">
        <v>2</v>
      </c>
      <c r="Y4581" t="s">
        <v>32654</v>
      </c>
      <c r="Z4581">
        <v>450</v>
      </c>
      <c r="AA4581">
        <v>8.5</v>
      </c>
      <c r="AC4581">
        <v>1</v>
      </c>
      <c r="AD4581" t="str">
        <f t="shared" si="708"/>
        <v/>
      </c>
      <c r="AE4581">
        <f t="shared" si="710"/>
        <v>1</v>
      </c>
      <c r="AF4581" t="str">
        <f t="shared" si="709"/>
        <v/>
      </c>
      <c r="AG4581" t="str">
        <f t="shared" si="711"/>
        <v/>
      </c>
      <c r="AH4581" t="str">
        <f t="shared" si="705"/>
        <v/>
      </c>
      <c r="AI4581">
        <v>0.14499999999999999</v>
      </c>
      <c r="AJ4581" t="str">
        <f t="shared" si="703"/>
        <v/>
      </c>
      <c r="AK4581">
        <f t="shared" si="706"/>
        <v>2.8</v>
      </c>
      <c r="AL4581">
        <f t="shared" si="704"/>
        <v>0.40599999999999997</v>
      </c>
    </row>
    <row r="4582" spans="1:38" x14ac:dyDescent="0.2">
      <c r="A4582" t="s">
        <v>28752</v>
      </c>
      <c r="B4582" t="s">
        <v>58</v>
      </c>
      <c r="C4582" t="s">
        <v>28753</v>
      </c>
      <c r="D4582" s="1">
        <v>42887</v>
      </c>
      <c r="E4582" s="1">
        <v>43456</v>
      </c>
      <c r="F4582" t="s">
        <v>19</v>
      </c>
      <c r="I4582">
        <v>100</v>
      </c>
      <c r="J4582">
        <v>0</v>
      </c>
      <c r="K4582">
        <v>0</v>
      </c>
      <c r="L4582">
        <v>1250</v>
      </c>
      <c r="M4582">
        <v>1250</v>
      </c>
      <c r="N4582" t="s">
        <v>20</v>
      </c>
      <c r="O4582" t="s">
        <v>28754</v>
      </c>
      <c r="P4582" t="s">
        <v>28</v>
      </c>
      <c r="Q4582" t="s">
        <v>34234</v>
      </c>
      <c r="R4582" t="s">
        <v>33762</v>
      </c>
      <c r="S4582" t="s">
        <v>33942</v>
      </c>
      <c r="T4582" t="s">
        <v>34233</v>
      </c>
      <c r="U4582" t="s">
        <v>32634</v>
      </c>
      <c r="V4582" t="s">
        <v>33052</v>
      </c>
      <c r="W4582">
        <v>240</v>
      </c>
      <c r="X4582">
        <v>2</v>
      </c>
      <c r="Y4582" t="s">
        <v>32654</v>
      </c>
      <c r="Z4582">
        <v>450</v>
      </c>
      <c r="AA4582">
        <v>8.5</v>
      </c>
      <c r="AC4582">
        <v>1</v>
      </c>
      <c r="AD4582" t="str">
        <f t="shared" si="708"/>
        <v/>
      </c>
      <c r="AE4582">
        <f t="shared" si="710"/>
        <v>1</v>
      </c>
      <c r="AF4582" t="str">
        <f t="shared" si="709"/>
        <v/>
      </c>
      <c r="AG4582" t="str">
        <f t="shared" si="711"/>
        <v/>
      </c>
      <c r="AH4582" t="str">
        <f t="shared" si="705"/>
        <v/>
      </c>
      <c r="AI4582">
        <v>0.14499999999999999</v>
      </c>
      <c r="AJ4582" t="str">
        <f t="shared" si="703"/>
        <v/>
      </c>
      <c r="AK4582">
        <f t="shared" si="706"/>
        <v>2.8</v>
      </c>
      <c r="AL4582">
        <f t="shared" si="704"/>
        <v>0.40599999999999997</v>
      </c>
    </row>
    <row r="4583" spans="1:38" x14ac:dyDescent="0.2">
      <c r="A4583" t="s">
        <v>28755</v>
      </c>
      <c r="B4583" t="s">
        <v>58</v>
      </c>
      <c r="C4583" t="s">
        <v>28756</v>
      </c>
      <c r="D4583" s="1">
        <v>42887</v>
      </c>
      <c r="E4583" s="1">
        <v>43456</v>
      </c>
      <c r="F4583" t="s">
        <v>19</v>
      </c>
      <c r="I4583">
        <v>100</v>
      </c>
      <c r="J4583">
        <v>0</v>
      </c>
      <c r="K4583">
        <v>0</v>
      </c>
      <c r="L4583">
        <v>1227</v>
      </c>
      <c r="M4583">
        <v>1227</v>
      </c>
      <c r="N4583" t="s">
        <v>20</v>
      </c>
      <c r="O4583" t="s">
        <v>28757</v>
      </c>
      <c r="P4583" t="s">
        <v>28</v>
      </c>
      <c r="Q4583" t="s">
        <v>34234</v>
      </c>
      <c r="R4583" t="s">
        <v>33762</v>
      </c>
      <c r="S4583" t="s">
        <v>33942</v>
      </c>
      <c r="T4583" t="s">
        <v>34233</v>
      </c>
      <c r="U4583" t="s">
        <v>32634</v>
      </c>
      <c r="V4583" t="s">
        <v>33052</v>
      </c>
      <c r="W4583">
        <v>240</v>
      </c>
      <c r="X4583">
        <v>2</v>
      </c>
      <c r="Y4583" t="s">
        <v>32654</v>
      </c>
      <c r="Z4583">
        <v>450</v>
      </c>
      <c r="AA4583">
        <v>8.5</v>
      </c>
      <c r="AC4583">
        <v>1</v>
      </c>
      <c r="AD4583" t="str">
        <f t="shared" si="708"/>
        <v/>
      </c>
      <c r="AE4583">
        <f t="shared" si="710"/>
        <v>1</v>
      </c>
      <c r="AF4583" t="str">
        <f t="shared" si="709"/>
        <v/>
      </c>
      <c r="AG4583" t="str">
        <f t="shared" si="711"/>
        <v/>
      </c>
      <c r="AH4583" t="str">
        <f t="shared" si="705"/>
        <v/>
      </c>
      <c r="AI4583">
        <v>0.14499999999999999</v>
      </c>
      <c r="AJ4583" t="str">
        <f t="shared" si="703"/>
        <v/>
      </c>
      <c r="AK4583">
        <f t="shared" si="706"/>
        <v>2.8</v>
      </c>
      <c r="AL4583">
        <f t="shared" si="704"/>
        <v>0.40599999999999997</v>
      </c>
    </row>
    <row r="4584" spans="1:38" x14ac:dyDescent="0.2">
      <c r="A4584" t="s">
        <v>28758</v>
      </c>
      <c r="B4584" t="s">
        <v>58</v>
      </c>
      <c r="C4584" t="s">
        <v>28759</v>
      </c>
      <c r="D4584" s="1">
        <v>42887</v>
      </c>
      <c r="E4584" s="1">
        <v>43456</v>
      </c>
      <c r="F4584" t="s">
        <v>19</v>
      </c>
      <c r="I4584">
        <v>100</v>
      </c>
      <c r="J4584">
        <v>0</v>
      </c>
      <c r="K4584">
        <v>0</v>
      </c>
      <c r="L4584">
        <v>1235</v>
      </c>
      <c r="M4584">
        <v>1235</v>
      </c>
      <c r="N4584" t="s">
        <v>20</v>
      </c>
      <c r="O4584" t="s">
        <v>28760</v>
      </c>
      <c r="P4584" t="s">
        <v>28</v>
      </c>
      <c r="Q4584" t="s">
        <v>34234</v>
      </c>
      <c r="R4584" t="s">
        <v>33762</v>
      </c>
      <c r="S4584" t="s">
        <v>33942</v>
      </c>
      <c r="T4584" t="s">
        <v>34233</v>
      </c>
      <c r="U4584" t="s">
        <v>32634</v>
      </c>
      <c r="V4584" t="s">
        <v>33052</v>
      </c>
      <c r="W4584">
        <v>240</v>
      </c>
      <c r="X4584">
        <v>2</v>
      </c>
      <c r="Y4584" t="s">
        <v>32654</v>
      </c>
      <c r="Z4584">
        <v>450</v>
      </c>
      <c r="AA4584">
        <v>8.5</v>
      </c>
      <c r="AC4584">
        <v>1</v>
      </c>
      <c r="AD4584" t="str">
        <f t="shared" si="708"/>
        <v/>
      </c>
      <c r="AE4584">
        <f t="shared" si="710"/>
        <v>1</v>
      </c>
      <c r="AF4584" t="str">
        <f t="shared" si="709"/>
        <v/>
      </c>
      <c r="AG4584" t="str">
        <f t="shared" si="711"/>
        <v/>
      </c>
      <c r="AH4584" t="str">
        <f t="shared" si="705"/>
        <v/>
      </c>
      <c r="AI4584">
        <v>0.14499999999999999</v>
      </c>
      <c r="AJ4584" t="str">
        <f t="shared" si="703"/>
        <v/>
      </c>
      <c r="AK4584">
        <f t="shared" si="706"/>
        <v>2.8</v>
      </c>
      <c r="AL4584">
        <f t="shared" si="704"/>
        <v>0.40599999999999997</v>
      </c>
    </row>
    <row r="4585" spans="1:38" x14ac:dyDescent="0.2">
      <c r="A4585" t="s">
        <v>28716</v>
      </c>
      <c r="B4585" t="s">
        <v>58</v>
      </c>
      <c r="C4585" t="s">
        <v>28717</v>
      </c>
      <c r="D4585" s="1">
        <v>42887</v>
      </c>
      <c r="E4585" s="1">
        <v>43456</v>
      </c>
      <c r="F4585" t="s">
        <v>19</v>
      </c>
      <c r="I4585">
        <v>100</v>
      </c>
      <c r="J4585">
        <v>0</v>
      </c>
      <c r="K4585">
        <v>0</v>
      </c>
      <c r="L4585">
        <v>1569</v>
      </c>
      <c r="M4585">
        <v>1569</v>
      </c>
      <c r="N4585" t="s">
        <v>20</v>
      </c>
      <c r="O4585" t="s">
        <v>28718</v>
      </c>
      <c r="P4585" t="s">
        <v>28</v>
      </c>
      <c r="Q4585" t="s">
        <v>34234</v>
      </c>
      <c r="R4585" t="s">
        <v>33762</v>
      </c>
      <c r="S4585" t="s">
        <v>33942</v>
      </c>
      <c r="T4585" t="s">
        <v>34233</v>
      </c>
      <c r="U4585" t="s">
        <v>32634</v>
      </c>
      <c r="V4585" t="s">
        <v>33052</v>
      </c>
      <c r="W4585">
        <v>240</v>
      </c>
      <c r="X4585">
        <v>2</v>
      </c>
      <c r="Y4585" t="s">
        <v>32654</v>
      </c>
      <c r="Z4585">
        <v>450</v>
      </c>
      <c r="AA4585">
        <v>8.5</v>
      </c>
      <c r="AC4585">
        <v>1</v>
      </c>
      <c r="AD4585" t="str">
        <f t="shared" si="708"/>
        <v/>
      </c>
      <c r="AE4585">
        <f t="shared" si="710"/>
        <v>1</v>
      </c>
      <c r="AF4585" t="str">
        <f t="shared" si="709"/>
        <v/>
      </c>
      <c r="AG4585" t="str">
        <f t="shared" si="711"/>
        <v/>
      </c>
      <c r="AH4585" t="str">
        <f t="shared" si="705"/>
        <v/>
      </c>
      <c r="AI4585">
        <v>0.14499999999999999</v>
      </c>
      <c r="AJ4585" t="str">
        <f t="shared" si="703"/>
        <v/>
      </c>
      <c r="AK4585">
        <f t="shared" si="706"/>
        <v>2.8</v>
      </c>
      <c r="AL4585">
        <f t="shared" si="704"/>
        <v>0.40599999999999997</v>
      </c>
    </row>
    <row r="4586" spans="1:38" x14ac:dyDescent="0.2">
      <c r="A4586" t="s">
        <v>28719</v>
      </c>
      <c r="B4586" t="s">
        <v>58</v>
      </c>
      <c r="C4586" t="s">
        <v>28720</v>
      </c>
      <c r="D4586" s="1">
        <v>42887</v>
      </c>
      <c r="E4586" s="1">
        <v>43456</v>
      </c>
      <c r="F4586" t="s">
        <v>19</v>
      </c>
      <c r="I4586">
        <v>100</v>
      </c>
      <c r="J4586">
        <v>0</v>
      </c>
      <c r="K4586">
        <v>0</v>
      </c>
      <c r="L4586">
        <v>1208</v>
      </c>
      <c r="M4586">
        <v>1208</v>
      </c>
      <c r="N4586" t="s">
        <v>20</v>
      </c>
      <c r="O4586" t="s">
        <v>28721</v>
      </c>
      <c r="P4586" t="s">
        <v>28</v>
      </c>
      <c r="Q4586" t="s">
        <v>34234</v>
      </c>
      <c r="R4586" t="s">
        <v>33762</v>
      </c>
      <c r="S4586" t="s">
        <v>33942</v>
      </c>
      <c r="T4586" t="s">
        <v>34233</v>
      </c>
      <c r="U4586" t="s">
        <v>32634</v>
      </c>
      <c r="V4586" t="s">
        <v>33052</v>
      </c>
      <c r="W4586">
        <v>240</v>
      </c>
      <c r="X4586">
        <v>2</v>
      </c>
      <c r="Y4586" t="s">
        <v>32654</v>
      </c>
      <c r="Z4586">
        <v>450</v>
      </c>
      <c r="AA4586">
        <v>8.5</v>
      </c>
      <c r="AC4586">
        <v>1</v>
      </c>
      <c r="AD4586" t="str">
        <f t="shared" si="708"/>
        <v/>
      </c>
      <c r="AE4586">
        <f t="shared" si="710"/>
        <v>1</v>
      </c>
      <c r="AF4586" t="str">
        <f t="shared" si="709"/>
        <v/>
      </c>
      <c r="AG4586" t="str">
        <f t="shared" si="711"/>
        <v/>
      </c>
      <c r="AH4586" t="str">
        <f t="shared" si="705"/>
        <v/>
      </c>
      <c r="AI4586">
        <v>0.14499999999999999</v>
      </c>
      <c r="AJ4586" t="str">
        <f t="shared" ref="AJ4586:AJ4649" si="712">IF(COUNTBLANK(AH4586),"",AH4586*AI4586)</f>
        <v/>
      </c>
      <c r="AK4586">
        <f t="shared" si="706"/>
        <v>2.8</v>
      </c>
      <c r="AL4586">
        <f t="shared" si="704"/>
        <v>0.40599999999999997</v>
      </c>
    </row>
    <row r="4587" spans="1:38" x14ac:dyDescent="0.2">
      <c r="A4587" t="s">
        <v>28722</v>
      </c>
      <c r="B4587" t="s">
        <v>58</v>
      </c>
      <c r="C4587" t="s">
        <v>28723</v>
      </c>
      <c r="D4587" s="1">
        <v>42887</v>
      </c>
      <c r="E4587" s="1">
        <v>43456</v>
      </c>
      <c r="F4587" t="s">
        <v>19</v>
      </c>
      <c r="I4587">
        <v>100</v>
      </c>
      <c r="J4587">
        <v>0</v>
      </c>
      <c r="K4587">
        <v>0</v>
      </c>
      <c r="L4587">
        <v>1295</v>
      </c>
      <c r="M4587">
        <v>1295</v>
      </c>
      <c r="N4587" t="s">
        <v>20</v>
      </c>
      <c r="O4587" t="s">
        <v>28724</v>
      </c>
      <c r="P4587" t="s">
        <v>28</v>
      </c>
      <c r="Q4587" t="s">
        <v>34234</v>
      </c>
      <c r="R4587" t="s">
        <v>33762</v>
      </c>
      <c r="S4587" t="s">
        <v>33942</v>
      </c>
      <c r="T4587" t="s">
        <v>34233</v>
      </c>
      <c r="U4587" t="s">
        <v>32634</v>
      </c>
      <c r="V4587" t="s">
        <v>33052</v>
      </c>
      <c r="W4587">
        <v>240</v>
      </c>
      <c r="X4587">
        <v>2</v>
      </c>
      <c r="Y4587" t="s">
        <v>32654</v>
      </c>
      <c r="Z4587">
        <v>450</v>
      </c>
      <c r="AA4587">
        <v>8.5</v>
      </c>
      <c r="AC4587">
        <v>1</v>
      </c>
      <c r="AD4587" t="str">
        <f t="shared" si="708"/>
        <v/>
      </c>
      <c r="AE4587">
        <f t="shared" si="710"/>
        <v>1</v>
      </c>
      <c r="AF4587" t="str">
        <f t="shared" si="709"/>
        <v/>
      </c>
      <c r="AG4587" t="str">
        <f t="shared" si="711"/>
        <v/>
      </c>
      <c r="AH4587" t="str">
        <f t="shared" si="705"/>
        <v/>
      </c>
      <c r="AI4587">
        <v>0.14499999999999999</v>
      </c>
      <c r="AJ4587" t="str">
        <f t="shared" si="712"/>
        <v/>
      </c>
      <c r="AK4587">
        <f t="shared" si="706"/>
        <v>2.8</v>
      </c>
      <c r="AL4587">
        <f t="shared" ref="AL4587:AL4650" si="713">IF(COUNTBLANK(AK4587),"",AK4587*AI4587)</f>
        <v>0.40599999999999997</v>
      </c>
    </row>
    <row r="4588" spans="1:38" x14ac:dyDescent="0.2">
      <c r="A4588" t="s">
        <v>12505</v>
      </c>
      <c r="B4588" t="s">
        <v>58</v>
      </c>
      <c r="C4588" t="s">
        <v>12506</v>
      </c>
      <c r="D4588" s="1">
        <v>36678</v>
      </c>
      <c r="E4588" s="1">
        <v>44573</v>
      </c>
      <c r="F4588" t="s">
        <v>889</v>
      </c>
      <c r="I4588">
        <v>100</v>
      </c>
      <c r="J4588">
        <v>0</v>
      </c>
      <c r="K4588">
        <v>0</v>
      </c>
      <c r="L4588">
        <v>5933</v>
      </c>
      <c r="M4588">
        <v>5933</v>
      </c>
      <c r="N4588" t="s">
        <v>20</v>
      </c>
      <c r="O4588" t="s">
        <v>12507</v>
      </c>
      <c r="P4588" t="s">
        <v>28</v>
      </c>
      <c r="Q4588" t="s">
        <v>34233</v>
      </c>
      <c r="R4588" t="s">
        <v>34233</v>
      </c>
      <c r="S4588" t="s">
        <v>33942</v>
      </c>
      <c r="T4588" t="s">
        <v>34233</v>
      </c>
      <c r="V4588" t="s">
        <v>33051</v>
      </c>
      <c r="AD4588" t="str">
        <f t="shared" si="708"/>
        <v/>
      </c>
      <c r="AE4588" t="str">
        <f t="shared" si="710"/>
        <v/>
      </c>
      <c r="AF4588" t="str">
        <f t="shared" si="709"/>
        <v/>
      </c>
      <c r="AG4588" t="str">
        <f t="shared" si="711"/>
        <v/>
      </c>
      <c r="AH4588" t="str">
        <f t="shared" si="705"/>
        <v/>
      </c>
      <c r="AI4588">
        <v>0.14499999999999999</v>
      </c>
      <c r="AJ4588" t="str">
        <f t="shared" si="712"/>
        <v/>
      </c>
      <c r="AK4588" t="str">
        <f t="shared" si="706"/>
        <v/>
      </c>
      <c r="AL4588" t="str">
        <f t="shared" si="713"/>
        <v/>
      </c>
    </row>
    <row r="4589" spans="1:38" x14ac:dyDescent="0.2">
      <c r="A4589" t="s">
        <v>18455</v>
      </c>
      <c r="B4589" t="s">
        <v>58</v>
      </c>
      <c r="C4589" t="s">
        <v>18456</v>
      </c>
      <c r="D4589" s="1">
        <v>37993</v>
      </c>
      <c r="E4589" s="1">
        <v>44546</v>
      </c>
      <c r="F4589" t="s">
        <v>39</v>
      </c>
      <c r="I4589">
        <v>100</v>
      </c>
      <c r="J4589">
        <v>0</v>
      </c>
      <c r="K4589">
        <v>0</v>
      </c>
      <c r="L4589">
        <v>2599</v>
      </c>
      <c r="M4589">
        <v>2599</v>
      </c>
      <c r="N4589" t="s">
        <v>20</v>
      </c>
      <c r="O4589" t="s">
        <v>18457</v>
      </c>
      <c r="P4589" t="s">
        <v>28</v>
      </c>
      <c r="Q4589" t="s">
        <v>34233</v>
      </c>
      <c r="R4589" t="s">
        <v>34233</v>
      </c>
      <c r="S4589" t="s">
        <v>33942</v>
      </c>
      <c r="T4589" t="s">
        <v>34233</v>
      </c>
      <c r="AD4589" t="str">
        <f t="shared" si="708"/>
        <v/>
      </c>
      <c r="AE4589" t="str">
        <f t="shared" si="710"/>
        <v/>
      </c>
      <c r="AF4589" t="str">
        <f t="shared" si="709"/>
        <v/>
      </c>
      <c r="AG4589" t="str">
        <f t="shared" si="711"/>
        <v/>
      </c>
      <c r="AH4589" t="str">
        <f t="shared" si="705"/>
        <v/>
      </c>
      <c r="AI4589">
        <v>0.14499999999999999</v>
      </c>
      <c r="AJ4589" t="str">
        <f t="shared" si="712"/>
        <v/>
      </c>
      <c r="AK4589" t="str">
        <f t="shared" si="706"/>
        <v/>
      </c>
      <c r="AL4589" t="str">
        <f t="shared" si="713"/>
        <v/>
      </c>
    </row>
    <row r="4590" spans="1:38" x14ac:dyDescent="0.2">
      <c r="A4590" t="s">
        <v>32281</v>
      </c>
      <c r="B4590" t="s">
        <v>58</v>
      </c>
      <c r="C4590" t="s">
        <v>32282</v>
      </c>
      <c r="D4590" s="1">
        <v>44561</v>
      </c>
      <c r="E4590" s="1">
        <v>44561</v>
      </c>
      <c r="F4590" t="s">
        <v>19</v>
      </c>
      <c r="I4590">
        <v>100</v>
      </c>
      <c r="J4590">
        <v>0</v>
      </c>
      <c r="K4590">
        <v>0</v>
      </c>
      <c r="L4590">
        <v>1778</v>
      </c>
      <c r="M4590">
        <v>1778</v>
      </c>
      <c r="N4590" t="s">
        <v>20</v>
      </c>
      <c r="O4590" t="s">
        <v>32283</v>
      </c>
      <c r="P4590" t="s">
        <v>28</v>
      </c>
      <c r="Q4590" t="s">
        <v>34233</v>
      </c>
      <c r="R4590" t="s">
        <v>34233</v>
      </c>
      <c r="S4590" t="s">
        <v>33942</v>
      </c>
      <c r="T4590" t="s">
        <v>34233</v>
      </c>
      <c r="U4590" t="s">
        <v>32634</v>
      </c>
      <c r="V4590" t="s">
        <v>33053</v>
      </c>
      <c r="W4590">
        <v>350</v>
      </c>
      <c r="X4590">
        <v>2</v>
      </c>
      <c r="Y4590" t="s">
        <v>32654</v>
      </c>
      <c r="Z4590">
        <v>500</v>
      </c>
      <c r="AA4590">
        <v>8.5</v>
      </c>
      <c r="AC4590">
        <v>1</v>
      </c>
      <c r="AD4590" t="str">
        <f t="shared" si="708"/>
        <v/>
      </c>
      <c r="AE4590">
        <f t="shared" si="710"/>
        <v>1</v>
      </c>
      <c r="AF4590" t="str">
        <f t="shared" si="709"/>
        <v/>
      </c>
      <c r="AG4590" t="str">
        <f t="shared" si="711"/>
        <v/>
      </c>
      <c r="AH4590" t="str">
        <f t="shared" si="705"/>
        <v/>
      </c>
      <c r="AI4590">
        <v>0.14499999999999999</v>
      </c>
      <c r="AJ4590" t="str">
        <f t="shared" si="712"/>
        <v/>
      </c>
      <c r="AK4590">
        <f t="shared" si="706"/>
        <v>2.8</v>
      </c>
      <c r="AL4590">
        <f t="shared" si="713"/>
        <v>0.40599999999999997</v>
      </c>
    </row>
    <row r="4591" spans="1:38" x14ac:dyDescent="0.2">
      <c r="A4591" t="s">
        <v>32176</v>
      </c>
      <c r="B4591" t="s">
        <v>58</v>
      </c>
      <c r="C4591" t="s">
        <v>32177</v>
      </c>
      <c r="D4591" s="1">
        <v>44561</v>
      </c>
      <c r="E4591" s="1">
        <v>44561</v>
      </c>
      <c r="F4591" t="s">
        <v>19</v>
      </c>
      <c r="I4591">
        <v>100</v>
      </c>
      <c r="J4591">
        <v>0</v>
      </c>
      <c r="K4591">
        <v>0</v>
      </c>
      <c r="L4591">
        <v>1250</v>
      </c>
      <c r="M4591">
        <v>1250</v>
      </c>
      <c r="N4591" t="s">
        <v>20</v>
      </c>
      <c r="O4591" t="s">
        <v>32178</v>
      </c>
      <c r="P4591" t="s">
        <v>28</v>
      </c>
      <c r="Q4591" t="s">
        <v>34233</v>
      </c>
      <c r="R4591" t="s">
        <v>34233</v>
      </c>
      <c r="S4591" t="s">
        <v>33942</v>
      </c>
      <c r="T4591" t="s">
        <v>34233</v>
      </c>
      <c r="U4591" t="s">
        <v>32634</v>
      </c>
      <c r="V4591" t="s">
        <v>33053</v>
      </c>
      <c r="W4591">
        <v>250</v>
      </c>
      <c r="X4591">
        <v>2</v>
      </c>
      <c r="Y4591" t="s">
        <v>32654</v>
      </c>
      <c r="Z4591">
        <v>500</v>
      </c>
      <c r="AA4591">
        <v>8.5</v>
      </c>
      <c r="AC4591">
        <v>1</v>
      </c>
      <c r="AD4591" t="str">
        <f t="shared" si="708"/>
        <v/>
      </c>
      <c r="AE4591">
        <f t="shared" si="710"/>
        <v>1</v>
      </c>
      <c r="AF4591" t="str">
        <f t="shared" si="709"/>
        <v/>
      </c>
      <c r="AG4591" t="str">
        <f t="shared" si="711"/>
        <v/>
      </c>
      <c r="AH4591" t="str">
        <f t="shared" si="705"/>
        <v/>
      </c>
      <c r="AI4591">
        <v>0.14499999999999999</v>
      </c>
      <c r="AJ4591" t="str">
        <f t="shared" si="712"/>
        <v/>
      </c>
      <c r="AK4591">
        <f t="shared" si="706"/>
        <v>2.8</v>
      </c>
      <c r="AL4591">
        <f t="shared" si="713"/>
        <v>0.40599999999999997</v>
      </c>
    </row>
    <row r="4592" spans="1:38" x14ac:dyDescent="0.2">
      <c r="A4592" t="s">
        <v>32191</v>
      </c>
      <c r="B4592" t="s">
        <v>58</v>
      </c>
      <c r="C4592" t="s">
        <v>32192</v>
      </c>
      <c r="D4592" s="1">
        <v>44561</v>
      </c>
      <c r="E4592" s="1">
        <v>44561</v>
      </c>
      <c r="F4592" t="s">
        <v>19</v>
      </c>
      <c r="I4592">
        <v>100</v>
      </c>
      <c r="J4592">
        <v>0</v>
      </c>
      <c r="K4592">
        <v>0</v>
      </c>
      <c r="L4592">
        <v>1347</v>
      </c>
      <c r="M4592">
        <v>1347</v>
      </c>
      <c r="N4592" t="s">
        <v>20</v>
      </c>
      <c r="O4592" t="s">
        <v>32193</v>
      </c>
      <c r="P4592" t="s">
        <v>28</v>
      </c>
      <c r="Q4592" t="s">
        <v>34233</v>
      </c>
      <c r="R4592" t="s">
        <v>34233</v>
      </c>
      <c r="S4592" t="s">
        <v>33942</v>
      </c>
      <c r="T4592" t="s">
        <v>34233</v>
      </c>
      <c r="U4592" t="s">
        <v>32634</v>
      </c>
      <c r="V4592" t="s">
        <v>33053</v>
      </c>
      <c r="W4592">
        <v>270</v>
      </c>
      <c r="X4592">
        <v>2</v>
      </c>
      <c r="Y4592" t="s">
        <v>32654</v>
      </c>
      <c r="Z4592">
        <v>500</v>
      </c>
      <c r="AA4592">
        <v>8.5</v>
      </c>
      <c r="AC4592">
        <v>1</v>
      </c>
      <c r="AD4592" t="str">
        <f t="shared" si="708"/>
        <v/>
      </c>
      <c r="AE4592">
        <f t="shared" si="710"/>
        <v>1</v>
      </c>
      <c r="AF4592" t="str">
        <f t="shared" si="709"/>
        <v/>
      </c>
      <c r="AG4592" t="str">
        <f t="shared" si="711"/>
        <v/>
      </c>
      <c r="AH4592" t="str">
        <f t="shared" ref="AH4592:AH4655" si="714">IF(AG4592="","",AG4592*2.8)</f>
        <v/>
      </c>
      <c r="AI4592">
        <v>0.14499999999999999</v>
      </c>
      <c r="AJ4592" t="str">
        <f t="shared" si="712"/>
        <v/>
      </c>
      <c r="AK4592">
        <f t="shared" ref="AK4592:AK4655" si="715">IF(AE4592="","",AE4592*2.8)</f>
        <v>2.8</v>
      </c>
      <c r="AL4592">
        <f t="shared" si="713"/>
        <v>0.40599999999999997</v>
      </c>
    </row>
    <row r="4593" spans="1:38" x14ac:dyDescent="0.2">
      <c r="A4593" t="s">
        <v>32272</v>
      </c>
      <c r="B4593" t="s">
        <v>58</v>
      </c>
      <c r="C4593" t="s">
        <v>32273</v>
      </c>
      <c r="D4593" s="1">
        <v>44561</v>
      </c>
      <c r="E4593" s="1">
        <v>44561</v>
      </c>
      <c r="F4593" t="s">
        <v>19</v>
      </c>
      <c r="I4593">
        <v>100</v>
      </c>
      <c r="J4593">
        <v>0</v>
      </c>
      <c r="K4593">
        <v>0</v>
      </c>
      <c r="L4593">
        <v>1690</v>
      </c>
      <c r="M4593">
        <v>1690</v>
      </c>
      <c r="N4593" t="s">
        <v>20</v>
      </c>
      <c r="O4593" t="s">
        <v>32274</v>
      </c>
      <c r="P4593" t="s">
        <v>28</v>
      </c>
      <c r="Q4593" t="s">
        <v>34233</v>
      </c>
      <c r="R4593" t="s">
        <v>34233</v>
      </c>
      <c r="S4593" t="s">
        <v>33942</v>
      </c>
      <c r="T4593" t="s">
        <v>34233</v>
      </c>
      <c r="U4593" t="s">
        <v>32634</v>
      </c>
      <c r="V4593" t="s">
        <v>33053</v>
      </c>
      <c r="W4593">
        <v>330</v>
      </c>
      <c r="X4593">
        <v>2</v>
      </c>
      <c r="Y4593" t="s">
        <v>32654</v>
      </c>
      <c r="Z4593">
        <v>500</v>
      </c>
      <c r="AA4593">
        <v>8.5</v>
      </c>
      <c r="AC4593">
        <v>1</v>
      </c>
      <c r="AD4593" t="str">
        <f t="shared" si="708"/>
        <v/>
      </c>
      <c r="AE4593">
        <f t="shared" si="710"/>
        <v>1</v>
      </c>
      <c r="AF4593" t="str">
        <f t="shared" si="709"/>
        <v/>
      </c>
      <c r="AG4593" t="str">
        <f t="shared" si="711"/>
        <v/>
      </c>
      <c r="AH4593" t="str">
        <f t="shared" si="714"/>
        <v/>
      </c>
      <c r="AI4593">
        <v>0.14499999999999999</v>
      </c>
      <c r="AJ4593" t="str">
        <f t="shared" si="712"/>
        <v/>
      </c>
      <c r="AK4593">
        <f t="shared" si="715"/>
        <v>2.8</v>
      </c>
      <c r="AL4593">
        <f t="shared" si="713"/>
        <v>0.40599999999999997</v>
      </c>
    </row>
    <row r="4594" spans="1:38" x14ac:dyDescent="0.2">
      <c r="A4594" t="s">
        <v>32188</v>
      </c>
      <c r="B4594" t="s">
        <v>58</v>
      </c>
      <c r="C4594" t="s">
        <v>32189</v>
      </c>
      <c r="D4594" s="1">
        <v>44561</v>
      </c>
      <c r="E4594" s="1">
        <v>44561</v>
      </c>
      <c r="F4594" t="s">
        <v>19</v>
      </c>
      <c r="I4594">
        <v>100</v>
      </c>
      <c r="J4594">
        <v>0</v>
      </c>
      <c r="K4594">
        <v>0</v>
      </c>
      <c r="L4594">
        <v>1582</v>
      </c>
      <c r="M4594">
        <v>1582</v>
      </c>
      <c r="N4594" t="s">
        <v>20</v>
      </c>
      <c r="O4594" t="s">
        <v>32190</v>
      </c>
      <c r="P4594" t="s">
        <v>28</v>
      </c>
      <c r="Q4594" t="s">
        <v>34233</v>
      </c>
      <c r="R4594" t="s">
        <v>34233</v>
      </c>
      <c r="S4594" t="s">
        <v>33942</v>
      </c>
      <c r="T4594" t="s">
        <v>34233</v>
      </c>
      <c r="U4594" t="s">
        <v>32634</v>
      </c>
      <c r="V4594" t="s">
        <v>33053</v>
      </c>
      <c r="W4594">
        <v>315</v>
      </c>
      <c r="X4594">
        <v>2</v>
      </c>
      <c r="Y4594" t="s">
        <v>32654</v>
      </c>
      <c r="Z4594">
        <v>500</v>
      </c>
      <c r="AA4594">
        <v>8.5</v>
      </c>
      <c r="AC4594">
        <v>1</v>
      </c>
      <c r="AD4594" t="str">
        <f t="shared" si="708"/>
        <v/>
      </c>
      <c r="AE4594">
        <f t="shared" si="710"/>
        <v>1</v>
      </c>
      <c r="AF4594" t="str">
        <f t="shared" si="709"/>
        <v/>
      </c>
      <c r="AG4594" t="str">
        <f t="shared" si="711"/>
        <v/>
      </c>
      <c r="AH4594" t="str">
        <f t="shared" si="714"/>
        <v/>
      </c>
      <c r="AI4594">
        <v>0.14499999999999999</v>
      </c>
      <c r="AJ4594" t="str">
        <f t="shared" si="712"/>
        <v/>
      </c>
      <c r="AK4594">
        <f t="shared" si="715"/>
        <v>2.8</v>
      </c>
      <c r="AL4594">
        <f t="shared" si="713"/>
        <v>0.40599999999999997</v>
      </c>
    </row>
    <row r="4595" spans="1:38" x14ac:dyDescent="0.2">
      <c r="A4595" t="s">
        <v>32290</v>
      </c>
      <c r="B4595" t="s">
        <v>58</v>
      </c>
      <c r="C4595" t="s">
        <v>32291</v>
      </c>
      <c r="D4595" s="1">
        <v>44561</v>
      </c>
      <c r="E4595" s="1">
        <v>44561</v>
      </c>
      <c r="F4595" t="s">
        <v>19</v>
      </c>
      <c r="I4595">
        <v>100</v>
      </c>
      <c r="J4595">
        <v>0</v>
      </c>
      <c r="K4595">
        <v>0</v>
      </c>
      <c r="L4595">
        <v>1451</v>
      </c>
      <c r="M4595">
        <v>1451</v>
      </c>
      <c r="N4595" t="s">
        <v>20</v>
      </c>
      <c r="O4595" t="s">
        <v>32292</v>
      </c>
      <c r="P4595" t="s">
        <v>28</v>
      </c>
      <c r="Q4595" t="s">
        <v>34233</v>
      </c>
      <c r="R4595" t="s">
        <v>34233</v>
      </c>
      <c r="S4595" t="s">
        <v>33942</v>
      </c>
      <c r="T4595" t="s">
        <v>34233</v>
      </c>
      <c r="U4595" t="s">
        <v>32634</v>
      </c>
      <c r="V4595" t="s">
        <v>33053</v>
      </c>
      <c r="W4595">
        <v>290</v>
      </c>
      <c r="X4595">
        <v>2</v>
      </c>
      <c r="Y4595" t="s">
        <v>32654</v>
      </c>
      <c r="Z4595">
        <v>500</v>
      </c>
      <c r="AA4595">
        <v>8.5</v>
      </c>
      <c r="AC4595">
        <v>1</v>
      </c>
      <c r="AD4595" t="str">
        <f t="shared" si="708"/>
        <v/>
      </c>
      <c r="AE4595">
        <f t="shared" si="710"/>
        <v>1</v>
      </c>
      <c r="AF4595" t="str">
        <f t="shared" si="709"/>
        <v/>
      </c>
      <c r="AG4595" t="str">
        <f t="shared" si="711"/>
        <v/>
      </c>
      <c r="AH4595" t="str">
        <f t="shared" si="714"/>
        <v/>
      </c>
      <c r="AI4595">
        <v>0.14499999999999999</v>
      </c>
      <c r="AJ4595" t="str">
        <f t="shared" si="712"/>
        <v/>
      </c>
      <c r="AK4595">
        <f t="shared" si="715"/>
        <v>2.8</v>
      </c>
      <c r="AL4595">
        <f t="shared" si="713"/>
        <v>0.40599999999999997</v>
      </c>
    </row>
    <row r="4596" spans="1:38" x14ac:dyDescent="0.2">
      <c r="A4596" t="s">
        <v>32266</v>
      </c>
      <c r="B4596" t="s">
        <v>58</v>
      </c>
      <c r="C4596" t="s">
        <v>32267</v>
      </c>
      <c r="D4596" s="1">
        <v>44561</v>
      </c>
      <c r="E4596" s="1">
        <v>44561</v>
      </c>
      <c r="F4596" t="s">
        <v>19</v>
      </c>
      <c r="I4596">
        <v>100</v>
      </c>
      <c r="J4596">
        <v>0</v>
      </c>
      <c r="K4596">
        <v>0</v>
      </c>
      <c r="L4596">
        <v>1985</v>
      </c>
      <c r="M4596">
        <v>1985</v>
      </c>
      <c r="N4596" t="s">
        <v>20</v>
      </c>
      <c r="O4596" t="s">
        <v>32268</v>
      </c>
      <c r="P4596" t="s">
        <v>28</v>
      </c>
      <c r="Q4596" t="s">
        <v>34233</v>
      </c>
      <c r="R4596" t="s">
        <v>34233</v>
      </c>
      <c r="S4596" t="s">
        <v>33942</v>
      </c>
      <c r="T4596" t="s">
        <v>34233</v>
      </c>
      <c r="U4596" t="s">
        <v>32656</v>
      </c>
      <c r="V4596" t="s">
        <v>33053</v>
      </c>
      <c r="W4596">
        <v>490</v>
      </c>
      <c r="X4596">
        <v>2</v>
      </c>
      <c r="Y4596" t="s">
        <v>32654</v>
      </c>
      <c r="Z4596">
        <v>800</v>
      </c>
      <c r="AA4596">
        <v>8.5</v>
      </c>
      <c r="AC4596">
        <v>1</v>
      </c>
      <c r="AD4596" t="str">
        <f t="shared" si="708"/>
        <v/>
      </c>
      <c r="AE4596">
        <f t="shared" si="710"/>
        <v>1</v>
      </c>
      <c r="AF4596" t="str">
        <f t="shared" si="709"/>
        <v/>
      </c>
      <c r="AG4596" t="str">
        <f t="shared" si="711"/>
        <v/>
      </c>
      <c r="AH4596" t="str">
        <f t="shared" si="714"/>
        <v/>
      </c>
      <c r="AI4596">
        <v>0.14499999999999999</v>
      </c>
      <c r="AJ4596" t="str">
        <f t="shared" si="712"/>
        <v/>
      </c>
      <c r="AK4596">
        <f t="shared" si="715"/>
        <v>2.8</v>
      </c>
      <c r="AL4596">
        <f t="shared" si="713"/>
        <v>0.40599999999999997</v>
      </c>
    </row>
    <row r="4597" spans="1:38" x14ac:dyDescent="0.2">
      <c r="A4597" t="s">
        <v>32173</v>
      </c>
      <c r="B4597" t="s">
        <v>58</v>
      </c>
      <c r="C4597" t="s">
        <v>32174</v>
      </c>
      <c r="D4597" s="1">
        <v>44561</v>
      </c>
      <c r="E4597" s="1">
        <v>44561</v>
      </c>
      <c r="F4597" t="s">
        <v>19</v>
      </c>
      <c r="I4597">
        <v>100</v>
      </c>
      <c r="J4597">
        <v>0</v>
      </c>
      <c r="K4597">
        <v>0</v>
      </c>
      <c r="L4597">
        <v>1407</v>
      </c>
      <c r="M4597">
        <v>1407</v>
      </c>
      <c r="N4597" t="s">
        <v>20</v>
      </c>
      <c r="O4597" t="s">
        <v>32175</v>
      </c>
      <c r="P4597" t="s">
        <v>28</v>
      </c>
      <c r="Q4597" t="s">
        <v>34233</v>
      </c>
      <c r="R4597" t="s">
        <v>34233</v>
      </c>
      <c r="S4597" t="s">
        <v>33942</v>
      </c>
      <c r="T4597" t="s">
        <v>34233</v>
      </c>
      <c r="U4597" t="s">
        <v>32634</v>
      </c>
      <c r="V4597" t="s">
        <v>33053</v>
      </c>
      <c r="W4597">
        <v>260</v>
      </c>
      <c r="X4597">
        <v>2</v>
      </c>
      <c r="Y4597" t="s">
        <v>32654</v>
      </c>
      <c r="Z4597">
        <v>500</v>
      </c>
      <c r="AA4597">
        <v>8.5</v>
      </c>
      <c r="AC4597">
        <v>1</v>
      </c>
      <c r="AD4597" t="str">
        <f t="shared" si="708"/>
        <v/>
      </c>
      <c r="AE4597">
        <f t="shared" si="710"/>
        <v>1</v>
      </c>
      <c r="AF4597" t="str">
        <f t="shared" si="709"/>
        <v/>
      </c>
      <c r="AG4597" t="str">
        <f t="shared" si="711"/>
        <v/>
      </c>
      <c r="AH4597" t="str">
        <f t="shared" si="714"/>
        <v/>
      </c>
      <c r="AI4597">
        <v>0.14499999999999999</v>
      </c>
      <c r="AJ4597" t="str">
        <f t="shared" si="712"/>
        <v/>
      </c>
      <c r="AK4597">
        <f t="shared" si="715"/>
        <v>2.8</v>
      </c>
      <c r="AL4597">
        <f t="shared" si="713"/>
        <v>0.40599999999999997</v>
      </c>
    </row>
    <row r="4598" spans="1:38" x14ac:dyDescent="0.2">
      <c r="A4598" t="s">
        <v>32287</v>
      </c>
      <c r="B4598" t="s">
        <v>58</v>
      </c>
      <c r="C4598" t="s">
        <v>32288</v>
      </c>
      <c r="D4598" s="1">
        <v>44561</v>
      </c>
      <c r="E4598" s="1">
        <v>44561</v>
      </c>
      <c r="F4598" t="s">
        <v>19</v>
      </c>
      <c r="I4598">
        <v>100</v>
      </c>
      <c r="J4598">
        <v>0</v>
      </c>
      <c r="K4598">
        <v>0</v>
      </c>
      <c r="L4598">
        <v>2236</v>
      </c>
      <c r="M4598">
        <v>2236</v>
      </c>
      <c r="N4598" t="s">
        <v>20</v>
      </c>
      <c r="O4598" t="s">
        <v>32289</v>
      </c>
      <c r="P4598" t="s">
        <v>28</v>
      </c>
      <c r="Q4598" t="s">
        <v>34233</v>
      </c>
      <c r="R4598" t="s">
        <v>34233</v>
      </c>
      <c r="S4598" t="s">
        <v>33942</v>
      </c>
      <c r="T4598" t="s">
        <v>34233</v>
      </c>
      <c r="U4598" t="s">
        <v>32656</v>
      </c>
      <c r="V4598" t="s">
        <v>33053</v>
      </c>
      <c r="W4598">
        <v>550</v>
      </c>
      <c r="X4598">
        <v>2</v>
      </c>
      <c r="Y4598" t="s">
        <v>32654</v>
      </c>
      <c r="Z4598">
        <v>800</v>
      </c>
      <c r="AA4598">
        <v>8.5</v>
      </c>
      <c r="AC4598">
        <v>1</v>
      </c>
      <c r="AD4598" t="str">
        <f t="shared" si="708"/>
        <v/>
      </c>
      <c r="AE4598">
        <f t="shared" si="710"/>
        <v>1</v>
      </c>
      <c r="AF4598" t="str">
        <f t="shared" si="709"/>
        <v/>
      </c>
      <c r="AG4598" t="str">
        <f t="shared" si="711"/>
        <v/>
      </c>
      <c r="AH4598" t="str">
        <f t="shared" si="714"/>
        <v/>
      </c>
      <c r="AI4598">
        <v>0.14499999999999999</v>
      </c>
      <c r="AJ4598" t="str">
        <f t="shared" si="712"/>
        <v/>
      </c>
      <c r="AK4598">
        <f t="shared" si="715"/>
        <v>2.8</v>
      </c>
      <c r="AL4598">
        <f t="shared" si="713"/>
        <v>0.40599999999999997</v>
      </c>
    </row>
    <row r="4599" spans="1:38" x14ac:dyDescent="0.2">
      <c r="A4599" t="s">
        <v>32269</v>
      </c>
      <c r="B4599" t="s">
        <v>58</v>
      </c>
      <c r="C4599" t="s">
        <v>32270</v>
      </c>
      <c r="D4599" s="1">
        <v>44561</v>
      </c>
      <c r="E4599" s="1">
        <v>44561</v>
      </c>
      <c r="F4599" t="s">
        <v>19</v>
      </c>
      <c r="I4599">
        <v>100</v>
      </c>
      <c r="J4599">
        <v>0</v>
      </c>
      <c r="K4599">
        <v>0</v>
      </c>
      <c r="L4599">
        <v>1406</v>
      </c>
      <c r="M4599">
        <v>1406</v>
      </c>
      <c r="N4599" t="s">
        <v>20</v>
      </c>
      <c r="O4599" t="s">
        <v>32271</v>
      </c>
      <c r="P4599" t="s">
        <v>28</v>
      </c>
      <c r="Q4599" t="s">
        <v>34233</v>
      </c>
      <c r="R4599" t="s">
        <v>34233</v>
      </c>
      <c r="S4599" t="s">
        <v>33942</v>
      </c>
      <c r="T4599" t="s">
        <v>34233</v>
      </c>
      <c r="U4599" t="s">
        <v>32634</v>
      </c>
      <c r="V4599" t="s">
        <v>33053</v>
      </c>
      <c r="W4599">
        <v>260</v>
      </c>
      <c r="X4599">
        <v>2</v>
      </c>
      <c r="Y4599" t="s">
        <v>32654</v>
      </c>
      <c r="Z4599">
        <v>500</v>
      </c>
      <c r="AA4599">
        <v>8.5</v>
      </c>
      <c r="AC4599">
        <v>1</v>
      </c>
      <c r="AD4599" t="str">
        <f t="shared" si="708"/>
        <v/>
      </c>
      <c r="AE4599">
        <f t="shared" si="710"/>
        <v>1</v>
      </c>
      <c r="AF4599" t="str">
        <f t="shared" si="709"/>
        <v/>
      </c>
      <c r="AG4599" t="str">
        <f t="shared" si="711"/>
        <v/>
      </c>
      <c r="AH4599" t="str">
        <f t="shared" si="714"/>
        <v/>
      </c>
      <c r="AI4599">
        <v>0.14499999999999999</v>
      </c>
      <c r="AJ4599" t="str">
        <f t="shared" si="712"/>
        <v/>
      </c>
      <c r="AK4599">
        <f t="shared" si="715"/>
        <v>2.8</v>
      </c>
      <c r="AL4599">
        <f t="shared" si="713"/>
        <v>0.40599999999999997</v>
      </c>
    </row>
    <row r="4600" spans="1:38" x14ac:dyDescent="0.2">
      <c r="A4600" t="s">
        <v>32284</v>
      </c>
      <c r="B4600" t="s">
        <v>58</v>
      </c>
      <c r="C4600" t="s">
        <v>32285</v>
      </c>
      <c r="D4600" s="1">
        <v>44561</v>
      </c>
      <c r="E4600" s="1">
        <v>44561</v>
      </c>
      <c r="F4600" t="s">
        <v>19</v>
      </c>
      <c r="I4600">
        <v>100</v>
      </c>
      <c r="J4600">
        <v>0</v>
      </c>
      <c r="K4600">
        <v>0</v>
      </c>
      <c r="L4600">
        <v>2005</v>
      </c>
      <c r="M4600">
        <v>2005</v>
      </c>
      <c r="N4600" t="s">
        <v>20</v>
      </c>
      <c r="O4600" t="s">
        <v>32286</v>
      </c>
      <c r="P4600" t="s">
        <v>28</v>
      </c>
      <c r="Q4600" t="s">
        <v>34233</v>
      </c>
      <c r="R4600" t="s">
        <v>34233</v>
      </c>
      <c r="S4600" t="s">
        <v>33942</v>
      </c>
      <c r="T4600" t="s">
        <v>34233</v>
      </c>
      <c r="U4600" t="s">
        <v>32656</v>
      </c>
      <c r="V4600" t="s">
        <v>33053</v>
      </c>
      <c r="W4600">
        <v>500</v>
      </c>
      <c r="X4600">
        <v>2</v>
      </c>
      <c r="Y4600" t="s">
        <v>32661</v>
      </c>
      <c r="Z4600">
        <v>800</v>
      </c>
      <c r="AA4600">
        <v>8.5</v>
      </c>
      <c r="AC4600">
        <v>1</v>
      </c>
      <c r="AD4600" t="str">
        <f t="shared" si="708"/>
        <v/>
      </c>
      <c r="AE4600">
        <f t="shared" si="710"/>
        <v>1</v>
      </c>
      <c r="AF4600" t="str">
        <f t="shared" si="709"/>
        <v/>
      </c>
      <c r="AG4600" t="str">
        <f t="shared" si="711"/>
        <v/>
      </c>
      <c r="AH4600" t="str">
        <f t="shared" si="714"/>
        <v/>
      </c>
      <c r="AI4600">
        <v>0.14499999999999999</v>
      </c>
      <c r="AJ4600" t="str">
        <f t="shared" si="712"/>
        <v/>
      </c>
      <c r="AK4600">
        <f t="shared" si="715"/>
        <v>2.8</v>
      </c>
      <c r="AL4600">
        <f t="shared" si="713"/>
        <v>0.40599999999999997</v>
      </c>
    </row>
    <row r="4601" spans="1:38" x14ac:dyDescent="0.2">
      <c r="A4601" t="s">
        <v>32170</v>
      </c>
      <c r="B4601" t="s">
        <v>58</v>
      </c>
      <c r="C4601" t="s">
        <v>32171</v>
      </c>
      <c r="D4601" s="1">
        <v>44561</v>
      </c>
      <c r="E4601" s="1">
        <v>44561</v>
      </c>
      <c r="F4601" t="s">
        <v>19</v>
      </c>
      <c r="I4601">
        <v>100</v>
      </c>
      <c r="J4601">
        <v>0</v>
      </c>
      <c r="K4601">
        <v>0</v>
      </c>
      <c r="L4601">
        <v>1310</v>
      </c>
      <c r="M4601">
        <v>1310</v>
      </c>
      <c r="N4601" t="s">
        <v>20</v>
      </c>
      <c r="O4601" t="s">
        <v>32172</v>
      </c>
      <c r="P4601" t="s">
        <v>28</v>
      </c>
      <c r="Q4601" t="s">
        <v>34233</v>
      </c>
      <c r="R4601" t="s">
        <v>34233</v>
      </c>
      <c r="S4601" t="s">
        <v>33942</v>
      </c>
      <c r="T4601" t="s">
        <v>34233</v>
      </c>
      <c r="U4601" t="s">
        <v>32634</v>
      </c>
      <c r="V4601" t="s">
        <v>33053</v>
      </c>
      <c r="W4601">
        <v>260</v>
      </c>
      <c r="X4601">
        <v>2</v>
      </c>
      <c r="Y4601" t="s">
        <v>32654</v>
      </c>
      <c r="Z4601">
        <v>500</v>
      </c>
      <c r="AA4601">
        <v>8.5</v>
      </c>
      <c r="AC4601">
        <v>1</v>
      </c>
      <c r="AD4601" t="str">
        <f t="shared" si="708"/>
        <v/>
      </c>
      <c r="AE4601">
        <f t="shared" si="710"/>
        <v>1</v>
      </c>
      <c r="AF4601" t="str">
        <f t="shared" si="709"/>
        <v/>
      </c>
      <c r="AG4601" t="str">
        <f t="shared" si="711"/>
        <v/>
      </c>
      <c r="AH4601" t="str">
        <f t="shared" si="714"/>
        <v/>
      </c>
      <c r="AI4601">
        <v>0.14499999999999999</v>
      </c>
      <c r="AJ4601" t="str">
        <f t="shared" si="712"/>
        <v/>
      </c>
      <c r="AK4601">
        <f t="shared" si="715"/>
        <v>2.8</v>
      </c>
      <c r="AL4601">
        <f t="shared" si="713"/>
        <v>0.40599999999999997</v>
      </c>
    </row>
    <row r="4602" spans="1:38" x14ac:dyDescent="0.2">
      <c r="A4602" t="s">
        <v>32278</v>
      </c>
      <c r="B4602" t="s">
        <v>58</v>
      </c>
      <c r="C4602" t="s">
        <v>32279</v>
      </c>
      <c r="D4602" s="1">
        <v>44561</v>
      </c>
      <c r="E4602" s="1">
        <v>44561</v>
      </c>
      <c r="F4602" t="s">
        <v>19</v>
      </c>
      <c r="I4602">
        <v>100</v>
      </c>
      <c r="J4602">
        <v>0</v>
      </c>
      <c r="K4602">
        <v>0</v>
      </c>
      <c r="L4602">
        <v>1954</v>
      </c>
      <c r="M4602">
        <v>1954</v>
      </c>
      <c r="N4602" t="s">
        <v>20</v>
      </c>
      <c r="O4602" t="s">
        <v>32280</v>
      </c>
      <c r="P4602" t="s">
        <v>28</v>
      </c>
      <c r="Q4602" t="s">
        <v>34233</v>
      </c>
      <c r="R4602" t="s">
        <v>34233</v>
      </c>
      <c r="S4602" t="s">
        <v>33942</v>
      </c>
      <c r="T4602" t="s">
        <v>34233</v>
      </c>
      <c r="U4602" t="s">
        <v>32656</v>
      </c>
      <c r="V4602" t="s">
        <v>33053</v>
      </c>
      <c r="W4602">
        <v>480</v>
      </c>
      <c r="X4602">
        <v>2</v>
      </c>
      <c r="Y4602" t="s">
        <v>32661</v>
      </c>
      <c r="Z4602">
        <v>800</v>
      </c>
      <c r="AA4602">
        <v>8.5</v>
      </c>
      <c r="AC4602">
        <v>1</v>
      </c>
      <c r="AD4602" t="str">
        <f t="shared" si="708"/>
        <v/>
      </c>
      <c r="AE4602">
        <f t="shared" si="710"/>
        <v>1</v>
      </c>
      <c r="AF4602" t="str">
        <f t="shared" si="709"/>
        <v/>
      </c>
      <c r="AG4602" t="str">
        <f t="shared" si="711"/>
        <v/>
      </c>
      <c r="AH4602" t="str">
        <f t="shared" si="714"/>
        <v/>
      </c>
      <c r="AI4602">
        <v>0.14499999999999999</v>
      </c>
      <c r="AJ4602" t="str">
        <f t="shared" si="712"/>
        <v/>
      </c>
      <c r="AK4602">
        <f t="shared" si="715"/>
        <v>2.8</v>
      </c>
      <c r="AL4602">
        <f t="shared" si="713"/>
        <v>0.40599999999999997</v>
      </c>
    </row>
    <row r="4603" spans="1:38" x14ac:dyDescent="0.2">
      <c r="A4603" t="s">
        <v>32179</v>
      </c>
      <c r="B4603" t="s">
        <v>58</v>
      </c>
      <c r="C4603" t="s">
        <v>32180</v>
      </c>
      <c r="D4603" s="1">
        <v>44561</v>
      </c>
      <c r="E4603" s="1">
        <v>44561</v>
      </c>
      <c r="F4603" t="s">
        <v>19</v>
      </c>
      <c r="I4603">
        <v>100</v>
      </c>
      <c r="J4603">
        <v>0</v>
      </c>
      <c r="K4603">
        <v>0</v>
      </c>
      <c r="L4603">
        <v>1344</v>
      </c>
      <c r="M4603">
        <v>1344</v>
      </c>
      <c r="N4603" t="s">
        <v>20</v>
      </c>
      <c r="O4603" t="s">
        <v>32181</v>
      </c>
      <c r="P4603" t="s">
        <v>28</v>
      </c>
      <c r="Q4603" t="s">
        <v>34233</v>
      </c>
      <c r="R4603" t="s">
        <v>34233</v>
      </c>
      <c r="S4603" t="s">
        <v>33942</v>
      </c>
      <c r="T4603" t="s">
        <v>34233</v>
      </c>
      <c r="U4603" t="s">
        <v>32634</v>
      </c>
      <c r="V4603" t="s">
        <v>33053</v>
      </c>
      <c r="W4603">
        <v>260</v>
      </c>
      <c r="X4603">
        <v>2</v>
      </c>
      <c r="Y4603" t="s">
        <v>32654</v>
      </c>
      <c r="Z4603">
        <v>500</v>
      </c>
      <c r="AA4603">
        <v>8.5</v>
      </c>
      <c r="AC4603">
        <v>1</v>
      </c>
      <c r="AD4603" t="str">
        <f t="shared" si="708"/>
        <v/>
      </c>
      <c r="AE4603">
        <f t="shared" si="710"/>
        <v>1</v>
      </c>
      <c r="AF4603" t="str">
        <f t="shared" si="709"/>
        <v/>
      </c>
      <c r="AG4603" t="str">
        <f t="shared" si="711"/>
        <v/>
      </c>
      <c r="AH4603" t="str">
        <f t="shared" si="714"/>
        <v/>
      </c>
      <c r="AI4603">
        <v>0.14499999999999999</v>
      </c>
      <c r="AJ4603" t="str">
        <f t="shared" si="712"/>
        <v/>
      </c>
      <c r="AK4603">
        <f t="shared" si="715"/>
        <v>2.8</v>
      </c>
      <c r="AL4603">
        <f t="shared" si="713"/>
        <v>0.40599999999999997</v>
      </c>
    </row>
    <row r="4604" spans="1:38" x14ac:dyDescent="0.2">
      <c r="A4604" t="s">
        <v>32185</v>
      </c>
      <c r="B4604" t="s">
        <v>58</v>
      </c>
      <c r="C4604" t="s">
        <v>32186</v>
      </c>
      <c r="D4604" s="1">
        <v>44561</v>
      </c>
      <c r="E4604" s="1">
        <v>44561</v>
      </c>
      <c r="F4604" t="s">
        <v>26</v>
      </c>
      <c r="I4604">
        <v>100</v>
      </c>
      <c r="J4604">
        <v>0</v>
      </c>
      <c r="K4604">
        <v>0</v>
      </c>
      <c r="L4604">
        <v>4099</v>
      </c>
      <c r="M4604">
        <v>4099</v>
      </c>
      <c r="N4604" t="s">
        <v>20</v>
      </c>
      <c r="O4604" t="s">
        <v>32187</v>
      </c>
      <c r="P4604" t="s">
        <v>28</v>
      </c>
      <c r="Q4604" t="s">
        <v>34233</v>
      </c>
      <c r="R4604" t="s">
        <v>34233</v>
      </c>
      <c r="S4604" t="s">
        <v>34233</v>
      </c>
      <c r="T4604" t="s">
        <v>34233</v>
      </c>
      <c r="V4604" t="s">
        <v>33053</v>
      </c>
      <c r="AD4604" t="str">
        <f t="shared" si="708"/>
        <v/>
      </c>
      <c r="AE4604" t="str">
        <f t="shared" si="710"/>
        <v/>
      </c>
      <c r="AF4604" t="str">
        <f t="shared" si="709"/>
        <v/>
      </c>
      <c r="AG4604" t="str">
        <f t="shared" si="711"/>
        <v/>
      </c>
      <c r="AH4604" t="str">
        <f t="shared" si="714"/>
        <v/>
      </c>
      <c r="AI4604">
        <v>0.14499999999999999</v>
      </c>
      <c r="AJ4604" t="str">
        <f t="shared" si="712"/>
        <v/>
      </c>
      <c r="AK4604" t="str">
        <f t="shared" si="715"/>
        <v/>
      </c>
      <c r="AL4604" t="str">
        <f t="shared" si="713"/>
        <v/>
      </c>
    </row>
    <row r="4605" spans="1:38" x14ac:dyDescent="0.2">
      <c r="A4605" t="s">
        <v>7034</v>
      </c>
      <c r="B4605" t="s">
        <v>58</v>
      </c>
      <c r="C4605" t="s">
        <v>7035</v>
      </c>
      <c r="D4605" s="1">
        <v>36234</v>
      </c>
      <c r="E4605" s="1">
        <v>43872</v>
      </c>
      <c r="F4605" t="s">
        <v>19</v>
      </c>
      <c r="I4605">
        <v>100</v>
      </c>
      <c r="J4605">
        <v>0</v>
      </c>
      <c r="K4605">
        <v>0</v>
      </c>
      <c r="L4605">
        <v>970</v>
      </c>
      <c r="M4605">
        <v>970</v>
      </c>
      <c r="N4605" t="s">
        <v>20</v>
      </c>
      <c r="O4605" t="s">
        <v>7036</v>
      </c>
      <c r="P4605" t="s">
        <v>28</v>
      </c>
      <c r="Q4605" t="s">
        <v>34233</v>
      </c>
      <c r="R4605" t="s">
        <v>34233</v>
      </c>
      <c r="S4605" t="s">
        <v>33797</v>
      </c>
      <c r="T4605" t="s">
        <v>34350</v>
      </c>
      <c r="AD4605" t="str">
        <f t="shared" si="708"/>
        <v/>
      </c>
      <c r="AE4605" t="str">
        <f t="shared" si="710"/>
        <v/>
      </c>
      <c r="AF4605" t="str">
        <f t="shared" si="709"/>
        <v/>
      </c>
      <c r="AG4605" s="17">
        <v>1</v>
      </c>
      <c r="AH4605">
        <f t="shared" si="714"/>
        <v>2.8</v>
      </c>
      <c r="AI4605">
        <v>0.14499999999999999</v>
      </c>
      <c r="AJ4605">
        <f t="shared" si="712"/>
        <v>0.40599999999999997</v>
      </c>
      <c r="AK4605" t="str">
        <f t="shared" si="715"/>
        <v/>
      </c>
      <c r="AL4605" t="str">
        <f t="shared" si="713"/>
        <v/>
      </c>
    </row>
    <row r="4606" spans="1:38" x14ac:dyDescent="0.2">
      <c r="A4606" t="s">
        <v>7671</v>
      </c>
      <c r="B4606" t="s">
        <v>58</v>
      </c>
      <c r="C4606" t="s">
        <v>7672</v>
      </c>
      <c r="D4606" s="1">
        <v>36234</v>
      </c>
      <c r="E4606" s="1">
        <v>43872</v>
      </c>
      <c r="F4606" t="s">
        <v>19</v>
      </c>
      <c r="I4606">
        <v>100</v>
      </c>
      <c r="J4606">
        <v>0</v>
      </c>
      <c r="K4606">
        <v>0</v>
      </c>
      <c r="L4606">
        <v>893</v>
      </c>
      <c r="M4606">
        <v>893</v>
      </c>
      <c r="N4606" t="s">
        <v>20</v>
      </c>
      <c r="O4606" t="s">
        <v>7673</v>
      </c>
      <c r="P4606" t="s">
        <v>28</v>
      </c>
      <c r="Q4606" t="s">
        <v>34233</v>
      </c>
      <c r="R4606" t="s">
        <v>34233</v>
      </c>
      <c r="S4606" t="s">
        <v>33797</v>
      </c>
      <c r="T4606" t="s">
        <v>34365</v>
      </c>
      <c r="AD4606" t="str">
        <f t="shared" si="708"/>
        <v/>
      </c>
      <c r="AE4606" t="str">
        <f t="shared" si="710"/>
        <v/>
      </c>
      <c r="AF4606" t="str">
        <f t="shared" si="709"/>
        <v/>
      </c>
      <c r="AG4606" s="17">
        <v>1</v>
      </c>
      <c r="AH4606">
        <f t="shared" si="714"/>
        <v>2.8</v>
      </c>
      <c r="AI4606">
        <v>0.14499999999999999</v>
      </c>
      <c r="AJ4606">
        <f t="shared" si="712"/>
        <v>0.40599999999999997</v>
      </c>
      <c r="AK4606" t="str">
        <f t="shared" si="715"/>
        <v/>
      </c>
      <c r="AL4606" t="str">
        <f t="shared" si="713"/>
        <v/>
      </c>
    </row>
    <row r="4607" spans="1:38" x14ac:dyDescent="0.2">
      <c r="A4607" t="s">
        <v>7674</v>
      </c>
      <c r="B4607" t="s">
        <v>58</v>
      </c>
      <c r="C4607" t="s">
        <v>7675</v>
      </c>
      <c r="D4607" s="1">
        <v>36234</v>
      </c>
      <c r="E4607" s="1">
        <v>43456</v>
      </c>
      <c r="F4607" t="s">
        <v>19</v>
      </c>
      <c r="I4607">
        <v>100</v>
      </c>
      <c r="J4607">
        <v>0</v>
      </c>
      <c r="K4607">
        <v>0</v>
      </c>
      <c r="L4607">
        <v>757</v>
      </c>
      <c r="M4607">
        <v>757</v>
      </c>
      <c r="N4607" t="s">
        <v>20</v>
      </c>
      <c r="O4607" t="s">
        <v>7676</v>
      </c>
      <c r="P4607" t="s">
        <v>28</v>
      </c>
      <c r="Q4607" t="s">
        <v>32794</v>
      </c>
      <c r="R4607" t="s">
        <v>33782</v>
      </c>
      <c r="S4607" t="s">
        <v>32628</v>
      </c>
      <c r="T4607" t="s">
        <v>34365</v>
      </c>
      <c r="AD4607" t="str">
        <f t="shared" si="708"/>
        <v/>
      </c>
      <c r="AE4607" t="str">
        <f t="shared" si="710"/>
        <v/>
      </c>
      <c r="AF4607" t="str">
        <f t="shared" si="709"/>
        <v/>
      </c>
      <c r="AG4607" s="17">
        <v>1</v>
      </c>
      <c r="AH4607">
        <f t="shared" si="714"/>
        <v>2.8</v>
      </c>
      <c r="AI4607">
        <v>0.14499999999999999</v>
      </c>
      <c r="AJ4607">
        <f t="shared" si="712"/>
        <v>0.40599999999999997</v>
      </c>
      <c r="AK4607" t="str">
        <f t="shared" si="715"/>
        <v/>
      </c>
      <c r="AL4607" t="str">
        <f t="shared" si="713"/>
        <v/>
      </c>
    </row>
    <row r="4608" spans="1:38" x14ac:dyDescent="0.2">
      <c r="A4608" t="s">
        <v>7677</v>
      </c>
      <c r="B4608" t="s">
        <v>58</v>
      </c>
      <c r="C4608" t="s">
        <v>7678</v>
      </c>
      <c r="D4608" s="1">
        <v>36234</v>
      </c>
      <c r="E4608" s="1">
        <v>43872</v>
      </c>
      <c r="F4608" t="s">
        <v>19</v>
      </c>
      <c r="I4608">
        <v>100</v>
      </c>
      <c r="J4608">
        <v>0</v>
      </c>
      <c r="K4608">
        <v>0</v>
      </c>
      <c r="L4608">
        <v>902</v>
      </c>
      <c r="M4608">
        <v>902</v>
      </c>
      <c r="N4608" t="s">
        <v>20</v>
      </c>
      <c r="O4608" t="s">
        <v>7679</v>
      </c>
      <c r="P4608" t="s">
        <v>28</v>
      </c>
      <c r="Q4608" t="s">
        <v>32794</v>
      </c>
      <c r="R4608" t="s">
        <v>33782</v>
      </c>
      <c r="S4608" t="s">
        <v>33797</v>
      </c>
      <c r="T4608" t="s">
        <v>34365</v>
      </c>
      <c r="AD4608" t="str">
        <f t="shared" si="708"/>
        <v/>
      </c>
      <c r="AE4608" t="str">
        <f t="shared" si="710"/>
        <v/>
      </c>
      <c r="AF4608" t="str">
        <f t="shared" si="709"/>
        <v/>
      </c>
      <c r="AG4608" s="17">
        <v>1</v>
      </c>
      <c r="AH4608">
        <f t="shared" si="714"/>
        <v>2.8</v>
      </c>
      <c r="AI4608">
        <v>0.14499999999999999</v>
      </c>
      <c r="AJ4608">
        <f t="shared" si="712"/>
        <v>0.40599999999999997</v>
      </c>
      <c r="AK4608" t="str">
        <f t="shared" si="715"/>
        <v/>
      </c>
      <c r="AL4608" t="str">
        <f t="shared" si="713"/>
        <v/>
      </c>
    </row>
    <row r="4609" spans="1:38" x14ac:dyDescent="0.2">
      <c r="A4609" t="s">
        <v>7680</v>
      </c>
      <c r="B4609" t="s">
        <v>58</v>
      </c>
      <c r="C4609" t="s">
        <v>7681</v>
      </c>
      <c r="D4609" s="1">
        <v>36234</v>
      </c>
      <c r="E4609" s="1">
        <v>43456</v>
      </c>
      <c r="F4609" t="s">
        <v>19</v>
      </c>
      <c r="I4609">
        <v>100</v>
      </c>
      <c r="J4609">
        <v>0</v>
      </c>
      <c r="K4609">
        <v>0</v>
      </c>
      <c r="L4609">
        <v>760</v>
      </c>
      <c r="M4609">
        <v>760</v>
      </c>
      <c r="N4609" t="s">
        <v>20</v>
      </c>
      <c r="O4609" t="s">
        <v>7682</v>
      </c>
      <c r="P4609" t="s">
        <v>28</v>
      </c>
      <c r="Q4609" t="s">
        <v>34234</v>
      </c>
      <c r="R4609" t="s">
        <v>34235</v>
      </c>
      <c r="S4609" t="s">
        <v>32628</v>
      </c>
      <c r="T4609" t="s">
        <v>34365</v>
      </c>
      <c r="AD4609" t="str">
        <f t="shared" si="708"/>
        <v/>
      </c>
      <c r="AE4609" t="str">
        <f t="shared" si="710"/>
        <v/>
      </c>
      <c r="AF4609" t="str">
        <f t="shared" si="709"/>
        <v/>
      </c>
      <c r="AG4609" s="17">
        <v>1</v>
      </c>
      <c r="AH4609">
        <f t="shared" si="714"/>
        <v>2.8</v>
      </c>
      <c r="AI4609">
        <v>0.14499999999999999</v>
      </c>
      <c r="AJ4609">
        <f t="shared" si="712"/>
        <v>0.40599999999999997</v>
      </c>
      <c r="AK4609" t="str">
        <f t="shared" si="715"/>
        <v/>
      </c>
      <c r="AL4609" t="str">
        <f t="shared" si="713"/>
        <v/>
      </c>
    </row>
    <row r="4610" spans="1:38" x14ac:dyDescent="0.2">
      <c r="A4610" t="s">
        <v>7683</v>
      </c>
      <c r="B4610" t="s">
        <v>58</v>
      </c>
      <c r="C4610" t="s">
        <v>7684</v>
      </c>
      <c r="D4610" s="1">
        <v>36234</v>
      </c>
      <c r="E4610" s="1">
        <v>43872</v>
      </c>
      <c r="F4610" t="s">
        <v>19</v>
      </c>
      <c r="I4610">
        <v>100</v>
      </c>
      <c r="J4610">
        <v>0</v>
      </c>
      <c r="K4610">
        <v>0</v>
      </c>
      <c r="L4610">
        <v>910</v>
      </c>
      <c r="M4610">
        <v>910</v>
      </c>
      <c r="N4610" t="s">
        <v>20</v>
      </c>
      <c r="O4610" t="s">
        <v>7685</v>
      </c>
      <c r="P4610" t="s">
        <v>28</v>
      </c>
      <c r="Q4610" t="s">
        <v>34233</v>
      </c>
      <c r="R4610" t="s">
        <v>34233</v>
      </c>
      <c r="S4610" t="s">
        <v>33797</v>
      </c>
      <c r="T4610" t="s">
        <v>33071</v>
      </c>
      <c r="AD4610" t="str">
        <f t="shared" si="708"/>
        <v/>
      </c>
      <c r="AE4610" t="str">
        <f t="shared" si="710"/>
        <v/>
      </c>
      <c r="AF4610" t="str">
        <f t="shared" si="709"/>
        <v/>
      </c>
      <c r="AG4610" s="17">
        <v>1</v>
      </c>
      <c r="AH4610">
        <f t="shared" si="714"/>
        <v>2.8</v>
      </c>
      <c r="AI4610">
        <v>0.14499999999999999</v>
      </c>
      <c r="AJ4610">
        <f t="shared" si="712"/>
        <v>0.40599999999999997</v>
      </c>
      <c r="AK4610" t="str">
        <f t="shared" si="715"/>
        <v/>
      </c>
      <c r="AL4610" t="str">
        <f t="shared" si="713"/>
        <v/>
      </c>
    </row>
    <row r="4611" spans="1:38" x14ac:dyDescent="0.2">
      <c r="A4611" t="s">
        <v>7686</v>
      </c>
      <c r="B4611" t="s">
        <v>58</v>
      </c>
      <c r="C4611" t="s">
        <v>7687</v>
      </c>
      <c r="D4611" s="1">
        <v>36234</v>
      </c>
      <c r="E4611" s="1">
        <v>43456</v>
      </c>
      <c r="F4611" t="s">
        <v>19</v>
      </c>
      <c r="I4611">
        <v>100</v>
      </c>
      <c r="J4611">
        <v>0</v>
      </c>
      <c r="K4611">
        <v>0</v>
      </c>
      <c r="L4611">
        <v>850</v>
      </c>
      <c r="M4611">
        <v>850</v>
      </c>
      <c r="N4611" t="s">
        <v>20</v>
      </c>
      <c r="O4611" t="s">
        <v>7688</v>
      </c>
      <c r="P4611" t="s">
        <v>28</v>
      </c>
      <c r="Q4611" t="s">
        <v>32794</v>
      </c>
      <c r="R4611" t="s">
        <v>33782</v>
      </c>
      <c r="S4611" t="s">
        <v>32628</v>
      </c>
      <c r="T4611" t="s">
        <v>34365</v>
      </c>
      <c r="AD4611" t="str">
        <f t="shared" si="708"/>
        <v/>
      </c>
      <c r="AE4611" t="str">
        <f t="shared" si="710"/>
        <v/>
      </c>
      <c r="AF4611" t="str">
        <f t="shared" si="709"/>
        <v/>
      </c>
      <c r="AG4611" s="17">
        <v>1</v>
      </c>
      <c r="AH4611">
        <f t="shared" si="714"/>
        <v>2.8</v>
      </c>
      <c r="AI4611">
        <v>0.14499999999999999</v>
      </c>
      <c r="AJ4611">
        <f t="shared" si="712"/>
        <v>0.40599999999999997</v>
      </c>
      <c r="AK4611" t="str">
        <f t="shared" si="715"/>
        <v/>
      </c>
      <c r="AL4611" t="str">
        <f t="shared" si="713"/>
        <v/>
      </c>
    </row>
    <row r="4612" spans="1:38" x14ac:dyDescent="0.2">
      <c r="A4612" t="s">
        <v>7689</v>
      </c>
      <c r="B4612" t="s">
        <v>58</v>
      </c>
      <c r="C4612" t="s">
        <v>7690</v>
      </c>
      <c r="D4612" s="1">
        <v>36234</v>
      </c>
      <c r="E4612" s="1">
        <v>43872</v>
      </c>
      <c r="F4612" t="s">
        <v>19</v>
      </c>
      <c r="I4612">
        <v>100</v>
      </c>
      <c r="J4612">
        <v>0</v>
      </c>
      <c r="K4612">
        <v>0</v>
      </c>
      <c r="L4612">
        <v>873</v>
      </c>
      <c r="M4612">
        <v>873</v>
      </c>
      <c r="N4612" t="s">
        <v>20</v>
      </c>
      <c r="O4612" t="s">
        <v>7691</v>
      </c>
      <c r="P4612" t="s">
        <v>28</v>
      </c>
      <c r="Q4612" t="s">
        <v>34233</v>
      </c>
      <c r="R4612" t="s">
        <v>34233</v>
      </c>
      <c r="S4612" t="s">
        <v>32628</v>
      </c>
      <c r="T4612" t="s">
        <v>34365</v>
      </c>
      <c r="U4612" t="s">
        <v>32634</v>
      </c>
      <c r="V4612" t="s">
        <v>33079</v>
      </c>
      <c r="W4612">
        <v>218</v>
      </c>
      <c r="X4612">
        <v>2</v>
      </c>
      <c r="Y4612" t="s">
        <v>32654</v>
      </c>
      <c r="Z4612">
        <v>430</v>
      </c>
      <c r="AB4612">
        <v>25</v>
      </c>
      <c r="AC4612">
        <v>1</v>
      </c>
      <c r="AD4612" t="str">
        <f t="shared" si="708"/>
        <v/>
      </c>
      <c r="AE4612" t="str">
        <f t="shared" si="710"/>
        <v/>
      </c>
      <c r="AF4612" t="str">
        <f t="shared" si="709"/>
        <v/>
      </c>
      <c r="AG4612">
        <f>IF((S4612&lt;&gt;"tühi")*(AC4612&lt;&gt;""),AC4612,"")</f>
        <v>1</v>
      </c>
      <c r="AH4612">
        <f t="shared" si="714"/>
        <v>2.8</v>
      </c>
      <c r="AI4612">
        <v>0.14499999999999999</v>
      </c>
      <c r="AJ4612">
        <f t="shared" si="712"/>
        <v>0.40599999999999997</v>
      </c>
      <c r="AK4612" t="str">
        <f t="shared" si="715"/>
        <v/>
      </c>
      <c r="AL4612" t="str">
        <f t="shared" si="713"/>
        <v/>
      </c>
    </row>
    <row r="4613" spans="1:38" x14ac:dyDescent="0.2">
      <c r="A4613" t="s">
        <v>4742</v>
      </c>
      <c r="B4613" t="s">
        <v>58</v>
      </c>
      <c r="C4613" t="s">
        <v>4743</v>
      </c>
      <c r="D4613" s="1">
        <v>36041</v>
      </c>
      <c r="E4613" s="1">
        <v>43872</v>
      </c>
      <c r="F4613" t="s">
        <v>19</v>
      </c>
      <c r="I4613">
        <v>100</v>
      </c>
      <c r="J4613">
        <v>0</v>
      </c>
      <c r="K4613">
        <v>0</v>
      </c>
      <c r="L4613">
        <v>870</v>
      </c>
      <c r="M4613">
        <v>870</v>
      </c>
      <c r="N4613" t="s">
        <v>20</v>
      </c>
      <c r="O4613" t="s">
        <v>4744</v>
      </c>
      <c r="P4613" t="s">
        <v>28</v>
      </c>
      <c r="Q4613" t="s">
        <v>34233</v>
      </c>
      <c r="R4613" t="s">
        <v>34233</v>
      </c>
      <c r="S4613" t="s">
        <v>32628</v>
      </c>
      <c r="T4613" t="s">
        <v>34357</v>
      </c>
      <c r="AD4613" t="str">
        <f t="shared" si="708"/>
        <v/>
      </c>
      <c r="AE4613" t="str">
        <f t="shared" si="710"/>
        <v/>
      </c>
      <c r="AF4613" t="str">
        <f t="shared" si="709"/>
        <v/>
      </c>
      <c r="AG4613" s="17">
        <v>1</v>
      </c>
      <c r="AH4613">
        <f t="shared" si="714"/>
        <v>2.8</v>
      </c>
      <c r="AI4613">
        <v>0.14499999999999999</v>
      </c>
      <c r="AJ4613">
        <f t="shared" si="712"/>
        <v>0.40599999999999997</v>
      </c>
      <c r="AK4613" t="str">
        <f t="shared" si="715"/>
        <v/>
      </c>
      <c r="AL4613" t="str">
        <f t="shared" si="713"/>
        <v/>
      </c>
    </row>
    <row r="4614" spans="1:38" x14ac:dyDescent="0.2">
      <c r="A4614" t="s">
        <v>8401</v>
      </c>
      <c r="B4614" t="s">
        <v>58</v>
      </c>
      <c r="C4614" t="s">
        <v>8402</v>
      </c>
      <c r="D4614" s="1">
        <v>36234</v>
      </c>
      <c r="E4614" s="1">
        <v>43872</v>
      </c>
      <c r="F4614" t="s">
        <v>19</v>
      </c>
      <c r="I4614">
        <v>100</v>
      </c>
      <c r="J4614">
        <v>0</v>
      </c>
      <c r="K4614">
        <v>0</v>
      </c>
      <c r="L4614">
        <v>898</v>
      </c>
      <c r="M4614">
        <v>898</v>
      </c>
      <c r="N4614" t="s">
        <v>20</v>
      </c>
      <c r="O4614" t="s">
        <v>8403</v>
      </c>
      <c r="P4614" t="s">
        <v>28</v>
      </c>
      <c r="Q4614" t="s">
        <v>32794</v>
      </c>
      <c r="R4614" t="s">
        <v>33782</v>
      </c>
      <c r="S4614" t="s">
        <v>32628</v>
      </c>
      <c r="T4614" t="s">
        <v>34365</v>
      </c>
      <c r="AD4614" t="str">
        <f t="shared" ref="AD4614:AD4677" si="716">IF((S4614="tühi")*(F4614&lt;&gt;"Elamumaa")*(G4614&lt;&gt;"Elamumaa")*(H4614&lt;&gt;"Elamumaa"),IF(Z4614=0,"",Z4614),"")</f>
        <v/>
      </c>
      <c r="AE4614" t="str">
        <f t="shared" si="710"/>
        <v/>
      </c>
      <c r="AF4614" t="str">
        <f t="shared" ref="AF4614:AF4677" si="717">IF((S4614&lt;&gt;"tühi")*(F4614&lt;&gt;"Elamumaa")*(G4614&lt;&gt;"Elamumaa")*(H4614&lt;&gt;"Elamumaa"),IF(Z4614=0,"",Z4614),"")</f>
        <v/>
      </c>
      <c r="AG4614" s="17">
        <v>1</v>
      </c>
      <c r="AH4614">
        <f t="shared" si="714"/>
        <v>2.8</v>
      </c>
      <c r="AI4614">
        <v>0.14499999999999999</v>
      </c>
      <c r="AJ4614">
        <f t="shared" si="712"/>
        <v>0.40599999999999997</v>
      </c>
      <c r="AK4614" t="str">
        <f t="shared" si="715"/>
        <v/>
      </c>
      <c r="AL4614" t="str">
        <f t="shared" si="713"/>
        <v/>
      </c>
    </row>
    <row r="4615" spans="1:38" x14ac:dyDescent="0.2">
      <c r="A4615" t="s">
        <v>4745</v>
      </c>
      <c r="B4615" t="s">
        <v>58</v>
      </c>
      <c r="C4615" t="s">
        <v>4746</v>
      </c>
      <c r="D4615" s="1">
        <v>36041</v>
      </c>
      <c r="E4615" s="1">
        <v>44242</v>
      </c>
      <c r="F4615" t="s">
        <v>19</v>
      </c>
      <c r="I4615">
        <v>100</v>
      </c>
      <c r="J4615">
        <v>0</v>
      </c>
      <c r="K4615">
        <v>0</v>
      </c>
      <c r="L4615">
        <v>875</v>
      </c>
      <c r="M4615">
        <v>875</v>
      </c>
      <c r="N4615" t="s">
        <v>20</v>
      </c>
      <c r="O4615" t="s">
        <v>4747</v>
      </c>
      <c r="P4615" t="s">
        <v>28</v>
      </c>
      <c r="Q4615" t="s">
        <v>32794</v>
      </c>
      <c r="R4615" t="s">
        <v>33782</v>
      </c>
      <c r="S4615" t="s">
        <v>33797</v>
      </c>
      <c r="T4615" t="s">
        <v>34365</v>
      </c>
      <c r="U4615" t="s">
        <v>32634</v>
      </c>
      <c r="V4615" t="s">
        <v>32695</v>
      </c>
      <c r="W4615">
        <v>175</v>
      </c>
      <c r="X4615">
        <v>2</v>
      </c>
      <c r="Y4615">
        <v>1</v>
      </c>
      <c r="AA4615">
        <v>8.5</v>
      </c>
      <c r="AC4615">
        <v>1</v>
      </c>
      <c r="AD4615" t="str">
        <f t="shared" si="716"/>
        <v/>
      </c>
      <c r="AE4615" t="str">
        <f t="shared" si="710"/>
        <v/>
      </c>
      <c r="AF4615" t="str">
        <f t="shared" si="717"/>
        <v/>
      </c>
      <c r="AG4615">
        <f>IF((S4615&lt;&gt;"tühi")*(AC4615&lt;&gt;""),AC4615,"")</f>
        <v>1</v>
      </c>
      <c r="AH4615">
        <f t="shared" si="714"/>
        <v>2.8</v>
      </c>
      <c r="AI4615">
        <v>0.14499999999999999</v>
      </c>
      <c r="AJ4615">
        <f t="shared" si="712"/>
        <v>0.40599999999999997</v>
      </c>
      <c r="AK4615" t="str">
        <f t="shared" si="715"/>
        <v/>
      </c>
      <c r="AL4615" t="str">
        <f t="shared" si="713"/>
        <v/>
      </c>
    </row>
    <row r="4616" spans="1:38" x14ac:dyDescent="0.2">
      <c r="A4616" t="s">
        <v>7037</v>
      </c>
      <c r="B4616" t="s">
        <v>58</v>
      </c>
      <c r="C4616" t="s">
        <v>7038</v>
      </c>
      <c r="D4616" s="1">
        <v>36234</v>
      </c>
      <c r="E4616" s="1">
        <v>43872</v>
      </c>
      <c r="F4616" t="s">
        <v>19</v>
      </c>
      <c r="I4616">
        <v>100</v>
      </c>
      <c r="J4616">
        <v>0</v>
      </c>
      <c r="K4616">
        <v>0</v>
      </c>
      <c r="L4616">
        <v>895</v>
      </c>
      <c r="M4616">
        <v>895</v>
      </c>
      <c r="N4616" t="s">
        <v>20</v>
      </c>
      <c r="O4616" t="s">
        <v>7039</v>
      </c>
      <c r="P4616" t="s">
        <v>28</v>
      </c>
      <c r="Q4616" t="s">
        <v>34233</v>
      </c>
      <c r="R4616" t="s">
        <v>34233</v>
      </c>
      <c r="S4616" t="s">
        <v>32628</v>
      </c>
      <c r="T4616" t="s">
        <v>34365</v>
      </c>
      <c r="AD4616" t="str">
        <f t="shared" si="716"/>
        <v/>
      </c>
      <c r="AE4616" t="str">
        <f t="shared" si="710"/>
        <v/>
      </c>
      <c r="AF4616" t="str">
        <f t="shared" si="717"/>
        <v/>
      </c>
      <c r="AG4616" s="17">
        <v>1</v>
      </c>
      <c r="AH4616">
        <f t="shared" si="714"/>
        <v>2.8</v>
      </c>
      <c r="AI4616">
        <v>0.14499999999999999</v>
      </c>
      <c r="AJ4616">
        <f t="shared" si="712"/>
        <v>0.40599999999999997</v>
      </c>
      <c r="AK4616" t="str">
        <f t="shared" si="715"/>
        <v/>
      </c>
      <c r="AL4616" t="str">
        <f t="shared" si="713"/>
        <v/>
      </c>
    </row>
    <row r="4617" spans="1:38" x14ac:dyDescent="0.2">
      <c r="A4617" t="s">
        <v>8404</v>
      </c>
      <c r="B4617" t="s">
        <v>58</v>
      </c>
      <c r="C4617" t="s">
        <v>8405</v>
      </c>
      <c r="D4617" s="1">
        <v>36234</v>
      </c>
      <c r="E4617" s="1">
        <v>43872</v>
      </c>
      <c r="F4617" t="s">
        <v>19</v>
      </c>
      <c r="I4617">
        <v>100</v>
      </c>
      <c r="J4617">
        <v>0</v>
      </c>
      <c r="K4617">
        <v>0</v>
      </c>
      <c r="L4617">
        <v>940</v>
      </c>
      <c r="M4617">
        <v>940</v>
      </c>
      <c r="N4617" t="s">
        <v>20</v>
      </c>
      <c r="O4617" t="s">
        <v>8406</v>
      </c>
      <c r="P4617" t="s">
        <v>28</v>
      </c>
      <c r="Q4617" t="s">
        <v>34233</v>
      </c>
      <c r="R4617" t="s">
        <v>34233</v>
      </c>
      <c r="S4617" t="s">
        <v>32628</v>
      </c>
      <c r="T4617" t="s">
        <v>34365</v>
      </c>
      <c r="AD4617" t="str">
        <f t="shared" si="716"/>
        <v/>
      </c>
      <c r="AE4617" t="str">
        <f t="shared" si="710"/>
        <v/>
      </c>
      <c r="AF4617" t="str">
        <f t="shared" si="717"/>
        <v/>
      </c>
      <c r="AG4617" s="17">
        <v>1</v>
      </c>
      <c r="AH4617">
        <f t="shared" si="714"/>
        <v>2.8</v>
      </c>
      <c r="AI4617">
        <v>0.14499999999999999</v>
      </c>
      <c r="AJ4617">
        <f t="shared" si="712"/>
        <v>0.40599999999999997</v>
      </c>
      <c r="AK4617" t="str">
        <f t="shared" si="715"/>
        <v/>
      </c>
      <c r="AL4617" t="str">
        <f t="shared" si="713"/>
        <v/>
      </c>
    </row>
    <row r="4618" spans="1:38" x14ac:dyDescent="0.2">
      <c r="A4618" t="s">
        <v>21755</v>
      </c>
      <c r="B4618" t="s">
        <v>58</v>
      </c>
      <c r="C4618" t="s">
        <v>21756</v>
      </c>
      <c r="D4618" s="1">
        <v>36041</v>
      </c>
      <c r="E4618" s="1">
        <v>44242</v>
      </c>
      <c r="F4618" t="s">
        <v>19</v>
      </c>
      <c r="I4618">
        <v>100</v>
      </c>
      <c r="J4618">
        <v>0</v>
      </c>
      <c r="K4618">
        <v>0</v>
      </c>
      <c r="L4618">
        <v>875</v>
      </c>
      <c r="M4618">
        <v>874</v>
      </c>
      <c r="N4618" t="s">
        <v>20</v>
      </c>
      <c r="O4618" t="s">
        <v>21757</v>
      </c>
      <c r="P4618" t="s">
        <v>28</v>
      </c>
      <c r="Q4618" t="s">
        <v>34234</v>
      </c>
      <c r="R4618" t="s">
        <v>34235</v>
      </c>
      <c r="S4618" t="s">
        <v>32628</v>
      </c>
      <c r="T4618" t="s">
        <v>34365</v>
      </c>
      <c r="AD4618" t="str">
        <f t="shared" si="716"/>
        <v/>
      </c>
      <c r="AE4618" t="str">
        <f t="shared" si="710"/>
        <v/>
      </c>
      <c r="AF4618" t="str">
        <f t="shared" si="717"/>
        <v/>
      </c>
      <c r="AG4618" s="17">
        <v>1</v>
      </c>
      <c r="AH4618">
        <f t="shared" si="714"/>
        <v>2.8</v>
      </c>
      <c r="AI4618">
        <v>0.14499999999999999</v>
      </c>
      <c r="AJ4618">
        <f t="shared" si="712"/>
        <v>0.40599999999999997</v>
      </c>
      <c r="AK4618" t="str">
        <f t="shared" si="715"/>
        <v/>
      </c>
      <c r="AL4618" t="str">
        <f t="shared" si="713"/>
        <v/>
      </c>
    </row>
    <row r="4619" spans="1:38" x14ac:dyDescent="0.2">
      <c r="A4619" t="s">
        <v>4784</v>
      </c>
      <c r="B4619" t="s">
        <v>58</v>
      </c>
      <c r="C4619" t="s">
        <v>4785</v>
      </c>
      <c r="D4619" s="1">
        <v>36041</v>
      </c>
      <c r="E4619" s="1">
        <v>44683</v>
      </c>
      <c r="F4619" t="s">
        <v>19</v>
      </c>
      <c r="I4619">
        <v>100</v>
      </c>
      <c r="J4619">
        <v>0</v>
      </c>
      <c r="K4619">
        <v>0</v>
      </c>
      <c r="L4619">
        <v>861</v>
      </c>
      <c r="M4619">
        <v>861</v>
      </c>
      <c r="N4619" t="s">
        <v>20</v>
      </c>
      <c r="O4619" t="s">
        <v>4786</v>
      </c>
      <c r="P4619" t="s">
        <v>28</v>
      </c>
      <c r="Q4619" t="s">
        <v>32794</v>
      </c>
      <c r="R4619" t="s">
        <v>33782</v>
      </c>
      <c r="S4619" t="s">
        <v>33797</v>
      </c>
      <c r="T4619" t="s">
        <v>34365</v>
      </c>
      <c r="AD4619" t="str">
        <f t="shared" si="716"/>
        <v/>
      </c>
      <c r="AE4619" t="str">
        <f t="shared" si="710"/>
        <v/>
      </c>
      <c r="AF4619" t="str">
        <f t="shared" si="717"/>
        <v/>
      </c>
      <c r="AG4619" s="17">
        <v>1</v>
      </c>
      <c r="AH4619">
        <f t="shared" si="714"/>
        <v>2.8</v>
      </c>
      <c r="AI4619">
        <v>0.14499999999999999</v>
      </c>
      <c r="AJ4619">
        <f t="shared" si="712"/>
        <v>0.40599999999999997</v>
      </c>
      <c r="AK4619" t="str">
        <f t="shared" si="715"/>
        <v/>
      </c>
      <c r="AL4619" t="str">
        <f t="shared" si="713"/>
        <v/>
      </c>
    </row>
    <row r="4620" spans="1:38" x14ac:dyDescent="0.2">
      <c r="A4620" t="s">
        <v>4787</v>
      </c>
      <c r="B4620" t="s">
        <v>58</v>
      </c>
      <c r="C4620" t="s">
        <v>4788</v>
      </c>
      <c r="D4620" s="1">
        <v>36041</v>
      </c>
      <c r="E4620" s="1">
        <v>44242</v>
      </c>
      <c r="F4620" t="s">
        <v>19</v>
      </c>
      <c r="I4620">
        <v>100</v>
      </c>
      <c r="J4620">
        <v>0</v>
      </c>
      <c r="K4620">
        <v>0</v>
      </c>
      <c r="L4620">
        <v>959</v>
      </c>
      <c r="M4620">
        <v>959</v>
      </c>
      <c r="N4620" t="s">
        <v>20</v>
      </c>
      <c r="O4620" t="s">
        <v>4789</v>
      </c>
      <c r="P4620" t="s">
        <v>28</v>
      </c>
      <c r="Q4620" t="s">
        <v>34233</v>
      </c>
      <c r="R4620" t="s">
        <v>34233</v>
      </c>
      <c r="S4620" t="s">
        <v>32628</v>
      </c>
      <c r="T4620" t="s">
        <v>34357</v>
      </c>
      <c r="AD4620" t="str">
        <f t="shared" si="716"/>
        <v/>
      </c>
      <c r="AE4620" t="str">
        <f t="shared" si="710"/>
        <v/>
      </c>
      <c r="AF4620" t="str">
        <f t="shared" si="717"/>
        <v/>
      </c>
      <c r="AG4620" s="17">
        <v>1</v>
      </c>
      <c r="AH4620">
        <f t="shared" si="714"/>
        <v>2.8</v>
      </c>
      <c r="AI4620">
        <v>0.14499999999999999</v>
      </c>
      <c r="AJ4620">
        <f t="shared" si="712"/>
        <v>0.40599999999999997</v>
      </c>
      <c r="AK4620" t="str">
        <f t="shared" si="715"/>
        <v/>
      </c>
      <c r="AL4620" t="str">
        <f t="shared" si="713"/>
        <v/>
      </c>
    </row>
    <row r="4621" spans="1:38" x14ac:dyDescent="0.2">
      <c r="A4621" t="s">
        <v>4790</v>
      </c>
      <c r="B4621" t="s">
        <v>58</v>
      </c>
      <c r="C4621" t="s">
        <v>4791</v>
      </c>
      <c r="D4621" s="1">
        <v>36041</v>
      </c>
      <c r="E4621" s="1">
        <v>44239</v>
      </c>
      <c r="F4621" t="s">
        <v>19</v>
      </c>
      <c r="I4621">
        <v>100</v>
      </c>
      <c r="J4621">
        <v>0</v>
      </c>
      <c r="K4621">
        <v>0</v>
      </c>
      <c r="L4621">
        <v>942</v>
      </c>
      <c r="M4621">
        <v>942</v>
      </c>
      <c r="N4621" t="s">
        <v>20</v>
      </c>
      <c r="O4621" t="s">
        <v>4792</v>
      </c>
      <c r="P4621" t="s">
        <v>28</v>
      </c>
      <c r="Q4621" t="s">
        <v>32794</v>
      </c>
      <c r="R4621" t="s">
        <v>33782</v>
      </c>
      <c r="S4621" t="s">
        <v>33797</v>
      </c>
      <c r="T4621" t="s">
        <v>34365</v>
      </c>
      <c r="AD4621" t="str">
        <f t="shared" si="716"/>
        <v/>
      </c>
      <c r="AE4621" t="str">
        <f t="shared" si="710"/>
        <v/>
      </c>
      <c r="AF4621" t="str">
        <f t="shared" si="717"/>
        <v/>
      </c>
      <c r="AG4621" s="17">
        <v>1</v>
      </c>
      <c r="AH4621">
        <f t="shared" si="714"/>
        <v>2.8</v>
      </c>
      <c r="AI4621">
        <v>0.14499999999999999</v>
      </c>
      <c r="AJ4621">
        <f t="shared" si="712"/>
        <v>0.40599999999999997</v>
      </c>
      <c r="AK4621" t="str">
        <f t="shared" si="715"/>
        <v/>
      </c>
      <c r="AL4621" t="str">
        <f t="shared" si="713"/>
        <v/>
      </c>
    </row>
    <row r="4622" spans="1:38" x14ac:dyDescent="0.2">
      <c r="A4622" t="s">
        <v>4793</v>
      </c>
      <c r="B4622" t="s">
        <v>58</v>
      </c>
      <c r="C4622" t="s">
        <v>4794</v>
      </c>
      <c r="D4622" s="1">
        <v>36041</v>
      </c>
      <c r="E4622" s="1">
        <v>44242</v>
      </c>
      <c r="F4622" t="s">
        <v>19</v>
      </c>
      <c r="I4622">
        <v>100</v>
      </c>
      <c r="J4622">
        <v>0</v>
      </c>
      <c r="K4622">
        <v>0</v>
      </c>
      <c r="L4622">
        <v>934</v>
      </c>
      <c r="M4622">
        <v>934</v>
      </c>
      <c r="N4622" t="s">
        <v>20</v>
      </c>
      <c r="O4622" t="s">
        <v>4795</v>
      </c>
      <c r="P4622" t="s">
        <v>28</v>
      </c>
      <c r="Q4622" t="s">
        <v>34233</v>
      </c>
      <c r="R4622" t="s">
        <v>34233</v>
      </c>
      <c r="S4622" t="s">
        <v>32628</v>
      </c>
      <c r="T4622" t="s">
        <v>34357</v>
      </c>
      <c r="AD4622" t="str">
        <f t="shared" si="716"/>
        <v/>
      </c>
      <c r="AE4622" t="str">
        <f t="shared" si="710"/>
        <v/>
      </c>
      <c r="AF4622" t="str">
        <f t="shared" si="717"/>
        <v/>
      </c>
      <c r="AG4622" s="17">
        <v>1</v>
      </c>
      <c r="AH4622">
        <f t="shared" si="714"/>
        <v>2.8</v>
      </c>
      <c r="AI4622">
        <v>0.14499999999999999</v>
      </c>
      <c r="AJ4622">
        <f t="shared" si="712"/>
        <v>0.40599999999999997</v>
      </c>
      <c r="AK4622" t="str">
        <f t="shared" si="715"/>
        <v/>
      </c>
      <c r="AL4622" t="str">
        <f t="shared" si="713"/>
        <v/>
      </c>
    </row>
    <row r="4623" spans="1:38" x14ac:dyDescent="0.2">
      <c r="A4623" t="s">
        <v>4796</v>
      </c>
      <c r="B4623" t="s">
        <v>58</v>
      </c>
      <c r="C4623" t="s">
        <v>4797</v>
      </c>
      <c r="D4623" s="1">
        <v>36041</v>
      </c>
      <c r="E4623" s="1">
        <v>44242</v>
      </c>
      <c r="F4623" t="s">
        <v>19</v>
      </c>
      <c r="I4623">
        <v>100</v>
      </c>
      <c r="J4623">
        <v>0</v>
      </c>
      <c r="K4623">
        <v>0</v>
      </c>
      <c r="L4623">
        <v>944</v>
      </c>
      <c r="M4623">
        <v>944</v>
      </c>
      <c r="N4623" t="s">
        <v>20</v>
      </c>
      <c r="O4623" t="s">
        <v>4798</v>
      </c>
      <c r="P4623" t="s">
        <v>28</v>
      </c>
      <c r="Q4623" t="s">
        <v>32794</v>
      </c>
      <c r="R4623" t="s">
        <v>33782</v>
      </c>
      <c r="S4623" t="s">
        <v>32628</v>
      </c>
      <c r="T4623" t="s">
        <v>34365</v>
      </c>
      <c r="AD4623" t="str">
        <f t="shared" si="716"/>
        <v/>
      </c>
      <c r="AE4623" t="str">
        <f t="shared" si="710"/>
        <v/>
      </c>
      <c r="AF4623" t="str">
        <f t="shared" si="717"/>
        <v/>
      </c>
      <c r="AG4623" s="17">
        <v>1</v>
      </c>
      <c r="AH4623">
        <f t="shared" si="714"/>
        <v>2.8</v>
      </c>
      <c r="AI4623">
        <v>0.14499999999999999</v>
      </c>
      <c r="AJ4623">
        <f t="shared" si="712"/>
        <v>0.40599999999999997</v>
      </c>
      <c r="AK4623" t="str">
        <f t="shared" si="715"/>
        <v/>
      </c>
      <c r="AL4623" t="str">
        <f t="shared" si="713"/>
        <v/>
      </c>
    </row>
    <row r="4624" spans="1:38" x14ac:dyDescent="0.2">
      <c r="A4624" t="s">
        <v>4799</v>
      </c>
      <c r="B4624" t="s">
        <v>58</v>
      </c>
      <c r="C4624" t="s">
        <v>4800</v>
      </c>
      <c r="D4624" s="1">
        <v>36041</v>
      </c>
      <c r="E4624" s="1">
        <v>44242</v>
      </c>
      <c r="F4624" t="s">
        <v>19</v>
      </c>
      <c r="I4624">
        <v>100</v>
      </c>
      <c r="J4624">
        <v>0</v>
      </c>
      <c r="K4624">
        <v>0</v>
      </c>
      <c r="L4624">
        <v>879</v>
      </c>
      <c r="M4624">
        <v>879</v>
      </c>
      <c r="N4624" t="s">
        <v>20</v>
      </c>
      <c r="O4624" t="s">
        <v>4801</v>
      </c>
      <c r="P4624" t="s">
        <v>28</v>
      </c>
      <c r="Q4624" t="s">
        <v>34233</v>
      </c>
      <c r="R4624" t="s">
        <v>34233</v>
      </c>
      <c r="S4624" t="s">
        <v>32628</v>
      </c>
      <c r="T4624" t="s">
        <v>32634</v>
      </c>
      <c r="AD4624" t="str">
        <f t="shared" si="716"/>
        <v/>
      </c>
      <c r="AE4624" t="str">
        <f t="shared" si="710"/>
        <v/>
      </c>
      <c r="AF4624" t="str">
        <f t="shared" si="717"/>
        <v/>
      </c>
      <c r="AG4624" s="17">
        <v>1</v>
      </c>
      <c r="AH4624">
        <f t="shared" si="714"/>
        <v>2.8</v>
      </c>
      <c r="AI4624">
        <v>0.14499999999999999</v>
      </c>
      <c r="AJ4624">
        <f t="shared" si="712"/>
        <v>0.40599999999999997</v>
      </c>
      <c r="AK4624" t="str">
        <f t="shared" si="715"/>
        <v/>
      </c>
      <c r="AL4624" t="str">
        <f t="shared" si="713"/>
        <v/>
      </c>
    </row>
    <row r="4625" spans="1:38" x14ac:dyDescent="0.2">
      <c r="A4625" t="s">
        <v>4802</v>
      </c>
      <c r="B4625" t="s">
        <v>58</v>
      </c>
      <c r="C4625" t="s">
        <v>4803</v>
      </c>
      <c r="D4625" s="1">
        <v>36041</v>
      </c>
      <c r="E4625" s="1">
        <v>44242</v>
      </c>
      <c r="F4625" t="s">
        <v>19</v>
      </c>
      <c r="I4625">
        <v>100</v>
      </c>
      <c r="J4625">
        <v>0</v>
      </c>
      <c r="K4625">
        <v>0</v>
      </c>
      <c r="L4625">
        <v>925</v>
      </c>
      <c r="M4625">
        <v>925</v>
      </c>
      <c r="N4625" t="s">
        <v>20</v>
      </c>
      <c r="O4625" t="s">
        <v>4804</v>
      </c>
      <c r="P4625" t="s">
        <v>28</v>
      </c>
      <c r="Q4625" t="s">
        <v>34234</v>
      </c>
      <c r="R4625" t="s">
        <v>34235</v>
      </c>
      <c r="S4625" t="s">
        <v>33797</v>
      </c>
      <c r="T4625" t="s">
        <v>34365</v>
      </c>
      <c r="AD4625" t="str">
        <f t="shared" si="716"/>
        <v/>
      </c>
      <c r="AE4625" t="str">
        <f t="shared" si="710"/>
        <v/>
      </c>
      <c r="AF4625" t="str">
        <f t="shared" si="717"/>
        <v/>
      </c>
      <c r="AG4625" s="17">
        <v>1</v>
      </c>
      <c r="AH4625">
        <f t="shared" si="714"/>
        <v>2.8</v>
      </c>
      <c r="AI4625">
        <v>0.14499999999999999</v>
      </c>
      <c r="AJ4625">
        <f t="shared" si="712"/>
        <v>0.40599999999999997</v>
      </c>
      <c r="AK4625" t="str">
        <f t="shared" si="715"/>
        <v/>
      </c>
      <c r="AL4625" t="str">
        <f t="shared" si="713"/>
        <v/>
      </c>
    </row>
    <row r="4626" spans="1:38" x14ac:dyDescent="0.2">
      <c r="A4626" t="s">
        <v>4805</v>
      </c>
      <c r="B4626" t="s">
        <v>58</v>
      </c>
      <c r="C4626" t="s">
        <v>4806</v>
      </c>
      <c r="D4626" s="1">
        <v>36041</v>
      </c>
      <c r="E4626" s="1">
        <v>44242</v>
      </c>
      <c r="F4626" t="s">
        <v>19</v>
      </c>
      <c r="I4626">
        <v>100</v>
      </c>
      <c r="J4626">
        <v>0</v>
      </c>
      <c r="K4626">
        <v>0</v>
      </c>
      <c r="L4626">
        <v>885</v>
      </c>
      <c r="M4626">
        <v>885</v>
      </c>
      <c r="N4626" t="s">
        <v>20</v>
      </c>
      <c r="O4626" t="s">
        <v>4807</v>
      </c>
      <c r="P4626" t="s">
        <v>28</v>
      </c>
      <c r="Q4626" t="s">
        <v>34233</v>
      </c>
      <c r="R4626" t="s">
        <v>34233</v>
      </c>
      <c r="S4626" t="s">
        <v>33797</v>
      </c>
      <c r="T4626" t="s">
        <v>34393</v>
      </c>
      <c r="U4626" t="s">
        <v>32634</v>
      </c>
      <c r="V4626" t="s">
        <v>32781</v>
      </c>
      <c r="W4626">
        <v>177</v>
      </c>
      <c r="X4626">
        <v>2</v>
      </c>
      <c r="Y4626">
        <v>1</v>
      </c>
      <c r="AA4626">
        <v>7.5</v>
      </c>
      <c r="AC4626">
        <v>1</v>
      </c>
      <c r="AD4626" t="str">
        <f t="shared" si="716"/>
        <v/>
      </c>
      <c r="AE4626" t="str">
        <f t="shared" si="710"/>
        <v/>
      </c>
      <c r="AF4626" t="str">
        <f t="shared" si="717"/>
        <v/>
      </c>
      <c r="AG4626">
        <f>IF((S4626&lt;&gt;"tühi")*(AC4626&lt;&gt;""),AC4626,"")</f>
        <v>1</v>
      </c>
      <c r="AH4626">
        <f t="shared" si="714"/>
        <v>2.8</v>
      </c>
      <c r="AI4626">
        <v>0.14499999999999999</v>
      </c>
      <c r="AJ4626">
        <f t="shared" si="712"/>
        <v>0.40599999999999997</v>
      </c>
      <c r="AK4626" t="str">
        <f t="shared" si="715"/>
        <v/>
      </c>
      <c r="AL4626" t="str">
        <f t="shared" si="713"/>
        <v/>
      </c>
    </row>
    <row r="4627" spans="1:38" x14ac:dyDescent="0.2">
      <c r="A4627" t="s">
        <v>7106</v>
      </c>
      <c r="B4627" t="s">
        <v>58</v>
      </c>
      <c r="C4627" t="s">
        <v>7107</v>
      </c>
      <c r="D4627" s="1">
        <v>36234</v>
      </c>
      <c r="E4627" s="1">
        <v>43872</v>
      </c>
      <c r="F4627" t="s">
        <v>19</v>
      </c>
      <c r="I4627">
        <v>100</v>
      </c>
      <c r="J4627">
        <v>0</v>
      </c>
      <c r="K4627">
        <v>0</v>
      </c>
      <c r="L4627">
        <v>871</v>
      </c>
      <c r="M4627">
        <v>871</v>
      </c>
      <c r="N4627" t="s">
        <v>20</v>
      </c>
      <c r="O4627" t="s">
        <v>7108</v>
      </c>
      <c r="P4627" t="s">
        <v>28</v>
      </c>
      <c r="Q4627" t="s">
        <v>34233</v>
      </c>
      <c r="R4627" t="s">
        <v>34233</v>
      </c>
      <c r="S4627" t="s">
        <v>32628</v>
      </c>
      <c r="T4627" t="s">
        <v>34365</v>
      </c>
      <c r="AD4627" t="str">
        <f t="shared" si="716"/>
        <v/>
      </c>
      <c r="AE4627" t="str">
        <f t="shared" ref="AE4627:AE4690" si="718">IF((S4627="tühi")*(AC4627&lt;&gt;""),AC4627,"")</f>
        <v/>
      </c>
      <c r="AF4627" t="str">
        <f t="shared" si="717"/>
        <v/>
      </c>
      <c r="AG4627" s="17">
        <v>1</v>
      </c>
      <c r="AH4627">
        <f t="shared" si="714"/>
        <v>2.8</v>
      </c>
      <c r="AI4627">
        <v>0.14499999999999999</v>
      </c>
      <c r="AJ4627">
        <f t="shared" si="712"/>
        <v>0.40599999999999997</v>
      </c>
      <c r="AK4627" t="str">
        <f t="shared" si="715"/>
        <v/>
      </c>
      <c r="AL4627" t="str">
        <f t="shared" si="713"/>
        <v/>
      </c>
    </row>
    <row r="4628" spans="1:38" x14ac:dyDescent="0.2">
      <c r="A4628" t="s">
        <v>22057</v>
      </c>
      <c r="B4628" t="s">
        <v>58</v>
      </c>
      <c r="C4628" t="s">
        <v>22058</v>
      </c>
      <c r="D4628" s="1">
        <v>36041</v>
      </c>
      <c r="E4628" s="1">
        <v>44242</v>
      </c>
      <c r="F4628" t="s">
        <v>19</v>
      </c>
      <c r="I4628">
        <v>100</v>
      </c>
      <c r="J4628">
        <v>0</v>
      </c>
      <c r="K4628">
        <v>0</v>
      </c>
      <c r="L4628">
        <v>980</v>
      </c>
      <c r="M4628">
        <v>980</v>
      </c>
      <c r="N4628" t="s">
        <v>20</v>
      </c>
      <c r="O4628" t="s">
        <v>22059</v>
      </c>
      <c r="P4628" t="s">
        <v>28</v>
      </c>
      <c r="Q4628" s="9" t="s">
        <v>33775</v>
      </c>
      <c r="R4628">
        <v>2</v>
      </c>
      <c r="S4628" t="s">
        <v>33834</v>
      </c>
      <c r="T4628" t="s">
        <v>34365</v>
      </c>
      <c r="U4628" t="s">
        <v>32634</v>
      </c>
      <c r="V4628" t="s">
        <v>32707</v>
      </c>
      <c r="W4628">
        <v>290</v>
      </c>
      <c r="X4628">
        <v>2</v>
      </c>
      <c r="Y4628" t="s">
        <v>32654</v>
      </c>
      <c r="AA4628">
        <v>8.5</v>
      </c>
      <c r="AC4628">
        <v>1</v>
      </c>
      <c r="AD4628" t="str">
        <f t="shared" si="716"/>
        <v/>
      </c>
      <c r="AE4628" t="str">
        <f t="shared" si="718"/>
        <v/>
      </c>
      <c r="AF4628" t="str">
        <f t="shared" si="717"/>
        <v/>
      </c>
      <c r="AG4628">
        <f>IF((S4628&lt;&gt;"tühi")*(AC4628&lt;&gt;""),AC4628,"")</f>
        <v>1</v>
      </c>
      <c r="AH4628">
        <f t="shared" si="714"/>
        <v>2.8</v>
      </c>
      <c r="AI4628">
        <v>0.14499999999999999</v>
      </c>
      <c r="AJ4628">
        <f t="shared" si="712"/>
        <v>0.40599999999999997</v>
      </c>
      <c r="AK4628" t="str">
        <f t="shared" si="715"/>
        <v/>
      </c>
      <c r="AL4628" t="str">
        <f t="shared" si="713"/>
        <v/>
      </c>
    </row>
    <row r="4629" spans="1:38" x14ac:dyDescent="0.2">
      <c r="A4629" t="s">
        <v>22060</v>
      </c>
      <c r="B4629" t="s">
        <v>58</v>
      </c>
      <c r="C4629" t="s">
        <v>22061</v>
      </c>
      <c r="D4629" s="1">
        <v>36041</v>
      </c>
      <c r="E4629" s="1">
        <v>44239</v>
      </c>
      <c r="F4629" t="s">
        <v>19</v>
      </c>
      <c r="I4629">
        <v>100</v>
      </c>
      <c r="J4629">
        <v>0</v>
      </c>
      <c r="K4629">
        <v>0</v>
      </c>
      <c r="L4629">
        <v>1293</v>
      </c>
      <c r="M4629">
        <v>1293</v>
      </c>
      <c r="N4629" t="s">
        <v>20</v>
      </c>
      <c r="O4629" t="s">
        <v>22062</v>
      </c>
      <c r="P4629" t="s">
        <v>28</v>
      </c>
      <c r="Q4629" t="s">
        <v>32794</v>
      </c>
      <c r="R4629" t="s">
        <v>33782</v>
      </c>
      <c r="S4629" t="s">
        <v>32628</v>
      </c>
      <c r="T4629" t="s">
        <v>34365</v>
      </c>
      <c r="AD4629" t="str">
        <f t="shared" si="716"/>
        <v/>
      </c>
      <c r="AE4629" t="str">
        <f t="shared" si="718"/>
        <v/>
      </c>
      <c r="AF4629" t="str">
        <f t="shared" si="717"/>
        <v/>
      </c>
      <c r="AG4629" s="17">
        <v>1</v>
      </c>
      <c r="AH4629">
        <f t="shared" si="714"/>
        <v>2.8</v>
      </c>
      <c r="AI4629">
        <v>0.14499999999999999</v>
      </c>
      <c r="AJ4629">
        <f t="shared" si="712"/>
        <v>0.40599999999999997</v>
      </c>
      <c r="AK4629" t="str">
        <f t="shared" si="715"/>
        <v/>
      </c>
      <c r="AL4629" t="str">
        <f t="shared" si="713"/>
        <v/>
      </c>
    </row>
    <row r="4630" spans="1:38" x14ac:dyDescent="0.2">
      <c r="A4630" t="s">
        <v>4829</v>
      </c>
      <c r="B4630" t="s">
        <v>58</v>
      </c>
      <c r="C4630" t="s">
        <v>4830</v>
      </c>
      <c r="D4630" s="1">
        <v>36041</v>
      </c>
      <c r="E4630" s="1">
        <v>44242</v>
      </c>
      <c r="F4630" t="s">
        <v>19</v>
      </c>
      <c r="I4630">
        <v>100</v>
      </c>
      <c r="J4630">
        <v>0</v>
      </c>
      <c r="K4630">
        <v>0</v>
      </c>
      <c r="L4630">
        <v>934</v>
      </c>
      <c r="M4630">
        <v>934</v>
      </c>
      <c r="N4630" t="s">
        <v>20</v>
      </c>
      <c r="O4630" t="s">
        <v>4831</v>
      </c>
      <c r="P4630" t="s">
        <v>28</v>
      </c>
      <c r="Q4630" t="s">
        <v>34234</v>
      </c>
      <c r="R4630" t="s">
        <v>34235</v>
      </c>
      <c r="S4630" t="s">
        <v>33797</v>
      </c>
      <c r="T4630" t="s">
        <v>34365</v>
      </c>
      <c r="AD4630" t="str">
        <f t="shared" si="716"/>
        <v/>
      </c>
      <c r="AE4630" t="str">
        <f t="shared" si="718"/>
        <v/>
      </c>
      <c r="AF4630" t="str">
        <f t="shared" si="717"/>
        <v/>
      </c>
      <c r="AG4630" s="17">
        <v>1</v>
      </c>
      <c r="AH4630">
        <f t="shared" si="714"/>
        <v>2.8</v>
      </c>
      <c r="AI4630">
        <v>0.14499999999999999</v>
      </c>
      <c r="AJ4630">
        <f t="shared" si="712"/>
        <v>0.40599999999999997</v>
      </c>
      <c r="AK4630" t="str">
        <f t="shared" si="715"/>
        <v/>
      </c>
      <c r="AL4630" t="str">
        <f t="shared" si="713"/>
        <v/>
      </c>
    </row>
    <row r="4631" spans="1:38" x14ac:dyDescent="0.2">
      <c r="A4631" t="s">
        <v>4832</v>
      </c>
      <c r="B4631" t="s">
        <v>58</v>
      </c>
      <c r="C4631" t="s">
        <v>4833</v>
      </c>
      <c r="D4631" s="1">
        <v>36041</v>
      </c>
      <c r="E4631" s="1">
        <v>44242</v>
      </c>
      <c r="F4631" t="s">
        <v>19</v>
      </c>
      <c r="I4631">
        <v>100</v>
      </c>
      <c r="J4631">
        <v>0</v>
      </c>
      <c r="K4631">
        <v>0</v>
      </c>
      <c r="L4631">
        <v>833</v>
      </c>
      <c r="M4631">
        <v>833</v>
      </c>
      <c r="N4631" t="s">
        <v>20</v>
      </c>
      <c r="O4631" t="s">
        <v>4834</v>
      </c>
      <c r="P4631" t="s">
        <v>28</v>
      </c>
      <c r="Q4631" t="s">
        <v>34233</v>
      </c>
      <c r="R4631" t="s">
        <v>34233</v>
      </c>
      <c r="S4631" t="s">
        <v>32628</v>
      </c>
      <c r="T4631" t="s">
        <v>34357</v>
      </c>
      <c r="AD4631" t="str">
        <f t="shared" si="716"/>
        <v/>
      </c>
      <c r="AE4631" t="str">
        <f t="shared" si="718"/>
        <v/>
      </c>
      <c r="AF4631" t="str">
        <f t="shared" si="717"/>
        <v/>
      </c>
      <c r="AG4631" s="17">
        <v>1</v>
      </c>
      <c r="AH4631">
        <f t="shared" si="714"/>
        <v>2.8</v>
      </c>
      <c r="AI4631">
        <v>0.14499999999999999</v>
      </c>
      <c r="AJ4631">
        <f t="shared" si="712"/>
        <v>0.40599999999999997</v>
      </c>
      <c r="AK4631" t="str">
        <f t="shared" si="715"/>
        <v/>
      </c>
      <c r="AL4631" t="str">
        <f t="shared" si="713"/>
        <v/>
      </c>
    </row>
    <row r="4632" spans="1:38" x14ac:dyDescent="0.2">
      <c r="A4632" t="s">
        <v>26396</v>
      </c>
      <c r="B4632" t="s">
        <v>58</v>
      </c>
      <c r="C4632" t="s">
        <v>26397</v>
      </c>
      <c r="D4632" s="1">
        <v>41296</v>
      </c>
      <c r="E4632" s="1">
        <v>43456</v>
      </c>
      <c r="F4632" t="s">
        <v>19</v>
      </c>
      <c r="I4632">
        <v>100</v>
      </c>
      <c r="J4632">
        <v>0</v>
      </c>
      <c r="K4632">
        <v>0</v>
      </c>
      <c r="L4632">
        <v>898</v>
      </c>
      <c r="M4632">
        <v>898</v>
      </c>
      <c r="N4632" t="s">
        <v>20</v>
      </c>
      <c r="O4632" t="s">
        <v>26398</v>
      </c>
      <c r="P4632" t="s">
        <v>28</v>
      </c>
      <c r="Q4632" t="s">
        <v>34234</v>
      </c>
      <c r="R4632" t="s">
        <v>34235</v>
      </c>
      <c r="S4632" t="s">
        <v>33797</v>
      </c>
      <c r="T4632" t="s">
        <v>34365</v>
      </c>
      <c r="AD4632" t="str">
        <f t="shared" si="716"/>
        <v/>
      </c>
      <c r="AE4632" t="str">
        <f t="shared" si="718"/>
        <v/>
      </c>
      <c r="AF4632" t="str">
        <f t="shared" si="717"/>
        <v/>
      </c>
      <c r="AG4632" s="17">
        <v>1</v>
      </c>
      <c r="AH4632">
        <f t="shared" si="714"/>
        <v>2.8</v>
      </c>
      <c r="AI4632">
        <v>0.14499999999999999</v>
      </c>
      <c r="AJ4632">
        <f t="shared" si="712"/>
        <v>0.40599999999999997</v>
      </c>
      <c r="AK4632" t="str">
        <f t="shared" si="715"/>
        <v/>
      </c>
      <c r="AL4632" t="str">
        <f t="shared" si="713"/>
        <v/>
      </c>
    </row>
    <row r="4633" spans="1:38" x14ac:dyDescent="0.2">
      <c r="A4633" t="s">
        <v>4835</v>
      </c>
      <c r="B4633" t="s">
        <v>58</v>
      </c>
      <c r="C4633" t="s">
        <v>4836</v>
      </c>
      <c r="D4633" s="1">
        <v>36041</v>
      </c>
      <c r="E4633" s="1">
        <v>44242</v>
      </c>
      <c r="F4633" t="s">
        <v>19</v>
      </c>
      <c r="I4633">
        <v>100</v>
      </c>
      <c r="J4633">
        <v>0</v>
      </c>
      <c r="K4633">
        <v>0</v>
      </c>
      <c r="L4633">
        <v>915</v>
      </c>
      <c r="M4633">
        <v>915</v>
      </c>
      <c r="N4633" t="s">
        <v>20</v>
      </c>
      <c r="O4633" t="s">
        <v>4837</v>
      </c>
      <c r="P4633" t="s">
        <v>28</v>
      </c>
      <c r="Q4633" t="s">
        <v>34233</v>
      </c>
      <c r="R4633" t="s">
        <v>34233</v>
      </c>
      <c r="S4633" t="s">
        <v>33800</v>
      </c>
      <c r="T4633" t="s">
        <v>34365</v>
      </c>
      <c r="AD4633" t="str">
        <f t="shared" si="716"/>
        <v/>
      </c>
      <c r="AE4633" t="str">
        <f t="shared" si="718"/>
        <v/>
      </c>
      <c r="AF4633" t="str">
        <f t="shared" si="717"/>
        <v/>
      </c>
      <c r="AG4633" s="17">
        <v>1</v>
      </c>
      <c r="AH4633">
        <f t="shared" si="714"/>
        <v>2.8</v>
      </c>
      <c r="AI4633">
        <v>0.14499999999999999</v>
      </c>
      <c r="AJ4633">
        <f t="shared" si="712"/>
        <v>0.40599999999999997</v>
      </c>
      <c r="AK4633" t="str">
        <f t="shared" si="715"/>
        <v/>
      </c>
      <c r="AL4633" t="str">
        <f t="shared" si="713"/>
        <v/>
      </c>
    </row>
    <row r="4634" spans="1:38" x14ac:dyDescent="0.2">
      <c r="A4634" t="s">
        <v>8398</v>
      </c>
      <c r="B4634" t="s">
        <v>58</v>
      </c>
      <c r="C4634" t="s">
        <v>8399</v>
      </c>
      <c r="D4634" s="1">
        <v>36234</v>
      </c>
      <c r="E4634" s="1">
        <v>43872</v>
      </c>
      <c r="F4634" t="s">
        <v>19</v>
      </c>
      <c r="I4634">
        <v>100</v>
      </c>
      <c r="J4634">
        <v>0</v>
      </c>
      <c r="K4634">
        <v>0</v>
      </c>
      <c r="L4634">
        <v>799</v>
      </c>
      <c r="M4634">
        <v>799</v>
      </c>
      <c r="N4634" t="s">
        <v>20</v>
      </c>
      <c r="O4634" t="s">
        <v>8400</v>
      </c>
      <c r="P4634" t="s">
        <v>28</v>
      </c>
      <c r="Q4634" t="s">
        <v>34234</v>
      </c>
      <c r="R4634" t="s">
        <v>34235</v>
      </c>
      <c r="S4634" t="s">
        <v>32628</v>
      </c>
      <c r="T4634" t="s">
        <v>34365</v>
      </c>
      <c r="AD4634" t="str">
        <f t="shared" si="716"/>
        <v/>
      </c>
      <c r="AE4634" t="str">
        <f t="shared" si="718"/>
        <v/>
      </c>
      <c r="AF4634" t="str">
        <f t="shared" si="717"/>
        <v/>
      </c>
      <c r="AG4634" s="17">
        <v>1</v>
      </c>
      <c r="AH4634">
        <f t="shared" si="714"/>
        <v>2.8</v>
      </c>
      <c r="AI4634">
        <v>0.14499999999999999</v>
      </c>
      <c r="AJ4634">
        <f t="shared" si="712"/>
        <v>0.40599999999999997</v>
      </c>
      <c r="AK4634" t="str">
        <f t="shared" si="715"/>
        <v/>
      </c>
      <c r="AL4634" t="str">
        <f t="shared" si="713"/>
        <v/>
      </c>
    </row>
    <row r="4635" spans="1:38" x14ac:dyDescent="0.2">
      <c r="A4635" t="s">
        <v>4838</v>
      </c>
      <c r="B4635" t="s">
        <v>58</v>
      </c>
      <c r="C4635" t="s">
        <v>4839</v>
      </c>
      <c r="D4635" s="1">
        <v>36041</v>
      </c>
      <c r="E4635" s="1">
        <v>44239</v>
      </c>
      <c r="F4635" t="s">
        <v>19</v>
      </c>
      <c r="I4635">
        <v>100</v>
      </c>
      <c r="J4635">
        <v>0</v>
      </c>
      <c r="K4635">
        <v>0</v>
      </c>
      <c r="L4635">
        <v>905</v>
      </c>
      <c r="M4635">
        <v>905</v>
      </c>
      <c r="N4635" t="s">
        <v>20</v>
      </c>
      <c r="O4635" t="s">
        <v>4840</v>
      </c>
      <c r="P4635" t="s">
        <v>28</v>
      </c>
      <c r="Q4635" t="s">
        <v>34233</v>
      </c>
      <c r="R4635" t="s">
        <v>34233</v>
      </c>
      <c r="S4635" t="s">
        <v>33798</v>
      </c>
      <c r="T4635" t="s">
        <v>34365</v>
      </c>
      <c r="AD4635" t="str">
        <f t="shared" si="716"/>
        <v/>
      </c>
      <c r="AE4635" t="str">
        <f t="shared" si="718"/>
        <v/>
      </c>
      <c r="AF4635" t="str">
        <f t="shared" si="717"/>
        <v/>
      </c>
      <c r="AG4635" s="17">
        <v>1</v>
      </c>
      <c r="AH4635">
        <f t="shared" si="714"/>
        <v>2.8</v>
      </c>
      <c r="AI4635">
        <v>0.14499999999999999</v>
      </c>
      <c r="AJ4635">
        <f t="shared" si="712"/>
        <v>0.40599999999999997</v>
      </c>
      <c r="AK4635" t="str">
        <f t="shared" si="715"/>
        <v/>
      </c>
      <c r="AL4635" t="str">
        <f t="shared" si="713"/>
        <v/>
      </c>
    </row>
    <row r="4636" spans="1:38" x14ac:dyDescent="0.2">
      <c r="A4636" t="s">
        <v>4841</v>
      </c>
      <c r="B4636" t="s">
        <v>58</v>
      </c>
      <c r="C4636" t="s">
        <v>4842</v>
      </c>
      <c r="D4636" s="1">
        <v>36041</v>
      </c>
      <c r="E4636" s="1">
        <v>44239</v>
      </c>
      <c r="F4636" t="s">
        <v>19</v>
      </c>
      <c r="I4636">
        <v>100</v>
      </c>
      <c r="J4636">
        <v>0</v>
      </c>
      <c r="K4636">
        <v>0</v>
      </c>
      <c r="L4636">
        <v>980</v>
      </c>
      <c r="M4636">
        <v>980</v>
      </c>
      <c r="N4636" t="s">
        <v>20</v>
      </c>
      <c r="O4636" t="s">
        <v>4843</v>
      </c>
      <c r="P4636" t="s">
        <v>28</v>
      </c>
      <c r="Q4636" t="s">
        <v>34233</v>
      </c>
      <c r="R4636" t="s">
        <v>34233</v>
      </c>
      <c r="S4636" t="s">
        <v>33797</v>
      </c>
      <c r="T4636" t="s">
        <v>34365</v>
      </c>
      <c r="AD4636" t="str">
        <f t="shared" si="716"/>
        <v/>
      </c>
      <c r="AE4636" t="str">
        <f t="shared" si="718"/>
        <v/>
      </c>
      <c r="AF4636" t="str">
        <f t="shared" si="717"/>
        <v/>
      </c>
      <c r="AG4636" s="17">
        <v>1</v>
      </c>
      <c r="AH4636">
        <f t="shared" si="714"/>
        <v>2.8</v>
      </c>
      <c r="AI4636">
        <v>0.14499999999999999</v>
      </c>
      <c r="AJ4636">
        <f t="shared" si="712"/>
        <v>0.40599999999999997</v>
      </c>
      <c r="AK4636" t="str">
        <f t="shared" si="715"/>
        <v/>
      </c>
      <c r="AL4636" t="str">
        <f t="shared" si="713"/>
        <v/>
      </c>
    </row>
    <row r="4637" spans="1:38" x14ac:dyDescent="0.2">
      <c r="A4637" t="s">
        <v>7629</v>
      </c>
      <c r="B4637" t="s">
        <v>58</v>
      </c>
      <c r="C4637" t="s">
        <v>7630</v>
      </c>
      <c r="D4637" s="1">
        <v>36242</v>
      </c>
      <c r="E4637" s="1">
        <v>43872</v>
      </c>
      <c r="F4637" t="s">
        <v>19</v>
      </c>
      <c r="I4637">
        <v>100</v>
      </c>
      <c r="J4637">
        <v>0</v>
      </c>
      <c r="K4637">
        <v>0</v>
      </c>
      <c r="L4637">
        <v>871</v>
      </c>
      <c r="M4637">
        <v>871</v>
      </c>
      <c r="N4637" t="s">
        <v>20</v>
      </c>
      <c r="O4637" t="s">
        <v>7631</v>
      </c>
      <c r="P4637" t="s">
        <v>28</v>
      </c>
      <c r="Q4637" t="s">
        <v>34233</v>
      </c>
      <c r="R4637" t="s">
        <v>34233</v>
      </c>
      <c r="S4637" t="s">
        <v>32628</v>
      </c>
      <c r="T4637" t="s">
        <v>34357</v>
      </c>
      <c r="AD4637" t="str">
        <f t="shared" si="716"/>
        <v/>
      </c>
      <c r="AE4637" t="str">
        <f t="shared" si="718"/>
        <v/>
      </c>
      <c r="AF4637" t="str">
        <f t="shared" si="717"/>
        <v/>
      </c>
      <c r="AG4637" s="17">
        <v>1</v>
      </c>
      <c r="AH4637">
        <f t="shared" si="714"/>
        <v>2.8</v>
      </c>
      <c r="AI4637">
        <v>0.14499999999999999</v>
      </c>
      <c r="AJ4637">
        <f t="shared" si="712"/>
        <v>0.40599999999999997</v>
      </c>
      <c r="AK4637" t="str">
        <f t="shared" si="715"/>
        <v/>
      </c>
      <c r="AL4637" t="str">
        <f t="shared" si="713"/>
        <v/>
      </c>
    </row>
    <row r="4638" spans="1:38" x14ac:dyDescent="0.2">
      <c r="A4638" t="s">
        <v>7632</v>
      </c>
      <c r="B4638" t="s">
        <v>58</v>
      </c>
      <c r="C4638" t="s">
        <v>7633</v>
      </c>
      <c r="D4638" s="1">
        <v>36234</v>
      </c>
      <c r="E4638" s="1">
        <v>43872</v>
      </c>
      <c r="F4638" t="s">
        <v>19</v>
      </c>
      <c r="I4638">
        <v>100</v>
      </c>
      <c r="J4638">
        <v>0</v>
      </c>
      <c r="K4638">
        <v>0</v>
      </c>
      <c r="L4638">
        <v>814</v>
      </c>
      <c r="M4638">
        <v>814</v>
      </c>
      <c r="N4638" t="s">
        <v>20</v>
      </c>
      <c r="O4638" t="s">
        <v>7634</v>
      </c>
      <c r="P4638" t="s">
        <v>28</v>
      </c>
      <c r="Q4638" t="s">
        <v>34233</v>
      </c>
      <c r="R4638" t="s">
        <v>34233</v>
      </c>
      <c r="S4638" t="s">
        <v>33797</v>
      </c>
      <c r="T4638" t="s">
        <v>34357</v>
      </c>
      <c r="AD4638" t="str">
        <f t="shared" si="716"/>
        <v/>
      </c>
      <c r="AE4638" t="str">
        <f t="shared" si="718"/>
        <v/>
      </c>
      <c r="AF4638" t="str">
        <f t="shared" si="717"/>
        <v/>
      </c>
      <c r="AG4638" s="17">
        <v>1</v>
      </c>
      <c r="AH4638">
        <f t="shared" si="714"/>
        <v>2.8</v>
      </c>
      <c r="AI4638">
        <v>0.14499999999999999</v>
      </c>
      <c r="AJ4638">
        <f t="shared" si="712"/>
        <v>0.40599999999999997</v>
      </c>
      <c r="AK4638" t="str">
        <f t="shared" si="715"/>
        <v/>
      </c>
      <c r="AL4638" t="str">
        <f t="shared" si="713"/>
        <v/>
      </c>
    </row>
    <row r="4639" spans="1:38" x14ac:dyDescent="0.2">
      <c r="A4639" t="s">
        <v>7635</v>
      </c>
      <c r="B4639" t="s">
        <v>58</v>
      </c>
      <c r="C4639" t="s">
        <v>7636</v>
      </c>
      <c r="D4639" s="1">
        <v>36234</v>
      </c>
      <c r="E4639" s="1">
        <v>43872</v>
      </c>
      <c r="F4639" t="s">
        <v>19</v>
      </c>
      <c r="I4639">
        <v>100</v>
      </c>
      <c r="J4639">
        <v>0</v>
      </c>
      <c r="K4639">
        <v>0</v>
      </c>
      <c r="L4639">
        <v>821</v>
      </c>
      <c r="M4639">
        <v>821</v>
      </c>
      <c r="N4639" t="s">
        <v>20</v>
      </c>
      <c r="O4639" t="s">
        <v>7637</v>
      </c>
      <c r="P4639" t="s">
        <v>28</v>
      </c>
      <c r="Q4639" t="s">
        <v>34233</v>
      </c>
      <c r="R4639" t="s">
        <v>34233</v>
      </c>
      <c r="S4639" t="s">
        <v>32628</v>
      </c>
      <c r="T4639" t="s">
        <v>34365</v>
      </c>
      <c r="U4639" t="s">
        <v>33071</v>
      </c>
      <c r="V4639" t="s">
        <v>32696</v>
      </c>
      <c r="W4639">
        <v>164</v>
      </c>
      <c r="Y4639">
        <v>1</v>
      </c>
      <c r="AA4639">
        <v>7.5</v>
      </c>
      <c r="AC4639">
        <v>1</v>
      </c>
      <c r="AD4639" t="str">
        <f t="shared" si="716"/>
        <v/>
      </c>
      <c r="AE4639" t="str">
        <f t="shared" si="718"/>
        <v/>
      </c>
      <c r="AF4639" t="str">
        <f t="shared" si="717"/>
        <v/>
      </c>
      <c r="AG4639">
        <f>IF((S4639&lt;&gt;"tühi")*(AC4639&lt;&gt;""),AC4639,"")</f>
        <v>1</v>
      </c>
      <c r="AH4639">
        <f t="shared" si="714"/>
        <v>2.8</v>
      </c>
      <c r="AI4639">
        <v>0.14499999999999999</v>
      </c>
      <c r="AJ4639">
        <f t="shared" si="712"/>
        <v>0.40599999999999997</v>
      </c>
      <c r="AK4639" t="str">
        <f t="shared" si="715"/>
        <v/>
      </c>
      <c r="AL4639" t="str">
        <f t="shared" si="713"/>
        <v/>
      </c>
    </row>
    <row r="4640" spans="1:38" x14ac:dyDescent="0.2">
      <c r="A4640" t="s">
        <v>7638</v>
      </c>
      <c r="B4640" t="s">
        <v>58</v>
      </c>
      <c r="C4640" t="s">
        <v>7639</v>
      </c>
      <c r="D4640" s="1">
        <v>36234</v>
      </c>
      <c r="E4640" s="1">
        <v>43872</v>
      </c>
      <c r="F4640" t="s">
        <v>19</v>
      </c>
      <c r="I4640">
        <v>100</v>
      </c>
      <c r="J4640">
        <v>0</v>
      </c>
      <c r="K4640">
        <v>0</v>
      </c>
      <c r="L4640">
        <v>866</v>
      </c>
      <c r="M4640">
        <v>866</v>
      </c>
      <c r="N4640" t="s">
        <v>20</v>
      </c>
      <c r="O4640" t="s">
        <v>7640</v>
      </c>
      <c r="P4640" t="s">
        <v>28</v>
      </c>
      <c r="Q4640" t="s">
        <v>34233</v>
      </c>
      <c r="R4640" t="s">
        <v>34233</v>
      </c>
      <c r="S4640" t="s">
        <v>32628</v>
      </c>
      <c r="T4640" t="s">
        <v>34357</v>
      </c>
      <c r="AD4640" t="str">
        <f t="shared" si="716"/>
        <v/>
      </c>
      <c r="AE4640" t="str">
        <f t="shared" si="718"/>
        <v/>
      </c>
      <c r="AF4640" t="str">
        <f t="shared" si="717"/>
        <v/>
      </c>
      <c r="AG4640" s="17">
        <v>1</v>
      </c>
      <c r="AH4640">
        <f t="shared" si="714"/>
        <v>2.8</v>
      </c>
      <c r="AI4640">
        <v>0.14499999999999999</v>
      </c>
      <c r="AJ4640">
        <f t="shared" si="712"/>
        <v>0.40599999999999997</v>
      </c>
      <c r="AK4640" t="str">
        <f t="shared" si="715"/>
        <v/>
      </c>
      <c r="AL4640" t="str">
        <f t="shared" si="713"/>
        <v/>
      </c>
    </row>
    <row r="4641" spans="1:38" x14ac:dyDescent="0.2">
      <c r="A4641" t="s">
        <v>7668</v>
      </c>
      <c r="B4641" t="s">
        <v>58</v>
      </c>
      <c r="C4641" t="s">
        <v>7669</v>
      </c>
      <c r="D4641" s="1">
        <v>36234</v>
      </c>
      <c r="E4641" s="1">
        <v>43456</v>
      </c>
      <c r="F4641" t="s">
        <v>19</v>
      </c>
      <c r="I4641">
        <v>100</v>
      </c>
      <c r="J4641">
        <v>0</v>
      </c>
      <c r="K4641">
        <v>0</v>
      </c>
      <c r="L4641">
        <v>912</v>
      </c>
      <c r="M4641">
        <v>912</v>
      </c>
      <c r="N4641" t="s">
        <v>20</v>
      </c>
      <c r="O4641" t="s">
        <v>7670</v>
      </c>
      <c r="P4641" t="s">
        <v>28</v>
      </c>
      <c r="Q4641" t="s">
        <v>34233</v>
      </c>
      <c r="R4641" t="s">
        <v>34233</v>
      </c>
      <c r="S4641" t="s">
        <v>33800</v>
      </c>
      <c r="T4641" t="s">
        <v>34365</v>
      </c>
      <c r="AD4641" t="str">
        <f t="shared" si="716"/>
        <v/>
      </c>
      <c r="AE4641" t="str">
        <f t="shared" si="718"/>
        <v/>
      </c>
      <c r="AF4641" t="str">
        <f t="shared" si="717"/>
        <v/>
      </c>
      <c r="AG4641" s="17">
        <v>1</v>
      </c>
      <c r="AH4641">
        <f t="shared" si="714"/>
        <v>2.8</v>
      </c>
      <c r="AI4641">
        <v>0.14499999999999999</v>
      </c>
      <c r="AJ4641">
        <f t="shared" si="712"/>
        <v>0.40599999999999997</v>
      </c>
      <c r="AK4641" t="str">
        <f t="shared" si="715"/>
        <v/>
      </c>
      <c r="AL4641" t="str">
        <f t="shared" si="713"/>
        <v/>
      </c>
    </row>
    <row r="4642" spans="1:38" x14ac:dyDescent="0.2">
      <c r="A4642" t="s">
        <v>31226</v>
      </c>
      <c r="B4642" t="s">
        <v>58</v>
      </c>
      <c r="C4642" t="s">
        <v>31227</v>
      </c>
      <c r="D4642" s="1">
        <v>43859</v>
      </c>
      <c r="E4642" s="1">
        <v>43951</v>
      </c>
      <c r="F4642" t="s">
        <v>26</v>
      </c>
      <c r="I4642">
        <v>100</v>
      </c>
      <c r="J4642">
        <v>0</v>
      </c>
      <c r="K4642">
        <v>0</v>
      </c>
      <c r="L4642">
        <v>1861</v>
      </c>
      <c r="M4642">
        <v>1861</v>
      </c>
      <c r="N4642" t="s">
        <v>20</v>
      </c>
      <c r="O4642" t="s">
        <v>31228</v>
      </c>
      <c r="P4642" t="s">
        <v>44</v>
      </c>
      <c r="Q4642" t="s">
        <v>34233</v>
      </c>
      <c r="R4642" t="s">
        <v>34233</v>
      </c>
      <c r="S4642" t="s">
        <v>34233</v>
      </c>
      <c r="T4642" t="s">
        <v>34233</v>
      </c>
      <c r="AD4642" t="str">
        <f t="shared" si="716"/>
        <v/>
      </c>
      <c r="AE4642" t="str">
        <f t="shared" si="718"/>
        <v/>
      </c>
      <c r="AF4642" t="str">
        <f t="shared" si="717"/>
        <v/>
      </c>
      <c r="AG4642" t="str">
        <f>IF((S4642&lt;&gt;"tühi")*(AC4642&lt;&gt;""),AC4642,"")</f>
        <v/>
      </c>
      <c r="AH4642" t="str">
        <f t="shared" si="714"/>
        <v/>
      </c>
      <c r="AI4642">
        <v>0.14499999999999999</v>
      </c>
      <c r="AJ4642" t="str">
        <f t="shared" si="712"/>
        <v/>
      </c>
      <c r="AK4642" t="str">
        <f t="shared" si="715"/>
        <v/>
      </c>
      <c r="AL4642" t="str">
        <f t="shared" si="713"/>
        <v/>
      </c>
    </row>
    <row r="4643" spans="1:38" x14ac:dyDescent="0.2">
      <c r="A4643" t="s">
        <v>31693</v>
      </c>
      <c r="B4643" t="s">
        <v>58</v>
      </c>
      <c r="C4643" t="s">
        <v>31694</v>
      </c>
      <c r="D4643" s="1">
        <v>44145</v>
      </c>
      <c r="E4643" s="1">
        <v>44546</v>
      </c>
      <c r="F4643" t="s">
        <v>26</v>
      </c>
      <c r="I4643">
        <v>100</v>
      </c>
      <c r="J4643">
        <v>0</v>
      </c>
      <c r="K4643">
        <v>0</v>
      </c>
      <c r="L4643">
        <v>2063</v>
      </c>
      <c r="M4643">
        <v>2063</v>
      </c>
      <c r="N4643" t="s">
        <v>20</v>
      </c>
      <c r="O4643" t="s">
        <v>31695</v>
      </c>
      <c r="P4643" t="s">
        <v>44</v>
      </c>
      <c r="Q4643" t="s">
        <v>34233</v>
      </c>
      <c r="R4643" t="s">
        <v>34233</v>
      </c>
      <c r="S4643" t="s">
        <v>34233</v>
      </c>
      <c r="T4643" t="s">
        <v>34233</v>
      </c>
      <c r="AD4643" t="str">
        <f t="shared" si="716"/>
        <v/>
      </c>
      <c r="AE4643" t="str">
        <f t="shared" si="718"/>
        <v/>
      </c>
      <c r="AF4643" t="str">
        <f t="shared" si="717"/>
        <v/>
      </c>
      <c r="AG4643" t="str">
        <f>IF((S4643&lt;&gt;"tühi")*(AC4643&lt;&gt;""),AC4643,"")</f>
        <v/>
      </c>
      <c r="AH4643" t="str">
        <f t="shared" si="714"/>
        <v/>
      </c>
      <c r="AI4643">
        <v>0.14499999999999999</v>
      </c>
      <c r="AJ4643" t="str">
        <f t="shared" si="712"/>
        <v/>
      </c>
      <c r="AK4643" t="str">
        <f t="shared" si="715"/>
        <v/>
      </c>
      <c r="AL4643" t="str">
        <f t="shared" si="713"/>
        <v/>
      </c>
    </row>
    <row r="4644" spans="1:38" x14ac:dyDescent="0.2">
      <c r="A4644" t="s">
        <v>29537</v>
      </c>
      <c r="B4644" t="s">
        <v>58</v>
      </c>
      <c r="C4644" t="s">
        <v>29538</v>
      </c>
      <c r="D4644" s="1">
        <v>43165</v>
      </c>
      <c r="E4644" s="1">
        <v>44546</v>
      </c>
      <c r="F4644" t="s">
        <v>889</v>
      </c>
      <c r="I4644">
        <v>100</v>
      </c>
      <c r="J4644">
        <v>0</v>
      </c>
      <c r="K4644">
        <v>0</v>
      </c>
      <c r="L4644">
        <v>1192</v>
      </c>
      <c r="M4644">
        <v>1192</v>
      </c>
      <c r="N4644" t="s">
        <v>20</v>
      </c>
      <c r="O4644" t="s">
        <v>29539</v>
      </c>
      <c r="P4644" t="s">
        <v>44</v>
      </c>
      <c r="Q4644" t="s">
        <v>34233</v>
      </c>
      <c r="R4644" t="s">
        <v>34233</v>
      </c>
      <c r="S4644" t="s">
        <v>33942</v>
      </c>
      <c r="T4644" t="s">
        <v>34233</v>
      </c>
      <c r="V4644" t="s">
        <v>33080</v>
      </c>
      <c r="AD4644" t="str">
        <f t="shared" si="716"/>
        <v/>
      </c>
      <c r="AE4644" t="str">
        <f t="shared" si="718"/>
        <v/>
      </c>
      <c r="AF4644" t="str">
        <f t="shared" si="717"/>
        <v/>
      </c>
      <c r="AG4644" t="str">
        <f>IF((S4644&lt;&gt;"tühi")*(AC4644&lt;&gt;""),AC4644,"")</f>
        <v/>
      </c>
      <c r="AH4644" t="str">
        <f t="shared" si="714"/>
        <v/>
      </c>
      <c r="AI4644">
        <v>0.14499999999999999</v>
      </c>
      <c r="AJ4644" t="str">
        <f t="shared" si="712"/>
        <v/>
      </c>
      <c r="AK4644" t="str">
        <f t="shared" si="715"/>
        <v/>
      </c>
      <c r="AL4644" t="str">
        <f t="shared" si="713"/>
        <v/>
      </c>
    </row>
    <row r="4645" spans="1:38" x14ac:dyDescent="0.2">
      <c r="A4645" t="s">
        <v>8407</v>
      </c>
      <c r="B4645" t="s">
        <v>58</v>
      </c>
      <c r="C4645" t="s">
        <v>8408</v>
      </c>
      <c r="D4645" s="1">
        <v>36234</v>
      </c>
      <c r="E4645" s="1">
        <v>43871</v>
      </c>
      <c r="F4645" t="s">
        <v>19</v>
      </c>
      <c r="I4645">
        <v>100</v>
      </c>
      <c r="J4645">
        <v>0</v>
      </c>
      <c r="K4645">
        <v>0</v>
      </c>
      <c r="L4645">
        <v>738</v>
      </c>
      <c r="M4645">
        <v>738</v>
      </c>
      <c r="N4645" t="s">
        <v>20</v>
      </c>
      <c r="O4645" t="s">
        <v>8409</v>
      </c>
      <c r="P4645" t="s">
        <v>28</v>
      </c>
      <c r="Q4645" t="s">
        <v>34233</v>
      </c>
      <c r="R4645" t="s">
        <v>34233</v>
      </c>
      <c r="S4645" t="s">
        <v>32628</v>
      </c>
      <c r="T4645" t="s">
        <v>34357</v>
      </c>
      <c r="U4645" t="s">
        <v>32634</v>
      </c>
      <c r="V4645" t="s">
        <v>33081</v>
      </c>
      <c r="W4645">
        <v>160</v>
      </c>
      <c r="X4645">
        <v>1.5</v>
      </c>
      <c r="Y4645" t="s">
        <v>32661</v>
      </c>
      <c r="Z4645">
        <v>300</v>
      </c>
      <c r="AA4645">
        <v>8.5</v>
      </c>
      <c r="AB4645">
        <v>21.7</v>
      </c>
      <c r="AC4645">
        <v>1</v>
      </c>
      <c r="AD4645" t="str">
        <f t="shared" si="716"/>
        <v/>
      </c>
      <c r="AE4645" t="str">
        <f t="shared" si="718"/>
        <v/>
      </c>
      <c r="AF4645" t="str">
        <f t="shared" si="717"/>
        <v/>
      </c>
      <c r="AG4645">
        <f>IF((S4645&lt;&gt;"tühi")*(AC4645&lt;&gt;""),AC4645,"")</f>
        <v>1</v>
      </c>
      <c r="AH4645">
        <f t="shared" si="714"/>
        <v>2.8</v>
      </c>
      <c r="AI4645">
        <v>0.14499999999999999</v>
      </c>
      <c r="AJ4645">
        <f t="shared" si="712"/>
        <v>0.40599999999999997</v>
      </c>
      <c r="AK4645" t="str">
        <f t="shared" si="715"/>
        <v/>
      </c>
      <c r="AL4645" t="str">
        <f t="shared" si="713"/>
        <v/>
      </c>
    </row>
    <row r="4646" spans="1:38" x14ac:dyDescent="0.2">
      <c r="A4646" t="s">
        <v>8321</v>
      </c>
      <c r="B4646" t="s">
        <v>58</v>
      </c>
      <c r="C4646" t="s">
        <v>8322</v>
      </c>
      <c r="D4646" s="1">
        <v>36234</v>
      </c>
      <c r="E4646" s="1">
        <v>43872</v>
      </c>
      <c r="F4646" t="s">
        <v>19</v>
      </c>
      <c r="I4646">
        <v>100</v>
      </c>
      <c r="J4646">
        <v>0</v>
      </c>
      <c r="K4646">
        <v>0</v>
      </c>
      <c r="L4646">
        <v>845</v>
      </c>
      <c r="M4646">
        <v>845</v>
      </c>
      <c r="N4646" t="s">
        <v>20</v>
      </c>
      <c r="O4646" t="s">
        <v>8323</v>
      </c>
      <c r="P4646" t="s">
        <v>28</v>
      </c>
      <c r="Q4646" t="s">
        <v>32794</v>
      </c>
      <c r="R4646" t="s">
        <v>33782</v>
      </c>
      <c r="S4646" t="s">
        <v>32628</v>
      </c>
      <c r="T4646" t="s">
        <v>34365</v>
      </c>
      <c r="AD4646" t="str">
        <f t="shared" si="716"/>
        <v/>
      </c>
      <c r="AE4646" t="str">
        <f t="shared" si="718"/>
        <v/>
      </c>
      <c r="AF4646" t="str">
        <f t="shared" si="717"/>
        <v/>
      </c>
      <c r="AG4646" s="17">
        <v>1</v>
      </c>
      <c r="AH4646">
        <f t="shared" si="714"/>
        <v>2.8</v>
      </c>
      <c r="AI4646">
        <v>0.14499999999999999</v>
      </c>
      <c r="AJ4646">
        <f t="shared" si="712"/>
        <v>0.40599999999999997</v>
      </c>
      <c r="AK4646" t="str">
        <f t="shared" si="715"/>
        <v/>
      </c>
      <c r="AL4646" t="str">
        <f t="shared" si="713"/>
        <v/>
      </c>
    </row>
    <row r="4647" spans="1:38" x14ac:dyDescent="0.2">
      <c r="A4647" t="s">
        <v>8324</v>
      </c>
      <c r="B4647" t="s">
        <v>58</v>
      </c>
      <c r="C4647" t="s">
        <v>8325</v>
      </c>
      <c r="D4647" s="1">
        <v>36234</v>
      </c>
      <c r="E4647" s="1">
        <v>43888</v>
      </c>
      <c r="F4647" t="s">
        <v>19</v>
      </c>
      <c r="I4647">
        <v>100</v>
      </c>
      <c r="J4647">
        <v>0</v>
      </c>
      <c r="K4647">
        <v>0</v>
      </c>
      <c r="L4647">
        <v>951</v>
      </c>
      <c r="M4647">
        <v>951</v>
      </c>
      <c r="N4647" t="s">
        <v>20</v>
      </c>
      <c r="O4647" t="s">
        <v>8326</v>
      </c>
      <c r="P4647" t="s">
        <v>28</v>
      </c>
      <c r="Q4647" t="s">
        <v>34233</v>
      </c>
      <c r="R4647" t="s">
        <v>34233</v>
      </c>
      <c r="S4647" t="s">
        <v>32628</v>
      </c>
      <c r="T4647" t="s">
        <v>34357</v>
      </c>
      <c r="U4647" t="s">
        <v>32634</v>
      </c>
      <c r="V4647" t="s">
        <v>32707</v>
      </c>
      <c r="W4647">
        <v>190</v>
      </c>
      <c r="X4647">
        <v>2</v>
      </c>
      <c r="Y4647">
        <v>1</v>
      </c>
      <c r="AA4647">
        <v>8.5</v>
      </c>
      <c r="AC4647">
        <v>1</v>
      </c>
      <c r="AD4647" t="str">
        <f t="shared" si="716"/>
        <v/>
      </c>
      <c r="AE4647" t="str">
        <f t="shared" si="718"/>
        <v/>
      </c>
      <c r="AF4647" t="str">
        <f t="shared" si="717"/>
        <v/>
      </c>
      <c r="AG4647">
        <f>IF((S4647&lt;&gt;"tühi")*(AC4647&lt;&gt;""),AC4647,"")</f>
        <v>1</v>
      </c>
      <c r="AH4647">
        <f t="shared" si="714"/>
        <v>2.8</v>
      </c>
      <c r="AI4647">
        <v>0.14499999999999999</v>
      </c>
      <c r="AJ4647">
        <f t="shared" si="712"/>
        <v>0.40599999999999997</v>
      </c>
      <c r="AK4647" t="str">
        <f t="shared" si="715"/>
        <v/>
      </c>
      <c r="AL4647" t="str">
        <f t="shared" si="713"/>
        <v/>
      </c>
    </row>
    <row r="4648" spans="1:38" x14ac:dyDescent="0.2">
      <c r="A4648" t="s">
        <v>8327</v>
      </c>
      <c r="B4648" t="s">
        <v>58</v>
      </c>
      <c r="C4648" t="s">
        <v>8328</v>
      </c>
      <c r="D4648" s="1">
        <v>36234</v>
      </c>
      <c r="E4648" s="1">
        <v>43456</v>
      </c>
      <c r="F4648" t="s">
        <v>19</v>
      </c>
      <c r="I4648">
        <v>100</v>
      </c>
      <c r="J4648">
        <v>0</v>
      </c>
      <c r="K4648">
        <v>0</v>
      </c>
      <c r="L4648">
        <v>975</v>
      </c>
      <c r="M4648">
        <v>975</v>
      </c>
      <c r="N4648" t="s">
        <v>20</v>
      </c>
      <c r="O4648" t="s">
        <v>8329</v>
      </c>
      <c r="P4648" t="s">
        <v>28</v>
      </c>
      <c r="Q4648" t="s">
        <v>34233</v>
      </c>
      <c r="R4648" t="s">
        <v>34233</v>
      </c>
      <c r="S4648" t="s">
        <v>33797</v>
      </c>
      <c r="T4648" t="s">
        <v>34357</v>
      </c>
      <c r="AD4648" t="str">
        <f t="shared" si="716"/>
        <v/>
      </c>
      <c r="AE4648" t="str">
        <f t="shared" si="718"/>
        <v/>
      </c>
      <c r="AF4648" t="str">
        <f t="shared" si="717"/>
        <v/>
      </c>
      <c r="AG4648" s="17">
        <v>1</v>
      </c>
      <c r="AH4648">
        <f t="shared" si="714"/>
        <v>2.8</v>
      </c>
      <c r="AI4648">
        <v>0.14499999999999999</v>
      </c>
      <c r="AJ4648">
        <f t="shared" si="712"/>
        <v>0.40599999999999997</v>
      </c>
      <c r="AK4648" t="str">
        <f t="shared" si="715"/>
        <v/>
      </c>
      <c r="AL4648" t="str">
        <f t="shared" si="713"/>
        <v/>
      </c>
    </row>
    <row r="4649" spans="1:38" x14ac:dyDescent="0.2">
      <c r="A4649" t="s">
        <v>8893</v>
      </c>
      <c r="B4649" t="s">
        <v>58</v>
      </c>
      <c r="C4649" t="s">
        <v>8894</v>
      </c>
      <c r="D4649" s="1">
        <v>36242</v>
      </c>
      <c r="E4649" s="1">
        <v>43872</v>
      </c>
      <c r="F4649" t="s">
        <v>19</v>
      </c>
      <c r="I4649">
        <v>100</v>
      </c>
      <c r="J4649">
        <v>0</v>
      </c>
      <c r="K4649">
        <v>0</v>
      </c>
      <c r="L4649">
        <v>938</v>
      </c>
      <c r="M4649">
        <v>938</v>
      </c>
      <c r="N4649" t="s">
        <v>20</v>
      </c>
      <c r="O4649" t="s">
        <v>8895</v>
      </c>
      <c r="P4649" t="s">
        <v>28</v>
      </c>
      <c r="Q4649" t="s">
        <v>34233</v>
      </c>
      <c r="R4649" t="s">
        <v>34233</v>
      </c>
      <c r="S4649" t="s">
        <v>33797</v>
      </c>
      <c r="T4649" t="s">
        <v>34365</v>
      </c>
      <c r="AD4649" t="str">
        <f t="shared" si="716"/>
        <v/>
      </c>
      <c r="AE4649" t="str">
        <f t="shared" si="718"/>
        <v/>
      </c>
      <c r="AF4649" t="str">
        <f t="shared" si="717"/>
        <v/>
      </c>
      <c r="AG4649" s="17">
        <v>1</v>
      </c>
      <c r="AH4649">
        <f t="shared" si="714"/>
        <v>2.8</v>
      </c>
      <c r="AI4649">
        <v>0.14499999999999999</v>
      </c>
      <c r="AJ4649">
        <f t="shared" si="712"/>
        <v>0.40599999999999997</v>
      </c>
      <c r="AK4649" t="str">
        <f t="shared" si="715"/>
        <v/>
      </c>
      <c r="AL4649" t="str">
        <f t="shared" si="713"/>
        <v/>
      </c>
    </row>
    <row r="4650" spans="1:38" x14ac:dyDescent="0.2">
      <c r="A4650" t="s">
        <v>29540</v>
      </c>
      <c r="B4650" t="s">
        <v>58</v>
      </c>
      <c r="C4650" t="s">
        <v>29541</v>
      </c>
      <c r="D4650" s="1">
        <v>43165</v>
      </c>
      <c r="E4650" s="1">
        <v>43456</v>
      </c>
      <c r="F4650" t="s">
        <v>19</v>
      </c>
      <c r="I4650">
        <v>100</v>
      </c>
      <c r="J4650">
        <v>0</v>
      </c>
      <c r="K4650">
        <v>0</v>
      </c>
      <c r="L4650">
        <v>1299</v>
      </c>
      <c r="M4650">
        <v>1299</v>
      </c>
      <c r="N4650" t="s">
        <v>20</v>
      </c>
      <c r="O4650" t="s">
        <v>29542</v>
      </c>
      <c r="P4650" t="s">
        <v>28</v>
      </c>
      <c r="Q4650" t="s">
        <v>34234</v>
      </c>
      <c r="R4650" t="s">
        <v>33762</v>
      </c>
      <c r="S4650" t="s">
        <v>33942</v>
      </c>
      <c r="T4650" t="s">
        <v>34233</v>
      </c>
      <c r="U4650" t="s">
        <v>32634</v>
      </c>
      <c r="V4650" t="s">
        <v>33080</v>
      </c>
      <c r="W4650">
        <v>250</v>
      </c>
      <c r="X4650">
        <v>2</v>
      </c>
      <c r="Y4650" t="s">
        <v>32654</v>
      </c>
      <c r="Z4650">
        <v>500</v>
      </c>
      <c r="AA4650">
        <v>8.5</v>
      </c>
      <c r="AB4650">
        <v>19.2</v>
      </c>
      <c r="AC4650">
        <v>1</v>
      </c>
      <c r="AD4650" t="str">
        <f t="shared" si="716"/>
        <v/>
      </c>
      <c r="AE4650">
        <f t="shared" si="718"/>
        <v>1</v>
      </c>
      <c r="AF4650" t="str">
        <f t="shared" si="717"/>
        <v/>
      </c>
      <c r="AG4650" t="str">
        <f>IF((S4650&lt;&gt;"tühi")*(AC4650&lt;&gt;""),AC4650,"")</f>
        <v/>
      </c>
      <c r="AH4650" t="str">
        <f t="shared" si="714"/>
        <v/>
      </c>
      <c r="AI4650">
        <v>0.14499999999999999</v>
      </c>
      <c r="AJ4650" t="str">
        <f t="shared" ref="AJ4650:AJ4713" si="719">IF(COUNTBLANK(AH4650),"",AH4650*AI4650)</f>
        <v/>
      </c>
      <c r="AK4650">
        <f t="shared" si="715"/>
        <v>2.8</v>
      </c>
      <c r="AL4650">
        <f t="shared" si="713"/>
        <v>0.40599999999999997</v>
      </c>
    </row>
    <row r="4651" spans="1:38" x14ac:dyDescent="0.2">
      <c r="A4651" t="s">
        <v>8795</v>
      </c>
      <c r="B4651" t="s">
        <v>58</v>
      </c>
      <c r="C4651" t="s">
        <v>8796</v>
      </c>
      <c r="D4651" s="1">
        <v>36242</v>
      </c>
      <c r="E4651" s="1">
        <v>43872</v>
      </c>
      <c r="F4651" t="s">
        <v>19</v>
      </c>
      <c r="I4651">
        <v>100</v>
      </c>
      <c r="J4651">
        <v>0</v>
      </c>
      <c r="K4651">
        <v>0</v>
      </c>
      <c r="L4651">
        <v>916</v>
      </c>
      <c r="M4651">
        <v>916</v>
      </c>
      <c r="N4651" t="s">
        <v>20</v>
      </c>
      <c r="O4651" t="s">
        <v>8797</v>
      </c>
      <c r="P4651" t="s">
        <v>28</v>
      </c>
      <c r="Q4651" t="s">
        <v>34233</v>
      </c>
      <c r="R4651" t="s">
        <v>34233</v>
      </c>
      <c r="S4651" t="s">
        <v>32628</v>
      </c>
      <c r="T4651" t="s">
        <v>34365</v>
      </c>
      <c r="AD4651" t="str">
        <f t="shared" si="716"/>
        <v/>
      </c>
      <c r="AE4651" t="str">
        <f t="shared" si="718"/>
        <v/>
      </c>
      <c r="AF4651" t="str">
        <f t="shared" si="717"/>
        <v/>
      </c>
      <c r="AG4651" s="17">
        <v>1</v>
      </c>
      <c r="AH4651">
        <f t="shared" si="714"/>
        <v>2.8</v>
      </c>
      <c r="AI4651">
        <v>0.14499999999999999</v>
      </c>
      <c r="AJ4651">
        <f t="shared" si="719"/>
        <v>0.40599999999999997</v>
      </c>
      <c r="AK4651" t="str">
        <f t="shared" si="715"/>
        <v/>
      </c>
      <c r="AL4651" t="str">
        <f t="shared" ref="AL4651:AL4714" si="720">IF(COUNTBLANK(AK4651),"",AK4651*AI4651)</f>
        <v/>
      </c>
    </row>
    <row r="4652" spans="1:38" x14ac:dyDescent="0.2">
      <c r="A4652" t="s">
        <v>8896</v>
      </c>
      <c r="B4652" t="s">
        <v>58</v>
      </c>
      <c r="C4652" t="s">
        <v>8897</v>
      </c>
      <c r="D4652" s="1">
        <v>36242</v>
      </c>
      <c r="E4652" s="1">
        <v>43456</v>
      </c>
      <c r="F4652" t="s">
        <v>19</v>
      </c>
      <c r="I4652">
        <v>100</v>
      </c>
      <c r="J4652">
        <v>0</v>
      </c>
      <c r="K4652">
        <v>0</v>
      </c>
      <c r="L4652">
        <v>844</v>
      </c>
      <c r="M4652">
        <v>844</v>
      </c>
      <c r="N4652" t="s">
        <v>20</v>
      </c>
      <c r="O4652" t="s">
        <v>8898</v>
      </c>
      <c r="P4652" t="s">
        <v>28</v>
      </c>
      <c r="Q4652" t="s">
        <v>34233</v>
      </c>
      <c r="R4652" t="s">
        <v>34233</v>
      </c>
      <c r="S4652" t="s">
        <v>33800</v>
      </c>
      <c r="T4652" t="s">
        <v>34349</v>
      </c>
      <c r="AD4652" t="str">
        <f t="shared" si="716"/>
        <v/>
      </c>
      <c r="AE4652" t="str">
        <f t="shared" si="718"/>
        <v/>
      </c>
      <c r="AF4652" t="str">
        <f t="shared" si="717"/>
        <v/>
      </c>
      <c r="AG4652" s="17">
        <v>1</v>
      </c>
      <c r="AH4652">
        <f t="shared" si="714"/>
        <v>2.8</v>
      </c>
      <c r="AI4652">
        <v>0.14499999999999999</v>
      </c>
      <c r="AJ4652">
        <f t="shared" si="719"/>
        <v>0.40599999999999997</v>
      </c>
      <c r="AK4652" t="str">
        <f t="shared" si="715"/>
        <v/>
      </c>
      <c r="AL4652" t="str">
        <f t="shared" si="720"/>
        <v/>
      </c>
    </row>
    <row r="4653" spans="1:38" x14ac:dyDescent="0.2">
      <c r="A4653" t="s">
        <v>7644</v>
      </c>
      <c r="B4653" t="s">
        <v>58</v>
      </c>
      <c r="C4653" t="s">
        <v>7645</v>
      </c>
      <c r="D4653" s="1">
        <v>36234</v>
      </c>
      <c r="E4653" s="1">
        <v>43872</v>
      </c>
      <c r="F4653" t="s">
        <v>19</v>
      </c>
      <c r="I4653">
        <v>100</v>
      </c>
      <c r="J4653">
        <v>0</v>
      </c>
      <c r="K4653">
        <v>0</v>
      </c>
      <c r="L4653">
        <v>843</v>
      </c>
      <c r="M4653">
        <v>843</v>
      </c>
      <c r="N4653" t="s">
        <v>20</v>
      </c>
      <c r="O4653" t="s">
        <v>7646</v>
      </c>
      <c r="P4653" t="s">
        <v>28</v>
      </c>
      <c r="Q4653" t="s">
        <v>34233</v>
      </c>
      <c r="R4653" t="s">
        <v>34233</v>
      </c>
      <c r="S4653" t="s">
        <v>33797</v>
      </c>
      <c r="T4653" t="s">
        <v>34365</v>
      </c>
      <c r="AD4653" t="str">
        <f t="shared" si="716"/>
        <v/>
      </c>
      <c r="AE4653" t="str">
        <f t="shared" si="718"/>
        <v/>
      </c>
      <c r="AF4653" t="str">
        <f t="shared" si="717"/>
        <v/>
      </c>
      <c r="AG4653" s="17">
        <v>1</v>
      </c>
      <c r="AH4653">
        <f t="shared" si="714"/>
        <v>2.8</v>
      </c>
      <c r="AI4653">
        <v>0.14499999999999999</v>
      </c>
      <c r="AJ4653">
        <f t="shared" si="719"/>
        <v>0.40599999999999997</v>
      </c>
      <c r="AK4653" t="str">
        <f t="shared" si="715"/>
        <v/>
      </c>
      <c r="AL4653" t="str">
        <f t="shared" si="720"/>
        <v/>
      </c>
    </row>
    <row r="4654" spans="1:38" x14ac:dyDescent="0.2">
      <c r="A4654" t="s">
        <v>7818</v>
      </c>
      <c r="B4654" t="s">
        <v>58</v>
      </c>
      <c r="C4654" t="s">
        <v>7819</v>
      </c>
      <c r="D4654" s="1">
        <v>36234</v>
      </c>
      <c r="E4654" s="1">
        <v>43872</v>
      </c>
      <c r="F4654" t="s">
        <v>19</v>
      </c>
      <c r="I4654">
        <v>100</v>
      </c>
      <c r="J4654">
        <v>0</v>
      </c>
      <c r="K4654">
        <v>0</v>
      </c>
      <c r="L4654">
        <v>969</v>
      </c>
      <c r="M4654">
        <v>969</v>
      </c>
      <c r="N4654" t="s">
        <v>20</v>
      </c>
      <c r="O4654" t="s">
        <v>7820</v>
      </c>
      <c r="P4654" t="s">
        <v>28</v>
      </c>
      <c r="Q4654" t="s">
        <v>34233</v>
      </c>
      <c r="R4654" t="s">
        <v>34233</v>
      </c>
      <c r="S4654" t="s">
        <v>32628</v>
      </c>
      <c r="T4654" t="s">
        <v>34365</v>
      </c>
      <c r="U4654" t="s">
        <v>32634</v>
      </c>
      <c r="V4654" t="s">
        <v>32696</v>
      </c>
      <c r="W4654">
        <v>194</v>
      </c>
      <c r="Y4654">
        <v>1</v>
      </c>
      <c r="AA4654">
        <v>8.5</v>
      </c>
      <c r="AC4654">
        <v>1</v>
      </c>
      <c r="AD4654" t="str">
        <f t="shared" si="716"/>
        <v/>
      </c>
      <c r="AE4654" t="str">
        <f t="shared" si="718"/>
        <v/>
      </c>
      <c r="AF4654" t="str">
        <f t="shared" si="717"/>
        <v/>
      </c>
      <c r="AG4654">
        <f>IF((S4654&lt;&gt;"tühi")*(AC4654&lt;&gt;""),AC4654,"")</f>
        <v>1</v>
      </c>
      <c r="AH4654">
        <f t="shared" si="714"/>
        <v>2.8</v>
      </c>
      <c r="AI4654">
        <v>0.14499999999999999</v>
      </c>
      <c r="AJ4654">
        <f t="shared" si="719"/>
        <v>0.40599999999999997</v>
      </c>
      <c r="AK4654" t="str">
        <f t="shared" si="715"/>
        <v/>
      </c>
      <c r="AL4654" t="str">
        <f t="shared" si="720"/>
        <v/>
      </c>
    </row>
    <row r="4655" spans="1:38" x14ac:dyDescent="0.2">
      <c r="A4655" t="s">
        <v>7821</v>
      </c>
      <c r="B4655" t="s">
        <v>58</v>
      </c>
      <c r="C4655" t="s">
        <v>7822</v>
      </c>
      <c r="D4655" s="1">
        <v>36234</v>
      </c>
      <c r="E4655" s="1">
        <v>43888</v>
      </c>
      <c r="F4655" t="s">
        <v>19</v>
      </c>
      <c r="I4655">
        <v>100</v>
      </c>
      <c r="J4655">
        <v>0</v>
      </c>
      <c r="K4655">
        <v>0</v>
      </c>
      <c r="L4655">
        <v>886</v>
      </c>
      <c r="M4655">
        <v>886</v>
      </c>
      <c r="N4655" t="s">
        <v>20</v>
      </c>
      <c r="O4655" t="s">
        <v>7823</v>
      </c>
      <c r="P4655" t="s">
        <v>28</v>
      </c>
      <c r="Q4655" t="s">
        <v>32794</v>
      </c>
      <c r="R4655" t="s">
        <v>33782</v>
      </c>
      <c r="S4655" t="s">
        <v>33797</v>
      </c>
      <c r="T4655" t="s">
        <v>34365</v>
      </c>
      <c r="U4655" t="s">
        <v>32634</v>
      </c>
      <c r="V4655" t="s">
        <v>32695</v>
      </c>
      <c r="W4655">
        <v>177</v>
      </c>
      <c r="X4655">
        <v>2</v>
      </c>
      <c r="Y4655">
        <v>1</v>
      </c>
      <c r="AA4655">
        <v>8.5</v>
      </c>
      <c r="AC4655">
        <v>1</v>
      </c>
      <c r="AD4655" t="str">
        <f t="shared" si="716"/>
        <v/>
      </c>
      <c r="AE4655" t="str">
        <f t="shared" si="718"/>
        <v/>
      </c>
      <c r="AF4655" t="str">
        <f t="shared" si="717"/>
        <v/>
      </c>
      <c r="AG4655">
        <f>IF((S4655&lt;&gt;"tühi")*(AC4655&lt;&gt;""),AC4655,"")</f>
        <v>1</v>
      </c>
      <c r="AH4655">
        <f t="shared" si="714"/>
        <v>2.8</v>
      </c>
      <c r="AI4655">
        <v>0.14499999999999999</v>
      </c>
      <c r="AJ4655">
        <f t="shared" si="719"/>
        <v>0.40599999999999997</v>
      </c>
      <c r="AK4655" t="str">
        <f t="shared" si="715"/>
        <v/>
      </c>
      <c r="AL4655" t="str">
        <f t="shared" si="720"/>
        <v/>
      </c>
    </row>
    <row r="4656" spans="1:38" x14ac:dyDescent="0.2">
      <c r="A4656" t="s">
        <v>7824</v>
      </c>
      <c r="B4656" t="s">
        <v>58</v>
      </c>
      <c r="C4656" t="s">
        <v>7825</v>
      </c>
      <c r="D4656" s="1">
        <v>36234</v>
      </c>
      <c r="E4656" s="1">
        <v>43872</v>
      </c>
      <c r="F4656" t="s">
        <v>19</v>
      </c>
      <c r="I4656">
        <v>100</v>
      </c>
      <c r="J4656">
        <v>0</v>
      </c>
      <c r="K4656">
        <v>0</v>
      </c>
      <c r="L4656">
        <v>790</v>
      </c>
      <c r="M4656">
        <v>790</v>
      </c>
      <c r="N4656" t="s">
        <v>20</v>
      </c>
      <c r="O4656" t="s">
        <v>7826</v>
      </c>
      <c r="P4656" t="s">
        <v>28</v>
      </c>
      <c r="Q4656" t="s">
        <v>34233</v>
      </c>
      <c r="R4656" t="s">
        <v>34233</v>
      </c>
      <c r="S4656" t="s">
        <v>33797</v>
      </c>
      <c r="T4656" t="s">
        <v>34357</v>
      </c>
      <c r="U4656" t="s">
        <v>32634</v>
      </c>
      <c r="V4656" t="s">
        <v>33082</v>
      </c>
      <c r="W4656">
        <v>180</v>
      </c>
      <c r="X4656">
        <v>1.5</v>
      </c>
      <c r="Y4656" t="s">
        <v>32654</v>
      </c>
      <c r="AB4656">
        <v>23</v>
      </c>
      <c r="AC4656">
        <v>1</v>
      </c>
      <c r="AD4656" t="str">
        <f t="shared" si="716"/>
        <v/>
      </c>
      <c r="AE4656" t="str">
        <f t="shared" si="718"/>
        <v/>
      </c>
      <c r="AF4656" t="str">
        <f t="shared" si="717"/>
        <v/>
      </c>
      <c r="AG4656">
        <f>IF((S4656&lt;&gt;"tühi")*(AC4656&lt;&gt;""),AC4656,"")</f>
        <v>1</v>
      </c>
      <c r="AH4656">
        <f t="shared" ref="AH4656:AH4719" si="721">IF(AG4656="","",AG4656*2.8)</f>
        <v>2.8</v>
      </c>
      <c r="AI4656">
        <v>0.14499999999999999</v>
      </c>
      <c r="AJ4656">
        <f t="shared" si="719"/>
        <v>0.40599999999999997</v>
      </c>
      <c r="AK4656" t="str">
        <f t="shared" ref="AK4656:AK4719" si="722">IF(AE4656="","",AE4656*2.8)</f>
        <v/>
      </c>
      <c r="AL4656" t="str">
        <f t="shared" si="720"/>
        <v/>
      </c>
    </row>
    <row r="4657" spans="1:39" x14ac:dyDescent="0.2">
      <c r="A4657" t="s">
        <v>7827</v>
      </c>
      <c r="B4657" t="s">
        <v>58</v>
      </c>
      <c r="C4657" t="s">
        <v>7828</v>
      </c>
      <c r="D4657" s="1">
        <v>36234</v>
      </c>
      <c r="E4657" s="1">
        <v>43872</v>
      </c>
      <c r="F4657" t="s">
        <v>19</v>
      </c>
      <c r="I4657">
        <v>100</v>
      </c>
      <c r="J4657">
        <v>0</v>
      </c>
      <c r="K4657">
        <v>0</v>
      </c>
      <c r="L4657">
        <v>979</v>
      </c>
      <c r="M4657">
        <v>979</v>
      </c>
      <c r="N4657" t="s">
        <v>20</v>
      </c>
      <c r="O4657" t="s">
        <v>7829</v>
      </c>
      <c r="P4657" t="s">
        <v>28</v>
      </c>
      <c r="Q4657" t="s">
        <v>34233</v>
      </c>
      <c r="R4657" t="s">
        <v>34233</v>
      </c>
      <c r="S4657" t="s">
        <v>33797</v>
      </c>
      <c r="T4657" t="s">
        <v>34365</v>
      </c>
      <c r="AD4657" t="str">
        <f t="shared" si="716"/>
        <v/>
      </c>
      <c r="AE4657" t="str">
        <f t="shared" si="718"/>
        <v/>
      </c>
      <c r="AF4657" t="str">
        <f t="shared" si="717"/>
        <v/>
      </c>
      <c r="AG4657" s="17">
        <v>1</v>
      </c>
      <c r="AH4657">
        <f t="shared" si="721"/>
        <v>2.8</v>
      </c>
      <c r="AI4657">
        <v>0.14499999999999999</v>
      </c>
      <c r="AJ4657">
        <f t="shared" si="719"/>
        <v>0.40599999999999997</v>
      </c>
      <c r="AK4657" t="str">
        <f t="shared" si="722"/>
        <v/>
      </c>
      <c r="AL4657" t="str">
        <f t="shared" si="720"/>
        <v/>
      </c>
    </row>
    <row r="4658" spans="1:39" x14ac:dyDescent="0.2">
      <c r="A4658" t="s">
        <v>7830</v>
      </c>
      <c r="B4658" t="s">
        <v>58</v>
      </c>
      <c r="C4658" t="s">
        <v>7831</v>
      </c>
      <c r="D4658" s="1">
        <v>36234</v>
      </c>
      <c r="E4658" s="1">
        <v>43872</v>
      </c>
      <c r="F4658" t="s">
        <v>19</v>
      </c>
      <c r="I4658">
        <v>100</v>
      </c>
      <c r="J4658">
        <v>0</v>
      </c>
      <c r="K4658">
        <v>0</v>
      </c>
      <c r="L4658">
        <v>789</v>
      </c>
      <c r="M4658">
        <v>789</v>
      </c>
      <c r="N4658" t="s">
        <v>20</v>
      </c>
      <c r="O4658" t="s">
        <v>7832</v>
      </c>
      <c r="P4658" t="s">
        <v>28</v>
      </c>
      <c r="Q4658" t="s">
        <v>34233</v>
      </c>
      <c r="R4658" t="s">
        <v>34233</v>
      </c>
      <c r="S4658" t="s">
        <v>33797</v>
      </c>
      <c r="T4658" t="s">
        <v>34365</v>
      </c>
      <c r="AD4658" t="str">
        <f t="shared" si="716"/>
        <v/>
      </c>
      <c r="AE4658" t="str">
        <f t="shared" si="718"/>
        <v/>
      </c>
      <c r="AF4658" t="str">
        <f t="shared" si="717"/>
        <v/>
      </c>
      <c r="AG4658" s="17">
        <v>1</v>
      </c>
      <c r="AH4658">
        <f t="shared" si="721"/>
        <v>2.8</v>
      </c>
      <c r="AI4658">
        <v>0.14499999999999999</v>
      </c>
      <c r="AJ4658">
        <f t="shared" si="719"/>
        <v>0.40599999999999997</v>
      </c>
      <c r="AK4658" t="str">
        <f t="shared" si="722"/>
        <v/>
      </c>
      <c r="AL4658" t="str">
        <f t="shared" si="720"/>
        <v/>
      </c>
    </row>
    <row r="4659" spans="1:39" x14ac:dyDescent="0.2">
      <c r="A4659" t="s">
        <v>8318</v>
      </c>
      <c r="B4659" t="s">
        <v>58</v>
      </c>
      <c r="C4659" t="s">
        <v>8319</v>
      </c>
      <c r="D4659" s="1">
        <v>36234</v>
      </c>
      <c r="E4659" s="1">
        <v>43872</v>
      </c>
      <c r="F4659" t="s">
        <v>19</v>
      </c>
      <c r="I4659">
        <v>100</v>
      </c>
      <c r="J4659">
        <v>0</v>
      </c>
      <c r="K4659">
        <v>0</v>
      </c>
      <c r="L4659">
        <v>921</v>
      </c>
      <c r="M4659">
        <v>921</v>
      </c>
      <c r="N4659" t="s">
        <v>20</v>
      </c>
      <c r="O4659" t="s">
        <v>8320</v>
      </c>
      <c r="P4659" t="s">
        <v>28</v>
      </c>
      <c r="Q4659" t="s">
        <v>34233</v>
      </c>
      <c r="R4659" t="s">
        <v>34233</v>
      </c>
      <c r="S4659" t="s">
        <v>33797</v>
      </c>
      <c r="T4659" t="s">
        <v>34365</v>
      </c>
      <c r="U4659" t="s">
        <v>32634</v>
      </c>
      <c r="V4659" t="s">
        <v>33079</v>
      </c>
      <c r="W4659">
        <v>200</v>
      </c>
      <c r="X4659">
        <v>1.5</v>
      </c>
      <c r="Y4659" t="s">
        <v>32661</v>
      </c>
      <c r="Z4659">
        <v>300</v>
      </c>
      <c r="AA4659">
        <v>10</v>
      </c>
      <c r="AB4659">
        <v>21.7</v>
      </c>
      <c r="AC4659">
        <v>1</v>
      </c>
      <c r="AD4659" t="str">
        <f t="shared" si="716"/>
        <v/>
      </c>
      <c r="AE4659" t="str">
        <f t="shared" si="718"/>
        <v/>
      </c>
      <c r="AF4659" t="str">
        <f t="shared" si="717"/>
        <v/>
      </c>
      <c r="AG4659">
        <f t="shared" ref="AG4659:AG4675" si="723">IF((S4659&lt;&gt;"tühi")*(AC4659&lt;&gt;""),AC4659,"")</f>
        <v>1</v>
      </c>
      <c r="AH4659">
        <f t="shared" si="721"/>
        <v>2.8</v>
      </c>
      <c r="AI4659">
        <v>0.14499999999999999</v>
      </c>
      <c r="AJ4659">
        <f t="shared" si="719"/>
        <v>0.40599999999999997</v>
      </c>
      <c r="AK4659" t="str">
        <f t="shared" si="722"/>
        <v/>
      </c>
      <c r="AL4659" t="str">
        <f t="shared" si="720"/>
        <v/>
      </c>
    </row>
    <row r="4660" spans="1:39" x14ac:dyDescent="0.2">
      <c r="A4660" t="s">
        <v>31191</v>
      </c>
      <c r="B4660" t="s">
        <v>58</v>
      </c>
      <c r="C4660" t="s">
        <v>31192</v>
      </c>
      <c r="D4660" s="1">
        <v>43859</v>
      </c>
      <c r="E4660" s="1">
        <v>44546</v>
      </c>
      <c r="F4660" t="s">
        <v>26</v>
      </c>
      <c r="I4660">
        <v>100</v>
      </c>
      <c r="J4660">
        <v>0</v>
      </c>
      <c r="K4660">
        <v>0</v>
      </c>
      <c r="L4660">
        <v>3057</v>
      </c>
      <c r="M4660">
        <v>3057</v>
      </c>
      <c r="N4660" t="s">
        <v>20</v>
      </c>
      <c r="O4660" t="s">
        <v>31193</v>
      </c>
      <c r="P4660" t="s">
        <v>44</v>
      </c>
      <c r="Q4660" t="s">
        <v>34233</v>
      </c>
      <c r="R4660" t="s">
        <v>34233</v>
      </c>
      <c r="S4660" t="s">
        <v>34233</v>
      </c>
      <c r="T4660" t="s">
        <v>34233</v>
      </c>
      <c r="AD4660" t="str">
        <f t="shared" si="716"/>
        <v/>
      </c>
      <c r="AE4660" t="str">
        <f t="shared" si="718"/>
        <v/>
      </c>
      <c r="AF4660" t="str">
        <f t="shared" si="717"/>
        <v/>
      </c>
      <c r="AG4660" t="str">
        <f t="shared" si="723"/>
        <v/>
      </c>
      <c r="AH4660" t="str">
        <f t="shared" si="721"/>
        <v/>
      </c>
      <c r="AI4660">
        <v>0.14499999999999999</v>
      </c>
      <c r="AJ4660" t="str">
        <f t="shared" si="719"/>
        <v/>
      </c>
      <c r="AK4660" t="str">
        <f t="shared" si="722"/>
        <v/>
      </c>
      <c r="AL4660" t="str">
        <f t="shared" si="720"/>
        <v/>
      </c>
    </row>
    <row r="4661" spans="1:39" x14ac:dyDescent="0.2">
      <c r="A4661" t="s">
        <v>30152</v>
      </c>
      <c r="B4661" t="s">
        <v>58</v>
      </c>
      <c r="C4661" t="s">
        <v>30153</v>
      </c>
      <c r="D4661" s="1">
        <v>43815</v>
      </c>
      <c r="E4661" s="1">
        <v>43815</v>
      </c>
      <c r="F4661" t="s">
        <v>19</v>
      </c>
      <c r="I4661">
        <v>100</v>
      </c>
      <c r="J4661">
        <v>0</v>
      </c>
      <c r="K4661">
        <v>0</v>
      </c>
      <c r="L4661">
        <v>1203</v>
      </c>
      <c r="M4661">
        <v>1203</v>
      </c>
      <c r="N4661" t="s">
        <v>20</v>
      </c>
      <c r="O4661" t="s">
        <v>30109</v>
      </c>
      <c r="P4661" t="s">
        <v>28</v>
      </c>
      <c r="Q4661" t="s">
        <v>34234</v>
      </c>
      <c r="R4661" t="s">
        <v>33762</v>
      </c>
      <c r="S4661" t="s">
        <v>33942</v>
      </c>
      <c r="T4661" t="s">
        <v>34233</v>
      </c>
      <c r="U4661" t="s">
        <v>32634</v>
      </c>
      <c r="V4661" t="s">
        <v>33052</v>
      </c>
      <c r="W4661">
        <v>300</v>
      </c>
      <c r="X4661">
        <v>2</v>
      </c>
      <c r="Y4661" t="s">
        <v>32654</v>
      </c>
      <c r="Z4661">
        <v>450</v>
      </c>
      <c r="AA4661">
        <v>8.5</v>
      </c>
      <c r="AC4661">
        <v>1</v>
      </c>
      <c r="AD4661" t="str">
        <f t="shared" si="716"/>
        <v/>
      </c>
      <c r="AE4661">
        <f t="shared" si="718"/>
        <v>1</v>
      </c>
      <c r="AF4661" t="str">
        <f t="shared" si="717"/>
        <v/>
      </c>
      <c r="AG4661" t="str">
        <f t="shared" si="723"/>
        <v/>
      </c>
      <c r="AH4661" t="str">
        <f t="shared" si="721"/>
        <v/>
      </c>
      <c r="AI4661">
        <v>0.14499999999999999</v>
      </c>
      <c r="AJ4661" t="str">
        <f t="shared" si="719"/>
        <v/>
      </c>
      <c r="AK4661">
        <f t="shared" si="722"/>
        <v>2.8</v>
      </c>
      <c r="AL4661">
        <f t="shared" si="720"/>
        <v>0.40599999999999997</v>
      </c>
    </row>
    <row r="4662" spans="1:39" x14ac:dyDescent="0.2">
      <c r="A4662" t="s">
        <v>30110</v>
      </c>
      <c r="B4662" t="s">
        <v>58</v>
      </c>
      <c r="C4662" t="s">
        <v>30111</v>
      </c>
      <c r="D4662" s="1">
        <v>43815</v>
      </c>
      <c r="E4662" s="1">
        <v>43815</v>
      </c>
      <c r="F4662" t="s">
        <v>19</v>
      </c>
      <c r="I4662">
        <v>100</v>
      </c>
      <c r="J4662">
        <v>0</v>
      </c>
      <c r="K4662">
        <v>0</v>
      </c>
      <c r="L4662">
        <v>1476</v>
      </c>
      <c r="M4662">
        <v>1476</v>
      </c>
      <c r="N4662" t="s">
        <v>20</v>
      </c>
      <c r="O4662" t="s">
        <v>30109</v>
      </c>
      <c r="P4662" t="s">
        <v>28</v>
      </c>
      <c r="Q4662" t="s">
        <v>34234</v>
      </c>
      <c r="R4662" t="s">
        <v>33762</v>
      </c>
      <c r="S4662" t="s">
        <v>33942</v>
      </c>
      <c r="T4662" t="s">
        <v>34233</v>
      </c>
      <c r="U4662" t="s">
        <v>32634</v>
      </c>
      <c r="V4662" t="s">
        <v>33052</v>
      </c>
      <c r="W4662">
        <v>300</v>
      </c>
      <c r="X4662">
        <v>2</v>
      </c>
      <c r="Y4662" t="s">
        <v>32654</v>
      </c>
      <c r="Z4662">
        <v>450</v>
      </c>
      <c r="AA4662">
        <v>8.5</v>
      </c>
      <c r="AC4662">
        <v>1</v>
      </c>
      <c r="AD4662" t="str">
        <f t="shared" si="716"/>
        <v/>
      </c>
      <c r="AE4662">
        <f t="shared" si="718"/>
        <v>1</v>
      </c>
      <c r="AF4662" t="str">
        <f t="shared" si="717"/>
        <v/>
      </c>
      <c r="AG4662" t="str">
        <f t="shared" si="723"/>
        <v/>
      </c>
      <c r="AH4662" t="str">
        <f t="shared" si="721"/>
        <v/>
      </c>
      <c r="AI4662">
        <v>0.14499999999999999</v>
      </c>
      <c r="AJ4662" t="str">
        <f t="shared" si="719"/>
        <v/>
      </c>
      <c r="AK4662">
        <f t="shared" si="722"/>
        <v>2.8</v>
      </c>
      <c r="AL4662">
        <f t="shared" si="720"/>
        <v>0.40599999999999997</v>
      </c>
    </row>
    <row r="4663" spans="1:39" x14ac:dyDescent="0.2">
      <c r="A4663" t="s">
        <v>31260</v>
      </c>
      <c r="B4663" t="s">
        <v>58</v>
      </c>
      <c r="C4663" t="s">
        <v>31261</v>
      </c>
      <c r="D4663" s="1">
        <v>43853</v>
      </c>
      <c r="E4663" s="1">
        <v>44343</v>
      </c>
      <c r="F4663" t="s">
        <v>19</v>
      </c>
      <c r="I4663">
        <v>100</v>
      </c>
      <c r="J4663">
        <v>0</v>
      </c>
      <c r="K4663">
        <v>0</v>
      </c>
      <c r="L4663">
        <v>1214</v>
      </c>
      <c r="M4663">
        <v>1214</v>
      </c>
      <c r="N4663" t="s">
        <v>20</v>
      </c>
      <c r="O4663" t="s">
        <v>31262</v>
      </c>
      <c r="P4663" t="s">
        <v>28</v>
      </c>
      <c r="Q4663" t="s">
        <v>34234</v>
      </c>
      <c r="R4663" t="s">
        <v>33768</v>
      </c>
      <c r="S4663" t="s">
        <v>32628</v>
      </c>
      <c r="T4663" t="s">
        <v>34357</v>
      </c>
      <c r="U4663" t="s">
        <v>32634</v>
      </c>
      <c r="V4663" t="s">
        <v>33056</v>
      </c>
      <c r="W4663">
        <v>240</v>
      </c>
      <c r="X4663">
        <v>2</v>
      </c>
      <c r="Y4663" t="s">
        <v>32654</v>
      </c>
      <c r="Z4663">
        <v>450</v>
      </c>
      <c r="AA4663">
        <v>8.5</v>
      </c>
      <c r="AC4663">
        <v>1</v>
      </c>
      <c r="AD4663" t="str">
        <f t="shared" si="716"/>
        <v/>
      </c>
      <c r="AE4663" t="str">
        <f t="shared" si="718"/>
        <v/>
      </c>
      <c r="AF4663" t="str">
        <f t="shared" si="717"/>
        <v/>
      </c>
      <c r="AG4663">
        <f t="shared" si="723"/>
        <v>1</v>
      </c>
      <c r="AH4663">
        <f t="shared" si="721"/>
        <v>2.8</v>
      </c>
      <c r="AI4663">
        <v>0.14499999999999999</v>
      </c>
      <c r="AJ4663">
        <f t="shared" si="719"/>
        <v>0.40599999999999997</v>
      </c>
      <c r="AK4663" t="str">
        <f t="shared" si="722"/>
        <v/>
      </c>
      <c r="AL4663" t="str">
        <f t="shared" si="720"/>
        <v/>
      </c>
    </row>
    <row r="4664" spans="1:39" x14ac:dyDescent="0.2">
      <c r="A4664" t="s">
        <v>30154</v>
      </c>
      <c r="B4664" t="s">
        <v>58</v>
      </c>
      <c r="C4664" t="s">
        <v>30155</v>
      </c>
      <c r="D4664" s="1">
        <v>43815</v>
      </c>
      <c r="E4664" s="1">
        <v>43815</v>
      </c>
      <c r="F4664" t="s">
        <v>19</v>
      </c>
      <c r="I4664">
        <v>100</v>
      </c>
      <c r="J4664">
        <v>0</v>
      </c>
      <c r="K4664">
        <v>0</v>
      </c>
      <c r="L4664">
        <v>1376</v>
      </c>
      <c r="M4664">
        <v>1376</v>
      </c>
      <c r="N4664" t="s">
        <v>20</v>
      </c>
      <c r="O4664" t="s">
        <v>30109</v>
      </c>
      <c r="P4664" t="s">
        <v>28</v>
      </c>
      <c r="Q4664" t="s">
        <v>34234</v>
      </c>
      <c r="R4664" t="s">
        <v>33762</v>
      </c>
      <c r="S4664" t="s">
        <v>33942</v>
      </c>
      <c r="T4664" t="s">
        <v>34233</v>
      </c>
      <c r="U4664" t="s">
        <v>32634</v>
      </c>
      <c r="V4664" t="s">
        <v>33052</v>
      </c>
      <c r="W4664">
        <v>300</v>
      </c>
      <c r="X4664">
        <v>2</v>
      </c>
      <c r="Y4664" t="s">
        <v>32654</v>
      </c>
      <c r="Z4664">
        <v>450</v>
      </c>
      <c r="AA4664">
        <v>8.5</v>
      </c>
      <c r="AC4664">
        <v>1</v>
      </c>
      <c r="AD4664" t="str">
        <f t="shared" si="716"/>
        <v/>
      </c>
      <c r="AE4664">
        <f t="shared" si="718"/>
        <v>1</v>
      </c>
      <c r="AF4664" t="str">
        <f t="shared" si="717"/>
        <v/>
      </c>
      <c r="AG4664" t="str">
        <f t="shared" si="723"/>
        <v/>
      </c>
      <c r="AH4664" t="str">
        <f t="shared" si="721"/>
        <v/>
      </c>
      <c r="AI4664">
        <v>0.14499999999999999</v>
      </c>
      <c r="AJ4664" t="str">
        <f t="shared" si="719"/>
        <v/>
      </c>
      <c r="AK4664">
        <f t="shared" si="722"/>
        <v>2.8</v>
      </c>
      <c r="AL4664">
        <f t="shared" si="720"/>
        <v>0.40599999999999997</v>
      </c>
    </row>
    <row r="4665" spans="1:39" x14ac:dyDescent="0.2">
      <c r="A4665" t="s">
        <v>31269</v>
      </c>
      <c r="B4665" t="s">
        <v>58</v>
      </c>
      <c r="C4665" t="s">
        <v>31270</v>
      </c>
      <c r="D4665" s="1">
        <v>43853</v>
      </c>
      <c r="E4665" s="1">
        <v>43853</v>
      </c>
      <c r="F4665" t="s">
        <v>19</v>
      </c>
      <c r="I4665">
        <v>100</v>
      </c>
      <c r="J4665">
        <v>0</v>
      </c>
      <c r="K4665">
        <v>0</v>
      </c>
      <c r="L4665">
        <v>1255</v>
      </c>
      <c r="M4665">
        <v>1255</v>
      </c>
      <c r="N4665" t="s">
        <v>20</v>
      </c>
      <c r="O4665" t="s">
        <v>31271</v>
      </c>
      <c r="P4665" t="s">
        <v>28</v>
      </c>
      <c r="Q4665" t="s">
        <v>34234</v>
      </c>
      <c r="R4665" t="s">
        <v>33768</v>
      </c>
      <c r="S4665" t="s">
        <v>32628</v>
      </c>
      <c r="T4665" t="s">
        <v>34357</v>
      </c>
      <c r="U4665" t="s">
        <v>32634</v>
      </c>
      <c r="V4665" t="s">
        <v>33056</v>
      </c>
      <c r="W4665">
        <v>240</v>
      </c>
      <c r="X4665">
        <v>2</v>
      </c>
      <c r="Y4665" t="s">
        <v>32654</v>
      </c>
      <c r="Z4665">
        <v>450</v>
      </c>
      <c r="AA4665">
        <v>8.5</v>
      </c>
      <c r="AC4665">
        <v>1</v>
      </c>
      <c r="AD4665" t="str">
        <f t="shared" si="716"/>
        <v/>
      </c>
      <c r="AE4665" t="str">
        <f t="shared" si="718"/>
        <v/>
      </c>
      <c r="AF4665" t="str">
        <f t="shared" si="717"/>
        <v/>
      </c>
      <c r="AG4665">
        <f t="shared" si="723"/>
        <v>1</v>
      </c>
      <c r="AH4665">
        <f t="shared" si="721"/>
        <v>2.8</v>
      </c>
      <c r="AI4665">
        <v>0.14499999999999999</v>
      </c>
      <c r="AJ4665">
        <f t="shared" si="719"/>
        <v>0.40599999999999997</v>
      </c>
      <c r="AK4665" t="str">
        <f t="shared" si="722"/>
        <v/>
      </c>
      <c r="AL4665" t="str">
        <f t="shared" si="720"/>
        <v/>
      </c>
    </row>
    <row r="4666" spans="1:39" x14ac:dyDescent="0.2">
      <c r="A4666" t="s">
        <v>30156</v>
      </c>
      <c r="B4666" t="s">
        <v>58</v>
      </c>
      <c r="C4666" t="s">
        <v>30157</v>
      </c>
      <c r="D4666" s="1">
        <v>43815</v>
      </c>
      <c r="E4666" s="1">
        <v>43815</v>
      </c>
      <c r="F4666" t="s">
        <v>19</v>
      </c>
      <c r="I4666">
        <v>100</v>
      </c>
      <c r="J4666">
        <v>0</v>
      </c>
      <c r="K4666">
        <v>0</v>
      </c>
      <c r="L4666">
        <v>1640</v>
      </c>
      <c r="M4666">
        <v>1640</v>
      </c>
      <c r="N4666" t="s">
        <v>20</v>
      </c>
      <c r="O4666" t="s">
        <v>30109</v>
      </c>
      <c r="P4666" t="s">
        <v>28</v>
      </c>
      <c r="Q4666" t="s">
        <v>34234</v>
      </c>
      <c r="R4666" t="s">
        <v>33762</v>
      </c>
      <c r="S4666" t="s">
        <v>33942</v>
      </c>
      <c r="T4666" t="s">
        <v>34233</v>
      </c>
      <c r="U4666" t="s">
        <v>32634</v>
      </c>
      <c r="V4666" t="s">
        <v>33052</v>
      </c>
      <c r="W4666">
        <v>300</v>
      </c>
      <c r="X4666">
        <v>2</v>
      </c>
      <c r="Y4666" t="s">
        <v>32654</v>
      </c>
      <c r="Z4666">
        <v>450</v>
      </c>
      <c r="AA4666">
        <v>8.5</v>
      </c>
      <c r="AC4666">
        <v>1</v>
      </c>
      <c r="AD4666" t="str">
        <f t="shared" si="716"/>
        <v/>
      </c>
      <c r="AE4666">
        <f t="shared" si="718"/>
        <v>1</v>
      </c>
      <c r="AF4666" t="str">
        <f t="shared" si="717"/>
        <v/>
      </c>
      <c r="AG4666" t="str">
        <f t="shared" si="723"/>
        <v/>
      </c>
      <c r="AH4666" t="str">
        <f t="shared" si="721"/>
        <v/>
      </c>
      <c r="AI4666">
        <v>0.14499999999999999</v>
      </c>
      <c r="AJ4666" t="str">
        <f t="shared" si="719"/>
        <v/>
      </c>
      <c r="AK4666">
        <f t="shared" si="722"/>
        <v>2.8</v>
      </c>
      <c r="AL4666">
        <f t="shared" si="720"/>
        <v>0.40599999999999997</v>
      </c>
    </row>
    <row r="4667" spans="1:39" s="18" customFormat="1" x14ac:dyDescent="0.2">
      <c r="A4667" s="18" t="s">
        <v>31278</v>
      </c>
      <c r="B4667" s="18" t="s">
        <v>58</v>
      </c>
      <c r="C4667" s="18" t="s">
        <v>31279</v>
      </c>
      <c r="D4667" s="19">
        <v>43853</v>
      </c>
      <c r="E4667" s="19">
        <v>43853</v>
      </c>
      <c r="F4667" s="18" t="s">
        <v>19</v>
      </c>
      <c r="I4667" s="18">
        <v>100</v>
      </c>
      <c r="J4667" s="18">
        <v>0</v>
      </c>
      <c r="K4667" s="18">
        <v>0</v>
      </c>
      <c r="L4667" s="18">
        <v>1365</v>
      </c>
      <c r="M4667" s="18">
        <v>1365</v>
      </c>
      <c r="N4667" s="18" t="s">
        <v>20</v>
      </c>
      <c r="O4667" s="18" t="s">
        <v>31280</v>
      </c>
      <c r="P4667" s="18" t="s">
        <v>28</v>
      </c>
      <c r="Q4667" s="18" t="s">
        <v>34234</v>
      </c>
      <c r="R4667" s="18" t="s">
        <v>33762</v>
      </c>
      <c r="S4667" s="18" t="s">
        <v>33942</v>
      </c>
      <c r="T4667" s="18" t="s">
        <v>34357</v>
      </c>
      <c r="U4667" s="18" t="s">
        <v>32634</v>
      </c>
      <c r="V4667" s="18" t="s">
        <v>33056</v>
      </c>
      <c r="W4667" s="18">
        <v>260</v>
      </c>
      <c r="X4667" s="18">
        <v>2</v>
      </c>
      <c r="Y4667" s="18" t="s">
        <v>32654</v>
      </c>
      <c r="Z4667" s="18">
        <v>450</v>
      </c>
      <c r="AA4667" s="18">
        <v>8.5</v>
      </c>
      <c r="AC4667" s="18">
        <v>1</v>
      </c>
      <c r="AD4667" s="18" t="str">
        <f t="shared" si="716"/>
        <v/>
      </c>
      <c r="AE4667" s="18">
        <f t="shared" si="718"/>
        <v>1</v>
      </c>
      <c r="AF4667" s="18" t="str">
        <f t="shared" si="717"/>
        <v/>
      </c>
      <c r="AG4667" s="18" t="str">
        <f t="shared" si="723"/>
        <v/>
      </c>
      <c r="AH4667" s="18" t="str">
        <f t="shared" si="721"/>
        <v/>
      </c>
      <c r="AI4667" s="18">
        <v>0.14499999999999999</v>
      </c>
      <c r="AJ4667" s="18" t="str">
        <f t="shared" si="719"/>
        <v/>
      </c>
      <c r="AK4667" s="18">
        <f t="shared" si="722"/>
        <v>2.8</v>
      </c>
      <c r="AL4667" s="18">
        <f t="shared" si="720"/>
        <v>0.40599999999999997</v>
      </c>
      <c r="AM4667" s="18" t="s">
        <v>34800</v>
      </c>
    </row>
    <row r="4668" spans="1:39" x14ac:dyDescent="0.2">
      <c r="A4668" t="s">
        <v>30158</v>
      </c>
      <c r="B4668" t="s">
        <v>58</v>
      </c>
      <c r="C4668" t="s">
        <v>30159</v>
      </c>
      <c r="D4668" s="1">
        <v>43815</v>
      </c>
      <c r="E4668" s="1">
        <v>43815</v>
      </c>
      <c r="F4668" t="s">
        <v>19</v>
      </c>
      <c r="I4668">
        <v>100</v>
      </c>
      <c r="J4668">
        <v>0</v>
      </c>
      <c r="K4668">
        <v>0</v>
      </c>
      <c r="L4668">
        <v>1320</v>
      </c>
      <c r="M4668">
        <v>1320</v>
      </c>
      <c r="N4668" t="s">
        <v>20</v>
      </c>
      <c r="O4668" t="s">
        <v>30109</v>
      </c>
      <c r="P4668" t="s">
        <v>28</v>
      </c>
      <c r="Q4668" t="s">
        <v>34234</v>
      </c>
      <c r="R4668" t="s">
        <v>33762</v>
      </c>
      <c r="S4668" t="s">
        <v>33942</v>
      </c>
      <c r="T4668" t="s">
        <v>34233</v>
      </c>
      <c r="U4668" t="s">
        <v>32634</v>
      </c>
      <c r="V4668" t="s">
        <v>33052</v>
      </c>
      <c r="W4668">
        <v>300</v>
      </c>
      <c r="X4668">
        <v>2</v>
      </c>
      <c r="Y4668" t="s">
        <v>32654</v>
      </c>
      <c r="Z4668">
        <v>450</v>
      </c>
      <c r="AA4668">
        <v>8.5</v>
      </c>
      <c r="AC4668">
        <v>1</v>
      </c>
      <c r="AD4668" t="str">
        <f t="shared" si="716"/>
        <v/>
      </c>
      <c r="AE4668">
        <f t="shared" si="718"/>
        <v>1</v>
      </c>
      <c r="AF4668" t="str">
        <f t="shared" si="717"/>
        <v/>
      </c>
      <c r="AG4668" t="str">
        <f t="shared" si="723"/>
        <v/>
      </c>
      <c r="AH4668" t="str">
        <f t="shared" si="721"/>
        <v/>
      </c>
      <c r="AI4668">
        <v>0.14499999999999999</v>
      </c>
      <c r="AJ4668" t="str">
        <f t="shared" si="719"/>
        <v/>
      </c>
      <c r="AK4668">
        <f t="shared" si="722"/>
        <v>2.8</v>
      </c>
      <c r="AL4668">
        <f t="shared" si="720"/>
        <v>0.40599999999999997</v>
      </c>
    </row>
    <row r="4669" spans="1:39" x14ac:dyDescent="0.2">
      <c r="A4669" t="s">
        <v>30112</v>
      </c>
      <c r="B4669" t="s">
        <v>58</v>
      </c>
      <c r="C4669" t="s">
        <v>30113</v>
      </c>
      <c r="D4669" s="1">
        <v>43815</v>
      </c>
      <c r="E4669" s="1">
        <v>43815</v>
      </c>
      <c r="F4669" t="s">
        <v>19</v>
      </c>
      <c r="I4669">
        <v>100</v>
      </c>
      <c r="J4669">
        <v>0</v>
      </c>
      <c r="K4669">
        <v>0</v>
      </c>
      <c r="L4669">
        <v>1406</v>
      </c>
      <c r="M4669">
        <v>1406</v>
      </c>
      <c r="N4669" t="s">
        <v>20</v>
      </c>
      <c r="O4669" t="s">
        <v>30109</v>
      </c>
      <c r="P4669" t="s">
        <v>28</v>
      </c>
      <c r="Q4669" t="s">
        <v>34234</v>
      </c>
      <c r="R4669" t="s">
        <v>33762</v>
      </c>
      <c r="S4669" t="s">
        <v>33942</v>
      </c>
      <c r="T4669" t="s">
        <v>34233</v>
      </c>
      <c r="U4669" t="s">
        <v>32634</v>
      </c>
      <c r="V4669" t="s">
        <v>33052</v>
      </c>
      <c r="W4669">
        <v>300</v>
      </c>
      <c r="X4669">
        <v>2</v>
      </c>
      <c r="Y4669" t="s">
        <v>32654</v>
      </c>
      <c r="Z4669">
        <v>450</v>
      </c>
      <c r="AA4669">
        <v>8.5</v>
      </c>
      <c r="AC4669">
        <v>1</v>
      </c>
      <c r="AD4669" t="str">
        <f t="shared" si="716"/>
        <v/>
      </c>
      <c r="AE4669">
        <f t="shared" si="718"/>
        <v>1</v>
      </c>
      <c r="AF4669" t="str">
        <f t="shared" si="717"/>
        <v/>
      </c>
      <c r="AG4669" t="str">
        <f t="shared" si="723"/>
        <v/>
      </c>
      <c r="AH4669" t="str">
        <f t="shared" si="721"/>
        <v/>
      </c>
      <c r="AI4669">
        <v>0.14499999999999999</v>
      </c>
      <c r="AJ4669" t="str">
        <f t="shared" si="719"/>
        <v/>
      </c>
      <c r="AK4669">
        <f t="shared" si="722"/>
        <v>2.8</v>
      </c>
      <c r="AL4669">
        <f t="shared" si="720"/>
        <v>0.40599999999999997</v>
      </c>
    </row>
    <row r="4670" spans="1:39" x14ac:dyDescent="0.2">
      <c r="A4670" t="s">
        <v>30160</v>
      </c>
      <c r="B4670" t="s">
        <v>58</v>
      </c>
      <c r="C4670" t="s">
        <v>30161</v>
      </c>
      <c r="D4670" s="1">
        <v>43815</v>
      </c>
      <c r="E4670" s="1">
        <v>43815</v>
      </c>
      <c r="F4670" t="s">
        <v>19</v>
      </c>
      <c r="I4670">
        <v>100</v>
      </c>
      <c r="J4670">
        <v>0</v>
      </c>
      <c r="K4670">
        <v>0</v>
      </c>
      <c r="L4670">
        <v>1329</v>
      </c>
      <c r="M4670">
        <v>1329</v>
      </c>
      <c r="N4670" t="s">
        <v>20</v>
      </c>
      <c r="O4670" t="s">
        <v>30109</v>
      </c>
      <c r="P4670" t="s">
        <v>28</v>
      </c>
      <c r="Q4670" t="s">
        <v>34234</v>
      </c>
      <c r="R4670" t="s">
        <v>33762</v>
      </c>
      <c r="S4670" t="s">
        <v>33942</v>
      </c>
      <c r="T4670" t="s">
        <v>34233</v>
      </c>
      <c r="U4670" t="s">
        <v>32634</v>
      </c>
      <c r="V4670" t="s">
        <v>33052</v>
      </c>
      <c r="W4670">
        <v>300</v>
      </c>
      <c r="X4670">
        <v>2</v>
      </c>
      <c r="Y4670" t="s">
        <v>32654</v>
      </c>
      <c r="Z4670">
        <v>450</v>
      </c>
      <c r="AA4670">
        <v>8.5</v>
      </c>
      <c r="AC4670">
        <v>1</v>
      </c>
      <c r="AD4670" t="str">
        <f t="shared" si="716"/>
        <v/>
      </c>
      <c r="AE4670">
        <f t="shared" si="718"/>
        <v>1</v>
      </c>
      <c r="AF4670" t="str">
        <f t="shared" si="717"/>
        <v/>
      </c>
      <c r="AG4670" t="str">
        <f t="shared" si="723"/>
        <v/>
      </c>
      <c r="AH4670" t="str">
        <f t="shared" si="721"/>
        <v/>
      </c>
      <c r="AI4670">
        <v>0.14499999999999999</v>
      </c>
      <c r="AJ4670" t="str">
        <f t="shared" si="719"/>
        <v/>
      </c>
      <c r="AK4670">
        <f t="shared" si="722"/>
        <v>2.8</v>
      </c>
      <c r="AL4670">
        <f t="shared" si="720"/>
        <v>0.40599999999999997</v>
      </c>
    </row>
    <row r="4671" spans="1:39" x14ac:dyDescent="0.2">
      <c r="A4671" t="s">
        <v>31320</v>
      </c>
      <c r="B4671" t="s">
        <v>58</v>
      </c>
      <c r="C4671" t="s">
        <v>31321</v>
      </c>
      <c r="D4671" s="1">
        <v>43853</v>
      </c>
      <c r="E4671" s="1">
        <v>43853</v>
      </c>
      <c r="F4671" t="s">
        <v>26</v>
      </c>
      <c r="I4671">
        <v>100</v>
      </c>
      <c r="J4671">
        <v>0</v>
      </c>
      <c r="K4671">
        <v>0</v>
      </c>
      <c r="L4671">
        <v>876</v>
      </c>
      <c r="M4671">
        <v>876</v>
      </c>
      <c r="N4671" t="s">
        <v>20</v>
      </c>
      <c r="O4671" t="s">
        <v>31322</v>
      </c>
      <c r="P4671" t="s">
        <v>44</v>
      </c>
      <c r="Q4671" t="s">
        <v>34233</v>
      </c>
      <c r="R4671" t="s">
        <v>34233</v>
      </c>
      <c r="S4671" t="s">
        <v>34233</v>
      </c>
      <c r="T4671" t="s">
        <v>34233</v>
      </c>
      <c r="V4671" t="s">
        <v>33056</v>
      </c>
      <c r="AD4671" t="str">
        <f t="shared" si="716"/>
        <v/>
      </c>
      <c r="AE4671" t="str">
        <f t="shared" si="718"/>
        <v/>
      </c>
      <c r="AF4671" t="str">
        <f t="shared" si="717"/>
        <v/>
      </c>
      <c r="AG4671" t="str">
        <f t="shared" si="723"/>
        <v/>
      </c>
      <c r="AH4671" t="str">
        <f t="shared" si="721"/>
        <v/>
      </c>
      <c r="AI4671">
        <v>0.14499999999999999</v>
      </c>
      <c r="AJ4671" t="str">
        <f t="shared" si="719"/>
        <v/>
      </c>
      <c r="AK4671" t="str">
        <f t="shared" si="722"/>
        <v/>
      </c>
      <c r="AL4671" t="str">
        <f t="shared" si="720"/>
        <v/>
      </c>
    </row>
    <row r="4672" spans="1:39" x14ac:dyDescent="0.2">
      <c r="A4672" t="s">
        <v>30114</v>
      </c>
      <c r="B4672" t="s">
        <v>58</v>
      </c>
      <c r="C4672" t="s">
        <v>30115</v>
      </c>
      <c r="D4672" s="1">
        <v>43815</v>
      </c>
      <c r="E4672" s="1">
        <v>43815</v>
      </c>
      <c r="F4672" t="s">
        <v>26</v>
      </c>
      <c r="I4672">
        <v>100</v>
      </c>
      <c r="J4672">
        <v>0</v>
      </c>
      <c r="K4672">
        <v>0</v>
      </c>
      <c r="L4672">
        <v>2675</v>
      </c>
      <c r="M4672">
        <v>2675</v>
      </c>
      <c r="N4672" t="s">
        <v>20</v>
      </c>
      <c r="O4672" t="s">
        <v>30109</v>
      </c>
      <c r="P4672" t="s">
        <v>28</v>
      </c>
      <c r="Q4672" t="s">
        <v>34233</v>
      </c>
      <c r="R4672" t="s">
        <v>34233</v>
      </c>
      <c r="S4672" t="s">
        <v>34233</v>
      </c>
      <c r="T4672" t="s">
        <v>34233</v>
      </c>
      <c r="V4672" t="s">
        <v>33052</v>
      </c>
      <c r="AD4672" t="str">
        <f t="shared" si="716"/>
        <v/>
      </c>
      <c r="AE4672" t="str">
        <f t="shared" si="718"/>
        <v/>
      </c>
      <c r="AF4672" t="str">
        <f t="shared" si="717"/>
        <v/>
      </c>
      <c r="AG4672" t="str">
        <f t="shared" si="723"/>
        <v/>
      </c>
      <c r="AH4672" t="str">
        <f t="shared" si="721"/>
        <v/>
      </c>
      <c r="AI4672">
        <v>0.14499999999999999</v>
      </c>
      <c r="AJ4672" t="str">
        <f t="shared" si="719"/>
        <v/>
      </c>
      <c r="AK4672" t="str">
        <f t="shared" si="722"/>
        <v/>
      </c>
      <c r="AL4672" t="str">
        <f t="shared" si="720"/>
        <v/>
      </c>
    </row>
    <row r="4673" spans="1:38" x14ac:dyDescent="0.2">
      <c r="A4673" t="s">
        <v>11740</v>
      </c>
      <c r="B4673" t="s">
        <v>58</v>
      </c>
      <c r="C4673" t="s">
        <v>11741</v>
      </c>
      <c r="D4673" s="1">
        <v>36556</v>
      </c>
      <c r="E4673" s="1">
        <v>43755</v>
      </c>
      <c r="F4673" t="s">
        <v>39</v>
      </c>
      <c r="I4673">
        <v>100</v>
      </c>
      <c r="J4673">
        <v>0</v>
      </c>
      <c r="K4673">
        <v>0</v>
      </c>
      <c r="L4673">
        <v>54700</v>
      </c>
      <c r="M4673">
        <v>54720</v>
      </c>
      <c r="N4673" t="s">
        <v>401</v>
      </c>
      <c r="O4673" t="s">
        <v>11742</v>
      </c>
      <c r="P4673" t="s">
        <v>28</v>
      </c>
      <c r="Q4673" t="s">
        <v>34233</v>
      </c>
      <c r="R4673" t="s">
        <v>34233</v>
      </c>
      <c r="S4673" t="s">
        <v>33942</v>
      </c>
      <c r="T4673" t="s">
        <v>34233</v>
      </c>
      <c r="AD4673" t="str">
        <f t="shared" si="716"/>
        <v/>
      </c>
      <c r="AE4673" t="str">
        <f t="shared" si="718"/>
        <v/>
      </c>
      <c r="AF4673" t="str">
        <f t="shared" si="717"/>
        <v/>
      </c>
      <c r="AG4673" t="str">
        <f t="shared" si="723"/>
        <v/>
      </c>
      <c r="AH4673" t="str">
        <f t="shared" si="721"/>
        <v/>
      </c>
      <c r="AI4673">
        <v>0.14499999999999999</v>
      </c>
      <c r="AJ4673" t="str">
        <f t="shared" si="719"/>
        <v/>
      </c>
      <c r="AK4673" t="str">
        <f t="shared" si="722"/>
        <v/>
      </c>
      <c r="AL4673" t="str">
        <f t="shared" si="720"/>
        <v/>
      </c>
    </row>
    <row r="4674" spans="1:38" x14ac:dyDescent="0.2">
      <c r="A4674" t="s">
        <v>625</v>
      </c>
      <c r="B4674" t="s">
        <v>58</v>
      </c>
      <c r="C4674" t="s">
        <v>626</v>
      </c>
      <c r="D4674" s="1">
        <v>34928</v>
      </c>
      <c r="E4674" s="1">
        <v>43816</v>
      </c>
      <c r="F4674" t="s">
        <v>39</v>
      </c>
      <c r="I4674">
        <v>100</v>
      </c>
      <c r="J4674">
        <v>0</v>
      </c>
      <c r="K4674">
        <v>0</v>
      </c>
      <c r="L4674">
        <v>19937</v>
      </c>
      <c r="M4674">
        <v>19937</v>
      </c>
      <c r="N4674" t="s">
        <v>20</v>
      </c>
      <c r="O4674" t="s">
        <v>627</v>
      </c>
      <c r="P4674" t="s">
        <v>28</v>
      </c>
      <c r="Q4674" t="s">
        <v>34233</v>
      </c>
      <c r="R4674" t="s">
        <v>34233</v>
      </c>
      <c r="S4674" t="s">
        <v>33942</v>
      </c>
      <c r="T4674" t="s">
        <v>34233</v>
      </c>
      <c r="AD4674" t="str">
        <f t="shared" si="716"/>
        <v/>
      </c>
      <c r="AE4674" t="str">
        <f t="shared" si="718"/>
        <v/>
      </c>
      <c r="AF4674" t="str">
        <f t="shared" si="717"/>
        <v/>
      </c>
      <c r="AG4674" t="str">
        <f t="shared" si="723"/>
        <v/>
      </c>
      <c r="AH4674" t="str">
        <f t="shared" si="721"/>
        <v/>
      </c>
      <c r="AI4674">
        <v>0.14499999999999999</v>
      </c>
      <c r="AJ4674" t="str">
        <f t="shared" si="719"/>
        <v/>
      </c>
      <c r="AK4674" t="str">
        <f t="shared" si="722"/>
        <v/>
      </c>
      <c r="AL4674" t="str">
        <f t="shared" si="720"/>
        <v/>
      </c>
    </row>
    <row r="4675" spans="1:38" x14ac:dyDescent="0.2">
      <c r="A4675" t="s">
        <v>9361</v>
      </c>
      <c r="B4675" t="s">
        <v>58</v>
      </c>
      <c r="C4675" t="s">
        <v>9362</v>
      </c>
      <c r="D4675" s="1">
        <v>36329</v>
      </c>
      <c r="E4675" s="1">
        <v>43456</v>
      </c>
      <c r="F4675" t="s">
        <v>39</v>
      </c>
      <c r="I4675">
        <v>100</v>
      </c>
      <c r="J4675">
        <v>0</v>
      </c>
      <c r="K4675">
        <v>0</v>
      </c>
      <c r="L4675">
        <v>51</v>
      </c>
      <c r="M4675">
        <v>51</v>
      </c>
      <c r="N4675" t="s">
        <v>20</v>
      </c>
      <c r="O4675" t="s">
        <v>9360</v>
      </c>
      <c r="P4675" t="s">
        <v>28</v>
      </c>
      <c r="Q4675" t="s">
        <v>34233</v>
      </c>
      <c r="R4675" t="s">
        <v>34233</v>
      </c>
      <c r="S4675" t="s">
        <v>33942</v>
      </c>
      <c r="T4675" t="s">
        <v>34233</v>
      </c>
      <c r="AD4675" t="str">
        <f t="shared" si="716"/>
        <v/>
      </c>
      <c r="AE4675" t="str">
        <f t="shared" si="718"/>
        <v/>
      </c>
      <c r="AF4675" t="str">
        <f t="shared" si="717"/>
        <v/>
      </c>
      <c r="AG4675" t="str">
        <f t="shared" si="723"/>
        <v/>
      </c>
      <c r="AH4675" t="str">
        <f t="shared" si="721"/>
        <v/>
      </c>
      <c r="AI4675">
        <v>0.14499999999999999</v>
      </c>
      <c r="AJ4675" t="str">
        <f t="shared" si="719"/>
        <v/>
      </c>
      <c r="AK4675" t="str">
        <f t="shared" si="722"/>
        <v/>
      </c>
      <c r="AL4675" t="str">
        <f t="shared" si="720"/>
        <v/>
      </c>
    </row>
    <row r="4676" spans="1:38" x14ac:dyDescent="0.2">
      <c r="A4676" t="s">
        <v>10858</v>
      </c>
      <c r="B4676" t="s">
        <v>58</v>
      </c>
      <c r="C4676" t="s">
        <v>10859</v>
      </c>
      <c r="D4676" s="1">
        <v>36460</v>
      </c>
      <c r="E4676" s="1">
        <v>43902</v>
      </c>
      <c r="F4676" t="s">
        <v>19</v>
      </c>
      <c r="I4676">
        <v>100</v>
      </c>
      <c r="J4676">
        <v>0</v>
      </c>
      <c r="K4676">
        <v>0</v>
      </c>
      <c r="L4676">
        <v>2519</v>
      </c>
      <c r="M4676">
        <v>2519</v>
      </c>
      <c r="N4676" t="s">
        <v>20</v>
      </c>
      <c r="O4676" t="s">
        <v>10860</v>
      </c>
      <c r="P4676" t="s">
        <v>28</v>
      </c>
      <c r="Q4676" t="s">
        <v>34233</v>
      </c>
      <c r="R4676" t="s">
        <v>34233</v>
      </c>
      <c r="S4676" t="s">
        <v>33800</v>
      </c>
      <c r="T4676" t="s">
        <v>34349</v>
      </c>
      <c r="AD4676" t="str">
        <f t="shared" si="716"/>
        <v/>
      </c>
      <c r="AE4676" t="str">
        <f t="shared" si="718"/>
        <v/>
      </c>
      <c r="AF4676" t="str">
        <f t="shared" si="717"/>
        <v/>
      </c>
      <c r="AG4676" s="17">
        <v>1</v>
      </c>
      <c r="AH4676">
        <f t="shared" si="721"/>
        <v>2.8</v>
      </c>
      <c r="AI4676">
        <v>0.14499999999999999</v>
      </c>
      <c r="AJ4676">
        <f t="shared" si="719"/>
        <v>0.40599999999999997</v>
      </c>
      <c r="AK4676" t="str">
        <f t="shared" si="722"/>
        <v/>
      </c>
      <c r="AL4676" t="str">
        <f t="shared" si="720"/>
        <v/>
      </c>
    </row>
    <row r="4677" spans="1:38" x14ac:dyDescent="0.2">
      <c r="A4677" t="s">
        <v>30647</v>
      </c>
      <c r="B4677" t="s">
        <v>58</v>
      </c>
      <c r="C4677" t="s">
        <v>30648</v>
      </c>
      <c r="D4677" s="1">
        <v>43859</v>
      </c>
      <c r="E4677" s="1">
        <v>43859</v>
      </c>
      <c r="F4677" t="s">
        <v>15348</v>
      </c>
      <c r="I4677">
        <v>100</v>
      </c>
      <c r="J4677">
        <v>0</v>
      </c>
      <c r="K4677">
        <v>0</v>
      </c>
      <c r="L4677">
        <v>398</v>
      </c>
      <c r="M4677">
        <v>398</v>
      </c>
      <c r="N4677" t="s">
        <v>20</v>
      </c>
      <c r="P4677" t="s">
        <v>30340</v>
      </c>
      <c r="Q4677" t="s">
        <v>34233</v>
      </c>
      <c r="R4677" t="s">
        <v>34233</v>
      </c>
      <c r="S4677" t="s">
        <v>33942</v>
      </c>
      <c r="T4677" t="s">
        <v>34233</v>
      </c>
      <c r="AD4677" t="str">
        <f t="shared" si="716"/>
        <v/>
      </c>
      <c r="AE4677" t="str">
        <f t="shared" si="718"/>
        <v/>
      </c>
      <c r="AF4677" t="str">
        <f t="shared" si="717"/>
        <v/>
      </c>
      <c r="AG4677" t="str">
        <f>IF((S4677&lt;&gt;"tühi")*(AC4677&lt;&gt;""),AC4677,"")</f>
        <v/>
      </c>
      <c r="AH4677" t="str">
        <f t="shared" si="721"/>
        <v/>
      </c>
      <c r="AI4677">
        <v>0.14499999999999999</v>
      </c>
      <c r="AJ4677" t="str">
        <f t="shared" si="719"/>
        <v/>
      </c>
      <c r="AK4677" t="str">
        <f t="shared" si="722"/>
        <v/>
      </c>
      <c r="AL4677" t="str">
        <f t="shared" si="720"/>
        <v/>
      </c>
    </row>
    <row r="4678" spans="1:38" x14ac:dyDescent="0.2">
      <c r="A4678" t="s">
        <v>10025</v>
      </c>
      <c r="B4678" t="s">
        <v>58</v>
      </c>
      <c r="C4678" t="s">
        <v>10026</v>
      </c>
      <c r="D4678" s="1">
        <v>36434</v>
      </c>
      <c r="E4678" s="1">
        <v>44590</v>
      </c>
      <c r="F4678" t="s">
        <v>19</v>
      </c>
      <c r="I4678">
        <v>100</v>
      </c>
      <c r="J4678">
        <v>0</v>
      </c>
      <c r="K4678">
        <v>0</v>
      </c>
      <c r="L4678">
        <v>1247</v>
      </c>
      <c r="M4678">
        <v>1247</v>
      </c>
      <c r="N4678" t="s">
        <v>20</v>
      </c>
      <c r="O4678" t="s">
        <v>10027</v>
      </c>
      <c r="P4678" t="s">
        <v>28</v>
      </c>
      <c r="Q4678" t="s">
        <v>34233</v>
      </c>
      <c r="R4678" t="s">
        <v>34233</v>
      </c>
      <c r="S4678" t="s">
        <v>33797</v>
      </c>
      <c r="T4678" t="s">
        <v>34357</v>
      </c>
      <c r="AD4678" t="str">
        <f t="shared" ref="AD4678:AD4741" si="724">IF((S4678="tühi")*(F4678&lt;&gt;"Elamumaa")*(G4678&lt;&gt;"Elamumaa")*(H4678&lt;&gt;"Elamumaa"),IF(Z4678=0,"",Z4678),"")</f>
        <v/>
      </c>
      <c r="AE4678" t="str">
        <f t="shared" si="718"/>
        <v/>
      </c>
      <c r="AF4678" t="str">
        <f t="shared" ref="AF4678:AF4741" si="725">IF((S4678&lt;&gt;"tühi")*(F4678&lt;&gt;"Elamumaa")*(G4678&lt;&gt;"Elamumaa")*(H4678&lt;&gt;"Elamumaa"),IF(Z4678=0,"",Z4678),"")</f>
        <v/>
      </c>
      <c r="AG4678" s="17">
        <v>1</v>
      </c>
      <c r="AH4678">
        <f t="shared" si="721"/>
        <v>2.8</v>
      </c>
      <c r="AI4678">
        <v>0.14499999999999999</v>
      </c>
      <c r="AJ4678">
        <f t="shared" si="719"/>
        <v>0.40599999999999997</v>
      </c>
      <c r="AK4678" t="str">
        <f t="shared" si="722"/>
        <v/>
      </c>
      <c r="AL4678" t="str">
        <f t="shared" si="720"/>
        <v/>
      </c>
    </row>
    <row r="4679" spans="1:38" x14ac:dyDescent="0.2">
      <c r="A4679" t="s">
        <v>22118</v>
      </c>
      <c r="B4679" t="s">
        <v>58</v>
      </c>
      <c r="C4679" t="s">
        <v>22119</v>
      </c>
      <c r="D4679" s="1">
        <v>38090</v>
      </c>
      <c r="E4679" s="1">
        <v>43951</v>
      </c>
      <c r="F4679" t="s">
        <v>19</v>
      </c>
      <c r="I4679">
        <v>100</v>
      </c>
      <c r="J4679">
        <v>0</v>
      </c>
      <c r="K4679">
        <v>0</v>
      </c>
      <c r="L4679">
        <v>2326</v>
      </c>
      <c r="M4679">
        <v>2326</v>
      </c>
      <c r="N4679" t="s">
        <v>20</v>
      </c>
      <c r="O4679" t="s">
        <v>22120</v>
      </c>
      <c r="P4679" t="s">
        <v>28</v>
      </c>
      <c r="Q4679" t="s">
        <v>34233</v>
      </c>
      <c r="R4679" t="s">
        <v>34233</v>
      </c>
      <c r="S4679" t="s">
        <v>33797</v>
      </c>
      <c r="T4679" t="s">
        <v>34349</v>
      </c>
      <c r="AD4679" t="str">
        <f t="shared" si="724"/>
        <v/>
      </c>
      <c r="AE4679" t="str">
        <f t="shared" si="718"/>
        <v/>
      </c>
      <c r="AF4679" t="str">
        <f t="shared" si="725"/>
        <v/>
      </c>
      <c r="AG4679" s="17">
        <v>1</v>
      </c>
      <c r="AH4679">
        <f t="shared" si="721"/>
        <v>2.8</v>
      </c>
      <c r="AI4679">
        <v>0.14499999999999999</v>
      </c>
      <c r="AJ4679">
        <f t="shared" si="719"/>
        <v>0.40599999999999997</v>
      </c>
      <c r="AK4679" t="str">
        <f t="shared" si="722"/>
        <v/>
      </c>
      <c r="AL4679" t="str">
        <f t="shared" si="720"/>
        <v/>
      </c>
    </row>
    <row r="4680" spans="1:38" x14ac:dyDescent="0.2">
      <c r="A4680" t="s">
        <v>27743</v>
      </c>
      <c r="B4680" t="s">
        <v>58</v>
      </c>
      <c r="C4680" t="s">
        <v>27744</v>
      </c>
      <c r="D4680" s="1">
        <v>42233</v>
      </c>
      <c r="E4680" s="1">
        <v>43456</v>
      </c>
      <c r="F4680" t="s">
        <v>19</v>
      </c>
      <c r="I4680">
        <v>100</v>
      </c>
      <c r="J4680">
        <v>0</v>
      </c>
      <c r="K4680">
        <v>0</v>
      </c>
      <c r="L4680">
        <v>31900</v>
      </c>
      <c r="M4680">
        <v>31902</v>
      </c>
      <c r="N4680" t="s">
        <v>401</v>
      </c>
      <c r="O4680" t="s">
        <v>27745</v>
      </c>
      <c r="P4680" t="s">
        <v>28</v>
      </c>
      <c r="Q4680" t="s">
        <v>34233</v>
      </c>
      <c r="R4680" t="s">
        <v>34233</v>
      </c>
      <c r="S4680" t="s">
        <v>33808</v>
      </c>
      <c r="T4680" t="s">
        <v>34349</v>
      </c>
      <c r="U4680" t="s">
        <v>32634</v>
      </c>
      <c r="V4680" t="s">
        <v>33054</v>
      </c>
      <c r="W4680">
        <v>600</v>
      </c>
      <c r="X4680">
        <v>2</v>
      </c>
      <c r="Y4680" t="s">
        <v>33083</v>
      </c>
      <c r="Z4680">
        <v>1000</v>
      </c>
      <c r="AC4680">
        <v>1</v>
      </c>
      <c r="AD4680" t="str">
        <f t="shared" si="724"/>
        <v/>
      </c>
      <c r="AE4680" t="str">
        <f t="shared" si="718"/>
        <v/>
      </c>
      <c r="AF4680" t="str">
        <f t="shared" si="725"/>
        <v/>
      </c>
      <c r="AG4680">
        <f>IF((S4680&lt;&gt;"tühi")*(AC4680&lt;&gt;""),AC4680,"")</f>
        <v>1</v>
      </c>
      <c r="AH4680">
        <f t="shared" si="721"/>
        <v>2.8</v>
      </c>
      <c r="AI4680">
        <v>0.14499999999999999</v>
      </c>
      <c r="AJ4680">
        <f t="shared" si="719"/>
        <v>0.40599999999999997</v>
      </c>
      <c r="AK4680" t="str">
        <f t="shared" si="722"/>
        <v/>
      </c>
      <c r="AL4680" t="str">
        <f t="shared" si="720"/>
        <v/>
      </c>
    </row>
    <row r="4681" spans="1:38" x14ac:dyDescent="0.2">
      <c r="A4681" t="s">
        <v>25977</v>
      </c>
      <c r="B4681" t="s">
        <v>58</v>
      </c>
      <c r="C4681" t="s">
        <v>25978</v>
      </c>
      <c r="D4681" s="1">
        <v>40708</v>
      </c>
      <c r="E4681" s="1">
        <v>43456</v>
      </c>
      <c r="F4681" t="s">
        <v>19</v>
      </c>
      <c r="I4681">
        <v>100</v>
      </c>
      <c r="J4681">
        <v>0</v>
      </c>
      <c r="K4681">
        <v>0</v>
      </c>
      <c r="L4681">
        <v>3080</v>
      </c>
      <c r="M4681">
        <v>3080</v>
      </c>
      <c r="N4681" t="s">
        <v>20</v>
      </c>
      <c r="O4681" t="s">
        <v>25979</v>
      </c>
      <c r="P4681" t="s">
        <v>28</v>
      </c>
      <c r="Q4681" t="s">
        <v>34233</v>
      </c>
      <c r="R4681" t="s">
        <v>34233</v>
      </c>
      <c r="S4681" t="s">
        <v>33807</v>
      </c>
      <c r="T4681" t="s">
        <v>34357</v>
      </c>
      <c r="U4681" t="s">
        <v>32634</v>
      </c>
      <c r="V4681" t="s">
        <v>33084</v>
      </c>
      <c r="W4681">
        <v>450</v>
      </c>
      <c r="X4681">
        <v>2</v>
      </c>
      <c r="Y4681" t="s">
        <v>32914</v>
      </c>
      <c r="Z4681">
        <v>600</v>
      </c>
      <c r="AA4681">
        <v>8.5</v>
      </c>
      <c r="AC4681">
        <v>1</v>
      </c>
      <c r="AD4681" t="str">
        <f t="shared" si="724"/>
        <v/>
      </c>
      <c r="AE4681" t="str">
        <f t="shared" si="718"/>
        <v/>
      </c>
      <c r="AF4681" t="str">
        <f t="shared" si="725"/>
        <v/>
      </c>
      <c r="AG4681">
        <f>IF((S4681&lt;&gt;"tühi")*(AC4681&lt;&gt;""),AC4681,"")</f>
        <v>1</v>
      </c>
      <c r="AH4681">
        <f t="shared" si="721"/>
        <v>2.8</v>
      </c>
      <c r="AI4681">
        <v>0.14499999999999999</v>
      </c>
      <c r="AJ4681">
        <f t="shared" si="719"/>
        <v>0.40599999999999997</v>
      </c>
      <c r="AK4681" t="str">
        <f t="shared" si="722"/>
        <v/>
      </c>
      <c r="AL4681" t="str">
        <f t="shared" si="720"/>
        <v/>
      </c>
    </row>
    <row r="4682" spans="1:38" x14ac:dyDescent="0.2">
      <c r="A4682" t="s">
        <v>25980</v>
      </c>
      <c r="B4682" t="s">
        <v>58</v>
      </c>
      <c r="C4682" t="s">
        <v>25981</v>
      </c>
      <c r="D4682" s="1">
        <v>40708</v>
      </c>
      <c r="E4682" s="1">
        <v>43456</v>
      </c>
      <c r="F4682" t="s">
        <v>19</v>
      </c>
      <c r="I4682">
        <v>100</v>
      </c>
      <c r="J4682">
        <v>0</v>
      </c>
      <c r="K4682">
        <v>0</v>
      </c>
      <c r="L4682">
        <v>1859</v>
      </c>
      <c r="M4682">
        <v>1859</v>
      </c>
      <c r="N4682" t="s">
        <v>20</v>
      </c>
      <c r="O4682" t="s">
        <v>25982</v>
      </c>
      <c r="P4682" t="s">
        <v>28</v>
      </c>
      <c r="Q4682" t="s">
        <v>34233</v>
      </c>
      <c r="R4682" t="s">
        <v>34233</v>
      </c>
      <c r="S4682" t="s">
        <v>32628</v>
      </c>
      <c r="T4682" t="s">
        <v>34357</v>
      </c>
      <c r="U4682" t="s">
        <v>32634</v>
      </c>
      <c r="V4682" t="s">
        <v>33084</v>
      </c>
      <c r="W4682">
        <v>250</v>
      </c>
      <c r="X4682">
        <v>2</v>
      </c>
      <c r="Y4682" t="s">
        <v>32654</v>
      </c>
      <c r="Z4682">
        <v>400</v>
      </c>
      <c r="AA4682">
        <v>8.5</v>
      </c>
      <c r="AC4682">
        <v>1</v>
      </c>
      <c r="AD4682" t="str">
        <f t="shared" si="724"/>
        <v/>
      </c>
      <c r="AE4682" t="str">
        <f t="shared" si="718"/>
        <v/>
      </c>
      <c r="AF4682" t="str">
        <f t="shared" si="725"/>
        <v/>
      </c>
      <c r="AG4682">
        <f>IF((S4682&lt;&gt;"tühi")*(AC4682&lt;&gt;""),AC4682,"")</f>
        <v>1</v>
      </c>
      <c r="AH4682">
        <f t="shared" si="721"/>
        <v>2.8</v>
      </c>
      <c r="AI4682">
        <v>0.14499999999999999</v>
      </c>
      <c r="AJ4682">
        <f t="shared" si="719"/>
        <v>0.40599999999999997</v>
      </c>
      <c r="AK4682" t="str">
        <f t="shared" si="722"/>
        <v/>
      </c>
      <c r="AL4682" t="str">
        <f t="shared" si="720"/>
        <v/>
      </c>
    </row>
    <row r="4683" spans="1:38" x14ac:dyDescent="0.2">
      <c r="A4683" t="s">
        <v>31066</v>
      </c>
      <c r="B4683" t="s">
        <v>58</v>
      </c>
      <c r="C4683" t="s">
        <v>31067</v>
      </c>
      <c r="D4683" s="1">
        <v>43859</v>
      </c>
      <c r="E4683" s="1">
        <v>43948</v>
      </c>
      <c r="F4683" t="s">
        <v>26</v>
      </c>
      <c r="I4683">
        <v>100</v>
      </c>
      <c r="J4683">
        <v>0</v>
      </c>
      <c r="K4683">
        <v>0</v>
      </c>
      <c r="L4683">
        <v>373</v>
      </c>
      <c r="M4683">
        <v>373</v>
      </c>
      <c r="N4683" t="s">
        <v>20</v>
      </c>
      <c r="O4683" t="s">
        <v>31068</v>
      </c>
      <c r="P4683" t="s">
        <v>44</v>
      </c>
      <c r="Q4683" t="s">
        <v>34233</v>
      </c>
      <c r="R4683" t="s">
        <v>34233</v>
      </c>
      <c r="S4683" t="s">
        <v>34233</v>
      </c>
      <c r="T4683" t="s">
        <v>34233</v>
      </c>
      <c r="AD4683" t="str">
        <f t="shared" si="724"/>
        <v/>
      </c>
      <c r="AE4683" t="str">
        <f t="shared" si="718"/>
        <v/>
      </c>
      <c r="AF4683" t="str">
        <f t="shared" si="725"/>
        <v/>
      </c>
      <c r="AG4683" t="str">
        <f>IF((S4683&lt;&gt;"tühi")*(AC4683&lt;&gt;""),AC4683,"")</f>
        <v/>
      </c>
      <c r="AH4683" t="str">
        <f t="shared" si="721"/>
        <v/>
      </c>
      <c r="AI4683">
        <v>0.14499999999999999</v>
      </c>
      <c r="AJ4683" t="str">
        <f t="shared" si="719"/>
        <v/>
      </c>
      <c r="AK4683" t="str">
        <f t="shared" si="722"/>
        <v/>
      </c>
      <c r="AL4683" t="str">
        <f t="shared" si="720"/>
        <v/>
      </c>
    </row>
    <row r="4684" spans="1:38" x14ac:dyDescent="0.2">
      <c r="A4684" t="s">
        <v>12428</v>
      </c>
      <c r="B4684" t="s">
        <v>58</v>
      </c>
      <c r="C4684" t="s">
        <v>12429</v>
      </c>
      <c r="D4684" s="1">
        <v>36609</v>
      </c>
      <c r="E4684" s="1">
        <v>43893</v>
      </c>
      <c r="F4684" t="s">
        <v>39</v>
      </c>
      <c r="I4684">
        <v>100</v>
      </c>
      <c r="J4684">
        <v>0</v>
      </c>
      <c r="K4684">
        <v>0</v>
      </c>
      <c r="L4684">
        <v>16515</v>
      </c>
      <c r="M4684">
        <v>16515</v>
      </c>
      <c r="N4684" t="s">
        <v>20</v>
      </c>
      <c r="O4684" t="s">
        <v>12430</v>
      </c>
      <c r="P4684" t="s">
        <v>28</v>
      </c>
      <c r="Q4684" t="s">
        <v>34233</v>
      </c>
      <c r="R4684" t="s">
        <v>34233</v>
      </c>
      <c r="S4684" t="s">
        <v>33942</v>
      </c>
      <c r="T4684" t="s">
        <v>34233</v>
      </c>
      <c r="AD4684" t="str">
        <f t="shared" si="724"/>
        <v/>
      </c>
      <c r="AE4684" t="str">
        <f t="shared" si="718"/>
        <v/>
      </c>
      <c r="AF4684" t="str">
        <f t="shared" si="725"/>
        <v/>
      </c>
      <c r="AG4684" t="str">
        <f>IF((S4684&lt;&gt;"tühi")*(AC4684&lt;&gt;""),AC4684,"")</f>
        <v/>
      </c>
      <c r="AH4684" t="str">
        <f t="shared" si="721"/>
        <v/>
      </c>
      <c r="AI4684">
        <v>0.14499999999999999</v>
      </c>
      <c r="AJ4684" t="str">
        <f t="shared" si="719"/>
        <v/>
      </c>
      <c r="AK4684" t="str">
        <f t="shared" si="722"/>
        <v/>
      </c>
      <c r="AL4684" t="str">
        <f t="shared" si="720"/>
        <v/>
      </c>
    </row>
    <row r="4685" spans="1:38" x14ac:dyDescent="0.2">
      <c r="A4685" t="s">
        <v>9876</v>
      </c>
      <c r="B4685" t="s">
        <v>58</v>
      </c>
      <c r="C4685" t="s">
        <v>9877</v>
      </c>
      <c r="D4685" s="1">
        <v>36434</v>
      </c>
      <c r="E4685" s="1">
        <v>43951</v>
      </c>
      <c r="F4685" t="s">
        <v>19</v>
      </c>
      <c r="I4685">
        <v>100</v>
      </c>
      <c r="J4685">
        <v>0</v>
      </c>
      <c r="K4685">
        <v>0</v>
      </c>
      <c r="L4685">
        <v>1191</v>
      </c>
      <c r="M4685">
        <v>1191</v>
      </c>
      <c r="N4685" t="s">
        <v>20</v>
      </c>
      <c r="O4685" t="s">
        <v>9878</v>
      </c>
      <c r="P4685" t="s">
        <v>28</v>
      </c>
      <c r="Q4685" t="s">
        <v>34234</v>
      </c>
      <c r="R4685" t="s">
        <v>34235</v>
      </c>
      <c r="S4685" t="s">
        <v>32628</v>
      </c>
      <c r="T4685" t="s">
        <v>34365</v>
      </c>
      <c r="AD4685" t="str">
        <f t="shared" si="724"/>
        <v/>
      </c>
      <c r="AE4685" t="str">
        <f t="shared" si="718"/>
        <v/>
      </c>
      <c r="AF4685" t="str">
        <f t="shared" si="725"/>
        <v/>
      </c>
      <c r="AG4685" s="17">
        <v>1</v>
      </c>
      <c r="AH4685">
        <f t="shared" si="721"/>
        <v>2.8</v>
      </c>
      <c r="AI4685">
        <v>0.14499999999999999</v>
      </c>
      <c r="AJ4685">
        <f t="shared" si="719"/>
        <v>0.40599999999999997</v>
      </c>
      <c r="AK4685" t="str">
        <f t="shared" si="722"/>
        <v/>
      </c>
      <c r="AL4685" t="str">
        <f t="shared" si="720"/>
        <v/>
      </c>
    </row>
    <row r="4686" spans="1:38" x14ac:dyDescent="0.2">
      <c r="A4686" t="s">
        <v>12598</v>
      </c>
      <c r="B4686" t="s">
        <v>58</v>
      </c>
      <c r="C4686" t="s">
        <v>12599</v>
      </c>
      <c r="D4686" s="1">
        <v>36711</v>
      </c>
      <c r="E4686" s="1">
        <v>43456</v>
      </c>
      <c r="F4686" t="s">
        <v>19</v>
      </c>
      <c r="I4686">
        <v>100</v>
      </c>
      <c r="J4686">
        <v>0</v>
      </c>
      <c r="K4686">
        <v>0</v>
      </c>
      <c r="L4686">
        <v>1661</v>
      </c>
      <c r="M4686">
        <v>1661</v>
      </c>
      <c r="N4686" t="s">
        <v>20</v>
      </c>
      <c r="O4686" t="s">
        <v>12600</v>
      </c>
      <c r="P4686" t="s">
        <v>28</v>
      </c>
      <c r="Q4686" t="s">
        <v>34233</v>
      </c>
      <c r="R4686" t="s">
        <v>34233</v>
      </c>
      <c r="S4686" t="s">
        <v>33797</v>
      </c>
      <c r="T4686" t="s">
        <v>34365</v>
      </c>
      <c r="AD4686" t="str">
        <f t="shared" si="724"/>
        <v/>
      </c>
      <c r="AE4686" t="str">
        <f t="shared" si="718"/>
        <v/>
      </c>
      <c r="AF4686" t="str">
        <f t="shared" si="725"/>
        <v/>
      </c>
      <c r="AG4686" s="17">
        <v>1</v>
      </c>
      <c r="AH4686">
        <f t="shared" si="721"/>
        <v>2.8</v>
      </c>
      <c r="AI4686">
        <v>0.14499999999999999</v>
      </c>
      <c r="AJ4686">
        <f t="shared" si="719"/>
        <v>0.40599999999999997</v>
      </c>
      <c r="AK4686" t="str">
        <f t="shared" si="722"/>
        <v/>
      </c>
      <c r="AL4686" t="str">
        <f t="shared" si="720"/>
        <v/>
      </c>
    </row>
    <row r="4687" spans="1:38" x14ac:dyDescent="0.2">
      <c r="A4687" t="s">
        <v>12601</v>
      </c>
      <c r="B4687" t="s">
        <v>58</v>
      </c>
      <c r="C4687" t="s">
        <v>12602</v>
      </c>
      <c r="D4687" s="1">
        <v>36711</v>
      </c>
      <c r="E4687" s="1">
        <v>43456</v>
      </c>
      <c r="F4687" t="s">
        <v>19</v>
      </c>
      <c r="I4687">
        <v>100</v>
      </c>
      <c r="J4687">
        <v>0</v>
      </c>
      <c r="K4687">
        <v>0</v>
      </c>
      <c r="L4687">
        <v>1553</v>
      </c>
      <c r="M4687">
        <v>1553</v>
      </c>
      <c r="N4687" t="s">
        <v>20</v>
      </c>
      <c r="O4687" t="s">
        <v>12603</v>
      </c>
      <c r="P4687" t="s">
        <v>28</v>
      </c>
      <c r="Q4687" t="s">
        <v>34233</v>
      </c>
      <c r="R4687" t="s">
        <v>34233</v>
      </c>
      <c r="S4687" t="s">
        <v>32628</v>
      </c>
      <c r="T4687" t="s">
        <v>34357</v>
      </c>
      <c r="AD4687" t="str">
        <f t="shared" si="724"/>
        <v/>
      </c>
      <c r="AE4687" t="str">
        <f t="shared" si="718"/>
        <v/>
      </c>
      <c r="AF4687" t="str">
        <f t="shared" si="725"/>
        <v/>
      </c>
      <c r="AG4687" s="17">
        <v>1</v>
      </c>
      <c r="AH4687">
        <f t="shared" si="721"/>
        <v>2.8</v>
      </c>
      <c r="AI4687">
        <v>0.14499999999999999</v>
      </c>
      <c r="AJ4687">
        <f t="shared" si="719"/>
        <v>0.40599999999999997</v>
      </c>
      <c r="AK4687" t="str">
        <f t="shared" si="722"/>
        <v/>
      </c>
      <c r="AL4687" t="str">
        <f t="shared" si="720"/>
        <v/>
      </c>
    </row>
    <row r="4688" spans="1:38" x14ac:dyDescent="0.2">
      <c r="A4688" t="s">
        <v>10190</v>
      </c>
      <c r="B4688" t="s">
        <v>58</v>
      </c>
      <c r="C4688" t="s">
        <v>10191</v>
      </c>
      <c r="D4688" s="1">
        <v>36434</v>
      </c>
      <c r="E4688" s="1">
        <v>43456</v>
      </c>
      <c r="F4688" t="s">
        <v>19</v>
      </c>
      <c r="I4688">
        <v>100</v>
      </c>
      <c r="J4688">
        <v>0</v>
      </c>
      <c r="K4688">
        <v>0</v>
      </c>
      <c r="L4688">
        <v>1203</v>
      </c>
      <c r="M4688">
        <v>1203</v>
      </c>
      <c r="N4688" t="s">
        <v>20</v>
      </c>
      <c r="O4688" t="s">
        <v>10192</v>
      </c>
      <c r="P4688" t="s">
        <v>28</v>
      </c>
      <c r="Q4688" t="s">
        <v>34233</v>
      </c>
      <c r="R4688" t="s">
        <v>34233</v>
      </c>
      <c r="S4688" t="s">
        <v>32628</v>
      </c>
      <c r="T4688" t="s">
        <v>34365</v>
      </c>
      <c r="AD4688" t="str">
        <f t="shared" si="724"/>
        <v/>
      </c>
      <c r="AE4688" t="str">
        <f t="shared" si="718"/>
        <v/>
      </c>
      <c r="AF4688" t="str">
        <f t="shared" si="725"/>
        <v/>
      </c>
      <c r="AG4688" s="17">
        <v>1</v>
      </c>
      <c r="AH4688">
        <f t="shared" si="721"/>
        <v>2.8</v>
      </c>
      <c r="AI4688">
        <v>0.14499999999999999</v>
      </c>
      <c r="AJ4688">
        <f t="shared" si="719"/>
        <v>0.40599999999999997</v>
      </c>
      <c r="AK4688" t="str">
        <f t="shared" si="722"/>
        <v/>
      </c>
      <c r="AL4688" t="str">
        <f t="shared" si="720"/>
        <v/>
      </c>
    </row>
    <row r="4689" spans="1:38" x14ac:dyDescent="0.2">
      <c r="A4689" t="s">
        <v>9981</v>
      </c>
      <c r="B4689" t="s">
        <v>58</v>
      </c>
      <c r="C4689" t="s">
        <v>9982</v>
      </c>
      <c r="D4689" s="1">
        <v>36434</v>
      </c>
      <c r="E4689" s="1">
        <v>43456</v>
      </c>
      <c r="F4689" t="s">
        <v>19</v>
      </c>
      <c r="I4689">
        <v>100</v>
      </c>
      <c r="J4689">
        <v>0</v>
      </c>
      <c r="K4689">
        <v>0</v>
      </c>
      <c r="L4689">
        <v>1006</v>
      </c>
      <c r="M4689">
        <v>1006</v>
      </c>
      <c r="N4689" t="s">
        <v>20</v>
      </c>
      <c r="O4689" t="s">
        <v>9983</v>
      </c>
      <c r="P4689" t="s">
        <v>28</v>
      </c>
      <c r="Q4689" t="s">
        <v>34233</v>
      </c>
      <c r="R4689" t="s">
        <v>34233</v>
      </c>
      <c r="S4689" t="s">
        <v>32628</v>
      </c>
      <c r="T4689" t="s">
        <v>34365</v>
      </c>
      <c r="AD4689" t="str">
        <f t="shared" si="724"/>
        <v/>
      </c>
      <c r="AE4689" t="str">
        <f t="shared" si="718"/>
        <v/>
      </c>
      <c r="AF4689" t="str">
        <f t="shared" si="725"/>
        <v/>
      </c>
      <c r="AG4689" s="17">
        <v>1</v>
      </c>
      <c r="AH4689">
        <f t="shared" si="721"/>
        <v>2.8</v>
      </c>
      <c r="AI4689">
        <v>0.14499999999999999</v>
      </c>
      <c r="AJ4689">
        <f t="shared" si="719"/>
        <v>0.40599999999999997</v>
      </c>
      <c r="AK4689" t="str">
        <f t="shared" si="722"/>
        <v/>
      </c>
      <c r="AL4689" t="str">
        <f t="shared" si="720"/>
        <v/>
      </c>
    </row>
    <row r="4690" spans="1:38" x14ac:dyDescent="0.2">
      <c r="A4690" t="s">
        <v>10193</v>
      </c>
      <c r="B4690" t="s">
        <v>58</v>
      </c>
      <c r="C4690" t="s">
        <v>10194</v>
      </c>
      <c r="D4690" s="1">
        <v>36434</v>
      </c>
      <c r="E4690" s="1">
        <v>43951</v>
      </c>
      <c r="F4690" t="s">
        <v>19</v>
      </c>
      <c r="I4690">
        <v>100</v>
      </c>
      <c r="J4690">
        <v>0</v>
      </c>
      <c r="K4690">
        <v>0</v>
      </c>
      <c r="L4690">
        <v>1207</v>
      </c>
      <c r="M4690">
        <v>1207</v>
      </c>
      <c r="N4690" t="s">
        <v>20</v>
      </c>
      <c r="O4690" t="s">
        <v>10195</v>
      </c>
      <c r="P4690" t="s">
        <v>28</v>
      </c>
      <c r="Q4690" t="s">
        <v>34233</v>
      </c>
      <c r="R4690" t="s">
        <v>34233</v>
      </c>
      <c r="S4690" t="s">
        <v>32628</v>
      </c>
      <c r="T4690" t="s">
        <v>34365</v>
      </c>
      <c r="AD4690" t="str">
        <f t="shared" si="724"/>
        <v/>
      </c>
      <c r="AE4690" t="str">
        <f t="shared" si="718"/>
        <v/>
      </c>
      <c r="AF4690" t="str">
        <f t="shared" si="725"/>
        <v/>
      </c>
      <c r="AG4690" s="17">
        <v>1</v>
      </c>
      <c r="AH4690">
        <f t="shared" si="721"/>
        <v>2.8</v>
      </c>
      <c r="AI4690">
        <v>0.14499999999999999</v>
      </c>
      <c r="AJ4690">
        <f t="shared" si="719"/>
        <v>0.40599999999999997</v>
      </c>
      <c r="AK4690" t="str">
        <f t="shared" si="722"/>
        <v/>
      </c>
      <c r="AL4690" t="str">
        <f t="shared" si="720"/>
        <v/>
      </c>
    </row>
    <row r="4691" spans="1:38" x14ac:dyDescent="0.2">
      <c r="A4691" t="s">
        <v>9984</v>
      </c>
      <c r="B4691" t="s">
        <v>58</v>
      </c>
      <c r="C4691" t="s">
        <v>9985</v>
      </c>
      <c r="D4691" s="1">
        <v>36434</v>
      </c>
      <c r="E4691" s="1">
        <v>43456</v>
      </c>
      <c r="F4691" t="s">
        <v>19</v>
      </c>
      <c r="I4691">
        <v>100</v>
      </c>
      <c r="J4691">
        <v>0</v>
      </c>
      <c r="K4691">
        <v>0</v>
      </c>
      <c r="L4691">
        <v>1038</v>
      </c>
      <c r="M4691">
        <v>1038</v>
      </c>
      <c r="N4691" t="s">
        <v>20</v>
      </c>
      <c r="O4691" t="s">
        <v>9986</v>
      </c>
      <c r="P4691" t="s">
        <v>28</v>
      </c>
      <c r="Q4691" t="s">
        <v>32794</v>
      </c>
      <c r="R4691" t="s">
        <v>33782</v>
      </c>
      <c r="S4691" t="s">
        <v>32628</v>
      </c>
      <c r="T4691" t="s">
        <v>34365</v>
      </c>
      <c r="AD4691" t="str">
        <f t="shared" si="724"/>
        <v/>
      </c>
      <c r="AE4691" t="str">
        <f t="shared" ref="AE4691:AE4754" si="726">IF((S4691="tühi")*(AC4691&lt;&gt;""),AC4691,"")</f>
        <v/>
      </c>
      <c r="AF4691" t="str">
        <f t="shared" si="725"/>
        <v/>
      </c>
      <c r="AG4691" s="17">
        <v>1</v>
      </c>
      <c r="AH4691">
        <f t="shared" si="721"/>
        <v>2.8</v>
      </c>
      <c r="AI4691">
        <v>0.14499999999999999</v>
      </c>
      <c r="AJ4691">
        <f t="shared" si="719"/>
        <v>0.40599999999999997</v>
      </c>
      <c r="AK4691" t="str">
        <f t="shared" si="722"/>
        <v/>
      </c>
      <c r="AL4691" t="str">
        <f t="shared" si="720"/>
        <v/>
      </c>
    </row>
    <row r="4692" spans="1:38" x14ac:dyDescent="0.2">
      <c r="A4692" t="s">
        <v>12595</v>
      </c>
      <c r="B4692" t="s">
        <v>58</v>
      </c>
      <c r="C4692" t="s">
        <v>12596</v>
      </c>
      <c r="D4692" s="1">
        <v>36711</v>
      </c>
      <c r="E4692" s="1">
        <v>43456</v>
      </c>
      <c r="F4692" t="s">
        <v>19</v>
      </c>
      <c r="I4692">
        <v>100</v>
      </c>
      <c r="J4692">
        <v>0</v>
      </c>
      <c r="K4692">
        <v>0</v>
      </c>
      <c r="L4692">
        <v>1194</v>
      </c>
      <c r="M4692">
        <v>1194</v>
      </c>
      <c r="N4692" t="s">
        <v>20</v>
      </c>
      <c r="O4692" t="s">
        <v>12597</v>
      </c>
      <c r="P4692" t="s">
        <v>28</v>
      </c>
      <c r="Q4692" t="s">
        <v>34233</v>
      </c>
      <c r="R4692" t="s">
        <v>34233</v>
      </c>
      <c r="S4692" t="s">
        <v>32628</v>
      </c>
      <c r="T4692" t="s">
        <v>34357</v>
      </c>
      <c r="AD4692" t="str">
        <f t="shared" si="724"/>
        <v/>
      </c>
      <c r="AE4692" t="str">
        <f t="shared" si="726"/>
        <v/>
      </c>
      <c r="AF4692" t="str">
        <f t="shared" si="725"/>
        <v/>
      </c>
      <c r="AG4692" s="17">
        <v>1</v>
      </c>
      <c r="AH4692">
        <f t="shared" si="721"/>
        <v>2.8</v>
      </c>
      <c r="AI4692">
        <v>0.14499999999999999</v>
      </c>
      <c r="AJ4692">
        <f t="shared" si="719"/>
        <v>0.40599999999999997</v>
      </c>
      <c r="AK4692" t="str">
        <f t="shared" si="722"/>
        <v/>
      </c>
      <c r="AL4692" t="str">
        <f t="shared" si="720"/>
        <v/>
      </c>
    </row>
    <row r="4693" spans="1:38" x14ac:dyDescent="0.2">
      <c r="A4693" t="s">
        <v>9987</v>
      </c>
      <c r="B4693" t="s">
        <v>58</v>
      </c>
      <c r="C4693" t="s">
        <v>9988</v>
      </c>
      <c r="D4693" s="1">
        <v>36434</v>
      </c>
      <c r="E4693" s="1">
        <v>43456</v>
      </c>
      <c r="F4693" t="s">
        <v>19</v>
      </c>
      <c r="I4693">
        <v>100</v>
      </c>
      <c r="J4693">
        <v>0</v>
      </c>
      <c r="K4693">
        <v>0</v>
      </c>
      <c r="L4693">
        <v>1326</v>
      </c>
      <c r="M4693">
        <v>1326</v>
      </c>
      <c r="N4693" t="s">
        <v>20</v>
      </c>
      <c r="O4693" t="s">
        <v>9989</v>
      </c>
      <c r="P4693" t="s">
        <v>28</v>
      </c>
      <c r="Q4693" t="s">
        <v>34233</v>
      </c>
      <c r="R4693" t="s">
        <v>34233</v>
      </c>
      <c r="S4693" t="s">
        <v>32628</v>
      </c>
      <c r="T4693" t="s">
        <v>34349</v>
      </c>
      <c r="U4693" t="s">
        <v>32634</v>
      </c>
      <c r="V4693" t="s">
        <v>33085</v>
      </c>
      <c r="W4693">
        <v>332</v>
      </c>
      <c r="X4693">
        <v>2</v>
      </c>
      <c r="Y4693" t="s">
        <v>32654</v>
      </c>
      <c r="AA4693">
        <v>9</v>
      </c>
      <c r="AB4693">
        <v>25</v>
      </c>
      <c r="AC4693">
        <v>1</v>
      </c>
      <c r="AD4693" t="str">
        <f t="shared" si="724"/>
        <v/>
      </c>
      <c r="AE4693" t="str">
        <f t="shared" si="726"/>
        <v/>
      </c>
      <c r="AF4693" t="str">
        <f t="shared" si="725"/>
        <v/>
      </c>
      <c r="AG4693">
        <f>IF((S4693&lt;&gt;"tühi")*(AC4693&lt;&gt;""),AC4693,"")</f>
        <v>1</v>
      </c>
      <c r="AH4693">
        <f t="shared" si="721"/>
        <v>2.8</v>
      </c>
      <c r="AI4693">
        <v>0.14499999999999999</v>
      </c>
      <c r="AJ4693">
        <f t="shared" si="719"/>
        <v>0.40599999999999997</v>
      </c>
      <c r="AK4693" t="str">
        <f t="shared" si="722"/>
        <v/>
      </c>
      <c r="AL4693" t="str">
        <f t="shared" si="720"/>
        <v/>
      </c>
    </row>
    <row r="4694" spans="1:38" x14ac:dyDescent="0.2">
      <c r="A4694" t="s">
        <v>10366</v>
      </c>
      <c r="B4694" t="s">
        <v>58</v>
      </c>
      <c r="C4694" t="s">
        <v>10367</v>
      </c>
      <c r="D4694" s="1">
        <v>36437</v>
      </c>
      <c r="E4694" s="1">
        <v>43456</v>
      </c>
      <c r="F4694" t="s">
        <v>19</v>
      </c>
      <c r="I4694">
        <v>100</v>
      </c>
      <c r="J4694">
        <v>0</v>
      </c>
      <c r="K4694">
        <v>0</v>
      </c>
      <c r="L4694">
        <v>1314</v>
      </c>
      <c r="M4694">
        <v>1314</v>
      </c>
      <c r="N4694" t="s">
        <v>20</v>
      </c>
      <c r="O4694" t="s">
        <v>10368</v>
      </c>
      <c r="P4694" t="s">
        <v>28</v>
      </c>
      <c r="Q4694" t="s">
        <v>32794</v>
      </c>
      <c r="R4694" t="s">
        <v>33782</v>
      </c>
      <c r="S4694" t="s">
        <v>32628</v>
      </c>
      <c r="T4694" t="s">
        <v>34365</v>
      </c>
      <c r="AD4694" t="str">
        <f t="shared" si="724"/>
        <v/>
      </c>
      <c r="AE4694" t="str">
        <f t="shared" si="726"/>
        <v/>
      </c>
      <c r="AF4694" t="str">
        <f t="shared" si="725"/>
        <v/>
      </c>
      <c r="AG4694" s="17">
        <v>1</v>
      </c>
      <c r="AH4694">
        <f t="shared" si="721"/>
        <v>2.8</v>
      </c>
      <c r="AI4694">
        <v>0.14499999999999999</v>
      </c>
      <c r="AJ4694">
        <f t="shared" si="719"/>
        <v>0.40599999999999997</v>
      </c>
      <c r="AK4694" t="str">
        <f t="shared" si="722"/>
        <v/>
      </c>
      <c r="AL4694" t="str">
        <f t="shared" si="720"/>
        <v/>
      </c>
    </row>
    <row r="4695" spans="1:38" x14ac:dyDescent="0.2">
      <c r="A4695" t="s">
        <v>12580</v>
      </c>
      <c r="B4695" t="s">
        <v>58</v>
      </c>
      <c r="C4695" t="s">
        <v>12581</v>
      </c>
      <c r="D4695" s="1">
        <v>36711</v>
      </c>
      <c r="E4695" s="1">
        <v>43456</v>
      </c>
      <c r="F4695" t="s">
        <v>19</v>
      </c>
      <c r="I4695">
        <v>100</v>
      </c>
      <c r="J4695">
        <v>0</v>
      </c>
      <c r="K4695">
        <v>0</v>
      </c>
      <c r="L4695">
        <v>981</v>
      </c>
      <c r="M4695">
        <v>981</v>
      </c>
      <c r="N4695" t="s">
        <v>20</v>
      </c>
      <c r="O4695" t="s">
        <v>12582</v>
      </c>
      <c r="P4695" t="s">
        <v>28</v>
      </c>
      <c r="Q4695" t="s">
        <v>34233</v>
      </c>
      <c r="R4695" t="s">
        <v>34233</v>
      </c>
      <c r="S4695" t="s">
        <v>32628</v>
      </c>
      <c r="T4695" t="s">
        <v>34365</v>
      </c>
      <c r="AD4695" t="str">
        <f t="shared" si="724"/>
        <v/>
      </c>
      <c r="AE4695" t="str">
        <f t="shared" si="726"/>
        <v/>
      </c>
      <c r="AF4695" t="str">
        <f t="shared" si="725"/>
        <v/>
      </c>
      <c r="AG4695" s="17">
        <v>1</v>
      </c>
      <c r="AH4695">
        <f t="shared" si="721"/>
        <v>2.8</v>
      </c>
      <c r="AI4695">
        <v>0.14499999999999999</v>
      </c>
      <c r="AJ4695">
        <f t="shared" si="719"/>
        <v>0.40599999999999997</v>
      </c>
      <c r="AK4695" t="str">
        <f t="shared" si="722"/>
        <v/>
      </c>
      <c r="AL4695" t="str">
        <f t="shared" si="720"/>
        <v/>
      </c>
    </row>
    <row r="4696" spans="1:38" x14ac:dyDescent="0.2">
      <c r="A4696" t="s">
        <v>10431</v>
      </c>
      <c r="B4696" t="s">
        <v>58</v>
      </c>
      <c r="C4696" t="s">
        <v>10432</v>
      </c>
      <c r="D4696" s="1">
        <v>36437</v>
      </c>
      <c r="E4696" s="1">
        <v>43456</v>
      </c>
      <c r="F4696" t="s">
        <v>19</v>
      </c>
      <c r="I4696">
        <v>100</v>
      </c>
      <c r="J4696">
        <v>0</v>
      </c>
      <c r="K4696">
        <v>0</v>
      </c>
      <c r="L4696">
        <v>992</v>
      </c>
      <c r="M4696">
        <v>992</v>
      </c>
      <c r="N4696" t="s">
        <v>20</v>
      </c>
      <c r="O4696" t="s">
        <v>10433</v>
      </c>
      <c r="P4696" t="s">
        <v>28</v>
      </c>
      <c r="Q4696" t="s">
        <v>34233</v>
      </c>
      <c r="R4696" t="s">
        <v>34233</v>
      </c>
      <c r="S4696" t="s">
        <v>32628</v>
      </c>
      <c r="T4696" t="s">
        <v>34357</v>
      </c>
      <c r="AD4696" t="str">
        <f t="shared" si="724"/>
        <v/>
      </c>
      <c r="AE4696" t="str">
        <f t="shared" si="726"/>
        <v/>
      </c>
      <c r="AF4696" t="str">
        <f t="shared" si="725"/>
        <v/>
      </c>
      <c r="AG4696" s="17">
        <v>1</v>
      </c>
      <c r="AH4696">
        <f t="shared" si="721"/>
        <v>2.8</v>
      </c>
      <c r="AI4696">
        <v>0.14499999999999999</v>
      </c>
      <c r="AJ4696">
        <f t="shared" si="719"/>
        <v>0.40599999999999997</v>
      </c>
      <c r="AK4696" t="str">
        <f t="shared" si="722"/>
        <v/>
      </c>
      <c r="AL4696" t="str">
        <f t="shared" si="720"/>
        <v/>
      </c>
    </row>
    <row r="4697" spans="1:38" x14ac:dyDescent="0.2">
      <c r="A4697" t="s">
        <v>10434</v>
      </c>
      <c r="B4697" t="s">
        <v>58</v>
      </c>
      <c r="C4697" t="s">
        <v>10435</v>
      </c>
      <c r="D4697" s="1">
        <v>36437</v>
      </c>
      <c r="E4697" s="1">
        <v>43456</v>
      </c>
      <c r="F4697" t="s">
        <v>19</v>
      </c>
      <c r="I4697">
        <v>100</v>
      </c>
      <c r="J4697">
        <v>0</v>
      </c>
      <c r="K4697">
        <v>0</v>
      </c>
      <c r="L4697">
        <v>981</v>
      </c>
      <c r="M4697">
        <v>981</v>
      </c>
      <c r="N4697" t="s">
        <v>20</v>
      </c>
      <c r="O4697" t="s">
        <v>10436</v>
      </c>
      <c r="P4697" t="s">
        <v>28</v>
      </c>
      <c r="Q4697" t="s">
        <v>32794</v>
      </c>
      <c r="R4697" t="s">
        <v>33782</v>
      </c>
      <c r="S4697" t="s">
        <v>32628</v>
      </c>
      <c r="T4697" t="s">
        <v>34365</v>
      </c>
      <c r="AD4697" t="str">
        <f t="shared" si="724"/>
        <v/>
      </c>
      <c r="AE4697" t="str">
        <f t="shared" si="726"/>
        <v/>
      </c>
      <c r="AF4697" t="str">
        <f t="shared" si="725"/>
        <v/>
      </c>
      <c r="AG4697" s="17">
        <v>1</v>
      </c>
      <c r="AH4697">
        <f t="shared" si="721"/>
        <v>2.8</v>
      </c>
      <c r="AI4697">
        <v>0.14499999999999999</v>
      </c>
      <c r="AJ4697">
        <f t="shared" si="719"/>
        <v>0.40599999999999997</v>
      </c>
      <c r="AK4697" t="str">
        <f t="shared" si="722"/>
        <v/>
      </c>
      <c r="AL4697" t="str">
        <f t="shared" si="720"/>
        <v/>
      </c>
    </row>
    <row r="4698" spans="1:38" x14ac:dyDescent="0.2">
      <c r="A4698" t="s">
        <v>10437</v>
      </c>
      <c r="B4698" t="s">
        <v>58</v>
      </c>
      <c r="C4698" t="s">
        <v>10438</v>
      </c>
      <c r="D4698" s="1">
        <v>36437</v>
      </c>
      <c r="E4698" s="1">
        <v>43951</v>
      </c>
      <c r="F4698" t="s">
        <v>19</v>
      </c>
      <c r="I4698">
        <v>100</v>
      </c>
      <c r="J4698">
        <v>0</v>
      </c>
      <c r="K4698">
        <v>0</v>
      </c>
      <c r="L4698">
        <v>1008</v>
      </c>
      <c r="M4698">
        <v>1008</v>
      </c>
      <c r="N4698" t="s">
        <v>20</v>
      </c>
      <c r="O4698" t="s">
        <v>10439</v>
      </c>
      <c r="P4698" t="s">
        <v>28</v>
      </c>
      <c r="Q4698" t="s">
        <v>34234</v>
      </c>
      <c r="R4698" t="s">
        <v>34235</v>
      </c>
      <c r="S4698" t="s">
        <v>32628</v>
      </c>
      <c r="T4698" t="s">
        <v>34382</v>
      </c>
      <c r="U4698" t="s">
        <v>32634</v>
      </c>
      <c r="V4698" t="s">
        <v>33086</v>
      </c>
      <c r="W4698">
        <v>202</v>
      </c>
      <c r="X4698">
        <v>2</v>
      </c>
      <c r="Y4698">
        <v>1</v>
      </c>
      <c r="AA4698">
        <v>8.5</v>
      </c>
      <c r="AC4698">
        <v>1</v>
      </c>
      <c r="AD4698" t="str">
        <f t="shared" si="724"/>
        <v/>
      </c>
      <c r="AE4698" t="str">
        <f t="shared" si="726"/>
        <v/>
      </c>
      <c r="AF4698" t="str">
        <f t="shared" si="725"/>
        <v/>
      </c>
      <c r="AG4698">
        <f>IF((S4698&lt;&gt;"tühi")*(AC4698&lt;&gt;""),AC4698,"")</f>
        <v>1</v>
      </c>
      <c r="AH4698">
        <f t="shared" si="721"/>
        <v>2.8</v>
      </c>
      <c r="AI4698">
        <v>0.14499999999999999</v>
      </c>
      <c r="AJ4698">
        <f t="shared" si="719"/>
        <v>0.40599999999999997</v>
      </c>
      <c r="AK4698" t="str">
        <f t="shared" si="722"/>
        <v/>
      </c>
      <c r="AL4698" t="str">
        <f t="shared" si="720"/>
        <v/>
      </c>
    </row>
    <row r="4699" spans="1:38" x14ac:dyDescent="0.2">
      <c r="A4699" t="s">
        <v>10440</v>
      </c>
      <c r="B4699" t="s">
        <v>58</v>
      </c>
      <c r="C4699" t="s">
        <v>10441</v>
      </c>
      <c r="D4699" s="1">
        <v>36437</v>
      </c>
      <c r="E4699" s="1">
        <v>43456</v>
      </c>
      <c r="F4699" t="s">
        <v>19</v>
      </c>
      <c r="I4699">
        <v>100</v>
      </c>
      <c r="J4699">
        <v>0</v>
      </c>
      <c r="K4699">
        <v>0</v>
      </c>
      <c r="L4699">
        <v>1011</v>
      </c>
      <c r="M4699">
        <v>1011</v>
      </c>
      <c r="N4699" t="s">
        <v>20</v>
      </c>
      <c r="O4699" t="s">
        <v>10442</v>
      </c>
      <c r="P4699" t="s">
        <v>28</v>
      </c>
      <c r="Q4699" t="s">
        <v>34233</v>
      </c>
      <c r="R4699" t="s">
        <v>34233</v>
      </c>
      <c r="S4699" t="s">
        <v>32628</v>
      </c>
      <c r="T4699" t="s">
        <v>34365</v>
      </c>
      <c r="AD4699" t="str">
        <f t="shared" si="724"/>
        <v/>
      </c>
      <c r="AE4699" t="str">
        <f t="shared" si="726"/>
        <v/>
      </c>
      <c r="AF4699" t="str">
        <f t="shared" si="725"/>
        <v/>
      </c>
      <c r="AG4699" s="17">
        <v>1</v>
      </c>
      <c r="AH4699">
        <f t="shared" si="721"/>
        <v>2.8</v>
      </c>
      <c r="AI4699">
        <v>0.14499999999999999</v>
      </c>
      <c r="AJ4699">
        <f t="shared" si="719"/>
        <v>0.40599999999999997</v>
      </c>
      <c r="AK4699" t="str">
        <f t="shared" si="722"/>
        <v/>
      </c>
      <c r="AL4699" t="str">
        <f t="shared" si="720"/>
        <v/>
      </c>
    </row>
    <row r="4700" spans="1:38" x14ac:dyDescent="0.2">
      <c r="A4700" t="s">
        <v>9969</v>
      </c>
      <c r="B4700" t="s">
        <v>58</v>
      </c>
      <c r="C4700" t="s">
        <v>9970</v>
      </c>
      <c r="D4700" s="1">
        <v>36434</v>
      </c>
      <c r="E4700" s="1">
        <v>43456</v>
      </c>
      <c r="F4700" t="s">
        <v>19</v>
      </c>
      <c r="I4700">
        <v>100</v>
      </c>
      <c r="J4700">
        <v>0</v>
      </c>
      <c r="K4700">
        <v>0</v>
      </c>
      <c r="L4700">
        <v>1019</v>
      </c>
      <c r="M4700">
        <v>1019</v>
      </c>
      <c r="N4700" t="s">
        <v>20</v>
      </c>
      <c r="O4700" t="s">
        <v>9971</v>
      </c>
      <c r="P4700" t="s">
        <v>28</v>
      </c>
      <c r="Q4700" t="s">
        <v>34233</v>
      </c>
      <c r="R4700" t="s">
        <v>34233</v>
      </c>
      <c r="S4700" t="s">
        <v>32628</v>
      </c>
      <c r="T4700" t="s">
        <v>34365</v>
      </c>
      <c r="AD4700" t="str">
        <f t="shared" si="724"/>
        <v/>
      </c>
      <c r="AE4700" t="str">
        <f t="shared" si="726"/>
        <v/>
      </c>
      <c r="AF4700" t="str">
        <f t="shared" si="725"/>
        <v/>
      </c>
      <c r="AG4700" s="17">
        <v>1</v>
      </c>
      <c r="AH4700">
        <f t="shared" si="721"/>
        <v>2.8</v>
      </c>
      <c r="AI4700">
        <v>0.14499999999999999</v>
      </c>
      <c r="AJ4700">
        <f t="shared" si="719"/>
        <v>0.40599999999999997</v>
      </c>
      <c r="AK4700" t="str">
        <f t="shared" si="722"/>
        <v/>
      </c>
      <c r="AL4700" t="str">
        <f t="shared" si="720"/>
        <v/>
      </c>
    </row>
    <row r="4701" spans="1:38" x14ac:dyDescent="0.2">
      <c r="A4701" t="s">
        <v>10443</v>
      </c>
      <c r="B4701" t="s">
        <v>58</v>
      </c>
      <c r="C4701" t="s">
        <v>10444</v>
      </c>
      <c r="D4701" s="1">
        <v>36437</v>
      </c>
      <c r="E4701" s="1">
        <v>44659</v>
      </c>
      <c r="F4701" t="s">
        <v>19</v>
      </c>
      <c r="I4701">
        <v>100</v>
      </c>
      <c r="J4701">
        <v>0</v>
      </c>
      <c r="K4701">
        <v>0</v>
      </c>
      <c r="L4701">
        <v>973</v>
      </c>
      <c r="M4701">
        <v>973</v>
      </c>
      <c r="N4701" t="s">
        <v>20</v>
      </c>
      <c r="O4701" t="s">
        <v>10445</v>
      </c>
      <c r="P4701" t="s">
        <v>28</v>
      </c>
      <c r="Q4701" t="s">
        <v>34233</v>
      </c>
      <c r="R4701" t="s">
        <v>34233</v>
      </c>
      <c r="S4701" t="s">
        <v>32628</v>
      </c>
      <c r="T4701" t="s">
        <v>34357</v>
      </c>
      <c r="AD4701" t="str">
        <f t="shared" si="724"/>
        <v/>
      </c>
      <c r="AE4701" t="str">
        <f t="shared" si="726"/>
        <v/>
      </c>
      <c r="AF4701" t="str">
        <f t="shared" si="725"/>
        <v/>
      </c>
      <c r="AG4701" s="17">
        <v>1</v>
      </c>
      <c r="AH4701">
        <f t="shared" si="721"/>
        <v>2.8</v>
      </c>
      <c r="AI4701">
        <v>0.14499999999999999</v>
      </c>
      <c r="AJ4701">
        <f t="shared" si="719"/>
        <v>0.40599999999999997</v>
      </c>
      <c r="AK4701" t="str">
        <f t="shared" si="722"/>
        <v/>
      </c>
      <c r="AL4701" t="str">
        <f t="shared" si="720"/>
        <v/>
      </c>
    </row>
    <row r="4702" spans="1:38" x14ac:dyDescent="0.2">
      <c r="A4702" t="s">
        <v>12592</v>
      </c>
      <c r="B4702" t="s">
        <v>58</v>
      </c>
      <c r="C4702" t="s">
        <v>12593</v>
      </c>
      <c r="D4702" s="1">
        <v>36711</v>
      </c>
      <c r="E4702" s="1">
        <v>44659</v>
      </c>
      <c r="F4702" t="s">
        <v>19</v>
      </c>
      <c r="I4702">
        <v>100</v>
      </c>
      <c r="J4702">
        <v>0</v>
      </c>
      <c r="K4702">
        <v>0</v>
      </c>
      <c r="L4702">
        <v>997</v>
      </c>
      <c r="M4702">
        <v>997</v>
      </c>
      <c r="N4702" t="s">
        <v>20</v>
      </c>
      <c r="O4702" t="s">
        <v>12594</v>
      </c>
      <c r="P4702" t="s">
        <v>28</v>
      </c>
      <c r="Q4702" t="s">
        <v>34233</v>
      </c>
      <c r="R4702" t="s">
        <v>34233</v>
      </c>
      <c r="S4702" t="s">
        <v>32628</v>
      </c>
      <c r="T4702" t="s">
        <v>34365</v>
      </c>
      <c r="AD4702" t="str">
        <f t="shared" si="724"/>
        <v/>
      </c>
      <c r="AE4702" t="str">
        <f t="shared" si="726"/>
        <v/>
      </c>
      <c r="AF4702" t="str">
        <f t="shared" si="725"/>
        <v/>
      </c>
      <c r="AG4702" s="17">
        <v>1</v>
      </c>
      <c r="AH4702">
        <f t="shared" si="721"/>
        <v>2.8</v>
      </c>
      <c r="AI4702">
        <v>0.14499999999999999</v>
      </c>
      <c r="AJ4702">
        <f t="shared" si="719"/>
        <v>0.40599999999999997</v>
      </c>
      <c r="AK4702" t="str">
        <f t="shared" si="722"/>
        <v/>
      </c>
      <c r="AL4702" t="str">
        <f t="shared" si="720"/>
        <v/>
      </c>
    </row>
    <row r="4703" spans="1:38" x14ac:dyDescent="0.2">
      <c r="A4703" t="s">
        <v>10500</v>
      </c>
      <c r="B4703" t="s">
        <v>58</v>
      </c>
      <c r="C4703" t="s">
        <v>10501</v>
      </c>
      <c r="D4703" s="1">
        <v>36437</v>
      </c>
      <c r="E4703" s="1">
        <v>44659</v>
      </c>
      <c r="F4703" t="s">
        <v>19</v>
      </c>
      <c r="I4703">
        <v>100</v>
      </c>
      <c r="J4703">
        <v>0</v>
      </c>
      <c r="K4703">
        <v>0</v>
      </c>
      <c r="L4703">
        <v>1023</v>
      </c>
      <c r="M4703">
        <v>1023</v>
      </c>
      <c r="N4703" t="s">
        <v>20</v>
      </c>
      <c r="O4703" t="s">
        <v>10502</v>
      </c>
      <c r="P4703" t="s">
        <v>28</v>
      </c>
      <c r="Q4703" t="s">
        <v>34233</v>
      </c>
      <c r="R4703" t="s">
        <v>34233</v>
      </c>
      <c r="S4703" t="s">
        <v>32628</v>
      </c>
      <c r="T4703" t="s">
        <v>34357</v>
      </c>
      <c r="U4703" t="s">
        <v>32634</v>
      </c>
      <c r="V4703" t="s">
        <v>33086</v>
      </c>
      <c r="W4703">
        <v>205</v>
      </c>
      <c r="X4703">
        <v>2</v>
      </c>
      <c r="Y4703">
        <v>1</v>
      </c>
      <c r="AA4703">
        <v>8.5</v>
      </c>
      <c r="AC4703">
        <v>1</v>
      </c>
      <c r="AD4703" t="str">
        <f t="shared" si="724"/>
        <v/>
      </c>
      <c r="AE4703" t="str">
        <f t="shared" si="726"/>
        <v/>
      </c>
      <c r="AF4703" t="str">
        <f t="shared" si="725"/>
        <v/>
      </c>
      <c r="AG4703">
        <f>IF((S4703&lt;&gt;"tühi")*(AC4703&lt;&gt;""),AC4703,"")</f>
        <v>1</v>
      </c>
      <c r="AH4703">
        <f t="shared" si="721"/>
        <v>2.8</v>
      </c>
      <c r="AI4703">
        <v>0.14499999999999999</v>
      </c>
      <c r="AJ4703">
        <f t="shared" si="719"/>
        <v>0.40599999999999997</v>
      </c>
      <c r="AK4703" t="str">
        <f t="shared" si="722"/>
        <v/>
      </c>
      <c r="AL4703" t="str">
        <f t="shared" si="720"/>
        <v/>
      </c>
    </row>
    <row r="4704" spans="1:38" x14ac:dyDescent="0.2">
      <c r="A4704" t="s">
        <v>10503</v>
      </c>
      <c r="B4704" t="s">
        <v>58</v>
      </c>
      <c r="C4704" t="s">
        <v>10504</v>
      </c>
      <c r="D4704" s="1">
        <v>36437</v>
      </c>
      <c r="E4704" s="1">
        <v>44659</v>
      </c>
      <c r="F4704" t="s">
        <v>19</v>
      </c>
      <c r="I4704">
        <v>100</v>
      </c>
      <c r="J4704">
        <v>0</v>
      </c>
      <c r="K4704">
        <v>0</v>
      </c>
      <c r="L4704">
        <v>1487</v>
      </c>
      <c r="M4704">
        <v>1487</v>
      </c>
      <c r="N4704" t="s">
        <v>20</v>
      </c>
      <c r="O4704" t="s">
        <v>10505</v>
      </c>
      <c r="P4704" t="s">
        <v>28</v>
      </c>
      <c r="Q4704" t="s">
        <v>34233</v>
      </c>
      <c r="R4704" t="s">
        <v>34233</v>
      </c>
      <c r="S4704" t="s">
        <v>33797</v>
      </c>
      <c r="T4704" t="s">
        <v>34357</v>
      </c>
      <c r="AD4704" t="str">
        <f t="shared" si="724"/>
        <v/>
      </c>
      <c r="AE4704" t="str">
        <f t="shared" si="726"/>
        <v/>
      </c>
      <c r="AF4704" t="str">
        <f t="shared" si="725"/>
        <v/>
      </c>
      <c r="AG4704" s="17">
        <v>1</v>
      </c>
      <c r="AH4704">
        <f t="shared" si="721"/>
        <v>2.8</v>
      </c>
      <c r="AI4704">
        <v>0.14499999999999999</v>
      </c>
      <c r="AJ4704">
        <f t="shared" si="719"/>
        <v>0.40599999999999997</v>
      </c>
      <c r="AK4704" t="str">
        <f t="shared" si="722"/>
        <v/>
      </c>
      <c r="AL4704" t="str">
        <f t="shared" si="720"/>
        <v/>
      </c>
    </row>
    <row r="4705" spans="1:38" x14ac:dyDescent="0.2">
      <c r="A4705" t="s">
        <v>9870</v>
      </c>
      <c r="B4705" t="s">
        <v>58</v>
      </c>
      <c r="C4705" t="s">
        <v>9871</v>
      </c>
      <c r="D4705" s="1">
        <v>36434</v>
      </c>
      <c r="E4705" s="1">
        <v>44546</v>
      </c>
      <c r="F4705" t="s">
        <v>19</v>
      </c>
      <c r="I4705">
        <v>100</v>
      </c>
      <c r="J4705">
        <v>0</v>
      </c>
      <c r="K4705">
        <v>0</v>
      </c>
      <c r="L4705">
        <v>1430</v>
      </c>
      <c r="M4705">
        <v>1430</v>
      </c>
      <c r="N4705" t="s">
        <v>20</v>
      </c>
      <c r="O4705" t="s">
        <v>9872</v>
      </c>
      <c r="P4705" t="s">
        <v>28</v>
      </c>
      <c r="Q4705" t="s">
        <v>34233</v>
      </c>
      <c r="R4705" t="s">
        <v>34233</v>
      </c>
      <c r="S4705" t="s">
        <v>32627</v>
      </c>
      <c r="T4705" t="s">
        <v>34363</v>
      </c>
      <c r="AD4705" t="str">
        <f t="shared" si="724"/>
        <v/>
      </c>
      <c r="AE4705" t="str">
        <f t="shared" si="726"/>
        <v/>
      </c>
      <c r="AF4705" t="str">
        <f t="shared" si="725"/>
        <v/>
      </c>
      <c r="AG4705" s="17">
        <v>1</v>
      </c>
      <c r="AH4705">
        <f t="shared" si="721"/>
        <v>2.8</v>
      </c>
      <c r="AI4705">
        <v>0.14499999999999999</v>
      </c>
      <c r="AJ4705">
        <f t="shared" si="719"/>
        <v>0.40599999999999997</v>
      </c>
      <c r="AK4705" t="str">
        <f t="shared" si="722"/>
        <v/>
      </c>
      <c r="AL4705" t="str">
        <f t="shared" si="720"/>
        <v/>
      </c>
    </row>
    <row r="4706" spans="1:38" x14ac:dyDescent="0.2">
      <c r="A4706" t="s">
        <v>10097</v>
      </c>
      <c r="B4706" t="s">
        <v>58</v>
      </c>
      <c r="C4706" t="s">
        <v>10098</v>
      </c>
      <c r="D4706" s="1">
        <v>36434</v>
      </c>
      <c r="E4706" s="1">
        <v>43902</v>
      </c>
      <c r="F4706" t="s">
        <v>19</v>
      </c>
      <c r="I4706">
        <v>100</v>
      </c>
      <c r="J4706">
        <v>0</v>
      </c>
      <c r="K4706">
        <v>0</v>
      </c>
      <c r="L4706">
        <v>1037</v>
      </c>
      <c r="M4706">
        <v>1037</v>
      </c>
      <c r="N4706" t="s">
        <v>20</v>
      </c>
      <c r="O4706" t="s">
        <v>10099</v>
      </c>
      <c r="P4706" t="s">
        <v>28</v>
      </c>
      <c r="Q4706" t="s">
        <v>34233</v>
      </c>
      <c r="R4706" t="s">
        <v>34233</v>
      </c>
      <c r="S4706" t="s">
        <v>32628</v>
      </c>
      <c r="T4706" t="s">
        <v>34365</v>
      </c>
      <c r="AD4706" t="str">
        <f t="shared" si="724"/>
        <v/>
      </c>
      <c r="AE4706" t="str">
        <f t="shared" si="726"/>
        <v/>
      </c>
      <c r="AF4706" t="str">
        <f t="shared" si="725"/>
        <v/>
      </c>
      <c r="AG4706" s="17">
        <v>1</v>
      </c>
      <c r="AH4706">
        <f t="shared" si="721"/>
        <v>2.8</v>
      </c>
      <c r="AI4706">
        <v>0.14499999999999999</v>
      </c>
      <c r="AJ4706">
        <f t="shared" si="719"/>
        <v>0.40599999999999997</v>
      </c>
      <c r="AK4706" t="str">
        <f t="shared" si="722"/>
        <v/>
      </c>
      <c r="AL4706" t="str">
        <f t="shared" si="720"/>
        <v/>
      </c>
    </row>
    <row r="4707" spans="1:38" x14ac:dyDescent="0.2">
      <c r="A4707" t="s">
        <v>9972</v>
      </c>
      <c r="B4707" t="s">
        <v>58</v>
      </c>
      <c r="C4707" t="s">
        <v>9973</v>
      </c>
      <c r="D4707" s="1">
        <v>36434</v>
      </c>
      <c r="E4707" s="1">
        <v>43456</v>
      </c>
      <c r="F4707" t="s">
        <v>19</v>
      </c>
      <c r="I4707">
        <v>100</v>
      </c>
      <c r="J4707">
        <v>0</v>
      </c>
      <c r="K4707">
        <v>0</v>
      </c>
      <c r="L4707">
        <v>1376</v>
      </c>
      <c r="M4707">
        <v>1376</v>
      </c>
      <c r="N4707" t="s">
        <v>20</v>
      </c>
      <c r="O4707" t="s">
        <v>9974</v>
      </c>
      <c r="P4707" t="s">
        <v>28</v>
      </c>
      <c r="Q4707" t="s">
        <v>34233</v>
      </c>
      <c r="R4707" t="s">
        <v>34233</v>
      </c>
      <c r="S4707" t="s">
        <v>32628</v>
      </c>
      <c r="T4707" t="s">
        <v>34365</v>
      </c>
      <c r="AD4707" t="str">
        <f t="shared" si="724"/>
        <v/>
      </c>
      <c r="AE4707" t="str">
        <f t="shared" si="726"/>
        <v/>
      </c>
      <c r="AF4707" t="str">
        <f t="shared" si="725"/>
        <v/>
      </c>
      <c r="AG4707" s="17">
        <v>1</v>
      </c>
      <c r="AH4707">
        <f t="shared" si="721"/>
        <v>2.8</v>
      </c>
      <c r="AI4707">
        <v>0.14499999999999999</v>
      </c>
      <c r="AJ4707">
        <f t="shared" si="719"/>
        <v>0.40599999999999997</v>
      </c>
      <c r="AK4707" t="str">
        <f t="shared" si="722"/>
        <v/>
      </c>
      <c r="AL4707" t="str">
        <f t="shared" si="720"/>
        <v/>
      </c>
    </row>
    <row r="4708" spans="1:38" x14ac:dyDescent="0.2">
      <c r="A4708" t="s">
        <v>10100</v>
      </c>
      <c r="B4708" t="s">
        <v>58</v>
      </c>
      <c r="C4708" t="s">
        <v>10101</v>
      </c>
      <c r="D4708" s="1">
        <v>36434</v>
      </c>
      <c r="E4708" s="1">
        <v>43902</v>
      </c>
      <c r="F4708" t="s">
        <v>19</v>
      </c>
      <c r="I4708">
        <v>100</v>
      </c>
      <c r="J4708">
        <v>0</v>
      </c>
      <c r="K4708">
        <v>0</v>
      </c>
      <c r="L4708">
        <v>1671</v>
      </c>
      <c r="M4708">
        <v>1671</v>
      </c>
      <c r="N4708" t="s">
        <v>20</v>
      </c>
      <c r="O4708" t="s">
        <v>10102</v>
      </c>
      <c r="P4708" t="s">
        <v>28</v>
      </c>
      <c r="Q4708" t="s">
        <v>34233</v>
      </c>
      <c r="R4708" t="s">
        <v>34233</v>
      </c>
      <c r="S4708" t="s">
        <v>33797</v>
      </c>
      <c r="T4708" t="s">
        <v>34357</v>
      </c>
      <c r="AD4708" t="str">
        <f t="shared" si="724"/>
        <v/>
      </c>
      <c r="AE4708" t="str">
        <f t="shared" si="726"/>
        <v/>
      </c>
      <c r="AF4708" t="str">
        <f t="shared" si="725"/>
        <v/>
      </c>
      <c r="AG4708" s="17">
        <v>1</v>
      </c>
      <c r="AH4708">
        <f t="shared" si="721"/>
        <v>2.8</v>
      </c>
      <c r="AI4708">
        <v>0.14499999999999999</v>
      </c>
      <c r="AJ4708">
        <f t="shared" si="719"/>
        <v>0.40599999999999997</v>
      </c>
      <c r="AK4708" t="str">
        <f t="shared" si="722"/>
        <v/>
      </c>
      <c r="AL4708" t="str">
        <f t="shared" si="720"/>
        <v/>
      </c>
    </row>
    <row r="4709" spans="1:38" x14ac:dyDescent="0.2">
      <c r="A4709" t="s">
        <v>9975</v>
      </c>
      <c r="B4709" t="s">
        <v>58</v>
      </c>
      <c r="C4709" t="s">
        <v>9976</v>
      </c>
      <c r="D4709" s="1">
        <v>36434</v>
      </c>
      <c r="E4709" s="1">
        <v>43456</v>
      </c>
      <c r="F4709" t="s">
        <v>19</v>
      </c>
      <c r="I4709">
        <v>100</v>
      </c>
      <c r="J4709">
        <v>0</v>
      </c>
      <c r="K4709">
        <v>0</v>
      </c>
      <c r="L4709">
        <v>966</v>
      </c>
      <c r="M4709">
        <v>966</v>
      </c>
      <c r="N4709" t="s">
        <v>20</v>
      </c>
      <c r="O4709" t="s">
        <v>9977</v>
      </c>
      <c r="P4709" t="s">
        <v>28</v>
      </c>
      <c r="Q4709" t="s">
        <v>34234</v>
      </c>
      <c r="R4709" t="s">
        <v>34235</v>
      </c>
      <c r="S4709" t="s">
        <v>32628</v>
      </c>
      <c r="T4709" t="s">
        <v>34365</v>
      </c>
      <c r="U4709" t="s">
        <v>32634</v>
      </c>
      <c r="V4709" t="s">
        <v>32755</v>
      </c>
      <c r="W4709">
        <v>192</v>
      </c>
      <c r="Y4709">
        <v>1</v>
      </c>
      <c r="AA4709">
        <v>8.5</v>
      </c>
      <c r="AC4709">
        <v>1</v>
      </c>
      <c r="AD4709" t="str">
        <f t="shared" si="724"/>
        <v/>
      </c>
      <c r="AE4709" t="str">
        <f t="shared" si="726"/>
        <v/>
      </c>
      <c r="AF4709" t="str">
        <f t="shared" si="725"/>
        <v/>
      </c>
      <c r="AG4709">
        <f>IF((S4709&lt;&gt;"tühi")*(AC4709&lt;&gt;""),AC4709,"")</f>
        <v>1</v>
      </c>
      <c r="AH4709">
        <f t="shared" si="721"/>
        <v>2.8</v>
      </c>
      <c r="AI4709">
        <v>0.14499999999999999</v>
      </c>
      <c r="AJ4709">
        <f t="shared" si="719"/>
        <v>0.40599999999999997</v>
      </c>
      <c r="AK4709" t="str">
        <f t="shared" si="722"/>
        <v/>
      </c>
      <c r="AL4709" t="str">
        <f t="shared" si="720"/>
        <v/>
      </c>
    </row>
    <row r="4710" spans="1:38" x14ac:dyDescent="0.2">
      <c r="A4710" t="s">
        <v>3596</v>
      </c>
      <c r="B4710" t="s">
        <v>58</v>
      </c>
      <c r="C4710" t="s">
        <v>3597</v>
      </c>
      <c r="D4710" s="1">
        <v>35908</v>
      </c>
      <c r="E4710" s="1">
        <v>44546</v>
      </c>
      <c r="F4710" t="s">
        <v>19</v>
      </c>
      <c r="I4710">
        <v>100</v>
      </c>
      <c r="J4710">
        <v>0</v>
      </c>
      <c r="K4710">
        <v>0</v>
      </c>
      <c r="L4710">
        <v>2007</v>
      </c>
      <c r="M4710">
        <v>2007</v>
      </c>
      <c r="N4710" t="s">
        <v>20</v>
      </c>
      <c r="O4710" t="s">
        <v>3598</v>
      </c>
      <c r="P4710" t="s">
        <v>28</v>
      </c>
      <c r="Q4710" t="s">
        <v>34233</v>
      </c>
      <c r="R4710" t="s">
        <v>34233</v>
      </c>
      <c r="S4710" t="s">
        <v>33797</v>
      </c>
      <c r="T4710" t="s">
        <v>34349</v>
      </c>
      <c r="AD4710" t="str">
        <f t="shared" si="724"/>
        <v/>
      </c>
      <c r="AE4710" t="str">
        <f t="shared" si="726"/>
        <v/>
      </c>
      <c r="AF4710" t="str">
        <f t="shared" si="725"/>
        <v/>
      </c>
      <c r="AG4710" s="17">
        <v>1</v>
      </c>
      <c r="AH4710">
        <f t="shared" si="721"/>
        <v>2.8</v>
      </c>
      <c r="AI4710">
        <v>0.14499999999999999</v>
      </c>
      <c r="AJ4710">
        <f t="shared" si="719"/>
        <v>0.40599999999999997</v>
      </c>
      <c r="AK4710" t="str">
        <f t="shared" si="722"/>
        <v/>
      </c>
      <c r="AL4710" t="str">
        <f t="shared" si="720"/>
        <v/>
      </c>
    </row>
    <row r="4711" spans="1:38" x14ac:dyDescent="0.2">
      <c r="A4711" t="s">
        <v>9978</v>
      </c>
      <c r="B4711" t="s">
        <v>58</v>
      </c>
      <c r="C4711" t="s">
        <v>9979</v>
      </c>
      <c r="D4711" s="1">
        <v>36434</v>
      </c>
      <c r="E4711" s="1">
        <v>43456</v>
      </c>
      <c r="F4711" t="s">
        <v>19</v>
      </c>
      <c r="I4711">
        <v>100</v>
      </c>
      <c r="J4711">
        <v>0</v>
      </c>
      <c r="K4711">
        <v>0</v>
      </c>
      <c r="L4711">
        <v>1068</v>
      </c>
      <c r="M4711">
        <v>1068</v>
      </c>
      <c r="N4711" t="s">
        <v>20</v>
      </c>
      <c r="O4711" t="s">
        <v>9980</v>
      </c>
      <c r="P4711" t="s">
        <v>28</v>
      </c>
      <c r="Q4711" t="s">
        <v>34233</v>
      </c>
      <c r="R4711" t="s">
        <v>34233</v>
      </c>
      <c r="S4711" t="s">
        <v>33797</v>
      </c>
      <c r="T4711" t="s">
        <v>34357</v>
      </c>
      <c r="AD4711" t="str">
        <f t="shared" si="724"/>
        <v/>
      </c>
      <c r="AE4711" t="str">
        <f t="shared" si="726"/>
        <v/>
      </c>
      <c r="AF4711" t="str">
        <f t="shared" si="725"/>
        <v/>
      </c>
      <c r="AG4711" s="17">
        <v>1</v>
      </c>
      <c r="AH4711">
        <f t="shared" si="721"/>
        <v>2.8</v>
      </c>
      <c r="AI4711">
        <v>0.14499999999999999</v>
      </c>
      <c r="AJ4711">
        <f t="shared" si="719"/>
        <v>0.40599999999999997</v>
      </c>
      <c r="AK4711" t="str">
        <f t="shared" si="722"/>
        <v/>
      </c>
      <c r="AL4711" t="str">
        <f t="shared" si="720"/>
        <v/>
      </c>
    </row>
    <row r="4712" spans="1:38" x14ac:dyDescent="0.2">
      <c r="A4712" t="s">
        <v>28791</v>
      </c>
      <c r="B4712" t="s">
        <v>58</v>
      </c>
      <c r="C4712" t="s">
        <v>28792</v>
      </c>
      <c r="D4712" s="1">
        <v>42676</v>
      </c>
      <c r="E4712" s="1">
        <v>44546</v>
      </c>
      <c r="F4712" t="s">
        <v>26</v>
      </c>
      <c r="I4712">
        <v>100</v>
      </c>
      <c r="J4712">
        <v>0</v>
      </c>
      <c r="K4712">
        <v>0</v>
      </c>
      <c r="L4712">
        <v>5757</v>
      </c>
      <c r="M4712">
        <v>5757</v>
      </c>
      <c r="N4712" t="s">
        <v>20</v>
      </c>
      <c r="O4712" t="s">
        <v>28793</v>
      </c>
      <c r="P4712" t="s">
        <v>44</v>
      </c>
      <c r="Q4712" t="s">
        <v>34233</v>
      </c>
      <c r="R4712" t="s">
        <v>34233</v>
      </c>
      <c r="S4712" t="s">
        <v>34233</v>
      </c>
      <c r="T4712" t="s">
        <v>34233</v>
      </c>
      <c r="AD4712" t="str">
        <f t="shared" si="724"/>
        <v/>
      </c>
      <c r="AE4712" t="str">
        <f t="shared" si="726"/>
        <v/>
      </c>
      <c r="AF4712" t="str">
        <f t="shared" si="725"/>
        <v/>
      </c>
      <c r="AG4712" t="str">
        <f t="shared" ref="AG4712:AG4729" si="727">IF((S4712&lt;&gt;"tühi")*(AC4712&lt;&gt;""),AC4712,"")</f>
        <v/>
      </c>
      <c r="AH4712" t="str">
        <f t="shared" si="721"/>
        <v/>
      </c>
      <c r="AI4712">
        <v>0.14499999999999999</v>
      </c>
      <c r="AJ4712" t="str">
        <f t="shared" si="719"/>
        <v/>
      </c>
      <c r="AK4712" t="str">
        <f t="shared" si="722"/>
        <v/>
      </c>
      <c r="AL4712" t="str">
        <f t="shared" si="720"/>
        <v/>
      </c>
    </row>
    <row r="4713" spans="1:38" x14ac:dyDescent="0.2">
      <c r="A4713" t="s">
        <v>12020</v>
      </c>
      <c r="B4713" t="s">
        <v>58</v>
      </c>
      <c r="C4713" t="s">
        <v>12021</v>
      </c>
      <c r="D4713" s="1">
        <v>36678</v>
      </c>
      <c r="E4713" s="1">
        <v>44561</v>
      </c>
      <c r="F4713" t="s">
        <v>19</v>
      </c>
      <c r="I4713">
        <v>100</v>
      </c>
      <c r="J4713">
        <v>0</v>
      </c>
      <c r="K4713">
        <v>0</v>
      </c>
      <c r="L4713">
        <v>1415</v>
      </c>
      <c r="M4713">
        <v>1415</v>
      </c>
      <c r="N4713" t="s">
        <v>20</v>
      </c>
      <c r="O4713" t="s">
        <v>12022</v>
      </c>
      <c r="P4713" t="s">
        <v>28</v>
      </c>
      <c r="Q4713" t="s">
        <v>34233</v>
      </c>
      <c r="R4713" t="s">
        <v>34233</v>
      </c>
      <c r="S4713" t="s">
        <v>33797</v>
      </c>
      <c r="T4713" t="s">
        <v>34357</v>
      </c>
      <c r="U4713" t="s">
        <v>32634</v>
      </c>
      <c r="V4713" t="s">
        <v>33051</v>
      </c>
      <c r="W4713">
        <v>350</v>
      </c>
      <c r="X4713">
        <v>2</v>
      </c>
      <c r="AA4713">
        <v>9</v>
      </c>
      <c r="AB4713">
        <v>25</v>
      </c>
      <c r="AC4713">
        <v>1</v>
      </c>
      <c r="AD4713" t="str">
        <f t="shared" si="724"/>
        <v/>
      </c>
      <c r="AE4713" t="str">
        <f t="shared" si="726"/>
        <v/>
      </c>
      <c r="AF4713" t="str">
        <f t="shared" si="725"/>
        <v/>
      </c>
      <c r="AG4713">
        <f t="shared" si="727"/>
        <v>1</v>
      </c>
      <c r="AH4713">
        <f t="shared" si="721"/>
        <v>2.8</v>
      </c>
      <c r="AI4713">
        <v>0.14499999999999999</v>
      </c>
      <c r="AJ4713">
        <f t="shared" si="719"/>
        <v>0.40599999999999997</v>
      </c>
      <c r="AK4713" t="str">
        <f t="shared" si="722"/>
        <v/>
      </c>
      <c r="AL4713" t="str">
        <f t="shared" si="720"/>
        <v/>
      </c>
    </row>
    <row r="4714" spans="1:38" x14ac:dyDescent="0.2">
      <c r="A4714" t="s">
        <v>12023</v>
      </c>
      <c r="B4714" t="s">
        <v>58</v>
      </c>
      <c r="C4714" t="s">
        <v>12024</v>
      </c>
      <c r="D4714" s="1">
        <v>36678</v>
      </c>
      <c r="E4714" s="1">
        <v>43456</v>
      </c>
      <c r="F4714" t="s">
        <v>19</v>
      </c>
      <c r="I4714">
        <v>100</v>
      </c>
      <c r="J4714">
        <v>0</v>
      </c>
      <c r="K4714">
        <v>0</v>
      </c>
      <c r="L4714">
        <v>1249</v>
      </c>
      <c r="M4714">
        <v>1249</v>
      </c>
      <c r="N4714" t="s">
        <v>20</v>
      </c>
      <c r="O4714" t="s">
        <v>21</v>
      </c>
      <c r="P4714" t="s">
        <v>28</v>
      </c>
      <c r="Q4714" t="s">
        <v>34233</v>
      </c>
      <c r="R4714" t="s">
        <v>34233</v>
      </c>
      <c r="S4714" t="s">
        <v>32628</v>
      </c>
      <c r="T4714" t="s">
        <v>34368</v>
      </c>
      <c r="U4714" t="s">
        <v>32634</v>
      </c>
      <c r="V4714" t="s">
        <v>33051</v>
      </c>
      <c r="W4714">
        <v>300</v>
      </c>
      <c r="X4714">
        <v>2</v>
      </c>
      <c r="AA4714">
        <v>9</v>
      </c>
      <c r="AB4714">
        <v>25</v>
      </c>
      <c r="AC4714">
        <v>1</v>
      </c>
      <c r="AD4714" t="str">
        <f t="shared" si="724"/>
        <v/>
      </c>
      <c r="AE4714" t="str">
        <f t="shared" si="726"/>
        <v/>
      </c>
      <c r="AF4714" t="str">
        <f t="shared" si="725"/>
        <v/>
      </c>
      <c r="AG4714">
        <f t="shared" si="727"/>
        <v>1</v>
      </c>
      <c r="AH4714">
        <f t="shared" si="721"/>
        <v>2.8</v>
      </c>
      <c r="AI4714">
        <v>0.14499999999999999</v>
      </c>
      <c r="AJ4714">
        <f t="shared" ref="AJ4714:AJ4777" si="728">IF(COUNTBLANK(AH4714),"",AH4714*AI4714)</f>
        <v>0.40599999999999997</v>
      </c>
      <c r="AK4714" t="str">
        <f t="shared" si="722"/>
        <v/>
      </c>
      <c r="AL4714" t="str">
        <f t="shared" si="720"/>
        <v/>
      </c>
    </row>
    <row r="4715" spans="1:38" x14ac:dyDescent="0.2">
      <c r="A4715" t="s">
        <v>12025</v>
      </c>
      <c r="B4715" t="s">
        <v>58</v>
      </c>
      <c r="C4715" t="s">
        <v>12026</v>
      </c>
      <c r="D4715" s="1">
        <v>36678</v>
      </c>
      <c r="E4715" s="1">
        <v>43456</v>
      </c>
      <c r="F4715" t="s">
        <v>19</v>
      </c>
      <c r="I4715">
        <v>100</v>
      </c>
      <c r="J4715">
        <v>0</v>
      </c>
      <c r="K4715">
        <v>0</v>
      </c>
      <c r="L4715">
        <v>1301</v>
      </c>
      <c r="M4715">
        <v>1301</v>
      </c>
      <c r="N4715" t="s">
        <v>20</v>
      </c>
      <c r="O4715" t="s">
        <v>12027</v>
      </c>
      <c r="P4715" t="s">
        <v>28</v>
      </c>
      <c r="Q4715" t="s">
        <v>34233</v>
      </c>
      <c r="R4715" t="s">
        <v>34233</v>
      </c>
      <c r="S4715" t="s">
        <v>32628</v>
      </c>
      <c r="T4715" t="s">
        <v>34356</v>
      </c>
      <c r="U4715" t="s">
        <v>32634</v>
      </c>
      <c r="V4715" t="s">
        <v>33051</v>
      </c>
      <c r="W4715">
        <v>300</v>
      </c>
      <c r="X4715">
        <v>2</v>
      </c>
      <c r="AA4715">
        <v>9</v>
      </c>
      <c r="AB4715">
        <v>25</v>
      </c>
      <c r="AC4715">
        <v>1</v>
      </c>
      <c r="AD4715" t="str">
        <f t="shared" si="724"/>
        <v/>
      </c>
      <c r="AE4715" t="str">
        <f t="shared" si="726"/>
        <v/>
      </c>
      <c r="AF4715" t="str">
        <f t="shared" si="725"/>
        <v/>
      </c>
      <c r="AG4715">
        <f t="shared" si="727"/>
        <v>1</v>
      </c>
      <c r="AH4715">
        <f t="shared" si="721"/>
        <v>2.8</v>
      </c>
      <c r="AI4715">
        <v>0.14499999999999999</v>
      </c>
      <c r="AJ4715">
        <f t="shared" si="728"/>
        <v>0.40599999999999997</v>
      </c>
      <c r="AK4715" t="str">
        <f t="shared" si="722"/>
        <v/>
      </c>
      <c r="AL4715" t="str">
        <f t="shared" ref="AL4715:AL4778" si="729">IF(COUNTBLANK(AK4715),"",AK4715*AI4715)</f>
        <v/>
      </c>
    </row>
    <row r="4716" spans="1:38" x14ac:dyDescent="0.2">
      <c r="A4716" t="s">
        <v>12028</v>
      </c>
      <c r="B4716" t="s">
        <v>58</v>
      </c>
      <c r="C4716" t="s">
        <v>12029</v>
      </c>
      <c r="D4716" s="1">
        <v>36678</v>
      </c>
      <c r="E4716" s="1">
        <v>43456</v>
      </c>
      <c r="F4716" t="s">
        <v>19</v>
      </c>
      <c r="I4716">
        <v>100</v>
      </c>
      <c r="J4716">
        <v>0</v>
      </c>
      <c r="K4716">
        <v>0</v>
      </c>
      <c r="L4716">
        <v>1090</v>
      </c>
      <c r="M4716">
        <v>1090</v>
      </c>
      <c r="N4716" t="s">
        <v>20</v>
      </c>
      <c r="O4716" t="s">
        <v>12030</v>
      </c>
      <c r="P4716" t="s">
        <v>28</v>
      </c>
      <c r="Q4716" t="s">
        <v>34233</v>
      </c>
      <c r="R4716" t="s">
        <v>34233</v>
      </c>
      <c r="S4716" t="s">
        <v>32628</v>
      </c>
      <c r="T4716" t="s">
        <v>34356</v>
      </c>
      <c r="U4716" t="s">
        <v>32634</v>
      </c>
      <c r="V4716" t="s">
        <v>33051</v>
      </c>
      <c r="W4716">
        <v>250</v>
      </c>
      <c r="X4716">
        <v>2</v>
      </c>
      <c r="AA4716">
        <v>9</v>
      </c>
      <c r="AB4716">
        <v>25</v>
      </c>
      <c r="AC4716">
        <v>1</v>
      </c>
      <c r="AD4716" t="str">
        <f t="shared" si="724"/>
        <v/>
      </c>
      <c r="AE4716" t="str">
        <f t="shared" si="726"/>
        <v/>
      </c>
      <c r="AF4716" t="str">
        <f t="shared" si="725"/>
        <v/>
      </c>
      <c r="AG4716">
        <f t="shared" si="727"/>
        <v>1</v>
      </c>
      <c r="AH4716">
        <f t="shared" si="721"/>
        <v>2.8</v>
      </c>
      <c r="AI4716">
        <v>0.14499999999999999</v>
      </c>
      <c r="AJ4716">
        <f t="shared" si="728"/>
        <v>0.40599999999999997</v>
      </c>
      <c r="AK4716" t="str">
        <f t="shared" si="722"/>
        <v/>
      </c>
      <c r="AL4716" t="str">
        <f t="shared" si="729"/>
        <v/>
      </c>
    </row>
    <row r="4717" spans="1:38" x14ac:dyDescent="0.2">
      <c r="A4717" t="s">
        <v>12031</v>
      </c>
      <c r="B4717" t="s">
        <v>58</v>
      </c>
      <c r="C4717" t="s">
        <v>12032</v>
      </c>
      <c r="D4717" s="1">
        <v>36678</v>
      </c>
      <c r="E4717" s="1">
        <v>43456</v>
      </c>
      <c r="F4717" t="s">
        <v>19</v>
      </c>
      <c r="I4717">
        <v>100</v>
      </c>
      <c r="J4717">
        <v>0</v>
      </c>
      <c r="K4717">
        <v>0</v>
      </c>
      <c r="L4717">
        <v>1105</v>
      </c>
      <c r="M4717">
        <v>1105</v>
      </c>
      <c r="N4717" t="s">
        <v>20</v>
      </c>
      <c r="O4717" t="s">
        <v>12033</v>
      </c>
      <c r="P4717" t="s">
        <v>28</v>
      </c>
      <c r="Q4717" t="s">
        <v>34233</v>
      </c>
      <c r="R4717" t="s">
        <v>34233</v>
      </c>
      <c r="S4717" t="s">
        <v>32628</v>
      </c>
      <c r="T4717" t="s">
        <v>32656</v>
      </c>
      <c r="U4717" t="s">
        <v>32634</v>
      </c>
      <c r="V4717" t="s">
        <v>33051</v>
      </c>
      <c r="W4717">
        <v>250</v>
      </c>
      <c r="X4717">
        <v>2</v>
      </c>
      <c r="AA4717">
        <v>9</v>
      </c>
      <c r="AB4717">
        <v>25</v>
      </c>
      <c r="AC4717">
        <v>1</v>
      </c>
      <c r="AD4717" t="str">
        <f t="shared" si="724"/>
        <v/>
      </c>
      <c r="AE4717" t="str">
        <f t="shared" si="726"/>
        <v/>
      </c>
      <c r="AF4717" t="str">
        <f t="shared" si="725"/>
        <v/>
      </c>
      <c r="AG4717">
        <f t="shared" si="727"/>
        <v>1</v>
      </c>
      <c r="AH4717">
        <f t="shared" si="721"/>
        <v>2.8</v>
      </c>
      <c r="AI4717">
        <v>0.14499999999999999</v>
      </c>
      <c r="AJ4717">
        <f t="shared" si="728"/>
        <v>0.40599999999999997</v>
      </c>
      <c r="AK4717" t="str">
        <f t="shared" si="722"/>
        <v/>
      </c>
      <c r="AL4717" t="str">
        <f t="shared" si="729"/>
        <v/>
      </c>
    </row>
    <row r="4718" spans="1:38" x14ac:dyDescent="0.2">
      <c r="A4718" t="s">
        <v>12034</v>
      </c>
      <c r="B4718" t="s">
        <v>58</v>
      </c>
      <c r="C4718" t="s">
        <v>12035</v>
      </c>
      <c r="D4718" s="1">
        <v>36678</v>
      </c>
      <c r="E4718" s="1">
        <v>44488</v>
      </c>
      <c r="F4718" t="s">
        <v>19</v>
      </c>
      <c r="I4718">
        <v>100</v>
      </c>
      <c r="J4718">
        <v>0</v>
      </c>
      <c r="K4718">
        <v>0</v>
      </c>
      <c r="L4718">
        <v>1303</v>
      </c>
      <c r="M4718">
        <v>1303</v>
      </c>
      <c r="N4718" t="s">
        <v>20</v>
      </c>
      <c r="O4718" t="s">
        <v>12036</v>
      </c>
      <c r="P4718" t="s">
        <v>28</v>
      </c>
      <c r="Q4718" t="s">
        <v>34233</v>
      </c>
      <c r="R4718" t="s">
        <v>34233</v>
      </c>
      <c r="S4718" t="s">
        <v>32628</v>
      </c>
      <c r="T4718" t="s">
        <v>34357</v>
      </c>
      <c r="U4718" t="s">
        <v>32634</v>
      </c>
      <c r="V4718" t="s">
        <v>33051</v>
      </c>
      <c r="W4718">
        <v>300</v>
      </c>
      <c r="X4718">
        <v>2</v>
      </c>
      <c r="AA4718">
        <v>9</v>
      </c>
      <c r="AB4718">
        <v>25</v>
      </c>
      <c r="AC4718">
        <v>1</v>
      </c>
      <c r="AD4718" t="str">
        <f t="shared" si="724"/>
        <v/>
      </c>
      <c r="AE4718" t="str">
        <f t="shared" si="726"/>
        <v/>
      </c>
      <c r="AF4718" t="str">
        <f t="shared" si="725"/>
        <v/>
      </c>
      <c r="AG4718">
        <f t="shared" si="727"/>
        <v>1</v>
      </c>
      <c r="AH4718">
        <f t="shared" si="721"/>
        <v>2.8</v>
      </c>
      <c r="AI4718">
        <v>0.14499999999999999</v>
      </c>
      <c r="AJ4718">
        <f t="shared" si="728"/>
        <v>0.40599999999999997</v>
      </c>
      <c r="AK4718" t="str">
        <f t="shared" si="722"/>
        <v/>
      </c>
      <c r="AL4718" t="str">
        <f t="shared" si="729"/>
        <v/>
      </c>
    </row>
    <row r="4719" spans="1:38" x14ac:dyDescent="0.2">
      <c r="A4719" t="s">
        <v>32206</v>
      </c>
      <c r="B4719" t="s">
        <v>58</v>
      </c>
      <c r="C4719" t="s">
        <v>32207</v>
      </c>
      <c r="D4719" s="1">
        <v>44573</v>
      </c>
      <c r="E4719" s="1">
        <v>44573</v>
      </c>
      <c r="F4719" t="s">
        <v>19</v>
      </c>
      <c r="I4719">
        <v>100</v>
      </c>
      <c r="J4719">
        <v>0</v>
      </c>
      <c r="K4719">
        <v>0</v>
      </c>
      <c r="L4719">
        <v>2675</v>
      </c>
      <c r="M4719">
        <v>2675</v>
      </c>
      <c r="N4719" t="s">
        <v>20</v>
      </c>
      <c r="O4719" t="s">
        <v>32208</v>
      </c>
      <c r="P4719" t="s">
        <v>28</v>
      </c>
      <c r="Q4719" t="s">
        <v>34233</v>
      </c>
      <c r="R4719" t="s">
        <v>34233</v>
      </c>
      <c r="S4719" t="s">
        <v>33942</v>
      </c>
      <c r="T4719" t="s">
        <v>34233</v>
      </c>
      <c r="U4719" t="s">
        <v>32656</v>
      </c>
      <c r="V4719" t="s">
        <v>33053</v>
      </c>
      <c r="W4719">
        <v>470</v>
      </c>
      <c r="X4719">
        <v>2</v>
      </c>
      <c r="Y4719" t="s">
        <v>32661</v>
      </c>
      <c r="Z4719">
        <v>800</v>
      </c>
      <c r="AA4719">
        <v>8.5</v>
      </c>
      <c r="AC4719">
        <v>2</v>
      </c>
      <c r="AD4719" t="str">
        <f t="shared" si="724"/>
        <v/>
      </c>
      <c r="AE4719">
        <f t="shared" si="726"/>
        <v>2</v>
      </c>
      <c r="AF4719" t="str">
        <f t="shared" si="725"/>
        <v/>
      </c>
      <c r="AG4719" t="str">
        <f t="shared" si="727"/>
        <v/>
      </c>
      <c r="AH4719" t="str">
        <f t="shared" si="721"/>
        <v/>
      </c>
      <c r="AI4719">
        <v>0.14499999999999999</v>
      </c>
      <c r="AJ4719" t="str">
        <f t="shared" si="728"/>
        <v/>
      </c>
      <c r="AK4719">
        <f t="shared" si="722"/>
        <v>5.6</v>
      </c>
      <c r="AL4719">
        <f t="shared" si="729"/>
        <v>0.81199999999999994</v>
      </c>
    </row>
    <row r="4720" spans="1:38" x14ac:dyDescent="0.2">
      <c r="A4720" t="s">
        <v>32275</v>
      </c>
      <c r="B4720" t="s">
        <v>58</v>
      </c>
      <c r="C4720" t="s">
        <v>32276</v>
      </c>
      <c r="D4720" s="1">
        <v>44561</v>
      </c>
      <c r="E4720" s="1">
        <v>44561</v>
      </c>
      <c r="F4720" t="s">
        <v>19</v>
      </c>
      <c r="I4720">
        <v>100</v>
      </c>
      <c r="J4720">
        <v>0</v>
      </c>
      <c r="K4720">
        <v>0</v>
      </c>
      <c r="L4720">
        <v>1972</v>
      </c>
      <c r="M4720">
        <v>1972</v>
      </c>
      <c r="N4720" t="s">
        <v>20</v>
      </c>
      <c r="O4720" t="s">
        <v>32277</v>
      </c>
      <c r="P4720" t="s">
        <v>28</v>
      </c>
      <c r="Q4720" t="s">
        <v>34233</v>
      </c>
      <c r="R4720" t="s">
        <v>34233</v>
      </c>
      <c r="S4720" t="s">
        <v>33942</v>
      </c>
      <c r="T4720" t="s">
        <v>34233</v>
      </c>
      <c r="U4720" t="s">
        <v>32656</v>
      </c>
      <c r="V4720" t="s">
        <v>33053</v>
      </c>
      <c r="W4720">
        <v>490</v>
      </c>
      <c r="X4720">
        <v>2</v>
      </c>
      <c r="Y4720" t="s">
        <v>32661</v>
      </c>
      <c r="Z4720">
        <v>800</v>
      </c>
      <c r="AA4720">
        <v>8.5</v>
      </c>
      <c r="AC4720">
        <v>2</v>
      </c>
      <c r="AD4720" t="str">
        <f t="shared" si="724"/>
        <v/>
      </c>
      <c r="AE4720">
        <f t="shared" si="726"/>
        <v>2</v>
      </c>
      <c r="AF4720" t="str">
        <f t="shared" si="725"/>
        <v/>
      </c>
      <c r="AG4720" t="str">
        <f t="shared" si="727"/>
        <v/>
      </c>
      <c r="AH4720" t="str">
        <f t="shared" ref="AH4720:AH4783" si="730">IF(AG4720="","",AG4720*2.8)</f>
        <v/>
      </c>
      <c r="AI4720">
        <v>0.14499999999999999</v>
      </c>
      <c r="AJ4720" t="str">
        <f t="shared" si="728"/>
        <v/>
      </c>
      <c r="AK4720">
        <f t="shared" ref="AK4720:AK4783" si="731">IF(AE4720="","",AE4720*2.8)</f>
        <v>5.6</v>
      </c>
      <c r="AL4720">
        <f t="shared" si="729"/>
        <v>0.81199999999999994</v>
      </c>
    </row>
    <row r="4721" spans="1:38" x14ac:dyDescent="0.2">
      <c r="A4721" t="s">
        <v>28139</v>
      </c>
      <c r="B4721" t="s">
        <v>58</v>
      </c>
      <c r="C4721" t="s">
        <v>28140</v>
      </c>
      <c r="D4721" s="1">
        <v>42479</v>
      </c>
      <c r="E4721" s="1">
        <v>44573</v>
      </c>
      <c r="F4721" t="s">
        <v>26</v>
      </c>
      <c r="I4721">
        <v>100</v>
      </c>
      <c r="J4721">
        <v>0</v>
      </c>
      <c r="K4721">
        <v>0</v>
      </c>
      <c r="L4721">
        <v>6812</v>
      </c>
      <c r="M4721">
        <v>6812</v>
      </c>
      <c r="N4721" t="s">
        <v>20</v>
      </c>
      <c r="O4721" t="s">
        <v>28141</v>
      </c>
      <c r="P4721" t="s">
        <v>44</v>
      </c>
      <c r="Q4721" t="s">
        <v>34233</v>
      </c>
      <c r="R4721" t="s">
        <v>34233</v>
      </c>
      <c r="S4721" t="s">
        <v>34233</v>
      </c>
      <c r="T4721" t="s">
        <v>34233</v>
      </c>
      <c r="V4721" t="s">
        <v>33053</v>
      </c>
      <c r="AD4721" t="str">
        <f t="shared" si="724"/>
        <v/>
      </c>
      <c r="AE4721" t="str">
        <f t="shared" si="726"/>
        <v/>
      </c>
      <c r="AF4721" t="str">
        <f t="shared" si="725"/>
        <v/>
      </c>
      <c r="AG4721" t="str">
        <f t="shared" si="727"/>
        <v/>
      </c>
      <c r="AH4721" t="str">
        <f t="shared" si="730"/>
        <v/>
      </c>
      <c r="AI4721">
        <v>0.14499999999999999</v>
      </c>
      <c r="AJ4721" t="str">
        <f t="shared" si="728"/>
        <v/>
      </c>
      <c r="AK4721" t="str">
        <f t="shared" si="731"/>
        <v/>
      </c>
      <c r="AL4721" t="str">
        <f t="shared" si="729"/>
        <v/>
      </c>
    </row>
    <row r="4722" spans="1:38" x14ac:dyDescent="0.2">
      <c r="A4722" t="s">
        <v>32141</v>
      </c>
      <c r="B4722" t="s">
        <v>58</v>
      </c>
      <c r="C4722" t="s">
        <v>32142</v>
      </c>
      <c r="D4722" s="1">
        <v>44488</v>
      </c>
      <c r="E4722" s="1">
        <v>44565</v>
      </c>
      <c r="F4722" t="s">
        <v>26</v>
      </c>
      <c r="I4722">
        <v>100</v>
      </c>
      <c r="J4722">
        <v>0</v>
      </c>
      <c r="K4722">
        <v>0</v>
      </c>
      <c r="L4722">
        <v>3415</v>
      </c>
      <c r="M4722">
        <v>3415</v>
      </c>
      <c r="N4722" t="s">
        <v>20</v>
      </c>
      <c r="O4722" t="s">
        <v>32143</v>
      </c>
      <c r="P4722" t="s">
        <v>44</v>
      </c>
      <c r="Q4722" t="s">
        <v>34233</v>
      </c>
      <c r="R4722" t="s">
        <v>34233</v>
      </c>
      <c r="S4722" t="s">
        <v>34233</v>
      </c>
      <c r="T4722" t="s">
        <v>34233</v>
      </c>
      <c r="V4722" t="s">
        <v>33046</v>
      </c>
      <c r="AD4722" t="str">
        <f t="shared" si="724"/>
        <v/>
      </c>
      <c r="AE4722" t="str">
        <f t="shared" si="726"/>
        <v/>
      </c>
      <c r="AF4722" t="str">
        <f t="shared" si="725"/>
        <v/>
      </c>
      <c r="AG4722" t="str">
        <f t="shared" si="727"/>
        <v/>
      </c>
      <c r="AH4722" t="str">
        <f t="shared" si="730"/>
        <v/>
      </c>
      <c r="AI4722">
        <v>0.14499999999999999</v>
      </c>
      <c r="AJ4722" t="str">
        <f t="shared" si="728"/>
        <v/>
      </c>
      <c r="AK4722" t="str">
        <f t="shared" si="731"/>
        <v/>
      </c>
      <c r="AL4722" t="str">
        <f t="shared" si="729"/>
        <v/>
      </c>
    </row>
    <row r="4723" spans="1:38" x14ac:dyDescent="0.2">
      <c r="A4723" t="s">
        <v>28591</v>
      </c>
      <c r="B4723" t="s">
        <v>58</v>
      </c>
      <c r="C4723" t="s">
        <v>28592</v>
      </c>
      <c r="D4723" s="1">
        <v>42391</v>
      </c>
      <c r="E4723" s="1">
        <v>43456</v>
      </c>
      <c r="F4723" t="s">
        <v>889</v>
      </c>
      <c r="I4723">
        <v>100</v>
      </c>
      <c r="J4723">
        <v>0</v>
      </c>
      <c r="K4723">
        <v>0</v>
      </c>
      <c r="L4723">
        <v>8614</v>
      </c>
      <c r="M4723">
        <v>8614</v>
      </c>
      <c r="N4723" t="s">
        <v>20</v>
      </c>
      <c r="O4723" t="s">
        <v>28593</v>
      </c>
      <c r="P4723" t="s">
        <v>44</v>
      </c>
      <c r="Q4723" t="s">
        <v>34233</v>
      </c>
      <c r="R4723" t="s">
        <v>34233</v>
      </c>
      <c r="S4723" t="s">
        <v>33942</v>
      </c>
      <c r="T4723" t="s">
        <v>34233</v>
      </c>
      <c r="AD4723" t="str">
        <f t="shared" si="724"/>
        <v/>
      </c>
      <c r="AE4723" t="str">
        <f t="shared" si="726"/>
        <v/>
      </c>
      <c r="AF4723" t="str">
        <f t="shared" si="725"/>
        <v/>
      </c>
      <c r="AG4723" t="str">
        <f t="shared" si="727"/>
        <v/>
      </c>
      <c r="AH4723" t="str">
        <f t="shared" si="730"/>
        <v/>
      </c>
      <c r="AI4723">
        <v>0.14499999999999999</v>
      </c>
      <c r="AJ4723" t="str">
        <f t="shared" si="728"/>
        <v/>
      </c>
      <c r="AK4723" t="str">
        <f t="shared" si="731"/>
        <v/>
      </c>
      <c r="AL4723" t="str">
        <f t="shared" si="729"/>
        <v/>
      </c>
    </row>
    <row r="4724" spans="1:38" x14ac:dyDescent="0.2">
      <c r="A4724" t="s">
        <v>25959</v>
      </c>
      <c r="B4724" t="s">
        <v>58</v>
      </c>
      <c r="C4724" t="s">
        <v>25960</v>
      </c>
      <c r="D4724" s="1">
        <v>40715</v>
      </c>
      <c r="E4724" s="1">
        <v>43740</v>
      </c>
      <c r="F4724" t="s">
        <v>39</v>
      </c>
      <c r="I4724">
        <v>100</v>
      </c>
      <c r="J4724">
        <v>0</v>
      </c>
      <c r="K4724">
        <v>0</v>
      </c>
      <c r="L4724">
        <v>10651</v>
      </c>
      <c r="M4724">
        <v>10651</v>
      </c>
      <c r="N4724" t="s">
        <v>20</v>
      </c>
      <c r="O4724" t="s">
        <v>25961</v>
      </c>
      <c r="P4724" t="s">
        <v>28</v>
      </c>
      <c r="Q4724" t="s">
        <v>34233</v>
      </c>
      <c r="R4724" t="s">
        <v>34233</v>
      </c>
      <c r="S4724" t="s">
        <v>33942</v>
      </c>
      <c r="T4724" t="s">
        <v>34233</v>
      </c>
      <c r="V4724" t="s">
        <v>33048</v>
      </c>
      <c r="AD4724" t="str">
        <f t="shared" si="724"/>
        <v/>
      </c>
      <c r="AE4724" t="str">
        <f t="shared" si="726"/>
        <v/>
      </c>
      <c r="AF4724" t="str">
        <f t="shared" si="725"/>
        <v/>
      </c>
      <c r="AG4724" t="str">
        <f t="shared" si="727"/>
        <v/>
      </c>
      <c r="AH4724" t="str">
        <f t="shared" si="730"/>
        <v/>
      </c>
      <c r="AI4724">
        <v>0.14499999999999999</v>
      </c>
      <c r="AJ4724" t="str">
        <f t="shared" si="728"/>
        <v/>
      </c>
      <c r="AK4724" t="str">
        <f t="shared" si="731"/>
        <v/>
      </c>
      <c r="AL4724" t="str">
        <f t="shared" si="729"/>
        <v/>
      </c>
    </row>
    <row r="4725" spans="1:38" x14ac:dyDescent="0.2">
      <c r="A4725" t="s">
        <v>32150</v>
      </c>
      <c r="B4725" t="s">
        <v>58</v>
      </c>
      <c r="C4725" t="s">
        <v>32151</v>
      </c>
      <c r="D4725" s="1">
        <v>44488</v>
      </c>
      <c r="E4725" s="1">
        <v>44488</v>
      </c>
      <c r="F4725" t="s">
        <v>889</v>
      </c>
      <c r="I4725">
        <v>100</v>
      </c>
      <c r="J4725">
        <v>0</v>
      </c>
      <c r="K4725">
        <v>0</v>
      </c>
      <c r="L4725">
        <v>3256</v>
      </c>
      <c r="M4725">
        <v>3256</v>
      </c>
      <c r="N4725" t="s">
        <v>20</v>
      </c>
      <c r="O4725" t="s">
        <v>32152</v>
      </c>
      <c r="P4725" t="s">
        <v>44</v>
      </c>
      <c r="Q4725" t="s">
        <v>34233</v>
      </c>
      <c r="R4725" t="s">
        <v>34233</v>
      </c>
      <c r="S4725" t="s">
        <v>33942</v>
      </c>
      <c r="T4725" t="s">
        <v>34233</v>
      </c>
      <c r="V4725" t="s">
        <v>33046</v>
      </c>
      <c r="AD4725" t="str">
        <f t="shared" si="724"/>
        <v/>
      </c>
      <c r="AE4725" t="str">
        <f t="shared" si="726"/>
        <v/>
      </c>
      <c r="AF4725" t="str">
        <f t="shared" si="725"/>
        <v/>
      </c>
      <c r="AG4725" t="str">
        <f t="shared" si="727"/>
        <v/>
      </c>
      <c r="AH4725" t="str">
        <f t="shared" si="730"/>
        <v/>
      </c>
      <c r="AI4725">
        <v>0.14499999999999999</v>
      </c>
      <c r="AJ4725" t="str">
        <f t="shared" si="728"/>
        <v/>
      </c>
      <c r="AK4725" t="str">
        <f t="shared" si="731"/>
        <v/>
      </c>
      <c r="AL4725" t="str">
        <f t="shared" si="729"/>
        <v/>
      </c>
    </row>
    <row r="4726" spans="1:38" x14ac:dyDescent="0.2">
      <c r="A4726" t="s">
        <v>14345</v>
      </c>
      <c r="B4726" t="s">
        <v>58</v>
      </c>
      <c r="C4726" t="s">
        <v>13969</v>
      </c>
      <c r="D4726" s="1">
        <v>37070</v>
      </c>
      <c r="E4726" s="1">
        <v>43456</v>
      </c>
      <c r="F4726" t="s">
        <v>39</v>
      </c>
      <c r="I4726">
        <v>100</v>
      </c>
      <c r="J4726">
        <v>0</v>
      </c>
      <c r="K4726">
        <v>0</v>
      </c>
      <c r="L4726">
        <v>21621</v>
      </c>
      <c r="M4726">
        <v>21621</v>
      </c>
      <c r="N4726" t="s">
        <v>20</v>
      </c>
      <c r="O4726" t="s">
        <v>14346</v>
      </c>
      <c r="P4726" t="s">
        <v>28</v>
      </c>
      <c r="Q4726" t="s">
        <v>34233</v>
      </c>
      <c r="R4726" t="s">
        <v>34233</v>
      </c>
      <c r="S4726" t="s">
        <v>33942</v>
      </c>
      <c r="T4726" t="s">
        <v>34233</v>
      </c>
      <c r="AD4726" t="str">
        <f t="shared" si="724"/>
        <v/>
      </c>
      <c r="AE4726" t="str">
        <f t="shared" si="726"/>
        <v/>
      </c>
      <c r="AF4726" t="str">
        <f t="shared" si="725"/>
        <v/>
      </c>
      <c r="AG4726" t="str">
        <f t="shared" si="727"/>
        <v/>
      </c>
      <c r="AH4726" t="str">
        <f t="shared" si="730"/>
        <v/>
      </c>
      <c r="AI4726">
        <v>0.14499999999999999</v>
      </c>
      <c r="AJ4726" t="str">
        <f t="shared" si="728"/>
        <v/>
      </c>
      <c r="AK4726" t="str">
        <f t="shared" si="731"/>
        <v/>
      </c>
      <c r="AL4726" t="str">
        <f t="shared" si="729"/>
        <v/>
      </c>
    </row>
    <row r="4727" spans="1:38" x14ac:dyDescent="0.2">
      <c r="A4727" t="s">
        <v>23477</v>
      </c>
      <c r="B4727" t="s">
        <v>58</v>
      </c>
      <c r="C4727" t="s">
        <v>23478</v>
      </c>
      <c r="D4727" s="1">
        <v>39042</v>
      </c>
      <c r="E4727" s="1">
        <v>44546</v>
      </c>
      <c r="F4727" t="s">
        <v>39</v>
      </c>
      <c r="I4727">
        <v>100</v>
      </c>
      <c r="J4727">
        <v>0</v>
      </c>
      <c r="K4727">
        <v>0</v>
      </c>
      <c r="L4727">
        <v>25739</v>
      </c>
      <c r="M4727">
        <v>25739</v>
      </c>
      <c r="N4727" t="s">
        <v>20</v>
      </c>
      <c r="O4727" t="s">
        <v>23479</v>
      </c>
      <c r="P4727" t="s">
        <v>28</v>
      </c>
      <c r="Q4727" t="s">
        <v>34233</v>
      </c>
      <c r="R4727" t="s">
        <v>34233</v>
      </c>
      <c r="S4727" t="s">
        <v>33942</v>
      </c>
      <c r="T4727" t="s">
        <v>34233</v>
      </c>
      <c r="AD4727" t="str">
        <f t="shared" si="724"/>
        <v/>
      </c>
      <c r="AE4727" t="str">
        <f t="shared" si="726"/>
        <v/>
      </c>
      <c r="AF4727" t="str">
        <f t="shared" si="725"/>
        <v/>
      </c>
      <c r="AG4727" t="str">
        <f t="shared" si="727"/>
        <v/>
      </c>
      <c r="AH4727" t="str">
        <f t="shared" si="730"/>
        <v/>
      </c>
      <c r="AI4727">
        <v>0.14499999999999999</v>
      </c>
      <c r="AJ4727" t="str">
        <f t="shared" si="728"/>
        <v/>
      </c>
      <c r="AK4727" t="str">
        <f t="shared" si="731"/>
        <v/>
      </c>
      <c r="AL4727" t="str">
        <f t="shared" si="729"/>
        <v/>
      </c>
    </row>
    <row r="4728" spans="1:38" x14ac:dyDescent="0.2">
      <c r="A4728" t="s">
        <v>27563</v>
      </c>
      <c r="B4728" t="s">
        <v>58</v>
      </c>
      <c r="C4728" t="s">
        <v>27564</v>
      </c>
      <c r="D4728" s="1">
        <v>42012</v>
      </c>
      <c r="E4728" s="1">
        <v>43951</v>
      </c>
      <c r="F4728" t="s">
        <v>39</v>
      </c>
      <c r="I4728">
        <v>100</v>
      </c>
      <c r="J4728">
        <v>0</v>
      </c>
      <c r="K4728">
        <v>0</v>
      </c>
      <c r="L4728">
        <v>10261</v>
      </c>
      <c r="M4728">
        <v>10261</v>
      </c>
      <c r="N4728" t="s">
        <v>20</v>
      </c>
      <c r="O4728" t="s">
        <v>27565</v>
      </c>
      <c r="P4728" t="s">
        <v>2356</v>
      </c>
      <c r="Q4728" t="s">
        <v>34233</v>
      </c>
      <c r="R4728" t="s">
        <v>34233</v>
      </c>
      <c r="S4728" t="s">
        <v>33942</v>
      </c>
      <c r="T4728" t="s">
        <v>34233</v>
      </c>
      <c r="AD4728" t="str">
        <f t="shared" si="724"/>
        <v/>
      </c>
      <c r="AE4728" t="str">
        <f t="shared" si="726"/>
        <v/>
      </c>
      <c r="AF4728" t="str">
        <f t="shared" si="725"/>
        <v/>
      </c>
      <c r="AG4728" t="str">
        <f t="shared" si="727"/>
        <v/>
      </c>
      <c r="AH4728" t="str">
        <f t="shared" si="730"/>
        <v/>
      </c>
      <c r="AI4728">
        <v>0.14499999999999999</v>
      </c>
      <c r="AJ4728" t="str">
        <f t="shared" si="728"/>
        <v/>
      </c>
      <c r="AK4728" t="str">
        <f t="shared" si="731"/>
        <v/>
      </c>
      <c r="AL4728" t="str">
        <f t="shared" si="729"/>
        <v/>
      </c>
    </row>
    <row r="4729" spans="1:38" x14ac:dyDescent="0.2">
      <c r="A4729" t="s">
        <v>20133</v>
      </c>
      <c r="B4729" t="s">
        <v>58</v>
      </c>
      <c r="C4729" t="s">
        <v>20134</v>
      </c>
      <c r="D4729" s="1">
        <v>38329</v>
      </c>
      <c r="E4729" s="1">
        <v>44536</v>
      </c>
      <c r="F4729" t="s">
        <v>39</v>
      </c>
      <c r="I4729">
        <v>100</v>
      </c>
      <c r="J4729">
        <v>0</v>
      </c>
      <c r="K4729">
        <v>0</v>
      </c>
      <c r="L4729">
        <v>17356</v>
      </c>
      <c r="M4729">
        <v>17356</v>
      </c>
      <c r="N4729" t="s">
        <v>20</v>
      </c>
      <c r="O4729" t="s">
        <v>20135</v>
      </c>
      <c r="P4729" t="s">
        <v>28</v>
      </c>
      <c r="Q4729" t="s">
        <v>34233</v>
      </c>
      <c r="R4729" t="s">
        <v>34233</v>
      </c>
      <c r="S4729" t="s">
        <v>33942</v>
      </c>
      <c r="T4729" t="s">
        <v>34233</v>
      </c>
      <c r="AD4729" t="str">
        <f t="shared" si="724"/>
        <v/>
      </c>
      <c r="AE4729" t="str">
        <f t="shared" si="726"/>
        <v/>
      </c>
      <c r="AF4729" t="str">
        <f t="shared" si="725"/>
        <v/>
      </c>
      <c r="AG4729" t="str">
        <f t="shared" si="727"/>
        <v/>
      </c>
      <c r="AH4729" t="str">
        <f t="shared" si="730"/>
        <v/>
      </c>
      <c r="AI4729">
        <v>0.14499999999999999</v>
      </c>
      <c r="AJ4729" t="str">
        <f t="shared" si="728"/>
        <v/>
      </c>
      <c r="AK4729" t="str">
        <f t="shared" si="731"/>
        <v/>
      </c>
      <c r="AL4729" t="str">
        <f t="shared" si="729"/>
        <v/>
      </c>
    </row>
    <row r="4730" spans="1:38" x14ac:dyDescent="0.2">
      <c r="A4730" t="s">
        <v>4680</v>
      </c>
      <c r="B4730" t="s">
        <v>58</v>
      </c>
      <c r="C4730" t="s">
        <v>4681</v>
      </c>
      <c r="D4730" s="1">
        <v>36026</v>
      </c>
      <c r="E4730" s="1">
        <v>44242</v>
      </c>
      <c r="F4730" t="s">
        <v>19</v>
      </c>
      <c r="I4730">
        <v>100</v>
      </c>
      <c r="J4730">
        <v>0</v>
      </c>
      <c r="K4730">
        <v>0</v>
      </c>
      <c r="L4730">
        <v>810</v>
      </c>
      <c r="M4730">
        <v>810</v>
      </c>
      <c r="N4730" t="s">
        <v>20</v>
      </c>
      <c r="O4730" t="s">
        <v>4682</v>
      </c>
      <c r="P4730" t="s">
        <v>28</v>
      </c>
      <c r="Q4730" t="s">
        <v>34233</v>
      </c>
      <c r="R4730" t="s">
        <v>34233</v>
      </c>
      <c r="S4730" t="s">
        <v>32628</v>
      </c>
      <c r="T4730" t="s">
        <v>34357</v>
      </c>
      <c r="AD4730" t="str">
        <f t="shared" si="724"/>
        <v/>
      </c>
      <c r="AE4730" t="str">
        <f t="shared" si="726"/>
        <v/>
      </c>
      <c r="AF4730" t="str">
        <f t="shared" si="725"/>
        <v/>
      </c>
      <c r="AG4730" s="17">
        <v>1</v>
      </c>
      <c r="AH4730">
        <f t="shared" si="730"/>
        <v>2.8</v>
      </c>
      <c r="AI4730">
        <v>0.14499999999999999</v>
      </c>
      <c r="AJ4730">
        <f t="shared" si="728"/>
        <v>0.40599999999999997</v>
      </c>
      <c r="AK4730" t="str">
        <f t="shared" si="731"/>
        <v/>
      </c>
      <c r="AL4730" t="str">
        <f t="shared" si="729"/>
        <v/>
      </c>
    </row>
    <row r="4731" spans="1:38" x14ac:dyDescent="0.2">
      <c r="A4731" t="s">
        <v>13266</v>
      </c>
      <c r="B4731" t="s">
        <v>58</v>
      </c>
      <c r="C4731" t="s">
        <v>13267</v>
      </c>
      <c r="D4731" s="1">
        <v>36825</v>
      </c>
      <c r="E4731" s="1">
        <v>44242</v>
      </c>
      <c r="F4731" t="s">
        <v>19</v>
      </c>
      <c r="I4731">
        <v>100</v>
      </c>
      <c r="J4731">
        <v>0</v>
      </c>
      <c r="K4731">
        <v>0</v>
      </c>
      <c r="L4731">
        <v>1061</v>
      </c>
      <c r="M4731">
        <v>1061</v>
      </c>
      <c r="N4731" t="s">
        <v>20</v>
      </c>
      <c r="O4731" t="s">
        <v>13268</v>
      </c>
      <c r="P4731" t="s">
        <v>28</v>
      </c>
      <c r="Q4731" t="s">
        <v>34233</v>
      </c>
      <c r="R4731" t="s">
        <v>34233</v>
      </c>
      <c r="S4731" t="s">
        <v>33797</v>
      </c>
      <c r="T4731" t="s">
        <v>34357</v>
      </c>
      <c r="U4731" t="s">
        <v>32634</v>
      </c>
      <c r="V4731" t="s">
        <v>33087</v>
      </c>
      <c r="W4731">
        <v>212</v>
      </c>
      <c r="X4731">
        <v>2</v>
      </c>
      <c r="Y4731" t="s">
        <v>32654</v>
      </c>
      <c r="Z4731">
        <v>388</v>
      </c>
      <c r="AA4731">
        <v>11</v>
      </c>
      <c r="AB4731">
        <v>20</v>
      </c>
      <c r="AC4731">
        <v>1</v>
      </c>
      <c r="AD4731" t="str">
        <f t="shared" si="724"/>
        <v/>
      </c>
      <c r="AE4731" t="str">
        <f t="shared" si="726"/>
        <v/>
      </c>
      <c r="AF4731" t="str">
        <f t="shared" si="725"/>
        <v/>
      </c>
      <c r="AG4731">
        <f>IF((S4731&lt;&gt;"tühi")*(AC4731&lt;&gt;""),AC4731,"")</f>
        <v>1</v>
      </c>
      <c r="AH4731">
        <f t="shared" si="730"/>
        <v>2.8</v>
      </c>
      <c r="AI4731">
        <v>0.14499999999999999</v>
      </c>
      <c r="AJ4731">
        <f t="shared" si="728"/>
        <v>0.40599999999999997</v>
      </c>
      <c r="AK4731" t="str">
        <f t="shared" si="731"/>
        <v/>
      </c>
      <c r="AL4731" t="str">
        <f t="shared" si="729"/>
        <v/>
      </c>
    </row>
    <row r="4732" spans="1:38" x14ac:dyDescent="0.2">
      <c r="A4732" t="s">
        <v>4082</v>
      </c>
      <c r="B4732" t="s">
        <v>58</v>
      </c>
      <c r="C4732" t="s">
        <v>4083</v>
      </c>
      <c r="D4732" s="1">
        <v>36026</v>
      </c>
      <c r="E4732" s="1">
        <v>44242</v>
      </c>
      <c r="F4732" t="s">
        <v>19</v>
      </c>
      <c r="I4732">
        <v>100</v>
      </c>
      <c r="J4732">
        <v>0</v>
      </c>
      <c r="K4732">
        <v>0</v>
      </c>
      <c r="L4732">
        <v>886</v>
      </c>
      <c r="M4732">
        <v>886</v>
      </c>
      <c r="N4732" t="s">
        <v>20</v>
      </c>
      <c r="O4732" t="s">
        <v>4084</v>
      </c>
      <c r="P4732" t="s">
        <v>28</v>
      </c>
      <c r="Q4732" t="s">
        <v>34233</v>
      </c>
      <c r="R4732" t="s">
        <v>34233</v>
      </c>
      <c r="S4732" t="s">
        <v>32628</v>
      </c>
      <c r="T4732" t="s">
        <v>34365</v>
      </c>
      <c r="AD4732" t="str">
        <f t="shared" si="724"/>
        <v/>
      </c>
      <c r="AE4732" t="str">
        <f t="shared" si="726"/>
        <v/>
      </c>
      <c r="AF4732" t="str">
        <f t="shared" si="725"/>
        <v/>
      </c>
      <c r="AG4732" s="17">
        <v>1</v>
      </c>
      <c r="AH4732">
        <f t="shared" si="730"/>
        <v>2.8</v>
      </c>
      <c r="AI4732">
        <v>0.14499999999999999</v>
      </c>
      <c r="AJ4732">
        <f t="shared" si="728"/>
        <v>0.40599999999999997</v>
      </c>
      <c r="AK4732" t="str">
        <f t="shared" si="731"/>
        <v/>
      </c>
      <c r="AL4732" t="str">
        <f t="shared" si="729"/>
        <v/>
      </c>
    </row>
    <row r="4733" spans="1:38" x14ac:dyDescent="0.2">
      <c r="A4733" t="s">
        <v>12666</v>
      </c>
      <c r="B4733" t="s">
        <v>58</v>
      </c>
      <c r="C4733" t="s">
        <v>12667</v>
      </c>
      <c r="D4733" s="1">
        <v>36712</v>
      </c>
      <c r="E4733" s="1">
        <v>44242</v>
      </c>
      <c r="F4733" t="s">
        <v>19</v>
      </c>
      <c r="I4733">
        <v>100</v>
      </c>
      <c r="J4733">
        <v>0</v>
      </c>
      <c r="K4733">
        <v>0</v>
      </c>
      <c r="L4733">
        <v>1087</v>
      </c>
      <c r="M4733">
        <v>1087</v>
      </c>
      <c r="N4733" t="s">
        <v>20</v>
      </c>
      <c r="O4733" t="s">
        <v>12668</v>
      </c>
      <c r="P4733" t="s">
        <v>28</v>
      </c>
      <c r="Q4733" t="s">
        <v>34233</v>
      </c>
      <c r="R4733" t="s">
        <v>34233</v>
      </c>
      <c r="S4733" t="s">
        <v>33800</v>
      </c>
      <c r="T4733" t="s">
        <v>34357</v>
      </c>
      <c r="U4733" t="s">
        <v>32634</v>
      </c>
      <c r="V4733" t="s">
        <v>33087</v>
      </c>
      <c r="W4733">
        <v>217</v>
      </c>
      <c r="X4733">
        <v>2</v>
      </c>
      <c r="Y4733" t="s">
        <v>32654</v>
      </c>
      <c r="Z4733">
        <v>398</v>
      </c>
      <c r="AA4733">
        <v>11</v>
      </c>
      <c r="AB4733">
        <v>20</v>
      </c>
      <c r="AC4733">
        <v>1</v>
      </c>
      <c r="AD4733" t="str">
        <f t="shared" si="724"/>
        <v/>
      </c>
      <c r="AE4733" t="str">
        <f t="shared" si="726"/>
        <v/>
      </c>
      <c r="AF4733" t="str">
        <f t="shared" si="725"/>
        <v/>
      </c>
      <c r="AG4733">
        <f>IF((S4733&lt;&gt;"tühi")*(AC4733&lt;&gt;""),AC4733,"")</f>
        <v>1</v>
      </c>
      <c r="AH4733">
        <f t="shared" si="730"/>
        <v>2.8</v>
      </c>
      <c r="AI4733">
        <v>0.14499999999999999</v>
      </c>
      <c r="AJ4733">
        <f t="shared" si="728"/>
        <v>0.40599999999999997</v>
      </c>
      <c r="AK4733" t="str">
        <f t="shared" si="731"/>
        <v/>
      </c>
      <c r="AL4733" t="str">
        <f t="shared" si="729"/>
        <v/>
      </c>
    </row>
    <row r="4734" spans="1:38" x14ac:dyDescent="0.2">
      <c r="A4734" t="s">
        <v>20176</v>
      </c>
      <c r="B4734" t="s">
        <v>58</v>
      </c>
      <c r="C4734" t="s">
        <v>20177</v>
      </c>
      <c r="D4734" s="1">
        <v>38337</v>
      </c>
      <c r="E4734" s="1">
        <v>43456</v>
      </c>
      <c r="F4734" t="s">
        <v>19</v>
      </c>
      <c r="I4734">
        <v>100</v>
      </c>
      <c r="J4734">
        <v>0</v>
      </c>
      <c r="K4734">
        <v>0</v>
      </c>
      <c r="L4734">
        <v>1126</v>
      </c>
      <c r="M4734">
        <v>1126</v>
      </c>
      <c r="N4734" t="s">
        <v>20</v>
      </c>
      <c r="O4734" t="s">
        <v>20178</v>
      </c>
      <c r="P4734" t="s">
        <v>28</v>
      </c>
      <c r="Q4734" t="s">
        <v>32794</v>
      </c>
      <c r="R4734" t="s">
        <v>33782</v>
      </c>
      <c r="S4734" t="s">
        <v>32628</v>
      </c>
      <c r="T4734" t="s">
        <v>34365</v>
      </c>
      <c r="AD4734" t="str">
        <f t="shared" si="724"/>
        <v/>
      </c>
      <c r="AE4734" t="str">
        <f t="shared" si="726"/>
        <v/>
      </c>
      <c r="AF4734" t="str">
        <f t="shared" si="725"/>
        <v/>
      </c>
      <c r="AG4734" s="17">
        <v>1</v>
      </c>
      <c r="AH4734">
        <f t="shared" si="730"/>
        <v>2.8</v>
      </c>
      <c r="AI4734">
        <v>0.14499999999999999</v>
      </c>
      <c r="AJ4734">
        <f t="shared" si="728"/>
        <v>0.40599999999999997</v>
      </c>
      <c r="AK4734" t="str">
        <f t="shared" si="731"/>
        <v/>
      </c>
      <c r="AL4734" t="str">
        <f t="shared" si="729"/>
        <v/>
      </c>
    </row>
    <row r="4735" spans="1:38" x14ac:dyDescent="0.2">
      <c r="A4735" t="s">
        <v>4874</v>
      </c>
      <c r="B4735" t="s">
        <v>58</v>
      </c>
      <c r="C4735" t="s">
        <v>4875</v>
      </c>
      <c r="D4735" s="1">
        <v>36042</v>
      </c>
      <c r="E4735" s="1">
        <v>44242</v>
      </c>
      <c r="F4735" t="s">
        <v>19</v>
      </c>
      <c r="I4735">
        <v>100</v>
      </c>
      <c r="J4735">
        <v>0</v>
      </c>
      <c r="K4735">
        <v>0</v>
      </c>
      <c r="L4735">
        <v>1085</v>
      </c>
      <c r="M4735">
        <v>1085</v>
      </c>
      <c r="N4735" t="s">
        <v>20</v>
      </c>
      <c r="O4735" t="s">
        <v>4876</v>
      </c>
      <c r="P4735" t="s">
        <v>28</v>
      </c>
      <c r="Q4735" t="s">
        <v>32794</v>
      </c>
      <c r="R4735" t="s">
        <v>33782</v>
      </c>
      <c r="S4735" t="s">
        <v>33797</v>
      </c>
      <c r="T4735" t="s">
        <v>34365</v>
      </c>
      <c r="AD4735" t="str">
        <f t="shared" si="724"/>
        <v/>
      </c>
      <c r="AE4735" t="str">
        <f t="shared" si="726"/>
        <v/>
      </c>
      <c r="AF4735" t="str">
        <f t="shared" si="725"/>
        <v/>
      </c>
      <c r="AG4735" s="17">
        <v>1</v>
      </c>
      <c r="AH4735">
        <f t="shared" si="730"/>
        <v>2.8</v>
      </c>
      <c r="AI4735">
        <v>0.14499999999999999</v>
      </c>
      <c r="AJ4735">
        <f t="shared" si="728"/>
        <v>0.40599999999999997</v>
      </c>
      <c r="AK4735" t="str">
        <f t="shared" si="731"/>
        <v/>
      </c>
      <c r="AL4735" t="str">
        <f t="shared" si="729"/>
        <v/>
      </c>
    </row>
    <row r="4736" spans="1:38" x14ac:dyDescent="0.2">
      <c r="A4736" t="s">
        <v>13308</v>
      </c>
      <c r="B4736" t="s">
        <v>58</v>
      </c>
      <c r="C4736" t="s">
        <v>13309</v>
      </c>
      <c r="D4736" s="1">
        <v>36825</v>
      </c>
      <c r="E4736" s="1">
        <v>44242</v>
      </c>
      <c r="F4736" t="s">
        <v>19</v>
      </c>
      <c r="I4736">
        <v>100</v>
      </c>
      <c r="J4736">
        <v>0</v>
      </c>
      <c r="K4736">
        <v>0</v>
      </c>
      <c r="L4736">
        <v>1073</v>
      </c>
      <c r="M4736">
        <v>1073</v>
      </c>
      <c r="N4736" t="s">
        <v>20</v>
      </c>
      <c r="O4736" t="s">
        <v>13310</v>
      </c>
      <c r="P4736" t="s">
        <v>28</v>
      </c>
      <c r="Q4736" t="s">
        <v>34234</v>
      </c>
      <c r="R4736" t="s">
        <v>34235</v>
      </c>
      <c r="S4736" t="s">
        <v>32628</v>
      </c>
      <c r="T4736" t="s">
        <v>34365</v>
      </c>
      <c r="AD4736" t="str">
        <f t="shared" si="724"/>
        <v/>
      </c>
      <c r="AE4736" t="str">
        <f t="shared" si="726"/>
        <v/>
      </c>
      <c r="AF4736" t="str">
        <f t="shared" si="725"/>
        <v/>
      </c>
      <c r="AG4736" s="17">
        <v>1</v>
      </c>
      <c r="AH4736">
        <f t="shared" si="730"/>
        <v>2.8</v>
      </c>
      <c r="AI4736">
        <v>0.14499999999999999</v>
      </c>
      <c r="AJ4736">
        <f t="shared" si="728"/>
        <v>0.40599999999999997</v>
      </c>
      <c r="AK4736" t="str">
        <f t="shared" si="731"/>
        <v/>
      </c>
      <c r="AL4736" t="str">
        <f t="shared" si="729"/>
        <v/>
      </c>
    </row>
    <row r="4737" spans="1:38" x14ac:dyDescent="0.2">
      <c r="A4737" t="s">
        <v>4079</v>
      </c>
      <c r="B4737" t="s">
        <v>58</v>
      </c>
      <c r="C4737" t="s">
        <v>4080</v>
      </c>
      <c r="D4737" s="1">
        <v>36026</v>
      </c>
      <c r="E4737" s="1">
        <v>44242</v>
      </c>
      <c r="F4737" t="s">
        <v>19</v>
      </c>
      <c r="I4737">
        <v>100</v>
      </c>
      <c r="J4737">
        <v>0</v>
      </c>
      <c r="K4737">
        <v>0</v>
      </c>
      <c r="L4737">
        <v>1052</v>
      </c>
      <c r="M4737">
        <v>1052</v>
      </c>
      <c r="N4737" t="s">
        <v>20</v>
      </c>
      <c r="O4737" t="s">
        <v>4081</v>
      </c>
      <c r="P4737" t="s">
        <v>28</v>
      </c>
      <c r="Q4737" t="s">
        <v>34233</v>
      </c>
      <c r="R4737" t="s">
        <v>34233</v>
      </c>
      <c r="S4737" t="s">
        <v>33797</v>
      </c>
      <c r="T4737" t="s">
        <v>34365</v>
      </c>
      <c r="AD4737" t="str">
        <f t="shared" si="724"/>
        <v/>
      </c>
      <c r="AE4737" t="str">
        <f t="shared" si="726"/>
        <v/>
      </c>
      <c r="AF4737" t="str">
        <f t="shared" si="725"/>
        <v/>
      </c>
      <c r="AG4737" s="17">
        <v>1</v>
      </c>
      <c r="AH4737">
        <f t="shared" si="730"/>
        <v>2.8</v>
      </c>
      <c r="AI4737">
        <v>0.14499999999999999</v>
      </c>
      <c r="AJ4737">
        <f t="shared" si="728"/>
        <v>0.40599999999999997</v>
      </c>
      <c r="AK4737" t="str">
        <f t="shared" si="731"/>
        <v/>
      </c>
      <c r="AL4737" t="str">
        <f t="shared" si="729"/>
        <v/>
      </c>
    </row>
    <row r="4738" spans="1:38" x14ac:dyDescent="0.2">
      <c r="A4738" t="s">
        <v>4955</v>
      </c>
      <c r="B4738" t="s">
        <v>58</v>
      </c>
      <c r="C4738" t="s">
        <v>4956</v>
      </c>
      <c r="D4738" s="1">
        <v>36042</v>
      </c>
      <c r="E4738" s="1">
        <v>44242</v>
      </c>
      <c r="F4738" t="s">
        <v>19</v>
      </c>
      <c r="I4738">
        <v>100</v>
      </c>
      <c r="J4738">
        <v>0</v>
      </c>
      <c r="K4738">
        <v>0</v>
      </c>
      <c r="L4738">
        <v>1107</v>
      </c>
      <c r="M4738">
        <v>1107</v>
      </c>
      <c r="N4738" t="s">
        <v>20</v>
      </c>
      <c r="O4738" t="s">
        <v>4957</v>
      </c>
      <c r="P4738" t="s">
        <v>28</v>
      </c>
      <c r="Q4738" t="s">
        <v>34233</v>
      </c>
      <c r="R4738" t="s">
        <v>34233</v>
      </c>
      <c r="S4738" t="s">
        <v>33797</v>
      </c>
      <c r="T4738" t="s">
        <v>34357</v>
      </c>
      <c r="U4738" t="s">
        <v>32634</v>
      </c>
      <c r="V4738" t="s">
        <v>33088</v>
      </c>
      <c r="W4738">
        <v>200</v>
      </c>
      <c r="X4738">
        <v>2</v>
      </c>
      <c r="Y4738" t="s">
        <v>32661</v>
      </c>
      <c r="AA4738">
        <v>11</v>
      </c>
      <c r="AB4738">
        <v>20</v>
      </c>
      <c r="AC4738">
        <v>1</v>
      </c>
      <c r="AD4738" t="str">
        <f t="shared" si="724"/>
        <v/>
      </c>
      <c r="AE4738" t="str">
        <f t="shared" si="726"/>
        <v/>
      </c>
      <c r="AF4738" t="str">
        <f t="shared" si="725"/>
        <v/>
      </c>
      <c r="AG4738">
        <f>IF((S4738&lt;&gt;"tühi")*(AC4738&lt;&gt;""),AC4738,"")</f>
        <v>1</v>
      </c>
      <c r="AH4738">
        <f t="shared" si="730"/>
        <v>2.8</v>
      </c>
      <c r="AI4738">
        <v>0.14499999999999999</v>
      </c>
      <c r="AJ4738">
        <f t="shared" si="728"/>
        <v>0.40599999999999997</v>
      </c>
      <c r="AK4738" t="str">
        <f t="shared" si="731"/>
        <v/>
      </c>
      <c r="AL4738" t="str">
        <f t="shared" si="729"/>
        <v/>
      </c>
    </row>
    <row r="4739" spans="1:38" x14ac:dyDescent="0.2">
      <c r="A4739" t="s">
        <v>4073</v>
      </c>
      <c r="B4739" t="s">
        <v>58</v>
      </c>
      <c r="C4739" t="s">
        <v>4074</v>
      </c>
      <c r="D4739" s="1">
        <v>36026</v>
      </c>
      <c r="E4739" s="1">
        <v>44546</v>
      </c>
      <c r="F4739" t="s">
        <v>19</v>
      </c>
      <c r="I4739">
        <v>100</v>
      </c>
      <c r="J4739">
        <v>0</v>
      </c>
      <c r="K4739">
        <v>0</v>
      </c>
      <c r="L4739">
        <v>1125</v>
      </c>
      <c r="M4739">
        <v>1125</v>
      </c>
      <c r="N4739" t="s">
        <v>20</v>
      </c>
      <c r="O4739" t="s">
        <v>4075</v>
      </c>
      <c r="P4739" t="s">
        <v>28</v>
      </c>
      <c r="Q4739" t="s">
        <v>34233</v>
      </c>
      <c r="R4739" t="s">
        <v>34233</v>
      </c>
      <c r="S4739" t="s">
        <v>32628</v>
      </c>
      <c r="T4739" t="s">
        <v>34365</v>
      </c>
      <c r="U4739" t="s">
        <v>32634</v>
      </c>
      <c r="V4739" t="s">
        <v>33088</v>
      </c>
      <c r="W4739">
        <v>200</v>
      </c>
      <c r="X4739">
        <v>2</v>
      </c>
      <c r="Y4739" t="s">
        <v>32661</v>
      </c>
      <c r="AA4739">
        <v>11</v>
      </c>
      <c r="AB4739">
        <v>20</v>
      </c>
      <c r="AC4739">
        <v>1</v>
      </c>
      <c r="AD4739" t="str">
        <f t="shared" si="724"/>
        <v/>
      </c>
      <c r="AE4739" t="str">
        <f t="shared" si="726"/>
        <v/>
      </c>
      <c r="AF4739" t="str">
        <f t="shared" si="725"/>
        <v/>
      </c>
      <c r="AG4739">
        <f>IF((S4739&lt;&gt;"tühi")*(AC4739&lt;&gt;""),AC4739,"")</f>
        <v>1</v>
      </c>
      <c r="AH4739">
        <f t="shared" si="730"/>
        <v>2.8</v>
      </c>
      <c r="AI4739">
        <v>0.14499999999999999</v>
      </c>
      <c r="AJ4739">
        <f t="shared" si="728"/>
        <v>0.40599999999999997</v>
      </c>
      <c r="AK4739" t="str">
        <f t="shared" si="731"/>
        <v/>
      </c>
      <c r="AL4739" t="str">
        <f t="shared" si="729"/>
        <v/>
      </c>
    </row>
    <row r="4740" spans="1:38" x14ac:dyDescent="0.2">
      <c r="A4740" t="s">
        <v>4070</v>
      </c>
      <c r="B4740" t="s">
        <v>58</v>
      </c>
      <c r="C4740" t="s">
        <v>4071</v>
      </c>
      <c r="D4740" s="1">
        <v>36026</v>
      </c>
      <c r="E4740" s="1">
        <v>44242</v>
      </c>
      <c r="F4740" t="s">
        <v>19</v>
      </c>
      <c r="I4740">
        <v>100</v>
      </c>
      <c r="J4740">
        <v>0</v>
      </c>
      <c r="K4740">
        <v>0</v>
      </c>
      <c r="L4740">
        <v>1172</v>
      </c>
      <c r="M4740">
        <v>1172</v>
      </c>
      <c r="N4740" t="s">
        <v>20</v>
      </c>
      <c r="O4740" t="s">
        <v>4072</v>
      </c>
      <c r="P4740" t="s">
        <v>28</v>
      </c>
      <c r="Q4740" t="s">
        <v>34233</v>
      </c>
      <c r="R4740" t="s">
        <v>34233</v>
      </c>
      <c r="S4740" t="s">
        <v>32628</v>
      </c>
      <c r="T4740" t="s">
        <v>34365</v>
      </c>
      <c r="U4740" t="s">
        <v>32634</v>
      </c>
      <c r="V4740" t="s">
        <v>33088</v>
      </c>
      <c r="W4740">
        <v>200</v>
      </c>
      <c r="X4740">
        <v>2</v>
      </c>
      <c r="Y4740" t="s">
        <v>32661</v>
      </c>
      <c r="AA4740">
        <v>11</v>
      </c>
      <c r="AB4740">
        <v>20</v>
      </c>
      <c r="AC4740">
        <v>1</v>
      </c>
      <c r="AD4740" t="str">
        <f t="shared" si="724"/>
        <v/>
      </c>
      <c r="AE4740" t="str">
        <f t="shared" si="726"/>
        <v/>
      </c>
      <c r="AF4740" t="str">
        <f t="shared" si="725"/>
        <v/>
      </c>
      <c r="AG4740">
        <f>IF((S4740&lt;&gt;"tühi")*(AC4740&lt;&gt;""),AC4740,"")</f>
        <v>1</v>
      </c>
      <c r="AH4740">
        <f t="shared" si="730"/>
        <v>2.8</v>
      </c>
      <c r="AI4740">
        <v>0.14499999999999999</v>
      </c>
      <c r="AJ4740">
        <f t="shared" si="728"/>
        <v>0.40599999999999997</v>
      </c>
      <c r="AK4740" t="str">
        <f t="shared" si="731"/>
        <v/>
      </c>
      <c r="AL4740" t="str">
        <f t="shared" si="729"/>
        <v/>
      </c>
    </row>
    <row r="4741" spans="1:38" x14ac:dyDescent="0.2">
      <c r="A4741" t="s">
        <v>4067</v>
      </c>
      <c r="B4741" t="s">
        <v>58</v>
      </c>
      <c r="C4741" t="s">
        <v>4068</v>
      </c>
      <c r="D4741" s="1">
        <v>36026</v>
      </c>
      <c r="E4741" s="1">
        <v>44242</v>
      </c>
      <c r="F4741" t="s">
        <v>19</v>
      </c>
      <c r="I4741">
        <v>100</v>
      </c>
      <c r="J4741">
        <v>0</v>
      </c>
      <c r="K4741">
        <v>0</v>
      </c>
      <c r="L4741">
        <v>1104</v>
      </c>
      <c r="M4741">
        <v>1104</v>
      </c>
      <c r="N4741" t="s">
        <v>20</v>
      </c>
      <c r="O4741" t="s">
        <v>4069</v>
      </c>
      <c r="P4741" t="s">
        <v>28</v>
      </c>
      <c r="Q4741" t="s">
        <v>34233</v>
      </c>
      <c r="R4741" t="s">
        <v>34233</v>
      </c>
      <c r="S4741" t="s">
        <v>32628</v>
      </c>
      <c r="T4741" t="s">
        <v>34357</v>
      </c>
      <c r="AD4741" t="str">
        <f t="shared" si="724"/>
        <v/>
      </c>
      <c r="AE4741" t="str">
        <f t="shared" si="726"/>
        <v/>
      </c>
      <c r="AF4741" t="str">
        <f t="shared" si="725"/>
        <v/>
      </c>
      <c r="AG4741" s="17">
        <v>1</v>
      </c>
      <c r="AH4741">
        <f t="shared" si="730"/>
        <v>2.8</v>
      </c>
      <c r="AI4741">
        <v>0.14499999999999999</v>
      </c>
      <c r="AJ4741">
        <f t="shared" si="728"/>
        <v>0.40599999999999997</v>
      </c>
      <c r="AK4741" t="str">
        <f t="shared" si="731"/>
        <v/>
      </c>
      <c r="AL4741" t="str">
        <f t="shared" si="729"/>
        <v/>
      </c>
    </row>
    <row r="4742" spans="1:38" x14ac:dyDescent="0.2">
      <c r="A4742" t="s">
        <v>4847</v>
      </c>
      <c r="B4742" t="s">
        <v>58</v>
      </c>
      <c r="C4742" t="s">
        <v>4848</v>
      </c>
      <c r="D4742" s="1">
        <v>36042</v>
      </c>
      <c r="E4742" s="1">
        <v>44242</v>
      </c>
      <c r="F4742" t="s">
        <v>19</v>
      </c>
      <c r="I4742">
        <v>100</v>
      </c>
      <c r="J4742">
        <v>0</v>
      </c>
      <c r="K4742">
        <v>0</v>
      </c>
      <c r="L4742">
        <v>881</v>
      </c>
      <c r="M4742">
        <v>881</v>
      </c>
      <c r="N4742" t="s">
        <v>20</v>
      </c>
      <c r="O4742" t="s">
        <v>4849</v>
      </c>
      <c r="P4742" t="s">
        <v>28</v>
      </c>
      <c r="Q4742" t="s">
        <v>34233</v>
      </c>
      <c r="R4742" t="s">
        <v>34233</v>
      </c>
      <c r="S4742" t="s">
        <v>33798</v>
      </c>
      <c r="T4742" t="s">
        <v>32634</v>
      </c>
      <c r="AD4742" t="str">
        <f t="shared" ref="AD4742:AD4805" si="732">IF((S4742="tühi")*(F4742&lt;&gt;"Elamumaa")*(G4742&lt;&gt;"Elamumaa")*(H4742&lt;&gt;"Elamumaa"),IF(Z4742=0,"",Z4742),"")</f>
        <v/>
      </c>
      <c r="AE4742" t="str">
        <f t="shared" si="726"/>
        <v/>
      </c>
      <c r="AF4742" t="str">
        <f t="shared" ref="AF4742:AF4805" si="733">IF((S4742&lt;&gt;"tühi")*(F4742&lt;&gt;"Elamumaa")*(G4742&lt;&gt;"Elamumaa")*(H4742&lt;&gt;"Elamumaa"),IF(Z4742=0,"",Z4742),"")</f>
        <v/>
      </c>
      <c r="AG4742" s="17">
        <v>1</v>
      </c>
      <c r="AH4742">
        <f t="shared" si="730"/>
        <v>2.8</v>
      </c>
      <c r="AI4742">
        <v>0.14499999999999999</v>
      </c>
      <c r="AJ4742">
        <f t="shared" si="728"/>
        <v>0.40599999999999997</v>
      </c>
      <c r="AK4742" t="str">
        <f t="shared" si="731"/>
        <v/>
      </c>
      <c r="AL4742" t="str">
        <f t="shared" si="729"/>
        <v/>
      </c>
    </row>
    <row r="4743" spans="1:38" x14ac:dyDescent="0.2">
      <c r="A4743" t="s">
        <v>4076</v>
      </c>
      <c r="B4743" t="s">
        <v>58</v>
      </c>
      <c r="C4743" t="s">
        <v>4077</v>
      </c>
      <c r="D4743" s="1">
        <v>36026</v>
      </c>
      <c r="E4743" s="1">
        <v>44242</v>
      </c>
      <c r="F4743" t="s">
        <v>19</v>
      </c>
      <c r="I4743">
        <v>100</v>
      </c>
      <c r="J4743">
        <v>0</v>
      </c>
      <c r="K4743">
        <v>0</v>
      </c>
      <c r="L4743">
        <v>1141</v>
      </c>
      <c r="M4743">
        <v>1141</v>
      </c>
      <c r="N4743" t="s">
        <v>20</v>
      </c>
      <c r="O4743" t="s">
        <v>4078</v>
      </c>
      <c r="P4743" t="s">
        <v>28</v>
      </c>
      <c r="Q4743" t="s">
        <v>34233</v>
      </c>
      <c r="R4743" t="s">
        <v>34233</v>
      </c>
      <c r="S4743" t="s">
        <v>32628</v>
      </c>
      <c r="T4743" t="s">
        <v>34365</v>
      </c>
      <c r="AD4743" t="str">
        <f t="shared" si="732"/>
        <v/>
      </c>
      <c r="AE4743" t="str">
        <f t="shared" si="726"/>
        <v/>
      </c>
      <c r="AF4743" t="str">
        <f t="shared" si="733"/>
        <v/>
      </c>
      <c r="AG4743" s="17">
        <v>1</v>
      </c>
      <c r="AH4743">
        <f t="shared" si="730"/>
        <v>2.8</v>
      </c>
      <c r="AI4743">
        <v>0.14499999999999999</v>
      </c>
      <c r="AJ4743">
        <f t="shared" si="728"/>
        <v>0.40599999999999997</v>
      </c>
      <c r="AK4743" t="str">
        <f t="shared" si="731"/>
        <v/>
      </c>
      <c r="AL4743" t="str">
        <f t="shared" si="729"/>
        <v/>
      </c>
    </row>
    <row r="4744" spans="1:38" x14ac:dyDescent="0.2">
      <c r="A4744" t="s">
        <v>12695</v>
      </c>
      <c r="B4744" t="s">
        <v>58</v>
      </c>
      <c r="C4744" t="s">
        <v>12696</v>
      </c>
      <c r="D4744" s="1">
        <v>36748</v>
      </c>
      <c r="E4744" s="1">
        <v>44242</v>
      </c>
      <c r="F4744" t="s">
        <v>19</v>
      </c>
      <c r="I4744">
        <v>100</v>
      </c>
      <c r="J4744">
        <v>0</v>
      </c>
      <c r="K4744">
        <v>0</v>
      </c>
      <c r="L4744">
        <v>845</v>
      </c>
      <c r="M4744">
        <v>845</v>
      </c>
      <c r="N4744" t="s">
        <v>20</v>
      </c>
      <c r="O4744" t="s">
        <v>12697</v>
      </c>
      <c r="P4744" t="s">
        <v>28</v>
      </c>
      <c r="Q4744" t="s">
        <v>32794</v>
      </c>
      <c r="R4744" t="s">
        <v>33782</v>
      </c>
      <c r="S4744" t="s">
        <v>32628</v>
      </c>
      <c r="T4744" t="s">
        <v>34365</v>
      </c>
      <c r="AD4744" t="str">
        <f t="shared" si="732"/>
        <v/>
      </c>
      <c r="AE4744" t="str">
        <f t="shared" si="726"/>
        <v/>
      </c>
      <c r="AF4744" t="str">
        <f t="shared" si="733"/>
        <v/>
      </c>
      <c r="AG4744" s="17">
        <v>1</v>
      </c>
      <c r="AH4744">
        <f t="shared" si="730"/>
        <v>2.8</v>
      </c>
      <c r="AI4744">
        <v>0.14499999999999999</v>
      </c>
      <c r="AJ4744">
        <f t="shared" si="728"/>
        <v>0.40599999999999997</v>
      </c>
      <c r="AK4744" t="str">
        <f t="shared" si="731"/>
        <v/>
      </c>
      <c r="AL4744" t="str">
        <f t="shared" si="729"/>
        <v/>
      </c>
    </row>
    <row r="4745" spans="1:38" x14ac:dyDescent="0.2">
      <c r="A4745" t="s">
        <v>25708</v>
      </c>
      <c r="B4745" t="s">
        <v>58</v>
      </c>
      <c r="C4745" t="s">
        <v>25709</v>
      </c>
      <c r="D4745" s="1">
        <v>40296</v>
      </c>
      <c r="E4745" s="1">
        <v>43456</v>
      </c>
      <c r="F4745" t="s">
        <v>19</v>
      </c>
      <c r="I4745">
        <v>100</v>
      </c>
      <c r="J4745">
        <v>0</v>
      </c>
      <c r="K4745">
        <v>0</v>
      </c>
      <c r="L4745">
        <v>1092</v>
      </c>
      <c r="M4745">
        <v>1092</v>
      </c>
      <c r="N4745" t="s">
        <v>20</v>
      </c>
      <c r="O4745" t="s">
        <v>25710</v>
      </c>
      <c r="P4745" t="s">
        <v>28</v>
      </c>
      <c r="Q4745" t="s">
        <v>34233</v>
      </c>
      <c r="R4745" t="s">
        <v>34233</v>
      </c>
      <c r="S4745" t="s">
        <v>33797</v>
      </c>
      <c r="T4745" t="s">
        <v>34365</v>
      </c>
      <c r="AD4745" t="str">
        <f t="shared" si="732"/>
        <v/>
      </c>
      <c r="AE4745" t="str">
        <f t="shared" si="726"/>
        <v/>
      </c>
      <c r="AF4745" t="str">
        <f t="shared" si="733"/>
        <v/>
      </c>
      <c r="AG4745" s="17">
        <v>1</v>
      </c>
      <c r="AH4745">
        <f t="shared" si="730"/>
        <v>2.8</v>
      </c>
      <c r="AI4745">
        <v>0.14499999999999999</v>
      </c>
      <c r="AJ4745">
        <f t="shared" si="728"/>
        <v>0.40599999999999997</v>
      </c>
      <c r="AK4745" t="str">
        <f t="shared" si="731"/>
        <v/>
      </c>
      <c r="AL4745" t="str">
        <f t="shared" si="729"/>
        <v/>
      </c>
    </row>
    <row r="4746" spans="1:38" x14ac:dyDescent="0.2">
      <c r="A4746" t="s">
        <v>13528</v>
      </c>
      <c r="B4746" t="s">
        <v>58</v>
      </c>
      <c r="C4746" t="s">
        <v>13529</v>
      </c>
      <c r="D4746" s="1">
        <v>37048</v>
      </c>
      <c r="E4746" s="1">
        <v>43456</v>
      </c>
      <c r="F4746" t="s">
        <v>19</v>
      </c>
      <c r="I4746">
        <v>100</v>
      </c>
      <c r="J4746">
        <v>0</v>
      </c>
      <c r="K4746">
        <v>0</v>
      </c>
      <c r="L4746">
        <v>960</v>
      </c>
      <c r="M4746">
        <v>960</v>
      </c>
      <c r="N4746" t="s">
        <v>20</v>
      </c>
      <c r="O4746" t="s">
        <v>13530</v>
      </c>
      <c r="P4746" t="s">
        <v>28</v>
      </c>
      <c r="Q4746" t="s">
        <v>34233</v>
      </c>
      <c r="R4746" t="s">
        <v>34233</v>
      </c>
      <c r="S4746" t="s">
        <v>33800</v>
      </c>
      <c r="T4746" t="s">
        <v>34357</v>
      </c>
      <c r="U4746" t="s">
        <v>32634</v>
      </c>
      <c r="V4746" t="s">
        <v>33089</v>
      </c>
      <c r="W4746">
        <v>192</v>
      </c>
      <c r="Y4746">
        <v>1</v>
      </c>
      <c r="AA4746">
        <v>8.5</v>
      </c>
      <c r="AC4746">
        <v>1</v>
      </c>
      <c r="AD4746" t="str">
        <f t="shared" si="732"/>
        <v/>
      </c>
      <c r="AE4746" t="str">
        <f t="shared" si="726"/>
        <v/>
      </c>
      <c r="AF4746" t="str">
        <f t="shared" si="733"/>
        <v/>
      </c>
      <c r="AG4746">
        <f>IF((S4746&lt;&gt;"tühi")*(AC4746&lt;&gt;""),AC4746,"")</f>
        <v>1</v>
      </c>
      <c r="AH4746">
        <f t="shared" si="730"/>
        <v>2.8</v>
      </c>
      <c r="AI4746">
        <v>0.14499999999999999</v>
      </c>
      <c r="AJ4746">
        <f t="shared" si="728"/>
        <v>0.40599999999999997</v>
      </c>
      <c r="AK4746" t="str">
        <f t="shared" si="731"/>
        <v/>
      </c>
      <c r="AL4746" t="str">
        <f t="shared" si="729"/>
        <v/>
      </c>
    </row>
    <row r="4747" spans="1:38" x14ac:dyDescent="0.2">
      <c r="A4747" t="s">
        <v>4871</v>
      </c>
      <c r="B4747" t="s">
        <v>58</v>
      </c>
      <c r="C4747" t="s">
        <v>4872</v>
      </c>
      <c r="D4747" s="1">
        <v>36042</v>
      </c>
      <c r="E4747" s="1">
        <v>44242</v>
      </c>
      <c r="F4747" t="s">
        <v>19</v>
      </c>
      <c r="I4747">
        <v>100</v>
      </c>
      <c r="J4747">
        <v>0</v>
      </c>
      <c r="K4747">
        <v>0</v>
      </c>
      <c r="L4747">
        <v>1113</v>
      </c>
      <c r="M4747">
        <v>1113</v>
      </c>
      <c r="N4747" t="s">
        <v>20</v>
      </c>
      <c r="O4747" t="s">
        <v>4873</v>
      </c>
      <c r="P4747" t="s">
        <v>28</v>
      </c>
      <c r="Q4747" t="s">
        <v>34233</v>
      </c>
      <c r="R4747" t="s">
        <v>34233</v>
      </c>
      <c r="S4747" t="s">
        <v>33797</v>
      </c>
      <c r="T4747" t="s">
        <v>34349</v>
      </c>
      <c r="U4747" t="s">
        <v>32634</v>
      </c>
      <c r="V4747" t="s">
        <v>33090</v>
      </c>
      <c r="X4747">
        <v>2</v>
      </c>
      <c r="Y4747" t="s">
        <v>32661</v>
      </c>
      <c r="AA4747">
        <v>8.5</v>
      </c>
      <c r="AB4747">
        <v>25</v>
      </c>
      <c r="AC4747">
        <v>1</v>
      </c>
      <c r="AD4747" t="str">
        <f t="shared" si="732"/>
        <v/>
      </c>
      <c r="AE4747" t="str">
        <f t="shared" si="726"/>
        <v/>
      </c>
      <c r="AF4747" t="str">
        <f t="shared" si="733"/>
        <v/>
      </c>
      <c r="AG4747">
        <f>IF((S4747&lt;&gt;"tühi")*(AC4747&lt;&gt;""),AC4747,"")</f>
        <v>1</v>
      </c>
      <c r="AH4747">
        <f t="shared" si="730"/>
        <v>2.8</v>
      </c>
      <c r="AI4747">
        <v>0.14499999999999999</v>
      </c>
      <c r="AJ4747">
        <f t="shared" si="728"/>
        <v>0.40599999999999997</v>
      </c>
      <c r="AK4747" t="str">
        <f t="shared" si="731"/>
        <v/>
      </c>
      <c r="AL4747" t="str">
        <f t="shared" si="729"/>
        <v/>
      </c>
    </row>
    <row r="4748" spans="1:38" x14ac:dyDescent="0.2">
      <c r="A4748" t="s">
        <v>10756</v>
      </c>
      <c r="B4748" t="s">
        <v>58</v>
      </c>
      <c r="C4748" t="s">
        <v>10757</v>
      </c>
      <c r="D4748" s="1">
        <v>36480</v>
      </c>
      <c r="E4748" s="1">
        <v>44242</v>
      </c>
      <c r="F4748" t="s">
        <v>19</v>
      </c>
      <c r="I4748">
        <v>100</v>
      </c>
      <c r="J4748">
        <v>0</v>
      </c>
      <c r="K4748">
        <v>0</v>
      </c>
      <c r="L4748">
        <v>943</v>
      </c>
      <c r="M4748">
        <v>943</v>
      </c>
      <c r="N4748" t="s">
        <v>20</v>
      </c>
      <c r="O4748" t="s">
        <v>10758</v>
      </c>
      <c r="P4748" t="s">
        <v>28</v>
      </c>
      <c r="Q4748" t="s">
        <v>34233</v>
      </c>
      <c r="R4748" t="s">
        <v>34233</v>
      </c>
      <c r="S4748" t="s">
        <v>32628</v>
      </c>
      <c r="T4748" t="s">
        <v>34365</v>
      </c>
      <c r="AD4748" t="str">
        <f t="shared" si="732"/>
        <v/>
      </c>
      <c r="AE4748" t="str">
        <f t="shared" si="726"/>
        <v/>
      </c>
      <c r="AF4748" t="str">
        <f t="shared" si="733"/>
        <v/>
      </c>
      <c r="AG4748" s="17">
        <v>1</v>
      </c>
      <c r="AH4748">
        <f t="shared" si="730"/>
        <v>2.8</v>
      </c>
      <c r="AI4748">
        <v>0.14499999999999999</v>
      </c>
      <c r="AJ4748">
        <f t="shared" si="728"/>
        <v>0.40599999999999997</v>
      </c>
      <c r="AK4748" t="str">
        <f t="shared" si="731"/>
        <v/>
      </c>
      <c r="AL4748" t="str">
        <f t="shared" si="729"/>
        <v/>
      </c>
    </row>
    <row r="4749" spans="1:38" x14ac:dyDescent="0.2">
      <c r="A4749" t="s">
        <v>31696</v>
      </c>
      <c r="B4749" t="s">
        <v>58</v>
      </c>
      <c r="C4749" t="s">
        <v>31697</v>
      </c>
      <c r="D4749" s="1">
        <v>44145</v>
      </c>
      <c r="E4749" s="1">
        <v>44242</v>
      </c>
      <c r="F4749" t="s">
        <v>26</v>
      </c>
      <c r="I4749">
        <v>100</v>
      </c>
      <c r="J4749">
        <v>0</v>
      </c>
      <c r="K4749">
        <v>0</v>
      </c>
      <c r="L4749">
        <v>2801</v>
      </c>
      <c r="M4749">
        <v>2801</v>
      </c>
      <c r="N4749" t="s">
        <v>20</v>
      </c>
      <c r="O4749" t="s">
        <v>31698</v>
      </c>
      <c r="P4749" t="s">
        <v>44</v>
      </c>
      <c r="Q4749" t="s">
        <v>34233</v>
      </c>
      <c r="R4749" t="s">
        <v>34233</v>
      </c>
      <c r="S4749" t="s">
        <v>34233</v>
      </c>
      <c r="T4749" t="s">
        <v>34233</v>
      </c>
      <c r="AD4749" t="str">
        <f t="shared" si="732"/>
        <v/>
      </c>
      <c r="AE4749" t="str">
        <f t="shared" si="726"/>
        <v/>
      </c>
      <c r="AF4749" t="str">
        <f t="shared" si="733"/>
        <v/>
      </c>
      <c r="AG4749" t="str">
        <f t="shared" ref="AG4749:AG4780" si="734">IF((S4749&lt;&gt;"tühi")*(AC4749&lt;&gt;""),AC4749,"")</f>
        <v/>
      </c>
      <c r="AH4749" t="str">
        <f t="shared" si="730"/>
        <v/>
      </c>
      <c r="AI4749">
        <v>0.14499999999999999</v>
      </c>
      <c r="AJ4749" t="str">
        <f t="shared" si="728"/>
        <v/>
      </c>
      <c r="AK4749" t="str">
        <f t="shared" si="731"/>
        <v/>
      </c>
      <c r="AL4749" t="str">
        <f t="shared" si="729"/>
        <v/>
      </c>
    </row>
    <row r="4750" spans="1:38" x14ac:dyDescent="0.2">
      <c r="A4750" t="s">
        <v>32200</v>
      </c>
      <c r="B4750" t="s">
        <v>58</v>
      </c>
      <c r="C4750" t="s">
        <v>32201</v>
      </c>
      <c r="D4750" s="1">
        <v>44573</v>
      </c>
      <c r="E4750" s="1">
        <v>44573</v>
      </c>
      <c r="F4750" t="s">
        <v>39</v>
      </c>
      <c r="I4750">
        <v>100</v>
      </c>
      <c r="J4750">
        <v>0</v>
      </c>
      <c r="K4750">
        <v>0</v>
      </c>
      <c r="L4750">
        <v>3127</v>
      </c>
      <c r="M4750">
        <v>3127</v>
      </c>
      <c r="N4750" t="s">
        <v>20</v>
      </c>
      <c r="O4750" t="s">
        <v>32202</v>
      </c>
      <c r="P4750" t="s">
        <v>28</v>
      </c>
      <c r="Q4750" t="s">
        <v>34233</v>
      </c>
      <c r="R4750" t="s">
        <v>34233</v>
      </c>
      <c r="S4750" t="s">
        <v>33942</v>
      </c>
      <c r="T4750" t="s">
        <v>34233</v>
      </c>
      <c r="V4750" t="s">
        <v>33053</v>
      </c>
      <c r="AD4750" t="str">
        <f t="shared" si="732"/>
        <v/>
      </c>
      <c r="AE4750" t="str">
        <f t="shared" si="726"/>
        <v/>
      </c>
      <c r="AF4750" t="str">
        <f t="shared" si="733"/>
        <v/>
      </c>
      <c r="AG4750" t="str">
        <f t="shared" si="734"/>
        <v/>
      </c>
      <c r="AH4750" t="str">
        <f t="shared" si="730"/>
        <v/>
      </c>
      <c r="AI4750">
        <v>0.14499999999999999</v>
      </c>
      <c r="AJ4750" t="str">
        <f t="shared" si="728"/>
        <v/>
      </c>
      <c r="AK4750" t="str">
        <f t="shared" si="731"/>
        <v/>
      </c>
      <c r="AL4750" t="str">
        <f t="shared" si="729"/>
        <v/>
      </c>
    </row>
    <row r="4751" spans="1:38" x14ac:dyDescent="0.2">
      <c r="A4751" t="s">
        <v>28286</v>
      </c>
      <c r="B4751" t="s">
        <v>58</v>
      </c>
      <c r="C4751" t="s">
        <v>28287</v>
      </c>
      <c r="D4751" s="1">
        <v>42598</v>
      </c>
      <c r="E4751" s="1">
        <v>43456</v>
      </c>
      <c r="F4751" t="s">
        <v>19</v>
      </c>
      <c r="I4751">
        <v>100</v>
      </c>
      <c r="J4751">
        <v>0</v>
      </c>
      <c r="K4751">
        <v>0</v>
      </c>
      <c r="L4751">
        <v>1213</v>
      </c>
      <c r="M4751">
        <v>1213</v>
      </c>
      <c r="N4751" t="s">
        <v>20</v>
      </c>
      <c r="O4751" t="s">
        <v>28288</v>
      </c>
      <c r="P4751" t="s">
        <v>28</v>
      </c>
      <c r="Q4751" t="s">
        <v>34234</v>
      </c>
      <c r="R4751" t="s">
        <v>33762</v>
      </c>
      <c r="S4751" t="s">
        <v>33942</v>
      </c>
      <c r="T4751" t="s">
        <v>34233</v>
      </c>
      <c r="U4751" t="s">
        <v>32634</v>
      </c>
      <c r="V4751" t="s">
        <v>33052</v>
      </c>
      <c r="W4751">
        <v>240</v>
      </c>
      <c r="X4751">
        <v>2</v>
      </c>
      <c r="Y4751" t="s">
        <v>32654</v>
      </c>
      <c r="Z4751">
        <v>450</v>
      </c>
      <c r="AA4751">
        <v>8.5</v>
      </c>
      <c r="AC4751">
        <v>1</v>
      </c>
      <c r="AD4751" t="str">
        <f t="shared" si="732"/>
        <v/>
      </c>
      <c r="AE4751">
        <f t="shared" si="726"/>
        <v>1</v>
      </c>
      <c r="AF4751" t="str">
        <f t="shared" si="733"/>
        <v/>
      </c>
      <c r="AG4751" t="str">
        <f t="shared" si="734"/>
        <v/>
      </c>
      <c r="AH4751" t="str">
        <f t="shared" si="730"/>
        <v/>
      </c>
      <c r="AI4751">
        <v>0.14499999999999999</v>
      </c>
      <c r="AJ4751" t="str">
        <f t="shared" si="728"/>
        <v/>
      </c>
      <c r="AK4751">
        <f t="shared" si="731"/>
        <v>2.8</v>
      </c>
      <c r="AL4751">
        <f t="shared" si="729"/>
        <v>0.40599999999999997</v>
      </c>
    </row>
    <row r="4752" spans="1:38" x14ac:dyDescent="0.2">
      <c r="A4752" t="s">
        <v>28289</v>
      </c>
      <c r="B4752" t="s">
        <v>58</v>
      </c>
      <c r="C4752" t="s">
        <v>28290</v>
      </c>
      <c r="D4752" s="1">
        <v>42598</v>
      </c>
      <c r="E4752" s="1">
        <v>43456</v>
      </c>
      <c r="F4752" t="s">
        <v>19</v>
      </c>
      <c r="I4752">
        <v>100</v>
      </c>
      <c r="J4752">
        <v>0</v>
      </c>
      <c r="K4752">
        <v>0</v>
      </c>
      <c r="L4752">
        <v>1227</v>
      </c>
      <c r="M4752">
        <v>1227</v>
      </c>
      <c r="N4752" t="s">
        <v>20</v>
      </c>
      <c r="O4752" t="s">
        <v>28291</v>
      </c>
      <c r="P4752" t="s">
        <v>28</v>
      </c>
      <c r="Q4752" t="s">
        <v>34234</v>
      </c>
      <c r="R4752" t="s">
        <v>33762</v>
      </c>
      <c r="S4752" t="s">
        <v>33942</v>
      </c>
      <c r="T4752" t="s">
        <v>34233</v>
      </c>
      <c r="U4752" t="s">
        <v>32634</v>
      </c>
      <c r="V4752" t="s">
        <v>33052</v>
      </c>
      <c r="W4752">
        <v>240</v>
      </c>
      <c r="X4752">
        <v>2</v>
      </c>
      <c r="Y4752" t="s">
        <v>32654</v>
      </c>
      <c r="Z4752">
        <v>450</v>
      </c>
      <c r="AA4752">
        <v>8.5</v>
      </c>
      <c r="AC4752">
        <v>1</v>
      </c>
      <c r="AD4752" t="str">
        <f t="shared" si="732"/>
        <v/>
      </c>
      <c r="AE4752">
        <f t="shared" si="726"/>
        <v>1</v>
      </c>
      <c r="AF4752" t="str">
        <f t="shared" si="733"/>
        <v/>
      </c>
      <c r="AG4752" t="str">
        <f t="shared" si="734"/>
        <v/>
      </c>
      <c r="AH4752" t="str">
        <f t="shared" si="730"/>
        <v/>
      </c>
      <c r="AI4752">
        <v>0.14499999999999999</v>
      </c>
      <c r="AJ4752" t="str">
        <f t="shared" si="728"/>
        <v/>
      </c>
      <c r="AK4752">
        <f t="shared" si="731"/>
        <v>2.8</v>
      </c>
      <c r="AL4752">
        <f t="shared" si="729"/>
        <v>0.40599999999999997</v>
      </c>
    </row>
    <row r="4753" spans="1:38" x14ac:dyDescent="0.2">
      <c r="A4753" t="s">
        <v>28292</v>
      </c>
      <c r="B4753" t="s">
        <v>58</v>
      </c>
      <c r="C4753" t="s">
        <v>28293</v>
      </c>
      <c r="D4753" s="1">
        <v>42598</v>
      </c>
      <c r="E4753" s="1">
        <v>43456</v>
      </c>
      <c r="F4753" t="s">
        <v>19</v>
      </c>
      <c r="I4753">
        <v>100</v>
      </c>
      <c r="J4753">
        <v>0</v>
      </c>
      <c r="K4753">
        <v>0</v>
      </c>
      <c r="L4753">
        <v>1252</v>
      </c>
      <c r="M4753">
        <v>1252</v>
      </c>
      <c r="N4753" t="s">
        <v>20</v>
      </c>
      <c r="O4753" t="s">
        <v>28294</v>
      </c>
      <c r="P4753" t="s">
        <v>28</v>
      </c>
      <c r="Q4753" t="s">
        <v>34234</v>
      </c>
      <c r="R4753" t="s">
        <v>33762</v>
      </c>
      <c r="S4753" t="s">
        <v>33942</v>
      </c>
      <c r="T4753" t="s">
        <v>34233</v>
      </c>
      <c r="U4753" t="s">
        <v>32634</v>
      </c>
      <c r="V4753" t="s">
        <v>33052</v>
      </c>
      <c r="W4753">
        <v>240</v>
      </c>
      <c r="X4753">
        <v>2</v>
      </c>
      <c r="Y4753" t="s">
        <v>32654</v>
      </c>
      <c r="Z4753">
        <v>450</v>
      </c>
      <c r="AA4753">
        <v>8.5</v>
      </c>
      <c r="AC4753">
        <v>1</v>
      </c>
      <c r="AD4753" t="str">
        <f t="shared" si="732"/>
        <v/>
      </c>
      <c r="AE4753">
        <f t="shared" si="726"/>
        <v>1</v>
      </c>
      <c r="AF4753" t="str">
        <f t="shared" si="733"/>
        <v/>
      </c>
      <c r="AG4753" t="str">
        <f t="shared" si="734"/>
        <v/>
      </c>
      <c r="AH4753" t="str">
        <f t="shared" si="730"/>
        <v/>
      </c>
      <c r="AI4753">
        <v>0.14499999999999999</v>
      </c>
      <c r="AJ4753" t="str">
        <f t="shared" si="728"/>
        <v/>
      </c>
      <c r="AK4753">
        <f t="shared" si="731"/>
        <v>2.8</v>
      </c>
      <c r="AL4753">
        <f t="shared" si="729"/>
        <v>0.40599999999999997</v>
      </c>
    </row>
    <row r="4754" spans="1:38" x14ac:dyDescent="0.2">
      <c r="A4754" t="s">
        <v>28274</v>
      </c>
      <c r="B4754" t="s">
        <v>58</v>
      </c>
      <c r="C4754" t="s">
        <v>28275</v>
      </c>
      <c r="D4754" s="1">
        <v>42598</v>
      </c>
      <c r="E4754" s="1">
        <v>43456</v>
      </c>
      <c r="F4754" t="s">
        <v>19</v>
      </c>
      <c r="I4754">
        <v>100</v>
      </c>
      <c r="J4754">
        <v>0</v>
      </c>
      <c r="K4754">
        <v>0</v>
      </c>
      <c r="L4754">
        <v>1201</v>
      </c>
      <c r="M4754">
        <v>1201</v>
      </c>
      <c r="N4754" t="s">
        <v>20</v>
      </c>
      <c r="O4754" t="s">
        <v>28276</v>
      </c>
      <c r="P4754" t="s">
        <v>28</v>
      </c>
      <c r="Q4754" t="s">
        <v>34234</v>
      </c>
      <c r="R4754" t="s">
        <v>33762</v>
      </c>
      <c r="S4754" t="s">
        <v>33942</v>
      </c>
      <c r="T4754" t="s">
        <v>34233</v>
      </c>
      <c r="U4754" t="s">
        <v>32634</v>
      </c>
      <c r="V4754" t="s">
        <v>33052</v>
      </c>
      <c r="W4754">
        <v>240</v>
      </c>
      <c r="X4754">
        <v>2</v>
      </c>
      <c r="Y4754" t="s">
        <v>32654</v>
      </c>
      <c r="Z4754">
        <v>450</v>
      </c>
      <c r="AA4754">
        <v>8.5</v>
      </c>
      <c r="AC4754">
        <v>1</v>
      </c>
      <c r="AD4754" t="str">
        <f t="shared" si="732"/>
        <v/>
      </c>
      <c r="AE4754">
        <f t="shared" si="726"/>
        <v>1</v>
      </c>
      <c r="AF4754" t="str">
        <f t="shared" si="733"/>
        <v/>
      </c>
      <c r="AG4754" t="str">
        <f t="shared" si="734"/>
        <v/>
      </c>
      <c r="AH4754" t="str">
        <f t="shared" si="730"/>
        <v/>
      </c>
      <c r="AI4754">
        <v>0.14499999999999999</v>
      </c>
      <c r="AJ4754" t="str">
        <f t="shared" si="728"/>
        <v/>
      </c>
      <c r="AK4754">
        <f t="shared" si="731"/>
        <v>2.8</v>
      </c>
      <c r="AL4754">
        <f t="shared" si="729"/>
        <v>0.40599999999999997</v>
      </c>
    </row>
    <row r="4755" spans="1:38" x14ac:dyDescent="0.2">
      <c r="A4755" t="s">
        <v>28277</v>
      </c>
      <c r="B4755" t="s">
        <v>58</v>
      </c>
      <c r="C4755" t="s">
        <v>28278</v>
      </c>
      <c r="D4755" s="1">
        <v>42598</v>
      </c>
      <c r="E4755" s="1">
        <v>43456</v>
      </c>
      <c r="F4755" t="s">
        <v>19</v>
      </c>
      <c r="I4755">
        <v>100</v>
      </c>
      <c r="J4755">
        <v>0</v>
      </c>
      <c r="K4755">
        <v>0</v>
      </c>
      <c r="L4755">
        <v>1209</v>
      </c>
      <c r="M4755">
        <v>1209</v>
      </c>
      <c r="N4755" t="s">
        <v>20</v>
      </c>
      <c r="O4755" t="s">
        <v>28279</v>
      </c>
      <c r="P4755" t="s">
        <v>28</v>
      </c>
      <c r="Q4755" t="s">
        <v>34234</v>
      </c>
      <c r="R4755" t="s">
        <v>33762</v>
      </c>
      <c r="S4755" t="s">
        <v>33942</v>
      </c>
      <c r="T4755" t="s">
        <v>34233</v>
      </c>
      <c r="U4755" t="s">
        <v>32634</v>
      </c>
      <c r="V4755" t="s">
        <v>33052</v>
      </c>
      <c r="W4755">
        <v>240</v>
      </c>
      <c r="X4755">
        <v>2</v>
      </c>
      <c r="Y4755" t="s">
        <v>32654</v>
      </c>
      <c r="Z4755">
        <v>450</v>
      </c>
      <c r="AA4755">
        <v>8.5</v>
      </c>
      <c r="AC4755">
        <v>1</v>
      </c>
      <c r="AD4755" t="str">
        <f t="shared" si="732"/>
        <v/>
      </c>
      <c r="AE4755">
        <f t="shared" ref="AE4755:AE4818" si="735">IF((S4755="tühi")*(AC4755&lt;&gt;""),AC4755,"")</f>
        <v>1</v>
      </c>
      <c r="AF4755" t="str">
        <f t="shared" si="733"/>
        <v/>
      </c>
      <c r="AG4755" t="str">
        <f t="shared" si="734"/>
        <v/>
      </c>
      <c r="AH4755" t="str">
        <f t="shared" si="730"/>
        <v/>
      </c>
      <c r="AI4755">
        <v>0.14499999999999999</v>
      </c>
      <c r="AJ4755" t="str">
        <f t="shared" si="728"/>
        <v/>
      </c>
      <c r="AK4755">
        <f t="shared" si="731"/>
        <v>2.8</v>
      </c>
      <c r="AL4755">
        <f t="shared" si="729"/>
        <v>0.40599999999999997</v>
      </c>
    </row>
    <row r="4756" spans="1:38" x14ac:dyDescent="0.2">
      <c r="A4756" t="s">
        <v>28280</v>
      </c>
      <c r="B4756" t="s">
        <v>58</v>
      </c>
      <c r="C4756" t="s">
        <v>28281</v>
      </c>
      <c r="D4756" s="1">
        <v>42598</v>
      </c>
      <c r="E4756" s="1">
        <v>43456</v>
      </c>
      <c r="F4756" t="s">
        <v>19</v>
      </c>
      <c r="I4756">
        <v>100</v>
      </c>
      <c r="J4756">
        <v>0</v>
      </c>
      <c r="K4756">
        <v>0</v>
      </c>
      <c r="L4756">
        <v>1216</v>
      </c>
      <c r="M4756">
        <v>1216</v>
      </c>
      <c r="N4756" t="s">
        <v>20</v>
      </c>
      <c r="O4756" t="s">
        <v>28282</v>
      </c>
      <c r="P4756" t="s">
        <v>28</v>
      </c>
      <c r="Q4756" t="s">
        <v>34234</v>
      </c>
      <c r="R4756" t="s">
        <v>33762</v>
      </c>
      <c r="S4756" t="s">
        <v>33942</v>
      </c>
      <c r="T4756" t="s">
        <v>34233</v>
      </c>
      <c r="U4756" t="s">
        <v>32634</v>
      </c>
      <c r="V4756" t="s">
        <v>33052</v>
      </c>
      <c r="W4756">
        <v>240</v>
      </c>
      <c r="X4756">
        <v>2</v>
      </c>
      <c r="Y4756" t="s">
        <v>32654</v>
      </c>
      <c r="Z4756">
        <v>450</v>
      </c>
      <c r="AA4756">
        <v>8.5</v>
      </c>
      <c r="AC4756">
        <v>1</v>
      </c>
      <c r="AD4756" t="str">
        <f t="shared" si="732"/>
        <v/>
      </c>
      <c r="AE4756">
        <f t="shared" si="735"/>
        <v>1</v>
      </c>
      <c r="AF4756" t="str">
        <f t="shared" si="733"/>
        <v/>
      </c>
      <c r="AG4756" t="str">
        <f t="shared" si="734"/>
        <v/>
      </c>
      <c r="AH4756" t="str">
        <f t="shared" si="730"/>
        <v/>
      </c>
      <c r="AI4756">
        <v>0.14499999999999999</v>
      </c>
      <c r="AJ4756" t="str">
        <f t="shared" si="728"/>
        <v/>
      </c>
      <c r="AK4756">
        <f t="shared" si="731"/>
        <v>2.8</v>
      </c>
      <c r="AL4756">
        <f t="shared" si="729"/>
        <v>0.40599999999999997</v>
      </c>
    </row>
    <row r="4757" spans="1:38" x14ac:dyDescent="0.2">
      <c r="A4757" t="s">
        <v>28283</v>
      </c>
      <c r="B4757" t="s">
        <v>58</v>
      </c>
      <c r="C4757" t="s">
        <v>28284</v>
      </c>
      <c r="D4757" s="1">
        <v>42598</v>
      </c>
      <c r="E4757" s="1">
        <v>43456</v>
      </c>
      <c r="F4757" t="s">
        <v>19</v>
      </c>
      <c r="I4757">
        <v>100</v>
      </c>
      <c r="J4757">
        <v>0</v>
      </c>
      <c r="K4757">
        <v>0</v>
      </c>
      <c r="L4757">
        <v>1204</v>
      </c>
      <c r="M4757">
        <v>1204</v>
      </c>
      <c r="N4757" t="s">
        <v>20</v>
      </c>
      <c r="O4757" t="s">
        <v>28285</v>
      </c>
      <c r="P4757" t="s">
        <v>28</v>
      </c>
      <c r="Q4757" t="s">
        <v>34234</v>
      </c>
      <c r="R4757" t="s">
        <v>33762</v>
      </c>
      <c r="S4757" t="s">
        <v>33942</v>
      </c>
      <c r="T4757" t="s">
        <v>34233</v>
      </c>
      <c r="U4757" t="s">
        <v>32634</v>
      </c>
      <c r="V4757" t="s">
        <v>33052</v>
      </c>
      <c r="W4757">
        <v>240</v>
      </c>
      <c r="X4757">
        <v>2</v>
      </c>
      <c r="Y4757" t="s">
        <v>32654</v>
      </c>
      <c r="Z4757">
        <v>450</v>
      </c>
      <c r="AA4757">
        <v>8.5</v>
      </c>
      <c r="AC4757">
        <v>1</v>
      </c>
      <c r="AD4757" t="str">
        <f t="shared" si="732"/>
        <v/>
      </c>
      <c r="AE4757">
        <f t="shared" si="735"/>
        <v>1</v>
      </c>
      <c r="AF4757" t="str">
        <f t="shared" si="733"/>
        <v/>
      </c>
      <c r="AG4757" t="str">
        <f t="shared" si="734"/>
        <v/>
      </c>
      <c r="AH4757" t="str">
        <f t="shared" si="730"/>
        <v/>
      </c>
      <c r="AI4757">
        <v>0.14499999999999999</v>
      </c>
      <c r="AJ4757" t="str">
        <f t="shared" si="728"/>
        <v/>
      </c>
      <c r="AK4757">
        <f t="shared" si="731"/>
        <v>2.8</v>
      </c>
      <c r="AL4757">
        <f t="shared" si="729"/>
        <v>0.40599999999999997</v>
      </c>
    </row>
    <row r="4758" spans="1:38" x14ac:dyDescent="0.2">
      <c r="A4758" t="s">
        <v>28740</v>
      </c>
      <c r="B4758" t="s">
        <v>58</v>
      </c>
      <c r="C4758" t="s">
        <v>28741</v>
      </c>
      <c r="D4758" s="1">
        <v>42887</v>
      </c>
      <c r="E4758" s="1">
        <v>43456</v>
      </c>
      <c r="F4758" t="s">
        <v>19</v>
      </c>
      <c r="I4758">
        <v>100</v>
      </c>
      <c r="J4758">
        <v>0</v>
      </c>
      <c r="K4758">
        <v>0</v>
      </c>
      <c r="L4758">
        <v>1258</v>
      </c>
      <c r="M4758">
        <v>1258</v>
      </c>
      <c r="N4758" t="s">
        <v>20</v>
      </c>
      <c r="O4758" t="s">
        <v>28742</v>
      </c>
      <c r="P4758" t="s">
        <v>28</v>
      </c>
      <c r="Q4758" t="s">
        <v>34234</v>
      </c>
      <c r="R4758" t="s">
        <v>33762</v>
      </c>
      <c r="S4758" t="s">
        <v>33942</v>
      </c>
      <c r="T4758" t="s">
        <v>34233</v>
      </c>
      <c r="U4758" t="s">
        <v>32634</v>
      </c>
      <c r="V4758" t="s">
        <v>33052</v>
      </c>
      <c r="W4758">
        <v>240</v>
      </c>
      <c r="X4758">
        <v>2</v>
      </c>
      <c r="Y4758" t="s">
        <v>32654</v>
      </c>
      <c r="Z4758">
        <v>450</v>
      </c>
      <c r="AA4758">
        <v>8.5</v>
      </c>
      <c r="AC4758">
        <v>1</v>
      </c>
      <c r="AD4758" t="str">
        <f t="shared" si="732"/>
        <v/>
      </c>
      <c r="AE4758">
        <f t="shared" si="735"/>
        <v>1</v>
      </c>
      <c r="AF4758" t="str">
        <f t="shared" si="733"/>
        <v/>
      </c>
      <c r="AG4758" t="str">
        <f t="shared" si="734"/>
        <v/>
      </c>
      <c r="AH4758" t="str">
        <f t="shared" si="730"/>
        <v/>
      </c>
      <c r="AI4758">
        <v>0.14499999999999999</v>
      </c>
      <c r="AJ4758" t="str">
        <f t="shared" si="728"/>
        <v/>
      </c>
      <c r="AK4758">
        <f t="shared" si="731"/>
        <v>2.8</v>
      </c>
      <c r="AL4758">
        <f t="shared" si="729"/>
        <v>0.40599999999999997</v>
      </c>
    </row>
    <row r="4759" spans="1:38" x14ac:dyDescent="0.2">
      <c r="A4759" t="s">
        <v>30895</v>
      </c>
      <c r="B4759" t="s">
        <v>58</v>
      </c>
      <c r="C4759" t="s">
        <v>30896</v>
      </c>
      <c r="D4759" s="1">
        <v>43859</v>
      </c>
      <c r="E4759" s="1">
        <v>44623</v>
      </c>
      <c r="F4759" t="s">
        <v>15348</v>
      </c>
      <c r="I4759">
        <v>100</v>
      </c>
      <c r="J4759">
        <v>0</v>
      </c>
      <c r="K4759">
        <v>0</v>
      </c>
      <c r="L4759">
        <v>29819</v>
      </c>
      <c r="M4759">
        <v>29819</v>
      </c>
      <c r="N4759" t="s">
        <v>20</v>
      </c>
      <c r="O4759" t="s">
        <v>30897</v>
      </c>
      <c r="P4759" t="s">
        <v>2356</v>
      </c>
      <c r="Q4759" t="s">
        <v>34233</v>
      </c>
      <c r="R4759" t="s">
        <v>34233</v>
      </c>
      <c r="S4759" t="s">
        <v>33942</v>
      </c>
      <c r="T4759" t="s">
        <v>34233</v>
      </c>
      <c r="AD4759" t="str">
        <f t="shared" si="732"/>
        <v/>
      </c>
      <c r="AE4759" t="str">
        <f t="shared" si="735"/>
        <v/>
      </c>
      <c r="AF4759" t="str">
        <f t="shared" si="733"/>
        <v/>
      </c>
      <c r="AG4759" t="str">
        <f t="shared" si="734"/>
        <v/>
      </c>
      <c r="AH4759" t="str">
        <f t="shared" si="730"/>
        <v/>
      </c>
      <c r="AI4759">
        <v>0.14499999999999999</v>
      </c>
      <c r="AJ4759" t="str">
        <f t="shared" si="728"/>
        <v/>
      </c>
      <c r="AK4759" t="str">
        <f t="shared" si="731"/>
        <v/>
      </c>
      <c r="AL4759" t="str">
        <f t="shared" si="729"/>
        <v/>
      </c>
    </row>
    <row r="4760" spans="1:38" x14ac:dyDescent="0.2">
      <c r="A4760" t="s">
        <v>29377</v>
      </c>
      <c r="B4760" t="s">
        <v>58</v>
      </c>
      <c r="C4760" t="s">
        <v>29378</v>
      </c>
      <c r="D4760" s="1">
        <v>43405</v>
      </c>
      <c r="E4760" s="1">
        <v>43740</v>
      </c>
      <c r="F4760" t="s">
        <v>889</v>
      </c>
      <c r="I4760">
        <v>100</v>
      </c>
      <c r="J4760">
        <v>0</v>
      </c>
      <c r="K4760">
        <v>0</v>
      </c>
      <c r="L4760">
        <v>620</v>
      </c>
      <c r="M4760">
        <v>620</v>
      </c>
      <c r="N4760" t="s">
        <v>20</v>
      </c>
      <c r="O4760" t="s">
        <v>29379</v>
      </c>
      <c r="P4760" t="s">
        <v>44</v>
      </c>
      <c r="Q4760" t="s">
        <v>34233</v>
      </c>
      <c r="R4760" t="s">
        <v>34233</v>
      </c>
      <c r="S4760" t="s">
        <v>33942</v>
      </c>
      <c r="T4760" t="s">
        <v>34233</v>
      </c>
      <c r="AD4760" t="str">
        <f t="shared" si="732"/>
        <v/>
      </c>
      <c r="AE4760" t="str">
        <f t="shared" si="735"/>
        <v/>
      </c>
      <c r="AF4760" t="str">
        <f t="shared" si="733"/>
        <v/>
      </c>
      <c r="AG4760" t="str">
        <f t="shared" si="734"/>
        <v/>
      </c>
      <c r="AH4760" t="str">
        <f t="shared" si="730"/>
        <v/>
      </c>
      <c r="AI4760">
        <v>0.14499999999999999</v>
      </c>
      <c r="AJ4760" t="str">
        <f t="shared" si="728"/>
        <v/>
      </c>
      <c r="AK4760" t="str">
        <f t="shared" si="731"/>
        <v/>
      </c>
      <c r="AL4760" t="str">
        <f t="shared" si="729"/>
        <v/>
      </c>
    </row>
    <row r="4761" spans="1:38" x14ac:dyDescent="0.2">
      <c r="A4761" t="s">
        <v>19056</v>
      </c>
      <c r="B4761" t="s">
        <v>58</v>
      </c>
      <c r="C4761" t="s">
        <v>19057</v>
      </c>
      <c r="D4761" s="1">
        <v>38070</v>
      </c>
      <c r="E4761" s="1">
        <v>43456</v>
      </c>
      <c r="F4761" t="s">
        <v>39</v>
      </c>
      <c r="I4761">
        <v>100</v>
      </c>
      <c r="J4761">
        <v>0</v>
      </c>
      <c r="K4761">
        <v>0</v>
      </c>
      <c r="L4761">
        <v>17556</v>
      </c>
      <c r="M4761">
        <v>17556</v>
      </c>
      <c r="N4761" t="s">
        <v>20</v>
      </c>
      <c r="O4761" t="s">
        <v>19058</v>
      </c>
      <c r="P4761" t="s">
        <v>28</v>
      </c>
      <c r="Q4761" t="s">
        <v>34233</v>
      </c>
      <c r="R4761" t="s">
        <v>34233</v>
      </c>
      <c r="S4761" t="s">
        <v>33942</v>
      </c>
      <c r="T4761" t="s">
        <v>34233</v>
      </c>
      <c r="AD4761" t="str">
        <f t="shared" si="732"/>
        <v/>
      </c>
      <c r="AE4761" t="str">
        <f t="shared" si="735"/>
        <v/>
      </c>
      <c r="AF4761" t="str">
        <f t="shared" si="733"/>
        <v/>
      </c>
      <c r="AG4761" t="str">
        <f t="shared" si="734"/>
        <v/>
      </c>
      <c r="AH4761" t="str">
        <f t="shared" si="730"/>
        <v/>
      </c>
      <c r="AI4761">
        <v>0.14499999999999999</v>
      </c>
      <c r="AJ4761" t="str">
        <f t="shared" si="728"/>
        <v/>
      </c>
      <c r="AK4761" t="str">
        <f t="shared" si="731"/>
        <v/>
      </c>
      <c r="AL4761" t="str">
        <f t="shared" si="729"/>
        <v/>
      </c>
    </row>
    <row r="4762" spans="1:38" x14ac:dyDescent="0.2">
      <c r="A4762" t="s">
        <v>15932</v>
      </c>
      <c r="B4762" t="s">
        <v>58</v>
      </c>
      <c r="C4762" t="s">
        <v>15933</v>
      </c>
      <c r="D4762" s="1">
        <v>37442</v>
      </c>
      <c r="E4762" s="1">
        <v>44546</v>
      </c>
      <c r="F4762" t="s">
        <v>26</v>
      </c>
      <c r="I4762">
        <v>100</v>
      </c>
      <c r="J4762">
        <v>0</v>
      </c>
      <c r="K4762">
        <v>0</v>
      </c>
      <c r="L4762">
        <v>6538</v>
      </c>
      <c r="M4762">
        <v>6538</v>
      </c>
      <c r="N4762" t="s">
        <v>20</v>
      </c>
      <c r="O4762" t="s">
        <v>15934</v>
      </c>
      <c r="P4762" t="s">
        <v>44</v>
      </c>
      <c r="Q4762" t="s">
        <v>34233</v>
      </c>
      <c r="R4762" t="s">
        <v>34233</v>
      </c>
      <c r="S4762" t="s">
        <v>34233</v>
      </c>
      <c r="T4762" t="s">
        <v>34233</v>
      </c>
      <c r="V4762" t="s">
        <v>33091</v>
      </c>
      <c r="AD4762" t="str">
        <f t="shared" si="732"/>
        <v/>
      </c>
      <c r="AE4762" t="str">
        <f t="shared" si="735"/>
        <v/>
      </c>
      <c r="AF4762" t="str">
        <f t="shared" si="733"/>
        <v/>
      </c>
      <c r="AG4762" t="str">
        <f t="shared" si="734"/>
        <v/>
      </c>
      <c r="AH4762" t="str">
        <f t="shared" si="730"/>
        <v/>
      </c>
      <c r="AI4762">
        <v>0.14499999999999999</v>
      </c>
      <c r="AJ4762" t="str">
        <f t="shared" si="728"/>
        <v/>
      </c>
      <c r="AK4762" t="str">
        <f t="shared" si="731"/>
        <v/>
      </c>
      <c r="AL4762" t="str">
        <f t="shared" si="729"/>
        <v/>
      </c>
    </row>
    <row r="4763" spans="1:38" x14ac:dyDescent="0.2">
      <c r="A4763" t="s">
        <v>15935</v>
      </c>
      <c r="B4763" t="s">
        <v>58</v>
      </c>
      <c r="C4763" t="s">
        <v>15936</v>
      </c>
      <c r="D4763" s="1">
        <v>37442</v>
      </c>
      <c r="E4763" s="1">
        <v>43456</v>
      </c>
      <c r="F4763" t="s">
        <v>19</v>
      </c>
      <c r="I4763">
        <v>100</v>
      </c>
      <c r="J4763">
        <v>0</v>
      </c>
      <c r="K4763">
        <v>0</v>
      </c>
      <c r="L4763">
        <v>1000</v>
      </c>
      <c r="M4763">
        <v>1000</v>
      </c>
      <c r="N4763" t="s">
        <v>20</v>
      </c>
      <c r="O4763" t="s">
        <v>15937</v>
      </c>
      <c r="P4763" t="s">
        <v>28</v>
      </c>
      <c r="Q4763" t="s">
        <v>34233</v>
      </c>
      <c r="R4763" t="s">
        <v>34233</v>
      </c>
      <c r="S4763" t="s">
        <v>32628</v>
      </c>
      <c r="T4763" t="s">
        <v>34357</v>
      </c>
      <c r="U4763" t="s">
        <v>32634</v>
      </c>
      <c r="V4763" t="s">
        <v>33091</v>
      </c>
      <c r="W4763">
        <v>250</v>
      </c>
      <c r="X4763">
        <v>2</v>
      </c>
      <c r="Y4763" t="s">
        <v>32661</v>
      </c>
      <c r="AA4763">
        <v>9</v>
      </c>
      <c r="AB4763">
        <v>25</v>
      </c>
      <c r="AC4763">
        <v>1</v>
      </c>
      <c r="AD4763" t="str">
        <f t="shared" si="732"/>
        <v/>
      </c>
      <c r="AE4763" t="str">
        <f t="shared" si="735"/>
        <v/>
      </c>
      <c r="AF4763" t="str">
        <f t="shared" si="733"/>
        <v/>
      </c>
      <c r="AG4763">
        <f t="shared" si="734"/>
        <v>1</v>
      </c>
      <c r="AH4763">
        <f t="shared" si="730"/>
        <v>2.8</v>
      </c>
      <c r="AI4763">
        <v>0.14499999999999999</v>
      </c>
      <c r="AJ4763">
        <f t="shared" si="728"/>
        <v>0.40599999999999997</v>
      </c>
      <c r="AK4763" t="str">
        <f t="shared" si="731"/>
        <v/>
      </c>
      <c r="AL4763" t="str">
        <f t="shared" si="729"/>
        <v/>
      </c>
    </row>
    <row r="4764" spans="1:38" x14ac:dyDescent="0.2">
      <c r="A4764" t="s">
        <v>15977</v>
      </c>
      <c r="B4764" t="s">
        <v>58</v>
      </c>
      <c r="C4764" t="s">
        <v>15978</v>
      </c>
      <c r="D4764" s="1">
        <v>37442</v>
      </c>
      <c r="E4764" s="1">
        <v>43456</v>
      </c>
      <c r="F4764" t="s">
        <v>19</v>
      </c>
      <c r="I4764">
        <v>100</v>
      </c>
      <c r="J4764">
        <v>0</v>
      </c>
      <c r="K4764">
        <v>0</v>
      </c>
      <c r="L4764">
        <v>1175</v>
      </c>
      <c r="M4764">
        <v>1175</v>
      </c>
      <c r="N4764" t="s">
        <v>20</v>
      </c>
      <c r="O4764" t="s">
        <v>15979</v>
      </c>
      <c r="P4764" t="s">
        <v>28</v>
      </c>
      <c r="Q4764" t="s">
        <v>34233</v>
      </c>
      <c r="R4764" t="s">
        <v>34233</v>
      </c>
      <c r="S4764" t="s">
        <v>32628</v>
      </c>
      <c r="T4764" t="s">
        <v>34349</v>
      </c>
      <c r="U4764" t="s">
        <v>32634</v>
      </c>
      <c r="V4764" t="s">
        <v>33091</v>
      </c>
      <c r="W4764">
        <v>300</v>
      </c>
      <c r="X4764">
        <v>2</v>
      </c>
      <c r="Y4764" t="s">
        <v>32661</v>
      </c>
      <c r="AA4764">
        <v>9</v>
      </c>
      <c r="AB4764">
        <v>30</v>
      </c>
      <c r="AC4764">
        <v>1</v>
      </c>
      <c r="AD4764" t="str">
        <f t="shared" si="732"/>
        <v/>
      </c>
      <c r="AE4764" t="str">
        <f t="shared" si="735"/>
        <v/>
      </c>
      <c r="AF4764" t="str">
        <f t="shared" si="733"/>
        <v/>
      </c>
      <c r="AG4764">
        <f t="shared" si="734"/>
        <v>1</v>
      </c>
      <c r="AH4764">
        <f t="shared" si="730"/>
        <v>2.8</v>
      </c>
      <c r="AI4764">
        <v>0.14499999999999999</v>
      </c>
      <c r="AJ4764">
        <f t="shared" si="728"/>
        <v>0.40599999999999997</v>
      </c>
      <c r="AK4764" t="str">
        <f t="shared" si="731"/>
        <v/>
      </c>
      <c r="AL4764" t="str">
        <f t="shared" si="729"/>
        <v/>
      </c>
    </row>
    <row r="4765" spans="1:38" x14ac:dyDescent="0.2">
      <c r="A4765" t="s">
        <v>15980</v>
      </c>
      <c r="B4765" t="s">
        <v>58</v>
      </c>
      <c r="C4765" t="s">
        <v>15981</v>
      </c>
      <c r="D4765" s="1">
        <v>37442</v>
      </c>
      <c r="E4765" s="1">
        <v>43456</v>
      </c>
      <c r="F4765" t="s">
        <v>19</v>
      </c>
      <c r="I4765">
        <v>100</v>
      </c>
      <c r="J4765">
        <v>0</v>
      </c>
      <c r="K4765">
        <v>0</v>
      </c>
      <c r="L4765">
        <v>1176</v>
      </c>
      <c r="M4765">
        <v>1176</v>
      </c>
      <c r="N4765" t="s">
        <v>20</v>
      </c>
      <c r="O4765" t="s">
        <v>15982</v>
      </c>
      <c r="P4765" t="s">
        <v>28</v>
      </c>
      <c r="Q4765" t="s">
        <v>34233</v>
      </c>
      <c r="R4765" t="s">
        <v>34233</v>
      </c>
      <c r="S4765" t="s">
        <v>32628</v>
      </c>
      <c r="T4765" t="s">
        <v>34357</v>
      </c>
      <c r="U4765" t="s">
        <v>32634</v>
      </c>
      <c r="V4765" t="s">
        <v>33091</v>
      </c>
      <c r="W4765">
        <v>300</v>
      </c>
      <c r="X4765">
        <v>2</v>
      </c>
      <c r="Y4765" t="s">
        <v>32661</v>
      </c>
      <c r="AA4765">
        <v>9</v>
      </c>
      <c r="AB4765">
        <v>30</v>
      </c>
      <c r="AC4765">
        <v>1</v>
      </c>
      <c r="AD4765" t="str">
        <f t="shared" si="732"/>
        <v/>
      </c>
      <c r="AE4765" t="str">
        <f t="shared" si="735"/>
        <v/>
      </c>
      <c r="AF4765" t="str">
        <f t="shared" si="733"/>
        <v/>
      </c>
      <c r="AG4765">
        <f t="shared" si="734"/>
        <v>1</v>
      </c>
      <c r="AH4765">
        <f t="shared" si="730"/>
        <v>2.8</v>
      </c>
      <c r="AI4765">
        <v>0.14499999999999999</v>
      </c>
      <c r="AJ4765">
        <f t="shared" si="728"/>
        <v>0.40599999999999997</v>
      </c>
      <c r="AK4765" t="str">
        <f t="shared" si="731"/>
        <v/>
      </c>
      <c r="AL4765" t="str">
        <f t="shared" si="729"/>
        <v/>
      </c>
    </row>
    <row r="4766" spans="1:38" x14ac:dyDescent="0.2">
      <c r="A4766" t="s">
        <v>15983</v>
      </c>
      <c r="B4766" t="s">
        <v>58</v>
      </c>
      <c r="C4766" t="s">
        <v>15984</v>
      </c>
      <c r="D4766" s="1">
        <v>37442</v>
      </c>
      <c r="E4766" s="1">
        <v>43456</v>
      </c>
      <c r="F4766" t="s">
        <v>19</v>
      </c>
      <c r="I4766">
        <v>100</v>
      </c>
      <c r="J4766">
        <v>0</v>
      </c>
      <c r="K4766">
        <v>0</v>
      </c>
      <c r="L4766">
        <v>1003</v>
      </c>
      <c r="M4766">
        <v>1003</v>
      </c>
      <c r="N4766" t="s">
        <v>20</v>
      </c>
      <c r="O4766" t="s">
        <v>15985</v>
      </c>
      <c r="P4766" t="s">
        <v>28</v>
      </c>
      <c r="Q4766" t="s">
        <v>34233</v>
      </c>
      <c r="R4766" t="s">
        <v>34233</v>
      </c>
      <c r="S4766" t="s">
        <v>32628</v>
      </c>
      <c r="T4766" t="s">
        <v>34354</v>
      </c>
      <c r="U4766" t="s">
        <v>32634</v>
      </c>
      <c r="V4766" t="s">
        <v>33091</v>
      </c>
      <c r="W4766">
        <v>250</v>
      </c>
      <c r="X4766">
        <v>2</v>
      </c>
      <c r="Y4766" t="s">
        <v>32661</v>
      </c>
      <c r="AA4766">
        <v>9</v>
      </c>
      <c r="AB4766">
        <v>25</v>
      </c>
      <c r="AC4766">
        <v>1</v>
      </c>
      <c r="AD4766" t="str">
        <f t="shared" si="732"/>
        <v/>
      </c>
      <c r="AE4766" t="str">
        <f t="shared" si="735"/>
        <v/>
      </c>
      <c r="AF4766" t="str">
        <f t="shared" si="733"/>
        <v/>
      </c>
      <c r="AG4766">
        <f t="shared" si="734"/>
        <v>1</v>
      </c>
      <c r="AH4766">
        <f t="shared" si="730"/>
        <v>2.8</v>
      </c>
      <c r="AI4766">
        <v>0.14499999999999999</v>
      </c>
      <c r="AJ4766">
        <f t="shared" si="728"/>
        <v>0.40599999999999997</v>
      </c>
      <c r="AK4766" t="str">
        <f t="shared" si="731"/>
        <v/>
      </c>
      <c r="AL4766" t="str">
        <f t="shared" si="729"/>
        <v/>
      </c>
    </row>
    <row r="4767" spans="1:38" x14ac:dyDescent="0.2">
      <c r="A4767" t="s">
        <v>15986</v>
      </c>
      <c r="B4767" t="s">
        <v>58</v>
      </c>
      <c r="C4767" t="s">
        <v>15987</v>
      </c>
      <c r="D4767" s="1">
        <v>37442</v>
      </c>
      <c r="E4767" s="1">
        <v>44546</v>
      </c>
      <c r="F4767" t="s">
        <v>19</v>
      </c>
      <c r="I4767">
        <v>100</v>
      </c>
      <c r="J4767">
        <v>0</v>
      </c>
      <c r="K4767">
        <v>0</v>
      </c>
      <c r="L4767">
        <v>1324</v>
      </c>
      <c r="M4767">
        <v>1324</v>
      </c>
      <c r="N4767" t="s">
        <v>20</v>
      </c>
      <c r="O4767" t="s">
        <v>15988</v>
      </c>
      <c r="P4767" t="s">
        <v>28</v>
      </c>
      <c r="Q4767" t="s">
        <v>34234</v>
      </c>
      <c r="R4767" t="s">
        <v>33762</v>
      </c>
      <c r="S4767" t="s">
        <v>33942</v>
      </c>
      <c r="T4767" t="s">
        <v>34233</v>
      </c>
      <c r="U4767" t="s">
        <v>32634</v>
      </c>
      <c r="V4767" t="s">
        <v>33091</v>
      </c>
      <c r="W4767">
        <v>300</v>
      </c>
      <c r="X4767">
        <v>2</v>
      </c>
      <c r="Y4767" t="s">
        <v>32661</v>
      </c>
      <c r="AA4767">
        <v>9</v>
      </c>
      <c r="AB4767">
        <v>30</v>
      </c>
      <c r="AC4767">
        <v>1</v>
      </c>
      <c r="AD4767" t="str">
        <f t="shared" si="732"/>
        <v/>
      </c>
      <c r="AE4767">
        <f t="shared" si="735"/>
        <v>1</v>
      </c>
      <c r="AF4767" t="str">
        <f t="shared" si="733"/>
        <v/>
      </c>
      <c r="AG4767" t="str">
        <f t="shared" si="734"/>
        <v/>
      </c>
      <c r="AH4767" t="str">
        <f t="shared" si="730"/>
        <v/>
      </c>
      <c r="AI4767">
        <v>0.14499999999999999</v>
      </c>
      <c r="AJ4767" t="str">
        <f t="shared" si="728"/>
        <v/>
      </c>
      <c r="AK4767">
        <f t="shared" si="731"/>
        <v>2.8</v>
      </c>
      <c r="AL4767">
        <f t="shared" si="729"/>
        <v>0.40599999999999997</v>
      </c>
    </row>
    <row r="4768" spans="1:38" x14ac:dyDescent="0.2">
      <c r="A4768" t="s">
        <v>15989</v>
      </c>
      <c r="B4768" t="s">
        <v>58</v>
      </c>
      <c r="C4768" t="s">
        <v>15990</v>
      </c>
      <c r="D4768" s="1">
        <v>37442</v>
      </c>
      <c r="E4768" s="1">
        <v>43456</v>
      </c>
      <c r="F4768" t="s">
        <v>19</v>
      </c>
      <c r="I4768">
        <v>100</v>
      </c>
      <c r="J4768">
        <v>0</v>
      </c>
      <c r="K4768">
        <v>0</v>
      </c>
      <c r="L4768">
        <v>1008</v>
      </c>
      <c r="M4768">
        <v>1008</v>
      </c>
      <c r="N4768" t="s">
        <v>20</v>
      </c>
      <c r="O4768" t="s">
        <v>15991</v>
      </c>
      <c r="P4768" t="s">
        <v>28</v>
      </c>
      <c r="Q4768" t="s">
        <v>34233</v>
      </c>
      <c r="R4768" t="s">
        <v>34233</v>
      </c>
      <c r="S4768" t="s">
        <v>32628</v>
      </c>
      <c r="T4768" t="s">
        <v>34357</v>
      </c>
      <c r="U4768" t="s">
        <v>32634</v>
      </c>
      <c r="V4768" t="s">
        <v>33091</v>
      </c>
      <c r="W4768">
        <v>250</v>
      </c>
      <c r="X4768">
        <v>2</v>
      </c>
      <c r="Y4768" t="s">
        <v>32661</v>
      </c>
      <c r="AA4768">
        <v>9</v>
      </c>
      <c r="AB4768">
        <v>25</v>
      </c>
      <c r="AC4768">
        <v>1</v>
      </c>
      <c r="AD4768" t="str">
        <f t="shared" si="732"/>
        <v/>
      </c>
      <c r="AE4768" t="str">
        <f t="shared" si="735"/>
        <v/>
      </c>
      <c r="AF4768" t="str">
        <f t="shared" si="733"/>
        <v/>
      </c>
      <c r="AG4768">
        <f t="shared" si="734"/>
        <v>1</v>
      </c>
      <c r="AH4768">
        <f t="shared" si="730"/>
        <v>2.8</v>
      </c>
      <c r="AI4768">
        <v>0.14499999999999999</v>
      </c>
      <c r="AJ4768">
        <f t="shared" si="728"/>
        <v>0.40599999999999997</v>
      </c>
      <c r="AK4768" t="str">
        <f t="shared" si="731"/>
        <v/>
      </c>
      <c r="AL4768" t="str">
        <f t="shared" si="729"/>
        <v/>
      </c>
    </row>
    <row r="4769" spans="1:39" x14ac:dyDescent="0.2">
      <c r="A4769" t="s">
        <v>15992</v>
      </c>
      <c r="B4769" t="s">
        <v>58</v>
      </c>
      <c r="C4769" t="s">
        <v>15993</v>
      </c>
      <c r="D4769" s="1">
        <v>37442</v>
      </c>
      <c r="E4769" s="1">
        <v>43456</v>
      </c>
      <c r="F4769" t="s">
        <v>19</v>
      </c>
      <c r="I4769">
        <v>100</v>
      </c>
      <c r="J4769">
        <v>0</v>
      </c>
      <c r="K4769">
        <v>0</v>
      </c>
      <c r="L4769">
        <v>1168</v>
      </c>
      <c r="M4769">
        <v>1168</v>
      </c>
      <c r="N4769" t="s">
        <v>20</v>
      </c>
      <c r="O4769" t="s">
        <v>15994</v>
      </c>
      <c r="P4769" t="s">
        <v>28</v>
      </c>
      <c r="Q4769" t="s">
        <v>34233</v>
      </c>
      <c r="R4769" t="s">
        <v>34233</v>
      </c>
      <c r="S4769" t="s">
        <v>32628</v>
      </c>
      <c r="T4769" t="s">
        <v>34357</v>
      </c>
      <c r="U4769" t="s">
        <v>32634</v>
      </c>
      <c r="V4769" t="s">
        <v>33091</v>
      </c>
      <c r="W4769">
        <v>300</v>
      </c>
      <c r="X4769">
        <v>2</v>
      </c>
      <c r="Y4769" t="s">
        <v>32661</v>
      </c>
      <c r="AA4769">
        <v>9</v>
      </c>
      <c r="AB4769">
        <v>30</v>
      </c>
      <c r="AC4769">
        <v>1</v>
      </c>
      <c r="AD4769" t="str">
        <f t="shared" si="732"/>
        <v/>
      </c>
      <c r="AE4769" t="str">
        <f t="shared" si="735"/>
        <v/>
      </c>
      <c r="AF4769" t="str">
        <f t="shared" si="733"/>
        <v/>
      </c>
      <c r="AG4769">
        <f t="shared" si="734"/>
        <v>1</v>
      </c>
      <c r="AH4769">
        <f t="shared" si="730"/>
        <v>2.8</v>
      </c>
      <c r="AI4769">
        <v>0.14499999999999999</v>
      </c>
      <c r="AJ4769">
        <f t="shared" si="728"/>
        <v>0.40599999999999997</v>
      </c>
      <c r="AK4769" t="str">
        <f t="shared" si="731"/>
        <v/>
      </c>
      <c r="AL4769" t="str">
        <f t="shared" si="729"/>
        <v/>
      </c>
    </row>
    <row r="4770" spans="1:39" x14ac:dyDescent="0.2">
      <c r="A4770" t="s">
        <v>15995</v>
      </c>
      <c r="B4770" t="s">
        <v>58</v>
      </c>
      <c r="C4770" t="s">
        <v>15996</v>
      </c>
      <c r="D4770" s="1">
        <v>37442</v>
      </c>
      <c r="E4770" s="1">
        <v>43456</v>
      </c>
      <c r="F4770" t="s">
        <v>19</v>
      </c>
      <c r="I4770">
        <v>100</v>
      </c>
      <c r="J4770">
        <v>0</v>
      </c>
      <c r="K4770">
        <v>0</v>
      </c>
      <c r="L4770">
        <v>1028</v>
      </c>
      <c r="M4770">
        <v>1028</v>
      </c>
      <c r="N4770" t="s">
        <v>20</v>
      </c>
      <c r="O4770" t="s">
        <v>15997</v>
      </c>
      <c r="P4770" t="s">
        <v>28</v>
      </c>
      <c r="Q4770" t="s">
        <v>34233</v>
      </c>
      <c r="R4770" t="s">
        <v>34233</v>
      </c>
      <c r="S4770" t="s">
        <v>32628</v>
      </c>
      <c r="T4770" t="s">
        <v>34349</v>
      </c>
      <c r="U4770" t="s">
        <v>32634</v>
      </c>
      <c r="V4770" t="s">
        <v>33091</v>
      </c>
      <c r="W4770">
        <v>250</v>
      </c>
      <c r="X4770">
        <v>2</v>
      </c>
      <c r="Y4770" t="s">
        <v>32661</v>
      </c>
      <c r="AA4770">
        <v>9</v>
      </c>
      <c r="AB4770">
        <v>25</v>
      </c>
      <c r="AC4770">
        <v>1</v>
      </c>
      <c r="AD4770" t="str">
        <f t="shared" si="732"/>
        <v/>
      </c>
      <c r="AE4770" t="str">
        <f t="shared" si="735"/>
        <v/>
      </c>
      <c r="AF4770" t="str">
        <f t="shared" si="733"/>
        <v/>
      </c>
      <c r="AG4770">
        <f t="shared" si="734"/>
        <v>1</v>
      </c>
      <c r="AH4770">
        <f t="shared" si="730"/>
        <v>2.8</v>
      </c>
      <c r="AI4770">
        <v>0.14499999999999999</v>
      </c>
      <c r="AJ4770">
        <f t="shared" si="728"/>
        <v>0.40599999999999997</v>
      </c>
      <c r="AK4770" t="str">
        <f t="shared" si="731"/>
        <v/>
      </c>
      <c r="AL4770" t="str">
        <f t="shared" si="729"/>
        <v/>
      </c>
    </row>
    <row r="4771" spans="1:39" x14ac:dyDescent="0.2">
      <c r="A4771" t="s">
        <v>15998</v>
      </c>
      <c r="B4771" t="s">
        <v>58</v>
      </c>
      <c r="C4771" t="s">
        <v>15999</v>
      </c>
      <c r="D4771" s="1">
        <v>37442</v>
      </c>
      <c r="E4771" s="1">
        <v>43456</v>
      </c>
      <c r="F4771" t="s">
        <v>19</v>
      </c>
      <c r="I4771">
        <v>100</v>
      </c>
      <c r="J4771">
        <v>0</v>
      </c>
      <c r="K4771">
        <v>0</v>
      </c>
      <c r="L4771">
        <v>1002</v>
      </c>
      <c r="M4771">
        <v>1002</v>
      </c>
      <c r="N4771" t="s">
        <v>20</v>
      </c>
      <c r="O4771" t="s">
        <v>16000</v>
      </c>
      <c r="P4771" t="s">
        <v>28</v>
      </c>
      <c r="Q4771" t="s">
        <v>34233</v>
      </c>
      <c r="R4771" t="s">
        <v>34233</v>
      </c>
      <c r="S4771" t="s">
        <v>32628</v>
      </c>
      <c r="T4771" t="s">
        <v>34349</v>
      </c>
      <c r="U4771" t="s">
        <v>32634</v>
      </c>
      <c r="V4771" t="s">
        <v>33091</v>
      </c>
      <c r="W4771">
        <v>250</v>
      </c>
      <c r="X4771">
        <v>2</v>
      </c>
      <c r="Y4771" t="s">
        <v>32661</v>
      </c>
      <c r="AA4771">
        <v>9</v>
      </c>
      <c r="AB4771">
        <v>25</v>
      </c>
      <c r="AC4771">
        <v>1</v>
      </c>
      <c r="AD4771" t="str">
        <f t="shared" si="732"/>
        <v/>
      </c>
      <c r="AE4771" t="str">
        <f t="shared" si="735"/>
        <v/>
      </c>
      <c r="AF4771" t="str">
        <f t="shared" si="733"/>
        <v/>
      </c>
      <c r="AG4771">
        <f t="shared" si="734"/>
        <v>1</v>
      </c>
      <c r="AH4771">
        <f t="shared" si="730"/>
        <v>2.8</v>
      </c>
      <c r="AI4771">
        <v>0.14499999999999999</v>
      </c>
      <c r="AJ4771">
        <f t="shared" si="728"/>
        <v>0.40599999999999997</v>
      </c>
      <c r="AK4771" t="str">
        <f t="shared" si="731"/>
        <v/>
      </c>
      <c r="AL4771" t="str">
        <f t="shared" si="729"/>
        <v/>
      </c>
    </row>
    <row r="4772" spans="1:39" x14ac:dyDescent="0.2">
      <c r="A4772" t="s">
        <v>28361</v>
      </c>
      <c r="B4772" t="s">
        <v>58</v>
      </c>
      <c r="C4772" t="s">
        <v>28362</v>
      </c>
      <c r="D4772" s="1">
        <v>43123</v>
      </c>
      <c r="E4772" s="1">
        <v>44546</v>
      </c>
      <c r="F4772" t="s">
        <v>19</v>
      </c>
      <c r="I4772">
        <v>100</v>
      </c>
      <c r="J4772">
        <v>0</v>
      </c>
      <c r="K4772">
        <v>0</v>
      </c>
      <c r="L4772">
        <v>1334</v>
      </c>
      <c r="M4772">
        <v>1334</v>
      </c>
      <c r="N4772" t="s">
        <v>20</v>
      </c>
      <c r="O4772" t="s">
        <v>28363</v>
      </c>
      <c r="P4772" t="s">
        <v>28</v>
      </c>
      <c r="Q4772" t="s">
        <v>34234</v>
      </c>
      <c r="R4772" t="s">
        <v>33762</v>
      </c>
      <c r="S4772" t="s">
        <v>33942</v>
      </c>
      <c r="T4772" t="s">
        <v>34233</v>
      </c>
      <c r="U4772" t="s">
        <v>32634</v>
      </c>
      <c r="V4772" t="s">
        <v>33092</v>
      </c>
      <c r="W4772">
        <v>267</v>
      </c>
      <c r="X4772">
        <v>2</v>
      </c>
      <c r="Y4772" t="s">
        <v>32661</v>
      </c>
      <c r="Z4772">
        <v>400</v>
      </c>
      <c r="AA4772">
        <v>8.5</v>
      </c>
      <c r="AC4772">
        <v>1</v>
      </c>
      <c r="AD4772" t="str">
        <f t="shared" si="732"/>
        <v/>
      </c>
      <c r="AE4772">
        <f t="shared" si="735"/>
        <v>1</v>
      </c>
      <c r="AF4772" t="str">
        <f t="shared" si="733"/>
        <v/>
      </c>
      <c r="AG4772" t="str">
        <f t="shared" si="734"/>
        <v/>
      </c>
      <c r="AH4772" t="str">
        <f t="shared" si="730"/>
        <v/>
      </c>
      <c r="AI4772">
        <v>0.14499999999999999</v>
      </c>
      <c r="AJ4772" t="str">
        <f t="shared" si="728"/>
        <v/>
      </c>
      <c r="AK4772">
        <f t="shared" si="731"/>
        <v>2.8</v>
      </c>
      <c r="AL4772">
        <f t="shared" si="729"/>
        <v>0.40599999999999997</v>
      </c>
    </row>
    <row r="4773" spans="1:39" x14ac:dyDescent="0.2">
      <c r="A4773" t="s">
        <v>16001</v>
      </c>
      <c r="B4773" t="s">
        <v>58</v>
      </c>
      <c r="C4773" t="s">
        <v>16002</v>
      </c>
      <c r="D4773" s="1">
        <v>37442</v>
      </c>
      <c r="E4773" s="1">
        <v>43456</v>
      </c>
      <c r="F4773" t="s">
        <v>19</v>
      </c>
      <c r="I4773">
        <v>100</v>
      </c>
      <c r="J4773">
        <v>0</v>
      </c>
      <c r="K4773">
        <v>0</v>
      </c>
      <c r="L4773">
        <v>1003</v>
      </c>
      <c r="M4773">
        <v>1003</v>
      </c>
      <c r="N4773" t="s">
        <v>20</v>
      </c>
      <c r="O4773" t="s">
        <v>16003</v>
      </c>
      <c r="P4773" t="s">
        <v>28</v>
      </c>
      <c r="Q4773" t="s">
        <v>34233</v>
      </c>
      <c r="R4773" t="s">
        <v>34233</v>
      </c>
      <c r="S4773" t="s">
        <v>33797</v>
      </c>
      <c r="T4773" t="s">
        <v>34366</v>
      </c>
      <c r="U4773" t="s">
        <v>32634</v>
      </c>
      <c r="V4773" t="s">
        <v>33091</v>
      </c>
      <c r="W4773">
        <v>250</v>
      </c>
      <c r="X4773">
        <v>2</v>
      </c>
      <c r="Y4773" t="s">
        <v>32661</v>
      </c>
      <c r="AA4773">
        <v>9</v>
      </c>
      <c r="AB4773">
        <v>25</v>
      </c>
      <c r="AC4773">
        <v>1</v>
      </c>
      <c r="AD4773" t="str">
        <f t="shared" si="732"/>
        <v/>
      </c>
      <c r="AE4773" t="str">
        <f t="shared" si="735"/>
        <v/>
      </c>
      <c r="AF4773" t="str">
        <f t="shared" si="733"/>
        <v/>
      </c>
      <c r="AG4773">
        <f t="shared" si="734"/>
        <v>1</v>
      </c>
      <c r="AH4773">
        <f t="shared" si="730"/>
        <v>2.8</v>
      </c>
      <c r="AI4773">
        <v>0.14499999999999999</v>
      </c>
      <c r="AJ4773">
        <f t="shared" si="728"/>
        <v>0.40599999999999997</v>
      </c>
      <c r="AK4773" t="str">
        <f t="shared" si="731"/>
        <v/>
      </c>
      <c r="AL4773" t="str">
        <f t="shared" si="729"/>
        <v/>
      </c>
    </row>
    <row r="4774" spans="1:39" x14ac:dyDescent="0.2">
      <c r="A4774" t="s">
        <v>16034</v>
      </c>
      <c r="B4774" t="s">
        <v>58</v>
      </c>
      <c r="C4774" t="s">
        <v>16035</v>
      </c>
      <c r="D4774" s="1">
        <v>37442</v>
      </c>
      <c r="E4774" s="1">
        <v>43547</v>
      </c>
      <c r="F4774" t="s">
        <v>19</v>
      </c>
      <c r="I4774">
        <v>100</v>
      </c>
      <c r="J4774">
        <v>0</v>
      </c>
      <c r="K4774">
        <v>0</v>
      </c>
      <c r="L4774">
        <v>1515</v>
      </c>
      <c r="M4774">
        <v>1515</v>
      </c>
      <c r="N4774" t="s">
        <v>20</v>
      </c>
      <c r="O4774" t="s">
        <v>16036</v>
      </c>
      <c r="P4774" t="s">
        <v>28</v>
      </c>
      <c r="Q4774" t="s">
        <v>34233</v>
      </c>
      <c r="R4774" t="s">
        <v>34233</v>
      </c>
      <c r="S4774" t="s">
        <v>33797</v>
      </c>
      <c r="T4774" t="s">
        <v>34349</v>
      </c>
      <c r="U4774" t="s">
        <v>32634</v>
      </c>
      <c r="V4774" t="s">
        <v>33091</v>
      </c>
      <c r="W4774">
        <v>300</v>
      </c>
      <c r="X4774">
        <v>3</v>
      </c>
      <c r="Y4774" t="s">
        <v>32665</v>
      </c>
      <c r="AA4774">
        <v>12</v>
      </c>
      <c r="AB4774">
        <v>30</v>
      </c>
      <c r="AC4774">
        <v>1</v>
      </c>
      <c r="AD4774" t="str">
        <f t="shared" si="732"/>
        <v/>
      </c>
      <c r="AE4774" t="str">
        <f t="shared" si="735"/>
        <v/>
      </c>
      <c r="AF4774" t="str">
        <f t="shared" si="733"/>
        <v/>
      </c>
      <c r="AG4774">
        <f t="shared" si="734"/>
        <v>1</v>
      </c>
      <c r="AH4774">
        <f t="shared" si="730"/>
        <v>2.8</v>
      </c>
      <c r="AI4774">
        <v>0.14499999999999999</v>
      </c>
      <c r="AJ4774">
        <f t="shared" si="728"/>
        <v>0.40599999999999997</v>
      </c>
      <c r="AK4774" t="str">
        <f t="shared" si="731"/>
        <v/>
      </c>
      <c r="AL4774" t="str">
        <f t="shared" si="729"/>
        <v/>
      </c>
    </row>
    <row r="4775" spans="1:39" x14ac:dyDescent="0.2">
      <c r="A4775" t="s">
        <v>16013</v>
      </c>
      <c r="B4775" t="s">
        <v>58</v>
      </c>
      <c r="C4775" t="s">
        <v>16014</v>
      </c>
      <c r="D4775" s="1">
        <v>37442</v>
      </c>
      <c r="E4775" s="1">
        <v>43547</v>
      </c>
      <c r="F4775" t="s">
        <v>19</v>
      </c>
      <c r="I4775">
        <v>100</v>
      </c>
      <c r="J4775">
        <v>0</v>
      </c>
      <c r="K4775">
        <v>0</v>
      </c>
      <c r="L4775">
        <v>1024</v>
      </c>
      <c r="M4775">
        <v>1024</v>
      </c>
      <c r="N4775" t="s">
        <v>20</v>
      </c>
      <c r="O4775" t="s">
        <v>16015</v>
      </c>
      <c r="P4775" t="s">
        <v>28</v>
      </c>
      <c r="Q4775" t="s">
        <v>34233</v>
      </c>
      <c r="R4775" t="s">
        <v>34233</v>
      </c>
      <c r="S4775" t="s">
        <v>32628</v>
      </c>
      <c r="T4775" t="s">
        <v>34357</v>
      </c>
      <c r="U4775" t="s">
        <v>32634</v>
      </c>
      <c r="V4775" t="s">
        <v>33091</v>
      </c>
      <c r="W4775">
        <v>250</v>
      </c>
      <c r="X4775">
        <v>2</v>
      </c>
      <c r="Y4775" t="s">
        <v>32661</v>
      </c>
      <c r="AA4775">
        <v>9</v>
      </c>
      <c r="AB4775">
        <v>25</v>
      </c>
      <c r="AC4775">
        <v>1</v>
      </c>
      <c r="AD4775" t="str">
        <f t="shared" si="732"/>
        <v/>
      </c>
      <c r="AE4775" t="str">
        <f t="shared" si="735"/>
        <v/>
      </c>
      <c r="AF4775" t="str">
        <f t="shared" si="733"/>
        <v/>
      </c>
      <c r="AG4775">
        <f t="shared" si="734"/>
        <v>1</v>
      </c>
      <c r="AH4775">
        <f t="shared" si="730"/>
        <v>2.8</v>
      </c>
      <c r="AI4775">
        <v>0.14499999999999999</v>
      </c>
      <c r="AJ4775">
        <f t="shared" si="728"/>
        <v>0.40599999999999997</v>
      </c>
      <c r="AK4775" t="str">
        <f t="shared" si="731"/>
        <v/>
      </c>
      <c r="AL4775" t="str">
        <f t="shared" si="729"/>
        <v/>
      </c>
    </row>
    <row r="4776" spans="1:39" x14ac:dyDescent="0.2">
      <c r="A4776" t="s">
        <v>16037</v>
      </c>
      <c r="B4776" t="s">
        <v>58</v>
      </c>
      <c r="C4776" t="s">
        <v>16038</v>
      </c>
      <c r="D4776" s="1">
        <v>37442</v>
      </c>
      <c r="E4776" s="1">
        <v>43547</v>
      </c>
      <c r="F4776" t="s">
        <v>19</v>
      </c>
      <c r="I4776">
        <v>100</v>
      </c>
      <c r="J4776">
        <v>0</v>
      </c>
      <c r="K4776">
        <v>0</v>
      </c>
      <c r="L4776">
        <v>2185</v>
      </c>
      <c r="M4776">
        <v>2185</v>
      </c>
      <c r="N4776" t="s">
        <v>20</v>
      </c>
      <c r="O4776" t="s">
        <v>16039</v>
      </c>
      <c r="P4776" t="s">
        <v>28</v>
      </c>
      <c r="Q4776" t="s">
        <v>34233</v>
      </c>
      <c r="R4776" t="s">
        <v>34233</v>
      </c>
      <c r="S4776" t="s">
        <v>32628</v>
      </c>
      <c r="T4776" t="s">
        <v>34349</v>
      </c>
      <c r="U4776" t="s">
        <v>32634</v>
      </c>
      <c r="V4776" t="s">
        <v>33091</v>
      </c>
      <c r="W4776">
        <v>350</v>
      </c>
      <c r="X4776">
        <v>3</v>
      </c>
      <c r="Y4776" t="s">
        <v>32914</v>
      </c>
      <c r="AA4776">
        <v>12</v>
      </c>
      <c r="AB4776">
        <v>35</v>
      </c>
      <c r="AC4776">
        <v>1</v>
      </c>
      <c r="AD4776" t="str">
        <f t="shared" si="732"/>
        <v/>
      </c>
      <c r="AE4776" t="str">
        <f t="shared" si="735"/>
        <v/>
      </c>
      <c r="AF4776" t="str">
        <f t="shared" si="733"/>
        <v/>
      </c>
      <c r="AG4776">
        <f t="shared" si="734"/>
        <v>1</v>
      </c>
      <c r="AH4776">
        <f t="shared" si="730"/>
        <v>2.8</v>
      </c>
      <c r="AI4776">
        <v>0.14499999999999999</v>
      </c>
      <c r="AJ4776">
        <f t="shared" si="728"/>
        <v>0.40599999999999997</v>
      </c>
      <c r="AK4776" t="str">
        <f t="shared" si="731"/>
        <v/>
      </c>
      <c r="AL4776" t="str">
        <f t="shared" si="729"/>
        <v/>
      </c>
    </row>
    <row r="4777" spans="1:39" x14ac:dyDescent="0.2">
      <c r="A4777" t="s">
        <v>16019</v>
      </c>
      <c r="B4777" t="s">
        <v>58</v>
      </c>
      <c r="C4777" t="s">
        <v>16020</v>
      </c>
      <c r="D4777" s="1">
        <v>37442</v>
      </c>
      <c r="E4777" s="1">
        <v>43547</v>
      </c>
      <c r="F4777" t="s">
        <v>19</v>
      </c>
      <c r="I4777">
        <v>100</v>
      </c>
      <c r="J4777">
        <v>0</v>
      </c>
      <c r="K4777">
        <v>0</v>
      </c>
      <c r="L4777">
        <v>1002</v>
      </c>
      <c r="M4777">
        <v>1002</v>
      </c>
      <c r="N4777" t="s">
        <v>20</v>
      </c>
      <c r="O4777" t="s">
        <v>16021</v>
      </c>
      <c r="P4777" t="s">
        <v>28</v>
      </c>
      <c r="Q4777" t="s">
        <v>34233</v>
      </c>
      <c r="R4777" t="s">
        <v>34233</v>
      </c>
      <c r="S4777" t="s">
        <v>32628</v>
      </c>
      <c r="T4777" t="s">
        <v>34349</v>
      </c>
      <c r="U4777" t="s">
        <v>32634</v>
      </c>
      <c r="V4777" t="s">
        <v>33091</v>
      </c>
      <c r="W4777">
        <v>250</v>
      </c>
      <c r="X4777">
        <v>2</v>
      </c>
      <c r="Y4777" t="s">
        <v>32661</v>
      </c>
      <c r="AA4777">
        <v>9</v>
      </c>
      <c r="AB4777">
        <v>25</v>
      </c>
      <c r="AC4777">
        <v>1</v>
      </c>
      <c r="AD4777" t="str">
        <f t="shared" si="732"/>
        <v/>
      </c>
      <c r="AE4777" t="str">
        <f t="shared" si="735"/>
        <v/>
      </c>
      <c r="AF4777" t="str">
        <f t="shared" si="733"/>
        <v/>
      </c>
      <c r="AG4777">
        <f t="shared" si="734"/>
        <v>1</v>
      </c>
      <c r="AH4777">
        <f t="shared" si="730"/>
        <v>2.8</v>
      </c>
      <c r="AI4777">
        <v>0.14499999999999999</v>
      </c>
      <c r="AJ4777">
        <f t="shared" si="728"/>
        <v>0.40599999999999997</v>
      </c>
      <c r="AK4777" t="str">
        <f t="shared" si="731"/>
        <v/>
      </c>
      <c r="AL4777" t="str">
        <f t="shared" si="729"/>
        <v/>
      </c>
    </row>
    <row r="4778" spans="1:39" x14ac:dyDescent="0.2">
      <c r="A4778" t="s">
        <v>16022</v>
      </c>
      <c r="B4778" t="s">
        <v>58</v>
      </c>
      <c r="C4778" t="s">
        <v>16023</v>
      </c>
      <c r="D4778" s="1">
        <v>37442</v>
      </c>
      <c r="E4778" s="1">
        <v>43547</v>
      </c>
      <c r="F4778" t="s">
        <v>19</v>
      </c>
      <c r="I4778">
        <v>100</v>
      </c>
      <c r="J4778">
        <v>0</v>
      </c>
      <c r="K4778">
        <v>0</v>
      </c>
      <c r="L4778">
        <v>1060</v>
      </c>
      <c r="M4778">
        <v>1060</v>
      </c>
      <c r="N4778" t="s">
        <v>20</v>
      </c>
      <c r="O4778" t="s">
        <v>16024</v>
      </c>
      <c r="P4778" t="s">
        <v>28</v>
      </c>
      <c r="Q4778" t="s">
        <v>34233</v>
      </c>
      <c r="R4778" t="s">
        <v>34233</v>
      </c>
      <c r="S4778" t="s">
        <v>32628</v>
      </c>
      <c r="T4778" t="s">
        <v>34357</v>
      </c>
      <c r="U4778" t="s">
        <v>32634</v>
      </c>
      <c r="V4778" t="s">
        <v>33091</v>
      </c>
      <c r="W4778">
        <v>250</v>
      </c>
      <c r="X4778">
        <v>2</v>
      </c>
      <c r="Y4778" t="s">
        <v>32661</v>
      </c>
      <c r="AA4778">
        <v>9</v>
      </c>
      <c r="AB4778">
        <v>25</v>
      </c>
      <c r="AC4778">
        <v>1</v>
      </c>
      <c r="AD4778" t="str">
        <f t="shared" si="732"/>
        <v/>
      </c>
      <c r="AE4778" t="str">
        <f t="shared" si="735"/>
        <v/>
      </c>
      <c r="AF4778" t="str">
        <f t="shared" si="733"/>
        <v/>
      </c>
      <c r="AG4778">
        <f t="shared" si="734"/>
        <v>1</v>
      </c>
      <c r="AH4778">
        <f t="shared" si="730"/>
        <v>2.8</v>
      </c>
      <c r="AI4778">
        <v>0.14499999999999999</v>
      </c>
      <c r="AJ4778">
        <f t="shared" ref="AJ4778:AJ4841" si="736">IF(COUNTBLANK(AH4778),"",AH4778*AI4778)</f>
        <v>0.40599999999999997</v>
      </c>
      <c r="AK4778" t="str">
        <f t="shared" si="731"/>
        <v/>
      </c>
      <c r="AL4778" t="str">
        <f t="shared" si="729"/>
        <v/>
      </c>
    </row>
    <row r="4779" spans="1:39" s="18" customFormat="1" x14ac:dyDescent="0.2">
      <c r="A4779" s="18" t="s">
        <v>16025</v>
      </c>
      <c r="B4779" s="18" t="s">
        <v>58</v>
      </c>
      <c r="C4779" s="18" t="s">
        <v>16026</v>
      </c>
      <c r="D4779" s="19">
        <v>37442</v>
      </c>
      <c r="E4779" s="19">
        <v>44546</v>
      </c>
      <c r="F4779" s="18" t="s">
        <v>19</v>
      </c>
      <c r="I4779" s="18">
        <v>100</v>
      </c>
      <c r="J4779" s="18">
        <v>0</v>
      </c>
      <c r="K4779" s="18">
        <v>0</v>
      </c>
      <c r="L4779" s="18">
        <v>1225</v>
      </c>
      <c r="M4779" s="18">
        <v>1225</v>
      </c>
      <c r="N4779" s="18" t="s">
        <v>20</v>
      </c>
      <c r="O4779" s="18" t="s">
        <v>16027</v>
      </c>
      <c r="P4779" s="18" t="s">
        <v>28</v>
      </c>
      <c r="Q4779" s="18" t="s">
        <v>34234</v>
      </c>
      <c r="R4779" s="18" t="s">
        <v>33762</v>
      </c>
      <c r="S4779" s="18" t="s">
        <v>33942</v>
      </c>
      <c r="T4779" s="18" t="s">
        <v>34357</v>
      </c>
      <c r="U4779" s="18" t="s">
        <v>32634</v>
      </c>
      <c r="V4779" s="18" t="s">
        <v>33091</v>
      </c>
      <c r="W4779" s="18">
        <v>300</v>
      </c>
      <c r="X4779" s="18">
        <v>2</v>
      </c>
      <c r="Y4779" s="18" t="s">
        <v>32661</v>
      </c>
      <c r="AA4779" s="18">
        <v>9</v>
      </c>
      <c r="AB4779" s="18">
        <v>30</v>
      </c>
      <c r="AC4779" s="18">
        <v>1</v>
      </c>
      <c r="AD4779" s="18" t="str">
        <f t="shared" si="732"/>
        <v/>
      </c>
      <c r="AE4779" s="18">
        <f t="shared" si="735"/>
        <v>1</v>
      </c>
      <c r="AF4779" s="18" t="str">
        <f t="shared" si="733"/>
        <v/>
      </c>
      <c r="AG4779" s="18" t="str">
        <f t="shared" si="734"/>
        <v/>
      </c>
      <c r="AH4779" s="18" t="str">
        <f t="shared" si="730"/>
        <v/>
      </c>
      <c r="AI4779" s="18">
        <v>0.14499999999999999</v>
      </c>
      <c r="AJ4779" s="18" t="str">
        <f t="shared" si="736"/>
        <v/>
      </c>
      <c r="AK4779" s="18">
        <f t="shared" si="731"/>
        <v>2.8</v>
      </c>
      <c r="AL4779" s="18">
        <f t="shared" ref="AL4779:AL4842" si="737">IF(COUNTBLANK(AK4779),"",AK4779*AI4779)</f>
        <v>0.40599999999999997</v>
      </c>
      <c r="AM4779" s="18" t="s">
        <v>34814</v>
      </c>
    </row>
    <row r="4780" spans="1:39" x14ac:dyDescent="0.2">
      <c r="A4780" t="s">
        <v>15938</v>
      </c>
      <c r="B4780" t="s">
        <v>58</v>
      </c>
      <c r="C4780" t="s">
        <v>15939</v>
      </c>
      <c r="D4780" s="1">
        <v>37442</v>
      </c>
      <c r="E4780" s="1">
        <v>44546</v>
      </c>
      <c r="F4780" t="s">
        <v>889</v>
      </c>
      <c r="I4780">
        <v>100</v>
      </c>
      <c r="J4780">
        <v>0</v>
      </c>
      <c r="K4780">
        <v>0</v>
      </c>
      <c r="L4780">
        <v>1001</v>
      </c>
      <c r="M4780">
        <v>1001</v>
      </c>
      <c r="N4780" t="s">
        <v>20</v>
      </c>
      <c r="O4780" t="s">
        <v>15940</v>
      </c>
      <c r="P4780" t="s">
        <v>28</v>
      </c>
      <c r="Q4780" t="s">
        <v>34233</v>
      </c>
      <c r="R4780" t="s">
        <v>34233</v>
      </c>
      <c r="S4780" t="s">
        <v>33942</v>
      </c>
      <c r="T4780" t="s">
        <v>34233</v>
      </c>
      <c r="V4780" t="s">
        <v>33093</v>
      </c>
      <c r="AD4780" t="str">
        <f t="shared" si="732"/>
        <v/>
      </c>
      <c r="AE4780" t="str">
        <f t="shared" si="735"/>
        <v/>
      </c>
      <c r="AF4780" t="str">
        <f t="shared" si="733"/>
        <v/>
      </c>
      <c r="AG4780" t="str">
        <f t="shared" si="734"/>
        <v/>
      </c>
      <c r="AH4780" t="str">
        <f t="shared" si="730"/>
        <v/>
      </c>
      <c r="AI4780">
        <v>0.14499999999999999</v>
      </c>
      <c r="AJ4780" t="str">
        <f t="shared" si="736"/>
        <v/>
      </c>
      <c r="AK4780" t="str">
        <f t="shared" si="731"/>
        <v/>
      </c>
      <c r="AL4780" t="str">
        <f t="shared" si="737"/>
        <v/>
      </c>
      <c r="AM4780" t="s">
        <v>34210</v>
      </c>
    </row>
    <row r="4781" spans="1:39" x14ac:dyDescent="0.2">
      <c r="A4781" t="s">
        <v>15941</v>
      </c>
      <c r="B4781" t="s">
        <v>58</v>
      </c>
      <c r="C4781" t="s">
        <v>15942</v>
      </c>
      <c r="D4781" s="1">
        <v>37442</v>
      </c>
      <c r="E4781" s="1">
        <v>44546</v>
      </c>
      <c r="F4781" t="s">
        <v>889</v>
      </c>
      <c r="I4781">
        <v>100</v>
      </c>
      <c r="J4781">
        <v>0</v>
      </c>
      <c r="K4781">
        <v>0</v>
      </c>
      <c r="L4781">
        <v>1004</v>
      </c>
      <c r="M4781">
        <v>1004</v>
      </c>
      <c r="N4781" t="s">
        <v>20</v>
      </c>
      <c r="O4781" t="s">
        <v>15943</v>
      </c>
      <c r="P4781" t="s">
        <v>28</v>
      </c>
      <c r="Q4781" t="s">
        <v>33779</v>
      </c>
      <c r="R4781">
        <v>5</v>
      </c>
      <c r="S4781" t="s">
        <v>33942</v>
      </c>
      <c r="T4781" t="s">
        <v>34233</v>
      </c>
      <c r="U4781" t="s">
        <v>32668</v>
      </c>
      <c r="V4781" t="s">
        <v>33093</v>
      </c>
      <c r="W4781">
        <v>600</v>
      </c>
      <c r="X4781">
        <v>1</v>
      </c>
      <c r="Y4781">
        <v>2</v>
      </c>
      <c r="Z4781">
        <f>W4781*X4781</f>
        <v>600</v>
      </c>
      <c r="AA4781">
        <v>7</v>
      </c>
      <c r="AD4781">
        <f t="shared" si="732"/>
        <v>600</v>
      </c>
      <c r="AE4781" t="str">
        <f t="shared" si="735"/>
        <v/>
      </c>
      <c r="AF4781" t="str">
        <f t="shared" si="733"/>
        <v/>
      </c>
      <c r="AG4781" t="str">
        <f t="shared" ref="AG4781:AG4810" si="738">IF((S4781&lt;&gt;"tühi")*(AC4781&lt;&gt;""),AC4781,"")</f>
        <v/>
      </c>
      <c r="AH4781" t="str">
        <f t="shared" si="730"/>
        <v/>
      </c>
      <c r="AI4781">
        <v>0.14499999999999999</v>
      </c>
      <c r="AJ4781" t="str">
        <f t="shared" si="736"/>
        <v/>
      </c>
      <c r="AK4781" t="str">
        <f t="shared" si="731"/>
        <v/>
      </c>
      <c r="AL4781">
        <v>5</v>
      </c>
    </row>
    <row r="4782" spans="1:39" x14ac:dyDescent="0.2">
      <c r="A4782" t="s">
        <v>15956</v>
      </c>
      <c r="B4782" t="s">
        <v>58</v>
      </c>
      <c r="C4782" t="s">
        <v>15957</v>
      </c>
      <c r="D4782" s="1">
        <v>37442</v>
      </c>
      <c r="E4782" s="1">
        <v>43456</v>
      </c>
      <c r="F4782" t="s">
        <v>19</v>
      </c>
      <c r="I4782">
        <v>100</v>
      </c>
      <c r="J4782">
        <v>0</v>
      </c>
      <c r="K4782">
        <v>0</v>
      </c>
      <c r="L4782">
        <v>1001</v>
      </c>
      <c r="M4782">
        <v>1001</v>
      </c>
      <c r="N4782" t="s">
        <v>20</v>
      </c>
      <c r="O4782" t="s">
        <v>15958</v>
      </c>
      <c r="P4782" t="s">
        <v>28</v>
      </c>
      <c r="Q4782" t="s">
        <v>34233</v>
      </c>
      <c r="R4782" t="s">
        <v>34233</v>
      </c>
      <c r="S4782" t="s">
        <v>32628</v>
      </c>
      <c r="T4782" t="s">
        <v>34357</v>
      </c>
      <c r="U4782" t="s">
        <v>32634</v>
      </c>
      <c r="V4782" t="s">
        <v>33091</v>
      </c>
      <c r="W4782">
        <v>250</v>
      </c>
      <c r="X4782">
        <v>2</v>
      </c>
      <c r="Y4782" t="s">
        <v>32661</v>
      </c>
      <c r="AA4782">
        <v>9</v>
      </c>
      <c r="AB4782">
        <v>25</v>
      </c>
      <c r="AC4782">
        <v>1</v>
      </c>
      <c r="AD4782" t="str">
        <f t="shared" si="732"/>
        <v/>
      </c>
      <c r="AE4782" t="str">
        <f t="shared" si="735"/>
        <v/>
      </c>
      <c r="AF4782" t="str">
        <f t="shared" si="733"/>
        <v/>
      </c>
      <c r="AG4782">
        <f t="shared" si="738"/>
        <v>1</v>
      </c>
      <c r="AH4782">
        <f t="shared" si="730"/>
        <v>2.8</v>
      </c>
      <c r="AI4782">
        <v>0.14499999999999999</v>
      </c>
      <c r="AJ4782">
        <f t="shared" si="736"/>
        <v>0.40599999999999997</v>
      </c>
      <c r="AK4782" t="str">
        <f t="shared" si="731"/>
        <v/>
      </c>
      <c r="AL4782" t="str">
        <f t="shared" si="737"/>
        <v/>
      </c>
    </row>
    <row r="4783" spans="1:39" x14ac:dyDescent="0.2">
      <c r="A4783" t="s">
        <v>16028</v>
      </c>
      <c r="B4783" t="s">
        <v>58</v>
      </c>
      <c r="C4783" t="s">
        <v>16029</v>
      </c>
      <c r="D4783" s="1">
        <v>37442</v>
      </c>
      <c r="E4783" s="1">
        <v>43547</v>
      </c>
      <c r="F4783" t="s">
        <v>19</v>
      </c>
      <c r="I4783">
        <v>100</v>
      </c>
      <c r="J4783">
        <v>0</v>
      </c>
      <c r="K4783">
        <v>0</v>
      </c>
      <c r="L4783">
        <v>1106</v>
      </c>
      <c r="M4783">
        <v>1106</v>
      </c>
      <c r="N4783" t="s">
        <v>20</v>
      </c>
      <c r="O4783" t="s">
        <v>16030</v>
      </c>
      <c r="P4783" t="s">
        <v>28</v>
      </c>
      <c r="Q4783" t="s">
        <v>34233</v>
      </c>
      <c r="R4783" t="s">
        <v>34233</v>
      </c>
      <c r="S4783" t="s">
        <v>33797</v>
      </c>
      <c r="T4783" t="s">
        <v>34357</v>
      </c>
      <c r="U4783" t="s">
        <v>32634</v>
      </c>
      <c r="V4783" t="s">
        <v>33091</v>
      </c>
      <c r="W4783">
        <v>250</v>
      </c>
      <c r="X4783">
        <v>2</v>
      </c>
      <c r="Y4783" t="s">
        <v>32661</v>
      </c>
      <c r="AA4783">
        <v>9</v>
      </c>
      <c r="AB4783">
        <v>25</v>
      </c>
      <c r="AC4783">
        <v>1</v>
      </c>
      <c r="AD4783" t="str">
        <f t="shared" si="732"/>
        <v/>
      </c>
      <c r="AE4783" t="str">
        <f t="shared" si="735"/>
        <v/>
      </c>
      <c r="AF4783" t="str">
        <f t="shared" si="733"/>
        <v/>
      </c>
      <c r="AG4783">
        <f t="shared" si="738"/>
        <v>1</v>
      </c>
      <c r="AH4783">
        <f t="shared" si="730"/>
        <v>2.8</v>
      </c>
      <c r="AI4783">
        <v>0.14499999999999999</v>
      </c>
      <c r="AJ4783">
        <f t="shared" si="736"/>
        <v>0.40599999999999997</v>
      </c>
      <c r="AK4783" t="str">
        <f t="shared" si="731"/>
        <v/>
      </c>
      <c r="AL4783" t="str">
        <f t="shared" si="737"/>
        <v/>
      </c>
    </row>
    <row r="4784" spans="1:39" x14ac:dyDescent="0.2">
      <c r="A4784" t="s">
        <v>16031</v>
      </c>
      <c r="B4784" t="s">
        <v>58</v>
      </c>
      <c r="C4784" t="s">
        <v>16032</v>
      </c>
      <c r="D4784" s="1">
        <v>37442</v>
      </c>
      <c r="E4784" s="1">
        <v>44546</v>
      </c>
      <c r="F4784" t="s">
        <v>19</v>
      </c>
      <c r="I4784">
        <v>100</v>
      </c>
      <c r="J4784">
        <v>0</v>
      </c>
      <c r="K4784">
        <v>0</v>
      </c>
      <c r="L4784">
        <v>1142</v>
      </c>
      <c r="M4784">
        <v>1142</v>
      </c>
      <c r="N4784" t="s">
        <v>20</v>
      </c>
      <c r="O4784" t="s">
        <v>16033</v>
      </c>
      <c r="P4784" t="s">
        <v>28</v>
      </c>
      <c r="Q4784" t="s">
        <v>34233</v>
      </c>
      <c r="R4784" t="s">
        <v>34233</v>
      </c>
      <c r="S4784" t="s">
        <v>33797</v>
      </c>
      <c r="T4784" t="s">
        <v>34357</v>
      </c>
      <c r="U4784" t="s">
        <v>32634</v>
      </c>
      <c r="V4784" t="s">
        <v>33091</v>
      </c>
      <c r="W4784">
        <v>250</v>
      </c>
      <c r="X4784">
        <v>2</v>
      </c>
      <c r="Y4784" t="s">
        <v>32661</v>
      </c>
      <c r="AA4784">
        <v>9</v>
      </c>
      <c r="AB4784">
        <v>25</v>
      </c>
      <c r="AC4784">
        <v>1</v>
      </c>
      <c r="AD4784" t="str">
        <f t="shared" si="732"/>
        <v/>
      </c>
      <c r="AE4784" t="str">
        <f t="shared" si="735"/>
        <v/>
      </c>
      <c r="AF4784" t="str">
        <f t="shared" si="733"/>
        <v/>
      </c>
      <c r="AG4784">
        <f t="shared" si="738"/>
        <v>1</v>
      </c>
      <c r="AH4784">
        <f t="shared" ref="AH4784:AH4847" si="739">IF(AG4784="","",AG4784*2.8)</f>
        <v>2.8</v>
      </c>
      <c r="AI4784">
        <v>0.14499999999999999</v>
      </c>
      <c r="AJ4784">
        <f t="shared" si="736"/>
        <v>0.40599999999999997</v>
      </c>
      <c r="AK4784" t="str">
        <f t="shared" ref="AK4784:AK4847" si="740">IF(AE4784="","",AE4784*2.8)</f>
        <v/>
      </c>
      <c r="AL4784" t="str">
        <f t="shared" si="737"/>
        <v/>
      </c>
    </row>
    <row r="4785" spans="1:38" x14ac:dyDescent="0.2">
      <c r="A4785" t="s">
        <v>15959</v>
      </c>
      <c r="B4785" t="s">
        <v>58</v>
      </c>
      <c r="C4785" t="s">
        <v>15960</v>
      </c>
      <c r="D4785" s="1">
        <v>37442</v>
      </c>
      <c r="E4785" s="1">
        <v>43456</v>
      </c>
      <c r="F4785" t="s">
        <v>19</v>
      </c>
      <c r="I4785">
        <v>100</v>
      </c>
      <c r="J4785">
        <v>0</v>
      </c>
      <c r="K4785">
        <v>0</v>
      </c>
      <c r="L4785">
        <v>1001</v>
      </c>
      <c r="M4785">
        <v>1001</v>
      </c>
      <c r="N4785" t="s">
        <v>20</v>
      </c>
      <c r="O4785" t="s">
        <v>15961</v>
      </c>
      <c r="P4785" t="s">
        <v>28</v>
      </c>
      <c r="Q4785" t="s">
        <v>34233</v>
      </c>
      <c r="R4785" t="s">
        <v>34233</v>
      </c>
      <c r="S4785" t="s">
        <v>32628</v>
      </c>
      <c r="T4785" t="s">
        <v>34357</v>
      </c>
      <c r="U4785" t="s">
        <v>32634</v>
      </c>
      <c r="V4785" t="s">
        <v>33091</v>
      </c>
      <c r="W4785">
        <v>250</v>
      </c>
      <c r="X4785">
        <v>2</v>
      </c>
      <c r="Y4785" t="s">
        <v>32661</v>
      </c>
      <c r="AA4785">
        <v>9</v>
      </c>
      <c r="AB4785">
        <v>25</v>
      </c>
      <c r="AC4785">
        <v>1</v>
      </c>
      <c r="AD4785" t="str">
        <f t="shared" si="732"/>
        <v/>
      </c>
      <c r="AE4785" t="str">
        <f t="shared" si="735"/>
        <v/>
      </c>
      <c r="AF4785" t="str">
        <f t="shared" si="733"/>
        <v/>
      </c>
      <c r="AG4785">
        <f t="shared" si="738"/>
        <v>1</v>
      </c>
      <c r="AH4785">
        <f t="shared" si="739"/>
        <v>2.8</v>
      </c>
      <c r="AI4785">
        <v>0.14499999999999999</v>
      </c>
      <c r="AJ4785">
        <f t="shared" si="736"/>
        <v>0.40599999999999997</v>
      </c>
      <c r="AK4785" t="str">
        <f t="shared" si="740"/>
        <v/>
      </c>
      <c r="AL4785" t="str">
        <f t="shared" si="737"/>
        <v/>
      </c>
    </row>
    <row r="4786" spans="1:38" x14ac:dyDescent="0.2">
      <c r="A4786" t="s">
        <v>15962</v>
      </c>
      <c r="B4786" t="s">
        <v>58</v>
      </c>
      <c r="C4786" t="s">
        <v>15963</v>
      </c>
      <c r="D4786" s="1">
        <v>37442</v>
      </c>
      <c r="E4786" s="1">
        <v>43456</v>
      </c>
      <c r="F4786" t="s">
        <v>19</v>
      </c>
      <c r="I4786">
        <v>100</v>
      </c>
      <c r="J4786">
        <v>0</v>
      </c>
      <c r="K4786">
        <v>0</v>
      </c>
      <c r="L4786">
        <v>1131</v>
      </c>
      <c r="M4786">
        <v>1131</v>
      </c>
      <c r="N4786" t="s">
        <v>20</v>
      </c>
      <c r="O4786" t="s">
        <v>15964</v>
      </c>
      <c r="P4786" t="s">
        <v>28</v>
      </c>
      <c r="Q4786" t="s">
        <v>34233</v>
      </c>
      <c r="R4786" t="s">
        <v>34233</v>
      </c>
      <c r="S4786" t="s">
        <v>32628</v>
      </c>
      <c r="T4786" t="s">
        <v>34357</v>
      </c>
      <c r="U4786" t="s">
        <v>32634</v>
      </c>
      <c r="V4786" t="s">
        <v>33091</v>
      </c>
      <c r="W4786">
        <v>250</v>
      </c>
      <c r="X4786">
        <v>2</v>
      </c>
      <c r="Y4786" t="s">
        <v>32661</v>
      </c>
      <c r="AA4786">
        <v>9</v>
      </c>
      <c r="AB4786">
        <v>25</v>
      </c>
      <c r="AC4786">
        <v>1</v>
      </c>
      <c r="AD4786" t="str">
        <f t="shared" si="732"/>
        <v/>
      </c>
      <c r="AE4786" t="str">
        <f t="shared" si="735"/>
        <v/>
      </c>
      <c r="AF4786" t="str">
        <f t="shared" si="733"/>
        <v/>
      </c>
      <c r="AG4786">
        <f t="shared" si="738"/>
        <v>1</v>
      </c>
      <c r="AH4786">
        <f t="shared" si="739"/>
        <v>2.8</v>
      </c>
      <c r="AI4786">
        <v>0.14499999999999999</v>
      </c>
      <c r="AJ4786">
        <f t="shared" si="736"/>
        <v>0.40599999999999997</v>
      </c>
      <c r="AK4786" t="str">
        <f t="shared" si="740"/>
        <v/>
      </c>
      <c r="AL4786" t="str">
        <f t="shared" si="737"/>
        <v/>
      </c>
    </row>
    <row r="4787" spans="1:38" x14ac:dyDescent="0.2">
      <c r="A4787" t="s">
        <v>15965</v>
      </c>
      <c r="B4787" t="s">
        <v>58</v>
      </c>
      <c r="C4787" t="s">
        <v>15966</v>
      </c>
      <c r="D4787" s="1">
        <v>37442</v>
      </c>
      <c r="E4787" s="1">
        <v>43456</v>
      </c>
      <c r="F4787" t="s">
        <v>19</v>
      </c>
      <c r="I4787">
        <v>100</v>
      </c>
      <c r="J4787">
        <v>0</v>
      </c>
      <c r="K4787">
        <v>0</v>
      </c>
      <c r="L4787">
        <v>1018</v>
      </c>
      <c r="M4787">
        <v>1018</v>
      </c>
      <c r="N4787" t="s">
        <v>20</v>
      </c>
      <c r="O4787" t="s">
        <v>15967</v>
      </c>
      <c r="P4787" t="s">
        <v>28</v>
      </c>
      <c r="Q4787" t="s">
        <v>34233</v>
      </c>
      <c r="R4787" t="s">
        <v>34233</v>
      </c>
      <c r="S4787" t="s">
        <v>33797</v>
      </c>
      <c r="T4787" t="s">
        <v>34357</v>
      </c>
      <c r="U4787" t="s">
        <v>32634</v>
      </c>
      <c r="V4787" t="s">
        <v>33091</v>
      </c>
      <c r="W4787">
        <v>250</v>
      </c>
      <c r="X4787">
        <v>2</v>
      </c>
      <c r="Y4787" t="s">
        <v>32661</v>
      </c>
      <c r="AA4787">
        <v>9</v>
      </c>
      <c r="AB4787">
        <v>25</v>
      </c>
      <c r="AC4787">
        <v>1</v>
      </c>
      <c r="AD4787" t="str">
        <f t="shared" si="732"/>
        <v/>
      </c>
      <c r="AE4787" t="str">
        <f t="shared" si="735"/>
        <v/>
      </c>
      <c r="AF4787" t="str">
        <f t="shared" si="733"/>
        <v/>
      </c>
      <c r="AG4787">
        <f t="shared" si="738"/>
        <v>1</v>
      </c>
      <c r="AH4787">
        <f t="shared" si="739"/>
        <v>2.8</v>
      </c>
      <c r="AI4787">
        <v>0.14499999999999999</v>
      </c>
      <c r="AJ4787">
        <f t="shared" si="736"/>
        <v>0.40599999999999997</v>
      </c>
      <c r="AK4787" t="str">
        <f t="shared" si="740"/>
        <v/>
      </c>
      <c r="AL4787" t="str">
        <f t="shared" si="737"/>
        <v/>
      </c>
    </row>
    <row r="4788" spans="1:38" x14ac:dyDescent="0.2">
      <c r="A4788" t="s">
        <v>15968</v>
      </c>
      <c r="B4788" t="s">
        <v>58</v>
      </c>
      <c r="C4788" t="s">
        <v>15969</v>
      </c>
      <c r="D4788" s="1">
        <v>37442</v>
      </c>
      <c r="E4788" s="1">
        <v>43456</v>
      </c>
      <c r="F4788" t="s">
        <v>19</v>
      </c>
      <c r="I4788">
        <v>100</v>
      </c>
      <c r="J4788">
        <v>0</v>
      </c>
      <c r="K4788">
        <v>0</v>
      </c>
      <c r="L4788">
        <v>1302</v>
      </c>
      <c r="M4788">
        <v>1302</v>
      </c>
      <c r="N4788" t="s">
        <v>20</v>
      </c>
      <c r="O4788" t="s">
        <v>15970</v>
      </c>
      <c r="P4788" t="s">
        <v>28</v>
      </c>
      <c r="Q4788" t="s">
        <v>34233</v>
      </c>
      <c r="R4788" t="s">
        <v>34233</v>
      </c>
      <c r="S4788" t="s">
        <v>33800</v>
      </c>
      <c r="T4788" t="s">
        <v>34357</v>
      </c>
      <c r="U4788" t="s">
        <v>32634</v>
      </c>
      <c r="V4788" t="s">
        <v>33091</v>
      </c>
      <c r="W4788">
        <v>300</v>
      </c>
      <c r="X4788">
        <v>2</v>
      </c>
      <c r="Y4788" t="s">
        <v>32661</v>
      </c>
      <c r="AA4788">
        <v>9</v>
      </c>
      <c r="AB4788">
        <v>30</v>
      </c>
      <c r="AC4788">
        <v>1</v>
      </c>
      <c r="AD4788" t="str">
        <f t="shared" si="732"/>
        <v/>
      </c>
      <c r="AE4788" t="str">
        <f t="shared" si="735"/>
        <v/>
      </c>
      <c r="AF4788" t="str">
        <f t="shared" si="733"/>
        <v/>
      </c>
      <c r="AG4788">
        <f t="shared" si="738"/>
        <v>1</v>
      </c>
      <c r="AH4788">
        <f t="shared" si="739"/>
        <v>2.8</v>
      </c>
      <c r="AI4788">
        <v>0.14499999999999999</v>
      </c>
      <c r="AJ4788">
        <f t="shared" si="736"/>
        <v>0.40599999999999997</v>
      </c>
      <c r="AK4788" t="str">
        <f t="shared" si="740"/>
        <v/>
      </c>
      <c r="AL4788" t="str">
        <f t="shared" si="737"/>
        <v/>
      </c>
    </row>
    <row r="4789" spans="1:38" x14ac:dyDescent="0.2">
      <c r="A4789" t="s">
        <v>15971</v>
      </c>
      <c r="B4789" t="s">
        <v>58</v>
      </c>
      <c r="C4789" t="s">
        <v>15972</v>
      </c>
      <c r="D4789" s="1">
        <v>37442</v>
      </c>
      <c r="E4789" s="1">
        <v>43456</v>
      </c>
      <c r="F4789" t="s">
        <v>19</v>
      </c>
      <c r="I4789">
        <v>100</v>
      </c>
      <c r="J4789">
        <v>0</v>
      </c>
      <c r="K4789">
        <v>0</v>
      </c>
      <c r="L4789">
        <v>1074</v>
      </c>
      <c r="M4789">
        <v>1074</v>
      </c>
      <c r="N4789" t="s">
        <v>20</v>
      </c>
      <c r="O4789" t="s">
        <v>15973</v>
      </c>
      <c r="P4789" t="s">
        <v>28</v>
      </c>
      <c r="Q4789" t="s">
        <v>34233</v>
      </c>
      <c r="R4789" t="s">
        <v>34233</v>
      </c>
      <c r="S4789" t="s">
        <v>32628</v>
      </c>
      <c r="T4789" t="s">
        <v>34357</v>
      </c>
      <c r="U4789" t="s">
        <v>32634</v>
      </c>
      <c r="V4789" t="s">
        <v>33091</v>
      </c>
      <c r="W4789">
        <v>300</v>
      </c>
      <c r="X4789">
        <v>2</v>
      </c>
      <c r="Y4789" t="s">
        <v>32661</v>
      </c>
      <c r="AA4789">
        <v>9</v>
      </c>
      <c r="AB4789">
        <v>30</v>
      </c>
      <c r="AC4789">
        <v>1</v>
      </c>
      <c r="AD4789" t="str">
        <f t="shared" si="732"/>
        <v/>
      </c>
      <c r="AE4789" t="str">
        <f t="shared" si="735"/>
        <v/>
      </c>
      <c r="AF4789" t="str">
        <f t="shared" si="733"/>
        <v/>
      </c>
      <c r="AG4789">
        <f t="shared" si="738"/>
        <v>1</v>
      </c>
      <c r="AH4789">
        <f t="shared" si="739"/>
        <v>2.8</v>
      </c>
      <c r="AI4789">
        <v>0.14499999999999999</v>
      </c>
      <c r="AJ4789">
        <f t="shared" si="736"/>
        <v>0.40599999999999997</v>
      </c>
      <c r="AK4789" t="str">
        <f t="shared" si="740"/>
        <v/>
      </c>
      <c r="AL4789" t="str">
        <f t="shared" si="737"/>
        <v/>
      </c>
    </row>
    <row r="4790" spans="1:38" x14ac:dyDescent="0.2">
      <c r="A4790" t="s">
        <v>15974</v>
      </c>
      <c r="B4790" t="s">
        <v>58</v>
      </c>
      <c r="C4790" t="s">
        <v>15975</v>
      </c>
      <c r="D4790" s="1">
        <v>37442</v>
      </c>
      <c r="E4790" s="1">
        <v>43456</v>
      </c>
      <c r="F4790" t="s">
        <v>19</v>
      </c>
      <c r="I4790">
        <v>100</v>
      </c>
      <c r="J4790">
        <v>0</v>
      </c>
      <c r="K4790">
        <v>0</v>
      </c>
      <c r="L4790">
        <v>1103</v>
      </c>
      <c r="M4790">
        <v>1103</v>
      </c>
      <c r="N4790" t="s">
        <v>20</v>
      </c>
      <c r="O4790" t="s">
        <v>15976</v>
      </c>
      <c r="P4790" t="s">
        <v>28</v>
      </c>
      <c r="Q4790" t="s">
        <v>34233</v>
      </c>
      <c r="R4790" t="s">
        <v>34233</v>
      </c>
      <c r="S4790" t="s">
        <v>32628</v>
      </c>
      <c r="T4790" t="s">
        <v>34357</v>
      </c>
      <c r="U4790" t="s">
        <v>32634</v>
      </c>
      <c r="V4790" t="s">
        <v>33091</v>
      </c>
      <c r="W4790">
        <v>250</v>
      </c>
      <c r="X4790">
        <v>2</v>
      </c>
      <c r="Y4790" t="s">
        <v>32661</v>
      </c>
      <c r="AA4790">
        <v>9</v>
      </c>
      <c r="AB4790">
        <v>25</v>
      </c>
      <c r="AC4790">
        <v>1</v>
      </c>
      <c r="AD4790" t="str">
        <f t="shared" si="732"/>
        <v/>
      </c>
      <c r="AE4790" t="str">
        <f t="shared" si="735"/>
        <v/>
      </c>
      <c r="AF4790" t="str">
        <f t="shared" si="733"/>
        <v/>
      </c>
      <c r="AG4790">
        <f t="shared" si="738"/>
        <v>1</v>
      </c>
      <c r="AH4790">
        <f t="shared" si="739"/>
        <v>2.8</v>
      </c>
      <c r="AI4790">
        <v>0.14499999999999999</v>
      </c>
      <c r="AJ4790">
        <f t="shared" si="736"/>
        <v>0.40599999999999997</v>
      </c>
      <c r="AK4790" t="str">
        <f t="shared" si="740"/>
        <v/>
      </c>
      <c r="AL4790" t="str">
        <f t="shared" si="737"/>
        <v/>
      </c>
    </row>
    <row r="4791" spans="1:38" x14ac:dyDescent="0.2">
      <c r="A4791" t="s">
        <v>29186</v>
      </c>
      <c r="B4791" t="s">
        <v>58</v>
      </c>
      <c r="C4791" t="s">
        <v>29187</v>
      </c>
      <c r="D4791" s="1">
        <v>43123</v>
      </c>
      <c r="E4791" s="1">
        <v>43951</v>
      </c>
      <c r="F4791" t="s">
        <v>26</v>
      </c>
      <c r="I4791">
        <v>100</v>
      </c>
      <c r="J4791">
        <v>0</v>
      </c>
      <c r="K4791">
        <v>0</v>
      </c>
      <c r="L4791">
        <v>2302</v>
      </c>
      <c r="M4791">
        <v>2302</v>
      </c>
      <c r="N4791" t="s">
        <v>20</v>
      </c>
      <c r="O4791" t="s">
        <v>29188</v>
      </c>
      <c r="P4791" t="s">
        <v>44</v>
      </c>
      <c r="Q4791" t="s">
        <v>34233</v>
      </c>
      <c r="R4791" t="s">
        <v>34233</v>
      </c>
      <c r="S4791" t="s">
        <v>34233</v>
      </c>
      <c r="T4791" t="s">
        <v>34233</v>
      </c>
      <c r="V4791" t="s">
        <v>33092</v>
      </c>
      <c r="AD4791" t="str">
        <f t="shared" si="732"/>
        <v/>
      </c>
      <c r="AE4791" t="str">
        <f t="shared" si="735"/>
        <v/>
      </c>
      <c r="AF4791" t="str">
        <f t="shared" si="733"/>
        <v/>
      </c>
      <c r="AG4791" t="str">
        <f t="shared" si="738"/>
        <v/>
      </c>
      <c r="AH4791" t="str">
        <f t="shared" si="739"/>
        <v/>
      </c>
      <c r="AI4791">
        <v>0.14499999999999999</v>
      </c>
      <c r="AJ4791" t="str">
        <f t="shared" si="736"/>
        <v/>
      </c>
      <c r="AK4791" t="str">
        <f t="shared" si="740"/>
        <v/>
      </c>
      <c r="AL4791" t="str">
        <f t="shared" si="737"/>
        <v/>
      </c>
    </row>
    <row r="4792" spans="1:38" x14ac:dyDescent="0.2">
      <c r="A4792" t="s">
        <v>27322</v>
      </c>
      <c r="B4792" t="s">
        <v>58</v>
      </c>
      <c r="C4792" t="s">
        <v>27323</v>
      </c>
      <c r="D4792" s="1">
        <v>41843</v>
      </c>
      <c r="E4792" s="1">
        <v>43456</v>
      </c>
      <c r="F4792" t="s">
        <v>889</v>
      </c>
      <c r="I4792">
        <v>100</v>
      </c>
      <c r="J4792">
        <v>0</v>
      </c>
      <c r="K4792">
        <v>0</v>
      </c>
      <c r="L4792">
        <v>3383</v>
      </c>
      <c r="M4792">
        <v>3383</v>
      </c>
      <c r="N4792" t="s">
        <v>20</v>
      </c>
      <c r="O4792" t="s">
        <v>27324</v>
      </c>
      <c r="P4792" t="s">
        <v>44</v>
      </c>
      <c r="Q4792" t="s">
        <v>34233</v>
      </c>
      <c r="R4792" t="s">
        <v>34233</v>
      </c>
      <c r="S4792" t="s">
        <v>33942</v>
      </c>
      <c r="T4792" t="s">
        <v>34233</v>
      </c>
      <c r="V4792" t="s">
        <v>33052</v>
      </c>
      <c r="AD4792" t="str">
        <f t="shared" si="732"/>
        <v/>
      </c>
      <c r="AE4792" t="str">
        <f t="shared" si="735"/>
        <v/>
      </c>
      <c r="AF4792" t="str">
        <f t="shared" si="733"/>
        <v/>
      </c>
      <c r="AG4792" t="str">
        <f t="shared" si="738"/>
        <v/>
      </c>
      <c r="AH4792" t="str">
        <f t="shared" si="739"/>
        <v/>
      </c>
      <c r="AI4792">
        <v>0.14499999999999999</v>
      </c>
      <c r="AJ4792" t="str">
        <f t="shared" si="736"/>
        <v/>
      </c>
      <c r="AK4792" t="str">
        <f t="shared" si="740"/>
        <v/>
      </c>
      <c r="AL4792" t="str">
        <f t="shared" si="737"/>
        <v/>
      </c>
    </row>
    <row r="4793" spans="1:38" x14ac:dyDescent="0.2">
      <c r="A4793" t="s">
        <v>27319</v>
      </c>
      <c r="B4793" t="s">
        <v>58</v>
      </c>
      <c r="C4793" t="s">
        <v>27320</v>
      </c>
      <c r="D4793" s="1">
        <v>41843</v>
      </c>
      <c r="E4793" s="1">
        <v>44546</v>
      </c>
      <c r="F4793" t="s">
        <v>26</v>
      </c>
      <c r="I4793">
        <v>100</v>
      </c>
      <c r="J4793">
        <v>0</v>
      </c>
      <c r="K4793">
        <v>0</v>
      </c>
      <c r="L4793">
        <v>5161</v>
      </c>
      <c r="M4793">
        <v>5161</v>
      </c>
      <c r="N4793" t="s">
        <v>20</v>
      </c>
      <c r="O4793" t="s">
        <v>27321</v>
      </c>
      <c r="P4793" t="s">
        <v>44</v>
      </c>
      <c r="Q4793" t="s">
        <v>34233</v>
      </c>
      <c r="R4793" t="s">
        <v>34233</v>
      </c>
      <c r="S4793" t="s">
        <v>34233</v>
      </c>
      <c r="T4793" t="s">
        <v>34233</v>
      </c>
      <c r="V4793" t="s">
        <v>33052</v>
      </c>
      <c r="AD4793" t="str">
        <f t="shared" si="732"/>
        <v/>
      </c>
      <c r="AE4793" t="str">
        <f t="shared" si="735"/>
        <v/>
      </c>
      <c r="AF4793" t="str">
        <f t="shared" si="733"/>
        <v/>
      </c>
      <c r="AG4793" t="str">
        <f t="shared" si="738"/>
        <v/>
      </c>
      <c r="AH4793" t="str">
        <f t="shared" si="739"/>
        <v/>
      </c>
      <c r="AI4793">
        <v>0.14499999999999999</v>
      </c>
      <c r="AJ4793" t="str">
        <f t="shared" si="736"/>
        <v/>
      </c>
      <c r="AK4793" t="str">
        <f t="shared" si="740"/>
        <v/>
      </c>
      <c r="AL4793" t="str">
        <f t="shared" si="737"/>
        <v/>
      </c>
    </row>
    <row r="4794" spans="1:38" x14ac:dyDescent="0.2">
      <c r="A4794" t="s">
        <v>27328</v>
      </c>
      <c r="B4794" t="s">
        <v>58</v>
      </c>
      <c r="C4794" t="s">
        <v>27329</v>
      </c>
      <c r="D4794" s="1">
        <v>41843</v>
      </c>
      <c r="E4794" s="1">
        <v>43456</v>
      </c>
      <c r="F4794" t="s">
        <v>19</v>
      </c>
      <c r="I4794">
        <v>100</v>
      </c>
      <c r="J4794">
        <v>0</v>
      </c>
      <c r="K4794">
        <v>0</v>
      </c>
      <c r="L4794">
        <v>1207</v>
      </c>
      <c r="M4794">
        <v>1207</v>
      </c>
      <c r="N4794" t="s">
        <v>20</v>
      </c>
      <c r="O4794" t="s">
        <v>27330</v>
      </c>
      <c r="P4794" t="s">
        <v>28</v>
      </c>
      <c r="Q4794" t="s">
        <v>34233</v>
      </c>
      <c r="R4794" t="s">
        <v>34233</v>
      </c>
      <c r="S4794" t="s">
        <v>32628</v>
      </c>
      <c r="T4794" t="s">
        <v>34357</v>
      </c>
      <c r="U4794" t="s">
        <v>32634</v>
      </c>
      <c r="V4794" t="s">
        <v>33052</v>
      </c>
      <c r="W4794">
        <v>240</v>
      </c>
      <c r="X4794">
        <v>2</v>
      </c>
      <c r="Y4794" t="s">
        <v>32654</v>
      </c>
      <c r="Z4794">
        <v>450</v>
      </c>
      <c r="AA4794">
        <v>8.5</v>
      </c>
      <c r="AC4794">
        <v>1</v>
      </c>
      <c r="AD4794" t="str">
        <f t="shared" si="732"/>
        <v/>
      </c>
      <c r="AE4794" t="str">
        <f t="shared" si="735"/>
        <v/>
      </c>
      <c r="AF4794" t="str">
        <f t="shared" si="733"/>
        <v/>
      </c>
      <c r="AG4794">
        <f t="shared" si="738"/>
        <v>1</v>
      </c>
      <c r="AH4794">
        <f t="shared" si="739"/>
        <v>2.8</v>
      </c>
      <c r="AI4794">
        <v>0.14499999999999999</v>
      </c>
      <c r="AJ4794">
        <f t="shared" si="736"/>
        <v>0.40599999999999997</v>
      </c>
      <c r="AK4794" t="str">
        <f t="shared" si="740"/>
        <v/>
      </c>
      <c r="AL4794" t="str">
        <f t="shared" si="737"/>
        <v/>
      </c>
    </row>
    <row r="4795" spans="1:38" x14ac:dyDescent="0.2">
      <c r="A4795" t="s">
        <v>28725</v>
      </c>
      <c r="B4795" t="s">
        <v>58</v>
      </c>
      <c r="C4795" t="s">
        <v>28726</v>
      </c>
      <c r="D4795" s="1">
        <v>42887</v>
      </c>
      <c r="E4795" s="1">
        <v>43456</v>
      </c>
      <c r="F4795" t="s">
        <v>26</v>
      </c>
      <c r="I4795">
        <v>100</v>
      </c>
      <c r="J4795">
        <v>0</v>
      </c>
      <c r="K4795">
        <v>0</v>
      </c>
      <c r="L4795">
        <v>4023</v>
      </c>
      <c r="M4795">
        <v>4023</v>
      </c>
      <c r="N4795" t="s">
        <v>20</v>
      </c>
      <c r="O4795" t="s">
        <v>28727</v>
      </c>
      <c r="P4795" t="s">
        <v>28</v>
      </c>
      <c r="Q4795" t="s">
        <v>34233</v>
      </c>
      <c r="R4795" t="s">
        <v>34233</v>
      </c>
      <c r="S4795" t="s">
        <v>34233</v>
      </c>
      <c r="T4795" t="s">
        <v>34233</v>
      </c>
      <c r="V4795" t="s">
        <v>33052</v>
      </c>
      <c r="AD4795" t="str">
        <f t="shared" si="732"/>
        <v/>
      </c>
      <c r="AE4795" t="str">
        <f t="shared" si="735"/>
        <v/>
      </c>
      <c r="AF4795" t="str">
        <f t="shared" si="733"/>
        <v/>
      </c>
      <c r="AG4795" t="str">
        <f t="shared" si="738"/>
        <v/>
      </c>
      <c r="AH4795" t="str">
        <f t="shared" si="739"/>
        <v/>
      </c>
      <c r="AI4795">
        <v>0.14499999999999999</v>
      </c>
      <c r="AJ4795" t="str">
        <f t="shared" si="736"/>
        <v/>
      </c>
      <c r="AK4795" t="str">
        <f t="shared" si="740"/>
        <v/>
      </c>
      <c r="AL4795" t="str">
        <f t="shared" si="737"/>
        <v/>
      </c>
    </row>
    <row r="4796" spans="1:38" x14ac:dyDescent="0.2">
      <c r="A4796" t="s">
        <v>28295</v>
      </c>
      <c r="B4796" t="s">
        <v>58</v>
      </c>
      <c r="C4796" t="s">
        <v>28296</v>
      </c>
      <c r="D4796" s="1">
        <v>42598</v>
      </c>
      <c r="E4796" s="1">
        <v>44546</v>
      </c>
      <c r="F4796" t="s">
        <v>26</v>
      </c>
      <c r="I4796">
        <v>100</v>
      </c>
      <c r="J4796">
        <v>0</v>
      </c>
      <c r="K4796">
        <v>0</v>
      </c>
      <c r="L4796">
        <v>14982</v>
      </c>
      <c r="M4796">
        <v>14982</v>
      </c>
      <c r="N4796" t="s">
        <v>20</v>
      </c>
      <c r="O4796" t="s">
        <v>28297</v>
      </c>
      <c r="P4796" t="s">
        <v>28</v>
      </c>
      <c r="Q4796" t="s">
        <v>34233</v>
      </c>
      <c r="R4796" t="s">
        <v>34233</v>
      </c>
      <c r="S4796" t="s">
        <v>34233</v>
      </c>
      <c r="T4796" t="s">
        <v>34233</v>
      </c>
      <c r="V4796" t="s">
        <v>33052</v>
      </c>
      <c r="AD4796" t="str">
        <f t="shared" si="732"/>
        <v/>
      </c>
      <c r="AE4796" t="str">
        <f t="shared" si="735"/>
        <v/>
      </c>
      <c r="AF4796" t="str">
        <f t="shared" si="733"/>
        <v/>
      </c>
      <c r="AG4796" t="str">
        <f t="shared" si="738"/>
        <v/>
      </c>
      <c r="AH4796" t="str">
        <f t="shared" si="739"/>
        <v/>
      </c>
      <c r="AI4796">
        <v>0.14499999999999999</v>
      </c>
      <c r="AJ4796" t="str">
        <f t="shared" si="736"/>
        <v/>
      </c>
      <c r="AK4796" t="str">
        <f t="shared" si="740"/>
        <v/>
      </c>
      <c r="AL4796" t="str">
        <f t="shared" si="737"/>
        <v/>
      </c>
    </row>
    <row r="4797" spans="1:38" x14ac:dyDescent="0.2">
      <c r="A4797" t="s">
        <v>13378</v>
      </c>
      <c r="B4797" t="s">
        <v>58</v>
      </c>
      <c r="C4797" t="s">
        <v>13379</v>
      </c>
      <c r="D4797" s="1">
        <v>36956</v>
      </c>
      <c r="E4797" s="1">
        <v>43456</v>
      </c>
      <c r="F4797" t="s">
        <v>39</v>
      </c>
      <c r="I4797">
        <v>100</v>
      </c>
      <c r="J4797">
        <v>0</v>
      </c>
      <c r="K4797">
        <v>0</v>
      </c>
      <c r="L4797">
        <v>42000</v>
      </c>
      <c r="M4797">
        <v>42002</v>
      </c>
      <c r="N4797" t="s">
        <v>401</v>
      </c>
      <c r="O4797" t="s">
        <v>13380</v>
      </c>
      <c r="P4797" t="s">
        <v>2356</v>
      </c>
      <c r="Q4797" t="s">
        <v>34233</v>
      </c>
      <c r="R4797" t="s">
        <v>34233</v>
      </c>
      <c r="S4797" t="s">
        <v>33942</v>
      </c>
      <c r="T4797" t="s">
        <v>34233</v>
      </c>
      <c r="AD4797" t="str">
        <f t="shared" si="732"/>
        <v/>
      </c>
      <c r="AE4797" t="str">
        <f t="shared" si="735"/>
        <v/>
      </c>
      <c r="AF4797" t="str">
        <f t="shared" si="733"/>
        <v/>
      </c>
      <c r="AG4797" t="str">
        <f t="shared" si="738"/>
        <v/>
      </c>
      <c r="AH4797" t="str">
        <f t="shared" si="739"/>
        <v/>
      </c>
      <c r="AI4797">
        <v>0.14499999999999999</v>
      </c>
      <c r="AJ4797" t="str">
        <f t="shared" si="736"/>
        <v/>
      </c>
      <c r="AK4797" t="str">
        <f t="shared" si="740"/>
        <v/>
      </c>
      <c r="AL4797" t="str">
        <f t="shared" si="737"/>
        <v/>
      </c>
    </row>
    <row r="4798" spans="1:38" x14ac:dyDescent="0.2">
      <c r="A4798" t="s">
        <v>23525</v>
      </c>
      <c r="B4798" t="s">
        <v>58</v>
      </c>
      <c r="C4798" t="s">
        <v>23526</v>
      </c>
      <c r="D4798" s="1">
        <v>39048</v>
      </c>
      <c r="E4798" s="1">
        <v>44546</v>
      </c>
      <c r="F4798" t="s">
        <v>26</v>
      </c>
      <c r="I4798">
        <v>100</v>
      </c>
      <c r="J4798">
        <v>0</v>
      </c>
      <c r="K4798">
        <v>0</v>
      </c>
      <c r="L4798">
        <v>11272</v>
      </c>
      <c r="M4798">
        <v>11272</v>
      </c>
      <c r="N4798" t="s">
        <v>20</v>
      </c>
      <c r="O4798" t="s">
        <v>23527</v>
      </c>
      <c r="P4798" t="s">
        <v>28</v>
      </c>
      <c r="Q4798" t="s">
        <v>34233</v>
      </c>
      <c r="R4798" t="s">
        <v>34233</v>
      </c>
      <c r="S4798" t="s">
        <v>34233</v>
      </c>
      <c r="T4798" t="s">
        <v>34233</v>
      </c>
      <c r="AD4798" t="str">
        <f t="shared" si="732"/>
        <v/>
      </c>
      <c r="AE4798" t="str">
        <f t="shared" si="735"/>
        <v/>
      </c>
      <c r="AF4798" t="str">
        <f t="shared" si="733"/>
        <v/>
      </c>
      <c r="AG4798" t="str">
        <f t="shared" si="738"/>
        <v/>
      </c>
      <c r="AH4798" t="str">
        <f t="shared" si="739"/>
        <v/>
      </c>
      <c r="AI4798">
        <v>0.14499999999999999</v>
      </c>
      <c r="AJ4798" t="str">
        <f t="shared" si="736"/>
        <v/>
      </c>
      <c r="AK4798" t="str">
        <f t="shared" si="740"/>
        <v/>
      </c>
      <c r="AL4798" t="str">
        <f t="shared" si="737"/>
        <v/>
      </c>
    </row>
    <row r="4799" spans="1:38" x14ac:dyDescent="0.2">
      <c r="A4799" t="s">
        <v>24134</v>
      </c>
      <c r="B4799" t="s">
        <v>58</v>
      </c>
      <c r="C4799" t="s">
        <v>24135</v>
      </c>
      <c r="D4799" s="1">
        <v>39206</v>
      </c>
      <c r="E4799" s="1">
        <v>44722</v>
      </c>
      <c r="F4799" t="s">
        <v>26</v>
      </c>
      <c r="I4799">
        <v>100</v>
      </c>
      <c r="J4799">
        <v>0</v>
      </c>
      <c r="K4799">
        <v>0</v>
      </c>
      <c r="L4799">
        <v>82900</v>
      </c>
      <c r="M4799">
        <v>82930</v>
      </c>
      <c r="N4799" t="s">
        <v>401</v>
      </c>
      <c r="O4799" t="s">
        <v>24136</v>
      </c>
      <c r="P4799" t="s">
        <v>28</v>
      </c>
      <c r="Q4799" t="s">
        <v>34233</v>
      </c>
      <c r="R4799" t="s">
        <v>34233</v>
      </c>
      <c r="S4799" t="s">
        <v>34233</v>
      </c>
      <c r="T4799" t="s">
        <v>34233</v>
      </c>
      <c r="AD4799" t="str">
        <f t="shared" si="732"/>
        <v/>
      </c>
      <c r="AE4799" t="str">
        <f t="shared" si="735"/>
        <v/>
      </c>
      <c r="AF4799" t="str">
        <f t="shared" si="733"/>
        <v/>
      </c>
      <c r="AG4799" t="str">
        <f t="shared" si="738"/>
        <v/>
      </c>
      <c r="AH4799" t="str">
        <f t="shared" si="739"/>
        <v/>
      </c>
      <c r="AI4799">
        <v>0.14499999999999999</v>
      </c>
      <c r="AJ4799" t="str">
        <f t="shared" si="736"/>
        <v/>
      </c>
      <c r="AK4799" t="str">
        <f t="shared" si="740"/>
        <v/>
      </c>
      <c r="AL4799" t="str">
        <f t="shared" si="737"/>
        <v/>
      </c>
    </row>
    <row r="4800" spans="1:38" x14ac:dyDescent="0.2">
      <c r="A4800" t="s">
        <v>12502</v>
      </c>
      <c r="B4800" t="s">
        <v>58</v>
      </c>
      <c r="C4800" t="s">
        <v>12503</v>
      </c>
      <c r="D4800" s="1">
        <v>36678</v>
      </c>
      <c r="E4800" s="1">
        <v>43456</v>
      </c>
      <c r="F4800" t="s">
        <v>474</v>
      </c>
      <c r="I4800">
        <v>100</v>
      </c>
      <c r="J4800">
        <v>0</v>
      </c>
      <c r="K4800">
        <v>0</v>
      </c>
      <c r="L4800">
        <v>382</v>
      </c>
      <c r="M4800">
        <v>382</v>
      </c>
      <c r="N4800" t="s">
        <v>20</v>
      </c>
      <c r="O4800" t="s">
        <v>12504</v>
      </c>
      <c r="P4800" t="s">
        <v>28</v>
      </c>
      <c r="Q4800" t="s">
        <v>34233</v>
      </c>
      <c r="R4800" t="s">
        <v>34233</v>
      </c>
      <c r="S4800" t="s">
        <v>33942</v>
      </c>
      <c r="T4800" t="s">
        <v>34233</v>
      </c>
      <c r="U4800" t="s">
        <v>32884</v>
      </c>
      <c r="V4800" t="s">
        <v>33051</v>
      </c>
      <c r="AD4800" t="str">
        <f t="shared" si="732"/>
        <v/>
      </c>
      <c r="AE4800" t="str">
        <f t="shared" si="735"/>
        <v/>
      </c>
      <c r="AF4800" t="str">
        <f t="shared" si="733"/>
        <v/>
      </c>
      <c r="AG4800" t="str">
        <f t="shared" si="738"/>
        <v/>
      </c>
      <c r="AH4800" t="str">
        <f t="shared" si="739"/>
        <v/>
      </c>
      <c r="AI4800">
        <v>0.14499999999999999</v>
      </c>
      <c r="AJ4800" t="str">
        <f t="shared" si="736"/>
        <v/>
      </c>
      <c r="AK4800" t="str">
        <f t="shared" si="740"/>
        <v/>
      </c>
      <c r="AL4800" t="str">
        <f t="shared" si="737"/>
        <v/>
      </c>
    </row>
    <row r="4801" spans="1:38" x14ac:dyDescent="0.2">
      <c r="A4801" t="s">
        <v>23677</v>
      </c>
      <c r="B4801" t="s">
        <v>58</v>
      </c>
      <c r="C4801" t="s">
        <v>23678</v>
      </c>
      <c r="D4801" s="1">
        <v>39140</v>
      </c>
      <c r="E4801" s="1">
        <v>44561</v>
      </c>
      <c r="F4801" t="s">
        <v>39</v>
      </c>
      <c r="I4801">
        <v>100</v>
      </c>
      <c r="J4801">
        <v>0</v>
      </c>
      <c r="K4801">
        <v>0</v>
      </c>
      <c r="L4801">
        <v>2130</v>
      </c>
      <c r="M4801">
        <v>2130</v>
      </c>
      <c r="N4801" t="s">
        <v>20</v>
      </c>
      <c r="O4801" t="s">
        <v>23679</v>
      </c>
      <c r="P4801" t="s">
        <v>28</v>
      </c>
      <c r="Q4801" t="s">
        <v>34233</v>
      </c>
      <c r="R4801" t="s">
        <v>34233</v>
      </c>
      <c r="S4801" t="s">
        <v>33942</v>
      </c>
      <c r="T4801" t="s">
        <v>34233</v>
      </c>
      <c r="AD4801" t="str">
        <f t="shared" si="732"/>
        <v/>
      </c>
      <c r="AE4801" t="str">
        <f t="shared" si="735"/>
        <v/>
      </c>
      <c r="AF4801" t="str">
        <f t="shared" si="733"/>
        <v/>
      </c>
      <c r="AG4801" t="str">
        <f t="shared" si="738"/>
        <v/>
      </c>
      <c r="AH4801" t="str">
        <f t="shared" si="739"/>
        <v/>
      </c>
      <c r="AI4801">
        <v>0.14499999999999999</v>
      </c>
      <c r="AJ4801" t="str">
        <f t="shared" si="736"/>
        <v/>
      </c>
      <c r="AK4801" t="str">
        <f t="shared" si="740"/>
        <v/>
      </c>
      <c r="AL4801" t="str">
        <f t="shared" si="737"/>
        <v/>
      </c>
    </row>
    <row r="4802" spans="1:38" x14ac:dyDescent="0.2">
      <c r="A4802" t="s">
        <v>76</v>
      </c>
      <c r="B4802" t="s">
        <v>65</v>
      </c>
      <c r="C4802" t="s">
        <v>77</v>
      </c>
      <c r="D4802" s="1">
        <v>34484</v>
      </c>
      <c r="E4802" s="1">
        <v>44579</v>
      </c>
      <c r="F4802" t="s">
        <v>19</v>
      </c>
      <c r="I4802">
        <v>100</v>
      </c>
      <c r="J4802">
        <v>0</v>
      </c>
      <c r="K4802">
        <v>0</v>
      </c>
      <c r="L4802">
        <v>1723</v>
      </c>
      <c r="M4802">
        <v>1723</v>
      </c>
      <c r="N4802" t="s">
        <v>20</v>
      </c>
      <c r="O4802" t="s">
        <v>78</v>
      </c>
      <c r="P4802" t="s">
        <v>28</v>
      </c>
      <c r="Q4802" t="s">
        <v>34233</v>
      </c>
      <c r="R4802" t="s">
        <v>34233</v>
      </c>
      <c r="S4802" t="s">
        <v>32628</v>
      </c>
      <c r="T4802" t="s">
        <v>34366</v>
      </c>
      <c r="U4802" t="s">
        <v>32634</v>
      </c>
      <c r="V4802" t="s">
        <v>34979</v>
      </c>
      <c r="W4802">
        <v>230</v>
      </c>
      <c r="X4802">
        <v>2</v>
      </c>
      <c r="Y4802">
        <v>1</v>
      </c>
      <c r="AA4802">
        <v>8.5</v>
      </c>
      <c r="AB4802">
        <v>20</v>
      </c>
      <c r="AC4802">
        <v>1</v>
      </c>
      <c r="AD4802" t="str">
        <f t="shared" si="732"/>
        <v/>
      </c>
      <c r="AE4802" t="str">
        <f t="shared" si="735"/>
        <v/>
      </c>
      <c r="AF4802" t="str">
        <f t="shared" si="733"/>
        <v/>
      </c>
      <c r="AG4802">
        <f t="shared" si="738"/>
        <v>1</v>
      </c>
      <c r="AH4802">
        <f t="shared" si="739"/>
        <v>2.8</v>
      </c>
      <c r="AI4802">
        <v>0.14499999999999999</v>
      </c>
      <c r="AJ4802">
        <f t="shared" si="736"/>
        <v>0.40599999999999997</v>
      </c>
      <c r="AK4802" t="str">
        <f t="shared" si="740"/>
        <v/>
      </c>
      <c r="AL4802" t="str">
        <f t="shared" si="737"/>
        <v/>
      </c>
    </row>
    <row r="4803" spans="1:38" x14ac:dyDescent="0.2">
      <c r="A4803" t="s">
        <v>17081</v>
      </c>
      <c r="B4803" t="s">
        <v>65</v>
      </c>
      <c r="C4803" t="s">
        <v>17082</v>
      </c>
      <c r="D4803" s="1">
        <v>37673</v>
      </c>
      <c r="E4803" s="1">
        <v>44546</v>
      </c>
      <c r="F4803" t="s">
        <v>19</v>
      </c>
      <c r="I4803">
        <v>100</v>
      </c>
      <c r="J4803">
        <v>0</v>
      </c>
      <c r="K4803">
        <v>0</v>
      </c>
      <c r="L4803">
        <v>1755</v>
      </c>
      <c r="M4803">
        <v>1755</v>
      </c>
      <c r="N4803" t="s">
        <v>20</v>
      </c>
      <c r="O4803" t="s">
        <v>17083</v>
      </c>
      <c r="P4803" t="s">
        <v>28</v>
      </c>
      <c r="Q4803" t="s">
        <v>34233</v>
      </c>
      <c r="R4803" t="s">
        <v>34233</v>
      </c>
      <c r="S4803" t="s">
        <v>32628</v>
      </c>
      <c r="T4803" t="s">
        <v>34349</v>
      </c>
      <c r="U4803" t="s">
        <v>32634</v>
      </c>
      <c r="V4803" t="s">
        <v>33094</v>
      </c>
      <c r="W4803">
        <v>394.2</v>
      </c>
      <c r="X4803" t="s">
        <v>32741</v>
      </c>
      <c r="Y4803" t="s">
        <v>32654</v>
      </c>
      <c r="Z4803">
        <v>1311</v>
      </c>
      <c r="AB4803">
        <v>20</v>
      </c>
      <c r="AC4803">
        <v>1</v>
      </c>
      <c r="AD4803" t="str">
        <f t="shared" si="732"/>
        <v/>
      </c>
      <c r="AE4803" t="str">
        <f t="shared" si="735"/>
        <v/>
      </c>
      <c r="AF4803" t="str">
        <f t="shared" si="733"/>
        <v/>
      </c>
      <c r="AG4803">
        <f t="shared" si="738"/>
        <v>1</v>
      </c>
      <c r="AH4803">
        <f t="shared" si="739"/>
        <v>2.8</v>
      </c>
      <c r="AI4803">
        <v>0.14499999999999999</v>
      </c>
      <c r="AJ4803">
        <f t="shared" si="736"/>
        <v>0.40599999999999997</v>
      </c>
      <c r="AK4803" t="str">
        <f t="shared" si="740"/>
        <v/>
      </c>
      <c r="AL4803" t="str">
        <f t="shared" si="737"/>
        <v/>
      </c>
    </row>
    <row r="4804" spans="1:38" x14ac:dyDescent="0.2">
      <c r="A4804" t="s">
        <v>103</v>
      </c>
      <c r="B4804" t="s">
        <v>65</v>
      </c>
      <c r="C4804" t="s">
        <v>104</v>
      </c>
      <c r="D4804" s="1">
        <v>34484</v>
      </c>
      <c r="E4804" s="1">
        <v>43456</v>
      </c>
      <c r="F4804" t="s">
        <v>19</v>
      </c>
      <c r="I4804">
        <v>100</v>
      </c>
      <c r="J4804">
        <v>0</v>
      </c>
      <c r="K4804">
        <v>0</v>
      </c>
      <c r="L4804">
        <v>1638</v>
      </c>
      <c r="M4804">
        <v>1638</v>
      </c>
      <c r="N4804" t="s">
        <v>20</v>
      </c>
      <c r="O4804" t="s">
        <v>105</v>
      </c>
      <c r="P4804" t="s">
        <v>28</v>
      </c>
      <c r="Q4804" t="s">
        <v>34233</v>
      </c>
      <c r="R4804" t="s">
        <v>34233</v>
      </c>
      <c r="S4804" t="s">
        <v>32628</v>
      </c>
      <c r="T4804" t="s">
        <v>34382</v>
      </c>
      <c r="U4804" t="s">
        <v>32634</v>
      </c>
      <c r="V4804" t="s">
        <v>34979</v>
      </c>
      <c r="W4804">
        <v>230</v>
      </c>
      <c r="X4804">
        <v>1.5</v>
      </c>
      <c r="Y4804">
        <v>1</v>
      </c>
      <c r="AA4804">
        <v>8.5</v>
      </c>
      <c r="AB4804">
        <v>20</v>
      </c>
      <c r="AC4804">
        <v>1</v>
      </c>
      <c r="AD4804" t="str">
        <f t="shared" si="732"/>
        <v/>
      </c>
      <c r="AE4804" t="str">
        <f t="shared" si="735"/>
        <v/>
      </c>
      <c r="AF4804" t="str">
        <f t="shared" si="733"/>
        <v/>
      </c>
      <c r="AG4804">
        <f t="shared" si="738"/>
        <v>1</v>
      </c>
      <c r="AH4804">
        <f t="shared" si="739"/>
        <v>2.8</v>
      </c>
      <c r="AI4804">
        <v>0.14499999999999999</v>
      </c>
      <c r="AJ4804">
        <f t="shared" si="736"/>
        <v>0.40599999999999997</v>
      </c>
      <c r="AK4804" t="str">
        <f t="shared" si="740"/>
        <v/>
      </c>
      <c r="AL4804" t="str">
        <f t="shared" si="737"/>
        <v/>
      </c>
    </row>
    <row r="4805" spans="1:38" x14ac:dyDescent="0.2">
      <c r="A4805" t="s">
        <v>100</v>
      </c>
      <c r="B4805" t="s">
        <v>65</v>
      </c>
      <c r="C4805" t="s">
        <v>101</v>
      </c>
      <c r="D4805" s="1">
        <v>34484</v>
      </c>
      <c r="E4805" s="1">
        <v>43456</v>
      </c>
      <c r="F4805" t="s">
        <v>19</v>
      </c>
      <c r="I4805">
        <v>100</v>
      </c>
      <c r="J4805">
        <v>0</v>
      </c>
      <c r="K4805">
        <v>0</v>
      </c>
      <c r="L4805">
        <v>1617</v>
      </c>
      <c r="M4805">
        <v>1617</v>
      </c>
      <c r="N4805" t="s">
        <v>20</v>
      </c>
      <c r="O4805" t="s">
        <v>102</v>
      </c>
      <c r="P4805" t="s">
        <v>28</v>
      </c>
      <c r="Q4805" t="s">
        <v>34233</v>
      </c>
      <c r="R4805" t="s">
        <v>34233</v>
      </c>
      <c r="S4805" t="s">
        <v>32628</v>
      </c>
      <c r="T4805" t="s">
        <v>34357</v>
      </c>
      <c r="U4805" t="s">
        <v>32634</v>
      </c>
      <c r="V4805" t="s">
        <v>34979</v>
      </c>
      <c r="W4805">
        <v>230</v>
      </c>
      <c r="X4805">
        <v>1.5</v>
      </c>
      <c r="Y4805">
        <v>1</v>
      </c>
      <c r="AA4805">
        <v>8.5</v>
      </c>
      <c r="AB4805">
        <v>20</v>
      </c>
      <c r="AC4805">
        <v>1</v>
      </c>
      <c r="AD4805" t="str">
        <f t="shared" si="732"/>
        <v/>
      </c>
      <c r="AE4805" t="str">
        <f t="shared" si="735"/>
        <v/>
      </c>
      <c r="AF4805" t="str">
        <f t="shared" si="733"/>
        <v/>
      </c>
      <c r="AG4805">
        <f t="shared" si="738"/>
        <v>1</v>
      </c>
      <c r="AH4805">
        <f t="shared" si="739"/>
        <v>2.8</v>
      </c>
      <c r="AI4805">
        <v>0.14499999999999999</v>
      </c>
      <c r="AJ4805">
        <f t="shared" si="736"/>
        <v>0.40599999999999997</v>
      </c>
      <c r="AK4805" t="str">
        <f t="shared" si="740"/>
        <v/>
      </c>
      <c r="AL4805" t="str">
        <f t="shared" si="737"/>
        <v/>
      </c>
    </row>
    <row r="4806" spans="1:38" x14ac:dyDescent="0.2">
      <c r="A4806" t="s">
        <v>106</v>
      </c>
      <c r="B4806" t="s">
        <v>65</v>
      </c>
      <c r="C4806" t="s">
        <v>107</v>
      </c>
      <c r="D4806" s="1">
        <v>34484</v>
      </c>
      <c r="E4806" s="1">
        <v>43456</v>
      </c>
      <c r="F4806" t="s">
        <v>19</v>
      </c>
      <c r="I4806">
        <v>100</v>
      </c>
      <c r="J4806">
        <v>0</v>
      </c>
      <c r="K4806">
        <v>0</v>
      </c>
      <c r="L4806">
        <v>2149</v>
      </c>
      <c r="M4806">
        <v>2149</v>
      </c>
      <c r="N4806" t="s">
        <v>20</v>
      </c>
      <c r="O4806" t="s">
        <v>108</v>
      </c>
      <c r="P4806" t="s">
        <v>28</v>
      </c>
      <c r="Q4806" t="s">
        <v>34233</v>
      </c>
      <c r="R4806" t="s">
        <v>34233</v>
      </c>
      <c r="S4806" t="s">
        <v>32628</v>
      </c>
      <c r="T4806" t="s">
        <v>34357</v>
      </c>
      <c r="U4806" t="s">
        <v>32634</v>
      </c>
      <c r="V4806" t="s">
        <v>34979</v>
      </c>
      <c r="W4806">
        <v>230</v>
      </c>
      <c r="X4806">
        <v>1.5</v>
      </c>
      <c r="Y4806">
        <v>1</v>
      </c>
      <c r="AA4806">
        <v>8.5</v>
      </c>
      <c r="AB4806">
        <v>20</v>
      </c>
      <c r="AC4806">
        <v>1</v>
      </c>
      <c r="AD4806" t="str">
        <f t="shared" ref="AD4806:AD4869" si="741">IF((S4806="tühi")*(F4806&lt;&gt;"Elamumaa")*(G4806&lt;&gt;"Elamumaa")*(H4806&lt;&gt;"Elamumaa"),IF(Z4806=0,"",Z4806),"")</f>
        <v/>
      </c>
      <c r="AE4806" t="str">
        <f t="shared" si="735"/>
        <v/>
      </c>
      <c r="AF4806" t="str">
        <f t="shared" ref="AF4806:AF4869" si="742">IF((S4806&lt;&gt;"tühi")*(F4806&lt;&gt;"Elamumaa")*(G4806&lt;&gt;"Elamumaa")*(H4806&lt;&gt;"Elamumaa"),IF(Z4806=0,"",Z4806),"")</f>
        <v/>
      </c>
      <c r="AG4806">
        <f t="shared" si="738"/>
        <v>1</v>
      </c>
      <c r="AH4806">
        <f t="shared" si="739"/>
        <v>2.8</v>
      </c>
      <c r="AI4806">
        <v>0.14499999999999999</v>
      </c>
      <c r="AJ4806">
        <f t="shared" si="736"/>
        <v>0.40599999999999997</v>
      </c>
      <c r="AK4806" t="str">
        <f t="shared" si="740"/>
        <v/>
      </c>
      <c r="AL4806" t="str">
        <f t="shared" si="737"/>
        <v/>
      </c>
    </row>
    <row r="4807" spans="1:38" x14ac:dyDescent="0.2">
      <c r="A4807" t="s">
        <v>112</v>
      </c>
      <c r="B4807" t="s">
        <v>65</v>
      </c>
      <c r="C4807" t="s">
        <v>113</v>
      </c>
      <c r="D4807" s="1">
        <v>34484</v>
      </c>
      <c r="E4807" s="1">
        <v>43456</v>
      </c>
      <c r="F4807" t="s">
        <v>19</v>
      </c>
      <c r="I4807">
        <v>100</v>
      </c>
      <c r="J4807">
        <v>0</v>
      </c>
      <c r="K4807">
        <v>0</v>
      </c>
      <c r="L4807">
        <v>1621</v>
      </c>
      <c r="M4807">
        <v>1621</v>
      </c>
      <c r="N4807" t="s">
        <v>20</v>
      </c>
      <c r="O4807" t="s">
        <v>114</v>
      </c>
      <c r="P4807" t="s">
        <v>28</v>
      </c>
      <c r="Q4807" t="s">
        <v>34233</v>
      </c>
      <c r="R4807" t="s">
        <v>34233</v>
      </c>
      <c r="S4807" t="s">
        <v>32628</v>
      </c>
      <c r="T4807" t="s">
        <v>34357</v>
      </c>
      <c r="U4807" t="s">
        <v>32634</v>
      </c>
      <c r="V4807" t="s">
        <v>34979</v>
      </c>
      <c r="W4807">
        <v>230</v>
      </c>
      <c r="X4807">
        <v>1.5</v>
      </c>
      <c r="Y4807">
        <v>1</v>
      </c>
      <c r="AA4807">
        <v>8.5</v>
      </c>
      <c r="AB4807">
        <v>20</v>
      </c>
      <c r="AC4807">
        <v>1</v>
      </c>
      <c r="AD4807" t="str">
        <f t="shared" si="741"/>
        <v/>
      </c>
      <c r="AE4807" t="str">
        <f t="shared" si="735"/>
        <v/>
      </c>
      <c r="AF4807" t="str">
        <f t="shared" si="742"/>
        <v/>
      </c>
      <c r="AG4807">
        <f t="shared" si="738"/>
        <v>1</v>
      </c>
      <c r="AH4807">
        <f t="shared" si="739"/>
        <v>2.8</v>
      </c>
      <c r="AI4807">
        <v>0.14499999999999999</v>
      </c>
      <c r="AJ4807">
        <f t="shared" si="736"/>
        <v>0.40599999999999997</v>
      </c>
      <c r="AK4807" t="str">
        <f t="shared" si="740"/>
        <v/>
      </c>
      <c r="AL4807" t="str">
        <f t="shared" si="737"/>
        <v/>
      </c>
    </row>
    <row r="4808" spans="1:38" x14ac:dyDescent="0.2">
      <c r="A4808" t="s">
        <v>29095</v>
      </c>
      <c r="B4808" t="s">
        <v>65</v>
      </c>
      <c r="C4808" t="s">
        <v>29096</v>
      </c>
      <c r="D4808" s="1">
        <v>42879</v>
      </c>
      <c r="E4808" s="1">
        <v>43957</v>
      </c>
      <c r="F4808" t="s">
        <v>26</v>
      </c>
      <c r="I4808">
        <v>100</v>
      </c>
      <c r="J4808">
        <v>0</v>
      </c>
      <c r="K4808">
        <v>0</v>
      </c>
      <c r="L4808">
        <v>1156</v>
      </c>
      <c r="M4808">
        <v>1156</v>
      </c>
      <c r="N4808" t="s">
        <v>20</v>
      </c>
      <c r="O4808" t="s">
        <v>29097</v>
      </c>
      <c r="P4808" t="s">
        <v>28</v>
      </c>
      <c r="Q4808" t="s">
        <v>34233</v>
      </c>
      <c r="R4808" t="s">
        <v>34233</v>
      </c>
      <c r="S4808" t="s">
        <v>34233</v>
      </c>
      <c r="T4808" t="s">
        <v>34233</v>
      </c>
      <c r="V4808" t="s">
        <v>33095</v>
      </c>
      <c r="AD4808" t="str">
        <f t="shared" si="741"/>
        <v/>
      </c>
      <c r="AE4808" t="str">
        <f t="shared" si="735"/>
        <v/>
      </c>
      <c r="AF4808" t="str">
        <f t="shared" si="742"/>
        <v/>
      </c>
      <c r="AG4808" t="str">
        <f t="shared" si="738"/>
        <v/>
      </c>
      <c r="AH4808" t="str">
        <f t="shared" si="739"/>
        <v/>
      </c>
      <c r="AI4808">
        <v>0.14499999999999999</v>
      </c>
      <c r="AJ4808" t="str">
        <f t="shared" si="736"/>
        <v/>
      </c>
      <c r="AK4808" t="str">
        <f t="shared" si="740"/>
        <v/>
      </c>
      <c r="AL4808" t="str">
        <f t="shared" si="737"/>
        <v/>
      </c>
    </row>
    <row r="4809" spans="1:38" x14ac:dyDescent="0.2">
      <c r="A4809" t="s">
        <v>23337</v>
      </c>
      <c r="B4809" t="s">
        <v>65</v>
      </c>
      <c r="C4809" t="s">
        <v>23338</v>
      </c>
      <c r="D4809" s="1">
        <v>38965</v>
      </c>
      <c r="E4809" s="1">
        <v>44546</v>
      </c>
      <c r="F4809" t="s">
        <v>474</v>
      </c>
      <c r="I4809">
        <v>100</v>
      </c>
      <c r="J4809">
        <v>0</v>
      </c>
      <c r="K4809">
        <v>0</v>
      </c>
      <c r="L4809">
        <v>2019</v>
      </c>
      <c r="M4809">
        <v>2019</v>
      </c>
      <c r="N4809" t="s">
        <v>20</v>
      </c>
      <c r="O4809" t="s">
        <v>23339</v>
      </c>
      <c r="P4809" t="s">
        <v>28</v>
      </c>
      <c r="Q4809" t="s">
        <v>34233</v>
      </c>
      <c r="R4809" t="s">
        <v>34233</v>
      </c>
      <c r="S4809" t="s">
        <v>33942</v>
      </c>
      <c r="T4809" t="s">
        <v>34233</v>
      </c>
      <c r="AD4809" t="str">
        <f t="shared" si="741"/>
        <v/>
      </c>
      <c r="AE4809" t="str">
        <f t="shared" si="735"/>
        <v/>
      </c>
      <c r="AF4809" t="str">
        <f t="shared" si="742"/>
        <v/>
      </c>
      <c r="AG4809" t="str">
        <f t="shared" si="738"/>
        <v/>
      </c>
      <c r="AH4809" t="str">
        <f t="shared" si="739"/>
        <v/>
      </c>
      <c r="AI4809">
        <v>0.14499999999999999</v>
      </c>
      <c r="AJ4809" t="str">
        <f t="shared" si="736"/>
        <v/>
      </c>
      <c r="AK4809" t="str">
        <f t="shared" si="740"/>
        <v/>
      </c>
      <c r="AL4809" t="str">
        <f t="shared" si="737"/>
        <v/>
      </c>
    </row>
    <row r="4810" spans="1:38" x14ac:dyDescent="0.2">
      <c r="A4810" t="s">
        <v>26508</v>
      </c>
      <c r="B4810" t="s">
        <v>65</v>
      </c>
      <c r="C4810" t="s">
        <v>26509</v>
      </c>
      <c r="D4810" s="1">
        <v>41380</v>
      </c>
      <c r="E4810" s="1">
        <v>44546</v>
      </c>
      <c r="F4810" t="s">
        <v>26</v>
      </c>
      <c r="I4810">
        <v>100</v>
      </c>
      <c r="J4810">
        <v>0</v>
      </c>
      <c r="K4810">
        <v>0</v>
      </c>
      <c r="L4810">
        <v>1759</v>
      </c>
      <c r="M4810">
        <v>1759</v>
      </c>
      <c r="N4810" t="s">
        <v>20</v>
      </c>
      <c r="O4810" t="s">
        <v>26510</v>
      </c>
      <c r="P4810" t="s">
        <v>44</v>
      </c>
      <c r="Q4810" t="s">
        <v>34233</v>
      </c>
      <c r="R4810" t="s">
        <v>34233</v>
      </c>
      <c r="S4810" t="s">
        <v>34233</v>
      </c>
      <c r="T4810" t="s">
        <v>34233</v>
      </c>
      <c r="AD4810" t="str">
        <f t="shared" si="741"/>
        <v/>
      </c>
      <c r="AE4810" t="str">
        <f t="shared" si="735"/>
        <v/>
      </c>
      <c r="AF4810" t="str">
        <f t="shared" si="742"/>
        <v/>
      </c>
      <c r="AG4810" t="str">
        <f t="shared" si="738"/>
        <v/>
      </c>
      <c r="AH4810" t="str">
        <f t="shared" si="739"/>
        <v/>
      </c>
      <c r="AI4810">
        <v>0.14499999999999999</v>
      </c>
      <c r="AJ4810" t="str">
        <f t="shared" si="736"/>
        <v/>
      </c>
      <c r="AK4810" t="str">
        <f t="shared" si="740"/>
        <v/>
      </c>
      <c r="AL4810" t="str">
        <f t="shared" si="737"/>
        <v/>
      </c>
    </row>
    <row r="4811" spans="1:38" x14ac:dyDescent="0.2">
      <c r="A4811" t="s">
        <v>23662</v>
      </c>
      <c r="B4811" t="s">
        <v>65</v>
      </c>
      <c r="C4811" t="s">
        <v>23663</v>
      </c>
      <c r="D4811" s="1">
        <v>39072</v>
      </c>
      <c r="E4811" s="1">
        <v>43707</v>
      </c>
      <c r="F4811" t="s">
        <v>19</v>
      </c>
      <c r="I4811">
        <v>100</v>
      </c>
      <c r="J4811">
        <v>0</v>
      </c>
      <c r="K4811">
        <v>0</v>
      </c>
      <c r="L4811">
        <v>748</v>
      </c>
      <c r="M4811">
        <v>748</v>
      </c>
      <c r="N4811" t="s">
        <v>20</v>
      </c>
      <c r="O4811" t="s">
        <v>23664</v>
      </c>
      <c r="P4811" t="s">
        <v>28</v>
      </c>
      <c r="Q4811" t="s">
        <v>34233</v>
      </c>
      <c r="R4811" t="s">
        <v>34233</v>
      </c>
      <c r="S4811" t="s">
        <v>32628</v>
      </c>
      <c r="T4811" t="s">
        <v>34349</v>
      </c>
      <c r="AD4811" t="str">
        <f t="shared" si="741"/>
        <v/>
      </c>
      <c r="AE4811" t="str">
        <f t="shared" si="735"/>
        <v/>
      </c>
      <c r="AF4811" t="str">
        <f t="shared" si="742"/>
        <v/>
      </c>
      <c r="AG4811" s="17">
        <v>1</v>
      </c>
      <c r="AH4811">
        <f t="shared" si="739"/>
        <v>2.8</v>
      </c>
      <c r="AI4811">
        <v>0.14499999999999999</v>
      </c>
      <c r="AJ4811">
        <f t="shared" si="736"/>
        <v>0.40599999999999997</v>
      </c>
      <c r="AK4811" t="str">
        <f t="shared" si="740"/>
        <v/>
      </c>
      <c r="AL4811" t="str">
        <f t="shared" si="737"/>
        <v/>
      </c>
    </row>
    <row r="4812" spans="1:38" x14ac:dyDescent="0.2">
      <c r="A4812" t="s">
        <v>6161</v>
      </c>
      <c r="B4812" t="s">
        <v>65</v>
      </c>
      <c r="C4812" t="s">
        <v>6162</v>
      </c>
      <c r="D4812" s="1">
        <v>36171</v>
      </c>
      <c r="E4812" s="1">
        <v>44601</v>
      </c>
      <c r="F4812" t="s">
        <v>19</v>
      </c>
      <c r="I4812">
        <v>100</v>
      </c>
      <c r="J4812">
        <v>0</v>
      </c>
      <c r="K4812">
        <v>0</v>
      </c>
      <c r="L4812">
        <v>1053</v>
      </c>
      <c r="M4812">
        <v>1053</v>
      </c>
      <c r="N4812" t="s">
        <v>20</v>
      </c>
      <c r="O4812" t="s">
        <v>6163</v>
      </c>
      <c r="P4812" t="s">
        <v>28</v>
      </c>
      <c r="Q4812" t="s">
        <v>34233</v>
      </c>
      <c r="R4812" t="s">
        <v>34233</v>
      </c>
      <c r="S4812" t="s">
        <v>32628</v>
      </c>
      <c r="T4812" t="s">
        <v>34354</v>
      </c>
      <c r="AD4812" t="str">
        <f t="shared" si="741"/>
        <v/>
      </c>
      <c r="AE4812" t="str">
        <f t="shared" si="735"/>
        <v/>
      </c>
      <c r="AF4812" t="str">
        <f t="shared" si="742"/>
        <v/>
      </c>
      <c r="AG4812" s="17">
        <v>1</v>
      </c>
      <c r="AH4812">
        <f t="shared" si="739"/>
        <v>2.8</v>
      </c>
      <c r="AI4812">
        <v>0.14499999999999999</v>
      </c>
      <c r="AJ4812">
        <f t="shared" si="736"/>
        <v>0.40599999999999997</v>
      </c>
      <c r="AK4812" t="str">
        <f t="shared" si="740"/>
        <v/>
      </c>
      <c r="AL4812" t="str">
        <f t="shared" si="737"/>
        <v/>
      </c>
    </row>
    <row r="4813" spans="1:38" x14ac:dyDescent="0.2">
      <c r="A4813" t="s">
        <v>22888</v>
      </c>
      <c r="B4813" t="s">
        <v>65</v>
      </c>
      <c r="C4813" t="s">
        <v>22889</v>
      </c>
      <c r="D4813" s="1">
        <v>35422</v>
      </c>
      <c r="E4813" s="1">
        <v>43456</v>
      </c>
      <c r="F4813" t="s">
        <v>19</v>
      </c>
      <c r="I4813">
        <v>100</v>
      </c>
      <c r="J4813">
        <v>0</v>
      </c>
      <c r="K4813">
        <v>0</v>
      </c>
      <c r="L4813">
        <v>1600</v>
      </c>
      <c r="M4813">
        <v>1600</v>
      </c>
      <c r="N4813" t="s">
        <v>20</v>
      </c>
      <c r="O4813" t="s">
        <v>22890</v>
      </c>
      <c r="P4813" t="s">
        <v>28</v>
      </c>
      <c r="Q4813" t="s">
        <v>34233</v>
      </c>
      <c r="R4813" t="s">
        <v>34233</v>
      </c>
      <c r="S4813" t="s">
        <v>33797</v>
      </c>
      <c r="T4813" t="s">
        <v>34357</v>
      </c>
      <c r="AD4813" t="str">
        <f t="shared" si="741"/>
        <v/>
      </c>
      <c r="AE4813" t="str">
        <f t="shared" si="735"/>
        <v/>
      </c>
      <c r="AF4813" t="str">
        <f t="shared" si="742"/>
        <v/>
      </c>
      <c r="AG4813" s="17">
        <v>1</v>
      </c>
      <c r="AH4813">
        <f t="shared" si="739"/>
        <v>2.8</v>
      </c>
      <c r="AI4813">
        <v>0.14499999999999999</v>
      </c>
      <c r="AJ4813">
        <f t="shared" si="736"/>
        <v>0.40599999999999997</v>
      </c>
      <c r="AK4813" t="str">
        <f t="shared" si="740"/>
        <v/>
      </c>
      <c r="AL4813" t="str">
        <f t="shared" si="737"/>
        <v/>
      </c>
    </row>
    <row r="4814" spans="1:38" x14ac:dyDescent="0.2">
      <c r="A4814" t="s">
        <v>1365</v>
      </c>
      <c r="B4814" t="s">
        <v>65</v>
      </c>
      <c r="C4814" t="s">
        <v>1366</v>
      </c>
      <c r="D4814" s="1">
        <v>35494</v>
      </c>
      <c r="E4814" s="1">
        <v>43456</v>
      </c>
      <c r="F4814" t="s">
        <v>19</v>
      </c>
      <c r="I4814">
        <v>100</v>
      </c>
      <c r="J4814">
        <v>0</v>
      </c>
      <c r="K4814">
        <v>0</v>
      </c>
      <c r="L4814">
        <v>909</v>
      </c>
      <c r="M4814">
        <v>909</v>
      </c>
      <c r="N4814" t="s">
        <v>20</v>
      </c>
      <c r="O4814" t="s">
        <v>1367</v>
      </c>
      <c r="P4814" t="s">
        <v>28</v>
      </c>
      <c r="Q4814" t="s">
        <v>34233</v>
      </c>
      <c r="R4814" t="s">
        <v>34233</v>
      </c>
      <c r="S4814" t="s">
        <v>32628</v>
      </c>
      <c r="T4814" t="s">
        <v>34349</v>
      </c>
      <c r="AD4814" t="str">
        <f t="shared" si="741"/>
        <v/>
      </c>
      <c r="AE4814" t="str">
        <f t="shared" si="735"/>
        <v/>
      </c>
      <c r="AF4814" t="str">
        <f t="shared" si="742"/>
        <v/>
      </c>
      <c r="AG4814" s="17">
        <v>1</v>
      </c>
      <c r="AH4814">
        <f t="shared" si="739"/>
        <v>2.8</v>
      </c>
      <c r="AI4814">
        <v>0.14499999999999999</v>
      </c>
      <c r="AJ4814">
        <f t="shared" si="736"/>
        <v>0.40599999999999997</v>
      </c>
      <c r="AK4814" t="str">
        <f t="shared" si="740"/>
        <v/>
      </c>
      <c r="AL4814" t="str">
        <f t="shared" si="737"/>
        <v/>
      </c>
    </row>
    <row r="4815" spans="1:38" x14ac:dyDescent="0.2">
      <c r="A4815" t="s">
        <v>14512</v>
      </c>
      <c r="B4815" t="s">
        <v>65</v>
      </c>
      <c r="C4815" t="s">
        <v>14513</v>
      </c>
      <c r="D4815" s="1">
        <v>37284</v>
      </c>
      <c r="E4815" s="1">
        <v>43456</v>
      </c>
      <c r="F4815" t="s">
        <v>19</v>
      </c>
      <c r="I4815">
        <v>100</v>
      </c>
      <c r="J4815">
        <v>0</v>
      </c>
      <c r="K4815">
        <v>0</v>
      </c>
      <c r="L4815">
        <v>1873</v>
      </c>
      <c r="M4815">
        <v>1873</v>
      </c>
      <c r="N4815" t="s">
        <v>20</v>
      </c>
      <c r="O4815" t="s">
        <v>14514</v>
      </c>
      <c r="P4815" t="s">
        <v>28</v>
      </c>
      <c r="Q4815" t="s">
        <v>34233</v>
      </c>
      <c r="R4815" t="s">
        <v>34233</v>
      </c>
      <c r="S4815" t="s">
        <v>33804</v>
      </c>
      <c r="T4815" t="s">
        <v>34357</v>
      </c>
      <c r="U4815" t="s">
        <v>32634</v>
      </c>
      <c r="V4815" t="s">
        <v>33096</v>
      </c>
      <c r="W4815">
        <v>223.5</v>
      </c>
      <c r="X4815">
        <v>2</v>
      </c>
      <c r="Y4815" t="s">
        <v>32661</v>
      </c>
      <c r="AB4815">
        <v>40</v>
      </c>
      <c r="AC4815">
        <v>1</v>
      </c>
      <c r="AD4815" t="str">
        <f t="shared" si="741"/>
        <v/>
      </c>
      <c r="AE4815" t="str">
        <f t="shared" si="735"/>
        <v/>
      </c>
      <c r="AF4815" t="str">
        <f t="shared" si="742"/>
        <v/>
      </c>
      <c r="AG4815">
        <f>IF((S4815&lt;&gt;"tühi")*(AC4815&lt;&gt;""),AC4815,"")</f>
        <v>1</v>
      </c>
      <c r="AH4815">
        <f t="shared" si="739"/>
        <v>2.8</v>
      </c>
      <c r="AI4815">
        <v>0.14499999999999999</v>
      </c>
      <c r="AJ4815">
        <f t="shared" si="736"/>
        <v>0.40599999999999997</v>
      </c>
      <c r="AK4815" t="str">
        <f t="shared" si="740"/>
        <v/>
      </c>
      <c r="AL4815" t="str">
        <f t="shared" si="737"/>
        <v/>
      </c>
    </row>
    <row r="4816" spans="1:38" x14ac:dyDescent="0.2">
      <c r="A4816" t="s">
        <v>1620</v>
      </c>
      <c r="B4816" t="s">
        <v>65</v>
      </c>
      <c r="C4816" t="s">
        <v>1621</v>
      </c>
      <c r="D4816" s="1">
        <v>35584</v>
      </c>
      <c r="E4816" s="1">
        <v>44050</v>
      </c>
      <c r="F4816" t="s">
        <v>19</v>
      </c>
      <c r="I4816">
        <v>100</v>
      </c>
      <c r="J4816">
        <v>0</v>
      </c>
      <c r="K4816">
        <v>0</v>
      </c>
      <c r="L4816">
        <v>1294</v>
      </c>
      <c r="M4816">
        <v>1294</v>
      </c>
      <c r="N4816" t="s">
        <v>20</v>
      </c>
      <c r="O4816" t="s">
        <v>1622</v>
      </c>
      <c r="P4816" t="s">
        <v>28</v>
      </c>
      <c r="Q4816" t="s">
        <v>34233</v>
      </c>
      <c r="R4816" t="s">
        <v>34233</v>
      </c>
      <c r="S4816" t="s">
        <v>32628</v>
      </c>
      <c r="T4816" t="s">
        <v>34349</v>
      </c>
      <c r="AD4816" t="str">
        <f t="shared" si="741"/>
        <v/>
      </c>
      <c r="AE4816" t="str">
        <f t="shared" si="735"/>
        <v/>
      </c>
      <c r="AF4816" t="str">
        <f t="shared" si="742"/>
        <v/>
      </c>
      <c r="AG4816" s="17">
        <v>1</v>
      </c>
      <c r="AH4816">
        <f t="shared" si="739"/>
        <v>2.8</v>
      </c>
      <c r="AI4816">
        <v>0.14499999999999999</v>
      </c>
      <c r="AJ4816">
        <f t="shared" si="736"/>
        <v>0.40599999999999997</v>
      </c>
      <c r="AK4816" t="str">
        <f t="shared" si="740"/>
        <v/>
      </c>
      <c r="AL4816" t="str">
        <f t="shared" si="737"/>
        <v/>
      </c>
    </row>
    <row r="4817" spans="1:38" x14ac:dyDescent="0.2">
      <c r="A4817" t="s">
        <v>21802</v>
      </c>
      <c r="B4817" t="s">
        <v>65</v>
      </c>
      <c r="C4817" t="s">
        <v>21803</v>
      </c>
      <c r="D4817" s="1">
        <v>35277</v>
      </c>
      <c r="E4817" s="1">
        <v>43456</v>
      </c>
      <c r="F4817" t="s">
        <v>19</v>
      </c>
      <c r="I4817">
        <v>100</v>
      </c>
      <c r="J4817">
        <v>0</v>
      </c>
      <c r="K4817">
        <v>0</v>
      </c>
      <c r="L4817">
        <v>1729</v>
      </c>
      <c r="M4817">
        <v>1729</v>
      </c>
      <c r="N4817" t="s">
        <v>20</v>
      </c>
      <c r="O4817" t="s">
        <v>21804</v>
      </c>
      <c r="P4817" t="s">
        <v>28</v>
      </c>
      <c r="Q4817" t="s">
        <v>34234</v>
      </c>
      <c r="R4817" t="s">
        <v>34252</v>
      </c>
      <c r="S4817" t="s">
        <v>33801</v>
      </c>
      <c r="T4817" t="s">
        <v>34349</v>
      </c>
      <c r="U4817" t="s">
        <v>32634</v>
      </c>
      <c r="V4817" t="s">
        <v>33097</v>
      </c>
      <c r="W4817">
        <v>346</v>
      </c>
      <c r="X4817">
        <v>2</v>
      </c>
      <c r="Y4817" t="s">
        <v>32654</v>
      </c>
      <c r="AA4817">
        <v>8.5</v>
      </c>
      <c r="AC4817">
        <v>1</v>
      </c>
      <c r="AD4817" t="str">
        <f t="shared" si="741"/>
        <v/>
      </c>
      <c r="AE4817" t="str">
        <f t="shared" si="735"/>
        <v/>
      </c>
      <c r="AF4817" t="str">
        <f t="shared" si="742"/>
        <v/>
      </c>
      <c r="AG4817">
        <f>IF((S4817&lt;&gt;"tühi")*(AC4817&lt;&gt;""),AC4817,"")</f>
        <v>1</v>
      </c>
      <c r="AH4817">
        <f t="shared" si="739"/>
        <v>2.8</v>
      </c>
      <c r="AI4817">
        <v>0.14499999999999999</v>
      </c>
      <c r="AJ4817">
        <f t="shared" si="736"/>
        <v>0.40599999999999997</v>
      </c>
      <c r="AK4817" t="str">
        <f t="shared" si="740"/>
        <v/>
      </c>
      <c r="AL4817" t="str">
        <f t="shared" si="737"/>
        <v/>
      </c>
    </row>
    <row r="4818" spans="1:38" x14ac:dyDescent="0.2">
      <c r="A4818" t="s">
        <v>6658</v>
      </c>
      <c r="B4818" t="s">
        <v>65</v>
      </c>
      <c r="C4818" t="s">
        <v>6659</v>
      </c>
      <c r="D4818" s="1">
        <v>36173</v>
      </c>
      <c r="E4818" s="1">
        <v>44050</v>
      </c>
      <c r="F4818" t="s">
        <v>19</v>
      </c>
      <c r="I4818">
        <v>100</v>
      </c>
      <c r="J4818">
        <v>0</v>
      </c>
      <c r="K4818">
        <v>0</v>
      </c>
      <c r="L4818">
        <v>1142</v>
      </c>
      <c r="M4818">
        <v>1142</v>
      </c>
      <c r="N4818" t="s">
        <v>20</v>
      </c>
      <c r="O4818" t="s">
        <v>6660</v>
      </c>
      <c r="P4818" t="s">
        <v>28</v>
      </c>
      <c r="Q4818" t="s">
        <v>34233</v>
      </c>
      <c r="R4818" t="s">
        <v>34233</v>
      </c>
      <c r="S4818" t="s">
        <v>32628</v>
      </c>
      <c r="T4818" t="s">
        <v>34349</v>
      </c>
      <c r="AD4818" t="str">
        <f t="shared" si="741"/>
        <v/>
      </c>
      <c r="AE4818" t="str">
        <f t="shared" si="735"/>
        <v/>
      </c>
      <c r="AF4818" t="str">
        <f t="shared" si="742"/>
        <v/>
      </c>
      <c r="AG4818" s="17">
        <v>1</v>
      </c>
      <c r="AH4818">
        <f t="shared" si="739"/>
        <v>2.8</v>
      </c>
      <c r="AI4818">
        <v>0.14499999999999999</v>
      </c>
      <c r="AJ4818">
        <f t="shared" si="736"/>
        <v>0.40599999999999997</v>
      </c>
      <c r="AK4818" t="str">
        <f t="shared" si="740"/>
        <v/>
      </c>
      <c r="AL4818" t="str">
        <f t="shared" si="737"/>
        <v/>
      </c>
    </row>
    <row r="4819" spans="1:38" x14ac:dyDescent="0.2">
      <c r="A4819" t="s">
        <v>8947</v>
      </c>
      <c r="B4819" t="s">
        <v>65</v>
      </c>
      <c r="C4819" t="s">
        <v>8948</v>
      </c>
      <c r="D4819" s="1">
        <v>36243</v>
      </c>
      <c r="E4819" s="1">
        <v>43456</v>
      </c>
      <c r="F4819" t="s">
        <v>19</v>
      </c>
      <c r="I4819">
        <v>100</v>
      </c>
      <c r="J4819">
        <v>0</v>
      </c>
      <c r="K4819">
        <v>0</v>
      </c>
      <c r="L4819">
        <v>1111</v>
      </c>
      <c r="M4819">
        <v>1111</v>
      </c>
      <c r="N4819" t="s">
        <v>20</v>
      </c>
      <c r="O4819" t="s">
        <v>8949</v>
      </c>
      <c r="P4819" t="s">
        <v>28</v>
      </c>
      <c r="Q4819" t="s">
        <v>34233</v>
      </c>
      <c r="R4819" t="s">
        <v>34233</v>
      </c>
      <c r="S4819" t="s">
        <v>32628</v>
      </c>
      <c r="T4819" t="s">
        <v>34349</v>
      </c>
      <c r="U4819" t="s">
        <v>32634</v>
      </c>
      <c r="V4819" t="s">
        <v>32755</v>
      </c>
      <c r="W4819">
        <v>222</v>
      </c>
      <c r="Y4819">
        <v>1</v>
      </c>
      <c r="AA4819">
        <v>8.5</v>
      </c>
      <c r="AC4819">
        <v>1</v>
      </c>
      <c r="AD4819" t="str">
        <f t="shared" si="741"/>
        <v/>
      </c>
      <c r="AE4819" t="str">
        <f t="shared" ref="AE4819:AE4882" si="743">IF((S4819="tühi")*(AC4819&lt;&gt;""),AC4819,"")</f>
        <v/>
      </c>
      <c r="AF4819" t="str">
        <f t="shared" si="742"/>
        <v/>
      </c>
      <c r="AG4819">
        <f>IF((S4819&lt;&gt;"tühi")*(AC4819&lt;&gt;""),AC4819,"")</f>
        <v>1</v>
      </c>
      <c r="AH4819">
        <f t="shared" si="739"/>
        <v>2.8</v>
      </c>
      <c r="AI4819">
        <v>0.14499999999999999</v>
      </c>
      <c r="AJ4819">
        <f t="shared" si="736"/>
        <v>0.40599999999999997</v>
      </c>
      <c r="AK4819" t="str">
        <f t="shared" si="740"/>
        <v/>
      </c>
      <c r="AL4819" t="str">
        <f t="shared" si="737"/>
        <v/>
      </c>
    </row>
    <row r="4820" spans="1:38" x14ac:dyDescent="0.2">
      <c r="A4820" t="s">
        <v>1076</v>
      </c>
      <c r="B4820" t="s">
        <v>65</v>
      </c>
      <c r="C4820" t="s">
        <v>1077</v>
      </c>
      <c r="D4820" s="1">
        <v>35362</v>
      </c>
      <c r="E4820" s="1">
        <v>43456</v>
      </c>
      <c r="F4820" t="s">
        <v>19</v>
      </c>
      <c r="I4820">
        <v>100</v>
      </c>
      <c r="J4820">
        <v>0</v>
      </c>
      <c r="K4820">
        <v>0</v>
      </c>
      <c r="L4820">
        <v>1193</v>
      </c>
      <c r="M4820">
        <v>1193</v>
      </c>
      <c r="N4820" t="s">
        <v>20</v>
      </c>
      <c r="O4820" t="s">
        <v>1078</v>
      </c>
      <c r="P4820" t="s">
        <v>28</v>
      </c>
      <c r="Q4820" t="s">
        <v>34233</v>
      </c>
      <c r="R4820" t="s">
        <v>34233</v>
      </c>
      <c r="S4820" t="s">
        <v>32628</v>
      </c>
      <c r="T4820" t="s">
        <v>34349</v>
      </c>
      <c r="AD4820" t="str">
        <f t="shared" si="741"/>
        <v/>
      </c>
      <c r="AE4820" t="str">
        <f t="shared" si="743"/>
        <v/>
      </c>
      <c r="AF4820" t="str">
        <f t="shared" si="742"/>
        <v/>
      </c>
      <c r="AG4820" s="17">
        <v>1</v>
      </c>
      <c r="AH4820">
        <f t="shared" si="739"/>
        <v>2.8</v>
      </c>
      <c r="AI4820">
        <v>0.14499999999999999</v>
      </c>
      <c r="AJ4820">
        <f t="shared" si="736"/>
        <v>0.40599999999999997</v>
      </c>
      <c r="AK4820" t="str">
        <f t="shared" si="740"/>
        <v/>
      </c>
      <c r="AL4820" t="str">
        <f t="shared" si="737"/>
        <v/>
      </c>
    </row>
    <row r="4821" spans="1:38" x14ac:dyDescent="0.2">
      <c r="A4821" t="s">
        <v>1386</v>
      </c>
      <c r="B4821" t="s">
        <v>65</v>
      </c>
      <c r="C4821" t="s">
        <v>1387</v>
      </c>
      <c r="D4821" s="1">
        <v>35458</v>
      </c>
      <c r="E4821" s="1">
        <v>43456</v>
      </c>
      <c r="F4821" t="s">
        <v>19</v>
      </c>
      <c r="I4821">
        <v>100</v>
      </c>
      <c r="J4821">
        <v>0</v>
      </c>
      <c r="K4821">
        <v>0</v>
      </c>
      <c r="L4821">
        <v>1045</v>
      </c>
      <c r="M4821">
        <v>1045</v>
      </c>
      <c r="N4821" t="s">
        <v>20</v>
      </c>
      <c r="O4821" t="s">
        <v>1388</v>
      </c>
      <c r="P4821" t="s">
        <v>28</v>
      </c>
      <c r="Q4821" t="s">
        <v>34233</v>
      </c>
      <c r="R4821" t="s">
        <v>34233</v>
      </c>
      <c r="S4821" t="s">
        <v>32628</v>
      </c>
      <c r="T4821" t="s">
        <v>34349</v>
      </c>
      <c r="AD4821" t="str">
        <f t="shared" si="741"/>
        <v/>
      </c>
      <c r="AE4821" t="str">
        <f t="shared" si="743"/>
        <v/>
      </c>
      <c r="AF4821" t="str">
        <f t="shared" si="742"/>
        <v/>
      </c>
      <c r="AG4821" s="17">
        <v>1</v>
      </c>
      <c r="AH4821">
        <f t="shared" si="739"/>
        <v>2.8</v>
      </c>
      <c r="AI4821">
        <v>0.14499999999999999</v>
      </c>
      <c r="AJ4821">
        <f t="shared" si="736"/>
        <v>0.40599999999999997</v>
      </c>
      <c r="AK4821" t="str">
        <f t="shared" si="740"/>
        <v/>
      </c>
      <c r="AL4821" t="str">
        <f t="shared" si="737"/>
        <v/>
      </c>
    </row>
    <row r="4822" spans="1:38" x14ac:dyDescent="0.2">
      <c r="A4822" t="s">
        <v>26511</v>
      </c>
      <c r="B4822" t="s">
        <v>65</v>
      </c>
      <c r="C4822" t="s">
        <v>26512</v>
      </c>
      <c r="D4822" s="1">
        <v>41380</v>
      </c>
      <c r="E4822" s="1">
        <v>44546</v>
      </c>
      <c r="F4822" t="s">
        <v>26</v>
      </c>
      <c r="I4822">
        <v>100</v>
      </c>
      <c r="J4822">
        <v>0</v>
      </c>
      <c r="K4822">
        <v>0</v>
      </c>
      <c r="L4822">
        <v>1949</v>
      </c>
      <c r="M4822">
        <v>1949</v>
      </c>
      <c r="N4822" t="s">
        <v>20</v>
      </c>
      <c r="O4822" t="s">
        <v>26513</v>
      </c>
      <c r="P4822" t="s">
        <v>44</v>
      </c>
      <c r="Q4822" t="s">
        <v>34233</v>
      </c>
      <c r="R4822" t="s">
        <v>34233</v>
      </c>
      <c r="S4822" t="s">
        <v>34233</v>
      </c>
      <c r="T4822" t="s">
        <v>34233</v>
      </c>
      <c r="AD4822" t="str">
        <f t="shared" si="741"/>
        <v/>
      </c>
      <c r="AE4822" t="str">
        <f t="shared" si="743"/>
        <v/>
      </c>
      <c r="AF4822" t="str">
        <f t="shared" si="742"/>
        <v/>
      </c>
      <c r="AG4822" t="str">
        <f>IF((S4822&lt;&gt;"tühi")*(AC4822&lt;&gt;""),AC4822,"")</f>
        <v/>
      </c>
      <c r="AH4822" t="str">
        <f t="shared" si="739"/>
        <v/>
      </c>
      <c r="AI4822">
        <v>0.14499999999999999</v>
      </c>
      <c r="AJ4822" t="str">
        <f t="shared" si="736"/>
        <v/>
      </c>
      <c r="AK4822" t="str">
        <f t="shared" si="740"/>
        <v/>
      </c>
      <c r="AL4822" t="str">
        <f t="shared" si="737"/>
        <v/>
      </c>
    </row>
    <row r="4823" spans="1:38" x14ac:dyDescent="0.2">
      <c r="A4823" t="s">
        <v>1458</v>
      </c>
      <c r="B4823" t="s">
        <v>65</v>
      </c>
      <c r="C4823" t="s">
        <v>1459</v>
      </c>
      <c r="D4823" s="1">
        <v>35531</v>
      </c>
      <c r="E4823" s="1">
        <v>43456</v>
      </c>
      <c r="F4823" t="s">
        <v>19</v>
      </c>
      <c r="I4823">
        <v>100</v>
      </c>
      <c r="J4823">
        <v>0</v>
      </c>
      <c r="K4823">
        <v>0</v>
      </c>
      <c r="L4823">
        <v>1246</v>
      </c>
      <c r="M4823">
        <v>1246</v>
      </c>
      <c r="N4823" t="s">
        <v>20</v>
      </c>
      <c r="O4823" t="s">
        <v>1460</v>
      </c>
      <c r="P4823" t="s">
        <v>28</v>
      </c>
      <c r="Q4823" t="s">
        <v>34233</v>
      </c>
      <c r="R4823" t="s">
        <v>34233</v>
      </c>
      <c r="S4823" t="s">
        <v>33797</v>
      </c>
      <c r="T4823" t="s">
        <v>34349</v>
      </c>
      <c r="AD4823" t="str">
        <f t="shared" si="741"/>
        <v/>
      </c>
      <c r="AE4823" t="str">
        <f t="shared" si="743"/>
        <v/>
      </c>
      <c r="AF4823" t="str">
        <f t="shared" si="742"/>
        <v/>
      </c>
      <c r="AG4823" s="17">
        <v>1</v>
      </c>
      <c r="AH4823">
        <f t="shared" si="739"/>
        <v>2.8</v>
      </c>
      <c r="AI4823">
        <v>0.14499999999999999</v>
      </c>
      <c r="AJ4823">
        <f t="shared" si="736"/>
        <v>0.40599999999999997</v>
      </c>
      <c r="AK4823" t="str">
        <f t="shared" si="740"/>
        <v/>
      </c>
      <c r="AL4823" t="str">
        <f t="shared" si="737"/>
        <v/>
      </c>
    </row>
    <row r="4824" spans="1:38" x14ac:dyDescent="0.2">
      <c r="A4824" t="s">
        <v>22115</v>
      </c>
      <c r="B4824" t="s">
        <v>65</v>
      </c>
      <c r="C4824" t="s">
        <v>22116</v>
      </c>
      <c r="D4824" s="1">
        <v>35800</v>
      </c>
      <c r="E4824" s="1">
        <v>43456</v>
      </c>
      <c r="F4824" t="s">
        <v>19</v>
      </c>
      <c r="I4824">
        <v>100</v>
      </c>
      <c r="J4824">
        <v>0</v>
      </c>
      <c r="K4824">
        <v>0</v>
      </c>
      <c r="L4824">
        <v>1317</v>
      </c>
      <c r="M4824">
        <v>1317</v>
      </c>
      <c r="N4824" t="s">
        <v>20</v>
      </c>
      <c r="O4824" t="s">
        <v>22117</v>
      </c>
      <c r="P4824" t="s">
        <v>28</v>
      </c>
      <c r="Q4824" t="s">
        <v>34233</v>
      </c>
      <c r="R4824" t="s">
        <v>34233</v>
      </c>
      <c r="S4824" t="s">
        <v>33797</v>
      </c>
      <c r="T4824" t="s">
        <v>34349</v>
      </c>
      <c r="AD4824" t="str">
        <f t="shared" si="741"/>
        <v/>
      </c>
      <c r="AE4824" t="str">
        <f t="shared" si="743"/>
        <v/>
      </c>
      <c r="AF4824" t="str">
        <f t="shared" si="742"/>
        <v/>
      </c>
      <c r="AG4824" s="17">
        <v>1</v>
      </c>
      <c r="AH4824">
        <f t="shared" si="739"/>
        <v>2.8</v>
      </c>
      <c r="AI4824">
        <v>0.14499999999999999</v>
      </c>
      <c r="AJ4824">
        <f t="shared" si="736"/>
        <v>0.40599999999999997</v>
      </c>
      <c r="AK4824" t="str">
        <f t="shared" si="740"/>
        <v/>
      </c>
      <c r="AL4824" t="str">
        <f t="shared" si="737"/>
        <v/>
      </c>
    </row>
    <row r="4825" spans="1:38" x14ac:dyDescent="0.2">
      <c r="A4825" t="s">
        <v>11820</v>
      </c>
      <c r="B4825" t="s">
        <v>65</v>
      </c>
      <c r="C4825" t="s">
        <v>11821</v>
      </c>
      <c r="D4825" s="1">
        <v>36677</v>
      </c>
      <c r="E4825" s="1">
        <v>43456</v>
      </c>
      <c r="F4825" t="s">
        <v>19</v>
      </c>
      <c r="I4825">
        <v>100</v>
      </c>
      <c r="J4825">
        <v>0</v>
      </c>
      <c r="K4825">
        <v>0</v>
      </c>
      <c r="L4825">
        <v>904</v>
      </c>
      <c r="M4825">
        <v>904</v>
      </c>
      <c r="N4825" t="s">
        <v>20</v>
      </c>
      <c r="O4825" t="s">
        <v>11822</v>
      </c>
      <c r="P4825" t="s">
        <v>28</v>
      </c>
      <c r="Q4825" t="s">
        <v>34233</v>
      </c>
      <c r="R4825" t="s">
        <v>34233</v>
      </c>
      <c r="S4825" t="s">
        <v>32628</v>
      </c>
      <c r="T4825" t="s">
        <v>34349</v>
      </c>
      <c r="U4825" t="s">
        <v>32634</v>
      </c>
      <c r="V4825" t="s">
        <v>33098</v>
      </c>
      <c r="W4825">
        <v>271</v>
      </c>
      <c r="X4825">
        <v>3</v>
      </c>
      <c r="Y4825">
        <v>1</v>
      </c>
      <c r="Z4825">
        <v>814</v>
      </c>
      <c r="AA4825">
        <v>11</v>
      </c>
      <c r="AB4825">
        <v>30</v>
      </c>
      <c r="AC4825">
        <v>1</v>
      </c>
      <c r="AD4825" t="str">
        <f t="shared" si="741"/>
        <v/>
      </c>
      <c r="AE4825" t="str">
        <f t="shared" si="743"/>
        <v/>
      </c>
      <c r="AF4825" t="str">
        <f t="shared" si="742"/>
        <v/>
      </c>
      <c r="AG4825">
        <f>IF((S4825&lt;&gt;"tühi")*(AC4825&lt;&gt;""),AC4825,"")</f>
        <v>1</v>
      </c>
      <c r="AH4825">
        <f t="shared" si="739"/>
        <v>2.8</v>
      </c>
      <c r="AI4825">
        <v>0.14499999999999999</v>
      </c>
      <c r="AJ4825">
        <f t="shared" si="736"/>
        <v>0.40599999999999997</v>
      </c>
      <c r="AK4825" t="str">
        <f t="shared" si="740"/>
        <v/>
      </c>
      <c r="AL4825" t="str">
        <f t="shared" si="737"/>
        <v/>
      </c>
    </row>
    <row r="4826" spans="1:38" x14ac:dyDescent="0.2">
      <c r="A4826" t="s">
        <v>8656</v>
      </c>
      <c r="B4826" t="s">
        <v>65</v>
      </c>
      <c r="C4826" t="s">
        <v>8657</v>
      </c>
      <c r="D4826" s="1">
        <v>36243</v>
      </c>
      <c r="E4826" s="1">
        <v>43456</v>
      </c>
      <c r="F4826" t="s">
        <v>19</v>
      </c>
      <c r="I4826">
        <v>100</v>
      </c>
      <c r="J4826">
        <v>0</v>
      </c>
      <c r="K4826">
        <v>0</v>
      </c>
      <c r="L4826">
        <v>1022</v>
      </c>
      <c r="M4826">
        <v>1022</v>
      </c>
      <c r="N4826" t="s">
        <v>20</v>
      </c>
      <c r="O4826" t="s">
        <v>8658</v>
      </c>
      <c r="P4826" t="s">
        <v>28</v>
      </c>
      <c r="Q4826" t="s">
        <v>34233</v>
      </c>
      <c r="R4826" t="s">
        <v>34233</v>
      </c>
      <c r="S4826" t="s">
        <v>33800</v>
      </c>
      <c r="T4826" t="s">
        <v>34349</v>
      </c>
      <c r="AD4826" t="str">
        <f t="shared" si="741"/>
        <v/>
      </c>
      <c r="AE4826" t="str">
        <f t="shared" si="743"/>
        <v/>
      </c>
      <c r="AF4826" t="str">
        <f t="shared" si="742"/>
        <v/>
      </c>
      <c r="AG4826" s="17">
        <v>1</v>
      </c>
      <c r="AH4826">
        <f t="shared" si="739"/>
        <v>2.8</v>
      </c>
      <c r="AI4826">
        <v>0.14499999999999999</v>
      </c>
      <c r="AJ4826">
        <f t="shared" si="736"/>
        <v>0.40599999999999997</v>
      </c>
      <c r="AK4826" t="str">
        <f t="shared" si="740"/>
        <v/>
      </c>
      <c r="AL4826" t="str">
        <f t="shared" si="737"/>
        <v/>
      </c>
    </row>
    <row r="4827" spans="1:38" x14ac:dyDescent="0.2">
      <c r="A4827" t="s">
        <v>22112</v>
      </c>
      <c r="B4827" t="s">
        <v>65</v>
      </c>
      <c r="C4827" t="s">
        <v>22113</v>
      </c>
      <c r="D4827" s="1">
        <v>35800</v>
      </c>
      <c r="E4827" s="1">
        <v>43456</v>
      </c>
      <c r="F4827" t="s">
        <v>19</v>
      </c>
      <c r="I4827">
        <v>100</v>
      </c>
      <c r="J4827">
        <v>0</v>
      </c>
      <c r="K4827">
        <v>0</v>
      </c>
      <c r="L4827">
        <v>1496</v>
      </c>
      <c r="M4827">
        <v>1496</v>
      </c>
      <c r="N4827" t="s">
        <v>20</v>
      </c>
      <c r="O4827" t="s">
        <v>22114</v>
      </c>
      <c r="P4827" t="s">
        <v>28</v>
      </c>
      <c r="Q4827" t="s">
        <v>34233</v>
      </c>
      <c r="R4827" t="s">
        <v>34233</v>
      </c>
      <c r="S4827" t="s">
        <v>33797</v>
      </c>
      <c r="T4827" t="s">
        <v>34349</v>
      </c>
      <c r="AD4827" t="str">
        <f t="shared" si="741"/>
        <v/>
      </c>
      <c r="AE4827" t="str">
        <f t="shared" si="743"/>
        <v/>
      </c>
      <c r="AF4827" t="str">
        <f t="shared" si="742"/>
        <v/>
      </c>
      <c r="AG4827" s="17">
        <v>1</v>
      </c>
      <c r="AH4827">
        <f t="shared" si="739"/>
        <v>2.8</v>
      </c>
      <c r="AI4827">
        <v>0.14499999999999999</v>
      </c>
      <c r="AJ4827">
        <f t="shared" si="736"/>
        <v>0.40599999999999997</v>
      </c>
      <c r="AK4827" t="str">
        <f t="shared" si="740"/>
        <v/>
      </c>
      <c r="AL4827" t="str">
        <f t="shared" si="737"/>
        <v/>
      </c>
    </row>
    <row r="4828" spans="1:38" x14ac:dyDescent="0.2">
      <c r="A4828" t="s">
        <v>10933</v>
      </c>
      <c r="B4828" t="s">
        <v>65</v>
      </c>
      <c r="C4828" t="s">
        <v>10934</v>
      </c>
      <c r="D4828" s="1">
        <v>36468</v>
      </c>
      <c r="E4828" s="1">
        <v>43456</v>
      </c>
      <c r="F4828" t="s">
        <v>19</v>
      </c>
      <c r="I4828">
        <v>100</v>
      </c>
      <c r="J4828">
        <v>0</v>
      </c>
      <c r="K4828">
        <v>0</v>
      </c>
      <c r="L4828">
        <v>1507</v>
      </c>
      <c r="M4828">
        <v>1507</v>
      </c>
      <c r="N4828" t="s">
        <v>20</v>
      </c>
      <c r="O4828" t="s">
        <v>10935</v>
      </c>
      <c r="P4828" t="s">
        <v>28</v>
      </c>
      <c r="Q4828" t="s">
        <v>34233</v>
      </c>
      <c r="R4828" t="s">
        <v>34233</v>
      </c>
      <c r="S4828" t="s">
        <v>33800</v>
      </c>
      <c r="T4828" t="s">
        <v>34349</v>
      </c>
      <c r="AD4828" t="str">
        <f t="shared" si="741"/>
        <v/>
      </c>
      <c r="AE4828" t="str">
        <f t="shared" si="743"/>
        <v/>
      </c>
      <c r="AF4828" t="str">
        <f t="shared" si="742"/>
        <v/>
      </c>
      <c r="AG4828" s="17">
        <v>1</v>
      </c>
      <c r="AH4828">
        <f t="shared" si="739"/>
        <v>2.8</v>
      </c>
      <c r="AI4828">
        <v>0.14499999999999999</v>
      </c>
      <c r="AJ4828">
        <f t="shared" si="736"/>
        <v>0.40599999999999997</v>
      </c>
      <c r="AK4828" t="str">
        <f t="shared" si="740"/>
        <v/>
      </c>
      <c r="AL4828" t="str">
        <f t="shared" si="737"/>
        <v/>
      </c>
    </row>
    <row r="4829" spans="1:38" x14ac:dyDescent="0.2">
      <c r="A4829" t="s">
        <v>8750</v>
      </c>
      <c r="B4829" t="s">
        <v>65</v>
      </c>
      <c r="C4829" t="s">
        <v>8751</v>
      </c>
      <c r="D4829" s="1">
        <v>36243</v>
      </c>
      <c r="E4829" s="1">
        <v>43456</v>
      </c>
      <c r="F4829" t="s">
        <v>19</v>
      </c>
      <c r="I4829">
        <v>100</v>
      </c>
      <c r="J4829">
        <v>0</v>
      </c>
      <c r="K4829">
        <v>0</v>
      </c>
      <c r="L4829">
        <v>1381</v>
      </c>
      <c r="M4829">
        <v>1381</v>
      </c>
      <c r="N4829" t="s">
        <v>20</v>
      </c>
      <c r="O4829" t="s">
        <v>8752</v>
      </c>
      <c r="P4829" t="s">
        <v>28</v>
      </c>
      <c r="Q4829" t="s">
        <v>34234</v>
      </c>
      <c r="R4829" t="s">
        <v>34253</v>
      </c>
      <c r="S4829" t="s">
        <v>33797</v>
      </c>
      <c r="T4829" t="s">
        <v>34349</v>
      </c>
      <c r="AD4829" t="str">
        <f t="shared" si="741"/>
        <v/>
      </c>
      <c r="AE4829" t="str">
        <f t="shared" si="743"/>
        <v/>
      </c>
      <c r="AF4829" t="str">
        <f t="shared" si="742"/>
        <v/>
      </c>
      <c r="AG4829" s="17">
        <v>1</v>
      </c>
      <c r="AH4829">
        <f t="shared" si="739"/>
        <v>2.8</v>
      </c>
      <c r="AI4829">
        <v>0.14499999999999999</v>
      </c>
      <c r="AJ4829">
        <f t="shared" si="736"/>
        <v>0.40599999999999997</v>
      </c>
      <c r="AK4829" t="str">
        <f t="shared" si="740"/>
        <v/>
      </c>
      <c r="AL4829" t="str">
        <f t="shared" si="737"/>
        <v/>
      </c>
    </row>
    <row r="4830" spans="1:38" x14ac:dyDescent="0.2">
      <c r="A4830" t="s">
        <v>22274</v>
      </c>
      <c r="B4830" t="s">
        <v>65</v>
      </c>
      <c r="C4830" t="s">
        <v>22275</v>
      </c>
      <c r="D4830" s="1">
        <v>38862</v>
      </c>
      <c r="E4830" s="1">
        <v>43456</v>
      </c>
      <c r="F4830" t="s">
        <v>19</v>
      </c>
      <c r="I4830">
        <v>100</v>
      </c>
      <c r="J4830">
        <v>0</v>
      </c>
      <c r="K4830">
        <v>0</v>
      </c>
      <c r="L4830">
        <v>1406</v>
      </c>
      <c r="M4830">
        <v>1406</v>
      </c>
      <c r="N4830" t="s">
        <v>20</v>
      </c>
      <c r="O4830" t="s">
        <v>22276</v>
      </c>
      <c r="P4830" t="s">
        <v>28</v>
      </c>
      <c r="Q4830" t="s">
        <v>34233</v>
      </c>
      <c r="R4830" t="s">
        <v>34233</v>
      </c>
      <c r="S4830" t="s">
        <v>33797</v>
      </c>
      <c r="T4830" t="s">
        <v>34349</v>
      </c>
      <c r="AD4830" t="str">
        <f t="shared" si="741"/>
        <v/>
      </c>
      <c r="AE4830" t="str">
        <f t="shared" si="743"/>
        <v/>
      </c>
      <c r="AF4830" t="str">
        <f t="shared" si="742"/>
        <v/>
      </c>
      <c r="AG4830" s="17">
        <v>1</v>
      </c>
      <c r="AH4830">
        <f t="shared" si="739"/>
        <v>2.8</v>
      </c>
      <c r="AI4830">
        <v>0.14499999999999999</v>
      </c>
      <c r="AJ4830">
        <f t="shared" si="736"/>
        <v>0.40599999999999997</v>
      </c>
      <c r="AK4830" t="str">
        <f t="shared" si="740"/>
        <v/>
      </c>
      <c r="AL4830" t="str">
        <f t="shared" si="737"/>
        <v/>
      </c>
    </row>
    <row r="4831" spans="1:38" x14ac:dyDescent="0.2">
      <c r="A4831" t="s">
        <v>7620</v>
      </c>
      <c r="B4831" t="s">
        <v>65</v>
      </c>
      <c r="C4831" t="s">
        <v>7621</v>
      </c>
      <c r="D4831" s="1">
        <v>36193</v>
      </c>
      <c r="E4831" s="1">
        <v>43456</v>
      </c>
      <c r="F4831" t="s">
        <v>19</v>
      </c>
      <c r="I4831">
        <v>100</v>
      </c>
      <c r="J4831">
        <v>0</v>
      </c>
      <c r="K4831">
        <v>0</v>
      </c>
      <c r="L4831">
        <v>2006</v>
      </c>
      <c r="M4831">
        <v>2006</v>
      </c>
      <c r="N4831" t="s">
        <v>20</v>
      </c>
      <c r="O4831" t="s">
        <v>7622</v>
      </c>
      <c r="P4831" t="s">
        <v>28</v>
      </c>
      <c r="Q4831" t="s">
        <v>34233</v>
      </c>
      <c r="R4831" t="s">
        <v>34233</v>
      </c>
      <c r="S4831" t="s">
        <v>33804</v>
      </c>
      <c r="T4831" t="s">
        <v>34349</v>
      </c>
      <c r="AD4831" t="str">
        <f t="shared" si="741"/>
        <v/>
      </c>
      <c r="AE4831" t="str">
        <f t="shared" si="743"/>
        <v/>
      </c>
      <c r="AF4831" t="str">
        <f t="shared" si="742"/>
        <v/>
      </c>
      <c r="AG4831" s="17">
        <v>1</v>
      </c>
      <c r="AH4831">
        <f t="shared" si="739"/>
        <v>2.8</v>
      </c>
      <c r="AI4831">
        <v>0.14499999999999999</v>
      </c>
      <c r="AJ4831">
        <f t="shared" si="736"/>
        <v>0.40599999999999997</v>
      </c>
      <c r="AK4831" t="str">
        <f t="shared" si="740"/>
        <v/>
      </c>
      <c r="AL4831" t="str">
        <f t="shared" si="737"/>
        <v/>
      </c>
    </row>
    <row r="4832" spans="1:38" x14ac:dyDescent="0.2">
      <c r="A4832" t="s">
        <v>12201</v>
      </c>
      <c r="B4832" t="s">
        <v>65</v>
      </c>
      <c r="C4832" t="s">
        <v>10865</v>
      </c>
      <c r="D4832" s="1">
        <v>36549</v>
      </c>
      <c r="E4832" s="1">
        <v>43829</v>
      </c>
      <c r="F4832" t="s">
        <v>39</v>
      </c>
      <c r="I4832">
        <v>100</v>
      </c>
      <c r="J4832">
        <v>0</v>
      </c>
      <c r="K4832">
        <v>0</v>
      </c>
      <c r="L4832">
        <v>716</v>
      </c>
      <c r="M4832">
        <v>716</v>
      </c>
      <c r="N4832" t="s">
        <v>20</v>
      </c>
      <c r="O4832" t="s">
        <v>12202</v>
      </c>
      <c r="P4832" t="s">
        <v>28</v>
      </c>
      <c r="Q4832" t="s">
        <v>34233</v>
      </c>
      <c r="R4832" t="s">
        <v>34233</v>
      </c>
      <c r="S4832" t="s">
        <v>33942</v>
      </c>
      <c r="T4832" t="s">
        <v>34233</v>
      </c>
      <c r="AD4832" t="str">
        <f t="shared" si="741"/>
        <v/>
      </c>
      <c r="AE4832" t="str">
        <f t="shared" si="743"/>
        <v/>
      </c>
      <c r="AF4832" t="str">
        <f t="shared" si="742"/>
        <v/>
      </c>
      <c r="AG4832" t="str">
        <f t="shared" ref="AG4832:AG4848" si="744">IF((S4832&lt;&gt;"tühi")*(AC4832&lt;&gt;""),AC4832,"")</f>
        <v/>
      </c>
      <c r="AH4832" t="str">
        <f t="shared" si="739"/>
        <v/>
      </c>
      <c r="AI4832">
        <v>0.14499999999999999</v>
      </c>
      <c r="AJ4832" t="str">
        <f t="shared" si="736"/>
        <v/>
      </c>
      <c r="AK4832" t="str">
        <f t="shared" si="740"/>
        <v/>
      </c>
      <c r="AL4832" t="str">
        <f t="shared" si="737"/>
        <v/>
      </c>
    </row>
    <row r="4833" spans="1:39" x14ac:dyDescent="0.2">
      <c r="A4833" t="s">
        <v>17107</v>
      </c>
      <c r="B4833" t="s">
        <v>65</v>
      </c>
      <c r="C4833" t="s">
        <v>17108</v>
      </c>
      <c r="D4833" s="1">
        <v>37673</v>
      </c>
      <c r="E4833" s="1">
        <v>43456</v>
      </c>
      <c r="F4833" t="s">
        <v>19</v>
      </c>
      <c r="I4833">
        <v>100</v>
      </c>
      <c r="J4833">
        <v>0</v>
      </c>
      <c r="K4833">
        <v>0</v>
      </c>
      <c r="L4833">
        <v>1791</v>
      </c>
      <c r="M4833">
        <v>1791</v>
      </c>
      <c r="N4833" t="s">
        <v>20</v>
      </c>
      <c r="O4833" t="s">
        <v>17109</v>
      </c>
      <c r="P4833" t="s">
        <v>28</v>
      </c>
      <c r="Q4833" t="s">
        <v>34233</v>
      </c>
      <c r="R4833" t="s">
        <v>34233</v>
      </c>
      <c r="S4833" t="s">
        <v>32628</v>
      </c>
      <c r="T4833" t="s">
        <v>34357</v>
      </c>
      <c r="U4833" t="s">
        <v>32634</v>
      </c>
      <c r="V4833" t="s">
        <v>34979</v>
      </c>
      <c r="W4833">
        <v>322.10000000000002</v>
      </c>
      <c r="X4833">
        <v>2</v>
      </c>
      <c r="Y4833">
        <v>1</v>
      </c>
      <c r="Z4833">
        <v>514.4</v>
      </c>
      <c r="AA4833">
        <v>8.5</v>
      </c>
      <c r="AB4833">
        <v>17.399999999999999</v>
      </c>
      <c r="AC4833">
        <v>1</v>
      </c>
      <c r="AD4833" t="str">
        <f t="shared" si="741"/>
        <v/>
      </c>
      <c r="AE4833" t="str">
        <f t="shared" si="743"/>
        <v/>
      </c>
      <c r="AF4833" t="str">
        <f t="shared" si="742"/>
        <v/>
      </c>
      <c r="AG4833">
        <f t="shared" si="744"/>
        <v>1</v>
      </c>
      <c r="AH4833">
        <f t="shared" si="739"/>
        <v>2.8</v>
      </c>
      <c r="AI4833">
        <v>0.14499999999999999</v>
      </c>
      <c r="AJ4833">
        <f t="shared" si="736"/>
        <v>0.40599999999999997</v>
      </c>
      <c r="AK4833" t="str">
        <f t="shared" si="740"/>
        <v/>
      </c>
      <c r="AL4833" t="str">
        <f t="shared" si="737"/>
        <v/>
      </c>
    </row>
    <row r="4834" spans="1:39" x14ac:dyDescent="0.2">
      <c r="A4834" t="s">
        <v>115</v>
      </c>
      <c r="B4834" t="s">
        <v>65</v>
      </c>
      <c r="C4834" t="s">
        <v>116</v>
      </c>
      <c r="D4834" s="1">
        <v>34484</v>
      </c>
      <c r="E4834" s="1">
        <v>43456</v>
      </c>
      <c r="F4834" t="s">
        <v>19</v>
      </c>
      <c r="I4834">
        <v>100</v>
      </c>
      <c r="J4834">
        <v>0</v>
      </c>
      <c r="K4834">
        <v>0</v>
      </c>
      <c r="L4834">
        <v>1652</v>
      </c>
      <c r="M4834">
        <v>1652</v>
      </c>
      <c r="N4834" t="s">
        <v>20</v>
      </c>
      <c r="O4834" t="s">
        <v>117</v>
      </c>
      <c r="P4834" t="s">
        <v>28</v>
      </c>
      <c r="Q4834" t="s">
        <v>34233</v>
      </c>
      <c r="R4834" t="s">
        <v>34233</v>
      </c>
      <c r="S4834" t="s">
        <v>32628</v>
      </c>
      <c r="T4834" t="s">
        <v>34366</v>
      </c>
      <c r="U4834" t="s">
        <v>32634</v>
      </c>
      <c r="V4834" t="s">
        <v>34979</v>
      </c>
      <c r="X4834">
        <v>1.5</v>
      </c>
      <c r="Y4834">
        <v>1</v>
      </c>
      <c r="AA4834">
        <v>8.5</v>
      </c>
      <c r="AB4834">
        <v>20</v>
      </c>
      <c r="AC4834">
        <v>1</v>
      </c>
      <c r="AD4834" t="str">
        <f t="shared" si="741"/>
        <v/>
      </c>
      <c r="AE4834" t="str">
        <f t="shared" si="743"/>
        <v/>
      </c>
      <c r="AF4834" t="str">
        <f t="shared" si="742"/>
        <v/>
      </c>
      <c r="AG4834">
        <f t="shared" si="744"/>
        <v>1</v>
      </c>
      <c r="AH4834">
        <f t="shared" si="739"/>
        <v>2.8</v>
      </c>
      <c r="AI4834">
        <v>0.14499999999999999</v>
      </c>
      <c r="AJ4834">
        <f t="shared" si="736"/>
        <v>0.40599999999999997</v>
      </c>
      <c r="AK4834" t="str">
        <f t="shared" si="740"/>
        <v/>
      </c>
      <c r="AL4834" t="str">
        <f t="shared" si="737"/>
        <v/>
      </c>
    </row>
    <row r="4835" spans="1:39" x14ac:dyDescent="0.2">
      <c r="A4835" t="s">
        <v>79</v>
      </c>
      <c r="B4835" t="s">
        <v>65</v>
      </c>
      <c r="C4835" t="s">
        <v>80</v>
      </c>
      <c r="D4835" s="1">
        <v>34484</v>
      </c>
      <c r="E4835" s="1">
        <v>44579</v>
      </c>
      <c r="F4835" t="s">
        <v>19</v>
      </c>
      <c r="I4835">
        <v>100</v>
      </c>
      <c r="J4835">
        <v>0</v>
      </c>
      <c r="K4835">
        <v>0</v>
      </c>
      <c r="L4835">
        <v>1780</v>
      </c>
      <c r="M4835">
        <v>1780</v>
      </c>
      <c r="N4835" t="s">
        <v>20</v>
      </c>
      <c r="O4835" t="s">
        <v>81</v>
      </c>
      <c r="P4835" t="s">
        <v>28</v>
      </c>
      <c r="Q4835" t="s">
        <v>34233</v>
      </c>
      <c r="R4835" t="s">
        <v>34233</v>
      </c>
      <c r="S4835" t="s">
        <v>32628</v>
      </c>
      <c r="T4835" t="s">
        <v>34349</v>
      </c>
      <c r="U4835" t="s">
        <v>32634</v>
      </c>
      <c r="V4835" t="s">
        <v>34979</v>
      </c>
      <c r="W4835">
        <v>230</v>
      </c>
      <c r="X4835">
        <v>2</v>
      </c>
      <c r="Y4835">
        <v>1</v>
      </c>
      <c r="AA4835">
        <v>8.5</v>
      </c>
      <c r="AB4835">
        <v>20</v>
      </c>
      <c r="AC4835">
        <v>1</v>
      </c>
      <c r="AD4835" t="str">
        <f t="shared" si="741"/>
        <v/>
      </c>
      <c r="AE4835" t="str">
        <f t="shared" si="743"/>
        <v/>
      </c>
      <c r="AF4835" t="str">
        <f t="shared" si="742"/>
        <v/>
      </c>
      <c r="AG4835">
        <f t="shared" si="744"/>
        <v>1</v>
      </c>
      <c r="AH4835">
        <f t="shared" si="739"/>
        <v>2.8</v>
      </c>
      <c r="AI4835">
        <v>0.14499999999999999</v>
      </c>
      <c r="AJ4835">
        <f t="shared" si="736"/>
        <v>0.40599999999999997</v>
      </c>
      <c r="AK4835" t="str">
        <f t="shared" si="740"/>
        <v/>
      </c>
      <c r="AL4835" t="str">
        <f t="shared" si="737"/>
        <v/>
      </c>
    </row>
    <row r="4836" spans="1:39" x14ac:dyDescent="0.2">
      <c r="A4836" t="s">
        <v>878</v>
      </c>
      <c r="B4836" t="s">
        <v>65</v>
      </c>
      <c r="C4836" t="s">
        <v>879</v>
      </c>
      <c r="D4836" s="1">
        <v>35285</v>
      </c>
      <c r="E4836" s="1">
        <v>44546</v>
      </c>
      <c r="F4836" t="s">
        <v>19</v>
      </c>
      <c r="I4836">
        <v>100</v>
      </c>
      <c r="J4836">
        <v>0</v>
      </c>
      <c r="K4836">
        <v>0</v>
      </c>
      <c r="L4836">
        <v>1557</v>
      </c>
      <c r="M4836">
        <v>1557</v>
      </c>
      <c r="N4836" t="s">
        <v>20</v>
      </c>
      <c r="O4836" t="s">
        <v>880</v>
      </c>
      <c r="P4836" t="s">
        <v>28</v>
      </c>
      <c r="Q4836" t="s">
        <v>34233</v>
      </c>
      <c r="R4836" t="s">
        <v>34233</v>
      </c>
      <c r="S4836" t="s">
        <v>32628</v>
      </c>
      <c r="T4836" t="s">
        <v>32634</v>
      </c>
      <c r="U4836" t="s">
        <v>32656</v>
      </c>
      <c r="V4836" t="s">
        <v>34979</v>
      </c>
      <c r="X4836">
        <v>2</v>
      </c>
      <c r="Y4836">
        <v>1</v>
      </c>
      <c r="AA4836">
        <v>8.5</v>
      </c>
      <c r="AB4836">
        <v>20</v>
      </c>
      <c r="AC4836">
        <v>2</v>
      </c>
      <c r="AD4836" t="str">
        <f t="shared" si="741"/>
        <v/>
      </c>
      <c r="AE4836" t="str">
        <f t="shared" si="743"/>
        <v/>
      </c>
      <c r="AF4836" t="str">
        <f t="shared" si="742"/>
        <v/>
      </c>
      <c r="AG4836">
        <f t="shared" si="744"/>
        <v>2</v>
      </c>
      <c r="AH4836">
        <f t="shared" si="739"/>
        <v>5.6</v>
      </c>
      <c r="AI4836">
        <v>0.14499999999999999</v>
      </c>
      <c r="AJ4836">
        <f t="shared" si="736"/>
        <v>0.81199999999999994</v>
      </c>
      <c r="AK4836" t="str">
        <f t="shared" si="740"/>
        <v/>
      </c>
      <c r="AL4836" t="str">
        <f t="shared" si="737"/>
        <v/>
      </c>
    </row>
    <row r="4837" spans="1:39" x14ac:dyDescent="0.2">
      <c r="A4837" t="s">
        <v>88</v>
      </c>
      <c r="B4837" t="s">
        <v>65</v>
      </c>
      <c r="C4837" t="s">
        <v>89</v>
      </c>
      <c r="D4837" s="1">
        <v>34484</v>
      </c>
      <c r="E4837" s="1">
        <v>43456</v>
      </c>
      <c r="F4837" t="s">
        <v>19</v>
      </c>
      <c r="I4837">
        <v>100</v>
      </c>
      <c r="J4837">
        <v>0</v>
      </c>
      <c r="K4837">
        <v>0</v>
      </c>
      <c r="L4837">
        <v>1793</v>
      </c>
      <c r="M4837">
        <v>1793</v>
      </c>
      <c r="N4837" t="s">
        <v>20</v>
      </c>
      <c r="O4837" t="s">
        <v>90</v>
      </c>
      <c r="P4837" t="s">
        <v>28</v>
      </c>
      <c r="Q4837" t="s">
        <v>34233</v>
      </c>
      <c r="R4837" t="s">
        <v>34233</v>
      </c>
      <c r="S4837" t="s">
        <v>32628</v>
      </c>
      <c r="T4837" t="s">
        <v>34357</v>
      </c>
      <c r="U4837" t="s">
        <v>32634</v>
      </c>
      <c r="V4837" t="s">
        <v>34979</v>
      </c>
      <c r="W4837">
        <v>214</v>
      </c>
      <c r="X4837">
        <v>1.5</v>
      </c>
      <c r="Y4837">
        <v>1</v>
      </c>
      <c r="AA4837">
        <v>8.5</v>
      </c>
      <c r="AB4837">
        <v>20</v>
      </c>
      <c r="AC4837">
        <v>1</v>
      </c>
      <c r="AD4837" t="str">
        <f t="shared" si="741"/>
        <v/>
      </c>
      <c r="AE4837" t="str">
        <f t="shared" si="743"/>
        <v/>
      </c>
      <c r="AF4837" t="str">
        <f t="shared" si="742"/>
        <v/>
      </c>
      <c r="AG4837">
        <f t="shared" si="744"/>
        <v>1</v>
      </c>
      <c r="AH4837">
        <f t="shared" si="739"/>
        <v>2.8</v>
      </c>
      <c r="AI4837">
        <v>0.14499999999999999</v>
      </c>
      <c r="AJ4837">
        <f t="shared" si="736"/>
        <v>0.40599999999999997</v>
      </c>
      <c r="AK4837" t="str">
        <f t="shared" si="740"/>
        <v/>
      </c>
      <c r="AL4837" t="str">
        <f t="shared" si="737"/>
        <v/>
      </c>
    </row>
    <row r="4838" spans="1:39" x14ac:dyDescent="0.2">
      <c r="A4838" t="s">
        <v>881</v>
      </c>
      <c r="B4838" t="s">
        <v>65</v>
      </c>
      <c r="C4838" t="s">
        <v>882</v>
      </c>
      <c r="D4838" s="1">
        <v>35285</v>
      </c>
      <c r="E4838" s="1">
        <v>44546</v>
      </c>
      <c r="F4838" t="s">
        <v>19</v>
      </c>
      <c r="I4838">
        <v>100</v>
      </c>
      <c r="J4838">
        <v>0</v>
      </c>
      <c r="K4838">
        <v>0</v>
      </c>
      <c r="L4838">
        <v>1424</v>
      </c>
      <c r="M4838">
        <v>1424</v>
      </c>
      <c r="N4838" t="s">
        <v>20</v>
      </c>
      <c r="O4838" t="s">
        <v>883</v>
      </c>
      <c r="P4838" t="s">
        <v>28</v>
      </c>
      <c r="Q4838" t="s">
        <v>34233</v>
      </c>
      <c r="R4838" t="s">
        <v>34233</v>
      </c>
      <c r="S4838" t="s">
        <v>32628</v>
      </c>
      <c r="T4838" t="s">
        <v>34357</v>
      </c>
      <c r="U4838" t="s">
        <v>32634</v>
      </c>
      <c r="V4838" t="s">
        <v>34980</v>
      </c>
      <c r="W4838">
        <v>285</v>
      </c>
      <c r="X4838">
        <v>2</v>
      </c>
      <c r="Y4838">
        <v>1</v>
      </c>
      <c r="AA4838">
        <v>8.5</v>
      </c>
      <c r="AB4838">
        <v>20</v>
      </c>
      <c r="AC4838">
        <v>1</v>
      </c>
      <c r="AD4838" t="str">
        <f t="shared" si="741"/>
        <v/>
      </c>
      <c r="AE4838" t="str">
        <f t="shared" si="743"/>
        <v/>
      </c>
      <c r="AF4838" t="str">
        <f t="shared" si="742"/>
        <v/>
      </c>
      <c r="AG4838">
        <f t="shared" si="744"/>
        <v>1</v>
      </c>
      <c r="AH4838">
        <f t="shared" si="739"/>
        <v>2.8</v>
      </c>
      <c r="AI4838">
        <v>0.14499999999999999</v>
      </c>
      <c r="AJ4838">
        <f t="shared" si="736"/>
        <v>0.40599999999999997</v>
      </c>
      <c r="AK4838" t="str">
        <f t="shared" si="740"/>
        <v/>
      </c>
      <c r="AL4838" t="str">
        <f t="shared" si="737"/>
        <v/>
      </c>
    </row>
    <row r="4839" spans="1:39" x14ac:dyDescent="0.2">
      <c r="A4839" t="s">
        <v>109</v>
      </c>
      <c r="B4839" t="s">
        <v>65</v>
      </c>
      <c r="C4839" t="s">
        <v>110</v>
      </c>
      <c r="D4839" s="1">
        <v>34484</v>
      </c>
      <c r="E4839" s="1">
        <v>44546</v>
      </c>
      <c r="F4839" t="s">
        <v>19</v>
      </c>
      <c r="I4839">
        <v>100</v>
      </c>
      <c r="J4839">
        <v>0</v>
      </c>
      <c r="K4839">
        <v>0</v>
      </c>
      <c r="L4839">
        <v>1621</v>
      </c>
      <c r="M4839">
        <v>1621</v>
      </c>
      <c r="N4839" t="s">
        <v>20</v>
      </c>
      <c r="O4839" t="s">
        <v>111</v>
      </c>
      <c r="P4839" t="s">
        <v>28</v>
      </c>
      <c r="Q4839" t="s">
        <v>34233</v>
      </c>
      <c r="R4839" t="s">
        <v>34233</v>
      </c>
      <c r="S4839" t="s">
        <v>32628</v>
      </c>
      <c r="T4839" t="s">
        <v>34366</v>
      </c>
      <c r="U4839" t="s">
        <v>32634</v>
      </c>
      <c r="V4839" t="s">
        <v>34979</v>
      </c>
      <c r="W4839">
        <v>214</v>
      </c>
      <c r="X4839">
        <v>1.5</v>
      </c>
      <c r="Y4839">
        <v>1</v>
      </c>
      <c r="AA4839">
        <v>8.5</v>
      </c>
      <c r="AB4839">
        <v>20</v>
      </c>
      <c r="AC4839">
        <v>1</v>
      </c>
      <c r="AD4839" t="str">
        <f t="shared" si="741"/>
        <v/>
      </c>
      <c r="AE4839" t="str">
        <f t="shared" si="743"/>
        <v/>
      </c>
      <c r="AF4839" t="str">
        <f t="shared" si="742"/>
        <v/>
      </c>
      <c r="AG4839">
        <f t="shared" si="744"/>
        <v>1</v>
      </c>
      <c r="AH4839">
        <f t="shared" si="739"/>
        <v>2.8</v>
      </c>
      <c r="AI4839">
        <v>0.14499999999999999</v>
      </c>
      <c r="AJ4839">
        <f t="shared" si="736"/>
        <v>0.40599999999999997</v>
      </c>
      <c r="AK4839" t="str">
        <f t="shared" si="740"/>
        <v/>
      </c>
      <c r="AL4839" t="str">
        <f t="shared" si="737"/>
        <v/>
      </c>
    </row>
    <row r="4840" spans="1:39" x14ac:dyDescent="0.2">
      <c r="A4840" t="s">
        <v>884</v>
      </c>
      <c r="B4840" t="s">
        <v>65</v>
      </c>
      <c r="C4840" t="s">
        <v>885</v>
      </c>
      <c r="D4840" s="1">
        <v>35285</v>
      </c>
      <c r="E4840" s="1">
        <v>44546</v>
      </c>
      <c r="F4840" t="s">
        <v>19</v>
      </c>
      <c r="I4840">
        <v>100</v>
      </c>
      <c r="J4840">
        <v>0</v>
      </c>
      <c r="K4840">
        <v>0</v>
      </c>
      <c r="L4840">
        <v>1375</v>
      </c>
      <c r="M4840">
        <v>1375</v>
      </c>
      <c r="N4840" t="s">
        <v>20</v>
      </c>
      <c r="O4840" t="s">
        <v>886</v>
      </c>
      <c r="P4840" t="s">
        <v>28</v>
      </c>
      <c r="Q4840" t="s">
        <v>34233</v>
      </c>
      <c r="R4840" t="s">
        <v>34233</v>
      </c>
      <c r="S4840" t="s">
        <v>32628</v>
      </c>
      <c r="T4840" t="s">
        <v>34357</v>
      </c>
      <c r="U4840" t="s">
        <v>32634</v>
      </c>
      <c r="V4840" t="s">
        <v>34981</v>
      </c>
      <c r="W4840">
        <v>230</v>
      </c>
      <c r="X4840">
        <v>2</v>
      </c>
      <c r="Y4840">
        <v>1</v>
      </c>
      <c r="AA4840">
        <v>8.5</v>
      </c>
      <c r="AB4840">
        <v>20</v>
      </c>
      <c r="AC4840">
        <v>1</v>
      </c>
      <c r="AD4840" t="str">
        <f t="shared" si="741"/>
        <v/>
      </c>
      <c r="AE4840" t="str">
        <f t="shared" si="743"/>
        <v/>
      </c>
      <c r="AF4840" t="str">
        <f t="shared" si="742"/>
        <v/>
      </c>
      <c r="AG4840">
        <f t="shared" si="744"/>
        <v>1</v>
      </c>
      <c r="AH4840">
        <f t="shared" si="739"/>
        <v>2.8</v>
      </c>
      <c r="AI4840">
        <v>0.14499999999999999</v>
      </c>
      <c r="AJ4840">
        <f t="shared" si="736"/>
        <v>0.40599999999999997</v>
      </c>
      <c r="AK4840" t="str">
        <f t="shared" si="740"/>
        <v/>
      </c>
      <c r="AL4840" t="str">
        <f t="shared" si="737"/>
        <v/>
      </c>
    </row>
    <row r="4841" spans="1:39" x14ac:dyDescent="0.2">
      <c r="A4841" t="s">
        <v>118</v>
      </c>
      <c r="B4841" t="s">
        <v>65</v>
      </c>
      <c r="C4841" t="s">
        <v>119</v>
      </c>
      <c r="D4841" s="1">
        <v>34484</v>
      </c>
      <c r="E4841" s="1">
        <v>43456</v>
      </c>
      <c r="F4841" t="s">
        <v>19</v>
      </c>
      <c r="I4841">
        <v>100</v>
      </c>
      <c r="J4841">
        <v>0</v>
      </c>
      <c r="K4841">
        <v>0</v>
      </c>
      <c r="L4841">
        <v>1643</v>
      </c>
      <c r="M4841">
        <v>1643</v>
      </c>
      <c r="N4841" t="s">
        <v>20</v>
      </c>
      <c r="O4841" t="s">
        <v>120</v>
      </c>
      <c r="P4841" t="s">
        <v>28</v>
      </c>
      <c r="Q4841" t="s">
        <v>34233</v>
      </c>
      <c r="R4841" t="s">
        <v>34233</v>
      </c>
      <c r="S4841" t="s">
        <v>32628</v>
      </c>
      <c r="T4841" t="s">
        <v>34349</v>
      </c>
      <c r="U4841" t="s">
        <v>32634</v>
      </c>
      <c r="V4841" t="s">
        <v>34979</v>
      </c>
      <c r="W4841">
        <v>230</v>
      </c>
      <c r="X4841">
        <v>1.5</v>
      </c>
      <c r="Y4841">
        <v>1</v>
      </c>
      <c r="AA4841">
        <v>8.5</v>
      </c>
      <c r="AB4841">
        <v>20</v>
      </c>
      <c r="AC4841">
        <v>1</v>
      </c>
      <c r="AD4841" t="str">
        <f t="shared" si="741"/>
        <v/>
      </c>
      <c r="AE4841" t="str">
        <f t="shared" si="743"/>
        <v/>
      </c>
      <c r="AF4841" t="str">
        <f t="shared" si="742"/>
        <v/>
      </c>
      <c r="AG4841">
        <f t="shared" si="744"/>
        <v>1</v>
      </c>
      <c r="AH4841">
        <f t="shared" si="739"/>
        <v>2.8</v>
      </c>
      <c r="AI4841">
        <v>0.14499999999999999</v>
      </c>
      <c r="AJ4841">
        <f t="shared" si="736"/>
        <v>0.40599999999999997</v>
      </c>
      <c r="AK4841" t="str">
        <f t="shared" si="740"/>
        <v/>
      </c>
      <c r="AL4841" t="str">
        <f t="shared" si="737"/>
        <v/>
      </c>
    </row>
    <row r="4842" spans="1:39" x14ac:dyDescent="0.2">
      <c r="A4842" t="s">
        <v>28800</v>
      </c>
      <c r="B4842" t="s">
        <v>65</v>
      </c>
      <c r="C4842" t="s">
        <v>28801</v>
      </c>
      <c r="D4842" s="1">
        <v>42699</v>
      </c>
      <c r="E4842" s="1">
        <v>43957</v>
      </c>
      <c r="F4842" t="s">
        <v>26</v>
      </c>
      <c r="I4842">
        <v>100</v>
      </c>
      <c r="J4842">
        <v>0</v>
      </c>
      <c r="K4842">
        <v>0</v>
      </c>
      <c r="L4842">
        <v>693</v>
      </c>
      <c r="M4842">
        <v>693</v>
      </c>
      <c r="N4842" t="s">
        <v>20</v>
      </c>
      <c r="O4842" t="s">
        <v>28802</v>
      </c>
      <c r="P4842" t="s">
        <v>44</v>
      </c>
      <c r="Q4842" t="s">
        <v>34233</v>
      </c>
      <c r="R4842" t="s">
        <v>34233</v>
      </c>
      <c r="S4842" t="s">
        <v>34233</v>
      </c>
      <c r="T4842" t="s">
        <v>34233</v>
      </c>
      <c r="V4842" t="s">
        <v>34983</v>
      </c>
      <c r="AD4842" t="str">
        <f t="shared" si="741"/>
        <v/>
      </c>
      <c r="AE4842" t="str">
        <f t="shared" si="743"/>
        <v/>
      </c>
      <c r="AF4842" t="str">
        <f t="shared" si="742"/>
        <v/>
      </c>
      <c r="AG4842" t="str">
        <f t="shared" si="744"/>
        <v/>
      </c>
      <c r="AH4842" t="str">
        <f t="shared" si="739"/>
        <v/>
      </c>
      <c r="AI4842">
        <v>0.14499999999999999</v>
      </c>
      <c r="AJ4842" t="str">
        <f t="shared" ref="AJ4842:AJ4905" si="745">IF(COUNTBLANK(AH4842),"",AH4842*AI4842)</f>
        <v/>
      </c>
      <c r="AK4842" t="str">
        <f t="shared" si="740"/>
        <v/>
      </c>
      <c r="AL4842" t="str">
        <f t="shared" si="737"/>
        <v/>
      </c>
    </row>
    <row r="4843" spans="1:39" x14ac:dyDescent="0.2">
      <c r="A4843" t="s">
        <v>29018</v>
      </c>
      <c r="B4843" t="s">
        <v>65</v>
      </c>
      <c r="C4843" t="s">
        <v>29019</v>
      </c>
      <c r="D4843" s="1">
        <v>42846</v>
      </c>
      <c r="E4843" s="1">
        <v>43957</v>
      </c>
      <c r="F4843" t="s">
        <v>470</v>
      </c>
      <c r="I4843">
        <v>100</v>
      </c>
      <c r="J4843">
        <v>0</v>
      </c>
      <c r="K4843">
        <v>0</v>
      </c>
      <c r="L4843">
        <v>1852</v>
      </c>
      <c r="M4843">
        <v>1852</v>
      </c>
      <c r="N4843" t="s">
        <v>20</v>
      </c>
      <c r="O4843" t="s">
        <v>29017</v>
      </c>
      <c r="P4843" t="s">
        <v>28</v>
      </c>
      <c r="Q4843" t="s">
        <v>34233</v>
      </c>
      <c r="R4843" t="s">
        <v>34233</v>
      </c>
      <c r="S4843" t="s">
        <v>33942</v>
      </c>
      <c r="T4843" t="s">
        <v>34233</v>
      </c>
      <c r="U4843" t="s">
        <v>33099</v>
      </c>
      <c r="V4843" t="s">
        <v>34983</v>
      </c>
      <c r="W4843">
        <v>950</v>
      </c>
      <c r="X4843">
        <v>2</v>
      </c>
      <c r="Y4843">
        <v>1</v>
      </c>
      <c r="Z4843">
        <v>1900</v>
      </c>
      <c r="AA4843">
        <v>11</v>
      </c>
      <c r="AB4843">
        <v>52</v>
      </c>
      <c r="AD4843">
        <f t="shared" si="741"/>
        <v>1900</v>
      </c>
      <c r="AE4843" t="str">
        <f t="shared" si="743"/>
        <v/>
      </c>
      <c r="AF4843" t="str">
        <f t="shared" si="742"/>
        <v/>
      </c>
      <c r="AG4843" t="str">
        <f t="shared" si="744"/>
        <v/>
      </c>
      <c r="AH4843" t="str">
        <f t="shared" si="739"/>
        <v/>
      </c>
      <c r="AI4843">
        <v>0.14499999999999999</v>
      </c>
      <c r="AJ4843" t="str">
        <f t="shared" si="745"/>
        <v/>
      </c>
      <c r="AK4843" t="str">
        <f t="shared" si="740"/>
        <v/>
      </c>
      <c r="AL4843" s="9">
        <v>1</v>
      </c>
      <c r="AM4843" t="s">
        <v>34920</v>
      </c>
    </row>
    <row r="4844" spans="1:39" x14ac:dyDescent="0.2">
      <c r="A4844" t="s">
        <v>29015</v>
      </c>
      <c r="B4844" t="s">
        <v>65</v>
      </c>
      <c r="C4844" t="s">
        <v>29016</v>
      </c>
      <c r="D4844" s="1">
        <v>42846</v>
      </c>
      <c r="E4844" s="1">
        <v>43456</v>
      </c>
      <c r="F4844" t="s">
        <v>474</v>
      </c>
      <c r="I4844">
        <v>100</v>
      </c>
      <c r="J4844">
        <v>0</v>
      </c>
      <c r="K4844">
        <v>0</v>
      </c>
      <c r="L4844">
        <v>30</v>
      </c>
      <c r="M4844">
        <v>30</v>
      </c>
      <c r="N4844" t="s">
        <v>20</v>
      </c>
      <c r="O4844" t="s">
        <v>29017</v>
      </c>
      <c r="P4844" t="s">
        <v>28</v>
      </c>
      <c r="Q4844" t="s">
        <v>34233</v>
      </c>
      <c r="R4844" t="s">
        <v>34233</v>
      </c>
      <c r="S4844" t="s">
        <v>32627</v>
      </c>
      <c r="T4844" t="s">
        <v>34233</v>
      </c>
      <c r="U4844" t="s">
        <v>32641</v>
      </c>
      <c r="V4844" t="s">
        <v>34983</v>
      </c>
      <c r="W4844">
        <v>30</v>
      </c>
      <c r="Z4844">
        <v>30</v>
      </c>
      <c r="AD4844" t="str">
        <f t="shared" si="741"/>
        <v/>
      </c>
      <c r="AE4844" t="str">
        <f t="shared" si="743"/>
        <v/>
      </c>
      <c r="AF4844">
        <f t="shared" si="742"/>
        <v>30</v>
      </c>
      <c r="AG4844" t="str">
        <f t="shared" si="744"/>
        <v/>
      </c>
      <c r="AH4844" t="str">
        <f t="shared" si="739"/>
        <v/>
      </c>
      <c r="AI4844">
        <v>0.14499999999999999</v>
      </c>
      <c r="AJ4844" t="str">
        <f t="shared" si="745"/>
        <v/>
      </c>
      <c r="AK4844" t="str">
        <f t="shared" si="740"/>
        <v/>
      </c>
      <c r="AL4844" t="str">
        <f t="shared" ref="AL4844:AL4906" si="746">IF(COUNTBLANK(AK4844),"",AK4844*AI4844)</f>
        <v/>
      </c>
    </row>
    <row r="4845" spans="1:39" x14ac:dyDescent="0.2">
      <c r="A4845" t="s">
        <v>619</v>
      </c>
      <c r="B4845" t="s">
        <v>65</v>
      </c>
      <c r="C4845" t="s">
        <v>620</v>
      </c>
      <c r="D4845" s="1">
        <v>34880</v>
      </c>
      <c r="E4845" s="1">
        <v>44546</v>
      </c>
      <c r="F4845" t="s">
        <v>474</v>
      </c>
      <c r="I4845">
        <v>100</v>
      </c>
      <c r="J4845">
        <v>0</v>
      </c>
      <c r="K4845">
        <v>0</v>
      </c>
      <c r="L4845">
        <v>142186</v>
      </c>
      <c r="M4845">
        <v>142186</v>
      </c>
      <c r="N4845" t="s">
        <v>20</v>
      </c>
      <c r="O4845" t="s">
        <v>621</v>
      </c>
      <c r="P4845" t="s">
        <v>28</v>
      </c>
      <c r="Q4845" t="s">
        <v>34233</v>
      </c>
      <c r="R4845">
        <v>600</v>
      </c>
      <c r="S4845" t="s">
        <v>33837</v>
      </c>
      <c r="T4845" t="s">
        <v>34532</v>
      </c>
      <c r="U4845" t="s">
        <v>33100</v>
      </c>
      <c r="V4845" t="s">
        <v>34975</v>
      </c>
      <c r="W4845">
        <v>57000</v>
      </c>
      <c r="X4845">
        <v>3</v>
      </c>
      <c r="Y4845">
        <v>35</v>
      </c>
      <c r="Z4845">
        <f>W4845*X4845</f>
        <v>171000</v>
      </c>
      <c r="AA4845">
        <v>15</v>
      </c>
      <c r="AB4845">
        <v>40</v>
      </c>
      <c r="AD4845" t="str">
        <f t="shared" si="741"/>
        <v/>
      </c>
      <c r="AE4845" t="str">
        <f t="shared" si="743"/>
        <v/>
      </c>
      <c r="AF4845">
        <f t="shared" si="742"/>
        <v>171000</v>
      </c>
      <c r="AG4845" t="str">
        <f t="shared" si="744"/>
        <v/>
      </c>
      <c r="AH4845" t="str">
        <f t="shared" si="739"/>
        <v/>
      </c>
      <c r="AI4845">
        <v>0.14499999999999999</v>
      </c>
      <c r="AJ4845">
        <v>600</v>
      </c>
      <c r="AK4845" t="str">
        <f t="shared" si="740"/>
        <v/>
      </c>
      <c r="AL4845" t="str">
        <f t="shared" si="746"/>
        <v/>
      </c>
      <c r="AM4845" t="s">
        <v>34911</v>
      </c>
    </row>
    <row r="4846" spans="1:39" x14ac:dyDescent="0.2">
      <c r="A4846" t="s">
        <v>30605</v>
      </c>
      <c r="B4846" t="s">
        <v>65</v>
      </c>
      <c r="C4846" t="s">
        <v>30606</v>
      </c>
      <c r="D4846" s="1">
        <v>43859</v>
      </c>
      <c r="E4846" s="1">
        <v>44622</v>
      </c>
      <c r="F4846" t="s">
        <v>15348</v>
      </c>
      <c r="I4846">
        <v>100</v>
      </c>
      <c r="J4846">
        <v>0</v>
      </c>
      <c r="K4846">
        <v>0</v>
      </c>
      <c r="L4846">
        <v>5472</v>
      </c>
      <c r="M4846">
        <v>5472</v>
      </c>
      <c r="N4846" t="s">
        <v>20</v>
      </c>
      <c r="P4846" t="s">
        <v>30340</v>
      </c>
      <c r="Q4846" t="s">
        <v>34233</v>
      </c>
      <c r="R4846" t="s">
        <v>34233</v>
      </c>
      <c r="S4846" t="s">
        <v>33942</v>
      </c>
      <c r="T4846" t="s">
        <v>34233</v>
      </c>
      <c r="AD4846" t="str">
        <f t="shared" si="741"/>
        <v/>
      </c>
      <c r="AE4846" t="str">
        <f t="shared" si="743"/>
        <v/>
      </c>
      <c r="AF4846" t="str">
        <f t="shared" si="742"/>
        <v/>
      </c>
      <c r="AG4846" t="str">
        <f t="shared" si="744"/>
        <v/>
      </c>
      <c r="AH4846" t="str">
        <f t="shared" si="739"/>
        <v/>
      </c>
      <c r="AI4846">
        <v>0.14499999999999999</v>
      </c>
      <c r="AJ4846" t="str">
        <f t="shared" si="745"/>
        <v/>
      </c>
      <c r="AK4846" t="str">
        <f t="shared" si="740"/>
        <v/>
      </c>
      <c r="AL4846" t="str">
        <f t="shared" si="746"/>
        <v/>
      </c>
    </row>
    <row r="4847" spans="1:39" x14ac:dyDescent="0.2">
      <c r="A4847" t="s">
        <v>32112</v>
      </c>
      <c r="B4847" t="s">
        <v>65</v>
      </c>
      <c r="C4847" t="s">
        <v>32113</v>
      </c>
      <c r="D4847" s="1">
        <v>44644</v>
      </c>
      <c r="E4847" s="1">
        <v>44691</v>
      </c>
      <c r="F4847" t="s">
        <v>889</v>
      </c>
      <c r="I4847">
        <v>100</v>
      </c>
      <c r="J4847">
        <v>0</v>
      </c>
      <c r="K4847">
        <v>0</v>
      </c>
      <c r="L4847">
        <v>289</v>
      </c>
      <c r="M4847">
        <v>289</v>
      </c>
      <c r="N4847" t="s">
        <v>20</v>
      </c>
      <c r="O4847" t="s">
        <v>32114</v>
      </c>
      <c r="P4847" t="s">
        <v>44</v>
      </c>
      <c r="Q4847" t="s">
        <v>34233</v>
      </c>
      <c r="R4847" t="s">
        <v>34233</v>
      </c>
      <c r="S4847" t="s">
        <v>33942</v>
      </c>
      <c r="T4847" t="s">
        <v>34233</v>
      </c>
      <c r="AD4847" t="str">
        <f t="shared" si="741"/>
        <v/>
      </c>
      <c r="AE4847" t="str">
        <f t="shared" si="743"/>
        <v/>
      </c>
      <c r="AF4847" t="str">
        <f t="shared" si="742"/>
        <v/>
      </c>
      <c r="AG4847" t="str">
        <f t="shared" si="744"/>
        <v/>
      </c>
      <c r="AH4847" t="str">
        <f t="shared" si="739"/>
        <v/>
      </c>
      <c r="AI4847">
        <v>0.14499999999999999</v>
      </c>
      <c r="AJ4847" t="str">
        <f t="shared" si="745"/>
        <v/>
      </c>
      <c r="AK4847" t="str">
        <f t="shared" si="740"/>
        <v/>
      </c>
      <c r="AL4847" t="str">
        <f t="shared" si="746"/>
        <v/>
      </c>
    </row>
    <row r="4848" spans="1:39" x14ac:dyDescent="0.2">
      <c r="A4848" t="s">
        <v>26623</v>
      </c>
      <c r="B4848" t="s">
        <v>65</v>
      </c>
      <c r="C4848" t="s">
        <v>26624</v>
      </c>
      <c r="D4848" s="1">
        <v>41401</v>
      </c>
      <c r="E4848" s="1">
        <v>44546</v>
      </c>
      <c r="F4848" t="s">
        <v>26</v>
      </c>
      <c r="I4848">
        <v>100</v>
      </c>
      <c r="J4848">
        <v>0</v>
      </c>
      <c r="K4848">
        <v>0</v>
      </c>
      <c r="L4848">
        <v>9458</v>
      </c>
      <c r="M4848">
        <v>9458</v>
      </c>
      <c r="N4848" t="s">
        <v>20</v>
      </c>
      <c r="O4848" t="s">
        <v>26625</v>
      </c>
      <c r="P4848" t="s">
        <v>44</v>
      </c>
      <c r="Q4848" t="s">
        <v>34233</v>
      </c>
      <c r="R4848" t="s">
        <v>34233</v>
      </c>
      <c r="S4848" t="s">
        <v>34233</v>
      </c>
      <c r="T4848" t="s">
        <v>34233</v>
      </c>
      <c r="AD4848" t="str">
        <f t="shared" si="741"/>
        <v/>
      </c>
      <c r="AE4848" t="str">
        <f t="shared" si="743"/>
        <v/>
      </c>
      <c r="AF4848" t="str">
        <f t="shared" si="742"/>
        <v/>
      </c>
      <c r="AG4848" t="str">
        <f t="shared" si="744"/>
        <v/>
      </c>
      <c r="AH4848" t="str">
        <f t="shared" ref="AH4848:AH4911" si="747">IF(AG4848="","",AG4848*2.8)</f>
        <v/>
      </c>
      <c r="AI4848">
        <v>0.14499999999999999</v>
      </c>
      <c r="AJ4848" t="str">
        <f t="shared" si="745"/>
        <v/>
      </c>
      <c r="AK4848" t="str">
        <f t="shared" ref="AK4848:AK4911" si="748">IF(AE4848="","",AE4848*2.8)</f>
        <v/>
      </c>
      <c r="AL4848" t="str">
        <f t="shared" si="746"/>
        <v/>
      </c>
    </row>
    <row r="4849" spans="1:39" x14ac:dyDescent="0.2">
      <c r="A4849" t="s">
        <v>649</v>
      </c>
      <c r="B4849" t="s">
        <v>65</v>
      </c>
      <c r="C4849" t="s">
        <v>650</v>
      </c>
      <c r="D4849" s="1">
        <v>34950</v>
      </c>
      <c r="E4849" s="1">
        <v>43456</v>
      </c>
      <c r="F4849" t="s">
        <v>19</v>
      </c>
      <c r="I4849">
        <v>100</v>
      </c>
      <c r="J4849">
        <v>0</v>
      </c>
      <c r="K4849">
        <v>0</v>
      </c>
      <c r="L4849">
        <v>1458</v>
      </c>
      <c r="M4849">
        <v>1458</v>
      </c>
      <c r="N4849" t="s">
        <v>20</v>
      </c>
      <c r="O4849" t="s">
        <v>651</v>
      </c>
      <c r="P4849" t="s">
        <v>28</v>
      </c>
      <c r="Q4849" t="s">
        <v>34233</v>
      </c>
      <c r="R4849" t="s">
        <v>34233</v>
      </c>
      <c r="S4849" t="s">
        <v>33798</v>
      </c>
      <c r="T4849" t="s">
        <v>34349</v>
      </c>
      <c r="AD4849" t="str">
        <f t="shared" si="741"/>
        <v/>
      </c>
      <c r="AE4849" t="str">
        <f t="shared" si="743"/>
        <v/>
      </c>
      <c r="AF4849" t="str">
        <f t="shared" si="742"/>
        <v/>
      </c>
      <c r="AG4849" s="17">
        <v>1</v>
      </c>
      <c r="AH4849">
        <f t="shared" si="747"/>
        <v>2.8</v>
      </c>
      <c r="AI4849">
        <v>0.14499999999999999</v>
      </c>
      <c r="AJ4849">
        <f t="shared" si="745"/>
        <v>0.40599999999999997</v>
      </c>
      <c r="AK4849" t="str">
        <f t="shared" si="748"/>
        <v/>
      </c>
      <c r="AL4849" t="str">
        <f t="shared" si="746"/>
        <v/>
      </c>
    </row>
    <row r="4850" spans="1:39" x14ac:dyDescent="0.2">
      <c r="A4850" t="s">
        <v>5797</v>
      </c>
      <c r="B4850" t="s">
        <v>65</v>
      </c>
      <c r="C4850" t="s">
        <v>5798</v>
      </c>
      <c r="D4850" s="1">
        <v>36171</v>
      </c>
      <c r="E4850" s="1">
        <v>44546</v>
      </c>
      <c r="F4850" t="s">
        <v>19</v>
      </c>
      <c r="I4850">
        <v>100</v>
      </c>
      <c r="J4850">
        <v>0</v>
      </c>
      <c r="K4850">
        <v>0</v>
      </c>
      <c r="L4850">
        <v>1600</v>
      </c>
      <c r="M4850">
        <v>1600</v>
      </c>
      <c r="N4850" t="s">
        <v>20</v>
      </c>
      <c r="O4850" t="s">
        <v>5799</v>
      </c>
      <c r="P4850" t="s">
        <v>28</v>
      </c>
      <c r="Q4850" t="s">
        <v>34233</v>
      </c>
      <c r="R4850" t="s">
        <v>34233</v>
      </c>
      <c r="S4850" t="s">
        <v>33797</v>
      </c>
      <c r="T4850" t="s">
        <v>34357</v>
      </c>
      <c r="AD4850" t="str">
        <f t="shared" si="741"/>
        <v/>
      </c>
      <c r="AE4850" t="str">
        <f t="shared" si="743"/>
        <v/>
      </c>
      <c r="AF4850" t="str">
        <f t="shared" si="742"/>
        <v/>
      </c>
      <c r="AG4850" s="17">
        <v>1</v>
      </c>
      <c r="AH4850">
        <f t="shared" si="747"/>
        <v>2.8</v>
      </c>
      <c r="AI4850">
        <v>0.14499999999999999</v>
      </c>
      <c r="AJ4850">
        <f t="shared" si="745"/>
        <v>0.40599999999999997</v>
      </c>
      <c r="AK4850" t="str">
        <f t="shared" si="748"/>
        <v/>
      </c>
      <c r="AL4850" t="str">
        <f t="shared" si="746"/>
        <v/>
      </c>
    </row>
    <row r="4851" spans="1:39" x14ac:dyDescent="0.2">
      <c r="A4851" t="s">
        <v>6655</v>
      </c>
      <c r="B4851" t="s">
        <v>65</v>
      </c>
      <c r="C4851" t="s">
        <v>6656</v>
      </c>
      <c r="D4851" s="1">
        <v>36173</v>
      </c>
      <c r="E4851" s="1">
        <v>44546</v>
      </c>
      <c r="F4851" t="s">
        <v>19</v>
      </c>
      <c r="I4851">
        <v>100</v>
      </c>
      <c r="J4851">
        <v>0</v>
      </c>
      <c r="K4851">
        <v>0</v>
      </c>
      <c r="L4851">
        <v>1492</v>
      </c>
      <c r="M4851">
        <v>1492</v>
      </c>
      <c r="N4851" t="s">
        <v>20</v>
      </c>
      <c r="O4851" t="s">
        <v>6657</v>
      </c>
      <c r="P4851" t="s">
        <v>28</v>
      </c>
      <c r="Q4851" t="s">
        <v>34233</v>
      </c>
      <c r="R4851" t="s">
        <v>34233</v>
      </c>
      <c r="S4851" t="s">
        <v>32628</v>
      </c>
      <c r="T4851" t="s">
        <v>34349</v>
      </c>
      <c r="AD4851" t="str">
        <f t="shared" si="741"/>
        <v/>
      </c>
      <c r="AE4851" t="str">
        <f t="shared" si="743"/>
        <v/>
      </c>
      <c r="AF4851" t="str">
        <f t="shared" si="742"/>
        <v/>
      </c>
      <c r="AG4851" s="17">
        <v>1</v>
      </c>
      <c r="AH4851">
        <f t="shared" si="747"/>
        <v>2.8</v>
      </c>
      <c r="AI4851">
        <v>0.14499999999999999</v>
      </c>
      <c r="AJ4851">
        <f t="shared" si="745"/>
        <v>0.40599999999999997</v>
      </c>
      <c r="AK4851" t="str">
        <f t="shared" si="748"/>
        <v/>
      </c>
      <c r="AL4851" t="str">
        <f t="shared" si="746"/>
        <v/>
      </c>
    </row>
    <row r="4852" spans="1:39" x14ac:dyDescent="0.2">
      <c r="A4852" t="s">
        <v>8956</v>
      </c>
      <c r="B4852" t="s">
        <v>65</v>
      </c>
      <c r="C4852" t="s">
        <v>8957</v>
      </c>
      <c r="D4852" s="1">
        <v>36243</v>
      </c>
      <c r="E4852" s="1">
        <v>44546</v>
      </c>
      <c r="F4852" t="s">
        <v>19</v>
      </c>
      <c r="I4852">
        <v>100</v>
      </c>
      <c r="J4852">
        <v>0</v>
      </c>
      <c r="K4852">
        <v>0</v>
      </c>
      <c r="L4852">
        <v>1081</v>
      </c>
      <c r="M4852">
        <v>1081</v>
      </c>
      <c r="N4852" t="s">
        <v>20</v>
      </c>
      <c r="O4852" t="s">
        <v>8958</v>
      </c>
      <c r="P4852" t="s">
        <v>28</v>
      </c>
      <c r="Q4852" t="s">
        <v>34233</v>
      </c>
      <c r="R4852" t="s">
        <v>34233</v>
      </c>
      <c r="S4852" t="s">
        <v>33797</v>
      </c>
      <c r="T4852" t="s">
        <v>34349</v>
      </c>
      <c r="AD4852" t="str">
        <f t="shared" si="741"/>
        <v/>
      </c>
      <c r="AE4852" t="str">
        <f t="shared" si="743"/>
        <v/>
      </c>
      <c r="AF4852" t="str">
        <f t="shared" si="742"/>
        <v/>
      </c>
      <c r="AG4852" s="17">
        <v>1</v>
      </c>
      <c r="AH4852">
        <f t="shared" si="747"/>
        <v>2.8</v>
      </c>
      <c r="AI4852">
        <v>0.14499999999999999</v>
      </c>
      <c r="AJ4852">
        <f t="shared" si="745"/>
        <v>0.40599999999999997</v>
      </c>
      <c r="AK4852" t="str">
        <f t="shared" si="748"/>
        <v/>
      </c>
      <c r="AL4852" t="str">
        <f t="shared" si="746"/>
        <v/>
      </c>
    </row>
    <row r="4853" spans="1:39" x14ac:dyDescent="0.2">
      <c r="A4853" t="s">
        <v>7713</v>
      </c>
      <c r="B4853" t="s">
        <v>65</v>
      </c>
      <c r="C4853" t="s">
        <v>7714</v>
      </c>
      <c r="D4853" s="1">
        <v>36279</v>
      </c>
      <c r="E4853" s="1">
        <v>43456</v>
      </c>
      <c r="F4853" t="s">
        <v>19</v>
      </c>
      <c r="I4853">
        <v>100</v>
      </c>
      <c r="J4853">
        <v>0</v>
      </c>
      <c r="K4853">
        <v>0</v>
      </c>
      <c r="L4853">
        <v>1179</v>
      </c>
      <c r="M4853">
        <v>1179</v>
      </c>
      <c r="N4853" t="s">
        <v>20</v>
      </c>
      <c r="O4853" t="s">
        <v>7715</v>
      </c>
      <c r="P4853" t="s">
        <v>28</v>
      </c>
      <c r="Q4853" t="s">
        <v>34233</v>
      </c>
      <c r="R4853" t="s">
        <v>34233</v>
      </c>
      <c r="S4853" t="s">
        <v>33797</v>
      </c>
      <c r="T4853" t="s">
        <v>34349</v>
      </c>
      <c r="AD4853" t="str">
        <f t="shared" si="741"/>
        <v/>
      </c>
      <c r="AE4853" t="str">
        <f t="shared" si="743"/>
        <v/>
      </c>
      <c r="AF4853" t="str">
        <f t="shared" si="742"/>
        <v/>
      </c>
      <c r="AG4853" s="17">
        <v>1</v>
      </c>
      <c r="AH4853">
        <f t="shared" si="747"/>
        <v>2.8</v>
      </c>
      <c r="AI4853">
        <v>0.14499999999999999</v>
      </c>
      <c r="AJ4853">
        <f t="shared" si="745"/>
        <v>0.40599999999999997</v>
      </c>
      <c r="AK4853" t="str">
        <f t="shared" si="748"/>
        <v/>
      </c>
      <c r="AL4853" t="str">
        <f t="shared" si="746"/>
        <v/>
      </c>
    </row>
    <row r="4854" spans="1:39" x14ac:dyDescent="0.2">
      <c r="A4854" t="s">
        <v>1124</v>
      </c>
      <c r="B4854" t="s">
        <v>65</v>
      </c>
      <c r="C4854" t="s">
        <v>1125</v>
      </c>
      <c r="D4854" s="1">
        <v>35326</v>
      </c>
      <c r="E4854" s="1">
        <v>43456</v>
      </c>
      <c r="F4854" t="s">
        <v>19</v>
      </c>
      <c r="I4854">
        <v>100</v>
      </c>
      <c r="J4854">
        <v>0</v>
      </c>
      <c r="K4854">
        <v>0</v>
      </c>
      <c r="L4854">
        <v>1088</v>
      </c>
      <c r="M4854">
        <v>1088</v>
      </c>
      <c r="N4854" t="s">
        <v>20</v>
      </c>
      <c r="O4854" t="s">
        <v>1126</v>
      </c>
      <c r="P4854" t="s">
        <v>28</v>
      </c>
      <c r="Q4854" t="s">
        <v>34233</v>
      </c>
      <c r="R4854" t="s">
        <v>34233</v>
      </c>
      <c r="S4854" t="s">
        <v>32628</v>
      </c>
      <c r="T4854" t="s">
        <v>34349</v>
      </c>
      <c r="AD4854" t="str">
        <f t="shared" si="741"/>
        <v/>
      </c>
      <c r="AE4854" t="str">
        <f t="shared" si="743"/>
        <v/>
      </c>
      <c r="AF4854" t="str">
        <f t="shared" si="742"/>
        <v/>
      </c>
      <c r="AG4854" s="17">
        <v>1</v>
      </c>
      <c r="AH4854">
        <f t="shared" si="747"/>
        <v>2.8</v>
      </c>
      <c r="AI4854">
        <v>0.14499999999999999</v>
      </c>
      <c r="AJ4854">
        <f t="shared" si="745"/>
        <v>0.40599999999999997</v>
      </c>
      <c r="AK4854" t="str">
        <f t="shared" si="748"/>
        <v/>
      </c>
      <c r="AL4854" t="str">
        <f t="shared" si="746"/>
        <v/>
      </c>
    </row>
    <row r="4855" spans="1:39" x14ac:dyDescent="0.2">
      <c r="A4855" t="s">
        <v>1821</v>
      </c>
      <c r="B4855" t="s">
        <v>65</v>
      </c>
      <c r="C4855" t="s">
        <v>1822</v>
      </c>
      <c r="D4855" s="1">
        <v>35671</v>
      </c>
      <c r="E4855" s="1">
        <v>43456</v>
      </c>
      <c r="F4855" t="s">
        <v>19</v>
      </c>
      <c r="I4855">
        <v>100</v>
      </c>
      <c r="J4855">
        <v>0</v>
      </c>
      <c r="K4855">
        <v>0</v>
      </c>
      <c r="L4855">
        <v>1407</v>
      </c>
      <c r="M4855">
        <v>1407</v>
      </c>
      <c r="N4855" t="s">
        <v>20</v>
      </c>
      <c r="O4855" t="s">
        <v>1823</v>
      </c>
      <c r="P4855" t="s">
        <v>28</v>
      </c>
      <c r="Q4855" t="s">
        <v>34233</v>
      </c>
      <c r="R4855" t="s">
        <v>34233</v>
      </c>
      <c r="S4855" t="s">
        <v>33800</v>
      </c>
      <c r="T4855" t="s">
        <v>34357</v>
      </c>
      <c r="AD4855" t="str">
        <f t="shared" si="741"/>
        <v/>
      </c>
      <c r="AE4855" t="str">
        <f t="shared" si="743"/>
        <v/>
      </c>
      <c r="AF4855" t="str">
        <f t="shared" si="742"/>
        <v/>
      </c>
      <c r="AG4855" s="17">
        <v>1</v>
      </c>
      <c r="AH4855">
        <f t="shared" si="747"/>
        <v>2.8</v>
      </c>
      <c r="AI4855">
        <v>0.14499999999999999</v>
      </c>
      <c r="AJ4855">
        <f t="shared" si="745"/>
        <v>0.40599999999999997</v>
      </c>
      <c r="AK4855" t="str">
        <f t="shared" si="748"/>
        <v/>
      </c>
      <c r="AL4855" t="str">
        <f t="shared" si="746"/>
        <v/>
      </c>
    </row>
    <row r="4856" spans="1:39" x14ac:dyDescent="0.2">
      <c r="A4856" t="s">
        <v>5649</v>
      </c>
      <c r="B4856" t="s">
        <v>65</v>
      </c>
      <c r="C4856" t="s">
        <v>5650</v>
      </c>
      <c r="D4856" s="1">
        <v>36096</v>
      </c>
      <c r="E4856" s="1">
        <v>43456</v>
      </c>
      <c r="F4856" t="s">
        <v>19</v>
      </c>
      <c r="I4856">
        <v>100</v>
      </c>
      <c r="J4856">
        <v>0</v>
      </c>
      <c r="K4856">
        <v>0</v>
      </c>
      <c r="L4856">
        <v>828</v>
      </c>
      <c r="M4856">
        <v>828</v>
      </c>
      <c r="N4856" t="s">
        <v>20</v>
      </c>
      <c r="O4856" t="s">
        <v>5651</v>
      </c>
      <c r="P4856" t="s">
        <v>28</v>
      </c>
      <c r="Q4856" t="s">
        <v>34233</v>
      </c>
      <c r="R4856" t="s">
        <v>34233</v>
      </c>
      <c r="S4856" t="s">
        <v>33807</v>
      </c>
      <c r="T4856" t="s">
        <v>34533</v>
      </c>
      <c r="AD4856" t="str">
        <f t="shared" si="741"/>
        <v/>
      </c>
      <c r="AE4856" t="str">
        <f t="shared" si="743"/>
        <v/>
      </c>
      <c r="AF4856" t="str">
        <f t="shared" si="742"/>
        <v/>
      </c>
      <c r="AG4856" s="17">
        <v>1</v>
      </c>
      <c r="AH4856">
        <f t="shared" si="747"/>
        <v>2.8</v>
      </c>
      <c r="AI4856">
        <v>0.14499999999999999</v>
      </c>
      <c r="AJ4856">
        <f t="shared" si="745"/>
        <v>0.40599999999999997</v>
      </c>
      <c r="AK4856" t="str">
        <f t="shared" si="748"/>
        <v/>
      </c>
      <c r="AL4856" t="str">
        <f t="shared" si="746"/>
        <v/>
      </c>
    </row>
    <row r="4857" spans="1:39" x14ac:dyDescent="0.2">
      <c r="A4857" t="s">
        <v>12106</v>
      </c>
      <c r="B4857" t="s">
        <v>65</v>
      </c>
      <c r="C4857" t="s">
        <v>12107</v>
      </c>
      <c r="D4857" s="1">
        <v>36544</v>
      </c>
      <c r="E4857" s="1">
        <v>43456</v>
      </c>
      <c r="F4857" t="s">
        <v>19</v>
      </c>
      <c r="I4857">
        <v>100</v>
      </c>
      <c r="J4857">
        <v>0</v>
      </c>
      <c r="K4857">
        <v>0</v>
      </c>
      <c r="L4857">
        <v>775</v>
      </c>
      <c r="M4857">
        <v>775</v>
      </c>
      <c r="N4857" t="s">
        <v>20</v>
      </c>
      <c r="O4857" t="s">
        <v>12108</v>
      </c>
      <c r="P4857" t="s">
        <v>28</v>
      </c>
      <c r="Q4857" t="s">
        <v>34233</v>
      </c>
      <c r="R4857" t="s">
        <v>34233</v>
      </c>
      <c r="S4857" t="s">
        <v>33797</v>
      </c>
      <c r="T4857" t="s">
        <v>34533</v>
      </c>
      <c r="AD4857" t="str">
        <f t="shared" si="741"/>
        <v/>
      </c>
      <c r="AE4857" t="str">
        <f t="shared" si="743"/>
        <v/>
      </c>
      <c r="AF4857" t="str">
        <f t="shared" si="742"/>
        <v/>
      </c>
      <c r="AG4857" s="17">
        <v>1</v>
      </c>
      <c r="AH4857">
        <f t="shared" si="747"/>
        <v>2.8</v>
      </c>
      <c r="AI4857">
        <v>0.14499999999999999</v>
      </c>
      <c r="AJ4857">
        <f t="shared" si="745"/>
        <v>0.40599999999999997</v>
      </c>
      <c r="AK4857" t="str">
        <f t="shared" si="748"/>
        <v/>
      </c>
      <c r="AL4857" t="str">
        <f t="shared" si="746"/>
        <v/>
      </c>
    </row>
    <row r="4858" spans="1:39" x14ac:dyDescent="0.2">
      <c r="A4858" t="s">
        <v>7623</v>
      </c>
      <c r="B4858" t="s">
        <v>65</v>
      </c>
      <c r="C4858" t="s">
        <v>7624</v>
      </c>
      <c r="D4858" s="1">
        <v>36193</v>
      </c>
      <c r="E4858" s="1">
        <v>43456</v>
      </c>
      <c r="F4858" t="s">
        <v>19</v>
      </c>
      <c r="I4858">
        <v>100</v>
      </c>
      <c r="J4858">
        <v>0</v>
      </c>
      <c r="K4858">
        <v>0</v>
      </c>
      <c r="L4858">
        <v>1774</v>
      </c>
      <c r="M4858">
        <v>1773</v>
      </c>
      <c r="N4858" t="s">
        <v>20</v>
      </c>
      <c r="O4858" t="s">
        <v>7625</v>
      </c>
      <c r="P4858" t="s">
        <v>28</v>
      </c>
      <c r="Q4858" t="s">
        <v>34233</v>
      </c>
      <c r="R4858" t="s">
        <v>34233</v>
      </c>
      <c r="S4858" t="s">
        <v>33800</v>
      </c>
      <c r="T4858" t="s">
        <v>34357</v>
      </c>
      <c r="AD4858" t="str">
        <f t="shared" si="741"/>
        <v/>
      </c>
      <c r="AE4858" t="str">
        <f t="shared" si="743"/>
        <v/>
      </c>
      <c r="AF4858" t="str">
        <f t="shared" si="742"/>
        <v/>
      </c>
      <c r="AG4858" s="17">
        <v>1</v>
      </c>
      <c r="AH4858">
        <f t="shared" si="747"/>
        <v>2.8</v>
      </c>
      <c r="AI4858">
        <v>0.14499999999999999</v>
      </c>
      <c r="AJ4858">
        <f t="shared" si="745"/>
        <v>0.40599999999999997</v>
      </c>
      <c r="AK4858" t="str">
        <f t="shared" si="748"/>
        <v/>
      </c>
      <c r="AL4858" t="str">
        <f t="shared" si="746"/>
        <v/>
      </c>
    </row>
    <row r="4859" spans="1:39" x14ac:dyDescent="0.2">
      <c r="A4859" t="s">
        <v>15740</v>
      </c>
      <c r="B4859" t="s">
        <v>65</v>
      </c>
      <c r="C4859" t="s">
        <v>15741</v>
      </c>
      <c r="D4859" s="1">
        <v>37418</v>
      </c>
      <c r="E4859" s="1">
        <v>44546</v>
      </c>
      <c r="F4859" t="s">
        <v>19</v>
      </c>
      <c r="I4859">
        <v>100</v>
      </c>
      <c r="J4859">
        <v>0</v>
      </c>
      <c r="K4859">
        <v>0</v>
      </c>
      <c r="L4859">
        <v>1522</v>
      </c>
      <c r="M4859">
        <v>1522</v>
      </c>
      <c r="N4859" t="s">
        <v>20</v>
      </c>
      <c r="O4859" t="s">
        <v>15742</v>
      </c>
      <c r="P4859" t="s">
        <v>28</v>
      </c>
      <c r="Q4859" t="s">
        <v>34233</v>
      </c>
      <c r="R4859" t="s">
        <v>34233</v>
      </c>
      <c r="S4859" t="s">
        <v>32628</v>
      </c>
      <c r="T4859" t="s">
        <v>34349</v>
      </c>
      <c r="AD4859" t="str">
        <f t="shared" si="741"/>
        <v/>
      </c>
      <c r="AE4859" t="str">
        <f t="shared" si="743"/>
        <v/>
      </c>
      <c r="AF4859" t="str">
        <f t="shared" si="742"/>
        <v/>
      </c>
      <c r="AG4859" s="17">
        <v>1</v>
      </c>
      <c r="AH4859">
        <f t="shared" si="747"/>
        <v>2.8</v>
      </c>
      <c r="AI4859">
        <v>0.14499999999999999</v>
      </c>
      <c r="AJ4859">
        <f t="shared" si="745"/>
        <v>0.40599999999999997</v>
      </c>
      <c r="AK4859" t="str">
        <f t="shared" si="748"/>
        <v/>
      </c>
      <c r="AL4859" t="str">
        <f t="shared" si="746"/>
        <v/>
      </c>
    </row>
    <row r="4860" spans="1:39" x14ac:dyDescent="0.2">
      <c r="A4860" t="s">
        <v>869</v>
      </c>
      <c r="B4860" t="s">
        <v>65</v>
      </c>
      <c r="C4860" t="s">
        <v>870</v>
      </c>
      <c r="D4860" s="1">
        <v>35285</v>
      </c>
      <c r="E4860" s="1">
        <v>44579</v>
      </c>
      <c r="F4860" t="s">
        <v>19</v>
      </c>
      <c r="I4860">
        <v>100</v>
      </c>
      <c r="J4860">
        <v>0</v>
      </c>
      <c r="K4860">
        <v>0</v>
      </c>
      <c r="L4860">
        <v>980</v>
      </c>
      <c r="M4860">
        <v>980</v>
      </c>
      <c r="N4860" t="s">
        <v>20</v>
      </c>
      <c r="O4860" t="s">
        <v>871</v>
      </c>
      <c r="P4860" t="s">
        <v>28</v>
      </c>
      <c r="Q4860" t="s">
        <v>34233</v>
      </c>
      <c r="R4860" t="s">
        <v>34233</v>
      </c>
      <c r="S4860" t="s">
        <v>32628</v>
      </c>
      <c r="T4860" t="s">
        <v>34357</v>
      </c>
      <c r="U4860" t="s">
        <v>32634</v>
      </c>
      <c r="V4860" t="s">
        <v>34979</v>
      </c>
      <c r="X4860">
        <v>2</v>
      </c>
      <c r="Y4860">
        <v>1</v>
      </c>
      <c r="AA4860">
        <v>8.5</v>
      </c>
      <c r="AB4860">
        <v>20</v>
      </c>
      <c r="AC4860">
        <v>1</v>
      </c>
      <c r="AD4860" t="str">
        <f t="shared" si="741"/>
        <v/>
      </c>
      <c r="AE4860" t="str">
        <f t="shared" si="743"/>
        <v/>
      </c>
      <c r="AF4860" t="str">
        <f t="shared" si="742"/>
        <v/>
      </c>
      <c r="AG4860">
        <f t="shared" ref="AG4860:AG4868" si="749">IF((S4860&lt;&gt;"tühi")*(AC4860&lt;&gt;""),AC4860,"")</f>
        <v>1</v>
      </c>
      <c r="AH4860">
        <f t="shared" si="747"/>
        <v>2.8</v>
      </c>
      <c r="AI4860">
        <v>0.14499999999999999</v>
      </c>
      <c r="AJ4860">
        <f t="shared" si="745"/>
        <v>0.40599999999999997</v>
      </c>
      <c r="AK4860" t="str">
        <f t="shared" si="748"/>
        <v/>
      </c>
      <c r="AL4860" t="str">
        <f t="shared" si="746"/>
        <v/>
      </c>
    </row>
    <row r="4861" spans="1:39" x14ac:dyDescent="0.2">
      <c r="A4861" t="s">
        <v>866</v>
      </c>
      <c r="B4861" t="s">
        <v>65</v>
      </c>
      <c r="C4861" t="s">
        <v>867</v>
      </c>
      <c r="D4861" s="1">
        <v>35285</v>
      </c>
      <c r="E4861" s="1">
        <v>43671</v>
      </c>
      <c r="F4861" t="s">
        <v>19</v>
      </c>
      <c r="I4861">
        <v>100</v>
      </c>
      <c r="J4861">
        <v>0</v>
      </c>
      <c r="K4861">
        <v>0</v>
      </c>
      <c r="L4861">
        <v>627</v>
      </c>
      <c r="M4861">
        <v>627</v>
      </c>
      <c r="N4861" t="s">
        <v>20</v>
      </c>
      <c r="O4861" t="s">
        <v>868</v>
      </c>
      <c r="P4861" t="s">
        <v>28</v>
      </c>
      <c r="Q4861" t="s">
        <v>34233</v>
      </c>
      <c r="R4861" t="s">
        <v>34233</v>
      </c>
      <c r="S4861" t="s">
        <v>32628</v>
      </c>
      <c r="T4861" t="s">
        <v>34534</v>
      </c>
      <c r="U4861" t="s">
        <v>32656</v>
      </c>
      <c r="V4861" t="s">
        <v>34979</v>
      </c>
      <c r="X4861">
        <v>2</v>
      </c>
      <c r="Y4861">
        <v>1</v>
      </c>
      <c r="AA4861">
        <v>8.5</v>
      </c>
      <c r="AB4861">
        <v>20</v>
      </c>
      <c r="AC4861">
        <v>1</v>
      </c>
      <c r="AD4861" t="str">
        <f t="shared" si="741"/>
        <v/>
      </c>
      <c r="AE4861" t="str">
        <f t="shared" si="743"/>
        <v/>
      </c>
      <c r="AF4861" t="str">
        <f t="shared" si="742"/>
        <v/>
      </c>
      <c r="AG4861">
        <f t="shared" si="749"/>
        <v>1</v>
      </c>
      <c r="AH4861">
        <f t="shared" si="747"/>
        <v>2.8</v>
      </c>
      <c r="AI4861">
        <v>0.14499999999999999</v>
      </c>
      <c r="AJ4861">
        <f t="shared" si="745"/>
        <v>0.40599999999999997</v>
      </c>
      <c r="AK4861" t="str">
        <f t="shared" si="748"/>
        <v/>
      </c>
      <c r="AL4861" t="str">
        <f t="shared" si="746"/>
        <v/>
      </c>
      <c r="AM4861" t="s">
        <v>33993</v>
      </c>
    </row>
    <row r="4862" spans="1:39" x14ac:dyDescent="0.2">
      <c r="A4862" t="s">
        <v>23378</v>
      </c>
      <c r="B4862" t="s">
        <v>65</v>
      </c>
      <c r="C4862" t="s">
        <v>23379</v>
      </c>
      <c r="D4862" s="1">
        <v>35285</v>
      </c>
      <c r="E4862" s="1">
        <v>43456</v>
      </c>
      <c r="F4862" t="s">
        <v>19</v>
      </c>
      <c r="I4862">
        <v>100</v>
      </c>
      <c r="J4862">
        <v>0</v>
      </c>
      <c r="K4862">
        <v>0</v>
      </c>
      <c r="L4862">
        <v>993</v>
      </c>
      <c r="M4862">
        <v>993</v>
      </c>
      <c r="N4862" t="s">
        <v>20</v>
      </c>
      <c r="O4862" t="s">
        <v>23380</v>
      </c>
      <c r="P4862" t="s">
        <v>28</v>
      </c>
      <c r="Q4862" t="s">
        <v>34233</v>
      </c>
      <c r="R4862" t="s">
        <v>34233</v>
      </c>
      <c r="S4862" t="s">
        <v>32628</v>
      </c>
      <c r="T4862" t="s">
        <v>34357</v>
      </c>
      <c r="U4862" t="s">
        <v>32634</v>
      </c>
      <c r="V4862" t="s">
        <v>34979</v>
      </c>
      <c r="X4862">
        <v>2</v>
      </c>
      <c r="Y4862">
        <v>1</v>
      </c>
      <c r="AA4862">
        <v>8.5</v>
      </c>
      <c r="AB4862">
        <v>20</v>
      </c>
      <c r="AC4862">
        <v>1</v>
      </c>
      <c r="AD4862" t="str">
        <f t="shared" si="741"/>
        <v/>
      </c>
      <c r="AE4862" t="str">
        <f t="shared" si="743"/>
        <v/>
      </c>
      <c r="AF4862" t="str">
        <f t="shared" si="742"/>
        <v/>
      </c>
      <c r="AG4862">
        <f t="shared" si="749"/>
        <v>1</v>
      </c>
      <c r="AH4862">
        <f t="shared" si="747"/>
        <v>2.8</v>
      </c>
      <c r="AI4862">
        <v>0.14499999999999999</v>
      </c>
      <c r="AJ4862">
        <f t="shared" si="745"/>
        <v>0.40599999999999997</v>
      </c>
      <c r="AK4862" t="str">
        <f t="shared" si="748"/>
        <v/>
      </c>
      <c r="AL4862" t="str">
        <f t="shared" si="746"/>
        <v/>
      </c>
    </row>
    <row r="4863" spans="1:39" x14ac:dyDescent="0.2">
      <c r="A4863" t="s">
        <v>2396</v>
      </c>
      <c r="B4863" t="s">
        <v>65</v>
      </c>
      <c r="C4863" t="s">
        <v>2397</v>
      </c>
      <c r="D4863" s="1">
        <v>35727</v>
      </c>
      <c r="E4863" s="1">
        <v>44161</v>
      </c>
      <c r="F4863" t="s">
        <v>19</v>
      </c>
      <c r="I4863">
        <v>100</v>
      </c>
      <c r="J4863">
        <v>0</v>
      </c>
      <c r="K4863">
        <v>0</v>
      </c>
      <c r="L4863">
        <v>863</v>
      </c>
      <c r="M4863">
        <v>863</v>
      </c>
      <c r="N4863" t="s">
        <v>20</v>
      </c>
      <c r="O4863" t="s">
        <v>2398</v>
      </c>
      <c r="P4863" t="s">
        <v>28</v>
      </c>
      <c r="Q4863" t="s">
        <v>34233</v>
      </c>
      <c r="R4863" t="s">
        <v>34233</v>
      </c>
      <c r="S4863" t="s">
        <v>32628</v>
      </c>
      <c r="T4863" t="s">
        <v>34534</v>
      </c>
      <c r="U4863" t="s">
        <v>32656</v>
      </c>
      <c r="V4863" t="s">
        <v>34979</v>
      </c>
      <c r="X4863">
        <v>2</v>
      </c>
      <c r="Y4863">
        <v>1</v>
      </c>
      <c r="AA4863">
        <v>8.5</v>
      </c>
      <c r="AB4863">
        <v>20</v>
      </c>
      <c r="AC4863">
        <v>1</v>
      </c>
      <c r="AD4863" t="str">
        <f t="shared" si="741"/>
        <v/>
      </c>
      <c r="AE4863" t="str">
        <f t="shared" si="743"/>
        <v/>
      </c>
      <c r="AF4863" t="str">
        <f t="shared" si="742"/>
        <v/>
      </c>
      <c r="AG4863">
        <f t="shared" si="749"/>
        <v>1</v>
      </c>
      <c r="AH4863">
        <f t="shared" si="747"/>
        <v>2.8</v>
      </c>
      <c r="AI4863">
        <v>0.14499999999999999</v>
      </c>
      <c r="AJ4863">
        <f t="shared" si="745"/>
        <v>0.40599999999999997</v>
      </c>
      <c r="AK4863" t="str">
        <f t="shared" si="748"/>
        <v/>
      </c>
      <c r="AL4863" t="str">
        <f t="shared" si="746"/>
        <v/>
      </c>
      <c r="AM4863" t="s">
        <v>33993</v>
      </c>
    </row>
    <row r="4864" spans="1:39" x14ac:dyDescent="0.2">
      <c r="A4864" t="s">
        <v>73</v>
      </c>
      <c r="B4864" t="s">
        <v>65</v>
      </c>
      <c r="C4864" t="s">
        <v>74</v>
      </c>
      <c r="D4864" s="1">
        <v>34484</v>
      </c>
      <c r="E4864" s="1">
        <v>43456</v>
      </c>
      <c r="F4864" t="s">
        <v>19</v>
      </c>
      <c r="I4864">
        <v>100</v>
      </c>
      <c r="J4864">
        <v>0</v>
      </c>
      <c r="K4864">
        <v>0</v>
      </c>
      <c r="L4864">
        <v>2187</v>
      </c>
      <c r="M4864">
        <v>2187</v>
      </c>
      <c r="N4864" t="s">
        <v>20</v>
      </c>
      <c r="O4864" t="s">
        <v>75</v>
      </c>
      <c r="P4864" t="s">
        <v>28</v>
      </c>
      <c r="Q4864" t="s">
        <v>34233</v>
      </c>
      <c r="R4864" t="s">
        <v>34233</v>
      </c>
      <c r="S4864" t="s">
        <v>32628</v>
      </c>
      <c r="T4864" t="s">
        <v>34349</v>
      </c>
      <c r="U4864" t="s">
        <v>32634</v>
      </c>
      <c r="V4864" t="s">
        <v>34979</v>
      </c>
      <c r="W4864">
        <v>216</v>
      </c>
      <c r="X4864">
        <v>2</v>
      </c>
      <c r="Y4864">
        <v>1</v>
      </c>
      <c r="AA4864">
        <v>8.5</v>
      </c>
      <c r="AB4864">
        <v>20</v>
      </c>
      <c r="AC4864">
        <v>1</v>
      </c>
      <c r="AD4864" t="str">
        <f t="shared" si="741"/>
        <v/>
      </c>
      <c r="AE4864" t="str">
        <f t="shared" si="743"/>
        <v/>
      </c>
      <c r="AF4864" t="str">
        <f t="shared" si="742"/>
        <v/>
      </c>
      <c r="AG4864">
        <f t="shared" si="749"/>
        <v>1</v>
      </c>
      <c r="AH4864">
        <f t="shared" si="747"/>
        <v>2.8</v>
      </c>
      <c r="AI4864">
        <v>0.14499999999999999</v>
      </c>
      <c r="AJ4864">
        <f t="shared" si="745"/>
        <v>0.40599999999999997</v>
      </c>
      <c r="AK4864" t="str">
        <f t="shared" si="748"/>
        <v/>
      </c>
      <c r="AL4864" t="str">
        <f t="shared" si="746"/>
        <v/>
      </c>
    </row>
    <row r="4865" spans="1:39" x14ac:dyDescent="0.2">
      <c r="A4865" t="s">
        <v>13606</v>
      </c>
      <c r="B4865" t="s">
        <v>65</v>
      </c>
      <c r="C4865" t="s">
        <v>13607</v>
      </c>
      <c r="D4865" s="1">
        <v>37013</v>
      </c>
      <c r="E4865" s="1">
        <v>44546</v>
      </c>
      <c r="F4865" t="s">
        <v>470</v>
      </c>
      <c r="I4865">
        <v>100</v>
      </c>
      <c r="J4865">
        <v>0</v>
      </c>
      <c r="K4865">
        <v>0</v>
      </c>
      <c r="L4865">
        <v>2631</v>
      </c>
      <c r="M4865">
        <v>2631</v>
      </c>
      <c r="N4865" t="s">
        <v>20</v>
      </c>
      <c r="O4865" t="s">
        <v>13608</v>
      </c>
      <c r="P4865" t="s">
        <v>28</v>
      </c>
      <c r="Q4865" t="s">
        <v>34233</v>
      </c>
      <c r="R4865" t="s">
        <v>34233</v>
      </c>
      <c r="S4865" t="s">
        <v>33942</v>
      </c>
      <c r="T4865" t="s">
        <v>34233</v>
      </c>
      <c r="U4865" t="s">
        <v>33101</v>
      </c>
      <c r="V4865" t="s">
        <v>34979</v>
      </c>
      <c r="W4865">
        <f>L4865*0.2</f>
        <v>526.20000000000005</v>
      </c>
      <c r="X4865">
        <v>1</v>
      </c>
      <c r="Z4865">
        <f>W4865*X4865</f>
        <v>526.20000000000005</v>
      </c>
      <c r="AB4865">
        <v>20</v>
      </c>
      <c r="AD4865">
        <f t="shared" si="741"/>
        <v>526.20000000000005</v>
      </c>
      <c r="AE4865" t="str">
        <f t="shared" si="743"/>
        <v/>
      </c>
      <c r="AF4865" t="str">
        <f t="shared" si="742"/>
        <v/>
      </c>
      <c r="AG4865" t="str">
        <f t="shared" si="749"/>
        <v/>
      </c>
      <c r="AH4865" t="str">
        <f t="shared" si="747"/>
        <v/>
      </c>
      <c r="AI4865">
        <v>0.14499999999999999</v>
      </c>
      <c r="AJ4865" t="str">
        <f t="shared" si="745"/>
        <v/>
      </c>
      <c r="AK4865" t="str">
        <f t="shared" si="748"/>
        <v/>
      </c>
      <c r="AL4865" s="9">
        <v>1</v>
      </c>
      <c r="AM4865" t="s">
        <v>34920</v>
      </c>
    </row>
    <row r="4866" spans="1:39" x14ac:dyDescent="0.2">
      <c r="A4866" t="s">
        <v>67</v>
      </c>
      <c r="B4866" t="s">
        <v>65</v>
      </c>
      <c r="C4866" t="s">
        <v>68</v>
      </c>
      <c r="D4866" s="1">
        <v>34484</v>
      </c>
      <c r="E4866" s="1">
        <v>43456</v>
      </c>
      <c r="F4866" t="s">
        <v>19</v>
      </c>
      <c r="I4866">
        <v>100</v>
      </c>
      <c r="J4866">
        <v>0</v>
      </c>
      <c r="K4866">
        <v>0</v>
      </c>
      <c r="L4866">
        <v>2325</v>
      </c>
      <c r="M4866">
        <v>2325</v>
      </c>
      <c r="N4866" t="s">
        <v>20</v>
      </c>
      <c r="O4866" t="s">
        <v>69</v>
      </c>
      <c r="P4866" t="s">
        <v>28</v>
      </c>
      <c r="Q4866" t="s">
        <v>34233</v>
      </c>
      <c r="R4866" t="s">
        <v>34233</v>
      </c>
      <c r="S4866" t="s">
        <v>32628</v>
      </c>
      <c r="T4866" t="s">
        <v>34349</v>
      </c>
      <c r="U4866" t="s">
        <v>32634</v>
      </c>
      <c r="V4866" t="s">
        <v>34979</v>
      </c>
      <c r="W4866">
        <v>214</v>
      </c>
      <c r="X4866">
        <v>2</v>
      </c>
      <c r="Y4866">
        <v>1</v>
      </c>
      <c r="AA4866">
        <v>8.5</v>
      </c>
      <c r="AB4866">
        <v>20</v>
      </c>
      <c r="AC4866">
        <v>1</v>
      </c>
      <c r="AD4866" t="str">
        <f t="shared" si="741"/>
        <v/>
      </c>
      <c r="AE4866" t="str">
        <f t="shared" si="743"/>
        <v/>
      </c>
      <c r="AF4866" t="str">
        <f t="shared" si="742"/>
        <v/>
      </c>
      <c r="AG4866">
        <f t="shared" si="749"/>
        <v>1</v>
      </c>
      <c r="AH4866">
        <f t="shared" si="747"/>
        <v>2.8</v>
      </c>
      <c r="AI4866">
        <v>0.14499999999999999</v>
      </c>
      <c r="AJ4866">
        <f t="shared" si="745"/>
        <v>0.40599999999999997</v>
      </c>
      <c r="AK4866" t="str">
        <f t="shared" si="748"/>
        <v/>
      </c>
      <c r="AL4866" t="str">
        <f t="shared" si="746"/>
        <v/>
      </c>
    </row>
    <row r="4867" spans="1:39" x14ac:dyDescent="0.2">
      <c r="A4867" t="s">
        <v>70</v>
      </c>
      <c r="B4867" t="s">
        <v>65</v>
      </c>
      <c r="C4867" t="s">
        <v>71</v>
      </c>
      <c r="D4867" s="1">
        <v>34484</v>
      </c>
      <c r="E4867" s="1">
        <v>43456</v>
      </c>
      <c r="F4867" t="s">
        <v>19</v>
      </c>
      <c r="I4867">
        <v>100</v>
      </c>
      <c r="J4867">
        <v>0</v>
      </c>
      <c r="K4867">
        <v>0</v>
      </c>
      <c r="L4867">
        <v>1183</v>
      </c>
      <c r="M4867">
        <v>1183</v>
      </c>
      <c r="N4867" t="s">
        <v>20</v>
      </c>
      <c r="O4867" t="s">
        <v>72</v>
      </c>
      <c r="P4867" t="s">
        <v>28</v>
      </c>
      <c r="Q4867" t="s">
        <v>34233</v>
      </c>
      <c r="R4867" t="s">
        <v>34233</v>
      </c>
      <c r="S4867" t="s">
        <v>32628</v>
      </c>
      <c r="T4867" t="s">
        <v>34357</v>
      </c>
      <c r="U4867" t="s">
        <v>32634</v>
      </c>
      <c r="V4867" t="s">
        <v>34979</v>
      </c>
      <c r="W4867">
        <v>216</v>
      </c>
      <c r="X4867">
        <v>2</v>
      </c>
      <c r="Y4867">
        <v>1</v>
      </c>
      <c r="AA4867">
        <v>8.5</v>
      </c>
      <c r="AB4867">
        <v>20</v>
      </c>
      <c r="AC4867">
        <v>1</v>
      </c>
      <c r="AD4867" t="str">
        <f t="shared" si="741"/>
        <v/>
      </c>
      <c r="AE4867" t="str">
        <f t="shared" si="743"/>
        <v/>
      </c>
      <c r="AF4867" t="str">
        <f t="shared" si="742"/>
        <v/>
      </c>
      <c r="AG4867">
        <f t="shared" si="749"/>
        <v>1</v>
      </c>
      <c r="AH4867">
        <f t="shared" si="747"/>
        <v>2.8</v>
      </c>
      <c r="AI4867">
        <v>0.14499999999999999</v>
      </c>
      <c r="AJ4867">
        <f t="shared" si="745"/>
        <v>0.40599999999999997</v>
      </c>
      <c r="AK4867" t="str">
        <f t="shared" si="748"/>
        <v/>
      </c>
      <c r="AL4867" t="str">
        <f t="shared" si="746"/>
        <v/>
      </c>
    </row>
    <row r="4868" spans="1:39" x14ac:dyDescent="0.2">
      <c r="A4868" t="s">
        <v>23435</v>
      </c>
      <c r="B4868" t="s">
        <v>65</v>
      </c>
      <c r="C4868" t="s">
        <v>23436</v>
      </c>
      <c r="D4868" s="1">
        <v>35285</v>
      </c>
      <c r="E4868" s="1">
        <v>43671</v>
      </c>
      <c r="F4868" t="s">
        <v>19</v>
      </c>
      <c r="I4868">
        <v>100</v>
      </c>
      <c r="J4868">
        <v>0</v>
      </c>
      <c r="K4868">
        <v>0</v>
      </c>
      <c r="L4868">
        <v>1020</v>
      </c>
      <c r="M4868">
        <v>1020</v>
      </c>
      <c r="N4868" t="s">
        <v>20</v>
      </c>
      <c r="O4868" t="s">
        <v>23437</v>
      </c>
      <c r="P4868" t="s">
        <v>28</v>
      </c>
      <c r="Q4868" t="s">
        <v>34233</v>
      </c>
      <c r="R4868" t="s">
        <v>34233</v>
      </c>
      <c r="S4868" t="s">
        <v>32628</v>
      </c>
      <c r="T4868" t="s">
        <v>34349</v>
      </c>
      <c r="U4868" t="s">
        <v>32634</v>
      </c>
      <c r="V4868" t="s">
        <v>34979</v>
      </c>
      <c r="X4868">
        <v>2</v>
      </c>
      <c r="Y4868">
        <v>1</v>
      </c>
      <c r="AA4868">
        <v>8.5</v>
      </c>
      <c r="AB4868">
        <v>20</v>
      </c>
      <c r="AC4868">
        <v>1</v>
      </c>
      <c r="AD4868" t="str">
        <f t="shared" si="741"/>
        <v/>
      </c>
      <c r="AE4868" t="str">
        <f t="shared" si="743"/>
        <v/>
      </c>
      <c r="AF4868" t="str">
        <f t="shared" si="742"/>
        <v/>
      </c>
      <c r="AG4868">
        <f t="shared" si="749"/>
        <v>1</v>
      </c>
      <c r="AH4868">
        <f t="shared" si="747"/>
        <v>2.8</v>
      </c>
      <c r="AI4868">
        <v>0.14499999999999999</v>
      </c>
      <c r="AJ4868">
        <f t="shared" si="745"/>
        <v>0.40599999999999997</v>
      </c>
      <c r="AK4868" t="str">
        <f t="shared" si="748"/>
        <v/>
      </c>
      <c r="AL4868" t="str">
        <f t="shared" si="746"/>
        <v/>
      </c>
    </row>
    <row r="4869" spans="1:39" x14ac:dyDescent="0.2">
      <c r="A4869" t="s">
        <v>64</v>
      </c>
      <c r="B4869" t="s">
        <v>65</v>
      </c>
      <c r="C4869" t="s">
        <v>66</v>
      </c>
      <c r="D4869" s="1">
        <v>34484</v>
      </c>
      <c r="E4869" s="1">
        <v>44546</v>
      </c>
      <c r="F4869" t="s">
        <v>19</v>
      </c>
      <c r="I4869">
        <v>100</v>
      </c>
      <c r="J4869">
        <v>0</v>
      </c>
      <c r="K4869">
        <v>0</v>
      </c>
      <c r="L4869">
        <v>3792</v>
      </c>
      <c r="M4869">
        <v>3792</v>
      </c>
      <c r="N4869" t="s">
        <v>20</v>
      </c>
      <c r="O4869" t="s">
        <v>21</v>
      </c>
      <c r="P4869" t="s">
        <v>28</v>
      </c>
      <c r="Q4869" t="s">
        <v>34233</v>
      </c>
      <c r="R4869" t="s">
        <v>34233</v>
      </c>
      <c r="S4869" t="s">
        <v>33820</v>
      </c>
      <c r="T4869" t="s">
        <v>34362</v>
      </c>
      <c r="U4869" t="s">
        <v>32650</v>
      </c>
      <c r="V4869" t="s">
        <v>34979</v>
      </c>
      <c r="W4869">
        <v>214</v>
      </c>
      <c r="X4869">
        <v>2</v>
      </c>
      <c r="Y4869">
        <v>1</v>
      </c>
      <c r="AA4869">
        <v>8.5</v>
      </c>
      <c r="AB4869">
        <v>20</v>
      </c>
      <c r="AC4869">
        <v>5</v>
      </c>
      <c r="AD4869" t="str">
        <f t="shared" si="741"/>
        <v/>
      </c>
      <c r="AE4869" t="str">
        <f t="shared" si="743"/>
        <v/>
      </c>
      <c r="AF4869" t="str">
        <f t="shared" si="742"/>
        <v/>
      </c>
      <c r="AG4869">
        <v>3</v>
      </c>
      <c r="AH4869">
        <f t="shared" si="747"/>
        <v>8.3999999999999986</v>
      </c>
      <c r="AI4869">
        <v>0.14499999999999999</v>
      </c>
      <c r="AJ4869">
        <f t="shared" si="745"/>
        <v>1.2179999999999997</v>
      </c>
      <c r="AK4869" t="str">
        <f t="shared" si="748"/>
        <v/>
      </c>
      <c r="AL4869" t="str">
        <f t="shared" si="746"/>
        <v/>
      </c>
    </row>
    <row r="4870" spans="1:39" x14ac:dyDescent="0.2">
      <c r="A4870" t="s">
        <v>1464</v>
      </c>
      <c r="B4870" t="s">
        <v>65</v>
      </c>
      <c r="C4870" t="s">
        <v>1465</v>
      </c>
      <c r="D4870" s="1">
        <v>35447</v>
      </c>
      <c r="E4870" s="1">
        <v>43456</v>
      </c>
      <c r="F4870" t="s">
        <v>19</v>
      </c>
      <c r="I4870">
        <v>100</v>
      </c>
      <c r="J4870">
        <v>0</v>
      </c>
      <c r="K4870">
        <v>0</v>
      </c>
      <c r="L4870">
        <v>928</v>
      </c>
      <c r="M4870">
        <v>928</v>
      </c>
      <c r="N4870" t="s">
        <v>20</v>
      </c>
      <c r="O4870" t="s">
        <v>1466</v>
      </c>
      <c r="P4870" t="s">
        <v>28</v>
      </c>
      <c r="Q4870" t="s">
        <v>34233</v>
      </c>
      <c r="R4870" t="s">
        <v>34233</v>
      </c>
      <c r="S4870" t="s">
        <v>32628</v>
      </c>
      <c r="T4870" t="s">
        <v>34533</v>
      </c>
      <c r="U4870" t="s">
        <v>32634</v>
      </c>
      <c r="V4870" t="s">
        <v>34979</v>
      </c>
      <c r="W4870">
        <v>216</v>
      </c>
      <c r="X4870">
        <v>1.5</v>
      </c>
      <c r="Y4870">
        <v>1</v>
      </c>
      <c r="AA4870">
        <v>8.5</v>
      </c>
      <c r="AB4870">
        <v>20</v>
      </c>
      <c r="AC4870">
        <v>1</v>
      </c>
      <c r="AD4870" t="str">
        <f t="shared" ref="AD4870:AD4933" si="750">IF((S4870="tühi")*(F4870&lt;&gt;"Elamumaa")*(G4870&lt;&gt;"Elamumaa")*(H4870&lt;&gt;"Elamumaa"),IF(Z4870=0,"",Z4870),"")</f>
        <v/>
      </c>
      <c r="AE4870" t="str">
        <f t="shared" si="743"/>
        <v/>
      </c>
      <c r="AF4870" t="str">
        <f t="shared" ref="AF4870:AF4925" si="751">IF((S4870&lt;&gt;"tühi")*(F4870&lt;&gt;"Elamumaa")*(G4870&lt;&gt;"Elamumaa")*(H4870&lt;&gt;"Elamumaa"),IF(Z4870=0,"",Z4870),"")</f>
        <v/>
      </c>
      <c r="AG4870">
        <f t="shared" ref="AG4870:AG4878" si="752">IF((S4870&lt;&gt;"tühi")*(AC4870&lt;&gt;""),AC4870,"")</f>
        <v>1</v>
      </c>
      <c r="AH4870">
        <f t="shared" si="747"/>
        <v>2.8</v>
      </c>
      <c r="AI4870">
        <v>0.14499999999999999</v>
      </c>
      <c r="AJ4870">
        <f t="shared" si="745"/>
        <v>0.40599999999999997</v>
      </c>
      <c r="AK4870" t="str">
        <f t="shared" si="748"/>
        <v/>
      </c>
      <c r="AL4870" t="str">
        <f t="shared" si="746"/>
        <v/>
      </c>
    </row>
    <row r="4871" spans="1:39" x14ac:dyDescent="0.2">
      <c r="A4871" t="s">
        <v>94</v>
      </c>
      <c r="B4871" t="s">
        <v>65</v>
      </c>
      <c r="C4871" t="s">
        <v>95</v>
      </c>
      <c r="D4871" s="1">
        <v>34484</v>
      </c>
      <c r="E4871" s="1">
        <v>44546</v>
      </c>
      <c r="F4871" t="s">
        <v>19</v>
      </c>
      <c r="I4871">
        <v>100</v>
      </c>
      <c r="J4871">
        <v>0</v>
      </c>
      <c r="K4871">
        <v>0</v>
      </c>
      <c r="L4871">
        <v>1648</v>
      </c>
      <c r="M4871">
        <v>1648</v>
      </c>
      <c r="N4871" t="s">
        <v>20</v>
      </c>
      <c r="O4871" t="s">
        <v>96</v>
      </c>
      <c r="P4871" t="s">
        <v>28</v>
      </c>
      <c r="Q4871" t="s">
        <v>34233</v>
      </c>
      <c r="R4871" t="s">
        <v>34233</v>
      </c>
      <c r="S4871" t="s">
        <v>32628</v>
      </c>
      <c r="T4871" t="s">
        <v>34357</v>
      </c>
      <c r="U4871" t="s">
        <v>32634</v>
      </c>
      <c r="V4871" t="s">
        <v>34979</v>
      </c>
      <c r="W4871">
        <v>216</v>
      </c>
      <c r="X4871">
        <v>1.5</v>
      </c>
      <c r="Y4871">
        <v>1</v>
      </c>
      <c r="AA4871">
        <v>8.5</v>
      </c>
      <c r="AB4871">
        <v>20</v>
      </c>
      <c r="AC4871">
        <v>1</v>
      </c>
      <c r="AD4871" t="str">
        <f t="shared" si="750"/>
        <v/>
      </c>
      <c r="AE4871" t="str">
        <f t="shared" si="743"/>
        <v/>
      </c>
      <c r="AF4871" t="str">
        <f t="shared" si="751"/>
        <v/>
      </c>
      <c r="AG4871">
        <f t="shared" si="752"/>
        <v>1</v>
      </c>
      <c r="AH4871">
        <f t="shared" si="747"/>
        <v>2.8</v>
      </c>
      <c r="AI4871">
        <v>0.14499999999999999</v>
      </c>
      <c r="AJ4871">
        <f t="shared" si="745"/>
        <v>0.40599999999999997</v>
      </c>
      <c r="AK4871" t="str">
        <f t="shared" si="748"/>
        <v/>
      </c>
      <c r="AL4871" t="str">
        <f t="shared" si="746"/>
        <v/>
      </c>
    </row>
    <row r="4872" spans="1:39" x14ac:dyDescent="0.2">
      <c r="A4872" t="s">
        <v>13603</v>
      </c>
      <c r="B4872" t="s">
        <v>65</v>
      </c>
      <c r="C4872" t="s">
        <v>13604</v>
      </c>
      <c r="D4872" s="1">
        <v>37013</v>
      </c>
      <c r="E4872" s="1">
        <v>44579</v>
      </c>
      <c r="F4872" t="s">
        <v>26</v>
      </c>
      <c r="G4872" t="s">
        <v>5513</v>
      </c>
      <c r="I4872">
        <v>75</v>
      </c>
      <c r="J4872">
        <v>25</v>
      </c>
      <c r="K4872">
        <v>0</v>
      </c>
      <c r="L4872">
        <v>42068</v>
      </c>
      <c r="M4872">
        <v>42068</v>
      </c>
      <c r="N4872" t="s">
        <v>20</v>
      </c>
      <c r="O4872" t="s">
        <v>13605</v>
      </c>
      <c r="P4872" t="s">
        <v>28</v>
      </c>
      <c r="Q4872" t="s">
        <v>34233</v>
      </c>
      <c r="R4872" t="s">
        <v>34233</v>
      </c>
      <c r="S4872" t="s">
        <v>32627</v>
      </c>
      <c r="T4872" t="s">
        <v>34535</v>
      </c>
      <c r="U4872" t="s">
        <v>32641</v>
      </c>
      <c r="V4872" t="s">
        <v>34979</v>
      </c>
      <c r="X4872">
        <v>1</v>
      </c>
      <c r="AD4872" t="str">
        <f t="shared" si="750"/>
        <v/>
      </c>
      <c r="AE4872" t="str">
        <f t="shared" si="743"/>
        <v/>
      </c>
      <c r="AF4872" t="str">
        <f t="shared" si="751"/>
        <v/>
      </c>
      <c r="AG4872" t="str">
        <f t="shared" si="752"/>
        <v/>
      </c>
      <c r="AH4872" t="str">
        <f t="shared" si="747"/>
        <v/>
      </c>
      <c r="AI4872">
        <v>0.14499999999999999</v>
      </c>
      <c r="AJ4872" t="str">
        <f t="shared" si="745"/>
        <v/>
      </c>
      <c r="AK4872" t="str">
        <f t="shared" si="748"/>
        <v/>
      </c>
      <c r="AL4872" t="str">
        <f t="shared" si="746"/>
        <v/>
      </c>
    </row>
    <row r="4873" spans="1:39" x14ac:dyDescent="0.2">
      <c r="A4873" t="s">
        <v>82</v>
      </c>
      <c r="B4873" t="s">
        <v>65</v>
      </c>
      <c r="C4873" t="s">
        <v>83</v>
      </c>
      <c r="D4873" s="1">
        <v>34484</v>
      </c>
      <c r="E4873" s="1">
        <v>44579</v>
      </c>
      <c r="F4873" t="s">
        <v>19</v>
      </c>
      <c r="I4873">
        <v>100</v>
      </c>
      <c r="J4873">
        <v>0</v>
      </c>
      <c r="K4873">
        <v>0</v>
      </c>
      <c r="L4873">
        <v>1572</v>
      </c>
      <c r="M4873">
        <v>1572</v>
      </c>
      <c r="N4873" t="s">
        <v>20</v>
      </c>
      <c r="O4873" t="s">
        <v>84</v>
      </c>
      <c r="P4873" t="s">
        <v>28</v>
      </c>
      <c r="Q4873" t="s">
        <v>34233</v>
      </c>
      <c r="R4873" t="s">
        <v>34233</v>
      </c>
      <c r="S4873" t="s">
        <v>32628</v>
      </c>
      <c r="T4873" t="s">
        <v>34233</v>
      </c>
      <c r="U4873" t="s">
        <v>32634</v>
      </c>
      <c r="V4873" t="s">
        <v>34980</v>
      </c>
      <c r="W4873">
        <v>314</v>
      </c>
      <c r="X4873">
        <v>2</v>
      </c>
      <c r="Y4873">
        <v>1</v>
      </c>
      <c r="AA4873">
        <v>8.5</v>
      </c>
      <c r="AB4873">
        <v>20</v>
      </c>
      <c r="AC4873">
        <v>1</v>
      </c>
      <c r="AD4873" t="str">
        <f t="shared" si="750"/>
        <v/>
      </c>
      <c r="AE4873" t="str">
        <f t="shared" si="743"/>
        <v/>
      </c>
      <c r="AF4873" t="str">
        <f t="shared" si="751"/>
        <v/>
      </c>
      <c r="AG4873">
        <f t="shared" si="752"/>
        <v>1</v>
      </c>
      <c r="AH4873">
        <f t="shared" si="747"/>
        <v>2.8</v>
      </c>
      <c r="AI4873">
        <v>0.14499999999999999</v>
      </c>
      <c r="AJ4873">
        <f t="shared" si="745"/>
        <v>0.40599999999999997</v>
      </c>
      <c r="AK4873" t="str">
        <f t="shared" si="748"/>
        <v/>
      </c>
      <c r="AL4873" t="str">
        <f t="shared" si="746"/>
        <v/>
      </c>
    </row>
    <row r="4874" spans="1:39" x14ac:dyDescent="0.2">
      <c r="A4874" t="s">
        <v>97</v>
      </c>
      <c r="B4874" t="s">
        <v>65</v>
      </c>
      <c r="C4874" t="s">
        <v>98</v>
      </c>
      <c r="D4874" s="1">
        <v>34484</v>
      </c>
      <c r="E4874" s="1">
        <v>43456</v>
      </c>
      <c r="F4874" t="s">
        <v>19</v>
      </c>
      <c r="I4874">
        <v>100</v>
      </c>
      <c r="J4874">
        <v>0</v>
      </c>
      <c r="K4874">
        <v>0</v>
      </c>
      <c r="L4874">
        <v>1959</v>
      </c>
      <c r="M4874">
        <v>1959</v>
      </c>
      <c r="N4874" t="s">
        <v>20</v>
      </c>
      <c r="O4874" t="s">
        <v>99</v>
      </c>
      <c r="P4874" t="s">
        <v>28</v>
      </c>
      <c r="Q4874" t="s">
        <v>34233</v>
      </c>
      <c r="R4874" t="s">
        <v>34233</v>
      </c>
      <c r="S4874" t="s">
        <v>33797</v>
      </c>
      <c r="T4874" t="s">
        <v>34357</v>
      </c>
      <c r="U4874" t="s">
        <v>32634</v>
      </c>
      <c r="V4874" t="s">
        <v>34979</v>
      </c>
      <c r="W4874">
        <v>216</v>
      </c>
      <c r="X4874">
        <v>1.5</v>
      </c>
      <c r="Y4874">
        <v>1</v>
      </c>
      <c r="AA4874">
        <v>8.5</v>
      </c>
      <c r="AB4874">
        <v>20</v>
      </c>
      <c r="AC4874">
        <v>1</v>
      </c>
      <c r="AD4874" t="str">
        <f t="shared" si="750"/>
        <v/>
      </c>
      <c r="AE4874" t="str">
        <f t="shared" si="743"/>
        <v/>
      </c>
      <c r="AF4874" t="str">
        <f t="shared" si="751"/>
        <v/>
      </c>
      <c r="AG4874">
        <f t="shared" si="752"/>
        <v>1</v>
      </c>
      <c r="AH4874">
        <f t="shared" si="747"/>
        <v>2.8</v>
      </c>
      <c r="AI4874">
        <v>0.14499999999999999</v>
      </c>
      <c r="AJ4874">
        <f t="shared" si="745"/>
        <v>0.40599999999999997</v>
      </c>
      <c r="AK4874" t="str">
        <f t="shared" si="748"/>
        <v/>
      </c>
      <c r="AL4874" t="str">
        <f t="shared" si="746"/>
        <v/>
      </c>
    </row>
    <row r="4875" spans="1:39" x14ac:dyDescent="0.2">
      <c r="A4875" t="s">
        <v>91</v>
      </c>
      <c r="B4875" t="s">
        <v>65</v>
      </c>
      <c r="C4875" t="s">
        <v>92</v>
      </c>
      <c r="D4875" s="1">
        <v>34484</v>
      </c>
      <c r="E4875" s="1">
        <v>43456</v>
      </c>
      <c r="F4875" t="s">
        <v>19</v>
      </c>
      <c r="I4875">
        <v>100</v>
      </c>
      <c r="J4875">
        <v>0</v>
      </c>
      <c r="K4875">
        <v>0</v>
      </c>
      <c r="L4875">
        <v>928</v>
      </c>
      <c r="M4875">
        <v>928</v>
      </c>
      <c r="N4875" t="s">
        <v>20</v>
      </c>
      <c r="O4875" t="s">
        <v>93</v>
      </c>
      <c r="P4875" t="s">
        <v>28</v>
      </c>
      <c r="Q4875" t="s">
        <v>34233</v>
      </c>
      <c r="R4875" t="s">
        <v>34233</v>
      </c>
      <c r="S4875" t="s">
        <v>32628</v>
      </c>
      <c r="T4875" t="s">
        <v>34534</v>
      </c>
      <c r="U4875" t="s">
        <v>32634</v>
      </c>
      <c r="V4875" t="s">
        <v>34979</v>
      </c>
      <c r="W4875">
        <v>216</v>
      </c>
      <c r="X4875">
        <v>1.5</v>
      </c>
      <c r="Y4875">
        <v>1</v>
      </c>
      <c r="AA4875">
        <v>8.5</v>
      </c>
      <c r="AB4875">
        <v>20</v>
      </c>
      <c r="AC4875">
        <v>1</v>
      </c>
      <c r="AD4875" t="str">
        <f t="shared" si="750"/>
        <v/>
      </c>
      <c r="AE4875" t="str">
        <f t="shared" si="743"/>
        <v/>
      </c>
      <c r="AF4875" t="str">
        <f t="shared" si="751"/>
        <v/>
      </c>
      <c r="AG4875">
        <f t="shared" si="752"/>
        <v>1</v>
      </c>
      <c r="AH4875">
        <f t="shared" si="747"/>
        <v>2.8</v>
      </c>
      <c r="AI4875">
        <v>0.14499999999999999</v>
      </c>
      <c r="AJ4875">
        <f t="shared" si="745"/>
        <v>0.40599999999999997</v>
      </c>
      <c r="AK4875" t="str">
        <f t="shared" si="748"/>
        <v/>
      </c>
      <c r="AL4875" t="str">
        <f t="shared" si="746"/>
        <v/>
      </c>
    </row>
    <row r="4876" spans="1:39" x14ac:dyDescent="0.2">
      <c r="A4876" t="s">
        <v>85</v>
      </c>
      <c r="B4876" t="s">
        <v>65</v>
      </c>
      <c r="C4876" t="s">
        <v>86</v>
      </c>
      <c r="D4876" s="1">
        <v>34484</v>
      </c>
      <c r="E4876" s="1">
        <v>44546</v>
      </c>
      <c r="F4876" t="s">
        <v>19</v>
      </c>
      <c r="I4876">
        <v>100</v>
      </c>
      <c r="J4876">
        <v>0</v>
      </c>
      <c r="K4876">
        <v>0</v>
      </c>
      <c r="L4876">
        <v>2133</v>
      </c>
      <c r="M4876">
        <v>2133</v>
      </c>
      <c r="N4876" t="s">
        <v>20</v>
      </c>
      <c r="O4876" t="s">
        <v>87</v>
      </c>
      <c r="P4876" t="s">
        <v>28</v>
      </c>
      <c r="Q4876" t="s">
        <v>34233</v>
      </c>
      <c r="R4876" t="s">
        <v>34233</v>
      </c>
      <c r="S4876" t="s">
        <v>32628</v>
      </c>
      <c r="T4876" t="s">
        <v>34357</v>
      </c>
      <c r="U4876" t="s">
        <v>32634</v>
      </c>
      <c r="V4876" t="s">
        <v>34979</v>
      </c>
      <c r="W4876">
        <v>216</v>
      </c>
      <c r="X4876">
        <v>2</v>
      </c>
      <c r="Y4876">
        <v>1</v>
      </c>
      <c r="AA4876">
        <v>8.5</v>
      </c>
      <c r="AB4876">
        <v>20</v>
      </c>
      <c r="AC4876">
        <v>1</v>
      </c>
      <c r="AD4876" t="str">
        <f t="shared" si="750"/>
        <v/>
      </c>
      <c r="AE4876" t="str">
        <f t="shared" si="743"/>
        <v/>
      </c>
      <c r="AF4876" t="str">
        <f t="shared" si="751"/>
        <v/>
      </c>
      <c r="AG4876">
        <f t="shared" si="752"/>
        <v>1</v>
      </c>
      <c r="AH4876">
        <f t="shared" si="747"/>
        <v>2.8</v>
      </c>
      <c r="AI4876">
        <v>0.14499999999999999</v>
      </c>
      <c r="AJ4876">
        <f t="shared" si="745"/>
        <v>0.40599999999999997</v>
      </c>
      <c r="AK4876" t="str">
        <f t="shared" si="748"/>
        <v/>
      </c>
      <c r="AL4876" t="str">
        <f t="shared" si="746"/>
        <v/>
      </c>
    </row>
    <row r="4877" spans="1:39" x14ac:dyDescent="0.2">
      <c r="A4877" t="s">
        <v>27009</v>
      </c>
      <c r="B4877" t="s">
        <v>65</v>
      </c>
      <c r="C4877" t="s">
        <v>27010</v>
      </c>
      <c r="D4877" s="1">
        <v>41613</v>
      </c>
      <c r="E4877" s="1">
        <v>43456</v>
      </c>
      <c r="F4877" t="s">
        <v>19</v>
      </c>
      <c r="I4877">
        <v>100</v>
      </c>
      <c r="J4877">
        <v>0</v>
      </c>
      <c r="K4877">
        <v>0</v>
      </c>
      <c r="L4877">
        <v>1447</v>
      </c>
      <c r="M4877">
        <v>1447</v>
      </c>
      <c r="N4877" t="s">
        <v>20</v>
      </c>
      <c r="O4877" t="s">
        <v>27011</v>
      </c>
      <c r="P4877" t="s">
        <v>28</v>
      </c>
      <c r="Q4877" t="s">
        <v>34233</v>
      </c>
      <c r="R4877" t="s">
        <v>34233</v>
      </c>
      <c r="S4877" t="s">
        <v>32628</v>
      </c>
      <c r="T4877" t="s">
        <v>34349</v>
      </c>
      <c r="U4877" t="s">
        <v>32634</v>
      </c>
      <c r="V4877" t="s">
        <v>33102</v>
      </c>
      <c r="W4877">
        <v>290</v>
      </c>
      <c r="X4877" t="s">
        <v>32921</v>
      </c>
      <c r="Y4877" t="s">
        <v>32987</v>
      </c>
      <c r="Z4877">
        <v>600</v>
      </c>
      <c r="AA4877" t="s">
        <v>32988</v>
      </c>
      <c r="AC4877">
        <v>1</v>
      </c>
      <c r="AD4877" t="str">
        <f t="shared" si="750"/>
        <v/>
      </c>
      <c r="AE4877" t="str">
        <f t="shared" si="743"/>
        <v/>
      </c>
      <c r="AF4877" t="str">
        <f t="shared" si="751"/>
        <v/>
      </c>
      <c r="AG4877">
        <f t="shared" si="752"/>
        <v>1</v>
      </c>
      <c r="AH4877">
        <f t="shared" si="747"/>
        <v>2.8</v>
      </c>
      <c r="AI4877">
        <v>0.14499999999999999</v>
      </c>
      <c r="AJ4877">
        <f t="shared" si="745"/>
        <v>0.40599999999999997</v>
      </c>
      <c r="AK4877" t="str">
        <f t="shared" si="748"/>
        <v/>
      </c>
      <c r="AL4877" t="str">
        <f t="shared" si="746"/>
        <v/>
      </c>
    </row>
    <row r="4878" spans="1:39" x14ac:dyDescent="0.2">
      <c r="A4878" t="s">
        <v>27012</v>
      </c>
      <c r="B4878" t="s">
        <v>65</v>
      </c>
      <c r="C4878" t="s">
        <v>27013</v>
      </c>
      <c r="D4878" s="1">
        <v>41613</v>
      </c>
      <c r="E4878" s="1">
        <v>43456</v>
      </c>
      <c r="F4878" t="s">
        <v>19</v>
      </c>
      <c r="I4878">
        <v>100</v>
      </c>
      <c r="J4878">
        <v>0</v>
      </c>
      <c r="K4878">
        <v>0</v>
      </c>
      <c r="L4878">
        <v>1040</v>
      </c>
      <c r="M4878">
        <v>1040</v>
      </c>
      <c r="N4878" t="s">
        <v>20</v>
      </c>
      <c r="O4878" t="s">
        <v>27014</v>
      </c>
      <c r="P4878" t="s">
        <v>28</v>
      </c>
      <c r="Q4878" t="s">
        <v>34234</v>
      </c>
      <c r="R4878" t="s">
        <v>33762</v>
      </c>
      <c r="S4878" t="s">
        <v>33942</v>
      </c>
      <c r="T4878" t="s">
        <v>34233</v>
      </c>
      <c r="U4878" t="s">
        <v>32634</v>
      </c>
      <c r="V4878" t="s">
        <v>33102</v>
      </c>
      <c r="W4878">
        <v>200</v>
      </c>
      <c r="X4878" t="s">
        <v>32921</v>
      </c>
      <c r="Y4878" t="s">
        <v>32987</v>
      </c>
      <c r="Z4878">
        <v>400</v>
      </c>
      <c r="AA4878" t="s">
        <v>32988</v>
      </c>
      <c r="AC4878">
        <v>1</v>
      </c>
      <c r="AD4878" t="str">
        <f t="shared" si="750"/>
        <v/>
      </c>
      <c r="AE4878">
        <f t="shared" si="743"/>
        <v>1</v>
      </c>
      <c r="AF4878" t="str">
        <f t="shared" si="751"/>
        <v/>
      </c>
      <c r="AG4878" t="str">
        <f t="shared" si="752"/>
        <v/>
      </c>
      <c r="AH4878" t="str">
        <f t="shared" si="747"/>
        <v/>
      </c>
      <c r="AI4878">
        <v>0.14499999999999999</v>
      </c>
      <c r="AJ4878" t="str">
        <f t="shared" si="745"/>
        <v/>
      </c>
      <c r="AK4878">
        <f t="shared" si="748"/>
        <v>2.8</v>
      </c>
      <c r="AL4878">
        <f t="shared" si="746"/>
        <v>0.40599999999999997</v>
      </c>
    </row>
    <row r="4879" spans="1:39" x14ac:dyDescent="0.2">
      <c r="A4879" t="s">
        <v>9999</v>
      </c>
      <c r="B4879" t="s">
        <v>65</v>
      </c>
      <c r="C4879" t="s">
        <v>10000</v>
      </c>
      <c r="D4879" s="1">
        <v>36413</v>
      </c>
      <c r="E4879" s="1">
        <v>43951</v>
      </c>
      <c r="F4879" t="s">
        <v>19</v>
      </c>
      <c r="I4879">
        <v>100</v>
      </c>
      <c r="J4879">
        <v>0</v>
      </c>
      <c r="K4879">
        <v>0</v>
      </c>
      <c r="L4879">
        <v>1773</v>
      </c>
      <c r="M4879">
        <v>1773</v>
      </c>
      <c r="N4879" t="s">
        <v>20</v>
      </c>
      <c r="O4879" t="s">
        <v>10001</v>
      </c>
      <c r="P4879" t="s">
        <v>28</v>
      </c>
      <c r="Q4879" t="s">
        <v>34233</v>
      </c>
      <c r="R4879" t="s">
        <v>34233</v>
      </c>
      <c r="S4879" t="s">
        <v>33800</v>
      </c>
      <c r="T4879" t="s">
        <v>34349</v>
      </c>
      <c r="AD4879" t="str">
        <f t="shared" si="750"/>
        <v/>
      </c>
      <c r="AE4879" t="str">
        <f t="shared" si="743"/>
        <v/>
      </c>
      <c r="AF4879" t="str">
        <f t="shared" si="751"/>
        <v/>
      </c>
      <c r="AG4879" s="17">
        <v>1</v>
      </c>
      <c r="AH4879">
        <f t="shared" si="747"/>
        <v>2.8</v>
      </c>
      <c r="AI4879">
        <v>0.14499999999999999</v>
      </c>
      <c r="AJ4879">
        <f t="shared" si="745"/>
        <v>0.40599999999999997</v>
      </c>
      <c r="AK4879" t="str">
        <f t="shared" si="748"/>
        <v/>
      </c>
      <c r="AL4879" t="str">
        <f t="shared" si="746"/>
        <v/>
      </c>
    </row>
    <row r="4880" spans="1:39" x14ac:dyDescent="0.2">
      <c r="A4880" t="s">
        <v>8965</v>
      </c>
      <c r="B4880" t="s">
        <v>65</v>
      </c>
      <c r="C4880" t="s">
        <v>8966</v>
      </c>
      <c r="D4880" s="1">
        <v>36243</v>
      </c>
      <c r="E4880" s="1">
        <v>43456</v>
      </c>
      <c r="F4880" t="s">
        <v>19</v>
      </c>
      <c r="I4880">
        <v>100</v>
      </c>
      <c r="J4880">
        <v>0</v>
      </c>
      <c r="K4880">
        <v>0</v>
      </c>
      <c r="L4880">
        <v>1127</v>
      </c>
      <c r="M4880">
        <v>1127</v>
      </c>
      <c r="N4880" t="s">
        <v>20</v>
      </c>
      <c r="O4880" t="s">
        <v>8967</v>
      </c>
      <c r="P4880" t="s">
        <v>28</v>
      </c>
      <c r="Q4880" t="s">
        <v>34233</v>
      </c>
      <c r="R4880" t="s">
        <v>34233</v>
      </c>
      <c r="S4880" t="s">
        <v>32628</v>
      </c>
      <c r="T4880" t="s">
        <v>34349</v>
      </c>
      <c r="AD4880" t="str">
        <f t="shared" si="750"/>
        <v/>
      </c>
      <c r="AE4880" t="str">
        <f t="shared" si="743"/>
        <v/>
      </c>
      <c r="AF4880" t="str">
        <f t="shared" si="751"/>
        <v/>
      </c>
      <c r="AG4880" s="17">
        <v>1</v>
      </c>
      <c r="AH4880">
        <f t="shared" si="747"/>
        <v>2.8</v>
      </c>
      <c r="AI4880">
        <v>0.14499999999999999</v>
      </c>
      <c r="AJ4880">
        <f t="shared" si="745"/>
        <v>0.40599999999999997</v>
      </c>
      <c r="AK4880" t="str">
        <f t="shared" si="748"/>
        <v/>
      </c>
      <c r="AL4880" t="str">
        <f t="shared" si="746"/>
        <v/>
      </c>
    </row>
    <row r="4881" spans="1:38" x14ac:dyDescent="0.2">
      <c r="A4881" t="s">
        <v>1082</v>
      </c>
      <c r="B4881" t="s">
        <v>65</v>
      </c>
      <c r="C4881" t="s">
        <v>1083</v>
      </c>
      <c r="D4881" s="1">
        <v>35311</v>
      </c>
      <c r="E4881" s="1">
        <v>44546</v>
      </c>
      <c r="F4881" t="s">
        <v>19</v>
      </c>
      <c r="I4881">
        <v>100</v>
      </c>
      <c r="J4881">
        <v>0</v>
      </c>
      <c r="K4881">
        <v>0</v>
      </c>
      <c r="L4881">
        <v>1274</v>
      </c>
      <c r="M4881">
        <v>1274</v>
      </c>
      <c r="N4881" t="s">
        <v>20</v>
      </c>
      <c r="O4881" t="s">
        <v>1084</v>
      </c>
      <c r="P4881" t="s">
        <v>28</v>
      </c>
      <c r="Q4881" t="s">
        <v>34233</v>
      </c>
      <c r="R4881" t="s">
        <v>34233</v>
      </c>
      <c r="S4881" t="s">
        <v>33797</v>
      </c>
      <c r="T4881" t="s">
        <v>34349</v>
      </c>
      <c r="AD4881" t="str">
        <f t="shared" si="750"/>
        <v/>
      </c>
      <c r="AE4881" t="str">
        <f t="shared" si="743"/>
        <v/>
      </c>
      <c r="AF4881" t="str">
        <f t="shared" si="751"/>
        <v/>
      </c>
      <c r="AG4881" s="17">
        <v>1</v>
      </c>
      <c r="AH4881">
        <f t="shared" si="747"/>
        <v>2.8</v>
      </c>
      <c r="AI4881">
        <v>0.14499999999999999</v>
      </c>
      <c r="AJ4881">
        <f t="shared" si="745"/>
        <v>0.40599999999999997</v>
      </c>
      <c r="AK4881" t="str">
        <f t="shared" si="748"/>
        <v/>
      </c>
      <c r="AL4881" t="str">
        <f t="shared" si="746"/>
        <v/>
      </c>
    </row>
    <row r="4882" spans="1:38" x14ac:dyDescent="0.2">
      <c r="A4882" t="s">
        <v>9639</v>
      </c>
      <c r="B4882" t="s">
        <v>65</v>
      </c>
      <c r="C4882" t="s">
        <v>9640</v>
      </c>
      <c r="D4882" s="1">
        <v>36396</v>
      </c>
      <c r="E4882" s="1">
        <v>43456</v>
      </c>
      <c r="F4882" t="s">
        <v>19</v>
      </c>
      <c r="I4882">
        <v>100</v>
      </c>
      <c r="J4882">
        <v>0</v>
      </c>
      <c r="K4882">
        <v>0</v>
      </c>
      <c r="L4882">
        <v>1305</v>
      </c>
      <c r="M4882">
        <v>1305</v>
      </c>
      <c r="N4882" t="s">
        <v>20</v>
      </c>
      <c r="O4882" t="s">
        <v>9641</v>
      </c>
      <c r="P4882" t="s">
        <v>28</v>
      </c>
      <c r="Q4882" t="s">
        <v>34233</v>
      </c>
      <c r="R4882" t="s">
        <v>34233</v>
      </c>
      <c r="S4882" t="s">
        <v>33797</v>
      </c>
      <c r="T4882" t="s">
        <v>34349</v>
      </c>
      <c r="AD4882" t="str">
        <f t="shared" si="750"/>
        <v/>
      </c>
      <c r="AE4882" t="str">
        <f t="shared" si="743"/>
        <v/>
      </c>
      <c r="AF4882" t="str">
        <f t="shared" si="751"/>
        <v/>
      </c>
      <c r="AG4882" s="17">
        <v>1</v>
      </c>
      <c r="AH4882">
        <f t="shared" si="747"/>
        <v>2.8</v>
      </c>
      <c r="AI4882">
        <v>0.14499999999999999</v>
      </c>
      <c r="AJ4882">
        <f t="shared" si="745"/>
        <v>0.40599999999999997</v>
      </c>
      <c r="AK4882" t="str">
        <f t="shared" si="748"/>
        <v/>
      </c>
      <c r="AL4882" t="str">
        <f t="shared" si="746"/>
        <v/>
      </c>
    </row>
    <row r="4883" spans="1:38" x14ac:dyDescent="0.2">
      <c r="A4883" t="s">
        <v>8959</v>
      </c>
      <c r="B4883" t="s">
        <v>65</v>
      </c>
      <c r="C4883" t="s">
        <v>8960</v>
      </c>
      <c r="D4883" s="1">
        <v>36243</v>
      </c>
      <c r="E4883" s="1">
        <v>43456</v>
      </c>
      <c r="F4883" t="s">
        <v>19</v>
      </c>
      <c r="I4883">
        <v>100</v>
      </c>
      <c r="J4883">
        <v>0</v>
      </c>
      <c r="K4883">
        <v>0</v>
      </c>
      <c r="L4883">
        <v>1158</v>
      </c>
      <c r="M4883">
        <v>1158</v>
      </c>
      <c r="N4883" t="s">
        <v>20</v>
      </c>
      <c r="O4883" t="s">
        <v>8961</v>
      </c>
      <c r="P4883" t="s">
        <v>28</v>
      </c>
      <c r="Q4883" t="s">
        <v>34233</v>
      </c>
      <c r="R4883" t="s">
        <v>34233</v>
      </c>
      <c r="S4883" t="s">
        <v>33797</v>
      </c>
      <c r="T4883" t="s">
        <v>34357</v>
      </c>
      <c r="AD4883" t="str">
        <f t="shared" si="750"/>
        <v/>
      </c>
      <c r="AE4883" t="str">
        <f t="shared" ref="AE4883:AE4946" si="753">IF((S4883="tühi")*(AC4883&lt;&gt;""),AC4883,"")</f>
        <v/>
      </c>
      <c r="AF4883" t="str">
        <f t="shared" si="751"/>
        <v/>
      </c>
      <c r="AG4883" s="17">
        <v>1</v>
      </c>
      <c r="AH4883">
        <f t="shared" si="747"/>
        <v>2.8</v>
      </c>
      <c r="AI4883">
        <v>0.14499999999999999</v>
      </c>
      <c r="AJ4883">
        <f t="shared" si="745"/>
        <v>0.40599999999999997</v>
      </c>
      <c r="AK4883" t="str">
        <f t="shared" si="748"/>
        <v/>
      </c>
      <c r="AL4883" t="str">
        <f t="shared" si="746"/>
        <v/>
      </c>
    </row>
    <row r="4884" spans="1:38" x14ac:dyDescent="0.2">
      <c r="A4884" t="s">
        <v>27073</v>
      </c>
      <c r="B4884" t="s">
        <v>65</v>
      </c>
      <c r="C4884" t="s">
        <v>27074</v>
      </c>
      <c r="D4884" s="1">
        <v>41705</v>
      </c>
      <c r="E4884" s="1">
        <v>44546</v>
      </c>
      <c r="F4884" t="s">
        <v>26</v>
      </c>
      <c r="I4884">
        <v>100</v>
      </c>
      <c r="J4884">
        <v>0</v>
      </c>
      <c r="K4884">
        <v>0</v>
      </c>
      <c r="L4884">
        <v>10428</v>
      </c>
      <c r="M4884">
        <v>10428</v>
      </c>
      <c r="N4884" t="s">
        <v>20</v>
      </c>
      <c r="O4884" t="s">
        <v>27075</v>
      </c>
      <c r="P4884" t="s">
        <v>44</v>
      </c>
      <c r="Q4884" t="s">
        <v>34233</v>
      </c>
      <c r="R4884" t="s">
        <v>34233</v>
      </c>
      <c r="S4884" t="s">
        <v>34233</v>
      </c>
      <c r="T4884" t="s">
        <v>34233</v>
      </c>
      <c r="AD4884" t="str">
        <f t="shared" si="750"/>
        <v/>
      </c>
      <c r="AE4884" t="str">
        <f t="shared" si="753"/>
        <v/>
      </c>
      <c r="AF4884" t="str">
        <f t="shared" si="751"/>
        <v/>
      </c>
      <c r="AG4884" t="str">
        <f>IF((S4884&lt;&gt;"tühi")*(AC4884&lt;&gt;""),AC4884,"")</f>
        <v/>
      </c>
      <c r="AH4884" t="str">
        <f t="shared" si="747"/>
        <v/>
      </c>
      <c r="AI4884">
        <v>0.14499999999999999</v>
      </c>
      <c r="AJ4884" t="str">
        <f t="shared" si="745"/>
        <v/>
      </c>
      <c r="AK4884" t="str">
        <f t="shared" si="748"/>
        <v/>
      </c>
      <c r="AL4884" t="str">
        <f t="shared" si="746"/>
        <v/>
      </c>
    </row>
    <row r="4885" spans="1:38" x14ac:dyDescent="0.2">
      <c r="A4885" t="s">
        <v>3530</v>
      </c>
      <c r="B4885" t="s">
        <v>65</v>
      </c>
      <c r="C4885" t="s">
        <v>3531</v>
      </c>
      <c r="D4885" s="1">
        <v>35907</v>
      </c>
      <c r="E4885" s="1">
        <v>43456</v>
      </c>
      <c r="F4885" t="s">
        <v>19</v>
      </c>
      <c r="I4885">
        <v>100</v>
      </c>
      <c r="J4885">
        <v>0</v>
      </c>
      <c r="K4885">
        <v>0</v>
      </c>
      <c r="L4885">
        <v>930</v>
      </c>
      <c r="M4885">
        <v>930</v>
      </c>
      <c r="N4885" t="s">
        <v>20</v>
      </c>
      <c r="O4885" t="s">
        <v>3532</v>
      </c>
      <c r="P4885" t="s">
        <v>28</v>
      </c>
      <c r="Q4885" t="s">
        <v>34233</v>
      </c>
      <c r="R4885" t="s">
        <v>34233</v>
      </c>
      <c r="S4885" t="s">
        <v>32628</v>
      </c>
      <c r="T4885" t="s">
        <v>34349</v>
      </c>
      <c r="AD4885" t="str">
        <f t="shared" si="750"/>
        <v/>
      </c>
      <c r="AE4885" t="str">
        <f t="shared" si="753"/>
        <v/>
      </c>
      <c r="AF4885" t="str">
        <f t="shared" si="751"/>
        <v/>
      </c>
      <c r="AG4885" s="17">
        <v>1</v>
      </c>
      <c r="AH4885">
        <f t="shared" si="747"/>
        <v>2.8</v>
      </c>
      <c r="AI4885">
        <v>0.14499999999999999</v>
      </c>
      <c r="AJ4885">
        <f t="shared" si="745"/>
        <v>0.40599999999999997</v>
      </c>
      <c r="AK4885" t="str">
        <f t="shared" si="748"/>
        <v/>
      </c>
      <c r="AL4885" t="str">
        <f t="shared" si="746"/>
        <v/>
      </c>
    </row>
    <row r="4886" spans="1:38" x14ac:dyDescent="0.2">
      <c r="A4886" t="s">
        <v>1461</v>
      </c>
      <c r="B4886" t="s">
        <v>65</v>
      </c>
      <c r="C4886" t="s">
        <v>1462</v>
      </c>
      <c r="D4886" s="1">
        <v>35531</v>
      </c>
      <c r="E4886" s="1">
        <v>43456</v>
      </c>
      <c r="F4886" t="s">
        <v>19</v>
      </c>
      <c r="I4886">
        <v>100</v>
      </c>
      <c r="J4886">
        <v>0</v>
      </c>
      <c r="K4886">
        <v>0</v>
      </c>
      <c r="L4886">
        <v>1806</v>
      </c>
      <c r="M4886">
        <v>1806</v>
      </c>
      <c r="N4886" t="s">
        <v>20</v>
      </c>
      <c r="O4886" t="s">
        <v>1463</v>
      </c>
      <c r="P4886" t="s">
        <v>28</v>
      </c>
      <c r="Q4886" t="s">
        <v>34233</v>
      </c>
      <c r="R4886" t="s">
        <v>34233</v>
      </c>
      <c r="S4886" t="s">
        <v>33797</v>
      </c>
      <c r="T4886" t="s">
        <v>34349</v>
      </c>
      <c r="AD4886" t="str">
        <f t="shared" si="750"/>
        <v/>
      </c>
      <c r="AE4886" t="str">
        <f t="shared" si="753"/>
        <v/>
      </c>
      <c r="AF4886" t="str">
        <f t="shared" si="751"/>
        <v/>
      </c>
      <c r="AG4886" s="17">
        <v>1</v>
      </c>
      <c r="AH4886">
        <f t="shared" si="747"/>
        <v>2.8</v>
      </c>
      <c r="AI4886">
        <v>0.14499999999999999</v>
      </c>
      <c r="AJ4886">
        <f t="shared" si="745"/>
        <v>0.40599999999999997</v>
      </c>
      <c r="AK4886" t="str">
        <f t="shared" si="748"/>
        <v/>
      </c>
      <c r="AL4886" t="str">
        <f t="shared" si="746"/>
        <v/>
      </c>
    </row>
    <row r="4887" spans="1:38" x14ac:dyDescent="0.2">
      <c r="A4887" t="s">
        <v>28767</v>
      </c>
      <c r="B4887" t="s">
        <v>65</v>
      </c>
      <c r="C4887" t="s">
        <v>28768</v>
      </c>
      <c r="D4887" s="1">
        <v>42718</v>
      </c>
      <c r="E4887" s="1">
        <v>43456</v>
      </c>
      <c r="F4887" t="s">
        <v>19</v>
      </c>
      <c r="I4887">
        <v>100</v>
      </c>
      <c r="J4887">
        <v>0</v>
      </c>
      <c r="K4887">
        <v>0</v>
      </c>
      <c r="L4887">
        <v>930</v>
      </c>
      <c r="M4887">
        <v>930</v>
      </c>
      <c r="N4887" t="s">
        <v>20</v>
      </c>
      <c r="O4887" t="s">
        <v>28769</v>
      </c>
      <c r="P4887" t="s">
        <v>28</v>
      </c>
      <c r="Q4887" t="s">
        <v>34233</v>
      </c>
      <c r="R4887" t="s">
        <v>34233</v>
      </c>
      <c r="S4887" t="s">
        <v>32628</v>
      </c>
      <c r="T4887" t="s">
        <v>32634</v>
      </c>
      <c r="AD4887" t="str">
        <f t="shared" si="750"/>
        <v/>
      </c>
      <c r="AE4887" t="str">
        <f t="shared" si="753"/>
        <v/>
      </c>
      <c r="AF4887" t="str">
        <f t="shared" si="751"/>
        <v/>
      </c>
      <c r="AG4887" s="17">
        <v>1</v>
      </c>
      <c r="AH4887">
        <f t="shared" si="747"/>
        <v>2.8</v>
      </c>
      <c r="AI4887">
        <v>0.14499999999999999</v>
      </c>
      <c r="AJ4887">
        <f t="shared" si="745"/>
        <v>0.40599999999999997</v>
      </c>
      <c r="AK4887" t="str">
        <f t="shared" si="748"/>
        <v/>
      </c>
      <c r="AL4887" t="str">
        <f t="shared" si="746"/>
        <v/>
      </c>
    </row>
    <row r="4888" spans="1:38" x14ac:dyDescent="0.2">
      <c r="A4888" t="s">
        <v>4862</v>
      </c>
      <c r="B4888" t="s">
        <v>65</v>
      </c>
      <c r="C4888" t="s">
        <v>4863</v>
      </c>
      <c r="D4888" s="1">
        <v>36056</v>
      </c>
      <c r="E4888" s="1">
        <v>43456</v>
      </c>
      <c r="F4888" t="s">
        <v>19</v>
      </c>
      <c r="I4888">
        <v>100</v>
      </c>
      <c r="J4888">
        <v>0</v>
      </c>
      <c r="K4888">
        <v>0</v>
      </c>
      <c r="L4888">
        <v>1089</v>
      </c>
      <c r="M4888">
        <v>1089</v>
      </c>
      <c r="N4888" t="s">
        <v>20</v>
      </c>
      <c r="O4888" t="s">
        <v>4864</v>
      </c>
      <c r="P4888" t="s">
        <v>28</v>
      </c>
      <c r="Q4888" t="s">
        <v>34233</v>
      </c>
      <c r="R4888" t="s">
        <v>34233</v>
      </c>
      <c r="S4888" t="s">
        <v>33797</v>
      </c>
      <c r="T4888" t="s">
        <v>34349</v>
      </c>
      <c r="AD4888" t="str">
        <f t="shared" si="750"/>
        <v/>
      </c>
      <c r="AE4888" t="str">
        <f t="shared" si="753"/>
        <v/>
      </c>
      <c r="AF4888" t="str">
        <f t="shared" si="751"/>
        <v/>
      </c>
      <c r="AG4888" s="17">
        <v>1</v>
      </c>
      <c r="AH4888">
        <f t="shared" si="747"/>
        <v>2.8</v>
      </c>
      <c r="AI4888">
        <v>0.14499999999999999</v>
      </c>
      <c r="AJ4888">
        <f t="shared" si="745"/>
        <v>0.40599999999999997</v>
      </c>
      <c r="AK4888" t="str">
        <f t="shared" si="748"/>
        <v/>
      </c>
      <c r="AL4888" t="str">
        <f t="shared" si="746"/>
        <v/>
      </c>
    </row>
    <row r="4889" spans="1:38" x14ac:dyDescent="0.2">
      <c r="A4889" t="s">
        <v>6167</v>
      </c>
      <c r="B4889" t="s">
        <v>65</v>
      </c>
      <c r="C4889" t="s">
        <v>6168</v>
      </c>
      <c r="D4889" s="1">
        <v>36171</v>
      </c>
      <c r="E4889" s="1">
        <v>43456</v>
      </c>
      <c r="F4889" t="s">
        <v>19</v>
      </c>
      <c r="I4889">
        <v>100</v>
      </c>
      <c r="J4889">
        <v>0</v>
      </c>
      <c r="K4889">
        <v>0</v>
      </c>
      <c r="L4889">
        <v>929</v>
      </c>
      <c r="M4889">
        <v>929</v>
      </c>
      <c r="N4889" t="s">
        <v>20</v>
      </c>
      <c r="O4889" t="s">
        <v>6169</v>
      </c>
      <c r="P4889" t="s">
        <v>28</v>
      </c>
      <c r="Q4889" t="s">
        <v>34233</v>
      </c>
      <c r="R4889" t="s">
        <v>34233</v>
      </c>
      <c r="S4889" t="s">
        <v>32628</v>
      </c>
      <c r="T4889" t="s">
        <v>34349</v>
      </c>
      <c r="AD4889" t="str">
        <f t="shared" si="750"/>
        <v/>
      </c>
      <c r="AE4889" t="str">
        <f t="shared" si="753"/>
        <v/>
      </c>
      <c r="AF4889" t="str">
        <f t="shared" si="751"/>
        <v/>
      </c>
      <c r="AG4889" s="17">
        <v>1</v>
      </c>
      <c r="AH4889">
        <f t="shared" si="747"/>
        <v>2.8</v>
      </c>
      <c r="AI4889">
        <v>0.14499999999999999</v>
      </c>
      <c r="AJ4889">
        <f t="shared" si="745"/>
        <v>0.40599999999999997</v>
      </c>
      <c r="AK4889" t="str">
        <f t="shared" si="748"/>
        <v/>
      </c>
      <c r="AL4889" t="str">
        <f t="shared" si="746"/>
        <v/>
      </c>
    </row>
    <row r="4890" spans="1:38" x14ac:dyDescent="0.2">
      <c r="A4890" t="s">
        <v>7647</v>
      </c>
      <c r="B4890" t="s">
        <v>65</v>
      </c>
      <c r="C4890" t="s">
        <v>7648</v>
      </c>
      <c r="D4890" s="1">
        <v>36193</v>
      </c>
      <c r="E4890" s="1">
        <v>43456</v>
      </c>
      <c r="F4890" t="s">
        <v>19</v>
      </c>
      <c r="I4890">
        <v>100</v>
      </c>
      <c r="J4890">
        <v>0</v>
      </c>
      <c r="K4890">
        <v>0</v>
      </c>
      <c r="L4890">
        <v>1952</v>
      </c>
      <c r="M4890">
        <v>1952</v>
      </c>
      <c r="N4890" t="s">
        <v>20</v>
      </c>
      <c r="O4890" t="s">
        <v>7649</v>
      </c>
      <c r="P4890" t="s">
        <v>28</v>
      </c>
      <c r="Q4890" t="s">
        <v>34233</v>
      </c>
      <c r="R4890" t="s">
        <v>34233</v>
      </c>
      <c r="S4890" t="s">
        <v>32628</v>
      </c>
      <c r="T4890" t="s">
        <v>34349</v>
      </c>
      <c r="AD4890" t="str">
        <f t="shared" si="750"/>
        <v/>
      </c>
      <c r="AE4890" t="str">
        <f t="shared" si="753"/>
        <v/>
      </c>
      <c r="AF4890" t="str">
        <f t="shared" si="751"/>
        <v/>
      </c>
      <c r="AG4890" s="17">
        <v>1</v>
      </c>
      <c r="AH4890">
        <f t="shared" si="747"/>
        <v>2.8</v>
      </c>
      <c r="AI4890">
        <v>0.14499999999999999</v>
      </c>
      <c r="AJ4890">
        <f t="shared" si="745"/>
        <v>0.40599999999999997</v>
      </c>
      <c r="AK4890" t="str">
        <f t="shared" si="748"/>
        <v/>
      </c>
      <c r="AL4890" t="str">
        <f t="shared" si="746"/>
        <v/>
      </c>
    </row>
    <row r="4891" spans="1:38" x14ac:dyDescent="0.2">
      <c r="A4891" t="s">
        <v>22021</v>
      </c>
      <c r="B4891" t="s">
        <v>65</v>
      </c>
      <c r="C4891" t="s">
        <v>22022</v>
      </c>
      <c r="D4891" s="1">
        <v>35156</v>
      </c>
      <c r="E4891" s="1">
        <v>43456</v>
      </c>
      <c r="F4891" t="s">
        <v>19</v>
      </c>
      <c r="I4891">
        <v>100</v>
      </c>
      <c r="J4891">
        <v>0</v>
      </c>
      <c r="K4891">
        <v>0</v>
      </c>
      <c r="L4891">
        <v>877</v>
      </c>
      <c r="M4891">
        <v>877</v>
      </c>
      <c r="N4891" t="s">
        <v>20</v>
      </c>
      <c r="O4891" t="s">
        <v>22023</v>
      </c>
      <c r="P4891" t="s">
        <v>28</v>
      </c>
      <c r="Q4891" t="s">
        <v>34233</v>
      </c>
      <c r="R4891" t="s">
        <v>34233</v>
      </c>
      <c r="S4891" t="s">
        <v>33797</v>
      </c>
      <c r="T4891" t="s">
        <v>34357</v>
      </c>
      <c r="AD4891" t="str">
        <f t="shared" si="750"/>
        <v/>
      </c>
      <c r="AE4891" t="str">
        <f t="shared" si="753"/>
        <v/>
      </c>
      <c r="AF4891" t="str">
        <f t="shared" si="751"/>
        <v/>
      </c>
      <c r="AG4891" s="17">
        <v>1</v>
      </c>
      <c r="AH4891">
        <f t="shared" si="747"/>
        <v>2.8</v>
      </c>
      <c r="AI4891">
        <v>0.14499999999999999</v>
      </c>
      <c r="AJ4891">
        <f t="shared" si="745"/>
        <v>0.40599999999999997</v>
      </c>
      <c r="AK4891" t="str">
        <f t="shared" si="748"/>
        <v/>
      </c>
      <c r="AL4891" t="str">
        <f t="shared" si="746"/>
        <v/>
      </c>
    </row>
    <row r="4892" spans="1:38" x14ac:dyDescent="0.2">
      <c r="A4892" t="s">
        <v>11049</v>
      </c>
      <c r="B4892" t="s">
        <v>65</v>
      </c>
      <c r="C4892" t="s">
        <v>11050</v>
      </c>
      <c r="D4892" s="1">
        <v>36489</v>
      </c>
      <c r="E4892" s="1">
        <v>44599</v>
      </c>
      <c r="F4892" t="s">
        <v>19</v>
      </c>
      <c r="I4892">
        <v>100</v>
      </c>
      <c r="J4892">
        <v>0</v>
      </c>
      <c r="K4892">
        <v>0</v>
      </c>
      <c r="L4892">
        <v>765</v>
      </c>
      <c r="M4892">
        <v>765</v>
      </c>
      <c r="N4892" t="s">
        <v>20</v>
      </c>
      <c r="O4892" t="s">
        <v>11051</v>
      </c>
      <c r="P4892" t="s">
        <v>28</v>
      </c>
      <c r="Q4892" t="s">
        <v>34233</v>
      </c>
      <c r="R4892" t="s">
        <v>34233</v>
      </c>
      <c r="S4892" t="s">
        <v>32628</v>
      </c>
      <c r="T4892" t="s">
        <v>34349</v>
      </c>
      <c r="AD4892" t="str">
        <f t="shared" si="750"/>
        <v/>
      </c>
      <c r="AE4892" t="str">
        <f t="shared" si="753"/>
        <v/>
      </c>
      <c r="AF4892" t="str">
        <f t="shared" si="751"/>
        <v/>
      </c>
      <c r="AG4892" s="17">
        <v>1</v>
      </c>
      <c r="AH4892">
        <f t="shared" si="747"/>
        <v>2.8</v>
      </c>
      <c r="AI4892">
        <v>0.14499999999999999</v>
      </c>
      <c r="AJ4892">
        <f t="shared" si="745"/>
        <v>0.40599999999999997</v>
      </c>
      <c r="AK4892" t="str">
        <f t="shared" si="748"/>
        <v/>
      </c>
      <c r="AL4892" t="str">
        <f t="shared" si="746"/>
        <v/>
      </c>
    </row>
    <row r="4893" spans="1:38" x14ac:dyDescent="0.2">
      <c r="A4893" t="s">
        <v>14964</v>
      </c>
      <c r="B4893" t="s">
        <v>65</v>
      </c>
      <c r="C4893" t="s">
        <v>14965</v>
      </c>
      <c r="D4893" s="1">
        <v>37302</v>
      </c>
      <c r="E4893" s="1">
        <v>43456</v>
      </c>
      <c r="F4893" t="s">
        <v>19</v>
      </c>
      <c r="I4893">
        <v>100</v>
      </c>
      <c r="J4893">
        <v>0</v>
      </c>
      <c r="K4893">
        <v>0</v>
      </c>
      <c r="L4893">
        <v>1098</v>
      </c>
      <c r="M4893">
        <v>1098</v>
      </c>
      <c r="N4893" t="s">
        <v>20</v>
      </c>
      <c r="O4893" t="s">
        <v>14966</v>
      </c>
      <c r="P4893" t="s">
        <v>28</v>
      </c>
      <c r="Q4893" t="s">
        <v>34233</v>
      </c>
      <c r="R4893" t="s">
        <v>34233</v>
      </c>
      <c r="S4893" t="s">
        <v>33797</v>
      </c>
      <c r="T4893" t="s">
        <v>34349</v>
      </c>
      <c r="AD4893" t="str">
        <f t="shared" si="750"/>
        <v/>
      </c>
      <c r="AE4893" t="str">
        <f t="shared" si="753"/>
        <v/>
      </c>
      <c r="AF4893" t="str">
        <f t="shared" si="751"/>
        <v/>
      </c>
      <c r="AG4893" s="17">
        <v>1</v>
      </c>
      <c r="AH4893">
        <f t="shared" si="747"/>
        <v>2.8</v>
      </c>
      <c r="AI4893">
        <v>0.14499999999999999</v>
      </c>
      <c r="AJ4893">
        <f t="shared" si="745"/>
        <v>0.40599999999999997</v>
      </c>
      <c r="AK4893" t="str">
        <f t="shared" si="748"/>
        <v/>
      </c>
      <c r="AL4893" t="str">
        <f t="shared" si="746"/>
        <v/>
      </c>
    </row>
    <row r="4894" spans="1:38" x14ac:dyDescent="0.2">
      <c r="A4894" t="s">
        <v>12079</v>
      </c>
      <c r="B4894" t="s">
        <v>65</v>
      </c>
      <c r="C4894" t="s">
        <v>12080</v>
      </c>
      <c r="D4894" s="1">
        <v>36544</v>
      </c>
      <c r="E4894" s="1">
        <v>43456</v>
      </c>
      <c r="F4894" t="s">
        <v>19</v>
      </c>
      <c r="I4894">
        <v>100</v>
      </c>
      <c r="J4894">
        <v>0</v>
      </c>
      <c r="K4894">
        <v>0</v>
      </c>
      <c r="L4894">
        <v>1935</v>
      </c>
      <c r="M4894">
        <v>1935</v>
      </c>
      <c r="N4894" t="s">
        <v>20</v>
      </c>
      <c r="O4894" t="s">
        <v>12081</v>
      </c>
      <c r="P4894" t="s">
        <v>28</v>
      </c>
      <c r="Q4894" t="s">
        <v>34233</v>
      </c>
      <c r="R4894" t="s">
        <v>34233</v>
      </c>
      <c r="S4894" t="s">
        <v>32628</v>
      </c>
      <c r="T4894" t="s">
        <v>34357</v>
      </c>
      <c r="AD4894" t="str">
        <f t="shared" si="750"/>
        <v/>
      </c>
      <c r="AE4894" t="str">
        <f t="shared" si="753"/>
        <v/>
      </c>
      <c r="AF4894" t="str">
        <f t="shared" si="751"/>
        <v/>
      </c>
      <c r="AG4894" s="17">
        <v>1</v>
      </c>
      <c r="AH4894">
        <f t="shared" si="747"/>
        <v>2.8</v>
      </c>
      <c r="AI4894">
        <v>0.14499999999999999</v>
      </c>
      <c r="AJ4894">
        <f t="shared" si="745"/>
        <v>0.40599999999999997</v>
      </c>
      <c r="AK4894" t="str">
        <f t="shared" si="748"/>
        <v/>
      </c>
      <c r="AL4894" t="str">
        <f t="shared" si="746"/>
        <v/>
      </c>
    </row>
    <row r="4895" spans="1:38" x14ac:dyDescent="0.2">
      <c r="A4895" t="s">
        <v>6514</v>
      </c>
      <c r="B4895" t="s">
        <v>65</v>
      </c>
      <c r="C4895" t="s">
        <v>6515</v>
      </c>
      <c r="D4895" s="1">
        <v>36136</v>
      </c>
      <c r="E4895" s="1">
        <v>43456</v>
      </c>
      <c r="F4895" t="s">
        <v>19</v>
      </c>
      <c r="I4895">
        <v>100</v>
      </c>
      <c r="J4895">
        <v>0</v>
      </c>
      <c r="K4895">
        <v>0</v>
      </c>
      <c r="L4895">
        <v>1757</v>
      </c>
      <c r="M4895">
        <v>1757</v>
      </c>
      <c r="N4895" t="s">
        <v>20</v>
      </c>
      <c r="O4895" t="s">
        <v>6516</v>
      </c>
      <c r="P4895" t="s">
        <v>28</v>
      </c>
      <c r="Q4895" t="s">
        <v>34233</v>
      </c>
      <c r="R4895" t="s">
        <v>34233</v>
      </c>
      <c r="S4895" t="s">
        <v>33800</v>
      </c>
      <c r="T4895" t="s">
        <v>34349</v>
      </c>
      <c r="AD4895" t="str">
        <f t="shared" si="750"/>
        <v/>
      </c>
      <c r="AE4895" t="str">
        <f t="shared" si="753"/>
        <v/>
      </c>
      <c r="AF4895" t="str">
        <f t="shared" si="751"/>
        <v/>
      </c>
      <c r="AG4895" s="17">
        <v>1</v>
      </c>
      <c r="AH4895">
        <f t="shared" si="747"/>
        <v>2.8</v>
      </c>
      <c r="AI4895">
        <v>0.14499999999999999</v>
      </c>
      <c r="AJ4895">
        <f t="shared" si="745"/>
        <v>0.40599999999999997</v>
      </c>
      <c r="AK4895" t="str">
        <f t="shared" si="748"/>
        <v/>
      </c>
      <c r="AL4895" t="str">
        <f t="shared" si="746"/>
        <v/>
      </c>
    </row>
    <row r="4896" spans="1:38" x14ac:dyDescent="0.2">
      <c r="A4896" t="s">
        <v>11883</v>
      </c>
      <c r="B4896" t="s">
        <v>65</v>
      </c>
      <c r="C4896" t="s">
        <v>11884</v>
      </c>
      <c r="D4896" s="1">
        <v>36678</v>
      </c>
      <c r="E4896" s="1">
        <v>43456</v>
      </c>
      <c r="F4896" t="s">
        <v>19</v>
      </c>
      <c r="I4896">
        <v>100</v>
      </c>
      <c r="J4896">
        <v>0</v>
      </c>
      <c r="K4896">
        <v>0</v>
      </c>
      <c r="L4896">
        <v>1775</v>
      </c>
      <c r="M4896">
        <v>1775</v>
      </c>
      <c r="N4896" t="s">
        <v>20</v>
      </c>
      <c r="O4896" t="s">
        <v>11885</v>
      </c>
      <c r="P4896" t="s">
        <v>28</v>
      </c>
      <c r="Q4896" t="s">
        <v>34233</v>
      </c>
      <c r="R4896" t="s">
        <v>34233</v>
      </c>
      <c r="S4896" t="s">
        <v>33797</v>
      </c>
      <c r="T4896" t="s">
        <v>34349</v>
      </c>
      <c r="AD4896" t="str">
        <f t="shared" si="750"/>
        <v/>
      </c>
      <c r="AE4896" t="str">
        <f t="shared" si="753"/>
        <v/>
      </c>
      <c r="AF4896" t="str">
        <f t="shared" si="751"/>
        <v/>
      </c>
      <c r="AG4896" s="17">
        <v>1</v>
      </c>
      <c r="AH4896">
        <f t="shared" si="747"/>
        <v>2.8</v>
      </c>
      <c r="AI4896">
        <v>0.14499999999999999</v>
      </c>
      <c r="AJ4896">
        <f t="shared" si="745"/>
        <v>0.40599999999999997</v>
      </c>
      <c r="AK4896" t="str">
        <f t="shared" si="748"/>
        <v/>
      </c>
      <c r="AL4896" t="str">
        <f t="shared" si="746"/>
        <v/>
      </c>
    </row>
    <row r="4897" spans="1:39" x14ac:dyDescent="0.2">
      <c r="A4897" t="s">
        <v>10005</v>
      </c>
      <c r="B4897" t="s">
        <v>65</v>
      </c>
      <c r="C4897" t="s">
        <v>10006</v>
      </c>
      <c r="D4897" s="1">
        <v>36413</v>
      </c>
      <c r="E4897" s="1">
        <v>43456</v>
      </c>
      <c r="F4897" t="s">
        <v>19</v>
      </c>
      <c r="I4897">
        <v>100</v>
      </c>
      <c r="J4897">
        <v>0</v>
      </c>
      <c r="K4897">
        <v>0</v>
      </c>
      <c r="L4897">
        <v>884</v>
      </c>
      <c r="M4897">
        <v>884</v>
      </c>
      <c r="N4897" t="s">
        <v>20</v>
      </c>
      <c r="O4897" t="s">
        <v>21</v>
      </c>
      <c r="P4897" t="s">
        <v>28</v>
      </c>
      <c r="Q4897" t="s">
        <v>34233</v>
      </c>
      <c r="R4897" t="s">
        <v>34233</v>
      </c>
      <c r="S4897" t="s">
        <v>32628</v>
      </c>
      <c r="T4897" t="s">
        <v>34351</v>
      </c>
      <c r="AD4897" t="str">
        <f t="shared" si="750"/>
        <v/>
      </c>
      <c r="AE4897" t="str">
        <f t="shared" si="753"/>
        <v/>
      </c>
      <c r="AF4897" t="str">
        <f t="shared" si="751"/>
        <v/>
      </c>
      <c r="AG4897" s="17">
        <v>1</v>
      </c>
      <c r="AH4897">
        <f t="shared" si="747"/>
        <v>2.8</v>
      </c>
      <c r="AI4897">
        <v>0.14499999999999999</v>
      </c>
      <c r="AJ4897">
        <f t="shared" si="745"/>
        <v>0.40599999999999997</v>
      </c>
      <c r="AK4897" t="str">
        <f t="shared" si="748"/>
        <v/>
      </c>
      <c r="AL4897" t="str">
        <f t="shared" si="746"/>
        <v/>
      </c>
    </row>
    <row r="4898" spans="1:39" x14ac:dyDescent="0.2">
      <c r="A4898" t="s">
        <v>13226</v>
      </c>
      <c r="B4898" t="s">
        <v>65</v>
      </c>
      <c r="C4898" t="s">
        <v>13227</v>
      </c>
      <c r="D4898" s="1">
        <v>36958</v>
      </c>
      <c r="E4898" s="1">
        <v>44599</v>
      </c>
      <c r="F4898" t="s">
        <v>19</v>
      </c>
      <c r="I4898">
        <v>100</v>
      </c>
      <c r="J4898">
        <v>0</v>
      </c>
      <c r="K4898">
        <v>0</v>
      </c>
      <c r="L4898">
        <v>830</v>
      </c>
      <c r="M4898">
        <v>830</v>
      </c>
      <c r="N4898" t="s">
        <v>20</v>
      </c>
      <c r="O4898" t="s">
        <v>13228</v>
      </c>
      <c r="P4898" t="s">
        <v>28</v>
      </c>
      <c r="Q4898" t="s">
        <v>34233</v>
      </c>
      <c r="R4898" t="s">
        <v>34233</v>
      </c>
      <c r="S4898" t="s">
        <v>33800</v>
      </c>
      <c r="T4898" t="s">
        <v>34349</v>
      </c>
      <c r="AD4898" t="str">
        <f t="shared" si="750"/>
        <v/>
      </c>
      <c r="AE4898" t="str">
        <f t="shared" si="753"/>
        <v/>
      </c>
      <c r="AF4898" t="str">
        <f t="shared" si="751"/>
        <v/>
      </c>
      <c r="AG4898" s="17">
        <v>1</v>
      </c>
      <c r="AH4898">
        <f t="shared" si="747"/>
        <v>2.8</v>
      </c>
      <c r="AI4898">
        <v>0.14499999999999999</v>
      </c>
      <c r="AJ4898">
        <f t="shared" si="745"/>
        <v>0.40599999999999997</v>
      </c>
      <c r="AK4898" t="str">
        <f t="shared" si="748"/>
        <v/>
      </c>
      <c r="AL4898" t="str">
        <f t="shared" si="746"/>
        <v/>
      </c>
    </row>
    <row r="4899" spans="1:39" x14ac:dyDescent="0.2">
      <c r="A4899" t="s">
        <v>9034</v>
      </c>
      <c r="B4899" t="s">
        <v>65</v>
      </c>
      <c r="C4899" t="s">
        <v>9035</v>
      </c>
      <c r="D4899" s="1">
        <v>36243</v>
      </c>
      <c r="E4899" s="1">
        <v>44050</v>
      </c>
      <c r="F4899" t="s">
        <v>19</v>
      </c>
      <c r="I4899">
        <v>100</v>
      </c>
      <c r="J4899">
        <v>0</v>
      </c>
      <c r="K4899">
        <v>0</v>
      </c>
      <c r="L4899">
        <v>1179</v>
      </c>
      <c r="M4899">
        <v>1179</v>
      </c>
      <c r="N4899" t="s">
        <v>20</v>
      </c>
      <c r="O4899" t="s">
        <v>9036</v>
      </c>
      <c r="P4899" t="s">
        <v>28</v>
      </c>
      <c r="Q4899" t="s">
        <v>34233</v>
      </c>
      <c r="R4899" t="s">
        <v>34233</v>
      </c>
      <c r="S4899" t="s">
        <v>32628</v>
      </c>
      <c r="T4899" t="s">
        <v>34349</v>
      </c>
      <c r="AD4899" t="str">
        <f t="shared" si="750"/>
        <v/>
      </c>
      <c r="AE4899" t="str">
        <f t="shared" si="753"/>
        <v/>
      </c>
      <c r="AF4899" t="str">
        <f t="shared" si="751"/>
        <v/>
      </c>
      <c r="AG4899" s="17">
        <v>1</v>
      </c>
      <c r="AH4899">
        <f t="shared" si="747"/>
        <v>2.8</v>
      </c>
      <c r="AI4899">
        <v>0.14499999999999999</v>
      </c>
      <c r="AJ4899">
        <f t="shared" si="745"/>
        <v>0.40599999999999997</v>
      </c>
      <c r="AK4899" t="str">
        <f t="shared" si="748"/>
        <v/>
      </c>
      <c r="AL4899" t="str">
        <f t="shared" si="746"/>
        <v/>
      </c>
    </row>
    <row r="4900" spans="1:39" x14ac:dyDescent="0.2">
      <c r="A4900" t="s">
        <v>1767</v>
      </c>
      <c r="B4900" t="s">
        <v>65</v>
      </c>
      <c r="C4900" t="s">
        <v>1768</v>
      </c>
      <c r="D4900" s="1">
        <v>35642</v>
      </c>
      <c r="E4900" s="1">
        <v>43456</v>
      </c>
      <c r="F4900" t="s">
        <v>19</v>
      </c>
      <c r="I4900">
        <v>100</v>
      </c>
      <c r="J4900">
        <v>0</v>
      </c>
      <c r="K4900">
        <v>0</v>
      </c>
      <c r="L4900">
        <v>1021</v>
      </c>
      <c r="M4900">
        <v>1021</v>
      </c>
      <c r="N4900" t="s">
        <v>20</v>
      </c>
      <c r="O4900" t="s">
        <v>1769</v>
      </c>
      <c r="P4900" t="s">
        <v>28</v>
      </c>
      <c r="Q4900" t="s">
        <v>34233</v>
      </c>
      <c r="R4900" t="s">
        <v>34233</v>
      </c>
      <c r="S4900" t="s">
        <v>32628</v>
      </c>
      <c r="T4900" t="s">
        <v>34349</v>
      </c>
      <c r="AD4900" t="str">
        <f t="shared" si="750"/>
        <v/>
      </c>
      <c r="AE4900" t="str">
        <f t="shared" si="753"/>
        <v/>
      </c>
      <c r="AF4900" t="str">
        <f t="shared" si="751"/>
        <v/>
      </c>
      <c r="AG4900" s="17">
        <v>1</v>
      </c>
      <c r="AH4900">
        <f t="shared" si="747"/>
        <v>2.8</v>
      </c>
      <c r="AI4900">
        <v>0.14499999999999999</v>
      </c>
      <c r="AJ4900">
        <f t="shared" si="745"/>
        <v>0.40599999999999997</v>
      </c>
      <c r="AK4900" t="str">
        <f t="shared" si="748"/>
        <v/>
      </c>
      <c r="AL4900" t="str">
        <f t="shared" si="746"/>
        <v/>
      </c>
    </row>
    <row r="4901" spans="1:39" x14ac:dyDescent="0.2">
      <c r="A4901" t="s">
        <v>646</v>
      </c>
      <c r="B4901" t="s">
        <v>65</v>
      </c>
      <c r="C4901" t="s">
        <v>647</v>
      </c>
      <c r="D4901" s="1">
        <v>34950</v>
      </c>
      <c r="E4901" s="1">
        <v>43456</v>
      </c>
      <c r="F4901" t="s">
        <v>19</v>
      </c>
      <c r="I4901">
        <v>100</v>
      </c>
      <c r="J4901">
        <v>0</v>
      </c>
      <c r="K4901">
        <v>0</v>
      </c>
      <c r="L4901">
        <v>1288</v>
      </c>
      <c r="M4901">
        <v>1288</v>
      </c>
      <c r="N4901" t="s">
        <v>20</v>
      </c>
      <c r="O4901" t="s">
        <v>648</v>
      </c>
      <c r="P4901" t="s">
        <v>28</v>
      </c>
      <c r="Q4901" t="s">
        <v>34233</v>
      </c>
      <c r="R4901" t="s">
        <v>34233</v>
      </c>
      <c r="S4901" t="s">
        <v>32628</v>
      </c>
      <c r="T4901" t="s">
        <v>34349</v>
      </c>
      <c r="AD4901" t="str">
        <f t="shared" si="750"/>
        <v/>
      </c>
      <c r="AE4901" t="str">
        <f t="shared" si="753"/>
        <v/>
      </c>
      <c r="AF4901" t="str">
        <f t="shared" si="751"/>
        <v/>
      </c>
      <c r="AG4901" s="17">
        <v>1</v>
      </c>
      <c r="AH4901">
        <f t="shared" si="747"/>
        <v>2.8</v>
      </c>
      <c r="AI4901">
        <v>0.14499999999999999</v>
      </c>
      <c r="AJ4901">
        <f t="shared" si="745"/>
        <v>0.40599999999999997</v>
      </c>
      <c r="AK4901" t="str">
        <f t="shared" si="748"/>
        <v/>
      </c>
      <c r="AL4901" t="str">
        <f t="shared" si="746"/>
        <v/>
      </c>
    </row>
    <row r="4902" spans="1:39" x14ac:dyDescent="0.2">
      <c r="A4902" t="s">
        <v>6170</v>
      </c>
      <c r="B4902" t="s">
        <v>65</v>
      </c>
      <c r="C4902" t="s">
        <v>6171</v>
      </c>
      <c r="D4902" s="1">
        <v>36171</v>
      </c>
      <c r="E4902" s="1">
        <v>43951</v>
      </c>
      <c r="F4902" t="s">
        <v>19</v>
      </c>
      <c r="I4902">
        <v>100</v>
      </c>
      <c r="J4902">
        <v>0</v>
      </c>
      <c r="K4902">
        <v>0</v>
      </c>
      <c r="L4902">
        <v>1035</v>
      </c>
      <c r="M4902">
        <v>1035</v>
      </c>
      <c r="N4902" t="s">
        <v>20</v>
      </c>
      <c r="O4902" t="s">
        <v>6172</v>
      </c>
      <c r="P4902" t="s">
        <v>28</v>
      </c>
      <c r="Q4902" t="s">
        <v>34233</v>
      </c>
      <c r="R4902" t="s">
        <v>34233</v>
      </c>
      <c r="S4902" t="s">
        <v>32628</v>
      </c>
      <c r="T4902" t="s">
        <v>34349</v>
      </c>
      <c r="AD4902" t="str">
        <f t="shared" si="750"/>
        <v/>
      </c>
      <c r="AE4902" t="str">
        <f t="shared" si="753"/>
        <v/>
      </c>
      <c r="AF4902" t="str">
        <f t="shared" si="751"/>
        <v/>
      </c>
      <c r="AG4902" s="17">
        <v>1</v>
      </c>
      <c r="AH4902">
        <f t="shared" si="747"/>
        <v>2.8</v>
      </c>
      <c r="AI4902">
        <v>0.14499999999999999</v>
      </c>
      <c r="AJ4902">
        <f t="shared" si="745"/>
        <v>0.40599999999999997</v>
      </c>
      <c r="AK4902" t="str">
        <f t="shared" si="748"/>
        <v/>
      </c>
      <c r="AL4902" t="str">
        <f t="shared" si="746"/>
        <v/>
      </c>
    </row>
    <row r="4903" spans="1:39" x14ac:dyDescent="0.2">
      <c r="A4903" t="s">
        <v>16407</v>
      </c>
      <c r="B4903" t="s">
        <v>65</v>
      </c>
      <c r="C4903" t="s">
        <v>16408</v>
      </c>
      <c r="D4903" s="1">
        <v>37411</v>
      </c>
      <c r="E4903" s="1">
        <v>43456</v>
      </c>
      <c r="F4903" t="s">
        <v>19</v>
      </c>
      <c r="I4903">
        <v>100</v>
      </c>
      <c r="J4903">
        <v>0</v>
      </c>
      <c r="K4903">
        <v>0</v>
      </c>
      <c r="L4903">
        <v>961</v>
      </c>
      <c r="M4903">
        <v>961</v>
      </c>
      <c r="N4903" t="s">
        <v>20</v>
      </c>
      <c r="O4903" t="s">
        <v>16409</v>
      </c>
      <c r="P4903" t="s">
        <v>28</v>
      </c>
      <c r="Q4903" t="s">
        <v>34233</v>
      </c>
      <c r="R4903" t="s">
        <v>34233</v>
      </c>
      <c r="S4903" t="s">
        <v>32628</v>
      </c>
      <c r="T4903" t="s">
        <v>34349</v>
      </c>
      <c r="AD4903" t="str">
        <f t="shared" si="750"/>
        <v/>
      </c>
      <c r="AE4903" t="str">
        <f t="shared" si="753"/>
        <v/>
      </c>
      <c r="AF4903" t="str">
        <f t="shared" si="751"/>
        <v/>
      </c>
      <c r="AG4903" s="17">
        <v>1</v>
      </c>
      <c r="AH4903">
        <f t="shared" si="747"/>
        <v>2.8</v>
      </c>
      <c r="AI4903">
        <v>0.14499999999999999</v>
      </c>
      <c r="AJ4903">
        <f t="shared" si="745"/>
        <v>0.40599999999999997</v>
      </c>
      <c r="AK4903" t="str">
        <f t="shared" si="748"/>
        <v/>
      </c>
      <c r="AL4903" t="str">
        <f t="shared" si="746"/>
        <v/>
      </c>
    </row>
    <row r="4904" spans="1:39" x14ac:dyDescent="0.2">
      <c r="A4904" t="s">
        <v>4987</v>
      </c>
      <c r="B4904" t="s">
        <v>65</v>
      </c>
      <c r="C4904" t="s">
        <v>4988</v>
      </c>
      <c r="D4904" s="1">
        <v>36061</v>
      </c>
      <c r="E4904" s="1">
        <v>43456</v>
      </c>
      <c r="F4904" t="s">
        <v>19</v>
      </c>
      <c r="I4904">
        <v>100</v>
      </c>
      <c r="J4904">
        <v>0</v>
      </c>
      <c r="K4904">
        <v>0</v>
      </c>
      <c r="L4904">
        <v>1484</v>
      </c>
      <c r="M4904">
        <v>1484</v>
      </c>
      <c r="N4904" t="s">
        <v>20</v>
      </c>
      <c r="O4904" t="s">
        <v>4989</v>
      </c>
      <c r="P4904" t="s">
        <v>28</v>
      </c>
      <c r="Q4904" t="s">
        <v>34233</v>
      </c>
      <c r="R4904" t="s">
        <v>34233</v>
      </c>
      <c r="S4904" t="s">
        <v>33797</v>
      </c>
      <c r="T4904" t="s">
        <v>34349</v>
      </c>
      <c r="AD4904" t="str">
        <f t="shared" si="750"/>
        <v/>
      </c>
      <c r="AE4904" t="str">
        <f t="shared" si="753"/>
        <v/>
      </c>
      <c r="AF4904" t="str">
        <f t="shared" si="751"/>
        <v/>
      </c>
      <c r="AG4904" s="17">
        <v>1</v>
      </c>
      <c r="AH4904">
        <f t="shared" si="747"/>
        <v>2.8</v>
      </c>
      <c r="AI4904">
        <v>0.14499999999999999</v>
      </c>
      <c r="AJ4904">
        <f t="shared" si="745"/>
        <v>0.40599999999999997</v>
      </c>
      <c r="AK4904" t="str">
        <f t="shared" si="748"/>
        <v/>
      </c>
      <c r="AL4904" t="str">
        <f t="shared" si="746"/>
        <v/>
      </c>
    </row>
    <row r="4905" spans="1:39" x14ac:dyDescent="0.2">
      <c r="A4905" t="s">
        <v>3623</v>
      </c>
      <c r="B4905" t="s">
        <v>65</v>
      </c>
      <c r="C4905" t="s">
        <v>3624</v>
      </c>
      <c r="D4905" s="1">
        <v>35866</v>
      </c>
      <c r="E4905" s="1">
        <v>44599</v>
      </c>
      <c r="F4905" t="s">
        <v>19</v>
      </c>
      <c r="I4905">
        <v>100</v>
      </c>
      <c r="J4905">
        <v>0</v>
      </c>
      <c r="K4905">
        <v>0</v>
      </c>
      <c r="L4905">
        <v>3224</v>
      </c>
      <c r="M4905">
        <v>3224</v>
      </c>
      <c r="N4905" t="s">
        <v>20</v>
      </c>
      <c r="O4905" t="s">
        <v>3625</v>
      </c>
      <c r="P4905" t="s">
        <v>28</v>
      </c>
      <c r="Q4905" t="s">
        <v>34233</v>
      </c>
      <c r="R4905" t="s">
        <v>34233</v>
      </c>
      <c r="S4905" t="s">
        <v>33942</v>
      </c>
      <c r="T4905" t="s">
        <v>34233</v>
      </c>
      <c r="AD4905" t="str">
        <f t="shared" si="750"/>
        <v/>
      </c>
      <c r="AE4905" t="str">
        <f t="shared" si="753"/>
        <v/>
      </c>
      <c r="AF4905" t="str">
        <f t="shared" si="751"/>
        <v/>
      </c>
      <c r="AG4905" t="str">
        <f t="shared" ref="AG4905:AG4910" si="754">IF((S4905&lt;&gt;"tühi")*(AC4905&lt;&gt;""),AC4905,"")</f>
        <v/>
      </c>
      <c r="AH4905" t="str">
        <f t="shared" si="747"/>
        <v/>
      </c>
      <c r="AI4905">
        <v>0.14499999999999999</v>
      </c>
      <c r="AJ4905" t="str">
        <f t="shared" si="745"/>
        <v/>
      </c>
      <c r="AK4905" t="str">
        <f t="shared" si="748"/>
        <v/>
      </c>
      <c r="AL4905" t="str">
        <f t="shared" si="746"/>
        <v/>
      </c>
      <c r="AM4905" t="s">
        <v>34316</v>
      </c>
    </row>
    <row r="4906" spans="1:39" x14ac:dyDescent="0.2">
      <c r="A4906" t="s">
        <v>5986</v>
      </c>
      <c r="B4906" t="s">
        <v>65</v>
      </c>
      <c r="C4906" t="s">
        <v>5987</v>
      </c>
      <c r="D4906" s="1">
        <v>36137</v>
      </c>
      <c r="E4906" s="1">
        <v>44546</v>
      </c>
      <c r="F4906" t="s">
        <v>474</v>
      </c>
      <c r="I4906">
        <v>100</v>
      </c>
      <c r="J4906">
        <v>0</v>
      </c>
      <c r="K4906">
        <v>0</v>
      </c>
      <c r="L4906">
        <v>1579</v>
      </c>
      <c r="M4906">
        <v>1579</v>
      </c>
      <c r="N4906" t="s">
        <v>20</v>
      </c>
      <c r="O4906" t="s">
        <v>5988</v>
      </c>
      <c r="P4906" t="s">
        <v>28</v>
      </c>
      <c r="Q4906" t="s">
        <v>34233</v>
      </c>
      <c r="R4906" t="s">
        <v>34233</v>
      </c>
      <c r="S4906" t="s">
        <v>33942</v>
      </c>
      <c r="T4906" t="s">
        <v>34233</v>
      </c>
      <c r="AD4906" t="str">
        <f t="shared" si="750"/>
        <v/>
      </c>
      <c r="AE4906" t="str">
        <f t="shared" si="753"/>
        <v/>
      </c>
      <c r="AF4906" t="str">
        <f t="shared" si="751"/>
        <v/>
      </c>
      <c r="AG4906" t="str">
        <f t="shared" si="754"/>
        <v/>
      </c>
      <c r="AH4906" t="str">
        <f t="shared" si="747"/>
        <v/>
      </c>
      <c r="AI4906">
        <v>0.14499999999999999</v>
      </c>
      <c r="AJ4906" t="str">
        <f t="shared" ref="AJ4906:AJ4923" si="755">IF(COUNTBLANK(AH4906),"",AH4906*AI4906)</f>
        <v/>
      </c>
      <c r="AK4906" t="str">
        <f t="shared" si="748"/>
        <v/>
      </c>
      <c r="AL4906" t="str">
        <f t="shared" si="746"/>
        <v/>
      </c>
    </row>
    <row r="4907" spans="1:39" x14ac:dyDescent="0.2">
      <c r="A4907" t="s">
        <v>5983</v>
      </c>
      <c r="B4907" t="s">
        <v>65</v>
      </c>
      <c r="C4907" t="s">
        <v>5984</v>
      </c>
      <c r="D4907" s="1">
        <v>36137</v>
      </c>
      <c r="E4907" s="1">
        <v>44546</v>
      </c>
      <c r="F4907" t="s">
        <v>474</v>
      </c>
      <c r="I4907">
        <v>100</v>
      </c>
      <c r="J4907">
        <v>0</v>
      </c>
      <c r="K4907">
        <v>0</v>
      </c>
      <c r="L4907">
        <v>11742</v>
      </c>
      <c r="M4907">
        <v>11741</v>
      </c>
      <c r="N4907" t="s">
        <v>20</v>
      </c>
      <c r="O4907" t="s">
        <v>5985</v>
      </c>
      <c r="P4907" t="s">
        <v>28</v>
      </c>
      <c r="Q4907" t="s">
        <v>34233</v>
      </c>
      <c r="R4907" t="s">
        <v>34233</v>
      </c>
      <c r="S4907" t="s">
        <v>33814</v>
      </c>
      <c r="T4907" t="s">
        <v>34408</v>
      </c>
      <c r="AD4907" t="str">
        <f t="shared" si="750"/>
        <v/>
      </c>
      <c r="AE4907" t="str">
        <f t="shared" si="753"/>
        <v/>
      </c>
      <c r="AF4907" t="str">
        <f t="shared" si="751"/>
        <v/>
      </c>
      <c r="AG4907" t="str">
        <f t="shared" si="754"/>
        <v/>
      </c>
      <c r="AH4907" t="str">
        <f t="shared" si="747"/>
        <v/>
      </c>
      <c r="AI4907">
        <v>0.14499999999999999</v>
      </c>
      <c r="AJ4907" t="str">
        <f t="shared" si="755"/>
        <v/>
      </c>
      <c r="AK4907" t="str">
        <f t="shared" si="748"/>
        <v/>
      </c>
      <c r="AL4907" t="str">
        <f t="shared" ref="AL4907:AL4970" si="756">IF(COUNTBLANK(AK4907),"",AK4907*AI4907)</f>
        <v/>
      </c>
    </row>
    <row r="4908" spans="1:39" x14ac:dyDescent="0.2">
      <c r="A4908" t="s">
        <v>13176</v>
      </c>
      <c r="B4908" t="s">
        <v>65</v>
      </c>
      <c r="C4908" t="s">
        <v>13177</v>
      </c>
      <c r="D4908" s="1">
        <v>36830</v>
      </c>
      <c r="E4908" s="1">
        <v>44546</v>
      </c>
      <c r="F4908" t="s">
        <v>474</v>
      </c>
      <c r="I4908">
        <v>100</v>
      </c>
      <c r="J4908">
        <v>0</v>
      </c>
      <c r="K4908">
        <v>0</v>
      </c>
      <c r="L4908">
        <v>24222</v>
      </c>
      <c r="M4908">
        <v>24222</v>
      </c>
      <c r="N4908" t="s">
        <v>20</v>
      </c>
      <c r="O4908" t="s">
        <v>13178</v>
      </c>
      <c r="P4908" t="s">
        <v>28</v>
      </c>
      <c r="Q4908" t="s">
        <v>34233</v>
      </c>
      <c r="R4908" t="s">
        <v>34233</v>
      </c>
      <c r="S4908" t="s">
        <v>33799</v>
      </c>
      <c r="T4908" t="s">
        <v>34536</v>
      </c>
      <c r="AD4908" t="str">
        <f t="shared" si="750"/>
        <v/>
      </c>
      <c r="AE4908" t="str">
        <f t="shared" si="753"/>
        <v/>
      </c>
      <c r="AF4908" t="str">
        <f t="shared" si="751"/>
        <v/>
      </c>
      <c r="AG4908" t="str">
        <f t="shared" si="754"/>
        <v/>
      </c>
      <c r="AH4908" t="str">
        <f t="shared" si="747"/>
        <v/>
      </c>
      <c r="AI4908">
        <v>0.14499999999999999</v>
      </c>
      <c r="AJ4908" t="str">
        <f t="shared" si="755"/>
        <v/>
      </c>
      <c r="AK4908" t="str">
        <f t="shared" si="748"/>
        <v/>
      </c>
      <c r="AL4908" t="str">
        <f t="shared" si="756"/>
        <v/>
      </c>
    </row>
    <row r="4909" spans="1:39" x14ac:dyDescent="0.2">
      <c r="A4909" t="s">
        <v>5980</v>
      </c>
      <c r="B4909" t="s">
        <v>65</v>
      </c>
      <c r="C4909" t="s">
        <v>5981</v>
      </c>
      <c r="D4909" s="1">
        <v>36137</v>
      </c>
      <c r="E4909" s="1">
        <v>44546</v>
      </c>
      <c r="F4909" t="s">
        <v>474</v>
      </c>
      <c r="I4909">
        <v>100</v>
      </c>
      <c r="J4909">
        <v>0</v>
      </c>
      <c r="K4909">
        <v>0</v>
      </c>
      <c r="L4909">
        <v>27641</v>
      </c>
      <c r="M4909">
        <v>27641</v>
      </c>
      <c r="N4909" t="s">
        <v>20</v>
      </c>
      <c r="O4909" t="s">
        <v>5982</v>
      </c>
      <c r="P4909" t="s">
        <v>28</v>
      </c>
      <c r="Q4909" t="s">
        <v>34233</v>
      </c>
      <c r="R4909" t="s">
        <v>34233</v>
      </c>
      <c r="S4909" t="s">
        <v>33812</v>
      </c>
      <c r="T4909" t="s">
        <v>34537</v>
      </c>
      <c r="AD4909" t="str">
        <f t="shared" si="750"/>
        <v/>
      </c>
      <c r="AE4909" t="str">
        <f t="shared" si="753"/>
        <v/>
      </c>
      <c r="AF4909" t="str">
        <f t="shared" si="751"/>
        <v/>
      </c>
      <c r="AG4909" t="str">
        <f t="shared" si="754"/>
        <v/>
      </c>
      <c r="AH4909" t="str">
        <f t="shared" si="747"/>
        <v/>
      </c>
      <c r="AI4909">
        <v>0.14499999999999999</v>
      </c>
      <c r="AJ4909" t="str">
        <f t="shared" si="755"/>
        <v/>
      </c>
      <c r="AK4909" t="str">
        <f t="shared" si="748"/>
        <v/>
      </c>
      <c r="AL4909" t="str">
        <f t="shared" si="756"/>
        <v/>
      </c>
    </row>
    <row r="4910" spans="1:39" x14ac:dyDescent="0.2">
      <c r="A4910" t="s">
        <v>5977</v>
      </c>
      <c r="B4910" t="s">
        <v>65</v>
      </c>
      <c r="C4910" t="s">
        <v>5978</v>
      </c>
      <c r="D4910" s="1">
        <v>36137</v>
      </c>
      <c r="E4910" s="1">
        <v>44546</v>
      </c>
      <c r="F4910" t="s">
        <v>474</v>
      </c>
      <c r="I4910">
        <v>100</v>
      </c>
      <c r="J4910">
        <v>0</v>
      </c>
      <c r="K4910">
        <v>0</v>
      </c>
      <c r="L4910">
        <v>4671</v>
      </c>
      <c r="M4910">
        <v>4671</v>
      </c>
      <c r="N4910" t="s">
        <v>20</v>
      </c>
      <c r="O4910" t="s">
        <v>5979</v>
      </c>
      <c r="P4910" t="s">
        <v>28</v>
      </c>
      <c r="Q4910" t="s">
        <v>34233</v>
      </c>
      <c r="R4910" t="s">
        <v>34233</v>
      </c>
      <c r="S4910" t="s">
        <v>32630</v>
      </c>
      <c r="T4910" t="s">
        <v>34538</v>
      </c>
      <c r="AD4910" t="str">
        <f t="shared" si="750"/>
        <v/>
      </c>
      <c r="AE4910" t="str">
        <f t="shared" si="753"/>
        <v/>
      </c>
      <c r="AF4910" t="str">
        <f t="shared" si="751"/>
        <v/>
      </c>
      <c r="AG4910" t="str">
        <f t="shared" si="754"/>
        <v/>
      </c>
      <c r="AH4910" t="str">
        <f t="shared" si="747"/>
        <v/>
      </c>
      <c r="AI4910">
        <v>0.14499999999999999</v>
      </c>
      <c r="AJ4910" t="str">
        <f t="shared" si="755"/>
        <v/>
      </c>
      <c r="AK4910" t="str">
        <f t="shared" si="748"/>
        <v/>
      </c>
      <c r="AL4910" t="str">
        <f t="shared" si="756"/>
        <v/>
      </c>
    </row>
    <row r="4911" spans="1:39" x14ac:dyDescent="0.2">
      <c r="A4911" t="s">
        <v>11214</v>
      </c>
      <c r="B4911" t="s">
        <v>65</v>
      </c>
      <c r="C4911" t="s">
        <v>11215</v>
      </c>
      <c r="D4911" s="1">
        <v>36440</v>
      </c>
      <c r="E4911" s="1">
        <v>44050</v>
      </c>
      <c r="F4911" t="s">
        <v>19</v>
      </c>
      <c r="I4911">
        <v>100</v>
      </c>
      <c r="J4911">
        <v>0</v>
      </c>
      <c r="K4911">
        <v>0</v>
      </c>
      <c r="L4911">
        <v>1641</v>
      </c>
      <c r="M4911">
        <v>1641</v>
      </c>
      <c r="N4911" t="s">
        <v>20</v>
      </c>
      <c r="O4911" t="s">
        <v>11216</v>
      </c>
      <c r="P4911" t="s">
        <v>28</v>
      </c>
      <c r="Q4911" t="s">
        <v>34233</v>
      </c>
      <c r="R4911" t="s">
        <v>34233</v>
      </c>
      <c r="S4911" t="s">
        <v>33800</v>
      </c>
      <c r="T4911" t="s">
        <v>34349</v>
      </c>
      <c r="AD4911" t="str">
        <f t="shared" si="750"/>
        <v/>
      </c>
      <c r="AE4911" t="str">
        <f t="shared" si="753"/>
        <v/>
      </c>
      <c r="AF4911" t="str">
        <f t="shared" si="751"/>
        <v/>
      </c>
      <c r="AG4911" s="17">
        <v>1</v>
      </c>
      <c r="AH4911">
        <f t="shared" si="747"/>
        <v>2.8</v>
      </c>
      <c r="AI4911">
        <v>0.14499999999999999</v>
      </c>
      <c r="AJ4911">
        <f t="shared" si="755"/>
        <v>0.40599999999999997</v>
      </c>
      <c r="AK4911" t="str">
        <f t="shared" si="748"/>
        <v/>
      </c>
      <c r="AL4911" t="str">
        <f t="shared" si="756"/>
        <v/>
      </c>
    </row>
    <row r="4912" spans="1:39" x14ac:dyDescent="0.2">
      <c r="A4912" t="s">
        <v>5974</v>
      </c>
      <c r="B4912" t="s">
        <v>65</v>
      </c>
      <c r="C4912" t="s">
        <v>5975</v>
      </c>
      <c r="D4912" s="1">
        <v>36137</v>
      </c>
      <c r="E4912" s="1">
        <v>44546</v>
      </c>
      <c r="F4912" t="s">
        <v>474</v>
      </c>
      <c r="I4912">
        <v>100</v>
      </c>
      <c r="J4912">
        <v>0</v>
      </c>
      <c r="K4912">
        <v>0</v>
      </c>
      <c r="L4912">
        <v>4382</v>
      </c>
      <c r="M4912">
        <v>4382</v>
      </c>
      <c r="N4912" t="s">
        <v>20</v>
      </c>
      <c r="O4912" t="s">
        <v>5976</v>
      </c>
      <c r="P4912" t="s">
        <v>28</v>
      </c>
      <c r="Q4912" t="s">
        <v>34233</v>
      </c>
      <c r="R4912" t="s">
        <v>34233</v>
      </c>
      <c r="S4912" t="s">
        <v>32627</v>
      </c>
      <c r="T4912" t="s">
        <v>34539</v>
      </c>
      <c r="AD4912" t="str">
        <f t="shared" si="750"/>
        <v/>
      </c>
      <c r="AE4912" t="str">
        <f t="shared" si="753"/>
        <v/>
      </c>
      <c r="AF4912" t="str">
        <f t="shared" si="751"/>
        <v/>
      </c>
      <c r="AG4912" t="str">
        <f>IF((S4912&lt;&gt;"tühi")*(AC4912&lt;&gt;""),AC4912,"")</f>
        <v/>
      </c>
      <c r="AH4912" t="str">
        <f t="shared" ref="AH4912:AH4975" si="757">IF(AG4912="","",AG4912*2.8)</f>
        <v/>
      </c>
      <c r="AI4912">
        <v>0.14499999999999999</v>
      </c>
      <c r="AJ4912" t="str">
        <f t="shared" si="755"/>
        <v/>
      </c>
      <c r="AK4912" t="str">
        <f t="shared" ref="AK4912:AK4975" si="758">IF(AE4912="","",AE4912*2.8)</f>
        <v/>
      </c>
      <c r="AL4912" t="str">
        <f t="shared" si="756"/>
        <v/>
      </c>
    </row>
    <row r="4913" spans="1:39" x14ac:dyDescent="0.2">
      <c r="A4913" t="s">
        <v>7614</v>
      </c>
      <c r="B4913" t="s">
        <v>65</v>
      </c>
      <c r="C4913" t="s">
        <v>7615</v>
      </c>
      <c r="D4913" s="1">
        <v>36193</v>
      </c>
      <c r="E4913" s="1">
        <v>43456</v>
      </c>
      <c r="F4913" t="s">
        <v>474</v>
      </c>
      <c r="I4913">
        <v>100</v>
      </c>
      <c r="J4913">
        <v>0</v>
      </c>
      <c r="K4913">
        <v>0</v>
      </c>
      <c r="L4913">
        <v>3635</v>
      </c>
      <c r="M4913">
        <v>3635</v>
      </c>
      <c r="N4913" t="s">
        <v>20</v>
      </c>
      <c r="O4913" t="s">
        <v>7616</v>
      </c>
      <c r="P4913" t="s">
        <v>28</v>
      </c>
      <c r="Q4913" t="s">
        <v>34233</v>
      </c>
      <c r="R4913" t="s">
        <v>34233</v>
      </c>
      <c r="S4913" t="s">
        <v>32627</v>
      </c>
      <c r="T4913" t="s">
        <v>34540</v>
      </c>
      <c r="AD4913" t="str">
        <f t="shared" si="750"/>
        <v/>
      </c>
      <c r="AE4913" t="str">
        <f t="shared" si="753"/>
        <v/>
      </c>
      <c r="AF4913" t="str">
        <f t="shared" si="751"/>
        <v/>
      </c>
      <c r="AG4913" t="str">
        <f>IF((S4913&lt;&gt;"tühi")*(AC4913&lt;&gt;""),AC4913,"")</f>
        <v/>
      </c>
      <c r="AH4913" t="str">
        <f t="shared" si="757"/>
        <v/>
      </c>
      <c r="AI4913">
        <v>0.14499999999999999</v>
      </c>
      <c r="AJ4913" t="str">
        <f t="shared" si="755"/>
        <v/>
      </c>
      <c r="AK4913" t="str">
        <f t="shared" si="758"/>
        <v/>
      </c>
      <c r="AL4913" t="str">
        <f t="shared" si="756"/>
        <v/>
      </c>
    </row>
    <row r="4914" spans="1:39" x14ac:dyDescent="0.2">
      <c r="A4914" t="s">
        <v>13185</v>
      </c>
      <c r="B4914" t="s">
        <v>65</v>
      </c>
      <c r="C4914" t="s">
        <v>13186</v>
      </c>
      <c r="D4914" s="1">
        <v>36893</v>
      </c>
      <c r="E4914" s="1">
        <v>44546</v>
      </c>
      <c r="F4914" t="s">
        <v>474</v>
      </c>
      <c r="I4914">
        <v>100</v>
      </c>
      <c r="J4914">
        <v>0</v>
      </c>
      <c r="K4914">
        <v>0</v>
      </c>
      <c r="L4914">
        <v>2207</v>
      </c>
      <c r="M4914">
        <v>2207</v>
      </c>
      <c r="N4914" t="s">
        <v>20</v>
      </c>
      <c r="O4914" t="s">
        <v>13187</v>
      </c>
      <c r="P4914" t="s">
        <v>28</v>
      </c>
      <c r="Q4914" t="s">
        <v>34233</v>
      </c>
      <c r="R4914" t="s">
        <v>34233</v>
      </c>
      <c r="S4914" t="s">
        <v>33942</v>
      </c>
      <c r="T4914" t="s">
        <v>34233</v>
      </c>
      <c r="AD4914" t="str">
        <f t="shared" si="750"/>
        <v/>
      </c>
      <c r="AE4914" t="str">
        <f t="shared" si="753"/>
        <v/>
      </c>
      <c r="AF4914" t="str">
        <f t="shared" si="751"/>
        <v/>
      </c>
      <c r="AG4914" t="str">
        <f>IF((S4914&lt;&gt;"tühi")*(AC4914&lt;&gt;""),AC4914,"")</f>
        <v/>
      </c>
      <c r="AH4914" t="str">
        <f t="shared" si="757"/>
        <v/>
      </c>
      <c r="AI4914">
        <v>0.14499999999999999</v>
      </c>
      <c r="AJ4914" t="str">
        <f t="shared" si="755"/>
        <v/>
      </c>
      <c r="AK4914" t="str">
        <f t="shared" si="758"/>
        <v/>
      </c>
      <c r="AL4914" t="str">
        <f t="shared" si="756"/>
        <v/>
      </c>
    </row>
    <row r="4915" spans="1:39" x14ac:dyDescent="0.2">
      <c r="A4915" t="s">
        <v>10175</v>
      </c>
      <c r="B4915" t="s">
        <v>65</v>
      </c>
      <c r="C4915" t="s">
        <v>10176</v>
      </c>
      <c r="D4915" s="1">
        <v>36440</v>
      </c>
      <c r="E4915" s="1">
        <v>44050</v>
      </c>
      <c r="F4915" t="s">
        <v>19</v>
      </c>
      <c r="I4915">
        <v>100</v>
      </c>
      <c r="J4915">
        <v>0</v>
      </c>
      <c r="K4915">
        <v>0</v>
      </c>
      <c r="L4915">
        <v>1431</v>
      </c>
      <c r="M4915">
        <v>1431</v>
      </c>
      <c r="N4915" t="s">
        <v>20</v>
      </c>
      <c r="O4915" t="s">
        <v>10177</v>
      </c>
      <c r="P4915" t="s">
        <v>28</v>
      </c>
      <c r="Q4915" t="s">
        <v>34233</v>
      </c>
      <c r="R4915" t="s">
        <v>34233</v>
      </c>
      <c r="S4915" t="s">
        <v>32628</v>
      </c>
      <c r="T4915" t="s">
        <v>34357</v>
      </c>
      <c r="AD4915" t="str">
        <f t="shared" si="750"/>
        <v/>
      </c>
      <c r="AE4915" t="str">
        <f t="shared" si="753"/>
        <v/>
      </c>
      <c r="AF4915" t="str">
        <f t="shared" si="751"/>
        <v/>
      </c>
      <c r="AG4915" s="17">
        <v>1</v>
      </c>
      <c r="AH4915">
        <f t="shared" si="757"/>
        <v>2.8</v>
      </c>
      <c r="AI4915">
        <v>0.14499999999999999</v>
      </c>
      <c r="AJ4915">
        <f t="shared" si="755"/>
        <v>0.40599999999999997</v>
      </c>
      <c r="AK4915" t="str">
        <f t="shared" si="758"/>
        <v/>
      </c>
      <c r="AL4915" t="str">
        <f t="shared" si="756"/>
        <v/>
      </c>
    </row>
    <row r="4916" spans="1:39" x14ac:dyDescent="0.2">
      <c r="A4916" t="s">
        <v>12082</v>
      </c>
      <c r="B4916" t="s">
        <v>65</v>
      </c>
      <c r="C4916" t="s">
        <v>12083</v>
      </c>
      <c r="D4916" s="1">
        <v>36544</v>
      </c>
      <c r="E4916" s="1">
        <v>43456</v>
      </c>
      <c r="F4916" t="s">
        <v>19</v>
      </c>
      <c r="I4916">
        <v>100</v>
      </c>
      <c r="J4916">
        <v>0</v>
      </c>
      <c r="K4916">
        <v>0</v>
      </c>
      <c r="L4916">
        <v>1326</v>
      </c>
      <c r="M4916">
        <v>1326</v>
      </c>
      <c r="N4916" t="s">
        <v>20</v>
      </c>
      <c r="O4916" t="s">
        <v>12084</v>
      </c>
      <c r="P4916" t="s">
        <v>28</v>
      </c>
      <c r="Q4916" t="s">
        <v>34233</v>
      </c>
      <c r="R4916" t="s">
        <v>34233</v>
      </c>
      <c r="S4916" t="s">
        <v>33797</v>
      </c>
      <c r="T4916" t="s">
        <v>34349</v>
      </c>
      <c r="AD4916" t="str">
        <f t="shared" si="750"/>
        <v/>
      </c>
      <c r="AE4916" t="str">
        <f t="shared" si="753"/>
        <v/>
      </c>
      <c r="AF4916" t="str">
        <f t="shared" si="751"/>
        <v/>
      </c>
      <c r="AG4916" s="17">
        <v>1</v>
      </c>
      <c r="AH4916">
        <f t="shared" si="757"/>
        <v>2.8</v>
      </c>
      <c r="AI4916">
        <v>0.14499999999999999</v>
      </c>
      <c r="AJ4916">
        <f t="shared" si="755"/>
        <v>0.40599999999999997</v>
      </c>
      <c r="AK4916" t="str">
        <f t="shared" si="758"/>
        <v/>
      </c>
      <c r="AL4916" t="str">
        <f t="shared" si="756"/>
        <v/>
      </c>
    </row>
    <row r="4917" spans="1:39" x14ac:dyDescent="0.2">
      <c r="A4917" t="s">
        <v>7300</v>
      </c>
      <c r="B4917" t="s">
        <v>65</v>
      </c>
      <c r="C4917" t="s">
        <v>7301</v>
      </c>
      <c r="D4917" s="1">
        <v>36136</v>
      </c>
      <c r="E4917" s="1">
        <v>43456</v>
      </c>
      <c r="F4917" t="s">
        <v>19</v>
      </c>
      <c r="I4917">
        <v>100</v>
      </c>
      <c r="J4917">
        <v>0</v>
      </c>
      <c r="K4917">
        <v>0</v>
      </c>
      <c r="L4917">
        <v>1584</v>
      </c>
      <c r="M4917">
        <v>1584</v>
      </c>
      <c r="N4917" t="s">
        <v>20</v>
      </c>
      <c r="O4917" t="s">
        <v>7302</v>
      </c>
      <c r="P4917" t="s">
        <v>28</v>
      </c>
      <c r="Q4917" t="s">
        <v>34233</v>
      </c>
      <c r="R4917" t="s">
        <v>34233</v>
      </c>
      <c r="S4917" t="s">
        <v>33807</v>
      </c>
      <c r="T4917" t="s">
        <v>34349</v>
      </c>
      <c r="AD4917" t="str">
        <f t="shared" si="750"/>
        <v/>
      </c>
      <c r="AE4917" t="str">
        <f t="shared" si="753"/>
        <v/>
      </c>
      <c r="AF4917" t="str">
        <f t="shared" si="751"/>
        <v/>
      </c>
      <c r="AG4917" s="17">
        <v>1</v>
      </c>
      <c r="AH4917">
        <f t="shared" si="757"/>
        <v>2.8</v>
      </c>
      <c r="AI4917">
        <v>0.14499999999999999</v>
      </c>
      <c r="AJ4917">
        <f t="shared" si="755"/>
        <v>0.40599999999999997</v>
      </c>
      <c r="AK4917" t="str">
        <f t="shared" si="758"/>
        <v/>
      </c>
      <c r="AL4917" t="str">
        <f t="shared" si="756"/>
        <v/>
      </c>
    </row>
    <row r="4918" spans="1:39" x14ac:dyDescent="0.2">
      <c r="A4918" t="s">
        <v>7519</v>
      </c>
      <c r="B4918" t="s">
        <v>65</v>
      </c>
      <c r="C4918" t="s">
        <v>7520</v>
      </c>
      <c r="D4918" s="1">
        <v>36139</v>
      </c>
      <c r="E4918" s="1">
        <v>44599</v>
      </c>
      <c r="F4918" t="s">
        <v>26</v>
      </c>
      <c r="I4918">
        <v>100</v>
      </c>
      <c r="J4918">
        <v>0</v>
      </c>
      <c r="K4918">
        <v>0</v>
      </c>
      <c r="L4918">
        <v>780</v>
      </c>
      <c r="M4918">
        <v>780</v>
      </c>
      <c r="N4918" t="s">
        <v>20</v>
      </c>
      <c r="O4918" t="s">
        <v>7518</v>
      </c>
      <c r="P4918" t="s">
        <v>28</v>
      </c>
      <c r="Q4918" t="s">
        <v>34233</v>
      </c>
      <c r="R4918" t="s">
        <v>34233</v>
      </c>
      <c r="S4918" t="s">
        <v>34233</v>
      </c>
      <c r="T4918" t="s">
        <v>34233</v>
      </c>
      <c r="AD4918" t="str">
        <f t="shared" si="750"/>
        <v/>
      </c>
      <c r="AE4918" t="str">
        <f t="shared" si="753"/>
        <v/>
      </c>
      <c r="AF4918" t="str">
        <f t="shared" si="751"/>
        <v/>
      </c>
      <c r="AG4918" t="str">
        <f>IF((S4918&lt;&gt;"tühi")*(AC4918&lt;&gt;""),AC4918,"")</f>
        <v/>
      </c>
      <c r="AH4918" t="str">
        <f t="shared" si="757"/>
        <v/>
      </c>
      <c r="AI4918">
        <v>0.14499999999999999</v>
      </c>
      <c r="AJ4918" t="str">
        <f t="shared" si="755"/>
        <v/>
      </c>
      <c r="AK4918" t="str">
        <f t="shared" si="758"/>
        <v/>
      </c>
      <c r="AL4918" t="str">
        <f t="shared" si="756"/>
        <v/>
      </c>
    </row>
    <row r="4919" spans="1:39" x14ac:dyDescent="0.2">
      <c r="A4919" t="s">
        <v>11271</v>
      </c>
      <c r="B4919" t="s">
        <v>65</v>
      </c>
      <c r="C4919" t="s">
        <v>11272</v>
      </c>
      <c r="D4919" s="1">
        <v>36462</v>
      </c>
      <c r="E4919" s="1">
        <v>43456</v>
      </c>
      <c r="F4919" t="s">
        <v>19</v>
      </c>
      <c r="I4919">
        <v>100</v>
      </c>
      <c r="J4919">
        <v>0</v>
      </c>
      <c r="K4919">
        <v>0</v>
      </c>
      <c r="L4919">
        <v>1057</v>
      </c>
      <c r="M4919">
        <v>1057</v>
      </c>
      <c r="N4919" t="s">
        <v>20</v>
      </c>
      <c r="O4919" t="s">
        <v>11273</v>
      </c>
      <c r="P4919" t="s">
        <v>28</v>
      </c>
      <c r="Q4919" t="s">
        <v>34233</v>
      </c>
      <c r="R4919" t="s">
        <v>34233</v>
      </c>
      <c r="S4919" t="s">
        <v>33797</v>
      </c>
      <c r="T4919" t="s">
        <v>34349</v>
      </c>
      <c r="AD4919" t="str">
        <f t="shared" si="750"/>
        <v/>
      </c>
      <c r="AE4919" t="str">
        <f t="shared" si="753"/>
        <v/>
      </c>
      <c r="AF4919" t="str">
        <f t="shared" si="751"/>
        <v/>
      </c>
      <c r="AG4919" s="17">
        <v>1</v>
      </c>
      <c r="AH4919">
        <f t="shared" si="757"/>
        <v>2.8</v>
      </c>
      <c r="AI4919">
        <v>0.14499999999999999</v>
      </c>
      <c r="AJ4919">
        <f t="shared" si="755"/>
        <v>0.40599999999999997</v>
      </c>
      <c r="AK4919" t="str">
        <f t="shared" si="758"/>
        <v/>
      </c>
      <c r="AL4919" t="str">
        <f t="shared" si="756"/>
        <v/>
      </c>
    </row>
    <row r="4920" spans="1:39" x14ac:dyDescent="0.2">
      <c r="A4920" t="s">
        <v>12195</v>
      </c>
      <c r="B4920" t="s">
        <v>65</v>
      </c>
      <c r="C4920" t="s">
        <v>12196</v>
      </c>
      <c r="D4920" s="1">
        <v>36549</v>
      </c>
      <c r="E4920" s="1">
        <v>43456</v>
      </c>
      <c r="F4920" t="s">
        <v>470</v>
      </c>
      <c r="I4920">
        <v>100</v>
      </c>
      <c r="J4920">
        <v>0</v>
      </c>
      <c r="K4920">
        <v>0</v>
      </c>
      <c r="L4920">
        <v>520</v>
      </c>
      <c r="M4920">
        <v>520</v>
      </c>
      <c r="N4920" t="s">
        <v>20</v>
      </c>
      <c r="O4920" t="s">
        <v>12197</v>
      </c>
      <c r="P4920" t="s">
        <v>28</v>
      </c>
      <c r="Q4920" t="s">
        <v>34233</v>
      </c>
      <c r="R4920" t="s">
        <v>34233</v>
      </c>
      <c r="S4920" t="s">
        <v>32627</v>
      </c>
      <c r="T4920" t="s">
        <v>34541</v>
      </c>
      <c r="U4920" t="s">
        <v>33103</v>
      </c>
      <c r="V4920" t="s">
        <v>33104</v>
      </c>
      <c r="W4920">
        <v>130</v>
      </c>
      <c r="X4920">
        <v>1</v>
      </c>
      <c r="Y4920">
        <v>1</v>
      </c>
      <c r="Z4920">
        <v>130</v>
      </c>
      <c r="AB4920">
        <v>25</v>
      </c>
      <c r="AD4920" t="str">
        <f t="shared" si="750"/>
        <v/>
      </c>
      <c r="AE4920" t="str">
        <f t="shared" si="753"/>
        <v/>
      </c>
      <c r="AF4920">
        <f t="shared" si="751"/>
        <v>130</v>
      </c>
      <c r="AG4920" t="str">
        <f t="shared" ref="AG4920:AG4932" si="759">IF((S4920&lt;&gt;"tühi")*(AC4920&lt;&gt;""),AC4920,"")</f>
        <v/>
      </c>
      <c r="AH4920" t="str">
        <f t="shared" si="757"/>
        <v/>
      </c>
      <c r="AI4920">
        <v>0.14499999999999999</v>
      </c>
      <c r="AJ4920" t="str">
        <f t="shared" si="755"/>
        <v/>
      </c>
      <c r="AK4920" t="str">
        <f t="shared" si="758"/>
        <v/>
      </c>
      <c r="AL4920" t="str">
        <f t="shared" si="756"/>
        <v/>
      </c>
    </row>
    <row r="4921" spans="1:39" x14ac:dyDescent="0.2">
      <c r="A4921" t="s">
        <v>12198</v>
      </c>
      <c r="B4921" t="s">
        <v>65</v>
      </c>
      <c r="C4921" t="s">
        <v>12199</v>
      </c>
      <c r="D4921" s="1">
        <v>36549</v>
      </c>
      <c r="E4921" s="1">
        <v>43456</v>
      </c>
      <c r="F4921" t="s">
        <v>470</v>
      </c>
      <c r="I4921">
        <v>100</v>
      </c>
      <c r="J4921">
        <v>0</v>
      </c>
      <c r="K4921">
        <v>0</v>
      </c>
      <c r="L4921">
        <v>943</v>
      </c>
      <c r="M4921">
        <v>943</v>
      </c>
      <c r="N4921" t="s">
        <v>20</v>
      </c>
      <c r="O4921" t="s">
        <v>12200</v>
      </c>
      <c r="P4921" t="s">
        <v>28</v>
      </c>
      <c r="Q4921" t="s">
        <v>34233</v>
      </c>
      <c r="R4921" t="s">
        <v>34233</v>
      </c>
      <c r="S4921" t="s">
        <v>32627</v>
      </c>
      <c r="T4921" t="s">
        <v>34542</v>
      </c>
      <c r="U4921" t="s">
        <v>32868</v>
      </c>
      <c r="V4921" t="s">
        <v>33104</v>
      </c>
      <c r="W4921">
        <v>240</v>
      </c>
      <c r="X4921">
        <v>2</v>
      </c>
      <c r="Y4921">
        <v>1</v>
      </c>
      <c r="Z4921">
        <v>240</v>
      </c>
      <c r="AA4921">
        <v>8</v>
      </c>
      <c r="AB4921">
        <v>21</v>
      </c>
      <c r="AD4921" t="str">
        <f t="shared" si="750"/>
        <v/>
      </c>
      <c r="AE4921" t="str">
        <f t="shared" si="753"/>
        <v/>
      </c>
      <c r="AF4921">
        <f t="shared" si="751"/>
        <v>240</v>
      </c>
      <c r="AG4921" t="str">
        <f t="shared" si="759"/>
        <v/>
      </c>
      <c r="AH4921" t="str">
        <f t="shared" si="757"/>
        <v/>
      </c>
      <c r="AI4921">
        <v>0.14499999999999999</v>
      </c>
      <c r="AJ4921" t="str">
        <f t="shared" si="755"/>
        <v/>
      </c>
      <c r="AK4921" t="str">
        <f t="shared" si="758"/>
        <v/>
      </c>
      <c r="AL4921" t="str">
        <f t="shared" si="756"/>
        <v/>
      </c>
    </row>
    <row r="4922" spans="1:39" x14ac:dyDescent="0.2">
      <c r="A4922" t="s">
        <v>22285</v>
      </c>
      <c r="B4922" t="s">
        <v>65</v>
      </c>
      <c r="C4922" t="s">
        <v>22286</v>
      </c>
      <c r="D4922" s="1">
        <v>38839</v>
      </c>
      <c r="E4922" s="1">
        <v>44546</v>
      </c>
      <c r="F4922" t="s">
        <v>470</v>
      </c>
      <c r="I4922">
        <v>100</v>
      </c>
      <c r="J4922">
        <v>0</v>
      </c>
      <c r="K4922">
        <v>0</v>
      </c>
      <c r="L4922">
        <v>1749</v>
      </c>
      <c r="M4922">
        <v>1749</v>
      </c>
      <c r="N4922" t="s">
        <v>20</v>
      </c>
      <c r="O4922" t="s">
        <v>22287</v>
      </c>
      <c r="P4922" t="s">
        <v>28</v>
      </c>
      <c r="Q4922" t="s">
        <v>34233</v>
      </c>
      <c r="R4922" t="s">
        <v>34233</v>
      </c>
      <c r="S4922" t="s">
        <v>32627</v>
      </c>
      <c r="T4922" t="s">
        <v>34543</v>
      </c>
      <c r="U4922" t="s">
        <v>33105</v>
      </c>
      <c r="V4922" t="s">
        <v>33106</v>
      </c>
      <c r="W4922">
        <v>962</v>
      </c>
      <c r="X4922">
        <v>4</v>
      </c>
      <c r="Y4922">
        <v>1</v>
      </c>
      <c r="Z4922">
        <v>3800</v>
      </c>
      <c r="AA4922">
        <v>13</v>
      </c>
      <c r="AB4922">
        <v>55</v>
      </c>
      <c r="AD4922" t="str">
        <f t="shared" si="750"/>
        <v/>
      </c>
      <c r="AE4922" t="str">
        <f t="shared" si="753"/>
        <v/>
      </c>
      <c r="AF4922">
        <f t="shared" si="751"/>
        <v>3800</v>
      </c>
      <c r="AG4922" t="str">
        <f t="shared" si="759"/>
        <v/>
      </c>
      <c r="AH4922" t="str">
        <f t="shared" si="757"/>
        <v/>
      </c>
      <c r="AI4922">
        <v>0.14499999999999999</v>
      </c>
      <c r="AJ4922">
        <v>1.5</v>
      </c>
      <c r="AK4922" t="str">
        <f t="shared" si="758"/>
        <v/>
      </c>
      <c r="AL4922" t="str">
        <f t="shared" si="756"/>
        <v/>
      </c>
    </row>
    <row r="4923" spans="1:39" x14ac:dyDescent="0.2">
      <c r="A4923" t="s">
        <v>13349</v>
      </c>
      <c r="B4923" t="s">
        <v>65</v>
      </c>
      <c r="C4923" t="s">
        <v>13350</v>
      </c>
      <c r="D4923" s="1">
        <v>36843</v>
      </c>
      <c r="E4923" s="1">
        <v>44599</v>
      </c>
      <c r="F4923" t="s">
        <v>470</v>
      </c>
      <c r="I4923">
        <v>100</v>
      </c>
      <c r="J4923">
        <v>0</v>
      </c>
      <c r="K4923">
        <v>0</v>
      </c>
      <c r="L4923">
        <v>3160</v>
      </c>
      <c r="M4923">
        <v>3160</v>
      </c>
      <c r="N4923" t="s">
        <v>20</v>
      </c>
      <c r="O4923" t="s">
        <v>13351</v>
      </c>
      <c r="P4923" t="s">
        <v>28</v>
      </c>
      <c r="Q4923" t="s">
        <v>34233</v>
      </c>
      <c r="R4923" t="s">
        <v>34233</v>
      </c>
      <c r="S4923" t="s">
        <v>32627</v>
      </c>
      <c r="T4923" t="s">
        <v>34233</v>
      </c>
      <c r="U4923" t="s">
        <v>33994</v>
      </c>
      <c r="V4923" t="s">
        <v>34977</v>
      </c>
      <c r="W4923">
        <v>930</v>
      </c>
      <c r="Z4923">
        <v>930</v>
      </c>
      <c r="AB4923">
        <v>27</v>
      </c>
      <c r="AD4923" t="str">
        <f t="shared" si="750"/>
        <v/>
      </c>
      <c r="AE4923" t="str">
        <f t="shared" si="753"/>
        <v/>
      </c>
      <c r="AF4923">
        <f t="shared" si="751"/>
        <v>930</v>
      </c>
      <c r="AG4923" t="str">
        <f t="shared" si="759"/>
        <v/>
      </c>
      <c r="AH4923" t="str">
        <f t="shared" si="757"/>
        <v/>
      </c>
      <c r="AI4923">
        <v>0.14499999999999999</v>
      </c>
      <c r="AJ4923" t="str">
        <f t="shared" si="755"/>
        <v/>
      </c>
      <c r="AK4923" t="str">
        <f t="shared" si="758"/>
        <v/>
      </c>
      <c r="AL4923" t="str">
        <f t="shared" si="756"/>
        <v/>
      </c>
    </row>
    <row r="4924" spans="1:39" x14ac:dyDescent="0.2">
      <c r="A4924" t="s">
        <v>21781</v>
      </c>
      <c r="B4924" t="s">
        <v>65</v>
      </c>
      <c r="C4924" t="s">
        <v>21782</v>
      </c>
      <c r="D4924" s="1">
        <v>38656</v>
      </c>
      <c r="E4924" s="1">
        <v>43456</v>
      </c>
      <c r="F4924" t="s">
        <v>19</v>
      </c>
      <c r="I4924">
        <v>100</v>
      </c>
      <c r="J4924">
        <v>0</v>
      </c>
      <c r="K4924">
        <v>0</v>
      </c>
      <c r="L4924">
        <v>851</v>
      </c>
      <c r="M4924">
        <v>851</v>
      </c>
      <c r="N4924" t="s">
        <v>20</v>
      </c>
      <c r="O4924" t="s">
        <v>21783</v>
      </c>
      <c r="P4924" t="s">
        <v>28</v>
      </c>
      <c r="Q4924" t="s">
        <v>34233</v>
      </c>
      <c r="R4924" t="s">
        <v>34233</v>
      </c>
      <c r="S4924" t="s">
        <v>32628</v>
      </c>
      <c r="T4924" t="s">
        <v>34388</v>
      </c>
      <c r="U4924" t="s">
        <v>32634</v>
      </c>
      <c r="V4924" t="s">
        <v>34979</v>
      </c>
      <c r="X4924">
        <v>2</v>
      </c>
      <c r="Y4924">
        <v>1</v>
      </c>
      <c r="AA4924">
        <v>8.5</v>
      </c>
      <c r="AB4924">
        <v>20</v>
      </c>
      <c r="AC4924">
        <v>1</v>
      </c>
      <c r="AD4924" t="str">
        <f t="shared" si="750"/>
        <v/>
      </c>
      <c r="AE4924" t="str">
        <f t="shared" si="753"/>
        <v/>
      </c>
      <c r="AF4924" t="str">
        <f t="shared" si="751"/>
        <v/>
      </c>
      <c r="AG4924">
        <f t="shared" si="759"/>
        <v>1</v>
      </c>
      <c r="AH4924">
        <f t="shared" si="757"/>
        <v>2.8</v>
      </c>
      <c r="AI4924">
        <v>0.14499999999999999</v>
      </c>
      <c r="AJ4924">
        <f>IF(COUNTBLANK(AH4924),"",AH4924*AI4924)</f>
        <v>0.40599999999999997</v>
      </c>
      <c r="AK4924" t="str">
        <f t="shared" si="758"/>
        <v/>
      </c>
      <c r="AL4924" t="str">
        <f t="shared" si="756"/>
        <v/>
      </c>
      <c r="AM4924" t="s">
        <v>33995</v>
      </c>
    </row>
    <row r="4925" spans="1:39" x14ac:dyDescent="0.2">
      <c r="A4925" t="s">
        <v>21784</v>
      </c>
      <c r="B4925" t="s">
        <v>65</v>
      </c>
      <c r="C4925" t="s">
        <v>21785</v>
      </c>
      <c r="D4925" s="1">
        <v>38656</v>
      </c>
      <c r="E4925" s="1">
        <v>43456</v>
      </c>
      <c r="F4925" t="s">
        <v>19</v>
      </c>
      <c r="I4925">
        <v>100</v>
      </c>
      <c r="J4925">
        <v>0</v>
      </c>
      <c r="K4925">
        <v>0</v>
      </c>
      <c r="L4925">
        <v>830</v>
      </c>
      <c r="M4925">
        <v>830</v>
      </c>
      <c r="N4925" t="s">
        <v>20</v>
      </c>
      <c r="O4925" t="s">
        <v>21786</v>
      </c>
      <c r="P4925" t="s">
        <v>28</v>
      </c>
      <c r="Q4925" t="s">
        <v>34233</v>
      </c>
      <c r="R4925" t="s">
        <v>34233</v>
      </c>
      <c r="S4925" t="s">
        <v>32628</v>
      </c>
      <c r="T4925" t="s">
        <v>34389</v>
      </c>
      <c r="U4925" t="s">
        <v>32634</v>
      </c>
      <c r="V4925" t="s">
        <v>34979</v>
      </c>
      <c r="X4925">
        <v>2</v>
      </c>
      <c r="Y4925">
        <v>1</v>
      </c>
      <c r="AA4925">
        <v>8.5</v>
      </c>
      <c r="AB4925">
        <v>20</v>
      </c>
      <c r="AC4925">
        <v>1</v>
      </c>
      <c r="AD4925" t="str">
        <f t="shared" si="750"/>
        <v/>
      </c>
      <c r="AE4925" t="str">
        <f t="shared" si="753"/>
        <v/>
      </c>
      <c r="AF4925" t="str">
        <f t="shared" si="751"/>
        <v/>
      </c>
      <c r="AG4925">
        <f t="shared" si="759"/>
        <v>1</v>
      </c>
      <c r="AH4925">
        <f t="shared" si="757"/>
        <v>2.8</v>
      </c>
      <c r="AI4925">
        <v>0.14499999999999999</v>
      </c>
      <c r="AJ4925">
        <f>IF(COUNTBLANK(AH4925),"",AH4925*AI4925)</f>
        <v>0.40599999999999997</v>
      </c>
      <c r="AK4925" t="str">
        <f t="shared" si="758"/>
        <v/>
      </c>
      <c r="AL4925" t="str">
        <f t="shared" si="756"/>
        <v/>
      </c>
      <c r="AM4925" t="s">
        <v>33995</v>
      </c>
    </row>
    <row r="4926" spans="1:39" x14ac:dyDescent="0.2">
      <c r="A4926" t="s">
        <v>15767</v>
      </c>
      <c r="B4926" t="s">
        <v>65</v>
      </c>
      <c r="C4926" t="s">
        <v>15768</v>
      </c>
      <c r="D4926" s="1">
        <v>37426</v>
      </c>
      <c r="E4926" s="1">
        <v>44056</v>
      </c>
      <c r="F4926" t="s">
        <v>470</v>
      </c>
      <c r="G4926" t="s">
        <v>19</v>
      </c>
      <c r="I4926">
        <v>70</v>
      </c>
      <c r="J4926">
        <v>30</v>
      </c>
      <c r="K4926">
        <v>0</v>
      </c>
      <c r="L4926">
        <v>1560</v>
      </c>
      <c r="M4926">
        <v>1560</v>
      </c>
      <c r="N4926" t="s">
        <v>20</v>
      </c>
      <c r="O4926" t="s">
        <v>15769</v>
      </c>
      <c r="P4926" t="s">
        <v>28</v>
      </c>
      <c r="Q4926" t="s">
        <v>34233</v>
      </c>
      <c r="R4926" t="s">
        <v>34233</v>
      </c>
      <c r="S4926" t="s">
        <v>32627</v>
      </c>
      <c r="T4926" t="s">
        <v>32668</v>
      </c>
      <c r="V4926" t="s">
        <v>33107</v>
      </c>
      <c r="W4926">
        <v>300</v>
      </c>
      <c r="X4926">
        <v>3</v>
      </c>
      <c r="Y4926">
        <v>1</v>
      </c>
      <c r="Z4926">
        <v>900</v>
      </c>
      <c r="AB4926">
        <v>19.2</v>
      </c>
      <c r="AD4926" t="str">
        <f t="shared" si="750"/>
        <v/>
      </c>
      <c r="AE4926" t="str">
        <f t="shared" si="753"/>
        <v/>
      </c>
      <c r="AF4926">
        <f>IF((S4926&lt;&gt;"tühi")*(F4926&lt;&gt;"Elamumaa")*(H4926&lt;&gt;"Elamumaa"),IF(Z4926=0,"",Z4926),"")</f>
        <v>900</v>
      </c>
      <c r="AG4926" t="str">
        <f t="shared" si="759"/>
        <v/>
      </c>
      <c r="AH4926" t="str">
        <f t="shared" si="757"/>
        <v/>
      </c>
      <c r="AI4926">
        <v>0.14499999999999999</v>
      </c>
      <c r="AJ4926" t="str">
        <f>IF(COUNTBLANK(AH4926),"",AH4926*AI4926)</f>
        <v/>
      </c>
      <c r="AK4926" t="str">
        <f t="shared" si="758"/>
        <v/>
      </c>
      <c r="AL4926" t="str">
        <f t="shared" si="756"/>
        <v/>
      </c>
      <c r="AM4926" t="s">
        <v>33996</v>
      </c>
    </row>
    <row r="4927" spans="1:39" x14ac:dyDescent="0.2">
      <c r="A4927" t="s">
        <v>15770</v>
      </c>
      <c r="B4927" t="s">
        <v>65</v>
      </c>
      <c r="C4927" t="s">
        <v>15771</v>
      </c>
      <c r="D4927" s="1">
        <v>37426</v>
      </c>
      <c r="E4927" s="1">
        <v>43456</v>
      </c>
      <c r="F4927" t="s">
        <v>470</v>
      </c>
      <c r="G4927" t="s">
        <v>19</v>
      </c>
      <c r="I4927">
        <v>70</v>
      </c>
      <c r="J4927">
        <v>30</v>
      </c>
      <c r="K4927">
        <v>0</v>
      </c>
      <c r="L4927">
        <v>477</v>
      </c>
      <c r="M4927">
        <v>477</v>
      </c>
      <c r="N4927" t="s">
        <v>20</v>
      </c>
      <c r="O4927" t="s">
        <v>15772</v>
      </c>
      <c r="P4927" t="s">
        <v>28</v>
      </c>
      <c r="Q4927" t="s">
        <v>34233</v>
      </c>
      <c r="R4927" t="s">
        <v>34233</v>
      </c>
      <c r="S4927" t="s">
        <v>32627</v>
      </c>
      <c r="T4927" t="s">
        <v>34233</v>
      </c>
      <c r="U4927" t="s">
        <v>33108</v>
      </c>
      <c r="V4927" t="s">
        <v>33107</v>
      </c>
      <c r="W4927">
        <v>150</v>
      </c>
      <c r="X4927">
        <v>3</v>
      </c>
      <c r="Y4927">
        <v>1</v>
      </c>
      <c r="Z4927">
        <v>450</v>
      </c>
      <c r="AB4927">
        <v>31.4</v>
      </c>
      <c r="AD4927" t="str">
        <f t="shared" si="750"/>
        <v/>
      </c>
      <c r="AE4927" t="str">
        <f t="shared" si="753"/>
        <v/>
      </c>
      <c r="AF4927">
        <f>IF((S4927&lt;&gt;"tühi")*(F4927&lt;&gt;"Elamumaa")*(H4927&lt;&gt;"Elamumaa"),IF(Z4927=0,"",Z4927),"")</f>
        <v>450</v>
      </c>
      <c r="AG4927" t="str">
        <f t="shared" si="759"/>
        <v/>
      </c>
      <c r="AH4927" t="str">
        <f t="shared" si="757"/>
        <v/>
      </c>
      <c r="AI4927">
        <v>0.14499999999999999</v>
      </c>
      <c r="AJ4927">
        <v>0.8</v>
      </c>
      <c r="AK4927" t="str">
        <f t="shared" si="758"/>
        <v/>
      </c>
      <c r="AL4927" t="str">
        <f t="shared" si="756"/>
        <v/>
      </c>
    </row>
    <row r="4928" spans="1:39" x14ac:dyDescent="0.2">
      <c r="A4928" t="s">
        <v>26375</v>
      </c>
      <c r="B4928" t="s">
        <v>65</v>
      </c>
      <c r="C4928" t="s">
        <v>26376</v>
      </c>
      <c r="D4928" s="1">
        <v>41302</v>
      </c>
      <c r="E4928" s="1">
        <v>44546</v>
      </c>
      <c r="F4928" t="s">
        <v>26</v>
      </c>
      <c r="I4928">
        <v>100</v>
      </c>
      <c r="J4928">
        <v>0</v>
      </c>
      <c r="K4928">
        <v>0</v>
      </c>
      <c r="L4928">
        <v>12628</v>
      </c>
      <c r="M4928">
        <v>12628</v>
      </c>
      <c r="N4928" t="s">
        <v>20</v>
      </c>
      <c r="O4928" t="s">
        <v>26377</v>
      </c>
      <c r="P4928" t="s">
        <v>44</v>
      </c>
      <c r="Q4928" t="s">
        <v>34233</v>
      </c>
      <c r="R4928" t="s">
        <v>34233</v>
      </c>
      <c r="S4928" t="s">
        <v>34233</v>
      </c>
      <c r="T4928" t="s">
        <v>34233</v>
      </c>
      <c r="V4928" t="s">
        <v>34973</v>
      </c>
      <c r="AD4928" t="str">
        <f t="shared" si="750"/>
        <v/>
      </c>
      <c r="AE4928" t="str">
        <f t="shared" si="753"/>
        <v/>
      </c>
      <c r="AF4928" t="str">
        <f t="shared" ref="AF4928:AF4991" si="760">IF((S4928&lt;&gt;"tühi")*(F4928&lt;&gt;"Elamumaa")*(G4928&lt;&gt;"Elamumaa")*(H4928&lt;&gt;"Elamumaa"),IF(Z4928=0,"",Z4928),"")</f>
        <v/>
      </c>
      <c r="AG4928" t="str">
        <f t="shared" si="759"/>
        <v/>
      </c>
      <c r="AH4928" t="str">
        <f t="shared" si="757"/>
        <v/>
      </c>
      <c r="AI4928">
        <v>0.14499999999999999</v>
      </c>
      <c r="AJ4928" t="str">
        <f t="shared" ref="AJ4928:AJ4941" si="761">IF(COUNTBLANK(AH4928),"",AH4928*AI4928)</f>
        <v/>
      </c>
      <c r="AK4928" t="str">
        <f t="shared" si="758"/>
        <v/>
      </c>
      <c r="AL4928" t="str">
        <f t="shared" si="756"/>
        <v/>
      </c>
    </row>
    <row r="4929" spans="1:39" x14ac:dyDescent="0.2">
      <c r="A4929" t="s">
        <v>26378</v>
      </c>
      <c r="B4929" t="s">
        <v>65</v>
      </c>
      <c r="C4929" t="s">
        <v>26379</v>
      </c>
      <c r="D4929" s="1">
        <v>41302</v>
      </c>
      <c r="E4929" s="1">
        <v>44546</v>
      </c>
      <c r="F4929" t="s">
        <v>26</v>
      </c>
      <c r="I4929">
        <v>100</v>
      </c>
      <c r="J4929">
        <v>0</v>
      </c>
      <c r="K4929">
        <v>0</v>
      </c>
      <c r="L4929">
        <v>8936</v>
      </c>
      <c r="M4929">
        <v>8936</v>
      </c>
      <c r="N4929" t="s">
        <v>20</v>
      </c>
      <c r="O4929" t="s">
        <v>26380</v>
      </c>
      <c r="P4929" t="s">
        <v>44</v>
      </c>
      <c r="Q4929" t="s">
        <v>34233</v>
      </c>
      <c r="R4929" t="s">
        <v>34233</v>
      </c>
      <c r="S4929" t="s">
        <v>34233</v>
      </c>
      <c r="T4929" t="s">
        <v>34233</v>
      </c>
      <c r="AD4929" t="str">
        <f t="shared" si="750"/>
        <v/>
      </c>
      <c r="AE4929" t="str">
        <f t="shared" si="753"/>
        <v/>
      </c>
      <c r="AF4929" t="str">
        <f t="shared" si="760"/>
        <v/>
      </c>
      <c r="AG4929" t="str">
        <f t="shared" si="759"/>
        <v/>
      </c>
      <c r="AH4929" t="str">
        <f t="shared" si="757"/>
        <v/>
      </c>
      <c r="AI4929">
        <v>0.14499999999999999</v>
      </c>
      <c r="AJ4929" t="str">
        <f t="shared" si="761"/>
        <v/>
      </c>
      <c r="AK4929" t="str">
        <f t="shared" si="758"/>
        <v/>
      </c>
      <c r="AL4929" t="str">
        <f t="shared" si="756"/>
        <v/>
      </c>
    </row>
    <row r="4930" spans="1:39" x14ac:dyDescent="0.2">
      <c r="A4930" t="s">
        <v>31367</v>
      </c>
      <c r="B4930" t="s">
        <v>65</v>
      </c>
      <c r="C4930" t="s">
        <v>31368</v>
      </c>
      <c r="D4930" s="1">
        <v>43866</v>
      </c>
      <c r="E4930" s="1">
        <v>44546</v>
      </c>
      <c r="F4930" t="s">
        <v>26</v>
      </c>
      <c r="I4930">
        <v>100</v>
      </c>
      <c r="J4930">
        <v>0</v>
      </c>
      <c r="K4930">
        <v>0</v>
      </c>
      <c r="L4930">
        <v>3006</v>
      </c>
      <c r="M4930">
        <v>3006</v>
      </c>
      <c r="N4930" t="s">
        <v>20</v>
      </c>
      <c r="O4930" t="s">
        <v>31369</v>
      </c>
      <c r="P4930" t="s">
        <v>44</v>
      </c>
      <c r="Q4930" t="s">
        <v>34233</v>
      </c>
      <c r="R4930" t="s">
        <v>34233</v>
      </c>
      <c r="S4930" t="s">
        <v>34233</v>
      </c>
      <c r="T4930" t="s">
        <v>34233</v>
      </c>
      <c r="AD4930" t="str">
        <f t="shared" si="750"/>
        <v/>
      </c>
      <c r="AE4930" t="str">
        <f t="shared" si="753"/>
        <v/>
      </c>
      <c r="AF4930" t="str">
        <f t="shared" si="760"/>
        <v/>
      </c>
      <c r="AG4930" t="str">
        <f t="shared" si="759"/>
        <v/>
      </c>
      <c r="AH4930" t="str">
        <f t="shared" si="757"/>
        <v/>
      </c>
      <c r="AI4930">
        <v>0.14499999999999999</v>
      </c>
      <c r="AJ4930" t="str">
        <f t="shared" si="761"/>
        <v/>
      </c>
      <c r="AK4930" t="str">
        <f t="shared" si="758"/>
        <v/>
      </c>
      <c r="AL4930" t="str">
        <f t="shared" si="756"/>
        <v/>
      </c>
    </row>
    <row r="4931" spans="1:39" x14ac:dyDescent="0.2">
      <c r="A4931" t="s">
        <v>22125</v>
      </c>
      <c r="B4931" t="s">
        <v>65</v>
      </c>
      <c r="C4931" t="s">
        <v>22126</v>
      </c>
      <c r="D4931" s="1">
        <v>37179</v>
      </c>
      <c r="E4931" s="1">
        <v>44546</v>
      </c>
      <c r="F4931" t="s">
        <v>26</v>
      </c>
      <c r="I4931">
        <v>100</v>
      </c>
      <c r="J4931">
        <v>0</v>
      </c>
      <c r="K4931">
        <v>0</v>
      </c>
      <c r="L4931">
        <v>3953</v>
      </c>
      <c r="M4931">
        <v>3953</v>
      </c>
      <c r="N4931" t="s">
        <v>20</v>
      </c>
      <c r="O4931" t="s">
        <v>22127</v>
      </c>
      <c r="P4931" t="s">
        <v>44</v>
      </c>
      <c r="Q4931" t="s">
        <v>34233</v>
      </c>
      <c r="R4931" t="s">
        <v>34233</v>
      </c>
      <c r="S4931" t="s">
        <v>34233</v>
      </c>
      <c r="T4931" t="s">
        <v>34233</v>
      </c>
      <c r="AD4931" t="str">
        <f t="shared" si="750"/>
        <v/>
      </c>
      <c r="AE4931" t="str">
        <f t="shared" si="753"/>
        <v/>
      </c>
      <c r="AF4931" t="str">
        <f t="shared" si="760"/>
        <v/>
      </c>
      <c r="AG4931" t="str">
        <f t="shared" si="759"/>
        <v/>
      </c>
      <c r="AH4931" t="str">
        <f t="shared" si="757"/>
        <v/>
      </c>
      <c r="AI4931">
        <v>0.14499999999999999</v>
      </c>
      <c r="AJ4931" t="str">
        <f t="shared" si="761"/>
        <v/>
      </c>
      <c r="AK4931" t="str">
        <f t="shared" si="758"/>
        <v/>
      </c>
      <c r="AL4931" t="str">
        <f t="shared" si="756"/>
        <v/>
      </c>
    </row>
    <row r="4932" spans="1:39" x14ac:dyDescent="0.2">
      <c r="A4932" t="s">
        <v>29482</v>
      </c>
      <c r="B4932" t="s">
        <v>65</v>
      </c>
      <c r="C4932" t="s">
        <v>29483</v>
      </c>
      <c r="D4932" s="1">
        <v>43362</v>
      </c>
      <c r="E4932" s="1">
        <v>43456</v>
      </c>
      <c r="F4932" t="s">
        <v>26</v>
      </c>
      <c r="I4932">
        <v>100</v>
      </c>
      <c r="J4932">
        <v>0</v>
      </c>
      <c r="K4932">
        <v>0</v>
      </c>
      <c r="L4932">
        <v>310</v>
      </c>
      <c r="M4932">
        <v>310</v>
      </c>
      <c r="N4932" t="s">
        <v>20</v>
      </c>
      <c r="O4932" t="s">
        <v>29484</v>
      </c>
      <c r="P4932" t="s">
        <v>44</v>
      </c>
      <c r="Q4932" t="s">
        <v>34233</v>
      </c>
      <c r="R4932" t="s">
        <v>34233</v>
      </c>
      <c r="S4932" t="s">
        <v>34233</v>
      </c>
      <c r="T4932" t="s">
        <v>34233</v>
      </c>
      <c r="AD4932" t="str">
        <f t="shared" si="750"/>
        <v/>
      </c>
      <c r="AE4932" t="str">
        <f t="shared" si="753"/>
        <v/>
      </c>
      <c r="AF4932" t="str">
        <f t="shared" si="760"/>
        <v/>
      </c>
      <c r="AG4932" t="str">
        <f t="shared" si="759"/>
        <v/>
      </c>
      <c r="AH4932" t="str">
        <f t="shared" si="757"/>
        <v/>
      </c>
      <c r="AI4932">
        <v>0.14499999999999999</v>
      </c>
      <c r="AJ4932" t="str">
        <f t="shared" si="761"/>
        <v/>
      </c>
      <c r="AK4932" t="str">
        <f t="shared" si="758"/>
        <v/>
      </c>
      <c r="AL4932" t="str">
        <f t="shared" si="756"/>
        <v/>
      </c>
    </row>
    <row r="4933" spans="1:39" x14ac:dyDescent="0.2">
      <c r="A4933" t="s">
        <v>1818</v>
      </c>
      <c r="B4933" t="s">
        <v>65</v>
      </c>
      <c r="C4933" t="s">
        <v>1819</v>
      </c>
      <c r="D4933" s="1">
        <v>35671</v>
      </c>
      <c r="E4933" s="1">
        <v>43456</v>
      </c>
      <c r="F4933" t="s">
        <v>19</v>
      </c>
      <c r="I4933">
        <v>100</v>
      </c>
      <c r="J4933">
        <v>0</v>
      </c>
      <c r="K4933">
        <v>0</v>
      </c>
      <c r="L4933">
        <v>807</v>
      </c>
      <c r="M4933">
        <v>807</v>
      </c>
      <c r="N4933" t="s">
        <v>20</v>
      </c>
      <c r="O4933" t="s">
        <v>1820</v>
      </c>
      <c r="P4933" t="s">
        <v>28</v>
      </c>
      <c r="Q4933" t="s">
        <v>34233</v>
      </c>
      <c r="R4933" t="s">
        <v>34233</v>
      </c>
      <c r="S4933" t="s">
        <v>32628</v>
      </c>
      <c r="T4933" t="s">
        <v>34349</v>
      </c>
      <c r="AD4933" t="str">
        <f t="shared" si="750"/>
        <v/>
      </c>
      <c r="AE4933" t="str">
        <f t="shared" si="753"/>
        <v/>
      </c>
      <c r="AF4933" t="str">
        <f t="shared" si="760"/>
        <v/>
      </c>
      <c r="AG4933" s="17">
        <v>1</v>
      </c>
      <c r="AH4933">
        <f t="shared" si="757"/>
        <v>2.8</v>
      </c>
      <c r="AI4933">
        <v>0.14499999999999999</v>
      </c>
      <c r="AJ4933">
        <f t="shared" si="761"/>
        <v>0.40599999999999997</v>
      </c>
      <c r="AK4933" t="str">
        <f t="shared" si="758"/>
        <v/>
      </c>
      <c r="AL4933" t="str">
        <f t="shared" si="756"/>
        <v/>
      </c>
    </row>
    <row r="4934" spans="1:39" x14ac:dyDescent="0.2">
      <c r="A4934" t="s">
        <v>9037</v>
      </c>
      <c r="B4934" t="s">
        <v>65</v>
      </c>
      <c r="C4934" t="s">
        <v>9038</v>
      </c>
      <c r="D4934" s="1">
        <v>36243</v>
      </c>
      <c r="E4934" s="1">
        <v>44599</v>
      </c>
      <c r="F4934" t="s">
        <v>19</v>
      </c>
      <c r="I4934">
        <v>100</v>
      </c>
      <c r="J4934">
        <v>0</v>
      </c>
      <c r="K4934">
        <v>0</v>
      </c>
      <c r="L4934">
        <v>815</v>
      </c>
      <c r="M4934">
        <v>815</v>
      </c>
      <c r="N4934" t="s">
        <v>20</v>
      </c>
      <c r="O4934" t="s">
        <v>9039</v>
      </c>
      <c r="P4934" t="s">
        <v>28</v>
      </c>
      <c r="Q4934" t="s">
        <v>34233</v>
      </c>
      <c r="R4934" t="s">
        <v>34233</v>
      </c>
      <c r="S4934" t="s">
        <v>33797</v>
      </c>
      <c r="T4934" t="s">
        <v>34349</v>
      </c>
      <c r="AD4934" t="str">
        <f t="shared" ref="AD4934:AD4997" si="762">IF((S4934="tühi")*(F4934&lt;&gt;"Elamumaa")*(G4934&lt;&gt;"Elamumaa")*(H4934&lt;&gt;"Elamumaa"),IF(Z4934=0,"",Z4934),"")</f>
        <v/>
      </c>
      <c r="AE4934" t="str">
        <f t="shared" si="753"/>
        <v/>
      </c>
      <c r="AF4934" t="str">
        <f t="shared" si="760"/>
        <v/>
      </c>
      <c r="AG4934" s="17">
        <v>1</v>
      </c>
      <c r="AH4934">
        <f t="shared" si="757"/>
        <v>2.8</v>
      </c>
      <c r="AI4934">
        <v>0.14499999999999999</v>
      </c>
      <c r="AJ4934">
        <f t="shared" si="761"/>
        <v>0.40599999999999997</v>
      </c>
      <c r="AK4934" t="str">
        <f t="shared" si="758"/>
        <v/>
      </c>
      <c r="AL4934" t="str">
        <f t="shared" si="756"/>
        <v/>
      </c>
    </row>
    <row r="4935" spans="1:39" x14ac:dyDescent="0.2">
      <c r="A4935" t="s">
        <v>27469</v>
      </c>
      <c r="B4935" t="s">
        <v>65</v>
      </c>
      <c r="C4935" t="s">
        <v>27470</v>
      </c>
      <c r="D4935" s="1">
        <v>41926</v>
      </c>
      <c r="E4935" s="1">
        <v>43957</v>
      </c>
      <c r="F4935" t="s">
        <v>470</v>
      </c>
      <c r="I4935">
        <v>100</v>
      </c>
      <c r="J4935">
        <v>0</v>
      </c>
      <c r="K4935">
        <v>0</v>
      </c>
      <c r="L4935">
        <v>1777</v>
      </c>
      <c r="M4935">
        <v>1777</v>
      </c>
      <c r="N4935" t="s">
        <v>20</v>
      </c>
      <c r="O4935" t="s">
        <v>27471</v>
      </c>
      <c r="P4935" t="s">
        <v>28</v>
      </c>
      <c r="Q4935" t="s">
        <v>34233</v>
      </c>
      <c r="R4935" t="s">
        <v>34233</v>
      </c>
      <c r="S4935" t="s">
        <v>32627</v>
      </c>
      <c r="T4935" t="s">
        <v>34543</v>
      </c>
      <c r="U4935" t="s">
        <v>33109</v>
      </c>
      <c r="V4935" t="s">
        <v>33110</v>
      </c>
      <c r="W4935">
        <v>313</v>
      </c>
      <c r="Z4935">
        <v>183.7</v>
      </c>
      <c r="AD4935" t="str">
        <f t="shared" si="762"/>
        <v/>
      </c>
      <c r="AE4935" t="str">
        <f t="shared" si="753"/>
        <v/>
      </c>
      <c r="AF4935">
        <f t="shared" si="760"/>
        <v>183.7</v>
      </c>
      <c r="AG4935" t="str">
        <f t="shared" ref="AG4935:AG4940" si="763">IF((S4935&lt;&gt;"tühi")*(AC4935&lt;&gt;""),AC4935,"")</f>
        <v/>
      </c>
      <c r="AH4935" t="str">
        <f t="shared" si="757"/>
        <v/>
      </c>
      <c r="AI4935">
        <v>0.14499999999999999</v>
      </c>
      <c r="AJ4935" t="str">
        <f t="shared" si="761"/>
        <v/>
      </c>
      <c r="AK4935" t="str">
        <f t="shared" si="758"/>
        <v/>
      </c>
      <c r="AL4935" t="str">
        <f t="shared" si="756"/>
        <v/>
      </c>
    </row>
    <row r="4936" spans="1:39" x14ac:dyDescent="0.2">
      <c r="A4936" t="s">
        <v>1195</v>
      </c>
      <c r="B4936" t="s">
        <v>65</v>
      </c>
      <c r="C4936" t="s">
        <v>1196</v>
      </c>
      <c r="D4936" s="1">
        <v>35433</v>
      </c>
      <c r="E4936" s="1">
        <v>43957</v>
      </c>
      <c r="F4936" t="s">
        <v>470</v>
      </c>
      <c r="I4936">
        <v>100</v>
      </c>
      <c r="J4936">
        <v>0</v>
      </c>
      <c r="K4936">
        <v>0</v>
      </c>
      <c r="L4936">
        <v>3169</v>
      </c>
      <c r="M4936">
        <v>3169</v>
      </c>
      <c r="N4936" t="s">
        <v>20</v>
      </c>
      <c r="O4936" t="s">
        <v>1197</v>
      </c>
      <c r="P4936" t="s">
        <v>28</v>
      </c>
      <c r="Q4936" t="s">
        <v>34233</v>
      </c>
      <c r="R4936" t="s">
        <v>34233</v>
      </c>
      <c r="S4936" t="s">
        <v>32627</v>
      </c>
      <c r="T4936" t="s">
        <v>34431</v>
      </c>
      <c r="U4936" t="s">
        <v>33111</v>
      </c>
      <c r="V4936" t="s">
        <v>34978</v>
      </c>
      <c r="W4936">
        <v>942</v>
      </c>
      <c r="X4936">
        <v>2</v>
      </c>
      <c r="Y4936">
        <v>1</v>
      </c>
      <c r="Z4936">
        <v>1884</v>
      </c>
      <c r="AB4936">
        <v>30</v>
      </c>
      <c r="AD4936" t="str">
        <f t="shared" si="762"/>
        <v/>
      </c>
      <c r="AE4936" t="str">
        <f t="shared" si="753"/>
        <v/>
      </c>
      <c r="AF4936">
        <f t="shared" si="760"/>
        <v>1884</v>
      </c>
      <c r="AG4936" t="str">
        <f t="shared" si="763"/>
        <v/>
      </c>
      <c r="AH4936" t="str">
        <f t="shared" si="757"/>
        <v/>
      </c>
      <c r="AI4936">
        <v>0.14499999999999999</v>
      </c>
      <c r="AJ4936" t="str">
        <f t="shared" si="761"/>
        <v/>
      </c>
      <c r="AK4936" t="str">
        <f t="shared" si="758"/>
        <v/>
      </c>
      <c r="AL4936" t="str">
        <f t="shared" si="756"/>
        <v/>
      </c>
    </row>
    <row r="4937" spans="1:39" x14ac:dyDescent="0.2">
      <c r="A4937" t="s">
        <v>29098</v>
      </c>
      <c r="B4937" t="s">
        <v>65</v>
      </c>
      <c r="C4937" t="s">
        <v>29099</v>
      </c>
      <c r="D4937" s="1">
        <v>42879</v>
      </c>
      <c r="E4937" s="1">
        <v>43957</v>
      </c>
      <c r="F4937" t="s">
        <v>470</v>
      </c>
      <c r="I4937">
        <v>100</v>
      </c>
      <c r="J4937">
        <v>0</v>
      </c>
      <c r="K4937">
        <v>0</v>
      </c>
      <c r="L4937">
        <v>31147</v>
      </c>
      <c r="M4937">
        <v>31147</v>
      </c>
      <c r="N4937" t="s">
        <v>20</v>
      </c>
      <c r="O4937" t="s">
        <v>29100</v>
      </c>
      <c r="P4937" t="s">
        <v>28</v>
      </c>
      <c r="Q4937" t="s">
        <v>33111</v>
      </c>
      <c r="R4937">
        <v>18</v>
      </c>
      <c r="S4937" t="s">
        <v>33942</v>
      </c>
      <c r="T4937" t="s">
        <v>34233</v>
      </c>
      <c r="U4937" t="s">
        <v>32970</v>
      </c>
      <c r="V4937" t="s">
        <v>33095</v>
      </c>
      <c r="W4937">
        <v>24000</v>
      </c>
      <c r="X4937" t="s">
        <v>32741</v>
      </c>
      <c r="Y4937">
        <v>1</v>
      </c>
      <c r="Z4937">
        <f>48000+26890</f>
        <v>74890</v>
      </c>
      <c r="AA4937">
        <v>14</v>
      </c>
      <c r="AD4937">
        <f t="shared" si="762"/>
        <v>74890</v>
      </c>
      <c r="AE4937" t="str">
        <f t="shared" si="753"/>
        <v/>
      </c>
      <c r="AF4937" t="str">
        <f t="shared" si="760"/>
        <v/>
      </c>
      <c r="AG4937" t="str">
        <f t="shared" si="763"/>
        <v/>
      </c>
      <c r="AH4937" t="str">
        <f t="shared" si="757"/>
        <v/>
      </c>
      <c r="AI4937">
        <v>0.14499999999999999</v>
      </c>
      <c r="AJ4937" t="str">
        <f t="shared" si="761"/>
        <v/>
      </c>
      <c r="AK4937" t="str">
        <f t="shared" si="758"/>
        <v/>
      </c>
      <c r="AL4937">
        <v>18</v>
      </c>
      <c r="AM4937" t="s">
        <v>33997</v>
      </c>
    </row>
    <row r="4938" spans="1:39" x14ac:dyDescent="0.2">
      <c r="A4938" t="s">
        <v>27472</v>
      </c>
      <c r="B4938" t="s">
        <v>65</v>
      </c>
      <c r="C4938" t="s">
        <v>27473</v>
      </c>
      <c r="D4938" s="1">
        <v>41926</v>
      </c>
      <c r="E4938" s="1">
        <v>43957</v>
      </c>
      <c r="F4938" t="s">
        <v>26</v>
      </c>
      <c r="I4938">
        <v>100</v>
      </c>
      <c r="J4938">
        <v>0</v>
      </c>
      <c r="K4938">
        <v>0</v>
      </c>
      <c r="L4938">
        <v>132</v>
      </c>
      <c r="M4938">
        <v>132</v>
      </c>
      <c r="N4938" t="s">
        <v>20</v>
      </c>
      <c r="O4938" t="s">
        <v>27474</v>
      </c>
      <c r="P4938" t="s">
        <v>2356</v>
      </c>
      <c r="Q4938" t="s">
        <v>34233</v>
      </c>
      <c r="R4938" t="s">
        <v>34233</v>
      </c>
      <c r="S4938" t="s">
        <v>34233</v>
      </c>
      <c r="T4938" t="s">
        <v>34233</v>
      </c>
      <c r="V4938" t="s">
        <v>33110</v>
      </c>
      <c r="AD4938" t="str">
        <f t="shared" si="762"/>
        <v/>
      </c>
      <c r="AE4938" t="str">
        <f t="shared" si="753"/>
        <v/>
      </c>
      <c r="AF4938" t="str">
        <f t="shared" si="760"/>
        <v/>
      </c>
      <c r="AG4938" t="str">
        <f t="shared" si="763"/>
        <v/>
      </c>
      <c r="AH4938" t="str">
        <f t="shared" si="757"/>
        <v/>
      </c>
      <c r="AI4938">
        <v>0.14499999999999999</v>
      </c>
      <c r="AJ4938" t="str">
        <f t="shared" si="761"/>
        <v/>
      </c>
      <c r="AK4938" t="str">
        <f t="shared" si="758"/>
        <v/>
      </c>
      <c r="AL4938" t="str">
        <f t="shared" si="756"/>
        <v/>
      </c>
    </row>
    <row r="4939" spans="1:39" x14ac:dyDescent="0.2">
      <c r="A4939" t="s">
        <v>26235</v>
      </c>
      <c r="B4939" t="s">
        <v>65</v>
      </c>
      <c r="C4939" t="s">
        <v>26236</v>
      </c>
      <c r="D4939" s="1">
        <v>40988</v>
      </c>
      <c r="E4939" s="1">
        <v>44546</v>
      </c>
      <c r="F4939" t="s">
        <v>26</v>
      </c>
      <c r="I4939">
        <v>100</v>
      </c>
      <c r="J4939">
        <v>0</v>
      </c>
      <c r="K4939">
        <v>0</v>
      </c>
      <c r="L4939">
        <v>4110</v>
      </c>
      <c r="M4939">
        <v>4110</v>
      </c>
      <c r="N4939" t="s">
        <v>20</v>
      </c>
      <c r="O4939" t="s">
        <v>26237</v>
      </c>
      <c r="P4939" t="s">
        <v>44</v>
      </c>
      <c r="Q4939" t="s">
        <v>34233</v>
      </c>
      <c r="R4939" t="s">
        <v>34233</v>
      </c>
      <c r="S4939" t="s">
        <v>34233</v>
      </c>
      <c r="T4939" t="s">
        <v>34233</v>
      </c>
      <c r="AD4939" t="str">
        <f t="shared" si="762"/>
        <v/>
      </c>
      <c r="AE4939" t="str">
        <f t="shared" si="753"/>
        <v/>
      </c>
      <c r="AF4939" t="str">
        <f t="shared" si="760"/>
        <v/>
      </c>
      <c r="AG4939" t="str">
        <f t="shared" si="763"/>
        <v/>
      </c>
      <c r="AH4939" t="str">
        <f t="shared" si="757"/>
        <v/>
      </c>
      <c r="AI4939">
        <v>0.14499999999999999</v>
      </c>
      <c r="AJ4939" t="str">
        <f t="shared" si="761"/>
        <v/>
      </c>
      <c r="AK4939" t="str">
        <f t="shared" si="758"/>
        <v/>
      </c>
      <c r="AL4939" t="str">
        <f t="shared" si="756"/>
        <v/>
      </c>
    </row>
    <row r="4940" spans="1:39" x14ac:dyDescent="0.2">
      <c r="A4940" t="s">
        <v>31069</v>
      </c>
      <c r="B4940" t="s">
        <v>65</v>
      </c>
      <c r="C4940" t="s">
        <v>31070</v>
      </c>
      <c r="D4940" s="1">
        <v>43859</v>
      </c>
      <c r="E4940" s="1">
        <v>43859</v>
      </c>
      <c r="F4940" t="s">
        <v>15348</v>
      </c>
      <c r="I4940">
        <v>100</v>
      </c>
      <c r="J4940">
        <v>0</v>
      </c>
      <c r="K4940">
        <v>0</v>
      </c>
      <c r="L4940">
        <v>107</v>
      </c>
      <c r="M4940">
        <v>107</v>
      </c>
      <c r="N4940" t="s">
        <v>20</v>
      </c>
      <c r="P4940" t="s">
        <v>30340</v>
      </c>
      <c r="Q4940" t="s">
        <v>34233</v>
      </c>
      <c r="R4940" t="s">
        <v>34233</v>
      </c>
      <c r="S4940" t="s">
        <v>33942</v>
      </c>
      <c r="T4940" t="s">
        <v>34233</v>
      </c>
      <c r="AD4940" t="str">
        <f t="shared" si="762"/>
        <v/>
      </c>
      <c r="AE4940" t="str">
        <f t="shared" si="753"/>
        <v/>
      </c>
      <c r="AF4940" t="str">
        <f t="shared" si="760"/>
        <v/>
      </c>
      <c r="AG4940" t="str">
        <f t="shared" si="763"/>
        <v/>
      </c>
      <c r="AH4940" t="str">
        <f t="shared" si="757"/>
        <v/>
      </c>
      <c r="AI4940">
        <v>0.14499999999999999</v>
      </c>
      <c r="AJ4940" t="str">
        <f t="shared" si="761"/>
        <v/>
      </c>
      <c r="AK4940" t="str">
        <f t="shared" si="758"/>
        <v/>
      </c>
      <c r="AL4940" t="str">
        <f t="shared" si="756"/>
        <v/>
      </c>
    </row>
    <row r="4941" spans="1:39" x14ac:dyDescent="0.2">
      <c r="A4941" t="s">
        <v>5646</v>
      </c>
      <c r="B4941" t="s">
        <v>65</v>
      </c>
      <c r="C4941" t="s">
        <v>5647</v>
      </c>
      <c r="D4941" s="1">
        <v>36096</v>
      </c>
      <c r="E4941" s="1">
        <v>44050</v>
      </c>
      <c r="F4941" t="s">
        <v>19</v>
      </c>
      <c r="I4941">
        <v>100</v>
      </c>
      <c r="J4941">
        <v>0</v>
      </c>
      <c r="K4941">
        <v>0</v>
      </c>
      <c r="L4941">
        <v>568</v>
      </c>
      <c r="M4941">
        <v>568</v>
      </c>
      <c r="N4941" t="s">
        <v>20</v>
      </c>
      <c r="O4941" t="s">
        <v>5648</v>
      </c>
      <c r="P4941" t="s">
        <v>28</v>
      </c>
      <c r="Q4941" t="s">
        <v>34233</v>
      </c>
      <c r="R4941" t="s">
        <v>34233</v>
      </c>
      <c r="S4941" t="s">
        <v>33797</v>
      </c>
      <c r="T4941" t="s">
        <v>34356</v>
      </c>
      <c r="AD4941" t="str">
        <f t="shared" si="762"/>
        <v/>
      </c>
      <c r="AE4941" t="str">
        <f t="shared" si="753"/>
        <v/>
      </c>
      <c r="AF4941" t="str">
        <f t="shared" si="760"/>
        <v/>
      </c>
      <c r="AG4941" s="17">
        <v>2</v>
      </c>
      <c r="AH4941">
        <f t="shared" si="757"/>
        <v>5.6</v>
      </c>
      <c r="AI4941">
        <v>0.14499999999999999</v>
      </c>
      <c r="AJ4941">
        <f t="shared" si="761"/>
        <v>0.81199999999999994</v>
      </c>
      <c r="AK4941" t="str">
        <f t="shared" si="758"/>
        <v/>
      </c>
      <c r="AL4941" t="str">
        <f t="shared" si="756"/>
        <v/>
      </c>
    </row>
    <row r="4942" spans="1:39" x14ac:dyDescent="0.2">
      <c r="A4942" t="s">
        <v>14533</v>
      </c>
      <c r="B4942" t="s">
        <v>65</v>
      </c>
      <c r="C4942" t="s">
        <v>14534</v>
      </c>
      <c r="D4942" s="1">
        <v>37284</v>
      </c>
      <c r="E4942" s="1">
        <v>43456</v>
      </c>
      <c r="F4942" t="s">
        <v>470</v>
      </c>
      <c r="G4942" t="s">
        <v>26</v>
      </c>
      <c r="I4942">
        <v>70</v>
      </c>
      <c r="J4942">
        <v>30</v>
      </c>
      <c r="K4942">
        <v>0</v>
      </c>
      <c r="L4942">
        <v>745</v>
      </c>
      <c r="M4942">
        <v>745</v>
      </c>
      <c r="N4942" t="s">
        <v>20</v>
      </c>
      <c r="O4942" t="s">
        <v>14535</v>
      </c>
      <c r="P4942" t="s">
        <v>28</v>
      </c>
      <c r="Q4942" t="s">
        <v>34233</v>
      </c>
      <c r="R4942" t="s">
        <v>34233</v>
      </c>
      <c r="S4942" t="s">
        <v>32627</v>
      </c>
      <c r="T4942" t="s">
        <v>34544</v>
      </c>
      <c r="U4942" t="s">
        <v>33112</v>
      </c>
      <c r="V4942" t="s">
        <v>33096</v>
      </c>
      <c r="W4942">
        <f>L4942*0.4</f>
        <v>298</v>
      </c>
      <c r="X4942">
        <v>2</v>
      </c>
      <c r="Y4942">
        <v>2</v>
      </c>
      <c r="Z4942">
        <f>W4942*X4942</f>
        <v>596</v>
      </c>
      <c r="AB4942">
        <v>40</v>
      </c>
      <c r="AD4942" t="str">
        <f t="shared" si="762"/>
        <v/>
      </c>
      <c r="AE4942" t="str">
        <f t="shared" si="753"/>
        <v/>
      </c>
      <c r="AF4942">
        <f t="shared" si="760"/>
        <v>596</v>
      </c>
      <c r="AG4942" t="str">
        <f>IF((S4942&lt;&gt;"tühi")*(AC4942&lt;&gt;""),AC4942,"")</f>
        <v/>
      </c>
      <c r="AH4942" t="str">
        <f t="shared" si="757"/>
        <v/>
      </c>
      <c r="AI4942">
        <v>0.14499999999999999</v>
      </c>
      <c r="AJ4942">
        <v>3</v>
      </c>
      <c r="AK4942" t="str">
        <f t="shared" si="758"/>
        <v/>
      </c>
      <c r="AL4942" t="str">
        <f t="shared" si="756"/>
        <v/>
      </c>
    </row>
    <row r="4943" spans="1:39" x14ac:dyDescent="0.2">
      <c r="A4943" t="s">
        <v>24888</v>
      </c>
      <c r="B4943" t="s">
        <v>65</v>
      </c>
      <c r="C4943" t="s">
        <v>24889</v>
      </c>
      <c r="D4943" s="1">
        <v>39555</v>
      </c>
      <c r="E4943" s="1">
        <v>43456</v>
      </c>
      <c r="F4943" t="s">
        <v>26</v>
      </c>
      <c r="I4943">
        <v>100</v>
      </c>
      <c r="J4943">
        <v>0</v>
      </c>
      <c r="K4943">
        <v>0</v>
      </c>
      <c r="L4943">
        <v>468</v>
      </c>
      <c r="M4943">
        <v>468</v>
      </c>
      <c r="N4943" t="s">
        <v>20</v>
      </c>
      <c r="O4943" t="s">
        <v>24890</v>
      </c>
      <c r="P4943" t="s">
        <v>28</v>
      </c>
      <c r="Q4943" t="s">
        <v>34233</v>
      </c>
      <c r="R4943" t="s">
        <v>34233</v>
      </c>
      <c r="S4943" t="s">
        <v>34233</v>
      </c>
      <c r="T4943" t="s">
        <v>34233</v>
      </c>
      <c r="V4943" t="s">
        <v>33096</v>
      </c>
      <c r="AD4943" t="str">
        <f t="shared" si="762"/>
        <v/>
      </c>
      <c r="AE4943" t="str">
        <f t="shared" si="753"/>
        <v/>
      </c>
      <c r="AF4943" t="str">
        <f t="shared" si="760"/>
        <v/>
      </c>
      <c r="AG4943" t="str">
        <f>IF((S4943&lt;&gt;"tühi")*(AC4943&lt;&gt;""),AC4943,"")</f>
        <v/>
      </c>
      <c r="AH4943" t="str">
        <f t="shared" si="757"/>
        <v/>
      </c>
      <c r="AI4943">
        <v>0.14499999999999999</v>
      </c>
      <c r="AJ4943" t="str">
        <f>IF(COUNTBLANK(AH4943),"",AH4943*AI4943)</f>
        <v/>
      </c>
      <c r="AK4943" t="str">
        <f t="shared" si="758"/>
        <v/>
      </c>
      <c r="AL4943" t="str">
        <f t="shared" si="756"/>
        <v/>
      </c>
    </row>
    <row r="4944" spans="1:39" x14ac:dyDescent="0.2">
      <c r="A4944" t="s">
        <v>6511</v>
      </c>
      <c r="B4944" t="s">
        <v>65</v>
      </c>
      <c r="C4944" t="s">
        <v>6512</v>
      </c>
      <c r="D4944" s="1">
        <v>36136</v>
      </c>
      <c r="E4944" s="1">
        <v>44599</v>
      </c>
      <c r="F4944" t="s">
        <v>19</v>
      </c>
      <c r="G4944" t="s">
        <v>470</v>
      </c>
      <c r="I4944">
        <v>80</v>
      </c>
      <c r="J4944">
        <v>20</v>
      </c>
      <c r="K4944">
        <v>0</v>
      </c>
      <c r="L4944">
        <v>925</v>
      </c>
      <c r="M4944">
        <v>925</v>
      </c>
      <c r="N4944" t="s">
        <v>20</v>
      </c>
      <c r="O4944" t="s">
        <v>6513</v>
      </c>
      <c r="P4944" t="s">
        <v>28</v>
      </c>
      <c r="Q4944" t="s">
        <v>34233</v>
      </c>
      <c r="R4944" t="s">
        <v>34233</v>
      </c>
      <c r="S4944" t="s">
        <v>33800</v>
      </c>
      <c r="T4944" t="s">
        <v>34349</v>
      </c>
      <c r="U4944" t="s">
        <v>33113</v>
      </c>
      <c r="V4944" t="s">
        <v>33114</v>
      </c>
      <c r="W4944">
        <v>320</v>
      </c>
      <c r="X4944">
        <v>2</v>
      </c>
      <c r="Y4944" t="s">
        <v>32661</v>
      </c>
      <c r="Z4944">
        <f>W4944/3</f>
        <v>106.66666666666667</v>
      </c>
      <c r="AC4944">
        <v>1</v>
      </c>
      <c r="AD4944" t="str">
        <f t="shared" si="762"/>
        <v/>
      </c>
      <c r="AE4944" t="str">
        <f t="shared" si="753"/>
        <v/>
      </c>
      <c r="AF4944" t="str">
        <f t="shared" si="760"/>
        <v/>
      </c>
      <c r="AG4944">
        <f>IF((S4944&lt;&gt;"tühi")*(AC4944&lt;&gt;""),AC4944,"")</f>
        <v>1</v>
      </c>
      <c r="AH4944">
        <f t="shared" si="757"/>
        <v>2.8</v>
      </c>
      <c r="AI4944">
        <v>0.14499999999999999</v>
      </c>
      <c r="AJ4944">
        <f t="shared" ref="AJ4944:AJ5007" si="764">IF(COUNTBLANK(AH4944),"",AH4944*AI4944)</f>
        <v>0.40599999999999997</v>
      </c>
      <c r="AK4944" t="str">
        <f t="shared" si="758"/>
        <v/>
      </c>
      <c r="AL4944" t="str">
        <f t="shared" si="756"/>
        <v/>
      </c>
      <c r="AM4944" t="s">
        <v>33998</v>
      </c>
    </row>
    <row r="4945" spans="1:38" x14ac:dyDescent="0.2">
      <c r="A4945" t="s">
        <v>9223</v>
      </c>
      <c r="B4945" t="s">
        <v>65</v>
      </c>
      <c r="C4945" t="s">
        <v>9224</v>
      </c>
      <c r="D4945" s="1">
        <v>36320</v>
      </c>
      <c r="E4945" s="1">
        <v>43456</v>
      </c>
      <c r="F4945" t="s">
        <v>19</v>
      </c>
      <c r="I4945">
        <v>100</v>
      </c>
      <c r="J4945">
        <v>0</v>
      </c>
      <c r="K4945">
        <v>0</v>
      </c>
      <c r="L4945">
        <v>1397</v>
      </c>
      <c r="M4945">
        <v>1397</v>
      </c>
      <c r="N4945" t="s">
        <v>20</v>
      </c>
      <c r="O4945" t="s">
        <v>9225</v>
      </c>
      <c r="P4945" t="s">
        <v>28</v>
      </c>
      <c r="Q4945" t="s">
        <v>34233</v>
      </c>
      <c r="R4945" t="s">
        <v>34233</v>
      </c>
      <c r="S4945" t="s">
        <v>33797</v>
      </c>
      <c r="T4945" t="s">
        <v>34349</v>
      </c>
      <c r="AD4945" t="str">
        <f t="shared" si="762"/>
        <v/>
      </c>
      <c r="AE4945" t="str">
        <f t="shared" si="753"/>
        <v/>
      </c>
      <c r="AF4945" t="str">
        <f t="shared" si="760"/>
        <v/>
      </c>
      <c r="AG4945" s="17">
        <v>1</v>
      </c>
      <c r="AH4945">
        <f t="shared" si="757"/>
        <v>2.8</v>
      </c>
      <c r="AI4945">
        <v>0.14499999999999999</v>
      </c>
      <c r="AJ4945">
        <f t="shared" si="764"/>
        <v>0.40599999999999997</v>
      </c>
      <c r="AK4945" t="str">
        <f t="shared" si="758"/>
        <v/>
      </c>
      <c r="AL4945" t="str">
        <f t="shared" si="756"/>
        <v/>
      </c>
    </row>
    <row r="4946" spans="1:38" x14ac:dyDescent="0.2">
      <c r="A4946" t="s">
        <v>6255</v>
      </c>
      <c r="B4946" t="s">
        <v>65</v>
      </c>
      <c r="C4946" t="s">
        <v>6256</v>
      </c>
      <c r="D4946" s="1">
        <v>36171</v>
      </c>
      <c r="E4946" s="1">
        <v>43456</v>
      </c>
      <c r="F4946" t="s">
        <v>19</v>
      </c>
      <c r="I4946">
        <v>100</v>
      </c>
      <c r="J4946">
        <v>0</v>
      </c>
      <c r="K4946">
        <v>0</v>
      </c>
      <c r="L4946">
        <v>1048</v>
      </c>
      <c r="M4946">
        <v>1048</v>
      </c>
      <c r="N4946" t="s">
        <v>20</v>
      </c>
      <c r="O4946" t="s">
        <v>6257</v>
      </c>
      <c r="P4946" t="s">
        <v>28</v>
      </c>
      <c r="Q4946" t="s">
        <v>34233</v>
      </c>
      <c r="R4946" t="s">
        <v>34233</v>
      </c>
      <c r="S4946" t="s">
        <v>32628</v>
      </c>
      <c r="T4946" t="s">
        <v>34349</v>
      </c>
      <c r="AD4946" t="str">
        <f t="shared" si="762"/>
        <v/>
      </c>
      <c r="AE4946" t="str">
        <f t="shared" si="753"/>
        <v/>
      </c>
      <c r="AF4946" t="str">
        <f t="shared" si="760"/>
        <v/>
      </c>
      <c r="AG4946" s="17">
        <v>1</v>
      </c>
      <c r="AH4946">
        <f t="shared" si="757"/>
        <v>2.8</v>
      </c>
      <c r="AI4946">
        <v>0.14499999999999999</v>
      </c>
      <c r="AJ4946">
        <f t="shared" si="764"/>
        <v>0.40599999999999997</v>
      </c>
      <c r="AK4946" t="str">
        <f t="shared" si="758"/>
        <v/>
      </c>
      <c r="AL4946" t="str">
        <f t="shared" si="756"/>
        <v/>
      </c>
    </row>
    <row r="4947" spans="1:38" x14ac:dyDescent="0.2">
      <c r="A4947" t="s">
        <v>23668</v>
      </c>
      <c r="B4947" t="s">
        <v>65</v>
      </c>
      <c r="C4947" t="s">
        <v>23669</v>
      </c>
      <c r="D4947" s="1">
        <v>39092</v>
      </c>
      <c r="E4947" s="1">
        <v>44546</v>
      </c>
      <c r="F4947" t="s">
        <v>26</v>
      </c>
      <c r="I4947">
        <v>100</v>
      </c>
      <c r="J4947">
        <v>0</v>
      </c>
      <c r="K4947">
        <v>0</v>
      </c>
      <c r="L4947">
        <v>33812</v>
      </c>
      <c r="M4947">
        <v>33812</v>
      </c>
      <c r="N4947" t="s">
        <v>20</v>
      </c>
      <c r="O4947" t="s">
        <v>23670</v>
      </c>
      <c r="P4947" t="s">
        <v>28</v>
      </c>
      <c r="Q4947" t="s">
        <v>34233</v>
      </c>
      <c r="R4947" t="s">
        <v>34233</v>
      </c>
      <c r="S4947" t="s">
        <v>34233</v>
      </c>
      <c r="T4947" t="s">
        <v>34233</v>
      </c>
      <c r="V4947" t="s">
        <v>34976</v>
      </c>
      <c r="AD4947" t="str">
        <f t="shared" si="762"/>
        <v/>
      </c>
      <c r="AE4947" t="str">
        <f t="shared" ref="AE4947:AE5010" si="765">IF((S4947="tühi")*(AC4947&lt;&gt;""),AC4947,"")</f>
        <v/>
      </c>
      <c r="AF4947" t="str">
        <f t="shared" si="760"/>
        <v/>
      </c>
      <c r="AG4947" t="str">
        <f>IF((S4947&lt;&gt;"tühi")*(AC4947&lt;&gt;""),AC4947,"")</f>
        <v/>
      </c>
      <c r="AH4947" t="str">
        <f t="shared" si="757"/>
        <v/>
      </c>
      <c r="AI4947">
        <v>0.14499999999999999</v>
      </c>
      <c r="AJ4947" t="str">
        <f t="shared" si="764"/>
        <v/>
      </c>
      <c r="AK4947" t="str">
        <f t="shared" si="758"/>
        <v/>
      </c>
      <c r="AL4947" t="str">
        <f t="shared" si="756"/>
        <v/>
      </c>
    </row>
    <row r="4948" spans="1:38" x14ac:dyDescent="0.2">
      <c r="A4948" t="s">
        <v>16166</v>
      </c>
      <c r="B4948" t="s">
        <v>65</v>
      </c>
      <c r="C4948" t="s">
        <v>16167</v>
      </c>
      <c r="D4948" s="1">
        <v>37417</v>
      </c>
      <c r="E4948" s="1">
        <v>43456</v>
      </c>
      <c r="F4948" t="s">
        <v>889</v>
      </c>
      <c r="I4948">
        <v>100</v>
      </c>
      <c r="J4948">
        <v>0</v>
      </c>
      <c r="K4948">
        <v>0</v>
      </c>
      <c r="L4948">
        <v>370</v>
      </c>
      <c r="M4948">
        <v>370</v>
      </c>
      <c r="N4948" t="s">
        <v>20</v>
      </c>
      <c r="O4948" t="s">
        <v>16168</v>
      </c>
      <c r="P4948" t="s">
        <v>28</v>
      </c>
      <c r="Q4948" t="s">
        <v>34233</v>
      </c>
      <c r="R4948" t="s">
        <v>34233</v>
      </c>
      <c r="S4948" t="s">
        <v>33942</v>
      </c>
      <c r="T4948" t="s">
        <v>34233</v>
      </c>
      <c r="AD4948" t="str">
        <f t="shared" si="762"/>
        <v/>
      </c>
      <c r="AE4948" t="str">
        <f t="shared" si="765"/>
        <v/>
      </c>
      <c r="AF4948" t="str">
        <f t="shared" si="760"/>
        <v/>
      </c>
      <c r="AG4948" t="str">
        <f>IF((S4948&lt;&gt;"tühi")*(AC4948&lt;&gt;""),AC4948,"")</f>
        <v/>
      </c>
      <c r="AH4948" t="str">
        <f t="shared" si="757"/>
        <v/>
      </c>
      <c r="AI4948">
        <v>0.14499999999999999</v>
      </c>
      <c r="AJ4948" t="str">
        <f t="shared" si="764"/>
        <v/>
      </c>
      <c r="AK4948" t="str">
        <f t="shared" si="758"/>
        <v/>
      </c>
      <c r="AL4948" t="str">
        <f t="shared" si="756"/>
        <v/>
      </c>
    </row>
    <row r="4949" spans="1:38" x14ac:dyDescent="0.2">
      <c r="A4949" t="s">
        <v>26599</v>
      </c>
      <c r="B4949" t="s">
        <v>65</v>
      </c>
      <c r="C4949" t="s">
        <v>26600</v>
      </c>
      <c r="D4949" s="1">
        <v>41380</v>
      </c>
      <c r="E4949" s="1">
        <v>43951</v>
      </c>
      <c r="F4949" t="s">
        <v>26</v>
      </c>
      <c r="I4949">
        <v>100</v>
      </c>
      <c r="J4949">
        <v>0</v>
      </c>
      <c r="K4949">
        <v>0</v>
      </c>
      <c r="L4949">
        <v>1742</v>
      </c>
      <c r="M4949">
        <v>1742</v>
      </c>
      <c r="N4949" t="s">
        <v>20</v>
      </c>
      <c r="O4949" t="s">
        <v>26601</v>
      </c>
      <c r="P4949" t="s">
        <v>44</v>
      </c>
      <c r="Q4949" t="s">
        <v>34233</v>
      </c>
      <c r="R4949" t="s">
        <v>34233</v>
      </c>
      <c r="S4949" t="s">
        <v>34233</v>
      </c>
      <c r="T4949" t="s">
        <v>34233</v>
      </c>
      <c r="AD4949" t="str">
        <f t="shared" si="762"/>
        <v/>
      </c>
      <c r="AE4949" t="str">
        <f t="shared" si="765"/>
        <v/>
      </c>
      <c r="AF4949" t="str">
        <f t="shared" si="760"/>
        <v/>
      </c>
      <c r="AG4949" t="str">
        <f>IF((S4949&lt;&gt;"tühi")*(AC4949&lt;&gt;""),AC4949,"")</f>
        <v/>
      </c>
      <c r="AH4949" t="str">
        <f t="shared" si="757"/>
        <v/>
      </c>
      <c r="AI4949">
        <v>0.14499999999999999</v>
      </c>
      <c r="AJ4949" t="str">
        <f t="shared" si="764"/>
        <v/>
      </c>
      <c r="AK4949" t="str">
        <f t="shared" si="758"/>
        <v/>
      </c>
      <c r="AL4949" t="str">
        <f t="shared" si="756"/>
        <v/>
      </c>
    </row>
    <row r="4950" spans="1:38" x14ac:dyDescent="0.2">
      <c r="A4950" t="s">
        <v>1148</v>
      </c>
      <c r="B4950" t="s">
        <v>65</v>
      </c>
      <c r="C4950" t="s">
        <v>1149</v>
      </c>
      <c r="D4950" s="1">
        <v>35318</v>
      </c>
      <c r="E4950" s="1">
        <v>43456</v>
      </c>
      <c r="F4950" t="s">
        <v>19</v>
      </c>
      <c r="I4950">
        <v>100</v>
      </c>
      <c r="J4950">
        <v>0</v>
      </c>
      <c r="K4950">
        <v>0</v>
      </c>
      <c r="L4950">
        <v>946</v>
      </c>
      <c r="M4950">
        <v>946</v>
      </c>
      <c r="N4950" t="s">
        <v>20</v>
      </c>
      <c r="O4950" t="s">
        <v>1150</v>
      </c>
      <c r="P4950" t="s">
        <v>28</v>
      </c>
      <c r="Q4950" t="s">
        <v>34233</v>
      </c>
      <c r="R4950" t="s">
        <v>34233</v>
      </c>
      <c r="S4950" t="s">
        <v>32628</v>
      </c>
      <c r="T4950" t="s">
        <v>34349</v>
      </c>
      <c r="AD4950" t="str">
        <f t="shared" si="762"/>
        <v/>
      </c>
      <c r="AE4950" t="str">
        <f t="shared" si="765"/>
        <v/>
      </c>
      <c r="AF4950" t="str">
        <f t="shared" si="760"/>
        <v/>
      </c>
      <c r="AG4950" s="17">
        <v>1</v>
      </c>
      <c r="AH4950">
        <f t="shared" si="757"/>
        <v>2.8</v>
      </c>
      <c r="AI4950">
        <v>0.14499999999999999</v>
      </c>
      <c r="AJ4950">
        <f t="shared" si="764"/>
        <v>0.40599999999999997</v>
      </c>
      <c r="AK4950" t="str">
        <f t="shared" si="758"/>
        <v/>
      </c>
      <c r="AL4950" t="str">
        <f t="shared" si="756"/>
        <v/>
      </c>
    </row>
    <row r="4951" spans="1:38" x14ac:dyDescent="0.2">
      <c r="A4951" t="s">
        <v>25789</v>
      </c>
      <c r="B4951" t="s">
        <v>65</v>
      </c>
      <c r="C4951" t="s">
        <v>25790</v>
      </c>
      <c r="D4951" s="1">
        <v>40478</v>
      </c>
      <c r="E4951" s="1">
        <v>43456</v>
      </c>
      <c r="F4951" t="s">
        <v>19</v>
      </c>
      <c r="I4951">
        <v>100</v>
      </c>
      <c r="J4951">
        <v>0</v>
      </c>
      <c r="K4951">
        <v>0</v>
      </c>
      <c r="L4951">
        <v>891</v>
      </c>
      <c r="M4951">
        <v>891</v>
      </c>
      <c r="N4951" t="s">
        <v>20</v>
      </c>
      <c r="O4951" t="s">
        <v>25791</v>
      </c>
      <c r="P4951" t="s">
        <v>2356</v>
      </c>
      <c r="Q4951" t="s">
        <v>34233</v>
      </c>
      <c r="R4951" t="s">
        <v>34233</v>
      </c>
      <c r="S4951" t="s">
        <v>32628</v>
      </c>
      <c r="T4951" t="s">
        <v>34349</v>
      </c>
      <c r="AD4951" t="str">
        <f t="shared" si="762"/>
        <v/>
      </c>
      <c r="AE4951" t="str">
        <f t="shared" si="765"/>
        <v/>
      </c>
      <c r="AF4951" t="str">
        <f t="shared" si="760"/>
        <v/>
      </c>
      <c r="AG4951" s="17">
        <v>1</v>
      </c>
      <c r="AH4951">
        <f t="shared" si="757"/>
        <v>2.8</v>
      </c>
      <c r="AI4951">
        <v>0.14499999999999999</v>
      </c>
      <c r="AJ4951">
        <f t="shared" si="764"/>
        <v>0.40599999999999997</v>
      </c>
      <c r="AK4951" t="str">
        <f t="shared" si="758"/>
        <v/>
      </c>
      <c r="AL4951" t="str">
        <f t="shared" si="756"/>
        <v/>
      </c>
    </row>
    <row r="4952" spans="1:38" x14ac:dyDescent="0.2">
      <c r="A4952" t="s">
        <v>6625</v>
      </c>
      <c r="B4952" t="s">
        <v>65</v>
      </c>
      <c r="C4952" t="s">
        <v>6626</v>
      </c>
      <c r="D4952" s="1">
        <v>36173</v>
      </c>
      <c r="E4952" s="1">
        <v>43456</v>
      </c>
      <c r="F4952" t="s">
        <v>19</v>
      </c>
      <c r="I4952">
        <v>100</v>
      </c>
      <c r="J4952">
        <v>0</v>
      </c>
      <c r="K4952">
        <v>0</v>
      </c>
      <c r="L4952">
        <v>944</v>
      </c>
      <c r="M4952">
        <v>944</v>
      </c>
      <c r="N4952" t="s">
        <v>20</v>
      </c>
      <c r="O4952" t="s">
        <v>6627</v>
      </c>
      <c r="P4952" t="s">
        <v>28</v>
      </c>
      <c r="Q4952" t="s">
        <v>34233</v>
      </c>
      <c r="R4952" t="s">
        <v>34233</v>
      </c>
      <c r="S4952" t="s">
        <v>32628</v>
      </c>
      <c r="T4952" t="s">
        <v>34349</v>
      </c>
      <c r="AD4952" t="str">
        <f t="shared" si="762"/>
        <v/>
      </c>
      <c r="AE4952" t="str">
        <f t="shared" si="765"/>
        <v/>
      </c>
      <c r="AF4952" t="str">
        <f t="shared" si="760"/>
        <v/>
      </c>
      <c r="AG4952" s="17">
        <v>1</v>
      </c>
      <c r="AH4952">
        <f t="shared" si="757"/>
        <v>2.8</v>
      </c>
      <c r="AI4952">
        <v>0.14499999999999999</v>
      </c>
      <c r="AJ4952">
        <f t="shared" si="764"/>
        <v>0.40599999999999997</v>
      </c>
      <c r="AK4952" t="str">
        <f t="shared" si="758"/>
        <v/>
      </c>
      <c r="AL4952" t="str">
        <f t="shared" si="756"/>
        <v/>
      </c>
    </row>
    <row r="4953" spans="1:38" x14ac:dyDescent="0.2">
      <c r="A4953" t="s">
        <v>11496</v>
      </c>
      <c r="B4953" t="s">
        <v>65</v>
      </c>
      <c r="C4953" t="s">
        <v>11497</v>
      </c>
      <c r="D4953" s="1">
        <v>36572</v>
      </c>
      <c r="E4953" s="1">
        <v>44546</v>
      </c>
      <c r="F4953" t="s">
        <v>19</v>
      </c>
      <c r="I4953">
        <v>100</v>
      </c>
      <c r="J4953">
        <v>0</v>
      </c>
      <c r="K4953">
        <v>0</v>
      </c>
      <c r="L4953">
        <v>2082</v>
      </c>
      <c r="M4953">
        <v>2082</v>
      </c>
      <c r="N4953" t="s">
        <v>20</v>
      </c>
      <c r="O4953" t="s">
        <v>11498</v>
      </c>
      <c r="P4953" t="s">
        <v>28</v>
      </c>
      <c r="Q4953" t="s">
        <v>34233</v>
      </c>
      <c r="R4953" t="s">
        <v>34233</v>
      </c>
      <c r="S4953" t="s">
        <v>33801</v>
      </c>
      <c r="T4953" t="s">
        <v>34349</v>
      </c>
      <c r="AD4953" t="str">
        <f t="shared" si="762"/>
        <v/>
      </c>
      <c r="AE4953" t="str">
        <f t="shared" si="765"/>
        <v/>
      </c>
      <c r="AF4953" t="str">
        <f t="shared" si="760"/>
        <v/>
      </c>
      <c r="AG4953" s="17">
        <v>1</v>
      </c>
      <c r="AH4953">
        <f t="shared" si="757"/>
        <v>2.8</v>
      </c>
      <c r="AI4953">
        <v>0.14499999999999999</v>
      </c>
      <c r="AJ4953">
        <f t="shared" si="764"/>
        <v>0.40599999999999997</v>
      </c>
      <c r="AK4953" t="str">
        <f t="shared" si="758"/>
        <v/>
      </c>
      <c r="AL4953" t="str">
        <f t="shared" si="756"/>
        <v/>
      </c>
    </row>
    <row r="4954" spans="1:38" x14ac:dyDescent="0.2">
      <c r="A4954" t="s">
        <v>11505</v>
      </c>
      <c r="B4954" t="s">
        <v>65</v>
      </c>
      <c r="C4954" t="s">
        <v>11506</v>
      </c>
      <c r="D4954" s="1">
        <v>36572</v>
      </c>
      <c r="E4954" s="1">
        <v>43951</v>
      </c>
      <c r="F4954" t="s">
        <v>19</v>
      </c>
      <c r="I4954">
        <v>100</v>
      </c>
      <c r="J4954">
        <v>0</v>
      </c>
      <c r="K4954">
        <v>0</v>
      </c>
      <c r="L4954">
        <v>1636</v>
      </c>
      <c r="M4954">
        <v>1636</v>
      </c>
      <c r="N4954" t="s">
        <v>20</v>
      </c>
      <c r="O4954" t="s">
        <v>11507</v>
      </c>
      <c r="P4954" t="s">
        <v>28</v>
      </c>
      <c r="Q4954" t="s">
        <v>34233</v>
      </c>
      <c r="R4954" t="s">
        <v>34233</v>
      </c>
      <c r="S4954" t="s">
        <v>33797</v>
      </c>
      <c r="T4954" t="s">
        <v>34349</v>
      </c>
      <c r="AD4954" t="str">
        <f t="shared" si="762"/>
        <v/>
      </c>
      <c r="AE4954" t="str">
        <f t="shared" si="765"/>
        <v/>
      </c>
      <c r="AF4954" t="str">
        <f t="shared" si="760"/>
        <v/>
      </c>
      <c r="AG4954" s="17">
        <v>1</v>
      </c>
      <c r="AH4954">
        <f t="shared" si="757"/>
        <v>2.8</v>
      </c>
      <c r="AI4954">
        <v>0.14499999999999999</v>
      </c>
      <c r="AJ4954">
        <f t="shared" si="764"/>
        <v>0.40599999999999997</v>
      </c>
      <c r="AK4954" t="str">
        <f t="shared" si="758"/>
        <v/>
      </c>
      <c r="AL4954" t="str">
        <f t="shared" si="756"/>
        <v/>
      </c>
    </row>
    <row r="4955" spans="1:38" x14ac:dyDescent="0.2">
      <c r="A4955" t="s">
        <v>6622</v>
      </c>
      <c r="B4955" t="s">
        <v>65</v>
      </c>
      <c r="C4955" t="s">
        <v>6623</v>
      </c>
      <c r="D4955" s="1">
        <v>36173</v>
      </c>
      <c r="E4955" s="1">
        <v>43456</v>
      </c>
      <c r="F4955" t="s">
        <v>19</v>
      </c>
      <c r="I4955">
        <v>100</v>
      </c>
      <c r="J4955">
        <v>0</v>
      </c>
      <c r="K4955">
        <v>0</v>
      </c>
      <c r="L4955">
        <v>1110</v>
      </c>
      <c r="M4955">
        <v>1110</v>
      </c>
      <c r="N4955" t="s">
        <v>20</v>
      </c>
      <c r="O4955" t="s">
        <v>6624</v>
      </c>
      <c r="P4955" t="s">
        <v>28</v>
      </c>
      <c r="Q4955" t="s">
        <v>34233</v>
      </c>
      <c r="R4955" t="s">
        <v>34233</v>
      </c>
      <c r="S4955" t="s">
        <v>32628</v>
      </c>
      <c r="T4955" t="s">
        <v>34349</v>
      </c>
      <c r="AD4955" t="str">
        <f t="shared" si="762"/>
        <v/>
      </c>
      <c r="AE4955" t="str">
        <f t="shared" si="765"/>
        <v/>
      </c>
      <c r="AF4955" t="str">
        <f t="shared" si="760"/>
        <v/>
      </c>
      <c r="AG4955" s="17">
        <v>1</v>
      </c>
      <c r="AH4955">
        <f t="shared" si="757"/>
        <v>2.8</v>
      </c>
      <c r="AI4955">
        <v>0.14499999999999999</v>
      </c>
      <c r="AJ4955">
        <f t="shared" si="764"/>
        <v>0.40599999999999997</v>
      </c>
      <c r="AK4955" t="str">
        <f t="shared" si="758"/>
        <v/>
      </c>
      <c r="AL4955" t="str">
        <f t="shared" si="756"/>
        <v/>
      </c>
    </row>
    <row r="4956" spans="1:38" x14ac:dyDescent="0.2">
      <c r="A4956" t="s">
        <v>7653</v>
      </c>
      <c r="B4956" t="s">
        <v>65</v>
      </c>
      <c r="C4956" t="s">
        <v>7654</v>
      </c>
      <c r="D4956" s="1">
        <v>36210</v>
      </c>
      <c r="E4956" s="1">
        <v>43951</v>
      </c>
      <c r="F4956" t="s">
        <v>19</v>
      </c>
      <c r="I4956">
        <v>100</v>
      </c>
      <c r="J4956">
        <v>0</v>
      </c>
      <c r="K4956">
        <v>0</v>
      </c>
      <c r="L4956">
        <v>1599</v>
      </c>
      <c r="M4956">
        <v>1599</v>
      </c>
      <c r="N4956" t="s">
        <v>20</v>
      </c>
      <c r="O4956" t="s">
        <v>7655</v>
      </c>
      <c r="P4956" t="s">
        <v>28</v>
      </c>
      <c r="Q4956" t="s">
        <v>34233</v>
      </c>
      <c r="R4956" t="s">
        <v>34233</v>
      </c>
      <c r="S4956" t="s">
        <v>33806</v>
      </c>
      <c r="T4956" t="s">
        <v>34349</v>
      </c>
      <c r="AD4956" t="str">
        <f t="shared" si="762"/>
        <v/>
      </c>
      <c r="AE4956" t="str">
        <f t="shared" si="765"/>
        <v/>
      </c>
      <c r="AF4956" t="str">
        <f t="shared" si="760"/>
        <v/>
      </c>
      <c r="AG4956" s="17">
        <v>1</v>
      </c>
      <c r="AH4956">
        <f t="shared" si="757"/>
        <v>2.8</v>
      </c>
      <c r="AI4956">
        <v>0.14499999999999999</v>
      </c>
      <c r="AJ4956">
        <f t="shared" si="764"/>
        <v>0.40599999999999997</v>
      </c>
      <c r="AK4956" t="str">
        <f t="shared" si="758"/>
        <v/>
      </c>
      <c r="AL4956" t="str">
        <f t="shared" si="756"/>
        <v/>
      </c>
    </row>
    <row r="4957" spans="1:38" x14ac:dyDescent="0.2">
      <c r="A4957" t="s">
        <v>8995</v>
      </c>
      <c r="B4957" t="s">
        <v>65</v>
      </c>
      <c r="C4957" t="s">
        <v>8996</v>
      </c>
      <c r="D4957" s="1">
        <v>36243</v>
      </c>
      <c r="E4957" s="1">
        <v>43456</v>
      </c>
      <c r="F4957" t="s">
        <v>19</v>
      </c>
      <c r="I4957">
        <v>100</v>
      </c>
      <c r="J4957">
        <v>0</v>
      </c>
      <c r="K4957">
        <v>0</v>
      </c>
      <c r="L4957">
        <v>1051</v>
      </c>
      <c r="M4957">
        <v>1051</v>
      </c>
      <c r="N4957" t="s">
        <v>20</v>
      </c>
      <c r="O4957" t="s">
        <v>8997</v>
      </c>
      <c r="P4957" t="s">
        <v>28</v>
      </c>
      <c r="Q4957" t="s">
        <v>34233</v>
      </c>
      <c r="R4957" t="s">
        <v>34233</v>
      </c>
      <c r="S4957" t="s">
        <v>32628</v>
      </c>
      <c r="T4957" t="s">
        <v>34349</v>
      </c>
      <c r="AD4957" t="str">
        <f t="shared" si="762"/>
        <v/>
      </c>
      <c r="AE4957" t="str">
        <f t="shared" si="765"/>
        <v/>
      </c>
      <c r="AF4957" t="str">
        <f t="shared" si="760"/>
        <v/>
      </c>
      <c r="AG4957" s="17">
        <v>1</v>
      </c>
      <c r="AH4957">
        <f t="shared" si="757"/>
        <v>2.8</v>
      </c>
      <c r="AI4957">
        <v>0.14499999999999999</v>
      </c>
      <c r="AJ4957">
        <f t="shared" si="764"/>
        <v>0.40599999999999997</v>
      </c>
      <c r="AK4957" t="str">
        <f t="shared" si="758"/>
        <v/>
      </c>
      <c r="AL4957" t="str">
        <f t="shared" si="756"/>
        <v/>
      </c>
    </row>
    <row r="4958" spans="1:38" x14ac:dyDescent="0.2">
      <c r="A4958" t="s">
        <v>6164</v>
      </c>
      <c r="B4958" t="s">
        <v>65</v>
      </c>
      <c r="C4958" t="s">
        <v>6165</v>
      </c>
      <c r="D4958" s="1">
        <v>36171</v>
      </c>
      <c r="E4958" s="1">
        <v>43456</v>
      </c>
      <c r="F4958" t="s">
        <v>19</v>
      </c>
      <c r="I4958">
        <v>100</v>
      </c>
      <c r="J4958">
        <v>0</v>
      </c>
      <c r="K4958">
        <v>0</v>
      </c>
      <c r="L4958">
        <v>918</v>
      </c>
      <c r="M4958">
        <v>918</v>
      </c>
      <c r="N4958" t="s">
        <v>20</v>
      </c>
      <c r="O4958" t="s">
        <v>6166</v>
      </c>
      <c r="P4958" t="s">
        <v>28</v>
      </c>
      <c r="Q4958" t="s">
        <v>34233</v>
      </c>
      <c r="R4958" t="s">
        <v>34233</v>
      </c>
      <c r="S4958" t="s">
        <v>32628</v>
      </c>
      <c r="T4958" t="s">
        <v>34349</v>
      </c>
      <c r="AD4958" t="str">
        <f t="shared" si="762"/>
        <v/>
      </c>
      <c r="AE4958" t="str">
        <f t="shared" si="765"/>
        <v/>
      </c>
      <c r="AF4958" t="str">
        <f t="shared" si="760"/>
        <v/>
      </c>
      <c r="AG4958" s="17">
        <v>1</v>
      </c>
      <c r="AH4958">
        <f t="shared" si="757"/>
        <v>2.8</v>
      </c>
      <c r="AI4958">
        <v>0.14499999999999999</v>
      </c>
      <c r="AJ4958">
        <f t="shared" si="764"/>
        <v>0.40599999999999997</v>
      </c>
      <c r="AK4958" t="str">
        <f t="shared" si="758"/>
        <v/>
      </c>
      <c r="AL4958" t="str">
        <f t="shared" si="756"/>
        <v/>
      </c>
    </row>
    <row r="4959" spans="1:38" x14ac:dyDescent="0.2">
      <c r="A4959" t="s">
        <v>1103</v>
      </c>
      <c r="B4959" t="s">
        <v>65</v>
      </c>
      <c r="C4959" t="s">
        <v>1104</v>
      </c>
      <c r="D4959" s="1">
        <v>35333</v>
      </c>
      <c r="E4959" s="1">
        <v>43456</v>
      </c>
      <c r="F4959" t="s">
        <v>19</v>
      </c>
      <c r="I4959">
        <v>100</v>
      </c>
      <c r="J4959">
        <v>0</v>
      </c>
      <c r="K4959">
        <v>0</v>
      </c>
      <c r="L4959">
        <v>924</v>
      </c>
      <c r="M4959">
        <v>924</v>
      </c>
      <c r="N4959" t="s">
        <v>20</v>
      </c>
      <c r="O4959" t="s">
        <v>1105</v>
      </c>
      <c r="P4959" t="s">
        <v>28</v>
      </c>
      <c r="Q4959" t="s">
        <v>34233</v>
      </c>
      <c r="R4959" t="s">
        <v>34233</v>
      </c>
      <c r="S4959" t="s">
        <v>32628</v>
      </c>
      <c r="T4959" t="s">
        <v>34349</v>
      </c>
      <c r="AD4959" t="str">
        <f t="shared" si="762"/>
        <v/>
      </c>
      <c r="AE4959" t="str">
        <f t="shared" si="765"/>
        <v/>
      </c>
      <c r="AF4959" t="str">
        <f t="shared" si="760"/>
        <v/>
      </c>
      <c r="AG4959" s="17">
        <v>1</v>
      </c>
      <c r="AH4959">
        <f t="shared" si="757"/>
        <v>2.8</v>
      </c>
      <c r="AI4959">
        <v>0.14499999999999999</v>
      </c>
      <c r="AJ4959">
        <f t="shared" si="764"/>
        <v>0.40599999999999997</v>
      </c>
      <c r="AK4959" t="str">
        <f t="shared" si="758"/>
        <v/>
      </c>
      <c r="AL4959" t="str">
        <f t="shared" si="756"/>
        <v/>
      </c>
    </row>
    <row r="4960" spans="1:38" x14ac:dyDescent="0.2">
      <c r="A4960" t="s">
        <v>13407</v>
      </c>
      <c r="B4960" t="s">
        <v>65</v>
      </c>
      <c r="C4960" t="s">
        <v>13408</v>
      </c>
      <c r="D4960" s="1">
        <v>36868</v>
      </c>
      <c r="E4960" s="1">
        <v>44546</v>
      </c>
      <c r="F4960" t="s">
        <v>474</v>
      </c>
      <c r="I4960">
        <v>100</v>
      </c>
      <c r="J4960">
        <v>0</v>
      </c>
      <c r="K4960">
        <v>0</v>
      </c>
      <c r="L4960">
        <v>20426</v>
      </c>
      <c r="M4960">
        <v>20426</v>
      </c>
      <c r="N4960" t="s">
        <v>20</v>
      </c>
      <c r="O4960" t="s">
        <v>13409</v>
      </c>
      <c r="P4960" t="s">
        <v>28</v>
      </c>
      <c r="Q4960" t="s">
        <v>34233</v>
      </c>
      <c r="R4960" t="s">
        <v>34233</v>
      </c>
      <c r="S4960" t="s">
        <v>33942</v>
      </c>
      <c r="T4960" t="s">
        <v>34233</v>
      </c>
      <c r="AD4960" t="str">
        <f t="shared" si="762"/>
        <v/>
      </c>
      <c r="AE4960" t="str">
        <f t="shared" si="765"/>
        <v/>
      </c>
      <c r="AF4960" t="str">
        <f t="shared" si="760"/>
        <v/>
      </c>
      <c r="AG4960" t="str">
        <f>IF((S4960&lt;&gt;"tühi")*(AC4960&lt;&gt;""),AC4960,"")</f>
        <v/>
      </c>
      <c r="AH4960" t="str">
        <f t="shared" si="757"/>
        <v/>
      </c>
      <c r="AI4960">
        <v>0.14499999999999999</v>
      </c>
      <c r="AJ4960" t="str">
        <f t="shared" si="764"/>
        <v/>
      </c>
      <c r="AK4960" t="str">
        <f t="shared" si="758"/>
        <v/>
      </c>
      <c r="AL4960" t="str">
        <f t="shared" si="756"/>
        <v/>
      </c>
    </row>
    <row r="4961" spans="1:39" x14ac:dyDescent="0.2">
      <c r="A4961" t="s">
        <v>24376</v>
      </c>
      <c r="B4961" t="s">
        <v>65</v>
      </c>
      <c r="C4961" t="s">
        <v>24377</v>
      </c>
      <c r="D4961" s="1">
        <v>39394</v>
      </c>
      <c r="E4961" s="1">
        <v>44546</v>
      </c>
      <c r="F4961" t="s">
        <v>39</v>
      </c>
      <c r="I4961">
        <v>100</v>
      </c>
      <c r="J4961">
        <v>0</v>
      </c>
      <c r="K4961">
        <v>0</v>
      </c>
      <c r="L4961">
        <v>1236</v>
      </c>
      <c r="M4961">
        <v>1236</v>
      </c>
      <c r="N4961" t="s">
        <v>20</v>
      </c>
      <c r="O4961" t="s">
        <v>24378</v>
      </c>
      <c r="P4961" t="s">
        <v>28</v>
      </c>
      <c r="Q4961" t="s">
        <v>34233</v>
      </c>
      <c r="R4961" t="s">
        <v>34233</v>
      </c>
      <c r="S4961" t="s">
        <v>33942</v>
      </c>
      <c r="T4961" t="s">
        <v>34233</v>
      </c>
      <c r="AD4961" t="str">
        <f t="shared" si="762"/>
        <v/>
      </c>
      <c r="AE4961" t="str">
        <f t="shared" si="765"/>
        <v/>
      </c>
      <c r="AF4961" t="str">
        <f t="shared" si="760"/>
        <v/>
      </c>
      <c r="AG4961" t="str">
        <f>IF((S4961&lt;&gt;"tühi")*(AC4961&lt;&gt;""),AC4961,"")</f>
        <v/>
      </c>
      <c r="AH4961" t="str">
        <f t="shared" si="757"/>
        <v/>
      </c>
      <c r="AI4961">
        <v>0.14499999999999999</v>
      </c>
      <c r="AJ4961" t="str">
        <f t="shared" si="764"/>
        <v/>
      </c>
      <c r="AK4961" t="str">
        <f t="shared" si="758"/>
        <v/>
      </c>
      <c r="AL4961" t="str">
        <f t="shared" si="756"/>
        <v/>
      </c>
    </row>
    <row r="4962" spans="1:39" x14ac:dyDescent="0.2">
      <c r="A4962" t="s">
        <v>17951</v>
      </c>
      <c r="B4962" t="s">
        <v>65</v>
      </c>
      <c r="C4962" t="s">
        <v>17952</v>
      </c>
      <c r="D4962" s="1">
        <v>37862</v>
      </c>
      <c r="E4962" s="1">
        <v>44655</v>
      </c>
      <c r="F4962" t="s">
        <v>39</v>
      </c>
      <c r="I4962">
        <v>100</v>
      </c>
      <c r="J4962">
        <v>0</v>
      </c>
      <c r="K4962">
        <v>0</v>
      </c>
      <c r="L4962">
        <v>1198</v>
      </c>
      <c r="M4962">
        <v>1198</v>
      </c>
      <c r="N4962" t="s">
        <v>20</v>
      </c>
      <c r="O4962" t="s">
        <v>17953</v>
      </c>
      <c r="P4962" t="s">
        <v>28</v>
      </c>
      <c r="Q4962" t="s">
        <v>34233</v>
      </c>
      <c r="R4962" t="s">
        <v>34233</v>
      </c>
      <c r="S4962" t="s">
        <v>33942</v>
      </c>
      <c r="T4962" t="s">
        <v>34233</v>
      </c>
      <c r="AD4962" t="str">
        <f t="shared" si="762"/>
        <v/>
      </c>
      <c r="AE4962" t="str">
        <f t="shared" si="765"/>
        <v/>
      </c>
      <c r="AF4962" t="str">
        <f t="shared" si="760"/>
        <v/>
      </c>
      <c r="AG4962" t="str">
        <f>IF((S4962&lt;&gt;"tühi")*(AC4962&lt;&gt;""),AC4962,"")</f>
        <v/>
      </c>
      <c r="AH4962" t="str">
        <f t="shared" si="757"/>
        <v/>
      </c>
      <c r="AI4962">
        <v>0.14499999999999999</v>
      </c>
      <c r="AJ4962" t="str">
        <f t="shared" si="764"/>
        <v/>
      </c>
      <c r="AK4962" t="str">
        <f t="shared" si="758"/>
        <v/>
      </c>
      <c r="AL4962" t="str">
        <f t="shared" si="756"/>
        <v/>
      </c>
    </row>
    <row r="4963" spans="1:39" x14ac:dyDescent="0.2">
      <c r="A4963" t="s">
        <v>26602</v>
      </c>
      <c r="B4963" t="s">
        <v>65</v>
      </c>
      <c r="C4963" t="s">
        <v>26603</v>
      </c>
      <c r="D4963" s="1">
        <v>41380</v>
      </c>
      <c r="E4963" s="1">
        <v>43456</v>
      </c>
      <c r="F4963" t="s">
        <v>26</v>
      </c>
      <c r="I4963">
        <v>100</v>
      </c>
      <c r="J4963">
        <v>0</v>
      </c>
      <c r="K4963">
        <v>0</v>
      </c>
      <c r="L4963">
        <v>1090</v>
      </c>
      <c r="M4963">
        <v>1090</v>
      </c>
      <c r="N4963" t="s">
        <v>20</v>
      </c>
      <c r="O4963" t="s">
        <v>26604</v>
      </c>
      <c r="P4963" t="s">
        <v>44</v>
      </c>
      <c r="Q4963" t="s">
        <v>34233</v>
      </c>
      <c r="R4963" t="s">
        <v>34233</v>
      </c>
      <c r="S4963" t="s">
        <v>34233</v>
      </c>
      <c r="T4963" t="s">
        <v>34233</v>
      </c>
      <c r="AD4963" t="str">
        <f t="shared" si="762"/>
        <v/>
      </c>
      <c r="AE4963" t="str">
        <f t="shared" si="765"/>
        <v/>
      </c>
      <c r="AF4963" t="str">
        <f t="shared" si="760"/>
        <v/>
      </c>
      <c r="AG4963" t="str">
        <f>IF((S4963&lt;&gt;"tühi")*(AC4963&lt;&gt;""),AC4963,"")</f>
        <v/>
      </c>
      <c r="AH4963" t="str">
        <f t="shared" si="757"/>
        <v/>
      </c>
      <c r="AI4963">
        <v>0.14499999999999999</v>
      </c>
      <c r="AJ4963" t="str">
        <f t="shared" si="764"/>
        <v/>
      </c>
      <c r="AK4963" t="str">
        <f t="shared" si="758"/>
        <v/>
      </c>
      <c r="AL4963" t="str">
        <f t="shared" si="756"/>
        <v/>
      </c>
    </row>
    <row r="4964" spans="1:39" x14ac:dyDescent="0.2">
      <c r="A4964" t="s">
        <v>8845</v>
      </c>
      <c r="B4964" t="s">
        <v>65</v>
      </c>
      <c r="C4964" t="s">
        <v>8846</v>
      </c>
      <c r="D4964" s="1">
        <v>36292</v>
      </c>
      <c r="E4964" s="1">
        <v>43456</v>
      </c>
      <c r="F4964" t="s">
        <v>19</v>
      </c>
      <c r="I4964">
        <v>100</v>
      </c>
      <c r="J4964">
        <v>0</v>
      </c>
      <c r="K4964">
        <v>0</v>
      </c>
      <c r="L4964">
        <v>2218</v>
      </c>
      <c r="M4964">
        <v>2218</v>
      </c>
      <c r="N4964" t="s">
        <v>20</v>
      </c>
      <c r="O4964" t="s">
        <v>8847</v>
      </c>
      <c r="P4964" t="s">
        <v>28</v>
      </c>
      <c r="Q4964" t="s">
        <v>34233</v>
      </c>
      <c r="R4964" t="s">
        <v>34233</v>
      </c>
      <c r="S4964" t="s">
        <v>32628</v>
      </c>
      <c r="T4964" t="s">
        <v>34349</v>
      </c>
      <c r="AD4964" t="str">
        <f t="shared" si="762"/>
        <v/>
      </c>
      <c r="AE4964" t="str">
        <f t="shared" si="765"/>
        <v/>
      </c>
      <c r="AF4964" t="str">
        <f t="shared" si="760"/>
        <v/>
      </c>
      <c r="AG4964" s="17">
        <v>1</v>
      </c>
      <c r="AH4964">
        <f t="shared" si="757"/>
        <v>2.8</v>
      </c>
      <c r="AI4964">
        <v>0.14499999999999999</v>
      </c>
      <c r="AJ4964">
        <f t="shared" si="764"/>
        <v>0.40599999999999997</v>
      </c>
      <c r="AK4964" t="str">
        <f t="shared" si="758"/>
        <v/>
      </c>
      <c r="AL4964" t="str">
        <f t="shared" si="756"/>
        <v/>
      </c>
    </row>
    <row r="4965" spans="1:39" x14ac:dyDescent="0.2">
      <c r="A4965" t="s">
        <v>12085</v>
      </c>
      <c r="B4965" t="s">
        <v>65</v>
      </c>
      <c r="C4965" t="s">
        <v>12086</v>
      </c>
      <c r="D4965" s="1">
        <v>36544</v>
      </c>
      <c r="E4965" s="1">
        <v>44599</v>
      </c>
      <c r="F4965" t="s">
        <v>19</v>
      </c>
      <c r="I4965">
        <v>100</v>
      </c>
      <c r="J4965">
        <v>0</v>
      </c>
      <c r="K4965">
        <v>0</v>
      </c>
      <c r="L4965">
        <v>1782</v>
      </c>
      <c r="M4965">
        <v>1782</v>
      </c>
      <c r="N4965" t="s">
        <v>20</v>
      </c>
      <c r="O4965" t="s">
        <v>12087</v>
      </c>
      <c r="P4965" t="s">
        <v>28</v>
      </c>
      <c r="Q4965" t="s">
        <v>34233</v>
      </c>
      <c r="R4965" t="s">
        <v>34233</v>
      </c>
      <c r="S4965" t="s">
        <v>33800</v>
      </c>
      <c r="T4965" t="s">
        <v>34349</v>
      </c>
      <c r="AD4965" t="str">
        <f t="shared" si="762"/>
        <v/>
      </c>
      <c r="AE4965" t="str">
        <f t="shared" si="765"/>
        <v/>
      </c>
      <c r="AF4965" t="str">
        <f t="shared" si="760"/>
        <v/>
      </c>
      <c r="AG4965" s="17">
        <v>1</v>
      </c>
      <c r="AH4965">
        <f t="shared" si="757"/>
        <v>2.8</v>
      </c>
      <c r="AI4965">
        <v>0.14499999999999999</v>
      </c>
      <c r="AJ4965">
        <f t="shared" si="764"/>
        <v>0.40599999999999997</v>
      </c>
      <c r="AK4965" t="str">
        <f t="shared" si="758"/>
        <v/>
      </c>
      <c r="AL4965" t="str">
        <f t="shared" si="756"/>
        <v/>
      </c>
    </row>
    <row r="4966" spans="1:39" x14ac:dyDescent="0.2">
      <c r="A4966" t="s">
        <v>10016</v>
      </c>
      <c r="B4966" t="s">
        <v>65</v>
      </c>
      <c r="C4966" t="s">
        <v>10017</v>
      </c>
      <c r="D4966" s="1">
        <v>36441</v>
      </c>
      <c r="E4966" s="1">
        <v>43456</v>
      </c>
      <c r="F4966" t="s">
        <v>19</v>
      </c>
      <c r="I4966">
        <v>100</v>
      </c>
      <c r="J4966">
        <v>0</v>
      </c>
      <c r="K4966">
        <v>0</v>
      </c>
      <c r="L4966">
        <v>1352</v>
      </c>
      <c r="M4966">
        <v>1352</v>
      </c>
      <c r="N4966" t="s">
        <v>20</v>
      </c>
      <c r="O4966" t="s">
        <v>10018</v>
      </c>
      <c r="P4966" t="s">
        <v>28</v>
      </c>
      <c r="Q4966" t="s">
        <v>34233</v>
      </c>
      <c r="R4966" t="s">
        <v>34233</v>
      </c>
      <c r="S4966" t="s">
        <v>33798</v>
      </c>
      <c r="T4966" t="s">
        <v>34349</v>
      </c>
      <c r="AD4966" t="str">
        <f t="shared" si="762"/>
        <v/>
      </c>
      <c r="AE4966" t="str">
        <f t="shared" si="765"/>
        <v/>
      </c>
      <c r="AF4966" t="str">
        <f t="shared" si="760"/>
        <v/>
      </c>
      <c r="AG4966" s="17">
        <v>1</v>
      </c>
      <c r="AH4966">
        <f t="shared" si="757"/>
        <v>2.8</v>
      </c>
      <c r="AI4966">
        <v>0.14499999999999999</v>
      </c>
      <c r="AJ4966">
        <f t="shared" si="764"/>
        <v>0.40599999999999997</v>
      </c>
      <c r="AK4966" t="str">
        <f t="shared" si="758"/>
        <v/>
      </c>
      <c r="AL4966" t="str">
        <f t="shared" si="756"/>
        <v/>
      </c>
    </row>
    <row r="4967" spans="1:39" x14ac:dyDescent="0.2">
      <c r="A4967" t="s">
        <v>11016</v>
      </c>
      <c r="B4967" t="s">
        <v>65</v>
      </c>
      <c r="C4967" t="s">
        <v>11017</v>
      </c>
      <c r="D4967" s="1">
        <v>36469</v>
      </c>
      <c r="E4967" s="1">
        <v>43456</v>
      </c>
      <c r="F4967" t="s">
        <v>19</v>
      </c>
      <c r="I4967">
        <v>100</v>
      </c>
      <c r="J4967">
        <v>0</v>
      </c>
      <c r="K4967">
        <v>0</v>
      </c>
      <c r="L4967">
        <v>1842</v>
      </c>
      <c r="M4967">
        <v>1842</v>
      </c>
      <c r="N4967" t="s">
        <v>20</v>
      </c>
      <c r="O4967" t="s">
        <v>11018</v>
      </c>
      <c r="P4967" t="s">
        <v>28</v>
      </c>
      <c r="Q4967" t="s">
        <v>34233</v>
      </c>
      <c r="R4967" t="s">
        <v>34233</v>
      </c>
      <c r="S4967" t="s">
        <v>32628</v>
      </c>
      <c r="T4967" t="s">
        <v>34349</v>
      </c>
      <c r="V4967" t="s">
        <v>33115</v>
      </c>
      <c r="AD4967" t="str">
        <f t="shared" si="762"/>
        <v/>
      </c>
      <c r="AE4967" t="str">
        <f t="shared" si="765"/>
        <v/>
      </c>
      <c r="AF4967" t="str">
        <f t="shared" si="760"/>
        <v/>
      </c>
      <c r="AG4967" s="17">
        <v>1</v>
      </c>
      <c r="AH4967">
        <f t="shared" si="757"/>
        <v>2.8</v>
      </c>
      <c r="AI4967">
        <v>0.14499999999999999</v>
      </c>
      <c r="AJ4967">
        <f t="shared" si="764"/>
        <v>0.40599999999999997</v>
      </c>
      <c r="AK4967" t="str">
        <f t="shared" si="758"/>
        <v/>
      </c>
      <c r="AL4967" t="str">
        <f t="shared" si="756"/>
        <v/>
      </c>
      <c r="AM4967" t="s">
        <v>33852</v>
      </c>
    </row>
    <row r="4968" spans="1:39" x14ac:dyDescent="0.2">
      <c r="A4968" t="s">
        <v>8950</v>
      </c>
      <c r="B4968" t="s">
        <v>65</v>
      </c>
      <c r="C4968" t="s">
        <v>8951</v>
      </c>
      <c r="D4968" s="1">
        <v>36243</v>
      </c>
      <c r="E4968" s="1">
        <v>43456</v>
      </c>
      <c r="F4968" t="s">
        <v>19</v>
      </c>
      <c r="I4968">
        <v>100</v>
      </c>
      <c r="J4968">
        <v>0</v>
      </c>
      <c r="K4968">
        <v>0</v>
      </c>
      <c r="L4968">
        <v>1103</v>
      </c>
      <c r="M4968">
        <v>1103</v>
      </c>
      <c r="N4968" t="s">
        <v>20</v>
      </c>
      <c r="O4968" t="s">
        <v>8952</v>
      </c>
      <c r="P4968" t="s">
        <v>28</v>
      </c>
      <c r="Q4968" t="s">
        <v>34233</v>
      </c>
      <c r="R4968" t="s">
        <v>34233</v>
      </c>
      <c r="S4968" t="s">
        <v>33797</v>
      </c>
      <c r="T4968" t="s">
        <v>34357</v>
      </c>
      <c r="AD4968" t="str">
        <f t="shared" si="762"/>
        <v/>
      </c>
      <c r="AE4968" t="str">
        <f t="shared" si="765"/>
        <v/>
      </c>
      <c r="AF4968" t="str">
        <f t="shared" si="760"/>
        <v/>
      </c>
      <c r="AG4968" s="17">
        <v>1</v>
      </c>
      <c r="AH4968">
        <f t="shared" si="757"/>
        <v>2.8</v>
      </c>
      <c r="AI4968">
        <v>0.14499999999999999</v>
      </c>
      <c r="AJ4968">
        <f t="shared" si="764"/>
        <v>0.40599999999999997</v>
      </c>
      <c r="AK4968" t="str">
        <f t="shared" si="758"/>
        <v/>
      </c>
      <c r="AL4968" t="str">
        <f t="shared" si="756"/>
        <v/>
      </c>
    </row>
    <row r="4969" spans="1:39" x14ac:dyDescent="0.2">
      <c r="A4969" t="s">
        <v>8989</v>
      </c>
      <c r="B4969" t="s">
        <v>65</v>
      </c>
      <c r="C4969" t="s">
        <v>8990</v>
      </c>
      <c r="D4969" s="1">
        <v>36243</v>
      </c>
      <c r="E4969" s="1">
        <v>43456</v>
      </c>
      <c r="F4969" t="s">
        <v>19</v>
      </c>
      <c r="I4969">
        <v>100</v>
      </c>
      <c r="J4969">
        <v>0</v>
      </c>
      <c r="K4969">
        <v>0</v>
      </c>
      <c r="L4969">
        <v>1080</v>
      </c>
      <c r="M4969">
        <v>1080</v>
      </c>
      <c r="N4969" t="s">
        <v>20</v>
      </c>
      <c r="O4969" t="s">
        <v>8991</v>
      </c>
      <c r="P4969" t="s">
        <v>28</v>
      </c>
      <c r="Q4969" t="s">
        <v>34233</v>
      </c>
      <c r="R4969" t="s">
        <v>34233</v>
      </c>
      <c r="S4969" t="s">
        <v>32628</v>
      </c>
      <c r="T4969" t="s">
        <v>34349</v>
      </c>
      <c r="AD4969" t="str">
        <f t="shared" si="762"/>
        <v/>
      </c>
      <c r="AE4969" t="str">
        <f t="shared" si="765"/>
        <v/>
      </c>
      <c r="AF4969" t="str">
        <f t="shared" si="760"/>
        <v/>
      </c>
      <c r="AG4969" s="17">
        <v>1</v>
      </c>
      <c r="AH4969">
        <f t="shared" si="757"/>
        <v>2.8</v>
      </c>
      <c r="AI4969">
        <v>0.14499999999999999</v>
      </c>
      <c r="AJ4969">
        <f t="shared" si="764"/>
        <v>0.40599999999999997</v>
      </c>
      <c r="AK4969" t="str">
        <f t="shared" si="758"/>
        <v/>
      </c>
      <c r="AL4969" t="str">
        <f t="shared" si="756"/>
        <v/>
      </c>
    </row>
    <row r="4970" spans="1:39" x14ac:dyDescent="0.2">
      <c r="A4970" t="s">
        <v>6173</v>
      </c>
      <c r="B4970" t="s">
        <v>65</v>
      </c>
      <c r="C4970" t="s">
        <v>6174</v>
      </c>
      <c r="D4970" s="1">
        <v>36171</v>
      </c>
      <c r="E4970" s="1">
        <v>43456</v>
      </c>
      <c r="F4970" t="s">
        <v>19</v>
      </c>
      <c r="I4970">
        <v>100</v>
      </c>
      <c r="J4970">
        <v>0</v>
      </c>
      <c r="K4970">
        <v>0</v>
      </c>
      <c r="L4970">
        <v>1044</v>
      </c>
      <c r="M4970">
        <v>1044</v>
      </c>
      <c r="N4970" t="s">
        <v>20</v>
      </c>
      <c r="O4970" t="s">
        <v>6175</v>
      </c>
      <c r="P4970" t="s">
        <v>28</v>
      </c>
      <c r="Q4970" t="s">
        <v>34233</v>
      </c>
      <c r="R4970" t="s">
        <v>34233</v>
      </c>
      <c r="S4970" t="s">
        <v>33797</v>
      </c>
      <c r="T4970" t="s">
        <v>34349</v>
      </c>
      <c r="AD4970" t="str">
        <f t="shared" si="762"/>
        <v/>
      </c>
      <c r="AE4970" t="str">
        <f t="shared" si="765"/>
        <v/>
      </c>
      <c r="AF4970" t="str">
        <f t="shared" si="760"/>
        <v/>
      </c>
      <c r="AG4970" s="17">
        <v>1</v>
      </c>
      <c r="AH4970">
        <f t="shared" si="757"/>
        <v>2.8</v>
      </c>
      <c r="AI4970">
        <v>0.14499999999999999</v>
      </c>
      <c r="AJ4970">
        <f t="shared" si="764"/>
        <v>0.40599999999999997</v>
      </c>
      <c r="AK4970" t="str">
        <f t="shared" si="758"/>
        <v/>
      </c>
      <c r="AL4970" t="str">
        <f t="shared" si="756"/>
        <v/>
      </c>
    </row>
    <row r="4971" spans="1:39" x14ac:dyDescent="0.2">
      <c r="A4971" t="s">
        <v>14829</v>
      </c>
      <c r="B4971" t="s">
        <v>65</v>
      </c>
      <c r="C4971" t="s">
        <v>14830</v>
      </c>
      <c r="D4971" s="1">
        <v>37306</v>
      </c>
      <c r="E4971" s="1">
        <v>43456</v>
      </c>
      <c r="F4971" t="s">
        <v>19</v>
      </c>
      <c r="I4971">
        <v>100</v>
      </c>
      <c r="J4971">
        <v>0</v>
      </c>
      <c r="K4971">
        <v>0</v>
      </c>
      <c r="L4971">
        <v>1022</v>
      </c>
      <c r="M4971">
        <v>1022</v>
      </c>
      <c r="N4971" t="s">
        <v>20</v>
      </c>
      <c r="O4971" t="s">
        <v>14831</v>
      </c>
      <c r="P4971" t="s">
        <v>28</v>
      </c>
      <c r="Q4971" t="s">
        <v>34233</v>
      </c>
      <c r="R4971" t="s">
        <v>34233</v>
      </c>
      <c r="S4971" t="s">
        <v>32628</v>
      </c>
      <c r="T4971" t="s">
        <v>34349</v>
      </c>
      <c r="AD4971" t="str">
        <f t="shared" si="762"/>
        <v/>
      </c>
      <c r="AE4971" t="str">
        <f t="shared" si="765"/>
        <v/>
      </c>
      <c r="AF4971" t="str">
        <f t="shared" si="760"/>
        <v/>
      </c>
      <c r="AG4971" s="17">
        <v>1</v>
      </c>
      <c r="AH4971">
        <f t="shared" si="757"/>
        <v>2.8</v>
      </c>
      <c r="AI4971">
        <v>0.14499999999999999</v>
      </c>
      <c r="AJ4971">
        <f t="shared" si="764"/>
        <v>0.40599999999999997</v>
      </c>
      <c r="AK4971" t="str">
        <f t="shared" si="758"/>
        <v/>
      </c>
      <c r="AL4971" t="str">
        <f t="shared" ref="AL4971:AL5034" si="766">IF(COUNTBLANK(AK4971),"",AK4971*AI4971)</f>
        <v/>
      </c>
    </row>
    <row r="4972" spans="1:39" x14ac:dyDescent="0.2">
      <c r="A4972" t="s">
        <v>8992</v>
      </c>
      <c r="B4972" t="s">
        <v>65</v>
      </c>
      <c r="C4972" t="s">
        <v>8993</v>
      </c>
      <c r="D4972" s="1">
        <v>36243</v>
      </c>
      <c r="E4972" s="1">
        <v>43456</v>
      </c>
      <c r="F4972" t="s">
        <v>19</v>
      </c>
      <c r="I4972">
        <v>100</v>
      </c>
      <c r="J4972">
        <v>0</v>
      </c>
      <c r="K4972">
        <v>0</v>
      </c>
      <c r="L4972">
        <v>801</v>
      </c>
      <c r="M4972">
        <v>801</v>
      </c>
      <c r="N4972" t="s">
        <v>20</v>
      </c>
      <c r="O4972" t="s">
        <v>8994</v>
      </c>
      <c r="P4972" t="s">
        <v>28</v>
      </c>
      <c r="Q4972" t="s">
        <v>34233</v>
      </c>
      <c r="R4972" t="s">
        <v>34233</v>
      </c>
      <c r="S4972" t="s">
        <v>33797</v>
      </c>
      <c r="T4972" t="s">
        <v>34349</v>
      </c>
      <c r="AD4972" t="str">
        <f t="shared" si="762"/>
        <v/>
      </c>
      <c r="AE4972" t="str">
        <f t="shared" si="765"/>
        <v/>
      </c>
      <c r="AF4972" t="str">
        <f t="shared" si="760"/>
        <v/>
      </c>
      <c r="AG4972" s="17">
        <v>1</v>
      </c>
      <c r="AH4972">
        <f t="shared" si="757"/>
        <v>2.8</v>
      </c>
      <c r="AI4972">
        <v>0.14499999999999999</v>
      </c>
      <c r="AJ4972">
        <f t="shared" si="764"/>
        <v>0.40599999999999997</v>
      </c>
      <c r="AK4972" t="str">
        <f t="shared" si="758"/>
        <v/>
      </c>
      <c r="AL4972" t="str">
        <f t="shared" si="766"/>
        <v/>
      </c>
    </row>
    <row r="4973" spans="1:39" x14ac:dyDescent="0.2">
      <c r="A4973" t="s">
        <v>19662</v>
      </c>
      <c r="B4973" t="s">
        <v>65</v>
      </c>
      <c r="C4973" t="s">
        <v>19663</v>
      </c>
      <c r="D4973" s="1">
        <v>38048</v>
      </c>
      <c r="E4973" s="1">
        <v>44546</v>
      </c>
      <c r="F4973" t="s">
        <v>26</v>
      </c>
      <c r="I4973">
        <v>100</v>
      </c>
      <c r="J4973">
        <v>0</v>
      </c>
      <c r="K4973">
        <v>0</v>
      </c>
      <c r="L4973">
        <v>2062</v>
      </c>
      <c r="M4973">
        <v>2062</v>
      </c>
      <c r="N4973" t="s">
        <v>20</v>
      </c>
      <c r="O4973" t="s">
        <v>19664</v>
      </c>
      <c r="P4973" t="s">
        <v>28</v>
      </c>
      <c r="Q4973" t="s">
        <v>34233</v>
      </c>
      <c r="R4973" t="s">
        <v>34233</v>
      </c>
      <c r="S4973" t="s">
        <v>34233</v>
      </c>
      <c r="T4973" t="s">
        <v>34233</v>
      </c>
      <c r="AD4973" t="str">
        <f t="shared" si="762"/>
        <v/>
      </c>
      <c r="AE4973" t="str">
        <f t="shared" si="765"/>
        <v/>
      </c>
      <c r="AF4973" t="str">
        <f t="shared" si="760"/>
        <v/>
      </c>
      <c r="AG4973" t="str">
        <f t="shared" ref="AG4973:AG4979" si="767">IF((S4973&lt;&gt;"tühi")*(AC4973&lt;&gt;""),AC4973,"")</f>
        <v/>
      </c>
      <c r="AH4973" t="str">
        <f t="shared" si="757"/>
        <v/>
      </c>
      <c r="AI4973">
        <v>0.14499999999999999</v>
      </c>
      <c r="AJ4973" t="str">
        <f t="shared" si="764"/>
        <v/>
      </c>
      <c r="AK4973" t="str">
        <f t="shared" si="758"/>
        <v/>
      </c>
      <c r="AL4973" t="str">
        <f t="shared" si="766"/>
        <v/>
      </c>
    </row>
    <row r="4974" spans="1:39" x14ac:dyDescent="0.2">
      <c r="A4974" t="s">
        <v>6090</v>
      </c>
      <c r="B4974" t="s">
        <v>65</v>
      </c>
      <c r="C4974" t="s">
        <v>6091</v>
      </c>
      <c r="D4974" s="1">
        <v>36137</v>
      </c>
      <c r="E4974" s="1">
        <v>44606</v>
      </c>
      <c r="F4974" t="s">
        <v>474</v>
      </c>
      <c r="I4974">
        <v>100</v>
      </c>
      <c r="J4974">
        <v>0</v>
      </c>
      <c r="K4974">
        <v>0</v>
      </c>
      <c r="L4974">
        <v>2306</v>
      </c>
      <c r="M4974">
        <v>2306</v>
      </c>
      <c r="N4974" t="s">
        <v>20</v>
      </c>
      <c r="O4974" t="s">
        <v>6092</v>
      </c>
      <c r="P4974" t="s">
        <v>28</v>
      </c>
      <c r="Q4974" t="s">
        <v>34233</v>
      </c>
      <c r="R4974" t="s">
        <v>34233</v>
      </c>
      <c r="S4974" t="s">
        <v>32627</v>
      </c>
      <c r="T4974" t="s">
        <v>34482</v>
      </c>
      <c r="AD4974" t="str">
        <f t="shared" si="762"/>
        <v/>
      </c>
      <c r="AE4974" t="str">
        <f t="shared" si="765"/>
        <v/>
      </c>
      <c r="AF4974" t="str">
        <f t="shared" si="760"/>
        <v/>
      </c>
      <c r="AG4974" t="str">
        <f t="shared" si="767"/>
        <v/>
      </c>
      <c r="AH4974" t="str">
        <f t="shared" si="757"/>
        <v/>
      </c>
      <c r="AI4974">
        <v>0.14499999999999999</v>
      </c>
      <c r="AJ4974" t="str">
        <f t="shared" si="764"/>
        <v/>
      </c>
      <c r="AK4974" t="str">
        <f t="shared" si="758"/>
        <v/>
      </c>
      <c r="AL4974" t="str">
        <f t="shared" si="766"/>
        <v/>
      </c>
    </row>
    <row r="4975" spans="1:39" x14ac:dyDescent="0.2">
      <c r="A4975" t="s">
        <v>16715</v>
      </c>
      <c r="B4975" t="s">
        <v>65</v>
      </c>
      <c r="C4975" t="s">
        <v>16716</v>
      </c>
      <c r="D4975" s="1">
        <v>37524</v>
      </c>
      <c r="E4975" s="1">
        <v>43456</v>
      </c>
      <c r="F4975" t="s">
        <v>474</v>
      </c>
      <c r="I4975">
        <v>100</v>
      </c>
      <c r="J4975">
        <v>0</v>
      </c>
      <c r="K4975">
        <v>0</v>
      </c>
      <c r="L4975">
        <v>2976</v>
      </c>
      <c r="M4975">
        <v>2976</v>
      </c>
      <c r="N4975" t="s">
        <v>20</v>
      </c>
      <c r="O4975" t="s">
        <v>16717</v>
      </c>
      <c r="P4975" t="s">
        <v>28</v>
      </c>
      <c r="Q4975" t="s">
        <v>34233</v>
      </c>
      <c r="R4975" t="s">
        <v>34233</v>
      </c>
      <c r="S4975" t="s">
        <v>33942</v>
      </c>
      <c r="T4975" t="s">
        <v>34233</v>
      </c>
      <c r="AD4975" t="str">
        <f t="shared" si="762"/>
        <v/>
      </c>
      <c r="AE4975" t="str">
        <f t="shared" si="765"/>
        <v/>
      </c>
      <c r="AF4975" t="str">
        <f t="shared" si="760"/>
        <v/>
      </c>
      <c r="AG4975" t="str">
        <f t="shared" si="767"/>
        <v/>
      </c>
      <c r="AH4975" t="str">
        <f t="shared" si="757"/>
        <v/>
      </c>
      <c r="AI4975">
        <v>0.14499999999999999</v>
      </c>
      <c r="AJ4975" t="str">
        <f t="shared" si="764"/>
        <v/>
      </c>
      <c r="AK4975" t="str">
        <f t="shared" si="758"/>
        <v/>
      </c>
      <c r="AL4975" t="str">
        <f t="shared" si="766"/>
        <v/>
      </c>
    </row>
    <row r="4976" spans="1:39" x14ac:dyDescent="0.2">
      <c r="A4976" t="s">
        <v>16055</v>
      </c>
      <c r="B4976" t="s">
        <v>65</v>
      </c>
      <c r="C4976" t="s">
        <v>16056</v>
      </c>
      <c r="D4976" s="1">
        <v>37424</v>
      </c>
      <c r="E4976" s="1">
        <v>44546</v>
      </c>
      <c r="F4976" t="s">
        <v>39</v>
      </c>
      <c r="I4976">
        <v>100</v>
      </c>
      <c r="J4976">
        <v>0</v>
      </c>
      <c r="K4976">
        <v>0</v>
      </c>
      <c r="L4976">
        <v>2892</v>
      </c>
      <c r="M4976">
        <v>2892</v>
      </c>
      <c r="N4976" t="s">
        <v>20</v>
      </c>
      <c r="O4976" t="s">
        <v>16057</v>
      </c>
      <c r="P4976" t="s">
        <v>28</v>
      </c>
      <c r="Q4976" t="s">
        <v>34233</v>
      </c>
      <c r="R4976" t="s">
        <v>34233</v>
      </c>
      <c r="S4976" t="s">
        <v>32627</v>
      </c>
      <c r="T4976" t="s">
        <v>34233</v>
      </c>
      <c r="AD4976" t="str">
        <f t="shared" si="762"/>
        <v/>
      </c>
      <c r="AE4976" t="str">
        <f t="shared" si="765"/>
        <v/>
      </c>
      <c r="AF4976" t="str">
        <f t="shared" si="760"/>
        <v/>
      </c>
      <c r="AG4976" t="str">
        <f t="shared" si="767"/>
        <v/>
      </c>
      <c r="AH4976" t="str">
        <f t="shared" ref="AH4976:AH5039" si="768">IF(AG4976="","",AG4976*2.8)</f>
        <v/>
      </c>
      <c r="AI4976">
        <v>0.14499999999999999</v>
      </c>
      <c r="AJ4976" t="str">
        <f t="shared" si="764"/>
        <v/>
      </c>
      <c r="AK4976" t="str">
        <f t="shared" ref="AK4976:AK5039" si="769">IF(AE4976="","",AE4976*2.8)</f>
        <v/>
      </c>
      <c r="AL4976" t="str">
        <f t="shared" si="766"/>
        <v/>
      </c>
    </row>
    <row r="4977" spans="1:39" x14ac:dyDescent="0.2">
      <c r="A4977" t="s">
        <v>6087</v>
      </c>
      <c r="B4977" t="s">
        <v>65</v>
      </c>
      <c r="C4977" t="s">
        <v>6088</v>
      </c>
      <c r="D4977" s="1">
        <v>36137</v>
      </c>
      <c r="E4977" s="1">
        <v>43456</v>
      </c>
      <c r="F4977" t="s">
        <v>474</v>
      </c>
      <c r="I4977">
        <v>100</v>
      </c>
      <c r="J4977">
        <v>0</v>
      </c>
      <c r="K4977">
        <v>0</v>
      </c>
      <c r="L4977">
        <v>3953</v>
      </c>
      <c r="M4977">
        <v>3953</v>
      </c>
      <c r="N4977" t="s">
        <v>20</v>
      </c>
      <c r="O4977" t="s">
        <v>6089</v>
      </c>
      <c r="P4977" t="s">
        <v>28</v>
      </c>
      <c r="Q4977" t="s">
        <v>34233</v>
      </c>
      <c r="R4977" t="s">
        <v>34233</v>
      </c>
      <c r="S4977" t="s">
        <v>32630</v>
      </c>
      <c r="T4977" t="s">
        <v>34490</v>
      </c>
      <c r="AD4977" t="str">
        <f t="shared" si="762"/>
        <v/>
      </c>
      <c r="AE4977" t="str">
        <f t="shared" si="765"/>
        <v/>
      </c>
      <c r="AF4977" t="str">
        <f t="shared" si="760"/>
        <v/>
      </c>
      <c r="AG4977" t="str">
        <f t="shared" si="767"/>
        <v/>
      </c>
      <c r="AH4977" t="str">
        <f t="shared" si="768"/>
        <v/>
      </c>
      <c r="AI4977">
        <v>0.14499999999999999</v>
      </c>
      <c r="AJ4977" t="str">
        <f t="shared" si="764"/>
        <v/>
      </c>
      <c r="AK4977" t="str">
        <f t="shared" si="769"/>
        <v/>
      </c>
      <c r="AL4977" t="str">
        <f t="shared" si="766"/>
        <v/>
      </c>
    </row>
    <row r="4978" spans="1:39" x14ac:dyDescent="0.2">
      <c r="A4978" t="s">
        <v>6517</v>
      </c>
      <c r="B4978" t="s">
        <v>65</v>
      </c>
      <c r="C4978" t="s">
        <v>6518</v>
      </c>
      <c r="D4978" s="1">
        <v>36136</v>
      </c>
      <c r="E4978" s="1">
        <v>43456</v>
      </c>
      <c r="F4978" t="s">
        <v>474</v>
      </c>
      <c r="I4978">
        <v>100</v>
      </c>
      <c r="J4978">
        <v>0</v>
      </c>
      <c r="K4978">
        <v>0</v>
      </c>
      <c r="L4978">
        <v>16677</v>
      </c>
      <c r="M4978">
        <v>16677</v>
      </c>
      <c r="N4978" t="s">
        <v>20</v>
      </c>
      <c r="O4978" t="s">
        <v>6519</v>
      </c>
      <c r="P4978" t="s">
        <v>28</v>
      </c>
      <c r="Q4978" t="s">
        <v>34233</v>
      </c>
      <c r="R4978" t="s">
        <v>34233</v>
      </c>
      <c r="S4978" t="s">
        <v>32627</v>
      </c>
      <c r="T4978" t="s">
        <v>34545</v>
      </c>
      <c r="AD4978" t="str">
        <f t="shared" si="762"/>
        <v/>
      </c>
      <c r="AE4978" t="str">
        <f t="shared" si="765"/>
        <v/>
      </c>
      <c r="AF4978" t="str">
        <f t="shared" si="760"/>
        <v/>
      </c>
      <c r="AG4978" t="str">
        <f t="shared" si="767"/>
        <v/>
      </c>
      <c r="AH4978" t="str">
        <f t="shared" si="768"/>
        <v/>
      </c>
      <c r="AI4978">
        <v>0.14499999999999999</v>
      </c>
      <c r="AJ4978" t="str">
        <f t="shared" si="764"/>
        <v/>
      </c>
      <c r="AK4978" t="str">
        <f t="shared" si="769"/>
        <v/>
      </c>
      <c r="AL4978" t="str">
        <f t="shared" si="766"/>
        <v/>
      </c>
    </row>
    <row r="4979" spans="1:39" x14ac:dyDescent="0.2">
      <c r="A4979" t="s">
        <v>26629</v>
      </c>
      <c r="B4979" t="s">
        <v>65</v>
      </c>
      <c r="C4979" t="s">
        <v>26630</v>
      </c>
      <c r="D4979" s="1">
        <v>41401</v>
      </c>
      <c r="E4979" s="1">
        <v>43951</v>
      </c>
      <c r="F4979" t="s">
        <v>26</v>
      </c>
      <c r="I4979">
        <v>100</v>
      </c>
      <c r="J4979">
        <v>0</v>
      </c>
      <c r="K4979">
        <v>0</v>
      </c>
      <c r="L4979">
        <v>817</v>
      </c>
      <c r="M4979">
        <v>817</v>
      </c>
      <c r="N4979" t="s">
        <v>20</v>
      </c>
      <c r="O4979" t="s">
        <v>26631</v>
      </c>
      <c r="P4979" t="s">
        <v>44</v>
      </c>
      <c r="Q4979" t="s">
        <v>34233</v>
      </c>
      <c r="R4979" t="s">
        <v>34233</v>
      </c>
      <c r="S4979" t="s">
        <v>34233</v>
      </c>
      <c r="T4979" t="s">
        <v>34233</v>
      </c>
      <c r="AD4979" t="str">
        <f t="shared" si="762"/>
        <v/>
      </c>
      <c r="AE4979" t="str">
        <f t="shared" si="765"/>
        <v/>
      </c>
      <c r="AF4979" t="str">
        <f t="shared" si="760"/>
        <v/>
      </c>
      <c r="AG4979" t="str">
        <f t="shared" si="767"/>
        <v/>
      </c>
      <c r="AH4979" t="str">
        <f t="shared" si="768"/>
        <v/>
      </c>
      <c r="AI4979">
        <v>0.14499999999999999</v>
      </c>
      <c r="AJ4979" t="str">
        <f t="shared" si="764"/>
        <v/>
      </c>
      <c r="AK4979" t="str">
        <f t="shared" si="769"/>
        <v/>
      </c>
      <c r="AL4979" t="str">
        <f t="shared" si="766"/>
        <v/>
      </c>
    </row>
    <row r="4980" spans="1:39" x14ac:dyDescent="0.2">
      <c r="A4980" t="s">
        <v>1602</v>
      </c>
      <c r="B4980" t="s">
        <v>65</v>
      </c>
      <c r="C4980" t="s">
        <v>1603</v>
      </c>
      <c r="D4980" s="1">
        <v>35682</v>
      </c>
      <c r="E4980" s="1">
        <v>43707</v>
      </c>
      <c r="F4980" t="s">
        <v>19</v>
      </c>
      <c r="I4980">
        <v>100</v>
      </c>
      <c r="J4980">
        <v>0</v>
      </c>
      <c r="K4980">
        <v>0</v>
      </c>
      <c r="L4980">
        <v>877</v>
      </c>
      <c r="M4980">
        <v>877</v>
      </c>
      <c r="N4980" t="s">
        <v>20</v>
      </c>
      <c r="O4980" t="s">
        <v>1604</v>
      </c>
      <c r="P4980" t="s">
        <v>28</v>
      </c>
      <c r="Q4980" t="s">
        <v>34233</v>
      </c>
      <c r="R4980" t="s">
        <v>34233</v>
      </c>
      <c r="S4980" t="s">
        <v>32628</v>
      </c>
      <c r="T4980" t="s">
        <v>34349</v>
      </c>
      <c r="AD4980" t="str">
        <f t="shared" si="762"/>
        <v/>
      </c>
      <c r="AE4980" t="str">
        <f t="shared" si="765"/>
        <v/>
      </c>
      <c r="AF4980" t="str">
        <f t="shared" si="760"/>
        <v/>
      </c>
      <c r="AG4980" s="17">
        <v>1</v>
      </c>
      <c r="AH4980">
        <f t="shared" si="768"/>
        <v>2.8</v>
      </c>
      <c r="AI4980">
        <v>0.14499999999999999</v>
      </c>
      <c r="AJ4980">
        <f t="shared" si="764"/>
        <v>0.40599999999999997</v>
      </c>
      <c r="AK4980" t="str">
        <f t="shared" si="769"/>
        <v/>
      </c>
      <c r="AL4980" t="str">
        <f t="shared" si="766"/>
        <v/>
      </c>
    </row>
    <row r="4981" spans="1:39" x14ac:dyDescent="0.2">
      <c r="A4981" t="s">
        <v>8998</v>
      </c>
      <c r="B4981" t="s">
        <v>65</v>
      </c>
      <c r="C4981" t="s">
        <v>8999</v>
      </c>
      <c r="D4981" s="1">
        <v>36243</v>
      </c>
      <c r="E4981" s="1">
        <v>44599</v>
      </c>
      <c r="F4981" t="s">
        <v>19</v>
      </c>
      <c r="I4981">
        <v>100</v>
      </c>
      <c r="J4981">
        <v>0</v>
      </c>
      <c r="K4981">
        <v>0</v>
      </c>
      <c r="L4981">
        <v>1719</v>
      </c>
      <c r="M4981">
        <v>1719</v>
      </c>
      <c r="N4981" t="s">
        <v>20</v>
      </c>
      <c r="O4981" t="s">
        <v>9000</v>
      </c>
      <c r="P4981" t="s">
        <v>28</v>
      </c>
      <c r="Q4981" t="s">
        <v>34233</v>
      </c>
      <c r="R4981" t="s">
        <v>34233</v>
      </c>
      <c r="S4981" t="s">
        <v>33800</v>
      </c>
      <c r="T4981" t="s">
        <v>34349</v>
      </c>
      <c r="AD4981" t="str">
        <f t="shared" si="762"/>
        <v/>
      </c>
      <c r="AE4981" t="str">
        <f t="shared" si="765"/>
        <v/>
      </c>
      <c r="AF4981" t="str">
        <f t="shared" si="760"/>
        <v/>
      </c>
      <c r="AG4981" s="17">
        <v>1</v>
      </c>
      <c r="AH4981">
        <f t="shared" si="768"/>
        <v>2.8</v>
      </c>
      <c r="AI4981">
        <v>0.14499999999999999</v>
      </c>
      <c r="AJ4981">
        <f t="shared" si="764"/>
        <v>0.40599999999999997</v>
      </c>
      <c r="AK4981" t="str">
        <f t="shared" si="769"/>
        <v/>
      </c>
      <c r="AL4981" t="str">
        <f t="shared" si="766"/>
        <v/>
      </c>
    </row>
    <row r="4982" spans="1:39" x14ac:dyDescent="0.2">
      <c r="A4982" t="s">
        <v>18210</v>
      </c>
      <c r="B4982" t="s">
        <v>65</v>
      </c>
      <c r="C4982" t="s">
        <v>18211</v>
      </c>
      <c r="D4982" s="1">
        <v>37971</v>
      </c>
      <c r="E4982" s="1">
        <v>43456</v>
      </c>
      <c r="F4982" t="s">
        <v>19</v>
      </c>
      <c r="I4982">
        <v>100</v>
      </c>
      <c r="J4982">
        <v>0</v>
      </c>
      <c r="K4982">
        <v>0</v>
      </c>
      <c r="L4982">
        <v>984</v>
      </c>
      <c r="M4982">
        <v>984</v>
      </c>
      <c r="N4982" t="s">
        <v>20</v>
      </c>
      <c r="O4982" t="s">
        <v>18212</v>
      </c>
      <c r="P4982" t="s">
        <v>28</v>
      </c>
      <c r="Q4982" t="s">
        <v>34233</v>
      </c>
      <c r="R4982" t="s">
        <v>34233</v>
      </c>
      <c r="S4982" t="s">
        <v>33800</v>
      </c>
      <c r="T4982" t="s">
        <v>34349</v>
      </c>
      <c r="AD4982" t="str">
        <f t="shared" si="762"/>
        <v/>
      </c>
      <c r="AE4982" t="str">
        <f t="shared" si="765"/>
        <v/>
      </c>
      <c r="AF4982" t="str">
        <f t="shared" si="760"/>
        <v/>
      </c>
      <c r="AG4982" s="17">
        <v>1</v>
      </c>
      <c r="AH4982">
        <f t="shared" si="768"/>
        <v>2.8</v>
      </c>
      <c r="AI4982">
        <v>0.14499999999999999</v>
      </c>
      <c r="AJ4982">
        <f t="shared" si="764"/>
        <v>0.40599999999999997</v>
      </c>
      <c r="AK4982" t="str">
        <f t="shared" si="769"/>
        <v/>
      </c>
      <c r="AL4982" t="str">
        <f t="shared" si="766"/>
        <v/>
      </c>
    </row>
    <row r="4983" spans="1:39" x14ac:dyDescent="0.2">
      <c r="A4983" t="s">
        <v>9220</v>
      </c>
      <c r="B4983" t="s">
        <v>65</v>
      </c>
      <c r="C4983" t="s">
        <v>9221</v>
      </c>
      <c r="D4983" s="1">
        <v>36320</v>
      </c>
      <c r="E4983" s="1">
        <v>43456</v>
      </c>
      <c r="F4983" t="s">
        <v>19</v>
      </c>
      <c r="I4983">
        <v>100</v>
      </c>
      <c r="J4983">
        <v>0</v>
      </c>
      <c r="K4983">
        <v>0</v>
      </c>
      <c r="L4983">
        <v>875</v>
      </c>
      <c r="M4983">
        <v>875</v>
      </c>
      <c r="N4983" t="s">
        <v>20</v>
      </c>
      <c r="O4983" t="s">
        <v>9222</v>
      </c>
      <c r="P4983" t="s">
        <v>28</v>
      </c>
      <c r="Q4983" t="s">
        <v>34233</v>
      </c>
      <c r="R4983" t="s">
        <v>34233</v>
      </c>
      <c r="S4983" t="s">
        <v>32628</v>
      </c>
      <c r="T4983" t="s">
        <v>34366</v>
      </c>
      <c r="AD4983" t="str">
        <f t="shared" si="762"/>
        <v/>
      </c>
      <c r="AE4983" t="str">
        <f t="shared" si="765"/>
        <v/>
      </c>
      <c r="AF4983" t="str">
        <f t="shared" si="760"/>
        <v/>
      </c>
      <c r="AG4983" s="17">
        <v>1</v>
      </c>
      <c r="AH4983">
        <f t="shared" si="768"/>
        <v>2.8</v>
      </c>
      <c r="AI4983">
        <v>0.14499999999999999</v>
      </c>
      <c r="AJ4983">
        <f t="shared" si="764"/>
        <v>0.40599999999999997</v>
      </c>
      <c r="AK4983" t="str">
        <f t="shared" si="769"/>
        <v/>
      </c>
      <c r="AL4983" t="str">
        <f t="shared" si="766"/>
        <v/>
      </c>
    </row>
    <row r="4984" spans="1:39" x14ac:dyDescent="0.2">
      <c r="A4984" t="s">
        <v>9031</v>
      </c>
      <c r="B4984" t="s">
        <v>65</v>
      </c>
      <c r="C4984" t="s">
        <v>9032</v>
      </c>
      <c r="D4984" s="1">
        <v>36243</v>
      </c>
      <c r="E4984" s="1">
        <v>43456</v>
      </c>
      <c r="F4984" t="s">
        <v>19</v>
      </c>
      <c r="I4984">
        <v>100</v>
      </c>
      <c r="J4984">
        <v>0</v>
      </c>
      <c r="K4984">
        <v>0</v>
      </c>
      <c r="L4984">
        <v>1045</v>
      </c>
      <c r="M4984">
        <v>1045</v>
      </c>
      <c r="N4984" t="s">
        <v>20</v>
      </c>
      <c r="O4984" t="s">
        <v>9033</v>
      </c>
      <c r="P4984" t="s">
        <v>28</v>
      </c>
      <c r="Q4984" t="s">
        <v>34233</v>
      </c>
      <c r="R4984" t="s">
        <v>34233</v>
      </c>
      <c r="S4984" t="s">
        <v>33797</v>
      </c>
      <c r="T4984" t="s">
        <v>34349</v>
      </c>
      <c r="AD4984" t="str">
        <f t="shared" si="762"/>
        <v/>
      </c>
      <c r="AE4984" t="str">
        <f t="shared" si="765"/>
        <v/>
      </c>
      <c r="AF4984" t="str">
        <f t="shared" si="760"/>
        <v/>
      </c>
      <c r="AG4984" s="17">
        <v>1</v>
      </c>
      <c r="AH4984">
        <f t="shared" si="768"/>
        <v>2.8</v>
      </c>
      <c r="AI4984">
        <v>0.14499999999999999</v>
      </c>
      <c r="AJ4984">
        <f t="shared" si="764"/>
        <v>0.40599999999999997</v>
      </c>
      <c r="AK4984" t="str">
        <f t="shared" si="769"/>
        <v/>
      </c>
      <c r="AL4984" t="str">
        <f t="shared" si="766"/>
        <v/>
      </c>
    </row>
    <row r="4985" spans="1:39" x14ac:dyDescent="0.2">
      <c r="A4985" t="s">
        <v>6158</v>
      </c>
      <c r="B4985" t="s">
        <v>65</v>
      </c>
      <c r="C4985" t="s">
        <v>6159</v>
      </c>
      <c r="D4985" s="1">
        <v>36171</v>
      </c>
      <c r="E4985" s="1">
        <v>43456</v>
      </c>
      <c r="F4985" t="s">
        <v>19</v>
      </c>
      <c r="I4985">
        <v>100</v>
      </c>
      <c r="J4985">
        <v>0</v>
      </c>
      <c r="K4985">
        <v>0</v>
      </c>
      <c r="L4985">
        <v>1218</v>
      </c>
      <c r="M4985">
        <v>1218</v>
      </c>
      <c r="N4985" t="s">
        <v>20</v>
      </c>
      <c r="O4985" t="s">
        <v>6160</v>
      </c>
      <c r="P4985" t="s">
        <v>28</v>
      </c>
      <c r="Q4985" t="s">
        <v>34233</v>
      </c>
      <c r="R4985" t="s">
        <v>34233</v>
      </c>
      <c r="S4985" t="s">
        <v>32628</v>
      </c>
      <c r="T4985" t="s">
        <v>34349</v>
      </c>
      <c r="U4985" t="s">
        <v>32634</v>
      </c>
      <c r="V4985" t="s">
        <v>32696</v>
      </c>
      <c r="W4985">
        <v>243</v>
      </c>
      <c r="Y4985">
        <v>1</v>
      </c>
      <c r="AA4985">
        <v>8.5</v>
      </c>
      <c r="AC4985">
        <v>1</v>
      </c>
      <c r="AD4985" t="str">
        <f t="shared" si="762"/>
        <v/>
      </c>
      <c r="AE4985" t="str">
        <f t="shared" si="765"/>
        <v/>
      </c>
      <c r="AF4985" t="str">
        <f t="shared" si="760"/>
        <v/>
      </c>
      <c r="AG4985">
        <f>IF((S4985&lt;&gt;"tühi")*(AC4985&lt;&gt;""),AC4985,"")</f>
        <v>1</v>
      </c>
      <c r="AH4985">
        <f t="shared" si="768"/>
        <v>2.8</v>
      </c>
      <c r="AI4985">
        <v>0.14499999999999999</v>
      </c>
      <c r="AJ4985">
        <f t="shared" si="764"/>
        <v>0.40599999999999997</v>
      </c>
      <c r="AK4985" t="str">
        <f t="shared" si="769"/>
        <v/>
      </c>
      <c r="AL4985" t="str">
        <f t="shared" si="766"/>
        <v/>
      </c>
    </row>
    <row r="4986" spans="1:39" x14ac:dyDescent="0.2">
      <c r="A4986" t="s">
        <v>8953</v>
      </c>
      <c r="B4986" t="s">
        <v>65</v>
      </c>
      <c r="C4986" t="s">
        <v>8954</v>
      </c>
      <c r="D4986" s="1">
        <v>36243</v>
      </c>
      <c r="E4986" s="1">
        <v>43456</v>
      </c>
      <c r="F4986" t="s">
        <v>19</v>
      </c>
      <c r="I4986">
        <v>100</v>
      </c>
      <c r="J4986">
        <v>0</v>
      </c>
      <c r="K4986">
        <v>0</v>
      </c>
      <c r="L4986">
        <v>921</v>
      </c>
      <c r="M4986">
        <v>921</v>
      </c>
      <c r="N4986" t="s">
        <v>20</v>
      </c>
      <c r="O4986" t="s">
        <v>8955</v>
      </c>
      <c r="P4986" t="s">
        <v>28</v>
      </c>
      <c r="Q4986" t="s">
        <v>34233</v>
      </c>
      <c r="R4986" t="s">
        <v>34233</v>
      </c>
      <c r="S4986" t="s">
        <v>32628</v>
      </c>
      <c r="T4986" t="s">
        <v>34349</v>
      </c>
      <c r="AD4986" t="str">
        <f t="shared" si="762"/>
        <v/>
      </c>
      <c r="AE4986" t="str">
        <f t="shared" si="765"/>
        <v/>
      </c>
      <c r="AF4986" t="str">
        <f t="shared" si="760"/>
        <v/>
      </c>
      <c r="AG4986" s="17">
        <v>1</v>
      </c>
      <c r="AH4986">
        <f t="shared" si="768"/>
        <v>2.8</v>
      </c>
      <c r="AI4986">
        <v>0.14499999999999999</v>
      </c>
      <c r="AJ4986">
        <f t="shared" si="764"/>
        <v>0.40599999999999997</v>
      </c>
      <c r="AK4986" t="str">
        <f t="shared" si="769"/>
        <v/>
      </c>
      <c r="AL4986" t="str">
        <f t="shared" si="766"/>
        <v/>
      </c>
    </row>
    <row r="4987" spans="1:39" x14ac:dyDescent="0.2">
      <c r="A4987" t="s">
        <v>9274</v>
      </c>
      <c r="B4987" t="s">
        <v>65</v>
      </c>
      <c r="C4987" t="s">
        <v>9275</v>
      </c>
      <c r="D4987" s="1">
        <v>36311</v>
      </c>
      <c r="E4987" s="1">
        <v>43456</v>
      </c>
      <c r="F4987" t="s">
        <v>19</v>
      </c>
      <c r="I4987">
        <v>100</v>
      </c>
      <c r="J4987">
        <v>0</v>
      </c>
      <c r="K4987">
        <v>0</v>
      </c>
      <c r="L4987">
        <v>1134</v>
      </c>
      <c r="M4987">
        <v>1134</v>
      </c>
      <c r="N4987" t="s">
        <v>20</v>
      </c>
      <c r="O4987" t="s">
        <v>9276</v>
      </c>
      <c r="P4987" t="s">
        <v>28</v>
      </c>
      <c r="Q4987" t="s">
        <v>34233</v>
      </c>
      <c r="R4987" t="s">
        <v>34233</v>
      </c>
      <c r="S4987" t="s">
        <v>32628</v>
      </c>
      <c r="T4987" t="s">
        <v>34357</v>
      </c>
      <c r="AD4987" t="str">
        <f t="shared" si="762"/>
        <v/>
      </c>
      <c r="AE4987" t="str">
        <f t="shared" si="765"/>
        <v/>
      </c>
      <c r="AF4987" t="str">
        <f t="shared" si="760"/>
        <v/>
      </c>
      <c r="AG4987" s="17">
        <v>1</v>
      </c>
      <c r="AH4987">
        <f t="shared" si="768"/>
        <v>2.8</v>
      </c>
      <c r="AI4987">
        <v>0.14499999999999999</v>
      </c>
      <c r="AJ4987">
        <f t="shared" si="764"/>
        <v>0.40599999999999997</v>
      </c>
      <c r="AK4987" t="str">
        <f t="shared" si="769"/>
        <v/>
      </c>
      <c r="AL4987" t="str">
        <f t="shared" si="766"/>
        <v/>
      </c>
    </row>
    <row r="4988" spans="1:39" x14ac:dyDescent="0.2">
      <c r="A4988" t="s">
        <v>10718</v>
      </c>
      <c r="B4988" t="s">
        <v>65</v>
      </c>
      <c r="C4988" t="s">
        <v>10719</v>
      </c>
      <c r="D4988" s="1">
        <v>36494</v>
      </c>
      <c r="E4988" s="1">
        <v>43456</v>
      </c>
      <c r="F4988" t="s">
        <v>19</v>
      </c>
      <c r="I4988">
        <v>100</v>
      </c>
      <c r="J4988">
        <v>0</v>
      </c>
      <c r="K4988">
        <v>0</v>
      </c>
      <c r="L4988">
        <v>1073</v>
      </c>
      <c r="M4988">
        <v>1073</v>
      </c>
      <c r="N4988" t="s">
        <v>20</v>
      </c>
      <c r="O4988" t="s">
        <v>10720</v>
      </c>
      <c r="P4988" t="s">
        <v>28</v>
      </c>
      <c r="Q4988" t="s">
        <v>34233</v>
      </c>
      <c r="R4988" t="s">
        <v>34233</v>
      </c>
      <c r="S4988" t="s">
        <v>33800</v>
      </c>
      <c r="T4988" t="s">
        <v>34349</v>
      </c>
      <c r="AD4988" t="str">
        <f t="shared" si="762"/>
        <v/>
      </c>
      <c r="AE4988" t="str">
        <f t="shared" si="765"/>
        <v/>
      </c>
      <c r="AF4988" t="str">
        <f t="shared" si="760"/>
        <v/>
      </c>
      <c r="AG4988" s="17">
        <v>1</v>
      </c>
      <c r="AH4988">
        <f t="shared" si="768"/>
        <v>2.8</v>
      </c>
      <c r="AI4988">
        <v>0.14499999999999999</v>
      </c>
      <c r="AJ4988">
        <f t="shared" si="764"/>
        <v>0.40599999999999997</v>
      </c>
      <c r="AK4988" t="str">
        <f t="shared" si="769"/>
        <v/>
      </c>
      <c r="AL4988" t="str">
        <f t="shared" si="766"/>
        <v/>
      </c>
    </row>
    <row r="4989" spans="1:39" x14ac:dyDescent="0.2">
      <c r="A4989" t="s">
        <v>26626</v>
      </c>
      <c r="B4989" t="s">
        <v>65</v>
      </c>
      <c r="C4989" t="s">
        <v>26627</v>
      </c>
      <c r="D4989" s="1">
        <v>41401</v>
      </c>
      <c r="E4989" s="1">
        <v>43951</v>
      </c>
      <c r="F4989" t="s">
        <v>26</v>
      </c>
      <c r="I4989">
        <v>100</v>
      </c>
      <c r="J4989">
        <v>0</v>
      </c>
      <c r="K4989">
        <v>0</v>
      </c>
      <c r="L4989">
        <v>860</v>
      </c>
      <c r="M4989">
        <v>860</v>
      </c>
      <c r="N4989" t="s">
        <v>20</v>
      </c>
      <c r="O4989" t="s">
        <v>26628</v>
      </c>
      <c r="P4989" t="s">
        <v>44</v>
      </c>
      <c r="Q4989" t="s">
        <v>34233</v>
      </c>
      <c r="R4989" t="s">
        <v>34233</v>
      </c>
      <c r="S4989" t="s">
        <v>34233</v>
      </c>
      <c r="T4989" t="s">
        <v>34233</v>
      </c>
      <c r="AD4989" t="str">
        <f t="shared" si="762"/>
        <v/>
      </c>
      <c r="AE4989" t="str">
        <f t="shared" si="765"/>
        <v/>
      </c>
      <c r="AF4989" t="str">
        <f t="shared" si="760"/>
        <v/>
      </c>
      <c r="AG4989" t="str">
        <f>IF((S4989&lt;&gt;"tühi")*(AC4989&lt;&gt;""),AC4989,"")</f>
        <v/>
      </c>
      <c r="AH4989" t="str">
        <f t="shared" si="768"/>
        <v/>
      </c>
      <c r="AI4989">
        <v>0.14499999999999999</v>
      </c>
      <c r="AJ4989" t="str">
        <f t="shared" si="764"/>
        <v/>
      </c>
      <c r="AK4989" t="str">
        <f t="shared" si="769"/>
        <v/>
      </c>
      <c r="AL4989" t="str">
        <f t="shared" si="766"/>
        <v/>
      </c>
    </row>
    <row r="4990" spans="1:39" x14ac:dyDescent="0.2">
      <c r="A4990" t="s">
        <v>6035</v>
      </c>
      <c r="B4990" t="s">
        <v>65</v>
      </c>
      <c r="C4990" t="s">
        <v>6036</v>
      </c>
      <c r="D4990" s="1">
        <v>36171</v>
      </c>
      <c r="E4990" s="1">
        <v>44343</v>
      </c>
      <c r="F4990" t="s">
        <v>19</v>
      </c>
      <c r="I4990">
        <v>100</v>
      </c>
      <c r="J4990">
        <v>0</v>
      </c>
      <c r="K4990">
        <v>0</v>
      </c>
      <c r="L4990">
        <v>1430</v>
      </c>
      <c r="M4990">
        <v>1430</v>
      </c>
      <c r="N4990" t="s">
        <v>20</v>
      </c>
      <c r="O4990" t="s">
        <v>6037</v>
      </c>
      <c r="P4990" t="s">
        <v>28</v>
      </c>
      <c r="Q4990" t="s">
        <v>34233</v>
      </c>
      <c r="R4990" t="s">
        <v>34233</v>
      </c>
      <c r="S4990" t="s">
        <v>32628</v>
      </c>
      <c r="T4990" t="s">
        <v>34357</v>
      </c>
      <c r="AD4990" t="str">
        <f t="shared" si="762"/>
        <v/>
      </c>
      <c r="AE4990" t="str">
        <f t="shared" si="765"/>
        <v/>
      </c>
      <c r="AF4990" t="str">
        <f t="shared" si="760"/>
        <v/>
      </c>
      <c r="AG4990" s="17">
        <v>1</v>
      </c>
      <c r="AH4990">
        <f t="shared" si="768"/>
        <v>2.8</v>
      </c>
      <c r="AI4990">
        <v>0.14499999999999999</v>
      </c>
      <c r="AJ4990">
        <f t="shared" si="764"/>
        <v>0.40599999999999997</v>
      </c>
      <c r="AK4990" t="str">
        <f t="shared" si="769"/>
        <v/>
      </c>
      <c r="AL4990" t="str">
        <f t="shared" si="766"/>
        <v/>
      </c>
    </row>
    <row r="4991" spans="1:39" x14ac:dyDescent="0.2">
      <c r="A4991" t="s">
        <v>26883</v>
      </c>
      <c r="B4991" t="s">
        <v>65</v>
      </c>
      <c r="C4991" t="s">
        <v>26884</v>
      </c>
      <c r="D4991" s="1">
        <v>41513</v>
      </c>
      <c r="E4991" s="1">
        <v>44546</v>
      </c>
      <c r="F4991" t="s">
        <v>26</v>
      </c>
      <c r="I4991">
        <v>100</v>
      </c>
      <c r="J4991">
        <v>0</v>
      </c>
      <c r="K4991">
        <v>0</v>
      </c>
      <c r="L4991">
        <v>999</v>
      </c>
      <c r="M4991">
        <v>999</v>
      </c>
      <c r="N4991" t="s">
        <v>20</v>
      </c>
      <c r="O4991" t="s">
        <v>26885</v>
      </c>
      <c r="P4991" t="s">
        <v>44</v>
      </c>
      <c r="Q4991" t="s">
        <v>34233</v>
      </c>
      <c r="R4991" t="s">
        <v>34233</v>
      </c>
      <c r="S4991" t="s">
        <v>34233</v>
      </c>
      <c r="T4991" t="s">
        <v>34233</v>
      </c>
      <c r="AD4991" t="str">
        <f t="shared" si="762"/>
        <v/>
      </c>
      <c r="AE4991" t="str">
        <f t="shared" si="765"/>
        <v/>
      </c>
      <c r="AF4991" t="str">
        <f t="shared" si="760"/>
        <v/>
      </c>
      <c r="AG4991" t="str">
        <f>IF((S4991&lt;&gt;"tühi")*(AC4991&lt;&gt;""),AC4991,"")</f>
        <v/>
      </c>
      <c r="AH4991" t="str">
        <f t="shared" si="768"/>
        <v/>
      </c>
      <c r="AI4991">
        <v>0.14499999999999999</v>
      </c>
      <c r="AJ4991" t="str">
        <f t="shared" si="764"/>
        <v/>
      </c>
      <c r="AK4991" t="str">
        <f t="shared" si="769"/>
        <v/>
      </c>
      <c r="AL4991" t="str">
        <f t="shared" si="766"/>
        <v/>
      </c>
    </row>
    <row r="4992" spans="1:39" x14ac:dyDescent="0.2">
      <c r="A4992" t="s">
        <v>10894</v>
      </c>
      <c r="B4992" t="s">
        <v>65</v>
      </c>
      <c r="C4992" t="s">
        <v>10895</v>
      </c>
      <c r="D4992" s="1">
        <v>36468</v>
      </c>
      <c r="E4992" s="1">
        <v>44546</v>
      </c>
      <c r="F4992" t="s">
        <v>19</v>
      </c>
      <c r="I4992">
        <v>100</v>
      </c>
      <c r="J4992">
        <v>0</v>
      </c>
      <c r="K4992">
        <v>0</v>
      </c>
      <c r="L4992">
        <v>2611</v>
      </c>
      <c r="M4992">
        <v>2611</v>
      </c>
      <c r="N4992" t="s">
        <v>20</v>
      </c>
      <c r="O4992" t="s">
        <v>10896</v>
      </c>
      <c r="P4992" t="s">
        <v>28</v>
      </c>
      <c r="Q4992" t="s">
        <v>34233</v>
      </c>
      <c r="R4992" t="s">
        <v>34233</v>
      </c>
      <c r="S4992" t="s">
        <v>33797</v>
      </c>
      <c r="T4992" t="s">
        <v>34349</v>
      </c>
      <c r="V4992" t="s">
        <v>33116</v>
      </c>
      <c r="AD4992" t="str">
        <f t="shared" si="762"/>
        <v/>
      </c>
      <c r="AE4992" t="str">
        <f t="shared" si="765"/>
        <v/>
      </c>
      <c r="AF4992" t="str">
        <f t="shared" ref="AF4992:AF5055" si="770">IF((S4992&lt;&gt;"tühi")*(F4992&lt;&gt;"Elamumaa")*(G4992&lt;&gt;"Elamumaa")*(H4992&lt;&gt;"Elamumaa"),IF(Z4992=0,"",Z4992),"")</f>
        <v/>
      </c>
      <c r="AG4992" s="17">
        <v>1</v>
      </c>
      <c r="AH4992">
        <f t="shared" si="768"/>
        <v>2.8</v>
      </c>
      <c r="AI4992">
        <v>0.14499999999999999</v>
      </c>
      <c r="AJ4992">
        <f t="shared" si="764"/>
        <v>0.40599999999999997</v>
      </c>
      <c r="AK4992" t="str">
        <f t="shared" si="769"/>
        <v/>
      </c>
      <c r="AL4992" t="str">
        <f t="shared" si="766"/>
        <v/>
      </c>
      <c r="AM4992" t="s">
        <v>33852</v>
      </c>
    </row>
    <row r="4993" spans="1:39" x14ac:dyDescent="0.2">
      <c r="A4993" t="s">
        <v>2001</v>
      </c>
      <c r="B4993" t="s">
        <v>65</v>
      </c>
      <c r="C4993" t="s">
        <v>2002</v>
      </c>
      <c r="D4993" s="1">
        <v>35696</v>
      </c>
      <c r="E4993" s="1">
        <v>44546</v>
      </c>
      <c r="F4993" t="s">
        <v>19</v>
      </c>
      <c r="I4993">
        <v>100</v>
      </c>
      <c r="J4993">
        <v>0</v>
      </c>
      <c r="K4993">
        <v>0</v>
      </c>
      <c r="L4993">
        <v>1275</v>
      </c>
      <c r="M4993">
        <v>1275</v>
      </c>
      <c r="N4993" t="s">
        <v>20</v>
      </c>
      <c r="O4993" t="s">
        <v>2003</v>
      </c>
      <c r="P4993" t="s">
        <v>28</v>
      </c>
      <c r="Q4993" t="s">
        <v>34233</v>
      </c>
      <c r="R4993" t="s">
        <v>34233</v>
      </c>
      <c r="S4993" t="s">
        <v>33797</v>
      </c>
      <c r="T4993" t="s">
        <v>34349</v>
      </c>
      <c r="AD4993" t="str">
        <f t="shared" si="762"/>
        <v/>
      </c>
      <c r="AE4993" t="str">
        <f t="shared" si="765"/>
        <v/>
      </c>
      <c r="AF4993" t="str">
        <f t="shared" si="770"/>
        <v/>
      </c>
      <c r="AG4993" s="17">
        <v>1</v>
      </c>
      <c r="AH4993">
        <f t="shared" si="768"/>
        <v>2.8</v>
      </c>
      <c r="AI4993">
        <v>0.14499999999999999</v>
      </c>
      <c r="AJ4993">
        <f t="shared" si="764"/>
        <v>0.40599999999999997</v>
      </c>
      <c r="AK4993" t="str">
        <f t="shared" si="769"/>
        <v/>
      </c>
      <c r="AL4993" t="str">
        <f t="shared" si="766"/>
        <v/>
      </c>
    </row>
    <row r="4994" spans="1:39" x14ac:dyDescent="0.2">
      <c r="A4994" t="s">
        <v>9001</v>
      </c>
      <c r="B4994" t="s">
        <v>65</v>
      </c>
      <c r="C4994" t="s">
        <v>9002</v>
      </c>
      <c r="D4994" s="1">
        <v>36243</v>
      </c>
      <c r="E4994" s="1">
        <v>43456</v>
      </c>
      <c r="F4994" t="s">
        <v>19</v>
      </c>
      <c r="I4994">
        <v>100</v>
      </c>
      <c r="J4994">
        <v>0</v>
      </c>
      <c r="K4994">
        <v>0</v>
      </c>
      <c r="L4994">
        <v>1024</v>
      </c>
      <c r="M4994">
        <v>1024</v>
      </c>
      <c r="N4994" t="s">
        <v>20</v>
      </c>
      <c r="O4994" t="s">
        <v>9003</v>
      </c>
      <c r="P4994" t="s">
        <v>28</v>
      </c>
      <c r="Q4994" t="s">
        <v>34233</v>
      </c>
      <c r="R4994" t="s">
        <v>34233</v>
      </c>
      <c r="S4994" t="s">
        <v>32628</v>
      </c>
      <c r="T4994" t="s">
        <v>34349</v>
      </c>
      <c r="AD4994" t="str">
        <f t="shared" si="762"/>
        <v/>
      </c>
      <c r="AE4994" t="str">
        <f t="shared" si="765"/>
        <v/>
      </c>
      <c r="AF4994" t="str">
        <f t="shared" si="770"/>
        <v/>
      </c>
      <c r="AG4994" s="17">
        <v>1</v>
      </c>
      <c r="AH4994">
        <f t="shared" si="768"/>
        <v>2.8</v>
      </c>
      <c r="AI4994">
        <v>0.14499999999999999</v>
      </c>
      <c r="AJ4994">
        <f t="shared" si="764"/>
        <v>0.40599999999999997</v>
      </c>
      <c r="AK4994" t="str">
        <f t="shared" si="769"/>
        <v/>
      </c>
      <c r="AL4994" t="str">
        <f t="shared" si="766"/>
        <v/>
      </c>
    </row>
    <row r="4995" spans="1:39" x14ac:dyDescent="0.2">
      <c r="A4995" t="s">
        <v>905</v>
      </c>
      <c r="B4995" t="s">
        <v>65</v>
      </c>
      <c r="C4995" t="s">
        <v>906</v>
      </c>
      <c r="D4995" s="1">
        <v>35180</v>
      </c>
      <c r="E4995" s="1">
        <v>43456</v>
      </c>
      <c r="F4995" t="s">
        <v>19</v>
      </c>
      <c r="I4995">
        <v>100</v>
      </c>
      <c r="J4995">
        <v>0</v>
      </c>
      <c r="K4995">
        <v>0</v>
      </c>
      <c r="L4995">
        <v>1078</v>
      </c>
      <c r="M4995">
        <v>1078</v>
      </c>
      <c r="N4995" t="s">
        <v>20</v>
      </c>
      <c r="O4995" t="s">
        <v>907</v>
      </c>
      <c r="P4995" t="s">
        <v>28</v>
      </c>
      <c r="Q4995" t="s">
        <v>34233</v>
      </c>
      <c r="R4995" t="s">
        <v>34233</v>
      </c>
      <c r="S4995" t="s">
        <v>32628</v>
      </c>
      <c r="T4995" t="s">
        <v>34354</v>
      </c>
      <c r="AD4995" t="str">
        <f t="shared" si="762"/>
        <v/>
      </c>
      <c r="AE4995" t="str">
        <f t="shared" si="765"/>
        <v/>
      </c>
      <c r="AF4995" t="str">
        <f t="shared" si="770"/>
        <v/>
      </c>
      <c r="AG4995" s="17">
        <v>1</v>
      </c>
      <c r="AH4995">
        <f t="shared" si="768"/>
        <v>2.8</v>
      </c>
      <c r="AI4995">
        <v>0.14499999999999999</v>
      </c>
      <c r="AJ4995">
        <f t="shared" si="764"/>
        <v>0.40599999999999997</v>
      </c>
      <c r="AK4995" t="str">
        <f t="shared" si="769"/>
        <v/>
      </c>
      <c r="AL4995" t="str">
        <f t="shared" si="766"/>
        <v/>
      </c>
    </row>
    <row r="4996" spans="1:39" x14ac:dyDescent="0.2">
      <c r="A4996" t="s">
        <v>9743</v>
      </c>
      <c r="B4996" t="s">
        <v>65</v>
      </c>
      <c r="C4996" t="s">
        <v>9744</v>
      </c>
      <c r="D4996" s="1">
        <v>36419</v>
      </c>
      <c r="E4996" s="1">
        <v>43456</v>
      </c>
      <c r="F4996" t="s">
        <v>19</v>
      </c>
      <c r="I4996">
        <v>100</v>
      </c>
      <c r="J4996">
        <v>0</v>
      </c>
      <c r="K4996">
        <v>0</v>
      </c>
      <c r="L4996">
        <v>909</v>
      </c>
      <c r="M4996">
        <v>909</v>
      </c>
      <c r="N4996" t="s">
        <v>20</v>
      </c>
      <c r="O4996" t="s">
        <v>9745</v>
      </c>
      <c r="P4996" t="s">
        <v>28</v>
      </c>
      <c r="Q4996" t="s">
        <v>34233</v>
      </c>
      <c r="R4996" t="s">
        <v>34233</v>
      </c>
      <c r="S4996" t="s">
        <v>32628</v>
      </c>
      <c r="T4996" t="s">
        <v>34349</v>
      </c>
      <c r="AD4996" t="str">
        <f t="shared" si="762"/>
        <v/>
      </c>
      <c r="AE4996" t="str">
        <f t="shared" si="765"/>
        <v/>
      </c>
      <c r="AF4996" t="str">
        <f t="shared" si="770"/>
        <v/>
      </c>
      <c r="AG4996" s="17">
        <v>1</v>
      </c>
      <c r="AH4996">
        <f t="shared" si="768"/>
        <v>2.8</v>
      </c>
      <c r="AI4996">
        <v>0.14499999999999999</v>
      </c>
      <c r="AJ4996">
        <f t="shared" si="764"/>
        <v>0.40599999999999997</v>
      </c>
      <c r="AK4996" t="str">
        <f t="shared" si="769"/>
        <v/>
      </c>
      <c r="AL4996" t="str">
        <f t="shared" si="766"/>
        <v/>
      </c>
    </row>
    <row r="4997" spans="1:39" x14ac:dyDescent="0.2">
      <c r="A4997" t="s">
        <v>9040</v>
      </c>
      <c r="B4997" t="s">
        <v>65</v>
      </c>
      <c r="C4997" t="s">
        <v>9041</v>
      </c>
      <c r="D4997" s="1">
        <v>36243</v>
      </c>
      <c r="E4997" s="1">
        <v>43456</v>
      </c>
      <c r="F4997" t="s">
        <v>19</v>
      </c>
      <c r="I4997">
        <v>100</v>
      </c>
      <c r="J4997">
        <v>0</v>
      </c>
      <c r="K4997">
        <v>0</v>
      </c>
      <c r="L4997">
        <v>1083</v>
      </c>
      <c r="M4997">
        <v>1083</v>
      </c>
      <c r="N4997" t="s">
        <v>20</v>
      </c>
      <c r="O4997" t="s">
        <v>9042</v>
      </c>
      <c r="P4997" t="s">
        <v>28</v>
      </c>
      <c r="Q4997" t="s">
        <v>34233</v>
      </c>
      <c r="R4997" t="s">
        <v>34233</v>
      </c>
      <c r="S4997" t="s">
        <v>32628</v>
      </c>
      <c r="T4997" t="s">
        <v>34349</v>
      </c>
      <c r="AD4997" t="str">
        <f t="shared" si="762"/>
        <v/>
      </c>
      <c r="AE4997" t="str">
        <f t="shared" si="765"/>
        <v/>
      </c>
      <c r="AF4997" t="str">
        <f t="shared" si="770"/>
        <v/>
      </c>
      <c r="AG4997" s="17">
        <v>1</v>
      </c>
      <c r="AH4997">
        <f t="shared" si="768"/>
        <v>2.8</v>
      </c>
      <c r="AI4997">
        <v>0.14499999999999999</v>
      </c>
      <c r="AJ4997">
        <f t="shared" si="764"/>
        <v>0.40599999999999997</v>
      </c>
      <c r="AK4997" t="str">
        <f t="shared" si="769"/>
        <v/>
      </c>
      <c r="AL4997" t="str">
        <f t="shared" si="766"/>
        <v/>
      </c>
    </row>
    <row r="4998" spans="1:39" x14ac:dyDescent="0.2">
      <c r="A4998" t="s">
        <v>983</v>
      </c>
      <c r="B4998" t="s">
        <v>65</v>
      </c>
      <c r="C4998" t="s">
        <v>984</v>
      </c>
      <c r="D4998" s="1">
        <v>35178</v>
      </c>
      <c r="E4998" s="1">
        <v>43456</v>
      </c>
      <c r="F4998" t="s">
        <v>19</v>
      </c>
      <c r="I4998">
        <v>100</v>
      </c>
      <c r="J4998">
        <v>0</v>
      </c>
      <c r="K4998">
        <v>0</v>
      </c>
      <c r="L4998">
        <v>852</v>
      </c>
      <c r="M4998">
        <v>852</v>
      </c>
      <c r="N4998" t="s">
        <v>20</v>
      </c>
      <c r="O4998" t="s">
        <v>985</v>
      </c>
      <c r="P4998" t="s">
        <v>28</v>
      </c>
      <c r="Q4998" t="s">
        <v>34233</v>
      </c>
      <c r="R4998" t="s">
        <v>34233</v>
      </c>
      <c r="S4998" t="s">
        <v>33800</v>
      </c>
      <c r="T4998" t="s">
        <v>34349</v>
      </c>
      <c r="AD4998" t="str">
        <f t="shared" ref="AD4998:AD5061" si="771">IF((S4998="tühi")*(F4998&lt;&gt;"Elamumaa")*(G4998&lt;&gt;"Elamumaa")*(H4998&lt;&gt;"Elamumaa"),IF(Z4998=0,"",Z4998),"")</f>
        <v/>
      </c>
      <c r="AE4998" t="str">
        <f t="shared" si="765"/>
        <v/>
      </c>
      <c r="AF4998" t="str">
        <f t="shared" si="770"/>
        <v/>
      </c>
      <c r="AG4998" s="17">
        <v>1</v>
      </c>
      <c r="AH4998">
        <f t="shared" si="768"/>
        <v>2.8</v>
      </c>
      <c r="AI4998">
        <v>0.14499999999999999</v>
      </c>
      <c r="AJ4998">
        <f t="shared" si="764"/>
        <v>0.40599999999999997</v>
      </c>
      <c r="AK4998" t="str">
        <f t="shared" si="769"/>
        <v/>
      </c>
      <c r="AL4998" t="str">
        <f t="shared" si="766"/>
        <v/>
      </c>
    </row>
    <row r="4999" spans="1:39" x14ac:dyDescent="0.2">
      <c r="A4999" t="s">
        <v>9004</v>
      </c>
      <c r="B4999" t="s">
        <v>65</v>
      </c>
      <c r="C4999" t="s">
        <v>9005</v>
      </c>
      <c r="D4999" s="1">
        <v>36243</v>
      </c>
      <c r="E4999" s="1">
        <v>43456</v>
      </c>
      <c r="F4999" t="s">
        <v>19</v>
      </c>
      <c r="I4999">
        <v>100</v>
      </c>
      <c r="J4999">
        <v>0</v>
      </c>
      <c r="K4999">
        <v>0</v>
      </c>
      <c r="L4999">
        <v>1464</v>
      </c>
      <c r="M4999">
        <v>1464</v>
      </c>
      <c r="N4999" t="s">
        <v>20</v>
      </c>
      <c r="O4999" t="s">
        <v>9006</v>
      </c>
      <c r="P4999" t="s">
        <v>28</v>
      </c>
      <c r="Q4999" t="s">
        <v>34233</v>
      </c>
      <c r="R4999" t="s">
        <v>34233</v>
      </c>
      <c r="S4999" t="s">
        <v>32628</v>
      </c>
      <c r="T4999" t="s">
        <v>34349</v>
      </c>
      <c r="AD4999" t="str">
        <f t="shared" si="771"/>
        <v/>
      </c>
      <c r="AE4999" t="str">
        <f t="shared" si="765"/>
        <v/>
      </c>
      <c r="AF4999" t="str">
        <f t="shared" si="770"/>
        <v/>
      </c>
      <c r="AG4999" s="17">
        <v>1</v>
      </c>
      <c r="AH4999">
        <f t="shared" si="768"/>
        <v>2.8</v>
      </c>
      <c r="AI4999">
        <v>0.14499999999999999</v>
      </c>
      <c r="AJ4999">
        <f t="shared" si="764"/>
        <v>0.40599999999999997</v>
      </c>
      <c r="AK4999" t="str">
        <f t="shared" si="769"/>
        <v/>
      </c>
      <c r="AL4999" t="str">
        <f t="shared" si="766"/>
        <v/>
      </c>
    </row>
    <row r="5000" spans="1:39" x14ac:dyDescent="0.2">
      <c r="A5000" t="s">
        <v>9007</v>
      </c>
      <c r="B5000" t="s">
        <v>65</v>
      </c>
      <c r="C5000" t="s">
        <v>9008</v>
      </c>
      <c r="D5000" s="1">
        <v>36243</v>
      </c>
      <c r="E5000" s="1">
        <v>43456</v>
      </c>
      <c r="F5000" t="s">
        <v>19</v>
      </c>
      <c r="I5000">
        <v>100</v>
      </c>
      <c r="J5000">
        <v>0</v>
      </c>
      <c r="K5000">
        <v>0</v>
      </c>
      <c r="L5000">
        <v>1311</v>
      </c>
      <c r="M5000">
        <v>1311</v>
      </c>
      <c r="N5000" t="s">
        <v>20</v>
      </c>
      <c r="O5000" t="s">
        <v>9009</v>
      </c>
      <c r="P5000" t="s">
        <v>28</v>
      </c>
      <c r="Q5000" t="s">
        <v>34233</v>
      </c>
      <c r="R5000" t="s">
        <v>34233</v>
      </c>
      <c r="S5000" t="s">
        <v>33797</v>
      </c>
      <c r="T5000" t="s">
        <v>34349</v>
      </c>
      <c r="AD5000" t="str">
        <f t="shared" si="771"/>
        <v/>
      </c>
      <c r="AE5000" t="str">
        <f t="shared" si="765"/>
        <v/>
      </c>
      <c r="AF5000" t="str">
        <f t="shared" si="770"/>
        <v/>
      </c>
      <c r="AG5000" s="17">
        <v>1</v>
      </c>
      <c r="AH5000">
        <f t="shared" si="768"/>
        <v>2.8</v>
      </c>
      <c r="AI5000">
        <v>0.14499999999999999</v>
      </c>
      <c r="AJ5000">
        <f t="shared" si="764"/>
        <v>0.40599999999999997</v>
      </c>
      <c r="AK5000" t="str">
        <f t="shared" si="769"/>
        <v/>
      </c>
      <c r="AL5000" t="str">
        <f t="shared" si="766"/>
        <v/>
      </c>
    </row>
    <row r="5001" spans="1:39" x14ac:dyDescent="0.2">
      <c r="A5001" t="s">
        <v>24373</v>
      </c>
      <c r="B5001" t="s">
        <v>65</v>
      </c>
      <c r="C5001" t="s">
        <v>24374</v>
      </c>
      <c r="D5001" s="1">
        <v>39394</v>
      </c>
      <c r="E5001" s="1">
        <v>43456</v>
      </c>
      <c r="F5001" t="s">
        <v>39</v>
      </c>
      <c r="I5001">
        <v>100</v>
      </c>
      <c r="J5001">
        <v>0</v>
      </c>
      <c r="K5001">
        <v>0</v>
      </c>
      <c r="L5001">
        <v>373</v>
      </c>
      <c r="M5001">
        <v>373</v>
      </c>
      <c r="N5001" t="s">
        <v>20</v>
      </c>
      <c r="O5001" t="s">
        <v>24375</v>
      </c>
      <c r="P5001" t="s">
        <v>28</v>
      </c>
      <c r="Q5001" t="s">
        <v>34233</v>
      </c>
      <c r="R5001" t="s">
        <v>34233</v>
      </c>
      <c r="S5001" t="s">
        <v>33942</v>
      </c>
      <c r="T5001" t="s">
        <v>34233</v>
      </c>
      <c r="V5001" t="s">
        <v>33117</v>
      </c>
      <c r="AD5001" t="str">
        <f t="shared" si="771"/>
        <v/>
      </c>
      <c r="AE5001" t="str">
        <f t="shared" si="765"/>
        <v/>
      </c>
      <c r="AF5001" t="str">
        <f t="shared" si="770"/>
        <v/>
      </c>
      <c r="AG5001" t="str">
        <f>IF((S5001&lt;&gt;"tühi")*(AC5001&lt;&gt;""),AC5001,"")</f>
        <v/>
      </c>
      <c r="AH5001" t="str">
        <f t="shared" si="768"/>
        <v/>
      </c>
      <c r="AI5001">
        <v>0.14499999999999999</v>
      </c>
      <c r="AJ5001" t="str">
        <f t="shared" si="764"/>
        <v/>
      </c>
      <c r="AK5001" t="str">
        <f t="shared" si="769"/>
        <v/>
      </c>
      <c r="AL5001" t="str">
        <f t="shared" si="766"/>
        <v/>
      </c>
      <c r="AM5001" t="s">
        <v>33852</v>
      </c>
    </row>
    <row r="5002" spans="1:39" x14ac:dyDescent="0.2">
      <c r="A5002" t="s">
        <v>25659</v>
      </c>
      <c r="B5002" t="s">
        <v>237</v>
      </c>
      <c r="C5002" t="s">
        <v>19773</v>
      </c>
      <c r="D5002" s="1">
        <v>40205</v>
      </c>
      <c r="E5002" s="1">
        <v>43951</v>
      </c>
      <c r="F5002" t="s">
        <v>26</v>
      </c>
      <c r="I5002">
        <v>100</v>
      </c>
      <c r="J5002">
        <v>0</v>
      </c>
      <c r="K5002">
        <v>0</v>
      </c>
      <c r="L5002">
        <v>4443</v>
      </c>
      <c r="M5002">
        <v>4443</v>
      </c>
      <c r="N5002" t="s">
        <v>20</v>
      </c>
      <c r="O5002" t="s">
        <v>25660</v>
      </c>
      <c r="P5002" t="s">
        <v>2356</v>
      </c>
      <c r="Q5002" t="s">
        <v>34233</v>
      </c>
      <c r="R5002" t="s">
        <v>34233</v>
      </c>
      <c r="S5002" t="s">
        <v>34233</v>
      </c>
      <c r="T5002" t="s">
        <v>34233</v>
      </c>
      <c r="AD5002" t="str">
        <f t="shared" si="771"/>
        <v/>
      </c>
      <c r="AE5002" t="str">
        <f t="shared" si="765"/>
        <v/>
      </c>
      <c r="AF5002" t="str">
        <f t="shared" si="770"/>
        <v/>
      </c>
      <c r="AG5002" t="str">
        <f>IF((S5002&lt;&gt;"tühi")*(AC5002&lt;&gt;""),AC5002,"")</f>
        <v/>
      </c>
      <c r="AH5002" t="str">
        <f t="shared" si="768"/>
        <v/>
      </c>
      <c r="AI5002">
        <v>0.14499999999999999</v>
      </c>
      <c r="AJ5002" t="str">
        <f t="shared" si="764"/>
        <v/>
      </c>
      <c r="AK5002" t="str">
        <f t="shared" si="769"/>
        <v/>
      </c>
      <c r="AL5002" t="str">
        <f t="shared" si="766"/>
        <v/>
      </c>
    </row>
    <row r="5003" spans="1:39" x14ac:dyDescent="0.2">
      <c r="A5003" t="s">
        <v>29494</v>
      </c>
      <c r="B5003" t="s">
        <v>237</v>
      </c>
      <c r="C5003" t="s">
        <v>29495</v>
      </c>
      <c r="D5003" s="1">
        <v>43481</v>
      </c>
      <c r="E5003" s="1">
        <v>43481</v>
      </c>
      <c r="F5003" t="s">
        <v>474</v>
      </c>
      <c r="I5003">
        <v>100</v>
      </c>
      <c r="J5003">
        <v>0</v>
      </c>
      <c r="K5003">
        <v>0</v>
      </c>
      <c r="L5003">
        <v>54</v>
      </c>
      <c r="M5003">
        <v>54</v>
      </c>
      <c r="N5003" t="s">
        <v>20</v>
      </c>
      <c r="O5003" t="s">
        <v>29496</v>
      </c>
      <c r="P5003" t="s">
        <v>28</v>
      </c>
      <c r="Q5003" t="s">
        <v>34233</v>
      </c>
      <c r="R5003" t="s">
        <v>34233</v>
      </c>
      <c r="S5003" t="s">
        <v>32627</v>
      </c>
      <c r="T5003" t="s">
        <v>34233</v>
      </c>
      <c r="AD5003" t="str">
        <f t="shared" si="771"/>
        <v/>
      </c>
      <c r="AE5003" t="str">
        <f t="shared" si="765"/>
        <v/>
      </c>
      <c r="AF5003" t="str">
        <f t="shared" si="770"/>
        <v/>
      </c>
      <c r="AG5003" t="str">
        <f>IF((S5003&lt;&gt;"tühi")*(AC5003&lt;&gt;""),AC5003,"")</f>
        <v/>
      </c>
      <c r="AH5003" t="str">
        <f t="shared" si="768"/>
        <v/>
      </c>
      <c r="AI5003">
        <v>0.14499999999999999</v>
      </c>
      <c r="AJ5003" t="str">
        <f t="shared" si="764"/>
        <v/>
      </c>
      <c r="AK5003" t="str">
        <f t="shared" si="769"/>
        <v/>
      </c>
      <c r="AL5003" t="str">
        <f t="shared" si="766"/>
        <v/>
      </c>
    </row>
    <row r="5004" spans="1:39" x14ac:dyDescent="0.2">
      <c r="A5004" t="s">
        <v>30332</v>
      </c>
      <c r="B5004" t="s">
        <v>237</v>
      </c>
      <c r="C5004" t="s">
        <v>30333</v>
      </c>
      <c r="D5004" s="1">
        <v>43859</v>
      </c>
      <c r="E5004" s="1">
        <v>43991</v>
      </c>
      <c r="F5004" t="s">
        <v>26</v>
      </c>
      <c r="I5004">
        <v>100</v>
      </c>
      <c r="J5004">
        <v>0</v>
      </c>
      <c r="K5004">
        <v>0</v>
      </c>
      <c r="L5004">
        <v>2624</v>
      </c>
      <c r="M5004">
        <v>2624</v>
      </c>
      <c r="N5004" t="s">
        <v>20</v>
      </c>
      <c r="O5004" t="s">
        <v>30334</v>
      </c>
      <c r="P5004" t="s">
        <v>44</v>
      </c>
      <c r="Q5004" t="s">
        <v>34233</v>
      </c>
      <c r="R5004" t="s">
        <v>34233</v>
      </c>
      <c r="S5004" t="s">
        <v>34233</v>
      </c>
      <c r="T5004" t="s">
        <v>34233</v>
      </c>
      <c r="AD5004" t="str">
        <f t="shared" si="771"/>
        <v/>
      </c>
      <c r="AE5004" t="str">
        <f t="shared" si="765"/>
        <v/>
      </c>
      <c r="AF5004" t="str">
        <f t="shared" si="770"/>
        <v/>
      </c>
      <c r="AG5004" t="str">
        <f>IF((S5004&lt;&gt;"tühi")*(AC5004&lt;&gt;""),AC5004,"")</f>
        <v/>
      </c>
      <c r="AH5004" t="str">
        <f t="shared" si="768"/>
        <v/>
      </c>
      <c r="AI5004">
        <v>0.14499999999999999</v>
      </c>
      <c r="AJ5004" t="str">
        <f t="shared" si="764"/>
        <v/>
      </c>
      <c r="AK5004" t="str">
        <f t="shared" si="769"/>
        <v/>
      </c>
      <c r="AL5004" t="str">
        <f t="shared" si="766"/>
        <v/>
      </c>
    </row>
    <row r="5005" spans="1:39" x14ac:dyDescent="0.2">
      <c r="A5005" t="s">
        <v>3111</v>
      </c>
      <c r="B5005" t="s">
        <v>237</v>
      </c>
      <c r="C5005" t="s">
        <v>3112</v>
      </c>
      <c r="D5005" s="1">
        <v>35942</v>
      </c>
      <c r="E5005" s="1">
        <v>43951</v>
      </c>
      <c r="F5005" t="s">
        <v>19</v>
      </c>
      <c r="I5005">
        <v>100</v>
      </c>
      <c r="J5005">
        <v>0</v>
      </c>
      <c r="K5005">
        <v>0</v>
      </c>
      <c r="L5005">
        <v>1457</v>
      </c>
      <c r="M5005">
        <v>1457</v>
      </c>
      <c r="N5005" t="s">
        <v>20</v>
      </c>
      <c r="O5005" t="s">
        <v>3113</v>
      </c>
      <c r="P5005" t="s">
        <v>28</v>
      </c>
      <c r="Q5005" t="s">
        <v>34233</v>
      </c>
      <c r="R5005" t="s">
        <v>34233</v>
      </c>
      <c r="S5005" t="s">
        <v>33797</v>
      </c>
      <c r="T5005" t="s">
        <v>34365</v>
      </c>
      <c r="AD5005" t="str">
        <f t="shared" si="771"/>
        <v/>
      </c>
      <c r="AE5005" t="str">
        <f t="shared" si="765"/>
        <v/>
      </c>
      <c r="AF5005" t="str">
        <f t="shared" si="770"/>
        <v/>
      </c>
      <c r="AG5005" s="17">
        <v>1</v>
      </c>
      <c r="AH5005">
        <f t="shared" si="768"/>
        <v>2.8</v>
      </c>
      <c r="AI5005">
        <v>0.14499999999999999</v>
      </c>
      <c r="AJ5005">
        <f t="shared" si="764"/>
        <v>0.40599999999999997</v>
      </c>
      <c r="AK5005" t="str">
        <f t="shared" si="769"/>
        <v/>
      </c>
      <c r="AL5005" t="str">
        <f t="shared" si="766"/>
        <v/>
      </c>
    </row>
    <row r="5006" spans="1:39" x14ac:dyDescent="0.2">
      <c r="A5006" t="s">
        <v>3770</v>
      </c>
      <c r="B5006" t="s">
        <v>237</v>
      </c>
      <c r="C5006" t="s">
        <v>3771</v>
      </c>
      <c r="D5006" s="1">
        <v>35942</v>
      </c>
      <c r="E5006" s="1">
        <v>43893</v>
      </c>
      <c r="F5006" t="s">
        <v>19</v>
      </c>
      <c r="I5006">
        <v>100</v>
      </c>
      <c r="J5006">
        <v>0</v>
      </c>
      <c r="K5006">
        <v>0</v>
      </c>
      <c r="L5006">
        <v>1074</v>
      </c>
      <c r="M5006">
        <v>1074</v>
      </c>
      <c r="N5006" t="s">
        <v>20</v>
      </c>
      <c r="O5006" t="s">
        <v>3772</v>
      </c>
      <c r="P5006" t="s">
        <v>28</v>
      </c>
      <c r="Q5006" t="s">
        <v>34233</v>
      </c>
      <c r="R5006" t="s">
        <v>34233</v>
      </c>
      <c r="S5006" t="s">
        <v>33800</v>
      </c>
      <c r="T5006" t="s">
        <v>34365</v>
      </c>
      <c r="AD5006" t="str">
        <f t="shared" si="771"/>
        <v/>
      </c>
      <c r="AE5006" t="str">
        <f t="shared" si="765"/>
        <v/>
      </c>
      <c r="AF5006" t="str">
        <f t="shared" si="770"/>
        <v/>
      </c>
      <c r="AG5006" s="17">
        <v>1</v>
      </c>
      <c r="AH5006">
        <f t="shared" si="768"/>
        <v>2.8</v>
      </c>
      <c r="AI5006">
        <v>0.14499999999999999</v>
      </c>
      <c r="AJ5006">
        <f t="shared" si="764"/>
        <v>0.40599999999999997</v>
      </c>
      <c r="AK5006" t="str">
        <f t="shared" si="769"/>
        <v/>
      </c>
      <c r="AL5006" t="str">
        <f t="shared" si="766"/>
        <v/>
      </c>
    </row>
    <row r="5007" spans="1:39" x14ac:dyDescent="0.2">
      <c r="A5007" t="s">
        <v>4043</v>
      </c>
      <c r="B5007" t="s">
        <v>237</v>
      </c>
      <c r="C5007" t="s">
        <v>4044</v>
      </c>
      <c r="D5007" s="1">
        <v>35964</v>
      </c>
      <c r="E5007" s="1">
        <v>43893</v>
      </c>
      <c r="F5007" t="s">
        <v>19</v>
      </c>
      <c r="I5007">
        <v>100</v>
      </c>
      <c r="J5007">
        <v>0</v>
      </c>
      <c r="K5007">
        <v>0</v>
      </c>
      <c r="L5007">
        <v>1152</v>
      </c>
      <c r="M5007">
        <v>1152</v>
      </c>
      <c r="N5007" t="s">
        <v>20</v>
      </c>
      <c r="O5007" t="s">
        <v>4045</v>
      </c>
      <c r="P5007" t="s">
        <v>28</v>
      </c>
      <c r="Q5007" t="s">
        <v>34233</v>
      </c>
      <c r="R5007" t="s">
        <v>34233</v>
      </c>
      <c r="S5007" t="s">
        <v>33797</v>
      </c>
      <c r="T5007" t="s">
        <v>34365</v>
      </c>
      <c r="U5007" t="s">
        <v>33118</v>
      </c>
      <c r="V5007" t="s">
        <v>32698</v>
      </c>
      <c r="W5007">
        <v>230</v>
      </c>
      <c r="Y5007" t="s">
        <v>32654</v>
      </c>
      <c r="AC5007">
        <v>1</v>
      </c>
      <c r="AD5007" t="str">
        <f t="shared" si="771"/>
        <v/>
      </c>
      <c r="AE5007" t="str">
        <f t="shared" si="765"/>
        <v/>
      </c>
      <c r="AF5007" t="str">
        <f t="shared" si="770"/>
        <v/>
      </c>
      <c r="AG5007">
        <f>IF((S5007&lt;&gt;"tühi")*(AC5007&lt;&gt;""),AC5007,"")</f>
        <v>1</v>
      </c>
      <c r="AH5007">
        <f t="shared" si="768"/>
        <v>2.8</v>
      </c>
      <c r="AI5007">
        <v>0.14499999999999999</v>
      </c>
      <c r="AJ5007">
        <f t="shared" si="764"/>
        <v>0.40599999999999997</v>
      </c>
      <c r="AK5007" t="str">
        <f t="shared" si="769"/>
        <v/>
      </c>
      <c r="AL5007" t="str">
        <f t="shared" si="766"/>
        <v/>
      </c>
      <c r="AM5007" t="s">
        <v>33999</v>
      </c>
    </row>
    <row r="5008" spans="1:39" x14ac:dyDescent="0.2">
      <c r="A5008" t="s">
        <v>17817</v>
      </c>
      <c r="B5008" t="s">
        <v>237</v>
      </c>
      <c r="C5008" t="s">
        <v>17818</v>
      </c>
      <c r="D5008" s="1">
        <v>37855</v>
      </c>
      <c r="E5008" s="1">
        <v>43456</v>
      </c>
      <c r="F5008" t="s">
        <v>19</v>
      </c>
      <c r="I5008">
        <v>100</v>
      </c>
      <c r="J5008">
        <v>0</v>
      </c>
      <c r="K5008">
        <v>0</v>
      </c>
      <c r="L5008">
        <v>1103</v>
      </c>
      <c r="M5008">
        <v>1103</v>
      </c>
      <c r="N5008" t="s">
        <v>20</v>
      </c>
      <c r="O5008" t="s">
        <v>17819</v>
      </c>
      <c r="P5008" t="s">
        <v>28</v>
      </c>
      <c r="Q5008" t="s">
        <v>34233</v>
      </c>
      <c r="R5008" t="s">
        <v>34233</v>
      </c>
      <c r="S5008" t="s">
        <v>32628</v>
      </c>
      <c r="T5008" t="s">
        <v>34365</v>
      </c>
      <c r="AD5008" t="str">
        <f t="shared" si="771"/>
        <v/>
      </c>
      <c r="AE5008" t="str">
        <f t="shared" si="765"/>
        <v/>
      </c>
      <c r="AF5008" t="str">
        <f t="shared" si="770"/>
        <v/>
      </c>
      <c r="AG5008" s="17">
        <v>1</v>
      </c>
      <c r="AH5008">
        <f t="shared" si="768"/>
        <v>2.8</v>
      </c>
      <c r="AI5008">
        <v>0.14499999999999999</v>
      </c>
      <c r="AJ5008">
        <f t="shared" ref="AJ5008:AJ5071" si="772">IF(COUNTBLANK(AH5008),"",AH5008*AI5008)</f>
        <v>0.40599999999999997</v>
      </c>
      <c r="AK5008" t="str">
        <f t="shared" si="769"/>
        <v/>
      </c>
      <c r="AL5008" t="str">
        <f t="shared" si="766"/>
        <v/>
      </c>
    </row>
    <row r="5009" spans="1:38" x14ac:dyDescent="0.2">
      <c r="A5009" t="s">
        <v>3722</v>
      </c>
      <c r="B5009" t="s">
        <v>237</v>
      </c>
      <c r="C5009" t="s">
        <v>3723</v>
      </c>
      <c r="D5009" s="1">
        <v>35942</v>
      </c>
      <c r="E5009" s="1">
        <v>43893</v>
      </c>
      <c r="F5009" t="s">
        <v>19</v>
      </c>
      <c r="I5009">
        <v>100</v>
      </c>
      <c r="J5009">
        <v>0</v>
      </c>
      <c r="K5009">
        <v>0</v>
      </c>
      <c r="L5009">
        <v>1187</v>
      </c>
      <c r="M5009">
        <v>1187</v>
      </c>
      <c r="N5009" t="s">
        <v>20</v>
      </c>
      <c r="O5009" t="s">
        <v>3724</v>
      </c>
      <c r="P5009" t="s">
        <v>28</v>
      </c>
      <c r="Q5009" t="s">
        <v>34233</v>
      </c>
      <c r="R5009" t="s">
        <v>34233</v>
      </c>
      <c r="S5009" t="s">
        <v>33797</v>
      </c>
      <c r="T5009" t="s">
        <v>34365</v>
      </c>
      <c r="AD5009" t="str">
        <f t="shared" si="771"/>
        <v/>
      </c>
      <c r="AE5009" t="str">
        <f t="shared" si="765"/>
        <v/>
      </c>
      <c r="AF5009" t="str">
        <f t="shared" si="770"/>
        <v/>
      </c>
      <c r="AG5009" s="17">
        <v>1</v>
      </c>
      <c r="AH5009">
        <f t="shared" si="768"/>
        <v>2.8</v>
      </c>
      <c r="AI5009">
        <v>0.14499999999999999</v>
      </c>
      <c r="AJ5009">
        <f t="shared" si="772"/>
        <v>0.40599999999999997</v>
      </c>
      <c r="AK5009" t="str">
        <f t="shared" si="769"/>
        <v/>
      </c>
      <c r="AL5009" t="str">
        <f t="shared" si="766"/>
        <v/>
      </c>
    </row>
    <row r="5010" spans="1:38" x14ac:dyDescent="0.2">
      <c r="A5010" t="s">
        <v>3767</v>
      </c>
      <c r="B5010" t="s">
        <v>237</v>
      </c>
      <c r="C5010" t="s">
        <v>3768</v>
      </c>
      <c r="D5010" s="1">
        <v>35942</v>
      </c>
      <c r="E5010" s="1">
        <v>43893</v>
      </c>
      <c r="F5010" t="s">
        <v>19</v>
      </c>
      <c r="I5010">
        <v>100</v>
      </c>
      <c r="J5010">
        <v>0</v>
      </c>
      <c r="K5010">
        <v>0</v>
      </c>
      <c r="L5010">
        <v>1167</v>
      </c>
      <c r="M5010">
        <v>1167</v>
      </c>
      <c r="N5010" t="s">
        <v>20</v>
      </c>
      <c r="O5010" t="s">
        <v>3769</v>
      </c>
      <c r="P5010" t="s">
        <v>28</v>
      </c>
      <c r="Q5010" t="s">
        <v>34233</v>
      </c>
      <c r="R5010" t="s">
        <v>34233</v>
      </c>
      <c r="S5010" t="s">
        <v>33797</v>
      </c>
      <c r="T5010" t="s">
        <v>34365</v>
      </c>
      <c r="AD5010" t="str">
        <f t="shared" si="771"/>
        <v/>
      </c>
      <c r="AE5010" t="str">
        <f t="shared" si="765"/>
        <v/>
      </c>
      <c r="AF5010" t="str">
        <f t="shared" si="770"/>
        <v/>
      </c>
      <c r="AG5010" s="17">
        <v>1</v>
      </c>
      <c r="AH5010">
        <f t="shared" si="768"/>
        <v>2.8</v>
      </c>
      <c r="AI5010">
        <v>0.14499999999999999</v>
      </c>
      <c r="AJ5010">
        <f t="shared" si="772"/>
        <v>0.40599999999999997</v>
      </c>
      <c r="AK5010" t="str">
        <f t="shared" si="769"/>
        <v/>
      </c>
      <c r="AL5010" t="str">
        <f t="shared" si="766"/>
        <v/>
      </c>
    </row>
    <row r="5011" spans="1:38" x14ac:dyDescent="0.2">
      <c r="A5011" t="s">
        <v>3665</v>
      </c>
      <c r="B5011" t="s">
        <v>237</v>
      </c>
      <c r="C5011" t="s">
        <v>3666</v>
      </c>
      <c r="D5011" s="1">
        <v>35942</v>
      </c>
      <c r="E5011" s="1">
        <v>43893</v>
      </c>
      <c r="F5011" t="s">
        <v>19</v>
      </c>
      <c r="I5011">
        <v>100</v>
      </c>
      <c r="J5011">
        <v>0</v>
      </c>
      <c r="K5011">
        <v>0</v>
      </c>
      <c r="L5011">
        <v>931</v>
      </c>
      <c r="M5011">
        <v>931</v>
      </c>
      <c r="N5011" t="s">
        <v>20</v>
      </c>
      <c r="O5011" t="s">
        <v>3667</v>
      </c>
      <c r="P5011" t="s">
        <v>28</v>
      </c>
      <c r="Q5011" t="s">
        <v>34234</v>
      </c>
      <c r="R5011" t="s">
        <v>33784</v>
      </c>
      <c r="S5011" t="s">
        <v>32628</v>
      </c>
      <c r="T5011" t="s">
        <v>34365</v>
      </c>
      <c r="AD5011" t="str">
        <f t="shared" si="771"/>
        <v/>
      </c>
      <c r="AE5011" t="str">
        <f t="shared" ref="AE5011:AE5056" si="773">IF((S5011="tühi")*(AC5011&lt;&gt;""),AC5011,"")</f>
        <v/>
      </c>
      <c r="AF5011" t="str">
        <f t="shared" si="770"/>
        <v/>
      </c>
      <c r="AG5011" s="17">
        <v>1</v>
      </c>
      <c r="AH5011">
        <f t="shared" si="768"/>
        <v>2.8</v>
      </c>
      <c r="AI5011">
        <v>0.14499999999999999</v>
      </c>
      <c r="AJ5011">
        <f t="shared" si="772"/>
        <v>0.40599999999999997</v>
      </c>
      <c r="AK5011" t="str">
        <f t="shared" si="769"/>
        <v/>
      </c>
      <c r="AL5011" t="str">
        <f t="shared" si="766"/>
        <v/>
      </c>
    </row>
    <row r="5012" spans="1:38" x14ac:dyDescent="0.2">
      <c r="A5012" t="s">
        <v>21835</v>
      </c>
      <c r="B5012" t="s">
        <v>237</v>
      </c>
      <c r="C5012" t="s">
        <v>21836</v>
      </c>
      <c r="D5012" s="1">
        <v>35942</v>
      </c>
      <c r="E5012" s="1">
        <v>43893</v>
      </c>
      <c r="F5012" t="s">
        <v>19</v>
      </c>
      <c r="I5012">
        <v>100</v>
      </c>
      <c r="J5012">
        <v>0</v>
      </c>
      <c r="K5012">
        <v>0</v>
      </c>
      <c r="L5012">
        <v>961</v>
      </c>
      <c r="M5012">
        <v>961</v>
      </c>
      <c r="N5012" t="s">
        <v>20</v>
      </c>
      <c r="O5012" t="s">
        <v>21837</v>
      </c>
      <c r="P5012" t="s">
        <v>28</v>
      </c>
      <c r="Q5012" t="s">
        <v>34233</v>
      </c>
      <c r="R5012" t="s">
        <v>34233</v>
      </c>
      <c r="S5012" t="s">
        <v>33797</v>
      </c>
      <c r="T5012" t="s">
        <v>34365</v>
      </c>
      <c r="U5012" t="s">
        <v>33071</v>
      </c>
      <c r="V5012" t="s">
        <v>32696</v>
      </c>
      <c r="W5012">
        <v>192</v>
      </c>
      <c r="Y5012">
        <v>1</v>
      </c>
      <c r="AA5012">
        <v>7.5</v>
      </c>
      <c r="AC5012">
        <v>1</v>
      </c>
      <c r="AD5012" t="str">
        <f t="shared" si="771"/>
        <v/>
      </c>
      <c r="AE5012" t="str">
        <f t="shared" si="773"/>
        <v/>
      </c>
      <c r="AF5012" t="str">
        <f t="shared" si="770"/>
        <v/>
      </c>
      <c r="AG5012">
        <f>IF((S5012&lt;&gt;"tühi")*(AC5012&lt;&gt;""),AC5012,"")</f>
        <v>1</v>
      </c>
      <c r="AH5012">
        <f t="shared" si="768"/>
        <v>2.8</v>
      </c>
      <c r="AI5012">
        <v>0.14499999999999999</v>
      </c>
      <c r="AJ5012">
        <f t="shared" si="772"/>
        <v>0.40599999999999997</v>
      </c>
      <c r="AK5012" t="str">
        <f t="shared" si="769"/>
        <v/>
      </c>
      <c r="AL5012" t="str">
        <f t="shared" si="766"/>
        <v/>
      </c>
    </row>
    <row r="5013" spans="1:38" x14ac:dyDescent="0.2">
      <c r="A5013" t="s">
        <v>3662</v>
      </c>
      <c r="B5013" t="s">
        <v>237</v>
      </c>
      <c r="C5013" t="s">
        <v>3663</v>
      </c>
      <c r="D5013" s="1">
        <v>35942</v>
      </c>
      <c r="E5013" s="1">
        <v>43893</v>
      </c>
      <c r="F5013" t="s">
        <v>19</v>
      </c>
      <c r="I5013">
        <v>100</v>
      </c>
      <c r="J5013">
        <v>0</v>
      </c>
      <c r="K5013">
        <v>0</v>
      </c>
      <c r="L5013">
        <v>921</v>
      </c>
      <c r="M5013">
        <v>921</v>
      </c>
      <c r="N5013" t="s">
        <v>20</v>
      </c>
      <c r="O5013" t="s">
        <v>3664</v>
      </c>
      <c r="P5013" t="s">
        <v>28</v>
      </c>
      <c r="Q5013" t="s">
        <v>34233</v>
      </c>
      <c r="R5013" t="s">
        <v>34233</v>
      </c>
      <c r="S5013" t="s">
        <v>32628</v>
      </c>
      <c r="T5013" t="s">
        <v>34365</v>
      </c>
      <c r="AD5013" t="str">
        <f t="shared" si="771"/>
        <v/>
      </c>
      <c r="AE5013" t="str">
        <f t="shared" si="773"/>
        <v/>
      </c>
      <c r="AF5013" t="str">
        <f t="shared" si="770"/>
        <v/>
      </c>
      <c r="AG5013" s="17">
        <v>1</v>
      </c>
      <c r="AH5013">
        <f t="shared" si="768"/>
        <v>2.8</v>
      </c>
      <c r="AI5013">
        <v>0.14499999999999999</v>
      </c>
      <c r="AJ5013">
        <f t="shared" si="772"/>
        <v>0.40599999999999997</v>
      </c>
      <c r="AK5013" t="str">
        <f t="shared" si="769"/>
        <v/>
      </c>
      <c r="AL5013" t="str">
        <f t="shared" si="766"/>
        <v/>
      </c>
    </row>
    <row r="5014" spans="1:38" x14ac:dyDescent="0.2">
      <c r="A5014" t="s">
        <v>22018</v>
      </c>
      <c r="B5014" t="s">
        <v>237</v>
      </c>
      <c r="C5014" t="s">
        <v>22019</v>
      </c>
      <c r="D5014" s="1">
        <v>35942</v>
      </c>
      <c r="E5014" s="1">
        <v>43893</v>
      </c>
      <c r="F5014" t="s">
        <v>19</v>
      </c>
      <c r="I5014">
        <v>100</v>
      </c>
      <c r="J5014">
        <v>0</v>
      </c>
      <c r="K5014">
        <v>0</v>
      </c>
      <c r="L5014">
        <v>956</v>
      </c>
      <c r="M5014">
        <v>956</v>
      </c>
      <c r="N5014" t="s">
        <v>20</v>
      </c>
      <c r="O5014" t="s">
        <v>22020</v>
      </c>
      <c r="P5014" t="s">
        <v>28</v>
      </c>
      <c r="Q5014" t="s">
        <v>34233</v>
      </c>
      <c r="R5014" t="s">
        <v>34233</v>
      </c>
      <c r="S5014" t="s">
        <v>32628</v>
      </c>
      <c r="T5014" t="s">
        <v>34365</v>
      </c>
      <c r="AD5014" t="str">
        <f t="shared" si="771"/>
        <v/>
      </c>
      <c r="AE5014" t="str">
        <f t="shared" si="773"/>
        <v/>
      </c>
      <c r="AF5014" t="str">
        <f t="shared" si="770"/>
        <v/>
      </c>
      <c r="AG5014" s="17">
        <v>1</v>
      </c>
      <c r="AH5014">
        <f t="shared" si="768"/>
        <v>2.8</v>
      </c>
      <c r="AI5014">
        <v>0.14499999999999999</v>
      </c>
      <c r="AJ5014">
        <f t="shared" si="772"/>
        <v>0.40599999999999997</v>
      </c>
      <c r="AK5014" t="str">
        <f t="shared" si="769"/>
        <v/>
      </c>
      <c r="AL5014" t="str">
        <f t="shared" si="766"/>
        <v/>
      </c>
    </row>
    <row r="5015" spans="1:38" x14ac:dyDescent="0.2">
      <c r="A5015" t="s">
        <v>9492</v>
      </c>
      <c r="B5015" t="s">
        <v>237</v>
      </c>
      <c r="C5015" t="s">
        <v>9493</v>
      </c>
      <c r="D5015" s="1">
        <v>36305</v>
      </c>
      <c r="E5015" s="1">
        <v>43893</v>
      </c>
      <c r="F5015" t="s">
        <v>19</v>
      </c>
      <c r="I5015">
        <v>100</v>
      </c>
      <c r="J5015">
        <v>0</v>
      </c>
      <c r="K5015">
        <v>0</v>
      </c>
      <c r="L5015">
        <v>925</v>
      </c>
      <c r="M5015">
        <v>925</v>
      </c>
      <c r="N5015" t="s">
        <v>20</v>
      </c>
      <c r="O5015" t="s">
        <v>9494</v>
      </c>
      <c r="P5015" t="s">
        <v>28</v>
      </c>
      <c r="Q5015" t="s">
        <v>34233</v>
      </c>
      <c r="R5015" t="s">
        <v>34233</v>
      </c>
      <c r="S5015" t="s">
        <v>33797</v>
      </c>
      <c r="T5015" t="s">
        <v>34365</v>
      </c>
      <c r="AD5015" t="str">
        <f t="shared" si="771"/>
        <v/>
      </c>
      <c r="AE5015" t="str">
        <f t="shared" si="773"/>
        <v/>
      </c>
      <c r="AF5015" t="str">
        <f t="shared" si="770"/>
        <v/>
      </c>
      <c r="AG5015" s="17">
        <v>1</v>
      </c>
      <c r="AH5015">
        <f t="shared" si="768"/>
        <v>2.8</v>
      </c>
      <c r="AI5015">
        <v>0.14499999999999999</v>
      </c>
      <c r="AJ5015">
        <f t="shared" si="772"/>
        <v>0.40599999999999997</v>
      </c>
      <c r="AK5015" t="str">
        <f t="shared" si="769"/>
        <v/>
      </c>
      <c r="AL5015" t="str">
        <f t="shared" si="766"/>
        <v/>
      </c>
    </row>
    <row r="5016" spans="1:38" x14ac:dyDescent="0.2">
      <c r="A5016" t="s">
        <v>4046</v>
      </c>
      <c r="B5016" t="s">
        <v>237</v>
      </c>
      <c r="C5016" t="s">
        <v>4047</v>
      </c>
      <c r="D5016" s="1">
        <v>35964</v>
      </c>
      <c r="E5016" s="1">
        <v>43893</v>
      </c>
      <c r="F5016" t="s">
        <v>19</v>
      </c>
      <c r="I5016">
        <v>100</v>
      </c>
      <c r="J5016">
        <v>0</v>
      </c>
      <c r="K5016">
        <v>0</v>
      </c>
      <c r="L5016">
        <v>1149</v>
      </c>
      <c r="M5016">
        <v>1149</v>
      </c>
      <c r="N5016" t="s">
        <v>20</v>
      </c>
      <c r="O5016" t="s">
        <v>4048</v>
      </c>
      <c r="P5016" t="s">
        <v>28</v>
      </c>
      <c r="Q5016" t="s">
        <v>34233</v>
      </c>
      <c r="R5016" t="s">
        <v>34233</v>
      </c>
      <c r="S5016" t="s">
        <v>33807</v>
      </c>
      <c r="T5016" t="s">
        <v>34365</v>
      </c>
      <c r="AD5016" t="str">
        <f t="shared" si="771"/>
        <v/>
      </c>
      <c r="AE5016" t="str">
        <f t="shared" si="773"/>
        <v/>
      </c>
      <c r="AF5016" t="str">
        <f t="shared" si="770"/>
        <v/>
      </c>
      <c r="AG5016" s="17">
        <v>1</v>
      </c>
      <c r="AH5016">
        <f t="shared" si="768"/>
        <v>2.8</v>
      </c>
      <c r="AI5016">
        <v>0.14499999999999999</v>
      </c>
      <c r="AJ5016">
        <f t="shared" si="772"/>
        <v>0.40599999999999997</v>
      </c>
      <c r="AK5016" t="str">
        <f t="shared" si="769"/>
        <v/>
      </c>
      <c r="AL5016" t="str">
        <f t="shared" si="766"/>
        <v/>
      </c>
    </row>
    <row r="5017" spans="1:38" x14ac:dyDescent="0.2">
      <c r="A5017" t="s">
        <v>3764</v>
      </c>
      <c r="B5017" t="s">
        <v>237</v>
      </c>
      <c r="C5017" t="s">
        <v>3765</v>
      </c>
      <c r="D5017" s="1">
        <v>35942</v>
      </c>
      <c r="E5017" s="1">
        <v>43893</v>
      </c>
      <c r="F5017" t="s">
        <v>19</v>
      </c>
      <c r="I5017">
        <v>100</v>
      </c>
      <c r="J5017">
        <v>0</v>
      </c>
      <c r="K5017">
        <v>0</v>
      </c>
      <c r="L5017">
        <v>970</v>
      </c>
      <c r="M5017">
        <v>970</v>
      </c>
      <c r="N5017" t="s">
        <v>20</v>
      </c>
      <c r="O5017" t="s">
        <v>3766</v>
      </c>
      <c r="P5017" t="s">
        <v>28</v>
      </c>
      <c r="Q5017" t="s">
        <v>34233</v>
      </c>
      <c r="R5017" t="s">
        <v>34233</v>
      </c>
      <c r="S5017" t="s">
        <v>32628</v>
      </c>
      <c r="T5017" t="s">
        <v>34365</v>
      </c>
      <c r="AD5017" t="str">
        <f t="shared" si="771"/>
        <v/>
      </c>
      <c r="AE5017" t="str">
        <f t="shared" si="773"/>
        <v/>
      </c>
      <c r="AF5017" t="str">
        <f t="shared" si="770"/>
        <v/>
      </c>
      <c r="AG5017" s="17">
        <v>1</v>
      </c>
      <c r="AH5017">
        <f t="shared" si="768"/>
        <v>2.8</v>
      </c>
      <c r="AI5017">
        <v>0.14499999999999999</v>
      </c>
      <c r="AJ5017">
        <f t="shared" si="772"/>
        <v>0.40599999999999997</v>
      </c>
      <c r="AK5017" t="str">
        <f t="shared" si="769"/>
        <v/>
      </c>
      <c r="AL5017" t="str">
        <f t="shared" si="766"/>
        <v/>
      </c>
    </row>
    <row r="5018" spans="1:38" x14ac:dyDescent="0.2">
      <c r="A5018" t="s">
        <v>3659</v>
      </c>
      <c r="B5018" t="s">
        <v>237</v>
      </c>
      <c r="C5018" t="s">
        <v>3660</v>
      </c>
      <c r="D5018" s="1">
        <v>35942</v>
      </c>
      <c r="E5018" s="1">
        <v>43893</v>
      </c>
      <c r="F5018" t="s">
        <v>19</v>
      </c>
      <c r="I5018">
        <v>100</v>
      </c>
      <c r="J5018">
        <v>0</v>
      </c>
      <c r="K5018">
        <v>0</v>
      </c>
      <c r="L5018">
        <v>871</v>
      </c>
      <c r="M5018">
        <v>871</v>
      </c>
      <c r="N5018" t="s">
        <v>20</v>
      </c>
      <c r="O5018" t="s">
        <v>3661</v>
      </c>
      <c r="P5018" t="s">
        <v>28</v>
      </c>
      <c r="Q5018" t="s">
        <v>34233</v>
      </c>
      <c r="R5018" t="s">
        <v>34233</v>
      </c>
      <c r="S5018" t="s">
        <v>33807</v>
      </c>
      <c r="T5018" t="s">
        <v>34365</v>
      </c>
      <c r="AD5018" t="str">
        <f t="shared" si="771"/>
        <v/>
      </c>
      <c r="AE5018" t="str">
        <f t="shared" si="773"/>
        <v/>
      </c>
      <c r="AF5018" t="str">
        <f t="shared" si="770"/>
        <v/>
      </c>
      <c r="AG5018" s="17">
        <v>1</v>
      </c>
      <c r="AH5018">
        <f t="shared" si="768"/>
        <v>2.8</v>
      </c>
      <c r="AI5018">
        <v>0.14499999999999999</v>
      </c>
      <c r="AJ5018">
        <f t="shared" si="772"/>
        <v>0.40599999999999997</v>
      </c>
      <c r="AK5018" t="str">
        <f t="shared" si="769"/>
        <v/>
      </c>
      <c r="AL5018" t="str">
        <f t="shared" si="766"/>
        <v/>
      </c>
    </row>
    <row r="5019" spans="1:38" x14ac:dyDescent="0.2">
      <c r="A5019" t="s">
        <v>3737</v>
      </c>
      <c r="B5019" t="s">
        <v>237</v>
      </c>
      <c r="C5019" t="s">
        <v>3738</v>
      </c>
      <c r="D5019" s="1">
        <v>35942</v>
      </c>
      <c r="E5019" s="1">
        <v>43893</v>
      </c>
      <c r="F5019" t="s">
        <v>19</v>
      </c>
      <c r="I5019">
        <v>100</v>
      </c>
      <c r="J5019">
        <v>0</v>
      </c>
      <c r="K5019">
        <v>0</v>
      </c>
      <c r="L5019">
        <v>960</v>
      </c>
      <c r="M5019">
        <v>960</v>
      </c>
      <c r="N5019" t="s">
        <v>20</v>
      </c>
      <c r="O5019" t="s">
        <v>3739</v>
      </c>
      <c r="P5019" t="s">
        <v>28</v>
      </c>
      <c r="Q5019" t="s">
        <v>34233</v>
      </c>
      <c r="R5019" t="s">
        <v>34233</v>
      </c>
      <c r="S5019" t="s">
        <v>33797</v>
      </c>
      <c r="T5019" t="s">
        <v>34350</v>
      </c>
      <c r="AD5019" t="str">
        <f t="shared" si="771"/>
        <v/>
      </c>
      <c r="AE5019" t="str">
        <f t="shared" si="773"/>
        <v/>
      </c>
      <c r="AF5019" t="str">
        <f t="shared" si="770"/>
        <v/>
      </c>
      <c r="AG5019" s="17">
        <v>1</v>
      </c>
      <c r="AH5019">
        <f t="shared" si="768"/>
        <v>2.8</v>
      </c>
      <c r="AI5019">
        <v>0.14499999999999999</v>
      </c>
      <c r="AJ5019">
        <f t="shared" si="772"/>
        <v>0.40599999999999997</v>
      </c>
      <c r="AK5019" t="str">
        <f t="shared" si="769"/>
        <v/>
      </c>
      <c r="AL5019" t="str">
        <f t="shared" si="766"/>
        <v/>
      </c>
    </row>
    <row r="5020" spans="1:38" x14ac:dyDescent="0.2">
      <c r="A5020" t="s">
        <v>3605</v>
      </c>
      <c r="B5020" t="s">
        <v>237</v>
      </c>
      <c r="C5020" t="s">
        <v>3606</v>
      </c>
      <c r="D5020" s="1">
        <v>35942</v>
      </c>
      <c r="E5020" s="1">
        <v>43893</v>
      </c>
      <c r="F5020" t="s">
        <v>19</v>
      </c>
      <c r="I5020">
        <v>100</v>
      </c>
      <c r="J5020">
        <v>0</v>
      </c>
      <c r="K5020">
        <v>0</v>
      </c>
      <c r="L5020">
        <v>982</v>
      </c>
      <c r="M5020">
        <v>982</v>
      </c>
      <c r="N5020" t="s">
        <v>20</v>
      </c>
      <c r="O5020" t="s">
        <v>3607</v>
      </c>
      <c r="P5020" t="s">
        <v>28</v>
      </c>
      <c r="Q5020" t="s">
        <v>34233</v>
      </c>
      <c r="R5020" t="s">
        <v>34233</v>
      </c>
      <c r="S5020" t="s">
        <v>32628</v>
      </c>
      <c r="T5020" t="s">
        <v>34349</v>
      </c>
      <c r="AD5020" t="str">
        <f t="shared" si="771"/>
        <v/>
      </c>
      <c r="AE5020" t="str">
        <f t="shared" si="773"/>
        <v/>
      </c>
      <c r="AF5020" t="str">
        <f t="shared" si="770"/>
        <v/>
      </c>
      <c r="AG5020" s="17">
        <v>1</v>
      </c>
      <c r="AH5020">
        <f t="shared" si="768"/>
        <v>2.8</v>
      </c>
      <c r="AI5020">
        <v>0.14499999999999999</v>
      </c>
      <c r="AJ5020">
        <f t="shared" si="772"/>
        <v>0.40599999999999997</v>
      </c>
      <c r="AK5020" t="str">
        <f t="shared" si="769"/>
        <v/>
      </c>
      <c r="AL5020" t="str">
        <f t="shared" si="766"/>
        <v/>
      </c>
    </row>
    <row r="5021" spans="1:38" x14ac:dyDescent="0.2">
      <c r="A5021" t="s">
        <v>3734</v>
      </c>
      <c r="B5021" t="s">
        <v>237</v>
      </c>
      <c r="C5021" t="s">
        <v>3735</v>
      </c>
      <c r="D5021" s="1">
        <v>35942</v>
      </c>
      <c r="E5021" s="1">
        <v>43893</v>
      </c>
      <c r="F5021" t="s">
        <v>19</v>
      </c>
      <c r="I5021">
        <v>100</v>
      </c>
      <c r="J5021">
        <v>0</v>
      </c>
      <c r="K5021">
        <v>0</v>
      </c>
      <c r="L5021">
        <v>951</v>
      </c>
      <c r="M5021">
        <v>951</v>
      </c>
      <c r="N5021" t="s">
        <v>20</v>
      </c>
      <c r="O5021" t="s">
        <v>3736</v>
      </c>
      <c r="P5021" t="s">
        <v>28</v>
      </c>
      <c r="Q5021" t="s">
        <v>34233</v>
      </c>
      <c r="R5021" t="s">
        <v>34233</v>
      </c>
      <c r="S5021" t="s">
        <v>32628</v>
      </c>
      <c r="T5021" t="s">
        <v>34365</v>
      </c>
      <c r="AD5021" t="str">
        <f t="shared" si="771"/>
        <v/>
      </c>
      <c r="AE5021" t="str">
        <f t="shared" si="773"/>
        <v/>
      </c>
      <c r="AF5021" t="str">
        <f t="shared" si="770"/>
        <v/>
      </c>
      <c r="AG5021" s="17">
        <v>1</v>
      </c>
      <c r="AH5021">
        <f t="shared" si="768"/>
        <v>2.8</v>
      </c>
      <c r="AI5021">
        <v>0.14499999999999999</v>
      </c>
      <c r="AJ5021">
        <f t="shared" si="772"/>
        <v>0.40599999999999997</v>
      </c>
      <c r="AK5021" t="str">
        <f t="shared" si="769"/>
        <v/>
      </c>
      <c r="AL5021" t="str">
        <f t="shared" si="766"/>
        <v/>
      </c>
    </row>
    <row r="5022" spans="1:38" x14ac:dyDescent="0.2">
      <c r="A5022" t="s">
        <v>3551</v>
      </c>
      <c r="B5022" t="s">
        <v>237</v>
      </c>
      <c r="C5022" t="s">
        <v>3552</v>
      </c>
      <c r="D5022" s="1">
        <v>35942</v>
      </c>
      <c r="E5022" s="1">
        <v>43893</v>
      </c>
      <c r="F5022" t="s">
        <v>19</v>
      </c>
      <c r="I5022">
        <v>100</v>
      </c>
      <c r="J5022">
        <v>0</v>
      </c>
      <c r="K5022">
        <v>0</v>
      </c>
      <c r="L5022">
        <v>982</v>
      </c>
      <c r="M5022">
        <v>982</v>
      </c>
      <c r="N5022" t="s">
        <v>20</v>
      </c>
      <c r="O5022" t="s">
        <v>3553</v>
      </c>
      <c r="P5022" t="s">
        <v>28</v>
      </c>
      <c r="Q5022" t="s">
        <v>34233</v>
      </c>
      <c r="R5022" t="s">
        <v>34233</v>
      </c>
      <c r="S5022" t="s">
        <v>32628</v>
      </c>
      <c r="T5022" t="s">
        <v>34365</v>
      </c>
      <c r="AD5022" t="str">
        <f t="shared" si="771"/>
        <v/>
      </c>
      <c r="AE5022" t="str">
        <f t="shared" si="773"/>
        <v/>
      </c>
      <c r="AF5022" t="str">
        <f t="shared" si="770"/>
        <v/>
      </c>
      <c r="AG5022" s="17">
        <v>1</v>
      </c>
      <c r="AH5022">
        <f t="shared" si="768"/>
        <v>2.8</v>
      </c>
      <c r="AI5022">
        <v>0.14499999999999999</v>
      </c>
      <c r="AJ5022">
        <f t="shared" si="772"/>
        <v>0.40599999999999997</v>
      </c>
      <c r="AK5022" t="str">
        <f t="shared" si="769"/>
        <v/>
      </c>
      <c r="AL5022" t="str">
        <f t="shared" si="766"/>
        <v/>
      </c>
    </row>
    <row r="5023" spans="1:38" x14ac:dyDescent="0.2">
      <c r="A5023" t="s">
        <v>3731</v>
      </c>
      <c r="B5023" t="s">
        <v>237</v>
      </c>
      <c r="C5023" t="s">
        <v>3732</v>
      </c>
      <c r="D5023" s="1">
        <v>35942</v>
      </c>
      <c r="E5023" s="1">
        <v>43893</v>
      </c>
      <c r="F5023" t="s">
        <v>19</v>
      </c>
      <c r="I5023">
        <v>100</v>
      </c>
      <c r="J5023">
        <v>0</v>
      </c>
      <c r="K5023">
        <v>0</v>
      </c>
      <c r="L5023">
        <v>943</v>
      </c>
      <c r="M5023">
        <v>943</v>
      </c>
      <c r="N5023" t="s">
        <v>20</v>
      </c>
      <c r="O5023" t="s">
        <v>3733</v>
      </c>
      <c r="P5023" t="s">
        <v>28</v>
      </c>
      <c r="Q5023" t="s">
        <v>34233</v>
      </c>
      <c r="R5023" t="s">
        <v>34233</v>
      </c>
      <c r="S5023" t="s">
        <v>32628</v>
      </c>
      <c r="T5023" t="s">
        <v>34365</v>
      </c>
      <c r="AD5023" t="str">
        <f t="shared" si="771"/>
        <v/>
      </c>
      <c r="AE5023" t="str">
        <f t="shared" si="773"/>
        <v/>
      </c>
      <c r="AF5023" t="str">
        <f t="shared" si="770"/>
        <v/>
      </c>
      <c r="AG5023" s="17">
        <v>1</v>
      </c>
      <c r="AH5023">
        <f t="shared" si="768"/>
        <v>2.8</v>
      </c>
      <c r="AI5023">
        <v>0.14499999999999999</v>
      </c>
      <c r="AJ5023">
        <f t="shared" si="772"/>
        <v>0.40599999999999997</v>
      </c>
      <c r="AK5023" t="str">
        <f t="shared" si="769"/>
        <v/>
      </c>
      <c r="AL5023" t="str">
        <f t="shared" si="766"/>
        <v/>
      </c>
    </row>
    <row r="5024" spans="1:38" x14ac:dyDescent="0.2">
      <c r="A5024" t="s">
        <v>11817</v>
      </c>
      <c r="B5024" t="s">
        <v>237</v>
      </c>
      <c r="C5024" t="s">
        <v>11818</v>
      </c>
      <c r="D5024" s="1">
        <v>36677</v>
      </c>
      <c r="E5024" s="1">
        <v>43893</v>
      </c>
      <c r="F5024" t="s">
        <v>19</v>
      </c>
      <c r="I5024">
        <v>100</v>
      </c>
      <c r="J5024">
        <v>0</v>
      </c>
      <c r="K5024">
        <v>0</v>
      </c>
      <c r="L5024">
        <v>1003</v>
      </c>
      <c r="M5024">
        <v>1003</v>
      </c>
      <c r="N5024" t="s">
        <v>20</v>
      </c>
      <c r="O5024" t="s">
        <v>11819</v>
      </c>
      <c r="P5024" t="s">
        <v>28</v>
      </c>
      <c r="Q5024" t="s">
        <v>32794</v>
      </c>
      <c r="R5024" t="s">
        <v>33782</v>
      </c>
      <c r="S5024" t="s">
        <v>32628</v>
      </c>
      <c r="T5024" t="s">
        <v>34365</v>
      </c>
      <c r="AD5024" t="str">
        <f t="shared" si="771"/>
        <v/>
      </c>
      <c r="AE5024" t="str">
        <f t="shared" si="773"/>
        <v/>
      </c>
      <c r="AF5024" t="str">
        <f t="shared" si="770"/>
        <v/>
      </c>
      <c r="AG5024" s="17">
        <v>1</v>
      </c>
      <c r="AH5024">
        <f t="shared" si="768"/>
        <v>2.8</v>
      </c>
      <c r="AI5024">
        <v>0.14499999999999999</v>
      </c>
      <c r="AJ5024">
        <f t="shared" si="772"/>
        <v>0.40599999999999997</v>
      </c>
      <c r="AK5024" t="str">
        <f t="shared" si="769"/>
        <v/>
      </c>
      <c r="AL5024" t="str">
        <f t="shared" si="766"/>
        <v/>
      </c>
    </row>
    <row r="5025" spans="1:38" x14ac:dyDescent="0.2">
      <c r="A5025" t="s">
        <v>3108</v>
      </c>
      <c r="B5025" t="s">
        <v>237</v>
      </c>
      <c r="C5025" t="s">
        <v>3109</v>
      </c>
      <c r="D5025" s="1">
        <v>35942</v>
      </c>
      <c r="E5025" s="1">
        <v>43893</v>
      </c>
      <c r="F5025" t="s">
        <v>19</v>
      </c>
      <c r="I5025">
        <v>100</v>
      </c>
      <c r="J5025">
        <v>0</v>
      </c>
      <c r="K5025">
        <v>0</v>
      </c>
      <c r="L5025">
        <v>1022</v>
      </c>
      <c r="M5025">
        <v>1022</v>
      </c>
      <c r="N5025" t="s">
        <v>20</v>
      </c>
      <c r="O5025" t="s">
        <v>3110</v>
      </c>
      <c r="P5025" t="s">
        <v>28</v>
      </c>
      <c r="Q5025" t="s">
        <v>32794</v>
      </c>
      <c r="R5025" t="s">
        <v>33782</v>
      </c>
      <c r="S5025" t="s">
        <v>33800</v>
      </c>
      <c r="T5025" t="s">
        <v>34365</v>
      </c>
      <c r="AD5025" t="str">
        <f t="shared" si="771"/>
        <v/>
      </c>
      <c r="AE5025" t="str">
        <f t="shared" si="773"/>
        <v/>
      </c>
      <c r="AF5025" t="str">
        <f t="shared" si="770"/>
        <v/>
      </c>
      <c r="AG5025" s="17">
        <v>1</v>
      </c>
      <c r="AH5025">
        <f t="shared" si="768"/>
        <v>2.8</v>
      </c>
      <c r="AI5025">
        <v>0.14499999999999999</v>
      </c>
      <c r="AJ5025">
        <f t="shared" si="772"/>
        <v>0.40599999999999997</v>
      </c>
      <c r="AK5025" t="str">
        <f t="shared" si="769"/>
        <v/>
      </c>
      <c r="AL5025" t="str">
        <f t="shared" si="766"/>
        <v/>
      </c>
    </row>
    <row r="5026" spans="1:38" x14ac:dyDescent="0.2">
      <c r="A5026" t="s">
        <v>10562</v>
      </c>
      <c r="B5026" t="s">
        <v>237</v>
      </c>
      <c r="C5026" t="s">
        <v>10563</v>
      </c>
      <c r="D5026" s="1">
        <v>36418</v>
      </c>
      <c r="E5026" s="1">
        <v>43893</v>
      </c>
      <c r="F5026" t="s">
        <v>19</v>
      </c>
      <c r="I5026">
        <v>100</v>
      </c>
      <c r="J5026">
        <v>0</v>
      </c>
      <c r="K5026">
        <v>0</v>
      </c>
      <c r="L5026">
        <v>1071</v>
      </c>
      <c r="M5026">
        <v>1071</v>
      </c>
      <c r="N5026" t="s">
        <v>20</v>
      </c>
      <c r="O5026" t="s">
        <v>10564</v>
      </c>
      <c r="P5026" t="s">
        <v>28</v>
      </c>
      <c r="Q5026" t="s">
        <v>32794</v>
      </c>
      <c r="R5026" t="s">
        <v>33782</v>
      </c>
      <c r="S5026" t="s">
        <v>32628</v>
      </c>
      <c r="T5026" t="s">
        <v>34365</v>
      </c>
      <c r="AD5026" t="str">
        <f t="shared" si="771"/>
        <v/>
      </c>
      <c r="AE5026" t="str">
        <f t="shared" si="773"/>
        <v/>
      </c>
      <c r="AF5026" t="str">
        <f t="shared" si="770"/>
        <v/>
      </c>
      <c r="AG5026" s="17">
        <v>1</v>
      </c>
      <c r="AH5026">
        <f t="shared" si="768"/>
        <v>2.8</v>
      </c>
      <c r="AI5026">
        <v>0.14499999999999999</v>
      </c>
      <c r="AJ5026">
        <f t="shared" si="772"/>
        <v>0.40599999999999997</v>
      </c>
      <c r="AK5026" t="str">
        <f t="shared" si="769"/>
        <v/>
      </c>
      <c r="AL5026" t="str">
        <f t="shared" si="766"/>
        <v/>
      </c>
    </row>
    <row r="5027" spans="1:38" x14ac:dyDescent="0.2">
      <c r="A5027" t="s">
        <v>3105</v>
      </c>
      <c r="B5027" t="s">
        <v>237</v>
      </c>
      <c r="C5027" t="s">
        <v>3106</v>
      </c>
      <c r="D5027" s="1">
        <v>35942</v>
      </c>
      <c r="E5027" s="1">
        <v>43893</v>
      </c>
      <c r="F5027" t="s">
        <v>19</v>
      </c>
      <c r="I5027">
        <v>100</v>
      </c>
      <c r="J5027">
        <v>0</v>
      </c>
      <c r="K5027">
        <v>0</v>
      </c>
      <c r="L5027">
        <v>951</v>
      </c>
      <c r="M5027">
        <v>951</v>
      </c>
      <c r="N5027" t="s">
        <v>20</v>
      </c>
      <c r="O5027" t="s">
        <v>3107</v>
      </c>
      <c r="P5027" t="s">
        <v>28</v>
      </c>
      <c r="Q5027" t="s">
        <v>34234</v>
      </c>
      <c r="R5027" t="s">
        <v>33784</v>
      </c>
      <c r="S5027" t="s">
        <v>33797</v>
      </c>
      <c r="T5027" t="s">
        <v>34365</v>
      </c>
      <c r="AD5027" t="str">
        <f t="shared" si="771"/>
        <v/>
      </c>
      <c r="AE5027" t="str">
        <f t="shared" si="773"/>
        <v/>
      </c>
      <c r="AF5027" t="str">
        <f t="shared" si="770"/>
        <v/>
      </c>
      <c r="AG5027" s="17">
        <v>1</v>
      </c>
      <c r="AH5027">
        <f t="shared" si="768"/>
        <v>2.8</v>
      </c>
      <c r="AI5027">
        <v>0.14499999999999999</v>
      </c>
      <c r="AJ5027">
        <f t="shared" si="772"/>
        <v>0.40599999999999997</v>
      </c>
      <c r="AK5027" t="str">
        <f t="shared" si="769"/>
        <v/>
      </c>
      <c r="AL5027" t="str">
        <f t="shared" si="766"/>
        <v/>
      </c>
    </row>
    <row r="5028" spans="1:38" x14ac:dyDescent="0.2">
      <c r="A5028" t="s">
        <v>3102</v>
      </c>
      <c r="B5028" t="s">
        <v>237</v>
      </c>
      <c r="C5028" t="s">
        <v>3103</v>
      </c>
      <c r="D5028" s="1">
        <v>35942</v>
      </c>
      <c r="E5028" s="1">
        <v>43893</v>
      </c>
      <c r="F5028" t="s">
        <v>19</v>
      </c>
      <c r="I5028">
        <v>100</v>
      </c>
      <c r="J5028">
        <v>0</v>
      </c>
      <c r="K5028">
        <v>0</v>
      </c>
      <c r="L5028">
        <v>920</v>
      </c>
      <c r="M5028">
        <v>920</v>
      </c>
      <c r="N5028" t="s">
        <v>20</v>
      </c>
      <c r="O5028" t="s">
        <v>3104</v>
      </c>
      <c r="P5028" t="s">
        <v>28</v>
      </c>
      <c r="Q5028" t="s">
        <v>34233</v>
      </c>
      <c r="R5028" t="s">
        <v>34233</v>
      </c>
      <c r="S5028" t="s">
        <v>33797</v>
      </c>
      <c r="T5028" t="s">
        <v>34365</v>
      </c>
      <c r="AD5028" t="str">
        <f t="shared" si="771"/>
        <v/>
      </c>
      <c r="AE5028" t="str">
        <f t="shared" si="773"/>
        <v/>
      </c>
      <c r="AF5028" t="str">
        <f t="shared" si="770"/>
        <v/>
      </c>
      <c r="AG5028" s="17">
        <v>1</v>
      </c>
      <c r="AH5028">
        <f t="shared" si="768"/>
        <v>2.8</v>
      </c>
      <c r="AI5028">
        <v>0.14499999999999999</v>
      </c>
      <c r="AJ5028">
        <f t="shared" si="772"/>
        <v>0.40599999999999997</v>
      </c>
      <c r="AK5028" t="str">
        <f t="shared" si="769"/>
        <v/>
      </c>
      <c r="AL5028" t="str">
        <f t="shared" si="766"/>
        <v/>
      </c>
    </row>
    <row r="5029" spans="1:38" x14ac:dyDescent="0.2">
      <c r="A5029" t="s">
        <v>3099</v>
      </c>
      <c r="B5029" t="s">
        <v>237</v>
      </c>
      <c r="C5029" t="s">
        <v>3100</v>
      </c>
      <c r="D5029" s="1">
        <v>35942</v>
      </c>
      <c r="E5029" s="1">
        <v>43893</v>
      </c>
      <c r="F5029" t="s">
        <v>19</v>
      </c>
      <c r="I5029">
        <v>100</v>
      </c>
      <c r="J5029">
        <v>0</v>
      </c>
      <c r="K5029">
        <v>0</v>
      </c>
      <c r="L5029">
        <v>997</v>
      </c>
      <c r="M5029">
        <v>997</v>
      </c>
      <c r="N5029" t="s">
        <v>20</v>
      </c>
      <c r="O5029" t="s">
        <v>3101</v>
      </c>
      <c r="P5029" t="s">
        <v>28</v>
      </c>
      <c r="Q5029" t="s">
        <v>34234</v>
      </c>
      <c r="R5029" t="s">
        <v>33784</v>
      </c>
      <c r="S5029" t="s">
        <v>33797</v>
      </c>
      <c r="T5029" t="s">
        <v>34365</v>
      </c>
      <c r="AD5029" t="str">
        <f t="shared" si="771"/>
        <v/>
      </c>
      <c r="AE5029" t="str">
        <f t="shared" si="773"/>
        <v/>
      </c>
      <c r="AF5029" t="str">
        <f t="shared" si="770"/>
        <v/>
      </c>
      <c r="AG5029" s="17">
        <v>1</v>
      </c>
      <c r="AH5029">
        <f t="shared" si="768"/>
        <v>2.8</v>
      </c>
      <c r="AI5029">
        <v>0.14499999999999999</v>
      </c>
      <c r="AJ5029">
        <f t="shared" si="772"/>
        <v>0.40599999999999997</v>
      </c>
      <c r="AK5029" t="str">
        <f t="shared" si="769"/>
        <v/>
      </c>
      <c r="AL5029" t="str">
        <f t="shared" si="766"/>
        <v/>
      </c>
    </row>
    <row r="5030" spans="1:38" x14ac:dyDescent="0.2">
      <c r="A5030" t="s">
        <v>3728</v>
      </c>
      <c r="B5030" t="s">
        <v>237</v>
      </c>
      <c r="C5030" t="s">
        <v>3729</v>
      </c>
      <c r="D5030" s="1">
        <v>35942</v>
      </c>
      <c r="E5030" s="1">
        <v>43893</v>
      </c>
      <c r="F5030" t="s">
        <v>19</v>
      </c>
      <c r="I5030">
        <v>100</v>
      </c>
      <c r="J5030">
        <v>0</v>
      </c>
      <c r="K5030">
        <v>0</v>
      </c>
      <c r="L5030">
        <v>889</v>
      </c>
      <c r="M5030">
        <v>889</v>
      </c>
      <c r="N5030" t="s">
        <v>20</v>
      </c>
      <c r="O5030" t="s">
        <v>3730</v>
      </c>
      <c r="P5030" t="s">
        <v>28</v>
      </c>
      <c r="Q5030" t="s">
        <v>34233</v>
      </c>
      <c r="R5030" t="s">
        <v>34233</v>
      </c>
      <c r="S5030" t="s">
        <v>33800</v>
      </c>
      <c r="T5030" t="s">
        <v>34365</v>
      </c>
      <c r="AD5030" t="str">
        <f t="shared" si="771"/>
        <v/>
      </c>
      <c r="AE5030" t="str">
        <f t="shared" si="773"/>
        <v/>
      </c>
      <c r="AF5030" t="str">
        <f t="shared" si="770"/>
        <v/>
      </c>
      <c r="AG5030" s="17">
        <v>1</v>
      </c>
      <c r="AH5030">
        <f t="shared" si="768"/>
        <v>2.8</v>
      </c>
      <c r="AI5030">
        <v>0.14499999999999999</v>
      </c>
      <c r="AJ5030">
        <f t="shared" si="772"/>
        <v>0.40599999999999997</v>
      </c>
      <c r="AK5030" t="str">
        <f t="shared" si="769"/>
        <v/>
      </c>
      <c r="AL5030" t="str">
        <f t="shared" si="766"/>
        <v/>
      </c>
    </row>
    <row r="5031" spans="1:38" x14ac:dyDescent="0.2">
      <c r="A5031" t="s">
        <v>3773</v>
      </c>
      <c r="B5031" t="s">
        <v>237</v>
      </c>
      <c r="C5031" t="s">
        <v>3774</v>
      </c>
      <c r="D5031" s="1">
        <v>35942</v>
      </c>
      <c r="E5031" s="1">
        <v>43893</v>
      </c>
      <c r="F5031" t="s">
        <v>19</v>
      </c>
      <c r="I5031">
        <v>100</v>
      </c>
      <c r="J5031">
        <v>0</v>
      </c>
      <c r="K5031">
        <v>0</v>
      </c>
      <c r="L5031">
        <v>959</v>
      </c>
      <c r="M5031">
        <v>959</v>
      </c>
      <c r="N5031" t="s">
        <v>20</v>
      </c>
      <c r="O5031" t="s">
        <v>3775</v>
      </c>
      <c r="P5031" t="s">
        <v>28</v>
      </c>
      <c r="Q5031" t="s">
        <v>34234</v>
      </c>
      <c r="R5031" t="s">
        <v>33784</v>
      </c>
      <c r="S5031" t="s">
        <v>32628</v>
      </c>
      <c r="T5031" t="s">
        <v>34365</v>
      </c>
      <c r="AD5031" t="str">
        <f t="shared" si="771"/>
        <v/>
      </c>
      <c r="AE5031" t="str">
        <f t="shared" si="773"/>
        <v/>
      </c>
      <c r="AF5031" t="str">
        <f t="shared" si="770"/>
        <v/>
      </c>
      <c r="AG5031" s="17">
        <v>1</v>
      </c>
      <c r="AH5031">
        <f t="shared" si="768"/>
        <v>2.8</v>
      </c>
      <c r="AI5031">
        <v>0.14499999999999999</v>
      </c>
      <c r="AJ5031">
        <f t="shared" si="772"/>
        <v>0.40599999999999997</v>
      </c>
      <c r="AK5031" t="str">
        <f t="shared" si="769"/>
        <v/>
      </c>
      <c r="AL5031" t="str">
        <f t="shared" si="766"/>
        <v/>
      </c>
    </row>
    <row r="5032" spans="1:38" x14ac:dyDescent="0.2">
      <c r="A5032" t="s">
        <v>3725</v>
      </c>
      <c r="B5032" t="s">
        <v>237</v>
      </c>
      <c r="C5032" t="s">
        <v>3726</v>
      </c>
      <c r="D5032" s="1">
        <v>35942</v>
      </c>
      <c r="E5032" s="1">
        <v>43893</v>
      </c>
      <c r="F5032" t="s">
        <v>19</v>
      </c>
      <c r="I5032">
        <v>100</v>
      </c>
      <c r="J5032">
        <v>0</v>
      </c>
      <c r="K5032">
        <v>0</v>
      </c>
      <c r="L5032">
        <v>913</v>
      </c>
      <c r="M5032">
        <v>913</v>
      </c>
      <c r="N5032" t="s">
        <v>20</v>
      </c>
      <c r="O5032" t="s">
        <v>3727</v>
      </c>
      <c r="P5032" t="s">
        <v>28</v>
      </c>
      <c r="Q5032" t="s">
        <v>34233</v>
      </c>
      <c r="R5032" t="s">
        <v>34233</v>
      </c>
      <c r="S5032" t="s">
        <v>32628</v>
      </c>
      <c r="T5032" t="s">
        <v>34365</v>
      </c>
      <c r="AD5032" t="str">
        <f t="shared" si="771"/>
        <v/>
      </c>
      <c r="AE5032" t="str">
        <f t="shared" si="773"/>
        <v/>
      </c>
      <c r="AF5032" t="str">
        <f t="shared" si="770"/>
        <v/>
      </c>
      <c r="AG5032" s="17">
        <v>1</v>
      </c>
      <c r="AH5032">
        <f t="shared" si="768"/>
        <v>2.8</v>
      </c>
      <c r="AI5032">
        <v>0.14499999999999999</v>
      </c>
      <c r="AJ5032">
        <f t="shared" si="772"/>
        <v>0.40599999999999997</v>
      </c>
      <c r="AK5032" t="str">
        <f t="shared" si="769"/>
        <v/>
      </c>
      <c r="AL5032" t="str">
        <f t="shared" si="766"/>
        <v/>
      </c>
    </row>
    <row r="5033" spans="1:38" x14ac:dyDescent="0.2">
      <c r="A5033" t="s">
        <v>23100</v>
      </c>
      <c r="B5033" t="s">
        <v>237</v>
      </c>
      <c r="C5033" t="s">
        <v>23101</v>
      </c>
      <c r="D5033" s="1">
        <v>38917</v>
      </c>
      <c r="E5033" s="1">
        <v>43456</v>
      </c>
      <c r="F5033" t="s">
        <v>39</v>
      </c>
      <c r="I5033">
        <v>100</v>
      </c>
      <c r="J5033">
        <v>0</v>
      </c>
      <c r="K5033">
        <v>0</v>
      </c>
      <c r="L5033">
        <v>21400</v>
      </c>
      <c r="M5033">
        <v>21375</v>
      </c>
      <c r="N5033" t="s">
        <v>401</v>
      </c>
      <c r="O5033" t="s">
        <v>23102</v>
      </c>
      <c r="P5033" t="s">
        <v>28</v>
      </c>
      <c r="Q5033" t="s">
        <v>34233</v>
      </c>
      <c r="R5033" t="s">
        <v>34233</v>
      </c>
      <c r="S5033" t="s">
        <v>33942</v>
      </c>
      <c r="T5033" t="s">
        <v>34233</v>
      </c>
      <c r="AD5033" t="str">
        <f t="shared" si="771"/>
        <v/>
      </c>
      <c r="AE5033" t="str">
        <f t="shared" si="773"/>
        <v/>
      </c>
      <c r="AF5033" t="str">
        <f t="shared" si="770"/>
        <v/>
      </c>
      <c r="AG5033" t="str">
        <f>IF((S5033&lt;&gt;"tühi")*(AC5033&lt;&gt;""),AC5033,"")</f>
        <v/>
      </c>
      <c r="AH5033" t="str">
        <f t="shared" si="768"/>
        <v/>
      </c>
      <c r="AI5033">
        <v>0.14499999999999999</v>
      </c>
      <c r="AJ5033" t="str">
        <f t="shared" si="772"/>
        <v/>
      </c>
      <c r="AK5033" t="str">
        <f t="shared" si="769"/>
        <v/>
      </c>
      <c r="AL5033" t="str">
        <f t="shared" si="766"/>
        <v/>
      </c>
    </row>
    <row r="5034" spans="1:38" x14ac:dyDescent="0.2">
      <c r="A5034" t="s">
        <v>14731</v>
      </c>
      <c r="B5034" t="s">
        <v>237</v>
      </c>
      <c r="C5034" t="s">
        <v>12569</v>
      </c>
      <c r="D5034" s="1">
        <v>37308</v>
      </c>
      <c r="E5034" s="1">
        <v>44546</v>
      </c>
      <c r="F5034" t="s">
        <v>39</v>
      </c>
      <c r="I5034">
        <v>100</v>
      </c>
      <c r="J5034">
        <v>0</v>
      </c>
      <c r="K5034">
        <v>0</v>
      </c>
      <c r="L5034">
        <v>10747</v>
      </c>
      <c r="M5034">
        <v>10747</v>
      </c>
      <c r="N5034" t="s">
        <v>20</v>
      </c>
      <c r="O5034" t="s">
        <v>14732</v>
      </c>
      <c r="P5034" t="s">
        <v>2356</v>
      </c>
      <c r="Q5034" t="s">
        <v>34233</v>
      </c>
      <c r="R5034" t="s">
        <v>34233</v>
      </c>
      <c r="S5034" t="s">
        <v>33942</v>
      </c>
      <c r="T5034" t="s">
        <v>34233</v>
      </c>
      <c r="V5034" t="s">
        <v>33119</v>
      </c>
      <c r="AD5034" t="str">
        <f t="shared" si="771"/>
        <v/>
      </c>
      <c r="AE5034" t="str">
        <f t="shared" si="773"/>
        <v/>
      </c>
      <c r="AF5034" t="str">
        <f t="shared" si="770"/>
        <v/>
      </c>
      <c r="AG5034" t="str">
        <f>IF((S5034&lt;&gt;"tühi")*(AC5034&lt;&gt;""),AC5034,"")</f>
        <v/>
      </c>
      <c r="AH5034" t="str">
        <f t="shared" si="768"/>
        <v/>
      </c>
      <c r="AI5034">
        <v>0.14499999999999999</v>
      </c>
      <c r="AJ5034" t="str">
        <f t="shared" si="772"/>
        <v/>
      </c>
      <c r="AK5034" t="str">
        <f t="shared" si="769"/>
        <v/>
      </c>
      <c r="AL5034" t="str">
        <f t="shared" si="766"/>
        <v/>
      </c>
    </row>
    <row r="5035" spans="1:38" x14ac:dyDescent="0.2">
      <c r="A5035" t="s">
        <v>21586</v>
      </c>
      <c r="B5035" t="s">
        <v>237</v>
      </c>
      <c r="C5035" t="s">
        <v>21587</v>
      </c>
      <c r="D5035" s="1">
        <v>38534</v>
      </c>
      <c r="E5035" s="1">
        <v>43456</v>
      </c>
      <c r="F5035" t="s">
        <v>15352</v>
      </c>
      <c r="I5035">
        <v>100</v>
      </c>
      <c r="J5035">
        <v>0</v>
      </c>
      <c r="K5035">
        <v>0</v>
      </c>
      <c r="L5035">
        <v>3800</v>
      </c>
      <c r="M5035">
        <v>3800</v>
      </c>
      <c r="N5035" t="s">
        <v>20</v>
      </c>
      <c r="O5035" t="s">
        <v>21588</v>
      </c>
      <c r="P5035" t="s">
        <v>2356</v>
      </c>
      <c r="Q5035" t="s">
        <v>34233</v>
      </c>
      <c r="R5035" t="s">
        <v>34233</v>
      </c>
      <c r="S5035" t="s">
        <v>33942</v>
      </c>
      <c r="T5035" t="s">
        <v>34233</v>
      </c>
      <c r="AD5035" t="str">
        <f t="shared" si="771"/>
        <v/>
      </c>
      <c r="AE5035" t="str">
        <f t="shared" si="773"/>
        <v/>
      </c>
      <c r="AF5035" t="str">
        <f t="shared" si="770"/>
        <v/>
      </c>
      <c r="AG5035" t="str">
        <f>IF((S5035&lt;&gt;"tühi")*(AC5035&lt;&gt;""),AC5035,"")</f>
        <v/>
      </c>
      <c r="AH5035" t="str">
        <f t="shared" si="768"/>
        <v/>
      </c>
      <c r="AI5035">
        <v>0.14499999999999999</v>
      </c>
      <c r="AJ5035" t="str">
        <f t="shared" si="772"/>
        <v/>
      </c>
      <c r="AK5035" t="str">
        <f t="shared" si="769"/>
        <v/>
      </c>
      <c r="AL5035" t="str">
        <f t="shared" ref="AL5035:AL5098" si="774">IF(COUNTBLANK(AK5035),"",AK5035*AI5035)</f>
        <v/>
      </c>
    </row>
    <row r="5036" spans="1:38" x14ac:dyDescent="0.2">
      <c r="A5036" t="s">
        <v>29931</v>
      </c>
      <c r="B5036" t="s">
        <v>237</v>
      </c>
      <c r="C5036" t="s">
        <v>29932</v>
      </c>
      <c r="D5036" s="1">
        <v>43713</v>
      </c>
      <c r="E5036" s="1">
        <v>44546</v>
      </c>
      <c r="F5036" t="s">
        <v>26</v>
      </c>
      <c r="I5036">
        <v>100</v>
      </c>
      <c r="J5036">
        <v>0</v>
      </c>
      <c r="K5036">
        <v>0</v>
      </c>
      <c r="L5036">
        <v>1697</v>
      </c>
      <c r="M5036">
        <v>1697</v>
      </c>
      <c r="N5036" t="s">
        <v>20</v>
      </c>
      <c r="O5036" t="s">
        <v>29933</v>
      </c>
      <c r="P5036" t="s">
        <v>44</v>
      </c>
      <c r="Q5036" t="s">
        <v>34233</v>
      </c>
      <c r="R5036" t="s">
        <v>34233</v>
      </c>
      <c r="S5036" t="s">
        <v>34233</v>
      </c>
      <c r="T5036" t="s">
        <v>34233</v>
      </c>
      <c r="AD5036" t="str">
        <f t="shared" si="771"/>
        <v/>
      </c>
      <c r="AE5036" t="str">
        <f t="shared" si="773"/>
        <v/>
      </c>
      <c r="AF5036" t="str">
        <f t="shared" si="770"/>
        <v/>
      </c>
      <c r="AG5036" t="str">
        <f>IF((S5036&lt;&gt;"tühi")*(AC5036&lt;&gt;""),AC5036,"")</f>
        <v/>
      </c>
      <c r="AH5036" t="str">
        <f t="shared" si="768"/>
        <v/>
      </c>
      <c r="AI5036">
        <v>0.14499999999999999</v>
      </c>
      <c r="AJ5036" t="str">
        <f t="shared" si="772"/>
        <v/>
      </c>
      <c r="AK5036" t="str">
        <f t="shared" si="769"/>
        <v/>
      </c>
      <c r="AL5036" t="str">
        <f t="shared" si="774"/>
        <v/>
      </c>
    </row>
    <row r="5037" spans="1:38" x14ac:dyDescent="0.2">
      <c r="A5037" t="s">
        <v>10163</v>
      </c>
      <c r="B5037" t="s">
        <v>237</v>
      </c>
      <c r="C5037" t="s">
        <v>10164</v>
      </c>
      <c r="D5037" s="1">
        <v>36409</v>
      </c>
      <c r="E5037" s="1">
        <v>43456</v>
      </c>
      <c r="F5037" t="s">
        <v>19</v>
      </c>
      <c r="I5037">
        <v>100</v>
      </c>
      <c r="J5037">
        <v>0</v>
      </c>
      <c r="K5037">
        <v>0</v>
      </c>
      <c r="L5037">
        <v>1006</v>
      </c>
      <c r="M5037">
        <v>1006</v>
      </c>
      <c r="N5037" t="s">
        <v>20</v>
      </c>
      <c r="O5037" t="s">
        <v>10165</v>
      </c>
      <c r="P5037" t="s">
        <v>28</v>
      </c>
      <c r="Q5037" t="s">
        <v>34233</v>
      </c>
      <c r="R5037" t="s">
        <v>34233</v>
      </c>
      <c r="S5037" t="s">
        <v>33797</v>
      </c>
      <c r="T5037" t="s">
        <v>34365</v>
      </c>
      <c r="AD5037" t="str">
        <f t="shared" si="771"/>
        <v/>
      </c>
      <c r="AE5037" t="str">
        <f t="shared" si="773"/>
        <v/>
      </c>
      <c r="AF5037" t="str">
        <f t="shared" si="770"/>
        <v/>
      </c>
      <c r="AG5037" s="17">
        <v>1</v>
      </c>
      <c r="AH5037">
        <f t="shared" si="768"/>
        <v>2.8</v>
      </c>
      <c r="AI5037">
        <v>0.14499999999999999</v>
      </c>
      <c r="AJ5037">
        <f t="shared" si="772"/>
        <v>0.40599999999999997</v>
      </c>
      <c r="AK5037" t="str">
        <f t="shared" si="769"/>
        <v/>
      </c>
      <c r="AL5037" t="str">
        <f t="shared" si="774"/>
        <v/>
      </c>
    </row>
    <row r="5038" spans="1:38" x14ac:dyDescent="0.2">
      <c r="A5038" t="s">
        <v>10166</v>
      </c>
      <c r="B5038" t="s">
        <v>237</v>
      </c>
      <c r="C5038" t="s">
        <v>10167</v>
      </c>
      <c r="D5038" s="1">
        <v>36409</v>
      </c>
      <c r="E5038" s="1">
        <v>43456</v>
      </c>
      <c r="F5038" t="s">
        <v>19</v>
      </c>
      <c r="I5038">
        <v>100</v>
      </c>
      <c r="J5038">
        <v>0</v>
      </c>
      <c r="K5038">
        <v>0</v>
      </c>
      <c r="L5038">
        <v>596</v>
      </c>
      <c r="M5038">
        <v>596</v>
      </c>
      <c r="N5038" t="s">
        <v>20</v>
      </c>
      <c r="O5038" t="s">
        <v>10168</v>
      </c>
      <c r="P5038" t="s">
        <v>28</v>
      </c>
      <c r="Q5038" t="s">
        <v>34233</v>
      </c>
      <c r="R5038" t="s">
        <v>34233</v>
      </c>
      <c r="S5038" t="s">
        <v>32628</v>
      </c>
      <c r="T5038" t="s">
        <v>34365</v>
      </c>
      <c r="AD5038" t="str">
        <f t="shared" si="771"/>
        <v/>
      </c>
      <c r="AE5038" t="str">
        <f t="shared" si="773"/>
        <v/>
      </c>
      <c r="AF5038" t="str">
        <f t="shared" si="770"/>
        <v/>
      </c>
      <c r="AG5038" s="17">
        <v>1</v>
      </c>
      <c r="AH5038">
        <f t="shared" si="768"/>
        <v>2.8</v>
      </c>
      <c r="AI5038">
        <v>0.14499999999999999</v>
      </c>
      <c r="AJ5038">
        <f t="shared" si="772"/>
        <v>0.40599999999999997</v>
      </c>
      <c r="AK5038" t="str">
        <f t="shared" si="769"/>
        <v/>
      </c>
      <c r="AL5038" t="str">
        <f t="shared" si="774"/>
        <v/>
      </c>
    </row>
    <row r="5039" spans="1:38" x14ac:dyDescent="0.2">
      <c r="A5039" t="s">
        <v>10547</v>
      </c>
      <c r="B5039" t="s">
        <v>237</v>
      </c>
      <c r="C5039" t="s">
        <v>10548</v>
      </c>
      <c r="D5039" s="1">
        <v>36409</v>
      </c>
      <c r="E5039" s="1">
        <v>43456</v>
      </c>
      <c r="F5039" t="s">
        <v>19</v>
      </c>
      <c r="I5039">
        <v>100</v>
      </c>
      <c r="J5039">
        <v>0</v>
      </c>
      <c r="K5039">
        <v>0</v>
      </c>
      <c r="L5039">
        <v>1125</v>
      </c>
      <c r="M5039">
        <v>1125</v>
      </c>
      <c r="N5039" t="s">
        <v>20</v>
      </c>
      <c r="O5039" t="s">
        <v>10549</v>
      </c>
      <c r="P5039" t="s">
        <v>28</v>
      </c>
      <c r="Q5039" t="s">
        <v>34233</v>
      </c>
      <c r="R5039" t="s">
        <v>34233</v>
      </c>
      <c r="S5039" t="s">
        <v>32628</v>
      </c>
      <c r="T5039" t="s">
        <v>34365</v>
      </c>
      <c r="AD5039" t="str">
        <f t="shared" si="771"/>
        <v/>
      </c>
      <c r="AE5039" t="str">
        <f t="shared" si="773"/>
        <v/>
      </c>
      <c r="AF5039" t="str">
        <f t="shared" si="770"/>
        <v/>
      </c>
      <c r="AG5039" s="17">
        <v>1</v>
      </c>
      <c r="AH5039">
        <f t="shared" si="768"/>
        <v>2.8</v>
      </c>
      <c r="AI5039">
        <v>0.14499999999999999</v>
      </c>
      <c r="AJ5039">
        <f t="shared" si="772"/>
        <v>0.40599999999999997</v>
      </c>
      <c r="AK5039" t="str">
        <f t="shared" si="769"/>
        <v/>
      </c>
      <c r="AL5039" t="str">
        <f t="shared" si="774"/>
        <v/>
      </c>
    </row>
    <row r="5040" spans="1:38" x14ac:dyDescent="0.2">
      <c r="A5040" t="s">
        <v>10556</v>
      </c>
      <c r="B5040" t="s">
        <v>237</v>
      </c>
      <c r="C5040" t="s">
        <v>10557</v>
      </c>
      <c r="D5040" s="1">
        <v>36409</v>
      </c>
      <c r="E5040" s="1">
        <v>43456</v>
      </c>
      <c r="F5040" t="s">
        <v>19</v>
      </c>
      <c r="I5040">
        <v>100</v>
      </c>
      <c r="J5040">
        <v>0</v>
      </c>
      <c r="K5040">
        <v>0</v>
      </c>
      <c r="L5040">
        <v>936</v>
      </c>
      <c r="M5040">
        <v>936</v>
      </c>
      <c r="N5040" t="s">
        <v>20</v>
      </c>
      <c r="O5040" t="s">
        <v>10558</v>
      </c>
      <c r="P5040" t="s">
        <v>28</v>
      </c>
      <c r="Q5040" t="s">
        <v>34233</v>
      </c>
      <c r="R5040" t="s">
        <v>34233</v>
      </c>
      <c r="S5040" t="s">
        <v>32628</v>
      </c>
      <c r="T5040" t="s">
        <v>34365</v>
      </c>
      <c r="AD5040" t="str">
        <f t="shared" si="771"/>
        <v/>
      </c>
      <c r="AE5040" t="str">
        <f t="shared" si="773"/>
        <v/>
      </c>
      <c r="AF5040" t="str">
        <f t="shared" si="770"/>
        <v/>
      </c>
      <c r="AG5040" s="17">
        <v>1</v>
      </c>
      <c r="AH5040">
        <f t="shared" ref="AH5040:AH5103" si="775">IF(AG5040="","",AG5040*2.8)</f>
        <v>2.8</v>
      </c>
      <c r="AI5040">
        <v>0.14499999999999999</v>
      </c>
      <c r="AJ5040">
        <f t="shared" si="772"/>
        <v>0.40599999999999997</v>
      </c>
      <c r="AK5040" t="str">
        <f t="shared" ref="AK5040:AK5103" si="776">IF(AE5040="","",AE5040*2.8)</f>
        <v/>
      </c>
      <c r="AL5040" t="str">
        <f t="shared" si="774"/>
        <v/>
      </c>
    </row>
    <row r="5041" spans="1:38" x14ac:dyDescent="0.2">
      <c r="A5041" t="s">
        <v>10169</v>
      </c>
      <c r="B5041" t="s">
        <v>237</v>
      </c>
      <c r="C5041" t="s">
        <v>10170</v>
      </c>
      <c r="D5041" s="1">
        <v>36409</v>
      </c>
      <c r="E5041" s="1">
        <v>43456</v>
      </c>
      <c r="F5041" t="s">
        <v>19</v>
      </c>
      <c r="I5041">
        <v>100</v>
      </c>
      <c r="J5041">
        <v>0</v>
      </c>
      <c r="K5041">
        <v>0</v>
      </c>
      <c r="L5041">
        <v>836</v>
      </c>
      <c r="M5041">
        <v>836</v>
      </c>
      <c r="N5041" t="s">
        <v>20</v>
      </c>
      <c r="O5041" t="s">
        <v>10171</v>
      </c>
      <c r="P5041" t="s">
        <v>28</v>
      </c>
      <c r="Q5041" t="s">
        <v>34233</v>
      </c>
      <c r="R5041" t="s">
        <v>34233</v>
      </c>
      <c r="S5041" t="s">
        <v>33797</v>
      </c>
      <c r="T5041" t="s">
        <v>34365</v>
      </c>
      <c r="U5041" t="s">
        <v>33071</v>
      </c>
      <c r="V5041" t="s">
        <v>33120</v>
      </c>
      <c r="W5041">
        <v>167</v>
      </c>
      <c r="Y5041">
        <v>1</v>
      </c>
      <c r="AA5041">
        <v>7.5</v>
      </c>
      <c r="AC5041">
        <v>1</v>
      </c>
      <c r="AD5041" t="str">
        <f t="shared" si="771"/>
        <v/>
      </c>
      <c r="AE5041" t="str">
        <f t="shared" si="773"/>
        <v/>
      </c>
      <c r="AF5041" t="str">
        <f t="shared" si="770"/>
        <v/>
      </c>
      <c r="AG5041">
        <f>IF((S5041&lt;&gt;"tühi")*(AC5041&lt;&gt;""),AC5041,"")</f>
        <v>1</v>
      </c>
      <c r="AH5041">
        <f t="shared" si="775"/>
        <v>2.8</v>
      </c>
      <c r="AI5041">
        <v>0.14499999999999999</v>
      </c>
      <c r="AJ5041">
        <f t="shared" si="772"/>
        <v>0.40599999999999997</v>
      </c>
      <c r="AK5041" t="str">
        <f t="shared" si="776"/>
        <v/>
      </c>
      <c r="AL5041" t="str">
        <f t="shared" si="774"/>
        <v/>
      </c>
    </row>
    <row r="5042" spans="1:38" x14ac:dyDescent="0.2">
      <c r="A5042" t="s">
        <v>10243</v>
      </c>
      <c r="B5042" t="s">
        <v>237</v>
      </c>
      <c r="C5042" t="s">
        <v>10244</v>
      </c>
      <c r="D5042" s="1">
        <v>36409</v>
      </c>
      <c r="E5042" s="1">
        <v>43456</v>
      </c>
      <c r="F5042" t="s">
        <v>19</v>
      </c>
      <c r="I5042">
        <v>100</v>
      </c>
      <c r="J5042">
        <v>0</v>
      </c>
      <c r="K5042">
        <v>0</v>
      </c>
      <c r="L5042">
        <v>983</v>
      </c>
      <c r="M5042">
        <v>983</v>
      </c>
      <c r="N5042" t="s">
        <v>20</v>
      </c>
      <c r="O5042" t="s">
        <v>10245</v>
      </c>
      <c r="P5042" t="s">
        <v>28</v>
      </c>
      <c r="Q5042" t="s">
        <v>34233</v>
      </c>
      <c r="R5042" t="s">
        <v>34233</v>
      </c>
      <c r="S5042" t="s">
        <v>32628</v>
      </c>
      <c r="T5042" t="s">
        <v>34350</v>
      </c>
      <c r="AD5042" t="str">
        <f t="shared" si="771"/>
        <v/>
      </c>
      <c r="AE5042" t="str">
        <f t="shared" si="773"/>
        <v/>
      </c>
      <c r="AF5042" t="str">
        <f t="shared" si="770"/>
        <v/>
      </c>
      <c r="AG5042" s="17">
        <v>1</v>
      </c>
      <c r="AH5042">
        <f t="shared" si="775"/>
        <v>2.8</v>
      </c>
      <c r="AI5042">
        <v>0.14499999999999999</v>
      </c>
      <c r="AJ5042">
        <f t="shared" si="772"/>
        <v>0.40599999999999997</v>
      </c>
      <c r="AK5042" t="str">
        <f t="shared" si="776"/>
        <v/>
      </c>
      <c r="AL5042" t="str">
        <f t="shared" si="774"/>
        <v/>
      </c>
    </row>
    <row r="5043" spans="1:38" x14ac:dyDescent="0.2">
      <c r="A5043" t="s">
        <v>10246</v>
      </c>
      <c r="B5043" t="s">
        <v>237</v>
      </c>
      <c r="C5043" t="s">
        <v>10247</v>
      </c>
      <c r="D5043" s="1">
        <v>36409</v>
      </c>
      <c r="E5043" s="1">
        <v>43456</v>
      </c>
      <c r="F5043" t="s">
        <v>19</v>
      </c>
      <c r="I5043">
        <v>100</v>
      </c>
      <c r="J5043">
        <v>0</v>
      </c>
      <c r="K5043">
        <v>0</v>
      </c>
      <c r="L5043">
        <v>1143</v>
      </c>
      <c r="M5043">
        <v>1143</v>
      </c>
      <c r="N5043" t="s">
        <v>20</v>
      </c>
      <c r="O5043" t="s">
        <v>10248</v>
      </c>
      <c r="P5043" t="s">
        <v>28</v>
      </c>
      <c r="Q5043" t="s">
        <v>34233</v>
      </c>
      <c r="R5043" t="s">
        <v>34233</v>
      </c>
      <c r="S5043" t="s">
        <v>33797</v>
      </c>
      <c r="T5043" t="s">
        <v>34365</v>
      </c>
      <c r="AD5043" t="str">
        <f t="shared" si="771"/>
        <v/>
      </c>
      <c r="AE5043" t="str">
        <f t="shared" si="773"/>
        <v/>
      </c>
      <c r="AF5043" t="str">
        <f t="shared" si="770"/>
        <v/>
      </c>
      <c r="AG5043" s="17">
        <v>1</v>
      </c>
      <c r="AH5043">
        <f t="shared" si="775"/>
        <v>2.8</v>
      </c>
      <c r="AI5043">
        <v>0.14499999999999999</v>
      </c>
      <c r="AJ5043">
        <f t="shared" si="772"/>
        <v>0.40599999999999997</v>
      </c>
      <c r="AK5043" t="str">
        <f t="shared" si="776"/>
        <v/>
      </c>
      <c r="AL5043" t="str">
        <f t="shared" si="774"/>
        <v/>
      </c>
    </row>
    <row r="5044" spans="1:38" x14ac:dyDescent="0.2">
      <c r="A5044" t="s">
        <v>10309</v>
      </c>
      <c r="B5044" t="s">
        <v>237</v>
      </c>
      <c r="C5044" t="s">
        <v>10310</v>
      </c>
      <c r="D5044" s="1">
        <v>36409</v>
      </c>
      <c r="E5044" s="1">
        <v>43456</v>
      </c>
      <c r="F5044" t="s">
        <v>19</v>
      </c>
      <c r="I5044">
        <v>100</v>
      </c>
      <c r="J5044">
        <v>0</v>
      </c>
      <c r="K5044">
        <v>0</v>
      </c>
      <c r="L5044">
        <v>1055</v>
      </c>
      <c r="M5044">
        <v>1055</v>
      </c>
      <c r="N5044" t="s">
        <v>20</v>
      </c>
      <c r="O5044" t="s">
        <v>10311</v>
      </c>
      <c r="P5044" t="s">
        <v>28</v>
      </c>
      <c r="Q5044" t="s">
        <v>32794</v>
      </c>
      <c r="R5044" t="s">
        <v>33782</v>
      </c>
      <c r="S5044" t="s">
        <v>33797</v>
      </c>
      <c r="T5044" t="s">
        <v>34365</v>
      </c>
      <c r="AD5044" t="str">
        <f t="shared" si="771"/>
        <v/>
      </c>
      <c r="AE5044" t="str">
        <f t="shared" si="773"/>
        <v/>
      </c>
      <c r="AF5044" t="str">
        <f t="shared" si="770"/>
        <v/>
      </c>
      <c r="AG5044" s="17">
        <v>1</v>
      </c>
      <c r="AH5044">
        <f t="shared" si="775"/>
        <v>2.8</v>
      </c>
      <c r="AI5044">
        <v>0.14499999999999999</v>
      </c>
      <c r="AJ5044">
        <f t="shared" si="772"/>
        <v>0.40599999999999997</v>
      </c>
      <c r="AK5044" t="str">
        <f t="shared" si="776"/>
        <v/>
      </c>
      <c r="AL5044" t="str">
        <f t="shared" si="774"/>
        <v/>
      </c>
    </row>
    <row r="5045" spans="1:38" x14ac:dyDescent="0.2">
      <c r="A5045" t="s">
        <v>30355</v>
      </c>
      <c r="B5045" t="s">
        <v>237</v>
      </c>
      <c r="C5045" t="s">
        <v>30356</v>
      </c>
      <c r="D5045" s="1">
        <v>43859</v>
      </c>
      <c r="E5045" s="1">
        <v>44546</v>
      </c>
      <c r="F5045" t="s">
        <v>26</v>
      </c>
      <c r="I5045">
        <v>100</v>
      </c>
      <c r="J5045">
        <v>0</v>
      </c>
      <c r="K5045">
        <v>0</v>
      </c>
      <c r="L5045">
        <v>2063</v>
      </c>
      <c r="M5045">
        <v>2063</v>
      </c>
      <c r="N5045" t="s">
        <v>20</v>
      </c>
      <c r="O5045" t="s">
        <v>30357</v>
      </c>
      <c r="P5045" t="s">
        <v>44</v>
      </c>
      <c r="Q5045" t="s">
        <v>34233</v>
      </c>
      <c r="R5045" t="s">
        <v>34233</v>
      </c>
      <c r="S5045" t="s">
        <v>34233</v>
      </c>
      <c r="T5045" t="s">
        <v>34233</v>
      </c>
      <c r="AD5045" t="str">
        <f t="shared" si="771"/>
        <v/>
      </c>
      <c r="AE5045" t="str">
        <f t="shared" si="773"/>
        <v/>
      </c>
      <c r="AF5045" t="str">
        <f t="shared" si="770"/>
        <v/>
      </c>
      <c r="AG5045" t="str">
        <f>IF((S5045&lt;&gt;"tühi")*(AC5045&lt;&gt;""),AC5045,"")</f>
        <v/>
      </c>
      <c r="AH5045" t="str">
        <f t="shared" si="775"/>
        <v/>
      </c>
      <c r="AI5045">
        <v>0.14499999999999999</v>
      </c>
      <c r="AJ5045" t="str">
        <f t="shared" si="772"/>
        <v/>
      </c>
      <c r="AK5045" t="str">
        <f t="shared" si="776"/>
        <v/>
      </c>
      <c r="AL5045" t="str">
        <f t="shared" si="774"/>
        <v/>
      </c>
    </row>
    <row r="5046" spans="1:38" x14ac:dyDescent="0.2">
      <c r="A5046" t="s">
        <v>10037</v>
      </c>
      <c r="B5046" t="s">
        <v>237</v>
      </c>
      <c r="C5046" t="s">
        <v>10038</v>
      </c>
      <c r="D5046" s="1">
        <v>36410</v>
      </c>
      <c r="E5046" s="1">
        <v>43873</v>
      </c>
      <c r="F5046" t="s">
        <v>19</v>
      </c>
      <c r="I5046">
        <v>100</v>
      </c>
      <c r="J5046">
        <v>0</v>
      </c>
      <c r="K5046">
        <v>0</v>
      </c>
      <c r="L5046">
        <v>996</v>
      </c>
      <c r="M5046">
        <v>996</v>
      </c>
      <c r="N5046" t="s">
        <v>20</v>
      </c>
      <c r="O5046" t="s">
        <v>10039</v>
      </c>
      <c r="P5046" t="s">
        <v>28</v>
      </c>
      <c r="Q5046" t="s">
        <v>34233</v>
      </c>
      <c r="R5046" t="s">
        <v>34233</v>
      </c>
      <c r="S5046" t="s">
        <v>33807</v>
      </c>
      <c r="T5046" t="s">
        <v>34365</v>
      </c>
      <c r="AD5046" t="str">
        <f t="shared" si="771"/>
        <v/>
      </c>
      <c r="AE5046" t="str">
        <f t="shared" si="773"/>
        <v/>
      </c>
      <c r="AF5046" t="str">
        <f t="shared" si="770"/>
        <v/>
      </c>
      <c r="AG5046" s="17">
        <v>1</v>
      </c>
      <c r="AH5046">
        <f t="shared" si="775"/>
        <v>2.8</v>
      </c>
      <c r="AI5046">
        <v>0.14499999999999999</v>
      </c>
      <c r="AJ5046">
        <f t="shared" si="772"/>
        <v>0.40599999999999997</v>
      </c>
      <c r="AK5046" t="str">
        <f t="shared" si="776"/>
        <v/>
      </c>
      <c r="AL5046" t="str">
        <f t="shared" si="774"/>
        <v/>
      </c>
    </row>
    <row r="5047" spans="1:38" x14ac:dyDescent="0.2">
      <c r="A5047" t="s">
        <v>10216</v>
      </c>
      <c r="B5047" t="s">
        <v>237</v>
      </c>
      <c r="C5047" t="s">
        <v>10217</v>
      </c>
      <c r="D5047" s="1">
        <v>36410</v>
      </c>
      <c r="E5047" s="1">
        <v>43873</v>
      </c>
      <c r="F5047" t="s">
        <v>19</v>
      </c>
      <c r="I5047">
        <v>100</v>
      </c>
      <c r="J5047">
        <v>0</v>
      </c>
      <c r="K5047">
        <v>0</v>
      </c>
      <c r="L5047">
        <v>1451</v>
      </c>
      <c r="M5047">
        <v>1451</v>
      </c>
      <c r="N5047" t="s">
        <v>20</v>
      </c>
      <c r="O5047" t="s">
        <v>10218</v>
      </c>
      <c r="P5047" t="s">
        <v>28</v>
      </c>
      <c r="Q5047" t="s">
        <v>34233</v>
      </c>
      <c r="R5047" t="s">
        <v>34233</v>
      </c>
      <c r="S5047" t="s">
        <v>33797</v>
      </c>
      <c r="T5047" t="s">
        <v>34365</v>
      </c>
      <c r="AD5047" t="str">
        <f t="shared" si="771"/>
        <v/>
      </c>
      <c r="AE5047" t="str">
        <f t="shared" si="773"/>
        <v/>
      </c>
      <c r="AF5047" t="str">
        <f t="shared" si="770"/>
        <v/>
      </c>
      <c r="AG5047" s="17">
        <v>1</v>
      </c>
      <c r="AH5047">
        <f t="shared" si="775"/>
        <v>2.8</v>
      </c>
      <c r="AI5047">
        <v>0.14499999999999999</v>
      </c>
      <c r="AJ5047">
        <f t="shared" si="772"/>
        <v>0.40599999999999997</v>
      </c>
      <c r="AK5047" t="str">
        <f t="shared" si="776"/>
        <v/>
      </c>
      <c r="AL5047" t="str">
        <f t="shared" si="774"/>
        <v/>
      </c>
    </row>
    <row r="5048" spans="1:38" x14ac:dyDescent="0.2">
      <c r="A5048" t="s">
        <v>12663</v>
      </c>
      <c r="B5048" t="s">
        <v>237</v>
      </c>
      <c r="C5048" t="s">
        <v>12664</v>
      </c>
      <c r="D5048" s="1">
        <v>36748</v>
      </c>
      <c r="E5048" s="1">
        <v>43873</v>
      </c>
      <c r="F5048" t="s">
        <v>19</v>
      </c>
      <c r="I5048">
        <v>100</v>
      </c>
      <c r="J5048">
        <v>0</v>
      </c>
      <c r="K5048">
        <v>0</v>
      </c>
      <c r="L5048">
        <v>1352</v>
      </c>
      <c r="M5048">
        <v>1352</v>
      </c>
      <c r="N5048" t="s">
        <v>20</v>
      </c>
      <c r="O5048" t="s">
        <v>12665</v>
      </c>
      <c r="P5048" t="s">
        <v>28</v>
      </c>
      <c r="Q5048" t="s">
        <v>34233</v>
      </c>
      <c r="R5048" t="s">
        <v>34233</v>
      </c>
      <c r="S5048" t="s">
        <v>33798</v>
      </c>
      <c r="T5048" t="s">
        <v>34350</v>
      </c>
      <c r="U5048" t="s">
        <v>32794</v>
      </c>
      <c r="V5048" t="s">
        <v>33121</v>
      </c>
      <c r="X5048">
        <v>2</v>
      </c>
      <c r="Y5048" t="s">
        <v>32665</v>
      </c>
      <c r="AA5048">
        <v>8.5</v>
      </c>
      <c r="AB5048">
        <v>25</v>
      </c>
      <c r="AC5048">
        <v>1</v>
      </c>
      <c r="AD5048" t="str">
        <f t="shared" si="771"/>
        <v/>
      </c>
      <c r="AE5048" t="str">
        <f t="shared" si="773"/>
        <v/>
      </c>
      <c r="AF5048" t="str">
        <f t="shared" si="770"/>
        <v/>
      </c>
      <c r="AG5048">
        <f>IF((S5048&lt;&gt;"tühi")*(AC5048&lt;&gt;""),AC5048,"")</f>
        <v>1</v>
      </c>
      <c r="AH5048">
        <f t="shared" si="775"/>
        <v>2.8</v>
      </c>
      <c r="AI5048">
        <v>0.14499999999999999</v>
      </c>
      <c r="AJ5048">
        <f t="shared" si="772"/>
        <v>0.40599999999999997</v>
      </c>
      <c r="AK5048" t="str">
        <f t="shared" si="776"/>
        <v/>
      </c>
      <c r="AL5048" t="str">
        <f t="shared" si="774"/>
        <v/>
      </c>
    </row>
    <row r="5049" spans="1:38" x14ac:dyDescent="0.2">
      <c r="A5049" t="s">
        <v>15920</v>
      </c>
      <c r="B5049" t="s">
        <v>237</v>
      </c>
      <c r="C5049" t="s">
        <v>15921</v>
      </c>
      <c r="D5049" s="1">
        <v>37498</v>
      </c>
      <c r="E5049" s="1">
        <v>43456</v>
      </c>
      <c r="F5049" t="s">
        <v>19</v>
      </c>
      <c r="I5049">
        <v>100</v>
      </c>
      <c r="J5049">
        <v>0</v>
      </c>
      <c r="K5049">
        <v>0</v>
      </c>
      <c r="L5049">
        <v>1000</v>
      </c>
      <c r="M5049">
        <v>1000</v>
      </c>
      <c r="N5049" t="s">
        <v>20</v>
      </c>
      <c r="O5049" t="s">
        <v>15922</v>
      </c>
      <c r="P5049" t="s">
        <v>28</v>
      </c>
      <c r="Q5049" t="s">
        <v>34233</v>
      </c>
      <c r="R5049" t="s">
        <v>34233</v>
      </c>
      <c r="S5049" t="s">
        <v>32628</v>
      </c>
      <c r="T5049" t="s">
        <v>34365</v>
      </c>
      <c r="U5049" t="s">
        <v>32794</v>
      </c>
      <c r="V5049" t="s">
        <v>33137</v>
      </c>
      <c r="W5049">
        <v>250</v>
      </c>
      <c r="X5049">
        <v>2</v>
      </c>
      <c r="Y5049">
        <v>1</v>
      </c>
      <c r="AA5049">
        <v>8.5</v>
      </c>
      <c r="AC5049">
        <v>1</v>
      </c>
      <c r="AD5049" t="str">
        <f t="shared" si="771"/>
        <v/>
      </c>
      <c r="AE5049" t="str">
        <f t="shared" si="773"/>
        <v/>
      </c>
      <c r="AF5049" t="str">
        <f t="shared" si="770"/>
        <v/>
      </c>
      <c r="AG5049">
        <f>IF((S5049&lt;&gt;"tühi")*(AC5049&lt;&gt;""),AC5049,"")</f>
        <v>1</v>
      </c>
      <c r="AH5049">
        <f t="shared" si="775"/>
        <v>2.8</v>
      </c>
      <c r="AI5049">
        <v>0.14499999999999999</v>
      </c>
      <c r="AJ5049">
        <f t="shared" si="772"/>
        <v>0.40599999999999997</v>
      </c>
      <c r="AK5049" t="str">
        <f t="shared" si="776"/>
        <v/>
      </c>
      <c r="AL5049" t="str">
        <f t="shared" si="774"/>
        <v/>
      </c>
    </row>
    <row r="5050" spans="1:38" x14ac:dyDescent="0.2">
      <c r="A5050" t="s">
        <v>10219</v>
      </c>
      <c r="B5050" t="s">
        <v>237</v>
      </c>
      <c r="C5050" t="s">
        <v>10220</v>
      </c>
      <c r="D5050" s="1">
        <v>36410</v>
      </c>
      <c r="E5050" s="1">
        <v>43873</v>
      </c>
      <c r="F5050" t="s">
        <v>19</v>
      </c>
      <c r="I5050">
        <v>100</v>
      </c>
      <c r="J5050">
        <v>0</v>
      </c>
      <c r="K5050">
        <v>0</v>
      </c>
      <c r="L5050">
        <v>1117</v>
      </c>
      <c r="M5050">
        <v>1117</v>
      </c>
      <c r="N5050" t="s">
        <v>20</v>
      </c>
      <c r="O5050" t="s">
        <v>10221</v>
      </c>
      <c r="P5050" t="s">
        <v>28</v>
      </c>
      <c r="Q5050" t="s">
        <v>34233</v>
      </c>
      <c r="R5050" t="s">
        <v>34233</v>
      </c>
      <c r="S5050" t="s">
        <v>32628</v>
      </c>
      <c r="T5050" t="s">
        <v>34349</v>
      </c>
      <c r="U5050" t="s">
        <v>32794</v>
      </c>
      <c r="V5050" t="s">
        <v>34984</v>
      </c>
      <c r="AC5050">
        <v>1</v>
      </c>
      <c r="AD5050" t="str">
        <f t="shared" si="771"/>
        <v/>
      </c>
      <c r="AE5050" t="str">
        <f t="shared" si="773"/>
        <v/>
      </c>
      <c r="AF5050" t="str">
        <f t="shared" si="770"/>
        <v/>
      </c>
      <c r="AG5050">
        <f>IF((S5050&lt;&gt;"tühi")*(AC5050&lt;&gt;""),AC5050,"")</f>
        <v>1</v>
      </c>
      <c r="AH5050">
        <f t="shared" si="775"/>
        <v>2.8</v>
      </c>
      <c r="AI5050">
        <v>0.14499999999999999</v>
      </c>
      <c r="AJ5050">
        <f t="shared" si="772"/>
        <v>0.40599999999999997</v>
      </c>
      <c r="AK5050" t="str">
        <f t="shared" si="776"/>
        <v/>
      </c>
      <c r="AL5050" t="str">
        <f t="shared" si="774"/>
        <v/>
      </c>
    </row>
    <row r="5051" spans="1:38" x14ac:dyDescent="0.2">
      <c r="A5051" t="s">
        <v>10276</v>
      </c>
      <c r="B5051" t="s">
        <v>237</v>
      </c>
      <c r="C5051" t="s">
        <v>10277</v>
      </c>
      <c r="D5051" s="1">
        <v>36410</v>
      </c>
      <c r="E5051" s="1">
        <v>43873</v>
      </c>
      <c r="F5051" t="s">
        <v>19</v>
      </c>
      <c r="I5051">
        <v>100</v>
      </c>
      <c r="J5051">
        <v>0</v>
      </c>
      <c r="K5051">
        <v>0</v>
      </c>
      <c r="L5051">
        <v>1064</v>
      </c>
      <c r="M5051">
        <v>1064</v>
      </c>
      <c r="N5051" t="s">
        <v>20</v>
      </c>
      <c r="O5051" t="s">
        <v>10278</v>
      </c>
      <c r="P5051" t="s">
        <v>28</v>
      </c>
      <c r="Q5051" t="s">
        <v>34233</v>
      </c>
      <c r="R5051" t="s">
        <v>34233</v>
      </c>
      <c r="S5051" t="s">
        <v>33797</v>
      </c>
      <c r="T5051" t="s">
        <v>34365</v>
      </c>
      <c r="AD5051" t="str">
        <f t="shared" si="771"/>
        <v/>
      </c>
      <c r="AE5051" t="str">
        <f t="shared" si="773"/>
        <v/>
      </c>
      <c r="AF5051" t="str">
        <f t="shared" si="770"/>
        <v/>
      </c>
      <c r="AG5051" s="17">
        <v>1</v>
      </c>
      <c r="AH5051">
        <f t="shared" si="775"/>
        <v>2.8</v>
      </c>
      <c r="AI5051">
        <v>0.14499999999999999</v>
      </c>
      <c r="AJ5051">
        <f t="shared" si="772"/>
        <v>0.40599999999999997</v>
      </c>
      <c r="AK5051" t="str">
        <f t="shared" si="776"/>
        <v/>
      </c>
      <c r="AL5051" t="str">
        <f t="shared" si="774"/>
        <v/>
      </c>
    </row>
    <row r="5052" spans="1:38" x14ac:dyDescent="0.2">
      <c r="A5052" t="s">
        <v>16372</v>
      </c>
      <c r="B5052" t="s">
        <v>237</v>
      </c>
      <c r="C5052" t="s">
        <v>16373</v>
      </c>
      <c r="D5052" s="1">
        <v>37547</v>
      </c>
      <c r="E5052" s="1">
        <v>43456</v>
      </c>
      <c r="F5052" t="s">
        <v>19</v>
      </c>
      <c r="I5052">
        <v>100</v>
      </c>
      <c r="J5052">
        <v>0</v>
      </c>
      <c r="K5052">
        <v>0</v>
      </c>
      <c r="L5052">
        <v>1122</v>
      </c>
      <c r="M5052">
        <v>1122</v>
      </c>
      <c r="N5052" t="s">
        <v>20</v>
      </c>
      <c r="O5052" t="s">
        <v>16374</v>
      </c>
      <c r="P5052" t="s">
        <v>28</v>
      </c>
      <c r="Q5052" t="s">
        <v>34233</v>
      </c>
      <c r="R5052" t="s">
        <v>34233</v>
      </c>
      <c r="S5052" t="s">
        <v>33797</v>
      </c>
      <c r="T5052" t="s">
        <v>34350</v>
      </c>
      <c r="U5052" t="s">
        <v>32634</v>
      </c>
      <c r="V5052" t="s">
        <v>34985</v>
      </c>
      <c r="X5052">
        <v>2</v>
      </c>
      <c r="Y5052" t="s">
        <v>32654</v>
      </c>
      <c r="AB5052">
        <v>20</v>
      </c>
      <c r="AC5052">
        <v>1</v>
      </c>
      <c r="AD5052" t="str">
        <f t="shared" si="771"/>
        <v/>
      </c>
      <c r="AE5052" t="str">
        <f t="shared" si="773"/>
        <v/>
      </c>
      <c r="AF5052" t="str">
        <f t="shared" si="770"/>
        <v/>
      </c>
      <c r="AG5052">
        <f>IF((S5052&lt;&gt;"tühi")*(AC5052&lt;&gt;""),AC5052,"")</f>
        <v>1</v>
      </c>
      <c r="AH5052">
        <f t="shared" si="775"/>
        <v>2.8</v>
      </c>
      <c r="AI5052">
        <v>0.14499999999999999</v>
      </c>
      <c r="AJ5052">
        <f t="shared" si="772"/>
        <v>0.40599999999999997</v>
      </c>
      <c r="AK5052" t="str">
        <f t="shared" si="776"/>
        <v/>
      </c>
      <c r="AL5052" t="str">
        <f t="shared" si="774"/>
        <v/>
      </c>
    </row>
    <row r="5053" spans="1:38" x14ac:dyDescent="0.2">
      <c r="A5053" t="s">
        <v>10279</v>
      </c>
      <c r="B5053" t="s">
        <v>237</v>
      </c>
      <c r="C5053" t="s">
        <v>10280</v>
      </c>
      <c r="D5053" s="1">
        <v>36410</v>
      </c>
      <c r="E5053" s="1">
        <v>43873</v>
      </c>
      <c r="F5053" t="s">
        <v>19</v>
      </c>
      <c r="I5053">
        <v>100</v>
      </c>
      <c r="J5053">
        <v>0</v>
      </c>
      <c r="K5053">
        <v>0</v>
      </c>
      <c r="L5053">
        <v>985</v>
      </c>
      <c r="M5053">
        <v>985</v>
      </c>
      <c r="N5053" t="s">
        <v>20</v>
      </c>
      <c r="O5053" t="s">
        <v>10281</v>
      </c>
      <c r="P5053" t="s">
        <v>28</v>
      </c>
      <c r="Q5053" t="s">
        <v>34233</v>
      </c>
      <c r="R5053" t="s">
        <v>34233</v>
      </c>
      <c r="S5053" t="s">
        <v>32628</v>
      </c>
      <c r="T5053" t="s">
        <v>34365</v>
      </c>
      <c r="AD5053" t="str">
        <f t="shared" si="771"/>
        <v/>
      </c>
      <c r="AE5053" t="str">
        <f t="shared" si="773"/>
        <v/>
      </c>
      <c r="AF5053" t="str">
        <f t="shared" si="770"/>
        <v/>
      </c>
      <c r="AG5053" s="17">
        <v>1</v>
      </c>
      <c r="AH5053">
        <f t="shared" si="775"/>
        <v>2.8</v>
      </c>
      <c r="AI5053">
        <v>0.14499999999999999</v>
      </c>
      <c r="AJ5053">
        <f t="shared" si="772"/>
        <v>0.40599999999999997</v>
      </c>
      <c r="AK5053" t="str">
        <f t="shared" si="776"/>
        <v/>
      </c>
      <c r="AL5053" t="str">
        <f t="shared" si="774"/>
        <v/>
      </c>
    </row>
    <row r="5054" spans="1:38" x14ac:dyDescent="0.2">
      <c r="A5054" t="s">
        <v>10282</v>
      </c>
      <c r="B5054" t="s">
        <v>237</v>
      </c>
      <c r="C5054" t="s">
        <v>10283</v>
      </c>
      <c r="D5054" s="1">
        <v>36410</v>
      </c>
      <c r="E5054" s="1">
        <v>43873</v>
      </c>
      <c r="F5054" t="s">
        <v>19</v>
      </c>
      <c r="I5054">
        <v>100</v>
      </c>
      <c r="J5054">
        <v>0</v>
      </c>
      <c r="K5054">
        <v>0</v>
      </c>
      <c r="L5054">
        <v>1022</v>
      </c>
      <c r="M5054">
        <v>1022</v>
      </c>
      <c r="N5054" t="s">
        <v>20</v>
      </c>
      <c r="O5054" t="s">
        <v>10284</v>
      </c>
      <c r="P5054" t="s">
        <v>28</v>
      </c>
      <c r="Q5054" t="s">
        <v>34233</v>
      </c>
      <c r="R5054" t="s">
        <v>34233</v>
      </c>
      <c r="S5054" t="s">
        <v>33800</v>
      </c>
      <c r="T5054" t="s">
        <v>34365</v>
      </c>
      <c r="U5054" t="s">
        <v>32634</v>
      </c>
      <c r="V5054" t="s">
        <v>34985</v>
      </c>
      <c r="X5054">
        <v>2</v>
      </c>
      <c r="Y5054" t="s">
        <v>32654</v>
      </c>
      <c r="AB5054">
        <v>20</v>
      </c>
      <c r="AC5054">
        <v>1</v>
      </c>
      <c r="AD5054" t="str">
        <f t="shared" si="771"/>
        <v/>
      </c>
      <c r="AE5054" t="str">
        <f t="shared" si="773"/>
        <v/>
      </c>
      <c r="AF5054" t="str">
        <f t="shared" si="770"/>
        <v/>
      </c>
      <c r="AG5054">
        <f>IF((S5054&lt;&gt;"tühi")*(AC5054&lt;&gt;""),AC5054,"")</f>
        <v>1</v>
      </c>
      <c r="AH5054">
        <f t="shared" si="775"/>
        <v>2.8</v>
      </c>
      <c r="AI5054">
        <v>0.14499999999999999</v>
      </c>
      <c r="AJ5054">
        <f t="shared" si="772"/>
        <v>0.40599999999999997</v>
      </c>
      <c r="AK5054" t="str">
        <f t="shared" si="776"/>
        <v/>
      </c>
      <c r="AL5054" t="str">
        <f t="shared" si="774"/>
        <v/>
      </c>
    </row>
    <row r="5055" spans="1:38" x14ac:dyDescent="0.2">
      <c r="A5055" t="s">
        <v>10273</v>
      </c>
      <c r="B5055" t="s">
        <v>237</v>
      </c>
      <c r="C5055" t="s">
        <v>10274</v>
      </c>
      <c r="D5055" s="1">
        <v>36410</v>
      </c>
      <c r="E5055" s="1">
        <v>43873</v>
      </c>
      <c r="F5055" t="s">
        <v>19</v>
      </c>
      <c r="I5055">
        <v>100</v>
      </c>
      <c r="J5055">
        <v>0</v>
      </c>
      <c r="K5055">
        <v>0</v>
      </c>
      <c r="L5055">
        <v>961</v>
      </c>
      <c r="M5055">
        <v>961</v>
      </c>
      <c r="N5055" t="s">
        <v>20</v>
      </c>
      <c r="O5055" t="s">
        <v>10275</v>
      </c>
      <c r="P5055" t="s">
        <v>28</v>
      </c>
      <c r="Q5055" t="s">
        <v>34233</v>
      </c>
      <c r="R5055" t="s">
        <v>34233</v>
      </c>
      <c r="S5055" t="s">
        <v>32628</v>
      </c>
      <c r="T5055" t="s">
        <v>34365</v>
      </c>
      <c r="AD5055" t="str">
        <f t="shared" si="771"/>
        <v/>
      </c>
      <c r="AE5055" t="str">
        <f t="shared" si="773"/>
        <v/>
      </c>
      <c r="AF5055" t="str">
        <f t="shared" si="770"/>
        <v/>
      </c>
      <c r="AG5055" s="17">
        <v>1</v>
      </c>
      <c r="AH5055">
        <f t="shared" si="775"/>
        <v>2.8</v>
      </c>
      <c r="AI5055">
        <v>0.14499999999999999</v>
      </c>
      <c r="AJ5055">
        <f t="shared" si="772"/>
        <v>0.40599999999999997</v>
      </c>
      <c r="AK5055" t="str">
        <f t="shared" si="776"/>
        <v/>
      </c>
      <c r="AL5055" t="str">
        <f t="shared" si="774"/>
        <v/>
      </c>
    </row>
    <row r="5056" spans="1:38" x14ac:dyDescent="0.2">
      <c r="A5056" t="s">
        <v>10007</v>
      </c>
      <c r="B5056" t="s">
        <v>237</v>
      </c>
      <c r="C5056" t="s">
        <v>10008</v>
      </c>
      <c r="D5056" s="1">
        <v>36410</v>
      </c>
      <c r="E5056" s="1">
        <v>43873</v>
      </c>
      <c r="F5056" t="s">
        <v>19</v>
      </c>
      <c r="I5056">
        <v>100</v>
      </c>
      <c r="J5056">
        <v>0</v>
      </c>
      <c r="K5056">
        <v>0</v>
      </c>
      <c r="L5056">
        <v>863</v>
      </c>
      <c r="M5056">
        <v>863</v>
      </c>
      <c r="N5056" t="s">
        <v>20</v>
      </c>
      <c r="O5056" t="s">
        <v>10009</v>
      </c>
      <c r="P5056" t="s">
        <v>28</v>
      </c>
      <c r="Q5056" t="s">
        <v>34233</v>
      </c>
      <c r="R5056" t="s">
        <v>34233</v>
      </c>
      <c r="S5056" t="s">
        <v>32628</v>
      </c>
      <c r="T5056" t="s">
        <v>34365</v>
      </c>
      <c r="AD5056" t="str">
        <f t="shared" si="771"/>
        <v/>
      </c>
      <c r="AE5056" t="str">
        <f t="shared" si="773"/>
        <v/>
      </c>
      <c r="AF5056" t="str">
        <f t="shared" ref="AF5056:AF5119" si="777">IF((S5056&lt;&gt;"tühi")*(F5056&lt;&gt;"Elamumaa")*(G5056&lt;&gt;"Elamumaa")*(H5056&lt;&gt;"Elamumaa"),IF(Z5056=0,"",Z5056),"")</f>
        <v/>
      </c>
      <c r="AG5056" s="17">
        <v>1</v>
      </c>
      <c r="AH5056">
        <f t="shared" si="775"/>
        <v>2.8</v>
      </c>
      <c r="AI5056">
        <v>0.14499999999999999</v>
      </c>
      <c r="AJ5056">
        <f t="shared" si="772"/>
        <v>0.40599999999999997</v>
      </c>
      <c r="AK5056" t="str">
        <f t="shared" si="776"/>
        <v/>
      </c>
      <c r="AL5056" t="str">
        <f t="shared" si="774"/>
        <v/>
      </c>
    </row>
    <row r="5057" spans="1:39" x14ac:dyDescent="0.2">
      <c r="A5057" t="s">
        <v>22153</v>
      </c>
      <c r="B5057" t="s">
        <v>237</v>
      </c>
      <c r="C5057" t="s">
        <v>22154</v>
      </c>
      <c r="D5057" s="1">
        <v>36410</v>
      </c>
      <c r="E5057" s="1">
        <v>43873</v>
      </c>
      <c r="F5057" t="s">
        <v>19</v>
      </c>
      <c r="I5057">
        <v>100</v>
      </c>
      <c r="J5057">
        <v>0</v>
      </c>
      <c r="K5057">
        <v>0</v>
      </c>
      <c r="L5057">
        <v>843</v>
      </c>
      <c r="M5057">
        <v>843</v>
      </c>
      <c r="N5057" t="s">
        <v>20</v>
      </c>
      <c r="O5057" t="s">
        <v>22155</v>
      </c>
      <c r="P5057" t="s">
        <v>28</v>
      </c>
      <c r="Q5057" t="s">
        <v>34233</v>
      </c>
      <c r="R5057" t="s">
        <v>34233</v>
      </c>
      <c r="S5057" t="s">
        <v>33942</v>
      </c>
      <c r="T5057" t="s">
        <v>34233</v>
      </c>
      <c r="AD5057" t="str">
        <f t="shared" si="771"/>
        <v/>
      </c>
      <c r="AF5057" t="str">
        <f t="shared" si="777"/>
        <v/>
      </c>
      <c r="AG5057" s="16">
        <v>1</v>
      </c>
      <c r="AH5057">
        <f t="shared" si="775"/>
        <v>2.8</v>
      </c>
      <c r="AI5057">
        <v>0.14499999999999999</v>
      </c>
      <c r="AJ5057">
        <f t="shared" si="772"/>
        <v>0.40599999999999997</v>
      </c>
      <c r="AK5057" t="str">
        <f t="shared" si="776"/>
        <v/>
      </c>
      <c r="AL5057" t="str">
        <f t="shared" si="774"/>
        <v/>
      </c>
      <c r="AM5057" t="s">
        <v>34919</v>
      </c>
    </row>
    <row r="5058" spans="1:39" x14ac:dyDescent="0.2">
      <c r="A5058" t="s">
        <v>10046</v>
      </c>
      <c r="B5058" t="s">
        <v>237</v>
      </c>
      <c r="C5058" t="s">
        <v>10047</v>
      </c>
      <c r="D5058" s="1">
        <v>36410</v>
      </c>
      <c r="E5058" s="1">
        <v>43951</v>
      </c>
      <c r="F5058" t="s">
        <v>19</v>
      </c>
      <c r="I5058">
        <v>100</v>
      </c>
      <c r="J5058">
        <v>0</v>
      </c>
      <c r="K5058">
        <v>0</v>
      </c>
      <c r="L5058">
        <v>1617</v>
      </c>
      <c r="M5058">
        <v>1617</v>
      </c>
      <c r="N5058" t="s">
        <v>20</v>
      </c>
      <c r="O5058" t="s">
        <v>10048</v>
      </c>
      <c r="P5058" t="s">
        <v>28</v>
      </c>
      <c r="Q5058" t="s">
        <v>34233</v>
      </c>
      <c r="R5058" t="s">
        <v>34233</v>
      </c>
      <c r="S5058" t="s">
        <v>32628</v>
      </c>
      <c r="T5058" t="s">
        <v>34365</v>
      </c>
      <c r="U5058" t="s">
        <v>32634</v>
      </c>
      <c r="V5058" t="s">
        <v>33122</v>
      </c>
      <c r="W5058">
        <v>250</v>
      </c>
      <c r="X5058">
        <v>2</v>
      </c>
      <c r="Y5058" t="s">
        <v>32654</v>
      </c>
      <c r="AB5058">
        <v>25</v>
      </c>
      <c r="AC5058">
        <v>1</v>
      </c>
      <c r="AD5058" t="str">
        <f t="shared" si="771"/>
        <v/>
      </c>
      <c r="AE5058" t="str">
        <f t="shared" ref="AE5058:AE5121" si="778">IF((S5058="tühi")*(AC5058&lt;&gt;""),AC5058,"")</f>
        <v/>
      </c>
      <c r="AF5058" t="str">
        <f t="shared" si="777"/>
        <v/>
      </c>
      <c r="AG5058">
        <f>IF((S5058&lt;&gt;"tühi")*(AC5058&lt;&gt;""),AC5058,"")</f>
        <v>1</v>
      </c>
      <c r="AH5058">
        <f t="shared" si="775"/>
        <v>2.8</v>
      </c>
      <c r="AI5058">
        <v>0.14499999999999999</v>
      </c>
      <c r="AJ5058">
        <f t="shared" si="772"/>
        <v>0.40599999999999997</v>
      </c>
      <c r="AK5058" t="str">
        <f t="shared" si="776"/>
        <v/>
      </c>
      <c r="AL5058" t="str">
        <f t="shared" si="774"/>
        <v/>
      </c>
    </row>
    <row r="5059" spans="1:39" x14ac:dyDescent="0.2">
      <c r="A5059" t="s">
        <v>10288</v>
      </c>
      <c r="B5059" t="s">
        <v>237</v>
      </c>
      <c r="C5059" t="s">
        <v>10289</v>
      </c>
      <c r="D5059" s="1">
        <v>36410</v>
      </c>
      <c r="E5059" s="1">
        <v>43873</v>
      </c>
      <c r="F5059" t="s">
        <v>19</v>
      </c>
      <c r="I5059">
        <v>100</v>
      </c>
      <c r="J5059">
        <v>0</v>
      </c>
      <c r="K5059">
        <v>0</v>
      </c>
      <c r="L5059">
        <v>1081</v>
      </c>
      <c r="M5059">
        <v>1081</v>
      </c>
      <c r="N5059" t="s">
        <v>20</v>
      </c>
      <c r="O5059" t="s">
        <v>10290</v>
      </c>
      <c r="P5059" t="s">
        <v>28</v>
      </c>
      <c r="Q5059" t="s">
        <v>34233</v>
      </c>
      <c r="R5059" t="s">
        <v>34233</v>
      </c>
      <c r="S5059" t="s">
        <v>32628</v>
      </c>
      <c r="T5059" t="s">
        <v>34365</v>
      </c>
      <c r="U5059" t="s">
        <v>32634</v>
      </c>
      <c r="V5059" t="s">
        <v>34985</v>
      </c>
      <c r="X5059">
        <v>2</v>
      </c>
      <c r="Y5059" t="s">
        <v>32654</v>
      </c>
      <c r="AB5059">
        <v>20</v>
      </c>
      <c r="AC5059">
        <v>1</v>
      </c>
      <c r="AD5059" t="str">
        <f t="shared" si="771"/>
        <v/>
      </c>
      <c r="AE5059" t="str">
        <f t="shared" si="778"/>
        <v/>
      </c>
      <c r="AF5059" t="str">
        <f t="shared" si="777"/>
        <v/>
      </c>
      <c r="AG5059">
        <f>IF((S5059&lt;&gt;"tühi")*(AC5059&lt;&gt;""),AC5059,"")</f>
        <v>1</v>
      </c>
      <c r="AH5059">
        <f t="shared" si="775"/>
        <v>2.8</v>
      </c>
      <c r="AI5059">
        <v>0.14499999999999999</v>
      </c>
      <c r="AJ5059">
        <f t="shared" si="772"/>
        <v>0.40599999999999997</v>
      </c>
      <c r="AK5059" t="str">
        <f t="shared" si="776"/>
        <v/>
      </c>
      <c r="AL5059" t="str">
        <f t="shared" si="774"/>
        <v/>
      </c>
    </row>
    <row r="5060" spans="1:39" x14ac:dyDescent="0.2">
      <c r="A5060" t="s">
        <v>10294</v>
      </c>
      <c r="B5060" t="s">
        <v>237</v>
      </c>
      <c r="C5060" t="s">
        <v>10295</v>
      </c>
      <c r="D5060" s="1">
        <v>36410</v>
      </c>
      <c r="E5060" s="1">
        <v>43873</v>
      </c>
      <c r="F5060" t="s">
        <v>19</v>
      </c>
      <c r="I5060">
        <v>100</v>
      </c>
      <c r="J5060">
        <v>0</v>
      </c>
      <c r="K5060">
        <v>0</v>
      </c>
      <c r="L5060">
        <v>958</v>
      </c>
      <c r="M5060">
        <v>958</v>
      </c>
      <c r="N5060" t="s">
        <v>20</v>
      </c>
      <c r="O5060" t="s">
        <v>10296</v>
      </c>
      <c r="P5060" t="s">
        <v>28</v>
      </c>
      <c r="Q5060" t="s">
        <v>34233</v>
      </c>
      <c r="R5060" t="s">
        <v>34233</v>
      </c>
      <c r="S5060" t="s">
        <v>32628</v>
      </c>
      <c r="T5060" t="s">
        <v>34365</v>
      </c>
      <c r="AD5060" t="str">
        <f t="shared" si="771"/>
        <v/>
      </c>
      <c r="AE5060" t="str">
        <f t="shared" si="778"/>
        <v/>
      </c>
      <c r="AF5060" t="str">
        <f t="shared" si="777"/>
        <v/>
      </c>
      <c r="AG5060" s="17">
        <v>1</v>
      </c>
      <c r="AH5060">
        <f t="shared" si="775"/>
        <v>2.8</v>
      </c>
      <c r="AI5060">
        <v>0.14499999999999999</v>
      </c>
      <c r="AJ5060">
        <f t="shared" si="772"/>
        <v>0.40599999999999997</v>
      </c>
      <c r="AK5060" t="str">
        <f t="shared" si="776"/>
        <v/>
      </c>
      <c r="AL5060" t="str">
        <f t="shared" si="774"/>
        <v/>
      </c>
    </row>
    <row r="5061" spans="1:39" x14ac:dyDescent="0.2">
      <c r="A5061" t="s">
        <v>10315</v>
      </c>
      <c r="B5061" t="s">
        <v>237</v>
      </c>
      <c r="C5061" t="s">
        <v>10316</v>
      </c>
      <c r="D5061" s="1">
        <v>36410</v>
      </c>
      <c r="E5061" s="1">
        <v>43873</v>
      </c>
      <c r="F5061" t="s">
        <v>19</v>
      </c>
      <c r="I5061">
        <v>100</v>
      </c>
      <c r="J5061">
        <v>0</v>
      </c>
      <c r="K5061">
        <v>0</v>
      </c>
      <c r="L5061">
        <v>1104</v>
      </c>
      <c r="M5061">
        <v>1104</v>
      </c>
      <c r="N5061" t="s">
        <v>20</v>
      </c>
      <c r="O5061" t="s">
        <v>10317</v>
      </c>
      <c r="P5061" t="s">
        <v>28</v>
      </c>
      <c r="Q5061" t="s">
        <v>34233</v>
      </c>
      <c r="R5061" t="s">
        <v>34233</v>
      </c>
      <c r="S5061" t="s">
        <v>32628</v>
      </c>
      <c r="T5061" t="s">
        <v>34365</v>
      </c>
      <c r="AD5061" t="str">
        <f t="shared" si="771"/>
        <v/>
      </c>
      <c r="AE5061" t="str">
        <f t="shared" si="778"/>
        <v/>
      </c>
      <c r="AF5061" t="str">
        <f t="shared" si="777"/>
        <v/>
      </c>
      <c r="AG5061" s="17">
        <v>1</v>
      </c>
      <c r="AH5061">
        <f t="shared" si="775"/>
        <v>2.8</v>
      </c>
      <c r="AI5061">
        <v>0.14499999999999999</v>
      </c>
      <c r="AJ5061">
        <f t="shared" si="772"/>
        <v>0.40599999999999997</v>
      </c>
      <c r="AK5061" t="str">
        <f t="shared" si="776"/>
        <v/>
      </c>
      <c r="AL5061" t="str">
        <f t="shared" si="774"/>
        <v/>
      </c>
    </row>
    <row r="5062" spans="1:39" x14ac:dyDescent="0.2">
      <c r="A5062" t="s">
        <v>10321</v>
      </c>
      <c r="B5062" t="s">
        <v>237</v>
      </c>
      <c r="C5062" t="s">
        <v>10322</v>
      </c>
      <c r="D5062" s="1">
        <v>36410</v>
      </c>
      <c r="E5062" s="1">
        <v>43873</v>
      </c>
      <c r="F5062" t="s">
        <v>19</v>
      </c>
      <c r="I5062">
        <v>100</v>
      </c>
      <c r="J5062">
        <v>0</v>
      </c>
      <c r="K5062">
        <v>0</v>
      </c>
      <c r="L5062">
        <v>949</v>
      </c>
      <c r="M5062">
        <v>949</v>
      </c>
      <c r="N5062" t="s">
        <v>20</v>
      </c>
      <c r="O5062" t="s">
        <v>10323</v>
      </c>
      <c r="P5062" t="s">
        <v>28</v>
      </c>
      <c r="Q5062" t="s">
        <v>34233</v>
      </c>
      <c r="R5062" t="s">
        <v>34233</v>
      </c>
      <c r="S5062" t="s">
        <v>32628</v>
      </c>
      <c r="T5062" t="s">
        <v>34365</v>
      </c>
      <c r="AD5062" t="str">
        <f t="shared" ref="AD5062:AD5125" si="779">IF((S5062="tühi")*(F5062&lt;&gt;"Elamumaa")*(G5062&lt;&gt;"Elamumaa")*(H5062&lt;&gt;"Elamumaa"),IF(Z5062=0,"",Z5062),"")</f>
        <v/>
      </c>
      <c r="AE5062" t="str">
        <f t="shared" si="778"/>
        <v/>
      </c>
      <c r="AF5062" t="str">
        <f t="shared" si="777"/>
        <v/>
      </c>
      <c r="AG5062" s="17">
        <v>1</v>
      </c>
      <c r="AH5062">
        <f t="shared" si="775"/>
        <v>2.8</v>
      </c>
      <c r="AI5062">
        <v>0.14499999999999999</v>
      </c>
      <c r="AJ5062">
        <f t="shared" si="772"/>
        <v>0.40599999999999997</v>
      </c>
      <c r="AK5062" t="str">
        <f t="shared" si="776"/>
        <v/>
      </c>
      <c r="AL5062" t="str">
        <f t="shared" si="774"/>
        <v/>
      </c>
    </row>
    <row r="5063" spans="1:39" x14ac:dyDescent="0.2">
      <c r="A5063" t="s">
        <v>10386</v>
      </c>
      <c r="B5063" t="s">
        <v>237</v>
      </c>
      <c r="C5063" t="s">
        <v>10387</v>
      </c>
      <c r="D5063" s="1">
        <v>36410</v>
      </c>
      <c r="E5063" s="1">
        <v>43873</v>
      </c>
      <c r="F5063" t="s">
        <v>19</v>
      </c>
      <c r="I5063">
        <v>100</v>
      </c>
      <c r="J5063">
        <v>0</v>
      </c>
      <c r="K5063">
        <v>0</v>
      </c>
      <c r="L5063">
        <v>1051</v>
      </c>
      <c r="M5063">
        <v>1051</v>
      </c>
      <c r="N5063" t="s">
        <v>20</v>
      </c>
      <c r="O5063" t="s">
        <v>10388</v>
      </c>
      <c r="P5063" t="s">
        <v>28</v>
      </c>
      <c r="Q5063" t="s">
        <v>34233</v>
      </c>
      <c r="R5063" t="s">
        <v>34233</v>
      </c>
      <c r="S5063" t="s">
        <v>32628</v>
      </c>
      <c r="T5063" t="s">
        <v>34365</v>
      </c>
      <c r="AD5063" t="str">
        <f t="shared" si="779"/>
        <v/>
      </c>
      <c r="AE5063" t="str">
        <f t="shared" si="778"/>
        <v/>
      </c>
      <c r="AF5063" t="str">
        <f t="shared" si="777"/>
        <v/>
      </c>
      <c r="AG5063" s="17">
        <v>1</v>
      </c>
      <c r="AH5063">
        <f t="shared" si="775"/>
        <v>2.8</v>
      </c>
      <c r="AI5063">
        <v>0.14499999999999999</v>
      </c>
      <c r="AJ5063">
        <f t="shared" si="772"/>
        <v>0.40599999999999997</v>
      </c>
      <c r="AK5063" t="str">
        <f t="shared" si="776"/>
        <v/>
      </c>
      <c r="AL5063" t="str">
        <f t="shared" si="774"/>
        <v/>
      </c>
    </row>
    <row r="5064" spans="1:39" x14ac:dyDescent="0.2">
      <c r="A5064" t="s">
        <v>25461</v>
      </c>
      <c r="B5064" t="s">
        <v>237</v>
      </c>
      <c r="C5064" t="s">
        <v>25462</v>
      </c>
      <c r="D5064" s="1">
        <v>39902</v>
      </c>
      <c r="E5064" s="1">
        <v>43456</v>
      </c>
      <c r="F5064" t="s">
        <v>19</v>
      </c>
      <c r="I5064">
        <v>100</v>
      </c>
      <c r="J5064">
        <v>0</v>
      </c>
      <c r="K5064">
        <v>0</v>
      </c>
      <c r="L5064">
        <v>959</v>
      </c>
      <c r="M5064">
        <v>959</v>
      </c>
      <c r="N5064" t="s">
        <v>20</v>
      </c>
      <c r="O5064" t="s">
        <v>25463</v>
      </c>
      <c r="P5064" t="s">
        <v>28</v>
      </c>
      <c r="Q5064" t="s">
        <v>34233</v>
      </c>
      <c r="R5064" t="s">
        <v>34233</v>
      </c>
      <c r="S5064" t="s">
        <v>32628</v>
      </c>
      <c r="T5064" t="s">
        <v>34365</v>
      </c>
      <c r="AD5064" t="str">
        <f t="shared" si="779"/>
        <v/>
      </c>
      <c r="AE5064" t="str">
        <f t="shared" si="778"/>
        <v/>
      </c>
      <c r="AF5064" t="str">
        <f t="shared" si="777"/>
        <v/>
      </c>
      <c r="AG5064" s="17">
        <v>1</v>
      </c>
      <c r="AH5064">
        <f t="shared" si="775"/>
        <v>2.8</v>
      </c>
      <c r="AI5064">
        <v>0.14499999999999999</v>
      </c>
      <c r="AJ5064">
        <f t="shared" si="772"/>
        <v>0.40599999999999997</v>
      </c>
      <c r="AK5064" t="str">
        <f t="shared" si="776"/>
        <v/>
      </c>
      <c r="AL5064" t="str">
        <f t="shared" si="774"/>
        <v/>
      </c>
    </row>
    <row r="5065" spans="1:39" x14ac:dyDescent="0.2">
      <c r="A5065" t="s">
        <v>10389</v>
      </c>
      <c r="B5065" t="s">
        <v>237</v>
      </c>
      <c r="C5065" t="s">
        <v>10390</v>
      </c>
      <c r="D5065" s="1">
        <v>36410</v>
      </c>
      <c r="E5065" s="1">
        <v>43873</v>
      </c>
      <c r="F5065" t="s">
        <v>19</v>
      </c>
      <c r="I5065">
        <v>100</v>
      </c>
      <c r="J5065">
        <v>0</v>
      </c>
      <c r="K5065">
        <v>0</v>
      </c>
      <c r="L5065">
        <v>1053</v>
      </c>
      <c r="M5065">
        <v>1053</v>
      </c>
      <c r="N5065" t="s">
        <v>20</v>
      </c>
      <c r="O5065" t="s">
        <v>10391</v>
      </c>
      <c r="P5065" t="s">
        <v>28</v>
      </c>
      <c r="Q5065" t="s">
        <v>34233</v>
      </c>
      <c r="R5065" t="s">
        <v>34233</v>
      </c>
      <c r="S5065" t="s">
        <v>33797</v>
      </c>
      <c r="T5065" t="s">
        <v>34365</v>
      </c>
      <c r="U5065" t="s">
        <v>32794</v>
      </c>
      <c r="V5065" t="s">
        <v>33123</v>
      </c>
      <c r="W5065">
        <v>180</v>
      </c>
      <c r="X5065">
        <v>1.5</v>
      </c>
      <c r="Y5065" t="s">
        <v>32661</v>
      </c>
      <c r="AA5065">
        <v>9.5</v>
      </c>
      <c r="AB5065">
        <v>20</v>
      </c>
      <c r="AC5065">
        <v>1</v>
      </c>
      <c r="AD5065" t="str">
        <f t="shared" si="779"/>
        <v/>
      </c>
      <c r="AE5065" t="str">
        <f t="shared" si="778"/>
        <v/>
      </c>
      <c r="AF5065" t="str">
        <f t="shared" si="777"/>
        <v/>
      </c>
      <c r="AG5065">
        <f>IF((S5065&lt;&gt;"tühi")*(AC5065&lt;&gt;""),AC5065,"")</f>
        <v>1</v>
      </c>
      <c r="AH5065">
        <f t="shared" si="775"/>
        <v>2.8</v>
      </c>
      <c r="AI5065">
        <v>0.14499999999999999</v>
      </c>
      <c r="AJ5065">
        <f t="shared" si="772"/>
        <v>0.40599999999999997</v>
      </c>
      <c r="AK5065" t="str">
        <f t="shared" si="776"/>
        <v/>
      </c>
      <c r="AL5065" t="str">
        <f t="shared" si="774"/>
        <v/>
      </c>
    </row>
    <row r="5066" spans="1:39" x14ac:dyDescent="0.2">
      <c r="A5066" t="s">
        <v>10392</v>
      </c>
      <c r="B5066" t="s">
        <v>237</v>
      </c>
      <c r="C5066" t="s">
        <v>10393</v>
      </c>
      <c r="D5066" s="1">
        <v>36410</v>
      </c>
      <c r="E5066" s="1">
        <v>43873</v>
      </c>
      <c r="F5066" t="s">
        <v>19</v>
      </c>
      <c r="I5066">
        <v>100</v>
      </c>
      <c r="J5066">
        <v>0</v>
      </c>
      <c r="K5066">
        <v>0</v>
      </c>
      <c r="L5066">
        <v>968</v>
      </c>
      <c r="M5066">
        <v>968</v>
      </c>
      <c r="N5066" t="s">
        <v>20</v>
      </c>
      <c r="O5066" t="s">
        <v>10394</v>
      </c>
      <c r="P5066" t="s">
        <v>28</v>
      </c>
      <c r="Q5066" t="s">
        <v>34233</v>
      </c>
      <c r="R5066" t="s">
        <v>34233</v>
      </c>
      <c r="S5066" t="s">
        <v>32628</v>
      </c>
      <c r="T5066" t="s">
        <v>34365</v>
      </c>
      <c r="U5066" t="s">
        <v>32794</v>
      </c>
      <c r="V5066" t="s">
        <v>33124</v>
      </c>
      <c r="W5066">
        <v>180</v>
      </c>
      <c r="X5066">
        <v>1.5</v>
      </c>
      <c r="Y5066" t="s">
        <v>32661</v>
      </c>
      <c r="AA5066">
        <v>9.5</v>
      </c>
      <c r="AB5066">
        <v>20</v>
      </c>
      <c r="AC5066">
        <v>1</v>
      </c>
      <c r="AD5066" t="str">
        <f t="shared" si="779"/>
        <v/>
      </c>
      <c r="AE5066" t="str">
        <f t="shared" si="778"/>
        <v/>
      </c>
      <c r="AF5066" t="str">
        <f t="shared" si="777"/>
        <v/>
      </c>
      <c r="AG5066">
        <f>IF((S5066&lt;&gt;"tühi")*(AC5066&lt;&gt;""),AC5066,"")</f>
        <v>1</v>
      </c>
      <c r="AH5066">
        <f t="shared" si="775"/>
        <v>2.8</v>
      </c>
      <c r="AI5066">
        <v>0.14499999999999999</v>
      </c>
      <c r="AJ5066">
        <f t="shared" si="772"/>
        <v>0.40599999999999997</v>
      </c>
      <c r="AK5066" t="str">
        <f t="shared" si="776"/>
        <v/>
      </c>
      <c r="AL5066" t="str">
        <f t="shared" si="774"/>
        <v/>
      </c>
    </row>
    <row r="5067" spans="1:39" x14ac:dyDescent="0.2">
      <c r="A5067" t="s">
        <v>10395</v>
      </c>
      <c r="B5067" t="s">
        <v>237</v>
      </c>
      <c r="C5067" t="s">
        <v>10396</v>
      </c>
      <c r="D5067" s="1">
        <v>36410</v>
      </c>
      <c r="E5067" s="1">
        <v>43873</v>
      </c>
      <c r="F5067" t="s">
        <v>19</v>
      </c>
      <c r="I5067">
        <v>100</v>
      </c>
      <c r="J5067">
        <v>0</v>
      </c>
      <c r="K5067">
        <v>0</v>
      </c>
      <c r="L5067">
        <v>924</v>
      </c>
      <c r="M5067">
        <v>924</v>
      </c>
      <c r="N5067" t="s">
        <v>20</v>
      </c>
      <c r="O5067" t="s">
        <v>10397</v>
      </c>
      <c r="P5067" t="s">
        <v>28</v>
      </c>
      <c r="Q5067" t="s">
        <v>34233</v>
      </c>
      <c r="R5067" t="s">
        <v>34233</v>
      </c>
      <c r="S5067" t="s">
        <v>33797</v>
      </c>
      <c r="T5067" t="s">
        <v>34350</v>
      </c>
      <c r="AD5067" t="str">
        <f t="shared" si="779"/>
        <v/>
      </c>
      <c r="AE5067" t="str">
        <f t="shared" si="778"/>
        <v/>
      </c>
      <c r="AF5067" t="str">
        <f t="shared" si="777"/>
        <v/>
      </c>
      <c r="AG5067" s="17">
        <v>1</v>
      </c>
      <c r="AH5067">
        <f t="shared" si="775"/>
        <v>2.8</v>
      </c>
      <c r="AI5067">
        <v>0.14499999999999999</v>
      </c>
      <c r="AJ5067">
        <f t="shared" si="772"/>
        <v>0.40599999999999997</v>
      </c>
      <c r="AK5067" t="str">
        <f t="shared" si="776"/>
        <v/>
      </c>
      <c r="AL5067" t="str">
        <f t="shared" si="774"/>
        <v/>
      </c>
    </row>
    <row r="5068" spans="1:39" x14ac:dyDescent="0.2">
      <c r="A5068" t="s">
        <v>10049</v>
      </c>
      <c r="B5068" t="s">
        <v>237</v>
      </c>
      <c r="C5068" t="s">
        <v>10050</v>
      </c>
      <c r="D5068" s="1">
        <v>36410</v>
      </c>
      <c r="E5068" s="1">
        <v>43873</v>
      </c>
      <c r="F5068" t="s">
        <v>19</v>
      </c>
      <c r="I5068">
        <v>100</v>
      </c>
      <c r="J5068">
        <v>0</v>
      </c>
      <c r="K5068">
        <v>0</v>
      </c>
      <c r="L5068">
        <v>1029</v>
      </c>
      <c r="M5068">
        <v>1029</v>
      </c>
      <c r="N5068" t="s">
        <v>20</v>
      </c>
      <c r="O5068" t="s">
        <v>10051</v>
      </c>
      <c r="P5068" t="s">
        <v>28</v>
      </c>
      <c r="Q5068" t="s">
        <v>34233</v>
      </c>
      <c r="R5068" t="s">
        <v>34233</v>
      </c>
      <c r="S5068" t="s">
        <v>33797</v>
      </c>
      <c r="T5068" t="s">
        <v>34365</v>
      </c>
      <c r="AD5068" t="str">
        <f t="shared" si="779"/>
        <v/>
      </c>
      <c r="AE5068" t="str">
        <f t="shared" si="778"/>
        <v/>
      </c>
      <c r="AF5068" t="str">
        <f t="shared" si="777"/>
        <v/>
      </c>
      <c r="AG5068" s="17">
        <v>1</v>
      </c>
      <c r="AH5068">
        <f t="shared" si="775"/>
        <v>2.8</v>
      </c>
      <c r="AI5068">
        <v>0.14499999999999999</v>
      </c>
      <c r="AJ5068">
        <f t="shared" si="772"/>
        <v>0.40599999999999997</v>
      </c>
      <c r="AK5068" t="str">
        <f t="shared" si="776"/>
        <v/>
      </c>
      <c r="AL5068" t="str">
        <f t="shared" si="774"/>
        <v/>
      </c>
    </row>
    <row r="5069" spans="1:39" x14ac:dyDescent="0.2">
      <c r="A5069" t="s">
        <v>10073</v>
      </c>
      <c r="B5069" t="s">
        <v>237</v>
      </c>
      <c r="C5069" t="s">
        <v>10074</v>
      </c>
      <c r="D5069" s="1">
        <v>36410</v>
      </c>
      <c r="E5069" s="1">
        <v>43873</v>
      </c>
      <c r="F5069" t="s">
        <v>19</v>
      </c>
      <c r="I5069">
        <v>100</v>
      </c>
      <c r="J5069">
        <v>0</v>
      </c>
      <c r="K5069">
        <v>0</v>
      </c>
      <c r="L5069">
        <v>1115</v>
      </c>
      <c r="M5069">
        <v>1115</v>
      </c>
      <c r="N5069" t="s">
        <v>20</v>
      </c>
      <c r="O5069" t="s">
        <v>10075</v>
      </c>
      <c r="P5069" t="s">
        <v>28</v>
      </c>
      <c r="Q5069" t="s">
        <v>34233</v>
      </c>
      <c r="R5069" t="s">
        <v>34233</v>
      </c>
      <c r="S5069" t="s">
        <v>32628</v>
      </c>
      <c r="T5069" t="s">
        <v>34365</v>
      </c>
      <c r="AD5069" t="str">
        <f t="shared" si="779"/>
        <v/>
      </c>
      <c r="AE5069" t="str">
        <f t="shared" si="778"/>
        <v/>
      </c>
      <c r="AF5069" t="str">
        <f t="shared" si="777"/>
        <v/>
      </c>
      <c r="AG5069" s="17">
        <v>1</v>
      </c>
      <c r="AH5069">
        <f t="shared" si="775"/>
        <v>2.8</v>
      </c>
      <c r="AI5069">
        <v>0.14499999999999999</v>
      </c>
      <c r="AJ5069">
        <f t="shared" si="772"/>
        <v>0.40599999999999997</v>
      </c>
      <c r="AK5069" t="str">
        <f t="shared" si="776"/>
        <v/>
      </c>
      <c r="AL5069" t="str">
        <f t="shared" si="774"/>
        <v/>
      </c>
    </row>
    <row r="5070" spans="1:39" x14ac:dyDescent="0.2">
      <c r="A5070" t="s">
        <v>10040</v>
      </c>
      <c r="B5070" t="s">
        <v>237</v>
      </c>
      <c r="C5070" t="s">
        <v>10041</v>
      </c>
      <c r="D5070" s="1">
        <v>36410</v>
      </c>
      <c r="E5070" s="1">
        <v>43873</v>
      </c>
      <c r="F5070" t="s">
        <v>19</v>
      </c>
      <c r="I5070">
        <v>100</v>
      </c>
      <c r="J5070">
        <v>0</v>
      </c>
      <c r="K5070">
        <v>0</v>
      </c>
      <c r="L5070">
        <v>780</v>
      </c>
      <c r="M5070">
        <v>780</v>
      </c>
      <c r="N5070" t="s">
        <v>20</v>
      </c>
      <c r="O5070" t="s">
        <v>10042</v>
      </c>
      <c r="P5070" t="s">
        <v>28</v>
      </c>
      <c r="Q5070" t="s">
        <v>34233</v>
      </c>
      <c r="R5070" t="s">
        <v>34233</v>
      </c>
      <c r="S5070" t="s">
        <v>33797</v>
      </c>
      <c r="T5070" t="s">
        <v>34365</v>
      </c>
      <c r="U5070" t="s">
        <v>32634</v>
      </c>
      <c r="V5070" t="s">
        <v>33122</v>
      </c>
      <c r="W5070">
        <v>250</v>
      </c>
      <c r="X5070">
        <v>2</v>
      </c>
      <c r="Y5070" t="s">
        <v>32654</v>
      </c>
      <c r="AB5070">
        <v>25</v>
      </c>
      <c r="AC5070">
        <v>1</v>
      </c>
      <c r="AD5070" t="str">
        <f t="shared" si="779"/>
        <v/>
      </c>
      <c r="AE5070" t="str">
        <f t="shared" si="778"/>
        <v/>
      </c>
      <c r="AF5070" t="str">
        <f t="shared" si="777"/>
        <v/>
      </c>
      <c r="AG5070">
        <f>IF((S5070&lt;&gt;"tühi")*(AC5070&lt;&gt;""),AC5070,"")</f>
        <v>1</v>
      </c>
      <c r="AH5070">
        <f t="shared" si="775"/>
        <v>2.8</v>
      </c>
      <c r="AI5070">
        <v>0.14499999999999999</v>
      </c>
      <c r="AJ5070">
        <f t="shared" si="772"/>
        <v>0.40599999999999997</v>
      </c>
      <c r="AK5070" t="str">
        <f t="shared" si="776"/>
        <v/>
      </c>
      <c r="AL5070" t="str">
        <f t="shared" si="774"/>
        <v/>
      </c>
    </row>
    <row r="5071" spans="1:39" x14ac:dyDescent="0.2">
      <c r="A5071" t="s">
        <v>10076</v>
      </c>
      <c r="B5071" t="s">
        <v>237</v>
      </c>
      <c r="C5071" t="s">
        <v>10077</v>
      </c>
      <c r="D5071" s="1">
        <v>36410</v>
      </c>
      <c r="E5071" s="1">
        <v>43873</v>
      </c>
      <c r="F5071" t="s">
        <v>19</v>
      </c>
      <c r="I5071">
        <v>100</v>
      </c>
      <c r="J5071">
        <v>0</v>
      </c>
      <c r="K5071">
        <v>0</v>
      </c>
      <c r="L5071">
        <v>973</v>
      </c>
      <c r="M5071">
        <v>973</v>
      </c>
      <c r="N5071" t="s">
        <v>20</v>
      </c>
      <c r="O5071" t="s">
        <v>10078</v>
      </c>
      <c r="P5071" t="s">
        <v>28</v>
      </c>
      <c r="Q5071" t="s">
        <v>34233</v>
      </c>
      <c r="R5071" t="s">
        <v>34233</v>
      </c>
      <c r="S5071" t="s">
        <v>33797</v>
      </c>
      <c r="T5071" t="s">
        <v>34365</v>
      </c>
      <c r="AD5071" t="str">
        <f t="shared" si="779"/>
        <v/>
      </c>
      <c r="AE5071" t="str">
        <f t="shared" si="778"/>
        <v/>
      </c>
      <c r="AF5071" t="str">
        <f t="shared" si="777"/>
        <v/>
      </c>
      <c r="AG5071" s="17">
        <v>1</v>
      </c>
      <c r="AH5071">
        <f t="shared" si="775"/>
        <v>2.8</v>
      </c>
      <c r="AI5071">
        <v>0.14499999999999999</v>
      </c>
      <c r="AJ5071">
        <f t="shared" si="772"/>
        <v>0.40599999999999997</v>
      </c>
      <c r="AK5071" t="str">
        <f t="shared" si="776"/>
        <v/>
      </c>
      <c r="AL5071" t="str">
        <f t="shared" si="774"/>
        <v/>
      </c>
    </row>
    <row r="5072" spans="1:39" x14ac:dyDescent="0.2">
      <c r="A5072" t="s">
        <v>10398</v>
      </c>
      <c r="B5072" t="s">
        <v>237</v>
      </c>
      <c r="C5072" t="s">
        <v>10399</v>
      </c>
      <c r="D5072" s="1">
        <v>36410</v>
      </c>
      <c r="E5072" s="1">
        <v>43873</v>
      </c>
      <c r="F5072" t="s">
        <v>19</v>
      </c>
      <c r="I5072">
        <v>100</v>
      </c>
      <c r="J5072">
        <v>0</v>
      </c>
      <c r="K5072">
        <v>0</v>
      </c>
      <c r="L5072">
        <v>1011</v>
      </c>
      <c r="M5072">
        <v>1011</v>
      </c>
      <c r="N5072" t="s">
        <v>20</v>
      </c>
      <c r="O5072" t="s">
        <v>10400</v>
      </c>
      <c r="P5072" t="s">
        <v>28</v>
      </c>
      <c r="Q5072" t="s">
        <v>34233</v>
      </c>
      <c r="R5072" t="s">
        <v>34233</v>
      </c>
      <c r="S5072" t="s">
        <v>33797</v>
      </c>
      <c r="T5072" t="s">
        <v>34365</v>
      </c>
      <c r="U5072" t="s">
        <v>32794</v>
      </c>
      <c r="V5072" t="s">
        <v>33124</v>
      </c>
      <c r="W5072">
        <v>180</v>
      </c>
      <c r="X5072">
        <v>1.5</v>
      </c>
      <c r="Y5072" t="s">
        <v>32661</v>
      </c>
      <c r="AA5072">
        <v>9.5</v>
      </c>
      <c r="AB5072">
        <v>20</v>
      </c>
      <c r="AC5072">
        <v>1</v>
      </c>
      <c r="AD5072" t="str">
        <f t="shared" si="779"/>
        <v/>
      </c>
      <c r="AE5072" t="str">
        <f t="shared" si="778"/>
        <v/>
      </c>
      <c r="AF5072" t="str">
        <f t="shared" si="777"/>
        <v/>
      </c>
      <c r="AG5072">
        <f>IF((S5072&lt;&gt;"tühi")*(AC5072&lt;&gt;""),AC5072,"")</f>
        <v>1</v>
      </c>
      <c r="AH5072">
        <f t="shared" si="775"/>
        <v>2.8</v>
      </c>
      <c r="AI5072">
        <v>0.14499999999999999</v>
      </c>
      <c r="AJ5072">
        <f t="shared" ref="AJ5072:AJ5135" si="780">IF(COUNTBLANK(AH5072),"",AH5072*AI5072)</f>
        <v>0.40599999999999997</v>
      </c>
      <c r="AK5072" t="str">
        <f t="shared" si="776"/>
        <v/>
      </c>
      <c r="AL5072" t="str">
        <f t="shared" si="774"/>
        <v/>
      </c>
    </row>
    <row r="5073" spans="1:39" x14ac:dyDescent="0.2">
      <c r="A5073" t="s">
        <v>10401</v>
      </c>
      <c r="B5073" t="s">
        <v>237</v>
      </c>
      <c r="C5073" t="s">
        <v>10402</v>
      </c>
      <c r="D5073" s="1">
        <v>36410</v>
      </c>
      <c r="E5073" s="1">
        <v>43874</v>
      </c>
      <c r="F5073" t="s">
        <v>19</v>
      </c>
      <c r="I5073">
        <v>100</v>
      </c>
      <c r="J5073">
        <v>0</v>
      </c>
      <c r="K5073">
        <v>0</v>
      </c>
      <c r="L5073">
        <v>838</v>
      </c>
      <c r="M5073">
        <v>838</v>
      </c>
      <c r="N5073" t="s">
        <v>20</v>
      </c>
      <c r="O5073" t="s">
        <v>10403</v>
      </c>
      <c r="P5073" t="s">
        <v>28</v>
      </c>
      <c r="Q5073" t="s">
        <v>34233</v>
      </c>
      <c r="R5073" t="s">
        <v>34233</v>
      </c>
      <c r="S5073" t="s">
        <v>33797</v>
      </c>
      <c r="T5073" t="s">
        <v>34365</v>
      </c>
      <c r="U5073" t="s">
        <v>33071</v>
      </c>
      <c r="V5073" t="s">
        <v>32755</v>
      </c>
      <c r="W5073">
        <v>168</v>
      </c>
      <c r="Y5073">
        <v>1</v>
      </c>
      <c r="AA5073">
        <v>7.5</v>
      </c>
      <c r="AC5073">
        <v>1</v>
      </c>
      <c r="AD5073" t="str">
        <f t="shared" si="779"/>
        <v/>
      </c>
      <c r="AE5073" t="str">
        <f t="shared" si="778"/>
        <v/>
      </c>
      <c r="AF5073" t="str">
        <f t="shared" si="777"/>
        <v/>
      </c>
      <c r="AG5073">
        <f>IF((S5073&lt;&gt;"tühi")*(AC5073&lt;&gt;""),AC5073,"")</f>
        <v>1</v>
      </c>
      <c r="AH5073">
        <f t="shared" si="775"/>
        <v>2.8</v>
      </c>
      <c r="AI5073">
        <v>0.14499999999999999</v>
      </c>
      <c r="AJ5073">
        <f t="shared" si="780"/>
        <v>0.40599999999999997</v>
      </c>
      <c r="AK5073" t="str">
        <f t="shared" si="776"/>
        <v/>
      </c>
      <c r="AL5073" t="str">
        <f t="shared" si="774"/>
        <v/>
      </c>
    </row>
    <row r="5074" spans="1:39" x14ac:dyDescent="0.2">
      <c r="A5074" t="s">
        <v>10404</v>
      </c>
      <c r="B5074" t="s">
        <v>237</v>
      </c>
      <c r="C5074" t="s">
        <v>10405</v>
      </c>
      <c r="D5074" s="1">
        <v>36410</v>
      </c>
      <c r="E5074" s="1">
        <v>43873</v>
      </c>
      <c r="F5074" t="s">
        <v>19</v>
      </c>
      <c r="I5074">
        <v>100</v>
      </c>
      <c r="J5074">
        <v>0</v>
      </c>
      <c r="K5074">
        <v>0</v>
      </c>
      <c r="L5074">
        <v>1036</v>
      </c>
      <c r="M5074">
        <v>1036</v>
      </c>
      <c r="N5074" t="s">
        <v>20</v>
      </c>
      <c r="O5074" t="s">
        <v>10406</v>
      </c>
      <c r="P5074" t="s">
        <v>28</v>
      </c>
      <c r="Q5074" t="s">
        <v>34233</v>
      </c>
      <c r="R5074" t="s">
        <v>34233</v>
      </c>
      <c r="S5074" t="s">
        <v>32628</v>
      </c>
      <c r="T5074" t="s">
        <v>34365</v>
      </c>
      <c r="AD5074" t="str">
        <f t="shared" si="779"/>
        <v/>
      </c>
      <c r="AE5074" t="str">
        <f t="shared" si="778"/>
        <v/>
      </c>
      <c r="AF5074" t="str">
        <f t="shared" si="777"/>
        <v/>
      </c>
      <c r="AG5074" s="17">
        <v>1</v>
      </c>
      <c r="AH5074">
        <f t="shared" si="775"/>
        <v>2.8</v>
      </c>
      <c r="AI5074">
        <v>0.14499999999999999</v>
      </c>
      <c r="AJ5074">
        <f t="shared" si="780"/>
        <v>0.40599999999999997</v>
      </c>
      <c r="AK5074" t="str">
        <f t="shared" si="776"/>
        <v/>
      </c>
      <c r="AL5074" t="str">
        <f t="shared" si="774"/>
        <v/>
      </c>
    </row>
    <row r="5075" spans="1:39" x14ac:dyDescent="0.2">
      <c r="A5075" t="s">
        <v>10470</v>
      </c>
      <c r="B5075" t="s">
        <v>237</v>
      </c>
      <c r="C5075" t="s">
        <v>10471</v>
      </c>
      <c r="D5075" s="1">
        <v>36410</v>
      </c>
      <c r="E5075" s="1">
        <v>43874</v>
      </c>
      <c r="F5075" t="s">
        <v>19</v>
      </c>
      <c r="I5075">
        <v>100</v>
      </c>
      <c r="J5075">
        <v>0</v>
      </c>
      <c r="K5075">
        <v>0</v>
      </c>
      <c r="L5075">
        <v>1043</v>
      </c>
      <c r="M5075">
        <v>1043</v>
      </c>
      <c r="N5075" t="s">
        <v>20</v>
      </c>
      <c r="O5075" t="s">
        <v>10472</v>
      </c>
      <c r="P5075" t="s">
        <v>28</v>
      </c>
      <c r="Q5075" t="s">
        <v>34233</v>
      </c>
      <c r="R5075" t="s">
        <v>34233</v>
      </c>
      <c r="S5075" t="s">
        <v>33797</v>
      </c>
      <c r="T5075" t="s">
        <v>34350</v>
      </c>
      <c r="AD5075" t="str">
        <f t="shared" si="779"/>
        <v/>
      </c>
      <c r="AE5075" t="str">
        <f t="shared" si="778"/>
        <v/>
      </c>
      <c r="AF5075" t="str">
        <f t="shared" si="777"/>
        <v/>
      </c>
      <c r="AG5075" s="17">
        <v>1</v>
      </c>
      <c r="AH5075">
        <f t="shared" si="775"/>
        <v>2.8</v>
      </c>
      <c r="AI5075">
        <v>0.14499999999999999</v>
      </c>
      <c r="AJ5075">
        <f t="shared" si="780"/>
        <v>0.40599999999999997</v>
      </c>
      <c r="AK5075" t="str">
        <f t="shared" si="776"/>
        <v/>
      </c>
      <c r="AL5075" t="str">
        <f t="shared" si="774"/>
        <v/>
      </c>
    </row>
    <row r="5076" spans="1:39" x14ac:dyDescent="0.2">
      <c r="A5076" t="s">
        <v>10473</v>
      </c>
      <c r="B5076" t="s">
        <v>237</v>
      </c>
      <c r="C5076" t="s">
        <v>10474</v>
      </c>
      <c r="D5076" s="1">
        <v>36410</v>
      </c>
      <c r="E5076" s="1">
        <v>43873</v>
      </c>
      <c r="F5076" t="s">
        <v>19</v>
      </c>
      <c r="I5076">
        <v>100</v>
      </c>
      <c r="J5076">
        <v>0</v>
      </c>
      <c r="K5076">
        <v>0</v>
      </c>
      <c r="L5076">
        <v>958</v>
      </c>
      <c r="M5076">
        <v>958</v>
      </c>
      <c r="N5076" t="s">
        <v>20</v>
      </c>
      <c r="O5076" t="s">
        <v>10475</v>
      </c>
      <c r="P5076" t="s">
        <v>28</v>
      </c>
      <c r="Q5076" t="s">
        <v>34233</v>
      </c>
      <c r="R5076" t="s">
        <v>34233</v>
      </c>
      <c r="S5076" t="s">
        <v>32628</v>
      </c>
      <c r="T5076" t="s">
        <v>34365</v>
      </c>
      <c r="AD5076" t="str">
        <f t="shared" si="779"/>
        <v/>
      </c>
      <c r="AE5076" t="str">
        <f t="shared" si="778"/>
        <v/>
      </c>
      <c r="AF5076" t="str">
        <f t="shared" si="777"/>
        <v/>
      </c>
      <c r="AG5076" s="17">
        <v>1</v>
      </c>
      <c r="AH5076">
        <f t="shared" si="775"/>
        <v>2.8</v>
      </c>
      <c r="AI5076">
        <v>0.14499999999999999</v>
      </c>
      <c r="AJ5076">
        <f t="shared" si="780"/>
        <v>0.40599999999999997</v>
      </c>
      <c r="AK5076" t="str">
        <f t="shared" si="776"/>
        <v/>
      </c>
      <c r="AL5076" t="str">
        <f t="shared" si="774"/>
        <v/>
      </c>
    </row>
    <row r="5077" spans="1:39" x14ac:dyDescent="0.2">
      <c r="A5077" t="s">
        <v>9382</v>
      </c>
      <c r="B5077" t="s">
        <v>237</v>
      </c>
      <c r="C5077" t="s">
        <v>9383</v>
      </c>
      <c r="D5077" s="1">
        <v>36410</v>
      </c>
      <c r="E5077" s="1">
        <v>43874</v>
      </c>
      <c r="F5077" t="s">
        <v>19</v>
      </c>
      <c r="I5077">
        <v>100</v>
      </c>
      <c r="J5077">
        <v>0</v>
      </c>
      <c r="K5077">
        <v>0</v>
      </c>
      <c r="L5077">
        <v>1124</v>
      </c>
      <c r="M5077">
        <v>1124</v>
      </c>
      <c r="N5077" t="s">
        <v>20</v>
      </c>
      <c r="O5077" t="s">
        <v>9384</v>
      </c>
      <c r="P5077" t="s">
        <v>28</v>
      </c>
      <c r="Q5077" t="s">
        <v>34233</v>
      </c>
      <c r="R5077" t="s">
        <v>34233</v>
      </c>
      <c r="S5077" t="s">
        <v>33797</v>
      </c>
      <c r="T5077" t="s">
        <v>34365</v>
      </c>
      <c r="U5077" t="s">
        <v>33071</v>
      </c>
      <c r="V5077" t="s">
        <v>32696</v>
      </c>
      <c r="W5077">
        <v>225</v>
      </c>
      <c r="Y5077" t="s">
        <v>32654</v>
      </c>
      <c r="AA5077">
        <v>7.5</v>
      </c>
      <c r="AC5077">
        <v>1</v>
      </c>
      <c r="AD5077" t="str">
        <f t="shared" si="779"/>
        <v/>
      </c>
      <c r="AE5077" t="str">
        <f t="shared" si="778"/>
        <v/>
      </c>
      <c r="AF5077" t="str">
        <f t="shared" si="777"/>
        <v/>
      </c>
      <c r="AG5077">
        <f>IF((S5077&lt;&gt;"tühi")*(AC5077&lt;&gt;""),AC5077,"")</f>
        <v>1</v>
      </c>
      <c r="AH5077">
        <f t="shared" si="775"/>
        <v>2.8</v>
      </c>
      <c r="AI5077">
        <v>0.14499999999999999</v>
      </c>
      <c r="AJ5077">
        <f t="shared" si="780"/>
        <v>0.40599999999999997</v>
      </c>
      <c r="AK5077" t="str">
        <f t="shared" si="776"/>
        <v/>
      </c>
      <c r="AL5077" t="str">
        <f t="shared" si="774"/>
        <v/>
      </c>
    </row>
    <row r="5078" spans="1:39" x14ac:dyDescent="0.2">
      <c r="A5078" t="s">
        <v>10324</v>
      </c>
      <c r="B5078" t="s">
        <v>237</v>
      </c>
      <c r="C5078" t="s">
        <v>10325</v>
      </c>
      <c r="D5078" s="1">
        <v>36410</v>
      </c>
      <c r="E5078" s="1">
        <v>43873</v>
      </c>
      <c r="F5078" t="s">
        <v>19</v>
      </c>
      <c r="I5078">
        <v>100</v>
      </c>
      <c r="J5078">
        <v>0</v>
      </c>
      <c r="K5078">
        <v>0</v>
      </c>
      <c r="L5078">
        <v>988</v>
      </c>
      <c r="M5078">
        <v>988</v>
      </c>
      <c r="N5078" t="s">
        <v>20</v>
      </c>
      <c r="O5078" t="s">
        <v>10326</v>
      </c>
      <c r="P5078" t="s">
        <v>28</v>
      </c>
      <c r="Q5078" t="s">
        <v>34233</v>
      </c>
      <c r="R5078" t="s">
        <v>34233</v>
      </c>
      <c r="S5078" t="s">
        <v>32628</v>
      </c>
      <c r="T5078" t="s">
        <v>34365</v>
      </c>
      <c r="U5078" t="s">
        <v>32634</v>
      </c>
      <c r="V5078" t="s">
        <v>33125</v>
      </c>
      <c r="X5078">
        <v>1.5</v>
      </c>
      <c r="Y5078" t="s">
        <v>32661</v>
      </c>
      <c r="AA5078">
        <v>7.5</v>
      </c>
      <c r="AB5078">
        <v>8</v>
      </c>
      <c r="AC5078">
        <v>1</v>
      </c>
      <c r="AD5078" t="str">
        <f t="shared" si="779"/>
        <v/>
      </c>
      <c r="AE5078" t="str">
        <f t="shared" si="778"/>
        <v/>
      </c>
      <c r="AF5078" t="str">
        <f t="shared" si="777"/>
        <v/>
      </c>
      <c r="AG5078">
        <f>IF((S5078&lt;&gt;"tühi")*(AC5078&lt;&gt;""),AC5078,"")</f>
        <v>1</v>
      </c>
      <c r="AH5078">
        <f t="shared" si="775"/>
        <v>2.8</v>
      </c>
      <c r="AI5078">
        <v>0.14499999999999999</v>
      </c>
      <c r="AJ5078">
        <f t="shared" si="780"/>
        <v>0.40599999999999997</v>
      </c>
      <c r="AK5078" t="str">
        <f t="shared" si="776"/>
        <v/>
      </c>
      <c r="AL5078" t="str">
        <f t="shared" si="774"/>
        <v/>
      </c>
    </row>
    <row r="5079" spans="1:39" x14ac:dyDescent="0.2">
      <c r="A5079" t="s">
        <v>9385</v>
      </c>
      <c r="B5079" t="s">
        <v>237</v>
      </c>
      <c r="C5079" t="s">
        <v>9386</v>
      </c>
      <c r="D5079" s="1">
        <v>36410</v>
      </c>
      <c r="E5079" s="1">
        <v>43874</v>
      </c>
      <c r="F5079" t="s">
        <v>19</v>
      </c>
      <c r="I5079">
        <v>100</v>
      </c>
      <c r="J5079">
        <v>0</v>
      </c>
      <c r="K5079">
        <v>0</v>
      </c>
      <c r="L5079">
        <v>1021</v>
      </c>
      <c r="M5079">
        <v>1021</v>
      </c>
      <c r="N5079" t="s">
        <v>20</v>
      </c>
      <c r="O5079" t="s">
        <v>9387</v>
      </c>
      <c r="P5079" t="s">
        <v>28</v>
      </c>
      <c r="Q5079" t="s">
        <v>34233</v>
      </c>
      <c r="R5079" t="s">
        <v>34233</v>
      </c>
      <c r="S5079" t="s">
        <v>32628</v>
      </c>
      <c r="T5079" t="s">
        <v>34365</v>
      </c>
      <c r="AD5079" t="str">
        <f t="shared" si="779"/>
        <v/>
      </c>
      <c r="AE5079" t="str">
        <f t="shared" si="778"/>
        <v/>
      </c>
      <c r="AF5079" t="str">
        <f t="shared" si="777"/>
        <v/>
      </c>
      <c r="AG5079" s="17">
        <v>1</v>
      </c>
      <c r="AH5079">
        <f t="shared" si="775"/>
        <v>2.8</v>
      </c>
      <c r="AI5079">
        <v>0.14499999999999999</v>
      </c>
      <c r="AJ5079">
        <f t="shared" si="780"/>
        <v>0.40599999999999997</v>
      </c>
      <c r="AK5079" t="str">
        <f t="shared" si="776"/>
        <v/>
      </c>
      <c r="AL5079" t="str">
        <f t="shared" si="774"/>
        <v/>
      </c>
    </row>
    <row r="5080" spans="1:39" x14ac:dyDescent="0.2">
      <c r="A5080" t="s">
        <v>9388</v>
      </c>
      <c r="B5080" t="s">
        <v>237</v>
      </c>
      <c r="C5080" t="s">
        <v>9389</v>
      </c>
      <c r="D5080" s="1">
        <v>36410</v>
      </c>
      <c r="E5080" s="1">
        <v>43874</v>
      </c>
      <c r="F5080" t="s">
        <v>19</v>
      </c>
      <c r="I5080">
        <v>100</v>
      </c>
      <c r="J5080">
        <v>0</v>
      </c>
      <c r="K5080">
        <v>0</v>
      </c>
      <c r="L5080">
        <v>1320</v>
      </c>
      <c r="M5080">
        <v>1320</v>
      </c>
      <c r="N5080" t="s">
        <v>20</v>
      </c>
      <c r="O5080" t="s">
        <v>9390</v>
      </c>
      <c r="P5080" t="s">
        <v>28</v>
      </c>
      <c r="Q5080" t="s">
        <v>34233</v>
      </c>
      <c r="R5080" t="s">
        <v>34233</v>
      </c>
      <c r="S5080" t="s">
        <v>33797</v>
      </c>
      <c r="T5080" t="s">
        <v>34365</v>
      </c>
      <c r="AD5080" t="str">
        <f t="shared" si="779"/>
        <v/>
      </c>
      <c r="AE5080" t="str">
        <f t="shared" si="778"/>
        <v/>
      </c>
      <c r="AF5080" t="str">
        <f t="shared" si="777"/>
        <v/>
      </c>
      <c r="AG5080" s="17">
        <v>1</v>
      </c>
      <c r="AH5080">
        <f t="shared" si="775"/>
        <v>2.8</v>
      </c>
      <c r="AI5080">
        <v>0.14499999999999999</v>
      </c>
      <c r="AJ5080">
        <f t="shared" si="780"/>
        <v>0.40599999999999997</v>
      </c>
      <c r="AK5080" t="str">
        <f t="shared" si="776"/>
        <v/>
      </c>
      <c r="AL5080" t="str">
        <f t="shared" si="774"/>
        <v/>
      </c>
    </row>
    <row r="5081" spans="1:39" x14ac:dyDescent="0.2">
      <c r="A5081" t="s">
        <v>10079</v>
      </c>
      <c r="B5081" t="s">
        <v>237</v>
      </c>
      <c r="C5081" t="s">
        <v>10080</v>
      </c>
      <c r="D5081" s="1">
        <v>36410</v>
      </c>
      <c r="E5081" s="1">
        <v>43873</v>
      </c>
      <c r="F5081" t="s">
        <v>19</v>
      </c>
      <c r="I5081">
        <v>100</v>
      </c>
      <c r="J5081">
        <v>0</v>
      </c>
      <c r="K5081">
        <v>0</v>
      </c>
      <c r="L5081">
        <v>1439</v>
      </c>
      <c r="M5081">
        <v>1439</v>
      </c>
      <c r="N5081" t="s">
        <v>20</v>
      </c>
      <c r="O5081" t="s">
        <v>10081</v>
      </c>
      <c r="P5081" t="s">
        <v>28</v>
      </c>
      <c r="Q5081" t="s">
        <v>34233</v>
      </c>
      <c r="R5081" t="s">
        <v>34233</v>
      </c>
      <c r="S5081" t="s">
        <v>33797</v>
      </c>
      <c r="T5081" t="s">
        <v>34365</v>
      </c>
      <c r="AD5081" t="str">
        <f t="shared" si="779"/>
        <v/>
      </c>
      <c r="AE5081" t="str">
        <f t="shared" si="778"/>
        <v/>
      </c>
      <c r="AF5081" t="str">
        <f t="shared" si="777"/>
        <v/>
      </c>
      <c r="AG5081" s="17">
        <v>1</v>
      </c>
      <c r="AH5081">
        <f t="shared" si="775"/>
        <v>2.8</v>
      </c>
      <c r="AI5081">
        <v>0.14499999999999999</v>
      </c>
      <c r="AJ5081">
        <f t="shared" si="780"/>
        <v>0.40599999999999997</v>
      </c>
      <c r="AK5081" t="str">
        <f t="shared" si="776"/>
        <v/>
      </c>
      <c r="AL5081" t="str">
        <f t="shared" si="774"/>
        <v/>
      </c>
    </row>
    <row r="5082" spans="1:39" x14ac:dyDescent="0.2">
      <c r="A5082" t="s">
        <v>24723</v>
      </c>
      <c r="B5082" t="s">
        <v>237</v>
      </c>
      <c r="C5082" t="s">
        <v>24724</v>
      </c>
      <c r="D5082" s="1">
        <v>39504</v>
      </c>
      <c r="E5082" s="1">
        <v>43951</v>
      </c>
      <c r="F5082" t="s">
        <v>19</v>
      </c>
      <c r="I5082">
        <v>100</v>
      </c>
      <c r="J5082">
        <v>0</v>
      </c>
      <c r="K5082">
        <v>0</v>
      </c>
      <c r="L5082">
        <v>1245</v>
      </c>
      <c r="M5082">
        <v>1245</v>
      </c>
      <c r="N5082" t="s">
        <v>20</v>
      </c>
      <c r="O5082" t="s">
        <v>24725</v>
      </c>
      <c r="P5082" t="s">
        <v>28</v>
      </c>
      <c r="Q5082" t="s">
        <v>34233</v>
      </c>
      <c r="R5082" t="s">
        <v>34233</v>
      </c>
      <c r="S5082" t="s">
        <v>32628</v>
      </c>
      <c r="T5082" t="s">
        <v>34350</v>
      </c>
      <c r="U5082" t="s">
        <v>32794</v>
      </c>
      <c r="V5082" t="s">
        <v>32781</v>
      </c>
      <c r="W5082">
        <v>240</v>
      </c>
      <c r="X5082">
        <v>1.5</v>
      </c>
      <c r="Y5082">
        <v>1</v>
      </c>
      <c r="AA5082">
        <v>7.5</v>
      </c>
      <c r="AC5082">
        <v>1</v>
      </c>
      <c r="AD5082" t="str">
        <f t="shared" si="779"/>
        <v/>
      </c>
      <c r="AE5082" t="str">
        <f t="shared" si="778"/>
        <v/>
      </c>
      <c r="AF5082" t="str">
        <f t="shared" si="777"/>
        <v/>
      </c>
      <c r="AG5082">
        <f>IF((S5082&lt;&gt;"tühi")*(AC5082&lt;&gt;""),AC5082,"")</f>
        <v>1</v>
      </c>
      <c r="AH5082">
        <f t="shared" si="775"/>
        <v>2.8</v>
      </c>
      <c r="AI5082">
        <v>0.14499999999999999</v>
      </c>
      <c r="AJ5082">
        <f t="shared" si="780"/>
        <v>0.40599999999999997</v>
      </c>
      <c r="AK5082" t="str">
        <f t="shared" si="776"/>
        <v/>
      </c>
      <c r="AL5082" t="str">
        <f t="shared" si="774"/>
        <v/>
      </c>
      <c r="AM5082" t="s">
        <v>34000</v>
      </c>
    </row>
    <row r="5083" spans="1:39" x14ac:dyDescent="0.2">
      <c r="A5083" t="s">
        <v>24726</v>
      </c>
      <c r="B5083" t="s">
        <v>237</v>
      </c>
      <c r="C5083" t="s">
        <v>24727</v>
      </c>
      <c r="D5083" s="1">
        <v>39504</v>
      </c>
      <c r="E5083" s="1">
        <v>43456</v>
      </c>
      <c r="F5083" t="s">
        <v>19</v>
      </c>
      <c r="I5083">
        <v>100</v>
      </c>
      <c r="J5083">
        <v>0</v>
      </c>
      <c r="K5083">
        <v>0</v>
      </c>
      <c r="L5083">
        <v>1949</v>
      </c>
      <c r="M5083">
        <v>1949</v>
      </c>
      <c r="N5083" t="s">
        <v>20</v>
      </c>
      <c r="O5083" t="s">
        <v>24728</v>
      </c>
      <c r="P5083" t="s">
        <v>28</v>
      </c>
      <c r="Q5083" t="s">
        <v>34233</v>
      </c>
      <c r="R5083" t="s">
        <v>34233</v>
      </c>
      <c r="S5083" t="s">
        <v>33798</v>
      </c>
      <c r="T5083" t="s">
        <v>34365</v>
      </c>
      <c r="AD5083" t="str">
        <f t="shared" si="779"/>
        <v/>
      </c>
      <c r="AE5083" t="str">
        <f t="shared" si="778"/>
        <v/>
      </c>
      <c r="AF5083" t="str">
        <f t="shared" si="777"/>
        <v/>
      </c>
      <c r="AG5083" s="17">
        <v>1</v>
      </c>
      <c r="AH5083">
        <f t="shared" si="775"/>
        <v>2.8</v>
      </c>
      <c r="AI5083">
        <v>0.14499999999999999</v>
      </c>
      <c r="AJ5083">
        <f t="shared" si="780"/>
        <v>0.40599999999999997</v>
      </c>
      <c r="AK5083" t="str">
        <f t="shared" si="776"/>
        <v/>
      </c>
      <c r="AL5083" t="str">
        <f t="shared" si="774"/>
        <v/>
      </c>
    </row>
    <row r="5084" spans="1:39" x14ac:dyDescent="0.2">
      <c r="A5084" t="s">
        <v>14575</v>
      </c>
      <c r="B5084" t="s">
        <v>237</v>
      </c>
      <c r="C5084" t="s">
        <v>14576</v>
      </c>
      <c r="D5084" s="1">
        <v>37252</v>
      </c>
      <c r="E5084" s="1">
        <v>43456</v>
      </c>
      <c r="F5084" t="s">
        <v>19</v>
      </c>
      <c r="I5084">
        <v>100</v>
      </c>
      <c r="J5084">
        <v>0</v>
      </c>
      <c r="K5084">
        <v>0</v>
      </c>
      <c r="L5084">
        <v>1007</v>
      </c>
      <c r="M5084">
        <v>1007</v>
      </c>
      <c r="N5084" t="s">
        <v>20</v>
      </c>
      <c r="O5084" t="s">
        <v>14577</v>
      </c>
      <c r="P5084" t="s">
        <v>28</v>
      </c>
      <c r="Q5084" t="s">
        <v>34233</v>
      </c>
      <c r="R5084" t="s">
        <v>34233</v>
      </c>
      <c r="S5084" t="s">
        <v>32628</v>
      </c>
      <c r="T5084" t="s">
        <v>34365</v>
      </c>
      <c r="AD5084" t="str">
        <f t="shared" si="779"/>
        <v/>
      </c>
      <c r="AE5084" t="str">
        <f t="shared" si="778"/>
        <v/>
      </c>
      <c r="AF5084" t="str">
        <f t="shared" si="777"/>
        <v/>
      </c>
      <c r="AG5084" s="17">
        <v>1</v>
      </c>
      <c r="AH5084">
        <f t="shared" si="775"/>
        <v>2.8</v>
      </c>
      <c r="AI5084">
        <v>0.14499999999999999</v>
      </c>
      <c r="AJ5084">
        <f t="shared" si="780"/>
        <v>0.40599999999999997</v>
      </c>
      <c r="AK5084" t="str">
        <f t="shared" si="776"/>
        <v/>
      </c>
      <c r="AL5084" t="str">
        <f t="shared" si="774"/>
        <v/>
      </c>
    </row>
    <row r="5085" spans="1:39" x14ac:dyDescent="0.2">
      <c r="A5085" t="s">
        <v>9391</v>
      </c>
      <c r="B5085" t="s">
        <v>237</v>
      </c>
      <c r="C5085" t="s">
        <v>9392</v>
      </c>
      <c r="D5085" s="1">
        <v>36410</v>
      </c>
      <c r="E5085" s="1">
        <v>43874</v>
      </c>
      <c r="F5085" t="s">
        <v>19</v>
      </c>
      <c r="I5085">
        <v>100</v>
      </c>
      <c r="J5085">
        <v>0</v>
      </c>
      <c r="K5085">
        <v>0</v>
      </c>
      <c r="L5085">
        <v>1005</v>
      </c>
      <c r="M5085">
        <v>1005</v>
      </c>
      <c r="N5085" t="s">
        <v>20</v>
      </c>
      <c r="O5085" t="s">
        <v>9393</v>
      </c>
      <c r="P5085" t="s">
        <v>28</v>
      </c>
      <c r="Q5085" t="s">
        <v>34233</v>
      </c>
      <c r="R5085" t="s">
        <v>34233</v>
      </c>
      <c r="S5085" t="s">
        <v>32628</v>
      </c>
      <c r="T5085" t="s">
        <v>34365</v>
      </c>
      <c r="AD5085" t="str">
        <f t="shared" si="779"/>
        <v/>
      </c>
      <c r="AE5085" t="str">
        <f t="shared" si="778"/>
        <v/>
      </c>
      <c r="AF5085" t="str">
        <f t="shared" si="777"/>
        <v/>
      </c>
      <c r="AG5085" s="17">
        <v>1</v>
      </c>
      <c r="AH5085">
        <f t="shared" si="775"/>
        <v>2.8</v>
      </c>
      <c r="AI5085">
        <v>0.14499999999999999</v>
      </c>
      <c r="AJ5085">
        <f t="shared" si="780"/>
        <v>0.40599999999999997</v>
      </c>
      <c r="AK5085" t="str">
        <f t="shared" si="776"/>
        <v/>
      </c>
      <c r="AL5085" t="str">
        <f t="shared" si="774"/>
        <v/>
      </c>
    </row>
    <row r="5086" spans="1:39" x14ac:dyDescent="0.2">
      <c r="A5086" t="s">
        <v>9394</v>
      </c>
      <c r="B5086" t="s">
        <v>237</v>
      </c>
      <c r="C5086" t="s">
        <v>9395</v>
      </c>
      <c r="D5086" s="1">
        <v>36410</v>
      </c>
      <c r="E5086" s="1">
        <v>43874</v>
      </c>
      <c r="F5086" t="s">
        <v>19</v>
      </c>
      <c r="I5086">
        <v>100</v>
      </c>
      <c r="J5086">
        <v>0</v>
      </c>
      <c r="K5086">
        <v>0</v>
      </c>
      <c r="L5086">
        <v>938</v>
      </c>
      <c r="M5086">
        <v>938</v>
      </c>
      <c r="N5086" t="s">
        <v>20</v>
      </c>
      <c r="O5086" t="s">
        <v>9396</v>
      </c>
      <c r="P5086" t="s">
        <v>28</v>
      </c>
      <c r="Q5086" t="s">
        <v>34233</v>
      </c>
      <c r="R5086" t="s">
        <v>34233</v>
      </c>
      <c r="S5086" t="s">
        <v>33797</v>
      </c>
      <c r="T5086" t="s">
        <v>34365</v>
      </c>
      <c r="AD5086" t="str">
        <f t="shared" si="779"/>
        <v/>
      </c>
      <c r="AE5086" t="str">
        <f t="shared" si="778"/>
        <v/>
      </c>
      <c r="AF5086" t="str">
        <f t="shared" si="777"/>
        <v/>
      </c>
      <c r="AG5086" s="17">
        <v>1</v>
      </c>
      <c r="AH5086">
        <f t="shared" si="775"/>
        <v>2.8</v>
      </c>
      <c r="AI5086">
        <v>0.14499999999999999</v>
      </c>
      <c r="AJ5086">
        <f t="shared" si="780"/>
        <v>0.40599999999999997</v>
      </c>
      <c r="AK5086" t="str">
        <f t="shared" si="776"/>
        <v/>
      </c>
      <c r="AL5086" t="str">
        <f t="shared" si="774"/>
        <v/>
      </c>
    </row>
    <row r="5087" spans="1:39" x14ac:dyDescent="0.2">
      <c r="A5087" t="s">
        <v>10082</v>
      </c>
      <c r="B5087" t="s">
        <v>237</v>
      </c>
      <c r="C5087" t="s">
        <v>10083</v>
      </c>
      <c r="D5087" s="1">
        <v>36410</v>
      </c>
      <c r="E5087" s="1">
        <v>43951</v>
      </c>
      <c r="F5087" t="s">
        <v>19</v>
      </c>
      <c r="I5087">
        <v>100</v>
      </c>
      <c r="J5087">
        <v>0</v>
      </c>
      <c r="K5087">
        <v>0</v>
      </c>
      <c r="L5087">
        <v>1123</v>
      </c>
      <c r="M5087">
        <v>1123</v>
      </c>
      <c r="N5087" t="s">
        <v>20</v>
      </c>
      <c r="O5087" t="s">
        <v>10084</v>
      </c>
      <c r="P5087" t="s">
        <v>28</v>
      </c>
      <c r="Q5087" t="s">
        <v>34233</v>
      </c>
      <c r="R5087" t="s">
        <v>34233</v>
      </c>
      <c r="S5087" t="s">
        <v>32628</v>
      </c>
      <c r="T5087" t="s">
        <v>34365</v>
      </c>
      <c r="AD5087" t="str">
        <f t="shared" si="779"/>
        <v/>
      </c>
      <c r="AE5087" t="str">
        <f t="shared" si="778"/>
        <v/>
      </c>
      <c r="AF5087" t="str">
        <f t="shared" si="777"/>
        <v/>
      </c>
      <c r="AG5087" s="17">
        <v>1</v>
      </c>
      <c r="AH5087">
        <f t="shared" si="775"/>
        <v>2.8</v>
      </c>
      <c r="AI5087">
        <v>0.14499999999999999</v>
      </c>
      <c r="AJ5087">
        <f t="shared" si="780"/>
        <v>0.40599999999999997</v>
      </c>
      <c r="AK5087" t="str">
        <f t="shared" si="776"/>
        <v/>
      </c>
      <c r="AL5087" t="str">
        <f t="shared" si="774"/>
        <v/>
      </c>
    </row>
    <row r="5088" spans="1:39" x14ac:dyDescent="0.2">
      <c r="A5088" t="s">
        <v>9397</v>
      </c>
      <c r="B5088" t="s">
        <v>237</v>
      </c>
      <c r="C5088" t="s">
        <v>9398</v>
      </c>
      <c r="D5088" s="1">
        <v>36410</v>
      </c>
      <c r="E5088" s="1">
        <v>43874</v>
      </c>
      <c r="F5088" t="s">
        <v>19</v>
      </c>
      <c r="I5088">
        <v>100</v>
      </c>
      <c r="J5088">
        <v>0</v>
      </c>
      <c r="K5088">
        <v>0</v>
      </c>
      <c r="L5088">
        <v>801</v>
      </c>
      <c r="M5088">
        <v>801</v>
      </c>
      <c r="N5088" t="s">
        <v>20</v>
      </c>
      <c r="O5088" t="s">
        <v>9399</v>
      </c>
      <c r="P5088" t="s">
        <v>28</v>
      </c>
      <c r="Q5088" t="s">
        <v>34233</v>
      </c>
      <c r="R5088" t="s">
        <v>34233</v>
      </c>
      <c r="S5088" t="s">
        <v>32628</v>
      </c>
      <c r="T5088" t="s">
        <v>34365</v>
      </c>
      <c r="AD5088" t="str">
        <f t="shared" si="779"/>
        <v/>
      </c>
      <c r="AE5088" t="str">
        <f t="shared" si="778"/>
        <v/>
      </c>
      <c r="AF5088" t="str">
        <f t="shared" si="777"/>
        <v/>
      </c>
      <c r="AG5088" s="17">
        <v>1</v>
      </c>
      <c r="AH5088">
        <f t="shared" si="775"/>
        <v>2.8</v>
      </c>
      <c r="AI5088">
        <v>0.14499999999999999</v>
      </c>
      <c r="AJ5088">
        <f t="shared" si="780"/>
        <v>0.40599999999999997</v>
      </c>
      <c r="AK5088" t="str">
        <f t="shared" si="776"/>
        <v/>
      </c>
      <c r="AL5088" t="str">
        <f t="shared" si="774"/>
        <v/>
      </c>
    </row>
    <row r="5089" spans="1:38" x14ac:dyDescent="0.2">
      <c r="A5089" t="s">
        <v>9400</v>
      </c>
      <c r="B5089" t="s">
        <v>237</v>
      </c>
      <c r="C5089" t="s">
        <v>9401</v>
      </c>
      <c r="D5089" s="1">
        <v>36410</v>
      </c>
      <c r="E5089" s="1">
        <v>43874</v>
      </c>
      <c r="F5089" t="s">
        <v>19</v>
      </c>
      <c r="I5089">
        <v>100</v>
      </c>
      <c r="J5089">
        <v>0</v>
      </c>
      <c r="K5089">
        <v>0</v>
      </c>
      <c r="L5089">
        <v>1115</v>
      </c>
      <c r="M5089">
        <v>1115</v>
      </c>
      <c r="N5089" t="s">
        <v>20</v>
      </c>
      <c r="O5089" t="s">
        <v>9402</v>
      </c>
      <c r="P5089" t="s">
        <v>28</v>
      </c>
      <c r="Q5089" t="s">
        <v>34233</v>
      </c>
      <c r="R5089" t="s">
        <v>34233</v>
      </c>
      <c r="S5089" t="s">
        <v>33797</v>
      </c>
      <c r="T5089" t="s">
        <v>34365</v>
      </c>
      <c r="AD5089" t="str">
        <f t="shared" si="779"/>
        <v/>
      </c>
      <c r="AE5089" t="str">
        <f t="shared" si="778"/>
        <v/>
      </c>
      <c r="AF5089" t="str">
        <f t="shared" si="777"/>
        <v/>
      </c>
      <c r="AG5089" s="17">
        <v>1</v>
      </c>
      <c r="AH5089">
        <f t="shared" si="775"/>
        <v>2.8</v>
      </c>
      <c r="AI5089">
        <v>0.14499999999999999</v>
      </c>
      <c r="AJ5089">
        <f t="shared" si="780"/>
        <v>0.40599999999999997</v>
      </c>
      <c r="AK5089" t="str">
        <f t="shared" si="776"/>
        <v/>
      </c>
      <c r="AL5089" t="str">
        <f t="shared" si="774"/>
        <v/>
      </c>
    </row>
    <row r="5090" spans="1:38" x14ac:dyDescent="0.2">
      <c r="A5090" t="s">
        <v>10124</v>
      </c>
      <c r="B5090" t="s">
        <v>237</v>
      </c>
      <c r="C5090" t="s">
        <v>10125</v>
      </c>
      <c r="D5090" s="1">
        <v>36410</v>
      </c>
      <c r="E5090" s="1">
        <v>43873</v>
      </c>
      <c r="F5090" t="s">
        <v>19</v>
      </c>
      <c r="I5090">
        <v>100</v>
      </c>
      <c r="J5090">
        <v>0</v>
      </c>
      <c r="K5090">
        <v>0</v>
      </c>
      <c r="L5090">
        <v>1708</v>
      </c>
      <c r="M5090">
        <v>1708</v>
      </c>
      <c r="N5090" t="s">
        <v>20</v>
      </c>
      <c r="O5090" t="s">
        <v>10126</v>
      </c>
      <c r="P5090" t="s">
        <v>28</v>
      </c>
      <c r="Q5090" t="s">
        <v>34233</v>
      </c>
      <c r="R5090" t="s">
        <v>34233</v>
      </c>
      <c r="S5090" t="s">
        <v>33797</v>
      </c>
      <c r="T5090" t="s">
        <v>34365</v>
      </c>
      <c r="AD5090" t="str">
        <f t="shared" si="779"/>
        <v/>
      </c>
      <c r="AE5090" t="str">
        <f t="shared" si="778"/>
        <v/>
      </c>
      <c r="AF5090" t="str">
        <f t="shared" si="777"/>
        <v/>
      </c>
      <c r="AG5090" s="17">
        <v>1</v>
      </c>
      <c r="AH5090">
        <f t="shared" si="775"/>
        <v>2.8</v>
      </c>
      <c r="AI5090">
        <v>0.14499999999999999</v>
      </c>
      <c r="AJ5090">
        <f t="shared" si="780"/>
        <v>0.40599999999999997</v>
      </c>
      <c r="AK5090" t="str">
        <f t="shared" si="776"/>
        <v/>
      </c>
      <c r="AL5090" t="str">
        <f t="shared" si="774"/>
        <v/>
      </c>
    </row>
    <row r="5091" spans="1:38" x14ac:dyDescent="0.2">
      <c r="A5091" t="s">
        <v>10127</v>
      </c>
      <c r="B5091" t="s">
        <v>237</v>
      </c>
      <c r="C5091" t="s">
        <v>10128</v>
      </c>
      <c r="D5091" s="1">
        <v>36410</v>
      </c>
      <c r="E5091" s="1">
        <v>43873</v>
      </c>
      <c r="F5091" t="s">
        <v>19</v>
      </c>
      <c r="I5091">
        <v>100</v>
      </c>
      <c r="J5091">
        <v>0</v>
      </c>
      <c r="K5091">
        <v>0</v>
      </c>
      <c r="L5091">
        <v>1083</v>
      </c>
      <c r="M5091">
        <v>1083</v>
      </c>
      <c r="N5091" t="s">
        <v>20</v>
      </c>
      <c r="O5091" t="s">
        <v>10129</v>
      </c>
      <c r="P5091" t="s">
        <v>28</v>
      </c>
      <c r="Q5091" t="s">
        <v>34233</v>
      </c>
      <c r="R5091" t="s">
        <v>34233</v>
      </c>
      <c r="S5091" t="s">
        <v>32628</v>
      </c>
      <c r="T5091" t="s">
        <v>34546</v>
      </c>
      <c r="AD5091" t="str">
        <f t="shared" si="779"/>
        <v/>
      </c>
      <c r="AE5091" t="str">
        <f t="shared" si="778"/>
        <v/>
      </c>
      <c r="AF5091" t="str">
        <f t="shared" si="777"/>
        <v/>
      </c>
      <c r="AG5091" s="17">
        <v>1</v>
      </c>
      <c r="AH5091">
        <f t="shared" si="775"/>
        <v>2.8</v>
      </c>
      <c r="AI5091">
        <v>0.14499999999999999</v>
      </c>
      <c r="AJ5091">
        <f t="shared" si="780"/>
        <v>0.40599999999999997</v>
      </c>
      <c r="AK5091" t="str">
        <f t="shared" si="776"/>
        <v/>
      </c>
      <c r="AL5091" t="str">
        <f t="shared" si="774"/>
        <v/>
      </c>
    </row>
    <row r="5092" spans="1:38" x14ac:dyDescent="0.2">
      <c r="A5092" t="s">
        <v>10130</v>
      </c>
      <c r="B5092" t="s">
        <v>237</v>
      </c>
      <c r="C5092" t="s">
        <v>10131</v>
      </c>
      <c r="D5092" s="1">
        <v>36410</v>
      </c>
      <c r="E5092" s="1">
        <v>43873</v>
      </c>
      <c r="F5092" t="s">
        <v>19</v>
      </c>
      <c r="I5092">
        <v>100</v>
      </c>
      <c r="J5092">
        <v>0</v>
      </c>
      <c r="K5092">
        <v>0</v>
      </c>
      <c r="L5092">
        <v>1551</v>
      </c>
      <c r="M5092">
        <v>1551</v>
      </c>
      <c r="N5092" t="s">
        <v>20</v>
      </c>
      <c r="O5092" t="s">
        <v>10132</v>
      </c>
      <c r="P5092" t="s">
        <v>28</v>
      </c>
      <c r="Q5092" t="s">
        <v>34233</v>
      </c>
      <c r="R5092" t="s">
        <v>34233</v>
      </c>
      <c r="S5092" t="s">
        <v>33797</v>
      </c>
      <c r="T5092" t="s">
        <v>34365</v>
      </c>
      <c r="AD5092" t="str">
        <f t="shared" si="779"/>
        <v/>
      </c>
      <c r="AE5092" t="str">
        <f t="shared" si="778"/>
        <v/>
      </c>
      <c r="AF5092" t="str">
        <f t="shared" si="777"/>
        <v/>
      </c>
      <c r="AG5092" s="17">
        <v>1</v>
      </c>
      <c r="AH5092">
        <f t="shared" si="775"/>
        <v>2.8</v>
      </c>
      <c r="AI5092">
        <v>0.14499999999999999</v>
      </c>
      <c r="AJ5092">
        <f t="shared" si="780"/>
        <v>0.40599999999999997</v>
      </c>
      <c r="AK5092" t="str">
        <f t="shared" si="776"/>
        <v/>
      </c>
      <c r="AL5092" t="str">
        <f t="shared" si="774"/>
        <v/>
      </c>
    </row>
    <row r="5093" spans="1:38" x14ac:dyDescent="0.2">
      <c r="A5093" t="s">
        <v>10213</v>
      </c>
      <c r="B5093" t="s">
        <v>237</v>
      </c>
      <c r="C5093" t="s">
        <v>10214</v>
      </c>
      <c r="D5093" s="1">
        <v>36410</v>
      </c>
      <c r="E5093" s="1">
        <v>43873</v>
      </c>
      <c r="F5093" t="s">
        <v>19</v>
      </c>
      <c r="I5093">
        <v>100</v>
      </c>
      <c r="J5093">
        <v>0</v>
      </c>
      <c r="K5093">
        <v>0</v>
      </c>
      <c r="L5093">
        <v>1128</v>
      </c>
      <c r="M5093">
        <v>1128</v>
      </c>
      <c r="N5093" t="s">
        <v>20</v>
      </c>
      <c r="O5093" t="s">
        <v>10215</v>
      </c>
      <c r="P5093" t="s">
        <v>28</v>
      </c>
      <c r="Q5093" t="s">
        <v>34233</v>
      </c>
      <c r="R5093" t="s">
        <v>34233</v>
      </c>
      <c r="S5093" t="s">
        <v>32628</v>
      </c>
      <c r="T5093" t="s">
        <v>32794</v>
      </c>
      <c r="U5093" t="s">
        <v>32794</v>
      </c>
      <c r="V5093" t="s">
        <v>33126</v>
      </c>
      <c r="W5093">
        <v>166</v>
      </c>
      <c r="X5093">
        <v>2</v>
      </c>
      <c r="Y5093" t="s">
        <v>32654</v>
      </c>
      <c r="Z5093">
        <v>166</v>
      </c>
      <c r="AA5093">
        <v>8</v>
      </c>
      <c r="AB5093">
        <v>15</v>
      </c>
      <c r="AC5093">
        <v>1</v>
      </c>
      <c r="AD5093" t="str">
        <f t="shared" si="779"/>
        <v/>
      </c>
      <c r="AE5093" t="str">
        <f t="shared" si="778"/>
        <v/>
      </c>
      <c r="AF5093" t="str">
        <f t="shared" si="777"/>
        <v/>
      </c>
      <c r="AG5093">
        <f>IF((S5093&lt;&gt;"tühi")*(AC5093&lt;&gt;""),AC5093,"")</f>
        <v>1</v>
      </c>
      <c r="AH5093">
        <f t="shared" si="775"/>
        <v>2.8</v>
      </c>
      <c r="AI5093">
        <v>0.14499999999999999</v>
      </c>
      <c r="AJ5093">
        <f t="shared" si="780"/>
        <v>0.40599999999999997</v>
      </c>
      <c r="AK5093" t="str">
        <f t="shared" si="776"/>
        <v/>
      </c>
      <c r="AL5093" t="str">
        <f t="shared" si="774"/>
        <v/>
      </c>
    </row>
    <row r="5094" spans="1:38" x14ac:dyDescent="0.2">
      <c r="A5094" t="s">
        <v>30326</v>
      </c>
      <c r="B5094" t="s">
        <v>237</v>
      </c>
      <c r="C5094" t="s">
        <v>30327</v>
      </c>
      <c r="D5094" s="1">
        <v>43859</v>
      </c>
      <c r="E5094" s="1">
        <v>43951</v>
      </c>
      <c r="F5094" t="s">
        <v>26</v>
      </c>
      <c r="I5094">
        <v>100</v>
      </c>
      <c r="J5094">
        <v>0</v>
      </c>
      <c r="K5094">
        <v>0</v>
      </c>
      <c r="L5094">
        <v>2902</v>
      </c>
      <c r="M5094">
        <v>2902</v>
      </c>
      <c r="N5094" t="s">
        <v>20</v>
      </c>
      <c r="O5094" t="s">
        <v>30328</v>
      </c>
      <c r="P5094" t="s">
        <v>44</v>
      </c>
      <c r="Q5094" t="s">
        <v>34233</v>
      </c>
      <c r="R5094" t="s">
        <v>34233</v>
      </c>
      <c r="S5094" t="s">
        <v>34233</v>
      </c>
      <c r="T5094" t="s">
        <v>34233</v>
      </c>
      <c r="AD5094" t="str">
        <f t="shared" si="779"/>
        <v/>
      </c>
      <c r="AE5094" t="str">
        <f t="shared" si="778"/>
        <v/>
      </c>
      <c r="AF5094" t="str">
        <f t="shared" si="777"/>
        <v/>
      </c>
      <c r="AG5094" t="str">
        <f>IF((S5094&lt;&gt;"tühi")*(AC5094&lt;&gt;""),AC5094,"")</f>
        <v/>
      </c>
      <c r="AH5094" t="str">
        <f t="shared" si="775"/>
        <v/>
      </c>
      <c r="AI5094">
        <v>0.14499999999999999</v>
      </c>
      <c r="AJ5094" t="str">
        <f t="shared" si="780"/>
        <v/>
      </c>
      <c r="AK5094" t="str">
        <f t="shared" si="776"/>
        <v/>
      </c>
      <c r="AL5094" t="str">
        <f t="shared" si="774"/>
        <v/>
      </c>
    </row>
    <row r="5095" spans="1:38" x14ac:dyDescent="0.2">
      <c r="A5095" t="s">
        <v>30320</v>
      </c>
      <c r="B5095" t="s">
        <v>237</v>
      </c>
      <c r="C5095" t="s">
        <v>30321</v>
      </c>
      <c r="D5095" s="1">
        <v>43859</v>
      </c>
      <c r="E5095" s="1">
        <v>43951</v>
      </c>
      <c r="F5095" t="s">
        <v>26</v>
      </c>
      <c r="I5095">
        <v>100</v>
      </c>
      <c r="J5095">
        <v>0</v>
      </c>
      <c r="K5095">
        <v>0</v>
      </c>
      <c r="L5095">
        <v>2615</v>
      </c>
      <c r="M5095">
        <v>2615</v>
      </c>
      <c r="N5095" t="s">
        <v>20</v>
      </c>
      <c r="O5095" t="s">
        <v>30322</v>
      </c>
      <c r="P5095" t="s">
        <v>44</v>
      </c>
      <c r="Q5095" t="s">
        <v>34233</v>
      </c>
      <c r="R5095" t="s">
        <v>34233</v>
      </c>
      <c r="S5095" t="s">
        <v>34233</v>
      </c>
      <c r="T5095" t="s">
        <v>34233</v>
      </c>
      <c r="AD5095" t="str">
        <f t="shared" si="779"/>
        <v/>
      </c>
      <c r="AE5095" t="str">
        <f t="shared" si="778"/>
        <v/>
      </c>
      <c r="AF5095" t="str">
        <f t="shared" si="777"/>
        <v/>
      </c>
      <c r="AG5095" t="str">
        <f>IF((S5095&lt;&gt;"tühi")*(AC5095&lt;&gt;""),AC5095,"")</f>
        <v/>
      </c>
      <c r="AH5095" t="str">
        <f t="shared" si="775"/>
        <v/>
      </c>
      <c r="AI5095">
        <v>0.14499999999999999</v>
      </c>
      <c r="AJ5095" t="str">
        <f t="shared" si="780"/>
        <v/>
      </c>
      <c r="AK5095" t="str">
        <f t="shared" si="776"/>
        <v/>
      </c>
      <c r="AL5095" t="str">
        <f t="shared" si="774"/>
        <v/>
      </c>
    </row>
    <row r="5096" spans="1:38" x14ac:dyDescent="0.2">
      <c r="A5096" t="s">
        <v>31153</v>
      </c>
      <c r="B5096" t="s">
        <v>237</v>
      </c>
      <c r="C5096" t="s">
        <v>31154</v>
      </c>
      <c r="D5096" s="1">
        <v>43859</v>
      </c>
      <c r="E5096" s="1">
        <v>44546</v>
      </c>
      <c r="F5096" t="s">
        <v>15348</v>
      </c>
      <c r="I5096">
        <v>100</v>
      </c>
      <c r="J5096">
        <v>0</v>
      </c>
      <c r="K5096">
        <v>0</v>
      </c>
      <c r="L5096">
        <v>1246</v>
      </c>
      <c r="M5096">
        <v>1246</v>
      </c>
      <c r="N5096" t="s">
        <v>20</v>
      </c>
      <c r="O5096" t="s">
        <v>31155</v>
      </c>
      <c r="P5096" t="s">
        <v>2356</v>
      </c>
      <c r="Q5096" t="s">
        <v>34233</v>
      </c>
      <c r="R5096" t="s">
        <v>34233</v>
      </c>
      <c r="S5096" t="s">
        <v>33942</v>
      </c>
      <c r="T5096" t="s">
        <v>34233</v>
      </c>
      <c r="AD5096" t="str">
        <f t="shared" si="779"/>
        <v/>
      </c>
      <c r="AE5096" t="str">
        <f t="shared" si="778"/>
        <v/>
      </c>
      <c r="AF5096" t="str">
        <f t="shared" si="777"/>
        <v/>
      </c>
      <c r="AG5096" t="str">
        <f>IF((S5096&lt;&gt;"tühi")*(AC5096&lt;&gt;""),AC5096,"")</f>
        <v/>
      </c>
      <c r="AH5096" t="str">
        <f t="shared" si="775"/>
        <v/>
      </c>
      <c r="AI5096">
        <v>0.14499999999999999</v>
      </c>
      <c r="AJ5096" t="str">
        <f t="shared" si="780"/>
        <v/>
      </c>
      <c r="AK5096" t="str">
        <f t="shared" si="776"/>
        <v/>
      </c>
      <c r="AL5096" t="str">
        <f t="shared" si="774"/>
        <v/>
      </c>
    </row>
    <row r="5097" spans="1:38" x14ac:dyDescent="0.2">
      <c r="A5097" t="s">
        <v>5320</v>
      </c>
      <c r="B5097" t="s">
        <v>237</v>
      </c>
      <c r="C5097" t="s">
        <v>5321</v>
      </c>
      <c r="D5097" s="1">
        <v>36110</v>
      </c>
      <c r="E5097" s="1">
        <v>43456</v>
      </c>
      <c r="F5097" t="s">
        <v>19</v>
      </c>
      <c r="I5097">
        <v>100</v>
      </c>
      <c r="J5097">
        <v>0</v>
      </c>
      <c r="K5097">
        <v>0</v>
      </c>
      <c r="L5097">
        <v>1101</v>
      </c>
      <c r="M5097">
        <v>1101</v>
      </c>
      <c r="N5097" t="s">
        <v>20</v>
      </c>
      <c r="O5097" t="s">
        <v>5322</v>
      </c>
      <c r="P5097" t="s">
        <v>28</v>
      </c>
      <c r="Q5097" t="s">
        <v>32794</v>
      </c>
      <c r="R5097" t="s">
        <v>33782</v>
      </c>
      <c r="S5097" t="s">
        <v>32627</v>
      </c>
      <c r="T5097" t="s">
        <v>34233</v>
      </c>
      <c r="AD5097" t="str">
        <f t="shared" si="779"/>
        <v/>
      </c>
      <c r="AE5097" t="str">
        <f t="shared" si="778"/>
        <v/>
      </c>
      <c r="AF5097" t="str">
        <f t="shared" si="777"/>
        <v/>
      </c>
      <c r="AG5097" s="17">
        <v>1</v>
      </c>
      <c r="AH5097">
        <f t="shared" si="775"/>
        <v>2.8</v>
      </c>
      <c r="AI5097">
        <v>0.14499999999999999</v>
      </c>
      <c r="AJ5097">
        <f t="shared" si="780"/>
        <v>0.40599999999999997</v>
      </c>
      <c r="AK5097" t="str">
        <f t="shared" si="776"/>
        <v/>
      </c>
      <c r="AL5097" t="str">
        <f t="shared" si="774"/>
        <v/>
      </c>
    </row>
    <row r="5098" spans="1:38" x14ac:dyDescent="0.2">
      <c r="A5098" t="s">
        <v>6640</v>
      </c>
      <c r="B5098" t="s">
        <v>237</v>
      </c>
      <c r="C5098" t="s">
        <v>6641</v>
      </c>
      <c r="D5098" s="1">
        <v>36110</v>
      </c>
      <c r="E5098" s="1">
        <v>43900</v>
      </c>
      <c r="F5098" t="s">
        <v>19</v>
      </c>
      <c r="I5098">
        <v>100</v>
      </c>
      <c r="J5098">
        <v>0</v>
      </c>
      <c r="K5098">
        <v>0</v>
      </c>
      <c r="L5098">
        <v>935</v>
      </c>
      <c r="M5098">
        <v>935</v>
      </c>
      <c r="N5098" t="s">
        <v>20</v>
      </c>
      <c r="O5098" t="s">
        <v>6642</v>
      </c>
      <c r="P5098" t="s">
        <v>28</v>
      </c>
      <c r="Q5098" t="s">
        <v>34233</v>
      </c>
      <c r="R5098" t="s">
        <v>34233</v>
      </c>
      <c r="S5098" t="s">
        <v>32628</v>
      </c>
      <c r="T5098" t="s">
        <v>34357</v>
      </c>
      <c r="AD5098" t="str">
        <f t="shared" si="779"/>
        <v/>
      </c>
      <c r="AE5098" t="str">
        <f t="shared" si="778"/>
        <v/>
      </c>
      <c r="AF5098" t="str">
        <f t="shared" si="777"/>
        <v/>
      </c>
      <c r="AG5098" s="17">
        <v>1</v>
      </c>
      <c r="AH5098">
        <f t="shared" si="775"/>
        <v>2.8</v>
      </c>
      <c r="AI5098">
        <v>0.14499999999999999</v>
      </c>
      <c r="AJ5098">
        <f t="shared" si="780"/>
        <v>0.40599999999999997</v>
      </c>
      <c r="AK5098" t="str">
        <f t="shared" si="776"/>
        <v/>
      </c>
      <c r="AL5098" t="str">
        <f t="shared" si="774"/>
        <v/>
      </c>
    </row>
    <row r="5099" spans="1:38" x14ac:dyDescent="0.2">
      <c r="A5099" t="s">
        <v>5329</v>
      </c>
      <c r="B5099" t="s">
        <v>237</v>
      </c>
      <c r="C5099" t="s">
        <v>5330</v>
      </c>
      <c r="D5099" s="1">
        <v>36110</v>
      </c>
      <c r="E5099" s="1">
        <v>43456</v>
      </c>
      <c r="F5099" t="s">
        <v>19</v>
      </c>
      <c r="I5099">
        <v>100</v>
      </c>
      <c r="J5099">
        <v>0</v>
      </c>
      <c r="K5099">
        <v>0</v>
      </c>
      <c r="L5099">
        <v>810</v>
      </c>
      <c r="M5099">
        <v>810</v>
      </c>
      <c r="N5099" t="s">
        <v>20</v>
      </c>
      <c r="O5099" t="s">
        <v>5331</v>
      </c>
      <c r="P5099" t="s">
        <v>28</v>
      </c>
      <c r="Q5099" t="s">
        <v>32794</v>
      </c>
      <c r="R5099" t="s">
        <v>33782</v>
      </c>
      <c r="S5099" t="s">
        <v>32628</v>
      </c>
      <c r="T5099" t="s">
        <v>34233</v>
      </c>
      <c r="AD5099" t="str">
        <f t="shared" si="779"/>
        <v/>
      </c>
      <c r="AE5099" t="str">
        <f t="shared" si="778"/>
        <v/>
      </c>
      <c r="AF5099" t="str">
        <f t="shared" si="777"/>
        <v/>
      </c>
      <c r="AG5099" s="17">
        <v>1</v>
      </c>
      <c r="AH5099">
        <f t="shared" si="775"/>
        <v>2.8</v>
      </c>
      <c r="AI5099">
        <v>0.14499999999999999</v>
      </c>
      <c r="AJ5099">
        <f t="shared" si="780"/>
        <v>0.40599999999999997</v>
      </c>
      <c r="AK5099" t="str">
        <f t="shared" si="776"/>
        <v/>
      </c>
      <c r="AL5099" t="str">
        <f t="shared" ref="AL5099:AL5162" si="781">IF(COUNTBLANK(AK5099),"",AK5099*AI5099)</f>
        <v/>
      </c>
    </row>
    <row r="5100" spans="1:38" x14ac:dyDescent="0.2">
      <c r="A5100" t="s">
        <v>7394</v>
      </c>
      <c r="B5100" t="s">
        <v>237</v>
      </c>
      <c r="C5100" t="s">
        <v>7395</v>
      </c>
      <c r="D5100" s="1">
        <v>36151</v>
      </c>
      <c r="E5100" s="1">
        <v>43900</v>
      </c>
      <c r="F5100" t="s">
        <v>19</v>
      </c>
      <c r="I5100">
        <v>100</v>
      </c>
      <c r="J5100">
        <v>0</v>
      </c>
      <c r="K5100">
        <v>0</v>
      </c>
      <c r="L5100">
        <v>969</v>
      </c>
      <c r="M5100">
        <v>969</v>
      </c>
      <c r="N5100" t="s">
        <v>20</v>
      </c>
      <c r="O5100" t="s">
        <v>7396</v>
      </c>
      <c r="P5100" t="s">
        <v>28</v>
      </c>
      <c r="Q5100" t="s">
        <v>32794</v>
      </c>
      <c r="R5100" t="s">
        <v>33782</v>
      </c>
      <c r="S5100" t="s">
        <v>32628</v>
      </c>
      <c r="T5100" t="s">
        <v>34365</v>
      </c>
      <c r="AD5100" t="str">
        <f t="shared" si="779"/>
        <v/>
      </c>
      <c r="AE5100" t="str">
        <f t="shared" si="778"/>
        <v/>
      </c>
      <c r="AF5100" t="str">
        <f t="shared" si="777"/>
        <v/>
      </c>
      <c r="AG5100" s="17">
        <v>1</v>
      </c>
      <c r="AH5100">
        <f t="shared" si="775"/>
        <v>2.8</v>
      </c>
      <c r="AI5100">
        <v>0.14499999999999999</v>
      </c>
      <c r="AJ5100">
        <f t="shared" si="780"/>
        <v>0.40599999999999997</v>
      </c>
      <c r="AK5100" t="str">
        <f t="shared" si="776"/>
        <v/>
      </c>
      <c r="AL5100" t="str">
        <f t="shared" si="781"/>
        <v/>
      </c>
    </row>
    <row r="5101" spans="1:38" x14ac:dyDescent="0.2">
      <c r="A5101" t="s">
        <v>22104</v>
      </c>
      <c r="B5101" t="s">
        <v>237</v>
      </c>
      <c r="C5101" t="s">
        <v>22105</v>
      </c>
      <c r="D5101" s="1">
        <v>36110</v>
      </c>
      <c r="E5101" s="1">
        <v>44546</v>
      </c>
      <c r="F5101" t="s">
        <v>19</v>
      </c>
      <c r="I5101">
        <v>100</v>
      </c>
      <c r="J5101">
        <v>0</v>
      </c>
      <c r="K5101">
        <v>0</v>
      </c>
      <c r="L5101">
        <v>857</v>
      </c>
      <c r="M5101">
        <v>857</v>
      </c>
      <c r="N5101" t="s">
        <v>20</v>
      </c>
      <c r="O5101" t="s">
        <v>22106</v>
      </c>
      <c r="P5101" t="s">
        <v>28</v>
      </c>
      <c r="Q5101" t="s">
        <v>32794</v>
      </c>
      <c r="R5101" t="s">
        <v>33782</v>
      </c>
      <c r="S5101" t="s">
        <v>33800</v>
      </c>
      <c r="T5101" t="s">
        <v>34365</v>
      </c>
      <c r="AD5101" t="str">
        <f t="shared" si="779"/>
        <v/>
      </c>
      <c r="AE5101" t="str">
        <f t="shared" si="778"/>
        <v/>
      </c>
      <c r="AF5101" t="str">
        <f t="shared" si="777"/>
        <v/>
      </c>
      <c r="AG5101" s="17">
        <v>1</v>
      </c>
      <c r="AH5101">
        <f t="shared" si="775"/>
        <v>2.8</v>
      </c>
      <c r="AI5101">
        <v>0.14499999999999999</v>
      </c>
      <c r="AJ5101">
        <f t="shared" si="780"/>
        <v>0.40599999999999997</v>
      </c>
      <c r="AK5101" t="str">
        <f t="shared" si="776"/>
        <v/>
      </c>
      <c r="AL5101" t="str">
        <f t="shared" si="781"/>
        <v/>
      </c>
    </row>
    <row r="5102" spans="1:38" x14ac:dyDescent="0.2">
      <c r="A5102" t="s">
        <v>7371</v>
      </c>
      <c r="B5102" t="s">
        <v>237</v>
      </c>
      <c r="C5102" t="s">
        <v>7372</v>
      </c>
      <c r="D5102" s="1">
        <v>36151</v>
      </c>
      <c r="E5102" s="1">
        <v>43900</v>
      </c>
      <c r="F5102" t="s">
        <v>19</v>
      </c>
      <c r="I5102">
        <v>100</v>
      </c>
      <c r="J5102">
        <v>0</v>
      </c>
      <c r="K5102">
        <v>0</v>
      </c>
      <c r="L5102">
        <v>925</v>
      </c>
      <c r="M5102">
        <v>925</v>
      </c>
      <c r="N5102" t="s">
        <v>20</v>
      </c>
      <c r="O5102" t="s">
        <v>7373</v>
      </c>
      <c r="P5102" t="s">
        <v>28</v>
      </c>
      <c r="Q5102" t="s">
        <v>34233</v>
      </c>
      <c r="R5102" t="s">
        <v>34233</v>
      </c>
      <c r="S5102" t="s">
        <v>32628</v>
      </c>
      <c r="T5102" t="s">
        <v>34350</v>
      </c>
      <c r="U5102" t="s">
        <v>32794</v>
      </c>
      <c r="V5102" t="s">
        <v>33127</v>
      </c>
      <c r="X5102">
        <v>2</v>
      </c>
      <c r="Y5102" t="s">
        <v>32661</v>
      </c>
      <c r="AA5102">
        <v>8.5</v>
      </c>
      <c r="AB5102">
        <v>25</v>
      </c>
      <c r="AC5102">
        <v>1</v>
      </c>
      <c r="AD5102" t="str">
        <f t="shared" si="779"/>
        <v/>
      </c>
      <c r="AE5102" t="str">
        <f t="shared" si="778"/>
        <v/>
      </c>
      <c r="AF5102" t="str">
        <f t="shared" si="777"/>
        <v/>
      </c>
      <c r="AG5102">
        <f>IF((S5102&lt;&gt;"tühi")*(AC5102&lt;&gt;""),AC5102,"")</f>
        <v>1</v>
      </c>
      <c r="AH5102">
        <f t="shared" si="775"/>
        <v>2.8</v>
      </c>
      <c r="AI5102">
        <v>0.14499999999999999</v>
      </c>
      <c r="AJ5102">
        <f t="shared" si="780"/>
        <v>0.40599999999999997</v>
      </c>
      <c r="AK5102" t="str">
        <f t="shared" si="776"/>
        <v/>
      </c>
      <c r="AL5102" t="str">
        <f t="shared" si="781"/>
        <v/>
      </c>
    </row>
    <row r="5103" spans="1:38" x14ac:dyDescent="0.2">
      <c r="A5103" t="s">
        <v>7448</v>
      </c>
      <c r="B5103" t="s">
        <v>237</v>
      </c>
      <c r="C5103" t="s">
        <v>7449</v>
      </c>
      <c r="D5103" s="1">
        <v>36151</v>
      </c>
      <c r="E5103" s="1">
        <v>43456</v>
      </c>
      <c r="F5103" t="s">
        <v>19</v>
      </c>
      <c r="I5103">
        <v>100</v>
      </c>
      <c r="J5103">
        <v>0</v>
      </c>
      <c r="K5103">
        <v>0</v>
      </c>
      <c r="L5103">
        <v>1056</v>
      </c>
      <c r="M5103">
        <v>1056</v>
      </c>
      <c r="N5103" t="s">
        <v>20</v>
      </c>
      <c r="O5103" t="s">
        <v>7399</v>
      </c>
      <c r="P5103" t="s">
        <v>28</v>
      </c>
      <c r="Q5103" t="s">
        <v>34234</v>
      </c>
      <c r="R5103" t="s">
        <v>33762</v>
      </c>
      <c r="S5103" t="s">
        <v>33942</v>
      </c>
      <c r="T5103" t="s">
        <v>34233</v>
      </c>
      <c r="U5103" t="s">
        <v>32634</v>
      </c>
      <c r="V5103" t="s">
        <v>33128</v>
      </c>
      <c r="W5103">
        <v>250</v>
      </c>
      <c r="X5103">
        <v>2</v>
      </c>
      <c r="Y5103" t="s">
        <v>32661</v>
      </c>
      <c r="AA5103">
        <v>8.5</v>
      </c>
      <c r="AB5103">
        <v>20</v>
      </c>
      <c r="AC5103">
        <v>1</v>
      </c>
      <c r="AD5103" t="str">
        <f t="shared" si="779"/>
        <v/>
      </c>
      <c r="AE5103">
        <f t="shared" si="778"/>
        <v>1</v>
      </c>
      <c r="AF5103" t="str">
        <f t="shared" si="777"/>
        <v/>
      </c>
      <c r="AG5103" t="str">
        <f>IF((S5103&lt;&gt;"tühi")*(AC5103&lt;&gt;""),AC5103,"")</f>
        <v/>
      </c>
      <c r="AH5103" t="str">
        <f t="shared" si="775"/>
        <v/>
      </c>
      <c r="AI5103">
        <v>0.14499999999999999</v>
      </c>
      <c r="AJ5103" t="str">
        <f t="shared" si="780"/>
        <v/>
      </c>
      <c r="AK5103">
        <f t="shared" si="776"/>
        <v>2.8</v>
      </c>
      <c r="AL5103">
        <f t="shared" si="781"/>
        <v>0.40599999999999997</v>
      </c>
    </row>
    <row r="5104" spans="1:38" x14ac:dyDescent="0.2">
      <c r="A5104" t="s">
        <v>5364</v>
      </c>
      <c r="B5104" t="s">
        <v>237</v>
      </c>
      <c r="C5104" t="s">
        <v>5365</v>
      </c>
      <c r="D5104" s="1">
        <v>36110</v>
      </c>
      <c r="E5104" s="1">
        <v>43900</v>
      </c>
      <c r="F5104" t="s">
        <v>19</v>
      </c>
      <c r="I5104">
        <v>100</v>
      </c>
      <c r="J5104">
        <v>0</v>
      </c>
      <c r="K5104">
        <v>0</v>
      </c>
      <c r="L5104">
        <v>943</v>
      </c>
      <c r="M5104">
        <v>943</v>
      </c>
      <c r="N5104" t="s">
        <v>20</v>
      </c>
      <c r="O5104" t="s">
        <v>5366</v>
      </c>
      <c r="P5104" t="s">
        <v>28</v>
      </c>
      <c r="Q5104" t="s">
        <v>34234</v>
      </c>
      <c r="R5104" t="s">
        <v>33784</v>
      </c>
      <c r="S5104" t="s">
        <v>32627</v>
      </c>
      <c r="T5104" t="s">
        <v>34233</v>
      </c>
      <c r="AD5104" t="str">
        <f t="shared" si="779"/>
        <v/>
      </c>
      <c r="AE5104" t="str">
        <f t="shared" si="778"/>
        <v/>
      </c>
      <c r="AF5104" t="str">
        <f t="shared" si="777"/>
        <v/>
      </c>
      <c r="AG5104" s="17">
        <v>1</v>
      </c>
      <c r="AH5104">
        <f t="shared" ref="AH5104:AH5167" si="782">IF(AG5104="","",AG5104*2.8)</f>
        <v>2.8</v>
      </c>
      <c r="AI5104">
        <v>0.14499999999999999</v>
      </c>
      <c r="AJ5104">
        <f t="shared" si="780"/>
        <v>0.40599999999999997</v>
      </c>
      <c r="AK5104" t="str">
        <f t="shared" ref="AK5104:AK5167" si="783">IF(AE5104="","",AE5104*2.8)</f>
        <v/>
      </c>
      <c r="AL5104" t="str">
        <f t="shared" si="781"/>
        <v/>
      </c>
    </row>
    <row r="5105" spans="1:38" x14ac:dyDescent="0.2">
      <c r="A5105" t="s">
        <v>5367</v>
      </c>
      <c r="B5105" t="s">
        <v>237</v>
      </c>
      <c r="C5105" t="s">
        <v>5368</v>
      </c>
      <c r="D5105" s="1">
        <v>36110</v>
      </c>
      <c r="E5105" s="1">
        <v>43900</v>
      </c>
      <c r="F5105" t="s">
        <v>19</v>
      </c>
      <c r="I5105">
        <v>100</v>
      </c>
      <c r="J5105">
        <v>0</v>
      </c>
      <c r="K5105">
        <v>0</v>
      </c>
      <c r="L5105">
        <v>844</v>
      </c>
      <c r="M5105">
        <v>844</v>
      </c>
      <c r="N5105" t="s">
        <v>20</v>
      </c>
      <c r="O5105" t="s">
        <v>5369</v>
      </c>
      <c r="P5105" t="s">
        <v>28</v>
      </c>
      <c r="Q5105" t="s">
        <v>34233</v>
      </c>
      <c r="R5105" t="s">
        <v>34233</v>
      </c>
      <c r="S5105" t="s">
        <v>32628</v>
      </c>
      <c r="T5105" t="s">
        <v>34350</v>
      </c>
      <c r="U5105" t="s">
        <v>33071</v>
      </c>
      <c r="V5105" t="s">
        <v>32755</v>
      </c>
      <c r="W5105">
        <v>168</v>
      </c>
      <c r="Y5105">
        <v>1</v>
      </c>
      <c r="AA5105">
        <v>7.5</v>
      </c>
      <c r="AC5105">
        <v>1</v>
      </c>
      <c r="AD5105" t="str">
        <f t="shared" si="779"/>
        <v/>
      </c>
      <c r="AE5105" t="str">
        <f t="shared" si="778"/>
        <v/>
      </c>
      <c r="AF5105" t="str">
        <f t="shared" si="777"/>
        <v/>
      </c>
      <c r="AG5105">
        <f>IF((S5105&lt;&gt;"tühi")*(AC5105&lt;&gt;""),AC5105,"")</f>
        <v>1</v>
      </c>
      <c r="AH5105">
        <f t="shared" si="782"/>
        <v>2.8</v>
      </c>
      <c r="AI5105">
        <v>0.14499999999999999</v>
      </c>
      <c r="AJ5105">
        <f t="shared" si="780"/>
        <v>0.40599999999999997</v>
      </c>
      <c r="AK5105" t="str">
        <f t="shared" si="783"/>
        <v/>
      </c>
      <c r="AL5105" t="str">
        <f t="shared" si="781"/>
        <v/>
      </c>
    </row>
    <row r="5106" spans="1:38" x14ac:dyDescent="0.2">
      <c r="A5106" t="s">
        <v>30917</v>
      </c>
      <c r="B5106" t="s">
        <v>237</v>
      </c>
      <c r="C5106" t="s">
        <v>30918</v>
      </c>
      <c r="D5106" s="1">
        <v>43859</v>
      </c>
      <c r="E5106" s="1">
        <v>43859</v>
      </c>
      <c r="F5106" t="s">
        <v>15348</v>
      </c>
      <c r="I5106">
        <v>100</v>
      </c>
      <c r="J5106">
        <v>0</v>
      </c>
      <c r="K5106">
        <v>0</v>
      </c>
      <c r="L5106">
        <v>108</v>
      </c>
      <c r="M5106">
        <v>108</v>
      </c>
      <c r="N5106" t="s">
        <v>20</v>
      </c>
      <c r="P5106" t="s">
        <v>30340</v>
      </c>
      <c r="Q5106" t="s">
        <v>34233</v>
      </c>
      <c r="R5106" t="s">
        <v>34233</v>
      </c>
      <c r="S5106" t="s">
        <v>33942</v>
      </c>
      <c r="T5106" t="s">
        <v>34233</v>
      </c>
      <c r="AD5106" t="str">
        <f t="shared" si="779"/>
        <v/>
      </c>
      <c r="AE5106" t="str">
        <f t="shared" si="778"/>
        <v/>
      </c>
      <c r="AF5106" t="str">
        <f t="shared" si="777"/>
        <v/>
      </c>
      <c r="AG5106" t="str">
        <f>IF((S5106&lt;&gt;"tühi")*(AC5106&lt;&gt;""),AC5106,"")</f>
        <v/>
      </c>
      <c r="AH5106" t="str">
        <f t="shared" si="782"/>
        <v/>
      </c>
      <c r="AI5106">
        <v>0.14499999999999999</v>
      </c>
      <c r="AJ5106" t="str">
        <f t="shared" si="780"/>
        <v/>
      </c>
      <c r="AK5106" t="str">
        <f t="shared" si="783"/>
        <v/>
      </c>
      <c r="AL5106" t="str">
        <f t="shared" si="781"/>
        <v/>
      </c>
    </row>
    <row r="5107" spans="1:38" x14ac:dyDescent="0.2">
      <c r="A5107" t="s">
        <v>6706</v>
      </c>
      <c r="B5107" t="s">
        <v>237</v>
      </c>
      <c r="C5107" t="s">
        <v>6707</v>
      </c>
      <c r="D5107" s="1">
        <v>36110</v>
      </c>
      <c r="E5107" s="1">
        <v>43900</v>
      </c>
      <c r="F5107" t="s">
        <v>19</v>
      </c>
      <c r="I5107">
        <v>100</v>
      </c>
      <c r="J5107">
        <v>0</v>
      </c>
      <c r="K5107">
        <v>0</v>
      </c>
      <c r="L5107">
        <v>999</v>
      </c>
      <c r="M5107">
        <v>999</v>
      </c>
      <c r="N5107" t="s">
        <v>20</v>
      </c>
      <c r="O5107" t="s">
        <v>6708</v>
      </c>
      <c r="P5107" t="s">
        <v>28</v>
      </c>
      <c r="Q5107" t="s">
        <v>32794</v>
      </c>
      <c r="R5107" t="s">
        <v>33782</v>
      </c>
      <c r="S5107" t="s">
        <v>33807</v>
      </c>
      <c r="T5107" t="s">
        <v>34365</v>
      </c>
      <c r="AD5107" t="str">
        <f t="shared" si="779"/>
        <v/>
      </c>
      <c r="AE5107" t="str">
        <f t="shared" si="778"/>
        <v/>
      </c>
      <c r="AF5107" t="str">
        <f t="shared" si="777"/>
        <v/>
      </c>
      <c r="AG5107" s="17">
        <v>1</v>
      </c>
      <c r="AH5107">
        <f t="shared" si="782"/>
        <v>2.8</v>
      </c>
      <c r="AI5107">
        <v>0.14499999999999999</v>
      </c>
      <c r="AJ5107">
        <f t="shared" si="780"/>
        <v>0.40599999999999997</v>
      </c>
      <c r="AK5107" t="str">
        <f t="shared" si="783"/>
        <v/>
      </c>
      <c r="AL5107" t="str">
        <f t="shared" si="781"/>
        <v/>
      </c>
    </row>
    <row r="5108" spans="1:38" x14ac:dyDescent="0.2">
      <c r="A5108" t="s">
        <v>5373</v>
      </c>
      <c r="B5108" t="s">
        <v>237</v>
      </c>
      <c r="C5108" t="s">
        <v>5374</v>
      </c>
      <c r="D5108" s="1">
        <v>36110</v>
      </c>
      <c r="E5108" s="1">
        <v>43900</v>
      </c>
      <c r="F5108" t="s">
        <v>19</v>
      </c>
      <c r="I5108">
        <v>100</v>
      </c>
      <c r="J5108">
        <v>0</v>
      </c>
      <c r="K5108">
        <v>0</v>
      </c>
      <c r="L5108">
        <v>1458</v>
      </c>
      <c r="M5108">
        <v>1458</v>
      </c>
      <c r="N5108" t="s">
        <v>20</v>
      </c>
      <c r="O5108" t="s">
        <v>5375</v>
      </c>
      <c r="P5108" t="s">
        <v>28</v>
      </c>
      <c r="Q5108" t="s">
        <v>34234</v>
      </c>
      <c r="R5108" t="s">
        <v>33784</v>
      </c>
      <c r="S5108" t="s">
        <v>32628</v>
      </c>
      <c r="T5108" t="s">
        <v>34365</v>
      </c>
      <c r="AD5108" t="str">
        <f t="shared" si="779"/>
        <v/>
      </c>
      <c r="AE5108" t="str">
        <f t="shared" si="778"/>
        <v/>
      </c>
      <c r="AF5108" t="str">
        <f t="shared" si="777"/>
        <v/>
      </c>
      <c r="AG5108" s="17">
        <v>1</v>
      </c>
      <c r="AH5108">
        <f t="shared" si="782"/>
        <v>2.8</v>
      </c>
      <c r="AI5108">
        <v>0.14499999999999999</v>
      </c>
      <c r="AJ5108">
        <f t="shared" si="780"/>
        <v>0.40599999999999997</v>
      </c>
      <c r="AK5108" t="str">
        <f t="shared" si="783"/>
        <v/>
      </c>
      <c r="AL5108" t="str">
        <f t="shared" si="781"/>
        <v/>
      </c>
    </row>
    <row r="5109" spans="1:38" x14ac:dyDescent="0.2">
      <c r="A5109" t="s">
        <v>30919</v>
      </c>
      <c r="B5109" t="s">
        <v>237</v>
      </c>
      <c r="C5109" t="s">
        <v>30920</v>
      </c>
      <c r="D5109" s="1">
        <v>43859</v>
      </c>
      <c r="E5109" s="1">
        <v>43859</v>
      </c>
      <c r="F5109" t="s">
        <v>15348</v>
      </c>
      <c r="I5109">
        <v>100</v>
      </c>
      <c r="J5109">
        <v>0</v>
      </c>
      <c r="K5109">
        <v>0</v>
      </c>
      <c r="L5109">
        <v>93</v>
      </c>
      <c r="M5109">
        <v>93</v>
      </c>
      <c r="N5109" t="s">
        <v>20</v>
      </c>
      <c r="P5109" t="s">
        <v>30340</v>
      </c>
      <c r="Q5109" t="s">
        <v>34233</v>
      </c>
      <c r="R5109" t="s">
        <v>34233</v>
      </c>
      <c r="S5109" t="s">
        <v>33942</v>
      </c>
      <c r="T5109" t="s">
        <v>34233</v>
      </c>
      <c r="AD5109" t="str">
        <f t="shared" si="779"/>
        <v/>
      </c>
      <c r="AE5109" t="str">
        <f t="shared" si="778"/>
        <v/>
      </c>
      <c r="AF5109" t="str">
        <f t="shared" si="777"/>
        <v/>
      </c>
      <c r="AG5109" t="str">
        <f>IF((S5109&lt;&gt;"tühi")*(AC5109&lt;&gt;""),AC5109,"")</f>
        <v/>
      </c>
      <c r="AH5109" t="str">
        <f t="shared" si="782"/>
        <v/>
      </c>
      <c r="AI5109">
        <v>0.14499999999999999</v>
      </c>
      <c r="AJ5109" t="str">
        <f t="shared" si="780"/>
        <v/>
      </c>
      <c r="AK5109" t="str">
        <f t="shared" si="783"/>
        <v/>
      </c>
      <c r="AL5109" t="str">
        <f t="shared" si="781"/>
        <v/>
      </c>
    </row>
    <row r="5110" spans="1:38" x14ac:dyDescent="0.2">
      <c r="A5110" t="s">
        <v>30847</v>
      </c>
      <c r="B5110" t="s">
        <v>237</v>
      </c>
      <c r="C5110" t="s">
        <v>30848</v>
      </c>
      <c r="D5110" s="1">
        <v>43859</v>
      </c>
      <c r="E5110" s="1">
        <v>44623</v>
      </c>
      <c r="F5110" t="s">
        <v>15348</v>
      </c>
      <c r="I5110">
        <v>100</v>
      </c>
      <c r="J5110">
        <v>0</v>
      </c>
      <c r="K5110">
        <v>0</v>
      </c>
      <c r="L5110">
        <v>1346</v>
      </c>
      <c r="M5110">
        <v>1346</v>
      </c>
      <c r="N5110" t="s">
        <v>20</v>
      </c>
      <c r="O5110" t="s">
        <v>30849</v>
      </c>
      <c r="P5110" t="s">
        <v>2356</v>
      </c>
      <c r="Q5110" s="9" t="s">
        <v>34234</v>
      </c>
      <c r="R5110" s="9" t="s">
        <v>33784</v>
      </c>
      <c r="S5110" t="s">
        <v>33942</v>
      </c>
      <c r="T5110" t="s">
        <v>34233</v>
      </c>
      <c r="AD5110" t="str">
        <f t="shared" si="779"/>
        <v/>
      </c>
      <c r="AE5110" t="str">
        <f t="shared" si="778"/>
        <v/>
      </c>
      <c r="AF5110" t="str">
        <f t="shared" si="777"/>
        <v/>
      </c>
      <c r="AG5110" t="str">
        <f>IF((S5110&lt;&gt;"tühi")*(AC5110&lt;&gt;""),AC5110,"")</f>
        <v/>
      </c>
      <c r="AH5110" t="str">
        <f t="shared" si="782"/>
        <v/>
      </c>
      <c r="AI5110">
        <v>0.14499999999999999</v>
      </c>
      <c r="AJ5110" t="str">
        <f t="shared" si="780"/>
        <v/>
      </c>
      <c r="AK5110" t="str">
        <f t="shared" si="783"/>
        <v/>
      </c>
      <c r="AL5110" t="str">
        <f t="shared" si="781"/>
        <v/>
      </c>
    </row>
    <row r="5111" spans="1:38" x14ac:dyDescent="0.2">
      <c r="A5111" t="s">
        <v>7368</v>
      </c>
      <c r="B5111" t="s">
        <v>237</v>
      </c>
      <c r="C5111" t="s">
        <v>7369</v>
      </c>
      <c r="D5111" s="1">
        <v>36151</v>
      </c>
      <c r="E5111" s="1">
        <v>43860</v>
      </c>
      <c r="F5111" t="s">
        <v>19</v>
      </c>
      <c r="I5111">
        <v>100</v>
      </c>
      <c r="J5111">
        <v>0</v>
      </c>
      <c r="K5111">
        <v>0</v>
      </c>
      <c r="L5111">
        <v>1163</v>
      </c>
      <c r="M5111">
        <v>1163</v>
      </c>
      <c r="N5111" t="s">
        <v>20</v>
      </c>
      <c r="O5111" t="s">
        <v>7370</v>
      </c>
      <c r="P5111" t="s">
        <v>28</v>
      </c>
      <c r="Q5111" t="s">
        <v>34233</v>
      </c>
      <c r="R5111" t="s">
        <v>34233</v>
      </c>
      <c r="S5111" t="s">
        <v>33797</v>
      </c>
      <c r="T5111" t="s">
        <v>34365</v>
      </c>
      <c r="AD5111" t="str">
        <f t="shared" si="779"/>
        <v/>
      </c>
      <c r="AE5111" t="str">
        <f t="shared" si="778"/>
        <v/>
      </c>
      <c r="AF5111" t="str">
        <f t="shared" si="777"/>
        <v/>
      </c>
      <c r="AG5111" s="17">
        <v>1</v>
      </c>
      <c r="AH5111">
        <f t="shared" si="782"/>
        <v>2.8</v>
      </c>
      <c r="AI5111">
        <v>0.14499999999999999</v>
      </c>
      <c r="AJ5111">
        <f t="shared" si="780"/>
        <v>0.40599999999999997</v>
      </c>
      <c r="AK5111" t="str">
        <f t="shared" si="783"/>
        <v/>
      </c>
      <c r="AL5111" t="str">
        <f t="shared" si="781"/>
        <v/>
      </c>
    </row>
    <row r="5112" spans="1:38" x14ac:dyDescent="0.2">
      <c r="A5112" t="s">
        <v>5376</v>
      </c>
      <c r="B5112" t="s">
        <v>237</v>
      </c>
      <c r="C5112" t="s">
        <v>5377</v>
      </c>
      <c r="D5112" s="1">
        <v>36110</v>
      </c>
      <c r="E5112" s="1">
        <v>43900</v>
      </c>
      <c r="F5112" t="s">
        <v>19</v>
      </c>
      <c r="I5112">
        <v>100</v>
      </c>
      <c r="J5112">
        <v>0</v>
      </c>
      <c r="K5112">
        <v>0</v>
      </c>
      <c r="L5112">
        <v>925</v>
      </c>
      <c r="M5112">
        <v>925</v>
      </c>
      <c r="N5112" t="s">
        <v>20</v>
      </c>
      <c r="O5112" t="s">
        <v>5378</v>
      </c>
      <c r="P5112" t="s">
        <v>28</v>
      </c>
      <c r="Q5112" t="s">
        <v>34233</v>
      </c>
      <c r="R5112" t="s">
        <v>34233</v>
      </c>
      <c r="S5112" t="s">
        <v>33797</v>
      </c>
      <c r="T5112" t="s">
        <v>34365</v>
      </c>
      <c r="U5112" t="s">
        <v>32794</v>
      </c>
      <c r="V5112" t="s">
        <v>33129</v>
      </c>
      <c r="W5112">
        <v>231</v>
      </c>
      <c r="X5112">
        <v>2</v>
      </c>
      <c r="Y5112" t="s">
        <v>32661</v>
      </c>
      <c r="Z5112">
        <v>462</v>
      </c>
      <c r="AB5112">
        <v>25</v>
      </c>
      <c r="AC5112">
        <v>1</v>
      </c>
      <c r="AD5112" t="str">
        <f t="shared" si="779"/>
        <v/>
      </c>
      <c r="AE5112" t="str">
        <f t="shared" si="778"/>
        <v/>
      </c>
      <c r="AF5112" t="str">
        <f t="shared" si="777"/>
        <v/>
      </c>
      <c r="AG5112">
        <f>IF((S5112&lt;&gt;"tühi")*(AC5112&lt;&gt;""),AC5112,"")</f>
        <v>1</v>
      </c>
      <c r="AH5112">
        <f t="shared" si="782"/>
        <v>2.8</v>
      </c>
      <c r="AI5112">
        <v>0.14499999999999999</v>
      </c>
      <c r="AJ5112">
        <f t="shared" si="780"/>
        <v>0.40599999999999997</v>
      </c>
      <c r="AK5112" t="str">
        <f t="shared" si="783"/>
        <v/>
      </c>
      <c r="AL5112" t="str">
        <f t="shared" si="781"/>
        <v/>
      </c>
    </row>
    <row r="5113" spans="1:38" x14ac:dyDescent="0.2">
      <c r="A5113" t="s">
        <v>5335</v>
      </c>
      <c r="B5113" t="s">
        <v>237</v>
      </c>
      <c r="C5113" t="s">
        <v>5336</v>
      </c>
      <c r="D5113" s="1">
        <v>36110</v>
      </c>
      <c r="E5113" s="1">
        <v>43901</v>
      </c>
      <c r="F5113" t="s">
        <v>19</v>
      </c>
      <c r="I5113">
        <v>100</v>
      </c>
      <c r="J5113">
        <v>0</v>
      </c>
      <c r="K5113">
        <v>0</v>
      </c>
      <c r="L5113">
        <v>1484</v>
      </c>
      <c r="M5113">
        <v>1484</v>
      </c>
      <c r="N5113" t="s">
        <v>20</v>
      </c>
      <c r="O5113" t="s">
        <v>5337</v>
      </c>
      <c r="P5113" t="s">
        <v>28</v>
      </c>
      <c r="Q5113" t="s">
        <v>34233</v>
      </c>
      <c r="R5113" t="s">
        <v>34233</v>
      </c>
      <c r="S5113" t="s">
        <v>33797</v>
      </c>
      <c r="T5113" t="s">
        <v>34365</v>
      </c>
      <c r="U5113" t="s">
        <v>32634</v>
      </c>
      <c r="V5113" t="s">
        <v>33130</v>
      </c>
      <c r="W5113">
        <v>300</v>
      </c>
      <c r="X5113">
        <v>2</v>
      </c>
      <c r="Y5113">
        <v>1</v>
      </c>
      <c r="AA5113">
        <v>8.5</v>
      </c>
      <c r="AB5113">
        <v>20</v>
      </c>
      <c r="AC5113">
        <v>1</v>
      </c>
      <c r="AD5113" t="str">
        <f t="shared" si="779"/>
        <v/>
      </c>
      <c r="AE5113" t="str">
        <f t="shared" si="778"/>
        <v/>
      </c>
      <c r="AF5113" t="str">
        <f t="shared" si="777"/>
        <v/>
      </c>
      <c r="AG5113">
        <f>IF((S5113&lt;&gt;"tühi")*(AC5113&lt;&gt;""),AC5113,"")</f>
        <v>1</v>
      </c>
      <c r="AH5113">
        <f t="shared" si="782"/>
        <v>2.8</v>
      </c>
      <c r="AI5113">
        <v>0.14499999999999999</v>
      </c>
      <c r="AJ5113">
        <f t="shared" si="780"/>
        <v>0.40599999999999997</v>
      </c>
      <c r="AK5113" t="str">
        <f t="shared" si="783"/>
        <v/>
      </c>
      <c r="AL5113" t="str">
        <f t="shared" si="781"/>
        <v/>
      </c>
    </row>
    <row r="5114" spans="1:38" x14ac:dyDescent="0.2">
      <c r="A5114" t="s">
        <v>5379</v>
      </c>
      <c r="B5114" t="s">
        <v>237</v>
      </c>
      <c r="C5114" t="s">
        <v>5380</v>
      </c>
      <c r="D5114" s="1">
        <v>36110</v>
      </c>
      <c r="E5114" s="1">
        <v>43900</v>
      </c>
      <c r="F5114" t="s">
        <v>19</v>
      </c>
      <c r="I5114">
        <v>100</v>
      </c>
      <c r="J5114">
        <v>0</v>
      </c>
      <c r="K5114">
        <v>0</v>
      </c>
      <c r="L5114">
        <v>913</v>
      </c>
      <c r="M5114">
        <v>913</v>
      </c>
      <c r="N5114" t="s">
        <v>20</v>
      </c>
      <c r="O5114" t="s">
        <v>5381</v>
      </c>
      <c r="P5114" t="s">
        <v>28</v>
      </c>
      <c r="Q5114" t="s">
        <v>32794</v>
      </c>
      <c r="R5114" t="s">
        <v>33782</v>
      </c>
      <c r="S5114" t="s">
        <v>33800</v>
      </c>
      <c r="T5114" t="s">
        <v>34365</v>
      </c>
      <c r="AD5114" t="str">
        <f t="shared" si="779"/>
        <v/>
      </c>
      <c r="AE5114" t="str">
        <f t="shared" si="778"/>
        <v/>
      </c>
      <c r="AF5114" t="str">
        <f t="shared" si="777"/>
        <v/>
      </c>
      <c r="AG5114" s="17">
        <v>1</v>
      </c>
      <c r="AH5114">
        <f t="shared" si="782"/>
        <v>2.8</v>
      </c>
      <c r="AI5114">
        <v>0.14499999999999999</v>
      </c>
      <c r="AJ5114">
        <f t="shared" si="780"/>
        <v>0.40599999999999997</v>
      </c>
      <c r="AK5114" t="str">
        <f t="shared" si="783"/>
        <v/>
      </c>
      <c r="AL5114" t="str">
        <f t="shared" si="781"/>
        <v/>
      </c>
    </row>
    <row r="5115" spans="1:38" x14ac:dyDescent="0.2">
      <c r="A5115" t="s">
        <v>5358</v>
      </c>
      <c r="B5115" t="s">
        <v>237</v>
      </c>
      <c r="C5115" t="s">
        <v>5359</v>
      </c>
      <c r="D5115" s="1">
        <v>36110</v>
      </c>
      <c r="E5115" s="1">
        <v>43901</v>
      </c>
      <c r="F5115" t="s">
        <v>19</v>
      </c>
      <c r="I5115">
        <v>100</v>
      </c>
      <c r="J5115">
        <v>0</v>
      </c>
      <c r="K5115">
        <v>0</v>
      </c>
      <c r="L5115">
        <v>1265</v>
      </c>
      <c r="M5115">
        <v>1265</v>
      </c>
      <c r="N5115" t="s">
        <v>20</v>
      </c>
      <c r="O5115" t="s">
        <v>5360</v>
      </c>
      <c r="P5115" t="s">
        <v>28</v>
      </c>
      <c r="Q5115" t="s">
        <v>34233</v>
      </c>
      <c r="R5115" t="s">
        <v>34233</v>
      </c>
      <c r="S5115" t="s">
        <v>33797</v>
      </c>
      <c r="T5115" t="s">
        <v>34354</v>
      </c>
      <c r="U5115" t="s">
        <v>32634</v>
      </c>
      <c r="V5115" t="s">
        <v>33130</v>
      </c>
      <c r="W5115">
        <v>253</v>
      </c>
      <c r="X5115">
        <v>2</v>
      </c>
      <c r="Y5115">
        <v>1</v>
      </c>
      <c r="AA5115">
        <v>8.5</v>
      </c>
      <c r="AB5115">
        <v>20</v>
      </c>
      <c r="AC5115">
        <v>1</v>
      </c>
      <c r="AD5115" t="str">
        <f t="shared" si="779"/>
        <v/>
      </c>
      <c r="AE5115" t="str">
        <f t="shared" si="778"/>
        <v/>
      </c>
      <c r="AF5115" t="str">
        <f t="shared" si="777"/>
        <v/>
      </c>
      <c r="AG5115">
        <f>IF((S5115&lt;&gt;"tühi")*(AC5115&lt;&gt;""),AC5115,"")</f>
        <v>1</v>
      </c>
      <c r="AH5115">
        <f t="shared" si="782"/>
        <v>2.8</v>
      </c>
      <c r="AI5115">
        <v>0.14499999999999999</v>
      </c>
      <c r="AJ5115">
        <f t="shared" si="780"/>
        <v>0.40599999999999997</v>
      </c>
      <c r="AK5115" t="str">
        <f t="shared" si="783"/>
        <v/>
      </c>
      <c r="AL5115" t="str">
        <f t="shared" si="781"/>
        <v/>
      </c>
    </row>
    <row r="5116" spans="1:38" x14ac:dyDescent="0.2">
      <c r="A5116" t="s">
        <v>5382</v>
      </c>
      <c r="B5116" t="s">
        <v>237</v>
      </c>
      <c r="C5116" t="s">
        <v>5383</v>
      </c>
      <c r="D5116" s="1">
        <v>36110</v>
      </c>
      <c r="E5116" s="1">
        <v>43900</v>
      </c>
      <c r="F5116" t="s">
        <v>19</v>
      </c>
      <c r="I5116">
        <v>100</v>
      </c>
      <c r="J5116">
        <v>0</v>
      </c>
      <c r="K5116">
        <v>0</v>
      </c>
      <c r="L5116">
        <v>948</v>
      </c>
      <c r="M5116">
        <v>948</v>
      </c>
      <c r="N5116" t="s">
        <v>20</v>
      </c>
      <c r="O5116" t="s">
        <v>5384</v>
      </c>
      <c r="P5116" t="s">
        <v>28</v>
      </c>
      <c r="Q5116" t="s">
        <v>34233</v>
      </c>
      <c r="R5116" t="s">
        <v>34233</v>
      </c>
      <c r="S5116" t="s">
        <v>33797</v>
      </c>
      <c r="T5116" t="s">
        <v>34350</v>
      </c>
      <c r="AD5116" t="str">
        <f t="shared" si="779"/>
        <v/>
      </c>
      <c r="AE5116" t="str">
        <f t="shared" si="778"/>
        <v/>
      </c>
      <c r="AF5116" t="str">
        <f t="shared" si="777"/>
        <v/>
      </c>
      <c r="AG5116" s="17">
        <v>1</v>
      </c>
      <c r="AH5116">
        <f t="shared" si="782"/>
        <v>2.8</v>
      </c>
      <c r="AI5116">
        <v>0.14499999999999999</v>
      </c>
      <c r="AJ5116">
        <f t="shared" si="780"/>
        <v>0.40599999999999997</v>
      </c>
      <c r="AK5116" t="str">
        <f t="shared" si="783"/>
        <v/>
      </c>
      <c r="AL5116" t="str">
        <f t="shared" si="781"/>
        <v/>
      </c>
    </row>
    <row r="5117" spans="1:38" x14ac:dyDescent="0.2">
      <c r="A5117" t="s">
        <v>5361</v>
      </c>
      <c r="B5117" t="s">
        <v>237</v>
      </c>
      <c r="C5117" t="s">
        <v>5362</v>
      </c>
      <c r="D5117" s="1">
        <v>36110</v>
      </c>
      <c r="E5117" s="1">
        <v>43901</v>
      </c>
      <c r="F5117" t="s">
        <v>19</v>
      </c>
      <c r="I5117">
        <v>100</v>
      </c>
      <c r="J5117">
        <v>0</v>
      </c>
      <c r="K5117">
        <v>0</v>
      </c>
      <c r="L5117">
        <v>1343</v>
      </c>
      <c r="M5117">
        <v>1343</v>
      </c>
      <c r="N5117" t="s">
        <v>20</v>
      </c>
      <c r="O5117" t="s">
        <v>5363</v>
      </c>
      <c r="P5117" t="s">
        <v>28</v>
      </c>
      <c r="Q5117" t="s">
        <v>34233</v>
      </c>
      <c r="R5117" t="s">
        <v>34233</v>
      </c>
      <c r="S5117" t="s">
        <v>33800</v>
      </c>
      <c r="T5117" t="s">
        <v>34357</v>
      </c>
      <c r="U5117" t="s">
        <v>32634</v>
      </c>
      <c r="V5117" t="s">
        <v>33130</v>
      </c>
      <c r="W5117">
        <v>268</v>
      </c>
      <c r="X5117">
        <v>2</v>
      </c>
      <c r="Y5117">
        <v>1</v>
      </c>
      <c r="AA5117">
        <v>8.5</v>
      </c>
      <c r="AB5117">
        <v>20</v>
      </c>
      <c r="AC5117">
        <v>1</v>
      </c>
      <c r="AD5117" t="str">
        <f t="shared" si="779"/>
        <v/>
      </c>
      <c r="AE5117" t="str">
        <f t="shared" si="778"/>
        <v/>
      </c>
      <c r="AF5117" t="str">
        <f t="shared" si="777"/>
        <v/>
      </c>
      <c r="AG5117">
        <f>IF((S5117&lt;&gt;"tühi")*(AC5117&lt;&gt;""),AC5117,"")</f>
        <v>1</v>
      </c>
      <c r="AH5117">
        <f t="shared" si="782"/>
        <v>2.8</v>
      </c>
      <c r="AI5117">
        <v>0.14499999999999999</v>
      </c>
      <c r="AJ5117">
        <f t="shared" si="780"/>
        <v>0.40599999999999997</v>
      </c>
      <c r="AK5117" t="str">
        <f t="shared" si="783"/>
        <v/>
      </c>
      <c r="AL5117" t="str">
        <f t="shared" si="781"/>
        <v/>
      </c>
    </row>
    <row r="5118" spans="1:38" x14ac:dyDescent="0.2">
      <c r="A5118" t="s">
        <v>5323</v>
      </c>
      <c r="B5118" t="s">
        <v>237</v>
      </c>
      <c r="C5118" t="s">
        <v>5324</v>
      </c>
      <c r="D5118" s="1">
        <v>36110</v>
      </c>
      <c r="E5118" s="1">
        <v>43456</v>
      </c>
      <c r="F5118" t="s">
        <v>19</v>
      </c>
      <c r="I5118">
        <v>100</v>
      </c>
      <c r="J5118">
        <v>0</v>
      </c>
      <c r="K5118">
        <v>0</v>
      </c>
      <c r="L5118">
        <v>974</v>
      </c>
      <c r="M5118">
        <v>974</v>
      </c>
      <c r="N5118" t="s">
        <v>20</v>
      </c>
      <c r="O5118" t="s">
        <v>5325</v>
      </c>
      <c r="P5118" t="s">
        <v>28</v>
      </c>
      <c r="Q5118" t="s">
        <v>34233</v>
      </c>
      <c r="R5118" t="s">
        <v>34233</v>
      </c>
      <c r="S5118" t="s">
        <v>33804</v>
      </c>
      <c r="T5118" t="s">
        <v>34365</v>
      </c>
      <c r="AD5118" t="str">
        <f t="shared" si="779"/>
        <v/>
      </c>
      <c r="AE5118" t="str">
        <f t="shared" si="778"/>
        <v/>
      </c>
      <c r="AF5118" t="str">
        <f t="shared" si="777"/>
        <v/>
      </c>
      <c r="AG5118" s="17">
        <v>1</v>
      </c>
      <c r="AH5118">
        <f t="shared" si="782"/>
        <v>2.8</v>
      </c>
      <c r="AI5118">
        <v>0.14499999999999999</v>
      </c>
      <c r="AJ5118">
        <f t="shared" si="780"/>
        <v>0.40599999999999997</v>
      </c>
      <c r="AK5118" t="str">
        <f t="shared" si="783"/>
        <v/>
      </c>
      <c r="AL5118" t="str">
        <f t="shared" si="781"/>
        <v/>
      </c>
    </row>
    <row r="5119" spans="1:38" x14ac:dyDescent="0.2">
      <c r="A5119" t="s">
        <v>5385</v>
      </c>
      <c r="B5119" t="s">
        <v>237</v>
      </c>
      <c r="C5119" t="s">
        <v>5386</v>
      </c>
      <c r="D5119" s="1">
        <v>36110</v>
      </c>
      <c r="E5119" s="1">
        <v>43900</v>
      </c>
      <c r="F5119" t="s">
        <v>19</v>
      </c>
      <c r="I5119">
        <v>100</v>
      </c>
      <c r="J5119">
        <v>0</v>
      </c>
      <c r="K5119">
        <v>0</v>
      </c>
      <c r="L5119">
        <v>927</v>
      </c>
      <c r="M5119">
        <v>927</v>
      </c>
      <c r="N5119" t="s">
        <v>20</v>
      </c>
      <c r="O5119" t="s">
        <v>5387</v>
      </c>
      <c r="P5119" t="s">
        <v>28</v>
      </c>
      <c r="Q5119" t="s">
        <v>34233</v>
      </c>
      <c r="R5119" t="s">
        <v>34233</v>
      </c>
      <c r="S5119" t="s">
        <v>33797</v>
      </c>
      <c r="T5119" t="s">
        <v>34365</v>
      </c>
      <c r="AD5119" t="str">
        <f t="shared" si="779"/>
        <v/>
      </c>
      <c r="AE5119" t="str">
        <f t="shared" si="778"/>
        <v/>
      </c>
      <c r="AF5119" t="str">
        <f t="shared" si="777"/>
        <v/>
      </c>
      <c r="AG5119" s="17">
        <v>1</v>
      </c>
      <c r="AH5119">
        <f t="shared" si="782"/>
        <v>2.8</v>
      </c>
      <c r="AI5119">
        <v>0.14499999999999999</v>
      </c>
      <c r="AJ5119">
        <f t="shared" si="780"/>
        <v>0.40599999999999997</v>
      </c>
      <c r="AK5119" t="str">
        <f t="shared" si="783"/>
        <v/>
      </c>
      <c r="AL5119" t="str">
        <f t="shared" si="781"/>
        <v/>
      </c>
    </row>
    <row r="5120" spans="1:38" x14ac:dyDescent="0.2">
      <c r="A5120" t="s">
        <v>5409</v>
      </c>
      <c r="B5120" t="s">
        <v>237</v>
      </c>
      <c r="C5120" t="s">
        <v>5410</v>
      </c>
      <c r="D5120" s="1">
        <v>36110</v>
      </c>
      <c r="E5120" s="1">
        <v>43901</v>
      </c>
      <c r="F5120" t="s">
        <v>19</v>
      </c>
      <c r="I5120">
        <v>100</v>
      </c>
      <c r="J5120">
        <v>0</v>
      </c>
      <c r="K5120">
        <v>0</v>
      </c>
      <c r="L5120">
        <v>901</v>
      </c>
      <c r="M5120">
        <v>901</v>
      </c>
      <c r="N5120" t="s">
        <v>20</v>
      </c>
      <c r="O5120" t="s">
        <v>5411</v>
      </c>
      <c r="P5120" t="s">
        <v>28</v>
      </c>
      <c r="Q5120" t="s">
        <v>34233</v>
      </c>
      <c r="R5120" t="s">
        <v>34233</v>
      </c>
      <c r="S5120" t="s">
        <v>33800</v>
      </c>
      <c r="T5120" t="s">
        <v>34357</v>
      </c>
      <c r="U5120" t="s">
        <v>32634</v>
      </c>
      <c r="V5120" t="s">
        <v>33131</v>
      </c>
      <c r="W5120">
        <v>250</v>
      </c>
      <c r="X5120">
        <v>2</v>
      </c>
      <c r="Y5120">
        <v>1</v>
      </c>
      <c r="AA5120">
        <v>7.5</v>
      </c>
      <c r="AB5120">
        <v>20</v>
      </c>
      <c r="AC5120">
        <v>1</v>
      </c>
      <c r="AD5120" t="str">
        <f t="shared" si="779"/>
        <v/>
      </c>
      <c r="AE5120" t="str">
        <f t="shared" si="778"/>
        <v/>
      </c>
      <c r="AF5120" t="str">
        <f t="shared" ref="AF5120:AF5183" si="784">IF((S5120&lt;&gt;"tühi")*(F5120&lt;&gt;"Elamumaa")*(G5120&lt;&gt;"Elamumaa")*(H5120&lt;&gt;"Elamumaa"),IF(Z5120=0,"",Z5120),"")</f>
        <v/>
      </c>
      <c r="AG5120">
        <f>IF((S5120&lt;&gt;"tühi")*(AC5120&lt;&gt;""),AC5120,"")</f>
        <v>1</v>
      </c>
      <c r="AH5120">
        <f t="shared" si="782"/>
        <v>2.8</v>
      </c>
      <c r="AI5120">
        <v>0.14499999999999999</v>
      </c>
      <c r="AJ5120">
        <f t="shared" si="780"/>
        <v>0.40599999999999997</v>
      </c>
      <c r="AK5120" t="str">
        <f t="shared" si="783"/>
        <v/>
      </c>
      <c r="AL5120" t="str">
        <f t="shared" si="781"/>
        <v/>
      </c>
    </row>
    <row r="5121" spans="1:38" x14ac:dyDescent="0.2">
      <c r="A5121" t="s">
        <v>6505</v>
      </c>
      <c r="B5121" t="s">
        <v>237</v>
      </c>
      <c r="C5121" t="s">
        <v>6506</v>
      </c>
      <c r="D5121" s="1">
        <v>36110</v>
      </c>
      <c r="E5121" s="1">
        <v>43901</v>
      </c>
      <c r="F5121" t="s">
        <v>19</v>
      </c>
      <c r="I5121">
        <v>100</v>
      </c>
      <c r="J5121">
        <v>0</v>
      </c>
      <c r="K5121">
        <v>0</v>
      </c>
      <c r="L5121">
        <v>866</v>
      </c>
      <c r="M5121">
        <v>866</v>
      </c>
      <c r="N5121" t="s">
        <v>20</v>
      </c>
      <c r="O5121" t="s">
        <v>6507</v>
      </c>
      <c r="P5121" t="s">
        <v>28</v>
      </c>
      <c r="Q5121" t="s">
        <v>34233</v>
      </c>
      <c r="R5121" t="s">
        <v>34233</v>
      </c>
      <c r="S5121" t="s">
        <v>33800</v>
      </c>
      <c r="T5121" t="s">
        <v>34357</v>
      </c>
      <c r="U5121" t="s">
        <v>32634</v>
      </c>
      <c r="V5121" t="s">
        <v>33132</v>
      </c>
      <c r="W5121">
        <v>250</v>
      </c>
      <c r="X5121">
        <v>2</v>
      </c>
      <c r="Y5121" t="s">
        <v>32654</v>
      </c>
      <c r="AA5121">
        <v>8.5</v>
      </c>
      <c r="AB5121">
        <v>20</v>
      </c>
      <c r="AC5121">
        <v>1</v>
      </c>
      <c r="AD5121" t="str">
        <f t="shared" si="779"/>
        <v/>
      </c>
      <c r="AE5121" t="str">
        <f t="shared" si="778"/>
        <v/>
      </c>
      <c r="AF5121" t="str">
        <f t="shared" si="784"/>
        <v/>
      </c>
      <c r="AG5121">
        <f>IF((S5121&lt;&gt;"tühi")*(AC5121&lt;&gt;""),AC5121,"")</f>
        <v>1</v>
      </c>
      <c r="AH5121">
        <f t="shared" si="782"/>
        <v>2.8</v>
      </c>
      <c r="AI5121">
        <v>0.14499999999999999</v>
      </c>
      <c r="AJ5121">
        <f t="shared" si="780"/>
        <v>0.40599999999999997</v>
      </c>
      <c r="AK5121" t="str">
        <f t="shared" si="783"/>
        <v/>
      </c>
      <c r="AL5121" t="str">
        <f t="shared" si="781"/>
        <v/>
      </c>
    </row>
    <row r="5122" spans="1:38" x14ac:dyDescent="0.2">
      <c r="A5122" t="s">
        <v>10207</v>
      </c>
      <c r="B5122" t="s">
        <v>237</v>
      </c>
      <c r="C5122" t="s">
        <v>10208</v>
      </c>
      <c r="D5122" s="1">
        <v>36410</v>
      </c>
      <c r="E5122" s="1">
        <v>44352</v>
      </c>
      <c r="F5122" t="s">
        <v>19</v>
      </c>
      <c r="I5122">
        <v>100</v>
      </c>
      <c r="J5122">
        <v>0</v>
      </c>
      <c r="K5122">
        <v>0</v>
      </c>
      <c r="L5122">
        <v>975</v>
      </c>
      <c r="M5122">
        <v>975</v>
      </c>
      <c r="N5122" t="s">
        <v>20</v>
      </c>
      <c r="O5122" t="s">
        <v>10209</v>
      </c>
      <c r="P5122" t="s">
        <v>28</v>
      </c>
      <c r="Q5122" t="s">
        <v>34233</v>
      </c>
      <c r="R5122" t="s">
        <v>34233</v>
      </c>
      <c r="S5122" t="s">
        <v>32628</v>
      </c>
      <c r="T5122" t="s">
        <v>34350</v>
      </c>
      <c r="AD5122" t="str">
        <f t="shared" si="779"/>
        <v/>
      </c>
      <c r="AE5122" t="str">
        <f t="shared" ref="AE5122:AE5185" si="785">IF((S5122="tühi")*(AC5122&lt;&gt;""),AC5122,"")</f>
        <v/>
      </c>
      <c r="AF5122" t="str">
        <f t="shared" si="784"/>
        <v/>
      </c>
      <c r="AG5122" s="17">
        <v>1</v>
      </c>
      <c r="AH5122">
        <f t="shared" si="782"/>
        <v>2.8</v>
      </c>
      <c r="AI5122">
        <v>0.14499999999999999</v>
      </c>
      <c r="AJ5122">
        <f t="shared" si="780"/>
        <v>0.40599999999999997</v>
      </c>
      <c r="AK5122" t="str">
        <f t="shared" si="783"/>
        <v/>
      </c>
      <c r="AL5122" t="str">
        <f t="shared" si="781"/>
        <v/>
      </c>
    </row>
    <row r="5123" spans="1:38" x14ac:dyDescent="0.2">
      <c r="A5123" t="s">
        <v>6508</v>
      </c>
      <c r="B5123" t="s">
        <v>237</v>
      </c>
      <c r="C5123" t="s">
        <v>6509</v>
      </c>
      <c r="D5123" s="1">
        <v>36110</v>
      </c>
      <c r="E5123" s="1">
        <v>43901</v>
      </c>
      <c r="F5123" t="s">
        <v>19</v>
      </c>
      <c r="I5123">
        <v>100</v>
      </c>
      <c r="J5123">
        <v>0</v>
      </c>
      <c r="K5123">
        <v>0</v>
      </c>
      <c r="L5123">
        <v>878</v>
      </c>
      <c r="M5123">
        <v>878</v>
      </c>
      <c r="N5123" t="s">
        <v>20</v>
      </c>
      <c r="O5123" t="s">
        <v>6510</v>
      </c>
      <c r="P5123" t="s">
        <v>28</v>
      </c>
      <c r="Q5123" t="s">
        <v>34233</v>
      </c>
      <c r="R5123" t="s">
        <v>34233</v>
      </c>
      <c r="S5123" t="s">
        <v>33800</v>
      </c>
      <c r="T5123" t="s">
        <v>34365</v>
      </c>
      <c r="AD5123" t="str">
        <f t="shared" si="779"/>
        <v/>
      </c>
      <c r="AE5123" t="str">
        <f t="shared" si="785"/>
        <v/>
      </c>
      <c r="AF5123" t="str">
        <f t="shared" si="784"/>
        <v/>
      </c>
      <c r="AG5123" s="17">
        <v>1</v>
      </c>
      <c r="AH5123">
        <f t="shared" si="782"/>
        <v>2.8</v>
      </c>
      <c r="AI5123">
        <v>0.14499999999999999</v>
      </c>
      <c r="AJ5123">
        <f t="shared" si="780"/>
        <v>0.40599999999999997</v>
      </c>
      <c r="AK5123" t="str">
        <f t="shared" si="783"/>
        <v/>
      </c>
      <c r="AL5123" t="str">
        <f t="shared" si="781"/>
        <v/>
      </c>
    </row>
    <row r="5124" spans="1:38" x14ac:dyDescent="0.2">
      <c r="A5124" t="s">
        <v>10264</v>
      </c>
      <c r="B5124" t="s">
        <v>237</v>
      </c>
      <c r="C5124" t="s">
        <v>10265</v>
      </c>
      <c r="D5124" s="1">
        <v>36410</v>
      </c>
      <c r="E5124" s="1">
        <v>44352</v>
      </c>
      <c r="F5124" t="s">
        <v>19</v>
      </c>
      <c r="I5124">
        <v>100</v>
      </c>
      <c r="J5124">
        <v>0</v>
      </c>
      <c r="K5124">
        <v>0</v>
      </c>
      <c r="L5124">
        <v>948</v>
      </c>
      <c r="M5124">
        <v>948</v>
      </c>
      <c r="N5124" t="s">
        <v>20</v>
      </c>
      <c r="O5124" t="s">
        <v>10266</v>
      </c>
      <c r="P5124" t="s">
        <v>28</v>
      </c>
      <c r="Q5124" t="s">
        <v>34233</v>
      </c>
      <c r="R5124" t="s">
        <v>34233</v>
      </c>
      <c r="S5124" t="s">
        <v>32627</v>
      </c>
      <c r="T5124" t="s">
        <v>33241</v>
      </c>
      <c r="U5124" t="s">
        <v>32794</v>
      </c>
      <c r="V5124" t="s">
        <v>32696</v>
      </c>
      <c r="W5124">
        <v>190</v>
      </c>
      <c r="Y5124">
        <v>1</v>
      </c>
      <c r="AA5124">
        <v>7.5</v>
      </c>
      <c r="AC5124">
        <v>1</v>
      </c>
      <c r="AD5124" t="str">
        <f t="shared" si="779"/>
        <v/>
      </c>
      <c r="AE5124" t="str">
        <f t="shared" si="785"/>
        <v/>
      </c>
      <c r="AF5124" t="str">
        <f t="shared" si="784"/>
        <v/>
      </c>
      <c r="AG5124">
        <f>IF((S5124&lt;&gt;"tühi")*(AC5124&lt;&gt;""),AC5124,"")</f>
        <v>1</v>
      </c>
      <c r="AH5124">
        <f t="shared" si="782"/>
        <v>2.8</v>
      </c>
      <c r="AI5124">
        <v>0.14499999999999999</v>
      </c>
      <c r="AJ5124">
        <f t="shared" si="780"/>
        <v>0.40599999999999997</v>
      </c>
      <c r="AK5124" t="str">
        <f t="shared" si="783"/>
        <v/>
      </c>
      <c r="AL5124" t="str">
        <f t="shared" si="781"/>
        <v/>
      </c>
    </row>
    <row r="5125" spans="1:38" x14ac:dyDescent="0.2">
      <c r="A5125" t="s">
        <v>22081</v>
      </c>
      <c r="B5125" t="s">
        <v>237</v>
      </c>
      <c r="C5125" t="s">
        <v>22082</v>
      </c>
      <c r="D5125" s="1">
        <v>36110</v>
      </c>
      <c r="E5125" s="1">
        <v>43901</v>
      </c>
      <c r="F5125" t="s">
        <v>19</v>
      </c>
      <c r="I5125">
        <v>100</v>
      </c>
      <c r="J5125">
        <v>0</v>
      </c>
      <c r="K5125">
        <v>0</v>
      </c>
      <c r="L5125">
        <v>807</v>
      </c>
      <c r="M5125">
        <v>807</v>
      </c>
      <c r="N5125" t="s">
        <v>20</v>
      </c>
      <c r="O5125" t="s">
        <v>22083</v>
      </c>
      <c r="P5125" t="s">
        <v>28</v>
      </c>
      <c r="Q5125" t="s">
        <v>32794</v>
      </c>
      <c r="R5125" t="s">
        <v>33782</v>
      </c>
      <c r="S5125" t="s">
        <v>33807</v>
      </c>
      <c r="T5125" t="s">
        <v>34365</v>
      </c>
      <c r="AD5125" t="str">
        <f t="shared" si="779"/>
        <v/>
      </c>
      <c r="AE5125" t="str">
        <f t="shared" si="785"/>
        <v/>
      </c>
      <c r="AF5125" t="str">
        <f t="shared" si="784"/>
        <v/>
      </c>
      <c r="AG5125" s="17">
        <v>1</v>
      </c>
      <c r="AH5125">
        <f t="shared" si="782"/>
        <v>2.8</v>
      </c>
      <c r="AI5125">
        <v>0.14499999999999999</v>
      </c>
      <c r="AJ5125">
        <f t="shared" si="780"/>
        <v>0.40599999999999997</v>
      </c>
      <c r="AK5125" t="str">
        <f t="shared" si="783"/>
        <v/>
      </c>
      <c r="AL5125" t="str">
        <f t="shared" si="781"/>
        <v/>
      </c>
    </row>
    <row r="5126" spans="1:38" x14ac:dyDescent="0.2">
      <c r="A5126" t="s">
        <v>30923</v>
      </c>
      <c r="B5126" t="s">
        <v>237</v>
      </c>
      <c r="C5126" t="s">
        <v>30924</v>
      </c>
      <c r="D5126" s="1">
        <v>43859</v>
      </c>
      <c r="E5126" s="1">
        <v>43951</v>
      </c>
      <c r="F5126" t="s">
        <v>15348</v>
      </c>
      <c r="I5126">
        <v>100</v>
      </c>
      <c r="J5126">
        <v>0</v>
      </c>
      <c r="K5126">
        <v>0</v>
      </c>
      <c r="L5126">
        <v>63</v>
      </c>
      <c r="M5126">
        <v>63</v>
      </c>
      <c r="N5126" t="s">
        <v>20</v>
      </c>
      <c r="P5126" t="s">
        <v>30340</v>
      </c>
      <c r="Q5126" t="s">
        <v>34233</v>
      </c>
      <c r="R5126" t="s">
        <v>34233</v>
      </c>
      <c r="S5126" t="s">
        <v>33942</v>
      </c>
      <c r="T5126" t="s">
        <v>34233</v>
      </c>
      <c r="AD5126" t="str">
        <f t="shared" ref="AD5126:AD5173" si="786">IF((S5126="tühi")*(F5126&lt;&gt;"Elamumaa")*(G5126&lt;&gt;"Elamumaa")*(H5126&lt;&gt;"Elamumaa"),IF(Z5126=0,"",Z5126),"")</f>
        <v/>
      </c>
      <c r="AE5126" t="str">
        <f t="shared" si="785"/>
        <v/>
      </c>
      <c r="AF5126" t="str">
        <f t="shared" si="784"/>
        <v/>
      </c>
      <c r="AG5126" t="str">
        <f>IF((S5126&lt;&gt;"tühi")*(AC5126&lt;&gt;""),AC5126,"")</f>
        <v/>
      </c>
      <c r="AH5126" t="str">
        <f t="shared" si="782"/>
        <v/>
      </c>
      <c r="AI5126">
        <v>0.14499999999999999</v>
      </c>
      <c r="AJ5126" t="str">
        <f t="shared" si="780"/>
        <v/>
      </c>
      <c r="AK5126" t="str">
        <f t="shared" si="783"/>
        <v/>
      </c>
      <c r="AL5126" t="str">
        <f t="shared" si="781"/>
        <v/>
      </c>
    </row>
    <row r="5127" spans="1:38" x14ac:dyDescent="0.2">
      <c r="A5127" t="s">
        <v>6646</v>
      </c>
      <c r="B5127" t="s">
        <v>237</v>
      </c>
      <c r="C5127" t="s">
        <v>6647</v>
      </c>
      <c r="D5127" s="1">
        <v>36110</v>
      </c>
      <c r="E5127" s="1">
        <v>43900</v>
      </c>
      <c r="F5127" t="s">
        <v>19</v>
      </c>
      <c r="I5127">
        <v>100</v>
      </c>
      <c r="J5127">
        <v>0</v>
      </c>
      <c r="K5127">
        <v>0</v>
      </c>
      <c r="L5127">
        <v>781</v>
      </c>
      <c r="M5127">
        <v>781</v>
      </c>
      <c r="N5127" t="s">
        <v>20</v>
      </c>
      <c r="O5127" t="s">
        <v>6648</v>
      </c>
      <c r="P5127" t="s">
        <v>28</v>
      </c>
      <c r="Q5127" t="s">
        <v>32794</v>
      </c>
      <c r="R5127" t="s">
        <v>33782</v>
      </c>
      <c r="S5127" t="s">
        <v>33804</v>
      </c>
      <c r="T5127" t="s">
        <v>34365</v>
      </c>
      <c r="AD5127" t="str">
        <f t="shared" si="786"/>
        <v/>
      </c>
      <c r="AE5127" t="str">
        <f t="shared" si="785"/>
        <v/>
      </c>
      <c r="AF5127" t="str">
        <f t="shared" si="784"/>
        <v/>
      </c>
      <c r="AG5127" s="17">
        <v>1</v>
      </c>
      <c r="AH5127">
        <f t="shared" si="782"/>
        <v>2.8</v>
      </c>
      <c r="AI5127">
        <v>0.14499999999999999</v>
      </c>
      <c r="AJ5127">
        <f t="shared" si="780"/>
        <v>0.40599999999999997</v>
      </c>
      <c r="AK5127" t="str">
        <f t="shared" si="783"/>
        <v/>
      </c>
      <c r="AL5127" t="str">
        <f t="shared" si="781"/>
        <v/>
      </c>
    </row>
    <row r="5128" spans="1:38" x14ac:dyDescent="0.2">
      <c r="A5128" t="s">
        <v>6538</v>
      </c>
      <c r="B5128" t="s">
        <v>237</v>
      </c>
      <c r="C5128" t="s">
        <v>6539</v>
      </c>
      <c r="D5128" s="1">
        <v>36110</v>
      </c>
      <c r="E5128" s="1">
        <v>43901</v>
      </c>
      <c r="F5128" t="s">
        <v>19</v>
      </c>
      <c r="I5128">
        <v>100</v>
      </c>
      <c r="J5128">
        <v>0</v>
      </c>
      <c r="K5128">
        <v>0</v>
      </c>
      <c r="L5128">
        <v>785</v>
      </c>
      <c r="M5128">
        <v>785</v>
      </c>
      <c r="N5128" t="s">
        <v>20</v>
      </c>
      <c r="O5128" t="s">
        <v>6540</v>
      </c>
      <c r="P5128" t="s">
        <v>28</v>
      </c>
      <c r="Q5128" t="s">
        <v>34233</v>
      </c>
      <c r="R5128" t="s">
        <v>34233</v>
      </c>
      <c r="S5128" t="s">
        <v>33807</v>
      </c>
      <c r="T5128" t="s">
        <v>34365</v>
      </c>
      <c r="AD5128" t="str">
        <f t="shared" si="786"/>
        <v/>
      </c>
      <c r="AE5128" t="str">
        <f t="shared" si="785"/>
        <v/>
      </c>
      <c r="AF5128" t="str">
        <f t="shared" si="784"/>
        <v/>
      </c>
      <c r="AG5128" s="17">
        <v>1</v>
      </c>
      <c r="AH5128">
        <f t="shared" si="782"/>
        <v>2.8</v>
      </c>
      <c r="AI5128">
        <v>0.14499999999999999</v>
      </c>
      <c r="AJ5128">
        <f t="shared" si="780"/>
        <v>0.40599999999999997</v>
      </c>
      <c r="AK5128" t="str">
        <f t="shared" si="783"/>
        <v/>
      </c>
      <c r="AL5128" t="str">
        <f t="shared" si="781"/>
        <v/>
      </c>
    </row>
    <row r="5129" spans="1:38" x14ac:dyDescent="0.2">
      <c r="A5129" t="s">
        <v>31034</v>
      </c>
      <c r="B5129" t="s">
        <v>237</v>
      </c>
      <c r="C5129" t="s">
        <v>31035</v>
      </c>
      <c r="D5129" s="1">
        <v>43859</v>
      </c>
      <c r="E5129" s="1">
        <v>43859</v>
      </c>
      <c r="F5129" t="s">
        <v>15348</v>
      </c>
      <c r="I5129">
        <v>100</v>
      </c>
      <c r="J5129">
        <v>0</v>
      </c>
      <c r="K5129">
        <v>0</v>
      </c>
      <c r="L5129">
        <v>61</v>
      </c>
      <c r="M5129">
        <v>61</v>
      </c>
      <c r="N5129" t="s">
        <v>20</v>
      </c>
      <c r="P5129" t="s">
        <v>30340</v>
      </c>
      <c r="Q5129" t="s">
        <v>34233</v>
      </c>
      <c r="R5129" t="s">
        <v>34233</v>
      </c>
      <c r="S5129" t="s">
        <v>33942</v>
      </c>
      <c r="T5129" t="s">
        <v>34233</v>
      </c>
      <c r="AD5129" t="str">
        <f t="shared" si="786"/>
        <v/>
      </c>
      <c r="AE5129" t="str">
        <f t="shared" si="785"/>
        <v/>
      </c>
      <c r="AF5129" t="str">
        <f t="shared" si="784"/>
        <v/>
      </c>
      <c r="AG5129" t="str">
        <f>IF((S5129&lt;&gt;"tühi")*(AC5129&lt;&gt;""),AC5129,"")</f>
        <v/>
      </c>
      <c r="AH5129" t="str">
        <f t="shared" si="782"/>
        <v/>
      </c>
      <c r="AI5129">
        <v>0.14499999999999999</v>
      </c>
      <c r="AJ5129" t="str">
        <f t="shared" si="780"/>
        <v/>
      </c>
      <c r="AK5129" t="str">
        <f t="shared" si="783"/>
        <v/>
      </c>
      <c r="AL5129" t="str">
        <f t="shared" si="781"/>
        <v/>
      </c>
    </row>
    <row r="5130" spans="1:38" x14ac:dyDescent="0.2">
      <c r="A5130" t="s">
        <v>22101</v>
      </c>
      <c r="B5130" t="s">
        <v>237</v>
      </c>
      <c r="C5130" t="s">
        <v>22102</v>
      </c>
      <c r="D5130" s="1">
        <v>36110</v>
      </c>
      <c r="E5130" s="1">
        <v>43901</v>
      </c>
      <c r="F5130" t="s">
        <v>19</v>
      </c>
      <c r="I5130">
        <v>100</v>
      </c>
      <c r="J5130">
        <v>0</v>
      </c>
      <c r="K5130">
        <v>0</v>
      </c>
      <c r="L5130">
        <v>814</v>
      </c>
      <c r="M5130">
        <v>814</v>
      </c>
      <c r="N5130" t="s">
        <v>20</v>
      </c>
      <c r="O5130" t="s">
        <v>22103</v>
      </c>
      <c r="P5130" t="s">
        <v>28</v>
      </c>
      <c r="Q5130" t="s">
        <v>34233</v>
      </c>
      <c r="R5130" t="s">
        <v>34233</v>
      </c>
      <c r="S5130" t="s">
        <v>33797</v>
      </c>
      <c r="T5130" t="s">
        <v>34365</v>
      </c>
      <c r="AD5130" t="str">
        <f t="shared" si="786"/>
        <v/>
      </c>
      <c r="AE5130" t="str">
        <f t="shared" si="785"/>
        <v/>
      </c>
      <c r="AF5130" t="str">
        <f t="shared" si="784"/>
        <v/>
      </c>
      <c r="AG5130" s="17">
        <v>1</v>
      </c>
      <c r="AH5130">
        <f t="shared" si="782"/>
        <v>2.8</v>
      </c>
      <c r="AI5130">
        <v>0.14499999999999999</v>
      </c>
      <c r="AJ5130">
        <f t="shared" si="780"/>
        <v>0.40599999999999997</v>
      </c>
      <c r="AK5130" t="str">
        <f t="shared" si="783"/>
        <v/>
      </c>
      <c r="AL5130" t="str">
        <f t="shared" si="781"/>
        <v/>
      </c>
    </row>
    <row r="5131" spans="1:38" x14ac:dyDescent="0.2">
      <c r="A5131" t="s">
        <v>30921</v>
      </c>
      <c r="B5131" t="s">
        <v>237</v>
      </c>
      <c r="C5131" t="s">
        <v>30922</v>
      </c>
      <c r="D5131" s="1">
        <v>43859</v>
      </c>
      <c r="E5131" s="1">
        <v>43859</v>
      </c>
      <c r="F5131" t="s">
        <v>15348</v>
      </c>
      <c r="I5131">
        <v>100</v>
      </c>
      <c r="J5131">
        <v>0</v>
      </c>
      <c r="K5131">
        <v>0</v>
      </c>
      <c r="L5131">
        <v>61</v>
      </c>
      <c r="M5131">
        <v>61</v>
      </c>
      <c r="N5131" t="s">
        <v>20</v>
      </c>
      <c r="P5131" t="s">
        <v>30340</v>
      </c>
      <c r="Q5131" t="s">
        <v>34233</v>
      </c>
      <c r="R5131" t="s">
        <v>34233</v>
      </c>
      <c r="S5131" t="s">
        <v>33942</v>
      </c>
      <c r="T5131" t="s">
        <v>34233</v>
      </c>
      <c r="AD5131" t="str">
        <f t="shared" si="786"/>
        <v/>
      </c>
      <c r="AE5131" t="str">
        <f t="shared" si="785"/>
        <v/>
      </c>
      <c r="AF5131" t="str">
        <f t="shared" si="784"/>
        <v/>
      </c>
      <c r="AG5131" t="str">
        <f>IF((S5131&lt;&gt;"tühi")*(AC5131&lt;&gt;""),AC5131,"")</f>
        <v/>
      </c>
      <c r="AH5131" t="str">
        <f t="shared" si="782"/>
        <v/>
      </c>
      <c r="AI5131">
        <v>0.14499999999999999</v>
      </c>
      <c r="AJ5131" t="str">
        <f t="shared" si="780"/>
        <v/>
      </c>
      <c r="AK5131" t="str">
        <f t="shared" si="783"/>
        <v/>
      </c>
      <c r="AL5131" t="str">
        <f t="shared" si="781"/>
        <v/>
      </c>
    </row>
    <row r="5132" spans="1:38" x14ac:dyDescent="0.2">
      <c r="A5132" t="s">
        <v>6541</v>
      </c>
      <c r="B5132" t="s">
        <v>237</v>
      </c>
      <c r="C5132" t="s">
        <v>6542</v>
      </c>
      <c r="D5132" s="1">
        <v>36110</v>
      </c>
      <c r="E5132" s="1">
        <v>43901</v>
      </c>
      <c r="F5132" t="s">
        <v>19</v>
      </c>
      <c r="I5132">
        <v>100</v>
      </c>
      <c r="J5132">
        <v>0</v>
      </c>
      <c r="K5132">
        <v>0</v>
      </c>
      <c r="L5132">
        <v>774</v>
      </c>
      <c r="M5132">
        <v>774</v>
      </c>
      <c r="N5132" t="s">
        <v>20</v>
      </c>
      <c r="O5132" t="s">
        <v>6543</v>
      </c>
      <c r="P5132" t="s">
        <v>28</v>
      </c>
      <c r="Q5132" t="s">
        <v>34233</v>
      </c>
      <c r="R5132" t="s">
        <v>34233</v>
      </c>
      <c r="S5132" t="s">
        <v>33800</v>
      </c>
      <c r="T5132" t="s">
        <v>34365</v>
      </c>
      <c r="AD5132" t="str">
        <f t="shared" si="786"/>
        <v/>
      </c>
      <c r="AE5132" t="str">
        <f t="shared" si="785"/>
        <v/>
      </c>
      <c r="AF5132" t="str">
        <f t="shared" si="784"/>
        <v/>
      </c>
      <c r="AG5132" s="17">
        <v>1</v>
      </c>
      <c r="AH5132">
        <f t="shared" si="782"/>
        <v>2.8</v>
      </c>
      <c r="AI5132">
        <v>0.14499999999999999</v>
      </c>
      <c r="AJ5132">
        <f t="shared" si="780"/>
        <v>0.40599999999999997</v>
      </c>
      <c r="AK5132" t="str">
        <f t="shared" si="783"/>
        <v/>
      </c>
      <c r="AL5132" t="str">
        <f t="shared" si="781"/>
        <v/>
      </c>
    </row>
    <row r="5133" spans="1:38" x14ac:dyDescent="0.2">
      <c r="A5133" t="s">
        <v>30674</v>
      </c>
      <c r="B5133" t="s">
        <v>237</v>
      </c>
      <c r="C5133" t="s">
        <v>30675</v>
      </c>
      <c r="D5133" s="1">
        <v>43859</v>
      </c>
      <c r="E5133" s="1">
        <v>43859</v>
      </c>
      <c r="F5133" t="s">
        <v>15348</v>
      </c>
      <c r="I5133">
        <v>100</v>
      </c>
      <c r="J5133">
        <v>0</v>
      </c>
      <c r="K5133">
        <v>0</v>
      </c>
      <c r="L5133">
        <v>61</v>
      </c>
      <c r="M5133">
        <v>61</v>
      </c>
      <c r="N5133" t="s">
        <v>20</v>
      </c>
      <c r="P5133" t="s">
        <v>30340</v>
      </c>
      <c r="Q5133" t="s">
        <v>34233</v>
      </c>
      <c r="R5133" t="s">
        <v>34233</v>
      </c>
      <c r="S5133" t="s">
        <v>32627</v>
      </c>
      <c r="T5133" t="s">
        <v>34233</v>
      </c>
      <c r="AD5133" t="str">
        <f t="shared" si="786"/>
        <v/>
      </c>
      <c r="AE5133" t="str">
        <f t="shared" si="785"/>
        <v/>
      </c>
      <c r="AF5133" t="str">
        <f t="shared" si="784"/>
        <v/>
      </c>
      <c r="AG5133" t="str">
        <f>IF((S5133&lt;&gt;"tühi")*(AC5133&lt;&gt;""),AC5133,"")</f>
        <v/>
      </c>
      <c r="AH5133" t="str">
        <f t="shared" si="782"/>
        <v/>
      </c>
      <c r="AI5133">
        <v>0.14499999999999999</v>
      </c>
      <c r="AJ5133" t="str">
        <f t="shared" si="780"/>
        <v/>
      </c>
      <c r="AK5133" t="str">
        <f t="shared" si="783"/>
        <v/>
      </c>
      <c r="AL5133" t="str">
        <f t="shared" si="781"/>
        <v/>
      </c>
    </row>
    <row r="5134" spans="1:38" x14ac:dyDescent="0.2">
      <c r="A5134" t="s">
        <v>6574</v>
      </c>
      <c r="B5134" t="s">
        <v>237</v>
      </c>
      <c r="C5134" t="s">
        <v>6575</v>
      </c>
      <c r="D5134" s="1">
        <v>36110</v>
      </c>
      <c r="E5134" s="1">
        <v>43902</v>
      </c>
      <c r="F5134" t="s">
        <v>19</v>
      </c>
      <c r="I5134">
        <v>100</v>
      </c>
      <c r="J5134">
        <v>0</v>
      </c>
      <c r="K5134">
        <v>0</v>
      </c>
      <c r="L5134">
        <v>761</v>
      </c>
      <c r="M5134">
        <v>761</v>
      </c>
      <c r="N5134" t="s">
        <v>20</v>
      </c>
      <c r="O5134" t="s">
        <v>6576</v>
      </c>
      <c r="P5134" t="s">
        <v>28</v>
      </c>
      <c r="Q5134" t="s">
        <v>32794</v>
      </c>
      <c r="R5134" t="s">
        <v>33782</v>
      </c>
      <c r="S5134" t="s">
        <v>33797</v>
      </c>
      <c r="T5134" t="s">
        <v>34365</v>
      </c>
      <c r="AD5134" t="str">
        <f t="shared" si="786"/>
        <v/>
      </c>
      <c r="AE5134" t="str">
        <f t="shared" si="785"/>
        <v/>
      </c>
      <c r="AF5134" t="str">
        <f t="shared" si="784"/>
        <v/>
      </c>
      <c r="AG5134" s="17">
        <v>1</v>
      </c>
      <c r="AH5134">
        <f t="shared" si="782"/>
        <v>2.8</v>
      </c>
      <c r="AI5134">
        <v>0.14499999999999999</v>
      </c>
      <c r="AJ5134">
        <f t="shared" si="780"/>
        <v>0.40599999999999997</v>
      </c>
      <c r="AK5134" t="str">
        <f t="shared" si="783"/>
        <v/>
      </c>
      <c r="AL5134" t="str">
        <f t="shared" si="781"/>
        <v/>
      </c>
    </row>
    <row r="5135" spans="1:38" x14ac:dyDescent="0.2">
      <c r="A5135" t="s">
        <v>6577</v>
      </c>
      <c r="B5135" t="s">
        <v>237</v>
      </c>
      <c r="C5135" t="s">
        <v>6578</v>
      </c>
      <c r="D5135" s="1">
        <v>36110</v>
      </c>
      <c r="E5135" s="1">
        <v>43902</v>
      </c>
      <c r="F5135" t="s">
        <v>19</v>
      </c>
      <c r="I5135">
        <v>100</v>
      </c>
      <c r="J5135">
        <v>0</v>
      </c>
      <c r="K5135">
        <v>0</v>
      </c>
      <c r="L5135">
        <v>793</v>
      </c>
      <c r="M5135">
        <v>793</v>
      </c>
      <c r="N5135" t="s">
        <v>20</v>
      </c>
      <c r="O5135" t="s">
        <v>6579</v>
      </c>
      <c r="P5135" t="s">
        <v>28</v>
      </c>
      <c r="Q5135" t="s">
        <v>34233</v>
      </c>
      <c r="R5135" t="s">
        <v>34233</v>
      </c>
      <c r="S5135" t="s">
        <v>33797</v>
      </c>
      <c r="T5135" t="s">
        <v>34365</v>
      </c>
      <c r="AD5135" t="str">
        <f t="shared" si="786"/>
        <v/>
      </c>
      <c r="AE5135" t="str">
        <f t="shared" si="785"/>
        <v/>
      </c>
      <c r="AF5135" t="str">
        <f t="shared" si="784"/>
        <v/>
      </c>
      <c r="AG5135" s="17">
        <v>1</v>
      </c>
      <c r="AH5135">
        <f t="shared" si="782"/>
        <v>2.8</v>
      </c>
      <c r="AI5135">
        <v>0.14499999999999999</v>
      </c>
      <c r="AJ5135">
        <f t="shared" si="780"/>
        <v>0.40599999999999997</v>
      </c>
      <c r="AK5135" t="str">
        <f t="shared" si="783"/>
        <v/>
      </c>
      <c r="AL5135" t="str">
        <f t="shared" si="781"/>
        <v/>
      </c>
    </row>
    <row r="5136" spans="1:38" x14ac:dyDescent="0.2">
      <c r="A5136" t="s">
        <v>6580</v>
      </c>
      <c r="B5136" t="s">
        <v>237</v>
      </c>
      <c r="C5136" t="s">
        <v>6581</v>
      </c>
      <c r="D5136" s="1">
        <v>36110</v>
      </c>
      <c r="E5136" s="1">
        <v>43902</v>
      </c>
      <c r="F5136" t="s">
        <v>19</v>
      </c>
      <c r="I5136">
        <v>100</v>
      </c>
      <c r="J5136">
        <v>0</v>
      </c>
      <c r="K5136">
        <v>0</v>
      </c>
      <c r="L5136">
        <v>797</v>
      </c>
      <c r="M5136">
        <v>797</v>
      </c>
      <c r="N5136" t="s">
        <v>20</v>
      </c>
      <c r="O5136" t="s">
        <v>6582</v>
      </c>
      <c r="P5136" t="s">
        <v>28</v>
      </c>
      <c r="Q5136" t="s">
        <v>34233</v>
      </c>
      <c r="R5136" t="s">
        <v>34233</v>
      </c>
      <c r="S5136" t="s">
        <v>32628</v>
      </c>
      <c r="T5136" t="s">
        <v>34365</v>
      </c>
      <c r="AD5136" t="str">
        <f t="shared" si="786"/>
        <v/>
      </c>
      <c r="AE5136" t="str">
        <f t="shared" si="785"/>
        <v/>
      </c>
      <c r="AF5136" t="str">
        <f t="shared" si="784"/>
        <v/>
      </c>
      <c r="AG5136" s="17">
        <v>1</v>
      </c>
      <c r="AH5136">
        <f t="shared" si="782"/>
        <v>2.8</v>
      </c>
      <c r="AI5136">
        <v>0.14499999999999999</v>
      </c>
      <c r="AJ5136">
        <f t="shared" ref="AJ5136:AJ5199" si="787">IF(COUNTBLANK(AH5136),"",AH5136*AI5136)</f>
        <v>0.40599999999999997</v>
      </c>
      <c r="AK5136" t="str">
        <f t="shared" si="783"/>
        <v/>
      </c>
      <c r="AL5136" t="str">
        <f t="shared" si="781"/>
        <v/>
      </c>
    </row>
    <row r="5137" spans="1:38" x14ac:dyDescent="0.2">
      <c r="A5137" t="s">
        <v>6583</v>
      </c>
      <c r="B5137" t="s">
        <v>237</v>
      </c>
      <c r="C5137" t="s">
        <v>6584</v>
      </c>
      <c r="D5137" s="1">
        <v>36110</v>
      </c>
      <c r="E5137" s="1">
        <v>43902</v>
      </c>
      <c r="F5137" t="s">
        <v>19</v>
      </c>
      <c r="I5137">
        <v>100</v>
      </c>
      <c r="J5137">
        <v>0</v>
      </c>
      <c r="K5137">
        <v>0</v>
      </c>
      <c r="L5137">
        <v>809</v>
      </c>
      <c r="M5137">
        <v>809</v>
      </c>
      <c r="N5137" t="s">
        <v>20</v>
      </c>
      <c r="O5137" t="s">
        <v>6585</v>
      </c>
      <c r="P5137" t="s">
        <v>28</v>
      </c>
      <c r="Q5137" t="s">
        <v>32794</v>
      </c>
      <c r="R5137" t="s">
        <v>33782</v>
      </c>
      <c r="S5137" t="s">
        <v>32628</v>
      </c>
      <c r="T5137" t="s">
        <v>34365</v>
      </c>
      <c r="AD5137" t="str">
        <f t="shared" si="786"/>
        <v/>
      </c>
      <c r="AE5137" t="str">
        <f t="shared" si="785"/>
        <v/>
      </c>
      <c r="AF5137" t="str">
        <f t="shared" si="784"/>
        <v/>
      </c>
      <c r="AG5137" s="17">
        <v>1</v>
      </c>
      <c r="AH5137">
        <f t="shared" si="782"/>
        <v>2.8</v>
      </c>
      <c r="AI5137">
        <v>0.14499999999999999</v>
      </c>
      <c r="AJ5137">
        <f t="shared" si="787"/>
        <v>0.40599999999999997</v>
      </c>
      <c r="AK5137" t="str">
        <f t="shared" si="783"/>
        <v/>
      </c>
      <c r="AL5137" t="str">
        <f t="shared" si="781"/>
        <v/>
      </c>
    </row>
    <row r="5138" spans="1:38" x14ac:dyDescent="0.2">
      <c r="A5138" t="s">
        <v>6628</v>
      </c>
      <c r="B5138" t="s">
        <v>237</v>
      </c>
      <c r="C5138" t="s">
        <v>6629</v>
      </c>
      <c r="D5138" s="1">
        <v>36110</v>
      </c>
      <c r="E5138" s="1">
        <v>43902</v>
      </c>
      <c r="F5138" t="s">
        <v>19</v>
      </c>
      <c r="I5138">
        <v>100</v>
      </c>
      <c r="J5138">
        <v>0</v>
      </c>
      <c r="K5138">
        <v>0</v>
      </c>
      <c r="L5138">
        <v>753</v>
      </c>
      <c r="M5138">
        <v>753</v>
      </c>
      <c r="N5138" t="s">
        <v>20</v>
      </c>
      <c r="O5138" t="s">
        <v>6630</v>
      </c>
      <c r="P5138" t="s">
        <v>28</v>
      </c>
      <c r="Q5138" t="s">
        <v>34233</v>
      </c>
      <c r="R5138" t="s">
        <v>34233</v>
      </c>
      <c r="S5138" t="s">
        <v>32628</v>
      </c>
      <c r="T5138" t="s">
        <v>34365</v>
      </c>
      <c r="U5138" t="s">
        <v>32634</v>
      </c>
      <c r="V5138" t="s">
        <v>33133</v>
      </c>
      <c r="W5138">
        <v>150</v>
      </c>
      <c r="X5138">
        <v>2</v>
      </c>
      <c r="Y5138" t="s">
        <v>32661</v>
      </c>
      <c r="AA5138">
        <v>8.5</v>
      </c>
      <c r="AB5138">
        <v>20</v>
      </c>
      <c r="AC5138">
        <v>1</v>
      </c>
      <c r="AD5138" t="str">
        <f t="shared" si="786"/>
        <v/>
      </c>
      <c r="AE5138" t="str">
        <f t="shared" si="785"/>
        <v/>
      </c>
      <c r="AF5138" t="str">
        <f t="shared" si="784"/>
        <v/>
      </c>
      <c r="AG5138">
        <f>IF((S5138&lt;&gt;"tühi")*(AC5138&lt;&gt;""),AC5138,"")</f>
        <v>1</v>
      </c>
      <c r="AH5138">
        <f t="shared" si="782"/>
        <v>2.8</v>
      </c>
      <c r="AI5138">
        <v>0.14499999999999999</v>
      </c>
      <c r="AJ5138">
        <f t="shared" si="787"/>
        <v>0.40599999999999997</v>
      </c>
      <c r="AK5138" t="str">
        <f t="shared" si="783"/>
        <v/>
      </c>
      <c r="AL5138" t="str">
        <f t="shared" si="781"/>
        <v/>
      </c>
    </row>
    <row r="5139" spans="1:38" x14ac:dyDescent="0.2">
      <c r="A5139" t="s">
        <v>6631</v>
      </c>
      <c r="B5139" t="s">
        <v>237</v>
      </c>
      <c r="C5139" t="s">
        <v>6632</v>
      </c>
      <c r="D5139" s="1">
        <v>36110</v>
      </c>
      <c r="E5139" s="1">
        <v>43902</v>
      </c>
      <c r="F5139" t="s">
        <v>19</v>
      </c>
      <c r="I5139">
        <v>100</v>
      </c>
      <c r="J5139">
        <v>0</v>
      </c>
      <c r="K5139">
        <v>0</v>
      </c>
      <c r="L5139">
        <v>1101</v>
      </c>
      <c r="M5139">
        <v>1101</v>
      </c>
      <c r="N5139" t="s">
        <v>20</v>
      </c>
      <c r="O5139" t="s">
        <v>6633</v>
      </c>
      <c r="P5139" t="s">
        <v>28</v>
      </c>
      <c r="Q5139" t="s">
        <v>34233</v>
      </c>
      <c r="R5139" t="s">
        <v>34233</v>
      </c>
      <c r="S5139" t="s">
        <v>33797</v>
      </c>
      <c r="T5139" t="s">
        <v>34349</v>
      </c>
      <c r="U5139" t="s">
        <v>32634</v>
      </c>
      <c r="V5139" t="s">
        <v>33133</v>
      </c>
      <c r="W5139">
        <v>220</v>
      </c>
      <c r="X5139">
        <v>2</v>
      </c>
      <c r="Y5139" t="s">
        <v>32661</v>
      </c>
      <c r="AA5139">
        <v>8.5</v>
      </c>
      <c r="AB5139">
        <v>20</v>
      </c>
      <c r="AC5139">
        <v>1</v>
      </c>
      <c r="AD5139" t="str">
        <f t="shared" si="786"/>
        <v/>
      </c>
      <c r="AE5139" t="str">
        <f t="shared" si="785"/>
        <v/>
      </c>
      <c r="AF5139" t="str">
        <f t="shared" si="784"/>
        <v/>
      </c>
      <c r="AG5139">
        <f>IF((S5139&lt;&gt;"tühi")*(AC5139&lt;&gt;""),AC5139,"")</f>
        <v>1</v>
      </c>
      <c r="AH5139">
        <f t="shared" si="782"/>
        <v>2.8</v>
      </c>
      <c r="AI5139">
        <v>0.14499999999999999</v>
      </c>
      <c r="AJ5139">
        <f t="shared" si="787"/>
        <v>0.40599999999999997</v>
      </c>
      <c r="AK5139" t="str">
        <f t="shared" si="783"/>
        <v/>
      </c>
      <c r="AL5139" t="str">
        <f t="shared" si="781"/>
        <v/>
      </c>
    </row>
    <row r="5140" spans="1:38" x14ac:dyDescent="0.2">
      <c r="A5140" t="s">
        <v>6634</v>
      </c>
      <c r="B5140" t="s">
        <v>237</v>
      </c>
      <c r="C5140" t="s">
        <v>6635</v>
      </c>
      <c r="D5140" s="1">
        <v>36110</v>
      </c>
      <c r="E5140" s="1">
        <v>43902</v>
      </c>
      <c r="F5140" t="s">
        <v>19</v>
      </c>
      <c r="I5140">
        <v>100</v>
      </c>
      <c r="J5140">
        <v>0</v>
      </c>
      <c r="K5140">
        <v>0</v>
      </c>
      <c r="L5140">
        <v>966</v>
      </c>
      <c r="M5140">
        <v>966</v>
      </c>
      <c r="N5140" t="s">
        <v>20</v>
      </c>
      <c r="O5140" t="s">
        <v>6636</v>
      </c>
      <c r="P5140" t="s">
        <v>28</v>
      </c>
      <c r="Q5140" t="s">
        <v>32794</v>
      </c>
      <c r="R5140" t="s">
        <v>33782</v>
      </c>
      <c r="S5140" t="s">
        <v>33797</v>
      </c>
      <c r="T5140" t="s">
        <v>34365</v>
      </c>
      <c r="AD5140" t="str">
        <f t="shared" si="786"/>
        <v/>
      </c>
      <c r="AE5140" t="str">
        <f t="shared" si="785"/>
        <v/>
      </c>
      <c r="AF5140" t="str">
        <f t="shared" si="784"/>
        <v/>
      </c>
      <c r="AG5140" s="17">
        <v>1</v>
      </c>
      <c r="AH5140">
        <f t="shared" si="782"/>
        <v>2.8</v>
      </c>
      <c r="AI5140">
        <v>0.14499999999999999</v>
      </c>
      <c r="AJ5140">
        <f t="shared" si="787"/>
        <v>0.40599999999999997</v>
      </c>
      <c r="AK5140" t="str">
        <f t="shared" si="783"/>
        <v/>
      </c>
      <c r="AL5140" t="str">
        <f t="shared" si="781"/>
        <v/>
      </c>
    </row>
    <row r="5141" spans="1:38" x14ac:dyDescent="0.2">
      <c r="A5141" t="s">
        <v>7450</v>
      </c>
      <c r="B5141" t="s">
        <v>237</v>
      </c>
      <c r="C5141" t="s">
        <v>7451</v>
      </c>
      <c r="D5141" s="1">
        <v>36151</v>
      </c>
      <c r="E5141" s="1">
        <v>43900</v>
      </c>
      <c r="F5141" t="s">
        <v>19</v>
      </c>
      <c r="I5141">
        <v>100</v>
      </c>
      <c r="J5141">
        <v>0</v>
      </c>
      <c r="K5141">
        <v>0</v>
      </c>
      <c r="L5141">
        <v>774</v>
      </c>
      <c r="M5141">
        <v>774</v>
      </c>
      <c r="N5141" t="s">
        <v>20</v>
      </c>
      <c r="O5141" t="s">
        <v>7452</v>
      </c>
      <c r="P5141" t="s">
        <v>28</v>
      </c>
      <c r="Q5141" t="s">
        <v>34234</v>
      </c>
      <c r="R5141" t="s">
        <v>34254</v>
      </c>
      <c r="S5141" t="s">
        <v>33800</v>
      </c>
      <c r="T5141" t="s">
        <v>34365</v>
      </c>
      <c r="U5141" t="s">
        <v>32634</v>
      </c>
      <c r="V5141" t="s">
        <v>33134</v>
      </c>
      <c r="W5141">
        <v>250</v>
      </c>
      <c r="X5141">
        <v>2</v>
      </c>
      <c r="Y5141" t="s">
        <v>32661</v>
      </c>
      <c r="AA5141">
        <v>8.5</v>
      </c>
      <c r="AB5141">
        <v>20</v>
      </c>
      <c r="AC5141">
        <v>1</v>
      </c>
      <c r="AD5141" t="str">
        <f t="shared" si="786"/>
        <v/>
      </c>
      <c r="AE5141" t="str">
        <f t="shared" si="785"/>
        <v/>
      </c>
      <c r="AF5141" t="str">
        <f t="shared" si="784"/>
        <v/>
      </c>
      <c r="AG5141">
        <f>IF((S5141&lt;&gt;"tühi")*(AC5141&lt;&gt;""),AC5141,"")</f>
        <v>1</v>
      </c>
      <c r="AH5141">
        <f t="shared" si="782"/>
        <v>2.8</v>
      </c>
      <c r="AI5141">
        <v>0.14499999999999999</v>
      </c>
      <c r="AJ5141">
        <f t="shared" si="787"/>
        <v>0.40599999999999997</v>
      </c>
      <c r="AK5141" t="str">
        <f t="shared" si="783"/>
        <v/>
      </c>
      <c r="AL5141" t="str">
        <f t="shared" si="781"/>
        <v/>
      </c>
    </row>
    <row r="5142" spans="1:38" x14ac:dyDescent="0.2">
      <c r="A5142" t="s">
        <v>6637</v>
      </c>
      <c r="B5142" t="s">
        <v>237</v>
      </c>
      <c r="C5142" t="s">
        <v>6638</v>
      </c>
      <c r="D5142" s="1">
        <v>36110</v>
      </c>
      <c r="E5142" s="1">
        <v>43951</v>
      </c>
      <c r="F5142" t="s">
        <v>19</v>
      </c>
      <c r="I5142">
        <v>100</v>
      </c>
      <c r="J5142">
        <v>0</v>
      </c>
      <c r="K5142">
        <v>0</v>
      </c>
      <c r="L5142">
        <v>885</v>
      </c>
      <c r="M5142">
        <v>885</v>
      </c>
      <c r="N5142" t="s">
        <v>20</v>
      </c>
      <c r="O5142" t="s">
        <v>6639</v>
      </c>
      <c r="P5142" t="s">
        <v>28</v>
      </c>
      <c r="Q5142" t="s">
        <v>32794</v>
      </c>
      <c r="R5142" t="s">
        <v>33782</v>
      </c>
      <c r="S5142" t="s">
        <v>33797</v>
      </c>
      <c r="T5142" t="s">
        <v>34365</v>
      </c>
      <c r="AD5142" t="str">
        <f t="shared" si="786"/>
        <v/>
      </c>
      <c r="AE5142" t="str">
        <f t="shared" si="785"/>
        <v/>
      </c>
      <c r="AF5142" t="str">
        <f t="shared" si="784"/>
        <v/>
      </c>
      <c r="AG5142" s="17">
        <v>1</v>
      </c>
      <c r="AH5142">
        <f t="shared" si="782"/>
        <v>2.8</v>
      </c>
      <c r="AI5142">
        <v>0.14499999999999999</v>
      </c>
      <c r="AJ5142">
        <f t="shared" si="787"/>
        <v>0.40599999999999997</v>
      </c>
      <c r="AK5142" t="str">
        <f t="shared" si="783"/>
        <v/>
      </c>
      <c r="AL5142" t="str">
        <f t="shared" si="781"/>
        <v/>
      </c>
    </row>
    <row r="5143" spans="1:38" x14ac:dyDescent="0.2">
      <c r="A5143" t="s">
        <v>30566</v>
      </c>
      <c r="B5143" t="s">
        <v>237</v>
      </c>
      <c r="C5143" t="s">
        <v>30567</v>
      </c>
      <c r="D5143" s="1">
        <v>43859</v>
      </c>
      <c r="E5143" s="1">
        <v>43859</v>
      </c>
      <c r="F5143" t="s">
        <v>15348</v>
      </c>
      <c r="I5143">
        <v>100</v>
      </c>
      <c r="J5143">
        <v>0</v>
      </c>
      <c r="K5143">
        <v>0</v>
      </c>
      <c r="L5143">
        <v>618</v>
      </c>
      <c r="M5143">
        <v>618</v>
      </c>
      <c r="N5143" t="s">
        <v>20</v>
      </c>
      <c r="P5143" t="s">
        <v>30340</v>
      </c>
      <c r="Q5143" t="s">
        <v>34233</v>
      </c>
      <c r="R5143" t="s">
        <v>34233</v>
      </c>
      <c r="S5143" t="s">
        <v>33942</v>
      </c>
      <c r="T5143" t="s">
        <v>34233</v>
      </c>
      <c r="AD5143" t="str">
        <f t="shared" si="786"/>
        <v/>
      </c>
      <c r="AE5143" t="str">
        <f t="shared" si="785"/>
        <v/>
      </c>
      <c r="AF5143" t="str">
        <f t="shared" si="784"/>
        <v/>
      </c>
      <c r="AG5143" t="str">
        <f>IF((S5143&lt;&gt;"tühi")*(AC5143&lt;&gt;""),AC5143,"")</f>
        <v/>
      </c>
      <c r="AH5143" t="str">
        <f t="shared" si="782"/>
        <v/>
      </c>
      <c r="AI5143">
        <v>0.14499999999999999</v>
      </c>
      <c r="AJ5143" t="str">
        <f t="shared" si="787"/>
        <v/>
      </c>
      <c r="AK5143" t="str">
        <f t="shared" si="783"/>
        <v/>
      </c>
      <c r="AL5143" t="str">
        <f t="shared" si="781"/>
        <v/>
      </c>
    </row>
    <row r="5144" spans="1:38" x14ac:dyDescent="0.2">
      <c r="A5144" t="s">
        <v>17751</v>
      </c>
      <c r="B5144" t="s">
        <v>237</v>
      </c>
      <c r="C5144" t="s">
        <v>17752</v>
      </c>
      <c r="D5144" s="1">
        <v>37777</v>
      </c>
      <c r="E5144" s="1">
        <v>44546</v>
      </c>
      <c r="F5144" t="s">
        <v>39</v>
      </c>
      <c r="I5144">
        <v>100</v>
      </c>
      <c r="J5144">
        <v>0</v>
      </c>
      <c r="K5144">
        <v>0</v>
      </c>
      <c r="L5144">
        <v>125200</v>
      </c>
      <c r="M5144">
        <v>125222</v>
      </c>
      <c r="N5144" t="s">
        <v>401</v>
      </c>
      <c r="O5144" t="s">
        <v>17753</v>
      </c>
      <c r="P5144" t="s">
        <v>28</v>
      </c>
      <c r="Q5144" t="s">
        <v>34233</v>
      </c>
      <c r="R5144" t="s">
        <v>34233</v>
      </c>
      <c r="S5144" t="s">
        <v>32627</v>
      </c>
      <c r="T5144" t="s">
        <v>34547</v>
      </c>
      <c r="V5144" t="s">
        <v>33135</v>
      </c>
      <c r="AD5144" t="str">
        <f t="shared" si="786"/>
        <v/>
      </c>
      <c r="AE5144" t="str">
        <f t="shared" si="785"/>
        <v/>
      </c>
      <c r="AF5144" t="str">
        <f t="shared" si="784"/>
        <v/>
      </c>
      <c r="AG5144" t="str">
        <f>IF((S5144&lt;&gt;"tühi")*(AC5144&lt;&gt;""),AC5144,"")</f>
        <v/>
      </c>
      <c r="AH5144" t="str">
        <f t="shared" si="782"/>
        <v/>
      </c>
      <c r="AI5144">
        <v>0.14499999999999999</v>
      </c>
      <c r="AJ5144" t="str">
        <f t="shared" si="787"/>
        <v/>
      </c>
      <c r="AK5144" t="str">
        <f t="shared" si="783"/>
        <v/>
      </c>
      <c r="AL5144" t="str">
        <f t="shared" si="781"/>
        <v/>
      </c>
    </row>
    <row r="5145" spans="1:38" x14ac:dyDescent="0.2">
      <c r="A5145" t="s">
        <v>10204</v>
      </c>
      <c r="B5145" t="s">
        <v>237</v>
      </c>
      <c r="C5145" t="s">
        <v>10205</v>
      </c>
      <c r="D5145" s="1">
        <v>36410</v>
      </c>
      <c r="E5145" s="1">
        <v>44352</v>
      </c>
      <c r="F5145" t="s">
        <v>19</v>
      </c>
      <c r="I5145">
        <v>100</v>
      </c>
      <c r="J5145">
        <v>0</v>
      </c>
      <c r="K5145">
        <v>0</v>
      </c>
      <c r="L5145">
        <v>1020</v>
      </c>
      <c r="M5145">
        <v>1020</v>
      </c>
      <c r="N5145" t="s">
        <v>20</v>
      </c>
      <c r="O5145" t="s">
        <v>10206</v>
      </c>
      <c r="P5145" t="s">
        <v>28</v>
      </c>
      <c r="Q5145" t="s">
        <v>34233</v>
      </c>
      <c r="R5145" t="s">
        <v>34233</v>
      </c>
      <c r="S5145" t="s">
        <v>33797</v>
      </c>
      <c r="T5145" t="s">
        <v>34349</v>
      </c>
      <c r="AD5145" t="str">
        <f t="shared" si="786"/>
        <v/>
      </c>
      <c r="AE5145" t="str">
        <f t="shared" si="785"/>
        <v/>
      </c>
      <c r="AF5145" t="str">
        <f t="shared" si="784"/>
        <v/>
      </c>
      <c r="AG5145" s="17">
        <v>1</v>
      </c>
      <c r="AH5145">
        <f t="shared" si="782"/>
        <v>2.8</v>
      </c>
      <c r="AI5145">
        <v>0.14499999999999999</v>
      </c>
      <c r="AJ5145">
        <f t="shared" si="787"/>
        <v>0.40599999999999997</v>
      </c>
      <c r="AK5145" t="str">
        <f t="shared" si="783"/>
        <v/>
      </c>
      <c r="AL5145" t="str">
        <f t="shared" si="781"/>
        <v/>
      </c>
    </row>
    <row r="5146" spans="1:38" x14ac:dyDescent="0.2">
      <c r="A5146" t="s">
        <v>10210</v>
      </c>
      <c r="B5146" t="s">
        <v>237</v>
      </c>
      <c r="C5146" t="s">
        <v>10211</v>
      </c>
      <c r="D5146" s="1">
        <v>36410</v>
      </c>
      <c r="E5146" s="1">
        <v>44352</v>
      </c>
      <c r="F5146" t="s">
        <v>19</v>
      </c>
      <c r="I5146">
        <v>100</v>
      </c>
      <c r="J5146">
        <v>0</v>
      </c>
      <c r="K5146">
        <v>0</v>
      </c>
      <c r="L5146">
        <v>994</v>
      </c>
      <c r="M5146">
        <v>994</v>
      </c>
      <c r="N5146" t="s">
        <v>20</v>
      </c>
      <c r="O5146" t="s">
        <v>10212</v>
      </c>
      <c r="P5146" t="s">
        <v>28</v>
      </c>
      <c r="Q5146" t="s">
        <v>34233</v>
      </c>
      <c r="R5146" t="s">
        <v>34233</v>
      </c>
      <c r="S5146" t="s">
        <v>33797</v>
      </c>
      <c r="T5146" t="s">
        <v>34365</v>
      </c>
      <c r="AD5146" t="str">
        <f t="shared" si="786"/>
        <v/>
      </c>
      <c r="AE5146" t="str">
        <f t="shared" si="785"/>
        <v/>
      </c>
      <c r="AF5146" t="str">
        <f t="shared" si="784"/>
        <v/>
      </c>
      <c r="AG5146" s="17">
        <v>1</v>
      </c>
      <c r="AH5146">
        <f t="shared" si="782"/>
        <v>2.8</v>
      </c>
      <c r="AI5146">
        <v>0.14499999999999999</v>
      </c>
      <c r="AJ5146">
        <f t="shared" si="787"/>
        <v>0.40599999999999997</v>
      </c>
      <c r="AK5146" t="str">
        <f t="shared" si="783"/>
        <v/>
      </c>
      <c r="AL5146" t="str">
        <f t="shared" si="781"/>
        <v/>
      </c>
    </row>
    <row r="5147" spans="1:38" x14ac:dyDescent="0.2">
      <c r="A5147" t="s">
        <v>10333</v>
      </c>
      <c r="B5147" t="s">
        <v>237</v>
      </c>
      <c r="C5147" t="s">
        <v>10334</v>
      </c>
      <c r="D5147" s="1">
        <v>36410</v>
      </c>
      <c r="E5147" s="1">
        <v>44352</v>
      </c>
      <c r="F5147" t="s">
        <v>19</v>
      </c>
      <c r="I5147">
        <v>100</v>
      </c>
      <c r="J5147">
        <v>0</v>
      </c>
      <c r="K5147">
        <v>0</v>
      </c>
      <c r="L5147">
        <v>1164</v>
      </c>
      <c r="M5147">
        <v>1164</v>
      </c>
      <c r="N5147" t="s">
        <v>20</v>
      </c>
      <c r="O5147" t="s">
        <v>10335</v>
      </c>
      <c r="P5147" t="s">
        <v>28</v>
      </c>
      <c r="Q5147" t="s">
        <v>34233</v>
      </c>
      <c r="R5147" t="s">
        <v>34233</v>
      </c>
      <c r="S5147" t="s">
        <v>32628</v>
      </c>
      <c r="T5147" t="s">
        <v>34365</v>
      </c>
      <c r="AD5147" t="str">
        <f t="shared" si="786"/>
        <v/>
      </c>
      <c r="AE5147" t="str">
        <f t="shared" si="785"/>
        <v/>
      </c>
      <c r="AF5147" t="str">
        <f t="shared" si="784"/>
        <v/>
      </c>
      <c r="AG5147" s="17">
        <v>1</v>
      </c>
      <c r="AH5147">
        <f t="shared" si="782"/>
        <v>2.8</v>
      </c>
      <c r="AI5147">
        <v>0.14499999999999999</v>
      </c>
      <c r="AJ5147">
        <f t="shared" si="787"/>
        <v>0.40599999999999997</v>
      </c>
      <c r="AK5147" t="str">
        <f t="shared" si="783"/>
        <v/>
      </c>
      <c r="AL5147" t="str">
        <f t="shared" si="781"/>
        <v/>
      </c>
    </row>
    <row r="5148" spans="1:38" x14ac:dyDescent="0.2">
      <c r="A5148" t="s">
        <v>7397</v>
      </c>
      <c r="B5148" t="s">
        <v>237</v>
      </c>
      <c r="C5148" t="s">
        <v>7398</v>
      </c>
      <c r="D5148" s="1">
        <v>36151</v>
      </c>
      <c r="E5148" s="1">
        <v>43456</v>
      </c>
      <c r="F5148" t="s">
        <v>19</v>
      </c>
      <c r="I5148">
        <v>100</v>
      </c>
      <c r="J5148">
        <v>0</v>
      </c>
      <c r="K5148">
        <v>0</v>
      </c>
      <c r="L5148">
        <v>1227</v>
      </c>
      <c r="M5148">
        <v>1227</v>
      </c>
      <c r="N5148" t="s">
        <v>20</v>
      </c>
      <c r="O5148" t="s">
        <v>7399</v>
      </c>
      <c r="P5148" t="s">
        <v>28</v>
      </c>
      <c r="Q5148" t="s">
        <v>34233</v>
      </c>
      <c r="R5148" t="s">
        <v>34233</v>
      </c>
      <c r="S5148" t="s">
        <v>33804</v>
      </c>
      <c r="T5148" t="s">
        <v>34349</v>
      </c>
      <c r="U5148" t="s">
        <v>32634</v>
      </c>
      <c r="V5148" t="s">
        <v>33128</v>
      </c>
      <c r="W5148">
        <v>250</v>
      </c>
      <c r="X5148">
        <v>2</v>
      </c>
      <c r="Y5148" t="s">
        <v>32661</v>
      </c>
      <c r="AA5148">
        <v>8.5</v>
      </c>
      <c r="AB5148">
        <v>20</v>
      </c>
      <c r="AC5148">
        <v>1</v>
      </c>
      <c r="AD5148" t="str">
        <f t="shared" si="786"/>
        <v/>
      </c>
      <c r="AE5148" t="str">
        <f t="shared" si="785"/>
        <v/>
      </c>
      <c r="AF5148" t="str">
        <f t="shared" si="784"/>
        <v/>
      </c>
      <c r="AG5148">
        <f>IF((S5148&lt;&gt;"tühi")*(AC5148&lt;&gt;""),AC5148,"")</f>
        <v>1</v>
      </c>
      <c r="AH5148">
        <f t="shared" si="782"/>
        <v>2.8</v>
      </c>
      <c r="AI5148">
        <v>0.14499999999999999</v>
      </c>
      <c r="AJ5148">
        <f t="shared" si="787"/>
        <v>0.40599999999999997</v>
      </c>
      <c r="AK5148" t="str">
        <f t="shared" si="783"/>
        <v/>
      </c>
      <c r="AL5148" t="str">
        <f t="shared" si="781"/>
        <v/>
      </c>
    </row>
    <row r="5149" spans="1:38" x14ac:dyDescent="0.2">
      <c r="A5149" t="s">
        <v>6643</v>
      </c>
      <c r="B5149" t="s">
        <v>237</v>
      </c>
      <c r="C5149" t="s">
        <v>6644</v>
      </c>
      <c r="D5149" s="1">
        <v>36110</v>
      </c>
      <c r="E5149" s="1">
        <v>43900</v>
      </c>
      <c r="F5149" t="s">
        <v>19</v>
      </c>
      <c r="I5149">
        <v>100</v>
      </c>
      <c r="J5149">
        <v>0</v>
      </c>
      <c r="K5149">
        <v>0</v>
      </c>
      <c r="L5149">
        <v>774</v>
      </c>
      <c r="M5149">
        <v>774</v>
      </c>
      <c r="N5149" t="s">
        <v>20</v>
      </c>
      <c r="O5149" t="s">
        <v>6645</v>
      </c>
      <c r="P5149" t="s">
        <v>28</v>
      </c>
      <c r="Q5149" t="s">
        <v>32794</v>
      </c>
      <c r="R5149" t="s">
        <v>33782</v>
      </c>
      <c r="S5149" t="s">
        <v>33797</v>
      </c>
      <c r="T5149" t="s">
        <v>34365</v>
      </c>
      <c r="AD5149" t="str">
        <f t="shared" si="786"/>
        <v/>
      </c>
      <c r="AE5149" t="str">
        <f t="shared" si="785"/>
        <v/>
      </c>
      <c r="AF5149" t="str">
        <f t="shared" si="784"/>
        <v/>
      </c>
      <c r="AG5149" s="17">
        <v>1</v>
      </c>
      <c r="AH5149">
        <f t="shared" si="782"/>
        <v>2.8</v>
      </c>
      <c r="AI5149">
        <v>0.14499999999999999</v>
      </c>
      <c r="AJ5149">
        <f t="shared" si="787"/>
        <v>0.40599999999999997</v>
      </c>
      <c r="AK5149" t="str">
        <f t="shared" si="783"/>
        <v/>
      </c>
      <c r="AL5149" t="str">
        <f t="shared" si="781"/>
        <v/>
      </c>
    </row>
    <row r="5150" spans="1:38" x14ac:dyDescent="0.2">
      <c r="A5150" t="s">
        <v>5326</v>
      </c>
      <c r="B5150" t="s">
        <v>237</v>
      </c>
      <c r="C5150" t="s">
        <v>5327</v>
      </c>
      <c r="D5150" s="1">
        <v>36110</v>
      </c>
      <c r="E5150" s="1">
        <v>43456</v>
      </c>
      <c r="F5150" t="s">
        <v>19</v>
      </c>
      <c r="I5150">
        <v>100</v>
      </c>
      <c r="J5150">
        <v>0</v>
      </c>
      <c r="K5150">
        <v>0</v>
      </c>
      <c r="L5150">
        <v>824</v>
      </c>
      <c r="M5150">
        <v>824</v>
      </c>
      <c r="N5150" t="s">
        <v>20</v>
      </c>
      <c r="O5150" t="s">
        <v>5328</v>
      </c>
      <c r="P5150" t="s">
        <v>28</v>
      </c>
      <c r="Q5150" t="s">
        <v>34234</v>
      </c>
      <c r="R5150" t="s">
        <v>34254</v>
      </c>
      <c r="S5150" t="s">
        <v>32628</v>
      </c>
      <c r="T5150" t="s">
        <v>34365</v>
      </c>
      <c r="AD5150" t="str">
        <f t="shared" si="786"/>
        <v/>
      </c>
      <c r="AE5150" t="str">
        <f t="shared" si="785"/>
        <v/>
      </c>
      <c r="AF5150" t="str">
        <f t="shared" si="784"/>
        <v/>
      </c>
      <c r="AG5150" s="17">
        <v>1</v>
      </c>
      <c r="AH5150">
        <f t="shared" si="782"/>
        <v>2.8</v>
      </c>
      <c r="AI5150">
        <v>0.14499999999999999</v>
      </c>
      <c r="AJ5150">
        <f t="shared" si="787"/>
        <v>0.40599999999999997</v>
      </c>
      <c r="AK5150" t="str">
        <f t="shared" si="783"/>
        <v/>
      </c>
      <c r="AL5150" t="str">
        <f t="shared" si="781"/>
        <v/>
      </c>
    </row>
    <row r="5151" spans="1:38" x14ac:dyDescent="0.2">
      <c r="A5151" t="s">
        <v>30127</v>
      </c>
      <c r="B5151" t="s">
        <v>237</v>
      </c>
      <c r="C5151" t="s">
        <v>30128</v>
      </c>
      <c r="D5151" s="1">
        <v>43760</v>
      </c>
      <c r="E5151" s="1">
        <v>44546</v>
      </c>
      <c r="F5151" t="s">
        <v>26</v>
      </c>
      <c r="I5151">
        <v>100</v>
      </c>
      <c r="J5151">
        <v>0</v>
      </c>
      <c r="K5151">
        <v>0</v>
      </c>
      <c r="L5151">
        <v>3829</v>
      </c>
      <c r="M5151">
        <v>3829</v>
      </c>
      <c r="N5151" t="s">
        <v>20</v>
      </c>
      <c r="O5151" t="s">
        <v>30129</v>
      </c>
      <c r="P5151" t="s">
        <v>44</v>
      </c>
      <c r="Q5151" t="s">
        <v>34233</v>
      </c>
      <c r="R5151" t="s">
        <v>34233</v>
      </c>
      <c r="S5151" t="s">
        <v>34233</v>
      </c>
      <c r="T5151" t="s">
        <v>34233</v>
      </c>
      <c r="AD5151" t="str">
        <f t="shared" si="786"/>
        <v/>
      </c>
      <c r="AE5151" t="str">
        <f t="shared" si="785"/>
        <v/>
      </c>
      <c r="AF5151" t="str">
        <f t="shared" si="784"/>
        <v/>
      </c>
      <c r="AG5151" t="str">
        <f t="shared" ref="AG5151:AG5157" si="788">IF((S5151&lt;&gt;"tühi")*(AC5151&lt;&gt;""),AC5151,"")</f>
        <v/>
      </c>
      <c r="AH5151" t="str">
        <f t="shared" si="782"/>
        <v/>
      </c>
      <c r="AI5151">
        <v>0.14499999999999999</v>
      </c>
      <c r="AJ5151" t="str">
        <f t="shared" si="787"/>
        <v/>
      </c>
      <c r="AK5151" t="str">
        <f t="shared" si="783"/>
        <v/>
      </c>
      <c r="AL5151" t="str">
        <f t="shared" si="781"/>
        <v/>
      </c>
    </row>
    <row r="5152" spans="1:38" x14ac:dyDescent="0.2">
      <c r="A5152" t="s">
        <v>31019</v>
      </c>
      <c r="B5152" t="s">
        <v>237</v>
      </c>
      <c r="C5152" t="s">
        <v>31020</v>
      </c>
      <c r="D5152" s="1">
        <v>43859</v>
      </c>
      <c r="E5152" s="1">
        <v>44546</v>
      </c>
      <c r="F5152" t="s">
        <v>26</v>
      </c>
      <c r="I5152">
        <v>100</v>
      </c>
      <c r="J5152">
        <v>0</v>
      </c>
      <c r="K5152">
        <v>0</v>
      </c>
      <c r="L5152">
        <v>4987</v>
      </c>
      <c r="M5152">
        <v>4987</v>
      </c>
      <c r="N5152" t="s">
        <v>20</v>
      </c>
      <c r="O5152" t="s">
        <v>31021</v>
      </c>
      <c r="P5152" t="s">
        <v>44</v>
      </c>
      <c r="Q5152" t="s">
        <v>34233</v>
      </c>
      <c r="R5152" t="s">
        <v>34233</v>
      </c>
      <c r="S5152" t="s">
        <v>34233</v>
      </c>
      <c r="T5152" t="s">
        <v>34233</v>
      </c>
      <c r="AD5152" t="str">
        <f t="shared" si="786"/>
        <v/>
      </c>
      <c r="AE5152" t="str">
        <f t="shared" si="785"/>
        <v/>
      </c>
      <c r="AF5152" t="str">
        <f t="shared" si="784"/>
        <v/>
      </c>
      <c r="AG5152" t="str">
        <f t="shared" si="788"/>
        <v/>
      </c>
      <c r="AH5152" t="str">
        <f t="shared" si="782"/>
        <v/>
      </c>
      <c r="AI5152">
        <v>0.14499999999999999</v>
      </c>
      <c r="AJ5152" t="str">
        <f t="shared" si="787"/>
        <v/>
      </c>
      <c r="AK5152" t="str">
        <f t="shared" si="783"/>
        <v/>
      </c>
      <c r="AL5152" t="str">
        <f t="shared" si="781"/>
        <v/>
      </c>
    </row>
    <row r="5153" spans="1:38" x14ac:dyDescent="0.2">
      <c r="A5153" t="s">
        <v>31140</v>
      </c>
      <c r="B5153" t="s">
        <v>237</v>
      </c>
      <c r="C5153" t="s">
        <v>31141</v>
      </c>
      <c r="D5153" s="1">
        <v>43859</v>
      </c>
      <c r="E5153" s="1">
        <v>44356</v>
      </c>
      <c r="F5153" t="s">
        <v>26</v>
      </c>
      <c r="I5153">
        <v>100</v>
      </c>
      <c r="J5153">
        <v>0</v>
      </c>
      <c r="K5153">
        <v>0</v>
      </c>
      <c r="L5153">
        <v>714</v>
      </c>
      <c r="M5153">
        <v>714</v>
      </c>
      <c r="N5153" t="s">
        <v>20</v>
      </c>
      <c r="O5153" t="s">
        <v>31142</v>
      </c>
      <c r="P5153" t="s">
        <v>44</v>
      </c>
      <c r="Q5153" t="s">
        <v>34233</v>
      </c>
      <c r="R5153" t="s">
        <v>34233</v>
      </c>
      <c r="S5153" t="s">
        <v>34233</v>
      </c>
      <c r="T5153" t="s">
        <v>34233</v>
      </c>
      <c r="AD5153" t="str">
        <f t="shared" si="786"/>
        <v/>
      </c>
      <c r="AE5153" t="str">
        <f t="shared" si="785"/>
        <v/>
      </c>
      <c r="AF5153" t="str">
        <f t="shared" si="784"/>
        <v/>
      </c>
      <c r="AG5153" t="str">
        <f t="shared" si="788"/>
        <v/>
      </c>
      <c r="AH5153" t="str">
        <f t="shared" si="782"/>
        <v/>
      </c>
      <c r="AI5153">
        <v>0.14499999999999999</v>
      </c>
      <c r="AJ5153" t="str">
        <f t="shared" si="787"/>
        <v/>
      </c>
      <c r="AK5153" t="str">
        <f t="shared" si="783"/>
        <v/>
      </c>
      <c r="AL5153" t="str">
        <f t="shared" si="781"/>
        <v/>
      </c>
    </row>
    <row r="5154" spans="1:38" x14ac:dyDescent="0.2">
      <c r="A5154" t="s">
        <v>19775</v>
      </c>
      <c r="B5154" t="s">
        <v>237</v>
      </c>
      <c r="C5154" t="s">
        <v>19776</v>
      </c>
      <c r="D5154" s="1">
        <v>38658</v>
      </c>
      <c r="E5154" s="1">
        <v>43951</v>
      </c>
      <c r="F5154" t="s">
        <v>39</v>
      </c>
      <c r="I5154">
        <v>100</v>
      </c>
      <c r="J5154">
        <v>0</v>
      </c>
      <c r="K5154">
        <v>0</v>
      </c>
      <c r="L5154">
        <v>69000</v>
      </c>
      <c r="M5154">
        <v>69033</v>
      </c>
      <c r="N5154" t="s">
        <v>401</v>
      </c>
      <c r="O5154" t="s">
        <v>19777</v>
      </c>
      <c r="P5154" t="s">
        <v>28</v>
      </c>
      <c r="Q5154" t="s">
        <v>34233</v>
      </c>
      <c r="R5154" t="s">
        <v>34233</v>
      </c>
      <c r="S5154" t="s">
        <v>33942</v>
      </c>
      <c r="T5154" t="s">
        <v>34233</v>
      </c>
      <c r="AD5154" t="str">
        <f t="shared" si="786"/>
        <v/>
      </c>
      <c r="AE5154" t="str">
        <f t="shared" si="785"/>
        <v/>
      </c>
      <c r="AF5154" t="str">
        <f t="shared" si="784"/>
        <v/>
      </c>
      <c r="AG5154" t="str">
        <f t="shared" si="788"/>
        <v/>
      </c>
      <c r="AH5154" t="str">
        <f t="shared" si="782"/>
        <v/>
      </c>
      <c r="AI5154">
        <v>0.14499999999999999</v>
      </c>
      <c r="AJ5154" t="str">
        <f t="shared" si="787"/>
        <v/>
      </c>
      <c r="AK5154" t="str">
        <f t="shared" si="783"/>
        <v/>
      </c>
      <c r="AL5154" t="str">
        <f t="shared" si="781"/>
        <v/>
      </c>
    </row>
    <row r="5155" spans="1:38" x14ac:dyDescent="0.2">
      <c r="A5155" t="s">
        <v>30619</v>
      </c>
      <c r="B5155" t="s">
        <v>237</v>
      </c>
      <c r="C5155" t="s">
        <v>30620</v>
      </c>
      <c r="D5155" s="1">
        <v>43859</v>
      </c>
      <c r="E5155" s="1">
        <v>43951</v>
      </c>
      <c r="F5155" t="s">
        <v>26</v>
      </c>
      <c r="I5155">
        <v>100</v>
      </c>
      <c r="J5155">
        <v>0</v>
      </c>
      <c r="K5155">
        <v>0</v>
      </c>
      <c r="L5155">
        <v>8993</v>
      </c>
      <c r="M5155">
        <v>8993</v>
      </c>
      <c r="N5155" t="s">
        <v>20</v>
      </c>
      <c r="O5155" t="s">
        <v>30621</v>
      </c>
      <c r="P5155" t="s">
        <v>44</v>
      </c>
      <c r="Q5155" t="s">
        <v>34233</v>
      </c>
      <c r="R5155" t="s">
        <v>34233</v>
      </c>
      <c r="S5155" t="s">
        <v>34233</v>
      </c>
      <c r="T5155" t="s">
        <v>34233</v>
      </c>
      <c r="AD5155" t="str">
        <f t="shared" si="786"/>
        <v/>
      </c>
      <c r="AE5155" t="str">
        <f t="shared" si="785"/>
        <v/>
      </c>
      <c r="AF5155" t="str">
        <f t="shared" si="784"/>
        <v/>
      </c>
      <c r="AG5155" t="str">
        <f t="shared" si="788"/>
        <v/>
      </c>
      <c r="AH5155" t="str">
        <f t="shared" si="782"/>
        <v/>
      </c>
      <c r="AI5155">
        <v>0.14499999999999999</v>
      </c>
      <c r="AJ5155" t="str">
        <f t="shared" si="787"/>
        <v/>
      </c>
      <c r="AK5155" t="str">
        <f t="shared" si="783"/>
        <v/>
      </c>
      <c r="AL5155" t="str">
        <f t="shared" si="781"/>
        <v/>
      </c>
    </row>
    <row r="5156" spans="1:38" x14ac:dyDescent="0.2">
      <c r="A5156" t="s">
        <v>10336</v>
      </c>
      <c r="B5156" t="s">
        <v>237</v>
      </c>
      <c r="C5156" t="s">
        <v>10337</v>
      </c>
      <c r="D5156" s="1">
        <v>36410</v>
      </c>
      <c r="E5156" s="1">
        <v>43951</v>
      </c>
      <c r="F5156" t="s">
        <v>19</v>
      </c>
      <c r="I5156">
        <v>100</v>
      </c>
      <c r="J5156">
        <v>0</v>
      </c>
      <c r="K5156">
        <v>0</v>
      </c>
      <c r="L5156">
        <v>1840</v>
      </c>
      <c r="M5156">
        <v>1840</v>
      </c>
      <c r="N5156" t="s">
        <v>20</v>
      </c>
      <c r="O5156" t="s">
        <v>10338</v>
      </c>
      <c r="P5156" t="s">
        <v>28</v>
      </c>
      <c r="Q5156" t="s">
        <v>34233</v>
      </c>
      <c r="R5156" t="s">
        <v>34233</v>
      </c>
      <c r="S5156" t="s">
        <v>32628</v>
      </c>
      <c r="T5156" t="s">
        <v>34349</v>
      </c>
      <c r="U5156" t="s">
        <v>32794</v>
      </c>
      <c r="V5156" t="s">
        <v>33136</v>
      </c>
      <c r="W5156">
        <v>360</v>
      </c>
      <c r="X5156">
        <v>2</v>
      </c>
      <c r="Y5156" t="s">
        <v>32654</v>
      </c>
      <c r="AA5156">
        <v>8.5</v>
      </c>
      <c r="AB5156">
        <v>20</v>
      </c>
      <c r="AC5156">
        <v>1</v>
      </c>
      <c r="AD5156" t="str">
        <f t="shared" si="786"/>
        <v/>
      </c>
      <c r="AE5156" t="str">
        <f t="shared" si="785"/>
        <v/>
      </c>
      <c r="AF5156" t="str">
        <f t="shared" si="784"/>
        <v/>
      </c>
      <c r="AG5156">
        <f t="shared" si="788"/>
        <v>1</v>
      </c>
      <c r="AH5156">
        <f t="shared" si="782"/>
        <v>2.8</v>
      </c>
      <c r="AI5156">
        <v>0.14499999999999999</v>
      </c>
      <c r="AJ5156">
        <f t="shared" si="787"/>
        <v>0.40599999999999997</v>
      </c>
      <c r="AK5156" t="str">
        <f t="shared" si="783"/>
        <v/>
      </c>
      <c r="AL5156" t="str">
        <f t="shared" si="781"/>
        <v/>
      </c>
    </row>
    <row r="5157" spans="1:38" x14ac:dyDescent="0.2">
      <c r="A5157" t="s">
        <v>10419</v>
      </c>
      <c r="B5157" t="s">
        <v>237</v>
      </c>
      <c r="C5157" t="s">
        <v>10420</v>
      </c>
      <c r="D5157" s="1">
        <v>36410</v>
      </c>
      <c r="E5157" s="1">
        <v>43889</v>
      </c>
      <c r="F5157" t="s">
        <v>19</v>
      </c>
      <c r="I5157">
        <v>100</v>
      </c>
      <c r="J5157">
        <v>0</v>
      </c>
      <c r="K5157">
        <v>0</v>
      </c>
      <c r="L5157">
        <v>940</v>
      </c>
      <c r="M5157">
        <v>940</v>
      </c>
      <c r="N5157" t="s">
        <v>20</v>
      </c>
      <c r="O5157" t="s">
        <v>10421</v>
      </c>
      <c r="P5157" t="s">
        <v>28</v>
      </c>
      <c r="Q5157" t="s">
        <v>34233</v>
      </c>
      <c r="R5157" t="s">
        <v>34233</v>
      </c>
      <c r="S5157" t="s">
        <v>32628</v>
      </c>
      <c r="T5157" t="s">
        <v>34365</v>
      </c>
      <c r="U5157" t="s">
        <v>33071</v>
      </c>
      <c r="V5157" t="s">
        <v>32696</v>
      </c>
      <c r="W5157">
        <v>188</v>
      </c>
      <c r="Y5157">
        <v>1</v>
      </c>
      <c r="AA5157">
        <v>7.5</v>
      </c>
      <c r="AC5157">
        <v>1</v>
      </c>
      <c r="AD5157" t="str">
        <f t="shared" si="786"/>
        <v/>
      </c>
      <c r="AE5157" t="str">
        <f t="shared" si="785"/>
        <v/>
      </c>
      <c r="AF5157" t="str">
        <f t="shared" si="784"/>
        <v/>
      </c>
      <c r="AG5157">
        <f t="shared" si="788"/>
        <v>1</v>
      </c>
      <c r="AH5157">
        <f t="shared" si="782"/>
        <v>2.8</v>
      </c>
      <c r="AI5157">
        <v>0.14499999999999999</v>
      </c>
      <c r="AJ5157">
        <f t="shared" si="787"/>
        <v>0.40599999999999997</v>
      </c>
      <c r="AK5157" t="str">
        <f t="shared" si="783"/>
        <v/>
      </c>
      <c r="AL5157" t="str">
        <f t="shared" si="781"/>
        <v/>
      </c>
    </row>
    <row r="5158" spans="1:38" x14ac:dyDescent="0.2">
      <c r="A5158" t="s">
        <v>10488</v>
      </c>
      <c r="B5158" t="s">
        <v>237</v>
      </c>
      <c r="C5158" t="s">
        <v>10489</v>
      </c>
      <c r="D5158" s="1">
        <v>36410</v>
      </c>
      <c r="E5158" s="1">
        <v>43889</v>
      </c>
      <c r="F5158" t="s">
        <v>19</v>
      </c>
      <c r="I5158">
        <v>100</v>
      </c>
      <c r="J5158">
        <v>0</v>
      </c>
      <c r="K5158">
        <v>0</v>
      </c>
      <c r="L5158">
        <v>948</v>
      </c>
      <c r="M5158">
        <v>948</v>
      </c>
      <c r="N5158" t="s">
        <v>20</v>
      </c>
      <c r="O5158" t="s">
        <v>10490</v>
      </c>
      <c r="P5158" t="s">
        <v>28</v>
      </c>
      <c r="Q5158" t="s">
        <v>34233</v>
      </c>
      <c r="R5158" t="s">
        <v>34233</v>
      </c>
      <c r="S5158" t="s">
        <v>33797</v>
      </c>
      <c r="T5158" t="s">
        <v>34365</v>
      </c>
      <c r="AD5158" t="str">
        <f t="shared" si="786"/>
        <v/>
      </c>
      <c r="AE5158" t="str">
        <f t="shared" si="785"/>
        <v/>
      </c>
      <c r="AF5158" t="str">
        <f t="shared" si="784"/>
        <v/>
      </c>
      <c r="AG5158" s="17">
        <v>1</v>
      </c>
      <c r="AH5158">
        <f t="shared" si="782"/>
        <v>2.8</v>
      </c>
      <c r="AI5158">
        <v>0.14499999999999999</v>
      </c>
      <c r="AJ5158">
        <f t="shared" si="787"/>
        <v>0.40599999999999997</v>
      </c>
      <c r="AK5158" t="str">
        <f t="shared" si="783"/>
        <v/>
      </c>
      <c r="AL5158" t="str">
        <f t="shared" si="781"/>
        <v/>
      </c>
    </row>
    <row r="5159" spans="1:38" x14ac:dyDescent="0.2">
      <c r="A5159" t="s">
        <v>10491</v>
      </c>
      <c r="B5159" t="s">
        <v>237</v>
      </c>
      <c r="C5159" t="s">
        <v>10492</v>
      </c>
      <c r="D5159" s="1">
        <v>36410</v>
      </c>
      <c r="E5159" s="1">
        <v>43889</v>
      </c>
      <c r="F5159" t="s">
        <v>19</v>
      </c>
      <c r="I5159">
        <v>100</v>
      </c>
      <c r="J5159">
        <v>0</v>
      </c>
      <c r="K5159">
        <v>0</v>
      </c>
      <c r="L5159">
        <v>1140</v>
      </c>
      <c r="M5159">
        <v>1140</v>
      </c>
      <c r="N5159" t="s">
        <v>20</v>
      </c>
      <c r="O5159" t="s">
        <v>10493</v>
      </c>
      <c r="P5159" t="s">
        <v>28</v>
      </c>
      <c r="Q5159" t="s">
        <v>34233</v>
      </c>
      <c r="R5159" t="s">
        <v>34233</v>
      </c>
      <c r="S5159" t="s">
        <v>32628</v>
      </c>
      <c r="T5159" t="s">
        <v>34365</v>
      </c>
      <c r="AD5159" t="str">
        <f t="shared" si="786"/>
        <v/>
      </c>
      <c r="AE5159" t="str">
        <f t="shared" si="785"/>
        <v/>
      </c>
      <c r="AF5159" t="str">
        <f t="shared" si="784"/>
        <v/>
      </c>
      <c r="AG5159" s="17">
        <v>1</v>
      </c>
      <c r="AH5159">
        <f t="shared" si="782"/>
        <v>2.8</v>
      </c>
      <c r="AI5159">
        <v>0.14499999999999999</v>
      </c>
      <c r="AJ5159">
        <f t="shared" si="787"/>
        <v>0.40599999999999997</v>
      </c>
      <c r="AK5159" t="str">
        <f t="shared" si="783"/>
        <v/>
      </c>
      <c r="AL5159" t="str">
        <f t="shared" si="781"/>
        <v/>
      </c>
    </row>
    <row r="5160" spans="1:38" x14ac:dyDescent="0.2">
      <c r="A5160" t="s">
        <v>10494</v>
      </c>
      <c r="B5160" t="s">
        <v>237</v>
      </c>
      <c r="C5160" t="s">
        <v>10495</v>
      </c>
      <c r="D5160" s="1">
        <v>36410</v>
      </c>
      <c r="E5160" s="1">
        <v>43889</v>
      </c>
      <c r="F5160" t="s">
        <v>19</v>
      </c>
      <c r="I5160">
        <v>100</v>
      </c>
      <c r="J5160">
        <v>0</v>
      </c>
      <c r="K5160">
        <v>0</v>
      </c>
      <c r="L5160">
        <v>1175</v>
      </c>
      <c r="M5160">
        <v>1175</v>
      </c>
      <c r="N5160" t="s">
        <v>20</v>
      </c>
      <c r="O5160" t="s">
        <v>10496</v>
      </c>
      <c r="P5160" t="s">
        <v>28</v>
      </c>
      <c r="Q5160" t="s">
        <v>34233</v>
      </c>
      <c r="R5160" t="s">
        <v>34233</v>
      </c>
      <c r="S5160" t="s">
        <v>32628</v>
      </c>
      <c r="T5160" t="s">
        <v>34365</v>
      </c>
      <c r="AD5160" t="str">
        <f t="shared" si="786"/>
        <v/>
      </c>
      <c r="AE5160" t="str">
        <f t="shared" si="785"/>
        <v/>
      </c>
      <c r="AF5160" t="str">
        <f t="shared" si="784"/>
        <v/>
      </c>
      <c r="AG5160" s="17">
        <v>1</v>
      </c>
      <c r="AH5160">
        <f t="shared" si="782"/>
        <v>2.8</v>
      </c>
      <c r="AI5160">
        <v>0.14499999999999999</v>
      </c>
      <c r="AJ5160">
        <f t="shared" si="787"/>
        <v>0.40599999999999997</v>
      </c>
      <c r="AK5160" t="str">
        <f t="shared" si="783"/>
        <v/>
      </c>
      <c r="AL5160" t="str">
        <f t="shared" si="781"/>
        <v/>
      </c>
    </row>
    <row r="5161" spans="1:38" x14ac:dyDescent="0.2">
      <c r="A5161" t="s">
        <v>10497</v>
      </c>
      <c r="B5161" t="s">
        <v>237</v>
      </c>
      <c r="C5161" t="s">
        <v>10498</v>
      </c>
      <c r="D5161" s="1">
        <v>36410</v>
      </c>
      <c r="E5161" s="1">
        <v>43889</v>
      </c>
      <c r="F5161" t="s">
        <v>19</v>
      </c>
      <c r="I5161">
        <v>100</v>
      </c>
      <c r="J5161">
        <v>0</v>
      </c>
      <c r="K5161">
        <v>0</v>
      </c>
      <c r="L5161">
        <v>1164</v>
      </c>
      <c r="M5161">
        <v>1164</v>
      </c>
      <c r="N5161" t="s">
        <v>20</v>
      </c>
      <c r="O5161" t="s">
        <v>10499</v>
      </c>
      <c r="P5161" t="s">
        <v>28</v>
      </c>
      <c r="Q5161" t="s">
        <v>32794</v>
      </c>
      <c r="R5161" t="s">
        <v>33782</v>
      </c>
      <c r="S5161" t="s">
        <v>32628</v>
      </c>
      <c r="T5161" t="s">
        <v>34365</v>
      </c>
      <c r="AD5161" t="str">
        <f t="shared" si="786"/>
        <v/>
      </c>
      <c r="AE5161" t="str">
        <f t="shared" si="785"/>
        <v/>
      </c>
      <c r="AF5161" t="str">
        <f t="shared" si="784"/>
        <v/>
      </c>
      <c r="AG5161" s="17">
        <v>1</v>
      </c>
      <c r="AH5161">
        <f t="shared" si="782"/>
        <v>2.8</v>
      </c>
      <c r="AI5161">
        <v>0.14499999999999999</v>
      </c>
      <c r="AJ5161">
        <f t="shared" si="787"/>
        <v>0.40599999999999997</v>
      </c>
      <c r="AK5161" t="str">
        <f t="shared" si="783"/>
        <v/>
      </c>
      <c r="AL5161" t="str">
        <f t="shared" si="781"/>
        <v/>
      </c>
    </row>
    <row r="5162" spans="1:38" x14ac:dyDescent="0.2">
      <c r="A5162" t="s">
        <v>10523</v>
      </c>
      <c r="B5162" t="s">
        <v>237</v>
      </c>
      <c r="C5162" t="s">
        <v>10524</v>
      </c>
      <c r="D5162" s="1">
        <v>36410</v>
      </c>
      <c r="E5162" s="1">
        <v>43889</v>
      </c>
      <c r="F5162" t="s">
        <v>19</v>
      </c>
      <c r="I5162">
        <v>100</v>
      </c>
      <c r="J5162">
        <v>0</v>
      </c>
      <c r="K5162">
        <v>0</v>
      </c>
      <c r="L5162">
        <v>1214</v>
      </c>
      <c r="M5162">
        <v>1214</v>
      </c>
      <c r="N5162" t="s">
        <v>20</v>
      </c>
      <c r="O5162" t="s">
        <v>10525</v>
      </c>
      <c r="P5162" t="s">
        <v>28</v>
      </c>
      <c r="Q5162" t="s">
        <v>34233</v>
      </c>
      <c r="R5162" t="s">
        <v>34233</v>
      </c>
      <c r="S5162" t="s">
        <v>33800</v>
      </c>
      <c r="T5162" t="s">
        <v>34365</v>
      </c>
      <c r="AD5162" t="str">
        <f t="shared" si="786"/>
        <v/>
      </c>
      <c r="AE5162" t="str">
        <f t="shared" si="785"/>
        <v/>
      </c>
      <c r="AF5162" t="str">
        <f t="shared" si="784"/>
        <v/>
      </c>
      <c r="AG5162" s="17">
        <v>1</v>
      </c>
      <c r="AH5162">
        <f t="shared" si="782"/>
        <v>2.8</v>
      </c>
      <c r="AI5162">
        <v>0.14499999999999999</v>
      </c>
      <c r="AJ5162">
        <f t="shared" si="787"/>
        <v>0.40599999999999997</v>
      </c>
      <c r="AK5162" t="str">
        <f t="shared" si="783"/>
        <v/>
      </c>
      <c r="AL5162" t="str">
        <f t="shared" si="781"/>
        <v/>
      </c>
    </row>
    <row r="5163" spans="1:38" x14ac:dyDescent="0.2">
      <c r="A5163" t="s">
        <v>10526</v>
      </c>
      <c r="B5163" t="s">
        <v>237</v>
      </c>
      <c r="C5163" t="s">
        <v>10527</v>
      </c>
      <c r="D5163" s="1">
        <v>36410</v>
      </c>
      <c r="E5163" s="1">
        <v>43951</v>
      </c>
      <c r="F5163" t="s">
        <v>19</v>
      </c>
      <c r="I5163">
        <v>100</v>
      </c>
      <c r="J5163">
        <v>0</v>
      </c>
      <c r="K5163">
        <v>0</v>
      </c>
      <c r="L5163">
        <v>2107</v>
      </c>
      <c r="M5163">
        <v>2107</v>
      </c>
      <c r="N5163" t="s">
        <v>20</v>
      </c>
      <c r="O5163" t="s">
        <v>10528</v>
      </c>
      <c r="P5163" t="s">
        <v>28</v>
      </c>
      <c r="Q5163" t="s">
        <v>34233</v>
      </c>
      <c r="R5163" t="s">
        <v>34233</v>
      </c>
      <c r="S5163" t="s">
        <v>33820</v>
      </c>
      <c r="T5163" t="s">
        <v>34365</v>
      </c>
      <c r="U5163" t="s">
        <v>32634</v>
      </c>
      <c r="V5163" t="s">
        <v>34987</v>
      </c>
      <c r="W5163">
        <v>270</v>
      </c>
      <c r="X5163">
        <v>2</v>
      </c>
      <c r="Y5163" t="s">
        <v>32661</v>
      </c>
      <c r="AA5163">
        <v>8.5</v>
      </c>
      <c r="AB5163">
        <v>13</v>
      </c>
      <c r="AC5163">
        <v>1</v>
      </c>
      <c r="AD5163" t="str">
        <f t="shared" si="786"/>
        <v/>
      </c>
      <c r="AE5163" t="str">
        <f t="shared" si="785"/>
        <v/>
      </c>
      <c r="AF5163" t="str">
        <f t="shared" si="784"/>
        <v/>
      </c>
      <c r="AG5163">
        <f>IF((S5163&lt;&gt;"tühi")*(AC5163&lt;&gt;""),AC5163,"")</f>
        <v>1</v>
      </c>
      <c r="AH5163">
        <f t="shared" si="782"/>
        <v>2.8</v>
      </c>
      <c r="AI5163">
        <v>0.14499999999999999</v>
      </c>
      <c r="AJ5163">
        <f t="shared" si="787"/>
        <v>0.40599999999999997</v>
      </c>
      <c r="AK5163" t="str">
        <f t="shared" si="783"/>
        <v/>
      </c>
      <c r="AL5163" t="str">
        <f t="shared" ref="AL5163:AL5226" si="789">IF(COUNTBLANK(AK5163),"",AK5163*AI5163)</f>
        <v/>
      </c>
    </row>
    <row r="5164" spans="1:38" x14ac:dyDescent="0.2">
      <c r="A5164" t="s">
        <v>10410</v>
      </c>
      <c r="B5164" t="s">
        <v>237</v>
      </c>
      <c r="C5164" t="s">
        <v>10411</v>
      </c>
      <c r="D5164" s="1">
        <v>36410</v>
      </c>
      <c r="E5164" s="1">
        <v>43889</v>
      </c>
      <c r="F5164" t="s">
        <v>19</v>
      </c>
      <c r="I5164">
        <v>100</v>
      </c>
      <c r="J5164">
        <v>0</v>
      </c>
      <c r="K5164">
        <v>0</v>
      </c>
      <c r="L5164">
        <v>1326</v>
      </c>
      <c r="M5164">
        <v>1326</v>
      </c>
      <c r="N5164" t="s">
        <v>20</v>
      </c>
      <c r="O5164" t="s">
        <v>10412</v>
      </c>
      <c r="P5164" t="s">
        <v>28</v>
      </c>
      <c r="Q5164" t="s">
        <v>34233</v>
      </c>
      <c r="R5164" t="s">
        <v>34233</v>
      </c>
      <c r="S5164" t="s">
        <v>32628</v>
      </c>
      <c r="T5164" t="s">
        <v>34365</v>
      </c>
      <c r="U5164" t="s">
        <v>33071</v>
      </c>
      <c r="V5164" t="s">
        <v>32696</v>
      </c>
      <c r="W5164">
        <v>150</v>
      </c>
      <c r="Y5164">
        <v>1</v>
      </c>
      <c r="AA5164">
        <v>7.5</v>
      </c>
      <c r="AC5164">
        <v>1</v>
      </c>
      <c r="AD5164" t="str">
        <f t="shared" si="786"/>
        <v/>
      </c>
      <c r="AE5164" t="str">
        <f t="shared" si="785"/>
        <v/>
      </c>
      <c r="AF5164" t="str">
        <f t="shared" si="784"/>
        <v/>
      </c>
      <c r="AG5164">
        <f>IF((S5164&lt;&gt;"tühi")*(AC5164&lt;&gt;""),AC5164,"")</f>
        <v>1</v>
      </c>
      <c r="AH5164">
        <f t="shared" si="782"/>
        <v>2.8</v>
      </c>
      <c r="AI5164">
        <v>0.14499999999999999</v>
      </c>
      <c r="AJ5164">
        <f t="shared" si="787"/>
        <v>0.40599999999999997</v>
      </c>
      <c r="AK5164" t="str">
        <f t="shared" si="783"/>
        <v/>
      </c>
      <c r="AL5164" t="str">
        <f t="shared" si="789"/>
        <v/>
      </c>
    </row>
    <row r="5165" spans="1:38" x14ac:dyDescent="0.2">
      <c r="A5165" t="s">
        <v>20791</v>
      </c>
      <c r="B5165" t="s">
        <v>237</v>
      </c>
      <c r="C5165" t="s">
        <v>20792</v>
      </c>
      <c r="D5165" s="1">
        <v>38516</v>
      </c>
      <c r="E5165" s="1">
        <v>43456</v>
      </c>
      <c r="F5165" t="s">
        <v>19</v>
      </c>
      <c r="I5165">
        <v>100</v>
      </c>
      <c r="J5165">
        <v>0</v>
      </c>
      <c r="K5165">
        <v>0</v>
      </c>
      <c r="L5165">
        <v>933</v>
      </c>
      <c r="M5165">
        <v>933</v>
      </c>
      <c r="N5165" t="s">
        <v>20</v>
      </c>
      <c r="O5165" t="s">
        <v>20793</v>
      </c>
      <c r="P5165" t="s">
        <v>28</v>
      </c>
      <c r="Q5165" t="s">
        <v>34233</v>
      </c>
      <c r="R5165" t="s">
        <v>34233</v>
      </c>
      <c r="S5165" t="s">
        <v>32628</v>
      </c>
      <c r="T5165" t="s">
        <v>34365</v>
      </c>
      <c r="AD5165" t="str">
        <f t="shared" si="786"/>
        <v/>
      </c>
      <c r="AE5165" t="str">
        <f t="shared" si="785"/>
        <v/>
      </c>
      <c r="AF5165" t="str">
        <f t="shared" si="784"/>
        <v/>
      </c>
      <c r="AG5165" s="17">
        <v>1</v>
      </c>
      <c r="AH5165">
        <f t="shared" si="782"/>
        <v>2.8</v>
      </c>
      <c r="AI5165">
        <v>0.14499999999999999</v>
      </c>
      <c r="AJ5165">
        <f t="shared" si="787"/>
        <v>0.40599999999999997</v>
      </c>
      <c r="AK5165" t="str">
        <f t="shared" si="783"/>
        <v/>
      </c>
      <c r="AL5165" t="str">
        <f t="shared" si="789"/>
        <v/>
      </c>
    </row>
    <row r="5166" spans="1:38" x14ac:dyDescent="0.2">
      <c r="A5166" t="s">
        <v>10413</v>
      </c>
      <c r="B5166" t="s">
        <v>237</v>
      </c>
      <c r="C5166" t="s">
        <v>10414</v>
      </c>
      <c r="D5166" s="1">
        <v>36410</v>
      </c>
      <c r="E5166" s="1">
        <v>43873</v>
      </c>
      <c r="F5166" t="s">
        <v>19</v>
      </c>
      <c r="I5166">
        <v>100</v>
      </c>
      <c r="J5166">
        <v>0</v>
      </c>
      <c r="K5166">
        <v>0</v>
      </c>
      <c r="L5166">
        <v>1371</v>
      </c>
      <c r="M5166">
        <v>1371</v>
      </c>
      <c r="N5166" t="s">
        <v>20</v>
      </c>
      <c r="O5166" t="s">
        <v>10415</v>
      </c>
      <c r="P5166" t="s">
        <v>28</v>
      </c>
      <c r="Q5166" t="s">
        <v>34233</v>
      </c>
      <c r="R5166" t="s">
        <v>34233</v>
      </c>
      <c r="S5166" t="s">
        <v>33797</v>
      </c>
      <c r="T5166" t="s">
        <v>34365</v>
      </c>
      <c r="AD5166" t="str">
        <f t="shared" si="786"/>
        <v/>
      </c>
      <c r="AE5166" t="str">
        <f t="shared" si="785"/>
        <v/>
      </c>
      <c r="AF5166" t="str">
        <f t="shared" si="784"/>
        <v/>
      </c>
      <c r="AG5166" s="17">
        <v>1</v>
      </c>
      <c r="AH5166">
        <f t="shared" si="782"/>
        <v>2.8</v>
      </c>
      <c r="AI5166">
        <v>0.14499999999999999</v>
      </c>
      <c r="AJ5166">
        <f t="shared" si="787"/>
        <v>0.40599999999999997</v>
      </c>
      <c r="AK5166" t="str">
        <f t="shared" si="783"/>
        <v/>
      </c>
      <c r="AL5166" t="str">
        <f t="shared" si="789"/>
        <v/>
      </c>
    </row>
    <row r="5167" spans="1:38" x14ac:dyDescent="0.2">
      <c r="A5167" t="s">
        <v>10416</v>
      </c>
      <c r="B5167" t="s">
        <v>237</v>
      </c>
      <c r="C5167" t="s">
        <v>10417</v>
      </c>
      <c r="D5167" s="1">
        <v>36410</v>
      </c>
      <c r="E5167" s="1">
        <v>44102</v>
      </c>
      <c r="F5167" t="s">
        <v>19</v>
      </c>
      <c r="I5167">
        <v>100</v>
      </c>
      <c r="J5167">
        <v>0</v>
      </c>
      <c r="K5167">
        <v>0</v>
      </c>
      <c r="L5167">
        <v>1426</v>
      </c>
      <c r="M5167">
        <v>1426</v>
      </c>
      <c r="N5167" t="s">
        <v>20</v>
      </c>
      <c r="O5167" t="s">
        <v>10418</v>
      </c>
      <c r="P5167" t="s">
        <v>28</v>
      </c>
      <c r="Q5167" t="s">
        <v>34233</v>
      </c>
      <c r="R5167" t="s">
        <v>34233</v>
      </c>
      <c r="S5167" t="s">
        <v>33797</v>
      </c>
      <c r="T5167" t="s">
        <v>34365</v>
      </c>
      <c r="U5167" t="s">
        <v>33071</v>
      </c>
      <c r="V5167" t="s">
        <v>32696</v>
      </c>
      <c r="W5167">
        <v>285</v>
      </c>
      <c r="Y5167">
        <v>1</v>
      </c>
      <c r="AA5167">
        <v>7.5</v>
      </c>
      <c r="AC5167">
        <v>1</v>
      </c>
      <c r="AD5167" t="str">
        <f t="shared" si="786"/>
        <v/>
      </c>
      <c r="AE5167" t="str">
        <f t="shared" si="785"/>
        <v/>
      </c>
      <c r="AF5167" t="str">
        <f t="shared" si="784"/>
        <v/>
      </c>
      <c r="AG5167">
        <f t="shared" ref="AG5167:AG5198" si="790">IF((S5167&lt;&gt;"tühi")*(AC5167&lt;&gt;""),AC5167,"")</f>
        <v>1</v>
      </c>
      <c r="AH5167">
        <f t="shared" si="782"/>
        <v>2.8</v>
      </c>
      <c r="AI5167">
        <v>0.14499999999999999</v>
      </c>
      <c r="AJ5167">
        <f t="shared" si="787"/>
        <v>0.40599999999999997</v>
      </c>
      <c r="AK5167" t="str">
        <f t="shared" si="783"/>
        <v/>
      </c>
      <c r="AL5167" t="str">
        <f t="shared" si="789"/>
        <v/>
      </c>
    </row>
    <row r="5168" spans="1:38" x14ac:dyDescent="0.2">
      <c r="A5168" t="s">
        <v>15923</v>
      </c>
      <c r="B5168" t="s">
        <v>237</v>
      </c>
      <c r="C5168" t="s">
        <v>15924</v>
      </c>
      <c r="D5168" s="1">
        <v>37498</v>
      </c>
      <c r="E5168" s="1">
        <v>43456</v>
      </c>
      <c r="F5168" t="s">
        <v>19</v>
      </c>
      <c r="I5168">
        <v>100</v>
      </c>
      <c r="J5168">
        <v>0</v>
      </c>
      <c r="K5168">
        <v>0</v>
      </c>
      <c r="L5168">
        <v>1000</v>
      </c>
      <c r="M5168">
        <v>1000</v>
      </c>
      <c r="N5168" t="s">
        <v>20</v>
      </c>
      <c r="O5168" t="s">
        <v>15925</v>
      </c>
      <c r="P5168" t="s">
        <v>28</v>
      </c>
      <c r="Q5168" t="s">
        <v>34233</v>
      </c>
      <c r="R5168" t="s">
        <v>34233</v>
      </c>
      <c r="S5168" t="s">
        <v>32628</v>
      </c>
      <c r="T5168" t="s">
        <v>34354</v>
      </c>
      <c r="U5168" t="s">
        <v>32794</v>
      </c>
      <c r="V5168" t="s">
        <v>33137</v>
      </c>
      <c r="W5168">
        <v>250</v>
      </c>
      <c r="X5168">
        <v>2</v>
      </c>
      <c r="Y5168">
        <v>1</v>
      </c>
      <c r="AA5168">
        <v>8.5</v>
      </c>
      <c r="AC5168">
        <v>1</v>
      </c>
      <c r="AD5168" t="str">
        <f t="shared" si="786"/>
        <v/>
      </c>
      <c r="AE5168" t="str">
        <f t="shared" si="785"/>
        <v/>
      </c>
      <c r="AF5168" t="str">
        <f t="shared" si="784"/>
        <v/>
      </c>
      <c r="AG5168">
        <f t="shared" si="790"/>
        <v>1</v>
      </c>
      <c r="AH5168">
        <f t="shared" ref="AH5168:AH5231" si="791">IF(AG5168="","",AG5168*2.8)</f>
        <v>2.8</v>
      </c>
      <c r="AI5168">
        <v>0.14499999999999999</v>
      </c>
      <c r="AJ5168">
        <f t="shared" si="787"/>
        <v>0.40599999999999997</v>
      </c>
      <c r="AK5168" t="str">
        <f t="shared" ref="AK5168:AK5231" si="792">IF(AE5168="","",AE5168*2.8)</f>
        <v/>
      </c>
      <c r="AL5168" t="str">
        <f t="shared" si="789"/>
        <v/>
      </c>
    </row>
    <row r="5169" spans="1:39" x14ac:dyDescent="0.2">
      <c r="A5169" t="s">
        <v>15926</v>
      </c>
      <c r="B5169" t="s">
        <v>237</v>
      </c>
      <c r="C5169" t="s">
        <v>15927</v>
      </c>
      <c r="D5169" s="1">
        <v>37498</v>
      </c>
      <c r="E5169" s="1">
        <v>43456</v>
      </c>
      <c r="F5169" t="s">
        <v>19</v>
      </c>
      <c r="I5169">
        <v>100</v>
      </c>
      <c r="J5169">
        <v>0</v>
      </c>
      <c r="K5169">
        <v>0</v>
      </c>
      <c r="L5169">
        <v>1110</v>
      </c>
      <c r="M5169">
        <v>1110</v>
      </c>
      <c r="N5169" t="s">
        <v>20</v>
      </c>
      <c r="O5169" t="s">
        <v>15928</v>
      </c>
      <c r="P5169" t="s">
        <v>28</v>
      </c>
      <c r="Q5169" t="s">
        <v>34233</v>
      </c>
      <c r="R5169" t="s">
        <v>34233</v>
      </c>
      <c r="S5169" t="s">
        <v>32628</v>
      </c>
      <c r="T5169" t="s">
        <v>34357</v>
      </c>
      <c r="U5169" t="s">
        <v>32794</v>
      </c>
      <c r="V5169" t="s">
        <v>33137</v>
      </c>
      <c r="W5169">
        <v>250</v>
      </c>
      <c r="X5169">
        <v>2</v>
      </c>
      <c r="Y5169">
        <v>1</v>
      </c>
      <c r="AA5169">
        <v>8.5</v>
      </c>
      <c r="AC5169">
        <v>1</v>
      </c>
      <c r="AD5169" t="str">
        <f t="shared" si="786"/>
        <v/>
      </c>
      <c r="AE5169" t="str">
        <f t="shared" si="785"/>
        <v/>
      </c>
      <c r="AF5169" t="str">
        <f t="shared" si="784"/>
        <v/>
      </c>
      <c r="AG5169">
        <f t="shared" si="790"/>
        <v>1</v>
      </c>
      <c r="AH5169">
        <f t="shared" si="791"/>
        <v>2.8</v>
      </c>
      <c r="AI5169">
        <v>0.14499999999999999</v>
      </c>
      <c r="AJ5169">
        <f t="shared" si="787"/>
        <v>0.40599999999999997</v>
      </c>
      <c r="AK5169" t="str">
        <f t="shared" si="792"/>
        <v/>
      </c>
      <c r="AL5169" t="str">
        <f t="shared" si="789"/>
        <v/>
      </c>
    </row>
    <row r="5170" spans="1:39" x14ac:dyDescent="0.2">
      <c r="A5170" t="s">
        <v>14650</v>
      </c>
      <c r="B5170" t="s">
        <v>237</v>
      </c>
      <c r="C5170" t="s">
        <v>14651</v>
      </c>
      <c r="D5170" s="1">
        <v>37274</v>
      </c>
      <c r="E5170" s="1">
        <v>44546</v>
      </c>
      <c r="F5170" t="s">
        <v>474</v>
      </c>
      <c r="I5170">
        <v>100</v>
      </c>
      <c r="J5170">
        <v>0</v>
      </c>
      <c r="K5170">
        <v>0</v>
      </c>
      <c r="L5170">
        <v>9024</v>
      </c>
      <c r="M5170">
        <v>9024</v>
      </c>
      <c r="N5170" t="s">
        <v>20</v>
      </c>
      <c r="O5170" t="s">
        <v>14652</v>
      </c>
      <c r="P5170" t="s">
        <v>28</v>
      </c>
      <c r="Q5170" t="s">
        <v>34233</v>
      </c>
      <c r="R5170" t="s">
        <v>34233</v>
      </c>
      <c r="S5170" t="s">
        <v>33829</v>
      </c>
      <c r="T5170" t="s">
        <v>34548</v>
      </c>
      <c r="V5170" t="s">
        <v>34992</v>
      </c>
      <c r="W5170">
        <f>L5170*0.6</f>
        <v>5414.4</v>
      </c>
      <c r="Z5170">
        <f>W5170</f>
        <v>5414.4</v>
      </c>
      <c r="AA5170">
        <v>15</v>
      </c>
      <c r="AB5170">
        <v>60</v>
      </c>
      <c r="AD5170" t="str">
        <f t="shared" si="786"/>
        <v/>
      </c>
      <c r="AE5170" t="str">
        <f t="shared" si="785"/>
        <v/>
      </c>
      <c r="AF5170">
        <f t="shared" si="784"/>
        <v>5414.4</v>
      </c>
      <c r="AG5170" t="str">
        <f t="shared" si="790"/>
        <v/>
      </c>
      <c r="AH5170" t="str">
        <f t="shared" si="791"/>
        <v/>
      </c>
      <c r="AI5170">
        <v>0.14499999999999999</v>
      </c>
      <c r="AJ5170" t="str">
        <f t="shared" si="787"/>
        <v/>
      </c>
      <c r="AK5170" t="str">
        <f t="shared" si="792"/>
        <v/>
      </c>
      <c r="AL5170" t="str">
        <f t="shared" si="789"/>
        <v/>
      </c>
    </row>
    <row r="5171" spans="1:39" x14ac:dyDescent="0.2">
      <c r="A5171" t="s">
        <v>26108</v>
      </c>
      <c r="B5171" t="s">
        <v>237</v>
      </c>
      <c r="C5171" t="s">
        <v>26109</v>
      </c>
      <c r="D5171" s="1">
        <v>40780</v>
      </c>
      <c r="E5171" s="1">
        <v>44546</v>
      </c>
      <c r="F5171" t="s">
        <v>474</v>
      </c>
      <c r="I5171">
        <v>100</v>
      </c>
      <c r="J5171">
        <v>0</v>
      </c>
      <c r="K5171">
        <v>0</v>
      </c>
      <c r="L5171">
        <v>59737</v>
      </c>
      <c r="M5171">
        <v>59737</v>
      </c>
      <c r="N5171" t="s">
        <v>20</v>
      </c>
      <c r="O5171" t="s">
        <v>26110</v>
      </c>
      <c r="P5171" t="s">
        <v>28</v>
      </c>
      <c r="Q5171" t="s">
        <v>34233</v>
      </c>
      <c r="R5171" t="s">
        <v>34233</v>
      </c>
      <c r="S5171" t="s">
        <v>33799</v>
      </c>
      <c r="T5171" t="s">
        <v>34549</v>
      </c>
      <c r="V5171" t="s">
        <v>34988</v>
      </c>
      <c r="W5171">
        <f>L5171*0.8</f>
        <v>47789.600000000006</v>
      </c>
      <c r="Y5171">
        <v>60</v>
      </c>
      <c r="Z5171">
        <f t="shared" ref="Z5171:Z5177" si="793">W5171</f>
        <v>47789.600000000006</v>
      </c>
      <c r="AA5171">
        <v>35</v>
      </c>
      <c r="AB5171">
        <v>80</v>
      </c>
      <c r="AD5171" t="str">
        <f t="shared" si="786"/>
        <v/>
      </c>
      <c r="AE5171" t="str">
        <f t="shared" si="785"/>
        <v/>
      </c>
      <c r="AF5171">
        <f t="shared" si="784"/>
        <v>47789.600000000006</v>
      </c>
      <c r="AG5171" t="str">
        <f t="shared" si="790"/>
        <v/>
      </c>
      <c r="AH5171" t="str">
        <f t="shared" si="791"/>
        <v/>
      </c>
      <c r="AI5171">
        <v>0.14499999999999999</v>
      </c>
      <c r="AJ5171" t="str">
        <f t="shared" si="787"/>
        <v/>
      </c>
      <c r="AK5171" t="str">
        <f t="shared" si="792"/>
        <v/>
      </c>
      <c r="AL5171" t="str">
        <f t="shared" si="789"/>
        <v/>
      </c>
    </row>
    <row r="5172" spans="1:39" x14ac:dyDescent="0.2">
      <c r="A5172" t="s">
        <v>21233</v>
      </c>
      <c r="B5172" t="s">
        <v>237</v>
      </c>
      <c r="C5172" t="s">
        <v>21234</v>
      </c>
      <c r="D5172" s="1">
        <v>38520</v>
      </c>
      <c r="E5172" s="1">
        <v>43456</v>
      </c>
      <c r="F5172" t="s">
        <v>474</v>
      </c>
      <c r="I5172">
        <v>100</v>
      </c>
      <c r="J5172">
        <v>0</v>
      </c>
      <c r="K5172">
        <v>0</v>
      </c>
      <c r="L5172">
        <v>18489</v>
      </c>
      <c r="M5172">
        <v>18489</v>
      </c>
      <c r="N5172" t="s">
        <v>20</v>
      </c>
      <c r="O5172" t="s">
        <v>21235</v>
      </c>
      <c r="P5172" t="s">
        <v>28</v>
      </c>
      <c r="Q5172" t="s">
        <v>34233</v>
      </c>
      <c r="R5172" t="s">
        <v>34233</v>
      </c>
      <c r="S5172" t="s">
        <v>33942</v>
      </c>
      <c r="T5172" t="s">
        <v>34233</v>
      </c>
      <c r="V5172" t="s">
        <v>34992</v>
      </c>
      <c r="AD5172" t="str">
        <f t="shared" si="786"/>
        <v/>
      </c>
      <c r="AE5172" t="str">
        <f t="shared" si="785"/>
        <v/>
      </c>
      <c r="AF5172" t="str">
        <f t="shared" si="784"/>
        <v/>
      </c>
      <c r="AG5172" t="str">
        <f t="shared" si="790"/>
        <v/>
      </c>
      <c r="AH5172" t="str">
        <f t="shared" si="791"/>
        <v/>
      </c>
      <c r="AI5172">
        <v>0.14499999999999999</v>
      </c>
      <c r="AJ5172" t="str">
        <f t="shared" si="787"/>
        <v/>
      </c>
      <c r="AK5172" t="str">
        <f t="shared" si="792"/>
        <v/>
      </c>
      <c r="AL5172" t="str">
        <f t="shared" si="789"/>
        <v/>
      </c>
    </row>
    <row r="5173" spans="1:39" x14ac:dyDescent="0.2">
      <c r="A5173" t="s">
        <v>26134</v>
      </c>
      <c r="B5173" t="s">
        <v>237</v>
      </c>
      <c r="C5173" t="s">
        <v>26135</v>
      </c>
      <c r="D5173" s="1">
        <v>40781</v>
      </c>
      <c r="E5173" s="1">
        <v>44546</v>
      </c>
      <c r="F5173" t="s">
        <v>474</v>
      </c>
      <c r="I5173">
        <v>100</v>
      </c>
      <c r="J5173">
        <v>0</v>
      </c>
      <c r="K5173">
        <v>0</v>
      </c>
      <c r="L5173">
        <v>78999</v>
      </c>
      <c r="M5173">
        <v>78999</v>
      </c>
      <c r="N5173" t="s">
        <v>20</v>
      </c>
      <c r="O5173" t="s">
        <v>26136</v>
      </c>
      <c r="P5173" t="s">
        <v>28</v>
      </c>
      <c r="Q5173" t="s">
        <v>34233</v>
      </c>
      <c r="R5173" t="s">
        <v>34233</v>
      </c>
      <c r="S5173" t="s">
        <v>33832</v>
      </c>
      <c r="T5173" t="s">
        <v>34550</v>
      </c>
      <c r="V5173" t="s">
        <v>34988</v>
      </c>
      <c r="W5173">
        <f>L5173*0.9</f>
        <v>71099.100000000006</v>
      </c>
      <c r="Y5173">
        <v>60</v>
      </c>
      <c r="Z5173">
        <f t="shared" si="793"/>
        <v>71099.100000000006</v>
      </c>
      <c r="AA5173">
        <v>35</v>
      </c>
      <c r="AB5173">
        <v>90</v>
      </c>
      <c r="AD5173" t="str">
        <f t="shared" si="786"/>
        <v/>
      </c>
      <c r="AE5173" t="str">
        <f t="shared" si="785"/>
        <v/>
      </c>
      <c r="AF5173">
        <f t="shared" si="784"/>
        <v>71099.100000000006</v>
      </c>
      <c r="AG5173" t="str">
        <f t="shared" si="790"/>
        <v/>
      </c>
      <c r="AH5173" t="str">
        <f t="shared" si="791"/>
        <v/>
      </c>
      <c r="AI5173">
        <v>0.14499999999999999</v>
      </c>
      <c r="AJ5173" t="str">
        <f t="shared" si="787"/>
        <v/>
      </c>
      <c r="AK5173" t="str">
        <f t="shared" si="792"/>
        <v/>
      </c>
      <c r="AL5173" t="str">
        <f t="shared" si="789"/>
        <v/>
      </c>
    </row>
    <row r="5174" spans="1:39" x14ac:dyDescent="0.2">
      <c r="A5174" t="s">
        <v>26137</v>
      </c>
      <c r="B5174" t="s">
        <v>237</v>
      </c>
      <c r="C5174" t="s">
        <v>26138</v>
      </c>
      <c r="D5174" s="1">
        <v>40781</v>
      </c>
      <c r="E5174" s="1">
        <v>43456</v>
      </c>
      <c r="F5174" t="s">
        <v>474</v>
      </c>
      <c r="I5174">
        <v>100</v>
      </c>
      <c r="J5174">
        <v>0</v>
      </c>
      <c r="K5174">
        <v>0</v>
      </c>
      <c r="L5174">
        <v>628</v>
      </c>
      <c r="M5174">
        <v>628</v>
      </c>
      <c r="N5174" t="s">
        <v>20</v>
      </c>
      <c r="O5174" t="s">
        <v>26139</v>
      </c>
      <c r="P5174" t="s">
        <v>28</v>
      </c>
      <c r="Q5174" t="s">
        <v>34233</v>
      </c>
      <c r="R5174" t="s">
        <v>34233</v>
      </c>
      <c r="S5174" t="s">
        <v>32627</v>
      </c>
      <c r="T5174" t="s">
        <v>34233</v>
      </c>
      <c r="V5174" t="s">
        <v>34317</v>
      </c>
      <c r="W5174">
        <f>L5174*0.2</f>
        <v>125.60000000000001</v>
      </c>
      <c r="Y5174">
        <v>5</v>
      </c>
      <c r="Z5174">
        <f t="shared" si="793"/>
        <v>125.60000000000001</v>
      </c>
      <c r="AA5174">
        <v>35</v>
      </c>
      <c r="AB5174">
        <v>20</v>
      </c>
      <c r="AE5174" t="str">
        <f t="shared" si="785"/>
        <v/>
      </c>
      <c r="AF5174">
        <f t="shared" si="784"/>
        <v>125.60000000000001</v>
      </c>
      <c r="AG5174" t="str">
        <f t="shared" si="790"/>
        <v/>
      </c>
      <c r="AH5174" t="str">
        <f t="shared" si="791"/>
        <v/>
      </c>
      <c r="AI5174">
        <v>0.14499999999999999</v>
      </c>
      <c r="AJ5174" t="str">
        <f t="shared" si="787"/>
        <v/>
      </c>
      <c r="AK5174" t="str">
        <f t="shared" si="792"/>
        <v/>
      </c>
      <c r="AL5174" t="str">
        <f t="shared" si="789"/>
        <v/>
      </c>
      <c r="AM5174" t="s">
        <v>34318</v>
      </c>
    </row>
    <row r="5175" spans="1:39" x14ac:dyDescent="0.2">
      <c r="A5175" t="s">
        <v>26033</v>
      </c>
      <c r="B5175" t="s">
        <v>237</v>
      </c>
      <c r="C5175" t="s">
        <v>26034</v>
      </c>
      <c r="D5175" s="1">
        <v>40781</v>
      </c>
      <c r="E5175" s="1">
        <v>43456</v>
      </c>
      <c r="F5175" t="s">
        <v>474</v>
      </c>
      <c r="I5175">
        <v>100</v>
      </c>
      <c r="J5175">
        <v>0</v>
      </c>
      <c r="K5175">
        <v>0</v>
      </c>
      <c r="L5175">
        <v>6426</v>
      </c>
      <c r="M5175">
        <v>6426</v>
      </c>
      <c r="N5175" t="s">
        <v>20</v>
      </c>
      <c r="O5175" t="s">
        <v>26035</v>
      </c>
      <c r="P5175" t="s">
        <v>28</v>
      </c>
      <c r="Q5175" t="s">
        <v>34233</v>
      </c>
      <c r="R5175" t="s">
        <v>34233</v>
      </c>
      <c r="S5175" t="s">
        <v>32627</v>
      </c>
      <c r="T5175" t="s">
        <v>34233</v>
      </c>
      <c r="V5175" t="s">
        <v>34317</v>
      </c>
      <c r="W5175">
        <f>L5175*0.2</f>
        <v>1285.2</v>
      </c>
      <c r="Y5175">
        <v>20</v>
      </c>
      <c r="Z5175">
        <f t="shared" si="793"/>
        <v>1285.2</v>
      </c>
      <c r="AA5175">
        <v>35</v>
      </c>
      <c r="AB5175">
        <v>20</v>
      </c>
      <c r="AE5175" t="str">
        <f t="shared" si="785"/>
        <v/>
      </c>
      <c r="AF5175">
        <f t="shared" si="784"/>
        <v>1285.2</v>
      </c>
      <c r="AG5175" t="str">
        <f t="shared" si="790"/>
        <v/>
      </c>
      <c r="AH5175" t="str">
        <f t="shared" si="791"/>
        <v/>
      </c>
      <c r="AI5175">
        <v>0.14499999999999999</v>
      </c>
      <c r="AJ5175" t="str">
        <f t="shared" si="787"/>
        <v/>
      </c>
      <c r="AK5175" t="str">
        <f t="shared" si="792"/>
        <v/>
      </c>
      <c r="AL5175" t="str">
        <f t="shared" si="789"/>
        <v/>
      </c>
      <c r="AM5175" t="s">
        <v>34318</v>
      </c>
    </row>
    <row r="5176" spans="1:39" x14ac:dyDescent="0.2">
      <c r="A5176" t="s">
        <v>1482</v>
      </c>
      <c r="B5176" t="s">
        <v>237</v>
      </c>
      <c r="C5176" t="s">
        <v>1483</v>
      </c>
      <c r="D5176" s="1">
        <v>35577</v>
      </c>
      <c r="E5176" s="1">
        <v>43456</v>
      </c>
      <c r="F5176" t="s">
        <v>474</v>
      </c>
      <c r="I5176">
        <v>100</v>
      </c>
      <c r="J5176">
        <v>0</v>
      </c>
      <c r="K5176">
        <v>0</v>
      </c>
      <c r="L5176">
        <v>38210</v>
      </c>
      <c r="M5176">
        <v>38210</v>
      </c>
      <c r="N5176" t="s">
        <v>20</v>
      </c>
      <c r="O5176" t="s">
        <v>1484</v>
      </c>
      <c r="P5176" t="s">
        <v>28</v>
      </c>
      <c r="Q5176" t="s">
        <v>34233</v>
      </c>
      <c r="R5176" t="s">
        <v>34233</v>
      </c>
      <c r="S5176" t="s">
        <v>33831</v>
      </c>
      <c r="T5176" t="s">
        <v>34551</v>
      </c>
      <c r="U5176" t="s">
        <v>33138</v>
      </c>
      <c r="V5176" t="s">
        <v>33086</v>
      </c>
      <c r="W5176">
        <f>12000+4100</f>
        <v>16100</v>
      </c>
      <c r="Y5176">
        <f>3+1</f>
        <v>4</v>
      </c>
      <c r="Z5176">
        <f>12000+4100</f>
        <v>16100</v>
      </c>
      <c r="AA5176">
        <v>14</v>
      </c>
      <c r="AB5176">
        <v>30</v>
      </c>
      <c r="AD5176" t="str">
        <f>IF((S5176="tühi")*(F5176&lt;&gt;"Elamumaa")*(G5176&lt;&gt;"Elamumaa")*(H5176&lt;&gt;"Elamumaa"),IF(Z5176=0,"",Z5176),"")</f>
        <v/>
      </c>
      <c r="AE5176" t="str">
        <f t="shared" si="785"/>
        <v/>
      </c>
      <c r="AF5176">
        <f t="shared" si="784"/>
        <v>16100</v>
      </c>
      <c r="AG5176" t="str">
        <f t="shared" si="790"/>
        <v/>
      </c>
      <c r="AH5176" t="str">
        <f t="shared" si="791"/>
        <v/>
      </c>
      <c r="AI5176">
        <v>0.14499999999999999</v>
      </c>
      <c r="AJ5176" t="str">
        <f t="shared" si="787"/>
        <v/>
      </c>
      <c r="AK5176" t="str">
        <f t="shared" si="792"/>
        <v/>
      </c>
      <c r="AL5176" t="str">
        <f t="shared" si="789"/>
        <v/>
      </c>
      <c r="AM5176" t="s">
        <v>34002</v>
      </c>
    </row>
    <row r="5177" spans="1:39" x14ac:dyDescent="0.2">
      <c r="A5177" t="s">
        <v>22150</v>
      </c>
      <c r="B5177" t="s">
        <v>237</v>
      </c>
      <c r="C5177" t="s">
        <v>22151</v>
      </c>
      <c r="D5177" s="1">
        <v>38520</v>
      </c>
      <c r="E5177" s="1">
        <v>44546</v>
      </c>
      <c r="F5177" t="s">
        <v>474</v>
      </c>
      <c r="I5177">
        <v>100</v>
      </c>
      <c r="J5177">
        <v>0</v>
      </c>
      <c r="K5177">
        <v>0</v>
      </c>
      <c r="L5177">
        <v>42673</v>
      </c>
      <c r="M5177">
        <v>42673</v>
      </c>
      <c r="N5177" t="s">
        <v>20</v>
      </c>
      <c r="O5177" t="s">
        <v>22152</v>
      </c>
      <c r="P5177" t="s">
        <v>28</v>
      </c>
      <c r="Q5177" t="s">
        <v>34233</v>
      </c>
      <c r="R5177" t="s">
        <v>34233</v>
      </c>
      <c r="S5177" t="s">
        <v>33831</v>
      </c>
      <c r="T5177" t="s">
        <v>34552</v>
      </c>
      <c r="V5177" t="s">
        <v>34991</v>
      </c>
      <c r="W5177">
        <f>L5177*0.7</f>
        <v>29871.1</v>
      </c>
      <c r="Y5177">
        <v>100</v>
      </c>
      <c r="Z5177">
        <f t="shared" si="793"/>
        <v>29871.1</v>
      </c>
      <c r="AA5177">
        <v>15</v>
      </c>
      <c r="AB5177">
        <v>70</v>
      </c>
      <c r="AD5177" t="str">
        <f>IF((S5177="tühi")*(F5177&lt;&gt;"Elamumaa")*(G5177&lt;&gt;"Elamumaa")*(H5177&lt;&gt;"Elamumaa"),IF(Z5177=0,"",Z5177),"")</f>
        <v/>
      </c>
      <c r="AE5177" t="str">
        <f t="shared" si="785"/>
        <v/>
      </c>
      <c r="AF5177">
        <f t="shared" si="784"/>
        <v>29871.1</v>
      </c>
      <c r="AG5177" t="str">
        <f t="shared" si="790"/>
        <v/>
      </c>
      <c r="AH5177" t="str">
        <f t="shared" si="791"/>
        <v/>
      </c>
      <c r="AI5177">
        <v>0.14499999999999999</v>
      </c>
      <c r="AJ5177" t="str">
        <f t="shared" si="787"/>
        <v/>
      </c>
      <c r="AK5177" t="str">
        <f t="shared" si="792"/>
        <v/>
      </c>
      <c r="AL5177" t="str">
        <f t="shared" si="789"/>
        <v/>
      </c>
    </row>
    <row r="5178" spans="1:39" x14ac:dyDescent="0.2">
      <c r="A5178" t="s">
        <v>21284</v>
      </c>
      <c r="B5178" t="s">
        <v>237</v>
      </c>
      <c r="C5178" t="s">
        <v>21285</v>
      </c>
      <c r="D5178" s="1">
        <v>38520</v>
      </c>
      <c r="E5178" s="1">
        <v>43456</v>
      </c>
      <c r="F5178" t="s">
        <v>474</v>
      </c>
      <c r="I5178">
        <v>100</v>
      </c>
      <c r="J5178">
        <v>0</v>
      </c>
      <c r="K5178">
        <v>0</v>
      </c>
      <c r="L5178">
        <v>2597</v>
      </c>
      <c r="M5178">
        <v>2597</v>
      </c>
      <c r="N5178" t="s">
        <v>20</v>
      </c>
      <c r="O5178" t="s">
        <v>21286</v>
      </c>
      <c r="P5178" t="s">
        <v>28</v>
      </c>
      <c r="Q5178" t="s">
        <v>34233</v>
      </c>
      <c r="R5178" t="s">
        <v>34233</v>
      </c>
      <c r="S5178" t="s">
        <v>33942</v>
      </c>
      <c r="T5178" t="s">
        <v>34233</v>
      </c>
      <c r="V5178" t="s">
        <v>34992</v>
      </c>
      <c r="AD5178" t="str">
        <f>IF((S5178="tühi")*(F5178&lt;&gt;"Elamumaa")*(G5178&lt;&gt;"Elamumaa")*(H5178&lt;&gt;"Elamumaa"),IF(Z5178=0,"",Z5178),"")</f>
        <v/>
      </c>
      <c r="AE5178" t="str">
        <f t="shared" si="785"/>
        <v/>
      </c>
      <c r="AF5178" t="str">
        <f t="shared" si="784"/>
        <v/>
      </c>
      <c r="AG5178" t="str">
        <f t="shared" si="790"/>
        <v/>
      </c>
      <c r="AH5178" t="str">
        <f t="shared" si="791"/>
        <v/>
      </c>
      <c r="AI5178">
        <v>0.14499999999999999</v>
      </c>
      <c r="AJ5178" t="str">
        <f t="shared" si="787"/>
        <v/>
      </c>
      <c r="AK5178" t="str">
        <f t="shared" si="792"/>
        <v/>
      </c>
      <c r="AL5178" t="str">
        <f t="shared" si="789"/>
        <v/>
      </c>
    </row>
    <row r="5179" spans="1:39" x14ac:dyDescent="0.2">
      <c r="A5179" t="s">
        <v>21230</v>
      </c>
      <c r="B5179" t="s">
        <v>237</v>
      </c>
      <c r="C5179" t="s">
        <v>21231</v>
      </c>
      <c r="D5179" s="1">
        <v>38520</v>
      </c>
      <c r="E5179" s="1">
        <v>43456</v>
      </c>
      <c r="F5179" t="s">
        <v>474</v>
      </c>
      <c r="I5179">
        <v>100</v>
      </c>
      <c r="J5179">
        <v>0</v>
      </c>
      <c r="K5179">
        <v>0</v>
      </c>
      <c r="L5179">
        <v>4520</v>
      </c>
      <c r="M5179">
        <v>4520</v>
      </c>
      <c r="N5179" t="s">
        <v>20</v>
      </c>
      <c r="O5179" t="s">
        <v>21232</v>
      </c>
      <c r="P5179" t="s">
        <v>28</v>
      </c>
      <c r="Q5179" t="s">
        <v>34233</v>
      </c>
      <c r="R5179" t="s">
        <v>34233</v>
      </c>
      <c r="S5179" t="s">
        <v>33942</v>
      </c>
      <c r="T5179" t="s">
        <v>34233</v>
      </c>
      <c r="V5179" t="s">
        <v>34992</v>
      </c>
      <c r="AD5179" t="str">
        <f>IF((S5179="tühi")*(F5179&lt;&gt;"Elamumaa")*(G5179&lt;&gt;"Elamumaa")*(H5179&lt;&gt;"Elamumaa"),IF(Z5179=0,"",Z5179),"")</f>
        <v/>
      </c>
      <c r="AE5179" t="str">
        <f t="shared" si="785"/>
        <v/>
      </c>
      <c r="AF5179" t="str">
        <f t="shared" si="784"/>
        <v/>
      </c>
      <c r="AG5179" t="str">
        <f t="shared" si="790"/>
        <v/>
      </c>
      <c r="AH5179" t="str">
        <f t="shared" si="791"/>
        <v/>
      </c>
      <c r="AI5179">
        <v>0.14499999999999999</v>
      </c>
      <c r="AJ5179" t="str">
        <f t="shared" si="787"/>
        <v/>
      </c>
      <c r="AK5179" t="str">
        <f t="shared" si="792"/>
        <v/>
      </c>
      <c r="AL5179" t="str">
        <f t="shared" si="789"/>
        <v/>
      </c>
    </row>
    <row r="5180" spans="1:39" x14ac:dyDescent="0.2">
      <c r="A5180" t="s">
        <v>26102</v>
      </c>
      <c r="B5180" t="s">
        <v>237</v>
      </c>
      <c r="C5180" t="s">
        <v>26103</v>
      </c>
      <c r="D5180" s="1">
        <v>40780</v>
      </c>
      <c r="E5180" s="1">
        <v>44546</v>
      </c>
      <c r="F5180" t="s">
        <v>474</v>
      </c>
      <c r="I5180">
        <v>100</v>
      </c>
      <c r="J5180">
        <v>0</v>
      </c>
      <c r="K5180">
        <v>0</v>
      </c>
      <c r="L5180">
        <v>1989</v>
      </c>
      <c r="M5180">
        <v>1989</v>
      </c>
      <c r="N5180" t="s">
        <v>20</v>
      </c>
      <c r="O5180" t="s">
        <v>26104</v>
      </c>
      <c r="P5180" t="s">
        <v>28</v>
      </c>
      <c r="Q5180" t="s">
        <v>34233</v>
      </c>
      <c r="R5180" t="s">
        <v>34233</v>
      </c>
      <c r="S5180" t="s">
        <v>32627</v>
      </c>
      <c r="T5180" t="s">
        <v>34233</v>
      </c>
      <c r="V5180" t="s">
        <v>34317</v>
      </c>
      <c r="W5180">
        <f>L5180*0.2</f>
        <v>397.8</v>
      </c>
      <c r="Y5180">
        <v>5</v>
      </c>
      <c r="Z5180">
        <f t="shared" ref="Z5180:Z5198" si="794">W5180</f>
        <v>397.8</v>
      </c>
      <c r="AA5180">
        <v>10</v>
      </c>
      <c r="AB5180">
        <v>20</v>
      </c>
      <c r="AE5180" t="str">
        <f t="shared" si="785"/>
        <v/>
      </c>
      <c r="AF5180">
        <f t="shared" si="784"/>
        <v>397.8</v>
      </c>
      <c r="AG5180" t="str">
        <f t="shared" si="790"/>
        <v/>
      </c>
      <c r="AH5180" t="str">
        <f t="shared" si="791"/>
        <v/>
      </c>
      <c r="AI5180">
        <v>0.14499999999999999</v>
      </c>
      <c r="AJ5180" t="str">
        <f t="shared" si="787"/>
        <v/>
      </c>
      <c r="AK5180" t="str">
        <f t="shared" si="792"/>
        <v/>
      </c>
      <c r="AL5180" t="str">
        <f t="shared" si="789"/>
        <v/>
      </c>
      <c r="AM5180" t="s">
        <v>34318</v>
      </c>
    </row>
    <row r="5181" spans="1:39" x14ac:dyDescent="0.2">
      <c r="A5181" t="s">
        <v>26090</v>
      </c>
      <c r="B5181" t="s">
        <v>237</v>
      </c>
      <c r="C5181" t="s">
        <v>26091</v>
      </c>
      <c r="D5181" s="1">
        <v>40780</v>
      </c>
      <c r="E5181" s="1">
        <v>44546</v>
      </c>
      <c r="F5181" t="s">
        <v>474</v>
      </c>
      <c r="I5181">
        <v>100</v>
      </c>
      <c r="J5181">
        <v>0</v>
      </c>
      <c r="K5181">
        <v>0</v>
      </c>
      <c r="L5181">
        <v>350</v>
      </c>
      <c r="M5181">
        <v>350</v>
      </c>
      <c r="N5181" t="s">
        <v>20</v>
      </c>
      <c r="O5181" t="s">
        <v>26092</v>
      </c>
      <c r="P5181" t="s">
        <v>28</v>
      </c>
      <c r="Q5181" t="s">
        <v>34233</v>
      </c>
      <c r="R5181" t="s">
        <v>34233</v>
      </c>
      <c r="S5181" t="s">
        <v>32627</v>
      </c>
      <c r="T5181" t="s">
        <v>34233</v>
      </c>
      <c r="V5181" t="s">
        <v>34317</v>
      </c>
      <c r="W5181">
        <f>L5181*0.2</f>
        <v>70</v>
      </c>
      <c r="Y5181">
        <v>3</v>
      </c>
      <c r="Z5181">
        <f t="shared" si="794"/>
        <v>70</v>
      </c>
      <c r="AA5181">
        <v>10</v>
      </c>
      <c r="AB5181">
        <v>20</v>
      </c>
      <c r="AD5181" t="str">
        <f t="shared" ref="AD5181:AD5186" si="795">IF((S5181="tühi")*(F5181&lt;&gt;"Elamumaa")*(G5181&lt;&gt;"Elamumaa")*(H5181&lt;&gt;"Elamumaa"),IF(Z5181=0,"",Z5181),"")</f>
        <v/>
      </c>
      <c r="AE5181" t="str">
        <f t="shared" si="785"/>
        <v/>
      </c>
      <c r="AF5181">
        <f t="shared" si="784"/>
        <v>70</v>
      </c>
      <c r="AG5181" t="str">
        <f t="shared" si="790"/>
        <v/>
      </c>
      <c r="AH5181" t="str">
        <f t="shared" si="791"/>
        <v/>
      </c>
      <c r="AI5181">
        <v>0.14499999999999999</v>
      </c>
      <c r="AJ5181" t="str">
        <f t="shared" si="787"/>
        <v/>
      </c>
      <c r="AK5181" t="str">
        <f t="shared" si="792"/>
        <v/>
      </c>
      <c r="AL5181" t="str">
        <f t="shared" si="789"/>
        <v/>
      </c>
      <c r="AM5181" t="s">
        <v>34318</v>
      </c>
    </row>
    <row r="5182" spans="1:39" x14ac:dyDescent="0.2">
      <c r="A5182" t="s">
        <v>26093</v>
      </c>
      <c r="B5182" t="s">
        <v>237</v>
      </c>
      <c r="C5182" t="s">
        <v>26094</v>
      </c>
      <c r="D5182" s="1">
        <v>40780</v>
      </c>
      <c r="E5182" s="1">
        <v>44546</v>
      </c>
      <c r="F5182" t="s">
        <v>474</v>
      </c>
      <c r="I5182">
        <v>100</v>
      </c>
      <c r="J5182">
        <v>0</v>
      </c>
      <c r="K5182">
        <v>0</v>
      </c>
      <c r="L5182">
        <v>122</v>
      </c>
      <c r="M5182">
        <v>122</v>
      </c>
      <c r="N5182" t="s">
        <v>20</v>
      </c>
      <c r="O5182" t="s">
        <v>26095</v>
      </c>
      <c r="P5182" t="s">
        <v>28</v>
      </c>
      <c r="Q5182" t="s">
        <v>34233</v>
      </c>
      <c r="R5182" t="s">
        <v>34233</v>
      </c>
      <c r="S5182" t="s">
        <v>32627</v>
      </c>
      <c r="T5182" t="s">
        <v>34233</v>
      </c>
      <c r="V5182" t="s">
        <v>34317</v>
      </c>
      <c r="W5182">
        <f>L5182*0.8</f>
        <v>97.600000000000009</v>
      </c>
      <c r="Y5182">
        <v>1</v>
      </c>
      <c r="Z5182">
        <f t="shared" si="794"/>
        <v>97.600000000000009</v>
      </c>
      <c r="AA5182">
        <v>10</v>
      </c>
      <c r="AB5182">
        <v>80</v>
      </c>
      <c r="AD5182" t="str">
        <f t="shared" si="795"/>
        <v/>
      </c>
      <c r="AE5182" t="str">
        <f t="shared" si="785"/>
        <v/>
      </c>
      <c r="AF5182">
        <f t="shared" si="784"/>
        <v>97.600000000000009</v>
      </c>
      <c r="AG5182" t="str">
        <f t="shared" si="790"/>
        <v/>
      </c>
      <c r="AH5182" t="str">
        <f t="shared" si="791"/>
        <v/>
      </c>
      <c r="AI5182">
        <v>0.14499999999999999</v>
      </c>
      <c r="AJ5182" t="str">
        <f t="shared" si="787"/>
        <v/>
      </c>
      <c r="AK5182" t="str">
        <f t="shared" si="792"/>
        <v/>
      </c>
      <c r="AL5182" t="str">
        <f t="shared" si="789"/>
        <v/>
      </c>
      <c r="AM5182" t="s">
        <v>34318</v>
      </c>
    </row>
    <row r="5183" spans="1:39" x14ac:dyDescent="0.2">
      <c r="A5183" t="s">
        <v>26114</v>
      </c>
      <c r="B5183" t="s">
        <v>237</v>
      </c>
      <c r="C5183" t="s">
        <v>26115</v>
      </c>
      <c r="D5183" s="1">
        <v>40781</v>
      </c>
      <c r="E5183" s="1">
        <v>43456</v>
      </c>
      <c r="F5183" t="s">
        <v>474</v>
      </c>
      <c r="I5183">
        <v>100</v>
      </c>
      <c r="J5183">
        <v>0</v>
      </c>
      <c r="K5183">
        <v>0</v>
      </c>
      <c r="L5183">
        <v>135</v>
      </c>
      <c r="M5183">
        <v>135</v>
      </c>
      <c r="N5183" t="s">
        <v>20</v>
      </c>
      <c r="O5183" t="s">
        <v>26116</v>
      </c>
      <c r="P5183" t="s">
        <v>28</v>
      </c>
      <c r="Q5183" t="s">
        <v>34233</v>
      </c>
      <c r="R5183" t="s">
        <v>34233</v>
      </c>
      <c r="S5183" t="s">
        <v>32627</v>
      </c>
      <c r="T5183" t="s">
        <v>34553</v>
      </c>
      <c r="V5183" t="s">
        <v>34317</v>
      </c>
      <c r="W5183">
        <f>L5183*0.9</f>
        <v>121.5</v>
      </c>
      <c r="Y5183">
        <v>1</v>
      </c>
      <c r="Z5183">
        <f t="shared" si="794"/>
        <v>121.5</v>
      </c>
      <c r="AA5183">
        <v>10</v>
      </c>
      <c r="AB5183">
        <v>90</v>
      </c>
      <c r="AD5183" t="str">
        <f t="shared" si="795"/>
        <v/>
      </c>
      <c r="AE5183" t="str">
        <f t="shared" si="785"/>
        <v/>
      </c>
      <c r="AF5183">
        <f t="shared" si="784"/>
        <v>121.5</v>
      </c>
      <c r="AG5183" t="str">
        <f t="shared" si="790"/>
        <v/>
      </c>
      <c r="AH5183" t="str">
        <f t="shared" si="791"/>
        <v/>
      </c>
      <c r="AI5183">
        <v>0.14499999999999999</v>
      </c>
      <c r="AJ5183" t="str">
        <f t="shared" si="787"/>
        <v/>
      </c>
      <c r="AK5183" t="str">
        <f t="shared" si="792"/>
        <v/>
      </c>
      <c r="AL5183" t="str">
        <f t="shared" si="789"/>
        <v/>
      </c>
    </row>
    <row r="5184" spans="1:39" x14ac:dyDescent="0.2">
      <c r="A5184" t="s">
        <v>26117</v>
      </c>
      <c r="B5184" t="s">
        <v>237</v>
      </c>
      <c r="C5184" t="s">
        <v>26118</v>
      </c>
      <c r="D5184" s="1">
        <v>40781</v>
      </c>
      <c r="E5184" s="1">
        <v>44546</v>
      </c>
      <c r="F5184" t="s">
        <v>474</v>
      </c>
      <c r="I5184">
        <v>100</v>
      </c>
      <c r="J5184">
        <v>0</v>
      </c>
      <c r="K5184">
        <v>0</v>
      </c>
      <c r="L5184">
        <v>31074</v>
      </c>
      <c r="M5184">
        <v>31074</v>
      </c>
      <c r="N5184" t="s">
        <v>20</v>
      </c>
      <c r="O5184" t="s">
        <v>26068</v>
      </c>
      <c r="P5184" t="s">
        <v>28</v>
      </c>
      <c r="Q5184" t="s">
        <v>34233</v>
      </c>
      <c r="R5184" t="s">
        <v>34233</v>
      </c>
      <c r="S5184" t="s">
        <v>32627</v>
      </c>
      <c r="T5184" t="s">
        <v>34233</v>
      </c>
      <c r="V5184" t="s">
        <v>34988</v>
      </c>
      <c r="W5184">
        <f>L5184*0.8</f>
        <v>24859.200000000001</v>
      </c>
      <c r="Y5184">
        <v>50</v>
      </c>
      <c r="Z5184">
        <f t="shared" si="794"/>
        <v>24859.200000000001</v>
      </c>
      <c r="AA5184">
        <v>35</v>
      </c>
      <c r="AB5184">
        <v>80</v>
      </c>
      <c r="AD5184" t="str">
        <f t="shared" si="795"/>
        <v/>
      </c>
      <c r="AE5184" t="str">
        <f t="shared" si="785"/>
        <v/>
      </c>
      <c r="AF5184">
        <f t="shared" ref="AF5184:AF5247" si="796">IF((S5184&lt;&gt;"tühi")*(F5184&lt;&gt;"Elamumaa")*(G5184&lt;&gt;"Elamumaa")*(H5184&lt;&gt;"Elamumaa"),IF(Z5184=0,"",Z5184),"")</f>
        <v>24859.200000000001</v>
      </c>
      <c r="AG5184" t="str">
        <f t="shared" si="790"/>
        <v/>
      </c>
      <c r="AH5184" t="str">
        <f t="shared" si="791"/>
        <v/>
      </c>
      <c r="AI5184">
        <v>0.14499999999999999</v>
      </c>
      <c r="AJ5184" t="str">
        <f t="shared" si="787"/>
        <v/>
      </c>
      <c r="AK5184" t="str">
        <f t="shared" si="792"/>
        <v/>
      </c>
      <c r="AL5184" t="str">
        <f t="shared" si="789"/>
        <v/>
      </c>
      <c r="AM5184" t="s">
        <v>34318</v>
      </c>
    </row>
    <row r="5185" spans="1:39" x14ac:dyDescent="0.2">
      <c r="A5185" t="s">
        <v>26096</v>
      </c>
      <c r="B5185" t="s">
        <v>237</v>
      </c>
      <c r="C5185" t="s">
        <v>26097</v>
      </c>
      <c r="D5185" s="1">
        <v>40780</v>
      </c>
      <c r="E5185" s="1">
        <v>44546</v>
      </c>
      <c r="F5185" t="s">
        <v>474</v>
      </c>
      <c r="I5185">
        <v>100</v>
      </c>
      <c r="J5185">
        <v>0</v>
      </c>
      <c r="K5185">
        <v>0</v>
      </c>
      <c r="L5185">
        <v>3090</v>
      </c>
      <c r="M5185">
        <v>3090</v>
      </c>
      <c r="N5185" t="s">
        <v>20</v>
      </c>
      <c r="O5185" t="s">
        <v>26098</v>
      </c>
      <c r="P5185" t="s">
        <v>28</v>
      </c>
      <c r="Q5185" t="s">
        <v>34233</v>
      </c>
      <c r="R5185" t="s">
        <v>34233</v>
      </c>
      <c r="S5185" t="s">
        <v>32627</v>
      </c>
      <c r="T5185" t="s">
        <v>34233</v>
      </c>
      <c r="V5185" t="s">
        <v>34317</v>
      </c>
      <c r="W5185">
        <f>L5185*0.2</f>
        <v>618</v>
      </c>
      <c r="Y5185">
        <v>5</v>
      </c>
      <c r="Z5185">
        <f t="shared" si="794"/>
        <v>618</v>
      </c>
      <c r="AA5185">
        <v>10</v>
      </c>
      <c r="AB5185">
        <v>20</v>
      </c>
      <c r="AD5185" t="str">
        <f t="shared" si="795"/>
        <v/>
      </c>
      <c r="AE5185" t="str">
        <f t="shared" si="785"/>
        <v/>
      </c>
      <c r="AF5185">
        <f t="shared" si="796"/>
        <v>618</v>
      </c>
      <c r="AG5185" t="str">
        <f t="shared" si="790"/>
        <v/>
      </c>
      <c r="AH5185" t="str">
        <f t="shared" si="791"/>
        <v/>
      </c>
      <c r="AI5185">
        <v>0.14499999999999999</v>
      </c>
      <c r="AJ5185" t="str">
        <f t="shared" si="787"/>
        <v/>
      </c>
      <c r="AK5185" t="str">
        <f t="shared" si="792"/>
        <v/>
      </c>
      <c r="AL5185" t="str">
        <f t="shared" si="789"/>
        <v/>
      </c>
      <c r="AM5185" t="s">
        <v>34318</v>
      </c>
    </row>
    <row r="5186" spans="1:39" x14ac:dyDescent="0.2">
      <c r="A5186" t="s">
        <v>26099</v>
      </c>
      <c r="B5186" t="s">
        <v>237</v>
      </c>
      <c r="C5186" t="s">
        <v>26100</v>
      </c>
      <c r="D5186" s="1">
        <v>40780</v>
      </c>
      <c r="E5186" s="1">
        <v>43456</v>
      </c>
      <c r="F5186" t="s">
        <v>474</v>
      </c>
      <c r="I5186">
        <v>100</v>
      </c>
      <c r="J5186">
        <v>0</v>
      </c>
      <c r="K5186">
        <v>0</v>
      </c>
      <c r="L5186">
        <v>1272</v>
      </c>
      <c r="M5186">
        <v>1272</v>
      </c>
      <c r="N5186" t="s">
        <v>20</v>
      </c>
      <c r="O5186" t="s">
        <v>26101</v>
      </c>
      <c r="P5186" t="s">
        <v>28</v>
      </c>
      <c r="Q5186" t="s">
        <v>34233</v>
      </c>
      <c r="R5186" t="s">
        <v>34233</v>
      </c>
      <c r="S5186" t="s">
        <v>32627</v>
      </c>
      <c r="T5186" t="s">
        <v>34233</v>
      </c>
      <c r="V5186" t="s">
        <v>34317</v>
      </c>
      <c r="W5186">
        <f>L5186*0.2</f>
        <v>254.4</v>
      </c>
      <c r="Y5186">
        <v>5</v>
      </c>
      <c r="Z5186">
        <f t="shared" si="794"/>
        <v>254.4</v>
      </c>
      <c r="AA5186">
        <v>10</v>
      </c>
      <c r="AB5186">
        <v>20</v>
      </c>
      <c r="AD5186" t="str">
        <f t="shared" si="795"/>
        <v/>
      </c>
      <c r="AE5186" t="str">
        <f t="shared" ref="AE5186:AE5249" si="797">IF((S5186="tühi")*(AC5186&lt;&gt;""),AC5186,"")</f>
        <v/>
      </c>
      <c r="AF5186">
        <f t="shared" si="796"/>
        <v>254.4</v>
      </c>
      <c r="AG5186" t="str">
        <f t="shared" si="790"/>
        <v/>
      </c>
      <c r="AH5186" t="str">
        <f t="shared" si="791"/>
        <v/>
      </c>
      <c r="AI5186">
        <v>0.14499999999999999</v>
      </c>
      <c r="AJ5186" t="str">
        <f t="shared" si="787"/>
        <v/>
      </c>
      <c r="AK5186" t="str">
        <f t="shared" si="792"/>
        <v/>
      </c>
      <c r="AL5186" t="str">
        <f t="shared" si="789"/>
        <v/>
      </c>
      <c r="AM5186" t="s">
        <v>34318</v>
      </c>
    </row>
    <row r="5187" spans="1:39" x14ac:dyDescent="0.2">
      <c r="A5187" t="s">
        <v>26119</v>
      </c>
      <c r="B5187" t="s">
        <v>237</v>
      </c>
      <c r="C5187" t="s">
        <v>26120</v>
      </c>
      <c r="D5187" s="1">
        <v>40781</v>
      </c>
      <c r="E5187" s="1">
        <v>43456</v>
      </c>
      <c r="F5187" t="s">
        <v>474</v>
      </c>
      <c r="I5187">
        <v>100</v>
      </c>
      <c r="J5187">
        <v>0</v>
      </c>
      <c r="K5187">
        <v>0</v>
      </c>
      <c r="L5187">
        <v>9208</v>
      </c>
      <c r="M5187">
        <v>9208</v>
      </c>
      <c r="N5187" t="s">
        <v>20</v>
      </c>
      <c r="O5187" t="s">
        <v>26121</v>
      </c>
      <c r="P5187" t="s">
        <v>28</v>
      </c>
      <c r="Q5187" t="s">
        <v>34233</v>
      </c>
      <c r="R5187" t="s">
        <v>34233</v>
      </c>
      <c r="S5187" t="s">
        <v>32627</v>
      </c>
      <c r="T5187" t="s">
        <v>34233</v>
      </c>
      <c r="V5187" t="s">
        <v>34317</v>
      </c>
      <c r="W5187">
        <f>L5187*0.8</f>
        <v>7366.4000000000005</v>
      </c>
      <c r="Y5187">
        <v>20</v>
      </c>
      <c r="Z5187">
        <f t="shared" si="794"/>
        <v>7366.4000000000005</v>
      </c>
      <c r="AA5187">
        <v>35</v>
      </c>
      <c r="AB5187">
        <v>80</v>
      </c>
      <c r="AE5187" t="str">
        <f t="shared" si="797"/>
        <v/>
      </c>
      <c r="AF5187">
        <f t="shared" si="796"/>
        <v>7366.4000000000005</v>
      </c>
      <c r="AG5187" t="str">
        <f t="shared" si="790"/>
        <v/>
      </c>
      <c r="AH5187" t="str">
        <f t="shared" si="791"/>
        <v/>
      </c>
      <c r="AI5187">
        <v>0.14499999999999999</v>
      </c>
      <c r="AJ5187" t="str">
        <f t="shared" si="787"/>
        <v/>
      </c>
      <c r="AK5187" t="str">
        <f t="shared" si="792"/>
        <v/>
      </c>
      <c r="AL5187" t="str">
        <f t="shared" si="789"/>
        <v/>
      </c>
      <c r="AM5187" t="s">
        <v>34318</v>
      </c>
    </row>
    <row r="5188" spans="1:39" x14ac:dyDescent="0.2">
      <c r="A5188" t="s">
        <v>26122</v>
      </c>
      <c r="B5188" t="s">
        <v>237</v>
      </c>
      <c r="C5188" t="s">
        <v>26123</v>
      </c>
      <c r="D5188" s="1">
        <v>40781</v>
      </c>
      <c r="E5188" s="1">
        <v>44546</v>
      </c>
      <c r="F5188" t="s">
        <v>474</v>
      </c>
      <c r="I5188">
        <v>100</v>
      </c>
      <c r="J5188">
        <v>0</v>
      </c>
      <c r="K5188">
        <v>0</v>
      </c>
      <c r="L5188">
        <v>278</v>
      </c>
      <c r="M5188">
        <v>278</v>
      </c>
      <c r="N5188" t="s">
        <v>20</v>
      </c>
      <c r="O5188" t="s">
        <v>26124</v>
      </c>
      <c r="P5188" t="s">
        <v>28</v>
      </c>
      <c r="Q5188" t="s">
        <v>34233</v>
      </c>
      <c r="R5188" t="s">
        <v>34233</v>
      </c>
      <c r="S5188" t="s">
        <v>32627</v>
      </c>
      <c r="T5188" t="s">
        <v>34233</v>
      </c>
      <c r="V5188" t="s">
        <v>34317</v>
      </c>
      <c r="W5188">
        <f>L5188*0.7</f>
        <v>194.6</v>
      </c>
      <c r="Y5188">
        <v>2</v>
      </c>
      <c r="Z5188">
        <f t="shared" si="794"/>
        <v>194.6</v>
      </c>
      <c r="AA5188">
        <v>10</v>
      </c>
      <c r="AB5188">
        <v>70</v>
      </c>
      <c r="AD5188" t="str">
        <f t="shared" ref="AD5188:AD5251" si="798">IF((S5188="tühi")*(F5188&lt;&gt;"Elamumaa")*(G5188&lt;&gt;"Elamumaa")*(H5188&lt;&gt;"Elamumaa"),IF(Z5188=0,"",Z5188),"")</f>
        <v/>
      </c>
      <c r="AE5188" t="str">
        <f t="shared" si="797"/>
        <v/>
      </c>
      <c r="AF5188">
        <f t="shared" si="796"/>
        <v>194.6</v>
      </c>
      <c r="AG5188" t="str">
        <f t="shared" si="790"/>
        <v/>
      </c>
      <c r="AH5188" t="str">
        <f t="shared" si="791"/>
        <v/>
      </c>
      <c r="AI5188">
        <v>0.14499999999999999</v>
      </c>
      <c r="AJ5188" t="str">
        <f t="shared" si="787"/>
        <v/>
      </c>
      <c r="AK5188" t="str">
        <f t="shared" si="792"/>
        <v/>
      </c>
      <c r="AL5188" t="str">
        <f t="shared" si="789"/>
        <v/>
      </c>
    </row>
    <row r="5189" spans="1:39" x14ac:dyDescent="0.2">
      <c r="A5189" t="s">
        <v>26125</v>
      </c>
      <c r="B5189" t="s">
        <v>237</v>
      </c>
      <c r="C5189" t="s">
        <v>26126</v>
      </c>
      <c r="D5189" s="1">
        <v>40781</v>
      </c>
      <c r="E5189" s="1">
        <v>44546</v>
      </c>
      <c r="F5189" t="s">
        <v>474</v>
      </c>
      <c r="I5189">
        <v>100</v>
      </c>
      <c r="J5189">
        <v>0</v>
      </c>
      <c r="K5189">
        <v>0</v>
      </c>
      <c r="L5189">
        <v>14071</v>
      </c>
      <c r="M5189">
        <v>14071</v>
      </c>
      <c r="N5189" t="s">
        <v>20</v>
      </c>
      <c r="O5189" t="s">
        <v>26127</v>
      </c>
      <c r="P5189" t="s">
        <v>28</v>
      </c>
      <c r="Q5189" t="s">
        <v>34233</v>
      </c>
      <c r="R5189" t="s">
        <v>34233</v>
      </c>
      <c r="S5189" t="s">
        <v>32627</v>
      </c>
      <c r="T5189" t="s">
        <v>34233</v>
      </c>
      <c r="V5189" t="s">
        <v>34317</v>
      </c>
      <c r="W5189">
        <f>L5189*0.2</f>
        <v>2814.2000000000003</v>
      </c>
      <c r="Y5189">
        <v>10</v>
      </c>
      <c r="Z5189">
        <f t="shared" si="794"/>
        <v>2814.2000000000003</v>
      </c>
      <c r="AA5189">
        <v>15</v>
      </c>
      <c r="AB5189">
        <v>20</v>
      </c>
      <c r="AD5189" t="str">
        <f t="shared" si="798"/>
        <v/>
      </c>
      <c r="AE5189" t="str">
        <f t="shared" si="797"/>
        <v/>
      </c>
      <c r="AF5189">
        <f t="shared" si="796"/>
        <v>2814.2000000000003</v>
      </c>
      <c r="AG5189" t="str">
        <f t="shared" si="790"/>
        <v/>
      </c>
      <c r="AH5189" t="str">
        <f t="shared" si="791"/>
        <v/>
      </c>
      <c r="AI5189">
        <v>0.14499999999999999</v>
      </c>
      <c r="AJ5189" t="str">
        <f t="shared" si="787"/>
        <v/>
      </c>
      <c r="AK5189" t="str">
        <f t="shared" si="792"/>
        <v/>
      </c>
      <c r="AL5189" t="str">
        <f t="shared" si="789"/>
        <v/>
      </c>
    </row>
    <row r="5190" spans="1:39" x14ac:dyDescent="0.2">
      <c r="A5190" t="s">
        <v>2399</v>
      </c>
      <c r="B5190" t="s">
        <v>237</v>
      </c>
      <c r="C5190" t="s">
        <v>2400</v>
      </c>
      <c r="D5190" s="1">
        <v>35737</v>
      </c>
      <c r="E5190" s="1">
        <v>43456</v>
      </c>
      <c r="F5190" t="s">
        <v>474</v>
      </c>
      <c r="I5190">
        <v>100</v>
      </c>
      <c r="J5190">
        <v>0</v>
      </c>
      <c r="K5190">
        <v>0</v>
      </c>
      <c r="L5190">
        <v>53349</v>
      </c>
      <c r="M5190">
        <v>53349</v>
      </c>
      <c r="N5190" t="s">
        <v>20</v>
      </c>
      <c r="O5190" t="s">
        <v>2401</v>
      </c>
      <c r="P5190" t="s">
        <v>28</v>
      </c>
      <c r="Q5190" t="s">
        <v>34233</v>
      </c>
      <c r="R5190" t="s">
        <v>34233</v>
      </c>
      <c r="S5190" t="s">
        <v>32630</v>
      </c>
      <c r="T5190" t="s">
        <v>34554</v>
      </c>
      <c r="V5190" t="s">
        <v>34991</v>
      </c>
      <c r="W5190">
        <f>L5190*0.3</f>
        <v>16004.699999999999</v>
      </c>
      <c r="Y5190">
        <v>10</v>
      </c>
      <c r="Z5190">
        <f t="shared" si="794"/>
        <v>16004.699999999999</v>
      </c>
      <c r="AA5190">
        <v>40</v>
      </c>
      <c r="AB5190">
        <v>30</v>
      </c>
      <c r="AD5190" t="str">
        <f t="shared" si="798"/>
        <v/>
      </c>
      <c r="AE5190" t="str">
        <f t="shared" si="797"/>
        <v/>
      </c>
      <c r="AF5190">
        <f t="shared" si="796"/>
        <v>16004.699999999999</v>
      </c>
      <c r="AG5190" t="str">
        <f t="shared" si="790"/>
        <v/>
      </c>
      <c r="AH5190" t="str">
        <f t="shared" si="791"/>
        <v/>
      </c>
      <c r="AI5190">
        <v>0.14499999999999999</v>
      </c>
      <c r="AJ5190" t="str">
        <f t="shared" si="787"/>
        <v/>
      </c>
      <c r="AK5190" t="str">
        <f t="shared" si="792"/>
        <v/>
      </c>
      <c r="AL5190" t="str">
        <f t="shared" si="789"/>
        <v/>
      </c>
    </row>
    <row r="5191" spans="1:39" x14ac:dyDescent="0.2">
      <c r="A5191" t="s">
        <v>4686</v>
      </c>
      <c r="B5191" t="s">
        <v>237</v>
      </c>
      <c r="C5191" t="s">
        <v>4687</v>
      </c>
      <c r="D5191" s="1">
        <v>36067</v>
      </c>
      <c r="E5191" s="1">
        <v>44607</v>
      </c>
      <c r="F5191" t="s">
        <v>474</v>
      </c>
      <c r="I5191">
        <v>100</v>
      </c>
      <c r="J5191">
        <v>0</v>
      </c>
      <c r="K5191">
        <v>0</v>
      </c>
      <c r="L5191">
        <v>15815</v>
      </c>
      <c r="M5191">
        <v>15815</v>
      </c>
      <c r="N5191" t="s">
        <v>20</v>
      </c>
      <c r="O5191" t="s">
        <v>4688</v>
      </c>
      <c r="P5191" t="s">
        <v>28</v>
      </c>
      <c r="Q5191" t="s">
        <v>34233</v>
      </c>
      <c r="R5191" t="s">
        <v>34233</v>
      </c>
      <c r="S5191" t="s">
        <v>32627</v>
      </c>
      <c r="T5191" t="s">
        <v>34233</v>
      </c>
      <c r="AD5191" t="str">
        <f t="shared" si="798"/>
        <v/>
      </c>
      <c r="AE5191" t="str">
        <f t="shared" si="797"/>
        <v/>
      </c>
      <c r="AF5191" t="str">
        <f t="shared" si="796"/>
        <v/>
      </c>
      <c r="AG5191" t="str">
        <f t="shared" si="790"/>
        <v/>
      </c>
      <c r="AH5191" t="str">
        <f t="shared" si="791"/>
        <v/>
      </c>
      <c r="AI5191">
        <v>0.14499999999999999</v>
      </c>
      <c r="AJ5191" t="str">
        <f t="shared" si="787"/>
        <v/>
      </c>
      <c r="AK5191" t="str">
        <f t="shared" si="792"/>
        <v/>
      </c>
      <c r="AL5191" t="str">
        <f t="shared" si="789"/>
        <v/>
      </c>
    </row>
    <row r="5192" spans="1:39" x14ac:dyDescent="0.2">
      <c r="A5192" t="s">
        <v>26128</v>
      </c>
      <c r="B5192" t="s">
        <v>237</v>
      </c>
      <c r="C5192" t="s">
        <v>26129</v>
      </c>
      <c r="D5192" s="1">
        <v>40781</v>
      </c>
      <c r="E5192" s="1">
        <v>44546</v>
      </c>
      <c r="F5192" t="s">
        <v>474</v>
      </c>
      <c r="I5192">
        <v>100</v>
      </c>
      <c r="J5192">
        <v>0</v>
      </c>
      <c r="K5192">
        <v>0</v>
      </c>
      <c r="L5192">
        <v>4528</v>
      </c>
      <c r="M5192">
        <v>4528</v>
      </c>
      <c r="N5192" t="s">
        <v>20</v>
      </c>
      <c r="O5192" t="s">
        <v>26130</v>
      </c>
      <c r="P5192" t="s">
        <v>28</v>
      </c>
      <c r="Q5192" t="s">
        <v>34233</v>
      </c>
      <c r="R5192" t="s">
        <v>34233</v>
      </c>
      <c r="S5192" t="s">
        <v>32627</v>
      </c>
      <c r="T5192" t="s">
        <v>34233</v>
      </c>
      <c r="V5192" t="s">
        <v>34988</v>
      </c>
      <c r="W5192">
        <f>L5192*0.8</f>
        <v>3622.4</v>
      </c>
      <c r="Y5192">
        <v>10</v>
      </c>
      <c r="Z5192">
        <f t="shared" si="794"/>
        <v>3622.4</v>
      </c>
      <c r="AA5192">
        <v>100</v>
      </c>
      <c r="AB5192">
        <v>80</v>
      </c>
      <c r="AD5192" t="str">
        <f t="shared" si="798"/>
        <v/>
      </c>
      <c r="AE5192" t="str">
        <f t="shared" si="797"/>
        <v/>
      </c>
      <c r="AF5192">
        <f t="shared" si="796"/>
        <v>3622.4</v>
      </c>
      <c r="AG5192" t="str">
        <f t="shared" si="790"/>
        <v/>
      </c>
      <c r="AH5192" t="str">
        <f t="shared" si="791"/>
        <v/>
      </c>
      <c r="AI5192">
        <v>0.14499999999999999</v>
      </c>
      <c r="AJ5192" t="str">
        <f t="shared" si="787"/>
        <v/>
      </c>
      <c r="AK5192" t="str">
        <f t="shared" si="792"/>
        <v/>
      </c>
      <c r="AL5192" t="str">
        <f t="shared" si="789"/>
        <v/>
      </c>
    </row>
    <row r="5193" spans="1:39" x14ac:dyDescent="0.2">
      <c r="A5193" t="s">
        <v>26105</v>
      </c>
      <c r="B5193" t="s">
        <v>237</v>
      </c>
      <c r="C5193" t="s">
        <v>26106</v>
      </c>
      <c r="D5193" s="1">
        <v>40780</v>
      </c>
      <c r="E5193" s="1">
        <v>43456</v>
      </c>
      <c r="F5193" t="s">
        <v>474</v>
      </c>
      <c r="I5193">
        <v>100</v>
      </c>
      <c r="J5193">
        <v>0</v>
      </c>
      <c r="K5193">
        <v>0</v>
      </c>
      <c r="L5193">
        <v>3500</v>
      </c>
      <c r="M5193">
        <v>3500</v>
      </c>
      <c r="N5193" t="s">
        <v>20</v>
      </c>
      <c r="O5193" t="s">
        <v>26107</v>
      </c>
      <c r="P5193" t="s">
        <v>28</v>
      </c>
      <c r="Q5193" t="s">
        <v>34233</v>
      </c>
      <c r="R5193" t="s">
        <v>34233</v>
      </c>
      <c r="S5193" t="s">
        <v>32627</v>
      </c>
      <c r="T5193" t="s">
        <v>32961</v>
      </c>
      <c r="V5193" t="s">
        <v>34317</v>
      </c>
      <c r="W5193">
        <f>L5193*0.8</f>
        <v>2800</v>
      </c>
      <c r="Y5193">
        <v>20</v>
      </c>
      <c r="Z5193">
        <f t="shared" si="794"/>
        <v>2800</v>
      </c>
      <c r="AA5193">
        <v>35</v>
      </c>
      <c r="AB5193">
        <v>80</v>
      </c>
      <c r="AD5193" t="str">
        <f t="shared" si="798"/>
        <v/>
      </c>
      <c r="AE5193" t="str">
        <f t="shared" si="797"/>
        <v/>
      </c>
      <c r="AF5193">
        <f t="shared" si="796"/>
        <v>2800</v>
      </c>
      <c r="AG5193" t="str">
        <f t="shared" si="790"/>
        <v/>
      </c>
      <c r="AH5193" t="str">
        <f t="shared" si="791"/>
        <v/>
      </c>
      <c r="AI5193">
        <v>0.14499999999999999</v>
      </c>
      <c r="AJ5193" t="str">
        <f t="shared" si="787"/>
        <v/>
      </c>
      <c r="AK5193" t="str">
        <f t="shared" si="792"/>
        <v/>
      </c>
      <c r="AL5193" t="str">
        <f t="shared" si="789"/>
        <v/>
      </c>
    </row>
    <row r="5194" spans="1:39" x14ac:dyDescent="0.2">
      <c r="A5194" t="s">
        <v>28044</v>
      </c>
      <c r="B5194" t="s">
        <v>237</v>
      </c>
      <c r="C5194" t="s">
        <v>28045</v>
      </c>
      <c r="D5194" s="1">
        <v>42334</v>
      </c>
      <c r="E5194" s="1">
        <v>44428</v>
      </c>
      <c r="F5194" t="s">
        <v>474</v>
      </c>
      <c r="I5194">
        <v>100</v>
      </c>
      <c r="J5194">
        <v>0</v>
      </c>
      <c r="K5194">
        <v>0</v>
      </c>
      <c r="L5194">
        <v>27791</v>
      </c>
      <c r="M5194">
        <v>27791</v>
      </c>
      <c r="N5194" t="s">
        <v>20</v>
      </c>
      <c r="P5194" t="s">
        <v>28</v>
      </c>
      <c r="Q5194" t="s">
        <v>34233</v>
      </c>
      <c r="R5194" t="s">
        <v>34233</v>
      </c>
      <c r="S5194" t="s">
        <v>33805</v>
      </c>
      <c r="T5194" t="s">
        <v>34555</v>
      </c>
      <c r="V5194" t="s">
        <v>34991</v>
      </c>
      <c r="W5194">
        <f>L5194*0.7</f>
        <v>19453.699999999997</v>
      </c>
      <c r="Y5194">
        <v>25</v>
      </c>
      <c r="Z5194">
        <f t="shared" si="794"/>
        <v>19453.699999999997</v>
      </c>
      <c r="AA5194">
        <v>35</v>
      </c>
      <c r="AB5194">
        <v>70</v>
      </c>
      <c r="AD5194" t="str">
        <f t="shared" si="798"/>
        <v/>
      </c>
      <c r="AE5194" t="str">
        <f t="shared" si="797"/>
        <v/>
      </c>
      <c r="AF5194">
        <f t="shared" si="796"/>
        <v>19453.699999999997</v>
      </c>
      <c r="AG5194" t="str">
        <f t="shared" si="790"/>
        <v/>
      </c>
      <c r="AH5194" t="str">
        <f t="shared" si="791"/>
        <v/>
      </c>
      <c r="AI5194">
        <v>0.14499999999999999</v>
      </c>
      <c r="AJ5194" t="str">
        <f t="shared" si="787"/>
        <v/>
      </c>
      <c r="AK5194" t="str">
        <f t="shared" si="792"/>
        <v/>
      </c>
      <c r="AL5194" t="str">
        <f t="shared" si="789"/>
        <v/>
      </c>
    </row>
    <row r="5195" spans="1:39" x14ac:dyDescent="0.2">
      <c r="A5195" t="s">
        <v>2262</v>
      </c>
      <c r="B5195" t="s">
        <v>237</v>
      </c>
      <c r="C5195" t="s">
        <v>2263</v>
      </c>
      <c r="D5195" s="1">
        <v>35731</v>
      </c>
      <c r="E5195" s="1">
        <v>44428</v>
      </c>
      <c r="F5195" t="s">
        <v>474</v>
      </c>
      <c r="I5195">
        <v>100</v>
      </c>
      <c r="J5195">
        <v>0</v>
      </c>
      <c r="K5195">
        <v>0</v>
      </c>
      <c r="L5195">
        <v>15643</v>
      </c>
      <c r="M5195">
        <v>15643</v>
      </c>
      <c r="N5195" t="s">
        <v>20</v>
      </c>
      <c r="O5195" t="s">
        <v>2264</v>
      </c>
      <c r="P5195" t="s">
        <v>28</v>
      </c>
      <c r="Q5195" t="s">
        <v>34233</v>
      </c>
      <c r="R5195" t="s">
        <v>34233</v>
      </c>
      <c r="S5195" t="s">
        <v>32627</v>
      </c>
      <c r="T5195" t="s">
        <v>34556</v>
      </c>
      <c r="V5195" t="s">
        <v>34991</v>
      </c>
      <c r="W5195">
        <f>L5195*0.9</f>
        <v>14078.7</v>
      </c>
      <c r="Y5195">
        <v>25</v>
      </c>
      <c r="Z5195">
        <f t="shared" si="794"/>
        <v>14078.7</v>
      </c>
      <c r="AA5195">
        <v>30</v>
      </c>
      <c r="AB5195">
        <v>90</v>
      </c>
      <c r="AD5195" t="str">
        <f t="shared" si="798"/>
        <v/>
      </c>
      <c r="AE5195" t="str">
        <f t="shared" si="797"/>
        <v/>
      </c>
      <c r="AF5195">
        <f t="shared" si="796"/>
        <v>14078.7</v>
      </c>
      <c r="AG5195" t="str">
        <f t="shared" si="790"/>
        <v/>
      </c>
      <c r="AH5195" t="str">
        <f t="shared" si="791"/>
        <v/>
      </c>
      <c r="AI5195">
        <v>0.14499999999999999</v>
      </c>
      <c r="AJ5195" t="str">
        <f t="shared" si="787"/>
        <v/>
      </c>
      <c r="AK5195" t="str">
        <f t="shared" si="792"/>
        <v/>
      </c>
      <c r="AL5195" t="str">
        <f t="shared" si="789"/>
        <v/>
      </c>
    </row>
    <row r="5196" spans="1:39" x14ac:dyDescent="0.2">
      <c r="A5196" t="s">
        <v>4677</v>
      </c>
      <c r="B5196" t="s">
        <v>237</v>
      </c>
      <c r="C5196" t="s">
        <v>4678</v>
      </c>
      <c r="D5196" s="1">
        <v>36067</v>
      </c>
      <c r="E5196" s="1">
        <v>44428</v>
      </c>
      <c r="F5196" t="s">
        <v>474</v>
      </c>
      <c r="I5196">
        <v>100</v>
      </c>
      <c r="J5196">
        <v>0</v>
      </c>
      <c r="K5196">
        <v>0</v>
      </c>
      <c r="L5196">
        <v>18414</v>
      </c>
      <c r="M5196">
        <v>18414</v>
      </c>
      <c r="N5196" t="s">
        <v>20</v>
      </c>
      <c r="O5196" t="s">
        <v>4679</v>
      </c>
      <c r="P5196" t="s">
        <v>28</v>
      </c>
      <c r="Q5196" t="s">
        <v>34233</v>
      </c>
      <c r="R5196" t="s">
        <v>34233</v>
      </c>
      <c r="S5196" t="s">
        <v>32630</v>
      </c>
      <c r="T5196" t="s">
        <v>34557</v>
      </c>
      <c r="V5196" t="s">
        <v>34991</v>
      </c>
      <c r="W5196">
        <f>L5196*0.7</f>
        <v>12889.8</v>
      </c>
      <c r="Y5196">
        <v>40</v>
      </c>
      <c r="Z5196">
        <f t="shared" si="794"/>
        <v>12889.8</v>
      </c>
      <c r="AA5196">
        <v>15</v>
      </c>
      <c r="AB5196">
        <v>70</v>
      </c>
      <c r="AD5196" t="str">
        <f t="shared" si="798"/>
        <v/>
      </c>
      <c r="AE5196" t="str">
        <f t="shared" si="797"/>
        <v/>
      </c>
      <c r="AF5196">
        <f t="shared" si="796"/>
        <v>12889.8</v>
      </c>
      <c r="AG5196" t="str">
        <f t="shared" si="790"/>
        <v/>
      </c>
      <c r="AH5196" t="str">
        <f t="shared" si="791"/>
        <v/>
      </c>
      <c r="AI5196">
        <v>0.14499999999999999</v>
      </c>
      <c r="AJ5196" t="str">
        <f t="shared" si="787"/>
        <v/>
      </c>
      <c r="AK5196" t="str">
        <f t="shared" si="792"/>
        <v/>
      </c>
      <c r="AL5196" t="str">
        <f t="shared" si="789"/>
        <v/>
      </c>
    </row>
    <row r="5197" spans="1:39" x14ac:dyDescent="0.2">
      <c r="A5197" t="s">
        <v>28046</v>
      </c>
      <c r="B5197" t="s">
        <v>237</v>
      </c>
      <c r="C5197" t="s">
        <v>28047</v>
      </c>
      <c r="D5197" s="1">
        <v>42334</v>
      </c>
      <c r="E5197" s="1">
        <v>43456</v>
      </c>
      <c r="F5197" t="s">
        <v>474</v>
      </c>
      <c r="I5197">
        <v>100</v>
      </c>
      <c r="J5197">
        <v>0</v>
      </c>
      <c r="K5197">
        <v>0</v>
      </c>
      <c r="L5197">
        <v>4633</v>
      </c>
      <c r="M5197">
        <v>4633</v>
      </c>
      <c r="N5197" t="s">
        <v>20</v>
      </c>
      <c r="P5197" t="s">
        <v>28</v>
      </c>
      <c r="Q5197" t="s">
        <v>34233</v>
      </c>
      <c r="R5197" t="s">
        <v>34233</v>
      </c>
      <c r="S5197" t="s">
        <v>33799</v>
      </c>
      <c r="T5197" t="s">
        <v>34558</v>
      </c>
      <c r="U5197" s="8"/>
      <c r="V5197" t="s">
        <v>34317</v>
      </c>
      <c r="W5197">
        <f>L5197*0.8</f>
        <v>3706.4</v>
      </c>
      <c r="Y5197">
        <v>40</v>
      </c>
      <c r="Z5197">
        <f t="shared" si="794"/>
        <v>3706.4</v>
      </c>
      <c r="AA5197">
        <v>35</v>
      </c>
      <c r="AB5197">
        <v>80</v>
      </c>
      <c r="AD5197" t="str">
        <f t="shared" si="798"/>
        <v/>
      </c>
      <c r="AE5197" t="str">
        <f t="shared" si="797"/>
        <v/>
      </c>
      <c r="AF5197">
        <f t="shared" si="796"/>
        <v>3706.4</v>
      </c>
      <c r="AG5197" t="str">
        <f t="shared" si="790"/>
        <v/>
      </c>
      <c r="AH5197" t="str">
        <f t="shared" si="791"/>
        <v/>
      </c>
      <c r="AI5197">
        <v>0.14499999999999999</v>
      </c>
      <c r="AJ5197" t="str">
        <f t="shared" si="787"/>
        <v/>
      </c>
      <c r="AK5197" t="str">
        <f t="shared" si="792"/>
        <v/>
      </c>
      <c r="AL5197" t="str">
        <f t="shared" si="789"/>
        <v/>
      </c>
    </row>
    <row r="5198" spans="1:39" x14ac:dyDescent="0.2">
      <c r="A5198" t="s">
        <v>26111</v>
      </c>
      <c r="B5198" t="s">
        <v>237</v>
      </c>
      <c r="C5198" t="s">
        <v>26112</v>
      </c>
      <c r="D5198" s="1">
        <v>40780</v>
      </c>
      <c r="E5198" s="1">
        <v>44546</v>
      </c>
      <c r="F5198" t="s">
        <v>474</v>
      </c>
      <c r="I5198">
        <v>100</v>
      </c>
      <c r="J5198">
        <v>0</v>
      </c>
      <c r="K5198">
        <v>0</v>
      </c>
      <c r="L5198">
        <v>20222</v>
      </c>
      <c r="M5198">
        <v>20222</v>
      </c>
      <c r="N5198" t="s">
        <v>20</v>
      </c>
      <c r="O5198" t="s">
        <v>26113</v>
      </c>
      <c r="P5198" t="s">
        <v>28</v>
      </c>
      <c r="Q5198" t="s">
        <v>34233</v>
      </c>
      <c r="R5198" t="s">
        <v>34233</v>
      </c>
      <c r="S5198" t="s">
        <v>33799</v>
      </c>
      <c r="T5198" t="s">
        <v>34559</v>
      </c>
      <c r="V5198" t="s">
        <v>34317</v>
      </c>
      <c r="W5198">
        <f>L5198*0.5</f>
        <v>10111</v>
      </c>
      <c r="Y5198">
        <v>70</v>
      </c>
      <c r="Z5198">
        <f t="shared" si="794"/>
        <v>10111</v>
      </c>
      <c r="AA5198">
        <v>40</v>
      </c>
      <c r="AB5198">
        <v>50</v>
      </c>
      <c r="AD5198" t="str">
        <f t="shared" si="798"/>
        <v/>
      </c>
      <c r="AE5198" t="str">
        <f t="shared" si="797"/>
        <v/>
      </c>
      <c r="AF5198">
        <f t="shared" si="796"/>
        <v>10111</v>
      </c>
      <c r="AG5198" t="str">
        <f t="shared" si="790"/>
        <v/>
      </c>
      <c r="AH5198" t="str">
        <f t="shared" si="791"/>
        <v/>
      </c>
      <c r="AI5198">
        <v>0.14499999999999999</v>
      </c>
      <c r="AJ5198" t="str">
        <f t="shared" si="787"/>
        <v/>
      </c>
      <c r="AK5198" t="str">
        <f t="shared" si="792"/>
        <v/>
      </c>
      <c r="AL5198" t="str">
        <f t="shared" si="789"/>
        <v/>
      </c>
    </row>
    <row r="5199" spans="1:39" x14ac:dyDescent="0.2">
      <c r="A5199" t="s">
        <v>6141</v>
      </c>
      <c r="B5199" t="s">
        <v>237</v>
      </c>
      <c r="C5199" t="s">
        <v>6142</v>
      </c>
      <c r="D5199" s="1">
        <v>36095</v>
      </c>
      <c r="E5199" s="1">
        <v>43456</v>
      </c>
      <c r="F5199" t="s">
        <v>19</v>
      </c>
      <c r="I5199">
        <v>100</v>
      </c>
      <c r="J5199">
        <v>0</v>
      </c>
      <c r="K5199">
        <v>0</v>
      </c>
      <c r="L5199">
        <v>967</v>
      </c>
      <c r="M5199">
        <v>967</v>
      </c>
      <c r="N5199" t="s">
        <v>20</v>
      </c>
      <c r="O5199" t="s">
        <v>6143</v>
      </c>
      <c r="P5199" t="s">
        <v>28</v>
      </c>
      <c r="Q5199" t="s">
        <v>34233</v>
      </c>
      <c r="R5199" t="s">
        <v>34233</v>
      </c>
      <c r="S5199" t="s">
        <v>32628</v>
      </c>
      <c r="T5199" t="s">
        <v>34365</v>
      </c>
      <c r="AD5199" t="str">
        <f t="shared" si="798"/>
        <v/>
      </c>
      <c r="AE5199" t="str">
        <f t="shared" si="797"/>
        <v/>
      </c>
      <c r="AF5199" t="str">
        <f t="shared" si="796"/>
        <v/>
      </c>
      <c r="AG5199" s="17">
        <v>1</v>
      </c>
      <c r="AH5199">
        <f t="shared" si="791"/>
        <v>2.8</v>
      </c>
      <c r="AI5199">
        <v>0.14499999999999999</v>
      </c>
      <c r="AJ5199">
        <f t="shared" si="787"/>
        <v>0.40599999999999997</v>
      </c>
      <c r="AK5199" t="str">
        <f t="shared" si="792"/>
        <v/>
      </c>
      <c r="AL5199" t="str">
        <f t="shared" si="789"/>
        <v/>
      </c>
    </row>
    <row r="5200" spans="1:39" x14ac:dyDescent="0.2">
      <c r="A5200" t="s">
        <v>6138</v>
      </c>
      <c r="B5200" t="s">
        <v>237</v>
      </c>
      <c r="C5200" t="s">
        <v>6139</v>
      </c>
      <c r="D5200" s="1">
        <v>36095</v>
      </c>
      <c r="E5200" s="1">
        <v>44603</v>
      </c>
      <c r="F5200" t="s">
        <v>19</v>
      </c>
      <c r="I5200">
        <v>100</v>
      </c>
      <c r="J5200">
        <v>0</v>
      </c>
      <c r="K5200">
        <v>0</v>
      </c>
      <c r="L5200">
        <v>1091</v>
      </c>
      <c r="M5200">
        <v>1091</v>
      </c>
      <c r="N5200" t="s">
        <v>20</v>
      </c>
      <c r="O5200" t="s">
        <v>6140</v>
      </c>
      <c r="P5200" t="s">
        <v>28</v>
      </c>
      <c r="Q5200" t="s">
        <v>34233</v>
      </c>
      <c r="R5200" t="s">
        <v>34233</v>
      </c>
      <c r="S5200" t="s">
        <v>33798</v>
      </c>
      <c r="T5200" t="s">
        <v>34349</v>
      </c>
      <c r="AD5200" t="str">
        <f t="shared" si="798"/>
        <v/>
      </c>
      <c r="AE5200" t="str">
        <f t="shared" si="797"/>
        <v/>
      </c>
      <c r="AF5200" t="str">
        <f t="shared" si="796"/>
        <v/>
      </c>
      <c r="AG5200" s="17">
        <v>1</v>
      </c>
      <c r="AH5200">
        <f t="shared" si="791"/>
        <v>2.8</v>
      </c>
      <c r="AI5200">
        <v>0.14499999999999999</v>
      </c>
      <c r="AJ5200">
        <f t="shared" ref="AJ5200:AJ5263" si="799">IF(COUNTBLANK(AH5200),"",AH5200*AI5200)</f>
        <v>0.40599999999999997</v>
      </c>
      <c r="AK5200" t="str">
        <f t="shared" si="792"/>
        <v/>
      </c>
      <c r="AL5200" t="str">
        <f t="shared" si="789"/>
        <v/>
      </c>
    </row>
    <row r="5201" spans="1:38" x14ac:dyDescent="0.2">
      <c r="A5201" t="s">
        <v>4674</v>
      </c>
      <c r="B5201" t="s">
        <v>237</v>
      </c>
      <c r="C5201" t="s">
        <v>4675</v>
      </c>
      <c r="D5201" s="1">
        <v>36073</v>
      </c>
      <c r="E5201" s="1">
        <v>43582</v>
      </c>
      <c r="F5201" t="s">
        <v>19</v>
      </c>
      <c r="I5201">
        <v>100</v>
      </c>
      <c r="J5201">
        <v>0</v>
      </c>
      <c r="K5201">
        <v>0</v>
      </c>
      <c r="L5201">
        <v>1257</v>
      </c>
      <c r="M5201">
        <v>1257</v>
      </c>
      <c r="N5201" t="s">
        <v>20</v>
      </c>
      <c r="O5201" t="s">
        <v>4676</v>
      </c>
      <c r="P5201" t="s">
        <v>28</v>
      </c>
      <c r="Q5201" t="s">
        <v>34233</v>
      </c>
      <c r="R5201" t="s">
        <v>34233</v>
      </c>
      <c r="S5201" t="s">
        <v>32628</v>
      </c>
      <c r="T5201" t="s">
        <v>34365</v>
      </c>
      <c r="AD5201" t="str">
        <f t="shared" si="798"/>
        <v/>
      </c>
      <c r="AE5201" t="str">
        <f t="shared" si="797"/>
        <v/>
      </c>
      <c r="AF5201" t="str">
        <f t="shared" si="796"/>
        <v/>
      </c>
      <c r="AG5201" s="17">
        <v>1</v>
      </c>
      <c r="AH5201">
        <f t="shared" si="791"/>
        <v>2.8</v>
      </c>
      <c r="AI5201">
        <v>0.14499999999999999</v>
      </c>
      <c r="AJ5201">
        <f t="shared" si="799"/>
        <v>0.40599999999999997</v>
      </c>
      <c r="AK5201" t="str">
        <f t="shared" si="792"/>
        <v/>
      </c>
      <c r="AL5201" t="str">
        <f t="shared" si="789"/>
        <v/>
      </c>
    </row>
    <row r="5202" spans="1:38" x14ac:dyDescent="0.2">
      <c r="A5202" t="s">
        <v>6135</v>
      </c>
      <c r="B5202" t="s">
        <v>237</v>
      </c>
      <c r="C5202" t="s">
        <v>6136</v>
      </c>
      <c r="D5202" s="1">
        <v>36095</v>
      </c>
      <c r="E5202" s="1">
        <v>43456</v>
      </c>
      <c r="F5202" t="s">
        <v>19</v>
      </c>
      <c r="I5202">
        <v>100</v>
      </c>
      <c r="J5202">
        <v>0</v>
      </c>
      <c r="K5202">
        <v>0</v>
      </c>
      <c r="L5202">
        <v>946</v>
      </c>
      <c r="M5202">
        <v>946</v>
      </c>
      <c r="N5202" t="s">
        <v>20</v>
      </c>
      <c r="O5202" t="s">
        <v>6137</v>
      </c>
      <c r="P5202" t="s">
        <v>28</v>
      </c>
      <c r="Q5202" t="s">
        <v>32794</v>
      </c>
      <c r="R5202" t="s">
        <v>33782</v>
      </c>
      <c r="S5202" t="s">
        <v>32628</v>
      </c>
      <c r="T5202" t="s">
        <v>34365</v>
      </c>
      <c r="AD5202" t="str">
        <f t="shared" si="798"/>
        <v/>
      </c>
      <c r="AE5202" t="str">
        <f t="shared" si="797"/>
        <v/>
      </c>
      <c r="AF5202" t="str">
        <f t="shared" si="796"/>
        <v/>
      </c>
      <c r="AG5202" s="17">
        <v>1</v>
      </c>
      <c r="AH5202">
        <f t="shared" si="791"/>
        <v>2.8</v>
      </c>
      <c r="AI5202">
        <v>0.14499999999999999</v>
      </c>
      <c r="AJ5202">
        <f t="shared" si="799"/>
        <v>0.40599999999999997</v>
      </c>
      <c r="AK5202" t="str">
        <f t="shared" si="792"/>
        <v/>
      </c>
      <c r="AL5202" t="str">
        <f t="shared" si="789"/>
        <v/>
      </c>
    </row>
    <row r="5203" spans="1:38" x14ac:dyDescent="0.2">
      <c r="A5203" t="s">
        <v>4662</v>
      </c>
      <c r="B5203" t="s">
        <v>237</v>
      </c>
      <c r="C5203" t="s">
        <v>4663</v>
      </c>
      <c r="D5203" s="1">
        <v>36073</v>
      </c>
      <c r="E5203" s="1">
        <v>43456</v>
      </c>
      <c r="F5203" t="s">
        <v>19</v>
      </c>
      <c r="I5203">
        <v>100</v>
      </c>
      <c r="J5203">
        <v>0</v>
      </c>
      <c r="K5203">
        <v>0</v>
      </c>
      <c r="L5203">
        <v>1063</v>
      </c>
      <c r="M5203">
        <v>1063</v>
      </c>
      <c r="N5203" t="s">
        <v>20</v>
      </c>
      <c r="O5203" t="s">
        <v>4664</v>
      </c>
      <c r="P5203" t="s">
        <v>28</v>
      </c>
      <c r="Q5203" t="s">
        <v>34233</v>
      </c>
      <c r="R5203" t="s">
        <v>34233</v>
      </c>
      <c r="S5203" t="s">
        <v>33797</v>
      </c>
      <c r="T5203" t="s">
        <v>34382</v>
      </c>
      <c r="AD5203" t="str">
        <f t="shared" si="798"/>
        <v/>
      </c>
      <c r="AE5203" t="str">
        <f t="shared" si="797"/>
        <v/>
      </c>
      <c r="AF5203" t="str">
        <f t="shared" si="796"/>
        <v/>
      </c>
      <c r="AG5203" s="17">
        <v>1</v>
      </c>
      <c r="AH5203">
        <f t="shared" si="791"/>
        <v>2.8</v>
      </c>
      <c r="AI5203">
        <v>0.14499999999999999</v>
      </c>
      <c r="AJ5203">
        <f t="shared" si="799"/>
        <v>0.40599999999999997</v>
      </c>
      <c r="AK5203" t="str">
        <f t="shared" si="792"/>
        <v/>
      </c>
      <c r="AL5203" t="str">
        <f t="shared" si="789"/>
        <v/>
      </c>
    </row>
    <row r="5204" spans="1:38" x14ac:dyDescent="0.2">
      <c r="A5204" t="s">
        <v>6132</v>
      </c>
      <c r="B5204" t="s">
        <v>237</v>
      </c>
      <c r="C5204" t="s">
        <v>6133</v>
      </c>
      <c r="D5204" s="1">
        <v>36095</v>
      </c>
      <c r="E5204" s="1">
        <v>43456</v>
      </c>
      <c r="F5204" t="s">
        <v>19</v>
      </c>
      <c r="I5204">
        <v>100</v>
      </c>
      <c r="J5204">
        <v>0</v>
      </c>
      <c r="K5204">
        <v>0</v>
      </c>
      <c r="L5204">
        <v>1019</v>
      </c>
      <c r="M5204">
        <v>1019</v>
      </c>
      <c r="N5204" t="s">
        <v>20</v>
      </c>
      <c r="O5204" t="s">
        <v>6134</v>
      </c>
      <c r="P5204" t="s">
        <v>28</v>
      </c>
      <c r="Q5204" t="s">
        <v>32794</v>
      </c>
      <c r="R5204" t="s">
        <v>33782</v>
      </c>
      <c r="S5204" t="s">
        <v>33797</v>
      </c>
      <c r="T5204" t="s">
        <v>34365</v>
      </c>
      <c r="AD5204" t="str">
        <f t="shared" si="798"/>
        <v/>
      </c>
      <c r="AE5204" t="str">
        <f t="shared" si="797"/>
        <v/>
      </c>
      <c r="AF5204" t="str">
        <f t="shared" si="796"/>
        <v/>
      </c>
      <c r="AG5204" s="17">
        <v>1</v>
      </c>
      <c r="AH5204">
        <f t="shared" si="791"/>
        <v>2.8</v>
      </c>
      <c r="AI5204">
        <v>0.14499999999999999</v>
      </c>
      <c r="AJ5204">
        <f t="shared" si="799"/>
        <v>0.40599999999999997</v>
      </c>
      <c r="AK5204" t="str">
        <f t="shared" si="792"/>
        <v/>
      </c>
      <c r="AL5204" t="str">
        <f t="shared" si="789"/>
        <v/>
      </c>
    </row>
    <row r="5205" spans="1:38" x14ac:dyDescent="0.2">
      <c r="A5205" t="s">
        <v>6126</v>
      </c>
      <c r="B5205" t="s">
        <v>237</v>
      </c>
      <c r="C5205" t="s">
        <v>6127</v>
      </c>
      <c r="D5205" s="1">
        <v>36095</v>
      </c>
      <c r="E5205" s="1">
        <v>44603</v>
      </c>
      <c r="F5205" t="s">
        <v>19</v>
      </c>
      <c r="I5205">
        <v>100</v>
      </c>
      <c r="J5205">
        <v>0</v>
      </c>
      <c r="K5205">
        <v>0</v>
      </c>
      <c r="L5205">
        <v>750</v>
      </c>
      <c r="M5205">
        <v>750</v>
      </c>
      <c r="N5205" t="s">
        <v>20</v>
      </c>
      <c r="O5205" t="s">
        <v>6128</v>
      </c>
      <c r="P5205" t="s">
        <v>28</v>
      </c>
      <c r="Q5205" t="s">
        <v>32794</v>
      </c>
      <c r="R5205" t="s">
        <v>33782</v>
      </c>
      <c r="S5205" t="s">
        <v>33797</v>
      </c>
      <c r="T5205" t="s">
        <v>34365</v>
      </c>
      <c r="AD5205" t="str">
        <f t="shared" si="798"/>
        <v/>
      </c>
      <c r="AE5205" t="str">
        <f t="shared" si="797"/>
        <v/>
      </c>
      <c r="AF5205" t="str">
        <f t="shared" si="796"/>
        <v/>
      </c>
      <c r="AG5205" s="17">
        <v>1</v>
      </c>
      <c r="AH5205">
        <f t="shared" si="791"/>
        <v>2.8</v>
      </c>
      <c r="AI5205">
        <v>0.14499999999999999</v>
      </c>
      <c r="AJ5205">
        <f t="shared" si="799"/>
        <v>0.40599999999999997</v>
      </c>
      <c r="AK5205" t="str">
        <f t="shared" si="792"/>
        <v/>
      </c>
      <c r="AL5205" t="str">
        <f t="shared" si="789"/>
        <v/>
      </c>
    </row>
    <row r="5206" spans="1:38" x14ac:dyDescent="0.2">
      <c r="A5206" t="s">
        <v>6129</v>
      </c>
      <c r="B5206" t="s">
        <v>237</v>
      </c>
      <c r="C5206" t="s">
        <v>6130</v>
      </c>
      <c r="D5206" s="1">
        <v>36095</v>
      </c>
      <c r="E5206" s="1">
        <v>43456</v>
      </c>
      <c r="F5206" t="s">
        <v>19</v>
      </c>
      <c r="I5206">
        <v>100</v>
      </c>
      <c r="J5206">
        <v>0</v>
      </c>
      <c r="K5206">
        <v>0</v>
      </c>
      <c r="L5206">
        <v>1033</v>
      </c>
      <c r="M5206">
        <v>1033</v>
      </c>
      <c r="N5206" t="s">
        <v>20</v>
      </c>
      <c r="O5206" t="s">
        <v>6131</v>
      </c>
      <c r="P5206" t="s">
        <v>28</v>
      </c>
      <c r="Q5206" t="s">
        <v>34233</v>
      </c>
      <c r="R5206" t="s">
        <v>34233</v>
      </c>
      <c r="S5206" t="s">
        <v>32628</v>
      </c>
      <c r="T5206" t="s">
        <v>32634</v>
      </c>
      <c r="AD5206" t="str">
        <f t="shared" si="798"/>
        <v/>
      </c>
      <c r="AE5206" t="str">
        <f t="shared" si="797"/>
        <v/>
      </c>
      <c r="AF5206" t="str">
        <f t="shared" si="796"/>
        <v/>
      </c>
      <c r="AG5206" s="17">
        <v>1</v>
      </c>
      <c r="AH5206">
        <f t="shared" si="791"/>
        <v>2.8</v>
      </c>
      <c r="AI5206">
        <v>0.14499999999999999</v>
      </c>
      <c r="AJ5206">
        <f t="shared" si="799"/>
        <v>0.40599999999999997</v>
      </c>
      <c r="AK5206" t="str">
        <f t="shared" si="792"/>
        <v/>
      </c>
      <c r="AL5206" t="str">
        <f t="shared" si="789"/>
        <v/>
      </c>
    </row>
    <row r="5207" spans="1:38" x14ac:dyDescent="0.2">
      <c r="A5207" t="s">
        <v>6123</v>
      </c>
      <c r="B5207" t="s">
        <v>237</v>
      </c>
      <c r="C5207" t="s">
        <v>6124</v>
      </c>
      <c r="D5207" s="1">
        <v>36095</v>
      </c>
      <c r="E5207" s="1">
        <v>44603</v>
      </c>
      <c r="F5207" t="s">
        <v>19</v>
      </c>
      <c r="I5207">
        <v>100</v>
      </c>
      <c r="J5207">
        <v>0</v>
      </c>
      <c r="K5207">
        <v>0</v>
      </c>
      <c r="L5207">
        <v>1008</v>
      </c>
      <c r="M5207">
        <v>1008</v>
      </c>
      <c r="N5207" t="s">
        <v>20</v>
      </c>
      <c r="O5207" t="s">
        <v>6125</v>
      </c>
      <c r="P5207" t="s">
        <v>28</v>
      </c>
      <c r="Q5207" t="s">
        <v>34234</v>
      </c>
      <c r="R5207" t="s">
        <v>34254</v>
      </c>
      <c r="S5207" t="s">
        <v>32628</v>
      </c>
      <c r="T5207" t="s">
        <v>34365</v>
      </c>
      <c r="AD5207" t="str">
        <f t="shared" si="798"/>
        <v/>
      </c>
      <c r="AE5207" t="str">
        <f t="shared" si="797"/>
        <v/>
      </c>
      <c r="AF5207" t="str">
        <f t="shared" si="796"/>
        <v/>
      </c>
      <c r="AG5207" s="17">
        <v>1</v>
      </c>
      <c r="AH5207">
        <f t="shared" si="791"/>
        <v>2.8</v>
      </c>
      <c r="AI5207">
        <v>0.14499999999999999</v>
      </c>
      <c r="AJ5207">
        <f t="shared" si="799"/>
        <v>0.40599999999999997</v>
      </c>
      <c r="AK5207" t="str">
        <f t="shared" si="792"/>
        <v/>
      </c>
      <c r="AL5207" t="str">
        <f t="shared" si="789"/>
        <v/>
      </c>
    </row>
    <row r="5208" spans="1:38" x14ac:dyDescent="0.2">
      <c r="A5208" t="s">
        <v>28968</v>
      </c>
      <c r="B5208" t="s">
        <v>237</v>
      </c>
      <c r="C5208" t="s">
        <v>28969</v>
      </c>
      <c r="D5208" s="1">
        <v>42657</v>
      </c>
      <c r="E5208" s="1">
        <v>44546</v>
      </c>
      <c r="F5208" t="s">
        <v>26</v>
      </c>
      <c r="I5208">
        <v>100</v>
      </c>
      <c r="J5208">
        <v>0</v>
      </c>
      <c r="K5208">
        <v>0</v>
      </c>
      <c r="L5208">
        <v>655</v>
      </c>
      <c r="M5208">
        <v>655</v>
      </c>
      <c r="N5208" t="s">
        <v>20</v>
      </c>
      <c r="O5208" t="s">
        <v>28970</v>
      </c>
      <c r="P5208" t="s">
        <v>44</v>
      </c>
      <c r="Q5208" t="s">
        <v>34233</v>
      </c>
      <c r="R5208" t="s">
        <v>34233</v>
      </c>
      <c r="S5208" t="s">
        <v>34233</v>
      </c>
      <c r="T5208" t="s">
        <v>34233</v>
      </c>
      <c r="AD5208" t="str">
        <f t="shared" si="798"/>
        <v/>
      </c>
      <c r="AE5208" t="str">
        <f t="shared" si="797"/>
        <v/>
      </c>
      <c r="AF5208" t="str">
        <f t="shared" si="796"/>
        <v/>
      </c>
      <c r="AG5208" t="str">
        <f>IF((S5208&lt;&gt;"tühi")*(AC5208&lt;&gt;""),AC5208,"")</f>
        <v/>
      </c>
      <c r="AH5208" t="str">
        <f t="shared" si="791"/>
        <v/>
      </c>
      <c r="AI5208">
        <v>0.14499999999999999</v>
      </c>
      <c r="AJ5208" t="str">
        <f t="shared" si="799"/>
        <v/>
      </c>
      <c r="AK5208" t="str">
        <f t="shared" si="792"/>
        <v/>
      </c>
      <c r="AL5208" t="str">
        <f t="shared" si="789"/>
        <v/>
      </c>
    </row>
    <row r="5209" spans="1:38" x14ac:dyDescent="0.2">
      <c r="A5209" t="s">
        <v>24092</v>
      </c>
      <c r="B5209" t="s">
        <v>237</v>
      </c>
      <c r="C5209" t="s">
        <v>24093</v>
      </c>
      <c r="D5209" s="1">
        <v>39265</v>
      </c>
      <c r="E5209" s="1">
        <v>44607</v>
      </c>
      <c r="F5209" t="s">
        <v>39</v>
      </c>
      <c r="I5209">
        <v>100</v>
      </c>
      <c r="J5209">
        <v>0</v>
      </c>
      <c r="K5209">
        <v>0</v>
      </c>
      <c r="L5209">
        <v>86700</v>
      </c>
      <c r="M5209">
        <v>86712</v>
      </c>
      <c r="N5209" t="s">
        <v>401</v>
      </c>
      <c r="O5209" t="s">
        <v>24094</v>
      </c>
      <c r="P5209" t="s">
        <v>28</v>
      </c>
      <c r="Q5209" t="s">
        <v>34233</v>
      </c>
      <c r="R5209" t="s">
        <v>34233</v>
      </c>
      <c r="S5209" t="s">
        <v>32627</v>
      </c>
      <c r="T5209" t="s">
        <v>34233</v>
      </c>
      <c r="AD5209" t="str">
        <f t="shared" si="798"/>
        <v/>
      </c>
      <c r="AE5209" t="str">
        <f t="shared" si="797"/>
        <v/>
      </c>
      <c r="AF5209" t="str">
        <f t="shared" si="796"/>
        <v/>
      </c>
      <c r="AG5209" t="str">
        <f>IF((S5209&lt;&gt;"tühi")*(AC5209&lt;&gt;""),AC5209,"")</f>
        <v/>
      </c>
      <c r="AH5209" t="str">
        <f t="shared" si="791"/>
        <v/>
      </c>
      <c r="AI5209">
        <v>0.14499999999999999</v>
      </c>
      <c r="AJ5209" t="str">
        <f t="shared" si="799"/>
        <v/>
      </c>
      <c r="AK5209" t="str">
        <f t="shared" si="792"/>
        <v/>
      </c>
      <c r="AL5209" t="str">
        <f t="shared" si="789"/>
        <v/>
      </c>
    </row>
    <row r="5210" spans="1:38" x14ac:dyDescent="0.2">
      <c r="A5210" t="s">
        <v>4665</v>
      </c>
      <c r="B5210" t="s">
        <v>237</v>
      </c>
      <c r="C5210" t="s">
        <v>4666</v>
      </c>
      <c r="D5210" s="1">
        <v>36073</v>
      </c>
      <c r="E5210" s="1">
        <v>44603</v>
      </c>
      <c r="F5210" t="s">
        <v>19</v>
      </c>
      <c r="I5210">
        <v>100</v>
      </c>
      <c r="J5210">
        <v>0</v>
      </c>
      <c r="K5210">
        <v>0</v>
      </c>
      <c r="L5210">
        <v>995</v>
      </c>
      <c r="M5210">
        <v>995</v>
      </c>
      <c r="N5210" t="s">
        <v>20</v>
      </c>
      <c r="O5210" t="s">
        <v>4667</v>
      </c>
      <c r="P5210" t="s">
        <v>28</v>
      </c>
      <c r="Q5210" t="s">
        <v>32794</v>
      </c>
      <c r="R5210" t="s">
        <v>33782</v>
      </c>
      <c r="S5210" t="s">
        <v>32628</v>
      </c>
      <c r="T5210" t="s">
        <v>34349</v>
      </c>
      <c r="AD5210" t="str">
        <f t="shared" si="798"/>
        <v/>
      </c>
      <c r="AE5210" t="str">
        <f t="shared" si="797"/>
        <v/>
      </c>
      <c r="AF5210" t="str">
        <f t="shared" si="796"/>
        <v/>
      </c>
      <c r="AG5210" s="17">
        <v>1</v>
      </c>
      <c r="AH5210">
        <f t="shared" si="791"/>
        <v>2.8</v>
      </c>
      <c r="AI5210">
        <v>0.14499999999999999</v>
      </c>
      <c r="AJ5210">
        <f t="shared" si="799"/>
        <v>0.40599999999999997</v>
      </c>
      <c r="AK5210" t="str">
        <f t="shared" si="792"/>
        <v/>
      </c>
      <c r="AL5210" t="str">
        <f t="shared" si="789"/>
        <v/>
      </c>
    </row>
    <row r="5211" spans="1:38" x14ac:dyDescent="0.2">
      <c r="A5211" t="s">
        <v>4668</v>
      </c>
      <c r="B5211" t="s">
        <v>237</v>
      </c>
      <c r="C5211" t="s">
        <v>4669</v>
      </c>
      <c r="D5211" s="1">
        <v>36073</v>
      </c>
      <c r="E5211" s="1">
        <v>44231</v>
      </c>
      <c r="F5211" t="s">
        <v>19</v>
      </c>
      <c r="I5211">
        <v>100</v>
      </c>
      <c r="J5211">
        <v>0</v>
      </c>
      <c r="K5211">
        <v>0</v>
      </c>
      <c r="L5211">
        <v>1126</v>
      </c>
      <c r="M5211">
        <v>1126</v>
      </c>
      <c r="N5211" t="s">
        <v>20</v>
      </c>
      <c r="O5211" t="s">
        <v>4670</v>
      </c>
      <c r="P5211" t="s">
        <v>28</v>
      </c>
      <c r="Q5211" t="s">
        <v>32794</v>
      </c>
      <c r="R5211" t="s">
        <v>33782</v>
      </c>
      <c r="S5211" t="s">
        <v>32628</v>
      </c>
      <c r="T5211" t="s">
        <v>34365</v>
      </c>
      <c r="AD5211" t="str">
        <f t="shared" si="798"/>
        <v/>
      </c>
      <c r="AE5211" t="str">
        <f t="shared" si="797"/>
        <v/>
      </c>
      <c r="AF5211" t="str">
        <f t="shared" si="796"/>
        <v/>
      </c>
      <c r="AG5211" s="17">
        <v>1</v>
      </c>
      <c r="AH5211">
        <f t="shared" si="791"/>
        <v>2.8</v>
      </c>
      <c r="AI5211">
        <v>0.14499999999999999</v>
      </c>
      <c r="AJ5211">
        <f t="shared" si="799"/>
        <v>0.40599999999999997</v>
      </c>
      <c r="AK5211" t="str">
        <f t="shared" si="792"/>
        <v/>
      </c>
      <c r="AL5211" t="str">
        <f t="shared" si="789"/>
        <v/>
      </c>
    </row>
    <row r="5212" spans="1:38" x14ac:dyDescent="0.2">
      <c r="A5212" t="s">
        <v>6120</v>
      </c>
      <c r="B5212" t="s">
        <v>237</v>
      </c>
      <c r="C5212" t="s">
        <v>6121</v>
      </c>
      <c r="D5212" s="1">
        <v>36095</v>
      </c>
      <c r="E5212" s="1">
        <v>43456</v>
      </c>
      <c r="F5212" t="s">
        <v>19</v>
      </c>
      <c r="I5212">
        <v>100</v>
      </c>
      <c r="J5212">
        <v>0</v>
      </c>
      <c r="K5212">
        <v>0</v>
      </c>
      <c r="L5212">
        <v>1028</v>
      </c>
      <c r="M5212">
        <v>1028</v>
      </c>
      <c r="N5212" t="s">
        <v>20</v>
      </c>
      <c r="O5212" t="s">
        <v>6122</v>
      </c>
      <c r="P5212" t="s">
        <v>28</v>
      </c>
      <c r="Q5212" t="s">
        <v>34233</v>
      </c>
      <c r="R5212" t="s">
        <v>34233</v>
      </c>
      <c r="S5212" t="s">
        <v>32628</v>
      </c>
      <c r="T5212" t="s">
        <v>34365</v>
      </c>
      <c r="AD5212" t="str">
        <f t="shared" si="798"/>
        <v/>
      </c>
      <c r="AE5212" t="str">
        <f t="shared" si="797"/>
        <v/>
      </c>
      <c r="AF5212" t="str">
        <f t="shared" si="796"/>
        <v/>
      </c>
      <c r="AG5212" s="17">
        <v>1</v>
      </c>
      <c r="AH5212">
        <f t="shared" si="791"/>
        <v>2.8</v>
      </c>
      <c r="AI5212">
        <v>0.14499999999999999</v>
      </c>
      <c r="AJ5212">
        <f t="shared" si="799"/>
        <v>0.40599999999999997</v>
      </c>
      <c r="AK5212" t="str">
        <f t="shared" si="792"/>
        <v/>
      </c>
      <c r="AL5212" t="str">
        <f t="shared" si="789"/>
        <v/>
      </c>
    </row>
    <row r="5213" spans="1:38" x14ac:dyDescent="0.2">
      <c r="A5213" t="s">
        <v>13257</v>
      </c>
      <c r="B5213" t="s">
        <v>237</v>
      </c>
      <c r="C5213" t="s">
        <v>13258</v>
      </c>
      <c r="D5213" s="1">
        <v>36825</v>
      </c>
      <c r="E5213" s="1">
        <v>44603</v>
      </c>
      <c r="F5213" t="s">
        <v>19</v>
      </c>
      <c r="I5213">
        <v>100</v>
      </c>
      <c r="J5213">
        <v>0</v>
      </c>
      <c r="K5213">
        <v>0</v>
      </c>
      <c r="L5213">
        <v>1121</v>
      </c>
      <c r="M5213">
        <v>1121</v>
      </c>
      <c r="N5213" t="s">
        <v>20</v>
      </c>
      <c r="O5213" t="s">
        <v>13259</v>
      </c>
      <c r="P5213" t="s">
        <v>28</v>
      </c>
      <c r="Q5213" t="s">
        <v>34233</v>
      </c>
      <c r="R5213" t="s">
        <v>34233</v>
      </c>
      <c r="S5213" t="s">
        <v>32628</v>
      </c>
      <c r="T5213" t="s">
        <v>34365</v>
      </c>
      <c r="AD5213" t="str">
        <f t="shared" si="798"/>
        <v/>
      </c>
      <c r="AE5213" t="str">
        <f t="shared" si="797"/>
        <v/>
      </c>
      <c r="AF5213" t="str">
        <f t="shared" si="796"/>
        <v/>
      </c>
      <c r="AG5213" s="17">
        <v>1</v>
      </c>
      <c r="AH5213">
        <f t="shared" si="791"/>
        <v>2.8</v>
      </c>
      <c r="AI5213">
        <v>0.14499999999999999</v>
      </c>
      <c r="AJ5213">
        <f t="shared" si="799"/>
        <v>0.40599999999999997</v>
      </c>
      <c r="AK5213" t="str">
        <f t="shared" si="792"/>
        <v/>
      </c>
      <c r="AL5213" t="str">
        <f t="shared" si="789"/>
        <v/>
      </c>
    </row>
    <row r="5214" spans="1:38" x14ac:dyDescent="0.2">
      <c r="A5214" t="s">
        <v>4671</v>
      </c>
      <c r="B5214" t="s">
        <v>237</v>
      </c>
      <c r="C5214" t="s">
        <v>4672</v>
      </c>
      <c r="D5214" s="1">
        <v>36073</v>
      </c>
      <c r="E5214" s="1">
        <v>43456</v>
      </c>
      <c r="F5214" t="s">
        <v>19</v>
      </c>
      <c r="I5214">
        <v>100</v>
      </c>
      <c r="J5214">
        <v>0</v>
      </c>
      <c r="K5214">
        <v>0</v>
      </c>
      <c r="L5214">
        <v>1001</v>
      </c>
      <c r="M5214">
        <v>1001</v>
      </c>
      <c r="N5214" t="s">
        <v>20</v>
      </c>
      <c r="O5214" t="s">
        <v>4673</v>
      </c>
      <c r="P5214" t="s">
        <v>28</v>
      </c>
      <c r="Q5214" t="s">
        <v>34233</v>
      </c>
      <c r="R5214" t="s">
        <v>34233</v>
      </c>
      <c r="S5214" t="s">
        <v>32628</v>
      </c>
      <c r="T5214" t="s">
        <v>34365</v>
      </c>
      <c r="AD5214" t="str">
        <f t="shared" si="798"/>
        <v/>
      </c>
      <c r="AE5214" t="str">
        <f t="shared" si="797"/>
        <v/>
      </c>
      <c r="AF5214" t="str">
        <f t="shared" si="796"/>
        <v/>
      </c>
      <c r="AG5214" s="17">
        <v>1</v>
      </c>
      <c r="AH5214">
        <f t="shared" si="791"/>
        <v>2.8</v>
      </c>
      <c r="AI5214">
        <v>0.14499999999999999</v>
      </c>
      <c r="AJ5214">
        <f t="shared" si="799"/>
        <v>0.40599999999999997</v>
      </c>
      <c r="AK5214" t="str">
        <f t="shared" si="792"/>
        <v/>
      </c>
      <c r="AL5214" t="str">
        <f t="shared" si="789"/>
        <v/>
      </c>
    </row>
    <row r="5215" spans="1:38" x14ac:dyDescent="0.2">
      <c r="A5215" t="s">
        <v>236</v>
      </c>
      <c r="B5215" t="s">
        <v>237</v>
      </c>
      <c r="C5215" t="s">
        <v>238</v>
      </c>
      <c r="D5215" s="1">
        <v>34474</v>
      </c>
      <c r="E5215" s="1">
        <v>44546</v>
      </c>
      <c r="F5215" t="s">
        <v>19</v>
      </c>
      <c r="I5215">
        <v>100</v>
      </c>
      <c r="J5215">
        <v>0</v>
      </c>
      <c r="K5215">
        <v>0</v>
      </c>
      <c r="L5215">
        <v>4339</v>
      </c>
      <c r="M5215">
        <v>4339</v>
      </c>
      <c r="N5215" t="s">
        <v>20</v>
      </c>
      <c r="O5215" t="s">
        <v>239</v>
      </c>
      <c r="P5215" t="s">
        <v>28</v>
      </c>
      <c r="Q5215" t="s">
        <v>34233</v>
      </c>
      <c r="R5215" t="s">
        <v>34233</v>
      </c>
      <c r="S5215" t="s">
        <v>33807</v>
      </c>
      <c r="T5215" t="s">
        <v>34357</v>
      </c>
      <c r="AD5215" t="str">
        <f t="shared" si="798"/>
        <v/>
      </c>
      <c r="AE5215" t="str">
        <f t="shared" si="797"/>
        <v/>
      </c>
      <c r="AF5215" t="str">
        <f t="shared" si="796"/>
        <v/>
      </c>
      <c r="AG5215" s="17">
        <v>1</v>
      </c>
      <c r="AH5215">
        <f t="shared" si="791"/>
        <v>2.8</v>
      </c>
      <c r="AI5215">
        <v>0.14499999999999999</v>
      </c>
      <c r="AJ5215">
        <f t="shared" si="799"/>
        <v>0.40599999999999997</v>
      </c>
      <c r="AK5215" t="str">
        <f t="shared" si="792"/>
        <v/>
      </c>
      <c r="AL5215" t="str">
        <f t="shared" si="789"/>
        <v/>
      </c>
    </row>
    <row r="5216" spans="1:38" x14ac:dyDescent="0.2">
      <c r="A5216" t="s">
        <v>4751</v>
      </c>
      <c r="B5216" t="s">
        <v>237</v>
      </c>
      <c r="C5216" t="s">
        <v>4752</v>
      </c>
      <c r="D5216" s="1">
        <v>36073</v>
      </c>
      <c r="E5216" s="1">
        <v>44603</v>
      </c>
      <c r="F5216" t="s">
        <v>19</v>
      </c>
      <c r="I5216">
        <v>100</v>
      </c>
      <c r="J5216">
        <v>0</v>
      </c>
      <c r="K5216">
        <v>0</v>
      </c>
      <c r="L5216">
        <v>1009</v>
      </c>
      <c r="M5216">
        <v>1009</v>
      </c>
      <c r="N5216" t="s">
        <v>20</v>
      </c>
      <c r="O5216" t="s">
        <v>4753</v>
      </c>
      <c r="P5216" t="s">
        <v>28</v>
      </c>
      <c r="Q5216" t="s">
        <v>34233</v>
      </c>
      <c r="R5216" t="s">
        <v>34233</v>
      </c>
      <c r="S5216" t="s">
        <v>33797</v>
      </c>
      <c r="T5216" t="s">
        <v>34349</v>
      </c>
      <c r="AD5216" t="str">
        <f t="shared" si="798"/>
        <v/>
      </c>
      <c r="AE5216" t="str">
        <f t="shared" si="797"/>
        <v/>
      </c>
      <c r="AF5216" t="str">
        <f t="shared" si="796"/>
        <v/>
      </c>
      <c r="AG5216" s="17">
        <v>1</v>
      </c>
      <c r="AH5216">
        <f t="shared" si="791"/>
        <v>2.8</v>
      </c>
      <c r="AI5216">
        <v>0.14499999999999999</v>
      </c>
      <c r="AJ5216">
        <f t="shared" si="799"/>
        <v>0.40599999999999997</v>
      </c>
      <c r="AK5216" t="str">
        <f t="shared" si="792"/>
        <v/>
      </c>
      <c r="AL5216" t="str">
        <f t="shared" si="789"/>
        <v/>
      </c>
    </row>
    <row r="5217" spans="1:39" x14ac:dyDescent="0.2">
      <c r="A5217" t="s">
        <v>4754</v>
      </c>
      <c r="B5217" t="s">
        <v>237</v>
      </c>
      <c r="C5217" t="s">
        <v>4755</v>
      </c>
      <c r="D5217" s="1">
        <v>36073</v>
      </c>
      <c r="E5217" s="1">
        <v>43456</v>
      </c>
      <c r="F5217" t="s">
        <v>19</v>
      </c>
      <c r="I5217">
        <v>100</v>
      </c>
      <c r="J5217">
        <v>0</v>
      </c>
      <c r="K5217">
        <v>0</v>
      </c>
      <c r="L5217">
        <v>1031</v>
      </c>
      <c r="M5217">
        <v>1031</v>
      </c>
      <c r="N5217" t="s">
        <v>20</v>
      </c>
      <c r="O5217" t="s">
        <v>4756</v>
      </c>
      <c r="P5217" t="s">
        <v>28</v>
      </c>
      <c r="Q5217" t="s">
        <v>34233</v>
      </c>
      <c r="R5217" t="s">
        <v>34233</v>
      </c>
      <c r="S5217" t="s">
        <v>32628</v>
      </c>
      <c r="T5217" t="s">
        <v>34365</v>
      </c>
      <c r="AD5217" t="str">
        <f t="shared" si="798"/>
        <v/>
      </c>
      <c r="AE5217" t="str">
        <f t="shared" si="797"/>
        <v/>
      </c>
      <c r="AF5217" t="str">
        <f t="shared" si="796"/>
        <v/>
      </c>
      <c r="AG5217" s="17">
        <v>1</v>
      </c>
      <c r="AH5217">
        <f t="shared" si="791"/>
        <v>2.8</v>
      </c>
      <c r="AI5217">
        <v>0.14499999999999999</v>
      </c>
      <c r="AJ5217">
        <f t="shared" si="799"/>
        <v>0.40599999999999997</v>
      </c>
      <c r="AK5217" t="str">
        <f t="shared" si="792"/>
        <v/>
      </c>
      <c r="AL5217" t="str">
        <f t="shared" si="789"/>
        <v/>
      </c>
    </row>
    <row r="5218" spans="1:39" x14ac:dyDescent="0.2">
      <c r="A5218" t="s">
        <v>4757</v>
      </c>
      <c r="B5218" t="s">
        <v>237</v>
      </c>
      <c r="C5218" t="s">
        <v>4758</v>
      </c>
      <c r="D5218" s="1">
        <v>36073</v>
      </c>
      <c r="E5218" s="1">
        <v>43456</v>
      </c>
      <c r="F5218" t="s">
        <v>19</v>
      </c>
      <c r="I5218">
        <v>100</v>
      </c>
      <c r="J5218">
        <v>0</v>
      </c>
      <c r="K5218">
        <v>0</v>
      </c>
      <c r="L5218">
        <v>941</v>
      </c>
      <c r="M5218">
        <v>941</v>
      </c>
      <c r="N5218" t="s">
        <v>20</v>
      </c>
      <c r="O5218" t="s">
        <v>4759</v>
      </c>
      <c r="P5218" t="s">
        <v>28</v>
      </c>
      <c r="Q5218" t="s">
        <v>34233</v>
      </c>
      <c r="R5218" t="s">
        <v>34233</v>
      </c>
      <c r="S5218" t="s">
        <v>33797</v>
      </c>
      <c r="T5218" t="s">
        <v>34365</v>
      </c>
      <c r="U5218" t="s">
        <v>32794</v>
      </c>
      <c r="V5218" t="s">
        <v>33139</v>
      </c>
      <c r="W5218">
        <v>143</v>
      </c>
      <c r="X5218">
        <v>2</v>
      </c>
      <c r="Y5218" t="s">
        <v>32654</v>
      </c>
      <c r="AA5218">
        <v>7.5</v>
      </c>
      <c r="AB5218">
        <v>15</v>
      </c>
      <c r="AC5218">
        <v>1</v>
      </c>
      <c r="AD5218" t="str">
        <f t="shared" si="798"/>
        <v/>
      </c>
      <c r="AE5218" t="str">
        <f t="shared" si="797"/>
        <v/>
      </c>
      <c r="AF5218" t="str">
        <f t="shared" si="796"/>
        <v/>
      </c>
      <c r="AG5218">
        <f>IF((S5218&lt;&gt;"tühi")*(AC5218&lt;&gt;""),AC5218,"")</f>
        <v>1</v>
      </c>
      <c r="AH5218">
        <f t="shared" si="791"/>
        <v>2.8</v>
      </c>
      <c r="AI5218">
        <v>0.14499999999999999</v>
      </c>
      <c r="AJ5218">
        <f t="shared" si="799"/>
        <v>0.40599999999999997</v>
      </c>
      <c r="AK5218" t="str">
        <f t="shared" si="792"/>
        <v/>
      </c>
      <c r="AL5218" t="str">
        <f t="shared" si="789"/>
        <v/>
      </c>
    </row>
    <row r="5219" spans="1:39" x14ac:dyDescent="0.2">
      <c r="A5219" t="s">
        <v>4760</v>
      </c>
      <c r="B5219" t="s">
        <v>237</v>
      </c>
      <c r="C5219" t="s">
        <v>4761</v>
      </c>
      <c r="D5219" s="1">
        <v>36073</v>
      </c>
      <c r="E5219" s="1">
        <v>44603</v>
      </c>
      <c r="F5219" t="s">
        <v>19</v>
      </c>
      <c r="I5219">
        <v>100</v>
      </c>
      <c r="J5219">
        <v>0</v>
      </c>
      <c r="K5219">
        <v>0</v>
      </c>
      <c r="L5219">
        <v>1040</v>
      </c>
      <c r="M5219">
        <v>1040</v>
      </c>
      <c r="N5219" t="s">
        <v>20</v>
      </c>
      <c r="O5219" t="s">
        <v>4762</v>
      </c>
      <c r="P5219" t="s">
        <v>28</v>
      </c>
      <c r="Q5219" t="s">
        <v>34233</v>
      </c>
      <c r="R5219" t="s">
        <v>34233</v>
      </c>
      <c r="S5219" t="s">
        <v>32628</v>
      </c>
      <c r="T5219" t="s">
        <v>34365</v>
      </c>
      <c r="AD5219" t="str">
        <f t="shared" si="798"/>
        <v/>
      </c>
      <c r="AE5219" t="str">
        <f t="shared" si="797"/>
        <v/>
      </c>
      <c r="AF5219" t="str">
        <f t="shared" si="796"/>
        <v/>
      </c>
      <c r="AG5219" s="17">
        <v>1</v>
      </c>
      <c r="AH5219">
        <f t="shared" si="791"/>
        <v>2.8</v>
      </c>
      <c r="AI5219">
        <v>0.14499999999999999</v>
      </c>
      <c r="AJ5219">
        <f t="shared" si="799"/>
        <v>0.40599999999999997</v>
      </c>
      <c r="AK5219" t="str">
        <f t="shared" si="792"/>
        <v/>
      </c>
      <c r="AL5219" t="str">
        <f t="shared" si="789"/>
        <v/>
      </c>
    </row>
    <row r="5220" spans="1:39" x14ac:dyDescent="0.2">
      <c r="A5220" t="s">
        <v>24086</v>
      </c>
      <c r="B5220" t="s">
        <v>237</v>
      </c>
      <c r="C5220" t="s">
        <v>24087</v>
      </c>
      <c r="D5220" s="1">
        <v>39265</v>
      </c>
      <c r="E5220" s="1">
        <v>44603</v>
      </c>
      <c r="F5220" t="s">
        <v>39</v>
      </c>
      <c r="I5220">
        <v>100</v>
      </c>
      <c r="J5220">
        <v>0</v>
      </c>
      <c r="K5220">
        <v>0</v>
      </c>
      <c r="L5220">
        <v>71200</v>
      </c>
      <c r="M5220">
        <v>71200</v>
      </c>
      <c r="N5220" t="s">
        <v>20</v>
      </c>
      <c r="O5220" t="s">
        <v>24088</v>
      </c>
      <c r="P5220" t="s">
        <v>28</v>
      </c>
      <c r="Q5220" t="s">
        <v>33781</v>
      </c>
      <c r="R5220">
        <v>50</v>
      </c>
      <c r="S5220" t="s">
        <v>33799</v>
      </c>
      <c r="T5220" t="s">
        <v>34560</v>
      </c>
      <c r="U5220" t="s">
        <v>33140</v>
      </c>
      <c r="V5220" t="s">
        <v>33141</v>
      </c>
      <c r="W5220">
        <v>9</v>
      </c>
      <c r="X5220">
        <v>1</v>
      </c>
      <c r="Y5220">
        <v>1</v>
      </c>
      <c r="Z5220">
        <v>9</v>
      </c>
      <c r="AA5220">
        <v>2</v>
      </c>
      <c r="AB5220">
        <v>6</v>
      </c>
      <c r="AD5220" t="str">
        <f t="shared" si="798"/>
        <v/>
      </c>
      <c r="AE5220" t="str">
        <f t="shared" si="797"/>
        <v/>
      </c>
      <c r="AF5220">
        <f t="shared" si="796"/>
        <v>9</v>
      </c>
      <c r="AG5220" t="str">
        <f>IF((S5220&lt;&gt;"tühi")*(AC5220&lt;&gt;""),AC5220,"")</f>
        <v/>
      </c>
      <c r="AH5220" t="str">
        <f t="shared" si="791"/>
        <v/>
      </c>
      <c r="AI5220">
        <v>0.14499999999999999</v>
      </c>
      <c r="AK5220" t="str">
        <f t="shared" si="792"/>
        <v/>
      </c>
      <c r="AL5220" t="str">
        <f t="shared" si="789"/>
        <v/>
      </c>
      <c r="AM5220" t="s">
        <v>34912</v>
      </c>
    </row>
    <row r="5221" spans="1:39" x14ac:dyDescent="0.2">
      <c r="A5221" t="s">
        <v>2770</v>
      </c>
      <c r="B5221" t="s">
        <v>237</v>
      </c>
      <c r="C5221" t="s">
        <v>2771</v>
      </c>
      <c r="D5221" s="1">
        <v>35818</v>
      </c>
      <c r="E5221" s="1">
        <v>43456</v>
      </c>
      <c r="F5221" t="s">
        <v>19</v>
      </c>
      <c r="I5221">
        <v>100</v>
      </c>
      <c r="J5221">
        <v>0</v>
      </c>
      <c r="K5221">
        <v>0</v>
      </c>
      <c r="L5221">
        <v>1276</v>
      </c>
      <c r="M5221">
        <v>1276</v>
      </c>
      <c r="N5221" t="s">
        <v>20</v>
      </c>
      <c r="O5221" t="s">
        <v>2772</v>
      </c>
      <c r="P5221" t="s">
        <v>28</v>
      </c>
      <c r="Q5221" t="s">
        <v>34234</v>
      </c>
      <c r="R5221" t="s">
        <v>34255</v>
      </c>
      <c r="S5221" t="s">
        <v>32628</v>
      </c>
      <c r="T5221" t="s">
        <v>34349</v>
      </c>
      <c r="AD5221" t="str">
        <f t="shared" si="798"/>
        <v/>
      </c>
      <c r="AE5221" t="str">
        <f t="shared" si="797"/>
        <v/>
      </c>
      <c r="AF5221" t="str">
        <f t="shared" si="796"/>
        <v/>
      </c>
      <c r="AG5221" s="17">
        <v>1</v>
      </c>
      <c r="AH5221">
        <f t="shared" si="791"/>
        <v>2.8</v>
      </c>
      <c r="AI5221">
        <v>0.14499999999999999</v>
      </c>
      <c r="AJ5221">
        <f t="shared" si="799"/>
        <v>0.40599999999999997</v>
      </c>
      <c r="AK5221" t="str">
        <f t="shared" si="792"/>
        <v/>
      </c>
      <c r="AL5221" t="str">
        <f t="shared" si="789"/>
        <v/>
      </c>
    </row>
    <row r="5222" spans="1:39" x14ac:dyDescent="0.2">
      <c r="A5222" t="s">
        <v>25829</v>
      </c>
      <c r="B5222" t="s">
        <v>237</v>
      </c>
      <c r="C5222" t="s">
        <v>25830</v>
      </c>
      <c r="D5222" s="1">
        <v>40590</v>
      </c>
      <c r="E5222" s="1">
        <v>43456</v>
      </c>
      <c r="F5222" t="s">
        <v>19</v>
      </c>
      <c r="I5222">
        <v>100</v>
      </c>
      <c r="J5222">
        <v>0</v>
      </c>
      <c r="K5222">
        <v>0</v>
      </c>
      <c r="L5222">
        <v>1201</v>
      </c>
      <c r="M5222">
        <v>1201</v>
      </c>
      <c r="N5222" t="s">
        <v>20</v>
      </c>
      <c r="O5222" t="s">
        <v>25817</v>
      </c>
      <c r="P5222" t="s">
        <v>28</v>
      </c>
      <c r="Q5222" t="s">
        <v>34234</v>
      </c>
      <c r="R5222" s="9" t="s">
        <v>33762</v>
      </c>
      <c r="S5222" t="s">
        <v>32628</v>
      </c>
      <c r="T5222" t="s">
        <v>34527</v>
      </c>
      <c r="U5222" t="s">
        <v>32794</v>
      </c>
      <c r="V5222" t="s">
        <v>33142</v>
      </c>
      <c r="W5222">
        <v>150</v>
      </c>
      <c r="X5222">
        <v>2</v>
      </c>
      <c r="Y5222" t="s">
        <v>32654</v>
      </c>
      <c r="AA5222">
        <v>7</v>
      </c>
      <c r="AC5222">
        <v>1</v>
      </c>
      <c r="AD5222" t="str">
        <f t="shared" si="798"/>
        <v/>
      </c>
      <c r="AE5222" t="str">
        <f t="shared" si="797"/>
        <v/>
      </c>
      <c r="AF5222" t="str">
        <f t="shared" si="796"/>
        <v/>
      </c>
      <c r="AG5222">
        <f>IF((S5222&lt;&gt;"tühi")*(AC5222&lt;&gt;""),AC5222,"")</f>
        <v>1</v>
      </c>
      <c r="AH5222">
        <f t="shared" si="791"/>
        <v>2.8</v>
      </c>
      <c r="AI5222">
        <v>0.14499999999999999</v>
      </c>
      <c r="AJ5222">
        <f t="shared" si="799"/>
        <v>0.40599999999999997</v>
      </c>
      <c r="AK5222" t="str">
        <f t="shared" si="792"/>
        <v/>
      </c>
      <c r="AL5222" t="str">
        <f t="shared" si="789"/>
        <v/>
      </c>
      <c r="AM5222" t="s">
        <v>34873</v>
      </c>
    </row>
    <row r="5223" spans="1:39" x14ac:dyDescent="0.2">
      <c r="A5223" t="s">
        <v>19184</v>
      </c>
      <c r="B5223" t="s">
        <v>237</v>
      </c>
      <c r="C5223" t="s">
        <v>19185</v>
      </c>
      <c r="D5223" s="1">
        <v>43045</v>
      </c>
      <c r="E5223" s="1">
        <v>43582</v>
      </c>
      <c r="F5223" t="s">
        <v>19</v>
      </c>
      <c r="I5223">
        <v>100</v>
      </c>
      <c r="J5223">
        <v>0</v>
      </c>
      <c r="K5223">
        <v>0</v>
      </c>
      <c r="L5223">
        <v>1220</v>
      </c>
      <c r="M5223">
        <v>1220</v>
      </c>
      <c r="N5223" t="s">
        <v>20</v>
      </c>
      <c r="O5223" t="s">
        <v>19186</v>
      </c>
      <c r="P5223" t="s">
        <v>28</v>
      </c>
      <c r="Q5223" t="s">
        <v>34233</v>
      </c>
      <c r="R5223" t="s">
        <v>34233</v>
      </c>
      <c r="S5223" t="s">
        <v>33797</v>
      </c>
      <c r="T5223" t="s">
        <v>33071</v>
      </c>
      <c r="AD5223" t="str">
        <f t="shared" si="798"/>
        <v/>
      </c>
      <c r="AE5223" t="str">
        <f t="shared" si="797"/>
        <v/>
      </c>
      <c r="AF5223" t="str">
        <f t="shared" si="796"/>
        <v/>
      </c>
      <c r="AG5223" s="17">
        <v>1</v>
      </c>
      <c r="AH5223">
        <f t="shared" si="791"/>
        <v>2.8</v>
      </c>
      <c r="AI5223">
        <v>0.14499999999999999</v>
      </c>
      <c r="AJ5223">
        <f t="shared" si="799"/>
        <v>0.40599999999999997</v>
      </c>
      <c r="AK5223" t="str">
        <f t="shared" si="792"/>
        <v/>
      </c>
      <c r="AL5223" t="str">
        <f t="shared" si="789"/>
        <v/>
      </c>
    </row>
    <row r="5224" spans="1:39" x14ac:dyDescent="0.2">
      <c r="A5224" t="s">
        <v>22677</v>
      </c>
      <c r="B5224" t="s">
        <v>237</v>
      </c>
      <c r="C5224" t="s">
        <v>22678</v>
      </c>
      <c r="D5224" s="1">
        <v>38797</v>
      </c>
      <c r="E5224" s="1">
        <v>44546</v>
      </c>
      <c r="F5224" t="s">
        <v>39</v>
      </c>
      <c r="I5224">
        <v>100</v>
      </c>
      <c r="J5224">
        <v>0</v>
      </c>
      <c r="K5224">
        <v>0</v>
      </c>
      <c r="L5224">
        <v>2839</v>
      </c>
      <c r="M5224">
        <v>2839</v>
      </c>
      <c r="N5224" t="s">
        <v>20</v>
      </c>
      <c r="O5224" t="s">
        <v>22679</v>
      </c>
      <c r="P5224" t="s">
        <v>2356</v>
      </c>
      <c r="Q5224" t="s">
        <v>34233</v>
      </c>
      <c r="R5224" t="s">
        <v>34233</v>
      </c>
      <c r="S5224" t="s">
        <v>33942</v>
      </c>
      <c r="T5224" t="s">
        <v>34233</v>
      </c>
      <c r="AD5224" t="str">
        <f t="shared" si="798"/>
        <v/>
      </c>
      <c r="AE5224" t="str">
        <f t="shared" si="797"/>
        <v/>
      </c>
      <c r="AF5224" t="str">
        <f t="shared" si="796"/>
        <v/>
      </c>
      <c r="AG5224" t="str">
        <f>IF((S5224&lt;&gt;"tühi")*(AC5224&lt;&gt;""),AC5224,"")</f>
        <v/>
      </c>
      <c r="AH5224" t="str">
        <f t="shared" si="791"/>
        <v/>
      </c>
      <c r="AI5224">
        <v>0.14499999999999999</v>
      </c>
      <c r="AJ5224" t="str">
        <f t="shared" si="799"/>
        <v/>
      </c>
      <c r="AK5224" t="str">
        <f t="shared" si="792"/>
        <v/>
      </c>
      <c r="AL5224" t="str">
        <f t="shared" si="789"/>
        <v/>
      </c>
    </row>
    <row r="5225" spans="1:39" x14ac:dyDescent="0.2">
      <c r="A5225" t="s">
        <v>6867</v>
      </c>
      <c r="B5225" t="s">
        <v>237</v>
      </c>
      <c r="C5225" t="s">
        <v>6868</v>
      </c>
      <c r="D5225" s="1">
        <v>36146</v>
      </c>
      <c r="E5225" s="1">
        <v>43456</v>
      </c>
      <c r="F5225" t="s">
        <v>19</v>
      </c>
      <c r="I5225">
        <v>100</v>
      </c>
      <c r="J5225">
        <v>0</v>
      </c>
      <c r="K5225">
        <v>0</v>
      </c>
      <c r="L5225">
        <v>1849</v>
      </c>
      <c r="M5225">
        <v>1849</v>
      </c>
      <c r="N5225" t="s">
        <v>20</v>
      </c>
      <c r="O5225" t="s">
        <v>6869</v>
      </c>
      <c r="P5225" t="s">
        <v>28</v>
      </c>
      <c r="Q5225" t="s">
        <v>34233</v>
      </c>
      <c r="R5225" t="s">
        <v>34233</v>
      </c>
      <c r="S5225" t="s">
        <v>33829</v>
      </c>
      <c r="T5225" t="s">
        <v>34386</v>
      </c>
      <c r="AD5225" t="str">
        <f t="shared" si="798"/>
        <v/>
      </c>
      <c r="AE5225" t="str">
        <f t="shared" si="797"/>
        <v/>
      </c>
      <c r="AF5225" t="str">
        <f t="shared" si="796"/>
        <v/>
      </c>
      <c r="AG5225" s="17">
        <v>1</v>
      </c>
      <c r="AH5225">
        <f t="shared" si="791"/>
        <v>2.8</v>
      </c>
      <c r="AI5225">
        <v>0.14499999999999999</v>
      </c>
      <c r="AJ5225">
        <f t="shared" si="799"/>
        <v>0.40599999999999997</v>
      </c>
      <c r="AK5225" t="str">
        <f t="shared" si="792"/>
        <v/>
      </c>
      <c r="AL5225" t="str">
        <f t="shared" si="789"/>
        <v/>
      </c>
    </row>
    <row r="5226" spans="1:39" x14ac:dyDescent="0.2">
      <c r="A5226" t="s">
        <v>30798</v>
      </c>
      <c r="B5226" t="s">
        <v>237</v>
      </c>
      <c r="C5226" t="s">
        <v>30799</v>
      </c>
      <c r="D5226" s="1">
        <v>43859</v>
      </c>
      <c r="E5226" s="1">
        <v>43859</v>
      </c>
      <c r="F5226" t="s">
        <v>15348</v>
      </c>
      <c r="I5226">
        <v>100</v>
      </c>
      <c r="J5226">
        <v>0</v>
      </c>
      <c r="K5226">
        <v>0</v>
      </c>
      <c r="L5226">
        <v>120</v>
      </c>
      <c r="M5226">
        <v>120</v>
      </c>
      <c r="N5226" t="s">
        <v>20</v>
      </c>
      <c r="P5226" t="s">
        <v>30340</v>
      </c>
      <c r="Q5226" t="s">
        <v>34233</v>
      </c>
      <c r="R5226" t="s">
        <v>34233</v>
      </c>
      <c r="S5226" t="s">
        <v>33942</v>
      </c>
      <c r="T5226" t="s">
        <v>34233</v>
      </c>
      <c r="AD5226" t="str">
        <f t="shared" si="798"/>
        <v/>
      </c>
      <c r="AE5226" t="str">
        <f t="shared" si="797"/>
        <v/>
      </c>
      <c r="AF5226" t="str">
        <f t="shared" si="796"/>
        <v/>
      </c>
      <c r="AG5226" t="str">
        <f>IF((S5226&lt;&gt;"tühi")*(AC5226&lt;&gt;""),AC5226,"")</f>
        <v/>
      </c>
      <c r="AH5226" t="str">
        <f t="shared" si="791"/>
        <v/>
      </c>
      <c r="AI5226">
        <v>0.14499999999999999</v>
      </c>
      <c r="AJ5226" t="str">
        <f t="shared" si="799"/>
        <v/>
      </c>
      <c r="AK5226" t="str">
        <f t="shared" si="792"/>
        <v/>
      </c>
      <c r="AL5226" t="str">
        <f t="shared" si="789"/>
        <v/>
      </c>
    </row>
    <row r="5227" spans="1:39" x14ac:dyDescent="0.2">
      <c r="A5227" t="s">
        <v>28585</v>
      </c>
      <c r="B5227" t="s">
        <v>237</v>
      </c>
      <c r="C5227" t="s">
        <v>28586</v>
      </c>
      <c r="D5227" s="1">
        <v>42634</v>
      </c>
      <c r="E5227" s="1">
        <v>44546</v>
      </c>
      <c r="F5227" t="s">
        <v>26</v>
      </c>
      <c r="I5227">
        <v>100</v>
      </c>
      <c r="J5227">
        <v>0</v>
      </c>
      <c r="K5227">
        <v>0</v>
      </c>
      <c r="L5227">
        <v>5655</v>
      </c>
      <c r="M5227">
        <v>5655</v>
      </c>
      <c r="N5227" t="s">
        <v>20</v>
      </c>
      <c r="O5227" t="s">
        <v>28587</v>
      </c>
      <c r="P5227" t="s">
        <v>44</v>
      </c>
      <c r="Q5227" t="s">
        <v>34233</v>
      </c>
      <c r="R5227" t="s">
        <v>34233</v>
      </c>
      <c r="S5227" t="s">
        <v>34233</v>
      </c>
      <c r="T5227" t="s">
        <v>34233</v>
      </c>
      <c r="AD5227" t="str">
        <f t="shared" si="798"/>
        <v/>
      </c>
      <c r="AE5227" t="str">
        <f t="shared" si="797"/>
        <v/>
      </c>
      <c r="AF5227" t="str">
        <f t="shared" si="796"/>
        <v/>
      </c>
      <c r="AG5227" t="str">
        <f>IF((S5227&lt;&gt;"tühi")*(AC5227&lt;&gt;""),AC5227,"")</f>
        <v/>
      </c>
      <c r="AH5227" t="str">
        <f t="shared" si="791"/>
        <v/>
      </c>
      <c r="AI5227">
        <v>0.14499999999999999</v>
      </c>
      <c r="AJ5227" t="str">
        <f t="shared" si="799"/>
        <v/>
      </c>
      <c r="AK5227" t="str">
        <f t="shared" si="792"/>
        <v/>
      </c>
      <c r="AL5227" t="str">
        <f t="shared" ref="AL5227:AL5290" si="800">IF(COUNTBLANK(AK5227),"",AK5227*AI5227)</f>
        <v/>
      </c>
    </row>
    <row r="5228" spans="1:39" x14ac:dyDescent="0.2">
      <c r="A5228" t="s">
        <v>18307</v>
      </c>
      <c r="B5228" t="s">
        <v>237</v>
      </c>
      <c r="C5228" t="s">
        <v>18308</v>
      </c>
      <c r="D5228" s="1">
        <v>42625</v>
      </c>
      <c r="E5228" s="1">
        <v>44546</v>
      </c>
      <c r="F5228" t="s">
        <v>26</v>
      </c>
      <c r="I5228">
        <v>100</v>
      </c>
      <c r="J5228">
        <v>0</v>
      </c>
      <c r="K5228">
        <v>0</v>
      </c>
      <c r="L5228">
        <v>2359</v>
      </c>
      <c r="M5228">
        <v>2359</v>
      </c>
      <c r="N5228" t="s">
        <v>20</v>
      </c>
      <c r="O5228" t="s">
        <v>18309</v>
      </c>
      <c r="P5228" t="s">
        <v>44</v>
      </c>
      <c r="Q5228" t="s">
        <v>34233</v>
      </c>
      <c r="R5228" t="s">
        <v>34233</v>
      </c>
      <c r="S5228" t="s">
        <v>34233</v>
      </c>
      <c r="T5228" t="s">
        <v>34233</v>
      </c>
      <c r="AD5228" t="str">
        <f t="shared" si="798"/>
        <v/>
      </c>
      <c r="AE5228" t="str">
        <f t="shared" si="797"/>
        <v/>
      </c>
      <c r="AF5228" t="str">
        <f t="shared" si="796"/>
        <v/>
      </c>
      <c r="AG5228" t="str">
        <f>IF((S5228&lt;&gt;"tühi")*(AC5228&lt;&gt;""),AC5228,"")</f>
        <v/>
      </c>
      <c r="AH5228" t="str">
        <f t="shared" si="791"/>
        <v/>
      </c>
      <c r="AI5228">
        <v>0.14499999999999999</v>
      </c>
      <c r="AJ5228" t="str">
        <f t="shared" si="799"/>
        <v/>
      </c>
      <c r="AK5228" t="str">
        <f t="shared" si="792"/>
        <v/>
      </c>
      <c r="AL5228" t="str">
        <f t="shared" si="800"/>
        <v/>
      </c>
    </row>
    <row r="5229" spans="1:39" x14ac:dyDescent="0.2">
      <c r="A5229" t="s">
        <v>23178</v>
      </c>
      <c r="B5229" t="s">
        <v>237</v>
      </c>
      <c r="C5229" t="s">
        <v>23179</v>
      </c>
      <c r="D5229" s="1">
        <v>38958</v>
      </c>
      <c r="E5229" s="1">
        <v>44546</v>
      </c>
      <c r="F5229" t="s">
        <v>26</v>
      </c>
      <c r="I5229">
        <v>100</v>
      </c>
      <c r="J5229">
        <v>0</v>
      </c>
      <c r="K5229">
        <v>0</v>
      </c>
      <c r="L5229">
        <v>2123</v>
      </c>
      <c r="M5229">
        <v>2123</v>
      </c>
      <c r="N5229" t="s">
        <v>20</v>
      </c>
      <c r="O5229" t="s">
        <v>23180</v>
      </c>
      <c r="P5229" t="s">
        <v>22</v>
      </c>
      <c r="Q5229" t="s">
        <v>34233</v>
      </c>
      <c r="R5229" t="s">
        <v>34233</v>
      </c>
      <c r="S5229" t="s">
        <v>34233</v>
      </c>
      <c r="T5229" t="s">
        <v>34233</v>
      </c>
      <c r="AD5229" t="str">
        <f t="shared" si="798"/>
        <v/>
      </c>
      <c r="AE5229" t="str">
        <f t="shared" si="797"/>
        <v/>
      </c>
      <c r="AF5229" t="str">
        <f t="shared" si="796"/>
        <v/>
      </c>
      <c r="AG5229" t="str">
        <f>IF((S5229&lt;&gt;"tühi")*(AC5229&lt;&gt;""),AC5229,"")</f>
        <v/>
      </c>
      <c r="AH5229" t="str">
        <f t="shared" si="791"/>
        <v/>
      </c>
      <c r="AI5229">
        <v>0.14499999999999999</v>
      </c>
      <c r="AJ5229" t="str">
        <f t="shared" si="799"/>
        <v/>
      </c>
      <c r="AK5229" t="str">
        <f t="shared" si="792"/>
        <v/>
      </c>
      <c r="AL5229" t="str">
        <f t="shared" si="800"/>
        <v/>
      </c>
    </row>
    <row r="5230" spans="1:39" x14ac:dyDescent="0.2">
      <c r="A5230" t="s">
        <v>2603</v>
      </c>
      <c r="B5230" t="s">
        <v>237</v>
      </c>
      <c r="C5230" t="s">
        <v>2604</v>
      </c>
      <c r="D5230" s="1">
        <v>35802</v>
      </c>
      <c r="E5230" s="1">
        <v>44546</v>
      </c>
      <c r="F5230" t="s">
        <v>19</v>
      </c>
      <c r="I5230">
        <v>100</v>
      </c>
      <c r="J5230">
        <v>0</v>
      </c>
      <c r="K5230">
        <v>0</v>
      </c>
      <c r="L5230">
        <v>983</v>
      </c>
      <c r="M5230">
        <v>983</v>
      </c>
      <c r="N5230" t="s">
        <v>20</v>
      </c>
      <c r="O5230" t="s">
        <v>2605</v>
      </c>
      <c r="P5230" t="s">
        <v>28</v>
      </c>
      <c r="Q5230" t="s">
        <v>32794</v>
      </c>
      <c r="R5230" t="s">
        <v>33782</v>
      </c>
      <c r="S5230" t="s">
        <v>32628</v>
      </c>
      <c r="T5230" t="s">
        <v>32794</v>
      </c>
      <c r="AD5230" t="str">
        <f t="shared" si="798"/>
        <v/>
      </c>
      <c r="AE5230" t="str">
        <f t="shared" si="797"/>
        <v/>
      </c>
      <c r="AF5230" t="str">
        <f t="shared" si="796"/>
        <v/>
      </c>
      <c r="AG5230" s="17">
        <v>1</v>
      </c>
      <c r="AH5230">
        <f t="shared" si="791"/>
        <v>2.8</v>
      </c>
      <c r="AI5230">
        <v>0.14499999999999999</v>
      </c>
      <c r="AJ5230">
        <f t="shared" si="799"/>
        <v>0.40599999999999997</v>
      </c>
      <c r="AK5230" t="str">
        <f t="shared" si="792"/>
        <v/>
      </c>
      <c r="AL5230" t="str">
        <f t="shared" si="800"/>
        <v/>
      </c>
    </row>
    <row r="5231" spans="1:39" x14ac:dyDescent="0.2">
      <c r="A5231" t="s">
        <v>2507</v>
      </c>
      <c r="B5231" t="s">
        <v>237</v>
      </c>
      <c r="C5231" t="s">
        <v>2508</v>
      </c>
      <c r="D5231" s="1">
        <v>35802</v>
      </c>
      <c r="E5231" s="1">
        <v>44546</v>
      </c>
      <c r="F5231" t="s">
        <v>19</v>
      </c>
      <c r="I5231">
        <v>100</v>
      </c>
      <c r="J5231">
        <v>0</v>
      </c>
      <c r="K5231">
        <v>0</v>
      </c>
      <c r="L5231">
        <v>1138</v>
      </c>
      <c r="M5231">
        <v>1138</v>
      </c>
      <c r="N5231" t="s">
        <v>20</v>
      </c>
      <c r="O5231" t="s">
        <v>2509</v>
      </c>
      <c r="P5231" t="s">
        <v>28</v>
      </c>
      <c r="Q5231" t="s">
        <v>34233</v>
      </c>
      <c r="R5231" t="s">
        <v>34233</v>
      </c>
      <c r="S5231" t="s">
        <v>32628</v>
      </c>
      <c r="T5231" t="s">
        <v>34365</v>
      </c>
      <c r="U5231" t="s">
        <v>33071</v>
      </c>
      <c r="V5231" t="s">
        <v>32698</v>
      </c>
      <c r="W5231">
        <v>227</v>
      </c>
      <c r="Y5231" t="s">
        <v>32654</v>
      </c>
      <c r="AA5231">
        <v>7.5</v>
      </c>
      <c r="AC5231">
        <v>1</v>
      </c>
      <c r="AD5231" t="str">
        <f t="shared" si="798"/>
        <v/>
      </c>
      <c r="AE5231" t="str">
        <f t="shared" si="797"/>
        <v/>
      </c>
      <c r="AF5231" t="str">
        <f t="shared" si="796"/>
        <v/>
      </c>
      <c r="AG5231">
        <f>IF((S5231&lt;&gt;"tühi")*(AC5231&lt;&gt;""),AC5231,"")</f>
        <v>1</v>
      </c>
      <c r="AH5231">
        <f t="shared" si="791"/>
        <v>2.8</v>
      </c>
      <c r="AI5231">
        <v>0.14499999999999999</v>
      </c>
      <c r="AJ5231">
        <f t="shared" si="799"/>
        <v>0.40599999999999997</v>
      </c>
      <c r="AK5231" t="str">
        <f t="shared" si="792"/>
        <v/>
      </c>
      <c r="AL5231" t="str">
        <f t="shared" si="800"/>
        <v/>
      </c>
    </row>
    <row r="5232" spans="1:39" x14ac:dyDescent="0.2">
      <c r="A5232" t="s">
        <v>2504</v>
      </c>
      <c r="B5232" t="s">
        <v>237</v>
      </c>
      <c r="C5232" t="s">
        <v>2505</v>
      </c>
      <c r="D5232" s="1">
        <v>35802</v>
      </c>
      <c r="E5232" s="1">
        <v>43456</v>
      </c>
      <c r="F5232" t="s">
        <v>19</v>
      </c>
      <c r="I5232">
        <v>100</v>
      </c>
      <c r="J5232">
        <v>0</v>
      </c>
      <c r="K5232">
        <v>0</v>
      </c>
      <c r="L5232">
        <v>986</v>
      </c>
      <c r="M5232">
        <v>986</v>
      </c>
      <c r="N5232" t="s">
        <v>20</v>
      </c>
      <c r="O5232" t="s">
        <v>2506</v>
      </c>
      <c r="P5232" t="s">
        <v>28</v>
      </c>
      <c r="Q5232" t="s">
        <v>34233</v>
      </c>
      <c r="R5232" t="s">
        <v>34233</v>
      </c>
      <c r="S5232" t="s">
        <v>33797</v>
      </c>
      <c r="T5232" t="s">
        <v>34350</v>
      </c>
      <c r="U5232" t="s">
        <v>32634</v>
      </c>
      <c r="V5232" t="s">
        <v>33143</v>
      </c>
      <c r="W5232">
        <v>250</v>
      </c>
      <c r="X5232">
        <v>2</v>
      </c>
      <c r="Y5232" t="s">
        <v>32661</v>
      </c>
      <c r="AA5232">
        <v>8.5</v>
      </c>
      <c r="AB5232">
        <v>25</v>
      </c>
      <c r="AC5232">
        <v>1</v>
      </c>
      <c r="AD5232" t="str">
        <f t="shared" si="798"/>
        <v/>
      </c>
      <c r="AE5232" t="str">
        <f t="shared" si="797"/>
        <v/>
      </c>
      <c r="AF5232" t="str">
        <f t="shared" si="796"/>
        <v/>
      </c>
      <c r="AG5232">
        <f>IF((S5232&lt;&gt;"tühi")*(AC5232&lt;&gt;""),AC5232,"")</f>
        <v>1</v>
      </c>
      <c r="AH5232">
        <f t="shared" ref="AH5232:AH5295" si="801">IF(AG5232="","",AG5232*2.8)</f>
        <v>2.8</v>
      </c>
      <c r="AI5232">
        <v>0.14499999999999999</v>
      </c>
      <c r="AJ5232">
        <f t="shared" si="799"/>
        <v>0.40599999999999997</v>
      </c>
      <c r="AK5232" t="str">
        <f t="shared" ref="AK5232:AK5295" si="802">IF(AE5232="","",AE5232*2.8)</f>
        <v/>
      </c>
      <c r="AL5232" t="str">
        <f t="shared" si="800"/>
        <v/>
      </c>
    </row>
    <row r="5233" spans="1:38" x14ac:dyDescent="0.2">
      <c r="A5233" t="s">
        <v>2501</v>
      </c>
      <c r="B5233" t="s">
        <v>237</v>
      </c>
      <c r="C5233" t="s">
        <v>2502</v>
      </c>
      <c r="D5233" s="1">
        <v>35802</v>
      </c>
      <c r="E5233" s="1">
        <v>44546</v>
      </c>
      <c r="F5233" t="s">
        <v>19</v>
      </c>
      <c r="I5233">
        <v>100</v>
      </c>
      <c r="J5233">
        <v>0</v>
      </c>
      <c r="K5233">
        <v>0</v>
      </c>
      <c r="L5233">
        <v>1154</v>
      </c>
      <c r="M5233">
        <v>1154</v>
      </c>
      <c r="N5233" t="s">
        <v>20</v>
      </c>
      <c r="O5233" t="s">
        <v>2503</v>
      </c>
      <c r="P5233" t="s">
        <v>28</v>
      </c>
      <c r="Q5233" t="s">
        <v>34233</v>
      </c>
      <c r="R5233" t="s">
        <v>34233</v>
      </c>
      <c r="S5233" t="s">
        <v>32628</v>
      </c>
      <c r="T5233" t="s">
        <v>34365</v>
      </c>
      <c r="U5233" t="s">
        <v>32794</v>
      </c>
      <c r="V5233" t="s">
        <v>33144</v>
      </c>
      <c r="W5233">
        <v>173</v>
      </c>
      <c r="X5233">
        <v>1.5</v>
      </c>
      <c r="Y5233" t="s">
        <v>32654</v>
      </c>
      <c r="AB5233">
        <v>15</v>
      </c>
      <c r="AC5233">
        <v>1</v>
      </c>
      <c r="AD5233" t="str">
        <f t="shared" si="798"/>
        <v/>
      </c>
      <c r="AE5233" t="str">
        <f t="shared" si="797"/>
        <v/>
      </c>
      <c r="AF5233" t="str">
        <f t="shared" si="796"/>
        <v/>
      </c>
      <c r="AG5233">
        <f>IF((S5233&lt;&gt;"tühi")*(AC5233&lt;&gt;""),AC5233,"")</f>
        <v>1</v>
      </c>
      <c r="AH5233">
        <f t="shared" si="801"/>
        <v>2.8</v>
      </c>
      <c r="AI5233">
        <v>0.14499999999999999</v>
      </c>
      <c r="AJ5233">
        <f t="shared" si="799"/>
        <v>0.40599999999999997</v>
      </c>
      <c r="AK5233" t="str">
        <f t="shared" si="802"/>
        <v/>
      </c>
      <c r="AL5233" t="str">
        <f t="shared" si="800"/>
        <v/>
      </c>
    </row>
    <row r="5234" spans="1:38" x14ac:dyDescent="0.2">
      <c r="A5234" t="s">
        <v>2483</v>
      </c>
      <c r="B5234" t="s">
        <v>237</v>
      </c>
      <c r="C5234" t="s">
        <v>2484</v>
      </c>
      <c r="D5234" s="1">
        <v>35802</v>
      </c>
      <c r="E5234" s="1">
        <v>43951</v>
      </c>
      <c r="F5234" t="s">
        <v>19</v>
      </c>
      <c r="I5234">
        <v>100</v>
      </c>
      <c r="J5234">
        <v>0</v>
      </c>
      <c r="K5234">
        <v>0</v>
      </c>
      <c r="L5234">
        <v>997</v>
      </c>
      <c r="M5234">
        <v>997</v>
      </c>
      <c r="N5234" t="s">
        <v>20</v>
      </c>
      <c r="O5234" t="s">
        <v>2485</v>
      </c>
      <c r="P5234" t="s">
        <v>28</v>
      </c>
      <c r="Q5234" t="s">
        <v>34233</v>
      </c>
      <c r="R5234" t="s">
        <v>34233</v>
      </c>
      <c r="S5234" t="s">
        <v>32628</v>
      </c>
      <c r="T5234" t="s">
        <v>34365</v>
      </c>
      <c r="AD5234" t="str">
        <f t="shared" si="798"/>
        <v/>
      </c>
      <c r="AE5234" t="str">
        <f t="shared" si="797"/>
        <v/>
      </c>
      <c r="AF5234" t="str">
        <f t="shared" si="796"/>
        <v/>
      </c>
      <c r="AG5234" s="17">
        <v>1</v>
      </c>
      <c r="AH5234">
        <f t="shared" si="801"/>
        <v>2.8</v>
      </c>
      <c r="AI5234">
        <v>0.14499999999999999</v>
      </c>
      <c r="AJ5234">
        <f t="shared" si="799"/>
        <v>0.40599999999999997</v>
      </c>
      <c r="AK5234" t="str">
        <f t="shared" si="802"/>
        <v/>
      </c>
      <c r="AL5234" t="str">
        <f t="shared" si="800"/>
        <v/>
      </c>
    </row>
    <row r="5235" spans="1:38" x14ac:dyDescent="0.2">
      <c r="A5235" t="s">
        <v>2480</v>
      </c>
      <c r="B5235" t="s">
        <v>237</v>
      </c>
      <c r="C5235" t="s">
        <v>2481</v>
      </c>
      <c r="D5235" s="1">
        <v>35802</v>
      </c>
      <c r="E5235" s="1">
        <v>44546</v>
      </c>
      <c r="F5235" t="s">
        <v>19</v>
      </c>
      <c r="I5235">
        <v>100</v>
      </c>
      <c r="J5235">
        <v>0</v>
      </c>
      <c r="K5235">
        <v>0</v>
      </c>
      <c r="L5235">
        <v>1096</v>
      </c>
      <c r="M5235">
        <v>1096</v>
      </c>
      <c r="N5235" t="s">
        <v>20</v>
      </c>
      <c r="O5235" t="s">
        <v>2482</v>
      </c>
      <c r="P5235" t="s">
        <v>28</v>
      </c>
      <c r="Q5235" t="s">
        <v>32794</v>
      </c>
      <c r="R5235" t="s">
        <v>33782</v>
      </c>
      <c r="S5235" t="s">
        <v>32628</v>
      </c>
      <c r="T5235" t="s">
        <v>34365</v>
      </c>
      <c r="AD5235" t="str">
        <f t="shared" si="798"/>
        <v/>
      </c>
      <c r="AE5235" t="str">
        <f t="shared" si="797"/>
        <v/>
      </c>
      <c r="AF5235" t="str">
        <f t="shared" si="796"/>
        <v/>
      </c>
      <c r="AG5235" s="17">
        <v>1</v>
      </c>
      <c r="AH5235">
        <f t="shared" si="801"/>
        <v>2.8</v>
      </c>
      <c r="AI5235">
        <v>0.14499999999999999</v>
      </c>
      <c r="AJ5235">
        <f t="shared" si="799"/>
        <v>0.40599999999999997</v>
      </c>
      <c r="AK5235" t="str">
        <f t="shared" si="802"/>
        <v/>
      </c>
      <c r="AL5235" t="str">
        <f t="shared" si="800"/>
        <v/>
      </c>
    </row>
    <row r="5236" spans="1:38" x14ac:dyDescent="0.2">
      <c r="A5236" t="s">
        <v>2477</v>
      </c>
      <c r="B5236" t="s">
        <v>237</v>
      </c>
      <c r="C5236" t="s">
        <v>2478</v>
      </c>
      <c r="D5236" s="1">
        <v>35802</v>
      </c>
      <c r="E5236" s="1">
        <v>43456</v>
      </c>
      <c r="F5236" t="s">
        <v>19</v>
      </c>
      <c r="I5236">
        <v>100</v>
      </c>
      <c r="J5236">
        <v>0</v>
      </c>
      <c r="K5236">
        <v>0</v>
      </c>
      <c r="L5236">
        <v>1002</v>
      </c>
      <c r="M5236">
        <v>1002</v>
      </c>
      <c r="N5236" t="s">
        <v>20</v>
      </c>
      <c r="O5236" t="s">
        <v>2479</v>
      </c>
      <c r="P5236" t="s">
        <v>28</v>
      </c>
      <c r="Q5236" t="s">
        <v>34233</v>
      </c>
      <c r="R5236" t="s">
        <v>34233</v>
      </c>
      <c r="S5236" t="s">
        <v>32628</v>
      </c>
      <c r="T5236" t="s">
        <v>34365</v>
      </c>
      <c r="U5236" t="s">
        <v>33071</v>
      </c>
      <c r="V5236" t="s">
        <v>32755</v>
      </c>
      <c r="W5236">
        <v>200</v>
      </c>
      <c r="Y5236">
        <v>1</v>
      </c>
      <c r="AA5236">
        <v>7.5</v>
      </c>
      <c r="AC5236">
        <v>1</v>
      </c>
      <c r="AD5236" t="str">
        <f t="shared" si="798"/>
        <v/>
      </c>
      <c r="AE5236" t="str">
        <f t="shared" si="797"/>
        <v/>
      </c>
      <c r="AF5236" t="str">
        <f t="shared" si="796"/>
        <v/>
      </c>
      <c r="AG5236">
        <f>IF((S5236&lt;&gt;"tühi")*(AC5236&lt;&gt;""),AC5236,"")</f>
        <v>1</v>
      </c>
      <c r="AH5236">
        <f t="shared" si="801"/>
        <v>2.8</v>
      </c>
      <c r="AI5236">
        <v>0.14499999999999999</v>
      </c>
      <c r="AJ5236">
        <f t="shared" si="799"/>
        <v>0.40599999999999997</v>
      </c>
      <c r="AK5236" t="str">
        <f t="shared" si="802"/>
        <v/>
      </c>
      <c r="AL5236" t="str">
        <f t="shared" si="800"/>
        <v/>
      </c>
    </row>
    <row r="5237" spans="1:38" x14ac:dyDescent="0.2">
      <c r="A5237" t="s">
        <v>2474</v>
      </c>
      <c r="B5237" t="s">
        <v>237</v>
      </c>
      <c r="C5237" t="s">
        <v>2475</v>
      </c>
      <c r="D5237" s="1">
        <v>35802</v>
      </c>
      <c r="E5237" s="1">
        <v>44546</v>
      </c>
      <c r="F5237" t="s">
        <v>19</v>
      </c>
      <c r="I5237">
        <v>100</v>
      </c>
      <c r="J5237">
        <v>0</v>
      </c>
      <c r="K5237">
        <v>0</v>
      </c>
      <c r="L5237">
        <v>1086</v>
      </c>
      <c r="M5237">
        <v>1086</v>
      </c>
      <c r="N5237" t="s">
        <v>20</v>
      </c>
      <c r="O5237" t="s">
        <v>2476</v>
      </c>
      <c r="P5237" t="s">
        <v>28</v>
      </c>
      <c r="Q5237" t="s">
        <v>34233</v>
      </c>
      <c r="R5237" t="s">
        <v>34233</v>
      </c>
      <c r="S5237" t="s">
        <v>33797</v>
      </c>
      <c r="T5237" t="s">
        <v>34349</v>
      </c>
      <c r="AD5237" t="str">
        <f t="shared" si="798"/>
        <v/>
      </c>
      <c r="AE5237" t="str">
        <f t="shared" si="797"/>
        <v/>
      </c>
      <c r="AF5237" t="str">
        <f t="shared" si="796"/>
        <v/>
      </c>
      <c r="AG5237" s="17">
        <v>1</v>
      </c>
      <c r="AH5237">
        <f t="shared" si="801"/>
        <v>2.8</v>
      </c>
      <c r="AI5237">
        <v>0.14499999999999999</v>
      </c>
      <c r="AJ5237">
        <f t="shared" si="799"/>
        <v>0.40599999999999997</v>
      </c>
      <c r="AK5237" t="str">
        <f t="shared" si="802"/>
        <v/>
      </c>
      <c r="AL5237" t="str">
        <f t="shared" si="800"/>
        <v/>
      </c>
    </row>
    <row r="5238" spans="1:38" x14ac:dyDescent="0.2">
      <c r="A5238" t="s">
        <v>2417</v>
      </c>
      <c r="B5238" t="s">
        <v>237</v>
      </c>
      <c r="C5238" t="s">
        <v>2418</v>
      </c>
      <c r="D5238" s="1">
        <v>35802</v>
      </c>
      <c r="E5238" s="1">
        <v>43456</v>
      </c>
      <c r="F5238" t="s">
        <v>19</v>
      </c>
      <c r="I5238">
        <v>100</v>
      </c>
      <c r="J5238">
        <v>0</v>
      </c>
      <c r="K5238">
        <v>0</v>
      </c>
      <c r="L5238">
        <v>1623</v>
      </c>
      <c r="M5238">
        <v>1623</v>
      </c>
      <c r="N5238" t="s">
        <v>20</v>
      </c>
      <c r="O5238" t="s">
        <v>2419</v>
      </c>
      <c r="P5238" t="s">
        <v>28</v>
      </c>
      <c r="Q5238" t="s">
        <v>34233</v>
      </c>
      <c r="R5238" t="s">
        <v>34233</v>
      </c>
      <c r="S5238" t="s">
        <v>33797</v>
      </c>
      <c r="T5238" t="s">
        <v>34365</v>
      </c>
      <c r="AD5238" t="str">
        <f t="shared" si="798"/>
        <v/>
      </c>
      <c r="AE5238" t="str">
        <f t="shared" si="797"/>
        <v/>
      </c>
      <c r="AF5238" t="str">
        <f t="shared" si="796"/>
        <v/>
      </c>
      <c r="AG5238" s="17">
        <v>1</v>
      </c>
      <c r="AH5238">
        <f t="shared" si="801"/>
        <v>2.8</v>
      </c>
      <c r="AI5238">
        <v>0.14499999999999999</v>
      </c>
      <c r="AJ5238">
        <f t="shared" si="799"/>
        <v>0.40599999999999997</v>
      </c>
      <c r="AK5238" t="str">
        <f t="shared" si="802"/>
        <v/>
      </c>
      <c r="AL5238" t="str">
        <f t="shared" si="800"/>
        <v/>
      </c>
    </row>
    <row r="5239" spans="1:38" x14ac:dyDescent="0.2">
      <c r="A5239" t="s">
        <v>2414</v>
      </c>
      <c r="B5239" t="s">
        <v>237</v>
      </c>
      <c r="C5239" t="s">
        <v>2415</v>
      </c>
      <c r="D5239" s="1">
        <v>35802</v>
      </c>
      <c r="E5239" s="1">
        <v>44546</v>
      </c>
      <c r="F5239" t="s">
        <v>19</v>
      </c>
      <c r="I5239">
        <v>100</v>
      </c>
      <c r="J5239">
        <v>0</v>
      </c>
      <c r="K5239">
        <v>0</v>
      </c>
      <c r="L5239">
        <v>1051</v>
      </c>
      <c r="M5239">
        <v>1051</v>
      </c>
      <c r="N5239" t="s">
        <v>20</v>
      </c>
      <c r="O5239" t="s">
        <v>2416</v>
      </c>
      <c r="P5239" t="s">
        <v>28</v>
      </c>
      <c r="Q5239" t="s">
        <v>34233</v>
      </c>
      <c r="R5239" t="s">
        <v>34233</v>
      </c>
      <c r="S5239" t="s">
        <v>32628</v>
      </c>
      <c r="T5239" t="s">
        <v>34357</v>
      </c>
      <c r="AD5239" t="str">
        <f t="shared" si="798"/>
        <v/>
      </c>
      <c r="AE5239" t="str">
        <f t="shared" si="797"/>
        <v/>
      </c>
      <c r="AF5239" t="str">
        <f t="shared" si="796"/>
        <v/>
      </c>
      <c r="AG5239" s="17">
        <v>1</v>
      </c>
      <c r="AH5239">
        <f t="shared" si="801"/>
        <v>2.8</v>
      </c>
      <c r="AI5239">
        <v>0.14499999999999999</v>
      </c>
      <c r="AJ5239">
        <f t="shared" si="799"/>
        <v>0.40599999999999997</v>
      </c>
      <c r="AK5239" t="str">
        <f t="shared" si="802"/>
        <v/>
      </c>
      <c r="AL5239" t="str">
        <f t="shared" si="800"/>
        <v/>
      </c>
    </row>
    <row r="5240" spans="1:38" x14ac:dyDescent="0.2">
      <c r="A5240" t="s">
        <v>2600</v>
      </c>
      <c r="B5240" t="s">
        <v>237</v>
      </c>
      <c r="C5240" t="s">
        <v>2601</v>
      </c>
      <c r="D5240" s="1">
        <v>35802</v>
      </c>
      <c r="E5240" s="1">
        <v>44546</v>
      </c>
      <c r="F5240" t="s">
        <v>19</v>
      </c>
      <c r="I5240">
        <v>100</v>
      </c>
      <c r="J5240">
        <v>0</v>
      </c>
      <c r="K5240">
        <v>0</v>
      </c>
      <c r="L5240">
        <v>1049</v>
      </c>
      <c r="M5240">
        <v>1049</v>
      </c>
      <c r="N5240" t="s">
        <v>20</v>
      </c>
      <c r="O5240" t="s">
        <v>2602</v>
      </c>
      <c r="P5240" t="s">
        <v>28</v>
      </c>
      <c r="Q5240" t="s">
        <v>34233</v>
      </c>
      <c r="R5240" t="s">
        <v>34233</v>
      </c>
      <c r="S5240" t="s">
        <v>32628</v>
      </c>
      <c r="T5240" t="s">
        <v>34365</v>
      </c>
      <c r="AD5240" t="str">
        <f t="shared" si="798"/>
        <v/>
      </c>
      <c r="AE5240" t="str">
        <f t="shared" si="797"/>
        <v/>
      </c>
      <c r="AF5240" t="str">
        <f t="shared" si="796"/>
        <v/>
      </c>
      <c r="AG5240" s="17">
        <v>1</v>
      </c>
      <c r="AH5240">
        <f t="shared" si="801"/>
        <v>2.8</v>
      </c>
      <c r="AI5240">
        <v>0.14499999999999999</v>
      </c>
      <c r="AJ5240">
        <f t="shared" si="799"/>
        <v>0.40599999999999997</v>
      </c>
      <c r="AK5240" t="str">
        <f t="shared" si="802"/>
        <v/>
      </c>
      <c r="AL5240" t="str">
        <f t="shared" si="800"/>
        <v/>
      </c>
    </row>
    <row r="5241" spans="1:38" x14ac:dyDescent="0.2">
      <c r="A5241" t="s">
        <v>2411</v>
      </c>
      <c r="B5241" t="s">
        <v>237</v>
      </c>
      <c r="C5241" t="s">
        <v>2412</v>
      </c>
      <c r="D5241" s="1">
        <v>35802</v>
      </c>
      <c r="E5241" s="1">
        <v>44603</v>
      </c>
      <c r="F5241" t="s">
        <v>19</v>
      </c>
      <c r="I5241">
        <v>100</v>
      </c>
      <c r="J5241">
        <v>0</v>
      </c>
      <c r="K5241">
        <v>0</v>
      </c>
      <c r="L5241">
        <v>1196</v>
      </c>
      <c r="M5241">
        <v>1196</v>
      </c>
      <c r="N5241" t="s">
        <v>20</v>
      </c>
      <c r="O5241" t="s">
        <v>2413</v>
      </c>
      <c r="P5241" t="s">
        <v>28</v>
      </c>
      <c r="Q5241" t="s">
        <v>32794</v>
      </c>
      <c r="R5241" t="s">
        <v>33782</v>
      </c>
      <c r="S5241" t="s">
        <v>33797</v>
      </c>
      <c r="T5241" t="s">
        <v>34365</v>
      </c>
      <c r="AD5241" t="str">
        <f t="shared" si="798"/>
        <v/>
      </c>
      <c r="AE5241" t="str">
        <f t="shared" si="797"/>
        <v/>
      </c>
      <c r="AF5241" t="str">
        <f t="shared" si="796"/>
        <v/>
      </c>
      <c r="AG5241" s="17">
        <v>1</v>
      </c>
      <c r="AH5241">
        <f t="shared" si="801"/>
        <v>2.8</v>
      </c>
      <c r="AI5241">
        <v>0.14499999999999999</v>
      </c>
      <c r="AJ5241">
        <f t="shared" si="799"/>
        <v>0.40599999999999997</v>
      </c>
      <c r="AK5241" t="str">
        <f t="shared" si="802"/>
        <v/>
      </c>
      <c r="AL5241" t="str">
        <f t="shared" si="800"/>
        <v/>
      </c>
    </row>
    <row r="5242" spans="1:38" x14ac:dyDescent="0.2">
      <c r="A5242" t="s">
        <v>2408</v>
      </c>
      <c r="B5242" t="s">
        <v>237</v>
      </c>
      <c r="C5242" t="s">
        <v>2409</v>
      </c>
      <c r="D5242" s="1">
        <v>35802</v>
      </c>
      <c r="E5242" s="1">
        <v>44546</v>
      </c>
      <c r="F5242" t="s">
        <v>19</v>
      </c>
      <c r="I5242">
        <v>100</v>
      </c>
      <c r="J5242">
        <v>0</v>
      </c>
      <c r="K5242">
        <v>0</v>
      </c>
      <c r="L5242">
        <v>1152</v>
      </c>
      <c r="M5242">
        <v>1152</v>
      </c>
      <c r="N5242" t="s">
        <v>20</v>
      </c>
      <c r="O5242" t="s">
        <v>2410</v>
      </c>
      <c r="P5242" t="s">
        <v>28</v>
      </c>
      <c r="Q5242" t="s">
        <v>34233</v>
      </c>
      <c r="R5242" t="s">
        <v>34233</v>
      </c>
      <c r="S5242" t="s">
        <v>33797</v>
      </c>
      <c r="T5242" t="s">
        <v>34365</v>
      </c>
      <c r="AD5242" t="str">
        <f t="shared" si="798"/>
        <v/>
      </c>
      <c r="AE5242" t="str">
        <f t="shared" si="797"/>
        <v/>
      </c>
      <c r="AF5242" t="str">
        <f t="shared" si="796"/>
        <v/>
      </c>
      <c r="AG5242" s="17">
        <v>1</v>
      </c>
      <c r="AH5242">
        <f t="shared" si="801"/>
        <v>2.8</v>
      </c>
      <c r="AI5242">
        <v>0.14499999999999999</v>
      </c>
      <c r="AJ5242">
        <f t="shared" si="799"/>
        <v>0.40599999999999997</v>
      </c>
      <c r="AK5242" t="str">
        <f t="shared" si="802"/>
        <v/>
      </c>
      <c r="AL5242" t="str">
        <f t="shared" si="800"/>
        <v/>
      </c>
    </row>
    <row r="5243" spans="1:38" x14ac:dyDescent="0.2">
      <c r="A5243" t="s">
        <v>2606</v>
      </c>
      <c r="B5243" t="s">
        <v>237</v>
      </c>
      <c r="C5243" t="s">
        <v>2607</v>
      </c>
      <c r="D5243" s="1">
        <v>35802</v>
      </c>
      <c r="E5243" s="1">
        <v>44546</v>
      </c>
      <c r="F5243" t="s">
        <v>19</v>
      </c>
      <c r="I5243">
        <v>100</v>
      </c>
      <c r="J5243">
        <v>0</v>
      </c>
      <c r="K5243">
        <v>0</v>
      </c>
      <c r="L5243">
        <v>1516</v>
      </c>
      <c r="M5243">
        <v>1516</v>
      </c>
      <c r="N5243" t="s">
        <v>20</v>
      </c>
      <c r="O5243" t="s">
        <v>2608</v>
      </c>
      <c r="P5243" t="s">
        <v>28</v>
      </c>
      <c r="Q5243" t="s">
        <v>34233</v>
      </c>
      <c r="R5243" t="s">
        <v>34233</v>
      </c>
      <c r="S5243" t="s">
        <v>32628</v>
      </c>
      <c r="T5243" t="s">
        <v>34365</v>
      </c>
      <c r="AD5243" t="str">
        <f t="shared" si="798"/>
        <v/>
      </c>
      <c r="AE5243" t="str">
        <f t="shared" si="797"/>
        <v/>
      </c>
      <c r="AF5243" t="str">
        <f t="shared" si="796"/>
        <v/>
      </c>
      <c r="AG5243" s="17">
        <v>1</v>
      </c>
      <c r="AH5243">
        <f t="shared" si="801"/>
        <v>2.8</v>
      </c>
      <c r="AI5243">
        <v>0.14499999999999999</v>
      </c>
      <c r="AJ5243">
        <f t="shared" si="799"/>
        <v>0.40599999999999997</v>
      </c>
      <c r="AK5243" t="str">
        <f t="shared" si="802"/>
        <v/>
      </c>
      <c r="AL5243" t="str">
        <f t="shared" si="800"/>
        <v/>
      </c>
    </row>
    <row r="5244" spans="1:38" x14ac:dyDescent="0.2">
      <c r="A5244" t="s">
        <v>2597</v>
      </c>
      <c r="B5244" t="s">
        <v>237</v>
      </c>
      <c r="C5244" t="s">
        <v>2598</v>
      </c>
      <c r="D5244" s="1">
        <v>35802</v>
      </c>
      <c r="E5244" s="1">
        <v>43456</v>
      </c>
      <c r="F5244" t="s">
        <v>19</v>
      </c>
      <c r="I5244">
        <v>100</v>
      </c>
      <c r="J5244">
        <v>0</v>
      </c>
      <c r="K5244">
        <v>0</v>
      </c>
      <c r="L5244">
        <v>969</v>
      </c>
      <c r="M5244">
        <v>969</v>
      </c>
      <c r="N5244" t="s">
        <v>20</v>
      </c>
      <c r="O5244" t="s">
        <v>2599</v>
      </c>
      <c r="P5244" t="s">
        <v>28</v>
      </c>
      <c r="Q5244" t="s">
        <v>32794</v>
      </c>
      <c r="R5244" t="s">
        <v>33782</v>
      </c>
      <c r="S5244" t="s">
        <v>33797</v>
      </c>
      <c r="T5244" t="s">
        <v>34365</v>
      </c>
      <c r="AD5244" t="str">
        <f t="shared" si="798"/>
        <v/>
      </c>
      <c r="AE5244" t="str">
        <f t="shared" si="797"/>
        <v/>
      </c>
      <c r="AF5244" t="str">
        <f t="shared" si="796"/>
        <v/>
      </c>
      <c r="AG5244" s="17">
        <v>1</v>
      </c>
      <c r="AH5244">
        <f t="shared" si="801"/>
        <v>2.8</v>
      </c>
      <c r="AI5244">
        <v>0.14499999999999999</v>
      </c>
      <c r="AJ5244">
        <f t="shared" si="799"/>
        <v>0.40599999999999997</v>
      </c>
      <c r="AK5244" t="str">
        <f t="shared" si="802"/>
        <v/>
      </c>
      <c r="AL5244" t="str">
        <f t="shared" si="800"/>
        <v/>
      </c>
    </row>
    <row r="5245" spans="1:38" x14ac:dyDescent="0.2">
      <c r="A5245" t="s">
        <v>2594</v>
      </c>
      <c r="B5245" t="s">
        <v>237</v>
      </c>
      <c r="C5245" t="s">
        <v>2595</v>
      </c>
      <c r="D5245" s="1">
        <v>35802</v>
      </c>
      <c r="E5245" s="1">
        <v>44546</v>
      </c>
      <c r="F5245" t="s">
        <v>19</v>
      </c>
      <c r="I5245">
        <v>100</v>
      </c>
      <c r="J5245">
        <v>0</v>
      </c>
      <c r="K5245">
        <v>0</v>
      </c>
      <c r="L5245">
        <v>998</v>
      </c>
      <c r="M5245">
        <v>998</v>
      </c>
      <c r="N5245" t="s">
        <v>20</v>
      </c>
      <c r="O5245" t="s">
        <v>2596</v>
      </c>
      <c r="P5245" t="s">
        <v>28</v>
      </c>
      <c r="Q5245" t="s">
        <v>34234</v>
      </c>
      <c r="R5245" t="s">
        <v>34254</v>
      </c>
      <c r="S5245" t="s">
        <v>33797</v>
      </c>
      <c r="T5245" t="s">
        <v>34365</v>
      </c>
      <c r="AD5245" t="str">
        <f t="shared" si="798"/>
        <v/>
      </c>
      <c r="AE5245" t="str">
        <f t="shared" si="797"/>
        <v/>
      </c>
      <c r="AF5245" t="str">
        <f t="shared" si="796"/>
        <v/>
      </c>
      <c r="AG5245" s="17">
        <v>1</v>
      </c>
      <c r="AH5245">
        <f t="shared" si="801"/>
        <v>2.8</v>
      </c>
      <c r="AI5245">
        <v>0.14499999999999999</v>
      </c>
      <c r="AJ5245">
        <f t="shared" si="799"/>
        <v>0.40599999999999997</v>
      </c>
      <c r="AK5245" t="str">
        <f t="shared" si="802"/>
        <v/>
      </c>
      <c r="AL5245" t="str">
        <f t="shared" si="800"/>
        <v/>
      </c>
    </row>
    <row r="5246" spans="1:38" x14ac:dyDescent="0.2">
      <c r="A5246" t="s">
        <v>2522</v>
      </c>
      <c r="B5246" t="s">
        <v>237</v>
      </c>
      <c r="C5246" t="s">
        <v>2523</v>
      </c>
      <c r="D5246" s="1">
        <v>35802</v>
      </c>
      <c r="E5246" s="1">
        <v>43951</v>
      </c>
      <c r="F5246" t="s">
        <v>19</v>
      </c>
      <c r="I5246">
        <v>100</v>
      </c>
      <c r="J5246">
        <v>0</v>
      </c>
      <c r="K5246">
        <v>0</v>
      </c>
      <c r="L5246">
        <v>962</v>
      </c>
      <c r="M5246">
        <v>962</v>
      </c>
      <c r="N5246" t="s">
        <v>20</v>
      </c>
      <c r="O5246" t="s">
        <v>2524</v>
      </c>
      <c r="P5246" t="s">
        <v>28</v>
      </c>
      <c r="Q5246" t="s">
        <v>32794</v>
      </c>
      <c r="R5246" t="s">
        <v>33782</v>
      </c>
      <c r="S5246" t="s">
        <v>32628</v>
      </c>
      <c r="T5246" t="s">
        <v>34365</v>
      </c>
      <c r="AD5246" t="str">
        <f t="shared" si="798"/>
        <v/>
      </c>
      <c r="AE5246" t="str">
        <f t="shared" si="797"/>
        <v/>
      </c>
      <c r="AF5246" t="str">
        <f t="shared" si="796"/>
        <v/>
      </c>
      <c r="AG5246" s="17">
        <v>1</v>
      </c>
      <c r="AH5246">
        <f t="shared" si="801"/>
        <v>2.8</v>
      </c>
      <c r="AI5246">
        <v>0.14499999999999999</v>
      </c>
      <c r="AJ5246">
        <f t="shared" si="799"/>
        <v>0.40599999999999997</v>
      </c>
      <c r="AK5246" t="str">
        <f t="shared" si="802"/>
        <v/>
      </c>
      <c r="AL5246" t="str">
        <f t="shared" si="800"/>
        <v/>
      </c>
    </row>
    <row r="5247" spans="1:38" x14ac:dyDescent="0.2">
      <c r="A5247" t="s">
        <v>2519</v>
      </c>
      <c r="B5247" t="s">
        <v>237</v>
      </c>
      <c r="C5247" t="s">
        <v>2520</v>
      </c>
      <c r="D5247" s="1">
        <v>35802</v>
      </c>
      <c r="E5247" s="1">
        <v>43456</v>
      </c>
      <c r="F5247" t="s">
        <v>19</v>
      </c>
      <c r="I5247">
        <v>100</v>
      </c>
      <c r="J5247">
        <v>0</v>
      </c>
      <c r="K5247">
        <v>0</v>
      </c>
      <c r="L5247">
        <v>949</v>
      </c>
      <c r="M5247">
        <v>949</v>
      </c>
      <c r="N5247" t="s">
        <v>20</v>
      </c>
      <c r="O5247" t="s">
        <v>2521</v>
      </c>
      <c r="P5247" t="s">
        <v>28</v>
      </c>
      <c r="Q5247" t="s">
        <v>32794</v>
      </c>
      <c r="R5247" t="s">
        <v>33782</v>
      </c>
      <c r="S5247" t="s">
        <v>32628</v>
      </c>
      <c r="T5247" t="s">
        <v>34365</v>
      </c>
      <c r="AD5247" t="str">
        <f t="shared" si="798"/>
        <v/>
      </c>
      <c r="AE5247" t="str">
        <f t="shared" si="797"/>
        <v/>
      </c>
      <c r="AF5247" t="str">
        <f t="shared" si="796"/>
        <v/>
      </c>
      <c r="AG5247" s="17">
        <v>1</v>
      </c>
      <c r="AH5247">
        <f t="shared" si="801"/>
        <v>2.8</v>
      </c>
      <c r="AI5247">
        <v>0.14499999999999999</v>
      </c>
      <c r="AJ5247">
        <f t="shared" si="799"/>
        <v>0.40599999999999997</v>
      </c>
      <c r="AK5247" t="str">
        <f t="shared" si="802"/>
        <v/>
      </c>
      <c r="AL5247" t="str">
        <f t="shared" si="800"/>
        <v/>
      </c>
    </row>
    <row r="5248" spans="1:38" x14ac:dyDescent="0.2">
      <c r="A5248" t="s">
        <v>2516</v>
      </c>
      <c r="B5248" t="s">
        <v>237</v>
      </c>
      <c r="C5248" t="s">
        <v>2517</v>
      </c>
      <c r="D5248" s="1">
        <v>35802</v>
      </c>
      <c r="E5248" s="1">
        <v>43456</v>
      </c>
      <c r="F5248" t="s">
        <v>19</v>
      </c>
      <c r="I5248">
        <v>100</v>
      </c>
      <c r="J5248">
        <v>0</v>
      </c>
      <c r="K5248">
        <v>0</v>
      </c>
      <c r="L5248">
        <v>981</v>
      </c>
      <c r="M5248">
        <v>981</v>
      </c>
      <c r="N5248" t="s">
        <v>20</v>
      </c>
      <c r="O5248" t="s">
        <v>2518</v>
      </c>
      <c r="P5248" t="s">
        <v>28</v>
      </c>
      <c r="Q5248" t="s">
        <v>32794</v>
      </c>
      <c r="R5248" t="s">
        <v>33782</v>
      </c>
      <c r="S5248" t="s">
        <v>32628</v>
      </c>
      <c r="T5248" t="s">
        <v>34365</v>
      </c>
      <c r="AD5248" t="str">
        <f t="shared" si="798"/>
        <v/>
      </c>
      <c r="AE5248" t="str">
        <f t="shared" si="797"/>
        <v/>
      </c>
      <c r="AF5248" t="str">
        <f t="shared" ref="AF5248:AF5311" si="803">IF((S5248&lt;&gt;"tühi")*(F5248&lt;&gt;"Elamumaa")*(G5248&lt;&gt;"Elamumaa")*(H5248&lt;&gt;"Elamumaa"),IF(Z5248=0,"",Z5248),"")</f>
        <v/>
      </c>
      <c r="AG5248" s="17">
        <v>1</v>
      </c>
      <c r="AH5248">
        <f t="shared" si="801"/>
        <v>2.8</v>
      </c>
      <c r="AI5248">
        <v>0.14499999999999999</v>
      </c>
      <c r="AJ5248">
        <f t="shared" si="799"/>
        <v>0.40599999999999997</v>
      </c>
      <c r="AK5248" t="str">
        <f t="shared" si="802"/>
        <v/>
      </c>
      <c r="AL5248" t="str">
        <f t="shared" si="800"/>
        <v/>
      </c>
    </row>
    <row r="5249" spans="1:38" x14ac:dyDescent="0.2">
      <c r="A5249" t="s">
        <v>2513</v>
      </c>
      <c r="B5249" t="s">
        <v>237</v>
      </c>
      <c r="C5249" t="s">
        <v>2514</v>
      </c>
      <c r="D5249" s="1">
        <v>35802</v>
      </c>
      <c r="E5249" s="1">
        <v>44546</v>
      </c>
      <c r="F5249" t="s">
        <v>19</v>
      </c>
      <c r="I5249">
        <v>100</v>
      </c>
      <c r="J5249">
        <v>0</v>
      </c>
      <c r="K5249">
        <v>0</v>
      </c>
      <c r="L5249">
        <v>1059</v>
      </c>
      <c r="M5249">
        <v>1059</v>
      </c>
      <c r="N5249" t="s">
        <v>20</v>
      </c>
      <c r="O5249" t="s">
        <v>2515</v>
      </c>
      <c r="P5249" t="s">
        <v>28</v>
      </c>
      <c r="Q5249" t="s">
        <v>34233</v>
      </c>
      <c r="R5249" t="s">
        <v>34233</v>
      </c>
      <c r="S5249" t="s">
        <v>32628</v>
      </c>
      <c r="T5249" t="s">
        <v>34365</v>
      </c>
      <c r="AD5249" t="str">
        <f t="shared" si="798"/>
        <v/>
      </c>
      <c r="AE5249" t="str">
        <f t="shared" si="797"/>
        <v/>
      </c>
      <c r="AF5249" t="str">
        <f t="shared" si="803"/>
        <v/>
      </c>
      <c r="AG5249" s="17">
        <v>1</v>
      </c>
      <c r="AH5249">
        <f t="shared" si="801"/>
        <v>2.8</v>
      </c>
      <c r="AI5249">
        <v>0.14499999999999999</v>
      </c>
      <c r="AJ5249">
        <f t="shared" si="799"/>
        <v>0.40599999999999997</v>
      </c>
      <c r="AK5249" t="str">
        <f t="shared" si="802"/>
        <v/>
      </c>
      <c r="AL5249" t="str">
        <f t="shared" si="800"/>
        <v/>
      </c>
    </row>
    <row r="5250" spans="1:38" x14ac:dyDescent="0.2">
      <c r="A5250" t="s">
        <v>2510</v>
      </c>
      <c r="B5250" t="s">
        <v>237</v>
      </c>
      <c r="C5250" t="s">
        <v>2511</v>
      </c>
      <c r="D5250" s="1">
        <v>35802</v>
      </c>
      <c r="E5250" s="1">
        <v>43456</v>
      </c>
      <c r="F5250" t="s">
        <v>19</v>
      </c>
      <c r="I5250">
        <v>100</v>
      </c>
      <c r="J5250">
        <v>0</v>
      </c>
      <c r="K5250">
        <v>0</v>
      </c>
      <c r="L5250">
        <v>969</v>
      </c>
      <c r="M5250">
        <v>969</v>
      </c>
      <c r="N5250" t="s">
        <v>20</v>
      </c>
      <c r="O5250" t="s">
        <v>2512</v>
      </c>
      <c r="P5250" t="s">
        <v>28</v>
      </c>
      <c r="Q5250" t="s">
        <v>32794</v>
      </c>
      <c r="R5250" t="s">
        <v>33782</v>
      </c>
      <c r="S5250" t="s">
        <v>32628</v>
      </c>
      <c r="T5250" t="s">
        <v>34365</v>
      </c>
      <c r="AD5250" t="str">
        <f t="shared" si="798"/>
        <v/>
      </c>
      <c r="AE5250" t="str">
        <f t="shared" ref="AE5250:AE5313" si="804">IF((S5250="tühi")*(AC5250&lt;&gt;""),AC5250,"")</f>
        <v/>
      </c>
      <c r="AF5250" t="str">
        <f t="shared" si="803"/>
        <v/>
      </c>
      <c r="AG5250" s="17">
        <v>1</v>
      </c>
      <c r="AH5250">
        <f t="shared" si="801"/>
        <v>2.8</v>
      </c>
      <c r="AI5250">
        <v>0.14499999999999999</v>
      </c>
      <c r="AJ5250">
        <f t="shared" si="799"/>
        <v>0.40599999999999997</v>
      </c>
      <c r="AK5250" t="str">
        <f t="shared" si="802"/>
        <v/>
      </c>
      <c r="AL5250" t="str">
        <f t="shared" si="800"/>
        <v/>
      </c>
    </row>
    <row r="5251" spans="1:38" x14ac:dyDescent="0.2">
      <c r="A5251" t="s">
        <v>23175</v>
      </c>
      <c r="B5251" t="s">
        <v>237</v>
      </c>
      <c r="C5251" t="s">
        <v>23176</v>
      </c>
      <c r="D5251" s="1">
        <v>38958</v>
      </c>
      <c r="E5251" s="1">
        <v>43843</v>
      </c>
      <c r="F5251" t="s">
        <v>889</v>
      </c>
      <c r="I5251">
        <v>100</v>
      </c>
      <c r="J5251">
        <v>0</v>
      </c>
      <c r="K5251">
        <v>0</v>
      </c>
      <c r="L5251">
        <v>1978</v>
      </c>
      <c r="M5251">
        <v>1978</v>
      </c>
      <c r="N5251" t="s">
        <v>20</v>
      </c>
      <c r="O5251" t="s">
        <v>23177</v>
      </c>
      <c r="P5251" t="s">
        <v>28</v>
      </c>
      <c r="Q5251" t="s">
        <v>34233</v>
      </c>
      <c r="R5251" t="s">
        <v>34233</v>
      </c>
      <c r="S5251" t="s">
        <v>33942</v>
      </c>
      <c r="T5251" t="s">
        <v>34233</v>
      </c>
      <c r="AD5251" t="str">
        <f t="shared" si="798"/>
        <v/>
      </c>
      <c r="AE5251" t="str">
        <f t="shared" si="804"/>
        <v/>
      </c>
      <c r="AF5251" t="str">
        <f t="shared" si="803"/>
        <v/>
      </c>
      <c r="AG5251" t="str">
        <f>IF((S5251&lt;&gt;"tühi")*(AC5251&lt;&gt;""),AC5251,"")</f>
        <v/>
      </c>
      <c r="AH5251" t="str">
        <f t="shared" si="801"/>
        <v/>
      </c>
      <c r="AI5251">
        <v>0.14499999999999999</v>
      </c>
      <c r="AJ5251" t="str">
        <f t="shared" si="799"/>
        <v/>
      </c>
      <c r="AK5251" t="str">
        <f t="shared" si="802"/>
        <v/>
      </c>
      <c r="AL5251" t="str">
        <f t="shared" si="800"/>
        <v/>
      </c>
    </row>
    <row r="5252" spans="1:38" x14ac:dyDescent="0.2">
      <c r="A5252" t="s">
        <v>20219</v>
      </c>
      <c r="B5252" t="s">
        <v>237</v>
      </c>
      <c r="C5252" t="s">
        <v>20220</v>
      </c>
      <c r="D5252" s="1">
        <v>38280</v>
      </c>
      <c r="E5252" s="1">
        <v>44603</v>
      </c>
      <c r="F5252" t="s">
        <v>39</v>
      </c>
      <c r="I5252">
        <v>100</v>
      </c>
      <c r="J5252">
        <v>0</v>
      </c>
      <c r="K5252">
        <v>0</v>
      </c>
      <c r="L5252">
        <v>29600</v>
      </c>
      <c r="M5252">
        <v>29611</v>
      </c>
      <c r="N5252" t="s">
        <v>401</v>
      </c>
      <c r="O5252" t="s">
        <v>20221</v>
      </c>
      <c r="P5252" t="s">
        <v>2356</v>
      </c>
      <c r="Q5252" t="s">
        <v>34233</v>
      </c>
      <c r="R5252" t="s">
        <v>34233</v>
      </c>
      <c r="S5252" t="s">
        <v>33942</v>
      </c>
      <c r="T5252" t="s">
        <v>34233</v>
      </c>
      <c r="AD5252" t="str">
        <f t="shared" ref="AD5252:AD5315" si="805">IF((S5252="tühi")*(F5252&lt;&gt;"Elamumaa")*(G5252&lt;&gt;"Elamumaa")*(H5252&lt;&gt;"Elamumaa"),IF(Z5252=0,"",Z5252),"")</f>
        <v/>
      </c>
      <c r="AE5252" t="str">
        <f t="shared" si="804"/>
        <v/>
      </c>
      <c r="AF5252" t="str">
        <f t="shared" si="803"/>
        <v/>
      </c>
      <c r="AG5252" t="str">
        <f>IF((S5252&lt;&gt;"tühi")*(AC5252&lt;&gt;""),AC5252,"")</f>
        <v/>
      </c>
      <c r="AH5252" t="str">
        <f t="shared" si="801"/>
        <v/>
      </c>
      <c r="AI5252">
        <v>0.14499999999999999</v>
      </c>
      <c r="AJ5252" t="str">
        <f t="shared" si="799"/>
        <v/>
      </c>
      <c r="AK5252" t="str">
        <f t="shared" si="802"/>
        <v/>
      </c>
      <c r="AL5252" t="str">
        <f t="shared" si="800"/>
        <v/>
      </c>
    </row>
    <row r="5253" spans="1:38" x14ac:dyDescent="0.2">
      <c r="A5253" t="s">
        <v>12353</v>
      </c>
      <c r="B5253" t="s">
        <v>237</v>
      </c>
      <c r="C5253" t="s">
        <v>12354</v>
      </c>
      <c r="D5253" s="1">
        <v>36782</v>
      </c>
      <c r="E5253" s="1">
        <v>43456</v>
      </c>
      <c r="F5253" t="s">
        <v>19</v>
      </c>
      <c r="I5253">
        <v>100</v>
      </c>
      <c r="J5253">
        <v>0</v>
      </c>
      <c r="K5253">
        <v>0</v>
      </c>
      <c r="L5253">
        <v>1183</v>
      </c>
      <c r="M5253">
        <v>1183</v>
      </c>
      <c r="N5253" t="s">
        <v>20</v>
      </c>
      <c r="O5253" t="s">
        <v>12355</v>
      </c>
      <c r="P5253" t="s">
        <v>28</v>
      </c>
      <c r="Q5253" t="s">
        <v>34233</v>
      </c>
      <c r="R5253" t="s">
        <v>34233</v>
      </c>
      <c r="S5253" t="s">
        <v>32628</v>
      </c>
      <c r="T5253" t="s">
        <v>34365</v>
      </c>
      <c r="U5253" t="s">
        <v>33071</v>
      </c>
      <c r="V5253" t="s">
        <v>32707</v>
      </c>
      <c r="W5253">
        <v>204</v>
      </c>
      <c r="X5253">
        <v>2</v>
      </c>
      <c r="Y5253" t="s">
        <v>32654</v>
      </c>
      <c r="AA5253">
        <v>8.5</v>
      </c>
      <c r="AC5253">
        <v>1</v>
      </c>
      <c r="AD5253" t="str">
        <f t="shared" si="805"/>
        <v/>
      </c>
      <c r="AE5253" t="str">
        <f t="shared" si="804"/>
        <v/>
      </c>
      <c r="AF5253" t="str">
        <f t="shared" si="803"/>
        <v/>
      </c>
      <c r="AG5253">
        <f>IF((S5253&lt;&gt;"tühi")*(AC5253&lt;&gt;""),AC5253,"")</f>
        <v>1</v>
      </c>
      <c r="AH5253">
        <f t="shared" si="801"/>
        <v>2.8</v>
      </c>
      <c r="AI5253">
        <v>0.14499999999999999</v>
      </c>
      <c r="AJ5253">
        <f t="shared" si="799"/>
        <v>0.40599999999999997</v>
      </c>
      <c r="AK5253" t="str">
        <f t="shared" si="802"/>
        <v/>
      </c>
      <c r="AL5253" t="str">
        <f t="shared" si="800"/>
        <v/>
      </c>
    </row>
    <row r="5254" spans="1:38" x14ac:dyDescent="0.2">
      <c r="A5254" t="s">
        <v>6460</v>
      </c>
      <c r="B5254" t="s">
        <v>237</v>
      </c>
      <c r="C5254" t="s">
        <v>6461</v>
      </c>
      <c r="D5254" s="1">
        <v>36110</v>
      </c>
      <c r="E5254" s="1">
        <v>43456</v>
      </c>
      <c r="F5254" t="s">
        <v>19</v>
      </c>
      <c r="I5254">
        <v>100</v>
      </c>
      <c r="J5254">
        <v>0</v>
      </c>
      <c r="K5254">
        <v>0</v>
      </c>
      <c r="L5254">
        <v>940</v>
      </c>
      <c r="M5254">
        <v>940</v>
      </c>
      <c r="N5254" t="s">
        <v>20</v>
      </c>
      <c r="O5254" t="s">
        <v>6462</v>
      </c>
      <c r="P5254" t="s">
        <v>28</v>
      </c>
      <c r="Q5254" t="s">
        <v>34233</v>
      </c>
      <c r="R5254" t="s">
        <v>34233</v>
      </c>
      <c r="S5254" t="s">
        <v>33800</v>
      </c>
      <c r="T5254" t="s">
        <v>34365</v>
      </c>
      <c r="AD5254" t="str">
        <f t="shared" si="805"/>
        <v/>
      </c>
      <c r="AE5254" t="str">
        <f t="shared" si="804"/>
        <v/>
      </c>
      <c r="AF5254" t="str">
        <f t="shared" si="803"/>
        <v/>
      </c>
      <c r="AG5254" s="17">
        <v>1</v>
      </c>
      <c r="AH5254">
        <f t="shared" si="801"/>
        <v>2.8</v>
      </c>
      <c r="AI5254">
        <v>0.14499999999999999</v>
      </c>
      <c r="AJ5254">
        <f t="shared" si="799"/>
        <v>0.40599999999999997</v>
      </c>
      <c r="AK5254" t="str">
        <f t="shared" si="802"/>
        <v/>
      </c>
      <c r="AL5254" t="str">
        <f t="shared" si="800"/>
        <v/>
      </c>
    </row>
    <row r="5255" spans="1:38" x14ac:dyDescent="0.2">
      <c r="A5255" t="s">
        <v>5332</v>
      </c>
      <c r="B5255" t="s">
        <v>237</v>
      </c>
      <c r="C5255" t="s">
        <v>5333</v>
      </c>
      <c r="D5255" s="1">
        <v>36110</v>
      </c>
      <c r="E5255" s="1">
        <v>43456</v>
      </c>
      <c r="F5255" t="s">
        <v>19</v>
      </c>
      <c r="I5255">
        <v>100</v>
      </c>
      <c r="J5255">
        <v>0</v>
      </c>
      <c r="K5255">
        <v>0</v>
      </c>
      <c r="L5255">
        <v>1281</v>
      </c>
      <c r="M5255">
        <v>1281</v>
      </c>
      <c r="N5255" t="s">
        <v>20</v>
      </c>
      <c r="O5255" t="s">
        <v>5334</v>
      </c>
      <c r="P5255" t="s">
        <v>28</v>
      </c>
      <c r="Q5255" t="s">
        <v>34233</v>
      </c>
      <c r="R5255" t="s">
        <v>34233</v>
      </c>
      <c r="S5255" t="s">
        <v>33800</v>
      </c>
      <c r="T5255" t="s">
        <v>34365</v>
      </c>
      <c r="AD5255" t="str">
        <f t="shared" si="805"/>
        <v/>
      </c>
      <c r="AE5255" t="str">
        <f t="shared" si="804"/>
        <v/>
      </c>
      <c r="AF5255" t="str">
        <f t="shared" si="803"/>
        <v/>
      </c>
      <c r="AG5255" s="17">
        <v>1</v>
      </c>
      <c r="AH5255">
        <f t="shared" si="801"/>
        <v>2.8</v>
      </c>
      <c r="AI5255">
        <v>0.14499999999999999</v>
      </c>
      <c r="AJ5255">
        <f t="shared" si="799"/>
        <v>0.40599999999999997</v>
      </c>
      <c r="AK5255" t="str">
        <f t="shared" si="802"/>
        <v/>
      </c>
      <c r="AL5255" t="str">
        <f t="shared" si="800"/>
        <v/>
      </c>
    </row>
    <row r="5256" spans="1:38" x14ac:dyDescent="0.2">
      <c r="A5256" t="s">
        <v>6403</v>
      </c>
      <c r="B5256" t="s">
        <v>237</v>
      </c>
      <c r="C5256" t="s">
        <v>6404</v>
      </c>
      <c r="D5256" s="1">
        <v>36110</v>
      </c>
      <c r="E5256" s="1">
        <v>43456</v>
      </c>
      <c r="F5256" t="s">
        <v>19</v>
      </c>
      <c r="I5256">
        <v>100</v>
      </c>
      <c r="J5256">
        <v>0</v>
      </c>
      <c r="K5256">
        <v>0</v>
      </c>
      <c r="L5256">
        <v>1475</v>
      </c>
      <c r="M5256">
        <v>1474</v>
      </c>
      <c r="N5256" t="s">
        <v>20</v>
      </c>
      <c r="O5256" t="s">
        <v>6405</v>
      </c>
      <c r="P5256" t="s">
        <v>28</v>
      </c>
      <c r="Q5256" t="s">
        <v>34233</v>
      </c>
      <c r="R5256" t="s">
        <v>34233</v>
      </c>
      <c r="S5256" t="s">
        <v>33800</v>
      </c>
      <c r="T5256" t="s">
        <v>34365</v>
      </c>
      <c r="AD5256" t="str">
        <f t="shared" si="805"/>
        <v/>
      </c>
      <c r="AE5256" t="str">
        <f t="shared" si="804"/>
        <v/>
      </c>
      <c r="AF5256" t="str">
        <f t="shared" si="803"/>
        <v/>
      </c>
      <c r="AG5256" s="17">
        <v>1</v>
      </c>
      <c r="AH5256">
        <f t="shared" si="801"/>
        <v>2.8</v>
      </c>
      <c r="AI5256">
        <v>0.14499999999999999</v>
      </c>
      <c r="AJ5256">
        <f t="shared" si="799"/>
        <v>0.40599999999999997</v>
      </c>
      <c r="AK5256" t="str">
        <f t="shared" si="802"/>
        <v/>
      </c>
      <c r="AL5256" t="str">
        <f t="shared" si="800"/>
        <v/>
      </c>
    </row>
    <row r="5257" spans="1:38" x14ac:dyDescent="0.2">
      <c r="A5257" t="s">
        <v>6457</v>
      </c>
      <c r="B5257" t="s">
        <v>237</v>
      </c>
      <c r="C5257" t="s">
        <v>6458</v>
      </c>
      <c r="D5257" s="1">
        <v>36110</v>
      </c>
      <c r="E5257" s="1">
        <v>43456</v>
      </c>
      <c r="F5257" t="s">
        <v>19</v>
      </c>
      <c r="I5257">
        <v>100</v>
      </c>
      <c r="J5257">
        <v>0</v>
      </c>
      <c r="K5257">
        <v>0</v>
      </c>
      <c r="L5257">
        <v>842</v>
      </c>
      <c r="M5257">
        <v>842</v>
      </c>
      <c r="N5257" t="s">
        <v>20</v>
      </c>
      <c r="O5257" t="s">
        <v>6459</v>
      </c>
      <c r="P5257" t="s">
        <v>28</v>
      </c>
      <c r="Q5257" t="s">
        <v>34233</v>
      </c>
      <c r="R5257" t="s">
        <v>34233</v>
      </c>
      <c r="S5257" t="s">
        <v>33804</v>
      </c>
      <c r="T5257" t="s">
        <v>32634</v>
      </c>
      <c r="U5257" t="s">
        <v>32634</v>
      </c>
      <c r="V5257" t="s">
        <v>33145</v>
      </c>
      <c r="W5257">
        <v>230</v>
      </c>
      <c r="X5257">
        <v>1.5</v>
      </c>
      <c r="Y5257" t="s">
        <v>32661</v>
      </c>
      <c r="AA5257">
        <v>7.5</v>
      </c>
      <c r="AB5257">
        <v>27</v>
      </c>
      <c r="AC5257">
        <v>1</v>
      </c>
      <c r="AD5257" t="str">
        <f t="shared" si="805"/>
        <v/>
      </c>
      <c r="AE5257" t="str">
        <f t="shared" si="804"/>
        <v/>
      </c>
      <c r="AF5257" t="str">
        <f t="shared" si="803"/>
        <v/>
      </c>
      <c r="AG5257">
        <f>IF((S5257&lt;&gt;"tühi")*(AC5257&lt;&gt;""),AC5257,"")</f>
        <v>1</v>
      </c>
      <c r="AH5257">
        <f t="shared" si="801"/>
        <v>2.8</v>
      </c>
      <c r="AI5257">
        <v>0.14499999999999999</v>
      </c>
      <c r="AJ5257">
        <f t="shared" si="799"/>
        <v>0.40599999999999997</v>
      </c>
      <c r="AK5257" t="str">
        <f t="shared" si="802"/>
        <v/>
      </c>
      <c r="AL5257" t="str">
        <f t="shared" si="800"/>
        <v/>
      </c>
    </row>
    <row r="5258" spans="1:38" x14ac:dyDescent="0.2">
      <c r="A5258" t="s">
        <v>6400</v>
      </c>
      <c r="B5258" t="s">
        <v>237</v>
      </c>
      <c r="C5258" t="s">
        <v>6401</v>
      </c>
      <c r="D5258" s="1">
        <v>36110</v>
      </c>
      <c r="E5258" s="1">
        <v>43456</v>
      </c>
      <c r="F5258" t="s">
        <v>19</v>
      </c>
      <c r="I5258">
        <v>100</v>
      </c>
      <c r="J5258">
        <v>0</v>
      </c>
      <c r="K5258">
        <v>0</v>
      </c>
      <c r="L5258">
        <v>1340</v>
      </c>
      <c r="M5258">
        <v>1340</v>
      </c>
      <c r="N5258" t="s">
        <v>20</v>
      </c>
      <c r="O5258" t="s">
        <v>6402</v>
      </c>
      <c r="P5258" t="s">
        <v>28</v>
      </c>
      <c r="Q5258" t="s">
        <v>34233</v>
      </c>
      <c r="R5258" t="s">
        <v>34233</v>
      </c>
      <c r="S5258" t="s">
        <v>32628</v>
      </c>
      <c r="T5258" t="s">
        <v>34365</v>
      </c>
      <c r="AD5258" t="str">
        <f t="shared" si="805"/>
        <v/>
      </c>
      <c r="AE5258" t="str">
        <f t="shared" si="804"/>
        <v/>
      </c>
      <c r="AF5258" t="str">
        <f t="shared" si="803"/>
        <v/>
      </c>
      <c r="AG5258" s="17">
        <v>1</v>
      </c>
      <c r="AH5258">
        <f t="shared" si="801"/>
        <v>2.8</v>
      </c>
      <c r="AI5258">
        <v>0.14499999999999999</v>
      </c>
      <c r="AJ5258">
        <f t="shared" si="799"/>
        <v>0.40599999999999997</v>
      </c>
      <c r="AK5258" t="str">
        <f t="shared" si="802"/>
        <v/>
      </c>
      <c r="AL5258" t="str">
        <f t="shared" si="800"/>
        <v/>
      </c>
    </row>
    <row r="5259" spans="1:38" x14ac:dyDescent="0.2">
      <c r="A5259" t="s">
        <v>6397</v>
      </c>
      <c r="B5259" t="s">
        <v>237</v>
      </c>
      <c r="C5259" t="s">
        <v>6398</v>
      </c>
      <c r="D5259" s="1">
        <v>36110</v>
      </c>
      <c r="E5259" s="1">
        <v>43456</v>
      </c>
      <c r="F5259" t="s">
        <v>19</v>
      </c>
      <c r="I5259">
        <v>100</v>
      </c>
      <c r="J5259">
        <v>0</v>
      </c>
      <c r="K5259">
        <v>0</v>
      </c>
      <c r="L5259">
        <v>1485</v>
      </c>
      <c r="M5259">
        <v>1485</v>
      </c>
      <c r="N5259" t="s">
        <v>20</v>
      </c>
      <c r="O5259" t="s">
        <v>6399</v>
      </c>
      <c r="P5259" t="s">
        <v>28</v>
      </c>
      <c r="Q5259" t="s">
        <v>34233</v>
      </c>
      <c r="R5259" t="s">
        <v>34233</v>
      </c>
      <c r="S5259" t="s">
        <v>33838</v>
      </c>
      <c r="T5259" t="s">
        <v>34365</v>
      </c>
      <c r="AD5259" t="str">
        <f t="shared" si="805"/>
        <v/>
      </c>
      <c r="AE5259" t="str">
        <f t="shared" si="804"/>
        <v/>
      </c>
      <c r="AF5259" t="str">
        <f t="shared" si="803"/>
        <v/>
      </c>
      <c r="AG5259" s="17">
        <v>1</v>
      </c>
      <c r="AH5259">
        <f t="shared" si="801"/>
        <v>2.8</v>
      </c>
      <c r="AI5259">
        <v>0.14499999999999999</v>
      </c>
      <c r="AJ5259">
        <f t="shared" si="799"/>
        <v>0.40599999999999997</v>
      </c>
      <c r="AK5259" t="str">
        <f t="shared" si="802"/>
        <v/>
      </c>
      <c r="AL5259" t="str">
        <f t="shared" si="800"/>
        <v/>
      </c>
    </row>
    <row r="5260" spans="1:38" x14ac:dyDescent="0.2">
      <c r="A5260" t="s">
        <v>30070</v>
      </c>
      <c r="B5260" t="s">
        <v>237</v>
      </c>
      <c r="C5260" t="s">
        <v>30071</v>
      </c>
      <c r="D5260" s="1">
        <v>43752</v>
      </c>
      <c r="E5260" s="1">
        <v>43951</v>
      </c>
      <c r="F5260" t="s">
        <v>26</v>
      </c>
      <c r="I5260">
        <v>100</v>
      </c>
      <c r="J5260">
        <v>0</v>
      </c>
      <c r="K5260">
        <v>0</v>
      </c>
      <c r="L5260">
        <v>1446</v>
      </c>
      <c r="M5260">
        <v>1446</v>
      </c>
      <c r="N5260" t="s">
        <v>20</v>
      </c>
      <c r="O5260" t="s">
        <v>30072</v>
      </c>
      <c r="P5260" t="s">
        <v>44</v>
      </c>
      <c r="Q5260" t="s">
        <v>34233</v>
      </c>
      <c r="R5260" t="s">
        <v>34233</v>
      </c>
      <c r="S5260" t="s">
        <v>34233</v>
      </c>
      <c r="T5260" t="s">
        <v>34233</v>
      </c>
      <c r="AD5260" t="str">
        <f t="shared" si="805"/>
        <v/>
      </c>
      <c r="AE5260" t="str">
        <f t="shared" si="804"/>
        <v/>
      </c>
      <c r="AF5260" t="str">
        <f t="shared" si="803"/>
        <v/>
      </c>
      <c r="AG5260" t="str">
        <f>IF((S5260&lt;&gt;"tühi")*(AC5260&lt;&gt;""),AC5260,"")</f>
        <v/>
      </c>
      <c r="AH5260" t="str">
        <f t="shared" si="801"/>
        <v/>
      </c>
      <c r="AI5260">
        <v>0.14499999999999999</v>
      </c>
      <c r="AJ5260" t="str">
        <f t="shared" si="799"/>
        <v/>
      </c>
      <c r="AK5260" t="str">
        <f t="shared" si="802"/>
        <v/>
      </c>
      <c r="AL5260" t="str">
        <f t="shared" si="800"/>
        <v/>
      </c>
    </row>
    <row r="5261" spans="1:38" x14ac:dyDescent="0.2">
      <c r="A5261" t="s">
        <v>16079</v>
      </c>
      <c r="B5261" t="s">
        <v>237</v>
      </c>
      <c r="C5261" t="s">
        <v>2269</v>
      </c>
      <c r="D5261" s="1">
        <v>37498</v>
      </c>
      <c r="E5261" s="1">
        <v>43456</v>
      </c>
      <c r="F5261" t="s">
        <v>39</v>
      </c>
      <c r="I5261">
        <v>100</v>
      </c>
      <c r="J5261">
        <v>0</v>
      </c>
      <c r="K5261">
        <v>0</v>
      </c>
      <c r="L5261">
        <v>2967</v>
      </c>
      <c r="M5261">
        <v>2967</v>
      </c>
      <c r="N5261" t="s">
        <v>20</v>
      </c>
      <c r="O5261" t="s">
        <v>16080</v>
      </c>
      <c r="P5261" t="s">
        <v>28</v>
      </c>
      <c r="Q5261" t="s">
        <v>34233</v>
      </c>
      <c r="R5261" t="s">
        <v>34233</v>
      </c>
      <c r="S5261" t="s">
        <v>33942</v>
      </c>
      <c r="T5261" t="s">
        <v>34233</v>
      </c>
      <c r="AD5261" t="str">
        <f t="shared" si="805"/>
        <v/>
      </c>
      <c r="AE5261" t="str">
        <f t="shared" si="804"/>
        <v/>
      </c>
      <c r="AF5261" t="str">
        <f t="shared" si="803"/>
        <v/>
      </c>
      <c r="AG5261" t="str">
        <f>IF((S5261&lt;&gt;"tühi")*(AC5261&lt;&gt;""),AC5261,"")</f>
        <v/>
      </c>
      <c r="AH5261" t="str">
        <f t="shared" si="801"/>
        <v/>
      </c>
      <c r="AI5261">
        <v>0.14499999999999999</v>
      </c>
      <c r="AJ5261" t="str">
        <f t="shared" si="799"/>
        <v/>
      </c>
      <c r="AK5261" t="str">
        <f t="shared" si="802"/>
        <v/>
      </c>
      <c r="AL5261" t="str">
        <f t="shared" si="800"/>
        <v/>
      </c>
    </row>
    <row r="5262" spans="1:38" x14ac:dyDescent="0.2">
      <c r="A5262" t="s">
        <v>31045</v>
      </c>
      <c r="B5262" t="s">
        <v>237</v>
      </c>
      <c r="C5262" t="s">
        <v>31046</v>
      </c>
      <c r="D5262" s="1">
        <v>43859</v>
      </c>
      <c r="E5262" s="1">
        <v>43948</v>
      </c>
      <c r="F5262" t="s">
        <v>26</v>
      </c>
      <c r="I5262">
        <v>100</v>
      </c>
      <c r="J5262">
        <v>0</v>
      </c>
      <c r="K5262">
        <v>0</v>
      </c>
      <c r="L5262">
        <v>1265</v>
      </c>
      <c r="M5262">
        <v>1265</v>
      </c>
      <c r="N5262" t="s">
        <v>20</v>
      </c>
      <c r="O5262" t="s">
        <v>31047</v>
      </c>
      <c r="P5262" t="s">
        <v>44</v>
      </c>
      <c r="Q5262" t="s">
        <v>34233</v>
      </c>
      <c r="R5262" t="s">
        <v>34233</v>
      </c>
      <c r="S5262" t="s">
        <v>34233</v>
      </c>
      <c r="T5262" t="s">
        <v>34233</v>
      </c>
      <c r="AD5262" t="str">
        <f t="shared" si="805"/>
        <v/>
      </c>
      <c r="AE5262" t="str">
        <f t="shared" si="804"/>
        <v/>
      </c>
      <c r="AF5262" t="str">
        <f t="shared" si="803"/>
        <v/>
      </c>
      <c r="AG5262" t="str">
        <f>IF((S5262&lt;&gt;"tühi")*(AC5262&lt;&gt;""),AC5262,"")</f>
        <v/>
      </c>
      <c r="AH5262" t="str">
        <f t="shared" si="801"/>
        <v/>
      </c>
      <c r="AI5262">
        <v>0.14499999999999999</v>
      </c>
      <c r="AJ5262" t="str">
        <f t="shared" si="799"/>
        <v/>
      </c>
      <c r="AK5262" t="str">
        <f t="shared" si="802"/>
        <v/>
      </c>
      <c r="AL5262" t="str">
        <f t="shared" si="800"/>
        <v/>
      </c>
    </row>
    <row r="5263" spans="1:38" x14ac:dyDescent="0.2">
      <c r="A5263" t="s">
        <v>12538</v>
      </c>
      <c r="B5263" t="s">
        <v>237</v>
      </c>
      <c r="C5263" t="s">
        <v>12539</v>
      </c>
      <c r="D5263" s="1">
        <v>36641</v>
      </c>
      <c r="E5263" s="1">
        <v>43889</v>
      </c>
      <c r="F5263" t="s">
        <v>19</v>
      </c>
      <c r="I5263">
        <v>100</v>
      </c>
      <c r="J5263">
        <v>0</v>
      </c>
      <c r="K5263">
        <v>0</v>
      </c>
      <c r="L5263">
        <v>952</v>
      </c>
      <c r="M5263">
        <v>952</v>
      </c>
      <c r="N5263" t="s">
        <v>20</v>
      </c>
      <c r="O5263" t="s">
        <v>12540</v>
      </c>
      <c r="P5263" t="s">
        <v>28</v>
      </c>
      <c r="Q5263" t="s">
        <v>34233</v>
      </c>
      <c r="R5263" t="s">
        <v>34233</v>
      </c>
      <c r="S5263" t="s">
        <v>33797</v>
      </c>
      <c r="T5263" t="s">
        <v>34365</v>
      </c>
      <c r="U5263" t="s">
        <v>32794</v>
      </c>
      <c r="V5263" t="s">
        <v>33146</v>
      </c>
      <c r="X5263">
        <v>2</v>
      </c>
      <c r="Y5263" t="s">
        <v>32654</v>
      </c>
      <c r="AA5263">
        <v>7.5</v>
      </c>
      <c r="AB5263">
        <v>17</v>
      </c>
      <c r="AC5263">
        <v>1</v>
      </c>
      <c r="AD5263" t="str">
        <f t="shared" si="805"/>
        <v/>
      </c>
      <c r="AE5263" t="str">
        <f t="shared" si="804"/>
        <v/>
      </c>
      <c r="AF5263" t="str">
        <f t="shared" si="803"/>
        <v/>
      </c>
      <c r="AG5263">
        <f>IF((S5263&lt;&gt;"tühi")*(AC5263&lt;&gt;""),AC5263,"")</f>
        <v>1</v>
      </c>
      <c r="AH5263">
        <f t="shared" si="801"/>
        <v>2.8</v>
      </c>
      <c r="AI5263">
        <v>0.14499999999999999</v>
      </c>
      <c r="AJ5263">
        <f t="shared" si="799"/>
        <v>0.40599999999999997</v>
      </c>
      <c r="AK5263" t="str">
        <f t="shared" si="802"/>
        <v/>
      </c>
      <c r="AL5263" t="str">
        <f t="shared" si="800"/>
        <v/>
      </c>
    </row>
    <row r="5264" spans="1:38" x14ac:dyDescent="0.2">
      <c r="A5264" t="s">
        <v>9841</v>
      </c>
      <c r="B5264" t="s">
        <v>237</v>
      </c>
      <c r="C5264" t="s">
        <v>9842</v>
      </c>
      <c r="D5264" s="1">
        <v>36410</v>
      </c>
      <c r="E5264" s="1">
        <v>43889</v>
      </c>
      <c r="F5264" t="s">
        <v>19</v>
      </c>
      <c r="I5264">
        <v>100</v>
      </c>
      <c r="J5264">
        <v>0</v>
      </c>
      <c r="K5264">
        <v>0</v>
      </c>
      <c r="L5264">
        <v>1517</v>
      </c>
      <c r="M5264">
        <v>1517</v>
      </c>
      <c r="N5264" t="s">
        <v>20</v>
      </c>
      <c r="O5264" t="s">
        <v>9843</v>
      </c>
      <c r="P5264" t="s">
        <v>28</v>
      </c>
      <c r="Q5264" t="s">
        <v>34233</v>
      </c>
      <c r="R5264" t="s">
        <v>34233</v>
      </c>
      <c r="S5264" t="s">
        <v>32628</v>
      </c>
      <c r="T5264" t="s">
        <v>34365</v>
      </c>
      <c r="AD5264" t="str">
        <f t="shared" si="805"/>
        <v/>
      </c>
      <c r="AE5264" t="str">
        <f t="shared" si="804"/>
        <v/>
      </c>
      <c r="AF5264" t="str">
        <f t="shared" si="803"/>
        <v/>
      </c>
      <c r="AG5264" s="17">
        <v>1</v>
      </c>
      <c r="AH5264">
        <f t="shared" si="801"/>
        <v>2.8</v>
      </c>
      <c r="AI5264">
        <v>0.14499999999999999</v>
      </c>
      <c r="AJ5264">
        <f t="shared" ref="AJ5264:AJ5327" si="806">IF(COUNTBLANK(AH5264),"",AH5264*AI5264)</f>
        <v>0.40599999999999997</v>
      </c>
      <c r="AK5264" t="str">
        <f t="shared" si="802"/>
        <v/>
      </c>
      <c r="AL5264" t="str">
        <f t="shared" si="800"/>
        <v/>
      </c>
    </row>
    <row r="5265" spans="1:38" x14ac:dyDescent="0.2">
      <c r="A5265" t="s">
        <v>9805</v>
      </c>
      <c r="B5265" t="s">
        <v>237</v>
      </c>
      <c r="C5265" t="s">
        <v>9806</v>
      </c>
      <c r="D5265" s="1">
        <v>36410</v>
      </c>
      <c r="E5265" s="1">
        <v>43889</v>
      </c>
      <c r="F5265" t="s">
        <v>19</v>
      </c>
      <c r="I5265">
        <v>100</v>
      </c>
      <c r="J5265">
        <v>0</v>
      </c>
      <c r="K5265">
        <v>0</v>
      </c>
      <c r="L5265">
        <v>814</v>
      </c>
      <c r="M5265">
        <v>814</v>
      </c>
      <c r="N5265" t="s">
        <v>20</v>
      </c>
      <c r="O5265" t="s">
        <v>9807</v>
      </c>
      <c r="P5265" t="s">
        <v>28</v>
      </c>
      <c r="Q5265" t="s">
        <v>34233</v>
      </c>
      <c r="R5265" t="s">
        <v>34233</v>
      </c>
      <c r="S5265" t="s">
        <v>32628</v>
      </c>
      <c r="T5265" t="s">
        <v>34365</v>
      </c>
      <c r="AD5265" t="str">
        <f t="shared" si="805"/>
        <v/>
      </c>
      <c r="AE5265" t="str">
        <f t="shared" si="804"/>
        <v/>
      </c>
      <c r="AF5265" t="str">
        <f t="shared" si="803"/>
        <v/>
      </c>
      <c r="AG5265" s="17">
        <v>1</v>
      </c>
      <c r="AH5265">
        <f t="shared" si="801"/>
        <v>2.8</v>
      </c>
      <c r="AI5265">
        <v>0.14499999999999999</v>
      </c>
      <c r="AJ5265">
        <f t="shared" si="806"/>
        <v>0.40599999999999997</v>
      </c>
      <c r="AK5265" t="str">
        <f t="shared" si="802"/>
        <v/>
      </c>
      <c r="AL5265" t="str">
        <f t="shared" si="800"/>
        <v/>
      </c>
    </row>
    <row r="5266" spans="1:38" x14ac:dyDescent="0.2">
      <c r="A5266" t="s">
        <v>9808</v>
      </c>
      <c r="B5266" t="s">
        <v>237</v>
      </c>
      <c r="C5266" t="s">
        <v>9809</v>
      </c>
      <c r="D5266" s="1">
        <v>36410</v>
      </c>
      <c r="E5266" s="1">
        <v>43889</v>
      </c>
      <c r="F5266" t="s">
        <v>19</v>
      </c>
      <c r="I5266">
        <v>100</v>
      </c>
      <c r="J5266">
        <v>0</v>
      </c>
      <c r="K5266">
        <v>0</v>
      </c>
      <c r="L5266">
        <v>810</v>
      </c>
      <c r="M5266">
        <v>810</v>
      </c>
      <c r="N5266" t="s">
        <v>20</v>
      </c>
      <c r="O5266" t="s">
        <v>9810</v>
      </c>
      <c r="P5266" t="s">
        <v>28</v>
      </c>
      <c r="Q5266" t="s">
        <v>34233</v>
      </c>
      <c r="R5266" t="s">
        <v>34233</v>
      </c>
      <c r="S5266" t="s">
        <v>33797</v>
      </c>
      <c r="T5266" t="s">
        <v>34365</v>
      </c>
      <c r="AD5266" t="str">
        <f t="shared" si="805"/>
        <v/>
      </c>
      <c r="AE5266" t="str">
        <f t="shared" si="804"/>
        <v/>
      </c>
      <c r="AF5266" t="str">
        <f t="shared" si="803"/>
        <v/>
      </c>
      <c r="AG5266" s="17">
        <v>1</v>
      </c>
      <c r="AH5266">
        <f t="shared" si="801"/>
        <v>2.8</v>
      </c>
      <c r="AI5266">
        <v>0.14499999999999999</v>
      </c>
      <c r="AJ5266">
        <f t="shared" si="806"/>
        <v>0.40599999999999997</v>
      </c>
      <c r="AK5266" t="str">
        <f t="shared" si="802"/>
        <v/>
      </c>
      <c r="AL5266" t="str">
        <f t="shared" si="800"/>
        <v/>
      </c>
    </row>
    <row r="5267" spans="1:38" x14ac:dyDescent="0.2">
      <c r="A5267" t="s">
        <v>9811</v>
      </c>
      <c r="B5267" t="s">
        <v>237</v>
      </c>
      <c r="C5267" t="s">
        <v>9812</v>
      </c>
      <c r="D5267" s="1">
        <v>36410</v>
      </c>
      <c r="E5267" s="1">
        <v>43889</v>
      </c>
      <c r="F5267" t="s">
        <v>19</v>
      </c>
      <c r="I5267">
        <v>100</v>
      </c>
      <c r="J5267">
        <v>0</v>
      </c>
      <c r="K5267">
        <v>0</v>
      </c>
      <c r="L5267">
        <v>816</v>
      </c>
      <c r="M5267">
        <v>816</v>
      </c>
      <c r="N5267" t="s">
        <v>20</v>
      </c>
      <c r="O5267" t="s">
        <v>9813</v>
      </c>
      <c r="P5267" t="s">
        <v>28</v>
      </c>
      <c r="Q5267" t="s">
        <v>34233</v>
      </c>
      <c r="R5267" t="s">
        <v>34233</v>
      </c>
      <c r="S5267" t="s">
        <v>32628</v>
      </c>
      <c r="T5267" t="s">
        <v>34365</v>
      </c>
      <c r="AD5267" t="str">
        <f t="shared" si="805"/>
        <v/>
      </c>
      <c r="AE5267" t="str">
        <f t="shared" si="804"/>
        <v/>
      </c>
      <c r="AF5267" t="str">
        <f t="shared" si="803"/>
        <v/>
      </c>
      <c r="AG5267" s="17">
        <v>1</v>
      </c>
      <c r="AH5267">
        <f t="shared" si="801"/>
        <v>2.8</v>
      </c>
      <c r="AI5267">
        <v>0.14499999999999999</v>
      </c>
      <c r="AJ5267">
        <f t="shared" si="806"/>
        <v>0.40599999999999997</v>
      </c>
      <c r="AK5267" t="str">
        <f t="shared" si="802"/>
        <v/>
      </c>
      <c r="AL5267" t="str">
        <f t="shared" si="800"/>
        <v/>
      </c>
    </row>
    <row r="5268" spans="1:38" x14ac:dyDescent="0.2">
      <c r="A5268" t="s">
        <v>9814</v>
      </c>
      <c r="B5268" t="s">
        <v>237</v>
      </c>
      <c r="C5268" t="s">
        <v>9815</v>
      </c>
      <c r="D5268" s="1">
        <v>36410</v>
      </c>
      <c r="E5268" s="1">
        <v>43889</v>
      </c>
      <c r="F5268" t="s">
        <v>19</v>
      </c>
      <c r="I5268">
        <v>100</v>
      </c>
      <c r="J5268">
        <v>0</v>
      </c>
      <c r="K5268">
        <v>0</v>
      </c>
      <c r="L5268">
        <v>788</v>
      </c>
      <c r="M5268">
        <v>788</v>
      </c>
      <c r="N5268" t="s">
        <v>20</v>
      </c>
      <c r="O5268" t="s">
        <v>9816</v>
      </c>
      <c r="P5268" t="s">
        <v>28</v>
      </c>
      <c r="Q5268" t="s">
        <v>34233</v>
      </c>
      <c r="R5268" t="s">
        <v>34233</v>
      </c>
      <c r="S5268" t="s">
        <v>33800</v>
      </c>
      <c r="T5268" t="s">
        <v>34365</v>
      </c>
      <c r="AD5268" t="str">
        <f t="shared" si="805"/>
        <v/>
      </c>
      <c r="AE5268" t="str">
        <f t="shared" si="804"/>
        <v/>
      </c>
      <c r="AF5268" t="str">
        <f t="shared" si="803"/>
        <v/>
      </c>
      <c r="AG5268" s="17">
        <v>1</v>
      </c>
      <c r="AH5268">
        <f t="shared" si="801"/>
        <v>2.8</v>
      </c>
      <c r="AI5268">
        <v>0.14499999999999999</v>
      </c>
      <c r="AJ5268">
        <f t="shared" si="806"/>
        <v>0.40599999999999997</v>
      </c>
      <c r="AK5268" t="str">
        <f t="shared" si="802"/>
        <v/>
      </c>
      <c r="AL5268" t="str">
        <f t="shared" si="800"/>
        <v/>
      </c>
    </row>
    <row r="5269" spans="1:38" x14ac:dyDescent="0.2">
      <c r="A5269" t="s">
        <v>9817</v>
      </c>
      <c r="B5269" t="s">
        <v>237</v>
      </c>
      <c r="C5269" t="s">
        <v>9818</v>
      </c>
      <c r="D5269" s="1">
        <v>36410</v>
      </c>
      <c r="E5269" s="1">
        <v>43889</v>
      </c>
      <c r="F5269" t="s">
        <v>19</v>
      </c>
      <c r="I5269">
        <v>100</v>
      </c>
      <c r="J5269">
        <v>0</v>
      </c>
      <c r="K5269">
        <v>0</v>
      </c>
      <c r="L5269">
        <v>1948</v>
      </c>
      <c r="M5269">
        <v>1948</v>
      </c>
      <c r="N5269" t="s">
        <v>20</v>
      </c>
      <c r="O5269" t="s">
        <v>9819</v>
      </c>
      <c r="P5269" t="s">
        <v>28</v>
      </c>
      <c r="Q5269" t="s">
        <v>34233</v>
      </c>
      <c r="R5269" t="s">
        <v>34233</v>
      </c>
      <c r="S5269" t="s">
        <v>32628</v>
      </c>
      <c r="T5269" t="s">
        <v>34365</v>
      </c>
      <c r="AD5269" t="str">
        <f t="shared" si="805"/>
        <v/>
      </c>
      <c r="AE5269" t="str">
        <f t="shared" si="804"/>
        <v/>
      </c>
      <c r="AF5269" t="str">
        <f t="shared" si="803"/>
        <v/>
      </c>
      <c r="AG5269" s="17">
        <v>1</v>
      </c>
      <c r="AH5269">
        <f t="shared" si="801"/>
        <v>2.8</v>
      </c>
      <c r="AI5269">
        <v>0.14499999999999999</v>
      </c>
      <c r="AJ5269">
        <f t="shared" si="806"/>
        <v>0.40599999999999997</v>
      </c>
      <c r="AK5269" t="str">
        <f t="shared" si="802"/>
        <v/>
      </c>
      <c r="AL5269" t="str">
        <f t="shared" si="800"/>
        <v/>
      </c>
    </row>
    <row r="5270" spans="1:38" x14ac:dyDescent="0.2">
      <c r="A5270" t="s">
        <v>9820</v>
      </c>
      <c r="B5270" t="s">
        <v>237</v>
      </c>
      <c r="C5270" t="s">
        <v>9821</v>
      </c>
      <c r="D5270" s="1">
        <v>36410</v>
      </c>
      <c r="E5270" s="1">
        <v>43889</v>
      </c>
      <c r="F5270" t="s">
        <v>19</v>
      </c>
      <c r="I5270">
        <v>100</v>
      </c>
      <c r="J5270">
        <v>0</v>
      </c>
      <c r="K5270">
        <v>0</v>
      </c>
      <c r="L5270">
        <v>798</v>
      </c>
      <c r="M5270">
        <v>798</v>
      </c>
      <c r="N5270" t="s">
        <v>20</v>
      </c>
      <c r="O5270" t="s">
        <v>9822</v>
      </c>
      <c r="P5270" t="s">
        <v>28</v>
      </c>
      <c r="Q5270" t="s">
        <v>34233</v>
      </c>
      <c r="R5270" t="s">
        <v>34233</v>
      </c>
      <c r="S5270" t="s">
        <v>32628</v>
      </c>
      <c r="T5270" t="s">
        <v>34365</v>
      </c>
      <c r="AD5270" t="str">
        <f t="shared" si="805"/>
        <v/>
      </c>
      <c r="AE5270" t="str">
        <f t="shared" si="804"/>
        <v/>
      </c>
      <c r="AF5270" t="str">
        <f t="shared" si="803"/>
        <v/>
      </c>
      <c r="AG5270" s="17">
        <v>1</v>
      </c>
      <c r="AH5270">
        <f t="shared" si="801"/>
        <v>2.8</v>
      </c>
      <c r="AI5270">
        <v>0.14499999999999999</v>
      </c>
      <c r="AJ5270">
        <f t="shared" si="806"/>
        <v>0.40599999999999997</v>
      </c>
      <c r="AK5270" t="str">
        <f t="shared" si="802"/>
        <v/>
      </c>
      <c r="AL5270" t="str">
        <f t="shared" si="800"/>
        <v/>
      </c>
    </row>
    <row r="5271" spans="1:38" x14ac:dyDescent="0.2">
      <c r="A5271" t="s">
        <v>15587</v>
      </c>
      <c r="B5271" t="s">
        <v>237</v>
      </c>
      <c r="C5271" t="s">
        <v>15588</v>
      </c>
      <c r="D5271" s="1">
        <v>37392</v>
      </c>
      <c r="E5271" s="1">
        <v>43456</v>
      </c>
      <c r="F5271" t="s">
        <v>19</v>
      </c>
      <c r="I5271">
        <v>100</v>
      </c>
      <c r="J5271">
        <v>0</v>
      </c>
      <c r="K5271">
        <v>0</v>
      </c>
      <c r="L5271">
        <v>2012</v>
      </c>
      <c r="M5271">
        <v>2012</v>
      </c>
      <c r="N5271" t="s">
        <v>20</v>
      </c>
      <c r="O5271" t="s">
        <v>15589</v>
      </c>
      <c r="P5271" t="s">
        <v>28</v>
      </c>
      <c r="Q5271" t="s">
        <v>34233</v>
      </c>
      <c r="R5271" t="s">
        <v>34233</v>
      </c>
      <c r="S5271" t="s">
        <v>32628</v>
      </c>
      <c r="T5271" t="s">
        <v>34527</v>
      </c>
      <c r="U5271" t="s">
        <v>32794</v>
      </c>
      <c r="V5271" t="s">
        <v>33147</v>
      </c>
      <c r="W5271">
        <v>200</v>
      </c>
      <c r="X5271">
        <v>2</v>
      </c>
      <c r="Y5271" t="s">
        <v>32654</v>
      </c>
      <c r="AA5271">
        <v>9</v>
      </c>
      <c r="AB5271">
        <v>10</v>
      </c>
      <c r="AC5271">
        <v>1</v>
      </c>
      <c r="AD5271" t="str">
        <f t="shared" si="805"/>
        <v/>
      </c>
      <c r="AE5271" t="str">
        <f t="shared" si="804"/>
        <v/>
      </c>
      <c r="AF5271" t="str">
        <f t="shared" si="803"/>
        <v/>
      </c>
      <c r="AG5271">
        <f t="shared" ref="AG5271:AG5297" si="807">IF((S5271&lt;&gt;"tühi")*(AC5271&lt;&gt;""),AC5271,"")</f>
        <v>1</v>
      </c>
      <c r="AH5271">
        <f t="shared" si="801"/>
        <v>2.8</v>
      </c>
      <c r="AI5271">
        <v>0.14499999999999999</v>
      </c>
      <c r="AJ5271">
        <f t="shared" si="806"/>
        <v>0.40599999999999997</v>
      </c>
      <c r="AK5271" t="str">
        <f t="shared" si="802"/>
        <v/>
      </c>
      <c r="AL5271" t="str">
        <f t="shared" si="800"/>
        <v/>
      </c>
    </row>
    <row r="5272" spans="1:38" x14ac:dyDescent="0.2">
      <c r="A5272" t="s">
        <v>15590</v>
      </c>
      <c r="B5272" t="s">
        <v>237</v>
      </c>
      <c r="C5272" t="s">
        <v>15591</v>
      </c>
      <c r="D5272" s="1">
        <v>37392</v>
      </c>
      <c r="E5272" s="1">
        <v>43456</v>
      </c>
      <c r="F5272" t="s">
        <v>19</v>
      </c>
      <c r="I5272">
        <v>100</v>
      </c>
      <c r="J5272">
        <v>0</v>
      </c>
      <c r="K5272">
        <v>0</v>
      </c>
      <c r="L5272">
        <v>1949</v>
      </c>
      <c r="M5272">
        <v>1949</v>
      </c>
      <c r="N5272" t="s">
        <v>20</v>
      </c>
      <c r="O5272" t="s">
        <v>15592</v>
      </c>
      <c r="P5272" t="s">
        <v>28</v>
      </c>
      <c r="Q5272" t="s">
        <v>34233</v>
      </c>
      <c r="R5272" t="s">
        <v>34233</v>
      </c>
      <c r="S5272" t="s">
        <v>32628</v>
      </c>
      <c r="T5272" t="s">
        <v>34365</v>
      </c>
      <c r="U5272" t="s">
        <v>32794</v>
      </c>
      <c r="V5272" t="s">
        <v>33147</v>
      </c>
      <c r="W5272">
        <v>200</v>
      </c>
      <c r="X5272">
        <v>2</v>
      </c>
      <c r="Y5272" t="s">
        <v>32654</v>
      </c>
      <c r="AA5272">
        <v>9</v>
      </c>
      <c r="AB5272">
        <v>10</v>
      </c>
      <c r="AC5272">
        <v>1</v>
      </c>
      <c r="AD5272" t="str">
        <f t="shared" si="805"/>
        <v/>
      </c>
      <c r="AE5272" t="str">
        <f t="shared" si="804"/>
        <v/>
      </c>
      <c r="AF5272" t="str">
        <f t="shared" si="803"/>
        <v/>
      </c>
      <c r="AG5272">
        <f t="shared" si="807"/>
        <v>1</v>
      </c>
      <c r="AH5272">
        <f t="shared" si="801"/>
        <v>2.8</v>
      </c>
      <c r="AI5272">
        <v>0.14499999999999999</v>
      </c>
      <c r="AJ5272">
        <f t="shared" si="806"/>
        <v>0.40599999999999997</v>
      </c>
      <c r="AK5272" t="str">
        <f t="shared" si="802"/>
        <v/>
      </c>
      <c r="AL5272" t="str">
        <f t="shared" si="800"/>
        <v/>
      </c>
    </row>
    <row r="5273" spans="1:38" x14ac:dyDescent="0.2">
      <c r="A5273" t="s">
        <v>15593</v>
      </c>
      <c r="B5273" t="s">
        <v>237</v>
      </c>
      <c r="C5273" t="s">
        <v>15594</v>
      </c>
      <c r="D5273" s="1">
        <v>37392</v>
      </c>
      <c r="E5273" s="1">
        <v>43456</v>
      </c>
      <c r="F5273" t="s">
        <v>19</v>
      </c>
      <c r="I5273">
        <v>100</v>
      </c>
      <c r="J5273">
        <v>0</v>
      </c>
      <c r="K5273">
        <v>0</v>
      </c>
      <c r="L5273">
        <v>2038</v>
      </c>
      <c r="M5273">
        <v>2038</v>
      </c>
      <c r="N5273" t="s">
        <v>20</v>
      </c>
      <c r="O5273" t="s">
        <v>15595</v>
      </c>
      <c r="P5273" t="s">
        <v>28</v>
      </c>
      <c r="Q5273" t="s">
        <v>34233</v>
      </c>
      <c r="R5273" t="s">
        <v>34233</v>
      </c>
      <c r="S5273" t="s">
        <v>33797</v>
      </c>
      <c r="T5273" t="s">
        <v>34546</v>
      </c>
      <c r="U5273" t="s">
        <v>32794</v>
      </c>
      <c r="V5273" t="s">
        <v>33147</v>
      </c>
      <c r="W5273">
        <v>200</v>
      </c>
      <c r="X5273">
        <v>2</v>
      </c>
      <c r="Y5273" t="s">
        <v>32654</v>
      </c>
      <c r="AA5273">
        <v>9</v>
      </c>
      <c r="AB5273">
        <v>10</v>
      </c>
      <c r="AC5273">
        <v>1</v>
      </c>
      <c r="AD5273" t="str">
        <f t="shared" si="805"/>
        <v/>
      </c>
      <c r="AE5273" t="str">
        <f t="shared" si="804"/>
        <v/>
      </c>
      <c r="AF5273" t="str">
        <f t="shared" si="803"/>
        <v/>
      </c>
      <c r="AG5273">
        <f t="shared" si="807"/>
        <v>1</v>
      </c>
      <c r="AH5273">
        <f t="shared" si="801"/>
        <v>2.8</v>
      </c>
      <c r="AI5273">
        <v>0.14499999999999999</v>
      </c>
      <c r="AJ5273">
        <f t="shared" si="806"/>
        <v>0.40599999999999997</v>
      </c>
      <c r="AK5273" t="str">
        <f t="shared" si="802"/>
        <v/>
      </c>
      <c r="AL5273" t="str">
        <f t="shared" si="800"/>
        <v/>
      </c>
    </row>
    <row r="5274" spans="1:38" x14ac:dyDescent="0.2">
      <c r="A5274" t="s">
        <v>15596</v>
      </c>
      <c r="B5274" t="s">
        <v>237</v>
      </c>
      <c r="C5274" t="s">
        <v>15597</v>
      </c>
      <c r="D5274" s="1">
        <v>37392</v>
      </c>
      <c r="E5274" s="1">
        <v>43456</v>
      </c>
      <c r="F5274" t="s">
        <v>19</v>
      </c>
      <c r="I5274">
        <v>100</v>
      </c>
      <c r="J5274">
        <v>0</v>
      </c>
      <c r="K5274">
        <v>0</v>
      </c>
      <c r="L5274">
        <v>1972</v>
      </c>
      <c r="M5274">
        <v>1972</v>
      </c>
      <c r="N5274" t="s">
        <v>20</v>
      </c>
      <c r="O5274" t="s">
        <v>15598</v>
      </c>
      <c r="P5274" t="s">
        <v>28</v>
      </c>
      <c r="Q5274" t="s">
        <v>34233</v>
      </c>
      <c r="R5274" t="s">
        <v>34233</v>
      </c>
      <c r="S5274" t="s">
        <v>32628</v>
      </c>
      <c r="T5274" t="s">
        <v>34561</v>
      </c>
      <c r="U5274" t="s">
        <v>32794</v>
      </c>
      <c r="V5274" t="s">
        <v>33147</v>
      </c>
      <c r="W5274">
        <v>200</v>
      </c>
      <c r="X5274">
        <v>2</v>
      </c>
      <c r="Y5274" t="s">
        <v>32654</v>
      </c>
      <c r="AA5274">
        <v>9</v>
      </c>
      <c r="AB5274">
        <v>10</v>
      </c>
      <c r="AC5274">
        <v>1</v>
      </c>
      <c r="AD5274" t="str">
        <f t="shared" si="805"/>
        <v/>
      </c>
      <c r="AE5274" t="str">
        <f t="shared" si="804"/>
        <v/>
      </c>
      <c r="AF5274" t="str">
        <f t="shared" si="803"/>
        <v/>
      </c>
      <c r="AG5274">
        <f t="shared" si="807"/>
        <v>1</v>
      </c>
      <c r="AH5274">
        <f t="shared" si="801"/>
        <v>2.8</v>
      </c>
      <c r="AI5274">
        <v>0.14499999999999999</v>
      </c>
      <c r="AJ5274">
        <f t="shared" si="806"/>
        <v>0.40599999999999997</v>
      </c>
      <c r="AK5274" t="str">
        <f t="shared" si="802"/>
        <v/>
      </c>
      <c r="AL5274" t="str">
        <f t="shared" si="800"/>
        <v/>
      </c>
    </row>
    <row r="5275" spans="1:38" x14ac:dyDescent="0.2">
      <c r="A5275" t="s">
        <v>15599</v>
      </c>
      <c r="B5275" t="s">
        <v>237</v>
      </c>
      <c r="C5275" t="s">
        <v>15600</v>
      </c>
      <c r="D5275" s="1">
        <v>37392</v>
      </c>
      <c r="E5275" s="1">
        <v>43951</v>
      </c>
      <c r="F5275" t="s">
        <v>19</v>
      </c>
      <c r="I5275">
        <v>100</v>
      </c>
      <c r="J5275">
        <v>0</v>
      </c>
      <c r="K5275">
        <v>0</v>
      </c>
      <c r="L5275">
        <v>1978</v>
      </c>
      <c r="M5275">
        <v>1978</v>
      </c>
      <c r="N5275" t="s">
        <v>20</v>
      </c>
      <c r="O5275" t="s">
        <v>15601</v>
      </c>
      <c r="P5275" t="s">
        <v>28</v>
      </c>
      <c r="Q5275" t="s">
        <v>34233</v>
      </c>
      <c r="R5275" t="s">
        <v>34233</v>
      </c>
      <c r="S5275" t="s">
        <v>32628</v>
      </c>
      <c r="T5275" t="s">
        <v>34546</v>
      </c>
      <c r="U5275" t="s">
        <v>32794</v>
      </c>
      <c r="V5275" t="s">
        <v>33147</v>
      </c>
      <c r="W5275">
        <v>200</v>
      </c>
      <c r="X5275">
        <v>2</v>
      </c>
      <c r="Y5275" t="s">
        <v>32654</v>
      </c>
      <c r="AA5275">
        <v>9</v>
      </c>
      <c r="AB5275">
        <v>10</v>
      </c>
      <c r="AC5275">
        <v>1</v>
      </c>
      <c r="AD5275" t="str">
        <f t="shared" si="805"/>
        <v/>
      </c>
      <c r="AE5275" t="str">
        <f t="shared" si="804"/>
        <v/>
      </c>
      <c r="AF5275" t="str">
        <f t="shared" si="803"/>
        <v/>
      </c>
      <c r="AG5275">
        <f t="shared" si="807"/>
        <v>1</v>
      </c>
      <c r="AH5275">
        <f t="shared" si="801"/>
        <v>2.8</v>
      </c>
      <c r="AI5275">
        <v>0.14499999999999999</v>
      </c>
      <c r="AJ5275">
        <f t="shared" si="806"/>
        <v>0.40599999999999997</v>
      </c>
      <c r="AK5275" t="str">
        <f t="shared" si="802"/>
        <v/>
      </c>
      <c r="AL5275" t="str">
        <f t="shared" si="800"/>
        <v/>
      </c>
    </row>
    <row r="5276" spans="1:38" x14ac:dyDescent="0.2">
      <c r="A5276" t="s">
        <v>15088</v>
      </c>
      <c r="B5276" t="s">
        <v>237</v>
      </c>
      <c r="C5276" t="s">
        <v>15089</v>
      </c>
      <c r="D5276" s="1">
        <v>37392</v>
      </c>
      <c r="E5276" s="1">
        <v>43456</v>
      </c>
      <c r="F5276" t="s">
        <v>19</v>
      </c>
      <c r="I5276">
        <v>100</v>
      </c>
      <c r="J5276">
        <v>0</v>
      </c>
      <c r="K5276">
        <v>0</v>
      </c>
      <c r="L5276">
        <v>1978</v>
      </c>
      <c r="M5276">
        <v>1978</v>
      </c>
      <c r="N5276" t="s">
        <v>20</v>
      </c>
      <c r="O5276" t="s">
        <v>15090</v>
      </c>
      <c r="P5276" t="s">
        <v>28</v>
      </c>
      <c r="Q5276" t="s">
        <v>34233</v>
      </c>
      <c r="R5276" t="s">
        <v>34233</v>
      </c>
      <c r="S5276" t="s">
        <v>32628</v>
      </c>
      <c r="T5276" t="s">
        <v>32634</v>
      </c>
      <c r="U5276" t="s">
        <v>32794</v>
      </c>
      <c r="V5276" t="s">
        <v>33147</v>
      </c>
      <c r="W5276">
        <v>200</v>
      </c>
      <c r="X5276">
        <v>2</v>
      </c>
      <c r="Y5276" t="s">
        <v>32654</v>
      </c>
      <c r="AA5276">
        <v>9</v>
      </c>
      <c r="AB5276">
        <v>10</v>
      </c>
      <c r="AC5276">
        <v>1</v>
      </c>
      <c r="AD5276" t="str">
        <f t="shared" si="805"/>
        <v/>
      </c>
      <c r="AE5276" t="str">
        <f t="shared" si="804"/>
        <v/>
      </c>
      <c r="AF5276" t="str">
        <f t="shared" si="803"/>
        <v/>
      </c>
      <c r="AG5276">
        <f t="shared" si="807"/>
        <v>1</v>
      </c>
      <c r="AH5276">
        <f t="shared" si="801"/>
        <v>2.8</v>
      </c>
      <c r="AI5276">
        <v>0.14499999999999999</v>
      </c>
      <c r="AJ5276">
        <f t="shared" si="806"/>
        <v>0.40599999999999997</v>
      </c>
      <c r="AK5276" t="str">
        <f t="shared" si="802"/>
        <v/>
      </c>
      <c r="AL5276" t="str">
        <f t="shared" si="800"/>
        <v/>
      </c>
    </row>
    <row r="5277" spans="1:38" x14ac:dyDescent="0.2">
      <c r="A5277" t="s">
        <v>15091</v>
      </c>
      <c r="B5277" t="s">
        <v>237</v>
      </c>
      <c r="C5277" t="s">
        <v>15092</v>
      </c>
      <c r="D5277" s="1">
        <v>37392</v>
      </c>
      <c r="E5277" s="1">
        <v>43456</v>
      </c>
      <c r="F5277" t="s">
        <v>39</v>
      </c>
      <c r="G5277" t="s">
        <v>19</v>
      </c>
      <c r="I5277">
        <v>50</v>
      </c>
      <c r="J5277">
        <v>50</v>
      </c>
      <c r="K5277">
        <v>0</v>
      </c>
      <c r="L5277">
        <v>1980</v>
      </c>
      <c r="M5277">
        <v>1980</v>
      </c>
      <c r="N5277" t="s">
        <v>20</v>
      </c>
      <c r="O5277" t="s">
        <v>15093</v>
      </c>
      <c r="P5277" t="s">
        <v>28</v>
      </c>
      <c r="Q5277" t="s">
        <v>34233</v>
      </c>
      <c r="R5277" t="s">
        <v>34233</v>
      </c>
      <c r="S5277" t="s">
        <v>32628</v>
      </c>
      <c r="T5277" t="s">
        <v>32794</v>
      </c>
      <c r="U5277" t="s">
        <v>32794</v>
      </c>
      <c r="V5277" t="s">
        <v>33147</v>
      </c>
      <c r="W5277">
        <v>200</v>
      </c>
      <c r="X5277">
        <v>2</v>
      </c>
      <c r="Y5277" t="s">
        <v>32654</v>
      </c>
      <c r="AA5277">
        <v>9</v>
      </c>
      <c r="AB5277">
        <v>10</v>
      </c>
      <c r="AC5277">
        <v>1</v>
      </c>
      <c r="AD5277" t="str">
        <f t="shared" si="805"/>
        <v/>
      </c>
      <c r="AE5277" t="str">
        <f t="shared" si="804"/>
        <v/>
      </c>
      <c r="AF5277" t="str">
        <f t="shared" si="803"/>
        <v/>
      </c>
      <c r="AG5277">
        <f t="shared" si="807"/>
        <v>1</v>
      </c>
      <c r="AH5277">
        <f t="shared" si="801"/>
        <v>2.8</v>
      </c>
      <c r="AI5277">
        <v>0.14499999999999999</v>
      </c>
      <c r="AJ5277">
        <f t="shared" si="806"/>
        <v>0.40599999999999997</v>
      </c>
      <c r="AK5277" t="str">
        <f t="shared" si="802"/>
        <v/>
      </c>
      <c r="AL5277" t="str">
        <f t="shared" si="800"/>
        <v/>
      </c>
    </row>
    <row r="5278" spans="1:38" x14ac:dyDescent="0.2">
      <c r="A5278" t="s">
        <v>15094</v>
      </c>
      <c r="B5278" t="s">
        <v>237</v>
      </c>
      <c r="C5278" t="s">
        <v>15095</v>
      </c>
      <c r="D5278" s="1">
        <v>37392</v>
      </c>
      <c r="E5278" s="1">
        <v>43818</v>
      </c>
      <c r="F5278" t="s">
        <v>39</v>
      </c>
      <c r="G5278" t="s">
        <v>19</v>
      </c>
      <c r="I5278">
        <v>65</v>
      </c>
      <c r="J5278">
        <v>35</v>
      </c>
      <c r="K5278">
        <v>0</v>
      </c>
      <c r="L5278">
        <v>1923</v>
      </c>
      <c r="M5278">
        <v>1923</v>
      </c>
      <c r="N5278" t="s">
        <v>20</v>
      </c>
      <c r="O5278" t="s">
        <v>15096</v>
      </c>
      <c r="P5278" t="s">
        <v>28</v>
      </c>
      <c r="Q5278" t="s">
        <v>34233</v>
      </c>
      <c r="R5278" t="s">
        <v>34233</v>
      </c>
      <c r="S5278" t="s">
        <v>33797</v>
      </c>
      <c r="T5278" t="s">
        <v>34357</v>
      </c>
      <c r="U5278" t="s">
        <v>32794</v>
      </c>
      <c r="V5278" t="s">
        <v>33147</v>
      </c>
      <c r="W5278">
        <v>200</v>
      </c>
      <c r="X5278">
        <v>2</v>
      </c>
      <c r="Y5278" t="s">
        <v>32654</v>
      </c>
      <c r="AA5278">
        <v>9</v>
      </c>
      <c r="AB5278">
        <v>10</v>
      </c>
      <c r="AC5278">
        <v>1</v>
      </c>
      <c r="AD5278" t="str">
        <f t="shared" si="805"/>
        <v/>
      </c>
      <c r="AE5278" t="str">
        <f t="shared" si="804"/>
        <v/>
      </c>
      <c r="AF5278" t="str">
        <f t="shared" si="803"/>
        <v/>
      </c>
      <c r="AG5278">
        <f t="shared" si="807"/>
        <v>1</v>
      </c>
      <c r="AH5278">
        <f t="shared" si="801"/>
        <v>2.8</v>
      </c>
      <c r="AI5278">
        <v>0.14499999999999999</v>
      </c>
      <c r="AJ5278">
        <f t="shared" si="806"/>
        <v>0.40599999999999997</v>
      </c>
      <c r="AK5278" t="str">
        <f t="shared" si="802"/>
        <v/>
      </c>
      <c r="AL5278" t="str">
        <f t="shared" si="800"/>
        <v/>
      </c>
    </row>
    <row r="5279" spans="1:38" x14ac:dyDescent="0.2">
      <c r="A5279" t="s">
        <v>15097</v>
      </c>
      <c r="B5279" t="s">
        <v>237</v>
      </c>
      <c r="C5279" t="s">
        <v>15098</v>
      </c>
      <c r="D5279" s="1">
        <v>37392</v>
      </c>
      <c r="E5279" s="1">
        <v>43951</v>
      </c>
      <c r="F5279" t="s">
        <v>19</v>
      </c>
      <c r="I5279">
        <v>100</v>
      </c>
      <c r="J5279">
        <v>0</v>
      </c>
      <c r="K5279">
        <v>0</v>
      </c>
      <c r="L5279">
        <v>1962</v>
      </c>
      <c r="M5279">
        <v>1962</v>
      </c>
      <c r="N5279" t="s">
        <v>20</v>
      </c>
      <c r="O5279" t="s">
        <v>15099</v>
      </c>
      <c r="P5279" t="s">
        <v>28</v>
      </c>
      <c r="Q5279" t="s">
        <v>34233</v>
      </c>
      <c r="R5279" t="s">
        <v>34233</v>
      </c>
      <c r="S5279" t="s">
        <v>32628</v>
      </c>
      <c r="T5279" t="s">
        <v>34349</v>
      </c>
      <c r="U5279" t="s">
        <v>32794</v>
      </c>
      <c r="V5279" t="s">
        <v>33147</v>
      </c>
      <c r="W5279">
        <v>200</v>
      </c>
      <c r="X5279">
        <v>2</v>
      </c>
      <c r="Y5279" t="s">
        <v>32654</v>
      </c>
      <c r="AA5279">
        <v>9</v>
      </c>
      <c r="AB5279">
        <v>10</v>
      </c>
      <c r="AC5279">
        <v>1</v>
      </c>
      <c r="AD5279" t="str">
        <f t="shared" si="805"/>
        <v/>
      </c>
      <c r="AE5279" t="str">
        <f t="shared" si="804"/>
        <v/>
      </c>
      <c r="AF5279" t="str">
        <f t="shared" si="803"/>
        <v/>
      </c>
      <c r="AG5279">
        <f t="shared" si="807"/>
        <v>1</v>
      </c>
      <c r="AH5279">
        <f t="shared" si="801"/>
        <v>2.8</v>
      </c>
      <c r="AI5279">
        <v>0.14499999999999999</v>
      </c>
      <c r="AJ5279">
        <f t="shared" si="806"/>
        <v>0.40599999999999997</v>
      </c>
      <c r="AK5279" t="str">
        <f t="shared" si="802"/>
        <v/>
      </c>
      <c r="AL5279" t="str">
        <f t="shared" si="800"/>
        <v/>
      </c>
    </row>
    <row r="5280" spans="1:38" x14ac:dyDescent="0.2">
      <c r="A5280" t="s">
        <v>15566</v>
      </c>
      <c r="B5280" t="s">
        <v>237</v>
      </c>
      <c r="C5280" t="s">
        <v>15567</v>
      </c>
      <c r="D5280" s="1">
        <v>37392</v>
      </c>
      <c r="E5280" s="1">
        <v>44546</v>
      </c>
      <c r="F5280" t="s">
        <v>26</v>
      </c>
      <c r="I5280">
        <v>100</v>
      </c>
      <c r="J5280">
        <v>0</v>
      </c>
      <c r="K5280">
        <v>0</v>
      </c>
      <c r="L5280">
        <v>5333</v>
      </c>
      <c r="M5280">
        <v>5333</v>
      </c>
      <c r="N5280" t="s">
        <v>20</v>
      </c>
      <c r="O5280" t="s">
        <v>15568</v>
      </c>
      <c r="P5280" t="s">
        <v>28</v>
      </c>
      <c r="Q5280" t="s">
        <v>34233</v>
      </c>
      <c r="R5280" t="s">
        <v>34233</v>
      </c>
      <c r="S5280" t="s">
        <v>34233</v>
      </c>
      <c r="T5280" t="s">
        <v>34233</v>
      </c>
      <c r="V5280" t="s">
        <v>33147</v>
      </c>
      <c r="AD5280" t="str">
        <f t="shared" si="805"/>
        <v/>
      </c>
      <c r="AE5280" t="str">
        <f t="shared" si="804"/>
        <v/>
      </c>
      <c r="AF5280" t="str">
        <f t="shared" si="803"/>
        <v/>
      </c>
      <c r="AG5280" t="str">
        <f t="shared" si="807"/>
        <v/>
      </c>
      <c r="AH5280" t="str">
        <f t="shared" si="801"/>
        <v/>
      </c>
      <c r="AI5280">
        <v>0.14499999999999999</v>
      </c>
      <c r="AJ5280" t="str">
        <f t="shared" si="806"/>
        <v/>
      </c>
      <c r="AK5280" t="str">
        <f t="shared" si="802"/>
        <v/>
      </c>
      <c r="AL5280" t="str">
        <f t="shared" si="800"/>
        <v/>
      </c>
    </row>
    <row r="5281" spans="1:39" x14ac:dyDescent="0.2">
      <c r="A5281" t="s">
        <v>15569</v>
      </c>
      <c r="B5281" t="s">
        <v>237</v>
      </c>
      <c r="C5281" t="s">
        <v>15570</v>
      </c>
      <c r="D5281" s="1">
        <v>37392</v>
      </c>
      <c r="E5281" s="1">
        <v>43951</v>
      </c>
      <c r="F5281" t="s">
        <v>19</v>
      </c>
      <c r="I5281">
        <v>100</v>
      </c>
      <c r="J5281">
        <v>0</v>
      </c>
      <c r="K5281">
        <v>0</v>
      </c>
      <c r="L5281">
        <v>3179</v>
      </c>
      <c r="M5281">
        <v>3179</v>
      </c>
      <c r="N5281" t="s">
        <v>20</v>
      </c>
      <c r="O5281" t="s">
        <v>15571</v>
      </c>
      <c r="P5281" t="s">
        <v>28</v>
      </c>
      <c r="Q5281" t="s">
        <v>34233</v>
      </c>
      <c r="R5281" t="s">
        <v>34233</v>
      </c>
      <c r="S5281" t="s">
        <v>32628</v>
      </c>
      <c r="T5281" t="s">
        <v>34365</v>
      </c>
      <c r="U5281" t="s">
        <v>33739</v>
      </c>
      <c r="V5281" t="s">
        <v>33147</v>
      </c>
      <c r="W5281">
        <v>200</v>
      </c>
      <c r="X5281">
        <v>2</v>
      </c>
      <c r="Y5281" t="s">
        <v>32654</v>
      </c>
      <c r="AA5281">
        <v>9</v>
      </c>
      <c r="AB5281">
        <v>6</v>
      </c>
      <c r="AC5281">
        <v>1</v>
      </c>
      <c r="AD5281" t="str">
        <f t="shared" si="805"/>
        <v/>
      </c>
      <c r="AE5281" t="str">
        <f t="shared" si="804"/>
        <v/>
      </c>
      <c r="AF5281" t="str">
        <f t="shared" si="803"/>
        <v/>
      </c>
      <c r="AG5281">
        <f t="shared" si="807"/>
        <v>1</v>
      </c>
      <c r="AH5281">
        <f t="shared" si="801"/>
        <v>2.8</v>
      </c>
      <c r="AI5281">
        <v>0.14499999999999999</v>
      </c>
      <c r="AJ5281">
        <f t="shared" si="806"/>
        <v>0.40599999999999997</v>
      </c>
      <c r="AK5281" t="str">
        <f t="shared" si="802"/>
        <v/>
      </c>
      <c r="AL5281" t="str">
        <f t="shared" si="800"/>
        <v/>
      </c>
      <c r="AM5281" t="s">
        <v>34003</v>
      </c>
    </row>
    <row r="5282" spans="1:39" x14ac:dyDescent="0.2">
      <c r="A5282" t="s">
        <v>15543</v>
      </c>
      <c r="B5282" t="s">
        <v>237</v>
      </c>
      <c r="C5282" t="s">
        <v>15544</v>
      </c>
      <c r="D5282" s="1">
        <v>37392</v>
      </c>
      <c r="E5282" s="1">
        <v>44546</v>
      </c>
      <c r="F5282" t="s">
        <v>19</v>
      </c>
      <c r="I5282">
        <v>100</v>
      </c>
      <c r="J5282">
        <v>0</v>
      </c>
      <c r="K5282">
        <v>0</v>
      </c>
      <c r="L5282">
        <v>2925</v>
      </c>
      <c r="M5282">
        <v>2925</v>
      </c>
      <c r="N5282" t="s">
        <v>20</v>
      </c>
      <c r="O5282" t="s">
        <v>15545</v>
      </c>
      <c r="P5282" t="s">
        <v>28</v>
      </c>
      <c r="Q5282" t="s">
        <v>34233</v>
      </c>
      <c r="R5282" t="s">
        <v>34233</v>
      </c>
      <c r="S5282" t="s">
        <v>32628</v>
      </c>
      <c r="T5282" t="s">
        <v>34546</v>
      </c>
      <c r="U5282" t="s">
        <v>32794</v>
      </c>
      <c r="V5282" t="s">
        <v>33147</v>
      </c>
      <c r="W5282">
        <v>200</v>
      </c>
      <c r="X5282">
        <v>2</v>
      </c>
      <c r="Y5282" t="s">
        <v>32654</v>
      </c>
      <c r="AA5282">
        <v>9</v>
      </c>
      <c r="AB5282">
        <v>7</v>
      </c>
      <c r="AC5282">
        <v>1</v>
      </c>
      <c r="AD5282" t="str">
        <f t="shared" si="805"/>
        <v/>
      </c>
      <c r="AE5282" t="str">
        <f t="shared" si="804"/>
        <v/>
      </c>
      <c r="AF5282" t="str">
        <f t="shared" si="803"/>
        <v/>
      </c>
      <c r="AG5282">
        <f t="shared" si="807"/>
        <v>1</v>
      </c>
      <c r="AH5282">
        <f t="shared" si="801"/>
        <v>2.8</v>
      </c>
      <c r="AI5282">
        <v>0.14499999999999999</v>
      </c>
      <c r="AJ5282">
        <f t="shared" si="806"/>
        <v>0.40599999999999997</v>
      </c>
      <c r="AK5282" t="str">
        <f t="shared" si="802"/>
        <v/>
      </c>
      <c r="AL5282" t="str">
        <f t="shared" si="800"/>
        <v/>
      </c>
    </row>
    <row r="5283" spans="1:39" x14ac:dyDescent="0.2">
      <c r="A5283" t="s">
        <v>15578</v>
      </c>
      <c r="B5283" t="s">
        <v>237</v>
      </c>
      <c r="C5283" t="s">
        <v>15579</v>
      </c>
      <c r="D5283" s="1">
        <v>37392</v>
      </c>
      <c r="E5283" s="1">
        <v>44546</v>
      </c>
      <c r="F5283" t="s">
        <v>19</v>
      </c>
      <c r="I5283">
        <v>100</v>
      </c>
      <c r="J5283">
        <v>0</v>
      </c>
      <c r="K5283">
        <v>0</v>
      </c>
      <c r="L5283">
        <v>2954</v>
      </c>
      <c r="M5283">
        <v>2954</v>
      </c>
      <c r="N5283" t="s">
        <v>20</v>
      </c>
      <c r="O5283" t="s">
        <v>15580</v>
      </c>
      <c r="P5283" t="s">
        <v>28</v>
      </c>
      <c r="Q5283" t="s">
        <v>34233</v>
      </c>
      <c r="R5283" t="s">
        <v>34233</v>
      </c>
      <c r="S5283" t="s">
        <v>32628</v>
      </c>
      <c r="T5283" t="s">
        <v>34365</v>
      </c>
      <c r="U5283" t="s">
        <v>32794</v>
      </c>
      <c r="V5283" t="s">
        <v>33147</v>
      </c>
      <c r="W5283">
        <v>200</v>
      </c>
      <c r="X5283">
        <v>2</v>
      </c>
      <c r="Y5283" t="s">
        <v>32654</v>
      </c>
      <c r="AA5283">
        <v>9</v>
      </c>
      <c r="AB5283">
        <v>7</v>
      </c>
      <c r="AC5283">
        <v>1</v>
      </c>
      <c r="AD5283" t="str">
        <f t="shared" si="805"/>
        <v/>
      </c>
      <c r="AE5283" t="str">
        <f t="shared" si="804"/>
        <v/>
      </c>
      <c r="AF5283" t="str">
        <f t="shared" si="803"/>
        <v/>
      </c>
      <c r="AG5283">
        <f t="shared" si="807"/>
        <v>1</v>
      </c>
      <c r="AH5283">
        <f t="shared" si="801"/>
        <v>2.8</v>
      </c>
      <c r="AI5283">
        <v>0.14499999999999999</v>
      </c>
      <c r="AJ5283">
        <f t="shared" si="806"/>
        <v>0.40599999999999997</v>
      </c>
      <c r="AK5283" t="str">
        <f t="shared" si="802"/>
        <v/>
      </c>
      <c r="AL5283" t="str">
        <f t="shared" si="800"/>
        <v/>
      </c>
    </row>
    <row r="5284" spans="1:39" x14ac:dyDescent="0.2">
      <c r="A5284" t="s">
        <v>15581</v>
      </c>
      <c r="B5284" t="s">
        <v>237</v>
      </c>
      <c r="C5284" t="s">
        <v>15582</v>
      </c>
      <c r="D5284" s="1">
        <v>37392</v>
      </c>
      <c r="E5284" s="1">
        <v>43456</v>
      </c>
      <c r="F5284" t="s">
        <v>39</v>
      </c>
      <c r="G5284" t="s">
        <v>19</v>
      </c>
      <c r="I5284">
        <v>50</v>
      </c>
      <c r="J5284">
        <v>50</v>
      </c>
      <c r="K5284">
        <v>0</v>
      </c>
      <c r="L5284">
        <v>3043</v>
      </c>
      <c r="M5284">
        <v>3043</v>
      </c>
      <c r="N5284" t="s">
        <v>20</v>
      </c>
      <c r="O5284" t="s">
        <v>15583</v>
      </c>
      <c r="P5284" t="s">
        <v>28</v>
      </c>
      <c r="Q5284" t="s">
        <v>34233</v>
      </c>
      <c r="R5284" t="s">
        <v>34233</v>
      </c>
      <c r="S5284" t="s">
        <v>33797</v>
      </c>
      <c r="T5284" t="s">
        <v>34527</v>
      </c>
      <c r="U5284" t="s">
        <v>32794</v>
      </c>
      <c r="V5284" t="s">
        <v>33147</v>
      </c>
      <c r="W5284">
        <v>200</v>
      </c>
      <c r="X5284">
        <v>2</v>
      </c>
      <c r="Y5284" t="s">
        <v>32654</v>
      </c>
      <c r="AA5284">
        <v>9</v>
      </c>
      <c r="AB5284">
        <v>7</v>
      </c>
      <c r="AC5284">
        <v>1</v>
      </c>
      <c r="AD5284" t="str">
        <f t="shared" si="805"/>
        <v/>
      </c>
      <c r="AE5284" t="str">
        <f t="shared" si="804"/>
        <v/>
      </c>
      <c r="AF5284" t="str">
        <f t="shared" si="803"/>
        <v/>
      </c>
      <c r="AG5284">
        <f t="shared" si="807"/>
        <v>1</v>
      </c>
      <c r="AH5284">
        <f t="shared" si="801"/>
        <v>2.8</v>
      </c>
      <c r="AI5284">
        <v>0.14499999999999999</v>
      </c>
      <c r="AJ5284">
        <f t="shared" si="806"/>
        <v>0.40599999999999997</v>
      </c>
      <c r="AK5284" t="str">
        <f t="shared" si="802"/>
        <v/>
      </c>
      <c r="AL5284" t="str">
        <f t="shared" si="800"/>
        <v/>
      </c>
    </row>
    <row r="5285" spans="1:39" x14ac:dyDescent="0.2">
      <c r="A5285" t="s">
        <v>15584</v>
      </c>
      <c r="B5285" t="s">
        <v>237</v>
      </c>
      <c r="C5285" t="s">
        <v>15585</v>
      </c>
      <c r="D5285" s="1">
        <v>37392</v>
      </c>
      <c r="E5285" s="1">
        <v>44546</v>
      </c>
      <c r="F5285" t="s">
        <v>19</v>
      </c>
      <c r="I5285">
        <v>100</v>
      </c>
      <c r="J5285">
        <v>0</v>
      </c>
      <c r="K5285">
        <v>0</v>
      </c>
      <c r="L5285">
        <v>3377</v>
      </c>
      <c r="M5285">
        <v>3377</v>
      </c>
      <c r="N5285" t="s">
        <v>20</v>
      </c>
      <c r="O5285" t="s">
        <v>15586</v>
      </c>
      <c r="P5285" t="s">
        <v>28</v>
      </c>
      <c r="Q5285" t="s">
        <v>34233</v>
      </c>
      <c r="R5285" t="s">
        <v>34233</v>
      </c>
      <c r="S5285" t="s">
        <v>33800</v>
      </c>
      <c r="T5285" t="s">
        <v>34350</v>
      </c>
      <c r="U5285" t="s">
        <v>32794</v>
      </c>
      <c r="V5285" t="s">
        <v>33147</v>
      </c>
      <c r="W5285">
        <v>200</v>
      </c>
      <c r="X5285">
        <v>2</v>
      </c>
      <c r="Y5285" t="s">
        <v>32654</v>
      </c>
      <c r="AA5285">
        <v>9</v>
      </c>
      <c r="AB5285">
        <v>6</v>
      </c>
      <c r="AC5285">
        <v>1</v>
      </c>
      <c r="AD5285" t="str">
        <f t="shared" si="805"/>
        <v/>
      </c>
      <c r="AE5285" t="str">
        <f t="shared" si="804"/>
        <v/>
      </c>
      <c r="AF5285" t="str">
        <f t="shared" si="803"/>
        <v/>
      </c>
      <c r="AG5285">
        <f t="shared" si="807"/>
        <v>1</v>
      </c>
      <c r="AH5285">
        <f t="shared" si="801"/>
        <v>2.8</v>
      </c>
      <c r="AI5285">
        <v>0.14499999999999999</v>
      </c>
      <c r="AJ5285">
        <f t="shared" si="806"/>
        <v>0.40599999999999997</v>
      </c>
      <c r="AK5285" t="str">
        <f t="shared" si="802"/>
        <v/>
      </c>
      <c r="AL5285" t="str">
        <f t="shared" si="800"/>
        <v/>
      </c>
    </row>
    <row r="5286" spans="1:39" x14ac:dyDescent="0.2">
      <c r="A5286" t="s">
        <v>15572</v>
      </c>
      <c r="B5286" t="s">
        <v>237</v>
      </c>
      <c r="C5286" t="s">
        <v>15573</v>
      </c>
      <c r="D5286" s="1">
        <v>37392</v>
      </c>
      <c r="E5286" s="1">
        <v>43951</v>
      </c>
      <c r="F5286" t="s">
        <v>39</v>
      </c>
      <c r="G5286" t="s">
        <v>19</v>
      </c>
      <c r="I5286">
        <v>75</v>
      </c>
      <c r="J5286">
        <v>25</v>
      </c>
      <c r="K5286">
        <v>0</v>
      </c>
      <c r="L5286">
        <v>3826</v>
      </c>
      <c r="M5286">
        <v>3826</v>
      </c>
      <c r="N5286" t="s">
        <v>20</v>
      </c>
      <c r="O5286" t="s">
        <v>15574</v>
      </c>
      <c r="P5286" t="s">
        <v>28</v>
      </c>
      <c r="Q5286" t="s">
        <v>34233</v>
      </c>
      <c r="R5286" t="s">
        <v>34233</v>
      </c>
      <c r="S5286" t="s">
        <v>33797</v>
      </c>
      <c r="T5286" t="s">
        <v>34350</v>
      </c>
      <c r="U5286" t="s">
        <v>32794</v>
      </c>
      <c r="V5286" t="s">
        <v>33147</v>
      </c>
      <c r="W5286">
        <v>200</v>
      </c>
      <c r="X5286">
        <v>2</v>
      </c>
      <c r="Y5286" t="s">
        <v>32654</v>
      </c>
      <c r="AA5286">
        <v>9</v>
      </c>
      <c r="AB5286">
        <v>5</v>
      </c>
      <c r="AC5286">
        <v>1</v>
      </c>
      <c r="AD5286" t="str">
        <f t="shared" si="805"/>
        <v/>
      </c>
      <c r="AE5286" t="str">
        <f t="shared" si="804"/>
        <v/>
      </c>
      <c r="AF5286" t="str">
        <f t="shared" si="803"/>
        <v/>
      </c>
      <c r="AG5286">
        <f t="shared" si="807"/>
        <v>1</v>
      </c>
      <c r="AH5286">
        <f t="shared" si="801"/>
        <v>2.8</v>
      </c>
      <c r="AI5286">
        <v>0.14499999999999999</v>
      </c>
      <c r="AJ5286">
        <f t="shared" si="806"/>
        <v>0.40599999999999997</v>
      </c>
      <c r="AK5286" t="str">
        <f t="shared" si="802"/>
        <v/>
      </c>
      <c r="AL5286" t="str">
        <f t="shared" si="800"/>
        <v/>
      </c>
    </row>
    <row r="5287" spans="1:39" s="20" customFormat="1" x14ac:dyDescent="0.2">
      <c r="A5287" s="20" t="s">
        <v>20104</v>
      </c>
      <c r="B5287" s="20" t="s">
        <v>237</v>
      </c>
      <c r="C5287" s="20" t="s">
        <v>20105</v>
      </c>
      <c r="D5287" s="21">
        <v>38299</v>
      </c>
      <c r="E5287" s="21">
        <v>43456</v>
      </c>
      <c r="F5287" s="20" t="s">
        <v>889</v>
      </c>
      <c r="I5287" s="20">
        <v>100</v>
      </c>
      <c r="J5287" s="20">
        <v>0</v>
      </c>
      <c r="K5287" s="20">
        <v>0</v>
      </c>
      <c r="L5287" s="20">
        <v>2212</v>
      </c>
      <c r="M5287" s="20">
        <v>2212</v>
      </c>
      <c r="N5287" s="20" t="s">
        <v>20</v>
      </c>
      <c r="O5287" s="20" t="s">
        <v>20106</v>
      </c>
      <c r="P5287" s="20" t="s">
        <v>28</v>
      </c>
      <c r="Q5287" s="20" t="s">
        <v>34233</v>
      </c>
      <c r="R5287" s="20" t="s">
        <v>34233</v>
      </c>
      <c r="S5287" s="20" t="s">
        <v>33942</v>
      </c>
      <c r="T5287" s="20" t="s">
        <v>34233</v>
      </c>
      <c r="V5287" s="20" t="s">
        <v>33147</v>
      </c>
      <c r="AD5287" s="20" t="str">
        <f t="shared" si="805"/>
        <v/>
      </c>
      <c r="AE5287" s="20" t="str">
        <f t="shared" si="804"/>
        <v/>
      </c>
      <c r="AF5287" s="20" t="str">
        <f t="shared" si="803"/>
        <v/>
      </c>
      <c r="AG5287" s="20" t="str">
        <f t="shared" si="807"/>
        <v/>
      </c>
      <c r="AH5287" s="20" t="str">
        <f t="shared" si="801"/>
        <v/>
      </c>
      <c r="AI5287" s="20">
        <v>0.14499999999999999</v>
      </c>
      <c r="AJ5287" s="20" t="str">
        <f t="shared" si="806"/>
        <v/>
      </c>
      <c r="AK5287" s="20" t="str">
        <f t="shared" si="802"/>
        <v/>
      </c>
      <c r="AL5287" s="20" t="str">
        <f t="shared" si="800"/>
        <v/>
      </c>
      <c r="AM5287" s="20" t="s">
        <v>34207</v>
      </c>
    </row>
    <row r="5288" spans="1:39" s="20" customFormat="1" x14ac:dyDescent="0.2">
      <c r="A5288" s="20" t="s">
        <v>20107</v>
      </c>
      <c r="B5288" s="20" t="s">
        <v>237</v>
      </c>
      <c r="C5288" s="20" t="s">
        <v>20108</v>
      </c>
      <c r="D5288" s="21">
        <v>38299</v>
      </c>
      <c r="E5288" s="21">
        <v>43456</v>
      </c>
      <c r="F5288" s="20" t="s">
        <v>889</v>
      </c>
      <c r="I5288" s="20">
        <v>100</v>
      </c>
      <c r="J5288" s="20">
        <v>0</v>
      </c>
      <c r="K5288" s="20">
        <v>0</v>
      </c>
      <c r="L5288" s="20">
        <v>1818</v>
      </c>
      <c r="M5288" s="20">
        <v>1818</v>
      </c>
      <c r="N5288" s="20" t="s">
        <v>20</v>
      </c>
      <c r="O5288" s="20" t="s">
        <v>20109</v>
      </c>
      <c r="P5288" s="20" t="s">
        <v>28</v>
      </c>
      <c r="Q5288" s="20" t="s">
        <v>34233</v>
      </c>
      <c r="R5288" s="20" t="s">
        <v>34233</v>
      </c>
      <c r="S5288" s="20" t="s">
        <v>33942</v>
      </c>
      <c r="T5288" s="20" t="s">
        <v>34233</v>
      </c>
      <c r="V5288" s="20" t="s">
        <v>33147</v>
      </c>
      <c r="AD5288" s="20" t="str">
        <f t="shared" si="805"/>
        <v/>
      </c>
      <c r="AE5288" s="20" t="str">
        <f t="shared" si="804"/>
        <v/>
      </c>
      <c r="AF5288" s="20" t="str">
        <f t="shared" si="803"/>
        <v/>
      </c>
      <c r="AG5288" s="20" t="str">
        <f t="shared" si="807"/>
        <v/>
      </c>
      <c r="AH5288" s="20" t="str">
        <f t="shared" si="801"/>
        <v/>
      </c>
      <c r="AI5288" s="20">
        <v>0.14499999999999999</v>
      </c>
      <c r="AJ5288" s="20" t="str">
        <f t="shared" si="806"/>
        <v/>
      </c>
      <c r="AK5288" s="20" t="str">
        <f t="shared" si="802"/>
        <v/>
      </c>
      <c r="AL5288" s="20" t="str">
        <f t="shared" si="800"/>
        <v/>
      </c>
      <c r="AM5288" s="20" t="s">
        <v>34208</v>
      </c>
    </row>
    <row r="5289" spans="1:39" s="20" customFormat="1" x14ac:dyDescent="0.2">
      <c r="A5289" s="20" t="s">
        <v>20110</v>
      </c>
      <c r="B5289" s="20" t="s">
        <v>237</v>
      </c>
      <c r="C5289" s="20" t="s">
        <v>20111</v>
      </c>
      <c r="D5289" s="21">
        <v>38299</v>
      </c>
      <c r="E5289" s="21">
        <v>43456</v>
      </c>
      <c r="F5289" s="20" t="s">
        <v>889</v>
      </c>
      <c r="I5289" s="20">
        <v>100</v>
      </c>
      <c r="J5289" s="20">
        <v>0</v>
      </c>
      <c r="K5289" s="20">
        <v>0</v>
      </c>
      <c r="L5289" s="20">
        <v>1961</v>
      </c>
      <c r="M5289" s="20">
        <v>1961</v>
      </c>
      <c r="N5289" s="20" t="s">
        <v>20</v>
      </c>
      <c r="O5289" s="20" t="s">
        <v>20112</v>
      </c>
      <c r="P5289" s="20" t="s">
        <v>28</v>
      </c>
      <c r="Q5289" s="20" t="s">
        <v>34233</v>
      </c>
      <c r="R5289" s="20" t="s">
        <v>34233</v>
      </c>
      <c r="S5289" s="20" t="s">
        <v>33942</v>
      </c>
      <c r="T5289" s="20" t="s">
        <v>34233</v>
      </c>
      <c r="V5289" s="20" t="s">
        <v>33147</v>
      </c>
      <c r="AD5289" s="20" t="str">
        <f t="shared" si="805"/>
        <v/>
      </c>
      <c r="AE5289" s="20" t="str">
        <f t="shared" si="804"/>
        <v/>
      </c>
      <c r="AF5289" s="20" t="str">
        <f t="shared" si="803"/>
        <v/>
      </c>
      <c r="AG5289" s="20" t="str">
        <f t="shared" si="807"/>
        <v/>
      </c>
      <c r="AH5289" s="20" t="str">
        <f t="shared" si="801"/>
        <v/>
      </c>
      <c r="AI5289" s="20">
        <v>0.14499999999999999</v>
      </c>
      <c r="AJ5289" s="20" t="str">
        <f t="shared" si="806"/>
        <v/>
      </c>
      <c r="AK5289" s="20" t="str">
        <f t="shared" si="802"/>
        <v/>
      </c>
      <c r="AL5289" s="20" t="str">
        <f t="shared" si="800"/>
        <v/>
      </c>
      <c r="AM5289" s="20" t="s">
        <v>34209</v>
      </c>
    </row>
    <row r="5290" spans="1:39" x14ac:dyDescent="0.2">
      <c r="A5290" t="s">
        <v>17776</v>
      </c>
      <c r="B5290" t="s">
        <v>237</v>
      </c>
      <c r="C5290" t="s">
        <v>17777</v>
      </c>
      <c r="D5290" s="1">
        <v>37712</v>
      </c>
      <c r="E5290" s="1">
        <v>43456</v>
      </c>
      <c r="F5290" t="s">
        <v>19</v>
      </c>
      <c r="G5290" t="s">
        <v>39</v>
      </c>
      <c r="I5290">
        <v>75</v>
      </c>
      <c r="J5290">
        <v>25</v>
      </c>
      <c r="K5290">
        <v>0</v>
      </c>
      <c r="L5290">
        <v>2999</v>
      </c>
      <c r="M5290">
        <v>2999</v>
      </c>
      <c r="N5290" t="s">
        <v>20</v>
      </c>
      <c r="O5290" t="s">
        <v>17778</v>
      </c>
      <c r="P5290" t="s">
        <v>28</v>
      </c>
      <c r="Q5290" t="s">
        <v>34234</v>
      </c>
      <c r="R5290" t="s">
        <v>33762</v>
      </c>
      <c r="S5290" t="s">
        <v>33942</v>
      </c>
      <c r="T5290" t="s">
        <v>34233</v>
      </c>
      <c r="U5290" t="s">
        <v>32794</v>
      </c>
      <c r="V5290" t="s">
        <v>33147</v>
      </c>
      <c r="W5290">
        <v>200</v>
      </c>
      <c r="X5290">
        <v>2</v>
      </c>
      <c r="Y5290" t="s">
        <v>32654</v>
      </c>
      <c r="AA5290">
        <v>9</v>
      </c>
      <c r="AB5290">
        <v>7</v>
      </c>
      <c r="AC5290">
        <v>1</v>
      </c>
      <c r="AD5290" t="str">
        <f t="shared" si="805"/>
        <v/>
      </c>
      <c r="AE5290">
        <f t="shared" si="804"/>
        <v>1</v>
      </c>
      <c r="AF5290" t="str">
        <f t="shared" si="803"/>
        <v/>
      </c>
      <c r="AG5290" t="str">
        <f t="shared" si="807"/>
        <v/>
      </c>
      <c r="AH5290" t="str">
        <f t="shared" si="801"/>
        <v/>
      </c>
      <c r="AI5290">
        <v>0.14499999999999999</v>
      </c>
      <c r="AJ5290" t="str">
        <f t="shared" si="806"/>
        <v/>
      </c>
      <c r="AK5290">
        <f t="shared" si="802"/>
        <v>2.8</v>
      </c>
      <c r="AL5290">
        <f t="shared" si="800"/>
        <v>0.40599999999999997</v>
      </c>
    </row>
    <row r="5291" spans="1:39" x14ac:dyDescent="0.2">
      <c r="A5291" t="s">
        <v>15534</v>
      </c>
      <c r="B5291" t="s">
        <v>237</v>
      </c>
      <c r="C5291" t="s">
        <v>15535</v>
      </c>
      <c r="D5291" s="1">
        <v>37392</v>
      </c>
      <c r="E5291" s="1">
        <v>43456</v>
      </c>
      <c r="F5291" t="s">
        <v>474</v>
      </c>
      <c r="I5291">
        <v>100</v>
      </c>
      <c r="J5291">
        <v>0</v>
      </c>
      <c r="K5291">
        <v>0</v>
      </c>
      <c r="L5291">
        <v>140</v>
      </c>
      <c r="M5291">
        <v>140</v>
      </c>
      <c r="N5291" t="s">
        <v>20</v>
      </c>
      <c r="O5291" t="s">
        <v>15536</v>
      </c>
      <c r="P5291" t="s">
        <v>28</v>
      </c>
      <c r="Q5291" t="s">
        <v>34233</v>
      </c>
      <c r="R5291" t="s">
        <v>34233</v>
      </c>
      <c r="S5291" t="s">
        <v>33942</v>
      </c>
      <c r="T5291" t="s">
        <v>34233</v>
      </c>
      <c r="U5291" t="s">
        <v>34231</v>
      </c>
      <c r="V5291" t="s">
        <v>33147</v>
      </c>
      <c r="AD5291" t="str">
        <f t="shared" si="805"/>
        <v/>
      </c>
      <c r="AE5291" t="str">
        <f t="shared" si="804"/>
        <v/>
      </c>
      <c r="AF5291" t="str">
        <f t="shared" si="803"/>
        <v/>
      </c>
      <c r="AG5291" t="str">
        <f t="shared" si="807"/>
        <v/>
      </c>
      <c r="AH5291" t="str">
        <f t="shared" si="801"/>
        <v/>
      </c>
      <c r="AI5291">
        <v>0.14499999999999999</v>
      </c>
      <c r="AJ5291" t="str">
        <f t="shared" si="806"/>
        <v/>
      </c>
      <c r="AK5291" t="str">
        <f t="shared" si="802"/>
        <v/>
      </c>
      <c r="AL5291" t="str">
        <f t="shared" ref="AL5291:AL5354" si="808">IF(COUNTBLANK(AK5291),"",AK5291*AI5291)</f>
        <v/>
      </c>
    </row>
    <row r="5292" spans="1:39" x14ac:dyDescent="0.2">
      <c r="A5292" t="s">
        <v>15575</v>
      </c>
      <c r="B5292" t="s">
        <v>237</v>
      </c>
      <c r="C5292" t="s">
        <v>15576</v>
      </c>
      <c r="D5292" s="1">
        <v>37392</v>
      </c>
      <c r="E5292" s="1">
        <v>43456</v>
      </c>
      <c r="F5292" t="s">
        <v>474</v>
      </c>
      <c r="I5292">
        <v>100</v>
      </c>
      <c r="J5292">
        <v>0</v>
      </c>
      <c r="K5292">
        <v>0</v>
      </c>
      <c r="L5292">
        <v>30</v>
      </c>
      <c r="M5292">
        <v>30</v>
      </c>
      <c r="N5292" t="s">
        <v>20</v>
      </c>
      <c r="O5292" t="s">
        <v>15577</v>
      </c>
      <c r="P5292" t="s">
        <v>28</v>
      </c>
      <c r="Q5292" t="s">
        <v>34233</v>
      </c>
      <c r="R5292" t="s">
        <v>34233</v>
      </c>
      <c r="S5292" t="s">
        <v>32627</v>
      </c>
      <c r="T5292" t="s">
        <v>34233</v>
      </c>
      <c r="V5292" t="s">
        <v>33147</v>
      </c>
      <c r="AD5292" t="str">
        <f t="shared" si="805"/>
        <v/>
      </c>
      <c r="AE5292" t="str">
        <f t="shared" si="804"/>
        <v/>
      </c>
      <c r="AF5292" t="str">
        <f t="shared" si="803"/>
        <v/>
      </c>
      <c r="AG5292" t="str">
        <f t="shared" si="807"/>
        <v/>
      </c>
      <c r="AH5292" t="str">
        <f t="shared" si="801"/>
        <v/>
      </c>
      <c r="AI5292">
        <v>0.14499999999999999</v>
      </c>
      <c r="AJ5292" t="str">
        <f t="shared" si="806"/>
        <v/>
      </c>
      <c r="AK5292" t="str">
        <f t="shared" si="802"/>
        <v/>
      </c>
      <c r="AL5292" t="str">
        <f t="shared" si="808"/>
        <v/>
      </c>
    </row>
    <row r="5293" spans="1:39" x14ac:dyDescent="0.2">
      <c r="A5293" t="s">
        <v>17779</v>
      </c>
      <c r="B5293" t="s">
        <v>237</v>
      </c>
      <c r="C5293" t="s">
        <v>17780</v>
      </c>
      <c r="D5293" s="1">
        <v>37712</v>
      </c>
      <c r="E5293" s="1">
        <v>43951</v>
      </c>
      <c r="F5293" t="s">
        <v>19</v>
      </c>
      <c r="G5293" t="s">
        <v>39</v>
      </c>
      <c r="I5293">
        <v>75</v>
      </c>
      <c r="J5293">
        <v>25</v>
      </c>
      <c r="K5293">
        <v>0</v>
      </c>
      <c r="L5293">
        <v>2852</v>
      </c>
      <c r="M5293">
        <v>2852</v>
      </c>
      <c r="N5293" t="s">
        <v>20</v>
      </c>
      <c r="O5293" t="s">
        <v>17781</v>
      </c>
      <c r="P5293" t="s">
        <v>28</v>
      </c>
      <c r="Q5293" t="s">
        <v>34233</v>
      </c>
      <c r="R5293" t="s">
        <v>34233</v>
      </c>
      <c r="S5293" t="s">
        <v>33797</v>
      </c>
      <c r="T5293" t="s">
        <v>34546</v>
      </c>
      <c r="U5293" t="s">
        <v>32794</v>
      </c>
      <c r="V5293" t="s">
        <v>33147</v>
      </c>
      <c r="W5293">
        <v>200</v>
      </c>
      <c r="X5293">
        <v>2</v>
      </c>
      <c r="Y5293" t="s">
        <v>32654</v>
      </c>
      <c r="AA5293">
        <v>9</v>
      </c>
      <c r="AB5293">
        <v>7</v>
      </c>
      <c r="AC5293">
        <v>1</v>
      </c>
      <c r="AD5293" t="str">
        <f t="shared" si="805"/>
        <v/>
      </c>
      <c r="AE5293" t="str">
        <f t="shared" si="804"/>
        <v/>
      </c>
      <c r="AF5293" t="str">
        <f t="shared" si="803"/>
        <v/>
      </c>
      <c r="AG5293">
        <f t="shared" si="807"/>
        <v>1</v>
      </c>
      <c r="AH5293">
        <f t="shared" si="801"/>
        <v>2.8</v>
      </c>
      <c r="AI5293">
        <v>0.14499999999999999</v>
      </c>
      <c r="AJ5293">
        <f t="shared" si="806"/>
        <v>0.40599999999999997</v>
      </c>
      <c r="AK5293" t="str">
        <f t="shared" si="802"/>
        <v/>
      </c>
      <c r="AL5293" t="str">
        <f t="shared" si="808"/>
        <v/>
      </c>
    </row>
    <row r="5294" spans="1:39" x14ac:dyDescent="0.2">
      <c r="A5294" t="s">
        <v>15537</v>
      </c>
      <c r="B5294" t="s">
        <v>237</v>
      </c>
      <c r="C5294" t="s">
        <v>15538</v>
      </c>
      <c r="D5294" s="1">
        <v>37392</v>
      </c>
      <c r="E5294" s="1">
        <v>43951</v>
      </c>
      <c r="F5294" t="s">
        <v>19</v>
      </c>
      <c r="G5294" t="s">
        <v>39</v>
      </c>
      <c r="I5294">
        <v>60</v>
      </c>
      <c r="J5294">
        <v>40</v>
      </c>
      <c r="K5294">
        <v>0</v>
      </c>
      <c r="L5294">
        <v>2251</v>
      </c>
      <c r="M5294">
        <v>2251</v>
      </c>
      <c r="N5294" t="s">
        <v>20</v>
      </c>
      <c r="O5294" t="s">
        <v>15539</v>
      </c>
      <c r="P5294" t="s">
        <v>28</v>
      </c>
      <c r="Q5294" t="s">
        <v>34233</v>
      </c>
      <c r="R5294" t="s">
        <v>34233</v>
      </c>
      <c r="S5294" t="s">
        <v>33797</v>
      </c>
      <c r="T5294" t="s">
        <v>34527</v>
      </c>
      <c r="U5294" t="s">
        <v>32794</v>
      </c>
      <c r="V5294" t="s">
        <v>33147</v>
      </c>
      <c r="W5294">
        <v>200</v>
      </c>
      <c r="X5294">
        <v>2</v>
      </c>
      <c r="Y5294" t="s">
        <v>32654</v>
      </c>
      <c r="AA5294">
        <v>9</v>
      </c>
      <c r="AB5294">
        <v>9</v>
      </c>
      <c r="AC5294">
        <v>1</v>
      </c>
      <c r="AD5294" t="str">
        <f t="shared" si="805"/>
        <v/>
      </c>
      <c r="AE5294" t="str">
        <f t="shared" si="804"/>
        <v/>
      </c>
      <c r="AF5294" t="str">
        <f t="shared" si="803"/>
        <v/>
      </c>
      <c r="AG5294">
        <f t="shared" si="807"/>
        <v>1</v>
      </c>
      <c r="AH5294">
        <f t="shared" si="801"/>
        <v>2.8</v>
      </c>
      <c r="AI5294">
        <v>0.14499999999999999</v>
      </c>
      <c r="AJ5294">
        <f t="shared" si="806"/>
        <v>0.40599999999999997</v>
      </c>
      <c r="AK5294" t="str">
        <f t="shared" si="802"/>
        <v/>
      </c>
      <c r="AL5294" t="str">
        <f t="shared" si="808"/>
        <v/>
      </c>
    </row>
    <row r="5295" spans="1:39" x14ac:dyDescent="0.2">
      <c r="A5295" t="s">
        <v>17748</v>
      </c>
      <c r="B5295" t="s">
        <v>237</v>
      </c>
      <c r="C5295" t="s">
        <v>17749</v>
      </c>
      <c r="D5295" s="1">
        <v>37712</v>
      </c>
      <c r="E5295" s="1">
        <v>43456</v>
      </c>
      <c r="F5295" t="s">
        <v>19</v>
      </c>
      <c r="G5295" t="s">
        <v>39</v>
      </c>
      <c r="I5295">
        <v>75</v>
      </c>
      <c r="J5295">
        <v>25</v>
      </c>
      <c r="K5295">
        <v>0</v>
      </c>
      <c r="L5295">
        <v>2811</v>
      </c>
      <c r="M5295">
        <v>2811</v>
      </c>
      <c r="N5295" t="s">
        <v>20</v>
      </c>
      <c r="O5295" t="s">
        <v>17750</v>
      </c>
      <c r="P5295" t="s">
        <v>28</v>
      </c>
      <c r="Q5295" t="s">
        <v>34233</v>
      </c>
      <c r="R5295" t="s">
        <v>34233</v>
      </c>
      <c r="S5295" t="s">
        <v>33797</v>
      </c>
      <c r="T5295" t="s">
        <v>34546</v>
      </c>
      <c r="U5295" t="s">
        <v>32794</v>
      </c>
      <c r="V5295" t="s">
        <v>33147</v>
      </c>
      <c r="W5295">
        <v>200</v>
      </c>
      <c r="X5295">
        <v>2</v>
      </c>
      <c r="Y5295" t="s">
        <v>32654</v>
      </c>
      <c r="AA5295">
        <v>9</v>
      </c>
      <c r="AB5295">
        <v>7</v>
      </c>
      <c r="AC5295">
        <v>1</v>
      </c>
      <c r="AD5295" t="str">
        <f t="shared" si="805"/>
        <v/>
      </c>
      <c r="AE5295" t="str">
        <f t="shared" si="804"/>
        <v/>
      </c>
      <c r="AF5295" t="str">
        <f t="shared" si="803"/>
        <v/>
      </c>
      <c r="AG5295">
        <f t="shared" si="807"/>
        <v>1</v>
      </c>
      <c r="AH5295">
        <f t="shared" si="801"/>
        <v>2.8</v>
      </c>
      <c r="AI5295">
        <v>0.14499999999999999</v>
      </c>
      <c r="AJ5295">
        <f t="shared" si="806"/>
        <v>0.40599999999999997</v>
      </c>
      <c r="AK5295" t="str">
        <f t="shared" si="802"/>
        <v/>
      </c>
      <c r="AL5295" t="str">
        <f t="shared" si="808"/>
        <v/>
      </c>
    </row>
    <row r="5296" spans="1:39" x14ac:dyDescent="0.2">
      <c r="A5296" t="s">
        <v>15540</v>
      </c>
      <c r="B5296" t="s">
        <v>237</v>
      </c>
      <c r="C5296" t="s">
        <v>15541</v>
      </c>
      <c r="D5296" s="1">
        <v>37392</v>
      </c>
      <c r="E5296" s="1">
        <v>44546</v>
      </c>
      <c r="F5296" t="s">
        <v>39</v>
      </c>
      <c r="G5296" t="s">
        <v>19</v>
      </c>
      <c r="I5296">
        <v>50</v>
      </c>
      <c r="J5296">
        <v>50</v>
      </c>
      <c r="K5296">
        <v>0</v>
      </c>
      <c r="L5296">
        <v>2253</v>
      </c>
      <c r="M5296">
        <v>2253</v>
      </c>
      <c r="N5296" t="s">
        <v>20</v>
      </c>
      <c r="O5296" t="s">
        <v>15542</v>
      </c>
      <c r="P5296" t="s">
        <v>28</v>
      </c>
      <c r="Q5296" t="s">
        <v>34234</v>
      </c>
      <c r="R5296" t="s">
        <v>33768</v>
      </c>
      <c r="S5296" t="s">
        <v>33797</v>
      </c>
      <c r="T5296" t="s">
        <v>34546</v>
      </c>
      <c r="U5296" t="s">
        <v>32794</v>
      </c>
      <c r="V5296" t="s">
        <v>33147</v>
      </c>
      <c r="W5296">
        <v>200</v>
      </c>
      <c r="X5296">
        <v>2</v>
      </c>
      <c r="Y5296" t="s">
        <v>32654</v>
      </c>
      <c r="AA5296">
        <v>9</v>
      </c>
      <c r="AB5296">
        <v>9</v>
      </c>
      <c r="AC5296">
        <v>1</v>
      </c>
      <c r="AD5296" t="str">
        <f t="shared" si="805"/>
        <v/>
      </c>
      <c r="AE5296" t="str">
        <f t="shared" si="804"/>
        <v/>
      </c>
      <c r="AF5296" t="str">
        <f t="shared" si="803"/>
        <v/>
      </c>
      <c r="AG5296">
        <f t="shared" si="807"/>
        <v>1</v>
      </c>
      <c r="AH5296">
        <f t="shared" ref="AH5296:AH5359" si="809">IF(AG5296="","",AG5296*2.8)</f>
        <v>2.8</v>
      </c>
      <c r="AI5296">
        <v>0.14499999999999999</v>
      </c>
      <c r="AJ5296">
        <f t="shared" si="806"/>
        <v>0.40599999999999997</v>
      </c>
      <c r="AK5296" t="str">
        <f t="shared" ref="AK5296:AK5359" si="810">IF(AE5296="","",AE5296*2.8)</f>
        <v/>
      </c>
      <c r="AL5296" t="str">
        <f t="shared" si="808"/>
        <v/>
      </c>
    </row>
    <row r="5297" spans="1:39" x14ac:dyDescent="0.2">
      <c r="A5297" t="s">
        <v>23296</v>
      </c>
      <c r="B5297" t="s">
        <v>237</v>
      </c>
      <c r="C5297" t="s">
        <v>23297</v>
      </c>
      <c r="D5297" s="1">
        <v>38520</v>
      </c>
      <c r="E5297" s="1">
        <v>43456</v>
      </c>
      <c r="F5297" t="s">
        <v>474</v>
      </c>
      <c r="I5297">
        <v>100</v>
      </c>
      <c r="J5297">
        <v>0</v>
      </c>
      <c r="K5297">
        <v>0</v>
      </c>
      <c r="L5297">
        <v>5248</v>
      </c>
      <c r="M5297">
        <v>5248</v>
      </c>
      <c r="N5297" t="s">
        <v>20</v>
      </c>
      <c r="O5297" t="s">
        <v>23298</v>
      </c>
      <c r="P5297" t="s">
        <v>28</v>
      </c>
      <c r="Q5297" t="s">
        <v>34233</v>
      </c>
      <c r="R5297" t="s">
        <v>34233</v>
      </c>
      <c r="S5297" t="s">
        <v>33942</v>
      </c>
      <c r="T5297" t="s">
        <v>34233</v>
      </c>
      <c r="V5297" t="s">
        <v>34992</v>
      </c>
      <c r="AD5297" t="str">
        <f t="shared" si="805"/>
        <v/>
      </c>
      <c r="AE5297" t="str">
        <f t="shared" si="804"/>
        <v/>
      </c>
      <c r="AF5297" t="str">
        <f t="shared" si="803"/>
        <v/>
      </c>
      <c r="AG5297" t="str">
        <f t="shared" si="807"/>
        <v/>
      </c>
      <c r="AH5297" t="str">
        <f t="shared" si="809"/>
        <v/>
      </c>
      <c r="AI5297">
        <v>0.14499999999999999</v>
      </c>
      <c r="AJ5297" t="str">
        <f t="shared" si="806"/>
        <v/>
      </c>
      <c r="AK5297" t="str">
        <f t="shared" si="810"/>
        <v/>
      </c>
      <c r="AL5297" t="str">
        <f t="shared" si="808"/>
        <v/>
      </c>
    </row>
    <row r="5298" spans="1:39" x14ac:dyDescent="0.2">
      <c r="A5298" t="s">
        <v>9495</v>
      </c>
      <c r="B5298" t="s">
        <v>237</v>
      </c>
      <c r="C5298" t="s">
        <v>9496</v>
      </c>
      <c r="D5298" s="1">
        <v>36305</v>
      </c>
      <c r="E5298" s="1">
        <v>44546</v>
      </c>
      <c r="F5298" t="s">
        <v>19</v>
      </c>
      <c r="I5298">
        <v>100</v>
      </c>
      <c r="J5298">
        <v>0</v>
      </c>
      <c r="K5298">
        <v>0</v>
      </c>
      <c r="L5298">
        <v>19890</v>
      </c>
      <c r="M5298">
        <v>19890</v>
      </c>
      <c r="N5298" t="s">
        <v>20</v>
      </c>
      <c r="O5298" t="s">
        <v>9497</v>
      </c>
      <c r="P5298" t="s">
        <v>28</v>
      </c>
      <c r="Q5298" t="s">
        <v>34233</v>
      </c>
      <c r="R5298" t="s">
        <v>34233</v>
      </c>
      <c r="S5298" t="s">
        <v>33803</v>
      </c>
      <c r="T5298" t="s">
        <v>34349</v>
      </c>
      <c r="AD5298" t="str">
        <f t="shared" si="805"/>
        <v/>
      </c>
      <c r="AE5298" t="str">
        <f t="shared" si="804"/>
        <v/>
      </c>
      <c r="AF5298" t="str">
        <f t="shared" si="803"/>
        <v/>
      </c>
      <c r="AG5298" s="17">
        <v>1</v>
      </c>
      <c r="AH5298">
        <f t="shared" si="809"/>
        <v>2.8</v>
      </c>
      <c r="AI5298">
        <v>0.14499999999999999</v>
      </c>
      <c r="AJ5298">
        <f t="shared" si="806"/>
        <v>0.40599999999999997</v>
      </c>
      <c r="AK5298" t="str">
        <f t="shared" si="810"/>
        <v/>
      </c>
      <c r="AL5298" t="str">
        <f t="shared" si="808"/>
        <v/>
      </c>
    </row>
    <row r="5299" spans="1:39" x14ac:dyDescent="0.2">
      <c r="A5299" t="s">
        <v>26072</v>
      </c>
      <c r="B5299" t="s">
        <v>237</v>
      </c>
      <c r="C5299" t="s">
        <v>26073</v>
      </c>
      <c r="D5299" s="1">
        <v>40781</v>
      </c>
      <c r="E5299" s="1">
        <v>44546</v>
      </c>
      <c r="F5299" t="s">
        <v>474</v>
      </c>
      <c r="I5299">
        <v>100</v>
      </c>
      <c r="J5299">
        <v>0</v>
      </c>
      <c r="K5299">
        <v>0</v>
      </c>
      <c r="L5299">
        <v>289009</v>
      </c>
      <c r="M5299">
        <v>289009</v>
      </c>
      <c r="N5299" t="s">
        <v>20</v>
      </c>
      <c r="O5299" t="s">
        <v>26074</v>
      </c>
      <c r="P5299" t="s">
        <v>28</v>
      </c>
      <c r="Q5299" t="s">
        <v>34233</v>
      </c>
      <c r="R5299" t="s">
        <v>34233</v>
      </c>
      <c r="S5299" t="s">
        <v>33839</v>
      </c>
      <c r="T5299" t="s">
        <v>34559</v>
      </c>
      <c r="V5299" t="s">
        <v>34989</v>
      </c>
      <c r="W5299">
        <v>50</v>
      </c>
      <c r="Y5299">
        <v>100</v>
      </c>
      <c r="AA5299">
        <v>40</v>
      </c>
      <c r="AD5299" t="str">
        <f t="shared" si="805"/>
        <v/>
      </c>
      <c r="AE5299" t="str">
        <f t="shared" si="804"/>
        <v/>
      </c>
      <c r="AF5299" t="str">
        <f t="shared" si="803"/>
        <v/>
      </c>
      <c r="AG5299" t="str">
        <f t="shared" ref="AG5299:AG5320" si="811">IF((S5299&lt;&gt;"tühi")*(AC5299&lt;&gt;""),AC5299,"")</f>
        <v/>
      </c>
      <c r="AH5299" t="str">
        <f t="shared" si="809"/>
        <v/>
      </c>
      <c r="AI5299">
        <v>0.14499999999999999</v>
      </c>
      <c r="AJ5299" t="str">
        <f t="shared" si="806"/>
        <v/>
      </c>
      <c r="AK5299" t="str">
        <f t="shared" si="810"/>
        <v/>
      </c>
      <c r="AL5299" t="str">
        <f t="shared" si="808"/>
        <v/>
      </c>
    </row>
    <row r="5300" spans="1:39" x14ac:dyDescent="0.2">
      <c r="A5300" t="s">
        <v>9645</v>
      </c>
      <c r="B5300" t="s">
        <v>237</v>
      </c>
      <c r="C5300" t="s">
        <v>9646</v>
      </c>
      <c r="D5300" s="1">
        <v>36383</v>
      </c>
      <c r="E5300" s="1">
        <v>43456</v>
      </c>
      <c r="F5300" t="s">
        <v>474</v>
      </c>
      <c r="I5300">
        <v>100</v>
      </c>
      <c r="J5300">
        <v>0</v>
      </c>
      <c r="K5300">
        <v>0</v>
      </c>
      <c r="L5300">
        <v>16626</v>
      </c>
      <c r="M5300">
        <v>16626</v>
      </c>
      <c r="N5300" t="s">
        <v>20</v>
      </c>
      <c r="O5300" t="s">
        <v>9647</v>
      </c>
      <c r="P5300" t="s">
        <v>28</v>
      </c>
      <c r="Q5300" t="s">
        <v>34233</v>
      </c>
      <c r="R5300" t="s">
        <v>34233</v>
      </c>
      <c r="S5300" t="s">
        <v>33942</v>
      </c>
      <c r="T5300" t="s">
        <v>34233</v>
      </c>
      <c r="V5300" t="s">
        <v>33135</v>
      </c>
      <c r="AD5300" t="str">
        <f t="shared" si="805"/>
        <v/>
      </c>
      <c r="AE5300" t="str">
        <f t="shared" si="804"/>
        <v/>
      </c>
      <c r="AF5300" t="str">
        <f t="shared" si="803"/>
        <v/>
      </c>
      <c r="AG5300" t="str">
        <f t="shared" si="811"/>
        <v/>
      </c>
      <c r="AH5300" t="str">
        <f t="shared" si="809"/>
        <v/>
      </c>
      <c r="AI5300">
        <v>0.14499999999999999</v>
      </c>
      <c r="AJ5300" t="str">
        <f t="shared" si="806"/>
        <v/>
      </c>
      <c r="AK5300" t="str">
        <f t="shared" si="810"/>
        <v/>
      </c>
      <c r="AL5300" t="str">
        <f t="shared" si="808"/>
        <v/>
      </c>
      <c r="AM5300" t="s">
        <v>33148</v>
      </c>
    </row>
    <row r="5301" spans="1:39" x14ac:dyDescent="0.2">
      <c r="A5301" t="s">
        <v>16972</v>
      </c>
      <c r="B5301" t="s">
        <v>237</v>
      </c>
      <c r="C5301" t="s">
        <v>16973</v>
      </c>
      <c r="D5301" s="1">
        <v>37600</v>
      </c>
      <c r="E5301" s="1">
        <v>43951</v>
      </c>
      <c r="F5301" t="s">
        <v>474</v>
      </c>
      <c r="I5301">
        <v>100</v>
      </c>
      <c r="J5301">
        <v>0</v>
      </c>
      <c r="K5301">
        <v>0</v>
      </c>
      <c r="L5301">
        <v>11582</v>
      </c>
      <c r="M5301">
        <v>11581</v>
      </c>
      <c r="N5301" t="s">
        <v>20</v>
      </c>
      <c r="O5301" t="s">
        <v>16974</v>
      </c>
      <c r="P5301" t="s">
        <v>28</v>
      </c>
      <c r="Q5301" t="s">
        <v>34233</v>
      </c>
      <c r="R5301" t="s">
        <v>34233</v>
      </c>
      <c r="S5301" t="s">
        <v>33942</v>
      </c>
      <c r="T5301" t="s">
        <v>34233</v>
      </c>
      <c r="AD5301" t="str">
        <f t="shared" si="805"/>
        <v/>
      </c>
      <c r="AE5301" t="str">
        <f t="shared" si="804"/>
        <v/>
      </c>
      <c r="AF5301" t="str">
        <f t="shared" si="803"/>
        <v/>
      </c>
      <c r="AG5301" t="str">
        <f t="shared" si="811"/>
        <v/>
      </c>
      <c r="AH5301" t="str">
        <f t="shared" si="809"/>
        <v/>
      </c>
      <c r="AI5301">
        <v>0.14499999999999999</v>
      </c>
      <c r="AJ5301" t="str">
        <f t="shared" si="806"/>
        <v/>
      </c>
      <c r="AK5301" t="str">
        <f t="shared" si="810"/>
        <v/>
      </c>
      <c r="AL5301" t="str">
        <f t="shared" si="808"/>
        <v/>
      </c>
    </row>
    <row r="5302" spans="1:39" x14ac:dyDescent="0.2">
      <c r="A5302" t="s">
        <v>21266</v>
      </c>
      <c r="B5302" t="s">
        <v>237</v>
      </c>
      <c r="C5302" t="s">
        <v>21267</v>
      </c>
      <c r="D5302" s="1">
        <v>38520</v>
      </c>
      <c r="E5302" s="1">
        <v>44546</v>
      </c>
      <c r="F5302" t="s">
        <v>474</v>
      </c>
      <c r="I5302">
        <v>100</v>
      </c>
      <c r="J5302">
        <v>0</v>
      </c>
      <c r="K5302">
        <v>0</v>
      </c>
      <c r="L5302">
        <v>4398</v>
      </c>
      <c r="M5302">
        <v>4398</v>
      </c>
      <c r="N5302" t="s">
        <v>20</v>
      </c>
      <c r="O5302" t="s">
        <v>21268</v>
      </c>
      <c r="P5302" t="s">
        <v>28</v>
      </c>
      <c r="Q5302" t="s">
        <v>34233</v>
      </c>
      <c r="R5302" t="s">
        <v>34233</v>
      </c>
      <c r="S5302" t="s">
        <v>32627</v>
      </c>
      <c r="T5302" t="s">
        <v>34562</v>
      </c>
      <c r="V5302" t="s">
        <v>34993</v>
      </c>
      <c r="Y5302">
        <v>15</v>
      </c>
      <c r="AA5302">
        <v>10</v>
      </c>
      <c r="AB5302">
        <v>100</v>
      </c>
      <c r="AD5302" t="str">
        <f t="shared" si="805"/>
        <v/>
      </c>
      <c r="AE5302" t="str">
        <f t="shared" si="804"/>
        <v/>
      </c>
      <c r="AF5302" t="str">
        <f t="shared" si="803"/>
        <v/>
      </c>
      <c r="AG5302" t="str">
        <f t="shared" si="811"/>
        <v/>
      </c>
      <c r="AH5302" t="str">
        <f t="shared" si="809"/>
        <v/>
      </c>
      <c r="AI5302">
        <v>0.14499999999999999</v>
      </c>
      <c r="AJ5302" t="str">
        <f t="shared" si="806"/>
        <v/>
      </c>
      <c r="AK5302" t="str">
        <f t="shared" si="810"/>
        <v/>
      </c>
      <c r="AL5302" t="str">
        <f t="shared" si="808"/>
        <v/>
      </c>
    </row>
    <row r="5303" spans="1:39" x14ac:dyDescent="0.2">
      <c r="A5303" t="s">
        <v>21269</v>
      </c>
      <c r="B5303" t="s">
        <v>237</v>
      </c>
      <c r="C5303" t="s">
        <v>21270</v>
      </c>
      <c r="D5303" s="1">
        <v>38520</v>
      </c>
      <c r="E5303" s="1">
        <v>43456</v>
      </c>
      <c r="F5303" t="s">
        <v>474</v>
      </c>
      <c r="I5303">
        <v>100</v>
      </c>
      <c r="J5303">
        <v>0</v>
      </c>
      <c r="K5303">
        <v>0</v>
      </c>
      <c r="L5303">
        <v>24692</v>
      </c>
      <c r="M5303">
        <v>24692</v>
      </c>
      <c r="N5303" t="s">
        <v>20</v>
      </c>
      <c r="O5303" t="s">
        <v>21271</v>
      </c>
      <c r="P5303" t="s">
        <v>28</v>
      </c>
      <c r="Q5303" t="s">
        <v>34233</v>
      </c>
      <c r="R5303" t="s">
        <v>34233</v>
      </c>
      <c r="S5303" t="s">
        <v>33814</v>
      </c>
      <c r="T5303" t="s">
        <v>34377</v>
      </c>
      <c r="V5303" t="s">
        <v>34991</v>
      </c>
      <c r="Y5303">
        <v>40</v>
      </c>
      <c r="AA5303">
        <v>35</v>
      </c>
      <c r="AB5303">
        <v>60</v>
      </c>
      <c r="AD5303" t="str">
        <f t="shared" si="805"/>
        <v/>
      </c>
      <c r="AE5303" t="str">
        <f t="shared" si="804"/>
        <v/>
      </c>
      <c r="AF5303" t="str">
        <f t="shared" si="803"/>
        <v/>
      </c>
      <c r="AG5303" t="str">
        <f t="shared" si="811"/>
        <v/>
      </c>
      <c r="AH5303" t="str">
        <f t="shared" si="809"/>
        <v/>
      </c>
      <c r="AI5303">
        <v>0.14499999999999999</v>
      </c>
      <c r="AJ5303" t="str">
        <f t="shared" si="806"/>
        <v/>
      </c>
      <c r="AK5303" t="str">
        <f t="shared" si="810"/>
        <v/>
      </c>
      <c r="AL5303" t="str">
        <f t="shared" si="808"/>
        <v/>
      </c>
    </row>
    <row r="5304" spans="1:39" x14ac:dyDescent="0.2">
      <c r="A5304" t="s">
        <v>23299</v>
      </c>
      <c r="B5304" t="s">
        <v>237</v>
      </c>
      <c r="C5304" t="s">
        <v>23300</v>
      </c>
      <c r="D5304" s="1">
        <v>38520</v>
      </c>
      <c r="E5304" s="1">
        <v>43456</v>
      </c>
      <c r="F5304" t="s">
        <v>474</v>
      </c>
      <c r="I5304">
        <v>100</v>
      </c>
      <c r="J5304">
        <v>0</v>
      </c>
      <c r="K5304">
        <v>0</v>
      </c>
      <c r="L5304">
        <v>9595</v>
      </c>
      <c r="M5304">
        <v>9595</v>
      </c>
      <c r="N5304" t="s">
        <v>20</v>
      </c>
      <c r="O5304" t="s">
        <v>23301</v>
      </c>
      <c r="P5304" t="s">
        <v>28</v>
      </c>
      <c r="Q5304" t="s">
        <v>34233</v>
      </c>
      <c r="R5304" t="s">
        <v>34233</v>
      </c>
      <c r="S5304" t="s">
        <v>33942</v>
      </c>
      <c r="T5304" t="s">
        <v>34233</v>
      </c>
      <c r="V5304" t="s">
        <v>34992</v>
      </c>
      <c r="Y5304">
        <v>10</v>
      </c>
      <c r="AA5304">
        <v>10</v>
      </c>
      <c r="AB5304">
        <v>100</v>
      </c>
      <c r="AD5304" t="str">
        <f t="shared" si="805"/>
        <v/>
      </c>
      <c r="AE5304" t="str">
        <f t="shared" si="804"/>
        <v/>
      </c>
      <c r="AF5304" t="str">
        <f t="shared" si="803"/>
        <v/>
      </c>
      <c r="AG5304" t="str">
        <f t="shared" si="811"/>
        <v/>
      </c>
      <c r="AH5304" t="str">
        <f t="shared" si="809"/>
        <v/>
      </c>
      <c r="AI5304">
        <v>0.14499999999999999</v>
      </c>
      <c r="AJ5304" t="str">
        <f t="shared" si="806"/>
        <v/>
      </c>
      <c r="AK5304" t="str">
        <f t="shared" si="810"/>
        <v/>
      </c>
      <c r="AL5304" t="str">
        <f t="shared" si="808"/>
        <v/>
      </c>
    </row>
    <row r="5305" spans="1:39" x14ac:dyDescent="0.2">
      <c r="A5305" t="s">
        <v>21272</v>
      </c>
      <c r="B5305" t="s">
        <v>237</v>
      </c>
      <c r="C5305" t="s">
        <v>21273</v>
      </c>
      <c r="D5305" s="1">
        <v>38520</v>
      </c>
      <c r="E5305" s="1">
        <v>43951</v>
      </c>
      <c r="F5305" t="s">
        <v>474</v>
      </c>
      <c r="I5305">
        <v>100</v>
      </c>
      <c r="J5305">
        <v>0</v>
      </c>
      <c r="K5305">
        <v>0</v>
      </c>
      <c r="L5305">
        <v>1759</v>
      </c>
      <c r="M5305">
        <v>1759</v>
      </c>
      <c r="N5305" t="s">
        <v>20</v>
      </c>
      <c r="O5305" t="s">
        <v>21274</v>
      </c>
      <c r="P5305" t="s">
        <v>28</v>
      </c>
      <c r="Q5305" t="s">
        <v>34233</v>
      </c>
      <c r="R5305" t="s">
        <v>34233</v>
      </c>
      <c r="S5305" t="s">
        <v>33942</v>
      </c>
      <c r="T5305" t="s">
        <v>34233</v>
      </c>
      <c r="V5305" t="s">
        <v>34992</v>
      </c>
      <c r="AD5305" t="str">
        <f t="shared" si="805"/>
        <v/>
      </c>
      <c r="AE5305" t="str">
        <f t="shared" si="804"/>
        <v/>
      </c>
      <c r="AF5305" t="str">
        <f t="shared" si="803"/>
        <v/>
      </c>
      <c r="AG5305" t="str">
        <f t="shared" si="811"/>
        <v/>
      </c>
      <c r="AH5305" t="str">
        <f t="shared" si="809"/>
        <v/>
      </c>
      <c r="AI5305">
        <v>0.14499999999999999</v>
      </c>
      <c r="AJ5305" t="str">
        <f t="shared" si="806"/>
        <v/>
      </c>
      <c r="AK5305" t="str">
        <f t="shared" si="810"/>
        <v/>
      </c>
      <c r="AL5305" t="str">
        <f t="shared" si="808"/>
        <v/>
      </c>
    </row>
    <row r="5306" spans="1:39" x14ac:dyDescent="0.2">
      <c r="A5306" t="s">
        <v>472</v>
      </c>
      <c r="B5306" t="s">
        <v>237</v>
      </c>
      <c r="C5306" t="s">
        <v>473</v>
      </c>
      <c r="D5306" s="1">
        <v>34638</v>
      </c>
      <c r="E5306" s="1">
        <v>44546</v>
      </c>
      <c r="F5306" s="9" t="s">
        <v>474</v>
      </c>
      <c r="I5306">
        <v>100</v>
      </c>
      <c r="J5306">
        <v>0</v>
      </c>
      <c r="K5306">
        <v>0</v>
      </c>
      <c r="L5306">
        <v>39998</v>
      </c>
      <c r="M5306">
        <v>39998</v>
      </c>
      <c r="N5306" t="s">
        <v>20</v>
      </c>
      <c r="O5306" t="s">
        <v>475</v>
      </c>
      <c r="P5306" t="s">
        <v>28</v>
      </c>
      <c r="Q5306" t="s">
        <v>34233</v>
      </c>
      <c r="R5306" t="s">
        <v>34233</v>
      </c>
      <c r="S5306" t="s">
        <v>33942</v>
      </c>
      <c r="T5306" t="s">
        <v>34233</v>
      </c>
      <c r="V5306" t="s">
        <v>33149</v>
      </c>
      <c r="AD5306" t="str">
        <f t="shared" si="805"/>
        <v/>
      </c>
      <c r="AE5306" t="str">
        <f t="shared" si="804"/>
        <v/>
      </c>
      <c r="AF5306" t="str">
        <f t="shared" si="803"/>
        <v/>
      </c>
      <c r="AG5306" t="str">
        <f t="shared" si="811"/>
        <v/>
      </c>
      <c r="AH5306" t="str">
        <f t="shared" si="809"/>
        <v/>
      </c>
      <c r="AI5306">
        <v>0.14499999999999999</v>
      </c>
      <c r="AJ5306" t="str">
        <f t="shared" si="806"/>
        <v/>
      </c>
      <c r="AK5306" t="str">
        <f t="shared" si="810"/>
        <v/>
      </c>
      <c r="AL5306" t="str">
        <f t="shared" si="808"/>
        <v/>
      </c>
      <c r="AM5306" t="s">
        <v>34001</v>
      </c>
    </row>
    <row r="5307" spans="1:39" x14ac:dyDescent="0.2">
      <c r="A5307" t="s">
        <v>17757</v>
      </c>
      <c r="B5307" t="s">
        <v>237</v>
      </c>
      <c r="C5307" t="s">
        <v>17758</v>
      </c>
      <c r="D5307" s="1">
        <v>37777</v>
      </c>
      <c r="E5307" s="1">
        <v>44546</v>
      </c>
      <c r="F5307" t="s">
        <v>26</v>
      </c>
      <c r="I5307">
        <v>100</v>
      </c>
      <c r="J5307">
        <v>0</v>
      </c>
      <c r="K5307">
        <v>0</v>
      </c>
      <c r="L5307">
        <v>3002</v>
      </c>
      <c r="M5307">
        <v>3002</v>
      </c>
      <c r="N5307" t="s">
        <v>20</v>
      </c>
      <c r="O5307" t="s">
        <v>17756</v>
      </c>
      <c r="P5307" t="s">
        <v>28</v>
      </c>
      <c r="Q5307" t="s">
        <v>34233</v>
      </c>
      <c r="R5307" t="s">
        <v>34233</v>
      </c>
      <c r="S5307" t="s">
        <v>34233</v>
      </c>
      <c r="T5307" t="s">
        <v>34233</v>
      </c>
      <c r="V5307" t="s">
        <v>33135</v>
      </c>
      <c r="AD5307" t="str">
        <f t="shared" si="805"/>
        <v/>
      </c>
      <c r="AE5307" t="str">
        <f t="shared" si="804"/>
        <v/>
      </c>
      <c r="AF5307" t="str">
        <f t="shared" si="803"/>
        <v/>
      </c>
      <c r="AG5307" t="str">
        <f t="shared" si="811"/>
        <v/>
      </c>
      <c r="AH5307" t="str">
        <f t="shared" si="809"/>
        <v/>
      </c>
      <c r="AI5307">
        <v>0.14499999999999999</v>
      </c>
      <c r="AJ5307" t="str">
        <f t="shared" si="806"/>
        <v/>
      </c>
      <c r="AK5307" t="str">
        <f t="shared" si="810"/>
        <v/>
      </c>
      <c r="AL5307" t="str">
        <f t="shared" si="808"/>
        <v/>
      </c>
      <c r="AM5307" t="s">
        <v>34004</v>
      </c>
    </row>
    <row r="5308" spans="1:39" x14ac:dyDescent="0.2">
      <c r="A5308" t="s">
        <v>17759</v>
      </c>
      <c r="B5308" t="s">
        <v>237</v>
      </c>
      <c r="C5308" t="s">
        <v>17760</v>
      </c>
      <c r="D5308" s="1">
        <v>37777</v>
      </c>
      <c r="E5308" s="1">
        <v>44546</v>
      </c>
      <c r="F5308" t="s">
        <v>474</v>
      </c>
      <c r="G5308" t="s">
        <v>470</v>
      </c>
      <c r="I5308">
        <v>80</v>
      </c>
      <c r="J5308">
        <v>20</v>
      </c>
      <c r="K5308">
        <v>0</v>
      </c>
      <c r="L5308">
        <v>75000</v>
      </c>
      <c r="M5308">
        <v>75025</v>
      </c>
      <c r="N5308" t="s">
        <v>401</v>
      </c>
      <c r="O5308" t="s">
        <v>17756</v>
      </c>
      <c r="P5308" t="s">
        <v>28</v>
      </c>
      <c r="Q5308" t="s">
        <v>34233</v>
      </c>
      <c r="R5308" t="s">
        <v>34233</v>
      </c>
      <c r="S5308" t="s">
        <v>33942</v>
      </c>
      <c r="T5308" t="s">
        <v>34233</v>
      </c>
      <c r="V5308" t="s">
        <v>33135</v>
      </c>
      <c r="W5308">
        <f>L5308*0.35</f>
        <v>26250</v>
      </c>
      <c r="X5308">
        <v>3</v>
      </c>
      <c r="Y5308">
        <v>15</v>
      </c>
      <c r="Z5308">
        <f>W5308*X5308</f>
        <v>78750</v>
      </c>
      <c r="AB5308">
        <v>35</v>
      </c>
      <c r="AD5308">
        <f t="shared" si="805"/>
        <v>78750</v>
      </c>
      <c r="AE5308" t="str">
        <f t="shared" si="804"/>
        <v/>
      </c>
      <c r="AF5308" t="str">
        <f t="shared" si="803"/>
        <v/>
      </c>
      <c r="AG5308" t="str">
        <f t="shared" si="811"/>
        <v/>
      </c>
      <c r="AH5308" t="str">
        <f t="shared" si="809"/>
        <v/>
      </c>
      <c r="AI5308">
        <v>0.14499999999999999</v>
      </c>
      <c r="AJ5308" t="str">
        <f t="shared" si="806"/>
        <v/>
      </c>
      <c r="AK5308" t="str">
        <f t="shared" si="810"/>
        <v/>
      </c>
      <c r="AL5308" s="9">
        <v>1</v>
      </c>
      <c r="AM5308" t="s">
        <v>34916</v>
      </c>
    </row>
    <row r="5309" spans="1:39" x14ac:dyDescent="0.2">
      <c r="A5309" t="s">
        <v>19859</v>
      </c>
      <c r="B5309" t="s">
        <v>237</v>
      </c>
      <c r="C5309" t="s">
        <v>19860</v>
      </c>
      <c r="D5309" s="1">
        <v>38245</v>
      </c>
      <c r="E5309" s="1">
        <v>44546</v>
      </c>
      <c r="F5309" t="s">
        <v>474</v>
      </c>
      <c r="I5309">
        <v>100</v>
      </c>
      <c r="J5309">
        <v>0</v>
      </c>
      <c r="K5309">
        <v>0</v>
      </c>
      <c r="L5309">
        <v>21544</v>
      </c>
      <c r="M5309">
        <v>21544</v>
      </c>
      <c r="N5309" t="s">
        <v>20</v>
      </c>
      <c r="O5309" t="s">
        <v>19861</v>
      </c>
      <c r="P5309" t="s">
        <v>28</v>
      </c>
      <c r="Q5309" t="s">
        <v>34233</v>
      </c>
      <c r="R5309" t="s">
        <v>34233</v>
      </c>
      <c r="S5309" t="s">
        <v>33840</v>
      </c>
      <c r="T5309" t="s">
        <v>34563</v>
      </c>
      <c r="V5309" t="s">
        <v>34991</v>
      </c>
      <c r="W5309">
        <f>L5309*0.9</f>
        <v>19389.600000000002</v>
      </c>
      <c r="Z5309">
        <f>W5309</f>
        <v>19389.600000000002</v>
      </c>
      <c r="AA5309">
        <v>30</v>
      </c>
      <c r="AB5309">
        <v>90</v>
      </c>
      <c r="AD5309" t="str">
        <f t="shared" si="805"/>
        <v/>
      </c>
      <c r="AE5309" t="str">
        <f t="shared" si="804"/>
        <v/>
      </c>
      <c r="AF5309">
        <f t="shared" si="803"/>
        <v>19389.600000000002</v>
      </c>
      <c r="AG5309" t="str">
        <f t="shared" si="811"/>
        <v/>
      </c>
      <c r="AH5309" t="str">
        <f t="shared" si="809"/>
        <v/>
      </c>
      <c r="AI5309">
        <v>0.14499999999999999</v>
      </c>
      <c r="AJ5309" t="str">
        <f t="shared" si="806"/>
        <v/>
      </c>
      <c r="AK5309" t="str">
        <f t="shared" si="810"/>
        <v/>
      </c>
      <c r="AL5309" t="str">
        <f t="shared" si="808"/>
        <v/>
      </c>
      <c r="AM5309" t="s">
        <v>34005</v>
      </c>
    </row>
    <row r="5310" spans="1:39" x14ac:dyDescent="0.2">
      <c r="A5310" t="s">
        <v>19862</v>
      </c>
      <c r="B5310" t="s">
        <v>237</v>
      </c>
      <c r="C5310" t="s">
        <v>19863</v>
      </c>
      <c r="D5310" s="1">
        <v>38245</v>
      </c>
      <c r="E5310" s="1">
        <v>43456</v>
      </c>
      <c r="F5310" t="s">
        <v>474</v>
      </c>
      <c r="I5310">
        <v>100</v>
      </c>
      <c r="J5310">
        <v>0</v>
      </c>
      <c r="K5310">
        <v>0</v>
      </c>
      <c r="L5310">
        <v>18229</v>
      </c>
      <c r="M5310">
        <v>18229</v>
      </c>
      <c r="N5310" t="s">
        <v>20</v>
      </c>
      <c r="O5310" t="s">
        <v>19864</v>
      </c>
      <c r="P5310" t="s">
        <v>28</v>
      </c>
      <c r="Q5310" t="s">
        <v>34233</v>
      </c>
      <c r="R5310" t="s">
        <v>34233</v>
      </c>
      <c r="S5310" t="s">
        <v>32630</v>
      </c>
      <c r="T5310" t="s">
        <v>34564</v>
      </c>
      <c r="V5310" t="s">
        <v>34991</v>
      </c>
      <c r="W5310">
        <f>L5310*0.9</f>
        <v>16406.100000000002</v>
      </c>
      <c r="Z5310">
        <f>W5310</f>
        <v>16406.100000000002</v>
      </c>
      <c r="AA5310">
        <v>30</v>
      </c>
      <c r="AB5310">
        <v>90</v>
      </c>
      <c r="AD5310" t="str">
        <f t="shared" si="805"/>
        <v/>
      </c>
      <c r="AE5310" t="str">
        <f t="shared" si="804"/>
        <v/>
      </c>
      <c r="AF5310">
        <f t="shared" si="803"/>
        <v>16406.100000000002</v>
      </c>
      <c r="AG5310" t="str">
        <f t="shared" si="811"/>
        <v/>
      </c>
      <c r="AH5310" t="str">
        <f t="shared" si="809"/>
        <v/>
      </c>
      <c r="AI5310">
        <v>0.14499999999999999</v>
      </c>
      <c r="AJ5310" t="str">
        <f t="shared" si="806"/>
        <v/>
      </c>
      <c r="AK5310" t="str">
        <f t="shared" si="810"/>
        <v/>
      </c>
      <c r="AL5310" t="str">
        <f t="shared" si="808"/>
        <v/>
      </c>
      <c r="AM5310" t="s">
        <v>34005</v>
      </c>
    </row>
    <row r="5311" spans="1:39" x14ac:dyDescent="0.2">
      <c r="A5311" t="s">
        <v>17754</v>
      </c>
      <c r="B5311" t="s">
        <v>237</v>
      </c>
      <c r="C5311" t="s">
        <v>17755</v>
      </c>
      <c r="D5311" s="1">
        <v>37777</v>
      </c>
      <c r="E5311" s="1">
        <v>44546</v>
      </c>
      <c r="F5311" t="s">
        <v>26</v>
      </c>
      <c r="I5311">
        <v>100</v>
      </c>
      <c r="J5311">
        <v>0</v>
      </c>
      <c r="K5311">
        <v>0</v>
      </c>
      <c r="L5311">
        <v>10322</v>
      </c>
      <c r="M5311">
        <v>10322</v>
      </c>
      <c r="N5311" t="s">
        <v>20</v>
      </c>
      <c r="O5311" t="s">
        <v>17756</v>
      </c>
      <c r="P5311" t="s">
        <v>28</v>
      </c>
      <c r="Q5311" t="s">
        <v>34233</v>
      </c>
      <c r="R5311" t="s">
        <v>34233</v>
      </c>
      <c r="S5311" t="s">
        <v>34233</v>
      </c>
      <c r="T5311" t="s">
        <v>34233</v>
      </c>
      <c r="V5311" t="s">
        <v>33135</v>
      </c>
      <c r="AD5311" t="str">
        <f t="shared" si="805"/>
        <v/>
      </c>
      <c r="AE5311" t="str">
        <f t="shared" si="804"/>
        <v/>
      </c>
      <c r="AF5311" t="str">
        <f t="shared" si="803"/>
        <v/>
      </c>
      <c r="AG5311" t="str">
        <f t="shared" si="811"/>
        <v/>
      </c>
      <c r="AH5311" t="str">
        <f t="shared" si="809"/>
        <v/>
      </c>
      <c r="AI5311">
        <v>0.14499999999999999</v>
      </c>
      <c r="AJ5311" t="str">
        <f t="shared" si="806"/>
        <v/>
      </c>
      <c r="AK5311" t="str">
        <f t="shared" si="810"/>
        <v/>
      </c>
      <c r="AL5311" t="str">
        <f t="shared" si="808"/>
        <v/>
      </c>
      <c r="AM5311" t="s">
        <v>34004</v>
      </c>
    </row>
    <row r="5312" spans="1:39" x14ac:dyDescent="0.2">
      <c r="A5312" t="s">
        <v>913</v>
      </c>
      <c r="B5312" t="s">
        <v>237</v>
      </c>
      <c r="C5312" t="s">
        <v>914</v>
      </c>
      <c r="D5312" s="1">
        <v>35216</v>
      </c>
      <c r="E5312" s="1">
        <v>44546</v>
      </c>
      <c r="F5312" t="s">
        <v>474</v>
      </c>
      <c r="I5312">
        <v>100</v>
      </c>
      <c r="J5312">
        <v>0</v>
      </c>
      <c r="K5312">
        <v>0</v>
      </c>
      <c r="L5312">
        <v>92888</v>
      </c>
      <c r="M5312">
        <v>92888</v>
      </c>
      <c r="N5312" t="s">
        <v>20</v>
      </c>
      <c r="O5312" t="s">
        <v>915</v>
      </c>
      <c r="P5312" t="s">
        <v>28</v>
      </c>
      <c r="Q5312" t="s">
        <v>34233</v>
      </c>
      <c r="R5312" t="s">
        <v>34233</v>
      </c>
      <c r="S5312" t="s">
        <v>33841</v>
      </c>
      <c r="T5312" t="s">
        <v>34565</v>
      </c>
      <c r="V5312" t="s">
        <v>34991</v>
      </c>
      <c r="W5312">
        <f>L5312*0.9</f>
        <v>83599.199999999997</v>
      </c>
      <c r="Y5312">
        <v>30</v>
      </c>
      <c r="AA5312">
        <v>35</v>
      </c>
      <c r="AB5312">
        <v>90</v>
      </c>
      <c r="AD5312" t="str">
        <f t="shared" si="805"/>
        <v/>
      </c>
      <c r="AE5312" t="str">
        <f t="shared" si="804"/>
        <v/>
      </c>
      <c r="AF5312" t="str">
        <f t="shared" ref="AF5312:AF5375" si="812">IF((S5312&lt;&gt;"tühi")*(F5312&lt;&gt;"Elamumaa")*(G5312&lt;&gt;"Elamumaa")*(H5312&lt;&gt;"Elamumaa"),IF(Z5312=0,"",Z5312),"")</f>
        <v/>
      </c>
      <c r="AG5312" t="str">
        <f t="shared" si="811"/>
        <v/>
      </c>
      <c r="AH5312" t="str">
        <f t="shared" si="809"/>
        <v/>
      </c>
      <c r="AI5312">
        <v>0.14499999999999999</v>
      </c>
      <c r="AJ5312" t="str">
        <f t="shared" si="806"/>
        <v/>
      </c>
      <c r="AK5312" t="str">
        <f t="shared" si="810"/>
        <v/>
      </c>
      <c r="AL5312" t="str">
        <f t="shared" si="808"/>
        <v/>
      </c>
    </row>
    <row r="5313" spans="1:39" x14ac:dyDescent="0.2">
      <c r="A5313" t="s">
        <v>23302</v>
      </c>
      <c r="B5313" t="s">
        <v>237</v>
      </c>
      <c r="C5313" t="s">
        <v>23303</v>
      </c>
      <c r="D5313" s="1">
        <v>38520</v>
      </c>
      <c r="E5313" s="1">
        <v>44546</v>
      </c>
      <c r="F5313" t="s">
        <v>474</v>
      </c>
      <c r="I5313">
        <v>100</v>
      </c>
      <c r="J5313">
        <v>0</v>
      </c>
      <c r="K5313">
        <v>0</v>
      </c>
      <c r="L5313">
        <v>38796</v>
      </c>
      <c r="M5313">
        <v>38796</v>
      </c>
      <c r="N5313" t="s">
        <v>20</v>
      </c>
      <c r="O5313" t="s">
        <v>23304</v>
      </c>
      <c r="P5313" t="s">
        <v>28</v>
      </c>
      <c r="Q5313" t="s">
        <v>34233</v>
      </c>
      <c r="R5313" t="s">
        <v>34233</v>
      </c>
      <c r="S5313" t="s">
        <v>32627</v>
      </c>
      <c r="T5313" t="s">
        <v>34233</v>
      </c>
      <c r="V5313" t="s">
        <v>34992</v>
      </c>
      <c r="AD5313" t="str">
        <f t="shared" si="805"/>
        <v/>
      </c>
      <c r="AE5313" t="str">
        <f t="shared" si="804"/>
        <v/>
      </c>
      <c r="AF5313" t="str">
        <f t="shared" si="812"/>
        <v/>
      </c>
      <c r="AG5313" t="str">
        <f t="shared" si="811"/>
        <v/>
      </c>
      <c r="AH5313" t="str">
        <f t="shared" si="809"/>
        <v/>
      </c>
      <c r="AI5313">
        <v>0.14499999999999999</v>
      </c>
      <c r="AJ5313" t="str">
        <f t="shared" si="806"/>
        <v/>
      </c>
      <c r="AK5313" t="str">
        <f t="shared" si="810"/>
        <v/>
      </c>
      <c r="AL5313" t="str">
        <f t="shared" si="808"/>
        <v/>
      </c>
    </row>
    <row r="5314" spans="1:39" x14ac:dyDescent="0.2">
      <c r="A5314" t="s">
        <v>21275</v>
      </c>
      <c r="B5314" t="s">
        <v>237</v>
      </c>
      <c r="C5314" t="s">
        <v>21276</v>
      </c>
      <c r="D5314" s="1">
        <v>38520</v>
      </c>
      <c r="E5314" s="1">
        <v>43456</v>
      </c>
      <c r="F5314" t="s">
        <v>474</v>
      </c>
      <c r="I5314">
        <v>100</v>
      </c>
      <c r="J5314">
        <v>0</v>
      </c>
      <c r="K5314">
        <v>0</v>
      </c>
      <c r="L5314">
        <v>5415</v>
      </c>
      <c r="M5314">
        <v>5415</v>
      </c>
      <c r="N5314" t="s">
        <v>20</v>
      </c>
      <c r="O5314" t="s">
        <v>21277</v>
      </c>
      <c r="P5314" t="s">
        <v>28</v>
      </c>
      <c r="Q5314" t="s">
        <v>34233</v>
      </c>
      <c r="R5314" t="s">
        <v>34233</v>
      </c>
      <c r="S5314" t="s">
        <v>32627</v>
      </c>
      <c r="T5314" t="s">
        <v>34233</v>
      </c>
      <c r="AD5314" t="str">
        <f t="shared" si="805"/>
        <v/>
      </c>
      <c r="AE5314" t="str">
        <f t="shared" ref="AE5314:AE5375" si="813">IF((S5314="tühi")*(AC5314&lt;&gt;""),AC5314,"")</f>
        <v/>
      </c>
      <c r="AF5314" t="str">
        <f t="shared" si="812"/>
        <v/>
      </c>
      <c r="AG5314" t="str">
        <f t="shared" si="811"/>
        <v/>
      </c>
      <c r="AH5314" t="str">
        <f t="shared" si="809"/>
        <v/>
      </c>
      <c r="AI5314">
        <v>0.14499999999999999</v>
      </c>
      <c r="AJ5314" t="str">
        <f t="shared" si="806"/>
        <v/>
      </c>
      <c r="AK5314" t="str">
        <f t="shared" si="810"/>
        <v/>
      </c>
      <c r="AL5314" t="str">
        <f t="shared" si="808"/>
        <v/>
      </c>
    </row>
    <row r="5315" spans="1:39" x14ac:dyDescent="0.2">
      <c r="A5315" t="s">
        <v>23293</v>
      </c>
      <c r="B5315" t="s">
        <v>237</v>
      </c>
      <c r="C5315" t="s">
        <v>23294</v>
      </c>
      <c r="D5315" s="1">
        <v>38520</v>
      </c>
      <c r="E5315" s="1">
        <v>43456</v>
      </c>
      <c r="F5315" t="s">
        <v>474</v>
      </c>
      <c r="I5315">
        <v>100</v>
      </c>
      <c r="J5315">
        <v>0</v>
      </c>
      <c r="K5315">
        <v>0</v>
      </c>
      <c r="L5315">
        <v>11934</v>
      </c>
      <c r="M5315">
        <v>11934</v>
      </c>
      <c r="N5315" t="s">
        <v>20</v>
      </c>
      <c r="O5315" t="s">
        <v>23295</v>
      </c>
      <c r="P5315" t="s">
        <v>28</v>
      </c>
      <c r="Q5315" t="s">
        <v>34233</v>
      </c>
      <c r="R5315" t="s">
        <v>34233</v>
      </c>
      <c r="S5315" t="s">
        <v>32627</v>
      </c>
      <c r="T5315" t="s">
        <v>34233</v>
      </c>
      <c r="AD5315" t="str">
        <f t="shared" si="805"/>
        <v/>
      </c>
      <c r="AE5315" t="str">
        <f t="shared" si="813"/>
        <v/>
      </c>
      <c r="AF5315" t="str">
        <f t="shared" si="812"/>
        <v/>
      </c>
      <c r="AG5315" t="str">
        <f t="shared" si="811"/>
        <v/>
      </c>
      <c r="AH5315" t="str">
        <f t="shared" si="809"/>
        <v/>
      </c>
      <c r="AI5315">
        <v>0.14499999999999999</v>
      </c>
      <c r="AJ5315" t="str">
        <f t="shared" si="806"/>
        <v/>
      </c>
      <c r="AK5315" t="str">
        <f t="shared" si="810"/>
        <v/>
      </c>
      <c r="AL5315" t="str">
        <f t="shared" si="808"/>
        <v/>
      </c>
    </row>
    <row r="5316" spans="1:39" x14ac:dyDescent="0.2">
      <c r="A5316" t="s">
        <v>21218</v>
      </c>
      <c r="B5316" t="s">
        <v>237</v>
      </c>
      <c r="C5316" t="s">
        <v>21219</v>
      </c>
      <c r="D5316" s="1">
        <v>38520</v>
      </c>
      <c r="E5316" s="1">
        <v>43456</v>
      </c>
      <c r="F5316" t="s">
        <v>474</v>
      </c>
      <c r="I5316">
        <v>100</v>
      </c>
      <c r="J5316">
        <v>0</v>
      </c>
      <c r="K5316">
        <v>0</v>
      </c>
      <c r="L5316">
        <v>1010</v>
      </c>
      <c r="M5316">
        <v>1010</v>
      </c>
      <c r="N5316" t="s">
        <v>20</v>
      </c>
      <c r="O5316" t="s">
        <v>21220</v>
      </c>
      <c r="P5316" t="s">
        <v>28</v>
      </c>
      <c r="Q5316" t="s">
        <v>34233</v>
      </c>
      <c r="R5316" t="s">
        <v>34233</v>
      </c>
      <c r="S5316" t="s">
        <v>32627</v>
      </c>
      <c r="T5316" t="s">
        <v>34233</v>
      </c>
      <c r="V5316" t="s">
        <v>34992</v>
      </c>
      <c r="Y5316">
        <v>20</v>
      </c>
      <c r="AA5316">
        <v>10</v>
      </c>
      <c r="AB5316">
        <v>100</v>
      </c>
      <c r="AD5316" t="str">
        <f t="shared" ref="AD5316:AD5379" si="814">IF((S5316="tühi")*(F5316&lt;&gt;"Elamumaa")*(G5316&lt;&gt;"Elamumaa")*(H5316&lt;&gt;"Elamumaa"),IF(Z5316=0,"",Z5316),"")</f>
        <v/>
      </c>
      <c r="AE5316" t="str">
        <f t="shared" si="813"/>
        <v/>
      </c>
      <c r="AF5316" t="str">
        <f t="shared" si="812"/>
        <v/>
      </c>
      <c r="AG5316" t="str">
        <f t="shared" si="811"/>
        <v/>
      </c>
      <c r="AH5316" t="str">
        <f t="shared" si="809"/>
        <v/>
      </c>
      <c r="AI5316">
        <v>0.14499999999999999</v>
      </c>
      <c r="AJ5316" t="str">
        <f t="shared" si="806"/>
        <v/>
      </c>
      <c r="AK5316" t="str">
        <f t="shared" si="810"/>
        <v/>
      </c>
      <c r="AL5316" t="str">
        <f t="shared" si="808"/>
        <v/>
      </c>
    </row>
    <row r="5317" spans="1:39" x14ac:dyDescent="0.2">
      <c r="A5317" t="s">
        <v>21215</v>
      </c>
      <c r="B5317" t="s">
        <v>237</v>
      </c>
      <c r="C5317" t="s">
        <v>21216</v>
      </c>
      <c r="D5317" s="1">
        <v>38520</v>
      </c>
      <c r="E5317" s="1">
        <v>44546</v>
      </c>
      <c r="F5317" t="s">
        <v>474</v>
      </c>
      <c r="I5317">
        <v>100</v>
      </c>
      <c r="J5317">
        <v>0</v>
      </c>
      <c r="K5317">
        <v>0</v>
      </c>
      <c r="L5317">
        <v>32842</v>
      </c>
      <c r="M5317">
        <v>32842</v>
      </c>
      <c r="N5317" t="s">
        <v>20</v>
      </c>
      <c r="O5317" t="s">
        <v>21217</v>
      </c>
      <c r="P5317" t="s">
        <v>28</v>
      </c>
      <c r="Q5317" t="s">
        <v>34233</v>
      </c>
      <c r="R5317" t="s">
        <v>34233</v>
      </c>
      <c r="S5317" t="s">
        <v>32627</v>
      </c>
      <c r="T5317" t="s">
        <v>34233</v>
      </c>
      <c r="AD5317" t="str">
        <f t="shared" si="814"/>
        <v/>
      </c>
      <c r="AE5317" t="str">
        <f t="shared" si="813"/>
        <v/>
      </c>
      <c r="AF5317" t="str">
        <f t="shared" si="812"/>
        <v/>
      </c>
      <c r="AG5317" t="str">
        <f t="shared" si="811"/>
        <v/>
      </c>
      <c r="AH5317" t="str">
        <f t="shared" si="809"/>
        <v/>
      </c>
      <c r="AI5317">
        <v>0.14499999999999999</v>
      </c>
      <c r="AJ5317" t="str">
        <f t="shared" si="806"/>
        <v/>
      </c>
      <c r="AK5317" t="str">
        <f t="shared" si="810"/>
        <v/>
      </c>
      <c r="AL5317" t="str">
        <f t="shared" si="808"/>
        <v/>
      </c>
    </row>
    <row r="5318" spans="1:39" x14ac:dyDescent="0.2">
      <c r="A5318" t="s">
        <v>21263</v>
      </c>
      <c r="B5318" t="s">
        <v>237</v>
      </c>
      <c r="C5318" t="s">
        <v>21264</v>
      </c>
      <c r="D5318" s="1">
        <v>38520</v>
      </c>
      <c r="E5318" s="1">
        <v>43456</v>
      </c>
      <c r="F5318" t="s">
        <v>474</v>
      </c>
      <c r="I5318">
        <v>100</v>
      </c>
      <c r="J5318">
        <v>0</v>
      </c>
      <c r="K5318">
        <v>0</v>
      </c>
      <c r="L5318">
        <v>2312</v>
      </c>
      <c r="M5318">
        <v>2312</v>
      </c>
      <c r="N5318" t="s">
        <v>20</v>
      </c>
      <c r="O5318" t="s">
        <v>21265</v>
      </c>
      <c r="P5318" t="s">
        <v>28</v>
      </c>
      <c r="Q5318" t="s">
        <v>34233</v>
      </c>
      <c r="R5318" t="s">
        <v>34233</v>
      </c>
      <c r="S5318" t="s">
        <v>32627</v>
      </c>
      <c r="T5318" t="s">
        <v>34233</v>
      </c>
      <c r="V5318" t="s">
        <v>34992</v>
      </c>
      <c r="AD5318" t="str">
        <f t="shared" si="814"/>
        <v/>
      </c>
      <c r="AE5318" t="str">
        <f t="shared" si="813"/>
        <v/>
      </c>
      <c r="AF5318" t="str">
        <f t="shared" si="812"/>
        <v/>
      </c>
      <c r="AG5318" t="str">
        <f t="shared" si="811"/>
        <v/>
      </c>
      <c r="AH5318" t="str">
        <f t="shared" si="809"/>
        <v/>
      </c>
      <c r="AI5318">
        <v>0.14499999999999999</v>
      </c>
      <c r="AJ5318" t="str">
        <f t="shared" si="806"/>
        <v/>
      </c>
      <c r="AK5318" t="str">
        <f t="shared" si="810"/>
        <v/>
      </c>
      <c r="AL5318" t="str">
        <f t="shared" si="808"/>
        <v/>
      </c>
    </row>
    <row r="5319" spans="1:39" x14ac:dyDescent="0.2">
      <c r="A5319" t="s">
        <v>27068</v>
      </c>
      <c r="B5319" t="s">
        <v>237</v>
      </c>
      <c r="C5319" t="s">
        <v>27069</v>
      </c>
      <c r="D5319" s="1">
        <v>41617</v>
      </c>
      <c r="E5319" s="1">
        <v>43951</v>
      </c>
      <c r="F5319" t="s">
        <v>470</v>
      </c>
      <c r="I5319">
        <v>100</v>
      </c>
      <c r="J5319">
        <v>0</v>
      </c>
      <c r="K5319">
        <v>0</v>
      </c>
      <c r="L5319">
        <v>8829</v>
      </c>
      <c r="M5319">
        <v>8829</v>
      </c>
      <c r="N5319" t="s">
        <v>20</v>
      </c>
      <c r="O5319" t="s">
        <v>27070</v>
      </c>
      <c r="P5319" t="s">
        <v>28</v>
      </c>
      <c r="Q5319" t="s">
        <v>32668</v>
      </c>
      <c r="R5319">
        <v>5</v>
      </c>
      <c r="S5319" t="s">
        <v>33942</v>
      </c>
      <c r="T5319" t="s">
        <v>34233</v>
      </c>
      <c r="U5319" t="s">
        <v>33150</v>
      </c>
      <c r="V5319" t="s">
        <v>34996</v>
      </c>
      <c r="W5319">
        <v>4500</v>
      </c>
      <c r="X5319">
        <v>3</v>
      </c>
      <c r="Y5319">
        <v>1</v>
      </c>
      <c r="Z5319">
        <v>9500</v>
      </c>
      <c r="AA5319">
        <v>15</v>
      </c>
      <c r="AD5319">
        <f t="shared" si="814"/>
        <v>9500</v>
      </c>
      <c r="AE5319" t="str">
        <f t="shared" si="813"/>
        <v/>
      </c>
      <c r="AF5319" t="str">
        <f t="shared" si="812"/>
        <v/>
      </c>
      <c r="AG5319" t="str">
        <f t="shared" si="811"/>
        <v/>
      </c>
      <c r="AH5319" t="str">
        <f t="shared" si="809"/>
        <v/>
      </c>
      <c r="AI5319">
        <v>0.14499999999999999</v>
      </c>
      <c r="AJ5319" t="str">
        <f t="shared" si="806"/>
        <v/>
      </c>
      <c r="AK5319" t="str">
        <f t="shared" si="810"/>
        <v/>
      </c>
      <c r="AL5319">
        <v>5</v>
      </c>
    </row>
    <row r="5320" spans="1:39" x14ac:dyDescent="0.2">
      <c r="A5320" t="s">
        <v>16843</v>
      </c>
      <c r="B5320" t="s">
        <v>237</v>
      </c>
      <c r="C5320" t="s">
        <v>16844</v>
      </c>
      <c r="D5320" s="1">
        <v>37600</v>
      </c>
      <c r="E5320" s="1">
        <v>43951</v>
      </c>
      <c r="F5320" t="s">
        <v>474</v>
      </c>
      <c r="I5320">
        <v>100</v>
      </c>
      <c r="J5320">
        <v>0</v>
      </c>
      <c r="K5320">
        <v>0</v>
      </c>
      <c r="L5320">
        <v>6447</v>
      </c>
      <c r="M5320">
        <v>6447</v>
      </c>
      <c r="N5320" t="s">
        <v>20</v>
      </c>
      <c r="O5320" t="s">
        <v>16845</v>
      </c>
      <c r="P5320" t="s">
        <v>28</v>
      </c>
      <c r="Q5320" t="s">
        <v>34233</v>
      </c>
      <c r="R5320" t="s">
        <v>34233</v>
      </c>
      <c r="S5320" t="s">
        <v>33942</v>
      </c>
      <c r="T5320" t="s">
        <v>34233</v>
      </c>
      <c r="V5320" t="s">
        <v>33119</v>
      </c>
      <c r="AD5320" t="str">
        <f t="shared" si="814"/>
        <v/>
      </c>
      <c r="AE5320" t="str">
        <f t="shared" si="813"/>
        <v/>
      </c>
      <c r="AF5320" t="str">
        <f t="shared" si="812"/>
        <v/>
      </c>
      <c r="AG5320" t="str">
        <f t="shared" si="811"/>
        <v/>
      </c>
      <c r="AH5320" t="str">
        <f t="shared" si="809"/>
        <v/>
      </c>
      <c r="AI5320">
        <v>0.14499999999999999</v>
      </c>
      <c r="AJ5320" t="str">
        <f t="shared" si="806"/>
        <v/>
      </c>
      <c r="AK5320" t="str">
        <f t="shared" si="810"/>
        <v/>
      </c>
      <c r="AL5320" t="str">
        <f t="shared" si="808"/>
        <v/>
      </c>
    </row>
    <row r="5321" spans="1:39" x14ac:dyDescent="0.2">
      <c r="A5321" t="s">
        <v>28148</v>
      </c>
      <c r="B5321" t="s">
        <v>237</v>
      </c>
      <c r="C5321" t="s">
        <v>28149</v>
      </c>
      <c r="D5321" s="1">
        <v>42558</v>
      </c>
      <c r="E5321" s="1">
        <v>43456</v>
      </c>
      <c r="F5321" t="s">
        <v>19</v>
      </c>
      <c r="I5321">
        <v>100</v>
      </c>
      <c r="J5321">
        <v>0</v>
      </c>
      <c r="K5321">
        <v>0</v>
      </c>
      <c r="L5321">
        <v>972</v>
      </c>
      <c r="M5321">
        <v>972</v>
      </c>
      <c r="N5321" t="s">
        <v>20</v>
      </c>
      <c r="O5321" t="s">
        <v>28150</v>
      </c>
      <c r="P5321" t="s">
        <v>28</v>
      </c>
      <c r="Q5321" t="s">
        <v>34233</v>
      </c>
      <c r="R5321" t="s">
        <v>34233</v>
      </c>
      <c r="S5321" t="s">
        <v>33797</v>
      </c>
      <c r="T5321" t="s">
        <v>32794</v>
      </c>
      <c r="AD5321" t="str">
        <f t="shared" si="814"/>
        <v/>
      </c>
      <c r="AE5321" t="str">
        <f t="shared" si="813"/>
        <v/>
      </c>
      <c r="AF5321" t="str">
        <f t="shared" si="812"/>
        <v/>
      </c>
      <c r="AG5321" s="17">
        <v>1</v>
      </c>
      <c r="AH5321">
        <f t="shared" si="809"/>
        <v>2.8</v>
      </c>
      <c r="AI5321">
        <v>0.14499999999999999</v>
      </c>
      <c r="AJ5321">
        <f t="shared" si="806"/>
        <v>0.40599999999999997</v>
      </c>
      <c r="AK5321" t="str">
        <f t="shared" si="810"/>
        <v/>
      </c>
      <c r="AL5321" t="str">
        <f t="shared" si="808"/>
        <v/>
      </c>
    </row>
    <row r="5322" spans="1:39" x14ac:dyDescent="0.2">
      <c r="A5322" t="s">
        <v>8905</v>
      </c>
      <c r="B5322" t="s">
        <v>237</v>
      </c>
      <c r="C5322" t="s">
        <v>8906</v>
      </c>
      <c r="D5322" s="1">
        <v>36242</v>
      </c>
      <c r="E5322" s="1">
        <v>43899</v>
      </c>
      <c r="F5322" t="s">
        <v>19</v>
      </c>
      <c r="I5322">
        <v>100</v>
      </c>
      <c r="J5322">
        <v>0</v>
      </c>
      <c r="K5322">
        <v>0</v>
      </c>
      <c r="L5322">
        <v>808</v>
      </c>
      <c r="M5322">
        <v>808</v>
      </c>
      <c r="N5322" t="s">
        <v>20</v>
      </c>
      <c r="O5322" t="s">
        <v>8907</v>
      </c>
      <c r="P5322" t="s">
        <v>28</v>
      </c>
      <c r="Q5322" t="s">
        <v>34233</v>
      </c>
      <c r="R5322" t="s">
        <v>34233</v>
      </c>
      <c r="S5322" t="s">
        <v>33797</v>
      </c>
      <c r="T5322" t="s">
        <v>34350</v>
      </c>
      <c r="AD5322" t="str">
        <f t="shared" si="814"/>
        <v/>
      </c>
      <c r="AE5322" t="str">
        <f t="shared" si="813"/>
        <v/>
      </c>
      <c r="AF5322" t="str">
        <f t="shared" si="812"/>
        <v/>
      </c>
      <c r="AG5322" s="17">
        <v>1</v>
      </c>
      <c r="AH5322">
        <f t="shared" si="809"/>
        <v>2.8</v>
      </c>
      <c r="AI5322">
        <v>0.14499999999999999</v>
      </c>
      <c r="AJ5322">
        <f t="shared" si="806"/>
        <v>0.40599999999999997</v>
      </c>
      <c r="AK5322" t="str">
        <f t="shared" si="810"/>
        <v/>
      </c>
      <c r="AL5322" t="str">
        <f t="shared" si="808"/>
        <v/>
      </c>
    </row>
    <row r="5323" spans="1:39" x14ac:dyDescent="0.2">
      <c r="A5323" t="s">
        <v>28151</v>
      </c>
      <c r="B5323" t="s">
        <v>237</v>
      </c>
      <c r="C5323" t="s">
        <v>28152</v>
      </c>
      <c r="D5323" s="1">
        <v>42558</v>
      </c>
      <c r="E5323" s="1">
        <v>43456</v>
      </c>
      <c r="F5323" t="s">
        <v>19</v>
      </c>
      <c r="I5323">
        <v>100</v>
      </c>
      <c r="J5323">
        <v>0</v>
      </c>
      <c r="K5323">
        <v>0</v>
      </c>
      <c r="L5323">
        <v>865</v>
      </c>
      <c r="M5323">
        <v>865</v>
      </c>
      <c r="N5323" t="s">
        <v>20</v>
      </c>
      <c r="O5323" t="s">
        <v>28153</v>
      </c>
      <c r="P5323" t="s">
        <v>28</v>
      </c>
      <c r="Q5323" t="s">
        <v>34233</v>
      </c>
      <c r="R5323" t="s">
        <v>34233</v>
      </c>
      <c r="S5323" t="s">
        <v>33797</v>
      </c>
      <c r="T5323" t="s">
        <v>34365</v>
      </c>
      <c r="AD5323" t="str">
        <f t="shared" si="814"/>
        <v/>
      </c>
      <c r="AE5323" t="str">
        <f t="shared" si="813"/>
        <v/>
      </c>
      <c r="AF5323" t="str">
        <f t="shared" si="812"/>
        <v/>
      </c>
      <c r="AG5323" s="17">
        <v>1</v>
      </c>
      <c r="AH5323">
        <f t="shared" si="809"/>
        <v>2.8</v>
      </c>
      <c r="AI5323">
        <v>0.14499999999999999</v>
      </c>
      <c r="AJ5323">
        <f t="shared" si="806"/>
        <v>0.40599999999999997</v>
      </c>
      <c r="AK5323" t="str">
        <f t="shared" si="810"/>
        <v/>
      </c>
      <c r="AL5323" t="str">
        <f t="shared" si="808"/>
        <v/>
      </c>
    </row>
    <row r="5324" spans="1:39" x14ac:dyDescent="0.2">
      <c r="A5324" t="s">
        <v>6463</v>
      </c>
      <c r="B5324" t="s">
        <v>237</v>
      </c>
      <c r="C5324" t="s">
        <v>6464</v>
      </c>
      <c r="D5324" s="1">
        <v>36110</v>
      </c>
      <c r="E5324" s="1">
        <v>43899</v>
      </c>
      <c r="F5324" t="s">
        <v>19</v>
      </c>
      <c r="I5324">
        <v>100</v>
      </c>
      <c r="J5324">
        <v>0</v>
      </c>
      <c r="K5324">
        <v>0</v>
      </c>
      <c r="L5324">
        <v>938</v>
      </c>
      <c r="M5324">
        <v>938</v>
      </c>
      <c r="N5324" t="s">
        <v>20</v>
      </c>
      <c r="O5324" t="s">
        <v>6465</v>
      </c>
      <c r="P5324" t="s">
        <v>28</v>
      </c>
      <c r="Q5324" t="s">
        <v>34233</v>
      </c>
      <c r="R5324" t="s">
        <v>34233</v>
      </c>
      <c r="S5324" t="s">
        <v>33799</v>
      </c>
      <c r="T5324" t="s">
        <v>33241</v>
      </c>
      <c r="AD5324" t="str">
        <f t="shared" si="814"/>
        <v/>
      </c>
      <c r="AE5324" t="str">
        <f t="shared" si="813"/>
        <v/>
      </c>
      <c r="AF5324" t="str">
        <f t="shared" si="812"/>
        <v/>
      </c>
      <c r="AG5324" s="17">
        <v>1</v>
      </c>
      <c r="AH5324">
        <f t="shared" si="809"/>
        <v>2.8</v>
      </c>
      <c r="AI5324">
        <v>0.14499999999999999</v>
      </c>
      <c r="AJ5324">
        <f t="shared" si="806"/>
        <v>0.40599999999999997</v>
      </c>
      <c r="AK5324" t="str">
        <f t="shared" si="810"/>
        <v/>
      </c>
      <c r="AL5324" t="str">
        <f t="shared" si="808"/>
        <v/>
      </c>
      <c r="AM5324" t="s">
        <v>34811</v>
      </c>
    </row>
    <row r="5325" spans="1:39" x14ac:dyDescent="0.2">
      <c r="A5325" t="s">
        <v>6469</v>
      </c>
      <c r="B5325" t="s">
        <v>237</v>
      </c>
      <c r="C5325" t="s">
        <v>6470</v>
      </c>
      <c r="D5325" s="1">
        <v>36110</v>
      </c>
      <c r="E5325" s="1">
        <v>43899</v>
      </c>
      <c r="F5325" t="s">
        <v>19</v>
      </c>
      <c r="I5325">
        <v>100</v>
      </c>
      <c r="J5325">
        <v>0</v>
      </c>
      <c r="K5325">
        <v>0</v>
      </c>
      <c r="L5325">
        <v>905</v>
      </c>
      <c r="M5325">
        <v>905</v>
      </c>
      <c r="N5325" t="s">
        <v>20</v>
      </c>
      <c r="O5325" t="s">
        <v>6471</v>
      </c>
      <c r="P5325" t="s">
        <v>28</v>
      </c>
      <c r="Q5325" t="s">
        <v>32794</v>
      </c>
      <c r="R5325" t="s">
        <v>33782</v>
      </c>
      <c r="S5325" t="s">
        <v>32628</v>
      </c>
      <c r="T5325" t="s">
        <v>32794</v>
      </c>
      <c r="AD5325" t="str">
        <f t="shared" si="814"/>
        <v/>
      </c>
      <c r="AE5325" t="str">
        <f t="shared" si="813"/>
        <v/>
      </c>
      <c r="AF5325" t="str">
        <f t="shared" si="812"/>
        <v/>
      </c>
      <c r="AG5325" s="17">
        <v>1</v>
      </c>
      <c r="AH5325">
        <f t="shared" si="809"/>
        <v>2.8</v>
      </c>
      <c r="AI5325">
        <v>0.14499999999999999</v>
      </c>
      <c r="AJ5325">
        <f t="shared" si="806"/>
        <v>0.40599999999999997</v>
      </c>
      <c r="AK5325" t="str">
        <f t="shared" si="810"/>
        <v/>
      </c>
      <c r="AL5325" t="str">
        <f t="shared" si="808"/>
        <v/>
      </c>
    </row>
    <row r="5326" spans="1:39" x14ac:dyDescent="0.2">
      <c r="A5326" t="s">
        <v>6466</v>
      </c>
      <c r="B5326" t="s">
        <v>237</v>
      </c>
      <c r="C5326" t="s">
        <v>6467</v>
      </c>
      <c r="D5326" s="1">
        <v>36110</v>
      </c>
      <c r="E5326" s="1">
        <v>43899</v>
      </c>
      <c r="F5326" t="s">
        <v>19</v>
      </c>
      <c r="I5326">
        <v>100</v>
      </c>
      <c r="J5326">
        <v>0</v>
      </c>
      <c r="K5326">
        <v>0</v>
      </c>
      <c r="L5326">
        <v>865</v>
      </c>
      <c r="M5326">
        <v>865</v>
      </c>
      <c r="N5326" t="s">
        <v>20</v>
      </c>
      <c r="O5326" t="s">
        <v>6468</v>
      </c>
      <c r="P5326" t="s">
        <v>28</v>
      </c>
      <c r="Q5326" t="s">
        <v>32794</v>
      </c>
      <c r="R5326" t="s">
        <v>33782</v>
      </c>
      <c r="S5326" t="s">
        <v>33797</v>
      </c>
      <c r="T5326" t="s">
        <v>34365</v>
      </c>
      <c r="AD5326" t="str">
        <f t="shared" si="814"/>
        <v/>
      </c>
      <c r="AE5326" t="str">
        <f t="shared" si="813"/>
        <v/>
      </c>
      <c r="AF5326" t="str">
        <f t="shared" si="812"/>
        <v/>
      </c>
      <c r="AG5326" s="17">
        <v>1</v>
      </c>
      <c r="AH5326">
        <f t="shared" si="809"/>
        <v>2.8</v>
      </c>
      <c r="AI5326">
        <v>0.14499999999999999</v>
      </c>
      <c r="AJ5326">
        <f t="shared" si="806"/>
        <v>0.40599999999999997</v>
      </c>
      <c r="AK5326" t="str">
        <f t="shared" si="810"/>
        <v/>
      </c>
      <c r="AL5326" t="str">
        <f t="shared" si="808"/>
        <v/>
      </c>
    </row>
    <row r="5327" spans="1:39" x14ac:dyDescent="0.2">
      <c r="A5327" t="s">
        <v>30628</v>
      </c>
      <c r="B5327" t="s">
        <v>237</v>
      </c>
      <c r="C5327" t="s">
        <v>30629</v>
      </c>
      <c r="D5327" s="1">
        <v>43859</v>
      </c>
      <c r="E5327" s="1">
        <v>43913</v>
      </c>
      <c r="F5327" t="s">
        <v>26</v>
      </c>
      <c r="I5327">
        <v>100</v>
      </c>
      <c r="J5327">
        <v>0</v>
      </c>
      <c r="K5327">
        <v>0</v>
      </c>
      <c r="L5327">
        <v>685</v>
      </c>
      <c r="M5327">
        <v>685</v>
      </c>
      <c r="N5327" t="s">
        <v>20</v>
      </c>
      <c r="O5327" t="s">
        <v>30630</v>
      </c>
      <c r="P5327" t="s">
        <v>44</v>
      </c>
      <c r="Q5327" t="s">
        <v>34233</v>
      </c>
      <c r="R5327" t="s">
        <v>34233</v>
      </c>
      <c r="S5327" t="s">
        <v>34233</v>
      </c>
      <c r="T5327" t="s">
        <v>34233</v>
      </c>
      <c r="AD5327" t="str">
        <f t="shared" si="814"/>
        <v/>
      </c>
      <c r="AE5327" t="str">
        <f t="shared" si="813"/>
        <v/>
      </c>
      <c r="AF5327" t="str">
        <f t="shared" si="812"/>
        <v/>
      </c>
      <c r="AG5327" t="str">
        <f>IF((S5327&lt;&gt;"tühi")*(AC5327&lt;&gt;""),AC5327,"")</f>
        <v/>
      </c>
      <c r="AH5327" t="str">
        <f t="shared" si="809"/>
        <v/>
      </c>
      <c r="AI5327">
        <v>0.14499999999999999</v>
      </c>
      <c r="AJ5327" t="str">
        <f t="shared" si="806"/>
        <v/>
      </c>
      <c r="AK5327" t="str">
        <f t="shared" si="810"/>
        <v/>
      </c>
      <c r="AL5327" t="str">
        <f t="shared" si="808"/>
        <v/>
      </c>
    </row>
    <row r="5328" spans="1:39" x14ac:dyDescent="0.2">
      <c r="A5328" t="s">
        <v>24095</v>
      </c>
      <c r="B5328" t="s">
        <v>237</v>
      </c>
      <c r="C5328" t="s">
        <v>24096</v>
      </c>
      <c r="D5328" s="1">
        <v>39265</v>
      </c>
      <c r="E5328" s="1">
        <v>44546</v>
      </c>
      <c r="F5328" t="s">
        <v>39</v>
      </c>
      <c r="I5328">
        <v>100</v>
      </c>
      <c r="J5328">
        <v>0</v>
      </c>
      <c r="K5328">
        <v>0</v>
      </c>
      <c r="L5328">
        <v>71900</v>
      </c>
      <c r="M5328">
        <v>71928</v>
      </c>
      <c r="N5328" t="s">
        <v>401</v>
      </c>
      <c r="O5328" t="s">
        <v>24097</v>
      </c>
      <c r="P5328" t="s">
        <v>28</v>
      </c>
      <c r="Q5328" t="s">
        <v>34233</v>
      </c>
      <c r="R5328" t="s">
        <v>34233</v>
      </c>
      <c r="S5328" t="s">
        <v>33942</v>
      </c>
      <c r="T5328" t="s">
        <v>34233</v>
      </c>
      <c r="AD5328" t="str">
        <f t="shared" si="814"/>
        <v/>
      </c>
      <c r="AE5328" t="str">
        <f t="shared" si="813"/>
        <v/>
      </c>
      <c r="AF5328" t="str">
        <f t="shared" si="812"/>
        <v/>
      </c>
      <c r="AG5328" t="str">
        <f>IF((S5328&lt;&gt;"tühi")*(AC5328&lt;&gt;""),AC5328,"")</f>
        <v/>
      </c>
      <c r="AH5328" t="str">
        <f t="shared" si="809"/>
        <v/>
      </c>
      <c r="AI5328">
        <v>0.14499999999999999</v>
      </c>
      <c r="AJ5328" t="str">
        <f t="shared" ref="AJ5328:AJ5391" si="815">IF(COUNTBLANK(AH5328),"",AH5328*AI5328)</f>
        <v/>
      </c>
      <c r="AK5328" t="str">
        <f t="shared" si="810"/>
        <v/>
      </c>
      <c r="AL5328" t="str">
        <f t="shared" si="808"/>
        <v/>
      </c>
    </row>
    <row r="5329" spans="1:38" x14ac:dyDescent="0.2">
      <c r="A5329" t="s">
        <v>10577</v>
      </c>
      <c r="B5329" t="s">
        <v>237</v>
      </c>
      <c r="C5329" t="s">
        <v>10578</v>
      </c>
      <c r="D5329" s="1">
        <v>36410</v>
      </c>
      <c r="E5329" s="1">
        <v>43888</v>
      </c>
      <c r="F5329" t="s">
        <v>19</v>
      </c>
      <c r="I5329">
        <v>100</v>
      </c>
      <c r="J5329">
        <v>0</v>
      </c>
      <c r="K5329">
        <v>0</v>
      </c>
      <c r="L5329">
        <v>996</v>
      </c>
      <c r="M5329">
        <v>996</v>
      </c>
      <c r="N5329" t="s">
        <v>20</v>
      </c>
      <c r="O5329" t="s">
        <v>10579</v>
      </c>
      <c r="P5329" t="s">
        <v>28</v>
      </c>
      <c r="Q5329" t="s">
        <v>34233</v>
      </c>
      <c r="R5329" t="s">
        <v>34233</v>
      </c>
      <c r="S5329" t="s">
        <v>33800</v>
      </c>
      <c r="T5329" t="s">
        <v>34365</v>
      </c>
      <c r="AD5329" t="str">
        <f t="shared" si="814"/>
        <v/>
      </c>
      <c r="AE5329" t="str">
        <f t="shared" si="813"/>
        <v/>
      </c>
      <c r="AF5329" t="str">
        <f t="shared" si="812"/>
        <v/>
      </c>
      <c r="AG5329" s="17">
        <v>1</v>
      </c>
      <c r="AH5329">
        <f t="shared" si="809"/>
        <v>2.8</v>
      </c>
      <c r="AI5329">
        <v>0.14499999999999999</v>
      </c>
      <c r="AJ5329">
        <f t="shared" si="815"/>
        <v>0.40599999999999997</v>
      </c>
      <c r="AK5329" t="str">
        <f t="shared" si="810"/>
        <v/>
      </c>
      <c r="AL5329" t="str">
        <f t="shared" si="808"/>
        <v/>
      </c>
    </row>
    <row r="5330" spans="1:38" x14ac:dyDescent="0.2">
      <c r="A5330" t="s">
        <v>10580</v>
      </c>
      <c r="B5330" t="s">
        <v>237</v>
      </c>
      <c r="C5330" t="s">
        <v>10581</v>
      </c>
      <c r="D5330" s="1">
        <v>36410</v>
      </c>
      <c r="E5330" s="1">
        <v>43889</v>
      </c>
      <c r="F5330" t="s">
        <v>19</v>
      </c>
      <c r="I5330">
        <v>100</v>
      </c>
      <c r="J5330">
        <v>0</v>
      </c>
      <c r="K5330">
        <v>0</v>
      </c>
      <c r="L5330">
        <v>1025</v>
      </c>
      <c r="M5330">
        <v>1025</v>
      </c>
      <c r="N5330" t="s">
        <v>20</v>
      </c>
      <c r="O5330" t="s">
        <v>10582</v>
      </c>
      <c r="P5330" t="s">
        <v>28</v>
      </c>
      <c r="Q5330" t="s">
        <v>34233</v>
      </c>
      <c r="R5330" t="s">
        <v>34233</v>
      </c>
      <c r="S5330" t="s">
        <v>33797</v>
      </c>
      <c r="T5330" t="s">
        <v>34365</v>
      </c>
      <c r="AD5330" t="str">
        <f t="shared" si="814"/>
        <v/>
      </c>
      <c r="AE5330" t="str">
        <f t="shared" si="813"/>
        <v/>
      </c>
      <c r="AF5330" t="str">
        <f t="shared" si="812"/>
        <v/>
      </c>
      <c r="AG5330" s="17">
        <v>1</v>
      </c>
      <c r="AH5330">
        <f t="shared" si="809"/>
        <v>2.8</v>
      </c>
      <c r="AI5330">
        <v>0.14499999999999999</v>
      </c>
      <c r="AJ5330">
        <f t="shared" si="815"/>
        <v>0.40599999999999997</v>
      </c>
      <c r="AK5330" t="str">
        <f t="shared" si="810"/>
        <v/>
      </c>
      <c r="AL5330" t="str">
        <f t="shared" si="808"/>
        <v/>
      </c>
    </row>
    <row r="5331" spans="1:38" x14ac:dyDescent="0.2">
      <c r="A5331" t="s">
        <v>10583</v>
      </c>
      <c r="B5331" t="s">
        <v>237</v>
      </c>
      <c r="C5331" t="s">
        <v>10584</v>
      </c>
      <c r="D5331" s="1">
        <v>36410</v>
      </c>
      <c r="E5331" s="1">
        <v>43889</v>
      </c>
      <c r="F5331" t="s">
        <v>19</v>
      </c>
      <c r="I5331">
        <v>100</v>
      </c>
      <c r="J5331">
        <v>0</v>
      </c>
      <c r="K5331">
        <v>0</v>
      </c>
      <c r="L5331">
        <v>994</v>
      </c>
      <c r="M5331">
        <v>994</v>
      </c>
      <c r="N5331" t="s">
        <v>20</v>
      </c>
      <c r="O5331" t="s">
        <v>10585</v>
      </c>
      <c r="P5331" t="s">
        <v>28</v>
      </c>
      <c r="Q5331" t="s">
        <v>34233</v>
      </c>
      <c r="R5331" t="s">
        <v>34233</v>
      </c>
      <c r="S5331" t="s">
        <v>33797</v>
      </c>
      <c r="T5331" t="s">
        <v>34365</v>
      </c>
      <c r="AD5331" t="str">
        <f t="shared" si="814"/>
        <v/>
      </c>
      <c r="AE5331" t="str">
        <f t="shared" si="813"/>
        <v/>
      </c>
      <c r="AF5331" t="str">
        <f t="shared" si="812"/>
        <v/>
      </c>
      <c r="AG5331" s="17">
        <v>1</v>
      </c>
      <c r="AH5331">
        <f t="shared" si="809"/>
        <v>2.8</v>
      </c>
      <c r="AI5331">
        <v>0.14499999999999999</v>
      </c>
      <c r="AJ5331">
        <f t="shared" si="815"/>
        <v>0.40599999999999997</v>
      </c>
      <c r="AK5331" t="str">
        <f t="shared" si="810"/>
        <v/>
      </c>
      <c r="AL5331" t="str">
        <f t="shared" si="808"/>
        <v/>
      </c>
    </row>
    <row r="5332" spans="1:38" x14ac:dyDescent="0.2">
      <c r="A5332" t="s">
        <v>10586</v>
      </c>
      <c r="B5332" t="s">
        <v>237</v>
      </c>
      <c r="C5332" t="s">
        <v>10587</v>
      </c>
      <c r="D5332" s="1">
        <v>36410</v>
      </c>
      <c r="E5332" s="1">
        <v>43889</v>
      </c>
      <c r="F5332" t="s">
        <v>19</v>
      </c>
      <c r="I5332">
        <v>100</v>
      </c>
      <c r="J5332">
        <v>0</v>
      </c>
      <c r="K5332">
        <v>0</v>
      </c>
      <c r="L5332">
        <v>920</v>
      </c>
      <c r="M5332">
        <v>920</v>
      </c>
      <c r="N5332" t="s">
        <v>20</v>
      </c>
      <c r="O5332" t="s">
        <v>10588</v>
      </c>
      <c r="P5332" t="s">
        <v>28</v>
      </c>
      <c r="Q5332" t="s">
        <v>34233</v>
      </c>
      <c r="R5332" t="s">
        <v>34233</v>
      </c>
      <c r="S5332" t="s">
        <v>32628</v>
      </c>
      <c r="T5332" t="s">
        <v>34365</v>
      </c>
      <c r="AD5332" t="str">
        <f t="shared" si="814"/>
        <v/>
      </c>
      <c r="AE5332" t="str">
        <f t="shared" si="813"/>
        <v/>
      </c>
      <c r="AF5332" t="str">
        <f t="shared" si="812"/>
        <v/>
      </c>
      <c r="AG5332" s="17">
        <v>1</v>
      </c>
      <c r="AH5332">
        <f t="shared" si="809"/>
        <v>2.8</v>
      </c>
      <c r="AI5332">
        <v>0.14499999999999999</v>
      </c>
      <c r="AJ5332">
        <f t="shared" si="815"/>
        <v>0.40599999999999997</v>
      </c>
      <c r="AK5332" t="str">
        <f t="shared" si="810"/>
        <v/>
      </c>
      <c r="AL5332" t="str">
        <f t="shared" si="808"/>
        <v/>
      </c>
    </row>
    <row r="5333" spans="1:38" x14ac:dyDescent="0.2">
      <c r="A5333" t="s">
        <v>10628</v>
      </c>
      <c r="B5333" t="s">
        <v>237</v>
      </c>
      <c r="C5333" t="s">
        <v>10629</v>
      </c>
      <c r="D5333" s="1">
        <v>36410</v>
      </c>
      <c r="E5333" s="1">
        <v>43892</v>
      </c>
      <c r="F5333" t="s">
        <v>19</v>
      </c>
      <c r="I5333">
        <v>100</v>
      </c>
      <c r="J5333">
        <v>0</v>
      </c>
      <c r="K5333">
        <v>0</v>
      </c>
      <c r="L5333">
        <v>846</v>
      </c>
      <c r="M5333">
        <v>846</v>
      </c>
      <c r="N5333" t="s">
        <v>20</v>
      </c>
      <c r="O5333" t="s">
        <v>10630</v>
      </c>
      <c r="P5333" t="s">
        <v>28</v>
      </c>
      <c r="Q5333" t="s">
        <v>34233</v>
      </c>
      <c r="R5333" t="s">
        <v>34233</v>
      </c>
      <c r="S5333" t="s">
        <v>33797</v>
      </c>
      <c r="T5333" t="s">
        <v>34365</v>
      </c>
      <c r="U5333" t="s">
        <v>32794</v>
      </c>
      <c r="V5333" t="s">
        <v>34986</v>
      </c>
      <c r="X5333">
        <v>2</v>
      </c>
      <c r="Y5333" t="s">
        <v>32661</v>
      </c>
      <c r="AA5333">
        <v>8.5</v>
      </c>
      <c r="AB5333">
        <v>25</v>
      </c>
      <c r="AC5333">
        <v>1</v>
      </c>
      <c r="AD5333" t="str">
        <f t="shared" si="814"/>
        <v/>
      </c>
      <c r="AE5333" t="str">
        <f t="shared" si="813"/>
        <v/>
      </c>
      <c r="AF5333" t="str">
        <f t="shared" si="812"/>
        <v/>
      </c>
      <c r="AG5333">
        <f>IF((S5333&lt;&gt;"tühi")*(AC5333&lt;&gt;""),AC5333,"")</f>
        <v>1</v>
      </c>
      <c r="AH5333">
        <f t="shared" si="809"/>
        <v>2.8</v>
      </c>
      <c r="AI5333">
        <v>0.14499999999999999</v>
      </c>
      <c r="AJ5333">
        <f t="shared" si="815"/>
        <v>0.40599999999999997</v>
      </c>
      <c r="AK5333" t="str">
        <f t="shared" si="810"/>
        <v/>
      </c>
      <c r="AL5333" t="str">
        <f t="shared" si="808"/>
        <v/>
      </c>
    </row>
    <row r="5334" spans="1:38" x14ac:dyDescent="0.2">
      <c r="A5334" t="s">
        <v>10604</v>
      </c>
      <c r="B5334" t="s">
        <v>237</v>
      </c>
      <c r="C5334" t="s">
        <v>10605</v>
      </c>
      <c r="D5334" s="1">
        <v>36410</v>
      </c>
      <c r="E5334" s="1">
        <v>43892</v>
      </c>
      <c r="F5334" t="s">
        <v>19</v>
      </c>
      <c r="I5334">
        <v>100</v>
      </c>
      <c r="J5334">
        <v>0</v>
      </c>
      <c r="K5334">
        <v>0</v>
      </c>
      <c r="L5334">
        <v>795</v>
      </c>
      <c r="M5334">
        <v>795</v>
      </c>
      <c r="N5334" t="s">
        <v>20</v>
      </c>
      <c r="O5334" t="s">
        <v>10606</v>
      </c>
      <c r="P5334" t="s">
        <v>28</v>
      </c>
      <c r="Q5334" t="s">
        <v>34233</v>
      </c>
      <c r="R5334" t="s">
        <v>34233</v>
      </c>
      <c r="S5334" t="s">
        <v>33797</v>
      </c>
      <c r="T5334" t="s">
        <v>34365</v>
      </c>
      <c r="AD5334" t="str">
        <f t="shared" si="814"/>
        <v/>
      </c>
      <c r="AE5334" t="str">
        <f t="shared" si="813"/>
        <v/>
      </c>
      <c r="AF5334" t="str">
        <f t="shared" si="812"/>
        <v/>
      </c>
      <c r="AG5334" s="17">
        <v>1</v>
      </c>
      <c r="AH5334">
        <f t="shared" si="809"/>
        <v>2.8</v>
      </c>
      <c r="AI5334">
        <v>0.14499999999999999</v>
      </c>
      <c r="AJ5334">
        <f t="shared" si="815"/>
        <v>0.40599999999999997</v>
      </c>
      <c r="AK5334" t="str">
        <f t="shared" si="810"/>
        <v/>
      </c>
      <c r="AL5334" t="str">
        <f t="shared" si="808"/>
        <v/>
      </c>
    </row>
    <row r="5335" spans="1:38" x14ac:dyDescent="0.2">
      <c r="A5335" t="s">
        <v>10631</v>
      </c>
      <c r="B5335" t="s">
        <v>237</v>
      </c>
      <c r="C5335" t="s">
        <v>10632</v>
      </c>
      <c r="D5335" s="1">
        <v>36410</v>
      </c>
      <c r="E5335" s="1">
        <v>43892</v>
      </c>
      <c r="F5335" t="s">
        <v>19</v>
      </c>
      <c r="I5335">
        <v>100</v>
      </c>
      <c r="J5335">
        <v>0</v>
      </c>
      <c r="K5335">
        <v>0</v>
      </c>
      <c r="L5335">
        <v>807</v>
      </c>
      <c r="M5335">
        <v>807</v>
      </c>
      <c r="N5335" t="s">
        <v>20</v>
      </c>
      <c r="O5335" t="s">
        <v>10633</v>
      </c>
      <c r="P5335" t="s">
        <v>28</v>
      </c>
      <c r="Q5335" t="s">
        <v>34233</v>
      </c>
      <c r="R5335" t="s">
        <v>34233</v>
      </c>
      <c r="S5335" t="s">
        <v>32628</v>
      </c>
      <c r="T5335" t="s">
        <v>34365</v>
      </c>
      <c r="AD5335" t="str">
        <f t="shared" si="814"/>
        <v/>
      </c>
      <c r="AE5335" t="str">
        <f t="shared" si="813"/>
        <v/>
      </c>
      <c r="AF5335" t="str">
        <f t="shared" si="812"/>
        <v/>
      </c>
      <c r="AG5335" s="17">
        <v>1</v>
      </c>
      <c r="AH5335">
        <f t="shared" si="809"/>
        <v>2.8</v>
      </c>
      <c r="AI5335">
        <v>0.14499999999999999</v>
      </c>
      <c r="AJ5335">
        <f t="shared" si="815"/>
        <v>0.40599999999999997</v>
      </c>
      <c r="AK5335" t="str">
        <f t="shared" si="810"/>
        <v/>
      </c>
      <c r="AL5335" t="str">
        <f t="shared" si="808"/>
        <v/>
      </c>
    </row>
    <row r="5336" spans="1:38" x14ac:dyDescent="0.2">
      <c r="A5336" t="s">
        <v>10634</v>
      </c>
      <c r="B5336" t="s">
        <v>237</v>
      </c>
      <c r="C5336" t="s">
        <v>10635</v>
      </c>
      <c r="D5336" s="1">
        <v>36410</v>
      </c>
      <c r="E5336" s="1">
        <v>43892</v>
      </c>
      <c r="F5336" t="s">
        <v>19</v>
      </c>
      <c r="I5336">
        <v>100</v>
      </c>
      <c r="J5336">
        <v>0</v>
      </c>
      <c r="K5336">
        <v>0</v>
      </c>
      <c r="L5336">
        <v>919</v>
      </c>
      <c r="M5336">
        <v>919</v>
      </c>
      <c r="N5336" t="s">
        <v>20</v>
      </c>
      <c r="O5336" t="s">
        <v>10636</v>
      </c>
      <c r="P5336" t="s">
        <v>28</v>
      </c>
      <c r="Q5336" t="s">
        <v>34233</v>
      </c>
      <c r="R5336" t="s">
        <v>34233</v>
      </c>
      <c r="S5336" t="s">
        <v>33797</v>
      </c>
      <c r="T5336" t="s">
        <v>33565</v>
      </c>
      <c r="AD5336" t="str">
        <f t="shared" si="814"/>
        <v/>
      </c>
      <c r="AE5336" t="str">
        <f t="shared" si="813"/>
        <v/>
      </c>
      <c r="AF5336" t="str">
        <f t="shared" si="812"/>
        <v/>
      </c>
      <c r="AG5336" s="17">
        <v>1</v>
      </c>
      <c r="AH5336">
        <f t="shared" si="809"/>
        <v>2.8</v>
      </c>
      <c r="AI5336">
        <v>0.14499999999999999</v>
      </c>
      <c r="AJ5336">
        <f t="shared" si="815"/>
        <v>0.40599999999999997</v>
      </c>
      <c r="AK5336" t="str">
        <f t="shared" si="810"/>
        <v/>
      </c>
      <c r="AL5336" t="str">
        <f t="shared" si="808"/>
        <v/>
      </c>
    </row>
    <row r="5337" spans="1:38" x14ac:dyDescent="0.2">
      <c r="A5337" t="s">
        <v>10070</v>
      </c>
      <c r="B5337" t="s">
        <v>237</v>
      </c>
      <c r="C5337" t="s">
        <v>10071</v>
      </c>
      <c r="D5337" s="1">
        <v>36410</v>
      </c>
      <c r="E5337" s="1">
        <v>43892</v>
      </c>
      <c r="F5337" t="s">
        <v>19</v>
      </c>
      <c r="I5337">
        <v>100</v>
      </c>
      <c r="J5337">
        <v>0</v>
      </c>
      <c r="K5337">
        <v>0</v>
      </c>
      <c r="L5337">
        <v>815</v>
      </c>
      <c r="M5337">
        <v>815</v>
      </c>
      <c r="N5337" t="s">
        <v>20</v>
      </c>
      <c r="O5337" t="s">
        <v>10072</v>
      </c>
      <c r="P5337" t="s">
        <v>28</v>
      </c>
      <c r="Q5337" t="s">
        <v>34233</v>
      </c>
      <c r="R5337" t="s">
        <v>34233</v>
      </c>
      <c r="S5337" t="s">
        <v>32628</v>
      </c>
      <c r="T5337" t="s">
        <v>33565</v>
      </c>
      <c r="AD5337" t="str">
        <f t="shared" si="814"/>
        <v/>
      </c>
      <c r="AE5337" t="str">
        <f t="shared" si="813"/>
        <v/>
      </c>
      <c r="AF5337" t="str">
        <f t="shared" si="812"/>
        <v/>
      </c>
      <c r="AG5337" s="17">
        <v>1</v>
      </c>
      <c r="AH5337">
        <f t="shared" si="809"/>
        <v>2.8</v>
      </c>
      <c r="AI5337">
        <v>0.14499999999999999</v>
      </c>
      <c r="AJ5337">
        <f t="shared" si="815"/>
        <v>0.40599999999999997</v>
      </c>
      <c r="AK5337" t="str">
        <f t="shared" si="810"/>
        <v/>
      </c>
      <c r="AL5337" t="str">
        <f t="shared" si="808"/>
        <v/>
      </c>
    </row>
    <row r="5338" spans="1:38" x14ac:dyDescent="0.2">
      <c r="A5338" t="s">
        <v>4034</v>
      </c>
      <c r="B5338" t="s">
        <v>237</v>
      </c>
      <c r="C5338" t="s">
        <v>4035</v>
      </c>
      <c r="D5338" s="1">
        <v>35942</v>
      </c>
      <c r="E5338" s="1">
        <v>43893</v>
      </c>
      <c r="F5338" t="s">
        <v>19</v>
      </c>
      <c r="I5338">
        <v>100</v>
      </c>
      <c r="J5338">
        <v>0</v>
      </c>
      <c r="K5338">
        <v>0</v>
      </c>
      <c r="L5338">
        <v>1116</v>
      </c>
      <c r="M5338">
        <v>1116</v>
      </c>
      <c r="N5338" t="s">
        <v>20</v>
      </c>
      <c r="O5338" t="s">
        <v>4036</v>
      </c>
      <c r="P5338" t="s">
        <v>28</v>
      </c>
      <c r="Q5338" t="s">
        <v>34233</v>
      </c>
      <c r="R5338" t="s">
        <v>34233</v>
      </c>
      <c r="S5338" t="s">
        <v>32628</v>
      </c>
      <c r="T5338" t="s">
        <v>34527</v>
      </c>
      <c r="U5338" t="s">
        <v>32794</v>
      </c>
      <c r="V5338" t="s">
        <v>33151</v>
      </c>
      <c r="W5338">
        <v>180</v>
      </c>
      <c r="X5338">
        <v>2</v>
      </c>
      <c r="Y5338" t="s">
        <v>32654</v>
      </c>
      <c r="AA5338">
        <v>8.5</v>
      </c>
      <c r="AC5338">
        <v>1</v>
      </c>
      <c r="AD5338" t="str">
        <f t="shared" si="814"/>
        <v/>
      </c>
      <c r="AE5338" t="str">
        <f t="shared" si="813"/>
        <v/>
      </c>
      <c r="AF5338" t="str">
        <f t="shared" si="812"/>
        <v/>
      </c>
      <c r="AG5338">
        <f>IF((S5338&lt;&gt;"tühi")*(AC5338&lt;&gt;""),AC5338,"")</f>
        <v>1</v>
      </c>
      <c r="AH5338">
        <f t="shared" si="809"/>
        <v>2.8</v>
      </c>
      <c r="AI5338">
        <v>0.14499999999999999</v>
      </c>
      <c r="AJ5338">
        <f t="shared" si="815"/>
        <v>0.40599999999999997</v>
      </c>
      <c r="AK5338" t="str">
        <f t="shared" si="810"/>
        <v/>
      </c>
      <c r="AL5338" t="str">
        <f t="shared" si="808"/>
        <v/>
      </c>
    </row>
    <row r="5339" spans="1:38" x14ac:dyDescent="0.2">
      <c r="A5339" t="s">
        <v>10064</v>
      </c>
      <c r="B5339" t="s">
        <v>237</v>
      </c>
      <c r="C5339" t="s">
        <v>10065</v>
      </c>
      <c r="D5339" s="1">
        <v>36410</v>
      </c>
      <c r="E5339" s="1">
        <v>43892</v>
      </c>
      <c r="F5339" t="s">
        <v>19</v>
      </c>
      <c r="I5339">
        <v>100</v>
      </c>
      <c r="J5339">
        <v>0</v>
      </c>
      <c r="K5339">
        <v>0</v>
      </c>
      <c r="L5339">
        <v>834</v>
      </c>
      <c r="M5339">
        <v>834</v>
      </c>
      <c r="N5339" t="s">
        <v>20</v>
      </c>
      <c r="O5339" t="s">
        <v>10066</v>
      </c>
      <c r="P5339" t="s">
        <v>28</v>
      </c>
      <c r="Q5339" t="s">
        <v>32794</v>
      </c>
      <c r="R5339" t="s">
        <v>33782</v>
      </c>
      <c r="S5339" t="s">
        <v>33797</v>
      </c>
      <c r="T5339" t="s">
        <v>34365</v>
      </c>
      <c r="AD5339" t="str">
        <f t="shared" si="814"/>
        <v/>
      </c>
      <c r="AE5339" t="str">
        <f t="shared" si="813"/>
        <v/>
      </c>
      <c r="AF5339" t="str">
        <f t="shared" si="812"/>
        <v/>
      </c>
      <c r="AG5339" s="17">
        <v>1</v>
      </c>
      <c r="AH5339">
        <f t="shared" si="809"/>
        <v>2.8</v>
      </c>
      <c r="AI5339">
        <v>0.14499999999999999</v>
      </c>
      <c r="AJ5339">
        <f t="shared" si="815"/>
        <v>0.40599999999999997</v>
      </c>
      <c r="AK5339" t="str">
        <f t="shared" si="810"/>
        <v/>
      </c>
      <c r="AL5339" t="str">
        <f t="shared" si="808"/>
        <v/>
      </c>
    </row>
    <row r="5340" spans="1:38" x14ac:dyDescent="0.2">
      <c r="A5340" t="s">
        <v>10133</v>
      </c>
      <c r="B5340" t="s">
        <v>237</v>
      </c>
      <c r="C5340" t="s">
        <v>10134</v>
      </c>
      <c r="D5340" s="1">
        <v>36410</v>
      </c>
      <c r="E5340" s="1">
        <v>43892</v>
      </c>
      <c r="F5340" t="s">
        <v>19</v>
      </c>
      <c r="I5340">
        <v>100</v>
      </c>
      <c r="J5340">
        <v>0</v>
      </c>
      <c r="K5340">
        <v>0</v>
      </c>
      <c r="L5340">
        <v>1119</v>
      </c>
      <c r="M5340">
        <v>1119</v>
      </c>
      <c r="N5340" t="s">
        <v>20</v>
      </c>
      <c r="O5340" t="s">
        <v>10135</v>
      </c>
      <c r="P5340" t="s">
        <v>28</v>
      </c>
      <c r="Q5340" t="s">
        <v>34233</v>
      </c>
      <c r="R5340" t="s">
        <v>34233</v>
      </c>
      <c r="S5340" t="s">
        <v>33800</v>
      </c>
      <c r="T5340" t="s">
        <v>34365</v>
      </c>
      <c r="AD5340" t="str">
        <f t="shared" si="814"/>
        <v/>
      </c>
      <c r="AE5340" t="str">
        <f t="shared" si="813"/>
        <v/>
      </c>
      <c r="AF5340" t="str">
        <f t="shared" si="812"/>
        <v/>
      </c>
      <c r="AG5340" s="17">
        <v>1</v>
      </c>
      <c r="AH5340">
        <f t="shared" si="809"/>
        <v>2.8</v>
      </c>
      <c r="AI5340">
        <v>0.14499999999999999</v>
      </c>
      <c r="AJ5340">
        <f t="shared" si="815"/>
        <v>0.40599999999999997</v>
      </c>
      <c r="AK5340" t="str">
        <f t="shared" si="810"/>
        <v/>
      </c>
      <c r="AL5340" t="str">
        <f t="shared" si="808"/>
        <v/>
      </c>
    </row>
    <row r="5341" spans="1:38" x14ac:dyDescent="0.2">
      <c r="A5341" t="s">
        <v>30329</v>
      </c>
      <c r="B5341" t="s">
        <v>237</v>
      </c>
      <c r="C5341" t="s">
        <v>30330</v>
      </c>
      <c r="D5341" s="1">
        <v>43859</v>
      </c>
      <c r="E5341" s="1">
        <v>44546</v>
      </c>
      <c r="F5341" t="s">
        <v>26</v>
      </c>
      <c r="I5341">
        <v>100</v>
      </c>
      <c r="J5341">
        <v>0</v>
      </c>
      <c r="K5341">
        <v>0</v>
      </c>
      <c r="L5341">
        <v>3967</v>
      </c>
      <c r="M5341">
        <v>3967</v>
      </c>
      <c r="N5341" t="s">
        <v>20</v>
      </c>
      <c r="O5341" t="s">
        <v>30331</v>
      </c>
      <c r="P5341" t="s">
        <v>44</v>
      </c>
      <c r="Q5341" t="s">
        <v>34233</v>
      </c>
      <c r="R5341" t="s">
        <v>34233</v>
      </c>
      <c r="S5341" t="s">
        <v>34233</v>
      </c>
      <c r="T5341" t="s">
        <v>34233</v>
      </c>
      <c r="AD5341" t="str">
        <f t="shared" si="814"/>
        <v/>
      </c>
      <c r="AE5341" t="str">
        <f t="shared" si="813"/>
        <v/>
      </c>
      <c r="AF5341" t="str">
        <f t="shared" si="812"/>
        <v/>
      </c>
      <c r="AG5341" t="str">
        <f>IF((S5341&lt;&gt;"tühi")*(AC5341&lt;&gt;""),AC5341,"")</f>
        <v/>
      </c>
      <c r="AH5341" t="str">
        <f t="shared" si="809"/>
        <v/>
      </c>
      <c r="AI5341">
        <v>0.14499999999999999</v>
      </c>
      <c r="AJ5341" t="str">
        <f t="shared" si="815"/>
        <v/>
      </c>
      <c r="AK5341" t="str">
        <f t="shared" si="810"/>
        <v/>
      </c>
      <c r="AL5341" t="str">
        <f t="shared" si="808"/>
        <v/>
      </c>
    </row>
    <row r="5342" spans="1:38" x14ac:dyDescent="0.2">
      <c r="A5342" t="s">
        <v>30367</v>
      </c>
      <c r="B5342" t="s">
        <v>237</v>
      </c>
      <c r="C5342" t="s">
        <v>30368</v>
      </c>
      <c r="D5342" s="1">
        <v>43859</v>
      </c>
      <c r="E5342" s="1">
        <v>44546</v>
      </c>
      <c r="F5342" t="s">
        <v>26</v>
      </c>
      <c r="I5342">
        <v>100</v>
      </c>
      <c r="J5342">
        <v>0</v>
      </c>
      <c r="K5342">
        <v>0</v>
      </c>
      <c r="L5342">
        <v>2530</v>
      </c>
      <c r="M5342">
        <v>2530</v>
      </c>
      <c r="N5342" t="s">
        <v>20</v>
      </c>
      <c r="O5342" t="s">
        <v>30369</v>
      </c>
      <c r="P5342" t="s">
        <v>44</v>
      </c>
      <c r="Q5342" t="s">
        <v>34233</v>
      </c>
      <c r="R5342" t="s">
        <v>34233</v>
      </c>
      <c r="S5342" t="s">
        <v>34233</v>
      </c>
      <c r="T5342" t="s">
        <v>34233</v>
      </c>
      <c r="AD5342" t="str">
        <f t="shared" si="814"/>
        <v/>
      </c>
      <c r="AE5342" t="str">
        <f t="shared" si="813"/>
        <v/>
      </c>
      <c r="AF5342" t="str">
        <f t="shared" si="812"/>
        <v/>
      </c>
      <c r="AG5342" t="str">
        <f>IF((S5342&lt;&gt;"tühi")*(AC5342&lt;&gt;""),AC5342,"")</f>
        <v/>
      </c>
      <c r="AH5342" t="str">
        <f t="shared" si="809"/>
        <v/>
      </c>
      <c r="AI5342">
        <v>0.14499999999999999</v>
      </c>
      <c r="AJ5342" t="str">
        <f t="shared" si="815"/>
        <v/>
      </c>
      <c r="AK5342" t="str">
        <f t="shared" si="810"/>
        <v/>
      </c>
      <c r="AL5342" t="str">
        <f t="shared" si="808"/>
        <v/>
      </c>
    </row>
    <row r="5343" spans="1:38" x14ac:dyDescent="0.2">
      <c r="A5343" t="s">
        <v>14052</v>
      </c>
      <c r="B5343" t="s">
        <v>237</v>
      </c>
      <c r="C5343" t="s">
        <v>14053</v>
      </c>
      <c r="D5343" s="1">
        <v>37162</v>
      </c>
      <c r="E5343" s="1">
        <v>43456</v>
      </c>
      <c r="F5343" t="s">
        <v>19</v>
      </c>
      <c r="G5343" t="s">
        <v>470</v>
      </c>
      <c r="I5343">
        <v>55</v>
      </c>
      <c r="J5343">
        <v>45</v>
      </c>
      <c r="K5343">
        <v>0</v>
      </c>
      <c r="L5343">
        <v>893</v>
      </c>
      <c r="M5343">
        <v>893</v>
      </c>
      <c r="N5343" t="s">
        <v>20</v>
      </c>
      <c r="O5343" t="s">
        <v>14054</v>
      </c>
      <c r="P5343" t="s">
        <v>28</v>
      </c>
      <c r="Q5343" t="s">
        <v>34233</v>
      </c>
      <c r="R5343" t="s">
        <v>34233</v>
      </c>
      <c r="S5343" t="s">
        <v>33800</v>
      </c>
      <c r="T5343" t="s">
        <v>34566</v>
      </c>
      <c r="U5343" t="s">
        <v>33152</v>
      </c>
      <c r="V5343" t="s">
        <v>33153</v>
      </c>
      <c r="W5343">
        <v>200</v>
      </c>
      <c r="X5343" t="s">
        <v>32654</v>
      </c>
      <c r="Y5343">
        <v>2</v>
      </c>
      <c r="AA5343">
        <v>8.5</v>
      </c>
      <c r="AC5343">
        <v>1</v>
      </c>
      <c r="AD5343" t="str">
        <f t="shared" si="814"/>
        <v/>
      </c>
      <c r="AE5343" t="str">
        <f t="shared" si="813"/>
        <v/>
      </c>
      <c r="AF5343" t="str">
        <f t="shared" si="812"/>
        <v/>
      </c>
      <c r="AG5343">
        <f>IF((S5343&lt;&gt;"tühi")*(AC5343&lt;&gt;""),AC5343,"")</f>
        <v>1</v>
      </c>
      <c r="AH5343">
        <f t="shared" si="809"/>
        <v>2.8</v>
      </c>
      <c r="AI5343">
        <v>0.14499999999999999</v>
      </c>
      <c r="AJ5343">
        <f t="shared" si="815"/>
        <v>0.40599999999999997</v>
      </c>
      <c r="AK5343" t="str">
        <f t="shared" si="810"/>
        <v/>
      </c>
      <c r="AL5343" t="str">
        <f t="shared" si="808"/>
        <v/>
      </c>
    </row>
    <row r="5344" spans="1:38" x14ac:dyDescent="0.2">
      <c r="A5344" t="s">
        <v>20125</v>
      </c>
      <c r="B5344" t="s">
        <v>237</v>
      </c>
      <c r="C5344" t="s">
        <v>20126</v>
      </c>
      <c r="D5344" s="1">
        <v>38273</v>
      </c>
      <c r="E5344" s="1">
        <v>43641</v>
      </c>
      <c r="F5344" t="s">
        <v>19</v>
      </c>
      <c r="I5344">
        <v>100</v>
      </c>
      <c r="J5344">
        <v>0</v>
      </c>
      <c r="K5344">
        <v>0</v>
      </c>
      <c r="L5344">
        <v>1202</v>
      </c>
      <c r="M5344">
        <v>1202</v>
      </c>
      <c r="N5344" t="s">
        <v>20</v>
      </c>
      <c r="O5344" t="s">
        <v>20127</v>
      </c>
      <c r="P5344" t="s">
        <v>28</v>
      </c>
      <c r="Q5344" t="s">
        <v>34233</v>
      </c>
      <c r="R5344" t="s">
        <v>34233</v>
      </c>
      <c r="S5344" t="s">
        <v>32628</v>
      </c>
      <c r="T5344" t="s">
        <v>34350</v>
      </c>
      <c r="V5344" t="s">
        <v>33154</v>
      </c>
      <c r="AD5344" t="str">
        <f t="shared" si="814"/>
        <v/>
      </c>
      <c r="AE5344" t="str">
        <f t="shared" si="813"/>
        <v/>
      </c>
      <c r="AF5344" t="str">
        <f t="shared" si="812"/>
        <v/>
      </c>
      <c r="AG5344" s="17">
        <v>1</v>
      </c>
      <c r="AH5344">
        <f t="shared" si="809"/>
        <v>2.8</v>
      </c>
      <c r="AI5344">
        <v>0.14499999999999999</v>
      </c>
      <c r="AJ5344">
        <f t="shared" si="815"/>
        <v>0.40599999999999997</v>
      </c>
      <c r="AK5344" t="str">
        <f t="shared" si="810"/>
        <v/>
      </c>
      <c r="AL5344" t="str">
        <f t="shared" si="808"/>
        <v/>
      </c>
    </row>
    <row r="5345" spans="1:39" x14ac:dyDescent="0.2">
      <c r="A5345" t="s">
        <v>29467</v>
      </c>
      <c r="B5345" t="s">
        <v>237</v>
      </c>
      <c r="C5345" t="s">
        <v>29468</v>
      </c>
      <c r="D5345" s="1">
        <v>43630</v>
      </c>
      <c r="E5345" s="1">
        <v>43630</v>
      </c>
      <c r="F5345" t="s">
        <v>19</v>
      </c>
      <c r="I5345">
        <v>100</v>
      </c>
      <c r="J5345">
        <v>0</v>
      </c>
      <c r="K5345">
        <v>0</v>
      </c>
      <c r="L5345">
        <v>1132</v>
      </c>
      <c r="M5345">
        <v>1132</v>
      </c>
      <c r="N5345" t="s">
        <v>20</v>
      </c>
      <c r="O5345" t="s">
        <v>29469</v>
      </c>
      <c r="P5345" t="s">
        <v>28</v>
      </c>
      <c r="Q5345" t="s">
        <v>34233</v>
      </c>
      <c r="R5345" t="s">
        <v>34233</v>
      </c>
      <c r="S5345" t="s">
        <v>32628</v>
      </c>
      <c r="T5345" t="s">
        <v>34350</v>
      </c>
      <c r="U5345" t="s">
        <v>32794</v>
      </c>
      <c r="V5345" t="s">
        <v>33155</v>
      </c>
      <c r="W5345">
        <v>220</v>
      </c>
      <c r="X5345">
        <v>2</v>
      </c>
      <c r="Y5345" t="s">
        <v>32654</v>
      </c>
      <c r="Z5345">
        <v>400</v>
      </c>
      <c r="AA5345">
        <v>7.5</v>
      </c>
      <c r="AB5345">
        <v>1</v>
      </c>
      <c r="AD5345" t="str">
        <f t="shared" si="814"/>
        <v/>
      </c>
      <c r="AE5345" t="str">
        <f t="shared" si="813"/>
        <v/>
      </c>
      <c r="AF5345" t="str">
        <f t="shared" si="812"/>
        <v/>
      </c>
      <c r="AG5345" s="17">
        <v>1</v>
      </c>
      <c r="AH5345">
        <f t="shared" si="809"/>
        <v>2.8</v>
      </c>
      <c r="AI5345">
        <v>0.14499999999999999</v>
      </c>
      <c r="AJ5345">
        <f t="shared" si="815"/>
        <v>0.40599999999999997</v>
      </c>
      <c r="AK5345" t="str">
        <f t="shared" si="810"/>
        <v/>
      </c>
      <c r="AL5345" t="str">
        <f t="shared" si="808"/>
        <v/>
      </c>
    </row>
    <row r="5346" spans="1:39" x14ac:dyDescent="0.2">
      <c r="A5346" t="s">
        <v>10136</v>
      </c>
      <c r="B5346" t="s">
        <v>237</v>
      </c>
      <c r="C5346" t="s">
        <v>10137</v>
      </c>
      <c r="D5346" s="1">
        <v>36410</v>
      </c>
      <c r="E5346" s="1">
        <v>43892</v>
      </c>
      <c r="F5346" t="s">
        <v>19</v>
      </c>
      <c r="I5346">
        <v>100</v>
      </c>
      <c r="J5346">
        <v>0</v>
      </c>
      <c r="K5346">
        <v>0</v>
      </c>
      <c r="L5346">
        <v>835</v>
      </c>
      <c r="M5346">
        <v>835</v>
      </c>
      <c r="N5346" t="s">
        <v>20</v>
      </c>
      <c r="O5346" t="s">
        <v>10138</v>
      </c>
      <c r="P5346" t="s">
        <v>28</v>
      </c>
      <c r="Q5346" t="s">
        <v>34233</v>
      </c>
      <c r="R5346" t="s">
        <v>34233</v>
      </c>
      <c r="S5346" t="s">
        <v>32628</v>
      </c>
      <c r="T5346" t="s">
        <v>34365</v>
      </c>
      <c r="U5346" t="s">
        <v>33071</v>
      </c>
      <c r="V5346" t="s">
        <v>32695</v>
      </c>
      <c r="W5346">
        <v>167</v>
      </c>
      <c r="Y5346">
        <v>1</v>
      </c>
      <c r="AA5346">
        <v>7.5</v>
      </c>
      <c r="AC5346">
        <v>1</v>
      </c>
      <c r="AD5346" t="str">
        <f t="shared" si="814"/>
        <v/>
      </c>
      <c r="AE5346" t="str">
        <f t="shared" si="813"/>
        <v/>
      </c>
      <c r="AF5346" t="str">
        <f t="shared" si="812"/>
        <v/>
      </c>
      <c r="AG5346">
        <f>IF((S5346&lt;&gt;"tühi")*(AC5346&lt;&gt;""),AC5346,"")</f>
        <v>1</v>
      </c>
      <c r="AH5346">
        <f t="shared" si="809"/>
        <v>2.8</v>
      </c>
      <c r="AI5346">
        <v>0.14499999999999999</v>
      </c>
      <c r="AJ5346">
        <f t="shared" si="815"/>
        <v>0.40599999999999997</v>
      </c>
      <c r="AK5346" t="str">
        <f t="shared" si="810"/>
        <v/>
      </c>
      <c r="AL5346" t="str">
        <f t="shared" si="808"/>
        <v/>
      </c>
    </row>
    <row r="5347" spans="1:39" x14ac:dyDescent="0.2">
      <c r="A5347" t="s">
        <v>10139</v>
      </c>
      <c r="B5347" t="s">
        <v>237</v>
      </c>
      <c r="C5347" t="s">
        <v>10140</v>
      </c>
      <c r="D5347" s="1">
        <v>36410</v>
      </c>
      <c r="E5347" s="1">
        <v>43892</v>
      </c>
      <c r="F5347" t="s">
        <v>19</v>
      </c>
      <c r="I5347">
        <v>100</v>
      </c>
      <c r="J5347">
        <v>0</v>
      </c>
      <c r="K5347">
        <v>0</v>
      </c>
      <c r="L5347">
        <v>844</v>
      </c>
      <c r="M5347">
        <v>844</v>
      </c>
      <c r="N5347" t="s">
        <v>20</v>
      </c>
      <c r="O5347" t="s">
        <v>10141</v>
      </c>
      <c r="P5347" t="s">
        <v>28</v>
      </c>
      <c r="Q5347" t="s">
        <v>34233</v>
      </c>
      <c r="R5347" t="s">
        <v>34233</v>
      </c>
      <c r="S5347" t="s">
        <v>32628</v>
      </c>
      <c r="T5347" t="s">
        <v>34365</v>
      </c>
      <c r="AD5347" t="str">
        <f t="shared" si="814"/>
        <v/>
      </c>
      <c r="AE5347" t="str">
        <f t="shared" si="813"/>
        <v/>
      </c>
      <c r="AF5347" t="str">
        <f t="shared" si="812"/>
        <v/>
      </c>
      <c r="AG5347" s="17">
        <v>1</v>
      </c>
      <c r="AH5347">
        <f t="shared" si="809"/>
        <v>2.8</v>
      </c>
      <c r="AI5347">
        <v>0.14499999999999999</v>
      </c>
      <c r="AJ5347">
        <f t="shared" si="815"/>
        <v>0.40599999999999997</v>
      </c>
      <c r="AK5347" t="str">
        <f t="shared" si="810"/>
        <v/>
      </c>
      <c r="AL5347" t="str">
        <f t="shared" si="808"/>
        <v/>
      </c>
    </row>
    <row r="5348" spans="1:39" x14ac:dyDescent="0.2">
      <c r="A5348" t="s">
        <v>10142</v>
      </c>
      <c r="B5348" t="s">
        <v>237</v>
      </c>
      <c r="C5348" t="s">
        <v>10143</v>
      </c>
      <c r="D5348" s="1">
        <v>36410</v>
      </c>
      <c r="E5348" s="1">
        <v>43892</v>
      </c>
      <c r="F5348" t="s">
        <v>19</v>
      </c>
      <c r="I5348">
        <v>100</v>
      </c>
      <c r="J5348">
        <v>0</v>
      </c>
      <c r="K5348">
        <v>0</v>
      </c>
      <c r="L5348">
        <v>809</v>
      </c>
      <c r="M5348">
        <v>809</v>
      </c>
      <c r="N5348" t="s">
        <v>20</v>
      </c>
      <c r="O5348" t="s">
        <v>10144</v>
      </c>
      <c r="P5348" t="s">
        <v>28</v>
      </c>
      <c r="Q5348" t="s">
        <v>34233</v>
      </c>
      <c r="R5348" t="s">
        <v>34233</v>
      </c>
      <c r="S5348" t="s">
        <v>33797</v>
      </c>
      <c r="T5348" t="s">
        <v>34365</v>
      </c>
      <c r="AD5348" t="str">
        <f t="shared" si="814"/>
        <v/>
      </c>
      <c r="AE5348" t="str">
        <f t="shared" si="813"/>
        <v/>
      </c>
      <c r="AF5348" t="str">
        <f t="shared" si="812"/>
        <v/>
      </c>
      <c r="AG5348" s="17">
        <v>1</v>
      </c>
      <c r="AH5348">
        <f t="shared" si="809"/>
        <v>2.8</v>
      </c>
      <c r="AI5348">
        <v>0.14499999999999999</v>
      </c>
      <c r="AJ5348">
        <f t="shared" si="815"/>
        <v>0.40599999999999997</v>
      </c>
      <c r="AK5348" t="str">
        <f t="shared" si="810"/>
        <v/>
      </c>
      <c r="AL5348" t="str">
        <f t="shared" si="808"/>
        <v/>
      </c>
    </row>
    <row r="5349" spans="1:39" x14ac:dyDescent="0.2">
      <c r="A5349" t="s">
        <v>10145</v>
      </c>
      <c r="B5349" t="s">
        <v>237</v>
      </c>
      <c r="C5349" t="s">
        <v>10146</v>
      </c>
      <c r="D5349" s="1">
        <v>36410</v>
      </c>
      <c r="E5349" s="1">
        <v>43892</v>
      </c>
      <c r="F5349" t="s">
        <v>19</v>
      </c>
      <c r="I5349">
        <v>100</v>
      </c>
      <c r="J5349">
        <v>0</v>
      </c>
      <c r="K5349">
        <v>0</v>
      </c>
      <c r="L5349">
        <v>814</v>
      </c>
      <c r="M5349">
        <v>814</v>
      </c>
      <c r="N5349" t="s">
        <v>20</v>
      </c>
      <c r="O5349" t="s">
        <v>10147</v>
      </c>
      <c r="P5349" t="s">
        <v>28</v>
      </c>
      <c r="Q5349" t="s">
        <v>34233</v>
      </c>
      <c r="R5349" t="s">
        <v>34233</v>
      </c>
      <c r="S5349" t="s">
        <v>32628</v>
      </c>
      <c r="T5349" t="s">
        <v>34365</v>
      </c>
      <c r="V5349" t="s">
        <v>10146</v>
      </c>
      <c r="AC5349">
        <v>1</v>
      </c>
      <c r="AD5349" t="str">
        <f t="shared" si="814"/>
        <v/>
      </c>
      <c r="AE5349" t="str">
        <f t="shared" si="813"/>
        <v/>
      </c>
      <c r="AF5349" t="str">
        <f t="shared" si="812"/>
        <v/>
      </c>
      <c r="AG5349">
        <f t="shared" ref="AG5349:AG5354" si="816">IF((S5349&lt;&gt;"tühi")*(AC5349&lt;&gt;""),AC5349,"")</f>
        <v>1</v>
      </c>
      <c r="AH5349">
        <f t="shared" si="809"/>
        <v>2.8</v>
      </c>
      <c r="AI5349">
        <v>0.14499999999999999</v>
      </c>
      <c r="AJ5349">
        <f t="shared" si="815"/>
        <v>0.40599999999999997</v>
      </c>
      <c r="AK5349" t="str">
        <f t="shared" si="810"/>
        <v/>
      </c>
      <c r="AL5349" t="str">
        <f t="shared" si="808"/>
        <v/>
      </c>
      <c r="AM5349" t="s">
        <v>34006</v>
      </c>
    </row>
    <row r="5350" spans="1:39" x14ac:dyDescent="0.2">
      <c r="A5350" t="s">
        <v>19988</v>
      </c>
      <c r="B5350" t="s">
        <v>237</v>
      </c>
      <c r="C5350" t="s">
        <v>19989</v>
      </c>
      <c r="D5350" s="1">
        <v>38195</v>
      </c>
      <c r="E5350" s="1">
        <v>43456</v>
      </c>
      <c r="F5350" t="s">
        <v>19</v>
      </c>
      <c r="I5350">
        <v>100</v>
      </c>
      <c r="J5350">
        <v>0</v>
      </c>
      <c r="K5350">
        <v>0</v>
      </c>
      <c r="L5350">
        <v>1425</v>
      </c>
      <c r="M5350">
        <v>1425</v>
      </c>
      <c r="N5350" t="s">
        <v>20</v>
      </c>
      <c r="O5350" t="s">
        <v>19990</v>
      </c>
      <c r="P5350" t="s">
        <v>28</v>
      </c>
      <c r="Q5350" t="s">
        <v>34233</v>
      </c>
      <c r="R5350" t="s">
        <v>34233</v>
      </c>
      <c r="S5350" t="s">
        <v>33800</v>
      </c>
      <c r="T5350" t="s">
        <v>34365</v>
      </c>
      <c r="U5350" t="s">
        <v>32794</v>
      </c>
      <c r="V5350" t="s">
        <v>33156</v>
      </c>
      <c r="W5350">
        <v>160</v>
      </c>
      <c r="X5350">
        <v>2</v>
      </c>
      <c r="Y5350" t="s">
        <v>32654</v>
      </c>
      <c r="Z5350">
        <v>320</v>
      </c>
      <c r="AA5350">
        <v>9</v>
      </c>
      <c r="AB5350">
        <v>11</v>
      </c>
      <c r="AC5350">
        <v>1</v>
      </c>
      <c r="AD5350" t="str">
        <f t="shared" si="814"/>
        <v/>
      </c>
      <c r="AE5350" t="str">
        <f t="shared" si="813"/>
        <v/>
      </c>
      <c r="AF5350" t="str">
        <f t="shared" si="812"/>
        <v/>
      </c>
      <c r="AG5350">
        <f t="shared" si="816"/>
        <v>1</v>
      </c>
      <c r="AH5350">
        <f t="shared" si="809"/>
        <v>2.8</v>
      </c>
      <c r="AI5350">
        <v>0.14499999999999999</v>
      </c>
      <c r="AJ5350">
        <f t="shared" si="815"/>
        <v>0.40599999999999997</v>
      </c>
      <c r="AK5350" t="str">
        <f t="shared" si="810"/>
        <v/>
      </c>
      <c r="AL5350" t="str">
        <f t="shared" si="808"/>
        <v/>
      </c>
    </row>
    <row r="5351" spans="1:39" x14ac:dyDescent="0.2">
      <c r="A5351" t="s">
        <v>19991</v>
      </c>
      <c r="B5351" t="s">
        <v>237</v>
      </c>
      <c r="C5351" t="s">
        <v>19992</v>
      </c>
      <c r="D5351" s="1">
        <v>38195</v>
      </c>
      <c r="E5351" s="1">
        <v>43456</v>
      </c>
      <c r="F5351" t="s">
        <v>19</v>
      </c>
      <c r="I5351">
        <v>100</v>
      </c>
      <c r="J5351">
        <v>0</v>
      </c>
      <c r="K5351">
        <v>0</v>
      </c>
      <c r="L5351">
        <v>1313</v>
      </c>
      <c r="M5351">
        <v>1313</v>
      </c>
      <c r="N5351" t="s">
        <v>20</v>
      </c>
      <c r="O5351" t="s">
        <v>19993</v>
      </c>
      <c r="P5351" t="s">
        <v>28</v>
      </c>
      <c r="Q5351" t="s">
        <v>34233</v>
      </c>
      <c r="R5351" t="s">
        <v>34233</v>
      </c>
      <c r="S5351" t="s">
        <v>33797</v>
      </c>
      <c r="T5351" t="s">
        <v>34546</v>
      </c>
      <c r="U5351" t="s">
        <v>32794</v>
      </c>
      <c r="V5351" t="s">
        <v>33156</v>
      </c>
      <c r="W5351">
        <v>160</v>
      </c>
      <c r="X5351">
        <v>2</v>
      </c>
      <c r="Y5351" t="s">
        <v>32654</v>
      </c>
      <c r="Z5351">
        <v>320</v>
      </c>
      <c r="AA5351">
        <v>9</v>
      </c>
      <c r="AB5351">
        <v>12</v>
      </c>
      <c r="AC5351">
        <v>1</v>
      </c>
      <c r="AD5351" t="str">
        <f t="shared" si="814"/>
        <v/>
      </c>
      <c r="AE5351" t="str">
        <f t="shared" si="813"/>
        <v/>
      </c>
      <c r="AF5351" t="str">
        <f t="shared" si="812"/>
        <v/>
      </c>
      <c r="AG5351">
        <f t="shared" si="816"/>
        <v>1</v>
      </c>
      <c r="AH5351">
        <f t="shared" si="809"/>
        <v>2.8</v>
      </c>
      <c r="AI5351">
        <v>0.14499999999999999</v>
      </c>
      <c r="AJ5351">
        <f t="shared" si="815"/>
        <v>0.40599999999999997</v>
      </c>
      <c r="AK5351" t="str">
        <f t="shared" si="810"/>
        <v/>
      </c>
      <c r="AL5351" t="str">
        <f t="shared" si="808"/>
        <v/>
      </c>
    </row>
    <row r="5352" spans="1:39" x14ac:dyDescent="0.2">
      <c r="A5352" t="s">
        <v>10148</v>
      </c>
      <c r="B5352" t="s">
        <v>237</v>
      </c>
      <c r="C5352" t="s">
        <v>10149</v>
      </c>
      <c r="D5352" s="1">
        <v>36410</v>
      </c>
      <c r="E5352" s="1">
        <v>43892</v>
      </c>
      <c r="F5352" t="s">
        <v>19</v>
      </c>
      <c r="I5352">
        <v>100</v>
      </c>
      <c r="J5352">
        <v>0</v>
      </c>
      <c r="K5352">
        <v>0</v>
      </c>
      <c r="L5352">
        <v>801</v>
      </c>
      <c r="M5352">
        <v>801</v>
      </c>
      <c r="N5352" t="s">
        <v>20</v>
      </c>
      <c r="O5352" t="s">
        <v>10150</v>
      </c>
      <c r="P5352" t="s">
        <v>28</v>
      </c>
      <c r="Q5352" t="s">
        <v>34233</v>
      </c>
      <c r="R5352" t="s">
        <v>34233</v>
      </c>
      <c r="S5352" t="s">
        <v>32628</v>
      </c>
      <c r="T5352" t="s">
        <v>34365</v>
      </c>
      <c r="U5352" t="s">
        <v>33071</v>
      </c>
      <c r="V5352" t="s">
        <v>32781</v>
      </c>
      <c r="W5352">
        <v>160</v>
      </c>
      <c r="Y5352">
        <v>1</v>
      </c>
      <c r="AA5352">
        <v>7.5</v>
      </c>
      <c r="AC5352">
        <v>1</v>
      </c>
      <c r="AD5352" t="str">
        <f t="shared" si="814"/>
        <v/>
      </c>
      <c r="AE5352" t="str">
        <f t="shared" si="813"/>
        <v/>
      </c>
      <c r="AF5352" t="str">
        <f t="shared" si="812"/>
        <v/>
      </c>
      <c r="AG5352">
        <f t="shared" si="816"/>
        <v>1</v>
      </c>
      <c r="AH5352">
        <f t="shared" si="809"/>
        <v>2.8</v>
      </c>
      <c r="AI5352">
        <v>0.14499999999999999</v>
      </c>
      <c r="AJ5352">
        <f t="shared" si="815"/>
        <v>0.40599999999999997</v>
      </c>
      <c r="AK5352" t="str">
        <f t="shared" si="810"/>
        <v/>
      </c>
      <c r="AL5352" t="str">
        <f t="shared" si="808"/>
        <v/>
      </c>
    </row>
    <row r="5353" spans="1:39" x14ac:dyDescent="0.2">
      <c r="A5353" t="s">
        <v>18346</v>
      </c>
      <c r="B5353" t="s">
        <v>237</v>
      </c>
      <c r="C5353" t="s">
        <v>18347</v>
      </c>
      <c r="D5353" s="1">
        <v>38331</v>
      </c>
      <c r="E5353" s="1">
        <v>43456</v>
      </c>
      <c r="F5353" t="s">
        <v>19</v>
      </c>
      <c r="I5353">
        <v>100</v>
      </c>
      <c r="J5353">
        <v>0</v>
      </c>
      <c r="K5353">
        <v>0</v>
      </c>
      <c r="L5353">
        <v>1505</v>
      </c>
      <c r="M5353">
        <v>1505</v>
      </c>
      <c r="N5353" t="s">
        <v>20</v>
      </c>
      <c r="O5353" t="s">
        <v>18348</v>
      </c>
      <c r="P5353" t="s">
        <v>28</v>
      </c>
      <c r="Q5353" t="s">
        <v>34233</v>
      </c>
      <c r="R5353" t="s">
        <v>34233</v>
      </c>
      <c r="S5353" t="s">
        <v>32628</v>
      </c>
      <c r="T5353" t="s">
        <v>34349</v>
      </c>
      <c r="U5353" t="s">
        <v>33157</v>
      </c>
      <c r="V5353" t="s">
        <v>33158</v>
      </c>
      <c r="W5353">
        <v>200</v>
      </c>
      <c r="X5353">
        <v>2</v>
      </c>
      <c r="Y5353">
        <v>1</v>
      </c>
      <c r="Z5353">
        <v>400</v>
      </c>
      <c r="AA5353">
        <v>8.5</v>
      </c>
      <c r="AC5353">
        <v>2</v>
      </c>
      <c r="AD5353" t="str">
        <f t="shared" si="814"/>
        <v/>
      </c>
      <c r="AE5353" t="str">
        <f t="shared" si="813"/>
        <v/>
      </c>
      <c r="AF5353" t="str">
        <f t="shared" si="812"/>
        <v/>
      </c>
      <c r="AG5353">
        <f t="shared" si="816"/>
        <v>2</v>
      </c>
      <c r="AH5353">
        <f t="shared" si="809"/>
        <v>5.6</v>
      </c>
      <c r="AI5353">
        <v>0.14499999999999999</v>
      </c>
      <c r="AJ5353">
        <f t="shared" si="815"/>
        <v>0.81199999999999994</v>
      </c>
      <c r="AK5353" t="str">
        <f t="shared" si="810"/>
        <v/>
      </c>
      <c r="AL5353" t="str">
        <f t="shared" si="808"/>
        <v/>
      </c>
    </row>
    <row r="5354" spans="1:39" x14ac:dyDescent="0.2">
      <c r="A5354" t="s">
        <v>20255</v>
      </c>
      <c r="B5354" t="s">
        <v>237</v>
      </c>
      <c r="C5354" t="s">
        <v>20256</v>
      </c>
      <c r="D5354" s="1">
        <v>38331</v>
      </c>
      <c r="E5354" s="1">
        <v>43456</v>
      </c>
      <c r="F5354" t="s">
        <v>19</v>
      </c>
      <c r="I5354">
        <v>100</v>
      </c>
      <c r="J5354">
        <v>0</v>
      </c>
      <c r="K5354">
        <v>0</v>
      </c>
      <c r="L5354">
        <v>1499</v>
      </c>
      <c r="M5354">
        <v>1499</v>
      </c>
      <c r="N5354" t="s">
        <v>20</v>
      </c>
      <c r="O5354" t="s">
        <v>20257</v>
      </c>
      <c r="P5354" t="s">
        <v>28</v>
      </c>
      <c r="Q5354" t="s">
        <v>34233</v>
      </c>
      <c r="R5354" t="s">
        <v>34233</v>
      </c>
      <c r="S5354" t="s">
        <v>32628</v>
      </c>
      <c r="T5354" t="s">
        <v>34349</v>
      </c>
      <c r="U5354" t="s">
        <v>33157</v>
      </c>
      <c r="V5354" t="s">
        <v>33158</v>
      </c>
      <c r="W5354">
        <v>200</v>
      </c>
      <c r="X5354">
        <v>2</v>
      </c>
      <c r="Y5354">
        <v>1</v>
      </c>
      <c r="Z5354">
        <v>400</v>
      </c>
      <c r="AA5354">
        <v>8.5</v>
      </c>
      <c r="AC5354">
        <v>2</v>
      </c>
      <c r="AD5354" t="str">
        <f t="shared" si="814"/>
        <v/>
      </c>
      <c r="AE5354" t="str">
        <f t="shared" si="813"/>
        <v/>
      </c>
      <c r="AF5354" t="str">
        <f t="shared" si="812"/>
        <v/>
      </c>
      <c r="AG5354">
        <f t="shared" si="816"/>
        <v>2</v>
      </c>
      <c r="AH5354">
        <f t="shared" si="809"/>
        <v>5.6</v>
      </c>
      <c r="AI5354">
        <v>0.14499999999999999</v>
      </c>
      <c r="AJ5354">
        <f t="shared" si="815"/>
        <v>0.81199999999999994</v>
      </c>
      <c r="AK5354" t="str">
        <f t="shared" si="810"/>
        <v/>
      </c>
      <c r="AL5354" t="str">
        <f t="shared" si="808"/>
        <v/>
      </c>
    </row>
    <row r="5355" spans="1:39" x14ac:dyDescent="0.2">
      <c r="A5355" t="s">
        <v>10201</v>
      </c>
      <c r="B5355" t="s">
        <v>237</v>
      </c>
      <c r="C5355" t="s">
        <v>10202</v>
      </c>
      <c r="D5355" s="1">
        <v>36410</v>
      </c>
      <c r="E5355" s="1">
        <v>43892</v>
      </c>
      <c r="F5355" t="s">
        <v>19</v>
      </c>
      <c r="I5355">
        <v>100</v>
      </c>
      <c r="J5355">
        <v>0</v>
      </c>
      <c r="K5355">
        <v>0</v>
      </c>
      <c r="L5355">
        <v>1581</v>
      </c>
      <c r="M5355">
        <v>1581</v>
      </c>
      <c r="N5355" t="s">
        <v>20</v>
      </c>
      <c r="O5355" t="s">
        <v>10203</v>
      </c>
      <c r="P5355" t="s">
        <v>28</v>
      </c>
      <c r="Q5355" t="s">
        <v>34233</v>
      </c>
      <c r="R5355" t="s">
        <v>34233</v>
      </c>
      <c r="S5355" t="s">
        <v>33797</v>
      </c>
      <c r="T5355" t="s">
        <v>34350</v>
      </c>
      <c r="AD5355" t="str">
        <f t="shared" si="814"/>
        <v/>
      </c>
      <c r="AE5355" t="str">
        <f t="shared" si="813"/>
        <v/>
      </c>
      <c r="AF5355" t="str">
        <f t="shared" si="812"/>
        <v/>
      </c>
      <c r="AG5355" s="17">
        <v>1</v>
      </c>
      <c r="AH5355">
        <f t="shared" si="809"/>
        <v>2.8</v>
      </c>
      <c r="AI5355">
        <v>0.14499999999999999</v>
      </c>
      <c r="AJ5355">
        <f t="shared" si="815"/>
        <v>0.40599999999999997</v>
      </c>
      <c r="AK5355" t="str">
        <f t="shared" si="810"/>
        <v/>
      </c>
      <c r="AL5355" t="str">
        <f t="shared" ref="AL5355:AL5418" si="817">IF(COUNTBLANK(AK5355),"",AK5355*AI5355)</f>
        <v/>
      </c>
    </row>
    <row r="5356" spans="1:39" x14ac:dyDescent="0.2">
      <c r="A5356" t="s">
        <v>26167</v>
      </c>
      <c r="B5356" t="s">
        <v>237</v>
      </c>
      <c r="C5356" t="s">
        <v>26168</v>
      </c>
      <c r="D5356" s="1">
        <v>40800</v>
      </c>
      <c r="E5356" s="1">
        <v>44546</v>
      </c>
      <c r="F5356" t="s">
        <v>26</v>
      </c>
      <c r="I5356">
        <v>100</v>
      </c>
      <c r="J5356">
        <v>0</v>
      </c>
      <c r="K5356">
        <v>0</v>
      </c>
      <c r="L5356">
        <v>3345</v>
      </c>
      <c r="M5356">
        <v>3345</v>
      </c>
      <c r="N5356" t="s">
        <v>20</v>
      </c>
      <c r="O5356" t="s">
        <v>26169</v>
      </c>
      <c r="P5356" t="s">
        <v>44</v>
      </c>
      <c r="Q5356" t="s">
        <v>34233</v>
      </c>
      <c r="R5356" t="s">
        <v>34233</v>
      </c>
      <c r="S5356" t="s">
        <v>34233</v>
      </c>
      <c r="T5356" t="s">
        <v>34233</v>
      </c>
      <c r="AD5356" t="str">
        <f t="shared" si="814"/>
        <v/>
      </c>
      <c r="AE5356" t="str">
        <f t="shared" si="813"/>
        <v/>
      </c>
      <c r="AF5356" t="str">
        <f t="shared" si="812"/>
        <v/>
      </c>
      <c r="AG5356" t="str">
        <f>IF((S5356&lt;&gt;"tühi")*(AC5356&lt;&gt;""),AC5356,"")</f>
        <v/>
      </c>
      <c r="AH5356" t="str">
        <f t="shared" si="809"/>
        <v/>
      </c>
      <c r="AI5356">
        <v>0.14499999999999999</v>
      </c>
      <c r="AJ5356" t="str">
        <f t="shared" si="815"/>
        <v/>
      </c>
      <c r="AK5356" t="str">
        <f t="shared" si="810"/>
        <v/>
      </c>
      <c r="AL5356" t="str">
        <f t="shared" si="817"/>
        <v/>
      </c>
    </row>
    <row r="5357" spans="1:39" x14ac:dyDescent="0.2">
      <c r="A5357" t="s">
        <v>20706</v>
      </c>
      <c r="B5357" t="s">
        <v>237</v>
      </c>
      <c r="C5357" t="s">
        <v>20707</v>
      </c>
      <c r="D5357" s="1">
        <v>38460</v>
      </c>
      <c r="E5357" s="1">
        <v>44231</v>
      </c>
      <c r="F5357" t="s">
        <v>19</v>
      </c>
      <c r="I5357">
        <v>100</v>
      </c>
      <c r="J5357">
        <v>0</v>
      </c>
      <c r="K5357">
        <v>0</v>
      </c>
      <c r="L5357">
        <v>1099</v>
      </c>
      <c r="M5357">
        <v>1099</v>
      </c>
      <c r="N5357" t="s">
        <v>20</v>
      </c>
      <c r="O5357" t="s">
        <v>20708</v>
      </c>
      <c r="P5357" t="s">
        <v>28</v>
      </c>
      <c r="Q5357" t="s">
        <v>34233</v>
      </c>
      <c r="R5357" t="s">
        <v>34233</v>
      </c>
      <c r="S5357" t="s">
        <v>32628</v>
      </c>
      <c r="T5357" t="s">
        <v>34365</v>
      </c>
      <c r="U5357" t="s">
        <v>32794</v>
      </c>
      <c r="V5357" t="s">
        <v>33159</v>
      </c>
      <c r="W5357">
        <v>180</v>
      </c>
      <c r="X5357">
        <v>2</v>
      </c>
      <c r="Y5357" t="s">
        <v>32654</v>
      </c>
      <c r="AA5357">
        <v>7.5</v>
      </c>
      <c r="AB5357">
        <v>16.5</v>
      </c>
      <c r="AC5357">
        <v>1</v>
      </c>
      <c r="AD5357" t="str">
        <f t="shared" si="814"/>
        <v/>
      </c>
      <c r="AE5357" t="str">
        <f t="shared" si="813"/>
        <v/>
      </c>
      <c r="AF5357" t="str">
        <f t="shared" si="812"/>
        <v/>
      </c>
      <c r="AG5357">
        <f>IF((S5357&lt;&gt;"tühi")*(AC5357&lt;&gt;""),AC5357,"")</f>
        <v>1</v>
      </c>
      <c r="AH5357">
        <f t="shared" si="809"/>
        <v>2.8</v>
      </c>
      <c r="AI5357">
        <v>0.14499999999999999</v>
      </c>
      <c r="AJ5357">
        <f t="shared" si="815"/>
        <v>0.40599999999999997</v>
      </c>
      <c r="AK5357" t="str">
        <f t="shared" si="810"/>
        <v/>
      </c>
      <c r="AL5357" t="str">
        <f t="shared" si="817"/>
        <v/>
      </c>
    </row>
    <row r="5358" spans="1:39" x14ac:dyDescent="0.2">
      <c r="A5358" t="s">
        <v>2357</v>
      </c>
      <c r="B5358" t="s">
        <v>237</v>
      </c>
      <c r="C5358" t="s">
        <v>2358</v>
      </c>
      <c r="D5358" s="1">
        <v>35724</v>
      </c>
      <c r="E5358" s="1">
        <v>43951</v>
      </c>
      <c r="F5358" t="s">
        <v>19</v>
      </c>
      <c r="I5358">
        <v>100</v>
      </c>
      <c r="J5358">
        <v>0</v>
      </c>
      <c r="K5358">
        <v>0</v>
      </c>
      <c r="L5358">
        <v>2635</v>
      </c>
      <c r="M5358">
        <v>2635</v>
      </c>
      <c r="N5358" t="s">
        <v>20</v>
      </c>
      <c r="O5358" t="s">
        <v>2359</v>
      </c>
      <c r="P5358" t="s">
        <v>28</v>
      </c>
      <c r="Q5358" t="s">
        <v>32794</v>
      </c>
      <c r="R5358" t="s">
        <v>33782</v>
      </c>
      <c r="S5358" t="s">
        <v>32628</v>
      </c>
      <c r="T5358" t="s">
        <v>34365</v>
      </c>
      <c r="AD5358" t="str">
        <f t="shared" si="814"/>
        <v/>
      </c>
      <c r="AE5358" t="str">
        <f t="shared" si="813"/>
        <v/>
      </c>
      <c r="AF5358" t="str">
        <f t="shared" si="812"/>
        <v/>
      </c>
      <c r="AG5358" s="17">
        <v>1</v>
      </c>
      <c r="AH5358">
        <f t="shared" si="809"/>
        <v>2.8</v>
      </c>
      <c r="AI5358">
        <v>0.14499999999999999</v>
      </c>
      <c r="AJ5358">
        <f t="shared" si="815"/>
        <v>0.40599999999999997</v>
      </c>
      <c r="AK5358" t="str">
        <f t="shared" si="810"/>
        <v/>
      </c>
      <c r="AL5358" t="str">
        <f t="shared" si="817"/>
        <v/>
      </c>
    </row>
    <row r="5359" spans="1:39" x14ac:dyDescent="0.2">
      <c r="A5359" t="s">
        <v>2886</v>
      </c>
      <c r="B5359" t="s">
        <v>237</v>
      </c>
      <c r="C5359" t="s">
        <v>2887</v>
      </c>
      <c r="D5359" s="1">
        <v>35885</v>
      </c>
      <c r="E5359" s="1">
        <v>44546</v>
      </c>
      <c r="F5359" t="s">
        <v>19</v>
      </c>
      <c r="I5359">
        <v>100</v>
      </c>
      <c r="J5359">
        <v>0</v>
      </c>
      <c r="K5359">
        <v>0</v>
      </c>
      <c r="L5359">
        <v>2431</v>
      </c>
      <c r="M5359">
        <v>2431</v>
      </c>
      <c r="N5359" t="s">
        <v>20</v>
      </c>
      <c r="O5359" t="s">
        <v>2888</v>
      </c>
      <c r="P5359" t="s">
        <v>28</v>
      </c>
      <c r="Q5359" t="s">
        <v>34233</v>
      </c>
      <c r="R5359" t="s">
        <v>34233</v>
      </c>
      <c r="S5359" t="s">
        <v>33798</v>
      </c>
      <c r="T5359" t="s">
        <v>34366</v>
      </c>
      <c r="AD5359" t="str">
        <f t="shared" si="814"/>
        <v/>
      </c>
      <c r="AE5359" t="str">
        <f t="shared" si="813"/>
        <v/>
      </c>
      <c r="AF5359" t="str">
        <f t="shared" si="812"/>
        <v/>
      </c>
      <c r="AG5359" s="17">
        <v>1</v>
      </c>
      <c r="AH5359">
        <f t="shared" si="809"/>
        <v>2.8</v>
      </c>
      <c r="AI5359">
        <v>0.14499999999999999</v>
      </c>
      <c r="AJ5359">
        <f t="shared" si="815"/>
        <v>0.40599999999999997</v>
      </c>
      <c r="AK5359" t="str">
        <f t="shared" si="810"/>
        <v/>
      </c>
      <c r="AL5359" t="str">
        <f t="shared" si="817"/>
        <v/>
      </c>
    </row>
    <row r="5360" spans="1:39" x14ac:dyDescent="0.2">
      <c r="A5360" t="s">
        <v>1998</v>
      </c>
      <c r="B5360" t="s">
        <v>237</v>
      </c>
      <c r="C5360" t="s">
        <v>1999</v>
      </c>
      <c r="D5360" s="1">
        <v>35695</v>
      </c>
      <c r="E5360" s="1">
        <v>44546</v>
      </c>
      <c r="F5360" t="s">
        <v>19</v>
      </c>
      <c r="I5360">
        <v>100</v>
      </c>
      <c r="J5360">
        <v>0</v>
      </c>
      <c r="K5360">
        <v>0</v>
      </c>
      <c r="L5360">
        <v>1606</v>
      </c>
      <c r="M5360">
        <v>1606</v>
      </c>
      <c r="N5360" t="s">
        <v>20</v>
      </c>
      <c r="O5360" t="s">
        <v>2000</v>
      </c>
      <c r="P5360" t="s">
        <v>28</v>
      </c>
      <c r="Q5360" t="s">
        <v>32794</v>
      </c>
      <c r="R5360" t="s">
        <v>33782</v>
      </c>
      <c r="S5360" t="s">
        <v>33797</v>
      </c>
      <c r="T5360" t="s">
        <v>34365</v>
      </c>
      <c r="AD5360" t="str">
        <f t="shared" si="814"/>
        <v/>
      </c>
      <c r="AE5360" t="str">
        <f t="shared" si="813"/>
        <v/>
      </c>
      <c r="AF5360" t="str">
        <f t="shared" si="812"/>
        <v/>
      </c>
      <c r="AG5360" s="17">
        <v>1</v>
      </c>
      <c r="AH5360">
        <f t="shared" ref="AH5360:AH5423" si="818">IF(AG5360="","",AG5360*2.8)</f>
        <v>2.8</v>
      </c>
      <c r="AI5360">
        <v>0.14499999999999999</v>
      </c>
      <c r="AJ5360">
        <f t="shared" si="815"/>
        <v>0.40599999999999997</v>
      </c>
      <c r="AK5360" t="str">
        <f t="shared" ref="AK5360:AK5423" si="819">IF(AE5360="","",AE5360*2.8)</f>
        <v/>
      </c>
      <c r="AL5360" t="str">
        <f t="shared" si="817"/>
        <v/>
      </c>
    </row>
    <row r="5361" spans="1:38" x14ac:dyDescent="0.2">
      <c r="A5361" t="s">
        <v>2393</v>
      </c>
      <c r="B5361" t="s">
        <v>237</v>
      </c>
      <c r="C5361" t="s">
        <v>2394</v>
      </c>
      <c r="D5361" s="1">
        <v>35727</v>
      </c>
      <c r="E5361" s="1">
        <v>43456</v>
      </c>
      <c r="F5361" t="s">
        <v>19</v>
      </c>
      <c r="I5361">
        <v>100</v>
      </c>
      <c r="J5361">
        <v>0</v>
      </c>
      <c r="K5361">
        <v>0</v>
      </c>
      <c r="L5361">
        <v>3162</v>
      </c>
      <c r="M5361">
        <v>3162</v>
      </c>
      <c r="N5361" t="s">
        <v>20</v>
      </c>
      <c r="O5361" t="s">
        <v>2395</v>
      </c>
      <c r="P5361" t="s">
        <v>28</v>
      </c>
      <c r="Q5361" t="s">
        <v>34233</v>
      </c>
      <c r="R5361" t="s">
        <v>34233</v>
      </c>
      <c r="S5361" t="s">
        <v>33797</v>
      </c>
      <c r="T5361" t="s">
        <v>34349</v>
      </c>
      <c r="AD5361" t="str">
        <f t="shared" si="814"/>
        <v/>
      </c>
      <c r="AE5361" t="str">
        <f t="shared" si="813"/>
        <v/>
      </c>
      <c r="AF5361" t="str">
        <f t="shared" si="812"/>
        <v/>
      </c>
      <c r="AG5361" s="17">
        <v>1</v>
      </c>
      <c r="AH5361">
        <f t="shared" si="818"/>
        <v>2.8</v>
      </c>
      <c r="AI5361">
        <v>0.14499999999999999</v>
      </c>
      <c r="AJ5361">
        <f t="shared" si="815"/>
        <v>0.40599999999999997</v>
      </c>
      <c r="AK5361" t="str">
        <f t="shared" si="819"/>
        <v/>
      </c>
      <c r="AL5361" t="str">
        <f t="shared" si="817"/>
        <v/>
      </c>
    </row>
    <row r="5362" spans="1:38" x14ac:dyDescent="0.2">
      <c r="A5362" t="s">
        <v>6004</v>
      </c>
      <c r="B5362" t="s">
        <v>237</v>
      </c>
      <c r="C5362" t="s">
        <v>6005</v>
      </c>
      <c r="D5362" s="1">
        <v>36132</v>
      </c>
      <c r="E5362" s="1">
        <v>43951</v>
      </c>
      <c r="F5362" t="s">
        <v>19</v>
      </c>
      <c r="I5362">
        <v>100</v>
      </c>
      <c r="J5362">
        <v>0</v>
      </c>
      <c r="K5362">
        <v>0</v>
      </c>
      <c r="L5362">
        <v>218</v>
      </c>
      <c r="M5362">
        <v>218</v>
      </c>
      <c r="N5362" t="s">
        <v>20</v>
      </c>
      <c r="O5362" t="s">
        <v>6006</v>
      </c>
      <c r="P5362" t="s">
        <v>28</v>
      </c>
      <c r="Q5362" t="s">
        <v>34233</v>
      </c>
      <c r="R5362" t="s">
        <v>34233</v>
      </c>
      <c r="S5362" t="s">
        <v>33800</v>
      </c>
      <c r="T5362" t="s">
        <v>34349</v>
      </c>
      <c r="AD5362" t="str">
        <f t="shared" si="814"/>
        <v/>
      </c>
      <c r="AE5362" t="str">
        <f t="shared" si="813"/>
        <v/>
      </c>
      <c r="AF5362" t="str">
        <f t="shared" si="812"/>
        <v/>
      </c>
      <c r="AG5362" s="17">
        <v>1</v>
      </c>
      <c r="AH5362">
        <f t="shared" si="818"/>
        <v>2.8</v>
      </c>
      <c r="AI5362">
        <v>0.14499999999999999</v>
      </c>
      <c r="AJ5362">
        <f t="shared" si="815"/>
        <v>0.40599999999999997</v>
      </c>
      <c r="AK5362" t="str">
        <f t="shared" si="819"/>
        <v/>
      </c>
      <c r="AL5362" t="str">
        <f t="shared" si="817"/>
        <v/>
      </c>
    </row>
    <row r="5363" spans="1:38" x14ac:dyDescent="0.2">
      <c r="A5363" t="s">
        <v>31919</v>
      </c>
      <c r="B5363" t="s">
        <v>237</v>
      </c>
      <c r="C5363" t="s">
        <v>31920</v>
      </c>
      <c r="D5363" s="1">
        <v>44231</v>
      </c>
      <c r="E5363" s="1">
        <v>44546</v>
      </c>
      <c r="F5363" t="s">
        <v>19</v>
      </c>
      <c r="I5363">
        <v>100</v>
      </c>
      <c r="J5363">
        <v>0</v>
      </c>
      <c r="K5363">
        <v>0</v>
      </c>
      <c r="L5363">
        <v>1411</v>
      </c>
      <c r="M5363">
        <v>1411</v>
      </c>
      <c r="N5363" t="s">
        <v>20</v>
      </c>
      <c r="O5363" t="s">
        <v>31921</v>
      </c>
      <c r="P5363" t="s">
        <v>28</v>
      </c>
      <c r="Q5363" t="s">
        <v>34233</v>
      </c>
      <c r="R5363" t="s">
        <v>34233</v>
      </c>
      <c r="S5363" t="s">
        <v>32628</v>
      </c>
      <c r="T5363" t="s">
        <v>32634</v>
      </c>
      <c r="AD5363" t="str">
        <f t="shared" si="814"/>
        <v/>
      </c>
      <c r="AE5363" t="str">
        <f t="shared" si="813"/>
        <v/>
      </c>
      <c r="AF5363" t="str">
        <f t="shared" si="812"/>
        <v/>
      </c>
      <c r="AG5363" s="17">
        <v>1</v>
      </c>
      <c r="AH5363">
        <f t="shared" si="818"/>
        <v>2.8</v>
      </c>
      <c r="AI5363">
        <v>0.14499999999999999</v>
      </c>
      <c r="AJ5363">
        <f t="shared" si="815"/>
        <v>0.40599999999999997</v>
      </c>
      <c r="AK5363" t="str">
        <f t="shared" si="819"/>
        <v/>
      </c>
      <c r="AL5363" t="str">
        <f t="shared" si="817"/>
        <v/>
      </c>
    </row>
    <row r="5364" spans="1:38" x14ac:dyDescent="0.2">
      <c r="A5364" t="s">
        <v>15728</v>
      </c>
      <c r="B5364" t="s">
        <v>237</v>
      </c>
      <c r="C5364" t="s">
        <v>15729</v>
      </c>
      <c r="D5364" s="1">
        <v>37459</v>
      </c>
      <c r="E5364" s="1">
        <v>43951</v>
      </c>
      <c r="F5364" t="s">
        <v>19</v>
      </c>
      <c r="I5364">
        <v>100</v>
      </c>
      <c r="J5364">
        <v>0</v>
      </c>
      <c r="K5364">
        <v>0</v>
      </c>
      <c r="L5364">
        <v>959</v>
      </c>
      <c r="M5364">
        <v>959</v>
      </c>
      <c r="N5364" t="s">
        <v>20</v>
      </c>
      <c r="O5364" t="s">
        <v>15730</v>
      </c>
      <c r="P5364" t="s">
        <v>28</v>
      </c>
      <c r="Q5364" t="s">
        <v>34233</v>
      </c>
      <c r="R5364" t="s">
        <v>34233</v>
      </c>
      <c r="S5364" t="s">
        <v>33797</v>
      </c>
      <c r="T5364" t="s">
        <v>34365</v>
      </c>
      <c r="U5364" t="s">
        <v>33071</v>
      </c>
      <c r="V5364" t="s">
        <v>32781</v>
      </c>
      <c r="W5364">
        <v>192</v>
      </c>
      <c r="Y5364">
        <v>1</v>
      </c>
      <c r="AA5364">
        <v>7.5</v>
      </c>
      <c r="AC5364">
        <v>1</v>
      </c>
      <c r="AD5364" t="str">
        <f t="shared" si="814"/>
        <v/>
      </c>
      <c r="AE5364" t="str">
        <f t="shared" si="813"/>
        <v/>
      </c>
      <c r="AF5364" t="str">
        <f t="shared" si="812"/>
        <v/>
      </c>
      <c r="AG5364">
        <f>IF((S5364&lt;&gt;"tühi")*(AC5364&lt;&gt;""),AC5364,"")</f>
        <v>1</v>
      </c>
      <c r="AH5364">
        <f t="shared" si="818"/>
        <v>2.8</v>
      </c>
      <c r="AI5364">
        <v>0.14499999999999999</v>
      </c>
      <c r="AJ5364">
        <f t="shared" si="815"/>
        <v>0.40599999999999997</v>
      </c>
      <c r="AK5364" t="str">
        <f t="shared" si="819"/>
        <v/>
      </c>
      <c r="AL5364" t="str">
        <f t="shared" si="817"/>
        <v/>
      </c>
    </row>
    <row r="5365" spans="1:38" x14ac:dyDescent="0.2">
      <c r="A5365" t="s">
        <v>1839</v>
      </c>
      <c r="B5365" t="s">
        <v>237</v>
      </c>
      <c r="C5365" t="s">
        <v>1840</v>
      </c>
      <c r="D5365" s="1">
        <v>35695</v>
      </c>
      <c r="E5365" s="1">
        <v>44231</v>
      </c>
      <c r="F5365" t="s">
        <v>19</v>
      </c>
      <c r="I5365">
        <v>100</v>
      </c>
      <c r="J5365">
        <v>0</v>
      </c>
      <c r="K5365">
        <v>0</v>
      </c>
      <c r="L5365">
        <v>1927</v>
      </c>
      <c r="M5365">
        <v>1927</v>
      </c>
      <c r="N5365" t="s">
        <v>20</v>
      </c>
      <c r="O5365" t="s">
        <v>1841</v>
      </c>
      <c r="P5365" t="s">
        <v>28</v>
      </c>
      <c r="Q5365" t="s">
        <v>32794</v>
      </c>
      <c r="R5365" t="s">
        <v>33782</v>
      </c>
      <c r="S5365" t="s">
        <v>32628</v>
      </c>
      <c r="T5365" t="s">
        <v>34365</v>
      </c>
      <c r="AD5365" t="str">
        <f t="shared" si="814"/>
        <v/>
      </c>
      <c r="AE5365" t="str">
        <f t="shared" si="813"/>
        <v/>
      </c>
      <c r="AF5365" t="str">
        <f t="shared" si="812"/>
        <v/>
      </c>
      <c r="AG5365" s="17">
        <v>1</v>
      </c>
      <c r="AH5365">
        <f t="shared" si="818"/>
        <v>2.8</v>
      </c>
      <c r="AI5365">
        <v>0.14499999999999999</v>
      </c>
      <c r="AJ5365">
        <f t="shared" si="815"/>
        <v>0.40599999999999997</v>
      </c>
      <c r="AK5365" t="str">
        <f t="shared" si="819"/>
        <v/>
      </c>
      <c r="AL5365" t="str">
        <f t="shared" si="817"/>
        <v/>
      </c>
    </row>
    <row r="5366" spans="1:38" x14ac:dyDescent="0.2">
      <c r="A5366" t="s">
        <v>1866</v>
      </c>
      <c r="B5366" t="s">
        <v>237</v>
      </c>
      <c r="C5366" t="s">
        <v>1867</v>
      </c>
      <c r="D5366" s="1">
        <v>35695</v>
      </c>
      <c r="E5366" s="1">
        <v>43456</v>
      </c>
      <c r="F5366" t="s">
        <v>19</v>
      </c>
      <c r="I5366">
        <v>100</v>
      </c>
      <c r="J5366">
        <v>0</v>
      </c>
      <c r="K5366">
        <v>0</v>
      </c>
      <c r="L5366">
        <v>1045</v>
      </c>
      <c r="M5366">
        <v>1045</v>
      </c>
      <c r="N5366" t="s">
        <v>20</v>
      </c>
      <c r="O5366" t="s">
        <v>1868</v>
      </c>
      <c r="P5366" t="s">
        <v>28</v>
      </c>
      <c r="Q5366" t="s">
        <v>34233</v>
      </c>
      <c r="R5366" t="s">
        <v>34233</v>
      </c>
      <c r="S5366" t="s">
        <v>33797</v>
      </c>
      <c r="T5366" t="s">
        <v>34365</v>
      </c>
      <c r="AD5366" t="str">
        <f t="shared" si="814"/>
        <v/>
      </c>
      <c r="AE5366" t="str">
        <f t="shared" si="813"/>
        <v/>
      </c>
      <c r="AF5366" t="str">
        <f t="shared" si="812"/>
        <v/>
      </c>
      <c r="AG5366" s="17">
        <v>1</v>
      </c>
      <c r="AH5366">
        <f t="shared" si="818"/>
        <v>2.8</v>
      </c>
      <c r="AI5366">
        <v>0.14499999999999999</v>
      </c>
      <c r="AJ5366">
        <f t="shared" si="815"/>
        <v>0.40599999999999997</v>
      </c>
      <c r="AK5366" t="str">
        <f t="shared" si="819"/>
        <v/>
      </c>
      <c r="AL5366" t="str">
        <f t="shared" si="817"/>
        <v/>
      </c>
    </row>
    <row r="5367" spans="1:38" x14ac:dyDescent="0.2">
      <c r="A5367" t="s">
        <v>1842</v>
      </c>
      <c r="B5367" t="s">
        <v>237</v>
      </c>
      <c r="C5367" t="s">
        <v>1843</v>
      </c>
      <c r="D5367" s="1">
        <v>35695</v>
      </c>
      <c r="E5367" s="1">
        <v>44231</v>
      </c>
      <c r="F5367" t="s">
        <v>19</v>
      </c>
      <c r="I5367">
        <v>100</v>
      </c>
      <c r="J5367">
        <v>0</v>
      </c>
      <c r="K5367">
        <v>0</v>
      </c>
      <c r="L5367">
        <v>2282</v>
      </c>
      <c r="M5367">
        <v>2282</v>
      </c>
      <c r="N5367" t="s">
        <v>20</v>
      </c>
      <c r="O5367" t="s">
        <v>1844</v>
      </c>
      <c r="P5367" t="s">
        <v>28</v>
      </c>
      <c r="Q5367" t="s">
        <v>34233</v>
      </c>
      <c r="R5367" t="s">
        <v>34233</v>
      </c>
      <c r="S5367" t="s">
        <v>33797</v>
      </c>
      <c r="T5367" t="s">
        <v>34365</v>
      </c>
      <c r="AD5367" t="str">
        <f t="shared" si="814"/>
        <v/>
      </c>
      <c r="AE5367" t="str">
        <f t="shared" si="813"/>
        <v/>
      </c>
      <c r="AF5367" t="str">
        <f t="shared" si="812"/>
        <v/>
      </c>
      <c r="AG5367" s="17">
        <v>1</v>
      </c>
      <c r="AH5367">
        <f t="shared" si="818"/>
        <v>2.8</v>
      </c>
      <c r="AI5367">
        <v>0.14499999999999999</v>
      </c>
      <c r="AJ5367">
        <f t="shared" si="815"/>
        <v>0.40599999999999997</v>
      </c>
      <c r="AK5367" t="str">
        <f t="shared" si="819"/>
        <v/>
      </c>
      <c r="AL5367" t="str">
        <f t="shared" si="817"/>
        <v/>
      </c>
    </row>
    <row r="5368" spans="1:38" x14ac:dyDescent="0.2">
      <c r="A5368" t="s">
        <v>1869</v>
      </c>
      <c r="B5368" t="s">
        <v>237</v>
      </c>
      <c r="C5368" t="s">
        <v>1870</v>
      </c>
      <c r="D5368" s="1">
        <v>35695</v>
      </c>
      <c r="E5368" s="1">
        <v>43456</v>
      </c>
      <c r="F5368" t="s">
        <v>19</v>
      </c>
      <c r="I5368">
        <v>100</v>
      </c>
      <c r="J5368">
        <v>0</v>
      </c>
      <c r="K5368">
        <v>0</v>
      </c>
      <c r="L5368">
        <v>958</v>
      </c>
      <c r="M5368">
        <v>958</v>
      </c>
      <c r="N5368" t="s">
        <v>20</v>
      </c>
      <c r="O5368" t="s">
        <v>1871</v>
      </c>
      <c r="P5368" t="s">
        <v>28</v>
      </c>
      <c r="Q5368" t="s">
        <v>34233</v>
      </c>
      <c r="R5368" t="s">
        <v>34233</v>
      </c>
      <c r="S5368" t="s">
        <v>33797</v>
      </c>
      <c r="T5368" t="s">
        <v>34365</v>
      </c>
      <c r="AD5368" t="str">
        <f t="shared" si="814"/>
        <v/>
      </c>
      <c r="AE5368" t="str">
        <f t="shared" si="813"/>
        <v/>
      </c>
      <c r="AF5368" t="str">
        <f t="shared" si="812"/>
        <v/>
      </c>
      <c r="AG5368" s="17">
        <v>1</v>
      </c>
      <c r="AH5368">
        <f t="shared" si="818"/>
        <v>2.8</v>
      </c>
      <c r="AI5368">
        <v>0.14499999999999999</v>
      </c>
      <c r="AJ5368">
        <f t="shared" si="815"/>
        <v>0.40599999999999997</v>
      </c>
      <c r="AK5368" t="str">
        <f t="shared" si="819"/>
        <v/>
      </c>
      <c r="AL5368" t="str">
        <f t="shared" si="817"/>
        <v/>
      </c>
    </row>
    <row r="5369" spans="1:38" x14ac:dyDescent="0.2">
      <c r="A5369" t="s">
        <v>1860</v>
      </c>
      <c r="B5369" t="s">
        <v>237</v>
      </c>
      <c r="C5369" t="s">
        <v>1861</v>
      </c>
      <c r="D5369" s="1">
        <v>35695</v>
      </c>
      <c r="E5369" s="1">
        <v>43456</v>
      </c>
      <c r="F5369" t="s">
        <v>19</v>
      </c>
      <c r="I5369">
        <v>100</v>
      </c>
      <c r="J5369">
        <v>0</v>
      </c>
      <c r="K5369">
        <v>0</v>
      </c>
      <c r="L5369">
        <v>1150</v>
      </c>
      <c r="M5369">
        <v>1150</v>
      </c>
      <c r="N5369" t="s">
        <v>20</v>
      </c>
      <c r="O5369" t="s">
        <v>1862</v>
      </c>
      <c r="P5369" t="s">
        <v>28</v>
      </c>
      <c r="Q5369" t="s">
        <v>32794</v>
      </c>
      <c r="R5369" t="s">
        <v>33782</v>
      </c>
      <c r="S5369" t="s">
        <v>33797</v>
      </c>
      <c r="T5369" t="s">
        <v>34365</v>
      </c>
      <c r="U5369" t="s">
        <v>32634</v>
      </c>
      <c r="V5369" t="s">
        <v>33160</v>
      </c>
      <c r="W5369">
        <v>250</v>
      </c>
      <c r="X5369">
        <v>2</v>
      </c>
      <c r="Y5369">
        <v>1</v>
      </c>
      <c r="AA5369">
        <v>10</v>
      </c>
      <c r="AB5369">
        <v>22</v>
      </c>
      <c r="AC5369">
        <v>1</v>
      </c>
      <c r="AD5369" t="str">
        <f t="shared" si="814"/>
        <v/>
      </c>
      <c r="AE5369" t="str">
        <f t="shared" si="813"/>
        <v/>
      </c>
      <c r="AF5369" t="str">
        <f t="shared" si="812"/>
        <v/>
      </c>
      <c r="AG5369">
        <f>IF((S5369&lt;&gt;"tühi")*(AC5369&lt;&gt;""),AC5369,"")</f>
        <v>1</v>
      </c>
      <c r="AH5369">
        <f t="shared" si="818"/>
        <v>2.8</v>
      </c>
      <c r="AI5369">
        <v>0.14499999999999999</v>
      </c>
      <c r="AJ5369">
        <f t="shared" si="815"/>
        <v>0.40599999999999997</v>
      </c>
      <c r="AK5369" t="str">
        <f t="shared" si="819"/>
        <v/>
      </c>
      <c r="AL5369" t="str">
        <f t="shared" si="817"/>
        <v/>
      </c>
    </row>
    <row r="5370" spans="1:38" x14ac:dyDescent="0.2">
      <c r="A5370" t="s">
        <v>1995</v>
      </c>
      <c r="B5370" t="s">
        <v>237</v>
      </c>
      <c r="C5370" t="s">
        <v>1996</v>
      </c>
      <c r="D5370" s="1">
        <v>35695</v>
      </c>
      <c r="E5370" s="1">
        <v>43456</v>
      </c>
      <c r="F5370" t="s">
        <v>19</v>
      </c>
      <c r="I5370">
        <v>100</v>
      </c>
      <c r="J5370">
        <v>0</v>
      </c>
      <c r="K5370">
        <v>0</v>
      </c>
      <c r="L5370">
        <v>1073</v>
      </c>
      <c r="M5370">
        <v>1073</v>
      </c>
      <c r="N5370" t="s">
        <v>20</v>
      </c>
      <c r="O5370" t="s">
        <v>1997</v>
      </c>
      <c r="P5370" t="s">
        <v>28</v>
      </c>
      <c r="Q5370" t="s">
        <v>34233</v>
      </c>
      <c r="R5370" t="s">
        <v>34233</v>
      </c>
      <c r="S5370" t="s">
        <v>33797</v>
      </c>
      <c r="T5370" t="s">
        <v>34365</v>
      </c>
      <c r="AD5370" t="str">
        <f t="shared" si="814"/>
        <v/>
      </c>
      <c r="AE5370" t="str">
        <f t="shared" si="813"/>
        <v/>
      </c>
      <c r="AF5370" t="str">
        <f t="shared" si="812"/>
        <v/>
      </c>
      <c r="AG5370" s="17">
        <v>1</v>
      </c>
      <c r="AH5370">
        <f t="shared" si="818"/>
        <v>2.8</v>
      </c>
      <c r="AI5370">
        <v>0.14499999999999999</v>
      </c>
      <c r="AJ5370">
        <f t="shared" si="815"/>
        <v>0.40599999999999997</v>
      </c>
      <c r="AK5370" t="str">
        <f t="shared" si="819"/>
        <v/>
      </c>
      <c r="AL5370" t="str">
        <f t="shared" si="817"/>
        <v/>
      </c>
    </row>
    <row r="5371" spans="1:38" x14ac:dyDescent="0.2">
      <c r="A5371" t="s">
        <v>1863</v>
      </c>
      <c r="B5371" t="s">
        <v>237</v>
      </c>
      <c r="C5371" t="s">
        <v>1864</v>
      </c>
      <c r="D5371" s="1">
        <v>35695</v>
      </c>
      <c r="E5371" s="1">
        <v>43456</v>
      </c>
      <c r="F5371" t="s">
        <v>19</v>
      </c>
      <c r="I5371">
        <v>100</v>
      </c>
      <c r="J5371">
        <v>0</v>
      </c>
      <c r="K5371">
        <v>0</v>
      </c>
      <c r="L5371">
        <v>1019</v>
      </c>
      <c r="M5371">
        <v>1019</v>
      </c>
      <c r="N5371" t="s">
        <v>20</v>
      </c>
      <c r="O5371" t="s">
        <v>1865</v>
      </c>
      <c r="P5371" t="s">
        <v>28</v>
      </c>
      <c r="Q5371" t="s">
        <v>34233</v>
      </c>
      <c r="R5371" t="s">
        <v>34233</v>
      </c>
      <c r="S5371" t="s">
        <v>33797</v>
      </c>
      <c r="T5371" t="s">
        <v>34365</v>
      </c>
      <c r="AD5371" t="str">
        <f t="shared" si="814"/>
        <v/>
      </c>
      <c r="AE5371" t="str">
        <f t="shared" si="813"/>
        <v/>
      </c>
      <c r="AF5371" t="str">
        <f t="shared" si="812"/>
        <v/>
      </c>
      <c r="AG5371" s="17">
        <v>1</v>
      </c>
      <c r="AH5371">
        <f t="shared" si="818"/>
        <v>2.8</v>
      </c>
      <c r="AI5371">
        <v>0.14499999999999999</v>
      </c>
      <c r="AJ5371">
        <f t="shared" si="815"/>
        <v>0.40599999999999997</v>
      </c>
      <c r="AK5371" t="str">
        <f t="shared" si="819"/>
        <v/>
      </c>
      <c r="AL5371" t="str">
        <f t="shared" si="817"/>
        <v/>
      </c>
    </row>
    <row r="5372" spans="1:38" x14ac:dyDescent="0.2">
      <c r="A5372" t="s">
        <v>28980</v>
      </c>
      <c r="B5372" t="s">
        <v>237</v>
      </c>
      <c r="C5372" t="s">
        <v>28981</v>
      </c>
      <c r="D5372" s="1">
        <v>42963</v>
      </c>
      <c r="E5372" s="1">
        <v>43951</v>
      </c>
      <c r="F5372" t="s">
        <v>889</v>
      </c>
      <c r="I5372">
        <v>100</v>
      </c>
      <c r="J5372">
        <v>0</v>
      </c>
      <c r="K5372">
        <v>0</v>
      </c>
      <c r="L5372">
        <v>6378</v>
      </c>
      <c r="M5372">
        <v>6378</v>
      </c>
      <c r="N5372" t="s">
        <v>20</v>
      </c>
      <c r="O5372" t="s">
        <v>28982</v>
      </c>
      <c r="P5372" t="s">
        <v>44</v>
      </c>
      <c r="Q5372" t="s">
        <v>34233</v>
      </c>
      <c r="R5372" t="s">
        <v>34233</v>
      </c>
      <c r="S5372" t="s">
        <v>33942</v>
      </c>
      <c r="T5372" t="s">
        <v>34233</v>
      </c>
      <c r="AD5372" t="str">
        <f t="shared" si="814"/>
        <v/>
      </c>
      <c r="AE5372" t="str">
        <f t="shared" si="813"/>
        <v/>
      </c>
      <c r="AF5372" t="str">
        <f t="shared" si="812"/>
        <v/>
      </c>
      <c r="AG5372" t="str">
        <f>IF((S5372&lt;&gt;"tühi")*(AC5372&lt;&gt;""),AC5372,"")</f>
        <v/>
      </c>
      <c r="AH5372" t="str">
        <f t="shared" si="818"/>
        <v/>
      </c>
      <c r="AI5372">
        <v>0.14499999999999999</v>
      </c>
      <c r="AJ5372" t="str">
        <f t="shared" si="815"/>
        <v/>
      </c>
      <c r="AK5372" t="str">
        <f t="shared" si="819"/>
        <v/>
      </c>
      <c r="AL5372" t="str">
        <f t="shared" si="817"/>
        <v/>
      </c>
    </row>
    <row r="5373" spans="1:38" x14ac:dyDescent="0.2">
      <c r="A5373" t="s">
        <v>30059</v>
      </c>
      <c r="B5373" t="s">
        <v>237</v>
      </c>
      <c r="C5373" t="s">
        <v>30060</v>
      </c>
      <c r="D5373" s="1">
        <v>43725</v>
      </c>
      <c r="E5373" s="1">
        <v>44546</v>
      </c>
      <c r="F5373" t="s">
        <v>889</v>
      </c>
      <c r="G5373" t="s">
        <v>20562</v>
      </c>
      <c r="I5373">
        <v>80</v>
      </c>
      <c r="J5373">
        <v>20</v>
      </c>
      <c r="K5373">
        <v>0</v>
      </c>
      <c r="L5373">
        <v>3240</v>
      </c>
      <c r="M5373">
        <v>3240</v>
      </c>
      <c r="N5373" t="s">
        <v>20</v>
      </c>
      <c r="O5373" t="s">
        <v>30061</v>
      </c>
      <c r="P5373" t="s">
        <v>44</v>
      </c>
      <c r="Q5373" t="s">
        <v>34233</v>
      </c>
      <c r="R5373" t="s">
        <v>34233</v>
      </c>
      <c r="S5373" t="s">
        <v>33942</v>
      </c>
      <c r="T5373" t="s">
        <v>34233</v>
      </c>
      <c r="AD5373" t="str">
        <f t="shared" si="814"/>
        <v/>
      </c>
      <c r="AE5373" t="str">
        <f t="shared" si="813"/>
        <v/>
      </c>
      <c r="AF5373" t="str">
        <f t="shared" si="812"/>
        <v/>
      </c>
      <c r="AG5373" t="str">
        <f>IF((S5373&lt;&gt;"tühi")*(AC5373&lt;&gt;""),AC5373,"")</f>
        <v/>
      </c>
      <c r="AH5373" t="str">
        <f t="shared" si="818"/>
        <v/>
      </c>
      <c r="AI5373">
        <v>0.14499999999999999</v>
      </c>
      <c r="AJ5373" t="str">
        <f t="shared" si="815"/>
        <v/>
      </c>
      <c r="AK5373" t="str">
        <f t="shared" si="819"/>
        <v/>
      </c>
      <c r="AL5373" t="str">
        <f t="shared" si="817"/>
        <v/>
      </c>
    </row>
    <row r="5374" spans="1:38" x14ac:dyDescent="0.2">
      <c r="A5374" t="s">
        <v>9358</v>
      </c>
      <c r="B5374" t="s">
        <v>237</v>
      </c>
      <c r="C5374" t="s">
        <v>9359</v>
      </c>
      <c r="D5374" s="1">
        <v>36329</v>
      </c>
      <c r="E5374" s="1">
        <v>44546</v>
      </c>
      <c r="F5374" t="s">
        <v>19</v>
      </c>
      <c r="I5374">
        <v>100</v>
      </c>
      <c r="J5374">
        <v>0</v>
      </c>
      <c r="K5374">
        <v>0</v>
      </c>
      <c r="L5374">
        <v>11752</v>
      </c>
      <c r="M5374">
        <v>11752</v>
      </c>
      <c r="N5374" t="s">
        <v>20</v>
      </c>
      <c r="O5374" t="s">
        <v>9360</v>
      </c>
      <c r="P5374" t="s">
        <v>28</v>
      </c>
      <c r="Q5374" t="s">
        <v>34233</v>
      </c>
      <c r="R5374" t="s">
        <v>34233</v>
      </c>
      <c r="S5374" t="s">
        <v>33828</v>
      </c>
      <c r="T5374" t="s">
        <v>34357</v>
      </c>
      <c r="AD5374" t="str">
        <f t="shared" si="814"/>
        <v/>
      </c>
      <c r="AE5374" t="str">
        <f t="shared" si="813"/>
        <v/>
      </c>
      <c r="AF5374" t="str">
        <f t="shared" si="812"/>
        <v/>
      </c>
      <c r="AG5374" s="17">
        <v>1</v>
      </c>
      <c r="AH5374">
        <f t="shared" si="818"/>
        <v>2.8</v>
      </c>
      <c r="AI5374">
        <v>0.14499999999999999</v>
      </c>
      <c r="AJ5374">
        <f t="shared" si="815"/>
        <v>0.40599999999999997</v>
      </c>
      <c r="AK5374" t="str">
        <f t="shared" si="819"/>
        <v/>
      </c>
      <c r="AL5374" t="str">
        <f t="shared" si="817"/>
        <v/>
      </c>
    </row>
    <row r="5375" spans="1:38" x14ac:dyDescent="0.2">
      <c r="A5375" t="s">
        <v>22372</v>
      </c>
      <c r="B5375" t="s">
        <v>237</v>
      </c>
      <c r="C5375" t="s">
        <v>22373</v>
      </c>
      <c r="D5375" s="1">
        <v>38874</v>
      </c>
      <c r="E5375" s="1">
        <v>43951</v>
      </c>
      <c r="F5375" t="s">
        <v>19</v>
      </c>
      <c r="I5375">
        <v>100</v>
      </c>
      <c r="J5375">
        <v>0</v>
      </c>
      <c r="K5375">
        <v>0</v>
      </c>
      <c r="L5375">
        <v>5257</v>
      </c>
      <c r="M5375">
        <v>5257</v>
      </c>
      <c r="N5375" t="s">
        <v>20</v>
      </c>
      <c r="O5375" t="s">
        <v>22374</v>
      </c>
      <c r="P5375" t="s">
        <v>28</v>
      </c>
      <c r="Q5375" t="s">
        <v>34233</v>
      </c>
      <c r="R5375" t="s">
        <v>34233</v>
      </c>
      <c r="S5375" t="s">
        <v>33801</v>
      </c>
      <c r="T5375" t="s">
        <v>34349</v>
      </c>
      <c r="AD5375" t="str">
        <f t="shared" si="814"/>
        <v/>
      </c>
      <c r="AE5375" t="str">
        <f t="shared" si="813"/>
        <v/>
      </c>
      <c r="AF5375" t="str">
        <f t="shared" si="812"/>
        <v/>
      </c>
      <c r="AG5375" s="17">
        <v>1</v>
      </c>
      <c r="AH5375">
        <f t="shared" si="818"/>
        <v>2.8</v>
      </c>
      <c r="AI5375">
        <v>0.14499999999999999</v>
      </c>
      <c r="AJ5375">
        <f t="shared" si="815"/>
        <v>0.40599999999999997</v>
      </c>
      <c r="AK5375" t="str">
        <f t="shared" si="819"/>
        <v/>
      </c>
      <c r="AL5375" t="str">
        <f t="shared" si="817"/>
        <v/>
      </c>
    </row>
    <row r="5376" spans="1:38" x14ac:dyDescent="0.2">
      <c r="A5376" t="s">
        <v>2773</v>
      </c>
      <c r="B5376" t="s">
        <v>237</v>
      </c>
      <c r="C5376" t="s">
        <v>2774</v>
      </c>
      <c r="D5376" s="1">
        <v>35818</v>
      </c>
      <c r="E5376" s="1">
        <v>43456</v>
      </c>
      <c r="F5376" t="s">
        <v>19</v>
      </c>
      <c r="I5376">
        <v>100</v>
      </c>
      <c r="J5376">
        <v>0</v>
      </c>
      <c r="K5376">
        <v>0</v>
      </c>
      <c r="L5376">
        <v>850</v>
      </c>
      <c r="M5376">
        <v>850</v>
      </c>
      <c r="N5376" t="s">
        <v>20</v>
      </c>
      <c r="O5376" t="s">
        <v>2772</v>
      </c>
      <c r="P5376" t="s">
        <v>28</v>
      </c>
      <c r="Q5376">
        <v>0</v>
      </c>
      <c r="R5376" t="s">
        <v>33762</v>
      </c>
      <c r="S5376" t="s">
        <v>33942</v>
      </c>
      <c r="T5376" t="s">
        <v>34233</v>
      </c>
      <c r="AD5376" t="str">
        <f t="shared" si="814"/>
        <v/>
      </c>
      <c r="AE5376" s="16">
        <v>1</v>
      </c>
      <c r="AF5376" t="str">
        <f t="shared" ref="AF5376:AF5429" si="820">IF((S5376&lt;&gt;"tühi")*(F5376&lt;&gt;"Elamumaa")*(G5376&lt;&gt;"Elamumaa")*(H5376&lt;&gt;"Elamumaa"),IF(Z5376=0,"",Z5376),"")</f>
        <v/>
      </c>
      <c r="AG5376" t="str">
        <f>IF((S5376&lt;&gt;"tühi")*(AC5376&lt;&gt;""),AC5376,"")</f>
        <v/>
      </c>
      <c r="AH5376" t="str">
        <f t="shared" si="818"/>
        <v/>
      </c>
      <c r="AI5376">
        <v>0.14499999999999999</v>
      </c>
      <c r="AJ5376" t="str">
        <f t="shared" si="815"/>
        <v/>
      </c>
      <c r="AK5376">
        <f t="shared" si="819"/>
        <v>2.8</v>
      </c>
      <c r="AL5376">
        <f t="shared" si="817"/>
        <v>0.40599999999999997</v>
      </c>
    </row>
    <row r="5377" spans="1:38" x14ac:dyDescent="0.2">
      <c r="A5377" t="s">
        <v>18156</v>
      </c>
      <c r="B5377" t="s">
        <v>237</v>
      </c>
      <c r="C5377" t="s">
        <v>18157</v>
      </c>
      <c r="D5377" s="1">
        <v>37881</v>
      </c>
      <c r="E5377" s="1">
        <v>44546</v>
      </c>
      <c r="F5377" t="s">
        <v>39</v>
      </c>
      <c r="I5377">
        <v>100</v>
      </c>
      <c r="J5377">
        <v>0</v>
      </c>
      <c r="K5377">
        <v>0</v>
      </c>
      <c r="L5377">
        <v>50400</v>
      </c>
      <c r="M5377">
        <v>50383</v>
      </c>
      <c r="N5377" t="s">
        <v>401</v>
      </c>
      <c r="O5377" t="s">
        <v>18158</v>
      </c>
      <c r="P5377" t="s">
        <v>28</v>
      </c>
      <c r="Q5377" t="s">
        <v>34233</v>
      </c>
      <c r="R5377" t="s">
        <v>34233</v>
      </c>
      <c r="S5377" t="s">
        <v>33797</v>
      </c>
      <c r="T5377" t="s">
        <v>34357</v>
      </c>
      <c r="AD5377" t="str">
        <f t="shared" si="814"/>
        <v/>
      </c>
      <c r="AE5377" t="str">
        <f t="shared" ref="AE5377:AE5440" si="821">IF((S5377="tühi")*(AC5377&lt;&gt;""),AC5377,"")</f>
        <v/>
      </c>
      <c r="AF5377" t="str">
        <f t="shared" si="820"/>
        <v/>
      </c>
      <c r="AG5377" s="17">
        <v>1</v>
      </c>
      <c r="AH5377">
        <f t="shared" si="818"/>
        <v>2.8</v>
      </c>
      <c r="AI5377">
        <v>0.14499999999999999</v>
      </c>
      <c r="AJ5377">
        <f t="shared" si="815"/>
        <v>0.40599999999999997</v>
      </c>
      <c r="AK5377" t="str">
        <f t="shared" si="819"/>
        <v/>
      </c>
      <c r="AL5377" t="str">
        <f t="shared" si="817"/>
        <v/>
      </c>
    </row>
    <row r="5378" spans="1:38" x14ac:dyDescent="0.2">
      <c r="A5378" t="s">
        <v>1494</v>
      </c>
      <c r="B5378" t="s">
        <v>237</v>
      </c>
      <c r="C5378" t="s">
        <v>1495</v>
      </c>
      <c r="D5378" s="1">
        <v>35562</v>
      </c>
      <c r="E5378" s="1">
        <v>44545</v>
      </c>
      <c r="F5378" t="s">
        <v>39</v>
      </c>
      <c r="I5378">
        <v>100</v>
      </c>
      <c r="J5378">
        <v>0</v>
      </c>
      <c r="K5378">
        <v>0</v>
      </c>
      <c r="L5378">
        <v>41100</v>
      </c>
      <c r="M5378">
        <v>41080</v>
      </c>
      <c r="N5378" t="s">
        <v>401</v>
      </c>
      <c r="O5378" t="s">
        <v>1496</v>
      </c>
      <c r="P5378" t="s">
        <v>28</v>
      </c>
      <c r="Q5378" t="s">
        <v>34233</v>
      </c>
      <c r="R5378" t="s">
        <v>34233</v>
      </c>
      <c r="S5378" t="s">
        <v>32627</v>
      </c>
      <c r="T5378" t="s">
        <v>34233</v>
      </c>
      <c r="AD5378" t="str">
        <f t="shared" si="814"/>
        <v/>
      </c>
      <c r="AE5378" t="str">
        <f t="shared" si="821"/>
        <v/>
      </c>
      <c r="AF5378" t="str">
        <f t="shared" si="820"/>
        <v/>
      </c>
      <c r="AG5378" t="str">
        <f>IF((S5378&lt;&gt;"tühi")*(AC5378&lt;&gt;""),AC5378,"")</f>
        <v/>
      </c>
      <c r="AH5378" t="str">
        <f t="shared" si="818"/>
        <v/>
      </c>
      <c r="AI5378">
        <v>0.14499999999999999</v>
      </c>
      <c r="AJ5378" t="str">
        <f t="shared" si="815"/>
        <v/>
      </c>
      <c r="AK5378" t="str">
        <f t="shared" si="819"/>
        <v/>
      </c>
      <c r="AL5378" t="str">
        <f t="shared" si="817"/>
        <v/>
      </c>
    </row>
    <row r="5379" spans="1:38" x14ac:dyDescent="0.2">
      <c r="A5379" t="s">
        <v>26063</v>
      </c>
      <c r="B5379" t="s">
        <v>237</v>
      </c>
      <c r="C5379" t="s">
        <v>26064</v>
      </c>
      <c r="D5379" s="1">
        <v>40781</v>
      </c>
      <c r="E5379" s="1">
        <v>43900</v>
      </c>
      <c r="F5379" t="s">
        <v>474</v>
      </c>
      <c r="I5379">
        <v>100</v>
      </c>
      <c r="J5379">
        <v>0</v>
      </c>
      <c r="K5379">
        <v>0</v>
      </c>
      <c r="L5379">
        <v>9503</v>
      </c>
      <c r="M5379">
        <v>9503</v>
      </c>
      <c r="N5379" t="s">
        <v>20</v>
      </c>
      <c r="O5379" t="s">
        <v>26065</v>
      </c>
      <c r="P5379" t="s">
        <v>28</v>
      </c>
      <c r="Q5379" t="s">
        <v>34233</v>
      </c>
      <c r="R5379" t="s">
        <v>34233</v>
      </c>
      <c r="S5379" t="s">
        <v>32627</v>
      </c>
      <c r="T5379" t="s">
        <v>34233</v>
      </c>
      <c r="V5379" t="s">
        <v>34317</v>
      </c>
      <c r="W5379">
        <f>L5379*0.2</f>
        <v>1900.6000000000001</v>
      </c>
      <c r="Y5379">
        <v>10</v>
      </c>
      <c r="Z5379">
        <f>W5379</f>
        <v>1900.6000000000001</v>
      </c>
      <c r="AA5379">
        <v>10</v>
      </c>
      <c r="AB5379">
        <v>20</v>
      </c>
      <c r="AD5379" t="str">
        <f t="shared" si="814"/>
        <v/>
      </c>
      <c r="AE5379" t="str">
        <f t="shared" si="821"/>
        <v/>
      </c>
      <c r="AF5379">
        <f t="shared" si="820"/>
        <v>1900.6000000000001</v>
      </c>
      <c r="AG5379" t="str">
        <f>IF((S5379&lt;&gt;"tühi")*(AC5379&lt;&gt;""),AC5379,"")</f>
        <v/>
      </c>
      <c r="AH5379" t="str">
        <f t="shared" si="818"/>
        <v/>
      </c>
      <c r="AI5379">
        <v>0.14499999999999999</v>
      </c>
      <c r="AJ5379" t="str">
        <f t="shared" si="815"/>
        <v/>
      </c>
      <c r="AK5379" t="str">
        <f t="shared" si="819"/>
        <v/>
      </c>
      <c r="AL5379" t="str">
        <f t="shared" si="817"/>
        <v/>
      </c>
    </row>
    <row r="5380" spans="1:38" x14ac:dyDescent="0.2">
      <c r="A5380" t="s">
        <v>30101</v>
      </c>
      <c r="B5380" t="s">
        <v>237</v>
      </c>
      <c r="C5380" t="s">
        <v>30102</v>
      </c>
      <c r="D5380" s="1">
        <v>43719</v>
      </c>
      <c r="E5380" s="1">
        <v>44546</v>
      </c>
      <c r="F5380" t="s">
        <v>26</v>
      </c>
      <c r="I5380">
        <v>100</v>
      </c>
      <c r="J5380">
        <v>0</v>
      </c>
      <c r="K5380">
        <v>0</v>
      </c>
      <c r="L5380">
        <v>6373</v>
      </c>
      <c r="M5380">
        <v>6373</v>
      </c>
      <c r="N5380" t="s">
        <v>20</v>
      </c>
      <c r="O5380" t="s">
        <v>30103</v>
      </c>
      <c r="P5380" t="s">
        <v>44</v>
      </c>
      <c r="Q5380" t="s">
        <v>34233</v>
      </c>
      <c r="R5380" t="s">
        <v>34233</v>
      </c>
      <c r="S5380" t="s">
        <v>34233</v>
      </c>
      <c r="T5380" t="s">
        <v>34233</v>
      </c>
      <c r="AD5380" t="str">
        <f t="shared" ref="AD5380:AD5429" si="822">IF((S5380="tühi")*(F5380&lt;&gt;"Elamumaa")*(G5380&lt;&gt;"Elamumaa")*(H5380&lt;&gt;"Elamumaa"),IF(Z5380=0,"",Z5380),"")</f>
        <v/>
      </c>
      <c r="AE5380" t="str">
        <f t="shared" si="821"/>
        <v/>
      </c>
      <c r="AF5380" t="str">
        <f t="shared" si="820"/>
        <v/>
      </c>
      <c r="AG5380" t="str">
        <f>IF((S5380&lt;&gt;"tühi")*(AC5380&lt;&gt;""),AC5380,"")</f>
        <v/>
      </c>
      <c r="AH5380" t="str">
        <f t="shared" si="818"/>
        <v/>
      </c>
      <c r="AI5380">
        <v>0.14499999999999999</v>
      </c>
      <c r="AJ5380" t="str">
        <f t="shared" si="815"/>
        <v/>
      </c>
      <c r="AK5380" t="str">
        <f t="shared" si="819"/>
        <v/>
      </c>
      <c r="AL5380" t="str">
        <f t="shared" si="817"/>
        <v/>
      </c>
    </row>
    <row r="5381" spans="1:38" x14ac:dyDescent="0.2">
      <c r="A5381" t="s">
        <v>10482</v>
      </c>
      <c r="B5381" t="s">
        <v>237</v>
      </c>
      <c r="C5381" t="s">
        <v>10483</v>
      </c>
      <c r="D5381" s="1">
        <v>36409</v>
      </c>
      <c r="E5381" s="1">
        <v>43882</v>
      </c>
      <c r="F5381" t="s">
        <v>19</v>
      </c>
      <c r="I5381">
        <v>100</v>
      </c>
      <c r="J5381">
        <v>0</v>
      </c>
      <c r="K5381">
        <v>0</v>
      </c>
      <c r="L5381">
        <v>967</v>
      </c>
      <c r="M5381">
        <v>967</v>
      </c>
      <c r="N5381" t="s">
        <v>20</v>
      </c>
      <c r="O5381" t="s">
        <v>10484</v>
      </c>
      <c r="P5381" t="s">
        <v>28</v>
      </c>
      <c r="Q5381" t="s">
        <v>34233</v>
      </c>
      <c r="R5381" t="s">
        <v>34233</v>
      </c>
      <c r="S5381" t="s">
        <v>32628</v>
      </c>
      <c r="T5381" t="s">
        <v>34349</v>
      </c>
      <c r="U5381" t="s">
        <v>32794</v>
      </c>
      <c r="V5381" t="s">
        <v>33161</v>
      </c>
      <c r="W5381">
        <v>145</v>
      </c>
      <c r="X5381">
        <v>2</v>
      </c>
      <c r="Y5381" t="s">
        <v>32654</v>
      </c>
      <c r="AA5381">
        <v>7.5</v>
      </c>
      <c r="AB5381">
        <v>15</v>
      </c>
      <c r="AC5381">
        <v>1</v>
      </c>
      <c r="AD5381" t="str">
        <f t="shared" si="822"/>
        <v/>
      </c>
      <c r="AE5381" t="str">
        <f t="shared" si="821"/>
        <v/>
      </c>
      <c r="AF5381" t="str">
        <f t="shared" si="820"/>
        <v/>
      </c>
      <c r="AG5381">
        <f>IF((S5381&lt;&gt;"tühi")*(AC5381&lt;&gt;""),AC5381,"")</f>
        <v>1</v>
      </c>
      <c r="AH5381">
        <f t="shared" si="818"/>
        <v>2.8</v>
      </c>
      <c r="AI5381">
        <v>0.14499999999999999</v>
      </c>
      <c r="AJ5381">
        <f t="shared" si="815"/>
        <v>0.40599999999999997</v>
      </c>
      <c r="AK5381" t="str">
        <f t="shared" si="819"/>
        <v/>
      </c>
      <c r="AL5381" t="str">
        <f t="shared" si="817"/>
        <v/>
      </c>
    </row>
    <row r="5382" spans="1:38" x14ac:dyDescent="0.2">
      <c r="A5382" t="s">
        <v>30267</v>
      </c>
      <c r="B5382" t="s">
        <v>237</v>
      </c>
      <c r="C5382" t="s">
        <v>30268</v>
      </c>
      <c r="D5382" s="1">
        <v>43817</v>
      </c>
      <c r="E5382" s="1">
        <v>43817</v>
      </c>
      <c r="F5382" t="s">
        <v>19</v>
      </c>
      <c r="I5382">
        <v>100</v>
      </c>
      <c r="J5382">
        <v>0</v>
      </c>
      <c r="K5382">
        <v>0</v>
      </c>
      <c r="L5382">
        <v>1360</v>
      </c>
      <c r="M5382">
        <v>1360</v>
      </c>
      <c r="N5382" t="s">
        <v>20</v>
      </c>
      <c r="O5382" t="s">
        <v>30269</v>
      </c>
      <c r="P5382" t="s">
        <v>28</v>
      </c>
      <c r="Q5382" t="s">
        <v>34233</v>
      </c>
      <c r="R5382" t="s">
        <v>34233</v>
      </c>
      <c r="S5382" t="s">
        <v>33798</v>
      </c>
      <c r="T5382" t="s">
        <v>34365</v>
      </c>
      <c r="AD5382" t="str">
        <f t="shared" si="822"/>
        <v/>
      </c>
      <c r="AE5382" t="str">
        <f t="shared" si="821"/>
        <v/>
      </c>
      <c r="AF5382" t="str">
        <f t="shared" si="820"/>
        <v/>
      </c>
      <c r="AG5382" s="17">
        <v>1</v>
      </c>
      <c r="AH5382">
        <f t="shared" si="818"/>
        <v>2.8</v>
      </c>
      <c r="AI5382">
        <v>0.14499999999999999</v>
      </c>
      <c r="AJ5382">
        <f t="shared" si="815"/>
        <v>0.40599999999999997</v>
      </c>
      <c r="AK5382" t="str">
        <f t="shared" si="819"/>
        <v/>
      </c>
      <c r="AL5382" t="str">
        <f t="shared" si="817"/>
        <v/>
      </c>
    </row>
    <row r="5383" spans="1:38" x14ac:dyDescent="0.2">
      <c r="A5383" t="s">
        <v>10646</v>
      </c>
      <c r="B5383" t="s">
        <v>237</v>
      </c>
      <c r="C5383" t="s">
        <v>10647</v>
      </c>
      <c r="D5383" s="1">
        <v>36409</v>
      </c>
      <c r="E5383" s="1">
        <v>43817</v>
      </c>
      <c r="F5383" t="s">
        <v>19</v>
      </c>
      <c r="I5383">
        <v>100</v>
      </c>
      <c r="J5383">
        <v>0</v>
      </c>
      <c r="K5383">
        <v>0</v>
      </c>
      <c r="L5383">
        <v>1074</v>
      </c>
      <c r="M5383">
        <v>1074</v>
      </c>
      <c r="N5383" t="s">
        <v>20</v>
      </c>
      <c r="O5383" t="s">
        <v>10648</v>
      </c>
      <c r="P5383" t="s">
        <v>28</v>
      </c>
      <c r="Q5383" t="s">
        <v>34233</v>
      </c>
      <c r="R5383" t="s">
        <v>34233</v>
      </c>
      <c r="S5383" t="s">
        <v>33797</v>
      </c>
      <c r="T5383" t="s">
        <v>34365</v>
      </c>
      <c r="AD5383" t="str">
        <f t="shared" si="822"/>
        <v/>
      </c>
      <c r="AE5383" t="str">
        <f t="shared" si="821"/>
        <v/>
      </c>
      <c r="AF5383" t="str">
        <f t="shared" si="820"/>
        <v/>
      </c>
      <c r="AG5383" s="17">
        <v>1</v>
      </c>
      <c r="AH5383">
        <f t="shared" si="818"/>
        <v>2.8</v>
      </c>
      <c r="AI5383">
        <v>0.14499999999999999</v>
      </c>
      <c r="AJ5383">
        <f t="shared" si="815"/>
        <v>0.40599999999999997</v>
      </c>
      <c r="AK5383" t="str">
        <f t="shared" si="819"/>
        <v/>
      </c>
      <c r="AL5383" t="str">
        <f t="shared" si="817"/>
        <v/>
      </c>
    </row>
    <row r="5384" spans="1:38" x14ac:dyDescent="0.2">
      <c r="A5384" t="s">
        <v>10649</v>
      </c>
      <c r="B5384" t="s">
        <v>237</v>
      </c>
      <c r="C5384" t="s">
        <v>10650</v>
      </c>
      <c r="D5384" s="1">
        <v>36409</v>
      </c>
      <c r="E5384" s="1">
        <v>43456</v>
      </c>
      <c r="F5384" t="s">
        <v>19</v>
      </c>
      <c r="I5384">
        <v>100</v>
      </c>
      <c r="J5384">
        <v>0</v>
      </c>
      <c r="K5384">
        <v>0</v>
      </c>
      <c r="L5384">
        <v>1235</v>
      </c>
      <c r="M5384">
        <v>1235</v>
      </c>
      <c r="N5384" t="s">
        <v>20</v>
      </c>
      <c r="O5384" t="s">
        <v>10651</v>
      </c>
      <c r="P5384" t="s">
        <v>28</v>
      </c>
      <c r="Q5384" t="s">
        <v>34233</v>
      </c>
      <c r="R5384" t="s">
        <v>34233</v>
      </c>
      <c r="S5384" t="s">
        <v>32627</v>
      </c>
      <c r="T5384" t="s">
        <v>34233</v>
      </c>
      <c r="AD5384" t="str">
        <f t="shared" si="822"/>
        <v/>
      </c>
      <c r="AE5384" t="str">
        <f t="shared" si="821"/>
        <v/>
      </c>
      <c r="AF5384" t="str">
        <f t="shared" si="820"/>
        <v/>
      </c>
      <c r="AG5384" s="17">
        <v>1</v>
      </c>
      <c r="AH5384">
        <f t="shared" si="818"/>
        <v>2.8</v>
      </c>
      <c r="AI5384">
        <v>0.14499999999999999</v>
      </c>
      <c r="AJ5384">
        <f t="shared" si="815"/>
        <v>0.40599999999999997</v>
      </c>
      <c r="AK5384" t="str">
        <f t="shared" si="819"/>
        <v/>
      </c>
      <c r="AL5384" t="str">
        <f t="shared" si="817"/>
        <v/>
      </c>
    </row>
    <row r="5385" spans="1:38" x14ac:dyDescent="0.2">
      <c r="A5385" t="s">
        <v>10652</v>
      </c>
      <c r="B5385" t="s">
        <v>237</v>
      </c>
      <c r="C5385" t="s">
        <v>10653</v>
      </c>
      <c r="D5385" s="1">
        <v>36409</v>
      </c>
      <c r="E5385" s="1">
        <v>43456</v>
      </c>
      <c r="F5385" t="s">
        <v>19</v>
      </c>
      <c r="I5385">
        <v>100</v>
      </c>
      <c r="J5385">
        <v>0</v>
      </c>
      <c r="K5385">
        <v>0</v>
      </c>
      <c r="L5385">
        <v>600</v>
      </c>
      <c r="M5385">
        <v>600</v>
      </c>
      <c r="N5385" t="s">
        <v>20</v>
      </c>
      <c r="O5385" t="s">
        <v>10654</v>
      </c>
      <c r="P5385" t="s">
        <v>28</v>
      </c>
      <c r="Q5385" t="s">
        <v>34233</v>
      </c>
      <c r="R5385" t="s">
        <v>34233</v>
      </c>
      <c r="S5385" t="s">
        <v>32628</v>
      </c>
      <c r="T5385" t="s">
        <v>34365</v>
      </c>
      <c r="AD5385" t="str">
        <f t="shared" si="822"/>
        <v/>
      </c>
      <c r="AE5385" t="str">
        <f t="shared" si="821"/>
        <v/>
      </c>
      <c r="AF5385" t="str">
        <f t="shared" si="820"/>
        <v/>
      </c>
      <c r="AG5385" s="17">
        <v>1</v>
      </c>
      <c r="AH5385">
        <f t="shared" si="818"/>
        <v>2.8</v>
      </c>
      <c r="AI5385">
        <v>0.14499999999999999</v>
      </c>
      <c r="AJ5385">
        <f t="shared" si="815"/>
        <v>0.40599999999999997</v>
      </c>
      <c r="AK5385" t="str">
        <f t="shared" si="819"/>
        <v/>
      </c>
      <c r="AL5385" t="str">
        <f t="shared" si="817"/>
        <v/>
      </c>
    </row>
    <row r="5386" spans="1:38" x14ac:dyDescent="0.2">
      <c r="A5386" t="s">
        <v>10655</v>
      </c>
      <c r="B5386" t="s">
        <v>237</v>
      </c>
      <c r="C5386" t="s">
        <v>10656</v>
      </c>
      <c r="D5386" s="1">
        <v>36409</v>
      </c>
      <c r="E5386" s="1">
        <v>43456</v>
      </c>
      <c r="F5386" t="s">
        <v>19</v>
      </c>
      <c r="I5386">
        <v>100</v>
      </c>
      <c r="J5386">
        <v>0</v>
      </c>
      <c r="K5386">
        <v>0</v>
      </c>
      <c r="L5386">
        <v>658</v>
      </c>
      <c r="M5386">
        <v>658</v>
      </c>
      <c r="N5386" t="s">
        <v>20</v>
      </c>
      <c r="O5386" t="s">
        <v>10657</v>
      </c>
      <c r="P5386" t="s">
        <v>28</v>
      </c>
      <c r="Q5386" t="s">
        <v>34233</v>
      </c>
      <c r="R5386" t="s">
        <v>34233</v>
      </c>
      <c r="S5386" t="s">
        <v>32628</v>
      </c>
      <c r="T5386" t="s">
        <v>34365</v>
      </c>
      <c r="AD5386" t="str">
        <f t="shared" si="822"/>
        <v/>
      </c>
      <c r="AE5386" t="str">
        <f t="shared" si="821"/>
        <v/>
      </c>
      <c r="AF5386" t="str">
        <f t="shared" si="820"/>
        <v/>
      </c>
      <c r="AG5386" s="17">
        <v>1</v>
      </c>
      <c r="AH5386">
        <f t="shared" si="818"/>
        <v>2.8</v>
      </c>
      <c r="AI5386">
        <v>0.14499999999999999</v>
      </c>
      <c r="AJ5386">
        <f t="shared" si="815"/>
        <v>0.40599999999999997</v>
      </c>
      <c r="AK5386" t="str">
        <f t="shared" si="819"/>
        <v/>
      </c>
      <c r="AL5386" t="str">
        <f t="shared" si="817"/>
        <v/>
      </c>
    </row>
    <row r="5387" spans="1:38" x14ac:dyDescent="0.2">
      <c r="A5387" t="s">
        <v>9704</v>
      </c>
      <c r="B5387" t="s">
        <v>237</v>
      </c>
      <c r="C5387" t="s">
        <v>9705</v>
      </c>
      <c r="D5387" s="1">
        <v>36409</v>
      </c>
      <c r="E5387" s="1">
        <v>43456</v>
      </c>
      <c r="F5387" t="s">
        <v>19</v>
      </c>
      <c r="I5387">
        <v>100</v>
      </c>
      <c r="J5387">
        <v>0</v>
      </c>
      <c r="K5387">
        <v>0</v>
      </c>
      <c r="L5387">
        <v>1065</v>
      </c>
      <c r="M5387">
        <v>1065</v>
      </c>
      <c r="N5387" t="s">
        <v>20</v>
      </c>
      <c r="O5387" t="s">
        <v>9706</v>
      </c>
      <c r="P5387" t="s">
        <v>28</v>
      </c>
      <c r="Q5387" t="s">
        <v>32794</v>
      </c>
      <c r="R5387" t="s">
        <v>33782</v>
      </c>
      <c r="S5387" t="s">
        <v>33797</v>
      </c>
      <c r="T5387" t="s">
        <v>34365</v>
      </c>
      <c r="AD5387" t="str">
        <f t="shared" si="822"/>
        <v/>
      </c>
      <c r="AE5387" t="str">
        <f t="shared" si="821"/>
        <v/>
      </c>
      <c r="AF5387" t="str">
        <f t="shared" si="820"/>
        <v/>
      </c>
      <c r="AG5387" s="17">
        <v>1</v>
      </c>
      <c r="AH5387">
        <f t="shared" si="818"/>
        <v>2.8</v>
      </c>
      <c r="AI5387">
        <v>0.14499999999999999</v>
      </c>
      <c r="AJ5387">
        <f t="shared" si="815"/>
        <v>0.40599999999999997</v>
      </c>
      <c r="AK5387" t="str">
        <f t="shared" si="819"/>
        <v/>
      </c>
      <c r="AL5387" t="str">
        <f t="shared" si="817"/>
        <v/>
      </c>
    </row>
    <row r="5388" spans="1:38" x14ac:dyDescent="0.2">
      <c r="A5388" t="s">
        <v>9710</v>
      </c>
      <c r="B5388" t="s">
        <v>237</v>
      </c>
      <c r="C5388" t="s">
        <v>9711</v>
      </c>
      <c r="D5388" s="1">
        <v>36409</v>
      </c>
      <c r="E5388" s="1">
        <v>43456</v>
      </c>
      <c r="F5388" t="s">
        <v>19</v>
      </c>
      <c r="I5388">
        <v>100</v>
      </c>
      <c r="J5388">
        <v>0</v>
      </c>
      <c r="K5388">
        <v>0</v>
      </c>
      <c r="L5388">
        <v>1131</v>
      </c>
      <c r="M5388">
        <v>1131</v>
      </c>
      <c r="N5388" t="s">
        <v>20</v>
      </c>
      <c r="O5388" t="s">
        <v>9712</v>
      </c>
      <c r="P5388" t="s">
        <v>28</v>
      </c>
      <c r="Q5388" t="s">
        <v>34233</v>
      </c>
      <c r="R5388" t="s">
        <v>34233</v>
      </c>
      <c r="S5388" t="s">
        <v>32628</v>
      </c>
      <c r="T5388" t="s">
        <v>34365</v>
      </c>
      <c r="U5388" t="s">
        <v>33071</v>
      </c>
      <c r="V5388" t="s">
        <v>32755</v>
      </c>
      <c r="W5388">
        <v>226</v>
      </c>
      <c r="Y5388">
        <v>1</v>
      </c>
      <c r="AA5388">
        <v>7.5</v>
      </c>
      <c r="AC5388">
        <v>1</v>
      </c>
      <c r="AD5388" t="str">
        <f t="shared" si="822"/>
        <v/>
      </c>
      <c r="AE5388" t="str">
        <f t="shared" si="821"/>
        <v/>
      </c>
      <c r="AF5388" t="str">
        <f t="shared" si="820"/>
        <v/>
      </c>
      <c r="AG5388">
        <f>IF((S5388&lt;&gt;"tühi")*(AC5388&lt;&gt;""),AC5388,"")</f>
        <v>1</v>
      </c>
      <c r="AH5388">
        <f t="shared" si="818"/>
        <v>2.8</v>
      </c>
      <c r="AI5388">
        <v>0.14499999999999999</v>
      </c>
      <c r="AJ5388">
        <f t="shared" si="815"/>
        <v>0.40599999999999997</v>
      </c>
      <c r="AK5388" t="str">
        <f t="shared" si="819"/>
        <v/>
      </c>
      <c r="AL5388" t="str">
        <f t="shared" si="817"/>
        <v/>
      </c>
    </row>
    <row r="5389" spans="1:38" x14ac:dyDescent="0.2">
      <c r="A5389" t="s">
        <v>9713</v>
      </c>
      <c r="B5389" t="s">
        <v>237</v>
      </c>
      <c r="C5389" t="s">
        <v>9714</v>
      </c>
      <c r="D5389" s="1">
        <v>36409</v>
      </c>
      <c r="E5389" s="1">
        <v>43456</v>
      </c>
      <c r="F5389" t="s">
        <v>19</v>
      </c>
      <c r="I5389">
        <v>100</v>
      </c>
      <c r="J5389">
        <v>0</v>
      </c>
      <c r="K5389">
        <v>0</v>
      </c>
      <c r="L5389">
        <v>929</v>
      </c>
      <c r="M5389">
        <v>929</v>
      </c>
      <c r="N5389" t="s">
        <v>20</v>
      </c>
      <c r="O5389" t="s">
        <v>9715</v>
      </c>
      <c r="P5389" t="s">
        <v>28</v>
      </c>
      <c r="Q5389" t="s">
        <v>34233</v>
      </c>
      <c r="R5389" t="s">
        <v>34233</v>
      </c>
      <c r="S5389" t="s">
        <v>32628</v>
      </c>
      <c r="T5389" t="s">
        <v>34365</v>
      </c>
      <c r="AD5389" t="str">
        <f t="shared" si="822"/>
        <v/>
      </c>
      <c r="AE5389" t="str">
        <f t="shared" si="821"/>
        <v/>
      </c>
      <c r="AF5389" t="str">
        <f t="shared" si="820"/>
        <v/>
      </c>
      <c r="AG5389" s="17">
        <v>1</v>
      </c>
      <c r="AH5389">
        <f t="shared" si="818"/>
        <v>2.8</v>
      </c>
      <c r="AI5389">
        <v>0.14499999999999999</v>
      </c>
      <c r="AJ5389">
        <f t="shared" si="815"/>
        <v>0.40599999999999997</v>
      </c>
      <c r="AK5389" t="str">
        <f t="shared" si="819"/>
        <v/>
      </c>
      <c r="AL5389" t="str">
        <f t="shared" si="817"/>
        <v/>
      </c>
    </row>
    <row r="5390" spans="1:38" x14ac:dyDescent="0.2">
      <c r="A5390" t="s">
        <v>9716</v>
      </c>
      <c r="B5390" t="s">
        <v>237</v>
      </c>
      <c r="C5390" t="s">
        <v>9717</v>
      </c>
      <c r="D5390" s="1">
        <v>36409</v>
      </c>
      <c r="E5390" s="1">
        <v>43456</v>
      </c>
      <c r="F5390" t="s">
        <v>19</v>
      </c>
      <c r="I5390">
        <v>100</v>
      </c>
      <c r="J5390">
        <v>0</v>
      </c>
      <c r="K5390">
        <v>0</v>
      </c>
      <c r="L5390">
        <v>1149</v>
      </c>
      <c r="M5390">
        <v>1149</v>
      </c>
      <c r="N5390" t="s">
        <v>20</v>
      </c>
      <c r="O5390" t="s">
        <v>9718</v>
      </c>
      <c r="P5390" t="s">
        <v>28</v>
      </c>
      <c r="Q5390" t="s">
        <v>34233</v>
      </c>
      <c r="R5390" t="s">
        <v>34233</v>
      </c>
      <c r="S5390" t="s">
        <v>33797</v>
      </c>
      <c r="T5390" t="s">
        <v>34365</v>
      </c>
      <c r="AD5390" t="str">
        <f t="shared" si="822"/>
        <v/>
      </c>
      <c r="AE5390" t="str">
        <f t="shared" si="821"/>
        <v/>
      </c>
      <c r="AF5390" t="str">
        <f t="shared" si="820"/>
        <v/>
      </c>
      <c r="AG5390" s="17">
        <v>1</v>
      </c>
      <c r="AH5390">
        <f t="shared" si="818"/>
        <v>2.8</v>
      </c>
      <c r="AI5390">
        <v>0.14499999999999999</v>
      </c>
      <c r="AJ5390">
        <f t="shared" si="815"/>
        <v>0.40599999999999997</v>
      </c>
      <c r="AK5390" t="str">
        <f t="shared" si="819"/>
        <v/>
      </c>
      <c r="AL5390" t="str">
        <f t="shared" si="817"/>
        <v/>
      </c>
    </row>
    <row r="5391" spans="1:38" x14ac:dyDescent="0.2">
      <c r="A5391" t="s">
        <v>9725</v>
      </c>
      <c r="B5391" t="s">
        <v>237</v>
      </c>
      <c r="C5391" t="s">
        <v>9726</v>
      </c>
      <c r="D5391" s="1">
        <v>36409</v>
      </c>
      <c r="E5391" s="1">
        <v>43456</v>
      </c>
      <c r="F5391" t="s">
        <v>19</v>
      </c>
      <c r="I5391">
        <v>100</v>
      </c>
      <c r="J5391">
        <v>0</v>
      </c>
      <c r="K5391">
        <v>0</v>
      </c>
      <c r="L5391">
        <v>1043</v>
      </c>
      <c r="M5391">
        <v>1043</v>
      </c>
      <c r="N5391" t="s">
        <v>20</v>
      </c>
      <c r="O5391" t="s">
        <v>9727</v>
      </c>
      <c r="P5391" t="s">
        <v>28</v>
      </c>
      <c r="Q5391" t="s">
        <v>34233</v>
      </c>
      <c r="R5391" t="s">
        <v>34233</v>
      </c>
      <c r="S5391" t="s">
        <v>32628</v>
      </c>
      <c r="T5391" t="s">
        <v>34365</v>
      </c>
      <c r="AD5391" t="str">
        <f t="shared" si="822"/>
        <v/>
      </c>
      <c r="AE5391" t="str">
        <f t="shared" si="821"/>
        <v/>
      </c>
      <c r="AF5391" t="str">
        <f t="shared" si="820"/>
        <v/>
      </c>
      <c r="AG5391" s="17">
        <v>1</v>
      </c>
      <c r="AH5391">
        <f t="shared" si="818"/>
        <v>2.8</v>
      </c>
      <c r="AI5391">
        <v>0.14499999999999999</v>
      </c>
      <c r="AJ5391">
        <f t="shared" si="815"/>
        <v>0.40599999999999997</v>
      </c>
      <c r="AK5391" t="str">
        <f t="shared" si="819"/>
        <v/>
      </c>
      <c r="AL5391" t="str">
        <f t="shared" si="817"/>
        <v/>
      </c>
    </row>
    <row r="5392" spans="1:38" x14ac:dyDescent="0.2">
      <c r="A5392" t="s">
        <v>9823</v>
      </c>
      <c r="B5392" t="s">
        <v>237</v>
      </c>
      <c r="C5392" t="s">
        <v>9824</v>
      </c>
      <c r="D5392" s="1">
        <v>36409</v>
      </c>
      <c r="E5392" s="1">
        <v>43456</v>
      </c>
      <c r="F5392" t="s">
        <v>19</v>
      </c>
      <c r="I5392">
        <v>100</v>
      </c>
      <c r="J5392">
        <v>0</v>
      </c>
      <c r="K5392">
        <v>0</v>
      </c>
      <c r="L5392">
        <v>1111</v>
      </c>
      <c r="M5392">
        <v>1111</v>
      </c>
      <c r="N5392" t="s">
        <v>20</v>
      </c>
      <c r="O5392" t="s">
        <v>9825</v>
      </c>
      <c r="P5392" t="s">
        <v>28</v>
      </c>
      <c r="Q5392" t="s">
        <v>34233</v>
      </c>
      <c r="R5392" t="s">
        <v>34233</v>
      </c>
      <c r="S5392" t="s">
        <v>32628</v>
      </c>
      <c r="T5392" t="s">
        <v>34365</v>
      </c>
      <c r="AD5392" t="str">
        <f t="shared" si="822"/>
        <v/>
      </c>
      <c r="AE5392" t="str">
        <f t="shared" si="821"/>
        <v/>
      </c>
      <c r="AF5392" t="str">
        <f t="shared" si="820"/>
        <v/>
      </c>
      <c r="AG5392" s="17">
        <v>1</v>
      </c>
      <c r="AH5392">
        <f t="shared" si="818"/>
        <v>2.8</v>
      </c>
      <c r="AI5392">
        <v>0.14499999999999999</v>
      </c>
      <c r="AJ5392">
        <f t="shared" ref="AJ5392:AJ5455" si="823">IF(COUNTBLANK(AH5392),"",AH5392*AI5392)</f>
        <v>0.40599999999999997</v>
      </c>
      <c r="AK5392" t="str">
        <f t="shared" si="819"/>
        <v/>
      </c>
      <c r="AL5392" t="str">
        <f t="shared" si="817"/>
        <v/>
      </c>
    </row>
    <row r="5393" spans="1:38" x14ac:dyDescent="0.2">
      <c r="A5393" t="s">
        <v>10532</v>
      </c>
      <c r="B5393" t="s">
        <v>237</v>
      </c>
      <c r="C5393" t="s">
        <v>10533</v>
      </c>
      <c r="D5393" s="1">
        <v>36409</v>
      </c>
      <c r="E5393" s="1">
        <v>43456</v>
      </c>
      <c r="F5393" t="s">
        <v>19</v>
      </c>
      <c r="I5393">
        <v>100</v>
      </c>
      <c r="J5393">
        <v>0</v>
      </c>
      <c r="K5393">
        <v>0</v>
      </c>
      <c r="L5393">
        <v>816</v>
      </c>
      <c r="M5393">
        <v>816</v>
      </c>
      <c r="N5393" t="s">
        <v>20</v>
      </c>
      <c r="O5393" t="s">
        <v>10534</v>
      </c>
      <c r="P5393" t="s">
        <v>28</v>
      </c>
      <c r="Q5393" t="s">
        <v>34233</v>
      </c>
      <c r="R5393" t="s">
        <v>34233</v>
      </c>
      <c r="S5393" t="s">
        <v>33797</v>
      </c>
      <c r="T5393" t="s">
        <v>34365</v>
      </c>
      <c r="AD5393" t="str">
        <f t="shared" si="822"/>
        <v/>
      </c>
      <c r="AE5393" t="str">
        <f t="shared" si="821"/>
        <v/>
      </c>
      <c r="AF5393" t="str">
        <f t="shared" si="820"/>
        <v/>
      </c>
      <c r="AG5393" s="17">
        <v>1</v>
      </c>
      <c r="AH5393">
        <f t="shared" si="818"/>
        <v>2.8</v>
      </c>
      <c r="AI5393">
        <v>0.14499999999999999</v>
      </c>
      <c r="AJ5393">
        <f t="shared" si="823"/>
        <v>0.40599999999999997</v>
      </c>
      <c r="AK5393" t="str">
        <f t="shared" si="819"/>
        <v/>
      </c>
      <c r="AL5393" t="str">
        <f t="shared" si="817"/>
        <v/>
      </c>
    </row>
    <row r="5394" spans="1:38" x14ac:dyDescent="0.2">
      <c r="A5394" t="s">
        <v>9826</v>
      </c>
      <c r="B5394" t="s">
        <v>237</v>
      </c>
      <c r="C5394" t="s">
        <v>9827</v>
      </c>
      <c r="D5394" s="1">
        <v>36409</v>
      </c>
      <c r="E5394" s="1">
        <v>43887</v>
      </c>
      <c r="F5394" t="s">
        <v>19</v>
      </c>
      <c r="I5394">
        <v>100</v>
      </c>
      <c r="J5394">
        <v>0</v>
      </c>
      <c r="K5394">
        <v>0</v>
      </c>
      <c r="L5394">
        <v>1099</v>
      </c>
      <c r="M5394">
        <v>1099</v>
      </c>
      <c r="N5394" t="s">
        <v>20</v>
      </c>
      <c r="O5394" t="s">
        <v>9828</v>
      </c>
      <c r="P5394" t="s">
        <v>28</v>
      </c>
      <c r="Q5394" t="s">
        <v>34233</v>
      </c>
      <c r="R5394" t="s">
        <v>34233</v>
      </c>
      <c r="S5394" t="s">
        <v>32628</v>
      </c>
      <c r="T5394" t="s">
        <v>34365</v>
      </c>
      <c r="AD5394" t="str">
        <f t="shared" si="822"/>
        <v/>
      </c>
      <c r="AE5394" t="str">
        <f t="shared" si="821"/>
        <v/>
      </c>
      <c r="AF5394" t="str">
        <f t="shared" si="820"/>
        <v/>
      </c>
      <c r="AG5394" s="17">
        <v>1</v>
      </c>
      <c r="AH5394">
        <f t="shared" si="818"/>
        <v>2.8</v>
      </c>
      <c r="AI5394">
        <v>0.14499999999999999</v>
      </c>
      <c r="AJ5394">
        <f t="shared" si="823"/>
        <v>0.40599999999999997</v>
      </c>
      <c r="AK5394" t="str">
        <f t="shared" si="819"/>
        <v/>
      </c>
      <c r="AL5394" t="str">
        <f t="shared" si="817"/>
        <v/>
      </c>
    </row>
    <row r="5395" spans="1:38" x14ac:dyDescent="0.2">
      <c r="A5395" t="s">
        <v>9829</v>
      </c>
      <c r="B5395" t="s">
        <v>237</v>
      </c>
      <c r="C5395" t="s">
        <v>9830</v>
      </c>
      <c r="D5395" s="1">
        <v>36409</v>
      </c>
      <c r="E5395" s="1">
        <v>43456</v>
      </c>
      <c r="F5395" t="s">
        <v>19</v>
      </c>
      <c r="I5395">
        <v>100</v>
      </c>
      <c r="J5395">
        <v>0</v>
      </c>
      <c r="K5395">
        <v>0</v>
      </c>
      <c r="L5395">
        <v>1062</v>
      </c>
      <c r="M5395">
        <v>1062</v>
      </c>
      <c r="N5395" t="s">
        <v>20</v>
      </c>
      <c r="O5395" t="s">
        <v>9831</v>
      </c>
      <c r="P5395" t="s">
        <v>28</v>
      </c>
      <c r="Q5395" t="s">
        <v>34233</v>
      </c>
      <c r="R5395" t="s">
        <v>34233</v>
      </c>
      <c r="S5395" t="s">
        <v>32628</v>
      </c>
      <c r="T5395" t="s">
        <v>34365</v>
      </c>
      <c r="AD5395" t="str">
        <f t="shared" si="822"/>
        <v/>
      </c>
      <c r="AE5395" t="str">
        <f t="shared" si="821"/>
        <v/>
      </c>
      <c r="AF5395" t="str">
        <f t="shared" si="820"/>
        <v/>
      </c>
      <c r="AG5395" s="17">
        <v>1</v>
      </c>
      <c r="AH5395">
        <f t="shared" si="818"/>
        <v>2.8</v>
      </c>
      <c r="AI5395">
        <v>0.14499999999999999</v>
      </c>
      <c r="AJ5395">
        <f t="shared" si="823"/>
        <v>0.40599999999999997</v>
      </c>
      <c r="AK5395" t="str">
        <f t="shared" si="819"/>
        <v/>
      </c>
      <c r="AL5395" t="str">
        <f t="shared" si="817"/>
        <v/>
      </c>
    </row>
    <row r="5396" spans="1:38" x14ac:dyDescent="0.2">
      <c r="A5396" t="s">
        <v>9832</v>
      </c>
      <c r="B5396" t="s">
        <v>237</v>
      </c>
      <c r="C5396" t="s">
        <v>9833</v>
      </c>
      <c r="D5396" s="1">
        <v>36409</v>
      </c>
      <c r="E5396" s="1">
        <v>43456</v>
      </c>
      <c r="F5396" t="s">
        <v>19</v>
      </c>
      <c r="I5396">
        <v>100</v>
      </c>
      <c r="J5396">
        <v>0</v>
      </c>
      <c r="K5396">
        <v>0</v>
      </c>
      <c r="L5396">
        <v>1107</v>
      </c>
      <c r="M5396">
        <v>1107</v>
      </c>
      <c r="N5396" t="s">
        <v>20</v>
      </c>
      <c r="O5396" t="s">
        <v>9834</v>
      </c>
      <c r="P5396" t="s">
        <v>28</v>
      </c>
      <c r="Q5396" t="s">
        <v>34233</v>
      </c>
      <c r="R5396" t="s">
        <v>34233</v>
      </c>
      <c r="S5396" t="s">
        <v>32628</v>
      </c>
      <c r="T5396" t="s">
        <v>34365</v>
      </c>
      <c r="AD5396" t="str">
        <f t="shared" si="822"/>
        <v/>
      </c>
      <c r="AE5396" t="str">
        <f t="shared" si="821"/>
        <v/>
      </c>
      <c r="AF5396" t="str">
        <f t="shared" si="820"/>
        <v/>
      </c>
      <c r="AG5396" s="17">
        <v>1</v>
      </c>
      <c r="AH5396">
        <f t="shared" si="818"/>
        <v>2.8</v>
      </c>
      <c r="AI5396">
        <v>0.14499999999999999</v>
      </c>
      <c r="AJ5396">
        <f t="shared" si="823"/>
        <v>0.40599999999999997</v>
      </c>
      <c r="AK5396" t="str">
        <f t="shared" si="819"/>
        <v/>
      </c>
      <c r="AL5396" t="str">
        <f t="shared" si="817"/>
        <v/>
      </c>
    </row>
    <row r="5397" spans="1:38" x14ac:dyDescent="0.2">
      <c r="A5397" t="s">
        <v>9835</v>
      </c>
      <c r="B5397" t="s">
        <v>237</v>
      </c>
      <c r="C5397" t="s">
        <v>9836</v>
      </c>
      <c r="D5397" s="1">
        <v>36409</v>
      </c>
      <c r="E5397" s="1">
        <v>43456</v>
      </c>
      <c r="F5397" t="s">
        <v>19</v>
      </c>
      <c r="I5397">
        <v>100</v>
      </c>
      <c r="J5397">
        <v>0</v>
      </c>
      <c r="K5397">
        <v>0</v>
      </c>
      <c r="L5397">
        <v>1068</v>
      </c>
      <c r="M5397">
        <v>1068</v>
      </c>
      <c r="N5397" t="s">
        <v>20</v>
      </c>
      <c r="O5397" t="s">
        <v>9837</v>
      </c>
      <c r="P5397" t="s">
        <v>28</v>
      </c>
      <c r="Q5397" t="s">
        <v>34233</v>
      </c>
      <c r="R5397" t="s">
        <v>34233</v>
      </c>
      <c r="S5397" t="s">
        <v>32628</v>
      </c>
      <c r="T5397" t="s">
        <v>34365</v>
      </c>
      <c r="U5397" t="s">
        <v>32634</v>
      </c>
      <c r="V5397" t="s">
        <v>33162</v>
      </c>
      <c r="W5397">
        <v>135</v>
      </c>
      <c r="X5397">
        <v>2</v>
      </c>
      <c r="Y5397">
        <v>1</v>
      </c>
      <c r="AA5397">
        <v>9</v>
      </c>
      <c r="AB5397">
        <v>25</v>
      </c>
      <c r="AC5397">
        <v>1</v>
      </c>
      <c r="AD5397" t="str">
        <f t="shared" si="822"/>
        <v/>
      </c>
      <c r="AE5397" t="str">
        <f t="shared" si="821"/>
        <v/>
      </c>
      <c r="AF5397" t="str">
        <f t="shared" si="820"/>
        <v/>
      </c>
      <c r="AG5397">
        <f>IF((S5397&lt;&gt;"tühi")*(AC5397&lt;&gt;""),AC5397,"")</f>
        <v>1</v>
      </c>
      <c r="AH5397">
        <f t="shared" si="818"/>
        <v>2.8</v>
      </c>
      <c r="AI5397">
        <v>0.14499999999999999</v>
      </c>
      <c r="AJ5397">
        <f t="shared" si="823"/>
        <v>0.40599999999999997</v>
      </c>
      <c r="AK5397" t="str">
        <f t="shared" si="819"/>
        <v/>
      </c>
      <c r="AL5397" t="str">
        <f t="shared" si="817"/>
        <v/>
      </c>
    </row>
    <row r="5398" spans="1:38" x14ac:dyDescent="0.2">
      <c r="A5398" t="s">
        <v>9838</v>
      </c>
      <c r="B5398" t="s">
        <v>237</v>
      </c>
      <c r="C5398" t="s">
        <v>9839</v>
      </c>
      <c r="D5398" s="1">
        <v>36409</v>
      </c>
      <c r="E5398" s="1">
        <v>43456</v>
      </c>
      <c r="F5398" t="s">
        <v>19</v>
      </c>
      <c r="I5398">
        <v>100</v>
      </c>
      <c r="J5398">
        <v>0</v>
      </c>
      <c r="K5398">
        <v>0</v>
      </c>
      <c r="L5398">
        <v>1068</v>
      </c>
      <c r="M5398">
        <v>1068</v>
      </c>
      <c r="N5398" t="s">
        <v>20</v>
      </c>
      <c r="O5398" t="s">
        <v>9840</v>
      </c>
      <c r="P5398" t="s">
        <v>28</v>
      </c>
      <c r="Q5398" t="s">
        <v>34233</v>
      </c>
      <c r="R5398" t="s">
        <v>34233</v>
      </c>
      <c r="S5398" t="s">
        <v>32628</v>
      </c>
      <c r="T5398" t="s">
        <v>34365</v>
      </c>
      <c r="U5398" t="s">
        <v>32634</v>
      </c>
      <c r="V5398" t="s">
        <v>33163</v>
      </c>
      <c r="W5398">
        <v>267</v>
      </c>
      <c r="X5398">
        <v>2</v>
      </c>
      <c r="Y5398">
        <v>1</v>
      </c>
      <c r="AA5398">
        <v>9</v>
      </c>
      <c r="AB5398">
        <v>25</v>
      </c>
      <c r="AC5398">
        <v>1</v>
      </c>
      <c r="AD5398" t="str">
        <f t="shared" si="822"/>
        <v/>
      </c>
      <c r="AE5398" t="str">
        <f t="shared" si="821"/>
        <v/>
      </c>
      <c r="AF5398" t="str">
        <f t="shared" si="820"/>
        <v/>
      </c>
      <c r="AG5398">
        <f>IF((S5398&lt;&gt;"tühi")*(AC5398&lt;&gt;""),AC5398,"")</f>
        <v>1</v>
      </c>
      <c r="AH5398">
        <f t="shared" si="818"/>
        <v>2.8</v>
      </c>
      <c r="AI5398">
        <v>0.14499999999999999</v>
      </c>
      <c r="AJ5398">
        <f t="shared" si="823"/>
        <v>0.40599999999999997</v>
      </c>
      <c r="AK5398" t="str">
        <f t="shared" si="819"/>
        <v/>
      </c>
      <c r="AL5398" t="str">
        <f t="shared" si="817"/>
        <v/>
      </c>
    </row>
    <row r="5399" spans="1:38" x14ac:dyDescent="0.2">
      <c r="A5399" t="s">
        <v>21988</v>
      </c>
      <c r="B5399" t="s">
        <v>237</v>
      </c>
      <c r="C5399" t="s">
        <v>21989</v>
      </c>
      <c r="D5399" s="1">
        <v>36409</v>
      </c>
      <c r="E5399" s="1">
        <v>43887</v>
      </c>
      <c r="F5399" t="s">
        <v>19</v>
      </c>
      <c r="I5399">
        <v>100</v>
      </c>
      <c r="J5399">
        <v>0</v>
      </c>
      <c r="K5399">
        <v>0</v>
      </c>
      <c r="L5399">
        <v>1314</v>
      </c>
      <c r="M5399">
        <v>1314</v>
      </c>
      <c r="N5399" t="s">
        <v>20</v>
      </c>
      <c r="O5399" t="s">
        <v>21990</v>
      </c>
      <c r="P5399" t="s">
        <v>28</v>
      </c>
      <c r="Q5399" t="s">
        <v>32794</v>
      </c>
      <c r="R5399" t="s">
        <v>33782</v>
      </c>
      <c r="S5399" t="s">
        <v>33797</v>
      </c>
      <c r="T5399" t="s">
        <v>34365</v>
      </c>
      <c r="AD5399" t="str">
        <f t="shared" si="822"/>
        <v/>
      </c>
      <c r="AE5399" t="str">
        <f t="shared" si="821"/>
        <v/>
      </c>
      <c r="AF5399" t="str">
        <f t="shared" si="820"/>
        <v/>
      </c>
      <c r="AG5399" s="17">
        <v>1</v>
      </c>
      <c r="AH5399">
        <f t="shared" si="818"/>
        <v>2.8</v>
      </c>
      <c r="AI5399">
        <v>0.14499999999999999</v>
      </c>
      <c r="AJ5399">
        <f t="shared" si="823"/>
        <v>0.40599999999999997</v>
      </c>
      <c r="AK5399" t="str">
        <f t="shared" si="819"/>
        <v/>
      </c>
      <c r="AL5399" t="str">
        <f t="shared" si="817"/>
        <v/>
      </c>
    </row>
    <row r="5400" spans="1:38" x14ac:dyDescent="0.2">
      <c r="A5400" t="s">
        <v>30969</v>
      </c>
      <c r="B5400" t="s">
        <v>237</v>
      </c>
      <c r="C5400" t="s">
        <v>30970</v>
      </c>
      <c r="D5400" s="1">
        <v>43859</v>
      </c>
      <c r="E5400" s="1">
        <v>43859</v>
      </c>
      <c r="F5400" t="s">
        <v>15348</v>
      </c>
      <c r="I5400">
        <v>100</v>
      </c>
      <c r="J5400">
        <v>0</v>
      </c>
      <c r="K5400">
        <v>0</v>
      </c>
      <c r="L5400">
        <v>356</v>
      </c>
      <c r="M5400">
        <v>356</v>
      </c>
      <c r="N5400" t="s">
        <v>20</v>
      </c>
      <c r="P5400" t="s">
        <v>30340</v>
      </c>
      <c r="Q5400" t="s">
        <v>34233</v>
      </c>
      <c r="R5400" t="s">
        <v>34233</v>
      </c>
      <c r="S5400" t="s">
        <v>33942</v>
      </c>
      <c r="T5400" t="s">
        <v>34233</v>
      </c>
      <c r="AD5400" t="str">
        <f t="shared" si="822"/>
        <v/>
      </c>
      <c r="AE5400" t="str">
        <f t="shared" si="821"/>
        <v/>
      </c>
      <c r="AF5400" t="str">
        <f t="shared" si="820"/>
        <v/>
      </c>
      <c r="AG5400" t="str">
        <f>IF((S5400&lt;&gt;"tühi")*(AC5400&lt;&gt;""),AC5400,"")</f>
        <v/>
      </c>
      <c r="AH5400" t="str">
        <f t="shared" si="818"/>
        <v/>
      </c>
      <c r="AI5400">
        <v>0.14499999999999999</v>
      </c>
      <c r="AJ5400" t="str">
        <f t="shared" si="823"/>
        <v/>
      </c>
      <c r="AK5400" t="str">
        <f t="shared" si="819"/>
        <v/>
      </c>
      <c r="AL5400" t="str">
        <f t="shared" si="817"/>
        <v/>
      </c>
    </row>
    <row r="5401" spans="1:38" x14ac:dyDescent="0.2">
      <c r="A5401" t="s">
        <v>10538</v>
      </c>
      <c r="B5401" t="s">
        <v>237</v>
      </c>
      <c r="C5401" t="s">
        <v>10539</v>
      </c>
      <c r="D5401" s="1">
        <v>36409</v>
      </c>
      <c r="E5401" s="1">
        <v>43456</v>
      </c>
      <c r="F5401" t="s">
        <v>19</v>
      </c>
      <c r="I5401">
        <v>100</v>
      </c>
      <c r="J5401">
        <v>0</v>
      </c>
      <c r="K5401">
        <v>0</v>
      </c>
      <c r="L5401">
        <v>943</v>
      </c>
      <c r="M5401">
        <v>943</v>
      </c>
      <c r="N5401" t="s">
        <v>20</v>
      </c>
      <c r="O5401" t="s">
        <v>10540</v>
      </c>
      <c r="P5401" t="s">
        <v>28</v>
      </c>
      <c r="Q5401" t="s">
        <v>34233</v>
      </c>
      <c r="R5401" t="s">
        <v>34233</v>
      </c>
      <c r="S5401" t="s">
        <v>32628</v>
      </c>
      <c r="T5401" t="s">
        <v>34365</v>
      </c>
      <c r="AD5401" t="str">
        <f t="shared" si="822"/>
        <v/>
      </c>
      <c r="AE5401" t="str">
        <f t="shared" si="821"/>
        <v/>
      </c>
      <c r="AF5401" t="str">
        <f t="shared" si="820"/>
        <v/>
      </c>
      <c r="AG5401" s="17">
        <v>1</v>
      </c>
      <c r="AH5401">
        <f t="shared" si="818"/>
        <v>2.8</v>
      </c>
      <c r="AI5401">
        <v>0.14499999999999999</v>
      </c>
      <c r="AJ5401">
        <f t="shared" si="823"/>
        <v>0.40599999999999997</v>
      </c>
      <c r="AK5401" t="str">
        <f t="shared" si="819"/>
        <v/>
      </c>
      <c r="AL5401" t="str">
        <f t="shared" si="817"/>
        <v/>
      </c>
    </row>
    <row r="5402" spans="1:38" x14ac:dyDescent="0.2">
      <c r="A5402" t="s">
        <v>9918</v>
      </c>
      <c r="B5402" t="s">
        <v>237</v>
      </c>
      <c r="C5402" t="s">
        <v>9919</v>
      </c>
      <c r="D5402" s="1">
        <v>36409</v>
      </c>
      <c r="E5402" s="1">
        <v>43951</v>
      </c>
      <c r="F5402" t="s">
        <v>19</v>
      </c>
      <c r="I5402">
        <v>100</v>
      </c>
      <c r="J5402">
        <v>0</v>
      </c>
      <c r="K5402">
        <v>0</v>
      </c>
      <c r="L5402">
        <v>1101</v>
      </c>
      <c r="M5402">
        <v>1101</v>
      </c>
      <c r="N5402" t="s">
        <v>20</v>
      </c>
      <c r="O5402" t="s">
        <v>9920</v>
      </c>
      <c r="P5402" t="s">
        <v>28</v>
      </c>
      <c r="Q5402" t="s">
        <v>34233</v>
      </c>
      <c r="R5402" t="s">
        <v>34233</v>
      </c>
      <c r="S5402" t="s">
        <v>33807</v>
      </c>
      <c r="T5402" t="s">
        <v>34365</v>
      </c>
      <c r="AD5402" t="str">
        <f t="shared" si="822"/>
        <v/>
      </c>
      <c r="AE5402" t="str">
        <f t="shared" si="821"/>
        <v/>
      </c>
      <c r="AF5402" t="str">
        <f t="shared" si="820"/>
        <v/>
      </c>
      <c r="AG5402" s="17">
        <v>1</v>
      </c>
      <c r="AH5402">
        <f t="shared" si="818"/>
        <v>2.8</v>
      </c>
      <c r="AI5402">
        <v>0.14499999999999999</v>
      </c>
      <c r="AJ5402">
        <f t="shared" si="823"/>
        <v>0.40599999999999997</v>
      </c>
      <c r="AK5402" t="str">
        <f t="shared" si="819"/>
        <v/>
      </c>
      <c r="AL5402" t="str">
        <f t="shared" si="817"/>
        <v/>
      </c>
    </row>
    <row r="5403" spans="1:38" x14ac:dyDescent="0.2">
      <c r="A5403" t="s">
        <v>10592</v>
      </c>
      <c r="B5403" t="s">
        <v>237</v>
      </c>
      <c r="C5403" t="s">
        <v>10593</v>
      </c>
      <c r="D5403" s="1">
        <v>36410</v>
      </c>
      <c r="E5403" s="1">
        <v>43887</v>
      </c>
      <c r="F5403" t="s">
        <v>19</v>
      </c>
      <c r="I5403">
        <v>100</v>
      </c>
      <c r="J5403">
        <v>0</v>
      </c>
      <c r="K5403">
        <v>0</v>
      </c>
      <c r="L5403">
        <v>1065</v>
      </c>
      <c r="M5403">
        <v>1065</v>
      </c>
      <c r="N5403" t="s">
        <v>20</v>
      </c>
      <c r="O5403" t="s">
        <v>10594</v>
      </c>
      <c r="P5403" t="s">
        <v>28</v>
      </c>
      <c r="Q5403" t="s">
        <v>34233</v>
      </c>
      <c r="R5403" t="s">
        <v>34233</v>
      </c>
      <c r="S5403" t="s">
        <v>32628</v>
      </c>
      <c r="T5403" t="s">
        <v>34365</v>
      </c>
      <c r="AD5403" t="str">
        <f t="shared" si="822"/>
        <v/>
      </c>
      <c r="AE5403" t="str">
        <f t="shared" si="821"/>
        <v/>
      </c>
      <c r="AF5403" t="str">
        <f t="shared" si="820"/>
        <v/>
      </c>
      <c r="AG5403" s="17">
        <v>1</v>
      </c>
      <c r="AH5403">
        <f t="shared" si="818"/>
        <v>2.8</v>
      </c>
      <c r="AI5403">
        <v>0.14499999999999999</v>
      </c>
      <c r="AJ5403">
        <f t="shared" si="823"/>
        <v>0.40599999999999997</v>
      </c>
      <c r="AK5403" t="str">
        <f t="shared" si="819"/>
        <v/>
      </c>
      <c r="AL5403" t="str">
        <f t="shared" si="817"/>
        <v/>
      </c>
    </row>
    <row r="5404" spans="1:38" x14ac:dyDescent="0.2">
      <c r="A5404" t="s">
        <v>10544</v>
      </c>
      <c r="B5404" t="s">
        <v>237</v>
      </c>
      <c r="C5404" t="s">
        <v>10545</v>
      </c>
      <c r="D5404" s="1">
        <v>36409</v>
      </c>
      <c r="E5404" s="1">
        <v>43456</v>
      </c>
      <c r="F5404" t="s">
        <v>19</v>
      </c>
      <c r="I5404">
        <v>100</v>
      </c>
      <c r="J5404">
        <v>0</v>
      </c>
      <c r="K5404">
        <v>0</v>
      </c>
      <c r="L5404">
        <v>1172</v>
      </c>
      <c r="M5404">
        <v>1172</v>
      </c>
      <c r="N5404" t="s">
        <v>20</v>
      </c>
      <c r="O5404" t="s">
        <v>10546</v>
      </c>
      <c r="P5404" t="s">
        <v>28</v>
      </c>
      <c r="Q5404" t="s">
        <v>34233</v>
      </c>
      <c r="R5404" t="s">
        <v>34233</v>
      </c>
      <c r="S5404" t="s">
        <v>33797</v>
      </c>
      <c r="T5404" t="s">
        <v>34365</v>
      </c>
      <c r="U5404" t="s">
        <v>33071</v>
      </c>
      <c r="V5404" t="s">
        <v>32695</v>
      </c>
      <c r="W5404">
        <v>234</v>
      </c>
      <c r="Y5404">
        <v>1</v>
      </c>
      <c r="AA5404">
        <v>7.5</v>
      </c>
      <c r="AC5404">
        <v>1</v>
      </c>
      <c r="AD5404" t="str">
        <f t="shared" si="822"/>
        <v/>
      </c>
      <c r="AE5404" t="str">
        <f t="shared" si="821"/>
        <v/>
      </c>
      <c r="AF5404" t="str">
        <f t="shared" si="820"/>
        <v/>
      </c>
      <c r="AG5404">
        <f>IF((S5404&lt;&gt;"tühi")*(AC5404&lt;&gt;""),AC5404,"")</f>
        <v>1</v>
      </c>
      <c r="AH5404">
        <f t="shared" si="818"/>
        <v>2.8</v>
      </c>
      <c r="AI5404">
        <v>0.14499999999999999</v>
      </c>
      <c r="AJ5404">
        <f t="shared" si="823"/>
        <v>0.40599999999999997</v>
      </c>
      <c r="AK5404" t="str">
        <f t="shared" si="819"/>
        <v/>
      </c>
      <c r="AL5404" t="str">
        <f t="shared" si="817"/>
        <v/>
      </c>
    </row>
    <row r="5405" spans="1:38" x14ac:dyDescent="0.2">
      <c r="A5405" t="s">
        <v>10553</v>
      </c>
      <c r="B5405" t="s">
        <v>237</v>
      </c>
      <c r="C5405" t="s">
        <v>10554</v>
      </c>
      <c r="D5405" s="1">
        <v>36409</v>
      </c>
      <c r="E5405" s="1">
        <v>43456</v>
      </c>
      <c r="F5405" t="s">
        <v>19</v>
      </c>
      <c r="I5405">
        <v>100</v>
      </c>
      <c r="J5405">
        <v>0</v>
      </c>
      <c r="K5405">
        <v>0</v>
      </c>
      <c r="L5405">
        <v>1123</v>
      </c>
      <c r="M5405">
        <v>1123</v>
      </c>
      <c r="N5405" t="s">
        <v>20</v>
      </c>
      <c r="O5405" t="s">
        <v>10555</v>
      </c>
      <c r="P5405" t="s">
        <v>28</v>
      </c>
      <c r="Q5405" t="s">
        <v>34233</v>
      </c>
      <c r="R5405" t="s">
        <v>34233</v>
      </c>
      <c r="S5405" t="s">
        <v>32628</v>
      </c>
      <c r="T5405" t="s">
        <v>34365</v>
      </c>
      <c r="AD5405" t="str">
        <f t="shared" si="822"/>
        <v/>
      </c>
      <c r="AE5405" t="str">
        <f t="shared" si="821"/>
        <v/>
      </c>
      <c r="AF5405" t="str">
        <f t="shared" si="820"/>
        <v/>
      </c>
      <c r="AG5405" s="17">
        <v>1</v>
      </c>
      <c r="AH5405">
        <f t="shared" si="818"/>
        <v>2.8</v>
      </c>
      <c r="AI5405">
        <v>0.14499999999999999</v>
      </c>
      <c r="AJ5405">
        <f t="shared" si="823"/>
        <v>0.40599999999999997</v>
      </c>
      <c r="AK5405" t="str">
        <f t="shared" si="819"/>
        <v/>
      </c>
      <c r="AL5405" t="str">
        <f t="shared" si="817"/>
        <v/>
      </c>
    </row>
    <row r="5406" spans="1:38" x14ac:dyDescent="0.2">
      <c r="A5406" t="s">
        <v>10589</v>
      </c>
      <c r="B5406" t="s">
        <v>237</v>
      </c>
      <c r="C5406" t="s">
        <v>10590</v>
      </c>
      <c r="D5406" s="1">
        <v>36409</v>
      </c>
      <c r="E5406" s="1">
        <v>43817</v>
      </c>
      <c r="F5406" t="s">
        <v>19</v>
      </c>
      <c r="I5406">
        <v>100</v>
      </c>
      <c r="J5406">
        <v>0</v>
      </c>
      <c r="K5406">
        <v>0</v>
      </c>
      <c r="L5406">
        <v>1238</v>
      </c>
      <c r="M5406">
        <v>1238</v>
      </c>
      <c r="N5406" t="s">
        <v>20</v>
      </c>
      <c r="O5406" t="s">
        <v>10591</v>
      </c>
      <c r="P5406" t="s">
        <v>28</v>
      </c>
      <c r="Q5406" t="s">
        <v>34233</v>
      </c>
      <c r="R5406" t="s">
        <v>34233</v>
      </c>
      <c r="S5406" t="s">
        <v>32628</v>
      </c>
      <c r="T5406" t="s">
        <v>34365</v>
      </c>
      <c r="AD5406" t="str">
        <f t="shared" si="822"/>
        <v/>
      </c>
      <c r="AE5406" t="str">
        <f t="shared" si="821"/>
        <v/>
      </c>
      <c r="AF5406" t="str">
        <f t="shared" si="820"/>
        <v/>
      </c>
      <c r="AG5406" s="17">
        <v>1</v>
      </c>
      <c r="AH5406">
        <f t="shared" si="818"/>
        <v>2.8</v>
      </c>
      <c r="AI5406">
        <v>0.14499999999999999</v>
      </c>
      <c r="AJ5406">
        <f t="shared" si="823"/>
        <v>0.40599999999999997</v>
      </c>
      <c r="AK5406" t="str">
        <f t="shared" si="819"/>
        <v/>
      </c>
      <c r="AL5406" t="str">
        <f t="shared" si="817"/>
        <v/>
      </c>
    </row>
    <row r="5407" spans="1:38" x14ac:dyDescent="0.2">
      <c r="A5407" t="s">
        <v>10598</v>
      </c>
      <c r="B5407" t="s">
        <v>237</v>
      </c>
      <c r="C5407" t="s">
        <v>10599</v>
      </c>
      <c r="D5407" s="1">
        <v>36409</v>
      </c>
      <c r="E5407" s="1">
        <v>43456</v>
      </c>
      <c r="F5407" t="s">
        <v>19</v>
      </c>
      <c r="I5407">
        <v>100</v>
      </c>
      <c r="J5407">
        <v>0</v>
      </c>
      <c r="K5407">
        <v>0</v>
      </c>
      <c r="L5407">
        <v>1390</v>
      </c>
      <c r="M5407">
        <v>1390</v>
      </c>
      <c r="N5407" t="s">
        <v>20</v>
      </c>
      <c r="O5407" t="s">
        <v>10600</v>
      </c>
      <c r="P5407" t="s">
        <v>28</v>
      </c>
      <c r="Q5407" t="s">
        <v>34233</v>
      </c>
      <c r="R5407" t="s">
        <v>34233</v>
      </c>
      <c r="S5407" t="s">
        <v>33800</v>
      </c>
      <c r="T5407" t="s">
        <v>34365</v>
      </c>
      <c r="AD5407" t="str">
        <f t="shared" si="822"/>
        <v/>
      </c>
      <c r="AE5407" t="str">
        <f t="shared" si="821"/>
        <v/>
      </c>
      <c r="AF5407" t="str">
        <f t="shared" si="820"/>
        <v/>
      </c>
      <c r="AG5407" s="17">
        <v>1</v>
      </c>
      <c r="AH5407">
        <f t="shared" si="818"/>
        <v>2.8</v>
      </c>
      <c r="AI5407">
        <v>0.14499999999999999</v>
      </c>
      <c r="AJ5407">
        <f t="shared" si="823"/>
        <v>0.40599999999999997</v>
      </c>
      <c r="AK5407" t="str">
        <f t="shared" si="819"/>
        <v/>
      </c>
      <c r="AL5407" t="str">
        <f t="shared" si="817"/>
        <v/>
      </c>
    </row>
    <row r="5408" spans="1:38" x14ac:dyDescent="0.2">
      <c r="A5408" t="s">
        <v>10270</v>
      </c>
      <c r="B5408" t="s">
        <v>237</v>
      </c>
      <c r="C5408" t="s">
        <v>10271</v>
      </c>
      <c r="D5408" s="1">
        <v>36410</v>
      </c>
      <c r="E5408" s="1">
        <v>43888</v>
      </c>
      <c r="F5408" t="s">
        <v>19</v>
      </c>
      <c r="I5408">
        <v>100</v>
      </c>
      <c r="J5408">
        <v>0</v>
      </c>
      <c r="K5408">
        <v>0</v>
      </c>
      <c r="L5408">
        <v>2281</v>
      </c>
      <c r="M5408">
        <v>2281</v>
      </c>
      <c r="N5408" t="s">
        <v>20</v>
      </c>
      <c r="O5408" t="s">
        <v>10272</v>
      </c>
      <c r="P5408" t="s">
        <v>28</v>
      </c>
      <c r="Q5408" t="s">
        <v>34233</v>
      </c>
      <c r="R5408" t="s">
        <v>34233</v>
      </c>
      <c r="S5408" t="s">
        <v>33797</v>
      </c>
      <c r="T5408" t="s">
        <v>34365</v>
      </c>
      <c r="AD5408" t="str">
        <f t="shared" si="822"/>
        <v/>
      </c>
      <c r="AE5408" t="str">
        <f t="shared" si="821"/>
        <v/>
      </c>
      <c r="AF5408" t="str">
        <f t="shared" si="820"/>
        <v/>
      </c>
      <c r="AG5408" s="17">
        <v>1</v>
      </c>
      <c r="AH5408">
        <f t="shared" si="818"/>
        <v>2.8</v>
      </c>
      <c r="AI5408">
        <v>0.14499999999999999</v>
      </c>
      <c r="AJ5408">
        <f t="shared" si="823"/>
        <v>0.40599999999999997</v>
      </c>
      <c r="AK5408" t="str">
        <f t="shared" si="819"/>
        <v/>
      </c>
      <c r="AL5408" t="str">
        <f t="shared" si="817"/>
        <v/>
      </c>
    </row>
    <row r="5409" spans="1:38" x14ac:dyDescent="0.2">
      <c r="A5409" t="s">
        <v>10267</v>
      </c>
      <c r="B5409" t="s">
        <v>237</v>
      </c>
      <c r="C5409" t="s">
        <v>10268</v>
      </c>
      <c r="D5409" s="1">
        <v>36410</v>
      </c>
      <c r="E5409" s="1">
        <v>43873</v>
      </c>
      <c r="F5409" t="s">
        <v>19</v>
      </c>
      <c r="I5409">
        <v>100</v>
      </c>
      <c r="J5409">
        <v>0</v>
      </c>
      <c r="K5409">
        <v>0</v>
      </c>
      <c r="L5409">
        <v>1559</v>
      </c>
      <c r="M5409">
        <v>1559</v>
      </c>
      <c r="N5409" t="s">
        <v>20</v>
      </c>
      <c r="O5409" t="s">
        <v>10269</v>
      </c>
      <c r="P5409" t="s">
        <v>28</v>
      </c>
      <c r="Q5409" t="s">
        <v>34233</v>
      </c>
      <c r="R5409" t="s">
        <v>34233</v>
      </c>
      <c r="S5409" t="s">
        <v>32628</v>
      </c>
      <c r="T5409" t="s">
        <v>34365</v>
      </c>
      <c r="AD5409" t="str">
        <f t="shared" si="822"/>
        <v/>
      </c>
      <c r="AE5409" t="str">
        <f t="shared" si="821"/>
        <v/>
      </c>
      <c r="AF5409" t="str">
        <f t="shared" si="820"/>
        <v/>
      </c>
      <c r="AG5409" s="17">
        <v>1</v>
      </c>
      <c r="AH5409">
        <f t="shared" si="818"/>
        <v>2.8</v>
      </c>
      <c r="AI5409">
        <v>0.14499999999999999</v>
      </c>
      <c r="AJ5409">
        <f t="shared" si="823"/>
        <v>0.40599999999999997</v>
      </c>
      <c r="AK5409" t="str">
        <f t="shared" si="819"/>
        <v/>
      </c>
      <c r="AL5409" t="str">
        <f t="shared" si="817"/>
        <v/>
      </c>
    </row>
    <row r="5410" spans="1:38" x14ac:dyDescent="0.2">
      <c r="A5410" t="s">
        <v>18154</v>
      </c>
      <c r="B5410" t="s">
        <v>237</v>
      </c>
      <c r="C5410" t="s">
        <v>1369</v>
      </c>
      <c r="D5410" s="1">
        <v>37881</v>
      </c>
      <c r="E5410" s="1">
        <v>44546</v>
      </c>
      <c r="F5410" t="s">
        <v>39</v>
      </c>
      <c r="I5410">
        <v>100</v>
      </c>
      <c r="J5410">
        <v>0</v>
      </c>
      <c r="K5410">
        <v>0</v>
      </c>
      <c r="L5410">
        <v>11080</v>
      </c>
      <c r="M5410">
        <v>11080</v>
      </c>
      <c r="N5410" t="s">
        <v>20</v>
      </c>
      <c r="O5410" t="s">
        <v>18155</v>
      </c>
      <c r="P5410" t="s">
        <v>28</v>
      </c>
      <c r="Q5410" t="s">
        <v>34233</v>
      </c>
      <c r="R5410" t="s">
        <v>34233</v>
      </c>
      <c r="S5410" t="s">
        <v>33942</v>
      </c>
      <c r="T5410" t="s">
        <v>34233</v>
      </c>
      <c r="AD5410" t="str">
        <f t="shared" si="822"/>
        <v/>
      </c>
      <c r="AE5410" t="str">
        <f t="shared" si="821"/>
        <v/>
      </c>
      <c r="AF5410" t="str">
        <f t="shared" si="820"/>
        <v/>
      </c>
      <c r="AG5410" t="str">
        <f t="shared" ref="AG5410:AG5434" si="824">IF((S5410&lt;&gt;"tühi")*(AC5410&lt;&gt;""),AC5410,"")</f>
        <v/>
      </c>
      <c r="AH5410" t="str">
        <f t="shared" si="818"/>
        <v/>
      </c>
      <c r="AI5410">
        <v>0.14499999999999999</v>
      </c>
      <c r="AJ5410" t="str">
        <f t="shared" si="823"/>
        <v/>
      </c>
      <c r="AK5410" t="str">
        <f t="shared" si="819"/>
        <v/>
      </c>
      <c r="AL5410" t="str">
        <f t="shared" si="817"/>
        <v/>
      </c>
    </row>
    <row r="5411" spans="1:38" x14ac:dyDescent="0.2">
      <c r="A5411" t="s">
        <v>18039</v>
      </c>
      <c r="B5411" t="s">
        <v>237</v>
      </c>
      <c r="C5411" t="s">
        <v>18040</v>
      </c>
      <c r="D5411" s="1">
        <v>37943</v>
      </c>
      <c r="E5411" s="1">
        <v>43456</v>
      </c>
      <c r="F5411" t="s">
        <v>889</v>
      </c>
      <c r="I5411">
        <v>100</v>
      </c>
      <c r="J5411">
        <v>0</v>
      </c>
      <c r="K5411">
        <v>0</v>
      </c>
      <c r="L5411">
        <v>399</v>
      </c>
      <c r="M5411">
        <v>399</v>
      </c>
      <c r="N5411" t="s">
        <v>20</v>
      </c>
      <c r="O5411" t="s">
        <v>18041</v>
      </c>
      <c r="P5411" t="s">
        <v>28</v>
      </c>
      <c r="Q5411" t="s">
        <v>34233</v>
      </c>
      <c r="R5411" t="s">
        <v>34233</v>
      </c>
      <c r="S5411" t="s">
        <v>33942</v>
      </c>
      <c r="T5411" t="s">
        <v>34233</v>
      </c>
      <c r="V5411" t="s">
        <v>33164</v>
      </c>
      <c r="W5411">
        <v>180</v>
      </c>
      <c r="AA5411">
        <v>0</v>
      </c>
      <c r="AB5411">
        <v>45</v>
      </c>
      <c r="AD5411" t="str">
        <f t="shared" si="822"/>
        <v/>
      </c>
      <c r="AE5411" t="str">
        <f t="shared" si="821"/>
        <v/>
      </c>
      <c r="AF5411" t="str">
        <f t="shared" si="820"/>
        <v/>
      </c>
      <c r="AG5411" t="str">
        <f t="shared" si="824"/>
        <v/>
      </c>
      <c r="AH5411" t="str">
        <f t="shared" si="818"/>
        <v/>
      </c>
      <c r="AI5411">
        <v>0.14499999999999999</v>
      </c>
      <c r="AJ5411" t="str">
        <f t="shared" si="823"/>
        <v/>
      </c>
      <c r="AK5411" t="str">
        <f t="shared" si="819"/>
        <v/>
      </c>
      <c r="AL5411" t="str">
        <f t="shared" si="817"/>
        <v/>
      </c>
    </row>
    <row r="5412" spans="1:38" x14ac:dyDescent="0.2">
      <c r="A5412" t="s">
        <v>18036</v>
      </c>
      <c r="B5412" t="s">
        <v>237</v>
      </c>
      <c r="C5412" t="s">
        <v>18037</v>
      </c>
      <c r="D5412" s="1">
        <v>37943</v>
      </c>
      <c r="E5412" s="1">
        <v>43456</v>
      </c>
      <c r="F5412" t="s">
        <v>26</v>
      </c>
      <c r="I5412">
        <v>100</v>
      </c>
      <c r="J5412">
        <v>0</v>
      </c>
      <c r="K5412">
        <v>0</v>
      </c>
      <c r="L5412">
        <v>2862</v>
      </c>
      <c r="M5412">
        <v>2862</v>
      </c>
      <c r="N5412" t="s">
        <v>20</v>
      </c>
      <c r="O5412" t="s">
        <v>18038</v>
      </c>
      <c r="P5412" t="s">
        <v>22</v>
      </c>
      <c r="Q5412" t="s">
        <v>34233</v>
      </c>
      <c r="R5412" t="s">
        <v>34233</v>
      </c>
      <c r="S5412" t="s">
        <v>34233</v>
      </c>
      <c r="T5412" t="s">
        <v>34233</v>
      </c>
      <c r="V5412" t="s">
        <v>33164</v>
      </c>
      <c r="AD5412" t="str">
        <f t="shared" si="822"/>
        <v/>
      </c>
      <c r="AE5412" t="str">
        <f t="shared" si="821"/>
        <v/>
      </c>
      <c r="AF5412" t="str">
        <f t="shared" si="820"/>
        <v/>
      </c>
      <c r="AG5412" t="str">
        <f t="shared" si="824"/>
        <v/>
      </c>
      <c r="AH5412" t="str">
        <f t="shared" si="818"/>
        <v/>
      </c>
      <c r="AI5412">
        <v>0.14499999999999999</v>
      </c>
      <c r="AJ5412" t="str">
        <f t="shared" si="823"/>
        <v/>
      </c>
      <c r="AK5412" t="str">
        <f t="shared" si="819"/>
        <v/>
      </c>
      <c r="AL5412" t="str">
        <f t="shared" si="817"/>
        <v/>
      </c>
    </row>
    <row r="5413" spans="1:38" x14ac:dyDescent="0.2">
      <c r="A5413" t="s">
        <v>17966</v>
      </c>
      <c r="B5413" t="s">
        <v>237</v>
      </c>
      <c r="C5413" t="s">
        <v>17967</v>
      </c>
      <c r="D5413" s="1">
        <v>37943</v>
      </c>
      <c r="E5413" s="1">
        <v>43763</v>
      </c>
      <c r="F5413" t="s">
        <v>19</v>
      </c>
      <c r="I5413">
        <v>100</v>
      </c>
      <c r="J5413">
        <v>0</v>
      </c>
      <c r="K5413">
        <v>0</v>
      </c>
      <c r="L5413">
        <v>1511</v>
      </c>
      <c r="M5413">
        <v>1511</v>
      </c>
      <c r="N5413" t="s">
        <v>20</v>
      </c>
      <c r="O5413" t="s">
        <v>17968</v>
      </c>
      <c r="P5413" t="s">
        <v>28</v>
      </c>
      <c r="Q5413" t="s">
        <v>34234</v>
      </c>
      <c r="R5413" t="s">
        <v>33768</v>
      </c>
      <c r="S5413" t="s">
        <v>32628</v>
      </c>
      <c r="T5413" t="s">
        <v>34357</v>
      </c>
      <c r="U5413" t="s">
        <v>32634</v>
      </c>
      <c r="V5413" t="s">
        <v>33164</v>
      </c>
      <c r="W5413">
        <v>241</v>
      </c>
      <c r="Y5413" t="s">
        <v>32654</v>
      </c>
      <c r="Z5413">
        <v>450</v>
      </c>
      <c r="AA5413">
        <v>9</v>
      </c>
      <c r="AB5413">
        <v>16</v>
      </c>
      <c r="AC5413">
        <v>1</v>
      </c>
      <c r="AD5413" t="str">
        <f t="shared" si="822"/>
        <v/>
      </c>
      <c r="AE5413" t="str">
        <f t="shared" si="821"/>
        <v/>
      </c>
      <c r="AF5413" t="str">
        <f t="shared" si="820"/>
        <v/>
      </c>
      <c r="AG5413">
        <f t="shared" si="824"/>
        <v>1</v>
      </c>
      <c r="AH5413">
        <f t="shared" si="818"/>
        <v>2.8</v>
      </c>
      <c r="AI5413">
        <v>0.14499999999999999</v>
      </c>
      <c r="AJ5413">
        <f t="shared" si="823"/>
        <v>0.40599999999999997</v>
      </c>
      <c r="AK5413" t="str">
        <f t="shared" si="819"/>
        <v/>
      </c>
      <c r="AL5413" t="str">
        <f t="shared" si="817"/>
        <v/>
      </c>
    </row>
    <row r="5414" spans="1:38" x14ac:dyDescent="0.2">
      <c r="A5414" t="s">
        <v>17999</v>
      </c>
      <c r="B5414" t="s">
        <v>237</v>
      </c>
      <c r="C5414" t="s">
        <v>18000</v>
      </c>
      <c r="D5414" s="1">
        <v>37943</v>
      </c>
      <c r="E5414" s="1">
        <v>43456</v>
      </c>
      <c r="F5414" t="s">
        <v>39</v>
      </c>
      <c r="G5414" t="s">
        <v>19</v>
      </c>
      <c r="I5414">
        <v>50</v>
      </c>
      <c r="J5414">
        <v>50</v>
      </c>
      <c r="K5414">
        <v>0</v>
      </c>
      <c r="L5414">
        <v>1604</v>
      </c>
      <c r="M5414">
        <v>1604</v>
      </c>
      <c r="N5414" t="s">
        <v>20</v>
      </c>
      <c r="O5414" t="s">
        <v>18001</v>
      </c>
      <c r="P5414" t="s">
        <v>28</v>
      </c>
      <c r="Q5414" t="s">
        <v>34234</v>
      </c>
      <c r="R5414" t="s">
        <v>33762</v>
      </c>
      <c r="S5414" t="s">
        <v>33942</v>
      </c>
      <c r="T5414" t="s">
        <v>34233</v>
      </c>
      <c r="U5414" t="s">
        <v>32634</v>
      </c>
      <c r="V5414" t="s">
        <v>33164</v>
      </c>
      <c r="W5414">
        <v>256</v>
      </c>
      <c r="Y5414" t="s">
        <v>32654</v>
      </c>
      <c r="Z5414">
        <v>450</v>
      </c>
      <c r="AA5414">
        <v>9</v>
      </c>
      <c r="AB5414">
        <v>16</v>
      </c>
      <c r="AC5414">
        <v>1</v>
      </c>
      <c r="AD5414" t="str">
        <f t="shared" si="822"/>
        <v/>
      </c>
      <c r="AE5414">
        <f t="shared" si="821"/>
        <v>1</v>
      </c>
      <c r="AF5414" t="str">
        <f t="shared" si="820"/>
        <v/>
      </c>
      <c r="AG5414" t="str">
        <f t="shared" si="824"/>
        <v/>
      </c>
      <c r="AH5414" t="str">
        <f t="shared" si="818"/>
        <v/>
      </c>
      <c r="AI5414">
        <v>0.14499999999999999</v>
      </c>
      <c r="AJ5414" t="str">
        <f t="shared" si="823"/>
        <v/>
      </c>
      <c r="AK5414">
        <f t="shared" si="819"/>
        <v>2.8</v>
      </c>
      <c r="AL5414">
        <f t="shared" si="817"/>
        <v>0.40599999999999997</v>
      </c>
    </row>
    <row r="5415" spans="1:38" x14ac:dyDescent="0.2">
      <c r="A5415" t="s">
        <v>18027</v>
      </c>
      <c r="B5415" t="s">
        <v>237</v>
      </c>
      <c r="C5415" t="s">
        <v>18028</v>
      </c>
      <c r="D5415" s="1">
        <v>37943</v>
      </c>
      <c r="E5415" s="1">
        <v>43544</v>
      </c>
      <c r="F5415" t="s">
        <v>19</v>
      </c>
      <c r="I5415">
        <v>100</v>
      </c>
      <c r="J5415">
        <v>0</v>
      </c>
      <c r="K5415">
        <v>0</v>
      </c>
      <c r="L5415">
        <v>1936</v>
      </c>
      <c r="M5415">
        <v>1936</v>
      </c>
      <c r="N5415" t="s">
        <v>20</v>
      </c>
      <c r="O5415" t="s">
        <v>18029</v>
      </c>
      <c r="P5415" t="s">
        <v>28</v>
      </c>
      <c r="Q5415" t="s">
        <v>34233</v>
      </c>
      <c r="R5415" t="s">
        <v>34233</v>
      </c>
      <c r="S5415" t="s">
        <v>32628</v>
      </c>
      <c r="T5415" t="s">
        <v>34357</v>
      </c>
      <c r="U5415" t="s">
        <v>32634</v>
      </c>
      <c r="V5415" t="s">
        <v>33164</v>
      </c>
      <c r="W5415">
        <v>290</v>
      </c>
      <c r="Y5415" t="s">
        <v>32654</v>
      </c>
      <c r="Z5415">
        <v>480</v>
      </c>
      <c r="AA5415">
        <v>9</v>
      </c>
      <c r="AB5415">
        <v>15</v>
      </c>
      <c r="AC5415">
        <v>1</v>
      </c>
      <c r="AD5415" t="str">
        <f t="shared" si="822"/>
        <v/>
      </c>
      <c r="AE5415" t="str">
        <f t="shared" si="821"/>
        <v/>
      </c>
      <c r="AF5415" t="str">
        <f t="shared" si="820"/>
        <v/>
      </c>
      <c r="AG5415">
        <f t="shared" si="824"/>
        <v>1</v>
      </c>
      <c r="AH5415">
        <f t="shared" si="818"/>
        <v>2.8</v>
      </c>
      <c r="AI5415">
        <v>0.14499999999999999</v>
      </c>
      <c r="AJ5415">
        <f t="shared" si="823"/>
        <v>0.40599999999999997</v>
      </c>
      <c r="AK5415" t="str">
        <f t="shared" si="819"/>
        <v/>
      </c>
      <c r="AL5415" t="str">
        <f t="shared" si="817"/>
        <v/>
      </c>
    </row>
    <row r="5416" spans="1:38" x14ac:dyDescent="0.2">
      <c r="A5416" t="s">
        <v>18030</v>
      </c>
      <c r="B5416" t="s">
        <v>237</v>
      </c>
      <c r="C5416" t="s">
        <v>18031</v>
      </c>
      <c r="D5416" s="1">
        <v>37943</v>
      </c>
      <c r="E5416" s="1">
        <v>43612</v>
      </c>
      <c r="F5416" t="s">
        <v>19</v>
      </c>
      <c r="I5416">
        <v>100</v>
      </c>
      <c r="J5416">
        <v>0</v>
      </c>
      <c r="K5416">
        <v>0</v>
      </c>
      <c r="L5416">
        <v>1572</v>
      </c>
      <c r="M5416">
        <v>1572</v>
      </c>
      <c r="N5416" t="s">
        <v>20</v>
      </c>
      <c r="O5416" t="s">
        <v>18032</v>
      </c>
      <c r="P5416" t="s">
        <v>28</v>
      </c>
      <c r="Q5416" t="s">
        <v>34233</v>
      </c>
      <c r="R5416" t="s">
        <v>34233</v>
      </c>
      <c r="S5416" t="s">
        <v>33797</v>
      </c>
      <c r="T5416" t="s">
        <v>34357</v>
      </c>
      <c r="U5416" t="s">
        <v>32634</v>
      </c>
      <c r="V5416" t="s">
        <v>33164</v>
      </c>
      <c r="W5416">
        <v>251</v>
      </c>
      <c r="Y5416" t="s">
        <v>32654</v>
      </c>
      <c r="Z5416">
        <v>450</v>
      </c>
      <c r="AA5416">
        <v>9</v>
      </c>
      <c r="AB5416">
        <v>16</v>
      </c>
      <c r="AC5416">
        <v>1</v>
      </c>
      <c r="AD5416" t="str">
        <f t="shared" si="822"/>
        <v/>
      </c>
      <c r="AE5416" t="str">
        <f t="shared" si="821"/>
        <v/>
      </c>
      <c r="AF5416" t="str">
        <f t="shared" si="820"/>
        <v/>
      </c>
      <c r="AG5416">
        <f t="shared" si="824"/>
        <v>1</v>
      </c>
      <c r="AH5416">
        <f t="shared" si="818"/>
        <v>2.8</v>
      </c>
      <c r="AI5416">
        <v>0.14499999999999999</v>
      </c>
      <c r="AJ5416">
        <f t="shared" si="823"/>
        <v>0.40599999999999997</v>
      </c>
      <c r="AK5416" t="str">
        <f t="shared" si="819"/>
        <v/>
      </c>
      <c r="AL5416" t="str">
        <f t="shared" si="817"/>
        <v/>
      </c>
    </row>
    <row r="5417" spans="1:38" x14ac:dyDescent="0.2">
      <c r="A5417" t="s">
        <v>18033</v>
      </c>
      <c r="B5417" t="s">
        <v>237</v>
      </c>
      <c r="C5417" t="s">
        <v>18034</v>
      </c>
      <c r="D5417" s="1">
        <v>37943</v>
      </c>
      <c r="E5417" s="1">
        <v>43781</v>
      </c>
      <c r="F5417" t="s">
        <v>19</v>
      </c>
      <c r="I5417">
        <v>100</v>
      </c>
      <c r="J5417">
        <v>0</v>
      </c>
      <c r="K5417">
        <v>0</v>
      </c>
      <c r="L5417">
        <v>1510</v>
      </c>
      <c r="M5417">
        <v>1510</v>
      </c>
      <c r="N5417" t="s">
        <v>20</v>
      </c>
      <c r="O5417" t="s">
        <v>18035</v>
      </c>
      <c r="P5417" t="s">
        <v>28</v>
      </c>
      <c r="Q5417" t="s">
        <v>34233</v>
      </c>
      <c r="R5417" t="s">
        <v>34233</v>
      </c>
      <c r="S5417" t="s">
        <v>32628</v>
      </c>
      <c r="T5417" t="s">
        <v>34357</v>
      </c>
      <c r="U5417" t="s">
        <v>32634</v>
      </c>
      <c r="V5417" t="s">
        <v>33164</v>
      </c>
      <c r="W5417">
        <v>241</v>
      </c>
      <c r="Y5417" t="s">
        <v>32654</v>
      </c>
      <c r="Z5417">
        <v>450</v>
      </c>
      <c r="AA5417">
        <v>9</v>
      </c>
      <c r="AB5417">
        <v>16</v>
      </c>
      <c r="AC5417">
        <v>1</v>
      </c>
      <c r="AD5417" t="str">
        <f t="shared" si="822"/>
        <v/>
      </c>
      <c r="AE5417" t="str">
        <f t="shared" si="821"/>
        <v/>
      </c>
      <c r="AF5417" t="str">
        <f t="shared" si="820"/>
        <v/>
      </c>
      <c r="AG5417">
        <f t="shared" si="824"/>
        <v>1</v>
      </c>
      <c r="AH5417">
        <f t="shared" si="818"/>
        <v>2.8</v>
      </c>
      <c r="AI5417">
        <v>0.14499999999999999</v>
      </c>
      <c r="AJ5417">
        <f t="shared" si="823"/>
        <v>0.40599999999999997</v>
      </c>
      <c r="AK5417" t="str">
        <f t="shared" si="819"/>
        <v/>
      </c>
      <c r="AL5417" t="str">
        <f t="shared" si="817"/>
        <v/>
      </c>
    </row>
    <row r="5418" spans="1:38" x14ac:dyDescent="0.2">
      <c r="A5418" t="s">
        <v>17969</v>
      </c>
      <c r="B5418" t="s">
        <v>237</v>
      </c>
      <c r="C5418" t="s">
        <v>17970</v>
      </c>
      <c r="D5418" s="1">
        <v>37943</v>
      </c>
      <c r="E5418" s="1">
        <v>43456</v>
      </c>
      <c r="F5418" t="s">
        <v>474</v>
      </c>
      <c r="I5418">
        <v>100</v>
      </c>
      <c r="J5418">
        <v>0</v>
      </c>
      <c r="K5418">
        <v>0</v>
      </c>
      <c r="L5418">
        <v>45</v>
      </c>
      <c r="M5418">
        <v>45</v>
      </c>
      <c r="N5418" t="s">
        <v>20</v>
      </c>
      <c r="O5418" t="s">
        <v>17971</v>
      </c>
      <c r="P5418" t="s">
        <v>2356</v>
      </c>
      <c r="Q5418" t="s">
        <v>34233</v>
      </c>
      <c r="R5418" t="s">
        <v>34233</v>
      </c>
      <c r="S5418" t="s">
        <v>32627</v>
      </c>
      <c r="T5418" t="s">
        <v>34233</v>
      </c>
      <c r="U5418" t="s">
        <v>32641</v>
      </c>
      <c r="V5418" t="s">
        <v>33164</v>
      </c>
      <c r="W5418">
        <v>20</v>
      </c>
      <c r="X5418">
        <v>1</v>
      </c>
      <c r="Y5418">
        <v>1</v>
      </c>
      <c r="Z5418">
        <v>20</v>
      </c>
      <c r="AA5418">
        <v>4</v>
      </c>
      <c r="AB5418">
        <v>45</v>
      </c>
      <c r="AD5418" t="str">
        <f t="shared" si="822"/>
        <v/>
      </c>
      <c r="AE5418" t="str">
        <f t="shared" si="821"/>
        <v/>
      </c>
      <c r="AF5418">
        <f t="shared" si="820"/>
        <v>20</v>
      </c>
      <c r="AG5418" t="str">
        <f t="shared" si="824"/>
        <v/>
      </c>
      <c r="AH5418" t="str">
        <f t="shared" si="818"/>
        <v/>
      </c>
      <c r="AI5418">
        <v>0.14499999999999999</v>
      </c>
      <c r="AJ5418" t="str">
        <f t="shared" si="823"/>
        <v/>
      </c>
      <c r="AK5418" t="str">
        <f t="shared" si="819"/>
        <v/>
      </c>
      <c r="AL5418" t="str">
        <f t="shared" si="817"/>
        <v/>
      </c>
    </row>
    <row r="5419" spans="1:38" x14ac:dyDescent="0.2">
      <c r="A5419" t="s">
        <v>17978</v>
      </c>
      <c r="B5419" t="s">
        <v>237</v>
      </c>
      <c r="C5419" t="s">
        <v>17979</v>
      </c>
      <c r="D5419" s="1">
        <v>37943</v>
      </c>
      <c r="E5419" s="1">
        <v>43456</v>
      </c>
      <c r="F5419" t="s">
        <v>19</v>
      </c>
      <c r="I5419">
        <v>100</v>
      </c>
      <c r="J5419">
        <v>0</v>
      </c>
      <c r="K5419">
        <v>0</v>
      </c>
      <c r="L5419">
        <v>1968</v>
      </c>
      <c r="M5419">
        <v>1968</v>
      </c>
      <c r="N5419" t="s">
        <v>20</v>
      </c>
      <c r="O5419" t="s">
        <v>17980</v>
      </c>
      <c r="P5419" t="s">
        <v>28</v>
      </c>
      <c r="Q5419" t="s">
        <v>34233</v>
      </c>
      <c r="R5419" t="s">
        <v>34233</v>
      </c>
      <c r="S5419" t="s">
        <v>32628</v>
      </c>
      <c r="T5419" t="s">
        <v>34357</v>
      </c>
      <c r="U5419" t="s">
        <v>32634</v>
      </c>
      <c r="V5419" t="s">
        <v>33164</v>
      </c>
      <c r="W5419">
        <v>295</v>
      </c>
      <c r="Y5419" t="s">
        <v>32654</v>
      </c>
      <c r="Z5419">
        <v>480</v>
      </c>
      <c r="AA5419">
        <v>9</v>
      </c>
      <c r="AB5419">
        <v>15</v>
      </c>
      <c r="AC5419">
        <v>1</v>
      </c>
      <c r="AD5419" t="str">
        <f t="shared" si="822"/>
        <v/>
      </c>
      <c r="AE5419" t="str">
        <f t="shared" si="821"/>
        <v/>
      </c>
      <c r="AF5419" t="str">
        <f t="shared" si="820"/>
        <v/>
      </c>
      <c r="AG5419">
        <f t="shared" si="824"/>
        <v>1</v>
      </c>
      <c r="AH5419">
        <f t="shared" si="818"/>
        <v>2.8</v>
      </c>
      <c r="AI5419">
        <v>0.14499999999999999</v>
      </c>
      <c r="AJ5419">
        <f t="shared" si="823"/>
        <v>0.40599999999999997</v>
      </c>
      <c r="AK5419" t="str">
        <f t="shared" si="819"/>
        <v/>
      </c>
      <c r="AL5419" t="str">
        <f t="shared" ref="AL5419:AL5482" si="825">IF(COUNTBLANK(AK5419),"",AK5419*AI5419)</f>
        <v/>
      </c>
    </row>
    <row r="5420" spans="1:38" x14ac:dyDescent="0.2">
      <c r="A5420" t="s">
        <v>17981</v>
      </c>
      <c r="B5420" t="s">
        <v>237</v>
      </c>
      <c r="C5420" t="s">
        <v>17982</v>
      </c>
      <c r="D5420" s="1">
        <v>37943</v>
      </c>
      <c r="E5420" s="1">
        <v>43456</v>
      </c>
      <c r="F5420" t="s">
        <v>39</v>
      </c>
      <c r="G5420" t="s">
        <v>19</v>
      </c>
      <c r="I5420">
        <v>50</v>
      </c>
      <c r="J5420">
        <v>50</v>
      </c>
      <c r="K5420">
        <v>0</v>
      </c>
      <c r="L5420">
        <v>1521</v>
      </c>
      <c r="M5420">
        <v>1521</v>
      </c>
      <c r="N5420" t="s">
        <v>20</v>
      </c>
      <c r="O5420" t="s">
        <v>17983</v>
      </c>
      <c r="P5420" t="s">
        <v>28</v>
      </c>
      <c r="Q5420" t="s">
        <v>34233</v>
      </c>
      <c r="R5420" t="s">
        <v>34233</v>
      </c>
      <c r="S5420" t="s">
        <v>32628</v>
      </c>
      <c r="T5420" t="s">
        <v>34357</v>
      </c>
      <c r="U5420" t="s">
        <v>32634</v>
      </c>
      <c r="V5420" t="s">
        <v>33164</v>
      </c>
      <c r="W5420">
        <v>243</v>
      </c>
      <c r="Y5420" t="s">
        <v>32654</v>
      </c>
      <c r="Z5420">
        <v>450</v>
      </c>
      <c r="AA5420">
        <v>9</v>
      </c>
      <c r="AB5420">
        <v>16</v>
      </c>
      <c r="AC5420">
        <v>1</v>
      </c>
      <c r="AD5420" t="str">
        <f t="shared" si="822"/>
        <v/>
      </c>
      <c r="AE5420" t="str">
        <f t="shared" si="821"/>
        <v/>
      </c>
      <c r="AF5420" t="str">
        <f t="shared" si="820"/>
        <v/>
      </c>
      <c r="AG5420">
        <f t="shared" si="824"/>
        <v>1</v>
      </c>
      <c r="AH5420">
        <f t="shared" si="818"/>
        <v>2.8</v>
      </c>
      <c r="AI5420">
        <v>0.14499999999999999</v>
      </c>
      <c r="AJ5420">
        <f t="shared" si="823"/>
        <v>0.40599999999999997</v>
      </c>
      <c r="AK5420" t="str">
        <f t="shared" si="819"/>
        <v/>
      </c>
      <c r="AL5420" t="str">
        <f t="shared" si="825"/>
        <v/>
      </c>
    </row>
    <row r="5421" spans="1:38" x14ac:dyDescent="0.2">
      <c r="A5421" t="s">
        <v>17984</v>
      </c>
      <c r="B5421" t="s">
        <v>237</v>
      </c>
      <c r="C5421" t="s">
        <v>17985</v>
      </c>
      <c r="D5421" s="1">
        <v>37943</v>
      </c>
      <c r="E5421" s="1">
        <v>43747</v>
      </c>
      <c r="F5421" t="s">
        <v>19</v>
      </c>
      <c r="I5421">
        <v>100</v>
      </c>
      <c r="J5421">
        <v>0</v>
      </c>
      <c r="K5421">
        <v>0</v>
      </c>
      <c r="L5421">
        <v>1715</v>
      </c>
      <c r="M5421">
        <v>1715</v>
      </c>
      <c r="N5421" t="s">
        <v>20</v>
      </c>
      <c r="O5421" t="s">
        <v>17986</v>
      </c>
      <c r="P5421" t="s">
        <v>28</v>
      </c>
      <c r="Q5421" t="s">
        <v>34233</v>
      </c>
      <c r="R5421" t="s">
        <v>34233</v>
      </c>
      <c r="S5421" t="s">
        <v>33800</v>
      </c>
      <c r="T5421" t="s">
        <v>34357</v>
      </c>
      <c r="U5421" t="s">
        <v>32634</v>
      </c>
      <c r="V5421" t="s">
        <v>33164</v>
      </c>
      <c r="W5421">
        <v>257</v>
      </c>
      <c r="Y5421" t="s">
        <v>32654</v>
      </c>
      <c r="Z5421">
        <v>450</v>
      </c>
      <c r="AA5421">
        <v>9</v>
      </c>
      <c r="AB5421">
        <v>15</v>
      </c>
      <c r="AC5421">
        <v>1</v>
      </c>
      <c r="AD5421" t="str">
        <f t="shared" si="822"/>
        <v/>
      </c>
      <c r="AE5421" t="str">
        <f t="shared" si="821"/>
        <v/>
      </c>
      <c r="AF5421" t="str">
        <f t="shared" si="820"/>
        <v/>
      </c>
      <c r="AG5421">
        <f t="shared" si="824"/>
        <v>1</v>
      </c>
      <c r="AH5421">
        <f t="shared" si="818"/>
        <v>2.8</v>
      </c>
      <c r="AI5421">
        <v>0.14499999999999999</v>
      </c>
      <c r="AJ5421">
        <f t="shared" si="823"/>
        <v>0.40599999999999997</v>
      </c>
      <c r="AK5421" t="str">
        <f t="shared" si="819"/>
        <v/>
      </c>
      <c r="AL5421" t="str">
        <f t="shared" si="825"/>
        <v/>
      </c>
    </row>
    <row r="5422" spans="1:38" x14ac:dyDescent="0.2">
      <c r="A5422" t="s">
        <v>17987</v>
      </c>
      <c r="B5422" t="s">
        <v>237</v>
      </c>
      <c r="C5422" t="s">
        <v>17988</v>
      </c>
      <c r="D5422" s="1">
        <v>37943</v>
      </c>
      <c r="E5422" s="1">
        <v>43747</v>
      </c>
      <c r="F5422" t="s">
        <v>19</v>
      </c>
      <c r="I5422">
        <v>100</v>
      </c>
      <c r="J5422">
        <v>0</v>
      </c>
      <c r="K5422">
        <v>0</v>
      </c>
      <c r="L5422">
        <v>1544</v>
      </c>
      <c r="M5422">
        <v>1544</v>
      </c>
      <c r="N5422" t="s">
        <v>20</v>
      </c>
      <c r="O5422" t="s">
        <v>17989</v>
      </c>
      <c r="P5422" t="s">
        <v>28</v>
      </c>
      <c r="Q5422" t="s">
        <v>34233</v>
      </c>
      <c r="R5422" t="s">
        <v>34233</v>
      </c>
      <c r="S5422" t="s">
        <v>32628</v>
      </c>
      <c r="T5422" t="s">
        <v>34357</v>
      </c>
      <c r="U5422" t="s">
        <v>32634</v>
      </c>
      <c r="V5422" t="s">
        <v>33164</v>
      </c>
      <c r="W5422">
        <v>247</v>
      </c>
      <c r="Y5422" t="s">
        <v>32654</v>
      </c>
      <c r="Z5422">
        <v>450</v>
      </c>
      <c r="AA5422">
        <v>9</v>
      </c>
      <c r="AB5422">
        <v>16</v>
      </c>
      <c r="AC5422">
        <v>1</v>
      </c>
      <c r="AD5422" t="str">
        <f t="shared" si="822"/>
        <v/>
      </c>
      <c r="AE5422" t="str">
        <f t="shared" si="821"/>
        <v/>
      </c>
      <c r="AF5422" t="str">
        <f t="shared" si="820"/>
        <v/>
      </c>
      <c r="AG5422">
        <f t="shared" si="824"/>
        <v>1</v>
      </c>
      <c r="AH5422">
        <f t="shared" si="818"/>
        <v>2.8</v>
      </c>
      <c r="AI5422">
        <v>0.14499999999999999</v>
      </c>
      <c r="AJ5422">
        <f t="shared" si="823"/>
        <v>0.40599999999999997</v>
      </c>
      <c r="AK5422" t="str">
        <f t="shared" si="819"/>
        <v/>
      </c>
      <c r="AL5422" t="str">
        <f t="shared" si="825"/>
        <v/>
      </c>
    </row>
    <row r="5423" spans="1:38" x14ac:dyDescent="0.2">
      <c r="A5423" t="s">
        <v>17990</v>
      </c>
      <c r="B5423" t="s">
        <v>237</v>
      </c>
      <c r="C5423" t="s">
        <v>17991</v>
      </c>
      <c r="D5423" s="1">
        <v>37943</v>
      </c>
      <c r="E5423" s="1">
        <v>43456</v>
      </c>
      <c r="F5423" t="s">
        <v>39</v>
      </c>
      <c r="G5423" t="s">
        <v>19</v>
      </c>
      <c r="I5423">
        <v>50</v>
      </c>
      <c r="J5423">
        <v>50</v>
      </c>
      <c r="K5423">
        <v>0</v>
      </c>
      <c r="L5423">
        <v>1562</v>
      </c>
      <c r="M5423">
        <v>1562</v>
      </c>
      <c r="N5423" t="s">
        <v>20</v>
      </c>
      <c r="O5423" t="s">
        <v>17992</v>
      </c>
      <c r="P5423" t="s">
        <v>28</v>
      </c>
      <c r="Q5423" t="s">
        <v>34233</v>
      </c>
      <c r="R5423" t="s">
        <v>34233</v>
      </c>
      <c r="S5423" t="s">
        <v>32628</v>
      </c>
      <c r="T5423" t="s">
        <v>34357</v>
      </c>
      <c r="U5423" t="s">
        <v>32634</v>
      </c>
      <c r="V5423" t="s">
        <v>33164</v>
      </c>
      <c r="W5423">
        <v>249</v>
      </c>
      <c r="Y5423" t="s">
        <v>32654</v>
      </c>
      <c r="Z5423">
        <v>450</v>
      </c>
      <c r="AA5423">
        <v>9</v>
      </c>
      <c r="AB5423">
        <v>16</v>
      </c>
      <c r="AC5423">
        <v>1</v>
      </c>
      <c r="AD5423" t="str">
        <f t="shared" si="822"/>
        <v/>
      </c>
      <c r="AE5423" t="str">
        <f t="shared" si="821"/>
        <v/>
      </c>
      <c r="AF5423" t="str">
        <f t="shared" si="820"/>
        <v/>
      </c>
      <c r="AG5423">
        <f t="shared" si="824"/>
        <v>1</v>
      </c>
      <c r="AH5423">
        <f t="shared" si="818"/>
        <v>2.8</v>
      </c>
      <c r="AI5423">
        <v>0.14499999999999999</v>
      </c>
      <c r="AJ5423">
        <f t="shared" si="823"/>
        <v>0.40599999999999997</v>
      </c>
      <c r="AK5423" t="str">
        <f t="shared" si="819"/>
        <v/>
      </c>
      <c r="AL5423" t="str">
        <f t="shared" si="825"/>
        <v/>
      </c>
    </row>
    <row r="5424" spans="1:38" x14ac:dyDescent="0.2">
      <c r="A5424" t="s">
        <v>17993</v>
      </c>
      <c r="B5424" t="s">
        <v>237</v>
      </c>
      <c r="C5424" t="s">
        <v>17994</v>
      </c>
      <c r="D5424" s="1">
        <v>37943</v>
      </c>
      <c r="E5424" s="1">
        <v>43456</v>
      </c>
      <c r="F5424" t="s">
        <v>19</v>
      </c>
      <c r="I5424">
        <v>100</v>
      </c>
      <c r="J5424">
        <v>0</v>
      </c>
      <c r="K5424">
        <v>0</v>
      </c>
      <c r="L5424">
        <v>1528</v>
      </c>
      <c r="M5424">
        <v>1528</v>
      </c>
      <c r="N5424" t="s">
        <v>20</v>
      </c>
      <c r="O5424" t="s">
        <v>17995</v>
      </c>
      <c r="P5424" t="s">
        <v>28</v>
      </c>
      <c r="Q5424" t="s">
        <v>34233</v>
      </c>
      <c r="R5424" t="s">
        <v>34233</v>
      </c>
      <c r="S5424" t="s">
        <v>32628</v>
      </c>
      <c r="T5424" t="s">
        <v>34357</v>
      </c>
      <c r="U5424" t="s">
        <v>32634</v>
      </c>
      <c r="V5424" t="s">
        <v>33164</v>
      </c>
      <c r="W5424">
        <v>244</v>
      </c>
      <c r="Y5424" t="s">
        <v>32654</v>
      </c>
      <c r="Z5424">
        <v>450</v>
      </c>
      <c r="AA5424">
        <v>9</v>
      </c>
      <c r="AB5424">
        <v>16</v>
      </c>
      <c r="AC5424">
        <v>1</v>
      </c>
      <c r="AD5424" t="str">
        <f t="shared" si="822"/>
        <v/>
      </c>
      <c r="AE5424" t="str">
        <f t="shared" si="821"/>
        <v/>
      </c>
      <c r="AF5424" t="str">
        <f t="shared" si="820"/>
        <v/>
      </c>
      <c r="AG5424">
        <f t="shared" si="824"/>
        <v>1</v>
      </c>
      <c r="AH5424">
        <f t="shared" ref="AH5424:AH5487" si="826">IF(AG5424="","",AG5424*2.8)</f>
        <v>2.8</v>
      </c>
      <c r="AI5424">
        <v>0.14499999999999999</v>
      </c>
      <c r="AJ5424">
        <f t="shared" si="823"/>
        <v>0.40599999999999997</v>
      </c>
      <c r="AK5424" t="str">
        <f t="shared" ref="AK5424:AK5487" si="827">IF(AE5424="","",AE5424*2.8)</f>
        <v/>
      </c>
      <c r="AL5424" t="str">
        <f t="shared" si="825"/>
        <v/>
      </c>
    </row>
    <row r="5425" spans="1:39" x14ac:dyDescent="0.2">
      <c r="A5425" t="s">
        <v>17996</v>
      </c>
      <c r="B5425" t="s">
        <v>237</v>
      </c>
      <c r="C5425" t="s">
        <v>17997</v>
      </c>
      <c r="D5425" s="1">
        <v>37943</v>
      </c>
      <c r="E5425" s="1">
        <v>43456</v>
      </c>
      <c r="F5425" t="s">
        <v>39</v>
      </c>
      <c r="G5425" t="s">
        <v>19</v>
      </c>
      <c r="I5425">
        <v>50</v>
      </c>
      <c r="J5425">
        <v>50</v>
      </c>
      <c r="K5425">
        <v>0</v>
      </c>
      <c r="L5425">
        <v>1509</v>
      </c>
      <c r="M5425">
        <v>1509</v>
      </c>
      <c r="N5425" t="s">
        <v>20</v>
      </c>
      <c r="O5425" t="s">
        <v>17998</v>
      </c>
      <c r="P5425" t="s">
        <v>28</v>
      </c>
      <c r="Q5425" t="s">
        <v>34234</v>
      </c>
      <c r="R5425" t="s">
        <v>33762</v>
      </c>
      <c r="S5425" t="s">
        <v>33942</v>
      </c>
      <c r="T5425" t="s">
        <v>34233</v>
      </c>
      <c r="U5425" t="s">
        <v>32634</v>
      </c>
      <c r="V5425" t="s">
        <v>33164</v>
      </c>
      <c r="W5425">
        <v>241</v>
      </c>
      <c r="Y5425" t="s">
        <v>32654</v>
      </c>
      <c r="Z5425">
        <v>450</v>
      </c>
      <c r="AA5425">
        <v>9</v>
      </c>
      <c r="AB5425">
        <v>16</v>
      </c>
      <c r="AC5425">
        <v>1</v>
      </c>
      <c r="AD5425" t="str">
        <f t="shared" si="822"/>
        <v/>
      </c>
      <c r="AE5425">
        <f t="shared" si="821"/>
        <v>1</v>
      </c>
      <c r="AF5425" t="str">
        <f t="shared" si="820"/>
        <v/>
      </c>
      <c r="AG5425" t="str">
        <f t="shared" si="824"/>
        <v/>
      </c>
      <c r="AH5425" t="str">
        <f t="shared" si="826"/>
        <v/>
      </c>
      <c r="AI5425">
        <v>0.14499999999999999</v>
      </c>
      <c r="AJ5425" t="str">
        <f t="shared" si="823"/>
        <v/>
      </c>
      <c r="AK5425">
        <f t="shared" si="827"/>
        <v>2.8</v>
      </c>
      <c r="AL5425">
        <f t="shared" si="825"/>
        <v>0.40599999999999997</v>
      </c>
    </row>
    <row r="5426" spans="1:39" x14ac:dyDescent="0.2">
      <c r="A5426" t="s">
        <v>18042</v>
      </c>
      <c r="B5426" t="s">
        <v>237</v>
      </c>
      <c r="C5426" t="s">
        <v>18043</v>
      </c>
      <c r="D5426" s="1">
        <v>37943</v>
      </c>
      <c r="E5426" s="1">
        <v>43951</v>
      </c>
      <c r="F5426" t="s">
        <v>26</v>
      </c>
      <c r="I5426">
        <v>100</v>
      </c>
      <c r="J5426">
        <v>0</v>
      </c>
      <c r="K5426">
        <v>0</v>
      </c>
      <c r="L5426">
        <v>813</v>
      </c>
      <c r="M5426">
        <v>813</v>
      </c>
      <c r="N5426" t="s">
        <v>20</v>
      </c>
      <c r="O5426" t="s">
        <v>18044</v>
      </c>
      <c r="P5426" t="s">
        <v>22</v>
      </c>
      <c r="Q5426" t="s">
        <v>34233</v>
      </c>
      <c r="R5426" t="s">
        <v>34233</v>
      </c>
      <c r="S5426" t="s">
        <v>34233</v>
      </c>
      <c r="T5426" t="s">
        <v>34233</v>
      </c>
      <c r="V5426" t="s">
        <v>33164</v>
      </c>
      <c r="AD5426" t="str">
        <f t="shared" si="822"/>
        <v/>
      </c>
      <c r="AE5426" t="str">
        <f t="shared" si="821"/>
        <v/>
      </c>
      <c r="AF5426" t="str">
        <f t="shared" si="820"/>
        <v/>
      </c>
      <c r="AG5426" t="str">
        <f t="shared" si="824"/>
        <v/>
      </c>
      <c r="AH5426" t="str">
        <f t="shared" si="826"/>
        <v/>
      </c>
      <c r="AI5426">
        <v>0.14499999999999999</v>
      </c>
      <c r="AJ5426" t="str">
        <f t="shared" si="823"/>
        <v/>
      </c>
      <c r="AK5426" t="str">
        <f t="shared" si="827"/>
        <v/>
      </c>
      <c r="AL5426" t="str">
        <f t="shared" si="825"/>
        <v/>
      </c>
    </row>
    <row r="5427" spans="1:39" x14ac:dyDescent="0.2">
      <c r="A5427" t="s">
        <v>18102</v>
      </c>
      <c r="B5427" t="s">
        <v>237</v>
      </c>
      <c r="C5427" t="s">
        <v>18103</v>
      </c>
      <c r="D5427" s="1">
        <v>37943</v>
      </c>
      <c r="E5427" s="1">
        <v>44546</v>
      </c>
      <c r="F5427" t="s">
        <v>26</v>
      </c>
      <c r="I5427">
        <v>100</v>
      </c>
      <c r="J5427">
        <v>0</v>
      </c>
      <c r="K5427">
        <v>0</v>
      </c>
      <c r="L5427">
        <v>259</v>
      </c>
      <c r="M5427">
        <v>259</v>
      </c>
      <c r="N5427" t="s">
        <v>20</v>
      </c>
      <c r="O5427" t="s">
        <v>18104</v>
      </c>
      <c r="P5427" t="s">
        <v>44</v>
      </c>
      <c r="Q5427" t="s">
        <v>34233</v>
      </c>
      <c r="R5427" t="s">
        <v>34233</v>
      </c>
      <c r="S5427" t="s">
        <v>34233</v>
      </c>
      <c r="T5427" t="s">
        <v>34233</v>
      </c>
      <c r="V5427" t="s">
        <v>33164</v>
      </c>
      <c r="AD5427" t="str">
        <f t="shared" si="822"/>
        <v/>
      </c>
      <c r="AE5427" t="str">
        <f t="shared" si="821"/>
        <v/>
      </c>
      <c r="AF5427" t="str">
        <f t="shared" si="820"/>
        <v/>
      </c>
      <c r="AG5427" t="str">
        <f t="shared" si="824"/>
        <v/>
      </c>
      <c r="AH5427" t="str">
        <f t="shared" si="826"/>
        <v/>
      </c>
      <c r="AI5427">
        <v>0.14499999999999999</v>
      </c>
      <c r="AJ5427" t="str">
        <f t="shared" si="823"/>
        <v/>
      </c>
      <c r="AK5427" t="str">
        <f t="shared" si="827"/>
        <v/>
      </c>
      <c r="AL5427" t="str">
        <f t="shared" si="825"/>
        <v/>
      </c>
    </row>
    <row r="5428" spans="1:39" x14ac:dyDescent="0.2">
      <c r="A5428" t="s">
        <v>25831</v>
      </c>
      <c r="B5428" t="s">
        <v>237</v>
      </c>
      <c r="C5428" t="s">
        <v>25832</v>
      </c>
      <c r="D5428" s="1">
        <v>40590</v>
      </c>
      <c r="E5428" s="1">
        <v>44546</v>
      </c>
      <c r="F5428" t="s">
        <v>26</v>
      </c>
      <c r="I5428">
        <v>100</v>
      </c>
      <c r="J5428">
        <v>0</v>
      </c>
      <c r="K5428">
        <v>0</v>
      </c>
      <c r="L5428">
        <v>962</v>
      </c>
      <c r="M5428">
        <v>962</v>
      </c>
      <c r="N5428" t="s">
        <v>20</v>
      </c>
      <c r="O5428" t="s">
        <v>25817</v>
      </c>
      <c r="P5428" t="s">
        <v>28</v>
      </c>
      <c r="Q5428" t="s">
        <v>34233</v>
      </c>
      <c r="R5428" t="s">
        <v>34233</v>
      </c>
      <c r="S5428" t="s">
        <v>34233</v>
      </c>
      <c r="T5428" t="s">
        <v>34233</v>
      </c>
      <c r="V5428" t="s">
        <v>33142</v>
      </c>
      <c r="AD5428" t="str">
        <f t="shared" si="822"/>
        <v/>
      </c>
      <c r="AE5428" t="str">
        <f t="shared" si="821"/>
        <v/>
      </c>
      <c r="AF5428" t="str">
        <f t="shared" si="820"/>
        <v/>
      </c>
      <c r="AG5428" t="str">
        <f t="shared" si="824"/>
        <v/>
      </c>
      <c r="AH5428" t="str">
        <f t="shared" si="826"/>
        <v/>
      </c>
      <c r="AI5428">
        <v>0.14499999999999999</v>
      </c>
      <c r="AJ5428" t="str">
        <f t="shared" si="823"/>
        <v/>
      </c>
      <c r="AK5428" t="str">
        <f t="shared" si="827"/>
        <v/>
      </c>
      <c r="AL5428" t="str">
        <f t="shared" si="825"/>
        <v/>
      </c>
    </row>
    <row r="5429" spans="1:39" x14ac:dyDescent="0.2">
      <c r="A5429" t="s">
        <v>25815</v>
      </c>
      <c r="B5429" t="s">
        <v>237</v>
      </c>
      <c r="C5429" t="s">
        <v>25816</v>
      </c>
      <c r="D5429" s="1">
        <v>40590</v>
      </c>
      <c r="E5429" s="1">
        <v>43456</v>
      </c>
      <c r="F5429" t="s">
        <v>19</v>
      </c>
      <c r="I5429">
        <v>100</v>
      </c>
      <c r="J5429">
        <v>0</v>
      </c>
      <c r="K5429">
        <v>0</v>
      </c>
      <c r="L5429">
        <v>1201</v>
      </c>
      <c r="M5429">
        <v>1201</v>
      </c>
      <c r="N5429" t="s">
        <v>20</v>
      </c>
      <c r="O5429" t="s">
        <v>25817</v>
      </c>
      <c r="P5429" t="s">
        <v>28</v>
      </c>
      <c r="Q5429" t="s">
        <v>34234</v>
      </c>
      <c r="R5429" s="9" t="s">
        <v>33762</v>
      </c>
      <c r="S5429" t="s">
        <v>32628</v>
      </c>
      <c r="T5429" t="s">
        <v>34350</v>
      </c>
      <c r="U5429" t="s">
        <v>32634</v>
      </c>
      <c r="V5429" t="s">
        <v>33165</v>
      </c>
      <c r="W5429">
        <v>150</v>
      </c>
      <c r="X5429">
        <v>2</v>
      </c>
      <c r="Y5429">
        <v>1</v>
      </c>
      <c r="AA5429">
        <v>7</v>
      </c>
      <c r="AC5429">
        <v>1</v>
      </c>
      <c r="AD5429" t="str">
        <f t="shared" si="822"/>
        <v/>
      </c>
      <c r="AE5429" t="str">
        <f t="shared" si="821"/>
        <v/>
      </c>
      <c r="AF5429" t="str">
        <f t="shared" si="820"/>
        <v/>
      </c>
      <c r="AG5429">
        <f t="shared" si="824"/>
        <v>1</v>
      </c>
      <c r="AH5429">
        <f t="shared" si="826"/>
        <v>2.8</v>
      </c>
      <c r="AI5429">
        <v>0.14499999999999999</v>
      </c>
      <c r="AJ5429">
        <f t="shared" si="823"/>
        <v>0.40599999999999997</v>
      </c>
      <c r="AK5429" t="str">
        <f t="shared" si="827"/>
        <v/>
      </c>
      <c r="AL5429" t="str">
        <f t="shared" si="825"/>
        <v/>
      </c>
      <c r="AM5429" t="s">
        <v>34873</v>
      </c>
    </row>
    <row r="5430" spans="1:39" x14ac:dyDescent="0.2">
      <c r="A5430" t="s">
        <v>25818</v>
      </c>
      <c r="B5430" t="s">
        <v>237</v>
      </c>
      <c r="C5430" t="s">
        <v>25819</v>
      </c>
      <c r="D5430" s="1">
        <v>40590</v>
      </c>
      <c r="E5430" s="1">
        <v>43951</v>
      </c>
      <c r="F5430" t="s">
        <v>2354</v>
      </c>
      <c r="I5430">
        <v>100</v>
      </c>
      <c r="J5430">
        <v>0</v>
      </c>
      <c r="K5430">
        <v>0</v>
      </c>
      <c r="L5430">
        <v>2052</v>
      </c>
      <c r="M5430">
        <v>2052</v>
      </c>
      <c r="N5430" t="s">
        <v>20</v>
      </c>
      <c r="O5430" t="s">
        <v>25817</v>
      </c>
      <c r="P5430" t="s">
        <v>28</v>
      </c>
      <c r="Q5430" t="s">
        <v>34234</v>
      </c>
      <c r="R5430" t="s">
        <v>33762</v>
      </c>
      <c r="S5430" t="s">
        <v>32627</v>
      </c>
      <c r="T5430" t="s">
        <v>34532</v>
      </c>
      <c r="U5430" t="s">
        <v>32682</v>
      </c>
      <c r="V5430" t="s">
        <v>33142</v>
      </c>
      <c r="W5430">
        <v>550</v>
      </c>
      <c r="X5430">
        <v>2</v>
      </c>
      <c r="Y5430">
        <v>1</v>
      </c>
      <c r="Z5430">
        <f>W5430*X5430</f>
        <v>1100</v>
      </c>
      <c r="AD5430">
        <v>1100</v>
      </c>
      <c r="AE5430" t="str">
        <f t="shared" si="821"/>
        <v/>
      </c>
      <c r="AG5430" t="str">
        <f t="shared" si="824"/>
        <v/>
      </c>
      <c r="AH5430" t="str">
        <f t="shared" si="826"/>
        <v/>
      </c>
      <c r="AI5430">
        <v>0.14499999999999999</v>
      </c>
      <c r="AJ5430" t="str">
        <f t="shared" si="823"/>
        <v/>
      </c>
      <c r="AK5430" t="str">
        <f t="shared" si="827"/>
        <v/>
      </c>
      <c r="AL5430" s="9">
        <v>1</v>
      </c>
      <c r="AM5430" t="s">
        <v>34812</v>
      </c>
    </row>
    <row r="5431" spans="1:39" x14ac:dyDescent="0.2">
      <c r="A5431" t="s">
        <v>25820</v>
      </c>
      <c r="B5431" t="s">
        <v>237</v>
      </c>
      <c r="C5431" t="s">
        <v>25821</v>
      </c>
      <c r="D5431" s="1">
        <v>40590</v>
      </c>
      <c r="E5431" s="1">
        <v>43456</v>
      </c>
      <c r="F5431" t="s">
        <v>19</v>
      </c>
      <c r="I5431">
        <v>100</v>
      </c>
      <c r="J5431">
        <v>0</v>
      </c>
      <c r="K5431">
        <v>0</v>
      </c>
      <c r="L5431">
        <v>1201</v>
      </c>
      <c r="M5431">
        <v>1201</v>
      </c>
      <c r="N5431" t="s">
        <v>20</v>
      </c>
      <c r="O5431" t="s">
        <v>25817</v>
      </c>
      <c r="P5431" t="s">
        <v>28</v>
      </c>
      <c r="Q5431" t="s">
        <v>34234</v>
      </c>
      <c r="R5431" s="9" t="s">
        <v>33762</v>
      </c>
      <c r="S5431" t="s">
        <v>32628</v>
      </c>
      <c r="T5431" t="s">
        <v>34527</v>
      </c>
      <c r="U5431" t="s">
        <v>32794</v>
      </c>
      <c r="V5431" t="s">
        <v>33142</v>
      </c>
      <c r="W5431">
        <v>150</v>
      </c>
      <c r="X5431">
        <v>2</v>
      </c>
      <c r="Y5431" t="s">
        <v>32654</v>
      </c>
      <c r="AA5431">
        <v>7</v>
      </c>
      <c r="AC5431">
        <v>1</v>
      </c>
      <c r="AD5431" t="str">
        <f t="shared" ref="AD5431:AD5494" si="828">IF((S5431="tühi")*(F5431&lt;&gt;"Elamumaa")*(G5431&lt;&gt;"Elamumaa")*(H5431&lt;&gt;"Elamumaa"),IF(Z5431=0,"",Z5431),"")</f>
        <v/>
      </c>
      <c r="AE5431" t="str">
        <f t="shared" si="821"/>
        <v/>
      </c>
      <c r="AF5431" t="str">
        <f t="shared" ref="AF5431:AF5494" si="829">IF((S5431&lt;&gt;"tühi")*(F5431&lt;&gt;"Elamumaa")*(G5431&lt;&gt;"Elamumaa")*(H5431&lt;&gt;"Elamumaa"),IF(Z5431=0,"",Z5431),"")</f>
        <v/>
      </c>
      <c r="AG5431">
        <f t="shared" si="824"/>
        <v>1</v>
      </c>
      <c r="AH5431">
        <f t="shared" si="826"/>
        <v>2.8</v>
      </c>
      <c r="AI5431">
        <v>0.14499999999999999</v>
      </c>
      <c r="AJ5431">
        <f t="shared" si="823"/>
        <v>0.40599999999999997</v>
      </c>
      <c r="AK5431" t="str">
        <f t="shared" si="827"/>
        <v/>
      </c>
      <c r="AL5431" t="str">
        <f t="shared" si="825"/>
        <v/>
      </c>
      <c r="AM5431" t="s">
        <v>34873</v>
      </c>
    </row>
    <row r="5432" spans="1:39" x14ac:dyDescent="0.2">
      <c r="A5432" t="s">
        <v>2561</v>
      </c>
      <c r="B5432" t="s">
        <v>237</v>
      </c>
      <c r="C5432" t="s">
        <v>2562</v>
      </c>
      <c r="D5432" s="1">
        <v>35727</v>
      </c>
      <c r="E5432" s="1">
        <v>43456</v>
      </c>
      <c r="F5432" t="s">
        <v>19</v>
      </c>
      <c r="I5432">
        <v>100</v>
      </c>
      <c r="J5432">
        <v>0</v>
      </c>
      <c r="K5432">
        <v>0</v>
      </c>
      <c r="L5432">
        <v>2078</v>
      </c>
      <c r="M5432">
        <v>2078</v>
      </c>
      <c r="N5432" t="s">
        <v>20</v>
      </c>
      <c r="O5432" t="s">
        <v>2563</v>
      </c>
      <c r="P5432" t="s">
        <v>28</v>
      </c>
      <c r="Q5432" t="s">
        <v>34233</v>
      </c>
      <c r="R5432" t="s">
        <v>34233</v>
      </c>
      <c r="S5432" t="s">
        <v>32628</v>
      </c>
      <c r="T5432" t="s">
        <v>32634</v>
      </c>
      <c r="U5432" t="s">
        <v>32634</v>
      </c>
      <c r="V5432" t="s">
        <v>33166</v>
      </c>
      <c r="W5432">
        <v>415</v>
      </c>
      <c r="X5432">
        <v>2</v>
      </c>
      <c r="Y5432" t="s">
        <v>32654</v>
      </c>
      <c r="AA5432">
        <v>8.5</v>
      </c>
      <c r="AB5432">
        <v>20</v>
      </c>
      <c r="AC5432">
        <v>1</v>
      </c>
      <c r="AD5432" t="str">
        <f t="shared" si="828"/>
        <v/>
      </c>
      <c r="AE5432" t="str">
        <f t="shared" si="821"/>
        <v/>
      </c>
      <c r="AF5432" t="str">
        <f t="shared" si="829"/>
        <v/>
      </c>
      <c r="AG5432">
        <f t="shared" si="824"/>
        <v>1</v>
      </c>
      <c r="AH5432">
        <f t="shared" si="826"/>
        <v>2.8</v>
      </c>
      <c r="AI5432">
        <v>0.14499999999999999</v>
      </c>
      <c r="AJ5432">
        <f t="shared" si="823"/>
        <v>0.40599999999999997</v>
      </c>
      <c r="AK5432" t="str">
        <f t="shared" si="827"/>
        <v/>
      </c>
      <c r="AL5432" t="str">
        <f t="shared" si="825"/>
        <v/>
      </c>
    </row>
    <row r="5433" spans="1:39" x14ac:dyDescent="0.2">
      <c r="A5433" t="s">
        <v>25822</v>
      </c>
      <c r="B5433" t="s">
        <v>237</v>
      </c>
      <c r="C5433" t="s">
        <v>25823</v>
      </c>
      <c r="D5433" s="1">
        <v>40590</v>
      </c>
      <c r="E5433" s="1">
        <v>43951</v>
      </c>
      <c r="F5433" t="s">
        <v>19</v>
      </c>
      <c r="I5433">
        <v>100</v>
      </c>
      <c r="J5433">
        <v>0</v>
      </c>
      <c r="K5433">
        <v>0</v>
      </c>
      <c r="L5433">
        <v>1207</v>
      </c>
      <c r="M5433">
        <v>1207</v>
      </c>
      <c r="N5433" t="s">
        <v>20</v>
      </c>
      <c r="O5433" t="s">
        <v>25817</v>
      </c>
      <c r="P5433" t="s">
        <v>28</v>
      </c>
      <c r="Q5433" t="s">
        <v>34234</v>
      </c>
      <c r="R5433" t="s">
        <v>33762</v>
      </c>
      <c r="S5433" t="s">
        <v>33942</v>
      </c>
      <c r="T5433" t="s">
        <v>34233</v>
      </c>
      <c r="U5433" t="s">
        <v>32794</v>
      </c>
      <c r="V5433" t="s">
        <v>33142</v>
      </c>
      <c r="W5433">
        <v>150</v>
      </c>
      <c r="X5433">
        <v>2</v>
      </c>
      <c r="Y5433" t="s">
        <v>32654</v>
      </c>
      <c r="AA5433">
        <v>7</v>
      </c>
      <c r="AC5433">
        <v>1</v>
      </c>
      <c r="AD5433" t="str">
        <f t="shared" si="828"/>
        <v/>
      </c>
      <c r="AE5433">
        <f t="shared" si="821"/>
        <v>1</v>
      </c>
      <c r="AF5433" t="str">
        <f t="shared" si="829"/>
        <v/>
      </c>
      <c r="AG5433" t="str">
        <f t="shared" si="824"/>
        <v/>
      </c>
      <c r="AH5433" t="str">
        <f t="shared" si="826"/>
        <v/>
      </c>
      <c r="AI5433">
        <v>0.14499999999999999</v>
      </c>
      <c r="AJ5433" t="str">
        <f t="shared" si="823"/>
        <v/>
      </c>
      <c r="AK5433">
        <f t="shared" si="827"/>
        <v>2.8</v>
      </c>
      <c r="AL5433">
        <f t="shared" si="825"/>
        <v>0.40599999999999997</v>
      </c>
    </row>
    <row r="5434" spans="1:39" x14ac:dyDescent="0.2">
      <c r="A5434" t="s">
        <v>25824</v>
      </c>
      <c r="B5434" t="s">
        <v>237</v>
      </c>
      <c r="C5434" t="s">
        <v>25825</v>
      </c>
      <c r="D5434" s="1">
        <v>40590</v>
      </c>
      <c r="E5434" s="1">
        <v>43456</v>
      </c>
      <c r="F5434" t="s">
        <v>19</v>
      </c>
      <c r="I5434">
        <v>100</v>
      </c>
      <c r="J5434">
        <v>0</v>
      </c>
      <c r="K5434">
        <v>0</v>
      </c>
      <c r="L5434">
        <v>1225</v>
      </c>
      <c r="M5434">
        <v>1225</v>
      </c>
      <c r="N5434" t="s">
        <v>20</v>
      </c>
      <c r="O5434" t="s">
        <v>25817</v>
      </c>
      <c r="P5434" t="s">
        <v>28</v>
      </c>
      <c r="Q5434" t="s">
        <v>34234</v>
      </c>
      <c r="R5434" t="s">
        <v>33762</v>
      </c>
      <c r="S5434" t="s">
        <v>33942</v>
      </c>
      <c r="T5434" t="s">
        <v>34233</v>
      </c>
      <c r="U5434" t="s">
        <v>32794</v>
      </c>
      <c r="V5434" t="s">
        <v>33142</v>
      </c>
      <c r="W5434">
        <v>150</v>
      </c>
      <c r="X5434">
        <v>2</v>
      </c>
      <c r="Y5434" t="s">
        <v>32654</v>
      </c>
      <c r="AA5434">
        <v>7</v>
      </c>
      <c r="AC5434">
        <v>1</v>
      </c>
      <c r="AD5434" t="str">
        <f t="shared" si="828"/>
        <v/>
      </c>
      <c r="AE5434">
        <f t="shared" si="821"/>
        <v>1</v>
      </c>
      <c r="AF5434" t="str">
        <f t="shared" si="829"/>
        <v/>
      </c>
      <c r="AG5434" t="str">
        <f t="shared" si="824"/>
        <v/>
      </c>
      <c r="AH5434" t="str">
        <f t="shared" si="826"/>
        <v/>
      </c>
      <c r="AI5434">
        <v>0.14499999999999999</v>
      </c>
      <c r="AJ5434" t="str">
        <f t="shared" si="823"/>
        <v/>
      </c>
      <c r="AK5434">
        <f t="shared" si="827"/>
        <v>2.8</v>
      </c>
      <c r="AL5434">
        <f t="shared" si="825"/>
        <v>0.40599999999999997</v>
      </c>
    </row>
    <row r="5435" spans="1:39" x14ac:dyDescent="0.2">
      <c r="A5435" t="s">
        <v>9403</v>
      </c>
      <c r="B5435" t="s">
        <v>237</v>
      </c>
      <c r="C5435" t="s">
        <v>9404</v>
      </c>
      <c r="D5435" s="1">
        <v>36410</v>
      </c>
      <c r="E5435" s="1">
        <v>43888</v>
      </c>
      <c r="F5435" t="s">
        <v>19</v>
      </c>
      <c r="I5435">
        <v>100</v>
      </c>
      <c r="J5435">
        <v>0</v>
      </c>
      <c r="K5435">
        <v>0</v>
      </c>
      <c r="L5435">
        <v>1672</v>
      </c>
      <c r="M5435">
        <v>1672</v>
      </c>
      <c r="N5435" t="s">
        <v>20</v>
      </c>
      <c r="O5435" t="s">
        <v>9405</v>
      </c>
      <c r="P5435" t="s">
        <v>28</v>
      </c>
      <c r="Q5435" t="s">
        <v>34233</v>
      </c>
      <c r="R5435" t="s">
        <v>34233</v>
      </c>
      <c r="S5435" t="s">
        <v>32628</v>
      </c>
      <c r="T5435" t="s">
        <v>34365</v>
      </c>
      <c r="AD5435" t="str">
        <f t="shared" si="828"/>
        <v/>
      </c>
      <c r="AE5435" t="str">
        <f t="shared" si="821"/>
        <v/>
      </c>
      <c r="AF5435" t="str">
        <f t="shared" si="829"/>
        <v/>
      </c>
      <c r="AG5435" s="17">
        <v>1</v>
      </c>
      <c r="AH5435">
        <f t="shared" si="826"/>
        <v>2.8</v>
      </c>
      <c r="AI5435">
        <v>0.14499999999999999</v>
      </c>
      <c r="AJ5435">
        <f t="shared" si="823"/>
        <v>0.40599999999999997</v>
      </c>
      <c r="AK5435" t="str">
        <f t="shared" si="827"/>
        <v/>
      </c>
      <c r="AL5435" t="str">
        <f t="shared" si="825"/>
        <v/>
      </c>
    </row>
    <row r="5436" spans="1:39" x14ac:dyDescent="0.2">
      <c r="A5436" t="s">
        <v>10252</v>
      </c>
      <c r="B5436" t="s">
        <v>237</v>
      </c>
      <c r="C5436" t="s">
        <v>10253</v>
      </c>
      <c r="D5436" s="1">
        <v>36410</v>
      </c>
      <c r="E5436" s="1">
        <v>43888</v>
      </c>
      <c r="F5436" t="s">
        <v>19</v>
      </c>
      <c r="I5436">
        <v>100</v>
      </c>
      <c r="J5436">
        <v>0</v>
      </c>
      <c r="K5436">
        <v>0</v>
      </c>
      <c r="L5436">
        <v>1151</v>
      </c>
      <c r="M5436">
        <v>1151</v>
      </c>
      <c r="N5436" t="s">
        <v>20</v>
      </c>
      <c r="O5436" t="s">
        <v>10254</v>
      </c>
      <c r="P5436" t="s">
        <v>28</v>
      </c>
      <c r="Q5436" t="s">
        <v>34233</v>
      </c>
      <c r="R5436" t="s">
        <v>34233</v>
      </c>
      <c r="S5436" t="s">
        <v>33797</v>
      </c>
      <c r="T5436" t="s">
        <v>34365</v>
      </c>
      <c r="AD5436" t="str">
        <f t="shared" si="828"/>
        <v/>
      </c>
      <c r="AE5436" t="str">
        <f t="shared" si="821"/>
        <v/>
      </c>
      <c r="AF5436" t="str">
        <f t="shared" si="829"/>
        <v/>
      </c>
      <c r="AG5436" s="17">
        <v>1</v>
      </c>
      <c r="AH5436">
        <f t="shared" si="826"/>
        <v>2.8</v>
      </c>
      <c r="AI5436">
        <v>0.14499999999999999</v>
      </c>
      <c r="AJ5436">
        <f t="shared" si="823"/>
        <v>0.40599999999999997</v>
      </c>
      <c r="AK5436" t="str">
        <f t="shared" si="827"/>
        <v/>
      </c>
      <c r="AL5436" t="str">
        <f t="shared" si="825"/>
        <v/>
      </c>
    </row>
    <row r="5437" spans="1:39" x14ac:dyDescent="0.2">
      <c r="A5437" t="s">
        <v>10255</v>
      </c>
      <c r="B5437" t="s">
        <v>237</v>
      </c>
      <c r="C5437" t="s">
        <v>10256</v>
      </c>
      <c r="D5437" s="1">
        <v>36410</v>
      </c>
      <c r="E5437" s="1">
        <v>43888</v>
      </c>
      <c r="F5437" t="s">
        <v>19</v>
      </c>
      <c r="I5437">
        <v>100</v>
      </c>
      <c r="J5437">
        <v>0</v>
      </c>
      <c r="K5437">
        <v>0</v>
      </c>
      <c r="L5437">
        <v>1897</v>
      </c>
      <c r="M5437">
        <v>1897</v>
      </c>
      <c r="N5437" t="s">
        <v>20</v>
      </c>
      <c r="O5437" t="s">
        <v>10257</v>
      </c>
      <c r="P5437" t="s">
        <v>28</v>
      </c>
      <c r="Q5437" t="s">
        <v>34233</v>
      </c>
      <c r="R5437" t="s">
        <v>34233</v>
      </c>
      <c r="S5437" t="s">
        <v>33797</v>
      </c>
      <c r="T5437" t="s">
        <v>34365</v>
      </c>
      <c r="AD5437" t="str">
        <f t="shared" si="828"/>
        <v/>
      </c>
      <c r="AE5437" t="str">
        <f t="shared" si="821"/>
        <v/>
      </c>
      <c r="AF5437" t="str">
        <f t="shared" si="829"/>
        <v/>
      </c>
      <c r="AG5437" s="17">
        <v>1</v>
      </c>
      <c r="AH5437">
        <f t="shared" si="826"/>
        <v>2.8</v>
      </c>
      <c r="AI5437">
        <v>0.14499999999999999</v>
      </c>
      <c r="AJ5437">
        <f t="shared" si="823"/>
        <v>0.40599999999999997</v>
      </c>
      <c r="AK5437" t="str">
        <f t="shared" si="827"/>
        <v/>
      </c>
      <c r="AL5437" t="str">
        <f t="shared" si="825"/>
        <v/>
      </c>
    </row>
    <row r="5438" spans="1:39" x14ac:dyDescent="0.2">
      <c r="A5438" t="s">
        <v>10258</v>
      </c>
      <c r="B5438" t="s">
        <v>237</v>
      </c>
      <c r="C5438" t="s">
        <v>10259</v>
      </c>
      <c r="D5438" s="1">
        <v>36410</v>
      </c>
      <c r="E5438" s="1">
        <v>43889</v>
      </c>
      <c r="F5438" t="s">
        <v>19</v>
      </c>
      <c r="I5438">
        <v>100</v>
      </c>
      <c r="J5438">
        <v>0</v>
      </c>
      <c r="K5438">
        <v>0</v>
      </c>
      <c r="L5438">
        <v>1353</v>
      </c>
      <c r="M5438">
        <v>1353</v>
      </c>
      <c r="N5438" t="s">
        <v>20</v>
      </c>
      <c r="O5438" t="s">
        <v>10260</v>
      </c>
      <c r="P5438" t="s">
        <v>28</v>
      </c>
      <c r="Q5438" t="s">
        <v>34233</v>
      </c>
      <c r="R5438" t="s">
        <v>34233</v>
      </c>
      <c r="S5438" t="s">
        <v>33797</v>
      </c>
      <c r="T5438" t="s">
        <v>34357</v>
      </c>
      <c r="U5438" t="s">
        <v>32634</v>
      </c>
      <c r="V5438" t="s">
        <v>33167</v>
      </c>
      <c r="X5438">
        <v>2</v>
      </c>
      <c r="Y5438" t="s">
        <v>32661</v>
      </c>
      <c r="AB5438">
        <v>15</v>
      </c>
      <c r="AC5438">
        <v>1</v>
      </c>
      <c r="AD5438" t="str">
        <f t="shared" si="828"/>
        <v/>
      </c>
      <c r="AE5438" t="str">
        <f t="shared" si="821"/>
        <v/>
      </c>
      <c r="AF5438" t="str">
        <f t="shared" si="829"/>
        <v/>
      </c>
      <c r="AG5438">
        <f>IF((S5438&lt;&gt;"tühi")*(AC5438&lt;&gt;""),AC5438,"")</f>
        <v>1</v>
      </c>
      <c r="AH5438">
        <f t="shared" si="826"/>
        <v>2.8</v>
      </c>
      <c r="AI5438">
        <v>0.14499999999999999</v>
      </c>
      <c r="AJ5438">
        <f t="shared" si="823"/>
        <v>0.40599999999999997</v>
      </c>
      <c r="AK5438" t="str">
        <f t="shared" si="827"/>
        <v/>
      </c>
      <c r="AL5438" t="str">
        <f t="shared" si="825"/>
        <v/>
      </c>
    </row>
    <row r="5439" spans="1:39" x14ac:dyDescent="0.2">
      <c r="A5439" t="s">
        <v>10300</v>
      </c>
      <c r="B5439" t="s">
        <v>237</v>
      </c>
      <c r="C5439" t="s">
        <v>10301</v>
      </c>
      <c r="D5439" s="1">
        <v>36410</v>
      </c>
      <c r="E5439" s="1">
        <v>43889</v>
      </c>
      <c r="F5439" t="s">
        <v>19</v>
      </c>
      <c r="I5439">
        <v>100</v>
      </c>
      <c r="J5439">
        <v>0</v>
      </c>
      <c r="K5439">
        <v>0</v>
      </c>
      <c r="L5439">
        <v>1324</v>
      </c>
      <c r="M5439">
        <v>1324</v>
      </c>
      <c r="N5439" t="s">
        <v>20</v>
      </c>
      <c r="O5439" t="s">
        <v>10302</v>
      </c>
      <c r="P5439" t="s">
        <v>28</v>
      </c>
      <c r="Q5439" t="s">
        <v>34233</v>
      </c>
      <c r="R5439" t="s">
        <v>34233</v>
      </c>
      <c r="S5439" t="s">
        <v>33798</v>
      </c>
      <c r="T5439" t="s">
        <v>34365</v>
      </c>
      <c r="AD5439" t="str">
        <f t="shared" si="828"/>
        <v/>
      </c>
      <c r="AE5439" t="str">
        <f t="shared" si="821"/>
        <v/>
      </c>
      <c r="AF5439" t="str">
        <f t="shared" si="829"/>
        <v/>
      </c>
      <c r="AG5439" s="17">
        <v>1</v>
      </c>
      <c r="AH5439">
        <f t="shared" si="826"/>
        <v>2.8</v>
      </c>
      <c r="AI5439">
        <v>0.14499999999999999</v>
      </c>
      <c r="AJ5439">
        <f t="shared" si="823"/>
        <v>0.40599999999999997</v>
      </c>
      <c r="AK5439" t="str">
        <f t="shared" si="827"/>
        <v/>
      </c>
      <c r="AL5439" t="str">
        <f t="shared" si="825"/>
        <v/>
      </c>
    </row>
    <row r="5440" spans="1:39" x14ac:dyDescent="0.2">
      <c r="A5440" t="s">
        <v>10303</v>
      </c>
      <c r="B5440" t="s">
        <v>237</v>
      </c>
      <c r="C5440" t="s">
        <v>10304</v>
      </c>
      <c r="D5440" s="1">
        <v>36410</v>
      </c>
      <c r="E5440" s="1">
        <v>43889</v>
      </c>
      <c r="F5440" t="s">
        <v>19</v>
      </c>
      <c r="I5440">
        <v>100</v>
      </c>
      <c r="J5440">
        <v>0</v>
      </c>
      <c r="K5440">
        <v>0</v>
      </c>
      <c r="L5440">
        <v>1288</v>
      </c>
      <c r="M5440">
        <v>1288</v>
      </c>
      <c r="N5440" t="s">
        <v>20</v>
      </c>
      <c r="O5440" t="s">
        <v>10305</v>
      </c>
      <c r="P5440" t="s">
        <v>28</v>
      </c>
      <c r="Q5440" t="s">
        <v>34233</v>
      </c>
      <c r="R5440" t="s">
        <v>34233</v>
      </c>
      <c r="S5440" t="s">
        <v>33800</v>
      </c>
      <c r="T5440" t="s">
        <v>34365</v>
      </c>
      <c r="U5440" t="s">
        <v>32634</v>
      </c>
      <c r="V5440" t="s">
        <v>33168</v>
      </c>
      <c r="W5440">
        <v>260</v>
      </c>
      <c r="X5440">
        <v>2</v>
      </c>
      <c r="Y5440" t="s">
        <v>32661</v>
      </c>
      <c r="AA5440">
        <v>8.5</v>
      </c>
      <c r="AB5440">
        <v>20</v>
      </c>
      <c r="AC5440">
        <v>1</v>
      </c>
      <c r="AD5440" t="str">
        <f t="shared" si="828"/>
        <v/>
      </c>
      <c r="AE5440" t="str">
        <f t="shared" si="821"/>
        <v/>
      </c>
      <c r="AF5440" t="str">
        <f t="shared" si="829"/>
        <v/>
      </c>
      <c r="AG5440">
        <f>IF((S5440&lt;&gt;"tühi")*(AC5440&lt;&gt;""),AC5440,"")</f>
        <v>1</v>
      </c>
      <c r="AH5440">
        <f t="shared" si="826"/>
        <v>2.8</v>
      </c>
      <c r="AI5440">
        <v>0.14499999999999999</v>
      </c>
      <c r="AJ5440">
        <f t="shared" si="823"/>
        <v>0.40599999999999997</v>
      </c>
      <c r="AK5440" t="str">
        <f t="shared" si="827"/>
        <v/>
      </c>
      <c r="AL5440" t="str">
        <f t="shared" si="825"/>
        <v/>
      </c>
    </row>
    <row r="5441" spans="1:39" x14ac:dyDescent="0.2">
      <c r="A5441" t="s">
        <v>12344</v>
      </c>
      <c r="B5441" t="s">
        <v>237</v>
      </c>
      <c r="C5441" t="s">
        <v>12345</v>
      </c>
      <c r="D5441" s="1">
        <v>36782</v>
      </c>
      <c r="E5441" s="1">
        <v>44343</v>
      </c>
      <c r="F5441" t="s">
        <v>19</v>
      </c>
      <c r="I5441">
        <v>100</v>
      </c>
      <c r="J5441">
        <v>0</v>
      </c>
      <c r="K5441">
        <v>0</v>
      </c>
      <c r="L5441">
        <v>863</v>
      </c>
      <c r="M5441">
        <v>863</v>
      </c>
      <c r="N5441" t="s">
        <v>20</v>
      </c>
      <c r="O5441" t="s">
        <v>12346</v>
      </c>
      <c r="P5441" t="s">
        <v>28</v>
      </c>
      <c r="Q5441" t="s">
        <v>34233</v>
      </c>
      <c r="R5441" t="s">
        <v>34233</v>
      </c>
      <c r="S5441" t="s">
        <v>33797</v>
      </c>
      <c r="T5441" t="s">
        <v>34365</v>
      </c>
      <c r="AD5441" t="str">
        <f t="shared" si="828"/>
        <v/>
      </c>
      <c r="AE5441" t="str">
        <f t="shared" ref="AE5441:AE5504" si="830">IF((S5441="tühi")*(AC5441&lt;&gt;""),AC5441,"")</f>
        <v/>
      </c>
      <c r="AF5441" t="str">
        <f t="shared" si="829"/>
        <v/>
      </c>
      <c r="AG5441" s="17">
        <v>1</v>
      </c>
      <c r="AH5441">
        <f t="shared" si="826"/>
        <v>2.8</v>
      </c>
      <c r="AI5441">
        <v>0.14499999999999999</v>
      </c>
      <c r="AJ5441">
        <f t="shared" si="823"/>
        <v>0.40599999999999997</v>
      </c>
      <c r="AK5441" t="str">
        <f t="shared" si="827"/>
        <v/>
      </c>
      <c r="AL5441" t="str">
        <f t="shared" si="825"/>
        <v/>
      </c>
    </row>
    <row r="5442" spans="1:39" x14ac:dyDescent="0.2">
      <c r="A5442" t="s">
        <v>20964</v>
      </c>
      <c r="B5442" t="s">
        <v>237</v>
      </c>
      <c r="C5442" t="s">
        <v>20965</v>
      </c>
      <c r="D5442" s="1">
        <v>38544</v>
      </c>
      <c r="E5442" s="1">
        <v>44546</v>
      </c>
      <c r="F5442" t="s">
        <v>19</v>
      </c>
      <c r="I5442">
        <v>100</v>
      </c>
      <c r="J5442">
        <v>0</v>
      </c>
      <c r="K5442">
        <v>0</v>
      </c>
      <c r="L5442">
        <v>1440</v>
      </c>
      <c r="M5442">
        <v>1440</v>
      </c>
      <c r="N5442" t="s">
        <v>20</v>
      </c>
      <c r="O5442" t="s">
        <v>20966</v>
      </c>
      <c r="P5442" t="s">
        <v>28</v>
      </c>
      <c r="Q5442" t="s">
        <v>34233</v>
      </c>
      <c r="R5442" t="s">
        <v>34233</v>
      </c>
      <c r="S5442" t="s">
        <v>33800</v>
      </c>
      <c r="T5442" t="s">
        <v>34365</v>
      </c>
      <c r="U5442" t="s">
        <v>32634</v>
      </c>
      <c r="V5442" t="s">
        <v>33167</v>
      </c>
      <c r="X5442">
        <v>2</v>
      </c>
      <c r="Y5442" t="s">
        <v>32661</v>
      </c>
      <c r="AB5442">
        <v>15</v>
      </c>
      <c r="AC5442">
        <v>1</v>
      </c>
      <c r="AD5442" t="str">
        <f t="shared" si="828"/>
        <v/>
      </c>
      <c r="AE5442" t="str">
        <f t="shared" si="830"/>
        <v/>
      </c>
      <c r="AF5442" t="str">
        <f t="shared" si="829"/>
        <v/>
      </c>
      <c r="AG5442">
        <f>IF((S5442&lt;&gt;"tühi")*(AC5442&lt;&gt;""),AC5442,"")</f>
        <v>1</v>
      </c>
      <c r="AH5442">
        <f t="shared" si="826"/>
        <v>2.8</v>
      </c>
      <c r="AI5442">
        <v>0.14499999999999999</v>
      </c>
      <c r="AJ5442">
        <f t="shared" si="823"/>
        <v>0.40599999999999997</v>
      </c>
      <c r="AK5442" t="str">
        <f t="shared" si="827"/>
        <v/>
      </c>
      <c r="AL5442" t="str">
        <f t="shared" si="825"/>
        <v/>
      </c>
    </row>
    <row r="5443" spans="1:39" x14ac:dyDescent="0.2">
      <c r="A5443" t="s">
        <v>10339</v>
      </c>
      <c r="B5443" t="s">
        <v>237</v>
      </c>
      <c r="C5443" t="s">
        <v>10340</v>
      </c>
      <c r="D5443" s="1">
        <v>36410</v>
      </c>
      <c r="E5443" s="1">
        <v>43892</v>
      </c>
      <c r="F5443" t="s">
        <v>19</v>
      </c>
      <c r="I5443">
        <v>100</v>
      </c>
      <c r="J5443">
        <v>0</v>
      </c>
      <c r="K5443">
        <v>0</v>
      </c>
      <c r="L5443">
        <v>851</v>
      </c>
      <c r="M5443">
        <v>851</v>
      </c>
      <c r="N5443" t="s">
        <v>20</v>
      </c>
      <c r="O5443" t="s">
        <v>10341</v>
      </c>
      <c r="P5443" t="s">
        <v>28</v>
      </c>
      <c r="Q5443" t="s">
        <v>34233</v>
      </c>
      <c r="R5443" t="s">
        <v>34233</v>
      </c>
      <c r="S5443" t="s">
        <v>33797</v>
      </c>
      <c r="T5443" t="s">
        <v>33071</v>
      </c>
      <c r="AD5443" t="str">
        <f t="shared" si="828"/>
        <v/>
      </c>
      <c r="AE5443" t="str">
        <f t="shared" si="830"/>
        <v/>
      </c>
      <c r="AF5443" t="str">
        <f t="shared" si="829"/>
        <v/>
      </c>
      <c r="AG5443" s="17">
        <v>1</v>
      </c>
      <c r="AH5443">
        <f t="shared" si="826"/>
        <v>2.8</v>
      </c>
      <c r="AI5443">
        <v>0.14499999999999999</v>
      </c>
      <c r="AJ5443">
        <f t="shared" si="823"/>
        <v>0.40599999999999997</v>
      </c>
      <c r="AK5443" t="str">
        <f t="shared" si="827"/>
        <v/>
      </c>
      <c r="AL5443" t="str">
        <f t="shared" si="825"/>
        <v/>
      </c>
    </row>
    <row r="5444" spans="1:39" x14ac:dyDescent="0.2">
      <c r="A5444" t="s">
        <v>10330</v>
      </c>
      <c r="B5444" t="s">
        <v>237</v>
      </c>
      <c r="C5444" t="s">
        <v>10331</v>
      </c>
      <c r="D5444" s="1">
        <v>36410</v>
      </c>
      <c r="E5444" s="1">
        <v>43892</v>
      </c>
      <c r="F5444" t="s">
        <v>19</v>
      </c>
      <c r="I5444">
        <v>100</v>
      </c>
      <c r="J5444">
        <v>0</v>
      </c>
      <c r="K5444">
        <v>0</v>
      </c>
      <c r="L5444">
        <v>998</v>
      </c>
      <c r="M5444">
        <v>998</v>
      </c>
      <c r="N5444" t="s">
        <v>20</v>
      </c>
      <c r="O5444" t="s">
        <v>10332</v>
      </c>
      <c r="P5444" t="s">
        <v>28</v>
      </c>
      <c r="Q5444" t="s">
        <v>34233</v>
      </c>
      <c r="R5444" t="s">
        <v>34233</v>
      </c>
      <c r="S5444" t="s">
        <v>33797</v>
      </c>
      <c r="T5444" t="s">
        <v>34365</v>
      </c>
      <c r="AD5444" t="str">
        <f t="shared" si="828"/>
        <v/>
      </c>
      <c r="AE5444" t="str">
        <f t="shared" si="830"/>
        <v/>
      </c>
      <c r="AF5444" t="str">
        <f t="shared" si="829"/>
        <v/>
      </c>
      <c r="AG5444" s="17">
        <v>1</v>
      </c>
      <c r="AH5444">
        <f t="shared" si="826"/>
        <v>2.8</v>
      </c>
      <c r="AI5444">
        <v>0.14499999999999999</v>
      </c>
      <c r="AJ5444">
        <f t="shared" si="823"/>
        <v>0.40599999999999997</v>
      </c>
      <c r="AK5444" t="str">
        <f t="shared" si="827"/>
        <v/>
      </c>
      <c r="AL5444" t="str">
        <f t="shared" si="825"/>
        <v/>
      </c>
    </row>
    <row r="5445" spans="1:39" x14ac:dyDescent="0.2">
      <c r="A5445" t="s">
        <v>10342</v>
      </c>
      <c r="B5445" t="s">
        <v>237</v>
      </c>
      <c r="C5445" t="s">
        <v>10343</v>
      </c>
      <c r="D5445" s="1">
        <v>36410</v>
      </c>
      <c r="E5445" s="1">
        <v>43892</v>
      </c>
      <c r="F5445" t="s">
        <v>19</v>
      </c>
      <c r="I5445">
        <v>100</v>
      </c>
      <c r="J5445">
        <v>0</v>
      </c>
      <c r="K5445">
        <v>0</v>
      </c>
      <c r="L5445">
        <v>865</v>
      </c>
      <c r="M5445">
        <v>865</v>
      </c>
      <c r="N5445" t="s">
        <v>20</v>
      </c>
      <c r="O5445" t="s">
        <v>10344</v>
      </c>
      <c r="P5445" t="s">
        <v>28</v>
      </c>
      <c r="Q5445" t="s">
        <v>34233</v>
      </c>
      <c r="R5445" t="s">
        <v>34233</v>
      </c>
      <c r="S5445" t="s">
        <v>33797</v>
      </c>
      <c r="T5445" t="s">
        <v>34365</v>
      </c>
      <c r="AD5445" t="str">
        <f t="shared" si="828"/>
        <v/>
      </c>
      <c r="AE5445" t="str">
        <f t="shared" si="830"/>
        <v/>
      </c>
      <c r="AF5445" t="str">
        <f t="shared" si="829"/>
        <v/>
      </c>
      <c r="AG5445" s="17">
        <v>1</v>
      </c>
      <c r="AH5445">
        <f t="shared" si="826"/>
        <v>2.8</v>
      </c>
      <c r="AI5445">
        <v>0.14499999999999999</v>
      </c>
      <c r="AJ5445">
        <f t="shared" si="823"/>
        <v>0.40599999999999997</v>
      </c>
      <c r="AK5445" t="str">
        <f t="shared" si="827"/>
        <v/>
      </c>
      <c r="AL5445" t="str">
        <f t="shared" si="825"/>
        <v/>
      </c>
    </row>
    <row r="5446" spans="1:39" x14ac:dyDescent="0.2">
      <c r="A5446" t="s">
        <v>11094</v>
      </c>
      <c r="B5446" t="s">
        <v>237</v>
      </c>
      <c r="C5446" t="s">
        <v>11095</v>
      </c>
      <c r="D5446" s="1">
        <v>36489</v>
      </c>
      <c r="E5446" s="1">
        <v>44036</v>
      </c>
      <c r="F5446" t="s">
        <v>19</v>
      </c>
      <c r="I5446">
        <v>100</v>
      </c>
      <c r="J5446">
        <v>0</v>
      </c>
      <c r="K5446">
        <v>0</v>
      </c>
      <c r="L5446">
        <v>997</v>
      </c>
      <c r="M5446">
        <v>997</v>
      </c>
      <c r="N5446" t="s">
        <v>20</v>
      </c>
      <c r="O5446" t="s">
        <v>11096</v>
      </c>
      <c r="P5446" t="s">
        <v>28</v>
      </c>
      <c r="Q5446" t="s">
        <v>34233</v>
      </c>
      <c r="R5446" t="s">
        <v>34233</v>
      </c>
      <c r="S5446" t="s">
        <v>32628</v>
      </c>
      <c r="T5446" t="s">
        <v>33565</v>
      </c>
      <c r="AD5446" t="str">
        <f t="shared" si="828"/>
        <v/>
      </c>
      <c r="AE5446" t="str">
        <f t="shared" si="830"/>
        <v/>
      </c>
      <c r="AF5446" t="str">
        <f t="shared" si="829"/>
        <v/>
      </c>
      <c r="AG5446" s="17">
        <v>1</v>
      </c>
      <c r="AH5446">
        <f t="shared" si="826"/>
        <v>2.8</v>
      </c>
      <c r="AI5446">
        <v>0.14499999999999999</v>
      </c>
      <c r="AJ5446">
        <f t="shared" si="823"/>
        <v>0.40599999999999997</v>
      </c>
      <c r="AK5446" t="str">
        <f t="shared" si="827"/>
        <v/>
      </c>
      <c r="AL5446" t="str">
        <f t="shared" si="825"/>
        <v/>
      </c>
    </row>
    <row r="5447" spans="1:39" x14ac:dyDescent="0.2">
      <c r="A5447" t="s">
        <v>10345</v>
      </c>
      <c r="B5447" t="s">
        <v>237</v>
      </c>
      <c r="C5447" t="s">
        <v>10346</v>
      </c>
      <c r="D5447" s="1">
        <v>36410</v>
      </c>
      <c r="E5447" s="1">
        <v>43892</v>
      </c>
      <c r="F5447" t="s">
        <v>19</v>
      </c>
      <c r="I5447">
        <v>100</v>
      </c>
      <c r="J5447">
        <v>0</v>
      </c>
      <c r="K5447">
        <v>0</v>
      </c>
      <c r="L5447">
        <v>859</v>
      </c>
      <c r="M5447">
        <v>859</v>
      </c>
      <c r="N5447" t="s">
        <v>20</v>
      </c>
      <c r="O5447" t="s">
        <v>10347</v>
      </c>
      <c r="P5447" t="s">
        <v>28</v>
      </c>
      <c r="Q5447" t="s">
        <v>34233</v>
      </c>
      <c r="R5447" t="s">
        <v>34233</v>
      </c>
      <c r="S5447" t="s">
        <v>32628</v>
      </c>
      <c r="T5447" t="s">
        <v>34365</v>
      </c>
      <c r="AD5447" t="str">
        <f t="shared" si="828"/>
        <v/>
      </c>
      <c r="AE5447" t="str">
        <f t="shared" si="830"/>
        <v/>
      </c>
      <c r="AF5447" t="str">
        <f t="shared" si="829"/>
        <v/>
      </c>
      <c r="AG5447" s="17">
        <v>1</v>
      </c>
      <c r="AH5447">
        <f t="shared" si="826"/>
        <v>2.8</v>
      </c>
      <c r="AI5447">
        <v>0.14499999999999999</v>
      </c>
      <c r="AJ5447">
        <f t="shared" si="823"/>
        <v>0.40599999999999997</v>
      </c>
      <c r="AK5447" t="str">
        <f t="shared" si="827"/>
        <v/>
      </c>
      <c r="AL5447" t="str">
        <f t="shared" si="825"/>
        <v/>
      </c>
    </row>
    <row r="5448" spans="1:39" x14ac:dyDescent="0.2">
      <c r="A5448" t="s">
        <v>17509</v>
      </c>
      <c r="B5448" t="s">
        <v>237</v>
      </c>
      <c r="C5448" t="s">
        <v>17510</v>
      </c>
      <c r="D5448" s="1">
        <v>37722</v>
      </c>
      <c r="E5448" s="1">
        <v>43456</v>
      </c>
      <c r="F5448" t="s">
        <v>19</v>
      </c>
      <c r="I5448">
        <v>100</v>
      </c>
      <c r="J5448">
        <v>0</v>
      </c>
      <c r="K5448">
        <v>0</v>
      </c>
      <c r="L5448">
        <v>858</v>
      </c>
      <c r="M5448">
        <v>858</v>
      </c>
      <c r="N5448" t="s">
        <v>20</v>
      </c>
      <c r="O5448" t="s">
        <v>17511</v>
      </c>
      <c r="P5448" t="s">
        <v>28</v>
      </c>
      <c r="Q5448" t="s">
        <v>34233</v>
      </c>
      <c r="R5448" t="s">
        <v>34233</v>
      </c>
      <c r="S5448" t="s">
        <v>32628</v>
      </c>
      <c r="T5448" t="s">
        <v>34365</v>
      </c>
      <c r="AD5448" t="str">
        <f t="shared" si="828"/>
        <v/>
      </c>
      <c r="AE5448" t="str">
        <f t="shared" si="830"/>
        <v/>
      </c>
      <c r="AF5448" t="str">
        <f t="shared" si="829"/>
        <v/>
      </c>
      <c r="AG5448" s="17">
        <v>1</v>
      </c>
      <c r="AH5448">
        <f t="shared" si="826"/>
        <v>2.8</v>
      </c>
      <c r="AI5448">
        <v>0.14499999999999999</v>
      </c>
      <c r="AJ5448">
        <f t="shared" si="823"/>
        <v>0.40599999999999997</v>
      </c>
      <c r="AK5448" t="str">
        <f t="shared" si="827"/>
        <v/>
      </c>
      <c r="AL5448" t="str">
        <f t="shared" si="825"/>
        <v/>
      </c>
    </row>
    <row r="5449" spans="1:39" x14ac:dyDescent="0.2">
      <c r="A5449" t="s">
        <v>10360</v>
      </c>
      <c r="B5449" t="s">
        <v>237</v>
      </c>
      <c r="C5449" t="s">
        <v>10361</v>
      </c>
      <c r="D5449" s="1">
        <v>36410</v>
      </c>
      <c r="E5449" s="1">
        <v>43892</v>
      </c>
      <c r="F5449" t="s">
        <v>19</v>
      </c>
      <c r="I5449">
        <v>100</v>
      </c>
      <c r="J5449">
        <v>0</v>
      </c>
      <c r="K5449">
        <v>0</v>
      </c>
      <c r="L5449">
        <v>874</v>
      </c>
      <c r="M5449">
        <v>874</v>
      </c>
      <c r="N5449" t="s">
        <v>20</v>
      </c>
      <c r="O5449" t="s">
        <v>10362</v>
      </c>
      <c r="P5449" t="s">
        <v>28</v>
      </c>
      <c r="Q5449" t="s">
        <v>32794</v>
      </c>
      <c r="R5449" t="s">
        <v>33782</v>
      </c>
      <c r="S5449" t="s">
        <v>33797</v>
      </c>
      <c r="T5449" t="s">
        <v>34365</v>
      </c>
      <c r="AD5449" t="str">
        <f t="shared" si="828"/>
        <v/>
      </c>
      <c r="AE5449" t="str">
        <f t="shared" si="830"/>
        <v/>
      </c>
      <c r="AF5449" t="str">
        <f t="shared" si="829"/>
        <v/>
      </c>
      <c r="AG5449" s="17">
        <v>1</v>
      </c>
      <c r="AH5449">
        <f t="shared" si="826"/>
        <v>2.8</v>
      </c>
      <c r="AI5449">
        <v>0.14499999999999999</v>
      </c>
      <c r="AJ5449">
        <f t="shared" si="823"/>
        <v>0.40599999999999997</v>
      </c>
      <c r="AK5449" t="str">
        <f t="shared" si="827"/>
        <v/>
      </c>
      <c r="AL5449" t="str">
        <f t="shared" si="825"/>
        <v/>
      </c>
    </row>
    <row r="5450" spans="1:39" x14ac:dyDescent="0.2">
      <c r="A5450" t="s">
        <v>24110</v>
      </c>
      <c r="B5450" t="s">
        <v>237</v>
      </c>
      <c r="C5450" t="s">
        <v>24111</v>
      </c>
      <c r="D5450" s="1">
        <v>39303</v>
      </c>
      <c r="E5450" s="1">
        <v>43456</v>
      </c>
      <c r="F5450" t="s">
        <v>19</v>
      </c>
      <c r="I5450">
        <v>100</v>
      </c>
      <c r="J5450">
        <v>0</v>
      </c>
      <c r="K5450">
        <v>0</v>
      </c>
      <c r="L5450">
        <v>966</v>
      </c>
      <c r="M5450">
        <v>966</v>
      </c>
      <c r="N5450" t="s">
        <v>20</v>
      </c>
      <c r="O5450" t="s">
        <v>24112</v>
      </c>
      <c r="P5450" t="s">
        <v>28</v>
      </c>
      <c r="Q5450" t="s">
        <v>34233</v>
      </c>
      <c r="R5450" t="s">
        <v>34233</v>
      </c>
      <c r="S5450" t="s">
        <v>32628</v>
      </c>
      <c r="T5450" t="s">
        <v>33071</v>
      </c>
      <c r="U5450" t="s">
        <v>33071</v>
      </c>
      <c r="V5450" t="s">
        <v>32781</v>
      </c>
      <c r="W5450">
        <v>193</v>
      </c>
      <c r="Y5450">
        <v>1</v>
      </c>
      <c r="AA5450">
        <v>7.5</v>
      </c>
      <c r="AC5450">
        <v>1</v>
      </c>
      <c r="AD5450" t="str">
        <f t="shared" si="828"/>
        <v/>
      </c>
      <c r="AE5450" t="str">
        <f t="shared" si="830"/>
        <v/>
      </c>
      <c r="AF5450" t="str">
        <f t="shared" si="829"/>
        <v/>
      </c>
      <c r="AG5450">
        <f>IF((S5450&lt;&gt;"tühi")*(AC5450&lt;&gt;""),AC5450,"")</f>
        <v>1</v>
      </c>
      <c r="AH5450">
        <f t="shared" si="826"/>
        <v>2.8</v>
      </c>
      <c r="AI5450">
        <v>0.14499999999999999</v>
      </c>
      <c r="AJ5450">
        <f t="shared" si="823"/>
        <v>0.40599999999999997</v>
      </c>
      <c r="AK5450" t="str">
        <f t="shared" si="827"/>
        <v/>
      </c>
      <c r="AL5450" t="str">
        <f t="shared" si="825"/>
        <v/>
      </c>
      <c r="AM5450" t="s">
        <v>34007</v>
      </c>
    </row>
    <row r="5451" spans="1:39" x14ac:dyDescent="0.2">
      <c r="A5451" t="s">
        <v>10327</v>
      </c>
      <c r="B5451" t="s">
        <v>237</v>
      </c>
      <c r="C5451" t="s">
        <v>10328</v>
      </c>
      <c r="D5451" s="1">
        <v>36410</v>
      </c>
      <c r="E5451" s="1">
        <v>43892</v>
      </c>
      <c r="F5451" t="s">
        <v>19</v>
      </c>
      <c r="I5451">
        <v>100</v>
      </c>
      <c r="J5451">
        <v>0</v>
      </c>
      <c r="K5451">
        <v>0</v>
      </c>
      <c r="L5451">
        <v>1072</v>
      </c>
      <c r="M5451">
        <v>1072</v>
      </c>
      <c r="N5451" t="s">
        <v>20</v>
      </c>
      <c r="O5451" t="s">
        <v>10329</v>
      </c>
      <c r="P5451" t="s">
        <v>28</v>
      </c>
      <c r="Q5451" t="s">
        <v>32794</v>
      </c>
      <c r="R5451" t="s">
        <v>33782</v>
      </c>
      <c r="S5451" t="s">
        <v>33804</v>
      </c>
      <c r="T5451" t="s">
        <v>34365</v>
      </c>
      <c r="AD5451" t="str">
        <f t="shared" si="828"/>
        <v/>
      </c>
      <c r="AE5451" t="str">
        <f t="shared" si="830"/>
        <v/>
      </c>
      <c r="AF5451" t="str">
        <f t="shared" si="829"/>
        <v/>
      </c>
      <c r="AG5451" s="17">
        <v>1</v>
      </c>
      <c r="AH5451">
        <f t="shared" si="826"/>
        <v>2.8</v>
      </c>
      <c r="AI5451">
        <v>0.14499999999999999</v>
      </c>
      <c r="AJ5451">
        <f t="shared" si="823"/>
        <v>0.40599999999999997</v>
      </c>
      <c r="AK5451" t="str">
        <f t="shared" si="827"/>
        <v/>
      </c>
      <c r="AL5451" t="str">
        <f t="shared" si="825"/>
        <v/>
      </c>
    </row>
    <row r="5452" spans="1:39" x14ac:dyDescent="0.2">
      <c r="A5452" t="s">
        <v>10088</v>
      </c>
      <c r="B5452" t="s">
        <v>237</v>
      </c>
      <c r="C5452" t="s">
        <v>10089</v>
      </c>
      <c r="D5452" s="1">
        <v>36410</v>
      </c>
      <c r="E5452" s="1">
        <v>43888</v>
      </c>
      <c r="F5452" t="s">
        <v>19</v>
      </c>
      <c r="I5452">
        <v>100</v>
      </c>
      <c r="J5452">
        <v>0</v>
      </c>
      <c r="K5452">
        <v>0</v>
      </c>
      <c r="L5452">
        <v>1782</v>
      </c>
      <c r="M5452">
        <v>1782</v>
      </c>
      <c r="N5452" t="s">
        <v>20</v>
      </c>
      <c r="O5452" t="s">
        <v>10090</v>
      </c>
      <c r="P5452" t="s">
        <v>28</v>
      </c>
      <c r="Q5452" t="s">
        <v>34233</v>
      </c>
      <c r="R5452" t="s">
        <v>34233</v>
      </c>
      <c r="S5452" t="s">
        <v>33797</v>
      </c>
      <c r="T5452" t="s">
        <v>34365</v>
      </c>
      <c r="AD5452" t="str">
        <f t="shared" si="828"/>
        <v/>
      </c>
      <c r="AE5452" t="str">
        <f t="shared" si="830"/>
        <v/>
      </c>
      <c r="AF5452" t="str">
        <f t="shared" si="829"/>
        <v/>
      </c>
      <c r="AG5452" s="17">
        <v>1</v>
      </c>
      <c r="AH5452">
        <f t="shared" si="826"/>
        <v>2.8</v>
      </c>
      <c r="AI5452">
        <v>0.14499999999999999</v>
      </c>
      <c r="AJ5452">
        <f t="shared" si="823"/>
        <v>0.40599999999999997</v>
      </c>
      <c r="AK5452" t="str">
        <f t="shared" si="827"/>
        <v/>
      </c>
      <c r="AL5452" t="str">
        <f t="shared" si="825"/>
        <v/>
      </c>
    </row>
    <row r="5453" spans="1:39" x14ac:dyDescent="0.2">
      <c r="A5453" t="s">
        <v>10363</v>
      </c>
      <c r="B5453" t="s">
        <v>237</v>
      </c>
      <c r="C5453" t="s">
        <v>10364</v>
      </c>
      <c r="D5453" s="1">
        <v>36410</v>
      </c>
      <c r="E5453" s="1">
        <v>43892</v>
      </c>
      <c r="F5453" t="s">
        <v>19</v>
      </c>
      <c r="I5453">
        <v>100</v>
      </c>
      <c r="J5453">
        <v>0</v>
      </c>
      <c r="K5453">
        <v>0</v>
      </c>
      <c r="L5453">
        <v>929</v>
      </c>
      <c r="M5453">
        <v>929</v>
      </c>
      <c r="N5453" t="s">
        <v>20</v>
      </c>
      <c r="O5453" t="s">
        <v>10365</v>
      </c>
      <c r="P5453" t="s">
        <v>28</v>
      </c>
      <c r="Q5453" t="s">
        <v>34233</v>
      </c>
      <c r="R5453" t="s">
        <v>34233</v>
      </c>
      <c r="S5453" t="s">
        <v>32628</v>
      </c>
      <c r="T5453" t="s">
        <v>34365</v>
      </c>
      <c r="AD5453" t="str">
        <f t="shared" si="828"/>
        <v/>
      </c>
      <c r="AE5453" t="str">
        <f t="shared" si="830"/>
        <v/>
      </c>
      <c r="AF5453" t="str">
        <f t="shared" si="829"/>
        <v/>
      </c>
      <c r="AG5453" s="17">
        <v>1</v>
      </c>
      <c r="AH5453">
        <f t="shared" si="826"/>
        <v>2.8</v>
      </c>
      <c r="AI5453">
        <v>0.14499999999999999</v>
      </c>
      <c r="AJ5453">
        <f t="shared" si="823"/>
        <v>0.40599999999999997</v>
      </c>
      <c r="AK5453" t="str">
        <f t="shared" si="827"/>
        <v/>
      </c>
      <c r="AL5453" t="str">
        <f t="shared" si="825"/>
        <v/>
      </c>
    </row>
    <row r="5454" spans="1:39" x14ac:dyDescent="0.2">
      <c r="A5454" t="s">
        <v>10091</v>
      </c>
      <c r="B5454" t="s">
        <v>237</v>
      </c>
      <c r="C5454" t="s">
        <v>10092</v>
      </c>
      <c r="D5454" s="1">
        <v>36410</v>
      </c>
      <c r="E5454" s="1">
        <v>43888</v>
      </c>
      <c r="F5454" t="s">
        <v>19</v>
      </c>
      <c r="I5454">
        <v>100</v>
      </c>
      <c r="J5454">
        <v>0</v>
      </c>
      <c r="K5454">
        <v>0</v>
      </c>
      <c r="L5454">
        <v>1004</v>
      </c>
      <c r="M5454">
        <v>1004</v>
      </c>
      <c r="N5454" t="s">
        <v>20</v>
      </c>
      <c r="O5454" t="s">
        <v>10093</v>
      </c>
      <c r="P5454" t="s">
        <v>28</v>
      </c>
      <c r="Q5454" t="s">
        <v>32794</v>
      </c>
      <c r="R5454" t="s">
        <v>33782</v>
      </c>
      <c r="S5454" t="s">
        <v>33797</v>
      </c>
      <c r="T5454" t="s">
        <v>34365</v>
      </c>
      <c r="AD5454" t="str">
        <f t="shared" si="828"/>
        <v/>
      </c>
      <c r="AE5454" t="str">
        <f t="shared" si="830"/>
        <v/>
      </c>
      <c r="AF5454" t="str">
        <f t="shared" si="829"/>
        <v/>
      </c>
      <c r="AG5454" s="17">
        <v>1</v>
      </c>
      <c r="AH5454">
        <f t="shared" si="826"/>
        <v>2.8</v>
      </c>
      <c r="AI5454">
        <v>0.14499999999999999</v>
      </c>
      <c r="AJ5454">
        <f t="shared" si="823"/>
        <v>0.40599999999999997</v>
      </c>
      <c r="AK5454" t="str">
        <f t="shared" si="827"/>
        <v/>
      </c>
      <c r="AL5454" t="str">
        <f t="shared" si="825"/>
        <v/>
      </c>
    </row>
    <row r="5455" spans="1:39" x14ac:dyDescent="0.2">
      <c r="A5455" t="s">
        <v>10094</v>
      </c>
      <c r="B5455" t="s">
        <v>237</v>
      </c>
      <c r="C5455" t="s">
        <v>10095</v>
      </c>
      <c r="D5455" s="1">
        <v>36410</v>
      </c>
      <c r="E5455" s="1">
        <v>43888</v>
      </c>
      <c r="F5455" t="s">
        <v>19</v>
      </c>
      <c r="I5455">
        <v>100</v>
      </c>
      <c r="J5455">
        <v>0</v>
      </c>
      <c r="K5455">
        <v>0</v>
      </c>
      <c r="L5455">
        <v>1593</v>
      </c>
      <c r="M5455">
        <v>1593</v>
      </c>
      <c r="N5455" t="s">
        <v>20</v>
      </c>
      <c r="O5455" t="s">
        <v>10096</v>
      </c>
      <c r="P5455" t="s">
        <v>28</v>
      </c>
      <c r="Q5455" t="s">
        <v>34233</v>
      </c>
      <c r="R5455" t="s">
        <v>34233</v>
      </c>
      <c r="S5455" t="s">
        <v>33798</v>
      </c>
      <c r="T5455" t="s">
        <v>34365</v>
      </c>
      <c r="U5455" t="s">
        <v>32634</v>
      </c>
      <c r="V5455" t="s">
        <v>33169</v>
      </c>
      <c r="W5455">
        <v>250</v>
      </c>
      <c r="X5455">
        <v>2</v>
      </c>
      <c r="Y5455" t="s">
        <v>32654</v>
      </c>
      <c r="AB5455">
        <v>25</v>
      </c>
      <c r="AC5455">
        <v>1</v>
      </c>
      <c r="AD5455" t="str">
        <f t="shared" si="828"/>
        <v/>
      </c>
      <c r="AE5455" t="str">
        <f t="shared" si="830"/>
        <v/>
      </c>
      <c r="AF5455" t="str">
        <f t="shared" si="829"/>
        <v/>
      </c>
      <c r="AG5455">
        <f>IF((S5455&lt;&gt;"tühi")*(AC5455&lt;&gt;""),AC5455,"")</f>
        <v>1</v>
      </c>
      <c r="AH5455">
        <f t="shared" si="826"/>
        <v>2.8</v>
      </c>
      <c r="AI5455">
        <v>0.14499999999999999</v>
      </c>
      <c r="AJ5455">
        <f t="shared" si="823"/>
        <v>0.40599999999999997</v>
      </c>
      <c r="AK5455" t="str">
        <f t="shared" si="827"/>
        <v/>
      </c>
      <c r="AL5455" t="str">
        <f t="shared" si="825"/>
        <v/>
      </c>
    </row>
    <row r="5456" spans="1:39" x14ac:dyDescent="0.2">
      <c r="A5456" t="s">
        <v>10151</v>
      </c>
      <c r="B5456" t="s">
        <v>237</v>
      </c>
      <c r="C5456" t="s">
        <v>10152</v>
      </c>
      <c r="D5456" s="1">
        <v>36410</v>
      </c>
      <c r="E5456" s="1">
        <v>43888</v>
      </c>
      <c r="F5456" t="s">
        <v>19</v>
      </c>
      <c r="I5456">
        <v>100</v>
      </c>
      <c r="J5456">
        <v>0</v>
      </c>
      <c r="K5456">
        <v>0</v>
      </c>
      <c r="L5456">
        <v>936</v>
      </c>
      <c r="M5456">
        <v>936</v>
      </c>
      <c r="N5456" t="s">
        <v>20</v>
      </c>
      <c r="O5456" t="s">
        <v>10153</v>
      </c>
      <c r="P5456" t="s">
        <v>28</v>
      </c>
      <c r="Q5456" t="s">
        <v>34233</v>
      </c>
      <c r="R5456" t="s">
        <v>34233</v>
      </c>
      <c r="S5456" t="s">
        <v>33797</v>
      </c>
      <c r="T5456" t="s">
        <v>34546</v>
      </c>
      <c r="AD5456" t="str">
        <f t="shared" si="828"/>
        <v/>
      </c>
      <c r="AE5456" t="str">
        <f t="shared" si="830"/>
        <v/>
      </c>
      <c r="AF5456" t="str">
        <f t="shared" si="829"/>
        <v/>
      </c>
      <c r="AG5456" s="17">
        <v>1</v>
      </c>
      <c r="AH5456">
        <f t="shared" si="826"/>
        <v>2.8</v>
      </c>
      <c r="AI5456">
        <v>0.14499999999999999</v>
      </c>
      <c r="AJ5456">
        <f t="shared" ref="AJ5456:AJ5519" si="831">IF(COUNTBLANK(AH5456),"",AH5456*AI5456)</f>
        <v>0.40599999999999997</v>
      </c>
      <c r="AK5456" t="str">
        <f t="shared" si="827"/>
        <v/>
      </c>
      <c r="AL5456" t="str">
        <f t="shared" si="825"/>
        <v/>
      </c>
    </row>
    <row r="5457" spans="1:39" x14ac:dyDescent="0.2">
      <c r="A5457" t="s">
        <v>10154</v>
      </c>
      <c r="B5457" t="s">
        <v>237</v>
      </c>
      <c r="C5457" t="s">
        <v>10155</v>
      </c>
      <c r="D5457" s="1">
        <v>36410</v>
      </c>
      <c r="E5457" s="1">
        <v>43951</v>
      </c>
      <c r="F5457" t="s">
        <v>19</v>
      </c>
      <c r="I5457">
        <v>100</v>
      </c>
      <c r="J5457">
        <v>0</v>
      </c>
      <c r="K5457">
        <v>0</v>
      </c>
      <c r="L5457">
        <v>1815</v>
      </c>
      <c r="M5457">
        <v>1815</v>
      </c>
      <c r="N5457" t="s">
        <v>20</v>
      </c>
      <c r="O5457" t="s">
        <v>10156</v>
      </c>
      <c r="P5457" t="s">
        <v>28</v>
      </c>
      <c r="Q5457" t="s">
        <v>34233</v>
      </c>
      <c r="R5457" t="s">
        <v>34233</v>
      </c>
      <c r="S5457" t="s">
        <v>33797</v>
      </c>
      <c r="T5457" t="s">
        <v>32634</v>
      </c>
      <c r="U5457" t="s">
        <v>32634</v>
      </c>
      <c r="V5457" t="s">
        <v>33169</v>
      </c>
      <c r="W5457">
        <v>250</v>
      </c>
      <c r="X5457">
        <v>2</v>
      </c>
      <c r="Y5457" t="s">
        <v>32654</v>
      </c>
      <c r="AB5457">
        <v>25</v>
      </c>
      <c r="AC5457">
        <v>1</v>
      </c>
      <c r="AD5457" t="str">
        <f t="shared" si="828"/>
        <v/>
      </c>
      <c r="AE5457" t="str">
        <f t="shared" si="830"/>
        <v/>
      </c>
      <c r="AF5457" t="str">
        <f t="shared" si="829"/>
        <v/>
      </c>
      <c r="AG5457">
        <f>IF((S5457&lt;&gt;"tühi")*(AC5457&lt;&gt;""),AC5457,"")</f>
        <v>1</v>
      </c>
      <c r="AH5457">
        <f t="shared" si="826"/>
        <v>2.8</v>
      </c>
      <c r="AI5457">
        <v>0.14499999999999999</v>
      </c>
      <c r="AJ5457">
        <f t="shared" si="831"/>
        <v>0.40599999999999997</v>
      </c>
      <c r="AK5457" t="str">
        <f t="shared" si="827"/>
        <v/>
      </c>
      <c r="AL5457" t="str">
        <f t="shared" si="825"/>
        <v/>
      </c>
    </row>
    <row r="5458" spans="1:39" x14ac:dyDescent="0.2">
      <c r="A5458" t="s">
        <v>10157</v>
      </c>
      <c r="B5458" t="s">
        <v>237</v>
      </c>
      <c r="C5458" t="s">
        <v>10158</v>
      </c>
      <c r="D5458" s="1">
        <v>36410</v>
      </c>
      <c r="E5458" s="1">
        <v>43888</v>
      </c>
      <c r="F5458" t="s">
        <v>19</v>
      </c>
      <c r="I5458">
        <v>100</v>
      </c>
      <c r="J5458">
        <v>0</v>
      </c>
      <c r="K5458">
        <v>0</v>
      </c>
      <c r="L5458">
        <v>988</v>
      </c>
      <c r="M5458">
        <v>988</v>
      </c>
      <c r="N5458" t="s">
        <v>20</v>
      </c>
      <c r="O5458" t="s">
        <v>10159</v>
      </c>
      <c r="P5458" t="s">
        <v>28</v>
      </c>
      <c r="Q5458" t="s">
        <v>32794</v>
      </c>
      <c r="R5458" t="s">
        <v>33782</v>
      </c>
      <c r="S5458" t="s">
        <v>32628</v>
      </c>
      <c r="T5458" t="s">
        <v>34365</v>
      </c>
      <c r="AD5458" t="str">
        <f t="shared" si="828"/>
        <v/>
      </c>
      <c r="AE5458" t="str">
        <f t="shared" si="830"/>
        <v/>
      </c>
      <c r="AF5458" t="str">
        <f t="shared" si="829"/>
        <v/>
      </c>
      <c r="AG5458" s="17">
        <v>1</v>
      </c>
      <c r="AH5458">
        <f t="shared" si="826"/>
        <v>2.8</v>
      </c>
      <c r="AI5458">
        <v>0.14499999999999999</v>
      </c>
      <c r="AJ5458">
        <f t="shared" si="831"/>
        <v>0.40599999999999997</v>
      </c>
      <c r="AK5458" t="str">
        <f t="shared" si="827"/>
        <v/>
      </c>
      <c r="AL5458" t="str">
        <f t="shared" si="825"/>
        <v/>
      </c>
    </row>
    <row r="5459" spans="1:39" x14ac:dyDescent="0.2">
      <c r="A5459" t="s">
        <v>10249</v>
      </c>
      <c r="B5459" t="s">
        <v>237</v>
      </c>
      <c r="C5459" t="s">
        <v>10250</v>
      </c>
      <c r="D5459" s="1">
        <v>36410</v>
      </c>
      <c r="E5459" s="1">
        <v>43888</v>
      </c>
      <c r="F5459" t="s">
        <v>19</v>
      </c>
      <c r="I5459">
        <v>100</v>
      </c>
      <c r="J5459">
        <v>0</v>
      </c>
      <c r="K5459">
        <v>0</v>
      </c>
      <c r="L5459">
        <v>1624</v>
      </c>
      <c r="M5459">
        <v>1624</v>
      </c>
      <c r="N5459" t="s">
        <v>20</v>
      </c>
      <c r="O5459" t="s">
        <v>10251</v>
      </c>
      <c r="P5459" t="s">
        <v>28</v>
      </c>
      <c r="Q5459" t="s">
        <v>34233</v>
      </c>
      <c r="R5459" t="s">
        <v>34233</v>
      </c>
      <c r="S5459" t="s">
        <v>33797</v>
      </c>
      <c r="T5459" t="s">
        <v>34365</v>
      </c>
      <c r="U5459" t="s">
        <v>32634</v>
      </c>
      <c r="V5459" t="s">
        <v>33169</v>
      </c>
      <c r="W5459">
        <v>250</v>
      </c>
      <c r="X5459">
        <v>2</v>
      </c>
      <c r="Y5459" t="s">
        <v>32654</v>
      </c>
      <c r="AB5459">
        <v>25</v>
      </c>
      <c r="AC5459">
        <v>1</v>
      </c>
      <c r="AD5459" t="str">
        <f t="shared" si="828"/>
        <v/>
      </c>
      <c r="AE5459" t="str">
        <f t="shared" si="830"/>
        <v/>
      </c>
      <c r="AF5459" t="str">
        <f t="shared" si="829"/>
        <v/>
      </c>
      <c r="AG5459">
        <f t="shared" ref="AG5459:AG5468" si="832">IF((S5459&lt;&gt;"tühi")*(AC5459&lt;&gt;""),AC5459,"")</f>
        <v>1</v>
      </c>
      <c r="AH5459">
        <f t="shared" si="826"/>
        <v>2.8</v>
      </c>
      <c r="AI5459">
        <v>0.14499999999999999</v>
      </c>
      <c r="AJ5459">
        <f t="shared" si="831"/>
        <v>0.40599999999999997</v>
      </c>
      <c r="AK5459" t="str">
        <f t="shared" si="827"/>
        <v/>
      </c>
      <c r="AL5459" t="str">
        <f t="shared" si="825"/>
        <v/>
      </c>
    </row>
    <row r="5460" spans="1:39" x14ac:dyDescent="0.2">
      <c r="A5460" t="s">
        <v>30323</v>
      </c>
      <c r="B5460" t="s">
        <v>237</v>
      </c>
      <c r="C5460" t="s">
        <v>30324</v>
      </c>
      <c r="D5460" s="1">
        <v>43859</v>
      </c>
      <c r="E5460" s="1">
        <v>43913</v>
      </c>
      <c r="F5460" t="s">
        <v>26</v>
      </c>
      <c r="I5460">
        <v>100</v>
      </c>
      <c r="J5460">
        <v>0</v>
      </c>
      <c r="K5460">
        <v>0</v>
      </c>
      <c r="L5460">
        <v>1345</v>
      </c>
      <c r="M5460">
        <v>1345</v>
      </c>
      <c r="N5460" t="s">
        <v>20</v>
      </c>
      <c r="O5460" t="s">
        <v>30325</v>
      </c>
      <c r="P5460" t="s">
        <v>44</v>
      </c>
      <c r="Q5460" t="s">
        <v>34233</v>
      </c>
      <c r="R5460" t="s">
        <v>34233</v>
      </c>
      <c r="S5460" t="s">
        <v>34233</v>
      </c>
      <c r="T5460" t="s">
        <v>34233</v>
      </c>
      <c r="AD5460" t="str">
        <f t="shared" si="828"/>
        <v/>
      </c>
      <c r="AE5460" t="str">
        <f t="shared" si="830"/>
        <v/>
      </c>
      <c r="AF5460" t="str">
        <f t="shared" si="829"/>
        <v/>
      </c>
      <c r="AG5460" t="str">
        <f t="shared" si="832"/>
        <v/>
      </c>
      <c r="AH5460" t="str">
        <f t="shared" si="826"/>
        <v/>
      </c>
      <c r="AI5460">
        <v>0.14499999999999999</v>
      </c>
      <c r="AJ5460" t="str">
        <f t="shared" si="831"/>
        <v/>
      </c>
      <c r="AK5460" t="str">
        <f t="shared" si="827"/>
        <v/>
      </c>
      <c r="AL5460" t="str">
        <f t="shared" si="825"/>
        <v/>
      </c>
    </row>
    <row r="5461" spans="1:39" x14ac:dyDescent="0.2">
      <c r="A5461" t="s">
        <v>30364</v>
      </c>
      <c r="B5461" t="s">
        <v>237</v>
      </c>
      <c r="C5461" t="s">
        <v>30365</v>
      </c>
      <c r="D5461" s="1">
        <v>43859</v>
      </c>
      <c r="E5461" s="1">
        <v>44546</v>
      </c>
      <c r="F5461" t="s">
        <v>26</v>
      </c>
      <c r="I5461">
        <v>100</v>
      </c>
      <c r="J5461">
        <v>0</v>
      </c>
      <c r="K5461">
        <v>0</v>
      </c>
      <c r="L5461">
        <v>1987</v>
      </c>
      <c r="M5461">
        <v>1987</v>
      </c>
      <c r="N5461" t="s">
        <v>20</v>
      </c>
      <c r="O5461" t="s">
        <v>30366</v>
      </c>
      <c r="P5461" t="s">
        <v>44</v>
      </c>
      <c r="Q5461" t="s">
        <v>34233</v>
      </c>
      <c r="R5461" t="s">
        <v>34233</v>
      </c>
      <c r="S5461" t="s">
        <v>34233</v>
      </c>
      <c r="T5461" t="s">
        <v>34233</v>
      </c>
      <c r="AD5461" t="str">
        <f t="shared" si="828"/>
        <v/>
      </c>
      <c r="AE5461" t="str">
        <f t="shared" si="830"/>
        <v/>
      </c>
      <c r="AF5461" t="str">
        <f t="shared" si="829"/>
        <v/>
      </c>
      <c r="AG5461" t="str">
        <f t="shared" si="832"/>
        <v/>
      </c>
      <c r="AH5461" t="str">
        <f t="shared" si="826"/>
        <v/>
      </c>
      <c r="AI5461">
        <v>0.14499999999999999</v>
      </c>
      <c r="AJ5461" t="str">
        <f t="shared" si="831"/>
        <v/>
      </c>
      <c r="AK5461" t="str">
        <f t="shared" si="827"/>
        <v/>
      </c>
      <c r="AL5461" t="str">
        <f t="shared" si="825"/>
        <v/>
      </c>
    </row>
    <row r="5462" spans="1:39" x14ac:dyDescent="0.2">
      <c r="A5462" t="s">
        <v>9364</v>
      </c>
      <c r="B5462" t="s">
        <v>237</v>
      </c>
      <c r="C5462" t="s">
        <v>9362</v>
      </c>
      <c r="D5462" s="1">
        <v>36329</v>
      </c>
      <c r="E5462" s="1">
        <v>43456</v>
      </c>
      <c r="F5462" t="s">
        <v>39</v>
      </c>
      <c r="I5462">
        <v>100</v>
      </c>
      <c r="J5462">
        <v>0</v>
      </c>
      <c r="K5462">
        <v>0</v>
      </c>
      <c r="L5462">
        <v>23800</v>
      </c>
      <c r="M5462">
        <v>23804</v>
      </c>
      <c r="N5462" t="s">
        <v>401</v>
      </c>
      <c r="O5462" t="s">
        <v>9360</v>
      </c>
      <c r="P5462" t="s">
        <v>28</v>
      </c>
      <c r="Q5462" t="s">
        <v>34233</v>
      </c>
      <c r="R5462" t="s">
        <v>34233</v>
      </c>
      <c r="S5462" t="s">
        <v>33942</v>
      </c>
      <c r="T5462" t="s">
        <v>34233</v>
      </c>
      <c r="AD5462" t="str">
        <f t="shared" si="828"/>
        <v/>
      </c>
      <c r="AE5462" t="str">
        <f t="shared" si="830"/>
        <v/>
      </c>
      <c r="AF5462" t="str">
        <f t="shared" si="829"/>
        <v/>
      </c>
      <c r="AG5462" t="str">
        <f t="shared" si="832"/>
        <v/>
      </c>
      <c r="AH5462" t="str">
        <f t="shared" si="826"/>
        <v/>
      </c>
      <c r="AI5462">
        <v>0.14499999999999999</v>
      </c>
      <c r="AJ5462" t="str">
        <f t="shared" si="831"/>
        <v/>
      </c>
      <c r="AK5462" t="str">
        <f t="shared" si="827"/>
        <v/>
      </c>
      <c r="AL5462" t="str">
        <f t="shared" si="825"/>
        <v/>
      </c>
    </row>
    <row r="5463" spans="1:39" x14ac:dyDescent="0.2">
      <c r="A5463" t="s">
        <v>14733</v>
      </c>
      <c r="B5463" t="s">
        <v>237</v>
      </c>
      <c r="C5463" t="s">
        <v>14734</v>
      </c>
      <c r="D5463" s="1">
        <v>37308</v>
      </c>
      <c r="E5463" s="1">
        <v>43951</v>
      </c>
      <c r="F5463" t="s">
        <v>39</v>
      </c>
      <c r="I5463">
        <v>100</v>
      </c>
      <c r="J5463">
        <v>0</v>
      </c>
      <c r="K5463">
        <v>0</v>
      </c>
      <c r="L5463">
        <v>15067</v>
      </c>
      <c r="M5463">
        <v>15067</v>
      </c>
      <c r="N5463" t="s">
        <v>20</v>
      </c>
      <c r="O5463" t="s">
        <v>14735</v>
      </c>
      <c r="P5463" t="s">
        <v>2356</v>
      </c>
      <c r="Q5463" t="s">
        <v>34233</v>
      </c>
      <c r="R5463" t="s">
        <v>34233</v>
      </c>
      <c r="S5463" t="s">
        <v>33942</v>
      </c>
      <c r="T5463" t="s">
        <v>34233</v>
      </c>
      <c r="V5463" t="s">
        <v>33119</v>
      </c>
      <c r="AD5463" t="str">
        <f t="shared" si="828"/>
        <v/>
      </c>
      <c r="AE5463" t="str">
        <f t="shared" si="830"/>
        <v/>
      </c>
      <c r="AF5463" t="str">
        <f t="shared" si="829"/>
        <v/>
      </c>
      <c r="AG5463" t="str">
        <f t="shared" si="832"/>
        <v/>
      </c>
      <c r="AH5463" t="str">
        <f t="shared" si="826"/>
        <v/>
      </c>
      <c r="AI5463">
        <v>0.14499999999999999</v>
      </c>
      <c r="AJ5463" t="str">
        <f t="shared" si="831"/>
        <v/>
      </c>
      <c r="AK5463" t="str">
        <f t="shared" si="827"/>
        <v/>
      </c>
      <c r="AL5463" t="str">
        <f t="shared" si="825"/>
        <v/>
      </c>
    </row>
    <row r="5464" spans="1:39" x14ac:dyDescent="0.2">
      <c r="A5464" t="s">
        <v>2883</v>
      </c>
      <c r="B5464" t="s">
        <v>237</v>
      </c>
      <c r="C5464" t="s">
        <v>2884</v>
      </c>
      <c r="D5464" s="1">
        <v>35846</v>
      </c>
      <c r="E5464" s="1">
        <v>43456</v>
      </c>
      <c r="F5464" t="s">
        <v>474</v>
      </c>
      <c r="I5464">
        <v>100</v>
      </c>
      <c r="J5464">
        <v>0</v>
      </c>
      <c r="K5464">
        <v>0</v>
      </c>
      <c r="L5464">
        <v>159</v>
      </c>
      <c r="M5464">
        <v>159</v>
      </c>
      <c r="N5464" t="s">
        <v>20</v>
      </c>
      <c r="O5464" t="s">
        <v>2885</v>
      </c>
      <c r="P5464" t="s">
        <v>28</v>
      </c>
      <c r="Q5464" t="s">
        <v>34233</v>
      </c>
      <c r="R5464" t="s">
        <v>34233</v>
      </c>
      <c r="S5464" t="s">
        <v>33942</v>
      </c>
      <c r="T5464" t="s">
        <v>34233</v>
      </c>
      <c r="AD5464" t="str">
        <f t="shared" si="828"/>
        <v/>
      </c>
      <c r="AE5464" t="str">
        <f t="shared" si="830"/>
        <v/>
      </c>
      <c r="AF5464" t="str">
        <f t="shared" si="829"/>
        <v/>
      </c>
      <c r="AG5464" t="str">
        <f t="shared" si="832"/>
        <v/>
      </c>
      <c r="AH5464" t="str">
        <f t="shared" si="826"/>
        <v/>
      </c>
      <c r="AI5464">
        <v>0.14499999999999999</v>
      </c>
      <c r="AJ5464" t="str">
        <f t="shared" si="831"/>
        <v/>
      </c>
      <c r="AK5464" t="str">
        <f t="shared" si="827"/>
        <v/>
      </c>
      <c r="AL5464" t="str">
        <f t="shared" si="825"/>
        <v/>
      </c>
    </row>
    <row r="5465" spans="1:39" x14ac:dyDescent="0.2">
      <c r="A5465" t="s">
        <v>24089</v>
      </c>
      <c r="B5465" t="s">
        <v>237</v>
      </c>
      <c r="C5465" t="s">
        <v>24090</v>
      </c>
      <c r="D5465" s="1">
        <v>39265</v>
      </c>
      <c r="E5465" s="1">
        <v>44546</v>
      </c>
      <c r="F5465" t="s">
        <v>39</v>
      </c>
      <c r="I5465">
        <v>100</v>
      </c>
      <c r="J5465">
        <v>0</v>
      </c>
      <c r="K5465">
        <v>0</v>
      </c>
      <c r="L5465">
        <v>64400</v>
      </c>
      <c r="M5465">
        <v>64422</v>
      </c>
      <c r="N5465" t="s">
        <v>401</v>
      </c>
      <c r="O5465" t="s">
        <v>24091</v>
      </c>
      <c r="P5465" t="s">
        <v>28</v>
      </c>
      <c r="Q5465" t="s">
        <v>34233</v>
      </c>
      <c r="R5465" t="s">
        <v>34233</v>
      </c>
      <c r="S5465" t="s">
        <v>33942</v>
      </c>
      <c r="T5465" t="s">
        <v>34233</v>
      </c>
      <c r="AD5465" t="str">
        <f t="shared" si="828"/>
        <v/>
      </c>
      <c r="AE5465" t="str">
        <f t="shared" si="830"/>
        <v/>
      </c>
      <c r="AF5465" t="str">
        <f t="shared" si="829"/>
        <v/>
      </c>
      <c r="AG5465" t="str">
        <f t="shared" si="832"/>
        <v/>
      </c>
      <c r="AH5465" t="str">
        <f t="shared" si="826"/>
        <v/>
      </c>
      <c r="AI5465">
        <v>0.14499999999999999</v>
      </c>
      <c r="AJ5465" t="str">
        <f t="shared" si="831"/>
        <v/>
      </c>
      <c r="AK5465" t="str">
        <f t="shared" si="827"/>
        <v/>
      </c>
      <c r="AL5465" t="str">
        <f t="shared" si="825"/>
        <v/>
      </c>
    </row>
    <row r="5466" spans="1:39" x14ac:dyDescent="0.2">
      <c r="A5466" t="s">
        <v>26078</v>
      </c>
      <c r="B5466" t="s">
        <v>237</v>
      </c>
      <c r="C5466" t="s">
        <v>26079</v>
      </c>
      <c r="D5466" s="1">
        <v>40781</v>
      </c>
      <c r="E5466" s="1">
        <v>43456</v>
      </c>
      <c r="F5466" t="s">
        <v>474</v>
      </c>
      <c r="I5466">
        <v>100</v>
      </c>
      <c r="J5466">
        <v>0</v>
      </c>
      <c r="K5466">
        <v>0</v>
      </c>
      <c r="L5466">
        <v>1075</v>
      </c>
      <c r="M5466">
        <v>1075</v>
      </c>
      <c r="N5466" t="s">
        <v>20</v>
      </c>
      <c r="O5466" t="s">
        <v>26080</v>
      </c>
      <c r="P5466" t="s">
        <v>28</v>
      </c>
      <c r="Q5466" t="s">
        <v>34233</v>
      </c>
      <c r="R5466" t="s">
        <v>34233</v>
      </c>
      <c r="S5466" t="s">
        <v>33942</v>
      </c>
      <c r="T5466" t="s">
        <v>34233</v>
      </c>
      <c r="V5466" t="s">
        <v>34317</v>
      </c>
      <c r="W5466">
        <f>L5466*0.2</f>
        <v>215</v>
      </c>
      <c r="Y5466">
        <v>20</v>
      </c>
      <c r="Z5466">
        <f>W5466</f>
        <v>215</v>
      </c>
      <c r="AA5466">
        <v>10</v>
      </c>
      <c r="AB5466">
        <v>20</v>
      </c>
      <c r="AD5466">
        <f t="shared" si="828"/>
        <v>215</v>
      </c>
      <c r="AE5466" t="str">
        <f t="shared" si="830"/>
        <v/>
      </c>
      <c r="AF5466" t="str">
        <f t="shared" si="829"/>
        <v/>
      </c>
      <c r="AG5466" t="str">
        <f t="shared" si="832"/>
        <v/>
      </c>
      <c r="AH5466" t="str">
        <f t="shared" si="826"/>
        <v/>
      </c>
      <c r="AI5466">
        <v>0.14499999999999999</v>
      </c>
      <c r="AJ5466" t="str">
        <f t="shared" si="831"/>
        <v/>
      </c>
      <c r="AK5466" t="str">
        <f t="shared" si="827"/>
        <v/>
      </c>
      <c r="AL5466" s="9">
        <v>0.5</v>
      </c>
      <c r="AM5466" t="s">
        <v>34918</v>
      </c>
    </row>
    <row r="5467" spans="1:39" x14ac:dyDescent="0.2">
      <c r="A5467" t="s">
        <v>22903</v>
      </c>
      <c r="B5467" t="s">
        <v>237</v>
      </c>
      <c r="C5467" t="s">
        <v>22904</v>
      </c>
      <c r="D5467" s="1">
        <v>38804</v>
      </c>
      <c r="E5467" s="1">
        <v>43829</v>
      </c>
      <c r="F5467" t="s">
        <v>39</v>
      </c>
      <c r="I5467">
        <v>100</v>
      </c>
      <c r="J5467">
        <v>0</v>
      </c>
      <c r="K5467">
        <v>0</v>
      </c>
      <c r="L5467">
        <v>162</v>
      </c>
      <c r="M5467">
        <v>162</v>
      </c>
      <c r="N5467" t="s">
        <v>20</v>
      </c>
      <c r="O5467" t="s">
        <v>22905</v>
      </c>
      <c r="P5467" t="s">
        <v>28</v>
      </c>
      <c r="Q5467" t="s">
        <v>34233</v>
      </c>
      <c r="R5467" t="s">
        <v>34233</v>
      </c>
      <c r="S5467" t="s">
        <v>33942</v>
      </c>
      <c r="T5467" t="s">
        <v>34233</v>
      </c>
      <c r="AD5467" t="str">
        <f t="shared" si="828"/>
        <v/>
      </c>
      <c r="AE5467" t="str">
        <f t="shared" si="830"/>
        <v/>
      </c>
      <c r="AF5467" t="str">
        <f t="shared" si="829"/>
        <v/>
      </c>
      <c r="AG5467" t="str">
        <f t="shared" si="832"/>
        <v/>
      </c>
      <c r="AH5467" t="str">
        <f t="shared" si="826"/>
        <v/>
      </c>
      <c r="AI5467">
        <v>0.14499999999999999</v>
      </c>
      <c r="AJ5467" t="str">
        <f t="shared" si="831"/>
        <v/>
      </c>
      <c r="AK5467" t="str">
        <f t="shared" si="827"/>
        <v/>
      </c>
      <c r="AL5467" t="str">
        <f t="shared" si="825"/>
        <v/>
      </c>
    </row>
    <row r="5468" spans="1:39" x14ac:dyDescent="0.2">
      <c r="A5468" t="s">
        <v>31194</v>
      </c>
      <c r="B5468" t="s">
        <v>237</v>
      </c>
      <c r="C5468" t="s">
        <v>31195</v>
      </c>
      <c r="D5468" s="1">
        <v>43859</v>
      </c>
      <c r="E5468" s="1">
        <v>44546</v>
      </c>
      <c r="F5468" t="s">
        <v>26</v>
      </c>
      <c r="I5468">
        <v>100</v>
      </c>
      <c r="J5468">
        <v>0</v>
      </c>
      <c r="K5468">
        <v>0</v>
      </c>
      <c r="L5468">
        <v>3994</v>
      </c>
      <c r="M5468">
        <v>3994</v>
      </c>
      <c r="N5468" t="s">
        <v>20</v>
      </c>
      <c r="O5468" t="s">
        <v>31196</v>
      </c>
      <c r="P5468" t="s">
        <v>44</v>
      </c>
      <c r="Q5468" t="s">
        <v>34233</v>
      </c>
      <c r="R5468" t="s">
        <v>34233</v>
      </c>
      <c r="S5468" t="s">
        <v>34233</v>
      </c>
      <c r="T5468" t="s">
        <v>34233</v>
      </c>
      <c r="AD5468" t="str">
        <f t="shared" si="828"/>
        <v/>
      </c>
      <c r="AE5468" t="str">
        <f t="shared" si="830"/>
        <v/>
      </c>
      <c r="AF5468" t="str">
        <f t="shared" si="829"/>
        <v/>
      </c>
      <c r="AG5468" t="str">
        <f t="shared" si="832"/>
        <v/>
      </c>
      <c r="AH5468" t="str">
        <f t="shared" si="826"/>
        <v/>
      </c>
      <c r="AI5468">
        <v>0.14499999999999999</v>
      </c>
      <c r="AJ5468" t="str">
        <f t="shared" si="831"/>
        <v/>
      </c>
      <c r="AK5468" t="str">
        <f t="shared" si="827"/>
        <v/>
      </c>
      <c r="AL5468" t="str">
        <f t="shared" si="825"/>
        <v/>
      </c>
    </row>
    <row r="5469" spans="1:39" x14ac:dyDescent="0.2">
      <c r="A5469" t="s">
        <v>10312</v>
      </c>
      <c r="B5469" t="s">
        <v>237</v>
      </c>
      <c r="C5469" t="s">
        <v>10313</v>
      </c>
      <c r="D5469" s="1">
        <v>36409</v>
      </c>
      <c r="E5469" s="1">
        <v>43886</v>
      </c>
      <c r="F5469" t="s">
        <v>19</v>
      </c>
      <c r="I5469">
        <v>100</v>
      </c>
      <c r="J5469">
        <v>0</v>
      </c>
      <c r="K5469">
        <v>0</v>
      </c>
      <c r="L5469">
        <v>1033</v>
      </c>
      <c r="M5469">
        <v>1033</v>
      </c>
      <c r="N5469" t="s">
        <v>20</v>
      </c>
      <c r="O5469" t="s">
        <v>10314</v>
      </c>
      <c r="P5469" t="s">
        <v>28</v>
      </c>
      <c r="Q5469" t="s">
        <v>34233</v>
      </c>
      <c r="R5469" t="s">
        <v>34233</v>
      </c>
      <c r="S5469" t="s">
        <v>32628</v>
      </c>
      <c r="T5469" t="s">
        <v>34365</v>
      </c>
      <c r="AD5469" t="str">
        <f t="shared" si="828"/>
        <v/>
      </c>
      <c r="AE5469" t="str">
        <f t="shared" si="830"/>
        <v/>
      </c>
      <c r="AF5469" t="str">
        <f t="shared" si="829"/>
        <v/>
      </c>
      <c r="AG5469" s="17">
        <v>1</v>
      </c>
      <c r="AH5469">
        <f t="shared" si="826"/>
        <v>2.8</v>
      </c>
      <c r="AI5469">
        <v>0.14499999999999999</v>
      </c>
      <c r="AJ5469">
        <f t="shared" si="831"/>
        <v>0.40599999999999997</v>
      </c>
      <c r="AK5469" t="str">
        <f t="shared" si="827"/>
        <v/>
      </c>
      <c r="AL5469" t="str">
        <f t="shared" si="825"/>
        <v/>
      </c>
    </row>
    <row r="5470" spans="1:39" x14ac:dyDescent="0.2">
      <c r="A5470" t="s">
        <v>10559</v>
      </c>
      <c r="B5470" t="s">
        <v>237</v>
      </c>
      <c r="C5470" t="s">
        <v>10560</v>
      </c>
      <c r="D5470" s="1">
        <v>36410</v>
      </c>
      <c r="E5470" s="1">
        <v>43874</v>
      </c>
      <c r="F5470" t="s">
        <v>19</v>
      </c>
      <c r="I5470">
        <v>100</v>
      </c>
      <c r="J5470">
        <v>0</v>
      </c>
      <c r="K5470">
        <v>0</v>
      </c>
      <c r="L5470">
        <v>943</v>
      </c>
      <c r="M5470">
        <v>943</v>
      </c>
      <c r="N5470" t="s">
        <v>20</v>
      </c>
      <c r="O5470" t="s">
        <v>10561</v>
      </c>
      <c r="P5470" t="s">
        <v>28</v>
      </c>
      <c r="Q5470" t="s">
        <v>34233</v>
      </c>
      <c r="R5470" t="s">
        <v>34233</v>
      </c>
      <c r="S5470" t="s">
        <v>32628</v>
      </c>
      <c r="T5470" t="s">
        <v>34365</v>
      </c>
      <c r="AD5470" t="str">
        <f t="shared" si="828"/>
        <v/>
      </c>
      <c r="AE5470" t="str">
        <f t="shared" si="830"/>
        <v/>
      </c>
      <c r="AF5470" t="str">
        <f t="shared" si="829"/>
        <v/>
      </c>
      <c r="AG5470" s="17">
        <v>1</v>
      </c>
      <c r="AH5470">
        <f t="shared" si="826"/>
        <v>2.8</v>
      </c>
      <c r="AI5470">
        <v>0.14499999999999999</v>
      </c>
      <c r="AJ5470">
        <f t="shared" si="831"/>
        <v>0.40599999999999997</v>
      </c>
      <c r="AK5470" t="str">
        <f t="shared" si="827"/>
        <v/>
      </c>
      <c r="AL5470" t="str">
        <f t="shared" si="825"/>
        <v/>
      </c>
    </row>
    <row r="5471" spans="1:39" x14ac:dyDescent="0.2">
      <c r="A5471" t="s">
        <v>10407</v>
      </c>
      <c r="B5471" t="s">
        <v>237</v>
      </c>
      <c r="C5471" t="s">
        <v>10408</v>
      </c>
      <c r="D5471" s="1">
        <v>36410</v>
      </c>
      <c r="E5471" s="1">
        <v>43887</v>
      </c>
      <c r="F5471" t="s">
        <v>19</v>
      </c>
      <c r="I5471">
        <v>100</v>
      </c>
      <c r="J5471">
        <v>0</v>
      </c>
      <c r="K5471">
        <v>0</v>
      </c>
      <c r="L5471">
        <v>1196</v>
      </c>
      <c r="M5471">
        <v>1196</v>
      </c>
      <c r="N5471" t="s">
        <v>20</v>
      </c>
      <c r="O5471" t="s">
        <v>10409</v>
      </c>
      <c r="P5471" t="s">
        <v>28</v>
      </c>
      <c r="Q5471" t="s">
        <v>34233</v>
      </c>
      <c r="R5471" t="s">
        <v>34233</v>
      </c>
      <c r="S5471" t="s">
        <v>33798</v>
      </c>
      <c r="T5471" t="s">
        <v>34350</v>
      </c>
      <c r="U5471" t="s">
        <v>32794</v>
      </c>
      <c r="V5471" t="s">
        <v>32698</v>
      </c>
      <c r="W5471">
        <v>239</v>
      </c>
      <c r="Y5471" t="s">
        <v>32654</v>
      </c>
      <c r="AA5471">
        <v>7.5</v>
      </c>
      <c r="AC5471">
        <v>1</v>
      </c>
      <c r="AD5471" t="str">
        <f t="shared" si="828"/>
        <v/>
      </c>
      <c r="AE5471" t="str">
        <f t="shared" si="830"/>
        <v/>
      </c>
      <c r="AF5471" t="str">
        <f t="shared" si="829"/>
        <v/>
      </c>
      <c r="AG5471">
        <f>IF((S5471&lt;&gt;"tühi")*(AC5471&lt;&gt;""),AC5471,"")</f>
        <v>1</v>
      </c>
      <c r="AH5471">
        <f t="shared" si="826"/>
        <v>2.8</v>
      </c>
      <c r="AI5471">
        <v>0.14499999999999999</v>
      </c>
      <c r="AJ5471">
        <f t="shared" si="831"/>
        <v>0.40599999999999997</v>
      </c>
      <c r="AK5471" t="str">
        <f t="shared" si="827"/>
        <v/>
      </c>
      <c r="AL5471" t="str">
        <f t="shared" si="825"/>
        <v/>
      </c>
    </row>
    <row r="5472" spans="1:39" x14ac:dyDescent="0.2">
      <c r="A5472" t="s">
        <v>10595</v>
      </c>
      <c r="B5472" t="s">
        <v>237</v>
      </c>
      <c r="C5472" t="s">
        <v>10596</v>
      </c>
      <c r="D5472" s="1">
        <v>36410</v>
      </c>
      <c r="E5472" s="1">
        <v>43887</v>
      </c>
      <c r="F5472" t="s">
        <v>19</v>
      </c>
      <c r="I5472">
        <v>100</v>
      </c>
      <c r="J5472">
        <v>0</v>
      </c>
      <c r="K5472">
        <v>0</v>
      </c>
      <c r="L5472">
        <v>1007</v>
      </c>
      <c r="M5472">
        <v>1007</v>
      </c>
      <c r="N5472" t="s">
        <v>20</v>
      </c>
      <c r="O5472" t="s">
        <v>10597</v>
      </c>
      <c r="P5472" t="s">
        <v>28</v>
      </c>
      <c r="Q5472" t="s">
        <v>34233</v>
      </c>
      <c r="R5472" t="s">
        <v>34233</v>
      </c>
      <c r="S5472" t="s">
        <v>33800</v>
      </c>
      <c r="T5472" t="s">
        <v>34365</v>
      </c>
      <c r="AD5472" t="str">
        <f t="shared" si="828"/>
        <v/>
      </c>
      <c r="AE5472" t="str">
        <f t="shared" si="830"/>
        <v/>
      </c>
      <c r="AF5472" t="str">
        <f t="shared" si="829"/>
        <v/>
      </c>
      <c r="AG5472" s="17">
        <v>1</v>
      </c>
      <c r="AH5472">
        <f t="shared" si="826"/>
        <v>2.8</v>
      </c>
      <c r="AI5472">
        <v>0.14499999999999999</v>
      </c>
      <c r="AJ5472">
        <f t="shared" si="831"/>
        <v>0.40599999999999997</v>
      </c>
      <c r="AK5472" t="str">
        <f t="shared" si="827"/>
        <v/>
      </c>
      <c r="AL5472" t="str">
        <f t="shared" si="825"/>
        <v/>
      </c>
    </row>
    <row r="5473" spans="1:38" x14ac:dyDescent="0.2">
      <c r="A5473" t="s">
        <v>10601</v>
      </c>
      <c r="B5473" t="s">
        <v>237</v>
      </c>
      <c r="C5473" t="s">
        <v>10602</v>
      </c>
      <c r="D5473" s="1">
        <v>36410</v>
      </c>
      <c r="E5473" s="1">
        <v>43887</v>
      </c>
      <c r="F5473" t="s">
        <v>19</v>
      </c>
      <c r="I5473">
        <v>100</v>
      </c>
      <c r="J5473">
        <v>0</v>
      </c>
      <c r="K5473">
        <v>0</v>
      </c>
      <c r="L5473">
        <v>1684</v>
      </c>
      <c r="M5473">
        <v>1684</v>
      </c>
      <c r="N5473" t="s">
        <v>20</v>
      </c>
      <c r="O5473" t="s">
        <v>10603</v>
      </c>
      <c r="P5473" t="s">
        <v>28</v>
      </c>
      <c r="Q5473" t="s">
        <v>34233</v>
      </c>
      <c r="R5473" t="s">
        <v>34233</v>
      </c>
      <c r="S5473" t="s">
        <v>33801</v>
      </c>
      <c r="T5473" t="s">
        <v>34365</v>
      </c>
      <c r="U5473" t="s">
        <v>32634</v>
      </c>
      <c r="V5473" t="s">
        <v>33170</v>
      </c>
      <c r="W5473">
        <v>250</v>
      </c>
      <c r="X5473">
        <v>2</v>
      </c>
      <c r="Y5473" t="s">
        <v>32654</v>
      </c>
      <c r="AB5473">
        <v>25</v>
      </c>
      <c r="AC5473">
        <v>1</v>
      </c>
      <c r="AD5473" t="str">
        <f t="shared" si="828"/>
        <v/>
      </c>
      <c r="AE5473" t="str">
        <f t="shared" si="830"/>
        <v/>
      </c>
      <c r="AF5473" t="str">
        <f t="shared" si="829"/>
        <v/>
      </c>
      <c r="AG5473">
        <f>IF((S5473&lt;&gt;"tühi")*(AC5473&lt;&gt;""),AC5473,"")</f>
        <v>1</v>
      </c>
      <c r="AH5473">
        <f t="shared" si="826"/>
        <v>2.8</v>
      </c>
      <c r="AI5473">
        <v>0.14499999999999999</v>
      </c>
      <c r="AJ5473">
        <f t="shared" si="831"/>
        <v>0.40599999999999997</v>
      </c>
      <c r="AK5473" t="str">
        <f t="shared" si="827"/>
        <v/>
      </c>
      <c r="AL5473" t="str">
        <f t="shared" si="825"/>
        <v/>
      </c>
    </row>
    <row r="5474" spans="1:38" x14ac:dyDescent="0.2">
      <c r="A5474" t="s">
        <v>9707</v>
      </c>
      <c r="B5474" t="s">
        <v>237</v>
      </c>
      <c r="C5474" t="s">
        <v>9708</v>
      </c>
      <c r="D5474" s="1">
        <v>36410</v>
      </c>
      <c r="E5474" s="1">
        <v>43887</v>
      </c>
      <c r="F5474" t="s">
        <v>19</v>
      </c>
      <c r="I5474">
        <v>100</v>
      </c>
      <c r="J5474">
        <v>0</v>
      </c>
      <c r="K5474">
        <v>0</v>
      </c>
      <c r="L5474">
        <v>1010</v>
      </c>
      <c r="M5474">
        <v>1010</v>
      </c>
      <c r="N5474" t="s">
        <v>20</v>
      </c>
      <c r="O5474" t="s">
        <v>9709</v>
      </c>
      <c r="P5474" t="s">
        <v>28</v>
      </c>
      <c r="Q5474" t="s">
        <v>34233</v>
      </c>
      <c r="R5474" t="s">
        <v>34233</v>
      </c>
      <c r="S5474" t="s">
        <v>33804</v>
      </c>
      <c r="T5474" t="s">
        <v>34365</v>
      </c>
      <c r="AD5474" t="str">
        <f t="shared" si="828"/>
        <v/>
      </c>
      <c r="AE5474" t="str">
        <f t="shared" si="830"/>
        <v/>
      </c>
      <c r="AF5474" t="str">
        <f t="shared" si="829"/>
        <v/>
      </c>
      <c r="AG5474" s="17">
        <v>1</v>
      </c>
      <c r="AH5474">
        <f t="shared" si="826"/>
        <v>2.8</v>
      </c>
      <c r="AI5474">
        <v>0.14499999999999999</v>
      </c>
      <c r="AJ5474">
        <f t="shared" si="831"/>
        <v>0.40599999999999997</v>
      </c>
      <c r="AK5474" t="str">
        <f t="shared" si="827"/>
        <v/>
      </c>
      <c r="AL5474" t="str">
        <f t="shared" si="825"/>
        <v/>
      </c>
    </row>
    <row r="5475" spans="1:38" x14ac:dyDescent="0.2">
      <c r="A5475" t="s">
        <v>21889</v>
      </c>
      <c r="B5475" t="s">
        <v>237</v>
      </c>
      <c r="C5475" t="s">
        <v>21890</v>
      </c>
      <c r="D5475" s="1">
        <v>38671</v>
      </c>
      <c r="E5475" s="1">
        <v>43782</v>
      </c>
      <c r="F5475" t="s">
        <v>19</v>
      </c>
      <c r="I5475">
        <v>100</v>
      </c>
      <c r="J5475">
        <v>0</v>
      </c>
      <c r="K5475">
        <v>0</v>
      </c>
      <c r="L5475">
        <v>1161</v>
      </c>
      <c r="M5475">
        <v>1161</v>
      </c>
      <c r="N5475" t="s">
        <v>20</v>
      </c>
      <c r="O5475" t="s">
        <v>21891</v>
      </c>
      <c r="P5475" t="s">
        <v>28</v>
      </c>
      <c r="Q5475" t="s">
        <v>34233</v>
      </c>
      <c r="R5475" t="s">
        <v>34233</v>
      </c>
      <c r="S5475" t="s">
        <v>33807</v>
      </c>
      <c r="T5475" t="s">
        <v>34365</v>
      </c>
      <c r="AD5475" t="str">
        <f t="shared" si="828"/>
        <v/>
      </c>
      <c r="AE5475" t="str">
        <f t="shared" si="830"/>
        <v/>
      </c>
      <c r="AF5475" t="str">
        <f t="shared" si="829"/>
        <v/>
      </c>
      <c r="AG5475" s="17">
        <v>1</v>
      </c>
      <c r="AH5475">
        <f t="shared" si="826"/>
        <v>2.8</v>
      </c>
      <c r="AI5475">
        <v>0.14499999999999999</v>
      </c>
      <c r="AJ5475">
        <f t="shared" si="831"/>
        <v>0.40599999999999997</v>
      </c>
      <c r="AK5475" t="str">
        <f t="shared" si="827"/>
        <v/>
      </c>
      <c r="AL5475" t="str">
        <f t="shared" si="825"/>
        <v/>
      </c>
    </row>
    <row r="5476" spans="1:38" x14ac:dyDescent="0.2">
      <c r="A5476" t="s">
        <v>9722</v>
      </c>
      <c r="B5476" t="s">
        <v>237</v>
      </c>
      <c r="C5476" t="s">
        <v>9723</v>
      </c>
      <c r="D5476" s="1">
        <v>36410</v>
      </c>
      <c r="E5476" s="1">
        <v>43887</v>
      </c>
      <c r="F5476" t="s">
        <v>19</v>
      </c>
      <c r="I5476">
        <v>100</v>
      </c>
      <c r="J5476">
        <v>0</v>
      </c>
      <c r="K5476">
        <v>0</v>
      </c>
      <c r="L5476">
        <v>996</v>
      </c>
      <c r="M5476">
        <v>996</v>
      </c>
      <c r="N5476" t="s">
        <v>20</v>
      </c>
      <c r="O5476" t="s">
        <v>9724</v>
      </c>
      <c r="P5476" t="s">
        <v>28</v>
      </c>
      <c r="Q5476" t="s">
        <v>34233</v>
      </c>
      <c r="R5476" t="s">
        <v>34233</v>
      </c>
      <c r="S5476" t="s">
        <v>32628</v>
      </c>
      <c r="T5476" t="s">
        <v>34365</v>
      </c>
      <c r="AD5476" t="str">
        <f t="shared" si="828"/>
        <v/>
      </c>
      <c r="AE5476" t="str">
        <f t="shared" si="830"/>
        <v/>
      </c>
      <c r="AF5476" t="str">
        <f t="shared" si="829"/>
        <v/>
      </c>
      <c r="AG5476" s="17">
        <v>1</v>
      </c>
      <c r="AH5476">
        <f t="shared" si="826"/>
        <v>2.8</v>
      </c>
      <c r="AI5476">
        <v>0.14499999999999999</v>
      </c>
      <c r="AJ5476">
        <f t="shared" si="831"/>
        <v>0.40599999999999997</v>
      </c>
      <c r="AK5476" t="str">
        <f t="shared" si="827"/>
        <v/>
      </c>
      <c r="AL5476" t="str">
        <f t="shared" si="825"/>
        <v/>
      </c>
    </row>
    <row r="5477" spans="1:38" x14ac:dyDescent="0.2">
      <c r="A5477" t="s">
        <v>18437</v>
      </c>
      <c r="B5477" t="s">
        <v>237</v>
      </c>
      <c r="C5477" t="s">
        <v>18438</v>
      </c>
      <c r="D5477" s="1">
        <v>43782</v>
      </c>
      <c r="E5477" s="1">
        <v>43782</v>
      </c>
      <c r="F5477" t="s">
        <v>19</v>
      </c>
      <c r="I5477">
        <v>100</v>
      </c>
      <c r="J5477">
        <v>0</v>
      </c>
      <c r="K5477">
        <v>0</v>
      </c>
      <c r="L5477">
        <v>988</v>
      </c>
      <c r="M5477">
        <v>988</v>
      </c>
      <c r="N5477" t="s">
        <v>20</v>
      </c>
      <c r="O5477" t="s">
        <v>18439</v>
      </c>
      <c r="P5477" t="s">
        <v>28</v>
      </c>
      <c r="Q5477" t="s">
        <v>34233</v>
      </c>
      <c r="R5477" t="s">
        <v>34233</v>
      </c>
      <c r="S5477" t="s">
        <v>32628</v>
      </c>
      <c r="T5477" t="s">
        <v>34365</v>
      </c>
      <c r="AD5477" t="str">
        <f t="shared" si="828"/>
        <v/>
      </c>
      <c r="AE5477" t="str">
        <f t="shared" si="830"/>
        <v/>
      </c>
      <c r="AF5477" t="str">
        <f t="shared" si="829"/>
        <v/>
      </c>
      <c r="AG5477" s="17">
        <v>1</v>
      </c>
      <c r="AH5477">
        <f t="shared" si="826"/>
        <v>2.8</v>
      </c>
      <c r="AI5477">
        <v>0.14499999999999999</v>
      </c>
      <c r="AJ5477">
        <f t="shared" si="831"/>
        <v>0.40599999999999997</v>
      </c>
      <c r="AK5477" t="str">
        <f t="shared" si="827"/>
        <v/>
      </c>
      <c r="AL5477" t="str">
        <f t="shared" si="825"/>
        <v/>
      </c>
    </row>
    <row r="5478" spans="1:38" x14ac:dyDescent="0.2">
      <c r="A5478" t="s">
        <v>10043</v>
      </c>
      <c r="B5478" t="s">
        <v>237</v>
      </c>
      <c r="C5478" t="s">
        <v>10044</v>
      </c>
      <c r="D5478" s="1">
        <v>36410</v>
      </c>
      <c r="E5478" s="1">
        <v>43888</v>
      </c>
      <c r="F5478" t="s">
        <v>19</v>
      </c>
      <c r="I5478">
        <v>100</v>
      </c>
      <c r="J5478">
        <v>0</v>
      </c>
      <c r="K5478">
        <v>0</v>
      </c>
      <c r="L5478">
        <v>976</v>
      </c>
      <c r="M5478">
        <v>976</v>
      </c>
      <c r="N5478" t="s">
        <v>20</v>
      </c>
      <c r="O5478" t="s">
        <v>10045</v>
      </c>
      <c r="P5478" t="s">
        <v>28</v>
      </c>
      <c r="Q5478" t="s">
        <v>34233</v>
      </c>
      <c r="R5478" t="s">
        <v>34233</v>
      </c>
      <c r="S5478" t="s">
        <v>32628</v>
      </c>
      <c r="T5478" t="s">
        <v>34365</v>
      </c>
      <c r="AD5478" t="str">
        <f t="shared" si="828"/>
        <v/>
      </c>
      <c r="AE5478" t="str">
        <f t="shared" si="830"/>
        <v/>
      </c>
      <c r="AF5478" t="str">
        <f t="shared" si="829"/>
        <v/>
      </c>
      <c r="AG5478" s="17">
        <v>1</v>
      </c>
      <c r="AH5478">
        <f t="shared" si="826"/>
        <v>2.8</v>
      </c>
      <c r="AI5478">
        <v>0.14499999999999999</v>
      </c>
      <c r="AJ5478">
        <f t="shared" si="831"/>
        <v>0.40599999999999997</v>
      </c>
      <c r="AK5478" t="str">
        <f t="shared" si="827"/>
        <v/>
      </c>
      <c r="AL5478" t="str">
        <f t="shared" si="825"/>
        <v/>
      </c>
    </row>
    <row r="5479" spans="1:38" x14ac:dyDescent="0.2">
      <c r="A5479" t="s">
        <v>10348</v>
      </c>
      <c r="B5479" t="s">
        <v>237</v>
      </c>
      <c r="C5479" t="s">
        <v>10349</v>
      </c>
      <c r="D5479" s="1">
        <v>36409</v>
      </c>
      <c r="E5479" s="1">
        <v>43886</v>
      </c>
      <c r="F5479" t="s">
        <v>19</v>
      </c>
      <c r="I5479">
        <v>100</v>
      </c>
      <c r="J5479">
        <v>0</v>
      </c>
      <c r="K5479">
        <v>0</v>
      </c>
      <c r="L5479">
        <v>739</v>
      </c>
      <c r="M5479">
        <v>739</v>
      </c>
      <c r="N5479" t="s">
        <v>20</v>
      </c>
      <c r="O5479" t="s">
        <v>10350</v>
      </c>
      <c r="P5479" t="s">
        <v>28</v>
      </c>
      <c r="Q5479" t="s">
        <v>34233</v>
      </c>
      <c r="R5479" t="s">
        <v>34233</v>
      </c>
      <c r="S5479" t="s">
        <v>32628</v>
      </c>
      <c r="T5479" t="s">
        <v>34365</v>
      </c>
      <c r="AD5479" t="str">
        <f t="shared" si="828"/>
        <v/>
      </c>
      <c r="AE5479" t="str">
        <f t="shared" si="830"/>
        <v/>
      </c>
      <c r="AF5479" t="str">
        <f t="shared" si="829"/>
        <v/>
      </c>
      <c r="AG5479" s="17">
        <v>1</v>
      </c>
      <c r="AH5479">
        <f t="shared" si="826"/>
        <v>2.8</v>
      </c>
      <c r="AI5479">
        <v>0.14499999999999999</v>
      </c>
      <c r="AJ5479">
        <f t="shared" si="831"/>
        <v>0.40599999999999997</v>
      </c>
      <c r="AK5479" t="str">
        <f t="shared" si="827"/>
        <v/>
      </c>
      <c r="AL5479" t="str">
        <f t="shared" si="825"/>
        <v/>
      </c>
    </row>
    <row r="5480" spans="1:38" x14ac:dyDescent="0.2">
      <c r="A5480" t="s">
        <v>10306</v>
      </c>
      <c r="B5480" t="s">
        <v>237</v>
      </c>
      <c r="C5480" t="s">
        <v>10307</v>
      </c>
      <c r="D5480" s="1">
        <v>36409</v>
      </c>
      <c r="E5480" s="1">
        <v>44546</v>
      </c>
      <c r="F5480" t="s">
        <v>19</v>
      </c>
      <c r="I5480">
        <v>100</v>
      </c>
      <c r="J5480">
        <v>0</v>
      </c>
      <c r="K5480">
        <v>0</v>
      </c>
      <c r="L5480">
        <v>1951</v>
      </c>
      <c r="M5480">
        <v>1951</v>
      </c>
      <c r="N5480" t="s">
        <v>20</v>
      </c>
      <c r="O5480" t="s">
        <v>10308</v>
      </c>
      <c r="P5480" t="s">
        <v>28</v>
      </c>
      <c r="Q5480" t="s">
        <v>34233</v>
      </c>
      <c r="R5480" t="s">
        <v>34233</v>
      </c>
      <c r="S5480" t="s">
        <v>32628</v>
      </c>
      <c r="T5480" t="s">
        <v>34365</v>
      </c>
      <c r="AD5480" t="str">
        <f t="shared" si="828"/>
        <v/>
      </c>
      <c r="AE5480" t="str">
        <f t="shared" si="830"/>
        <v/>
      </c>
      <c r="AF5480" t="str">
        <f t="shared" si="829"/>
        <v/>
      </c>
      <c r="AG5480" s="17">
        <v>1</v>
      </c>
      <c r="AH5480">
        <f t="shared" si="826"/>
        <v>2.8</v>
      </c>
      <c r="AI5480">
        <v>0.14499999999999999</v>
      </c>
      <c r="AJ5480">
        <f t="shared" si="831"/>
        <v>0.40599999999999997</v>
      </c>
      <c r="AK5480" t="str">
        <f t="shared" si="827"/>
        <v/>
      </c>
      <c r="AL5480" t="str">
        <f t="shared" si="825"/>
        <v/>
      </c>
    </row>
    <row r="5481" spans="1:38" x14ac:dyDescent="0.2">
      <c r="A5481" t="s">
        <v>10357</v>
      </c>
      <c r="B5481" t="s">
        <v>237</v>
      </c>
      <c r="C5481" t="s">
        <v>10358</v>
      </c>
      <c r="D5481" s="1">
        <v>36409</v>
      </c>
      <c r="E5481" s="1">
        <v>43874</v>
      </c>
      <c r="F5481" t="s">
        <v>19</v>
      </c>
      <c r="I5481">
        <v>100</v>
      </c>
      <c r="J5481">
        <v>0</v>
      </c>
      <c r="K5481">
        <v>0</v>
      </c>
      <c r="L5481">
        <v>975</v>
      </c>
      <c r="M5481">
        <v>975</v>
      </c>
      <c r="N5481" t="s">
        <v>20</v>
      </c>
      <c r="O5481" t="s">
        <v>10359</v>
      </c>
      <c r="P5481" t="s">
        <v>28</v>
      </c>
      <c r="Q5481" t="s">
        <v>34233</v>
      </c>
      <c r="R5481" t="s">
        <v>34233</v>
      </c>
      <c r="S5481" t="s">
        <v>33801</v>
      </c>
      <c r="T5481" t="s">
        <v>34354</v>
      </c>
      <c r="U5481" t="s">
        <v>32634</v>
      </c>
      <c r="V5481" t="s">
        <v>33171</v>
      </c>
      <c r="W5481">
        <v>250</v>
      </c>
      <c r="X5481">
        <v>2</v>
      </c>
      <c r="Y5481" t="s">
        <v>32654</v>
      </c>
      <c r="AB5481">
        <v>25</v>
      </c>
      <c r="AC5481">
        <v>1</v>
      </c>
      <c r="AD5481" t="str">
        <f t="shared" si="828"/>
        <v/>
      </c>
      <c r="AE5481" t="str">
        <f t="shared" si="830"/>
        <v/>
      </c>
      <c r="AF5481" t="str">
        <f t="shared" si="829"/>
        <v/>
      </c>
      <c r="AG5481">
        <f>IF((S5481&lt;&gt;"tühi")*(AC5481&lt;&gt;""),AC5481,"")</f>
        <v>1</v>
      </c>
      <c r="AH5481">
        <f t="shared" si="826"/>
        <v>2.8</v>
      </c>
      <c r="AI5481">
        <v>0.14499999999999999</v>
      </c>
      <c r="AJ5481">
        <f t="shared" si="831"/>
        <v>0.40599999999999997</v>
      </c>
      <c r="AK5481" t="str">
        <f t="shared" si="827"/>
        <v/>
      </c>
      <c r="AL5481" t="str">
        <f t="shared" si="825"/>
        <v/>
      </c>
    </row>
    <row r="5482" spans="1:38" x14ac:dyDescent="0.2">
      <c r="A5482" t="s">
        <v>21892</v>
      </c>
      <c r="B5482" t="s">
        <v>237</v>
      </c>
      <c r="C5482" t="s">
        <v>21893</v>
      </c>
      <c r="D5482" s="1">
        <v>38671</v>
      </c>
      <c r="E5482" s="1">
        <v>43782</v>
      </c>
      <c r="F5482" t="s">
        <v>19</v>
      </c>
      <c r="I5482">
        <v>100</v>
      </c>
      <c r="J5482">
        <v>0</v>
      </c>
      <c r="K5482">
        <v>0</v>
      </c>
      <c r="L5482">
        <v>1486</v>
      </c>
      <c r="M5482">
        <v>1486</v>
      </c>
      <c r="N5482" t="s">
        <v>20</v>
      </c>
      <c r="O5482" t="s">
        <v>21894</v>
      </c>
      <c r="P5482" t="s">
        <v>28</v>
      </c>
      <c r="Q5482" t="s">
        <v>34233</v>
      </c>
      <c r="R5482" t="s">
        <v>34233</v>
      </c>
      <c r="S5482" t="s">
        <v>33800</v>
      </c>
      <c r="T5482" t="s">
        <v>34365</v>
      </c>
      <c r="AD5482" t="str">
        <f t="shared" si="828"/>
        <v/>
      </c>
      <c r="AE5482" t="str">
        <f t="shared" si="830"/>
        <v/>
      </c>
      <c r="AF5482" t="str">
        <f t="shared" si="829"/>
        <v/>
      </c>
      <c r="AG5482" s="17">
        <v>1</v>
      </c>
      <c r="AH5482">
        <f t="shared" si="826"/>
        <v>2.8</v>
      </c>
      <c r="AI5482">
        <v>0.14499999999999999</v>
      </c>
      <c r="AJ5482">
        <f t="shared" si="831"/>
        <v>0.40599999999999997</v>
      </c>
      <c r="AK5482" t="str">
        <f t="shared" si="827"/>
        <v/>
      </c>
      <c r="AL5482" t="str">
        <f t="shared" si="825"/>
        <v/>
      </c>
    </row>
    <row r="5483" spans="1:38" x14ac:dyDescent="0.2">
      <c r="A5483" t="s">
        <v>10222</v>
      </c>
      <c r="B5483" t="s">
        <v>237</v>
      </c>
      <c r="C5483" t="s">
        <v>10223</v>
      </c>
      <c r="D5483" s="1">
        <v>36410</v>
      </c>
      <c r="E5483" s="1">
        <v>43888</v>
      </c>
      <c r="F5483" t="s">
        <v>19</v>
      </c>
      <c r="I5483">
        <v>100</v>
      </c>
      <c r="J5483">
        <v>0</v>
      </c>
      <c r="K5483">
        <v>0</v>
      </c>
      <c r="L5483">
        <v>1276</v>
      </c>
      <c r="M5483">
        <v>1276</v>
      </c>
      <c r="N5483" t="s">
        <v>20</v>
      </c>
      <c r="O5483" t="s">
        <v>10224</v>
      </c>
      <c r="P5483" t="s">
        <v>28</v>
      </c>
      <c r="Q5483" t="s">
        <v>34233</v>
      </c>
      <c r="R5483" t="s">
        <v>34233</v>
      </c>
      <c r="S5483" t="s">
        <v>33800</v>
      </c>
      <c r="T5483" t="s">
        <v>34350</v>
      </c>
      <c r="AD5483" t="str">
        <f t="shared" si="828"/>
        <v/>
      </c>
      <c r="AE5483" t="str">
        <f t="shared" si="830"/>
        <v/>
      </c>
      <c r="AF5483" t="str">
        <f t="shared" si="829"/>
        <v/>
      </c>
      <c r="AG5483" s="17">
        <v>1</v>
      </c>
      <c r="AH5483">
        <f t="shared" si="826"/>
        <v>2.8</v>
      </c>
      <c r="AI5483">
        <v>0.14499999999999999</v>
      </c>
      <c r="AJ5483">
        <f t="shared" si="831"/>
        <v>0.40599999999999997</v>
      </c>
      <c r="AK5483" t="str">
        <f t="shared" si="827"/>
        <v/>
      </c>
      <c r="AL5483" t="str">
        <f t="shared" ref="AL5483:AL5546" si="833">IF(COUNTBLANK(AK5483),"",AK5483*AI5483)</f>
        <v/>
      </c>
    </row>
    <row r="5484" spans="1:38" x14ac:dyDescent="0.2">
      <c r="A5484" t="s">
        <v>10225</v>
      </c>
      <c r="B5484" t="s">
        <v>237</v>
      </c>
      <c r="C5484" t="s">
        <v>10226</v>
      </c>
      <c r="D5484" s="1">
        <v>36410</v>
      </c>
      <c r="E5484" s="1">
        <v>43887</v>
      </c>
      <c r="F5484" t="s">
        <v>19</v>
      </c>
      <c r="I5484">
        <v>100</v>
      </c>
      <c r="J5484">
        <v>0</v>
      </c>
      <c r="K5484">
        <v>0</v>
      </c>
      <c r="L5484">
        <v>1044</v>
      </c>
      <c r="M5484">
        <v>1044</v>
      </c>
      <c r="N5484" t="s">
        <v>20</v>
      </c>
      <c r="O5484" t="s">
        <v>10227</v>
      </c>
      <c r="P5484" t="s">
        <v>28</v>
      </c>
      <c r="Q5484" t="s">
        <v>32794</v>
      </c>
      <c r="R5484" t="s">
        <v>33782</v>
      </c>
      <c r="S5484" t="s">
        <v>33797</v>
      </c>
      <c r="T5484" t="s">
        <v>32794</v>
      </c>
      <c r="AD5484" t="str">
        <f t="shared" si="828"/>
        <v/>
      </c>
      <c r="AE5484" t="str">
        <f t="shared" si="830"/>
        <v/>
      </c>
      <c r="AF5484" t="str">
        <f t="shared" si="829"/>
        <v/>
      </c>
      <c r="AG5484" s="17">
        <v>1</v>
      </c>
      <c r="AH5484">
        <f t="shared" si="826"/>
        <v>2.8</v>
      </c>
      <c r="AI5484">
        <v>0.14499999999999999</v>
      </c>
      <c r="AJ5484">
        <f t="shared" si="831"/>
        <v>0.40599999999999997</v>
      </c>
      <c r="AK5484" t="str">
        <f t="shared" si="827"/>
        <v/>
      </c>
      <c r="AL5484" t="str">
        <f t="shared" si="833"/>
        <v/>
      </c>
    </row>
    <row r="5485" spans="1:38" x14ac:dyDescent="0.2">
      <c r="A5485" t="s">
        <v>10228</v>
      </c>
      <c r="B5485" t="s">
        <v>237</v>
      </c>
      <c r="C5485" t="s">
        <v>10229</v>
      </c>
      <c r="D5485" s="1">
        <v>36410</v>
      </c>
      <c r="E5485" s="1">
        <v>43888</v>
      </c>
      <c r="F5485" t="s">
        <v>19</v>
      </c>
      <c r="I5485">
        <v>100</v>
      </c>
      <c r="J5485">
        <v>0</v>
      </c>
      <c r="K5485">
        <v>0</v>
      </c>
      <c r="L5485">
        <v>1095</v>
      </c>
      <c r="M5485">
        <v>1095</v>
      </c>
      <c r="N5485" t="s">
        <v>20</v>
      </c>
      <c r="O5485" t="s">
        <v>10230</v>
      </c>
      <c r="P5485" t="s">
        <v>28</v>
      </c>
      <c r="Q5485" t="s">
        <v>34233</v>
      </c>
      <c r="R5485" t="s">
        <v>34233</v>
      </c>
      <c r="S5485" t="s">
        <v>32628</v>
      </c>
      <c r="T5485" t="s">
        <v>34365</v>
      </c>
      <c r="AD5485" t="str">
        <f t="shared" si="828"/>
        <v/>
      </c>
      <c r="AE5485" t="str">
        <f t="shared" si="830"/>
        <v/>
      </c>
      <c r="AF5485" t="str">
        <f t="shared" si="829"/>
        <v/>
      </c>
      <c r="AG5485" s="17">
        <v>1</v>
      </c>
      <c r="AH5485">
        <f t="shared" si="826"/>
        <v>2.8</v>
      </c>
      <c r="AI5485">
        <v>0.14499999999999999</v>
      </c>
      <c r="AJ5485">
        <f t="shared" si="831"/>
        <v>0.40599999999999997</v>
      </c>
      <c r="AK5485" t="str">
        <f t="shared" si="827"/>
        <v/>
      </c>
      <c r="AL5485" t="str">
        <f t="shared" si="833"/>
        <v/>
      </c>
    </row>
    <row r="5486" spans="1:38" x14ac:dyDescent="0.2">
      <c r="A5486" t="s">
        <v>10231</v>
      </c>
      <c r="B5486" t="s">
        <v>237</v>
      </c>
      <c r="C5486" t="s">
        <v>10232</v>
      </c>
      <c r="D5486" s="1">
        <v>36410</v>
      </c>
      <c r="E5486" s="1">
        <v>43888</v>
      </c>
      <c r="F5486" t="s">
        <v>19</v>
      </c>
      <c r="I5486">
        <v>100</v>
      </c>
      <c r="J5486">
        <v>0</v>
      </c>
      <c r="K5486">
        <v>0</v>
      </c>
      <c r="L5486">
        <v>1043</v>
      </c>
      <c r="M5486">
        <v>1043</v>
      </c>
      <c r="N5486" t="s">
        <v>20</v>
      </c>
      <c r="O5486" t="s">
        <v>10233</v>
      </c>
      <c r="P5486" t="s">
        <v>28</v>
      </c>
      <c r="Q5486" t="s">
        <v>34233</v>
      </c>
      <c r="R5486" t="s">
        <v>34233</v>
      </c>
      <c r="S5486" t="s">
        <v>33797</v>
      </c>
      <c r="T5486" t="s">
        <v>32634</v>
      </c>
      <c r="AD5486" t="str">
        <f t="shared" si="828"/>
        <v/>
      </c>
      <c r="AE5486" t="str">
        <f t="shared" si="830"/>
        <v/>
      </c>
      <c r="AF5486" t="str">
        <f t="shared" si="829"/>
        <v/>
      </c>
      <c r="AG5486" s="17">
        <v>1</v>
      </c>
      <c r="AH5486">
        <f t="shared" si="826"/>
        <v>2.8</v>
      </c>
      <c r="AI5486">
        <v>0.14499999999999999</v>
      </c>
      <c r="AJ5486">
        <f t="shared" si="831"/>
        <v>0.40599999999999997</v>
      </c>
      <c r="AK5486" t="str">
        <f t="shared" si="827"/>
        <v/>
      </c>
      <c r="AL5486" t="str">
        <f t="shared" si="833"/>
        <v/>
      </c>
    </row>
    <row r="5487" spans="1:38" x14ac:dyDescent="0.2">
      <c r="A5487" t="s">
        <v>10234</v>
      </c>
      <c r="B5487" t="s">
        <v>237</v>
      </c>
      <c r="C5487" t="s">
        <v>10235</v>
      </c>
      <c r="D5487" s="1">
        <v>36410</v>
      </c>
      <c r="E5487" s="1">
        <v>43888</v>
      </c>
      <c r="F5487" t="s">
        <v>19</v>
      </c>
      <c r="I5487">
        <v>100</v>
      </c>
      <c r="J5487">
        <v>0</v>
      </c>
      <c r="K5487">
        <v>0</v>
      </c>
      <c r="L5487">
        <v>1056</v>
      </c>
      <c r="M5487">
        <v>1056</v>
      </c>
      <c r="N5487" t="s">
        <v>20</v>
      </c>
      <c r="O5487" t="s">
        <v>10236</v>
      </c>
      <c r="P5487" t="s">
        <v>28</v>
      </c>
      <c r="Q5487" t="s">
        <v>34233</v>
      </c>
      <c r="R5487" t="s">
        <v>34233</v>
      </c>
      <c r="S5487" t="s">
        <v>32628</v>
      </c>
      <c r="T5487" t="s">
        <v>34365</v>
      </c>
      <c r="AD5487" t="str">
        <f t="shared" si="828"/>
        <v/>
      </c>
      <c r="AE5487" t="str">
        <f t="shared" si="830"/>
        <v/>
      </c>
      <c r="AF5487" t="str">
        <f t="shared" si="829"/>
        <v/>
      </c>
      <c r="AG5487" s="17">
        <v>1</v>
      </c>
      <c r="AH5487">
        <f t="shared" si="826"/>
        <v>2.8</v>
      </c>
      <c r="AI5487">
        <v>0.14499999999999999</v>
      </c>
      <c r="AJ5487">
        <f t="shared" si="831"/>
        <v>0.40599999999999997</v>
      </c>
      <c r="AK5487" t="str">
        <f t="shared" si="827"/>
        <v/>
      </c>
      <c r="AL5487" t="str">
        <f t="shared" si="833"/>
        <v/>
      </c>
    </row>
    <row r="5488" spans="1:38" x14ac:dyDescent="0.2">
      <c r="A5488" t="s">
        <v>10261</v>
      </c>
      <c r="B5488" t="s">
        <v>237</v>
      </c>
      <c r="C5488" t="s">
        <v>10262</v>
      </c>
      <c r="D5488" s="1">
        <v>36410</v>
      </c>
      <c r="E5488" s="1">
        <v>43888</v>
      </c>
      <c r="F5488" t="s">
        <v>19</v>
      </c>
      <c r="I5488">
        <v>100</v>
      </c>
      <c r="J5488">
        <v>0</v>
      </c>
      <c r="K5488">
        <v>0</v>
      </c>
      <c r="L5488">
        <v>1040</v>
      </c>
      <c r="M5488">
        <v>1040</v>
      </c>
      <c r="N5488" t="s">
        <v>20</v>
      </c>
      <c r="O5488" t="s">
        <v>10263</v>
      </c>
      <c r="P5488" t="s">
        <v>28</v>
      </c>
      <c r="Q5488" t="s">
        <v>34233</v>
      </c>
      <c r="R5488" t="s">
        <v>34233</v>
      </c>
      <c r="S5488" t="s">
        <v>32628</v>
      </c>
      <c r="T5488" t="s">
        <v>34365</v>
      </c>
      <c r="U5488" t="s">
        <v>33071</v>
      </c>
      <c r="V5488" t="s">
        <v>32698</v>
      </c>
      <c r="W5488">
        <v>208</v>
      </c>
      <c r="Y5488" t="s">
        <v>32654</v>
      </c>
      <c r="AA5488">
        <v>7.5</v>
      </c>
      <c r="AC5488">
        <v>1</v>
      </c>
      <c r="AD5488" t="str">
        <f t="shared" si="828"/>
        <v/>
      </c>
      <c r="AE5488" t="str">
        <f t="shared" si="830"/>
        <v/>
      </c>
      <c r="AF5488" t="str">
        <f t="shared" si="829"/>
        <v/>
      </c>
      <c r="AG5488">
        <f>IF((S5488&lt;&gt;"tühi")*(AC5488&lt;&gt;""),AC5488,"")</f>
        <v>1</v>
      </c>
      <c r="AH5488">
        <f t="shared" ref="AH5488:AH5551" si="834">IF(AG5488="","",AG5488*2.8)</f>
        <v>2.8</v>
      </c>
      <c r="AI5488">
        <v>0.14499999999999999</v>
      </c>
      <c r="AJ5488">
        <f t="shared" si="831"/>
        <v>0.40599999999999997</v>
      </c>
      <c r="AK5488" t="str">
        <f t="shared" ref="AK5488:AK5551" si="835">IF(AE5488="","",AE5488*2.8)</f>
        <v/>
      </c>
      <c r="AL5488" t="str">
        <f t="shared" si="833"/>
        <v/>
      </c>
    </row>
    <row r="5489" spans="1:38" x14ac:dyDescent="0.2">
      <c r="A5489" t="s">
        <v>10285</v>
      </c>
      <c r="B5489" t="s">
        <v>237</v>
      </c>
      <c r="C5489" t="s">
        <v>10286</v>
      </c>
      <c r="D5489" s="1">
        <v>36410</v>
      </c>
      <c r="E5489" s="1">
        <v>43888</v>
      </c>
      <c r="F5489" t="s">
        <v>19</v>
      </c>
      <c r="I5489">
        <v>100</v>
      </c>
      <c r="J5489">
        <v>0</v>
      </c>
      <c r="K5489">
        <v>0</v>
      </c>
      <c r="L5489">
        <v>1020</v>
      </c>
      <c r="M5489">
        <v>1020</v>
      </c>
      <c r="N5489" t="s">
        <v>20</v>
      </c>
      <c r="O5489" t="s">
        <v>10287</v>
      </c>
      <c r="P5489" t="s">
        <v>28</v>
      </c>
      <c r="Q5489" t="s">
        <v>34233</v>
      </c>
      <c r="R5489" t="s">
        <v>34233</v>
      </c>
      <c r="S5489" t="s">
        <v>33800</v>
      </c>
      <c r="T5489" t="s">
        <v>33071</v>
      </c>
      <c r="AD5489" t="str">
        <f t="shared" si="828"/>
        <v/>
      </c>
      <c r="AE5489" t="str">
        <f t="shared" si="830"/>
        <v/>
      </c>
      <c r="AF5489" t="str">
        <f t="shared" si="829"/>
        <v/>
      </c>
      <c r="AG5489" s="17">
        <v>1</v>
      </c>
      <c r="AH5489">
        <f t="shared" si="834"/>
        <v>2.8</v>
      </c>
      <c r="AI5489">
        <v>0.14499999999999999</v>
      </c>
      <c r="AJ5489">
        <f t="shared" si="831"/>
        <v>0.40599999999999997</v>
      </c>
      <c r="AK5489" t="str">
        <f t="shared" si="835"/>
        <v/>
      </c>
      <c r="AL5489" t="str">
        <f t="shared" si="833"/>
        <v/>
      </c>
    </row>
    <row r="5490" spans="1:38" x14ac:dyDescent="0.2">
      <c r="A5490" t="s">
        <v>10291</v>
      </c>
      <c r="B5490" t="s">
        <v>237</v>
      </c>
      <c r="C5490" t="s">
        <v>10292</v>
      </c>
      <c r="D5490" s="1">
        <v>36410</v>
      </c>
      <c r="E5490" s="1">
        <v>43888</v>
      </c>
      <c r="F5490" t="s">
        <v>19</v>
      </c>
      <c r="I5490">
        <v>100</v>
      </c>
      <c r="J5490">
        <v>0</v>
      </c>
      <c r="K5490">
        <v>0</v>
      </c>
      <c r="L5490">
        <v>1014</v>
      </c>
      <c r="M5490">
        <v>1014</v>
      </c>
      <c r="N5490" t="s">
        <v>20</v>
      </c>
      <c r="O5490" t="s">
        <v>10293</v>
      </c>
      <c r="P5490" t="s">
        <v>28</v>
      </c>
      <c r="Q5490" t="s">
        <v>34233</v>
      </c>
      <c r="R5490" t="s">
        <v>34233</v>
      </c>
      <c r="S5490" t="s">
        <v>32628</v>
      </c>
      <c r="T5490" t="s">
        <v>34365</v>
      </c>
      <c r="AD5490" t="str">
        <f t="shared" si="828"/>
        <v/>
      </c>
      <c r="AE5490" t="str">
        <f t="shared" si="830"/>
        <v/>
      </c>
      <c r="AF5490" t="str">
        <f t="shared" si="829"/>
        <v/>
      </c>
      <c r="AG5490" s="17">
        <v>1</v>
      </c>
      <c r="AH5490">
        <f t="shared" si="834"/>
        <v>2.8</v>
      </c>
      <c r="AI5490">
        <v>0.14499999999999999</v>
      </c>
      <c r="AJ5490">
        <f t="shared" si="831"/>
        <v>0.40599999999999997</v>
      </c>
      <c r="AK5490" t="str">
        <f t="shared" si="835"/>
        <v/>
      </c>
      <c r="AL5490" t="str">
        <f t="shared" si="833"/>
        <v/>
      </c>
    </row>
    <row r="5491" spans="1:38" x14ac:dyDescent="0.2">
      <c r="A5491" t="s">
        <v>10297</v>
      </c>
      <c r="B5491" t="s">
        <v>237</v>
      </c>
      <c r="C5491" t="s">
        <v>10298</v>
      </c>
      <c r="D5491" s="1">
        <v>36410</v>
      </c>
      <c r="E5491" s="1">
        <v>43951</v>
      </c>
      <c r="F5491" t="s">
        <v>19</v>
      </c>
      <c r="I5491">
        <v>100</v>
      </c>
      <c r="J5491">
        <v>0</v>
      </c>
      <c r="K5491">
        <v>0</v>
      </c>
      <c r="L5491">
        <v>757</v>
      </c>
      <c r="M5491">
        <v>757</v>
      </c>
      <c r="N5491" t="s">
        <v>20</v>
      </c>
      <c r="O5491" t="s">
        <v>10299</v>
      </c>
      <c r="P5491" t="s">
        <v>28</v>
      </c>
      <c r="Q5491" t="s">
        <v>34233</v>
      </c>
      <c r="R5491" t="s">
        <v>34233</v>
      </c>
      <c r="S5491" t="s">
        <v>32628</v>
      </c>
      <c r="T5491" t="s">
        <v>34365</v>
      </c>
      <c r="AD5491" t="str">
        <f t="shared" si="828"/>
        <v/>
      </c>
      <c r="AE5491" t="str">
        <f t="shared" si="830"/>
        <v/>
      </c>
      <c r="AF5491" t="str">
        <f t="shared" si="829"/>
        <v/>
      </c>
      <c r="AG5491" s="17">
        <v>1</v>
      </c>
      <c r="AH5491">
        <f t="shared" si="834"/>
        <v>2.8</v>
      </c>
      <c r="AI5491">
        <v>0.14499999999999999</v>
      </c>
      <c r="AJ5491">
        <f t="shared" si="831"/>
        <v>0.40599999999999997</v>
      </c>
      <c r="AK5491" t="str">
        <f t="shared" si="835"/>
        <v/>
      </c>
      <c r="AL5491" t="str">
        <f t="shared" si="833"/>
        <v/>
      </c>
    </row>
    <row r="5492" spans="1:38" x14ac:dyDescent="0.2">
      <c r="A5492" t="s">
        <v>10354</v>
      </c>
      <c r="B5492" t="s">
        <v>237</v>
      </c>
      <c r="C5492" t="s">
        <v>10355</v>
      </c>
      <c r="D5492" s="1">
        <v>36409</v>
      </c>
      <c r="E5492" s="1">
        <v>43874</v>
      </c>
      <c r="F5492" t="s">
        <v>19</v>
      </c>
      <c r="I5492">
        <v>100</v>
      </c>
      <c r="J5492">
        <v>0</v>
      </c>
      <c r="K5492">
        <v>0</v>
      </c>
      <c r="L5492">
        <v>965</v>
      </c>
      <c r="M5492">
        <v>965</v>
      </c>
      <c r="N5492" t="s">
        <v>20</v>
      </c>
      <c r="O5492" t="s">
        <v>10356</v>
      </c>
      <c r="P5492" t="s">
        <v>28</v>
      </c>
      <c r="Q5492" t="s">
        <v>34233</v>
      </c>
      <c r="R5492" t="s">
        <v>34233</v>
      </c>
      <c r="S5492" t="s">
        <v>33797</v>
      </c>
      <c r="T5492" t="s">
        <v>34354</v>
      </c>
      <c r="U5492" t="s">
        <v>32634</v>
      </c>
      <c r="V5492" t="s">
        <v>33172</v>
      </c>
      <c r="W5492">
        <v>250</v>
      </c>
      <c r="X5492">
        <v>2</v>
      </c>
      <c r="Y5492" t="s">
        <v>32654</v>
      </c>
      <c r="AB5492">
        <v>25</v>
      </c>
      <c r="AC5492">
        <v>1</v>
      </c>
      <c r="AD5492" t="str">
        <f t="shared" si="828"/>
        <v/>
      </c>
      <c r="AE5492" t="str">
        <f t="shared" si="830"/>
        <v/>
      </c>
      <c r="AF5492" t="str">
        <f t="shared" si="829"/>
        <v/>
      </c>
      <c r="AG5492">
        <f>IF((S5492&lt;&gt;"tühi")*(AC5492&lt;&gt;""),AC5492,"")</f>
        <v>1</v>
      </c>
      <c r="AH5492">
        <f t="shared" si="834"/>
        <v>2.8</v>
      </c>
      <c r="AI5492">
        <v>0.14499999999999999</v>
      </c>
      <c r="AJ5492">
        <f t="shared" si="831"/>
        <v>0.40599999999999997</v>
      </c>
      <c r="AK5492" t="str">
        <f t="shared" si="835"/>
        <v/>
      </c>
      <c r="AL5492" t="str">
        <f t="shared" si="833"/>
        <v/>
      </c>
    </row>
    <row r="5493" spans="1:38" x14ac:dyDescent="0.2">
      <c r="A5493" t="s">
        <v>10351</v>
      </c>
      <c r="B5493" t="s">
        <v>237</v>
      </c>
      <c r="C5493" t="s">
        <v>10352</v>
      </c>
      <c r="D5493" s="1">
        <v>36409</v>
      </c>
      <c r="E5493" s="1">
        <v>43874</v>
      </c>
      <c r="F5493" t="s">
        <v>19</v>
      </c>
      <c r="I5493">
        <v>100</v>
      </c>
      <c r="J5493">
        <v>0</v>
      </c>
      <c r="K5493">
        <v>0</v>
      </c>
      <c r="L5493">
        <v>817</v>
      </c>
      <c r="M5493">
        <v>817</v>
      </c>
      <c r="N5493" t="s">
        <v>20</v>
      </c>
      <c r="O5493" t="s">
        <v>10353</v>
      </c>
      <c r="P5493" t="s">
        <v>28</v>
      </c>
      <c r="Q5493" t="s">
        <v>34233</v>
      </c>
      <c r="R5493" t="s">
        <v>34233</v>
      </c>
      <c r="S5493" t="s">
        <v>32628</v>
      </c>
      <c r="T5493" t="s">
        <v>34365</v>
      </c>
      <c r="U5493" t="s">
        <v>32634</v>
      </c>
      <c r="V5493" t="s">
        <v>33172</v>
      </c>
      <c r="W5493">
        <v>250</v>
      </c>
      <c r="X5493">
        <v>2</v>
      </c>
      <c r="Y5493" t="s">
        <v>32654</v>
      </c>
      <c r="AB5493">
        <v>25</v>
      </c>
      <c r="AC5493">
        <v>1</v>
      </c>
      <c r="AD5493" t="str">
        <f t="shared" si="828"/>
        <v/>
      </c>
      <c r="AE5493" t="str">
        <f t="shared" si="830"/>
        <v/>
      </c>
      <c r="AF5493" t="str">
        <f t="shared" si="829"/>
        <v/>
      </c>
      <c r="AG5493">
        <f>IF((S5493&lt;&gt;"tühi")*(AC5493&lt;&gt;""),AC5493,"")</f>
        <v>1</v>
      </c>
      <c r="AH5493">
        <f t="shared" si="834"/>
        <v>2.8</v>
      </c>
      <c r="AI5493">
        <v>0.14499999999999999</v>
      </c>
      <c r="AJ5493">
        <f t="shared" si="831"/>
        <v>0.40599999999999997</v>
      </c>
      <c r="AK5493" t="str">
        <f t="shared" si="835"/>
        <v/>
      </c>
      <c r="AL5493" t="str">
        <f t="shared" si="833"/>
        <v/>
      </c>
    </row>
    <row r="5494" spans="1:38" x14ac:dyDescent="0.2">
      <c r="A5494" t="s">
        <v>10422</v>
      </c>
      <c r="B5494" t="s">
        <v>237</v>
      </c>
      <c r="C5494" t="s">
        <v>10423</v>
      </c>
      <c r="D5494" s="1">
        <v>36409</v>
      </c>
      <c r="E5494" s="1">
        <v>43887</v>
      </c>
      <c r="F5494" t="s">
        <v>19</v>
      </c>
      <c r="I5494">
        <v>100</v>
      </c>
      <c r="J5494">
        <v>0</v>
      </c>
      <c r="K5494">
        <v>0</v>
      </c>
      <c r="L5494">
        <v>1216</v>
      </c>
      <c r="M5494">
        <v>1216</v>
      </c>
      <c r="N5494" t="s">
        <v>20</v>
      </c>
      <c r="O5494" t="s">
        <v>10424</v>
      </c>
      <c r="P5494" t="s">
        <v>28</v>
      </c>
      <c r="Q5494" t="s">
        <v>34233</v>
      </c>
      <c r="R5494" t="s">
        <v>34233</v>
      </c>
      <c r="S5494" t="s">
        <v>33797</v>
      </c>
      <c r="T5494" t="s">
        <v>34349</v>
      </c>
      <c r="AD5494" t="str">
        <f t="shared" si="828"/>
        <v/>
      </c>
      <c r="AE5494" t="str">
        <f t="shared" si="830"/>
        <v/>
      </c>
      <c r="AF5494" t="str">
        <f t="shared" si="829"/>
        <v/>
      </c>
      <c r="AG5494" s="17">
        <v>1</v>
      </c>
      <c r="AH5494">
        <f t="shared" si="834"/>
        <v>2.8</v>
      </c>
      <c r="AI5494">
        <v>0.14499999999999999</v>
      </c>
      <c r="AJ5494">
        <f t="shared" si="831"/>
        <v>0.40599999999999997</v>
      </c>
      <c r="AK5494" t="str">
        <f t="shared" si="835"/>
        <v/>
      </c>
      <c r="AL5494" t="str">
        <f t="shared" si="833"/>
        <v/>
      </c>
    </row>
    <row r="5495" spans="1:38" x14ac:dyDescent="0.2">
      <c r="A5495" t="s">
        <v>13436</v>
      </c>
      <c r="B5495" t="s">
        <v>237</v>
      </c>
      <c r="C5495" t="s">
        <v>13437</v>
      </c>
      <c r="D5495" s="1">
        <v>36915</v>
      </c>
      <c r="E5495" s="1">
        <v>43456</v>
      </c>
      <c r="F5495" t="s">
        <v>19</v>
      </c>
      <c r="I5495">
        <v>100</v>
      </c>
      <c r="J5495">
        <v>0</v>
      </c>
      <c r="K5495">
        <v>0</v>
      </c>
      <c r="L5495">
        <v>1031</v>
      </c>
      <c r="M5495">
        <v>1031</v>
      </c>
      <c r="N5495" t="s">
        <v>20</v>
      </c>
      <c r="O5495" t="s">
        <v>13438</v>
      </c>
      <c r="P5495" t="s">
        <v>28</v>
      </c>
      <c r="Q5495" t="s">
        <v>34233</v>
      </c>
      <c r="R5495" t="s">
        <v>34233</v>
      </c>
      <c r="S5495" t="s">
        <v>32628</v>
      </c>
      <c r="T5495" t="s">
        <v>34365</v>
      </c>
      <c r="AD5495" t="str">
        <f t="shared" ref="AD5495:AD5558" si="836">IF((S5495="tühi")*(F5495&lt;&gt;"Elamumaa")*(G5495&lt;&gt;"Elamumaa")*(H5495&lt;&gt;"Elamumaa"),IF(Z5495=0,"",Z5495),"")</f>
        <v/>
      </c>
      <c r="AE5495" t="str">
        <f t="shared" si="830"/>
        <v/>
      </c>
      <c r="AF5495" t="str">
        <f t="shared" ref="AF5495:AF5558" si="837">IF((S5495&lt;&gt;"tühi")*(F5495&lt;&gt;"Elamumaa")*(G5495&lt;&gt;"Elamumaa")*(H5495&lt;&gt;"Elamumaa"),IF(Z5495=0,"",Z5495),"")</f>
        <v/>
      </c>
      <c r="AG5495" s="17">
        <v>1</v>
      </c>
      <c r="AH5495">
        <f t="shared" si="834"/>
        <v>2.8</v>
      </c>
      <c r="AI5495">
        <v>0.14499999999999999</v>
      </c>
      <c r="AJ5495">
        <f t="shared" si="831"/>
        <v>0.40599999999999997</v>
      </c>
      <c r="AK5495" t="str">
        <f t="shared" si="835"/>
        <v/>
      </c>
      <c r="AL5495" t="str">
        <f t="shared" si="833"/>
        <v/>
      </c>
    </row>
    <row r="5496" spans="1:38" x14ac:dyDescent="0.2">
      <c r="A5496" t="s">
        <v>10318</v>
      </c>
      <c r="B5496" t="s">
        <v>237</v>
      </c>
      <c r="C5496" t="s">
        <v>10319</v>
      </c>
      <c r="D5496" s="1">
        <v>36410</v>
      </c>
      <c r="E5496" s="1">
        <v>43892</v>
      </c>
      <c r="F5496" t="s">
        <v>19</v>
      </c>
      <c r="I5496">
        <v>100</v>
      </c>
      <c r="J5496">
        <v>0</v>
      </c>
      <c r="K5496">
        <v>0</v>
      </c>
      <c r="L5496">
        <v>1100</v>
      </c>
      <c r="M5496">
        <v>1100</v>
      </c>
      <c r="N5496" t="s">
        <v>20</v>
      </c>
      <c r="O5496" t="s">
        <v>10320</v>
      </c>
      <c r="P5496" t="s">
        <v>28</v>
      </c>
      <c r="Q5496" t="s">
        <v>34233</v>
      </c>
      <c r="R5496" t="s">
        <v>34233</v>
      </c>
      <c r="S5496" t="s">
        <v>32628</v>
      </c>
      <c r="T5496" t="s">
        <v>34365</v>
      </c>
      <c r="AD5496" t="str">
        <f t="shared" si="836"/>
        <v/>
      </c>
      <c r="AE5496" t="str">
        <f t="shared" si="830"/>
        <v/>
      </c>
      <c r="AF5496" t="str">
        <f t="shared" si="837"/>
        <v/>
      </c>
      <c r="AG5496" s="17">
        <v>1</v>
      </c>
      <c r="AH5496">
        <f t="shared" si="834"/>
        <v>2.8</v>
      </c>
      <c r="AI5496">
        <v>0.14499999999999999</v>
      </c>
      <c r="AJ5496">
        <f t="shared" si="831"/>
        <v>0.40599999999999997</v>
      </c>
      <c r="AK5496" t="str">
        <f t="shared" si="835"/>
        <v/>
      </c>
      <c r="AL5496" t="str">
        <f t="shared" si="833"/>
        <v/>
      </c>
    </row>
    <row r="5497" spans="1:38" x14ac:dyDescent="0.2">
      <c r="A5497" t="s">
        <v>22680</v>
      </c>
      <c r="B5497" t="s">
        <v>237</v>
      </c>
      <c r="C5497" t="s">
        <v>22681</v>
      </c>
      <c r="D5497" s="1">
        <v>38797</v>
      </c>
      <c r="E5497" s="1">
        <v>43456</v>
      </c>
      <c r="F5497" t="s">
        <v>474</v>
      </c>
      <c r="I5497">
        <v>100</v>
      </c>
      <c r="J5497">
        <v>0</v>
      </c>
      <c r="K5497">
        <v>0</v>
      </c>
      <c r="L5497">
        <v>600</v>
      </c>
      <c r="M5497">
        <v>600</v>
      </c>
      <c r="N5497" t="s">
        <v>20</v>
      </c>
      <c r="O5497" t="s">
        <v>22682</v>
      </c>
      <c r="P5497" t="s">
        <v>28</v>
      </c>
      <c r="Q5497" t="s">
        <v>34233</v>
      </c>
      <c r="R5497" t="s">
        <v>34233</v>
      </c>
      <c r="S5497" t="s">
        <v>32627</v>
      </c>
      <c r="T5497" t="s">
        <v>34535</v>
      </c>
      <c r="AD5497" t="str">
        <f t="shared" si="836"/>
        <v/>
      </c>
      <c r="AE5497" t="str">
        <f t="shared" si="830"/>
        <v/>
      </c>
      <c r="AF5497" t="str">
        <f t="shared" si="837"/>
        <v/>
      </c>
      <c r="AG5497" t="str">
        <f>IF((S5497&lt;&gt;"tühi")*(AC5497&lt;&gt;""),AC5497,"")</f>
        <v/>
      </c>
      <c r="AH5497" t="str">
        <f t="shared" si="834"/>
        <v/>
      </c>
      <c r="AI5497">
        <v>0.14499999999999999</v>
      </c>
      <c r="AJ5497" t="str">
        <f t="shared" si="831"/>
        <v/>
      </c>
      <c r="AK5497" t="str">
        <f t="shared" si="835"/>
        <v/>
      </c>
      <c r="AL5497" t="str">
        <f t="shared" si="833"/>
        <v/>
      </c>
    </row>
    <row r="5498" spans="1:38" x14ac:dyDescent="0.2">
      <c r="A5498" t="s">
        <v>10425</v>
      </c>
      <c r="B5498" t="s">
        <v>237</v>
      </c>
      <c r="C5498" t="s">
        <v>10426</v>
      </c>
      <c r="D5498" s="1">
        <v>36409</v>
      </c>
      <c r="E5498" s="1">
        <v>43874</v>
      </c>
      <c r="F5498" t="s">
        <v>19</v>
      </c>
      <c r="I5498">
        <v>100</v>
      </c>
      <c r="J5498">
        <v>0</v>
      </c>
      <c r="K5498">
        <v>0</v>
      </c>
      <c r="L5498">
        <v>1007</v>
      </c>
      <c r="M5498">
        <v>1007</v>
      </c>
      <c r="N5498" t="s">
        <v>20</v>
      </c>
      <c r="O5498" t="s">
        <v>10427</v>
      </c>
      <c r="P5498" t="s">
        <v>28</v>
      </c>
      <c r="Q5498" t="s">
        <v>34233</v>
      </c>
      <c r="R5498" t="s">
        <v>34233</v>
      </c>
      <c r="S5498" t="s">
        <v>32628</v>
      </c>
      <c r="T5498" t="s">
        <v>34365</v>
      </c>
      <c r="U5498" t="s">
        <v>32634</v>
      </c>
      <c r="V5498" t="s">
        <v>33171</v>
      </c>
      <c r="W5498">
        <v>250</v>
      </c>
      <c r="X5498">
        <v>2</v>
      </c>
      <c r="Y5498" t="s">
        <v>32654</v>
      </c>
      <c r="AB5498">
        <v>25</v>
      </c>
      <c r="AC5498">
        <v>1</v>
      </c>
      <c r="AD5498" t="str">
        <f t="shared" si="836"/>
        <v/>
      </c>
      <c r="AE5498" t="str">
        <f t="shared" si="830"/>
        <v/>
      </c>
      <c r="AF5498" t="str">
        <f t="shared" si="837"/>
        <v/>
      </c>
      <c r="AG5498">
        <f>IF((S5498&lt;&gt;"tühi")*(AC5498&lt;&gt;""),AC5498,"")</f>
        <v>1</v>
      </c>
      <c r="AH5498">
        <f t="shared" si="834"/>
        <v>2.8</v>
      </c>
      <c r="AI5498">
        <v>0.14499999999999999</v>
      </c>
      <c r="AJ5498">
        <f t="shared" si="831"/>
        <v>0.40599999999999997</v>
      </c>
      <c r="AK5498" t="str">
        <f t="shared" si="835"/>
        <v/>
      </c>
      <c r="AL5498" t="str">
        <f t="shared" si="833"/>
        <v/>
      </c>
    </row>
    <row r="5499" spans="1:38" x14ac:dyDescent="0.2">
      <c r="A5499" t="s">
        <v>10428</v>
      </c>
      <c r="B5499" t="s">
        <v>237</v>
      </c>
      <c r="C5499" t="s">
        <v>10429</v>
      </c>
      <c r="D5499" s="1">
        <v>36409</v>
      </c>
      <c r="E5499" s="1">
        <v>43874</v>
      </c>
      <c r="F5499" t="s">
        <v>19</v>
      </c>
      <c r="I5499">
        <v>100</v>
      </c>
      <c r="J5499">
        <v>0</v>
      </c>
      <c r="K5499">
        <v>0</v>
      </c>
      <c r="L5499">
        <v>1287</v>
      </c>
      <c r="M5499">
        <v>1287</v>
      </c>
      <c r="N5499" t="s">
        <v>20</v>
      </c>
      <c r="O5499" t="s">
        <v>10430</v>
      </c>
      <c r="P5499" t="s">
        <v>28</v>
      </c>
      <c r="Q5499" t="s">
        <v>34233</v>
      </c>
      <c r="R5499" t="s">
        <v>34233</v>
      </c>
      <c r="S5499" t="s">
        <v>32628</v>
      </c>
      <c r="T5499" t="s">
        <v>34567</v>
      </c>
      <c r="U5499" t="s">
        <v>32634</v>
      </c>
      <c r="V5499" t="s">
        <v>33171</v>
      </c>
      <c r="W5499">
        <v>250</v>
      </c>
      <c r="X5499">
        <v>2</v>
      </c>
      <c r="Y5499" t="s">
        <v>32654</v>
      </c>
      <c r="AB5499">
        <v>25</v>
      </c>
      <c r="AC5499">
        <v>1</v>
      </c>
      <c r="AD5499" t="str">
        <f t="shared" si="836"/>
        <v/>
      </c>
      <c r="AE5499" t="str">
        <f t="shared" si="830"/>
        <v/>
      </c>
      <c r="AF5499" t="str">
        <f t="shared" si="837"/>
        <v/>
      </c>
      <c r="AG5499">
        <f>IF((S5499&lt;&gt;"tühi")*(AC5499&lt;&gt;""),AC5499,"")</f>
        <v>1</v>
      </c>
      <c r="AH5499">
        <f t="shared" si="834"/>
        <v>2.8</v>
      </c>
      <c r="AI5499">
        <v>0.14499999999999999</v>
      </c>
      <c r="AJ5499">
        <f t="shared" si="831"/>
        <v>0.40599999999999997</v>
      </c>
      <c r="AK5499" t="str">
        <f t="shared" si="835"/>
        <v/>
      </c>
      <c r="AL5499" t="str">
        <f t="shared" si="833"/>
        <v/>
      </c>
    </row>
    <row r="5500" spans="1:38" x14ac:dyDescent="0.2">
      <c r="A5500" t="s">
        <v>10476</v>
      </c>
      <c r="B5500" t="s">
        <v>237</v>
      </c>
      <c r="C5500" t="s">
        <v>10477</v>
      </c>
      <c r="D5500" s="1">
        <v>36409</v>
      </c>
      <c r="E5500" s="1">
        <v>43887</v>
      </c>
      <c r="F5500" t="s">
        <v>19</v>
      </c>
      <c r="I5500">
        <v>100</v>
      </c>
      <c r="J5500">
        <v>0</v>
      </c>
      <c r="K5500">
        <v>0</v>
      </c>
      <c r="L5500">
        <v>1162</v>
      </c>
      <c r="M5500">
        <v>1162</v>
      </c>
      <c r="N5500" t="s">
        <v>20</v>
      </c>
      <c r="O5500" t="s">
        <v>10478</v>
      </c>
      <c r="P5500" t="s">
        <v>28</v>
      </c>
      <c r="Q5500" t="s">
        <v>34233</v>
      </c>
      <c r="R5500" t="s">
        <v>34233</v>
      </c>
      <c r="S5500" t="s">
        <v>33801</v>
      </c>
      <c r="T5500" t="s">
        <v>34365</v>
      </c>
      <c r="U5500" t="s">
        <v>33071</v>
      </c>
      <c r="V5500" t="s">
        <v>32698</v>
      </c>
      <c r="W5500">
        <v>232</v>
      </c>
      <c r="Y5500" t="s">
        <v>32654</v>
      </c>
      <c r="AA5500">
        <v>7.5</v>
      </c>
      <c r="AC5500">
        <v>1</v>
      </c>
      <c r="AD5500" t="str">
        <f t="shared" si="836"/>
        <v/>
      </c>
      <c r="AE5500" t="str">
        <f t="shared" si="830"/>
        <v/>
      </c>
      <c r="AF5500" t="str">
        <f t="shared" si="837"/>
        <v/>
      </c>
      <c r="AG5500">
        <f>IF((S5500&lt;&gt;"tühi")*(AC5500&lt;&gt;""),AC5500,"")</f>
        <v>1</v>
      </c>
      <c r="AH5500">
        <f t="shared" si="834"/>
        <v>2.8</v>
      </c>
      <c r="AI5500">
        <v>0.14499999999999999</v>
      </c>
      <c r="AJ5500">
        <f t="shared" si="831"/>
        <v>0.40599999999999997</v>
      </c>
      <c r="AK5500" t="str">
        <f t="shared" si="835"/>
        <v/>
      </c>
      <c r="AL5500" t="str">
        <f t="shared" si="833"/>
        <v/>
      </c>
    </row>
    <row r="5501" spans="1:38" x14ac:dyDescent="0.2">
      <c r="A5501" t="s">
        <v>10479</v>
      </c>
      <c r="B5501" t="s">
        <v>237</v>
      </c>
      <c r="C5501" t="s">
        <v>10480</v>
      </c>
      <c r="D5501" s="1">
        <v>36409</v>
      </c>
      <c r="E5501" s="1">
        <v>43951</v>
      </c>
      <c r="F5501" t="s">
        <v>19</v>
      </c>
      <c r="I5501">
        <v>100</v>
      </c>
      <c r="J5501">
        <v>0</v>
      </c>
      <c r="K5501">
        <v>0</v>
      </c>
      <c r="L5501">
        <v>1284</v>
      </c>
      <c r="M5501">
        <v>1284</v>
      </c>
      <c r="N5501" t="s">
        <v>20</v>
      </c>
      <c r="O5501" t="s">
        <v>10481</v>
      </c>
      <c r="P5501" t="s">
        <v>28</v>
      </c>
      <c r="Q5501" t="s">
        <v>34233</v>
      </c>
      <c r="R5501" t="s">
        <v>34233</v>
      </c>
      <c r="S5501" t="s">
        <v>32628</v>
      </c>
      <c r="T5501" t="s">
        <v>34365</v>
      </c>
      <c r="AD5501" t="str">
        <f t="shared" si="836"/>
        <v/>
      </c>
      <c r="AE5501" t="str">
        <f t="shared" si="830"/>
        <v/>
      </c>
      <c r="AF5501" t="str">
        <f t="shared" si="837"/>
        <v/>
      </c>
      <c r="AG5501" s="17">
        <v>1</v>
      </c>
      <c r="AH5501">
        <f t="shared" si="834"/>
        <v>2.8</v>
      </c>
      <c r="AI5501">
        <v>0.14499999999999999</v>
      </c>
      <c r="AJ5501">
        <f t="shared" si="831"/>
        <v>0.40599999999999997</v>
      </c>
      <c r="AK5501" t="str">
        <f t="shared" si="835"/>
        <v/>
      </c>
      <c r="AL5501" t="str">
        <f t="shared" si="833"/>
        <v/>
      </c>
    </row>
    <row r="5502" spans="1:38" x14ac:dyDescent="0.2">
      <c r="A5502" t="s">
        <v>10485</v>
      </c>
      <c r="B5502" t="s">
        <v>237</v>
      </c>
      <c r="C5502" t="s">
        <v>10486</v>
      </c>
      <c r="D5502" s="1">
        <v>36409</v>
      </c>
      <c r="E5502" s="1">
        <v>43887</v>
      </c>
      <c r="F5502" t="s">
        <v>19</v>
      </c>
      <c r="I5502">
        <v>100</v>
      </c>
      <c r="J5502">
        <v>0</v>
      </c>
      <c r="K5502">
        <v>0</v>
      </c>
      <c r="L5502">
        <v>1107</v>
      </c>
      <c r="M5502">
        <v>1107</v>
      </c>
      <c r="N5502" t="s">
        <v>20</v>
      </c>
      <c r="O5502" t="s">
        <v>10487</v>
      </c>
      <c r="P5502" t="s">
        <v>28</v>
      </c>
      <c r="Q5502" t="s">
        <v>34233</v>
      </c>
      <c r="R5502" t="s">
        <v>34233</v>
      </c>
      <c r="S5502" t="s">
        <v>33798</v>
      </c>
      <c r="T5502" t="s">
        <v>34357</v>
      </c>
      <c r="U5502" t="s">
        <v>32634</v>
      </c>
      <c r="V5502" t="s">
        <v>33173</v>
      </c>
      <c r="W5502">
        <v>221.4</v>
      </c>
      <c r="X5502">
        <v>2</v>
      </c>
      <c r="Y5502" t="s">
        <v>32654</v>
      </c>
      <c r="AA5502">
        <v>8.5</v>
      </c>
      <c r="AB5502">
        <v>20</v>
      </c>
      <c r="AC5502">
        <v>1</v>
      </c>
      <c r="AD5502" t="str">
        <f t="shared" si="836"/>
        <v/>
      </c>
      <c r="AE5502" t="str">
        <f t="shared" si="830"/>
        <v/>
      </c>
      <c r="AF5502" t="str">
        <f t="shared" si="837"/>
        <v/>
      </c>
      <c r="AG5502">
        <f>IF((S5502&lt;&gt;"tühi")*(AC5502&lt;&gt;""),AC5502,"")</f>
        <v>1</v>
      </c>
      <c r="AH5502">
        <f t="shared" si="834"/>
        <v>2.8</v>
      </c>
      <c r="AI5502">
        <v>0.14499999999999999</v>
      </c>
      <c r="AJ5502">
        <f t="shared" si="831"/>
        <v>0.40599999999999997</v>
      </c>
      <c r="AK5502" t="str">
        <f t="shared" si="835"/>
        <v/>
      </c>
      <c r="AL5502" t="str">
        <f t="shared" si="833"/>
        <v/>
      </c>
    </row>
    <row r="5503" spans="1:38" x14ac:dyDescent="0.2">
      <c r="A5503" t="s">
        <v>10529</v>
      </c>
      <c r="B5503" t="s">
        <v>237</v>
      </c>
      <c r="C5503" t="s">
        <v>10530</v>
      </c>
      <c r="D5503" s="1">
        <v>36409</v>
      </c>
      <c r="E5503" s="1">
        <v>43874</v>
      </c>
      <c r="F5503" t="s">
        <v>19</v>
      </c>
      <c r="I5503">
        <v>100</v>
      </c>
      <c r="J5503">
        <v>0</v>
      </c>
      <c r="K5503">
        <v>0</v>
      </c>
      <c r="L5503">
        <v>1295</v>
      </c>
      <c r="M5503">
        <v>1295</v>
      </c>
      <c r="N5503" t="s">
        <v>20</v>
      </c>
      <c r="O5503" t="s">
        <v>10531</v>
      </c>
      <c r="P5503" t="s">
        <v>28</v>
      </c>
      <c r="Q5503" t="s">
        <v>34233</v>
      </c>
      <c r="R5503" t="s">
        <v>34233</v>
      </c>
      <c r="S5503" t="s">
        <v>33797</v>
      </c>
      <c r="T5503" t="s">
        <v>34365</v>
      </c>
      <c r="AD5503" t="str">
        <f t="shared" si="836"/>
        <v/>
      </c>
      <c r="AE5503" t="str">
        <f t="shared" si="830"/>
        <v/>
      </c>
      <c r="AF5503" t="str">
        <f t="shared" si="837"/>
        <v/>
      </c>
      <c r="AG5503" s="17">
        <v>1</v>
      </c>
      <c r="AH5503">
        <f t="shared" si="834"/>
        <v>2.8</v>
      </c>
      <c r="AI5503">
        <v>0.14499999999999999</v>
      </c>
      <c r="AJ5503">
        <f t="shared" si="831"/>
        <v>0.40599999999999997</v>
      </c>
      <c r="AK5503" t="str">
        <f t="shared" si="835"/>
        <v/>
      </c>
      <c r="AL5503" t="str">
        <f t="shared" si="833"/>
        <v/>
      </c>
    </row>
    <row r="5504" spans="1:38" x14ac:dyDescent="0.2">
      <c r="A5504" t="s">
        <v>10535</v>
      </c>
      <c r="B5504" t="s">
        <v>237</v>
      </c>
      <c r="C5504" t="s">
        <v>10536</v>
      </c>
      <c r="D5504" s="1">
        <v>36409</v>
      </c>
      <c r="E5504" s="1">
        <v>43887</v>
      </c>
      <c r="F5504" t="s">
        <v>19</v>
      </c>
      <c r="I5504">
        <v>100</v>
      </c>
      <c r="J5504">
        <v>0</v>
      </c>
      <c r="K5504">
        <v>0</v>
      </c>
      <c r="L5504">
        <v>963</v>
      </c>
      <c r="M5504">
        <v>963</v>
      </c>
      <c r="N5504" t="s">
        <v>20</v>
      </c>
      <c r="O5504" t="s">
        <v>10537</v>
      </c>
      <c r="P5504" t="s">
        <v>28</v>
      </c>
      <c r="Q5504" t="s">
        <v>34233</v>
      </c>
      <c r="R5504" t="s">
        <v>34233</v>
      </c>
      <c r="S5504" t="s">
        <v>32628</v>
      </c>
      <c r="T5504" t="s">
        <v>34365</v>
      </c>
      <c r="AD5504" t="str">
        <f t="shared" si="836"/>
        <v/>
      </c>
      <c r="AE5504" t="str">
        <f t="shared" si="830"/>
        <v/>
      </c>
      <c r="AF5504" t="str">
        <f t="shared" si="837"/>
        <v/>
      </c>
      <c r="AG5504" s="17">
        <v>1</v>
      </c>
      <c r="AH5504">
        <f t="shared" si="834"/>
        <v>2.8</v>
      </c>
      <c r="AI5504">
        <v>0.14499999999999999</v>
      </c>
      <c r="AJ5504">
        <f t="shared" si="831"/>
        <v>0.40599999999999997</v>
      </c>
      <c r="AK5504" t="str">
        <f t="shared" si="835"/>
        <v/>
      </c>
      <c r="AL5504" t="str">
        <f t="shared" si="833"/>
        <v/>
      </c>
    </row>
    <row r="5505" spans="1:39" x14ac:dyDescent="0.2">
      <c r="A5505" t="s">
        <v>10541</v>
      </c>
      <c r="B5505" t="s">
        <v>237</v>
      </c>
      <c r="C5505" t="s">
        <v>10542</v>
      </c>
      <c r="D5505" s="1">
        <v>36409</v>
      </c>
      <c r="E5505" s="1">
        <v>43887</v>
      </c>
      <c r="F5505" t="s">
        <v>19</v>
      </c>
      <c r="I5505">
        <v>100</v>
      </c>
      <c r="J5505">
        <v>0</v>
      </c>
      <c r="K5505">
        <v>0</v>
      </c>
      <c r="L5505">
        <v>1061</v>
      </c>
      <c r="M5505">
        <v>1061</v>
      </c>
      <c r="N5505" t="s">
        <v>20</v>
      </c>
      <c r="O5505" t="s">
        <v>10543</v>
      </c>
      <c r="P5505" t="s">
        <v>28</v>
      </c>
      <c r="Q5505" t="s">
        <v>34233</v>
      </c>
      <c r="R5505" t="s">
        <v>34233</v>
      </c>
      <c r="S5505" t="s">
        <v>32628</v>
      </c>
      <c r="T5505" t="s">
        <v>34365</v>
      </c>
      <c r="AD5505" t="str">
        <f t="shared" si="836"/>
        <v/>
      </c>
      <c r="AE5505" t="str">
        <f t="shared" ref="AE5505:AE5568" si="838">IF((S5505="tühi")*(AC5505&lt;&gt;""),AC5505,"")</f>
        <v/>
      </c>
      <c r="AF5505" t="str">
        <f t="shared" si="837"/>
        <v/>
      </c>
      <c r="AG5505" s="17">
        <v>1</v>
      </c>
      <c r="AH5505">
        <f t="shared" si="834"/>
        <v>2.8</v>
      </c>
      <c r="AI5505">
        <v>0.14499999999999999</v>
      </c>
      <c r="AJ5505">
        <f t="shared" si="831"/>
        <v>0.40599999999999997</v>
      </c>
      <c r="AK5505" t="str">
        <f t="shared" si="835"/>
        <v/>
      </c>
      <c r="AL5505" t="str">
        <f t="shared" si="833"/>
        <v/>
      </c>
    </row>
    <row r="5506" spans="1:39" x14ac:dyDescent="0.2">
      <c r="A5506" t="s">
        <v>10550</v>
      </c>
      <c r="B5506" t="s">
        <v>237</v>
      </c>
      <c r="C5506" t="s">
        <v>10551</v>
      </c>
      <c r="D5506" s="1">
        <v>36409</v>
      </c>
      <c r="E5506" s="1">
        <v>43887</v>
      </c>
      <c r="F5506" t="s">
        <v>19</v>
      </c>
      <c r="I5506">
        <v>100</v>
      </c>
      <c r="J5506">
        <v>0</v>
      </c>
      <c r="K5506">
        <v>0</v>
      </c>
      <c r="L5506">
        <v>983</v>
      </c>
      <c r="M5506">
        <v>983</v>
      </c>
      <c r="N5506" t="s">
        <v>20</v>
      </c>
      <c r="O5506" t="s">
        <v>10552</v>
      </c>
      <c r="P5506" t="s">
        <v>28</v>
      </c>
      <c r="Q5506" t="s">
        <v>34233</v>
      </c>
      <c r="R5506" t="s">
        <v>34233</v>
      </c>
      <c r="S5506" t="s">
        <v>33834</v>
      </c>
      <c r="T5506" t="s">
        <v>34365</v>
      </c>
      <c r="AD5506" t="str">
        <f t="shared" si="836"/>
        <v/>
      </c>
      <c r="AE5506" t="str">
        <f t="shared" si="838"/>
        <v/>
      </c>
      <c r="AF5506" t="str">
        <f t="shared" si="837"/>
        <v/>
      </c>
      <c r="AG5506" s="17">
        <v>1</v>
      </c>
      <c r="AH5506">
        <f t="shared" si="834"/>
        <v>2.8</v>
      </c>
      <c r="AI5506">
        <v>0.14499999999999999</v>
      </c>
      <c r="AJ5506">
        <f t="shared" si="831"/>
        <v>0.40599999999999997</v>
      </c>
      <c r="AK5506" t="str">
        <f t="shared" si="835"/>
        <v/>
      </c>
      <c r="AL5506" t="str">
        <f t="shared" si="833"/>
        <v/>
      </c>
    </row>
    <row r="5507" spans="1:39" x14ac:dyDescent="0.2">
      <c r="A5507" t="s">
        <v>30734</v>
      </c>
      <c r="B5507" t="s">
        <v>237</v>
      </c>
      <c r="C5507" t="s">
        <v>30735</v>
      </c>
      <c r="D5507" s="1">
        <v>43859</v>
      </c>
      <c r="E5507" s="1">
        <v>43913</v>
      </c>
      <c r="F5507" t="s">
        <v>26</v>
      </c>
      <c r="I5507">
        <v>100</v>
      </c>
      <c r="J5507">
        <v>0</v>
      </c>
      <c r="K5507">
        <v>0</v>
      </c>
      <c r="L5507">
        <v>1827</v>
      </c>
      <c r="M5507">
        <v>1827</v>
      </c>
      <c r="N5507" t="s">
        <v>20</v>
      </c>
      <c r="O5507" t="s">
        <v>30736</v>
      </c>
      <c r="P5507" t="s">
        <v>44</v>
      </c>
      <c r="Q5507" t="s">
        <v>34233</v>
      </c>
      <c r="R5507" t="s">
        <v>34233</v>
      </c>
      <c r="S5507" t="s">
        <v>34233</v>
      </c>
      <c r="T5507" t="s">
        <v>34233</v>
      </c>
      <c r="AD5507" t="str">
        <f t="shared" si="836"/>
        <v/>
      </c>
      <c r="AE5507" t="str">
        <f t="shared" si="838"/>
        <v/>
      </c>
      <c r="AF5507" t="str">
        <f t="shared" si="837"/>
        <v/>
      </c>
      <c r="AG5507" t="str">
        <f t="shared" ref="AG5507:AG5513" si="839">IF((S5507&lt;&gt;"tühi")*(AC5507&lt;&gt;""),AC5507,"")</f>
        <v/>
      </c>
      <c r="AH5507" t="str">
        <f t="shared" si="834"/>
        <v/>
      </c>
      <c r="AI5507">
        <v>0.14499999999999999</v>
      </c>
      <c r="AJ5507" t="str">
        <f t="shared" si="831"/>
        <v/>
      </c>
      <c r="AK5507" t="str">
        <f t="shared" si="835"/>
        <v/>
      </c>
      <c r="AL5507" t="str">
        <f t="shared" si="833"/>
        <v/>
      </c>
    </row>
    <row r="5508" spans="1:39" x14ac:dyDescent="0.2">
      <c r="A5508" t="s">
        <v>26051</v>
      </c>
      <c r="B5508" t="s">
        <v>237</v>
      </c>
      <c r="C5508" t="s">
        <v>26052</v>
      </c>
      <c r="D5508" s="1">
        <v>40781</v>
      </c>
      <c r="E5508" s="1">
        <v>44546</v>
      </c>
      <c r="F5508" t="s">
        <v>474</v>
      </c>
      <c r="I5508">
        <v>100</v>
      </c>
      <c r="J5508">
        <v>0</v>
      </c>
      <c r="K5508">
        <v>0</v>
      </c>
      <c r="L5508">
        <v>2123</v>
      </c>
      <c r="M5508">
        <v>2123</v>
      </c>
      <c r="N5508" t="s">
        <v>20</v>
      </c>
      <c r="O5508" t="s">
        <v>26053</v>
      </c>
      <c r="P5508" t="s">
        <v>28</v>
      </c>
      <c r="Q5508" t="s">
        <v>34233</v>
      </c>
      <c r="R5508" t="s">
        <v>34233</v>
      </c>
      <c r="S5508" t="s">
        <v>32627</v>
      </c>
      <c r="T5508" t="s">
        <v>34233</v>
      </c>
      <c r="V5508" t="s">
        <v>34317</v>
      </c>
      <c r="W5508">
        <f>L5508*0.2</f>
        <v>424.6</v>
      </c>
      <c r="Y5508">
        <v>5</v>
      </c>
      <c r="Z5508">
        <f>W5508</f>
        <v>424.6</v>
      </c>
      <c r="AA5508">
        <v>10</v>
      </c>
      <c r="AB5508">
        <v>20</v>
      </c>
      <c r="AD5508" t="str">
        <f t="shared" si="836"/>
        <v/>
      </c>
      <c r="AE5508" t="str">
        <f t="shared" si="838"/>
        <v/>
      </c>
      <c r="AF5508">
        <f t="shared" si="837"/>
        <v>424.6</v>
      </c>
      <c r="AG5508" t="str">
        <f t="shared" si="839"/>
        <v/>
      </c>
      <c r="AH5508" t="str">
        <f t="shared" si="834"/>
        <v/>
      </c>
      <c r="AI5508">
        <v>0.14499999999999999</v>
      </c>
      <c r="AJ5508" t="str">
        <f t="shared" si="831"/>
        <v/>
      </c>
      <c r="AK5508" t="str">
        <f t="shared" si="835"/>
        <v/>
      </c>
      <c r="AL5508" t="str">
        <f t="shared" si="833"/>
        <v/>
      </c>
    </row>
    <row r="5509" spans="1:39" x14ac:dyDescent="0.2">
      <c r="A5509" t="s">
        <v>26060</v>
      </c>
      <c r="B5509" t="s">
        <v>237</v>
      </c>
      <c r="C5509" t="s">
        <v>26061</v>
      </c>
      <c r="D5509" s="1">
        <v>40781</v>
      </c>
      <c r="E5509" s="1">
        <v>43456</v>
      </c>
      <c r="F5509" t="s">
        <v>474</v>
      </c>
      <c r="I5509">
        <v>100</v>
      </c>
      <c r="J5509">
        <v>0</v>
      </c>
      <c r="K5509">
        <v>0</v>
      </c>
      <c r="L5509">
        <v>9928</v>
      </c>
      <c r="M5509">
        <v>9928</v>
      </c>
      <c r="N5509" t="s">
        <v>20</v>
      </c>
      <c r="O5509" t="s">
        <v>26062</v>
      </c>
      <c r="P5509" t="s">
        <v>28</v>
      </c>
      <c r="Q5509" t="s">
        <v>34233</v>
      </c>
      <c r="R5509" t="s">
        <v>34233</v>
      </c>
      <c r="S5509" t="s">
        <v>32627</v>
      </c>
      <c r="T5509" t="s">
        <v>34233</v>
      </c>
      <c r="V5509" t="s">
        <v>34317</v>
      </c>
      <c r="W5509">
        <f>L5509*0.2</f>
        <v>1985.6000000000001</v>
      </c>
      <c r="Y5509">
        <v>60</v>
      </c>
      <c r="Z5509">
        <f>W5509</f>
        <v>1985.6000000000001</v>
      </c>
      <c r="AA5509">
        <v>10</v>
      </c>
      <c r="AB5509">
        <v>20</v>
      </c>
      <c r="AD5509" t="str">
        <f t="shared" si="836"/>
        <v/>
      </c>
      <c r="AE5509" t="str">
        <f t="shared" si="838"/>
        <v/>
      </c>
      <c r="AF5509">
        <f t="shared" si="837"/>
        <v>1985.6000000000001</v>
      </c>
      <c r="AG5509" t="str">
        <f t="shared" si="839"/>
        <v/>
      </c>
      <c r="AH5509" t="str">
        <f t="shared" si="834"/>
        <v/>
      </c>
      <c r="AI5509">
        <v>0.14499999999999999</v>
      </c>
      <c r="AJ5509" t="str">
        <f t="shared" si="831"/>
        <v/>
      </c>
      <c r="AK5509" t="str">
        <f t="shared" si="835"/>
        <v/>
      </c>
      <c r="AL5509" t="str">
        <f t="shared" si="833"/>
        <v/>
      </c>
    </row>
    <row r="5510" spans="1:39" x14ac:dyDescent="0.2">
      <c r="A5510" t="s">
        <v>30676</v>
      </c>
      <c r="B5510" t="s">
        <v>237</v>
      </c>
      <c r="C5510" t="s">
        <v>30677</v>
      </c>
      <c r="D5510" s="1">
        <v>43859</v>
      </c>
      <c r="E5510" s="1">
        <v>43986</v>
      </c>
      <c r="F5510" t="s">
        <v>26</v>
      </c>
      <c r="I5510">
        <v>100</v>
      </c>
      <c r="J5510">
        <v>0</v>
      </c>
      <c r="K5510">
        <v>0</v>
      </c>
      <c r="L5510">
        <v>316</v>
      </c>
      <c r="M5510">
        <v>316</v>
      </c>
      <c r="N5510" t="s">
        <v>20</v>
      </c>
      <c r="O5510" t="s">
        <v>30678</v>
      </c>
      <c r="P5510" t="s">
        <v>44</v>
      </c>
      <c r="Q5510" t="s">
        <v>34233</v>
      </c>
      <c r="R5510" t="s">
        <v>34233</v>
      </c>
      <c r="S5510" t="s">
        <v>34233</v>
      </c>
      <c r="T5510" t="s">
        <v>34233</v>
      </c>
      <c r="AD5510" t="str">
        <f t="shared" si="836"/>
        <v/>
      </c>
      <c r="AE5510" t="str">
        <f t="shared" si="838"/>
        <v/>
      </c>
      <c r="AF5510" t="str">
        <f t="shared" si="837"/>
        <v/>
      </c>
      <c r="AG5510" t="str">
        <f t="shared" si="839"/>
        <v/>
      </c>
      <c r="AH5510" t="str">
        <f t="shared" si="834"/>
        <v/>
      </c>
      <c r="AI5510">
        <v>0.14499999999999999</v>
      </c>
      <c r="AJ5510" t="str">
        <f t="shared" si="831"/>
        <v/>
      </c>
      <c r="AK5510" t="str">
        <f t="shared" si="835"/>
        <v/>
      </c>
      <c r="AL5510" t="str">
        <f t="shared" si="833"/>
        <v/>
      </c>
    </row>
    <row r="5511" spans="1:39" x14ac:dyDescent="0.2">
      <c r="A5511" t="s">
        <v>30541</v>
      </c>
      <c r="B5511" t="s">
        <v>237</v>
      </c>
      <c r="C5511" t="s">
        <v>30542</v>
      </c>
      <c r="D5511" s="1">
        <v>43859</v>
      </c>
      <c r="E5511" s="1">
        <v>43986</v>
      </c>
      <c r="F5511" t="s">
        <v>26</v>
      </c>
      <c r="I5511">
        <v>100</v>
      </c>
      <c r="J5511">
        <v>0</v>
      </c>
      <c r="K5511">
        <v>0</v>
      </c>
      <c r="L5511">
        <v>643</v>
      </c>
      <c r="M5511">
        <v>643</v>
      </c>
      <c r="N5511" t="s">
        <v>20</v>
      </c>
      <c r="O5511" t="s">
        <v>30543</v>
      </c>
      <c r="P5511" t="s">
        <v>44</v>
      </c>
      <c r="Q5511" t="s">
        <v>34233</v>
      </c>
      <c r="R5511" t="s">
        <v>34233</v>
      </c>
      <c r="S5511" t="s">
        <v>34233</v>
      </c>
      <c r="T5511" t="s">
        <v>34233</v>
      </c>
      <c r="AD5511" t="str">
        <f t="shared" si="836"/>
        <v/>
      </c>
      <c r="AE5511" t="str">
        <f t="shared" si="838"/>
        <v/>
      </c>
      <c r="AF5511" t="str">
        <f t="shared" si="837"/>
        <v/>
      </c>
      <c r="AG5511" t="str">
        <f t="shared" si="839"/>
        <v/>
      </c>
      <c r="AH5511" t="str">
        <f t="shared" si="834"/>
        <v/>
      </c>
      <c r="AI5511">
        <v>0.14499999999999999</v>
      </c>
      <c r="AJ5511" t="str">
        <f t="shared" si="831"/>
        <v/>
      </c>
      <c r="AK5511" t="str">
        <f t="shared" si="835"/>
        <v/>
      </c>
      <c r="AL5511" t="str">
        <f t="shared" si="833"/>
        <v/>
      </c>
    </row>
    <row r="5512" spans="1:39" x14ac:dyDescent="0.2">
      <c r="A5512" t="s">
        <v>30731</v>
      </c>
      <c r="B5512" t="s">
        <v>237</v>
      </c>
      <c r="C5512" t="s">
        <v>30732</v>
      </c>
      <c r="D5512" s="1">
        <v>43859</v>
      </c>
      <c r="E5512" s="1">
        <v>43913</v>
      </c>
      <c r="F5512" t="s">
        <v>26</v>
      </c>
      <c r="I5512">
        <v>100</v>
      </c>
      <c r="J5512">
        <v>0</v>
      </c>
      <c r="K5512">
        <v>0</v>
      </c>
      <c r="L5512">
        <v>2670</v>
      </c>
      <c r="M5512">
        <v>2670</v>
      </c>
      <c r="N5512" t="s">
        <v>20</v>
      </c>
      <c r="O5512" t="s">
        <v>30733</v>
      </c>
      <c r="P5512" t="s">
        <v>44</v>
      </c>
      <c r="Q5512" t="s">
        <v>34233</v>
      </c>
      <c r="R5512" t="s">
        <v>34233</v>
      </c>
      <c r="S5512" t="s">
        <v>34233</v>
      </c>
      <c r="T5512" t="s">
        <v>34233</v>
      </c>
      <c r="AD5512" t="str">
        <f t="shared" si="836"/>
        <v/>
      </c>
      <c r="AE5512" t="str">
        <f t="shared" si="838"/>
        <v/>
      </c>
      <c r="AF5512" t="str">
        <f t="shared" si="837"/>
        <v/>
      </c>
      <c r="AG5512" t="str">
        <f t="shared" si="839"/>
        <v/>
      </c>
      <c r="AH5512" t="str">
        <f t="shared" si="834"/>
        <v/>
      </c>
      <c r="AI5512">
        <v>0.14499999999999999</v>
      </c>
      <c r="AJ5512" t="str">
        <f t="shared" si="831"/>
        <v/>
      </c>
      <c r="AK5512" t="str">
        <f t="shared" si="835"/>
        <v/>
      </c>
      <c r="AL5512" t="str">
        <f t="shared" si="833"/>
        <v/>
      </c>
    </row>
    <row r="5513" spans="1:39" x14ac:dyDescent="0.2">
      <c r="A5513" t="s">
        <v>29470</v>
      </c>
      <c r="B5513" t="s">
        <v>237</v>
      </c>
      <c r="C5513" t="s">
        <v>29471</v>
      </c>
      <c r="D5513" s="1">
        <v>43630</v>
      </c>
      <c r="E5513" s="1">
        <v>43630</v>
      </c>
      <c r="F5513" t="s">
        <v>19</v>
      </c>
      <c r="I5513">
        <v>100</v>
      </c>
      <c r="J5513">
        <v>0</v>
      </c>
      <c r="K5513">
        <v>0</v>
      </c>
      <c r="L5513">
        <v>1128</v>
      </c>
      <c r="M5513">
        <v>1128</v>
      </c>
      <c r="N5513" t="s">
        <v>20</v>
      </c>
      <c r="O5513" t="s">
        <v>29472</v>
      </c>
      <c r="P5513" t="s">
        <v>28</v>
      </c>
      <c r="Q5513" t="s">
        <v>34233</v>
      </c>
      <c r="R5513" t="s">
        <v>34233</v>
      </c>
      <c r="S5513" t="s">
        <v>33797</v>
      </c>
      <c r="T5513" t="s">
        <v>34365</v>
      </c>
      <c r="U5513" t="s">
        <v>32794</v>
      </c>
      <c r="V5513" t="s">
        <v>33155</v>
      </c>
      <c r="W5513">
        <v>220</v>
      </c>
      <c r="X5513">
        <v>2</v>
      </c>
      <c r="Y5513" t="s">
        <v>32654</v>
      </c>
      <c r="Z5513">
        <v>400</v>
      </c>
      <c r="AA5513">
        <v>7.5</v>
      </c>
      <c r="AB5513">
        <v>1</v>
      </c>
      <c r="AC5513">
        <v>1</v>
      </c>
      <c r="AD5513" t="str">
        <f t="shared" si="836"/>
        <v/>
      </c>
      <c r="AE5513" t="str">
        <f t="shared" si="838"/>
        <v/>
      </c>
      <c r="AF5513" t="str">
        <f t="shared" si="837"/>
        <v/>
      </c>
      <c r="AG5513">
        <f t="shared" si="839"/>
        <v>1</v>
      </c>
      <c r="AH5513">
        <f t="shared" si="834"/>
        <v>2.8</v>
      </c>
      <c r="AI5513">
        <v>0.14499999999999999</v>
      </c>
      <c r="AJ5513">
        <f t="shared" si="831"/>
        <v>0.40599999999999997</v>
      </c>
      <c r="AK5513" t="str">
        <f t="shared" si="835"/>
        <v/>
      </c>
      <c r="AL5513" t="str">
        <f t="shared" si="833"/>
        <v/>
      </c>
    </row>
    <row r="5514" spans="1:39" x14ac:dyDescent="0.2">
      <c r="A5514" t="s">
        <v>9719</v>
      </c>
      <c r="B5514" t="s">
        <v>237</v>
      </c>
      <c r="C5514" t="s">
        <v>9720</v>
      </c>
      <c r="D5514" s="1">
        <v>36410</v>
      </c>
      <c r="E5514" s="1">
        <v>43456</v>
      </c>
      <c r="F5514" t="s">
        <v>19</v>
      </c>
      <c r="I5514">
        <v>100</v>
      </c>
      <c r="J5514">
        <v>0</v>
      </c>
      <c r="K5514">
        <v>0</v>
      </c>
      <c r="L5514">
        <v>1158</v>
      </c>
      <c r="M5514">
        <v>1158</v>
      </c>
      <c r="N5514" t="s">
        <v>20</v>
      </c>
      <c r="O5514" t="s">
        <v>9721</v>
      </c>
      <c r="P5514" t="s">
        <v>28</v>
      </c>
      <c r="Q5514" t="s">
        <v>34233</v>
      </c>
      <c r="R5514" t="s">
        <v>34233</v>
      </c>
      <c r="S5514" t="s">
        <v>32628</v>
      </c>
      <c r="T5514" t="s">
        <v>34350</v>
      </c>
      <c r="AD5514" t="str">
        <f t="shared" si="836"/>
        <v/>
      </c>
      <c r="AE5514" t="str">
        <f t="shared" si="838"/>
        <v/>
      </c>
      <c r="AF5514" t="str">
        <f t="shared" si="837"/>
        <v/>
      </c>
      <c r="AG5514" s="17">
        <v>1</v>
      </c>
      <c r="AH5514">
        <f t="shared" si="834"/>
        <v>2.8</v>
      </c>
      <c r="AI5514">
        <v>0.14499999999999999</v>
      </c>
      <c r="AJ5514">
        <f t="shared" si="831"/>
        <v>0.40599999999999997</v>
      </c>
      <c r="AK5514" t="str">
        <f t="shared" si="835"/>
        <v/>
      </c>
      <c r="AL5514" t="str">
        <f t="shared" si="833"/>
        <v/>
      </c>
    </row>
    <row r="5515" spans="1:39" x14ac:dyDescent="0.2">
      <c r="A5515" t="s">
        <v>9802</v>
      </c>
      <c r="B5515" t="s">
        <v>237</v>
      </c>
      <c r="C5515" t="s">
        <v>9803</v>
      </c>
      <c r="D5515" s="1">
        <v>36411</v>
      </c>
      <c r="E5515" s="1">
        <v>43874</v>
      </c>
      <c r="F5515" t="s">
        <v>19</v>
      </c>
      <c r="I5515">
        <v>100</v>
      </c>
      <c r="J5515">
        <v>0</v>
      </c>
      <c r="K5515">
        <v>0</v>
      </c>
      <c r="L5515">
        <v>1734</v>
      </c>
      <c r="M5515">
        <v>1734</v>
      </c>
      <c r="N5515" t="s">
        <v>20</v>
      </c>
      <c r="O5515" t="s">
        <v>9804</v>
      </c>
      <c r="P5515" t="s">
        <v>28</v>
      </c>
      <c r="Q5515" t="s">
        <v>32794</v>
      </c>
      <c r="R5515" t="s">
        <v>33782</v>
      </c>
      <c r="S5515" t="s">
        <v>33797</v>
      </c>
      <c r="T5515" t="s">
        <v>34357</v>
      </c>
      <c r="AD5515" t="str">
        <f t="shared" si="836"/>
        <v/>
      </c>
      <c r="AE5515" t="str">
        <f t="shared" si="838"/>
        <v/>
      </c>
      <c r="AF5515" t="str">
        <f t="shared" si="837"/>
        <v/>
      </c>
      <c r="AG5515" s="17">
        <v>1</v>
      </c>
      <c r="AH5515">
        <f t="shared" si="834"/>
        <v>2.8</v>
      </c>
      <c r="AI5515">
        <v>0.14499999999999999</v>
      </c>
      <c r="AJ5515">
        <f t="shared" si="831"/>
        <v>0.40599999999999997</v>
      </c>
      <c r="AK5515" t="str">
        <f t="shared" si="835"/>
        <v/>
      </c>
      <c r="AL5515" t="str">
        <f t="shared" si="833"/>
        <v/>
      </c>
    </row>
    <row r="5516" spans="1:39" x14ac:dyDescent="0.2">
      <c r="A5516" t="s">
        <v>10637</v>
      </c>
      <c r="B5516" t="s">
        <v>237</v>
      </c>
      <c r="C5516" t="s">
        <v>10638</v>
      </c>
      <c r="D5516" s="1">
        <v>36410</v>
      </c>
      <c r="E5516" s="1">
        <v>43889</v>
      </c>
      <c r="F5516" t="s">
        <v>19</v>
      </c>
      <c r="I5516">
        <v>100</v>
      </c>
      <c r="J5516">
        <v>0</v>
      </c>
      <c r="K5516">
        <v>0</v>
      </c>
      <c r="L5516">
        <v>949</v>
      </c>
      <c r="M5516">
        <v>949</v>
      </c>
      <c r="N5516" t="s">
        <v>20</v>
      </c>
      <c r="O5516" t="s">
        <v>10639</v>
      </c>
      <c r="P5516" t="s">
        <v>28</v>
      </c>
      <c r="Q5516" t="s">
        <v>34233</v>
      </c>
      <c r="R5516" t="s">
        <v>34233</v>
      </c>
      <c r="S5516" t="s">
        <v>32628</v>
      </c>
      <c r="T5516" t="s">
        <v>34365</v>
      </c>
      <c r="AD5516" t="str">
        <f t="shared" si="836"/>
        <v/>
      </c>
      <c r="AE5516" t="str">
        <f t="shared" si="838"/>
        <v/>
      </c>
      <c r="AF5516" t="str">
        <f t="shared" si="837"/>
        <v/>
      </c>
      <c r="AG5516" s="17">
        <v>1</v>
      </c>
      <c r="AH5516">
        <f t="shared" si="834"/>
        <v>2.8</v>
      </c>
      <c r="AI5516">
        <v>0.14499999999999999</v>
      </c>
      <c r="AJ5516">
        <f t="shared" si="831"/>
        <v>0.40599999999999997</v>
      </c>
      <c r="AK5516" t="str">
        <f t="shared" si="835"/>
        <v/>
      </c>
      <c r="AL5516" t="str">
        <f t="shared" si="833"/>
        <v/>
      </c>
    </row>
    <row r="5517" spans="1:39" x14ac:dyDescent="0.2">
      <c r="A5517" t="s">
        <v>20967</v>
      </c>
      <c r="B5517" t="s">
        <v>237</v>
      </c>
      <c r="C5517" t="s">
        <v>20968</v>
      </c>
      <c r="D5517" s="1">
        <v>38544</v>
      </c>
      <c r="E5517" s="1">
        <v>43456</v>
      </c>
      <c r="F5517" t="s">
        <v>19</v>
      </c>
      <c r="I5517">
        <v>100</v>
      </c>
      <c r="J5517">
        <v>0</v>
      </c>
      <c r="K5517">
        <v>0</v>
      </c>
      <c r="L5517">
        <v>1200</v>
      </c>
      <c r="M5517">
        <v>1200</v>
      </c>
      <c r="N5517" t="s">
        <v>20</v>
      </c>
      <c r="O5517" t="s">
        <v>20969</v>
      </c>
      <c r="P5517" t="s">
        <v>28</v>
      </c>
      <c r="Q5517" t="s">
        <v>34233</v>
      </c>
      <c r="R5517" t="s">
        <v>34233</v>
      </c>
      <c r="S5517" t="s">
        <v>33800</v>
      </c>
      <c r="T5517" t="s">
        <v>32634</v>
      </c>
      <c r="V5517" t="s">
        <v>33167</v>
      </c>
      <c r="AD5517" t="str">
        <f t="shared" si="836"/>
        <v/>
      </c>
      <c r="AE5517" t="str">
        <f t="shared" si="838"/>
        <v/>
      </c>
      <c r="AF5517" t="str">
        <f t="shared" si="837"/>
        <v/>
      </c>
      <c r="AG5517" s="17">
        <v>1</v>
      </c>
      <c r="AH5517">
        <f t="shared" si="834"/>
        <v>2.8</v>
      </c>
      <c r="AI5517">
        <v>0.14499999999999999</v>
      </c>
      <c r="AJ5517">
        <f t="shared" si="831"/>
        <v>0.40599999999999997</v>
      </c>
      <c r="AK5517" t="str">
        <f t="shared" si="835"/>
        <v/>
      </c>
      <c r="AL5517" t="str">
        <f t="shared" si="833"/>
        <v/>
      </c>
      <c r="AM5517" t="s">
        <v>34891</v>
      </c>
    </row>
    <row r="5518" spans="1:39" x14ac:dyDescent="0.2">
      <c r="A5518" t="s">
        <v>10640</v>
      </c>
      <c r="B5518" t="s">
        <v>237</v>
      </c>
      <c r="C5518" t="s">
        <v>10641</v>
      </c>
      <c r="D5518" s="1">
        <v>36410</v>
      </c>
      <c r="E5518" s="1">
        <v>43889</v>
      </c>
      <c r="F5518" t="s">
        <v>19</v>
      </c>
      <c r="I5518">
        <v>100</v>
      </c>
      <c r="J5518">
        <v>0</v>
      </c>
      <c r="K5518">
        <v>0</v>
      </c>
      <c r="L5518">
        <v>824</v>
      </c>
      <c r="M5518">
        <v>824</v>
      </c>
      <c r="N5518" t="s">
        <v>20</v>
      </c>
      <c r="O5518" t="s">
        <v>10642</v>
      </c>
      <c r="P5518" t="s">
        <v>28</v>
      </c>
      <c r="Q5518" t="s">
        <v>34233</v>
      </c>
      <c r="R5518" t="s">
        <v>34233</v>
      </c>
      <c r="S5518" t="s">
        <v>33797</v>
      </c>
      <c r="T5518" t="s">
        <v>34365</v>
      </c>
      <c r="AD5518" t="str">
        <f t="shared" si="836"/>
        <v/>
      </c>
      <c r="AE5518" t="str">
        <f t="shared" si="838"/>
        <v/>
      </c>
      <c r="AF5518" t="str">
        <f t="shared" si="837"/>
        <v/>
      </c>
      <c r="AG5518" s="17">
        <v>1</v>
      </c>
      <c r="AH5518">
        <f t="shared" si="834"/>
        <v>2.8</v>
      </c>
      <c r="AI5518">
        <v>0.14499999999999999</v>
      </c>
      <c r="AJ5518">
        <f t="shared" si="831"/>
        <v>0.40599999999999997</v>
      </c>
      <c r="AK5518" t="str">
        <f t="shared" si="835"/>
        <v/>
      </c>
      <c r="AL5518" t="str">
        <f t="shared" si="833"/>
        <v/>
      </c>
    </row>
    <row r="5519" spans="1:39" x14ac:dyDescent="0.2">
      <c r="A5519" t="s">
        <v>10643</v>
      </c>
      <c r="B5519" t="s">
        <v>237</v>
      </c>
      <c r="C5519" t="s">
        <v>10644</v>
      </c>
      <c r="D5519" s="1">
        <v>36410</v>
      </c>
      <c r="E5519" s="1">
        <v>43951</v>
      </c>
      <c r="F5519" t="s">
        <v>19</v>
      </c>
      <c r="I5519">
        <v>100</v>
      </c>
      <c r="J5519">
        <v>0</v>
      </c>
      <c r="K5519">
        <v>0</v>
      </c>
      <c r="L5519">
        <v>889</v>
      </c>
      <c r="M5519">
        <v>889</v>
      </c>
      <c r="N5519" t="s">
        <v>20</v>
      </c>
      <c r="O5519" t="s">
        <v>10645</v>
      </c>
      <c r="P5519" t="s">
        <v>28</v>
      </c>
      <c r="Q5519" t="s">
        <v>34233</v>
      </c>
      <c r="R5519" t="s">
        <v>34233</v>
      </c>
      <c r="S5519" t="s">
        <v>33800</v>
      </c>
      <c r="T5519" t="s">
        <v>34365</v>
      </c>
      <c r="AD5519" t="str">
        <f t="shared" si="836"/>
        <v/>
      </c>
      <c r="AE5519" t="str">
        <f t="shared" si="838"/>
        <v/>
      </c>
      <c r="AF5519" t="str">
        <f t="shared" si="837"/>
        <v/>
      </c>
      <c r="AG5519" s="17">
        <v>1</v>
      </c>
      <c r="AH5519">
        <f t="shared" si="834"/>
        <v>2.8</v>
      </c>
      <c r="AI5519">
        <v>0.14499999999999999</v>
      </c>
      <c r="AJ5519">
        <f t="shared" si="831"/>
        <v>0.40599999999999997</v>
      </c>
      <c r="AK5519" t="str">
        <f t="shared" si="835"/>
        <v/>
      </c>
      <c r="AL5519" t="str">
        <f t="shared" si="833"/>
        <v/>
      </c>
    </row>
    <row r="5520" spans="1:39" x14ac:dyDescent="0.2">
      <c r="A5520" t="s">
        <v>20119</v>
      </c>
      <c r="B5520" t="s">
        <v>237</v>
      </c>
      <c r="C5520" t="s">
        <v>20120</v>
      </c>
      <c r="D5520" s="1">
        <v>38273</v>
      </c>
      <c r="E5520" s="1">
        <v>43456</v>
      </c>
      <c r="F5520" t="s">
        <v>19</v>
      </c>
      <c r="I5520">
        <v>100</v>
      </c>
      <c r="J5520">
        <v>0</v>
      </c>
      <c r="K5520">
        <v>0</v>
      </c>
      <c r="L5520">
        <v>1480</v>
      </c>
      <c r="M5520">
        <v>1480</v>
      </c>
      <c r="N5520" t="s">
        <v>20</v>
      </c>
      <c r="O5520" t="s">
        <v>20121</v>
      </c>
      <c r="P5520" t="s">
        <v>28</v>
      </c>
      <c r="Q5520" t="s">
        <v>34233</v>
      </c>
      <c r="R5520" t="s">
        <v>34233</v>
      </c>
      <c r="S5520" t="s">
        <v>32628</v>
      </c>
      <c r="T5520" t="s">
        <v>34365</v>
      </c>
      <c r="V5520" t="s">
        <v>33154</v>
      </c>
      <c r="AD5520" t="str">
        <f t="shared" si="836"/>
        <v/>
      </c>
      <c r="AE5520" t="str">
        <f t="shared" si="838"/>
        <v/>
      </c>
      <c r="AF5520" t="str">
        <f t="shared" si="837"/>
        <v/>
      </c>
      <c r="AG5520" s="17">
        <v>1</v>
      </c>
      <c r="AH5520">
        <f t="shared" si="834"/>
        <v>2.8</v>
      </c>
      <c r="AI5520">
        <v>0.14499999999999999</v>
      </c>
      <c r="AJ5520">
        <f t="shared" ref="AJ5520:AJ5583" si="840">IF(COUNTBLANK(AH5520),"",AH5520*AI5520)</f>
        <v>0.40599999999999997</v>
      </c>
      <c r="AK5520" t="str">
        <f t="shared" si="835"/>
        <v/>
      </c>
      <c r="AL5520" t="str">
        <f t="shared" si="833"/>
        <v/>
      </c>
    </row>
    <row r="5521" spans="1:38" x14ac:dyDescent="0.2">
      <c r="A5521" t="s">
        <v>20122</v>
      </c>
      <c r="B5521" t="s">
        <v>237</v>
      </c>
      <c r="C5521" t="s">
        <v>20123</v>
      </c>
      <c r="D5521" s="1">
        <v>38273</v>
      </c>
      <c r="E5521" s="1">
        <v>43456</v>
      </c>
      <c r="F5521" t="s">
        <v>19</v>
      </c>
      <c r="I5521">
        <v>100</v>
      </c>
      <c r="J5521">
        <v>0</v>
      </c>
      <c r="K5521">
        <v>0</v>
      </c>
      <c r="L5521">
        <v>1081</v>
      </c>
      <c r="M5521">
        <v>1081</v>
      </c>
      <c r="N5521" t="s">
        <v>20</v>
      </c>
      <c r="O5521" t="s">
        <v>20124</v>
      </c>
      <c r="P5521" t="s">
        <v>28</v>
      </c>
      <c r="Q5521" t="s">
        <v>34233</v>
      </c>
      <c r="R5521" t="s">
        <v>34233</v>
      </c>
      <c r="S5521" t="s">
        <v>33800</v>
      </c>
      <c r="T5521" t="s">
        <v>34350</v>
      </c>
      <c r="U5521" t="s">
        <v>32794</v>
      </c>
      <c r="V5521" t="s">
        <v>33154</v>
      </c>
      <c r="X5521">
        <v>1.5</v>
      </c>
      <c r="Y5521" t="s">
        <v>32661</v>
      </c>
      <c r="AA5521">
        <v>7.5</v>
      </c>
      <c r="AB5521">
        <v>15</v>
      </c>
      <c r="AC5521">
        <v>1</v>
      </c>
      <c r="AD5521" t="str">
        <f t="shared" si="836"/>
        <v/>
      </c>
      <c r="AE5521" t="str">
        <f t="shared" si="838"/>
        <v/>
      </c>
      <c r="AF5521" t="str">
        <f t="shared" si="837"/>
        <v/>
      </c>
      <c r="AG5521">
        <f>IF((S5521&lt;&gt;"tühi")*(AC5521&lt;&gt;""),AC5521,"")</f>
        <v>1</v>
      </c>
      <c r="AH5521">
        <f t="shared" si="834"/>
        <v>2.8</v>
      </c>
      <c r="AI5521">
        <v>0.14499999999999999</v>
      </c>
      <c r="AJ5521">
        <f t="shared" si="840"/>
        <v>0.40599999999999997</v>
      </c>
      <c r="AK5521" t="str">
        <f t="shared" si="835"/>
        <v/>
      </c>
      <c r="AL5521" t="str">
        <f t="shared" si="833"/>
        <v/>
      </c>
    </row>
    <row r="5522" spans="1:38" x14ac:dyDescent="0.2">
      <c r="A5522" t="s">
        <v>9055</v>
      </c>
      <c r="B5522" t="s">
        <v>237</v>
      </c>
      <c r="C5522" t="s">
        <v>9056</v>
      </c>
      <c r="D5522" s="1">
        <v>36276</v>
      </c>
      <c r="E5522" s="1">
        <v>43456</v>
      </c>
      <c r="F5522" t="s">
        <v>474</v>
      </c>
      <c r="I5522">
        <v>100</v>
      </c>
      <c r="J5522">
        <v>0</v>
      </c>
      <c r="K5522">
        <v>0</v>
      </c>
      <c r="L5522">
        <v>279</v>
      </c>
      <c r="M5522">
        <v>279</v>
      </c>
      <c r="N5522" t="s">
        <v>20</v>
      </c>
      <c r="O5522" t="s">
        <v>9057</v>
      </c>
      <c r="P5522" t="s">
        <v>28</v>
      </c>
      <c r="Q5522" t="s">
        <v>34233</v>
      </c>
      <c r="R5522" t="s">
        <v>34233</v>
      </c>
      <c r="S5522" t="s">
        <v>32627</v>
      </c>
      <c r="T5522" t="s">
        <v>34358</v>
      </c>
      <c r="AD5522" t="str">
        <f t="shared" si="836"/>
        <v/>
      </c>
      <c r="AE5522" t="str">
        <f t="shared" si="838"/>
        <v/>
      </c>
      <c r="AF5522" t="str">
        <f t="shared" si="837"/>
        <v/>
      </c>
      <c r="AG5522" t="str">
        <f>IF((S5522&lt;&gt;"tühi")*(AC5522&lt;&gt;""),AC5522,"")</f>
        <v/>
      </c>
      <c r="AH5522" t="str">
        <f t="shared" si="834"/>
        <v/>
      </c>
      <c r="AI5522">
        <v>0.14499999999999999</v>
      </c>
      <c r="AJ5522" t="str">
        <f t="shared" si="840"/>
        <v/>
      </c>
      <c r="AK5522" t="str">
        <f t="shared" si="835"/>
        <v/>
      </c>
      <c r="AL5522" t="str">
        <f t="shared" si="833"/>
        <v/>
      </c>
    </row>
    <row r="5523" spans="1:38" x14ac:dyDescent="0.2">
      <c r="A5523" t="s">
        <v>20248</v>
      </c>
      <c r="B5523" t="s">
        <v>237</v>
      </c>
      <c r="C5523" t="s">
        <v>20249</v>
      </c>
      <c r="D5523" s="1">
        <v>38303</v>
      </c>
      <c r="E5523" s="1">
        <v>43456</v>
      </c>
      <c r="F5523" t="s">
        <v>19</v>
      </c>
      <c r="I5523">
        <v>100</v>
      </c>
      <c r="J5523">
        <v>0</v>
      </c>
      <c r="K5523">
        <v>0</v>
      </c>
      <c r="L5523">
        <v>2494</v>
      </c>
      <c r="M5523">
        <v>2494</v>
      </c>
      <c r="N5523" t="s">
        <v>20</v>
      </c>
      <c r="O5523" t="s">
        <v>20250</v>
      </c>
      <c r="P5523" t="s">
        <v>28</v>
      </c>
      <c r="Q5523" t="s">
        <v>34233</v>
      </c>
      <c r="R5523" t="s">
        <v>34233</v>
      </c>
      <c r="S5523" t="s">
        <v>33797</v>
      </c>
      <c r="T5523" t="s">
        <v>34366</v>
      </c>
      <c r="AD5523" t="str">
        <f t="shared" si="836"/>
        <v/>
      </c>
      <c r="AE5523" t="str">
        <f t="shared" si="838"/>
        <v/>
      </c>
      <c r="AF5523" t="str">
        <f t="shared" si="837"/>
        <v/>
      </c>
      <c r="AG5523" s="17">
        <v>1</v>
      </c>
      <c r="AH5523">
        <f t="shared" si="834"/>
        <v>2.8</v>
      </c>
      <c r="AI5523">
        <v>0.14499999999999999</v>
      </c>
      <c r="AJ5523">
        <f t="shared" si="840"/>
        <v>0.40599999999999997</v>
      </c>
      <c r="AK5523" t="str">
        <f t="shared" si="835"/>
        <v/>
      </c>
      <c r="AL5523" t="str">
        <f t="shared" si="833"/>
        <v/>
      </c>
    </row>
    <row r="5524" spans="1:38" x14ac:dyDescent="0.2">
      <c r="A5524" t="s">
        <v>21619</v>
      </c>
      <c r="B5524" t="s">
        <v>237</v>
      </c>
      <c r="C5524" t="s">
        <v>21620</v>
      </c>
      <c r="D5524" s="1">
        <v>38523</v>
      </c>
      <c r="E5524" s="1">
        <v>43456</v>
      </c>
      <c r="F5524" t="s">
        <v>19</v>
      </c>
      <c r="I5524">
        <v>100</v>
      </c>
      <c r="J5524">
        <v>0</v>
      </c>
      <c r="K5524">
        <v>0</v>
      </c>
      <c r="L5524">
        <v>2494</v>
      </c>
      <c r="M5524">
        <v>2494</v>
      </c>
      <c r="N5524" t="s">
        <v>20</v>
      </c>
      <c r="O5524" t="s">
        <v>21621</v>
      </c>
      <c r="P5524" t="s">
        <v>28</v>
      </c>
      <c r="Q5524" t="s">
        <v>34233</v>
      </c>
      <c r="R5524" t="s">
        <v>34233</v>
      </c>
      <c r="S5524" t="s">
        <v>33797</v>
      </c>
      <c r="T5524" t="s">
        <v>34349</v>
      </c>
      <c r="AD5524" t="str">
        <f t="shared" si="836"/>
        <v/>
      </c>
      <c r="AE5524" t="str">
        <f t="shared" si="838"/>
        <v/>
      </c>
      <c r="AF5524" t="str">
        <f t="shared" si="837"/>
        <v/>
      </c>
      <c r="AG5524" s="17">
        <v>1</v>
      </c>
      <c r="AH5524">
        <f t="shared" si="834"/>
        <v>2.8</v>
      </c>
      <c r="AI5524">
        <v>0.14499999999999999</v>
      </c>
      <c r="AJ5524">
        <f t="shared" si="840"/>
        <v>0.40599999999999997</v>
      </c>
      <c r="AK5524" t="str">
        <f t="shared" si="835"/>
        <v/>
      </c>
      <c r="AL5524" t="str">
        <f t="shared" si="833"/>
        <v/>
      </c>
    </row>
    <row r="5525" spans="1:38" x14ac:dyDescent="0.2">
      <c r="A5525" t="s">
        <v>16506</v>
      </c>
      <c r="B5525" t="s">
        <v>237</v>
      </c>
      <c r="C5525" t="s">
        <v>16507</v>
      </c>
      <c r="D5525" s="1">
        <v>37587</v>
      </c>
      <c r="E5525" s="1">
        <v>43951</v>
      </c>
      <c r="F5525" t="s">
        <v>39</v>
      </c>
      <c r="I5525">
        <v>100</v>
      </c>
      <c r="J5525">
        <v>0</v>
      </c>
      <c r="K5525">
        <v>0</v>
      </c>
      <c r="L5525">
        <v>59100</v>
      </c>
      <c r="M5525">
        <v>59059</v>
      </c>
      <c r="N5525" t="s">
        <v>401</v>
      </c>
      <c r="O5525" t="s">
        <v>16508</v>
      </c>
      <c r="P5525" t="s">
        <v>28</v>
      </c>
      <c r="Q5525" t="s">
        <v>34233</v>
      </c>
      <c r="R5525" t="s">
        <v>34233</v>
      </c>
      <c r="S5525" t="s">
        <v>33803</v>
      </c>
      <c r="T5525" t="s">
        <v>34349</v>
      </c>
      <c r="AD5525" t="str">
        <f t="shared" si="836"/>
        <v/>
      </c>
      <c r="AE5525" t="str">
        <f t="shared" si="838"/>
        <v/>
      </c>
      <c r="AF5525" t="str">
        <f t="shared" si="837"/>
        <v/>
      </c>
      <c r="AG5525" s="17">
        <v>1</v>
      </c>
      <c r="AH5525">
        <f t="shared" si="834"/>
        <v>2.8</v>
      </c>
      <c r="AI5525">
        <v>0.14499999999999999</v>
      </c>
      <c r="AJ5525">
        <f t="shared" si="840"/>
        <v>0.40599999999999997</v>
      </c>
      <c r="AK5525" t="str">
        <f t="shared" si="835"/>
        <v/>
      </c>
      <c r="AL5525" t="str">
        <f t="shared" si="833"/>
        <v/>
      </c>
    </row>
    <row r="5526" spans="1:38" x14ac:dyDescent="0.2">
      <c r="A5526" t="s">
        <v>27071</v>
      </c>
      <c r="B5526" t="s">
        <v>237</v>
      </c>
      <c r="C5526" t="s">
        <v>27072</v>
      </c>
      <c r="D5526" s="1">
        <v>41617</v>
      </c>
      <c r="E5526" s="1">
        <v>44546</v>
      </c>
      <c r="F5526" t="s">
        <v>889</v>
      </c>
      <c r="I5526">
        <v>100</v>
      </c>
      <c r="J5526">
        <v>0</v>
      </c>
      <c r="K5526">
        <v>0</v>
      </c>
      <c r="L5526">
        <v>6902</v>
      </c>
      <c r="M5526">
        <v>6902</v>
      </c>
      <c r="N5526" t="s">
        <v>20</v>
      </c>
      <c r="O5526" t="s">
        <v>27070</v>
      </c>
      <c r="P5526" t="s">
        <v>28</v>
      </c>
      <c r="Q5526" t="s">
        <v>34233</v>
      </c>
      <c r="R5526" t="s">
        <v>34233</v>
      </c>
      <c r="S5526" t="s">
        <v>33942</v>
      </c>
      <c r="T5526" t="s">
        <v>34233</v>
      </c>
      <c r="V5526" t="s">
        <v>34996</v>
      </c>
      <c r="AD5526" t="str">
        <f t="shared" si="836"/>
        <v/>
      </c>
      <c r="AE5526" t="str">
        <f t="shared" si="838"/>
        <v/>
      </c>
      <c r="AF5526" t="str">
        <f t="shared" si="837"/>
        <v/>
      </c>
      <c r="AG5526" t="str">
        <f>IF((S5526&lt;&gt;"tühi")*(AC5526&lt;&gt;""),AC5526,"")</f>
        <v/>
      </c>
      <c r="AH5526" t="str">
        <f t="shared" si="834"/>
        <v/>
      </c>
      <c r="AI5526">
        <v>0.14499999999999999</v>
      </c>
      <c r="AJ5526" t="str">
        <f t="shared" si="840"/>
        <v/>
      </c>
      <c r="AK5526" t="str">
        <f t="shared" si="835"/>
        <v/>
      </c>
      <c r="AL5526" t="str">
        <f t="shared" si="833"/>
        <v/>
      </c>
    </row>
    <row r="5527" spans="1:38" x14ac:dyDescent="0.2">
      <c r="A5527" t="s">
        <v>31197</v>
      </c>
      <c r="B5527" t="s">
        <v>237</v>
      </c>
      <c r="C5527" t="s">
        <v>31198</v>
      </c>
      <c r="D5527" s="1">
        <v>43859</v>
      </c>
      <c r="E5527" s="1">
        <v>44546</v>
      </c>
      <c r="F5527" t="s">
        <v>26</v>
      </c>
      <c r="I5527">
        <v>100</v>
      </c>
      <c r="J5527">
        <v>0</v>
      </c>
      <c r="K5527">
        <v>0</v>
      </c>
      <c r="L5527">
        <v>3238</v>
      </c>
      <c r="M5527">
        <v>3238</v>
      </c>
      <c r="N5527" t="s">
        <v>20</v>
      </c>
      <c r="O5527" t="s">
        <v>31199</v>
      </c>
      <c r="P5527" t="s">
        <v>44</v>
      </c>
      <c r="Q5527" t="s">
        <v>34233</v>
      </c>
      <c r="R5527" t="s">
        <v>34233</v>
      </c>
      <c r="S5527" t="s">
        <v>34233</v>
      </c>
      <c r="T5527" t="s">
        <v>34233</v>
      </c>
      <c r="AD5527" t="str">
        <f t="shared" si="836"/>
        <v/>
      </c>
      <c r="AE5527" t="str">
        <f t="shared" si="838"/>
        <v/>
      </c>
      <c r="AF5527" t="str">
        <f t="shared" si="837"/>
        <v/>
      </c>
      <c r="AG5527" t="str">
        <f>IF((S5527&lt;&gt;"tühi")*(AC5527&lt;&gt;""),AC5527,"")</f>
        <v/>
      </c>
      <c r="AH5527" t="str">
        <f t="shared" si="834"/>
        <v/>
      </c>
      <c r="AI5527">
        <v>0.14499999999999999</v>
      </c>
      <c r="AJ5527" t="str">
        <f t="shared" si="840"/>
        <v/>
      </c>
      <c r="AK5527" t="str">
        <f t="shared" si="835"/>
        <v/>
      </c>
      <c r="AL5527" t="str">
        <f t="shared" si="833"/>
        <v/>
      </c>
    </row>
    <row r="5528" spans="1:38" x14ac:dyDescent="0.2">
      <c r="A5528" t="s">
        <v>17008</v>
      </c>
      <c r="B5528" t="s">
        <v>237</v>
      </c>
      <c r="C5528" t="s">
        <v>17009</v>
      </c>
      <c r="D5528" s="1">
        <v>37602</v>
      </c>
      <c r="E5528" s="1">
        <v>43456</v>
      </c>
      <c r="F5528" t="s">
        <v>19</v>
      </c>
      <c r="I5528">
        <v>100</v>
      </c>
      <c r="J5528">
        <v>0</v>
      </c>
      <c r="K5528">
        <v>0</v>
      </c>
      <c r="L5528">
        <v>1078</v>
      </c>
      <c r="M5528">
        <v>1078</v>
      </c>
      <c r="N5528" t="s">
        <v>20</v>
      </c>
      <c r="O5528" t="s">
        <v>17010</v>
      </c>
      <c r="P5528" t="s">
        <v>28</v>
      </c>
      <c r="Q5528" t="s">
        <v>34233</v>
      </c>
      <c r="R5528" t="s">
        <v>34233</v>
      </c>
      <c r="S5528" t="s">
        <v>33797</v>
      </c>
      <c r="T5528" t="s">
        <v>34365</v>
      </c>
      <c r="AD5528" t="str">
        <f t="shared" si="836"/>
        <v/>
      </c>
      <c r="AE5528" t="str">
        <f t="shared" si="838"/>
        <v/>
      </c>
      <c r="AF5528" t="str">
        <f t="shared" si="837"/>
        <v/>
      </c>
      <c r="AG5528" s="17">
        <v>1</v>
      </c>
      <c r="AH5528">
        <f t="shared" si="834"/>
        <v>2.8</v>
      </c>
      <c r="AI5528">
        <v>0.14499999999999999</v>
      </c>
      <c r="AJ5528">
        <f t="shared" si="840"/>
        <v>0.40599999999999997</v>
      </c>
      <c r="AK5528" t="str">
        <f t="shared" si="835"/>
        <v/>
      </c>
      <c r="AL5528" t="str">
        <f t="shared" si="833"/>
        <v/>
      </c>
    </row>
    <row r="5529" spans="1:38" x14ac:dyDescent="0.2">
      <c r="A5529" t="s">
        <v>3302</v>
      </c>
      <c r="B5529" t="s">
        <v>237</v>
      </c>
      <c r="C5529" t="s">
        <v>3303</v>
      </c>
      <c r="D5529" s="1">
        <v>35942</v>
      </c>
      <c r="E5529" s="1">
        <v>43895</v>
      </c>
      <c r="F5529" t="s">
        <v>19</v>
      </c>
      <c r="I5529">
        <v>100</v>
      </c>
      <c r="J5529">
        <v>0</v>
      </c>
      <c r="K5529">
        <v>0</v>
      </c>
      <c r="L5529">
        <v>920</v>
      </c>
      <c r="M5529">
        <v>920</v>
      </c>
      <c r="N5529" t="s">
        <v>20</v>
      </c>
      <c r="O5529" t="s">
        <v>3304</v>
      </c>
      <c r="P5529" t="s">
        <v>28</v>
      </c>
      <c r="Q5529" t="s">
        <v>34233</v>
      </c>
      <c r="R5529" t="s">
        <v>34233</v>
      </c>
      <c r="S5529" t="s">
        <v>32628</v>
      </c>
      <c r="T5529" t="s">
        <v>34365</v>
      </c>
      <c r="AD5529" t="str">
        <f t="shared" si="836"/>
        <v/>
      </c>
      <c r="AE5529" t="str">
        <f t="shared" si="838"/>
        <v/>
      </c>
      <c r="AF5529" t="str">
        <f t="shared" si="837"/>
        <v/>
      </c>
      <c r="AG5529" s="17">
        <v>1</v>
      </c>
      <c r="AH5529">
        <f t="shared" si="834"/>
        <v>2.8</v>
      </c>
      <c r="AI5529">
        <v>0.14499999999999999</v>
      </c>
      <c r="AJ5529">
        <f t="shared" si="840"/>
        <v>0.40599999999999997</v>
      </c>
      <c r="AK5529" t="str">
        <f t="shared" si="835"/>
        <v/>
      </c>
      <c r="AL5529" t="str">
        <f t="shared" si="833"/>
        <v/>
      </c>
    </row>
    <row r="5530" spans="1:38" x14ac:dyDescent="0.2">
      <c r="A5530" t="s">
        <v>3290</v>
      </c>
      <c r="B5530" t="s">
        <v>237</v>
      </c>
      <c r="C5530" t="s">
        <v>3291</v>
      </c>
      <c r="D5530" s="1">
        <v>35942</v>
      </c>
      <c r="E5530" s="1">
        <v>43899</v>
      </c>
      <c r="F5530" t="s">
        <v>19</v>
      </c>
      <c r="I5530">
        <v>100</v>
      </c>
      <c r="J5530">
        <v>0</v>
      </c>
      <c r="K5530">
        <v>0</v>
      </c>
      <c r="L5530">
        <v>1256</v>
      </c>
      <c r="M5530">
        <v>1256</v>
      </c>
      <c r="N5530" t="s">
        <v>20</v>
      </c>
      <c r="O5530" t="s">
        <v>3292</v>
      </c>
      <c r="P5530" t="s">
        <v>28</v>
      </c>
      <c r="Q5530" t="s">
        <v>32794</v>
      </c>
      <c r="R5530" t="s">
        <v>33782</v>
      </c>
      <c r="S5530" t="s">
        <v>33800</v>
      </c>
      <c r="T5530" t="s">
        <v>34365</v>
      </c>
      <c r="AD5530" t="str">
        <f t="shared" si="836"/>
        <v/>
      </c>
      <c r="AE5530" t="str">
        <f t="shared" si="838"/>
        <v/>
      </c>
      <c r="AF5530" t="str">
        <f t="shared" si="837"/>
        <v/>
      </c>
      <c r="AG5530" s="17">
        <v>1</v>
      </c>
      <c r="AH5530">
        <f t="shared" si="834"/>
        <v>2.8</v>
      </c>
      <c r="AI5530">
        <v>0.14499999999999999</v>
      </c>
      <c r="AJ5530">
        <f t="shared" si="840"/>
        <v>0.40599999999999997</v>
      </c>
      <c r="AK5530" t="str">
        <f t="shared" si="835"/>
        <v/>
      </c>
      <c r="AL5530" t="str">
        <f t="shared" si="833"/>
        <v/>
      </c>
    </row>
    <row r="5531" spans="1:38" x14ac:dyDescent="0.2">
      <c r="A5531" t="s">
        <v>3299</v>
      </c>
      <c r="B5531" t="s">
        <v>237</v>
      </c>
      <c r="C5531" t="s">
        <v>3300</v>
      </c>
      <c r="D5531" s="1">
        <v>35942</v>
      </c>
      <c r="E5531" s="1">
        <v>43895</v>
      </c>
      <c r="F5531" t="s">
        <v>19</v>
      </c>
      <c r="I5531">
        <v>100</v>
      </c>
      <c r="J5531">
        <v>0</v>
      </c>
      <c r="K5531">
        <v>0</v>
      </c>
      <c r="L5531">
        <v>927</v>
      </c>
      <c r="M5531">
        <v>927</v>
      </c>
      <c r="N5531" t="s">
        <v>20</v>
      </c>
      <c r="O5531" t="s">
        <v>3301</v>
      </c>
      <c r="P5531" t="s">
        <v>28</v>
      </c>
      <c r="Q5531" t="s">
        <v>32794</v>
      </c>
      <c r="R5531" t="s">
        <v>33782</v>
      </c>
      <c r="S5531" t="s">
        <v>33797</v>
      </c>
      <c r="T5531" t="s">
        <v>34365</v>
      </c>
      <c r="AD5531" t="str">
        <f t="shared" si="836"/>
        <v/>
      </c>
      <c r="AE5531" t="str">
        <f t="shared" si="838"/>
        <v/>
      </c>
      <c r="AF5531" t="str">
        <f t="shared" si="837"/>
        <v/>
      </c>
      <c r="AG5531" s="17">
        <v>1</v>
      </c>
      <c r="AH5531">
        <f t="shared" si="834"/>
        <v>2.8</v>
      </c>
      <c r="AI5531">
        <v>0.14499999999999999</v>
      </c>
      <c r="AJ5531">
        <f t="shared" si="840"/>
        <v>0.40599999999999997</v>
      </c>
      <c r="AK5531" t="str">
        <f t="shared" si="835"/>
        <v/>
      </c>
      <c r="AL5531" t="str">
        <f t="shared" si="833"/>
        <v/>
      </c>
    </row>
    <row r="5532" spans="1:38" x14ac:dyDescent="0.2">
      <c r="A5532" t="s">
        <v>3239</v>
      </c>
      <c r="B5532" t="s">
        <v>237</v>
      </c>
      <c r="C5532" t="s">
        <v>3240</v>
      </c>
      <c r="D5532" s="1">
        <v>35942</v>
      </c>
      <c r="E5532" s="1">
        <v>44546</v>
      </c>
      <c r="F5532" t="s">
        <v>19</v>
      </c>
      <c r="I5532">
        <v>100</v>
      </c>
      <c r="J5532">
        <v>0</v>
      </c>
      <c r="K5532">
        <v>0</v>
      </c>
      <c r="L5532">
        <v>1060</v>
      </c>
      <c r="M5532">
        <v>1060</v>
      </c>
      <c r="N5532" t="s">
        <v>20</v>
      </c>
      <c r="O5532" t="s">
        <v>3241</v>
      </c>
      <c r="P5532" t="s">
        <v>28</v>
      </c>
      <c r="Q5532" t="s">
        <v>32794</v>
      </c>
      <c r="R5532" t="s">
        <v>33782</v>
      </c>
      <c r="S5532" t="s">
        <v>32628</v>
      </c>
      <c r="T5532" t="s">
        <v>34365</v>
      </c>
      <c r="AD5532" t="str">
        <f t="shared" si="836"/>
        <v/>
      </c>
      <c r="AE5532" t="str">
        <f t="shared" si="838"/>
        <v/>
      </c>
      <c r="AF5532" t="str">
        <f t="shared" si="837"/>
        <v/>
      </c>
      <c r="AG5532" s="17">
        <v>1</v>
      </c>
      <c r="AH5532">
        <f t="shared" si="834"/>
        <v>2.8</v>
      </c>
      <c r="AI5532">
        <v>0.14499999999999999</v>
      </c>
      <c r="AJ5532">
        <f t="shared" si="840"/>
        <v>0.40599999999999997</v>
      </c>
      <c r="AK5532" t="str">
        <f t="shared" si="835"/>
        <v/>
      </c>
      <c r="AL5532" t="str">
        <f t="shared" si="833"/>
        <v/>
      </c>
    </row>
    <row r="5533" spans="1:38" x14ac:dyDescent="0.2">
      <c r="A5533" t="s">
        <v>11895</v>
      </c>
      <c r="B5533" t="s">
        <v>237</v>
      </c>
      <c r="C5533" t="s">
        <v>11896</v>
      </c>
      <c r="D5533" s="1">
        <v>36678</v>
      </c>
      <c r="E5533" s="1">
        <v>43895</v>
      </c>
      <c r="F5533" t="s">
        <v>19</v>
      </c>
      <c r="I5533">
        <v>100</v>
      </c>
      <c r="J5533">
        <v>0</v>
      </c>
      <c r="K5533">
        <v>0</v>
      </c>
      <c r="L5533">
        <v>935</v>
      </c>
      <c r="M5533">
        <v>935</v>
      </c>
      <c r="N5533" t="s">
        <v>20</v>
      </c>
      <c r="O5533" t="s">
        <v>11897</v>
      </c>
      <c r="P5533" t="s">
        <v>28</v>
      </c>
      <c r="Q5533" t="s">
        <v>34233</v>
      </c>
      <c r="R5533" t="s">
        <v>34233</v>
      </c>
      <c r="S5533" t="s">
        <v>32628</v>
      </c>
      <c r="T5533" t="s">
        <v>34365</v>
      </c>
      <c r="AD5533" t="str">
        <f t="shared" si="836"/>
        <v/>
      </c>
      <c r="AE5533" t="str">
        <f t="shared" si="838"/>
        <v/>
      </c>
      <c r="AF5533" t="str">
        <f t="shared" si="837"/>
        <v/>
      </c>
      <c r="AG5533" s="17">
        <v>1</v>
      </c>
      <c r="AH5533">
        <f t="shared" si="834"/>
        <v>2.8</v>
      </c>
      <c r="AI5533">
        <v>0.14499999999999999</v>
      </c>
      <c r="AJ5533">
        <f t="shared" si="840"/>
        <v>0.40599999999999997</v>
      </c>
      <c r="AK5533" t="str">
        <f t="shared" si="835"/>
        <v/>
      </c>
      <c r="AL5533" t="str">
        <f t="shared" si="833"/>
        <v/>
      </c>
    </row>
    <row r="5534" spans="1:38" x14ac:dyDescent="0.2">
      <c r="A5534" t="s">
        <v>17659</v>
      </c>
      <c r="B5534" t="s">
        <v>237</v>
      </c>
      <c r="C5534" t="s">
        <v>17660</v>
      </c>
      <c r="D5534" s="1">
        <v>37651</v>
      </c>
      <c r="E5534" s="1">
        <v>43456</v>
      </c>
      <c r="F5534" t="s">
        <v>19</v>
      </c>
      <c r="I5534">
        <v>100</v>
      </c>
      <c r="J5534">
        <v>0</v>
      </c>
      <c r="K5534">
        <v>0</v>
      </c>
      <c r="L5534">
        <v>1258</v>
      </c>
      <c r="M5534">
        <v>1258</v>
      </c>
      <c r="N5534" t="s">
        <v>20</v>
      </c>
      <c r="O5534" t="s">
        <v>17661</v>
      </c>
      <c r="P5534" t="s">
        <v>28</v>
      </c>
      <c r="Q5534" t="s">
        <v>34233</v>
      </c>
      <c r="R5534" t="s">
        <v>34233</v>
      </c>
      <c r="S5534" t="s">
        <v>33800</v>
      </c>
      <c r="T5534" t="s">
        <v>34365</v>
      </c>
      <c r="AD5534" t="str">
        <f t="shared" si="836"/>
        <v/>
      </c>
      <c r="AE5534" t="str">
        <f t="shared" si="838"/>
        <v/>
      </c>
      <c r="AF5534" t="str">
        <f t="shared" si="837"/>
        <v/>
      </c>
      <c r="AG5534" s="17">
        <v>1</v>
      </c>
      <c r="AH5534">
        <f t="shared" si="834"/>
        <v>2.8</v>
      </c>
      <c r="AI5534">
        <v>0.14499999999999999</v>
      </c>
      <c r="AJ5534">
        <f t="shared" si="840"/>
        <v>0.40599999999999997</v>
      </c>
      <c r="AK5534" t="str">
        <f t="shared" si="835"/>
        <v/>
      </c>
      <c r="AL5534" t="str">
        <f t="shared" si="833"/>
        <v/>
      </c>
    </row>
    <row r="5535" spans="1:38" x14ac:dyDescent="0.2">
      <c r="A5535" t="s">
        <v>17180</v>
      </c>
      <c r="B5535" t="s">
        <v>237</v>
      </c>
      <c r="C5535" t="s">
        <v>17181</v>
      </c>
      <c r="D5535" s="1">
        <v>37651</v>
      </c>
      <c r="E5535" s="1">
        <v>43456</v>
      </c>
      <c r="F5535" t="s">
        <v>19</v>
      </c>
      <c r="I5535">
        <v>100</v>
      </c>
      <c r="J5535">
        <v>0</v>
      </c>
      <c r="K5535">
        <v>0</v>
      </c>
      <c r="L5535">
        <v>1072</v>
      </c>
      <c r="M5535">
        <v>1072</v>
      </c>
      <c r="N5535" t="s">
        <v>20</v>
      </c>
      <c r="O5535" t="s">
        <v>17182</v>
      </c>
      <c r="P5535" t="s">
        <v>28</v>
      </c>
      <c r="Q5535" t="s">
        <v>34233</v>
      </c>
      <c r="R5535" t="s">
        <v>34233</v>
      </c>
      <c r="S5535" t="s">
        <v>33797</v>
      </c>
      <c r="T5535" t="s">
        <v>34365</v>
      </c>
      <c r="AD5535" t="str">
        <f t="shared" si="836"/>
        <v/>
      </c>
      <c r="AE5535" t="str">
        <f t="shared" si="838"/>
        <v/>
      </c>
      <c r="AF5535" t="str">
        <f t="shared" si="837"/>
        <v/>
      </c>
      <c r="AG5535" s="17">
        <v>1</v>
      </c>
      <c r="AH5535">
        <f t="shared" si="834"/>
        <v>2.8</v>
      </c>
      <c r="AI5535">
        <v>0.14499999999999999</v>
      </c>
      <c r="AJ5535">
        <f t="shared" si="840"/>
        <v>0.40599999999999997</v>
      </c>
      <c r="AK5535" t="str">
        <f t="shared" si="835"/>
        <v/>
      </c>
      <c r="AL5535" t="str">
        <f t="shared" si="833"/>
        <v/>
      </c>
    </row>
    <row r="5536" spans="1:38" x14ac:dyDescent="0.2">
      <c r="A5536" t="s">
        <v>21838</v>
      </c>
      <c r="B5536" t="s">
        <v>237</v>
      </c>
      <c r="C5536" t="s">
        <v>21839</v>
      </c>
      <c r="D5536" s="1">
        <v>35942</v>
      </c>
      <c r="E5536" s="1">
        <v>43896</v>
      </c>
      <c r="F5536" t="s">
        <v>19</v>
      </c>
      <c r="I5536">
        <v>100</v>
      </c>
      <c r="J5536">
        <v>0</v>
      </c>
      <c r="K5536">
        <v>0</v>
      </c>
      <c r="L5536">
        <v>934</v>
      </c>
      <c r="M5536">
        <v>934</v>
      </c>
      <c r="N5536" t="s">
        <v>20</v>
      </c>
      <c r="O5536" t="s">
        <v>21840</v>
      </c>
      <c r="P5536" t="s">
        <v>28</v>
      </c>
      <c r="Q5536" t="s">
        <v>34233</v>
      </c>
      <c r="R5536" t="s">
        <v>34233</v>
      </c>
      <c r="S5536" t="s">
        <v>33797</v>
      </c>
      <c r="T5536" t="s">
        <v>34365</v>
      </c>
      <c r="AD5536" t="str">
        <f t="shared" si="836"/>
        <v/>
      </c>
      <c r="AE5536" t="str">
        <f t="shared" si="838"/>
        <v/>
      </c>
      <c r="AF5536" t="str">
        <f t="shared" si="837"/>
        <v/>
      </c>
      <c r="AG5536" s="17">
        <v>1</v>
      </c>
      <c r="AH5536">
        <f t="shared" si="834"/>
        <v>2.8</v>
      </c>
      <c r="AI5536">
        <v>0.14499999999999999</v>
      </c>
      <c r="AJ5536">
        <f t="shared" si="840"/>
        <v>0.40599999999999997</v>
      </c>
      <c r="AK5536" t="str">
        <f t="shared" si="835"/>
        <v/>
      </c>
      <c r="AL5536" t="str">
        <f t="shared" si="833"/>
        <v/>
      </c>
    </row>
    <row r="5537" spans="1:38" x14ac:dyDescent="0.2">
      <c r="A5537" t="s">
        <v>3314</v>
      </c>
      <c r="B5537" t="s">
        <v>237</v>
      </c>
      <c r="C5537" t="s">
        <v>3315</v>
      </c>
      <c r="D5537" s="1">
        <v>35942</v>
      </c>
      <c r="E5537" s="1">
        <v>43894</v>
      </c>
      <c r="F5537" t="s">
        <v>19</v>
      </c>
      <c r="I5537">
        <v>100</v>
      </c>
      <c r="J5537">
        <v>0</v>
      </c>
      <c r="K5537">
        <v>0</v>
      </c>
      <c r="L5537">
        <v>1021</v>
      </c>
      <c r="M5537">
        <v>1021</v>
      </c>
      <c r="N5537" t="s">
        <v>20</v>
      </c>
      <c r="O5537" t="s">
        <v>3316</v>
      </c>
      <c r="P5537" t="s">
        <v>28</v>
      </c>
      <c r="Q5537" t="s">
        <v>34233</v>
      </c>
      <c r="R5537" t="s">
        <v>34233</v>
      </c>
      <c r="S5537" t="s">
        <v>32628</v>
      </c>
      <c r="T5537" t="s">
        <v>34365</v>
      </c>
      <c r="AD5537" t="str">
        <f t="shared" si="836"/>
        <v/>
      </c>
      <c r="AE5537" t="str">
        <f t="shared" si="838"/>
        <v/>
      </c>
      <c r="AF5537" t="str">
        <f t="shared" si="837"/>
        <v/>
      </c>
      <c r="AG5537" s="17">
        <v>1</v>
      </c>
      <c r="AH5537">
        <f t="shared" si="834"/>
        <v>2.8</v>
      </c>
      <c r="AI5537">
        <v>0.14499999999999999</v>
      </c>
      <c r="AJ5537">
        <f t="shared" si="840"/>
        <v>0.40599999999999997</v>
      </c>
      <c r="AK5537" t="str">
        <f t="shared" si="835"/>
        <v/>
      </c>
      <c r="AL5537" t="str">
        <f t="shared" si="833"/>
        <v/>
      </c>
    </row>
    <row r="5538" spans="1:38" x14ac:dyDescent="0.2">
      <c r="A5538" t="s">
        <v>3206</v>
      </c>
      <c r="B5538" t="s">
        <v>237</v>
      </c>
      <c r="C5538" t="s">
        <v>3207</v>
      </c>
      <c r="D5538" s="1">
        <v>35942</v>
      </c>
      <c r="E5538" s="1">
        <v>43896</v>
      </c>
      <c r="F5538" t="s">
        <v>19</v>
      </c>
      <c r="I5538">
        <v>100</v>
      </c>
      <c r="J5538">
        <v>0</v>
      </c>
      <c r="K5538">
        <v>0</v>
      </c>
      <c r="L5538">
        <v>923</v>
      </c>
      <c r="M5538">
        <v>923</v>
      </c>
      <c r="N5538" t="s">
        <v>20</v>
      </c>
      <c r="O5538" t="s">
        <v>3208</v>
      </c>
      <c r="P5538" t="s">
        <v>28</v>
      </c>
      <c r="Q5538" t="s">
        <v>34233</v>
      </c>
      <c r="R5538" t="s">
        <v>34233</v>
      </c>
      <c r="S5538" t="s">
        <v>33800</v>
      </c>
      <c r="T5538" t="s">
        <v>34365</v>
      </c>
      <c r="AD5538" t="str">
        <f t="shared" si="836"/>
        <v/>
      </c>
      <c r="AE5538" t="str">
        <f t="shared" si="838"/>
        <v/>
      </c>
      <c r="AF5538" t="str">
        <f t="shared" si="837"/>
        <v/>
      </c>
      <c r="AG5538" s="17">
        <v>1</v>
      </c>
      <c r="AH5538">
        <f t="shared" si="834"/>
        <v>2.8</v>
      </c>
      <c r="AI5538">
        <v>0.14499999999999999</v>
      </c>
      <c r="AJ5538">
        <f t="shared" si="840"/>
        <v>0.40599999999999997</v>
      </c>
      <c r="AK5538" t="str">
        <f t="shared" si="835"/>
        <v/>
      </c>
      <c r="AL5538" t="str">
        <f t="shared" si="833"/>
        <v/>
      </c>
    </row>
    <row r="5539" spans="1:38" x14ac:dyDescent="0.2">
      <c r="A5539" t="s">
        <v>3203</v>
      </c>
      <c r="B5539" t="s">
        <v>237</v>
      </c>
      <c r="C5539" t="s">
        <v>3204</v>
      </c>
      <c r="D5539" s="1">
        <v>35942</v>
      </c>
      <c r="E5539" s="1">
        <v>43896</v>
      </c>
      <c r="F5539" t="s">
        <v>19</v>
      </c>
      <c r="I5539">
        <v>100</v>
      </c>
      <c r="J5539">
        <v>0</v>
      </c>
      <c r="K5539">
        <v>0</v>
      </c>
      <c r="L5539">
        <v>887</v>
      </c>
      <c r="M5539">
        <v>887</v>
      </c>
      <c r="N5539" t="s">
        <v>20</v>
      </c>
      <c r="O5539" t="s">
        <v>3205</v>
      </c>
      <c r="P5539" t="s">
        <v>28</v>
      </c>
      <c r="Q5539" t="s">
        <v>32794</v>
      </c>
      <c r="R5539" t="s">
        <v>33782</v>
      </c>
      <c r="S5539" t="s">
        <v>33800</v>
      </c>
      <c r="T5539" t="s">
        <v>34365</v>
      </c>
      <c r="AD5539" t="str">
        <f t="shared" si="836"/>
        <v/>
      </c>
      <c r="AE5539" t="str">
        <f t="shared" si="838"/>
        <v/>
      </c>
      <c r="AF5539" t="str">
        <f t="shared" si="837"/>
        <v/>
      </c>
      <c r="AG5539" s="17">
        <v>1</v>
      </c>
      <c r="AH5539">
        <f t="shared" si="834"/>
        <v>2.8</v>
      </c>
      <c r="AI5539">
        <v>0.14499999999999999</v>
      </c>
      <c r="AJ5539">
        <f t="shared" si="840"/>
        <v>0.40599999999999997</v>
      </c>
      <c r="AK5539" t="str">
        <f t="shared" si="835"/>
        <v/>
      </c>
      <c r="AL5539" t="str">
        <f t="shared" si="833"/>
        <v/>
      </c>
    </row>
    <row r="5540" spans="1:38" x14ac:dyDescent="0.2">
      <c r="A5540" t="s">
        <v>3200</v>
      </c>
      <c r="B5540" t="s">
        <v>237</v>
      </c>
      <c r="C5540" t="s">
        <v>3201</v>
      </c>
      <c r="D5540" s="1">
        <v>35942</v>
      </c>
      <c r="E5540" s="1">
        <v>43896</v>
      </c>
      <c r="F5540" t="s">
        <v>19</v>
      </c>
      <c r="I5540">
        <v>100</v>
      </c>
      <c r="J5540">
        <v>0</v>
      </c>
      <c r="K5540">
        <v>0</v>
      </c>
      <c r="L5540">
        <v>913</v>
      </c>
      <c r="M5540">
        <v>913</v>
      </c>
      <c r="N5540" t="s">
        <v>20</v>
      </c>
      <c r="O5540" t="s">
        <v>3202</v>
      </c>
      <c r="P5540" t="s">
        <v>28</v>
      </c>
      <c r="Q5540" t="s">
        <v>34233</v>
      </c>
      <c r="R5540" t="s">
        <v>34233</v>
      </c>
      <c r="S5540" t="s">
        <v>33800</v>
      </c>
      <c r="T5540" t="s">
        <v>34365</v>
      </c>
      <c r="AD5540" t="str">
        <f t="shared" si="836"/>
        <v/>
      </c>
      <c r="AE5540" t="str">
        <f t="shared" si="838"/>
        <v/>
      </c>
      <c r="AF5540" t="str">
        <f t="shared" si="837"/>
        <v/>
      </c>
      <c r="AG5540" s="17">
        <v>1</v>
      </c>
      <c r="AH5540">
        <f t="shared" si="834"/>
        <v>2.8</v>
      </c>
      <c r="AI5540">
        <v>0.14499999999999999</v>
      </c>
      <c r="AJ5540">
        <f t="shared" si="840"/>
        <v>0.40599999999999997</v>
      </c>
      <c r="AK5540" t="str">
        <f t="shared" si="835"/>
        <v/>
      </c>
      <c r="AL5540" t="str">
        <f t="shared" si="833"/>
        <v/>
      </c>
    </row>
    <row r="5541" spans="1:38" x14ac:dyDescent="0.2">
      <c r="A5541" t="s">
        <v>3197</v>
      </c>
      <c r="B5541" t="s">
        <v>237</v>
      </c>
      <c r="C5541" t="s">
        <v>3198</v>
      </c>
      <c r="D5541" s="1">
        <v>35942</v>
      </c>
      <c r="E5541" s="1">
        <v>43896</v>
      </c>
      <c r="F5541" t="s">
        <v>19</v>
      </c>
      <c r="I5541">
        <v>100</v>
      </c>
      <c r="J5541">
        <v>0</v>
      </c>
      <c r="K5541">
        <v>0</v>
      </c>
      <c r="L5541">
        <v>954</v>
      </c>
      <c r="M5541">
        <v>954</v>
      </c>
      <c r="N5541" t="s">
        <v>20</v>
      </c>
      <c r="O5541" t="s">
        <v>3199</v>
      </c>
      <c r="P5541" t="s">
        <v>28</v>
      </c>
      <c r="Q5541" t="s">
        <v>34233</v>
      </c>
      <c r="R5541" t="s">
        <v>34233</v>
      </c>
      <c r="S5541" t="s">
        <v>32628</v>
      </c>
      <c r="T5541" t="s">
        <v>34365</v>
      </c>
      <c r="AD5541" t="str">
        <f t="shared" si="836"/>
        <v/>
      </c>
      <c r="AE5541" t="str">
        <f t="shared" si="838"/>
        <v/>
      </c>
      <c r="AF5541" t="str">
        <f t="shared" si="837"/>
        <v/>
      </c>
      <c r="AG5541" s="17">
        <v>1</v>
      </c>
      <c r="AH5541">
        <f t="shared" si="834"/>
        <v>2.8</v>
      </c>
      <c r="AI5541">
        <v>0.14499999999999999</v>
      </c>
      <c r="AJ5541">
        <f t="shared" si="840"/>
        <v>0.40599999999999997</v>
      </c>
      <c r="AK5541" t="str">
        <f t="shared" si="835"/>
        <v/>
      </c>
      <c r="AL5541" t="str">
        <f t="shared" si="833"/>
        <v/>
      </c>
    </row>
    <row r="5542" spans="1:38" x14ac:dyDescent="0.2">
      <c r="A5542" t="s">
        <v>4124</v>
      </c>
      <c r="B5542" t="s">
        <v>237</v>
      </c>
      <c r="C5542" t="s">
        <v>4125</v>
      </c>
      <c r="D5542" s="1">
        <v>35964</v>
      </c>
      <c r="E5542" s="1">
        <v>43896</v>
      </c>
      <c r="F5542" t="s">
        <v>19</v>
      </c>
      <c r="I5542">
        <v>100</v>
      </c>
      <c r="J5542">
        <v>0</v>
      </c>
      <c r="K5542">
        <v>0</v>
      </c>
      <c r="L5542">
        <v>958</v>
      </c>
      <c r="M5542">
        <v>958</v>
      </c>
      <c r="N5542" t="s">
        <v>20</v>
      </c>
      <c r="O5542" t="s">
        <v>4126</v>
      </c>
      <c r="P5542" t="s">
        <v>28</v>
      </c>
      <c r="Q5542" t="s">
        <v>32794</v>
      </c>
      <c r="R5542" t="s">
        <v>33782</v>
      </c>
      <c r="S5542" t="s">
        <v>33797</v>
      </c>
      <c r="T5542" t="s">
        <v>34365</v>
      </c>
      <c r="AD5542" t="str">
        <f t="shared" si="836"/>
        <v/>
      </c>
      <c r="AE5542" t="str">
        <f t="shared" si="838"/>
        <v/>
      </c>
      <c r="AF5542" t="str">
        <f t="shared" si="837"/>
        <v/>
      </c>
      <c r="AG5542" s="17">
        <v>1</v>
      </c>
      <c r="AH5542">
        <f t="shared" si="834"/>
        <v>2.8</v>
      </c>
      <c r="AI5542">
        <v>0.14499999999999999</v>
      </c>
      <c r="AJ5542">
        <f t="shared" si="840"/>
        <v>0.40599999999999997</v>
      </c>
      <c r="AK5542" t="str">
        <f t="shared" si="835"/>
        <v/>
      </c>
      <c r="AL5542" t="str">
        <f t="shared" si="833"/>
        <v/>
      </c>
    </row>
    <row r="5543" spans="1:38" x14ac:dyDescent="0.2">
      <c r="A5543" t="s">
        <v>3296</v>
      </c>
      <c r="B5543" t="s">
        <v>237</v>
      </c>
      <c r="C5543" t="s">
        <v>3297</v>
      </c>
      <c r="D5543" s="1">
        <v>35942</v>
      </c>
      <c r="E5543" s="1">
        <v>43894</v>
      </c>
      <c r="F5543" t="s">
        <v>19</v>
      </c>
      <c r="I5543">
        <v>100</v>
      </c>
      <c r="J5543">
        <v>0</v>
      </c>
      <c r="K5543">
        <v>0</v>
      </c>
      <c r="L5543">
        <v>993</v>
      </c>
      <c r="M5543">
        <v>993</v>
      </c>
      <c r="N5543" t="s">
        <v>20</v>
      </c>
      <c r="O5543" t="s">
        <v>3298</v>
      </c>
      <c r="P5543" t="s">
        <v>28</v>
      </c>
      <c r="Q5543" t="s">
        <v>34234</v>
      </c>
      <c r="R5543" t="s">
        <v>33784</v>
      </c>
      <c r="S5543" t="s">
        <v>33797</v>
      </c>
      <c r="T5543" t="s">
        <v>34365</v>
      </c>
      <c r="AD5543" t="str">
        <f t="shared" si="836"/>
        <v/>
      </c>
      <c r="AE5543" t="str">
        <f t="shared" si="838"/>
        <v/>
      </c>
      <c r="AF5543" t="str">
        <f t="shared" si="837"/>
        <v/>
      </c>
      <c r="AG5543" s="17">
        <v>1</v>
      </c>
      <c r="AH5543">
        <f t="shared" si="834"/>
        <v>2.8</v>
      </c>
      <c r="AI5543">
        <v>0.14499999999999999</v>
      </c>
      <c r="AJ5543">
        <f t="shared" si="840"/>
        <v>0.40599999999999997</v>
      </c>
      <c r="AK5543" t="str">
        <f t="shared" si="835"/>
        <v/>
      </c>
      <c r="AL5543" t="str">
        <f t="shared" si="833"/>
        <v/>
      </c>
    </row>
    <row r="5544" spans="1:38" x14ac:dyDescent="0.2">
      <c r="A5544" t="s">
        <v>3194</v>
      </c>
      <c r="B5544" t="s">
        <v>237</v>
      </c>
      <c r="C5544" t="s">
        <v>3195</v>
      </c>
      <c r="D5544" s="1">
        <v>35942</v>
      </c>
      <c r="E5544" s="1">
        <v>43896</v>
      </c>
      <c r="F5544" t="s">
        <v>19</v>
      </c>
      <c r="I5544">
        <v>100</v>
      </c>
      <c r="J5544">
        <v>0</v>
      </c>
      <c r="K5544">
        <v>0</v>
      </c>
      <c r="L5544">
        <v>916</v>
      </c>
      <c r="M5544">
        <v>916</v>
      </c>
      <c r="N5544" t="s">
        <v>20</v>
      </c>
      <c r="O5544" t="s">
        <v>3196</v>
      </c>
      <c r="P5544" t="s">
        <v>28</v>
      </c>
      <c r="Q5544" t="s">
        <v>34233</v>
      </c>
      <c r="R5544" t="s">
        <v>34233</v>
      </c>
      <c r="S5544" t="s">
        <v>33797</v>
      </c>
      <c r="T5544" t="s">
        <v>34365</v>
      </c>
      <c r="U5544" t="s">
        <v>33071</v>
      </c>
      <c r="V5544" t="s">
        <v>32755</v>
      </c>
      <c r="W5544">
        <v>183</v>
      </c>
      <c r="Y5544">
        <v>1</v>
      </c>
      <c r="AA5544">
        <v>7.5</v>
      </c>
      <c r="AC5544">
        <v>1</v>
      </c>
      <c r="AD5544" t="str">
        <f t="shared" si="836"/>
        <v/>
      </c>
      <c r="AE5544" t="str">
        <f t="shared" si="838"/>
        <v/>
      </c>
      <c r="AF5544" t="str">
        <f t="shared" si="837"/>
        <v/>
      </c>
      <c r="AG5544">
        <f>IF((S5544&lt;&gt;"tühi")*(AC5544&lt;&gt;""),AC5544,"")</f>
        <v>1</v>
      </c>
      <c r="AH5544">
        <f t="shared" si="834"/>
        <v>2.8</v>
      </c>
      <c r="AI5544">
        <v>0.14499999999999999</v>
      </c>
      <c r="AJ5544">
        <f t="shared" si="840"/>
        <v>0.40599999999999997</v>
      </c>
      <c r="AK5544" t="str">
        <f t="shared" si="835"/>
        <v/>
      </c>
      <c r="AL5544" t="str">
        <f t="shared" si="833"/>
        <v/>
      </c>
    </row>
    <row r="5545" spans="1:38" x14ac:dyDescent="0.2">
      <c r="A5545" t="s">
        <v>4121</v>
      </c>
      <c r="B5545" t="s">
        <v>237</v>
      </c>
      <c r="C5545" t="s">
        <v>4122</v>
      </c>
      <c r="D5545" s="1">
        <v>35964</v>
      </c>
      <c r="E5545" s="1">
        <v>43896</v>
      </c>
      <c r="F5545" t="s">
        <v>19</v>
      </c>
      <c r="I5545">
        <v>100</v>
      </c>
      <c r="J5545">
        <v>0</v>
      </c>
      <c r="K5545">
        <v>0</v>
      </c>
      <c r="L5545">
        <v>904</v>
      </c>
      <c r="M5545">
        <v>904</v>
      </c>
      <c r="N5545" t="s">
        <v>20</v>
      </c>
      <c r="O5545" t="s">
        <v>4123</v>
      </c>
      <c r="P5545" t="s">
        <v>28</v>
      </c>
      <c r="Q5545" t="s">
        <v>34233</v>
      </c>
      <c r="R5545" t="s">
        <v>34233</v>
      </c>
      <c r="S5545" t="s">
        <v>33800</v>
      </c>
      <c r="T5545" t="s">
        <v>34365</v>
      </c>
      <c r="AD5545" t="str">
        <f t="shared" si="836"/>
        <v/>
      </c>
      <c r="AE5545" t="str">
        <f t="shared" si="838"/>
        <v/>
      </c>
      <c r="AF5545" t="str">
        <f t="shared" si="837"/>
        <v/>
      </c>
      <c r="AG5545" s="17">
        <v>1</v>
      </c>
      <c r="AH5545">
        <f t="shared" si="834"/>
        <v>2.8</v>
      </c>
      <c r="AI5545">
        <v>0.14499999999999999</v>
      </c>
      <c r="AJ5545">
        <f t="shared" si="840"/>
        <v>0.40599999999999997</v>
      </c>
      <c r="AK5545" t="str">
        <f t="shared" si="835"/>
        <v/>
      </c>
      <c r="AL5545" t="str">
        <f t="shared" si="833"/>
        <v/>
      </c>
    </row>
    <row r="5546" spans="1:38" x14ac:dyDescent="0.2">
      <c r="A5546" t="s">
        <v>3191</v>
      </c>
      <c r="B5546" t="s">
        <v>237</v>
      </c>
      <c r="C5546" t="s">
        <v>3192</v>
      </c>
      <c r="D5546" s="1">
        <v>35942</v>
      </c>
      <c r="E5546" s="1">
        <v>43896</v>
      </c>
      <c r="F5546" t="s">
        <v>19</v>
      </c>
      <c r="I5546">
        <v>100</v>
      </c>
      <c r="J5546">
        <v>0</v>
      </c>
      <c r="K5546">
        <v>0</v>
      </c>
      <c r="L5546">
        <v>877</v>
      </c>
      <c r="M5546">
        <v>877</v>
      </c>
      <c r="N5546" t="s">
        <v>20</v>
      </c>
      <c r="O5546" t="s">
        <v>3193</v>
      </c>
      <c r="P5546" t="s">
        <v>28</v>
      </c>
      <c r="Q5546" t="s">
        <v>34234</v>
      </c>
      <c r="R5546" t="s">
        <v>33784</v>
      </c>
      <c r="S5546" t="s">
        <v>32628</v>
      </c>
      <c r="T5546" t="s">
        <v>34365</v>
      </c>
      <c r="AD5546" t="str">
        <f t="shared" si="836"/>
        <v/>
      </c>
      <c r="AE5546" t="str">
        <f t="shared" si="838"/>
        <v/>
      </c>
      <c r="AF5546" t="str">
        <f t="shared" si="837"/>
        <v/>
      </c>
      <c r="AG5546" s="17">
        <v>1</v>
      </c>
      <c r="AH5546">
        <f t="shared" si="834"/>
        <v>2.8</v>
      </c>
      <c r="AI5546">
        <v>0.14499999999999999</v>
      </c>
      <c r="AJ5546">
        <f t="shared" si="840"/>
        <v>0.40599999999999997</v>
      </c>
      <c r="AK5546" t="str">
        <f t="shared" si="835"/>
        <v/>
      </c>
      <c r="AL5546" t="str">
        <f t="shared" si="833"/>
        <v/>
      </c>
    </row>
    <row r="5547" spans="1:38" x14ac:dyDescent="0.2">
      <c r="A5547" t="s">
        <v>4118</v>
      </c>
      <c r="B5547" t="s">
        <v>237</v>
      </c>
      <c r="C5547" t="s">
        <v>4119</v>
      </c>
      <c r="D5547" s="1">
        <v>35964</v>
      </c>
      <c r="E5547" s="1">
        <v>43895</v>
      </c>
      <c r="F5547" t="s">
        <v>19</v>
      </c>
      <c r="I5547">
        <v>100</v>
      </c>
      <c r="J5547">
        <v>0</v>
      </c>
      <c r="K5547">
        <v>0</v>
      </c>
      <c r="L5547">
        <v>985</v>
      </c>
      <c r="M5547">
        <v>985</v>
      </c>
      <c r="N5547" t="s">
        <v>20</v>
      </c>
      <c r="O5547" t="s">
        <v>4120</v>
      </c>
      <c r="P5547" t="s">
        <v>28</v>
      </c>
      <c r="Q5547" t="s">
        <v>34233</v>
      </c>
      <c r="R5547" t="s">
        <v>34233</v>
      </c>
      <c r="S5547" t="s">
        <v>33797</v>
      </c>
      <c r="T5547" t="s">
        <v>34365</v>
      </c>
      <c r="AD5547" t="str">
        <f t="shared" si="836"/>
        <v/>
      </c>
      <c r="AE5547" t="str">
        <f t="shared" si="838"/>
        <v/>
      </c>
      <c r="AF5547" t="str">
        <f t="shared" si="837"/>
        <v/>
      </c>
      <c r="AG5547" s="17">
        <v>1</v>
      </c>
      <c r="AH5547">
        <f t="shared" si="834"/>
        <v>2.8</v>
      </c>
      <c r="AI5547">
        <v>0.14499999999999999</v>
      </c>
      <c r="AJ5547">
        <f t="shared" si="840"/>
        <v>0.40599999999999997</v>
      </c>
      <c r="AK5547" t="str">
        <f t="shared" si="835"/>
        <v/>
      </c>
      <c r="AL5547" t="str">
        <f t="shared" ref="AL5547:AL5610" si="841">IF(COUNTBLANK(AK5547),"",AK5547*AI5547)</f>
        <v/>
      </c>
    </row>
    <row r="5548" spans="1:38" x14ac:dyDescent="0.2">
      <c r="A5548" t="s">
        <v>3311</v>
      </c>
      <c r="B5548" t="s">
        <v>237</v>
      </c>
      <c r="C5548" t="s">
        <v>3312</v>
      </c>
      <c r="D5548" s="1">
        <v>35942</v>
      </c>
      <c r="E5548" s="1">
        <v>43895</v>
      </c>
      <c r="F5548" t="s">
        <v>19</v>
      </c>
      <c r="I5548">
        <v>100</v>
      </c>
      <c r="J5548">
        <v>0</v>
      </c>
      <c r="K5548">
        <v>0</v>
      </c>
      <c r="L5548">
        <v>1027</v>
      </c>
      <c r="M5548">
        <v>1027</v>
      </c>
      <c r="N5548" t="s">
        <v>20</v>
      </c>
      <c r="O5548" t="s">
        <v>3313</v>
      </c>
      <c r="P5548" t="s">
        <v>28</v>
      </c>
      <c r="Q5548" t="s">
        <v>32794</v>
      </c>
      <c r="R5548" t="s">
        <v>33782</v>
      </c>
      <c r="S5548" t="s">
        <v>33797</v>
      </c>
      <c r="T5548" t="s">
        <v>34365</v>
      </c>
      <c r="AD5548" t="str">
        <f t="shared" si="836"/>
        <v/>
      </c>
      <c r="AE5548" t="str">
        <f t="shared" si="838"/>
        <v/>
      </c>
      <c r="AF5548" t="str">
        <f t="shared" si="837"/>
        <v/>
      </c>
      <c r="AG5548" s="17">
        <v>1</v>
      </c>
      <c r="AH5548">
        <f t="shared" si="834"/>
        <v>2.8</v>
      </c>
      <c r="AI5548">
        <v>0.14499999999999999</v>
      </c>
      <c r="AJ5548">
        <f t="shared" si="840"/>
        <v>0.40599999999999997</v>
      </c>
      <c r="AK5548" t="str">
        <f t="shared" si="835"/>
        <v/>
      </c>
      <c r="AL5548" t="str">
        <f t="shared" si="841"/>
        <v/>
      </c>
    </row>
    <row r="5549" spans="1:38" x14ac:dyDescent="0.2">
      <c r="A5549" t="s">
        <v>3293</v>
      </c>
      <c r="B5549" t="s">
        <v>237</v>
      </c>
      <c r="C5549" t="s">
        <v>3294</v>
      </c>
      <c r="D5549" s="1">
        <v>35942</v>
      </c>
      <c r="E5549" s="1">
        <v>43894</v>
      </c>
      <c r="F5549" t="s">
        <v>19</v>
      </c>
      <c r="I5549">
        <v>100</v>
      </c>
      <c r="J5549">
        <v>0</v>
      </c>
      <c r="K5549">
        <v>0</v>
      </c>
      <c r="L5549">
        <v>1108</v>
      </c>
      <c r="M5549">
        <v>1108</v>
      </c>
      <c r="N5549" t="s">
        <v>20</v>
      </c>
      <c r="O5549" t="s">
        <v>3295</v>
      </c>
      <c r="P5549" t="s">
        <v>28</v>
      </c>
      <c r="Q5549" t="s">
        <v>32794</v>
      </c>
      <c r="R5549" t="s">
        <v>33782</v>
      </c>
      <c r="S5549" t="s">
        <v>33800</v>
      </c>
      <c r="T5549" t="s">
        <v>34365</v>
      </c>
      <c r="AD5549" t="str">
        <f t="shared" si="836"/>
        <v/>
      </c>
      <c r="AE5549" t="str">
        <f t="shared" si="838"/>
        <v/>
      </c>
      <c r="AF5549" t="str">
        <f t="shared" si="837"/>
        <v/>
      </c>
      <c r="AG5549" s="17">
        <v>1</v>
      </c>
      <c r="AH5549">
        <f t="shared" si="834"/>
        <v>2.8</v>
      </c>
      <c r="AI5549">
        <v>0.14499999999999999</v>
      </c>
      <c r="AJ5549">
        <f t="shared" si="840"/>
        <v>0.40599999999999997</v>
      </c>
      <c r="AK5549" t="str">
        <f t="shared" si="835"/>
        <v/>
      </c>
      <c r="AL5549" t="str">
        <f t="shared" si="841"/>
        <v/>
      </c>
    </row>
    <row r="5550" spans="1:38" x14ac:dyDescent="0.2">
      <c r="A5550" t="s">
        <v>3308</v>
      </c>
      <c r="B5550" t="s">
        <v>237</v>
      </c>
      <c r="C5550" t="s">
        <v>3309</v>
      </c>
      <c r="D5550" s="1">
        <v>35942</v>
      </c>
      <c r="E5550" s="1">
        <v>43895</v>
      </c>
      <c r="F5550" t="s">
        <v>19</v>
      </c>
      <c r="I5550">
        <v>100</v>
      </c>
      <c r="J5550">
        <v>0</v>
      </c>
      <c r="K5550">
        <v>0</v>
      </c>
      <c r="L5550">
        <v>1165</v>
      </c>
      <c r="M5550">
        <v>1165</v>
      </c>
      <c r="N5550" t="s">
        <v>20</v>
      </c>
      <c r="O5550" t="s">
        <v>3310</v>
      </c>
      <c r="P5550" t="s">
        <v>28</v>
      </c>
      <c r="Q5550" t="s">
        <v>32794</v>
      </c>
      <c r="R5550" t="s">
        <v>33782</v>
      </c>
      <c r="S5550" t="s">
        <v>33797</v>
      </c>
      <c r="T5550" t="s">
        <v>34365</v>
      </c>
      <c r="AD5550" t="str">
        <f t="shared" si="836"/>
        <v/>
      </c>
      <c r="AE5550" t="str">
        <f t="shared" si="838"/>
        <v/>
      </c>
      <c r="AF5550" t="str">
        <f t="shared" si="837"/>
        <v/>
      </c>
      <c r="AG5550" s="17">
        <v>1</v>
      </c>
      <c r="AH5550">
        <f t="shared" si="834"/>
        <v>2.8</v>
      </c>
      <c r="AI5550">
        <v>0.14499999999999999</v>
      </c>
      <c r="AJ5550">
        <f t="shared" si="840"/>
        <v>0.40599999999999997</v>
      </c>
      <c r="AK5550" t="str">
        <f t="shared" si="835"/>
        <v/>
      </c>
      <c r="AL5550" t="str">
        <f t="shared" si="841"/>
        <v/>
      </c>
    </row>
    <row r="5551" spans="1:38" x14ac:dyDescent="0.2">
      <c r="A5551" t="s">
        <v>3305</v>
      </c>
      <c r="B5551" t="s">
        <v>237</v>
      </c>
      <c r="C5551" t="s">
        <v>3306</v>
      </c>
      <c r="D5551" s="1">
        <v>35942</v>
      </c>
      <c r="E5551" s="1">
        <v>43895</v>
      </c>
      <c r="F5551" t="s">
        <v>19</v>
      </c>
      <c r="I5551">
        <v>100</v>
      </c>
      <c r="J5551">
        <v>0</v>
      </c>
      <c r="K5551">
        <v>0</v>
      </c>
      <c r="L5551">
        <v>993</v>
      </c>
      <c r="M5551">
        <v>993</v>
      </c>
      <c r="N5551" t="s">
        <v>20</v>
      </c>
      <c r="O5551" t="s">
        <v>3307</v>
      </c>
      <c r="P5551" t="s">
        <v>28</v>
      </c>
      <c r="Q5551" t="s">
        <v>34233</v>
      </c>
      <c r="R5551" t="s">
        <v>34233</v>
      </c>
      <c r="S5551" t="s">
        <v>33800</v>
      </c>
      <c r="T5551" t="s">
        <v>34365</v>
      </c>
      <c r="AD5551" t="str">
        <f t="shared" si="836"/>
        <v/>
      </c>
      <c r="AE5551" t="str">
        <f t="shared" si="838"/>
        <v/>
      </c>
      <c r="AF5551" t="str">
        <f t="shared" si="837"/>
        <v/>
      </c>
      <c r="AG5551" s="17">
        <v>1</v>
      </c>
      <c r="AH5551">
        <f t="shared" si="834"/>
        <v>2.8</v>
      </c>
      <c r="AI5551">
        <v>0.14499999999999999</v>
      </c>
      <c r="AJ5551">
        <f t="shared" si="840"/>
        <v>0.40599999999999997</v>
      </c>
      <c r="AK5551" t="str">
        <f t="shared" si="835"/>
        <v/>
      </c>
      <c r="AL5551" t="str">
        <f t="shared" si="841"/>
        <v/>
      </c>
    </row>
    <row r="5552" spans="1:38" x14ac:dyDescent="0.2">
      <c r="A5552" t="s">
        <v>31922</v>
      </c>
      <c r="B5552" t="s">
        <v>237</v>
      </c>
      <c r="C5552" t="s">
        <v>31923</v>
      </c>
      <c r="D5552" s="1">
        <v>44231</v>
      </c>
      <c r="E5552" s="1">
        <v>44231</v>
      </c>
      <c r="F5552" t="s">
        <v>39</v>
      </c>
      <c r="I5552">
        <v>100</v>
      </c>
      <c r="J5552">
        <v>0</v>
      </c>
      <c r="K5552">
        <v>0</v>
      </c>
      <c r="L5552">
        <v>6274</v>
      </c>
      <c r="M5552">
        <v>6274</v>
      </c>
      <c r="N5552" t="s">
        <v>20</v>
      </c>
      <c r="O5552" t="s">
        <v>16508</v>
      </c>
      <c r="P5552" t="s">
        <v>28</v>
      </c>
      <c r="Q5552" t="s">
        <v>34233</v>
      </c>
      <c r="R5552" t="s">
        <v>34233</v>
      </c>
      <c r="S5552" t="s">
        <v>33942</v>
      </c>
      <c r="T5552" t="s">
        <v>34233</v>
      </c>
      <c r="AD5552" t="str">
        <f t="shared" si="836"/>
        <v/>
      </c>
      <c r="AE5552" t="str">
        <f t="shared" si="838"/>
        <v/>
      </c>
      <c r="AF5552" t="str">
        <f t="shared" si="837"/>
        <v/>
      </c>
      <c r="AG5552" t="str">
        <f t="shared" ref="AG5552:AG5557" si="842">IF((S5552&lt;&gt;"tühi")*(AC5552&lt;&gt;""),AC5552,"")</f>
        <v/>
      </c>
      <c r="AH5552" t="str">
        <f t="shared" ref="AH5552:AH5615" si="843">IF(AG5552="","",AG5552*2.8)</f>
        <v/>
      </c>
      <c r="AI5552">
        <v>0.14499999999999999</v>
      </c>
      <c r="AJ5552" t="str">
        <f t="shared" si="840"/>
        <v/>
      </c>
      <c r="AK5552" t="str">
        <f t="shared" ref="AK5552:AK5615" si="844">IF(AE5552="","",AE5552*2.8)</f>
        <v/>
      </c>
      <c r="AL5552" t="str">
        <f t="shared" si="841"/>
        <v/>
      </c>
    </row>
    <row r="5553" spans="1:39" x14ac:dyDescent="0.2">
      <c r="A5553" t="s">
        <v>25743</v>
      </c>
      <c r="B5553" t="s">
        <v>237</v>
      </c>
      <c r="C5553" t="s">
        <v>25744</v>
      </c>
      <c r="D5553" s="1">
        <v>40431</v>
      </c>
      <c r="E5553" s="1">
        <v>43872</v>
      </c>
      <c r="F5553" t="s">
        <v>19</v>
      </c>
      <c r="I5553">
        <v>100</v>
      </c>
      <c r="J5553">
        <v>0</v>
      </c>
      <c r="K5553">
        <v>0</v>
      </c>
      <c r="L5553">
        <v>1202</v>
      </c>
      <c r="M5553">
        <v>1202</v>
      </c>
      <c r="N5553" t="s">
        <v>20</v>
      </c>
      <c r="O5553" t="s">
        <v>25745</v>
      </c>
      <c r="P5553" t="s">
        <v>28</v>
      </c>
      <c r="Q5553" t="s">
        <v>34234</v>
      </c>
      <c r="R5553" t="s">
        <v>33762</v>
      </c>
      <c r="S5553" t="s">
        <v>32628</v>
      </c>
      <c r="T5553" t="s">
        <v>34350</v>
      </c>
      <c r="U5553" t="s">
        <v>32794</v>
      </c>
      <c r="V5553" t="s">
        <v>33174</v>
      </c>
      <c r="W5553">
        <v>150</v>
      </c>
      <c r="X5553">
        <v>2</v>
      </c>
      <c r="Y5553" t="s">
        <v>32654</v>
      </c>
      <c r="Z5553">
        <v>300</v>
      </c>
      <c r="AA5553">
        <v>7.5</v>
      </c>
      <c r="AC5553">
        <v>1</v>
      </c>
      <c r="AD5553" t="str">
        <f t="shared" si="836"/>
        <v/>
      </c>
      <c r="AE5553" t="str">
        <f t="shared" si="838"/>
        <v/>
      </c>
      <c r="AF5553" t="str">
        <f t="shared" si="837"/>
        <v/>
      </c>
      <c r="AG5553">
        <f t="shared" si="842"/>
        <v>1</v>
      </c>
      <c r="AH5553">
        <f t="shared" si="843"/>
        <v>2.8</v>
      </c>
      <c r="AI5553">
        <v>0.14499999999999999</v>
      </c>
      <c r="AJ5553">
        <f t="shared" si="840"/>
        <v>0.40599999999999997</v>
      </c>
      <c r="AK5553" t="str">
        <f t="shared" si="844"/>
        <v/>
      </c>
      <c r="AL5553" t="str">
        <f t="shared" si="841"/>
        <v/>
      </c>
      <c r="AM5553" t="s">
        <v>34813</v>
      </c>
    </row>
    <row r="5554" spans="1:39" x14ac:dyDescent="0.2">
      <c r="A5554" t="s">
        <v>25752</v>
      </c>
      <c r="B5554" t="s">
        <v>237</v>
      </c>
      <c r="C5554" t="s">
        <v>25753</v>
      </c>
      <c r="D5554" s="1">
        <v>40431</v>
      </c>
      <c r="E5554" s="1">
        <v>43872</v>
      </c>
      <c r="F5554" t="s">
        <v>19</v>
      </c>
      <c r="I5554">
        <v>100</v>
      </c>
      <c r="J5554">
        <v>0</v>
      </c>
      <c r="K5554">
        <v>0</v>
      </c>
      <c r="L5554">
        <v>1199</v>
      </c>
      <c r="M5554">
        <v>1199</v>
      </c>
      <c r="N5554" t="s">
        <v>20</v>
      </c>
      <c r="O5554" t="s">
        <v>25754</v>
      </c>
      <c r="P5554" t="s">
        <v>28</v>
      </c>
      <c r="Q5554" t="s">
        <v>34234</v>
      </c>
      <c r="R5554" t="s">
        <v>33762</v>
      </c>
      <c r="S5554" t="s">
        <v>32628</v>
      </c>
      <c r="T5554" t="s">
        <v>34350</v>
      </c>
      <c r="U5554" t="s">
        <v>32794</v>
      </c>
      <c r="V5554" t="s">
        <v>33174</v>
      </c>
      <c r="W5554">
        <v>150</v>
      </c>
      <c r="X5554">
        <v>2</v>
      </c>
      <c r="Y5554" t="s">
        <v>32654</v>
      </c>
      <c r="Z5554">
        <v>300</v>
      </c>
      <c r="AA5554">
        <v>7.5</v>
      </c>
      <c r="AC5554">
        <v>1</v>
      </c>
      <c r="AD5554" t="str">
        <f t="shared" si="836"/>
        <v/>
      </c>
      <c r="AE5554" t="str">
        <f t="shared" si="838"/>
        <v/>
      </c>
      <c r="AF5554" t="str">
        <f t="shared" si="837"/>
        <v/>
      </c>
      <c r="AG5554">
        <f t="shared" si="842"/>
        <v>1</v>
      </c>
      <c r="AH5554">
        <f t="shared" si="843"/>
        <v>2.8</v>
      </c>
      <c r="AI5554">
        <v>0.14499999999999999</v>
      </c>
      <c r="AJ5554">
        <f t="shared" si="840"/>
        <v>0.40599999999999997</v>
      </c>
      <c r="AK5554" t="str">
        <f t="shared" si="844"/>
        <v/>
      </c>
      <c r="AL5554" t="str">
        <f t="shared" si="841"/>
        <v/>
      </c>
      <c r="AM5554" t="s">
        <v>34813</v>
      </c>
    </row>
    <row r="5555" spans="1:39" x14ac:dyDescent="0.2">
      <c r="A5555" t="s">
        <v>25746</v>
      </c>
      <c r="B5555" t="s">
        <v>237</v>
      </c>
      <c r="C5555" t="s">
        <v>25747</v>
      </c>
      <c r="D5555" s="1">
        <v>40431</v>
      </c>
      <c r="E5555" s="1">
        <v>43872</v>
      </c>
      <c r="F5555" t="s">
        <v>19</v>
      </c>
      <c r="I5555">
        <v>100</v>
      </c>
      <c r="J5555">
        <v>0</v>
      </c>
      <c r="K5555">
        <v>0</v>
      </c>
      <c r="L5555">
        <v>1208</v>
      </c>
      <c r="M5555">
        <v>1208</v>
      </c>
      <c r="N5555" t="s">
        <v>20</v>
      </c>
      <c r="O5555" t="s">
        <v>25748</v>
      </c>
      <c r="P5555" t="s">
        <v>28</v>
      </c>
      <c r="Q5555" t="s">
        <v>34234</v>
      </c>
      <c r="R5555" t="s">
        <v>33762</v>
      </c>
      <c r="S5555" t="s">
        <v>33942</v>
      </c>
      <c r="T5555" t="s">
        <v>34233</v>
      </c>
      <c r="U5555" t="s">
        <v>32794</v>
      </c>
      <c r="V5555" t="s">
        <v>33174</v>
      </c>
      <c r="W5555">
        <v>150</v>
      </c>
      <c r="X5555">
        <v>2</v>
      </c>
      <c r="Y5555" t="s">
        <v>32654</v>
      </c>
      <c r="Z5555">
        <v>300</v>
      </c>
      <c r="AA5555">
        <v>7.5</v>
      </c>
      <c r="AC5555">
        <v>1</v>
      </c>
      <c r="AD5555" t="str">
        <f t="shared" si="836"/>
        <v/>
      </c>
      <c r="AE5555">
        <f t="shared" si="838"/>
        <v>1</v>
      </c>
      <c r="AF5555" t="str">
        <f t="shared" si="837"/>
        <v/>
      </c>
      <c r="AG5555" t="str">
        <f t="shared" si="842"/>
        <v/>
      </c>
      <c r="AH5555" t="str">
        <f t="shared" si="843"/>
        <v/>
      </c>
      <c r="AI5555">
        <v>0.14499999999999999</v>
      </c>
      <c r="AJ5555" t="str">
        <f t="shared" si="840"/>
        <v/>
      </c>
      <c r="AK5555">
        <f t="shared" si="844"/>
        <v>2.8</v>
      </c>
      <c r="AL5555">
        <f t="shared" si="841"/>
        <v>0.40599999999999997</v>
      </c>
    </row>
    <row r="5556" spans="1:39" x14ac:dyDescent="0.2">
      <c r="A5556" t="s">
        <v>25749</v>
      </c>
      <c r="B5556" t="s">
        <v>237</v>
      </c>
      <c r="C5556" t="s">
        <v>25750</v>
      </c>
      <c r="D5556" s="1">
        <v>40431</v>
      </c>
      <c r="E5556" s="1">
        <v>43872</v>
      </c>
      <c r="F5556" t="s">
        <v>19</v>
      </c>
      <c r="I5556">
        <v>100</v>
      </c>
      <c r="J5556">
        <v>0</v>
      </c>
      <c r="K5556">
        <v>0</v>
      </c>
      <c r="L5556">
        <v>1200</v>
      </c>
      <c r="M5556">
        <v>1200</v>
      </c>
      <c r="N5556" t="s">
        <v>20</v>
      </c>
      <c r="O5556" t="s">
        <v>25751</v>
      </c>
      <c r="P5556" t="s">
        <v>28</v>
      </c>
      <c r="Q5556" t="s">
        <v>34234</v>
      </c>
      <c r="R5556" t="s">
        <v>33762</v>
      </c>
      <c r="S5556" t="s">
        <v>33942</v>
      </c>
      <c r="T5556" t="s">
        <v>34233</v>
      </c>
      <c r="U5556" t="s">
        <v>32794</v>
      </c>
      <c r="V5556" t="s">
        <v>33174</v>
      </c>
      <c r="W5556">
        <v>150</v>
      </c>
      <c r="X5556">
        <v>2</v>
      </c>
      <c r="Y5556" t="s">
        <v>32654</v>
      </c>
      <c r="Z5556">
        <v>300</v>
      </c>
      <c r="AA5556">
        <v>7.5</v>
      </c>
      <c r="AC5556">
        <v>1</v>
      </c>
      <c r="AD5556" t="str">
        <f t="shared" si="836"/>
        <v/>
      </c>
      <c r="AE5556">
        <f t="shared" si="838"/>
        <v>1</v>
      </c>
      <c r="AF5556" t="str">
        <f t="shared" si="837"/>
        <v/>
      </c>
      <c r="AG5556" t="str">
        <f t="shared" si="842"/>
        <v/>
      </c>
      <c r="AH5556" t="str">
        <f t="shared" si="843"/>
        <v/>
      </c>
      <c r="AI5556">
        <v>0.14499999999999999</v>
      </c>
      <c r="AJ5556" t="str">
        <f t="shared" si="840"/>
        <v/>
      </c>
      <c r="AK5556">
        <f t="shared" si="844"/>
        <v>2.8</v>
      </c>
      <c r="AL5556">
        <f t="shared" si="841"/>
        <v>0.40599999999999997</v>
      </c>
    </row>
    <row r="5557" spans="1:39" x14ac:dyDescent="0.2">
      <c r="A5557" t="s">
        <v>25755</v>
      </c>
      <c r="B5557" t="s">
        <v>237</v>
      </c>
      <c r="C5557" t="s">
        <v>25756</v>
      </c>
      <c r="D5557" s="1">
        <v>40431</v>
      </c>
      <c r="E5557" s="1">
        <v>43872</v>
      </c>
      <c r="F5557" t="s">
        <v>26</v>
      </c>
      <c r="I5557">
        <v>100</v>
      </c>
      <c r="J5557">
        <v>0</v>
      </c>
      <c r="K5557">
        <v>0</v>
      </c>
      <c r="L5557">
        <v>373</v>
      </c>
      <c r="M5557">
        <v>373</v>
      </c>
      <c r="N5557" t="s">
        <v>20</v>
      </c>
      <c r="O5557" t="s">
        <v>25757</v>
      </c>
      <c r="P5557" t="s">
        <v>28</v>
      </c>
      <c r="Q5557" t="s">
        <v>34233</v>
      </c>
      <c r="R5557" t="s">
        <v>34233</v>
      </c>
      <c r="S5557" t="s">
        <v>34233</v>
      </c>
      <c r="T5557" t="s">
        <v>34233</v>
      </c>
      <c r="V5557" t="s">
        <v>33174</v>
      </c>
      <c r="AD5557" t="str">
        <f t="shared" si="836"/>
        <v/>
      </c>
      <c r="AE5557" t="str">
        <f t="shared" si="838"/>
        <v/>
      </c>
      <c r="AF5557" t="str">
        <f t="shared" si="837"/>
        <v/>
      </c>
      <c r="AG5557" t="str">
        <f t="shared" si="842"/>
        <v/>
      </c>
      <c r="AH5557" t="str">
        <f t="shared" si="843"/>
        <v/>
      </c>
      <c r="AI5557">
        <v>0.14499999999999999</v>
      </c>
      <c r="AJ5557" t="str">
        <f t="shared" si="840"/>
        <v/>
      </c>
      <c r="AK5557" t="str">
        <f t="shared" si="844"/>
        <v/>
      </c>
      <c r="AL5557" t="str">
        <f t="shared" si="841"/>
        <v/>
      </c>
    </row>
    <row r="5558" spans="1:39" x14ac:dyDescent="0.2">
      <c r="A5558" t="s">
        <v>2372</v>
      </c>
      <c r="B5558" t="s">
        <v>237</v>
      </c>
      <c r="C5558" t="s">
        <v>2373</v>
      </c>
      <c r="D5558" s="1">
        <v>35747</v>
      </c>
      <c r="E5558" s="1">
        <v>43456</v>
      </c>
      <c r="F5558" t="s">
        <v>19</v>
      </c>
      <c r="I5558">
        <v>100</v>
      </c>
      <c r="J5558">
        <v>0</v>
      </c>
      <c r="K5558">
        <v>0</v>
      </c>
      <c r="L5558">
        <v>732</v>
      </c>
      <c r="M5558">
        <v>732</v>
      </c>
      <c r="N5558" t="s">
        <v>20</v>
      </c>
      <c r="O5558" t="s">
        <v>2374</v>
      </c>
      <c r="P5558" t="s">
        <v>28</v>
      </c>
      <c r="Q5558" t="s">
        <v>34233</v>
      </c>
      <c r="R5558" t="s">
        <v>34233</v>
      </c>
      <c r="S5558" t="s">
        <v>32628</v>
      </c>
      <c r="T5558" t="s">
        <v>34349</v>
      </c>
      <c r="AD5558" t="str">
        <f t="shared" si="836"/>
        <v/>
      </c>
      <c r="AE5558" t="str">
        <f t="shared" si="838"/>
        <v/>
      </c>
      <c r="AF5558" t="str">
        <f t="shared" si="837"/>
        <v/>
      </c>
      <c r="AG5558" s="17">
        <v>1</v>
      </c>
      <c r="AH5558">
        <f t="shared" si="843"/>
        <v>2.8</v>
      </c>
      <c r="AI5558">
        <v>0.14499999999999999</v>
      </c>
      <c r="AJ5558">
        <f t="shared" si="840"/>
        <v>0.40599999999999997</v>
      </c>
      <c r="AK5558" t="str">
        <f t="shared" si="844"/>
        <v/>
      </c>
      <c r="AL5558" t="str">
        <f t="shared" si="841"/>
        <v/>
      </c>
    </row>
    <row r="5559" spans="1:39" x14ac:dyDescent="0.2">
      <c r="A5559" t="s">
        <v>5989</v>
      </c>
      <c r="B5559" t="s">
        <v>237</v>
      </c>
      <c r="C5559" t="s">
        <v>5990</v>
      </c>
      <c r="D5559" s="1">
        <v>36110</v>
      </c>
      <c r="E5559" s="1">
        <v>43456</v>
      </c>
      <c r="F5559" t="s">
        <v>19</v>
      </c>
      <c r="I5559">
        <v>100</v>
      </c>
      <c r="J5559">
        <v>0</v>
      </c>
      <c r="K5559">
        <v>0</v>
      </c>
      <c r="L5559">
        <v>959</v>
      </c>
      <c r="M5559">
        <v>959</v>
      </c>
      <c r="N5559" t="s">
        <v>20</v>
      </c>
      <c r="O5559" t="s">
        <v>5991</v>
      </c>
      <c r="P5559" t="s">
        <v>28</v>
      </c>
      <c r="Q5559" t="s">
        <v>34233</v>
      </c>
      <c r="R5559" t="s">
        <v>34233</v>
      </c>
      <c r="S5559" t="s">
        <v>33797</v>
      </c>
      <c r="T5559" t="s">
        <v>34357</v>
      </c>
      <c r="U5559" t="s">
        <v>32794</v>
      </c>
      <c r="V5559" t="s">
        <v>33175</v>
      </c>
      <c r="W5559">
        <v>250</v>
      </c>
      <c r="X5559">
        <v>2</v>
      </c>
      <c r="Y5559" t="s">
        <v>32661</v>
      </c>
      <c r="AA5559">
        <v>8.5</v>
      </c>
      <c r="AB5559">
        <v>20</v>
      </c>
      <c r="AC5559">
        <v>1</v>
      </c>
      <c r="AD5559" t="str">
        <f t="shared" ref="AD5559:AD5622" si="845">IF((S5559="tühi")*(F5559&lt;&gt;"Elamumaa")*(G5559&lt;&gt;"Elamumaa")*(H5559&lt;&gt;"Elamumaa"),IF(Z5559=0,"",Z5559),"")</f>
        <v/>
      </c>
      <c r="AE5559" t="str">
        <f t="shared" si="838"/>
        <v/>
      </c>
      <c r="AF5559" t="str">
        <f t="shared" ref="AF5559:AF5622" si="846">IF((S5559&lt;&gt;"tühi")*(F5559&lt;&gt;"Elamumaa")*(G5559&lt;&gt;"Elamumaa")*(H5559&lt;&gt;"Elamumaa"),IF(Z5559=0,"",Z5559),"")</f>
        <v/>
      </c>
      <c r="AG5559">
        <f>IF((S5559&lt;&gt;"tühi")*(AC5559&lt;&gt;""),AC5559,"")</f>
        <v>1</v>
      </c>
      <c r="AH5559">
        <f t="shared" si="843"/>
        <v>2.8</v>
      </c>
      <c r="AI5559">
        <v>0.14499999999999999</v>
      </c>
      <c r="AJ5559">
        <f t="shared" si="840"/>
        <v>0.40599999999999997</v>
      </c>
      <c r="AK5559" t="str">
        <f t="shared" si="844"/>
        <v/>
      </c>
      <c r="AL5559" t="str">
        <f t="shared" si="841"/>
        <v/>
      </c>
    </row>
    <row r="5560" spans="1:39" x14ac:dyDescent="0.2">
      <c r="A5560" t="s">
        <v>5773</v>
      </c>
      <c r="B5560" t="s">
        <v>237</v>
      </c>
      <c r="C5560" t="s">
        <v>5774</v>
      </c>
      <c r="D5560" s="1">
        <v>36110</v>
      </c>
      <c r="E5560" s="1">
        <v>43456</v>
      </c>
      <c r="F5560" t="s">
        <v>19</v>
      </c>
      <c r="I5560">
        <v>100</v>
      </c>
      <c r="J5560">
        <v>0</v>
      </c>
      <c r="K5560">
        <v>0</v>
      </c>
      <c r="L5560">
        <v>1063</v>
      </c>
      <c r="M5560">
        <v>1063</v>
      </c>
      <c r="N5560" t="s">
        <v>20</v>
      </c>
      <c r="O5560" t="s">
        <v>5775</v>
      </c>
      <c r="P5560" t="s">
        <v>28</v>
      </c>
      <c r="Q5560" t="s">
        <v>34233</v>
      </c>
      <c r="R5560" t="s">
        <v>34233</v>
      </c>
      <c r="S5560" t="s">
        <v>33797</v>
      </c>
      <c r="T5560" t="s">
        <v>34365</v>
      </c>
      <c r="U5560" t="s">
        <v>32794</v>
      </c>
      <c r="V5560" t="s">
        <v>33175</v>
      </c>
      <c r="W5560">
        <v>250</v>
      </c>
      <c r="X5560">
        <v>2</v>
      </c>
      <c r="Y5560" t="s">
        <v>32661</v>
      </c>
      <c r="AA5560">
        <v>8.5</v>
      </c>
      <c r="AB5560">
        <v>20</v>
      </c>
      <c r="AC5560">
        <v>1</v>
      </c>
      <c r="AD5560" t="str">
        <f t="shared" si="845"/>
        <v/>
      </c>
      <c r="AE5560" t="str">
        <f t="shared" si="838"/>
        <v/>
      </c>
      <c r="AF5560" t="str">
        <f t="shared" si="846"/>
        <v/>
      </c>
      <c r="AG5560">
        <f>IF((S5560&lt;&gt;"tühi")*(AC5560&lt;&gt;""),AC5560,"")</f>
        <v>1</v>
      </c>
      <c r="AH5560">
        <f t="shared" si="843"/>
        <v>2.8</v>
      </c>
      <c r="AI5560">
        <v>0.14499999999999999</v>
      </c>
      <c r="AJ5560">
        <f t="shared" si="840"/>
        <v>0.40599999999999997</v>
      </c>
      <c r="AK5560" t="str">
        <f t="shared" si="844"/>
        <v/>
      </c>
      <c r="AL5560" t="str">
        <f t="shared" si="841"/>
        <v/>
      </c>
    </row>
    <row r="5561" spans="1:39" x14ac:dyDescent="0.2">
      <c r="A5561" t="s">
        <v>5992</v>
      </c>
      <c r="B5561" t="s">
        <v>237</v>
      </c>
      <c r="C5561" t="s">
        <v>5993</v>
      </c>
      <c r="D5561" s="1">
        <v>36110</v>
      </c>
      <c r="E5561" s="1">
        <v>43456</v>
      </c>
      <c r="F5561" t="s">
        <v>19</v>
      </c>
      <c r="I5561">
        <v>100</v>
      </c>
      <c r="J5561">
        <v>0</v>
      </c>
      <c r="K5561">
        <v>0</v>
      </c>
      <c r="L5561">
        <v>855</v>
      </c>
      <c r="M5561">
        <v>855</v>
      </c>
      <c r="N5561" t="s">
        <v>20</v>
      </c>
      <c r="O5561" t="s">
        <v>5994</v>
      </c>
      <c r="P5561" t="s">
        <v>28</v>
      </c>
      <c r="Q5561" t="s">
        <v>34233</v>
      </c>
      <c r="R5561" t="s">
        <v>34233</v>
      </c>
      <c r="S5561" t="s">
        <v>33797</v>
      </c>
      <c r="T5561" t="s">
        <v>34365</v>
      </c>
      <c r="AD5561" t="str">
        <f t="shared" si="845"/>
        <v/>
      </c>
      <c r="AE5561" t="str">
        <f t="shared" si="838"/>
        <v/>
      </c>
      <c r="AF5561" t="str">
        <f t="shared" si="846"/>
        <v/>
      </c>
      <c r="AG5561" s="17">
        <v>1</v>
      </c>
      <c r="AH5561">
        <f t="shared" si="843"/>
        <v>2.8</v>
      </c>
      <c r="AI5561">
        <v>0.14499999999999999</v>
      </c>
      <c r="AJ5561">
        <f t="shared" si="840"/>
        <v>0.40599999999999997</v>
      </c>
      <c r="AK5561" t="str">
        <f t="shared" si="844"/>
        <v/>
      </c>
      <c r="AL5561" t="str">
        <f t="shared" si="841"/>
        <v/>
      </c>
    </row>
    <row r="5562" spans="1:39" x14ac:dyDescent="0.2">
      <c r="A5562" t="s">
        <v>5776</v>
      </c>
      <c r="B5562" t="s">
        <v>237</v>
      </c>
      <c r="C5562" t="s">
        <v>5777</v>
      </c>
      <c r="D5562" s="1">
        <v>36110</v>
      </c>
      <c r="E5562" s="1">
        <v>43456</v>
      </c>
      <c r="F5562" t="s">
        <v>19</v>
      </c>
      <c r="I5562">
        <v>100</v>
      </c>
      <c r="J5562">
        <v>0</v>
      </c>
      <c r="K5562">
        <v>0</v>
      </c>
      <c r="L5562">
        <v>952</v>
      </c>
      <c r="M5562">
        <v>952</v>
      </c>
      <c r="N5562" t="s">
        <v>20</v>
      </c>
      <c r="O5562" t="s">
        <v>5778</v>
      </c>
      <c r="P5562" t="s">
        <v>28</v>
      </c>
      <c r="Q5562" t="s">
        <v>34234</v>
      </c>
      <c r="R5562" t="s">
        <v>34254</v>
      </c>
      <c r="S5562" t="s">
        <v>32628</v>
      </c>
      <c r="T5562" t="s">
        <v>34365</v>
      </c>
      <c r="AD5562" t="str">
        <f t="shared" si="845"/>
        <v/>
      </c>
      <c r="AE5562" t="str">
        <f t="shared" si="838"/>
        <v/>
      </c>
      <c r="AF5562" t="str">
        <f t="shared" si="846"/>
        <v/>
      </c>
      <c r="AG5562" s="17">
        <v>1</v>
      </c>
      <c r="AH5562">
        <f t="shared" si="843"/>
        <v>2.8</v>
      </c>
      <c r="AI5562">
        <v>0.14499999999999999</v>
      </c>
      <c r="AJ5562">
        <f t="shared" si="840"/>
        <v>0.40599999999999997</v>
      </c>
      <c r="AK5562" t="str">
        <f t="shared" si="844"/>
        <v/>
      </c>
      <c r="AL5562" t="str">
        <f t="shared" si="841"/>
        <v/>
      </c>
    </row>
    <row r="5563" spans="1:39" x14ac:dyDescent="0.2">
      <c r="A5563" t="s">
        <v>5995</v>
      </c>
      <c r="B5563" t="s">
        <v>237</v>
      </c>
      <c r="C5563" t="s">
        <v>5996</v>
      </c>
      <c r="D5563" s="1">
        <v>36110</v>
      </c>
      <c r="E5563" s="1">
        <v>43456</v>
      </c>
      <c r="F5563" t="s">
        <v>19</v>
      </c>
      <c r="I5563">
        <v>100</v>
      </c>
      <c r="J5563">
        <v>0</v>
      </c>
      <c r="K5563">
        <v>0</v>
      </c>
      <c r="L5563">
        <v>859</v>
      </c>
      <c r="M5563">
        <v>859</v>
      </c>
      <c r="N5563" t="s">
        <v>20</v>
      </c>
      <c r="O5563" t="s">
        <v>5997</v>
      </c>
      <c r="P5563" t="s">
        <v>28</v>
      </c>
      <c r="Q5563" t="s">
        <v>34233</v>
      </c>
      <c r="R5563" t="s">
        <v>34233</v>
      </c>
      <c r="S5563" t="s">
        <v>33806</v>
      </c>
      <c r="T5563" t="s">
        <v>34365</v>
      </c>
      <c r="AD5563" t="str">
        <f t="shared" si="845"/>
        <v/>
      </c>
      <c r="AE5563" t="str">
        <f t="shared" si="838"/>
        <v/>
      </c>
      <c r="AF5563" t="str">
        <f t="shared" si="846"/>
        <v/>
      </c>
      <c r="AG5563" s="17">
        <v>1</v>
      </c>
      <c r="AH5563">
        <f t="shared" si="843"/>
        <v>2.8</v>
      </c>
      <c r="AI5563">
        <v>0.14499999999999999</v>
      </c>
      <c r="AJ5563">
        <f t="shared" si="840"/>
        <v>0.40599999999999997</v>
      </c>
      <c r="AK5563" t="str">
        <f t="shared" si="844"/>
        <v/>
      </c>
      <c r="AL5563" t="str">
        <f t="shared" si="841"/>
        <v/>
      </c>
    </row>
    <row r="5564" spans="1:39" x14ac:dyDescent="0.2">
      <c r="A5564" t="s">
        <v>5044</v>
      </c>
      <c r="B5564" t="s">
        <v>237</v>
      </c>
      <c r="C5564" t="s">
        <v>5045</v>
      </c>
      <c r="D5564" s="1">
        <v>36110</v>
      </c>
      <c r="E5564" s="1">
        <v>43456</v>
      </c>
      <c r="F5564" t="s">
        <v>19</v>
      </c>
      <c r="I5564">
        <v>100</v>
      </c>
      <c r="J5564">
        <v>0</v>
      </c>
      <c r="K5564">
        <v>0</v>
      </c>
      <c r="L5564">
        <v>945</v>
      </c>
      <c r="M5564">
        <v>945</v>
      </c>
      <c r="N5564" t="s">
        <v>20</v>
      </c>
      <c r="O5564" t="s">
        <v>5046</v>
      </c>
      <c r="P5564" t="s">
        <v>28</v>
      </c>
      <c r="Q5564" t="s">
        <v>34233</v>
      </c>
      <c r="R5564" t="s">
        <v>34233</v>
      </c>
      <c r="S5564" t="s">
        <v>33800</v>
      </c>
      <c r="T5564" t="s">
        <v>34365</v>
      </c>
      <c r="AD5564" t="str">
        <f t="shared" si="845"/>
        <v/>
      </c>
      <c r="AE5564" t="str">
        <f t="shared" si="838"/>
        <v/>
      </c>
      <c r="AF5564" t="str">
        <f t="shared" si="846"/>
        <v/>
      </c>
      <c r="AG5564" s="17">
        <v>1</v>
      </c>
      <c r="AH5564">
        <f t="shared" si="843"/>
        <v>2.8</v>
      </c>
      <c r="AI5564">
        <v>0.14499999999999999</v>
      </c>
      <c r="AJ5564">
        <f t="shared" si="840"/>
        <v>0.40599999999999997</v>
      </c>
      <c r="AK5564" t="str">
        <f t="shared" si="844"/>
        <v/>
      </c>
      <c r="AL5564" t="str">
        <f t="shared" si="841"/>
        <v/>
      </c>
    </row>
    <row r="5565" spans="1:39" x14ac:dyDescent="0.2">
      <c r="A5565" t="s">
        <v>5998</v>
      </c>
      <c r="B5565" t="s">
        <v>237</v>
      </c>
      <c r="C5565" t="s">
        <v>5999</v>
      </c>
      <c r="D5565" s="1">
        <v>36110</v>
      </c>
      <c r="E5565" s="1">
        <v>43456</v>
      </c>
      <c r="F5565" t="s">
        <v>19</v>
      </c>
      <c r="I5565">
        <v>100</v>
      </c>
      <c r="J5565">
        <v>0</v>
      </c>
      <c r="K5565">
        <v>0</v>
      </c>
      <c r="L5565">
        <v>876</v>
      </c>
      <c r="M5565">
        <v>876</v>
      </c>
      <c r="N5565" t="s">
        <v>20</v>
      </c>
      <c r="O5565" t="s">
        <v>6000</v>
      </c>
      <c r="P5565" t="s">
        <v>28</v>
      </c>
      <c r="Q5565" t="s">
        <v>32794</v>
      </c>
      <c r="R5565" t="s">
        <v>33782</v>
      </c>
      <c r="S5565" t="s">
        <v>33800</v>
      </c>
      <c r="T5565" t="s">
        <v>34365</v>
      </c>
      <c r="AD5565" t="str">
        <f t="shared" si="845"/>
        <v/>
      </c>
      <c r="AE5565" t="str">
        <f t="shared" si="838"/>
        <v/>
      </c>
      <c r="AF5565" t="str">
        <f t="shared" si="846"/>
        <v/>
      </c>
      <c r="AG5565" s="17">
        <v>1</v>
      </c>
      <c r="AH5565">
        <f t="shared" si="843"/>
        <v>2.8</v>
      </c>
      <c r="AI5565">
        <v>0.14499999999999999</v>
      </c>
      <c r="AJ5565">
        <f t="shared" si="840"/>
        <v>0.40599999999999997</v>
      </c>
      <c r="AK5565" t="str">
        <f t="shared" si="844"/>
        <v/>
      </c>
      <c r="AL5565" t="str">
        <f t="shared" si="841"/>
        <v/>
      </c>
    </row>
    <row r="5566" spans="1:39" x14ac:dyDescent="0.2">
      <c r="A5566" t="s">
        <v>5047</v>
      </c>
      <c r="B5566" t="s">
        <v>237</v>
      </c>
      <c r="C5566" t="s">
        <v>5048</v>
      </c>
      <c r="D5566" s="1">
        <v>36110</v>
      </c>
      <c r="E5566" s="1">
        <v>43456</v>
      </c>
      <c r="F5566" t="s">
        <v>19</v>
      </c>
      <c r="I5566">
        <v>100</v>
      </c>
      <c r="J5566">
        <v>0</v>
      </c>
      <c r="K5566">
        <v>0</v>
      </c>
      <c r="L5566">
        <v>866</v>
      </c>
      <c r="M5566">
        <v>866</v>
      </c>
      <c r="N5566" t="s">
        <v>20</v>
      </c>
      <c r="O5566" t="s">
        <v>5049</v>
      </c>
      <c r="P5566" t="s">
        <v>28</v>
      </c>
      <c r="Q5566" t="s">
        <v>34233</v>
      </c>
      <c r="R5566" t="s">
        <v>34233</v>
      </c>
      <c r="S5566" t="s">
        <v>33797</v>
      </c>
      <c r="T5566" t="s">
        <v>34365</v>
      </c>
      <c r="AD5566" t="str">
        <f t="shared" si="845"/>
        <v/>
      </c>
      <c r="AE5566" t="str">
        <f t="shared" si="838"/>
        <v/>
      </c>
      <c r="AF5566" t="str">
        <f t="shared" si="846"/>
        <v/>
      </c>
      <c r="AG5566" s="17">
        <v>1</v>
      </c>
      <c r="AH5566">
        <f t="shared" si="843"/>
        <v>2.8</v>
      </c>
      <c r="AI5566">
        <v>0.14499999999999999</v>
      </c>
      <c r="AJ5566">
        <f t="shared" si="840"/>
        <v>0.40599999999999997</v>
      </c>
      <c r="AK5566" t="str">
        <f t="shared" si="844"/>
        <v/>
      </c>
      <c r="AL5566" t="str">
        <f t="shared" si="841"/>
        <v/>
      </c>
    </row>
    <row r="5567" spans="1:39" x14ac:dyDescent="0.2">
      <c r="A5567" t="s">
        <v>6001</v>
      </c>
      <c r="B5567" t="s">
        <v>237</v>
      </c>
      <c r="C5567" t="s">
        <v>6002</v>
      </c>
      <c r="D5567" s="1">
        <v>36110</v>
      </c>
      <c r="E5567" s="1">
        <v>43456</v>
      </c>
      <c r="F5567" t="s">
        <v>19</v>
      </c>
      <c r="I5567">
        <v>100</v>
      </c>
      <c r="J5567">
        <v>0</v>
      </c>
      <c r="K5567">
        <v>0</v>
      </c>
      <c r="L5567">
        <v>752</v>
      </c>
      <c r="M5567">
        <v>752</v>
      </c>
      <c r="N5567" t="s">
        <v>20</v>
      </c>
      <c r="O5567" t="s">
        <v>6003</v>
      </c>
      <c r="P5567" t="s">
        <v>28</v>
      </c>
      <c r="Q5567" t="s">
        <v>32794</v>
      </c>
      <c r="R5567" t="s">
        <v>33782</v>
      </c>
      <c r="S5567" t="s">
        <v>33800</v>
      </c>
      <c r="T5567" t="s">
        <v>34365</v>
      </c>
      <c r="AD5567" t="str">
        <f t="shared" si="845"/>
        <v/>
      </c>
      <c r="AE5567" t="str">
        <f t="shared" si="838"/>
        <v/>
      </c>
      <c r="AF5567" t="str">
        <f t="shared" si="846"/>
        <v/>
      </c>
      <c r="AG5567" s="17">
        <v>1</v>
      </c>
      <c r="AH5567">
        <f t="shared" si="843"/>
        <v>2.8</v>
      </c>
      <c r="AI5567">
        <v>0.14499999999999999</v>
      </c>
      <c r="AJ5567">
        <f t="shared" si="840"/>
        <v>0.40599999999999997</v>
      </c>
      <c r="AK5567" t="str">
        <f t="shared" si="844"/>
        <v/>
      </c>
      <c r="AL5567" t="str">
        <f t="shared" si="841"/>
        <v/>
      </c>
    </row>
    <row r="5568" spans="1:39" x14ac:dyDescent="0.2">
      <c r="A5568" t="s">
        <v>5050</v>
      </c>
      <c r="B5568" t="s">
        <v>237</v>
      </c>
      <c r="C5568" t="s">
        <v>5051</v>
      </c>
      <c r="D5568" s="1">
        <v>36110</v>
      </c>
      <c r="E5568" s="1">
        <v>43456</v>
      </c>
      <c r="F5568" t="s">
        <v>19</v>
      </c>
      <c r="I5568">
        <v>100</v>
      </c>
      <c r="J5568">
        <v>0</v>
      </c>
      <c r="K5568">
        <v>0</v>
      </c>
      <c r="L5568">
        <v>773</v>
      </c>
      <c r="M5568">
        <v>773</v>
      </c>
      <c r="N5568" t="s">
        <v>20</v>
      </c>
      <c r="O5568" t="s">
        <v>5052</v>
      </c>
      <c r="P5568" t="s">
        <v>28</v>
      </c>
      <c r="Q5568" t="s">
        <v>34233</v>
      </c>
      <c r="R5568" t="s">
        <v>34233</v>
      </c>
      <c r="S5568" t="s">
        <v>32628</v>
      </c>
      <c r="T5568" t="s">
        <v>34365</v>
      </c>
      <c r="AD5568" t="str">
        <f t="shared" si="845"/>
        <v/>
      </c>
      <c r="AE5568" t="str">
        <f t="shared" si="838"/>
        <v/>
      </c>
      <c r="AF5568" t="str">
        <f t="shared" si="846"/>
        <v/>
      </c>
      <c r="AG5568" s="17">
        <v>1</v>
      </c>
      <c r="AH5568">
        <f t="shared" si="843"/>
        <v>2.8</v>
      </c>
      <c r="AI5568">
        <v>0.14499999999999999</v>
      </c>
      <c r="AJ5568">
        <f t="shared" si="840"/>
        <v>0.40599999999999997</v>
      </c>
      <c r="AK5568" t="str">
        <f t="shared" si="844"/>
        <v/>
      </c>
      <c r="AL5568" t="str">
        <f t="shared" si="841"/>
        <v/>
      </c>
    </row>
    <row r="5569" spans="1:38" x14ac:dyDescent="0.2">
      <c r="A5569" t="s">
        <v>6093</v>
      </c>
      <c r="B5569" t="s">
        <v>237</v>
      </c>
      <c r="C5569" t="s">
        <v>6094</v>
      </c>
      <c r="D5569" s="1">
        <v>36110</v>
      </c>
      <c r="E5569" s="1">
        <v>43456</v>
      </c>
      <c r="F5569" t="s">
        <v>19</v>
      </c>
      <c r="I5569">
        <v>100</v>
      </c>
      <c r="J5569">
        <v>0</v>
      </c>
      <c r="K5569">
        <v>0</v>
      </c>
      <c r="L5569">
        <v>624</v>
      </c>
      <c r="M5569">
        <v>624</v>
      </c>
      <c r="N5569" t="s">
        <v>20</v>
      </c>
      <c r="O5569" t="s">
        <v>6095</v>
      </c>
      <c r="P5569" t="s">
        <v>28</v>
      </c>
      <c r="Q5569" t="s">
        <v>32794</v>
      </c>
      <c r="R5569" t="s">
        <v>33782</v>
      </c>
      <c r="S5569" t="s">
        <v>32628</v>
      </c>
      <c r="T5569" t="s">
        <v>34365</v>
      </c>
      <c r="AD5569" t="str">
        <f t="shared" si="845"/>
        <v/>
      </c>
      <c r="AE5569" t="str">
        <f t="shared" ref="AE5569:AE5632" si="847">IF((S5569="tühi")*(AC5569&lt;&gt;""),AC5569,"")</f>
        <v/>
      </c>
      <c r="AF5569" t="str">
        <f t="shared" si="846"/>
        <v/>
      </c>
      <c r="AG5569" s="17">
        <v>1</v>
      </c>
      <c r="AH5569">
        <f t="shared" si="843"/>
        <v>2.8</v>
      </c>
      <c r="AI5569">
        <v>0.14499999999999999</v>
      </c>
      <c r="AJ5569">
        <f t="shared" si="840"/>
        <v>0.40599999999999997</v>
      </c>
      <c r="AK5569" t="str">
        <f t="shared" si="844"/>
        <v/>
      </c>
      <c r="AL5569" t="str">
        <f t="shared" si="841"/>
        <v/>
      </c>
    </row>
    <row r="5570" spans="1:38" x14ac:dyDescent="0.2">
      <c r="A5570" t="s">
        <v>5119</v>
      </c>
      <c r="B5570" t="s">
        <v>237</v>
      </c>
      <c r="C5570" t="s">
        <v>5120</v>
      </c>
      <c r="D5570" s="1">
        <v>36110</v>
      </c>
      <c r="E5570" s="1">
        <v>43456</v>
      </c>
      <c r="F5570" t="s">
        <v>19</v>
      </c>
      <c r="I5570">
        <v>100</v>
      </c>
      <c r="J5570">
        <v>0</v>
      </c>
      <c r="K5570">
        <v>0</v>
      </c>
      <c r="L5570">
        <v>781</v>
      </c>
      <c r="M5570">
        <v>781</v>
      </c>
      <c r="N5570" t="s">
        <v>20</v>
      </c>
      <c r="O5570" t="s">
        <v>5121</v>
      </c>
      <c r="P5570" t="s">
        <v>28</v>
      </c>
      <c r="Q5570" t="s">
        <v>32794</v>
      </c>
      <c r="R5570" t="s">
        <v>33782</v>
      </c>
      <c r="S5570" t="s">
        <v>33797</v>
      </c>
      <c r="T5570" t="s">
        <v>34365</v>
      </c>
      <c r="AD5570" t="str">
        <f t="shared" si="845"/>
        <v/>
      </c>
      <c r="AE5570" t="str">
        <f t="shared" si="847"/>
        <v/>
      </c>
      <c r="AF5570" t="str">
        <f t="shared" si="846"/>
        <v/>
      </c>
      <c r="AG5570" s="17">
        <v>1</v>
      </c>
      <c r="AH5570">
        <f t="shared" si="843"/>
        <v>2.8</v>
      </c>
      <c r="AI5570">
        <v>0.14499999999999999</v>
      </c>
      <c r="AJ5570">
        <f t="shared" si="840"/>
        <v>0.40599999999999997</v>
      </c>
      <c r="AK5570" t="str">
        <f t="shared" si="844"/>
        <v/>
      </c>
      <c r="AL5570" t="str">
        <f t="shared" si="841"/>
        <v/>
      </c>
    </row>
    <row r="5571" spans="1:38" x14ac:dyDescent="0.2">
      <c r="A5571" t="s">
        <v>6096</v>
      </c>
      <c r="B5571" t="s">
        <v>237</v>
      </c>
      <c r="C5571" t="s">
        <v>6097</v>
      </c>
      <c r="D5571" s="1">
        <v>36110</v>
      </c>
      <c r="E5571" s="1">
        <v>43456</v>
      </c>
      <c r="F5571" t="s">
        <v>19</v>
      </c>
      <c r="I5571">
        <v>100</v>
      </c>
      <c r="J5571">
        <v>0</v>
      </c>
      <c r="K5571">
        <v>0</v>
      </c>
      <c r="L5571">
        <v>816</v>
      </c>
      <c r="M5571">
        <v>816</v>
      </c>
      <c r="N5571" t="s">
        <v>20</v>
      </c>
      <c r="O5571" t="s">
        <v>6098</v>
      </c>
      <c r="P5571" t="s">
        <v>28</v>
      </c>
      <c r="Q5571" t="s">
        <v>34233</v>
      </c>
      <c r="R5571" t="s">
        <v>34233</v>
      </c>
      <c r="S5571" t="s">
        <v>33797</v>
      </c>
      <c r="T5571" t="s">
        <v>34365</v>
      </c>
      <c r="AD5571" t="str">
        <f t="shared" si="845"/>
        <v/>
      </c>
      <c r="AE5571" t="str">
        <f t="shared" si="847"/>
        <v/>
      </c>
      <c r="AF5571" t="str">
        <f t="shared" si="846"/>
        <v/>
      </c>
      <c r="AG5571" s="17">
        <v>1</v>
      </c>
      <c r="AH5571">
        <f t="shared" si="843"/>
        <v>2.8</v>
      </c>
      <c r="AI5571">
        <v>0.14499999999999999</v>
      </c>
      <c r="AJ5571">
        <f t="shared" si="840"/>
        <v>0.40599999999999997</v>
      </c>
      <c r="AK5571" t="str">
        <f t="shared" si="844"/>
        <v/>
      </c>
      <c r="AL5571" t="str">
        <f t="shared" si="841"/>
        <v/>
      </c>
    </row>
    <row r="5572" spans="1:38" x14ac:dyDescent="0.2">
      <c r="A5572" t="s">
        <v>5122</v>
      </c>
      <c r="B5572" t="s">
        <v>237</v>
      </c>
      <c r="C5572" t="s">
        <v>5123</v>
      </c>
      <c r="D5572" s="1">
        <v>36110</v>
      </c>
      <c r="E5572" s="1">
        <v>43456</v>
      </c>
      <c r="F5572" t="s">
        <v>19</v>
      </c>
      <c r="I5572">
        <v>100</v>
      </c>
      <c r="J5572">
        <v>0</v>
      </c>
      <c r="K5572">
        <v>0</v>
      </c>
      <c r="L5572">
        <v>780</v>
      </c>
      <c r="M5572">
        <v>780</v>
      </c>
      <c r="N5572" t="s">
        <v>20</v>
      </c>
      <c r="O5572" t="s">
        <v>5124</v>
      </c>
      <c r="P5572" t="s">
        <v>28</v>
      </c>
      <c r="Q5572" t="s">
        <v>32794</v>
      </c>
      <c r="R5572" t="s">
        <v>33782</v>
      </c>
      <c r="S5572" t="s">
        <v>32628</v>
      </c>
      <c r="T5572" t="s">
        <v>34365</v>
      </c>
      <c r="AD5572" t="str">
        <f t="shared" si="845"/>
        <v/>
      </c>
      <c r="AE5572" t="str">
        <f t="shared" si="847"/>
        <v/>
      </c>
      <c r="AF5572" t="str">
        <f t="shared" si="846"/>
        <v/>
      </c>
      <c r="AG5572" s="17">
        <v>1</v>
      </c>
      <c r="AH5572">
        <f t="shared" si="843"/>
        <v>2.8</v>
      </c>
      <c r="AI5572">
        <v>0.14499999999999999</v>
      </c>
      <c r="AJ5572">
        <f t="shared" si="840"/>
        <v>0.40599999999999997</v>
      </c>
      <c r="AK5572" t="str">
        <f t="shared" si="844"/>
        <v/>
      </c>
      <c r="AL5572" t="str">
        <f t="shared" si="841"/>
        <v/>
      </c>
    </row>
    <row r="5573" spans="1:38" x14ac:dyDescent="0.2">
      <c r="A5573" t="s">
        <v>6191</v>
      </c>
      <c r="B5573" t="s">
        <v>237</v>
      </c>
      <c r="C5573" t="s">
        <v>6192</v>
      </c>
      <c r="D5573" s="1">
        <v>36110</v>
      </c>
      <c r="E5573" s="1">
        <v>43456</v>
      </c>
      <c r="F5573" t="s">
        <v>19</v>
      </c>
      <c r="I5573">
        <v>100</v>
      </c>
      <c r="J5573">
        <v>0</v>
      </c>
      <c r="K5573">
        <v>0</v>
      </c>
      <c r="L5573">
        <v>825</v>
      </c>
      <c r="M5573">
        <v>825</v>
      </c>
      <c r="N5573" t="s">
        <v>20</v>
      </c>
      <c r="O5573" t="s">
        <v>6193</v>
      </c>
      <c r="P5573" t="s">
        <v>28</v>
      </c>
      <c r="Q5573" t="s">
        <v>32794</v>
      </c>
      <c r="R5573" t="s">
        <v>33782</v>
      </c>
      <c r="S5573" t="s">
        <v>32628</v>
      </c>
      <c r="T5573" t="s">
        <v>34365</v>
      </c>
      <c r="AD5573" t="str">
        <f t="shared" si="845"/>
        <v/>
      </c>
      <c r="AE5573" t="str">
        <f t="shared" si="847"/>
        <v/>
      </c>
      <c r="AF5573" t="str">
        <f t="shared" si="846"/>
        <v/>
      </c>
      <c r="AG5573" s="17">
        <v>1</v>
      </c>
      <c r="AH5573">
        <f t="shared" si="843"/>
        <v>2.8</v>
      </c>
      <c r="AI5573">
        <v>0.14499999999999999</v>
      </c>
      <c r="AJ5573">
        <f t="shared" si="840"/>
        <v>0.40599999999999997</v>
      </c>
      <c r="AK5573" t="str">
        <f t="shared" si="844"/>
        <v/>
      </c>
      <c r="AL5573" t="str">
        <f t="shared" si="841"/>
        <v/>
      </c>
    </row>
    <row r="5574" spans="1:38" x14ac:dyDescent="0.2">
      <c r="A5574" t="s">
        <v>5125</v>
      </c>
      <c r="B5574" t="s">
        <v>237</v>
      </c>
      <c r="C5574" t="s">
        <v>5126</v>
      </c>
      <c r="D5574" s="1">
        <v>36110</v>
      </c>
      <c r="E5574" s="1">
        <v>43456</v>
      </c>
      <c r="F5574" t="s">
        <v>19</v>
      </c>
      <c r="I5574">
        <v>100</v>
      </c>
      <c r="J5574">
        <v>0</v>
      </c>
      <c r="K5574">
        <v>0</v>
      </c>
      <c r="L5574">
        <v>816</v>
      </c>
      <c r="M5574">
        <v>816</v>
      </c>
      <c r="N5574" t="s">
        <v>20</v>
      </c>
      <c r="O5574" t="s">
        <v>5127</v>
      </c>
      <c r="P5574" t="s">
        <v>28</v>
      </c>
      <c r="Q5574" t="s">
        <v>32794</v>
      </c>
      <c r="R5574" t="s">
        <v>33782</v>
      </c>
      <c r="S5574" t="s">
        <v>33797</v>
      </c>
      <c r="T5574" t="s">
        <v>34365</v>
      </c>
      <c r="AD5574" t="str">
        <f t="shared" si="845"/>
        <v/>
      </c>
      <c r="AE5574" t="str">
        <f t="shared" si="847"/>
        <v/>
      </c>
      <c r="AF5574" t="str">
        <f t="shared" si="846"/>
        <v/>
      </c>
      <c r="AG5574" s="17">
        <v>1</v>
      </c>
      <c r="AH5574">
        <f t="shared" si="843"/>
        <v>2.8</v>
      </c>
      <c r="AI5574">
        <v>0.14499999999999999</v>
      </c>
      <c r="AJ5574">
        <f t="shared" si="840"/>
        <v>0.40599999999999997</v>
      </c>
      <c r="AK5574" t="str">
        <f t="shared" si="844"/>
        <v/>
      </c>
      <c r="AL5574" t="str">
        <f t="shared" si="841"/>
        <v/>
      </c>
    </row>
    <row r="5575" spans="1:38" x14ac:dyDescent="0.2">
      <c r="A5575" t="s">
        <v>6188</v>
      </c>
      <c r="B5575" t="s">
        <v>237</v>
      </c>
      <c r="C5575" t="s">
        <v>6189</v>
      </c>
      <c r="D5575" s="1">
        <v>36110</v>
      </c>
      <c r="E5575" s="1">
        <v>43456</v>
      </c>
      <c r="F5575" t="s">
        <v>19</v>
      </c>
      <c r="I5575">
        <v>100</v>
      </c>
      <c r="J5575">
        <v>0</v>
      </c>
      <c r="K5575">
        <v>0</v>
      </c>
      <c r="L5575">
        <v>927</v>
      </c>
      <c r="M5575">
        <v>927</v>
      </c>
      <c r="N5575" t="s">
        <v>20</v>
      </c>
      <c r="O5575" t="s">
        <v>6190</v>
      </c>
      <c r="P5575" t="s">
        <v>28</v>
      </c>
      <c r="Q5575" t="s">
        <v>32794</v>
      </c>
      <c r="R5575" t="s">
        <v>33782</v>
      </c>
      <c r="S5575" t="s">
        <v>32628</v>
      </c>
      <c r="T5575" t="s">
        <v>34365</v>
      </c>
      <c r="AD5575" t="str">
        <f t="shared" si="845"/>
        <v/>
      </c>
      <c r="AE5575" t="str">
        <f t="shared" si="847"/>
        <v/>
      </c>
      <c r="AF5575" t="str">
        <f t="shared" si="846"/>
        <v/>
      </c>
      <c r="AG5575" s="17">
        <v>1</v>
      </c>
      <c r="AH5575">
        <f t="shared" si="843"/>
        <v>2.8</v>
      </c>
      <c r="AI5575">
        <v>0.14499999999999999</v>
      </c>
      <c r="AJ5575">
        <f t="shared" si="840"/>
        <v>0.40599999999999997</v>
      </c>
      <c r="AK5575" t="str">
        <f t="shared" si="844"/>
        <v/>
      </c>
      <c r="AL5575" t="str">
        <f t="shared" si="841"/>
        <v/>
      </c>
    </row>
    <row r="5576" spans="1:38" x14ac:dyDescent="0.2">
      <c r="A5576" t="s">
        <v>5128</v>
      </c>
      <c r="B5576" t="s">
        <v>237</v>
      </c>
      <c r="C5576" t="s">
        <v>5129</v>
      </c>
      <c r="D5576" s="1">
        <v>36110</v>
      </c>
      <c r="E5576" s="1">
        <v>43456</v>
      </c>
      <c r="F5576" t="s">
        <v>19</v>
      </c>
      <c r="I5576">
        <v>100</v>
      </c>
      <c r="J5576">
        <v>0</v>
      </c>
      <c r="K5576">
        <v>0</v>
      </c>
      <c r="L5576">
        <v>956</v>
      </c>
      <c r="M5576">
        <v>956</v>
      </c>
      <c r="N5576" t="s">
        <v>20</v>
      </c>
      <c r="O5576" t="s">
        <v>5130</v>
      </c>
      <c r="P5576" t="s">
        <v>28</v>
      </c>
      <c r="Q5576" t="s">
        <v>34233</v>
      </c>
      <c r="R5576" t="s">
        <v>34233</v>
      </c>
      <c r="S5576" t="s">
        <v>33800</v>
      </c>
      <c r="T5576" t="s">
        <v>34365</v>
      </c>
      <c r="AD5576" t="str">
        <f t="shared" si="845"/>
        <v/>
      </c>
      <c r="AE5576" t="str">
        <f t="shared" si="847"/>
        <v/>
      </c>
      <c r="AF5576" t="str">
        <f t="shared" si="846"/>
        <v/>
      </c>
      <c r="AG5576" s="17">
        <v>1</v>
      </c>
      <c r="AH5576">
        <f t="shared" si="843"/>
        <v>2.8</v>
      </c>
      <c r="AI5576">
        <v>0.14499999999999999</v>
      </c>
      <c r="AJ5576">
        <f t="shared" si="840"/>
        <v>0.40599999999999997</v>
      </c>
      <c r="AK5576" t="str">
        <f t="shared" si="844"/>
        <v/>
      </c>
      <c r="AL5576" t="str">
        <f t="shared" si="841"/>
        <v/>
      </c>
    </row>
    <row r="5577" spans="1:38" x14ac:dyDescent="0.2">
      <c r="A5577" t="s">
        <v>6108</v>
      </c>
      <c r="B5577" t="s">
        <v>237</v>
      </c>
      <c r="C5577" t="s">
        <v>6109</v>
      </c>
      <c r="D5577" s="1">
        <v>36110</v>
      </c>
      <c r="E5577" s="1">
        <v>43456</v>
      </c>
      <c r="F5577" t="s">
        <v>19</v>
      </c>
      <c r="I5577">
        <v>100</v>
      </c>
      <c r="J5577">
        <v>0</v>
      </c>
      <c r="K5577">
        <v>0</v>
      </c>
      <c r="L5577">
        <v>949</v>
      </c>
      <c r="M5577">
        <v>949</v>
      </c>
      <c r="N5577" t="s">
        <v>20</v>
      </c>
      <c r="O5577" t="s">
        <v>6110</v>
      </c>
      <c r="P5577" t="s">
        <v>28</v>
      </c>
      <c r="Q5577" t="s">
        <v>34233</v>
      </c>
      <c r="R5577" t="s">
        <v>34233</v>
      </c>
      <c r="S5577" t="s">
        <v>33797</v>
      </c>
      <c r="T5577" t="s">
        <v>34365</v>
      </c>
      <c r="AD5577" t="str">
        <f t="shared" si="845"/>
        <v/>
      </c>
      <c r="AE5577" t="str">
        <f t="shared" si="847"/>
        <v/>
      </c>
      <c r="AF5577" t="str">
        <f t="shared" si="846"/>
        <v/>
      </c>
      <c r="AG5577" s="17">
        <v>1</v>
      </c>
      <c r="AH5577">
        <f t="shared" si="843"/>
        <v>2.8</v>
      </c>
      <c r="AI5577">
        <v>0.14499999999999999</v>
      </c>
      <c r="AJ5577">
        <f t="shared" si="840"/>
        <v>0.40599999999999997</v>
      </c>
      <c r="AK5577" t="str">
        <f t="shared" si="844"/>
        <v/>
      </c>
      <c r="AL5577" t="str">
        <f t="shared" si="841"/>
        <v/>
      </c>
    </row>
    <row r="5578" spans="1:38" x14ac:dyDescent="0.2">
      <c r="A5578" t="s">
        <v>7453</v>
      </c>
      <c r="B5578" t="s">
        <v>237</v>
      </c>
      <c r="C5578" t="s">
        <v>7454</v>
      </c>
      <c r="D5578" s="1">
        <v>36151</v>
      </c>
      <c r="E5578" s="1">
        <v>43456</v>
      </c>
      <c r="F5578" t="s">
        <v>19</v>
      </c>
      <c r="I5578">
        <v>100</v>
      </c>
      <c r="J5578">
        <v>0</v>
      </c>
      <c r="K5578">
        <v>0</v>
      </c>
      <c r="L5578">
        <v>973</v>
      </c>
      <c r="M5578">
        <v>973</v>
      </c>
      <c r="N5578" t="s">
        <v>20</v>
      </c>
      <c r="O5578" t="s">
        <v>7455</v>
      </c>
      <c r="P5578" t="s">
        <v>28</v>
      </c>
      <c r="Q5578" t="s">
        <v>34233</v>
      </c>
      <c r="R5578" t="s">
        <v>34233</v>
      </c>
      <c r="S5578" t="s">
        <v>32627</v>
      </c>
      <c r="T5578" t="s">
        <v>34363</v>
      </c>
      <c r="AD5578" t="str">
        <f t="shared" si="845"/>
        <v/>
      </c>
      <c r="AE5578" t="str">
        <f t="shared" si="847"/>
        <v/>
      </c>
      <c r="AF5578" t="str">
        <f t="shared" si="846"/>
        <v/>
      </c>
      <c r="AG5578" s="17">
        <v>1</v>
      </c>
      <c r="AH5578">
        <f t="shared" si="843"/>
        <v>2.8</v>
      </c>
      <c r="AI5578">
        <v>0.14499999999999999</v>
      </c>
      <c r="AJ5578">
        <f t="shared" si="840"/>
        <v>0.40599999999999997</v>
      </c>
      <c r="AK5578" t="str">
        <f t="shared" si="844"/>
        <v/>
      </c>
      <c r="AL5578" t="str">
        <f t="shared" si="841"/>
        <v/>
      </c>
    </row>
    <row r="5579" spans="1:38" x14ac:dyDescent="0.2">
      <c r="A5579" t="s">
        <v>5764</v>
      </c>
      <c r="B5579" t="s">
        <v>237</v>
      </c>
      <c r="C5579" t="s">
        <v>5765</v>
      </c>
      <c r="D5579" s="1">
        <v>36110</v>
      </c>
      <c r="E5579" s="1">
        <v>43456</v>
      </c>
      <c r="F5579" t="s">
        <v>19</v>
      </c>
      <c r="I5579">
        <v>100</v>
      </c>
      <c r="J5579">
        <v>0</v>
      </c>
      <c r="K5579">
        <v>0</v>
      </c>
      <c r="L5579">
        <v>1070</v>
      </c>
      <c r="M5579">
        <v>1070</v>
      </c>
      <c r="N5579" t="s">
        <v>20</v>
      </c>
      <c r="O5579" t="s">
        <v>5766</v>
      </c>
      <c r="P5579" t="s">
        <v>28</v>
      </c>
      <c r="Q5579" t="s">
        <v>34233</v>
      </c>
      <c r="R5579" t="s">
        <v>34233</v>
      </c>
      <c r="S5579" t="s">
        <v>32628</v>
      </c>
      <c r="T5579" t="s">
        <v>34365</v>
      </c>
      <c r="AD5579" t="str">
        <f t="shared" si="845"/>
        <v/>
      </c>
      <c r="AE5579" t="str">
        <f t="shared" si="847"/>
        <v/>
      </c>
      <c r="AF5579" t="str">
        <f t="shared" si="846"/>
        <v/>
      </c>
      <c r="AG5579" s="17">
        <v>1</v>
      </c>
      <c r="AH5579">
        <f t="shared" si="843"/>
        <v>2.8</v>
      </c>
      <c r="AI5579">
        <v>0.14499999999999999</v>
      </c>
      <c r="AJ5579">
        <f t="shared" si="840"/>
        <v>0.40599999999999997</v>
      </c>
      <c r="AK5579" t="str">
        <f t="shared" si="844"/>
        <v/>
      </c>
      <c r="AL5579" t="str">
        <f t="shared" si="841"/>
        <v/>
      </c>
    </row>
    <row r="5580" spans="1:38" x14ac:dyDescent="0.2">
      <c r="A5580" t="s">
        <v>6200</v>
      </c>
      <c r="B5580" t="s">
        <v>237</v>
      </c>
      <c r="C5580" t="s">
        <v>6201</v>
      </c>
      <c r="D5580" s="1">
        <v>36110</v>
      </c>
      <c r="E5580" s="1">
        <v>43456</v>
      </c>
      <c r="F5580" t="s">
        <v>19</v>
      </c>
      <c r="I5580">
        <v>100</v>
      </c>
      <c r="J5580">
        <v>0</v>
      </c>
      <c r="K5580">
        <v>0</v>
      </c>
      <c r="L5580">
        <v>861</v>
      </c>
      <c r="M5580">
        <v>861</v>
      </c>
      <c r="N5580" t="s">
        <v>20</v>
      </c>
      <c r="O5580" t="s">
        <v>6202</v>
      </c>
      <c r="P5580" t="s">
        <v>28</v>
      </c>
      <c r="Q5580" t="s">
        <v>34233</v>
      </c>
      <c r="R5580" t="s">
        <v>34233</v>
      </c>
      <c r="S5580" t="s">
        <v>33797</v>
      </c>
      <c r="T5580" t="s">
        <v>34365</v>
      </c>
      <c r="AD5580" t="str">
        <f t="shared" si="845"/>
        <v/>
      </c>
      <c r="AE5580" t="str">
        <f t="shared" si="847"/>
        <v/>
      </c>
      <c r="AF5580" t="str">
        <f t="shared" si="846"/>
        <v/>
      </c>
      <c r="AG5580" s="17">
        <v>1</v>
      </c>
      <c r="AH5580">
        <f t="shared" si="843"/>
        <v>2.8</v>
      </c>
      <c r="AI5580">
        <v>0.14499999999999999</v>
      </c>
      <c r="AJ5580">
        <f t="shared" si="840"/>
        <v>0.40599999999999997</v>
      </c>
      <c r="AK5580" t="str">
        <f t="shared" si="844"/>
        <v/>
      </c>
      <c r="AL5580" t="str">
        <f t="shared" si="841"/>
        <v/>
      </c>
    </row>
    <row r="5581" spans="1:38" x14ac:dyDescent="0.2">
      <c r="A5581" t="s">
        <v>5131</v>
      </c>
      <c r="B5581" t="s">
        <v>237</v>
      </c>
      <c r="C5581" t="s">
        <v>5132</v>
      </c>
      <c r="D5581" s="1">
        <v>36110</v>
      </c>
      <c r="E5581" s="1">
        <v>43456</v>
      </c>
      <c r="F5581" t="s">
        <v>19</v>
      </c>
      <c r="I5581">
        <v>100</v>
      </c>
      <c r="J5581">
        <v>0</v>
      </c>
      <c r="K5581">
        <v>0</v>
      </c>
      <c r="L5581">
        <v>1124</v>
      </c>
      <c r="M5581">
        <v>1124</v>
      </c>
      <c r="N5581" t="s">
        <v>20</v>
      </c>
      <c r="O5581" t="s">
        <v>5133</v>
      </c>
      <c r="P5581" t="s">
        <v>28</v>
      </c>
      <c r="Q5581" t="s">
        <v>34233</v>
      </c>
      <c r="R5581" t="s">
        <v>34233</v>
      </c>
      <c r="S5581" t="s">
        <v>33797</v>
      </c>
      <c r="T5581" t="s">
        <v>34350</v>
      </c>
      <c r="AD5581" t="str">
        <f t="shared" si="845"/>
        <v/>
      </c>
      <c r="AE5581" t="str">
        <f t="shared" si="847"/>
        <v/>
      </c>
      <c r="AF5581" t="str">
        <f t="shared" si="846"/>
        <v/>
      </c>
      <c r="AG5581" s="17">
        <v>1</v>
      </c>
      <c r="AH5581">
        <f t="shared" si="843"/>
        <v>2.8</v>
      </c>
      <c r="AI5581">
        <v>0.14499999999999999</v>
      </c>
      <c r="AJ5581">
        <f t="shared" si="840"/>
        <v>0.40599999999999997</v>
      </c>
      <c r="AK5581" t="str">
        <f t="shared" si="844"/>
        <v/>
      </c>
      <c r="AL5581" t="str">
        <f t="shared" si="841"/>
        <v/>
      </c>
    </row>
    <row r="5582" spans="1:38" x14ac:dyDescent="0.2">
      <c r="A5582" t="s">
        <v>25740</v>
      </c>
      <c r="B5582" t="s">
        <v>237</v>
      </c>
      <c r="C5582" t="s">
        <v>25741</v>
      </c>
      <c r="D5582" s="1">
        <v>40431</v>
      </c>
      <c r="E5582" s="1">
        <v>44546</v>
      </c>
      <c r="F5582" t="s">
        <v>19</v>
      </c>
      <c r="I5582">
        <v>100</v>
      </c>
      <c r="J5582">
        <v>0</v>
      </c>
      <c r="K5582">
        <v>0</v>
      </c>
      <c r="L5582">
        <v>1202</v>
      </c>
      <c r="M5582">
        <v>1202</v>
      </c>
      <c r="N5582" t="s">
        <v>20</v>
      </c>
      <c r="O5582" t="s">
        <v>25742</v>
      </c>
      <c r="P5582" t="s">
        <v>28</v>
      </c>
      <c r="Q5582" t="s">
        <v>34233</v>
      </c>
      <c r="R5582" t="s">
        <v>34233</v>
      </c>
      <c r="S5582" t="s">
        <v>32628</v>
      </c>
      <c r="T5582" t="s">
        <v>34350</v>
      </c>
      <c r="U5582" t="s">
        <v>32794</v>
      </c>
      <c r="V5582" t="s">
        <v>33174</v>
      </c>
      <c r="W5582">
        <v>150</v>
      </c>
      <c r="X5582">
        <v>2</v>
      </c>
      <c r="Y5582" t="s">
        <v>32654</v>
      </c>
      <c r="Z5582">
        <v>300</v>
      </c>
      <c r="AA5582">
        <v>7.5</v>
      </c>
      <c r="AC5582">
        <v>1</v>
      </c>
      <c r="AD5582" t="str">
        <f t="shared" si="845"/>
        <v/>
      </c>
      <c r="AE5582" t="str">
        <f t="shared" si="847"/>
        <v/>
      </c>
      <c r="AF5582" t="str">
        <f t="shared" si="846"/>
        <v/>
      </c>
      <c r="AG5582">
        <f>IF((S5582&lt;&gt;"tühi")*(AC5582&lt;&gt;""),AC5582,"")</f>
        <v>1</v>
      </c>
      <c r="AH5582">
        <f t="shared" si="843"/>
        <v>2.8</v>
      </c>
      <c r="AI5582">
        <v>0.14499999999999999</v>
      </c>
      <c r="AJ5582">
        <f t="shared" si="840"/>
        <v>0.40599999999999997</v>
      </c>
      <c r="AK5582" t="str">
        <f t="shared" si="844"/>
        <v/>
      </c>
      <c r="AL5582" t="str">
        <f t="shared" si="841"/>
        <v/>
      </c>
    </row>
    <row r="5583" spans="1:38" x14ac:dyDescent="0.2">
      <c r="A5583" t="s">
        <v>6203</v>
      </c>
      <c r="B5583" t="s">
        <v>237</v>
      </c>
      <c r="C5583" t="s">
        <v>6204</v>
      </c>
      <c r="D5583" s="1">
        <v>36110</v>
      </c>
      <c r="E5583" s="1">
        <v>43456</v>
      </c>
      <c r="F5583" t="s">
        <v>19</v>
      </c>
      <c r="I5583">
        <v>100</v>
      </c>
      <c r="J5583">
        <v>0</v>
      </c>
      <c r="K5583">
        <v>0</v>
      </c>
      <c r="L5583">
        <v>707</v>
      </c>
      <c r="M5583">
        <v>707</v>
      </c>
      <c r="N5583" t="s">
        <v>20</v>
      </c>
      <c r="O5583" t="s">
        <v>6205</v>
      </c>
      <c r="P5583" t="s">
        <v>28</v>
      </c>
      <c r="Q5583" t="s">
        <v>34233</v>
      </c>
      <c r="R5583" t="s">
        <v>34233</v>
      </c>
      <c r="S5583" t="s">
        <v>32628</v>
      </c>
      <c r="T5583" t="s">
        <v>34365</v>
      </c>
      <c r="AD5583" t="str">
        <f t="shared" si="845"/>
        <v/>
      </c>
      <c r="AE5583" t="str">
        <f t="shared" si="847"/>
        <v/>
      </c>
      <c r="AF5583" t="str">
        <f t="shared" si="846"/>
        <v/>
      </c>
      <c r="AG5583" s="17">
        <v>1</v>
      </c>
      <c r="AH5583">
        <f t="shared" si="843"/>
        <v>2.8</v>
      </c>
      <c r="AI5583">
        <v>0.14499999999999999</v>
      </c>
      <c r="AJ5583">
        <f t="shared" si="840"/>
        <v>0.40599999999999997</v>
      </c>
      <c r="AK5583" t="str">
        <f t="shared" si="844"/>
        <v/>
      </c>
      <c r="AL5583" t="str">
        <f t="shared" si="841"/>
        <v/>
      </c>
    </row>
    <row r="5584" spans="1:38" x14ac:dyDescent="0.2">
      <c r="A5584" t="s">
        <v>6291</v>
      </c>
      <c r="B5584" t="s">
        <v>237</v>
      </c>
      <c r="C5584" t="s">
        <v>6292</v>
      </c>
      <c r="D5584" s="1">
        <v>36110</v>
      </c>
      <c r="E5584" s="1">
        <v>44546</v>
      </c>
      <c r="F5584" t="s">
        <v>19</v>
      </c>
      <c r="I5584">
        <v>100</v>
      </c>
      <c r="J5584">
        <v>0</v>
      </c>
      <c r="K5584">
        <v>0</v>
      </c>
      <c r="L5584">
        <v>892</v>
      </c>
      <c r="M5584">
        <v>892</v>
      </c>
      <c r="N5584" t="s">
        <v>20</v>
      </c>
      <c r="O5584" t="s">
        <v>6293</v>
      </c>
      <c r="P5584" t="s">
        <v>28</v>
      </c>
      <c r="Q5584" t="s">
        <v>32794</v>
      </c>
      <c r="R5584" t="s">
        <v>33782</v>
      </c>
      <c r="S5584" t="s">
        <v>33800</v>
      </c>
      <c r="T5584" t="s">
        <v>34365</v>
      </c>
      <c r="AD5584" t="str">
        <f t="shared" si="845"/>
        <v/>
      </c>
      <c r="AE5584" t="str">
        <f t="shared" si="847"/>
        <v/>
      </c>
      <c r="AF5584" t="str">
        <f t="shared" si="846"/>
        <v/>
      </c>
      <c r="AG5584" s="17">
        <v>1</v>
      </c>
      <c r="AH5584">
        <f t="shared" si="843"/>
        <v>2.8</v>
      </c>
      <c r="AI5584">
        <v>0.14499999999999999</v>
      </c>
      <c r="AJ5584">
        <f t="shared" ref="AJ5584:AJ5647" si="848">IF(COUNTBLANK(AH5584),"",AH5584*AI5584)</f>
        <v>0.40599999999999997</v>
      </c>
      <c r="AK5584" t="str">
        <f t="shared" si="844"/>
        <v/>
      </c>
      <c r="AL5584" t="str">
        <f t="shared" si="841"/>
        <v/>
      </c>
    </row>
    <row r="5585" spans="1:38" x14ac:dyDescent="0.2">
      <c r="A5585" t="s">
        <v>13220</v>
      </c>
      <c r="B5585" t="s">
        <v>237</v>
      </c>
      <c r="C5585" t="s">
        <v>13221</v>
      </c>
      <c r="D5585" s="1">
        <v>36958</v>
      </c>
      <c r="E5585" s="1">
        <v>43456</v>
      </c>
      <c r="F5585" t="s">
        <v>19</v>
      </c>
      <c r="I5585">
        <v>100</v>
      </c>
      <c r="J5585">
        <v>0</v>
      </c>
      <c r="K5585">
        <v>0</v>
      </c>
      <c r="L5585">
        <v>810</v>
      </c>
      <c r="M5585">
        <v>810</v>
      </c>
      <c r="N5585" t="s">
        <v>20</v>
      </c>
      <c r="O5585" t="s">
        <v>13222</v>
      </c>
      <c r="P5585" t="s">
        <v>28</v>
      </c>
      <c r="Q5585" t="s">
        <v>34233</v>
      </c>
      <c r="R5585" t="s">
        <v>34233</v>
      </c>
      <c r="S5585" t="s">
        <v>33797</v>
      </c>
      <c r="T5585" t="s">
        <v>34365</v>
      </c>
      <c r="AD5585" t="str">
        <f t="shared" si="845"/>
        <v/>
      </c>
      <c r="AE5585" t="str">
        <f t="shared" si="847"/>
        <v/>
      </c>
      <c r="AF5585" t="str">
        <f t="shared" si="846"/>
        <v/>
      </c>
      <c r="AG5585" s="17">
        <v>1</v>
      </c>
      <c r="AH5585">
        <f t="shared" si="843"/>
        <v>2.8</v>
      </c>
      <c r="AI5585">
        <v>0.14499999999999999</v>
      </c>
      <c r="AJ5585">
        <f t="shared" si="848"/>
        <v>0.40599999999999997</v>
      </c>
      <c r="AK5585" t="str">
        <f t="shared" si="844"/>
        <v/>
      </c>
      <c r="AL5585" t="str">
        <f t="shared" si="841"/>
        <v/>
      </c>
    </row>
    <row r="5586" spans="1:38" x14ac:dyDescent="0.2">
      <c r="A5586" t="s">
        <v>8902</v>
      </c>
      <c r="B5586" t="s">
        <v>237</v>
      </c>
      <c r="C5586" t="s">
        <v>8903</v>
      </c>
      <c r="D5586" s="1">
        <v>36242</v>
      </c>
      <c r="E5586" s="1">
        <v>43456</v>
      </c>
      <c r="F5586" t="s">
        <v>19</v>
      </c>
      <c r="I5586">
        <v>100</v>
      </c>
      <c r="J5586">
        <v>0</v>
      </c>
      <c r="K5586">
        <v>0</v>
      </c>
      <c r="L5586">
        <v>819</v>
      </c>
      <c r="M5586">
        <v>819</v>
      </c>
      <c r="N5586" t="s">
        <v>20</v>
      </c>
      <c r="O5586" t="s">
        <v>8904</v>
      </c>
      <c r="P5586" t="s">
        <v>28</v>
      </c>
      <c r="Q5586" t="s">
        <v>34233</v>
      </c>
      <c r="R5586" t="s">
        <v>34233</v>
      </c>
      <c r="S5586" t="s">
        <v>32628</v>
      </c>
      <c r="T5586" t="s">
        <v>33071</v>
      </c>
      <c r="AD5586" t="str">
        <f t="shared" si="845"/>
        <v/>
      </c>
      <c r="AE5586" t="str">
        <f t="shared" si="847"/>
        <v/>
      </c>
      <c r="AF5586" t="str">
        <f t="shared" si="846"/>
        <v/>
      </c>
      <c r="AG5586" s="17">
        <v>1</v>
      </c>
      <c r="AH5586">
        <f t="shared" si="843"/>
        <v>2.8</v>
      </c>
      <c r="AI5586">
        <v>0.14499999999999999</v>
      </c>
      <c r="AJ5586">
        <f t="shared" si="848"/>
        <v>0.40599999999999997</v>
      </c>
      <c r="AK5586" t="str">
        <f t="shared" si="844"/>
        <v/>
      </c>
      <c r="AL5586" t="str">
        <f t="shared" si="841"/>
        <v/>
      </c>
    </row>
    <row r="5587" spans="1:38" x14ac:dyDescent="0.2">
      <c r="A5587" t="s">
        <v>6206</v>
      </c>
      <c r="B5587" t="s">
        <v>237</v>
      </c>
      <c r="C5587" t="s">
        <v>6207</v>
      </c>
      <c r="D5587" s="1">
        <v>36110</v>
      </c>
      <c r="E5587" s="1">
        <v>43456</v>
      </c>
      <c r="F5587" t="s">
        <v>19</v>
      </c>
      <c r="I5587">
        <v>100</v>
      </c>
      <c r="J5587">
        <v>0</v>
      </c>
      <c r="K5587">
        <v>0</v>
      </c>
      <c r="L5587">
        <v>1077</v>
      </c>
      <c r="M5587">
        <v>1077</v>
      </c>
      <c r="N5587" t="s">
        <v>20</v>
      </c>
      <c r="O5587" t="s">
        <v>6208</v>
      </c>
      <c r="P5587" t="s">
        <v>28</v>
      </c>
      <c r="Q5587" t="s">
        <v>32794</v>
      </c>
      <c r="R5587" t="s">
        <v>33782</v>
      </c>
      <c r="S5587" t="s">
        <v>33800</v>
      </c>
      <c r="T5587" t="s">
        <v>34365</v>
      </c>
      <c r="AD5587" t="str">
        <f t="shared" si="845"/>
        <v/>
      </c>
      <c r="AE5587" t="str">
        <f t="shared" si="847"/>
        <v/>
      </c>
      <c r="AF5587" t="str">
        <f t="shared" si="846"/>
        <v/>
      </c>
      <c r="AG5587" s="17">
        <v>1</v>
      </c>
      <c r="AH5587">
        <f t="shared" si="843"/>
        <v>2.8</v>
      </c>
      <c r="AI5587">
        <v>0.14499999999999999</v>
      </c>
      <c r="AJ5587">
        <f t="shared" si="848"/>
        <v>0.40599999999999997</v>
      </c>
      <c r="AK5587" t="str">
        <f t="shared" si="844"/>
        <v/>
      </c>
      <c r="AL5587" t="str">
        <f t="shared" si="841"/>
        <v/>
      </c>
    </row>
    <row r="5588" spans="1:38" x14ac:dyDescent="0.2">
      <c r="A5588" t="s">
        <v>6294</v>
      </c>
      <c r="B5588" t="s">
        <v>237</v>
      </c>
      <c r="C5588" t="s">
        <v>6295</v>
      </c>
      <c r="D5588" s="1">
        <v>36110</v>
      </c>
      <c r="E5588" s="1">
        <v>43456</v>
      </c>
      <c r="F5588" t="s">
        <v>19</v>
      </c>
      <c r="I5588">
        <v>100</v>
      </c>
      <c r="J5588">
        <v>0</v>
      </c>
      <c r="K5588">
        <v>0</v>
      </c>
      <c r="L5588">
        <v>849</v>
      </c>
      <c r="M5588">
        <v>849</v>
      </c>
      <c r="N5588" t="s">
        <v>20</v>
      </c>
      <c r="O5588" t="s">
        <v>6296</v>
      </c>
      <c r="P5588" t="s">
        <v>28</v>
      </c>
      <c r="Q5588" t="s">
        <v>34233</v>
      </c>
      <c r="R5588" t="s">
        <v>34233</v>
      </c>
      <c r="S5588" t="s">
        <v>32628</v>
      </c>
      <c r="T5588" t="s">
        <v>34365</v>
      </c>
      <c r="AD5588" t="str">
        <f t="shared" si="845"/>
        <v/>
      </c>
      <c r="AE5588" t="str">
        <f t="shared" si="847"/>
        <v/>
      </c>
      <c r="AF5588" t="str">
        <f t="shared" si="846"/>
        <v/>
      </c>
      <c r="AG5588" s="17">
        <v>1</v>
      </c>
      <c r="AH5588">
        <f t="shared" si="843"/>
        <v>2.8</v>
      </c>
      <c r="AI5588">
        <v>0.14499999999999999</v>
      </c>
      <c r="AJ5588">
        <f t="shared" si="848"/>
        <v>0.40599999999999997</v>
      </c>
      <c r="AK5588" t="str">
        <f t="shared" si="844"/>
        <v/>
      </c>
      <c r="AL5588" t="str">
        <f t="shared" si="841"/>
        <v/>
      </c>
    </row>
    <row r="5589" spans="1:38" x14ac:dyDescent="0.2">
      <c r="A5589" t="s">
        <v>6209</v>
      </c>
      <c r="B5589" t="s">
        <v>237</v>
      </c>
      <c r="C5589" t="s">
        <v>6210</v>
      </c>
      <c r="D5589" s="1">
        <v>36110</v>
      </c>
      <c r="E5589" s="1">
        <v>43456</v>
      </c>
      <c r="F5589" t="s">
        <v>19</v>
      </c>
      <c r="I5589">
        <v>100</v>
      </c>
      <c r="J5589">
        <v>0</v>
      </c>
      <c r="K5589">
        <v>0</v>
      </c>
      <c r="L5589">
        <v>1478</v>
      </c>
      <c r="M5589">
        <v>1478</v>
      </c>
      <c r="N5589" t="s">
        <v>20</v>
      </c>
      <c r="O5589" t="s">
        <v>6211</v>
      </c>
      <c r="P5589" t="s">
        <v>28</v>
      </c>
      <c r="Q5589" t="s">
        <v>34233</v>
      </c>
      <c r="R5589" t="s">
        <v>34233</v>
      </c>
      <c r="S5589" t="s">
        <v>33800</v>
      </c>
      <c r="T5589" t="s">
        <v>34365</v>
      </c>
      <c r="AD5589" t="str">
        <f t="shared" si="845"/>
        <v/>
      </c>
      <c r="AE5589" t="str">
        <f t="shared" si="847"/>
        <v/>
      </c>
      <c r="AF5589" t="str">
        <f t="shared" si="846"/>
        <v/>
      </c>
      <c r="AG5589" s="17">
        <v>1</v>
      </c>
      <c r="AH5589">
        <f t="shared" si="843"/>
        <v>2.8</v>
      </c>
      <c r="AI5589">
        <v>0.14499999999999999</v>
      </c>
      <c r="AJ5589">
        <f t="shared" si="848"/>
        <v>0.40599999999999997</v>
      </c>
      <c r="AK5589" t="str">
        <f t="shared" si="844"/>
        <v/>
      </c>
      <c r="AL5589" t="str">
        <f t="shared" si="841"/>
        <v/>
      </c>
    </row>
    <row r="5590" spans="1:38" x14ac:dyDescent="0.2">
      <c r="A5590" t="s">
        <v>6297</v>
      </c>
      <c r="B5590" t="s">
        <v>237</v>
      </c>
      <c r="C5590" t="s">
        <v>6298</v>
      </c>
      <c r="D5590" s="1">
        <v>36110</v>
      </c>
      <c r="E5590" s="1">
        <v>43456</v>
      </c>
      <c r="F5590" t="s">
        <v>19</v>
      </c>
      <c r="I5590">
        <v>100</v>
      </c>
      <c r="J5590">
        <v>0</v>
      </c>
      <c r="K5590">
        <v>0</v>
      </c>
      <c r="L5590">
        <v>801</v>
      </c>
      <c r="M5590">
        <v>801</v>
      </c>
      <c r="N5590" t="s">
        <v>20</v>
      </c>
      <c r="O5590" t="s">
        <v>6299</v>
      </c>
      <c r="P5590" t="s">
        <v>28</v>
      </c>
      <c r="Q5590" t="s">
        <v>34233</v>
      </c>
      <c r="R5590" t="s">
        <v>34233</v>
      </c>
      <c r="S5590" t="s">
        <v>32630</v>
      </c>
      <c r="T5590" t="s">
        <v>34365</v>
      </c>
      <c r="AD5590" t="str">
        <f t="shared" si="845"/>
        <v/>
      </c>
      <c r="AE5590" t="str">
        <f t="shared" si="847"/>
        <v/>
      </c>
      <c r="AF5590" t="str">
        <f t="shared" si="846"/>
        <v/>
      </c>
      <c r="AG5590" s="17">
        <v>1</v>
      </c>
      <c r="AH5590">
        <f t="shared" si="843"/>
        <v>2.8</v>
      </c>
      <c r="AI5590">
        <v>0.14499999999999999</v>
      </c>
      <c r="AJ5590">
        <f t="shared" si="848"/>
        <v>0.40599999999999997</v>
      </c>
      <c r="AK5590" t="str">
        <f t="shared" si="844"/>
        <v/>
      </c>
      <c r="AL5590" t="str">
        <f t="shared" si="841"/>
        <v/>
      </c>
    </row>
    <row r="5591" spans="1:38" x14ac:dyDescent="0.2">
      <c r="A5591" t="s">
        <v>5134</v>
      </c>
      <c r="B5591" t="s">
        <v>237</v>
      </c>
      <c r="C5591" t="s">
        <v>5135</v>
      </c>
      <c r="D5591" s="1">
        <v>36110</v>
      </c>
      <c r="E5591" s="1">
        <v>43456</v>
      </c>
      <c r="F5591" t="s">
        <v>19</v>
      </c>
      <c r="I5591">
        <v>100</v>
      </c>
      <c r="J5591">
        <v>0</v>
      </c>
      <c r="K5591">
        <v>0</v>
      </c>
      <c r="L5591">
        <v>946</v>
      </c>
      <c r="M5591">
        <v>946</v>
      </c>
      <c r="N5591" t="s">
        <v>20</v>
      </c>
      <c r="O5591" t="s">
        <v>5136</v>
      </c>
      <c r="P5591" t="s">
        <v>28</v>
      </c>
      <c r="Q5591" t="s">
        <v>34233</v>
      </c>
      <c r="R5591" t="s">
        <v>34233</v>
      </c>
      <c r="S5591" t="s">
        <v>33797</v>
      </c>
      <c r="T5591" t="s">
        <v>34365</v>
      </c>
      <c r="AD5591" t="str">
        <f t="shared" si="845"/>
        <v/>
      </c>
      <c r="AE5591" t="str">
        <f t="shared" si="847"/>
        <v/>
      </c>
      <c r="AF5591" t="str">
        <f t="shared" si="846"/>
        <v/>
      </c>
      <c r="AG5591" s="17">
        <v>1</v>
      </c>
      <c r="AH5591">
        <f t="shared" si="843"/>
        <v>2.8</v>
      </c>
      <c r="AI5591">
        <v>0.14499999999999999</v>
      </c>
      <c r="AJ5591">
        <f t="shared" si="848"/>
        <v>0.40599999999999997</v>
      </c>
      <c r="AK5591" t="str">
        <f t="shared" si="844"/>
        <v/>
      </c>
      <c r="AL5591" t="str">
        <f t="shared" si="841"/>
        <v/>
      </c>
    </row>
    <row r="5592" spans="1:38" x14ac:dyDescent="0.2">
      <c r="A5592" t="s">
        <v>6197</v>
      </c>
      <c r="B5592" t="s">
        <v>237</v>
      </c>
      <c r="C5592" t="s">
        <v>6198</v>
      </c>
      <c r="D5592" s="1">
        <v>36110</v>
      </c>
      <c r="E5592" s="1">
        <v>43456</v>
      </c>
      <c r="F5592" t="s">
        <v>19</v>
      </c>
      <c r="I5592">
        <v>100</v>
      </c>
      <c r="J5592">
        <v>0</v>
      </c>
      <c r="K5592">
        <v>0</v>
      </c>
      <c r="L5592">
        <v>1926</v>
      </c>
      <c r="M5592">
        <v>1926</v>
      </c>
      <c r="N5592" t="s">
        <v>20</v>
      </c>
      <c r="O5592" t="s">
        <v>6199</v>
      </c>
      <c r="P5592" t="s">
        <v>28</v>
      </c>
      <c r="Q5592" t="s">
        <v>34233</v>
      </c>
      <c r="R5592" t="s">
        <v>34233</v>
      </c>
      <c r="S5592" t="s">
        <v>33797</v>
      </c>
      <c r="T5592" t="s">
        <v>34357</v>
      </c>
      <c r="U5592" t="s">
        <v>32634</v>
      </c>
      <c r="V5592" t="s">
        <v>33176</v>
      </c>
      <c r="X5592">
        <v>1.5</v>
      </c>
      <c r="Y5592">
        <v>1</v>
      </c>
      <c r="AA5592">
        <v>9</v>
      </c>
      <c r="AB5592">
        <v>25</v>
      </c>
      <c r="AC5592">
        <v>1</v>
      </c>
      <c r="AD5592" t="str">
        <f t="shared" si="845"/>
        <v/>
      </c>
      <c r="AE5592" t="str">
        <f t="shared" si="847"/>
        <v/>
      </c>
      <c r="AF5592" t="str">
        <f t="shared" si="846"/>
        <v/>
      </c>
      <c r="AG5592">
        <f>IF((S5592&lt;&gt;"tühi")*(AC5592&lt;&gt;""),AC5592,"")</f>
        <v>1</v>
      </c>
      <c r="AH5592">
        <f t="shared" si="843"/>
        <v>2.8</v>
      </c>
      <c r="AI5592">
        <v>0.14499999999999999</v>
      </c>
      <c r="AJ5592">
        <f t="shared" si="848"/>
        <v>0.40599999999999997</v>
      </c>
      <c r="AK5592" t="str">
        <f t="shared" si="844"/>
        <v/>
      </c>
      <c r="AL5592" t="str">
        <f t="shared" si="841"/>
        <v/>
      </c>
    </row>
    <row r="5593" spans="1:38" x14ac:dyDescent="0.2">
      <c r="A5593" t="s">
        <v>6300</v>
      </c>
      <c r="B5593" t="s">
        <v>237</v>
      </c>
      <c r="C5593" t="s">
        <v>6301</v>
      </c>
      <c r="D5593" s="1">
        <v>36110</v>
      </c>
      <c r="E5593" s="1">
        <v>43456</v>
      </c>
      <c r="F5593" t="s">
        <v>19</v>
      </c>
      <c r="I5593">
        <v>100</v>
      </c>
      <c r="J5593">
        <v>0</v>
      </c>
      <c r="K5593">
        <v>0</v>
      </c>
      <c r="L5593">
        <v>794</v>
      </c>
      <c r="M5593">
        <v>794</v>
      </c>
      <c r="N5593" t="s">
        <v>20</v>
      </c>
      <c r="O5593" t="s">
        <v>6302</v>
      </c>
      <c r="P5593" t="s">
        <v>28</v>
      </c>
      <c r="Q5593" t="s">
        <v>34233</v>
      </c>
      <c r="R5593" t="s">
        <v>34233</v>
      </c>
      <c r="S5593" t="s">
        <v>33797</v>
      </c>
      <c r="T5593" t="s">
        <v>34365</v>
      </c>
      <c r="AD5593" t="str">
        <f t="shared" si="845"/>
        <v/>
      </c>
      <c r="AE5593" t="str">
        <f t="shared" si="847"/>
        <v/>
      </c>
      <c r="AF5593" t="str">
        <f t="shared" si="846"/>
        <v/>
      </c>
      <c r="AG5593" s="17">
        <v>1</v>
      </c>
      <c r="AH5593">
        <f t="shared" si="843"/>
        <v>2.8</v>
      </c>
      <c r="AI5593">
        <v>0.14499999999999999</v>
      </c>
      <c r="AJ5593">
        <f t="shared" si="848"/>
        <v>0.40599999999999997</v>
      </c>
      <c r="AK5593" t="str">
        <f t="shared" si="844"/>
        <v/>
      </c>
      <c r="AL5593" t="str">
        <f t="shared" si="841"/>
        <v/>
      </c>
    </row>
    <row r="5594" spans="1:38" x14ac:dyDescent="0.2">
      <c r="A5594" t="s">
        <v>6194</v>
      </c>
      <c r="B5594" t="s">
        <v>237</v>
      </c>
      <c r="C5594" t="s">
        <v>6195</v>
      </c>
      <c r="D5594" s="1">
        <v>36110</v>
      </c>
      <c r="E5594" s="1">
        <v>43456</v>
      </c>
      <c r="F5594" t="s">
        <v>19</v>
      </c>
      <c r="I5594">
        <v>100</v>
      </c>
      <c r="J5594">
        <v>0</v>
      </c>
      <c r="K5594">
        <v>0</v>
      </c>
      <c r="L5594">
        <v>921</v>
      </c>
      <c r="M5594">
        <v>921</v>
      </c>
      <c r="N5594" t="s">
        <v>20</v>
      </c>
      <c r="O5594" t="s">
        <v>6196</v>
      </c>
      <c r="P5594" t="s">
        <v>28</v>
      </c>
      <c r="Q5594" t="s">
        <v>34233</v>
      </c>
      <c r="R5594" t="s">
        <v>34233</v>
      </c>
      <c r="S5594" t="s">
        <v>32628</v>
      </c>
      <c r="T5594" t="s">
        <v>34365</v>
      </c>
      <c r="U5594" t="s">
        <v>32634</v>
      </c>
      <c r="V5594" t="s">
        <v>33176</v>
      </c>
      <c r="X5594">
        <v>1.5</v>
      </c>
      <c r="Y5594">
        <v>1</v>
      </c>
      <c r="AA5594">
        <v>9</v>
      </c>
      <c r="AB5594">
        <v>25</v>
      </c>
      <c r="AC5594">
        <v>1</v>
      </c>
      <c r="AD5594" t="str">
        <f t="shared" si="845"/>
        <v/>
      </c>
      <c r="AE5594" t="str">
        <f t="shared" si="847"/>
        <v/>
      </c>
      <c r="AF5594" t="str">
        <f t="shared" si="846"/>
        <v/>
      </c>
      <c r="AG5594">
        <f>IF((S5594&lt;&gt;"tühi")*(AC5594&lt;&gt;""),AC5594,"")</f>
        <v>1</v>
      </c>
      <c r="AH5594">
        <f t="shared" si="843"/>
        <v>2.8</v>
      </c>
      <c r="AI5594">
        <v>0.14499999999999999</v>
      </c>
      <c r="AJ5594">
        <f t="shared" si="848"/>
        <v>0.40599999999999997</v>
      </c>
      <c r="AK5594" t="str">
        <f t="shared" si="844"/>
        <v/>
      </c>
      <c r="AL5594" t="str">
        <f t="shared" si="841"/>
        <v/>
      </c>
    </row>
    <row r="5595" spans="1:38" x14ac:dyDescent="0.2">
      <c r="A5595" t="s">
        <v>6303</v>
      </c>
      <c r="B5595" t="s">
        <v>237</v>
      </c>
      <c r="C5595" t="s">
        <v>6304</v>
      </c>
      <c r="D5595" s="1">
        <v>36110</v>
      </c>
      <c r="E5595" s="1">
        <v>43456</v>
      </c>
      <c r="F5595" t="s">
        <v>19</v>
      </c>
      <c r="I5595">
        <v>100</v>
      </c>
      <c r="J5595">
        <v>0</v>
      </c>
      <c r="K5595">
        <v>0</v>
      </c>
      <c r="L5595">
        <v>746</v>
      </c>
      <c r="M5595">
        <v>746</v>
      </c>
      <c r="N5595" t="s">
        <v>20</v>
      </c>
      <c r="O5595" t="s">
        <v>6305</v>
      </c>
      <c r="P5595" t="s">
        <v>28</v>
      </c>
      <c r="Q5595" t="s">
        <v>34233</v>
      </c>
      <c r="R5595" t="s">
        <v>34233</v>
      </c>
      <c r="S5595" t="s">
        <v>33807</v>
      </c>
      <c r="T5595" t="s">
        <v>34365</v>
      </c>
      <c r="AD5595" t="str">
        <f t="shared" si="845"/>
        <v/>
      </c>
      <c r="AE5595" t="str">
        <f t="shared" si="847"/>
        <v/>
      </c>
      <c r="AF5595" t="str">
        <f t="shared" si="846"/>
        <v/>
      </c>
      <c r="AG5595" s="17">
        <v>1</v>
      </c>
      <c r="AH5595">
        <f t="shared" si="843"/>
        <v>2.8</v>
      </c>
      <c r="AI5595">
        <v>0.14499999999999999</v>
      </c>
      <c r="AJ5595">
        <f t="shared" si="848"/>
        <v>0.40599999999999997</v>
      </c>
      <c r="AK5595" t="str">
        <f t="shared" si="844"/>
        <v/>
      </c>
      <c r="AL5595" t="str">
        <f t="shared" si="841"/>
        <v/>
      </c>
    </row>
    <row r="5596" spans="1:38" x14ac:dyDescent="0.2">
      <c r="A5596" t="s">
        <v>6099</v>
      </c>
      <c r="B5596" t="s">
        <v>237</v>
      </c>
      <c r="C5596" t="s">
        <v>6100</v>
      </c>
      <c r="D5596" s="1">
        <v>36110</v>
      </c>
      <c r="E5596" s="1">
        <v>43456</v>
      </c>
      <c r="F5596" t="s">
        <v>19</v>
      </c>
      <c r="I5596">
        <v>100</v>
      </c>
      <c r="J5596">
        <v>0</v>
      </c>
      <c r="K5596">
        <v>0</v>
      </c>
      <c r="L5596">
        <v>966</v>
      </c>
      <c r="M5596">
        <v>966</v>
      </c>
      <c r="N5596" t="s">
        <v>20</v>
      </c>
      <c r="O5596" t="s">
        <v>6101</v>
      </c>
      <c r="P5596" t="s">
        <v>28</v>
      </c>
      <c r="Q5596" t="s">
        <v>34233</v>
      </c>
      <c r="R5596" t="s">
        <v>34233</v>
      </c>
      <c r="S5596" t="s">
        <v>32628</v>
      </c>
      <c r="T5596" t="s">
        <v>32634</v>
      </c>
      <c r="U5596" t="s">
        <v>32634</v>
      </c>
      <c r="V5596" t="s">
        <v>33176</v>
      </c>
      <c r="X5596">
        <v>1.5</v>
      </c>
      <c r="Y5596">
        <v>1</v>
      </c>
      <c r="AA5596">
        <v>9</v>
      </c>
      <c r="AB5596">
        <v>25</v>
      </c>
      <c r="AC5596">
        <v>1</v>
      </c>
      <c r="AD5596" t="str">
        <f t="shared" si="845"/>
        <v/>
      </c>
      <c r="AE5596" t="str">
        <f t="shared" si="847"/>
        <v/>
      </c>
      <c r="AF5596" t="str">
        <f t="shared" si="846"/>
        <v/>
      </c>
      <c r="AG5596">
        <f>IF((S5596&lt;&gt;"tühi")*(AC5596&lt;&gt;""),AC5596,"")</f>
        <v>1</v>
      </c>
      <c r="AH5596">
        <f t="shared" si="843"/>
        <v>2.8</v>
      </c>
      <c r="AI5596">
        <v>0.14499999999999999</v>
      </c>
      <c r="AJ5596">
        <f t="shared" si="848"/>
        <v>0.40599999999999997</v>
      </c>
      <c r="AK5596" t="str">
        <f t="shared" si="844"/>
        <v/>
      </c>
      <c r="AL5596" t="str">
        <f t="shared" si="841"/>
        <v/>
      </c>
    </row>
    <row r="5597" spans="1:38" x14ac:dyDescent="0.2">
      <c r="A5597" t="s">
        <v>12440</v>
      </c>
      <c r="B5597" t="s">
        <v>237</v>
      </c>
      <c r="C5597" t="s">
        <v>12441</v>
      </c>
      <c r="D5597" s="1">
        <v>36782</v>
      </c>
      <c r="E5597" s="1">
        <v>43456</v>
      </c>
      <c r="F5597" t="s">
        <v>19</v>
      </c>
      <c r="I5597">
        <v>100</v>
      </c>
      <c r="J5597">
        <v>0</v>
      </c>
      <c r="K5597">
        <v>0</v>
      </c>
      <c r="L5597">
        <v>737</v>
      </c>
      <c r="M5597">
        <v>737</v>
      </c>
      <c r="N5597" t="s">
        <v>20</v>
      </c>
      <c r="O5597" t="s">
        <v>12442</v>
      </c>
      <c r="P5597" t="s">
        <v>28</v>
      </c>
      <c r="Q5597" t="s">
        <v>34233</v>
      </c>
      <c r="R5597" t="s">
        <v>34233</v>
      </c>
      <c r="S5597" t="s">
        <v>32628</v>
      </c>
      <c r="T5597" t="s">
        <v>34365</v>
      </c>
      <c r="AD5597" t="str">
        <f t="shared" si="845"/>
        <v/>
      </c>
      <c r="AE5597" t="str">
        <f t="shared" si="847"/>
        <v/>
      </c>
      <c r="AF5597" t="str">
        <f t="shared" si="846"/>
        <v/>
      </c>
      <c r="AG5597" s="17">
        <v>1</v>
      </c>
      <c r="AH5597">
        <f t="shared" si="843"/>
        <v>2.8</v>
      </c>
      <c r="AI5597">
        <v>0.14499999999999999</v>
      </c>
      <c r="AJ5597">
        <f t="shared" si="848"/>
        <v>0.40599999999999997</v>
      </c>
      <c r="AK5597" t="str">
        <f t="shared" si="844"/>
        <v/>
      </c>
      <c r="AL5597" t="str">
        <f t="shared" si="841"/>
        <v/>
      </c>
    </row>
    <row r="5598" spans="1:38" x14ac:dyDescent="0.2">
      <c r="A5598" t="s">
        <v>6102</v>
      </c>
      <c r="B5598" t="s">
        <v>237</v>
      </c>
      <c r="C5598" t="s">
        <v>6103</v>
      </c>
      <c r="D5598" s="1">
        <v>36110</v>
      </c>
      <c r="E5598" s="1">
        <v>43456</v>
      </c>
      <c r="F5598" t="s">
        <v>19</v>
      </c>
      <c r="I5598">
        <v>100</v>
      </c>
      <c r="J5598">
        <v>0</v>
      </c>
      <c r="K5598">
        <v>0</v>
      </c>
      <c r="L5598">
        <v>946</v>
      </c>
      <c r="M5598">
        <v>946</v>
      </c>
      <c r="N5598" t="s">
        <v>20</v>
      </c>
      <c r="O5598" t="s">
        <v>6104</v>
      </c>
      <c r="P5598" t="s">
        <v>28</v>
      </c>
      <c r="Q5598" t="s">
        <v>34233</v>
      </c>
      <c r="R5598" t="s">
        <v>34233</v>
      </c>
      <c r="S5598" t="s">
        <v>33797</v>
      </c>
      <c r="T5598" t="s">
        <v>34382</v>
      </c>
      <c r="U5598" t="s">
        <v>32634</v>
      </c>
      <c r="V5598" t="s">
        <v>33176</v>
      </c>
      <c r="X5598">
        <v>1.5</v>
      </c>
      <c r="Y5598">
        <v>1</v>
      </c>
      <c r="AA5598">
        <v>9</v>
      </c>
      <c r="AB5598">
        <v>25</v>
      </c>
      <c r="AC5598">
        <v>1</v>
      </c>
      <c r="AD5598" t="str">
        <f t="shared" si="845"/>
        <v/>
      </c>
      <c r="AE5598" t="str">
        <f t="shared" si="847"/>
        <v/>
      </c>
      <c r="AF5598" t="str">
        <f t="shared" si="846"/>
        <v/>
      </c>
      <c r="AG5598">
        <f>IF((S5598&lt;&gt;"tühi")*(AC5598&lt;&gt;""),AC5598,"")</f>
        <v>1</v>
      </c>
      <c r="AH5598">
        <f t="shared" si="843"/>
        <v>2.8</v>
      </c>
      <c r="AI5598">
        <v>0.14499999999999999</v>
      </c>
      <c r="AJ5598">
        <f t="shared" si="848"/>
        <v>0.40599999999999997</v>
      </c>
      <c r="AK5598" t="str">
        <f t="shared" si="844"/>
        <v/>
      </c>
      <c r="AL5598" t="str">
        <f t="shared" si="841"/>
        <v/>
      </c>
    </row>
    <row r="5599" spans="1:38" x14ac:dyDescent="0.2">
      <c r="A5599" t="s">
        <v>7533</v>
      </c>
      <c r="B5599" t="s">
        <v>237</v>
      </c>
      <c r="C5599" t="s">
        <v>7534</v>
      </c>
      <c r="D5599" s="1">
        <v>36182</v>
      </c>
      <c r="E5599" s="1">
        <v>43456</v>
      </c>
      <c r="F5599" t="s">
        <v>19</v>
      </c>
      <c r="I5599">
        <v>100</v>
      </c>
      <c r="J5599">
        <v>0</v>
      </c>
      <c r="K5599">
        <v>0</v>
      </c>
      <c r="L5599">
        <v>1355</v>
      </c>
      <c r="M5599">
        <v>1355</v>
      </c>
      <c r="N5599" t="s">
        <v>20</v>
      </c>
      <c r="O5599" t="s">
        <v>7535</v>
      </c>
      <c r="P5599" t="s">
        <v>28</v>
      </c>
      <c r="Q5599" t="s">
        <v>34233</v>
      </c>
      <c r="R5599" t="s">
        <v>34233</v>
      </c>
      <c r="S5599" t="s">
        <v>32628</v>
      </c>
      <c r="T5599" t="s">
        <v>34365</v>
      </c>
      <c r="AD5599" t="str">
        <f t="shared" si="845"/>
        <v/>
      </c>
      <c r="AE5599" t="str">
        <f t="shared" si="847"/>
        <v/>
      </c>
      <c r="AF5599" t="str">
        <f t="shared" si="846"/>
        <v/>
      </c>
      <c r="AG5599" s="17">
        <v>1</v>
      </c>
      <c r="AH5599">
        <f t="shared" si="843"/>
        <v>2.8</v>
      </c>
      <c r="AI5599">
        <v>0.14499999999999999</v>
      </c>
      <c r="AJ5599">
        <f t="shared" si="848"/>
        <v>0.40599999999999997</v>
      </c>
      <c r="AK5599" t="str">
        <f t="shared" si="844"/>
        <v/>
      </c>
      <c r="AL5599" t="str">
        <f t="shared" si="841"/>
        <v/>
      </c>
    </row>
    <row r="5600" spans="1:38" x14ac:dyDescent="0.2">
      <c r="A5600" t="s">
        <v>6105</v>
      </c>
      <c r="B5600" t="s">
        <v>237</v>
      </c>
      <c r="C5600" t="s">
        <v>6106</v>
      </c>
      <c r="D5600" s="1">
        <v>36110</v>
      </c>
      <c r="E5600" s="1">
        <v>43456</v>
      </c>
      <c r="F5600" t="s">
        <v>19</v>
      </c>
      <c r="I5600">
        <v>100</v>
      </c>
      <c r="J5600">
        <v>0</v>
      </c>
      <c r="K5600">
        <v>0</v>
      </c>
      <c r="L5600">
        <v>1001</v>
      </c>
      <c r="M5600">
        <v>1001</v>
      </c>
      <c r="N5600" t="s">
        <v>20</v>
      </c>
      <c r="O5600" t="s">
        <v>6107</v>
      </c>
      <c r="P5600" t="s">
        <v>28</v>
      </c>
      <c r="Q5600" t="s">
        <v>34233</v>
      </c>
      <c r="R5600" t="s">
        <v>34233</v>
      </c>
      <c r="S5600" t="s">
        <v>33800</v>
      </c>
      <c r="T5600" t="s">
        <v>33071</v>
      </c>
      <c r="U5600" t="s">
        <v>32634</v>
      </c>
      <c r="V5600" t="s">
        <v>33176</v>
      </c>
      <c r="X5600">
        <v>1.5</v>
      </c>
      <c r="Y5600">
        <v>1</v>
      </c>
      <c r="AA5600">
        <v>9</v>
      </c>
      <c r="AB5600">
        <v>25</v>
      </c>
      <c r="AC5600">
        <v>1</v>
      </c>
      <c r="AD5600" t="str">
        <f t="shared" si="845"/>
        <v/>
      </c>
      <c r="AE5600" t="str">
        <f t="shared" si="847"/>
        <v/>
      </c>
      <c r="AF5600" t="str">
        <f t="shared" si="846"/>
        <v/>
      </c>
      <c r="AG5600">
        <f>IF((S5600&lt;&gt;"tühi")*(AC5600&lt;&gt;""),AC5600,"")</f>
        <v>1</v>
      </c>
      <c r="AH5600">
        <f t="shared" si="843"/>
        <v>2.8</v>
      </c>
      <c r="AI5600">
        <v>0.14499999999999999</v>
      </c>
      <c r="AJ5600">
        <f t="shared" si="848"/>
        <v>0.40599999999999997</v>
      </c>
      <c r="AK5600" t="str">
        <f t="shared" si="844"/>
        <v/>
      </c>
      <c r="AL5600" t="str">
        <f t="shared" si="841"/>
        <v/>
      </c>
    </row>
    <row r="5601" spans="1:38" x14ac:dyDescent="0.2">
      <c r="A5601" t="s">
        <v>6394</v>
      </c>
      <c r="B5601" t="s">
        <v>237</v>
      </c>
      <c r="C5601" t="s">
        <v>6395</v>
      </c>
      <c r="D5601" s="1">
        <v>36110</v>
      </c>
      <c r="E5601" s="1">
        <v>43901</v>
      </c>
      <c r="F5601" t="s">
        <v>19</v>
      </c>
      <c r="I5601">
        <v>100</v>
      </c>
      <c r="J5601">
        <v>0</v>
      </c>
      <c r="K5601">
        <v>0</v>
      </c>
      <c r="L5601">
        <v>1200</v>
      </c>
      <c r="M5601">
        <v>1200</v>
      </c>
      <c r="N5601" t="s">
        <v>20</v>
      </c>
      <c r="O5601" t="s">
        <v>6396</v>
      </c>
      <c r="P5601" t="s">
        <v>28</v>
      </c>
      <c r="Q5601" t="s">
        <v>34233</v>
      </c>
      <c r="R5601" t="s">
        <v>34233</v>
      </c>
      <c r="S5601" t="s">
        <v>32628</v>
      </c>
      <c r="T5601" t="s">
        <v>34365</v>
      </c>
      <c r="AD5601" t="str">
        <f t="shared" si="845"/>
        <v/>
      </c>
      <c r="AE5601" t="str">
        <f t="shared" si="847"/>
        <v/>
      </c>
      <c r="AF5601" t="str">
        <f t="shared" si="846"/>
        <v/>
      </c>
      <c r="AG5601" s="17">
        <v>1</v>
      </c>
      <c r="AH5601">
        <f t="shared" si="843"/>
        <v>2.8</v>
      </c>
      <c r="AI5601">
        <v>0.14499999999999999</v>
      </c>
      <c r="AJ5601">
        <f t="shared" si="848"/>
        <v>0.40599999999999997</v>
      </c>
      <c r="AK5601" t="str">
        <f t="shared" si="844"/>
        <v/>
      </c>
      <c r="AL5601" t="str">
        <f t="shared" si="841"/>
        <v/>
      </c>
    </row>
    <row r="5602" spans="1:38" x14ac:dyDescent="0.2">
      <c r="A5602" t="s">
        <v>5767</v>
      </c>
      <c r="B5602" t="s">
        <v>237</v>
      </c>
      <c r="C5602" t="s">
        <v>5768</v>
      </c>
      <c r="D5602" s="1">
        <v>36110</v>
      </c>
      <c r="E5602" s="1">
        <v>43456</v>
      </c>
      <c r="F5602" t="s">
        <v>19</v>
      </c>
      <c r="I5602">
        <v>100</v>
      </c>
      <c r="J5602">
        <v>0</v>
      </c>
      <c r="K5602">
        <v>0</v>
      </c>
      <c r="L5602">
        <v>1083</v>
      </c>
      <c r="M5602">
        <v>1083</v>
      </c>
      <c r="N5602" t="s">
        <v>20</v>
      </c>
      <c r="O5602" t="s">
        <v>5769</v>
      </c>
      <c r="P5602" t="s">
        <v>28</v>
      </c>
      <c r="Q5602" t="s">
        <v>34233</v>
      </c>
      <c r="R5602" t="s">
        <v>34233</v>
      </c>
      <c r="S5602" t="s">
        <v>33797</v>
      </c>
      <c r="T5602" t="s">
        <v>34365</v>
      </c>
      <c r="AD5602" t="str">
        <f t="shared" si="845"/>
        <v/>
      </c>
      <c r="AE5602" t="str">
        <f t="shared" si="847"/>
        <v/>
      </c>
      <c r="AF5602" t="str">
        <f t="shared" si="846"/>
        <v/>
      </c>
      <c r="AG5602" s="17">
        <v>1</v>
      </c>
      <c r="AH5602">
        <f t="shared" si="843"/>
        <v>2.8</v>
      </c>
      <c r="AI5602">
        <v>0.14499999999999999</v>
      </c>
      <c r="AJ5602">
        <f t="shared" si="848"/>
        <v>0.40599999999999997</v>
      </c>
      <c r="AK5602" t="str">
        <f t="shared" si="844"/>
        <v/>
      </c>
      <c r="AL5602" t="str">
        <f t="shared" si="841"/>
        <v/>
      </c>
    </row>
    <row r="5603" spans="1:38" x14ac:dyDescent="0.2">
      <c r="A5603" t="s">
        <v>19191</v>
      </c>
      <c r="B5603" t="s">
        <v>237</v>
      </c>
      <c r="C5603" t="s">
        <v>19192</v>
      </c>
      <c r="D5603" s="1">
        <v>38118</v>
      </c>
      <c r="E5603" s="1">
        <v>43456</v>
      </c>
      <c r="F5603" t="s">
        <v>19</v>
      </c>
      <c r="I5603">
        <v>100</v>
      </c>
      <c r="J5603">
        <v>0</v>
      </c>
      <c r="K5603">
        <v>0</v>
      </c>
      <c r="L5603">
        <v>1007</v>
      </c>
      <c r="M5603">
        <v>1007</v>
      </c>
      <c r="N5603" t="s">
        <v>20</v>
      </c>
      <c r="O5603" t="s">
        <v>19193</v>
      </c>
      <c r="P5603" t="s">
        <v>28</v>
      </c>
      <c r="Q5603" t="s">
        <v>34233</v>
      </c>
      <c r="R5603" t="s">
        <v>34233</v>
      </c>
      <c r="S5603" t="s">
        <v>33797</v>
      </c>
      <c r="T5603" t="s">
        <v>34350</v>
      </c>
      <c r="U5603" t="s">
        <v>32634</v>
      </c>
      <c r="V5603" t="s">
        <v>33177</v>
      </c>
      <c r="X5603">
        <v>2</v>
      </c>
      <c r="Y5603" t="s">
        <v>32654</v>
      </c>
      <c r="AA5603">
        <v>8.5</v>
      </c>
      <c r="AB5603">
        <v>20</v>
      </c>
      <c r="AC5603">
        <v>1</v>
      </c>
      <c r="AD5603" t="str">
        <f t="shared" si="845"/>
        <v/>
      </c>
      <c r="AE5603" t="str">
        <f t="shared" si="847"/>
        <v/>
      </c>
      <c r="AF5603" t="str">
        <f t="shared" si="846"/>
        <v/>
      </c>
      <c r="AG5603">
        <f>IF((S5603&lt;&gt;"tühi")*(AC5603&lt;&gt;""),AC5603,"")</f>
        <v>1</v>
      </c>
      <c r="AH5603">
        <f t="shared" si="843"/>
        <v>2.8</v>
      </c>
      <c r="AI5603">
        <v>0.14499999999999999</v>
      </c>
      <c r="AJ5603">
        <f t="shared" si="848"/>
        <v>0.40599999999999997</v>
      </c>
      <c r="AK5603" t="str">
        <f t="shared" si="844"/>
        <v/>
      </c>
      <c r="AL5603" t="str">
        <f t="shared" si="841"/>
        <v/>
      </c>
    </row>
    <row r="5604" spans="1:38" x14ac:dyDescent="0.2">
      <c r="A5604" t="s">
        <v>19194</v>
      </c>
      <c r="B5604" t="s">
        <v>237</v>
      </c>
      <c r="C5604" t="s">
        <v>19195</v>
      </c>
      <c r="D5604" s="1">
        <v>38118</v>
      </c>
      <c r="E5604" s="1">
        <v>43456</v>
      </c>
      <c r="F5604" t="s">
        <v>19</v>
      </c>
      <c r="I5604">
        <v>100</v>
      </c>
      <c r="J5604">
        <v>0</v>
      </c>
      <c r="K5604">
        <v>0</v>
      </c>
      <c r="L5604">
        <v>1008</v>
      </c>
      <c r="M5604">
        <v>1008</v>
      </c>
      <c r="N5604" t="s">
        <v>20</v>
      </c>
      <c r="O5604" t="s">
        <v>19196</v>
      </c>
      <c r="P5604" t="s">
        <v>28</v>
      </c>
      <c r="Q5604" t="s">
        <v>32794</v>
      </c>
      <c r="R5604" t="s">
        <v>33782</v>
      </c>
      <c r="S5604" t="s">
        <v>32628</v>
      </c>
      <c r="T5604" t="s">
        <v>34365</v>
      </c>
      <c r="U5604" t="s">
        <v>32634</v>
      </c>
      <c r="V5604" t="s">
        <v>33177</v>
      </c>
      <c r="X5604">
        <v>2</v>
      </c>
      <c r="Y5604" t="s">
        <v>32654</v>
      </c>
      <c r="AA5604">
        <v>8.5</v>
      </c>
      <c r="AB5604">
        <v>20</v>
      </c>
      <c r="AC5604">
        <v>1</v>
      </c>
      <c r="AD5604" t="str">
        <f t="shared" si="845"/>
        <v/>
      </c>
      <c r="AE5604" t="str">
        <f t="shared" si="847"/>
        <v/>
      </c>
      <c r="AF5604" t="str">
        <f t="shared" si="846"/>
        <v/>
      </c>
      <c r="AG5604">
        <f>IF((S5604&lt;&gt;"tühi")*(AC5604&lt;&gt;""),AC5604,"")</f>
        <v>1</v>
      </c>
      <c r="AH5604">
        <f t="shared" si="843"/>
        <v>2.8</v>
      </c>
      <c r="AI5604">
        <v>0.14499999999999999</v>
      </c>
      <c r="AJ5604">
        <f t="shared" si="848"/>
        <v>0.40599999999999997</v>
      </c>
      <c r="AK5604" t="str">
        <f t="shared" si="844"/>
        <v/>
      </c>
      <c r="AL5604" t="str">
        <f t="shared" si="841"/>
        <v/>
      </c>
    </row>
    <row r="5605" spans="1:38" x14ac:dyDescent="0.2">
      <c r="A5605" t="s">
        <v>6349</v>
      </c>
      <c r="B5605" t="s">
        <v>237</v>
      </c>
      <c r="C5605" t="s">
        <v>6350</v>
      </c>
      <c r="D5605" s="1">
        <v>36110</v>
      </c>
      <c r="E5605" s="1">
        <v>43456</v>
      </c>
      <c r="F5605" t="s">
        <v>19</v>
      </c>
      <c r="I5605">
        <v>100</v>
      </c>
      <c r="J5605">
        <v>0</v>
      </c>
      <c r="K5605">
        <v>0</v>
      </c>
      <c r="L5605">
        <v>824</v>
      </c>
      <c r="M5605">
        <v>824</v>
      </c>
      <c r="N5605" t="s">
        <v>20</v>
      </c>
      <c r="O5605" t="s">
        <v>6351</v>
      </c>
      <c r="P5605" t="s">
        <v>28</v>
      </c>
      <c r="Q5605" t="s">
        <v>34233</v>
      </c>
      <c r="R5605" t="s">
        <v>34233</v>
      </c>
      <c r="S5605" t="s">
        <v>32628</v>
      </c>
      <c r="T5605" t="s">
        <v>34365</v>
      </c>
      <c r="AD5605" t="str">
        <f t="shared" si="845"/>
        <v/>
      </c>
      <c r="AE5605" t="str">
        <f t="shared" si="847"/>
        <v/>
      </c>
      <c r="AF5605" t="str">
        <f t="shared" si="846"/>
        <v/>
      </c>
      <c r="AG5605" s="17">
        <v>1</v>
      </c>
      <c r="AH5605">
        <f t="shared" si="843"/>
        <v>2.8</v>
      </c>
      <c r="AI5605">
        <v>0.14499999999999999</v>
      </c>
      <c r="AJ5605">
        <f t="shared" si="848"/>
        <v>0.40599999999999997</v>
      </c>
      <c r="AK5605" t="str">
        <f t="shared" si="844"/>
        <v/>
      </c>
      <c r="AL5605" t="str">
        <f t="shared" si="841"/>
        <v/>
      </c>
    </row>
    <row r="5606" spans="1:38" x14ac:dyDescent="0.2">
      <c r="A5606" t="s">
        <v>6352</v>
      </c>
      <c r="B5606" t="s">
        <v>237</v>
      </c>
      <c r="C5606" t="s">
        <v>6353</v>
      </c>
      <c r="D5606" s="1">
        <v>36110</v>
      </c>
      <c r="E5606" s="1">
        <v>43456</v>
      </c>
      <c r="F5606" t="s">
        <v>19</v>
      </c>
      <c r="I5606">
        <v>100</v>
      </c>
      <c r="J5606">
        <v>0</v>
      </c>
      <c r="K5606">
        <v>0</v>
      </c>
      <c r="L5606">
        <v>801</v>
      </c>
      <c r="M5606">
        <v>801</v>
      </c>
      <c r="N5606" t="s">
        <v>20</v>
      </c>
      <c r="O5606" t="s">
        <v>6354</v>
      </c>
      <c r="P5606" t="s">
        <v>28</v>
      </c>
      <c r="Q5606" t="s">
        <v>34233</v>
      </c>
      <c r="R5606" t="s">
        <v>34233</v>
      </c>
      <c r="S5606" t="s">
        <v>33797</v>
      </c>
      <c r="T5606" t="s">
        <v>34350</v>
      </c>
      <c r="AD5606" t="str">
        <f t="shared" si="845"/>
        <v/>
      </c>
      <c r="AE5606" t="str">
        <f t="shared" si="847"/>
        <v/>
      </c>
      <c r="AF5606" t="str">
        <f t="shared" si="846"/>
        <v/>
      </c>
      <c r="AG5606" s="17">
        <v>1</v>
      </c>
      <c r="AH5606">
        <f t="shared" si="843"/>
        <v>2.8</v>
      </c>
      <c r="AI5606">
        <v>0.14499999999999999</v>
      </c>
      <c r="AJ5606">
        <f t="shared" si="848"/>
        <v>0.40599999999999997</v>
      </c>
      <c r="AK5606" t="str">
        <f t="shared" si="844"/>
        <v/>
      </c>
      <c r="AL5606" t="str">
        <f t="shared" si="841"/>
        <v/>
      </c>
    </row>
    <row r="5607" spans="1:38" x14ac:dyDescent="0.2">
      <c r="A5607" t="s">
        <v>6355</v>
      </c>
      <c r="B5607" t="s">
        <v>237</v>
      </c>
      <c r="C5607" t="s">
        <v>6356</v>
      </c>
      <c r="D5607" s="1">
        <v>36110</v>
      </c>
      <c r="E5607" s="1">
        <v>43456</v>
      </c>
      <c r="F5607" t="s">
        <v>19</v>
      </c>
      <c r="I5607">
        <v>100</v>
      </c>
      <c r="J5607">
        <v>0</v>
      </c>
      <c r="K5607">
        <v>0</v>
      </c>
      <c r="L5607">
        <v>812</v>
      </c>
      <c r="M5607">
        <v>812</v>
      </c>
      <c r="N5607" t="s">
        <v>20</v>
      </c>
      <c r="O5607" t="s">
        <v>6357</v>
      </c>
      <c r="P5607" t="s">
        <v>28</v>
      </c>
      <c r="Q5607" t="s">
        <v>34233</v>
      </c>
      <c r="R5607" t="s">
        <v>34233</v>
      </c>
      <c r="S5607" t="s">
        <v>32628</v>
      </c>
      <c r="T5607" t="s">
        <v>34350</v>
      </c>
      <c r="AD5607" t="str">
        <f t="shared" si="845"/>
        <v/>
      </c>
      <c r="AE5607" t="str">
        <f t="shared" si="847"/>
        <v/>
      </c>
      <c r="AF5607" t="str">
        <f t="shared" si="846"/>
        <v/>
      </c>
      <c r="AG5607" s="17">
        <v>1</v>
      </c>
      <c r="AH5607">
        <f t="shared" si="843"/>
        <v>2.8</v>
      </c>
      <c r="AI5607">
        <v>0.14499999999999999</v>
      </c>
      <c r="AJ5607">
        <f t="shared" si="848"/>
        <v>0.40599999999999997</v>
      </c>
      <c r="AK5607" t="str">
        <f t="shared" si="844"/>
        <v/>
      </c>
      <c r="AL5607" t="str">
        <f t="shared" si="841"/>
        <v/>
      </c>
    </row>
    <row r="5608" spans="1:38" x14ac:dyDescent="0.2">
      <c r="A5608" t="s">
        <v>6358</v>
      </c>
      <c r="B5608" t="s">
        <v>237</v>
      </c>
      <c r="C5608" t="s">
        <v>6359</v>
      </c>
      <c r="D5608" s="1">
        <v>36110</v>
      </c>
      <c r="E5608" s="1">
        <v>43456</v>
      </c>
      <c r="F5608" t="s">
        <v>19</v>
      </c>
      <c r="I5608">
        <v>100</v>
      </c>
      <c r="J5608">
        <v>0</v>
      </c>
      <c r="K5608">
        <v>0</v>
      </c>
      <c r="L5608">
        <v>822</v>
      </c>
      <c r="M5608">
        <v>822</v>
      </c>
      <c r="N5608" t="s">
        <v>20</v>
      </c>
      <c r="O5608" t="s">
        <v>6360</v>
      </c>
      <c r="P5608" t="s">
        <v>28</v>
      </c>
      <c r="Q5608" t="s">
        <v>34233</v>
      </c>
      <c r="R5608" t="s">
        <v>34233</v>
      </c>
      <c r="S5608" t="s">
        <v>33797</v>
      </c>
      <c r="T5608" t="s">
        <v>34357</v>
      </c>
      <c r="AD5608" t="str">
        <f t="shared" si="845"/>
        <v/>
      </c>
      <c r="AE5608" t="str">
        <f t="shared" si="847"/>
        <v/>
      </c>
      <c r="AF5608" t="str">
        <f t="shared" si="846"/>
        <v/>
      </c>
      <c r="AG5608" s="17">
        <v>1</v>
      </c>
      <c r="AH5608">
        <f t="shared" si="843"/>
        <v>2.8</v>
      </c>
      <c r="AI5608">
        <v>0.14499999999999999</v>
      </c>
      <c r="AJ5608">
        <f t="shared" si="848"/>
        <v>0.40599999999999997</v>
      </c>
      <c r="AK5608" t="str">
        <f t="shared" si="844"/>
        <v/>
      </c>
      <c r="AL5608" t="str">
        <f t="shared" si="841"/>
        <v/>
      </c>
    </row>
    <row r="5609" spans="1:38" x14ac:dyDescent="0.2">
      <c r="A5609" t="s">
        <v>5137</v>
      </c>
      <c r="B5609" t="s">
        <v>237</v>
      </c>
      <c r="C5609" t="s">
        <v>5138</v>
      </c>
      <c r="D5609" s="1">
        <v>36110</v>
      </c>
      <c r="E5609" s="1">
        <v>43456</v>
      </c>
      <c r="F5609" t="s">
        <v>19</v>
      </c>
      <c r="I5609">
        <v>100</v>
      </c>
      <c r="J5609">
        <v>0</v>
      </c>
      <c r="K5609">
        <v>0</v>
      </c>
      <c r="L5609">
        <v>938</v>
      </c>
      <c r="M5609">
        <v>938</v>
      </c>
      <c r="N5609" t="s">
        <v>20</v>
      </c>
      <c r="O5609" t="s">
        <v>5139</v>
      </c>
      <c r="P5609" t="s">
        <v>28</v>
      </c>
      <c r="Q5609" t="s">
        <v>34233</v>
      </c>
      <c r="R5609" t="s">
        <v>34233</v>
      </c>
      <c r="S5609" t="s">
        <v>33797</v>
      </c>
      <c r="T5609" t="s">
        <v>34365</v>
      </c>
      <c r="AD5609" t="str">
        <f t="shared" si="845"/>
        <v/>
      </c>
      <c r="AE5609" t="str">
        <f t="shared" si="847"/>
        <v/>
      </c>
      <c r="AF5609" t="str">
        <f t="shared" si="846"/>
        <v/>
      </c>
      <c r="AG5609" s="17">
        <v>1</v>
      </c>
      <c r="AH5609">
        <f t="shared" si="843"/>
        <v>2.8</v>
      </c>
      <c r="AI5609">
        <v>0.14499999999999999</v>
      </c>
      <c r="AJ5609">
        <f t="shared" si="848"/>
        <v>0.40599999999999997</v>
      </c>
      <c r="AK5609" t="str">
        <f t="shared" si="844"/>
        <v/>
      </c>
      <c r="AL5609" t="str">
        <f t="shared" si="841"/>
        <v/>
      </c>
    </row>
    <row r="5610" spans="1:38" x14ac:dyDescent="0.2">
      <c r="A5610" t="s">
        <v>6382</v>
      </c>
      <c r="B5610" t="s">
        <v>237</v>
      </c>
      <c r="C5610" t="s">
        <v>6383</v>
      </c>
      <c r="D5610" s="1">
        <v>36110</v>
      </c>
      <c r="E5610" s="1">
        <v>43901</v>
      </c>
      <c r="F5610" t="s">
        <v>19</v>
      </c>
      <c r="I5610">
        <v>100</v>
      </c>
      <c r="J5610">
        <v>0</v>
      </c>
      <c r="K5610">
        <v>0</v>
      </c>
      <c r="L5610">
        <v>1255</v>
      </c>
      <c r="M5610">
        <v>1255</v>
      </c>
      <c r="N5610" t="s">
        <v>20</v>
      </c>
      <c r="O5610" t="s">
        <v>6384</v>
      </c>
      <c r="P5610" t="s">
        <v>28</v>
      </c>
      <c r="Q5610" t="s">
        <v>34233</v>
      </c>
      <c r="R5610" t="s">
        <v>34233</v>
      </c>
      <c r="S5610" t="s">
        <v>33797</v>
      </c>
      <c r="T5610" t="s">
        <v>34365</v>
      </c>
      <c r="AD5610" t="str">
        <f t="shared" si="845"/>
        <v/>
      </c>
      <c r="AE5610" t="str">
        <f t="shared" si="847"/>
        <v/>
      </c>
      <c r="AF5610" t="str">
        <f t="shared" si="846"/>
        <v/>
      </c>
      <c r="AG5610" s="17">
        <v>1</v>
      </c>
      <c r="AH5610">
        <f t="shared" si="843"/>
        <v>2.8</v>
      </c>
      <c r="AI5610">
        <v>0.14499999999999999</v>
      </c>
      <c r="AJ5610">
        <f t="shared" si="848"/>
        <v>0.40599999999999997</v>
      </c>
      <c r="AK5610" t="str">
        <f t="shared" si="844"/>
        <v/>
      </c>
      <c r="AL5610" t="str">
        <f t="shared" si="841"/>
        <v/>
      </c>
    </row>
    <row r="5611" spans="1:38" x14ac:dyDescent="0.2">
      <c r="A5611" t="s">
        <v>6385</v>
      </c>
      <c r="B5611" t="s">
        <v>237</v>
      </c>
      <c r="C5611" t="s">
        <v>6386</v>
      </c>
      <c r="D5611" s="1">
        <v>36110</v>
      </c>
      <c r="E5611" s="1">
        <v>43901</v>
      </c>
      <c r="F5611" t="s">
        <v>19</v>
      </c>
      <c r="I5611">
        <v>100</v>
      </c>
      <c r="J5611">
        <v>0</v>
      </c>
      <c r="K5611">
        <v>0</v>
      </c>
      <c r="L5611">
        <v>833</v>
      </c>
      <c r="M5611">
        <v>833</v>
      </c>
      <c r="N5611" t="s">
        <v>20</v>
      </c>
      <c r="O5611" t="s">
        <v>6387</v>
      </c>
      <c r="P5611" t="s">
        <v>28</v>
      </c>
      <c r="Q5611" t="s">
        <v>34233</v>
      </c>
      <c r="R5611" t="s">
        <v>34233</v>
      </c>
      <c r="S5611" t="s">
        <v>32628</v>
      </c>
      <c r="T5611" t="s">
        <v>34350</v>
      </c>
      <c r="AD5611" t="str">
        <f t="shared" si="845"/>
        <v/>
      </c>
      <c r="AE5611" t="str">
        <f t="shared" si="847"/>
        <v/>
      </c>
      <c r="AF5611" t="str">
        <f t="shared" si="846"/>
        <v/>
      </c>
      <c r="AG5611" s="17">
        <v>1</v>
      </c>
      <c r="AH5611">
        <f t="shared" si="843"/>
        <v>2.8</v>
      </c>
      <c r="AI5611">
        <v>0.14499999999999999</v>
      </c>
      <c r="AJ5611">
        <f t="shared" si="848"/>
        <v>0.40599999999999997</v>
      </c>
      <c r="AK5611" t="str">
        <f t="shared" si="844"/>
        <v/>
      </c>
      <c r="AL5611" t="str">
        <f t="shared" ref="AL5611:AL5674" si="849">IF(COUNTBLANK(AK5611),"",AK5611*AI5611)</f>
        <v/>
      </c>
    </row>
    <row r="5612" spans="1:38" x14ac:dyDescent="0.2">
      <c r="A5612" t="s">
        <v>6388</v>
      </c>
      <c r="B5612" t="s">
        <v>237</v>
      </c>
      <c r="C5612" t="s">
        <v>6389</v>
      </c>
      <c r="D5612" s="1">
        <v>36110</v>
      </c>
      <c r="E5612" s="1">
        <v>43901</v>
      </c>
      <c r="F5612" t="s">
        <v>19</v>
      </c>
      <c r="I5612">
        <v>100</v>
      </c>
      <c r="J5612">
        <v>0</v>
      </c>
      <c r="K5612">
        <v>0</v>
      </c>
      <c r="L5612">
        <v>889</v>
      </c>
      <c r="M5612">
        <v>889</v>
      </c>
      <c r="N5612" t="s">
        <v>20</v>
      </c>
      <c r="O5612" t="s">
        <v>6390</v>
      </c>
      <c r="P5612" t="s">
        <v>28</v>
      </c>
      <c r="Q5612" t="s">
        <v>34233</v>
      </c>
      <c r="R5612" t="s">
        <v>34233</v>
      </c>
      <c r="S5612" t="s">
        <v>32628</v>
      </c>
      <c r="T5612" t="s">
        <v>34568</v>
      </c>
      <c r="U5612" t="s">
        <v>33071</v>
      </c>
      <c r="V5612" t="s">
        <v>32781</v>
      </c>
      <c r="W5612">
        <v>150</v>
      </c>
      <c r="X5612">
        <v>2</v>
      </c>
      <c r="Y5612">
        <v>1</v>
      </c>
      <c r="AA5612">
        <v>7.5</v>
      </c>
      <c r="AC5612">
        <v>1</v>
      </c>
      <c r="AD5612" t="str">
        <f t="shared" si="845"/>
        <v/>
      </c>
      <c r="AE5612" t="str">
        <f t="shared" si="847"/>
        <v/>
      </c>
      <c r="AF5612" t="str">
        <f t="shared" si="846"/>
        <v/>
      </c>
      <c r="AG5612">
        <f>IF((S5612&lt;&gt;"tühi")*(AC5612&lt;&gt;""),AC5612,"")</f>
        <v>1</v>
      </c>
      <c r="AH5612">
        <f t="shared" si="843"/>
        <v>2.8</v>
      </c>
      <c r="AI5612">
        <v>0.14499999999999999</v>
      </c>
      <c r="AJ5612">
        <f t="shared" si="848"/>
        <v>0.40599999999999997</v>
      </c>
      <c r="AK5612" t="str">
        <f t="shared" si="844"/>
        <v/>
      </c>
      <c r="AL5612" t="str">
        <f t="shared" si="849"/>
        <v/>
      </c>
    </row>
    <row r="5613" spans="1:38" x14ac:dyDescent="0.2">
      <c r="A5613" t="s">
        <v>5770</v>
      </c>
      <c r="B5613" t="s">
        <v>237</v>
      </c>
      <c r="C5613" t="s">
        <v>5771</v>
      </c>
      <c r="D5613" s="1">
        <v>36110</v>
      </c>
      <c r="E5613" s="1">
        <v>43456</v>
      </c>
      <c r="F5613" t="s">
        <v>19</v>
      </c>
      <c r="I5613">
        <v>100</v>
      </c>
      <c r="J5613">
        <v>0</v>
      </c>
      <c r="K5613">
        <v>0</v>
      </c>
      <c r="L5613">
        <v>1004</v>
      </c>
      <c r="M5613">
        <v>1003</v>
      </c>
      <c r="N5613" t="s">
        <v>20</v>
      </c>
      <c r="O5613" t="s">
        <v>5772</v>
      </c>
      <c r="P5613" t="s">
        <v>28</v>
      </c>
      <c r="Q5613" t="s">
        <v>34233</v>
      </c>
      <c r="R5613" t="s">
        <v>34233</v>
      </c>
      <c r="S5613" t="s">
        <v>33797</v>
      </c>
      <c r="T5613" t="s">
        <v>34365</v>
      </c>
      <c r="AD5613" t="str">
        <f t="shared" si="845"/>
        <v/>
      </c>
      <c r="AE5613" t="str">
        <f t="shared" si="847"/>
        <v/>
      </c>
      <c r="AF5613" t="str">
        <f t="shared" si="846"/>
        <v/>
      </c>
      <c r="AG5613" s="17">
        <v>1</v>
      </c>
      <c r="AH5613">
        <f t="shared" si="843"/>
        <v>2.8</v>
      </c>
      <c r="AI5613">
        <v>0.14499999999999999</v>
      </c>
      <c r="AJ5613">
        <f t="shared" si="848"/>
        <v>0.40599999999999997</v>
      </c>
      <c r="AK5613" t="str">
        <f t="shared" si="844"/>
        <v/>
      </c>
      <c r="AL5613" t="str">
        <f t="shared" si="849"/>
        <v/>
      </c>
    </row>
    <row r="5614" spans="1:38" x14ac:dyDescent="0.2">
      <c r="A5614" t="s">
        <v>6391</v>
      </c>
      <c r="B5614" t="s">
        <v>237</v>
      </c>
      <c r="C5614" t="s">
        <v>6392</v>
      </c>
      <c r="D5614" s="1">
        <v>36110</v>
      </c>
      <c r="E5614" s="1">
        <v>43901</v>
      </c>
      <c r="F5614" t="s">
        <v>19</v>
      </c>
      <c r="I5614">
        <v>100</v>
      </c>
      <c r="J5614">
        <v>0</v>
      </c>
      <c r="K5614">
        <v>0</v>
      </c>
      <c r="L5614">
        <v>715</v>
      </c>
      <c r="M5614">
        <v>715</v>
      </c>
      <c r="N5614" t="s">
        <v>20</v>
      </c>
      <c r="O5614" t="s">
        <v>6393</v>
      </c>
      <c r="P5614" t="s">
        <v>28</v>
      </c>
      <c r="Q5614" t="s">
        <v>32794</v>
      </c>
      <c r="R5614" t="s">
        <v>33782</v>
      </c>
      <c r="S5614" t="s">
        <v>33800</v>
      </c>
      <c r="T5614" t="s">
        <v>34365</v>
      </c>
      <c r="AD5614" t="str">
        <f t="shared" si="845"/>
        <v/>
      </c>
      <c r="AE5614" t="str">
        <f t="shared" si="847"/>
        <v/>
      </c>
      <c r="AF5614" t="str">
        <f t="shared" si="846"/>
        <v/>
      </c>
      <c r="AG5614" s="17">
        <v>1</v>
      </c>
      <c r="AH5614">
        <f t="shared" si="843"/>
        <v>2.8</v>
      </c>
      <c r="AI5614">
        <v>0.14499999999999999</v>
      </c>
      <c r="AJ5614">
        <f t="shared" si="848"/>
        <v>0.40599999999999997</v>
      </c>
      <c r="AK5614" t="str">
        <f t="shared" si="844"/>
        <v/>
      </c>
      <c r="AL5614" t="str">
        <f t="shared" si="849"/>
        <v/>
      </c>
    </row>
    <row r="5615" spans="1:38" x14ac:dyDescent="0.2">
      <c r="A5615" t="s">
        <v>5158</v>
      </c>
      <c r="B5615" t="s">
        <v>237</v>
      </c>
      <c r="C5615" t="s">
        <v>5159</v>
      </c>
      <c r="D5615" s="1">
        <v>36110</v>
      </c>
      <c r="E5615" s="1">
        <v>43456</v>
      </c>
      <c r="F5615" t="s">
        <v>19</v>
      </c>
      <c r="I5615">
        <v>100</v>
      </c>
      <c r="J5615">
        <v>0</v>
      </c>
      <c r="K5615">
        <v>0</v>
      </c>
      <c r="L5615">
        <v>835</v>
      </c>
      <c r="M5615">
        <v>835</v>
      </c>
      <c r="N5615" t="s">
        <v>20</v>
      </c>
      <c r="O5615" t="s">
        <v>5160</v>
      </c>
      <c r="P5615" t="s">
        <v>28</v>
      </c>
      <c r="Q5615" t="s">
        <v>34233</v>
      </c>
      <c r="R5615" t="s">
        <v>34233</v>
      </c>
      <c r="S5615" t="s">
        <v>33804</v>
      </c>
      <c r="T5615" t="s">
        <v>34365</v>
      </c>
      <c r="AD5615" t="str">
        <f t="shared" si="845"/>
        <v/>
      </c>
      <c r="AE5615" t="str">
        <f t="shared" si="847"/>
        <v/>
      </c>
      <c r="AF5615" t="str">
        <f t="shared" si="846"/>
        <v/>
      </c>
      <c r="AG5615" s="17">
        <v>1</v>
      </c>
      <c r="AH5615">
        <f t="shared" si="843"/>
        <v>2.8</v>
      </c>
      <c r="AI5615">
        <v>0.14499999999999999</v>
      </c>
      <c r="AJ5615">
        <f t="shared" si="848"/>
        <v>0.40599999999999997</v>
      </c>
      <c r="AK5615" t="str">
        <f t="shared" si="844"/>
        <v/>
      </c>
      <c r="AL5615" t="str">
        <f t="shared" si="849"/>
        <v/>
      </c>
    </row>
    <row r="5616" spans="1:38" x14ac:dyDescent="0.2">
      <c r="A5616" t="s">
        <v>7456</v>
      </c>
      <c r="B5616" t="s">
        <v>237</v>
      </c>
      <c r="C5616" t="s">
        <v>7457</v>
      </c>
      <c r="D5616" s="1">
        <v>36151</v>
      </c>
      <c r="E5616" s="1">
        <v>43456</v>
      </c>
      <c r="F5616" t="s">
        <v>19</v>
      </c>
      <c r="I5616">
        <v>100</v>
      </c>
      <c r="J5616">
        <v>0</v>
      </c>
      <c r="K5616">
        <v>0</v>
      </c>
      <c r="L5616">
        <v>1047</v>
      </c>
      <c r="M5616">
        <v>1047</v>
      </c>
      <c r="N5616" t="s">
        <v>20</v>
      </c>
      <c r="O5616" t="s">
        <v>7458</v>
      </c>
      <c r="P5616" t="s">
        <v>28</v>
      </c>
      <c r="Q5616" t="s">
        <v>34233</v>
      </c>
      <c r="R5616" t="s">
        <v>34233</v>
      </c>
      <c r="S5616" t="s">
        <v>32628</v>
      </c>
      <c r="T5616" t="s">
        <v>34365</v>
      </c>
      <c r="AD5616" t="str">
        <f t="shared" si="845"/>
        <v/>
      </c>
      <c r="AE5616" t="str">
        <f t="shared" si="847"/>
        <v/>
      </c>
      <c r="AF5616" t="str">
        <f t="shared" si="846"/>
        <v/>
      </c>
      <c r="AG5616" s="17">
        <v>1</v>
      </c>
      <c r="AH5616">
        <f t="shared" ref="AH5616:AH5679" si="850">IF(AG5616="","",AG5616*2.8)</f>
        <v>2.8</v>
      </c>
      <c r="AI5616">
        <v>0.14499999999999999</v>
      </c>
      <c r="AJ5616">
        <f t="shared" si="848"/>
        <v>0.40599999999999997</v>
      </c>
      <c r="AK5616" t="str">
        <f t="shared" ref="AK5616:AK5679" si="851">IF(AE5616="","",AE5616*2.8)</f>
        <v/>
      </c>
      <c r="AL5616" t="str">
        <f t="shared" si="849"/>
        <v/>
      </c>
    </row>
    <row r="5617" spans="1:39" x14ac:dyDescent="0.2">
      <c r="A5617" t="s">
        <v>30135</v>
      </c>
      <c r="B5617" t="s">
        <v>237</v>
      </c>
      <c r="C5617" t="s">
        <v>30136</v>
      </c>
      <c r="D5617" s="1">
        <v>43721</v>
      </c>
      <c r="E5617" s="1">
        <v>43951</v>
      </c>
      <c r="F5617" t="s">
        <v>26</v>
      </c>
      <c r="I5617">
        <v>100</v>
      </c>
      <c r="J5617">
        <v>0</v>
      </c>
      <c r="K5617">
        <v>0</v>
      </c>
      <c r="L5617">
        <v>4522</v>
      </c>
      <c r="M5617">
        <v>4522</v>
      </c>
      <c r="N5617" t="s">
        <v>20</v>
      </c>
      <c r="O5617" t="s">
        <v>30137</v>
      </c>
      <c r="P5617" t="s">
        <v>44</v>
      </c>
      <c r="Q5617" t="s">
        <v>34233</v>
      </c>
      <c r="R5617" t="s">
        <v>34233</v>
      </c>
      <c r="S5617" t="s">
        <v>34233</v>
      </c>
      <c r="T5617" t="s">
        <v>34233</v>
      </c>
      <c r="AD5617" t="str">
        <f t="shared" si="845"/>
        <v/>
      </c>
      <c r="AE5617" t="str">
        <f t="shared" si="847"/>
        <v/>
      </c>
      <c r="AF5617" t="str">
        <f t="shared" si="846"/>
        <v/>
      </c>
      <c r="AG5617" t="str">
        <f>IF((S5617&lt;&gt;"tühi")*(AC5617&lt;&gt;""),AC5617,"")</f>
        <v/>
      </c>
      <c r="AH5617" t="str">
        <f t="shared" si="850"/>
        <v/>
      </c>
      <c r="AI5617">
        <v>0.14499999999999999</v>
      </c>
      <c r="AJ5617" t="str">
        <f t="shared" si="848"/>
        <v/>
      </c>
      <c r="AK5617" t="str">
        <f t="shared" si="851"/>
        <v/>
      </c>
      <c r="AL5617" t="str">
        <f t="shared" si="849"/>
        <v/>
      </c>
    </row>
    <row r="5618" spans="1:39" x14ac:dyDescent="0.2">
      <c r="A5618" t="s">
        <v>30138</v>
      </c>
      <c r="B5618" t="s">
        <v>237</v>
      </c>
      <c r="C5618" t="s">
        <v>30139</v>
      </c>
      <c r="D5618" s="1">
        <v>43721</v>
      </c>
      <c r="E5618" s="1">
        <v>44546</v>
      </c>
      <c r="F5618" t="s">
        <v>26</v>
      </c>
      <c r="I5618">
        <v>100</v>
      </c>
      <c r="J5618">
        <v>0</v>
      </c>
      <c r="K5618">
        <v>0</v>
      </c>
      <c r="L5618">
        <v>3688</v>
      </c>
      <c r="M5618">
        <v>3688</v>
      </c>
      <c r="N5618" t="s">
        <v>20</v>
      </c>
      <c r="O5618" t="s">
        <v>30140</v>
      </c>
      <c r="P5618" t="s">
        <v>44</v>
      </c>
      <c r="Q5618" t="s">
        <v>34233</v>
      </c>
      <c r="R5618" t="s">
        <v>34233</v>
      </c>
      <c r="S5618" t="s">
        <v>34233</v>
      </c>
      <c r="T5618" t="s">
        <v>34233</v>
      </c>
      <c r="AD5618" t="str">
        <f t="shared" si="845"/>
        <v/>
      </c>
      <c r="AE5618" t="str">
        <f t="shared" si="847"/>
        <v/>
      </c>
      <c r="AF5618" t="str">
        <f t="shared" si="846"/>
        <v/>
      </c>
      <c r="AG5618" t="str">
        <f>IF((S5618&lt;&gt;"tühi")*(AC5618&lt;&gt;""),AC5618,"")</f>
        <v/>
      </c>
      <c r="AH5618" t="str">
        <f t="shared" si="850"/>
        <v/>
      </c>
      <c r="AI5618">
        <v>0.14499999999999999</v>
      </c>
      <c r="AJ5618" t="str">
        <f t="shared" si="848"/>
        <v/>
      </c>
      <c r="AK5618" t="str">
        <f t="shared" si="851"/>
        <v/>
      </c>
      <c r="AL5618" t="str">
        <f t="shared" si="849"/>
        <v/>
      </c>
    </row>
    <row r="5619" spans="1:39" x14ac:dyDescent="0.2">
      <c r="A5619" t="s">
        <v>29979</v>
      </c>
      <c r="B5619" t="s">
        <v>237</v>
      </c>
      <c r="C5619" t="s">
        <v>29980</v>
      </c>
      <c r="D5619" s="1">
        <v>43713</v>
      </c>
      <c r="E5619" s="1">
        <v>44546</v>
      </c>
      <c r="F5619" t="s">
        <v>26</v>
      </c>
      <c r="I5619">
        <v>100</v>
      </c>
      <c r="J5619">
        <v>0</v>
      </c>
      <c r="K5619">
        <v>0</v>
      </c>
      <c r="L5619">
        <v>1604</v>
      </c>
      <c r="M5619">
        <v>1604</v>
      </c>
      <c r="N5619" t="s">
        <v>20</v>
      </c>
      <c r="O5619" t="s">
        <v>29981</v>
      </c>
      <c r="P5619" t="s">
        <v>44</v>
      </c>
      <c r="Q5619" t="s">
        <v>34233</v>
      </c>
      <c r="R5619" t="s">
        <v>34233</v>
      </c>
      <c r="S5619" t="s">
        <v>34233</v>
      </c>
      <c r="T5619" t="s">
        <v>34233</v>
      </c>
      <c r="V5619" t="s">
        <v>33176</v>
      </c>
      <c r="AD5619" t="str">
        <f t="shared" si="845"/>
        <v/>
      </c>
      <c r="AE5619" t="str">
        <f t="shared" si="847"/>
        <v/>
      </c>
      <c r="AF5619" t="str">
        <f t="shared" si="846"/>
        <v/>
      </c>
      <c r="AG5619" t="str">
        <f>IF((S5619&lt;&gt;"tühi")*(AC5619&lt;&gt;""),AC5619,"")</f>
        <v/>
      </c>
      <c r="AH5619" t="str">
        <f t="shared" si="850"/>
        <v/>
      </c>
      <c r="AI5619">
        <v>0.14499999999999999</v>
      </c>
      <c r="AJ5619" t="str">
        <f t="shared" si="848"/>
        <v/>
      </c>
      <c r="AK5619" t="str">
        <f t="shared" si="851"/>
        <v/>
      </c>
      <c r="AL5619" t="str">
        <f t="shared" si="849"/>
        <v/>
      </c>
    </row>
    <row r="5620" spans="1:39" x14ac:dyDescent="0.2">
      <c r="A5620" t="s">
        <v>29086</v>
      </c>
      <c r="B5620" t="s">
        <v>237</v>
      </c>
      <c r="C5620" t="s">
        <v>29087</v>
      </c>
      <c r="D5620" s="1">
        <v>42788</v>
      </c>
      <c r="E5620" s="1">
        <v>43951</v>
      </c>
      <c r="F5620" t="s">
        <v>39</v>
      </c>
      <c r="I5620">
        <v>100</v>
      </c>
      <c r="J5620">
        <v>0</v>
      </c>
      <c r="K5620">
        <v>0</v>
      </c>
      <c r="L5620">
        <v>7144</v>
      </c>
      <c r="M5620">
        <v>7144</v>
      </c>
      <c r="N5620" t="s">
        <v>20</v>
      </c>
      <c r="O5620" t="s">
        <v>29088</v>
      </c>
      <c r="P5620" t="s">
        <v>2356</v>
      </c>
      <c r="Q5620" t="s">
        <v>34233</v>
      </c>
      <c r="R5620" t="s">
        <v>34233</v>
      </c>
      <c r="S5620" t="s">
        <v>32627</v>
      </c>
      <c r="T5620" t="s">
        <v>34363</v>
      </c>
      <c r="AD5620" t="str">
        <f t="shared" si="845"/>
        <v/>
      </c>
      <c r="AE5620" t="str">
        <f t="shared" si="847"/>
        <v/>
      </c>
      <c r="AF5620" t="str">
        <f t="shared" si="846"/>
        <v/>
      </c>
      <c r="AG5620" t="str">
        <f>IF((S5620&lt;&gt;"tühi")*(AC5620&lt;&gt;""),AC5620,"")</f>
        <v/>
      </c>
      <c r="AH5620" t="str">
        <f t="shared" si="850"/>
        <v/>
      </c>
      <c r="AI5620">
        <v>0.14499999999999999</v>
      </c>
      <c r="AJ5620" t="str">
        <f t="shared" si="848"/>
        <v/>
      </c>
      <c r="AK5620" t="str">
        <f t="shared" si="851"/>
        <v/>
      </c>
      <c r="AL5620" t="str">
        <f t="shared" si="849"/>
        <v/>
      </c>
    </row>
    <row r="5621" spans="1:39" x14ac:dyDescent="0.2">
      <c r="A5621" t="s">
        <v>12565</v>
      </c>
      <c r="B5621" t="s">
        <v>237</v>
      </c>
      <c r="C5621" t="s">
        <v>12566</v>
      </c>
      <c r="D5621" s="1">
        <v>36711</v>
      </c>
      <c r="E5621" s="1">
        <v>43951</v>
      </c>
      <c r="F5621" t="s">
        <v>474</v>
      </c>
      <c r="G5621" t="s">
        <v>39</v>
      </c>
      <c r="H5621" t="s">
        <v>470</v>
      </c>
      <c r="I5621">
        <v>75</v>
      </c>
      <c r="J5621">
        <v>15</v>
      </c>
      <c r="K5621">
        <v>10</v>
      </c>
      <c r="L5621">
        <v>49400</v>
      </c>
      <c r="M5621">
        <v>49436</v>
      </c>
      <c r="N5621" t="s">
        <v>401</v>
      </c>
      <c r="O5621" t="s">
        <v>12567</v>
      </c>
      <c r="P5621" t="s">
        <v>28</v>
      </c>
      <c r="Q5621" t="s">
        <v>34233</v>
      </c>
      <c r="R5621" t="s">
        <v>34233</v>
      </c>
      <c r="S5621" t="s">
        <v>33797</v>
      </c>
      <c r="T5621" t="s">
        <v>34349</v>
      </c>
      <c r="U5621" t="s">
        <v>33178</v>
      </c>
      <c r="V5621" t="s">
        <v>33179</v>
      </c>
      <c r="W5621">
        <f>L5621*0.1*0.15</f>
        <v>741</v>
      </c>
      <c r="X5621">
        <v>2</v>
      </c>
      <c r="Y5621">
        <v>3</v>
      </c>
      <c r="Z5621">
        <f>W5621*X5621</f>
        <v>1482</v>
      </c>
      <c r="AA5621">
        <v>13.5</v>
      </c>
      <c r="AB5621">
        <v>15</v>
      </c>
      <c r="AD5621" t="str">
        <f t="shared" si="845"/>
        <v/>
      </c>
      <c r="AE5621" t="str">
        <f t="shared" si="847"/>
        <v/>
      </c>
      <c r="AF5621">
        <f t="shared" si="846"/>
        <v>1482</v>
      </c>
      <c r="AG5621" s="17">
        <v>1</v>
      </c>
      <c r="AH5621">
        <f t="shared" si="850"/>
        <v>2.8</v>
      </c>
      <c r="AI5621">
        <v>0.14499999999999999</v>
      </c>
      <c r="AJ5621">
        <f t="shared" si="848"/>
        <v>0.40599999999999997</v>
      </c>
      <c r="AK5621" t="str">
        <f t="shared" si="851"/>
        <v/>
      </c>
      <c r="AL5621" t="str">
        <f t="shared" si="849"/>
        <v/>
      </c>
      <c r="AM5621" t="s">
        <v>34008</v>
      </c>
    </row>
    <row r="5622" spans="1:39" x14ac:dyDescent="0.2">
      <c r="A5622" t="s">
        <v>29476</v>
      </c>
      <c r="B5622" t="s">
        <v>237</v>
      </c>
      <c r="C5622" t="s">
        <v>29477</v>
      </c>
      <c r="D5622" s="1">
        <v>43495</v>
      </c>
      <c r="E5622" s="1">
        <v>43854</v>
      </c>
      <c r="F5622" t="s">
        <v>26</v>
      </c>
      <c r="I5622">
        <v>100</v>
      </c>
      <c r="J5622">
        <v>0</v>
      </c>
      <c r="K5622">
        <v>0</v>
      </c>
      <c r="L5622">
        <v>3199</v>
      </c>
      <c r="M5622">
        <v>3199</v>
      </c>
      <c r="N5622" t="s">
        <v>20</v>
      </c>
      <c r="O5622" t="s">
        <v>29478</v>
      </c>
      <c r="P5622" t="s">
        <v>44</v>
      </c>
      <c r="Q5622" t="s">
        <v>34233</v>
      </c>
      <c r="R5622" t="s">
        <v>34233</v>
      </c>
      <c r="S5622" t="s">
        <v>34233</v>
      </c>
      <c r="T5622" t="s">
        <v>34233</v>
      </c>
      <c r="AD5622" t="str">
        <f t="shared" si="845"/>
        <v/>
      </c>
      <c r="AE5622" t="str">
        <f t="shared" si="847"/>
        <v/>
      </c>
      <c r="AF5622" t="str">
        <f t="shared" si="846"/>
        <v/>
      </c>
      <c r="AG5622" t="str">
        <f>IF((S5622&lt;&gt;"tühi")*(AC5622&lt;&gt;""),AC5622,"")</f>
        <v/>
      </c>
      <c r="AH5622" t="str">
        <f t="shared" si="850"/>
        <v/>
      </c>
      <c r="AI5622">
        <v>0.14499999999999999</v>
      </c>
      <c r="AJ5622" t="str">
        <f t="shared" si="848"/>
        <v/>
      </c>
      <c r="AK5622" t="str">
        <f t="shared" si="851"/>
        <v/>
      </c>
      <c r="AL5622" t="str">
        <f t="shared" si="849"/>
        <v/>
      </c>
    </row>
    <row r="5623" spans="1:39" x14ac:dyDescent="0.2">
      <c r="A5623" t="s">
        <v>26054</v>
      </c>
      <c r="B5623" t="s">
        <v>237</v>
      </c>
      <c r="C5623" t="s">
        <v>26055</v>
      </c>
      <c r="D5623" s="1">
        <v>40781</v>
      </c>
      <c r="E5623" s="1">
        <v>43900</v>
      </c>
      <c r="F5623" t="s">
        <v>474</v>
      </c>
      <c r="I5623">
        <v>100</v>
      </c>
      <c r="J5623">
        <v>0</v>
      </c>
      <c r="K5623">
        <v>0</v>
      </c>
      <c r="L5623">
        <v>3614</v>
      </c>
      <c r="M5623">
        <v>3614</v>
      </c>
      <c r="N5623" t="s">
        <v>20</v>
      </c>
      <c r="O5623" t="s">
        <v>26056</v>
      </c>
      <c r="P5623" t="s">
        <v>28</v>
      </c>
      <c r="Q5623" t="s">
        <v>34233</v>
      </c>
      <c r="R5623" t="s">
        <v>34233</v>
      </c>
      <c r="S5623" t="s">
        <v>32627</v>
      </c>
      <c r="T5623" t="s">
        <v>34233</v>
      </c>
      <c r="V5623" t="s">
        <v>34317</v>
      </c>
      <c r="W5623">
        <f>L5623*0.2</f>
        <v>722.80000000000007</v>
      </c>
      <c r="Y5623">
        <v>5</v>
      </c>
      <c r="Z5623">
        <f>W5623</f>
        <v>722.80000000000007</v>
      </c>
      <c r="AA5623">
        <v>10</v>
      </c>
      <c r="AB5623">
        <v>20</v>
      </c>
      <c r="AD5623" t="str">
        <f t="shared" ref="AD5623:AD5647" si="852">IF((S5623="tühi")*(F5623&lt;&gt;"Elamumaa")*(G5623&lt;&gt;"Elamumaa")*(H5623&lt;&gt;"Elamumaa"),IF(Z5623=0,"",Z5623),"")</f>
        <v/>
      </c>
      <c r="AE5623" t="str">
        <f t="shared" si="847"/>
        <v/>
      </c>
      <c r="AF5623">
        <f t="shared" ref="AF5623:AF5648" si="853">IF((S5623&lt;&gt;"tühi")*(F5623&lt;&gt;"Elamumaa")*(G5623&lt;&gt;"Elamumaa")*(H5623&lt;&gt;"Elamumaa"),IF(Z5623=0,"",Z5623),"")</f>
        <v>722.80000000000007</v>
      </c>
      <c r="AG5623" t="str">
        <f>IF((S5623&lt;&gt;"tühi")*(AC5623&lt;&gt;""),AC5623,"")</f>
        <v/>
      </c>
      <c r="AH5623" t="str">
        <f t="shared" si="850"/>
        <v/>
      </c>
      <c r="AI5623">
        <v>0.14499999999999999</v>
      </c>
      <c r="AJ5623" t="str">
        <f t="shared" si="848"/>
        <v/>
      </c>
      <c r="AK5623" t="str">
        <f t="shared" si="851"/>
        <v/>
      </c>
      <c r="AL5623" t="str">
        <f t="shared" si="849"/>
        <v/>
      </c>
    </row>
    <row r="5624" spans="1:39" x14ac:dyDescent="0.2">
      <c r="A5624" t="s">
        <v>4106</v>
      </c>
      <c r="B5624" t="s">
        <v>237</v>
      </c>
      <c r="C5624" t="s">
        <v>4107</v>
      </c>
      <c r="D5624" s="1">
        <v>35942</v>
      </c>
      <c r="E5624" s="1">
        <v>43894</v>
      </c>
      <c r="F5624" t="s">
        <v>19</v>
      </c>
      <c r="I5624">
        <v>100</v>
      </c>
      <c r="J5624">
        <v>0</v>
      </c>
      <c r="K5624">
        <v>0</v>
      </c>
      <c r="L5624">
        <v>1149</v>
      </c>
      <c r="M5624">
        <v>1149</v>
      </c>
      <c r="N5624" t="s">
        <v>20</v>
      </c>
      <c r="O5624" t="s">
        <v>4108</v>
      </c>
      <c r="P5624" t="s">
        <v>28</v>
      </c>
      <c r="Q5624" t="s">
        <v>34233</v>
      </c>
      <c r="R5624" t="s">
        <v>34233</v>
      </c>
      <c r="S5624" t="s">
        <v>33797</v>
      </c>
      <c r="T5624" t="s">
        <v>34365</v>
      </c>
      <c r="U5624" t="s">
        <v>32794</v>
      </c>
      <c r="V5624" t="s">
        <v>32707</v>
      </c>
      <c r="W5624">
        <v>230</v>
      </c>
      <c r="X5624">
        <v>2</v>
      </c>
      <c r="Y5624" t="s">
        <v>32654</v>
      </c>
      <c r="AA5624">
        <v>7.5</v>
      </c>
      <c r="AC5624">
        <v>1</v>
      </c>
      <c r="AD5624" t="str">
        <f t="shared" si="852"/>
        <v/>
      </c>
      <c r="AE5624" t="str">
        <f t="shared" si="847"/>
        <v/>
      </c>
      <c r="AF5624" t="str">
        <f t="shared" si="853"/>
        <v/>
      </c>
      <c r="AG5624">
        <f>IF((S5624&lt;&gt;"tühi")*(AC5624&lt;&gt;""),AC5624,"")</f>
        <v>1</v>
      </c>
      <c r="AH5624">
        <f t="shared" si="850"/>
        <v>2.8</v>
      </c>
      <c r="AI5624">
        <v>0.14499999999999999</v>
      </c>
      <c r="AJ5624">
        <f t="shared" si="848"/>
        <v>0.40599999999999997</v>
      </c>
      <c r="AK5624" t="str">
        <f t="shared" si="851"/>
        <v/>
      </c>
      <c r="AL5624" t="str">
        <f t="shared" si="849"/>
        <v/>
      </c>
    </row>
    <row r="5625" spans="1:39" x14ac:dyDescent="0.2">
      <c r="A5625" t="s">
        <v>19178</v>
      </c>
      <c r="B5625" t="s">
        <v>237</v>
      </c>
      <c r="C5625" t="s">
        <v>19179</v>
      </c>
      <c r="D5625" s="1">
        <v>38082</v>
      </c>
      <c r="E5625" s="1">
        <v>43456</v>
      </c>
      <c r="F5625" t="s">
        <v>19</v>
      </c>
      <c r="I5625">
        <v>100</v>
      </c>
      <c r="J5625">
        <v>0</v>
      </c>
      <c r="K5625">
        <v>0</v>
      </c>
      <c r="L5625">
        <v>946</v>
      </c>
      <c r="M5625">
        <v>946</v>
      </c>
      <c r="N5625" t="s">
        <v>20</v>
      </c>
      <c r="O5625" t="s">
        <v>19180</v>
      </c>
      <c r="P5625" t="s">
        <v>28</v>
      </c>
      <c r="Q5625" t="s">
        <v>34233</v>
      </c>
      <c r="R5625" t="s">
        <v>34233</v>
      </c>
      <c r="S5625" t="s">
        <v>33797</v>
      </c>
      <c r="T5625" t="s">
        <v>34365</v>
      </c>
      <c r="AD5625" t="str">
        <f t="shared" si="852"/>
        <v/>
      </c>
      <c r="AE5625" t="str">
        <f t="shared" si="847"/>
        <v/>
      </c>
      <c r="AF5625" t="str">
        <f t="shared" si="853"/>
        <v/>
      </c>
      <c r="AG5625" s="17">
        <v>1</v>
      </c>
      <c r="AH5625">
        <f t="shared" si="850"/>
        <v>2.8</v>
      </c>
      <c r="AI5625">
        <v>0.14499999999999999</v>
      </c>
      <c r="AJ5625">
        <f t="shared" si="848"/>
        <v>0.40599999999999997</v>
      </c>
      <c r="AK5625" t="str">
        <f t="shared" si="851"/>
        <v/>
      </c>
      <c r="AL5625" t="str">
        <f t="shared" si="849"/>
        <v/>
      </c>
    </row>
    <row r="5626" spans="1:39" x14ac:dyDescent="0.2">
      <c r="A5626" t="s">
        <v>4103</v>
      </c>
      <c r="B5626" t="s">
        <v>237</v>
      </c>
      <c r="C5626" t="s">
        <v>4104</v>
      </c>
      <c r="D5626" s="1">
        <v>35942</v>
      </c>
      <c r="E5626" s="1">
        <v>43894</v>
      </c>
      <c r="F5626" t="s">
        <v>19</v>
      </c>
      <c r="I5626">
        <v>100</v>
      </c>
      <c r="J5626">
        <v>0</v>
      </c>
      <c r="K5626">
        <v>0</v>
      </c>
      <c r="L5626">
        <v>1116</v>
      </c>
      <c r="M5626">
        <v>1116</v>
      </c>
      <c r="N5626" t="s">
        <v>20</v>
      </c>
      <c r="O5626" t="s">
        <v>4105</v>
      </c>
      <c r="P5626" t="s">
        <v>28</v>
      </c>
      <c r="Q5626" t="s">
        <v>34233</v>
      </c>
      <c r="R5626" t="s">
        <v>34233</v>
      </c>
      <c r="S5626" t="s">
        <v>32628</v>
      </c>
      <c r="T5626" t="s">
        <v>34365</v>
      </c>
      <c r="AD5626" t="str">
        <f t="shared" si="852"/>
        <v/>
      </c>
      <c r="AE5626" t="str">
        <f t="shared" si="847"/>
        <v/>
      </c>
      <c r="AF5626" t="str">
        <f t="shared" si="853"/>
        <v/>
      </c>
      <c r="AG5626" s="17">
        <v>1</v>
      </c>
      <c r="AH5626">
        <f t="shared" si="850"/>
        <v>2.8</v>
      </c>
      <c r="AI5626">
        <v>0.14499999999999999</v>
      </c>
      <c r="AJ5626">
        <f t="shared" si="848"/>
        <v>0.40599999999999997</v>
      </c>
      <c r="AK5626" t="str">
        <f t="shared" si="851"/>
        <v/>
      </c>
      <c r="AL5626" t="str">
        <f t="shared" si="849"/>
        <v/>
      </c>
    </row>
    <row r="5627" spans="1:39" x14ac:dyDescent="0.2">
      <c r="A5627" t="s">
        <v>4025</v>
      </c>
      <c r="B5627" t="s">
        <v>237</v>
      </c>
      <c r="C5627" t="s">
        <v>4026</v>
      </c>
      <c r="D5627" s="1">
        <v>35942</v>
      </c>
      <c r="E5627" s="1">
        <v>43895</v>
      </c>
      <c r="F5627" t="s">
        <v>19</v>
      </c>
      <c r="I5627">
        <v>100</v>
      </c>
      <c r="J5627">
        <v>0</v>
      </c>
      <c r="K5627">
        <v>0</v>
      </c>
      <c r="L5627">
        <v>905</v>
      </c>
      <c r="M5627">
        <v>905</v>
      </c>
      <c r="N5627" t="s">
        <v>20</v>
      </c>
      <c r="O5627" t="s">
        <v>4027</v>
      </c>
      <c r="P5627" t="s">
        <v>28</v>
      </c>
      <c r="Q5627" t="s">
        <v>34233</v>
      </c>
      <c r="R5627" t="s">
        <v>34233</v>
      </c>
      <c r="S5627" t="s">
        <v>33797</v>
      </c>
      <c r="T5627" t="s">
        <v>34365</v>
      </c>
      <c r="AD5627" t="str">
        <f t="shared" si="852"/>
        <v/>
      </c>
      <c r="AE5627" t="str">
        <f t="shared" si="847"/>
        <v/>
      </c>
      <c r="AF5627" t="str">
        <f t="shared" si="853"/>
        <v/>
      </c>
      <c r="AG5627" s="17">
        <v>1</v>
      </c>
      <c r="AH5627">
        <f t="shared" si="850"/>
        <v>2.8</v>
      </c>
      <c r="AI5627">
        <v>0.14499999999999999</v>
      </c>
      <c r="AJ5627">
        <f t="shared" si="848"/>
        <v>0.40599999999999997</v>
      </c>
      <c r="AK5627" t="str">
        <f t="shared" si="851"/>
        <v/>
      </c>
      <c r="AL5627" t="str">
        <f t="shared" si="849"/>
        <v/>
      </c>
    </row>
    <row r="5628" spans="1:39" x14ac:dyDescent="0.2">
      <c r="A5628" t="s">
        <v>4100</v>
      </c>
      <c r="B5628" t="s">
        <v>237</v>
      </c>
      <c r="C5628" t="s">
        <v>4101</v>
      </c>
      <c r="D5628" s="1">
        <v>35942</v>
      </c>
      <c r="E5628" s="1">
        <v>43894</v>
      </c>
      <c r="F5628" t="s">
        <v>19</v>
      </c>
      <c r="I5628">
        <v>100</v>
      </c>
      <c r="J5628">
        <v>0</v>
      </c>
      <c r="K5628">
        <v>0</v>
      </c>
      <c r="L5628">
        <v>951</v>
      </c>
      <c r="M5628">
        <v>951</v>
      </c>
      <c r="N5628" t="s">
        <v>20</v>
      </c>
      <c r="O5628" t="s">
        <v>4102</v>
      </c>
      <c r="P5628" t="s">
        <v>28</v>
      </c>
      <c r="Q5628" t="s">
        <v>32794</v>
      </c>
      <c r="R5628" t="s">
        <v>33782</v>
      </c>
      <c r="S5628" t="s">
        <v>33807</v>
      </c>
      <c r="T5628" t="s">
        <v>34546</v>
      </c>
      <c r="AD5628" t="str">
        <f t="shared" si="852"/>
        <v/>
      </c>
      <c r="AE5628" t="str">
        <f t="shared" si="847"/>
        <v/>
      </c>
      <c r="AF5628" t="str">
        <f t="shared" si="853"/>
        <v/>
      </c>
      <c r="AG5628" s="17">
        <v>1</v>
      </c>
      <c r="AH5628">
        <f t="shared" si="850"/>
        <v>2.8</v>
      </c>
      <c r="AI5628">
        <v>0.14499999999999999</v>
      </c>
      <c r="AJ5628">
        <f t="shared" si="848"/>
        <v>0.40599999999999997</v>
      </c>
      <c r="AK5628" t="str">
        <f t="shared" si="851"/>
        <v/>
      </c>
      <c r="AL5628" t="str">
        <f t="shared" si="849"/>
        <v/>
      </c>
    </row>
    <row r="5629" spans="1:39" x14ac:dyDescent="0.2">
      <c r="A5629" t="s">
        <v>11892</v>
      </c>
      <c r="B5629" t="s">
        <v>237</v>
      </c>
      <c r="C5629" t="s">
        <v>11893</v>
      </c>
      <c r="D5629" s="1">
        <v>36678</v>
      </c>
      <c r="E5629" s="1">
        <v>43895</v>
      </c>
      <c r="F5629" t="s">
        <v>19</v>
      </c>
      <c r="I5629">
        <v>100</v>
      </c>
      <c r="J5629">
        <v>0</v>
      </c>
      <c r="K5629">
        <v>0</v>
      </c>
      <c r="L5629">
        <v>923</v>
      </c>
      <c r="M5629">
        <v>923</v>
      </c>
      <c r="N5629" t="s">
        <v>20</v>
      </c>
      <c r="O5629" t="s">
        <v>11894</v>
      </c>
      <c r="P5629" t="s">
        <v>28</v>
      </c>
      <c r="Q5629" t="s">
        <v>32794</v>
      </c>
      <c r="R5629" t="s">
        <v>33782</v>
      </c>
      <c r="S5629" t="s">
        <v>32628</v>
      </c>
      <c r="T5629" t="s">
        <v>34365</v>
      </c>
      <c r="AD5629" t="str">
        <f t="shared" si="852"/>
        <v/>
      </c>
      <c r="AE5629" t="str">
        <f t="shared" si="847"/>
        <v/>
      </c>
      <c r="AF5629" t="str">
        <f t="shared" si="853"/>
        <v/>
      </c>
      <c r="AG5629" s="17">
        <v>1</v>
      </c>
      <c r="AH5629">
        <f t="shared" si="850"/>
        <v>2.8</v>
      </c>
      <c r="AI5629">
        <v>0.14499999999999999</v>
      </c>
      <c r="AJ5629">
        <f t="shared" si="848"/>
        <v>0.40599999999999997</v>
      </c>
      <c r="AK5629" t="str">
        <f t="shared" si="851"/>
        <v/>
      </c>
      <c r="AL5629" t="str">
        <f t="shared" si="849"/>
        <v/>
      </c>
    </row>
    <row r="5630" spans="1:39" x14ac:dyDescent="0.2">
      <c r="A5630" t="s">
        <v>4040</v>
      </c>
      <c r="B5630" t="s">
        <v>237</v>
      </c>
      <c r="C5630" t="s">
        <v>4041</v>
      </c>
      <c r="D5630" s="1">
        <v>35942</v>
      </c>
      <c r="E5630" s="1">
        <v>43895</v>
      </c>
      <c r="F5630" t="s">
        <v>19</v>
      </c>
      <c r="I5630">
        <v>100</v>
      </c>
      <c r="J5630">
        <v>0</v>
      </c>
      <c r="K5630">
        <v>0</v>
      </c>
      <c r="L5630">
        <v>964</v>
      </c>
      <c r="M5630">
        <v>964</v>
      </c>
      <c r="N5630" t="s">
        <v>20</v>
      </c>
      <c r="O5630" t="s">
        <v>4042</v>
      </c>
      <c r="P5630" t="s">
        <v>28</v>
      </c>
      <c r="Q5630" t="s">
        <v>34234</v>
      </c>
      <c r="R5630" t="s">
        <v>33784</v>
      </c>
      <c r="S5630" t="s">
        <v>33797</v>
      </c>
      <c r="T5630" t="s">
        <v>34365</v>
      </c>
      <c r="AD5630" t="str">
        <f t="shared" si="852"/>
        <v/>
      </c>
      <c r="AE5630" t="str">
        <f t="shared" si="847"/>
        <v/>
      </c>
      <c r="AF5630" t="str">
        <f t="shared" si="853"/>
        <v/>
      </c>
      <c r="AG5630" s="17">
        <v>1</v>
      </c>
      <c r="AH5630">
        <f t="shared" si="850"/>
        <v>2.8</v>
      </c>
      <c r="AI5630">
        <v>0.14499999999999999</v>
      </c>
      <c r="AJ5630">
        <f t="shared" si="848"/>
        <v>0.40599999999999997</v>
      </c>
      <c r="AK5630" t="str">
        <f t="shared" si="851"/>
        <v/>
      </c>
      <c r="AL5630" t="str">
        <f t="shared" si="849"/>
        <v/>
      </c>
    </row>
    <row r="5631" spans="1:39" x14ac:dyDescent="0.2">
      <c r="A5631" t="s">
        <v>3983</v>
      </c>
      <c r="B5631" t="s">
        <v>237</v>
      </c>
      <c r="C5631" t="s">
        <v>3984</v>
      </c>
      <c r="D5631" s="1">
        <v>35942</v>
      </c>
      <c r="E5631" s="1">
        <v>43895</v>
      </c>
      <c r="F5631" t="s">
        <v>19</v>
      </c>
      <c r="I5631">
        <v>100</v>
      </c>
      <c r="J5631">
        <v>0</v>
      </c>
      <c r="K5631">
        <v>0</v>
      </c>
      <c r="L5631">
        <v>1018</v>
      </c>
      <c r="M5631">
        <v>1018</v>
      </c>
      <c r="N5631" t="s">
        <v>20</v>
      </c>
      <c r="O5631" t="s">
        <v>3985</v>
      </c>
      <c r="P5631" t="s">
        <v>28</v>
      </c>
      <c r="Q5631" t="s">
        <v>34233</v>
      </c>
      <c r="R5631" t="s">
        <v>34233</v>
      </c>
      <c r="S5631" t="s">
        <v>33797</v>
      </c>
      <c r="T5631" t="s">
        <v>34350</v>
      </c>
      <c r="AD5631" t="str">
        <f t="shared" si="852"/>
        <v/>
      </c>
      <c r="AE5631" t="str">
        <f t="shared" si="847"/>
        <v/>
      </c>
      <c r="AF5631" t="str">
        <f t="shared" si="853"/>
        <v/>
      </c>
      <c r="AG5631" s="17">
        <v>1</v>
      </c>
      <c r="AH5631">
        <f t="shared" si="850"/>
        <v>2.8</v>
      </c>
      <c r="AI5631">
        <v>0.14499999999999999</v>
      </c>
      <c r="AJ5631">
        <f t="shared" si="848"/>
        <v>0.40599999999999997</v>
      </c>
      <c r="AK5631" t="str">
        <f t="shared" si="851"/>
        <v/>
      </c>
      <c r="AL5631" t="str">
        <f t="shared" si="849"/>
        <v/>
      </c>
    </row>
    <row r="5632" spans="1:39" x14ac:dyDescent="0.2">
      <c r="A5632" t="s">
        <v>4303</v>
      </c>
      <c r="B5632" t="s">
        <v>237</v>
      </c>
      <c r="C5632" t="s">
        <v>4304</v>
      </c>
      <c r="D5632" s="1">
        <v>35964</v>
      </c>
      <c r="E5632" s="1">
        <v>43895</v>
      </c>
      <c r="F5632" t="s">
        <v>19</v>
      </c>
      <c r="I5632">
        <v>100</v>
      </c>
      <c r="J5632">
        <v>0</v>
      </c>
      <c r="K5632">
        <v>0</v>
      </c>
      <c r="L5632">
        <v>917</v>
      </c>
      <c r="M5632">
        <v>917</v>
      </c>
      <c r="N5632" t="s">
        <v>20</v>
      </c>
      <c r="O5632" t="s">
        <v>4305</v>
      </c>
      <c r="P5632" t="s">
        <v>28</v>
      </c>
      <c r="Q5632" t="s">
        <v>34233</v>
      </c>
      <c r="R5632" t="s">
        <v>34233</v>
      </c>
      <c r="S5632" t="s">
        <v>33797</v>
      </c>
      <c r="T5632" t="s">
        <v>34365</v>
      </c>
      <c r="U5632" t="s">
        <v>32634</v>
      </c>
      <c r="V5632" t="s">
        <v>33180</v>
      </c>
      <c r="W5632">
        <v>250</v>
      </c>
      <c r="X5632">
        <v>2</v>
      </c>
      <c r="Y5632" t="s">
        <v>32654</v>
      </c>
      <c r="AA5632">
        <v>8.5</v>
      </c>
      <c r="AB5632">
        <v>25</v>
      </c>
      <c r="AC5632">
        <v>1</v>
      </c>
      <c r="AD5632" t="str">
        <f t="shared" si="852"/>
        <v/>
      </c>
      <c r="AE5632" t="str">
        <f t="shared" si="847"/>
        <v/>
      </c>
      <c r="AF5632" t="str">
        <f t="shared" si="853"/>
        <v/>
      </c>
      <c r="AG5632">
        <f>IF((S5632&lt;&gt;"tühi")*(AC5632&lt;&gt;""),AC5632,"")</f>
        <v>1</v>
      </c>
      <c r="AH5632">
        <f t="shared" si="850"/>
        <v>2.8</v>
      </c>
      <c r="AI5632">
        <v>0.14499999999999999</v>
      </c>
      <c r="AJ5632">
        <f t="shared" si="848"/>
        <v>0.40599999999999997</v>
      </c>
      <c r="AK5632" t="str">
        <f t="shared" si="851"/>
        <v/>
      </c>
      <c r="AL5632" t="str">
        <f t="shared" si="849"/>
        <v/>
      </c>
    </row>
    <row r="5633" spans="1:39" x14ac:dyDescent="0.2">
      <c r="A5633" t="s">
        <v>4115</v>
      </c>
      <c r="B5633" t="s">
        <v>237</v>
      </c>
      <c r="C5633" t="s">
        <v>4116</v>
      </c>
      <c r="D5633" s="1">
        <v>35942</v>
      </c>
      <c r="E5633" s="1">
        <v>43893</v>
      </c>
      <c r="F5633" t="s">
        <v>19</v>
      </c>
      <c r="I5633">
        <v>100</v>
      </c>
      <c r="J5633">
        <v>0</v>
      </c>
      <c r="K5633">
        <v>0</v>
      </c>
      <c r="L5633">
        <v>1034</v>
      </c>
      <c r="M5633">
        <v>1034</v>
      </c>
      <c r="N5633" t="s">
        <v>20</v>
      </c>
      <c r="O5633" t="s">
        <v>4117</v>
      </c>
      <c r="P5633" t="s">
        <v>28</v>
      </c>
      <c r="Q5633" t="s">
        <v>34233</v>
      </c>
      <c r="R5633" t="s">
        <v>34233</v>
      </c>
      <c r="S5633" t="s">
        <v>33797</v>
      </c>
      <c r="T5633" t="s">
        <v>34365</v>
      </c>
      <c r="AD5633" t="str">
        <f t="shared" si="852"/>
        <v/>
      </c>
      <c r="AE5633" t="str">
        <f t="shared" ref="AE5633:AE5696" si="854">IF((S5633="tühi")*(AC5633&lt;&gt;""),AC5633,"")</f>
        <v/>
      </c>
      <c r="AF5633" t="str">
        <f t="shared" si="853"/>
        <v/>
      </c>
      <c r="AG5633" s="17">
        <v>1</v>
      </c>
      <c r="AH5633">
        <f t="shared" si="850"/>
        <v>2.8</v>
      </c>
      <c r="AI5633">
        <v>0.14499999999999999</v>
      </c>
      <c r="AJ5633">
        <f t="shared" si="848"/>
        <v>0.40599999999999997</v>
      </c>
      <c r="AK5633" t="str">
        <f t="shared" si="851"/>
        <v/>
      </c>
      <c r="AL5633" t="str">
        <f t="shared" si="849"/>
        <v/>
      </c>
    </row>
    <row r="5634" spans="1:39" x14ac:dyDescent="0.2">
      <c r="A5634" t="s">
        <v>4127</v>
      </c>
      <c r="B5634" t="s">
        <v>237</v>
      </c>
      <c r="C5634" t="s">
        <v>4128</v>
      </c>
      <c r="D5634" s="1">
        <v>35964</v>
      </c>
      <c r="E5634" s="1">
        <v>43895</v>
      </c>
      <c r="F5634" t="s">
        <v>19</v>
      </c>
      <c r="I5634">
        <v>100</v>
      </c>
      <c r="J5634">
        <v>0</v>
      </c>
      <c r="K5634">
        <v>0</v>
      </c>
      <c r="L5634">
        <v>983</v>
      </c>
      <c r="M5634">
        <v>983</v>
      </c>
      <c r="N5634" t="s">
        <v>20</v>
      </c>
      <c r="O5634" t="s">
        <v>4129</v>
      </c>
      <c r="P5634" t="s">
        <v>28</v>
      </c>
      <c r="Q5634" t="s">
        <v>34234</v>
      </c>
      <c r="R5634" t="s">
        <v>33784</v>
      </c>
      <c r="S5634" t="s">
        <v>32628</v>
      </c>
      <c r="T5634" t="s">
        <v>34365</v>
      </c>
      <c r="U5634" t="s">
        <v>32634</v>
      </c>
      <c r="V5634" t="s">
        <v>33180</v>
      </c>
      <c r="W5634">
        <v>230</v>
      </c>
      <c r="X5634">
        <v>2</v>
      </c>
      <c r="Y5634" t="s">
        <v>32654</v>
      </c>
      <c r="AA5634">
        <v>8.5</v>
      </c>
      <c r="AB5634">
        <v>25</v>
      </c>
      <c r="AC5634">
        <v>1</v>
      </c>
      <c r="AD5634" t="str">
        <f t="shared" si="852"/>
        <v/>
      </c>
      <c r="AE5634" t="str">
        <f t="shared" si="854"/>
        <v/>
      </c>
      <c r="AF5634" t="str">
        <f t="shared" si="853"/>
        <v/>
      </c>
      <c r="AG5634">
        <f>IF((S5634&lt;&gt;"tühi")*(AC5634&lt;&gt;""),AC5634,"")</f>
        <v>1</v>
      </c>
      <c r="AH5634">
        <f t="shared" si="850"/>
        <v>2.8</v>
      </c>
      <c r="AI5634">
        <v>0.14499999999999999</v>
      </c>
      <c r="AJ5634">
        <f t="shared" si="848"/>
        <v>0.40599999999999997</v>
      </c>
      <c r="AK5634" t="str">
        <f t="shared" si="851"/>
        <v/>
      </c>
      <c r="AL5634" t="str">
        <f t="shared" si="849"/>
        <v/>
      </c>
    </row>
    <row r="5635" spans="1:39" x14ac:dyDescent="0.2">
      <c r="A5635" t="s">
        <v>4037</v>
      </c>
      <c r="B5635" t="s">
        <v>237</v>
      </c>
      <c r="C5635" t="s">
        <v>4038</v>
      </c>
      <c r="D5635" s="1">
        <v>35942</v>
      </c>
      <c r="E5635" s="1">
        <v>43895</v>
      </c>
      <c r="F5635" t="s">
        <v>19</v>
      </c>
      <c r="I5635">
        <v>100</v>
      </c>
      <c r="J5635">
        <v>0</v>
      </c>
      <c r="K5635">
        <v>0</v>
      </c>
      <c r="L5635">
        <v>961</v>
      </c>
      <c r="M5635">
        <v>961</v>
      </c>
      <c r="N5635" t="s">
        <v>20</v>
      </c>
      <c r="O5635" t="s">
        <v>4039</v>
      </c>
      <c r="P5635" t="s">
        <v>28</v>
      </c>
      <c r="Q5635" t="s">
        <v>34233</v>
      </c>
      <c r="R5635" t="s">
        <v>34233</v>
      </c>
      <c r="S5635" t="s">
        <v>33797</v>
      </c>
      <c r="T5635" t="s">
        <v>34365</v>
      </c>
      <c r="AD5635" t="str">
        <f t="shared" si="852"/>
        <v/>
      </c>
      <c r="AE5635" t="str">
        <f t="shared" si="854"/>
        <v/>
      </c>
      <c r="AF5635" t="str">
        <f t="shared" si="853"/>
        <v/>
      </c>
      <c r="AG5635" s="17">
        <v>1</v>
      </c>
      <c r="AH5635">
        <f t="shared" si="850"/>
        <v>2.8</v>
      </c>
      <c r="AI5635">
        <v>0.14499999999999999</v>
      </c>
      <c r="AJ5635">
        <f t="shared" si="848"/>
        <v>0.40599999999999997</v>
      </c>
      <c r="AK5635" t="str">
        <f t="shared" si="851"/>
        <v/>
      </c>
      <c r="AL5635" t="str">
        <f t="shared" si="849"/>
        <v/>
      </c>
    </row>
    <row r="5636" spans="1:39" x14ac:dyDescent="0.2">
      <c r="A5636" t="s">
        <v>11889</v>
      </c>
      <c r="B5636" t="s">
        <v>237</v>
      </c>
      <c r="C5636" t="s">
        <v>11890</v>
      </c>
      <c r="D5636" s="1">
        <v>36678</v>
      </c>
      <c r="E5636" s="1">
        <v>43895</v>
      </c>
      <c r="F5636" t="s">
        <v>19</v>
      </c>
      <c r="I5636">
        <v>100</v>
      </c>
      <c r="J5636">
        <v>0</v>
      </c>
      <c r="K5636">
        <v>0</v>
      </c>
      <c r="L5636">
        <v>1022</v>
      </c>
      <c r="M5636">
        <v>1022</v>
      </c>
      <c r="N5636" t="s">
        <v>20</v>
      </c>
      <c r="O5636" t="s">
        <v>11891</v>
      </c>
      <c r="P5636" t="s">
        <v>28</v>
      </c>
      <c r="Q5636" t="s">
        <v>34233</v>
      </c>
      <c r="R5636" t="s">
        <v>34233</v>
      </c>
      <c r="S5636" t="s">
        <v>32628</v>
      </c>
      <c r="T5636" t="s">
        <v>34365</v>
      </c>
      <c r="AD5636" t="str">
        <f t="shared" si="852"/>
        <v/>
      </c>
      <c r="AE5636" t="str">
        <f t="shared" si="854"/>
        <v/>
      </c>
      <c r="AF5636" t="str">
        <f t="shared" si="853"/>
        <v/>
      </c>
      <c r="AG5636" s="17">
        <v>1</v>
      </c>
      <c r="AH5636">
        <f t="shared" si="850"/>
        <v>2.8</v>
      </c>
      <c r="AI5636">
        <v>0.14499999999999999</v>
      </c>
      <c r="AJ5636">
        <f t="shared" si="848"/>
        <v>0.40599999999999997</v>
      </c>
      <c r="AK5636" t="str">
        <f t="shared" si="851"/>
        <v/>
      </c>
      <c r="AL5636" t="str">
        <f t="shared" si="849"/>
        <v/>
      </c>
    </row>
    <row r="5637" spans="1:39" x14ac:dyDescent="0.2">
      <c r="A5637" t="s">
        <v>4112</v>
      </c>
      <c r="B5637" t="s">
        <v>237</v>
      </c>
      <c r="C5637" t="s">
        <v>4113</v>
      </c>
      <c r="D5637" s="1">
        <v>35942</v>
      </c>
      <c r="E5637" s="1">
        <v>43894</v>
      </c>
      <c r="F5637" t="s">
        <v>19</v>
      </c>
      <c r="I5637">
        <v>100</v>
      </c>
      <c r="J5637">
        <v>0</v>
      </c>
      <c r="K5637">
        <v>0</v>
      </c>
      <c r="L5637">
        <v>969</v>
      </c>
      <c r="M5637">
        <v>969</v>
      </c>
      <c r="N5637" t="s">
        <v>20</v>
      </c>
      <c r="O5637" t="s">
        <v>4114</v>
      </c>
      <c r="P5637" t="s">
        <v>28</v>
      </c>
      <c r="Q5637" t="s">
        <v>32794</v>
      </c>
      <c r="R5637" t="s">
        <v>33782</v>
      </c>
      <c r="S5637" t="s">
        <v>32628</v>
      </c>
      <c r="T5637" t="s">
        <v>34365</v>
      </c>
      <c r="AD5637" t="str">
        <f t="shared" si="852"/>
        <v/>
      </c>
      <c r="AE5637" t="str">
        <f t="shared" si="854"/>
        <v/>
      </c>
      <c r="AF5637" t="str">
        <f t="shared" si="853"/>
        <v/>
      </c>
      <c r="AG5637" s="17">
        <v>1</v>
      </c>
      <c r="AH5637">
        <f t="shared" si="850"/>
        <v>2.8</v>
      </c>
      <c r="AI5637">
        <v>0.14499999999999999</v>
      </c>
      <c r="AJ5637">
        <f t="shared" si="848"/>
        <v>0.40599999999999997</v>
      </c>
      <c r="AK5637" t="str">
        <f t="shared" si="851"/>
        <v/>
      </c>
      <c r="AL5637" t="str">
        <f t="shared" si="849"/>
        <v/>
      </c>
    </row>
    <row r="5638" spans="1:39" x14ac:dyDescent="0.2">
      <c r="A5638" t="s">
        <v>4031</v>
      </c>
      <c r="B5638" t="s">
        <v>237</v>
      </c>
      <c r="C5638" t="s">
        <v>4032</v>
      </c>
      <c r="D5638" s="1">
        <v>35942</v>
      </c>
      <c r="E5638" s="1">
        <v>43895</v>
      </c>
      <c r="F5638" t="s">
        <v>19</v>
      </c>
      <c r="I5638">
        <v>100</v>
      </c>
      <c r="J5638">
        <v>0</v>
      </c>
      <c r="K5638">
        <v>0</v>
      </c>
      <c r="L5638">
        <v>967</v>
      </c>
      <c r="M5638">
        <v>967</v>
      </c>
      <c r="N5638" t="s">
        <v>20</v>
      </c>
      <c r="O5638" t="s">
        <v>4033</v>
      </c>
      <c r="P5638" t="s">
        <v>28</v>
      </c>
      <c r="Q5638" t="s">
        <v>34233</v>
      </c>
      <c r="R5638" t="s">
        <v>34233</v>
      </c>
      <c r="S5638" t="s">
        <v>33800</v>
      </c>
      <c r="T5638" t="s">
        <v>34365</v>
      </c>
      <c r="AD5638" t="str">
        <f t="shared" si="852"/>
        <v/>
      </c>
      <c r="AE5638" t="str">
        <f t="shared" si="854"/>
        <v/>
      </c>
      <c r="AF5638" t="str">
        <f t="shared" si="853"/>
        <v/>
      </c>
      <c r="AG5638" s="17">
        <v>1</v>
      </c>
      <c r="AH5638">
        <f t="shared" si="850"/>
        <v>2.8</v>
      </c>
      <c r="AI5638">
        <v>0.14499999999999999</v>
      </c>
      <c r="AJ5638">
        <f t="shared" si="848"/>
        <v>0.40599999999999997</v>
      </c>
      <c r="AK5638" t="str">
        <f t="shared" si="851"/>
        <v/>
      </c>
      <c r="AL5638" t="str">
        <f t="shared" si="849"/>
        <v/>
      </c>
    </row>
    <row r="5639" spans="1:39" x14ac:dyDescent="0.2">
      <c r="A5639" t="s">
        <v>4109</v>
      </c>
      <c r="B5639" t="s">
        <v>237</v>
      </c>
      <c r="C5639" t="s">
        <v>4110</v>
      </c>
      <c r="D5639" s="1">
        <v>35942</v>
      </c>
      <c r="E5639" s="1">
        <v>43894</v>
      </c>
      <c r="F5639" t="s">
        <v>19</v>
      </c>
      <c r="I5639">
        <v>100</v>
      </c>
      <c r="J5639">
        <v>0</v>
      </c>
      <c r="K5639">
        <v>0</v>
      </c>
      <c r="L5639">
        <v>954</v>
      </c>
      <c r="M5639">
        <v>954</v>
      </c>
      <c r="N5639" t="s">
        <v>20</v>
      </c>
      <c r="O5639" t="s">
        <v>4111</v>
      </c>
      <c r="P5639" t="s">
        <v>28</v>
      </c>
      <c r="Q5639" t="s">
        <v>34233</v>
      </c>
      <c r="R5639" t="s">
        <v>34233</v>
      </c>
      <c r="S5639" t="s">
        <v>32628</v>
      </c>
      <c r="T5639" t="s">
        <v>34365</v>
      </c>
      <c r="AD5639" t="str">
        <f t="shared" si="852"/>
        <v/>
      </c>
      <c r="AE5639" t="str">
        <f t="shared" si="854"/>
        <v/>
      </c>
      <c r="AF5639" t="str">
        <f t="shared" si="853"/>
        <v/>
      </c>
      <c r="AG5639" s="17">
        <v>1</v>
      </c>
      <c r="AH5639">
        <f t="shared" si="850"/>
        <v>2.8</v>
      </c>
      <c r="AI5639">
        <v>0.14499999999999999</v>
      </c>
      <c r="AJ5639">
        <f t="shared" si="848"/>
        <v>0.40599999999999997</v>
      </c>
      <c r="AK5639" t="str">
        <f t="shared" si="851"/>
        <v/>
      </c>
      <c r="AL5639" t="str">
        <f t="shared" si="849"/>
        <v/>
      </c>
    </row>
    <row r="5640" spans="1:39" x14ac:dyDescent="0.2">
      <c r="A5640" t="s">
        <v>4146</v>
      </c>
      <c r="B5640" t="s">
        <v>237</v>
      </c>
      <c r="C5640" t="s">
        <v>4147</v>
      </c>
      <c r="D5640" s="1">
        <v>35964</v>
      </c>
      <c r="E5640" s="1">
        <v>43895</v>
      </c>
      <c r="F5640" t="s">
        <v>19</v>
      </c>
      <c r="I5640">
        <v>100</v>
      </c>
      <c r="J5640">
        <v>0</v>
      </c>
      <c r="K5640">
        <v>0</v>
      </c>
      <c r="L5640">
        <v>1080</v>
      </c>
      <c r="M5640">
        <v>1080</v>
      </c>
      <c r="N5640" t="s">
        <v>20</v>
      </c>
      <c r="O5640" t="s">
        <v>4148</v>
      </c>
      <c r="P5640" t="s">
        <v>28</v>
      </c>
      <c r="Q5640" t="s">
        <v>34234</v>
      </c>
      <c r="R5640" t="s">
        <v>33784</v>
      </c>
      <c r="S5640" t="s">
        <v>32628</v>
      </c>
      <c r="T5640" t="s">
        <v>34365</v>
      </c>
      <c r="AD5640" t="str">
        <f t="shared" si="852"/>
        <v/>
      </c>
      <c r="AE5640" t="str">
        <f t="shared" si="854"/>
        <v/>
      </c>
      <c r="AF5640" t="str">
        <f t="shared" si="853"/>
        <v/>
      </c>
      <c r="AG5640" s="17">
        <v>1</v>
      </c>
      <c r="AH5640">
        <f t="shared" si="850"/>
        <v>2.8</v>
      </c>
      <c r="AI5640">
        <v>0.14499999999999999</v>
      </c>
      <c r="AJ5640">
        <f t="shared" si="848"/>
        <v>0.40599999999999997</v>
      </c>
      <c r="AK5640" t="str">
        <f t="shared" si="851"/>
        <v/>
      </c>
      <c r="AL5640" t="str">
        <f t="shared" si="849"/>
        <v/>
      </c>
    </row>
    <row r="5641" spans="1:39" x14ac:dyDescent="0.2">
      <c r="A5641" t="s">
        <v>7779</v>
      </c>
      <c r="B5641" t="s">
        <v>237</v>
      </c>
      <c r="C5641" t="s">
        <v>7780</v>
      </c>
      <c r="D5641" s="1">
        <v>36230</v>
      </c>
      <c r="E5641" s="1">
        <v>43894</v>
      </c>
      <c r="F5641" t="s">
        <v>19</v>
      </c>
      <c r="I5641">
        <v>100</v>
      </c>
      <c r="J5641">
        <v>0</v>
      </c>
      <c r="K5641">
        <v>0</v>
      </c>
      <c r="L5641">
        <v>918</v>
      </c>
      <c r="M5641">
        <v>918</v>
      </c>
      <c r="N5641" t="s">
        <v>20</v>
      </c>
      <c r="O5641" t="s">
        <v>7781</v>
      </c>
      <c r="P5641" t="s">
        <v>28</v>
      </c>
      <c r="Q5641" t="s">
        <v>34233</v>
      </c>
      <c r="R5641" t="s">
        <v>34233</v>
      </c>
      <c r="S5641" t="s">
        <v>33801</v>
      </c>
      <c r="T5641" t="s">
        <v>34365</v>
      </c>
      <c r="U5641" t="s">
        <v>33071</v>
      </c>
      <c r="V5641" t="s">
        <v>32696</v>
      </c>
      <c r="W5641">
        <v>183</v>
      </c>
      <c r="Y5641">
        <v>1</v>
      </c>
      <c r="AA5641">
        <v>7.5</v>
      </c>
      <c r="AC5641">
        <v>1</v>
      </c>
      <c r="AD5641" t="str">
        <f t="shared" si="852"/>
        <v/>
      </c>
      <c r="AE5641" t="str">
        <f t="shared" si="854"/>
        <v/>
      </c>
      <c r="AF5641" t="str">
        <f t="shared" si="853"/>
        <v/>
      </c>
      <c r="AG5641">
        <f>IF((S5641&lt;&gt;"tühi")*(AC5641&lt;&gt;""),AC5641,"")</f>
        <v>1</v>
      </c>
      <c r="AH5641">
        <f t="shared" si="850"/>
        <v>2.8</v>
      </c>
      <c r="AI5641">
        <v>0.14499999999999999</v>
      </c>
      <c r="AJ5641">
        <f t="shared" si="848"/>
        <v>0.40599999999999997</v>
      </c>
      <c r="AK5641" t="str">
        <f t="shared" si="851"/>
        <v/>
      </c>
      <c r="AL5641" t="str">
        <f t="shared" si="849"/>
        <v/>
      </c>
    </row>
    <row r="5642" spans="1:39" x14ac:dyDescent="0.2">
      <c r="A5642" t="s">
        <v>4028</v>
      </c>
      <c r="B5642" t="s">
        <v>237</v>
      </c>
      <c r="C5642" t="s">
        <v>4029</v>
      </c>
      <c r="D5642" s="1">
        <v>35942</v>
      </c>
      <c r="E5642" s="1">
        <v>43895</v>
      </c>
      <c r="F5642" t="s">
        <v>19</v>
      </c>
      <c r="I5642">
        <v>100</v>
      </c>
      <c r="J5642">
        <v>0</v>
      </c>
      <c r="K5642">
        <v>0</v>
      </c>
      <c r="L5642">
        <v>1079</v>
      </c>
      <c r="M5642">
        <v>1079</v>
      </c>
      <c r="N5642" t="s">
        <v>20</v>
      </c>
      <c r="O5642" t="s">
        <v>4030</v>
      </c>
      <c r="P5642" t="s">
        <v>28</v>
      </c>
      <c r="Q5642" t="s">
        <v>34234</v>
      </c>
      <c r="R5642" t="s">
        <v>33784</v>
      </c>
      <c r="S5642" t="s">
        <v>33797</v>
      </c>
      <c r="T5642" t="s">
        <v>34365</v>
      </c>
      <c r="AD5642" t="str">
        <f t="shared" si="852"/>
        <v/>
      </c>
      <c r="AE5642" t="str">
        <f t="shared" si="854"/>
        <v/>
      </c>
      <c r="AF5642" t="str">
        <f t="shared" si="853"/>
        <v/>
      </c>
      <c r="AG5642" s="17">
        <v>1</v>
      </c>
      <c r="AH5642">
        <f t="shared" si="850"/>
        <v>2.8</v>
      </c>
      <c r="AI5642">
        <v>0.14499999999999999</v>
      </c>
      <c r="AJ5642">
        <f t="shared" si="848"/>
        <v>0.40599999999999997</v>
      </c>
      <c r="AK5642" t="str">
        <f t="shared" si="851"/>
        <v/>
      </c>
      <c r="AL5642" t="str">
        <f t="shared" si="849"/>
        <v/>
      </c>
    </row>
    <row r="5643" spans="1:39" x14ac:dyDescent="0.2">
      <c r="A5643" t="s">
        <v>30671</v>
      </c>
      <c r="B5643" t="s">
        <v>237</v>
      </c>
      <c r="C5643" t="s">
        <v>30672</v>
      </c>
      <c r="D5643" s="1">
        <v>43859</v>
      </c>
      <c r="E5643" s="1">
        <v>44546</v>
      </c>
      <c r="F5643" t="s">
        <v>26</v>
      </c>
      <c r="I5643">
        <v>100</v>
      </c>
      <c r="J5643">
        <v>0</v>
      </c>
      <c r="K5643">
        <v>0</v>
      </c>
      <c r="L5643">
        <v>1937</v>
      </c>
      <c r="M5643">
        <v>1937</v>
      </c>
      <c r="N5643" t="s">
        <v>20</v>
      </c>
      <c r="O5643" t="s">
        <v>30673</v>
      </c>
      <c r="P5643" t="s">
        <v>44</v>
      </c>
      <c r="Q5643" t="s">
        <v>34233</v>
      </c>
      <c r="R5643" t="s">
        <v>34233</v>
      </c>
      <c r="S5643" t="s">
        <v>34233</v>
      </c>
      <c r="T5643" t="s">
        <v>34233</v>
      </c>
      <c r="AD5643" t="str">
        <f t="shared" si="852"/>
        <v/>
      </c>
      <c r="AE5643" t="str">
        <f t="shared" si="854"/>
        <v/>
      </c>
      <c r="AF5643" t="str">
        <f t="shared" si="853"/>
        <v/>
      </c>
      <c r="AG5643" t="str">
        <f t="shared" ref="AG5643:AG5671" si="855">IF((S5643&lt;&gt;"tühi")*(AC5643&lt;&gt;""),AC5643,"")</f>
        <v/>
      </c>
      <c r="AH5643" t="str">
        <f t="shared" si="850"/>
        <v/>
      </c>
      <c r="AI5643">
        <v>0.14499999999999999</v>
      </c>
      <c r="AJ5643" t="str">
        <f t="shared" si="848"/>
        <v/>
      </c>
      <c r="AK5643" t="str">
        <f t="shared" si="851"/>
        <v/>
      </c>
      <c r="AL5643" t="str">
        <f t="shared" si="849"/>
        <v/>
      </c>
    </row>
    <row r="5644" spans="1:39" x14ac:dyDescent="0.2">
      <c r="A5644" t="s">
        <v>26069</v>
      </c>
      <c r="B5644" t="s">
        <v>237</v>
      </c>
      <c r="C5644" t="s">
        <v>26070</v>
      </c>
      <c r="D5644" s="1">
        <v>40781</v>
      </c>
      <c r="E5644" s="1">
        <v>43456</v>
      </c>
      <c r="F5644" t="s">
        <v>474</v>
      </c>
      <c r="I5644">
        <v>100</v>
      </c>
      <c r="J5644">
        <v>0</v>
      </c>
      <c r="K5644">
        <v>0</v>
      </c>
      <c r="L5644">
        <v>932</v>
      </c>
      <c r="M5644">
        <v>932</v>
      </c>
      <c r="N5644" t="s">
        <v>20</v>
      </c>
      <c r="O5644" t="s">
        <v>26071</v>
      </c>
      <c r="P5644" t="s">
        <v>28</v>
      </c>
      <c r="Q5644" t="s">
        <v>34233</v>
      </c>
      <c r="R5644" t="s">
        <v>34233</v>
      </c>
      <c r="S5644" t="s">
        <v>32627</v>
      </c>
      <c r="T5644" t="s">
        <v>34233</v>
      </c>
      <c r="V5644" t="s">
        <v>34317</v>
      </c>
      <c r="W5644">
        <f>L5644*0.2</f>
        <v>186.4</v>
      </c>
      <c r="Y5644">
        <v>5</v>
      </c>
      <c r="Z5644">
        <f>W5644</f>
        <v>186.4</v>
      </c>
      <c r="AA5644">
        <v>10</v>
      </c>
      <c r="AB5644">
        <v>20</v>
      </c>
      <c r="AD5644" t="str">
        <f t="shared" si="852"/>
        <v/>
      </c>
      <c r="AE5644" t="str">
        <f t="shared" si="854"/>
        <v/>
      </c>
      <c r="AF5644">
        <f t="shared" si="853"/>
        <v>186.4</v>
      </c>
      <c r="AG5644" t="str">
        <f t="shared" si="855"/>
        <v/>
      </c>
      <c r="AH5644" t="str">
        <f t="shared" si="850"/>
        <v/>
      </c>
      <c r="AI5644">
        <v>0.14499999999999999</v>
      </c>
      <c r="AJ5644" t="str">
        <f t="shared" si="848"/>
        <v/>
      </c>
      <c r="AK5644" t="str">
        <f t="shared" si="851"/>
        <v/>
      </c>
      <c r="AL5644" t="str">
        <f t="shared" si="849"/>
        <v/>
      </c>
    </row>
    <row r="5645" spans="1:39" x14ac:dyDescent="0.2">
      <c r="A5645" t="s">
        <v>24098</v>
      </c>
      <c r="B5645" t="s">
        <v>237</v>
      </c>
      <c r="C5645" t="s">
        <v>24099</v>
      </c>
      <c r="D5645" s="1">
        <v>39254</v>
      </c>
      <c r="E5645" s="1">
        <v>44186</v>
      </c>
      <c r="F5645" t="s">
        <v>26</v>
      </c>
      <c r="I5645">
        <v>100</v>
      </c>
      <c r="J5645">
        <v>0</v>
      </c>
      <c r="K5645">
        <v>0</v>
      </c>
      <c r="L5645">
        <v>31000</v>
      </c>
      <c r="M5645">
        <v>31032</v>
      </c>
      <c r="N5645" t="s">
        <v>401</v>
      </c>
      <c r="O5645" t="s">
        <v>24100</v>
      </c>
      <c r="P5645" t="s">
        <v>28</v>
      </c>
      <c r="Q5645" t="s">
        <v>34233</v>
      </c>
      <c r="R5645" t="s">
        <v>34233</v>
      </c>
      <c r="S5645" t="s">
        <v>34233</v>
      </c>
      <c r="T5645" t="s">
        <v>34233</v>
      </c>
      <c r="AD5645" t="str">
        <f t="shared" si="852"/>
        <v/>
      </c>
      <c r="AE5645" t="str">
        <f t="shared" si="854"/>
        <v/>
      </c>
      <c r="AF5645" t="str">
        <f t="shared" si="853"/>
        <v/>
      </c>
      <c r="AG5645" t="str">
        <f t="shared" si="855"/>
        <v/>
      </c>
      <c r="AH5645" t="str">
        <f t="shared" si="850"/>
        <v/>
      </c>
      <c r="AI5645">
        <v>0.14499999999999999</v>
      </c>
      <c r="AJ5645" t="str">
        <f t="shared" si="848"/>
        <v/>
      </c>
      <c r="AK5645" t="str">
        <f t="shared" si="851"/>
        <v/>
      </c>
      <c r="AL5645" t="str">
        <f t="shared" si="849"/>
        <v/>
      </c>
    </row>
    <row r="5646" spans="1:39" x14ac:dyDescent="0.2">
      <c r="A5646" t="s">
        <v>21236</v>
      </c>
      <c r="B5646" t="s">
        <v>237</v>
      </c>
      <c r="C5646" t="s">
        <v>21237</v>
      </c>
      <c r="D5646" s="1">
        <v>38520</v>
      </c>
      <c r="E5646" s="1">
        <v>43456</v>
      </c>
      <c r="F5646" t="s">
        <v>474</v>
      </c>
      <c r="I5646">
        <v>100</v>
      </c>
      <c r="J5646">
        <v>0</v>
      </c>
      <c r="K5646">
        <v>0</v>
      </c>
      <c r="L5646">
        <v>6255</v>
      </c>
      <c r="M5646">
        <v>6255</v>
      </c>
      <c r="N5646" t="s">
        <v>20</v>
      </c>
      <c r="O5646" t="s">
        <v>21238</v>
      </c>
      <c r="P5646" t="s">
        <v>28</v>
      </c>
      <c r="Q5646" t="s">
        <v>34233</v>
      </c>
      <c r="R5646" t="s">
        <v>34233</v>
      </c>
      <c r="S5646" t="s">
        <v>33799</v>
      </c>
      <c r="T5646" t="s">
        <v>34569</v>
      </c>
      <c r="U5646" t="s">
        <v>33740</v>
      </c>
      <c r="V5646" t="s">
        <v>34991</v>
      </c>
      <c r="W5646">
        <f>L5646*0.8</f>
        <v>5004</v>
      </c>
      <c r="Y5646">
        <v>50</v>
      </c>
      <c r="Z5646">
        <f>W5646</f>
        <v>5004</v>
      </c>
      <c r="AA5646">
        <v>35</v>
      </c>
      <c r="AB5646">
        <v>80</v>
      </c>
      <c r="AD5646" t="str">
        <f t="shared" si="852"/>
        <v/>
      </c>
      <c r="AE5646" t="str">
        <f t="shared" si="854"/>
        <v/>
      </c>
      <c r="AF5646">
        <f t="shared" si="853"/>
        <v>5004</v>
      </c>
      <c r="AG5646" t="str">
        <f t="shared" si="855"/>
        <v/>
      </c>
      <c r="AH5646" t="str">
        <f t="shared" si="850"/>
        <v/>
      </c>
      <c r="AI5646">
        <v>0.14499999999999999</v>
      </c>
      <c r="AJ5646" t="str">
        <f t="shared" si="848"/>
        <v/>
      </c>
      <c r="AK5646" t="str">
        <f t="shared" si="851"/>
        <v/>
      </c>
      <c r="AL5646" t="str">
        <f t="shared" si="849"/>
        <v/>
      </c>
    </row>
    <row r="5647" spans="1:39" x14ac:dyDescent="0.2">
      <c r="A5647" t="s">
        <v>21248</v>
      </c>
      <c r="B5647" t="s">
        <v>237</v>
      </c>
      <c r="C5647" t="s">
        <v>21249</v>
      </c>
      <c r="D5647" s="1">
        <v>38520</v>
      </c>
      <c r="E5647" s="1">
        <v>43456</v>
      </c>
      <c r="F5647" t="s">
        <v>474</v>
      </c>
      <c r="I5647">
        <v>100</v>
      </c>
      <c r="J5647">
        <v>0</v>
      </c>
      <c r="K5647">
        <v>0</v>
      </c>
      <c r="L5647">
        <v>2683</v>
      </c>
      <c r="M5647">
        <v>2683</v>
      </c>
      <c r="N5647" t="s">
        <v>20</v>
      </c>
      <c r="O5647" t="s">
        <v>21250</v>
      </c>
      <c r="P5647" t="s">
        <v>28</v>
      </c>
      <c r="Q5647" t="s">
        <v>34233</v>
      </c>
      <c r="R5647" t="s">
        <v>34233</v>
      </c>
      <c r="S5647" t="s">
        <v>32627</v>
      </c>
      <c r="T5647" t="s">
        <v>34570</v>
      </c>
      <c r="V5647" t="s">
        <v>34992</v>
      </c>
      <c r="AD5647" t="str">
        <f t="shared" si="852"/>
        <v/>
      </c>
      <c r="AE5647" t="str">
        <f t="shared" si="854"/>
        <v/>
      </c>
      <c r="AF5647" t="str">
        <f t="shared" si="853"/>
        <v/>
      </c>
      <c r="AG5647" t="str">
        <f t="shared" si="855"/>
        <v/>
      </c>
      <c r="AH5647" t="str">
        <f t="shared" si="850"/>
        <v/>
      </c>
      <c r="AI5647">
        <v>0.14499999999999999</v>
      </c>
      <c r="AJ5647" t="str">
        <f t="shared" si="848"/>
        <v/>
      </c>
      <c r="AK5647" t="str">
        <f t="shared" si="851"/>
        <v/>
      </c>
      <c r="AL5647" t="str">
        <f t="shared" si="849"/>
        <v/>
      </c>
    </row>
    <row r="5648" spans="1:39" x14ac:dyDescent="0.2">
      <c r="A5648" t="s">
        <v>21251</v>
      </c>
      <c r="B5648" t="s">
        <v>237</v>
      </c>
      <c r="C5648" t="s">
        <v>21252</v>
      </c>
      <c r="D5648" s="1">
        <v>38520</v>
      </c>
      <c r="E5648" s="1">
        <v>43456</v>
      </c>
      <c r="F5648" t="s">
        <v>474</v>
      </c>
      <c r="I5648">
        <v>100</v>
      </c>
      <c r="J5648">
        <v>0</v>
      </c>
      <c r="K5648">
        <v>0</v>
      </c>
      <c r="L5648">
        <v>18355</v>
      </c>
      <c r="M5648">
        <v>18355</v>
      </c>
      <c r="N5648" t="s">
        <v>20</v>
      </c>
      <c r="O5648" t="s">
        <v>21253</v>
      </c>
      <c r="P5648" t="s">
        <v>28</v>
      </c>
      <c r="Q5648" t="s">
        <v>34233</v>
      </c>
      <c r="R5648" t="s">
        <v>34233</v>
      </c>
      <c r="S5648" t="s">
        <v>33942</v>
      </c>
      <c r="T5648" t="s">
        <v>34233</v>
      </c>
      <c r="U5648" t="s">
        <v>33740</v>
      </c>
      <c r="V5648" t="s">
        <v>34991</v>
      </c>
      <c r="W5648">
        <f>L5648*0.6</f>
        <v>11013</v>
      </c>
      <c r="Z5648">
        <f>W5648</f>
        <v>11013</v>
      </c>
      <c r="AA5648">
        <v>15</v>
      </c>
      <c r="AB5648">
        <v>60</v>
      </c>
      <c r="AE5648" t="str">
        <f t="shared" si="854"/>
        <v/>
      </c>
      <c r="AF5648" t="str">
        <f t="shared" si="853"/>
        <v/>
      </c>
      <c r="AG5648" t="str">
        <f t="shared" si="855"/>
        <v/>
      </c>
      <c r="AH5648" t="str">
        <f t="shared" si="850"/>
        <v/>
      </c>
      <c r="AI5648">
        <v>0.14499999999999999</v>
      </c>
      <c r="AJ5648" t="str">
        <f t="shared" ref="AJ5648:AJ5711" si="856">IF(COUNTBLANK(AH5648),"",AH5648*AI5648)</f>
        <v/>
      </c>
      <c r="AK5648" t="str">
        <f t="shared" si="851"/>
        <v/>
      </c>
      <c r="AM5648" t="s">
        <v>34319</v>
      </c>
    </row>
    <row r="5649" spans="1:39" x14ac:dyDescent="0.2">
      <c r="A5649" t="s">
        <v>26048</v>
      </c>
      <c r="B5649" t="s">
        <v>237</v>
      </c>
      <c r="C5649" t="s">
        <v>26049</v>
      </c>
      <c r="D5649" s="1">
        <v>40781</v>
      </c>
      <c r="E5649" s="1">
        <v>43456</v>
      </c>
      <c r="F5649" t="s">
        <v>474</v>
      </c>
      <c r="I5649">
        <v>100</v>
      </c>
      <c r="J5649">
        <v>0</v>
      </c>
      <c r="K5649">
        <v>0</v>
      </c>
      <c r="L5649">
        <v>11081</v>
      </c>
      <c r="M5649">
        <v>11081</v>
      </c>
      <c r="N5649" t="s">
        <v>20</v>
      </c>
      <c r="O5649" t="s">
        <v>26050</v>
      </c>
      <c r="P5649" t="s">
        <v>28</v>
      </c>
      <c r="Q5649" t="s">
        <v>34233</v>
      </c>
      <c r="R5649" t="s">
        <v>34233</v>
      </c>
      <c r="S5649" t="s">
        <v>32627</v>
      </c>
      <c r="T5649" t="s">
        <v>34233</v>
      </c>
      <c r="V5649" t="s">
        <v>34317</v>
      </c>
      <c r="W5649">
        <f>L5649*0.8</f>
        <v>8864.8000000000011</v>
      </c>
      <c r="Y5649">
        <v>20</v>
      </c>
      <c r="Z5649">
        <f>W5649</f>
        <v>8864.8000000000011</v>
      </c>
      <c r="AA5649">
        <v>40</v>
      </c>
      <c r="AB5649">
        <v>80</v>
      </c>
      <c r="AD5649" t="str">
        <f t="shared" ref="AD5649:AD5669" si="857">IF((S5649="tühi")*(F5649&lt;&gt;"Elamumaa")*(G5649&lt;&gt;"Elamumaa")*(H5649&lt;&gt;"Elamumaa"),IF(Z5649=0,"",Z5649),"")</f>
        <v/>
      </c>
      <c r="AE5649" t="str">
        <f t="shared" si="854"/>
        <v/>
      </c>
      <c r="AG5649" t="str">
        <f t="shared" si="855"/>
        <v/>
      </c>
      <c r="AH5649" t="str">
        <f t="shared" si="850"/>
        <v/>
      </c>
      <c r="AI5649">
        <v>0.14499999999999999</v>
      </c>
      <c r="AJ5649" t="str">
        <f t="shared" si="856"/>
        <v/>
      </c>
      <c r="AK5649" t="str">
        <f t="shared" si="851"/>
        <v/>
      </c>
      <c r="AL5649" t="str">
        <f t="shared" si="849"/>
        <v/>
      </c>
      <c r="AM5649" t="s">
        <v>34318</v>
      </c>
    </row>
    <row r="5650" spans="1:39" x14ac:dyDescent="0.2">
      <c r="A5650" t="s">
        <v>919</v>
      </c>
      <c r="B5650" t="s">
        <v>237</v>
      </c>
      <c r="C5650" t="s">
        <v>920</v>
      </c>
      <c r="D5650" s="1">
        <v>35223</v>
      </c>
      <c r="E5650" s="1">
        <v>44546</v>
      </c>
      <c r="F5650" t="s">
        <v>474</v>
      </c>
      <c r="I5650">
        <v>100</v>
      </c>
      <c r="J5650">
        <v>0</v>
      </c>
      <c r="K5650">
        <v>0</v>
      </c>
      <c r="L5650">
        <v>5487</v>
      </c>
      <c r="M5650">
        <v>5487</v>
      </c>
      <c r="N5650" t="s">
        <v>20</v>
      </c>
      <c r="O5650" t="s">
        <v>921</v>
      </c>
      <c r="P5650" t="s">
        <v>28</v>
      </c>
      <c r="Q5650" t="s">
        <v>34233</v>
      </c>
      <c r="R5650" t="s">
        <v>34233</v>
      </c>
      <c r="S5650" t="s">
        <v>33799</v>
      </c>
      <c r="T5650" t="s">
        <v>34571</v>
      </c>
      <c r="V5650" t="s">
        <v>34991</v>
      </c>
      <c r="W5650">
        <f>L5650*0.8</f>
        <v>4389.6000000000004</v>
      </c>
      <c r="Y5650">
        <v>15</v>
      </c>
      <c r="Z5650">
        <f t="shared" ref="Z5650:Z5660" si="858">W5650</f>
        <v>4389.6000000000004</v>
      </c>
      <c r="AA5650">
        <v>20</v>
      </c>
      <c r="AB5650">
        <v>80</v>
      </c>
      <c r="AD5650" t="str">
        <f t="shared" si="857"/>
        <v/>
      </c>
      <c r="AE5650" t="str">
        <f t="shared" si="854"/>
        <v/>
      </c>
      <c r="AF5650">
        <f t="shared" ref="AF5650:AF5713" si="859">IF((S5650&lt;&gt;"tühi")*(F5650&lt;&gt;"Elamumaa")*(G5650&lt;&gt;"Elamumaa")*(H5650&lt;&gt;"Elamumaa"),IF(Z5650=0,"",Z5650),"")</f>
        <v>4389.6000000000004</v>
      </c>
      <c r="AG5650" t="str">
        <f t="shared" si="855"/>
        <v/>
      </c>
      <c r="AH5650" t="str">
        <f t="shared" si="850"/>
        <v/>
      </c>
      <c r="AI5650">
        <v>0.14499999999999999</v>
      </c>
      <c r="AJ5650" t="str">
        <f t="shared" si="856"/>
        <v/>
      </c>
      <c r="AK5650" t="str">
        <f t="shared" si="851"/>
        <v/>
      </c>
      <c r="AL5650" t="str">
        <f t="shared" si="849"/>
        <v/>
      </c>
    </row>
    <row r="5651" spans="1:39" x14ac:dyDescent="0.2">
      <c r="A5651" t="s">
        <v>21287</v>
      </c>
      <c r="B5651" t="s">
        <v>237</v>
      </c>
      <c r="C5651" t="s">
        <v>21288</v>
      </c>
      <c r="D5651" s="1">
        <v>38520</v>
      </c>
      <c r="E5651" s="1">
        <v>44546</v>
      </c>
      <c r="F5651" t="s">
        <v>474</v>
      </c>
      <c r="I5651">
        <v>100</v>
      </c>
      <c r="J5651">
        <v>0</v>
      </c>
      <c r="K5651">
        <v>0</v>
      </c>
      <c r="L5651">
        <v>4668</v>
      </c>
      <c r="M5651">
        <v>4668</v>
      </c>
      <c r="N5651" t="s">
        <v>20</v>
      </c>
      <c r="O5651" t="s">
        <v>21289</v>
      </c>
      <c r="P5651" t="s">
        <v>28</v>
      </c>
      <c r="Q5651" t="s">
        <v>34233</v>
      </c>
      <c r="R5651" t="s">
        <v>34233</v>
      </c>
      <c r="S5651" t="s">
        <v>32627</v>
      </c>
      <c r="T5651" t="s">
        <v>34408</v>
      </c>
      <c r="V5651" t="s">
        <v>34991</v>
      </c>
      <c r="W5651">
        <f>L5651*0.7</f>
        <v>3267.6</v>
      </c>
      <c r="Z5651">
        <f t="shared" si="858"/>
        <v>3267.6</v>
      </c>
      <c r="AA5651">
        <v>15</v>
      </c>
      <c r="AB5651">
        <v>70</v>
      </c>
      <c r="AD5651" t="str">
        <f t="shared" si="857"/>
        <v/>
      </c>
      <c r="AE5651" t="str">
        <f t="shared" si="854"/>
        <v/>
      </c>
      <c r="AF5651">
        <f t="shared" si="859"/>
        <v>3267.6</v>
      </c>
      <c r="AG5651" t="str">
        <f t="shared" si="855"/>
        <v/>
      </c>
      <c r="AH5651" t="str">
        <f t="shared" si="850"/>
        <v/>
      </c>
      <c r="AI5651">
        <v>0.14499999999999999</v>
      </c>
      <c r="AJ5651" t="str">
        <f t="shared" si="856"/>
        <v/>
      </c>
      <c r="AK5651" t="str">
        <f t="shared" si="851"/>
        <v/>
      </c>
      <c r="AL5651" t="str">
        <f t="shared" si="849"/>
        <v/>
      </c>
    </row>
    <row r="5652" spans="1:39" x14ac:dyDescent="0.2">
      <c r="A5652" t="s">
        <v>21239</v>
      </c>
      <c r="B5652" t="s">
        <v>237</v>
      </c>
      <c r="C5652" t="s">
        <v>21240</v>
      </c>
      <c r="D5652" s="1">
        <v>38520</v>
      </c>
      <c r="E5652" s="1">
        <v>43456</v>
      </c>
      <c r="F5652" t="s">
        <v>474</v>
      </c>
      <c r="I5652">
        <v>100</v>
      </c>
      <c r="J5652">
        <v>0</v>
      </c>
      <c r="K5652">
        <v>0</v>
      </c>
      <c r="L5652">
        <v>1485</v>
      </c>
      <c r="M5652">
        <v>1485</v>
      </c>
      <c r="N5652" t="s">
        <v>20</v>
      </c>
      <c r="O5652" t="s">
        <v>21241</v>
      </c>
      <c r="P5652" t="s">
        <v>28</v>
      </c>
      <c r="Q5652" t="s">
        <v>34233</v>
      </c>
      <c r="R5652" t="s">
        <v>34233</v>
      </c>
      <c r="S5652" t="s">
        <v>32627</v>
      </c>
      <c r="T5652" t="s">
        <v>34572</v>
      </c>
      <c r="V5652" t="s">
        <v>34991</v>
      </c>
      <c r="W5652">
        <f>L5652*0.3</f>
        <v>445.5</v>
      </c>
      <c r="Y5652">
        <v>10</v>
      </c>
      <c r="Z5652">
        <f t="shared" si="858"/>
        <v>445.5</v>
      </c>
      <c r="AA5652">
        <v>15</v>
      </c>
      <c r="AB5652">
        <v>30</v>
      </c>
      <c r="AD5652" t="str">
        <f t="shared" si="857"/>
        <v/>
      </c>
      <c r="AE5652" t="str">
        <f t="shared" si="854"/>
        <v/>
      </c>
      <c r="AF5652">
        <f t="shared" si="859"/>
        <v>445.5</v>
      </c>
      <c r="AG5652" t="str">
        <f t="shared" si="855"/>
        <v/>
      </c>
      <c r="AH5652" t="str">
        <f t="shared" si="850"/>
        <v/>
      </c>
      <c r="AI5652">
        <v>0.14499999999999999</v>
      </c>
      <c r="AJ5652" t="str">
        <f t="shared" si="856"/>
        <v/>
      </c>
      <c r="AK5652" t="str">
        <f t="shared" si="851"/>
        <v/>
      </c>
      <c r="AL5652" t="str">
        <f t="shared" si="849"/>
        <v/>
      </c>
    </row>
    <row r="5653" spans="1:39" x14ac:dyDescent="0.2">
      <c r="A5653" t="s">
        <v>14647</v>
      </c>
      <c r="B5653" t="s">
        <v>237</v>
      </c>
      <c r="C5653" t="s">
        <v>14648</v>
      </c>
      <c r="D5653" s="1">
        <v>37274</v>
      </c>
      <c r="E5653" s="1">
        <v>44546</v>
      </c>
      <c r="F5653" t="s">
        <v>474</v>
      </c>
      <c r="I5653">
        <v>100</v>
      </c>
      <c r="J5653">
        <v>0</v>
      </c>
      <c r="K5653">
        <v>0</v>
      </c>
      <c r="L5653">
        <v>18617</v>
      </c>
      <c r="M5653">
        <v>18617</v>
      </c>
      <c r="N5653" t="s">
        <v>20</v>
      </c>
      <c r="O5653" t="s">
        <v>14649</v>
      </c>
      <c r="P5653" t="s">
        <v>28</v>
      </c>
      <c r="Q5653" t="s">
        <v>34233</v>
      </c>
      <c r="R5653" t="s">
        <v>34233</v>
      </c>
      <c r="S5653" t="s">
        <v>33842</v>
      </c>
      <c r="T5653" t="s">
        <v>34565</v>
      </c>
      <c r="V5653" t="s">
        <v>34991</v>
      </c>
      <c r="W5653">
        <f>L5653*0.7</f>
        <v>13031.9</v>
      </c>
      <c r="Z5653">
        <f t="shared" si="858"/>
        <v>13031.9</v>
      </c>
      <c r="AA5653">
        <v>15</v>
      </c>
      <c r="AB5653">
        <v>70</v>
      </c>
      <c r="AD5653" t="str">
        <f t="shared" si="857"/>
        <v/>
      </c>
      <c r="AE5653" t="str">
        <f t="shared" si="854"/>
        <v/>
      </c>
      <c r="AF5653">
        <f t="shared" si="859"/>
        <v>13031.9</v>
      </c>
      <c r="AG5653" t="str">
        <f t="shared" si="855"/>
        <v/>
      </c>
      <c r="AH5653" t="str">
        <f t="shared" si="850"/>
        <v/>
      </c>
      <c r="AI5653">
        <v>0.14499999999999999</v>
      </c>
      <c r="AJ5653" t="str">
        <f t="shared" si="856"/>
        <v/>
      </c>
      <c r="AK5653" t="str">
        <f t="shared" si="851"/>
        <v/>
      </c>
      <c r="AL5653" t="str">
        <f t="shared" si="849"/>
        <v/>
      </c>
    </row>
    <row r="5654" spans="1:39" x14ac:dyDescent="0.2">
      <c r="A5654" t="s">
        <v>1275</v>
      </c>
      <c r="B5654" t="s">
        <v>237</v>
      </c>
      <c r="C5654" t="s">
        <v>1276</v>
      </c>
      <c r="D5654" s="1">
        <v>35419</v>
      </c>
      <c r="E5654" s="1">
        <v>43456</v>
      </c>
      <c r="F5654" t="s">
        <v>474</v>
      </c>
      <c r="I5654">
        <v>100</v>
      </c>
      <c r="J5654">
        <v>0</v>
      </c>
      <c r="K5654">
        <v>0</v>
      </c>
      <c r="L5654">
        <v>7853</v>
      </c>
      <c r="M5654">
        <v>7853</v>
      </c>
      <c r="N5654" t="s">
        <v>20</v>
      </c>
      <c r="O5654" t="s">
        <v>1277</v>
      </c>
      <c r="P5654" t="s">
        <v>28</v>
      </c>
      <c r="Q5654" t="s">
        <v>34233</v>
      </c>
      <c r="R5654" t="s">
        <v>34233</v>
      </c>
      <c r="S5654" t="s">
        <v>33832</v>
      </c>
      <c r="T5654" t="s">
        <v>34573</v>
      </c>
      <c r="V5654" t="s">
        <v>34991</v>
      </c>
      <c r="W5654">
        <f>L5654*0.6</f>
        <v>4711.8</v>
      </c>
      <c r="Z5654">
        <f t="shared" si="858"/>
        <v>4711.8</v>
      </c>
      <c r="AA5654">
        <v>15</v>
      </c>
      <c r="AB5654">
        <v>60</v>
      </c>
      <c r="AD5654" t="str">
        <f t="shared" si="857"/>
        <v/>
      </c>
      <c r="AE5654" t="str">
        <f t="shared" si="854"/>
        <v/>
      </c>
      <c r="AF5654">
        <f t="shared" si="859"/>
        <v>4711.8</v>
      </c>
      <c r="AG5654" t="str">
        <f t="shared" si="855"/>
        <v/>
      </c>
      <c r="AH5654" t="str">
        <f t="shared" si="850"/>
        <v/>
      </c>
      <c r="AI5654">
        <v>0.14499999999999999</v>
      </c>
      <c r="AJ5654" t="str">
        <f t="shared" si="856"/>
        <v/>
      </c>
      <c r="AK5654" t="str">
        <f t="shared" si="851"/>
        <v/>
      </c>
      <c r="AL5654" t="str">
        <f t="shared" si="849"/>
        <v/>
      </c>
    </row>
    <row r="5655" spans="1:39" x14ac:dyDescent="0.2">
      <c r="A5655" t="s">
        <v>21242</v>
      </c>
      <c r="B5655" t="s">
        <v>237</v>
      </c>
      <c r="C5655" t="s">
        <v>21243</v>
      </c>
      <c r="D5655" s="1">
        <v>38520</v>
      </c>
      <c r="E5655" s="1">
        <v>43456</v>
      </c>
      <c r="F5655" t="s">
        <v>474</v>
      </c>
      <c r="I5655">
        <v>100</v>
      </c>
      <c r="J5655">
        <v>0</v>
      </c>
      <c r="K5655">
        <v>0</v>
      </c>
      <c r="L5655">
        <v>2808</v>
      </c>
      <c r="M5655">
        <v>2808</v>
      </c>
      <c r="N5655" t="s">
        <v>20</v>
      </c>
      <c r="O5655" t="s">
        <v>21244</v>
      </c>
      <c r="P5655" t="s">
        <v>28</v>
      </c>
      <c r="Q5655" t="s">
        <v>34233</v>
      </c>
      <c r="R5655" t="s">
        <v>34233</v>
      </c>
      <c r="S5655" t="s">
        <v>32627</v>
      </c>
      <c r="T5655" t="s">
        <v>34233</v>
      </c>
      <c r="V5655" t="s">
        <v>34992</v>
      </c>
      <c r="W5655">
        <f>L5655*0.7</f>
        <v>1965.6</v>
      </c>
      <c r="Y5655">
        <v>10</v>
      </c>
      <c r="Z5655">
        <f t="shared" si="858"/>
        <v>1965.6</v>
      </c>
      <c r="AA5655">
        <v>15</v>
      </c>
      <c r="AB5655">
        <v>70</v>
      </c>
      <c r="AD5655" t="str">
        <f t="shared" si="857"/>
        <v/>
      </c>
      <c r="AE5655" t="str">
        <f t="shared" si="854"/>
        <v/>
      </c>
      <c r="AF5655">
        <f t="shared" si="859"/>
        <v>1965.6</v>
      </c>
      <c r="AG5655" t="str">
        <f t="shared" si="855"/>
        <v/>
      </c>
      <c r="AH5655" t="str">
        <f t="shared" si="850"/>
        <v/>
      </c>
      <c r="AI5655">
        <v>0.14499999999999999</v>
      </c>
      <c r="AJ5655" t="str">
        <f t="shared" si="856"/>
        <v/>
      </c>
      <c r="AK5655" t="str">
        <f t="shared" si="851"/>
        <v/>
      </c>
      <c r="AL5655" t="str">
        <f t="shared" si="849"/>
        <v/>
      </c>
    </row>
    <row r="5656" spans="1:39" x14ac:dyDescent="0.2">
      <c r="A5656" t="s">
        <v>26042</v>
      </c>
      <c r="B5656" t="s">
        <v>237</v>
      </c>
      <c r="C5656" t="s">
        <v>26043</v>
      </c>
      <c r="D5656" s="1">
        <v>40781</v>
      </c>
      <c r="E5656" s="1">
        <v>44546</v>
      </c>
      <c r="F5656" t="s">
        <v>474</v>
      </c>
      <c r="I5656">
        <v>100</v>
      </c>
      <c r="J5656">
        <v>0</v>
      </c>
      <c r="K5656">
        <v>0</v>
      </c>
      <c r="L5656">
        <v>14947</v>
      </c>
      <c r="M5656">
        <v>14947</v>
      </c>
      <c r="N5656" t="s">
        <v>20</v>
      </c>
      <c r="O5656" t="s">
        <v>26044</v>
      </c>
      <c r="P5656" t="s">
        <v>28</v>
      </c>
      <c r="Q5656" t="s">
        <v>34233</v>
      </c>
      <c r="R5656" t="s">
        <v>34233</v>
      </c>
      <c r="S5656" t="s">
        <v>32627</v>
      </c>
      <c r="T5656" t="s">
        <v>34233</v>
      </c>
      <c r="U5656" s="8" t="s">
        <v>33181</v>
      </c>
      <c r="V5656" t="s">
        <v>34988</v>
      </c>
      <c r="W5656">
        <f>L5656*0.8</f>
        <v>11957.6</v>
      </c>
      <c r="Y5656">
        <v>30</v>
      </c>
      <c r="Z5656">
        <f t="shared" si="858"/>
        <v>11957.6</v>
      </c>
      <c r="AA5656">
        <v>100</v>
      </c>
      <c r="AB5656">
        <v>80</v>
      </c>
      <c r="AD5656" t="str">
        <f t="shared" si="857"/>
        <v/>
      </c>
      <c r="AE5656" t="str">
        <f t="shared" si="854"/>
        <v/>
      </c>
      <c r="AF5656">
        <f t="shared" si="859"/>
        <v>11957.6</v>
      </c>
      <c r="AG5656" t="str">
        <f t="shared" si="855"/>
        <v/>
      </c>
      <c r="AH5656" t="str">
        <f t="shared" si="850"/>
        <v/>
      </c>
      <c r="AI5656">
        <v>0.14499999999999999</v>
      </c>
      <c r="AJ5656" t="str">
        <f t="shared" si="856"/>
        <v/>
      </c>
      <c r="AK5656" t="str">
        <f t="shared" si="851"/>
        <v/>
      </c>
      <c r="AL5656" t="str">
        <f t="shared" si="849"/>
        <v/>
      </c>
    </row>
    <row r="5657" spans="1:39" x14ac:dyDescent="0.2">
      <c r="A5657" t="s">
        <v>21245</v>
      </c>
      <c r="B5657" t="s">
        <v>237</v>
      </c>
      <c r="C5657" t="s">
        <v>21246</v>
      </c>
      <c r="D5657" s="1">
        <v>38520</v>
      </c>
      <c r="E5657" s="1">
        <v>43456</v>
      </c>
      <c r="F5657" t="s">
        <v>474</v>
      </c>
      <c r="I5657">
        <v>100</v>
      </c>
      <c r="J5657">
        <v>0</v>
      </c>
      <c r="K5657">
        <v>0</v>
      </c>
      <c r="L5657">
        <v>5013</v>
      </c>
      <c r="M5657">
        <v>5013</v>
      </c>
      <c r="N5657" t="s">
        <v>20</v>
      </c>
      <c r="O5657" t="s">
        <v>21247</v>
      </c>
      <c r="P5657" t="s">
        <v>28</v>
      </c>
      <c r="Q5657" t="s">
        <v>34233</v>
      </c>
      <c r="R5657" t="s">
        <v>34233</v>
      </c>
      <c r="S5657" t="s">
        <v>32627</v>
      </c>
      <c r="T5657" t="s">
        <v>34233</v>
      </c>
      <c r="V5657" t="s">
        <v>34991</v>
      </c>
      <c r="W5657">
        <f>L5657*0.7</f>
        <v>3509.1</v>
      </c>
      <c r="Z5657">
        <f t="shared" si="858"/>
        <v>3509.1</v>
      </c>
      <c r="AA5657">
        <v>15</v>
      </c>
      <c r="AB5657">
        <v>70</v>
      </c>
      <c r="AD5657" t="str">
        <f t="shared" si="857"/>
        <v/>
      </c>
      <c r="AE5657" t="str">
        <f t="shared" si="854"/>
        <v/>
      </c>
      <c r="AF5657">
        <f t="shared" si="859"/>
        <v>3509.1</v>
      </c>
      <c r="AG5657" t="str">
        <f t="shared" si="855"/>
        <v/>
      </c>
      <c r="AH5657" t="str">
        <f t="shared" si="850"/>
        <v/>
      </c>
      <c r="AI5657">
        <v>0.14499999999999999</v>
      </c>
      <c r="AJ5657" t="str">
        <f t="shared" si="856"/>
        <v/>
      </c>
      <c r="AK5657" t="str">
        <f t="shared" si="851"/>
        <v/>
      </c>
      <c r="AL5657" t="str">
        <f t="shared" si="849"/>
        <v/>
      </c>
    </row>
    <row r="5658" spans="1:39" x14ac:dyDescent="0.2">
      <c r="A5658" t="s">
        <v>26045</v>
      </c>
      <c r="B5658" t="s">
        <v>237</v>
      </c>
      <c r="C5658" t="s">
        <v>26046</v>
      </c>
      <c r="D5658" s="1">
        <v>40781</v>
      </c>
      <c r="E5658" s="1">
        <v>44607</v>
      </c>
      <c r="F5658" t="s">
        <v>474</v>
      </c>
      <c r="I5658">
        <v>100</v>
      </c>
      <c r="J5658">
        <v>0</v>
      </c>
      <c r="K5658">
        <v>0</v>
      </c>
      <c r="L5658">
        <v>7746</v>
      </c>
      <c r="M5658">
        <v>7746</v>
      </c>
      <c r="N5658" t="s">
        <v>20</v>
      </c>
      <c r="O5658" t="s">
        <v>26047</v>
      </c>
      <c r="P5658" t="s">
        <v>28</v>
      </c>
      <c r="Q5658" t="s">
        <v>34233</v>
      </c>
      <c r="R5658" t="s">
        <v>34233</v>
      </c>
      <c r="S5658" t="s">
        <v>33799</v>
      </c>
      <c r="T5658" t="s">
        <v>34574</v>
      </c>
      <c r="V5658" t="s">
        <v>34988</v>
      </c>
      <c r="W5658">
        <f>L5658*0.8</f>
        <v>6196.8</v>
      </c>
      <c r="Y5658">
        <v>30</v>
      </c>
      <c r="Z5658">
        <f t="shared" si="858"/>
        <v>6196.8</v>
      </c>
      <c r="AA5658">
        <v>35</v>
      </c>
      <c r="AB5658">
        <v>80</v>
      </c>
      <c r="AD5658" t="str">
        <f t="shared" si="857"/>
        <v/>
      </c>
      <c r="AE5658" t="str">
        <f t="shared" si="854"/>
        <v/>
      </c>
      <c r="AF5658">
        <f t="shared" si="859"/>
        <v>6196.8</v>
      </c>
      <c r="AG5658" t="str">
        <f t="shared" si="855"/>
        <v/>
      </c>
      <c r="AH5658" t="str">
        <f t="shared" si="850"/>
        <v/>
      </c>
      <c r="AI5658">
        <v>0.14499999999999999</v>
      </c>
      <c r="AJ5658" t="str">
        <f t="shared" si="856"/>
        <v/>
      </c>
      <c r="AK5658" t="str">
        <f t="shared" si="851"/>
        <v/>
      </c>
      <c r="AL5658" t="str">
        <f t="shared" si="849"/>
        <v/>
      </c>
    </row>
    <row r="5659" spans="1:39" x14ac:dyDescent="0.2">
      <c r="A5659" t="s">
        <v>21302</v>
      </c>
      <c r="B5659" t="s">
        <v>237</v>
      </c>
      <c r="C5659" t="s">
        <v>21303</v>
      </c>
      <c r="D5659" s="1">
        <v>38520</v>
      </c>
      <c r="E5659" s="1">
        <v>44607</v>
      </c>
      <c r="F5659" t="s">
        <v>474</v>
      </c>
      <c r="I5659">
        <v>100</v>
      </c>
      <c r="J5659">
        <v>0</v>
      </c>
      <c r="K5659">
        <v>0</v>
      </c>
      <c r="L5659">
        <v>30480</v>
      </c>
      <c r="M5659">
        <v>30480</v>
      </c>
      <c r="N5659" t="s">
        <v>20</v>
      </c>
      <c r="O5659" t="s">
        <v>21304</v>
      </c>
      <c r="P5659" t="s">
        <v>28</v>
      </c>
      <c r="Q5659" t="s">
        <v>34233</v>
      </c>
      <c r="R5659" t="s">
        <v>34233</v>
      </c>
      <c r="S5659" t="s">
        <v>32627</v>
      </c>
      <c r="T5659" t="s">
        <v>34233</v>
      </c>
      <c r="V5659" t="s">
        <v>34992</v>
      </c>
      <c r="W5659">
        <f>L5659*1</f>
        <v>30480</v>
      </c>
      <c r="Y5659">
        <v>50</v>
      </c>
      <c r="Z5659">
        <f t="shared" si="858"/>
        <v>30480</v>
      </c>
      <c r="AA5659">
        <v>10</v>
      </c>
      <c r="AB5659">
        <v>100</v>
      </c>
      <c r="AD5659" t="str">
        <f t="shared" si="857"/>
        <v/>
      </c>
      <c r="AE5659" t="str">
        <f t="shared" si="854"/>
        <v/>
      </c>
      <c r="AF5659">
        <f t="shared" si="859"/>
        <v>30480</v>
      </c>
      <c r="AG5659" t="str">
        <f t="shared" si="855"/>
        <v/>
      </c>
      <c r="AH5659" t="str">
        <f t="shared" si="850"/>
        <v/>
      </c>
      <c r="AI5659">
        <v>0.14499999999999999</v>
      </c>
      <c r="AJ5659" t="str">
        <f t="shared" si="856"/>
        <v/>
      </c>
      <c r="AK5659" t="str">
        <f t="shared" si="851"/>
        <v/>
      </c>
      <c r="AL5659" t="str">
        <f t="shared" si="849"/>
        <v/>
      </c>
    </row>
    <row r="5660" spans="1:39" x14ac:dyDescent="0.2">
      <c r="A5660" t="s">
        <v>22006</v>
      </c>
      <c r="B5660" t="s">
        <v>237</v>
      </c>
      <c r="C5660" t="s">
        <v>22007</v>
      </c>
      <c r="D5660" s="1">
        <v>36028</v>
      </c>
      <c r="E5660" s="1">
        <v>44546</v>
      </c>
      <c r="F5660" t="s">
        <v>474</v>
      </c>
      <c r="I5660">
        <v>100</v>
      </c>
      <c r="J5660">
        <v>0</v>
      </c>
      <c r="K5660">
        <v>0</v>
      </c>
      <c r="L5660">
        <v>28255</v>
      </c>
      <c r="M5660">
        <v>28255</v>
      </c>
      <c r="N5660" t="s">
        <v>20</v>
      </c>
      <c r="O5660" t="s">
        <v>22008</v>
      </c>
      <c r="P5660" t="s">
        <v>28</v>
      </c>
      <c r="Q5660" t="s">
        <v>34233</v>
      </c>
      <c r="R5660" t="s">
        <v>34233</v>
      </c>
      <c r="S5660" t="s">
        <v>32627</v>
      </c>
      <c r="T5660" t="s">
        <v>34575</v>
      </c>
      <c r="U5660" t="s">
        <v>33182</v>
      </c>
      <c r="V5660" t="s">
        <v>34994</v>
      </c>
      <c r="W5660">
        <v>19778</v>
      </c>
      <c r="Y5660">
        <v>100</v>
      </c>
      <c r="Z5660">
        <f t="shared" si="858"/>
        <v>19778</v>
      </c>
      <c r="AA5660">
        <v>16.5</v>
      </c>
      <c r="AB5660">
        <v>60</v>
      </c>
      <c r="AD5660" t="str">
        <f t="shared" si="857"/>
        <v/>
      </c>
      <c r="AE5660" t="str">
        <f t="shared" si="854"/>
        <v/>
      </c>
      <c r="AF5660">
        <f t="shared" si="859"/>
        <v>19778</v>
      </c>
      <c r="AG5660" t="str">
        <f t="shared" si="855"/>
        <v/>
      </c>
      <c r="AH5660" t="str">
        <f t="shared" si="850"/>
        <v/>
      </c>
      <c r="AI5660">
        <v>0.14499999999999999</v>
      </c>
      <c r="AJ5660" t="str">
        <f t="shared" si="856"/>
        <v/>
      </c>
      <c r="AK5660" t="str">
        <f t="shared" si="851"/>
        <v/>
      </c>
      <c r="AL5660" t="str">
        <f t="shared" si="849"/>
        <v/>
      </c>
    </row>
    <row r="5661" spans="1:39" x14ac:dyDescent="0.2">
      <c r="A5661" t="s">
        <v>26075</v>
      </c>
      <c r="B5661" t="s">
        <v>237</v>
      </c>
      <c r="C5661" t="s">
        <v>26076</v>
      </c>
      <c r="D5661" s="1">
        <v>40781</v>
      </c>
      <c r="E5661" s="1">
        <v>44546</v>
      </c>
      <c r="F5661" t="s">
        <v>474</v>
      </c>
      <c r="I5661">
        <v>100</v>
      </c>
      <c r="J5661">
        <v>0</v>
      </c>
      <c r="K5661">
        <v>0</v>
      </c>
      <c r="L5661">
        <v>11933</v>
      </c>
      <c r="M5661">
        <v>11933</v>
      </c>
      <c r="N5661" t="s">
        <v>20</v>
      </c>
      <c r="O5661" t="s">
        <v>26077</v>
      </c>
      <c r="P5661" t="s">
        <v>28</v>
      </c>
      <c r="Q5661" t="s">
        <v>34233</v>
      </c>
      <c r="R5661" t="s">
        <v>34233</v>
      </c>
      <c r="S5661" t="s">
        <v>32630</v>
      </c>
      <c r="T5661" t="s">
        <v>34576</v>
      </c>
      <c r="V5661" t="s">
        <v>34317</v>
      </c>
      <c r="W5661">
        <f>L5661*0.4</f>
        <v>4773.2</v>
      </c>
      <c r="Y5661">
        <v>10</v>
      </c>
      <c r="Z5661">
        <f>W5661</f>
        <v>4773.2</v>
      </c>
      <c r="AA5661">
        <v>40</v>
      </c>
      <c r="AB5661">
        <v>40</v>
      </c>
      <c r="AD5661" t="str">
        <f t="shared" si="857"/>
        <v/>
      </c>
      <c r="AE5661" t="str">
        <f t="shared" si="854"/>
        <v/>
      </c>
      <c r="AF5661">
        <f t="shared" si="859"/>
        <v>4773.2</v>
      </c>
      <c r="AG5661" t="str">
        <f t="shared" si="855"/>
        <v/>
      </c>
      <c r="AH5661" t="str">
        <f t="shared" si="850"/>
        <v/>
      </c>
      <c r="AI5661">
        <v>0.14499999999999999</v>
      </c>
      <c r="AJ5661" t="str">
        <f t="shared" si="856"/>
        <v/>
      </c>
      <c r="AK5661" t="str">
        <f t="shared" si="851"/>
        <v/>
      </c>
      <c r="AL5661" t="str">
        <f t="shared" si="849"/>
        <v/>
      </c>
    </row>
    <row r="5662" spans="1:39" x14ac:dyDescent="0.2">
      <c r="A5662" t="s">
        <v>21254</v>
      </c>
      <c r="B5662" t="s">
        <v>237</v>
      </c>
      <c r="C5662" t="s">
        <v>21255</v>
      </c>
      <c r="D5662" s="1">
        <v>38520</v>
      </c>
      <c r="E5662" s="1">
        <v>43456</v>
      </c>
      <c r="F5662" t="s">
        <v>474</v>
      </c>
      <c r="I5662">
        <v>100</v>
      </c>
      <c r="J5662">
        <v>0</v>
      </c>
      <c r="K5662">
        <v>0</v>
      </c>
      <c r="L5662">
        <v>388</v>
      </c>
      <c r="M5662">
        <v>388</v>
      </c>
      <c r="N5662" t="s">
        <v>20</v>
      </c>
      <c r="O5662" t="s">
        <v>21256</v>
      </c>
      <c r="P5662" t="s">
        <v>28</v>
      </c>
      <c r="Q5662" t="s">
        <v>34233</v>
      </c>
      <c r="R5662" t="s">
        <v>34233</v>
      </c>
      <c r="S5662" t="s">
        <v>33942</v>
      </c>
      <c r="T5662" t="s">
        <v>34233</v>
      </c>
      <c r="AD5662" t="str">
        <f t="shared" si="857"/>
        <v/>
      </c>
      <c r="AE5662" t="str">
        <f t="shared" si="854"/>
        <v/>
      </c>
      <c r="AF5662" t="str">
        <f t="shared" si="859"/>
        <v/>
      </c>
      <c r="AG5662" t="str">
        <f t="shared" si="855"/>
        <v/>
      </c>
      <c r="AH5662" t="str">
        <f t="shared" si="850"/>
        <v/>
      </c>
      <c r="AI5662">
        <v>0.14499999999999999</v>
      </c>
      <c r="AJ5662" t="str">
        <f t="shared" si="856"/>
        <v/>
      </c>
      <c r="AK5662" t="str">
        <f t="shared" si="851"/>
        <v/>
      </c>
      <c r="AL5662" t="str">
        <f t="shared" si="849"/>
        <v/>
      </c>
    </row>
    <row r="5663" spans="1:39" x14ac:dyDescent="0.2">
      <c r="A5663" t="s">
        <v>26036</v>
      </c>
      <c r="B5663" t="s">
        <v>237</v>
      </c>
      <c r="C5663" t="s">
        <v>26037</v>
      </c>
      <c r="D5663" s="1">
        <v>40781</v>
      </c>
      <c r="E5663" s="1">
        <v>44546</v>
      </c>
      <c r="F5663" t="s">
        <v>474</v>
      </c>
      <c r="I5663">
        <v>100</v>
      </c>
      <c r="J5663">
        <v>0</v>
      </c>
      <c r="K5663">
        <v>0</v>
      </c>
      <c r="L5663">
        <v>40970</v>
      </c>
      <c r="M5663">
        <v>40970</v>
      </c>
      <c r="N5663" t="s">
        <v>20</v>
      </c>
      <c r="O5663" t="s">
        <v>26038</v>
      </c>
      <c r="P5663" t="s">
        <v>28</v>
      </c>
      <c r="Q5663" t="s">
        <v>34233</v>
      </c>
      <c r="R5663" t="s">
        <v>34233</v>
      </c>
      <c r="S5663" t="s">
        <v>33799</v>
      </c>
      <c r="T5663" t="s">
        <v>34577</v>
      </c>
      <c r="V5663" t="s">
        <v>34990</v>
      </c>
      <c r="W5663">
        <f>L5663*0.8</f>
        <v>32776</v>
      </c>
      <c r="Z5663">
        <f t="shared" ref="Z5663:Z5665" si="860">W5663</f>
        <v>32776</v>
      </c>
      <c r="AA5663">
        <v>15</v>
      </c>
      <c r="AB5663">
        <v>80</v>
      </c>
      <c r="AD5663" t="str">
        <f t="shared" si="857"/>
        <v/>
      </c>
      <c r="AE5663" t="str">
        <f t="shared" si="854"/>
        <v/>
      </c>
      <c r="AF5663">
        <f t="shared" si="859"/>
        <v>32776</v>
      </c>
      <c r="AG5663" t="str">
        <f t="shared" si="855"/>
        <v/>
      </c>
      <c r="AH5663" t="str">
        <f t="shared" si="850"/>
        <v/>
      </c>
      <c r="AI5663">
        <v>0.14499999999999999</v>
      </c>
      <c r="AJ5663" t="str">
        <f t="shared" si="856"/>
        <v/>
      </c>
      <c r="AK5663" t="str">
        <f t="shared" si="851"/>
        <v/>
      </c>
      <c r="AL5663" t="str">
        <f t="shared" si="849"/>
        <v/>
      </c>
    </row>
    <row r="5664" spans="1:39" x14ac:dyDescent="0.2">
      <c r="A5664" t="s">
        <v>21290</v>
      </c>
      <c r="B5664" t="s">
        <v>237</v>
      </c>
      <c r="C5664" t="s">
        <v>21291</v>
      </c>
      <c r="D5664" s="1">
        <v>38520</v>
      </c>
      <c r="E5664" s="1">
        <v>43456</v>
      </c>
      <c r="F5664" t="s">
        <v>474</v>
      </c>
      <c r="I5664">
        <v>100</v>
      </c>
      <c r="J5664">
        <v>0</v>
      </c>
      <c r="K5664">
        <v>0</v>
      </c>
      <c r="L5664">
        <v>4716</v>
      </c>
      <c r="M5664">
        <v>4716</v>
      </c>
      <c r="N5664" t="s">
        <v>20</v>
      </c>
      <c r="O5664" t="s">
        <v>21292</v>
      </c>
      <c r="P5664" t="s">
        <v>28</v>
      </c>
      <c r="Q5664" t="s">
        <v>34233</v>
      </c>
      <c r="R5664" t="s">
        <v>34233</v>
      </c>
      <c r="S5664" t="s">
        <v>32627</v>
      </c>
      <c r="T5664" t="s">
        <v>34578</v>
      </c>
      <c r="V5664" t="s">
        <v>34992</v>
      </c>
      <c r="W5664">
        <f>L5664*0.7</f>
        <v>3301.2</v>
      </c>
      <c r="Y5664">
        <v>30</v>
      </c>
      <c r="Z5664">
        <f t="shared" si="860"/>
        <v>3301.2</v>
      </c>
      <c r="AA5664">
        <v>15</v>
      </c>
      <c r="AB5664">
        <v>70</v>
      </c>
      <c r="AD5664" t="str">
        <f t="shared" si="857"/>
        <v/>
      </c>
      <c r="AE5664" t="str">
        <f t="shared" si="854"/>
        <v/>
      </c>
      <c r="AF5664">
        <f t="shared" si="859"/>
        <v>3301.2</v>
      </c>
      <c r="AG5664" t="str">
        <f t="shared" si="855"/>
        <v/>
      </c>
      <c r="AH5664" t="str">
        <f t="shared" si="850"/>
        <v/>
      </c>
      <c r="AI5664">
        <v>0.14499999999999999</v>
      </c>
      <c r="AJ5664" t="str">
        <f t="shared" si="856"/>
        <v/>
      </c>
      <c r="AK5664" t="str">
        <f t="shared" si="851"/>
        <v/>
      </c>
      <c r="AL5664" t="str">
        <f t="shared" si="849"/>
        <v/>
      </c>
    </row>
    <row r="5665" spans="1:39" x14ac:dyDescent="0.2">
      <c r="A5665" t="s">
        <v>21257</v>
      </c>
      <c r="B5665" t="s">
        <v>237</v>
      </c>
      <c r="C5665" t="s">
        <v>21258</v>
      </c>
      <c r="D5665" s="1">
        <v>38520</v>
      </c>
      <c r="E5665" s="1">
        <v>43456</v>
      </c>
      <c r="F5665" t="s">
        <v>474</v>
      </c>
      <c r="I5665">
        <v>100</v>
      </c>
      <c r="J5665">
        <v>0</v>
      </c>
      <c r="K5665">
        <v>0</v>
      </c>
      <c r="L5665">
        <v>3144</v>
      </c>
      <c r="M5665">
        <v>3144</v>
      </c>
      <c r="N5665" t="s">
        <v>20</v>
      </c>
      <c r="O5665" t="s">
        <v>21259</v>
      </c>
      <c r="P5665" t="s">
        <v>28</v>
      </c>
      <c r="Q5665" t="s">
        <v>34233</v>
      </c>
      <c r="R5665" t="s">
        <v>34233</v>
      </c>
      <c r="S5665" t="s">
        <v>32627</v>
      </c>
      <c r="T5665" t="s">
        <v>34233</v>
      </c>
      <c r="V5665" t="s">
        <v>34991</v>
      </c>
      <c r="W5665">
        <f>L5665*0.6</f>
        <v>1886.3999999999999</v>
      </c>
      <c r="Z5665">
        <f t="shared" si="860"/>
        <v>1886.3999999999999</v>
      </c>
      <c r="AA5665">
        <v>15</v>
      </c>
      <c r="AB5665">
        <v>60</v>
      </c>
      <c r="AD5665" t="str">
        <f t="shared" si="857"/>
        <v/>
      </c>
      <c r="AE5665" t="str">
        <f t="shared" si="854"/>
        <v/>
      </c>
      <c r="AF5665">
        <f t="shared" si="859"/>
        <v>1886.3999999999999</v>
      </c>
      <c r="AG5665" t="str">
        <f t="shared" si="855"/>
        <v/>
      </c>
      <c r="AH5665" t="str">
        <f t="shared" si="850"/>
        <v/>
      </c>
      <c r="AI5665">
        <v>0.14499999999999999</v>
      </c>
      <c r="AJ5665" t="str">
        <f t="shared" si="856"/>
        <v/>
      </c>
      <c r="AK5665" t="str">
        <f t="shared" si="851"/>
        <v/>
      </c>
      <c r="AL5665" t="str">
        <f t="shared" si="849"/>
        <v/>
      </c>
    </row>
    <row r="5666" spans="1:39" x14ac:dyDescent="0.2">
      <c r="A5666" t="s">
        <v>26039</v>
      </c>
      <c r="B5666" t="s">
        <v>237</v>
      </c>
      <c r="C5666" t="s">
        <v>26040</v>
      </c>
      <c r="D5666" s="1">
        <v>40781</v>
      </c>
      <c r="E5666" s="1">
        <v>43456</v>
      </c>
      <c r="F5666" t="s">
        <v>474</v>
      </c>
      <c r="I5666">
        <v>100</v>
      </c>
      <c r="J5666">
        <v>0</v>
      </c>
      <c r="K5666">
        <v>0</v>
      </c>
      <c r="L5666">
        <v>5125</v>
      </c>
      <c r="M5666">
        <v>5125</v>
      </c>
      <c r="N5666" t="s">
        <v>20</v>
      </c>
      <c r="O5666" t="s">
        <v>26041</v>
      </c>
      <c r="P5666" t="s">
        <v>28</v>
      </c>
      <c r="Q5666" t="s">
        <v>34233</v>
      </c>
      <c r="R5666" t="s">
        <v>34233</v>
      </c>
      <c r="S5666" t="s">
        <v>32627</v>
      </c>
      <c r="T5666" t="s">
        <v>34579</v>
      </c>
      <c r="V5666" t="s">
        <v>34317</v>
      </c>
      <c r="W5666">
        <f>L5666*0.9</f>
        <v>4612.5</v>
      </c>
      <c r="Y5666">
        <v>30</v>
      </c>
      <c r="Z5666">
        <f>W5666</f>
        <v>4612.5</v>
      </c>
      <c r="AA5666">
        <v>40</v>
      </c>
      <c r="AB5666">
        <v>90</v>
      </c>
      <c r="AD5666" t="str">
        <f t="shared" si="857"/>
        <v/>
      </c>
      <c r="AE5666" t="str">
        <f t="shared" si="854"/>
        <v/>
      </c>
      <c r="AF5666">
        <f t="shared" si="859"/>
        <v>4612.5</v>
      </c>
      <c r="AG5666" t="str">
        <f t="shared" si="855"/>
        <v/>
      </c>
      <c r="AH5666" t="str">
        <f t="shared" si="850"/>
        <v/>
      </c>
      <c r="AI5666">
        <v>0.14499999999999999</v>
      </c>
      <c r="AJ5666" t="str">
        <f t="shared" si="856"/>
        <v/>
      </c>
      <c r="AK5666" t="str">
        <f t="shared" si="851"/>
        <v/>
      </c>
      <c r="AL5666" t="str">
        <f t="shared" si="849"/>
        <v/>
      </c>
    </row>
    <row r="5667" spans="1:39" x14ac:dyDescent="0.2">
      <c r="A5667" t="s">
        <v>21260</v>
      </c>
      <c r="B5667" t="s">
        <v>237</v>
      </c>
      <c r="C5667" t="s">
        <v>21261</v>
      </c>
      <c r="D5667" s="1">
        <v>38520</v>
      </c>
      <c r="E5667" s="1">
        <v>43456</v>
      </c>
      <c r="F5667" t="s">
        <v>474</v>
      </c>
      <c r="I5667">
        <v>100</v>
      </c>
      <c r="J5667">
        <v>0</v>
      </c>
      <c r="K5667">
        <v>0</v>
      </c>
      <c r="L5667">
        <v>24940</v>
      </c>
      <c r="M5667">
        <v>24940</v>
      </c>
      <c r="N5667" t="s">
        <v>20</v>
      </c>
      <c r="O5667" t="s">
        <v>21262</v>
      </c>
      <c r="P5667" t="s">
        <v>28</v>
      </c>
      <c r="Q5667" t="s">
        <v>34233</v>
      </c>
      <c r="R5667" t="s">
        <v>34233</v>
      </c>
      <c r="S5667" t="s">
        <v>32627</v>
      </c>
      <c r="T5667" t="s">
        <v>34580</v>
      </c>
      <c r="V5667" t="s">
        <v>34991</v>
      </c>
      <c r="W5667">
        <f>L5667*0.7</f>
        <v>17458</v>
      </c>
      <c r="Y5667">
        <v>50</v>
      </c>
      <c r="Z5667">
        <f t="shared" ref="Z5667:Z5669" si="861">W5667</f>
        <v>17458</v>
      </c>
      <c r="AA5667">
        <v>15</v>
      </c>
      <c r="AB5667">
        <v>70</v>
      </c>
      <c r="AD5667" t="str">
        <f t="shared" si="857"/>
        <v/>
      </c>
      <c r="AE5667" t="str">
        <f t="shared" si="854"/>
        <v/>
      </c>
      <c r="AF5667">
        <f t="shared" si="859"/>
        <v>17458</v>
      </c>
      <c r="AG5667" t="str">
        <f t="shared" si="855"/>
        <v/>
      </c>
      <c r="AH5667" t="str">
        <f t="shared" si="850"/>
        <v/>
      </c>
      <c r="AI5667">
        <v>0.14499999999999999</v>
      </c>
      <c r="AJ5667" t="str">
        <f t="shared" si="856"/>
        <v/>
      </c>
      <c r="AK5667" t="str">
        <f t="shared" si="851"/>
        <v/>
      </c>
      <c r="AL5667" t="str">
        <f t="shared" si="849"/>
        <v/>
      </c>
    </row>
    <row r="5668" spans="1:39" x14ac:dyDescent="0.2">
      <c r="A5668" t="s">
        <v>11835</v>
      </c>
      <c r="B5668" t="s">
        <v>237</v>
      </c>
      <c r="C5668" t="s">
        <v>11836</v>
      </c>
      <c r="D5668" s="1">
        <v>36602</v>
      </c>
      <c r="E5668" s="1">
        <v>43456</v>
      </c>
      <c r="F5668" t="s">
        <v>474</v>
      </c>
      <c r="I5668">
        <v>100</v>
      </c>
      <c r="J5668">
        <v>0</v>
      </c>
      <c r="K5668">
        <v>0</v>
      </c>
      <c r="L5668">
        <v>1582</v>
      </c>
      <c r="M5668">
        <v>1582</v>
      </c>
      <c r="N5668" t="s">
        <v>20</v>
      </c>
      <c r="O5668" t="s">
        <v>11837</v>
      </c>
      <c r="P5668" t="s">
        <v>28</v>
      </c>
      <c r="Q5668" t="s">
        <v>34233</v>
      </c>
      <c r="R5668" t="s">
        <v>34233</v>
      </c>
      <c r="S5668" t="s">
        <v>32627</v>
      </c>
      <c r="T5668" t="s">
        <v>34233</v>
      </c>
      <c r="V5668" t="s">
        <v>34992</v>
      </c>
      <c r="W5668">
        <f>L5668*0.7</f>
        <v>1107.3999999999999</v>
      </c>
      <c r="Y5668">
        <v>10</v>
      </c>
      <c r="Z5668">
        <f t="shared" si="861"/>
        <v>1107.3999999999999</v>
      </c>
      <c r="AA5668">
        <v>15</v>
      </c>
      <c r="AB5668">
        <v>70</v>
      </c>
      <c r="AD5668" t="str">
        <f t="shared" si="857"/>
        <v/>
      </c>
      <c r="AE5668" t="str">
        <f t="shared" si="854"/>
        <v/>
      </c>
      <c r="AF5668">
        <f t="shared" si="859"/>
        <v>1107.3999999999999</v>
      </c>
      <c r="AG5668" t="str">
        <f t="shared" si="855"/>
        <v/>
      </c>
      <c r="AH5668" t="str">
        <f t="shared" si="850"/>
        <v/>
      </c>
      <c r="AI5668">
        <v>0.14499999999999999</v>
      </c>
      <c r="AJ5668" t="str">
        <f t="shared" si="856"/>
        <v/>
      </c>
      <c r="AK5668" t="str">
        <f t="shared" si="851"/>
        <v/>
      </c>
      <c r="AL5668" t="str">
        <f t="shared" si="849"/>
        <v/>
      </c>
    </row>
    <row r="5669" spans="1:39" x14ac:dyDescent="0.2">
      <c r="A5669" t="s">
        <v>21299</v>
      </c>
      <c r="B5669" t="s">
        <v>237</v>
      </c>
      <c r="C5669" t="s">
        <v>21300</v>
      </c>
      <c r="D5669" s="1">
        <v>38520</v>
      </c>
      <c r="E5669" s="1">
        <v>43456</v>
      </c>
      <c r="F5669" t="s">
        <v>474</v>
      </c>
      <c r="I5669">
        <v>100</v>
      </c>
      <c r="J5669">
        <v>0</v>
      </c>
      <c r="K5669">
        <v>0</v>
      </c>
      <c r="L5669">
        <v>23664</v>
      </c>
      <c r="M5669">
        <v>23664</v>
      </c>
      <c r="N5669" t="s">
        <v>20</v>
      </c>
      <c r="O5669" t="s">
        <v>21301</v>
      </c>
      <c r="P5669" t="s">
        <v>28</v>
      </c>
      <c r="Q5669" t="s">
        <v>34233</v>
      </c>
      <c r="R5669" t="s">
        <v>34233</v>
      </c>
      <c r="S5669" t="s">
        <v>33830</v>
      </c>
      <c r="T5669" t="s">
        <v>34581</v>
      </c>
      <c r="V5669" t="s">
        <v>34991</v>
      </c>
      <c r="W5669">
        <f>L5669*0.6</f>
        <v>14198.4</v>
      </c>
      <c r="Z5669">
        <f t="shared" si="861"/>
        <v>14198.4</v>
      </c>
      <c r="AA5669">
        <v>15</v>
      </c>
      <c r="AB5669">
        <v>60</v>
      </c>
      <c r="AD5669" t="str">
        <f t="shared" si="857"/>
        <v/>
      </c>
      <c r="AE5669" t="str">
        <f t="shared" si="854"/>
        <v/>
      </c>
      <c r="AF5669">
        <f t="shared" si="859"/>
        <v>14198.4</v>
      </c>
      <c r="AG5669" t="str">
        <f t="shared" si="855"/>
        <v/>
      </c>
      <c r="AH5669" t="str">
        <f t="shared" si="850"/>
        <v/>
      </c>
      <c r="AI5669">
        <v>0.14499999999999999</v>
      </c>
      <c r="AJ5669" t="str">
        <f t="shared" si="856"/>
        <v/>
      </c>
      <c r="AK5669" t="str">
        <f t="shared" si="851"/>
        <v/>
      </c>
      <c r="AL5669" t="str">
        <f t="shared" si="849"/>
        <v/>
      </c>
    </row>
    <row r="5670" spans="1:39" x14ac:dyDescent="0.2">
      <c r="A5670" t="s">
        <v>26131</v>
      </c>
      <c r="B5670" t="s">
        <v>237</v>
      </c>
      <c r="C5670" t="s">
        <v>26132</v>
      </c>
      <c r="D5670" s="1">
        <v>40781</v>
      </c>
      <c r="E5670" s="1">
        <v>44546</v>
      </c>
      <c r="F5670" t="s">
        <v>474</v>
      </c>
      <c r="I5670">
        <v>100</v>
      </c>
      <c r="J5670">
        <v>0</v>
      </c>
      <c r="K5670">
        <v>0</v>
      </c>
      <c r="L5670">
        <v>964</v>
      </c>
      <c r="M5670">
        <v>964</v>
      </c>
      <c r="N5670" t="s">
        <v>20</v>
      </c>
      <c r="O5670" t="s">
        <v>26133</v>
      </c>
      <c r="P5670" t="s">
        <v>28</v>
      </c>
      <c r="Q5670" t="s">
        <v>34233</v>
      </c>
      <c r="R5670" t="s">
        <v>34233</v>
      </c>
      <c r="S5670" t="s">
        <v>33942</v>
      </c>
      <c r="T5670" t="s">
        <v>34233</v>
      </c>
      <c r="V5670" t="s">
        <v>34317</v>
      </c>
      <c r="W5670">
        <f>L5670*0.2</f>
        <v>192.8</v>
      </c>
      <c r="Y5670">
        <v>5</v>
      </c>
      <c r="Z5670">
        <f>W5670</f>
        <v>192.8</v>
      </c>
      <c r="AA5670">
        <v>10</v>
      </c>
      <c r="AB5670">
        <v>20</v>
      </c>
      <c r="AE5670" t="str">
        <f t="shared" si="854"/>
        <v/>
      </c>
      <c r="AF5670" t="str">
        <f t="shared" si="859"/>
        <v/>
      </c>
      <c r="AG5670" t="str">
        <f t="shared" si="855"/>
        <v/>
      </c>
      <c r="AH5670" t="str">
        <f t="shared" si="850"/>
        <v/>
      </c>
      <c r="AI5670">
        <v>0.14499999999999999</v>
      </c>
      <c r="AJ5670" t="str">
        <f t="shared" si="856"/>
        <v/>
      </c>
      <c r="AK5670" t="str">
        <f t="shared" si="851"/>
        <v/>
      </c>
      <c r="AL5670" t="str">
        <f t="shared" si="849"/>
        <v/>
      </c>
      <c r="AM5670" t="s">
        <v>34318</v>
      </c>
    </row>
    <row r="5671" spans="1:39" x14ac:dyDescent="0.2">
      <c r="A5671" t="s">
        <v>26057</v>
      </c>
      <c r="B5671" t="s">
        <v>237</v>
      </c>
      <c r="C5671" t="s">
        <v>26058</v>
      </c>
      <c r="D5671" s="1">
        <v>40781</v>
      </c>
      <c r="E5671" s="1">
        <v>43900</v>
      </c>
      <c r="F5671" t="s">
        <v>474</v>
      </c>
      <c r="I5671">
        <v>100</v>
      </c>
      <c r="J5671">
        <v>0</v>
      </c>
      <c r="K5671">
        <v>0</v>
      </c>
      <c r="L5671">
        <v>2154</v>
      </c>
      <c r="M5671">
        <v>2154</v>
      </c>
      <c r="N5671" t="s">
        <v>20</v>
      </c>
      <c r="O5671" t="s">
        <v>26059</v>
      </c>
      <c r="P5671" t="s">
        <v>28</v>
      </c>
      <c r="Q5671" t="s">
        <v>34233</v>
      </c>
      <c r="R5671" t="s">
        <v>34233</v>
      </c>
      <c r="S5671" t="s">
        <v>32627</v>
      </c>
      <c r="T5671" t="s">
        <v>34233</v>
      </c>
      <c r="V5671" t="s">
        <v>34317</v>
      </c>
      <c r="W5671">
        <f>L5671*0.2</f>
        <v>430.8</v>
      </c>
      <c r="Y5671">
        <v>5</v>
      </c>
      <c r="Z5671">
        <f>W5671</f>
        <v>430.8</v>
      </c>
      <c r="AA5671">
        <v>10</v>
      </c>
      <c r="AB5671">
        <v>20</v>
      </c>
      <c r="AD5671" t="str">
        <f t="shared" ref="AD5671:AD5734" si="862">IF((S5671="tühi")*(F5671&lt;&gt;"Elamumaa")*(G5671&lt;&gt;"Elamumaa")*(H5671&lt;&gt;"Elamumaa"),IF(Z5671=0,"",Z5671),"")</f>
        <v/>
      </c>
      <c r="AE5671" t="str">
        <f t="shared" si="854"/>
        <v/>
      </c>
      <c r="AF5671">
        <f t="shared" si="859"/>
        <v>430.8</v>
      </c>
      <c r="AG5671" t="str">
        <f t="shared" si="855"/>
        <v/>
      </c>
      <c r="AH5671" t="str">
        <f t="shared" si="850"/>
        <v/>
      </c>
      <c r="AI5671">
        <v>0.14499999999999999</v>
      </c>
      <c r="AJ5671" t="str">
        <f t="shared" si="856"/>
        <v/>
      </c>
      <c r="AK5671" t="str">
        <f t="shared" si="851"/>
        <v/>
      </c>
      <c r="AL5671" t="str">
        <f t="shared" si="849"/>
        <v/>
      </c>
    </row>
    <row r="5672" spans="1:39" x14ac:dyDescent="0.2">
      <c r="A5672" t="s">
        <v>10058</v>
      </c>
      <c r="B5672" t="s">
        <v>237</v>
      </c>
      <c r="C5672" t="s">
        <v>10059</v>
      </c>
      <c r="D5672" s="1">
        <v>36410</v>
      </c>
      <c r="E5672" s="1">
        <v>43892</v>
      </c>
      <c r="F5672" t="s">
        <v>19</v>
      </c>
      <c r="I5672">
        <v>100</v>
      </c>
      <c r="J5672">
        <v>0</v>
      </c>
      <c r="K5672">
        <v>0</v>
      </c>
      <c r="L5672">
        <v>740</v>
      </c>
      <c r="M5672">
        <v>740</v>
      </c>
      <c r="N5672" t="s">
        <v>20</v>
      </c>
      <c r="O5672" t="s">
        <v>10060</v>
      </c>
      <c r="P5672" t="s">
        <v>28</v>
      </c>
      <c r="Q5672" t="s">
        <v>34233</v>
      </c>
      <c r="R5672" t="s">
        <v>34233</v>
      </c>
      <c r="S5672" t="s">
        <v>33797</v>
      </c>
      <c r="T5672" t="s">
        <v>34365</v>
      </c>
      <c r="AD5672" t="str">
        <f t="shared" si="862"/>
        <v/>
      </c>
      <c r="AE5672" t="str">
        <f t="shared" si="854"/>
        <v/>
      </c>
      <c r="AF5672" t="str">
        <f t="shared" si="859"/>
        <v/>
      </c>
      <c r="AG5672" s="17">
        <v>1</v>
      </c>
      <c r="AH5672">
        <f t="shared" si="850"/>
        <v>2.8</v>
      </c>
      <c r="AI5672">
        <v>0.14499999999999999</v>
      </c>
      <c r="AJ5672">
        <f t="shared" si="856"/>
        <v>0.40599999999999997</v>
      </c>
      <c r="AK5672" t="str">
        <f t="shared" si="851"/>
        <v/>
      </c>
      <c r="AL5672" t="str">
        <f t="shared" si="849"/>
        <v/>
      </c>
    </row>
    <row r="5673" spans="1:39" x14ac:dyDescent="0.2">
      <c r="A5673" t="s">
        <v>21719</v>
      </c>
      <c r="B5673" t="s">
        <v>237</v>
      </c>
      <c r="C5673" t="s">
        <v>21720</v>
      </c>
      <c r="D5673" s="1">
        <v>38622</v>
      </c>
      <c r="E5673" s="1">
        <v>43951</v>
      </c>
      <c r="F5673" t="s">
        <v>19</v>
      </c>
      <c r="I5673">
        <v>100</v>
      </c>
      <c r="J5673">
        <v>0</v>
      </c>
      <c r="K5673">
        <v>0</v>
      </c>
      <c r="L5673">
        <v>1205</v>
      </c>
      <c r="M5673">
        <v>1205</v>
      </c>
      <c r="N5673" t="s">
        <v>20</v>
      </c>
      <c r="O5673" t="s">
        <v>21721</v>
      </c>
      <c r="P5673" t="s">
        <v>28</v>
      </c>
      <c r="Q5673" t="s">
        <v>34233</v>
      </c>
      <c r="R5673" t="s">
        <v>34233</v>
      </c>
      <c r="S5673" t="s">
        <v>32628</v>
      </c>
      <c r="T5673" t="s">
        <v>34350</v>
      </c>
      <c r="U5673" t="s">
        <v>32794</v>
      </c>
      <c r="V5673" t="s">
        <v>33183</v>
      </c>
      <c r="W5673">
        <v>160</v>
      </c>
      <c r="X5673">
        <v>2</v>
      </c>
      <c r="Y5673">
        <v>1</v>
      </c>
      <c r="AA5673">
        <v>7.5</v>
      </c>
      <c r="AB5673">
        <v>13</v>
      </c>
      <c r="AC5673">
        <v>1</v>
      </c>
      <c r="AD5673" t="str">
        <f t="shared" si="862"/>
        <v/>
      </c>
      <c r="AE5673" t="str">
        <f t="shared" si="854"/>
        <v/>
      </c>
      <c r="AF5673" t="str">
        <f t="shared" si="859"/>
        <v/>
      </c>
      <c r="AG5673">
        <f>IF((S5673&lt;&gt;"tühi")*(AC5673&lt;&gt;""),AC5673,"")</f>
        <v>1</v>
      </c>
      <c r="AH5673">
        <f t="shared" si="850"/>
        <v>2.8</v>
      </c>
      <c r="AI5673">
        <v>0.14499999999999999</v>
      </c>
      <c r="AJ5673">
        <f t="shared" si="856"/>
        <v>0.40599999999999997</v>
      </c>
      <c r="AK5673" t="str">
        <f t="shared" si="851"/>
        <v/>
      </c>
      <c r="AL5673" t="str">
        <f t="shared" si="849"/>
        <v/>
      </c>
    </row>
    <row r="5674" spans="1:39" x14ac:dyDescent="0.2">
      <c r="A5674" t="s">
        <v>10067</v>
      </c>
      <c r="B5674" t="s">
        <v>237</v>
      </c>
      <c r="C5674" t="s">
        <v>10068</v>
      </c>
      <c r="D5674" s="1">
        <v>36410</v>
      </c>
      <c r="E5674" s="1">
        <v>43892</v>
      </c>
      <c r="F5674" t="s">
        <v>19</v>
      </c>
      <c r="I5674">
        <v>100</v>
      </c>
      <c r="J5674">
        <v>0</v>
      </c>
      <c r="K5674">
        <v>0</v>
      </c>
      <c r="L5674">
        <v>934</v>
      </c>
      <c r="M5674">
        <v>934</v>
      </c>
      <c r="N5674" t="s">
        <v>20</v>
      </c>
      <c r="O5674" t="s">
        <v>10069</v>
      </c>
      <c r="P5674" t="s">
        <v>28</v>
      </c>
      <c r="Q5674" t="s">
        <v>34233</v>
      </c>
      <c r="R5674" t="s">
        <v>34233</v>
      </c>
      <c r="S5674" t="s">
        <v>32628</v>
      </c>
      <c r="T5674" t="s">
        <v>34365</v>
      </c>
      <c r="AD5674" t="str">
        <f t="shared" si="862"/>
        <v/>
      </c>
      <c r="AE5674" t="str">
        <f t="shared" si="854"/>
        <v/>
      </c>
      <c r="AF5674" t="str">
        <f t="shared" si="859"/>
        <v/>
      </c>
      <c r="AG5674" s="17">
        <v>1</v>
      </c>
      <c r="AH5674">
        <f t="shared" si="850"/>
        <v>2.8</v>
      </c>
      <c r="AI5674">
        <v>0.14499999999999999</v>
      </c>
      <c r="AJ5674">
        <f t="shared" si="856"/>
        <v>0.40599999999999997</v>
      </c>
      <c r="AK5674" t="str">
        <f t="shared" si="851"/>
        <v/>
      </c>
      <c r="AL5674" t="str">
        <f t="shared" si="849"/>
        <v/>
      </c>
    </row>
    <row r="5675" spans="1:39" x14ac:dyDescent="0.2">
      <c r="A5675" t="s">
        <v>10052</v>
      </c>
      <c r="B5675" t="s">
        <v>237</v>
      </c>
      <c r="C5675" t="s">
        <v>10053</v>
      </c>
      <c r="D5675" s="1">
        <v>36410</v>
      </c>
      <c r="E5675" s="1">
        <v>43892</v>
      </c>
      <c r="F5675" t="s">
        <v>19</v>
      </c>
      <c r="I5675">
        <v>100</v>
      </c>
      <c r="J5675">
        <v>0</v>
      </c>
      <c r="K5675">
        <v>0</v>
      </c>
      <c r="L5675">
        <v>802</v>
      </c>
      <c r="M5675">
        <v>802</v>
      </c>
      <c r="N5675" t="s">
        <v>20</v>
      </c>
      <c r="O5675" t="s">
        <v>10054</v>
      </c>
      <c r="P5675" t="s">
        <v>28</v>
      </c>
      <c r="Q5675" t="s">
        <v>34233</v>
      </c>
      <c r="R5675" t="s">
        <v>34233</v>
      </c>
      <c r="S5675" t="s">
        <v>32628</v>
      </c>
      <c r="T5675" t="s">
        <v>34365</v>
      </c>
      <c r="AD5675" t="str">
        <f t="shared" si="862"/>
        <v/>
      </c>
      <c r="AE5675" t="str">
        <f t="shared" si="854"/>
        <v/>
      </c>
      <c r="AF5675" t="str">
        <f t="shared" si="859"/>
        <v/>
      </c>
      <c r="AG5675" s="17">
        <v>1</v>
      </c>
      <c r="AH5675">
        <f t="shared" si="850"/>
        <v>2.8</v>
      </c>
      <c r="AI5675">
        <v>0.14499999999999999</v>
      </c>
      <c r="AJ5675">
        <f t="shared" si="856"/>
        <v>0.40599999999999997</v>
      </c>
      <c r="AK5675" t="str">
        <f t="shared" si="851"/>
        <v/>
      </c>
      <c r="AL5675" t="str">
        <f t="shared" ref="AL5675:AL5738" si="863">IF(COUNTBLANK(AK5675),"",AK5675*AI5675)</f>
        <v/>
      </c>
    </row>
    <row r="5676" spans="1:39" x14ac:dyDescent="0.2">
      <c r="A5676" t="s">
        <v>10061</v>
      </c>
      <c r="B5676" t="s">
        <v>237</v>
      </c>
      <c r="C5676" t="s">
        <v>10062</v>
      </c>
      <c r="D5676" s="1">
        <v>36410</v>
      </c>
      <c r="E5676" s="1">
        <v>43892</v>
      </c>
      <c r="F5676" t="s">
        <v>19</v>
      </c>
      <c r="I5676">
        <v>100</v>
      </c>
      <c r="J5676">
        <v>0</v>
      </c>
      <c r="K5676">
        <v>0</v>
      </c>
      <c r="L5676">
        <v>935</v>
      </c>
      <c r="M5676">
        <v>935</v>
      </c>
      <c r="N5676" t="s">
        <v>20</v>
      </c>
      <c r="O5676" t="s">
        <v>10063</v>
      </c>
      <c r="P5676" t="s">
        <v>28</v>
      </c>
      <c r="Q5676" t="s">
        <v>34233</v>
      </c>
      <c r="R5676" t="s">
        <v>34233</v>
      </c>
      <c r="S5676" t="s">
        <v>32628</v>
      </c>
      <c r="T5676" t="s">
        <v>34365</v>
      </c>
      <c r="AD5676" t="str">
        <f t="shared" si="862"/>
        <v/>
      </c>
      <c r="AE5676" t="str">
        <f t="shared" si="854"/>
        <v/>
      </c>
      <c r="AF5676" t="str">
        <f t="shared" si="859"/>
        <v/>
      </c>
      <c r="AG5676" s="17">
        <v>1</v>
      </c>
      <c r="AH5676">
        <f t="shared" si="850"/>
        <v>2.8</v>
      </c>
      <c r="AI5676">
        <v>0.14499999999999999</v>
      </c>
      <c r="AJ5676">
        <f t="shared" si="856"/>
        <v>0.40599999999999997</v>
      </c>
      <c r="AK5676" t="str">
        <f t="shared" si="851"/>
        <v/>
      </c>
      <c r="AL5676" t="str">
        <f t="shared" si="863"/>
        <v/>
      </c>
    </row>
    <row r="5677" spans="1:39" x14ac:dyDescent="0.2">
      <c r="A5677" t="s">
        <v>10055</v>
      </c>
      <c r="B5677" t="s">
        <v>237</v>
      </c>
      <c r="C5677" t="s">
        <v>10056</v>
      </c>
      <c r="D5677" s="1">
        <v>36410</v>
      </c>
      <c r="E5677" s="1">
        <v>43892</v>
      </c>
      <c r="F5677" t="s">
        <v>19</v>
      </c>
      <c r="I5677">
        <v>100</v>
      </c>
      <c r="J5677">
        <v>0</v>
      </c>
      <c r="K5677">
        <v>0</v>
      </c>
      <c r="L5677">
        <v>941</v>
      </c>
      <c r="M5677">
        <v>941</v>
      </c>
      <c r="N5677" t="s">
        <v>20</v>
      </c>
      <c r="O5677" t="s">
        <v>10057</v>
      </c>
      <c r="P5677" t="s">
        <v>28</v>
      </c>
      <c r="Q5677" t="s">
        <v>34233</v>
      </c>
      <c r="R5677" t="s">
        <v>34233</v>
      </c>
      <c r="S5677" t="s">
        <v>32628</v>
      </c>
      <c r="T5677" t="s">
        <v>34365</v>
      </c>
      <c r="AD5677" t="str">
        <f t="shared" si="862"/>
        <v/>
      </c>
      <c r="AE5677" t="str">
        <f t="shared" si="854"/>
        <v/>
      </c>
      <c r="AF5677" t="str">
        <f t="shared" si="859"/>
        <v/>
      </c>
      <c r="AG5677" s="17">
        <v>1</v>
      </c>
      <c r="AH5677">
        <f t="shared" si="850"/>
        <v>2.8</v>
      </c>
      <c r="AI5677">
        <v>0.14499999999999999</v>
      </c>
      <c r="AJ5677">
        <f t="shared" si="856"/>
        <v>0.40599999999999997</v>
      </c>
      <c r="AK5677" t="str">
        <f t="shared" si="851"/>
        <v/>
      </c>
      <c r="AL5677" t="str">
        <f t="shared" si="863"/>
        <v/>
      </c>
    </row>
    <row r="5678" spans="1:39" x14ac:dyDescent="0.2">
      <c r="A5678" t="s">
        <v>21722</v>
      </c>
      <c r="B5678" t="s">
        <v>237</v>
      </c>
      <c r="C5678" t="s">
        <v>21723</v>
      </c>
      <c r="D5678" s="1">
        <v>38622</v>
      </c>
      <c r="E5678" s="1">
        <v>43456</v>
      </c>
      <c r="F5678" t="s">
        <v>19</v>
      </c>
      <c r="I5678">
        <v>100</v>
      </c>
      <c r="J5678">
        <v>0</v>
      </c>
      <c r="K5678">
        <v>0</v>
      </c>
      <c r="L5678">
        <v>958</v>
      </c>
      <c r="M5678">
        <v>958</v>
      </c>
      <c r="N5678" t="s">
        <v>20</v>
      </c>
      <c r="O5678" t="s">
        <v>21724</v>
      </c>
      <c r="P5678" t="s">
        <v>28</v>
      </c>
      <c r="Q5678" t="s">
        <v>34233</v>
      </c>
      <c r="R5678" t="s">
        <v>34233</v>
      </c>
      <c r="S5678" t="s">
        <v>32628</v>
      </c>
      <c r="T5678" t="s">
        <v>34365</v>
      </c>
      <c r="U5678" t="s">
        <v>32794</v>
      </c>
      <c r="V5678" t="s">
        <v>33183</v>
      </c>
      <c r="W5678">
        <v>160</v>
      </c>
      <c r="X5678">
        <v>2</v>
      </c>
      <c r="Y5678">
        <v>1</v>
      </c>
      <c r="AA5678">
        <v>7.5</v>
      </c>
      <c r="AB5678">
        <v>17</v>
      </c>
      <c r="AC5678">
        <v>1</v>
      </c>
      <c r="AD5678" t="str">
        <f t="shared" si="862"/>
        <v/>
      </c>
      <c r="AE5678" t="str">
        <f t="shared" si="854"/>
        <v/>
      </c>
      <c r="AF5678" t="str">
        <f t="shared" si="859"/>
        <v/>
      </c>
      <c r="AG5678">
        <f t="shared" ref="AG5678:AG5698" si="864">IF((S5678&lt;&gt;"tühi")*(AC5678&lt;&gt;""),AC5678,"")</f>
        <v>1</v>
      </c>
      <c r="AH5678">
        <f t="shared" si="850"/>
        <v>2.8</v>
      </c>
      <c r="AI5678">
        <v>0.14499999999999999</v>
      </c>
      <c r="AJ5678">
        <f t="shared" si="856"/>
        <v>0.40599999999999997</v>
      </c>
      <c r="AK5678" t="str">
        <f t="shared" si="851"/>
        <v/>
      </c>
      <c r="AL5678" t="str">
        <f t="shared" si="863"/>
        <v/>
      </c>
    </row>
    <row r="5679" spans="1:39" x14ac:dyDescent="0.2">
      <c r="A5679" t="s">
        <v>30335</v>
      </c>
      <c r="B5679" t="s">
        <v>237</v>
      </c>
      <c r="C5679" t="s">
        <v>30336</v>
      </c>
      <c r="D5679" s="1">
        <v>43859</v>
      </c>
      <c r="E5679" s="1">
        <v>43951</v>
      </c>
      <c r="F5679" t="s">
        <v>26</v>
      </c>
      <c r="I5679">
        <v>100</v>
      </c>
      <c r="J5679">
        <v>0</v>
      </c>
      <c r="K5679">
        <v>0</v>
      </c>
      <c r="L5679">
        <v>1147</v>
      </c>
      <c r="M5679">
        <v>1147</v>
      </c>
      <c r="N5679" t="s">
        <v>20</v>
      </c>
      <c r="O5679" t="s">
        <v>30337</v>
      </c>
      <c r="P5679" t="s">
        <v>44</v>
      </c>
      <c r="Q5679" t="s">
        <v>34233</v>
      </c>
      <c r="R5679" t="s">
        <v>34233</v>
      </c>
      <c r="S5679" t="s">
        <v>34233</v>
      </c>
      <c r="T5679" t="s">
        <v>34233</v>
      </c>
      <c r="AD5679" t="str">
        <f t="shared" si="862"/>
        <v/>
      </c>
      <c r="AE5679" t="str">
        <f t="shared" si="854"/>
        <v/>
      </c>
      <c r="AF5679" t="str">
        <f t="shared" si="859"/>
        <v/>
      </c>
      <c r="AG5679" t="str">
        <f t="shared" si="864"/>
        <v/>
      </c>
      <c r="AH5679" t="str">
        <f t="shared" si="850"/>
        <v/>
      </c>
      <c r="AI5679">
        <v>0.14499999999999999</v>
      </c>
      <c r="AJ5679" t="str">
        <f t="shared" si="856"/>
        <v/>
      </c>
      <c r="AK5679" t="str">
        <f t="shared" si="851"/>
        <v/>
      </c>
      <c r="AL5679" t="str">
        <f t="shared" si="863"/>
        <v/>
      </c>
    </row>
    <row r="5680" spans="1:39" x14ac:dyDescent="0.2">
      <c r="A5680" t="s">
        <v>16512</v>
      </c>
      <c r="B5680" t="s">
        <v>237</v>
      </c>
      <c r="C5680" t="s">
        <v>16513</v>
      </c>
      <c r="D5680" s="1">
        <v>37587</v>
      </c>
      <c r="E5680" s="1">
        <v>44546</v>
      </c>
      <c r="F5680" t="s">
        <v>39</v>
      </c>
      <c r="I5680">
        <v>100</v>
      </c>
      <c r="J5680">
        <v>0</v>
      </c>
      <c r="K5680">
        <v>0</v>
      </c>
      <c r="L5680">
        <v>98</v>
      </c>
      <c r="M5680">
        <v>98</v>
      </c>
      <c r="N5680" t="s">
        <v>20</v>
      </c>
      <c r="O5680" t="s">
        <v>16514</v>
      </c>
      <c r="P5680" t="s">
        <v>28</v>
      </c>
      <c r="Q5680" t="s">
        <v>34233</v>
      </c>
      <c r="R5680" t="s">
        <v>34233</v>
      </c>
      <c r="S5680" t="s">
        <v>33942</v>
      </c>
      <c r="T5680" t="s">
        <v>34233</v>
      </c>
      <c r="AD5680" t="str">
        <f t="shared" si="862"/>
        <v/>
      </c>
      <c r="AE5680" t="str">
        <f t="shared" si="854"/>
        <v/>
      </c>
      <c r="AF5680" t="str">
        <f t="shared" si="859"/>
        <v/>
      </c>
      <c r="AG5680" t="str">
        <f t="shared" si="864"/>
        <v/>
      </c>
      <c r="AH5680" t="str">
        <f t="shared" ref="AH5680:AH5743" si="865">IF(AG5680="","",AG5680*2.8)</f>
        <v/>
      </c>
      <c r="AI5680">
        <v>0.14499999999999999</v>
      </c>
      <c r="AJ5680" t="str">
        <f t="shared" si="856"/>
        <v/>
      </c>
      <c r="AK5680" t="str">
        <f t="shared" ref="AK5680:AK5743" si="866">IF(AE5680="","",AE5680*2.8)</f>
        <v/>
      </c>
      <c r="AL5680" t="str">
        <f t="shared" si="863"/>
        <v/>
      </c>
    </row>
    <row r="5681" spans="1:39" x14ac:dyDescent="0.2">
      <c r="A5681" t="s">
        <v>18377</v>
      </c>
      <c r="B5681" t="s">
        <v>237</v>
      </c>
      <c r="C5681" t="s">
        <v>18378</v>
      </c>
      <c r="D5681" s="1">
        <v>38804</v>
      </c>
      <c r="E5681" s="1">
        <v>43456</v>
      </c>
      <c r="F5681" t="s">
        <v>39</v>
      </c>
      <c r="I5681">
        <v>100</v>
      </c>
      <c r="J5681">
        <v>0</v>
      </c>
      <c r="K5681">
        <v>0</v>
      </c>
      <c r="L5681">
        <v>591</v>
      </c>
      <c r="M5681">
        <v>591</v>
      </c>
      <c r="N5681" t="s">
        <v>20</v>
      </c>
      <c r="O5681" t="s">
        <v>18379</v>
      </c>
      <c r="P5681" t="s">
        <v>28</v>
      </c>
      <c r="Q5681" t="s">
        <v>34233</v>
      </c>
      <c r="R5681" t="s">
        <v>34233</v>
      </c>
      <c r="S5681" t="s">
        <v>33942</v>
      </c>
      <c r="T5681" t="s">
        <v>34233</v>
      </c>
      <c r="AD5681" t="str">
        <f t="shared" si="862"/>
        <v/>
      </c>
      <c r="AE5681" t="str">
        <f t="shared" si="854"/>
        <v/>
      </c>
      <c r="AF5681" t="str">
        <f t="shared" si="859"/>
        <v/>
      </c>
      <c r="AG5681" t="str">
        <f t="shared" si="864"/>
        <v/>
      </c>
      <c r="AH5681" t="str">
        <f t="shared" si="865"/>
        <v/>
      </c>
      <c r="AI5681">
        <v>0.14499999999999999</v>
      </c>
      <c r="AJ5681" t="str">
        <f t="shared" si="856"/>
        <v/>
      </c>
      <c r="AK5681" t="str">
        <f t="shared" si="866"/>
        <v/>
      </c>
      <c r="AL5681" t="str">
        <f t="shared" si="863"/>
        <v/>
      </c>
    </row>
    <row r="5682" spans="1:39" x14ac:dyDescent="0.2">
      <c r="A5682" t="s">
        <v>21293</v>
      </c>
      <c r="B5682" t="s">
        <v>237</v>
      </c>
      <c r="C5682" t="s">
        <v>21294</v>
      </c>
      <c r="D5682" s="1">
        <v>38520</v>
      </c>
      <c r="E5682" s="1">
        <v>43456</v>
      </c>
      <c r="F5682" t="s">
        <v>474</v>
      </c>
      <c r="I5682">
        <v>100</v>
      </c>
      <c r="J5682">
        <v>0</v>
      </c>
      <c r="K5682">
        <v>0</v>
      </c>
      <c r="L5682">
        <v>15778</v>
      </c>
      <c r="M5682">
        <v>15778</v>
      </c>
      <c r="N5682" t="s">
        <v>20</v>
      </c>
      <c r="O5682" t="s">
        <v>21295</v>
      </c>
      <c r="P5682" t="s">
        <v>28</v>
      </c>
      <c r="Q5682" t="s">
        <v>34233</v>
      </c>
      <c r="R5682" t="s">
        <v>34233</v>
      </c>
      <c r="S5682" t="s">
        <v>33829</v>
      </c>
      <c r="T5682" t="s">
        <v>34582</v>
      </c>
      <c r="V5682" t="s">
        <v>34991</v>
      </c>
      <c r="W5682">
        <f>L5682*0.9</f>
        <v>14200.2</v>
      </c>
      <c r="Z5682">
        <f>W5682</f>
        <v>14200.2</v>
      </c>
      <c r="AA5682">
        <v>30</v>
      </c>
      <c r="AB5682">
        <v>90</v>
      </c>
      <c r="AD5682" t="str">
        <f t="shared" si="862"/>
        <v/>
      </c>
      <c r="AE5682" t="str">
        <f t="shared" si="854"/>
        <v/>
      </c>
      <c r="AF5682">
        <f t="shared" si="859"/>
        <v>14200.2</v>
      </c>
      <c r="AG5682" t="str">
        <f t="shared" si="864"/>
        <v/>
      </c>
      <c r="AH5682" t="str">
        <f t="shared" si="865"/>
        <v/>
      </c>
      <c r="AI5682">
        <v>0.14499999999999999</v>
      </c>
      <c r="AJ5682" t="str">
        <f t="shared" si="856"/>
        <v/>
      </c>
      <c r="AK5682" t="str">
        <f t="shared" si="866"/>
        <v/>
      </c>
      <c r="AL5682" t="str">
        <f t="shared" si="863"/>
        <v/>
      </c>
      <c r="AM5682" t="s">
        <v>34009</v>
      </c>
    </row>
    <row r="5683" spans="1:39" x14ac:dyDescent="0.2">
      <c r="A5683" t="s">
        <v>21281</v>
      </c>
      <c r="B5683" t="s">
        <v>237</v>
      </c>
      <c r="C5683" t="s">
        <v>21282</v>
      </c>
      <c r="D5683" s="1">
        <v>38520</v>
      </c>
      <c r="E5683" s="1">
        <v>44546</v>
      </c>
      <c r="F5683" t="s">
        <v>474</v>
      </c>
      <c r="I5683">
        <v>100</v>
      </c>
      <c r="J5683">
        <v>0</v>
      </c>
      <c r="K5683">
        <v>0</v>
      </c>
      <c r="L5683">
        <v>6878</v>
      </c>
      <c r="M5683">
        <v>6878</v>
      </c>
      <c r="N5683" t="s">
        <v>20</v>
      </c>
      <c r="O5683" t="s">
        <v>21283</v>
      </c>
      <c r="P5683" t="s">
        <v>28</v>
      </c>
      <c r="Q5683" t="s">
        <v>34233</v>
      </c>
      <c r="R5683" t="s">
        <v>34233</v>
      </c>
      <c r="S5683" t="s">
        <v>33829</v>
      </c>
      <c r="T5683" t="s">
        <v>34583</v>
      </c>
      <c r="V5683" t="s">
        <v>34992</v>
      </c>
      <c r="AD5683" t="str">
        <f t="shared" si="862"/>
        <v/>
      </c>
      <c r="AE5683" t="str">
        <f t="shared" si="854"/>
        <v/>
      </c>
      <c r="AF5683" t="str">
        <f t="shared" si="859"/>
        <v/>
      </c>
      <c r="AG5683" t="str">
        <f t="shared" si="864"/>
        <v/>
      </c>
      <c r="AH5683" t="str">
        <f t="shared" si="865"/>
        <v/>
      </c>
      <c r="AI5683">
        <v>0.14499999999999999</v>
      </c>
      <c r="AJ5683" t="str">
        <f t="shared" si="856"/>
        <v/>
      </c>
      <c r="AK5683" t="str">
        <f t="shared" si="866"/>
        <v/>
      </c>
      <c r="AL5683" t="str">
        <f t="shared" si="863"/>
        <v/>
      </c>
    </row>
    <row r="5684" spans="1:39" x14ac:dyDescent="0.2">
      <c r="A5684" t="s">
        <v>26066</v>
      </c>
      <c r="B5684" t="s">
        <v>237</v>
      </c>
      <c r="C5684" t="s">
        <v>26067</v>
      </c>
      <c r="D5684" s="1">
        <v>40781</v>
      </c>
      <c r="E5684" s="1">
        <v>43456</v>
      </c>
      <c r="F5684" t="s">
        <v>474</v>
      </c>
      <c r="I5684">
        <v>100</v>
      </c>
      <c r="J5684">
        <v>0</v>
      </c>
      <c r="K5684">
        <v>0</v>
      </c>
      <c r="L5684">
        <v>11941</v>
      </c>
      <c r="M5684">
        <v>11941</v>
      </c>
      <c r="N5684" t="s">
        <v>20</v>
      </c>
      <c r="O5684" t="s">
        <v>26068</v>
      </c>
      <c r="P5684" t="s">
        <v>28</v>
      </c>
      <c r="Q5684" t="s">
        <v>34233</v>
      </c>
      <c r="R5684" t="s">
        <v>34233</v>
      </c>
      <c r="S5684" t="s">
        <v>32627</v>
      </c>
      <c r="T5684" t="s">
        <v>34233</v>
      </c>
      <c r="V5684" t="s">
        <v>34995</v>
      </c>
      <c r="W5684">
        <f>L5684*0.9</f>
        <v>10746.9</v>
      </c>
      <c r="Y5684">
        <v>40</v>
      </c>
      <c r="Z5684">
        <f>W5684</f>
        <v>10746.9</v>
      </c>
      <c r="AA5684">
        <v>10</v>
      </c>
      <c r="AB5684">
        <v>90</v>
      </c>
      <c r="AD5684" t="str">
        <f t="shared" si="862"/>
        <v/>
      </c>
      <c r="AE5684" t="str">
        <f t="shared" si="854"/>
        <v/>
      </c>
      <c r="AF5684">
        <f t="shared" si="859"/>
        <v>10746.9</v>
      </c>
      <c r="AG5684" t="str">
        <f t="shared" si="864"/>
        <v/>
      </c>
      <c r="AH5684" t="str">
        <f t="shared" si="865"/>
        <v/>
      </c>
      <c r="AI5684">
        <v>0.14499999999999999</v>
      </c>
      <c r="AJ5684" t="str">
        <f t="shared" si="856"/>
        <v/>
      </c>
      <c r="AK5684" t="str">
        <f t="shared" si="866"/>
        <v/>
      </c>
      <c r="AL5684" t="str">
        <f t="shared" si="863"/>
        <v/>
      </c>
    </row>
    <row r="5685" spans="1:39" x14ac:dyDescent="0.2">
      <c r="A5685" t="s">
        <v>21221</v>
      </c>
      <c r="B5685" t="s">
        <v>237</v>
      </c>
      <c r="C5685" t="s">
        <v>21222</v>
      </c>
      <c r="D5685" s="1">
        <v>38520</v>
      </c>
      <c r="E5685" s="1">
        <v>44546</v>
      </c>
      <c r="F5685" t="s">
        <v>474</v>
      </c>
      <c r="I5685">
        <v>100</v>
      </c>
      <c r="J5685">
        <v>0</v>
      </c>
      <c r="K5685">
        <v>0</v>
      </c>
      <c r="L5685">
        <v>14098</v>
      </c>
      <c r="M5685">
        <v>14098</v>
      </c>
      <c r="N5685" t="s">
        <v>20</v>
      </c>
      <c r="O5685" t="s">
        <v>21223</v>
      </c>
      <c r="P5685" t="s">
        <v>28</v>
      </c>
      <c r="Q5685" t="s">
        <v>34233</v>
      </c>
      <c r="R5685" t="s">
        <v>34233</v>
      </c>
      <c r="S5685" t="s">
        <v>33831</v>
      </c>
      <c r="T5685" t="s">
        <v>34584</v>
      </c>
      <c r="V5685" t="s">
        <v>34991</v>
      </c>
      <c r="W5685">
        <f>L5685*0.9</f>
        <v>12688.2</v>
      </c>
      <c r="Z5685">
        <f>W5685</f>
        <v>12688.2</v>
      </c>
      <c r="AA5685">
        <v>30</v>
      </c>
      <c r="AB5685">
        <v>90</v>
      </c>
      <c r="AD5685" t="str">
        <f t="shared" si="862"/>
        <v/>
      </c>
      <c r="AE5685" t="str">
        <f t="shared" si="854"/>
        <v/>
      </c>
      <c r="AF5685">
        <f t="shared" si="859"/>
        <v>12688.2</v>
      </c>
      <c r="AG5685" t="str">
        <f t="shared" si="864"/>
        <v/>
      </c>
      <c r="AH5685" t="str">
        <f t="shared" si="865"/>
        <v/>
      </c>
      <c r="AI5685">
        <v>0.14499999999999999</v>
      </c>
      <c r="AJ5685" t="str">
        <f t="shared" si="856"/>
        <v/>
      </c>
      <c r="AK5685" t="str">
        <f t="shared" si="866"/>
        <v/>
      </c>
      <c r="AL5685" t="str">
        <f t="shared" si="863"/>
        <v/>
      </c>
      <c r="AM5685" t="s">
        <v>34009</v>
      </c>
    </row>
    <row r="5686" spans="1:39" x14ac:dyDescent="0.2">
      <c r="A5686" t="s">
        <v>21224</v>
      </c>
      <c r="B5686" t="s">
        <v>237</v>
      </c>
      <c r="C5686" t="s">
        <v>21225</v>
      </c>
      <c r="D5686" s="1">
        <v>38520</v>
      </c>
      <c r="E5686" s="1">
        <v>43456</v>
      </c>
      <c r="F5686" t="s">
        <v>474</v>
      </c>
      <c r="I5686">
        <v>100</v>
      </c>
      <c r="J5686">
        <v>0</v>
      </c>
      <c r="K5686">
        <v>0</v>
      </c>
      <c r="L5686">
        <v>4432</v>
      </c>
      <c r="M5686">
        <v>4432</v>
      </c>
      <c r="N5686" t="s">
        <v>20</v>
      </c>
      <c r="O5686" t="s">
        <v>21226</v>
      </c>
      <c r="P5686" t="s">
        <v>28</v>
      </c>
      <c r="Q5686" t="s">
        <v>34233</v>
      </c>
      <c r="R5686" t="s">
        <v>34233</v>
      </c>
      <c r="S5686" t="s">
        <v>32627</v>
      </c>
      <c r="T5686" t="s">
        <v>34233</v>
      </c>
      <c r="V5686" t="s">
        <v>34991</v>
      </c>
      <c r="W5686">
        <f>L5686*1</f>
        <v>4432</v>
      </c>
      <c r="Y5686">
        <v>15</v>
      </c>
      <c r="Z5686">
        <f>W5686</f>
        <v>4432</v>
      </c>
      <c r="AA5686">
        <v>10</v>
      </c>
      <c r="AB5686">
        <v>100</v>
      </c>
      <c r="AD5686" t="str">
        <f t="shared" si="862"/>
        <v/>
      </c>
      <c r="AE5686" t="str">
        <f t="shared" si="854"/>
        <v/>
      </c>
      <c r="AF5686">
        <f t="shared" si="859"/>
        <v>4432</v>
      </c>
      <c r="AG5686" t="str">
        <f t="shared" si="864"/>
        <v/>
      </c>
      <c r="AH5686" t="str">
        <f t="shared" si="865"/>
        <v/>
      </c>
      <c r="AI5686">
        <v>0.14499999999999999</v>
      </c>
      <c r="AJ5686" t="str">
        <f t="shared" si="856"/>
        <v/>
      </c>
      <c r="AK5686" t="str">
        <f t="shared" si="866"/>
        <v/>
      </c>
      <c r="AL5686" t="str">
        <f t="shared" si="863"/>
        <v/>
      </c>
    </row>
    <row r="5687" spans="1:39" x14ac:dyDescent="0.2">
      <c r="A5687" t="s">
        <v>21278</v>
      </c>
      <c r="B5687" t="s">
        <v>237</v>
      </c>
      <c r="C5687" t="s">
        <v>21279</v>
      </c>
      <c r="D5687" s="1">
        <v>38520</v>
      </c>
      <c r="E5687" s="1">
        <v>43456</v>
      </c>
      <c r="F5687" t="s">
        <v>474</v>
      </c>
      <c r="I5687">
        <v>100</v>
      </c>
      <c r="J5687">
        <v>0</v>
      </c>
      <c r="K5687">
        <v>0</v>
      </c>
      <c r="L5687">
        <v>2215</v>
      </c>
      <c r="M5687">
        <v>2215</v>
      </c>
      <c r="N5687" t="s">
        <v>20</v>
      </c>
      <c r="O5687" t="s">
        <v>21280</v>
      </c>
      <c r="P5687" t="s">
        <v>28</v>
      </c>
      <c r="Q5687" t="s">
        <v>34233</v>
      </c>
      <c r="R5687" t="s">
        <v>34233</v>
      </c>
      <c r="S5687" t="s">
        <v>32627</v>
      </c>
      <c r="T5687" t="s">
        <v>34233</v>
      </c>
      <c r="V5687" t="s">
        <v>34991</v>
      </c>
      <c r="AD5687" t="str">
        <f t="shared" si="862"/>
        <v/>
      </c>
      <c r="AE5687" t="str">
        <f t="shared" si="854"/>
        <v/>
      </c>
      <c r="AF5687" t="str">
        <f t="shared" si="859"/>
        <v/>
      </c>
      <c r="AG5687" t="str">
        <f t="shared" si="864"/>
        <v/>
      </c>
      <c r="AH5687" t="str">
        <f t="shared" si="865"/>
        <v/>
      </c>
      <c r="AI5687">
        <v>0.14499999999999999</v>
      </c>
      <c r="AJ5687" t="str">
        <f t="shared" si="856"/>
        <v/>
      </c>
      <c r="AK5687" t="str">
        <f t="shared" si="866"/>
        <v/>
      </c>
      <c r="AL5687" t="str">
        <f t="shared" si="863"/>
        <v/>
      </c>
    </row>
    <row r="5688" spans="1:39" x14ac:dyDescent="0.2">
      <c r="A5688" t="s">
        <v>21667</v>
      </c>
      <c r="B5688" t="s">
        <v>237</v>
      </c>
      <c r="C5688" t="s">
        <v>21668</v>
      </c>
      <c r="D5688" s="1">
        <v>38520</v>
      </c>
      <c r="E5688" s="1">
        <v>44546</v>
      </c>
      <c r="F5688" t="s">
        <v>474</v>
      </c>
      <c r="I5688">
        <v>100</v>
      </c>
      <c r="J5688">
        <v>0</v>
      </c>
      <c r="K5688">
        <v>0</v>
      </c>
      <c r="L5688">
        <v>21214</v>
      </c>
      <c r="M5688">
        <v>21214</v>
      </c>
      <c r="N5688" t="s">
        <v>20</v>
      </c>
      <c r="O5688" t="s">
        <v>21669</v>
      </c>
      <c r="P5688" t="s">
        <v>28</v>
      </c>
      <c r="Q5688" t="s">
        <v>34233</v>
      </c>
      <c r="R5688" t="s">
        <v>34233</v>
      </c>
      <c r="S5688" t="s">
        <v>33814</v>
      </c>
      <c r="T5688" t="s">
        <v>34585</v>
      </c>
      <c r="V5688" t="s">
        <v>34991</v>
      </c>
      <c r="W5688">
        <f>L5688*0.9</f>
        <v>19092.600000000002</v>
      </c>
      <c r="Z5688">
        <f>W5688</f>
        <v>19092.600000000002</v>
      </c>
      <c r="AA5688">
        <v>30</v>
      </c>
      <c r="AB5688">
        <v>90</v>
      </c>
      <c r="AD5688" t="str">
        <f t="shared" si="862"/>
        <v/>
      </c>
      <c r="AE5688" t="str">
        <f t="shared" si="854"/>
        <v/>
      </c>
      <c r="AF5688">
        <f t="shared" si="859"/>
        <v>19092.600000000002</v>
      </c>
      <c r="AG5688" t="str">
        <f t="shared" si="864"/>
        <v/>
      </c>
      <c r="AH5688" t="str">
        <f t="shared" si="865"/>
        <v/>
      </c>
      <c r="AI5688">
        <v>0.14499999999999999</v>
      </c>
      <c r="AJ5688" t="str">
        <f t="shared" si="856"/>
        <v/>
      </c>
      <c r="AK5688" t="str">
        <f t="shared" si="866"/>
        <v/>
      </c>
      <c r="AL5688" t="str">
        <f t="shared" si="863"/>
        <v/>
      </c>
      <c r="AM5688" t="s">
        <v>34009</v>
      </c>
    </row>
    <row r="5689" spans="1:39" x14ac:dyDescent="0.2">
      <c r="A5689" t="s">
        <v>922</v>
      </c>
      <c r="B5689" t="s">
        <v>237</v>
      </c>
      <c r="C5689" t="s">
        <v>923</v>
      </c>
      <c r="D5689" s="1">
        <v>35223</v>
      </c>
      <c r="E5689" s="1">
        <v>44546</v>
      </c>
      <c r="F5689" t="s">
        <v>474</v>
      </c>
      <c r="I5689">
        <v>100</v>
      </c>
      <c r="J5689">
        <v>0</v>
      </c>
      <c r="K5689">
        <v>0</v>
      </c>
      <c r="L5689">
        <v>9394</v>
      </c>
      <c r="M5689">
        <v>9394</v>
      </c>
      <c r="N5689" t="s">
        <v>20</v>
      </c>
      <c r="O5689" t="s">
        <v>924</v>
      </c>
      <c r="P5689" t="s">
        <v>28</v>
      </c>
      <c r="Q5689" t="s">
        <v>34233</v>
      </c>
      <c r="R5689" t="s">
        <v>34233</v>
      </c>
      <c r="S5689" t="s">
        <v>33799</v>
      </c>
      <c r="T5689" t="s">
        <v>34377</v>
      </c>
      <c r="V5689" t="s">
        <v>34991</v>
      </c>
      <c r="W5689">
        <f>L5689*0.9</f>
        <v>8454.6</v>
      </c>
      <c r="Z5689">
        <f>W5689</f>
        <v>8454.6</v>
      </c>
      <c r="AA5689">
        <v>30</v>
      </c>
      <c r="AB5689">
        <v>90</v>
      </c>
      <c r="AD5689" t="str">
        <f t="shared" si="862"/>
        <v/>
      </c>
      <c r="AE5689" t="str">
        <f t="shared" si="854"/>
        <v/>
      </c>
      <c r="AF5689">
        <f t="shared" si="859"/>
        <v>8454.6</v>
      </c>
      <c r="AG5689" t="str">
        <f t="shared" si="864"/>
        <v/>
      </c>
      <c r="AH5689" t="str">
        <f t="shared" si="865"/>
        <v/>
      </c>
      <c r="AI5689">
        <v>0.14499999999999999</v>
      </c>
      <c r="AJ5689" t="str">
        <f t="shared" si="856"/>
        <v/>
      </c>
      <c r="AK5689" t="str">
        <f t="shared" si="866"/>
        <v/>
      </c>
      <c r="AL5689" t="str">
        <f t="shared" si="863"/>
        <v/>
      </c>
      <c r="AM5689" t="s">
        <v>34009</v>
      </c>
    </row>
    <row r="5690" spans="1:39" x14ac:dyDescent="0.2">
      <c r="A5690" t="s">
        <v>21670</v>
      </c>
      <c r="B5690" t="s">
        <v>237</v>
      </c>
      <c r="C5690" t="s">
        <v>21671</v>
      </c>
      <c r="D5690" s="1">
        <v>38520</v>
      </c>
      <c r="E5690" s="1">
        <v>43951</v>
      </c>
      <c r="F5690" t="s">
        <v>474</v>
      </c>
      <c r="I5690">
        <v>100</v>
      </c>
      <c r="J5690">
        <v>0</v>
      </c>
      <c r="K5690">
        <v>0</v>
      </c>
      <c r="L5690">
        <v>1915</v>
      </c>
      <c r="M5690">
        <v>1915</v>
      </c>
      <c r="N5690" t="s">
        <v>20</v>
      </c>
      <c r="O5690" t="s">
        <v>21672</v>
      </c>
      <c r="P5690" t="s">
        <v>28</v>
      </c>
      <c r="Q5690" t="s">
        <v>34233</v>
      </c>
      <c r="R5690" t="s">
        <v>34233</v>
      </c>
      <c r="S5690" t="s">
        <v>32627</v>
      </c>
      <c r="T5690" t="s">
        <v>34233</v>
      </c>
      <c r="V5690" t="s">
        <v>34992</v>
      </c>
      <c r="AD5690" t="str">
        <f t="shared" si="862"/>
        <v/>
      </c>
      <c r="AE5690" t="str">
        <f t="shared" si="854"/>
        <v/>
      </c>
      <c r="AF5690" t="str">
        <f t="shared" si="859"/>
        <v/>
      </c>
      <c r="AG5690" t="str">
        <f t="shared" si="864"/>
        <v/>
      </c>
      <c r="AH5690" t="str">
        <f t="shared" si="865"/>
        <v/>
      </c>
      <c r="AI5690">
        <v>0.14499999999999999</v>
      </c>
      <c r="AJ5690" t="str">
        <f t="shared" si="856"/>
        <v/>
      </c>
      <c r="AK5690" t="str">
        <f t="shared" si="866"/>
        <v/>
      </c>
      <c r="AL5690" t="str">
        <f t="shared" si="863"/>
        <v/>
      </c>
    </row>
    <row r="5691" spans="1:39" x14ac:dyDescent="0.2">
      <c r="A5691" t="s">
        <v>21227</v>
      </c>
      <c r="B5691" t="s">
        <v>237</v>
      </c>
      <c r="C5691" t="s">
        <v>21228</v>
      </c>
      <c r="D5691" s="1">
        <v>38520</v>
      </c>
      <c r="E5691" s="1">
        <v>43456</v>
      </c>
      <c r="F5691" t="s">
        <v>474</v>
      </c>
      <c r="I5691">
        <v>100</v>
      </c>
      <c r="J5691">
        <v>0</v>
      </c>
      <c r="K5691">
        <v>0</v>
      </c>
      <c r="L5691">
        <v>2223</v>
      </c>
      <c r="M5691">
        <v>2223</v>
      </c>
      <c r="N5691" t="s">
        <v>20</v>
      </c>
      <c r="O5691" t="s">
        <v>21229</v>
      </c>
      <c r="P5691" t="s">
        <v>28</v>
      </c>
      <c r="Q5691" t="s">
        <v>34233</v>
      </c>
      <c r="R5691" t="s">
        <v>34233</v>
      </c>
      <c r="S5691" t="s">
        <v>32627</v>
      </c>
      <c r="T5691" t="s">
        <v>34586</v>
      </c>
      <c r="V5691" t="s">
        <v>34991</v>
      </c>
      <c r="W5691">
        <f>L5691*0.9</f>
        <v>2000.7</v>
      </c>
      <c r="Z5691">
        <f>W5691</f>
        <v>2000.7</v>
      </c>
      <c r="AA5691">
        <v>30</v>
      </c>
      <c r="AB5691">
        <v>90</v>
      </c>
      <c r="AD5691" t="str">
        <f t="shared" si="862"/>
        <v/>
      </c>
      <c r="AE5691" t="str">
        <f t="shared" si="854"/>
        <v/>
      </c>
      <c r="AF5691">
        <f t="shared" si="859"/>
        <v>2000.7</v>
      </c>
      <c r="AG5691" t="str">
        <f t="shared" si="864"/>
        <v/>
      </c>
      <c r="AH5691" t="str">
        <f t="shared" si="865"/>
        <v/>
      </c>
      <c r="AI5691">
        <v>0.14499999999999999</v>
      </c>
      <c r="AJ5691" t="str">
        <f t="shared" si="856"/>
        <v/>
      </c>
      <c r="AK5691" t="str">
        <f t="shared" si="866"/>
        <v/>
      </c>
      <c r="AL5691" t="str">
        <f t="shared" si="863"/>
        <v/>
      </c>
      <c r="AM5691" t="s">
        <v>34009</v>
      </c>
    </row>
    <row r="5692" spans="1:39" x14ac:dyDescent="0.2">
      <c r="A5692" t="s">
        <v>21296</v>
      </c>
      <c r="B5692" t="s">
        <v>237</v>
      </c>
      <c r="C5692" t="s">
        <v>21297</v>
      </c>
      <c r="D5692" s="1">
        <v>38520</v>
      </c>
      <c r="E5692" s="1">
        <v>44546</v>
      </c>
      <c r="F5692" t="s">
        <v>474</v>
      </c>
      <c r="I5692">
        <v>100</v>
      </c>
      <c r="J5692">
        <v>0</v>
      </c>
      <c r="K5692">
        <v>0</v>
      </c>
      <c r="L5692">
        <v>18043</v>
      </c>
      <c r="M5692">
        <v>18043</v>
      </c>
      <c r="N5692" t="s">
        <v>20</v>
      </c>
      <c r="O5692" t="s">
        <v>21298</v>
      </c>
      <c r="P5692" t="s">
        <v>28</v>
      </c>
      <c r="Q5692" t="s">
        <v>34233</v>
      </c>
      <c r="R5692" t="s">
        <v>34233</v>
      </c>
      <c r="S5692" t="s">
        <v>33832</v>
      </c>
      <c r="T5692" t="s">
        <v>34565</v>
      </c>
      <c r="V5692" t="s">
        <v>34991</v>
      </c>
      <c r="W5692">
        <f>L5692*0.9</f>
        <v>16238.7</v>
      </c>
      <c r="Z5692">
        <f>W5692</f>
        <v>16238.7</v>
      </c>
      <c r="AA5692">
        <v>30</v>
      </c>
      <c r="AB5692">
        <v>90</v>
      </c>
      <c r="AD5692" t="str">
        <f t="shared" si="862"/>
        <v/>
      </c>
      <c r="AE5692" t="str">
        <f t="shared" si="854"/>
        <v/>
      </c>
      <c r="AF5692">
        <f t="shared" si="859"/>
        <v>16238.7</v>
      </c>
      <c r="AG5692" t="str">
        <f t="shared" si="864"/>
        <v/>
      </c>
      <c r="AH5692" t="str">
        <f t="shared" si="865"/>
        <v/>
      </c>
      <c r="AI5692">
        <v>0.14499999999999999</v>
      </c>
      <c r="AJ5692" t="str">
        <f t="shared" si="856"/>
        <v/>
      </c>
      <c r="AK5692" t="str">
        <f t="shared" si="866"/>
        <v/>
      </c>
      <c r="AL5692" t="str">
        <f t="shared" si="863"/>
        <v/>
      </c>
      <c r="AM5692" t="s">
        <v>34009</v>
      </c>
    </row>
    <row r="5693" spans="1:39" x14ac:dyDescent="0.2">
      <c r="A5693" t="s">
        <v>22885</v>
      </c>
      <c r="B5693" t="s">
        <v>237</v>
      </c>
      <c r="C5693" t="s">
        <v>22886</v>
      </c>
      <c r="D5693" s="1">
        <v>35223</v>
      </c>
      <c r="E5693" s="1">
        <v>44546</v>
      </c>
      <c r="F5693" t="s">
        <v>474</v>
      </c>
      <c r="I5693">
        <v>100</v>
      </c>
      <c r="J5693">
        <v>0</v>
      </c>
      <c r="K5693">
        <v>0</v>
      </c>
      <c r="L5693">
        <v>15142</v>
      </c>
      <c r="M5693">
        <v>15142</v>
      </c>
      <c r="N5693" t="s">
        <v>20</v>
      </c>
      <c r="O5693" t="s">
        <v>22887</v>
      </c>
      <c r="P5693" t="s">
        <v>28</v>
      </c>
      <c r="Q5693" t="s">
        <v>34233</v>
      </c>
      <c r="R5693" t="s">
        <v>34233</v>
      </c>
      <c r="S5693" t="s">
        <v>33814</v>
      </c>
      <c r="T5693" t="s">
        <v>34587</v>
      </c>
      <c r="V5693" t="s">
        <v>34991</v>
      </c>
      <c r="W5693">
        <f>L5693*0.9</f>
        <v>13627.800000000001</v>
      </c>
      <c r="Z5693">
        <f>W5693</f>
        <v>13627.800000000001</v>
      </c>
      <c r="AA5693">
        <v>30</v>
      </c>
      <c r="AB5693">
        <v>90</v>
      </c>
      <c r="AD5693" t="str">
        <f t="shared" si="862"/>
        <v/>
      </c>
      <c r="AE5693" t="str">
        <f t="shared" si="854"/>
        <v/>
      </c>
      <c r="AF5693">
        <f t="shared" si="859"/>
        <v>13627.800000000001</v>
      </c>
      <c r="AG5693" t="str">
        <f t="shared" si="864"/>
        <v/>
      </c>
      <c r="AH5693" t="str">
        <f t="shared" si="865"/>
        <v/>
      </c>
      <c r="AI5693">
        <v>0.14499999999999999</v>
      </c>
      <c r="AJ5693" t="str">
        <f t="shared" si="856"/>
        <v/>
      </c>
      <c r="AK5693" t="str">
        <f t="shared" si="866"/>
        <v/>
      </c>
      <c r="AL5693" t="str">
        <f t="shared" si="863"/>
        <v/>
      </c>
      <c r="AM5693" t="s">
        <v>34009</v>
      </c>
    </row>
    <row r="5694" spans="1:39" x14ac:dyDescent="0.2">
      <c r="A5694" t="s">
        <v>636</v>
      </c>
      <c r="B5694" t="s">
        <v>237</v>
      </c>
      <c r="C5694" t="s">
        <v>637</v>
      </c>
      <c r="D5694" s="1">
        <v>34897</v>
      </c>
      <c r="E5694" s="1">
        <v>43599</v>
      </c>
      <c r="F5694" t="s">
        <v>474</v>
      </c>
      <c r="I5694">
        <v>100</v>
      </c>
      <c r="J5694">
        <v>0</v>
      </c>
      <c r="K5694">
        <v>0</v>
      </c>
      <c r="L5694">
        <v>293</v>
      </c>
      <c r="M5694">
        <v>293</v>
      </c>
      <c r="N5694" t="s">
        <v>20</v>
      </c>
      <c r="O5694" t="s">
        <v>638</v>
      </c>
      <c r="P5694" t="s">
        <v>28</v>
      </c>
      <c r="Q5694" t="s">
        <v>34233</v>
      </c>
      <c r="R5694" t="s">
        <v>34233</v>
      </c>
      <c r="S5694" t="s">
        <v>32627</v>
      </c>
      <c r="T5694" t="s">
        <v>34233</v>
      </c>
      <c r="V5694" t="s">
        <v>34991</v>
      </c>
      <c r="W5694">
        <f>L5694*0.9</f>
        <v>263.7</v>
      </c>
      <c r="Z5694">
        <f>W5694</f>
        <v>263.7</v>
      </c>
      <c r="AA5694">
        <v>30</v>
      </c>
      <c r="AB5694">
        <v>90</v>
      </c>
      <c r="AD5694" t="str">
        <f t="shared" si="862"/>
        <v/>
      </c>
      <c r="AE5694" t="str">
        <f t="shared" si="854"/>
        <v/>
      </c>
      <c r="AF5694">
        <f t="shared" si="859"/>
        <v>263.7</v>
      </c>
      <c r="AG5694" t="str">
        <f t="shared" si="864"/>
        <v/>
      </c>
      <c r="AH5694" t="str">
        <f t="shared" si="865"/>
        <v/>
      </c>
      <c r="AI5694">
        <v>0.14499999999999999</v>
      </c>
      <c r="AJ5694" t="str">
        <f t="shared" si="856"/>
        <v/>
      </c>
      <c r="AK5694" t="str">
        <f t="shared" si="866"/>
        <v/>
      </c>
      <c r="AL5694" t="str">
        <f t="shared" si="863"/>
        <v/>
      </c>
      <c r="AM5694" t="s">
        <v>34009</v>
      </c>
    </row>
    <row r="5695" spans="1:39" x14ac:dyDescent="0.2">
      <c r="A5695" t="s">
        <v>26872</v>
      </c>
      <c r="B5695" t="s">
        <v>680</v>
      </c>
      <c r="C5695" t="s">
        <v>25676</v>
      </c>
      <c r="D5695" s="1">
        <v>41513</v>
      </c>
      <c r="E5695" s="1">
        <v>44634</v>
      </c>
      <c r="F5695" t="s">
        <v>26</v>
      </c>
      <c r="I5695">
        <v>100</v>
      </c>
      <c r="J5695">
        <v>0</v>
      </c>
      <c r="K5695">
        <v>0</v>
      </c>
      <c r="L5695">
        <v>180373</v>
      </c>
      <c r="M5695">
        <v>180373</v>
      </c>
      <c r="N5695" t="s">
        <v>20</v>
      </c>
      <c r="O5695" t="s">
        <v>26873</v>
      </c>
      <c r="P5695" t="s">
        <v>2356</v>
      </c>
      <c r="Q5695" t="s">
        <v>34233</v>
      </c>
      <c r="R5695" t="s">
        <v>34233</v>
      </c>
      <c r="S5695" t="s">
        <v>34233</v>
      </c>
      <c r="T5695" t="s">
        <v>34233</v>
      </c>
      <c r="AD5695" t="str">
        <f t="shared" si="862"/>
        <v/>
      </c>
      <c r="AE5695" t="str">
        <f t="shared" si="854"/>
        <v/>
      </c>
      <c r="AF5695" t="str">
        <f t="shared" si="859"/>
        <v/>
      </c>
      <c r="AG5695" t="str">
        <f t="shared" si="864"/>
        <v/>
      </c>
      <c r="AH5695" t="str">
        <f t="shared" si="865"/>
        <v/>
      </c>
      <c r="AI5695">
        <v>0.14499999999999999</v>
      </c>
      <c r="AJ5695" t="str">
        <f t="shared" si="856"/>
        <v/>
      </c>
      <c r="AK5695" t="str">
        <f t="shared" si="866"/>
        <v/>
      </c>
      <c r="AL5695" t="str">
        <f t="shared" si="863"/>
        <v/>
      </c>
    </row>
    <row r="5696" spans="1:39" x14ac:dyDescent="0.2">
      <c r="A5696" t="s">
        <v>14012</v>
      </c>
      <c r="B5696" t="s">
        <v>680</v>
      </c>
      <c r="C5696" t="s">
        <v>14013</v>
      </c>
      <c r="D5696" s="1">
        <v>37137</v>
      </c>
      <c r="E5696" s="1">
        <v>44546</v>
      </c>
      <c r="F5696" t="s">
        <v>470</v>
      </c>
      <c r="G5696" t="s">
        <v>5513</v>
      </c>
      <c r="I5696">
        <v>55</v>
      </c>
      <c r="J5696">
        <v>45</v>
      </c>
      <c r="K5696">
        <v>0</v>
      </c>
      <c r="L5696">
        <v>2785</v>
      </c>
      <c r="M5696">
        <v>2785</v>
      </c>
      <c r="N5696" t="s">
        <v>20</v>
      </c>
      <c r="O5696" t="s">
        <v>14014</v>
      </c>
      <c r="P5696" t="s">
        <v>28</v>
      </c>
      <c r="Q5696" t="s">
        <v>33775</v>
      </c>
      <c r="R5696">
        <v>2</v>
      </c>
      <c r="S5696" t="s">
        <v>33942</v>
      </c>
      <c r="T5696" t="s">
        <v>34233</v>
      </c>
      <c r="U5696" t="s">
        <v>33111</v>
      </c>
      <c r="V5696" t="s">
        <v>33184</v>
      </c>
      <c r="W5696">
        <f>L5696*0.25</f>
        <v>696.25</v>
      </c>
      <c r="X5696">
        <v>2</v>
      </c>
      <c r="Y5696">
        <v>1</v>
      </c>
      <c r="Z5696">
        <f>W5696*X5696</f>
        <v>1392.5</v>
      </c>
      <c r="AA5696">
        <v>10</v>
      </c>
      <c r="AB5696">
        <v>25</v>
      </c>
      <c r="AD5696">
        <f t="shared" si="862"/>
        <v>1392.5</v>
      </c>
      <c r="AE5696" t="str">
        <f t="shared" si="854"/>
        <v/>
      </c>
      <c r="AF5696" t="str">
        <f t="shared" si="859"/>
        <v/>
      </c>
      <c r="AG5696" t="str">
        <f t="shared" si="864"/>
        <v/>
      </c>
      <c r="AH5696" t="str">
        <f t="shared" si="865"/>
        <v/>
      </c>
      <c r="AI5696">
        <v>0.14499999999999999</v>
      </c>
      <c r="AJ5696" t="str">
        <f t="shared" si="856"/>
        <v/>
      </c>
      <c r="AK5696" t="str">
        <f t="shared" si="866"/>
        <v/>
      </c>
      <c r="AL5696">
        <v>2</v>
      </c>
    </row>
    <row r="5697" spans="1:39" x14ac:dyDescent="0.2">
      <c r="A5697" t="s">
        <v>13248</v>
      </c>
      <c r="B5697" t="s">
        <v>680</v>
      </c>
      <c r="C5697" t="s">
        <v>13249</v>
      </c>
      <c r="D5697" s="1">
        <v>36950</v>
      </c>
      <c r="E5697" s="1">
        <v>43456</v>
      </c>
      <c r="F5697" t="s">
        <v>19</v>
      </c>
      <c r="I5697">
        <v>100</v>
      </c>
      <c r="J5697">
        <v>0</v>
      </c>
      <c r="K5697">
        <v>0</v>
      </c>
      <c r="L5697">
        <v>1856</v>
      </c>
      <c r="M5697">
        <v>1856</v>
      </c>
      <c r="N5697" t="s">
        <v>20</v>
      </c>
      <c r="O5697" t="s">
        <v>13250</v>
      </c>
      <c r="P5697" t="s">
        <v>28</v>
      </c>
      <c r="Q5697" t="s">
        <v>34233</v>
      </c>
      <c r="R5697" t="s">
        <v>34233</v>
      </c>
      <c r="S5697" t="s">
        <v>33797</v>
      </c>
      <c r="T5697" t="s">
        <v>34349</v>
      </c>
      <c r="U5697" t="s">
        <v>32634</v>
      </c>
      <c r="V5697" t="s">
        <v>35036</v>
      </c>
      <c r="W5697">
        <v>220</v>
      </c>
      <c r="X5697">
        <v>2</v>
      </c>
      <c r="Y5697" t="s">
        <v>32654</v>
      </c>
      <c r="AC5697">
        <v>1</v>
      </c>
      <c r="AD5697" t="str">
        <f t="shared" si="862"/>
        <v/>
      </c>
      <c r="AE5697" t="str">
        <f t="shared" ref="AE5697:AE5760" si="867">IF((S5697="tühi")*(AC5697&lt;&gt;""),AC5697,"")</f>
        <v/>
      </c>
      <c r="AF5697" t="str">
        <f t="shared" si="859"/>
        <v/>
      </c>
      <c r="AG5697">
        <f t="shared" si="864"/>
        <v>1</v>
      </c>
      <c r="AH5697">
        <f t="shared" si="865"/>
        <v>2.8</v>
      </c>
      <c r="AI5697">
        <v>0.14499999999999999</v>
      </c>
      <c r="AJ5697">
        <f t="shared" si="856"/>
        <v>0.40599999999999997</v>
      </c>
      <c r="AK5697" t="str">
        <f t="shared" si="866"/>
        <v/>
      </c>
      <c r="AL5697" t="str">
        <f t="shared" si="863"/>
        <v/>
      </c>
    </row>
    <row r="5698" spans="1:39" x14ac:dyDescent="0.2">
      <c r="A5698" t="s">
        <v>27572</v>
      </c>
      <c r="B5698" t="s">
        <v>680</v>
      </c>
      <c r="C5698" t="s">
        <v>27573</v>
      </c>
      <c r="D5698" s="1">
        <v>41899</v>
      </c>
      <c r="E5698" s="1">
        <v>44546</v>
      </c>
      <c r="F5698" t="s">
        <v>26</v>
      </c>
      <c r="I5698">
        <v>100</v>
      </c>
      <c r="J5698">
        <v>0</v>
      </c>
      <c r="K5698">
        <v>0</v>
      </c>
      <c r="L5698">
        <v>2428</v>
      </c>
      <c r="M5698">
        <v>2428</v>
      </c>
      <c r="N5698" t="s">
        <v>20</v>
      </c>
      <c r="O5698" t="s">
        <v>27574</v>
      </c>
      <c r="P5698" t="s">
        <v>44</v>
      </c>
      <c r="Q5698" t="s">
        <v>34233</v>
      </c>
      <c r="R5698" t="s">
        <v>34233</v>
      </c>
      <c r="S5698" t="s">
        <v>34233</v>
      </c>
      <c r="T5698" t="s">
        <v>34233</v>
      </c>
      <c r="AD5698" t="str">
        <f t="shared" si="862"/>
        <v/>
      </c>
      <c r="AE5698" t="str">
        <f t="shared" si="867"/>
        <v/>
      </c>
      <c r="AF5698" t="str">
        <f t="shared" si="859"/>
        <v/>
      </c>
      <c r="AG5698" t="str">
        <f t="shared" si="864"/>
        <v/>
      </c>
      <c r="AH5698" t="str">
        <f t="shared" si="865"/>
        <v/>
      </c>
      <c r="AI5698">
        <v>0.14499999999999999</v>
      </c>
      <c r="AJ5698" t="str">
        <f t="shared" si="856"/>
        <v/>
      </c>
      <c r="AK5698" t="str">
        <f t="shared" si="866"/>
        <v/>
      </c>
      <c r="AL5698" t="str">
        <f t="shared" si="863"/>
        <v/>
      </c>
    </row>
    <row r="5699" spans="1:39" x14ac:dyDescent="0.2">
      <c r="A5699" t="s">
        <v>11124</v>
      </c>
      <c r="B5699" t="s">
        <v>680</v>
      </c>
      <c r="C5699" t="s">
        <v>11125</v>
      </c>
      <c r="D5699" s="1">
        <v>36446</v>
      </c>
      <c r="E5699" s="1">
        <v>43456</v>
      </c>
      <c r="F5699" t="s">
        <v>19</v>
      </c>
      <c r="I5699">
        <v>100</v>
      </c>
      <c r="J5699">
        <v>0</v>
      </c>
      <c r="K5699">
        <v>0</v>
      </c>
      <c r="L5699">
        <v>600</v>
      </c>
      <c r="M5699">
        <v>600</v>
      </c>
      <c r="N5699" t="s">
        <v>20</v>
      </c>
      <c r="O5699" t="s">
        <v>11126</v>
      </c>
      <c r="P5699" t="s">
        <v>28</v>
      </c>
      <c r="Q5699" t="s">
        <v>32794</v>
      </c>
      <c r="R5699" t="s">
        <v>33782</v>
      </c>
      <c r="S5699" t="s">
        <v>32628</v>
      </c>
      <c r="T5699" t="s">
        <v>34365</v>
      </c>
      <c r="AD5699" t="str">
        <f t="shared" si="862"/>
        <v/>
      </c>
      <c r="AE5699" t="str">
        <f t="shared" si="867"/>
        <v/>
      </c>
      <c r="AF5699" t="str">
        <f t="shared" si="859"/>
        <v/>
      </c>
      <c r="AG5699" s="17">
        <v>1</v>
      </c>
      <c r="AH5699">
        <f t="shared" si="865"/>
        <v>2.8</v>
      </c>
      <c r="AI5699">
        <v>0.14499999999999999</v>
      </c>
      <c r="AJ5699">
        <f t="shared" si="856"/>
        <v>0.40599999999999997</v>
      </c>
      <c r="AK5699" t="str">
        <f t="shared" si="866"/>
        <v/>
      </c>
      <c r="AL5699" t="str">
        <f t="shared" si="863"/>
        <v/>
      </c>
    </row>
    <row r="5700" spans="1:39" x14ac:dyDescent="0.2">
      <c r="A5700" t="s">
        <v>13425</v>
      </c>
      <c r="B5700" t="s">
        <v>680</v>
      </c>
      <c r="C5700" t="s">
        <v>13426</v>
      </c>
      <c r="D5700" s="1">
        <v>36801</v>
      </c>
      <c r="E5700" s="1">
        <v>44546</v>
      </c>
      <c r="F5700" t="s">
        <v>19</v>
      </c>
      <c r="I5700">
        <v>100</v>
      </c>
      <c r="J5700">
        <v>0</v>
      </c>
      <c r="K5700">
        <v>0</v>
      </c>
      <c r="L5700">
        <v>3016</v>
      </c>
      <c r="M5700">
        <v>3016</v>
      </c>
      <c r="N5700" t="s">
        <v>20</v>
      </c>
      <c r="O5700" t="s">
        <v>13424</v>
      </c>
      <c r="P5700" t="s">
        <v>28</v>
      </c>
      <c r="Q5700" s="15" t="s">
        <v>34256</v>
      </c>
      <c r="R5700" s="15" t="s">
        <v>33783</v>
      </c>
      <c r="S5700" t="s">
        <v>33942</v>
      </c>
      <c r="T5700" t="s">
        <v>34233</v>
      </c>
      <c r="U5700" t="s">
        <v>32634</v>
      </c>
      <c r="V5700" t="s">
        <v>35021</v>
      </c>
      <c r="X5700">
        <v>2</v>
      </c>
      <c r="Y5700" t="s">
        <v>32661</v>
      </c>
      <c r="AB5700">
        <v>25</v>
      </c>
      <c r="AC5700">
        <v>1</v>
      </c>
      <c r="AD5700" t="str">
        <f t="shared" si="862"/>
        <v/>
      </c>
      <c r="AE5700">
        <f t="shared" si="867"/>
        <v>1</v>
      </c>
      <c r="AF5700" t="str">
        <f t="shared" si="859"/>
        <v/>
      </c>
      <c r="AG5700" t="str">
        <f>IF((S5700&lt;&gt;"tühi")*(AC5700&lt;&gt;""),AC5700,"")</f>
        <v/>
      </c>
      <c r="AH5700" t="str">
        <f t="shared" si="865"/>
        <v/>
      </c>
      <c r="AI5700">
        <v>0.14499999999999999</v>
      </c>
      <c r="AJ5700" t="str">
        <f t="shared" si="856"/>
        <v/>
      </c>
      <c r="AK5700">
        <f t="shared" si="866"/>
        <v>2.8</v>
      </c>
      <c r="AL5700">
        <f t="shared" si="863"/>
        <v>0.40599999999999997</v>
      </c>
    </row>
    <row r="5701" spans="1:39" s="18" customFormat="1" x14ac:dyDescent="0.2">
      <c r="A5701" s="18" t="s">
        <v>13039</v>
      </c>
      <c r="B5701" s="18" t="s">
        <v>680</v>
      </c>
      <c r="C5701" s="18" t="s">
        <v>13040</v>
      </c>
      <c r="D5701" s="19">
        <v>36810</v>
      </c>
      <c r="E5701" s="19">
        <v>44546</v>
      </c>
      <c r="F5701" s="18" t="s">
        <v>39</v>
      </c>
      <c r="G5701" s="18" t="s">
        <v>19</v>
      </c>
      <c r="I5701" s="18">
        <v>70</v>
      </c>
      <c r="J5701" s="18">
        <v>30</v>
      </c>
      <c r="K5701" s="18">
        <v>0</v>
      </c>
      <c r="L5701" s="18">
        <v>4788</v>
      </c>
      <c r="M5701" s="18">
        <v>4788</v>
      </c>
      <c r="N5701" s="18" t="s">
        <v>20</v>
      </c>
      <c r="O5701" s="18" t="s">
        <v>13041</v>
      </c>
      <c r="P5701" s="18" t="s">
        <v>28</v>
      </c>
      <c r="Q5701" s="23" t="s">
        <v>34256</v>
      </c>
      <c r="R5701" s="23" t="s">
        <v>33783</v>
      </c>
      <c r="S5701" s="18" t="s">
        <v>33942</v>
      </c>
      <c r="T5701" s="18" t="s">
        <v>34349</v>
      </c>
      <c r="U5701" s="18" t="s">
        <v>32634</v>
      </c>
      <c r="V5701" s="18" t="s">
        <v>35021</v>
      </c>
      <c r="X5701" s="18">
        <v>2</v>
      </c>
      <c r="Y5701" s="18" t="s">
        <v>32665</v>
      </c>
      <c r="AB5701" s="18">
        <v>20</v>
      </c>
      <c r="AC5701" s="18">
        <v>1</v>
      </c>
      <c r="AD5701" s="18" t="str">
        <f t="shared" si="862"/>
        <v/>
      </c>
      <c r="AE5701" s="18">
        <f t="shared" si="867"/>
        <v>1</v>
      </c>
      <c r="AF5701" s="18" t="str">
        <f t="shared" si="859"/>
        <v/>
      </c>
      <c r="AG5701" s="18" t="str">
        <f>IF((S5701&lt;&gt;"tühi")*(AC5701&lt;&gt;""),AC5701,"")</f>
        <v/>
      </c>
      <c r="AH5701" s="18" t="str">
        <f t="shared" si="865"/>
        <v/>
      </c>
      <c r="AI5701" s="18">
        <v>0.14499999999999999</v>
      </c>
      <c r="AJ5701" s="18" t="str">
        <f t="shared" si="856"/>
        <v/>
      </c>
      <c r="AK5701" s="18">
        <f t="shared" si="866"/>
        <v>2.8</v>
      </c>
      <c r="AL5701" s="18">
        <f t="shared" si="863"/>
        <v>0.40599999999999997</v>
      </c>
      <c r="AM5701" s="18" t="s">
        <v>34814</v>
      </c>
    </row>
    <row r="5702" spans="1:39" x14ac:dyDescent="0.2">
      <c r="A5702" t="s">
        <v>13033</v>
      </c>
      <c r="B5702" t="s">
        <v>680</v>
      </c>
      <c r="C5702" t="s">
        <v>13034</v>
      </c>
      <c r="D5702" s="1">
        <v>36810</v>
      </c>
      <c r="E5702" s="1">
        <v>43456</v>
      </c>
      <c r="F5702" t="s">
        <v>19</v>
      </c>
      <c r="G5702" t="s">
        <v>26</v>
      </c>
      <c r="I5702">
        <v>90</v>
      </c>
      <c r="J5702">
        <v>10</v>
      </c>
      <c r="K5702">
        <v>0</v>
      </c>
      <c r="L5702">
        <v>1874</v>
      </c>
      <c r="M5702">
        <v>1874</v>
      </c>
      <c r="N5702" t="s">
        <v>20</v>
      </c>
      <c r="O5702" t="s">
        <v>13035</v>
      </c>
      <c r="P5702" t="s">
        <v>28</v>
      </c>
      <c r="Q5702" t="s">
        <v>34233</v>
      </c>
      <c r="R5702" t="s">
        <v>34233</v>
      </c>
      <c r="S5702" t="s">
        <v>33804</v>
      </c>
      <c r="T5702" t="s">
        <v>34349</v>
      </c>
      <c r="U5702" t="s">
        <v>32634</v>
      </c>
      <c r="V5702" t="s">
        <v>35021</v>
      </c>
      <c r="X5702">
        <v>2</v>
      </c>
      <c r="Y5702" t="s">
        <v>32661</v>
      </c>
      <c r="AB5702">
        <v>25</v>
      </c>
      <c r="AC5702">
        <v>1</v>
      </c>
      <c r="AD5702" t="str">
        <f t="shared" si="862"/>
        <v/>
      </c>
      <c r="AE5702" t="str">
        <f t="shared" si="867"/>
        <v/>
      </c>
      <c r="AF5702" t="str">
        <f t="shared" si="859"/>
        <v/>
      </c>
      <c r="AG5702">
        <f>IF((S5702&lt;&gt;"tühi")*(AC5702&lt;&gt;""),AC5702,"")</f>
        <v>1</v>
      </c>
      <c r="AH5702">
        <f t="shared" si="865"/>
        <v>2.8</v>
      </c>
      <c r="AI5702">
        <v>0.14499999999999999</v>
      </c>
      <c r="AJ5702">
        <f t="shared" si="856"/>
        <v>0.40599999999999997</v>
      </c>
      <c r="AK5702" t="str">
        <f t="shared" si="866"/>
        <v/>
      </c>
      <c r="AL5702" t="str">
        <f t="shared" si="863"/>
        <v/>
      </c>
    </row>
    <row r="5703" spans="1:39" x14ac:dyDescent="0.2">
      <c r="A5703" t="s">
        <v>2615</v>
      </c>
      <c r="B5703" t="s">
        <v>680</v>
      </c>
      <c r="C5703" t="s">
        <v>2616</v>
      </c>
      <c r="D5703" s="1">
        <v>35842</v>
      </c>
      <c r="E5703" s="1">
        <v>43456</v>
      </c>
      <c r="F5703" t="s">
        <v>19</v>
      </c>
      <c r="I5703">
        <v>100</v>
      </c>
      <c r="J5703">
        <v>0</v>
      </c>
      <c r="K5703">
        <v>0</v>
      </c>
      <c r="L5703">
        <v>1705</v>
      </c>
      <c r="M5703">
        <v>1705</v>
      </c>
      <c r="N5703" t="s">
        <v>20</v>
      </c>
      <c r="O5703" t="s">
        <v>2617</v>
      </c>
      <c r="P5703" t="s">
        <v>28</v>
      </c>
      <c r="Q5703" t="s">
        <v>34233</v>
      </c>
      <c r="R5703" t="s">
        <v>34233</v>
      </c>
      <c r="S5703" t="s">
        <v>32628</v>
      </c>
      <c r="T5703" t="s">
        <v>34349</v>
      </c>
      <c r="AD5703" t="str">
        <f t="shared" si="862"/>
        <v/>
      </c>
      <c r="AE5703" t="str">
        <f t="shared" si="867"/>
        <v/>
      </c>
      <c r="AF5703" t="str">
        <f t="shared" si="859"/>
        <v/>
      </c>
      <c r="AG5703" s="17">
        <v>1</v>
      </c>
      <c r="AH5703">
        <f t="shared" si="865"/>
        <v>2.8</v>
      </c>
      <c r="AI5703">
        <v>0.14499999999999999</v>
      </c>
      <c r="AJ5703">
        <f t="shared" si="856"/>
        <v>0.40599999999999997</v>
      </c>
      <c r="AK5703" t="str">
        <f t="shared" si="866"/>
        <v/>
      </c>
      <c r="AL5703" t="str">
        <f t="shared" si="863"/>
        <v/>
      </c>
    </row>
    <row r="5704" spans="1:39" x14ac:dyDescent="0.2">
      <c r="A5704" t="s">
        <v>13036</v>
      </c>
      <c r="B5704" t="s">
        <v>680</v>
      </c>
      <c r="C5704" t="s">
        <v>13037</v>
      </c>
      <c r="D5704" s="1">
        <v>36810</v>
      </c>
      <c r="E5704" s="1">
        <v>44624</v>
      </c>
      <c r="F5704" t="s">
        <v>19</v>
      </c>
      <c r="I5704">
        <v>100</v>
      </c>
      <c r="J5704">
        <v>0</v>
      </c>
      <c r="K5704">
        <v>0</v>
      </c>
      <c r="L5704">
        <v>2237</v>
      </c>
      <c r="M5704">
        <v>2237</v>
      </c>
      <c r="N5704" t="s">
        <v>20</v>
      </c>
      <c r="O5704" t="s">
        <v>13038</v>
      </c>
      <c r="P5704" t="s">
        <v>28</v>
      </c>
      <c r="Q5704" s="15" t="s">
        <v>34256</v>
      </c>
      <c r="R5704" s="15" t="s">
        <v>33783</v>
      </c>
      <c r="S5704" t="s">
        <v>33942</v>
      </c>
      <c r="T5704" t="s">
        <v>34233</v>
      </c>
      <c r="U5704" t="s">
        <v>32634</v>
      </c>
      <c r="V5704" t="s">
        <v>35021</v>
      </c>
      <c r="X5704">
        <v>2</v>
      </c>
      <c r="Y5704" t="s">
        <v>32661</v>
      </c>
      <c r="AB5704">
        <v>25</v>
      </c>
      <c r="AC5704">
        <v>1</v>
      </c>
      <c r="AD5704" t="str">
        <f t="shared" si="862"/>
        <v/>
      </c>
      <c r="AE5704">
        <f t="shared" si="867"/>
        <v>1</v>
      </c>
      <c r="AF5704" t="str">
        <f t="shared" si="859"/>
        <v/>
      </c>
      <c r="AG5704" t="str">
        <f>IF((S5704&lt;&gt;"tühi")*(AC5704&lt;&gt;""),AC5704,"")</f>
        <v/>
      </c>
      <c r="AH5704" t="str">
        <f t="shared" si="865"/>
        <v/>
      </c>
      <c r="AI5704">
        <v>0.14499999999999999</v>
      </c>
      <c r="AJ5704" t="str">
        <f t="shared" si="856"/>
        <v/>
      </c>
      <c r="AK5704">
        <f t="shared" si="866"/>
        <v>2.8</v>
      </c>
      <c r="AL5704">
        <f t="shared" si="863"/>
        <v>0.40599999999999997</v>
      </c>
    </row>
    <row r="5705" spans="1:39" x14ac:dyDescent="0.2">
      <c r="A5705" t="s">
        <v>1398</v>
      </c>
      <c r="B5705" t="s">
        <v>680</v>
      </c>
      <c r="C5705" t="s">
        <v>1399</v>
      </c>
      <c r="D5705" s="1">
        <v>35507</v>
      </c>
      <c r="E5705" s="1">
        <v>43456</v>
      </c>
      <c r="F5705" t="s">
        <v>19</v>
      </c>
      <c r="I5705">
        <v>100</v>
      </c>
      <c r="J5705">
        <v>0</v>
      </c>
      <c r="K5705">
        <v>0</v>
      </c>
      <c r="L5705">
        <v>1597</v>
      </c>
      <c r="M5705">
        <v>1597</v>
      </c>
      <c r="N5705" t="s">
        <v>20</v>
      </c>
      <c r="O5705" t="s">
        <v>1400</v>
      </c>
      <c r="P5705" t="s">
        <v>28</v>
      </c>
      <c r="Q5705" t="s">
        <v>34233</v>
      </c>
      <c r="R5705" t="s">
        <v>34233</v>
      </c>
      <c r="S5705" t="s">
        <v>33797</v>
      </c>
      <c r="T5705" t="s">
        <v>34349</v>
      </c>
      <c r="AD5705" t="str">
        <f t="shared" si="862"/>
        <v/>
      </c>
      <c r="AE5705" t="str">
        <f t="shared" si="867"/>
        <v/>
      </c>
      <c r="AF5705" t="str">
        <f t="shared" si="859"/>
        <v/>
      </c>
      <c r="AG5705" s="17">
        <v>1</v>
      </c>
      <c r="AH5705">
        <f t="shared" si="865"/>
        <v>2.8</v>
      </c>
      <c r="AI5705">
        <v>0.14499999999999999</v>
      </c>
      <c r="AJ5705">
        <f t="shared" si="856"/>
        <v>0.40599999999999997</v>
      </c>
      <c r="AK5705" t="str">
        <f t="shared" si="866"/>
        <v/>
      </c>
      <c r="AL5705" t="str">
        <f t="shared" si="863"/>
        <v/>
      </c>
    </row>
    <row r="5706" spans="1:39" x14ac:dyDescent="0.2">
      <c r="A5706" t="s">
        <v>13422</v>
      </c>
      <c r="B5706" t="s">
        <v>680</v>
      </c>
      <c r="C5706" t="s">
        <v>13423</v>
      </c>
      <c r="D5706" s="1">
        <v>36801</v>
      </c>
      <c r="E5706" s="1">
        <v>44546</v>
      </c>
      <c r="F5706" t="s">
        <v>19</v>
      </c>
      <c r="I5706">
        <v>100</v>
      </c>
      <c r="J5706">
        <v>0</v>
      </c>
      <c r="K5706">
        <v>0</v>
      </c>
      <c r="L5706">
        <v>2014</v>
      </c>
      <c r="M5706">
        <v>2014</v>
      </c>
      <c r="N5706" t="s">
        <v>20</v>
      </c>
      <c r="O5706" t="s">
        <v>13424</v>
      </c>
      <c r="P5706" t="s">
        <v>28</v>
      </c>
      <c r="Q5706" s="15" t="s">
        <v>34256</v>
      </c>
      <c r="R5706" s="25" t="s">
        <v>33783</v>
      </c>
      <c r="S5706" t="s">
        <v>33800</v>
      </c>
      <c r="T5706" t="s">
        <v>34349</v>
      </c>
      <c r="U5706" t="s">
        <v>32634</v>
      </c>
      <c r="V5706" t="s">
        <v>35021</v>
      </c>
      <c r="X5706">
        <v>2</v>
      </c>
      <c r="Y5706" t="s">
        <v>32661</v>
      </c>
      <c r="AB5706">
        <v>25</v>
      </c>
      <c r="AC5706">
        <v>1</v>
      </c>
      <c r="AD5706" t="str">
        <f t="shared" si="862"/>
        <v/>
      </c>
      <c r="AE5706" t="str">
        <f t="shared" si="867"/>
        <v/>
      </c>
      <c r="AF5706" t="str">
        <f t="shared" si="859"/>
        <v/>
      </c>
      <c r="AG5706">
        <f t="shared" ref="AG5706:AG5713" si="868">IF((S5706&lt;&gt;"tühi")*(AC5706&lt;&gt;""),AC5706,"")</f>
        <v>1</v>
      </c>
      <c r="AH5706">
        <f t="shared" si="865"/>
        <v>2.8</v>
      </c>
      <c r="AI5706">
        <v>0.14499999999999999</v>
      </c>
      <c r="AJ5706">
        <f t="shared" si="856"/>
        <v>0.40599999999999997</v>
      </c>
      <c r="AK5706" t="str">
        <f t="shared" si="866"/>
        <v/>
      </c>
      <c r="AL5706" t="str">
        <f t="shared" si="863"/>
        <v/>
      </c>
    </row>
    <row r="5707" spans="1:39" x14ac:dyDescent="0.2">
      <c r="A5707" t="s">
        <v>10995</v>
      </c>
      <c r="B5707" t="s">
        <v>680</v>
      </c>
      <c r="C5707" t="s">
        <v>10996</v>
      </c>
      <c r="D5707" s="1">
        <v>36500</v>
      </c>
      <c r="E5707" s="1">
        <v>43456</v>
      </c>
      <c r="F5707" t="s">
        <v>39</v>
      </c>
      <c r="I5707">
        <v>100</v>
      </c>
      <c r="J5707">
        <v>0</v>
      </c>
      <c r="K5707">
        <v>0</v>
      </c>
      <c r="L5707">
        <v>1394</v>
      </c>
      <c r="M5707">
        <v>1394</v>
      </c>
      <c r="N5707" t="s">
        <v>20</v>
      </c>
      <c r="O5707" t="s">
        <v>10997</v>
      </c>
      <c r="P5707" t="s">
        <v>28</v>
      </c>
      <c r="Q5707" t="s">
        <v>34233</v>
      </c>
      <c r="R5707" t="s">
        <v>34233</v>
      </c>
      <c r="S5707" t="s">
        <v>33942</v>
      </c>
      <c r="T5707" t="s">
        <v>34233</v>
      </c>
      <c r="AD5707" t="str">
        <f t="shared" si="862"/>
        <v/>
      </c>
      <c r="AE5707" t="str">
        <f t="shared" si="867"/>
        <v/>
      </c>
      <c r="AF5707" t="str">
        <f t="shared" si="859"/>
        <v/>
      </c>
      <c r="AG5707" t="str">
        <f t="shared" si="868"/>
        <v/>
      </c>
      <c r="AH5707" t="str">
        <f t="shared" si="865"/>
        <v/>
      </c>
      <c r="AI5707">
        <v>0.14499999999999999</v>
      </c>
      <c r="AJ5707" t="str">
        <f t="shared" si="856"/>
        <v/>
      </c>
      <c r="AK5707" t="str">
        <f t="shared" si="866"/>
        <v/>
      </c>
      <c r="AL5707" t="str">
        <f t="shared" si="863"/>
        <v/>
      </c>
    </row>
    <row r="5708" spans="1:39" x14ac:dyDescent="0.2">
      <c r="A5708" t="s">
        <v>25737</v>
      </c>
      <c r="B5708" t="s">
        <v>680</v>
      </c>
      <c r="C5708" t="s">
        <v>25738</v>
      </c>
      <c r="D5708" s="1">
        <v>40350</v>
      </c>
      <c r="E5708" s="1">
        <v>44546</v>
      </c>
      <c r="F5708" t="s">
        <v>26</v>
      </c>
      <c r="I5708">
        <v>100</v>
      </c>
      <c r="J5708">
        <v>0</v>
      </c>
      <c r="K5708">
        <v>0</v>
      </c>
      <c r="L5708">
        <v>701</v>
      </c>
      <c r="M5708">
        <v>701</v>
      </c>
      <c r="N5708" t="s">
        <v>20</v>
      </c>
      <c r="O5708" t="s">
        <v>25739</v>
      </c>
      <c r="P5708" t="s">
        <v>28</v>
      </c>
      <c r="Q5708" t="s">
        <v>34233</v>
      </c>
      <c r="R5708" t="s">
        <v>34233</v>
      </c>
      <c r="S5708" t="s">
        <v>34233</v>
      </c>
      <c r="T5708" t="s">
        <v>34233</v>
      </c>
      <c r="V5708" t="s">
        <v>33185</v>
      </c>
      <c r="AD5708" t="str">
        <f t="shared" si="862"/>
        <v/>
      </c>
      <c r="AE5708" t="str">
        <f t="shared" si="867"/>
        <v/>
      </c>
      <c r="AF5708" t="str">
        <f t="shared" si="859"/>
        <v/>
      </c>
      <c r="AG5708" t="str">
        <f t="shared" si="868"/>
        <v/>
      </c>
      <c r="AH5708" t="str">
        <f t="shared" si="865"/>
        <v/>
      </c>
      <c r="AI5708">
        <v>0.14499999999999999</v>
      </c>
      <c r="AJ5708" t="str">
        <f t="shared" si="856"/>
        <v/>
      </c>
      <c r="AK5708" t="str">
        <f t="shared" si="866"/>
        <v/>
      </c>
      <c r="AL5708" t="str">
        <f t="shared" si="863"/>
        <v/>
      </c>
    </row>
    <row r="5709" spans="1:39" x14ac:dyDescent="0.2">
      <c r="A5709" t="s">
        <v>25731</v>
      </c>
      <c r="B5709" t="s">
        <v>680</v>
      </c>
      <c r="C5709" t="s">
        <v>25732</v>
      </c>
      <c r="D5709" s="1">
        <v>40350</v>
      </c>
      <c r="E5709" s="1">
        <v>44546</v>
      </c>
      <c r="F5709" t="s">
        <v>19</v>
      </c>
      <c r="I5709">
        <v>100</v>
      </c>
      <c r="J5709">
        <v>0</v>
      </c>
      <c r="K5709">
        <v>0</v>
      </c>
      <c r="L5709">
        <v>1203</v>
      </c>
      <c r="M5709">
        <v>1203</v>
      </c>
      <c r="N5709" t="s">
        <v>20</v>
      </c>
      <c r="O5709" t="s">
        <v>25733</v>
      </c>
      <c r="P5709" t="s">
        <v>28</v>
      </c>
      <c r="Q5709" s="15" t="s">
        <v>34256</v>
      </c>
      <c r="R5709" s="15" t="s">
        <v>33783</v>
      </c>
      <c r="S5709" t="s">
        <v>33942</v>
      </c>
      <c r="T5709" t="s">
        <v>34233</v>
      </c>
      <c r="U5709" t="s">
        <v>32634</v>
      </c>
      <c r="V5709" t="s">
        <v>33185</v>
      </c>
      <c r="W5709">
        <v>220</v>
      </c>
      <c r="X5709">
        <v>2</v>
      </c>
      <c r="Y5709">
        <v>1</v>
      </c>
      <c r="Z5709">
        <v>440</v>
      </c>
      <c r="AA5709">
        <v>7.6</v>
      </c>
      <c r="AC5709">
        <v>1</v>
      </c>
      <c r="AD5709" t="str">
        <f t="shared" si="862"/>
        <v/>
      </c>
      <c r="AE5709">
        <f t="shared" si="867"/>
        <v>1</v>
      </c>
      <c r="AF5709" t="str">
        <f t="shared" si="859"/>
        <v/>
      </c>
      <c r="AG5709" t="str">
        <f t="shared" si="868"/>
        <v/>
      </c>
      <c r="AH5709" t="str">
        <f t="shared" si="865"/>
        <v/>
      </c>
      <c r="AI5709">
        <v>0.14499999999999999</v>
      </c>
      <c r="AJ5709" t="str">
        <f t="shared" si="856"/>
        <v/>
      </c>
      <c r="AK5709">
        <f t="shared" si="866"/>
        <v>2.8</v>
      </c>
      <c r="AL5709">
        <f t="shared" si="863"/>
        <v>0.40599999999999997</v>
      </c>
    </row>
    <row r="5710" spans="1:39" x14ac:dyDescent="0.2">
      <c r="A5710" t="s">
        <v>30612</v>
      </c>
      <c r="B5710" t="s">
        <v>680</v>
      </c>
      <c r="C5710" t="s">
        <v>30613</v>
      </c>
      <c r="D5710" s="1">
        <v>43907</v>
      </c>
      <c r="E5710" s="1">
        <v>44546</v>
      </c>
      <c r="F5710" t="s">
        <v>19</v>
      </c>
      <c r="I5710">
        <v>100</v>
      </c>
      <c r="J5710">
        <v>0</v>
      </c>
      <c r="K5710">
        <v>0</v>
      </c>
      <c r="L5710">
        <v>1381</v>
      </c>
      <c r="M5710">
        <v>1381</v>
      </c>
      <c r="N5710" t="s">
        <v>20</v>
      </c>
      <c r="O5710" t="s">
        <v>30534</v>
      </c>
      <c r="P5710" t="s">
        <v>28</v>
      </c>
      <c r="Q5710" s="15" t="s">
        <v>34256</v>
      </c>
      <c r="R5710" s="15" t="s">
        <v>33783</v>
      </c>
      <c r="S5710" t="s">
        <v>33942</v>
      </c>
      <c r="T5710" t="s">
        <v>34233</v>
      </c>
      <c r="U5710" t="s">
        <v>32634</v>
      </c>
      <c r="V5710" t="s">
        <v>33185</v>
      </c>
      <c r="W5710">
        <v>230</v>
      </c>
      <c r="X5710">
        <v>2</v>
      </c>
      <c r="Y5710">
        <v>1</v>
      </c>
      <c r="Z5710">
        <v>460</v>
      </c>
      <c r="AA5710">
        <v>7.6</v>
      </c>
      <c r="AC5710">
        <v>1</v>
      </c>
      <c r="AD5710" t="str">
        <f t="shared" si="862"/>
        <v/>
      </c>
      <c r="AE5710">
        <f t="shared" si="867"/>
        <v>1</v>
      </c>
      <c r="AF5710" t="str">
        <f t="shared" si="859"/>
        <v/>
      </c>
      <c r="AG5710" t="str">
        <f t="shared" si="868"/>
        <v/>
      </c>
      <c r="AH5710" t="str">
        <f t="shared" si="865"/>
        <v/>
      </c>
      <c r="AI5710">
        <v>0.14499999999999999</v>
      </c>
      <c r="AJ5710" t="str">
        <f t="shared" si="856"/>
        <v/>
      </c>
      <c r="AK5710">
        <f t="shared" si="866"/>
        <v>2.8</v>
      </c>
      <c r="AL5710">
        <f t="shared" si="863"/>
        <v>0.40599999999999997</v>
      </c>
    </row>
    <row r="5711" spans="1:39" x14ac:dyDescent="0.2">
      <c r="A5711" t="s">
        <v>30532</v>
      </c>
      <c r="B5711" t="s">
        <v>680</v>
      </c>
      <c r="C5711" t="s">
        <v>30533</v>
      </c>
      <c r="D5711" s="1">
        <v>43907</v>
      </c>
      <c r="E5711" s="1">
        <v>44546</v>
      </c>
      <c r="F5711" t="s">
        <v>19</v>
      </c>
      <c r="I5711">
        <v>100</v>
      </c>
      <c r="J5711">
        <v>0</v>
      </c>
      <c r="K5711">
        <v>0</v>
      </c>
      <c r="L5711">
        <v>1265</v>
      </c>
      <c r="M5711">
        <v>1265</v>
      </c>
      <c r="N5711" t="s">
        <v>20</v>
      </c>
      <c r="O5711" t="s">
        <v>30534</v>
      </c>
      <c r="P5711" t="s">
        <v>28</v>
      </c>
      <c r="Q5711" t="s">
        <v>34233</v>
      </c>
      <c r="R5711" t="s">
        <v>34233</v>
      </c>
      <c r="S5711" t="s">
        <v>33942</v>
      </c>
      <c r="T5711" t="s">
        <v>34233</v>
      </c>
      <c r="U5711" t="s">
        <v>32634</v>
      </c>
      <c r="V5711" t="s">
        <v>33185</v>
      </c>
      <c r="W5711">
        <v>240</v>
      </c>
      <c r="X5711">
        <v>2</v>
      </c>
      <c r="Y5711">
        <v>1</v>
      </c>
      <c r="Z5711">
        <v>480</v>
      </c>
      <c r="AA5711">
        <v>7.6</v>
      </c>
      <c r="AC5711">
        <v>1</v>
      </c>
      <c r="AD5711" t="str">
        <f t="shared" si="862"/>
        <v/>
      </c>
      <c r="AE5711">
        <f t="shared" si="867"/>
        <v>1</v>
      </c>
      <c r="AF5711" t="str">
        <f t="shared" si="859"/>
        <v/>
      </c>
      <c r="AG5711" t="str">
        <f t="shared" si="868"/>
        <v/>
      </c>
      <c r="AH5711" t="str">
        <f t="shared" si="865"/>
        <v/>
      </c>
      <c r="AI5711">
        <v>0.14499999999999999</v>
      </c>
      <c r="AJ5711" t="str">
        <f t="shared" si="856"/>
        <v/>
      </c>
      <c r="AK5711">
        <f t="shared" si="866"/>
        <v>2.8</v>
      </c>
      <c r="AL5711">
        <f t="shared" si="863"/>
        <v>0.40599999999999997</v>
      </c>
    </row>
    <row r="5712" spans="1:39" x14ac:dyDescent="0.2">
      <c r="A5712" t="s">
        <v>30614</v>
      </c>
      <c r="B5712" t="s">
        <v>680</v>
      </c>
      <c r="C5712" t="s">
        <v>30615</v>
      </c>
      <c r="D5712" s="1">
        <v>43907</v>
      </c>
      <c r="E5712" s="1">
        <v>44546</v>
      </c>
      <c r="F5712" t="s">
        <v>19</v>
      </c>
      <c r="I5712">
        <v>100</v>
      </c>
      <c r="J5712">
        <v>0</v>
      </c>
      <c r="K5712">
        <v>0</v>
      </c>
      <c r="L5712">
        <v>1424</v>
      </c>
      <c r="M5712">
        <v>1424</v>
      </c>
      <c r="N5712" t="s">
        <v>20</v>
      </c>
      <c r="O5712" t="s">
        <v>30534</v>
      </c>
      <c r="P5712" t="s">
        <v>28</v>
      </c>
      <c r="Q5712" t="s">
        <v>34233</v>
      </c>
      <c r="R5712" t="s">
        <v>34233</v>
      </c>
      <c r="S5712" t="s">
        <v>33942</v>
      </c>
      <c r="T5712" t="s">
        <v>34233</v>
      </c>
      <c r="U5712" t="s">
        <v>32634</v>
      </c>
      <c r="V5712" t="s">
        <v>33185</v>
      </c>
      <c r="W5712">
        <v>240</v>
      </c>
      <c r="X5712">
        <v>2</v>
      </c>
      <c r="Y5712">
        <v>1</v>
      </c>
      <c r="Z5712">
        <v>480</v>
      </c>
      <c r="AA5712">
        <v>7.6</v>
      </c>
      <c r="AC5712">
        <v>1</v>
      </c>
      <c r="AD5712" t="str">
        <f t="shared" si="862"/>
        <v/>
      </c>
      <c r="AE5712">
        <f t="shared" si="867"/>
        <v>1</v>
      </c>
      <c r="AF5712" t="str">
        <f t="shared" si="859"/>
        <v/>
      </c>
      <c r="AG5712" t="str">
        <f t="shared" si="868"/>
        <v/>
      </c>
      <c r="AH5712" t="str">
        <f t="shared" si="865"/>
        <v/>
      </c>
      <c r="AI5712">
        <v>0.14499999999999999</v>
      </c>
      <c r="AJ5712" t="str">
        <f t="shared" ref="AJ5712:AJ5775" si="869">IF(COUNTBLANK(AH5712),"",AH5712*AI5712)</f>
        <v/>
      </c>
      <c r="AK5712">
        <f t="shared" si="866"/>
        <v>2.8</v>
      </c>
      <c r="AL5712">
        <f t="shared" si="863"/>
        <v>0.40599999999999997</v>
      </c>
    </row>
    <row r="5713" spans="1:39" x14ac:dyDescent="0.2">
      <c r="A5713" t="s">
        <v>25223</v>
      </c>
      <c r="B5713" t="s">
        <v>680</v>
      </c>
      <c r="C5713" t="s">
        <v>25224</v>
      </c>
      <c r="D5713" s="1">
        <v>39645</v>
      </c>
      <c r="E5713" s="1">
        <v>43456</v>
      </c>
      <c r="F5713" t="s">
        <v>26</v>
      </c>
      <c r="I5713">
        <v>100</v>
      </c>
      <c r="J5713">
        <v>0</v>
      </c>
      <c r="K5713">
        <v>0</v>
      </c>
      <c r="L5713">
        <v>1542</v>
      </c>
      <c r="M5713">
        <v>1542</v>
      </c>
      <c r="N5713" t="s">
        <v>20</v>
      </c>
      <c r="O5713" t="s">
        <v>25225</v>
      </c>
      <c r="P5713" t="s">
        <v>44</v>
      </c>
      <c r="Q5713" t="s">
        <v>34233</v>
      </c>
      <c r="R5713" t="s">
        <v>34233</v>
      </c>
      <c r="S5713" t="s">
        <v>34233</v>
      </c>
      <c r="T5713" t="s">
        <v>34233</v>
      </c>
      <c r="AD5713" t="str">
        <f t="shared" si="862"/>
        <v/>
      </c>
      <c r="AE5713" t="str">
        <f t="shared" si="867"/>
        <v/>
      </c>
      <c r="AF5713" t="str">
        <f t="shared" si="859"/>
        <v/>
      </c>
      <c r="AG5713" t="str">
        <f t="shared" si="868"/>
        <v/>
      </c>
      <c r="AH5713" t="str">
        <f t="shared" si="865"/>
        <v/>
      </c>
      <c r="AI5713">
        <v>0.14499999999999999</v>
      </c>
      <c r="AJ5713" t="str">
        <f t="shared" si="869"/>
        <v/>
      </c>
      <c r="AK5713" t="str">
        <f t="shared" si="866"/>
        <v/>
      </c>
      <c r="AL5713" t="str">
        <f t="shared" si="863"/>
        <v/>
      </c>
    </row>
    <row r="5714" spans="1:39" x14ac:dyDescent="0.2">
      <c r="A5714" t="s">
        <v>3635</v>
      </c>
      <c r="B5714" t="s">
        <v>680</v>
      </c>
      <c r="C5714" t="s">
        <v>3636</v>
      </c>
      <c r="D5714" s="1">
        <v>35921</v>
      </c>
      <c r="E5714" s="1">
        <v>44708</v>
      </c>
      <c r="F5714" t="s">
        <v>19</v>
      </c>
      <c r="I5714">
        <v>100</v>
      </c>
      <c r="J5714">
        <v>0</v>
      </c>
      <c r="K5714">
        <v>0</v>
      </c>
      <c r="L5714">
        <v>1228</v>
      </c>
      <c r="M5714">
        <v>1228</v>
      </c>
      <c r="N5714" t="s">
        <v>20</v>
      </c>
      <c r="O5714" t="s">
        <v>3637</v>
      </c>
      <c r="P5714" t="s">
        <v>28</v>
      </c>
      <c r="Q5714" t="s">
        <v>34233</v>
      </c>
      <c r="R5714" t="s">
        <v>34233</v>
      </c>
      <c r="S5714" t="s">
        <v>32628</v>
      </c>
      <c r="T5714" t="s">
        <v>34349</v>
      </c>
      <c r="AD5714" t="str">
        <f t="shared" si="862"/>
        <v/>
      </c>
      <c r="AE5714" t="str">
        <f t="shared" si="867"/>
        <v/>
      </c>
      <c r="AF5714" t="str">
        <f t="shared" ref="AF5714:AF5777" si="870">IF((S5714&lt;&gt;"tühi")*(F5714&lt;&gt;"Elamumaa")*(G5714&lt;&gt;"Elamumaa")*(H5714&lt;&gt;"Elamumaa"),IF(Z5714=0,"",Z5714),"")</f>
        <v/>
      </c>
      <c r="AG5714" s="17">
        <v>1</v>
      </c>
      <c r="AH5714">
        <f t="shared" si="865"/>
        <v>2.8</v>
      </c>
      <c r="AI5714">
        <v>0.14499999999999999</v>
      </c>
      <c r="AJ5714">
        <f t="shared" si="869"/>
        <v>0.40599999999999997</v>
      </c>
      <c r="AK5714" t="str">
        <f t="shared" si="866"/>
        <v/>
      </c>
      <c r="AL5714" t="str">
        <f t="shared" si="863"/>
        <v/>
      </c>
    </row>
    <row r="5715" spans="1:39" x14ac:dyDescent="0.2">
      <c r="A5715" t="s">
        <v>3584</v>
      </c>
      <c r="B5715" t="s">
        <v>680</v>
      </c>
      <c r="C5715" t="s">
        <v>3585</v>
      </c>
      <c r="D5715" s="1">
        <v>35921</v>
      </c>
      <c r="E5715" s="1">
        <v>43903</v>
      </c>
      <c r="F5715" t="s">
        <v>19</v>
      </c>
      <c r="I5715">
        <v>100</v>
      </c>
      <c r="J5715">
        <v>0</v>
      </c>
      <c r="K5715">
        <v>0</v>
      </c>
      <c r="L5715">
        <v>1799</v>
      </c>
      <c r="M5715">
        <v>1799</v>
      </c>
      <c r="N5715" t="s">
        <v>20</v>
      </c>
      <c r="O5715" t="s">
        <v>3586</v>
      </c>
      <c r="P5715" t="s">
        <v>28</v>
      </c>
      <c r="Q5715" t="s">
        <v>34233</v>
      </c>
      <c r="R5715" t="s">
        <v>34233</v>
      </c>
      <c r="S5715" t="s">
        <v>32628</v>
      </c>
      <c r="T5715" t="s">
        <v>34382</v>
      </c>
      <c r="AD5715" t="str">
        <f t="shared" si="862"/>
        <v/>
      </c>
      <c r="AE5715" t="str">
        <f t="shared" si="867"/>
        <v/>
      </c>
      <c r="AF5715" t="str">
        <f t="shared" si="870"/>
        <v/>
      </c>
      <c r="AG5715" s="17">
        <v>1</v>
      </c>
      <c r="AH5715">
        <f t="shared" si="865"/>
        <v>2.8</v>
      </c>
      <c r="AI5715">
        <v>0.14499999999999999</v>
      </c>
      <c r="AJ5715">
        <f t="shared" si="869"/>
        <v>0.40599999999999997</v>
      </c>
      <c r="AK5715" t="str">
        <f t="shared" si="866"/>
        <v/>
      </c>
      <c r="AL5715" t="str">
        <f t="shared" si="863"/>
        <v/>
      </c>
    </row>
    <row r="5716" spans="1:39" x14ac:dyDescent="0.2">
      <c r="A5716" t="s">
        <v>9594</v>
      </c>
      <c r="B5716" t="s">
        <v>680</v>
      </c>
      <c r="C5716" t="s">
        <v>9595</v>
      </c>
      <c r="D5716" s="1">
        <v>36376</v>
      </c>
      <c r="E5716" s="1">
        <v>44713</v>
      </c>
      <c r="F5716" t="s">
        <v>19</v>
      </c>
      <c r="I5716">
        <v>100</v>
      </c>
      <c r="J5716">
        <v>0</v>
      </c>
      <c r="K5716">
        <v>0</v>
      </c>
      <c r="L5716">
        <v>1396</v>
      </c>
      <c r="M5716">
        <v>1396</v>
      </c>
      <c r="N5716" t="s">
        <v>20</v>
      </c>
      <c r="O5716" t="s">
        <v>9596</v>
      </c>
      <c r="P5716" t="s">
        <v>28</v>
      </c>
      <c r="Q5716" t="s">
        <v>34233</v>
      </c>
      <c r="R5716" t="s">
        <v>34233</v>
      </c>
      <c r="S5716" t="s">
        <v>32628</v>
      </c>
      <c r="T5716" t="s">
        <v>34349</v>
      </c>
      <c r="AD5716" t="str">
        <f t="shared" si="862"/>
        <v/>
      </c>
      <c r="AE5716" t="str">
        <f t="shared" si="867"/>
        <v/>
      </c>
      <c r="AF5716" t="str">
        <f t="shared" si="870"/>
        <v/>
      </c>
      <c r="AG5716" s="17">
        <v>1</v>
      </c>
      <c r="AH5716">
        <f t="shared" si="865"/>
        <v>2.8</v>
      </c>
      <c r="AI5716">
        <v>0.14499999999999999</v>
      </c>
      <c r="AJ5716">
        <f t="shared" si="869"/>
        <v>0.40599999999999997</v>
      </c>
      <c r="AK5716" t="str">
        <f t="shared" si="866"/>
        <v/>
      </c>
      <c r="AL5716" t="str">
        <f t="shared" si="863"/>
        <v/>
      </c>
    </row>
    <row r="5717" spans="1:39" x14ac:dyDescent="0.2">
      <c r="A5717" t="s">
        <v>9217</v>
      </c>
      <c r="B5717" t="s">
        <v>680</v>
      </c>
      <c r="C5717" t="s">
        <v>9218</v>
      </c>
      <c r="D5717" s="1">
        <v>36320</v>
      </c>
      <c r="E5717" s="1">
        <v>44343</v>
      </c>
      <c r="F5717" t="s">
        <v>19</v>
      </c>
      <c r="I5717">
        <v>100</v>
      </c>
      <c r="J5717">
        <v>0</v>
      </c>
      <c r="K5717">
        <v>0</v>
      </c>
      <c r="L5717">
        <v>1200</v>
      </c>
      <c r="M5717">
        <v>1200</v>
      </c>
      <c r="N5717" t="s">
        <v>20</v>
      </c>
      <c r="O5717" t="s">
        <v>9219</v>
      </c>
      <c r="P5717" t="s">
        <v>28</v>
      </c>
      <c r="Q5717" t="s">
        <v>34233</v>
      </c>
      <c r="R5717" t="s">
        <v>34233</v>
      </c>
      <c r="S5717" t="s">
        <v>32628</v>
      </c>
      <c r="T5717" t="s">
        <v>34349</v>
      </c>
      <c r="AD5717" t="str">
        <f t="shared" si="862"/>
        <v/>
      </c>
      <c r="AE5717" t="str">
        <f t="shared" si="867"/>
        <v/>
      </c>
      <c r="AF5717" t="str">
        <f t="shared" si="870"/>
        <v/>
      </c>
      <c r="AG5717" s="17">
        <v>1</v>
      </c>
      <c r="AH5717">
        <f t="shared" si="865"/>
        <v>2.8</v>
      </c>
      <c r="AI5717">
        <v>0.14499999999999999</v>
      </c>
      <c r="AJ5717">
        <f t="shared" si="869"/>
        <v>0.40599999999999997</v>
      </c>
      <c r="AK5717" t="str">
        <f t="shared" si="866"/>
        <v/>
      </c>
      <c r="AL5717" t="str">
        <f t="shared" si="863"/>
        <v/>
      </c>
    </row>
    <row r="5718" spans="1:39" x14ac:dyDescent="0.2">
      <c r="A5718" t="s">
        <v>3581</v>
      </c>
      <c r="B5718" t="s">
        <v>680</v>
      </c>
      <c r="C5718" t="s">
        <v>3582</v>
      </c>
      <c r="D5718" s="1">
        <v>35921</v>
      </c>
      <c r="E5718" s="1">
        <v>44713</v>
      </c>
      <c r="F5718" t="s">
        <v>19</v>
      </c>
      <c r="I5718">
        <v>100</v>
      </c>
      <c r="J5718">
        <v>0</v>
      </c>
      <c r="K5718">
        <v>0</v>
      </c>
      <c r="L5718">
        <v>2156</v>
      </c>
      <c r="M5718">
        <v>2156</v>
      </c>
      <c r="N5718" t="s">
        <v>20</v>
      </c>
      <c r="O5718" t="s">
        <v>3583</v>
      </c>
      <c r="P5718" t="s">
        <v>28</v>
      </c>
      <c r="Q5718" t="s">
        <v>34233</v>
      </c>
      <c r="R5718" t="s">
        <v>34233</v>
      </c>
      <c r="S5718" t="s">
        <v>32628</v>
      </c>
      <c r="T5718" t="s">
        <v>34349</v>
      </c>
      <c r="AD5718" t="str">
        <f t="shared" si="862"/>
        <v/>
      </c>
      <c r="AE5718" t="str">
        <f t="shared" si="867"/>
        <v/>
      </c>
      <c r="AF5718" t="str">
        <f t="shared" si="870"/>
        <v/>
      </c>
      <c r="AG5718" s="17">
        <v>1</v>
      </c>
      <c r="AH5718">
        <f t="shared" si="865"/>
        <v>2.8</v>
      </c>
      <c r="AI5718">
        <v>0.14499999999999999</v>
      </c>
      <c r="AJ5718">
        <f t="shared" si="869"/>
        <v>0.40599999999999997</v>
      </c>
      <c r="AK5718" t="str">
        <f t="shared" si="866"/>
        <v/>
      </c>
      <c r="AL5718" t="str">
        <f t="shared" si="863"/>
        <v/>
      </c>
    </row>
    <row r="5719" spans="1:39" x14ac:dyDescent="0.2">
      <c r="A5719" t="s">
        <v>10825</v>
      </c>
      <c r="B5719" t="s">
        <v>680</v>
      </c>
      <c r="C5719" t="s">
        <v>10826</v>
      </c>
      <c r="D5719" s="1">
        <v>36448</v>
      </c>
      <c r="E5719" s="1">
        <v>43916</v>
      </c>
      <c r="F5719" t="s">
        <v>19</v>
      </c>
      <c r="I5719">
        <v>100</v>
      </c>
      <c r="J5719">
        <v>0</v>
      </c>
      <c r="K5719">
        <v>0</v>
      </c>
      <c r="L5719">
        <v>2929</v>
      </c>
      <c r="M5719">
        <v>2929</v>
      </c>
      <c r="N5719" t="s">
        <v>20</v>
      </c>
      <c r="O5719" t="s">
        <v>10827</v>
      </c>
      <c r="P5719" t="s">
        <v>28</v>
      </c>
      <c r="Q5719" t="s">
        <v>34233</v>
      </c>
      <c r="R5719" t="s">
        <v>34233</v>
      </c>
      <c r="S5719" t="s">
        <v>32628</v>
      </c>
      <c r="T5719" t="s">
        <v>32634</v>
      </c>
      <c r="U5719" t="s">
        <v>32634</v>
      </c>
      <c r="V5719" t="s">
        <v>33186</v>
      </c>
      <c r="W5719">
        <v>710</v>
      </c>
      <c r="X5719">
        <v>2</v>
      </c>
      <c r="AB5719">
        <v>25</v>
      </c>
      <c r="AC5719">
        <v>1</v>
      </c>
      <c r="AD5719" t="str">
        <f t="shared" si="862"/>
        <v/>
      </c>
      <c r="AE5719" t="str">
        <f t="shared" si="867"/>
        <v/>
      </c>
      <c r="AF5719" t="str">
        <f t="shared" si="870"/>
        <v/>
      </c>
      <c r="AG5719">
        <f>IF((S5719&lt;&gt;"tühi")*(AC5719&lt;&gt;""),AC5719,"")</f>
        <v>1</v>
      </c>
      <c r="AH5719">
        <f t="shared" si="865"/>
        <v>2.8</v>
      </c>
      <c r="AI5719">
        <v>0.14499999999999999</v>
      </c>
      <c r="AJ5719">
        <f t="shared" si="869"/>
        <v>0.40599999999999997</v>
      </c>
      <c r="AK5719" t="str">
        <f t="shared" si="866"/>
        <v/>
      </c>
      <c r="AL5719" t="str">
        <f t="shared" si="863"/>
        <v/>
      </c>
    </row>
    <row r="5720" spans="1:39" x14ac:dyDescent="0.2">
      <c r="A5720" t="s">
        <v>11805</v>
      </c>
      <c r="B5720" t="s">
        <v>680</v>
      </c>
      <c r="C5720" t="s">
        <v>11806</v>
      </c>
      <c r="D5720" s="1">
        <v>36612</v>
      </c>
      <c r="E5720" s="1">
        <v>44515</v>
      </c>
      <c r="F5720" t="s">
        <v>19</v>
      </c>
      <c r="I5720">
        <v>100</v>
      </c>
      <c r="J5720">
        <v>0</v>
      </c>
      <c r="K5720">
        <v>0</v>
      </c>
      <c r="L5720">
        <v>3715</v>
      </c>
      <c r="M5720">
        <v>3715</v>
      </c>
      <c r="N5720" t="s">
        <v>20</v>
      </c>
      <c r="O5720" t="s">
        <v>11807</v>
      </c>
      <c r="P5720" t="s">
        <v>28</v>
      </c>
      <c r="Q5720" t="s">
        <v>34233</v>
      </c>
      <c r="R5720" t="s">
        <v>34233</v>
      </c>
      <c r="S5720" t="s">
        <v>32628</v>
      </c>
      <c r="T5720" t="s">
        <v>34357</v>
      </c>
      <c r="U5720" t="s">
        <v>32634</v>
      </c>
      <c r="V5720" t="s">
        <v>35012</v>
      </c>
      <c r="W5720">
        <v>220</v>
      </c>
      <c r="X5720">
        <v>2</v>
      </c>
      <c r="Y5720" t="s">
        <v>32654</v>
      </c>
      <c r="AB5720">
        <v>20</v>
      </c>
      <c r="AC5720">
        <v>1</v>
      </c>
      <c r="AD5720" t="str">
        <f t="shared" si="862"/>
        <v/>
      </c>
      <c r="AE5720" t="str">
        <f t="shared" si="867"/>
        <v/>
      </c>
      <c r="AF5720" t="str">
        <f t="shared" si="870"/>
        <v/>
      </c>
      <c r="AG5720">
        <f>IF((S5720&lt;&gt;"tühi")*(AC5720&lt;&gt;""),AC5720,"")</f>
        <v>1</v>
      </c>
      <c r="AH5720">
        <f t="shared" si="865"/>
        <v>2.8</v>
      </c>
      <c r="AI5720">
        <v>0.14499999999999999</v>
      </c>
      <c r="AJ5720">
        <f t="shared" si="869"/>
        <v>0.40599999999999997</v>
      </c>
      <c r="AK5720" t="str">
        <f t="shared" si="866"/>
        <v/>
      </c>
      <c r="AL5720" t="str">
        <f t="shared" si="863"/>
        <v/>
      </c>
    </row>
    <row r="5721" spans="1:39" x14ac:dyDescent="0.2">
      <c r="A5721" t="s">
        <v>11832</v>
      </c>
      <c r="B5721" t="s">
        <v>680</v>
      </c>
      <c r="C5721" t="s">
        <v>11833</v>
      </c>
      <c r="D5721" s="1">
        <v>36612</v>
      </c>
      <c r="E5721" s="1">
        <v>44546</v>
      </c>
      <c r="F5721" t="s">
        <v>19</v>
      </c>
      <c r="I5721">
        <v>100</v>
      </c>
      <c r="J5721">
        <v>0</v>
      </c>
      <c r="K5721">
        <v>0</v>
      </c>
      <c r="L5721">
        <v>4180</v>
      </c>
      <c r="M5721">
        <v>4180</v>
      </c>
      <c r="N5721" t="s">
        <v>20</v>
      </c>
      <c r="O5721" t="s">
        <v>11834</v>
      </c>
      <c r="P5721" t="s">
        <v>28</v>
      </c>
      <c r="Q5721" t="s">
        <v>34233</v>
      </c>
      <c r="R5721" t="s">
        <v>34233</v>
      </c>
      <c r="S5721" t="s">
        <v>33942</v>
      </c>
      <c r="T5721" t="s">
        <v>34233</v>
      </c>
      <c r="U5721" t="s">
        <v>32634</v>
      </c>
      <c r="V5721" t="s">
        <v>35012</v>
      </c>
      <c r="W5721">
        <v>200</v>
      </c>
      <c r="X5721">
        <v>2</v>
      </c>
      <c r="Y5721" t="s">
        <v>32654</v>
      </c>
      <c r="AB5721">
        <v>20</v>
      </c>
      <c r="AC5721">
        <v>1</v>
      </c>
      <c r="AD5721" t="str">
        <f t="shared" si="862"/>
        <v/>
      </c>
      <c r="AF5721" t="str">
        <f t="shared" si="870"/>
        <v/>
      </c>
      <c r="AG5721" t="str">
        <f>IF((S5721&lt;&gt;"tühi")*(AC5721&lt;&gt;""),AC5721,"")</f>
        <v/>
      </c>
      <c r="AH5721" t="str">
        <f t="shared" si="865"/>
        <v/>
      </c>
      <c r="AI5721">
        <v>0.14499999999999999</v>
      </c>
      <c r="AJ5721" t="str">
        <f t="shared" si="869"/>
        <v/>
      </c>
      <c r="AK5721" t="str">
        <f t="shared" si="866"/>
        <v/>
      </c>
      <c r="AL5721" t="str">
        <f t="shared" si="863"/>
        <v/>
      </c>
      <c r="AM5721" t="s">
        <v>35130</v>
      </c>
    </row>
    <row r="5722" spans="1:39" x14ac:dyDescent="0.2">
      <c r="A5722" t="s">
        <v>2525</v>
      </c>
      <c r="B5722" t="s">
        <v>680</v>
      </c>
      <c r="C5722" t="s">
        <v>2526</v>
      </c>
      <c r="D5722" s="1">
        <v>35774</v>
      </c>
      <c r="E5722" s="1">
        <v>43951</v>
      </c>
      <c r="F5722" t="s">
        <v>19</v>
      </c>
      <c r="I5722">
        <v>100</v>
      </c>
      <c r="J5722">
        <v>0</v>
      </c>
      <c r="K5722">
        <v>0</v>
      </c>
      <c r="L5722">
        <v>1877</v>
      </c>
      <c r="M5722">
        <v>1877</v>
      </c>
      <c r="N5722" t="s">
        <v>20</v>
      </c>
      <c r="O5722" t="s">
        <v>2527</v>
      </c>
      <c r="P5722" t="s">
        <v>28</v>
      </c>
      <c r="Q5722" t="s">
        <v>34233</v>
      </c>
      <c r="R5722" t="s">
        <v>34233</v>
      </c>
      <c r="S5722" t="s">
        <v>33801</v>
      </c>
      <c r="T5722" t="s">
        <v>34349</v>
      </c>
      <c r="AD5722" t="str">
        <f t="shared" si="862"/>
        <v/>
      </c>
      <c r="AE5722" t="str">
        <f t="shared" si="867"/>
        <v/>
      </c>
      <c r="AF5722" t="str">
        <f t="shared" si="870"/>
        <v/>
      </c>
      <c r="AG5722" s="17">
        <v>1</v>
      </c>
      <c r="AH5722">
        <f t="shared" si="865"/>
        <v>2.8</v>
      </c>
      <c r="AI5722">
        <v>0.14499999999999999</v>
      </c>
      <c r="AJ5722">
        <f t="shared" si="869"/>
        <v>0.40599999999999997</v>
      </c>
      <c r="AK5722" t="str">
        <f t="shared" si="866"/>
        <v/>
      </c>
      <c r="AL5722" t="str">
        <f t="shared" si="863"/>
        <v/>
      </c>
    </row>
    <row r="5723" spans="1:39" x14ac:dyDescent="0.2">
      <c r="A5723" t="s">
        <v>16256</v>
      </c>
      <c r="B5723" t="s">
        <v>680</v>
      </c>
      <c r="C5723" t="s">
        <v>16257</v>
      </c>
      <c r="D5723" s="1">
        <v>37411</v>
      </c>
      <c r="E5723" s="1">
        <v>44546</v>
      </c>
      <c r="F5723" t="s">
        <v>19</v>
      </c>
      <c r="G5723" s="9" t="s">
        <v>5513</v>
      </c>
      <c r="I5723">
        <v>85</v>
      </c>
      <c r="J5723">
        <v>15</v>
      </c>
      <c r="K5723">
        <v>0</v>
      </c>
      <c r="L5723">
        <v>2507</v>
      </c>
      <c r="M5723">
        <v>2507</v>
      </c>
      <c r="N5723" t="s">
        <v>20</v>
      </c>
      <c r="O5723" t="s">
        <v>16258</v>
      </c>
      <c r="P5723" t="s">
        <v>28</v>
      </c>
      <c r="Q5723" s="15" t="s">
        <v>34256</v>
      </c>
      <c r="R5723" s="15" t="s">
        <v>33783</v>
      </c>
      <c r="S5723" t="s">
        <v>33942</v>
      </c>
      <c r="T5723" t="s">
        <v>34357</v>
      </c>
      <c r="U5723" t="s">
        <v>32634</v>
      </c>
      <c r="V5723" t="s">
        <v>33187</v>
      </c>
      <c r="W5723">
        <v>220</v>
      </c>
      <c r="X5723">
        <v>2</v>
      </c>
      <c r="Y5723">
        <v>1</v>
      </c>
      <c r="Z5723">
        <v>400</v>
      </c>
      <c r="AA5723">
        <v>8.5</v>
      </c>
      <c r="AC5723">
        <v>1</v>
      </c>
      <c r="AD5723" t="str">
        <f t="shared" si="862"/>
        <v/>
      </c>
      <c r="AE5723">
        <f t="shared" si="867"/>
        <v>1</v>
      </c>
      <c r="AF5723" t="str">
        <f t="shared" si="870"/>
        <v/>
      </c>
      <c r="AG5723" t="str">
        <f t="shared" ref="AG5723:AG5730" si="871">IF((S5723&lt;&gt;"tühi")*(AC5723&lt;&gt;""),AC5723,"")</f>
        <v/>
      </c>
      <c r="AH5723" t="str">
        <f t="shared" si="865"/>
        <v/>
      </c>
      <c r="AI5723">
        <v>0.14499999999999999</v>
      </c>
      <c r="AJ5723" t="str">
        <f t="shared" si="869"/>
        <v/>
      </c>
      <c r="AK5723">
        <f t="shared" si="866"/>
        <v>2.8</v>
      </c>
      <c r="AL5723">
        <f t="shared" si="863"/>
        <v>0.40599999999999997</v>
      </c>
      <c r="AM5723" t="s">
        <v>34874</v>
      </c>
    </row>
    <row r="5724" spans="1:39" x14ac:dyDescent="0.2">
      <c r="A5724" t="s">
        <v>28995</v>
      </c>
      <c r="B5724" t="s">
        <v>680</v>
      </c>
      <c r="C5724" t="s">
        <v>28996</v>
      </c>
      <c r="D5724" s="1">
        <v>42992</v>
      </c>
      <c r="E5724" s="1">
        <v>43585</v>
      </c>
      <c r="F5724" t="s">
        <v>19</v>
      </c>
      <c r="I5724">
        <v>100</v>
      </c>
      <c r="J5724">
        <v>0</v>
      </c>
      <c r="K5724">
        <v>0</v>
      </c>
      <c r="L5724">
        <v>1556</v>
      </c>
      <c r="M5724">
        <v>1556</v>
      </c>
      <c r="N5724" t="s">
        <v>20</v>
      </c>
      <c r="O5724" t="s">
        <v>28991</v>
      </c>
      <c r="P5724" t="s">
        <v>28</v>
      </c>
      <c r="Q5724" s="15" t="s">
        <v>34256</v>
      </c>
      <c r="R5724" s="15" t="s">
        <v>33783</v>
      </c>
      <c r="S5724" t="s">
        <v>33942</v>
      </c>
      <c r="T5724" t="s">
        <v>34233</v>
      </c>
      <c r="V5724" t="s">
        <v>33188</v>
      </c>
      <c r="W5724">
        <v>250</v>
      </c>
      <c r="X5724">
        <v>2</v>
      </c>
      <c r="Y5724" t="s">
        <v>32654</v>
      </c>
      <c r="Z5724">
        <v>500</v>
      </c>
      <c r="AA5724">
        <v>8.5</v>
      </c>
      <c r="AC5724">
        <v>1</v>
      </c>
      <c r="AD5724" t="str">
        <f t="shared" si="862"/>
        <v/>
      </c>
      <c r="AE5724">
        <f t="shared" si="867"/>
        <v>1</v>
      </c>
      <c r="AF5724" t="str">
        <f t="shared" si="870"/>
        <v/>
      </c>
      <c r="AG5724" t="str">
        <f t="shared" si="871"/>
        <v/>
      </c>
      <c r="AH5724" t="str">
        <f t="shared" si="865"/>
        <v/>
      </c>
      <c r="AI5724">
        <v>0.14499999999999999</v>
      </c>
      <c r="AJ5724" t="str">
        <f t="shared" si="869"/>
        <v/>
      </c>
      <c r="AK5724">
        <f t="shared" si="866"/>
        <v>2.8</v>
      </c>
      <c r="AL5724">
        <f t="shared" si="863"/>
        <v>0.40599999999999997</v>
      </c>
    </row>
    <row r="5725" spans="1:39" x14ac:dyDescent="0.2">
      <c r="A5725" t="s">
        <v>13696</v>
      </c>
      <c r="B5725" t="s">
        <v>680</v>
      </c>
      <c r="C5725" t="s">
        <v>13697</v>
      </c>
      <c r="D5725" s="1">
        <v>37020</v>
      </c>
      <c r="E5725" s="1">
        <v>44627</v>
      </c>
      <c r="F5725" t="s">
        <v>19</v>
      </c>
      <c r="I5725">
        <v>100</v>
      </c>
      <c r="J5725">
        <v>0</v>
      </c>
      <c r="K5725">
        <v>0</v>
      </c>
      <c r="L5725">
        <v>2043</v>
      </c>
      <c r="M5725">
        <v>2043</v>
      </c>
      <c r="N5725" t="s">
        <v>20</v>
      </c>
      <c r="O5725" t="s">
        <v>13698</v>
      </c>
      <c r="P5725" t="s">
        <v>28</v>
      </c>
      <c r="Q5725" t="s">
        <v>34233</v>
      </c>
      <c r="R5725" t="s">
        <v>34233</v>
      </c>
      <c r="S5725" t="s">
        <v>32628</v>
      </c>
      <c r="T5725" t="s">
        <v>34349</v>
      </c>
      <c r="U5725" t="s">
        <v>32634</v>
      </c>
      <c r="V5725" t="s">
        <v>35011</v>
      </c>
      <c r="AC5725">
        <v>1</v>
      </c>
      <c r="AD5725" t="str">
        <f t="shared" si="862"/>
        <v/>
      </c>
      <c r="AE5725" t="str">
        <f t="shared" si="867"/>
        <v/>
      </c>
      <c r="AF5725" t="str">
        <f t="shared" si="870"/>
        <v/>
      </c>
      <c r="AG5725">
        <f t="shared" si="871"/>
        <v>1</v>
      </c>
      <c r="AH5725">
        <f t="shared" si="865"/>
        <v>2.8</v>
      </c>
      <c r="AI5725">
        <v>0.14499999999999999</v>
      </c>
      <c r="AJ5725">
        <f t="shared" si="869"/>
        <v>0.40599999999999997</v>
      </c>
      <c r="AK5725" t="str">
        <f t="shared" si="866"/>
        <v/>
      </c>
      <c r="AL5725" t="str">
        <f t="shared" si="863"/>
        <v/>
      </c>
    </row>
    <row r="5726" spans="1:39" x14ac:dyDescent="0.2">
      <c r="A5726" t="s">
        <v>13699</v>
      </c>
      <c r="B5726" t="s">
        <v>680</v>
      </c>
      <c r="C5726" t="s">
        <v>13700</v>
      </c>
      <c r="D5726" s="1">
        <v>37020</v>
      </c>
      <c r="E5726" s="1">
        <v>44627</v>
      </c>
      <c r="F5726" t="s">
        <v>19</v>
      </c>
      <c r="I5726">
        <v>100</v>
      </c>
      <c r="J5726">
        <v>0</v>
      </c>
      <c r="K5726">
        <v>0</v>
      </c>
      <c r="L5726">
        <v>1481</v>
      </c>
      <c r="M5726">
        <v>1481</v>
      </c>
      <c r="N5726" t="s">
        <v>20</v>
      </c>
      <c r="O5726" t="s">
        <v>13701</v>
      </c>
      <c r="P5726" t="s">
        <v>28</v>
      </c>
      <c r="Q5726" t="s">
        <v>34233</v>
      </c>
      <c r="R5726" t="s">
        <v>34233</v>
      </c>
      <c r="S5726" t="s">
        <v>32628</v>
      </c>
      <c r="T5726" t="s">
        <v>34357</v>
      </c>
      <c r="U5726" t="s">
        <v>32634</v>
      </c>
      <c r="V5726" t="s">
        <v>35011</v>
      </c>
      <c r="X5726">
        <v>2</v>
      </c>
      <c r="Y5726">
        <v>1</v>
      </c>
      <c r="AA5726">
        <v>9</v>
      </c>
      <c r="AB5726">
        <v>15</v>
      </c>
      <c r="AC5726">
        <v>1</v>
      </c>
      <c r="AD5726" t="str">
        <f t="shared" si="862"/>
        <v/>
      </c>
      <c r="AE5726" t="str">
        <f t="shared" si="867"/>
        <v/>
      </c>
      <c r="AF5726" t="str">
        <f t="shared" si="870"/>
        <v/>
      </c>
      <c r="AG5726">
        <f t="shared" si="871"/>
        <v>1</v>
      </c>
      <c r="AH5726">
        <f t="shared" si="865"/>
        <v>2.8</v>
      </c>
      <c r="AI5726">
        <v>0.14499999999999999</v>
      </c>
      <c r="AJ5726">
        <f t="shared" si="869"/>
        <v>0.40599999999999997</v>
      </c>
      <c r="AK5726" t="str">
        <f t="shared" si="866"/>
        <v/>
      </c>
      <c r="AL5726" t="str">
        <f t="shared" si="863"/>
        <v/>
      </c>
    </row>
    <row r="5727" spans="1:39" x14ac:dyDescent="0.2">
      <c r="A5727" t="s">
        <v>32311</v>
      </c>
      <c r="B5727" t="s">
        <v>680</v>
      </c>
      <c r="C5727" t="s">
        <v>32312</v>
      </c>
      <c r="D5727" s="1">
        <v>44515</v>
      </c>
      <c r="E5727" s="1">
        <v>44515</v>
      </c>
      <c r="F5727" t="s">
        <v>19</v>
      </c>
      <c r="I5727">
        <v>100</v>
      </c>
      <c r="J5727">
        <v>0</v>
      </c>
      <c r="K5727">
        <v>0</v>
      </c>
      <c r="L5727">
        <v>2647</v>
      </c>
      <c r="M5727">
        <v>2647</v>
      </c>
      <c r="N5727" t="s">
        <v>20</v>
      </c>
      <c r="O5727" t="s">
        <v>32313</v>
      </c>
      <c r="P5727" t="s">
        <v>28</v>
      </c>
      <c r="Q5727" t="s">
        <v>34233</v>
      </c>
      <c r="R5727" t="s">
        <v>34233</v>
      </c>
      <c r="S5727" t="s">
        <v>32628</v>
      </c>
      <c r="T5727" t="s">
        <v>34349</v>
      </c>
      <c r="U5727" t="s">
        <v>32634</v>
      </c>
      <c r="V5727" t="s">
        <v>32755</v>
      </c>
      <c r="W5727">
        <v>550</v>
      </c>
      <c r="Y5727" t="s">
        <v>32654</v>
      </c>
      <c r="AA5727">
        <v>8.5</v>
      </c>
      <c r="AC5727">
        <v>1</v>
      </c>
      <c r="AD5727" t="str">
        <f t="shared" si="862"/>
        <v/>
      </c>
      <c r="AE5727" t="str">
        <f t="shared" si="867"/>
        <v/>
      </c>
      <c r="AF5727" t="str">
        <f t="shared" si="870"/>
        <v/>
      </c>
      <c r="AG5727">
        <f t="shared" si="871"/>
        <v>1</v>
      </c>
      <c r="AH5727">
        <f t="shared" si="865"/>
        <v>2.8</v>
      </c>
      <c r="AI5727">
        <v>0.14499999999999999</v>
      </c>
      <c r="AJ5727">
        <f t="shared" si="869"/>
        <v>0.40599999999999997</v>
      </c>
      <c r="AK5727" t="str">
        <f t="shared" si="866"/>
        <v/>
      </c>
      <c r="AL5727" t="str">
        <f t="shared" si="863"/>
        <v/>
      </c>
    </row>
    <row r="5728" spans="1:39" x14ac:dyDescent="0.2">
      <c r="A5728" t="s">
        <v>27433</v>
      </c>
      <c r="B5728" t="s">
        <v>680</v>
      </c>
      <c r="C5728" t="s">
        <v>27434</v>
      </c>
      <c r="D5728" s="1">
        <v>41879</v>
      </c>
      <c r="E5728" s="1">
        <v>44515</v>
      </c>
      <c r="F5728" t="s">
        <v>26</v>
      </c>
      <c r="I5728">
        <v>100</v>
      </c>
      <c r="J5728">
        <v>0</v>
      </c>
      <c r="K5728">
        <v>0</v>
      </c>
      <c r="L5728">
        <v>1747</v>
      </c>
      <c r="M5728">
        <v>1747</v>
      </c>
      <c r="N5728" t="s">
        <v>20</v>
      </c>
      <c r="O5728" t="s">
        <v>27435</v>
      </c>
      <c r="P5728" t="s">
        <v>44</v>
      </c>
      <c r="Q5728" t="s">
        <v>34233</v>
      </c>
      <c r="R5728" t="s">
        <v>34233</v>
      </c>
      <c r="S5728" t="s">
        <v>34233</v>
      </c>
      <c r="T5728" t="s">
        <v>34233</v>
      </c>
      <c r="V5728" t="s">
        <v>35036</v>
      </c>
      <c r="AD5728" t="str">
        <f t="shared" si="862"/>
        <v/>
      </c>
      <c r="AE5728" t="str">
        <f t="shared" si="867"/>
        <v/>
      </c>
      <c r="AF5728" t="str">
        <f t="shared" si="870"/>
        <v/>
      </c>
      <c r="AG5728" t="str">
        <f t="shared" si="871"/>
        <v/>
      </c>
      <c r="AH5728" t="str">
        <f t="shared" si="865"/>
        <v/>
      </c>
      <c r="AI5728">
        <v>0.14499999999999999</v>
      </c>
      <c r="AJ5728" t="str">
        <f t="shared" si="869"/>
        <v/>
      </c>
      <c r="AK5728" t="str">
        <f t="shared" si="866"/>
        <v/>
      </c>
      <c r="AL5728" t="str">
        <f t="shared" si="863"/>
        <v/>
      </c>
    </row>
    <row r="5729" spans="1:38" x14ac:dyDescent="0.2">
      <c r="A5729" t="s">
        <v>13570</v>
      </c>
      <c r="B5729" t="s">
        <v>680</v>
      </c>
      <c r="C5729" t="s">
        <v>13571</v>
      </c>
      <c r="D5729" s="1">
        <v>36872</v>
      </c>
      <c r="E5729" s="1">
        <v>44642</v>
      </c>
      <c r="F5729" t="s">
        <v>39</v>
      </c>
      <c r="I5729">
        <v>100</v>
      </c>
      <c r="J5729">
        <v>0</v>
      </c>
      <c r="K5729">
        <v>0</v>
      </c>
      <c r="L5729">
        <v>827</v>
      </c>
      <c r="M5729">
        <v>827</v>
      </c>
      <c r="N5729" t="s">
        <v>20</v>
      </c>
      <c r="O5729" t="s">
        <v>13572</v>
      </c>
      <c r="P5729" t="s">
        <v>28</v>
      </c>
      <c r="Q5729" t="s">
        <v>34233</v>
      </c>
      <c r="R5729" t="s">
        <v>34233</v>
      </c>
      <c r="S5729" t="s">
        <v>33942</v>
      </c>
      <c r="T5729" t="s">
        <v>34233</v>
      </c>
      <c r="AD5729" t="str">
        <f t="shared" si="862"/>
        <v/>
      </c>
      <c r="AE5729" t="str">
        <f t="shared" si="867"/>
        <v/>
      </c>
      <c r="AF5729" t="str">
        <f t="shared" si="870"/>
        <v/>
      </c>
      <c r="AG5729" t="str">
        <f t="shared" si="871"/>
        <v/>
      </c>
      <c r="AH5729" t="str">
        <f t="shared" si="865"/>
        <v/>
      </c>
      <c r="AI5729">
        <v>0.14499999999999999</v>
      </c>
      <c r="AJ5729" t="str">
        <f t="shared" si="869"/>
        <v/>
      </c>
      <c r="AK5729" t="str">
        <f t="shared" si="866"/>
        <v/>
      </c>
      <c r="AL5729" t="str">
        <f t="shared" si="863"/>
        <v/>
      </c>
    </row>
    <row r="5730" spans="1:38" x14ac:dyDescent="0.2">
      <c r="A5730" t="s">
        <v>24957</v>
      </c>
      <c r="B5730" t="s">
        <v>680</v>
      </c>
      <c r="C5730" t="s">
        <v>24958</v>
      </c>
      <c r="D5730" s="1">
        <v>39644</v>
      </c>
      <c r="E5730" s="1">
        <v>44546</v>
      </c>
      <c r="F5730" t="s">
        <v>26</v>
      </c>
      <c r="I5730">
        <v>100</v>
      </c>
      <c r="J5730">
        <v>0</v>
      </c>
      <c r="K5730">
        <v>0</v>
      </c>
      <c r="L5730">
        <v>1795</v>
      </c>
      <c r="M5730">
        <v>1795</v>
      </c>
      <c r="N5730" t="s">
        <v>20</v>
      </c>
      <c r="O5730" t="s">
        <v>24959</v>
      </c>
      <c r="P5730" t="s">
        <v>44</v>
      </c>
      <c r="Q5730" t="s">
        <v>34233</v>
      </c>
      <c r="R5730" t="s">
        <v>34233</v>
      </c>
      <c r="S5730" t="s">
        <v>34233</v>
      </c>
      <c r="T5730" t="s">
        <v>34233</v>
      </c>
      <c r="AD5730" t="str">
        <f t="shared" si="862"/>
        <v/>
      </c>
      <c r="AE5730" t="str">
        <f t="shared" si="867"/>
        <v/>
      </c>
      <c r="AF5730" t="str">
        <f t="shared" si="870"/>
        <v/>
      </c>
      <c r="AG5730" t="str">
        <f t="shared" si="871"/>
        <v/>
      </c>
      <c r="AH5730" t="str">
        <f t="shared" si="865"/>
        <v/>
      </c>
      <c r="AI5730">
        <v>0.14499999999999999</v>
      </c>
      <c r="AJ5730" t="str">
        <f t="shared" si="869"/>
        <v/>
      </c>
      <c r="AK5730" t="str">
        <f t="shared" si="866"/>
        <v/>
      </c>
      <c r="AL5730" t="str">
        <f t="shared" si="863"/>
        <v/>
      </c>
    </row>
    <row r="5731" spans="1:38" x14ac:dyDescent="0.2">
      <c r="A5731" t="s">
        <v>3569</v>
      </c>
      <c r="B5731" t="s">
        <v>680</v>
      </c>
      <c r="C5731" t="s">
        <v>3570</v>
      </c>
      <c r="D5731" s="1">
        <v>35921</v>
      </c>
      <c r="E5731" s="1">
        <v>43951</v>
      </c>
      <c r="F5731" t="s">
        <v>19</v>
      </c>
      <c r="I5731">
        <v>100</v>
      </c>
      <c r="J5731">
        <v>0</v>
      </c>
      <c r="K5731">
        <v>0</v>
      </c>
      <c r="L5731">
        <v>1442</v>
      </c>
      <c r="M5731">
        <v>1442</v>
      </c>
      <c r="N5731" t="s">
        <v>20</v>
      </c>
      <c r="O5731" t="s">
        <v>3571</v>
      </c>
      <c r="P5731" t="s">
        <v>28</v>
      </c>
      <c r="Q5731" t="s">
        <v>34233</v>
      </c>
      <c r="R5731" t="s">
        <v>34233</v>
      </c>
      <c r="S5731" t="s">
        <v>32628</v>
      </c>
      <c r="T5731" t="s">
        <v>34349</v>
      </c>
      <c r="AD5731" t="str">
        <f t="shared" si="862"/>
        <v/>
      </c>
      <c r="AE5731" t="str">
        <f t="shared" si="867"/>
        <v/>
      </c>
      <c r="AF5731" t="str">
        <f t="shared" si="870"/>
        <v/>
      </c>
      <c r="AG5731" s="17">
        <v>1</v>
      </c>
      <c r="AH5731">
        <f t="shared" si="865"/>
        <v>2.8</v>
      </c>
      <c r="AI5731">
        <v>0.14499999999999999</v>
      </c>
      <c r="AJ5731">
        <f t="shared" si="869"/>
        <v>0.40599999999999997</v>
      </c>
      <c r="AK5731" t="str">
        <f t="shared" si="866"/>
        <v/>
      </c>
      <c r="AL5731" t="str">
        <f t="shared" si="863"/>
        <v/>
      </c>
    </row>
    <row r="5732" spans="1:38" x14ac:dyDescent="0.2">
      <c r="A5732" t="s">
        <v>13269</v>
      </c>
      <c r="B5732" t="s">
        <v>680</v>
      </c>
      <c r="C5732" t="s">
        <v>13270</v>
      </c>
      <c r="D5732" s="1">
        <v>36825</v>
      </c>
      <c r="E5732" s="1">
        <v>44595</v>
      </c>
      <c r="F5732" t="s">
        <v>19</v>
      </c>
      <c r="I5732">
        <v>100</v>
      </c>
      <c r="J5732">
        <v>0</v>
      </c>
      <c r="K5732">
        <v>0</v>
      </c>
      <c r="L5732">
        <v>1160</v>
      </c>
      <c r="M5732">
        <v>1160</v>
      </c>
      <c r="N5732" t="s">
        <v>20</v>
      </c>
      <c r="O5732" t="s">
        <v>13271</v>
      </c>
      <c r="P5732" t="s">
        <v>28</v>
      </c>
      <c r="Q5732" t="s">
        <v>34233</v>
      </c>
      <c r="R5732" t="s">
        <v>34233</v>
      </c>
      <c r="S5732" t="s">
        <v>32628</v>
      </c>
      <c r="T5732" t="s">
        <v>34349</v>
      </c>
      <c r="AD5732" t="str">
        <f t="shared" si="862"/>
        <v/>
      </c>
      <c r="AE5732" t="str">
        <f t="shared" si="867"/>
        <v/>
      </c>
      <c r="AF5732" t="str">
        <f t="shared" si="870"/>
        <v/>
      </c>
      <c r="AG5732" s="17">
        <v>1</v>
      </c>
      <c r="AH5732">
        <f t="shared" si="865"/>
        <v>2.8</v>
      </c>
      <c r="AI5732">
        <v>0.14499999999999999</v>
      </c>
      <c r="AJ5732">
        <f t="shared" si="869"/>
        <v>0.40599999999999997</v>
      </c>
      <c r="AK5732" t="str">
        <f t="shared" si="866"/>
        <v/>
      </c>
      <c r="AL5732" t="str">
        <f t="shared" si="863"/>
        <v/>
      </c>
    </row>
    <row r="5733" spans="1:38" x14ac:dyDescent="0.2">
      <c r="A5733" t="s">
        <v>6379</v>
      </c>
      <c r="B5733" t="s">
        <v>680</v>
      </c>
      <c r="C5733" t="s">
        <v>6380</v>
      </c>
      <c r="D5733" s="1">
        <v>36151</v>
      </c>
      <c r="E5733" s="1">
        <v>43899</v>
      </c>
      <c r="F5733" t="s">
        <v>19</v>
      </c>
      <c r="I5733">
        <v>100</v>
      </c>
      <c r="J5733">
        <v>0</v>
      </c>
      <c r="K5733">
        <v>0</v>
      </c>
      <c r="L5733">
        <v>1280</v>
      </c>
      <c r="M5733">
        <v>1280</v>
      </c>
      <c r="N5733" t="s">
        <v>20</v>
      </c>
      <c r="O5733" t="s">
        <v>6381</v>
      </c>
      <c r="P5733" t="s">
        <v>28</v>
      </c>
      <c r="Q5733" t="s">
        <v>34233</v>
      </c>
      <c r="R5733" t="s">
        <v>34233</v>
      </c>
      <c r="S5733" t="s">
        <v>32628</v>
      </c>
      <c r="T5733" t="s">
        <v>34349</v>
      </c>
      <c r="AD5733" t="str">
        <f t="shared" si="862"/>
        <v/>
      </c>
      <c r="AE5733" t="str">
        <f t="shared" si="867"/>
        <v/>
      </c>
      <c r="AF5733" t="str">
        <f t="shared" si="870"/>
        <v/>
      </c>
      <c r="AG5733" s="17">
        <v>1</v>
      </c>
      <c r="AH5733">
        <f t="shared" si="865"/>
        <v>2.8</v>
      </c>
      <c r="AI5733">
        <v>0.14499999999999999</v>
      </c>
      <c r="AJ5733">
        <f t="shared" si="869"/>
        <v>0.40599999999999997</v>
      </c>
      <c r="AK5733" t="str">
        <f t="shared" si="866"/>
        <v/>
      </c>
      <c r="AL5733" t="str">
        <f t="shared" si="863"/>
        <v/>
      </c>
    </row>
    <row r="5734" spans="1:38" x14ac:dyDescent="0.2">
      <c r="A5734" t="s">
        <v>3578</v>
      </c>
      <c r="B5734" t="s">
        <v>680</v>
      </c>
      <c r="C5734" t="s">
        <v>3579</v>
      </c>
      <c r="D5734" s="1">
        <v>35921</v>
      </c>
      <c r="E5734" s="1">
        <v>43456</v>
      </c>
      <c r="F5734" t="s">
        <v>19</v>
      </c>
      <c r="I5734">
        <v>100</v>
      </c>
      <c r="J5734">
        <v>0</v>
      </c>
      <c r="K5734">
        <v>0</v>
      </c>
      <c r="L5734">
        <v>1231</v>
      </c>
      <c r="M5734">
        <v>1231</v>
      </c>
      <c r="N5734" t="s">
        <v>20</v>
      </c>
      <c r="O5734" t="s">
        <v>3580</v>
      </c>
      <c r="P5734" t="s">
        <v>28</v>
      </c>
      <c r="Q5734" t="s">
        <v>34233</v>
      </c>
      <c r="R5734" t="s">
        <v>34233</v>
      </c>
      <c r="S5734" t="s">
        <v>33797</v>
      </c>
      <c r="T5734" t="s">
        <v>34349</v>
      </c>
      <c r="AD5734" t="str">
        <f t="shared" si="862"/>
        <v/>
      </c>
      <c r="AE5734" t="str">
        <f t="shared" si="867"/>
        <v/>
      </c>
      <c r="AF5734" t="str">
        <f t="shared" si="870"/>
        <v/>
      </c>
      <c r="AG5734" s="17">
        <v>1</v>
      </c>
      <c r="AH5734">
        <f t="shared" si="865"/>
        <v>2.8</v>
      </c>
      <c r="AI5734">
        <v>0.14499999999999999</v>
      </c>
      <c r="AJ5734">
        <f t="shared" si="869"/>
        <v>0.40599999999999997</v>
      </c>
      <c r="AK5734" t="str">
        <f t="shared" si="866"/>
        <v/>
      </c>
      <c r="AL5734" t="str">
        <f t="shared" si="863"/>
        <v/>
      </c>
    </row>
    <row r="5735" spans="1:38" x14ac:dyDescent="0.2">
      <c r="A5735" t="s">
        <v>23486</v>
      </c>
      <c r="B5735" t="s">
        <v>680</v>
      </c>
      <c r="C5735" t="s">
        <v>23487</v>
      </c>
      <c r="D5735" s="1">
        <v>39024</v>
      </c>
      <c r="E5735" s="1">
        <v>43456</v>
      </c>
      <c r="F5735" t="s">
        <v>19</v>
      </c>
      <c r="I5735">
        <v>100</v>
      </c>
      <c r="J5735">
        <v>0</v>
      </c>
      <c r="K5735">
        <v>0</v>
      </c>
      <c r="L5735">
        <v>1188</v>
      </c>
      <c r="M5735">
        <v>1188</v>
      </c>
      <c r="N5735" t="s">
        <v>20</v>
      </c>
      <c r="O5735" t="s">
        <v>23488</v>
      </c>
      <c r="P5735" t="s">
        <v>28</v>
      </c>
      <c r="Q5735" t="s">
        <v>34233</v>
      </c>
      <c r="R5735" t="s">
        <v>34233</v>
      </c>
      <c r="S5735" t="s">
        <v>33797</v>
      </c>
      <c r="T5735" t="s">
        <v>34357</v>
      </c>
      <c r="AD5735" t="str">
        <f t="shared" ref="AD5735:AD5798" si="872">IF((S5735="tühi")*(F5735&lt;&gt;"Elamumaa")*(G5735&lt;&gt;"Elamumaa")*(H5735&lt;&gt;"Elamumaa"),IF(Z5735=0,"",Z5735),"")</f>
        <v/>
      </c>
      <c r="AE5735" t="str">
        <f t="shared" si="867"/>
        <v/>
      </c>
      <c r="AF5735" t="str">
        <f t="shared" si="870"/>
        <v/>
      </c>
      <c r="AG5735" s="17">
        <v>1</v>
      </c>
      <c r="AH5735">
        <f t="shared" si="865"/>
        <v>2.8</v>
      </c>
      <c r="AI5735">
        <v>0.14499999999999999</v>
      </c>
      <c r="AJ5735">
        <f t="shared" si="869"/>
        <v>0.40599999999999997</v>
      </c>
      <c r="AK5735" t="str">
        <f t="shared" si="866"/>
        <v/>
      </c>
      <c r="AL5735" t="str">
        <f t="shared" si="863"/>
        <v/>
      </c>
    </row>
    <row r="5736" spans="1:38" x14ac:dyDescent="0.2">
      <c r="A5736" t="s">
        <v>3575</v>
      </c>
      <c r="B5736" t="s">
        <v>680</v>
      </c>
      <c r="C5736" t="s">
        <v>3576</v>
      </c>
      <c r="D5736" s="1">
        <v>35921</v>
      </c>
      <c r="E5736" s="1">
        <v>43951</v>
      </c>
      <c r="F5736" t="s">
        <v>19</v>
      </c>
      <c r="I5736">
        <v>100</v>
      </c>
      <c r="J5736">
        <v>0</v>
      </c>
      <c r="K5736">
        <v>0</v>
      </c>
      <c r="L5736">
        <v>1718</v>
      </c>
      <c r="M5736">
        <v>1718</v>
      </c>
      <c r="N5736" t="s">
        <v>20</v>
      </c>
      <c r="O5736" t="s">
        <v>3577</v>
      </c>
      <c r="P5736" t="s">
        <v>28</v>
      </c>
      <c r="Q5736" t="s">
        <v>34233</v>
      </c>
      <c r="R5736" t="s">
        <v>34233</v>
      </c>
      <c r="S5736" t="s">
        <v>32628</v>
      </c>
      <c r="T5736" t="s">
        <v>34349</v>
      </c>
      <c r="AD5736" t="str">
        <f t="shared" si="872"/>
        <v/>
      </c>
      <c r="AE5736" t="str">
        <f t="shared" si="867"/>
        <v/>
      </c>
      <c r="AF5736" t="str">
        <f t="shared" si="870"/>
        <v/>
      </c>
      <c r="AG5736" s="17">
        <v>1</v>
      </c>
      <c r="AH5736">
        <f t="shared" si="865"/>
        <v>2.8</v>
      </c>
      <c r="AI5736">
        <v>0.14499999999999999</v>
      </c>
      <c r="AJ5736">
        <f t="shared" si="869"/>
        <v>0.40599999999999997</v>
      </c>
      <c r="AK5736" t="str">
        <f t="shared" si="866"/>
        <v/>
      </c>
      <c r="AL5736" t="str">
        <f t="shared" si="863"/>
        <v/>
      </c>
    </row>
    <row r="5737" spans="1:38" x14ac:dyDescent="0.2">
      <c r="A5737" t="s">
        <v>3572</v>
      </c>
      <c r="B5737" t="s">
        <v>680</v>
      </c>
      <c r="C5737" t="s">
        <v>3573</v>
      </c>
      <c r="D5737" s="1">
        <v>35921</v>
      </c>
      <c r="E5737" s="1">
        <v>43951</v>
      </c>
      <c r="F5737" t="s">
        <v>19</v>
      </c>
      <c r="I5737">
        <v>100</v>
      </c>
      <c r="J5737">
        <v>0</v>
      </c>
      <c r="K5737">
        <v>0</v>
      </c>
      <c r="L5737">
        <v>1215</v>
      </c>
      <c r="M5737">
        <v>1215</v>
      </c>
      <c r="N5737" t="s">
        <v>20</v>
      </c>
      <c r="O5737" t="s">
        <v>3574</v>
      </c>
      <c r="P5737" t="s">
        <v>28</v>
      </c>
      <c r="Q5737" t="s">
        <v>34233</v>
      </c>
      <c r="R5737" t="s">
        <v>34233</v>
      </c>
      <c r="S5737" t="s">
        <v>32628</v>
      </c>
      <c r="T5737" t="s">
        <v>34349</v>
      </c>
      <c r="AD5737" t="str">
        <f t="shared" si="872"/>
        <v/>
      </c>
      <c r="AE5737" t="str">
        <f t="shared" si="867"/>
        <v/>
      </c>
      <c r="AF5737" t="str">
        <f t="shared" si="870"/>
        <v/>
      </c>
      <c r="AG5737" s="17">
        <v>1</v>
      </c>
      <c r="AH5737">
        <f t="shared" si="865"/>
        <v>2.8</v>
      </c>
      <c r="AI5737">
        <v>0.14499999999999999</v>
      </c>
      <c r="AJ5737">
        <f t="shared" si="869"/>
        <v>0.40599999999999997</v>
      </c>
      <c r="AK5737" t="str">
        <f t="shared" si="866"/>
        <v/>
      </c>
      <c r="AL5737" t="str">
        <f t="shared" si="863"/>
        <v/>
      </c>
    </row>
    <row r="5738" spans="1:38" x14ac:dyDescent="0.2">
      <c r="A5738" t="s">
        <v>27530</v>
      </c>
      <c r="B5738" t="s">
        <v>680</v>
      </c>
      <c r="C5738" t="s">
        <v>27531</v>
      </c>
      <c r="D5738" s="1">
        <v>41879</v>
      </c>
      <c r="E5738" s="1">
        <v>44593</v>
      </c>
      <c r="F5738" t="s">
        <v>26</v>
      </c>
      <c r="I5738">
        <v>100</v>
      </c>
      <c r="J5738">
        <v>0</v>
      </c>
      <c r="K5738">
        <v>0</v>
      </c>
      <c r="L5738">
        <v>2240</v>
      </c>
      <c r="M5738">
        <v>2240</v>
      </c>
      <c r="N5738" t="s">
        <v>20</v>
      </c>
      <c r="O5738" t="s">
        <v>27532</v>
      </c>
      <c r="P5738" t="s">
        <v>44</v>
      </c>
      <c r="Q5738" t="s">
        <v>34233</v>
      </c>
      <c r="R5738" t="s">
        <v>34233</v>
      </c>
      <c r="S5738" t="s">
        <v>34233</v>
      </c>
      <c r="T5738" t="s">
        <v>34233</v>
      </c>
      <c r="AD5738" t="str">
        <f t="shared" si="872"/>
        <v/>
      </c>
      <c r="AE5738" t="str">
        <f t="shared" si="867"/>
        <v/>
      </c>
      <c r="AF5738" t="str">
        <f t="shared" si="870"/>
        <v/>
      </c>
      <c r="AG5738" t="str">
        <f t="shared" ref="AG5738:AG5779" si="873">IF((S5738&lt;&gt;"tühi")*(AC5738&lt;&gt;""),AC5738,"")</f>
        <v/>
      </c>
      <c r="AH5738" t="str">
        <f t="shared" si="865"/>
        <v/>
      </c>
      <c r="AI5738">
        <v>0.14499999999999999</v>
      </c>
      <c r="AJ5738" t="str">
        <f t="shared" si="869"/>
        <v/>
      </c>
      <c r="AK5738" t="str">
        <f t="shared" si="866"/>
        <v/>
      </c>
      <c r="AL5738" t="str">
        <f t="shared" si="863"/>
        <v/>
      </c>
    </row>
    <row r="5739" spans="1:38" x14ac:dyDescent="0.2">
      <c r="A5739" t="s">
        <v>13340</v>
      </c>
      <c r="B5739" t="s">
        <v>680</v>
      </c>
      <c r="C5739" t="s">
        <v>13341</v>
      </c>
      <c r="D5739" s="1">
        <v>36843</v>
      </c>
      <c r="E5739" s="1">
        <v>43456</v>
      </c>
      <c r="F5739" t="s">
        <v>19</v>
      </c>
      <c r="I5739">
        <v>100</v>
      </c>
      <c r="J5739">
        <v>0</v>
      </c>
      <c r="K5739">
        <v>0</v>
      </c>
      <c r="L5739">
        <v>1445</v>
      </c>
      <c r="M5739">
        <v>1445</v>
      </c>
      <c r="N5739" t="s">
        <v>20</v>
      </c>
      <c r="O5739" t="s">
        <v>13342</v>
      </c>
      <c r="P5739" t="s">
        <v>28</v>
      </c>
      <c r="Q5739" t="s">
        <v>34233</v>
      </c>
      <c r="R5739" t="s">
        <v>34233</v>
      </c>
      <c r="S5739" t="s">
        <v>32628</v>
      </c>
      <c r="T5739" t="s">
        <v>34357</v>
      </c>
      <c r="U5739" t="s">
        <v>32634</v>
      </c>
      <c r="V5739" t="s">
        <v>33189</v>
      </c>
      <c r="X5739">
        <v>2</v>
      </c>
      <c r="Y5739" t="s">
        <v>32665</v>
      </c>
      <c r="AA5739">
        <v>10</v>
      </c>
      <c r="AB5739">
        <v>25</v>
      </c>
      <c r="AC5739">
        <v>1</v>
      </c>
      <c r="AD5739" t="str">
        <f t="shared" si="872"/>
        <v/>
      </c>
      <c r="AE5739" t="str">
        <f t="shared" si="867"/>
        <v/>
      </c>
      <c r="AF5739" t="str">
        <f t="shared" si="870"/>
        <v/>
      </c>
      <c r="AG5739">
        <f t="shared" si="873"/>
        <v>1</v>
      </c>
      <c r="AH5739">
        <f t="shared" si="865"/>
        <v>2.8</v>
      </c>
      <c r="AI5739">
        <v>0.14499999999999999</v>
      </c>
      <c r="AJ5739">
        <f t="shared" si="869"/>
        <v>0.40599999999999997</v>
      </c>
      <c r="AK5739" t="str">
        <f t="shared" si="866"/>
        <v/>
      </c>
      <c r="AL5739" t="str">
        <f t="shared" ref="AL5739:AL5802" si="874">IF(COUNTBLANK(AK5739),"",AK5739*AI5739)</f>
        <v/>
      </c>
    </row>
    <row r="5740" spans="1:38" x14ac:dyDescent="0.2">
      <c r="A5740" t="s">
        <v>4333</v>
      </c>
      <c r="B5740" t="s">
        <v>680</v>
      </c>
      <c r="C5740" t="s">
        <v>4334</v>
      </c>
      <c r="D5740" s="1">
        <v>35944</v>
      </c>
      <c r="E5740" s="1">
        <v>43456</v>
      </c>
      <c r="F5740" t="s">
        <v>19</v>
      </c>
      <c r="I5740">
        <v>100</v>
      </c>
      <c r="J5740">
        <v>0</v>
      </c>
      <c r="K5740">
        <v>0</v>
      </c>
      <c r="L5740">
        <v>864</v>
      </c>
      <c r="M5740">
        <v>864</v>
      </c>
      <c r="N5740" t="s">
        <v>20</v>
      </c>
      <c r="O5740" t="s">
        <v>4335</v>
      </c>
      <c r="P5740" t="s">
        <v>28</v>
      </c>
      <c r="Q5740" t="s">
        <v>34233</v>
      </c>
      <c r="R5740" t="s">
        <v>34233</v>
      </c>
      <c r="S5740" t="s">
        <v>33797</v>
      </c>
      <c r="T5740" t="s">
        <v>34357</v>
      </c>
      <c r="U5740" t="s">
        <v>32634</v>
      </c>
      <c r="V5740" t="s">
        <v>35007</v>
      </c>
      <c r="X5740">
        <v>1.5</v>
      </c>
      <c r="Y5740" t="s">
        <v>32654</v>
      </c>
      <c r="AA5740">
        <v>9</v>
      </c>
      <c r="AB5740">
        <v>11</v>
      </c>
      <c r="AC5740">
        <v>1</v>
      </c>
      <c r="AD5740" t="str">
        <f t="shared" si="872"/>
        <v/>
      </c>
      <c r="AE5740" t="str">
        <f t="shared" si="867"/>
        <v/>
      </c>
      <c r="AF5740" t="str">
        <f t="shared" si="870"/>
        <v/>
      </c>
      <c r="AG5740">
        <f t="shared" si="873"/>
        <v>1</v>
      </c>
      <c r="AH5740">
        <f t="shared" si="865"/>
        <v>2.8</v>
      </c>
      <c r="AI5740">
        <v>0.14499999999999999</v>
      </c>
      <c r="AJ5740">
        <f t="shared" si="869"/>
        <v>0.40599999999999997</v>
      </c>
      <c r="AK5740" t="str">
        <f t="shared" si="866"/>
        <v/>
      </c>
      <c r="AL5740" t="str">
        <f t="shared" si="874"/>
        <v/>
      </c>
    </row>
    <row r="5741" spans="1:38" x14ac:dyDescent="0.2">
      <c r="A5741" t="s">
        <v>3602</v>
      </c>
      <c r="B5741" t="s">
        <v>680</v>
      </c>
      <c r="C5741" t="s">
        <v>3603</v>
      </c>
      <c r="D5741" s="1">
        <v>35902</v>
      </c>
      <c r="E5741" s="1">
        <v>44546</v>
      </c>
      <c r="F5741" t="s">
        <v>19</v>
      </c>
      <c r="I5741">
        <v>100</v>
      </c>
      <c r="J5741">
        <v>0</v>
      </c>
      <c r="K5741">
        <v>0</v>
      </c>
      <c r="L5741">
        <v>1305</v>
      </c>
      <c r="M5741">
        <v>1305</v>
      </c>
      <c r="N5741" t="s">
        <v>20</v>
      </c>
      <c r="O5741" t="s">
        <v>3604</v>
      </c>
      <c r="P5741" t="s">
        <v>28</v>
      </c>
      <c r="Q5741" t="s">
        <v>34233</v>
      </c>
      <c r="R5741" t="s">
        <v>34233</v>
      </c>
      <c r="S5741" t="s">
        <v>32628</v>
      </c>
      <c r="T5741" t="s">
        <v>34349</v>
      </c>
      <c r="U5741" t="s">
        <v>32634</v>
      </c>
      <c r="V5741" t="s">
        <v>35007</v>
      </c>
      <c r="X5741">
        <v>1.5</v>
      </c>
      <c r="Y5741">
        <v>1</v>
      </c>
      <c r="AA5741">
        <v>9</v>
      </c>
      <c r="AB5741">
        <v>10</v>
      </c>
      <c r="AC5741">
        <v>1</v>
      </c>
      <c r="AD5741" t="str">
        <f t="shared" si="872"/>
        <v/>
      </c>
      <c r="AE5741" t="str">
        <f t="shared" si="867"/>
        <v/>
      </c>
      <c r="AF5741" t="str">
        <f t="shared" si="870"/>
        <v/>
      </c>
      <c r="AG5741">
        <f t="shared" si="873"/>
        <v>1</v>
      </c>
      <c r="AH5741">
        <f t="shared" si="865"/>
        <v>2.8</v>
      </c>
      <c r="AI5741">
        <v>0.14499999999999999</v>
      </c>
      <c r="AJ5741">
        <f t="shared" si="869"/>
        <v>0.40599999999999997</v>
      </c>
      <c r="AK5741" t="str">
        <f t="shared" si="866"/>
        <v/>
      </c>
      <c r="AL5741" t="str">
        <f t="shared" si="874"/>
        <v/>
      </c>
    </row>
    <row r="5742" spans="1:38" x14ac:dyDescent="0.2">
      <c r="A5742" t="s">
        <v>4177</v>
      </c>
      <c r="B5742" t="s">
        <v>680</v>
      </c>
      <c r="C5742" t="s">
        <v>4178</v>
      </c>
      <c r="D5742" s="1">
        <v>35964</v>
      </c>
      <c r="E5742" s="1">
        <v>44593</v>
      </c>
      <c r="F5742" t="s">
        <v>19</v>
      </c>
      <c r="I5742">
        <v>100</v>
      </c>
      <c r="J5742">
        <v>0</v>
      </c>
      <c r="K5742">
        <v>0</v>
      </c>
      <c r="L5742">
        <v>818</v>
      </c>
      <c r="M5742">
        <v>818</v>
      </c>
      <c r="N5742" t="s">
        <v>20</v>
      </c>
      <c r="O5742" t="s">
        <v>4179</v>
      </c>
      <c r="P5742" t="s">
        <v>28</v>
      </c>
      <c r="Q5742" t="s">
        <v>34233</v>
      </c>
      <c r="R5742" t="s">
        <v>34233</v>
      </c>
      <c r="S5742" t="s">
        <v>32628</v>
      </c>
      <c r="T5742" t="s">
        <v>34233</v>
      </c>
      <c r="U5742" t="s">
        <v>32634</v>
      </c>
      <c r="V5742" t="s">
        <v>35007</v>
      </c>
      <c r="X5742">
        <v>1.5</v>
      </c>
      <c r="Y5742">
        <v>1</v>
      </c>
      <c r="AA5742">
        <v>9</v>
      </c>
      <c r="AB5742">
        <v>16</v>
      </c>
      <c r="AC5742">
        <v>1</v>
      </c>
      <c r="AD5742" t="str">
        <f t="shared" si="872"/>
        <v/>
      </c>
      <c r="AE5742" t="str">
        <f t="shared" si="867"/>
        <v/>
      </c>
      <c r="AF5742" t="str">
        <f t="shared" si="870"/>
        <v/>
      </c>
      <c r="AG5742">
        <f t="shared" si="873"/>
        <v>1</v>
      </c>
      <c r="AH5742">
        <f t="shared" si="865"/>
        <v>2.8</v>
      </c>
      <c r="AI5742">
        <v>0.14499999999999999</v>
      </c>
      <c r="AJ5742">
        <f t="shared" si="869"/>
        <v>0.40599999999999997</v>
      </c>
      <c r="AK5742" t="str">
        <f t="shared" si="866"/>
        <v/>
      </c>
      <c r="AL5742" t="str">
        <f t="shared" si="874"/>
        <v/>
      </c>
    </row>
    <row r="5743" spans="1:38" x14ac:dyDescent="0.2">
      <c r="A5743" t="s">
        <v>3410</v>
      </c>
      <c r="B5743" t="s">
        <v>680</v>
      </c>
      <c r="C5743" t="s">
        <v>3411</v>
      </c>
      <c r="D5743" s="1">
        <v>35907</v>
      </c>
      <c r="E5743" s="1">
        <v>44607</v>
      </c>
      <c r="F5743" t="s">
        <v>19</v>
      </c>
      <c r="I5743">
        <v>100</v>
      </c>
      <c r="J5743">
        <v>0</v>
      </c>
      <c r="K5743">
        <v>0</v>
      </c>
      <c r="L5743">
        <v>843</v>
      </c>
      <c r="M5743">
        <v>843</v>
      </c>
      <c r="N5743" t="s">
        <v>20</v>
      </c>
      <c r="O5743" t="s">
        <v>3412</v>
      </c>
      <c r="P5743" t="s">
        <v>28</v>
      </c>
      <c r="Q5743" t="s">
        <v>34233</v>
      </c>
      <c r="R5743" t="s">
        <v>34233</v>
      </c>
      <c r="S5743" t="s">
        <v>33797</v>
      </c>
      <c r="T5743" t="s">
        <v>34357</v>
      </c>
      <c r="U5743" t="s">
        <v>32634</v>
      </c>
      <c r="V5743" t="s">
        <v>35007</v>
      </c>
      <c r="X5743">
        <v>1.5</v>
      </c>
      <c r="Y5743" t="s">
        <v>32661</v>
      </c>
      <c r="AA5743">
        <v>9</v>
      </c>
      <c r="AB5743">
        <v>18</v>
      </c>
      <c r="AC5743">
        <v>1</v>
      </c>
      <c r="AD5743" t="str">
        <f t="shared" si="872"/>
        <v/>
      </c>
      <c r="AE5743" t="str">
        <f t="shared" si="867"/>
        <v/>
      </c>
      <c r="AF5743" t="str">
        <f t="shared" si="870"/>
        <v/>
      </c>
      <c r="AG5743">
        <f t="shared" si="873"/>
        <v>1</v>
      </c>
      <c r="AH5743">
        <f t="shared" si="865"/>
        <v>2.8</v>
      </c>
      <c r="AI5743">
        <v>0.14499999999999999</v>
      </c>
      <c r="AJ5743">
        <f t="shared" si="869"/>
        <v>0.40599999999999997</v>
      </c>
      <c r="AK5743" t="str">
        <f t="shared" si="866"/>
        <v/>
      </c>
      <c r="AL5743" t="str">
        <f t="shared" si="874"/>
        <v/>
      </c>
    </row>
    <row r="5744" spans="1:38" x14ac:dyDescent="0.2">
      <c r="A5744" t="s">
        <v>6652</v>
      </c>
      <c r="B5744" t="s">
        <v>680</v>
      </c>
      <c r="C5744" t="s">
        <v>6653</v>
      </c>
      <c r="D5744" s="1">
        <v>36178</v>
      </c>
      <c r="E5744" s="1">
        <v>44607</v>
      </c>
      <c r="F5744" t="s">
        <v>19</v>
      </c>
      <c r="I5744">
        <v>100</v>
      </c>
      <c r="J5744">
        <v>0</v>
      </c>
      <c r="K5744">
        <v>0</v>
      </c>
      <c r="L5744">
        <v>1435</v>
      </c>
      <c r="M5744">
        <v>1435</v>
      </c>
      <c r="N5744" t="s">
        <v>20</v>
      </c>
      <c r="O5744" t="s">
        <v>6654</v>
      </c>
      <c r="P5744" t="s">
        <v>28</v>
      </c>
      <c r="Q5744" t="s">
        <v>32794</v>
      </c>
      <c r="R5744" t="s">
        <v>33782</v>
      </c>
      <c r="S5744" t="s">
        <v>32628</v>
      </c>
      <c r="T5744" t="s">
        <v>34365</v>
      </c>
      <c r="U5744" t="s">
        <v>32634</v>
      </c>
      <c r="V5744" t="s">
        <v>35008</v>
      </c>
      <c r="X5744">
        <v>2</v>
      </c>
      <c r="AA5744">
        <v>10</v>
      </c>
      <c r="AB5744">
        <v>17</v>
      </c>
      <c r="AC5744">
        <v>1</v>
      </c>
      <c r="AD5744" t="str">
        <f t="shared" si="872"/>
        <v/>
      </c>
      <c r="AE5744" t="str">
        <f t="shared" si="867"/>
        <v/>
      </c>
      <c r="AF5744" t="str">
        <f t="shared" si="870"/>
        <v/>
      </c>
      <c r="AG5744">
        <f t="shared" si="873"/>
        <v>1</v>
      </c>
      <c r="AH5744">
        <f t="shared" ref="AH5744:AH5807" si="875">IF(AG5744="","",AG5744*2.8)</f>
        <v>2.8</v>
      </c>
      <c r="AI5744">
        <v>0.14499999999999999</v>
      </c>
      <c r="AJ5744">
        <f t="shared" si="869"/>
        <v>0.40599999999999997</v>
      </c>
      <c r="AK5744" t="str">
        <f t="shared" ref="AK5744:AK5807" si="876">IF(AE5744="","",AE5744*2.8)</f>
        <v/>
      </c>
      <c r="AL5744" t="str">
        <f t="shared" si="874"/>
        <v/>
      </c>
    </row>
    <row r="5745" spans="1:38" x14ac:dyDescent="0.2">
      <c r="A5745" t="s">
        <v>4934</v>
      </c>
      <c r="B5745" t="s">
        <v>680</v>
      </c>
      <c r="C5745" t="s">
        <v>4935</v>
      </c>
      <c r="D5745" s="1">
        <v>36056</v>
      </c>
      <c r="E5745" s="1">
        <v>43456</v>
      </c>
      <c r="F5745" t="s">
        <v>19</v>
      </c>
      <c r="I5745">
        <v>100</v>
      </c>
      <c r="J5745">
        <v>0</v>
      </c>
      <c r="K5745">
        <v>0</v>
      </c>
      <c r="L5745">
        <v>1521</v>
      </c>
      <c r="M5745">
        <v>1521</v>
      </c>
      <c r="N5745" t="s">
        <v>20</v>
      </c>
      <c r="O5745" t="s">
        <v>4936</v>
      </c>
      <c r="P5745" t="s">
        <v>28</v>
      </c>
      <c r="Q5745" t="s">
        <v>34233</v>
      </c>
      <c r="R5745" t="s">
        <v>34233</v>
      </c>
      <c r="S5745" t="s">
        <v>32628</v>
      </c>
      <c r="T5745" t="s">
        <v>34349</v>
      </c>
      <c r="U5745" t="s">
        <v>32634</v>
      </c>
      <c r="V5745" t="s">
        <v>35007</v>
      </c>
      <c r="X5745">
        <v>1.5</v>
      </c>
      <c r="Y5745" t="s">
        <v>32654</v>
      </c>
      <c r="AA5745">
        <v>9</v>
      </c>
      <c r="AB5745">
        <v>12</v>
      </c>
      <c r="AC5745">
        <v>1</v>
      </c>
      <c r="AD5745" t="str">
        <f t="shared" si="872"/>
        <v/>
      </c>
      <c r="AE5745" t="str">
        <f t="shared" si="867"/>
        <v/>
      </c>
      <c r="AF5745" t="str">
        <f t="shared" si="870"/>
        <v/>
      </c>
      <c r="AG5745">
        <f t="shared" si="873"/>
        <v>1</v>
      </c>
      <c r="AH5745">
        <f t="shared" si="875"/>
        <v>2.8</v>
      </c>
      <c r="AI5745">
        <v>0.14499999999999999</v>
      </c>
      <c r="AJ5745">
        <f t="shared" si="869"/>
        <v>0.40599999999999997</v>
      </c>
      <c r="AK5745" t="str">
        <f t="shared" si="876"/>
        <v/>
      </c>
      <c r="AL5745" t="str">
        <f t="shared" si="874"/>
        <v/>
      </c>
    </row>
    <row r="5746" spans="1:38" x14ac:dyDescent="0.2">
      <c r="A5746" t="s">
        <v>6185</v>
      </c>
      <c r="B5746" t="s">
        <v>680</v>
      </c>
      <c r="C5746" t="s">
        <v>6186</v>
      </c>
      <c r="D5746" s="1">
        <v>36145</v>
      </c>
      <c r="E5746" s="1">
        <v>43902</v>
      </c>
      <c r="F5746" t="s">
        <v>19</v>
      </c>
      <c r="I5746">
        <v>100</v>
      </c>
      <c r="J5746">
        <v>0</v>
      </c>
      <c r="K5746">
        <v>0</v>
      </c>
      <c r="L5746">
        <v>1379</v>
      </c>
      <c r="M5746">
        <v>1379</v>
      </c>
      <c r="N5746" t="s">
        <v>20</v>
      </c>
      <c r="O5746" t="s">
        <v>6187</v>
      </c>
      <c r="P5746" t="s">
        <v>28</v>
      </c>
      <c r="Q5746" t="s">
        <v>34233</v>
      </c>
      <c r="R5746" t="s">
        <v>34233</v>
      </c>
      <c r="S5746" t="s">
        <v>33797</v>
      </c>
      <c r="T5746" t="s">
        <v>34365</v>
      </c>
      <c r="U5746" t="s">
        <v>32634</v>
      </c>
      <c r="V5746" t="s">
        <v>35008</v>
      </c>
      <c r="X5746">
        <v>2</v>
      </c>
      <c r="AA5746">
        <v>10</v>
      </c>
      <c r="AB5746">
        <v>17</v>
      </c>
      <c r="AC5746">
        <v>1</v>
      </c>
      <c r="AD5746" t="str">
        <f t="shared" si="872"/>
        <v/>
      </c>
      <c r="AE5746" t="str">
        <f t="shared" si="867"/>
        <v/>
      </c>
      <c r="AF5746" t="str">
        <f t="shared" si="870"/>
        <v/>
      </c>
      <c r="AG5746">
        <f t="shared" si="873"/>
        <v>1</v>
      </c>
      <c r="AH5746">
        <f t="shared" si="875"/>
        <v>2.8</v>
      </c>
      <c r="AI5746">
        <v>0.14499999999999999</v>
      </c>
      <c r="AJ5746">
        <f t="shared" si="869"/>
        <v>0.40599999999999997</v>
      </c>
      <c r="AK5746" t="str">
        <f t="shared" si="876"/>
        <v/>
      </c>
      <c r="AL5746" t="str">
        <f t="shared" si="874"/>
        <v/>
      </c>
    </row>
    <row r="5747" spans="1:38" x14ac:dyDescent="0.2">
      <c r="A5747" t="s">
        <v>8724</v>
      </c>
      <c r="B5747" t="s">
        <v>680</v>
      </c>
      <c r="C5747" t="s">
        <v>8725</v>
      </c>
      <c r="D5747" s="1">
        <v>36245</v>
      </c>
      <c r="E5747" s="1">
        <v>43902</v>
      </c>
      <c r="F5747" t="s">
        <v>19</v>
      </c>
      <c r="I5747">
        <v>100</v>
      </c>
      <c r="J5747">
        <v>0</v>
      </c>
      <c r="K5747">
        <v>0</v>
      </c>
      <c r="L5747">
        <v>1516</v>
      </c>
      <c r="M5747">
        <v>1516</v>
      </c>
      <c r="N5747" t="s">
        <v>20</v>
      </c>
      <c r="O5747" t="s">
        <v>8726</v>
      </c>
      <c r="P5747" t="s">
        <v>28</v>
      </c>
      <c r="Q5747" t="s">
        <v>34233</v>
      </c>
      <c r="R5747" t="s">
        <v>34233</v>
      </c>
      <c r="S5747" t="s">
        <v>33800</v>
      </c>
      <c r="T5747" t="s">
        <v>34365</v>
      </c>
      <c r="U5747" t="s">
        <v>32634</v>
      </c>
      <c r="V5747" t="s">
        <v>35008</v>
      </c>
      <c r="X5747">
        <v>2</v>
      </c>
      <c r="AA5747">
        <v>10</v>
      </c>
      <c r="AB5747">
        <v>17</v>
      </c>
      <c r="AC5747">
        <v>1</v>
      </c>
      <c r="AD5747" t="str">
        <f t="shared" si="872"/>
        <v/>
      </c>
      <c r="AE5747" t="str">
        <f t="shared" si="867"/>
        <v/>
      </c>
      <c r="AF5747" t="str">
        <f t="shared" si="870"/>
        <v/>
      </c>
      <c r="AG5747">
        <f t="shared" si="873"/>
        <v>1</v>
      </c>
      <c r="AH5747">
        <f t="shared" si="875"/>
        <v>2.8</v>
      </c>
      <c r="AI5747">
        <v>0.14499999999999999</v>
      </c>
      <c r="AJ5747">
        <f t="shared" si="869"/>
        <v>0.40599999999999997</v>
      </c>
      <c r="AK5747" t="str">
        <f t="shared" si="876"/>
        <v/>
      </c>
      <c r="AL5747" t="str">
        <f t="shared" si="874"/>
        <v/>
      </c>
    </row>
    <row r="5748" spans="1:38" x14ac:dyDescent="0.2">
      <c r="A5748" t="s">
        <v>7433</v>
      </c>
      <c r="B5748" t="s">
        <v>680</v>
      </c>
      <c r="C5748" t="s">
        <v>7434</v>
      </c>
      <c r="D5748" s="1">
        <v>36222</v>
      </c>
      <c r="E5748" s="1">
        <v>43902</v>
      </c>
      <c r="F5748" t="s">
        <v>19</v>
      </c>
      <c r="I5748">
        <v>100</v>
      </c>
      <c r="J5748">
        <v>0</v>
      </c>
      <c r="K5748">
        <v>0</v>
      </c>
      <c r="L5748">
        <v>1274</v>
      </c>
      <c r="M5748">
        <v>1274</v>
      </c>
      <c r="N5748" t="s">
        <v>20</v>
      </c>
      <c r="O5748" t="s">
        <v>7435</v>
      </c>
      <c r="P5748" t="s">
        <v>28</v>
      </c>
      <c r="Q5748" t="s">
        <v>34233</v>
      </c>
      <c r="R5748" t="s">
        <v>34233</v>
      </c>
      <c r="S5748" t="s">
        <v>32628</v>
      </c>
      <c r="T5748" t="s">
        <v>34357</v>
      </c>
      <c r="U5748" t="s">
        <v>32634</v>
      </c>
      <c r="V5748" t="s">
        <v>35008</v>
      </c>
      <c r="X5748">
        <v>2</v>
      </c>
      <c r="AA5748">
        <v>10</v>
      </c>
      <c r="AB5748">
        <v>20</v>
      </c>
      <c r="AC5748">
        <v>1</v>
      </c>
      <c r="AD5748" t="str">
        <f t="shared" si="872"/>
        <v/>
      </c>
      <c r="AE5748" t="str">
        <f t="shared" si="867"/>
        <v/>
      </c>
      <c r="AF5748" t="str">
        <f t="shared" si="870"/>
        <v/>
      </c>
      <c r="AG5748">
        <f t="shared" si="873"/>
        <v>1</v>
      </c>
      <c r="AH5748">
        <f t="shared" si="875"/>
        <v>2.8</v>
      </c>
      <c r="AI5748">
        <v>0.14499999999999999</v>
      </c>
      <c r="AJ5748">
        <f t="shared" si="869"/>
        <v>0.40599999999999997</v>
      </c>
      <c r="AK5748" t="str">
        <f t="shared" si="876"/>
        <v/>
      </c>
      <c r="AL5748" t="str">
        <f t="shared" si="874"/>
        <v/>
      </c>
    </row>
    <row r="5749" spans="1:38" x14ac:dyDescent="0.2">
      <c r="A5749" t="s">
        <v>8721</v>
      </c>
      <c r="B5749" t="s">
        <v>680</v>
      </c>
      <c r="C5749" t="s">
        <v>8722</v>
      </c>
      <c r="D5749" s="1">
        <v>36245</v>
      </c>
      <c r="E5749" s="1">
        <v>43902</v>
      </c>
      <c r="F5749" t="s">
        <v>19</v>
      </c>
      <c r="I5749">
        <v>100</v>
      </c>
      <c r="J5749">
        <v>0</v>
      </c>
      <c r="K5749">
        <v>0</v>
      </c>
      <c r="L5749">
        <v>1737</v>
      </c>
      <c r="M5749">
        <v>1737</v>
      </c>
      <c r="N5749" t="s">
        <v>20</v>
      </c>
      <c r="O5749" t="s">
        <v>8723</v>
      </c>
      <c r="P5749" t="s">
        <v>28</v>
      </c>
      <c r="Q5749" t="s">
        <v>32794</v>
      </c>
      <c r="R5749" t="s">
        <v>33782</v>
      </c>
      <c r="S5749" t="s">
        <v>33797</v>
      </c>
      <c r="T5749" t="s">
        <v>34365</v>
      </c>
      <c r="U5749" t="s">
        <v>32634</v>
      </c>
      <c r="V5749" t="s">
        <v>35008</v>
      </c>
      <c r="X5749">
        <v>2</v>
      </c>
      <c r="AA5749">
        <v>10</v>
      </c>
      <c r="AB5749">
        <v>15</v>
      </c>
      <c r="AC5749">
        <v>1</v>
      </c>
      <c r="AD5749" t="str">
        <f t="shared" si="872"/>
        <v/>
      </c>
      <c r="AE5749" t="str">
        <f t="shared" si="867"/>
        <v/>
      </c>
      <c r="AF5749" t="str">
        <f t="shared" si="870"/>
        <v/>
      </c>
      <c r="AG5749">
        <f t="shared" si="873"/>
        <v>1</v>
      </c>
      <c r="AH5749">
        <f t="shared" si="875"/>
        <v>2.8</v>
      </c>
      <c r="AI5749">
        <v>0.14499999999999999</v>
      </c>
      <c r="AJ5749">
        <f t="shared" si="869"/>
        <v>0.40599999999999997</v>
      </c>
      <c r="AK5749" t="str">
        <f t="shared" si="876"/>
        <v/>
      </c>
      <c r="AL5749" t="str">
        <f t="shared" si="874"/>
        <v/>
      </c>
    </row>
    <row r="5750" spans="1:38" x14ac:dyDescent="0.2">
      <c r="A5750" t="s">
        <v>7901</v>
      </c>
      <c r="B5750" t="s">
        <v>680</v>
      </c>
      <c r="C5750" t="s">
        <v>7902</v>
      </c>
      <c r="D5750" s="1">
        <v>36207</v>
      </c>
      <c r="E5750" s="1">
        <v>43902</v>
      </c>
      <c r="F5750" t="s">
        <v>19</v>
      </c>
      <c r="I5750">
        <v>100</v>
      </c>
      <c r="J5750">
        <v>0</v>
      </c>
      <c r="K5750">
        <v>0</v>
      </c>
      <c r="L5750">
        <v>1110</v>
      </c>
      <c r="M5750">
        <v>1110</v>
      </c>
      <c r="N5750" t="s">
        <v>20</v>
      </c>
      <c r="O5750" t="s">
        <v>7903</v>
      </c>
      <c r="P5750" t="s">
        <v>28</v>
      </c>
      <c r="Q5750" t="s">
        <v>34256</v>
      </c>
      <c r="R5750" t="s">
        <v>33787</v>
      </c>
      <c r="S5750" t="s">
        <v>32628</v>
      </c>
      <c r="T5750" t="s">
        <v>34357</v>
      </c>
      <c r="U5750" t="s">
        <v>32634</v>
      </c>
      <c r="V5750" t="s">
        <v>35008</v>
      </c>
      <c r="X5750">
        <v>2</v>
      </c>
      <c r="AA5750">
        <v>10</v>
      </c>
      <c r="AB5750">
        <v>20</v>
      </c>
      <c r="AC5750">
        <v>1</v>
      </c>
      <c r="AD5750" t="str">
        <f t="shared" si="872"/>
        <v/>
      </c>
      <c r="AE5750" t="str">
        <f t="shared" si="867"/>
        <v/>
      </c>
      <c r="AF5750" t="str">
        <f t="shared" si="870"/>
        <v/>
      </c>
      <c r="AG5750">
        <f t="shared" si="873"/>
        <v>1</v>
      </c>
      <c r="AH5750">
        <f t="shared" si="875"/>
        <v>2.8</v>
      </c>
      <c r="AI5750">
        <v>0.14499999999999999</v>
      </c>
      <c r="AJ5750">
        <f t="shared" si="869"/>
        <v>0.40599999999999997</v>
      </c>
      <c r="AK5750" t="str">
        <f t="shared" si="876"/>
        <v/>
      </c>
      <c r="AL5750" t="str">
        <f t="shared" si="874"/>
        <v/>
      </c>
    </row>
    <row r="5751" spans="1:38" x14ac:dyDescent="0.2">
      <c r="A5751" t="s">
        <v>8917</v>
      </c>
      <c r="B5751" t="s">
        <v>680</v>
      </c>
      <c r="C5751" t="s">
        <v>8918</v>
      </c>
      <c r="D5751" s="1">
        <v>36292</v>
      </c>
      <c r="E5751" s="1">
        <v>43902</v>
      </c>
      <c r="F5751" t="s">
        <v>19</v>
      </c>
      <c r="I5751">
        <v>100</v>
      </c>
      <c r="J5751">
        <v>0</v>
      </c>
      <c r="K5751">
        <v>0</v>
      </c>
      <c r="L5751">
        <v>1215</v>
      </c>
      <c r="M5751">
        <v>1215</v>
      </c>
      <c r="N5751" t="s">
        <v>20</v>
      </c>
      <c r="O5751" t="s">
        <v>8919</v>
      </c>
      <c r="P5751" t="s">
        <v>28</v>
      </c>
      <c r="Q5751" t="s">
        <v>34233</v>
      </c>
      <c r="R5751" t="s">
        <v>34233</v>
      </c>
      <c r="S5751" t="s">
        <v>32628</v>
      </c>
      <c r="T5751" t="s">
        <v>32634</v>
      </c>
      <c r="U5751" t="s">
        <v>32634</v>
      </c>
      <c r="V5751" t="s">
        <v>35008</v>
      </c>
      <c r="X5751">
        <v>2</v>
      </c>
      <c r="AA5751">
        <v>10</v>
      </c>
      <c r="AB5751">
        <v>20</v>
      </c>
      <c r="AC5751">
        <v>1</v>
      </c>
      <c r="AD5751" t="str">
        <f t="shared" si="872"/>
        <v/>
      </c>
      <c r="AE5751" t="str">
        <f t="shared" si="867"/>
        <v/>
      </c>
      <c r="AF5751" t="str">
        <f t="shared" si="870"/>
        <v/>
      </c>
      <c r="AG5751">
        <f t="shared" si="873"/>
        <v>1</v>
      </c>
      <c r="AH5751">
        <f t="shared" si="875"/>
        <v>2.8</v>
      </c>
      <c r="AI5751">
        <v>0.14499999999999999</v>
      </c>
      <c r="AJ5751">
        <f t="shared" si="869"/>
        <v>0.40599999999999997</v>
      </c>
      <c r="AK5751" t="str">
        <f t="shared" si="876"/>
        <v/>
      </c>
      <c r="AL5751" t="str">
        <f t="shared" si="874"/>
        <v/>
      </c>
    </row>
    <row r="5752" spans="1:38" x14ac:dyDescent="0.2">
      <c r="A5752" t="s">
        <v>8727</v>
      </c>
      <c r="B5752" t="s">
        <v>680</v>
      </c>
      <c r="C5752" t="s">
        <v>8728</v>
      </c>
      <c r="D5752" s="1">
        <v>36245</v>
      </c>
      <c r="E5752" s="1">
        <v>43902</v>
      </c>
      <c r="F5752" t="s">
        <v>19</v>
      </c>
      <c r="I5752">
        <v>100</v>
      </c>
      <c r="J5752">
        <v>0</v>
      </c>
      <c r="K5752">
        <v>0</v>
      </c>
      <c r="L5752">
        <v>1229</v>
      </c>
      <c r="M5752">
        <v>1229</v>
      </c>
      <c r="N5752" t="s">
        <v>20</v>
      </c>
      <c r="O5752" t="s">
        <v>8729</v>
      </c>
      <c r="P5752" t="s">
        <v>28</v>
      </c>
      <c r="Q5752" t="s">
        <v>34233</v>
      </c>
      <c r="R5752" t="s">
        <v>34233</v>
      </c>
      <c r="S5752" t="s">
        <v>32628</v>
      </c>
      <c r="T5752" t="s">
        <v>34349</v>
      </c>
      <c r="U5752" t="s">
        <v>32634</v>
      </c>
      <c r="V5752" t="s">
        <v>35008</v>
      </c>
      <c r="X5752">
        <v>2</v>
      </c>
      <c r="AA5752">
        <v>10</v>
      </c>
      <c r="AB5752">
        <v>20</v>
      </c>
      <c r="AC5752">
        <v>1</v>
      </c>
      <c r="AD5752" t="str">
        <f t="shared" si="872"/>
        <v/>
      </c>
      <c r="AE5752" t="str">
        <f t="shared" si="867"/>
        <v/>
      </c>
      <c r="AF5752" t="str">
        <f t="shared" si="870"/>
        <v/>
      </c>
      <c r="AG5752">
        <f t="shared" si="873"/>
        <v>1</v>
      </c>
      <c r="AH5752">
        <f t="shared" si="875"/>
        <v>2.8</v>
      </c>
      <c r="AI5752">
        <v>0.14499999999999999</v>
      </c>
      <c r="AJ5752">
        <f t="shared" si="869"/>
        <v>0.40599999999999997</v>
      </c>
      <c r="AK5752" t="str">
        <f t="shared" si="876"/>
        <v/>
      </c>
      <c r="AL5752" t="str">
        <f t="shared" si="874"/>
        <v/>
      </c>
    </row>
    <row r="5753" spans="1:38" x14ac:dyDescent="0.2">
      <c r="A5753" t="s">
        <v>6182</v>
      </c>
      <c r="B5753" t="s">
        <v>680</v>
      </c>
      <c r="C5753" t="s">
        <v>6183</v>
      </c>
      <c r="D5753" s="1">
        <v>36145</v>
      </c>
      <c r="E5753" s="1">
        <v>43902</v>
      </c>
      <c r="F5753" t="s">
        <v>19</v>
      </c>
      <c r="I5753">
        <v>100</v>
      </c>
      <c r="J5753">
        <v>0</v>
      </c>
      <c r="K5753">
        <v>0</v>
      </c>
      <c r="L5753">
        <v>1377</v>
      </c>
      <c r="M5753">
        <v>1377</v>
      </c>
      <c r="N5753" t="s">
        <v>20</v>
      </c>
      <c r="O5753" t="s">
        <v>6184</v>
      </c>
      <c r="P5753" t="s">
        <v>28</v>
      </c>
      <c r="Q5753" t="s">
        <v>34256</v>
      </c>
      <c r="R5753" t="s">
        <v>33787</v>
      </c>
      <c r="S5753" t="s">
        <v>33797</v>
      </c>
      <c r="T5753" t="s">
        <v>34365</v>
      </c>
      <c r="U5753" t="s">
        <v>32634</v>
      </c>
      <c r="V5753" t="s">
        <v>35008</v>
      </c>
      <c r="X5753">
        <v>2</v>
      </c>
      <c r="AA5753">
        <v>10</v>
      </c>
      <c r="AB5753">
        <v>17</v>
      </c>
      <c r="AC5753">
        <v>1</v>
      </c>
      <c r="AD5753" t="str">
        <f t="shared" si="872"/>
        <v/>
      </c>
      <c r="AE5753" t="str">
        <f t="shared" si="867"/>
        <v/>
      </c>
      <c r="AF5753" t="str">
        <f t="shared" si="870"/>
        <v/>
      </c>
      <c r="AG5753">
        <f t="shared" si="873"/>
        <v>1</v>
      </c>
      <c r="AH5753">
        <f t="shared" si="875"/>
        <v>2.8</v>
      </c>
      <c r="AI5753">
        <v>0.14499999999999999</v>
      </c>
      <c r="AJ5753">
        <f t="shared" si="869"/>
        <v>0.40599999999999997</v>
      </c>
      <c r="AK5753" t="str">
        <f t="shared" si="876"/>
        <v/>
      </c>
      <c r="AL5753" t="str">
        <f t="shared" si="874"/>
        <v/>
      </c>
    </row>
    <row r="5754" spans="1:38" x14ac:dyDescent="0.2">
      <c r="A5754" t="s">
        <v>7845</v>
      </c>
      <c r="B5754" t="s">
        <v>680</v>
      </c>
      <c r="C5754" t="s">
        <v>7846</v>
      </c>
      <c r="D5754" s="1">
        <v>36207</v>
      </c>
      <c r="E5754" s="1">
        <v>43951</v>
      </c>
      <c r="F5754" t="s">
        <v>19</v>
      </c>
      <c r="I5754">
        <v>100</v>
      </c>
      <c r="J5754">
        <v>0</v>
      </c>
      <c r="K5754">
        <v>0</v>
      </c>
      <c r="L5754">
        <v>1556</v>
      </c>
      <c r="M5754">
        <v>1556</v>
      </c>
      <c r="N5754" t="s">
        <v>20</v>
      </c>
      <c r="O5754" t="s">
        <v>7847</v>
      </c>
      <c r="P5754" t="s">
        <v>28</v>
      </c>
      <c r="Q5754" t="s">
        <v>34256</v>
      </c>
      <c r="R5754" t="s">
        <v>33787</v>
      </c>
      <c r="S5754" t="s">
        <v>32628</v>
      </c>
      <c r="T5754" t="s">
        <v>34365</v>
      </c>
      <c r="U5754" t="s">
        <v>32634</v>
      </c>
      <c r="V5754" t="s">
        <v>35008</v>
      </c>
      <c r="X5754">
        <v>2</v>
      </c>
      <c r="AA5754">
        <v>10</v>
      </c>
      <c r="AB5754">
        <v>17</v>
      </c>
      <c r="AC5754">
        <v>1</v>
      </c>
      <c r="AD5754" t="str">
        <f t="shared" si="872"/>
        <v/>
      </c>
      <c r="AE5754" t="str">
        <f t="shared" si="867"/>
        <v/>
      </c>
      <c r="AF5754" t="str">
        <f t="shared" si="870"/>
        <v/>
      </c>
      <c r="AG5754">
        <f t="shared" si="873"/>
        <v>1</v>
      </c>
      <c r="AH5754">
        <f t="shared" si="875"/>
        <v>2.8</v>
      </c>
      <c r="AI5754">
        <v>0.14499999999999999</v>
      </c>
      <c r="AJ5754">
        <f t="shared" si="869"/>
        <v>0.40599999999999997</v>
      </c>
      <c r="AK5754" t="str">
        <f t="shared" si="876"/>
        <v/>
      </c>
      <c r="AL5754" t="str">
        <f t="shared" si="874"/>
        <v/>
      </c>
    </row>
    <row r="5755" spans="1:38" x14ac:dyDescent="0.2">
      <c r="A5755" t="s">
        <v>7898</v>
      </c>
      <c r="B5755" t="s">
        <v>680</v>
      </c>
      <c r="C5755" t="s">
        <v>7899</v>
      </c>
      <c r="D5755" s="1">
        <v>36207</v>
      </c>
      <c r="E5755" s="1">
        <v>43902</v>
      </c>
      <c r="F5755" t="s">
        <v>19</v>
      </c>
      <c r="I5755">
        <v>100</v>
      </c>
      <c r="J5755">
        <v>0</v>
      </c>
      <c r="K5755">
        <v>0</v>
      </c>
      <c r="L5755">
        <v>1887</v>
      </c>
      <c r="M5755">
        <v>1887</v>
      </c>
      <c r="N5755" t="s">
        <v>20</v>
      </c>
      <c r="O5755" t="s">
        <v>7900</v>
      </c>
      <c r="P5755" t="s">
        <v>28</v>
      </c>
      <c r="Q5755" t="s">
        <v>32794</v>
      </c>
      <c r="R5755" t="s">
        <v>33782</v>
      </c>
      <c r="S5755" t="s">
        <v>33800</v>
      </c>
      <c r="T5755" t="s">
        <v>34365</v>
      </c>
      <c r="U5755" t="s">
        <v>32634</v>
      </c>
      <c r="V5755" t="s">
        <v>35008</v>
      </c>
      <c r="X5755">
        <v>2</v>
      </c>
      <c r="AA5755">
        <v>10</v>
      </c>
      <c r="AB5755">
        <v>15</v>
      </c>
      <c r="AC5755">
        <v>1</v>
      </c>
      <c r="AD5755" t="str">
        <f t="shared" si="872"/>
        <v/>
      </c>
      <c r="AE5755" t="str">
        <f t="shared" si="867"/>
        <v/>
      </c>
      <c r="AF5755" t="str">
        <f t="shared" si="870"/>
        <v/>
      </c>
      <c r="AG5755">
        <f t="shared" si="873"/>
        <v>1</v>
      </c>
      <c r="AH5755">
        <f t="shared" si="875"/>
        <v>2.8</v>
      </c>
      <c r="AI5755">
        <v>0.14499999999999999</v>
      </c>
      <c r="AJ5755">
        <f t="shared" si="869"/>
        <v>0.40599999999999997</v>
      </c>
      <c r="AK5755" t="str">
        <f t="shared" si="876"/>
        <v/>
      </c>
      <c r="AL5755" t="str">
        <f t="shared" si="874"/>
        <v/>
      </c>
    </row>
    <row r="5756" spans="1:38" x14ac:dyDescent="0.2">
      <c r="A5756" t="s">
        <v>3881</v>
      </c>
      <c r="B5756" t="s">
        <v>680</v>
      </c>
      <c r="C5756" t="s">
        <v>3882</v>
      </c>
      <c r="D5756" s="1">
        <v>36024</v>
      </c>
      <c r="E5756" s="1">
        <v>43456</v>
      </c>
      <c r="F5756" t="s">
        <v>19</v>
      </c>
      <c r="I5756">
        <v>100</v>
      </c>
      <c r="J5756">
        <v>0</v>
      </c>
      <c r="K5756">
        <v>0</v>
      </c>
      <c r="L5756">
        <v>1127</v>
      </c>
      <c r="M5756">
        <v>1127</v>
      </c>
      <c r="N5756" t="s">
        <v>20</v>
      </c>
      <c r="O5756" t="s">
        <v>3883</v>
      </c>
      <c r="P5756" t="s">
        <v>28</v>
      </c>
      <c r="Q5756" t="s">
        <v>34233</v>
      </c>
      <c r="R5756" t="s">
        <v>34233</v>
      </c>
      <c r="S5756" t="s">
        <v>32628</v>
      </c>
      <c r="T5756" t="s">
        <v>34357</v>
      </c>
      <c r="U5756" t="s">
        <v>32634</v>
      </c>
      <c r="V5756" t="s">
        <v>35007</v>
      </c>
      <c r="X5756">
        <v>1.5</v>
      </c>
      <c r="Y5756" t="s">
        <v>32661</v>
      </c>
      <c r="AA5756">
        <v>9</v>
      </c>
      <c r="AB5756">
        <v>10</v>
      </c>
      <c r="AC5756">
        <v>1</v>
      </c>
      <c r="AD5756" t="str">
        <f t="shared" si="872"/>
        <v/>
      </c>
      <c r="AE5756" t="str">
        <f t="shared" si="867"/>
        <v/>
      </c>
      <c r="AF5756" t="str">
        <f t="shared" si="870"/>
        <v/>
      </c>
      <c r="AG5756">
        <f t="shared" si="873"/>
        <v>1</v>
      </c>
      <c r="AH5756">
        <f t="shared" si="875"/>
        <v>2.8</v>
      </c>
      <c r="AI5756">
        <v>0.14499999999999999</v>
      </c>
      <c r="AJ5756">
        <f t="shared" si="869"/>
        <v>0.40599999999999997</v>
      </c>
      <c r="AK5756" t="str">
        <f t="shared" si="876"/>
        <v/>
      </c>
      <c r="AL5756" t="str">
        <f t="shared" si="874"/>
        <v/>
      </c>
    </row>
    <row r="5757" spans="1:38" x14ac:dyDescent="0.2">
      <c r="A5757" t="s">
        <v>5821</v>
      </c>
      <c r="B5757" t="s">
        <v>680</v>
      </c>
      <c r="C5757" t="s">
        <v>5822</v>
      </c>
      <c r="D5757" s="1">
        <v>36145</v>
      </c>
      <c r="E5757" s="1">
        <v>43901</v>
      </c>
      <c r="F5757" t="s">
        <v>19</v>
      </c>
      <c r="I5757">
        <v>100</v>
      </c>
      <c r="J5757">
        <v>0</v>
      </c>
      <c r="K5757">
        <v>0</v>
      </c>
      <c r="L5757">
        <v>1967</v>
      </c>
      <c r="M5757">
        <v>1967</v>
      </c>
      <c r="N5757" t="s">
        <v>20</v>
      </c>
      <c r="O5757" t="s">
        <v>5823</v>
      </c>
      <c r="P5757" t="s">
        <v>28</v>
      </c>
      <c r="Q5757" t="s">
        <v>34233</v>
      </c>
      <c r="R5757" t="s">
        <v>34233</v>
      </c>
      <c r="S5757" t="s">
        <v>33797</v>
      </c>
      <c r="T5757" t="s">
        <v>34357</v>
      </c>
      <c r="U5757" t="s">
        <v>32634</v>
      </c>
      <c r="V5757" t="s">
        <v>35009</v>
      </c>
      <c r="X5757">
        <v>2</v>
      </c>
      <c r="Y5757">
        <v>1</v>
      </c>
      <c r="AA5757">
        <v>8.5</v>
      </c>
      <c r="AB5757">
        <v>13</v>
      </c>
      <c r="AC5757">
        <v>1</v>
      </c>
      <c r="AD5757" t="str">
        <f t="shared" si="872"/>
        <v/>
      </c>
      <c r="AE5757" t="str">
        <f t="shared" si="867"/>
        <v/>
      </c>
      <c r="AF5757" t="str">
        <f t="shared" si="870"/>
        <v/>
      </c>
      <c r="AG5757">
        <f t="shared" si="873"/>
        <v>1</v>
      </c>
      <c r="AH5757">
        <f t="shared" si="875"/>
        <v>2.8</v>
      </c>
      <c r="AI5757">
        <v>0.14499999999999999</v>
      </c>
      <c r="AJ5757">
        <f t="shared" si="869"/>
        <v>0.40599999999999997</v>
      </c>
      <c r="AK5757" t="str">
        <f t="shared" si="876"/>
        <v/>
      </c>
      <c r="AL5757" t="str">
        <f t="shared" si="874"/>
        <v/>
      </c>
    </row>
    <row r="5758" spans="1:38" x14ac:dyDescent="0.2">
      <c r="A5758" t="s">
        <v>8887</v>
      </c>
      <c r="B5758" t="s">
        <v>680</v>
      </c>
      <c r="C5758" t="s">
        <v>8888</v>
      </c>
      <c r="D5758" s="1">
        <v>36245</v>
      </c>
      <c r="E5758" s="1">
        <v>43901</v>
      </c>
      <c r="F5758" t="s">
        <v>19</v>
      </c>
      <c r="I5758">
        <v>100</v>
      </c>
      <c r="J5758">
        <v>0</v>
      </c>
      <c r="K5758">
        <v>0</v>
      </c>
      <c r="L5758">
        <v>1099</v>
      </c>
      <c r="M5758">
        <v>1099</v>
      </c>
      <c r="N5758" t="s">
        <v>20</v>
      </c>
      <c r="O5758" t="s">
        <v>8889</v>
      </c>
      <c r="P5758" t="s">
        <v>28</v>
      </c>
      <c r="Q5758" t="s">
        <v>34233</v>
      </c>
      <c r="R5758" t="s">
        <v>34233</v>
      </c>
      <c r="S5758" t="s">
        <v>32628</v>
      </c>
      <c r="T5758" t="s">
        <v>34365</v>
      </c>
      <c r="U5758" t="s">
        <v>32634</v>
      </c>
      <c r="V5758" t="s">
        <v>35008</v>
      </c>
      <c r="X5758">
        <v>2</v>
      </c>
      <c r="AA5758">
        <v>10</v>
      </c>
      <c r="AB5758">
        <v>20</v>
      </c>
      <c r="AC5758">
        <v>1</v>
      </c>
      <c r="AD5758" t="str">
        <f t="shared" si="872"/>
        <v/>
      </c>
      <c r="AE5758" t="str">
        <f t="shared" si="867"/>
        <v/>
      </c>
      <c r="AF5758" t="str">
        <f t="shared" si="870"/>
        <v/>
      </c>
      <c r="AG5758">
        <f t="shared" si="873"/>
        <v>1</v>
      </c>
      <c r="AH5758">
        <f t="shared" si="875"/>
        <v>2.8</v>
      </c>
      <c r="AI5758">
        <v>0.14499999999999999</v>
      </c>
      <c r="AJ5758">
        <f t="shared" si="869"/>
        <v>0.40599999999999997</v>
      </c>
      <c r="AK5758" t="str">
        <f t="shared" si="876"/>
        <v/>
      </c>
      <c r="AL5758" t="str">
        <f t="shared" si="874"/>
        <v/>
      </c>
    </row>
    <row r="5759" spans="1:38" x14ac:dyDescent="0.2">
      <c r="A5759" t="s">
        <v>8801</v>
      </c>
      <c r="B5759" t="s">
        <v>680</v>
      </c>
      <c r="C5759" t="s">
        <v>8802</v>
      </c>
      <c r="D5759" s="1">
        <v>36245</v>
      </c>
      <c r="E5759" s="1">
        <v>43901</v>
      </c>
      <c r="F5759" t="s">
        <v>19</v>
      </c>
      <c r="I5759">
        <v>100</v>
      </c>
      <c r="J5759">
        <v>0</v>
      </c>
      <c r="K5759">
        <v>0</v>
      </c>
      <c r="L5759">
        <v>1276</v>
      </c>
      <c r="M5759">
        <v>1276</v>
      </c>
      <c r="N5759" t="s">
        <v>20</v>
      </c>
      <c r="O5759" t="s">
        <v>8803</v>
      </c>
      <c r="P5759" t="s">
        <v>28</v>
      </c>
      <c r="Q5759" t="s">
        <v>34233</v>
      </c>
      <c r="R5759" t="s">
        <v>34233</v>
      </c>
      <c r="S5759" t="s">
        <v>33797</v>
      </c>
      <c r="T5759" t="s">
        <v>34357</v>
      </c>
      <c r="U5759" t="s">
        <v>32634</v>
      </c>
      <c r="V5759" t="s">
        <v>35008</v>
      </c>
      <c r="X5759">
        <v>2</v>
      </c>
      <c r="AA5759">
        <v>10</v>
      </c>
      <c r="AB5759">
        <v>20</v>
      </c>
      <c r="AC5759">
        <v>1</v>
      </c>
      <c r="AD5759" t="str">
        <f t="shared" si="872"/>
        <v/>
      </c>
      <c r="AE5759" t="str">
        <f t="shared" si="867"/>
        <v/>
      </c>
      <c r="AF5759" t="str">
        <f t="shared" si="870"/>
        <v/>
      </c>
      <c r="AG5759">
        <f t="shared" si="873"/>
        <v>1</v>
      </c>
      <c r="AH5759">
        <f t="shared" si="875"/>
        <v>2.8</v>
      </c>
      <c r="AI5759">
        <v>0.14499999999999999</v>
      </c>
      <c r="AJ5759">
        <f t="shared" si="869"/>
        <v>0.40599999999999997</v>
      </c>
      <c r="AK5759" t="str">
        <f t="shared" si="876"/>
        <v/>
      </c>
      <c r="AL5759" t="str">
        <f t="shared" si="874"/>
        <v/>
      </c>
    </row>
    <row r="5760" spans="1:38" x14ac:dyDescent="0.2">
      <c r="A5760" t="s">
        <v>8884</v>
      </c>
      <c r="B5760" t="s">
        <v>680</v>
      </c>
      <c r="C5760" t="s">
        <v>8885</v>
      </c>
      <c r="D5760" s="1">
        <v>36245</v>
      </c>
      <c r="E5760" s="1">
        <v>43901</v>
      </c>
      <c r="F5760" t="s">
        <v>19</v>
      </c>
      <c r="I5760">
        <v>100</v>
      </c>
      <c r="J5760">
        <v>0</v>
      </c>
      <c r="K5760">
        <v>0</v>
      </c>
      <c r="L5760">
        <v>1248</v>
      </c>
      <c r="M5760">
        <v>1248</v>
      </c>
      <c r="N5760" t="s">
        <v>20</v>
      </c>
      <c r="O5760" t="s">
        <v>8886</v>
      </c>
      <c r="P5760" t="s">
        <v>28</v>
      </c>
      <c r="Q5760" t="s">
        <v>34233</v>
      </c>
      <c r="R5760" t="s">
        <v>34233</v>
      </c>
      <c r="S5760" t="s">
        <v>32628</v>
      </c>
      <c r="T5760" t="s">
        <v>34365</v>
      </c>
      <c r="U5760" t="s">
        <v>32634</v>
      </c>
      <c r="V5760" t="s">
        <v>35009</v>
      </c>
      <c r="X5760">
        <v>2</v>
      </c>
      <c r="Y5760">
        <v>1</v>
      </c>
      <c r="AA5760">
        <v>8.5</v>
      </c>
      <c r="AB5760">
        <v>17</v>
      </c>
      <c r="AC5760">
        <v>1</v>
      </c>
      <c r="AD5760" t="str">
        <f t="shared" si="872"/>
        <v/>
      </c>
      <c r="AE5760" t="str">
        <f t="shared" si="867"/>
        <v/>
      </c>
      <c r="AF5760" t="str">
        <f t="shared" si="870"/>
        <v/>
      </c>
      <c r="AG5760">
        <f t="shared" si="873"/>
        <v>1</v>
      </c>
      <c r="AH5760">
        <f t="shared" si="875"/>
        <v>2.8</v>
      </c>
      <c r="AI5760">
        <v>0.14499999999999999</v>
      </c>
      <c r="AJ5760">
        <f t="shared" si="869"/>
        <v>0.40599999999999997</v>
      </c>
      <c r="AK5760" t="str">
        <f t="shared" si="876"/>
        <v/>
      </c>
      <c r="AL5760" t="str">
        <f t="shared" si="874"/>
        <v/>
      </c>
    </row>
    <row r="5761" spans="1:38" x14ac:dyDescent="0.2">
      <c r="A5761" t="s">
        <v>7659</v>
      </c>
      <c r="B5761" t="s">
        <v>680</v>
      </c>
      <c r="C5761" t="s">
        <v>7660</v>
      </c>
      <c r="D5761" s="1">
        <v>36210</v>
      </c>
      <c r="E5761" s="1">
        <v>43901</v>
      </c>
      <c r="F5761" t="s">
        <v>19</v>
      </c>
      <c r="I5761">
        <v>100</v>
      </c>
      <c r="J5761">
        <v>0</v>
      </c>
      <c r="K5761">
        <v>0</v>
      </c>
      <c r="L5761">
        <v>1724</v>
      </c>
      <c r="M5761">
        <v>1724</v>
      </c>
      <c r="N5761" t="s">
        <v>20</v>
      </c>
      <c r="O5761" t="s">
        <v>7661</v>
      </c>
      <c r="P5761" t="s">
        <v>28</v>
      </c>
      <c r="Q5761" t="s">
        <v>32794</v>
      </c>
      <c r="R5761" t="s">
        <v>33782</v>
      </c>
      <c r="S5761" t="s">
        <v>32628</v>
      </c>
      <c r="T5761" t="s">
        <v>34365</v>
      </c>
      <c r="U5761" t="s">
        <v>32634</v>
      </c>
      <c r="V5761" t="s">
        <v>35008</v>
      </c>
      <c r="X5761">
        <v>2</v>
      </c>
      <c r="AA5761">
        <v>10</v>
      </c>
      <c r="AB5761">
        <v>17</v>
      </c>
      <c r="AC5761">
        <v>1</v>
      </c>
      <c r="AD5761" t="str">
        <f t="shared" si="872"/>
        <v/>
      </c>
      <c r="AE5761" t="str">
        <f t="shared" ref="AE5761:AE5810" si="877">IF((S5761="tühi")*(AC5761&lt;&gt;""),AC5761,"")</f>
        <v/>
      </c>
      <c r="AF5761" t="str">
        <f t="shared" si="870"/>
        <v/>
      </c>
      <c r="AG5761">
        <f t="shared" si="873"/>
        <v>1</v>
      </c>
      <c r="AH5761">
        <f t="shared" si="875"/>
        <v>2.8</v>
      </c>
      <c r="AI5761">
        <v>0.14499999999999999</v>
      </c>
      <c r="AJ5761">
        <f t="shared" si="869"/>
        <v>0.40599999999999997</v>
      </c>
      <c r="AK5761" t="str">
        <f t="shared" si="876"/>
        <v/>
      </c>
      <c r="AL5761" t="str">
        <f t="shared" si="874"/>
        <v/>
      </c>
    </row>
    <row r="5762" spans="1:38" x14ac:dyDescent="0.2">
      <c r="A5762" t="s">
        <v>13334</v>
      </c>
      <c r="B5762" t="s">
        <v>680</v>
      </c>
      <c r="C5762" t="s">
        <v>13335</v>
      </c>
      <c r="D5762" s="1">
        <v>36843</v>
      </c>
      <c r="E5762" s="1">
        <v>44043</v>
      </c>
      <c r="F5762" t="s">
        <v>19</v>
      </c>
      <c r="I5762">
        <v>100</v>
      </c>
      <c r="J5762">
        <v>0</v>
      </c>
      <c r="K5762">
        <v>0</v>
      </c>
      <c r="L5762">
        <v>1561</v>
      </c>
      <c r="M5762">
        <v>1561</v>
      </c>
      <c r="N5762" t="s">
        <v>20</v>
      </c>
      <c r="O5762" t="s">
        <v>13336</v>
      </c>
      <c r="P5762" t="s">
        <v>28</v>
      </c>
      <c r="Q5762" t="s">
        <v>34233</v>
      </c>
      <c r="R5762" t="s">
        <v>34233</v>
      </c>
      <c r="S5762" t="s">
        <v>32628</v>
      </c>
      <c r="T5762" t="s">
        <v>34357</v>
      </c>
      <c r="U5762" t="s">
        <v>32634</v>
      </c>
      <c r="V5762" t="s">
        <v>33189</v>
      </c>
      <c r="X5762">
        <v>2</v>
      </c>
      <c r="Y5762" t="s">
        <v>32665</v>
      </c>
      <c r="AA5762">
        <v>10</v>
      </c>
      <c r="AB5762">
        <v>25</v>
      </c>
      <c r="AC5762">
        <v>1</v>
      </c>
      <c r="AD5762" t="str">
        <f t="shared" si="872"/>
        <v/>
      </c>
      <c r="AE5762" t="str">
        <f t="shared" si="877"/>
        <v/>
      </c>
      <c r="AF5762" t="str">
        <f t="shared" si="870"/>
        <v/>
      </c>
      <c r="AG5762">
        <f t="shared" si="873"/>
        <v>1</v>
      </c>
      <c r="AH5762">
        <f t="shared" si="875"/>
        <v>2.8</v>
      </c>
      <c r="AI5762">
        <v>0.14499999999999999</v>
      </c>
      <c r="AJ5762">
        <f t="shared" si="869"/>
        <v>0.40599999999999997</v>
      </c>
      <c r="AK5762" t="str">
        <f t="shared" si="876"/>
        <v/>
      </c>
      <c r="AL5762" t="str">
        <f t="shared" si="874"/>
        <v/>
      </c>
    </row>
    <row r="5763" spans="1:38" x14ac:dyDescent="0.2">
      <c r="A5763" t="s">
        <v>8816</v>
      </c>
      <c r="B5763" t="s">
        <v>680</v>
      </c>
      <c r="C5763" t="s">
        <v>8817</v>
      </c>
      <c r="D5763" s="1">
        <v>36245</v>
      </c>
      <c r="E5763" s="1">
        <v>43900</v>
      </c>
      <c r="F5763" t="s">
        <v>19</v>
      </c>
      <c r="I5763">
        <v>100</v>
      </c>
      <c r="J5763">
        <v>0</v>
      </c>
      <c r="K5763">
        <v>0</v>
      </c>
      <c r="L5763">
        <v>1088</v>
      </c>
      <c r="M5763">
        <v>1088</v>
      </c>
      <c r="N5763" t="s">
        <v>20</v>
      </c>
      <c r="O5763" t="s">
        <v>8818</v>
      </c>
      <c r="P5763" t="s">
        <v>28</v>
      </c>
      <c r="Q5763" t="s">
        <v>34233</v>
      </c>
      <c r="R5763" t="s">
        <v>34233</v>
      </c>
      <c r="S5763" t="s">
        <v>32628</v>
      </c>
      <c r="T5763" t="s">
        <v>34365</v>
      </c>
      <c r="U5763" t="s">
        <v>32634</v>
      </c>
      <c r="V5763" t="s">
        <v>35008</v>
      </c>
      <c r="X5763">
        <v>2</v>
      </c>
      <c r="AA5763">
        <v>10</v>
      </c>
      <c r="AB5763">
        <v>20</v>
      </c>
      <c r="AC5763">
        <v>1</v>
      </c>
      <c r="AD5763" t="str">
        <f t="shared" si="872"/>
        <v/>
      </c>
      <c r="AE5763" t="str">
        <f t="shared" si="877"/>
        <v/>
      </c>
      <c r="AF5763" t="str">
        <f t="shared" si="870"/>
        <v/>
      </c>
      <c r="AG5763">
        <f t="shared" si="873"/>
        <v>1</v>
      </c>
      <c r="AH5763">
        <f t="shared" si="875"/>
        <v>2.8</v>
      </c>
      <c r="AI5763">
        <v>0.14499999999999999</v>
      </c>
      <c r="AJ5763">
        <f t="shared" si="869"/>
        <v>0.40599999999999997</v>
      </c>
      <c r="AK5763" t="str">
        <f t="shared" si="876"/>
        <v/>
      </c>
      <c r="AL5763" t="str">
        <f t="shared" si="874"/>
        <v/>
      </c>
    </row>
    <row r="5764" spans="1:38" x14ac:dyDescent="0.2">
      <c r="A5764" t="s">
        <v>7362</v>
      </c>
      <c r="B5764" t="s">
        <v>680</v>
      </c>
      <c r="C5764" t="s">
        <v>7363</v>
      </c>
      <c r="D5764" s="1">
        <v>36213</v>
      </c>
      <c r="E5764" s="1">
        <v>43900</v>
      </c>
      <c r="F5764" t="s">
        <v>19</v>
      </c>
      <c r="I5764">
        <v>100</v>
      </c>
      <c r="J5764">
        <v>0</v>
      </c>
      <c r="K5764">
        <v>0</v>
      </c>
      <c r="L5764">
        <v>1168</v>
      </c>
      <c r="M5764">
        <v>1168</v>
      </c>
      <c r="N5764" t="s">
        <v>20</v>
      </c>
      <c r="O5764" t="s">
        <v>7364</v>
      </c>
      <c r="P5764" t="s">
        <v>28</v>
      </c>
      <c r="Q5764" t="s">
        <v>34256</v>
      </c>
      <c r="R5764" t="s">
        <v>33787</v>
      </c>
      <c r="S5764" t="s">
        <v>32628</v>
      </c>
      <c r="T5764" t="s">
        <v>34349</v>
      </c>
      <c r="U5764" t="s">
        <v>32634</v>
      </c>
      <c r="V5764" t="s">
        <v>35008</v>
      </c>
      <c r="X5764">
        <v>2</v>
      </c>
      <c r="AA5764">
        <v>10</v>
      </c>
      <c r="AB5764">
        <v>20</v>
      </c>
      <c r="AC5764">
        <v>1</v>
      </c>
      <c r="AD5764" t="str">
        <f t="shared" si="872"/>
        <v/>
      </c>
      <c r="AE5764" t="str">
        <f t="shared" si="877"/>
        <v/>
      </c>
      <c r="AF5764" t="str">
        <f t="shared" si="870"/>
        <v/>
      </c>
      <c r="AG5764">
        <f t="shared" si="873"/>
        <v>1</v>
      </c>
      <c r="AH5764">
        <f t="shared" si="875"/>
        <v>2.8</v>
      </c>
      <c r="AI5764">
        <v>0.14499999999999999</v>
      </c>
      <c r="AJ5764">
        <f t="shared" si="869"/>
        <v>0.40599999999999997</v>
      </c>
      <c r="AK5764" t="str">
        <f t="shared" si="876"/>
        <v/>
      </c>
      <c r="AL5764" t="str">
        <f t="shared" si="874"/>
        <v/>
      </c>
    </row>
    <row r="5765" spans="1:38" x14ac:dyDescent="0.2">
      <c r="A5765" t="s">
        <v>21862</v>
      </c>
      <c r="B5765" t="s">
        <v>680</v>
      </c>
      <c r="C5765" t="s">
        <v>21863</v>
      </c>
      <c r="D5765" s="1">
        <v>36145</v>
      </c>
      <c r="E5765" s="1">
        <v>43901</v>
      </c>
      <c r="F5765" t="s">
        <v>19</v>
      </c>
      <c r="I5765">
        <v>100</v>
      </c>
      <c r="J5765">
        <v>0</v>
      </c>
      <c r="K5765">
        <v>0</v>
      </c>
      <c r="L5765">
        <v>1199</v>
      </c>
      <c r="M5765">
        <v>1199</v>
      </c>
      <c r="N5765" t="s">
        <v>20</v>
      </c>
      <c r="O5765" t="s">
        <v>21864</v>
      </c>
      <c r="P5765" t="s">
        <v>28</v>
      </c>
      <c r="Q5765" t="s">
        <v>34256</v>
      </c>
      <c r="R5765" t="s">
        <v>33787</v>
      </c>
      <c r="S5765" t="s">
        <v>32628</v>
      </c>
      <c r="T5765" t="s">
        <v>34357</v>
      </c>
      <c r="U5765" t="s">
        <v>32634</v>
      </c>
      <c r="V5765" t="s">
        <v>35008</v>
      </c>
      <c r="X5765">
        <v>2</v>
      </c>
      <c r="AA5765">
        <v>10</v>
      </c>
      <c r="AB5765">
        <v>20</v>
      </c>
      <c r="AC5765">
        <v>1</v>
      </c>
      <c r="AD5765" t="str">
        <f t="shared" si="872"/>
        <v/>
      </c>
      <c r="AE5765" t="str">
        <f t="shared" si="877"/>
        <v/>
      </c>
      <c r="AF5765" t="str">
        <f t="shared" si="870"/>
        <v/>
      </c>
      <c r="AG5765">
        <f t="shared" si="873"/>
        <v>1</v>
      </c>
      <c r="AH5765">
        <f t="shared" si="875"/>
        <v>2.8</v>
      </c>
      <c r="AI5765">
        <v>0.14499999999999999</v>
      </c>
      <c r="AJ5765">
        <f t="shared" si="869"/>
        <v>0.40599999999999997</v>
      </c>
      <c r="AK5765" t="str">
        <f t="shared" si="876"/>
        <v/>
      </c>
      <c r="AL5765" t="str">
        <f t="shared" si="874"/>
        <v/>
      </c>
    </row>
    <row r="5766" spans="1:38" x14ac:dyDescent="0.2">
      <c r="A5766" t="s">
        <v>7698</v>
      </c>
      <c r="B5766" t="s">
        <v>680</v>
      </c>
      <c r="C5766" t="s">
        <v>7699</v>
      </c>
      <c r="D5766" s="1">
        <v>36210</v>
      </c>
      <c r="E5766" s="1">
        <v>43901</v>
      </c>
      <c r="F5766" t="s">
        <v>19</v>
      </c>
      <c r="I5766">
        <v>100</v>
      </c>
      <c r="J5766">
        <v>0</v>
      </c>
      <c r="K5766">
        <v>0</v>
      </c>
      <c r="L5766">
        <v>1254</v>
      </c>
      <c r="M5766">
        <v>1254</v>
      </c>
      <c r="N5766" t="s">
        <v>20</v>
      </c>
      <c r="O5766" t="s">
        <v>7700</v>
      </c>
      <c r="P5766" t="s">
        <v>28</v>
      </c>
      <c r="Q5766" t="s">
        <v>34256</v>
      </c>
      <c r="R5766" t="s">
        <v>33787</v>
      </c>
      <c r="S5766" t="s">
        <v>33797</v>
      </c>
      <c r="T5766" t="s">
        <v>34357</v>
      </c>
      <c r="U5766" t="s">
        <v>32634</v>
      </c>
      <c r="V5766" t="s">
        <v>35008</v>
      </c>
      <c r="X5766">
        <v>2</v>
      </c>
      <c r="AA5766">
        <v>10</v>
      </c>
      <c r="AB5766">
        <v>20</v>
      </c>
      <c r="AC5766">
        <v>1</v>
      </c>
      <c r="AD5766" t="str">
        <f t="shared" si="872"/>
        <v/>
      </c>
      <c r="AE5766" t="str">
        <f t="shared" si="877"/>
        <v/>
      </c>
      <c r="AF5766" t="str">
        <f t="shared" si="870"/>
        <v/>
      </c>
      <c r="AG5766">
        <f t="shared" si="873"/>
        <v>1</v>
      </c>
      <c r="AH5766">
        <f t="shared" si="875"/>
        <v>2.8</v>
      </c>
      <c r="AI5766">
        <v>0.14499999999999999</v>
      </c>
      <c r="AJ5766">
        <f t="shared" si="869"/>
        <v>0.40599999999999997</v>
      </c>
      <c r="AK5766" t="str">
        <f t="shared" si="876"/>
        <v/>
      </c>
      <c r="AL5766" t="str">
        <f t="shared" si="874"/>
        <v/>
      </c>
    </row>
    <row r="5767" spans="1:38" x14ac:dyDescent="0.2">
      <c r="A5767" t="s">
        <v>7665</v>
      </c>
      <c r="B5767" t="s">
        <v>680</v>
      </c>
      <c r="C5767" t="s">
        <v>7666</v>
      </c>
      <c r="D5767" s="1">
        <v>36210</v>
      </c>
      <c r="E5767" s="1">
        <v>43900</v>
      </c>
      <c r="F5767" t="s">
        <v>19</v>
      </c>
      <c r="I5767">
        <v>100</v>
      </c>
      <c r="J5767">
        <v>0</v>
      </c>
      <c r="K5767">
        <v>0</v>
      </c>
      <c r="L5767">
        <v>1601</v>
      </c>
      <c r="M5767">
        <v>1601</v>
      </c>
      <c r="N5767" t="s">
        <v>20</v>
      </c>
      <c r="O5767" t="s">
        <v>7667</v>
      </c>
      <c r="P5767" t="s">
        <v>28</v>
      </c>
      <c r="Q5767" t="s">
        <v>34233</v>
      </c>
      <c r="R5767" t="s">
        <v>34233</v>
      </c>
      <c r="S5767" t="s">
        <v>32628</v>
      </c>
      <c r="T5767" t="s">
        <v>34354</v>
      </c>
      <c r="U5767" t="s">
        <v>32634</v>
      </c>
      <c r="V5767" t="s">
        <v>35008</v>
      </c>
      <c r="X5767">
        <v>2</v>
      </c>
      <c r="AA5767">
        <v>10</v>
      </c>
      <c r="AB5767">
        <v>15</v>
      </c>
      <c r="AC5767">
        <v>1</v>
      </c>
      <c r="AD5767" t="str">
        <f t="shared" si="872"/>
        <v/>
      </c>
      <c r="AE5767" t="str">
        <f t="shared" si="877"/>
        <v/>
      </c>
      <c r="AF5767" t="str">
        <f t="shared" si="870"/>
        <v/>
      </c>
      <c r="AG5767">
        <f t="shared" si="873"/>
        <v>1</v>
      </c>
      <c r="AH5767">
        <f t="shared" si="875"/>
        <v>2.8</v>
      </c>
      <c r="AI5767">
        <v>0.14499999999999999</v>
      </c>
      <c r="AJ5767">
        <f t="shared" si="869"/>
        <v>0.40599999999999997</v>
      </c>
      <c r="AK5767" t="str">
        <f t="shared" si="876"/>
        <v/>
      </c>
      <c r="AL5767" t="str">
        <f t="shared" si="874"/>
        <v/>
      </c>
    </row>
    <row r="5768" spans="1:38" x14ac:dyDescent="0.2">
      <c r="A5768" t="s">
        <v>4496</v>
      </c>
      <c r="B5768" t="s">
        <v>680</v>
      </c>
      <c r="C5768" t="s">
        <v>4497</v>
      </c>
      <c r="D5768" s="1">
        <v>35962</v>
      </c>
      <c r="E5768" s="1">
        <v>44593</v>
      </c>
      <c r="F5768" t="s">
        <v>19</v>
      </c>
      <c r="I5768">
        <v>100</v>
      </c>
      <c r="J5768">
        <v>0</v>
      </c>
      <c r="K5768">
        <v>0</v>
      </c>
      <c r="L5768">
        <v>1153</v>
      </c>
      <c r="M5768">
        <v>1153</v>
      </c>
      <c r="N5768" t="s">
        <v>20</v>
      </c>
      <c r="O5768" t="s">
        <v>4498</v>
      </c>
      <c r="P5768" t="s">
        <v>28</v>
      </c>
      <c r="Q5768" t="s">
        <v>34233</v>
      </c>
      <c r="R5768" t="s">
        <v>34233</v>
      </c>
      <c r="S5768" t="s">
        <v>32628</v>
      </c>
      <c r="T5768" t="s">
        <v>34349</v>
      </c>
      <c r="U5768" t="s">
        <v>32634</v>
      </c>
      <c r="V5768" t="s">
        <v>35007</v>
      </c>
      <c r="X5768">
        <v>1.5</v>
      </c>
      <c r="Y5768" t="s">
        <v>32654</v>
      </c>
      <c r="AA5768">
        <v>9</v>
      </c>
      <c r="AB5768">
        <v>13</v>
      </c>
      <c r="AC5768">
        <v>1</v>
      </c>
      <c r="AD5768" t="str">
        <f t="shared" si="872"/>
        <v/>
      </c>
      <c r="AE5768" t="str">
        <f t="shared" si="877"/>
        <v/>
      </c>
      <c r="AF5768" t="str">
        <f t="shared" si="870"/>
        <v/>
      </c>
      <c r="AG5768">
        <f t="shared" si="873"/>
        <v>1</v>
      </c>
      <c r="AH5768">
        <f t="shared" si="875"/>
        <v>2.8</v>
      </c>
      <c r="AI5768">
        <v>0.14499999999999999</v>
      </c>
      <c r="AJ5768">
        <f t="shared" si="869"/>
        <v>0.40599999999999997</v>
      </c>
      <c r="AK5768" t="str">
        <f t="shared" si="876"/>
        <v/>
      </c>
      <c r="AL5768" t="str">
        <f t="shared" si="874"/>
        <v/>
      </c>
    </row>
    <row r="5769" spans="1:38" x14ac:dyDescent="0.2">
      <c r="A5769" t="s">
        <v>6179</v>
      </c>
      <c r="B5769" t="s">
        <v>680</v>
      </c>
      <c r="C5769" t="s">
        <v>6180</v>
      </c>
      <c r="D5769" s="1">
        <v>36145</v>
      </c>
      <c r="E5769" s="1">
        <v>43900</v>
      </c>
      <c r="F5769" t="s">
        <v>19</v>
      </c>
      <c r="I5769">
        <v>100</v>
      </c>
      <c r="J5769">
        <v>0</v>
      </c>
      <c r="K5769">
        <v>0</v>
      </c>
      <c r="L5769">
        <v>1747</v>
      </c>
      <c r="M5769">
        <v>1747</v>
      </c>
      <c r="N5769" t="s">
        <v>20</v>
      </c>
      <c r="O5769" t="s">
        <v>6181</v>
      </c>
      <c r="P5769" t="s">
        <v>28</v>
      </c>
      <c r="Q5769" t="s">
        <v>34233</v>
      </c>
      <c r="R5769" t="s">
        <v>34233</v>
      </c>
      <c r="S5769" t="s">
        <v>33801</v>
      </c>
      <c r="T5769" t="s">
        <v>34357</v>
      </c>
      <c r="U5769" t="s">
        <v>32634</v>
      </c>
      <c r="V5769" t="s">
        <v>35008</v>
      </c>
      <c r="X5769">
        <v>2</v>
      </c>
      <c r="AA5769">
        <v>10</v>
      </c>
      <c r="AB5769">
        <v>15</v>
      </c>
      <c r="AC5769">
        <v>1</v>
      </c>
      <c r="AD5769" t="str">
        <f t="shared" si="872"/>
        <v/>
      </c>
      <c r="AE5769" t="str">
        <f t="shared" si="877"/>
        <v/>
      </c>
      <c r="AF5769" t="str">
        <f t="shared" si="870"/>
        <v/>
      </c>
      <c r="AG5769">
        <f t="shared" si="873"/>
        <v>1</v>
      </c>
      <c r="AH5769">
        <f t="shared" si="875"/>
        <v>2.8</v>
      </c>
      <c r="AI5769">
        <v>0.14499999999999999</v>
      </c>
      <c r="AJ5769">
        <f t="shared" si="869"/>
        <v>0.40599999999999997</v>
      </c>
      <c r="AK5769" t="str">
        <f t="shared" si="876"/>
        <v/>
      </c>
      <c r="AL5769" t="str">
        <f t="shared" si="874"/>
        <v/>
      </c>
    </row>
    <row r="5770" spans="1:38" x14ac:dyDescent="0.2">
      <c r="A5770" t="s">
        <v>7202</v>
      </c>
      <c r="B5770" t="s">
        <v>680</v>
      </c>
      <c r="C5770" t="s">
        <v>7203</v>
      </c>
      <c r="D5770" s="1">
        <v>36210</v>
      </c>
      <c r="E5770" s="1">
        <v>43900</v>
      </c>
      <c r="F5770" t="s">
        <v>19</v>
      </c>
      <c r="I5770">
        <v>100</v>
      </c>
      <c r="J5770">
        <v>0</v>
      </c>
      <c r="K5770">
        <v>0</v>
      </c>
      <c r="L5770">
        <v>1701</v>
      </c>
      <c r="M5770">
        <v>1701</v>
      </c>
      <c r="N5770" t="s">
        <v>20</v>
      </c>
      <c r="O5770" t="s">
        <v>7204</v>
      </c>
      <c r="P5770" t="s">
        <v>28</v>
      </c>
      <c r="Q5770" t="s">
        <v>34233</v>
      </c>
      <c r="R5770" t="s">
        <v>34233</v>
      </c>
      <c r="S5770" t="s">
        <v>33797</v>
      </c>
      <c r="T5770" t="s">
        <v>34357</v>
      </c>
      <c r="U5770" t="s">
        <v>32634</v>
      </c>
      <c r="V5770" t="s">
        <v>35008</v>
      </c>
      <c r="X5770">
        <v>2</v>
      </c>
      <c r="AA5770">
        <v>10</v>
      </c>
      <c r="AB5770">
        <v>15</v>
      </c>
      <c r="AC5770">
        <v>1</v>
      </c>
      <c r="AD5770" t="str">
        <f t="shared" si="872"/>
        <v/>
      </c>
      <c r="AE5770" t="str">
        <f t="shared" si="877"/>
        <v/>
      </c>
      <c r="AF5770" t="str">
        <f t="shared" si="870"/>
        <v/>
      </c>
      <c r="AG5770">
        <f t="shared" si="873"/>
        <v>1</v>
      </c>
      <c r="AH5770">
        <f t="shared" si="875"/>
        <v>2.8</v>
      </c>
      <c r="AI5770">
        <v>0.14499999999999999</v>
      </c>
      <c r="AJ5770">
        <f t="shared" si="869"/>
        <v>0.40599999999999997</v>
      </c>
      <c r="AK5770" t="str">
        <f t="shared" si="876"/>
        <v/>
      </c>
      <c r="AL5770" t="str">
        <f t="shared" si="874"/>
        <v/>
      </c>
    </row>
    <row r="5771" spans="1:38" x14ac:dyDescent="0.2">
      <c r="A5771" t="s">
        <v>8813</v>
      </c>
      <c r="B5771" t="s">
        <v>680</v>
      </c>
      <c r="C5771" t="s">
        <v>8814</v>
      </c>
      <c r="D5771" s="1">
        <v>36245</v>
      </c>
      <c r="E5771" s="1">
        <v>43951</v>
      </c>
      <c r="F5771" t="s">
        <v>19</v>
      </c>
      <c r="I5771">
        <v>100</v>
      </c>
      <c r="J5771">
        <v>0</v>
      </c>
      <c r="K5771">
        <v>0</v>
      </c>
      <c r="L5771">
        <v>1660</v>
      </c>
      <c r="M5771">
        <v>1660</v>
      </c>
      <c r="N5771" t="s">
        <v>20</v>
      </c>
      <c r="O5771" t="s">
        <v>8815</v>
      </c>
      <c r="P5771" t="s">
        <v>28</v>
      </c>
      <c r="Q5771" t="s">
        <v>34233</v>
      </c>
      <c r="R5771" t="s">
        <v>34233</v>
      </c>
      <c r="S5771" t="s">
        <v>33801</v>
      </c>
      <c r="T5771" t="s">
        <v>34365</v>
      </c>
      <c r="U5771" t="s">
        <v>32634</v>
      </c>
      <c r="V5771" t="s">
        <v>35008</v>
      </c>
      <c r="X5771">
        <v>2</v>
      </c>
      <c r="AA5771">
        <v>10</v>
      </c>
      <c r="AB5771">
        <v>17</v>
      </c>
      <c r="AC5771">
        <v>1</v>
      </c>
      <c r="AD5771" t="str">
        <f t="shared" si="872"/>
        <v/>
      </c>
      <c r="AE5771" t="str">
        <f t="shared" si="877"/>
        <v/>
      </c>
      <c r="AF5771" t="str">
        <f t="shared" si="870"/>
        <v/>
      </c>
      <c r="AG5771">
        <f t="shared" si="873"/>
        <v>1</v>
      </c>
      <c r="AH5771">
        <f t="shared" si="875"/>
        <v>2.8</v>
      </c>
      <c r="AI5771">
        <v>0.14499999999999999</v>
      </c>
      <c r="AJ5771">
        <f t="shared" si="869"/>
        <v>0.40599999999999997</v>
      </c>
      <c r="AK5771" t="str">
        <f t="shared" si="876"/>
        <v/>
      </c>
      <c r="AL5771" t="str">
        <f t="shared" si="874"/>
        <v/>
      </c>
    </row>
    <row r="5772" spans="1:38" x14ac:dyDescent="0.2">
      <c r="A5772" t="s">
        <v>11520</v>
      </c>
      <c r="B5772" t="s">
        <v>680</v>
      </c>
      <c r="C5772" t="s">
        <v>11521</v>
      </c>
      <c r="D5772" s="1">
        <v>36532</v>
      </c>
      <c r="E5772" s="1">
        <v>43456</v>
      </c>
      <c r="F5772" t="s">
        <v>19</v>
      </c>
      <c r="I5772">
        <v>100</v>
      </c>
      <c r="J5772">
        <v>0</v>
      </c>
      <c r="K5772">
        <v>0</v>
      </c>
      <c r="L5772">
        <v>1130</v>
      </c>
      <c r="M5772">
        <v>1130</v>
      </c>
      <c r="N5772" t="s">
        <v>20</v>
      </c>
      <c r="O5772" t="s">
        <v>11522</v>
      </c>
      <c r="P5772" t="s">
        <v>28</v>
      </c>
      <c r="Q5772" t="s">
        <v>34233</v>
      </c>
      <c r="R5772" t="s">
        <v>34233</v>
      </c>
      <c r="S5772" t="s">
        <v>32628</v>
      </c>
      <c r="T5772" t="s">
        <v>34349</v>
      </c>
      <c r="U5772" t="s">
        <v>32634</v>
      </c>
      <c r="V5772" t="s">
        <v>35007</v>
      </c>
      <c r="X5772">
        <v>1.5</v>
      </c>
      <c r="AA5772">
        <v>9</v>
      </c>
      <c r="AC5772">
        <v>1</v>
      </c>
      <c r="AD5772" t="str">
        <f t="shared" si="872"/>
        <v/>
      </c>
      <c r="AE5772" t="str">
        <f t="shared" si="877"/>
        <v/>
      </c>
      <c r="AF5772" t="str">
        <f t="shared" si="870"/>
        <v/>
      </c>
      <c r="AG5772">
        <f t="shared" si="873"/>
        <v>1</v>
      </c>
      <c r="AH5772">
        <f t="shared" si="875"/>
        <v>2.8</v>
      </c>
      <c r="AI5772">
        <v>0.14499999999999999</v>
      </c>
      <c r="AJ5772">
        <f t="shared" si="869"/>
        <v>0.40599999999999997</v>
      </c>
      <c r="AK5772" t="str">
        <f t="shared" si="876"/>
        <v/>
      </c>
      <c r="AL5772" t="str">
        <f t="shared" si="874"/>
        <v/>
      </c>
    </row>
    <row r="5773" spans="1:38" x14ac:dyDescent="0.2">
      <c r="A5773" t="s">
        <v>7626</v>
      </c>
      <c r="B5773" t="s">
        <v>680</v>
      </c>
      <c r="C5773" t="s">
        <v>7627</v>
      </c>
      <c r="D5773" s="1">
        <v>36210</v>
      </c>
      <c r="E5773" s="1">
        <v>43456</v>
      </c>
      <c r="F5773" t="s">
        <v>19</v>
      </c>
      <c r="I5773">
        <v>100</v>
      </c>
      <c r="J5773">
        <v>0</v>
      </c>
      <c r="K5773">
        <v>0</v>
      </c>
      <c r="L5773">
        <v>812</v>
      </c>
      <c r="M5773">
        <v>812</v>
      </c>
      <c r="N5773" t="s">
        <v>20</v>
      </c>
      <c r="O5773" t="s">
        <v>7628</v>
      </c>
      <c r="P5773" t="s">
        <v>28</v>
      </c>
      <c r="Q5773" t="s">
        <v>34233</v>
      </c>
      <c r="R5773" t="s">
        <v>34233</v>
      </c>
      <c r="S5773" t="s">
        <v>32628</v>
      </c>
      <c r="T5773" t="s">
        <v>34349</v>
      </c>
      <c r="U5773" t="s">
        <v>32634</v>
      </c>
      <c r="V5773" t="s">
        <v>35007</v>
      </c>
      <c r="X5773">
        <v>1.5</v>
      </c>
      <c r="Y5773" t="s">
        <v>32654</v>
      </c>
      <c r="AA5773">
        <v>9</v>
      </c>
      <c r="AB5773">
        <v>18</v>
      </c>
      <c r="AC5773">
        <v>1</v>
      </c>
      <c r="AD5773" t="str">
        <f t="shared" si="872"/>
        <v/>
      </c>
      <c r="AE5773" t="str">
        <f t="shared" si="877"/>
        <v/>
      </c>
      <c r="AF5773" t="str">
        <f t="shared" si="870"/>
        <v/>
      </c>
      <c r="AG5773">
        <f t="shared" si="873"/>
        <v>1</v>
      </c>
      <c r="AH5773">
        <f t="shared" si="875"/>
        <v>2.8</v>
      </c>
      <c r="AI5773">
        <v>0.14499999999999999</v>
      </c>
      <c r="AJ5773">
        <f t="shared" si="869"/>
        <v>0.40599999999999997</v>
      </c>
      <c r="AK5773" t="str">
        <f t="shared" si="876"/>
        <v/>
      </c>
      <c r="AL5773" t="str">
        <f t="shared" si="874"/>
        <v/>
      </c>
    </row>
    <row r="5774" spans="1:38" x14ac:dyDescent="0.2">
      <c r="A5774" t="s">
        <v>30889</v>
      </c>
      <c r="B5774" t="s">
        <v>680</v>
      </c>
      <c r="C5774" t="s">
        <v>30890</v>
      </c>
      <c r="D5774" s="1">
        <v>43859</v>
      </c>
      <c r="E5774" s="1">
        <v>44607</v>
      </c>
      <c r="F5774" t="s">
        <v>26</v>
      </c>
      <c r="I5774">
        <v>100</v>
      </c>
      <c r="J5774">
        <v>0</v>
      </c>
      <c r="K5774">
        <v>0</v>
      </c>
      <c r="L5774">
        <v>12670</v>
      </c>
      <c r="M5774">
        <v>12670</v>
      </c>
      <c r="N5774" t="s">
        <v>20</v>
      </c>
      <c r="O5774" t="s">
        <v>30891</v>
      </c>
      <c r="P5774" t="s">
        <v>44</v>
      </c>
      <c r="Q5774" t="s">
        <v>34233</v>
      </c>
      <c r="R5774" t="s">
        <v>34233</v>
      </c>
      <c r="S5774" t="s">
        <v>34233</v>
      </c>
      <c r="T5774" t="s">
        <v>34233</v>
      </c>
      <c r="V5774" t="s">
        <v>35008</v>
      </c>
      <c r="AD5774" t="str">
        <f t="shared" si="872"/>
        <v/>
      </c>
      <c r="AE5774" t="str">
        <f t="shared" si="877"/>
        <v/>
      </c>
      <c r="AF5774" t="str">
        <f t="shared" si="870"/>
        <v/>
      </c>
      <c r="AG5774" t="str">
        <f t="shared" si="873"/>
        <v/>
      </c>
      <c r="AH5774" t="str">
        <f t="shared" si="875"/>
        <v/>
      </c>
      <c r="AI5774">
        <v>0.14499999999999999</v>
      </c>
      <c r="AJ5774" t="str">
        <f t="shared" si="869"/>
        <v/>
      </c>
      <c r="AK5774" t="str">
        <f t="shared" si="876"/>
        <v/>
      </c>
      <c r="AL5774" t="str">
        <f t="shared" si="874"/>
        <v/>
      </c>
    </row>
    <row r="5775" spans="1:38" x14ac:dyDescent="0.2">
      <c r="A5775" t="s">
        <v>27082</v>
      </c>
      <c r="B5775" t="s">
        <v>680</v>
      </c>
      <c r="C5775" t="s">
        <v>27083</v>
      </c>
      <c r="D5775" s="1">
        <v>41772</v>
      </c>
      <c r="E5775" s="1">
        <v>44644</v>
      </c>
      <c r="F5775" t="s">
        <v>26</v>
      </c>
      <c r="I5775">
        <v>100</v>
      </c>
      <c r="J5775">
        <v>0</v>
      </c>
      <c r="K5775">
        <v>0</v>
      </c>
      <c r="L5775">
        <v>464</v>
      </c>
      <c r="M5775">
        <v>464</v>
      </c>
      <c r="N5775" t="s">
        <v>20</v>
      </c>
      <c r="O5775" t="s">
        <v>27084</v>
      </c>
      <c r="P5775" t="s">
        <v>44</v>
      </c>
      <c r="Q5775" t="s">
        <v>34233</v>
      </c>
      <c r="R5775" t="s">
        <v>34233</v>
      </c>
      <c r="S5775" t="s">
        <v>34233</v>
      </c>
      <c r="T5775" t="s">
        <v>34233</v>
      </c>
      <c r="AD5775" t="str">
        <f t="shared" si="872"/>
        <v/>
      </c>
      <c r="AE5775" t="str">
        <f t="shared" si="877"/>
        <v/>
      </c>
      <c r="AF5775" t="str">
        <f t="shared" si="870"/>
        <v/>
      </c>
      <c r="AG5775" t="str">
        <f t="shared" si="873"/>
        <v/>
      </c>
      <c r="AH5775" t="str">
        <f t="shared" si="875"/>
        <v/>
      </c>
      <c r="AI5775">
        <v>0.14499999999999999</v>
      </c>
      <c r="AJ5775" t="str">
        <f t="shared" si="869"/>
        <v/>
      </c>
      <c r="AK5775" t="str">
        <f t="shared" si="876"/>
        <v/>
      </c>
      <c r="AL5775" t="str">
        <f t="shared" si="874"/>
        <v/>
      </c>
    </row>
    <row r="5776" spans="1:38" x14ac:dyDescent="0.2">
      <c r="A5776" t="s">
        <v>27079</v>
      </c>
      <c r="B5776" t="s">
        <v>680</v>
      </c>
      <c r="C5776" t="s">
        <v>27080</v>
      </c>
      <c r="D5776" s="1">
        <v>41772</v>
      </c>
      <c r="E5776" s="1">
        <v>44546</v>
      </c>
      <c r="F5776" t="s">
        <v>26</v>
      </c>
      <c r="I5776">
        <v>100</v>
      </c>
      <c r="J5776">
        <v>0</v>
      </c>
      <c r="K5776">
        <v>0</v>
      </c>
      <c r="L5776">
        <v>2871</v>
      </c>
      <c r="M5776">
        <v>2871</v>
      </c>
      <c r="N5776" t="s">
        <v>20</v>
      </c>
      <c r="O5776" t="s">
        <v>27081</v>
      </c>
      <c r="P5776" t="s">
        <v>44</v>
      </c>
      <c r="Q5776" t="s">
        <v>34233</v>
      </c>
      <c r="R5776" t="s">
        <v>34233</v>
      </c>
      <c r="S5776" t="s">
        <v>34233</v>
      </c>
      <c r="T5776" t="s">
        <v>34233</v>
      </c>
      <c r="AD5776" t="str">
        <f t="shared" si="872"/>
        <v/>
      </c>
      <c r="AE5776" t="str">
        <f t="shared" si="877"/>
        <v/>
      </c>
      <c r="AF5776" t="str">
        <f t="shared" si="870"/>
        <v/>
      </c>
      <c r="AG5776" t="str">
        <f t="shared" si="873"/>
        <v/>
      </c>
      <c r="AH5776" t="str">
        <f t="shared" si="875"/>
        <v/>
      </c>
      <c r="AI5776">
        <v>0.14499999999999999</v>
      </c>
      <c r="AJ5776" t="str">
        <f t="shared" ref="AJ5776:AJ5839" si="878">IF(COUNTBLANK(AH5776),"",AH5776*AI5776)</f>
        <v/>
      </c>
      <c r="AK5776" t="str">
        <f t="shared" si="876"/>
        <v/>
      </c>
      <c r="AL5776" t="str">
        <f t="shared" si="874"/>
        <v/>
      </c>
    </row>
    <row r="5777" spans="1:39" x14ac:dyDescent="0.2">
      <c r="A5777" t="s">
        <v>6697</v>
      </c>
      <c r="B5777" t="s">
        <v>680</v>
      </c>
      <c r="C5777" t="s">
        <v>6698</v>
      </c>
      <c r="D5777" s="1">
        <v>36130</v>
      </c>
      <c r="E5777" s="1">
        <v>44546</v>
      </c>
      <c r="F5777" t="s">
        <v>19</v>
      </c>
      <c r="I5777">
        <v>100</v>
      </c>
      <c r="J5777">
        <v>0</v>
      </c>
      <c r="K5777">
        <v>0</v>
      </c>
      <c r="L5777">
        <v>5000</v>
      </c>
      <c r="M5777">
        <v>5000</v>
      </c>
      <c r="N5777" t="s">
        <v>20</v>
      </c>
      <c r="O5777" t="s">
        <v>6699</v>
      </c>
      <c r="P5777" t="s">
        <v>28</v>
      </c>
      <c r="Q5777" t="s">
        <v>34256</v>
      </c>
      <c r="R5777" t="s">
        <v>33783</v>
      </c>
      <c r="S5777" t="s">
        <v>33942</v>
      </c>
      <c r="T5777" t="s">
        <v>34233</v>
      </c>
      <c r="U5777" t="s">
        <v>32634</v>
      </c>
      <c r="V5777" t="s">
        <v>33190</v>
      </c>
      <c r="W5777">
        <v>750</v>
      </c>
      <c r="X5777">
        <v>2</v>
      </c>
      <c r="Y5777">
        <v>1</v>
      </c>
      <c r="AB5777">
        <v>15</v>
      </c>
      <c r="AC5777">
        <v>1</v>
      </c>
      <c r="AD5777" t="str">
        <f t="shared" si="872"/>
        <v/>
      </c>
      <c r="AE5777">
        <f t="shared" si="877"/>
        <v>1</v>
      </c>
      <c r="AF5777" t="str">
        <f t="shared" si="870"/>
        <v/>
      </c>
      <c r="AG5777" t="str">
        <f t="shared" si="873"/>
        <v/>
      </c>
      <c r="AH5777" t="str">
        <f t="shared" si="875"/>
        <v/>
      </c>
      <c r="AI5777">
        <v>0.14499999999999999</v>
      </c>
      <c r="AJ5777" t="str">
        <f t="shared" si="878"/>
        <v/>
      </c>
      <c r="AK5777">
        <f t="shared" si="876"/>
        <v>2.8</v>
      </c>
      <c r="AL5777">
        <f t="shared" si="874"/>
        <v>0.40599999999999997</v>
      </c>
    </row>
    <row r="5778" spans="1:39" x14ac:dyDescent="0.2">
      <c r="A5778" t="s">
        <v>15034</v>
      </c>
      <c r="B5778" t="s">
        <v>680</v>
      </c>
      <c r="C5778" t="s">
        <v>15035</v>
      </c>
      <c r="D5778" s="1">
        <v>37315</v>
      </c>
      <c r="E5778" s="1">
        <v>44546</v>
      </c>
      <c r="F5778" t="s">
        <v>474</v>
      </c>
      <c r="I5778">
        <v>100</v>
      </c>
      <c r="J5778">
        <v>0</v>
      </c>
      <c r="K5778">
        <v>0</v>
      </c>
      <c r="L5778">
        <v>53</v>
      </c>
      <c r="M5778">
        <v>53</v>
      </c>
      <c r="N5778" t="s">
        <v>20</v>
      </c>
      <c r="O5778" t="s">
        <v>15036</v>
      </c>
      <c r="P5778" t="s">
        <v>28</v>
      </c>
      <c r="Q5778" t="s">
        <v>34233</v>
      </c>
      <c r="R5778" t="s">
        <v>34233</v>
      </c>
      <c r="S5778" t="s">
        <v>32627</v>
      </c>
      <c r="T5778" t="s">
        <v>34233</v>
      </c>
      <c r="U5778" t="s">
        <v>32641</v>
      </c>
      <c r="V5778" t="s">
        <v>35019</v>
      </c>
      <c r="W5778">
        <v>15</v>
      </c>
      <c r="X5778">
        <v>1</v>
      </c>
      <c r="Y5778">
        <v>1</v>
      </c>
      <c r="Z5778">
        <v>15</v>
      </c>
      <c r="AB5778">
        <v>28</v>
      </c>
      <c r="AD5778" t="str">
        <f t="shared" si="872"/>
        <v/>
      </c>
      <c r="AE5778" t="str">
        <f t="shared" si="877"/>
        <v/>
      </c>
      <c r="AF5778">
        <f t="shared" ref="AF5778:AF5841" si="879">IF((S5778&lt;&gt;"tühi")*(F5778&lt;&gt;"Elamumaa")*(G5778&lt;&gt;"Elamumaa")*(H5778&lt;&gt;"Elamumaa"),IF(Z5778=0,"",Z5778),"")</f>
        <v>15</v>
      </c>
      <c r="AG5778" t="str">
        <f t="shared" si="873"/>
        <v/>
      </c>
      <c r="AH5778" t="str">
        <f t="shared" si="875"/>
        <v/>
      </c>
      <c r="AI5778">
        <v>0.14499999999999999</v>
      </c>
      <c r="AJ5778" t="str">
        <f t="shared" si="878"/>
        <v/>
      </c>
      <c r="AK5778" t="str">
        <f t="shared" si="876"/>
        <v/>
      </c>
      <c r="AL5778" t="str">
        <f t="shared" si="874"/>
        <v/>
      </c>
    </row>
    <row r="5779" spans="1:39" x14ac:dyDescent="0.2">
      <c r="A5779" t="s">
        <v>12950</v>
      </c>
      <c r="B5779" t="s">
        <v>680</v>
      </c>
      <c r="C5779" t="s">
        <v>12951</v>
      </c>
      <c r="D5779" s="1">
        <v>36761</v>
      </c>
      <c r="E5779" s="1">
        <v>44644</v>
      </c>
      <c r="F5779" t="s">
        <v>19</v>
      </c>
      <c r="I5779">
        <v>100</v>
      </c>
      <c r="J5779">
        <v>0</v>
      </c>
      <c r="K5779">
        <v>0</v>
      </c>
      <c r="L5779">
        <v>9707</v>
      </c>
      <c r="M5779">
        <v>9707</v>
      </c>
      <c r="N5779" t="s">
        <v>20</v>
      </c>
      <c r="O5779" t="s">
        <v>21</v>
      </c>
      <c r="P5779" t="s">
        <v>22</v>
      </c>
      <c r="Q5779" t="s">
        <v>34233</v>
      </c>
      <c r="R5779" t="s">
        <v>34233</v>
      </c>
      <c r="S5779" t="s">
        <v>32628</v>
      </c>
      <c r="T5779" t="s">
        <v>34349</v>
      </c>
      <c r="U5779" t="s">
        <v>32636</v>
      </c>
      <c r="V5779" t="s">
        <v>35016</v>
      </c>
      <c r="AC5779">
        <v>12</v>
      </c>
      <c r="AD5779" t="str">
        <f t="shared" si="872"/>
        <v/>
      </c>
      <c r="AE5779" t="str">
        <f t="shared" si="877"/>
        <v/>
      </c>
      <c r="AF5779" t="str">
        <f t="shared" si="879"/>
        <v/>
      </c>
      <c r="AG5779">
        <f t="shared" si="873"/>
        <v>12</v>
      </c>
      <c r="AH5779">
        <f t="shared" si="875"/>
        <v>33.599999999999994</v>
      </c>
      <c r="AI5779">
        <v>0.14499999999999999</v>
      </c>
      <c r="AJ5779">
        <f t="shared" si="878"/>
        <v>4.871999999999999</v>
      </c>
      <c r="AK5779" t="str">
        <f t="shared" si="876"/>
        <v/>
      </c>
      <c r="AL5779" t="str">
        <f t="shared" si="874"/>
        <v/>
      </c>
      <c r="AM5779" t="s">
        <v>34010</v>
      </c>
    </row>
    <row r="5780" spans="1:39" x14ac:dyDescent="0.2">
      <c r="A5780" t="s">
        <v>15037</v>
      </c>
      <c r="B5780" t="s">
        <v>680</v>
      </c>
      <c r="C5780" t="s">
        <v>15038</v>
      </c>
      <c r="D5780" s="1">
        <v>37315</v>
      </c>
      <c r="E5780" s="1">
        <v>44546</v>
      </c>
      <c r="F5780" t="s">
        <v>19</v>
      </c>
      <c r="I5780">
        <v>100</v>
      </c>
      <c r="J5780">
        <v>0</v>
      </c>
      <c r="K5780">
        <v>0</v>
      </c>
      <c r="L5780">
        <v>1385</v>
      </c>
      <c r="M5780">
        <v>1384</v>
      </c>
      <c r="N5780" t="s">
        <v>20</v>
      </c>
      <c r="O5780" t="s">
        <v>15039</v>
      </c>
      <c r="P5780" t="s">
        <v>28</v>
      </c>
      <c r="Q5780" t="s">
        <v>34233</v>
      </c>
      <c r="R5780" t="s">
        <v>34233</v>
      </c>
      <c r="S5780" t="s">
        <v>32628</v>
      </c>
      <c r="T5780" t="s">
        <v>34356</v>
      </c>
      <c r="U5780" t="s">
        <v>32650</v>
      </c>
      <c r="V5780" t="s">
        <v>35019</v>
      </c>
      <c r="W5780">
        <v>420</v>
      </c>
      <c r="X5780">
        <v>2</v>
      </c>
      <c r="Y5780">
        <v>2</v>
      </c>
      <c r="Z5780">
        <v>840</v>
      </c>
      <c r="AA5780">
        <v>12</v>
      </c>
      <c r="AB5780">
        <v>30</v>
      </c>
      <c r="AC5780">
        <v>3</v>
      </c>
      <c r="AD5780" t="str">
        <f t="shared" si="872"/>
        <v/>
      </c>
      <c r="AE5780" t="str">
        <f t="shared" si="877"/>
        <v/>
      </c>
      <c r="AF5780" t="str">
        <f t="shared" si="879"/>
        <v/>
      </c>
      <c r="AG5780">
        <v>2</v>
      </c>
      <c r="AH5780">
        <f t="shared" si="875"/>
        <v>5.6</v>
      </c>
      <c r="AI5780">
        <v>0.14499999999999999</v>
      </c>
      <c r="AJ5780">
        <f t="shared" si="878"/>
        <v>0.81199999999999994</v>
      </c>
      <c r="AK5780" t="str">
        <f t="shared" si="876"/>
        <v/>
      </c>
      <c r="AL5780" t="str">
        <f t="shared" si="874"/>
        <v/>
      </c>
      <c r="AM5780" t="s">
        <v>34011</v>
      </c>
    </row>
    <row r="5781" spans="1:39" x14ac:dyDescent="0.2">
      <c r="A5781" t="s">
        <v>15040</v>
      </c>
      <c r="B5781" t="s">
        <v>680</v>
      </c>
      <c r="C5781" t="s">
        <v>15041</v>
      </c>
      <c r="D5781" s="1">
        <v>37315</v>
      </c>
      <c r="E5781" s="1">
        <v>43456</v>
      </c>
      <c r="F5781" t="s">
        <v>19</v>
      </c>
      <c r="I5781">
        <v>100</v>
      </c>
      <c r="J5781">
        <v>0</v>
      </c>
      <c r="K5781">
        <v>0</v>
      </c>
      <c r="L5781">
        <v>1299</v>
      </c>
      <c r="M5781">
        <v>1299</v>
      </c>
      <c r="N5781" t="s">
        <v>20</v>
      </c>
      <c r="O5781" t="s">
        <v>15042</v>
      </c>
      <c r="P5781" t="s">
        <v>28</v>
      </c>
      <c r="Q5781" t="s">
        <v>34256</v>
      </c>
      <c r="R5781" t="s">
        <v>33783</v>
      </c>
      <c r="S5781" t="s">
        <v>33942</v>
      </c>
      <c r="T5781" t="s">
        <v>34233</v>
      </c>
      <c r="U5781" t="s">
        <v>32634</v>
      </c>
      <c r="V5781" t="s">
        <v>35019</v>
      </c>
      <c r="W5781">
        <v>345</v>
      </c>
      <c r="X5781">
        <v>2</v>
      </c>
      <c r="Y5781">
        <v>1</v>
      </c>
      <c r="Z5781">
        <v>690</v>
      </c>
      <c r="AA5781">
        <v>12</v>
      </c>
      <c r="AB5781">
        <v>27</v>
      </c>
      <c r="AC5781">
        <v>1</v>
      </c>
      <c r="AD5781" t="str">
        <f t="shared" si="872"/>
        <v/>
      </c>
      <c r="AE5781">
        <f t="shared" si="877"/>
        <v>1</v>
      </c>
      <c r="AF5781" t="str">
        <f t="shared" si="879"/>
        <v/>
      </c>
      <c r="AG5781" t="str">
        <f t="shared" ref="AG5781:AG5786" si="880">IF((S5781&lt;&gt;"tühi")*(AC5781&lt;&gt;""),AC5781,"")</f>
        <v/>
      </c>
      <c r="AH5781" t="str">
        <f t="shared" si="875"/>
        <v/>
      </c>
      <c r="AI5781">
        <v>0.14499999999999999</v>
      </c>
      <c r="AJ5781" t="str">
        <f t="shared" si="878"/>
        <v/>
      </c>
      <c r="AK5781">
        <f t="shared" si="876"/>
        <v>2.8</v>
      </c>
      <c r="AL5781">
        <f t="shared" si="874"/>
        <v>0.40599999999999997</v>
      </c>
    </row>
    <row r="5782" spans="1:39" x14ac:dyDescent="0.2">
      <c r="A5782" t="s">
        <v>15043</v>
      </c>
      <c r="B5782" t="s">
        <v>680</v>
      </c>
      <c r="C5782" t="s">
        <v>15044</v>
      </c>
      <c r="D5782" s="1">
        <v>37315</v>
      </c>
      <c r="E5782" s="1">
        <v>43456</v>
      </c>
      <c r="F5782" t="s">
        <v>19</v>
      </c>
      <c r="I5782">
        <v>100</v>
      </c>
      <c r="J5782">
        <v>0</v>
      </c>
      <c r="K5782">
        <v>0</v>
      </c>
      <c r="L5782">
        <v>1371</v>
      </c>
      <c r="M5782">
        <v>1371</v>
      </c>
      <c r="N5782" t="s">
        <v>20</v>
      </c>
      <c r="O5782" t="s">
        <v>15045</v>
      </c>
      <c r="P5782" t="s">
        <v>28</v>
      </c>
      <c r="Q5782" t="s">
        <v>34233</v>
      </c>
      <c r="R5782" t="s">
        <v>34233</v>
      </c>
      <c r="S5782" t="s">
        <v>32628</v>
      </c>
      <c r="T5782" t="s">
        <v>34357</v>
      </c>
      <c r="U5782" t="s">
        <v>32634</v>
      </c>
      <c r="V5782" t="s">
        <v>35019</v>
      </c>
      <c r="W5782">
        <v>345</v>
      </c>
      <c r="X5782">
        <v>2</v>
      </c>
      <c r="Y5782">
        <v>1</v>
      </c>
      <c r="Z5782">
        <v>690</v>
      </c>
      <c r="AA5782">
        <v>12</v>
      </c>
      <c r="AB5782">
        <v>25</v>
      </c>
      <c r="AC5782">
        <v>1</v>
      </c>
      <c r="AD5782" t="str">
        <f t="shared" si="872"/>
        <v/>
      </c>
      <c r="AE5782" t="str">
        <f t="shared" si="877"/>
        <v/>
      </c>
      <c r="AF5782" t="str">
        <f t="shared" si="879"/>
        <v/>
      </c>
      <c r="AG5782">
        <f t="shared" si="880"/>
        <v>1</v>
      </c>
      <c r="AH5782">
        <f t="shared" si="875"/>
        <v>2.8</v>
      </c>
      <c r="AI5782">
        <v>0.14499999999999999</v>
      </c>
      <c r="AJ5782">
        <f t="shared" si="878"/>
        <v>0.40599999999999997</v>
      </c>
      <c r="AK5782" t="str">
        <f t="shared" si="876"/>
        <v/>
      </c>
      <c r="AL5782" t="str">
        <f t="shared" si="874"/>
        <v/>
      </c>
    </row>
    <row r="5783" spans="1:39" x14ac:dyDescent="0.2">
      <c r="A5783" t="s">
        <v>5406</v>
      </c>
      <c r="B5783" t="s">
        <v>680</v>
      </c>
      <c r="C5783" t="s">
        <v>5407</v>
      </c>
      <c r="D5783" s="1">
        <v>36118</v>
      </c>
      <c r="E5783" s="1">
        <v>44546</v>
      </c>
      <c r="F5783" t="s">
        <v>19</v>
      </c>
      <c r="I5783">
        <v>100</v>
      </c>
      <c r="J5783">
        <v>0</v>
      </c>
      <c r="K5783">
        <v>0</v>
      </c>
      <c r="L5783">
        <v>2223</v>
      </c>
      <c r="M5783">
        <v>2223</v>
      </c>
      <c r="N5783" t="s">
        <v>20</v>
      </c>
      <c r="O5783" t="s">
        <v>5408</v>
      </c>
      <c r="P5783" t="s">
        <v>28</v>
      </c>
      <c r="Q5783" t="s">
        <v>34233</v>
      </c>
      <c r="R5783" t="s">
        <v>34233</v>
      </c>
      <c r="S5783" t="s">
        <v>33804</v>
      </c>
      <c r="T5783" t="s">
        <v>34349</v>
      </c>
      <c r="U5783" t="s">
        <v>32634</v>
      </c>
      <c r="V5783" t="s">
        <v>33191</v>
      </c>
      <c r="W5783">
        <v>240</v>
      </c>
      <c r="X5783">
        <v>2</v>
      </c>
      <c r="Y5783" t="s">
        <v>32654</v>
      </c>
      <c r="Z5783">
        <v>480</v>
      </c>
      <c r="AA5783">
        <v>8.5</v>
      </c>
      <c r="AB5783">
        <v>20</v>
      </c>
      <c r="AC5783">
        <v>1</v>
      </c>
      <c r="AD5783" t="str">
        <f t="shared" si="872"/>
        <v/>
      </c>
      <c r="AE5783" t="str">
        <f t="shared" si="877"/>
        <v/>
      </c>
      <c r="AF5783" t="str">
        <f t="shared" si="879"/>
        <v/>
      </c>
      <c r="AG5783">
        <f t="shared" si="880"/>
        <v>1</v>
      </c>
      <c r="AH5783">
        <f t="shared" si="875"/>
        <v>2.8</v>
      </c>
      <c r="AI5783">
        <v>0.14499999999999999</v>
      </c>
      <c r="AJ5783">
        <f t="shared" si="878"/>
        <v>0.40599999999999997</v>
      </c>
      <c r="AK5783" t="str">
        <f t="shared" si="876"/>
        <v/>
      </c>
      <c r="AL5783" t="str">
        <f t="shared" si="874"/>
        <v/>
      </c>
      <c r="AM5783" t="s">
        <v>34012</v>
      </c>
    </row>
    <row r="5784" spans="1:39" x14ac:dyDescent="0.2">
      <c r="A5784" t="s">
        <v>35099</v>
      </c>
      <c r="B5784" t="s">
        <v>680</v>
      </c>
      <c r="C5784" t="s">
        <v>5407</v>
      </c>
      <c r="D5784" s="1">
        <v>36118</v>
      </c>
      <c r="E5784" s="1">
        <v>44546</v>
      </c>
      <c r="F5784" t="s">
        <v>19</v>
      </c>
      <c r="I5784">
        <v>100</v>
      </c>
      <c r="J5784">
        <v>0</v>
      </c>
      <c r="K5784">
        <v>0</v>
      </c>
      <c r="L5784">
        <v>2223</v>
      </c>
      <c r="M5784">
        <v>2223</v>
      </c>
      <c r="N5784" t="s">
        <v>20</v>
      </c>
      <c r="O5784" t="s">
        <v>5408</v>
      </c>
      <c r="P5784" t="s">
        <v>28</v>
      </c>
      <c r="Q5784" t="s">
        <v>34233</v>
      </c>
      <c r="R5784" t="s">
        <v>34233</v>
      </c>
      <c r="S5784" t="s">
        <v>33804</v>
      </c>
      <c r="T5784" t="s">
        <v>34349</v>
      </c>
      <c r="U5784" t="s">
        <v>32634</v>
      </c>
      <c r="V5784" t="s">
        <v>33191</v>
      </c>
      <c r="W5784">
        <v>225</v>
      </c>
      <c r="X5784">
        <v>2</v>
      </c>
      <c r="Y5784" t="s">
        <v>32654</v>
      </c>
      <c r="Z5784">
        <v>450</v>
      </c>
      <c r="AA5784">
        <v>8.5</v>
      </c>
      <c r="AB5784">
        <v>22</v>
      </c>
      <c r="AC5784">
        <v>1</v>
      </c>
      <c r="AD5784" t="str">
        <f t="shared" si="872"/>
        <v/>
      </c>
      <c r="AE5784" t="str">
        <f t="shared" si="877"/>
        <v/>
      </c>
      <c r="AF5784" t="str">
        <f t="shared" si="879"/>
        <v/>
      </c>
      <c r="AG5784">
        <f t="shared" si="880"/>
        <v>1</v>
      </c>
      <c r="AH5784">
        <f t="shared" si="875"/>
        <v>2.8</v>
      </c>
      <c r="AI5784">
        <v>0.14499999999999999</v>
      </c>
      <c r="AJ5784">
        <f t="shared" si="878"/>
        <v>0.40599999999999997</v>
      </c>
      <c r="AK5784" t="str">
        <f t="shared" si="876"/>
        <v/>
      </c>
      <c r="AL5784" t="str">
        <f t="shared" si="874"/>
        <v/>
      </c>
      <c r="AM5784" t="s">
        <v>34012</v>
      </c>
    </row>
    <row r="5785" spans="1:39" x14ac:dyDescent="0.2">
      <c r="A5785" t="s">
        <v>15046</v>
      </c>
      <c r="B5785" t="s">
        <v>680</v>
      </c>
      <c r="C5785" t="s">
        <v>15047</v>
      </c>
      <c r="D5785" s="1">
        <v>37315</v>
      </c>
      <c r="E5785" s="1">
        <v>43456</v>
      </c>
      <c r="F5785" t="s">
        <v>19</v>
      </c>
      <c r="I5785">
        <v>100</v>
      </c>
      <c r="J5785">
        <v>0</v>
      </c>
      <c r="K5785">
        <v>0</v>
      </c>
      <c r="L5785">
        <v>1265</v>
      </c>
      <c r="M5785">
        <v>1265</v>
      </c>
      <c r="N5785" t="s">
        <v>20</v>
      </c>
      <c r="O5785" t="s">
        <v>15048</v>
      </c>
      <c r="P5785" t="s">
        <v>28</v>
      </c>
      <c r="Q5785" t="s">
        <v>34233</v>
      </c>
      <c r="R5785" t="s">
        <v>34233</v>
      </c>
      <c r="S5785" t="s">
        <v>32628</v>
      </c>
      <c r="T5785" t="s">
        <v>34357</v>
      </c>
      <c r="U5785" t="s">
        <v>32634</v>
      </c>
      <c r="V5785" t="s">
        <v>35019</v>
      </c>
      <c r="W5785">
        <v>345</v>
      </c>
      <c r="X5785">
        <v>2</v>
      </c>
      <c r="Y5785">
        <v>1</v>
      </c>
      <c r="Z5785">
        <v>690</v>
      </c>
      <c r="AA5785">
        <v>12</v>
      </c>
      <c r="AB5785">
        <v>28</v>
      </c>
      <c r="AC5785">
        <v>1</v>
      </c>
      <c r="AD5785" t="str">
        <f t="shared" si="872"/>
        <v/>
      </c>
      <c r="AE5785" t="str">
        <f t="shared" si="877"/>
        <v/>
      </c>
      <c r="AF5785" t="str">
        <f t="shared" si="879"/>
        <v/>
      </c>
      <c r="AG5785">
        <f t="shared" si="880"/>
        <v>1</v>
      </c>
      <c r="AH5785">
        <f t="shared" si="875"/>
        <v>2.8</v>
      </c>
      <c r="AI5785">
        <v>0.14499999999999999</v>
      </c>
      <c r="AJ5785">
        <f t="shared" si="878"/>
        <v>0.40599999999999997</v>
      </c>
      <c r="AK5785" t="str">
        <f t="shared" si="876"/>
        <v/>
      </c>
      <c r="AL5785" t="str">
        <f t="shared" si="874"/>
        <v/>
      </c>
    </row>
    <row r="5786" spans="1:39" x14ac:dyDescent="0.2">
      <c r="A5786" t="s">
        <v>18440</v>
      </c>
      <c r="B5786" t="s">
        <v>680</v>
      </c>
      <c r="C5786" t="s">
        <v>18441</v>
      </c>
      <c r="D5786" s="1">
        <v>38673</v>
      </c>
      <c r="E5786" s="1">
        <v>44546</v>
      </c>
      <c r="F5786" t="s">
        <v>19</v>
      </c>
      <c r="I5786">
        <v>100</v>
      </c>
      <c r="J5786">
        <v>0</v>
      </c>
      <c r="K5786">
        <v>0</v>
      </c>
      <c r="L5786">
        <v>2484</v>
      </c>
      <c r="M5786">
        <v>2484</v>
      </c>
      <c r="N5786" t="s">
        <v>20</v>
      </c>
      <c r="O5786" t="s">
        <v>18442</v>
      </c>
      <c r="P5786" t="s">
        <v>28</v>
      </c>
      <c r="Q5786" t="s">
        <v>34233</v>
      </c>
      <c r="R5786" t="s">
        <v>34233</v>
      </c>
      <c r="S5786" t="s">
        <v>33797</v>
      </c>
      <c r="T5786" t="s">
        <v>34357</v>
      </c>
      <c r="U5786" t="s">
        <v>32634</v>
      </c>
      <c r="V5786" t="s">
        <v>33192</v>
      </c>
      <c r="W5786">
        <v>270</v>
      </c>
      <c r="X5786">
        <v>2</v>
      </c>
      <c r="Y5786">
        <v>1</v>
      </c>
      <c r="Z5786">
        <v>540</v>
      </c>
      <c r="AA5786">
        <v>8.5</v>
      </c>
      <c r="AC5786">
        <v>1</v>
      </c>
      <c r="AD5786" t="str">
        <f t="shared" si="872"/>
        <v/>
      </c>
      <c r="AE5786" t="str">
        <f t="shared" si="877"/>
        <v/>
      </c>
      <c r="AF5786" t="str">
        <f t="shared" si="879"/>
        <v/>
      </c>
      <c r="AG5786">
        <f t="shared" si="880"/>
        <v>1</v>
      </c>
      <c r="AH5786">
        <f t="shared" si="875"/>
        <v>2.8</v>
      </c>
      <c r="AI5786">
        <v>0.14499999999999999</v>
      </c>
      <c r="AJ5786">
        <f t="shared" si="878"/>
        <v>0.40599999999999997</v>
      </c>
      <c r="AK5786" t="str">
        <f t="shared" si="876"/>
        <v/>
      </c>
      <c r="AL5786" t="str">
        <f t="shared" si="874"/>
        <v/>
      </c>
    </row>
    <row r="5787" spans="1:39" x14ac:dyDescent="0.2">
      <c r="A5787" t="s">
        <v>1443</v>
      </c>
      <c r="B5787" t="s">
        <v>680</v>
      </c>
      <c r="C5787" t="s">
        <v>1444</v>
      </c>
      <c r="D5787" s="1">
        <v>35520</v>
      </c>
      <c r="E5787" s="1">
        <v>44546</v>
      </c>
      <c r="F5787" t="s">
        <v>19</v>
      </c>
      <c r="I5787">
        <v>100</v>
      </c>
      <c r="J5787">
        <v>0</v>
      </c>
      <c r="K5787">
        <v>0</v>
      </c>
      <c r="L5787">
        <v>1625</v>
      </c>
      <c r="M5787">
        <v>1625</v>
      </c>
      <c r="N5787" t="s">
        <v>20</v>
      </c>
      <c r="O5787" t="s">
        <v>1445</v>
      </c>
      <c r="P5787" t="s">
        <v>28</v>
      </c>
      <c r="Q5787" t="s">
        <v>34233</v>
      </c>
      <c r="R5787" t="s">
        <v>34233</v>
      </c>
      <c r="S5787" t="s">
        <v>33807</v>
      </c>
      <c r="T5787" t="s">
        <v>34357</v>
      </c>
      <c r="AD5787" t="str">
        <f t="shared" si="872"/>
        <v/>
      </c>
      <c r="AE5787" t="str">
        <f t="shared" si="877"/>
        <v/>
      </c>
      <c r="AF5787" t="str">
        <f t="shared" si="879"/>
        <v/>
      </c>
      <c r="AG5787" s="17">
        <v>1</v>
      </c>
      <c r="AH5787">
        <f t="shared" si="875"/>
        <v>2.8</v>
      </c>
      <c r="AI5787">
        <v>0.14499999999999999</v>
      </c>
      <c r="AJ5787">
        <f t="shared" si="878"/>
        <v>0.40599999999999997</v>
      </c>
      <c r="AK5787" t="str">
        <f t="shared" si="876"/>
        <v/>
      </c>
      <c r="AL5787" t="str">
        <f t="shared" si="874"/>
        <v/>
      </c>
    </row>
    <row r="5788" spans="1:39" x14ac:dyDescent="0.2">
      <c r="A5788" t="s">
        <v>15049</v>
      </c>
      <c r="B5788" t="s">
        <v>680</v>
      </c>
      <c r="C5788" t="s">
        <v>15050</v>
      </c>
      <c r="D5788" s="1">
        <v>37315</v>
      </c>
      <c r="E5788" s="1">
        <v>43456</v>
      </c>
      <c r="F5788" t="s">
        <v>19</v>
      </c>
      <c r="I5788">
        <v>100</v>
      </c>
      <c r="J5788">
        <v>0</v>
      </c>
      <c r="K5788">
        <v>0</v>
      </c>
      <c r="L5788">
        <v>1217</v>
      </c>
      <c r="M5788">
        <v>1217</v>
      </c>
      <c r="N5788" t="s">
        <v>20</v>
      </c>
      <c r="O5788" t="s">
        <v>15051</v>
      </c>
      <c r="P5788" t="s">
        <v>28</v>
      </c>
      <c r="Q5788" t="s">
        <v>34233</v>
      </c>
      <c r="R5788" t="s">
        <v>34233</v>
      </c>
      <c r="S5788" t="s">
        <v>32628</v>
      </c>
      <c r="T5788" t="s">
        <v>34357</v>
      </c>
      <c r="U5788" t="s">
        <v>32634</v>
      </c>
      <c r="V5788" t="s">
        <v>35019</v>
      </c>
      <c r="W5788">
        <v>345</v>
      </c>
      <c r="X5788">
        <v>2</v>
      </c>
      <c r="Y5788">
        <v>1</v>
      </c>
      <c r="Z5788">
        <v>690</v>
      </c>
      <c r="AA5788">
        <v>9.5</v>
      </c>
      <c r="AB5788">
        <v>29</v>
      </c>
      <c r="AC5788">
        <v>1</v>
      </c>
      <c r="AD5788" t="str">
        <f t="shared" si="872"/>
        <v/>
      </c>
      <c r="AE5788" t="str">
        <f t="shared" si="877"/>
        <v/>
      </c>
      <c r="AF5788" t="str">
        <f t="shared" si="879"/>
        <v/>
      </c>
      <c r="AG5788">
        <f t="shared" ref="AG5788:AG5795" si="881">IF((S5788&lt;&gt;"tühi")*(AC5788&lt;&gt;""),AC5788,"")</f>
        <v>1</v>
      </c>
      <c r="AH5788">
        <f t="shared" si="875"/>
        <v>2.8</v>
      </c>
      <c r="AI5788">
        <v>0.14499999999999999</v>
      </c>
      <c r="AJ5788">
        <f t="shared" si="878"/>
        <v>0.40599999999999997</v>
      </c>
      <c r="AK5788" t="str">
        <f t="shared" si="876"/>
        <v/>
      </c>
      <c r="AL5788" t="str">
        <f t="shared" si="874"/>
        <v/>
      </c>
    </row>
    <row r="5789" spans="1:39" x14ac:dyDescent="0.2">
      <c r="A5789" t="s">
        <v>18434</v>
      </c>
      <c r="B5789" t="s">
        <v>680</v>
      </c>
      <c r="C5789" t="s">
        <v>18435</v>
      </c>
      <c r="D5789" s="1">
        <v>38673</v>
      </c>
      <c r="E5789" s="1">
        <v>43456</v>
      </c>
      <c r="F5789" t="s">
        <v>19</v>
      </c>
      <c r="I5789">
        <v>100</v>
      </c>
      <c r="J5789">
        <v>0</v>
      </c>
      <c r="K5789">
        <v>0</v>
      </c>
      <c r="L5789">
        <v>2042</v>
      </c>
      <c r="M5789">
        <v>2042</v>
      </c>
      <c r="N5789" t="s">
        <v>20</v>
      </c>
      <c r="O5789" t="s">
        <v>18436</v>
      </c>
      <c r="P5789" t="s">
        <v>28</v>
      </c>
      <c r="Q5789" t="s">
        <v>34233</v>
      </c>
      <c r="R5789" t="s">
        <v>34233</v>
      </c>
      <c r="S5789" t="s">
        <v>32628</v>
      </c>
      <c r="T5789" t="s">
        <v>34357</v>
      </c>
      <c r="U5789" t="s">
        <v>32634</v>
      </c>
      <c r="V5789" t="s">
        <v>33192</v>
      </c>
      <c r="W5789">
        <v>270</v>
      </c>
      <c r="X5789">
        <v>2</v>
      </c>
      <c r="Y5789">
        <v>1</v>
      </c>
      <c r="Z5789">
        <v>540</v>
      </c>
      <c r="AA5789">
        <v>8.5</v>
      </c>
      <c r="AC5789">
        <v>1</v>
      </c>
      <c r="AD5789" t="str">
        <f t="shared" si="872"/>
        <v/>
      </c>
      <c r="AE5789" t="str">
        <f t="shared" si="877"/>
        <v/>
      </c>
      <c r="AF5789" t="str">
        <f t="shared" si="879"/>
        <v/>
      </c>
      <c r="AG5789">
        <f t="shared" si="881"/>
        <v>1</v>
      </c>
      <c r="AH5789">
        <f t="shared" si="875"/>
        <v>2.8</v>
      </c>
      <c r="AI5789">
        <v>0.14499999999999999</v>
      </c>
      <c r="AJ5789">
        <f t="shared" si="878"/>
        <v>0.40599999999999997</v>
      </c>
      <c r="AK5789" t="str">
        <f t="shared" si="876"/>
        <v/>
      </c>
      <c r="AL5789" t="str">
        <f t="shared" si="874"/>
        <v/>
      </c>
    </row>
    <row r="5790" spans="1:39" x14ac:dyDescent="0.2">
      <c r="A5790" t="s">
        <v>15052</v>
      </c>
      <c r="B5790" t="s">
        <v>680</v>
      </c>
      <c r="C5790" t="s">
        <v>15053</v>
      </c>
      <c r="D5790" s="1">
        <v>37315</v>
      </c>
      <c r="E5790" s="1">
        <v>44546</v>
      </c>
      <c r="F5790" t="s">
        <v>39</v>
      </c>
      <c r="G5790" t="s">
        <v>19</v>
      </c>
      <c r="H5790" t="s">
        <v>5513</v>
      </c>
      <c r="I5790">
        <v>45</v>
      </c>
      <c r="J5790">
        <v>40</v>
      </c>
      <c r="K5790">
        <v>15</v>
      </c>
      <c r="L5790">
        <v>2452</v>
      </c>
      <c r="M5790">
        <v>2452</v>
      </c>
      <c r="N5790" t="s">
        <v>20</v>
      </c>
      <c r="O5790" t="s">
        <v>15054</v>
      </c>
      <c r="P5790" t="s">
        <v>28</v>
      </c>
      <c r="Q5790" t="s">
        <v>34233</v>
      </c>
      <c r="R5790" t="s">
        <v>34233</v>
      </c>
      <c r="S5790" t="s">
        <v>32628</v>
      </c>
      <c r="T5790" t="s">
        <v>34354</v>
      </c>
      <c r="U5790" t="s">
        <v>32634</v>
      </c>
      <c r="V5790" t="s">
        <v>35019</v>
      </c>
      <c r="W5790">
        <v>345</v>
      </c>
      <c r="X5790">
        <v>2</v>
      </c>
      <c r="Y5790">
        <v>1</v>
      </c>
      <c r="Z5790">
        <v>690</v>
      </c>
      <c r="AA5790">
        <v>7.5</v>
      </c>
      <c r="AB5790">
        <v>14</v>
      </c>
      <c r="AC5790">
        <v>1</v>
      </c>
      <c r="AD5790" t="str">
        <f t="shared" si="872"/>
        <v/>
      </c>
      <c r="AE5790" t="str">
        <f t="shared" si="877"/>
        <v/>
      </c>
      <c r="AF5790" t="str">
        <f t="shared" si="879"/>
        <v/>
      </c>
      <c r="AG5790">
        <f t="shared" si="881"/>
        <v>1</v>
      </c>
      <c r="AH5790">
        <f t="shared" si="875"/>
        <v>2.8</v>
      </c>
      <c r="AI5790">
        <v>0.14499999999999999</v>
      </c>
      <c r="AJ5790">
        <f t="shared" si="878"/>
        <v>0.40599999999999997</v>
      </c>
      <c r="AK5790" t="str">
        <f t="shared" si="876"/>
        <v/>
      </c>
      <c r="AL5790" t="str">
        <f t="shared" si="874"/>
        <v/>
      </c>
    </row>
    <row r="5791" spans="1:39" x14ac:dyDescent="0.2">
      <c r="A5791" t="s">
        <v>15055</v>
      </c>
      <c r="B5791" t="s">
        <v>680</v>
      </c>
      <c r="C5791" t="s">
        <v>15056</v>
      </c>
      <c r="D5791" s="1">
        <v>37315</v>
      </c>
      <c r="E5791" s="1">
        <v>44546</v>
      </c>
      <c r="F5791" t="s">
        <v>19</v>
      </c>
      <c r="G5791" t="s">
        <v>39</v>
      </c>
      <c r="H5791" t="s">
        <v>5513</v>
      </c>
      <c r="I5791">
        <v>60</v>
      </c>
      <c r="J5791">
        <v>30</v>
      </c>
      <c r="K5791">
        <v>10</v>
      </c>
      <c r="L5791">
        <v>2496</v>
      </c>
      <c r="M5791">
        <v>2496</v>
      </c>
      <c r="N5791" t="s">
        <v>20</v>
      </c>
      <c r="O5791" t="s">
        <v>15057</v>
      </c>
      <c r="P5791" t="s">
        <v>28</v>
      </c>
      <c r="Q5791" t="s">
        <v>34256</v>
      </c>
      <c r="R5791" t="s">
        <v>33768</v>
      </c>
      <c r="S5791" t="s">
        <v>32628</v>
      </c>
      <c r="T5791" t="s">
        <v>34357</v>
      </c>
      <c r="U5791" t="s">
        <v>32634</v>
      </c>
      <c r="V5791" t="s">
        <v>35019</v>
      </c>
      <c r="W5791">
        <v>345</v>
      </c>
      <c r="X5791">
        <v>2</v>
      </c>
      <c r="Y5791">
        <v>1</v>
      </c>
      <c r="Z5791">
        <v>690</v>
      </c>
      <c r="AA5791">
        <v>7.5</v>
      </c>
      <c r="AB5791">
        <v>14</v>
      </c>
      <c r="AC5791">
        <v>1</v>
      </c>
      <c r="AD5791" t="str">
        <f t="shared" si="872"/>
        <v/>
      </c>
      <c r="AE5791" t="str">
        <f t="shared" si="877"/>
        <v/>
      </c>
      <c r="AF5791" t="str">
        <f t="shared" si="879"/>
        <v/>
      </c>
      <c r="AG5791">
        <f t="shared" si="881"/>
        <v>1</v>
      </c>
      <c r="AH5791">
        <f t="shared" si="875"/>
        <v>2.8</v>
      </c>
      <c r="AI5791">
        <v>0.14499999999999999</v>
      </c>
      <c r="AJ5791">
        <f t="shared" si="878"/>
        <v>0.40599999999999997</v>
      </c>
      <c r="AK5791" t="str">
        <f t="shared" si="876"/>
        <v/>
      </c>
      <c r="AL5791" t="str">
        <f t="shared" si="874"/>
        <v/>
      </c>
    </row>
    <row r="5792" spans="1:39" x14ac:dyDescent="0.2">
      <c r="A5792" t="s">
        <v>11354</v>
      </c>
      <c r="B5792" t="s">
        <v>680</v>
      </c>
      <c r="C5792" t="s">
        <v>11355</v>
      </c>
      <c r="D5792" s="1">
        <v>36543</v>
      </c>
      <c r="E5792" s="1">
        <v>44546</v>
      </c>
      <c r="F5792" t="s">
        <v>11356</v>
      </c>
      <c r="I5792">
        <v>100</v>
      </c>
      <c r="J5792">
        <v>0</v>
      </c>
      <c r="K5792">
        <v>0</v>
      </c>
      <c r="L5792">
        <v>888</v>
      </c>
      <c r="M5792">
        <v>888</v>
      </c>
      <c r="N5792" t="s">
        <v>20</v>
      </c>
      <c r="O5792" t="s">
        <v>11357</v>
      </c>
      <c r="P5792" t="s">
        <v>28</v>
      </c>
      <c r="Q5792" t="s">
        <v>34233</v>
      </c>
      <c r="R5792" t="s">
        <v>34233</v>
      </c>
      <c r="S5792" t="s">
        <v>33942</v>
      </c>
      <c r="T5792" t="s">
        <v>34233</v>
      </c>
      <c r="AD5792" t="str">
        <f t="shared" si="872"/>
        <v/>
      </c>
      <c r="AE5792" t="str">
        <f t="shared" si="877"/>
        <v/>
      </c>
      <c r="AF5792" t="str">
        <f t="shared" si="879"/>
        <v/>
      </c>
      <c r="AG5792" t="str">
        <f t="shared" si="881"/>
        <v/>
      </c>
      <c r="AH5792" t="str">
        <f t="shared" si="875"/>
        <v/>
      </c>
      <c r="AI5792">
        <v>0.14499999999999999</v>
      </c>
      <c r="AJ5792" t="str">
        <f t="shared" si="878"/>
        <v/>
      </c>
      <c r="AK5792" t="str">
        <f t="shared" si="876"/>
        <v/>
      </c>
      <c r="AL5792" t="str">
        <f t="shared" si="874"/>
        <v/>
      </c>
    </row>
    <row r="5793" spans="1:38" x14ac:dyDescent="0.2">
      <c r="A5793" t="s">
        <v>15058</v>
      </c>
      <c r="B5793" t="s">
        <v>680</v>
      </c>
      <c r="C5793" t="s">
        <v>15059</v>
      </c>
      <c r="D5793" s="1">
        <v>37315</v>
      </c>
      <c r="E5793" s="1">
        <v>44546</v>
      </c>
      <c r="F5793" t="s">
        <v>39</v>
      </c>
      <c r="G5793" t="s">
        <v>19</v>
      </c>
      <c r="H5793" t="s">
        <v>5513</v>
      </c>
      <c r="I5793">
        <v>45</v>
      </c>
      <c r="J5793">
        <v>40</v>
      </c>
      <c r="K5793">
        <v>15</v>
      </c>
      <c r="L5793">
        <v>2810</v>
      </c>
      <c r="M5793">
        <v>2810</v>
      </c>
      <c r="N5793" t="s">
        <v>20</v>
      </c>
      <c r="O5793" t="s">
        <v>15060</v>
      </c>
      <c r="P5793" t="s">
        <v>28</v>
      </c>
      <c r="Q5793" t="s">
        <v>34233</v>
      </c>
      <c r="R5793" t="s">
        <v>34233</v>
      </c>
      <c r="S5793" t="s">
        <v>32628</v>
      </c>
      <c r="T5793" t="s">
        <v>34354</v>
      </c>
      <c r="U5793" t="s">
        <v>32634</v>
      </c>
      <c r="V5793" t="s">
        <v>35019</v>
      </c>
      <c r="W5793">
        <v>345</v>
      </c>
      <c r="X5793">
        <v>2</v>
      </c>
      <c r="Y5793">
        <v>1</v>
      </c>
      <c r="Z5793">
        <v>690</v>
      </c>
      <c r="AA5793">
        <v>7.5</v>
      </c>
      <c r="AB5793">
        <v>12</v>
      </c>
      <c r="AC5793">
        <v>1</v>
      </c>
      <c r="AD5793" t="str">
        <f t="shared" si="872"/>
        <v/>
      </c>
      <c r="AE5793" t="str">
        <f t="shared" si="877"/>
        <v/>
      </c>
      <c r="AF5793" t="str">
        <f t="shared" si="879"/>
        <v/>
      </c>
      <c r="AG5793">
        <f t="shared" si="881"/>
        <v>1</v>
      </c>
      <c r="AH5793">
        <f t="shared" si="875"/>
        <v>2.8</v>
      </c>
      <c r="AI5793">
        <v>0.14499999999999999</v>
      </c>
      <c r="AJ5793">
        <f t="shared" si="878"/>
        <v>0.40599999999999997</v>
      </c>
      <c r="AK5793" t="str">
        <f t="shared" si="876"/>
        <v/>
      </c>
      <c r="AL5793" t="str">
        <f t="shared" si="874"/>
        <v/>
      </c>
    </row>
    <row r="5794" spans="1:38" x14ac:dyDescent="0.2">
      <c r="A5794" t="s">
        <v>14707</v>
      </c>
      <c r="B5794" t="s">
        <v>680</v>
      </c>
      <c r="C5794" t="s">
        <v>14708</v>
      </c>
      <c r="D5794" s="1">
        <v>37315</v>
      </c>
      <c r="E5794" s="1">
        <v>43456</v>
      </c>
      <c r="F5794" t="s">
        <v>19</v>
      </c>
      <c r="I5794">
        <v>100</v>
      </c>
      <c r="J5794">
        <v>0</v>
      </c>
      <c r="K5794">
        <v>0</v>
      </c>
      <c r="L5794">
        <v>1320</v>
      </c>
      <c r="M5794">
        <v>1320</v>
      </c>
      <c r="N5794" t="s">
        <v>20</v>
      </c>
      <c r="O5794" t="s">
        <v>14709</v>
      </c>
      <c r="P5794" t="s">
        <v>28</v>
      </c>
      <c r="Q5794" t="s">
        <v>34233</v>
      </c>
      <c r="R5794" t="s">
        <v>34233</v>
      </c>
      <c r="S5794" t="s">
        <v>32628</v>
      </c>
      <c r="T5794" t="s">
        <v>34357</v>
      </c>
      <c r="U5794" t="s">
        <v>32634</v>
      </c>
      <c r="V5794" t="s">
        <v>35019</v>
      </c>
      <c r="W5794">
        <v>345</v>
      </c>
      <c r="X5794">
        <v>2</v>
      </c>
      <c r="Y5794">
        <v>1</v>
      </c>
      <c r="Z5794">
        <v>690</v>
      </c>
      <c r="AA5794">
        <v>9.5</v>
      </c>
      <c r="AB5794">
        <v>26</v>
      </c>
      <c r="AC5794">
        <v>1</v>
      </c>
      <c r="AD5794" t="str">
        <f t="shared" si="872"/>
        <v/>
      </c>
      <c r="AE5794" t="str">
        <f t="shared" si="877"/>
        <v/>
      </c>
      <c r="AF5794" t="str">
        <f t="shared" si="879"/>
        <v/>
      </c>
      <c r="AG5794">
        <f t="shared" si="881"/>
        <v>1</v>
      </c>
      <c r="AH5794">
        <f t="shared" si="875"/>
        <v>2.8</v>
      </c>
      <c r="AI5794">
        <v>0.14499999999999999</v>
      </c>
      <c r="AJ5794">
        <f t="shared" si="878"/>
        <v>0.40599999999999997</v>
      </c>
      <c r="AK5794" t="str">
        <f t="shared" si="876"/>
        <v/>
      </c>
      <c r="AL5794" t="str">
        <f t="shared" si="874"/>
        <v/>
      </c>
    </row>
    <row r="5795" spans="1:38" x14ac:dyDescent="0.2">
      <c r="A5795" t="s">
        <v>14710</v>
      </c>
      <c r="B5795" t="s">
        <v>680</v>
      </c>
      <c r="C5795" t="s">
        <v>14711</v>
      </c>
      <c r="D5795" s="1">
        <v>37315</v>
      </c>
      <c r="E5795" s="1">
        <v>44546</v>
      </c>
      <c r="F5795" t="s">
        <v>19</v>
      </c>
      <c r="I5795">
        <v>100</v>
      </c>
      <c r="J5795">
        <v>0</v>
      </c>
      <c r="K5795">
        <v>0</v>
      </c>
      <c r="L5795">
        <v>1970</v>
      </c>
      <c r="M5795">
        <v>1970</v>
      </c>
      <c r="N5795" t="s">
        <v>20</v>
      </c>
      <c r="O5795" t="s">
        <v>14712</v>
      </c>
      <c r="P5795" t="s">
        <v>28</v>
      </c>
      <c r="Q5795" t="s">
        <v>34233</v>
      </c>
      <c r="R5795" t="s">
        <v>34233</v>
      </c>
      <c r="S5795" t="s">
        <v>33942</v>
      </c>
      <c r="T5795" t="s">
        <v>34233</v>
      </c>
      <c r="U5795" t="s">
        <v>32634</v>
      </c>
      <c r="V5795" t="s">
        <v>35019</v>
      </c>
      <c r="W5795">
        <v>345</v>
      </c>
      <c r="X5795">
        <v>2</v>
      </c>
      <c r="Y5795">
        <v>1</v>
      </c>
      <c r="Z5795">
        <v>690</v>
      </c>
      <c r="AA5795">
        <v>9.5</v>
      </c>
      <c r="AB5795">
        <v>18</v>
      </c>
      <c r="AC5795">
        <v>1</v>
      </c>
      <c r="AD5795" t="str">
        <f t="shared" si="872"/>
        <v/>
      </c>
      <c r="AE5795">
        <f t="shared" si="877"/>
        <v>1</v>
      </c>
      <c r="AF5795" t="str">
        <f t="shared" si="879"/>
        <v/>
      </c>
      <c r="AG5795" t="str">
        <f t="shared" si="881"/>
        <v/>
      </c>
      <c r="AH5795" t="str">
        <f t="shared" si="875"/>
        <v/>
      </c>
      <c r="AI5795">
        <v>0.14499999999999999</v>
      </c>
      <c r="AJ5795" t="str">
        <f t="shared" si="878"/>
        <v/>
      </c>
      <c r="AK5795">
        <f t="shared" si="876"/>
        <v>2.8</v>
      </c>
      <c r="AL5795">
        <f t="shared" si="874"/>
        <v>0.40599999999999997</v>
      </c>
    </row>
    <row r="5796" spans="1:38" x14ac:dyDescent="0.2">
      <c r="A5796" t="s">
        <v>21805</v>
      </c>
      <c r="B5796" t="s">
        <v>680</v>
      </c>
      <c r="C5796" t="s">
        <v>21806</v>
      </c>
      <c r="D5796" s="1">
        <v>35520</v>
      </c>
      <c r="E5796" s="1">
        <v>43456</v>
      </c>
      <c r="F5796" t="s">
        <v>19</v>
      </c>
      <c r="I5796">
        <v>100</v>
      </c>
      <c r="J5796">
        <v>0</v>
      </c>
      <c r="K5796">
        <v>0</v>
      </c>
      <c r="L5796">
        <v>1629</v>
      </c>
      <c r="M5796">
        <v>1629</v>
      </c>
      <c r="N5796" t="s">
        <v>20</v>
      </c>
      <c r="O5796" t="s">
        <v>21807</v>
      </c>
      <c r="P5796" t="s">
        <v>28</v>
      </c>
      <c r="Q5796" t="s">
        <v>34233</v>
      </c>
      <c r="R5796" t="s">
        <v>34233</v>
      </c>
      <c r="S5796" t="s">
        <v>33797</v>
      </c>
      <c r="T5796" t="s">
        <v>34349</v>
      </c>
      <c r="AD5796" t="str">
        <f t="shared" si="872"/>
        <v/>
      </c>
      <c r="AE5796" t="str">
        <f t="shared" si="877"/>
        <v/>
      </c>
      <c r="AF5796" t="str">
        <f t="shared" si="879"/>
        <v/>
      </c>
      <c r="AG5796" s="17">
        <v>1</v>
      </c>
      <c r="AH5796">
        <f t="shared" si="875"/>
        <v>2.8</v>
      </c>
      <c r="AI5796">
        <v>0.14499999999999999</v>
      </c>
      <c r="AJ5796">
        <f t="shared" si="878"/>
        <v>0.40599999999999997</v>
      </c>
      <c r="AK5796" t="str">
        <f t="shared" si="876"/>
        <v/>
      </c>
      <c r="AL5796" t="str">
        <f t="shared" si="874"/>
        <v/>
      </c>
    </row>
    <row r="5797" spans="1:38" x14ac:dyDescent="0.2">
      <c r="A5797" t="s">
        <v>23438</v>
      </c>
      <c r="B5797" t="s">
        <v>680</v>
      </c>
      <c r="C5797" t="s">
        <v>23439</v>
      </c>
      <c r="D5797" s="1">
        <v>36130</v>
      </c>
      <c r="E5797" s="1">
        <v>44546</v>
      </c>
      <c r="F5797" t="s">
        <v>19</v>
      </c>
      <c r="I5797">
        <v>100</v>
      </c>
      <c r="J5797">
        <v>0</v>
      </c>
      <c r="K5797">
        <v>0</v>
      </c>
      <c r="L5797">
        <v>2971</v>
      </c>
      <c r="M5797">
        <v>2971</v>
      </c>
      <c r="N5797" t="s">
        <v>20</v>
      </c>
      <c r="O5797" t="s">
        <v>23440</v>
      </c>
      <c r="P5797" t="s">
        <v>28</v>
      </c>
      <c r="Q5797" t="s">
        <v>34256</v>
      </c>
      <c r="R5797" s="9" t="s">
        <v>33783</v>
      </c>
      <c r="S5797" t="s">
        <v>32628</v>
      </c>
      <c r="T5797" t="s">
        <v>34381</v>
      </c>
      <c r="U5797" t="s">
        <v>32634</v>
      </c>
      <c r="V5797" t="s">
        <v>33193</v>
      </c>
      <c r="W5797">
        <v>250</v>
      </c>
      <c r="X5797">
        <v>2</v>
      </c>
      <c r="Y5797">
        <v>1</v>
      </c>
      <c r="AB5797">
        <v>30</v>
      </c>
      <c r="AC5797">
        <v>1</v>
      </c>
      <c r="AD5797" t="str">
        <f t="shared" si="872"/>
        <v/>
      </c>
      <c r="AE5797" t="str">
        <f t="shared" si="877"/>
        <v/>
      </c>
      <c r="AF5797" t="str">
        <f t="shared" si="879"/>
        <v/>
      </c>
      <c r="AG5797">
        <f>IF((S5797&lt;&gt;"tühi")*(AC5797&lt;&gt;""),AC5797,"")</f>
        <v>1</v>
      </c>
      <c r="AH5797">
        <f t="shared" si="875"/>
        <v>2.8</v>
      </c>
      <c r="AI5797">
        <v>0.14499999999999999</v>
      </c>
      <c r="AJ5797">
        <f t="shared" si="878"/>
        <v>0.40599999999999997</v>
      </c>
      <c r="AK5797" t="str">
        <f t="shared" si="876"/>
        <v/>
      </c>
      <c r="AL5797" t="str">
        <f t="shared" si="874"/>
        <v/>
      </c>
    </row>
    <row r="5798" spans="1:38" x14ac:dyDescent="0.2">
      <c r="A5798" t="s">
        <v>14713</v>
      </c>
      <c r="B5798" t="s">
        <v>680</v>
      </c>
      <c r="C5798" t="s">
        <v>14714</v>
      </c>
      <c r="D5798" s="1">
        <v>37315</v>
      </c>
      <c r="E5798" s="1">
        <v>43456</v>
      </c>
      <c r="F5798" t="s">
        <v>19</v>
      </c>
      <c r="I5798">
        <v>100</v>
      </c>
      <c r="J5798">
        <v>0</v>
      </c>
      <c r="K5798">
        <v>0</v>
      </c>
      <c r="L5798">
        <v>1223</v>
      </c>
      <c r="M5798">
        <v>1223</v>
      </c>
      <c r="N5798" t="s">
        <v>20</v>
      </c>
      <c r="O5798" t="s">
        <v>14715</v>
      </c>
      <c r="P5798" t="s">
        <v>28</v>
      </c>
      <c r="Q5798" t="s">
        <v>34233</v>
      </c>
      <c r="R5798" t="s">
        <v>34233</v>
      </c>
      <c r="S5798" t="s">
        <v>32628</v>
      </c>
      <c r="T5798" t="s">
        <v>34357</v>
      </c>
      <c r="U5798" t="s">
        <v>32634</v>
      </c>
      <c r="V5798" t="s">
        <v>35019</v>
      </c>
      <c r="W5798">
        <v>345</v>
      </c>
      <c r="X5798">
        <v>2</v>
      </c>
      <c r="Y5798">
        <v>1</v>
      </c>
      <c r="Z5798">
        <v>690</v>
      </c>
      <c r="AA5798">
        <v>9.5</v>
      </c>
      <c r="AB5798">
        <v>28</v>
      </c>
      <c r="AC5798">
        <v>1</v>
      </c>
      <c r="AD5798" t="str">
        <f t="shared" si="872"/>
        <v/>
      </c>
      <c r="AE5798" t="str">
        <f t="shared" si="877"/>
        <v/>
      </c>
      <c r="AF5798" t="str">
        <f t="shared" si="879"/>
        <v/>
      </c>
      <c r="AG5798">
        <f>IF((S5798&lt;&gt;"tühi")*(AC5798&lt;&gt;""),AC5798,"")</f>
        <v>1</v>
      </c>
      <c r="AH5798">
        <f t="shared" si="875"/>
        <v>2.8</v>
      </c>
      <c r="AI5798">
        <v>0.14499999999999999</v>
      </c>
      <c r="AJ5798">
        <f t="shared" si="878"/>
        <v>0.40599999999999997</v>
      </c>
      <c r="AK5798" t="str">
        <f t="shared" si="876"/>
        <v/>
      </c>
      <c r="AL5798" t="str">
        <f t="shared" si="874"/>
        <v/>
      </c>
    </row>
    <row r="5799" spans="1:38" x14ac:dyDescent="0.2">
      <c r="A5799" t="s">
        <v>14716</v>
      </c>
      <c r="B5799" t="s">
        <v>680</v>
      </c>
      <c r="C5799" t="s">
        <v>14717</v>
      </c>
      <c r="D5799" s="1">
        <v>37315</v>
      </c>
      <c r="E5799" s="1">
        <v>43456</v>
      </c>
      <c r="F5799" t="s">
        <v>39</v>
      </c>
      <c r="G5799" t="s">
        <v>19</v>
      </c>
      <c r="H5799" t="s">
        <v>5513</v>
      </c>
      <c r="I5799">
        <v>45</v>
      </c>
      <c r="J5799">
        <v>40</v>
      </c>
      <c r="K5799">
        <v>15</v>
      </c>
      <c r="L5799">
        <v>2883</v>
      </c>
      <c r="M5799">
        <v>2883</v>
      </c>
      <c r="N5799" t="s">
        <v>20</v>
      </c>
      <c r="O5799" t="s">
        <v>14718</v>
      </c>
      <c r="P5799" t="s">
        <v>28</v>
      </c>
      <c r="Q5799" t="s">
        <v>34256</v>
      </c>
      <c r="R5799" t="s">
        <v>33783</v>
      </c>
      <c r="S5799" t="s">
        <v>33942</v>
      </c>
      <c r="T5799" t="s">
        <v>34233</v>
      </c>
      <c r="U5799" t="s">
        <v>32634</v>
      </c>
      <c r="V5799" t="s">
        <v>35019</v>
      </c>
      <c r="W5799">
        <v>345</v>
      </c>
      <c r="X5799">
        <v>2</v>
      </c>
      <c r="Y5799">
        <v>1</v>
      </c>
      <c r="Z5799">
        <v>690</v>
      </c>
      <c r="AA5799">
        <v>7.5</v>
      </c>
      <c r="AB5799">
        <v>12</v>
      </c>
      <c r="AC5799">
        <v>1</v>
      </c>
      <c r="AD5799" t="str">
        <f t="shared" ref="AD5799:AD5862" si="882">IF((S5799="tühi")*(F5799&lt;&gt;"Elamumaa")*(G5799&lt;&gt;"Elamumaa")*(H5799&lt;&gt;"Elamumaa"),IF(Z5799=0,"",Z5799),"")</f>
        <v/>
      </c>
      <c r="AE5799">
        <f t="shared" si="877"/>
        <v>1</v>
      </c>
      <c r="AF5799" t="str">
        <f t="shared" si="879"/>
        <v/>
      </c>
      <c r="AG5799" t="str">
        <f>IF((S5799&lt;&gt;"tühi")*(AC5799&lt;&gt;""),AC5799,"")</f>
        <v/>
      </c>
      <c r="AH5799" t="str">
        <f t="shared" si="875"/>
        <v/>
      </c>
      <c r="AI5799">
        <v>0.14499999999999999</v>
      </c>
      <c r="AJ5799" t="str">
        <f t="shared" si="878"/>
        <v/>
      </c>
      <c r="AK5799">
        <f t="shared" si="876"/>
        <v>2.8</v>
      </c>
      <c r="AL5799">
        <f t="shared" si="874"/>
        <v>0.40599999999999997</v>
      </c>
    </row>
    <row r="5800" spans="1:38" x14ac:dyDescent="0.2">
      <c r="A5800" t="s">
        <v>1548</v>
      </c>
      <c r="B5800" t="s">
        <v>680</v>
      </c>
      <c r="C5800" t="s">
        <v>1549</v>
      </c>
      <c r="D5800" s="1">
        <v>35557</v>
      </c>
      <c r="E5800" s="1">
        <v>43900</v>
      </c>
      <c r="F5800" t="s">
        <v>19</v>
      </c>
      <c r="I5800">
        <v>100</v>
      </c>
      <c r="J5800">
        <v>0</v>
      </c>
      <c r="K5800">
        <v>0</v>
      </c>
      <c r="L5800">
        <v>1972</v>
      </c>
      <c r="M5800">
        <v>1972</v>
      </c>
      <c r="N5800" t="s">
        <v>20</v>
      </c>
      <c r="O5800" t="s">
        <v>1550</v>
      </c>
      <c r="P5800" t="s">
        <v>28</v>
      </c>
      <c r="Q5800" t="s">
        <v>34233</v>
      </c>
      <c r="R5800" t="s">
        <v>34233</v>
      </c>
      <c r="S5800" t="s">
        <v>32628</v>
      </c>
      <c r="T5800" t="s">
        <v>34357</v>
      </c>
      <c r="AD5800" t="str">
        <f t="shared" si="882"/>
        <v/>
      </c>
      <c r="AE5800" t="str">
        <f t="shared" si="877"/>
        <v/>
      </c>
      <c r="AF5800" t="str">
        <f t="shared" si="879"/>
        <v/>
      </c>
      <c r="AG5800" s="17">
        <v>1</v>
      </c>
      <c r="AH5800">
        <f t="shared" si="875"/>
        <v>2.8</v>
      </c>
      <c r="AI5800">
        <v>0.14499999999999999</v>
      </c>
      <c r="AJ5800">
        <f t="shared" si="878"/>
        <v>0.40599999999999997</v>
      </c>
      <c r="AK5800" t="str">
        <f t="shared" si="876"/>
        <v/>
      </c>
      <c r="AL5800" t="str">
        <f t="shared" si="874"/>
        <v/>
      </c>
    </row>
    <row r="5801" spans="1:38" x14ac:dyDescent="0.2">
      <c r="A5801" t="s">
        <v>6691</v>
      </c>
      <c r="B5801" t="s">
        <v>680</v>
      </c>
      <c r="C5801" t="s">
        <v>6692</v>
      </c>
      <c r="D5801" s="1">
        <v>36130</v>
      </c>
      <c r="E5801" s="1">
        <v>44642</v>
      </c>
      <c r="F5801" t="s">
        <v>19</v>
      </c>
      <c r="I5801">
        <v>100</v>
      </c>
      <c r="J5801">
        <v>0</v>
      </c>
      <c r="K5801">
        <v>0</v>
      </c>
      <c r="L5801">
        <v>1530</v>
      </c>
      <c r="M5801">
        <v>1530</v>
      </c>
      <c r="N5801" t="s">
        <v>20</v>
      </c>
      <c r="O5801" t="s">
        <v>6693</v>
      </c>
      <c r="P5801" t="s">
        <v>28</v>
      </c>
      <c r="Q5801" t="s">
        <v>34233</v>
      </c>
      <c r="R5801" t="s">
        <v>34233</v>
      </c>
      <c r="S5801" t="s">
        <v>32628</v>
      </c>
      <c r="T5801" t="s">
        <v>34357</v>
      </c>
      <c r="U5801" t="s">
        <v>32634</v>
      </c>
      <c r="V5801" t="s">
        <v>33193</v>
      </c>
      <c r="W5801">
        <v>250</v>
      </c>
      <c r="X5801">
        <v>2</v>
      </c>
      <c r="Y5801">
        <v>1</v>
      </c>
      <c r="AB5801">
        <v>25</v>
      </c>
      <c r="AC5801">
        <v>1</v>
      </c>
      <c r="AD5801" t="str">
        <f t="shared" si="882"/>
        <v/>
      </c>
      <c r="AE5801" t="str">
        <f t="shared" si="877"/>
        <v/>
      </c>
      <c r="AF5801" t="str">
        <f t="shared" si="879"/>
        <v/>
      </c>
      <c r="AG5801">
        <f>IF((S5801&lt;&gt;"tühi")*(AC5801&lt;&gt;""),AC5801,"")</f>
        <v>1</v>
      </c>
      <c r="AH5801">
        <f t="shared" si="875"/>
        <v>2.8</v>
      </c>
      <c r="AI5801">
        <v>0.14499999999999999</v>
      </c>
      <c r="AJ5801">
        <f t="shared" si="878"/>
        <v>0.40599999999999997</v>
      </c>
      <c r="AK5801" t="str">
        <f t="shared" si="876"/>
        <v/>
      </c>
      <c r="AL5801" t="str">
        <f t="shared" si="874"/>
        <v/>
      </c>
    </row>
    <row r="5802" spans="1:38" x14ac:dyDescent="0.2">
      <c r="A5802" t="s">
        <v>12163</v>
      </c>
      <c r="B5802" t="s">
        <v>680</v>
      </c>
      <c r="C5802" t="s">
        <v>12164</v>
      </c>
      <c r="D5802" s="1">
        <v>36609</v>
      </c>
      <c r="E5802" s="1">
        <v>43900</v>
      </c>
      <c r="F5802" t="s">
        <v>19</v>
      </c>
      <c r="I5802">
        <v>100</v>
      </c>
      <c r="J5802">
        <v>0</v>
      </c>
      <c r="K5802">
        <v>0</v>
      </c>
      <c r="L5802">
        <v>1589</v>
      </c>
      <c r="M5802">
        <v>1589</v>
      </c>
      <c r="N5802" t="s">
        <v>20</v>
      </c>
      <c r="O5802" t="s">
        <v>12165</v>
      </c>
      <c r="P5802" t="s">
        <v>28</v>
      </c>
      <c r="Q5802" t="s">
        <v>34233</v>
      </c>
      <c r="R5802" t="s">
        <v>34233</v>
      </c>
      <c r="S5802" t="s">
        <v>32628</v>
      </c>
      <c r="T5802" t="s">
        <v>34349</v>
      </c>
      <c r="AD5802" t="str">
        <f t="shared" si="882"/>
        <v/>
      </c>
      <c r="AE5802" t="str">
        <f t="shared" si="877"/>
        <v/>
      </c>
      <c r="AF5802" t="str">
        <f t="shared" si="879"/>
        <v/>
      </c>
      <c r="AG5802" s="17">
        <v>1</v>
      </c>
      <c r="AH5802">
        <f t="shared" si="875"/>
        <v>2.8</v>
      </c>
      <c r="AI5802">
        <v>0.14499999999999999</v>
      </c>
      <c r="AJ5802">
        <f t="shared" si="878"/>
        <v>0.40599999999999997</v>
      </c>
      <c r="AK5802" t="str">
        <f t="shared" si="876"/>
        <v/>
      </c>
      <c r="AL5802" t="str">
        <f t="shared" si="874"/>
        <v/>
      </c>
    </row>
    <row r="5803" spans="1:38" x14ac:dyDescent="0.2">
      <c r="A5803" t="s">
        <v>6694</v>
      </c>
      <c r="B5803" t="s">
        <v>680</v>
      </c>
      <c r="C5803" t="s">
        <v>6695</v>
      </c>
      <c r="D5803" s="1">
        <v>36130</v>
      </c>
      <c r="E5803" s="1">
        <v>44644</v>
      </c>
      <c r="F5803" t="s">
        <v>19</v>
      </c>
      <c r="I5803">
        <v>100</v>
      </c>
      <c r="J5803">
        <v>0</v>
      </c>
      <c r="K5803">
        <v>0</v>
      </c>
      <c r="L5803">
        <v>1087</v>
      </c>
      <c r="M5803">
        <v>1087</v>
      </c>
      <c r="N5803" t="s">
        <v>20</v>
      </c>
      <c r="O5803" t="s">
        <v>6696</v>
      </c>
      <c r="P5803" t="s">
        <v>28</v>
      </c>
      <c r="Q5803" t="s">
        <v>34256</v>
      </c>
      <c r="R5803" t="s">
        <v>33768</v>
      </c>
      <c r="S5803" t="s">
        <v>32628</v>
      </c>
      <c r="T5803" t="s">
        <v>34354</v>
      </c>
      <c r="U5803" t="s">
        <v>32634</v>
      </c>
      <c r="V5803" t="s">
        <v>33193</v>
      </c>
      <c r="W5803">
        <v>250</v>
      </c>
      <c r="X5803">
        <v>2</v>
      </c>
      <c r="Y5803">
        <v>1</v>
      </c>
      <c r="AB5803">
        <v>15</v>
      </c>
      <c r="AC5803">
        <v>1</v>
      </c>
      <c r="AD5803" t="str">
        <f t="shared" si="882"/>
        <v/>
      </c>
      <c r="AE5803" t="str">
        <f t="shared" si="877"/>
        <v/>
      </c>
      <c r="AF5803" t="str">
        <f t="shared" si="879"/>
        <v/>
      </c>
      <c r="AG5803">
        <f>IF((S5803&lt;&gt;"tühi")*(AC5803&lt;&gt;""),AC5803,"")</f>
        <v>1</v>
      </c>
      <c r="AH5803">
        <f t="shared" si="875"/>
        <v>2.8</v>
      </c>
      <c r="AI5803">
        <v>0.14499999999999999</v>
      </c>
      <c r="AJ5803">
        <f t="shared" si="878"/>
        <v>0.40599999999999997</v>
      </c>
      <c r="AK5803" t="str">
        <f t="shared" si="876"/>
        <v/>
      </c>
      <c r="AL5803" t="str">
        <f t="shared" ref="AL5803:AL5866" si="883">IF(COUNTBLANK(AK5803),"",AK5803*AI5803)</f>
        <v/>
      </c>
    </row>
    <row r="5804" spans="1:38" x14ac:dyDescent="0.2">
      <c r="A5804" t="s">
        <v>25247</v>
      </c>
      <c r="B5804" t="s">
        <v>680</v>
      </c>
      <c r="C5804" t="s">
        <v>25248</v>
      </c>
      <c r="D5804" s="1">
        <v>39699</v>
      </c>
      <c r="E5804" s="1">
        <v>44546</v>
      </c>
      <c r="F5804" t="s">
        <v>19</v>
      </c>
      <c r="I5804">
        <v>100</v>
      </c>
      <c r="J5804">
        <v>0</v>
      </c>
      <c r="K5804">
        <v>0</v>
      </c>
      <c r="L5804">
        <v>2095</v>
      </c>
      <c r="M5804">
        <v>2095</v>
      </c>
      <c r="N5804" t="s">
        <v>20</v>
      </c>
      <c r="O5804" t="s">
        <v>25249</v>
      </c>
      <c r="P5804" t="s">
        <v>28</v>
      </c>
      <c r="Q5804" t="s">
        <v>34233</v>
      </c>
      <c r="R5804" t="s">
        <v>34233</v>
      </c>
      <c r="S5804" t="s">
        <v>32628</v>
      </c>
      <c r="T5804" t="s">
        <v>34357</v>
      </c>
      <c r="AD5804" t="str">
        <f t="shared" si="882"/>
        <v/>
      </c>
      <c r="AE5804" t="str">
        <f t="shared" si="877"/>
        <v/>
      </c>
      <c r="AF5804" t="str">
        <f t="shared" si="879"/>
        <v/>
      </c>
      <c r="AG5804" s="17">
        <v>1</v>
      </c>
      <c r="AH5804">
        <f t="shared" si="875"/>
        <v>2.8</v>
      </c>
      <c r="AI5804">
        <v>0.14499999999999999</v>
      </c>
      <c r="AJ5804">
        <f t="shared" si="878"/>
        <v>0.40599999999999997</v>
      </c>
      <c r="AK5804" t="str">
        <f t="shared" si="876"/>
        <v/>
      </c>
      <c r="AL5804" t="str">
        <f t="shared" si="883"/>
        <v/>
      </c>
    </row>
    <row r="5805" spans="1:38" x14ac:dyDescent="0.2">
      <c r="A5805" t="s">
        <v>14719</v>
      </c>
      <c r="B5805" t="s">
        <v>680</v>
      </c>
      <c r="C5805" t="s">
        <v>14720</v>
      </c>
      <c r="D5805" s="1">
        <v>37315</v>
      </c>
      <c r="E5805" s="1">
        <v>44546</v>
      </c>
      <c r="F5805" t="s">
        <v>26</v>
      </c>
      <c r="I5805">
        <v>100</v>
      </c>
      <c r="J5805">
        <v>0</v>
      </c>
      <c r="K5805">
        <v>0</v>
      </c>
      <c r="L5805">
        <v>1706</v>
      </c>
      <c r="M5805">
        <v>1706</v>
      </c>
      <c r="N5805" t="s">
        <v>20</v>
      </c>
      <c r="O5805" t="s">
        <v>14721</v>
      </c>
      <c r="P5805" t="s">
        <v>28</v>
      </c>
      <c r="Q5805" t="s">
        <v>34233</v>
      </c>
      <c r="R5805" t="s">
        <v>34233</v>
      </c>
      <c r="S5805" t="s">
        <v>34233</v>
      </c>
      <c r="T5805" t="s">
        <v>34233</v>
      </c>
      <c r="V5805" t="s">
        <v>35019</v>
      </c>
      <c r="AD5805" t="str">
        <f t="shared" si="882"/>
        <v/>
      </c>
      <c r="AE5805" t="str">
        <f t="shared" si="877"/>
        <v/>
      </c>
      <c r="AF5805" t="str">
        <f t="shared" si="879"/>
        <v/>
      </c>
      <c r="AG5805" t="str">
        <f t="shared" ref="AG5805:AG5816" si="884">IF((S5805&lt;&gt;"tühi")*(AC5805&lt;&gt;""),AC5805,"")</f>
        <v/>
      </c>
      <c r="AH5805" t="str">
        <f t="shared" si="875"/>
        <v/>
      </c>
      <c r="AI5805">
        <v>0.14499999999999999</v>
      </c>
      <c r="AJ5805" t="str">
        <f t="shared" si="878"/>
        <v/>
      </c>
      <c r="AK5805" t="str">
        <f t="shared" si="876"/>
        <v/>
      </c>
      <c r="AL5805" t="str">
        <f t="shared" si="883"/>
        <v/>
      </c>
    </row>
    <row r="5806" spans="1:38" x14ac:dyDescent="0.2">
      <c r="A5806" t="s">
        <v>15805</v>
      </c>
      <c r="B5806" t="s">
        <v>680</v>
      </c>
      <c r="C5806" t="s">
        <v>15806</v>
      </c>
      <c r="D5806" s="1">
        <v>37460</v>
      </c>
      <c r="E5806" s="1">
        <v>44546</v>
      </c>
      <c r="F5806" t="s">
        <v>26</v>
      </c>
      <c r="I5806">
        <v>100</v>
      </c>
      <c r="J5806">
        <v>0</v>
      </c>
      <c r="K5806">
        <v>0</v>
      </c>
      <c r="L5806">
        <v>375</v>
      </c>
      <c r="M5806">
        <v>375</v>
      </c>
      <c r="N5806" t="s">
        <v>20</v>
      </c>
      <c r="O5806" t="s">
        <v>15807</v>
      </c>
      <c r="P5806" t="s">
        <v>28</v>
      </c>
      <c r="Q5806" t="s">
        <v>34233</v>
      </c>
      <c r="R5806" t="s">
        <v>34233</v>
      </c>
      <c r="S5806" t="s">
        <v>34233</v>
      </c>
      <c r="T5806" t="s">
        <v>34233</v>
      </c>
      <c r="V5806" t="s">
        <v>35019</v>
      </c>
      <c r="AD5806" t="str">
        <f t="shared" si="882"/>
        <v/>
      </c>
      <c r="AE5806" t="str">
        <f t="shared" si="877"/>
        <v/>
      </c>
      <c r="AF5806" t="str">
        <f t="shared" si="879"/>
        <v/>
      </c>
      <c r="AG5806" t="str">
        <f t="shared" si="884"/>
        <v/>
      </c>
      <c r="AH5806" t="str">
        <f t="shared" si="875"/>
        <v/>
      </c>
      <c r="AI5806">
        <v>0.14499999999999999</v>
      </c>
      <c r="AJ5806" t="str">
        <f t="shared" si="878"/>
        <v/>
      </c>
      <c r="AK5806" t="str">
        <f t="shared" si="876"/>
        <v/>
      </c>
      <c r="AL5806" t="str">
        <f t="shared" si="883"/>
        <v/>
      </c>
    </row>
    <row r="5807" spans="1:38" x14ac:dyDescent="0.2">
      <c r="A5807" t="s">
        <v>14722</v>
      </c>
      <c r="B5807" t="s">
        <v>680</v>
      </c>
      <c r="C5807" t="s">
        <v>14723</v>
      </c>
      <c r="D5807" s="1">
        <v>37315</v>
      </c>
      <c r="E5807" s="1">
        <v>44546</v>
      </c>
      <c r="F5807" t="s">
        <v>26</v>
      </c>
      <c r="I5807">
        <v>100</v>
      </c>
      <c r="J5807">
        <v>0</v>
      </c>
      <c r="K5807">
        <v>0</v>
      </c>
      <c r="L5807">
        <v>567</v>
      </c>
      <c r="M5807">
        <v>567</v>
      </c>
      <c r="N5807" t="s">
        <v>20</v>
      </c>
      <c r="O5807" t="s">
        <v>14724</v>
      </c>
      <c r="P5807" t="s">
        <v>28</v>
      </c>
      <c r="Q5807" t="s">
        <v>34233</v>
      </c>
      <c r="R5807" t="s">
        <v>34233</v>
      </c>
      <c r="S5807" t="s">
        <v>34233</v>
      </c>
      <c r="T5807" t="s">
        <v>34233</v>
      </c>
      <c r="V5807" t="s">
        <v>35019</v>
      </c>
      <c r="AD5807" t="str">
        <f t="shared" si="882"/>
        <v/>
      </c>
      <c r="AE5807" t="str">
        <f t="shared" si="877"/>
        <v/>
      </c>
      <c r="AF5807" t="str">
        <f t="shared" si="879"/>
        <v/>
      </c>
      <c r="AG5807" t="str">
        <f t="shared" si="884"/>
        <v/>
      </c>
      <c r="AH5807" t="str">
        <f t="shared" si="875"/>
        <v/>
      </c>
      <c r="AI5807">
        <v>0.14499999999999999</v>
      </c>
      <c r="AJ5807" t="str">
        <f t="shared" si="878"/>
        <v/>
      </c>
      <c r="AK5807" t="str">
        <f t="shared" si="876"/>
        <v/>
      </c>
      <c r="AL5807" t="str">
        <f t="shared" si="883"/>
        <v/>
      </c>
    </row>
    <row r="5808" spans="1:38" x14ac:dyDescent="0.2">
      <c r="A5808" t="s">
        <v>14725</v>
      </c>
      <c r="B5808" t="s">
        <v>680</v>
      </c>
      <c r="C5808" t="s">
        <v>14726</v>
      </c>
      <c r="D5808" s="1">
        <v>37315</v>
      </c>
      <c r="E5808" s="1">
        <v>44546</v>
      </c>
      <c r="F5808" t="s">
        <v>26</v>
      </c>
      <c r="I5808">
        <v>100</v>
      </c>
      <c r="J5808">
        <v>0</v>
      </c>
      <c r="K5808">
        <v>0</v>
      </c>
      <c r="L5808">
        <v>146</v>
      </c>
      <c r="M5808">
        <v>146</v>
      </c>
      <c r="N5808" t="s">
        <v>20</v>
      </c>
      <c r="O5808" t="s">
        <v>14727</v>
      </c>
      <c r="P5808" t="s">
        <v>28</v>
      </c>
      <c r="Q5808" t="s">
        <v>34233</v>
      </c>
      <c r="R5808" t="s">
        <v>34233</v>
      </c>
      <c r="S5808" t="s">
        <v>34233</v>
      </c>
      <c r="T5808" t="s">
        <v>34233</v>
      </c>
      <c r="AD5808" t="str">
        <f t="shared" si="882"/>
        <v/>
      </c>
      <c r="AE5808" t="str">
        <f t="shared" si="877"/>
        <v/>
      </c>
      <c r="AF5808" t="str">
        <f t="shared" si="879"/>
        <v/>
      </c>
      <c r="AG5808" t="str">
        <f t="shared" si="884"/>
        <v/>
      </c>
      <c r="AH5808" t="str">
        <f t="shared" ref="AH5808:AH5871" si="885">IF(AG5808="","",AG5808*2.8)</f>
        <v/>
      </c>
      <c r="AI5808">
        <v>0.14499999999999999</v>
      </c>
      <c r="AJ5808" t="str">
        <f t="shared" si="878"/>
        <v/>
      </c>
      <c r="AK5808" t="str">
        <f t="shared" ref="AK5808:AK5871" si="886">IF(AE5808="","",AE5808*2.8)</f>
        <v/>
      </c>
      <c r="AL5808" t="str">
        <f t="shared" si="883"/>
        <v/>
      </c>
    </row>
    <row r="5809" spans="1:39" s="20" customFormat="1" x14ac:dyDescent="0.2">
      <c r="A5809" s="20" t="s">
        <v>26969</v>
      </c>
      <c r="B5809" s="20" t="s">
        <v>680</v>
      </c>
      <c r="C5809" s="20" t="s">
        <v>26970</v>
      </c>
      <c r="D5809" s="21">
        <v>41582</v>
      </c>
      <c r="E5809" s="21">
        <v>44546</v>
      </c>
      <c r="F5809" s="20" t="s">
        <v>39</v>
      </c>
      <c r="I5809" s="20">
        <v>100</v>
      </c>
      <c r="J5809" s="20">
        <v>0</v>
      </c>
      <c r="K5809" s="20">
        <v>0</v>
      </c>
      <c r="L5809" s="20">
        <v>1443</v>
      </c>
      <c r="M5809" s="20">
        <v>1443</v>
      </c>
      <c r="N5809" s="20" t="s">
        <v>20</v>
      </c>
      <c r="O5809" s="20" t="s">
        <v>26971</v>
      </c>
      <c r="P5809" s="20" t="s">
        <v>28</v>
      </c>
      <c r="Q5809" s="20" t="s">
        <v>34233</v>
      </c>
      <c r="R5809" s="20" t="s">
        <v>34233</v>
      </c>
      <c r="S5809" s="20" t="s">
        <v>33942</v>
      </c>
      <c r="T5809" s="20" t="s">
        <v>34233</v>
      </c>
      <c r="V5809" s="20" t="s">
        <v>35022</v>
      </c>
      <c r="AD5809" s="20" t="str">
        <f t="shared" si="882"/>
        <v/>
      </c>
      <c r="AE5809" s="20" t="str">
        <f t="shared" si="877"/>
        <v/>
      </c>
      <c r="AF5809" s="20" t="str">
        <f t="shared" si="879"/>
        <v/>
      </c>
      <c r="AG5809" s="20" t="str">
        <f t="shared" si="884"/>
        <v/>
      </c>
      <c r="AH5809" s="20" t="str">
        <f t="shared" si="885"/>
        <v/>
      </c>
      <c r="AI5809" s="20">
        <v>0.14499999999999999</v>
      </c>
      <c r="AJ5809" s="20" t="str">
        <f t="shared" si="878"/>
        <v/>
      </c>
      <c r="AK5809" s="20" t="str">
        <f t="shared" si="886"/>
        <v/>
      </c>
      <c r="AL5809" s="20" t="str">
        <f t="shared" si="883"/>
        <v/>
      </c>
      <c r="AM5809" s="20" t="s">
        <v>34013</v>
      </c>
    </row>
    <row r="5810" spans="1:39" x14ac:dyDescent="0.2">
      <c r="A5810" t="s">
        <v>8968</v>
      </c>
      <c r="B5810" t="s">
        <v>680</v>
      </c>
      <c r="C5810" t="s">
        <v>8969</v>
      </c>
      <c r="D5810" s="1">
        <v>36292</v>
      </c>
      <c r="E5810" s="1">
        <v>44546</v>
      </c>
      <c r="F5810" t="s">
        <v>19</v>
      </c>
      <c r="I5810">
        <v>100</v>
      </c>
      <c r="J5810">
        <v>0</v>
      </c>
      <c r="K5810">
        <v>0</v>
      </c>
      <c r="L5810">
        <v>1449</v>
      </c>
      <c r="M5810">
        <v>1449</v>
      </c>
      <c r="N5810" t="s">
        <v>20</v>
      </c>
      <c r="O5810" t="s">
        <v>8970</v>
      </c>
      <c r="P5810" t="s">
        <v>28</v>
      </c>
      <c r="Q5810" t="s">
        <v>34256</v>
      </c>
      <c r="R5810" t="s">
        <v>33768</v>
      </c>
      <c r="S5810" t="s">
        <v>33801</v>
      </c>
      <c r="T5810" t="s">
        <v>34365</v>
      </c>
      <c r="U5810" t="s">
        <v>32634</v>
      </c>
      <c r="V5810" t="s">
        <v>35031</v>
      </c>
      <c r="W5810">
        <v>150</v>
      </c>
      <c r="X5810">
        <v>2</v>
      </c>
      <c r="Y5810">
        <v>1</v>
      </c>
      <c r="AA5810">
        <v>7.5</v>
      </c>
      <c r="AC5810">
        <v>1</v>
      </c>
      <c r="AD5810" t="str">
        <f t="shared" si="882"/>
        <v/>
      </c>
      <c r="AE5810" t="str">
        <f t="shared" si="877"/>
        <v/>
      </c>
      <c r="AF5810" t="str">
        <f t="shared" si="879"/>
        <v/>
      </c>
      <c r="AG5810">
        <f t="shared" si="884"/>
        <v>1</v>
      </c>
      <c r="AH5810">
        <f t="shared" si="885"/>
        <v>2.8</v>
      </c>
      <c r="AI5810">
        <v>0.14499999999999999</v>
      </c>
      <c r="AJ5810">
        <f t="shared" si="878"/>
        <v>0.40599999999999997</v>
      </c>
      <c r="AK5810" t="str">
        <f t="shared" si="886"/>
        <v/>
      </c>
      <c r="AL5810" t="str">
        <f t="shared" si="883"/>
        <v/>
      </c>
      <c r="AM5810" t="s">
        <v>34014</v>
      </c>
    </row>
    <row r="5811" spans="1:39" x14ac:dyDescent="0.2">
      <c r="A5811" t="s">
        <v>14231</v>
      </c>
      <c r="B5811" t="s">
        <v>680</v>
      </c>
      <c r="C5811" t="s">
        <v>14232</v>
      </c>
      <c r="D5811" s="1">
        <v>37152</v>
      </c>
      <c r="E5811" s="1">
        <v>43663</v>
      </c>
      <c r="F5811" t="s">
        <v>19</v>
      </c>
      <c r="I5811">
        <v>100</v>
      </c>
      <c r="J5811">
        <v>0</v>
      </c>
      <c r="K5811">
        <v>0</v>
      </c>
      <c r="L5811">
        <v>1134</v>
      </c>
      <c r="M5811">
        <v>1134</v>
      </c>
      <c r="N5811" t="s">
        <v>20</v>
      </c>
      <c r="O5811" t="s">
        <v>14233</v>
      </c>
      <c r="P5811" t="s">
        <v>28</v>
      </c>
      <c r="Q5811" t="s">
        <v>34256</v>
      </c>
      <c r="R5811" t="s">
        <v>33783</v>
      </c>
      <c r="S5811" t="s">
        <v>33942</v>
      </c>
      <c r="T5811" t="s">
        <v>34233</v>
      </c>
      <c r="U5811" t="s">
        <v>32634</v>
      </c>
      <c r="V5811" t="s">
        <v>35022</v>
      </c>
      <c r="W5811">
        <v>150</v>
      </c>
      <c r="X5811">
        <v>2</v>
      </c>
      <c r="Y5811">
        <v>1</v>
      </c>
      <c r="AA5811">
        <v>7.5</v>
      </c>
      <c r="AC5811">
        <v>1</v>
      </c>
      <c r="AD5811" t="str">
        <f t="shared" si="882"/>
        <v/>
      </c>
      <c r="AE5811">
        <v>1</v>
      </c>
      <c r="AF5811" t="str">
        <f t="shared" si="879"/>
        <v/>
      </c>
      <c r="AG5811" t="str">
        <f t="shared" si="884"/>
        <v/>
      </c>
      <c r="AH5811" t="str">
        <f t="shared" si="885"/>
        <v/>
      </c>
      <c r="AI5811">
        <v>0.14499999999999999</v>
      </c>
      <c r="AJ5811" t="str">
        <f t="shared" si="878"/>
        <v/>
      </c>
      <c r="AK5811">
        <f t="shared" si="886"/>
        <v>2.8</v>
      </c>
      <c r="AL5811">
        <f t="shared" si="883"/>
        <v>0.40599999999999997</v>
      </c>
      <c r="AM5811" t="s">
        <v>34320</v>
      </c>
    </row>
    <row r="5812" spans="1:39" x14ac:dyDescent="0.2">
      <c r="A5812" t="s">
        <v>28304</v>
      </c>
      <c r="B5812" t="s">
        <v>680</v>
      </c>
      <c r="C5812" t="s">
        <v>28305</v>
      </c>
      <c r="D5812" s="1">
        <v>42306</v>
      </c>
      <c r="E5812" s="1">
        <v>44546</v>
      </c>
      <c r="F5812" t="s">
        <v>26</v>
      </c>
      <c r="I5812">
        <v>100</v>
      </c>
      <c r="J5812">
        <v>0</v>
      </c>
      <c r="K5812">
        <v>0</v>
      </c>
      <c r="L5812">
        <v>149</v>
      </c>
      <c r="M5812">
        <v>149</v>
      </c>
      <c r="N5812" t="s">
        <v>20</v>
      </c>
      <c r="O5812" t="s">
        <v>28306</v>
      </c>
      <c r="P5812" t="s">
        <v>44</v>
      </c>
      <c r="Q5812" t="s">
        <v>34233</v>
      </c>
      <c r="R5812" t="s">
        <v>34233</v>
      </c>
      <c r="S5812" t="s">
        <v>34233</v>
      </c>
      <c r="T5812" t="s">
        <v>34233</v>
      </c>
      <c r="AD5812" t="str">
        <f t="shared" si="882"/>
        <v/>
      </c>
      <c r="AE5812" t="str">
        <f t="shared" ref="AE5812:AE5843" si="887">IF((S5812="tühi")*(AC5812&lt;&gt;""),AC5812,"")</f>
        <v/>
      </c>
      <c r="AF5812" t="str">
        <f t="shared" si="879"/>
        <v/>
      </c>
      <c r="AG5812" t="str">
        <f t="shared" si="884"/>
        <v/>
      </c>
      <c r="AH5812" t="str">
        <f t="shared" si="885"/>
        <v/>
      </c>
      <c r="AI5812">
        <v>0.14499999999999999</v>
      </c>
      <c r="AJ5812" t="str">
        <f t="shared" si="878"/>
        <v/>
      </c>
      <c r="AK5812" t="str">
        <f t="shared" si="886"/>
        <v/>
      </c>
      <c r="AL5812" t="str">
        <f t="shared" si="883"/>
        <v/>
      </c>
    </row>
    <row r="5813" spans="1:39" x14ac:dyDescent="0.2">
      <c r="A5813" t="s">
        <v>30387</v>
      </c>
      <c r="B5813" t="s">
        <v>680</v>
      </c>
      <c r="C5813" t="s">
        <v>30388</v>
      </c>
      <c r="D5813" s="1">
        <v>43859</v>
      </c>
      <c r="E5813" s="1">
        <v>44655</v>
      </c>
      <c r="F5813" t="s">
        <v>889</v>
      </c>
      <c r="I5813">
        <v>100</v>
      </c>
      <c r="J5813">
        <v>0</v>
      </c>
      <c r="K5813">
        <v>0</v>
      </c>
      <c r="L5813">
        <v>49</v>
      </c>
      <c r="M5813">
        <v>49</v>
      </c>
      <c r="N5813" t="s">
        <v>20</v>
      </c>
      <c r="O5813" t="s">
        <v>30389</v>
      </c>
      <c r="P5813" t="s">
        <v>44</v>
      </c>
      <c r="Q5813" t="s">
        <v>34233</v>
      </c>
      <c r="R5813" t="s">
        <v>34233</v>
      </c>
      <c r="S5813" t="s">
        <v>33942</v>
      </c>
      <c r="T5813" t="s">
        <v>34233</v>
      </c>
      <c r="AD5813" t="str">
        <f t="shared" si="882"/>
        <v/>
      </c>
      <c r="AE5813" t="str">
        <f t="shared" si="887"/>
        <v/>
      </c>
      <c r="AF5813" t="str">
        <f t="shared" si="879"/>
        <v/>
      </c>
      <c r="AG5813" t="str">
        <f t="shared" si="884"/>
        <v/>
      </c>
      <c r="AH5813" t="str">
        <f t="shared" si="885"/>
        <v/>
      </c>
      <c r="AI5813">
        <v>0.14499999999999999</v>
      </c>
      <c r="AJ5813" t="str">
        <f t="shared" si="878"/>
        <v/>
      </c>
      <c r="AK5813" t="str">
        <f t="shared" si="886"/>
        <v/>
      </c>
      <c r="AL5813" t="str">
        <f t="shared" si="883"/>
        <v/>
      </c>
    </row>
    <row r="5814" spans="1:39" x14ac:dyDescent="0.2">
      <c r="A5814" t="s">
        <v>30384</v>
      </c>
      <c r="B5814" t="s">
        <v>680</v>
      </c>
      <c r="C5814" t="s">
        <v>30385</v>
      </c>
      <c r="D5814" s="1">
        <v>43859</v>
      </c>
      <c r="E5814" s="1">
        <v>44655</v>
      </c>
      <c r="F5814" t="s">
        <v>889</v>
      </c>
      <c r="I5814">
        <v>100</v>
      </c>
      <c r="J5814">
        <v>0</v>
      </c>
      <c r="K5814">
        <v>0</v>
      </c>
      <c r="L5814">
        <v>75</v>
      </c>
      <c r="M5814">
        <v>75</v>
      </c>
      <c r="N5814" t="s">
        <v>20</v>
      </c>
      <c r="O5814" t="s">
        <v>30386</v>
      </c>
      <c r="P5814" t="s">
        <v>44</v>
      </c>
      <c r="Q5814" t="s">
        <v>34233</v>
      </c>
      <c r="R5814" t="s">
        <v>34233</v>
      </c>
      <c r="S5814" t="s">
        <v>33942</v>
      </c>
      <c r="T5814" t="s">
        <v>34233</v>
      </c>
      <c r="AD5814" t="str">
        <f t="shared" si="882"/>
        <v/>
      </c>
      <c r="AE5814" t="str">
        <f t="shared" si="887"/>
        <v/>
      </c>
      <c r="AF5814" t="str">
        <f t="shared" si="879"/>
        <v/>
      </c>
      <c r="AG5814" t="str">
        <f t="shared" si="884"/>
        <v/>
      </c>
      <c r="AH5814" t="str">
        <f t="shared" si="885"/>
        <v/>
      </c>
      <c r="AI5814">
        <v>0.14499999999999999</v>
      </c>
      <c r="AJ5814" t="str">
        <f t="shared" si="878"/>
        <v/>
      </c>
      <c r="AK5814" t="str">
        <f t="shared" si="886"/>
        <v/>
      </c>
      <c r="AL5814" t="str">
        <f t="shared" si="883"/>
        <v/>
      </c>
    </row>
    <row r="5815" spans="1:39" x14ac:dyDescent="0.2">
      <c r="A5815" t="s">
        <v>30381</v>
      </c>
      <c r="B5815" t="s">
        <v>680</v>
      </c>
      <c r="C5815" t="s">
        <v>30382</v>
      </c>
      <c r="D5815" s="1">
        <v>43859</v>
      </c>
      <c r="E5815" s="1">
        <v>44655</v>
      </c>
      <c r="F5815" t="s">
        <v>889</v>
      </c>
      <c r="I5815">
        <v>100</v>
      </c>
      <c r="J5815">
        <v>0</v>
      </c>
      <c r="K5815">
        <v>0</v>
      </c>
      <c r="L5815">
        <v>113</v>
      </c>
      <c r="M5815">
        <v>113</v>
      </c>
      <c r="N5815" t="s">
        <v>20</v>
      </c>
      <c r="O5815" t="s">
        <v>30383</v>
      </c>
      <c r="P5815" t="s">
        <v>44</v>
      </c>
      <c r="Q5815" t="s">
        <v>34233</v>
      </c>
      <c r="R5815" t="s">
        <v>34233</v>
      </c>
      <c r="S5815" t="s">
        <v>33942</v>
      </c>
      <c r="T5815" t="s">
        <v>34233</v>
      </c>
      <c r="AD5815" t="str">
        <f t="shared" si="882"/>
        <v/>
      </c>
      <c r="AE5815" t="str">
        <f t="shared" si="887"/>
        <v/>
      </c>
      <c r="AF5815" t="str">
        <f t="shared" si="879"/>
        <v/>
      </c>
      <c r="AG5815" t="str">
        <f t="shared" si="884"/>
        <v/>
      </c>
      <c r="AH5815" t="str">
        <f t="shared" si="885"/>
        <v/>
      </c>
      <c r="AI5815">
        <v>0.14499999999999999</v>
      </c>
      <c r="AJ5815" t="str">
        <f t="shared" si="878"/>
        <v/>
      </c>
      <c r="AK5815" t="str">
        <f t="shared" si="886"/>
        <v/>
      </c>
      <c r="AL5815" t="str">
        <f t="shared" si="883"/>
        <v/>
      </c>
    </row>
    <row r="5816" spans="1:39" x14ac:dyDescent="0.2">
      <c r="A5816" t="s">
        <v>30535</v>
      </c>
      <c r="B5816" t="s">
        <v>680</v>
      </c>
      <c r="C5816" t="s">
        <v>30536</v>
      </c>
      <c r="D5816" s="1">
        <v>43859</v>
      </c>
      <c r="E5816" s="1">
        <v>44546</v>
      </c>
      <c r="F5816" t="s">
        <v>889</v>
      </c>
      <c r="I5816">
        <v>100</v>
      </c>
      <c r="J5816">
        <v>0</v>
      </c>
      <c r="K5816">
        <v>0</v>
      </c>
      <c r="L5816">
        <v>11179</v>
      </c>
      <c r="M5816">
        <v>11179</v>
      </c>
      <c r="N5816" t="s">
        <v>20</v>
      </c>
      <c r="O5816" t="s">
        <v>30537</v>
      </c>
      <c r="P5816" t="s">
        <v>44</v>
      </c>
      <c r="Q5816" t="s">
        <v>34233</v>
      </c>
      <c r="R5816" t="s">
        <v>34233</v>
      </c>
      <c r="S5816" t="s">
        <v>33942</v>
      </c>
      <c r="T5816" t="s">
        <v>34233</v>
      </c>
      <c r="V5816" t="s">
        <v>34205</v>
      </c>
      <c r="AD5816" t="str">
        <f t="shared" si="882"/>
        <v/>
      </c>
      <c r="AE5816" t="str">
        <f t="shared" si="887"/>
        <v/>
      </c>
      <c r="AF5816" t="str">
        <f t="shared" si="879"/>
        <v/>
      </c>
      <c r="AG5816" t="str">
        <f t="shared" si="884"/>
        <v/>
      </c>
      <c r="AH5816" t="str">
        <f t="shared" si="885"/>
        <v/>
      </c>
      <c r="AI5816">
        <v>0.14499999999999999</v>
      </c>
      <c r="AJ5816" t="str">
        <f t="shared" si="878"/>
        <v/>
      </c>
      <c r="AK5816" t="str">
        <f t="shared" si="886"/>
        <v/>
      </c>
      <c r="AL5816" t="str">
        <f t="shared" si="883"/>
        <v/>
      </c>
    </row>
    <row r="5817" spans="1:39" x14ac:dyDescent="0.2">
      <c r="A5817" t="s">
        <v>2145</v>
      </c>
      <c r="B5817" t="s">
        <v>680</v>
      </c>
      <c r="C5817" t="s">
        <v>2146</v>
      </c>
      <c r="D5817" s="1">
        <v>35703</v>
      </c>
      <c r="E5817" s="1">
        <v>43456</v>
      </c>
      <c r="F5817" t="s">
        <v>19</v>
      </c>
      <c r="I5817">
        <v>100</v>
      </c>
      <c r="J5817">
        <v>0</v>
      </c>
      <c r="K5817">
        <v>0</v>
      </c>
      <c r="L5817">
        <v>1403</v>
      </c>
      <c r="M5817">
        <v>1403</v>
      </c>
      <c r="N5817" t="s">
        <v>20</v>
      </c>
      <c r="O5817" t="s">
        <v>2147</v>
      </c>
      <c r="P5817" t="s">
        <v>28</v>
      </c>
      <c r="Q5817" t="s">
        <v>34233</v>
      </c>
      <c r="R5817" t="s">
        <v>34233</v>
      </c>
      <c r="S5817" t="s">
        <v>32628</v>
      </c>
      <c r="T5817" t="s">
        <v>34349</v>
      </c>
      <c r="AD5817" t="str">
        <f t="shared" si="882"/>
        <v/>
      </c>
      <c r="AE5817" t="str">
        <f t="shared" si="887"/>
        <v/>
      </c>
      <c r="AF5817" t="str">
        <f t="shared" si="879"/>
        <v/>
      </c>
      <c r="AG5817" s="17">
        <v>1</v>
      </c>
      <c r="AH5817">
        <f t="shared" si="885"/>
        <v>2.8</v>
      </c>
      <c r="AI5817">
        <v>0.14499999999999999</v>
      </c>
      <c r="AJ5817">
        <f t="shared" si="878"/>
        <v>0.40599999999999997</v>
      </c>
      <c r="AK5817" t="str">
        <f t="shared" si="886"/>
        <v/>
      </c>
      <c r="AL5817" t="str">
        <f t="shared" si="883"/>
        <v/>
      </c>
    </row>
    <row r="5818" spans="1:39" x14ac:dyDescent="0.2">
      <c r="A5818" t="s">
        <v>30258</v>
      </c>
      <c r="B5818" t="s">
        <v>680</v>
      </c>
      <c r="C5818" t="s">
        <v>30259</v>
      </c>
      <c r="D5818" s="1">
        <v>43812</v>
      </c>
      <c r="E5818" s="1">
        <v>43812</v>
      </c>
      <c r="F5818" t="s">
        <v>19</v>
      </c>
      <c r="I5818">
        <v>100</v>
      </c>
      <c r="J5818">
        <v>0</v>
      </c>
      <c r="K5818">
        <v>0</v>
      </c>
      <c r="L5818">
        <v>1226</v>
      </c>
      <c r="M5818">
        <v>1226</v>
      </c>
      <c r="N5818" t="s">
        <v>20</v>
      </c>
      <c r="O5818" t="s">
        <v>30260</v>
      </c>
      <c r="P5818" t="s">
        <v>28</v>
      </c>
      <c r="Q5818" t="s">
        <v>34256</v>
      </c>
      <c r="R5818" t="s">
        <v>33768</v>
      </c>
      <c r="S5818" t="s">
        <v>32628</v>
      </c>
      <c r="T5818" t="s">
        <v>34357</v>
      </c>
      <c r="AD5818" t="str">
        <f t="shared" si="882"/>
        <v/>
      </c>
      <c r="AE5818" t="str">
        <f t="shared" si="887"/>
        <v/>
      </c>
      <c r="AF5818" t="str">
        <f t="shared" si="879"/>
        <v/>
      </c>
      <c r="AG5818" s="17">
        <v>1</v>
      </c>
      <c r="AH5818">
        <f t="shared" si="885"/>
        <v>2.8</v>
      </c>
      <c r="AI5818">
        <v>0.14499999999999999</v>
      </c>
      <c r="AJ5818">
        <f t="shared" si="878"/>
        <v>0.40599999999999997</v>
      </c>
      <c r="AK5818" t="str">
        <f t="shared" si="886"/>
        <v/>
      </c>
      <c r="AL5818" t="str">
        <f t="shared" si="883"/>
        <v/>
      </c>
    </row>
    <row r="5819" spans="1:39" x14ac:dyDescent="0.2">
      <c r="A5819" t="s">
        <v>8777</v>
      </c>
      <c r="B5819" t="s">
        <v>680</v>
      </c>
      <c r="C5819" t="s">
        <v>8778</v>
      </c>
      <c r="D5819" s="1">
        <v>36257</v>
      </c>
      <c r="E5819" s="1">
        <v>44593</v>
      </c>
      <c r="F5819" t="s">
        <v>19</v>
      </c>
      <c r="I5819">
        <v>100</v>
      </c>
      <c r="J5819">
        <v>0</v>
      </c>
      <c r="K5819">
        <v>0</v>
      </c>
      <c r="L5819">
        <v>1050</v>
      </c>
      <c r="M5819">
        <v>1050</v>
      </c>
      <c r="N5819" t="s">
        <v>20</v>
      </c>
      <c r="O5819" t="s">
        <v>8779</v>
      </c>
      <c r="P5819" t="s">
        <v>28</v>
      </c>
      <c r="Q5819" t="s">
        <v>34233</v>
      </c>
      <c r="R5819" t="s">
        <v>34233</v>
      </c>
      <c r="S5819" t="s">
        <v>32628</v>
      </c>
      <c r="T5819" t="s">
        <v>34365</v>
      </c>
      <c r="AD5819" t="str">
        <f t="shared" si="882"/>
        <v/>
      </c>
      <c r="AE5819" t="str">
        <f t="shared" si="887"/>
        <v/>
      </c>
      <c r="AF5819" t="str">
        <f t="shared" si="879"/>
        <v/>
      </c>
      <c r="AG5819" s="17">
        <v>1</v>
      </c>
      <c r="AH5819">
        <f t="shared" si="885"/>
        <v>2.8</v>
      </c>
      <c r="AI5819">
        <v>0.14499999999999999</v>
      </c>
      <c r="AJ5819">
        <f t="shared" si="878"/>
        <v>0.40599999999999997</v>
      </c>
      <c r="AK5819" t="str">
        <f t="shared" si="886"/>
        <v/>
      </c>
      <c r="AL5819" t="str">
        <f t="shared" si="883"/>
        <v/>
      </c>
    </row>
    <row r="5820" spans="1:39" x14ac:dyDescent="0.2">
      <c r="A5820" t="s">
        <v>6984</v>
      </c>
      <c r="B5820" t="s">
        <v>680</v>
      </c>
      <c r="C5820" t="s">
        <v>6985</v>
      </c>
      <c r="D5820" s="1">
        <v>36139</v>
      </c>
      <c r="E5820" s="1">
        <v>44607</v>
      </c>
      <c r="F5820" t="s">
        <v>19</v>
      </c>
      <c r="I5820">
        <v>100</v>
      </c>
      <c r="J5820">
        <v>0</v>
      </c>
      <c r="K5820">
        <v>0</v>
      </c>
      <c r="L5820">
        <v>703</v>
      </c>
      <c r="M5820">
        <v>703</v>
      </c>
      <c r="N5820" t="s">
        <v>20</v>
      </c>
      <c r="O5820" t="s">
        <v>6986</v>
      </c>
      <c r="P5820" t="s">
        <v>28</v>
      </c>
      <c r="Q5820" t="s">
        <v>34233</v>
      </c>
      <c r="R5820" t="s">
        <v>34233</v>
      </c>
      <c r="S5820" t="s">
        <v>32628</v>
      </c>
      <c r="T5820" t="s">
        <v>34365</v>
      </c>
      <c r="U5820" t="s">
        <v>32634</v>
      </c>
      <c r="V5820" t="s">
        <v>33194</v>
      </c>
      <c r="W5820">
        <v>176</v>
      </c>
      <c r="X5820">
        <v>2</v>
      </c>
      <c r="Y5820" t="s">
        <v>32654</v>
      </c>
      <c r="Z5820">
        <v>352</v>
      </c>
      <c r="AA5820">
        <v>9</v>
      </c>
      <c r="AB5820">
        <v>25</v>
      </c>
      <c r="AC5820">
        <v>1</v>
      </c>
      <c r="AD5820" t="str">
        <f t="shared" si="882"/>
        <v/>
      </c>
      <c r="AE5820" t="str">
        <f t="shared" si="887"/>
        <v/>
      </c>
      <c r="AF5820" t="str">
        <f t="shared" si="879"/>
        <v/>
      </c>
      <c r="AG5820">
        <f t="shared" ref="AG5820:AG5851" si="888">IF((S5820&lt;&gt;"tühi")*(AC5820&lt;&gt;""),AC5820,"")</f>
        <v>1</v>
      </c>
      <c r="AH5820">
        <f t="shared" si="885"/>
        <v>2.8</v>
      </c>
      <c r="AI5820">
        <v>0.14499999999999999</v>
      </c>
      <c r="AJ5820">
        <f t="shared" si="878"/>
        <v>0.40599999999999997</v>
      </c>
      <c r="AK5820" t="str">
        <f t="shared" si="886"/>
        <v/>
      </c>
      <c r="AL5820" t="str">
        <f t="shared" si="883"/>
        <v/>
      </c>
    </row>
    <row r="5821" spans="1:39" x14ac:dyDescent="0.2">
      <c r="A5821" t="s">
        <v>6987</v>
      </c>
      <c r="B5821" t="s">
        <v>680</v>
      </c>
      <c r="C5821" t="s">
        <v>6988</v>
      </c>
      <c r="D5821" s="1">
        <v>36139</v>
      </c>
      <c r="E5821" s="1">
        <v>44606</v>
      </c>
      <c r="F5821" t="s">
        <v>19</v>
      </c>
      <c r="I5821">
        <v>100</v>
      </c>
      <c r="J5821">
        <v>0</v>
      </c>
      <c r="K5821">
        <v>0</v>
      </c>
      <c r="L5821">
        <v>888</v>
      </c>
      <c r="M5821">
        <v>888</v>
      </c>
      <c r="N5821" t="s">
        <v>20</v>
      </c>
      <c r="O5821" t="s">
        <v>6989</v>
      </c>
      <c r="P5821" t="s">
        <v>28</v>
      </c>
      <c r="Q5821" t="s">
        <v>32794</v>
      </c>
      <c r="R5821" t="s">
        <v>33782</v>
      </c>
      <c r="S5821" t="s">
        <v>33797</v>
      </c>
      <c r="T5821" t="s">
        <v>34365</v>
      </c>
      <c r="U5821" t="s">
        <v>32634</v>
      </c>
      <c r="V5821" t="s">
        <v>33194</v>
      </c>
      <c r="W5821">
        <v>222</v>
      </c>
      <c r="X5821">
        <v>2</v>
      </c>
      <c r="Y5821" t="s">
        <v>32654</v>
      </c>
      <c r="Z5821">
        <v>444</v>
      </c>
      <c r="AA5821">
        <v>9</v>
      </c>
      <c r="AB5821">
        <v>25</v>
      </c>
      <c r="AC5821">
        <v>1</v>
      </c>
      <c r="AD5821" t="str">
        <f t="shared" si="882"/>
        <v/>
      </c>
      <c r="AE5821" t="str">
        <f t="shared" si="887"/>
        <v/>
      </c>
      <c r="AF5821" t="str">
        <f t="shared" si="879"/>
        <v/>
      </c>
      <c r="AG5821">
        <f t="shared" si="888"/>
        <v>1</v>
      </c>
      <c r="AH5821">
        <f t="shared" si="885"/>
        <v>2.8</v>
      </c>
      <c r="AI5821">
        <v>0.14499999999999999</v>
      </c>
      <c r="AJ5821">
        <f t="shared" si="878"/>
        <v>0.40599999999999997</v>
      </c>
      <c r="AK5821" t="str">
        <f t="shared" si="886"/>
        <v/>
      </c>
      <c r="AL5821" t="str">
        <f t="shared" si="883"/>
        <v/>
      </c>
    </row>
    <row r="5822" spans="1:39" x14ac:dyDescent="0.2">
      <c r="A5822" t="s">
        <v>5598</v>
      </c>
      <c r="B5822" t="s">
        <v>680</v>
      </c>
      <c r="C5822" t="s">
        <v>5599</v>
      </c>
      <c r="D5822" s="1">
        <v>36052</v>
      </c>
      <c r="E5822" s="1">
        <v>44295</v>
      </c>
      <c r="F5822" t="s">
        <v>26</v>
      </c>
      <c r="I5822">
        <v>100</v>
      </c>
      <c r="J5822">
        <v>0</v>
      </c>
      <c r="K5822">
        <v>0</v>
      </c>
      <c r="L5822">
        <v>185</v>
      </c>
      <c r="M5822">
        <v>185</v>
      </c>
      <c r="N5822" t="s">
        <v>20</v>
      </c>
      <c r="O5822" t="s">
        <v>5600</v>
      </c>
      <c r="P5822" t="s">
        <v>28</v>
      </c>
      <c r="Q5822" t="s">
        <v>34233</v>
      </c>
      <c r="R5822" t="s">
        <v>34233</v>
      </c>
      <c r="S5822" t="s">
        <v>34233</v>
      </c>
      <c r="T5822" t="s">
        <v>34233</v>
      </c>
      <c r="AD5822" t="str">
        <f t="shared" si="882"/>
        <v/>
      </c>
      <c r="AE5822" t="str">
        <f t="shared" si="887"/>
        <v/>
      </c>
      <c r="AF5822" t="str">
        <f t="shared" si="879"/>
        <v/>
      </c>
      <c r="AG5822" t="str">
        <f t="shared" si="888"/>
        <v/>
      </c>
      <c r="AH5822" t="str">
        <f t="shared" si="885"/>
        <v/>
      </c>
      <c r="AI5822">
        <v>0.14499999999999999</v>
      </c>
      <c r="AJ5822" t="str">
        <f t="shared" si="878"/>
        <v/>
      </c>
      <c r="AK5822" t="str">
        <f t="shared" si="886"/>
        <v/>
      </c>
      <c r="AL5822" t="str">
        <f t="shared" si="883"/>
        <v/>
      </c>
    </row>
    <row r="5823" spans="1:39" x14ac:dyDescent="0.2">
      <c r="A5823" t="s">
        <v>20929</v>
      </c>
      <c r="B5823" t="s">
        <v>680</v>
      </c>
      <c r="C5823" t="s">
        <v>20930</v>
      </c>
      <c r="D5823" s="1">
        <v>38454</v>
      </c>
      <c r="E5823" s="1">
        <v>43456</v>
      </c>
      <c r="F5823" t="s">
        <v>26</v>
      </c>
      <c r="I5823">
        <v>100</v>
      </c>
      <c r="J5823">
        <v>0</v>
      </c>
      <c r="K5823">
        <v>0</v>
      </c>
      <c r="L5823">
        <v>2256</v>
      </c>
      <c r="M5823">
        <v>2256</v>
      </c>
      <c r="N5823" t="s">
        <v>20</v>
      </c>
      <c r="O5823" t="s">
        <v>20931</v>
      </c>
      <c r="P5823" t="s">
        <v>28</v>
      </c>
      <c r="Q5823" t="s">
        <v>34233</v>
      </c>
      <c r="R5823" t="s">
        <v>34233</v>
      </c>
      <c r="S5823" t="s">
        <v>34233</v>
      </c>
      <c r="T5823" t="s">
        <v>34233</v>
      </c>
      <c r="V5823" t="s">
        <v>33195</v>
      </c>
      <c r="AD5823" t="str">
        <f t="shared" si="882"/>
        <v/>
      </c>
      <c r="AE5823" t="str">
        <f t="shared" si="887"/>
        <v/>
      </c>
      <c r="AF5823" t="str">
        <f t="shared" si="879"/>
        <v/>
      </c>
      <c r="AG5823" t="str">
        <f t="shared" si="888"/>
        <v/>
      </c>
      <c r="AH5823" t="str">
        <f t="shared" si="885"/>
        <v/>
      </c>
      <c r="AI5823">
        <v>0.14499999999999999</v>
      </c>
      <c r="AJ5823" t="str">
        <f t="shared" si="878"/>
        <v/>
      </c>
      <c r="AK5823" t="str">
        <f t="shared" si="886"/>
        <v/>
      </c>
      <c r="AL5823" t="str">
        <f t="shared" si="883"/>
        <v/>
      </c>
    </row>
    <row r="5824" spans="1:39" x14ac:dyDescent="0.2">
      <c r="A5824" t="s">
        <v>20878</v>
      </c>
      <c r="B5824" t="s">
        <v>680</v>
      </c>
      <c r="C5824" t="s">
        <v>20879</v>
      </c>
      <c r="D5824" s="1">
        <v>38454</v>
      </c>
      <c r="E5824" s="1">
        <v>44560</v>
      </c>
      <c r="F5824" t="s">
        <v>19</v>
      </c>
      <c r="I5824">
        <v>100</v>
      </c>
      <c r="J5824">
        <v>0</v>
      </c>
      <c r="K5824">
        <v>0</v>
      </c>
      <c r="L5824">
        <v>1346</v>
      </c>
      <c r="M5824">
        <v>1346</v>
      </c>
      <c r="N5824" t="s">
        <v>20</v>
      </c>
      <c r="O5824" t="s">
        <v>20880</v>
      </c>
      <c r="P5824" t="s">
        <v>28</v>
      </c>
      <c r="Q5824" t="s">
        <v>34256</v>
      </c>
      <c r="R5824" t="s">
        <v>33785</v>
      </c>
      <c r="S5824" t="s">
        <v>33797</v>
      </c>
      <c r="T5824" t="s">
        <v>34357</v>
      </c>
      <c r="U5824" t="s">
        <v>33196</v>
      </c>
      <c r="V5824" t="s">
        <v>33197</v>
      </c>
      <c r="W5824">
        <v>269</v>
      </c>
      <c r="X5824">
        <v>2</v>
      </c>
      <c r="Y5824" t="s">
        <v>32654</v>
      </c>
      <c r="AA5824">
        <v>11</v>
      </c>
      <c r="AC5824">
        <v>1</v>
      </c>
      <c r="AD5824" t="str">
        <f t="shared" si="882"/>
        <v/>
      </c>
      <c r="AE5824" t="str">
        <f t="shared" si="887"/>
        <v/>
      </c>
      <c r="AF5824" t="str">
        <f t="shared" si="879"/>
        <v/>
      </c>
      <c r="AG5824">
        <f t="shared" si="888"/>
        <v>1</v>
      </c>
      <c r="AH5824">
        <f t="shared" si="885"/>
        <v>2.8</v>
      </c>
      <c r="AI5824">
        <v>0.14499999999999999</v>
      </c>
      <c r="AJ5824">
        <f t="shared" si="878"/>
        <v>0.40599999999999997</v>
      </c>
      <c r="AK5824" t="str">
        <f t="shared" si="886"/>
        <v/>
      </c>
      <c r="AL5824" t="str">
        <f t="shared" si="883"/>
        <v/>
      </c>
      <c r="AM5824" t="s">
        <v>34015</v>
      </c>
    </row>
    <row r="5825" spans="1:38" x14ac:dyDescent="0.2">
      <c r="A5825" t="s">
        <v>20926</v>
      </c>
      <c r="B5825" t="s">
        <v>680</v>
      </c>
      <c r="C5825" t="s">
        <v>20927</v>
      </c>
      <c r="D5825" s="1">
        <v>38454</v>
      </c>
      <c r="E5825" s="1">
        <v>43456</v>
      </c>
      <c r="F5825" t="s">
        <v>19</v>
      </c>
      <c r="I5825">
        <v>100</v>
      </c>
      <c r="J5825">
        <v>0</v>
      </c>
      <c r="K5825">
        <v>0</v>
      </c>
      <c r="L5825">
        <v>1463</v>
      </c>
      <c r="M5825">
        <v>1463</v>
      </c>
      <c r="N5825" t="s">
        <v>20</v>
      </c>
      <c r="O5825" t="s">
        <v>20928</v>
      </c>
      <c r="P5825" t="s">
        <v>28</v>
      </c>
      <c r="Q5825" t="s">
        <v>34256</v>
      </c>
      <c r="R5825" t="s">
        <v>33768</v>
      </c>
      <c r="S5825" t="s">
        <v>32628</v>
      </c>
      <c r="T5825" t="s">
        <v>34357</v>
      </c>
      <c r="U5825" t="s">
        <v>32634</v>
      </c>
      <c r="V5825" t="s">
        <v>33198</v>
      </c>
      <c r="W5825">
        <v>248</v>
      </c>
      <c r="X5825">
        <v>2</v>
      </c>
      <c r="Y5825">
        <v>1</v>
      </c>
      <c r="Z5825">
        <v>496</v>
      </c>
      <c r="AA5825">
        <v>11</v>
      </c>
      <c r="AB5825">
        <v>17</v>
      </c>
      <c r="AC5825">
        <v>1</v>
      </c>
      <c r="AD5825" t="str">
        <f t="shared" si="882"/>
        <v/>
      </c>
      <c r="AE5825" t="str">
        <f t="shared" si="887"/>
        <v/>
      </c>
      <c r="AF5825" t="str">
        <f t="shared" si="879"/>
        <v/>
      </c>
      <c r="AG5825">
        <f t="shared" si="888"/>
        <v>1</v>
      </c>
      <c r="AH5825">
        <f t="shared" si="885"/>
        <v>2.8</v>
      </c>
      <c r="AI5825">
        <v>0.14499999999999999</v>
      </c>
      <c r="AJ5825">
        <f t="shared" si="878"/>
        <v>0.40599999999999997</v>
      </c>
      <c r="AK5825" t="str">
        <f t="shared" si="886"/>
        <v/>
      </c>
      <c r="AL5825" t="str">
        <f t="shared" si="883"/>
        <v/>
      </c>
    </row>
    <row r="5826" spans="1:38" x14ac:dyDescent="0.2">
      <c r="A5826" t="s">
        <v>20881</v>
      </c>
      <c r="B5826" t="s">
        <v>680</v>
      </c>
      <c r="C5826" t="s">
        <v>20882</v>
      </c>
      <c r="D5826" s="1">
        <v>38454</v>
      </c>
      <c r="E5826" s="1">
        <v>43951</v>
      </c>
      <c r="F5826" t="s">
        <v>39</v>
      </c>
      <c r="G5826" t="s">
        <v>19</v>
      </c>
      <c r="I5826">
        <v>65</v>
      </c>
      <c r="J5826">
        <v>35</v>
      </c>
      <c r="K5826">
        <v>0</v>
      </c>
      <c r="L5826">
        <v>1393</v>
      </c>
      <c r="M5826">
        <v>1393</v>
      </c>
      <c r="N5826" t="s">
        <v>20</v>
      </c>
      <c r="O5826" t="s">
        <v>20883</v>
      </c>
      <c r="P5826" t="s">
        <v>28</v>
      </c>
      <c r="Q5826" t="s">
        <v>34256</v>
      </c>
      <c r="R5826" t="s">
        <v>33783</v>
      </c>
      <c r="S5826" t="s">
        <v>33942</v>
      </c>
      <c r="T5826" t="s">
        <v>34233</v>
      </c>
      <c r="U5826" t="s">
        <v>32634</v>
      </c>
      <c r="V5826" t="s">
        <v>33195</v>
      </c>
      <c r="W5826">
        <v>238</v>
      </c>
      <c r="X5826">
        <v>2</v>
      </c>
      <c r="Y5826" t="s">
        <v>32654</v>
      </c>
      <c r="Z5826">
        <v>476</v>
      </c>
      <c r="AA5826">
        <v>11</v>
      </c>
      <c r="AB5826">
        <v>17</v>
      </c>
      <c r="AC5826">
        <v>1</v>
      </c>
      <c r="AD5826" t="str">
        <f t="shared" si="882"/>
        <v/>
      </c>
      <c r="AE5826">
        <f t="shared" si="887"/>
        <v>1</v>
      </c>
      <c r="AF5826" t="str">
        <f t="shared" si="879"/>
        <v/>
      </c>
      <c r="AG5826" t="str">
        <f t="shared" si="888"/>
        <v/>
      </c>
      <c r="AH5826" t="str">
        <f t="shared" si="885"/>
        <v/>
      </c>
      <c r="AI5826">
        <v>0.14499999999999999</v>
      </c>
      <c r="AJ5826" t="str">
        <f t="shared" si="878"/>
        <v/>
      </c>
      <c r="AK5826">
        <f t="shared" si="886"/>
        <v>2.8</v>
      </c>
      <c r="AL5826">
        <f t="shared" si="883"/>
        <v>0.40599999999999997</v>
      </c>
    </row>
    <row r="5827" spans="1:38" x14ac:dyDescent="0.2">
      <c r="A5827" t="s">
        <v>20884</v>
      </c>
      <c r="B5827" t="s">
        <v>680</v>
      </c>
      <c r="C5827" t="s">
        <v>20885</v>
      </c>
      <c r="D5827" s="1">
        <v>38454</v>
      </c>
      <c r="E5827" s="1">
        <v>44560</v>
      </c>
      <c r="F5827" t="s">
        <v>19</v>
      </c>
      <c r="I5827">
        <v>100</v>
      </c>
      <c r="J5827">
        <v>0</v>
      </c>
      <c r="K5827">
        <v>0</v>
      </c>
      <c r="L5827">
        <v>1322</v>
      </c>
      <c r="M5827">
        <v>1322</v>
      </c>
      <c r="N5827" t="s">
        <v>20</v>
      </c>
      <c r="O5827" t="s">
        <v>20886</v>
      </c>
      <c r="P5827" t="s">
        <v>28</v>
      </c>
      <c r="Q5827" t="s">
        <v>34256</v>
      </c>
      <c r="R5827" t="s">
        <v>33785</v>
      </c>
      <c r="S5827" t="s">
        <v>32628</v>
      </c>
      <c r="T5827" t="s">
        <v>34382</v>
      </c>
      <c r="U5827" t="s">
        <v>32634</v>
      </c>
      <c r="V5827" t="s">
        <v>33198</v>
      </c>
      <c r="W5827">
        <v>225</v>
      </c>
      <c r="X5827">
        <v>2</v>
      </c>
      <c r="Y5827">
        <v>1</v>
      </c>
      <c r="Z5827">
        <v>450</v>
      </c>
      <c r="AA5827">
        <v>11</v>
      </c>
      <c r="AB5827">
        <v>17</v>
      </c>
      <c r="AC5827">
        <v>1</v>
      </c>
      <c r="AD5827" t="str">
        <f t="shared" si="882"/>
        <v/>
      </c>
      <c r="AE5827" t="str">
        <f t="shared" si="887"/>
        <v/>
      </c>
      <c r="AF5827" t="str">
        <f t="shared" si="879"/>
        <v/>
      </c>
      <c r="AG5827">
        <f t="shared" si="888"/>
        <v>1</v>
      </c>
      <c r="AH5827">
        <f t="shared" si="885"/>
        <v>2.8</v>
      </c>
      <c r="AI5827">
        <v>0.14499999999999999</v>
      </c>
      <c r="AJ5827">
        <f t="shared" si="878"/>
        <v>0.40599999999999997</v>
      </c>
      <c r="AK5827" t="str">
        <f t="shared" si="886"/>
        <v/>
      </c>
      <c r="AL5827" t="str">
        <f t="shared" si="883"/>
        <v/>
      </c>
    </row>
    <row r="5828" spans="1:38" x14ac:dyDescent="0.2">
      <c r="A5828" t="s">
        <v>20899</v>
      </c>
      <c r="B5828" t="s">
        <v>680</v>
      </c>
      <c r="C5828" t="s">
        <v>20900</v>
      </c>
      <c r="D5828" s="1">
        <v>38454</v>
      </c>
      <c r="E5828" s="1">
        <v>43456</v>
      </c>
      <c r="F5828" t="s">
        <v>39</v>
      </c>
      <c r="G5828" t="s">
        <v>19</v>
      </c>
      <c r="I5828">
        <v>65</v>
      </c>
      <c r="J5828">
        <v>35</v>
      </c>
      <c r="K5828">
        <v>0</v>
      </c>
      <c r="L5828">
        <v>1503</v>
      </c>
      <c r="M5828">
        <v>1503</v>
      </c>
      <c r="N5828" t="s">
        <v>20</v>
      </c>
      <c r="O5828" t="s">
        <v>20901</v>
      </c>
      <c r="P5828" t="s">
        <v>28</v>
      </c>
      <c r="Q5828" t="s">
        <v>34256</v>
      </c>
      <c r="R5828" t="s">
        <v>33783</v>
      </c>
      <c r="S5828" t="s">
        <v>33942</v>
      </c>
      <c r="T5828" t="s">
        <v>34233</v>
      </c>
      <c r="U5828" t="s">
        <v>32634</v>
      </c>
      <c r="V5828" t="s">
        <v>33195</v>
      </c>
      <c r="W5828">
        <v>256</v>
      </c>
      <c r="X5828">
        <v>2</v>
      </c>
      <c r="Y5828" t="s">
        <v>32654</v>
      </c>
      <c r="Z5828">
        <v>512</v>
      </c>
      <c r="AA5828">
        <v>11</v>
      </c>
      <c r="AB5828">
        <v>17</v>
      </c>
      <c r="AC5828">
        <v>1</v>
      </c>
      <c r="AD5828" t="str">
        <f t="shared" si="882"/>
        <v/>
      </c>
      <c r="AE5828">
        <f t="shared" si="887"/>
        <v>1</v>
      </c>
      <c r="AF5828" t="str">
        <f t="shared" si="879"/>
        <v/>
      </c>
      <c r="AG5828" t="str">
        <f t="shared" si="888"/>
        <v/>
      </c>
      <c r="AH5828" t="str">
        <f t="shared" si="885"/>
        <v/>
      </c>
      <c r="AI5828">
        <v>0.14499999999999999</v>
      </c>
      <c r="AJ5828" t="str">
        <f t="shared" si="878"/>
        <v/>
      </c>
      <c r="AK5828">
        <f t="shared" si="886"/>
        <v>2.8</v>
      </c>
      <c r="AL5828">
        <f t="shared" si="883"/>
        <v>0.40599999999999997</v>
      </c>
    </row>
    <row r="5829" spans="1:38" x14ac:dyDescent="0.2">
      <c r="A5829" t="s">
        <v>20902</v>
      </c>
      <c r="B5829" t="s">
        <v>680</v>
      </c>
      <c r="C5829" t="s">
        <v>20903</v>
      </c>
      <c r="D5829" s="1">
        <v>38454</v>
      </c>
      <c r="E5829" s="1">
        <v>44560</v>
      </c>
      <c r="F5829" t="s">
        <v>19</v>
      </c>
      <c r="I5829">
        <v>100</v>
      </c>
      <c r="J5829">
        <v>0</v>
      </c>
      <c r="K5829">
        <v>0</v>
      </c>
      <c r="L5829">
        <v>1124</v>
      </c>
      <c r="M5829">
        <v>1124</v>
      </c>
      <c r="N5829" t="s">
        <v>20</v>
      </c>
      <c r="O5829" t="s">
        <v>20904</v>
      </c>
      <c r="P5829" t="s">
        <v>28</v>
      </c>
      <c r="Q5829" t="s">
        <v>34256</v>
      </c>
      <c r="R5829" t="s">
        <v>33785</v>
      </c>
      <c r="S5829" t="s">
        <v>32628</v>
      </c>
      <c r="T5829" t="s">
        <v>34381</v>
      </c>
      <c r="U5829" t="s">
        <v>32634</v>
      </c>
      <c r="V5829" t="s">
        <v>33198</v>
      </c>
      <c r="W5829">
        <v>225</v>
      </c>
      <c r="X5829">
        <v>2</v>
      </c>
      <c r="Y5829">
        <v>1</v>
      </c>
      <c r="Z5829">
        <v>450</v>
      </c>
      <c r="AA5829">
        <v>11</v>
      </c>
      <c r="AB5829">
        <v>20</v>
      </c>
      <c r="AC5829">
        <v>1</v>
      </c>
      <c r="AD5829" t="str">
        <f t="shared" si="882"/>
        <v/>
      </c>
      <c r="AE5829" t="str">
        <f t="shared" si="887"/>
        <v/>
      </c>
      <c r="AF5829" t="str">
        <f t="shared" si="879"/>
        <v/>
      </c>
      <c r="AG5829">
        <f t="shared" si="888"/>
        <v>1</v>
      </c>
      <c r="AH5829">
        <f t="shared" si="885"/>
        <v>2.8</v>
      </c>
      <c r="AI5829">
        <v>0.14499999999999999</v>
      </c>
      <c r="AJ5829">
        <f t="shared" si="878"/>
        <v>0.40599999999999997</v>
      </c>
      <c r="AK5829" t="str">
        <f t="shared" si="886"/>
        <v/>
      </c>
      <c r="AL5829" t="str">
        <f t="shared" si="883"/>
        <v/>
      </c>
    </row>
    <row r="5830" spans="1:38" x14ac:dyDescent="0.2">
      <c r="A5830" t="s">
        <v>20905</v>
      </c>
      <c r="B5830" t="s">
        <v>680</v>
      </c>
      <c r="C5830" t="s">
        <v>20906</v>
      </c>
      <c r="D5830" s="1">
        <v>38454</v>
      </c>
      <c r="E5830" s="1">
        <v>43456</v>
      </c>
      <c r="F5830" t="s">
        <v>39</v>
      </c>
      <c r="G5830" t="s">
        <v>19</v>
      </c>
      <c r="I5830">
        <v>60</v>
      </c>
      <c r="J5830">
        <v>40</v>
      </c>
      <c r="K5830">
        <v>0</v>
      </c>
      <c r="L5830">
        <v>1548</v>
      </c>
      <c r="M5830">
        <v>1548</v>
      </c>
      <c r="N5830" t="s">
        <v>20</v>
      </c>
      <c r="O5830" t="s">
        <v>20907</v>
      </c>
      <c r="P5830" t="s">
        <v>28</v>
      </c>
      <c r="Q5830" t="s">
        <v>34256</v>
      </c>
      <c r="R5830" t="s">
        <v>33783</v>
      </c>
      <c r="S5830" t="s">
        <v>33942</v>
      </c>
      <c r="T5830" t="s">
        <v>34233</v>
      </c>
      <c r="U5830" t="s">
        <v>32634</v>
      </c>
      <c r="V5830" t="s">
        <v>33195</v>
      </c>
      <c r="W5830">
        <v>264</v>
      </c>
      <c r="X5830">
        <v>2</v>
      </c>
      <c r="Y5830" t="s">
        <v>32654</v>
      </c>
      <c r="Z5830">
        <v>516</v>
      </c>
      <c r="AA5830">
        <v>11</v>
      </c>
      <c r="AB5830">
        <v>17</v>
      </c>
      <c r="AC5830">
        <v>1</v>
      </c>
      <c r="AD5830" t="str">
        <f t="shared" si="882"/>
        <v/>
      </c>
      <c r="AE5830">
        <f t="shared" si="887"/>
        <v>1</v>
      </c>
      <c r="AF5830" t="str">
        <f t="shared" si="879"/>
        <v/>
      </c>
      <c r="AG5830" t="str">
        <f t="shared" si="888"/>
        <v/>
      </c>
      <c r="AH5830" t="str">
        <f t="shared" si="885"/>
        <v/>
      </c>
      <c r="AI5830">
        <v>0.14499999999999999</v>
      </c>
      <c r="AJ5830" t="str">
        <f t="shared" si="878"/>
        <v/>
      </c>
      <c r="AK5830">
        <f t="shared" si="886"/>
        <v>2.8</v>
      </c>
      <c r="AL5830">
        <f t="shared" si="883"/>
        <v>0.40599999999999997</v>
      </c>
    </row>
    <row r="5831" spans="1:38" x14ac:dyDescent="0.2">
      <c r="A5831" t="s">
        <v>20908</v>
      </c>
      <c r="B5831" t="s">
        <v>680</v>
      </c>
      <c r="C5831" t="s">
        <v>20909</v>
      </c>
      <c r="D5831" s="1">
        <v>38454</v>
      </c>
      <c r="E5831" s="1">
        <v>43456</v>
      </c>
      <c r="F5831" t="s">
        <v>19</v>
      </c>
      <c r="I5831">
        <v>100</v>
      </c>
      <c r="J5831">
        <v>0</v>
      </c>
      <c r="K5831">
        <v>0</v>
      </c>
      <c r="L5831">
        <v>1170</v>
      </c>
      <c r="M5831">
        <v>1170</v>
      </c>
      <c r="N5831" t="s">
        <v>20</v>
      </c>
      <c r="O5831" t="s">
        <v>20910</v>
      </c>
      <c r="P5831" t="s">
        <v>28</v>
      </c>
      <c r="Q5831" t="s">
        <v>34256</v>
      </c>
      <c r="R5831" t="s">
        <v>33785</v>
      </c>
      <c r="S5831" t="s">
        <v>32628</v>
      </c>
      <c r="T5831" t="s">
        <v>34382</v>
      </c>
      <c r="U5831" t="s">
        <v>32634</v>
      </c>
      <c r="V5831" t="s">
        <v>33198</v>
      </c>
      <c r="W5831">
        <v>234</v>
      </c>
      <c r="X5831">
        <v>2</v>
      </c>
      <c r="Y5831">
        <v>1</v>
      </c>
      <c r="Z5831">
        <v>468</v>
      </c>
      <c r="AA5831">
        <v>11</v>
      </c>
      <c r="AB5831">
        <v>20</v>
      </c>
      <c r="AC5831">
        <v>1</v>
      </c>
      <c r="AD5831" t="str">
        <f t="shared" si="882"/>
        <v/>
      </c>
      <c r="AE5831" t="str">
        <f t="shared" si="887"/>
        <v/>
      </c>
      <c r="AF5831" t="str">
        <f t="shared" si="879"/>
        <v/>
      </c>
      <c r="AG5831">
        <f t="shared" si="888"/>
        <v>1</v>
      </c>
      <c r="AH5831">
        <f t="shared" si="885"/>
        <v>2.8</v>
      </c>
      <c r="AI5831">
        <v>0.14499999999999999</v>
      </c>
      <c r="AJ5831">
        <f t="shared" si="878"/>
        <v>0.40599999999999997</v>
      </c>
      <c r="AK5831" t="str">
        <f t="shared" si="886"/>
        <v/>
      </c>
      <c r="AL5831" t="str">
        <f t="shared" si="883"/>
        <v/>
      </c>
    </row>
    <row r="5832" spans="1:38" x14ac:dyDescent="0.2">
      <c r="A5832" t="s">
        <v>20911</v>
      </c>
      <c r="B5832" t="s">
        <v>680</v>
      </c>
      <c r="C5832" t="s">
        <v>20912</v>
      </c>
      <c r="D5832" s="1">
        <v>38454</v>
      </c>
      <c r="E5832" s="1">
        <v>43456</v>
      </c>
      <c r="F5832" t="s">
        <v>474</v>
      </c>
      <c r="I5832">
        <v>100</v>
      </c>
      <c r="J5832">
        <v>0</v>
      </c>
      <c r="K5832">
        <v>0</v>
      </c>
      <c r="L5832">
        <v>46</v>
      </c>
      <c r="M5832">
        <v>46</v>
      </c>
      <c r="N5832" t="s">
        <v>20</v>
      </c>
      <c r="O5832" t="s">
        <v>20913</v>
      </c>
      <c r="P5832" t="s">
        <v>28</v>
      </c>
      <c r="Q5832" t="s">
        <v>34233</v>
      </c>
      <c r="R5832" t="s">
        <v>34233</v>
      </c>
      <c r="S5832" t="s">
        <v>32627</v>
      </c>
      <c r="T5832" t="s">
        <v>34233</v>
      </c>
      <c r="U5832" t="s">
        <v>32644</v>
      </c>
      <c r="V5832" t="s">
        <v>33195</v>
      </c>
      <c r="W5832">
        <v>10</v>
      </c>
      <c r="X5832">
        <v>1</v>
      </c>
      <c r="Y5832">
        <v>1</v>
      </c>
      <c r="Z5832">
        <v>10</v>
      </c>
      <c r="AA5832">
        <v>4</v>
      </c>
      <c r="AB5832">
        <v>22</v>
      </c>
      <c r="AD5832" t="str">
        <f t="shared" si="882"/>
        <v/>
      </c>
      <c r="AE5832" t="str">
        <f t="shared" si="887"/>
        <v/>
      </c>
      <c r="AF5832">
        <f t="shared" si="879"/>
        <v>10</v>
      </c>
      <c r="AG5832" t="str">
        <f t="shared" si="888"/>
        <v/>
      </c>
      <c r="AH5832" t="str">
        <f t="shared" si="885"/>
        <v/>
      </c>
      <c r="AI5832">
        <v>0.14499999999999999</v>
      </c>
      <c r="AJ5832" t="str">
        <f t="shared" si="878"/>
        <v/>
      </c>
      <c r="AK5832" t="str">
        <f t="shared" si="886"/>
        <v/>
      </c>
      <c r="AL5832" t="str">
        <f t="shared" si="883"/>
        <v/>
      </c>
    </row>
    <row r="5833" spans="1:38" x14ac:dyDescent="0.2">
      <c r="A5833" t="s">
        <v>26802</v>
      </c>
      <c r="B5833" t="s">
        <v>680</v>
      </c>
      <c r="C5833" t="s">
        <v>26803</v>
      </c>
      <c r="D5833" s="1">
        <v>41368</v>
      </c>
      <c r="E5833" s="1">
        <v>43525</v>
      </c>
      <c r="F5833" t="s">
        <v>19</v>
      </c>
      <c r="I5833">
        <v>100</v>
      </c>
      <c r="J5833">
        <v>0</v>
      </c>
      <c r="K5833">
        <v>0</v>
      </c>
      <c r="L5833">
        <v>3300</v>
      </c>
      <c r="M5833">
        <v>3300</v>
      </c>
      <c r="N5833" t="s">
        <v>20</v>
      </c>
      <c r="O5833" t="s">
        <v>26804</v>
      </c>
      <c r="P5833" t="s">
        <v>28</v>
      </c>
      <c r="Q5833" t="s">
        <v>34233</v>
      </c>
      <c r="R5833" t="s">
        <v>34233</v>
      </c>
      <c r="S5833" t="s">
        <v>33942</v>
      </c>
      <c r="T5833" t="s">
        <v>34233</v>
      </c>
      <c r="U5833" t="s">
        <v>32634</v>
      </c>
      <c r="V5833" t="s">
        <v>35014</v>
      </c>
      <c r="W5833">
        <v>330</v>
      </c>
      <c r="X5833">
        <v>2</v>
      </c>
      <c r="Y5833" t="s">
        <v>32654</v>
      </c>
      <c r="Z5833">
        <v>600</v>
      </c>
      <c r="AA5833">
        <v>8.5</v>
      </c>
      <c r="AC5833">
        <v>1</v>
      </c>
      <c r="AD5833" t="str">
        <f t="shared" si="882"/>
        <v/>
      </c>
      <c r="AE5833">
        <f t="shared" si="887"/>
        <v>1</v>
      </c>
      <c r="AF5833" t="str">
        <f t="shared" si="879"/>
        <v/>
      </c>
      <c r="AG5833" t="str">
        <f t="shared" si="888"/>
        <v/>
      </c>
      <c r="AH5833" t="str">
        <f t="shared" si="885"/>
        <v/>
      </c>
      <c r="AI5833">
        <v>0.14499999999999999</v>
      </c>
      <c r="AJ5833" t="str">
        <f t="shared" si="878"/>
        <v/>
      </c>
      <c r="AK5833">
        <f t="shared" si="886"/>
        <v>2.8</v>
      </c>
      <c r="AL5833">
        <f t="shared" si="883"/>
        <v>0.40599999999999997</v>
      </c>
    </row>
    <row r="5834" spans="1:38" x14ac:dyDescent="0.2">
      <c r="A5834" t="s">
        <v>26799</v>
      </c>
      <c r="B5834" t="s">
        <v>680</v>
      </c>
      <c r="C5834" t="s">
        <v>26800</v>
      </c>
      <c r="D5834" s="1">
        <v>41368</v>
      </c>
      <c r="E5834" s="1">
        <v>44546</v>
      </c>
      <c r="F5834" t="s">
        <v>19</v>
      </c>
      <c r="I5834">
        <v>100</v>
      </c>
      <c r="J5834">
        <v>0</v>
      </c>
      <c r="K5834">
        <v>0</v>
      </c>
      <c r="L5834">
        <v>3303</v>
      </c>
      <c r="M5834">
        <v>3303</v>
      </c>
      <c r="N5834" t="s">
        <v>20</v>
      </c>
      <c r="O5834" t="s">
        <v>26801</v>
      </c>
      <c r="P5834" t="s">
        <v>28</v>
      </c>
      <c r="Q5834" t="s">
        <v>34233</v>
      </c>
      <c r="R5834" t="s">
        <v>34233</v>
      </c>
      <c r="S5834" t="s">
        <v>33942</v>
      </c>
      <c r="T5834" t="s">
        <v>34233</v>
      </c>
      <c r="U5834" t="s">
        <v>32634</v>
      </c>
      <c r="V5834" t="s">
        <v>35014</v>
      </c>
      <c r="W5834">
        <v>330</v>
      </c>
      <c r="X5834">
        <v>2</v>
      </c>
      <c r="Y5834" t="s">
        <v>32654</v>
      </c>
      <c r="Z5834">
        <v>600</v>
      </c>
      <c r="AA5834">
        <v>8.5</v>
      </c>
      <c r="AC5834">
        <v>1</v>
      </c>
      <c r="AD5834" t="str">
        <f t="shared" si="882"/>
        <v/>
      </c>
      <c r="AE5834">
        <f t="shared" si="887"/>
        <v>1</v>
      </c>
      <c r="AF5834" t="str">
        <f t="shared" si="879"/>
        <v/>
      </c>
      <c r="AG5834" t="str">
        <f t="shared" si="888"/>
        <v/>
      </c>
      <c r="AH5834" t="str">
        <f t="shared" si="885"/>
        <v/>
      </c>
      <c r="AI5834">
        <v>0.14499999999999999</v>
      </c>
      <c r="AJ5834" t="str">
        <f t="shared" si="878"/>
        <v/>
      </c>
      <c r="AK5834">
        <f t="shared" si="886"/>
        <v>2.8</v>
      </c>
      <c r="AL5834">
        <f t="shared" si="883"/>
        <v>0.40599999999999997</v>
      </c>
    </row>
    <row r="5835" spans="1:38" x14ac:dyDescent="0.2">
      <c r="A5835" t="s">
        <v>26796</v>
      </c>
      <c r="B5835" t="s">
        <v>680</v>
      </c>
      <c r="C5835" t="s">
        <v>26797</v>
      </c>
      <c r="D5835" s="1">
        <v>41368</v>
      </c>
      <c r="E5835" s="1">
        <v>43951</v>
      </c>
      <c r="F5835" t="s">
        <v>19</v>
      </c>
      <c r="I5835">
        <v>100</v>
      </c>
      <c r="J5835">
        <v>0</v>
      </c>
      <c r="K5835">
        <v>0</v>
      </c>
      <c r="L5835">
        <v>3398</v>
      </c>
      <c r="M5835">
        <v>3398</v>
      </c>
      <c r="N5835" t="s">
        <v>20</v>
      </c>
      <c r="O5835" t="s">
        <v>26798</v>
      </c>
      <c r="P5835" t="s">
        <v>28</v>
      </c>
      <c r="Q5835" t="s">
        <v>34233</v>
      </c>
      <c r="R5835" t="s">
        <v>34233</v>
      </c>
      <c r="S5835" t="s">
        <v>32628</v>
      </c>
      <c r="T5835" t="s">
        <v>34349</v>
      </c>
      <c r="U5835" t="s">
        <v>32634</v>
      </c>
      <c r="V5835" t="s">
        <v>35014</v>
      </c>
      <c r="W5835">
        <v>340</v>
      </c>
      <c r="X5835">
        <v>2</v>
      </c>
      <c r="Y5835" t="s">
        <v>32654</v>
      </c>
      <c r="Z5835">
        <v>600</v>
      </c>
      <c r="AA5835">
        <v>8.5</v>
      </c>
      <c r="AC5835">
        <v>1</v>
      </c>
      <c r="AD5835" t="str">
        <f t="shared" si="882"/>
        <v/>
      </c>
      <c r="AE5835" t="str">
        <f t="shared" si="887"/>
        <v/>
      </c>
      <c r="AF5835" t="str">
        <f t="shared" si="879"/>
        <v/>
      </c>
      <c r="AG5835">
        <f t="shared" si="888"/>
        <v>1</v>
      </c>
      <c r="AH5835">
        <f t="shared" si="885"/>
        <v>2.8</v>
      </c>
      <c r="AI5835">
        <v>0.14499999999999999</v>
      </c>
      <c r="AJ5835">
        <f t="shared" si="878"/>
        <v>0.40599999999999997</v>
      </c>
      <c r="AK5835" t="str">
        <f t="shared" si="886"/>
        <v/>
      </c>
      <c r="AL5835" t="str">
        <f t="shared" si="883"/>
        <v/>
      </c>
    </row>
    <row r="5836" spans="1:38" x14ac:dyDescent="0.2">
      <c r="A5836" t="s">
        <v>26734</v>
      </c>
      <c r="B5836" t="s">
        <v>680</v>
      </c>
      <c r="C5836" t="s">
        <v>26735</v>
      </c>
      <c r="D5836" s="1">
        <v>41368</v>
      </c>
      <c r="E5836" s="1">
        <v>44589</v>
      </c>
      <c r="F5836" t="s">
        <v>19</v>
      </c>
      <c r="I5836">
        <v>100</v>
      </c>
      <c r="J5836">
        <v>0</v>
      </c>
      <c r="K5836">
        <v>0</v>
      </c>
      <c r="L5836">
        <v>3807</v>
      </c>
      <c r="M5836">
        <v>3807</v>
      </c>
      <c r="N5836" t="s">
        <v>20</v>
      </c>
      <c r="O5836" t="s">
        <v>26736</v>
      </c>
      <c r="P5836" t="s">
        <v>28</v>
      </c>
      <c r="Q5836" t="s">
        <v>34233</v>
      </c>
      <c r="R5836" t="s">
        <v>34233</v>
      </c>
      <c r="S5836" t="s">
        <v>33942</v>
      </c>
      <c r="T5836" t="s">
        <v>34233</v>
      </c>
      <c r="U5836" t="s">
        <v>32634</v>
      </c>
      <c r="V5836" t="s">
        <v>35014</v>
      </c>
      <c r="W5836">
        <v>331</v>
      </c>
      <c r="X5836">
        <v>2</v>
      </c>
      <c r="Y5836" t="s">
        <v>32654</v>
      </c>
      <c r="Z5836">
        <v>600</v>
      </c>
      <c r="AA5836">
        <v>8.5</v>
      </c>
      <c r="AC5836">
        <v>1</v>
      </c>
      <c r="AD5836" t="str">
        <f t="shared" si="882"/>
        <v/>
      </c>
      <c r="AE5836">
        <f t="shared" si="887"/>
        <v>1</v>
      </c>
      <c r="AF5836" t="str">
        <f t="shared" si="879"/>
        <v/>
      </c>
      <c r="AG5836" t="str">
        <f t="shared" si="888"/>
        <v/>
      </c>
      <c r="AH5836" t="str">
        <f t="shared" si="885"/>
        <v/>
      </c>
      <c r="AI5836">
        <v>0.14499999999999999</v>
      </c>
      <c r="AJ5836" t="str">
        <f t="shared" si="878"/>
        <v/>
      </c>
      <c r="AK5836">
        <f t="shared" si="886"/>
        <v>2.8</v>
      </c>
      <c r="AL5836">
        <f t="shared" si="883"/>
        <v>0.40599999999999997</v>
      </c>
    </row>
    <row r="5837" spans="1:38" x14ac:dyDescent="0.2">
      <c r="A5837" t="s">
        <v>26787</v>
      </c>
      <c r="B5837" t="s">
        <v>680</v>
      </c>
      <c r="C5837" t="s">
        <v>26788</v>
      </c>
      <c r="D5837" s="1">
        <v>41368</v>
      </c>
      <c r="E5837" s="1">
        <v>44546</v>
      </c>
      <c r="F5837" t="s">
        <v>26</v>
      </c>
      <c r="I5837">
        <v>100</v>
      </c>
      <c r="J5837">
        <v>0</v>
      </c>
      <c r="K5837">
        <v>0</v>
      </c>
      <c r="L5837">
        <v>14547</v>
      </c>
      <c r="M5837">
        <v>14547</v>
      </c>
      <c r="N5837" t="s">
        <v>20</v>
      </c>
      <c r="O5837" t="s">
        <v>26789</v>
      </c>
      <c r="P5837" t="s">
        <v>44</v>
      </c>
      <c r="Q5837" t="s">
        <v>34233</v>
      </c>
      <c r="R5837" t="s">
        <v>34233</v>
      </c>
      <c r="S5837" t="s">
        <v>34233</v>
      </c>
      <c r="T5837" t="s">
        <v>34233</v>
      </c>
      <c r="V5837" t="s">
        <v>35015</v>
      </c>
      <c r="AD5837" t="str">
        <f t="shared" si="882"/>
        <v/>
      </c>
      <c r="AE5837" t="str">
        <f t="shared" si="887"/>
        <v/>
      </c>
      <c r="AF5837" t="str">
        <f t="shared" si="879"/>
        <v/>
      </c>
      <c r="AG5837" t="str">
        <f t="shared" si="888"/>
        <v/>
      </c>
      <c r="AH5837" t="str">
        <f t="shared" si="885"/>
        <v/>
      </c>
      <c r="AI5837">
        <v>0.14499999999999999</v>
      </c>
      <c r="AJ5837" t="str">
        <f t="shared" si="878"/>
        <v/>
      </c>
      <c r="AK5837" t="str">
        <f t="shared" si="886"/>
        <v/>
      </c>
      <c r="AL5837" t="str">
        <f t="shared" si="883"/>
        <v/>
      </c>
    </row>
    <row r="5838" spans="1:38" x14ac:dyDescent="0.2">
      <c r="A5838" t="s">
        <v>26710</v>
      </c>
      <c r="B5838" t="s">
        <v>680</v>
      </c>
      <c r="C5838" t="s">
        <v>26711</v>
      </c>
      <c r="D5838" s="1">
        <v>41368</v>
      </c>
      <c r="E5838" s="1">
        <v>43456</v>
      </c>
      <c r="F5838" t="s">
        <v>19</v>
      </c>
      <c r="I5838">
        <v>100</v>
      </c>
      <c r="J5838">
        <v>0</v>
      </c>
      <c r="K5838">
        <v>0</v>
      </c>
      <c r="L5838">
        <v>3300</v>
      </c>
      <c r="M5838">
        <v>3300</v>
      </c>
      <c r="N5838" t="s">
        <v>20</v>
      </c>
      <c r="O5838" t="s">
        <v>26712</v>
      </c>
      <c r="P5838" t="s">
        <v>28</v>
      </c>
      <c r="Q5838" t="s">
        <v>34233</v>
      </c>
      <c r="R5838" t="s">
        <v>34233</v>
      </c>
      <c r="S5838" t="s">
        <v>32628</v>
      </c>
      <c r="T5838" t="s">
        <v>32634</v>
      </c>
      <c r="U5838" t="s">
        <v>32634</v>
      </c>
      <c r="V5838" t="s">
        <v>35014</v>
      </c>
      <c r="W5838">
        <v>330</v>
      </c>
      <c r="X5838">
        <v>2</v>
      </c>
      <c r="Y5838" t="s">
        <v>32654</v>
      </c>
      <c r="Z5838">
        <v>600</v>
      </c>
      <c r="AA5838">
        <v>8.5</v>
      </c>
      <c r="AC5838">
        <v>1</v>
      </c>
      <c r="AD5838" t="str">
        <f t="shared" si="882"/>
        <v/>
      </c>
      <c r="AE5838" t="str">
        <f t="shared" si="887"/>
        <v/>
      </c>
      <c r="AF5838" t="str">
        <f t="shared" si="879"/>
        <v/>
      </c>
      <c r="AG5838">
        <f t="shared" si="888"/>
        <v>1</v>
      </c>
      <c r="AH5838">
        <f t="shared" si="885"/>
        <v>2.8</v>
      </c>
      <c r="AI5838">
        <v>0.14499999999999999</v>
      </c>
      <c r="AJ5838">
        <f t="shared" si="878"/>
        <v>0.40599999999999997</v>
      </c>
      <c r="AK5838" t="str">
        <f t="shared" si="886"/>
        <v/>
      </c>
      <c r="AL5838" t="str">
        <f t="shared" si="883"/>
        <v/>
      </c>
    </row>
    <row r="5839" spans="1:38" x14ac:dyDescent="0.2">
      <c r="A5839" t="s">
        <v>26737</v>
      </c>
      <c r="B5839" t="s">
        <v>680</v>
      </c>
      <c r="C5839" t="s">
        <v>26738</v>
      </c>
      <c r="D5839" s="1">
        <v>41368</v>
      </c>
      <c r="E5839" s="1">
        <v>43456</v>
      </c>
      <c r="F5839" t="s">
        <v>19</v>
      </c>
      <c r="I5839">
        <v>100</v>
      </c>
      <c r="J5839">
        <v>0</v>
      </c>
      <c r="K5839">
        <v>0</v>
      </c>
      <c r="L5839">
        <v>3334</v>
      </c>
      <c r="M5839">
        <v>3334</v>
      </c>
      <c r="N5839" t="s">
        <v>20</v>
      </c>
      <c r="O5839" t="s">
        <v>26739</v>
      </c>
      <c r="P5839" t="s">
        <v>28</v>
      </c>
      <c r="Q5839" t="s">
        <v>34233</v>
      </c>
      <c r="R5839" t="s">
        <v>34233</v>
      </c>
      <c r="S5839" t="s">
        <v>33797</v>
      </c>
      <c r="T5839" t="s">
        <v>34357</v>
      </c>
      <c r="U5839" t="s">
        <v>32634</v>
      </c>
      <c r="V5839" t="s">
        <v>35014</v>
      </c>
      <c r="W5839">
        <v>333</v>
      </c>
      <c r="X5839">
        <v>2</v>
      </c>
      <c r="Y5839" t="s">
        <v>32654</v>
      </c>
      <c r="Z5839">
        <v>600</v>
      </c>
      <c r="AA5839">
        <v>8.5</v>
      </c>
      <c r="AC5839">
        <v>1</v>
      </c>
      <c r="AD5839" t="str">
        <f t="shared" si="882"/>
        <v/>
      </c>
      <c r="AE5839" t="str">
        <f t="shared" si="887"/>
        <v/>
      </c>
      <c r="AF5839" t="str">
        <f t="shared" si="879"/>
        <v/>
      </c>
      <c r="AG5839">
        <f t="shared" si="888"/>
        <v>1</v>
      </c>
      <c r="AH5839">
        <f t="shared" si="885"/>
        <v>2.8</v>
      </c>
      <c r="AI5839">
        <v>0.14499999999999999</v>
      </c>
      <c r="AJ5839">
        <f t="shared" si="878"/>
        <v>0.40599999999999997</v>
      </c>
      <c r="AK5839" t="str">
        <f t="shared" si="886"/>
        <v/>
      </c>
      <c r="AL5839" t="str">
        <f t="shared" si="883"/>
        <v/>
      </c>
    </row>
    <row r="5840" spans="1:38" x14ac:dyDescent="0.2">
      <c r="A5840" t="s">
        <v>26740</v>
      </c>
      <c r="B5840" t="s">
        <v>680</v>
      </c>
      <c r="C5840" t="s">
        <v>26741</v>
      </c>
      <c r="D5840" s="1">
        <v>41368</v>
      </c>
      <c r="E5840" s="1">
        <v>43456</v>
      </c>
      <c r="F5840" t="s">
        <v>19</v>
      </c>
      <c r="I5840">
        <v>100</v>
      </c>
      <c r="J5840">
        <v>0</v>
      </c>
      <c r="K5840">
        <v>0</v>
      </c>
      <c r="L5840">
        <v>3307</v>
      </c>
      <c r="M5840">
        <v>3307</v>
      </c>
      <c r="N5840" t="s">
        <v>20</v>
      </c>
      <c r="O5840" t="s">
        <v>26742</v>
      </c>
      <c r="P5840" t="s">
        <v>28</v>
      </c>
      <c r="Q5840" t="s">
        <v>34233</v>
      </c>
      <c r="R5840" t="s">
        <v>34233</v>
      </c>
      <c r="S5840" t="s">
        <v>32628</v>
      </c>
      <c r="T5840" t="s">
        <v>34357</v>
      </c>
      <c r="U5840" t="s">
        <v>32634</v>
      </c>
      <c r="V5840" t="s">
        <v>35014</v>
      </c>
      <c r="W5840">
        <v>331</v>
      </c>
      <c r="X5840">
        <v>2</v>
      </c>
      <c r="Y5840" t="s">
        <v>32654</v>
      </c>
      <c r="Z5840">
        <v>600</v>
      </c>
      <c r="AA5840">
        <v>8.5</v>
      </c>
      <c r="AC5840">
        <v>1</v>
      </c>
      <c r="AD5840" t="str">
        <f t="shared" si="882"/>
        <v/>
      </c>
      <c r="AE5840" t="str">
        <f t="shared" si="887"/>
        <v/>
      </c>
      <c r="AF5840" t="str">
        <f t="shared" si="879"/>
        <v/>
      </c>
      <c r="AG5840">
        <f t="shared" si="888"/>
        <v>1</v>
      </c>
      <c r="AH5840">
        <f t="shared" si="885"/>
        <v>2.8</v>
      </c>
      <c r="AI5840">
        <v>0.14499999999999999</v>
      </c>
      <c r="AJ5840">
        <f t="shared" ref="AJ5840:AJ5903" si="889">IF(COUNTBLANK(AH5840),"",AH5840*AI5840)</f>
        <v>0.40599999999999997</v>
      </c>
      <c r="AK5840" t="str">
        <f t="shared" si="886"/>
        <v/>
      </c>
      <c r="AL5840" t="str">
        <f t="shared" si="883"/>
        <v/>
      </c>
    </row>
    <row r="5841" spans="1:39" x14ac:dyDescent="0.2">
      <c r="A5841" t="s">
        <v>26743</v>
      </c>
      <c r="B5841" t="s">
        <v>680</v>
      </c>
      <c r="C5841" t="s">
        <v>26744</v>
      </c>
      <c r="D5841" s="1">
        <v>41368</v>
      </c>
      <c r="E5841" s="1">
        <v>43456</v>
      </c>
      <c r="F5841" t="s">
        <v>474</v>
      </c>
      <c r="I5841">
        <v>100</v>
      </c>
      <c r="J5841">
        <v>0</v>
      </c>
      <c r="K5841">
        <v>0</v>
      </c>
      <c r="L5841">
        <v>30</v>
      </c>
      <c r="M5841">
        <v>30</v>
      </c>
      <c r="N5841" t="s">
        <v>20</v>
      </c>
      <c r="O5841" t="s">
        <v>26745</v>
      </c>
      <c r="P5841" t="s">
        <v>28</v>
      </c>
      <c r="Q5841" t="s">
        <v>34233</v>
      </c>
      <c r="R5841" t="s">
        <v>34233</v>
      </c>
      <c r="S5841" t="s">
        <v>32627</v>
      </c>
      <c r="T5841" t="s">
        <v>34233</v>
      </c>
      <c r="U5841" t="s">
        <v>32641</v>
      </c>
      <c r="V5841" t="s">
        <v>35015</v>
      </c>
      <c r="W5841">
        <v>15</v>
      </c>
      <c r="X5841">
        <v>1</v>
      </c>
      <c r="Y5841">
        <v>1</v>
      </c>
      <c r="Z5841">
        <v>15</v>
      </c>
      <c r="AD5841" t="str">
        <f t="shared" si="882"/>
        <v/>
      </c>
      <c r="AE5841" t="str">
        <f t="shared" si="887"/>
        <v/>
      </c>
      <c r="AF5841">
        <f t="shared" si="879"/>
        <v>15</v>
      </c>
      <c r="AG5841" t="str">
        <f t="shared" si="888"/>
        <v/>
      </c>
      <c r="AH5841" t="str">
        <f t="shared" si="885"/>
        <v/>
      </c>
      <c r="AI5841">
        <v>0.14499999999999999</v>
      </c>
      <c r="AJ5841" t="str">
        <f t="shared" si="889"/>
        <v/>
      </c>
      <c r="AK5841" t="str">
        <f t="shared" si="886"/>
        <v/>
      </c>
      <c r="AL5841" t="str">
        <f t="shared" si="883"/>
        <v/>
      </c>
    </row>
    <row r="5842" spans="1:39" x14ac:dyDescent="0.2">
      <c r="A5842" t="s">
        <v>26746</v>
      </c>
      <c r="B5842" t="s">
        <v>680</v>
      </c>
      <c r="C5842" t="s">
        <v>26747</v>
      </c>
      <c r="D5842" s="1">
        <v>41368</v>
      </c>
      <c r="E5842" s="1">
        <v>43456</v>
      </c>
      <c r="F5842" t="s">
        <v>19</v>
      </c>
      <c r="I5842">
        <v>100</v>
      </c>
      <c r="J5842">
        <v>0</v>
      </c>
      <c r="K5842">
        <v>0</v>
      </c>
      <c r="L5842">
        <v>3311</v>
      </c>
      <c r="M5842">
        <v>3311</v>
      </c>
      <c r="N5842" t="s">
        <v>20</v>
      </c>
      <c r="O5842" t="s">
        <v>26748</v>
      </c>
      <c r="P5842" t="s">
        <v>28</v>
      </c>
      <c r="Q5842" t="s">
        <v>34233</v>
      </c>
      <c r="R5842" t="s">
        <v>34233</v>
      </c>
      <c r="S5842" t="s">
        <v>32628</v>
      </c>
      <c r="T5842" t="s">
        <v>34357</v>
      </c>
      <c r="U5842" t="s">
        <v>32634</v>
      </c>
      <c r="V5842" t="s">
        <v>35014</v>
      </c>
      <c r="W5842">
        <v>331</v>
      </c>
      <c r="X5842">
        <v>2</v>
      </c>
      <c r="Y5842" t="s">
        <v>32654</v>
      </c>
      <c r="Z5842">
        <v>600</v>
      </c>
      <c r="AA5842">
        <v>8.5</v>
      </c>
      <c r="AC5842">
        <v>1</v>
      </c>
      <c r="AD5842" t="str">
        <f t="shared" si="882"/>
        <v/>
      </c>
      <c r="AE5842" t="str">
        <f t="shared" si="887"/>
        <v/>
      </c>
      <c r="AF5842" t="str">
        <f t="shared" ref="AF5842:AF5905" si="890">IF((S5842&lt;&gt;"tühi")*(F5842&lt;&gt;"Elamumaa")*(G5842&lt;&gt;"Elamumaa")*(H5842&lt;&gt;"Elamumaa"),IF(Z5842=0,"",Z5842),"")</f>
        <v/>
      </c>
      <c r="AG5842">
        <f t="shared" si="888"/>
        <v>1</v>
      </c>
      <c r="AH5842">
        <f t="shared" si="885"/>
        <v>2.8</v>
      </c>
      <c r="AI5842">
        <v>0.14499999999999999</v>
      </c>
      <c r="AJ5842">
        <f t="shared" si="889"/>
        <v>0.40599999999999997</v>
      </c>
      <c r="AK5842" t="str">
        <f t="shared" si="886"/>
        <v/>
      </c>
      <c r="AL5842" t="str">
        <f t="shared" si="883"/>
        <v/>
      </c>
    </row>
    <row r="5843" spans="1:39" x14ac:dyDescent="0.2">
      <c r="A5843" t="s">
        <v>26749</v>
      </c>
      <c r="B5843" t="s">
        <v>680</v>
      </c>
      <c r="C5843" t="s">
        <v>26750</v>
      </c>
      <c r="D5843" s="1">
        <v>41368</v>
      </c>
      <c r="E5843" s="1">
        <v>43951</v>
      </c>
      <c r="F5843" t="s">
        <v>19</v>
      </c>
      <c r="I5843">
        <v>100</v>
      </c>
      <c r="J5843">
        <v>0</v>
      </c>
      <c r="K5843">
        <v>0</v>
      </c>
      <c r="L5843">
        <v>3302</v>
      </c>
      <c r="M5843">
        <v>3302</v>
      </c>
      <c r="N5843" t="s">
        <v>20</v>
      </c>
      <c r="O5843" t="s">
        <v>26751</v>
      </c>
      <c r="P5843" t="s">
        <v>28</v>
      </c>
      <c r="Q5843" t="s">
        <v>34256</v>
      </c>
      <c r="R5843" t="s">
        <v>33783</v>
      </c>
      <c r="S5843" t="s">
        <v>33942</v>
      </c>
      <c r="T5843" t="s">
        <v>34233</v>
      </c>
      <c r="U5843" t="s">
        <v>32634</v>
      </c>
      <c r="V5843" t="s">
        <v>35014</v>
      </c>
      <c r="W5843">
        <v>367</v>
      </c>
      <c r="X5843">
        <v>2</v>
      </c>
      <c r="Y5843" t="s">
        <v>32654</v>
      </c>
      <c r="Z5843">
        <v>700</v>
      </c>
      <c r="AA5843">
        <v>8.5</v>
      </c>
      <c r="AC5843">
        <v>1</v>
      </c>
      <c r="AD5843" t="str">
        <f t="shared" si="882"/>
        <v/>
      </c>
      <c r="AE5843">
        <f t="shared" si="887"/>
        <v>1</v>
      </c>
      <c r="AF5843" t="str">
        <f t="shared" si="890"/>
        <v/>
      </c>
      <c r="AG5843" t="str">
        <f t="shared" si="888"/>
        <v/>
      </c>
      <c r="AH5843" t="str">
        <f t="shared" si="885"/>
        <v/>
      </c>
      <c r="AI5843">
        <v>0.14499999999999999</v>
      </c>
      <c r="AJ5843" t="str">
        <f t="shared" si="889"/>
        <v/>
      </c>
      <c r="AK5843">
        <f t="shared" si="886"/>
        <v>2.8</v>
      </c>
      <c r="AL5843">
        <f t="shared" si="883"/>
        <v>0.40599999999999997</v>
      </c>
    </row>
    <row r="5844" spans="1:39" x14ac:dyDescent="0.2">
      <c r="A5844" t="s">
        <v>26752</v>
      </c>
      <c r="B5844" t="s">
        <v>680</v>
      </c>
      <c r="C5844" t="s">
        <v>26753</v>
      </c>
      <c r="D5844" s="1">
        <v>41368</v>
      </c>
      <c r="E5844" s="1">
        <v>43951</v>
      </c>
      <c r="F5844" t="s">
        <v>19</v>
      </c>
      <c r="I5844">
        <v>100</v>
      </c>
      <c r="J5844">
        <v>0</v>
      </c>
      <c r="K5844">
        <v>0</v>
      </c>
      <c r="L5844">
        <v>3309</v>
      </c>
      <c r="M5844">
        <v>3309</v>
      </c>
      <c r="N5844" t="s">
        <v>20</v>
      </c>
      <c r="O5844" t="s">
        <v>26754</v>
      </c>
      <c r="P5844" t="s">
        <v>28</v>
      </c>
      <c r="Q5844" t="s">
        <v>34256</v>
      </c>
      <c r="R5844" t="s">
        <v>33783</v>
      </c>
      <c r="S5844" t="s">
        <v>32627</v>
      </c>
      <c r="T5844" t="s">
        <v>34363</v>
      </c>
      <c r="U5844" t="s">
        <v>32634</v>
      </c>
      <c r="V5844" t="s">
        <v>35014</v>
      </c>
      <c r="W5844">
        <v>330</v>
      </c>
      <c r="X5844">
        <v>2</v>
      </c>
      <c r="Y5844" t="s">
        <v>32654</v>
      </c>
      <c r="Z5844">
        <v>600</v>
      </c>
      <c r="AA5844">
        <v>8.5</v>
      </c>
      <c r="AC5844">
        <v>1</v>
      </c>
      <c r="AD5844" t="str">
        <f t="shared" si="882"/>
        <v/>
      </c>
      <c r="AE5844" t="str">
        <f t="shared" ref="AE5844:AE5877" si="891">IF((S5844="tühi")*(AC5844&lt;&gt;""),AC5844,"")</f>
        <v/>
      </c>
      <c r="AF5844" t="str">
        <f t="shared" si="890"/>
        <v/>
      </c>
      <c r="AG5844">
        <f t="shared" si="888"/>
        <v>1</v>
      </c>
      <c r="AH5844">
        <f t="shared" si="885"/>
        <v>2.8</v>
      </c>
      <c r="AI5844">
        <v>0.14499999999999999</v>
      </c>
      <c r="AJ5844">
        <f t="shared" si="889"/>
        <v>0.40599999999999997</v>
      </c>
      <c r="AK5844" t="str">
        <f t="shared" si="886"/>
        <v/>
      </c>
      <c r="AL5844" t="str">
        <f t="shared" si="883"/>
        <v/>
      </c>
      <c r="AM5844" t="s">
        <v>34815</v>
      </c>
    </row>
    <row r="5845" spans="1:39" x14ac:dyDescent="0.2">
      <c r="A5845" t="s">
        <v>26757</v>
      </c>
      <c r="B5845" t="s">
        <v>680</v>
      </c>
      <c r="C5845" t="s">
        <v>26758</v>
      </c>
      <c r="D5845" s="1">
        <v>41368</v>
      </c>
      <c r="E5845" s="1">
        <v>43456</v>
      </c>
      <c r="F5845" t="s">
        <v>19</v>
      </c>
      <c r="I5845">
        <v>100</v>
      </c>
      <c r="J5845">
        <v>0</v>
      </c>
      <c r="K5845">
        <v>0</v>
      </c>
      <c r="L5845">
        <v>3892</v>
      </c>
      <c r="M5845">
        <v>3892</v>
      </c>
      <c r="N5845" t="s">
        <v>20</v>
      </c>
      <c r="O5845" t="s">
        <v>26759</v>
      </c>
      <c r="P5845" t="s">
        <v>28</v>
      </c>
      <c r="Q5845" t="s">
        <v>34256</v>
      </c>
      <c r="R5845" t="s">
        <v>33783</v>
      </c>
      <c r="S5845" t="s">
        <v>33942</v>
      </c>
      <c r="T5845" t="s">
        <v>34233</v>
      </c>
      <c r="U5845" t="s">
        <v>32634</v>
      </c>
      <c r="V5845" t="s">
        <v>35014</v>
      </c>
      <c r="W5845">
        <v>398</v>
      </c>
      <c r="X5845">
        <v>2</v>
      </c>
      <c r="Y5845" t="s">
        <v>32654</v>
      </c>
      <c r="Z5845">
        <v>700</v>
      </c>
      <c r="AA5845">
        <v>8.5</v>
      </c>
      <c r="AC5845">
        <v>1</v>
      </c>
      <c r="AD5845" t="str">
        <f t="shared" si="882"/>
        <v/>
      </c>
      <c r="AE5845">
        <f t="shared" si="891"/>
        <v>1</v>
      </c>
      <c r="AF5845" t="str">
        <f t="shared" si="890"/>
        <v/>
      </c>
      <c r="AG5845" t="str">
        <f t="shared" si="888"/>
        <v/>
      </c>
      <c r="AH5845" t="str">
        <f t="shared" si="885"/>
        <v/>
      </c>
      <c r="AI5845">
        <v>0.14499999999999999</v>
      </c>
      <c r="AJ5845" t="str">
        <f t="shared" si="889"/>
        <v/>
      </c>
      <c r="AK5845">
        <f t="shared" si="886"/>
        <v>2.8</v>
      </c>
      <c r="AL5845">
        <f t="shared" si="883"/>
        <v>0.40599999999999997</v>
      </c>
    </row>
    <row r="5846" spans="1:39" x14ac:dyDescent="0.2">
      <c r="A5846" t="s">
        <v>26760</v>
      </c>
      <c r="B5846" t="s">
        <v>680</v>
      </c>
      <c r="C5846" t="s">
        <v>26761</v>
      </c>
      <c r="D5846" s="1">
        <v>41368</v>
      </c>
      <c r="E5846" s="1">
        <v>44546</v>
      </c>
      <c r="F5846" t="s">
        <v>19</v>
      </c>
      <c r="I5846">
        <v>100</v>
      </c>
      <c r="J5846">
        <v>0</v>
      </c>
      <c r="K5846">
        <v>0</v>
      </c>
      <c r="L5846">
        <v>3314</v>
      </c>
      <c r="M5846">
        <v>3314</v>
      </c>
      <c r="N5846" t="s">
        <v>20</v>
      </c>
      <c r="O5846" t="s">
        <v>26762</v>
      </c>
      <c r="P5846" t="s">
        <v>28</v>
      </c>
      <c r="Q5846" t="s">
        <v>34256</v>
      </c>
      <c r="R5846" t="s">
        <v>33783</v>
      </c>
      <c r="S5846" t="s">
        <v>33942</v>
      </c>
      <c r="T5846" t="s">
        <v>34233</v>
      </c>
      <c r="U5846" t="s">
        <v>32634</v>
      </c>
      <c r="V5846" t="s">
        <v>35014</v>
      </c>
      <c r="W5846">
        <v>331</v>
      </c>
      <c r="X5846">
        <v>2</v>
      </c>
      <c r="Y5846" t="s">
        <v>32654</v>
      </c>
      <c r="Z5846">
        <v>600</v>
      </c>
      <c r="AA5846">
        <v>8.5</v>
      </c>
      <c r="AC5846">
        <v>1</v>
      </c>
      <c r="AD5846" t="str">
        <f t="shared" si="882"/>
        <v/>
      </c>
      <c r="AE5846">
        <f t="shared" si="891"/>
        <v>1</v>
      </c>
      <c r="AF5846" t="str">
        <f t="shared" si="890"/>
        <v/>
      </c>
      <c r="AG5846" t="str">
        <f t="shared" si="888"/>
        <v/>
      </c>
      <c r="AH5846" t="str">
        <f t="shared" si="885"/>
        <v/>
      </c>
      <c r="AI5846">
        <v>0.14499999999999999</v>
      </c>
      <c r="AJ5846" t="str">
        <f t="shared" si="889"/>
        <v/>
      </c>
      <c r="AK5846">
        <f t="shared" si="886"/>
        <v>2.8</v>
      </c>
      <c r="AL5846">
        <f t="shared" si="883"/>
        <v>0.40599999999999997</v>
      </c>
    </row>
    <row r="5847" spans="1:39" s="18" customFormat="1" x14ac:dyDescent="0.2">
      <c r="A5847" s="18" t="s">
        <v>26763</v>
      </c>
      <c r="B5847" s="18" t="s">
        <v>680</v>
      </c>
      <c r="C5847" s="18" t="s">
        <v>26764</v>
      </c>
      <c r="D5847" s="19">
        <v>41368</v>
      </c>
      <c r="E5847" s="19">
        <v>43456</v>
      </c>
      <c r="F5847" s="18" t="s">
        <v>19</v>
      </c>
      <c r="I5847" s="18">
        <v>100</v>
      </c>
      <c r="J5847" s="18">
        <v>0</v>
      </c>
      <c r="K5847" s="18">
        <v>0</v>
      </c>
      <c r="L5847" s="18">
        <v>4464</v>
      </c>
      <c r="M5847" s="18">
        <v>4464</v>
      </c>
      <c r="N5847" s="18" t="s">
        <v>20</v>
      </c>
      <c r="O5847" s="18" t="s">
        <v>26765</v>
      </c>
      <c r="P5847" s="18" t="s">
        <v>28</v>
      </c>
      <c r="Q5847" s="18" t="s">
        <v>34256</v>
      </c>
      <c r="R5847" s="18" t="s">
        <v>33783</v>
      </c>
      <c r="S5847" s="18" t="s">
        <v>33942</v>
      </c>
      <c r="T5847" s="18" t="s">
        <v>34357</v>
      </c>
      <c r="U5847" s="18" t="s">
        <v>32634</v>
      </c>
      <c r="V5847" s="18" t="s">
        <v>35014</v>
      </c>
      <c r="W5847" s="18">
        <v>446</v>
      </c>
      <c r="X5847" s="18">
        <v>2</v>
      </c>
      <c r="Y5847" s="18" t="s">
        <v>32654</v>
      </c>
      <c r="Z5847" s="18">
        <v>700</v>
      </c>
      <c r="AA5847" s="18">
        <v>8.5</v>
      </c>
      <c r="AC5847" s="18">
        <v>1</v>
      </c>
      <c r="AD5847" s="18" t="str">
        <f t="shared" si="882"/>
        <v/>
      </c>
      <c r="AE5847" s="18">
        <f t="shared" si="891"/>
        <v>1</v>
      </c>
      <c r="AF5847" s="18" t="str">
        <f t="shared" si="890"/>
        <v/>
      </c>
      <c r="AG5847" s="18" t="str">
        <f t="shared" si="888"/>
        <v/>
      </c>
      <c r="AH5847" s="18" t="str">
        <f t="shared" si="885"/>
        <v/>
      </c>
      <c r="AI5847" s="18">
        <v>0.14499999999999999</v>
      </c>
      <c r="AJ5847" s="18" t="str">
        <f t="shared" si="889"/>
        <v/>
      </c>
      <c r="AK5847" s="18">
        <f t="shared" si="886"/>
        <v>2.8</v>
      </c>
      <c r="AL5847" s="18">
        <f t="shared" si="883"/>
        <v>0.40599999999999997</v>
      </c>
      <c r="AM5847" s="18" t="s">
        <v>34816</v>
      </c>
    </row>
    <row r="5848" spans="1:39" x14ac:dyDescent="0.2">
      <c r="A5848" t="s">
        <v>26766</v>
      </c>
      <c r="B5848" t="s">
        <v>680</v>
      </c>
      <c r="C5848" t="s">
        <v>26767</v>
      </c>
      <c r="D5848" s="1">
        <v>41368</v>
      </c>
      <c r="E5848" s="1">
        <v>43951</v>
      </c>
      <c r="F5848" t="s">
        <v>19</v>
      </c>
      <c r="I5848">
        <v>100</v>
      </c>
      <c r="J5848">
        <v>0</v>
      </c>
      <c r="K5848">
        <v>0</v>
      </c>
      <c r="L5848">
        <v>3322</v>
      </c>
      <c r="M5848">
        <v>3322</v>
      </c>
      <c r="N5848" t="s">
        <v>20</v>
      </c>
      <c r="O5848" t="s">
        <v>26768</v>
      </c>
      <c r="P5848" t="s">
        <v>28</v>
      </c>
      <c r="Q5848" t="s">
        <v>34233</v>
      </c>
      <c r="R5848" t="s">
        <v>34233</v>
      </c>
      <c r="S5848" t="s">
        <v>32628</v>
      </c>
      <c r="T5848" t="s">
        <v>34357</v>
      </c>
      <c r="U5848" t="s">
        <v>32634</v>
      </c>
      <c r="V5848" t="s">
        <v>35014</v>
      </c>
      <c r="W5848">
        <v>332</v>
      </c>
      <c r="X5848">
        <v>2</v>
      </c>
      <c r="Y5848" t="s">
        <v>32654</v>
      </c>
      <c r="Z5848">
        <v>600</v>
      </c>
      <c r="AA5848">
        <v>8.5</v>
      </c>
      <c r="AC5848">
        <v>1</v>
      </c>
      <c r="AD5848" t="str">
        <f t="shared" si="882"/>
        <v/>
      </c>
      <c r="AE5848" t="str">
        <f t="shared" si="891"/>
        <v/>
      </c>
      <c r="AF5848" t="str">
        <f t="shared" si="890"/>
        <v/>
      </c>
      <c r="AG5848">
        <f t="shared" si="888"/>
        <v>1</v>
      </c>
      <c r="AH5848">
        <f t="shared" si="885"/>
        <v>2.8</v>
      </c>
      <c r="AI5848">
        <v>0.14499999999999999</v>
      </c>
      <c r="AJ5848">
        <f t="shared" si="889"/>
        <v>0.40599999999999997</v>
      </c>
      <c r="AK5848" t="str">
        <f t="shared" si="886"/>
        <v/>
      </c>
      <c r="AL5848" t="str">
        <f t="shared" si="883"/>
        <v/>
      </c>
    </row>
    <row r="5849" spans="1:39" x14ac:dyDescent="0.2">
      <c r="A5849" t="s">
        <v>26769</v>
      </c>
      <c r="B5849" t="s">
        <v>680</v>
      </c>
      <c r="C5849" t="s">
        <v>26770</v>
      </c>
      <c r="D5849" s="1">
        <v>41368</v>
      </c>
      <c r="E5849" s="1">
        <v>43456</v>
      </c>
      <c r="F5849" t="s">
        <v>889</v>
      </c>
      <c r="I5849">
        <v>100</v>
      </c>
      <c r="J5849">
        <v>0</v>
      </c>
      <c r="K5849">
        <v>0</v>
      </c>
      <c r="L5849">
        <v>5694</v>
      </c>
      <c r="M5849">
        <v>5694</v>
      </c>
      <c r="N5849" t="s">
        <v>20</v>
      </c>
      <c r="O5849" t="s">
        <v>26771</v>
      </c>
      <c r="P5849" t="s">
        <v>28</v>
      </c>
      <c r="Q5849" t="s">
        <v>34233</v>
      </c>
      <c r="R5849" t="s">
        <v>34233</v>
      </c>
      <c r="S5849" t="s">
        <v>33942</v>
      </c>
      <c r="T5849" t="s">
        <v>34233</v>
      </c>
      <c r="V5849" t="s">
        <v>35013</v>
      </c>
      <c r="AD5849" t="str">
        <f t="shared" si="882"/>
        <v/>
      </c>
      <c r="AE5849" t="str">
        <f t="shared" si="891"/>
        <v/>
      </c>
      <c r="AF5849" t="str">
        <f t="shared" si="890"/>
        <v/>
      </c>
      <c r="AG5849" t="str">
        <f t="shared" si="888"/>
        <v/>
      </c>
      <c r="AH5849" t="str">
        <f t="shared" si="885"/>
        <v/>
      </c>
      <c r="AI5849">
        <v>0.14499999999999999</v>
      </c>
      <c r="AJ5849" t="str">
        <f t="shared" si="889"/>
        <v/>
      </c>
      <c r="AK5849" t="str">
        <f t="shared" si="886"/>
        <v/>
      </c>
      <c r="AL5849" t="str">
        <f t="shared" si="883"/>
        <v/>
      </c>
    </row>
    <row r="5850" spans="1:39" x14ac:dyDescent="0.2">
      <c r="A5850" t="s">
        <v>26713</v>
      </c>
      <c r="B5850" t="s">
        <v>680</v>
      </c>
      <c r="C5850" t="s">
        <v>26714</v>
      </c>
      <c r="D5850" s="1">
        <v>41368</v>
      </c>
      <c r="E5850" s="1">
        <v>43456</v>
      </c>
      <c r="F5850" t="s">
        <v>19</v>
      </c>
      <c r="I5850">
        <v>100</v>
      </c>
      <c r="J5850">
        <v>0</v>
      </c>
      <c r="K5850">
        <v>0</v>
      </c>
      <c r="L5850">
        <v>3319</v>
      </c>
      <c r="M5850">
        <v>3319</v>
      </c>
      <c r="N5850" t="s">
        <v>20</v>
      </c>
      <c r="O5850" t="s">
        <v>26715</v>
      </c>
      <c r="P5850" t="s">
        <v>28</v>
      </c>
      <c r="Q5850" t="s">
        <v>34233</v>
      </c>
      <c r="R5850" t="s">
        <v>34233</v>
      </c>
      <c r="S5850" t="s">
        <v>32628</v>
      </c>
      <c r="T5850" t="s">
        <v>34357</v>
      </c>
      <c r="U5850" t="s">
        <v>32634</v>
      </c>
      <c r="V5850" t="s">
        <v>35014</v>
      </c>
      <c r="W5850">
        <v>332</v>
      </c>
      <c r="X5850">
        <v>2</v>
      </c>
      <c r="Y5850" t="s">
        <v>32654</v>
      </c>
      <c r="Z5850">
        <v>600</v>
      </c>
      <c r="AA5850">
        <v>8.5</v>
      </c>
      <c r="AC5850">
        <v>1</v>
      </c>
      <c r="AD5850" t="str">
        <f t="shared" si="882"/>
        <v/>
      </c>
      <c r="AE5850" t="str">
        <f t="shared" si="891"/>
        <v/>
      </c>
      <c r="AF5850" t="str">
        <f t="shared" si="890"/>
        <v/>
      </c>
      <c r="AG5850">
        <f t="shared" si="888"/>
        <v>1</v>
      </c>
      <c r="AH5850">
        <f t="shared" si="885"/>
        <v>2.8</v>
      </c>
      <c r="AI5850">
        <v>0.14499999999999999</v>
      </c>
      <c r="AJ5850">
        <f t="shared" si="889"/>
        <v>0.40599999999999997</v>
      </c>
      <c r="AK5850" t="str">
        <f t="shared" si="886"/>
        <v/>
      </c>
      <c r="AL5850" t="str">
        <f t="shared" si="883"/>
        <v/>
      </c>
    </row>
    <row r="5851" spans="1:39" x14ac:dyDescent="0.2">
      <c r="A5851" t="s">
        <v>26772</v>
      </c>
      <c r="B5851" t="s">
        <v>680</v>
      </c>
      <c r="C5851" t="s">
        <v>26773</v>
      </c>
      <c r="D5851" s="1">
        <v>41368</v>
      </c>
      <c r="E5851" s="1">
        <v>43456</v>
      </c>
      <c r="F5851" t="s">
        <v>19</v>
      </c>
      <c r="I5851">
        <v>100</v>
      </c>
      <c r="J5851">
        <v>0</v>
      </c>
      <c r="K5851">
        <v>0</v>
      </c>
      <c r="L5851">
        <v>3306</v>
      </c>
      <c r="M5851">
        <v>3306</v>
      </c>
      <c r="N5851" t="s">
        <v>20</v>
      </c>
      <c r="O5851" t="s">
        <v>26774</v>
      </c>
      <c r="P5851" t="s">
        <v>28</v>
      </c>
      <c r="Q5851" t="s">
        <v>34233</v>
      </c>
      <c r="R5851" t="s">
        <v>34233</v>
      </c>
      <c r="S5851" t="s">
        <v>32628</v>
      </c>
      <c r="T5851" t="s">
        <v>34357</v>
      </c>
      <c r="U5851" t="s">
        <v>32634</v>
      </c>
      <c r="V5851" t="s">
        <v>35014</v>
      </c>
      <c r="W5851">
        <v>331</v>
      </c>
      <c r="X5851">
        <v>2</v>
      </c>
      <c r="Y5851" t="s">
        <v>32654</v>
      </c>
      <c r="Z5851">
        <v>600</v>
      </c>
      <c r="AA5851">
        <v>8.5</v>
      </c>
      <c r="AC5851">
        <v>1</v>
      </c>
      <c r="AD5851" t="str">
        <f t="shared" si="882"/>
        <v/>
      </c>
      <c r="AE5851" t="str">
        <f t="shared" si="891"/>
        <v/>
      </c>
      <c r="AF5851" t="str">
        <f t="shared" si="890"/>
        <v/>
      </c>
      <c r="AG5851">
        <f t="shared" si="888"/>
        <v>1</v>
      </c>
      <c r="AH5851">
        <f t="shared" si="885"/>
        <v>2.8</v>
      </c>
      <c r="AI5851">
        <v>0.14499999999999999</v>
      </c>
      <c r="AJ5851">
        <f t="shared" si="889"/>
        <v>0.40599999999999997</v>
      </c>
      <c r="AK5851" t="str">
        <f t="shared" si="886"/>
        <v/>
      </c>
      <c r="AL5851" t="str">
        <f t="shared" si="883"/>
        <v/>
      </c>
    </row>
    <row r="5852" spans="1:39" x14ac:dyDescent="0.2">
      <c r="A5852" t="s">
        <v>26775</v>
      </c>
      <c r="B5852" t="s">
        <v>680</v>
      </c>
      <c r="C5852" t="s">
        <v>26776</v>
      </c>
      <c r="D5852" s="1">
        <v>41368</v>
      </c>
      <c r="E5852" s="1">
        <v>43951</v>
      </c>
      <c r="F5852" t="s">
        <v>19</v>
      </c>
      <c r="I5852">
        <v>100</v>
      </c>
      <c r="J5852">
        <v>0</v>
      </c>
      <c r="K5852">
        <v>0</v>
      </c>
      <c r="L5852">
        <v>3756</v>
      </c>
      <c r="M5852">
        <v>3756</v>
      </c>
      <c r="N5852" t="s">
        <v>20</v>
      </c>
      <c r="O5852" t="s">
        <v>26777</v>
      </c>
      <c r="P5852" t="s">
        <v>28</v>
      </c>
      <c r="Q5852" t="s">
        <v>34256</v>
      </c>
      <c r="R5852" t="s">
        <v>33783</v>
      </c>
      <c r="S5852" t="s">
        <v>33942</v>
      </c>
      <c r="T5852" t="s">
        <v>34233</v>
      </c>
      <c r="U5852" t="s">
        <v>32634</v>
      </c>
      <c r="V5852" t="s">
        <v>35014</v>
      </c>
      <c r="W5852">
        <v>376</v>
      </c>
      <c r="X5852">
        <v>2</v>
      </c>
      <c r="Y5852" t="s">
        <v>32654</v>
      </c>
      <c r="Z5852">
        <v>700</v>
      </c>
      <c r="AA5852">
        <v>8.5</v>
      </c>
      <c r="AC5852">
        <v>1</v>
      </c>
      <c r="AD5852" t="str">
        <f t="shared" si="882"/>
        <v/>
      </c>
      <c r="AE5852">
        <f t="shared" si="891"/>
        <v>1</v>
      </c>
      <c r="AF5852" t="str">
        <f t="shared" si="890"/>
        <v/>
      </c>
      <c r="AG5852" t="str">
        <f t="shared" ref="AG5852:AG5883" si="892">IF((S5852&lt;&gt;"tühi")*(AC5852&lt;&gt;""),AC5852,"")</f>
        <v/>
      </c>
      <c r="AH5852" t="str">
        <f t="shared" si="885"/>
        <v/>
      </c>
      <c r="AI5852">
        <v>0.14499999999999999</v>
      </c>
      <c r="AJ5852" t="str">
        <f t="shared" si="889"/>
        <v/>
      </c>
      <c r="AK5852">
        <f t="shared" si="886"/>
        <v>2.8</v>
      </c>
      <c r="AL5852">
        <f t="shared" si="883"/>
        <v>0.40599999999999997</v>
      </c>
    </row>
    <row r="5853" spans="1:39" x14ac:dyDescent="0.2">
      <c r="A5853" t="s">
        <v>26778</v>
      </c>
      <c r="B5853" t="s">
        <v>680</v>
      </c>
      <c r="C5853" t="s">
        <v>26779</v>
      </c>
      <c r="D5853" s="1">
        <v>41368</v>
      </c>
      <c r="E5853" s="1">
        <v>44546</v>
      </c>
      <c r="F5853" t="s">
        <v>19</v>
      </c>
      <c r="I5853">
        <v>100</v>
      </c>
      <c r="J5853">
        <v>0</v>
      </c>
      <c r="K5853">
        <v>0</v>
      </c>
      <c r="L5853">
        <v>3669</v>
      </c>
      <c r="M5853">
        <v>3669</v>
      </c>
      <c r="N5853" t="s">
        <v>20</v>
      </c>
      <c r="O5853" t="s">
        <v>26780</v>
      </c>
      <c r="P5853" t="s">
        <v>28</v>
      </c>
      <c r="Q5853" t="s">
        <v>34256</v>
      </c>
      <c r="R5853" t="s">
        <v>33783</v>
      </c>
      <c r="S5853" t="s">
        <v>33942</v>
      </c>
      <c r="T5853" t="s">
        <v>34233</v>
      </c>
      <c r="U5853" t="s">
        <v>32634</v>
      </c>
      <c r="V5853" t="s">
        <v>35014</v>
      </c>
      <c r="W5853">
        <v>330</v>
      </c>
      <c r="X5853">
        <v>2</v>
      </c>
      <c r="Y5853" t="s">
        <v>32654</v>
      </c>
      <c r="Z5853">
        <v>600</v>
      </c>
      <c r="AA5853">
        <v>8.5</v>
      </c>
      <c r="AC5853">
        <v>1</v>
      </c>
      <c r="AD5853" t="str">
        <f t="shared" si="882"/>
        <v/>
      </c>
      <c r="AE5853">
        <f t="shared" si="891"/>
        <v>1</v>
      </c>
      <c r="AF5853" t="str">
        <f t="shared" si="890"/>
        <v/>
      </c>
      <c r="AG5853" t="str">
        <f t="shared" si="892"/>
        <v/>
      </c>
      <c r="AH5853" t="str">
        <f t="shared" si="885"/>
        <v/>
      </c>
      <c r="AI5853">
        <v>0.14499999999999999</v>
      </c>
      <c r="AJ5853" t="str">
        <f t="shared" si="889"/>
        <v/>
      </c>
      <c r="AK5853">
        <f t="shared" si="886"/>
        <v>2.8</v>
      </c>
      <c r="AL5853">
        <f t="shared" si="883"/>
        <v>0.40599999999999997</v>
      </c>
    </row>
    <row r="5854" spans="1:39" x14ac:dyDescent="0.2">
      <c r="A5854" t="s">
        <v>26781</v>
      </c>
      <c r="B5854" t="s">
        <v>680</v>
      </c>
      <c r="C5854" t="s">
        <v>26782</v>
      </c>
      <c r="D5854" s="1">
        <v>41368</v>
      </c>
      <c r="E5854" s="1">
        <v>43456</v>
      </c>
      <c r="F5854" t="s">
        <v>889</v>
      </c>
      <c r="I5854">
        <v>100</v>
      </c>
      <c r="J5854">
        <v>0</v>
      </c>
      <c r="K5854">
        <v>0</v>
      </c>
      <c r="L5854">
        <v>6072</v>
      </c>
      <c r="M5854">
        <v>6072</v>
      </c>
      <c r="N5854" t="s">
        <v>20</v>
      </c>
      <c r="O5854" t="s">
        <v>26783</v>
      </c>
      <c r="P5854" t="s">
        <v>28</v>
      </c>
      <c r="Q5854" t="s">
        <v>34233</v>
      </c>
      <c r="R5854" t="s">
        <v>34233</v>
      </c>
      <c r="S5854" t="s">
        <v>33942</v>
      </c>
      <c r="T5854" t="s">
        <v>34233</v>
      </c>
      <c r="V5854" t="s">
        <v>35013</v>
      </c>
      <c r="AD5854" t="str">
        <f t="shared" si="882"/>
        <v/>
      </c>
      <c r="AE5854" t="str">
        <f t="shared" si="891"/>
        <v/>
      </c>
      <c r="AF5854" t="str">
        <f t="shared" si="890"/>
        <v/>
      </c>
      <c r="AG5854" t="str">
        <f t="shared" si="892"/>
        <v/>
      </c>
      <c r="AH5854" t="str">
        <f t="shared" si="885"/>
        <v/>
      </c>
      <c r="AI5854">
        <v>0.14499999999999999</v>
      </c>
      <c r="AJ5854" t="str">
        <f t="shared" si="889"/>
        <v/>
      </c>
      <c r="AK5854" t="str">
        <f t="shared" si="886"/>
        <v/>
      </c>
      <c r="AL5854" t="str">
        <f t="shared" si="883"/>
        <v/>
      </c>
    </row>
    <row r="5855" spans="1:39" x14ac:dyDescent="0.2">
      <c r="A5855" t="s">
        <v>26716</v>
      </c>
      <c r="B5855" t="s">
        <v>680</v>
      </c>
      <c r="C5855" t="s">
        <v>26717</v>
      </c>
      <c r="D5855" s="1">
        <v>41368</v>
      </c>
      <c r="E5855" s="1">
        <v>43456</v>
      </c>
      <c r="F5855" t="s">
        <v>19</v>
      </c>
      <c r="I5855">
        <v>100</v>
      </c>
      <c r="J5855">
        <v>0</v>
      </c>
      <c r="K5855">
        <v>0</v>
      </c>
      <c r="L5855">
        <v>3301</v>
      </c>
      <c r="M5855">
        <v>3301</v>
      </c>
      <c r="N5855" t="s">
        <v>20</v>
      </c>
      <c r="O5855" t="s">
        <v>26718</v>
      </c>
      <c r="P5855" t="s">
        <v>28</v>
      </c>
      <c r="Q5855" t="s">
        <v>34256</v>
      </c>
      <c r="R5855" t="s">
        <v>33783</v>
      </c>
      <c r="S5855" t="s">
        <v>33942</v>
      </c>
      <c r="T5855" t="s">
        <v>34233</v>
      </c>
      <c r="U5855" t="s">
        <v>32634</v>
      </c>
      <c r="V5855" t="s">
        <v>35014</v>
      </c>
      <c r="W5855">
        <v>330</v>
      </c>
      <c r="X5855">
        <v>2</v>
      </c>
      <c r="Y5855" t="s">
        <v>32654</v>
      </c>
      <c r="Z5855">
        <v>600</v>
      </c>
      <c r="AA5855">
        <v>8.5</v>
      </c>
      <c r="AC5855">
        <v>1</v>
      </c>
      <c r="AD5855" t="str">
        <f t="shared" si="882"/>
        <v/>
      </c>
      <c r="AE5855">
        <f t="shared" si="891"/>
        <v>1</v>
      </c>
      <c r="AF5855" t="str">
        <f t="shared" si="890"/>
        <v/>
      </c>
      <c r="AG5855" t="str">
        <f t="shared" si="892"/>
        <v/>
      </c>
      <c r="AH5855" t="str">
        <f t="shared" si="885"/>
        <v/>
      </c>
      <c r="AI5855">
        <v>0.14499999999999999</v>
      </c>
      <c r="AJ5855" t="str">
        <f t="shared" si="889"/>
        <v/>
      </c>
      <c r="AK5855">
        <f t="shared" si="886"/>
        <v>2.8</v>
      </c>
      <c r="AL5855">
        <f t="shared" si="883"/>
        <v>0.40599999999999997</v>
      </c>
    </row>
    <row r="5856" spans="1:39" x14ac:dyDescent="0.2">
      <c r="A5856" t="s">
        <v>26719</v>
      </c>
      <c r="B5856" t="s">
        <v>680</v>
      </c>
      <c r="C5856" t="s">
        <v>26720</v>
      </c>
      <c r="D5856" s="1">
        <v>41368</v>
      </c>
      <c r="E5856" s="1">
        <v>43456</v>
      </c>
      <c r="F5856" t="s">
        <v>19</v>
      </c>
      <c r="I5856">
        <v>100</v>
      </c>
      <c r="J5856">
        <v>0</v>
      </c>
      <c r="K5856">
        <v>0</v>
      </c>
      <c r="L5856">
        <v>3308</v>
      </c>
      <c r="M5856">
        <v>3308</v>
      </c>
      <c r="N5856" t="s">
        <v>20</v>
      </c>
      <c r="O5856" t="s">
        <v>26721</v>
      </c>
      <c r="P5856" t="s">
        <v>28</v>
      </c>
      <c r="Q5856" t="s">
        <v>34233</v>
      </c>
      <c r="R5856" t="s">
        <v>34233</v>
      </c>
      <c r="S5856" t="s">
        <v>33797</v>
      </c>
      <c r="T5856" t="s">
        <v>34357</v>
      </c>
      <c r="U5856" t="s">
        <v>32634</v>
      </c>
      <c r="V5856" t="s">
        <v>35014</v>
      </c>
      <c r="W5856">
        <v>331</v>
      </c>
      <c r="X5856">
        <v>2</v>
      </c>
      <c r="Y5856" t="s">
        <v>32654</v>
      </c>
      <c r="Z5856">
        <v>600</v>
      </c>
      <c r="AA5856">
        <v>8.5</v>
      </c>
      <c r="AC5856">
        <v>1</v>
      </c>
      <c r="AD5856" t="str">
        <f t="shared" si="882"/>
        <v/>
      </c>
      <c r="AE5856" t="str">
        <f t="shared" si="891"/>
        <v/>
      </c>
      <c r="AF5856" t="str">
        <f t="shared" si="890"/>
        <v/>
      </c>
      <c r="AG5856">
        <f t="shared" si="892"/>
        <v>1</v>
      </c>
      <c r="AH5856">
        <f t="shared" si="885"/>
        <v>2.8</v>
      </c>
      <c r="AI5856">
        <v>0.14499999999999999</v>
      </c>
      <c r="AJ5856">
        <f t="shared" si="889"/>
        <v>0.40599999999999997</v>
      </c>
      <c r="AK5856" t="str">
        <f t="shared" si="886"/>
        <v/>
      </c>
      <c r="AL5856" t="str">
        <f t="shared" si="883"/>
        <v/>
      </c>
    </row>
    <row r="5857" spans="1:38" x14ac:dyDescent="0.2">
      <c r="A5857" t="s">
        <v>26722</v>
      </c>
      <c r="B5857" t="s">
        <v>680</v>
      </c>
      <c r="C5857" t="s">
        <v>26723</v>
      </c>
      <c r="D5857" s="1">
        <v>41368</v>
      </c>
      <c r="E5857" s="1">
        <v>43456</v>
      </c>
      <c r="F5857" t="s">
        <v>19</v>
      </c>
      <c r="I5857">
        <v>100</v>
      </c>
      <c r="J5857">
        <v>0</v>
      </c>
      <c r="K5857">
        <v>0</v>
      </c>
      <c r="L5857">
        <v>3302</v>
      </c>
      <c r="M5857">
        <v>3302</v>
      </c>
      <c r="N5857" t="s">
        <v>20</v>
      </c>
      <c r="O5857" t="s">
        <v>26724</v>
      </c>
      <c r="P5857" t="s">
        <v>28</v>
      </c>
      <c r="Q5857" t="s">
        <v>34256</v>
      </c>
      <c r="R5857" t="s">
        <v>33783</v>
      </c>
      <c r="S5857" t="s">
        <v>33942</v>
      </c>
      <c r="T5857" t="s">
        <v>34233</v>
      </c>
      <c r="U5857" t="s">
        <v>32634</v>
      </c>
      <c r="V5857" t="s">
        <v>35014</v>
      </c>
      <c r="W5857">
        <v>330</v>
      </c>
      <c r="X5857">
        <v>2</v>
      </c>
      <c r="Y5857" t="s">
        <v>32654</v>
      </c>
      <c r="Z5857">
        <v>600</v>
      </c>
      <c r="AA5857">
        <v>8.5</v>
      </c>
      <c r="AC5857">
        <v>1</v>
      </c>
      <c r="AD5857" t="str">
        <f t="shared" si="882"/>
        <v/>
      </c>
      <c r="AE5857">
        <f t="shared" si="891"/>
        <v>1</v>
      </c>
      <c r="AF5857" t="str">
        <f t="shared" si="890"/>
        <v/>
      </c>
      <c r="AG5857" t="str">
        <f t="shared" si="892"/>
        <v/>
      </c>
      <c r="AH5857" t="str">
        <f t="shared" si="885"/>
        <v/>
      </c>
      <c r="AI5857">
        <v>0.14499999999999999</v>
      </c>
      <c r="AJ5857" t="str">
        <f t="shared" si="889"/>
        <v/>
      </c>
      <c r="AK5857">
        <f t="shared" si="886"/>
        <v>2.8</v>
      </c>
      <c r="AL5857">
        <f t="shared" si="883"/>
        <v>0.40599999999999997</v>
      </c>
    </row>
    <row r="5858" spans="1:38" x14ac:dyDescent="0.2">
      <c r="A5858" t="s">
        <v>26725</v>
      </c>
      <c r="B5858" t="s">
        <v>680</v>
      </c>
      <c r="C5858" t="s">
        <v>26726</v>
      </c>
      <c r="D5858" s="1">
        <v>41368</v>
      </c>
      <c r="E5858" s="1">
        <v>43951</v>
      </c>
      <c r="F5858" t="s">
        <v>19</v>
      </c>
      <c r="I5858">
        <v>100</v>
      </c>
      <c r="J5858">
        <v>0</v>
      </c>
      <c r="K5858">
        <v>0</v>
      </c>
      <c r="L5858">
        <v>3346</v>
      </c>
      <c r="M5858">
        <v>3346</v>
      </c>
      <c r="N5858" t="s">
        <v>20</v>
      </c>
      <c r="O5858" t="s">
        <v>26727</v>
      </c>
      <c r="P5858" t="s">
        <v>28</v>
      </c>
      <c r="Q5858" t="s">
        <v>34233</v>
      </c>
      <c r="R5858" t="s">
        <v>34233</v>
      </c>
      <c r="S5858" t="s">
        <v>32628</v>
      </c>
      <c r="T5858" t="s">
        <v>34357</v>
      </c>
      <c r="U5858" t="s">
        <v>32634</v>
      </c>
      <c r="V5858" t="s">
        <v>35014</v>
      </c>
      <c r="W5858">
        <v>334</v>
      </c>
      <c r="X5858">
        <v>2</v>
      </c>
      <c r="Y5858" t="s">
        <v>32654</v>
      </c>
      <c r="Z5858">
        <v>600</v>
      </c>
      <c r="AA5858">
        <v>8.5</v>
      </c>
      <c r="AC5858">
        <v>1</v>
      </c>
      <c r="AD5858" t="str">
        <f t="shared" si="882"/>
        <v/>
      </c>
      <c r="AE5858" t="str">
        <f t="shared" si="891"/>
        <v/>
      </c>
      <c r="AF5858" t="str">
        <f t="shared" si="890"/>
        <v/>
      </c>
      <c r="AG5858">
        <f t="shared" si="892"/>
        <v>1</v>
      </c>
      <c r="AH5858">
        <f t="shared" si="885"/>
        <v>2.8</v>
      </c>
      <c r="AI5858">
        <v>0.14499999999999999</v>
      </c>
      <c r="AJ5858">
        <f t="shared" si="889"/>
        <v>0.40599999999999997</v>
      </c>
      <c r="AK5858" t="str">
        <f t="shared" si="886"/>
        <v/>
      </c>
      <c r="AL5858" t="str">
        <f t="shared" si="883"/>
        <v/>
      </c>
    </row>
    <row r="5859" spans="1:38" x14ac:dyDescent="0.2">
      <c r="A5859" t="s">
        <v>26728</v>
      </c>
      <c r="B5859" t="s">
        <v>680</v>
      </c>
      <c r="C5859" t="s">
        <v>26729</v>
      </c>
      <c r="D5859" s="1">
        <v>41368</v>
      </c>
      <c r="E5859" s="1">
        <v>43456</v>
      </c>
      <c r="F5859" t="s">
        <v>19</v>
      </c>
      <c r="I5859">
        <v>100</v>
      </c>
      <c r="J5859">
        <v>0</v>
      </c>
      <c r="K5859">
        <v>0</v>
      </c>
      <c r="L5859">
        <v>3317</v>
      </c>
      <c r="M5859">
        <v>3317</v>
      </c>
      <c r="N5859" t="s">
        <v>20</v>
      </c>
      <c r="O5859" t="s">
        <v>26730</v>
      </c>
      <c r="P5859" t="s">
        <v>28</v>
      </c>
      <c r="Q5859" t="s">
        <v>34256</v>
      </c>
      <c r="R5859" t="s">
        <v>33783</v>
      </c>
      <c r="S5859" t="s">
        <v>33942</v>
      </c>
      <c r="T5859" t="s">
        <v>34233</v>
      </c>
      <c r="U5859" t="s">
        <v>32634</v>
      </c>
      <c r="V5859" t="s">
        <v>35014</v>
      </c>
      <c r="W5859">
        <v>331</v>
      </c>
      <c r="X5859">
        <v>2</v>
      </c>
      <c r="Y5859" t="s">
        <v>32654</v>
      </c>
      <c r="Z5859">
        <v>600</v>
      </c>
      <c r="AA5859">
        <v>8.5</v>
      </c>
      <c r="AC5859">
        <v>1</v>
      </c>
      <c r="AD5859" t="str">
        <f t="shared" si="882"/>
        <v/>
      </c>
      <c r="AE5859">
        <f t="shared" si="891"/>
        <v>1</v>
      </c>
      <c r="AF5859" t="str">
        <f t="shared" si="890"/>
        <v/>
      </c>
      <c r="AG5859" t="str">
        <f t="shared" si="892"/>
        <v/>
      </c>
      <c r="AH5859" t="str">
        <f t="shared" si="885"/>
        <v/>
      </c>
      <c r="AI5859">
        <v>0.14499999999999999</v>
      </c>
      <c r="AJ5859" t="str">
        <f t="shared" si="889"/>
        <v/>
      </c>
      <c r="AK5859">
        <f t="shared" si="886"/>
        <v>2.8</v>
      </c>
      <c r="AL5859">
        <f t="shared" si="883"/>
        <v>0.40599999999999997</v>
      </c>
    </row>
    <row r="5860" spans="1:38" x14ac:dyDescent="0.2">
      <c r="A5860" t="s">
        <v>26731</v>
      </c>
      <c r="B5860" t="s">
        <v>680</v>
      </c>
      <c r="C5860" t="s">
        <v>26732</v>
      </c>
      <c r="D5860" s="1">
        <v>41368</v>
      </c>
      <c r="E5860" s="1">
        <v>43456</v>
      </c>
      <c r="F5860" t="s">
        <v>19</v>
      </c>
      <c r="I5860">
        <v>100</v>
      </c>
      <c r="J5860">
        <v>0</v>
      </c>
      <c r="K5860">
        <v>0</v>
      </c>
      <c r="L5860">
        <v>3317</v>
      </c>
      <c r="M5860">
        <v>3317</v>
      </c>
      <c r="N5860" t="s">
        <v>20</v>
      </c>
      <c r="O5860" t="s">
        <v>26733</v>
      </c>
      <c r="P5860" t="s">
        <v>28</v>
      </c>
      <c r="Q5860" t="s">
        <v>34233</v>
      </c>
      <c r="R5860" t="s">
        <v>34233</v>
      </c>
      <c r="S5860" t="s">
        <v>32628</v>
      </c>
      <c r="T5860" t="s">
        <v>34357</v>
      </c>
      <c r="U5860" t="s">
        <v>32634</v>
      </c>
      <c r="V5860" t="s">
        <v>35014</v>
      </c>
      <c r="W5860">
        <v>332</v>
      </c>
      <c r="X5860">
        <v>2</v>
      </c>
      <c r="Y5860" t="s">
        <v>32654</v>
      </c>
      <c r="Z5860">
        <v>600</v>
      </c>
      <c r="AA5860">
        <v>8.5</v>
      </c>
      <c r="AC5860">
        <v>1</v>
      </c>
      <c r="AD5860" t="str">
        <f t="shared" si="882"/>
        <v/>
      </c>
      <c r="AE5860" t="str">
        <f t="shared" si="891"/>
        <v/>
      </c>
      <c r="AF5860" t="str">
        <f t="shared" si="890"/>
        <v/>
      </c>
      <c r="AG5860">
        <f t="shared" si="892"/>
        <v>1</v>
      </c>
      <c r="AH5860">
        <f t="shared" si="885"/>
        <v>2.8</v>
      </c>
      <c r="AI5860">
        <v>0.14499999999999999</v>
      </c>
      <c r="AJ5860">
        <f t="shared" si="889"/>
        <v>0.40599999999999997</v>
      </c>
      <c r="AK5860" t="str">
        <f t="shared" si="886"/>
        <v/>
      </c>
      <c r="AL5860" t="str">
        <f t="shared" si="883"/>
        <v/>
      </c>
    </row>
    <row r="5861" spans="1:38" x14ac:dyDescent="0.2">
      <c r="A5861" t="s">
        <v>25769</v>
      </c>
      <c r="B5861" t="s">
        <v>680</v>
      </c>
      <c r="C5861" t="s">
        <v>25770</v>
      </c>
      <c r="D5861" s="1">
        <v>40469</v>
      </c>
      <c r="E5861" s="1">
        <v>44607</v>
      </c>
      <c r="F5861" t="s">
        <v>39</v>
      </c>
      <c r="I5861">
        <v>100</v>
      </c>
      <c r="J5861">
        <v>0</v>
      </c>
      <c r="K5861">
        <v>0</v>
      </c>
      <c r="L5861">
        <v>5159</v>
      </c>
      <c r="M5861">
        <v>5159</v>
      </c>
      <c r="N5861" t="s">
        <v>20</v>
      </c>
      <c r="O5861" t="s">
        <v>25771</v>
      </c>
      <c r="P5861" t="s">
        <v>28</v>
      </c>
      <c r="Q5861" t="s">
        <v>34233</v>
      </c>
      <c r="R5861" t="s">
        <v>34233</v>
      </c>
      <c r="S5861" t="s">
        <v>33942</v>
      </c>
      <c r="T5861" t="s">
        <v>34233</v>
      </c>
      <c r="AD5861" t="str">
        <f t="shared" si="882"/>
        <v/>
      </c>
      <c r="AE5861" t="str">
        <f t="shared" si="891"/>
        <v/>
      </c>
      <c r="AF5861" t="str">
        <f t="shared" si="890"/>
        <v/>
      </c>
      <c r="AG5861" t="str">
        <f t="shared" si="892"/>
        <v/>
      </c>
      <c r="AH5861" t="str">
        <f t="shared" si="885"/>
        <v/>
      </c>
      <c r="AI5861">
        <v>0.14499999999999999</v>
      </c>
      <c r="AJ5861" t="str">
        <f t="shared" si="889"/>
        <v/>
      </c>
      <c r="AK5861" t="str">
        <f t="shared" si="886"/>
        <v/>
      </c>
      <c r="AL5861" t="str">
        <f t="shared" si="883"/>
        <v/>
      </c>
    </row>
    <row r="5862" spans="1:38" x14ac:dyDescent="0.2">
      <c r="A5862" t="s">
        <v>30950</v>
      </c>
      <c r="B5862" t="s">
        <v>680</v>
      </c>
      <c r="C5862" t="s">
        <v>30951</v>
      </c>
      <c r="D5862" s="1">
        <v>43859</v>
      </c>
      <c r="E5862" s="1">
        <v>43948</v>
      </c>
      <c r="F5862" t="s">
        <v>26</v>
      </c>
      <c r="I5862">
        <v>100</v>
      </c>
      <c r="J5862">
        <v>0</v>
      </c>
      <c r="K5862">
        <v>0</v>
      </c>
      <c r="L5862">
        <v>2299</v>
      </c>
      <c r="M5862">
        <v>2299</v>
      </c>
      <c r="N5862" t="s">
        <v>20</v>
      </c>
      <c r="O5862" t="s">
        <v>30952</v>
      </c>
      <c r="P5862" t="s">
        <v>44</v>
      </c>
      <c r="Q5862" t="s">
        <v>34233</v>
      </c>
      <c r="R5862" t="s">
        <v>34233</v>
      </c>
      <c r="S5862" t="s">
        <v>34233</v>
      </c>
      <c r="T5862" t="s">
        <v>34233</v>
      </c>
      <c r="AD5862" t="str">
        <f t="shared" si="882"/>
        <v/>
      </c>
      <c r="AE5862" t="str">
        <f t="shared" si="891"/>
        <v/>
      </c>
      <c r="AF5862" t="str">
        <f t="shared" si="890"/>
        <v/>
      </c>
      <c r="AG5862" t="str">
        <f t="shared" si="892"/>
        <v/>
      </c>
      <c r="AH5862" t="str">
        <f t="shared" si="885"/>
        <v/>
      </c>
      <c r="AI5862">
        <v>0.14499999999999999</v>
      </c>
      <c r="AJ5862" t="str">
        <f t="shared" si="889"/>
        <v/>
      </c>
      <c r="AK5862" t="str">
        <f t="shared" si="886"/>
        <v/>
      </c>
      <c r="AL5862" t="str">
        <f t="shared" si="883"/>
        <v/>
      </c>
    </row>
    <row r="5863" spans="1:38" x14ac:dyDescent="0.2">
      <c r="A5863" t="s">
        <v>32527</v>
      </c>
      <c r="B5863" t="s">
        <v>680</v>
      </c>
      <c r="C5863" t="s">
        <v>32528</v>
      </c>
      <c r="D5863" s="1">
        <v>44754</v>
      </c>
      <c r="E5863" s="1">
        <v>44754</v>
      </c>
      <c r="F5863" t="s">
        <v>19</v>
      </c>
      <c r="I5863">
        <v>100</v>
      </c>
      <c r="J5863">
        <v>0</v>
      </c>
      <c r="K5863">
        <v>0</v>
      </c>
      <c r="L5863">
        <v>3423</v>
      </c>
      <c r="M5863">
        <v>3423</v>
      </c>
      <c r="N5863" t="s">
        <v>20</v>
      </c>
      <c r="O5863" t="s">
        <v>32407</v>
      </c>
      <c r="P5863" t="s">
        <v>28</v>
      </c>
      <c r="Q5863" t="s">
        <v>34233</v>
      </c>
      <c r="R5863" t="s">
        <v>34233</v>
      </c>
      <c r="S5863" t="s">
        <v>33942</v>
      </c>
      <c r="T5863" t="s">
        <v>34233</v>
      </c>
      <c r="U5863" t="s">
        <v>32634</v>
      </c>
      <c r="V5863" t="s">
        <v>33199</v>
      </c>
      <c r="W5863">
        <v>295</v>
      </c>
      <c r="X5863" t="s">
        <v>32784</v>
      </c>
      <c r="Y5863" t="s">
        <v>32654</v>
      </c>
      <c r="Z5863">
        <v>500</v>
      </c>
      <c r="AA5863">
        <v>8.5</v>
      </c>
      <c r="AC5863">
        <v>1</v>
      </c>
      <c r="AD5863" t="str">
        <f t="shared" ref="AD5863:AD5926" si="893">IF((S5863="tühi")*(F5863&lt;&gt;"Elamumaa")*(G5863&lt;&gt;"Elamumaa")*(H5863&lt;&gt;"Elamumaa"),IF(Z5863=0,"",Z5863),"")</f>
        <v/>
      </c>
      <c r="AE5863">
        <f t="shared" si="891"/>
        <v>1</v>
      </c>
      <c r="AF5863" t="str">
        <f t="shared" si="890"/>
        <v/>
      </c>
      <c r="AG5863" t="str">
        <f t="shared" si="892"/>
        <v/>
      </c>
      <c r="AH5863" t="str">
        <f t="shared" si="885"/>
        <v/>
      </c>
      <c r="AI5863">
        <v>0.14499999999999999</v>
      </c>
      <c r="AJ5863" t="str">
        <f t="shared" si="889"/>
        <v/>
      </c>
      <c r="AK5863">
        <f t="shared" si="886"/>
        <v>2.8</v>
      </c>
      <c r="AL5863">
        <f t="shared" si="883"/>
        <v>0.40599999999999997</v>
      </c>
    </row>
    <row r="5864" spans="1:38" x14ac:dyDescent="0.2">
      <c r="A5864" t="s">
        <v>30003</v>
      </c>
      <c r="B5864" t="s">
        <v>680</v>
      </c>
      <c r="C5864" t="s">
        <v>30004</v>
      </c>
      <c r="D5864" s="1">
        <v>43739</v>
      </c>
      <c r="E5864" s="1">
        <v>44674</v>
      </c>
      <c r="F5864" t="s">
        <v>19</v>
      </c>
      <c r="I5864">
        <v>100</v>
      </c>
      <c r="J5864">
        <v>0</v>
      </c>
      <c r="K5864">
        <v>0</v>
      </c>
      <c r="L5864">
        <v>3429</v>
      </c>
      <c r="M5864">
        <v>3429</v>
      </c>
      <c r="N5864" t="s">
        <v>20</v>
      </c>
      <c r="O5864" t="s">
        <v>30005</v>
      </c>
      <c r="P5864" t="s">
        <v>2356</v>
      </c>
      <c r="Q5864" t="s">
        <v>34233</v>
      </c>
      <c r="R5864" t="s">
        <v>34233</v>
      </c>
      <c r="S5864" t="s">
        <v>33942</v>
      </c>
      <c r="T5864" t="s">
        <v>34233</v>
      </c>
      <c r="U5864" t="s">
        <v>32634</v>
      </c>
      <c r="V5864" t="s">
        <v>33200</v>
      </c>
      <c r="W5864">
        <v>250</v>
      </c>
      <c r="X5864">
        <v>2</v>
      </c>
      <c r="Y5864" t="s">
        <v>32654</v>
      </c>
      <c r="AA5864">
        <v>8.5</v>
      </c>
      <c r="AC5864">
        <v>1</v>
      </c>
      <c r="AD5864" t="str">
        <f t="shared" si="893"/>
        <v/>
      </c>
      <c r="AE5864">
        <f t="shared" si="891"/>
        <v>1</v>
      </c>
      <c r="AF5864" t="str">
        <f t="shared" si="890"/>
        <v/>
      </c>
      <c r="AG5864" t="str">
        <f t="shared" si="892"/>
        <v/>
      </c>
      <c r="AH5864" t="str">
        <f t="shared" si="885"/>
        <v/>
      </c>
      <c r="AI5864">
        <v>0.14499999999999999</v>
      </c>
      <c r="AJ5864" t="str">
        <f t="shared" si="889"/>
        <v/>
      </c>
      <c r="AK5864">
        <f t="shared" si="886"/>
        <v>2.8</v>
      </c>
      <c r="AL5864">
        <f t="shared" si="883"/>
        <v>0.40599999999999997</v>
      </c>
    </row>
    <row r="5865" spans="1:38" x14ac:dyDescent="0.2">
      <c r="A5865" t="s">
        <v>32420</v>
      </c>
      <c r="B5865" t="s">
        <v>680</v>
      </c>
      <c r="C5865" t="s">
        <v>32421</v>
      </c>
      <c r="D5865" s="1">
        <v>44754</v>
      </c>
      <c r="E5865" s="1">
        <v>44754</v>
      </c>
      <c r="F5865" t="s">
        <v>19</v>
      </c>
      <c r="I5865">
        <v>100</v>
      </c>
      <c r="J5865">
        <v>0</v>
      </c>
      <c r="K5865">
        <v>0</v>
      </c>
      <c r="L5865">
        <v>3340</v>
      </c>
      <c r="M5865">
        <v>3340</v>
      </c>
      <c r="N5865" t="s">
        <v>20</v>
      </c>
      <c r="O5865" t="s">
        <v>32407</v>
      </c>
      <c r="P5865" t="s">
        <v>28</v>
      </c>
      <c r="Q5865" t="s">
        <v>34233</v>
      </c>
      <c r="R5865" t="s">
        <v>34233</v>
      </c>
      <c r="S5865" t="s">
        <v>33942</v>
      </c>
      <c r="T5865" t="s">
        <v>34233</v>
      </c>
      <c r="U5865" t="s">
        <v>32634</v>
      </c>
      <c r="V5865" t="s">
        <v>33199</v>
      </c>
      <c r="W5865">
        <v>295</v>
      </c>
      <c r="X5865" t="s">
        <v>32784</v>
      </c>
      <c r="Y5865" t="s">
        <v>32654</v>
      </c>
      <c r="Z5865">
        <v>500</v>
      </c>
      <c r="AA5865">
        <v>8.5</v>
      </c>
      <c r="AC5865">
        <v>1</v>
      </c>
      <c r="AD5865" t="str">
        <f t="shared" si="893"/>
        <v/>
      </c>
      <c r="AE5865">
        <f t="shared" si="891"/>
        <v>1</v>
      </c>
      <c r="AF5865" t="str">
        <f t="shared" si="890"/>
        <v/>
      </c>
      <c r="AG5865" t="str">
        <f t="shared" si="892"/>
        <v/>
      </c>
      <c r="AH5865" t="str">
        <f t="shared" si="885"/>
        <v/>
      </c>
      <c r="AI5865">
        <v>0.14499999999999999</v>
      </c>
      <c r="AJ5865" t="str">
        <f t="shared" si="889"/>
        <v/>
      </c>
      <c r="AK5865">
        <f t="shared" si="886"/>
        <v>2.8</v>
      </c>
      <c r="AL5865">
        <f t="shared" si="883"/>
        <v>0.40599999999999997</v>
      </c>
    </row>
    <row r="5866" spans="1:38" x14ac:dyDescent="0.2">
      <c r="A5866" t="s">
        <v>28854</v>
      </c>
      <c r="B5866" t="s">
        <v>680</v>
      </c>
      <c r="C5866" t="s">
        <v>28855</v>
      </c>
      <c r="D5866" s="1">
        <v>42739</v>
      </c>
      <c r="E5866" s="1">
        <v>44754</v>
      </c>
      <c r="F5866" t="s">
        <v>19</v>
      </c>
      <c r="I5866">
        <v>100</v>
      </c>
      <c r="J5866">
        <v>0</v>
      </c>
      <c r="K5866">
        <v>0</v>
      </c>
      <c r="L5866">
        <v>3305</v>
      </c>
      <c r="M5866">
        <v>3305</v>
      </c>
      <c r="N5866" t="s">
        <v>20</v>
      </c>
      <c r="O5866" t="s">
        <v>28856</v>
      </c>
      <c r="P5866" t="s">
        <v>28</v>
      </c>
      <c r="Q5866" t="s">
        <v>34233</v>
      </c>
      <c r="R5866" t="s">
        <v>34233</v>
      </c>
      <c r="S5866" t="s">
        <v>33942</v>
      </c>
      <c r="T5866" t="s">
        <v>34233</v>
      </c>
      <c r="U5866" t="s">
        <v>32634</v>
      </c>
      <c r="V5866" t="s">
        <v>33200</v>
      </c>
      <c r="W5866">
        <v>300</v>
      </c>
      <c r="X5866">
        <v>2</v>
      </c>
      <c r="Y5866" t="s">
        <v>32661</v>
      </c>
      <c r="AA5866">
        <v>8.5</v>
      </c>
      <c r="AC5866">
        <v>1</v>
      </c>
      <c r="AD5866" t="str">
        <f t="shared" si="893"/>
        <v/>
      </c>
      <c r="AE5866">
        <f t="shared" si="891"/>
        <v>1</v>
      </c>
      <c r="AF5866" t="str">
        <f t="shared" si="890"/>
        <v/>
      </c>
      <c r="AG5866" t="str">
        <f t="shared" si="892"/>
        <v/>
      </c>
      <c r="AH5866" t="str">
        <f t="shared" si="885"/>
        <v/>
      </c>
      <c r="AI5866">
        <v>0.14499999999999999</v>
      </c>
      <c r="AJ5866" t="str">
        <f t="shared" si="889"/>
        <v/>
      </c>
      <c r="AK5866">
        <f t="shared" si="886"/>
        <v>2.8</v>
      </c>
      <c r="AL5866">
        <f t="shared" si="883"/>
        <v>0.40599999999999997</v>
      </c>
    </row>
    <row r="5867" spans="1:38" x14ac:dyDescent="0.2">
      <c r="A5867" t="s">
        <v>28815</v>
      </c>
      <c r="B5867" t="s">
        <v>680</v>
      </c>
      <c r="C5867" t="s">
        <v>28816</v>
      </c>
      <c r="D5867" s="1">
        <v>42739</v>
      </c>
      <c r="E5867" s="1">
        <v>44754</v>
      </c>
      <c r="F5867" t="s">
        <v>19</v>
      </c>
      <c r="I5867">
        <v>100</v>
      </c>
      <c r="J5867">
        <v>0</v>
      </c>
      <c r="K5867">
        <v>0</v>
      </c>
      <c r="L5867">
        <v>3301</v>
      </c>
      <c r="M5867">
        <v>3301</v>
      </c>
      <c r="N5867" t="s">
        <v>20</v>
      </c>
      <c r="O5867" t="s">
        <v>28817</v>
      </c>
      <c r="P5867" t="s">
        <v>28</v>
      </c>
      <c r="Q5867" t="s">
        <v>34233</v>
      </c>
      <c r="R5867" t="s">
        <v>34233</v>
      </c>
      <c r="S5867" t="s">
        <v>33942</v>
      </c>
      <c r="T5867" t="s">
        <v>34233</v>
      </c>
      <c r="U5867" t="s">
        <v>32634</v>
      </c>
      <c r="V5867" t="s">
        <v>33200</v>
      </c>
      <c r="W5867">
        <v>300</v>
      </c>
      <c r="X5867">
        <v>2</v>
      </c>
      <c r="Y5867" t="s">
        <v>32661</v>
      </c>
      <c r="AA5867">
        <v>8.5</v>
      </c>
      <c r="AC5867">
        <v>1</v>
      </c>
      <c r="AD5867" t="str">
        <f t="shared" si="893"/>
        <v/>
      </c>
      <c r="AE5867">
        <f t="shared" si="891"/>
        <v>1</v>
      </c>
      <c r="AF5867" t="str">
        <f t="shared" si="890"/>
        <v/>
      </c>
      <c r="AG5867" t="str">
        <f t="shared" si="892"/>
        <v/>
      </c>
      <c r="AH5867" t="str">
        <f t="shared" si="885"/>
        <v/>
      </c>
      <c r="AI5867">
        <v>0.14499999999999999</v>
      </c>
      <c r="AJ5867" t="str">
        <f t="shared" si="889"/>
        <v/>
      </c>
      <c r="AK5867">
        <f t="shared" si="886"/>
        <v>2.8</v>
      </c>
      <c r="AL5867">
        <f t="shared" ref="AL5867:AL5930" si="894">IF(COUNTBLANK(AK5867),"",AK5867*AI5867)</f>
        <v>0.40599999999999997</v>
      </c>
    </row>
    <row r="5868" spans="1:38" x14ac:dyDescent="0.2">
      <c r="A5868" t="s">
        <v>28851</v>
      </c>
      <c r="B5868" t="s">
        <v>680</v>
      </c>
      <c r="C5868" t="s">
        <v>28852</v>
      </c>
      <c r="D5868" s="1">
        <v>42739</v>
      </c>
      <c r="E5868" s="1">
        <v>44674</v>
      </c>
      <c r="F5868" t="s">
        <v>19</v>
      </c>
      <c r="I5868">
        <v>100</v>
      </c>
      <c r="J5868">
        <v>0</v>
      </c>
      <c r="K5868">
        <v>0</v>
      </c>
      <c r="L5868">
        <v>3302</v>
      </c>
      <c r="M5868">
        <v>3302</v>
      </c>
      <c r="N5868" t="s">
        <v>20</v>
      </c>
      <c r="O5868" t="s">
        <v>28853</v>
      </c>
      <c r="P5868" t="s">
        <v>28</v>
      </c>
      <c r="Q5868" t="s">
        <v>34233</v>
      </c>
      <c r="R5868" t="s">
        <v>34233</v>
      </c>
      <c r="S5868" t="s">
        <v>33942</v>
      </c>
      <c r="T5868" t="s">
        <v>34233</v>
      </c>
      <c r="U5868" t="s">
        <v>32634</v>
      </c>
      <c r="V5868" t="s">
        <v>33200</v>
      </c>
      <c r="W5868">
        <v>300</v>
      </c>
      <c r="X5868">
        <v>2</v>
      </c>
      <c r="Y5868" t="s">
        <v>32661</v>
      </c>
      <c r="AA5868">
        <v>8.5</v>
      </c>
      <c r="AC5868">
        <v>1</v>
      </c>
      <c r="AD5868" t="str">
        <f t="shared" si="893"/>
        <v/>
      </c>
      <c r="AE5868">
        <f t="shared" si="891"/>
        <v>1</v>
      </c>
      <c r="AF5868" t="str">
        <f t="shared" si="890"/>
        <v/>
      </c>
      <c r="AG5868" t="str">
        <f t="shared" si="892"/>
        <v/>
      </c>
      <c r="AH5868" t="str">
        <f t="shared" si="885"/>
        <v/>
      </c>
      <c r="AI5868">
        <v>0.14499999999999999</v>
      </c>
      <c r="AJ5868" t="str">
        <f t="shared" si="889"/>
        <v/>
      </c>
      <c r="AK5868">
        <f t="shared" si="886"/>
        <v>2.8</v>
      </c>
      <c r="AL5868">
        <f t="shared" si="894"/>
        <v>0.40599999999999997</v>
      </c>
    </row>
    <row r="5869" spans="1:38" x14ac:dyDescent="0.2">
      <c r="A5869" t="s">
        <v>28812</v>
      </c>
      <c r="B5869" t="s">
        <v>680</v>
      </c>
      <c r="C5869" t="s">
        <v>28813</v>
      </c>
      <c r="D5869" s="1">
        <v>42739</v>
      </c>
      <c r="E5869" s="1">
        <v>44674</v>
      </c>
      <c r="F5869" t="s">
        <v>19</v>
      </c>
      <c r="I5869">
        <v>100</v>
      </c>
      <c r="J5869">
        <v>0</v>
      </c>
      <c r="K5869">
        <v>0</v>
      </c>
      <c r="L5869">
        <v>3288</v>
      </c>
      <c r="M5869">
        <v>3288</v>
      </c>
      <c r="N5869" t="s">
        <v>20</v>
      </c>
      <c r="O5869" t="s">
        <v>28814</v>
      </c>
      <c r="P5869" t="s">
        <v>28</v>
      </c>
      <c r="Q5869" t="s">
        <v>34233</v>
      </c>
      <c r="R5869" t="s">
        <v>34233</v>
      </c>
      <c r="S5869" t="s">
        <v>33942</v>
      </c>
      <c r="T5869" t="s">
        <v>34233</v>
      </c>
      <c r="U5869" t="s">
        <v>32634</v>
      </c>
      <c r="V5869" t="s">
        <v>33200</v>
      </c>
      <c r="W5869">
        <v>300</v>
      </c>
      <c r="X5869">
        <v>2</v>
      </c>
      <c r="Y5869" t="s">
        <v>32661</v>
      </c>
      <c r="AA5869">
        <v>8.5</v>
      </c>
      <c r="AC5869">
        <v>1</v>
      </c>
      <c r="AD5869" t="str">
        <f t="shared" si="893"/>
        <v/>
      </c>
      <c r="AE5869">
        <f t="shared" si="891"/>
        <v>1</v>
      </c>
      <c r="AF5869" t="str">
        <f t="shared" si="890"/>
        <v/>
      </c>
      <c r="AG5869" t="str">
        <f t="shared" si="892"/>
        <v/>
      </c>
      <c r="AH5869" t="str">
        <f t="shared" si="885"/>
        <v/>
      </c>
      <c r="AI5869">
        <v>0.14499999999999999</v>
      </c>
      <c r="AJ5869" t="str">
        <f t="shared" si="889"/>
        <v/>
      </c>
      <c r="AK5869">
        <f t="shared" si="886"/>
        <v>2.8</v>
      </c>
      <c r="AL5869">
        <f t="shared" si="894"/>
        <v>0.40599999999999997</v>
      </c>
    </row>
    <row r="5870" spans="1:38" x14ac:dyDescent="0.2">
      <c r="A5870" t="s">
        <v>28848</v>
      </c>
      <c r="B5870" t="s">
        <v>680</v>
      </c>
      <c r="C5870" t="s">
        <v>28849</v>
      </c>
      <c r="D5870" s="1">
        <v>42739</v>
      </c>
      <c r="E5870" s="1">
        <v>44674</v>
      </c>
      <c r="F5870" t="s">
        <v>19</v>
      </c>
      <c r="I5870">
        <v>100</v>
      </c>
      <c r="J5870">
        <v>0</v>
      </c>
      <c r="K5870">
        <v>0</v>
      </c>
      <c r="L5870">
        <v>3300</v>
      </c>
      <c r="M5870">
        <v>3300</v>
      </c>
      <c r="N5870" t="s">
        <v>20</v>
      </c>
      <c r="O5870" t="s">
        <v>28850</v>
      </c>
      <c r="P5870" t="s">
        <v>28</v>
      </c>
      <c r="Q5870" t="s">
        <v>34233</v>
      </c>
      <c r="R5870" t="s">
        <v>34233</v>
      </c>
      <c r="S5870" t="s">
        <v>33942</v>
      </c>
      <c r="T5870" t="s">
        <v>34233</v>
      </c>
      <c r="U5870" t="s">
        <v>32634</v>
      </c>
      <c r="V5870" t="s">
        <v>33200</v>
      </c>
      <c r="W5870">
        <v>300</v>
      </c>
      <c r="X5870">
        <v>2</v>
      </c>
      <c r="Y5870" t="s">
        <v>32661</v>
      </c>
      <c r="AA5870">
        <v>8.5</v>
      </c>
      <c r="AC5870">
        <v>1</v>
      </c>
      <c r="AD5870" t="str">
        <f t="shared" si="893"/>
        <v/>
      </c>
      <c r="AE5870">
        <f t="shared" si="891"/>
        <v>1</v>
      </c>
      <c r="AF5870" t="str">
        <f t="shared" si="890"/>
        <v/>
      </c>
      <c r="AG5870" t="str">
        <f t="shared" si="892"/>
        <v/>
      </c>
      <c r="AH5870" t="str">
        <f t="shared" si="885"/>
        <v/>
      </c>
      <c r="AI5870">
        <v>0.14499999999999999</v>
      </c>
      <c r="AJ5870" t="str">
        <f t="shared" si="889"/>
        <v/>
      </c>
      <c r="AK5870">
        <f t="shared" si="886"/>
        <v>2.8</v>
      </c>
      <c r="AL5870">
        <f t="shared" si="894"/>
        <v>0.40599999999999997</v>
      </c>
    </row>
    <row r="5871" spans="1:38" x14ac:dyDescent="0.2">
      <c r="A5871" t="s">
        <v>28809</v>
      </c>
      <c r="B5871" t="s">
        <v>680</v>
      </c>
      <c r="C5871" t="s">
        <v>28810</v>
      </c>
      <c r="D5871" s="1">
        <v>42739</v>
      </c>
      <c r="E5871" s="1">
        <v>44674</v>
      </c>
      <c r="F5871" t="s">
        <v>19</v>
      </c>
      <c r="I5871">
        <v>100</v>
      </c>
      <c r="J5871">
        <v>0</v>
      </c>
      <c r="K5871">
        <v>0</v>
      </c>
      <c r="L5871">
        <v>3419</v>
      </c>
      <c r="M5871">
        <v>3419</v>
      </c>
      <c r="N5871" t="s">
        <v>20</v>
      </c>
      <c r="O5871" t="s">
        <v>28811</v>
      </c>
      <c r="P5871" t="s">
        <v>28</v>
      </c>
      <c r="Q5871" t="s">
        <v>34233</v>
      </c>
      <c r="R5871" t="s">
        <v>34233</v>
      </c>
      <c r="S5871" t="s">
        <v>33942</v>
      </c>
      <c r="T5871" t="s">
        <v>34233</v>
      </c>
      <c r="U5871" t="s">
        <v>32634</v>
      </c>
      <c r="V5871" t="s">
        <v>33200</v>
      </c>
      <c r="W5871">
        <v>300</v>
      </c>
      <c r="X5871">
        <v>2</v>
      </c>
      <c r="Y5871" t="s">
        <v>32661</v>
      </c>
      <c r="AA5871">
        <v>8.5</v>
      </c>
      <c r="AC5871">
        <v>1</v>
      </c>
      <c r="AD5871" t="str">
        <f t="shared" si="893"/>
        <v/>
      </c>
      <c r="AE5871">
        <f t="shared" si="891"/>
        <v>1</v>
      </c>
      <c r="AF5871" t="str">
        <f t="shared" si="890"/>
        <v/>
      </c>
      <c r="AG5871" t="str">
        <f t="shared" si="892"/>
        <v/>
      </c>
      <c r="AH5871" t="str">
        <f t="shared" si="885"/>
        <v/>
      </c>
      <c r="AI5871">
        <v>0.14499999999999999</v>
      </c>
      <c r="AJ5871" t="str">
        <f t="shared" si="889"/>
        <v/>
      </c>
      <c r="AK5871">
        <f t="shared" si="886"/>
        <v>2.8</v>
      </c>
      <c r="AL5871">
        <f t="shared" si="894"/>
        <v>0.40599999999999997</v>
      </c>
    </row>
    <row r="5872" spans="1:38" x14ac:dyDescent="0.2">
      <c r="A5872" t="s">
        <v>30021</v>
      </c>
      <c r="B5872" t="s">
        <v>680</v>
      </c>
      <c r="C5872" t="s">
        <v>30022</v>
      </c>
      <c r="D5872" s="1">
        <v>43739</v>
      </c>
      <c r="E5872" s="1">
        <v>44674</v>
      </c>
      <c r="F5872" t="s">
        <v>19</v>
      </c>
      <c r="I5872">
        <v>100</v>
      </c>
      <c r="J5872">
        <v>0</v>
      </c>
      <c r="K5872">
        <v>0</v>
      </c>
      <c r="L5872">
        <v>3299</v>
      </c>
      <c r="M5872">
        <v>3299</v>
      </c>
      <c r="N5872" t="s">
        <v>20</v>
      </c>
      <c r="O5872" t="s">
        <v>30023</v>
      </c>
      <c r="P5872" t="s">
        <v>2356</v>
      </c>
      <c r="Q5872" t="s">
        <v>34233</v>
      </c>
      <c r="R5872" t="s">
        <v>34233</v>
      </c>
      <c r="S5872" t="s">
        <v>33942</v>
      </c>
      <c r="T5872" t="s">
        <v>34233</v>
      </c>
      <c r="U5872" t="s">
        <v>32634</v>
      </c>
      <c r="V5872" t="s">
        <v>33200</v>
      </c>
      <c r="W5872">
        <v>250</v>
      </c>
      <c r="X5872">
        <v>2</v>
      </c>
      <c r="Y5872" t="s">
        <v>32654</v>
      </c>
      <c r="AA5872">
        <v>8.5</v>
      </c>
      <c r="AC5872">
        <v>1</v>
      </c>
      <c r="AD5872" t="str">
        <f t="shared" si="893"/>
        <v/>
      </c>
      <c r="AE5872">
        <f t="shared" si="891"/>
        <v>1</v>
      </c>
      <c r="AF5872" t="str">
        <f t="shared" si="890"/>
        <v/>
      </c>
      <c r="AG5872" t="str">
        <f t="shared" si="892"/>
        <v/>
      </c>
      <c r="AH5872" t="str">
        <f t="shared" ref="AH5872:AH5935" si="895">IF(AG5872="","",AG5872*2.8)</f>
        <v/>
      </c>
      <c r="AI5872">
        <v>0.14499999999999999</v>
      </c>
      <c r="AJ5872" t="str">
        <f t="shared" si="889"/>
        <v/>
      </c>
      <c r="AK5872">
        <f t="shared" ref="AK5872:AK5935" si="896">IF(AE5872="","",AE5872*2.8)</f>
        <v>2.8</v>
      </c>
      <c r="AL5872">
        <f t="shared" si="894"/>
        <v>0.40599999999999997</v>
      </c>
    </row>
    <row r="5873" spans="1:38" x14ac:dyDescent="0.2">
      <c r="A5873" t="s">
        <v>32471</v>
      </c>
      <c r="B5873" t="s">
        <v>680</v>
      </c>
      <c r="C5873" t="s">
        <v>32472</v>
      </c>
      <c r="D5873" s="1">
        <v>44754</v>
      </c>
      <c r="E5873" s="1">
        <v>44754</v>
      </c>
      <c r="F5873" t="s">
        <v>26</v>
      </c>
      <c r="I5873">
        <v>100</v>
      </c>
      <c r="J5873">
        <v>0</v>
      </c>
      <c r="K5873">
        <v>0</v>
      </c>
      <c r="L5873">
        <v>759</v>
      </c>
      <c r="M5873">
        <v>759</v>
      </c>
      <c r="N5873" t="s">
        <v>20</v>
      </c>
      <c r="O5873" t="s">
        <v>32407</v>
      </c>
      <c r="P5873" t="s">
        <v>28</v>
      </c>
      <c r="Q5873" t="s">
        <v>34233</v>
      </c>
      <c r="R5873" t="s">
        <v>34233</v>
      </c>
      <c r="S5873" t="s">
        <v>34233</v>
      </c>
      <c r="T5873" t="s">
        <v>34233</v>
      </c>
      <c r="AD5873" t="str">
        <f t="shared" si="893"/>
        <v/>
      </c>
      <c r="AE5873" t="str">
        <f t="shared" si="891"/>
        <v/>
      </c>
      <c r="AF5873" t="str">
        <f t="shared" si="890"/>
        <v/>
      </c>
      <c r="AG5873" t="str">
        <f t="shared" si="892"/>
        <v/>
      </c>
      <c r="AH5873" t="str">
        <f t="shared" si="895"/>
        <v/>
      </c>
      <c r="AI5873">
        <v>0.14499999999999999</v>
      </c>
      <c r="AJ5873" t="str">
        <f t="shared" si="889"/>
        <v/>
      </c>
      <c r="AK5873" t="str">
        <f t="shared" si="896"/>
        <v/>
      </c>
      <c r="AL5873" t="str">
        <f t="shared" si="894"/>
        <v/>
      </c>
    </row>
    <row r="5874" spans="1:38" x14ac:dyDescent="0.2">
      <c r="A5874" t="s">
        <v>28806</v>
      </c>
      <c r="B5874" t="s">
        <v>680</v>
      </c>
      <c r="C5874" t="s">
        <v>28807</v>
      </c>
      <c r="D5874" s="1">
        <v>42739</v>
      </c>
      <c r="E5874" s="1">
        <v>44754</v>
      </c>
      <c r="F5874" t="s">
        <v>26</v>
      </c>
      <c r="I5874">
        <v>100</v>
      </c>
      <c r="J5874">
        <v>0</v>
      </c>
      <c r="K5874">
        <v>0</v>
      </c>
      <c r="L5874">
        <v>1244</v>
      </c>
      <c r="M5874">
        <v>1244</v>
      </c>
      <c r="N5874" t="s">
        <v>20</v>
      </c>
      <c r="O5874" t="s">
        <v>28808</v>
      </c>
      <c r="P5874" t="s">
        <v>28</v>
      </c>
      <c r="Q5874" t="s">
        <v>34233</v>
      </c>
      <c r="R5874" t="s">
        <v>34233</v>
      </c>
      <c r="S5874" t="s">
        <v>34233</v>
      </c>
      <c r="T5874" t="s">
        <v>34233</v>
      </c>
      <c r="V5874" t="s">
        <v>33200</v>
      </c>
      <c r="AD5874" t="str">
        <f t="shared" si="893"/>
        <v/>
      </c>
      <c r="AE5874" t="str">
        <f t="shared" si="891"/>
        <v/>
      </c>
      <c r="AF5874" t="str">
        <f t="shared" si="890"/>
        <v/>
      </c>
      <c r="AG5874" t="str">
        <f t="shared" si="892"/>
        <v/>
      </c>
      <c r="AH5874" t="str">
        <f t="shared" si="895"/>
        <v/>
      </c>
      <c r="AI5874">
        <v>0.14499999999999999</v>
      </c>
      <c r="AJ5874" t="str">
        <f t="shared" si="889"/>
        <v/>
      </c>
      <c r="AK5874" t="str">
        <f t="shared" si="896"/>
        <v/>
      </c>
      <c r="AL5874" t="str">
        <f t="shared" si="894"/>
        <v/>
      </c>
    </row>
    <row r="5875" spans="1:38" x14ac:dyDescent="0.2">
      <c r="A5875" t="s">
        <v>30507</v>
      </c>
      <c r="B5875" t="s">
        <v>680</v>
      </c>
      <c r="C5875" t="s">
        <v>30508</v>
      </c>
      <c r="D5875" s="1">
        <v>43859</v>
      </c>
      <c r="E5875" s="1">
        <v>44674</v>
      </c>
      <c r="F5875" t="s">
        <v>26</v>
      </c>
      <c r="I5875">
        <v>100</v>
      </c>
      <c r="J5875">
        <v>0</v>
      </c>
      <c r="K5875">
        <v>0</v>
      </c>
      <c r="L5875">
        <v>438</v>
      </c>
      <c r="M5875">
        <v>438</v>
      </c>
      <c r="N5875" t="s">
        <v>20</v>
      </c>
      <c r="O5875" t="s">
        <v>30509</v>
      </c>
      <c r="P5875" t="s">
        <v>44</v>
      </c>
      <c r="Q5875" t="s">
        <v>34233</v>
      </c>
      <c r="R5875" t="s">
        <v>34233</v>
      </c>
      <c r="S5875" t="s">
        <v>34233</v>
      </c>
      <c r="T5875" t="s">
        <v>34233</v>
      </c>
      <c r="V5875" t="s">
        <v>33200</v>
      </c>
      <c r="AD5875" t="str">
        <f t="shared" si="893"/>
        <v/>
      </c>
      <c r="AE5875" t="str">
        <f t="shared" si="891"/>
        <v/>
      </c>
      <c r="AF5875" t="str">
        <f t="shared" si="890"/>
        <v/>
      </c>
      <c r="AG5875" t="str">
        <f t="shared" si="892"/>
        <v/>
      </c>
      <c r="AH5875" t="str">
        <f t="shared" si="895"/>
        <v/>
      </c>
      <c r="AI5875">
        <v>0.14499999999999999</v>
      </c>
      <c r="AJ5875" t="str">
        <f t="shared" si="889"/>
        <v/>
      </c>
      <c r="AK5875" t="str">
        <f t="shared" si="896"/>
        <v/>
      </c>
      <c r="AL5875" t="str">
        <f t="shared" si="894"/>
        <v/>
      </c>
    </row>
    <row r="5876" spans="1:38" x14ac:dyDescent="0.2">
      <c r="A5876" t="s">
        <v>30649</v>
      </c>
      <c r="B5876" t="s">
        <v>680</v>
      </c>
      <c r="C5876" t="s">
        <v>30650</v>
      </c>
      <c r="D5876" s="1">
        <v>43859</v>
      </c>
      <c r="E5876" s="1">
        <v>44713</v>
      </c>
      <c r="F5876" t="s">
        <v>2354</v>
      </c>
      <c r="G5876" t="s">
        <v>889</v>
      </c>
      <c r="I5876">
        <v>70</v>
      </c>
      <c r="J5876">
        <v>30</v>
      </c>
      <c r="K5876">
        <v>0</v>
      </c>
      <c r="L5876">
        <v>66807</v>
      </c>
      <c r="M5876">
        <v>66807</v>
      </c>
      <c r="N5876" t="s">
        <v>20</v>
      </c>
      <c r="O5876" t="s">
        <v>30651</v>
      </c>
      <c r="P5876" t="s">
        <v>2356</v>
      </c>
      <c r="Q5876" t="s">
        <v>34233</v>
      </c>
      <c r="R5876" t="s">
        <v>34233</v>
      </c>
      <c r="S5876" t="s">
        <v>33942</v>
      </c>
      <c r="T5876" t="s">
        <v>34233</v>
      </c>
      <c r="AD5876" t="str">
        <f t="shared" si="893"/>
        <v/>
      </c>
      <c r="AE5876" t="str">
        <f t="shared" si="891"/>
        <v/>
      </c>
      <c r="AF5876" t="str">
        <f t="shared" si="890"/>
        <v/>
      </c>
      <c r="AG5876" t="str">
        <f t="shared" si="892"/>
        <v/>
      </c>
      <c r="AH5876" t="str">
        <f t="shared" si="895"/>
        <v/>
      </c>
      <c r="AI5876">
        <v>0.14499999999999999</v>
      </c>
      <c r="AJ5876" t="str">
        <f t="shared" si="889"/>
        <v/>
      </c>
      <c r="AK5876" t="str">
        <f t="shared" si="896"/>
        <v/>
      </c>
      <c r="AL5876" t="str">
        <f t="shared" si="894"/>
        <v/>
      </c>
    </row>
    <row r="5877" spans="1:38" x14ac:dyDescent="0.2">
      <c r="A5877" t="s">
        <v>26402</v>
      </c>
      <c r="B5877" t="s">
        <v>680</v>
      </c>
      <c r="C5877" t="s">
        <v>26403</v>
      </c>
      <c r="D5877" s="1">
        <v>41261</v>
      </c>
      <c r="E5877" s="1">
        <v>44713</v>
      </c>
      <c r="F5877" t="s">
        <v>19</v>
      </c>
      <c r="I5877">
        <v>100</v>
      </c>
      <c r="J5877">
        <v>0</v>
      </c>
      <c r="K5877">
        <v>0</v>
      </c>
      <c r="L5877">
        <v>1723</v>
      </c>
      <c r="M5877">
        <v>1723</v>
      </c>
      <c r="N5877" t="s">
        <v>20</v>
      </c>
      <c r="O5877" t="s">
        <v>26404</v>
      </c>
      <c r="P5877" t="s">
        <v>28</v>
      </c>
      <c r="Q5877" t="s">
        <v>34256</v>
      </c>
      <c r="R5877" t="s">
        <v>33768</v>
      </c>
      <c r="S5877" t="s">
        <v>33797</v>
      </c>
      <c r="T5877" t="s">
        <v>34357</v>
      </c>
      <c r="U5877" t="s">
        <v>32634</v>
      </c>
      <c r="V5877" t="s">
        <v>33201</v>
      </c>
      <c r="W5877">
        <v>250</v>
      </c>
      <c r="X5877">
        <v>2</v>
      </c>
      <c r="Y5877" t="s">
        <v>32661</v>
      </c>
      <c r="Z5877">
        <v>450</v>
      </c>
      <c r="AA5877">
        <v>8.5</v>
      </c>
      <c r="AC5877">
        <v>1</v>
      </c>
      <c r="AD5877" t="str">
        <f t="shared" si="893"/>
        <v/>
      </c>
      <c r="AE5877" t="str">
        <f t="shared" si="891"/>
        <v/>
      </c>
      <c r="AF5877" t="str">
        <f t="shared" si="890"/>
        <v/>
      </c>
      <c r="AG5877">
        <f t="shared" si="892"/>
        <v>1</v>
      </c>
      <c r="AH5877">
        <f t="shared" si="895"/>
        <v>2.8</v>
      </c>
      <c r="AI5877">
        <v>0.14499999999999999</v>
      </c>
      <c r="AJ5877">
        <f t="shared" si="889"/>
        <v>0.40599999999999997</v>
      </c>
      <c r="AK5877" t="str">
        <f t="shared" si="896"/>
        <v/>
      </c>
      <c r="AL5877" t="str">
        <f t="shared" si="894"/>
        <v/>
      </c>
    </row>
    <row r="5878" spans="1:38" x14ac:dyDescent="0.2">
      <c r="A5878" t="s">
        <v>32453</v>
      </c>
      <c r="B5878" t="s">
        <v>680</v>
      </c>
      <c r="C5878" t="s">
        <v>32454</v>
      </c>
      <c r="D5878" s="1">
        <v>44713</v>
      </c>
      <c r="E5878" s="1">
        <v>44713</v>
      </c>
      <c r="F5878" t="s">
        <v>19</v>
      </c>
      <c r="I5878">
        <v>100</v>
      </c>
      <c r="J5878">
        <v>0</v>
      </c>
      <c r="K5878">
        <v>0</v>
      </c>
      <c r="L5878">
        <v>1988</v>
      </c>
      <c r="M5878">
        <v>1988</v>
      </c>
      <c r="N5878" t="s">
        <v>20</v>
      </c>
      <c r="O5878" t="s">
        <v>32455</v>
      </c>
      <c r="P5878" t="s">
        <v>28</v>
      </c>
      <c r="Q5878" t="s">
        <v>34233</v>
      </c>
      <c r="R5878" t="s">
        <v>34233</v>
      </c>
      <c r="S5878" t="s">
        <v>33942</v>
      </c>
      <c r="T5878" t="s">
        <v>34233</v>
      </c>
      <c r="AD5878" t="str">
        <f t="shared" si="893"/>
        <v/>
      </c>
      <c r="AE5878" s="16">
        <v>1</v>
      </c>
      <c r="AF5878" t="str">
        <f t="shared" si="890"/>
        <v/>
      </c>
      <c r="AG5878" t="str">
        <f t="shared" si="892"/>
        <v/>
      </c>
      <c r="AH5878" t="str">
        <f t="shared" si="895"/>
        <v/>
      </c>
      <c r="AI5878">
        <v>0.14499999999999999</v>
      </c>
      <c r="AJ5878" t="str">
        <f t="shared" si="889"/>
        <v/>
      </c>
      <c r="AK5878">
        <f t="shared" si="896"/>
        <v>2.8</v>
      </c>
      <c r="AL5878">
        <f t="shared" si="894"/>
        <v>0.40599999999999997</v>
      </c>
    </row>
    <row r="5879" spans="1:38" x14ac:dyDescent="0.2">
      <c r="A5879" t="s">
        <v>30655</v>
      </c>
      <c r="B5879" t="s">
        <v>680</v>
      </c>
      <c r="C5879" t="s">
        <v>30656</v>
      </c>
      <c r="D5879" s="1">
        <v>43859</v>
      </c>
      <c r="E5879" s="1">
        <v>43991</v>
      </c>
      <c r="F5879" t="s">
        <v>26</v>
      </c>
      <c r="I5879">
        <v>100</v>
      </c>
      <c r="J5879">
        <v>0</v>
      </c>
      <c r="K5879">
        <v>0</v>
      </c>
      <c r="L5879">
        <v>1421</v>
      </c>
      <c r="M5879">
        <v>1421</v>
      </c>
      <c r="N5879" t="s">
        <v>20</v>
      </c>
      <c r="O5879" t="s">
        <v>30657</v>
      </c>
      <c r="P5879" t="s">
        <v>44</v>
      </c>
      <c r="Q5879" t="s">
        <v>34233</v>
      </c>
      <c r="R5879" t="s">
        <v>34233</v>
      </c>
      <c r="S5879" t="s">
        <v>34233</v>
      </c>
      <c r="T5879" t="s">
        <v>34233</v>
      </c>
      <c r="V5879" t="s">
        <v>33201</v>
      </c>
      <c r="AD5879" t="str">
        <f t="shared" si="893"/>
        <v/>
      </c>
      <c r="AE5879" t="str">
        <f t="shared" ref="AE5879:AE5910" si="897">IF((S5879="tühi")*(AC5879&lt;&gt;""),AC5879,"")</f>
        <v/>
      </c>
      <c r="AF5879" t="str">
        <f t="shared" si="890"/>
        <v/>
      </c>
      <c r="AG5879" t="str">
        <f t="shared" si="892"/>
        <v/>
      </c>
      <c r="AH5879" t="str">
        <f t="shared" si="895"/>
        <v/>
      </c>
      <c r="AI5879">
        <v>0.14499999999999999</v>
      </c>
      <c r="AJ5879" t="str">
        <f t="shared" si="889"/>
        <v/>
      </c>
      <c r="AK5879" t="str">
        <f t="shared" si="896"/>
        <v/>
      </c>
      <c r="AL5879" t="str">
        <f t="shared" si="894"/>
        <v/>
      </c>
    </row>
    <row r="5880" spans="1:38" x14ac:dyDescent="0.2">
      <c r="A5880" t="s">
        <v>11976</v>
      </c>
      <c r="B5880" t="s">
        <v>680</v>
      </c>
      <c r="C5880" t="s">
        <v>782</v>
      </c>
      <c r="D5880" s="1">
        <v>36630</v>
      </c>
      <c r="E5880" s="1">
        <v>43456</v>
      </c>
      <c r="F5880" t="s">
        <v>474</v>
      </c>
      <c r="I5880">
        <v>100</v>
      </c>
      <c r="J5880">
        <v>0</v>
      </c>
      <c r="K5880">
        <v>0</v>
      </c>
      <c r="L5880">
        <v>16918</v>
      </c>
      <c r="M5880">
        <v>16918</v>
      </c>
      <c r="N5880" t="s">
        <v>20</v>
      </c>
      <c r="O5880" t="s">
        <v>11977</v>
      </c>
      <c r="P5880" t="s">
        <v>28</v>
      </c>
      <c r="Q5880" t="s">
        <v>34233</v>
      </c>
      <c r="R5880" t="s">
        <v>34233</v>
      </c>
      <c r="S5880" t="s">
        <v>33942</v>
      </c>
      <c r="T5880" t="s">
        <v>34233</v>
      </c>
      <c r="AD5880" t="str">
        <f t="shared" si="893"/>
        <v/>
      </c>
      <c r="AE5880" t="str">
        <f t="shared" si="897"/>
        <v/>
      </c>
      <c r="AF5880" t="str">
        <f t="shared" si="890"/>
        <v/>
      </c>
      <c r="AG5880" t="str">
        <f t="shared" si="892"/>
        <v/>
      </c>
      <c r="AH5880" t="str">
        <f t="shared" si="895"/>
        <v/>
      </c>
      <c r="AI5880">
        <v>0.14499999999999999</v>
      </c>
      <c r="AJ5880" t="str">
        <f t="shared" si="889"/>
        <v/>
      </c>
      <c r="AK5880" t="str">
        <f t="shared" si="896"/>
        <v/>
      </c>
      <c r="AL5880" t="str">
        <f t="shared" si="894"/>
        <v/>
      </c>
    </row>
    <row r="5881" spans="1:38" x14ac:dyDescent="0.2">
      <c r="A5881" t="s">
        <v>32362</v>
      </c>
      <c r="B5881" t="s">
        <v>680</v>
      </c>
      <c r="C5881" t="s">
        <v>32363</v>
      </c>
      <c r="D5881" s="1">
        <v>44760</v>
      </c>
      <c r="E5881" s="1">
        <v>44760</v>
      </c>
      <c r="F5881" t="s">
        <v>19</v>
      </c>
      <c r="I5881">
        <v>100</v>
      </c>
      <c r="J5881">
        <v>0</v>
      </c>
      <c r="K5881">
        <v>0</v>
      </c>
      <c r="L5881">
        <v>3088</v>
      </c>
      <c r="M5881">
        <v>3088</v>
      </c>
      <c r="N5881" t="s">
        <v>20</v>
      </c>
      <c r="O5881" t="s">
        <v>32339</v>
      </c>
      <c r="P5881" t="s">
        <v>28</v>
      </c>
      <c r="Q5881" t="s">
        <v>34233</v>
      </c>
      <c r="R5881" t="s">
        <v>34233</v>
      </c>
      <c r="S5881" t="s">
        <v>33942</v>
      </c>
      <c r="T5881" t="s">
        <v>34233</v>
      </c>
      <c r="U5881" t="s">
        <v>32634</v>
      </c>
      <c r="V5881" t="s">
        <v>33199</v>
      </c>
      <c r="W5881">
        <v>295</v>
      </c>
      <c r="X5881" t="s">
        <v>32784</v>
      </c>
      <c r="Y5881" t="s">
        <v>32654</v>
      </c>
      <c r="Z5881">
        <v>500</v>
      </c>
      <c r="AA5881">
        <v>8.5</v>
      </c>
      <c r="AC5881">
        <v>1</v>
      </c>
      <c r="AD5881" t="str">
        <f t="shared" si="893"/>
        <v/>
      </c>
      <c r="AE5881">
        <f t="shared" si="897"/>
        <v>1</v>
      </c>
      <c r="AF5881" t="str">
        <f t="shared" si="890"/>
        <v/>
      </c>
      <c r="AG5881" t="str">
        <f t="shared" si="892"/>
        <v/>
      </c>
      <c r="AH5881" t="str">
        <f t="shared" si="895"/>
        <v/>
      </c>
      <c r="AI5881">
        <v>0.14499999999999999</v>
      </c>
      <c r="AJ5881" t="str">
        <f t="shared" si="889"/>
        <v/>
      </c>
      <c r="AK5881">
        <f t="shared" si="896"/>
        <v>2.8</v>
      </c>
      <c r="AL5881">
        <f t="shared" si="894"/>
        <v>0.40599999999999997</v>
      </c>
    </row>
    <row r="5882" spans="1:38" x14ac:dyDescent="0.2">
      <c r="A5882" t="s">
        <v>32435</v>
      </c>
      <c r="B5882" t="s">
        <v>680</v>
      </c>
      <c r="C5882" t="s">
        <v>32436</v>
      </c>
      <c r="D5882" s="1">
        <v>44754</v>
      </c>
      <c r="E5882" s="1">
        <v>44754</v>
      </c>
      <c r="F5882" t="s">
        <v>19</v>
      </c>
      <c r="I5882">
        <v>100</v>
      </c>
      <c r="J5882">
        <v>0</v>
      </c>
      <c r="K5882">
        <v>0</v>
      </c>
      <c r="L5882">
        <v>2824</v>
      </c>
      <c r="M5882">
        <v>2824</v>
      </c>
      <c r="N5882" t="s">
        <v>20</v>
      </c>
      <c r="O5882" t="s">
        <v>32404</v>
      </c>
      <c r="P5882" t="s">
        <v>28</v>
      </c>
      <c r="Q5882" t="s">
        <v>34233</v>
      </c>
      <c r="R5882" t="s">
        <v>34233</v>
      </c>
      <c r="S5882" t="s">
        <v>33942</v>
      </c>
      <c r="T5882" t="s">
        <v>34233</v>
      </c>
      <c r="U5882" t="s">
        <v>32634</v>
      </c>
      <c r="V5882" t="s">
        <v>33199</v>
      </c>
      <c r="W5882">
        <v>295</v>
      </c>
      <c r="X5882" t="s">
        <v>32784</v>
      </c>
      <c r="Y5882" t="s">
        <v>32654</v>
      </c>
      <c r="Z5882">
        <v>500</v>
      </c>
      <c r="AA5882">
        <v>8.5</v>
      </c>
      <c r="AC5882">
        <v>1</v>
      </c>
      <c r="AD5882" t="str">
        <f t="shared" si="893"/>
        <v/>
      </c>
      <c r="AE5882">
        <f t="shared" si="897"/>
        <v>1</v>
      </c>
      <c r="AF5882" t="str">
        <f t="shared" si="890"/>
        <v/>
      </c>
      <c r="AG5882" t="str">
        <f t="shared" si="892"/>
        <v/>
      </c>
      <c r="AH5882" t="str">
        <f t="shared" si="895"/>
        <v/>
      </c>
      <c r="AI5882">
        <v>0.14499999999999999</v>
      </c>
      <c r="AJ5882" t="str">
        <f t="shared" si="889"/>
        <v/>
      </c>
      <c r="AK5882">
        <f t="shared" si="896"/>
        <v>2.8</v>
      </c>
      <c r="AL5882">
        <f t="shared" si="894"/>
        <v>0.40599999999999997</v>
      </c>
    </row>
    <row r="5883" spans="1:38" x14ac:dyDescent="0.2">
      <c r="A5883" t="s">
        <v>32552</v>
      </c>
      <c r="B5883" t="s">
        <v>680</v>
      </c>
      <c r="C5883" t="s">
        <v>32553</v>
      </c>
      <c r="D5883" s="1">
        <v>44750</v>
      </c>
      <c r="E5883" s="1">
        <v>44750</v>
      </c>
      <c r="F5883" t="s">
        <v>19</v>
      </c>
      <c r="I5883">
        <v>100</v>
      </c>
      <c r="J5883">
        <v>0</v>
      </c>
      <c r="K5883">
        <v>0</v>
      </c>
      <c r="L5883">
        <v>518</v>
      </c>
      <c r="M5883">
        <v>518</v>
      </c>
      <c r="N5883" t="s">
        <v>20</v>
      </c>
      <c r="O5883" t="s">
        <v>32554</v>
      </c>
      <c r="P5883" t="s">
        <v>2356</v>
      </c>
      <c r="Q5883" t="s">
        <v>34233</v>
      </c>
      <c r="R5883" t="s">
        <v>34233</v>
      </c>
      <c r="S5883" t="s">
        <v>33942</v>
      </c>
      <c r="T5883" t="s">
        <v>34233</v>
      </c>
      <c r="U5883" t="s">
        <v>32634</v>
      </c>
      <c r="V5883" t="s">
        <v>33199</v>
      </c>
      <c r="W5883">
        <v>295</v>
      </c>
      <c r="X5883" t="s">
        <v>32784</v>
      </c>
      <c r="Y5883" t="s">
        <v>32654</v>
      </c>
      <c r="Z5883">
        <v>500</v>
      </c>
      <c r="AA5883">
        <v>8.5</v>
      </c>
      <c r="AC5883">
        <v>1</v>
      </c>
      <c r="AD5883" t="str">
        <f t="shared" si="893"/>
        <v/>
      </c>
      <c r="AE5883">
        <f t="shared" si="897"/>
        <v>1</v>
      </c>
      <c r="AF5883" t="str">
        <f t="shared" si="890"/>
        <v/>
      </c>
      <c r="AG5883" t="str">
        <f t="shared" si="892"/>
        <v/>
      </c>
      <c r="AH5883" t="str">
        <f t="shared" si="895"/>
        <v/>
      </c>
      <c r="AI5883">
        <v>0.14499999999999999</v>
      </c>
      <c r="AJ5883" t="str">
        <f t="shared" si="889"/>
        <v/>
      </c>
      <c r="AK5883">
        <f t="shared" si="896"/>
        <v>2.8</v>
      </c>
      <c r="AL5883">
        <f t="shared" si="894"/>
        <v>0.40599999999999997</v>
      </c>
    </row>
    <row r="5884" spans="1:38" x14ac:dyDescent="0.2">
      <c r="A5884" t="s">
        <v>32350</v>
      </c>
      <c r="B5884" t="s">
        <v>680</v>
      </c>
      <c r="C5884" t="s">
        <v>32351</v>
      </c>
      <c r="D5884" s="1">
        <v>44760</v>
      </c>
      <c r="E5884" s="1">
        <v>44760</v>
      </c>
      <c r="F5884" t="s">
        <v>19</v>
      </c>
      <c r="I5884">
        <v>100</v>
      </c>
      <c r="J5884">
        <v>0</v>
      </c>
      <c r="K5884">
        <v>0</v>
      </c>
      <c r="L5884">
        <v>2428</v>
      </c>
      <c r="M5884">
        <v>2428</v>
      </c>
      <c r="N5884" t="s">
        <v>20</v>
      </c>
      <c r="O5884" t="s">
        <v>32339</v>
      </c>
      <c r="P5884" t="s">
        <v>28</v>
      </c>
      <c r="Q5884" t="s">
        <v>34233</v>
      </c>
      <c r="R5884" t="s">
        <v>34233</v>
      </c>
      <c r="S5884" t="s">
        <v>33942</v>
      </c>
      <c r="T5884" t="s">
        <v>34233</v>
      </c>
      <c r="U5884" t="s">
        <v>32634</v>
      </c>
      <c r="V5884" t="s">
        <v>33199</v>
      </c>
      <c r="W5884">
        <v>295</v>
      </c>
      <c r="X5884" t="s">
        <v>32784</v>
      </c>
      <c r="Y5884" t="s">
        <v>32654</v>
      </c>
      <c r="Z5884">
        <v>500</v>
      </c>
      <c r="AA5884">
        <v>8.5</v>
      </c>
      <c r="AC5884">
        <v>1</v>
      </c>
      <c r="AD5884" t="str">
        <f t="shared" si="893"/>
        <v/>
      </c>
      <c r="AE5884">
        <f t="shared" si="897"/>
        <v>1</v>
      </c>
      <c r="AF5884" t="str">
        <f t="shared" si="890"/>
        <v/>
      </c>
      <c r="AG5884" t="str">
        <f t="shared" ref="AG5884:AG5915" si="898">IF((S5884&lt;&gt;"tühi")*(AC5884&lt;&gt;""),AC5884,"")</f>
        <v/>
      </c>
      <c r="AH5884" t="str">
        <f t="shared" si="895"/>
        <v/>
      </c>
      <c r="AI5884">
        <v>0.14499999999999999</v>
      </c>
      <c r="AJ5884" t="str">
        <f t="shared" si="889"/>
        <v/>
      </c>
      <c r="AK5884">
        <f t="shared" si="896"/>
        <v>2.8</v>
      </c>
      <c r="AL5884">
        <f t="shared" si="894"/>
        <v>0.40599999999999997</v>
      </c>
    </row>
    <row r="5885" spans="1:38" x14ac:dyDescent="0.2">
      <c r="A5885" t="s">
        <v>32595</v>
      </c>
      <c r="B5885" t="s">
        <v>680</v>
      </c>
      <c r="C5885" t="s">
        <v>32596</v>
      </c>
      <c r="D5885" s="1">
        <v>44750</v>
      </c>
      <c r="E5885" s="1">
        <v>44750</v>
      </c>
      <c r="F5885" t="s">
        <v>19</v>
      </c>
      <c r="I5885">
        <v>100</v>
      </c>
      <c r="J5885">
        <v>0</v>
      </c>
      <c r="K5885">
        <v>0</v>
      </c>
      <c r="L5885">
        <v>877</v>
      </c>
      <c r="M5885">
        <v>877</v>
      </c>
      <c r="N5885" t="s">
        <v>20</v>
      </c>
      <c r="O5885" t="s">
        <v>32597</v>
      </c>
      <c r="P5885" t="s">
        <v>2356</v>
      </c>
      <c r="Q5885" t="s">
        <v>34233</v>
      </c>
      <c r="R5885" t="s">
        <v>34233</v>
      </c>
      <c r="S5885" t="s">
        <v>33942</v>
      </c>
      <c r="T5885" t="s">
        <v>34233</v>
      </c>
      <c r="U5885" t="s">
        <v>32634</v>
      </c>
      <c r="V5885" t="s">
        <v>33199</v>
      </c>
      <c r="W5885">
        <v>295</v>
      </c>
      <c r="X5885" t="s">
        <v>32784</v>
      </c>
      <c r="Y5885" t="s">
        <v>32654</v>
      </c>
      <c r="Z5885">
        <v>500</v>
      </c>
      <c r="AA5885">
        <v>8.5</v>
      </c>
      <c r="AC5885">
        <v>1</v>
      </c>
      <c r="AD5885" t="str">
        <f t="shared" si="893"/>
        <v/>
      </c>
      <c r="AE5885">
        <f t="shared" si="897"/>
        <v>1</v>
      </c>
      <c r="AF5885" t="str">
        <f t="shared" si="890"/>
        <v/>
      </c>
      <c r="AG5885" t="str">
        <f t="shared" si="898"/>
        <v/>
      </c>
      <c r="AH5885" t="str">
        <f t="shared" si="895"/>
        <v/>
      </c>
      <c r="AI5885">
        <v>0.14499999999999999</v>
      </c>
      <c r="AJ5885" t="str">
        <f t="shared" si="889"/>
        <v/>
      </c>
      <c r="AK5885">
        <f t="shared" si="896"/>
        <v>2.8</v>
      </c>
      <c r="AL5885">
        <f t="shared" si="894"/>
        <v>0.40599999999999997</v>
      </c>
    </row>
    <row r="5886" spans="1:38" x14ac:dyDescent="0.2">
      <c r="A5886" t="s">
        <v>32462</v>
      </c>
      <c r="B5886" t="s">
        <v>680</v>
      </c>
      <c r="C5886" t="s">
        <v>32463</v>
      </c>
      <c r="D5886" s="1">
        <v>44754</v>
      </c>
      <c r="E5886" s="1">
        <v>44754</v>
      </c>
      <c r="F5886" t="s">
        <v>19</v>
      </c>
      <c r="I5886">
        <v>100</v>
      </c>
      <c r="J5886">
        <v>0</v>
      </c>
      <c r="K5886">
        <v>0</v>
      </c>
      <c r="L5886">
        <v>2375</v>
      </c>
      <c r="M5886">
        <v>2375</v>
      </c>
      <c r="N5886" t="s">
        <v>20</v>
      </c>
      <c r="O5886" t="s">
        <v>32404</v>
      </c>
      <c r="P5886" t="s">
        <v>28</v>
      </c>
      <c r="Q5886" t="s">
        <v>34233</v>
      </c>
      <c r="R5886" t="s">
        <v>34233</v>
      </c>
      <c r="S5886" t="s">
        <v>33942</v>
      </c>
      <c r="T5886" t="s">
        <v>34233</v>
      </c>
      <c r="U5886" t="s">
        <v>32634</v>
      </c>
      <c r="V5886" t="s">
        <v>33199</v>
      </c>
      <c r="W5886">
        <v>295</v>
      </c>
      <c r="X5886" t="s">
        <v>32784</v>
      </c>
      <c r="Y5886" t="s">
        <v>32654</v>
      </c>
      <c r="Z5886">
        <v>500</v>
      </c>
      <c r="AA5886">
        <v>8.5</v>
      </c>
      <c r="AC5886">
        <v>1</v>
      </c>
      <c r="AD5886" t="str">
        <f t="shared" si="893"/>
        <v/>
      </c>
      <c r="AE5886">
        <f t="shared" si="897"/>
        <v>1</v>
      </c>
      <c r="AF5886" t="str">
        <f t="shared" si="890"/>
        <v/>
      </c>
      <c r="AG5886" t="str">
        <f t="shared" si="898"/>
        <v/>
      </c>
      <c r="AH5886" t="str">
        <f t="shared" si="895"/>
        <v/>
      </c>
      <c r="AI5886">
        <v>0.14499999999999999</v>
      </c>
      <c r="AJ5886" t="str">
        <f t="shared" si="889"/>
        <v/>
      </c>
      <c r="AK5886">
        <f t="shared" si="896"/>
        <v>2.8</v>
      </c>
      <c r="AL5886">
        <f t="shared" si="894"/>
        <v>0.40599999999999997</v>
      </c>
    </row>
    <row r="5887" spans="1:38" x14ac:dyDescent="0.2">
      <c r="A5887" t="s">
        <v>32608</v>
      </c>
      <c r="B5887" t="s">
        <v>680</v>
      </c>
      <c r="C5887" t="s">
        <v>32609</v>
      </c>
      <c r="D5887" s="1">
        <v>44750</v>
      </c>
      <c r="E5887" s="1">
        <v>44750</v>
      </c>
      <c r="F5887" t="s">
        <v>19</v>
      </c>
      <c r="I5887">
        <v>100</v>
      </c>
      <c r="J5887">
        <v>0</v>
      </c>
      <c r="K5887">
        <v>0</v>
      </c>
      <c r="L5887">
        <v>915</v>
      </c>
      <c r="M5887">
        <v>915</v>
      </c>
      <c r="N5887" t="s">
        <v>20</v>
      </c>
      <c r="O5887" t="s">
        <v>32610</v>
      </c>
      <c r="P5887" t="s">
        <v>2356</v>
      </c>
      <c r="Q5887" t="s">
        <v>34233</v>
      </c>
      <c r="R5887" t="s">
        <v>34233</v>
      </c>
      <c r="S5887" t="s">
        <v>33942</v>
      </c>
      <c r="T5887" t="s">
        <v>34233</v>
      </c>
      <c r="U5887" t="s">
        <v>32634</v>
      </c>
      <c r="V5887" t="s">
        <v>33199</v>
      </c>
      <c r="W5887">
        <v>295</v>
      </c>
      <c r="X5887" t="s">
        <v>32784</v>
      </c>
      <c r="Y5887" t="s">
        <v>32654</v>
      </c>
      <c r="Z5887">
        <v>500</v>
      </c>
      <c r="AA5887">
        <v>8.5</v>
      </c>
      <c r="AC5887">
        <v>1</v>
      </c>
      <c r="AD5887" t="str">
        <f t="shared" si="893"/>
        <v/>
      </c>
      <c r="AE5887">
        <f t="shared" si="897"/>
        <v>1</v>
      </c>
      <c r="AF5887" t="str">
        <f t="shared" si="890"/>
        <v/>
      </c>
      <c r="AG5887" t="str">
        <f t="shared" si="898"/>
        <v/>
      </c>
      <c r="AH5887" t="str">
        <f t="shared" si="895"/>
        <v/>
      </c>
      <c r="AI5887">
        <v>0.14499999999999999</v>
      </c>
      <c r="AJ5887" t="str">
        <f t="shared" si="889"/>
        <v/>
      </c>
      <c r="AK5887">
        <f t="shared" si="896"/>
        <v>2.8</v>
      </c>
      <c r="AL5887">
        <f t="shared" si="894"/>
        <v>0.40599999999999997</v>
      </c>
    </row>
    <row r="5888" spans="1:38" x14ac:dyDescent="0.2">
      <c r="A5888" t="s">
        <v>32402</v>
      </c>
      <c r="B5888" t="s">
        <v>680</v>
      </c>
      <c r="C5888" t="s">
        <v>32403</v>
      </c>
      <c r="D5888" s="1">
        <v>44754</v>
      </c>
      <c r="E5888" s="1">
        <v>44754</v>
      </c>
      <c r="F5888" t="s">
        <v>19</v>
      </c>
      <c r="I5888">
        <v>100</v>
      </c>
      <c r="J5888">
        <v>0</v>
      </c>
      <c r="K5888">
        <v>0</v>
      </c>
      <c r="L5888">
        <v>2697</v>
      </c>
      <c r="M5888">
        <v>2697</v>
      </c>
      <c r="N5888" t="s">
        <v>20</v>
      </c>
      <c r="O5888" t="s">
        <v>32404</v>
      </c>
      <c r="P5888" t="s">
        <v>28</v>
      </c>
      <c r="Q5888" t="s">
        <v>34233</v>
      </c>
      <c r="R5888" t="s">
        <v>34233</v>
      </c>
      <c r="S5888" t="s">
        <v>33942</v>
      </c>
      <c r="T5888" t="s">
        <v>34233</v>
      </c>
      <c r="U5888" t="s">
        <v>32634</v>
      </c>
      <c r="V5888" t="s">
        <v>33199</v>
      </c>
      <c r="W5888">
        <v>295</v>
      </c>
      <c r="X5888" t="s">
        <v>32784</v>
      </c>
      <c r="Y5888" t="s">
        <v>32654</v>
      </c>
      <c r="Z5888">
        <v>500</v>
      </c>
      <c r="AA5888">
        <v>8.5</v>
      </c>
      <c r="AC5888">
        <v>1</v>
      </c>
      <c r="AD5888" t="str">
        <f t="shared" si="893"/>
        <v/>
      </c>
      <c r="AE5888">
        <f t="shared" si="897"/>
        <v>1</v>
      </c>
      <c r="AF5888" t="str">
        <f t="shared" si="890"/>
        <v/>
      </c>
      <c r="AG5888" t="str">
        <f t="shared" si="898"/>
        <v/>
      </c>
      <c r="AH5888" t="str">
        <f t="shared" si="895"/>
        <v/>
      </c>
      <c r="AI5888">
        <v>0.14499999999999999</v>
      </c>
      <c r="AJ5888" t="str">
        <f t="shared" si="889"/>
        <v/>
      </c>
      <c r="AK5888">
        <f t="shared" si="896"/>
        <v>2.8</v>
      </c>
      <c r="AL5888">
        <f t="shared" si="894"/>
        <v>0.40599999999999997</v>
      </c>
    </row>
    <row r="5889" spans="1:38" x14ac:dyDescent="0.2">
      <c r="A5889" t="s">
        <v>32570</v>
      </c>
      <c r="B5889" t="s">
        <v>680</v>
      </c>
      <c r="C5889" t="s">
        <v>32571</v>
      </c>
      <c r="D5889" s="1">
        <v>44750</v>
      </c>
      <c r="E5889" s="1">
        <v>44750</v>
      </c>
      <c r="F5889" t="s">
        <v>19</v>
      </c>
      <c r="I5889">
        <v>100</v>
      </c>
      <c r="J5889">
        <v>0</v>
      </c>
      <c r="K5889">
        <v>0</v>
      </c>
      <c r="L5889">
        <v>742</v>
      </c>
      <c r="M5889">
        <v>742</v>
      </c>
      <c r="N5889" t="s">
        <v>20</v>
      </c>
      <c r="O5889" t="s">
        <v>32572</v>
      </c>
      <c r="P5889" t="s">
        <v>2356</v>
      </c>
      <c r="Q5889" t="s">
        <v>34233</v>
      </c>
      <c r="R5889" t="s">
        <v>34233</v>
      </c>
      <c r="S5889" t="s">
        <v>33942</v>
      </c>
      <c r="T5889" t="s">
        <v>34233</v>
      </c>
      <c r="U5889" t="s">
        <v>32634</v>
      </c>
      <c r="V5889" t="s">
        <v>33199</v>
      </c>
      <c r="W5889">
        <v>295</v>
      </c>
      <c r="X5889" t="s">
        <v>32784</v>
      </c>
      <c r="Y5889" t="s">
        <v>32654</v>
      </c>
      <c r="Z5889">
        <v>500</v>
      </c>
      <c r="AA5889">
        <v>8.5</v>
      </c>
      <c r="AC5889">
        <v>1</v>
      </c>
      <c r="AD5889" t="str">
        <f t="shared" si="893"/>
        <v/>
      </c>
      <c r="AE5889">
        <f t="shared" si="897"/>
        <v>1</v>
      </c>
      <c r="AF5889" t="str">
        <f t="shared" si="890"/>
        <v/>
      </c>
      <c r="AG5889" t="str">
        <f t="shared" si="898"/>
        <v/>
      </c>
      <c r="AH5889" t="str">
        <f t="shared" si="895"/>
        <v/>
      </c>
      <c r="AI5889">
        <v>0.14499999999999999</v>
      </c>
      <c r="AJ5889" t="str">
        <f t="shared" si="889"/>
        <v/>
      </c>
      <c r="AK5889">
        <f t="shared" si="896"/>
        <v>2.8</v>
      </c>
      <c r="AL5889">
        <f t="shared" si="894"/>
        <v>0.40599999999999997</v>
      </c>
    </row>
    <row r="5890" spans="1:38" x14ac:dyDescent="0.2">
      <c r="A5890" t="s">
        <v>32393</v>
      </c>
      <c r="B5890" t="s">
        <v>680</v>
      </c>
      <c r="C5890" t="s">
        <v>32394</v>
      </c>
      <c r="D5890" s="1">
        <v>44754</v>
      </c>
      <c r="E5890" s="1">
        <v>44754</v>
      </c>
      <c r="F5890" t="s">
        <v>19</v>
      </c>
      <c r="I5890">
        <v>100</v>
      </c>
      <c r="J5890">
        <v>0</v>
      </c>
      <c r="K5890">
        <v>0</v>
      </c>
      <c r="L5890">
        <v>3515</v>
      </c>
      <c r="M5890">
        <v>3515</v>
      </c>
      <c r="N5890" t="s">
        <v>20</v>
      </c>
      <c r="O5890" t="s">
        <v>32395</v>
      </c>
      <c r="P5890" t="s">
        <v>28</v>
      </c>
      <c r="Q5890" t="s">
        <v>34233</v>
      </c>
      <c r="R5890" t="s">
        <v>34233</v>
      </c>
      <c r="S5890" t="s">
        <v>33942</v>
      </c>
      <c r="T5890" t="s">
        <v>34233</v>
      </c>
      <c r="U5890" t="s">
        <v>32634</v>
      </c>
      <c r="V5890" t="s">
        <v>33199</v>
      </c>
      <c r="W5890">
        <v>295</v>
      </c>
      <c r="X5890" t="s">
        <v>32784</v>
      </c>
      <c r="Y5890" t="s">
        <v>32654</v>
      </c>
      <c r="Z5890">
        <v>500</v>
      </c>
      <c r="AA5890">
        <v>8.5</v>
      </c>
      <c r="AC5890">
        <v>1</v>
      </c>
      <c r="AD5890" t="str">
        <f t="shared" si="893"/>
        <v/>
      </c>
      <c r="AE5890">
        <f t="shared" si="897"/>
        <v>1</v>
      </c>
      <c r="AF5890" t="str">
        <f t="shared" si="890"/>
        <v/>
      </c>
      <c r="AG5890" t="str">
        <f t="shared" si="898"/>
        <v/>
      </c>
      <c r="AH5890" t="str">
        <f t="shared" si="895"/>
        <v/>
      </c>
      <c r="AI5890">
        <v>0.14499999999999999</v>
      </c>
      <c r="AJ5890" t="str">
        <f t="shared" si="889"/>
        <v/>
      </c>
      <c r="AK5890">
        <f t="shared" si="896"/>
        <v>2.8</v>
      </c>
      <c r="AL5890">
        <f t="shared" si="894"/>
        <v>0.40599999999999997</v>
      </c>
    </row>
    <row r="5891" spans="1:38" x14ac:dyDescent="0.2">
      <c r="A5891" t="s">
        <v>32529</v>
      </c>
      <c r="B5891" t="s">
        <v>680</v>
      </c>
      <c r="C5891" t="s">
        <v>32530</v>
      </c>
      <c r="D5891" s="1">
        <v>44754</v>
      </c>
      <c r="E5891" s="1">
        <v>44754</v>
      </c>
      <c r="F5891" t="s">
        <v>19</v>
      </c>
      <c r="I5891">
        <v>100</v>
      </c>
      <c r="J5891">
        <v>0</v>
      </c>
      <c r="K5891">
        <v>0</v>
      </c>
      <c r="L5891">
        <v>3390</v>
      </c>
      <c r="M5891">
        <v>3390</v>
      </c>
      <c r="N5891" t="s">
        <v>20</v>
      </c>
      <c r="O5891" t="s">
        <v>32424</v>
      </c>
      <c r="P5891" t="s">
        <v>28</v>
      </c>
      <c r="Q5891" t="s">
        <v>34233</v>
      </c>
      <c r="R5891" t="s">
        <v>34233</v>
      </c>
      <c r="S5891" t="s">
        <v>33942</v>
      </c>
      <c r="T5891" t="s">
        <v>34233</v>
      </c>
      <c r="U5891" t="s">
        <v>32634</v>
      </c>
      <c r="V5891" t="s">
        <v>33199</v>
      </c>
      <c r="W5891">
        <v>295</v>
      </c>
      <c r="X5891" t="s">
        <v>32784</v>
      </c>
      <c r="Y5891" t="s">
        <v>32654</v>
      </c>
      <c r="Z5891">
        <v>500</v>
      </c>
      <c r="AA5891">
        <v>8.5</v>
      </c>
      <c r="AC5891">
        <v>1</v>
      </c>
      <c r="AD5891" t="str">
        <f t="shared" si="893"/>
        <v/>
      </c>
      <c r="AE5891">
        <f t="shared" si="897"/>
        <v>1</v>
      </c>
      <c r="AF5891" t="str">
        <f t="shared" si="890"/>
        <v/>
      </c>
      <c r="AG5891" t="str">
        <f t="shared" si="898"/>
        <v/>
      </c>
      <c r="AH5891" t="str">
        <f t="shared" si="895"/>
        <v/>
      </c>
      <c r="AI5891">
        <v>0.14499999999999999</v>
      </c>
      <c r="AJ5891" t="str">
        <f t="shared" si="889"/>
        <v/>
      </c>
      <c r="AK5891">
        <f t="shared" si="896"/>
        <v>2.8</v>
      </c>
      <c r="AL5891">
        <f t="shared" si="894"/>
        <v>0.40599999999999997</v>
      </c>
    </row>
    <row r="5892" spans="1:38" x14ac:dyDescent="0.2">
      <c r="A5892" t="s">
        <v>32437</v>
      </c>
      <c r="B5892" t="s">
        <v>680</v>
      </c>
      <c r="C5892" t="s">
        <v>32438</v>
      </c>
      <c r="D5892" s="1">
        <v>44754</v>
      </c>
      <c r="E5892" s="1">
        <v>44754</v>
      </c>
      <c r="F5892" t="s">
        <v>19</v>
      </c>
      <c r="I5892">
        <v>100</v>
      </c>
      <c r="J5892">
        <v>0</v>
      </c>
      <c r="K5892">
        <v>0</v>
      </c>
      <c r="L5892">
        <v>3298</v>
      </c>
      <c r="M5892">
        <v>3298</v>
      </c>
      <c r="N5892" t="s">
        <v>20</v>
      </c>
      <c r="O5892" t="s">
        <v>32439</v>
      </c>
      <c r="P5892" t="s">
        <v>28</v>
      </c>
      <c r="Q5892" t="s">
        <v>34233</v>
      </c>
      <c r="R5892" t="s">
        <v>34233</v>
      </c>
      <c r="S5892" t="s">
        <v>33942</v>
      </c>
      <c r="T5892" t="s">
        <v>34233</v>
      </c>
      <c r="U5892" t="s">
        <v>32634</v>
      </c>
      <c r="V5892" t="s">
        <v>33199</v>
      </c>
      <c r="W5892">
        <v>295</v>
      </c>
      <c r="X5892" t="s">
        <v>32784</v>
      </c>
      <c r="Y5892" t="s">
        <v>32654</v>
      </c>
      <c r="Z5892">
        <v>500</v>
      </c>
      <c r="AA5892">
        <v>8.5</v>
      </c>
      <c r="AC5892">
        <v>1</v>
      </c>
      <c r="AD5892" t="str">
        <f t="shared" si="893"/>
        <v/>
      </c>
      <c r="AE5892">
        <f t="shared" si="897"/>
        <v>1</v>
      </c>
      <c r="AF5892" t="str">
        <f t="shared" si="890"/>
        <v/>
      </c>
      <c r="AG5892" t="str">
        <f t="shared" si="898"/>
        <v/>
      </c>
      <c r="AH5892" t="str">
        <f t="shared" si="895"/>
        <v/>
      </c>
      <c r="AI5892">
        <v>0.14499999999999999</v>
      </c>
      <c r="AJ5892" t="str">
        <f t="shared" si="889"/>
        <v/>
      </c>
      <c r="AK5892">
        <f t="shared" si="896"/>
        <v>2.8</v>
      </c>
      <c r="AL5892">
        <f t="shared" si="894"/>
        <v>0.40599999999999997</v>
      </c>
    </row>
    <row r="5893" spans="1:38" x14ac:dyDescent="0.2">
      <c r="A5893" t="s">
        <v>32592</v>
      </c>
      <c r="B5893" t="s">
        <v>680</v>
      </c>
      <c r="C5893" t="s">
        <v>32593</v>
      </c>
      <c r="D5893" s="1">
        <v>44750</v>
      </c>
      <c r="E5893" s="1">
        <v>44750</v>
      </c>
      <c r="F5893" t="s">
        <v>19</v>
      </c>
      <c r="I5893">
        <v>100</v>
      </c>
      <c r="J5893">
        <v>0</v>
      </c>
      <c r="K5893">
        <v>0</v>
      </c>
      <c r="L5893">
        <v>720</v>
      </c>
      <c r="M5893">
        <v>720</v>
      </c>
      <c r="N5893" t="s">
        <v>20</v>
      </c>
      <c r="O5893" t="s">
        <v>32594</v>
      </c>
      <c r="P5893" t="s">
        <v>2356</v>
      </c>
      <c r="Q5893" t="s">
        <v>34233</v>
      </c>
      <c r="R5893" t="s">
        <v>34233</v>
      </c>
      <c r="S5893" t="s">
        <v>33942</v>
      </c>
      <c r="T5893" t="s">
        <v>34233</v>
      </c>
      <c r="U5893" t="s">
        <v>32634</v>
      </c>
      <c r="V5893" t="s">
        <v>33199</v>
      </c>
      <c r="W5893">
        <v>295</v>
      </c>
      <c r="X5893" t="s">
        <v>32784</v>
      </c>
      <c r="Y5893" t="s">
        <v>32654</v>
      </c>
      <c r="Z5893">
        <v>500</v>
      </c>
      <c r="AA5893">
        <v>8.5</v>
      </c>
      <c r="AC5893">
        <v>1</v>
      </c>
      <c r="AD5893" t="str">
        <f t="shared" si="893"/>
        <v/>
      </c>
      <c r="AE5893">
        <f t="shared" si="897"/>
        <v>1</v>
      </c>
      <c r="AF5893" t="str">
        <f t="shared" si="890"/>
        <v/>
      </c>
      <c r="AG5893" t="str">
        <f t="shared" si="898"/>
        <v/>
      </c>
      <c r="AH5893" t="str">
        <f t="shared" si="895"/>
        <v/>
      </c>
      <c r="AI5893">
        <v>0.14499999999999999</v>
      </c>
      <c r="AJ5893" t="str">
        <f t="shared" si="889"/>
        <v/>
      </c>
      <c r="AK5893">
        <f t="shared" si="896"/>
        <v>2.8</v>
      </c>
      <c r="AL5893">
        <f t="shared" si="894"/>
        <v>0.40599999999999997</v>
      </c>
    </row>
    <row r="5894" spans="1:38" x14ac:dyDescent="0.2">
      <c r="A5894" t="s">
        <v>32413</v>
      </c>
      <c r="B5894" t="s">
        <v>680</v>
      </c>
      <c r="C5894" t="s">
        <v>32414</v>
      </c>
      <c r="D5894" s="1">
        <v>44754</v>
      </c>
      <c r="E5894" s="1">
        <v>44754</v>
      </c>
      <c r="F5894" t="s">
        <v>19</v>
      </c>
      <c r="I5894">
        <v>100</v>
      </c>
      <c r="J5894">
        <v>0</v>
      </c>
      <c r="K5894">
        <v>0</v>
      </c>
      <c r="L5894">
        <v>2986</v>
      </c>
      <c r="M5894">
        <v>2986</v>
      </c>
      <c r="N5894" t="s">
        <v>20</v>
      </c>
      <c r="O5894" t="s">
        <v>32395</v>
      </c>
      <c r="P5894" t="s">
        <v>28</v>
      </c>
      <c r="Q5894" t="s">
        <v>34233</v>
      </c>
      <c r="R5894" t="s">
        <v>34233</v>
      </c>
      <c r="S5894" t="s">
        <v>33942</v>
      </c>
      <c r="T5894" t="s">
        <v>34233</v>
      </c>
      <c r="U5894" t="s">
        <v>32634</v>
      </c>
      <c r="V5894" t="s">
        <v>33199</v>
      </c>
      <c r="W5894">
        <v>295</v>
      </c>
      <c r="X5894" t="s">
        <v>32784</v>
      </c>
      <c r="Y5894" t="s">
        <v>32654</v>
      </c>
      <c r="Z5894">
        <v>500</v>
      </c>
      <c r="AA5894">
        <v>8.5</v>
      </c>
      <c r="AC5894">
        <v>1</v>
      </c>
      <c r="AD5894" t="str">
        <f t="shared" si="893"/>
        <v/>
      </c>
      <c r="AE5894">
        <f t="shared" si="897"/>
        <v>1</v>
      </c>
      <c r="AF5894" t="str">
        <f t="shared" si="890"/>
        <v/>
      </c>
      <c r="AG5894" t="str">
        <f t="shared" si="898"/>
        <v/>
      </c>
      <c r="AH5894" t="str">
        <f t="shared" si="895"/>
        <v/>
      </c>
      <c r="AI5894">
        <v>0.14499999999999999</v>
      </c>
      <c r="AJ5894" t="str">
        <f t="shared" si="889"/>
        <v/>
      </c>
      <c r="AK5894">
        <f t="shared" si="896"/>
        <v>2.8</v>
      </c>
      <c r="AL5894">
        <f t="shared" si="894"/>
        <v>0.40599999999999997</v>
      </c>
    </row>
    <row r="5895" spans="1:38" x14ac:dyDescent="0.2">
      <c r="A5895" t="s">
        <v>32451</v>
      </c>
      <c r="B5895" t="s">
        <v>680</v>
      </c>
      <c r="C5895" t="s">
        <v>32452</v>
      </c>
      <c r="D5895" s="1">
        <v>44754</v>
      </c>
      <c r="E5895" s="1">
        <v>44754</v>
      </c>
      <c r="F5895" t="s">
        <v>19</v>
      </c>
      <c r="I5895">
        <v>100</v>
      </c>
      <c r="J5895">
        <v>0</v>
      </c>
      <c r="K5895">
        <v>0</v>
      </c>
      <c r="L5895">
        <v>3396</v>
      </c>
      <c r="M5895">
        <v>3396</v>
      </c>
      <c r="N5895" t="s">
        <v>20</v>
      </c>
      <c r="O5895" t="s">
        <v>32442</v>
      </c>
      <c r="P5895" t="s">
        <v>28</v>
      </c>
      <c r="Q5895" t="s">
        <v>34233</v>
      </c>
      <c r="R5895" t="s">
        <v>34233</v>
      </c>
      <c r="S5895" t="s">
        <v>33942</v>
      </c>
      <c r="T5895" t="s">
        <v>34233</v>
      </c>
      <c r="U5895" t="s">
        <v>32634</v>
      </c>
      <c r="V5895" t="s">
        <v>33199</v>
      </c>
      <c r="W5895">
        <v>295</v>
      </c>
      <c r="X5895" t="s">
        <v>32784</v>
      </c>
      <c r="Y5895" t="s">
        <v>32654</v>
      </c>
      <c r="Z5895">
        <v>500</v>
      </c>
      <c r="AA5895">
        <v>8.5</v>
      </c>
      <c r="AC5895">
        <v>1</v>
      </c>
      <c r="AD5895" t="str">
        <f t="shared" si="893"/>
        <v/>
      </c>
      <c r="AE5895">
        <f t="shared" si="897"/>
        <v>1</v>
      </c>
      <c r="AF5895" t="str">
        <f t="shared" si="890"/>
        <v/>
      </c>
      <c r="AG5895" t="str">
        <f t="shared" si="898"/>
        <v/>
      </c>
      <c r="AH5895" t="str">
        <f t="shared" si="895"/>
        <v/>
      </c>
      <c r="AI5895">
        <v>0.14499999999999999</v>
      </c>
      <c r="AJ5895" t="str">
        <f t="shared" si="889"/>
        <v/>
      </c>
      <c r="AK5895">
        <f t="shared" si="896"/>
        <v>2.8</v>
      </c>
      <c r="AL5895">
        <f t="shared" si="894"/>
        <v>0.40599999999999997</v>
      </c>
    </row>
    <row r="5896" spans="1:38" x14ac:dyDescent="0.2">
      <c r="A5896" t="s">
        <v>32579</v>
      </c>
      <c r="B5896" t="s">
        <v>680</v>
      </c>
      <c r="C5896" t="s">
        <v>32580</v>
      </c>
      <c r="D5896" s="1">
        <v>44750</v>
      </c>
      <c r="E5896" s="1">
        <v>44750</v>
      </c>
      <c r="F5896" t="s">
        <v>19</v>
      </c>
      <c r="I5896">
        <v>100</v>
      </c>
      <c r="J5896">
        <v>0</v>
      </c>
      <c r="K5896">
        <v>0</v>
      </c>
      <c r="L5896">
        <v>313</v>
      </c>
      <c r="M5896">
        <v>313</v>
      </c>
      <c r="N5896" t="s">
        <v>20</v>
      </c>
      <c r="O5896" t="s">
        <v>32581</v>
      </c>
      <c r="P5896" t="s">
        <v>2356</v>
      </c>
      <c r="Q5896" t="s">
        <v>34233</v>
      </c>
      <c r="R5896" t="s">
        <v>34233</v>
      </c>
      <c r="S5896" t="s">
        <v>33942</v>
      </c>
      <c r="T5896" t="s">
        <v>34233</v>
      </c>
      <c r="U5896" t="s">
        <v>32634</v>
      </c>
      <c r="V5896" t="s">
        <v>33199</v>
      </c>
      <c r="W5896">
        <v>295</v>
      </c>
      <c r="X5896" t="s">
        <v>32784</v>
      </c>
      <c r="Y5896" t="s">
        <v>32654</v>
      </c>
      <c r="Z5896">
        <v>500</v>
      </c>
      <c r="AA5896">
        <v>8.5</v>
      </c>
      <c r="AC5896">
        <v>1</v>
      </c>
      <c r="AD5896" t="str">
        <f t="shared" si="893"/>
        <v/>
      </c>
      <c r="AE5896">
        <f t="shared" si="897"/>
        <v>1</v>
      </c>
      <c r="AF5896" t="str">
        <f t="shared" si="890"/>
        <v/>
      </c>
      <c r="AG5896" t="str">
        <f t="shared" si="898"/>
        <v/>
      </c>
      <c r="AH5896" t="str">
        <f t="shared" si="895"/>
        <v/>
      </c>
      <c r="AI5896">
        <v>0.14499999999999999</v>
      </c>
      <c r="AJ5896" t="str">
        <f t="shared" si="889"/>
        <v/>
      </c>
      <c r="AK5896">
        <f t="shared" si="896"/>
        <v>2.8</v>
      </c>
      <c r="AL5896">
        <f t="shared" si="894"/>
        <v>0.40599999999999997</v>
      </c>
    </row>
    <row r="5897" spans="1:38" x14ac:dyDescent="0.2">
      <c r="A5897" t="s">
        <v>32368</v>
      </c>
      <c r="B5897" t="s">
        <v>680</v>
      </c>
      <c r="C5897" t="s">
        <v>32369</v>
      </c>
      <c r="D5897" s="1">
        <v>44760</v>
      </c>
      <c r="E5897" s="1">
        <v>44760</v>
      </c>
      <c r="F5897" t="s">
        <v>19</v>
      </c>
      <c r="I5897">
        <v>100</v>
      </c>
      <c r="J5897">
        <v>0</v>
      </c>
      <c r="K5897">
        <v>0</v>
      </c>
      <c r="L5897">
        <v>2424</v>
      </c>
      <c r="M5897">
        <v>2424</v>
      </c>
      <c r="N5897" t="s">
        <v>20</v>
      </c>
      <c r="O5897" t="s">
        <v>32339</v>
      </c>
      <c r="P5897" t="s">
        <v>28</v>
      </c>
      <c r="Q5897" t="s">
        <v>34233</v>
      </c>
      <c r="R5897" t="s">
        <v>34233</v>
      </c>
      <c r="S5897" t="s">
        <v>33942</v>
      </c>
      <c r="T5897" t="s">
        <v>34233</v>
      </c>
      <c r="U5897" t="s">
        <v>32634</v>
      </c>
      <c r="V5897" t="s">
        <v>33199</v>
      </c>
      <c r="W5897">
        <v>295</v>
      </c>
      <c r="X5897" t="s">
        <v>32784</v>
      </c>
      <c r="Y5897" t="s">
        <v>32654</v>
      </c>
      <c r="Z5897">
        <v>500</v>
      </c>
      <c r="AA5897">
        <v>8.5</v>
      </c>
      <c r="AC5897">
        <v>1</v>
      </c>
      <c r="AD5897" t="str">
        <f t="shared" si="893"/>
        <v/>
      </c>
      <c r="AE5897">
        <f t="shared" si="897"/>
        <v>1</v>
      </c>
      <c r="AF5897" t="str">
        <f t="shared" si="890"/>
        <v/>
      </c>
      <c r="AG5897" t="str">
        <f t="shared" si="898"/>
        <v/>
      </c>
      <c r="AH5897" t="str">
        <f t="shared" si="895"/>
        <v/>
      </c>
      <c r="AI5897">
        <v>0.14499999999999999</v>
      </c>
      <c r="AJ5897" t="str">
        <f t="shared" si="889"/>
        <v/>
      </c>
      <c r="AK5897">
        <f t="shared" si="896"/>
        <v>2.8</v>
      </c>
      <c r="AL5897">
        <f t="shared" si="894"/>
        <v>0.40599999999999997</v>
      </c>
    </row>
    <row r="5898" spans="1:38" x14ac:dyDescent="0.2">
      <c r="A5898" t="s">
        <v>32565</v>
      </c>
      <c r="B5898" t="s">
        <v>680</v>
      </c>
      <c r="C5898" t="s">
        <v>32566</v>
      </c>
      <c r="D5898" s="1">
        <v>44750</v>
      </c>
      <c r="E5898" s="1">
        <v>44750</v>
      </c>
      <c r="F5898" t="s">
        <v>19</v>
      </c>
      <c r="I5898">
        <v>100</v>
      </c>
      <c r="J5898">
        <v>0</v>
      </c>
      <c r="K5898">
        <v>0</v>
      </c>
      <c r="L5898">
        <v>893</v>
      </c>
      <c r="M5898">
        <v>893</v>
      </c>
      <c r="N5898" t="s">
        <v>20</v>
      </c>
      <c r="O5898" t="s">
        <v>32567</v>
      </c>
      <c r="P5898" t="s">
        <v>2356</v>
      </c>
      <c r="Q5898" t="s">
        <v>34233</v>
      </c>
      <c r="R5898" t="s">
        <v>34233</v>
      </c>
      <c r="S5898" t="s">
        <v>33942</v>
      </c>
      <c r="T5898" t="s">
        <v>34233</v>
      </c>
      <c r="U5898" t="s">
        <v>32634</v>
      </c>
      <c r="V5898" t="s">
        <v>33199</v>
      </c>
      <c r="W5898">
        <v>295</v>
      </c>
      <c r="X5898" t="s">
        <v>32784</v>
      </c>
      <c r="Y5898" t="s">
        <v>32654</v>
      </c>
      <c r="Z5898">
        <v>500</v>
      </c>
      <c r="AA5898">
        <v>8.5</v>
      </c>
      <c r="AC5898">
        <v>1</v>
      </c>
      <c r="AD5898" t="str">
        <f t="shared" si="893"/>
        <v/>
      </c>
      <c r="AE5898">
        <f t="shared" si="897"/>
        <v>1</v>
      </c>
      <c r="AF5898" t="str">
        <f t="shared" si="890"/>
        <v/>
      </c>
      <c r="AG5898" t="str">
        <f t="shared" si="898"/>
        <v/>
      </c>
      <c r="AH5898" t="str">
        <f t="shared" si="895"/>
        <v/>
      </c>
      <c r="AI5898">
        <v>0.14499999999999999</v>
      </c>
      <c r="AJ5898" t="str">
        <f t="shared" si="889"/>
        <v/>
      </c>
      <c r="AK5898">
        <f t="shared" si="896"/>
        <v>2.8</v>
      </c>
      <c r="AL5898">
        <f t="shared" si="894"/>
        <v>0.40599999999999997</v>
      </c>
    </row>
    <row r="5899" spans="1:38" x14ac:dyDescent="0.2">
      <c r="A5899" t="s">
        <v>32445</v>
      </c>
      <c r="B5899" t="s">
        <v>680</v>
      </c>
      <c r="C5899" t="s">
        <v>32446</v>
      </c>
      <c r="D5899" s="1">
        <v>44754</v>
      </c>
      <c r="E5899" s="1">
        <v>44754</v>
      </c>
      <c r="F5899" t="s">
        <v>19</v>
      </c>
      <c r="I5899">
        <v>100</v>
      </c>
      <c r="J5899">
        <v>0</v>
      </c>
      <c r="K5899">
        <v>0</v>
      </c>
      <c r="L5899">
        <v>2937</v>
      </c>
      <c r="M5899">
        <v>2937</v>
      </c>
      <c r="N5899" t="s">
        <v>20</v>
      </c>
      <c r="O5899" t="s">
        <v>32404</v>
      </c>
      <c r="P5899" t="s">
        <v>28</v>
      </c>
      <c r="Q5899" t="s">
        <v>34233</v>
      </c>
      <c r="R5899" t="s">
        <v>34233</v>
      </c>
      <c r="S5899" t="s">
        <v>33942</v>
      </c>
      <c r="T5899" t="s">
        <v>34233</v>
      </c>
      <c r="U5899" t="s">
        <v>32634</v>
      </c>
      <c r="V5899" t="s">
        <v>33199</v>
      </c>
      <c r="W5899">
        <v>295</v>
      </c>
      <c r="X5899" t="s">
        <v>32784</v>
      </c>
      <c r="Y5899" t="s">
        <v>32654</v>
      </c>
      <c r="Z5899">
        <v>500</v>
      </c>
      <c r="AA5899">
        <v>8.5</v>
      </c>
      <c r="AC5899">
        <v>1</v>
      </c>
      <c r="AD5899" t="str">
        <f t="shared" si="893"/>
        <v/>
      </c>
      <c r="AE5899">
        <f t="shared" si="897"/>
        <v>1</v>
      </c>
      <c r="AF5899" t="str">
        <f t="shared" si="890"/>
        <v/>
      </c>
      <c r="AG5899" t="str">
        <f t="shared" si="898"/>
        <v/>
      </c>
      <c r="AH5899" t="str">
        <f t="shared" si="895"/>
        <v/>
      </c>
      <c r="AI5899">
        <v>0.14499999999999999</v>
      </c>
      <c r="AJ5899" t="str">
        <f t="shared" si="889"/>
        <v/>
      </c>
      <c r="AK5899">
        <f t="shared" si="896"/>
        <v>2.8</v>
      </c>
      <c r="AL5899">
        <f t="shared" si="894"/>
        <v>0.40599999999999997</v>
      </c>
    </row>
    <row r="5900" spans="1:38" x14ac:dyDescent="0.2">
      <c r="A5900" t="s">
        <v>32549</v>
      </c>
      <c r="B5900" t="s">
        <v>680</v>
      </c>
      <c r="C5900" t="s">
        <v>32550</v>
      </c>
      <c r="D5900" s="1">
        <v>44750</v>
      </c>
      <c r="E5900" s="1">
        <v>44750</v>
      </c>
      <c r="F5900" t="s">
        <v>19</v>
      </c>
      <c r="I5900">
        <v>100</v>
      </c>
      <c r="J5900">
        <v>0</v>
      </c>
      <c r="K5900">
        <v>0</v>
      </c>
      <c r="L5900">
        <v>496</v>
      </c>
      <c r="M5900">
        <v>496</v>
      </c>
      <c r="N5900" t="s">
        <v>20</v>
      </c>
      <c r="O5900" t="s">
        <v>32551</v>
      </c>
      <c r="P5900" t="s">
        <v>2356</v>
      </c>
      <c r="Q5900" t="s">
        <v>34233</v>
      </c>
      <c r="R5900" t="s">
        <v>34233</v>
      </c>
      <c r="S5900" t="s">
        <v>33942</v>
      </c>
      <c r="T5900" t="s">
        <v>34233</v>
      </c>
      <c r="U5900" t="s">
        <v>32634</v>
      </c>
      <c r="V5900" t="s">
        <v>33199</v>
      </c>
      <c r="W5900">
        <v>295</v>
      </c>
      <c r="X5900" t="s">
        <v>32784</v>
      </c>
      <c r="Y5900" t="s">
        <v>32654</v>
      </c>
      <c r="Z5900">
        <v>500</v>
      </c>
      <c r="AA5900">
        <v>8.5</v>
      </c>
      <c r="AC5900">
        <v>1</v>
      </c>
      <c r="AD5900" t="str">
        <f t="shared" si="893"/>
        <v/>
      </c>
      <c r="AE5900">
        <f t="shared" si="897"/>
        <v>1</v>
      </c>
      <c r="AF5900" t="str">
        <f t="shared" si="890"/>
        <v/>
      </c>
      <c r="AG5900" t="str">
        <f t="shared" si="898"/>
        <v/>
      </c>
      <c r="AH5900" t="str">
        <f t="shared" si="895"/>
        <v/>
      </c>
      <c r="AI5900">
        <v>0.14499999999999999</v>
      </c>
      <c r="AJ5900" t="str">
        <f t="shared" si="889"/>
        <v/>
      </c>
      <c r="AK5900">
        <f t="shared" si="896"/>
        <v>2.8</v>
      </c>
      <c r="AL5900">
        <f t="shared" si="894"/>
        <v>0.40599999999999997</v>
      </c>
    </row>
    <row r="5901" spans="1:38" x14ac:dyDescent="0.2">
      <c r="A5901" t="s">
        <v>32606</v>
      </c>
      <c r="B5901" t="s">
        <v>680</v>
      </c>
      <c r="C5901" t="s">
        <v>32607</v>
      </c>
      <c r="D5901" s="1">
        <v>44750</v>
      </c>
      <c r="E5901" s="1">
        <v>44750</v>
      </c>
      <c r="F5901" t="s">
        <v>26</v>
      </c>
      <c r="I5901">
        <v>100</v>
      </c>
      <c r="J5901">
        <v>0</v>
      </c>
      <c r="K5901">
        <v>0</v>
      </c>
      <c r="L5901">
        <v>5546</v>
      </c>
      <c r="M5901">
        <v>5546</v>
      </c>
      <c r="N5901" t="s">
        <v>20</v>
      </c>
      <c r="O5901" t="s">
        <v>32548</v>
      </c>
      <c r="P5901" t="s">
        <v>2356</v>
      </c>
      <c r="Q5901" t="s">
        <v>34233</v>
      </c>
      <c r="R5901" t="s">
        <v>34233</v>
      </c>
      <c r="S5901" t="s">
        <v>34233</v>
      </c>
      <c r="T5901" t="s">
        <v>34233</v>
      </c>
      <c r="AD5901" t="str">
        <f t="shared" si="893"/>
        <v/>
      </c>
      <c r="AE5901" t="str">
        <f t="shared" si="897"/>
        <v/>
      </c>
      <c r="AF5901" t="str">
        <f t="shared" si="890"/>
        <v/>
      </c>
      <c r="AG5901" t="str">
        <f t="shared" si="898"/>
        <v/>
      </c>
      <c r="AH5901" t="str">
        <f t="shared" si="895"/>
        <v/>
      </c>
      <c r="AI5901">
        <v>0.14499999999999999</v>
      </c>
      <c r="AJ5901" t="str">
        <f t="shared" si="889"/>
        <v/>
      </c>
      <c r="AK5901" t="str">
        <f t="shared" si="896"/>
        <v/>
      </c>
      <c r="AL5901" t="str">
        <f t="shared" si="894"/>
        <v/>
      </c>
    </row>
    <row r="5902" spans="1:38" x14ac:dyDescent="0.2">
      <c r="A5902" t="s">
        <v>32533</v>
      </c>
      <c r="B5902" t="s">
        <v>680</v>
      </c>
      <c r="C5902" t="s">
        <v>32534</v>
      </c>
      <c r="D5902" s="1">
        <v>44754</v>
      </c>
      <c r="E5902" s="1">
        <v>44754</v>
      </c>
      <c r="F5902" t="s">
        <v>26</v>
      </c>
      <c r="I5902">
        <v>100</v>
      </c>
      <c r="J5902">
        <v>0</v>
      </c>
      <c r="K5902">
        <v>0</v>
      </c>
      <c r="L5902">
        <v>2035</v>
      </c>
      <c r="M5902">
        <v>2035</v>
      </c>
      <c r="N5902" t="s">
        <v>20</v>
      </c>
      <c r="O5902" t="s">
        <v>32424</v>
      </c>
      <c r="P5902" t="s">
        <v>28</v>
      </c>
      <c r="Q5902" t="s">
        <v>34233</v>
      </c>
      <c r="R5902" t="s">
        <v>34233</v>
      </c>
      <c r="S5902" t="s">
        <v>34233</v>
      </c>
      <c r="T5902" t="s">
        <v>34233</v>
      </c>
      <c r="AD5902" t="str">
        <f t="shared" si="893"/>
        <v/>
      </c>
      <c r="AE5902" t="str">
        <f t="shared" si="897"/>
        <v/>
      </c>
      <c r="AF5902" t="str">
        <f t="shared" si="890"/>
        <v/>
      </c>
      <c r="AG5902" t="str">
        <f t="shared" si="898"/>
        <v/>
      </c>
      <c r="AH5902" t="str">
        <f t="shared" si="895"/>
        <v/>
      </c>
      <c r="AI5902">
        <v>0.14499999999999999</v>
      </c>
      <c r="AJ5902" t="str">
        <f t="shared" si="889"/>
        <v/>
      </c>
      <c r="AK5902" t="str">
        <f t="shared" si="896"/>
        <v/>
      </c>
      <c r="AL5902" t="str">
        <f t="shared" si="894"/>
        <v/>
      </c>
    </row>
    <row r="5903" spans="1:38" x14ac:dyDescent="0.2">
      <c r="A5903" t="s">
        <v>32546</v>
      </c>
      <c r="B5903" t="s">
        <v>680</v>
      </c>
      <c r="C5903" t="s">
        <v>32547</v>
      </c>
      <c r="D5903" s="1">
        <v>44750</v>
      </c>
      <c r="E5903" s="1">
        <v>44750</v>
      </c>
      <c r="F5903" t="s">
        <v>26</v>
      </c>
      <c r="I5903">
        <v>100</v>
      </c>
      <c r="J5903">
        <v>0</v>
      </c>
      <c r="K5903">
        <v>0</v>
      </c>
      <c r="L5903">
        <v>479</v>
      </c>
      <c r="M5903">
        <v>479</v>
      </c>
      <c r="N5903" t="s">
        <v>20</v>
      </c>
      <c r="O5903" t="s">
        <v>32548</v>
      </c>
      <c r="P5903" t="s">
        <v>2356</v>
      </c>
      <c r="Q5903" t="s">
        <v>34233</v>
      </c>
      <c r="R5903" t="s">
        <v>34233</v>
      </c>
      <c r="S5903" t="s">
        <v>34233</v>
      </c>
      <c r="T5903" t="s">
        <v>34233</v>
      </c>
      <c r="AD5903" t="str">
        <f t="shared" si="893"/>
        <v/>
      </c>
      <c r="AE5903" t="str">
        <f t="shared" si="897"/>
        <v/>
      </c>
      <c r="AF5903" t="str">
        <f t="shared" si="890"/>
        <v/>
      </c>
      <c r="AG5903" t="str">
        <f t="shared" si="898"/>
        <v/>
      </c>
      <c r="AH5903" t="str">
        <f t="shared" si="895"/>
        <v/>
      </c>
      <c r="AI5903">
        <v>0.14499999999999999</v>
      </c>
      <c r="AJ5903" t="str">
        <f t="shared" si="889"/>
        <v/>
      </c>
      <c r="AK5903" t="str">
        <f t="shared" si="896"/>
        <v/>
      </c>
      <c r="AL5903" t="str">
        <f t="shared" si="894"/>
        <v/>
      </c>
    </row>
    <row r="5904" spans="1:38" x14ac:dyDescent="0.2">
      <c r="A5904" t="s">
        <v>27589</v>
      </c>
      <c r="B5904" t="s">
        <v>680</v>
      </c>
      <c r="C5904" t="s">
        <v>27590</v>
      </c>
      <c r="D5904" s="1">
        <v>41879</v>
      </c>
      <c r="E5904" s="1">
        <v>44546</v>
      </c>
      <c r="F5904" t="s">
        <v>26</v>
      </c>
      <c r="I5904">
        <v>100</v>
      </c>
      <c r="J5904">
        <v>0</v>
      </c>
      <c r="K5904">
        <v>0</v>
      </c>
      <c r="L5904">
        <v>3963</v>
      </c>
      <c r="M5904">
        <v>3963</v>
      </c>
      <c r="N5904" t="s">
        <v>20</v>
      </c>
      <c r="O5904" t="s">
        <v>27591</v>
      </c>
      <c r="P5904" t="s">
        <v>44</v>
      </c>
      <c r="Q5904" t="s">
        <v>34233</v>
      </c>
      <c r="R5904" t="s">
        <v>34233</v>
      </c>
      <c r="S5904" t="s">
        <v>34233</v>
      </c>
      <c r="T5904" t="s">
        <v>34233</v>
      </c>
      <c r="AD5904" t="str">
        <f t="shared" si="893"/>
        <v/>
      </c>
      <c r="AE5904" t="str">
        <f t="shared" si="897"/>
        <v/>
      </c>
      <c r="AF5904" t="str">
        <f t="shared" si="890"/>
        <v/>
      </c>
      <c r="AG5904" t="str">
        <f t="shared" si="898"/>
        <v/>
      </c>
      <c r="AH5904" t="str">
        <f t="shared" si="895"/>
        <v/>
      </c>
      <c r="AI5904">
        <v>0.14499999999999999</v>
      </c>
      <c r="AJ5904" t="str">
        <f t="shared" ref="AJ5904:AJ5967" si="899">IF(COUNTBLANK(AH5904),"",AH5904*AI5904)</f>
        <v/>
      </c>
      <c r="AK5904" t="str">
        <f t="shared" si="896"/>
        <v/>
      </c>
      <c r="AL5904" t="str">
        <f t="shared" si="894"/>
        <v/>
      </c>
    </row>
    <row r="5905" spans="1:39" x14ac:dyDescent="0.2">
      <c r="A5905" t="s">
        <v>12780</v>
      </c>
      <c r="B5905" t="s">
        <v>680</v>
      </c>
      <c r="C5905" t="s">
        <v>12781</v>
      </c>
      <c r="D5905" s="1">
        <v>36763</v>
      </c>
      <c r="E5905" s="1">
        <v>43456</v>
      </c>
      <c r="F5905" t="s">
        <v>19</v>
      </c>
      <c r="I5905">
        <v>100</v>
      </c>
      <c r="J5905">
        <v>0</v>
      </c>
      <c r="K5905">
        <v>0</v>
      </c>
      <c r="L5905">
        <v>2094</v>
      </c>
      <c r="M5905">
        <v>2094</v>
      </c>
      <c r="N5905" t="s">
        <v>20</v>
      </c>
      <c r="O5905" t="s">
        <v>12782</v>
      </c>
      <c r="P5905" t="s">
        <v>28</v>
      </c>
      <c r="Q5905" t="s">
        <v>34233</v>
      </c>
      <c r="R5905" t="s">
        <v>34233</v>
      </c>
      <c r="S5905" t="s">
        <v>33797</v>
      </c>
      <c r="T5905" t="s">
        <v>34354</v>
      </c>
      <c r="U5905" t="s">
        <v>32634</v>
      </c>
      <c r="V5905" t="s">
        <v>35036</v>
      </c>
      <c r="W5905">
        <v>220</v>
      </c>
      <c r="X5905">
        <v>2.5</v>
      </c>
      <c r="Y5905" t="s">
        <v>32661</v>
      </c>
      <c r="AC5905">
        <v>1</v>
      </c>
      <c r="AD5905" t="str">
        <f t="shared" si="893"/>
        <v/>
      </c>
      <c r="AE5905" t="str">
        <f t="shared" si="897"/>
        <v/>
      </c>
      <c r="AF5905" t="str">
        <f t="shared" si="890"/>
        <v/>
      </c>
      <c r="AG5905">
        <f t="shared" si="898"/>
        <v>1</v>
      </c>
      <c r="AH5905">
        <f t="shared" si="895"/>
        <v>2.8</v>
      </c>
      <c r="AI5905">
        <v>0.14499999999999999</v>
      </c>
      <c r="AJ5905">
        <f t="shared" si="899"/>
        <v>0.40599999999999997</v>
      </c>
      <c r="AK5905" t="str">
        <f t="shared" si="896"/>
        <v/>
      </c>
      <c r="AL5905" t="str">
        <f t="shared" si="894"/>
        <v/>
      </c>
    </row>
    <row r="5906" spans="1:39" x14ac:dyDescent="0.2">
      <c r="A5906" t="s">
        <v>4981</v>
      </c>
      <c r="B5906" t="s">
        <v>680</v>
      </c>
      <c r="C5906" t="s">
        <v>4982</v>
      </c>
      <c r="D5906" s="1">
        <v>36061</v>
      </c>
      <c r="E5906" s="1">
        <v>44546</v>
      </c>
      <c r="F5906" t="s">
        <v>474</v>
      </c>
      <c r="I5906">
        <v>100</v>
      </c>
      <c r="J5906">
        <v>0</v>
      </c>
      <c r="K5906">
        <v>0</v>
      </c>
      <c r="L5906">
        <v>19592</v>
      </c>
      <c r="M5906">
        <v>19592</v>
      </c>
      <c r="N5906" t="s">
        <v>20</v>
      </c>
      <c r="O5906" t="s">
        <v>4983</v>
      </c>
      <c r="P5906" t="s">
        <v>28</v>
      </c>
      <c r="Q5906" t="s">
        <v>34233</v>
      </c>
      <c r="R5906" t="s">
        <v>34233</v>
      </c>
      <c r="S5906" t="s">
        <v>33814</v>
      </c>
      <c r="T5906" t="s">
        <v>34588</v>
      </c>
      <c r="AD5906" t="str">
        <f t="shared" si="893"/>
        <v/>
      </c>
      <c r="AE5906" t="str">
        <f t="shared" si="897"/>
        <v/>
      </c>
      <c r="AF5906" t="str">
        <f t="shared" ref="AF5906:AF5969" si="900">IF((S5906&lt;&gt;"tühi")*(F5906&lt;&gt;"Elamumaa")*(G5906&lt;&gt;"Elamumaa")*(H5906&lt;&gt;"Elamumaa"),IF(Z5906=0,"",Z5906),"")</f>
        <v/>
      </c>
      <c r="AG5906" t="str">
        <f t="shared" si="898"/>
        <v/>
      </c>
      <c r="AH5906" t="str">
        <f t="shared" si="895"/>
        <v/>
      </c>
      <c r="AI5906">
        <v>0.14499999999999999</v>
      </c>
      <c r="AJ5906" t="str">
        <f t="shared" si="899"/>
        <v/>
      </c>
      <c r="AK5906" t="str">
        <f t="shared" si="896"/>
        <v/>
      </c>
      <c r="AL5906" t="str">
        <f t="shared" si="894"/>
        <v/>
      </c>
    </row>
    <row r="5907" spans="1:39" x14ac:dyDescent="0.2">
      <c r="A5907" t="s">
        <v>13287</v>
      </c>
      <c r="B5907" t="s">
        <v>680</v>
      </c>
      <c r="C5907" t="s">
        <v>13288</v>
      </c>
      <c r="D5907" s="1">
        <v>36950</v>
      </c>
      <c r="E5907" s="1">
        <v>43456</v>
      </c>
      <c r="F5907" t="s">
        <v>889</v>
      </c>
      <c r="I5907">
        <v>100</v>
      </c>
      <c r="J5907">
        <v>0</v>
      </c>
      <c r="K5907">
        <v>0</v>
      </c>
      <c r="L5907">
        <v>1119</v>
      </c>
      <c r="M5907">
        <v>1119</v>
      </c>
      <c r="N5907" t="s">
        <v>20</v>
      </c>
      <c r="O5907" t="s">
        <v>13289</v>
      </c>
      <c r="P5907" t="s">
        <v>28</v>
      </c>
      <c r="Q5907" t="s">
        <v>34233</v>
      </c>
      <c r="R5907" t="s">
        <v>34233</v>
      </c>
      <c r="S5907" t="s">
        <v>33942</v>
      </c>
      <c r="T5907" t="s">
        <v>34233</v>
      </c>
      <c r="AD5907" t="str">
        <f t="shared" si="893"/>
        <v/>
      </c>
      <c r="AE5907" t="str">
        <f t="shared" si="897"/>
        <v/>
      </c>
      <c r="AF5907" t="str">
        <f t="shared" si="900"/>
        <v/>
      </c>
      <c r="AG5907" t="str">
        <f t="shared" si="898"/>
        <v/>
      </c>
      <c r="AH5907" t="str">
        <f t="shared" si="895"/>
        <v/>
      </c>
      <c r="AI5907">
        <v>0.14499999999999999</v>
      </c>
      <c r="AJ5907" t="str">
        <f t="shared" si="899"/>
        <v/>
      </c>
      <c r="AK5907" t="str">
        <f t="shared" si="896"/>
        <v/>
      </c>
      <c r="AL5907" t="str">
        <f t="shared" si="894"/>
        <v/>
      </c>
    </row>
    <row r="5908" spans="1:39" x14ac:dyDescent="0.2">
      <c r="A5908" t="s">
        <v>18204</v>
      </c>
      <c r="B5908" t="s">
        <v>680</v>
      </c>
      <c r="C5908" t="s">
        <v>18205</v>
      </c>
      <c r="D5908" s="1">
        <v>37970</v>
      </c>
      <c r="E5908" s="1">
        <v>43456</v>
      </c>
      <c r="F5908" t="s">
        <v>19</v>
      </c>
      <c r="I5908">
        <v>100</v>
      </c>
      <c r="J5908">
        <v>0</v>
      </c>
      <c r="K5908">
        <v>0</v>
      </c>
      <c r="L5908">
        <v>1258</v>
      </c>
      <c r="M5908">
        <v>1258</v>
      </c>
      <c r="N5908" t="s">
        <v>20</v>
      </c>
      <c r="O5908" t="s">
        <v>18206</v>
      </c>
      <c r="P5908" t="s">
        <v>28</v>
      </c>
      <c r="Q5908" t="s">
        <v>34233</v>
      </c>
      <c r="R5908" t="s">
        <v>34233</v>
      </c>
      <c r="S5908" t="s">
        <v>32628</v>
      </c>
      <c r="T5908" t="s">
        <v>34354</v>
      </c>
      <c r="U5908" t="s">
        <v>32634</v>
      </c>
      <c r="V5908" t="s">
        <v>33202</v>
      </c>
      <c r="W5908">
        <v>180</v>
      </c>
      <c r="X5908">
        <v>2</v>
      </c>
      <c r="Y5908" t="s">
        <v>32654</v>
      </c>
      <c r="Z5908">
        <v>360</v>
      </c>
      <c r="AB5908">
        <v>14.3</v>
      </c>
      <c r="AC5908">
        <v>1</v>
      </c>
      <c r="AD5908" t="str">
        <f t="shared" si="893"/>
        <v/>
      </c>
      <c r="AE5908" t="str">
        <f t="shared" si="897"/>
        <v/>
      </c>
      <c r="AF5908" t="str">
        <f t="shared" si="900"/>
        <v/>
      </c>
      <c r="AG5908">
        <f t="shared" si="898"/>
        <v>1</v>
      </c>
      <c r="AH5908">
        <f t="shared" si="895"/>
        <v>2.8</v>
      </c>
      <c r="AI5908">
        <v>0.14499999999999999</v>
      </c>
      <c r="AJ5908">
        <f t="shared" si="899"/>
        <v>0.40599999999999997</v>
      </c>
      <c r="AK5908" t="str">
        <f t="shared" si="896"/>
        <v/>
      </c>
      <c r="AL5908" t="str">
        <f t="shared" si="894"/>
        <v/>
      </c>
    </row>
    <row r="5909" spans="1:39" x14ac:dyDescent="0.2">
      <c r="A5909" t="s">
        <v>18207</v>
      </c>
      <c r="B5909" t="s">
        <v>680</v>
      </c>
      <c r="C5909" t="s">
        <v>18208</v>
      </c>
      <c r="D5909" s="1">
        <v>37970</v>
      </c>
      <c r="E5909" s="1">
        <v>44546</v>
      </c>
      <c r="F5909" t="s">
        <v>19</v>
      </c>
      <c r="I5909">
        <v>100</v>
      </c>
      <c r="J5909">
        <v>0</v>
      </c>
      <c r="K5909">
        <v>0</v>
      </c>
      <c r="L5909">
        <v>1293</v>
      </c>
      <c r="M5909">
        <v>1293</v>
      </c>
      <c r="N5909" t="s">
        <v>20</v>
      </c>
      <c r="O5909" t="s">
        <v>18209</v>
      </c>
      <c r="P5909" t="s">
        <v>28</v>
      </c>
      <c r="Q5909" t="s">
        <v>34233</v>
      </c>
      <c r="R5909" t="s">
        <v>34233</v>
      </c>
      <c r="S5909" t="s">
        <v>32628</v>
      </c>
      <c r="T5909" t="s">
        <v>34354</v>
      </c>
      <c r="U5909" t="s">
        <v>32634</v>
      </c>
      <c r="V5909" t="s">
        <v>33202</v>
      </c>
      <c r="W5909">
        <v>180</v>
      </c>
      <c r="X5909">
        <v>2</v>
      </c>
      <c r="Y5909" t="s">
        <v>32654</v>
      </c>
      <c r="Z5909">
        <v>360</v>
      </c>
      <c r="AB5909">
        <v>13.9</v>
      </c>
      <c r="AC5909">
        <v>1</v>
      </c>
      <c r="AD5909" t="str">
        <f t="shared" si="893"/>
        <v/>
      </c>
      <c r="AE5909" t="str">
        <f t="shared" si="897"/>
        <v/>
      </c>
      <c r="AF5909" t="str">
        <f t="shared" si="900"/>
        <v/>
      </c>
      <c r="AG5909">
        <f t="shared" si="898"/>
        <v>1</v>
      </c>
      <c r="AH5909">
        <f t="shared" si="895"/>
        <v>2.8</v>
      </c>
      <c r="AI5909">
        <v>0.14499999999999999</v>
      </c>
      <c r="AJ5909">
        <f t="shared" si="899"/>
        <v>0.40599999999999997</v>
      </c>
      <c r="AK5909" t="str">
        <f t="shared" si="896"/>
        <v/>
      </c>
      <c r="AL5909" t="str">
        <f t="shared" si="894"/>
        <v/>
      </c>
    </row>
    <row r="5910" spans="1:39" x14ac:dyDescent="0.2">
      <c r="A5910" t="s">
        <v>17836</v>
      </c>
      <c r="B5910" t="s">
        <v>680</v>
      </c>
      <c r="C5910" t="s">
        <v>17837</v>
      </c>
      <c r="D5910" s="1">
        <v>37970</v>
      </c>
      <c r="E5910" s="1">
        <v>43456</v>
      </c>
      <c r="F5910" t="s">
        <v>19</v>
      </c>
      <c r="I5910">
        <v>100</v>
      </c>
      <c r="J5910">
        <v>0</v>
      </c>
      <c r="K5910">
        <v>0</v>
      </c>
      <c r="L5910">
        <v>1349</v>
      </c>
      <c r="M5910">
        <v>1349</v>
      </c>
      <c r="N5910" t="s">
        <v>20</v>
      </c>
      <c r="O5910" t="s">
        <v>17838</v>
      </c>
      <c r="P5910" t="s">
        <v>28</v>
      </c>
      <c r="Q5910" t="s">
        <v>34233</v>
      </c>
      <c r="R5910" t="s">
        <v>34233</v>
      </c>
      <c r="S5910" t="s">
        <v>33800</v>
      </c>
      <c r="T5910" t="s">
        <v>34354</v>
      </c>
      <c r="U5910" t="s">
        <v>32634</v>
      </c>
      <c r="V5910" t="s">
        <v>33202</v>
      </c>
      <c r="W5910">
        <v>200</v>
      </c>
      <c r="X5910">
        <v>2</v>
      </c>
      <c r="Y5910" t="s">
        <v>32654</v>
      </c>
      <c r="Z5910">
        <v>400</v>
      </c>
      <c r="AB5910">
        <v>14.8</v>
      </c>
      <c r="AC5910">
        <v>1</v>
      </c>
      <c r="AD5910" t="str">
        <f t="shared" si="893"/>
        <v/>
      </c>
      <c r="AE5910" t="str">
        <f t="shared" si="897"/>
        <v/>
      </c>
      <c r="AF5910" t="str">
        <f t="shared" si="900"/>
        <v/>
      </c>
      <c r="AG5910">
        <f t="shared" si="898"/>
        <v>1</v>
      </c>
      <c r="AH5910">
        <f t="shared" si="895"/>
        <v>2.8</v>
      </c>
      <c r="AI5910">
        <v>0.14499999999999999</v>
      </c>
      <c r="AJ5910">
        <f t="shared" si="899"/>
        <v>0.40599999999999997</v>
      </c>
      <c r="AK5910" t="str">
        <f t="shared" si="896"/>
        <v/>
      </c>
      <c r="AL5910" t="str">
        <f t="shared" si="894"/>
        <v/>
      </c>
    </row>
    <row r="5911" spans="1:39" x14ac:dyDescent="0.2">
      <c r="A5911" t="s">
        <v>13242</v>
      </c>
      <c r="B5911" t="s">
        <v>680</v>
      </c>
      <c r="C5911" t="s">
        <v>13243</v>
      </c>
      <c r="D5911" s="1">
        <v>36950</v>
      </c>
      <c r="E5911" s="1">
        <v>43456</v>
      </c>
      <c r="F5911" t="s">
        <v>19</v>
      </c>
      <c r="I5911">
        <v>100</v>
      </c>
      <c r="J5911">
        <v>0</v>
      </c>
      <c r="K5911">
        <v>0</v>
      </c>
      <c r="L5911">
        <v>1862</v>
      </c>
      <c r="M5911">
        <v>1862</v>
      </c>
      <c r="N5911" t="s">
        <v>20</v>
      </c>
      <c r="O5911" t="s">
        <v>13244</v>
      </c>
      <c r="P5911" t="s">
        <v>28</v>
      </c>
      <c r="Q5911" t="s">
        <v>34233</v>
      </c>
      <c r="R5911" t="s">
        <v>34233</v>
      </c>
      <c r="S5911" t="s">
        <v>32628</v>
      </c>
      <c r="T5911" t="s">
        <v>34392</v>
      </c>
      <c r="U5911" t="s">
        <v>32634</v>
      </c>
      <c r="V5911" t="s">
        <v>35036</v>
      </c>
      <c r="W5911">
        <v>220</v>
      </c>
      <c r="X5911">
        <v>2</v>
      </c>
      <c r="Y5911" t="s">
        <v>32654</v>
      </c>
      <c r="AC5911">
        <v>1</v>
      </c>
      <c r="AD5911" t="str">
        <f t="shared" si="893"/>
        <v/>
      </c>
      <c r="AE5911" t="str">
        <f t="shared" ref="AE5911:AE5942" si="901">IF((S5911="tühi")*(AC5911&lt;&gt;""),AC5911,"")</f>
        <v/>
      </c>
      <c r="AF5911" t="str">
        <f t="shared" si="900"/>
        <v/>
      </c>
      <c r="AG5911">
        <f t="shared" si="898"/>
        <v>1</v>
      </c>
      <c r="AH5911">
        <f t="shared" si="895"/>
        <v>2.8</v>
      </c>
      <c r="AI5911">
        <v>0.14499999999999999</v>
      </c>
      <c r="AJ5911">
        <f t="shared" si="899"/>
        <v>0.40599999999999997</v>
      </c>
      <c r="AK5911" t="str">
        <f t="shared" si="896"/>
        <v/>
      </c>
      <c r="AL5911" t="str">
        <f t="shared" si="894"/>
        <v/>
      </c>
    </row>
    <row r="5912" spans="1:39" x14ac:dyDescent="0.2">
      <c r="A5912" t="s">
        <v>12329</v>
      </c>
      <c r="B5912" t="s">
        <v>680</v>
      </c>
      <c r="C5912" t="s">
        <v>12330</v>
      </c>
      <c r="D5912" s="1">
        <v>36622</v>
      </c>
      <c r="E5912" s="1">
        <v>44754</v>
      </c>
      <c r="F5912" t="s">
        <v>19</v>
      </c>
      <c r="I5912">
        <v>100</v>
      </c>
      <c r="J5912">
        <v>0</v>
      </c>
      <c r="K5912">
        <v>0</v>
      </c>
      <c r="L5912">
        <v>1573</v>
      </c>
      <c r="M5912">
        <v>1573</v>
      </c>
      <c r="N5912" t="s">
        <v>20</v>
      </c>
      <c r="O5912" t="s">
        <v>12331</v>
      </c>
      <c r="P5912" t="s">
        <v>28</v>
      </c>
      <c r="Q5912" t="s">
        <v>34233</v>
      </c>
      <c r="R5912" t="s">
        <v>34233</v>
      </c>
      <c r="S5912" t="s">
        <v>33942</v>
      </c>
      <c r="T5912" t="s">
        <v>34233</v>
      </c>
      <c r="U5912" t="s">
        <v>32634</v>
      </c>
      <c r="V5912" t="s">
        <v>33203</v>
      </c>
      <c r="X5912">
        <v>2</v>
      </c>
      <c r="Y5912" t="s">
        <v>32654</v>
      </c>
      <c r="AA5912">
        <v>8.5</v>
      </c>
      <c r="AB5912">
        <v>15</v>
      </c>
      <c r="AC5912">
        <v>1</v>
      </c>
      <c r="AD5912" t="str">
        <f t="shared" si="893"/>
        <v/>
      </c>
      <c r="AE5912">
        <f t="shared" si="901"/>
        <v>1</v>
      </c>
      <c r="AF5912" t="str">
        <f t="shared" si="900"/>
        <v/>
      </c>
      <c r="AG5912" t="str">
        <f t="shared" si="898"/>
        <v/>
      </c>
      <c r="AH5912" t="str">
        <f t="shared" si="895"/>
        <v/>
      </c>
      <c r="AI5912">
        <v>0.14499999999999999</v>
      </c>
      <c r="AJ5912" t="str">
        <f t="shared" si="899"/>
        <v/>
      </c>
      <c r="AK5912">
        <f t="shared" si="896"/>
        <v>2.8</v>
      </c>
      <c r="AL5912">
        <f t="shared" si="894"/>
        <v>0.40599999999999997</v>
      </c>
    </row>
    <row r="5913" spans="1:39" x14ac:dyDescent="0.2">
      <c r="A5913" t="s">
        <v>31143</v>
      </c>
      <c r="B5913" t="s">
        <v>680</v>
      </c>
      <c r="C5913" t="s">
        <v>31144</v>
      </c>
      <c r="D5913" s="1">
        <v>43859</v>
      </c>
      <c r="E5913" s="1">
        <v>44546</v>
      </c>
      <c r="F5913" t="s">
        <v>26</v>
      </c>
      <c r="I5913">
        <v>100</v>
      </c>
      <c r="J5913">
        <v>0</v>
      </c>
      <c r="K5913">
        <v>0</v>
      </c>
      <c r="L5913">
        <v>711</v>
      </c>
      <c r="M5913">
        <v>711</v>
      </c>
      <c r="N5913" t="s">
        <v>20</v>
      </c>
      <c r="O5913" t="s">
        <v>31145</v>
      </c>
      <c r="P5913" t="s">
        <v>44</v>
      </c>
      <c r="Q5913" t="s">
        <v>34233</v>
      </c>
      <c r="R5913" t="s">
        <v>34233</v>
      </c>
      <c r="S5913" t="s">
        <v>34233</v>
      </c>
      <c r="T5913" t="s">
        <v>34233</v>
      </c>
      <c r="AD5913" t="str">
        <f t="shared" si="893"/>
        <v/>
      </c>
      <c r="AE5913" t="str">
        <f t="shared" si="901"/>
        <v/>
      </c>
      <c r="AF5913" t="str">
        <f t="shared" si="900"/>
        <v/>
      </c>
      <c r="AG5913" t="str">
        <f t="shared" si="898"/>
        <v/>
      </c>
      <c r="AH5913" t="str">
        <f t="shared" si="895"/>
        <v/>
      </c>
      <c r="AI5913">
        <v>0.14499999999999999</v>
      </c>
      <c r="AJ5913" t="str">
        <f t="shared" si="899"/>
        <v/>
      </c>
      <c r="AK5913" t="str">
        <f t="shared" si="896"/>
        <v/>
      </c>
      <c r="AL5913" t="str">
        <f t="shared" si="894"/>
        <v/>
      </c>
    </row>
    <row r="5914" spans="1:39" x14ac:dyDescent="0.2">
      <c r="A5914" t="s">
        <v>6562</v>
      </c>
      <c r="B5914" t="s">
        <v>680</v>
      </c>
      <c r="C5914" t="s">
        <v>6563</v>
      </c>
      <c r="D5914" s="1">
        <v>36182</v>
      </c>
      <c r="E5914" s="1">
        <v>44546</v>
      </c>
      <c r="F5914" t="s">
        <v>19</v>
      </c>
      <c r="I5914">
        <v>100</v>
      </c>
      <c r="J5914">
        <v>0</v>
      </c>
      <c r="K5914">
        <v>0</v>
      </c>
      <c r="L5914">
        <v>7399</v>
      </c>
      <c r="M5914">
        <v>7399</v>
      </c>
      <c r="N5914" t="s">
        <v>20</v>
      </c>
      <c r="O5914" t="s">
        <v>6564</v>
      </c>
      <c r="P5914" t="s">
        <v>28</v>
      </c>
      <c r="Q5914" t="s">
        <v>34233</v>
      </c>
      <c r="R5914" t="s">
        <v>34233</v>
      </c>
      <c r="S5914" t="s">
        <v>32628</v>
      </c>
      <c r="T5914" t="s">
        <v>34357</v>
      </c>
      <c r="U5914" t="s">
        <v>32634</v>
      </c>
      <c r="V5914" t="s">
        <v>34205</v>
      </c>
      <c r="X5914">
        <v>2</v>
      </c>
      <c r="Y5914">
        <v>1</v>
      </c>
      <c r="AB5914">
        <v>15</v>
      </c>
      <c r="AC5914">
        <v>1</v>
      </c>
      <c r="AD5914" t="str">
        <f t="shared" si="893"/>
        <v/>
      </c>
      <c r="AE5914" t="str">
        <f t="shared" si="901"/>
        <v/>
      </c>
      <c r="AF5914" t="str">
        <f t="shared" si="900"/>
        <v/>
      </c>
      <c r="AG5914">
        <f t="shared" si="898"/>
        <v>1</v>
      </c>
      <c r="AH5914">
        <f t="shared" si="895"/>
        <v>2.8</v>
      </c>
      <c r="AI5914">
        <v>0.14499999999999999</v>
      </c>
      <c r="AJ5914">
        <f t="shared" si="899"/>
        <v>0.40599999999999997</v>
      </c>
      <c r="AK5914" t="str">
        <f t="shared" si="896"/>
        <v/>
      </c>
      <c r="AL5914" t="str">
        <f t="shared" si="894"/>
        <v/>
      </c>
    </row>
    <row r="5915" spans="1:39" x14ac:dyDescent="0.2">
      <c r="A5915" t="s">
        <v>26294</v>
      </c>
      <c r="B5915" t="s">
        <v>680</v>
      </c>
      <c r="C5915" t="s">
        <v>26295</v>
      </c>
      <c r="D5915" s="1">
        <v>41192</v>
      </c>
      <c r="E5915" s="1">
        <v>43456</v>
      </c>
      <c r="F5915" t="s">
        <v>19</v>
      </c>
      <c r="I5915">
        <v>100</v>
      </c>
      <c r="J5915">
        <v>0</v>
      </c>
      <c r="K5915">
        <v>0</v>
      </c>
      <c r="L5915">
        <v>2414</v>
      </c>
      <c r="M5915">
        <v>2414</v>
      </c>
      <c r="N5915" t="s">
        <v>20</v>
      </c>
      <c r="O5915" t="s">
        <v>26296</v>
      </c>
      <c r="P5915" t="s">
        <v>28</v>
      </c>
      <c r="Q5915" t="s">
        <v>34233</v>
      </c>
      <c r="R5915" t="s">
        <v>34233</v>
      </c>
      <c r="S5915" t="s">
        <v>32628</v>
      </c>
      <c r="T5915" t="s">
        <v>34357</v>
      </c>
      <c r="U5915" t="s">
        <v>32634</v>
      </c>
      <c r="V5915" t="s">
        <v>33741</v>
      </c>
      <c r="X5915">
        <v>2</v>
      </c>
      <c r="Y5915" t="s">
        <v>32654</v>
      </c>
      <c r="AA5915">
        <v>8.5</v>
      </c>
      <c r="AB5915">
        <v>12</v>
      </c>
      <c r="AC5915">
        <v>1</v>
      </c>
      <c r="AD5915" t="str">
        <f t="shared" si="893"/>
        <v/>
      </c>
      <c r="AE5915" t="str">
        <f t="shared" si="901"/>
        <v/>
      </c>
      <c r="AF5915" t="str">
        <f t="shared" si="900"/>
        <v/>
      </c>
      <c r="AG5915">
        <f t="shared" si="898"/>
        <v>1</v>
      </c>
      <c r="AH5915">
        <f t="shared" si="895"/>
        <v>2.8</v>
      </c>
      <c r="AI5915">
        <v>0.14499999999999999</v>
      </c>
      <c r="AJ5915">
        <f t="shared" si="899"/>
        <v>0.40599999999999997</v>
      </c>
      <c r="AK5915" t="str">
        <f t="shared" si="896"/>
        <v/>
      </c>
      <c r="AL5915" t="str">
        <f t="shared" si="894"/>
        <v/>
      </c>
      <c r="AM5915" t="s">
        <v>34016</v>
      </c>
    </row>
    <row r="5916" spans="1:39" x14ac:dyDescent="0.2">
      <c r="A5916" t="s">
        <v>872</v>
      </c>
      <c r="B5916" t="s">
        <v>680</v>
      </c>
      <c r="C5916" t="s">
        <v>873</v>
      </c>
      <c r="D5916" s="1">
        <v>35102</v>
      </c>
      <c r="E5916" s="1">
        <v>43951</v>
      </c>
      <c r="F5916" t="s">
        <v>19</v>
      </c>
      <c r="I5916">
        <v>100</v>
      </c>
      <c r="J5916">
        <v>0</v>
      </c>
      <c r="K5916">
        <v>0</v>
      </c>
      <c r="L5916">
        <v>1734</v>
      </c>
      <c r="M5916">
        <v>1734</v>
      </c>
      <c r="N5916" t="s">
        <v>20</v>
      </c>
      <c r="O5916" t="s">
        <v>874</v>
      </c>
      <c r="P5916" t="s">
        <v>28</v>
      </c>
      <c r="Q5916" t="s">
        <v>34233</v>
      </c>
      <c r="R5916" t="s">
        <v>34233</v>
      </c>
      <c r="S5916" t="s">
        <v>32628</v>
      </c>
      <c r="T5916" t="s">
        <v>34356</v>
      </c>
      <c r="U5916" t="s">
        <v>32634</v>
      </c>
      <c r="V5916" t="s">
        <v>34205</v>
      </c>
      <c r="X5916">
        <v>2</v>
      </c>
      <c r="Y5916">
        <v>1</v>
      </c>
      <c r="AB5916">
        <v>15</v>
      </c>
      <c r="AC5916">
        <v>1</v>
      </c>
      <c r="AD5916" t="str">
        <f t="shared" si="893"/>
        <v/>
      </c>
      <c r="AE5916" t="str">
        <f t="shared" si="901"/>
        <v/>
      </c>
      <c r="AF5916" t="str">
        <f t="shared" si="900"/>
        <v/>
      </c>
      <c r="AG5916">
        <f t="shared" ref="AG5916:AG5921" si="902">IF((S5916&lt;&gt;"tühi")*(AC5916&lt;&gt;""),AC5916,"")</f>
        <v>1</v>
      </c>
      <c r="AH5916">
        <f t="shared" si="895"/>
        <v>2.8</v>
      </c>
      <c r="AI5916">
        <v>0.14499999999999999</v>
      </c>
      <c r="AJ5916">
        <f t="shared" si="899"/>
        <v>0.40599999999999997</v>
      </c>
      <c r="AK5916" t="str">
        <f t="shared" si="896"/>
        <v/>
      </c>
      <c r="AL5916" t="str">
        <f t="shared" si="894"/>
        <v/>
      </c>
    </row>
    <row r="5917" spans="1:39" s="20" customFormat="1" x14ac:dyDescent="0.2">
      <c r="A5917" s="20" t="s">
        <v>6724</v>
      </c>
      <c r="B5917" s="20" t="s">
        <v>680</v>
      </c>
      <c r="C5917" s="20" t="s">
        <v>6725</v>
      </c>
      <c r="D5917" s="21">
        <v>36094</v>
      </c>
      <c r="E5917" s="21">
        <v>43456</v>
      </c>
      <c r="F5917" s="20" t="s">
        <v>19</v>
      </c>
      <c r="I5917" s="20">
        <v>100</v>
      </c>
      <c r="J5917" s="20">
        <v>0</v>
      </c>
      <c r="K5917" s="20">
        <v>0</v>
      </c>
      <c r="L5917" s="20">
        <v>1988</v>
      </c>
      <c r="M5917" s="20">
        <v>1988</v>
      </c>
      <c r="N5917" s="20" t="s">
        <v>20</v>
      </c>
      <c r="O5917" s="20" t="s">
        <v>6726</v>
      </c>
      <c r="P5917" s="20" t="s">
        <v>28</v>
      </c>
      <c r="Q5917" s="20" t="s">
        <v>34233</v>
      </c>
      <c r="R5917" s="20" t="s">
        <v>34233</v>
      </c>
      <c r="S5917" s="20" t="s">
        <v>33942</v>
      </c>
      <c r="T5917" s="20" t="s">
        <v>34233</v>
      </c>
      <c r="V5917" s="20" t="s">
        <v>34205</v>
      </c>
      <c r="AD5917" s="20" t="str">
        <f t="shared" si="893"/>
        <v/>
      </c>
      <c r="AE5917" s="20" t="str">
        <f t="shared" si="901"/>
        <v/>
      </c>
      <c r="AF5917" s="20" t="str">
        <f t="shared" si="900"/>
        <v/>
      </c>
      <c r="AG5917" s="20" t="str">
        <f t="shared" si="902"/>
        <v/>
      </c>
      <c r="AH5917" s="20" t="str">
        <f t="shared" si="895"/>
        <v/>
      </c>
      <c r="AI5917" s="20">
        <v>0.14499999999999999</v>
      </c>
      <c r="AJ5917" s="20" t="str">
        <f t="shared" si="899"/>
        <v/>
      </c>
      <c r="AK5917" s="20" t="str">
        <f t="shared" si="896"/>
        <v/>
      </c>
      <c r="AL5917" s="20" t="str">
        <f t="shared" si="894"/>
        <v/>
      </c>
      <c r="AM5917" s="20" t="s">
        <v>34204</v>
      </c>
    </row>
    <row r="5918" spans="1:39" x14ac:dyDescent="0.2">
      <c r="A5918" t="s">
        <v>5347</v>
      </c>
      <c r="B5918" t="s">
        <v>680</v>
      </c>
      <c r="C5918" t="s">
        <v>5348</v>
      </c>
      <c r="D5918" s="1">
        <v>36123</v>
      </c>
      <c r="E5918" s="1">
        <v>44546</v>
      </c>
      <c r="F5918" t="s">
        <v>19</v>
      </c>
      <c r="I5918">
        <v>100</v>
      </c>
      <c r="J5918">
        <v>0</v>
      </c>
      <c r="K5918">
        <v>0</v>
      </c>
      <c r="L5918">
        <v>4795</v>
      </c>
      <c r="M5918">
        <v>4795</v>
      </c>
      <c r="N5918" t="s">
        <v>20</v>
      </c>
      <c r="O5918" t="s">
        <v>5349</v>
      </c>
      <c r="P5918" t="s">
        <v>28</v>
      </c>
      <c r="Q5918" t="s">
        <v>34233</v>
      </c>
      <c r="R5918" t="s">
        <v>34233</v>
      </c>
      <c r="S5918" t="s">
        <v>32628</v>
      </c>
      <c r="T5918" t="s">
        <v>34357</v>
      </c>
      <c r="U5918" t="s">
        <v>32634</v>
      </c>
      <c r="V5918" t="s">
        <v>34205</v>
      </c>
      <c r="X5918">
        <v>2</v>
      </c>
      <c r="Y5918">
        <v>1</v>
      </c>
      <c r="AB5918">
        <v>15</v>
      </c>
      <c r="AC5918">
        <v>1</v>
      </c>
      <c r="AD5918" t="str">
        <f t="shared" si="893"/>
        <v/>
      </c>
      <c r="AE5918" t="str">
        <f t="shared" si="901"/>
        <v/>
      </c>
      <c r="AF5918" t="str">
        <f t="shared" si="900"/>
        <v/>
      </c>
      <c r="AG5918">
        <f t="shared" si="902"/>
        <v>1</v>
      </c>
      <c r="AH5918">
        <f t="shared" si="895"/>
        <v>2.8</v>
      </c>
      <c r="AI5918">
        <v>0.14499999999999999</v>
      </c>
      <c r="AJ5918">
        <f t="shared" si="899"/>
        <v>0.40599999999999997</v>
      </c>
      <c r="AK5918" t="str">
        <f t="shared" si="896"/>
        <v/>
      </c>
      <c r="AL5918" t="str">
        <f t="shared" si="894"/>
        <v/>
      </c>
    </row>
    <row r="5919" spans="1:39" x14ac:dyDescent="0.2">
      <c r="A5919" t="s">
        <v>26291</v>
      </c>
      <c r="B5919" t="s">
        <v>680</v>
      </c>
      <c r="C5919" t="s">
        <v>26292</v>
      </c>
      <c r="D5919" s="1">
        <v>41192</v>
      </c>
      <c r="E5919" s="1">
        <v>44546</v>
      </c>
      <c r="F5919" t="s">
        <v>19</v>
      </c>
      <c r="I5919">
        <v>100</v>
      </c>
      <c r="J5919">
        <v>0</v>
      </c>
      <c r="K5919">
        <v>0</v>
      </c>
      <c r="L5919">
        <v>2302</v>
      </c>
      <c r="M5919">
        <v>2302</v>
      </c>
      <c r="N5919" t="s">
        <v>20</v>
      </c>
      <c r="O5919" t="s">
        <v>26293</v>
      </c>
      <c r="P5919" t="s">
        <v>28</v>
      </c>
      <c r="Q5919" t="s">
        <v>34233</v>
      </c>
      <c r="R5919" t="s">
        <v>34233</v>
      </c>
      <c r="S5919" t="s">
        <v>33807</v>
      </c>
      <c r="T5919" t="s">
        <v>34354</v>
      </c>
      <c r="U5919" t="s">
        <v>32634</v>
      </c>
      <c r="V5919" t="s">
        <v>33741</v>
      </c>
      <c r="X5919">
        <v>2</v>
      </c>
      <c r="Y5919" t="s">
        <v>32654</v>
      </c>
      <c r="AA5919">
        <v>8.5</v>
      </c>
      <c r="AB5919">
        <v>12</v>
      </c>
      <c r="AC5919">
        <v>1</v>
      </c>
      <c r="AD5919" t="str">
        <f t="shared" si="893"/>
        <v/>
      </c>
      <c r="AE5919" t="str">
        <f t="shared" si="901"/>
        <v/>
      </c>
      <c r="AF5919" t="str">
        <f t="shared" si="900"/>
        <v/>
      </c>
      <c r="AG5919">
        <f t="shared" si="902"/>
        <v>1</v>
      </c>
      <c r="AH5919">
        <f t="shared" si="895"/>
        <v>2.8</v>
      </c>
      <c r="AI5919">
        <v>0.14499999999999999</v>
      </c>
      <c r="AJ5919">
        <f t="shared" si="899"/>
        <v>0.40599999999999997</v>
      </c>
      <c r="AK5919" t="str">
        <f t="shared" si="896"/>
        <v/>
      </c>
      <c r="AL5919" t="str">
        <f t="shared" si="894"/>
        <v/>
      </c>
      <c r="AM5919" t="s">
        <v>34017</v>
      </c>
    </row>
    <row r="5920" spans="1:39" x14ac:dyDescent="0.2">
      <c r="A5920" t="s">
        <v>27427</v>
      </c>
      <c r="B5920" t="s">
        <v>680</v>
      </c>
      <c r="C5920" t="s">
        <v>27428</v>
      </c>
      <c r="D5920" s="1">
        <v>41880</v>
      </c>
      <c r="E5920" s="1">
        <v>44546</v>
      </c>
      <c r="F5920" t="s">
        <v>26</v>
      </c>
      <c r="I5920">
        <v>100</v>
      </c>
      <c r="J5920">
        <v>0</v>
      </c>
      <c r="K5920">
        <v>0</v>
      </c>
      <c r="L5920">
        <v>3008</v>
      </c>
      <c r="M5920">
        <v>3008</v>
      </c>
      <c r="N5920" t="s">
        <v>20</v>
      </c>
      <c r="O5920" t="s">
        <v>27429</v>
      </c>
      <c r="P5920" t="s">
        <v>44</v>
      </c>
      <c r="Q5920" t="s">
        <v>34233</v>
      </c>
      <c r="R5920" t="s">
        <v>34233</v>
      </c>
      <c r="S5920" t="s">
        <v>34233</v>
      </c>
      <c r="T5920" t="s">
        <v>34233</v>
      </c>
      <c r="V5920" t="s">
        <v>34206</v>
      </c>
      <c r="AD5920" t="str">
        <f t="shared" si="893"/>
        <v/>
      </c>
      <c r="AE5920" t="str">
        <f t="shared" si="901"/>
        <v/>
      </c>
      <c r="AF5920" t="str">
        <f t="shared" si="900"/>
        <v/>
      </c>
      <c r="AG5920" t="str">
        <f t="shared" si="902"/>
        <v/>
      </c>
      <c r="AH5920" t="str">
        <f t="shared" si="895"/>
        <v/>
      </c>
      <c r="AI5920">
        <v>0.14499999999999999</v>
      </c>
      <c r="AJ5920" t="str">
        <f t="shared" si="899"/>
        <v/>
      </c>
      <c r="AK5920" t="str">
        <f t="shared" si="896"/>
        <v/>
      </c>
      <c r="AL5920" t="str">
        <f t="shared" si="894"/>
        <v/>
      </c>
    </row>
    <row r="5921" spans="1:38" x14ac:dyDescent="0.2">
      <c r="A5921" t="s">
        <v>25253</v>
      </c>
      <c r="B5921" t="s">
        <v>680</v>
      </c>
      <c r="C5921" t="s">
        <v>25254</v>
      </c>
      <c r="D5921" s="1">
        <v>39707</v>
      </c>
      <c r="E5921" s="1">
        <v>44546</v>
      </c>
      <c r="F5921" t="s">
        <v>26</v>
      </c>
      <c r="I5921">
        <v>100</v>
      </c>
      <c r="J5921">
        <v>0</v>
      </c>
      <c r="K5921">
        <v>0</v>
      </c>
      <c r="L5921">
        <v>4825</v>
      </c>
      <c r="M5921">
        <v>4825</v>
      </c>
      <c r="N5921" t="s">
        <v>20</v>
      </c>
      <c r="O5921" t="s">
        <v>25255</v>
      </c>
      <c r="P5921" t="s">
        <v>44</v>
      </c>
      <c r="Q5921" t="s">
        <v>34233</v>
      </c>
      <c r="R5921" t="s">
        <v>34233</v>
      </c>
      <c r="S5921" t="s">
        <v>34233</v>
      </c>
      <c r="T5921" t="s">
        <v>34233</v>
      </c>
      <c r="AD5921" t="str">
        <f t="shared" si="893"/>
        <v/>
      </c>
      <c r="AE5921" t="str">
        <f t="shared" si="901"/>
        <v/>
      </c>
      <c r="AF5921" t="str">
        <f t="shared" si="900"/>
        <v/>
      </c>
      <c r="AG5921" t="str">
        <f t="shared" si="902"/>
        <v/>
      </c>
      <c r="AH5921" t="str">
        <f t="shared" si="895"/>
        <v/>
      </c>
      <c r="AI5921">
        <v>0.14499999999999999</v>
      </c>
      <c r="AJ5921" t="str">
        <f t="shared" si="899"/>
        <v/>
      </c>
      <c r="AK5921" t="str">
        <f t="shared" si="896"/>
        <v/>
      </c>
      <c r="AL5921" t="str">
        <f t="shared" si="894"/>
        <v/>
      </c>
    </row>
    <row r="5922" spans="1:38" x14ac:dyDescent="0.2">
      <c r="A5922" t="s">
        <v>9624</v>
      </c>
      <c r="B5922" t="s">
        <v>680</v>
      </c>
      <c r="C5922" t="s">
        <v>9625</v>
      </c>
      <c r="D5922" s="1">
        <v>36396</v>
      </c>
      <c r="E5922" s="1">
        <v>43456</v>
      </c>
      <c r="F5922" t="s">
        <v>19</v>
      </c>
      <c r="I5922">
        <v>100</v>
      </c>
      <c r="J5922">
        <v>0</v>
      </c>
      <c r="K5922">
        <v>0</v>
      </c>
      <c r="L5922">
        <v>1200</v>
      </c>
      <c r="M5922">
        <v>1200</v>
      </c>
      <c r="N5922" t="s">
        <v>20</v>
      </c>
      <c r="O5922" t="s">
        <v>9626</v>
      </c>
      <c r="P5922" t="s">
        <v>28</v>
      </c>
      <c r="Q5922" t="s">
        <v>34233</v>
      </c>
      <c r="R5922" t="s">
        <v>34233</v>
      </c>
      <c r="S5922" t="s">
        <v>32628</v>
      </c>
      <c r="T5922" t="s">
        <v>34349</v>
      </c>
      <c r="AD5922" t="str">
        <f t="shared" si="893"/>
        <v/>
      </c>
      <c r="AE5922" t="str">
        <f t="shared" si="901"/>
        <v/>
      </c>
      <c r="AF5922" t="str">
        <f t="shared" si="900"/>
        <v/>
      </c>
      <c r="AG5922" s="17">
        <v>1</v>
      </c>
      <c r="AH5922">
        <f t="shared" si="895"/>
        <v>2.8</v>
      </c>
      <c r="AI5922">
        <v>0.14499999999999999</v>
      </c>
      <c r="AJ5922">
        <f t="shared" si="899"/>
        <v>0.40599999999999997</v>
      </c>
      <c r="AK5922" t="str">
        <f t="shared" si="896"/>
        <v/>
      </c>
      <c r="AL5922" t="str">
        <f t="shared" si="894"/>
        <v/>
      </c>
    </row>
    <row r="5923" spans="1:38" x14ac:dyDescent="0.2">
      <c r="A5923" t="s">
        <v>3560</v>
      </c>
      <c r="B5923" t="s">
        <v>680</v>
      </c>
      <c r="C5923" t="s">
        <v>3561</v>
      </c>
      <c r="D5923" s="1">
        <v>35921</v>
      </c>
      <c r="E5923" s="1">
        <v>43916</v>
      </c>
      <c r="F5923" t="s">
        <v>19</v>
      </c>
      <c r="I5923">
        <v>100</v>
      </c>
      <c r="J5923">
        <v>0</v>
      </c>
      <c r="K5923">
        <v>0</v>
      </c>
      <c r="L5923">
        <v>2911</v>
      </c>
      <c r="M5923">
        <v>2911</v>
      </c>
      <c r="N5923" t="s">
        <v>20</v>
      </c>
      <c r="O5923" t="s">
        <v>3562</v>
      </c>
      <c r="P5923" t="s">
        <v>28</v>
      </c>
      <c r="Q5923" t="s">
        <v>34233</v>
      </c>
      <c r="R5923" t="s">
        <v>34233</v>
      </c>
      <c r="S5923" t="s">
        <v>32628</v>
      </c>
      <c r="T5923" t="s">
        <v>34349</v>
      </c>
      <c r="AD5923" t="str">
        <f t="shared" si="893"/>
        <v/>
      </c>
      <c r="AE5923" t="str">
        <f t="shared" si="901"/>
        <v/>
      </c>
      <c r="AF5923" t="str">
        <f t="shared" si="900"/>
        <v/>
      </c>
      <c r="AG5923" s="17">
        <v>1</v>
      </c>
      <c r="AH5923">
        <f t="shared" si="895"/>
        <v>2.8</v>
      </c>
      <c r="AI5923">
        <v>0.14499999999999999</v>
      </c>
      <c r="AJ5923">
        <f t="shared" si="899"/>
        <v>0.40599999999999997</v>
      </c>
      <c r="AK5923" t="str">
        <f t="shared" si="896"/>
        <v/>
      </c>
      <c r="AL5923" t="str">
        <f t="shared" si="894"/>
        <v/>
      </c>
    </row>
    <row r="5924" spans="1:38" x14ac:dyDescent="0.2">
      <c r="A5924" t="s">
        <v>3557</v>
      </c>
      <c r="B5924" t="s">
        <v>680</v>
      </c>
      <c r="C5924" t="s">
        <v>3558</v>
      </c>
      <c r="D5924" s="1">
        <v>35921</v>
      </c>
      <c r="E5924" s="1">
        <v>43837</v>
      </c>
      <c r="F5924" t="s">
        <v>19</v>
      </c>
      <c r="I5924">
        <v>100</v>
      </c>
      <c r="J5924">
        <v>0</v>
      </c>
      <c r="K5924">
        <v>0</v>
      </c>
      <c r="L5924">
        <v>995</v>
      </c>
      <c r="M5924">
        <v>995</v>
      </c>
      <c r="N5924" t="s">
        <v>20</v>
      </c>
      <c r="O5924" t="s">
        <v>3559</v>
      </c>
      <c r="P5924" t="s">
        <v>28</v>
      </c>
      <c r="Q5924" t="s">
        <v>34233</v>
      </c>
      <c r="R5924" t="s">
        <v>34233</v>
      </c>
      <c r="S5924" t="s">
        <v>32628</v>
      </c>
      <c r="T5924" t="s">
        <v>34349</v>
      </c>
      <c r="AD5924" t="str">
        <f t="shared" si="893"/>
        <v/>
      </c>
      <c r="AE5924" t="str">
        <f t="shared" si="901"/>
        <v/>
      </c>
      <c r="AF5924" t="str">
        <f t="shared" si="900"/>
        <v/>
      </c>
      <c r="AG5924" s="17">
        <v>1</v>
      </c>
      <c r="AH5924">
        <f t="shared" si="895"/>
        <v>2.8</v>
      </c>
      <c r="AI5924">
        <v>0.14499999999999999</v>
      </c>
      <c r="AJ5924">
        <f t="shared" si="899"/>
        <v>0.40599999999999997</v>
      </c>
      <c r="AK5924" t="str">
        <f t="shared" si="896"/>
        <v/>
      </c>
      <c r="AL5924" t="str">
        <f t="shared" si="894"/>
        <v/>
      </c>
    </row>
    <row r="5925" spans="1:38" x14ac:dyDescent="0.2">
      <c r="A5925" t="s">
        <v>3878</v>
      </c>
      <c r="B5925" t="s">
        <v>680</v>
      </c>
      <c r="C5925" t="s">
        <v>3879</v>
      </c>
      <c r="D5925" s="1">
        <v>36024</v>
      </c>
      <c r="E5925" s="1">
        <v>43837</v>
      </c>
      <c r="F5925" t="s">
        <v>19</v>
      </c>
      <c r="I5925">
        <v>100</v>
      </c>
      <c r="J5925">
        <v>0</v>
      </c>
      <c r="K5925">
        <v>0</v>
      </c>
      <c r="L5925">
        <v>1002</v>
      </c>
      <c r="M5925">
        <v>1002</v>
      </c>
      <c r="N5925" t="s">
        <v>20</v>
      </c>
      <c r="O5925" t="s">
        <v>3880</v>
      </c>
      <c r="P5925" t="s">
        <v>28</v>
      </c>
      <c r="Q5925" t="s">
        <v>34233</v>
      </c>
      <c r="R5925" t="s">
        <v>34233</v>
      </c>
      <c r="S5925" t="s">
        <v>32628</v>
      </c>
      <c r="T5925" t="s">
        <v>34349</v>
      </c>
      <c r="AD5925" t="str">
        <f t="shared" si="893"/>
        <v/>
      </c>
      <c r="AE5925" t="str">
        <f t="shared" si="901"/>
        <v/>
      </c>
      <c r="AF5925" t="str">
        <f t="shared" si="900"/>
        <v/>
      </c>
      <c r="AG5925" s="17">
        <v>1</v>
      </c>
      <c r="AH5925">
        <f t="shared" si="895"/>
        <v>2.8</v>
      </c>
      <c r="AI5925">
        <v>0.14499999999999999</v>
      </c>
      <c r="AJ5925">
        <f t="shared" si="899"/>
        <v>0.40599999999999997</v>
      </c>
      <c r="AK5925" t="str">
        <f t="shared" si="896"/>
        <v/>
      </c>
      <c r="AL5925" t="str">
        <f t="shared" si="894"/>
        <v/>
      </c>
    </row>
    <row r="5926" spans="1:38" x14ac:dyDescent="0.2">
      <c r="A5926" t="s">
        <v>6688</v>
      </c>
      <c r="B5926" t="s">
        <v>680</v>
      </c>
      <c r="C5926" t="s">
        <v>6689</v>
      </c>
      <c r="D5926" s="1">
        <v>36094</v>
      </c>
      <c r="E5926" s="1">
        <v>43837</v>
      </c>
      <c r="F5926" t="s">
        <v>19</v>
      </c>
      <c r="I5926">
        <v>100</v>
      </c>
      <c r="J5926">
        <v>0</v>
      </c>
      <c r="K5926">
        <v>0</v>
      </c>
      <c r="L5926">
        <v>1127</v>
      </c>
      <c r="M5926">
        <v>1127</v>
      </c>
      <c r="N5926" t="s">
        <v>20</v>
      </c>
      <c r="O5926" t="s">
        <v>6690</v>
      </c>
      <c r="P5926" t="s">
        <v>28</v>
      </c>
      <c r="Q5926" t="s">
        <v>34233</v>
      </c>
      <c r="R5926" t="s">
        <v>34233</v>
      </c>
      <c r="S5926" t="s">
        <v>32628</v>
      </c>
      <c r="T5926" t="s">
        <v>34356</v>
      </c>
      <c r="AD5926" t="str">
        <f t="shared" si="893"/>
        <v/>
      </c>
      <c r="AE5926" t="str">
        <f t="shared" si="901"/>
        <v/>
      </c>
      <c r="AF5926" t="str">
        <f t="shared" si="900"/>
        <v/>
      </c>
      <c r="AG5926" s="17">
        <v>2</v>
      </c>
      <c r="AH5926">
        <f t="shared" si="895"/>
        <v>5.6</v>
      </c>
      <c r="AI5926">
        <v>0.14499999999999999</v>
      </c>
      <c r="AJ5926">
        <f t="shared" si="899"/>
        <v>0.81199999999999994</v>
      </c>
      <c r="AK5926" t="str">
        <f t="shared" si="896"/>
        <v/>
      </c>
      <c r="AL5926" t="str">
        <f t="shared" si="894"/>
        <v/>
      </c>
    </row>
    <row r="5927" spans="1:38" x14ac:dyDescent="0.2">
      <c r="A5927" t="s">
        <v>9591</v>
      </c>
      <c r="B5927" t="s">
        <v>680</v>
      </c>
      <c r="C5927" t="s">
        <v>9592</v>
      </c>
      <c r="D5927" s="1">
        <v>36376</v>
      </c>
      <c r="E5927" s="1">
        <v>43837</v>
      </c>
      <c r="F5927" t="s">
        <v>19</v>
      </c>
      <c r="I5927">
        <v>100</v>
      </c>
      <c r="J5927">
        <v>0</v>
      </c>
      <c r="K5927">
        <v>0</v>
      </c>
      <c r="L5927">
        <v>1405</v>
      </c>
      <c r="M5927">
        <v>1405</v>
      </c>
      <c r="N5927" t="s">
        <v>20</v>
      </c>
      <c r="O5927" t="s">
        <v>9593</v>
      </c>
      <c r="P5927" t="s">
        <v>28</v>
      </c>
      <c r="Q5927" t="s">
        <v>34233</v>
      </c>
      <c r="R5927" t="s">
        <v>34233</v>
      </c>
      <c r="S5927" t="s">
        <v>33807</v>
      </c>
      <c r="T5927" t="s">
        <v>34349</v>
      </c>
      <c r="AD5927" t="str">
        <f t="shared" ref="AD5927:AD5990" si="903">IF((S5927="tühi")*(F5927&lt;&gt;"Elamumaa")*(G5927&lt;&gt;"Elamumaa")*(H5927&lt;&gt;"Elamumaa"),IF(Z5927=0,"",Z5927),"")</f>
        <v/>
      </c>
      <c r="AE5927" t="str">
        <f t="shared" si="901"/>
        <v/>
      </c>
      <c r="AF5927" t="str">
        <f t="shared" si="900"/>
        <v/>
      </c>
      <c r="AG5927" s="17">
        <v>1</v>
      </c>
      <c r="AH5927">
        <f t="shared" si="895"/>
        <v>2.8</v>
      </c>
      <c r="AI5927">
        <v>0.14499999999999999</v>
      </c>
      <c r="AJ5927">
        <f t="shared" si="899"/>
        <v>0.40599999999999997</v>
      </c>
      <c r="AK5927" t="str">
        <f t="shared" si="896"/>
        <v/>
      </c>
      <c r="AL5927" t="str">
        <f t="shared" si="894"/>
        <v/>
      </c>
    </row>
    <row r="5928" spans="1:38" x14ac:dyDescent="0.2">
      <c r="A5928" t="s">
        <v>31085</v>
      </c>
      <c r="B5928" t="s">
        <v>680</v>
      </c>
      <c r="C5928" t="s">
        <v>31086</v>
      </c>
      <c r="D5928" s="1">
        <v>43859</v>
      </c>
      <c r="E5928" s="1">
        <v>43859</v>
      </c>
      <c r="F5928" t="s">
        <v>15348</v>
      </c>
      <c r="I5928">
        <v>100</v>
      </c>
      <c r="J5928">
        <v>0</v>
      </c>
      <c r="K5928">
        <v>0</v>
      </c>
      <c r="L5928">
        <v>392</v>
      </c>
      <c r="M5928">
        <v>392</v>
      </c>
      <c r="N5928" t="s">
        <v>20</v>
      </c>
      <c r="P5928" t="s">
        <v>30340</v>
      </c>
      <c r="Q5928" t="s">
        <v>34233</v>
      </c>
      <c r="R5928" t="s">
        <v>34233</v>
      </c>
      <c r="S5928" t="s">
        <v>32627</v>
      </c>
      <c r="T5928" t="s">
        <v>34233</v>
      </c>
      <c r="AD5928" t="str">
        <f t="shared" si="903"/>
        <v/>
      </c>
      <c r="AE5928" t="str">
        <f t="shared" si="901"/>
        <v/>
      </c>
      <c r="AF5928" t="str">
        <f t="shared" si="900"/>
        <v/>
      </c>
      <c r="AG5928" t="str">
        <f>IF((S5928&lt;&gt;"tühi")*(AC5928&lt;&gt;""),AC5928,"")</f>
        <v/>
      </c>
      <c r="AH5928" t="str">
        <f t="shared" si="895"/>
        <v/>
      </c>
      <c r="AI5928">
        <v>0.14499999999999999</v>
      </c>
      <c r="AJ5928" t="str">
        <f t="shared" si="899"/>
        <v/>
      </c>
      <c r="AK5928" t="str">
        <f t="shared" si="896"/>
        <v/>
      </c>
      <c r="AL5928" t="str">
        <f t="shared" si="894"/>
        <v/>
      </c>
    </row>
    <row r="5929" spans="1:38" x14ac:dyDescent="0.2">
      <c r="A5929" t="s">
        <v>3548</v>
      </c>
      <c r="B5929" t="s">
        <v>680</v>
      </c>
      <c r="C5929" t="s">
        <v>3549</v>
      </c>
      <c r="D5929" s="1">
        <v>35921</v>
      </c>
      <c r="E5929" s="1">
        <v>43837</v>
      </c>
      <c r="F5929" t="s">
        <v>19</v>
      </c>
      <c r="I5929">
        <v>100</v>
      </c>
      <c r="J5929">
        <v>0</v>
      </c>
      <c r="K5929">
        <v>0</v>
      </c>
      <c r="L5929">
        <v>3105</v>
      </c>
      <c r="M5929">
        <v>3105</v>
      </c>
      <c r="N5929" t="s">
        <v>20</v>
      </c>
      <c r="O5929" t="s">
        <v>3550</v>
      </c>
      <c r="P5929" t="s">
        <v>28</v>
      </c>
      <c r="Q5929" t="s">
        <v>34233</v>
      </c>
      <c r="R5929" t="s">
        <v>34233</v>
      </c>
      <c r="S5929" t="s">
        <v>33800</v>
      </c>
      <c r="T5929" t="s">
        <v>34349</v>
      </c>
      <c r="AD5929" t="str">
        <f t="shared" si="903"/>
        <v/>
      </c>
      <c r="AE5929" t="str">
        <f t="shared" si="901"/>
        <v/>
      </c>
      <c r="AF5929" t="str">
        <f t="shared" si="900"/>
        <v/>
      </c>
      <c r="AG5929" s="17">
        <v>1</v>
      </c>
      <c r="AH5929">
        <f t="shared" si="895"/>
        <v>2.8</v>
      </c>
      <c r="AI5929">
        <v>0.14499999999999999</v>
      </c>
      <c r="AJ5929">
        <f t="shared" si="899"/>
        <v>0.40599999999999997</v>
      </c>
      <c r="AK5929" t="str">
        <f t="shared" si="896"/>
        <v/>
      </c>
      <c r="AL5929" t="str">
        <f t="shared" si="894"/>
        <v/>
      </c>
    </row>
    <row r="5930" spans="1:38" x14ac:dyDescent="0.2">
      <c r="A5930" t="s">
        <v>4192</v>
      </c>
      <c r="B5930" t="s">
        <v>680</v>
      </c>
      <c r="C5930" t="s">
        <v>4193</v>
      </c>
      <c r="D5930" s="1">
        <v>35964</v>
      </c>
      <c r="E5930" s="1">
        <v>43916</v>
      </c>
      <c r="F5930" t="s">
        <v>19</v>
      </c>
      <c r="I5930">
        <v>100</v>
      </c>
      <c r="J5930">
        <v>0</v>
      </c>
      <c r="K5930">
        <v>0</v>
      </c>
      <c r="L5930">
        <v>2076</v>
      </c>
      <c r="M5930">
        <v>2076</v>
      </c>
      <c r="N5930" t="s">
        <v>20</v>
      </c>
      <c r="O5930" t="s">
        <v>4194</v>
      </c>
      <c r="P5930" t="s">
        <v>28</v>
      </c>
      <c r="Q5930" t="s">
        <v>34233</v>
      </c>
      <c r="R5930" t="s">
        <v>34233</v>
      </c>
      <c r="S5930" t="s">
        <v>32628</v>
      </c>
      <c r="T5930" t="s">
        <v>32634</v>
      </c>
      <c r="AD5930" t="str">
        <f t="shared" si="903"/>
        <v/>
      </c>
      <c r="AE5930" t="str">
        <f t="shared" si="901"/>
        <v/>
      </c>
      <c r="AF5930" t="str">
        <f t="shared" si="900"/>
        <v/>
      </c>
      <c r="AG5930" s="17">
        <v>1</v>
      </c>
      <c r="AH5930">
        <f t="shared" si="895"/>
        <v>2.8</v>
      </c>
      <c r="AI5930">
        <v>0.14499999999999999</v>
      </c>
      <c r="AJ5930">
        <f t="shared" si="899"/>
        <v>0.40599999999999997</v>
      </c>
      <c r="AK5930" t="str">
        <f t="shared" si="896"/>
        <v/>
      </c>
      <c r="AL5930" t="str">
        <f t="shared" si="894"/>
        <v/>
      </c>
    </row>
    <row r="5931" spans="1:38" x14ac:dyDescent="0.2">
      <c r="A5931" t="s">
        <v>3566</v>
      </c>
      <c r="B5931" t="s">
        <v>680</v>
      </c>
      <c r="C5931" t="s">
        <v>3567</v>
      </c>
      <c r="D5931" s="1">
        <v>35921</v>
      </c>
      <c r="E5931" s="1">
        <v>43916</v>
      </c>
      <c r="F5931" t="s">
        <v>19</v>
      </c>
      <c r="I5931">
        <v>100</v>
      </c>
      <c r="J5931">
        <v>0</v>
      </c>
      <c r="K5931">
        <v>0</v>
      </c>
      <c r="L5931">
        <v>1682</v>
      </c>
      <c r="M5931">
        <v>1682</v>
      </c>
      <c r="N5931" t="s">
        <v>20</v>
      </c>
      <c r="O5931" t="s">
        <v>3568</v>
      </c>
      <c r="P5931" t="s">
        <v>28</v>
      </c>
      <c r="Q5931" t="s">
        <v>34233</v>
      </c>
      <c r="R5931" t="s">
        <v>34233</v>
      </c>
      <c r="S5931" t="s">
        <v>33800</v>
      </c>
      <c r="T5931" t="s">
        <v>34349</v>
      </c>
      <c r="AD5931" t="str">
        <f t="shared" si="903"/>
        <v/>
      </c>
      <c r="AE5931" t="str">
        <f t="shared" si="901"/>
        <v/>
      </c>
      <c r="AF5931" t="str">
        <f t="shared" si="900"/>
        <v/>
      </c>
      <c r="AG5931" s="17">
        <v>1</v>
      </c>
      <c r="AH5931">
        <f t="shared" si="895"/>
        <v>2.8</v>
      </c>
      <c r="AI5931">
        <v>0.14499999999999999</v>
      </c>
      <c r="AJ5931">
        <f t="shared" si="899"/>
        <v>0.40599999999999997</v>
      </c>
      <c r="AK5931" t="str">
        <f t="shared" si="896"/>
        <v/>
      </c>
      <c r="AL5931" t="str">
        <f t="shared" ref="AL5931:AL5994" si="904">IF(COUNTBLANK(AK5931),"",AK5931*AI5931)</f>
        <v/>
      </c>
    </row>
    <row r="5932" spans="1:38" x14ac:dyDescent="0.2">
      <c r="A5932" t="s">
        <v>3563</v>
      </c>
      <c r="B5932" t="s">
        <v>680</v>
      </c>
      <c r="C5932" t="s">
        <v>3564</v>
      </c>
      <c r="D5932" s="1">
        <v>35921</v>
      </c>
      <c r="E5932" s="1">
        <v>43916</v>
      </c>
      <c r="F5932" t="s">
        <v>19</v>
      </c>
      <c r="I5932">
        <v>100</v>
      </c>
      <c r="J5932">
        <v>0</v>
      </c>
      <c r="K5932">
        <v>0</v>
      </c>
      <c r="L5932">
        <v>1901</v>
      </c>
      <c r="M5932">
        <v>1901</v>
      </c>
      <c r="N5932" t="s">
        <v>20</v>
      </c>
      <c r="O5932" t="s">
        <v>3565</v>
      </c>
      <c r="P5932" t="s">
        <v>28</v>
      </c>
      <c r="Q5932" t="s">
        <v>34233</v>
      </c>
      <c r="R5932" t="s">
        <v>34233</v>
      </c>
      <c r="S5932" t="s">
        <v>32628</v>
      </c>
      <c r="T5932" t="s">
        <v>34349</v>
      </c>
      <c r="AD5932" t="str">
        <f t="shared" si="903"/>
        <v/>
      </c>
      <c r="AE5932" t="str">
        <f t="shared" si="901"/>
        <v/>
      </c>
      <c r="AF5932" t="str">
        <f t="shared" si="900"/>
        <v/>
      </c>
      <c r="AG5932" s="17">
        <v>1</v>
      </c>
      <c r="AH5932">
        <f t="shared" si="895"/>
        <v>2.8</v>
      </c>
      <c r="AI5932">
        <v>0.14499999999999999</v>
      </c>
      <c r="AJ5932">
        <f t="shared" si="899"/>
        <v>0.40599999999999997</v>
      </c>
      <c r="AK5932" t="str">
        <f t="shared" si="896"/>
        <v/>
      </c>
      <c r="AL5932" t="str">
        <f t="shared" si="904"/>
        <v/>
      </c>
    </row>
    <row r="5933" spans="1:38" x14ac:dyDescent="0.2">
      <c r="A5933" t="s">
        <v>17733</v>
      </c>
      <c r="B5933" t="s">
        <v>680</v>
      </c>
      <c r="C5933" t="s">
        <v>17734</v>
      </c>
      <c r="D5933" s="1">
        <v>37911</v>
      </c>
      <c r="E5933" s="1">
        <v>44546</v>
      </c>
      <c r="F5933" t="s">
        <v>19</v>
      </c>
      <c r="I5933">
        <v>100</v>
      </c>
      <c r="J5933">
        <v>0</v>
      </c>
      <c r="K5933">
        <v>0</v>
      </c>
      <c r="L5933">
        <v>1238</v>
      </c>
      <c r="M5933">
        <v>1238</v>
      </c>
      <c r="N5933" t="s">
        <v>20</v>
      </c>
      <c r="O5933" t="s">
        <v>17735</v>
      </c>
      <c r="P5933" t="s">
        <v>28</v>
      </c>
      <c r="Q5933" t="s">
        <v>34233</v>
      </c>
      <c r="R5933" t="s">
        <v>34233</v>
      </c>
      <c r="S5933" t="s">
        <v>32628</v>
      </c>
      <c r="T5933" t="s">
        <v>34357</v>
      </c>
      <c r="U5933" t="s">
        <v>32634</v>
      </c>
      <c r="V5933" t="s">
        <v>33204</v>
      </c>
      <c r="W5933">
        <v>310</v>
      </c>
      <c r="X5933">
        <v>2</v>
      </c>
      <c r="AB5933">
        <v>25</v>
      </c>
      <c r="AC5933">
        <v>1</v>
      </c>
      <c r="AD5933" t="str">
        <f t="shared" si="903"/>
        <v/>
      </c>
      <c r="AE5933" t="str">
        <f t="shared" si="901"/>
        <v/>
      </c>
      <c r="AF5933" t="str">
        <f t="shared" si="900"/>
        <v/>
      </c>
      <c r="AG5933">
        <f t="shared" ref="AG5933:AG5964" si="905">IF((S5933&lt;&gt;"tühi")*(AC5933&lt;&gt;""),AC5933,"")</f>
        <v>1</v>
      </c>
      <c r="AH5933">
        <f t="shared" si="895"/>
        <v>2.8</v>
      </c>
      <c r="AI5933">
        <v>0.14499999999999999</v>
      </c>
      <c r="AJ5933">
        <f t="shared" si="899"/>
        <v>0.40599999999999997</v>
      </c>
      <c r="AK5933" t="str">
        <f t="shared" si="896"/>
        <v/>
      </c>
      <c r="AL5933" t="str">
        <f t="shared" si="904"/>
        <v/>
      </c>
    </row>
    <row r="5934" spans="1:38" x14ac:dyDescent="0.2">
      <c r="A5934" t="s">
        <v>17736</v>
      </c>
      <c r="B5934" t="s">
        <v>680</v>
      </c>
      <c r="C5934" t="s">
        <v>17737</v>
      </c>
      <c r="D5934" s="1">
        <v>37911</v>
      </c>
      <c r="E5934" s="1">
        <v>43951</v>
      </c>
      <c r="F5934" t="s">
        <v>19</v>
      </c>
      <c r="I5934">
        <v>100</v>
      </c>
      <c r="J5934">
        <v>0</v>
      </c>
      <c r="K5934">
        <v>0</v>
      </c>
      <c r="L5934">
        <v>1004</v>
      </c>
      <c r="M5934">
        <v>1004</v>
      </c>
      <c r="N5934" t="s">
        <v>20</v>
      </c>
      <c r="O5934" t="s">
        <v>17738</v>
      </c>
      <c r="P5934" t="s">
        <v>28</v>
      </c>
      <c r="Q5934" t="s">
        <v>34233</v>
      </c>
      <c r="R5934" t="s">
        <v>34233</v>
      </c>
      <c r="S5934" t="s">
        <v>32628</v>
      </c>
      <c r="T5934" t="s">
        <v>34349</v>
      </c>
      <c r="U5934" t="s">
        <v>32634</v>
      </c>
      <c r="V5934" t="s">
        <v>33204</v>
      </c>
      <c r="W5934">
        <v>251</v>
      </c>
      <c r="X5934">
        <v>2</v>
      </c>
      <c r="AB5934">
        <v>25</v>
      </c>
      <c r="AC5934">
        <v>1</v>
      </c>
      <c r="AD5934" t="str">
        <f t="shared" si="903"/>
        <v/>
      </c>
      <c r="AE5934" t="str">
        <f t="shared" si="901"/>
        <v/>
      </c>
      <c r="AF5934" t="str">
        <f t="shared" si="900"/>
        <v/>
      </c>
      <c r="AG5934">
        <f t="shared" si="905"/>
        <v>1</v>
      </c>
      <c r="AH5934">
        <f t="shared" si="895"/>
        <v>2.8</v>
      </c>
      <c r="AI5934">
        <v>0.14499999999999999</v>
      </c>
      <c r="AJ5934">
        <f t="shared" si="899"/>
        <v>0.40599999999999997</v>
      </c>
      <c r="AK5934" t="str">
        <f t="shared" si="896"/>
        <v/>
      </c>
      <c r="AL5934" t="str">
        <f t="shared" si="904"/>
        <v/>
      </c>
    </row>
    <row r="5935" spans="1:38" x14ac:dyDescent="0.2">
      <c r="A5935" t="s">
        <v>28773</v>
      </c>
      <c r="B5935" t="s">
        <v>680</v>
      </c>
      <c r="C5935" t="s">
        <v>28774</v>
      </c>
      <c r="D5935" s="1">
        <v>42734</v>
      </c>
      <c r="E5935" s="1">
        <v>43456</v>
      </c>
      <c r="F5935" t="s">
        <v>26</v>
      </c>
      <c r="I5935">
        <v>100</v>
      </c>
      <c r="J5935">
        <v>0</v>
      </c>
      <c r="K5935">
        <v>0</v>
      </c>
      <c r="L5935">
        <v>396</v>
      </c>
      <c r="M5935">
        <v>396</v>
      </c>
      <c r="N5935" t="s">
        <v>20</v>
      </c>
      <c r="O5935" t="s">
        <v>28775</v>
      </c>
      <c r="P5935" t="s">
        <v>44</v>
      </c>
      <c r="Q5935" t="s">
        <v>34233</v>
      </c>
      <c r="R5935" t="s">
        <v>34233</v>
      </c>
      <c r="S5935" t="s">
        <v>34233</v>
      </c>
      <c r="T5935" t="s">
        <v>34233</v>
      </c>
      <c r="AD5935" t="str">
        <f t="shared" si="903"/>
        <v/>
      </c>
      <c r="AE5935" t="str">
        <f t="shared" si="901"/>
        <v/>
      </c>
      <c r="AF5935" t="str">
        <f t="shared" si="900"/>
        <v/>
      </c>
      <c r="AG5935" t="str">
        <f t="shared" si="905"/>
        <v/>
      </c>
      <c r="AH5935" t="str">
        <f t="shared" si="895"/>
        <v/>
      </c>
      <c r="AI5935">
        <v>0.14499999999999999</v>
      </c>
      <c r="AJ5935" t="str">
        <f t="shared" si="899"/>
        <v/>
      </c>
      <c r="AK5935" t="str">
        <f t="shared" si="896"/>
        <v/>
      </c>
      <c r="AL5935" t="str">
        <f t="shared" si="904"/>
        <v/>
      </c>
    </row>
    <row r="5936" spans="1:38" x14ac:dyDescent="0.2">
      <c r="A5936" t="s">
        <v>29937</v>
      </c>
      <c r="B5936" t="s">
        <v>680</v>
      </c>
      <c r="C5936" t="s">
        <v>29938</v>
      </c>
      <c r="D5936" s="1">
        <v>43713</v>
      </c>
      <c r="E5936" s="1">
        <v>43713</v>
      </c>
      <c r="F5936" t="s">
        <v>26</v>
      </c>
      <c r="I5936">
        <v>100</v>
      </c>
      <c r="J5936">
        <v>0</v>
      </c>
      <c r="K5936">
        <v>0</v>
      </c>
      <c r="L5936">
        <v>10</v>
      </c>
      <c r="M5936">
        <v>10</v>
      </c>
      <c r="N5936" t="s">
        <v>20</v>
      </c>
      <c r="O5936" t="s">
        <v>29939</v>
      </c>
      <c r="P5936" t="s">
        <v>44</v>
      </c>
      <c r="Q5936" t="s">
        <v>34233</v>
      </c>
      <c r="R5936" t="s">
        <v>34233</v>
      </c>
      <c r="S5936" t="s">
        <v>34233</v>
      </c>
      <c r="T5936" t="s">
        <v>34233</v>
      </c>
      <c r="AD5936" t="str">
        <f t="shared" si="903"/>
        <v/>
      </c>
      <c r="AE5936" t="str">
        <f t="shared" si="901"/>
        <v/>
      </c>
      <c r="AF5936" t="str">
        <f t="shared" si="900"/>
        <v/>
      </c>
      <c r="AG5936" t="str">
        <f t="shared" si="905"/>
        <v/>
      </c>
      <c r="AH5936" t="str">
        <f t="shared" ref="AH5936:AH5999" si="906">IF(AG5936="","",AG5936*2.8)</f>
        <v/>
      </c>
      <c r="AI5936">
        <v>0.14499999999999999</v>
      </c>
      <c r="AJ5936" t="str">
        <f t="shared" si="899"/>
        <v/>
      </c>
      <c r="AK5936" t="str">
        <f t="shared" ref="AK5936:AK5999" si="907">IF(AE5936="","",AE5936*2.8)</f>
        <v/>
      </c>
      <c r="AL5936" t="str">
        <f t="shared" si="904"/>
        <v/>
      </c>
    </row>
    <row r="5937" spans="1:38" x14ac:dyDescent="0.2">
      <c r="A5937" t="s">
        <v>30725</v>
      </c>
      <c r="B5937" t="s">
        <v>680</v>
      </c>
      <c r="C5937" t="s">
        <v>30726</v>
      </c>
      <c r="D5937" s="1">
        <v>43859</v>
      </c>
      <c r="E5937" s="1">
        <v>44567</v>
      </c>
      <c r="F5937" t="s">
        <v>26</v>
      </c>
      <c r="I5937">
        <v>100</v>
      </c>
      <c r="J5937">
        <v>0</v>
      </c>
      <c r="K5937">
        <v>0</v>
      </c>
      <c r="L5937">
        <v>3920</v>
      </c>
      <c r="M5937">
        <v>3920</v>
      </c>
      <c r="N5937" t="s">
        <v>20</v>
      </c>
      <c r="O5937" t="s">
        <v>30727</v>
      </c>
      <c r="P5937" t="s">
        <v>44</v>
      </c>
      <c r="Q5937" t="s">
        <v>34233</v>
      </c>
      <c r="R5937" t="s">
        <v>34233</v>
      </c>
      <c r="S5937" t="s">
        <v>34233</v>
      </c>
      <c r="T5937" t="s">
        <v>34233</v>
      </c>
      <c r="AD5937" t="str">
        <f t="shared" si="903"/>
        <v/>
      </c>
      <c r="AE5937" t="str">
        <f t="shared" si="901"/>
        <v/>
      </c>
      <c r="AF5937" t="str">
        <f t="shared" si="900"/>
        <v/>
      </c>
      <c r="AG5937" t="str">
        <f t="shared" si="905"/>
        <v/>
      </c>
      <c r="AH5937" t="str">
        <f t="shared" si="906"/>
        <v/>
      </c>
      <c r="AI5937">
        <v>0.14499999999999999</v>
      </c>
      <c r="AJ5937" t="str">
        <f t="shared" si="899"/>
        <v/>
      </c>
      <c r="AK5937" t="str">
        <f t="shared" si="907"/>
        <v/>
      </c>
      <c r="AL5937" t="str">
        <f t="shared" si="904"/>
        <v/>
      </c>
    </row>
    <row r="5938" spans="1:38" x14ac:dyDescent="0.2">
      <c r="A5938" t="s">
        <v>7860</v>
      </c>
      <c r="B5938" t="s">
        <v>680</v>
      </c>
      <c r="C5938" t="s">
        <v>7861</v>
      </c>
      <c r="D5938" s="1">
        <v>36264</v>
      </c>
      <c r="E5938" s="1">
        <v>43900</v>
      </c>
      <c r="F5938" t="s">
        <v>19</v>
      </c>
      <c r="I5938">
        <v>100</v>
      </c>
      <c r="J5938">
        <v>0</v>
      </c>
      <c r="K5938">
        <v>0</v>
      </c>
      <c r="L5938">
        <v>960</v>
      </c>
      <c r="M5938">
        <v>960</v>
      </c>
      <c r="N5938" t="s">
        <v>20</v>
      </c>
      <c r="O5938" t="s">
        <v>7862</v>
      </c>
      <c r="P5938" t="s">
        <v>28</v>
      </c>
      <c r="Q5938" t="s">
        <v>34233</v>
      </c>
      <c r="R5938" t="s">
        <v>34233</v>
      </c>
      <c r="S5938" t="s">
        <v>32628</v>
      </c>
      <c r="T5938" t="s">
        <v>34365</v>
      </c>
      <c r="U5938" t="s">
        <v>32634</v>
      </c>
      <c r="V5938" t="s">
        <v>35008</v>
      </c>
      <c r="X5938">
        <v>2</v>
      </c>
      <c r="AA5938">
        <v>10</v>
      </c>
      <c r="AB5938">
        <v>25</v>
      </c>
      <c r="AC5938">
        <v>1</v>
      </c>
      <c r="AD5938" t="str">
        <f t="shared" si="903"/>
        <v/>
      </c>
      <c r="AE5938" t="str">
        <f t="shared" si="901"/>
        <v/>
      </c>
      <c r="AF5938" t="str">
        <f t="shared" si="900"/>
        <v/>
      </c>
      <c r="AG5938">
        <f t="shared" si="905"/>
        <v>1</v>
      </c>
      <c r="AH5938">
        <f t="shared" si="906"/>
        <v>2.8</v>
      </c>
      <c r="AI5938">
        <v>0.14499999999999999</v>
      </c>
      <c r="AJ5938">
        <f t="shared" si="899"/>
        <v>0.40599999999999997</v>
      </c>
      <c r="AK5938" t="str">
        <f t="shared" si="907"/>
        <v/>
      </c>
      <c r="AL5938" t="str">
        <f t="shared" si="904"/>
        <v/>
      </c>
    </row>
    <row r="5939" spans="1:38" x14ac:dyDescent="0.2">
      <c r="A5939" t="s">
        <v>6762</v>
      </c>
      <c r="B5939" t="s">
        <v>680</v>
      </c>
      <c r="C5939" t="s">
        <v>6763</v>
      </c>
      <c r="D5939" s="1">
        <v>36145</v>
      </c>
      <c r="E5939" s="1">
        <v>44236</v>
      </c>
      <c r="F5939" t="s">
        <v>19</v>
      </c>
      <c r="I5939">
        <v>100</v>
      </c>
      <c r="J5939">
        <v>0</v>
      </c>
      <c r="K5939">
        <v>0</v>
      </c>
      <c r="L5939">
        <v>1996</v>
      </c>
      <c r="M5939">
        <v>1996</v>
      </c>
      <c r="N5939" t="s">
        <v>20</v>
      </c>
      <c r="O5939" t="s">
        <v>6764</v>
      </c>
      <c r="P5939" t="s">
        <v>28</v>
      </c>
      <c r="Q5939" t="s">
        <v>34256</v>
      </c>
      <c r="R5939" t="s">
        <v>33787</v>
      </c>
      <c r="S5939" t="s">
        <v>32628</v>
      </c>
      <c r="T5939" t="s">
        <v>34365</v>
      </c>
      <c r="U5939" t="s">
        <v>32634</v>
      </c>
      <c r="V5939" t="s">
        <v>35008</v>
      </c>
      <c r="X5939">
        <v>2</v>
      </c>
      <c r="AA5939">
        <v>10</v>
      </c>
      <c r="AB5939">
        <v>13</v>
      </c>
      <c r="AC5939">
        <v>1</v>
      </c>
      <c r="AD5939" t="str">
        <f t="shared" si="903"/>
        <v/>
      </c>
      <c r="AE5939" t="str">
        <f t="shared" si="901"/>
        <v/>
      </c>
      <c r="AF5939" t="str">
        <f t="shared" si="900"/>
        <v/>
      </c>
      <c r="AG5939">
        <f t="shared" si="905"/>
        <v>1</v>
      </c>
      <c r="AH5939">
        <f t="shared" si="906"/>
        <v>2.8</v>
      </c>
      <c r="AI5939">
        <v>0.14499999999999999</v>
      </c>
      <c r="AJ5939">
        <f t="shared" si="899"/>
        <v>0.40599999999999997</v>
      </c>
      <c r="AK5939" t="str">
        <f t="shared" si="907"/>
        <v/>
      </c>
      <c r="AL5939" t="str">
        <f t="shared" si="904"/>
        <v/>
      </c>
    </row>
    <row r="5940" spans="1:38" x14ac:dyDescent="0.2">
      <c r="A5940" t="s">
        <v>8733</v>
      </c>
      <c r="B5940" t="s">
        <v>680</v>
      </c>
      <c r="C5940" t="s">
        <v>8734</v>
      </c>
      <c r="D5940" s="1">
        <v>36245</v>
      </c>
      <c r="E5940" s="1">
        <v>43900</v>
      </c>
      <c r="F5940" t="s">
        <v>19</v>
      </c>
      <c r="I5940">
        <v>100</v>
      </c>
      <c r="J5940">
        <v>0</v>
      </c>
      <c r="K5940">
        <v>0</v>
      </c>
      <c r="L5940">
        <v>1704</v>
      </c>
      <c r="M5940">
        <v>1704</v>
      </c>
      <c r="N5940" t="s">
        <v>20</v>
      </c>
      <c r="O5940" t="s">
        <v>8735</v>
      </c>
      <c r="P5940" t="s">
        <v>28</v>
      </c>
      <c r="Q5940" t="s">
        <v>34256</v>
      </c>
      <c r="R5940" t="s">
        <v>33787</v>
      </c>
      <c r="S5940" t="s">
        <v>33800</v>
      </c>
      <c r="T5940" t="s">
        <v>34349</v>
      </c>
      <c r="U5940" t="s">
        <v>32634</v>
      </c>
      <c r="V5940" t="s">
        <v>35008</v>
      </c>
      <c r="X5940">
        <v>2</v>
      </c>
      <c r="AA5940">
        <v>10</v>
      </c>
      <c r="AB5940">
        <v>15</v>
      </c>
      <c r="AC5940">
        <v>1</v>
      </c>
      <c r="AD5940" t="str">
        <f t="shared" si="903"/>
        <v/>
      </c>
      <c r="AE5940" t="str">
        <f t="shared" si="901"/>
        <v/>
      </c>
      <c r="AF5940" t="str">
        <f t="shared" si="900"/>
        <v/>
      </c>
      <c r="AG5940">
        <f t="shared" si="905"/>
        <v>1</v>
      </c>
      <c r="AH5940">
        <f t="shared" si="906"/>
        <v>2.8</v>
      </c>
      <c r="AI5940">
        <v>0.14499999999999999</v>
      </c>
      <c r="AJ5940">
        <f t="shared" si="899"/>
        <v>0.40599999999999997</v>
      </c>
      <c r="AK5940" t="str">
        <f t="shared" si="907"/>
        <v/>
      </c>
      <c r="AL5940" t="str">
        <f t="shared" si="904"/>
        <v/>
      </c>
    </row>
    <row r="5941" spans="1:38" x14ac:dyDescent="0.2">
      <c r="A5941" t="s">
        <v>8804</v>
      </c>
      <c r="B5941" t="s">
        <v>680</v>
      </c>
      <c r="C5941" t="s">
        <v>8805</v>
      </c>
      <c r="D5941" s="1">
        <v>36245</v>
      </c>
      <c r="E5941" s="1">
        <v>44760</v>
      </c>
      <c r="F5941" t="s">
        <v>19</v>
      </c>
      <c r="I5941">
        <v>100</v>
      </c>
      <c r="J5941">
        <v>0</v>
      </c>
      <c r="K5941">
        <v>0</v>
      </c>
      <c r="L5941">
        <v>1941</v>
      </c>
      <c r="M5941">
        <v>1941</v>
      </c>
      <c r="N5941" t="s">
        <v>20</v>
      </c>
      <c r="O5941" t="s">
        <v>8806</v>
      </c>
      <c r="P5941" t="s">
        <v>28</v>
      </c>
      <c r="Q5941" t="s">
        <v>34233</v>
      </c>
      <c r="R5941" t="s">
        <v>34233</v>
      </c>
      <c r="S5941" t="s">
        <v>33801</v>
      </c>
      <c r="T5941" t="s">
        <v>34365</v>
      </c>
      <c r="U5941" t="s">
        <v>32634</v>
      </c>
      <c r="V5941" t="s">
        <v>35008</v>
      </c>
      <c r="X5941">
        <v>2</v>
      </c>
      <c r="AA5941">
        <v>10</v>
      </c>
      <c r="AB5941">
        <v>13</v>
      </c>
      <c r="AC5941">
        <v>1</v>
      </c>
      <c r="AD5941" t="str">
        <f t="shared" si="903"/>
        <v/>
      </c>
      <c r="AE5941" t="str">
        <f t="shared" si="901"/>
        <v/>
      </c>
      <c r="AF5941" t="str">
        <f t="shared" si="900"/>
        <v/>
      </c>
      <c r="AG5941">
        <f t="shared" si="905"/>
        <v>1</v>
      </c>
      <c r="AH5941">
        <f t="shared" si="906"/>
        <v>2.8</v>
      </c>
      <c r="AI5941">
        <v>0.14499999999999999</v>
      </c>
      <c r="AJ5941">
        <f t="shared" si="899"/>
        <v>0.40599999999999997</v>
      </c>
      <c r="AK5941" t="str">
        <f t="shared" si="907"/>
        <v/>
      </c>
      <c r="AL5941" t="str">
        <f t="shared" si="904"/>
        <v/>
      </c>
    </row>
    <row r="5942" spans="1:38" x14ac:dyDescent="0.2">
      <c r="A5942" t="s">
        <v>8736</v>
      </c>
      <c r="B5942" t="s">
        <v>680</v>
      </c>
      <c r="C5942" t="s">
        <v>8737</v>
      </c>
      <c r="D5942" s="1">
        <v>36245</v>
      </c>
      <c r="E5942" s="1">
        <v>43900</v>
      </c>
      <c r="F5942" t="s">
        <v>19</v>
      </c>
      <c r="I5942">
        <v>100</v>
      </c>
      <c r="J5942">
        <v>0</v>
      </c>
      <c r="K5942">
        <v>0</v>
      </c>
      <c r="L5942">
        <v>1005</v>
      </c>
      <c r="M5942">
        <v>1005</v>
      </c>
      <c r="N5942" t="s">
        <v>20</v>
      </c>
      <c r="O5942" t="s">
        <v>8738</v>
      </c>
      <c r="P5942" t="s">
        <v>28</v>
      </c>
      <c r="Q5942" t="s">
        <v>34233</v>
      </c>
      <c r="R5942" t="s">
        <v>34233</v>
      </c>
      <c r="S5942" t="s">
        <v>32628</v>
      </c>
      <c r="T5942" t="s">
        <v>34365</v>
      </c>
      <c r="U5942" t="s">
        <v>32634</v>
      </c>
      <c r="V5942" t="s">
        <v>35008</v>
      </c>
      <c r="X5942">
        <v>2</v>
      </c>
      <c r="AA5942">
        <v>10</v>
      </c>
      <c r="AB5942">
        <v>20</v>
      </c>
      <c r="AC5942">
        <v>1</v>
      </c>
      <c r="AD5942" t="str">
        <f t="shared" si="903"/>
        <v/>
      </c>
      <c r="AE5942" t="str">
        <f t="shared" si="901"/>
        <v/>
      </c>
      <c r="AF5942" t="str">
        <f t="shared" si="900"/>
        <v/>
      </c>
      <c r="AG5942">
        <f t="shared" si="905"/>
        <v>1</v>
      </c>
      <c r="AH5942">
        <f t="shared" si="906"/>
        <v>2.8</v>
      </c>
      <c r="AI5942">
        <v>0.14499999999999999</v>
      </c>
      <c r="AJ5942">
        <f t="shared" si="899"/>
        <v>0.40599999999999997</v>
      </c>
      <c r="AK5942" t="str">
        <f t="shared" si="907"/>
        <v/>
      </c>
      <c r="AL5942" t="str">
        <f t="shared" si="904"/>
        <v/>
      </c>
    </row>
    <row r="5943" spans="1:38" x14ac:dyDescent="0.2">
      <c r="A5943" t="s">
        <v>6759</v>
      </c>
      <c r="B5943" t="s">
        <v>680</v>
      </c>
      <c r="C5943" t="s">
        <v>6760</v>
      </c>
      <c r="D5943" s="1">
        <v>36145</v>
      </c>
      <c r="E5943" s="1">
        <v>44760</v>
      </c>
      <c r="F5943" t="s">
        <v>19</v>
      </c>
      <c r="I5943">
        <v>100</v>
      </c>
      <c r="J5943">
        <v>0</v>
      </c>
      <c r="K5943">
        <v>0</v>
      </c>
      <c r="L5943">
        <v>1693</v>
      </c>
      <c r="M5943">
        <v>1693</v>
      </c>
      <c r="N5943" t="s">
        <v>20</v>
      </c>
      <c r="O5943" t="s">
        <v>6761</v>
      </c>
      <c r="P5943" t="s">
        <v>28</v>
      </c>
      <c r="Q5943" t="s">
        <v>32794</v>
      </c>
      <c r="R5943" t="s">
        <v>33782</v>
      </c>
      <c r="S5943" t="s">
        <v>33800</v>
      </c>
      <c r="T5943" t="s">
        <v>34365</v>
      </c>
      <c r="U5943" t="s">
        <v>32634</v>
      </c>
      <c r="V5943" t="s">
        <v>35008</v>
      </c>
      <c r="X5943">
        <v>2</v>
      </c>
      <c r="AA5943">
        <v>10</v>
      </c>
      <c r="AB5943">
        <v>15</v>
      </c>
      <c r="AC5943">
        <v>1</v>
      </c>
      <c r="AD5943" t="str">
        <f t="shared" si="903"/>
        <v/>
      </c>
      <c r="AE5943" t="str">
        <f t="shared" ref="AE5943:AE5974" si="908">IF((S5943="tühi")*(AC5943&lt;&gt;""),AC5943,"")</f>
        <v/>
      </c>
      <c r="AF5943" t="str">
        <f t="shared" si="900"/>
        <v/>
      </c>
      <c r="AG5943">
        <f t="shared" si="905"/>
        <v>1</v>
      </c>
      <c r="AH5943">
        <f t="shared" si="906"/>
        <v>2.8</v>
      </c>
      <c r="AI5943">
        <v>0.14499999999999999</v>
      </c>
      <c r="AJ5943">
        <f t="shared" si="899"/>
        <v>0.40599999999999997</v>
      </c>
      <c r="AK5943" t="str">
        <f t="shared" si="907"/>
        <v/>
      </c>
      <c r="AL5943" t="str">
        <f t="shared" si="904"/>
        <v/>
      </c>
    </row>
    <row r="5944" spans="1:38" x14ac:dyDescent="0.2">
      <c r="A5944" t="s">
        <v>8730</v>
      </c>
      <c r="B5944" t="s">
        <v>680</v>
      </c>
      <c r="C5944" t="s">
        <v>8731</v>
      </c>
      <c r="D5944" s="1">
        <v>36245</v>
      </c>
      <c r="E5944" s="1">
        <v>44760</v>
      </c>
      <c r="F5944" t="s">
        <v>19</v>
      </c>
      <c r="I5944">
        <v>100</v>
      </c>
      <c r="J5944">
        <v>0</v>
      </c>
      <c r="K5944">
        <v>0</v>
      </c>
      <c r="L5944">
        <v>1978</v>
      </c>
      <c r="M5944">
        <v>1978</v>
      </c>
      <c r="N5944" t="s">
        <v>20</v>
      </c>
      <c r="O5944" t="s">
        <v>8732</v>
      </c>
      <c r="P5944" t="s">
        <v>28</v>
      </c>
      <c r="Q5944" t="s">
        <v>34233</v>
      </c>
      <c r="R5944" t="s">
        <v>34233</v>
      </c>
      <c r="S5944" t="s">
        <v>33801</v>
      </c>
      <c r="T5944" t="s">
        <v>34357</v>
      </c>
      <c r="U5944" t="s">
        <v>32634</v>
      </c>
      <c r="V5944" t="s">
        <v>35008</v>
      </c>
      <c r="X5944">
        <v>2</v>
      </c>
      <c r="AA5944">
        <v>10</v>
      </c>
      <c r="AB5944">
        <v>13</v>
      </c>
      <c r="AC5944">
        <v>1</v>
      </c>
      <c r="AD5944" t="str">
        <f t="shared" si="903"/>
        <v/>
      </c>
      <c r="AE5944" t="str">
        <f t="shared" si="908"/>
        <v/>
      </c>
      <c r="AF5944" t="str">
        <f t="shared" si="900"/>
        <v/>
      </c>
      <c r="AG5944">
        <f t="shared" si="905"/>
        <v>1</v>
      </c>
      <c r="AH5944">
        <f t="shared" si="906"/>
        <v>2.8</v>
      </c>
      <c r="AI5944">
        <v>0.14499999999999999</v>
      </c>
      <c r="AJ5944">
        <f t="shared" si="899"/>
        <v>0.40599999999999997</v>
      </c>
      <c r="AK5944" t="str">
        <f t="shared" si="907"/>
        <v/>
      </c>
      <c r="AL5944" t="str">
        <f t="shared" si="904"/>
        <v/>
      </c>
    </row>
    <row r="5945" spans="1:38" x14ac:dyDescent="0.2">
      <c r="A5945" t="s">
        <v>7205</v>
      </c>
      <c r="B5945" t="s">
        <v>680</v>
      </c>
      <c r="C5945" t="s">
        <v>7206</v>
      </c>
      <c r="D5945" s="1">
        <v>36210</v>
      </c>
      <c r="E5945" s="1">
        <v>44760</v>
      </c>
      <c r="F5945" t="s">
        <v>19</v>
      </c>
      <c r="I5945">
        <v>100</v>
      </c>
      <c r="J5945">
        <v>0</v>
      </c>
      <c r="K5945">
        <v>0</v>
      </c>
      <c r="L5945">
        <v>1110</v>
      </c>
      <c r="M5945">
        <v>1110</v>
      </c>
      <c r="N5945" t="s">
        <v>20</v>
      </c>
      <c r="O5945" t="s">
        <v>7207</v>
      </c>
      <c r="P5945" t="s">
        <v>28</v>
      </c>
      <c r="Q5945" t="s">
        <v>34233</v>
      </c>
      <c r="R5945" t="s">
        <v>34233</v>
      </c>
      <c r="S5945" t="s">
        <v>32628</v>
      </c>
      <c r="T5945" t="s">
        <v>34365</v>
      </c>
      <c r="U5945" t="s">
        <v>32634</v>
      </c>
      <c r="V5945" t="s">
        <v>35008</v>
      </c>
      <c r="X5945">
        <v>2</v>
      </c>
      <c r="AA5945">
        <v>10</v>
      </c>
      <c r="AB5945">
        <v>20</v>
      </c>
      <c r="AC5945">
        <v>1</v>
      </c>
      <c r="AD5945" t="str">
        <f t="shared" si="903"/>
        <v/>
      </c>
      <c r="AE5945" t="str">
        <f t="shared" si="908"/>
        <v/>
      </c>
      <c r="AF5945" t="str">
        <f t="shared" si="900"/>
        <v/>
      </c>
      <c r="AG5945">
        <f t="shared" si="905"/>
        <v>1</v>
      </c>
      <c r="AH5945">
        <f t="shared" si="906"/>
        <v>2.8</v>
      </c>
      <c r="AI5945">
        <v>0.14499999999999999</v>
      </c>
      <c r="AJ5945">
        <f t="shared" si="899"/>
        <v>0.40599999999999997</v>
      </c>
      <c r="AK5945" t="str">
        <f t="shared" si="907"/>
        <v/>
      </c>
      <c r="AL5945" t="str">
        <f t="shared" si="904"/>
        <v/>
      </c>
    </row>
    <row r="5946" spans="1:38" x14ac:dyDescent="0.2">
      <c r="A5946" t="s">
        <v>7656</v>
      </c>
      <c r="B5946" t="s">
        <v>680</v>
      </c>
      <c r="C5946" t="s">
        <v>7657</v>
      </c>
      <c r="D5946" s="1">
        <v>36210</v>
      </c>
      <c r="E5946" s="1">
        <v>44760</v>
      </c>
      <c r="F5946" t="s">
        <v>19</v>
      </c>
      <c r="I5946">
        <v>100</v>
      </c>
      <c r="J5946">
        <v>0</v>
      </c>
      <c r="K5946">
        <v>0</v>
      </c>
      <c r="L5946">
        <v>1911</v>
      </c>
      <c r="M5946">
        <v>1911</v>
      </c>
      <c r="N5946" t="s">
        <v>20</v>
      </c>
      <c r="O5946" t="s">
        <v>7658</v>
      </c>
      <c r="P5946" t="s">
        <v>28</v>
      </c>
      <c r="Q5946" t="s">
        <v>34256</v>
      </c>
      <c r="R5946" t="s">
        <v>33787</v>
      </c>
      <c r="S5946" t="s">
        <v>32628</v>
      </c>
      <c r="T5946" t="s">
        <v>34357</v>
      </c>
      <c r="U5946" t="s">
        <v>32634</v>
      </c>
      <c r="V5946" t="s">
        <v>35008</v>
      </c>
      <c r="X5946">
        <v>2</v>
      </c>
      <c r="AA5946">
        <v>10</v>
      </c>
      <c r="AB5946">
        <v>15</v>
      </c>
      <c r="AC5946">
        <v>1</v>
      </c>
      <c r="AD5946" t="str">
        <f t="shared" si="903"/>
        <v/>
      </c>
      <c r="AE5946" t="str">
        <f t="shared" si="908"/>
        <v/>
      </c>
      <c r="AF5946" t="str">
        <f t="shared" si="900"/>
        <v/>
      </c>
      <c r="AG5946">
        <f t="shared" si="905"/>
        <v>1</v>
      </c>
      <c r="AH5946">
        <f t="shared" si="906"/>
        <v>2.8</v>
      </c>
      <c r="AI5946">
        <v>0.14499999999999999</v>
      </c>
      <c r="AJ5946">
        <f t="shared" si="899"/>
        <v>0.40599999999999997</v>
      </c>
      <c r="AK5946" t="str">
        <f t="shared" si="907"/>
        <v/>
      </c>
      <c r="AL5946" t="str">
        <f t="shared" si="904"/>
        <v/>
      </c>
    </row>
    <row r="5947" spans="1:38" x14ac:dyDescent="0.2">
      <c r="A5947" t="s">
        <v>7851</v>
      </c>
      <c r="B5947" t="s">
        <v>680</v>
      </c>
      <c r="C5947" t="s">
        <v>7852</v>
      </c>
      <c r="D5947" s="1">
        <v>36207</v>
      </c>
      <c r="E5947" s="1">
        <v>44236</v>
      </c>
      <c r="F5947" t="s">
        <v>19</v>
      </c>
      <c r="I5947">
        <v>100</v>
      </c>
      <c r="J5947">
        <v>0</v>
      </c>
      <c r="K5947">
        <v>0</v>
      </c>
      <c r="L5947">
        <v>1582</v>
      </c>
      <c r="M5947">
        <v>1582</v>
      </c>
      <c r="N5947" t="s">
        <v>20</v>
      </c>
      <c r="O5947" t="s">
        <v>7853</v>
      </c>
      <c r="P5947" t="s">
        <v>28</v>
      </c>
      <c r="Q5947" t="s">
        <v>34256</v>
      </c>
      <c r="R5947" t="s">
        <v>33787</v>
      </c>
      <c r="S5947" t="s">
        <v>33797</v>
      </c>
      <c r="T5947" t="s">
        <v>34357</v>
      </c>
      <c r="U5947" t="s">
        <v>32634</v>
      </c>
      <c r="V5947" t="s">
        <v>35008</v>
      </c>
      <c r="X5947">
        <v>2</v>
      </c>
      <c r="AA5947">
        <v>10</v>
      </c>
      <c r="AB5947">
        <v>17</v>
      </c>
      <c r="AC5947">
        <v>1</v>
      </c>
      <c r="AD5947" t="str">
        <f t="shared" si="903"/>
        <v/>
      </c>
      <c r="AE5947" t="str">
        <f t="shared" si="908"/>
        <v/>
      </c>
      <c r="AF5947" t="str">
        <f t="shared" si="900"/>
        <v/>
      </c>
      <c r="AG5947">
        <f t="shared" si="905"/>
        <v>1</v>
      </c>
      <c r="AH5947">
        <f t="shared" si="906"/>
        <v>2.8</v>
      </c>
      <c r="AI5947">
        <v>0.14499999999999999</v>
      </c>
      <c r="AJ5947">
        <f t="shared" si="899"/>
        <v>0.40599999999999997</v>
      </c>
      <c r="AK5947" t="str">
        <f t="shared" si="907"/>
        <v/>
      </c>
      <c r="AL5947" t="str">
        <f t="shared" si="904"/>
        <v/>
      </c>
    </row>
    <row r="5948" spans="1:38" x14ac:dyDescent="0.2">
      <c r="A5948" t="s">
        <v>7208</v>
      </c>
      <c r="B5948" t="s">
        <v>680</v>
      </c>
      <c r="C5948" t="s">
        <v>7209</v>
      </c>
      <c r="D5948" s="1">
        <v>36210</v>
      </c>
      <c r="E5948" s="1">
        <v>43900</v>
      </c>
      <c r="F5948" t="s">
        <v>19</v>
      </c>
      <c r="I5948">
        <v>100</v>
      </c>
      <c r="J5948">
        <v>0</v>
      </c>
      <c r="K5948">
        <v>0</v>
      </c>
      <c r="L5948">
        <v>937</v>
      </c>
      <c r="M5948">
        <v>937</v>
      </c>
      <c r="N5948" t="s">
        <v>20</v>
      </c>
      <c r="O5948" t="s">
        <v>7210</v>
      </c>
      <c r="P5948" t="s">
        <v>28</v>
      </c>
      <c r="Q5948" t="s">
        <v>34233</v>
      </c>
      <c r="R5948" t="s">
        <v>34233</v>
      </c>
      <c r="S5948" t="s">
        <v>33797</v>
      </c>
      <c r="T5948" t="s">
        <v>34357</v>
      </c>
      <c r="U5948" t="s">
        <v>32634</v>
      </c>
      <c r="V5948" t="s">
        <v>35010</v>
      </c>
      <c r="W5948">
        <v>234</v>
      </c>
      <c r="X5948">
        <v>2</v>
      </c>
      <c r="Y5948">
        <v>1</v>
      </c>
      <c r="AA5948">
        <v>8.5</v>
      </c>
      <c r="AB5948">
        <v>25</v>
      </c>
      <c r="AC5948">
        <v>1</v>
      </c>
      <c r="AD5948" t="str">
        <f t="shared" si="903"/>
        <v/>
      </c>
      <c r="AE5948" t="str">
        <f t="shared" si="908"/>
        <v/>
      </c>
      <c r="AF5948" t="str">
        <f t="shared" si="900"/>
        <v/>
      </c>
      <c r="AG5948">
        <f t="shared" si="905"/>
        <v>1</v>
      </c>
      <c r="AH5948">
        <f t="shared" si="906"/>
        <v>2.8</v>
      </c>
      <c r="AI5948">
        <v>0.14499999999999999</v>
      </c>
      <c r="AJ5948">
        <f t="shared" si="899"/>
        <v>0.40599999999999997</v>
      </c>
      <c r="AK5948" t="str">
        <f t="shared" si="907"/>
        <v/>
      </c>
      <c r="AL5948" t="str">
        <f t="shared" si="904"/>
        <v/>
      </c>
    </row>
    <row r="5949" spans="1:38" x14ac:dyDescent="0.2">
      <c r="A5949" t="s">
        <v>6765</v>
      </c>
      <c r="B5949" t="s">
        <v>680</v>
      </c>
      <c r="C5949" t="s">
        <v>6766</v>
      </c>
      <c r="D5949" s="1">
        <v>36145</v>
      </c>
      <c r="E5949" s="1">
        <v>44236</v>
      </c>
      <c r="F5949" t="s">
        <v>19</v>
      </c>
      <c r="I5949">
        <v>100</v>
      </c>
      <c r="J5949">
        <v>0</v>
      </c>
      <c r="K5949">
        <v>0</v>
      </c>
      <c r="L5949">
        <v>1881</v>
      </c>
      <c r="M5949">
        <v>1881</v>
      </c>
      <c r="N5949" t="s">
        <v>20</v>
      </c>
      <c r="O5949" t="s">
        <v>6767</v>
      </c>
      <c r="P5949" t="s">
        <v>28</v>
      </c>
      <c r="Q5949" t="s">
        <v>34256</v>
      </c>
      <c r="R5949" t="s">
        <v>33787</v>
      </c>
      <c r="S5949" t="s">
        <v>33797</v>
      </c>
      <c r="T5949" t="s">
        <v>34365</v>
      </c>
      <c r="U5949" t="s">
        <v>32634</v>
      </c>
      <c r="V5949" t="s">
        <v>35008</v>
      </c>
      <c r="X5949">
        <v>2</v>
      </c>
      <c r="AA5949">
        <v>10</v>
      </c>
      <c r="AB5949">
        <v>15</v>
      </c>
      <c r="AC5949">
        <v>1</v>
      </c>
      <c r="AD5949" t="str">
        <f t="shared" si="903"/>
        <v/>
      </c>
      <c r="AE5949" t="str">
        <f t="shared" si="908"/>
        <v/>
      </c>
      <c r="AF5949" t="str">
        <f t="shared" si="900"/>
        <v/>
      </c>
      <c r="AG5949">
        <f t="shared" si="905"/>
        <v>1</v>
      </c>
      <c r="AH5949">
        <f t="shared" si="906"/>
        <v>2.8</v>
      </c>
      <c r="AI5949">
        <v>0.14499999999999999</v>
      </c>
      <c r="AJ5949">
        <f t="shared" si="899"/>
        <v>0.40599999999999997</v>
      </c>
      <c r="AK5949" t="str">
        <f t="shared" si="907"/>
        <v/>
      </c>
      <c r="AL5949" t="str">
        <f t="shared" si="904"/>
        <v/>
      </c>
    </row>
    <row r="5950" spans="1:38" x14ac:dyDescent="0.2">
      <c r="A5950" t="s">
        <v>7848</v>
      </c>
      <c r="B5950" t="s">
        <v>680</v>
      </c>
      <c r="C5950" t="s">
        <v>7849</v>
      </c>
      <c r="D5950" s="1">
        <v>36207</v>
      </c>
      <c r="E5950" s="1">
        <v>43900</v>
      </c>
      <c r="F5950" t="s">
        <v>19</v>
      </c>
      <c r="I5950">
        <v>100</v>
      </c>
      <c r="J5950">
        <v>0</v>
      </c>
      <c r="K5950">
        <v>0</v>
      </c>
      <c r="L5950">
        <v>1500</v>
      </c>
      <c r="M5950">
        <v>1500</v>
      </c>
      <c r="N5950" t="s">
        <v>20</v>
      </c>
      <c r="O5950" t="s">
        <v>7850</v>
      </c>
      <c r="P5950" t="s">
        <v>28</v>
      </c>
      <c r="Q5950" t="s">
        <v>34233</v>
      </c>
      <c r="R5950" t="s">
        <v>34233</v>
      </c>
      <c r="S5950" t="s">
        <v>33797</v>
      </c>
      <c r="T5950" t="s">
        <v>34365</v>
      </c>
      <c r="U5950" t="s">
        <v>32634</v>
      </c>
      <c r="V5950" t="s">
        <v>35008</v>
      </c>
      <c r="X5950">
        <v>2</v>
      </c>
      <c r="AA5950">
        <v>10</v>
      </c>
      <c r="AB5950">
        <v>17</v>
      </c>
      <c r="AC5950">
        <v>1</v>
      </c>
      <c r="AD5950" t="str">
        <f t="shared" si="903"/>
        <v/>
      </c>
      <c r="AE5950" t="str">
        <f t="shared" si="908"/>
        <v/>
      </c>
      <c r="AF5950" t="str">
        <f t="shared" si="900"/>
        <v/>
      </c>
      <c r="AG5950">
        <f t="shared" si="905"/>
        <v>1</v>
      </c>
      <c r="AH5950">
        <f t="shared" si="906"/>
        <v>2.8</v>
      </c>
      <c r="AI5950">
        <v>0.14499999999999999</v>
      </c>
      <c r="AJ5950">
        <f t="shared" si="899"/>
        <v>0.40599999999999997</v>
      </c>
      <c r="AK5950" t="str">
        <f t="shared" si="907"/>
        <v/>
      </c>
      <c r="AL5950" t="str">
        <f t="shared" si="904"/>
        <v/>
      </c>
    </row>
    <row r="5951" spans="1:38" x14ac:dyDescent="0.2">
      <c r="A5951" t="s">
        <v>8798</v>
      </c>
      <c r="B5951" t="s">
        <v>680</v>
      </c>
      <c r="C5951" t="s">
        <v>8799</v>
      </c>
      <c r="D5951" s="1">
        <v>36245</v>
      </c>
      <c r="E5951" s="1">
        <v>44567</v>
      </c>
      <c r="F5951" t="s">
        <v>19</v>
      </c>
      <c r="I5951">
        <v>100</v>
      </c>
      <c r="J5951">
        <v>0</v>
      </c>
      <c r="K5951">
        <v>0</v>
      </c>
      <c r="L5951">
        <v>1667</v>
      </c>
      <c r="M5951">
        <v>1667</v>
      </c>
      <c r="N5951" t="s">
        <v>20</v>
      </c>
      <c r="O5951" t="s">
        <v>8800</v>
      </c>
      <c r="P5951" t="s">
        <v>28</v>
      </c>
      <c r="Q5951" t="s">
        <v>34233</v>
      </c>
      <c r="R5951" t="s">
        <v>34233</v>
      </c>
      <c r="S5951" t="s">
        <v>33797</v>
      </c>
      <c r="T5951" t="s">
        <v>34357</v>
      </c>
      <c r="U5951" t="s">
        <v>32634</v>
      </c>
      <c r="V5951" t="s">
        <v>35008</v>
      </c>
      <c r="X5951">
        <v>2</v>
      </c>
      <c r="AA5951">
        <v>10</v>
      </c>
      <c r="AB5951">
        <v>15</v>
      </c>
      <c r="AC5951">
        <v>1</v>
      </c>
      <c r="AD5951" t="str">
        <f t="shared" si="903"/>
        <v/>
      </c>
      <c r="AE5951" t="str">
        <f t="shared" si="908"/>
        <v/>
      </c>
      <c r="AF5951" t="str">
        <f t="shared" si="900"/>
        <v/>
      </c>
      <c r="AG5951">
        <f t="shared" si="905"/>
        <v>1</v>
      </c>
      <c r="AH5951">
        <f t="shared" si="906"/>
        <v>2.8</v>
      </c>
      <c r="AI5951">
        <v>0.14499999999999999</v>
      </c>
      <c r="AJ5951">
        <f t="shared" si="899"/>
        <v>0.40599999999999997</v>
      </c>
      <c r="AK5951" t="str">
        <f t="shared" si="907"/>
        <v/>
      </c>
      <c r="AL5951" t="str">
        <f t="shared" si="904"/>
        <v/>
      </c>
    </row>
    <row r="5952" spans="1:38" x14ac:dyDescent="0.2">
      <c r="A5952" t="s">
        <v>8792</v>
      </c>
      <c r="B5952" t="s">
        <v>680</v>
      </c>
      <c r="C5952" t="s">
        <v>8793</v>
      </c>
      <c r="D5952" s="1">
        <v>36245</v>
      </c>
      <c r="E5952" s="1">
        <v>43900</v>
      </c>
      <c r="F5952" t="s">
        <v>19</v>
      </c>
      <c r="I5952">
        <v>100</v>
      </c>
      <c r="J5952">
        <v>0</v>
      </c>
      <c r="K5952">
        <v>0</v>
      </c>
      <c r="L5952">
        <v>1424</v>
      </c>
      <c r="M5952">
        <v>1424</v>
      </c>
      <c r="N5952" t="s">
        <v>20</v>
      </c>
      <c r="O5952" t="s">
        <v>8794</v>
      </c>
      <c r="P5952" t="s">
        <v>28</v>
      </c>
      <c r="Q5952" t="s">
        <v>34256</v>
      </c>
      <c r="R5952" t="s">
        <v>33787</v>
      </c>
      <c r="S5952" t="s">
        <v>33800</v>
      </c>
      <c r="T5952" t="s">
        <v>34365</v>
      </c>
      <c r="U5952" t="s">
        <v>32634</v>
      </c>
      <c r="V5952" t="s">
        <v>35008</v>
      </c>
      <c r="X5952">
        <v>2</v>
      </c>
      <c r="AA5952">
        <v>10</v>
      </c>
      <c r="AB5952">
        <v>17</v>
      </c>
      <c r="AC5952">
        <v>1</v>
      </c>
      <c r="AD5952" t="str">
        <f t="shared" si="903"/>
        <v/>
      </c>
      <c r="AE5952" t="str">
        <f t="shared" si="908"/>
        <v/>
      </c>
      <c r="AF5952" t="str">
        <f t="shared" si="900"/>
        <v/>
      </c>
      <c r="AG5952">
        <f t="shared" si="905"/>
        <v>1</v>
      </c>
      <c r="AH5952">
        <f t="shared" si="906"/>
        <v>2.8</v>
      </c>
      <c r="AI5952">
        <v>0.14499999999999999</v>
      </c>
      <c r="AJ5952">
        <f t="shared" si="899"/>
        <v>0.40599999999999997</v>
      </c>
      <c r="AK5952" t="str">
        <f t="shared" si="907"/>
        <v/>
      </c>
      <c r="AL5952" t="str">
        <f t="shared" si="904"/>
        <v/>
      </c>
    </row>
    <row r="5953" spans="1:38" x14ac:dyDescent="0.2">
      <c r="A5953" t="s">
        <v>8935</v>
      </c>
      <c r="B5953" t="s">
        <v>680</v>
      </c>
      <c r="C5953" t="s">
        <v>8936</v>
      </c>
      <c r="D5953" s="1">
        <v>36245</v>
      </c>
      <c r="E5953" s="1">
        <v>44567</v>
      </c>
      <c r="F5953" t="s">
        <v>19</v>
      </c>
      <c r="I5953">
        <v>100</v>
      </c>
      <c r="J5953">
        <v>0</v>
      </c>
      <c r="K5953">
        <v>0</v>
      </c>
      <c r="L5953">
        <v>2016</v>
      </c>
      <c r="M5953">
        <v>2016</v>
      </c>
      <c r="N5953" t="s">
        <v>20</v>
      </c>
      <c r="O5953" t="s">
        <v>8937</v>
      </c>
      <c r="P5953" t="s">
        <v>28</v>
      </c>
      <c r="Q5953" t="s">
        <v>34233</v>
      </c>
      <c r="R5953" t="s">
        <v>34233</v>
      </c>
      <c r="S5953" t="s">
        <v>32628</v>
      </c>
      <c r="T5953" t="s">
        <v>34365</v>
      </c>
      <c r="U5953" t="s">
        <v>32634</v>
      </c>
      <c r="V5953" t="s">
        <v>35008</v>
      </c>
      <c r="X5953">
        <v>2</v>
      </c>
      <c r="AA5953">
        <v>10</v>
      </c>
      <c r="AB5953">
        <v>13</v>
      </c>
      <c r="AC5953">
        <v>1</v>
      </c>
      <c r="AD5953" t="str">
        <f t="shared" si="903"/>
        <v/>
      </c>
      <c r="AE5953" t="str">
        <f t="shared" si="908"/>
        <v/>
      </c>
      <c r="AF5953" t="str">
        <f t="shared" si="900"/>
        <v/>
      </c>
      <c r="AG5953">
        <f t="shared" si="905"/>
        <v>1</v>
      </c>
      <c r="AH5953">
        <f t="shared" si="906"/>
        <v>2.8</v>
      </c>
      <c r="AI5953">
        <v>0.14499999999999999</v>
      </c>
      <c r="AJ5953">
        <f t="shared" si="899"/>
        <v>0.40599999999999997</v>
      </c>
      <c r="AK5953" t="str">
        <f t="shared" si="907"/>
        <v/>
      </c>
      <c r="AL5953" t="str">
        <f t="shared" si="904"/>
        <v/>
      </c>
    </row>
    <row r="5954" spans="1:38" x14ac:dyDescent="0.2">
      <c r="A5954" t="s">
        <v>13956</v>
      </c>
      <c r="B5954" t="s">
        <v>680</v>
      </c>
      <c r="C5954" t="s">
        <v>13957</v>
      </c>
      <c r="D5954" s="1">
        <v>37064</v>
      </c>
      <c r="E5954" s="1">
        <v>44567</v>
      </c>
      <c r="F5954" t="s">
        <v>474</v>
      </c>
      <c r="I5954">
        <v>100</v>
      </c>
      <c r="J5954">
        <v>0</v>
      </c>
      <c r="K5954">
        <v>0</v>
      </c>
      <c r="L5954">
        <v>548</v>
      </c>
      <c r="M5954">
        <v>548</v>
      </c>
      <c r="N5954" t="s">
        <v>20</v>
      </c>
      <c r="O5954" t="s">
        <v>13958</v>
      </c>
      <c r="P5954" t="s">
        <v>28</v>
      </c>
      <c r="Q5954" t="s">
        <v>34233</v>
      </c>
      <c r="R5954" t="s">
        <v>34233</v>
      </c>
      <c r="S5954" t="s">
        <v>32627</v>
      </c>
      <c r="T5954" t="s">
        <v>34589</v>
      </c>
      <c r="U5954" t="s">
        <v>34231</v>
      </c>
      <c r="V5954" t="s">
        <v>35008</v>
      </c>
      <c r="X5954">
        <v>2</v>
      </c>
      <c r="AA5954">
        <v>10</v>
      </c>
      <c r="AD5954" t="str">
        <f t="shared" si="903"/>
        <v/>
      </c>
      <c r="AE5954" t="str">
        <f t="shared" si="908"/>
        <v/>
      </c>
      <c r="AF5954" t="str">
        <f t="shared" si="900"/>
        <v/>
      </c>
      <c r="AG5954" t="str">
        <f t="shared" si="905"/>
        <v/>
      </c>
      <c r="AH5954" t="str">
        <f t="shared" si="906"/>
        <v/>
      </c>
      <c r="AI5954">
        <v>0.14499999999999999</v>
      </c>
      <c r="AJ5954" t="str">
        <f t="shared" si="899"/>
        <v/>
      </c>
      <c r="AK5954" t="str">
        <f t="shared" si="907"/>
        <v/>
      </c>
      <c r="AL5954" t="str">
        <f t="shared" si="904"/>
        <v/>
      </c>
    </row>
    <row r="5955" spans="1:38" x14ac:dyDescent="0.2">
      <c r="A5955" t="s">
        <v>8739</v>
      </c>
      <c r="B5955" t="s">
        <v>680</v>
      </c>
      <c r="C5955" t="s">
        <v>8740</v>
      </c>
      <c r="D5955" s="1">
        <v>36245</v>
      </c>
      <c r="E5955" s="1">
        <v>43900</v>
      </c>
      <c r="F5955" t="s">
        <v>19</v>
      </c>
      <c r="I5955">
        <v>100</v>
      </c>
      <c r="J5955">
        <v>0</v>
      </c>
      <c r="K5955">
        <v>0</v>
      </c>
      <c r="L5955">
        <v>1505</v>
      </c>
      <c r="M5955">
        <v>1505</v>
      </c>
      <c r="N5955" t="s">
        <v>20</v>
      </c>
      <c r="O5955" t="s">
        <v>8741</v>
      </c>
      <c r="P5955" t="s">
        <v>28</v>
      </c>
      <c r="Q5955" t="s">
        <v>34256</v>
      </c>
      <c r="R5955" t="s">
        <v>33787</v>
      </c>
      <c r="S5955" t="s">
        <v>32628</v>
      </c>
      <c r="T5955" t="s">
        <v>34357</v>
      </c>
      <c r="U5955" t="s">
        <v>32634</v>
      </c>
      <c r="V5955" t="s">
        <v>35008</v>
      </c>
      <c r="X5955">
        <v>2</v>
      </c>
      <c r="AA5955">
        <v>10</v>
      </c>
      <c r="AB5955">
        <v>17</v>
      </c>
      <c r="AC5955">
        <v>1</v>
      </c>
      <c r="AD5955" t="str">
        <f t="shared" si="903"/>
        <v/>
      </c>
      <c r="AE5955" t="str">
        <f t="shared" si="908"/>
        <v/>
      </c>
      <c r="AF5955" t="str">
        <f t="shared" si="900"/>
        <v/>
      </c>
      <c r="AG5955">
        <f t="shared" si="905"/>
        <v>1</v>
      </c>
      <c r="AH5955">
        <f t="shared" si="906"/>
        <v>2.8</v>
      </c>
      <c r="AI5955">
        <v>0.14499999999999999</v>
      </c>
      <c r="AJ5955">
        <f t="shared" si="899"/>
        <v>0.40599999999999997</v>
      </c>
      <c r="AK5955" t="str">
        <f t="shared" si="907"/>
        <v/>
      </c>
      <c r="AL5955" t="str">
        <f t="shared" si="904"/>
        <v/>
      </c>
    </row>
    <row r="5956" spans="1:38" x14ac:dyDescent="0.2">
      <c r="A5956" t="s">
        <v>32415</v>
      </c>
      <c r="B5956" t="s">
        <v>680</v>
      </c>
      <c r="C5956" t="s">
        <v>32416</v>
      </c>
      <c r="D5956" s="1">
        <v>44754</v>
      </c>
      <c r="E5956" s="1">
        <v>44754</v>
      </c>
      <c r="F5956" t="s">
        <v>19</v>
      </c>
      <c r="I5956">
        <v>100</v>
      </c>
      <c r="J5956">
        <v>0</v>
      </c>
      <c r="K5956">
        <v>0</v>
      </c>
      <c r="L5956">
        <v>2695</v>
      </c>
      <c r="M5956">
        <v>2695</v>
      </c>
      <c r="N5956" t="s">
        <v>20</v>
      </c>
      <c r="O5956" t="s">
        <v>32404</v>
      </c>
      <c r="P5956" t="s">
        <v>28</v>
      </c>
      <c r="Q5956" t="s">
        <v>34233</v>
      </c>
      <c r="R5956" t="s">
        <v>34233</v>
      </c>
      <c r="S5956" t="s">
        <v>33942</v>
      </c>
      <c r="T5956" t="s">
        <v>34233</v>
      </c>
      <c r="U5956" t="s">
        <v>32634</v>
      </c>
      <c r="V5956" t="s">
        <v>33199</v>
      </c>
      <c r="W5956">
        <v>295</v>
      </c>
      <c r="X5956" t="s">
        <v>32784</v>
      </c>
      <c r="Y5956" t="s">
        <v>32654</v>
      </c>
      <c r="Z5956">
        <v>500</v>
      </c>
      <c r="AA5956">
        <v>8.5</v>
      </c>
      <c r="AC5956">
        <v>1</v>
      </c>
      <c r="AD5956" t="str">
        <f t="shared" si="903"/>
        <v/>
      </c>
      <c r="AE5956">
        <f t="shared" si="908"/>
        <v>1</v>
      </c>
      <c r="AF5956" t="str">
        <f t="shared" si="900"/>
        <v/>
      </c>
      <c r="AG5956" t="str">
        <f t="shared" si="905"/>
        <v/>
      </c>
      <c r="AH5956" t="str">
        <f t="shared" si="906"/>
        <v/>
      </c>
      <c r="AI5956">
        <v>0.14499999999999999</v>
      </c>
      <c r="AJ5956" t="str">
        <f t="shared" si="899"/>
        <v/>
      </c>
      <c r="AK5956">
        <f t="shared" si="907"/>
        <v>2.8</v>
      </c>
      <c r="AL5956">
        <f t="shared" si="904"/>
        <v>0.40599999999999997</v>
      </c>
    </row>
    <row r="5957" spans="1:38" x14ac:dyDescent="0.2">
      <c r="A5957" t="s">
        <v>32562</v>
      </c>
      <c r="B5957" t="s">
        <v>680</v>
      </c>
      <c r="C5957" t="s">
        <v>32563</v>
      </c>
      <c r="D5957" s="1">
        <v>44750</v>
      </c>
      <c r="E5957" s="1">
        <v>44750</v>
      </c>
      <c r="F5957" t="s">
        <v>19</v>
      </c>
      <c r="I5957">
        <v>100</v>
      </c>
      <c r="J5957">
        <v>0</v>
      </c>
      <c r="K5957">
        <v>0</v>
      </c>
      <c r="L5957">
        <v>630</v>
      </c>
      <c r="M5957">
        <v>630</v>
      </c>
      <c r="N5957" t="s">
        <v>20</v>
      </c>
      <c r="O5957" t="s">
        <v>32564</v>
      </c>
      <c r="P5957" t="s">
        <v>2356</v>
      </c>
      <c r="Q5957" t="s">
        <v>34233</v>
      </c>
      <c r="R5957" t="s">
        <v>34233</v>
      </c>
      <c r="S5957" t="s">
        <v>33942</v>
      </c>
      <c r="T5957" t="s">
        <v>34233</v>
      </c>
      <c r="U5957" t="s">
        <v>32634</v>
      </c>
      <c r="V5957" t="s">
        <v>33199</v>
      </c>
      <c r="W5957">
        <v>295</v>
      </c>
      <c r="X5957" t="s">
        <v>32784</v>
      </c>
      <c r="Y5957" t="s">
        <v>32654</v>
      </c>
      <c r="Z5957">
        <v>500</v>
      </c>
      <c r="AA5957">
        <v>8.5</v>
      </c>
      <c r="AC5957">
        <v>1</v>
      </c>
      <c r="AD5957" t="str">
        <f t="shared" si="903"/>
        <v/>
      </c>
      <c r="AE5957">
        <f t="shared" si="908"/>
        <v>1</v>
      </c>
      <c r="AF5957" t="str">
        <f t="shared" si="900"/>
        <v/>
      </c>
      <c r="AG5957" t="str">
        <f t="shared" si="905"/>
        <v/>
      </c>
      <c r="AH5957" t="str">
        <f t="shared" si="906"/>
        <v/>
      </c>
      <c r="AI5957">
        <v>0.14499999999999999</v>
      </c>
      <c r="AJ5957" t="str">
        <f t="shared" si="899"/>
        <v/>
      </c>
      <c r="AK5957">
        <f t="shared" si="907"/>
        <v>2.8</v>
      </c>
      <c r="AL5957">
        <f t="shared" si="904"/>
        <v>0.40599999999999997</v>
      </c>
    </row>
    <row r="5958" spans="1:38" x14ac:dyDescent="0.2">
      <c r="A5958" t="s">
        <v>32449</v>
      </c>
      <c r="B5958" t="s">
        <v>680</v>
      </c>
      <c r="C5958" t="s">
        <v>32450</v>
      </c>
      <c r="D5958" s="1">
        <v>44754</v>
      </c>
      <c r="E5958" s="1">
        <v>44754</v>
      </c>
      <c r="F5958" t="s">
        <v>19</v>
      </c>
      <c r="I5958">
        <v>100</v>
      </c>
      <c r="J5958">
        <v>0</v>
      </c>
      <c r="K5958">
        <v>0</v>
      </c>
      <c r="L5958">
        <v>2732</v>
      </c>
      <c r="M5958">
        <v>2732</v>
      </c>
      <c r="N5958" t="s">
        <v>20</v>
      </c>
      <c r="O5958" t="s">
        <v>32404</v>
      </c>
      <c r="P5958" t="s">
        <v>28</v>
      </c>
      <c r="Q5958" t="s">
        <v>34233</v>
      </c>
      <c r="R5958" t="s">
        <v>34233</v>
      </c>
      <c r="S5958" t="s">
        <v>33942</v>
      </c>
      <c r="T5958" t="s">
        <v>34233</v>
      </c>
      <c r="U5958" t="s">
        <v>32634</v>
      </c>
      <c r="V5958" t="s">
        <v>33199</v>
      </c>
      <c r="W5958">
        <v>295</v>
      </c>
      <c r="X5958" t="s">
        <v>32784</v>
      </c>
      <c r="Y5958" t="s">
        <v>32654</v>
      </c>
      <c r="Z5958">
        <v>500</v>
      </c>
      <c r="AA5958">
        <v>8.5</v>
      </c>
      <c r="AC5958">
        <v>1</v>
      </c>
      <c r="AD5958" t="str">
        <f t="shared" si="903"/>
        <v/>
      </c>
      <c r="AE5958">
        <f t="shared" si="908"/>
        <v>1</v>
      </c>
      <c r="AF5958" t="str">
        <f t="shared" si="900"/>
        <v/>
      </c>
      <c r="AG5958" t="str">
        <f t="shared" si="905"/>
        <v/>
      </c>
      <c r="AH5958" t="str">
        <f t="shared" si="906"/>
        <v/>
      </c>
      <c r="AI5958">
        <v>0.14499999999999999</v>
      </c>
      <c r="AJ5958" t="str">
        <f t="shared" si="899"/>
        <v/>
      </c>
      <c r="AK5958">
        <f t="shared" si="907"/>
        <v>2.8</v>
      </c>
      <c r="AL5958">
        <f t="shared" si="904"/>
        <v>0.40599999999999997</v>
      </c>
    </row>
    <row r="5959" spans="1:38" x14ac:dyDescent="0.2">
      <c r="A5959" t="s">
        <v>32582</v>
      </c>
      <c r="B5959" t="s">
        <v>680</v>
      </c>
      <c r="C5959" t="s">
        <v>32583</v>
      </c>
      <c r="D5959" s="1">
        <v>44750</v>
      </c>
      <c r="E5959" s="1">
        <v>44750</v>
      </c>
      <c r="F5959" t="s">
        <v>19</v>
      </c>
      <c r="I5959">
        <v>100</v>
      </c>
      <c r="J5959">
        <v>0</v>
      </c>
      <c r="K5959">
        <v>0</v>
      </c>
      <c r="L5959">
        <v>625</v>
      </c>
      <c r="M5959">
        <v>625</v>
      </c>
      <c r="N5959" t="s">
        <v>20</v>
      </c>
      <c r="O5959" t="s">
        <v>32584</v>
      </c>
      <c r="P5959" t="s">
        <v>2356</v>
      </c>
      <c r="Q5959" t="s">
        <v>34233</v>
      </c>
      <c r="R5959" t="s">
        <v>34233</v>
      </c>
      <c r="S5959" t="s">
        <v>33942</v>
      </c>
      <c r="T5959" t="s">
        <v>34233</v>
      </c>
      <c r="U5959" t="s">
        <v>32634</v>
      </c>
      <c r="V5959" t="s">
        <v>33199</v>
      </c>
      <c r="W5959">
        <v>295</v>
      </c>
      <c r="X5959" t="s">
        <v>32784</v>
      </c>
      <c r="Y5959" t="s">
        <v>32654</v>
      </c>
      <c r="Z5959">
        <v>500</v>
      </c>
      <c r="AA5959">
        <v>8.5</v>
      </c>
      <c r="AC5959">
        <v>1</v>
      </c>
      <c r="AD5959" t="str">
        <f t="shared" si="903"/>
        <v/>
      </c>
      <c r="AE5959">
        <f t="shared" si="908"/>
        <v>1</v>
      </c>
      <c r="AF5959" t="str">
        <f t="shared" si="900"/>
        <v/>
      </c>
      <c r="AG5959" t="str">
        <f t="shared" si="905"/>
        <v/>
      </c>
      <c r="AH5959" t="str">
        <f t="shared" si="906"/>
        <v/>
      </c>
      <c r="AI5959">
        <v>0.14499999999999999</v>
      </c>
      <c r="AJ5959" t="str">
        <f t="shared" si="899"/>
        <v/>
      </c>
      <c r="AK5959">
        <f t="shared" si="907"/>
        <v>2.8</v>
      </c>
      <c r="AL5959">
        <f t="shared" si="904"/>
        <v>0.40599999999999997</v>
      </c>
    </row>
    <row r="5960" spans="1:38" x14ac:dyDescent="0.2">
      <c r="A5960" t="s">
        <v>32511</v>
      </c>
      <c r="B5960" t="s">
        <v>680</v>
      </c>
      <c r="C5960" t="s">
        <v>32512</v>
      </c>
      <c r="D5960" s="1">
        <v>44754</v>
      </c>
      <c r="E5960" s="1">
        <v>44754</v>
      </c>
      <c r="F5960" t="s">
        <v>19</v>
      </c>
      <c r="I5960">
        <v>100</v>
      </c>
      <c r="J5960">
        <v>0</v>
      </c>
      <c r="K5960">
        <v>0</v>
      </c>
      <c r="L5960">
        <v>3388</v>
      </c>
      <c r="M5960">
        <v>3388</v>
      </c>
      <c r="N5960" t="s">
        <v>20</v>
      </c>
      <c r="O5960" t="s">
        <v>32424</v>
      </c>
      <c r="P5960" t="s">
        <v>28</v>
      </c>
      <c r="Q5960" t="s">
        <v>34233</v>
      </c>
      <c r="R5960" t="s">
        <v>34233</v>
      </c>
      <c r="S5960" t="s">
        <v>33942</v>
      </c>
      <c r="T5960" t="s">
        <v>34233</v>
      </c>
      <c r="U5960" t="s">
        <v>32634</v>
      </c>
      <c r="V5960" t="s">
        <v>33199</v>
      </c>
      <c r="W5960">
        <v>295</v>
      </c>
      <c r="X5960" t="s">
        <v>32784</v>
      </c>
      <c r="Y5960" t="s">
        <v>32654</v>
      </c>
      <c r="Z5960">
        <v>500</v>
      </c>
      <c r="AA5960">
        <v>8.5</v>
      </c>
      <c r="AC5960">
        <v>1</v>
      </c>
      <c r="AD5960" t="str">
        <f t="shared" si="903"/>
        <v/>
      </c>
      <c r="AE5960">
        <f t="shared" si="908"/>
        <v>1</v>
      </c>
      <c r="AF5960" t="str">
        <f t="shared" si="900"/>
        <v/>
      </c>
      <c r="AG5960" t="str">
        <f t="shared" si="905"/>
        <v/>
      </c>
      <c r="AH5960" t="str">
        <f t="shared" si="906"/>
        <v/>
      </c>
      <c r="AI5960">
        <v>0.14499999999999999</v>
      </c>
      <c r="AJ5960" t="str">
        <f t="shared" si="899"/>
        <v/>
      </c>
      <c r="AK5960">
        <f t="shared" si="907"/>
        <v>2.8</v>
      </c>
      <c r="AL5960">
        <f t="shared" si="904"/>
        <v>0.40599999999999997</v>
      </c>
    </row>
    <row r="5961" spans="1:38" x14ac:dyDescent="0.2">
      <c r="A5961" t="s">
        <v>32422</v>
      </c>
      <c r="B5961" t="s">
        <v>680</v>
      </c>
      <c r="C5961" t="s">
        <v>32423</v>
      </c>
      <c r="D5961" s="1">
        <v>44754</v>
      </c>
      <c r="E5961" s="1">
        <v>44754</v>
      </c>
      <c r="F5961" t="s">
        <v>19</v>
      </c>
      <c r="I5961">
        <v>100</v>
      </c>
      <c r="J5961">
        <v>0</v>
      </c>
      <c r="K5961">
        <v>0</v>
      </c>
      <c r="L5961">
        <v>3324</v>
      </c>
      <c r="M5961">
        <v>3324</v>
      </c>
      <c r="N5961" t="s">
        <v>20</v>
      </c>
      <c r="O5961" t="s">
        <v>32424</v>
      </c>
      <c r="P5961" t="s">
        <v>28</v>
      </c>
      <c r="Q5961" t="s">
        <v>34233</v>
      </c>
      <c r="R5961" t="s">
        <v>34233</v>
      </c>
      <c r="S5961" t="s">
        <v>33942</v>
      </c>
      <c r="T5961" t="s">
        <v>34233</v>
      </c>
      <c r="U5961" t="s">
        <v>32634</v>
      </c>
      <c r="V5961" t="s">
        <v>33199</v>
      </c>
      <c r="W5961">
        <v>295</v>
      </c>
      <c r="X5961" t="s">
        <v>32784</v>
      </c>
      <c r="Y5961" t="s">
        <v>32654</v>
      </c>
      <c r="Z5961">
        <v>500</v>
      </c>
      <c r="AA5961">
        <v>8.5</v>
      </c>
      <c r="AC5961">
        <v>1</v>
      </c>
      <c r="AD5961" t="str">
        <f t="shared" si="903"/>
        <v/>
      </c>
      <c r="AE5961">
        <f t="shared" si="908"/>
        <v>1</v>
      </c>
      <c r="AF5961" t="str">
        <f t="shared" si="900"/>
        <v/>
      </c>
      <c r="AG5961" t="str">
        <f t="shared" si="905"/>
        <v/>
      </c>
      <c r="AH5961" t="str">
        <f t="shared" si="906"/>
        <v/>
      </c>
      <c r="AI5961">
        <v>0.14499999999999999</v>
      </c>
      <c r="AJ5961" t="str">
        <f t="shared" si="899"/>
        <v/>
      </c>
      <c r="AK5961">
        <f t="shared" si="907"/>
        <v>2.8</v>
      </c>
      <c r="AL5961">
        <f t="shared" si="904"/>
        <v>0.40599999999999997</v>
      </c>
    </row>
    <row r="5962" spans="1:38" x14ac:dyDescent="0.2">
      <c r="A5962" t="s">
        <v>32519</v>
      </c>
      <c r="B5962" t="s">
        <v>680</v>
      </c>
      <c r="C5962" t="s">
        <v>32520</v>
      </c>
      <c r="D5962" s="1">
        <v>44754</v>
      </c>
      <c r="E5962" s="1">
        <v>44754</v>
      </c>
      <c r="F5962" t="s">
        <v>19</v>
      </c>
      <c r="I5962">
        <v>100</v>
      </c>
      <c r="J5962">
        <v>0</v>
      </c>
      <c r="K5962">
        <v>0</v>
      </c>
      <c r="L5962">
        <v>6678</v>
      </c>
      <c r="M5962">
        <v>6678</v>
      </c>
      <c r="N5962" t="s">
        <v>20</v>
      </c>
      <c r="O5962" t="s">
        <v>32439</v>
      </c>
      <c r="P5962" t="s">
        <v>28</v>
      </c>
      <c r="Q5962" t="s">
        <v>34233</v>
      </c>
      <c r="R5962" t="s">
        <v>34233</v>
      </c>
      <c r="S5962" t="s">
        <v>33942</v>
      </c>
      <c r="T5962" t="s">
        <v>34233</v>
      </c>
      <c r="U5962" t="s">
        <v>32634</v>
      </c>
      <c r="V5962" t="s">
        <v>33199</v>
      </c>
      <c r="W5962">
        <v>295</v>
      </c>
      <c r="X5962" t="s">
        <v>32784</v>
      </c>
      <c r="Y5962" t="s">
        <v>32654</v>
      </c>
      <c r="Z5962">
        <v>500</v>
      </c>
      <c r="AA5962">
        <v>8.5</v>
      </c>
      <c r="AC5962">
        <v>1</v>
      </c>
      <c r="AD5962" t="str">
        <f t="shared" si="903"/>
        <v/>
      </c>
      <c r="AE5962">
        <f t="shared" si="908"/>
        <v>1</v>
      </c>
      <c r="AF5962" t="str">
        <f t="shared" si="900"/>
        <v/>
      </c>
      <c r="AG5962" t="str">
        <f t="shared" si="905"/>
        <v/>
      </c>
      <c r="AH5962" t="str">
        <f t="shared" si="906"/>
        <v/>
      </c>
      <c r="AI5962">
        <v>0.14499999999999999</v>
      </c>
      <c r="AJ5962" t="str">
        <f t="shared" si="899"/>
        <v/>
      </c>
      <c r="AK5962">
        <f t="shared" si="907"/>
        <v>2.8</v>
      </c>
      <c r="AL5962">
        <f t="shared" si="904"/>
        <v>0.40599999999999997</v>
      </c>
    </row>
    <row r="5963" spans="1:38" x14ac:dyDescent="0.2">
      <c r="A5963" t="s">
        <v>32517</v>
      </c>
      <c r="B5963" t="s">
        <v>680</v>
      </c>
      <c r="C5963" t="s">
        <v>32518</v>
      </c>
      <c r="D5963" s="1">
        <v>44754</v>
      </c>
      <c r="E5963" s="1">
        <v>44754</v>
      </c>
      <c r="F5963" t="s">
        <v>26</v>
      </c>
      <c r="I5963">
        <v>100</v>
      </c>
      <c r="J5963">
        <v>0</v>
      </c>
      <c r="K5963">
        <v>0</v>
      </c>
      <c r="L5963">
        <v>1624</v>
      </c>
      <c r="M5963">
        <v>1624</v>
      </c>
      <c r="N5963" t="s">
        <v>20</v>
      </c>
      <c r="O5963" t="s">
        <v>32424</v>
      </c>
      <c r="P5963" t="s">
        <v>28</v>
      </c>
      <c r="Q5963" t="s">
        <v>34233</v>
      </c>
      <c r="R5963" t="s">
        <v>34233</v>
      </c>
      <c r="S5963" t="s">
        <v>34233</v>
      </c>
      <c r="T5963" t="s">
        <v>34233</v>
      </c>
      <c r="AD5963" t="str">
        <f t="shared" si="903"/>
        <v/>
      </c>
      <c r="AE5963" t="str">
        <f t="shared" si="908"/>
        <v/>
      </c>
      <c r="AF5963" t="str">
        <f t="shared" si="900"/>
        <v/>
      </c>
      <c r="AG5963" t="str">
        <f t="shared" si="905"/>
        <v/>
      </c>
      <c r="AH5963" t="str">
        <f t="shared" si="906"/>
        <v/>
      </c>
      <c r="AI5963">
        <v>0.14499999999999999</v>
      </c>
      <c r="AJ5963" t="str">
        <f t="shared" si="899"/>
        <v/>
      </c>
      <c r="AK5963" t="str">
        <f t="shared" si="907"/>
        <v/>
      </c>
      <c r="AL5963" t="str">
        <f t="shared" si="904"/>
        <v/>
      </c>
    </row>
    <row r="5964" spans="1:38" x14ac:dyDescent="0.2">
      <c r="A5964" t="s">
        <v>32555</v>
      </c>
      <c r="B5964" t="s">
        <v>680</v>
      </c>
      <c r="C5964" t="s">
        <v>32556</v>
      </c>
      <c r="D5964" s="1">
        <v>44750</v>
      </c>
      <c r="E5964" s="1">
        <v>44750</v>
      </c>
      <c r="F5964" t="s">
        <v>26</v>
      </c>
      <c r="I5964">
        <v>100</v>
      </c>
      <c r="J5964">
        <v>0</v>
      </c>
      <c r="K5964">
        <v>0</v>
      </c>
      <c r="L5964">
        <v>140</v>
      </c>
      <c r="M5964">
        <v>140</v>
      </c>
      <c r="N5964" t="s">
        <v>20</v>
      </c>
      <c r="O5964" t="s">
        <v>32548</v>
      </c>
      <c r="P5964" t="s">
        <v>2356</v>
      </c>
      <c r="Q5964" t="s">
        <v>34233</v>
      </c>
      <c r="R5964" t="s">
        <v>34233</v>
      </c>
      <c r="S5964" t="s">
        <v>34233</v>
      </c>
      <c r="T5964" t="s">
        <v>34233</v>
      </c>
      <c r="AD5964" t="str">
        <f t="shared" si="903"/>
        <v/>
      </c>
      <c r="AE5964" t="str">
        <f t="shared" si="908"/>
        <v/>
      </c>
      <c r="AF5964" t="str">
        <f t="shared" si="900"/>
        <v/>
      </c>
      <c r="AG5964" t="str">
        <f t="shared" si="905"/>
        <v/>
      </c>
      <c r="AH5964" t="str">
        <f t="shared" si="906"/>
        <v/>
      </c>
      <c r="AI5964">
        <v>0.14499999999999999</v>
      </c>
      <c r="AJ5964" t="str">
        <f t="shared" si="899"/>
        <v/>
      </c>
      <c r="AK5964" t="str">
        <f t="shared" si="907"/>
        <v/>
      </c>
      <c r="AL5964" t="str">
        <f t="shared" si="904"/>
        <v/>
      </c>
    </row>
    <row r="5965" spans="1:38" x14ac:dyDescent="0.2">
      <c r="A5965" t="s">
        <v>32523</v>
      </c>
      <c r="B5965" t="s">
        <v>680</v>
      </c>
      <c r="C5965" t="s">
        <v>32524</v>
      </c>
      <c r="D5965" s="1">
        <v>44754</v>
      </c>
      <c r="E5965" s="1">
        <v>44754</v>
      </c>
      <c r="F5965" t="s">
        <v>19</v>
      </c>
      <c r="I5965">
        <v>100</v>
      </c>
      <c r="J5965">
        <v>0</v>
      </c>
      <c r="K5965">
        <v>0</v>
      </c>
      <c r="L5965">
        <v>3572</v>
      </c>
      <c r="M5965">
        <v>3572</v>
      </c>
      <c r="N5965" t="s">
        <v>20</v>
      </c>
      <c r="O5965" t="s">
        <v>32419</v>
      </c>
      <c r="P5965" t="s">
        <v>28</v>
      </c>
      <c r="Q5965" t="s">
        <v>34233</v>
      </c>
      <c r="R5965" t="s">
        <v>34233</v>
      </c>
      <c r="S5965" t="s">
        <v>33942</v>
      </c>
      <c r="T5965" t="s">
        <v>34233</v>
      </c>
      <c r="U5965" t="s">
        <v>32634</v>
      </c>
      <c r="V5965" t="s">
        <v>33199</v>
      </c>
      <c r="W5965">
        <v>295</v>
      </c>
      <c r="X5965" t="s">
        <v>32784</v>
      </c>
      <c r="Y5965" t="s">
        <v>32654</v>
      </c>
      <c r="Z5965">
        <v>500</v>
      </c>
      <c r="AA5965">
        <v>8.5</v>
      </c>
      <c r="AC5965">
        <v>1</v>
      </c>
      <c r="AD5965" t="str">
        <f t="shared" si="903"/>
        <v/>
      </c>
      <c r="AE5965">
        <f t="shared" si="908"/>
        <v>1</v>
      </c>
      <c r="AF5965" t="str">
        <f t="shared" si="900"/>
        <v/>
      </c>
      <c r="AG5965" t="str">
        <f t="shared" ref="AG5965:AG5996" si="909">IF((S5965&lt;&gt;"tühi")*(AC5965&lt;&gt;""),AC5965,"")</f>
        <v/>
      </c>
      <c r="AH5965" t="str">
        <f t="shared" si="906"/>
        <v/>
      </c>
      <c r="AI5965">
        <v>0.14499999999999999</v>
      </c>
      <c r="AJ5965" t="str">
        <f t="shared" si="899"/>
        <v/>
      </c>
      <c r="AK5965">
        <f t="shared" si="907"/>
        <v>2.8</v>
      </c>
      <c r="AL5965">
        <f t="shared" si="904"/>
        <v>0.40599999999999997</v>
      </c>
    </row>
    <row r="5966" spans="1:38" x14ac:dyDescent="0.2">
      <c r="A5966" t="s">
        <v>32410</v>
      </c>
      <c r="B5966" t="s">
        <v>680</v>
      </c>
      <c r="C5966" t="s">
        <v>32411</v>
      </c>
      <c r="D5966" s="1">
        <v>44754</v>
      </c>
      <c r="E5966" s="1">
        <v>44754</v>
      </c>
      <c r="F5966" t="s">
        <v>19</v>
      </c>
      <c r="I5966">
        <v>100</v>
      </c>
      <c r="J5966">
        <v>0</v>
      </c>
      <c r="K5966">
        <v>0</v>
      </c>
      <c r="L5966">
        <v>3666</v>
      </c>
      <c r="M5966">
        <v>3666</v>
      </c>
      <c r="N5966" t="s">
        <v>20</v>
      </c>
      <c r="O5966" t="s">
        <v>32412</v>
      </c>
      <c r="P5966" t="s">
        <v>28</v>
      </c>
      <c r="Q5966" t="s">
        <v>34233</v>
      </c>
      <c r="R5966" t="s">
        <v>34233</v>
      </c>
      <c r="S5966" t="s">
        <v>33942</v>
      </c>
      <c r="T5966" t="s">
        <v>34233</v>
      </c>
      <c r="U5966" t="s">
        <v>32634</v>
      </c>
      <c r="V5966" t="s">
        <v>33199</v>
      </c>
      <c r="W5966">
        <v>295</v>
      </c>
      <c r="X5966" t="s">
        <v>32784</v>
      </c>
      <c r="Y5966" t="s">
        <v>32654</v>
      </c>
      <c r="Z5966">
        <v>500</v>
      </c>
      <c r="AA5966">
        <v>8.5</v>
      </c>
      <c r="AC5966">
        <v>1</v>
      </c>
      <c r="AD5966" t="str">
        <f t="shared" si="903"/>
        <v/>
      </c>
      <c r="AE5966">
        <f t="shared" si="908"/>
        <v>1</v>
      </c>
      <c r="AF5966" t="str">
        <f t="shared" si="900"/>
        <v/>
      </c>
      <c r="AG5966" t="str">
        <f t="shared" si="909"/>
        <v/>
      </c>
      <c r="AH5966" t="str">
        <f t="shared" si="906"/>
        <v/>
      </c>
      <c r="AI5966">
        <v>0.14499999999999999</v>
      </c>
      <c r="AJ5966" t="str">
        <f t="shared" si="899"/>
        <v/>
      </c>
      <c r="AK5966">
        <f t="shared" si="907"/>
        <v>2.8</v>
      </c>
      <c r="AL5966">
        <f t="shared" si="904"/>
        <v>0.40599999999999997</v>
      </c>
    </row>
    <row r="5967" spans="1:38" x14ac:dyDescent="0.2">
      <c r="A5967" t="s">
        <v>32396</v>
      </c>
      <c r="B5967" t="s">
        <v>680</v>
      </c>
      <c r="C5967" t="s">
        <v>32397</v>
      </c>
      <c r="D5967" s="1">
        <v>44754</v>
      </c>
      <c r="E5967" s="1">
        <v>44754</v>
      </c>
      <c r="F5967" t="s">
        <v>19</v>
      </c>
      <c r="I5967">
        <v>100</v>
      </c>
      <c r="J5967">
        <v>0</v>
      </c>
      <c r="K5967">
        <v>0</v>
      </c>
      <c r="L5967">
        <v>3321</v>
      </c>
      <c r="M5967">
        <v>3321</v>
      </c>
      <c r="N5967" t="s">
        <v>20</v>
      </c>
      <c r="O5967" t="s">
        <v>32398</v>
      </c>
      <c r="P5967" t="s">
        <v>28</v>
      </c>
      <c r="Q5967" t="s">
        <v>34233</v>
      </c>
      <c r="R5967" t="s">
        <v>34233</v>
      </c>
      <c r="S5967" t="s">
        <v>33942</v>
      </c>
      <c r="T5967" t="s">
        <v>34233</v>
      </c>
      <c r="U5967" t="s">
        <v>32634</v>
      </c>
      <c r="V5967" t="s">
        <v>33199</v>
      </c>
      <c r="W5967">
        <v>295</v>
      </c>
      <c r="X5967" t="s">
        <v>32784</v>
      </c>
      <c r="Y5967" t="s">
        <v>32654</v>
      </c>
      <c r="Z5967">
        <v>500</v>
      </c>
      <c r="AA5967">
        <v>8.5</v>
      </c>
      <c r="AC5967">
        <v>1</v>
      </c>
      <c r="AD5967" t="str">
        <f t="shared" si="903"/>
        <v/>
      </c>
      <c r="AE5967">
        <f t="shared" si="908"/>
        <v>1</v>
      </c>
      <c r="AF5967" t="str">
        <f t="shared" si="900"/>
        <v/>
      </c>
      <c r="AG5967" t="str">
        <f t="shared" si="909"/>
        <v/>
      </c>
      <c r="AH5967" t="str">
        <f t="shared" si="906"/>
        <v/>
      </c>
      <c r="AI5967">
        <v>0.14499999999999999</v>
      </c>
      <c r="AJ5967" t="str">
        <f t="shared" si="899"/>
        <v/>
      </c>
      <c r="AK5967">
        <f t="shared" si="907"/>
        <v>2.8</v>
      </c>
      <c r="AL5967">
        <f t="shared" si="904"/>
        <v>0.40599999999999997</v>
      </c>
    </row>
    <row r="5968" spans="1:38" x14ac:dyDescent="0.2">
      <c r="A5968" t="s">
        <v>32440</v>
      </c>
      <c r="B5968" t="s">
        <v>680</v>
      </c>
      <c r="C5968" t="s">
        <v>32441</v>
      </c>
      <c r="D5968" s="1">
        <v>44754</v>
      </c>
      <c r="E5968" s="1">
        <v>44754</v>
      </c>
      <c r="F5968" t="s">
        <v>19</v>
      </c>
      <c r="I5968">
        <v>100</v>
      </c>
      <c r="J5968">
        <v>0</v>
      </c>
      <c r="K5968">
        <v>0</v>
      </c>
      <c r="L5968">
        <v>3458</v>
      </c>
      <c r="M5968">
        <v>3458</v>
      </c>
      <c r="N5968" t="s">
        <v>20</v>
      </c>
      <c r="O5968" t="s">
        <v>32442</v>
      </c>
      <c r="P5968" t="s">
        <v>28</v>
      </c>
      <c r="Q5968" t="s">
        <v>34233</v>
      </c>
      <c r="R5968" t="s">
        <v>34233</v>
      </c>
      <c r="S5968" t="s">
        <v>33942</v>
      </c>
      <c r="T5968" t="s">
        <v>34233</v>
      </c>
      <c r="U5968" t="s">
        <v>32634</v>
      </c>
      <c r="V5968" t="s">
        <v>33199</v>
      </c>
      <c r="W5968">
        <v>295</v>
      </c>
      <c r="X5968" t="s">
        <v>32784</v>
      </c>
      <c r="Y5968" t="s">
        <v>32654</v>
      </c>
      <c r="Z5968">
        <v>500</v>
      </c>
      <c r="AA5968">
        <v>8.5</v>
      </c>
      <c r="AC5968">
        <v>1</v>
      </c>
      <c r="AD5968" t="str">
        <f t="shared" si="903"/>
        <v/>
      </c>
      <c r="AE5968">
        <f t="shared" si="908"/>
        <v>1</v>
      </c>
      <c r="AF5968" t="str">
        <f t="shared" si="900"/>
        <v/>
      </c>
      <c r="AG5968" t="str">
        <f t="shared" si="909"/>
        <v/>
      </c>
      <c r="AH5968" t="str">
        <f t="shared" si="906"/>
        <v/>
      </c>
      <c r="AI5968">
        <v>0.14499999999999999</v>
      </c>
      <c r="AJ5968" t="str">
        <f t="shared" ref="AJ5968:AJ6031" si="910">IF(COUNTBLANK(AH5968),"",AH5968*AI5968)</f>
        <v/>
      </c>
      <c r="AK5968">
        <f t="shared" si="907"/>
        <v>2.8</v>
      </c>
      <c r="AL5968">
        <f t="shared" si="904"/>
        <v>0.40599999999999997</v>
      </c>
    </row>
    <row r="5969" spans="1:38" x14ac:dyDescent="0.2">
      <c r="A5969" t="s">
        <v>32467</v>
      </c>
      <c r="B5969" t="s">
        <v>680</v>
      </c>
      <c r="C5969" t="s">
        <v>32468</v>
      </c>
      <c r="D5969" s="1">
        <v>44754</v>
      </c>
      <c r="E5969" s="1">
        <v>44754</v>
      </c>
      <c r="F5969" t="s">
        <v>19</v>
      </c>
      <c r="I5969">
        <v>100</v>
      </c>
      <c r="J5969">
        <v>0</v>
      </c>
      <c r="K5969">
        <v>0</v>
      </c>
      <c r="L5969">
        <v>3318</v>
      </c>
      <c r="M5969">
        <v>3318</v>
      </c>
      <c r="N5969" t="s">
        <v>20</v>
      </c>
      <c r="O5969" t="s">
        <v>32466</v>
      </c>
      <c r="P5969" t="s">
        <v>28</v>
      </c>
      <c r="Q5969" t="s">
        <v>34233</v>
      </c>
      <c r="R5969" t="s">
        <v>34233</v>
      </c>
      <c r="S5969" t="s">
        <v>33942</v>
      </c>
      <c r="T5969" t="s">
        <v>34233</v>
      </c>
      <c r="U5969" t="s">
        <v>32634</v>
      </c>
      <c r="V5969" t="s">
        <v>33199</v>
      </c>
      <c r="W5969">
        <v>295</v>
      </c>
      <c r="X5969" t="s">
        <v>32784</v>
      </c>
      <c r="Y5969" t="s">
        <v>32654</v>
      </c>
      <c r="Z5969">
        <v>500</v>
      </c>
      <c r="AA5969">
        <v>8.5</v>
      </c>
      <c r="AC5969">
        <v>1</v>
      </c>
      <c r="AD5969" t="str">
        <f t="shared" si="903"/>
        <v/>
      </c>
      <c r="AE5969">
        <f t="shared" si="908"/>
        <v>1</v>
      </c>
      <c r="AF5969" t="str">
        <f t="shared" si="900"/>
        <v/>
      </c>
      <c r="AG5969" t="str">
        <f t="shared" si="909"/>
        <v/>
      </c>
      <c r="AH5969" t="str">
        <f t="shared" si="906"/>
        <v/>
      </c>
      <c r="AI5969">
        <v>0.14499999999999999</v>
      </c>
      <c r="AJ5969" t="str">
        <f t="shared" si="910"/>
        <v/>
      </c>
      <c r="AK5969">
        <f t="shared" si="907"/>
        <v>2.8</v>
      </c>
      <c r="AL5969">
        <f t="shared" si="904"/>
        <v>0.40599999999999997</v>
      </c>
    </row>
    <row r="5970" spans="1:38" x14ac:dyDescent="0.2">
      <c r="A5970" t="s">
        <v>32525</v>
      </c>
      <c r="B5970" t="s">
        <v>680</v>
      </c>
      <c r="C5970" t="s">
        <v>32526</v>
      </c>
      <c r="D5970" s="1">
        <v>44754</v>
      </c>
      <c r="E5970" s="1">
        <v>44754</v>
      </c>
      <c r="F5970" t="s">
        <v>19</v>
      </c>
      <c r="I5970">
        <v>100</v>
      </c>
      <c r="J5970">
        <v>0</v>
      </c>
      <c r="K5970">
        <v>0</v>
      </c>
      <c r="L5970">
        <v>3580</v>
      </c>
      <c r="M5970">
        <v>3580</v>
      </c>
      <c r="N5970" t="s">
        <v>20</v>
      </c>
      <c r="O5970" t="s">
        <v>32466</v>
      </c>
      <c r="P5970" t="s">
        <v>28</v>
      </c>
      <c r="Q5970" t="s">
        <v>34233</v>
      </c>
      <c r="R5970" t="s">
        <v>34233</v>
      </c>
      <c r="S5970" t="s">
        <v>33942</v>
      </c>
      <c r="T5970" t="s">
        <v>34233</v>
      </c>
      <c r="U5970" t="s">
        <v>32634</v>
      </c>
      <c r="V5970" t="s">
        <v>33199</v>
      </c>
      <c r="W5970">
        <v>295</v>
      </c>
      <c r="X5970" t="s">
        <v>32784</v>
      </c>
      <c r="Y5970" t="s">
        <v>32654</v>
      </c>
      <c r="Z5970">
        <v>500</v>
      </c>
      <c r="AA5970">
        <v>8.5</v>
      </c>
      <c r="AC5970">
        <v>1</v>
      </c>
      <c r="AD5970" t="str">
        <f t="shared" si="903"/>
        <v/>
      </c>
      <c r="AE5970">
        <f t="shared" si="908"/>
        <v>1</v>
      </c>
      <c r="AF5970" t="str">
        <f t="shared" ref="AF5970:AF6033" si="911">IF((S5970&lt;&gt;"tühi")*(F5970&lt;&gt;"Elamumaa")*(G5970&lt;&gt;"Elamumaa")*(H5970&lt;&gt;"Elamumaa"),IF(Z5970=0,"",Z5970),"")</f>
        <v/>
      </c>
      <c r="AG5970" t="str">
        <f t="shared" si="909"/>
        <v/>
      </c>
      <c r="AH5970" t="str">
        <f t="shared" si="906"/>
        <v/>
      </c>
      <c r="AI5970">
        <v>0.14499999999999999</v>
      </c>
      <c r="AJ5970" t="str">
        <f t="shared" si="910"/>
        <v/>
      </c>
      <c r="AK5970">
        <f t="shared" si="907"/>
        <v>2.8</v>
      </c>
      <c r="AL5970">
        <f t="shared" si="904"/>
        <v>0.40599999999999997</v>
      </c>
    </row>
    <row r="5971" spans="1:38" x14ac:dyDescent="0.2">
      <c r="A5971" t="s">
        <v>32429</v>
      </c>
      <c r="B5971" t="s">
        <v>680</v>
      </c>
      <c r="C5971" t="s">
        <v>32430</v>
      </c>
      <c r="D5971" s="1">
        <v>44754</v>
      </c>
      <c r="E5971" s="1">
        <v>44754</v>
      </c>
      <c r="F5971" t="s">
        <v>26</v>
      </c>
      <c r="I5971">
        <v>100</v>
      </c>
      <c r="J5971">
        <v>0</v>
      </c>
      <c r="K5971">
        <v>0</v>
      </c>
      <c r="L5971">
        <v>2026</v>
      </c>
      <c r="M5971">
        <v>2026</v>
      </c>
      <c r="N5971" t="s">
        <v>20</v>
      </c>
      <c r="O5971" t="s">
        <v>32412</v>
      </c>
      <c r="P5971" t="s">
        <v>28</v>
      </c>
      <c r="Q5971" t="s">
        <v>34233</v>
      </c>
      <c r="R5971" t="s">
        <v>34233</v>
      </c>
      <c r="S5971" t="s">
        <v>34233</v>
      </c>
      <c r="T5971" t="s">
        <v>34233</v>
      </c>
      <c r="AD5971" t="str">
        <f t="shared" si="903"/>
        <v/>
      </c>
      <c r="AE5971" t="str">
        <f t="shared" si="908"/>
        <v/>
      </c>
      <c r="AF5971" t="str">
        <f t="shared" si="911"/>
        <v/>
      </c>
      <c r="AG5971" t="str">
        <f t="shared" si="909"/>
        <v/>
      </c>
      <c r="AH5971" t="str">
        <f t="shared" si="906"/>
        <v/>
      </c>
      <c r="AI5971">
        <v>0.14499999999999999</v>
      </c>
      <c r="AJ5971" t="str">
        <f t="shared" si="910"/>
        <v/>
      </c>
      <c r="AK5971" t="str">
        <f t="shared" si="907"/>
        <v/>
      </c>
      <c r="AL5971" t="str">
        <f t="shared" si="904"/>
        <v/>
      </c>
    </row>
    <row r="5972" spans="1:38" x14ac:dyDescent="0.2">
      <c r="A5972" t="s">
        <v>28618</v>
      </c>
      <c r="B5972" t="s">
        <v>680</v>
      </c>
      <c r="C5972" t="s">
        <v>28619</v>
      </c>
      <c r="D5972" s="1">
        <v>42292</v>
      </c>
      <c r="E5972" s="1">
        <v>44760</v>
      </c>
      <c r="F5972" t="s">
        <v>19</v>
      </c>
      <c r="I5972">
        <v>100</v>
      </c>
      <c r="J5972">
        <v>0</v>
      </c>
      <c r="K5972">
        <v>0</v>
      </c>
      <c r="L5972">
        <v>3302</v>
      </c>
      <c r="M5972">
        <v>3302</v>
      </c>
      <c r="N5972" t="s">
        <v>20</v>
      </c>
      <c r="O5972" t="s">
        <v>28620</v>
      </c>
      <c r="P5972" t="s">
        <v>28</v>
      </c>
      <c r="Q5972" t="s">
        <v>34233</v>
      </c>
      <c r="R5972" t="s">
        <v>34233</v>
      </c>
      <c r="S5972" t="s">
        <v>32628</v>
      </c>
      <c r="T5972" t="s">
        <v>34357</v>
      </c>
      <c r="U5972" t="s">
        <v>32634</v>
      </c>
      <c r="V5972" t="s">
        <v>33205</v>
      </c>
      <c r="W5972">
        <v>300</v>
      </c>
      <c r="X5972">
        <v>2</v>
      </c>
      <c r="Y5972" t="s">
        <v>32661</v>
      </c>
      <c r="AA5972">
        <v>8.5</v>
      </c>
      <c r="AC5972">
        <v>1</v>
      </c>
      <c r="AD5972" t="str">
        <f t="shared" si="903"/>
        <v/>
      </c>
      <c r="AE5972" t="str">
        <f t="shared" si="908"/>
        <v/>
      </c>
      <c r="AF5972" t="str">
        <f t="shared" si="911"/>
        <v/>
      </c>
      <c r="AG5972">
        <f t="shared" si="909"/>
        <v>1</v>
      </c>
      <c r="AH5972">
        <f t="shared" si="906"/>
        <v>2.8</v>
      </c>
      <c r="AI5972">
        <v>0.14499999999999999</v>
      </c>
      <c r="AJ5972">
        <f t="shared" si="910"/>
        <v>0.40599999999999997</v>
      </c>
      <c r="AK5972" t="str">
        <f t="shared" si="907"/>
        <v/>
      </c>
      <c r="AL5972" t="str">
        <f t="shared" si="904"/>
        <v/>
      </c>
    </row>
    <row r="5973" spans="1:38" x14ac:dyDescent="0.2">
      <c r="A5973" t="s">
        <v>32475</v>
      </c>
      <c r="B5973" t="s">
        <v>680</v>
      </c>
      <c r="C5973" t="s">
        <v>32476</v>
      </c>
      <c r="D5973" s="1">
        <v>44754</v>
      </c>
      <c r="E5973" s="1">
        <v>44754</v>
      </c>
      <c r="F5973" t="s">
        <v>19</v>
      </c>
      <c r="I5973">
        <v>100</v>
      </c>
      <c r="J5973">
        <v>0</v>
      </c>
      <c r="K5973">
        <v>0</v>
      </c>
      <c r="L5973">
        <v>2930</v>
      </c>
      <c r="M5973">
        <v>2930</v>
      </c>
      <c r="N5973" t="s">
        <v>20</v>
      </c>
      <c r="O5973" t="s">
        <v>32395</v>
      </c>
      <c r="P5973" t="s">
        <v>28</v>
      </c>
      <c r="Q5973" t="s">
        <v>34233</v>
      </c>
      <c r="R5973" t="s">
        <v>34233</v>
      </c>
      <c r="S5973" t="s">
        <v>33942</v>
      </c>
      <c r="T5973" t="s">
        <v>34233</v>
      </c>
      <c r="U5973" t="s">
        <v>32634</v>
      </c>
      <c r="V5973" t="s">
        <v>33199</v>
      </c>
      <c r="W5973">
        <v>295</v>
      </c>
      <c r="X5973" t="s">
        <v>32784</v>
      </c>
      <c r="Y5973" t="s">
        <v>32654</v>
      </c>
      <c r="Z5973">
        <v>500</v>
      </c>
      <c r="AA5973">
        <v>8.5</v>
      </c>
      <c r="AC5973">
        <v>1</v>
      </c>
      <c r="AD5973" t="str">
        <f t="shared" si="903"/>
        <v/>
      </c>
      <c r="AE5973">
        <f t="shared" si="908"/>
        <v>1</v>
      </c>
      <c r="AF5973" t="str">
        <f t="shared" si="911"/>
        <v/>
      </c>
      <c r="AG5973" t="str">
        <f t="shared" si="909"/>
        <v/>
      </c>
      <c r="AH5973" t="str">
        <f t="shared" si="906"/>
        <v/>
      </c>
      <c r="AI5973">
        <v>0.14499999999999999</v>
      </c>
      <c r="AJ5973" t="str">
        <f t="shared" si="910"/>
        <v/>
      </c>
      <c r="AK5973">
        <f t="shared" si="907"/>
        <v>2.8</v>
      </c>
      <c r="AL5973">
        <f t="shared" si="904"/>
        <v>0.40599999999999997</v>
      </c>
    </row>
    <row r="5974" spans="1:38" x14ac:dyDescent="0.2">
      <c r="A5974" t="s">
        <v>32557</v>
      </c>
      <c r="B5974" t="s">
        <v>680</v>
      </c>
      <c r="C5974" t="s">
        <v>32558</v>
      </c>
      <c r="D5974" s="1">
        <v>44750</v>
      </c>
      <c r="E5974" s="1">
        <v>44750</v>
      </c>
      <c r="F5974" t="s">
        <v>19</v>
      </c>
      <c r="I5974">
        <v>100</v>
      </c>
      <c r="J5974">
        <v>0</v>
      </c>
      <c r="K5974">
        <v>0</v>
      </c>
      <c r="L5974">
        <v>366</v>
      </c>
      <c r="M5974">
        <v>366</v>
      </c>
      <c r="N5974" t="s">
        <v>20</v>
      </c>
      <c r="O5974" t="s">
        <v>32559</v>
      </c>
      <c r="P5974" t="s">
        <v>2356</v>
      </c>
      <c r="Q5974" t="s">
        <v>34233</v>
      </c>
      <c r="R5974" t="s">
        <v>34233</v>
      </c>
      <c r="S5974" t="s">
        <v>33942</v>
      </c>
      <c r="T5974" t="s">
        <v>34233</v>
      </c>
      <c r="U5974" t="s">
        <v>32634</v>
      </c>
      <c r="V5974" t="s">
        <v>33199</v>
      </c>
      <c r="W5974">
        <v>295</v>
      </c>
      <c r="X5974" t="s">
        <v>32784</v>
      </c>
      <c r="Y5974" t="s">
        <v>32654</v>
      </c>
      <c r="Z5974">
        <v>500</v>
      </c>
      <c r="AA5974">
        <v>8.5</v>
      </c>
      <c r="AC5974">
        <v>1</v>
      </c>
      <c r="AD5974" t="str">
        <f t="shared" si="903"/>
        <v/>
      </c>
      <c r="AE5974">
        <f t="shared" si="908"/>
        <v>1</v>
      </c>
      <c r="AF5974" t="str">
        <f t="shared" si="911"/>
        <v/>
      </c>
      <c r="AG5974" t="str">
        <f t="shared" si="909"/>
        <v/>
      </c>
      <c r="AH5974" t="str">
        <f t="shared" si="906"/>
        <v/>
      </c>
      <c r="AI5974">
        <v>0.14499999999999999</v>
      </c>
      <c r="AJ5974" t="str">
        <f t="shared" si="910"/>
        <v/>
      </c>
      <c r="AK5974">
        <f t="shared" si="907"/>
        <v>2.8</v>
      </c>
      <c r="AL5974">
        <f t="shared" si="904"/>
        <v>0.40599999999999997</v>
      </c>
    </row>
    <row r="5975" spans="1:38" x14ac:dyDescent="0.2">
      <c r="A5975" t="s">
        <v>32505</v>
      </c>
      <c r="B5975" t="s">
        <v>680</v>
      </c>
      <c r="C5975" t="s">
        <v>32506</v>
      </c>
      <c r="D5975" s="1">
        <v>44754</v>
      </c>
      <c r="E5975" s="1">
        <v>44754</v>
      </c>
      <c r="F5975" t="s">
        <v>19</v>
      </c>
      <c r="I5975">
        <v>100</v>
      </c>
      <c r="J5975">
        <v>0</v>
      </c>
      <c r="K5975">
        <v>0</v>
      </c>
      <c r="L5975">
        <v>3455</v>
      </c>
      <c r="M5975">
        <v>3455</v>
      </c>
      <c r="N5975" t="s">
        <v>20</v>
      </c>
      <c r="O5975" t="s">
        <v>32466</v>
      </c>
      <c r="P5975" t="s">
        <v>28</v>
      </c>
      <c r="Q5975" t="s">
        <v>34233</v>
      </c>
      <c r="R5975" t="s">
        <v>34233</v>
      </c>
      <c r="S5975" t="s">
        <v>33942</v>
      </c>
      <c r="T5975" t="s">
        <v>34233</v>
      </c>
      <c r="U5975" t="s">
        <v>32634</v>
      </c>
      <c r="V5975" t="s">
        <v>33199</v>
      </c>
      <c r="W5975">
        <v>295</v>
      </c>
      <c r="X5975" t="s">
        <v>32784</v>
      </c>
      <c r="Y5975" t="s">
        <v>32654</v>
      </c>
      <c r="Z5975">
        <v>500</v>
      </c>
      <c r="AA5975">
        <v>8.5</v>
      </c>
      <c r="AC5975">
        <v>1</v>
      </c>
      <c r="AD5975" t="str">
        <f t="shared" si="903"/>
        <v/>
      </c>
      <c r="AE5975">
        <f t="shared" ref="AE5975:AE6006" si="912">IF((S5975="tühi")*(AC5975&lt;&gt;""),AC5975,"")</f>
        <v>1</v>
      </c>
      <c r="AF5975" t="str">
        <f t="shared" si="911"/>
        <v/>
      </c>
      <c r="AG5975" t="str">
        <f t="shared" si="909"/>
        <v/>
      </c>
      <c r="AH5975" t="str">
        <f t="shared" si="906"/>
        <v/>
      </c>
      <c r="AI5975">
        <v>0.14499999999999999</v>
      </c>
      <c r="AJ5975" t="str">
        <f t="shared" si="910"/>
        <v/>
      </c>
      <c r="AK5975">
        <f t="shared" si="907"/>
        <v>2.8</v>
      </c>
      <c r="AL5975">
        <f t="shared" si="904"/>
        <v>0.40599999999999997</v>
      </c>
    </row>
    <row r="5976" spans="1:38" x14ac:dyDescent="0.2">
      <c r="A5976" t="s">
        <v>32469</v>
      </c>
      <c r="B5976" t="s">
        <v>680</v>
      </c>
      <c r="C5976" t="s">
        <v>32470</v>
      </c>
      <c r="D5976" s="1">
        <v>44754</v>
      </c>
      <c r="E5976" s="1">
        <v>44754</v>
      </c>
      <c r="F5976" t="s">
        <v>19</v>
      </c>
      <c r="I5976">
        <v>100</v>
      </c>
      <c r="J5976">
        <v>0</v>
      </c>
      <c r="K5976">
        <v>0</v>
      </c>
      <c r="L5976">
        <v>3302</v>
      </c>
      <c r="M5976">
        <v>3302</v>
      </c>
      <c r="N5976" t="s">
        <v>20</v>
      </c>
      <c r="O5976" t="s">
        <v>32466</v>
      </c>
      <c r="P5976" t="s">
        <v>28</v>
      </c>
      <c r="Q5976" t="s">
        <v>34233</v>
      </c>
      <c r="R5976" t="s">
        <v>34233</v>
      </c>
      <c r="S5976" t="s">
        <v>33942</v>
      </c>
      <c r="T5976" t="s">
        <v>34233</v>
      </c>
      <c r="U5976" t="s">
        <v>32634</v>
      </c>
      <c r="V5976" t="s">
        <v>33199</v>
      </c>
      <c r="W5976">
        <v>295</v>
      </c>
      <c r="X5976" t="s">
        <v>32784</v>
      </c>
      <c r="Y5976" t="s">
        <v>32654</v>
      </c>
      <c r="Z5976">
        <v>500</v>
      </c>
      <c r="AA5976">
        <v>8.5</v>
      </c>
      <c r="AC5976">
        <v>1</v>
      </c>
      <c r="AD5976" t="str">
        <f t="shared" si="903"/>
        <v/>
      </c>
      <c r="AE5976">
        <f t="shared" si="912"/>
        <v>1</v>
      </c>
      <c r="AF5976" t="str">
        <f t="shared" si="911"/>
        <v/>
      </c>
      <c r="AG5976" t="str">
        <f t="shared" si="909"/>
        <v/>
      </c>
      <c r="AH5976" t="str">
        <f t="shared" si="906"/>
        <v/>
      </c>
      <c r="AI5976">
        <v>0.14499999999999999</v>
      </c>
      <c r="AJ5976" t="str">
        <f t="shared" si="910"/>
        <v/>
      </c>
      <c r="AK5976">
        <f t="shared" si="907"/>
        <v>2.8</v>
      </c>
      <c r="AL5976">
        <f t="shared" si="904"/>
        <v>0.40599999999999997</v>
      </c>
    </row>
    <row r="5977" spans="1:38" x14ac:dyDescent="0.2">
      <c r="A5977" t="s">
        <v>32479</v>
      </c>
      <c r="B5977" t="s">
        <v>680</v>
      </c>
      <c r="C5977" t="s">
        <v>32480</v>
      </c>
      <c r="D5977" s="1">
        <v>44754</v>
      </c>
      <c r="E5977" s="1">
        <v>44754</v>
      </c>
      <c r="F5977" t="s">
        <v>19</v>
      </c>
      <c r="I5977">
        <v>100</v>
      </c>
      <c r="J5977">
        <v>0</v>
      </c>
      <c r="K5977">
        <v>0</v>
      </c>
      <c r="L5977">
        <v>3315</v>
      </c>
      <c r="M5977">
        <v>3315</v>
      </c>
      <c r="N5977" t="s">
        <v>20</v>
      </c>
      <c r="O5977" t="s">
        <v>32398</v>
      </c>
      <c r="P5977" t="s">
        <v>28</v>
      </c>
      <c r="Q5977" t="s">
        <v>34233</v>
      </c>
      <c r="R5977" t="s">
        <v>34233</v>
      </c>
      <c r="S5977" t="s">
        <v>33942</v>
      </c>
      <c r="T5977" t="s">
        <v>34233</v>
      </c>
      <c r="U5977" t="s">
        <v>32634</v>
      </c>
      <c r="V5977" t="s">
        <v>33199</v>
      </c>
      <c r="W5977">
        <v>295</v>
      </c>
      <c r="X5977" t="s">
        <v>32784</v>
      </c>
      <c r="Y5977" t="s">
        <v>32654</v>
      </c>
      <c r="Z5977">
        <v>500</v>
      </c>
      <c r="AA5977">
        <v>8.5</v>
      </c>
      <c r="AC5977">
        <v>1</v>
      </c>
      <c r="AD5977" t="str">
        <f t="shared" si="903"/>
        <v/>
      </c>
      <c r="AE5977">
        <f t="shared" si="912"/>
        <v>1</v>
      </c>
      <c r="AF5977" t="str">
        <f t="shared" si="911"/>
        <v/>
      </c>
      <c r="AG5977" t="str">
        <f t="shared" si="909"/>
        <v/>
      </c>
      <c r="AH5977" t="str">
        <f t="shared" si="906"/>
        <v/>
      </c>
      <c r="AI5977">
        <v>0.14499999999999999</v>
      </c>
      <c r="AJ5977" t="str">
        <f t="shared" si="910"/>
        <v/>
      </c>
      <c r="AK5977">
        <f t="shared" si="907"/>
        <v>2.8</v>
      </c>
      <c r="AL5977">
        <f t="shared" si="904"/>
        <v>0.40599999999999997</v>
      </c>
    </row>
    <row r="5978" spans="1:38" x14ac:dyDescent="0.2">
      <c r="A5978" t="s">
        <v>32535</v>
      </c>
      <c r="B5978" t="s">
        <v>680</v>
      </c>
      <c r="C5978" t="s">
        <v>32536</v>
      </c>
      <c r="D5978" s="1">
        <v>44754</v>
      </c>
      <c r="E5978" s="1">
        <v>44754</v>
      </c>
      <c r="F5978" t="s">
        <v>19</v>
      </c>
      <c r="I5978">
        <v>100</v>
      </c>
      <c r="J5978">
        <v>0</v>
      </c>
      <c r="K5978">
        <v>0</v>
      </c>
      <c r="L5978">
        <v>3315</v>
      </c>
      <c r="M5978">
        <v>3315</v>
      </c>
      <c r="N5978" t="s">
        <v>20</v>
      </c>
      <c r="O5978" t="s">
        <v>32442</v>
      </c>
      <c r="P5978" t="s">
        <v>28</v>
      </c>
      <c r="Q5978" t="s">
        <v>34233</v>
      </c>
      <c r="R5978" t="s">
        <v>34233</v>
      </c>
      <c r="S5978" t="s">
        <v>33942</v>
      </c>
      <c r="T5978" t="s">
        <v>34233</v>
      </c>
      <c r="U5978" t="s">
        <v>32634</v>
      </c>
      <c r="V5978" t="s">
        <v>33199</v>
      </c>
      <c r="W5978">
        <v>295</v>
      </c>
      <c r="X5978" t="s">
        <v>32784</v>
      </c>
      <c r="Y5978" t="s">
        <v>32654</v>
      </c>
      <c r="Z5978">
        <v>500</v>
      </c>
      <c r="AA5978">
        <v>8.5</v>
      </c>
      <c r="AC5978">
        <v>1</v>
      </c>
      <c r="AD5978" t="str">
        <f t="shared" si="903"/>
        <v/>
      </c>
      <c r="AE5978">
        <f t="shared" si="912"/>
        <v>1</v>
      </c>
      <c r="AF5978" t="str">
        <f t="shared" si="911"/>
        <v/>
      </c>
      <c r="AG5978" t="str">
        <f t="shared" si="909"/>
        <v/>
      </c>
      <c r="AH5978" t="str">
        <f t="shared" si="906"/>
        <v/>
      </c>
      <c r="AI5978">
        <v>0.14499999999999999</v>
      </c>
      <c r="AJ5978" t="str">
        <f t="shared" si="910"/>
        <v/>
      </c>
      <c r="AK5978">
        <f t="shared" si="907"/>
        <v>2.8</v>
      </c>
      <c r="AL5978">
        <f t="shared" si="904"/>
        <v>0.40599999999999997</v>
      </c>
    </row>
    <row r="5979" spans="1:38" x14ac:dyDescent="0.2">
      <c r="A5979" t="s">
        <v>32425</v>
      </c>
      <c r="B5979" t="s">
        <v>680</v>
      </c>
      <c r="C5979" t="s">
        <v>32426</v>
      </c>
      <c r="D5979" s="1">
        <v>44754</v>
      </c>
      <c r="E5979" s="1">
        <v>44754</v>
      </c>
      <c r="F5979" t="s">
        <v>19</v>
      </c>
      <c r="I5979">
        <v>100</v>
      </c>
      <c r="J5979">
        <v>0</v>
      </c>
      <c r="K5979">
        <v>0</v>
      </c>
      <c r="L5979">
        <v>3608</v>
      </c>
      <c r="M5979">
        <v>3608</v>
      </c>
      <c r="N5979" t="s">
        <v>20</v>
      </c>
      <c r="O5979" t="s">
        <v>32419</v>
      </c>
      <c r="P5979" t="s">
        <v>28</v>
      </c>
      <c r="Q5979" t="s">
        <v>34233</v>
      </c>
      <c r="R5979" t="s">
        <v>34233</v>
      </c>
      <c r="S5979" t="s">
        <v>33942</v>
      </c>
      <c r="T5979" t="s">
        <v>34233</v>
      </c>
      <c r="U5979" t="s">
        <v>32634</v>
      </c>
      <c r="V5979" t="s">
        <v>33199</v>
      </c>
      <c r="W5979">
        <v>295</v>
      </c>
      <c r="X5979" t="s">
        <v>32784</v>
      </c>
      <c r="Y5979" t="s">
        <v>32654</v>
      </c>
      <c r="Z5979">
        <v>500</v>
      </c>
      <c r="AA5979">
        <v>8.5</v>
      </c>
      <c r="AC5979">
        <v>1</v>
      </c>
      <c r="AD5979" t="str">
        <f t="shared" si="903"/>
        <v/>
      </c>
      <c r="AE5979">
        <f t="shared" si="912"/>
        <v>1</v>
      </c>
      <c r="AF5979" t="str">
        <f t="shared" si="911"/>
        <v/>
      </c>
      <c r="AG5979" t="str">
        <f t="shared" si="909"/>
        <v/>
      </c>
      <c r="AH5979" t="str">
        <f t="shared" si="906"/>
        <v/>
      </c>
      <c r="AI5979">
        <v>0.14499999999999999</v>
      </c>
      <c r="AJ5979" t="str">
        <f t="shared" si="910"/>
        <v/>
      </c>
      <c r="AK5979">
        <f t="shared" si="907"/>
        <v>2.8</v>
      </c>
      <c r="AL5979">
        <f t="shared" si="904"/>
        <v>0.40599999999999997</v>
      </c>
    </row>
    <row r="5980" spans="1:38" x14ac:dyDescent="0.2">
      <c r="A5980" t="s">
        <v>32531</v>
      </c>
      <c r="B5980" t="s">
        <v>680</v>
      </c>
      <c r="C5980" t="s">
        <v>32532</v>
      </c>
      <c r="D5980" s="1">
        <v>44754</v>
      </c>
      <c r="E5980" s="1">
        <v>44754</v>
      </c>
      <c r="F5980" t="s">
        <v>19</v>
      </c>
      <c r="I5980">
        <v>100</v>
      </c>
      <c r="J5980">
        <v>0</v>
      </c>
      <c r="K5980">
        <v>0</v>
      </c>
      <c r="L5980">
        <v>3304</v>
      </c>
      <c r="M5980">
        <v>3304</v>
      </c>
      <c r="N5980" t="s">
        <v>20</v>
      </c>
      <c r="O5980" t="s">
        <v>32419</v>
      </c>
      <c r="P5980" t="s">
        <v>28</v>
      </c>
      <c r="Q5980" t="s">
        <v>34233</v>
      </c>
      <c r="R5980" t="s">
        <v>34233</v>
      </c>
      <c r="S5980" t="s">
        <v>33942</v>
      </c>
      <c r="T5980" t="s">
        <v>34233</v>
      </c>
      <c r="U5980" t="s">
        <v>32634</v>
      </c>
      <c r="V5980" t="s">
        <v>33199</v>
      </c>
      <c r="W5980">
        <v>295</v>
      </c>
      <c r="X5980" t="s">
        <v>32784</v>
      </c>
      <c r="Y5980" t="s">
        <v>32654</v>
      </c>
      <c r="Z5980">
        <v>500</v>
      </c>
      <c r="AA5980">
        <v>8.5</v>
      </c>
      <c r="AC5980">
        <v>1</v>
      </c>
      <c r="AD5980" t="str">
        <f t="shared" si="903"/>
        <v/>
      </c>
      <c r="AE5980">
        <f t="shared" si="912"/>
        <v>1</v>
      </c>
      <c r="AF5980" t="str">
        <f t="shared" si="911"/>
        <v/>
      </c>
      <c r="AG5980" t="str">
        <f t="shared" si="909"/>
        <v/>
      </c>
      <c r="AH5980" t="str">
        <f t="shared" si="906"/>
        <v/>
      </c>
      <c r="AI5980">
        <v>0.14499999999999999</v>
      </c>
      <c r="AJ5980" t="str">
        <f t="shared" si="910"/>
        <v/>
      </c>
      <c r="AK5980">
        <f t="shared" si="907"/>
        <v>2.8</v>
      </c>
      <c r="AL5980">
        <f t="shared" si="904"/>
        <v>0.40599999999999997</v>
      </c>
    </row>
    <row r="5981" spans="1:38" x14ac:dyDescent="0.2">
      <c r="A5981" t="s">
        <v>32477</v>
      </c>
      <c r="B5981" t="s">
        <v>680</v>
      </c>
      <c r="C5981" t="s">
        <v>32478</v>
      </c>
      <c r="D5981" s="1">
        <v>44754</v>
      </c>
      <c r="E5981" s="1">
        <v>44754</v>
      </c>
      <c r="F5981" t="s">
        <v>19</v>
      </c>
      <c r="I5981">
        <v>100</v>
      </c>
      <c r="J5981">
        <v>0</v>
      </c>
      <c r="K5981">
        <v>0</v>
      </c>
      <c r="L5981">
        <v>3325</v>
      </c>
      <c r="M5981">
        <v>3325</v>
      </c>
      <c r="N5981" t="s">
        <v>20</v>
      </c>
      <c r="O5981" t="s">
        <v>32401</v>
      </c>
      <c r="P5981" t="s">
        <v>28</v>
      </c>
      <c r="Q5981" t="s">
        <v>34233</v>
      </c>
      <c r="R5981" t="s">
        <v>34233</v>
      </c>
      <c r="S5981" t="s">
        <v>33942</v>
      </c>
      <c r="T5981" t="s">
        <v>34233</v>
      </c>
      <c r="U5981" t="s">
        <v>32634</v>
      </c>
      <c r="V5981" t="s">
        <v>33199</v>
      </c>
      <c r="W5981">
        <v>295</v>
      </c>
      <c r="X5981" t="s">
        <v>32784</v>
      </c>
      <c r="Y5981" t="s">
        <v>32654</v>
      </c>
      <c r="Z5981">
        <v>500</v>
      </c>
      <c r="AA5981">
        <v>8.5</v>
      </c>
      <c r="AC5981">
        <v>1</v>
      </c>
      <c r="AD5981" t="str">
        <f t="shared" si="903"/>
        <v/>
      </c>
      <c r="AE5981">
        <f t="shared" si="912"/>
        <v>1</v>
      </c>
      <c r="AF5981" t="str">
        <f t="shared" si="911"/>
        <v/>
      </c>
      <c r="AG5981" t="str">
        <f t="shared" si="909"/>
        <v/>
      </c>
      <c r="AH5981" t="str">
        <f t="shared" si="906"/>
        <v/>
      </c>
      <c r="AI5981">
        <v>0.14499999999999999</v>
      </c>
      <c r="AJ5981" t="str">
        <f t="shared" si="910"/>
        <v/>
      </c>
      <c r="AK5981">
        <f t="shared" si="907"/>
        <v>2.8</v>
      </c>
      <c r="AL5981">
        <f t="shared" si="904"/>
        <v>0.40599999999999997</v>
      </c>
    </row>
    <row r="5982" spans="1:38" x14ac:dyDescent="0.2">
      <c r="A5982" t="s">
        <v>32513</v>
      </c>
      <c r="B5982" t="s">
        <v>680</v>
      </c>
      <c r="C5982" t="s">
        <v>32514</v>
      </c>
      <c r="D5982" s="1">
        <v>44754</v>
      </c>
      <c r="E5982" s="1">
        <v>44754</v>
      </c>
      <c r="F5982" t="s">
        <v>19</v>
      </c>
      <c r="I5982">
        <v>100</v>
      </c>
      <c r="J5982">
        <v>0</v>
      </c>
      <c r="K5982">
        <v>0</v>
      </c>
      <c r="L5982">
        <v>3336</v>
      </c>
      <c r="M5982">
        <v>3336</v>
      </c>
      <c r="N5982" t="s">
        <v>20</v>
      </c>
      <c r="O5982" t="s">
        <v>32401</v>
      </c>
      <c r="P5982" t="s">
        <v>28</v>
      </c>
      <c r="Q5982" t="s">
        <v>34233</v>
      </c>
      <c r="R5982" t="s">
        <v>34233</v>
      </c>
      <c r="S5982" t="s">
        <v>33942</v>
      </c>
      <c r="T5982" t="s">
        <v>34233</v>
      </c>
      <c r="U5982" t="s">
        <v>32634</v>
      </c>
      <c r="V5982" t="s">
        <v>33199</v>
      </c>
      <c r="W5982">
        <v>295</v>
      </c>
      <c r="X5982" t="s">
        <v>32784</v>
      </c>
      <c r="Y5982" t="s">
        <v>32654</v>
      </c>
      <c r="Z5982">
        <v>500</v>
      </c>
      <c r="AA5982">
        <v>8.5</v>
      </c>
      <c r="AC5982">
        <v>1</v>
      </c>
      <c r="AD5982" t="str">
        <f t="shared" si="903"/>
        <v/>
      </c>
      <c r="AE5982">
        <f t="shared" si="912"/>
        <v>1</v>
      </c>
      <c r="AF5982" t="str">
        <f t="shared" si="911"/>
        <v/>
      </c>
      <c r="AG5982" t="str">
        <f t="shared" si="909"/>
        <v/>
      </c>
      <c r="AH5982" t="str">
        <f t="shared" si="906"/>
        <v/>
      </c>
      <c r="AI5982">
        <v>0.14499999999999999</v>
      </c>
      <c r="AJ5982" t="str">
        <f t="shared" si="910"/>
        <v/>
      </c>
      <c r="AK5982">
        <f t="shared" si="907"/>
        <v>2.8</v>
      </c>
      <c r="AL5982">
        <f t="shared" si="904"/>
        <v>0.40599999999999997</v>
      </c>
    </row>
    <row r="5983" spans="1:38" x14ac:dyDescent="0.2">
      <c r="A5983" t="s">
        <v>28818</v>
      </c>
      <c r="B5983" t="s">
        <v>680</v>
      </c>
      <c r="C5983" t="s">
        <v>28819</v>
      </c>
      <c r="D5983" s="1">
        <v>42739</v>
      </c>
      <c r="E5983" s="1">
        <v>44754</v>
      </c>
      <c r="F5983" t="s">
        <v>19</v>
      </c>
      <c r="I5983">
        <v>100</v>
      </c>
      <c r="J5983">
        <v>0</v>
      </c>
      <c r="K5983">
        <v>0</v>
      </c>
      <c r="L5983">
        <v>3344</v>
      </c>
      <c r="M5983">
        <v>3344</v>
      </c>
      <c r="N5983" t="s">
        <v>20</v>
      </c>
      <c r="O5983" t="s">
        <v>28820</v>
      </c>
      <c r="P5983" t="s">
        <v>28</v>
      </c>
      <c r="Q5983" t="s">
        <v>34256</v>
      </c>
      <c r="R5983" t="s">
        <v>33783</v>
      </c>
      <c r="S5983" t="s">
        <v>33942</v>
      </c>
      <c r="T5983" t="s">
        <v>34233</v>
      </c>
      <c r="U5983" t="s">
        <v>32634</v>
      </c>
      <c r="V5983" t="s">
        <v>33200</v>
      </c>
      <c r="W5983">
        <v>300</v>
      </c>
      <c r="X5983">
        <v>2</v>
      </c>
      <c r="Y5983" t="s">
        <v>32661</v>
      </c>
      <c r="AA5983">
        <v>8.5</v>
      </c>
      <c r="AC5983">
        <v>1</v>
      </c>
      <c r="AD5983" t="str">
        <f t="shared" si="903"/>
        <v/>
      </c>
      <c r="AE5983">
        <f t="shared" si="912"/>
        <v>1</v>
      </c>
      <c r="AF5983" t="str">
        <f t="shared" si="911"/>
        <v/>
      </c>
      <c r="AG5983" t="str">
        <f t="shared" si="909"/>
        <v/>
      </c>
      <c r="AH5983" t="str">
        <f t="shared" si="906"/>
        <v/>
      </c>
      <c r="AI5983">
        <v>0.14499999999999999</v>
      </c>
      <c r="AJ5983" t="str">
        <f t="shared" si="910"/>
        <v/>
      </c>
      <c r="AK5983">
        <f t="shared" si="907"/>
        <v>2.8</v>
      </c>
      <c r="AL5983">
        <f t="shared" si="904"/>
        <v>0.40599999999999997</v>
      </c>
    </row>
    <row r="5984" spans="1:38" x14ac:dyDescent="0.2">
      <c r="A5984" t="s">
        <v>32358</v>
      </c>
      <c r="B5984" t="s">
        <v>680</v>
      </c>
      <c r="C5984" t="s">
        <v>32359</v>
      </c>
      <c r="D5984" s="1">
        <v>44760</v>
      </c>
      <c r="E5984" s="1">
        <v>44760</v>
      </c>
      <c r="F5984" t="s">
        <v>19</v>
      </c>
      <c r="I5984">
        <v>100</v>
      </c>
      <c r="J5984">
        <v>0</v>
      </c>
      <c r="K5984">
        <v>0</v>
      </c>
      <c r="L5984">
        <v>3374</v>
      </c>
      <c r="M5984">
        <v>3374</v>
      </c>
      <c r="N5984" t="s">
        <v>20</v>
      </c>
      <c r="O5984" t="s">
        <v>32339</v>
      </c>
      <c r="P5984" t="s">
        <v>28</v>
      </c>
      <c r="Q5984" t="s">
        <v>34233</v>
      </c>
      <c r="R5984" t="s">
        <v>34233</v>
      </c>
      <c r="S5984" t="s">
        <v>33942</v>
      </c>
      <c r="T5984" t="s">
        <v>34233</v>
      </c>
      <c r="U5984" t="s">
        <v>32634</v>
      </c>
      <c r="V5984" t="s">
        <v>33199</v>
      </c>
      <c r="W5984">
        <v>295</v>
      </c>
      <c r="X5984" t="s">
        <v>32784</v>
      </c>
      <c r="Y5984" t="s">
        <v>32654</v>
      </c>
      <c r="Z5984">
        <v>500</v>
      </c>
      <c r="AA5984">
        <v>8.5</v>
      </c>
      <c r="AC5984">
        <v>1</v>
      </c>
      <c r="AD5984" t="str">
        <f t="shared" si="903"/>
        <v/>
      </c>
      <c r="AE5984">
        <f t="shared" si="912"/>
        <v>1</v>
      </c>
      <c r="AF5984" t="str">
        <f t="shared" si="911"/>
        <v/>
      </c>
      <c r="AG5984" t="str">
        <f t="shared" si="909"/>
        <v/>
      </c>
      <c r="AH5984" t="str">
        <f t="shared" si="906"/>
        <v/>
      </c>
      <c r="AI5984">
        <v>0.14499999999999999</v>
      </c>
      <c r="AJ5984" t="str">
        <f t="shared" si="910"/>
        <v/>
      </c>
      <c r="AK5984">
        <f t="shared" si="907"/>
        <v>2.8</v>
      </c>
      <c r="AL5984">
        <f t="shared" si="904"/>
        <v>0.40599999999999997</v>
      </c>
    </row>
    <row r="5985" spans="1:38" x14ac:dyDescent="0.2">
      <c r="A5985" t="s">
        <v>28836</v>
      </c>
      <c r="B5985" t="s">
        <v>680</v>
      </c>
      <c r="C5985" t="s">
        <v>28837</v>
      </c>
      <c r="D5985" s="1">
        <v>42739</v>
      </c>
      <c r="E5985" s="1">
        <v>44754</v>
      </c>
      <c r="F5985" t="s">
        <v>19</v>
      </c>
      <c r="I5985">
        <v>100</v>
      </c>
      <c r="J5985">
        <v>0</v>
      </c>
      <c r="K5985">
        <v>0</v>
      </c>
      <c r="L5985">
        <v>3316</v>
      </c>
      <c r="M5985">
        <v>3316</v>
      </c>
      <c r="N5985" t="s">
        <v>20</v>
      </c>
      <c r="O5985" t="s">
        <v>28838</v>
      </c>
      <c r="P5985" t="s">
        <v>28</v>
      </c>
      <c r="Q5985" t="s">
        <v>34256</v>
      </c>
      <c r="R5985" t="s">
        <v>33783</v>
      </c>
      <c r="S5985" t="s">
        <v>33942</v>
      </c>
      <c r="T5985" t="s">
        <v>34233</v>
      </c>
      <c r="U5985" t="s">
        <v>32634</v>
      </c>
      <c r="V5985" t="s">
        <v>33200</v>
      </c>
      <c r="W5985">
        <v>300</v>
      </c>
      <c r="X5985">
        <v>2</v>
      </c>
      <c r="Y5985" t="s">
        <v>32661</v>
      </c>
      <c r="AA5985">
        <v>8.5</v>
      </c>
      <c r="AC5985">
        <v>1</v>
      </c>
      <c r="AD5985" t="str">
        <f t="shared" si="903"/>
        <v/>
      </c>
      <c r="AE5985">
        <f t="shared" si="912"/>
        <v>1</v>
      </c>
      <c r="AF5985" t="str">
        <f t="shared" si="911"/>
        <v/>
      </c>
      <c r="AG5985" t="str">
        <f t="shared" si="909"/>
        <v/>
      </c>
      <c r="AH5985" t="str">
        <f t="shared" si="906"/>
        <v/>
      </c>
      <c r="AI5985">
        <v>0.14499999999999999</v>
      </c>
      <c r="AJ5985" t="str">
        <f t="shared" si="910"/>
        <v/>
      </c>
      <c r="AK5985">
        <f t="shared" si="907"/>
        <v>2.8</v>
      </c>
      <c r="AL5985">
        <f t="shared" si="904"/>
        <v>0.40599999999999997</v>
      </c>
    </row>
    <row r="5986" spans="1:38" x14ac:dyDescent="0.2">
      <c r="A5986" t="s">
        <v>28821</v>
      </c>
      <c r="B5986" t="s">
        <v>680</v>
      </c>
      <c r="C5986" t="s">
        <v>28822</v>
      </c>
      <c r="D5986" s="1">
        <v>42739</v>
      </c>
      <c r="E5986" s="1">
        <v>43456</v>
      </c>
      <c r="F5986" t="s">
        <v>19</v>
      </c>
      <c r="I5986">
        <v>100</v>
      </c>
      <c r="J5986">
        <v>0</v>
      </c>
      <c r="K5986">
        <v>0</v>
      </c>
      <c r="L5986">
        <v>3302</v>
      </c>
      <c r="M5986">
        <v>3302</v>
      </c>
      <c r="N5986" t="s">
        <v>20</v>
      </c>
      <c r="O5986" t="s">
        <v>28823</v>
      </c>
      <c r="P5986" t="s">
        <v>28</v>
      </c>
      <c r="Q5986" t="s">
        <v>34256</v>
      </c>
      <c r="R5986" t="s">
        <v>33783</v>
      </c>
      <c r="S5986" t="s">
        <v>33942</v>
      </c>
      <c r="T5986" t="s">
        <v>34233</v>
      </c>
      <c r="U5986" t="s">
        <v>32634</v>
      </c>
      <c r="V5986" t="s">
        <v>33200</v>
      </c>
      <c r="W5986">
        <v>300</v>
      </c>
      <c r="X5986">
        <v>2</v>
      </c>
      <c r="Y5986" t="s">
        <v>32661</v>
      </c>
      <c r="AA5986">
        <v>8.5</v>
      </c>
      <c r="AC5986">
        <v>1</v>
      </c>
      <c r="AD5986" t="str">
        <f t="shared" si="903"/>
        <v/>
      </c>
      <c r="AE5986">
        <f t="shared" si="912"/>
        <v>1</v>
      </c>
      <c r="AF5986" t="str">
        <f t="shared" si="911"/>
        <v/>
      </c>
      <c r="AG5986" t="str">
        <f t="shared" si="909"/>
        <v/>
      </c>
      <c r="AH5986" t="str">
        <f t="shared" si="906"/>
        <v/>
      </c>
      <c r="AI5986">
        <v>0.14499999999999999</v>
      </c>
      <c r="AJ5986" t="str">
        <f t="shared" si="910"/>
        <v/>
      </c>
      <c r="AK5986">
        <f t="shared" si="907"/>
        <v>2.8</v>
      </c>
      <c r="AL5986">
        <f t="shared" si="904"/>
        <v>0.40599999999999997</v>
      </c>
    </row>
    <row r="5987" spans="1:38" x14ac:dyDescent="0.2">
      <c r="A5987" t="s">
        <v>28833</v>
      </c>
      <c r="B5987" t="s">
        <v>680</v>
      </c>
      <c r="C5987" t="s">
        <v>28834</v>
      </c>
      <c r="D5987" s="1">
        <v>42739</v>
      </c>
      <c r="E5987" s="1">
        <v>44546</v>
      </c>
      <c r="F5987" t="s">
        <v>19</v>
      </c>
      <c r="I5987">
        <v>100</v>
      </c>
      <c r="J5987">
        <v>0</v>
      </c>
      <c r="K5987">
        <v>0</v>
      </c>
      <c r="L5987">
        <v>3505</v>
      </c>
      <c r="M5987">
        <v>3505</v>
      </c>
      <c r="N5987" t="s">
        <v>20</v>
      </c>
      <c r="O5987" t="s">
        <v>28835</v>
      </c>
      <c r="P5987" t="s">
        <v>28</v>
      </c>
      <c r="Q5987" t="s">
        <v>34256</v>
      </c>
      <c r="R5987" t="s">
        <v>33783</v>
      </c>
      <c r="S5987" t="s">
        <v>33942</v>
      </c>
      <c r="T5987" t="s">
        <v>34233</v>
      </c>
      <c r="U5987" t="s">
        <v>32634</v>
      </c>
      <c r="V5987" t="s">
        <v>33200</v>
      </c>
      <c r="W5987">
        <v>300</v>
      </c>
      <c r="X5987">
        <v>2</v>
      </c>
      <c r="Y5987" t="s">
        <v>32661</v>
      </c>
      <c r="AA5987">
        <v>8.5</v>
      </c>
      <c r="AC5987">
        <v>1</v>
      </c>
      <c r="AD5987" t="str">
        <f t="shared" si="903"/>
        <v/>
      </c>
      <c r="AE5987">
        <f t="shared" si="912"/>
        <v>1</v>
      </c>
      <c r="AF5987" t="str">
        <f t="shared" si="911"/>
        <v/>
      </c>
      <c r="AG5987" t="str">
        <f t="shared" si="909"/>
        <v/>
      </c>
      <c r="AH5987" t="str">
        <f t="shared" si="906"/>
        <v/>
      </c>
      <c r="AI5987">
        <v>0.14499999999999999</v>
      </c>
      <c r="AJ5987" t="str">
        <f t="shared" si="910"/>
        <v/>
      </c>
      <c r="AK5987">
        <f t="shared" si="907"/>
        <v>2.8</v>
      </c>
      <c r="AL5987">
        <f t="shared" si="904"/>
        <v>0.40599999999999997</v>
      </c>
    </row>
    <row r="5988" spans="1:38" x14ac:dyDescent="0.2">
      <c r="A5988" t="s">
        <v>28824</v>
      </c>
      <c r="B5988" t="s">
        <v>680</v>
      </c>
      <c r="C5988" t="s">
        <v>28825</v>
      </c>
      <c r="D5988" s="1">
        <v>42739</v>
      </c>
      <c r="E5988" s="1">
        <v>43739</v>
      </c>
      <c r="F5988" t="s">
        <v>19</v>
      </c>
      <c r="I5988">
        <v>100</v>
      </c>
      <c r="J5988">
        <v>0</v>
      </c>
      <c r="K5988">
        <v>0</v>
      </c>
      <c r="L5988">
        <v>3353</v>
      </c>
      <c r="M5988">
        <v>3353</v>
      </c>
      <c r="N5988" t="s">
        <v>20</v>
      </c>
      <c r="O5988" t="s">
        <v>28826</v>
      </c>
      <c r="P5988" t="s">
        <v>28</v>
      </c>
      <c r="Q5988" t="s">
        <v>34256</v>
      </c>
      <c r="R5988" t="s">
        <v>33783</v>
      </c>
      <c r="S5988" t="s">
        <v>33942</v>
      </c>
      <c r="T5988" t="s">
        <v>34233</v>
      </c>
      <c r="U5988" t="s">
        <v>32634</v>
      </c>
      <c r="V5988" t="s">
        <v>33200</v>
      </c>
      <c r="W5988">
        <v>300</v>
      </c>
      <c r="X5988">
        <v>2</v>
      </c>
      <c r="Y5988" t="s">
        <v>32661</v>
      </c>
      <c r="AA5988">
        <v>8.5</v>
      </c>
      <c r="AC5988">
        <v>1</v>
      </c>
      <c r="AD5988" t="str">
        <f t="shared" si="903"/>
        <v/>
      </c>
      <c r="AE5988">
        <f t="shared" si="912"/>
        <v>1</v>
      </c>
      <c r="AF5988" t="str">
        <f t="shared" si="911"/>
        <v/>
      </c>
      <c r="AG5988" t="str">
        <f t="shared" si="909"/>
        <v/>
      </c>
      <c r="AH5988" t="str">
        <f t="shared" si="906"/>
        <v/>
      </c>
      <c r="AI5988">
        <v>0.14499999999999999</v>
      </c>
      <c r="AJ5988" t="str">
        <f t="shared" si="910"/>
        <v/>
      </c>
      <c r="AK5988">
        <f t="shared" si="907"/>
        <v>2.8</v>
      </c>
      <c r="AL5988">
        <f t="shared" si="904"/>
        <v>0.40599999999999997</v>
      </c>
    </row>
    <row r="5989" spans="1:38" x14ac:dyDescent="0.2">
      <c r="A5989" t="s">
        <v>28830</v>
      </c>
      <c r="B5989" t="s">
        <v>680</v>
      </c>
      <c r="C5989" t="s">
        <v>28831</v>
      </c>
      <c r="D5989" s="1">
        <v>42739</v>
      </c>
      <c r="E5989" s="1">
        <v>43739</v>
      </c>
      <c r="F5989" t="s">
        <v>19</v>
      </c>
      <c r="I5989">
        <v>100</v>
      </c>
      <c r="J5989">
        <v>0</v>
      </c>
      <c r="K5989">
        <v>0</v>
      </c>
      <c r="L5989">
        <v>3834</v>
      </c>
      <c r="M5989">
        <v>3834</v>
      </c>
      <c r="N5989" t="s">
        <v>20</v>
      </c>
      <c r="O5989" t="s">
        <v>28832</v>
      </c>
      <c r="P5989" t="s">
        <v>28</v>
      </c>
      <c r="Q5989" t="s">
        <v>34256</v>
      </c>
      <c r="R5989" t="s">
        <v>33783</v>
      </c>
      <c r="S5989" t="s">
        <v>33942</v>
      </c>
      <c r="T5989" t="s">
        <v>34233</v>
      </c>
      <c r="U5989" t="s">
        <v>32634</v>
      </c>
      <c r="V5989" t="s">
        <v>33200</v>
      </c>
      <c r="W5989">
        <v>300</v>
      </c>
      <c r="X5989">
        <v>2</v>
      </c>
      <c r="Y5989" t="s">
        <v>32661</v>
      </c>
      <c r="AA5989">
        <v>8.5</v>
      </c>
      <c r="AC5989">
        <v>1</v>
      </c>
      <c r="AD5989" t="str">
        <f t="shared" si="903"/>
        <v/>
      </c>
      <c r="AE5989">
        <f t="shared" si="912"/>
        <v>1</v>
      </c>
      <c r="AF5989" t="str">
        <f t="shared" si="911"/>
        <v/>
      </c>
      <c r="AG5989" t="str">
        <f t="shared" si="909"/>
        <v/>
      </c>
      <c r="AH5989" t="str">
        <f t="shared" si="906"/>
        <v/>
      </c>
      <c r="AI5989">
        <v>0.14499999999999999</v>
      </c>
      <c r="AJ5989" t="str">
        <f t="shared" si="910"/>
        <v/>
      </c>
      <c r="AK5989">
        <f t="shared" si="907"/>
        <v>2.8</v>
      </c>
      <c r="AL5989">
        <f t="shared" si="904"/>
        <v>0.40599999999999997</v>
      </c>
    </row>
    <row r="5990" spans="1:38" x14ac:dyDescent="0.2">
      <c r="A5990" t="s">
        <v>29675</v>
      </c>
      <c r="B5990" t="s">
        <v>680</v>
      </c>
      <c r="C5990" t="s">
        <v>29676</v>
      </c>
      <c r="D5990" s="1">
        <v>43739</v>
      </c>
      <c r="E5990" s="1">
        <v>43739</v>
      </c>
      <c r="F5990" t="s">
        <v>19</v>
      </c>
      <c r="I5990">
        <v>100</v>
      </c>
      <c r="J5990">
        <v>0</v>
      </c>
      <c r="K5990">
        <v>0</v>
      </c>
      <c r="L5990">
        <v>3616</v>
      </c>
      <c r="M5990">
        <v>3616</v>
      </c>
      <c r="N5990" t="s">
        <v>20</v>
      </c>
      <c r="O5990" t="s">
        <v>29677</v>
      </c>
      <c r="P5990" t="s">
        <v>2356</v>
      </c>
      <c r="Q5990" t="s">
        <v>34256</v>
      </c>
      <c r="R5990" t="s">
        <v>33783</v>
      </c>
      <c r="S5990" t="s">
        <v>33942</v>
      </c>
      <c r="T5990" t="s">
        <v>34233</v>
      </c>
      <c r="U5990" t="s">
        <v>32634</v>
      </c>
      <c r="V5990" t="s">
        <v>33200</v>
      </c>
      <c r="W5990">
        <v>250</v>
      </c>
      <c r="X5990">
        <v>2</v>
      </c>
      <c r="Y5990" t="s">
        <v>32654</v>
      </c>
      <c r="AA5990">
        <v>8.5</v>
      </c>
      <c r="AC5990">
        <v>1</v>
      </c>
      <c r="AD5990" t="str">
        <f t="shared" si="903"/>
        <v/>
      </c>
      <c r="AE5990">
        <f t="shared" si="912"/>
        <v>1</v>
      </c>
      <c r="AF5990" t="str">
        <f t="shared" si="911"/>
        <v/>
      </c>
      <c r="AG5990" t="str">
        <f t="shared" si="909"/>
        <v/>
      </c>
      <c r="AH5990" t="str">
        <f t="shared" si="906"/>
        <v/>
      </c>
      <c r="AI5990">
        <v>0.14499999999999999</v>
      </c>
      <c r="AJ5990" t="str">
        <f t="shared" si="910"/>
        <v/>
      </c>
      <c r="AK5990">
        <f t="shared" si="907"/>
        <v>2.8</v>
      </c>
      <c r="AL5990">
        <f t="shared" si="904"/>
        <v>0.40599999999999997</v>
      </c>
    </row>
    <row r="5991" spans="1:38" x14ac:dyDescent="0.2">
      <c r="A5991" t="s">
        <v>30024</v>
      </c>
      <c r="B5991" t="s">
        <v>680</v>
      </c>
      <c r="C5991" t="s">
        <v>30025</v>
      </c>
      <c r="D5991" s="1">
        <v>43739</v>
      </c>
      <c r="E5991" s="1">
        <v>43739</v>
      </c>
      <c r="F5991" t="s">
        <v>19</v>
      </c>
      <c r="I5991">
        <v>100</v>
      </c>
      <c r="J5991">
        <v>0</v>
      </c>
      <c r="K5991">
        <v>0</v>
      </c>
      <c r="L5991">
        <v>3627</v>
      </c>
      <c r="M5991">
        <v>3627</v>
      </c>
      <c r="N5991" t="s">
        <v>20</v>
      </c>
      <c r="O5991" t="s">
        <v>30026</v>
      </c>
      <c r="P5991" t="s">
        <v>2356</v>
      </c>
      <c r="Q5991" t="s">
        <v>34256</v>
      </c>
      <c r="R5991" t="s">
        <v>33783</v>
      </c>
      <c r="S5991" t="s">
        <v>33942</v>
      </c>
      <c r="T5991" t="s">
        <v>34233</v>
      </c>
      <c r="U5991" t="s">
        <v>32634</v>
      </c>
      <c r="V5991" t="s">
        <v>33200</v>
      </c>
      <c r="W5991">
        <v>250</v>
      </c>
      <c r="X5991">
        <v>2</v>
      </c>
      <c r="Y5991" t="s">
        <v>32654</v>
      </c>
      <c r="AA5991">
        <v>8.5</v>
      </c>
      <c r="AC5991">
        <v>1</v>
      </c>
      <c r="AD5991" t="str">
        <f t="shared" ref="AD5991:AD6054" si="913">IF((S5991="tühi")*(F5991&lt;&gt;"Elamumaa")*(G5991&lt;&gt;"Elamumaa")*(H5991&lt;&gt;"Elamumaa"),IF(Z5991=0,"",Z5991),"")</f>
        <v/>
      </c>
      <c r="AE5991">
        <f t="shared" si="912"/>
        <v>1</v>
      </c>
      <c r="AF5991" t="str">
        <f t="shared" si="911"/>
        <v/>
      </c>
      <c r="AG5991" t="str">
        <f t="shared" si="909"/>
        <v/>
      </c>
      <c r="AH5991" t="str">
        <f t="shared" si="906"/>
        <v/>
      </c>
      <c r="AI5991">
        <v>0.14499999999999999</v>
      </c>
      <c r="AJ5991" t="str">
        <f t="shared" si="910"/>
        <v/>
      </c>
      <c r="AK5991">
        <f t="shared" si="907"/>
        <v>2.8</v>
      </c>
      <c r="AL5991">
        <f t="shared" si="904"/>
        <v>0.40599999999999997</v>
      </c>
    </row>
    <row r="5992" spans="1:38" x14ac:dyDescent="0.2">
      <c r="A5992" t="s">
        <v>32360</v>
      </c>
      <c r="B5992" t="s">
        <v>680</v>
      </c>
      <c r="C5992" t="s">
        <v>32361</v>
      </c>
      <c r="D5992" s="1">
        <v>44760</v>
      </c>
      <c r="E5992" s="1">
        <v>44760</v>
      </c>
      <c r="F5992" t="s">
        <v>19</v>
      </c>
      <c r="I5992">
        <v>100</v>
      </c>
      <c r="J5992">
        <v>0</v>
      </c>
      <c r="K5992">
        <v>0</v>
      </c>
      <c r="L5992">
        <v>4319</v>
      </c>
      <c r="M5992">
        <v>4319</v>
      </c>
      <c r="N5992" t="s">
        <v>20</v>
      </c>
      <c r="O5992" t="s">
        <v>32339</v>
      </c>
      <c r="P5992" t="s">
        <v>28</v>
      </c>
      <c r="Q5992" t="s">
        <v>34233</v>
      </c>
      <c r="R5992" t="s">
        <v>34233</v>
      </c>
      <c r="S5992" t="s">
        <v>33942</v>
      </c>
      <c r="T5992" t="s">
        <v>34233</v>
      </c>
      <c r="U5992" t="s">
        <v>32634</v>
      </c>
      <c r="V5992" t="s">
        <v>33199</v>
      </c>
      <c r="W5992">
        <v>295</v>
      </c>
      <c r="X5992" t="s">
        <v>32784</v>
      </c>
      <c r="Y5992" t="s">
        <v>32654</v>
      </c>
      <c r="Z5992">
        <v>500</v>
      </c>
      <c r="AA5992">
        <v>8.5</v>
      </c>
      <c r="AC5992">
        <v>1</v>
      </c>
      <c r="AD5992" t="str">
        <f t="shared" si="913"/>
        <v/>
      </c>
      <c r="AE5992">
        <f t="shared" si="912"/>
        <v>1</v>
      </c>
      <c r="AF5992" t="str">
        <f t="shared" si="911"/>
        <v/>
      </c>
      <c r="AG5992" t="str">
        <f t="shared" si="909"/>
        <v/>
      </c>
      <c r="AH5992" t="str">
        <f t="shared" si="906"/>
        <v/>
      </c>
      <c r="AI5992">
        <v>0.14499999999999999</v>
      </c>
      <c r="AJ5992" t="str">
        <f t="shared" si="910"/>
        <v/>
      </c>
      <c r="AK5992">
        <f t="shared" si="907"/>
        <v>2.8</v>
      </c>
      <c r="AL5992">
        <f t="shared" si="904"/>
        <v>0.40599999999999997</v>
      </c>
    </row>
    <row r="5993" spans="1:38" x14ac:dyDescent="0.2">
      <c r="A5993" t="s">
        <v>32340</v>
      </c>
      <c r="B5993" t="s">
        <v>680</v>
      </c>
      <c r="C5993" t="s">
        <v>32341</v>
      </c>
      <c r="D5993" s="1">
        <v>44760</v>
      </c>
      <c r="E5993" s="1">
        <v>44760</v>
      </c>
      <c r="F5993" t="s">
        <v>19</v>
      </c>
      <c r="I5993">
        <v>100</v>
      </c>
      <c r="J5993">
        <v>0</v>
      </c>
      <c r="K5993">
        <v>0</v>
      </c>
      <c r="L5993">
        <v>3345</v>
      </c>
      <c r="M5993">
        <v>3345</v>
      </c>
      <c r="N5993" t="s">
        <v>20</v>
      </c>
      <c r="O5993" t="s">
        <v>32339</v>
      </c>
      <c r="P5993" t="s">
        <v>28</v>
      </c>
      <c r="Q5993" t="s">
        <v>34233</v>
      </c>
      <c r="R5993" t="s">
        <v>34233</v>
      </c>
      <c r="S5993" t="s">
        <v>33942</v>
      </c>
      <c r="T5993" t="s">
        <v>34233</v>
      </c>
      <c r="U5993" t="s">
        <v>32634</v>
      </c>
      <c r="V5993" t="s">
        <v>33199</v>
      </c>
      <c r="W5993">
        <v>295</v>
      </c>
      <c r="X5993" t="s">
        <v>32784</v>
      </c>
      <c r="Y5993" t="s">
        <v>32654</v>
      </c>
      <c r="Z5993">
        <v>500</v>
      </c>
      <c r="AA5993">
        <v>8.5</v>
      </c>
      <c r="AC5993">
        <v>1</v>
      </c>
      <c r="AD5993" t="str">
        <f t="shared" si="913"/>
        <v/>
      </c>
      <c r="AE5993">
        <f t="shared" si="912"/>
        <v>1</v>
      </c>
      <c r="AF5993" t="str">
        <f t="shared" si="911"/>
        <v/>
      </c>
      <c r="AG5993" t="str">
        <f t="shared" si="909"/>
        <v/>
      </c>
      <c r="AH5993" t="str">
        <f t="shared" si="906"/>
        <v/>
      </c>
      <c r="AI5993">
        <v>0.14499999999999999</v>
      </c>
      <c r="AJ5993" t="str">
        <f t="shared" si="910"/>
        <v/>
      </c>
      <c r="AK5993">
        <f t="shared" si="907"/>
        <v>2.8</v>
      </c>
      <c r="AL5993">
        <f t="shared" si="904"/>
        <v>0.40599999999999997</v>
      </c>
    </row>
    <row r="5994" spans="1:38" x14ac:dyDescent="0.2">
      <c r="A5994" t="s">
        <v>32372</v>
      </c>
      <c r="B5994" t="s">
        <v>680</v>
      </c>
      <c r="C5994" t="s">
        <v>32373</v>
      </c>
      <c r="D5994" s="1">
        <v>44760</v>
      </c>
      <c r="E5994" s="1">
        <v>44760</v>
      </c>
      <c r="F5994" t="s">
        <v>19</v>
      </c>
      <c r="I5994">
        <v>100</v>
      </c>
      <c r="J5994">
        <v>0</v>
      </c>
      <c r="K5994">
        <v>0</v>
      </c>
      <c r="L5994">
        <v>4715</v>
      </c>
      <c r="M5994">
        <v>4715</v>
      </c>
      <c r="N5994" t="s">
        <v>20</v>
      </c>
      <c r="O5994" t="s">
        <v>32339</v>
      </c>
      <c r="P5994" t="s">
        <v>28</v>
      </c>
      <c r="Q5994" t="s">
        <v>34233</v>
      </c>
      <c r="R5994" t="s">
        <v>34233</v>
      </c>
      <c r="S5994" t="s">
        <v>33942</v>
      </c>
      <c r="T5994" t="s">
        <v>34233</v>
      </c>
      <c r="U5994" t="s">
        <v>32634</v>
      </c>
      <c r="V5994" t="s">
        <v>33199</v>
      </c>
      <c r="W5994">
        <v>295</v>
      </c>
      <c r="X5994" t="s">
        <v>32784</v>
      </c>
      <c r="Y5994" t="s">
        <v>32654</v>
      </c>
      <c r="Z5994">
        <v>500</v>
      </c>
      <c r="AA5994">
        <v>8.5</v>
      </c>
      <c r="AC5994">
        <v>1</v>
      </c>
      <c r="AD5994" t="str">
        <f t="shared" si="913"/>
        <v/>
      </c>
      <c r="AE5994">
        <f t="shared" si="912"/>
        <v>1</v>
      </c>
      <c r="AF5994" t="str">
        <f t="shared" si="911"/>
        <v/>
      </c>
      <c r="AG5994" t="str">
        <f t="shared" si="909"/>
        <v/>
      </c>
      <c r="AH5994" t="str">
        <f t="shared" si="906"/>
        <v/>
      </c>
      <c r="AI5994">
        <v>0.14499999999999999</v>
      </c>
      <c r="AJ5994" t="str">
        <f t="shared" si="910"/>
        <v/>
      </c>
      <c r="AK5994">
        <f t="shared" si="907"/>
        <v>2.8</v>
      </c>
      <c r="AL5994">
        <f t="shared" si="904"/>
        <v>0.40599999999999997</v>
      </c>
    </row>
    <row r="5995" spans="1:38" x14ac:dyDescent="0.2">
      <c r="A5995" t="s">
        <v>32337</v>
      </c>
      <c r="B5995" t="s">
        <v>680</v>
      </c>
      <c r="C5995" t="s">
        <v>32338</v>
      </c>
      <c r="D5995" s="1">
        <v>44760</v>
      </c>
      <c r="E5995" s="1">
        <v>44760</v>
      </c>
      <c r="F5995" t="s">
        <v>19</v>
      </c>
      <c r="I5995">
        <v>100</v>
      </c>
      <c r="J5995">
        <v>0</v>
      </c>
      <c r="K5995">
        <v>0</v>
      </c>
      <c r="L5995">
        <v>2412</v>
      </c>
      <c r="M5995">
        <v>2412</v>
      </c>
      <c r="N5995" t="s">
        <v>20</v>
      </c>
      <c r="O5995" t="s">
        <v>32339</v>
      </c>
      <c r="P5995" t="s">
        <v>28</v>
      </c>
      <c r="Q5995" t="s">
        <v>34233</v>
      </c>
      <c r="R5995" t="s">
        <v>34233</v>
      </c>
      <c r="S5995" t="s">
        <v>33942</v>
      </c>
      <c r="T5995" t="s">
        <v>34233</v>
      </c>
      <c r="U5995" t="s">
        <v>32634</v>
      </c>
      <c r="V5995" t="s">
        <v>33199</v>
      </c>
      <c r="W5995">
        <v>295</v>
      </c>
      <c r="X5995" t="s">
        <v>32784</v>
      </c>
      <c r="Y5995" t="s">
        <v>32654</v>
      </c>
      <c r="Z5995">
        <v>500</v>
      </c>
      <c r="AA5995">
        <v>8.5</v>
      </c>
      <c r="AC5995">
        <v>1</v>
      </c>
      <c r="AD5995" t="str">
        <f t="shared" si="913"/>
        <v/>
      </c>
      <c r="AE5995">
        <f t="shared" si="912"/>
        <v>1</v>
      </c>
      <c r="AF5995" t="str">
        <f t="shared" si="911"/>
        <v/>
      </c>
      <c r="AG5995" t="str">
        <f t="shared" si="909"/>
        <v/>
      </c>
      <c r="AH5995" t="str">
        <f t="shared" si="906"/>
        <v/>
      </c>
      <c r="AI5995">
        <v>0.14499999999999999</v>
      </c>
      <c r="AJ5995" t="str">
        <f t="shared" si="910"/>
        <v/>
      </c>
      <c r="AK5995">
        <f t="shared" si="907"/>
        <v>2.8</v>
      </c>
      <c r="AL5995">
        <f t="shared" ref="AL5995:AL6058" si="914">IF(COUNTBLANK(AK5995),"",AK5995*AI5995)</f>
        <v>0.40599999999999997</v>
      </c>
    </row>
    <row r="5996" spans="1:38" x14ac:dyDescent="0.2">
      <c r="A5996" t="s">
        <v>32540</v>
      </c>
      <c r="B5996" t="s">
        <v>680</v>
      </c>
      <c r="C5996" t="s">
        <v>32541</v>
      </c>
      <c r="D5996" s="1">
        <v>44750</v>
      </c>
      <c r="E5996" s="1">
        <v>44750</v>
      </c>
      <c r="F5996" t="s">
        <v>19</v>
      </c>
      <c r="I5996">
        <v>100</v>
      </c>
      <c r="J5996">
        <v>0</v>
      </c>
      <c r="K5996">
        <v>0</v>
      </c>
      <c r="L5996">
        <v>885</v>
      </c>
      <c r="M5996">
        <v>885</v>
      </c>
      <c r="N5996" t="s">
        <v>20</v>
      </c>
      <c r="O5996" t="s">
        <v>32542</v>
      </c>
      <c r="P5996" t="s">
        <v>2356</v>
      </c>
      <c r="Q5996" t="s">
        <v>34233</v>
      </c>
      <c r="R5996" t="s">
        <v>34233</v>
      </c>
      <c r="S5996" t="s">
        <v>33942</v>
      </c>
      <c r="T5996" t="s">
        <v>34233</v>
      </c>
      <c r="U5996" t="s">
        <v>32634</v>
      </c>
      <c r="V5996" t="s">
        <v>33199</v>
      </c>
      <c r="W5996">
        <v>295</v>
      </c>
      <c r="X5996" t="s">
        <v>32784</v>
      </c>
      <c r="Y5996" t="s">
        <v>32654</v>
      </c>
      <c r="Z5996">
        <v>500</v>
      </c>
      <c r="AA5996">
        <v>8.5</v>
      </c>
      <c r="AC5996">
        <v>1</v>
      </c>
      <c r="AD5996" t="str">
        <f t="shared" si="913"/>
        <v/>
      </c>
      <c r="AE5996">
        <f t="shared" si="912"/>
        <v>1</v>
      </c>
      <c r="AF5996" t="str">
        <f t="shared" si="911"/>
        <v/>
      </c>
      <c r="AG5996" t="str">
        <f t="shared" si="909"/>
        <v/>
      </c>
      <c r="AH5996" t="str">
        <f t="shared" si="906"/>
        <v/>
      </c>
      <c r="AI5996">
        <v>0.14499999999999999</v>
      </c>
      <c r="AJ5996" t="str">
        <f t="shared" si="910"/>
        <v/>
      </c>
      <c r="AK5996">
        <f t="shared" si="907"/>
        <v>2.8</v>
      </c>
      <c r="AL5996">
        <f t="shared" si="914"/>
        <v>0.40599999999999997</v>
      </c>
    </row>
    <row r="5997" spans="1:38" x14ac:dyDescent="0.2">
      <c r="A5997" t="s">
        <v>32364</v>
      </c>
      <c r="B5997" t="s">
        <v>680</v>
      </c>
      <c r="C5997" t="s">
        <v>32365</v>
      </c>
      <c r="D5997" s="1">
        <v>44760</v>
      </c>
      <c r="E5997" s="1">
        <v>44760</v>
      </c>
      <c r="F5997" t="s">
        <v>19</v>
      </c>
      <c r="I5997">
        <v>100</v>
      </c>
      <c r="J5997">
        <v>0</v>
      </c>
      <c r="K5997">
        <v>0</v>
      </c>
      <c r="L5997">
        <v>3053</v>
      </c>
      <c r="M5997">
        <v>3053</v>
      </c>
      <c r="N5997" t="s">
        <v>20</v>
      </c>
      <c r="O5997" t="s">
        <v>32339</v>
      </c>
      <c r="P5997" t="s">
        <v>28</v>
      </c>
      <c r="Q5997" t="s">
        <v>34233</v>
      </c>
      <c r="R5997" t="s">
        <v>34233</v>
      </c>
      <c r="S5997" t="s">
        <v>33942</v>
      </c>
      <c r="T5997" t="s">
        <v>34233</v>
      </c>
      <c r="U5997" t="s">
        <v>32634</v>
      </c>
      <c r="V5997" t="s">
        <v>33199</v>
      </c>
      <c r="W5997">
        <v>295</v>
      </c>
      <c r="X5997" t="s">
        <v>32784</v>
      </c>
      <c r="Y5997" t="s">
        <v>32654</v>
      </c>
      <c r="Z5997">
        <v>500</v>
      </c>
      <c r="AA5997">
        <v>8.5</v>
      </c>
      <c r="AC5997">
        <v>1</v>
      </c>
      <c r="AD5997" t="str">
        <f t="shared" si="913"/>
        <v/>
      </c>
      <c r="AE5997">
        <f t="shared" si="912"/>
        <v>1</v>
      </c>
      <c r="AF5997" t="str">
        <f t="shared" si="911"/>
        <v/>
      </c>
      <c r="AG5997" t="str">
        <f t="shared" ref="AG5997:AG6024" si="915">IF((S5997&lt;&gt;"tühi")*(AC5997&lt;&gt;""),AC5997,"")</f>
        <v/>
      </c>
      <c r="AH5997" t="str">
        <f t="shared" si="906"/>
        <v/>
      </c>
      <c r="AI5997">
        <v>0.14499999999999999</v>
      </c>
      <c r="AJ5997" t="str">
        <f t="shared" si="910"/>
        <v/>
      </c>
      <c r="AK5997">
        <f t="shared" si="907"/>
        <v>2.8</v>
      </c>
      <c r="AL5997">
        <f t="shared" si="914"/>
        <v>0.40599999999999997</v>
      </c>
    </row>
    <row r="5998" spans="1:38" x14ac:dyDescent="0.2">
      <c r="A5998" t="s">
        <v>32543</v>
      </c>
      <c r="B5998" t="s">
        <v>680</v>
      </c>
      <c r="C5998" t="s">
        <v>32544</v>
      </c>
      <c r="D5998" s="1">
        <v>44750</v>
      </c>
      <c r="E5998" s="1">
        <v>44750</v>
      </c>
      <c r="F5998" t="s">
        <v>19</v>
      </c>
      <c r="I5998">
        <v>100</v>
      </c>
      <c r="J5998">
        <v>0</v>
      </c>
      <c r="K5998">
        <v>0</v>
      </c>
      <c r="L5998">
        <v>737</v>
      </c>
      <c r="M5998">
        <v>737</v>
      </c>
      <c r="N5998" t="s">
        <v>20</v>
      </c>
      <c r="O5998" t="s">
        <v>32545</v>
      </c>
      <c r="P5998" t="s">
        <v>2356</v>
      </c>
      <c r="Q5998" t="s">
        <v>34233</v>
      </c>
      <c r="R5998" t="s">
        <v>34233</v>
      </c>
      <c r="S5998" t="s">
        <v>33942</v>
      </c>
      <c r="T5998" t="s">
        <v>34233</v>
      </c>
      <c r="U5998" t="s">
        <v>32634</v>
      </c>
      <c r="V5998" t="s">
        <v>33199</v>
      </c>
      <c r="W5998">
        <v>295</v>
      </c>
      <c r="X5998" t="s">
        <v>32784</v>
      </c>
      <c r="Y5998" t="s">
        <v>32654</v>
      </c>
      <c r="Z5998">
        <v>500</v>
      </c>
      <c r="AA5998">
        <v>8.5</v>
      </c>
      <c r="AC5998">
        <v>1</v>
      </c>
      <c r="AD5998" t="str">
        <f t="shared" si="913"/>
        <v/>
      </c>
      <c r="AE5998">
        <f t="shared" si="912"/>
        <v>1</v>
      </c>
      <c r="AF5998" t="str">
        <f t="shared" si="911"/>
        <v/>
      </c>
      <c r="AG5998" t="str">
        <f t="shared" si="915"/>
        <v/>
      </c>
      <c r="AH5998" t="str">
        <f t="shared" si="906"/>
        <v/>
      </c>
      <c r="AI5998">
        <v>0.14499999999999999</v>
      </c>
      <c r="AJ5998" t="str">
        <f t="shared" si="910"/>
        <v/>
      </c>
      <c r="AK5998">
        <f t="shared" si="907"/>
        <v>2.8</v>
      </c>
      <c r="AL5998">
        <f t="shared" si="914"/>
        <v>0.40599999999999997</v>
      </c>
    </row>
    <row r="5999" spans="1:38" x14ac:dyDescent="0.2">
      <c r="A5999" t="s">
        <v>32458</v>
      </c>
      <c r="B5999" t="s">
        <v>680</v>
      </c>
      <c r="C5999" t="s">
        <v>32459</v>
      </c>
      <c r="D5999" s="1">
        <v>44754</v>
      </c>
      <c r="E5999" s="1">
        <v>44754</v>
      </c>
      <c r="F5999" t="s">
        <v>19</v>
      </c>
      <c r="I5999">
        <v>100</v>
      </c>
      <c r="J5999">
        <v>0</v>
      </c>
      <c r="K5999">
        <v>0</v>
      </c>
      <c r="L5999">
        <v>2980</v>
      </c>
      <c r="M5999">
        <v>2980</v>
      </c>
      <c r="N5999" t="s">
        <v>20</v>
      </c>
      <c r="O5999" t="s">
        <v>32395</v>
      </c>
      <c r="P5999" t="s">
        <v>28</v>
      </c>
      <c r="Q5999" t="s">
        <v>34233</v>
      </c>
      <c r="R5999" t="s">
        <v>34233</v>
      </c>
      <c r="S5999" t="s">
        <v>33942</v>
      </c>
      <c r="T5999" t="s">
        <v>34233</v>
      </c>
      <c r="U5999" t="s">
        <v>32634</v>
      </c>
      <c r="V5999" t="s">
        <v>33199</v>
      </c>
      <c r="W5999">
        <v>295</v>
      </c>
      <c r="X5999" t="s">
        <v>32784</v>
      </c>
      <c r="Y5999" t="s">
        <v>32654</v>
      </c>
      <c r="Z5999">
        <v>500</v>
      </c>
      <c r="AA5999">
        <v>8.5</v>
      </c>
      <c r="AC5999">
        <v>1</v>
      </c>
      <c r="AD5999" t="str">
        <f t="shared" si="913"/>
        <v/>
      </c>
      <c r="AE5999">
        <f t="shared" si="912"/>
        <v>1</v>
      </c>
      <c r="AF5999" t="str">
        <f t="shared" si="911"/>
        <v/>
      </c>
      <c r="AG5999" t="str">
        <f t="shared" si="915"/>
        <v/>
      </c>
      <c r="AH5999" t="str">
        <f t="shared" si="906"/>
        <v/>
      </c>
      <c r="AI5999">
        <v>0.14499999999999999</v>
      </c>
      <c r="AJ5999" t="str">
        <f t="shared" si="910"/>
        <v/>
      </c>
      <c r="AK5999">
        <f t="shared" si="907"/>
        <v>2.8</v>
      </c>
      <c r="AL5999">
        <f t="shared" si="914"/>
        <v>0.40599999999999997</v>
      </c>
    </row>
    <row r="6000" spans="1:38" x14ac:dyDescent="0.2">
      <c r="A6000" t="s">
        <v>32600</v>
      </c>
      <c r="B6000" t="s">
        <v>680</v>
      </c>
      <c r="C6000" t="s">
        <v>32601</v>
      </c>
      <c r="D6000" s="1">
        <v>44750</v>
      </c>
      <c r="E6000" s="1">
        <v>44750</v>
      </c>
      <c r="F6000" t="s">
        <v>19</v>
      </c>
      <c r="I6000">
        <v>100</v>
      </c>
      <c r="J6000">
        <v>0</v>
      </c>
      <c r="K6000">
        <v>0</v>
      </c>
      <c r="L6000">
        <v>404</v>
      </c>
      <c r="M6000">
        <v>404</v>
      </c>
      <c r="N6000" t="s">
        <v>20</v>
      </c>
      <c r="O6000" t="s">
        <v>32602</v>
      </c>
      <c r="P6000" t="s">
        <v>2356</v>
      </c>
      <c r="Q6000" t="s">
        <v>34233</v>
      </c>
      <c r="R6000" t="s">
        <v>34233</v>
      </c>
      <c r="S6000" t="s">
        <v>33942</v>
      </c>
      <c r="T6000" t="s">
        <v>34233</v>
      </c>
      <c r="U6000" t="s">
        <v>32634</v>
      </c>
      <c r="V6000" t="s">
        <v>33199</v>
      </c>
      <c r="W6000">
        <v>295</v>
      </c>
      <c r="X6000" t="s">
        <v>32784</v>
      </c>
      <c r="Y6000" t="s">
        <v>32654</v>
      </c>
      <c r="Z6000">
        <v>500</v>
      </c>
      <c r="AA6000">
        <v>8.5</v>
      </c>
      <c r="AC6000">
        <v>1</v>
      </c>
      <c r="AD6000" t="str">
        <f t="shared" si="913"/>
        <v/>
      </c>
      <c r="AE6000">
        <f t="shared" si="912"/>
        <v>1</v>
      </c>
      <c r="AF6000" t="str">
        <f t="shared" si="911"/>
        <v/>
      </c>
      <c r="AG6000" t="str">
        <f t="shared" si="915"/>
        <v/>
      </c>
      <c r="AH6000" t="str">
        <f t="shared" ref="AH6000:AH6063" si="916">IF(AG6000="","",AG6000*2.8)</f>
        <v/>
      </c>
      <c r="AI6000">
        <v>0.14499999999999999</v>
      </c>
      <c r="AJ6000" t="str">
        <f t="shared" si="910"/>
        <v/>
      </c>
      <c r="AK6000">
        <f t="shared" ref="AK6000:AK6063" si="917">IF(AE6000="","",AE6000*2.8)</f>
        <v>2.8</v>
      </c>
      <c r="AL6000">
        <f t="shared" si="914"/>
        <v>0.40599999999999997</v>
      </c>
    </row>
    <row r="6001" spans="1:39" x14ac:dyDescent="0.2">
      <c r="A6001" t="s">
        <v>28827</v>
      </c>
      <c r="B6001" t="s">
        <v>680</v>
      </c>
      <c r="C6001" t="s">
        <v>28828</v>
      </c>
      <c r="D6001" s="1">
        <v>42739</v>
      </c>
      <c r="E6001" s="1">
        <v>44754</v>
      </c>
      <c r="F6001" t="s">
        <v>26</v>
      </c>
      <c r="I6001">
        <v>100</v>
      </c>
      <c r="J6001">
        <v>0</v>
      </c>
      <c r="K6001">
        <v>0</v>
      </c>
      <c r="L6001">
        <v>1147</v>
      </c>
      <c r="M6001">
        <v>1147</v>
      </c>
      <c r="N6001" t="s">
        <v>20</v>
      </c>
      <c r="O6001" t="s">
        <v>28829</v>
      </c>
      <c r="P6001" t="s">
        <v>28</v>
      </c>
      <c r="Q6001" t="s">
        <v>34233</v>
      </c>
      <c r="R6001" t="s">
        <v>34233</v>
      </c>
      <c r="S6001" t="s">
        <v>34233</v>
      </c>
      <c r="T6001" t="s">
        <v>34233</v>
      </c>
      <c r="V6001" t="s">
        <v>33200</v>
      </c>
      <c r="AD6001" t="str">
        <f t="shared" si="913"/>
        <v/>
      </c>
      <c r="AE6001" t="str">
        <f t="shared" si="912"/>
        <v/>
      </c>
      <c r="AF6001" t="str">
        <f t="shared" si="911"/>
        <v/>
      </c>
      <c r="AG6001" t="str">
        <f t="shared" si="915"/>
        <v/>
      </c>
      <c r="AH6001" t="str">
        <f t="shared" si="916"/>
        <v/>
      </c>
      <c r="AI6001">
        <v>0.14499999999999999</v>
      </c>
      <c r="AJ6001" t="str">
        <f t="shared" si="910"/>
        <v/>
      </c>
      <c r="AK6001" t="str">
        <f t="shared" si="917"/>
        <v/>
      </c>
      <c r="AL6001" t="str">
        <f t="shared" si="914"/>
        <v/>
      </c>
    </row>
    <row r="6002" spans="1:39" x14ac:dyDescent="0.2">
      <c r="A6002" t="s">
        <v>30450</v>
      </c>
      <c r="B6002" t="s">
        <v>680</v>
      </c>
      <c r="C6002" t="s">
        <v>30451</v>
      </c>
      <c r="D6002" s="1">
        <v>43859</v>
      </c>
      <c r="E6002" s="1">
        <v>44204</v>
      </c>
      <c r="F6002" t="s">
        <v>26</v>
      </c>
      <c r="I6002">
        <v>100</v>
      </c>
      <c r="J6002">
        <v>0</v>
      </c>
      <c r="K6002">
        <v>0</v>
      </c>
      <c r="L6002">
        <v>519</v>
      </c>
      <c r="M6002">
        <v>519</v>
      </c>
      <c r="N6002" t="s">
        <v>20</v>
      </c>
      <c r="O6002" t="s">
        <v>30452</v>
      </c>
      <c r="P6002" t="s">
        <v>44</v>
      </c>
      <c r="Q6002" t="s">
        <v>34233</v>
      </c>
      <c r="R6002" t="s">
        <v>34233</v>
      </c>
      <c r="S6002" t="s">
        <v>33942</v>
      </c>
      <c r="T6002" t="s">
        <v>34233</v>
      </c>
      <c r="U6002" t="s">
        <v>32641</v>
      </c>
      <c r="V6002" t="s">
        <v>33200</v>
      </c>
      <c r="W6002">
        <v>10</v>
      </c>
      <c r="X6002">
        <v>1</v>
      </c>
      <c r="Y6002">
        <v>1</v>
      </c>
      <c r="Z6002">
        <v>10</v>
      </c>
      <c r="AA6002">
        <v>3</v>
      </c>
      <c r="AD6002">
        <f t="shared" si="913"/>
        <v>10</v>
      </c>
      <c r="AE6002" t="str">
        <f t="shared" si="912"/>
        <v/>
      </c>
      <c r="AF6002" t="str">
        <f t="shared" si="911"/>
        <v/>
      </c>
      <c r="AG6002" t="str">
        <f t="shared" si="915"/>
        <v/>
      </c>
      <c r="AH6002" t="str">
        <f t="shared" si="916"/>
        <v/>
      </c>
      <c r="AI6002">
        <v>0.14499999999999999</v>
      </c>
      <c r="AJ6002" t="str">
        <f t="shared" si="910"/>
        <v/>
      </c>
      <c r="AK6002" t="str">
        <f t="shared" si="917"/>
        <v/>
      </c>
      <c r="AL6002" t="str">
        <f t="shared" si="914"/>
        <v/>
      </c>
      <c r="AM6002" t="s">
        <v>34203</v>
      </c>
    </row>
    <row r="6003" spans="1:39" x14ac:dyDescent="0.2">
      <c r="A6003" t="s">
        <v>32346</v>
      </c>
      <c r="B6003" t="s">
        <v>680</v>
      </c>
      <c r="C6003" t="s">
        <v>32347</v>
      </c>
      <c r="D6003" s="1">
        <v>44760</v>
      </c>
      <c r="E6003" s="1">
        <v>44760</v>
      </c>
      <c r="F6003" t="s">
        <v>26</v>
      </c>
      <c r="I6003">
        <v>100</v>
      </c>
      <c r="J6003">
        <v>0</v>
      </c>
      <c r="K6003">
        <v>0</v>
      </c>
      <c r="L6003">
        <v>1965</v>
      </c>
      <c r="M6003">
        <v>1965</v>
      </c>
      <c r="N6003" t="s">
        <v>20</v>
      </c>
      <c r="O6003" t="s">
        <v>32339</v>
      </c>
      <c r="P6003" t="s">
        <v>28</v>
      </c>
      <c r="Q6003" t="s">
        <v>34233</v>
      </c>
      <c r="R6003" t="s">
        <v>34233</v>
      </c>
      <c r="S6003" t="s">
        <v>34233</v>
      </c>
      <c r="T6003" t="s">
        <v>34233</v>
      </c>
      <c r="AD6003" t="str">
        <f t="shared" si="913"/>
        <v/>
      </c>
      <c r="AE6003" t="str">
        <f t="shared" si="912"/>
        <v/>
      </c>
      <c r="AF6003" t="str">
        <f t="shared" si="911"/>
        <v/>
      </c>
      <c r="AG6003" t="str">
        <f t="shared" si="915"/>
        <v/>
      </c>
      <c r="AH6003" t="str">
        <f t="shared" si="916"/>
        <v/>
      </c>
      <c r="AI6003">
        <v>0.14499999999999999</v>
      </c>
      <c r="AJ6003" t="str">
        <f t="shared" si="910"/>
        <v/>
      </c>
      <c r="AK6003" t="str">
        <f t="shared" si="917"/>
        <v/>
      </c>
      <c r="AL6003" t="str">
        <f t="shared" si="914"/>
        <v/>
      </c>
    </row>
    <row r="6004" spans="1:39" x14ac:dyDescent="0.2">
      <c r="A6004" t="s">
        <v>32443</v>
      </c>
      <c r="B6004" t="s">
        <v>680</v>
      </c>
      <c r="C6004" t="s">
        <v>32444</v>
      </c>
      <c r="D6004" s="1">
        <v>44754</v>
      </c>
      <c r="E6004" s="1">
        <v>44754</v>
      </c>
      <c r="F6004" t="s">
        <v>26</v>
      </c>
      <c r="I6004">
        <v>100</v>
      </c>
      <c r="J6004">
        <v>0</v>
      </c>
      <c r="K6004">
        <v>0</v>
      </c>
      <c r="L6004">
        <v>2985</v>
      </c>
      <c r="M6004">
        <v>2985</v>
      </c>
      <c r="N6004" t="s">
        <v>20</v>
      </c>
      <c r="O6004" t="s">
        <v>32419</v>
      </c>
      <c r="P6004" t="s">
        <v>28</v>
      </c>
      <c r="Q6004" t="s">
        <v>34233</v>
      </c>
      <c r="R6004" t="s">
        <v>34233</v>
      </c>
      <c r="S6004" t="s">
        <v>34233</v>
      </c>
      <c r="T6004" t="s">
        <v>34233</v>
      </c>
      <c r="AD6004" t="str">
        <f t="shared" si="913"/>
        <v/>
      </c>
      <c r="AE6004" t="str">
        <f t="shared" si="912"/>
        <v/>
      </c>
      <c r="AF6004" t="str">
        <f t="shared" si="911"/>
        <v/>
      </c>
      <c r="AG6004" t="str">
        <f t="shared" si="915"/>
        <v/>
      </c>
      <c r="AH6004" t="str">
        <f t="shared" si="916"/>
        <v/>
      </c>
      <c r="AI6004">
        <v>0.14499999999999999</v>
      </c>
      <c r="AJ6004" t="str">
        <f t="shared" si="910"/>
        <v/>
      </c>
      <c r="AK6004" t="str">
        <f t="shared" si="917"/>
        <v/>
      </c>
      <c r="AL6004" t="str">
        <f t="shared" si="914"/>
        <v/>
      </c>
    </row>
    <row r="6005" spans="1:39" x14ac:dyDescent="0.2">
      <c r="A6005" t="s">
        <v>32521</v>
      </c>
      <c r="B6005" t="s">
        <v>680</v>
      </c>
      <c r="C6005" t="s">
        <v>32522</v>
      </c>
      <c r="D6005" s="1">
        <v>44754</v>
      </c>
      <c r="E6005" s="1">
        <v>44754</v>
      </c>
      <c r="F6005" t="s">
        <v>26</v>
      </c>
      <c r="I6005">
        <v>100</v>
      </c>
      <c r="J6005">
        <v>0</v>
      </c>
      <c r="K6005">
        <v>0</v>
      </c>
      <c r="L6005">
        <v>735</v>
      </c>
      <c r="M6005">
        <v>735</v>
      </c>
      <c r="N6005" t="s">
        <v>20</v>
      </c>
      <c r="O6005" t="s">
        <v>32401</v>
      </c>
      <c r="P6005" t="s">
        <v>28</v>
      </c>
      <c r="Q6005" t="s">
        <v>34233</v>
      </c>
      <c r="R6005" t="s">
        <v>34233</v>
      </c>
      <c r="S6005" t="s">
        <v>34233</v>
      </c>
      <c r="T6005" t="s">
        <v>34233</v>
      </c>
      <c r="AD6005" t="str">
        <f t="shared" si="913"/>
        <v/>
      </c>
      <c r="AE6005" t="str">
        <f t="shared" si="912"/>
        <v/>
      </c>
      <c r="AF6005" t="str">
        <f t="shared" si="911"/>
        <v/>
      </c>
      <c r="AG6005" t="str">
        <f t="shared" si="915"/>
        <v/>
      </c>
      <c r="AH6005" t="str">
        <f t="shared" si="916"/>
        <v/>
      </c>
      <c r="AI6005">
        <v>0.14499999999999999</v>
      </c>
      <c r="AJ6005" t="str">
        <f t="shared" si="910"/>
        <v/>
      </c>
      <c r="AK6005" t="str">
        <f t="shared" si="917"/>
        <v/>
      </c>
      <c r="AL6005" t="str">
        <f t="shared" si="914"/>
        <v/>
      </c>
    </row>
    <row r="6006" spans="1:39" x14ac:dyDescent="0.2">
      <c r="A6006" t="s">
        <v>32585</v>
      </c>
      <c r="B6006" t="s">
        <v>680</v>
      </c>
      <c r="C6006" t="s">
        <v>32586</v>
      </c>
      <c r="D6006" s="1">
        <v>44750</v>
      </c>
      <c r="E6006" s="1">
        <v>44750</v>
      </c>
      <c r="F6006" t="s">
        <v>26</v>
      </c>
      <c r="I6006">
        <v>100</v>
      </c>
      <c r="J6006">
        <v>0</v>
      </c>
      <c r="K6006">
        <v>0</v>
      </c>
      <c r="L6006">
        <v>175</v>
      </c>
      <c r="M6006">
        <v>175</v>
      </c>
      <c r="N6006" t="s">
        <v>20</v>
      </c>
      <c r="O6006" t="s">
        <v>32548</v>
      </c>
      <c r="P6006" t="s">
        <v>2356</v>
      </c>
      <c r="Q6006" t="s">
        <v>34233</v>
      </c>
      <c r="R6006" t="s">
        <v>34233</v>
      </c>
      <c r="S6006" t="s">
        <v>34233</v>
      </c>
      <c r="T6006" t="s">
        <v>34233</v>
      </c>
      <c r="AD6006" t="str">
        <f t="shared" si="913"/>
        <v/>
      </c>
      <c r="AE6006" t="str">
        <f t="shared" si="912"/>
        <v/>
      </c>
      <c r="AF6006" t="str">
        <f t="shared" si="911"/>
        <v/>
      </c>
      <c r="AG6006" t="str">
        <f t="shared" si="915"/>
        <v/>
      </c>
      <c r="AH6006" t="str">
        <f t="shared" si="916"/>
        <v/>
      </c>
      <c r="AI6006">
        <v>0.14499999999999999</v>
      </c>
      <c r="AJ6006" t="str">
        <f t="shared" si="910"/>
        <v/>
      </c>
      <c r="AK6006" t="str">
        <f t="shared" si="917"/>
        <v/>
      </c>
      <c r="AL6006" t="str">
        <f t="shared" si="914"/>
        <v/>
      </c>
    </row>
    <row r="6007" spans="1:39" x14ac:dyDescent="0.2">
      <c r="A6007" t="s">
        <v>32568</v>
      </c>
      <c r="B6007" t="s">
        <v>680</v>
      </c>
      <c r="C6007" t="s">
        <v>32569</v>
      </c>
      <c r="D6007" s="1">
        <v>44750</v>
      </c>
      <c r="E6007" s="1">
        <v>44750</v>
      </c>
      <c r="F6007" t="s">
        <v>26</v>
      </c>
      <c r="I6007">
        <v>100</v>
      </c>
      <c r="J6007">
        <v>0</v>
      </c>
      <c r="K6007">
        <v>0</v>
      </c>
      <c r="L6007">
        <v>88</v>
      </c>
      <c r="M6007">
        <v>88</v>
      </c>
      <c r="N6007" t="s">
        <v>20</v>
      </c>
      <c r="O6007" t="s">
        <v>32548</v>
      </c>
      <c r="P6007" t="s">
        <v>2356</v>
      </c>
      <c r="Q6007" t="s">
        <v>34233</v>
      </c>
      <c r="R6007" t="s">
        <v>34233</v>
      </c>
      <c r="S6007" t="s">
        <v>34233</v>
      </c>
      <c r="T6007" t="s">
        <v>34233</v>
      </c>
      <c r="AD6007" t="str">
        <f t="shared" si="913"/>
        <v/>
      </c>
      <c r="AE6007" t="str">
        <f t="shared" ref="AE6007:AE6023" si="918">IF((S6007="tühi")*(AC6007&lt;&gt;""),AC6007,"")</f>
        <v/>
      </c>
      <c r="AF6007" t="str">
        <f t="shared" si="911"/>
        <v/>
      </c>
      <c r="AG6007" t="str">
        <f t="shared" si="915"/>
        <v/>
      </c>
      <c r="AH6007" t="str">
        <f t="shared" si="916"/>
        <v/>
      </c>
      <c r="AI6007">
        <v>0.14499999999999999</v>
      </c>
      <c r="AJ6007" t="str">
        <f t="shared" si="910"/>
        <v/>
      </c>
      <c r="AK6007" t="str">
        <f t="shared" si="917"/>
        <v/>
      </c>
      <c r="AL6007" t="str">
        <f t="shared" si="914"/>
        <v/>
      </c>
    </row>
    <row r="6008" spans="1:39" x14ac:dyDescent="0.2">
      <c r="A6008" t="s">
        <v>28594</v>
      </c>
      <c r="B6008" t="s">
        <v>680</v>
      </c>
      <c r="C6008" t="s">
        <v>28595</v>
      </c>
      <c r="D6008" s="1">
        <v>42292</v>
      </c>
      <c r="E6008" s="1">
        <v>44760</v>
      </c>
      <c r="F6008" t="s">
        <v>889</v>
      </c>
      <c r="I6008">
        <v>100</v>
      </c>
      <c r="J6008">
        <v>0</v>
      </c>
      <c r="K6008">
        <v>0</v>
      </c>
      <c r="L6008">
        <v>5404</v>
      </c>
      <c r="M6008">
        <v>5404</v>
      </c>
      <c r="N6008" t="s">
        <v>20</v>
      </c>
      <c r="O6008" t="s">
        <v>28596</v>
      </c>
      <c r="P6008" t="s">
        <v>28</v>
      </c>
      <c r="Q6008" t="s">
        <v>34233</v>
      </c>
      <c r="R6008" t="s">
        <v>34233</v>
      </c>
      <c r="S6008" t="s">
        <v>33942</v>
      </c>
      <c r="T6008" t="s">
        <v>34233</v>
      </c>
      <c r="V6008" t="s">
        <v>33205</v>
      </c>
      <c r="AD6008" t="str">
        <f t="shared" si="913"/>
        <v/>
      </c>
      <c r="AE6008" t="str">
        <f t="shared" si="918"/>
        <v/>
      </c>
      <c r="AF6008" t="str">
        <f t="shared" si="911"/>
        <v/>
      </c>
      <c r="AG6008" t="str">
        <f t="shared" si="915"/>
        <v/>
      </c>
      <c r="AH6008" t="str">
        <f t="shared" si="916"/>
        <v/>
      </c>
      <c r="AI6008">
        <v>0.14499999999999999</v>
      </c>
      <c r="AJ6008" t="str">
        <f t="shared" si="910"/>
        <v/>
      </c>
      <c r="AK6008" t="str">
        <f t="shared" si="917"/>
        <v/>
      </c>
      <c r="AL6008" t="str">
        <f t="shared" si="914"/>
        <v/>
      </c>
    </row>
    <row r="6009" spans="1:39" x14ac:dyDescent="0.2">
      <c r="A6009" t="s">
        <v>28648</v>
      </c>
      <c r="B6009" t="s">
        <v>680</v>
      </c>
      <c r="C6009" t="s">
        <v>28649</v>
      </c>
      <c r="D6009" s="1">
        <v>42292</v>
      </c>
      <c r="E6009" s="1">
        <v>44760</v>
      </c>
      <c r="F6009" t="s">
        <v>26</v>
      </c>
      <c r="I6009">
        <v>100</v>
      </c>
      <c r="J6009">
        <v>0</v>
      </c>
      <c r="K6009">
        <v>0</v>
      </c>
      <c r="L6009">
        <v>6841</v>
      </c>
      <c r="M6009">
        <v>6841</v>
      </c>
      <c r="N6009" t="s">
        <v>20</v>
      </c>
      <c r="O6009" t="s">
        <v>28650</v>
      </c>
      <c r="P6009" t="s">
        <v>44</v>
      </c>
      <c r="Q6009" t="s">
        <v>34233</v>
      </c>
      <c r="R6009" t="s">
        <v>34233</v>
      </c>
      <c r="S6009" t="s">
        <v>34233</v>
      </c>
      <c r="T6009" t="s">
        <v>34233</v>
      </c>
      <c r="V6009" t="s">
        <v>33205</v>
      </c>
      <c r="AD6009" t="str">
        <f t="shared" si="913"/>
        <v/>
      </c>
      <c r="AE6009" t="str">
        <f t="shared" si="918"/>
        <v/>
      </c>
      <c r="AF6009" t="str">
        <f t="shared" si="911"/>
        <v/>
      </c>
      <c r="AG6009" t="str">
        <f t="shared" si="915"/>
        <v/>
      </c>
      <c r="AH6009" t="str">
        <f t="shared" si="916"/>
        <v/>
      </c>
      <c r="AI6009">
        <v>0.14499999999999999</v>
      </c>
      <c r="AJ6009" t="str">
        <f t="shared" si="910"/>
        <v/>
      </c>
      <c r="AK6009" t="str">
        <f t="shared" si="917"/>
        <v/>
      </c>
      <c r="AL6009" t="str">
        <f t="shared" si="914"/>
        <v/>
      </c>
    </row>
    <row r="6010" spans="1:39" x14ac:dyDescent="0.2">
      <c r="A6010" t="s">
        <v>28597</v>
      </c>
      <c r="B6010" t="s">
        <v>680</v>
      </c>
      <c r="C6010" t="s">
        <v>28598</v>
      </c>
      <c r="D6010" s="1">
        <v>42292</v>
      </c>
      <c r="E6010" s="1">
        <v>43951</v>
      </c>
      <c r="F6010" t="s">
        <v>19</v>
      </c>
      <c r="I6010">
        <v>100</v>
      </c>
      <c r="J6010">
        <v>0</v>
      </c>
      <c r="K6010">
        <v>0</v>
      </c>
      <c r="L6010">
        <v>3301</v>
      </c>
      <c r="M6010">
        <v>3301</v>
      </c>
      <c r="N6010" t="s">
        <v>20</v>
      </c>
      <c r="O6010" t="s">
        <v>28599</v>
      </c>
      <c r="P6010" t="s">
        <v>28</v>
      </c>
      <c r="Q6010" t="s">
        <v>34233</v>
      </c>
      <c r="R6010" t="s">
        <v>34233</v>
      </c>
      <c r="S6010" t="s">
        <v>32628</v>
      </c>
      <c r="T6010" t="s">
        <v>34357</v>
      </c>
      <c r="U6010" t="s">
        <v>32634</v>
      </c>
      <c r="V6010" t="s">
        <v>33205</v>
      </c>
      <c r="W6010">
        <v>300</v>
      </c>
      <c r="X6010">
        <v>2</v>
      </c>
      <c r="Y6010" t="s">
        <v>32661</v>
      </c>
      <c r="AA6010">
        <v>8.5</v>
      </c>
      <c r="AC6010">
        <v>1</v>
      </c>
      <c r="AD6010" t="str">
        <f t="shared" si="913"/>
        <v/>
      </c>
      <c r="AE6010" t="str">
        <f t="shared" si="918"/>
        <v/>
      </c>
      <c r="AF6010" t="str">
        <f t="shared" si="911"/>
        <v/>
      </c>
      <c r="AG6010">
        <f t="shared" si="915"/>
        <v>1</v>
      </c>
      <c r="AH6010">
        <f t="shared" si="916"/>
        <v>2.8</v>
      </c>
      <c r="AI6010">
        <v>0.14499999999999999</v>
      </c>
      <c r="AJ6010">
        <f t="shared" si="910"/>
        <v>0.40599999999999997</v>
      </c>
      <c r="AK6010" t="str">
        <f t="shared" si="917"/>
        <v/>
      </c>
      <c r="AL6010" t="str">
        <f t="shared" si="914"/>
        <v/>
      </c>
    </row>
    <row r="6011" spans="1:39" x14ac:dyDescent="0.2">
      <c r="A6011" t="s">
        <v>28624</v>
      </c>
      <c r="B6011" t="s">
        <v>680</v>
      </c>
      <c r="C6011" t="s">
        <v>28625</v>
      </c>
      <c r="D6011" s="1">
        <v>42292</v>
      </c>
      <c r="E6011" s="1">
        <v>44760</v>
      </c>
      <c r="F6011" t="s">
        <v>19</v>
      </c>
      <c r="I6011">
        <v>100</v>
      </c>
      <c r="J6011">
        <v>0</v>
      </c>
      <c r="K6011">
        <v>0</v>
      </c>
      <c r="L6011">
        <v>3295</v>
      </c>
      <c r="M6011">
        <v>3295</v>
      </c>
      <c r="N6011" t="s">
        <v>20</v>
      </c>
      <c r="O6011" t="s">
        <v>28626</v>
      </c>
      <c r="P6011" t="s">
        <v>28</v>
      </c>
      <c r="Q6011" t="s">
        <v>34233</v>
      </c>
      <c r="R6011" t="s">
        <v>34233</v>
      </c>
      <c r="S6011" t="s">
        <v>32628</v>
      </c>
      <c r="T6011" t="s">
        <v>32634</v>
      </c>
      <c r="U6011" t="s">
        <v>32634</v>
      </c>
      <c r="V6011" t="s">
        <v>33205</v>
      </c>
      <c r="W6011">
        <v>300</v>
      </c>
      <c r="X6011">
        <v>2</v>
      </c>
      <c r="Y6011" t="s">
        <v>32661</v>
      </c>
      <c r="AA6011">
        <v>8.5</v>
      </c>
      <c r="AC6011">
        <v>1</v>
      </c>
      <c r="AD6011" t="str">
        <f t="shared" si="913"/>
        <v/>
      </c>
      <c r="AE6011" t="str">
        <f t="shared" si="918"/>
        <v/>
      </c>
      <c r="AF6011" t="str">
        <f t="shared" si="911"/>
        <v/>
      </c>
      <c r="AG6011">
        <f t="shared" si="915"/>
        <v>1</v>
      </c>
      <c r="AH6011">
        <f t="shared" si="916"/>
        <v>2.8</v>
      </c>
      <c r="AI6011">
        <v>0.14499999999999999</v>
      </c>
      <c r="AJ6011">
        <f t="shared" si="910"/>
        <v>0.40599999999999997</v>
      </c>
      <c r="AK6011" t="str">
        <f t="shared" si="917"/>
        <v/>
      </c>
      <c r="AL6011" t="str">
        <f t="shared" si="914"/>
        <v/>
      </c>
    </row>
    <row r="6012" spans="1:39" x14ac:dyDescent="0.2">
      <c r="A6012" t="s">
        <v>28627</v>
      </c>
      <c r="B6012" t="s">
        <v>680</v>
      </c>
      <c r="C6012" t="s">
        <v>28628</v>
      </c>
      <c r="D6012" s="1">
        <v>42292</v>
      </c>
      <c r="E6012" s="1">
        <v>43951</v>
      </c>
      <c r="F6012" t="s">
        <v>19</v>
      </c>
      <c r="I6012">
        <v>100</v>
      </c>
      <c r="J6012">
        <v>0</v>
      </c>
      <c r="K6012">
        <v>0</v>
      </c>
      <c r="L6012">
        <v>3297</v>
      </c>
      <c r="M6012">
        <v>3297</v>
      </c>
      <c r="N6012" t="s">
        <v>20</v>
      </c>
      <c r="O6012" t="s">
        <v>28629</v>
      </c>
      <c r="P6012" t="s">
        <v>28</v>
      </c>
      <c r="Q6012" t="s">
        <v>34256</v>
      </c>
      <c r="R6012" t="s">
        <v>33783</v>
      </c>
      <c r="S6012" t="s">
        <v>33942</v>
      </c>
      <c r="T6012" t="s">
        <v>34233</v>
      </c>
      <c r="U6012" t="s">
        <v>32634</v>
      </c>
      <c r="V6012" t="s">
        <v>33205</v>
      </c>
      <c r="W6012">
        <v>300</v>
      </c>
      <c r="X6012">
        <v>2</v>
      </c>
      <c r="Y6012" t="s">
        <v>32661</v>
      </c>
      <c r="AA6012">
        <v>8.5</v>
      </c>
      <c r="AC6012">
        <v>1</v>
      </c>
      <c r="AD6012" t="str">
        <f t="shared" si="913"/>
        <v/>
      </c>
      <c r="AE6012">
        <f t="shared" si="918"/>
        <v>1</v>
      </c>
      <c r="AF6012" t="str">
        <f t="shared" si="911"/>
        <v/>
      </c>
      <c r="AG6012" t="str">
        <f t="shared" si="915"/>
        <v/>
      </c>
      <c r="AH6012" t="str">
        <f t="shared" si="916"/>
        <v/>
      </c>
      <c r="AI6012">
        <v>0.14499999999999999</v>
      </c>
      <c r="AJ6012" t="str">
        <f t="shared" si="910"/>
        <v/>
      </c>
      <c r="AK6012">
        <f t="shared" si="917"/>
        <v>2.8</v>
      </c>
      <c r="AL6012">
        <f t="shared" si="914"/>
        <v>0.40599999999999997</v>
      </c>
    </row>
    <row r="6013" spans="1:39" x14ac:dyDescent="0.2">
      <c r="A6013" t="s">
        <v>28630</v>
      </c>
      <c r="B6013" t="s">
        <v>680</v>
      </c>
      <c r="C6013" t="s">
        <v>28631</v>
      </c>
      <c r="D6013" s="1">
        <v>42292</v>
      </c>
      <c r="E6013" s="1">
        <v>44760</v>
      </c>
      <c r="F6013" t="s">
        <v>19</v>
      </c>
      <c r="I6013">
        <v>100</v>
      </c>
      <c r="J6013">
        <v>0</v>
      </c>
      <c r="K6013">
        <v>0</v>
      </c>
      <c r="L6013">
        <v>3301</v>
      </c>
      <c r="M6013">
        <v>3301</v>
      </c>
      <c r="N6013" t="s">
        <v>20</v>
      </c>
      <c r="O6013" t="s">
        <v>28632</v>
      </c>
      <c r="P6013" t="s">
        <v>28</v>
      </c>
      <c r="Q6013" t="s">
        <v>34256</v>
      </c>
      <c r="R6013" t="s">
        <v>33783</v>
      </c>
      <c r="S6013" t="s">
        <v>33942</v>
      </c>
      <c r="T6013" t="s">
        <v>34233</v>
      </c>
      <c r="U6013" t="s">
        <v>32634</v>
      </c>
      <c r="V6013" t="s">
        <v>33205</v>
      </c>
      <c r="W6013">
        <v>300</v>
      </c>
      <c r="X6013">
        <v>2</v>
      </c>
      <c r="Y6013" t="s">
        <v>32661</v>
      </c>
      <c r="AA6013">
        <v>8.5</v>
      </c>
      <c r="AC6013">
        <v>1</v>
      </c>
      <c r="AD6013" t="str">
        <f t="shared" si="913"/>
        <v/>
      </c>
      <c r="AE6013">
        <f t="shared" si="918"/>
        <v>1</v>
      </c>
      <c r="AF6013" t="str">
        <f t="shared" si="911"/>
        <v/>
      </c>
      <c r="AG6013" t="str">
        <f t="shared" si="915"/>
        <v/>
      </c>
      <c r="AH6013" t="str">
        <f t="shared" si="916"/>
        <v/>
      </c>
      <c r="AI6013">
        <v>0.14499999999999999</v>
      </c>
      <c r="AJ6013" t="str">
        <f t="shared" si="910"/>
        <v/>
      </c>
      <c r="AK6013">
        <f t="shared" si="917"/>
        <v>2.8</v>
      </c>
      <c r="AL6013">
        <f t="shared" si="914"/>
        <v>0.40599999999999997</v>
      </c>
    </row>
    <row r="6014" spans="1:39" x14ac:dyDescent="0.2">
      <c r="A6014" t="s">
        <v>28633</v>
      </c>
      <c r="B6014" t="s">
        <v>680</v>
      </c>
      <c r="C6014" t="s">
        <v>28634</v>
      </c>
      <c r="D6014" s="1">
        <v>42292</v>
      </c>
      <c r="E6014" s="1">
        <v>44760</v>
      </c>
      <c r="F6014" t="s">
        <v>19</v>
      </c>
      <c r="I6014">
        <v>100</v>
      </c>
      <c r="J6014">
        <v>0</v>
      </c>
      <c r="K6014">
        <v>0</v>
      </c>
      <c r="L6014">
        <v>3299</v>
      </c>
      <c r="M6014">
        <v>3299</v>
      </c>
      <c r="N6014" t="s">
        <v>20</v>
      </c>
      <c r="O6014" t="s">
        <v>28635</v>
      </c>
      <c r="P6014" t="s">
        <v>28</v>
      </c>
      <c r="Q6014" t="s">
        <v>34256</v>
      </c>
      <c r="R6014" t="s">
        <v>33783</v>
      </c>
      <c r="S6014" t="s">
        <v>33942</v>
      </c>
      <c r="T6014" t="s">
        <v>34233</v>
      </c>
      <c r="U6014" t="s">
        <v>32634</v>
      </c>
      <c r="V6014" t="s">
        <v>33205</v>
      </c>
      <c r="W6014">
        <v>300</v>
      </c>
      <c r="X6014">
        <v>2</v>
      </c>
      <c r="Y6014" t="s">
        <v>32661</v>
      </c>
      <c r="AA6014">
        <v>8.5</v>
      </c>
      <c r="AC6014">
        <v>1</v>
      </c>
      <c r="AD6014" t="str">
        <f t="shared" si="913"/>
        <v/>
      </c>
      <c r="AE6014">
        <f t="shared" si="918"/>
        <v>1</v>
      </c>
      <c r="AF6014" t="str">
        <f t="shared" si="911"/>
        <v/>
      </c>
      <c r="AG6014" t="str">
        <f t="shared" si="915"/>
        <v/>
      </c>
      <c r="AH6014" t="str">
        <f t="shared" si="916"/>
        <v/>
      </c>
      <c r="AI6014">
        <v>0.14499999999999999</v>
      </c>
      <c r="AJ6014" t="str">
        <f t="shared" si="910"/>
        <v/>
      </c>
      <c r="AK6014">
        <f t="shared" si="917"/>
        <v>2.8</v>
      </c>
      <c r="AL6014">
        <f t="shared" si="914"/>
        <v>0.40599999999999997</v>
      </c>
    </row>
    <row r="6015" spans="1:39" x14ac:dyDescent="0.2">
      <c r="A6015" t="s">
        <v>28639</v>
      </c>
      <c r="B6015" t="s">
        <v>680</v>
      </c>
      <c r="C6015" t="s">
        <v>28640</v>
      </c>
      <c r="D6015" s="1">
        <v>42292</v>
      </c>
      <c r="E6015" s="1">
        <v>44760</v>
      </c>
      <c r="F6015" t="s">
        <v>19</v>
      </c>
      <c r="I6015">
        <v>100</v>
      </c>
      <c r="J6015">
        <v>0</v>
      </c>
      <c r="K6015">
        <v>0</v>
      </c>
      <c r="L6015">
        <v>3294</v>
      </c>
      <c r="M6015">
        <v>3294</v>
      </c>
      <c r="N6015" t="s">
        <v>20</v>
      </c>
      <c r="O6015" t="s">
        <v>28641</v>
      </c>
      <c r="P6015" t="s">
        <v>28</v>
      </c>
      <c r="Q6015" t="s">
        <v>34256</v>
      </c>
      <c r="R6015" t="s">
        <v>33768</v>
      </c>
      <c r="S6015" t="s">
        <v>32628</v>
      </c>
      <c r="T6015" t="s">
        <v>34357</v>
      </c>
      <c r="U6015" t="s">
        <v>32634</v>
      </c>
      <c r="V6015" t="s">
        <v>33205</v>
      </c>
      <c r="W6015">
        <v>300</v>
      </c>
      <c r="X6015">
        <v>2</v>
      </c>
      <c r="Y6015" t="s">
        <v>32661</v>
      </c>
      <c r="AA6015">
        <v>8.5</v>
      </c>
      <c r="AC6015">
        <v>1</v>
      </c>
      <c r="AD6015" t="str">
        <f t="shared" si="913"/>
        <v/>
      </c>
      <c r="AE6015" t="str">
        <f t="shared" si="918"/>
        <v/>
      </c>
      <c r="AF6015" t="str">
        <f t="shared" si="911"/>
        <v/>
      </c>
      <c r="AG6015">
        <f t="shared" si="915"/>
        <v>1</v>
      </c>
      <c r="AH6015">
        <f t="shared" si="916"/>
        <v>2.8</v>
      </c>
      <c r="AI6015">
        <v>0.14499999999999999</v>
      </c>
      <c r="AJ6015">
        <f t="shared" si="910"/>
        <v>0.40599999999999997</v>
      </c>
      <c r="AK6015" t="str">
        <f t="shared" si="917"/>
        <v/>
      </c>
      <c r="AL6015" t="str">
        <f t="shared" si="914"/>
        <v/>
      </c>
    </row>
    <row r="6016" spans="1:39" x14ac:dyDescent="0.2">
      <c r="A6016" t="s">
        <v>28600</v>
      </c>
      <c r="B6016" t="s">
        <v>680</v>
      </c>
      <c r="C6016" t="s">
        <v>28601</v>
      </c>
      <c r="D6016" s="1">
        <v>42292</v>
      </c>
      <c r="E6016" s="1">
        <v>44760</v>
      </c>
      <c r="F6016" t="s">
        <v>19</v>
      </c>
      <c r="I6016">
        <v>100</v>
      </c>
      <c r="J6016">
        <v>0</v>
      </c>
      <c r="K6016">
        <v>0</v>
      </c>
      <c r="L6016">
        <v>3288</v>
      </c>
      <c r="M6016">
        <v>3288</v>
      </c>
      <c r="N6016" t="s">
        <v>20</v>
      </c>
      <c r="O6016" t="s">
        <v>28602</v>
      </c>
      <c r="P6016" t="s">
        <v>28</v>
      </c>
      <c r="Q6016" t="s">
        <v>34233</v>
      </c>
      <c r="R6016" t="s">
        <v>34233</v>
      </c>
      <c r="S6016" t="s">
        <v>32628</v>
      </c>
      <c r="T6016" t="s">
        <v>34590</v>
      </c>
      <c r="U6016" t="s">
        <v>32634</v>
      </c>
      <c r="V6016" t="s">
        <v>33205</v>
      </c>
      <c r="W6016">
        <v>300</v>
      </c>
      <c r="X6016">
        <v>2</v>
      </c>
      <c r="Y6016" t="s">
        <v>32661</v>
      </c>
      <c r="AA6016">
        <v>8.5</v>
      </c>
      <c r="AC6016">
        <v>1</v>
      </c>
      <c r="AD6016" t="str">
        <f t="shared" si="913"/>
        <v/>
      </c>
      <c r="AE6016" t="str">
        <f t="shared" si="918"/>
        <v/>
      </c>
      <c r="AF6016" t="str">
        <f t="shared" si="911"/>
        <v/>
      </c>
      <c r="AG6016">
        <f t="shared" si="915"/>
        <v>1</v>
      </c>
      <c r="AH6016">
        <f t="shared" si="916"/>
        <v>2.8</v>
      </c>
      <c r="AI6016">
        <v>0.14499999999999999</v>
      </c>
      <c r="AJ6016">
        <f t="shared" si="910"/>
        <v>0.40599999999999997</v>
      </c>
      <c r="AK6016" t="str">
        <f t="shared" si="917"/>
        <v/>
      </c>
      <c r="AL6016" t="str">
        <f t="shared" si="914"/>
        <v/>
      </c>
    </row>
    <row r="6017" spans="1:39" x14ac:dyDescent="0.2">
      <c r="A6017" t="s">
        <v>28642</v>
      </c>
      <c r="B6017" t="s">
        <v>680</v>
      </c>
      <c r="C6017" t="s">
        <v>28643</v>
      </c>
      <c r="D6017" s="1">
        <v>42292</v>
      </c>
      <c r="E6017" s="1">
        <v>44760</v>
      </c>
      <c r="F6017" t="s">
        <v>19</v>
      </c>
      <c r="I6017">
        <v>100</v>
      </c>
      <c r="J6017">
        <v>0</v>
      </c>
      <c r="K6017">
        <v>0</v>
      </c>
      <c r="L6017">
        <v>3304</v>
      </c>
      <c r="M6017">
        <v>3304</v>
      </c>
      <c r="N6017" t="s">
        <v>20</v>
      </c>
      <c r="O6017" t="s">
        <v>28644</v>
      </c>
      <c r="P6017" t="s">
        <v>28</v>
      </c>
      <c r="Q6017" t="s">
        <v>34256</v>
      </c>
      <c r="R6017" t="s">
        <v>33783</v>
      </c>
      <c r="S6017" t="s">
        <v>32628</v>
      </c>
      <c r="T6017" t="s">
        <v>34357</v>
      </c>
      <c r="U6017" t="s">
        <v>32634</v>
      </c>
      <c r="V6017" t="s">
        <v>33205</v>
      </c>
      <c r="W6017">
        <v>300</v>
      </c>
      <c r="X6017">
        <v>2</v>
      </c>
      <c r="Y6017" t="s">
        <v>32661</v>
      </c>
      <c r="AA6017">
        <v>8.5</v>
      </c>
      <c r="AC6017">
        <v>1</v>
      </c>
      <c r="AD6017" t="str">
        <f t="shared" si="913"/>
        <v/>
      </c>
      <c r="AE6017" t="str">
        <f t="shared" si="918"/>
        <v/>
      </c>
      <c r="AF6017" t="str">
        <f t="shared" si="911"/>
        <v/>
      </c>
      <c r="AG6017">
        <f t="shared" si="915"/>
        <v>1</v>
      </c>
      <c r="AH6017">
        <f t="shared" si="916"/>
        <v>2.8</v>
      </c>
      <c r="AI6017">
        <v>0.14499999999999999</v>
      </c>
      <c r="AJ6017">
        <f t="shared" si="910"/>
        <v>0.40599999999999997</v>
      </c>
      <c r="AK6017" t="str">
        <f t="shared" si="917"/>
        <v/>
      </c>
      <c r="AL6017" t="str">
        <f t="shared" si="914"/>
        <v/>
      </c>
      <c r="AM6017" t="s">
        <v>34799</v>
      </c>
    </row>
    <row r="6018" spans="1:39" x14ac:dyDescent="0.2">
      <c r="A6018" t="s">
        <v>28603</v>
      </c>
      <c r="B6018" t="s">
        <v>680</v>
      </c>
      <c r="C6018" t="s">
        <v>28604</v>
      </c>
      <c r="D6018" s="1">
        <v>42292</v>
      </c>
      <c r="E6018" s="1">
        <v>44546</v>
      </c>
      <c r="F6018" t="s">
        <v>19</v>
      </c>
      <c r="I6018">
        <v>100</v>
      </c>
      <c r="J6018">
        <v>0</v>
      </c>
      <c r="K6018">
        <v>0</v>
      </c>
      <c r="L6018">
        <v>3298</v>
      </c>
      <c r="M6018">
        <v>3298</v>
      </c>
      <c r="N6018" t="s">
        <v>20</v>
      </c>
      <c r="O6018" t="s">
        <v>28605</v>
      </c>
      <c r="P6018" t="s">
        <v>28</v>
      </c>
      <c r="Q6018" t="s">
        <v>34233</v>
      </c>
      <c r="R6018" t="s">
        <v>34233</v>
      </c>
      <c r="S6018" t="s">
        <v>32628</v>
      </c>
      <c r="T6018" t="s">
        <v>34354</v>
      </c>
      <c r="U6018" t="s">
        <v>32634</v>
      </c>
      <c r="V6018" t="s">
        <v>33205</v>
      </c>
      <c r="W6018">
        <v>300</v>
      </c>
      <c r="X6018">
        <v>2</v>
      </c>
      <c r="Y6018" t="s">
        <v>32661</v>
      </c>
      <c r="AA6018">
        <v>8.5</v>
      </c>
      <c r="AC6018">
        <v>1</v>
      </c>
      <c r="AD6018" t="str">
        <f t="shared" si="913"/>
        <v/>
      </c>
      <c r="AE6018" t="str">
        <f t="shared" si="918"/>
        <v/>
      </c>
      <c r="AF6018" t="str">
        <f t="shared" si="911"/>
        <v/>
      </c>
      <c r="AG6018">
        <f t="shared" si="915"/>
        <v>1</v>
      </c>
      <c r="AH6018">
        <f t="shared" si="916"/>
        <v>2.8</v>
      </c>
      <c r="AI6018">
        <v>0.14499999999999999</v>
      </c>
      <c r="AJ6018">
        <f t="shared" si="910"/>
        <v>0.40599999999999997</v>
      </c>
      <c r="AK6018" t="str">
        <f t="shared" si="917"/>
        <v/>
      </c>
      <c r="AL6018" t="str">
        <f t="shared" si="914"/>
        <v/>
      </c>
    </row>
    <row r="6019" spans="1:39" x14ac:dyDescent="0.2">
      <c r="A6019" t="s">
        <v>28606</v>
      </c>
      <c r="B6019" t="s">
        <v>680</v>
      </c>
      <c r="C6019" t="s">
        <v>28607</v>
      </c>
      <c r="D6019" s="1">
        <v>42292</v>
      </c>
      <c r="E6019" s="1">
        <v>44760</v>
      </c>
      <c r="F6019" t="s">
        <v>19</v>
      </c>
      <c r="I6019">
        <v>100</v>
      </c>
      <c r="J6019">
        <v>0</v>
      </c>
      <c r="K6019">
        <v>0</v>
      </c>
      <c r="L6019">
        <v>3311</v>
      </c>
      <c r="M6019">
        <v>3311</v>
      </c>
      <c r="N6019" t="s">
        <v>20</v>
      </c>
      <c r="O6019" t="s">
        <v>28608</v>
      </c>
      <c r="P6019" t="s">
        <v>28</v>
      </c>
      <c r="Q6019" t="s">
        <v>34233</v>
      </c>
      <c r="R6019" t="s">
        <v>34233</v>
      </c>
      <c r="S6019" t="s">
        <v>32628</v>
      </c>
      <c r="T6019" t="s">
        <v>34357</v>
      </c>
      <c r="U6019" t="s">
        <v>32634</v>
      </c>
      <c r="V6019" t="s">
        <v>33205</v>
      </c>
      <c r="W6019">
        <v>300</v>
      </c>
      <c r="X6019">
        <v>2</v>
      </c>
      <c r="Y6019" t="s">
        <v>32661</v>
      </c>
      <c r="AA6019">
        <v>8.5</v>
      </c>
      <c r="AC6019">
        <v>1</v>
      </c>
      <c r="AD6019" t="str">
        <f t="shared" si="913"/>
        <v/>
      </c>
      <c r="AE6019" t="str">
        <f t="shared" si="918"/>
        <v/>
      </c>
      <c r="AF6019" t="str">
        <f t="shared" si="911"/>
        <v/>
      </c>
      <c r="AG6019">
        <f t="shared" si="915"/>
        <v>1</v>
      </c>
      <c r="AH6019">
        <f t="shared" si="916"/>
        <v>2.8</v>
      </c>
      <c r="AI6019">
        <v>0.14499999999999999</v>
      </c>
      <c r="AJ6019">
        <f t="shared" si="910"/>
        <v>0.40599999999999997</v>
      </c>
      <c r="AK6019" t="str">
        <f t="shared" si="917"/>
        <v/>
      </c>
      <c r="AL6019" t="str">
        <f t="shared" si="914"/>
        <v/>
      </c>
    </row>
    <row r="6020" spans="1:39" x14ac:dyDescent="0.2">
      <c r="A6020" t="s">
        <v>28609</v>
      </c>
      <c r="B6020" t="s">
        <v>680</v>
      </c>
      <c r="C6020" t="s">
        <v>28610</v>
      </c>
      <c r="D6020" s="1">
        <v>42292</v>
      </c>
      <c r="E6020" s="1">
        <v>43456</v>
      </c>
      <c r="F6020" t="s">
        <v>19</v>
      </c>
      <c r="I6020">
        <v>100</v>
      </c>
      <c r="J6020">
        <v>0</v>
      </c>
      <c r="K6020">
        <v>0</v>
      </c>
      <c r="L6020">
        <v>3301</v>
      </c>
      <c r="M6020">
        <v>3301</v>
      </c>
      <c r="N6020" t="s">
        <v>20</v>
      </c>
      <c r="O6020" t="s">
        <v>28611</v>
      </c>
      <c r="P6020" t="s">
        <v>28</v>
      </c>
      <c r="Q6020" t="s">
        <v>34256</v>
      </c>
      <c r="R6020" t="s">
        <v>33768</v>
      </c>
      <c r="S6020" t="s">
        <v>32628</v>
      </c>
      <c r="T6020" t="s">
        <v>34357</v>
      </c>
      <c r="U6020" t="s">
        <v>32634</v>
      </c>
      <c r="V6020" t="s">
        <v>33205</v>
      </c>
      <c r="W6020">
        <v>300</v>
      </c>
      <c r="X6020">
        <v>2</v>
      </c>
      <c r="Y6020" t="s">
        <v>32661</v>
      </c>
      <c r="AA6020">
        <v>8.5</v>
      </c>
      <c r="AC6020">
        <v>1</v>
      </c>
      <c r="AD6020" t="str">
        <f t="shared" si="913"/>
        <v/>
      </c>
      <c r="AE6020" t="str">
        <f t="shared" si="918"/>
        <v/>
      </c>
      <c r="AF6020" t="str">
        <f t="shared" si="911"/>
        <v/>
      </c>
      <c r="AG6020">
        <f t="shared" si="915"/>
        <v>1</v>
      </c>
      <c r="AH6020">
        <f t="shared" si="916"/>
        <v>2.8</v>
      </c>
      <c r="AI6020">
        <v>0.14499999999999999</v>
      </c>
      <c r="AJ6020">
        <f t="shared" si="910"/>
        <v>0.40599999999999997</v>
      </c>
      <c r="AK6020" t="str">
        <f t="shared" si="917"/>
        <v/>
      </c>
      <c r="AL6020" t="str">
        <f t="shared" si="914"/>
        <v/>
      </c>
    </row>
    <row r="6021" spans="1:39" x14ac:dyDescent="0.2">
      <c r="A6021" t="s">
        <v>28612</v>
      </c>
      <c r="B6021" t="s">
        <v>680</v>
      </c>
      <c r="C6021" t="s">
        <v>28613</v>
      </c>
      <c r="D6021" s="1">
        <v>42292</v>
      </c>
      <c r="E6021" s="1">
        <v>44760</v>
      </c>
      <c r="F6021" t="s">
        <v>19</v>
      </c>
      <c r="I6021">
        <v>100</v>
      </c>
      <c r="J6021">
        <v>0</v>
      </c>
      <c r="K6021">
        <v>0</v>
      </c>
      <c r="L6021">
        <v>3305</v>
      </c>
      <c r="M6021">
        <v>3305</v>
      </c>
      <c r="N6021" t="s">
        <v>20</v>
      </c>
      <c r="O6021" t="s">
        <v>28614</v>
      </c>
      <c r="P6021" t="s">
        <v>28</v>
      </c>
      <c r="Q6021" t="s">
        <v>34233</v>
      </c>
      <c r="R6021" t="s">
        <v>34233</v>
      </c>
      <c r="S6021" t="s">
        <v>32628</v>
      </c>
      <c r="T6021" t="s">
        <v>34502</v>
      </c>
      <c r="U6021" t="s">
        <v>32634</v>
      </c>
      <c r="V6021" t="s">
        <v>33205</v>
      </c>
      <c r="W6021">
        <v>300</v>
      </c>
      <c r="X6021">
        <v>2</v>
      </c>
      <c r="Y6021" t="s">
        <v>32661</v>
      </c>
      <c r="AA6021">
        <v>8.5</v>
      </c>
      <c r="AC6021">
        <v>1</v>
      </c>
      <c r="AD6021" t="str">
        <f t="shared" si="913"/>
        <v/>
      </c>
      <c r="AE6021" t="str">
        <f t="shared" si="918"/>
        <v/>
      </c>
      <c r="AF6021" t="str">
        <f t="shared" si="911"/>
        <v/>
      </c>
      <c r="AG6021">
        <f t="shared" si="915"/>
        <v>1</v>
      </c>
      <c r="AH6021">
        <f t="shared" si="916"/>
        <v>2.8</v>
      </c>
      <c r="AI6021">
        <v>0.14499999999999999</v>
      </c>
      <c r="AJ6021">
        <f t="shared" si="910"/>
        <v>0.40599999999999997</v>
      </c>
      <c r="AK6021" t="str">
        <f t="shared" si="917"/>
        <v/>
      </c>
      <c r="AL6021" t="str">
        <f t="shared" si="914"/>
        <v/>
      </c>
    </row>
    <row r="6022" spans="1:39" x14ac:dyDescent="0.2">
      <c r="A6022" t="s">
        <v>28615</v>
      </c>
      <c r="B6022" t="s">
        <v>680</v>
      </c>
      <c r="C6022" t="s">
        <v>28616</v>
      </c>
      <c r="D6022" s="1">
        <v>42292</v>
      </c>
      <c r="E6022" s="1">
        <v>43951</v>
      </c>
      <c r="F6022" t="s">
        <v>19</v>
      </c>
      <c r="I6022">
        <v>100</v>
      </c>
      <c r="J6022">
        <v>0</v>
      </c>
      <c r="K6022">
        <v>0</v>
      </c>
      <c r="L6022">
        <v>3302</v>
      </c>
      <c r="M6022">
        <v>3302</v>
      </c>
      <c r="N6022" t="s">
        <v>20</v>
      </c>
      <c r="O6022" t="s">
        <v>28617</v>
      </c>
      <c r="P6022" t="s">
        <v>28</v>
      </c>
      <c r="Q6022" t="s">
        <v>34233</v>
      </c>
      <c r="R6022" t="s">
        <v>34233</v>
      </c>
      <c r="S6022" t="s">
        <v>32628</v>
      </c>
      <c r="T6022" t="s">
        <v>34357</v>
      </c>
      <c r="U6022" t="s">
        <v>32634</v>
      </c>
      <c r="V6022" t="s">
        <v>33205</v>
      </c>
      <c r="W6022">
        <v>300</v>
      </c>
      <c r="X6022">
        <v>2</v>
      </c>
      <c r="Y6022" t="s">
        <v>32661</v>
      </c>
      <c r="AA6022">
        <v>8.5</v>
      </c>
      <c r="AC6022">
        <v>1</v>
      </c>
      <c r="AD6022" t="str">
        <f t="shared" si="913"/>
        <v/>
      </c>
      <c r="AE6022" t="str">
        <f t="shared" si="918"/>
        <v/>
      </c>
      <c r="AF6022" t="str">
        <f t="shared" si="911"/>
        <v/>
      </c>
      <c r="AG6022">
        <f t="shared" si="915"/>
        <v>1</v>
      </c>
      <c r="AH6022">
        <f t="shared" si="916"/>
        <v>2.8</v>
      </c>
      <c r="AI6022">
        <v>0.14499999999999999</v>
      </c>
      <c r="AJ6022">
        <f t="shared" si="910"/>
        <v>0.40599999999999997</v>
      </c>
      <c r="AK6022" t="str">
        <f t="shared" si="917"/>
        <v/>
      </c>
      <c r="AL6022" t="str">
        <f t="shared" si="914"/>
        <v/>
      </c>
    </row>
    <row r="6023" spans="1:39" x14ac:dyDescent="0.2">
      <c r="A6023" t="s">
        <v>28621</v>
      </c>
      <c r="B6023" t="s">
        <v>680</v>
      </c>
      <c r="C6023" t="s">
        <v>28622</v>
      </c>
      <c r="D6023" s="1">
        <v>42292</v>
      </c>
      <c r="E6023" s="1">
        <v>43456</v>
      </c>
      <c r="F6023" t="s">
        <v>19</v>
      </c>
      <c r="I6023">
        <v>100</v>
      </c>
      <c r="J6023">
        <v>0</v>
      </c>
      <c r="K6023">
        <v>0</v>
      </c>
      <c r="L6023">
        <v>3303</v>
      </c>
      <c r="M6023">
        <v>3303</v>
      </c>
      <c r="N6023" t="s">
        <v>20</v>
      </c>
      <c r="O6023" t="s">
        <v>28623</v>
      </c>
      <c r="P6023" t="s">
        <v>28</v>
      </c>
      <c r="Q6023" t="s">
        <v>34233</v>
      </c>
      <c r="R6023" t="s">
        <v>34233</v>
      </c>
      <c r="S6023" t="s">
        <v>32628</v>
      </c>
      <c r="T6023" t="s">
        <v>34357</v>
      </c>
      <c r="U6023" t="s">
        <v>32634</v>
      </c>
      <c r="V6023" t="s">
        <v>33205</v>
      </c>
      <c r="W6023">
        <v>300</v>
      </c>
      <c r="X6023">
        <v>2</v>
      </c>
      <c r="Y6023" t="s">
        <v>32661</v>
      </c>
      <c r="AA6023">
        <v>8.5</v>
      </c>
      <c r="AC6023">
        <v>1</v>
      </c>
      <c r="AD6023" t="str">
        <f t="shared" si="913"/>
        <v/>
      </c>
      <c r="AE6023" t="str">
        <f t="shared" si="918"/>
        <v/>
      </c>
      <c r="AF6023" t="str">
        <f t="shared" si="911"/>
        <v/>
      </c>
      <c r="AG6023">
        <f t="shared" si="915"/>
        <v>1</v>
      </c>
      <c r="AH6023">
        <f t="shared" si="916"/>
        <v>2.8</v>
      </c>
      <c r="AI6023">
        <v>0.14499999999999999</v>
      </c>
      <c r="AJ6023">
        <f t="shared" si="910"/>
        <v>0.40599999999999997</v>
      </c>
      <c r="AK6023" t="str">
        <f t="shared" si="917"/>
        <v/>
      </c>
      <c r="AL6023" t="str">
        <f t="shared" si="914"/>
        <v/>
      </c>
    </row>
    <row r="6024" spans="1:39" x14ac:dyDescent="0.2">
      <c r="A6024" t="s">
        <v>8099</v>
      </c>
      <c r="B6024" t="s">
        <v>680</v>
      </c>
      <c r="C6024" t="s">
        <v>8100</v>
      </c>
      <c r="D6024" s="1">
        <v>36279</v>
      </c>
      <c r="E6024" s="1">
        <v>44546</v>
      </c>
      <c r="F6024" t="s">
        <v>19</v>
      </c>
      <c r="I6024">
        <v>100</v>
      </c>
      <c r="J6024">
        <v>0</v>
      </c>
      <c r="K6024">
        <v>0</v>
      </c>
      <c r="L6024">
        <v>3891</v>
      </c>
      <c r="M6024">
        <v>3891</v>
      </c>
      <c r="N6024" t="s">
        <v>20</v>
      </c>
      <c r="O6024" t="s">
        <v>8101</v>
      </c>
      <c r="P6024" t="s">
        <v>28</v>
      </c>
      <c r="Q6024" t="s">
        <v>34256</v>
      </c>
      <c r="R6024" t="s">
        <v>33783</v>
      </c>
      <c r="S6024" t="s">
        <v>33942</v>
      </c>
      <c r="T6024" t="s">
        <v>34233</v>
      </c>
      <c r="AD6024" t="str">
        <f t="shared" si="913"/>
        <v/>
      </c>
      <c r="AE6024" s="16">
        <v>1</v>
      </c>
      <c r="AF6024" t="str">
        <f t="shared" si="911"/>
        <v/>
      </c>
      <c r="AG6024" t="str">
        <f t="shared" si="915"/>
        <v/>
      </c>
      <c r="AH6024" t="str">
        <f t="shared" si="916"/>
        <v/>
      </c>
      <c r="AI6024">
        <v>0.14499999999999999</v>
      </c>
      <c r="AJ6024" t="str">
        <f t="shared" si="910"/>
        <v/>
      </c>
      <c r="AK6024">
        <f t="shared" si="917"/>
        <v>2.8</v>
      </c>
      <c r="AL6024">
        <f t="shared" si="914"/>
        <v>0.40599999999999997</v>
      </c>
      <c r="AM6024" t="s">
        <v>34894</v>
      </c>
    </row>
    <row r="6025" spans="1:39" x14ac:dyDescent="0.2">
      <c r="A6025" t="s">
        <v>1100</v>
      </c>
      <c r="B6025" t="s">
        <v>680</v>
      </c>
      <c r="C6025" t="s">
        <v>1101</v>
      </c>
      <c r="D6025" s="1">
        <v>35332</v>
      </c>
      <c r="E6025" s="1">
        <v>44546</v>
      </c>
      <c r="F6025" t="s">
        <v>19</v>
      </c>
      <c r="I6025">
        <v>100</v>
      </c>
      <c r="J6025">
        <v>0</v>
      </c>
      <c r="K6025">
        <v>0</v>
      </c>
      <c r="L6025">
        <v>5390</v>
      </c>
      <c r="M6025">
        <v>5390</v>
      </c>
      <c r="N6025" t="s">
        <v>20</v>
      </c>
      <c r="O6025" t="s">
        <v>1102</v>
      </c>
      <c r="P6025" t="s">
        <v>28</v>
      </c>
      <c r="Q6025" t="s">
        <v>34233</v>
      </c>
      <c r="R6025" t="s">
        <v>34233</v>
      </c>
      <c r="S6025" t="s">
        <v>32628</v>
      </c>
      <c r="T6025" t="s">
        <v>34349</v>
      </c>
      <c r="AD6025" t="str">
        <f t="shared" si="913"/>
        <v/>
      </c>
      <c r="AE6025" t="str">
        <f t="shared" ref="AE6025:AE6088" si="919">IF((S6025="tühi")*(AC6025&lt;&gt;""),AC6025,"")</f>
        <v/>
      </c>
      <c r="AF6025" t="str">
        <f t="shared" si="911"/>
        <v/>
      </c>
      <c r="AG6025" s="17">
        <v>1</v>
      </c>
      <c r="AH6025">
        <f t="shared" si="916"/>
        <v>2.8</v>
      </c>
      <c r="AI6025">
        <v>0.14499999999999999</v>
      </c>
      <c r="AJ6025">
        <f t="shared" si="910"/>
        <v>0.40599999999999997</v>
      </c>
      <c r="AK6025" t="str">
        <f t="shared" si="917"/>
        <v/>
      </c>
      <c r="AL6025" t="str">
        <f t="shared" si="914"/>
        <v/>
      </c>
    </row>
    <row r="6026" spans="1:39" x14ac:dyDescent="0.2">
      <c r="A6026" t="s">
        <v>27163</v>
      </c>
      <c r="B6026" t="s">
        <v>680</v>
      </c>
      <c r="C6026" t="s">
        <v>27164</v>
      </c>
      <c r="D6026" s="1">
        <v>41669</v>
      </c>
      <c r="E6026" s="1">
        <v>44546</v>
      </c>
      <c r="F6026" t="s">
        <v>26</v>
      </c>
      <c r="I6026">
        <v>100</v>
      </c>
      <c r="J6026">
        <v>0</v>
      </c>
      <c r="K6026">
        <v>0</v>
      </c>
      <c r="L6026">
        <v>676</v>
      </c>
      <c r="M6026">
        <v>676</v>
      </c>
      <c r="N6026" t="s">
        <v>20</v>
      </c>
      <c r="O6026" t="s">
        <v>27165</v>
      </c>
      <c r="P6026" t="s">
        <v>44</v>
      </c>
      <c r="Q6026" t="s">
        <v>34233</v>
      </c>
      <c r="R6026" t="s">
        <v>34233</v>
      </c>
      <c r="S6026" t="s">
        <v>34233</v>
      </c>
      <c r="T6026" t="s">
        <v>34233</v>
      </c>
      <c r="AD6026" t="str">
        <f t="shared" si="913"/>
        <v/>
      </c>
      <c r="AE6026" t="str">
        <f t="shared" si="919"/>
        <v/>
      </c>
      <c r="AF6026" t="str">
        <f t="shared" si="911"/>
        <v/>
      </c>
      <c r="AG6026" t="str">
        <f>IF((S6026&lt;&gt;"tühi")*(AC6026&lt;&gt;""),AC6026,"")</f>
        <v/>
      </c>
      <c r="AH6026" t="str">
        <f t="shared" si="916"/>
        <v/>
      </c>
      <c r="AI6026">
        <v>0.14499999999999999</v>
      </c>
      <c r="AJ6026" t="str">
        <f t="shared" si="910"/>
        <v/>
      </c>
      <c r="AK6026" t="str">
        <f t="shared" si="917"/>
        <v/>
      </c>
      <c r="AL6026" t="str">
        <f t="shared" si="914"/>
        <v/>
      </c>
    </row>
    <row r="6027" spans="1:39" x14ac:dyDescent="0.2">
      <c r="A6027" t="s">
        <v>6957</v>
      </c>
      <c r="B6027" t="s">
        <v>680</v>
      </c>
      <c r="C6027" t="s">
        <v>6958</v>
      </c>
      <c r="D6027" s="1">
        <v>36171</v>
      </c>
      <c r="E6027" s="1">
        <v>44155</v>
      </c>
      <c r="F6027" t="s">
        <v>19</v>
      </c>
      <c r="I6027">
        <v>100</v>
      </c>
      <c r="J6027">
        <v>0</v>
      </c>
      <c r="K6027">
        <v>0</v>
      </c>
      <c r="L6027">
        <v>1170</v>
      </c>
      <c r="M6027">
        <v>1170</v>
      </c>
      <c r="N6027" t="s">
        <v>20</v>
      </c>
      <c r="O6027" t="s">
        <v>6959</v>
      </c>
      <c r="P6027" t="s">
        <v>28</v>
      </c>
      <c r="Q6027" t="s">
        <v>34233</v>
      </c>
      <c r="R6027" t="s">
        <v>34233</v>
      </c>
      <c r="S6027" t="s">
        <v>33800</v>
      </c>
      <c r="T6027" t="s">
        <v>34354</v>
      </c>
      <c r="U6027" t="s">
        <v>32634</v>
      </c>
      <c r="V6027" t="s">
        <v>33194</v>
      </c>
      <c r="W6027">
        <v>293</v>
      </c>
      <c r="X6027">
        <v>2</v>
      </c>
      <c r="Y6027" t="s">
        <v>32654</v>
      </c>
      <c r="Z6027">
        <v>586</v>
      </c>
      <c r="AA6027">
        <v>9</v>
      </c>
      <c r="AB6027">
        <v>25</v>
      </c>
      <c r="AC6027">
        <v>1</v>
      </c>
      <c r="AD6027" t="str">
        <f t="shared" si="913"/>
        <v/>
      </c>
      <c r="AE6027" t="str">
        <f t="shared" si="919"/>
        <v/>
      </c>
      <c r="AF6027" t="str">
        <f t="shared" si="911"/>
        <v/>
      </c>
      <c r="AG6027">
        <f>IF((S6027&lt;&gt;"tühi")*(AC6027&lt;&gt;""),AC6027,"")</f>
        <v>1</v>
      </c>
      <c r="AH6027">
        <f t="shared" si="916"/>
        <v>2.8</v>
      </c>
      <c r="AI6027">
        <v>0.14499999999999999</v>
      </c>
      <c r="AJ6027">
        <f t="shared" si="910"/>
        <v>0.40599999999999997</v>
      </c>
      <c r="AK6027" t="str">
        <f t="shared" si="917"/>
        <v/>
      </c>
      <c r="AL6027" t="str">
        <f t="shared" si="914"/>
        <v/>
      </c>
    </row>
    <row r="6028" spans="1:39" x14ac:dyDescent="0.2">
      <c r="A6028" t="s">
        <v>17678</v>
      </c>
      <c r="B6028" t="s">
        <v>680</v>
      </c>
      <c r="C6028" t="s">
        <v>17679</v>
      </c>
      <c r="D6028" s="1">
        <v>37746</v>
      </c>
      <c r="E6028" s="1">
        <v>44546</v>
      </c>
      <c r="F6028" t="s">
        <v>2354</v>
      </c>
      <c r="I6028">
        <v>100</v>
      </c>
      <c r="J6028">
        <v>0</v>
      </c>
      <c r="K6028">
        <v>0</v>
      </c>
      <c r="L6028">
        <v>5312</v>
      </c>
      <c r="M6028">
        <v>5312</v>
      </c>
      <c r="N6028" t="s">
        <v>20</v>
      </c>
      <c r="O6028" t="s">
        <v>17680</v>
      </c>
      <c r="P6028" t="s">
        <v>44</v>
      </c>
      <c r="Q6028" t="s">
        <v>34233</v>
      </c>
      <c r="R6028" t="s">
        <v>34233</v>
      </c>
      <c r="S6028" t="s">
        <v>33799</v>
      </c>
      <c r="T6028" t="s">
        <v>34591</v>
      </c>
      <c r="U6028" t="s">
        <v>33206</v>
      </c>
      <c r="V6028" t="s">
        <v>35018</v>
      </c>
      <c r="W6028">
        <v>1100</v>
      </c>
      <c r="X6028" t="s">
        <v>32741</v>
      </c>
      <c r="Y6028">
        <v>3</v>
      </c>
      <c r="Z6028">
        <f>2040+260</f>
        <v>2300</v>
      </c>
      <c r="AA6028">
        <v>14</v>
      </c>
      <c r="AD6028" t="str">
        <f t="shared" si="913"/>
        <v/>
      </c>
      <c r="AE6028" t="str">
        <f t="shared" si="919"/>
        <v/>
      </c>
      <c r="AF6028">
        <f t="shared" si="911"/>
        <v>2300</v>
      </c>
      <c r="AG6028" t="str">
        <f>IF((S6028&lt;&gt;"tühi")*(AC6028&lt;&gt;""),AC6028,"")</f>
        <v/>
      </c>
      <c r="AH6028" t="str">
        <f t="shared" si="916"/>
        <v/>
      </c>
      <c r="AI6028">
        <v>0.14499999999999999</v>
      </c>
      <c r="AJ6028" t="str">
        <f t="shared" si="910"/>
        <v/>
      </c>
      <c r="AK6028" t="str">
        <f t="shared" si="917"/>
        <v/>
      </c>
      <c r="AL6028" t="str">
        <f t="shared" si="914"/>
        <v/>
      </c>
      <c r="AM6028" t="s">
        <v>34018</v>
      </c>
    </row>
    <row r="6029" spans="1:39" x14ac:dyDescent="0.2">
      <c r="A6029" t="s">
        <v>25226</v>
      </c>
      <c r="B6029" t="s">
        <v>680</v>
      </c>
      <c r="C6029" t="s">
        <v>25227</v>
      </c>
      <c r="D6029" s="1">
        <v>39645</v>
      </c>
      <c r="E6029" s="1">
        <v>44546</v>
      </c>
      <c r="F6029" t="s">
        <v>26</v>
      </c>
      <c r="I6029">
        <v>100</v>
      </c>
      <c r="J6029">
        <v>0</v>
      </c>
      <c r="K6029">
        <v>0</v>
      </c>
      <c r="L6029">
        <v>1647</v>
      </c>
      <c r="M6029">
        <v>1647</v>
      </c>
      <c r="N6029" t="s">
        <v>20</v>
      </c>
      <c r="O6029" t="s">
        <v>25228</v>
      </c>
      <c r="P6029" t="s">
        <v>44</v>
      </c>
      <c r="Q6029" t="s">
        <v>34233</v>
      </c>
      <c r="R6029" t="s">
        <v>34233</v>
      </c>
      <c r="S6029" t="s">
        <v>34233</v>
      </c>
      <c r="T6029" t="s">
        <v>34233</v>
      </c>
      <c r="AD6029" t="str">
        <f t="shared" si="913"/>
        <v/>
      </c>
      <c r="AE6029" t="str">
        <f t="shared" si="919"/>
        <v/>
      </c>
      <c r="AF6029" t="str">
        <f t="shared" si="911"/>
        <v/>
      </c>
      <c r="AG6029" t="str">
        <f>IF((S6029&lt;&gt;"tühi")*(AC6029&lt;&gt;""),AC6029,"")</f>
        <v/>
      </c>
      <c r="AH6029" t="str">
        <f t="shared" si="916"/>
        <v/>
      </c>
      <c r="AI6029">
        <v>0.14499999999999999</v>
      </c>
      <c r="AJ6029" t="str">
        <f t="shared" si="910"/>
        <v/>
      </c>
      <c r="AK6029" t="str">
        <f t="shared" si="917"/>
        <v/>
      </c>
      <c r="AL6029" t="str">
        <f t="shared" si="914"/>
        <v/>
      </c>
    </row>
    <row r="6030" spans="1:39" x14ac:dyDescent="0.2">
      <c r="A6030" t="s">
        <v>20213</v>
      </c>
      <c r="B6030" t="s">
        <v>680</v>
      </c>
      <c r="C6030" t="s">
        <v>20214</v>
      </c>
      <c r="D6030" s="1">
        <v>38292</v>
      </c>
      <c r="E6030" s="1">
        <v>44546</v>
      </c>
      <c r="F6030" t="s">
        <v>19</v>
      </c>
      <c r="G6030" t="s">
        <v>5513</v>
      </c>
      <c r="I6030">
        <v>75</v>
      </c>
      <c r="J6030">
        <v>25</v>
      </c>
      <c r="K6030">
        <v>0</v>
      </c>
      <c r="L6030">
        <v>1930</v>
      </c>
      <c r="M6030">
        <v>1930</v>
      </c>
      <c r="N6030" t="s">
        <v>20</v>
      </c>
      <c r="O6030" t="s">
        <v>20215</v>
      </c>
      <c r="P6030" t="s">
        <v>28</v>
      </c>
      <c r="Q6030" t="s">
        <v>34233</v>
      </c>
      <c r="R6030" t="s">
        <v>34233</v>
      </c>
      <c r="S6030" t="s">
        <v>33799</v>
      </c>
      <c r="T6030" t="s">
        <v>34359</v>
      </c>
      <c r="U6030" t="s">
        <v>32634</v>
      </c>
      <c r="V6030" t="s">
        <v>33207</v>
      </c>
      <c r="W6030">
        <v>291</v>
      </c>
      <c r="X6030">
        <v>2</v>
      </c>
      <c r="Y6030" t="s">
        <v>32654</v>
      </c>
      <c r="Z6030">
        <v>1447</v>
      </c>
      <c r="AA6030">
        <v>8</v>
      </c>
      <c r="AB6030">
        <v>15</v>
      </c>
      <c r="AC6030">
        <v>1</v>
      </c>
      <c r="AD6030" t="str">
        <f t="shared" si="913"/>
        <v/>
      </c>
      <c r="AE6030" t="str">
        <f t="shared" si="919"/>
        <v/>
      </c>
      <c r="AF6030" t="str">
        <f t="shared" si="911"/>
        <v/>
      </c>
      <c r="AG6030">
        <f>IF((S6030&lt;&gt;"tühi")*(AC6030&lt;&gt;""),AC6030,"")</f>
        <v>1</v>
      </c>
      <c r="AH6030">
        <f t="shared" si="916"/>
        <v>2.8</v>
      </c>
      <c r="AI6030">
        <v>0.14499999999999999</v>
      </c>
      <c r="AJ6030">
        <f t="shared" si="910"/>
        <v>0.40599999999999997</v>
      </c>
      <c r="AK6030" t="str">
        <f t="shared" si="917"/>
        <v/>
      </c>
      <c r="AL6030" t="str">
        <f t="shared" si="914"/>
        <v/>
      </c>
    </row>
    <row r="6031" spans="1:39" x14ac:dyDescent="0.2">
      <c r="A6031" t="s">
        <v>3545</v>
      </c>
      <c r="B6031" t="s">
        <v>680</v>
      </c>
      <c r="C6031" t="s">
        <v>3546</v>
      </c>
      <c r="D6031" s="1">
        <v>35921</v>
      </c>
      <c r="E6031" s="1">
        <v>43456</v>
      </c>
      <c r="F6031" t="s">
        <v>19</v>
      </c>
      <c r="I6031">
        <v>100</v>
      </c>
      <c r="J6031">
        <v>0</v>
      </c>
      <c r="K6031">
        <v>0</v>
      </c>
      <c r="L6031">
        <v>1220</v>
      </c>
      <c r="M6031">
        <v>1220</v>
      </c>
      <c r="N6031" t="s">
        <v>20</v>
      </c>
      <c r="O6031" t="s">
        <v>3547</v>
      </c>
      <c r="P6031" t="s">
        <v>28</v>
      </c>
      <c r="Q6031" t="s">
        <v>34233</v>
      </c>
      <c r="R6031" t="s">
        <v>34233</v>
      </c>
      <c r="S6031" t="s">
        <v>32628</v>
      </c>
      <c r="T6031" t="s">
        <v>34349</v>
      </c>
      <c r="AD6031" t="str">
        <f t="shared" si="913"/>
        <v/>
      </c>
      <c r="AE6031" t="str">
        <f t="shared" si="919"/>
        <v/>
      </c>
      <c r="AF6031" t="str">
        <f t="shared" si="911"/>
        <v/>
      </c>
      <c r="AG6031" s="17">
        <v>1</v>
      </c>
      <c r="AH6031">
        <f t="shared" si="916"/>
        <v>2.8</v>
      </c>
      <c r="AI6031">
        <v>0.14499999999999999</v>
      </c>
      <c r="AJ6031">
        <f t="shared" si="910"/>
        <v>0.40599999999999997</v>
      </c>
      <c r="AK6031" t="str">
        <f t="shared" si="917"/>
        <v/>
      </c>
      <c r="AL6031" t="str">
        <f t="shared" si="914"/>
        <v/>
      </c>
    </row>
    <row r="6032" spans="1:39" x14ac:dyDescent="0.2">
      <c r="A6032" t="s">
        <v>20216</v>
      </c>
      <c r="B6032" t="s">
        <v>680</v>
      </c>
      <c r="C6032" t="s">
        <v>20217</v>
      </c>
      <c r="D6032" s="1">
        <v>38292</v>
      </c>
      <c r="E6032" s="1">
        <v>44546</v>
      </c>
      <c r="F6032" t="s">
        <v>19</v>
      </c>
      <c r="G6032" t="s">
        <v>5513</v>
      </c>
      <c r="I6032">
        <v>95</v>
      </c>
      <c r="J6032">
        <v>5</v>
      </c>
      <c r="K6032">
        <v>0</v>
      </c>
      <c r="L6032">
        <v>1950</v>
      </c>
      <c r="M6032">
        <v>1950</v>
      </c>
      <c r="N6032" t="s">
        <v>20</v>
      </c>
      <c r="O6032" t="s">
        <v>20218</v>
      </c>
      <c r="P6032" t="s">
        <v>28</v>
      </c>
      <c r="Q6032" t="s">
        <v>34233</v>
      </c>
      <c r="R6032" t="s">
        <v>34233</v>
      </c>
      <c r="S6032" t="s">
        <v>33843</v>
      </c>
      <c r="T6032" t="s">
        <v>34349</v>
      </c>
      <c r="U6032" t="s">
        <v>32634</v>
      </c>
      <c r="V6032" t="s">
        <v>33207</v>
      </c>
      <c r="W6032">
        <v>291</v>
      </c>
      <c r="X6032">
        <v>2</v>
      </c>
      <c r="Y6032" t="s">
        <v>32654</v>
      </c>
      <c r="Z6032">
        <v>1853</v>
      </c>
      <c r="AA6032">
        <v>8</v>
      </c>
      <c r="AB6032">
        <v>15</v>
      </c>
      <c r="AC6032">
        <v>1</v>
      </c>
      <c r="AD6032" t="str">
        <f t="shared" si="913"/>
        <v/>
      </c>
      <c r="AE6032" t="str">
        <f t="shared" si="919"/>
        <v/>
      </c>
      <c r="AF6032" t="str">
        <f t="shared" si="911"/>
        <v/>
      </c>
      <c r="AG6032">
        <f>IF((S6032&lt;&gt;"tühi")*(AC6032&lt;&gt;""),AC6032,"")</f>
        <v>1</v>
      </c>
      <c r="AH6032">
        <f t="shared" si="916"/>
        <v>2.8</v>
      </c>
      <c r="AI6032">
        <v>0.14499999999999999</v>
      </c>
      <c r="AJ6032">
        <f t="shared" ref="AJ6032:AJ6095" si="920">IF(COUNTBLANK(AH6032),"",AH6032*AI6032)</f>
        <v>0.40599999999999997</v>
      </c>
      <c r="AK6032" t="str">
        <f t="shared" si="917"/>
        <v/>
      </c>
      <c r="AL6032" t="str">
        <f t="shared" si="914"/>
        <v/>
      </c>
    </row>
    <row r="6033" spans="1:38" x14ac:dyDescent="0.2">
      <c r="A6033" t="s">
        <v>3542</v>
      </c>
      <c r="B6033" t="s">
        <v>680</v>
      </c>
      <c r="C6033" t="s">
        <v>3543</v>
      </c>
      <c r="D6033" s="1">
        <v>35921</v>
      </c>
      <c r="E6033" s="1">
        <v>43456</v>
      </c>
      <c r="F6033" t="s">
        <v>19</v>
      </c>
      <c r="I6033">
        <v>100</v>
      </c>
      <c r="J6033">
        <v>0</v>
      </c>
      <c r="K6033">
        <v>0</v>
      </c>
      <c r="L6033">
        <v>1184</v>
      </c>
      <c r="M6033">
        <v>1184</v>
      </c>
      <c r="N6033" t="s">
        <v>20</v>
      </c>
      <c r="O6033" t="s">
        <v>3544</v>
      </c>
      <c r="P6033" t="s">
        <v>28</v>
      </c>
      <c r="Q6033" t="s">
        <v>34233</v>
      </c>
      <c r="R6033" t="s">
        <v>34233</v>
      </c>
      <c r="S6033" t="s">
        <v>33798</v>
      </c>
      <c r="T6033" t="s">
        <v>34349</v>
      </c>
      <c r="AD6033" t="str">
        <f t="shared" si="913"/>
        <v/>
      </c>
      <c r="AE6033" t="str">
        <f t="shared" si="919"/>
        <v/>
      </c>
      <c r="AF6033" t="str">
        <f t="shared" si="911"/>
        <v/>
      </c>
      <c r="AG6033" s="17">
        <v>1</v>
      </c>
      <c r="AH6033">
        <f t="shared" si="916"/>
        <v>2.8</v>
      </c>
      <c r="AI6033">
        <v>0.14499999999999999</v>
      </c>
      <c r="AJ6033">
        <f t="shared" si="920"/>
        <v>0.40599999999999997</v>
      </c>
      <c r="AK6033" t="str">
        <f t="shared" si="917"/>
        <v/>
      </c>
      <c r="AL6033" t="str">
        <f t="shared" si="914"/>
        <v/>
      </c>
    </row>
    <row r="6034" spans="1:38" x14ac:dyDescent="0.2">
      <c r="A6034" t="s">
        <v>12879</v>
      </c>
      <c r="B6034" t="s">
        <v>680</v>
      </c>
      <c r="C6034" t="s">
        <v>12880</v>
      </c>
      <c r="D6034" s="1">
        <v>36843</v>
      </c>
      <c r="E6034" s="1">
        <v>43456</v>
      </c>
      <c r="F6034" t="s">
        <v>19</v>
      </c>
      <c r="I6034">
        <v>100</v>
      </c>
      <c r="J6034">
        <v>0</v>
      </c>
      <c r="K6034">
        <v>0</v>
      </c>
      <c r="L6034">
        <v>1043</v>
      </c>
      <c r="M6034">
        <v>1043</v>
      </c>
      <c r="N6034" t="s">
        <v>20</v>
      </c>
      <c r="O6034" t="s">
        <v>12881</v>
      </c>
      <c r="P6034" t="s">
        <v>28</v>
      </c>
      <c r="Q6034" t="s">
        <v>34233</v>
      </c>
      <c r="R6034" t="s">
        <v>34233</v>
      </c>
      <c r="S6034" t="s">
        <v>32628</v>
      </c>
      <c r="T6034" t="s">
        <v>34349</v>
      </c>
      <c r="AD6034" t="str">
        <f t="shared" si="913"/>
        <v/>
      </c>
      <c r="AE6034" t="str">
        <f t="shared" si="919"/>
        <v/>
      </c>
      <c r="AF6034" t="str">
        <f t="shared" ref="AF6034:AF6097" si="921">IF((S6034&lt;&gt;"tühi")*(F6034&lt;&gt;"Elamumaa")*(G6034&lt;&gt;"Elamumaa")*(H6034&lt;&gt;"Elamumaa"),IF(Z6034=0,"",Z6034),"")</f>
        <v/>
      </c>
      <c r="AG6034" s="17">
        <v>1</v>
      </c>
      <c r="AH6034">
        <f t="shared" si="916"/>
        <v>2.8</v>
      </c>
      <c r="AI6034">
        <v>0.14499999999999999</v>
      </c>
      <c r="AJ6034">
        <f t="shared" si="920"/>
        <v>0.40599999999999997</v>
      </c>
      <c r="AK6034" t="str">
        <f t="shared" si="917"/>
        <v/>
      </c>
      <c r="AL6034" t="str">
        <f t="shared" si="914"/>
        <v/>
      </c>
    </row>
    <row r="6035" spans="1:38" x14ac:dyDescent="0.2">
      <c r="A6035" t="s">
        <v>3521</v>
      </c>
      <c r="B6035" t="s">
        <v>680</v>
      </c>
      <c r="C6035" t="s">
        <v>3522</v>
      </c>
      <c r="D6035" s="1">
        <v>35921</v>
      </c>
      <c r="E6035" s="1">
        <v>43456</v>
      </c>
      <c r="F6035" t="s">
        <v>19</v>
      </c>
      <c r="I6035">
        <v>100</v>
      </c>
      <c r="J6035">
        <v>0</v>
      </c>
      <c r="K6035">
        <v>0</v>
      </c>
      <c r="L6035">
        <v>1238</v>
      </c>
      <c r="M6035">
        <v>1238</v>
      </c>
      <c r="N6035" t="s">
        <v>20</v>
      </c>
      <c r="O6035" t="s">
        <v>3523</v>
      </c>
      <c r="P6035" t="s">
        <v>28</v>
      </c>
      <c r="Q6035" t="s">
        <v>34233</v>
      </c>
      <c r="R6035" t="s">
        <v>34233</v>
      </c>
      <c r="S6035" t="s">
        <v>32628</v>
      </c>
      <c r="T6035" t="s">
        <v>34349</v>
      </c>
      <c r="AD6035" t="str">
        <f t="shared" si="913"/>
        <v/>
      </c>
      <c r="AE6035" t="str">
        <f t="shared" si="919"/>
        <v/>
      </c>
      <c r="AF6035" t="str">
        <f t="shared" si="921"/>
        <v/>
      </c>
      <c r="AG6035" s="17">
        <v>1</v>
      </c>
      <c r="AH6035">
        <f t="shared" si="916"/>
        <v>2.8</v>
      </c>
      <c r="AI6035">
        <v>0.14499999999999999</v>
      </c>
      <c r="AJ6035">
        <f t="shared" si="920"/>
        <v>0.40599999999999997</v>
      </c>
      <c r="AK6035" t="str">
        <f t="shared" si="917"/>
        <v/>
      </c>
      <c r="AL6035" t="str">
        <f t="shared" si="914"/>
        <v/>
      </c>
    </row>
    <row r="6036" spans="1:38" x14ac:dyDescent="0.2">
      <c r="A6036" t="s">
        <v>12876</v>
      </c>
      <c r="B6036" t="s">
        <v>680</v>
      </c>
      <c r="C6036" t="s">
        <v>12877</v>
      </c>
      <c r="D6036" s="1">
        <v>36843</v>
      </c>
      <c r="E6036" s="1">
        <v>43456</v>
      </c>
      <c r="F6036" t="s">
        <v>19</v>
      </c>
      <c r="I6036">
        <v>100</v>
      </c>
      <c r="J6036">
        <v>0</v>
      </c>
      <c r="K6036">
        <v>0</v>
      </c>
      <c r="L6036">
        <v>1132</v>
      </c>
      <c r="M6036">
        <v>1132</v>
      </c>
      <c r="N6036" t="s">
        <v>20</v>
      </c>
      <c r="O6036" t="s">
        <v>12878</v>
      </c>
      <c r="P6036" t="s">
        <v>28</v>
      </c>
      <c r="Q6036" t="s">
        <v>34233</v>
      </c>
      <c r="R6036" t="s">
        <v>34233</v>
      </c>
      <c r="S6036" t="s">
        <v>32628</v>
      </c>
      <c r="T6036" t="s">
        <v>34349</v>
      </c>
      <c r="AD6036" t="str">
        <f t="shared" si="913"/>
        <v/>
      </c>
      <c r="AE6036" t="str">
        <f t="shared" si="919"/>
        <v/>
      </c>
      <c r="AF6036" t="str">
        <f t="shared" si="921"/>
        <v/>
      </c>
      <c r="AG6036" s="17">
        <v>1</v>
      </c>
      <c r="AH6036">
        <f t="shared" si="916"/>
        <v>2.8</v>
      </c>
      <c r="AI6036">
        <v>0.14499999999999999</v>
      </c>
      <c r="AJ6036">
        <f t="shared" si="920"/>
        <v>0.40599999999999997</v>
      </c>
      <c r="AK6036" t="str">
        <f t="shared" si="917"/>
        <v/>
      </c>
      <c r="AL6036" t="str">
        <f t="shared" si="914"/>
        <v/>
      </c>
    </row>
    <row r="6037" spans="1:38" x14ac:dyDescent="0.2">
      <c r="A6037" t="s">
        <v>4228</v>
      </c>
      <c r="B6037" t="s">
        <v>680</v>
      </c>
      <c r="C6037" t="s">
        <v>4229</v>
      </c>
      <c r="D6037" s="1">
        <v>35964</v>
      </c>
      <c r="E6037" s="1">
        <v>43456</v>
      </c>
      <c r="F6037" t="s">
        <v>19</v>
      </c>
      <c r="I6037">
        <v>100</v>
      </c>
      <c r="J6037">
        <v>0</v>
      </c>
      <c r="K6037">
        <v>0</v>
      </c>
      <c r="L6037">
        <v>1170</v>
      </c>
      <c r="M6037">
        <v>1170</v>
      </c>
      <c r="N6037" t="s">
        <v>20</v>
      </c>
      <c r="O6037" t="s">
        <v>4230</v>
      </c>
      <c r="P6037" t="s">
        <v>28</v>
      </c>
      <c r="Q6037" t="s">
        <v>34233</v>
      </c>
      <c r="R6037" t="s">
        <v>34233</v>
      </c>
      <c r="S6037" t="s">
        <v>32628</v>
      </c>
      <c r="T6037" t="s">
        <v>34349</v>
      </c>
      <c r="AD6037" t="str">
        <f t="shared" si="913"/>
        <v/>
      </c>
      <c r="AE6037" t="str">
        <f t="shared" si="919"/>
        <v/>
      </c>
      <c r="AF6037" t="str">
        <f t="shared" si="921"/>
        <v/>
      </c>
      <c r="AG6037" s="17">
        <v>1</v>
      </c>
      <c r="AH6037">
        <f t="shared" si="916"/>
        <v>2.8</v>
      </c>
      <c r="AI6037">
        <v>0.14499999999999999</v>
      </c>
      <c r="AJ6037">
        <f t="shared" si="920"/>
        <v>0.40599999999999997</v>
      </c>
      <c r="AK6037" t="str">
        <f t="shared" si="917"/>
        <v/>
      </c>
      <c r="AL6037" t="str">
        <f t="shared" si="914"/>
        <v/>
      </c>
    </row>
    <row r="6038" spans="1:38" x14ac:dyDescent="0.2">
      <c r="A6038" t="s">
        <v>11136</v>
      </c>
      <c r="B6038" t="s">
        <v>680</v>
      </c>
      <c r="C6038" t="s">
        <v>11137</v>
      </c>
      <c r="D6038" s="1">
        <v>36458</v>
      </c>
      <c r="E6038" s="1">
        <v>44642</v>
      </c>
      <c r="F6038" t="s">
        <v>39</v>
      </c>
      <c r="I6038">
        <v>100</v>
      </c>
      <c r="J6038">
        <v>0</v>
      </c>
      <c r="K6038">
        <v>0</v>
      </c>
      <c r="L6038">
        <v>2181</v>
      </c>
      <c r="M6038">
        <v>2181</v>
      </c>
      <c r="N6038" t="s">
        <v>20</v>
      </c>
      <c r="O6038" t="s">
        <v>11138</v>
      </c>
      <c r="P6038" t="s">
        <v>28</v>
      </c>
      <c r="Q6038" t="s">
        <v>34233</v>
      </c>
      <c r="R6038" t="s">
        <v>34233</v>
      </c>
      <c r="S6038" t="s">
        <v>33942</v>
      </c>
      <c r="T6038" t="s">
        <v>34233</v>
      </c>
      <c r="AD6038" t="str">
        <f t="shared" si="913"/>
        <v/>
      </c>
      <c r="AE6038" t="str">
        <f t="shared" si="919"/>
        <v/>
      </c>
      <c r="AF6038" t="str">
        <f t="shared" si="921"/>
        <v/>
      </c>
      <c r="AG6038" t="str">
        <f t="shared" ref="AG6038:AG6069" si="922">IF((S6038&lt;&gt;"tühi")*(AC6038&lt;&gt;""),AC6038,"")</f>
        <v/>
      </c>
      <c r="AH6038" t="str">
        <f t="shared" si="916"/>
        <v/>
      </c>
      <c r="AI6038">
        <v>0.14499999999999999</v>
      </c>
      <c r="AJ6038" t="str">
        <f t="shared" si="920"/>
        <v/>
      </c>
      <c r="AK6038" t="str">
        <f t="shared" si="917"/>
        <v/>
      </c>
      <c r="AL6038" t="str">
        <f t="shared" si="914"/>
        <v/>
      </c>
    </row>
    <row r="6039" spans="1:38" x14ac:dyDescent="0.2">
      <c r="A6039" t="s">
        <v>32515</v>
      </c>
      <c r="B6039" t="s">
        <v>680</v>
      </c>
      <c r="C6039" t="s">
        <v>32516</v>
      </c>
      <c r="D6039" s="1">
        <v>44754</v>
      </c>
      <c r="E6039" s="1">
        <v>44754</v>
      </c>
      <c r="F6039" t="s">
        <v>19</v>
      </c>
      <c r="I6039">
        <v>100</v>
      </c>
      <c r="J6039">
        <v>0</v>
      </c>
      <c r="K6039">
        <v>0</v>
      </c>
      <c r="L6039">
        <v>3303</v>
      </c>
      <c r="M6039">
        <v>3303</v>
      </c>
      <c r="N6039" t="s">
        <v>20</v>
      </c>
      <c r="O6039" t="s">
        <v>32442</v>
      </c>
      <c r="P6039" t="s">
        <v>28</v>
      </c>
      <c r="Q6039" t="s">
        <v>34233</v>
      </c>
      <c r="R6039" t="s">
        <v>34233</v>
      </c>
      <c r="S6039" t="s">
        <v>33942</v>
      </c>
      <c r="T6039" t="s">
        <v>34233</v>
      </c>
      <c r="U6039" t="s">
        <v>32634</v>
      </c>
      <c r="V6039" t="s">
        <v>33199</v>
      </c>
      <c r="W6039">
        <v>295</v>
      </c>
      <c r="X6039" t="s">
        <v>32784</v>
      </c>
      <c r="Y6039" t="s">
        <v>32654</v>
      </c>
      <c r="Z6039">
        <v>500</v>
      </c>
      <c r="AA6039">
        <v>8.5</v>
      </c>
      <c r="AC6039">
        <v>1</v>
      </c>
      <c r="AD6039" t="str">
        <f t="shared" si="913"/>
        <v/>
      </c>
      <c r="AE6039">
        <f t="shared" si="919"/>
        <v>1</v>
      </c>
      <c r="AF6039" t="str">
        <f t="shared" si="921"/>
        <v/>
      </c>
      <c r="AG6039" t="str">
        <f t="shared" si="922"/>
        <v/>
      </c>
      <c r="AH6039" t="str">
        <f t="shared" si="916"/>
        <v/>
      </c>
      <c r="AI6039">
        <v>0.14499999999999999</v>
      </c>
      <c r="AJ6039" t="str">
        <f t="shared" si="920"/>
        <v/>
      </c>
      <c r="AK6039">
        <f t="shared" si="917"/>
        <v>2.8</v>
      </c>
      <c r="AL6039">
        <f t="shared" si="914"/>
        <v>0.40599999999999997</v>
      </c>
    </row>
    <row r="6040" spans="1:38" x14ac:dyDescent="0.2">
      <c r="A6040" t="s">
        <v>32464</v>
      </c>
      <c r="B6040" t="s">
        <v>680</v>
      </c>
      <c r="C6040" t="s">
        <v>32465</v>
      </c>
      <c r="D6040" s="1">
        <v>44754</v>
      </c>
      <c r="E6040" s="1">
        <v>44754</v>
      </c>
      <c r="F6040" t="s">
        <v>19</v>
      </c>
      <c r="I6040">
        <v>100</v>
      </c>
      <c r="J6040">
        <v>0</v>
      </c>
      <c r="K6040">
        <v>0</v>
      </c>
      <c r="L6040">
        <v>3303</v>
      </c>
      <c r="M6040">
        <v>3303</v>
      </c>
      <c r="N6040" t="s">
        <v>20</v>
      </c>
      <c r="O6040" t="s">
        <v>32466</v>
      </c>
      <c r="P6040" t="s">
        <v>28</v>
      </c>
      <c r="Q6040" t="s">
        <v>34233</v>
      </c>
      <c r="R6040" t="s">
        <v>34233</v>
      </c>
      <c r="S6040" t="s">
        <v>33942</v>
      </c>
      <c r="T6040" t="s">
        <v>34233</v>
      </c>
      <c r="U6040" t="s">
        <v>32634</v>
      </c>
      <c r="V6040" t="s">
        <v>33199</v>
      </c>
      <c r="W6040">
        <v>295</v>
      </c>
      <c r="X6040" t="s">
        <v>32784</v>
      </c>
      <c r="Y6040" t="s">
        <v>32654</v>
      </c>
      <c r="Z6040">
        <v>500</v>
      </c>
      <c r="AA6040">
        <v>8.5</v>
      </c>
      <c r="AC6040">
        <v>1</v>
      </c>
      <c r="AD6040" t="str">
        <f t="shared" si="913"/>
        <v/>
      </c>
      <c r="AE6040">
        <f t="shared" si="919"/>
        <v>1</v>
      </c>
      <c r="AF6040" t="str">
        <f t="shared" si="921"/>
        <v/>
      </c>
      <c r="AG6040" t="str">
        <f t="shared" si="922"/>
        <v/>
      </c>
      <c r="AH6040" t="str">
        <f t="shared" si="916"/>
        <v/>
      </c>
      <c r="AI6040">
        <v>0.14499999999999999</v>
      </c>
      <c r="AJ6040" t="str">
        <f t="shared" si="920"/>
        <v/>
      </c>
      <c r="AK6040">
        <f t="shared" si="917"/>
        <v>2.8</v>
      </c>
      <c r="AL6040">
        <f t="shared" si="914"/>
        <v>0.40599999999999997</v>
      </c>
    </row>
    <row r="6041" spans="1:38" x14ac:dyDescent="0.2">
      <c r="A6041" t="s">
        <v>32509</v>
      </c>
      <c r="B6041" t="s">
        <v>680</v>
      </c>
      <c r="C6041" t="s">
        <v>32510</v>
      </c>
      <c r="D6041" s="1">
        <v>44754</v>
      </c>
      <c r="E6041" s="1">
        <v>44754</v>
      </c>
      <c r="F6041" t="s">
        <v>26</v>
      </c>
      <c r="I6041">
        <v>100</v>
      </c>
      <c r="J6041">
        <v>0</v>
      </c>
      <c r="K6041">
        <v>0</v>
      </c>
      <c r="L6041">
        <v>881</v>
      </c>
      <c r="M6041">
        <v>881</v>
      </c>
      <c r="N6041" t="s">
        <v>20</v>
      </c>
      <c r="O6041" t="s">
        <v>32398</v>
      </c>
      <c r="P6041" t="s">
        <v>28</v>
      </c>
      <c r="Q6041" t="s">
        <v>34233</v>
      </c>
      <c r="R6041" t="s">
        <v>34233</v>
      </c>
      <c r="S6041" t="s">
        <v>34233</v>
      </c>
      <c r="T6041" t="s">
        <v>34233</v>
      </c>
      <c r="AD6041" t="str">
        <f t="shared" si="913"/>
        <v/>
      </c>
      <c r="AE6041" t="str">
        <f t="shared" si="919"/>
        <v/>
      </c>
      <c r="AF6041" t="str">
        <f t="shared" si="921"/>
        <v/>
      </c>
      <c r="AG6041" t="str">
        <f t="shared" si="922"/>
        <v/>
      </c>
      <c r="AH6041" t="str">
        <f t="shared" si="916"/>
        <v/>
      </c>
      <c r="AI6041">
        <v>0.14499999999999999</v>
      </c>
      <c r="AJ6041" t="str">
        <f t="shared" si="920"/>
        <v/>
      </c>
      <c r="AK6041" t="str">
        <f t="shared" si="917"/>
        <v/>
      </c>
      <c r="AL6041" t="str">
        <f t="shared" si="914"/>
        <v/>
      </c>
    </row>
    <row r="6042" spans="1:38" x14ac:dyDescent="0.2">
      <c r="A6042" t="s">
        <v>20437</v>
      </c>
      <c r="B6042" t="s">
        <v>680</v>
      </c>
      <c r="C6042" t="s">
        <v>20438</v>
      </c>
      <c r="D6042" s="1">
        <v>38383</v>
      </c>
      <c r="E6042" s="1">
        <v>43951</v>
      </c>
      <c r="F6042" t="s">
        <v>19</v>
      </c>
      <c r="I6042">
        <v>100</v>
      </c>
      <c r="J6042">
        <v>0</v>
      </c>
      <c r="K6042">
        <v>0</v>
      </c>
      <c r="L6042">
        <v>1101</v>
      </c>
      <c r="M6042">
        <v>1101</v>
      </c>
      <c r="N6042" t="s">
        <v>20</v>
      </c>
      <c r="O6042" t="s">
        <v>20439</v>
      </c>
      <c r="P6042" t="s">
        <v>28</v>
      </c>
      <c r="Q6042" t="s">
        <v>34233</v>
      </c>
      <c r="R6042" t="s">
        <v>34233</v>
      </c>
      <c r="S6042" t="s">
        <v>32628</v>
      </c>
      <c r="T6042" t="s">
        <v>34357</v>
      </c>
      <c r="U6042" t="s">
        <v>32634</v>
      </c>
      <c r="V6042" t="s">
        <v>35044</v>
      </c>
      <c r="W6042">
        <v>220</v>
      </c>
      <c r="X6042">
        <v>2</v>
      </c>
      <c r="Y6042" t="s">
        <v>32654</v>
      </c>
      <c r="Z6042">
        <v>440</v>
      </c>
      <c r="AA6042">
        <v>9</v>
      </c>
      <c r="AB6042">
        <v>20</v>
      </c>
      <c r="AC6042">
        <v>1</v>
      </c>
      <c r="AD6042" t="str">
        <f t="shared" si="913"/>
        <v/>
      </c>
      <c r="AE6042" t="str">
        <f t="shared" si="919"/>
        <v/>
      </c>
      <c r="AF6042" t="str">
        <f t="shared" si="921"/>
        <v/>
      </c>
      <c r="AG6042">
        <f t="shared" si="922"/>
        <v>1</v>
      </c>
      <c r="AH6042">
        <f t="shared" si="916"/>
        <v>2.8</v>
      </c>
      <c r="AI6042">
        <v>0.14499999999999999</v>
      </c>
      <c r="AJ6042">
        <f t="shared" si="920"/>
        <v>0.40599999999999997</v>
      </c>
      <c r="AK6042" t="str">
        <f t="shared" si="917"/>
        <v/>
      </c>
      <c r="AL6042" t="str">
        <f t="shared" si="914"/>
        <v/>
      </c>
    </row>
    <row r="6043" spans="1:38" x14ac:dyDescent="0.2">
      <c r="A6043" t="s">
        <v>28845</v>
      </c>
      <c r="B6043" t="s">
        <v>680</v>
      </c>
      <c r="C6043" t="s">
        <v>28846</v>
      </c>
      <c r="D6043" s="1">
        <v>42739</v>
      </c>
      <c r="E6043" s="1">
        <v>44754</v>
      </c>
      <c r="F6043" t="s">
        <v>889</v>
      </c>
      <c r="I6043">
        <v>100</v>
      </c>
      <c r="J6043">
        <v>0</v>
      </c>
      <c r="K6043">
        <v>0</v>
      </c>
      <c r="L6043">
        <v>2216</v>
      </c>
      <c r="M6043">
        <v>2216</v>
      </c>
      <c r="N6043" t="s">
        <v>20</v>
      </c>
      <c r="O6043" t="s">
        <v>28847</v>
      </c>
      <c r="P6043" t="s">
        <v>28</v>
      </c>
      <c r="Q6043" t="s">
        <v>34233</v>
      </c>
      <c r="R6043" t="s">
        <v>34233</v>
      </c>
      <c r="S6043" t="s">
        <v>33942</v>
      </c>
      <c r="T6043" t="s">
        <v>34233</v>
      </c>
      <c r="V6043" t="s">
        <v>33200</v>
      </c>
      <c r="AD6043" t="str">
        <f t="shared" si="913"/>
        <v/>
      </c>
      <c r="AE6043" t="str">
        <f t="shared" si="919"/>
        <v/>
      </c>
      <c r="AF6043" t="str">
        <f t="shared" si="921"/>
        <v/>
      </c>
      <c r="AG6043" t="str">
        <f t="shared" si="922"/>
        <v/>
      </c>
      <c r="AH6043" t="str">
        <f t="shared" si="916"/>
        <v/>
      </c>
      <c r="AI6043">
        <v>0.14499999999999999</v>
      </c>
      <c r="AJ6043" t="str">
        <f t="shared" si="920"/>
        <v/>
      </c>
      <c r="AK6043" t="str">
        <f t="shared" si="917"/>
        <v/>
      </c>
      <c r="AL6043" t="str">
        <f t="shared" si="914"/>
        <v/>
      </c>
    </row>
    <row r="6044" spans="1:38" x14ac:dyDescent="0.2">
      <c r="A6044" t="s">
        <v>31087</v>
      </c>
      <c r="B6044" t="s">
        <v>680</v>
      </c>
      <c r="C6044" t="s">
        <v>31088</v>
      </c>
      <c r="D6044" s="1">
        <v>43859</v>
      </c>
      <c r="E6044" s="1">
        <v>44204</v>
      </c>
      <c r="F6044" t="s">
        <v>889</v>
      </c>
      <c r="I6044">
        <v>100</v>
      </c>
      <c r="J6044">
        <v>0</v>
      </c>
      <c r="K6044">
        <v>0</v>
      </c>
      <c r="L6044">
        <v>915</v>
      </c>
      <c r="M6044">
        <v>915</v>
      </c>
      <c r="N6044" t="s">
        <v>20</v>
      </c>
      <c r="O6044" t="s">
        <v>31089</v>
      </c>
      <c r="P6044" t="s">
        <v>44</v>
      </c>
      <c r="Q6044" t="s">
        <v>34233</v>
      </c>
      <c r="R6044" t="s">
        <v>34233</v>
      </c>
      <c r="S6044" t="s">
        <v>33942</v>
      </c>
      <c r="T6044" t="s">
        <v>34233</v>
      </c>
      <c r="V6044" t="s">
        <v>33200</v>
      </c>
      <c r="AD6044" t="str">
        <f t="shared" si="913"/>
        <v/>
      </c>
      <c r="AE6044" t="str">
        <f t="shared" si="919"/>
        <v/>
      </c>
      <c r="AF6044" t="str">
        <f t="shared" si="921"/>
        <v/>
      </c>
      <c r="AG6044" t="str">
        <f t="shared" si="922"/>
        <v/>
      </c>
      <c r="AH6044" t="str">
        <f t="shared" si="916"/>
        <v/>
      </c>
      <c r="AI6044">
        <v>0.14499999999999999</v>
      </c>
      <c r="AJ6044" t="str">
        <f t="shared" si="920"/>
        <v/>
      </c>
      <c r="AK6044" t="str">
        <f t="shared" si="917"/>
        <v/>
      </c>
      <c r="AL6044" t="str">
        <f t="shared" si="914"/>
        <v/>
      </c>
    </row>
    <row r="6045" spans="1:38" x14ac:dyDescent="0.2">
      <c r="A6045" t="s">
        <v>28636</v>
      </c>
      <c r="B6045" t="s">
        <v>680</v>
      </c>
      <c r="C6045" t="s">
        <v>28637</v>
      </c>
      <c r="D6045" s="1">
        <v>42292</v>
      </c>
      <c r="E6045" s="1">
        <v>44760</v>
      </c>
      <c r="F6045" t="s">
        <v>19</v>
      </c>
      <c r="I6045">
        <v>100</v>
      </c>
      <c r="J6045">
        <v>0</v>
      </c>
      <c r="K6045">
        <v>0</v>
      </c>
      <c r="L6045">
        <v>3305</v>
      </c>
      <c r="M6045">
        <v>3305</v>
      </c>
      <c r="N6045" t="s">
        <v>20</v>
      </c>
      <c r="O6045" t="s">
        <v>28638</v>
      </c>
      <c r="P6045" t="s">
        <v>28</v>
      </c>
      <c r="Q6045" t="s">
        <v>34233</v>
      </c>
      <c r="R6045" t="s">
        <v>34233</v>
      </c>
      <c r="S6045" t="s">
        <v>33797</v>
      </c>
      <c r="T6045" t="s">
        <v>34357</v>
      </c>
      <c r="U6045" t="s">
        <v>32634</v>
      </c>
      <c r="V6045" t="s">
        <v>33205</v>
      </c>
      <c r="W6045">
        <v>300</v>
      </c>
      <c r="X6045">
        <v>2</v>
      </c>
      <c r="Y6045" t="s">
        <v>32661</v>
      </c>
      <c r="AA6045">
        <v>8.5</v>
      </c>
      <c r="AC6045">
        <v>1</v>
      </c>
      <c r="AD6045" t="str">
        <f t="shared" si="913"/>
        <v/>
      </c>
      <c r="AE6045" t="str">
        <f t="shared" si="919"/>
        <v/>
      </c>
      <c r="AF6045" t="str">
        <f t="shared" si="921"/>
        <v/>
      </c>
      <c r="AG6045">
        <f t="shared" si="922"/>
        <v>1</v>
      </c>
      <c r="AH6045">
        <f t="shared" si="916"/>
        <v>2.8</v>
      </c>
      <c r="AI6045">
        <v>0.14499999999999999</v>
      </c>
      <c r="AJ6045">
        <f t="shared" si="920"/>
        <v>0.40599999999999997</v>
      </c>
      <c r="AK6045" t="str">
        <f t="shared" si="917"/>
        <v/>
      </c>
      <c r="AL6045" t="str">
        <f t="shared" si="914"/>
        <v/>
      </c>
    </row>
    <row r="6046" spans="1:38" x14ac:dyDescent="0.2">
      <c r="A6046" t="s">
        <v>32370</v>
      </c>
      <c r="B6046" t="s">
        <v>680</v>
      </c>
      <c r="C6046" t="s">
        <v>32371</v>
      </c>
      <c r="D6046" s="1">
        <v>44760</v>
      </c>
      <c r="E6046" s="1">
        <v>44760</v>
      </c>
      <c r="F6046" t="s">
        <v>19</v>
      </c>
      <c r="I6046">
        <v>100</v>
      </c>
      <c r="J6046">
        <v>0</v>
      </c>
      <c r="K6046">
        <v>0</v>
      </c>
      <c r="L6046">
        <v>2371</v>
      </c>
      <c r="M6046">
        <v>2371</v>
      </c>
      <c r="N6046" t="s">
        <v>20</v>
      </c>
      <c r="O6046" t="s">
        <v>32339</v>
      </c>
      <c r="P6046" t="s">
        <v>28</v>
      </c>
      <c r="Q6046" t="s">
        <v>34233</v>
      </c>
      <c r="R6046" t="s">
        <v>34233</v>
      </c>
      <c r="S6046" t="s">
        <v>33942</v>
      </c>
      <c r="T6046" t="s">
        <v>34233</v>
      </c>
      <c r="U6046" t="s">
        <v>32634</v>
      </c>
      <c r="V6046" t="s">
        <v>33199</v>
      </c>
      <c r="W6046">
        <v>295</v>
      </c>
      <c r="X6046" t="s">
        <v>32784</v>
      </c>
      <c r="Y6046" t="s">
        <v>32654</v>
      </c>
      <c r="Z6046">
        <v>500</v>
      </c>
      <c r="AA6046">
        <v>8.5</v>
      </c>
      <c r="AC6046">
        <v>1</v>
      </c>
      <c r="AD6046" t="str">
        <f t="shared" si="913"/>
        <v/>
      </c>
      <c r="AE6046">
        <f t="shared" si="919"/>
        <v>1</v>
      </c>
      <c r="AF6046" t="str">
        <f t="shared" si="921"/>
        <v/>
      </c>
      <c r="AG6046" t="str">
        <f t="shared" si="922"/>
        <v/>
      </c>
      <c r="AH6046" t="str">
        <f t="shared" si="916"/>
        <v/>
      </c>
      <c r="AI6046">
        <v>0.14499999999999999</v>
      </c>
      <c r="AJ6046" t="str">
        <f t="shared" si="920"/>
        <v/>
      </c>
      <c r="AK6046">
        <f t="shared" si="917"/>
        <v>2.8</v>
      </c>
      <c r="AL6046">
        <f t="shared" si="914"/>
        <v>0.40599999999999997</v>
      </c>
    </row>
    <row r="6047" spans="1:38" x14ac:dyDescent="0.2">
      <c r="A6047" t="s">
        <v>32587</v>
      </c>
      <c r="B6047" t="s">
        <v>680</v>
      </c>
      <c r="C6047" t="s">
        <v>32588</v>
      </c>
      <c r="D6047" s="1">
        <v>44750</v>
      </c>
      <c r="E6047" s="1">
        <v>44750</v>
      </c>
      <c r="F6047" t="s">
        <v>19</v>
      </c>
      <c r="I6047">
        <v>100</v>
      </c>
      <c r="J6047">
        <v>0</v>
      </c>
      <c r="K6047">
        <v>0</v>
      </c>
      <c r="L6047">
        <v>856</v>
      </c>
      <c r="M6047">
        <v>856</v>
      </c>
      <c r="N6047" t="s">
        <v>20</v>
      </c>
      <c r="O6047" t="s">
        <v>32589</v>
      </c>
      <c r="P6047" t="s">
        <v>2356</v>
      </c>
      <c r="Q6047" t="s">
        <v>34233</v>
      </c>
      <c r="R6047" t="s">
        <v>34233</v>
      </c>
      <c r="S6047" t="s">
        <v>33942</v>
      </c>
      <c r="T6047" t="s">
        <v>34233</v>
      </c>
      <c r="U6047" t="s">
        <v>32634</v>
      </c>
      <c r="V6047" t="s">
        <v>33199</v>
      </c>
      <c r="W6047">
        <v>295</v>
      </c>
      <c r="X6047" t="s">
        <v>32784</v>
      </c>
      <c r="Y6047" t="s">
        <v>32654</v>
      </c>
      <c r="Z6047">
        <v>500</v>
      </c>
      <c r="AA6047">
        <v>8.5</v>
      </c>
      <c r="AC6047">
        <v>1</v>
      </c>
      <c r="AD6047" t="str">
        <f t="shared" si="913"/>
        <v/>
      </c>
      <c r="AE6047">
        <f t="shared" si="919"/>
        <v>1</v>
      </c>
      <c r="AF6047" t="str">
        <f t="shared" si="921"/>
        <v/>
      </c>
      <c r="AG6047" t="str">
        <f t="shared" si="922"/>
        <v/>
      </c>
      <c r="AH6047" t="str">
        <f t="shared" si="916"/>
        <v/>
      </c>
      <c r="AI6047">
        <v>0.14499999999999999</v>
      </c>
      <c r="AJ6047" t="str">
        <f t="shared" si="920"/>
        <v/>
      </c>
      <c r="AK6047">
        <f t="shared" si="917"/>
        <v>2.8</v>
      </c>
      <c r="AL6047">
        <f t="shared" si="914"/>
        <v>0.40599999999999997</v>
      </c>
    </row>
    <row r="6048" spans="1:38" x14ac:dyDescent="0.2">
      <c r="A6048" t="s">
        <v>32374</v>
      </c>
      <c r="B6048" t="s">
        <v>680</v>
      </c>
      <c r="C6048" t="s">
        <v>32375</v>
      </c>
      <c r="D6048" s="1">
        <v>44760</v>
      </c>
      <c r="E6048" s="1">
        <v>44760</v>
      </c>
      <c r="F6048" t="s">
        <v>19</v>
      </c>
      <c r="I6048">
        <v>100</v>
      </c>
      <c r="J6048">
        <v>0</v>
      </c>
      <c r="K6048">
        <v>0</v>
      </c>
      <c r="L6048">
        <v>3393</v>
      </c>
      <c r="M6048">
        <v>3393</v>
      </c>
      <c r="N6048" t="s">
        <v>20</v>
      </c>
      <c r="O6048" t="s">
        <v>32339</v>
      </c>
      <c r="P6048" t="s">
        <v>28</v>
      </c>
      <c r="Q6048" t="s">
        <v>34233</v>
      </c>
      <c r="R6048" t="s">
        <v>34233</v>
      </c>
      <c r="S6048" t="s">
        <v>33942</v>
      </c>
      <c r="T6048" t="s">
        <v>34233</v>
      </c>
      <c r="U6048" t="s">
        <v>32634</v>
      </c>
      <c r="V6048" t="s">
        <v>33199</v>
      </c>
      <c r="W6048">
        <v>295</v>
      </c>
      <c r="X6048" t="s">
        <v>32784</v>
      </c>
      <c r="Y6048" t="s">
        <v>32654</v>
      </c>
      <c r="Z6048">
        <v>500</v>
      </c>
      <c r="AA6048">
        <v>8.5</v>
      </c>
      <c r="AC6048">
        <v>1</v>
      </c>
      <c r="AD6048" t="str">
        <f t="shared" si="913"/>
        <v/>
      </c>
      <c r="AE6048">
        <f t="shared" si="919"/>
        <v>1</v>
      </c>
      <c r="AF6048" t="str">
        <f t="shared" si="921"/>
        <v/>
      </c>
      <c r="AG6048" t="str">
        <f t="shared" si="922"/>
        <v/>
      </c>
      <c r="AH6048" t="str">
        <f t="shared" si="916"/>
        <v/>
      </c>
      <c r="AI6048">
        <v>0.14499999999999999</v>
      </c>
      <c r="AJ6048" t="str">
        <f t="shared" si="920"/>
        <v/>
      </c>
      <c r="AK6048">
        <f t="shared" si="917"/>
        <v>2.8</v>
      </c>
      <c r="AL6048">
        <f t="shared" si="914"/>
        <v>0.40599999999999997</v>
      </c>
    </row>
    <row r="6049" spans="1:39" x14ac:dyDescent="0.2">
      <c r="A6049" t="s">
        <v>32356</v>
      </c>
      <c r="B6049" t="s">
        <v>680</v>
      </c>
      <c r="C6049" t="s">
        <v>32357</v>
      </c>
      <c r="D6049" s="1">
        <v>44760</v>
      </c>
      <c r="E6049" s="1">
        <v>44760</v>
      </c>
      <c r="F6049" t="s">
        <v>19</v>
      </c>
      <c r="I6049">
        <v>100</v>
      </c>
      <c r="J6049">
        <v>0</v>
      </c>
      <c r="K6049">
        <v>0</v>
      </c>
      <c r="L6049">
        <v>3847</v>
      </c>
      <c r="M6049">
        <v>3847</v>
      </c>
      <c r="N6049" t="s">
        <v>20</v>
      </c>
      <c r="O6049" t="s">
        <v>32339</v>
      </c>
      <c r="P6049" t="s">
        <v>28</v>
      </c>
      <c r="Q6049" t="s">
        <v>34233</v>
      </c>
      <c r="R6049" t="s">
        <v>34233</v>
      </c>
      <c r="S6049" t="s">
        <v>33942</v>
      </c>
      <c r="T6049" t="s">
        <v>34233</v>
      </c>
      <c r="U6049" t="s">
        <v>32634</v>
      </c>
      <c r="V6049" t="s">
        <v>33199</v>
      </c>
      <c r="W6049">
        <v>295</v>
      </c>
      <c r="X6049" t="s">
        <v>32784</v>
      </c>
      <c r="Y6049" t="s">
        <v>32654</v>
      </c>
      <c r="Z6049">
        <v>500</v>
      </c>
      <c r="AA6049">
        <v>8.5</v>
      </c>
      <c r="AC6049">
        <v>1</v>
      </c>
      <c r="AD6049" t="str">
        <f t="shared" si="913"/>
        <v/>
      </c>
      <c r="AE6049">
        <f t="shared" si="919"/>
        <v>1</v>
      </c>
      <c r="AF6049" t="str">
        <f t="shared" si="921"/>
        <v/>
      </c>
      <c r="AG6049" t="str">
        <f t="shared" si="922"/>
        <v/>
      </c>
      <c r="AH6049" t="str">
        <f t="shared" si="916"/>
        <v/>
      </c>
      <c r="AI6049">
        <v>0.14499999999999999</v>
      </c>
      <c r="AJ6049" t="str">
        <f t="shared" si="920"/>
        <v/>
      </c>
      <c r="AK6049">
        <f t="shared" si="917"/>
        <v>2.8</v>
      </c>
      <c r="AL6049">
        <f t="shared" si="914"/>
        <v>0.40599999999999997</v>
      </c>
    </row>
    <row r="6050" spans="1:39" x14ac:dyDescent="0.2">
      <c r="A6050" t="s">
        <v>32348</v>
      </c>
      <c r="B6050" t="s">
        <v>680</v>
      </c>
      <c r="C6050" t="s">
        <v>32349</v>
      </c>
      <c r="D6050" s="1">
        <v>44760</v>
      </c>
      <c r="E6050" s="1">
        <v>44760</v>
      </c>
      <c r="F6050" t="s">
        <v>19</v>
      </c>
      <c r="I6050">
        <v>100</v>
      </c>
      <c r="J6050">
        <v>0</v>
      </c>
      <c r="K6050">
        <v>0</v>
      </c>
      <c r="L6050">
        <v>10228</v>
      </c>
      <c r="M6050">
        <v>10228</v>
      </c>
      <c r="N6050" t="s">
        <v>20</v>
      </c>
      <c r="O6050" t="s">
        <v>32339</v>
      </c>
      <c r="P6050" t="s">
        <v>28</v>
      </c>
      <c r="Q6050" t="s">
        <v>34233</v>
      </c>
      <c r="R6050" t="s">
        <v>34233</v>
      </c>
      <c r="S6050" t="s">
        <v>33942</v>
      </c>
      <c r="T6050" t="s">
        <v>34233</v>
      </c>
      <c r="U6050" t="s">
        <v>32634</v>
      </c>
      <c r="V6050" t="s">
        <v>33199</v>
      </c>
      <c r="W6050">
        <v>295</v>
      </c>
      <c r="X6050" t="s">
        <v>32784</v>
      </c>
      <c r="Y6050" t="s">
        <v>32654</v>
      </c>
      <c r="Z6050">
        <v>500</v>
      </c>
      <c r="AA6050">
        <v>8.5</v>
      </c>
      <c r="AC6050">
        <v>1</v>
      </c>
      <c r="AD6050" t="str">
        <f t="shared" si="913"/>
        <v/>
      </c>
      <c r="AE6050">
        <f t="shared" si="919"/>
        <v>1</v>
      </c>
      <c r="AF6050" t="str">
        <f t="shared" si="921"/>
        <v/>
      </c>
      <c r="AG6050" t="str">
        <f t="shared" si="922"/>
        <v/>
      </c>
      <c r="AH6050" t="str">
        <f t="shared" si="916"/>
        <v/>
      </c>
      <c r="AI6050">
        <v>0.14499999999999999</v>
      </c>
      <c r="AJ6050" t="str">
        <f t="shared" si="920"/>
        <v/>
      </c>
      <c r="AK6050">
        <f t="shared" si="917"/>
        <v>2.8</v>
      </c>
      <c r="AL6050">
        <f t="shared" si="914"/>
        <v>0.40599999999999997</v>
      </c>
    </row>
    <row r="6051" spans="1:39" x14ac:dyDescent="0.2">
      <c r="A6051" t="s">
        <v>32352</v>
      </c>
      <c r="B6051" t="s">
        <v>680</v>
      </c>
      <c r="C6051" t="s">
        <v>32353</v>
      </c>
      <c r="D6051" s="1">
        <v>44760</v>
      </c>
      <c r="E6051" s="1">
        <v>44760</v>
      </c>
      <c r="F6051" t="s">
        <v>19</v>
      </c>
      <c r="I6051">
        <v>100</v>
      </c>
      <c r="J6051">
        <v>0</v>
      </c>
      <c r="K6051">
        <v>0</v>
      </c>
      <c r="L6051">
        <v>3300</v>
      </c>
      <c r="M6051">
        <v>3300</v>
      </c>
      <c r="N6051" t="s">
        <v>20</v>
      </c>
      <c r="O6051" t="s">
        <v>32339</v>
      </c>
      <c r="P6051" t="s">
        <v>28</v>
      </c>
      <c r="Q6051" t="s">
        <v>34233</v>
      </c>
      <c r="R6051" t="s">
        <v>34233</v>
      </c>
      <c r="S6051" t="s">
        <v>33942</v>
      </c>
      <c r="T6051" t="s">
        <v>34233</v>
      </c>
      <c r="U6051" t="s">
        <v>32634</v>
      </c>
      <c r="V6051" t="s">
        <v>33199</v>
      </c>
      <c r="W6051">
        <v>295</v>
      </c>
      <c r="X6051" t="s">
        <v>32784</v>
      </c>
      <c r="Y6051" t="s">
        <v>32654</v>
      </c>
      <c r="Z6051">
        <v>500</v>
      </c>
      <c r="AA6051">
        <v>8.5</v>
      </c>
      <c r="AC6051">
        <v>1</v>
      </c>
      <c r="AD6051" t="str">
        <f t="shared" si="913"/>
        <v/>
      </c>
      <c r="AE6051">
        <f t="shared" si="919"/>
        <v>1</v>
      </c>
      <c r="AF6051" t="str">
        <f t="shared" si="921"/>
        <v/>
      </c>
      <c r="AG6051" t="str">
        <f t="shared" si="922"/>
        <v/>
      </c>
      <c r="AH6051" t="str">
        <f t="shared" si="916"/>
        <v/>
      </c>
      <c r="AI6051">
        <v>0.14499999999999999</v>
      </c>
      <c r="AJ6051" t="str">
        <f t="shared" si="920"/>
        <v/>
      </c>
      <c r="AK6051">
        <f t="shared" si="917"/>
        <v>2.8</v>
      </c>
      <c r="AL6051">
        <f t="shared" si="914"/>
        <v>0.40599999999999997</v>
      </c>
    </row>
    <row r="6052" spans="1:39" x14ac:dyDescent="0.2">
      <c r="A6052" t="s">
        <v>32342</v>
      </c>
      <c r="B6052" t="s">
        <v>680</v>
      </c>
      <c r="C6052" t="s">
        <v>32343</v>
      </c>
      <c r="D6052" s="1">
        <v>44760</v>
      </c>
      <c r="E6052" s="1">
        <v>44760</v>
      </c>
      <c r="F6052" t="s">
        <v>19</v>
      </c>
      <c r="I6052">
        <v>100</v>
      </c>
      <c r="J6052">
        <v>0</v>
      </c>
      <c r="K6052">
        <v>0</v>
      </c>
      <c r="L6052">
        <v>2434</v>
      </c>
      <c r="M6052">
        <v>2434</v>
      </c>
      <c r="N6052" t="s">
        <v>20</v>
      </c>
      <c r="O6052" t="s">
        <v>32339</v>
      </c>
      <c r="P6052" t="s">
        <v>28</v>
      </c>
      <c r="Q6052" t="s">
        <v>34233</v>
      </c>
      <c r="R6052" t="s">
        <v>34233</v>
      </c>
      <c r="S6052" t="s">
        <v>33942</v>
      </c>
      <c r="T6052" t="s">
        <v>34233</v>
      </c>
      <c r="U6052" t="s">
        <v>32634</v>
      </c>
      <c r="V6052" t="s">
        <v>33199</v>
      </c>
      <c r="W6052">
        <v>295</v>
      </c>
      <c r="X6052" t="s">
        <v>32784</v>
      </c>
      <c r="Y6052" t="s">
        <v>32654</v>
      </c>
      <c r="Z6052">
        <v>500</v>
      </c>
      <c r="AA6052">
        <v>8.5</v>
      </c>
      <c r="AC6052">
        <v>1</v>
      </c>
      <c r="AD6052" t="str">
        <f t="shared" si="913"/>
        <v/>
      </c>
      <c r="AE6052">
        <f t="shared" si="919"/>
        <v>1</v>
      </c>
      <c r="AF6052" t="str">
        <f t="shared" si="921"/>
        <v/>
      </c>
      <c r="AG6052" t="str">
        <f t="shared" si="922"/>
        <v/>
      </c>
      <c r="AH6052" t="str">
        <f t="shared" si="916"/>
        <v/>
      </c>
      <c r="AI6052">
        <v>0.14499999999999999</v>
      </c>
      <c r="AJ6052" t="str">
        <f t="shared" si="920"/>
        <v/>
      </c>
      <c r="AK6052">
        <f t="shared" si="917"/>
        <v>2.8</v>
      </c>
      <c r="AL6052">
        <f t="shared" si="914"/>
        <v>0.40599999999999997</v>
      </c>
    </row>
    <row r="6053" spans="1:39" x14ac:dyDescent="0.2">
      <c r="A6053" t="s">
        <v>32603</v>
      </c>
      <c r="B6053" t="s">
        <v>680</v>
      </c>
      <c r="C6053" t="s">
        <v>32604</v>
      </c>
      <c r="D6053" s="1">
        <v>44750</v>
      </c>
      <c r="E6053" s="1">
        <v>44750</v>
      </c>
      <c r="F6053" t="s">
        <v>19</v>
      </c>
      <c r="I6053">
        <v>100</v>
      </c>
      <c r="J6053">
        <v>0</v>
      </c>
      <c r="K6053">
        <v>0</v>
      </c>
      <c r="L6053">
        <v>872</v>
      </c>
      <c r="M6053">
        <v>872</v>
      </c>
      <c r="N6053" t="s">
        <v>20</v>
      </c>
      <c r="O6053" t="s">
        <v>32605</v>
      </c>
      <c r="P6053" t="s">
        <v>2356</v>
      </c>
      <c r="Q6053" t="s">
        <v>34233</v>
      </c>
      <c r="R6053" t="s">
        <v>34233</v>
      </c>
      <c r="S6053" t="s">
        <v>33942</v>
      </c>
      <c r="T6053" t="s">
        <v>34233</v>
      </c>
      <c r="U6053" t="s">
        <v>32634</v>
      </c>
      <c r="V6053" t="s">
        <v>33199</v>
      </c>
      <c r="W6053">
        <v>295</v>
      </c>
      <c r="X6053" t="s">
        <v>32784</v>
      </c>
      <c r="Y6053" t="s">
        <v>32654</v>
      </c>
      <c r="Z6053">
        <v>500</v>
      </c>
      <c r="AA6053">
        <v>8.5</v>
      </c>
      <c r="AC6053">
        <v>1</v>
      </c>
      <c r="AD6053" t="str">
        <f t="shared" si="913"/>
        <v/>
      </c>
      <c r="AE6053">
        <f t="shared" si="919"/>
        <v>1</v>
      </c>
      <c r="AF6053" t="str">
        <f t="shared" si="921"/>
        <v/>
      </c>
      <c r="AG6053" t="str">
        <f t="shared" si="922"/>
        <v/>
      </c>
      <c r="AH6053" t="str">
        <f t="shared" si="916"/>
        <v/>
      </c>
      <c r="AI6053">
        <v>0.14499999999999999</v>
      </c>
      <c r="AJ6053" t="str">
        <f t="shared" si="920"/>
        <v/>
      </c>
      <c r="AK6053">
        <f t="shared" si="917"/>
        <v>2.8</v>
      </c>
      <c r="AL6053">
        <f t="shared" si="914"/>
        <v>0.40599999999999997</v>
      </c>
    </row>
    <row r="6054" spans="1:39" x14ac:dyDescent="0.2">
      <c r="A6054" t="s">
        <v>32344</v>
      </c>
      <c r="B6054" t="s">
        <v>680</v>
      </c>
      <c r="C6054" t="s">
        <v>32345</v>
      </c>
      <c r="D6054" s="1">
        <v>44760</v>
      </c>
      <c r="E6054" s="1">
        <v>44760</v>
      </c>
      <c r="F6054" t="s">
        <v>26</v>
      </c>
      <c r="I6054">
        <v>100</v>
      </c>
      <c r="J6054">
        <v>0</v>
      </c>
      <c r="K6054">
        <v>0</v>
      </c>
      <c r="L6054">
        <v>1748</v>
      </c>
      <c r="M6054">
        <v>1748</v>
      </c>
      <c r="N6054" t="s">
        <v>20</v>
      </c>
      <c r="O6054" t="s">
        <v>32339</v>
      </c>
      <c r="P6054" t="s">
        <v>28</v>
      </c>
      <c r="Q6054" t="s">
        <v>34233</v>
      </c>
      <c r="R6054" t="s">
        <v>34233</v>
      </c>
      <c r="S6054" t="s">
        <v>34233</v>
      </c>
      <c r="T6054" t="s">
        <v>34233</v>
      </c>
      <c r="AD6054" t="str">
        <f t="shared" si="913"/>
        <v/>
      </c>
      <c r="AE6054" t="str">
        <f t="shared" si="919"/>
        <v/>
      </c>
      <c r="AF6054" t="str">
        <f t="shared" si="921"/>
        <v/>
      </c>
      <c r="AG6054" t="str">
        <f t="shared" si="922"/>
        <v/>
      </c>
      <c r="AH6054" t="str">
        <f t="shared" si="916"/>
        <v/>
      </c>
      <c r="AI6054">
        <v>0.14499999999999999</v>
      </c>
      <c r="AJ6054" t="str">
        <f t="shared" si="920"/>
        <v/>
      </c>
      <c r="AK6054" t="str">
        <f t="shared" si="917"/>
        <v/>
      </c>
      <c r="AL6054" t="str">
        <f t="shared" si="914"/>
        <v/>
      </c>
    </row>
    <row r="6055" spans="1:39" x14ac:dyDescent="0.2">
      <c r="A6055" t="s">
        <v>32598</v>
      </c>
      <c r="B6055" t="s">
        <v>680</v>
      </c>
      <c r="C6055" t="s">
        <v>32599</v>
      </c>
      <c r="D6055" s="1">
        <v>44750</v>
      </c>
      <c r="E6055" s="1">
        <v>44750</v>
      </c>
      <c r="F6055" t="s">
        <v>26</v>
      </c>
      <c r="I6055">
        <v>100</v>
      </c>
      <c r="J6055">
        <v>0</v>
      </c>
      <c r="K6055">
        <v>0</v>
      </c>
      <c r="L6055">
        <v>189</v>
      </c>
      <c r="M6055">
        <v>189</v>
      </c>
      <c r="N6055" t="s">
        <v>20</v>
      </c>
      <c r="O6055" t="s">
        <v>32548</v>
      </c>
      <c r="P6055" t="s">
        <v>2356</v>
      </c>
      <c r="Q6055" t="s">
        <v>34233</v>
      </c>
      <c r="R6055" t="s">
        <v>34233</v>
      </c>
      <c r="S6055" t="s">
        <v>34233</v>
      </c>
      <c r="T6055" t="s">
        <v>34233</v>
      </c>
      <c r="AD6055" t="str">
        <f t="shared" ref="AD6055:AD6118" si="923">IF((S6055="tühi")*(F6055&lt;&gt;"Elamumaa")*(G6055&lt;&gt;"Elamumaa")*(H6055&lt;&gt;"Elamumaa"),IF(Z6055=0,"",Z6055),"")</f>
        <v/>
      </c>
      <c r="AE6055" t="str">
        <f t="shared" si="919"/>
        <v/>
      </c>
      <c r="AF6055" t="str">
        <f t="shared" si="921"/>
        <v/>
      </c>
      <c r="AG6055" t="str">
        <f t="shared" si="922"/>
        <v/>
      </c>
      <c r="AH6055" t="str">
        <f t="shared" si="916"/>
        <v/>
      </c>
      <c r="AI6055">
        <v>0.14499999999999999</v>
      </c>
      <c r="AJ6055" t="str">
        <f t="shared" si="920"/>
        <v/>
      </c>
      <c r="AK6055" t="str">
        <f t="shared" si="917"/>
        <v/>
      </c>
      <c r="AL6055" t="str">
        <f t="shared" si="914"/>
        <v/>
      </c>
    </row>
    <row r="6056" spans="1:39" x14ac:dyDescent="0.2">
      <c r="A6056" t="s">
        <v>13624</v>
      </c>
      <c r="B6056" t="s">
        <v>680</v>
      </c>
      <c r="C6056" t="s">
        <v>13625</v>
      </c>
      <c r="D6056" s="1">
        <v>37022</v>
      </c>
      <c r="E6056" s="1">
        <v>43456</v>
      </c>
      <c r="F6056" t="s">
        <v>39</v>
      </c>
      <c r="I6056">
        <v>100</v>
      </c>
      <c r="J6056">
        <v>0</v>
      </c>
      <c r="K6056">
        <v>0</v>
      </c>
      <c r="L6056">
        <v>3220</v>
      </c>
      <c r="M6056">
        <v>3220</v>
      </c>
      <c r="N6056" t="s">
        <v>20</v>
      </c>
      <c r="O6056" t="s">
        <v>13626</v>
      </c>
      <c r="P6056" t="s">
        <v>28</v>
      </c>
      <c r="Q6056" t="s">
        <v>34233</v>
      </c>
      <c r="R6056" t="s">
        <v>34233</v>
      </c>
      <c r="S6056" t="s">
        <v>33942</v>
      </c>
      <c r="T6056" t="s">
        <v>34233</v>
      </c>
      <c r="V6056" t="s">
        <v>33220</v>
      </c>
      <c r="AD6056" t="str">
        <f t="shared" si="923"/>
        <v/>
      </c>
      <c r="AE6056" t="str">
        <f t="shared" si="919"/>
        <v/>
      </c>
      <c r="AF6056" t="str">
        <f t="shared" si="921"/>
        <v/>
      </c>
      <c r="AG6056" t="str">
        <f t="shared" si="922"/>
        <v/>
      </c>
      <c r="AH6056" t="str">
        <f t="shared" si="916"/>
        <v/>
      </c>
      <c r="AI6056">
        <v>0.14499999999999999</v>
      </c>
      <c r="AJ6056" t="str">
        <f t="shared" si="920"/>
        <v/>
      </c>
      <c r="AK6056" t="str">
        <f t="shared" si="917"/>
        <v/>
      </c>
      <c r="AL6056" t="str">
        <f t="shared" si="914"/>
        <v/>
      </c>
    </row>
    <row r="6057" spans="1:39" x14ac:dyDescent="0.2">
      <c r="A6057" t="s">
        <v>25256</v>
      </c>
      <c r="B6057" t="s">
        <v>680</v>
      </c>
      <c r="C6057" t="s">
        <v>25257</v>
      </c>
      <c r="D6057" s="1">
        <v>39713</v>
      </c>
      <c r="E6057" s="1">
        <v>44597</v>
      </c>
      <c r="F6057" t="s">
        <v>889</v>
      </c>
      <c r="I6057">
        <v>100</v>
      </c>
      <c r="J6057">
        <v>0</v>
      </c>
      <c r="K6057">
        <v>0</v>
      </c>
      <c r="L6057">
        <v>2369</v>
      </c>
      <c r="M6057">
        <v>2369</v>
      </c>
      <c r="N6057" t="s">
        <v>20</v>
      </c>
      <c r="O6057" t="s">
        <v>25258</v>
      </c>
      <c r="P6057" t="s">
        <v>44</v>
      </c>
      <c r="Q6057" t="s">
        <v>34233</v>
      </c>
      <c r="R6057" t="s">
        <v>34233</v>
      </c>
      <c r="S6057" t="s">
        <v>33942</v>
      </c>
      <c r="T6057" t="s">
        <v>34233</v>
      </c>
      <c r="V6057" t="s">
        <v>33209</v>
      </c>
      <c r="AD6057" t="str">
        <f t="shared" si="923"/>
        <v/>
      </c>
      <c r="AE6057" t="str">
        <f t="shared" si="919"/>
        <v/>
      </c>
      <c r="AF6057" t="str">
        <f t="shared" si="921"/>
        <v/>
      </c>
      <c r="AG6057" t="str">
        <f t="shared" si="922"/>
        <v/>
      </c>
      <c r="AH6057" t="str">
        <f t="shared" si="916"/>
        <v/>
      </c>
      <c r="AI6057">
        <v>0.14499999999999999</v>
      </c>
      <c r="AJ6057" t="str">
        <f t="shared" si="920"/>
        <v/>
      </c>
      <c r="AK6057" t="str">
        <f t="shared" si="917"/>
        <v/>
      </c>
      <c r="AL6057" t="str">
        <f t="shared" si="914"/>
        <v/>
      </c>
    </row>
    <row r="6058" spans="1:39" x14ac:dyDescent="0.2">
      <c r="A6058" t="s">
        <v>28186</v>
      </c>
      <c r="B6058" t="s">
        <v>680</v>
      </c>
      <c r="C6058" t="s">
        <v>28187</v>
      </c>
      <c r="D6058" s="1">
        <v>42548</v>
      </c>
      <c r="E6058" s="1">
        <v>44546</v>
      </c>
      <c r="F6058" t="s">
        <v>889</v>
      </c>
      <c r="I6058">
        <v>100</v>
      </c>
      <c r="J6058">
        <v>0</v>
      </c>
      <c r="K6058">
        <v>0</v>
      </c>
      <c r="L6058">
        <v>1546</v>
      </c>
      <c r="M6058">
        <v>1546</v>
      </c>
      <c r="N6058" t="s">
        <v>20</v>
      </c>
      <c r="O6058" t="s">
        <v>28188</v>
      </c>
      <c r="P6058" t="s">
        <v>28</v>
      </c>
      <c r="Q6058" t="s">
        <v>34233</v>
      </c>
      <c r="R6058" t="s">
        <v>34233</v>
      </c>
      <c r="S6058" t="s">
        <v>33942</v>
      </c>
      <c r="T6058" t="s">
        <v>34233</v>
      </c>
      <c r="V6058" t="s">
        <v>33210</v>
      </c>
      <c r="AD6058" t="str">
        <f t="shared" si="923"/>
        <v/>
      </c>
      <c r="AE6058" t="str">
        <f t="shared" si="919"/>
        <v/>
      </c>
      <c r="AF6058" t="str">
        <f t="shared" si="921"/>
        <v/>
      </c>
      <c r="AG6058" t="str">
        <f t="shared" si="922"/>
        <v/>
      </c>
      <c r="AH6058" t="str">
        <f t="shared" si="916"/>
        <v/>
      </c>
      <c r="AI6058">
        <v>0.14499999999999999</v>
      </c>
      <c r="AJ6058" t="str">
        <f t="shared" si="920"/>
        <v/>
      </c>
      <c r="AK6058" t="str">
        <f t="shared" si="917"/>
        <v/>
      </c>
      <c r="AL6058" t="str">
        <f t="shared" si="914"/>
        <v/>
      </c>
    </row>
    <row r="6059" spans="1:39" x14ac:dyDescent="0.2">
      <c r="A6059" t="s">
        <v>30599</v>
      </c>
      <c r="B6059" t="s">
        <v>680</v>
      </c>
      <c r="C6059" t="s">
        <v>30600</v>
      </c>
      <c r="D6059" s="1">
        <v>43859</v>
      </c>
      <c r="E6059" s="1">
        <v>44644</v>
      </c>
      <c r="F6059" t="s">
        <v>889</v>
      </c>
      <c r="I6059">
        <v>100</v>
      </c>
      <c r="J6059">
        <v>0</v>
      </c>
      <c r="K6059">
        <v>0</v>
      </c>
      <c r="L6059">
        <v>1981</v>
      </c>
      <c r="M6059">
        <v>1981</v>
      </c>
      <c r="N6059" t="s">
        <v>20</v>
      </c>
      <c r="O6059" t="s">
        <v>30601</v>
      </c>
      <c r="P6059" t="s">
        <v>44</v>
      </c>
      <c r="Q6059" t="s">
        <v>34233</v>
      </c>
      <c r="R6059" t="s">
        <v>34233</v>
      </c>
      <c r="S6059" t="s">
        <v>33942</v>
      </c>
      <c r="T6059" t="s">
        <v>34233</v>
      </c>
      <c r="AD6059" t="str">
        <f t="shared" si="923"/>
        <v/>
      </c>
      <c r="AE6059" t="str">
        <f t="shared" si="919"/>
        <v/>
      </c>
      <c r="AF6059" t="str">
        <f t="shared" si="921"/>
        <v/>
      </c>
      <c r="AG6059" t="str">
        <f t="shared" si="922"/>
        <v/>
      </c>
      <c r="AH6059" t="str">
        <f t="shared" si="916"/>
        <v/>
      </c>
      <c r="AI6059">
        <v>0.14499999999999999</v>
      </c>
      <c r="AJ6059" t="str">
        <f t="shared" si="920"/>
        <v/>
      </c>
      <c r="AK6059" t="str">
        <f t="shared" si="917"/>
        <v/>
      </c>
      <c r="AL6059" t="str">
        <f t="shared" ref="AL6059:AL6122" si="924">IF(COUNTBLANK(AK6059),"",AK6059*AI6059)</f>
        <v/>
      </c>
    </row>
    <row r="6060" spans="1:39" x14ac:dyDescent="0.2">
      <c r="A6060" t="s">
        <v>28180</v>
      </c>
      <c r="B6060" t="s">
        <v>680</v>
      </c>
      <c r="C6060" t="s">
        <v>28181</v>
      </c>
      <c r="D6060" s="1">
        <v>42548</v>
      </c>
      <c r="E6060" s="1">
        <v>44546</v>
      </c>
      <c r="F6060" t="s">
        <v>19</v>
      </c>
      <c r="I6060">
        <v>100</v>
      </c>
      <c r="J6060">
        <v>0</v>
      </c>
      <c r="K6060">
        <v>0</v>
      </c>
      <c r="L6060">
        <v>6747</v>
      </c>
      <c r="M6060">
        <v>6747</v>
      </c>
      <c r="N6060" t="s">
        <v>20</v>
      </c>
      <c r="O6060" t="s">
        <v>28182</v>
      </c>
      <c r="P6060" t="s">
        <v>28</v>
      </c>
      <c r="Q6060" t="s">
        <v>34233</v>
      </c>
      <c r="R6060" t="s">
        <v>34233</v>
      </c>
      <c r="S6060" t="s">
        <v>32628</v>
      </c>
      <c r="T6060" t="s">
        <v>34357</v>
      </c>
      <c r="U6060" t="s">
        <v>32634</v>
      </c>
      <c r="V6060" t="s">
        <v>33210</v>
      </c>
      <c r="W6060">
        <v>1000</v>
      </c>
      <c r="X6060" t="s">
        <v>32784</v>
      </c>
      <c r="Y6060" t="s">
        <v>32654</v>
      </c>
      <c r="Z6060">
        <f>2000+1200</f>
        <v>3200</v>
      </c>
      <c r="AA6060">
        <v>8.5</v>
      </c>
      <c r="AC6060">
        <v>1</v>
      </c>
      <c r="AD6060" t="str">
        <f t="shared" si="923"/>
        <v/>
      </c>
      <c r="AE6060" t="str">
        <f t="shared" si="919"/>
        <v/>
      </c>
      <c r="AF6060" t="str">
        <f t="shared" si="921"/>
        <v/>
      </c>
      <c r="AG6060">
        <f t="shared" si="922"/>
        <v>1</v>
      </c>
      <c r="AH6060">
        <f t="shared" si="916"/>
        <v>2.8</v>
      </c>
      <c r="AI6060">
        <v>0.14499999999999999</v>
      </c>
      <c r="AJ6060">
        <f t="shared" si="920"/>
        <v>0.40599999999999997</v>
      </c>
      <c r="AK6060" t="str">
        <f t="shared" si="917"/>
        <v/>
      </c>
      <c r="AL6060" t="str">
        <f t="shared" si="924"/>
        <v/>
      </c>
      <c r="AM6060" t="s">
        <v>34019</v>
      </c>
    </row>
    <row r="6061" spans="1:39" x14ac:dyDescent="0.2">
      <c r="A6061" t="s">
        <v>28183</v>
      </c>
      <c r="B6061" t="s">
        <v>680</v>
      </c>
      <c r="C6061" t="s">
        <v>28184</v>
      </c>
      <c r="D6061" s="1">
        <v>42548</v>
      </c>
      <c r="E6061" s="1">
        <v>44546</v>
      </c>
      <c r="F6061" t="s">
        <v>474</v>
      </c>
      <c r="I6061">
        <v>100</v>
      </c>
      <c r="J6061">
        <v>0</v>
      </c>
      <c r="K6061">
        <v>0</v>
      </c>
      <c r="L6061">
        <v>8379</v>
      </c>
      <c r="M6061">
        <v>8379</v>
      </c>
      <c r="N6061" t="s">
        <v>20</v>
      </c>
      <c r="O6061" t="s">
        <v>28185</v>
      </c>
      <c r="P6061" t="s">
        <v>28</v>
      </c>
      <c r="Q6061" t="s">
        <v>34233</v>
      </c>
      <c r="R6061" t="s">
        <v>34233</v>
      </c>
      <c r="S6061" t="s">
        <v>32627</v>
      </c>
      <c r="T6061" t="s">
        <v>34592</v>
      </c>
      <c r="U6061" t="s">
        <v>33211</v>
      </c>
      <c r="V6061" t="s">
        <v>33210</v>
      </c>
      <c r="W6061">
        <v>200</v>
      </c>
      <c r="X6061" t="s">
        <v>32784</v>
      </c>
      <c r="Y6061">
        <v>1</v>
      </c>
      <c r="Z6061">
        <f>400+200</f>
        <v>600</v>
      </c>
      <c r="AA6061">
        <v>7.5</v>
      </c>
      <c r="AD6061" t="str">
        <f t="shared" si="923"/>
        <v/>
      </c>
      <c r="AE6061" t="str">
        <f t="shared" si="919"/>
        <v/>
      </c>
      <c r="AF6061">
        <f t="shared" si="921"/>
        <v>600</v>
      </c>
      <c r="AG6061" t="str">
        <f t="shared" si="922"/>
        <v/>
      </c>
      <c r="AH6061" t="str">
        <f t="shared" si="916"/>
        <v/>
      </c>
      <c r="AI6061">
        <v>0.14499999999999999</v>
      </c>
      <c r="AJ6061" t="str">
        <f t="shared" si="920"/>
        <v/>
      </c>
      <c r="AK6061" t="str">
        <f t="shared" si="917"/>
        <v/>
      </c>
      <c r="AL6061" t="str">
        <f t="shared" si="924"/>
        <v/>
      </c>
      <c r="AM6061" t="s">
        <v>34020</v>
      </c>
    </row>
    <row r="6062" spans="1:39" x14ac:dyDescent="0.2">
      <c r="A6062" t="s">
        <v>4576</v>
      </c>
      <c r="B6062" t="s">
        <v>680</v>
      </c>
      <c r="C6062" t="s">
        <v>4577</v>
      </c>
      <c r="D6062" s="1">
        <v>35962</v>
      </c>
      <c r="E6062" s="1">
        <v>44546</v>
      </c>
      <c r="F6062" s="9" t="s">
        <v>19</v>
      </c>
      <c r="I6062">
        <v>100</v>
      </c>
      <c r="J6062">
        <v>0</v>
      </c>
      <c r="K6062">
        <v>0</v>
      </c>
      <c r="L6062">
        <v>4010</v>
      </c>
      <c r="M6062">
        <v>4010</v>
      </c>
      <c r="N6062" t="s">
        <v>20</v>
      </c>
      <c r="O6062" t="s">
        <v>4578</v>
      </c>
      <c r="P6062" t="s">
        <v>28</v>
      </c>
      <c r="Q6062" t="s">
        <v>34233</v>
      </c>
      <c r="R6062" t="s">
        <v>34233</v>
      </c>
      <c r="S6062" t="s">
        <v>33797</v>
      </c>
      <c r="T6062" t="s">
        <v>34233</v>
      </c>
      <c r="U6062" t="s">
        <v>33212</v>
      </c>
      <c r="V6062" t="s">
        <v>35038</v>
      </c>
      <c r="W6062">
        <v>1010</v>
      </c>
      <c r="X6062">
        <v>1</v>
      </c>
      <c r="Y6062">
        <v>3</v>
      </c>
      <c r="Z6062">
        <f>2057+1684</f>
        <v>3741</v>
      </c>
      <c r="AA6062">
        <v>8.5</v>
      </c>
      <c r="AB6062">
        <f>15+12</f>
        <v>27</v>
      </c>
      <c r="AC6062">
        <v>1</v>
      </c>
      <c r="AD6062" t="str">
        <f t="shared" si="923"/>
        <v/>
      </c>
      <c r="AE6062" t="str">
        <f t="shared" si="919"/>
        <v/>
      </c>
      <c r="AF6062" t="str">
        <f t="shared" si="921"/>
        <v/>
      </c>
      <c r="AG6062">
        <f t="shared" si="922"/>
        <v>1</v>
      </c>
      <c r="AH6062">
        <f t="shared" si="916"/>
        <v>2.8</v>
      </c>
      <c r="AI6062">
        <v>0.14499999999999999</v>
      </c>
      <c r="AJ6062">
        <v>0.5</v>
      </c>
      <c r="AK6062" t="str">
        <f t="shared" si="917"/>
        <v/>
      </c>
      <c r="AL6062" t="str">
        <f t="shared" si="924"/>
        <v/>
      </c>
      <c r="AM6062" t="s">
        <v>34817</v>
      </c>
    </row>
    <row r="6063" spans="1:39" x14ac:dyDescent="0.2">
      <c r="A6063" t="s">
        <v>13615</v>
      </c>
      <c r="B6063" t="s">
        <v>680</v>
      </c>
      <c r="C6063" t="s">
        <v>13616</v>
      </c>
      <c r="D6063" s="1">
        <v>36950</v>
      </c>
      <c r="E6063" s="1">
        <v>44546</v>
      </c>
      <c r="F6063" t="s">
        <v>26</v>
      </c>
      <c r="I6063">
        <v>100</v>
      </c>
      <c r="J6063">
        <v>0</v>
      </c>
      <c r="K6063">
        <v>0</v>
      </c>
      <c r="L6063">
        <v>1085</v>
      </c>
      <c r="M6063">
        <v>1085</v>
      </c>
      <c r="N6063" t="s">
        <v>20</v>
      </c>
      <c r="O6063" t="s">
        <v>13617</v>
      </c>
      <c r="P6063" t="s">
        <v>28</v>
      </c>
      <c r="Q6063" t="s">
        <v>34233</v>
      </c>
      <c r="R6063" t="s">
        <v>34233</v>
      </c>
      <c r="S6063" t="s">
        <v>34233</v>
      </c>
      <c r="T6063" t="s">
        <v>34233</v>
      </c>
      <c r="V6063" t="s">
        <v>35019</v>
      </c>
      <c r="AD6063" t="str">
        <f t="shared" si="923"/>
        <v/>
      </c>
      <c r="AE6063" t="str">
        <f t="shared" si="919"/>
        <v/>
      </c>
      <c r="AF6063" t="str">
        <f t="shared" si="921"/>
        <v/>
      </c>
      <c r="AG6063" t="str">
        <f t="shared" si="922"/>
        <v/>
      </c>
      <c r="AH6063" t="str">
        <f t="shared" si="916"/>
        <v/>
      </c>
      <c r="AI6063">
        <v>0.14499999999999999</v>
      </c>
      <c r="AJ6063" t="str">
        <f t="shared" si="920"/>
        <v/>
      </c>
      <c r="AK6063" t="str">
        <f t="shared" si="917"/>
        <v/>
      </c>
      <c r="AL6063" t="str">
        <f t="shared" si="924"/>
        <v/>
      </c>
    </row>
    <row r="6064" spans="1:39" s="20" customFormat="1" x14ac:dyDescent="0.2">
      <c r="A6064" s="20" t="s">
        <v>13618</v>
      </c>
      <c r="B6064" s="20" t="s">
        <v>680</v>
      </c>
      <c r="C6064" s="20" t="s">
        <v>13619</v>
      </c>
      <c r="D6064" s="21">
        <v>36950</v>
      </c>
      <c r="E6064" s="21">
        <v>43456</v>
      </c>
      <c r="F6064" s="20" t="s">
        <v>19</v>
      </c>
      <c r="I6064" s="20">
        <v>100</v>
      </c>
      <c r="J6064" s="20">
        <v>0</v>
      </c>
      <c r="K6064" s="20">
        <v>0</v>
      </c>
      <c r="L6064" s="20">
        <v>462</v>
      </c>
      <c r="M6064" s="20">
        <v>462</v>
      </c>
      <c r="N6064" s="20" t="s">
        <v>20</v>
      </c>
      <c r="O6064" s="20" t="s">
        <v>13620</v>
      </c>
      <c r="P6064" s="20" t="s">
        <v>28</v>
      </c>
      <c r="Q6064" s="20" t="s">
        <v>34233</v>
      </c>
      <c r="R6064" s="20" t="s">
        <v>34233</v>
      </c>
      <c r="S6064" s="20" t="s">
        <v>33942</v>
      </c>
      <c r="T6064" s="20" t="s">
        <v>34233</v>
      </c>
      <c r="V6064" s="20" t="s">
        <v>35019</v>
      </c>
      <c r="AD6064" s="20" t="str">
        <f t="shared" si="923"/>
        <v/>
      </c>
      <c r="AE6064" s="20" t="str">
        <f t="shared" si="919"/>
        <v/>
      </c>
      <c r="AF6064" s="20" t="str">
        <f t="shared" si="921"/>
        <v/>
      </c>
      <c r="AG6064" s="20" t="str">
        <f t="shared" si="922"/>
        <v/>
      </c>
      <c r="AH6064" s="20" t="str">
        <f t="shared" ref="AH6064:AH6127" si="925">IF(AG6064="","",AG6064*2.8)</f>
        <v/>
      </c>
      <c r="AI6064" s="20">
        <v>0.14499999999999999</v>
      </c>
      <c r="AJ6064" s="20" t="str">
        <f t="shared" si="920"/>
        <v/>
      </c>
      <c r="AK6064" s="20" t="str">
        <f t="shared" ref="AK6064:AK6127" si="926">IF(AE6064="","",AE6064*2.8)</f>
        <v/>
      </c>
      <c r="AL6064" s="20" t="str">
        <f t="shared" si="924"/>
        <v/>
      </c>
      <c r="AM6064" s="20" t="s">
        <v>34321</v>
      </c>
    </row>
    <row r="6065" spans="1:38" x14ac:dyDescent="0.2">
      <c r="A6065" t="s">
        <v>11999</v>
      </c>
      <c r="B6065" t="s">
        <v>680</v>
      </c>
      <c r="C6065" t="s">
        <v>12000</v>
      </c>
      <c r="D6065" s="1">
        <v>36600</v>
      </c>
      <c r="E6065" s="1">
        <v>44634</v>
      </c>
      <c r="F6065" t="s">
        <v>39</v>
      </c>
      <c r="I6065">
        <v>100</v>
      </c>
      <c r="J6065">
        <v>0</v>
      </c>
      <c r="K6065">
        <v>0</v>
      </c>
      <c r="L6065">
        <v>2340</v>
      </c>
      <c r="M6065">
        <v>2340</v>
      </c>
      <c r="N6065" t="s">
        <v>20</v>
      </c>
      <c r="O6065" t="s">
        <v>12001</v>
      </c>
      <c r="P6065" t="s">
        <v>28</v>
      </c>
      <c r="Q6065" t="s">
        <v>34233</v>
      </c>
      <c r="R6065" t="s">
        <v>34233</v>
      </c>
      <c r="S6065" t="s">
        <v>33942</v>
      </c>
      <c r="T6065" t="s">
        <v>34233</v>
      </c>
      <c r="AD6065" t="str">
        <f t="shared" si="923"/>
        <v/>
      </c>
      <c r="AE6065" t="str">
        <f t="shared" si="919"/>
        <v/>
      </c>
      <c r="AF6065" t="str">
        <f t="shared" si="921"/>
        <v/>
      </c>
      <c r="AG6065" t="str">
        <f t="shared" si="922"/>
        <v/>
      </c>
      <c r="AH6065" t="str">
        <f t="shared" si="925"/>
        <v/>
      </c>
      <c r="AI6065">
        <v>0.14499999999999999</v>
      </c>
      <c r="AJ6065" t="str">
        <f t="shared" si="920"/>
        <v/>
      </c>
      <c r="AK6065" t="str">
        <f t="shared" si="926"/>
        <v/>
      </c>
      <c r="AL6065" t="str">
        <f t="shared" si="924"/>
        <v/>
      </c>
    </row>
    <row r="6066" spans="1:38" x14ac:dyDescent="0.2">
      <c r="A6066" t="s">
        <v>29769</v>
      </c>
      <c r="B6066" t="s">
        <v>680</v>
      </c>
      <c r="C6066" t="s">
        <v>29770</v>
      </c>
      <c r="D6066" s="1">
        <v>43837</v>
      </c>
      <c r="E6066" s="1">
        <v>43837</v>
      </c>
      <c r="F6066" t="s">
        <v>889</v>
      </c>
      <c r="I6066">
        <v>100</v>
      </c>
      <c r="J6066">
        <v>0</v>
      </c>
      <c r="K6066">
        <v>0</v>
      </c>
      <c r="L6066">
        <v>2459</v>
      </c>
      <c r="M6066">
        <v>2459</v>
      </c>
      <c r="N6066" t="s">
        <v>20</v>
      </c>
      <c r="O6066" t="s">
        <v>29771</v>
      </c>
      <c r="P6066" t="s">
        <v>44</v>
      </c>
      <c r="Q6066" t="s">
        <v>34233</v>
      </c>
      <c r="R6066" t="s">
        <v>34233</v>
      </c>
      <c r="S6066" t="s">
        <v>33942</v>
      </c>
      <c r="T6066" t="s">
        <v>34233</v>
      </c>
      <c r="V6066" t="s">
        <v>33213</v>
      </c>
      <c r="AD6066" t="str">
        <f t="shared" si="923"/>
        <v/>
      </c>
      <c r="AE6066" t="str">
        <f t="shared" si="919"/>
        <v/>
      </c>
      <c r="AF6066" t="str">
        <f t="shared" si="921"/>
        <v/>
      </c>
      <c r="AG6066" t="str">
        <f t="shared" si="922"/>
        <v/>
      </c>
      <c r="AH6066" t="str">
        <f t="shared" si="925"/>
        <v/>
      </c>
      <c r="AI6066">
        <v>0.14499999999999999</v>
      </c>
      <c r="AJ6066" t="str">
        <f t="shared" si="920"/>
        <v/>
      </c>
      <c r="AK6066" t="str">
        <f t="shared" si="926"/>
        <v/>
      </c>
      <c r="AL6066" t="str">
        <f t="shared" si="924"/>
        <v/>
      </c>
    </row>
    <row r="6067" spans="1:38" x14ac:dyDescent="0.2">
      <c r="A6067" t="s">
        <v>29760</v>
      </c>
      <c r="B6067" t="s">
        <v>680</v>
      </c>
      <c r="C6067" t="s">
        <v>29761</v>
      </c>
      <c r="D6067" s="1">
        <v>43837</v>
      </c>
      <c r="E6067" s="1">
        <v>43837</v>
      </c>
      <c r="F6067" t="s">
        <v>19</v>
      </c>
      <c r="I6067">
        <v>100</v>
      </c>
      <c r="J6067">
        <v>0</v>
      </c>
      <c r="K6067">
        <v>0</v>
      </c>
      <c r="L6067">
        <v>1265</v>
      </c>
      <c r="M6067">
        <v>1265</v>
      </c>
      <c r="N6067" t="s">
        <v>20</v>
      </c>
      <c r="O6067" t="s">
        <v>29762</v>
      </c>
      <c r="P6067" t="s">
        <v>28</v>
      </c>
      <c r="Q6067" t="s">
        <v>34256</v>
      </c>
      <c r="R6067" t="s">
        <v>33783</v>
      </c>
      <c r="S6067" t="s">
        <v>33942</v>
      </c>
      <c r="T6067" t="s">
        <v>34233</v>
      </c>
      <c r="U6067" t="s">
        <v>32634</v>
      </c>
      <c r="V6067" t="s">
        <v>33213</v>
      </c>
      <c r="W6067">
        <v>255</v>
      </c>
      <c r="X6067">
        <v>2</v>
      </c>
      <c r="Y6067" t="s">
        <v>32661</v>
      </c>
      <c r="AA6067">
        <v>8.5</v>
      </c>
      <c r="AC6067">
        <v>1</v>
      </c>
      <c r="AD6067" t="str">
        <f t="shared" si="923"/>
        <v/>
      </c>
      <c r="AE6067">
        <f t="shared" si="919"/>
        <v>1</v>
      </c>
      <c r="AF6067" t="str">
        <f t="shared" si="921"/>
        <v/>
      </c>
      <c r="AG6067" t="str">
        <f t="shared" si="922"/>
        <v/>
      </c>
      <c r="AH6067" t="str">
        <f t="shared" si="925"/>
        <v/>
      </c>
      <c r="AI6067">
        <v>0.14499999999999999</v>
      </c>
      <c r="AJ6067" t="str">
        <f t="shared" si="920"/>
        <v/>
      </c>
      <c r="AK6067">
        <f t="shared" si="926"/>
        <v>2.8</v>
      </c>
      <c r="AL6067">
        <f t="shared" si="924"/>
        <v>0.40599999999999997</v>
      </c>
    </row>
    <row r="6068" spans="1:38" x14ac:dyDescent="0.2">
      <c r="A6068" t="s">
        <v>29835</v>
      </c>
      <c r="B6068" t="s">
        <v>680</v>
      </c>
      <c r="C6068" t="s">
        <v>29836</v>
      </c>
      <c r="D6068" s="1">
        <v>43837</v>
      </c>
      <c r="E6068" s="1">
        <v>43837</v>
      </c>
      <c r="F6068" t="s">
        <v>19</v>
      </c>
      <c r="I6068">
        <v>100</v>
      </c>
      <c r="J6068">
        <v>0</v>
      </c>
      <c r="K6068">
        <v>0</v>
      </c>
      <c r="L6068">
        <v>1310</v>
      </c>
      <c r="M6068">
        <v>1310</v>
      </c>
      <c r="N6068" t="s">
        <v>20</v>
      </c>
      <c r="O6068" t="s">
        <v>29837</v>
      </c>
      <c r="P6068" t="s">
        <v>28</v>
      </c>
      <c r="Q6068" t="s">
        <v>34256</v>
      </c>
      <c r="R6068" t="s">
        <v>33783</v>
      </c>
      <c r="S6068" t="s">
        <v>33942</v>
      </c>
      <c r="T6068" t="s">
        <v>34233</v>
      </c>
      <c r="U6068" t="s">
        <v>32634</v>
      </c>
      <c r="V6068" t="s">
        <v>33213</v>
      </c>
      <c r="W6068">
        <v>260</v>
      </c>
      <c r="X6068">
        <v>2</v>
      </c>
      <c r="Y6068" t="s">
        <v>32661</v>
      </c>
      <c r="AA6068">
        <v>8.5</v>
      </c>
      <c r="AC6068">
        <v>1</v>
      </c>
      <c r="AD6068" t="str">
        <f t="shared" si="923"/>
        <v/>
      </c>
      <c r="AE6068">
        <f t="shared" si="919"/>
        <v>1</v>
      </c>
      <c r="AF6068" t="str">
        <f t="shared" si="921"/>
        <v/>
      </c>
      <c r="AG6068" t="str">
        <f t="shared" si="922"/>
        <v/>
      </c>
      <c r="AH6068" t="str">
        <f t="shared" si="925"/>
        <v/>
      </c>
      <c r="AI6068">
        <v>0.14499999999999999</v>
      </c>
      <c r="AJ6068" t="str">
        <f t="shared" si="920"/>
        <v/>
      </c>
      <c r="AK6068">
        <f t="shared" si="926"/>
        <v>2.8</v>
      </c>
      <c r="AL6068">
        <f t="shared" si="924"/>
        <v>0.40599999999999997</v>
      </c>
    </row>
    <row r="6069" spans="1:38" x14ac:dyDescent="0.2">
      <c r="A6069" t="s">
        <v>29678</v>
      </c>
      <c r="B6069" t="s">
        <v>680</v>
      </c>
      <c r="C6069" t="s">
        <v>29679</v>
      </c>
      <c r="D6069" s="1">
        <v>43837</v>
      </c>
      <c r="E6069" s="1">
        <v>43837</v>
      </c>
      <c r="F6069" t="s">
        <v>19</v>
      </c>
      <c r="I6069">
        <v>100</v>
      </c>
      <c r="J6069">
        <v>0</v>
      </c>
      <c r="K6069">
        <v>0</v>
      </c>
      <c r="L6069">
        <v>1288</v>
      </c>
      <c r="M6069">
        <v>1288</v>
      </c>
      <c r="N6069" t="s">
        <v>20</v>
      </c>
      <c r="O6069" t="s">
        <v>29680</v>
      </c>
      <c r="P6069" t="s">
        <v>28</v>
      </c>
      <c r="Q6069" t="s">
        <v>34256</v>
      </c>
      <c r="R6069" t="s">
        <v>33783</v>
      </c>
      <c r="S6069" t="s">
        <v>33942</v>
      </c>
      <c r="T6069" t="s">
        <v>34233</v>
      </c>
      <c r="U6069" t="s">
        <v>32634</v>
      </c>
      <c r="V6069" t="s">
        <v>33213</v>
      </c>
      <c r="W6069">
        <v>260</v>
      </c>
      <c r="X6069">
        <v>2</v>
      </c>
      <c r="Y6069" t="s">
        <v>32661</v>
      </c>
      <c r="AA6069">
        <v>8.5</v>
      </c>
      <c r="AC6069">
        <v>1</v>
      </c>
      <c r="AD6069" t="str">
        <f t="shared" si="923"/>
        <v/>
      </c>
      <c r="AE6069">
        <f t="shared" si="919"/>
        <v>1</v>
      </c>
      <c r="AF6069" t="str">
        <f t="shared" si="921"/>
        <v/>
      </c>
      <c r="AG6069" t="str">
        <f t="shared" si="922"/>
        <v/>
      </c>
      <c r="AH6069" t="str">
        <f t="shared" si="925"/>
        <v/>
      </c>
      <c r="AI6069">
        <v>0.14499999999999999</v>
      </c>
      <c r="AJ6069" t="str">
        <f t="shared" si="920"/>
        <v/>
      </c>
      <c r="AK6069">
        <f t="shared" si="926"/>
        <v>2.8</v>
      </c>
      <c r="AL6069">
        <f t="shared" si="924"/>
        <v>0.40599999999999997</v>
      </c>
    </row>
    <row r="6070" spans="1:38" x14ac:dyDescent="0.2">
      <c r="A6070" t="s">
        <v>29781</v>
      </c>
      <c r="B6070" t="s">
        <v>680</v>
      </c>
      <c r="C6070" t="s">
        <v>29782</v>
      </c>
      <c r="D6070" s="1">
        <v>43837</v>
      </c>
      <c r="E6070" s="1">
        <v>43837</v>
      </c>
      <c r="F6070" t="s">
        <v>19</v>
      </c>
      <c r="I6070">
        <v>100</v>
      </c>
      <c r="J6070">
        <v>0</v>
      </c>
      <c r="K6070">
        <v>0</v>
      </c>
      <c r="L6070">
        <v>1396</v>
      </c>
      <c r="M6070">
        <v>1396</v>
      </c>
      <c r="N6070" t="s">
        <v>20</v>
      </c>
      <c r="O6070" t="s">
        <v>29783</v>
      </c>
      <c r="P6070" t="s">
        <v>28</v>
      </c>
      <c r="Q6070" t="s">
        <v>34256</v>
      </c>
      <c r="R6070" t="s">
        <v>33783</v>
      </c>
      <c r="S6070" t="s">
        <v>33942</v>
      </c>
      <c r="T6070" t="s">
        <v>34233</v>
      </c>
      <c r="U6070" t="s">
        <v>32634</v>
      </c>
      <c r="V6070" t="s">
        <v>33213</v>
      </c>
      <c r="W6070">
        <v>280</v>
      </c>
      <c r="X6070">
        <v>2</v>
      </c>
      <c r="Y6070" t="s">
        <v>32661</v>
      </c>
      <c r="AA6070">
        <v>8.5</v>
      </c>
      <c r="AC6070">
        <v>1</v>
      </c>
      <c r="AD6070" t="str">
        <f t="shared" si="923"/>
        <v/>
      </c>
      <c r="AE6070">
        <f t="shared" si="919"/>
        <v>1</v>
      </c>
      <c r="AF6070" t="str">
        <f t="shared" si="921"/>
        <v/>
      </c>
      <c r="AG6070" t="str">
        <f t="shared" ref="AG6070:AG6101" si="927">IF((S6070&lt;&gt;"tühi")*(AC6070&lt;&gt;""),AC6070,"")</f>
        <v/>
      </c>
      <c r="AH6070" t="str">
        <f t="shared" si="925"/>
        <v/>
      </c>
      <c r="AI6070">
        <v>0.14499999999999999</v>
      </c>
      <c r="AJ6070" t="str">
        <f t="shared" si="920"/>
        <v/>
      </c>
      <c r="AK6070">
        <f t="shared" si="926"/>
        <v>2.8</v>
      </c>
      <c r="AL6070">
        <f t="shared" si="924"/>
        <v>0.40599999999999997</v>
      </c>
    </row>
    <row r="6071" spans="1:38" x14ac:dyDescent="0.2">
      <c r="A6071" t="s">
        <v>29814</v>
      </c>
      <c r="B6071" t="s">
        <v>680</v>
      </c>
      <c r="C6071" t="s">
        <v>29815</v>
      </c>
      <c r="D6071" s="1">
        <v>43837</v>
      </c>
      <c r="E6071" s="1">
        <v>43837</v>
      </c>
      <c r="F6071" t="s">
        <v>26</v>
      </c>
      <c r="I6071">
        <v>100</v>
      </c>
      <c r="J6071">
        <v>0</v>
      </c>
      <c r="K6071">
        <v>0</v>
      </c>
      <c r="L6071">
        <v>1187</v>
      </c>
      <c r="M6071">
        <v>1187</v>
      </c>
      <c r="N6071" t="s">
        <v>20</v>
      </c>
      <c r="O6071" t="s">
        <v>29816</v>
      </c>
      <c r="P6071" t="s">
        <v>44</v>
      </c>
      <c r="Q6071" t="s">
        <v>34233</v>
      </c>
      <c r="R6071" t="s">
        <v>34233</v>
      </c>
      <c r="S6071" t="s">
        <v>34233</v>
      </c>
      <c r="T6071" t="s">
        <v>34233</v>
      </c>
      <c r="V6071" t="s">
        <v>33213</v>
      </c>
      <c r="AD6071" t="str">
        <f t="shared" si="923"/>
        <v/>
      </c>
      <c r="AE6071" t="str">
        <f t="shared" si="919"/>
        <v/>
      </c>
      <c r="AF6071" t="str">
        <f t="shared" si="921"/>
        <v/>
      </c>
      <c r="AG6071" t="str">
        <f t="shared" si="927"/>
        <v/>
      </c>
      <c r="AH6071" t="str">
        <f t="shared" si="925"/>
        <v/>
      </c>
      <c r="AI6071">
        <v>0.14499999999999999</v>
      </c>
      <c r="AJ6071" t="str">
        <f t="shared" si="920"/>
        <v/>
      </c>
      <c r="AK6071" t="str">
        <f t="shared" si="926"/>
        <v/>
      </c>
      <c r="AL6071" t="str">
        <f t="shared" si="924"/>
        <v/>
      </c>
    </row>
    <row r="6072" spans="1:38" x14ac:dyDescent="0.2">
      <c r="A6072" t="s">
        <v>20887</v>
      </c>
      <c r="B6072" t="s">
        <v>680</v>
      </c>
      <c r="C6072" t="s">
        <v>20888</v>
      </c>
      <c r="D6072" s="1">
        <v>38454</v>
      </c>
      <c r="E6072" s="1">
        <v>43456</v>
      </c>
      <c r="F6072" t="s">
        <v>26</v>
      </c>
      <c r="I6072">
        <v>100</v>
      </c>
      <c r="J6072">
        <v>0</v>
      </c>
      <c r="K6072">
        <v>0</v>
      </c>
      <c r="L6072">
        <v>862</v>
      </c>
      <c r="M6072">
        <v>862</v>
      </c>
      <c r="N6072" t="s">
        <v>20</v>
      </c>
      <c r="O6072" t="s">
        <v>20889</v>
      </c>
      <c r="P6072" t="s">
        <v>28</v>
      </c>
      <c r="Q6072" t="s">
        <v>34233</v>
      </c>
      <c r="R6072" t="s">
        <v>34233</v>
      </c>
      <c r="S6072" t="s">
        <v>34233</v>
      </c>
      <c r="T6072" t="s">
        <v>34233</v>
      </c>
      <c r="V6072" t="s">
        <v>33195</v>
      </c>
      <c r="AD6072" t="str">
        <f t="shared" si="923"/>
        <v/>
      </c>
      <c r="AE6072" t="str">
        <f t="shared" si="919"/>
        <v/>
      </c>
      <c r="AF6072" t="str">
        <f t="shared" si="921"/>
        <v/>
      </c>
      <c r="AG6072" t="str">
        <f t="shared" si="927"/>
        <v/>
      </c>
      <c r="AH6072" t="str">
        <f t="shared" si="925"/>
        <v/>
      </c>
      <c r="AI6072">
        <v>0.14499999999999999</v>
      </c>
      <c r="AJ6072" t="str">
        <f t="shared" si="920"/>
        <v/>
      </c>
      <c r="AK6072" t="str">
        <f t="shared" si="926"/>
        <v/>
      </c>
      <c r="AL6072" t="str">
        <f t="shared" si="924"/>
        <v/>
      </c>
    </row>
    <row r="6073" spans="1:38" x14ac:dyDescent="0.2">
      <c r="A6073" t="s">
        <v>20875</v>
      </c>
      <c r="B6073" t="s">
        <v>680</v>
      </c>
      <c r="C6073" t="s">
        <v>20876</v>
      </c>
      <c r="D6073" s="1">
        <v>38454</v>
      </c>
      <c r="E6073" s="1">
        <v>43837</v>
      </c>
      <c r="F6073" t="s">
        <v>19</v>
      </c>
      <c r="I6073">
        <v>100</v>
      </c>
      <c r="J6073">
        <v>0</v>
      </c>
      <c r="K6073">
        <v>0</v>
      </c>
      <c r="L6073">
        <v>1184</v>
      </c>
      <c r="M6073">
        <v>1184</v>
      </c>
      <c r="N6073" t="s">
        <v>20</v>
      </c>
      <c r="O6073" t="s">
        <v>20877</v>
      </c>
      <c r="P6073" t="s">
        <v>28</v>
      </c>
      <c r="Q6073" t="s">
        <v>34256</v>
      </c>
      <c r="R6073" t="s">
        <v>33768</v>
      </c>
      <c r="S6073" t="s">
        <v>32628</v>
      </c>
      <c r="T6073" t="s">
        <v>34357</v>
      </c>
      <c r="U6073" t="s">
        <v>32634</v>
      </c>
      <c r="V6073" t="s">
        <v>33195</v>
      </c>
      <c r="W6073">
        <v>234</v>
      </c>
      <c r="X6073">
        <v>2</v>
      </c>
      <c r="Y6073" t="s">
        <v>32654</v>
      </c>
      <c r="Z6073">
        <v>468</v>
      </c>
      <c r="AA6073">
        <v>11</v>
      </c>
      <c r="AB6073">
        <v>20</v>
      </c>
      <c r="AC6073">
        <v>1</v>
      </c>
      <c r="AD6073" t="str">
        <f t="shared" si="923"/>
        <v/>
      </c>
      <c r="AE6073" t="str">
        <f t="shared" si="919"/>
        <v/>
      </c>
      <c r="AF6073" t="str">
        <f t="shared" si="921"/>
        <v/>
      </c>
      <c r="AG6073">
        <f t="shared" si="927"/>
        <v>1</v>
      </c>
      <c r="AH6073">
        <f t="shared" si="925"/>
        <v>2.8</v>
      </c>
      <c r="AI6073">
        <v>0.14499999999999999</v>
      </c>
      <c r="AJ6073">
        <f t="shared" si="920"/>
        <v>0.40599999999999997</v>
      </c>
      <c r="AK6073" t="str">
        <f t="shared" si="926"/>
        <v/>
      </c>
      <c r="AL6073" t="str">
        <f t="shared" si="924"/>
        <v/>
      </c>
    </row>
    <row r="6074" spans="1:38" x14ac:dyDescent="0.2">
      <c r="A6074" t="s">
        <v>29838</v>
      </c>
      <c r="B6074" t="s">
        <v>680</v>
      </c>
      <c r="C6074" t="s">
        <v>29839</v>
      </c>
      <c r="D6074" s="1">
        <v>43837</v>
      </c>
      <c r="E6074" s="1">
        <v>43837</v>
      </c>
      <c r="F6074" t="s">
        <v>19</v>
      </c>
      <c r="I6074">
        <v>100</v>
      </c>
      <c r="J6074">
        <v>0</v>
      </c>
      <c r="K6074">
        <v>0</v>
      </c>
      <c r="L6074">
        <v>1205</v>
      </c>
      <c r="M6074">
        <v>1205</v>
      </c>
      <c r="N6074" t="s">
        <v>20</v>
      </c>
      <c r="O6074" t="s">
        <v>29840</v>
      </c>
      <c r="P6074" t="s">
        <v>28</v>
      </c>
      <c r="Q6074" t="s">
        <v>34256</v>
      </c>
      <c r="R6074" t="s">
        <v>33783</v>
      </c>
      <c r="S6074" t="s">
        <v>33942</v>
      </c>
      <c r="T6074" t="s">
        <v>34233</v>
      </c>
      <c r="U6074" t="s">
        <v>32634</v>
      </c>
      <c r="V6074" t="s">
        <v>33213</v>
      </c>
      <c r="W6074">
        <v>240</v>
      </c>
      <c r="X6074">
        <v>2</v>
      </c>
      <c r="Y6074" t="s">
        <v>32661</v>
      </c>
      <c r="AA6074">
        <v>8.5</v>
      </c>
      <c r="AC6074">
        <v>1</v>
      </c>
      <c r="AD6074" t="str">
        <f t="shared" si="923"/>
        <v/>
      </c>
      <c r="AE6074">
        <f t="shared" si="919"/>
        <v>1</v>
      </c>
      <c r="AF6074" t="str">
        <f t="shared" si="921"/>
        <v/>
      </c>
      <c r="AG6074" t="str">
        <f t="shared" si="927"/>
        <v/>
      </c>
      <c r="AH6074" t="str">
        <f t="shared" si="925"/>
        <v/>
      </c>
      <c r="AI6074">
        <v>0.14499999999999999</v>
      </c>
      <c r="AJ6074" t="str">
        <f t="shared" si="920"/>
        <v/>
      </c>
      <c r="AK6074">
        <f t="shared" si="926"/>
        <v>2.8</v>
      </c>
      <c r="AL6074">
        <f t="shared" si="924"/>
        <v>0.40599999999999997</v>
      </c>
    </row>
    <row r="6075" spans="1:38" x14ac:dyDescent="0.2">
      <c r="A6075" t="s">
        <v>20923</v>
      </c>
      <c r="B6075" t="s">
        <v>680</v>
      </c>
      <c r="C6075" t="s">
        <v>20924</v>
      </c>
      <c r="D6075" s="1">
        <v>38454</v>
      </c>
      <c r="E6075" s="1">
        <v>44104</v>
      </c>
      <c r="F6075" t="s">
        <v>39</v>
      </c>
      <c r="G6075" t="s">
        <v>19</v>
      </c>
      <c r="I6075">
        <v>65</v>
      </c>
      <c r="J6075">
        <v>35</v>
      </c>
      <c r="K6075">
        <v>0</v>
      </c>
      <c r="L6075">
        <v>1294</v>
      </c>
      <c r="M6075">
        <v>1294</v>
      </c>
      <c r="N6075" t="s">
        <v>20</v>
      </c>
      <c r="O6075" t="s">
        <v>20925</v>
      </c>
      <c r="P6075" t="s">
        <v>28</v>
      </c>
      <c r="Q6075" t="s">
        <v>34256</v>
      </c>
      <c r="R6075" t="s">
        <v>33783</v>
      </c>
      <c r="S6075" t="s">
        <v>33942</v>
      </c>
      <c r="T6075" t="s">
        <v>34233</v>
      </c>
      <c r="U6075" t="s">
        <v>32634</v>
      </c>
      <c r="V6075" t="s">
        <v>33195</v>
      </c>
      <c r="W6075">
        <v>223</v>
      </c>
      <c r="X6075">
        <v>2</v>
      </c>
      <c r="Y6075" t="s">
        <v>32654</v>
      </c>
      <c r="Z6075">
        <v>446</v>
      </c>
      <c r="AA6075">
        <v>11</v>
      </c>
      <c r="AB6075">
        <v>17</v>
      </c>
      <c r="AC6075">
        <v>1</v>
      </c>
      <c r="AD6075" t="str">
        <f t="shared" si="923"/>
        <v/>
      </c>
      <c r="AE6075">
        <f t="shared" si="919"/>
        <v>1</v>
      </c>
      <c r="AF6075" t="str">
        <f t="shared" si="921"/>
        <v/>
      </c>
      <c r="AG6075" t="str">
        <f t="shared" si="927"/>
        <v/>
      </c>
      <c r="AH6075" t="str">
        <f t="shared" si="925"/>
        <v/>
      </c>
      <c r="AI6075">
        <v>0.14499999999999999</v>
      </c>
      <c r="AJ6075" t="str">
        <f t="shared" si="920"/>
        <v/>
      </c>
      <c r="AK6075">
        <f t="shared" si="926"/>
        <v>2.8</v>
      </c>
      <c r="AL6075">
        <f t="shared" si="924"/>
        <v>0.40599999999999997</v>
      </c>
    </row>
    <row r="6076" spans="1:38" x14ac:dyDescent="0.2">
      <c r="A6076" t="s">
        <v>20914</v>
      </c>
      <c r="B6076" t="s">
        <v>680</v>
      </c>
      <c r="C6076" t="s">
        <v>20915</v>
      </c>
      <c r="D6076" s="1">
        <v>38454</v>
      </c>
      <c r="E6076" s="1">
        <v>44546</v>
      </c>
      <c r="F6076" t="s">
        <v>19</v>
      </c>
      <c r="I6076">
        <v>100</v>
      </c>
      <c r="J6076">
        <v>0</v>
      </c>
      <c r="K6076">
        <v>0</v>
      </c>
      <c r="L6076">
        <v>1222</v>
      </c>
      <c r="M6076">
        <v>1222</v>
      </c>
      <c r="N6076" t="s">
        <v>20</v>
      </c>
      <c r="O6076" t="s">
        <v>20916</v>
      </c>
      <c r="P6076" t="s">
        <v>28</v>
      </c>
      <c r="Q6076" t="s">
        <v>34256</v>
      </c>
      <c r="R6076" t="s">
        <v>33768</v>
      </c>
      <c r="S6076" t="s">
        <v>32628</v>
      </c>
      <c r="T6076" t="s">
        <v>34357</v>
      </c>
      <c r="U6076" t="s">
        <v>32634</v>
      </c>
      <c r="V6076" t="s">
        <v>33195</v>
      </c>
      <c r="W6076">
        <v>246</v>
      </c>
      <c r="X6076">
        <v>2</v>
      </c>
      <c r="Y6076" t="s">
        <v>32654</v>
      </c>
      <c r="Z6076">
        <v>492</v>
      </c>
      <c r="AA6076">
        <v>11</v>
      </c>
      <c r="AB6076">
        <v>20</v>
      </c>
      <c r="AC6076">
        <v>1</v>
      </c>
      <c r="AD6076" t="str">
        <f t="shared" si="923"/>
        <v/>
      </c>
      <c r="AE6076" t="str">
        <f t="shared" si="919"/>
        <v/>
      </c>
      <c r="AF6076" t="str">
        <f t="shared" si="921"/>
        <v/>
      </c>
      <c r="AG6076">
        <f t="shared" si="927"/>
        <v>1</v>
      </c>
      <c r="AH6076">
        <f t="shared" si="925"/>
        <v>2.8</v>
      </c>
      <c r="AI6076">
        <v>0.14499999999999999</v>
      </c>
      <c r="AJ6076">
        <f t="shared" si="920"/>
        <v>0.40599999999999997</v>
      </c>
      <c r="AK6076" t="str">
        <f t="shared" si="926"/>
        <v/>
      </c>
      <c r="AL6076" t="str">
        <f t="shared" si="924"/>
        <v/>
      </c>
    </row>
    <row r="6077" spans="1:38" x14ac:dyDescent="0.2">
      <c r="A6077" t="s">
        <v>20917</v>
      </c>
      <c r="B6077" t="s">
        <v>680</v>
      </c>
      <c r="C6077" t="s">
        <v>20918</v>
      </c>
      <c r="D6077" s="1">
        <v>38454</v>
      </c>
      <c r="E6077" s="1">
        <v>43456</v>
      </c>
      <c r="F6077" t="s">
        <v>889</v>
      </c>
      <c r="I6077">
        <v>100</v>
      </c>
      <c r="J6077">
        <v>0</v>
      </c>
      <c r="K6077">
        <v>0</v>
      </c>
      <c r="L6077">
        <v>1468</v>
      </c>
      <c r="M6077">
        <v>1468</v>
      </c>
      <c r="N6077" t="s">
        <v>20</v>
      </c>
      <c r="O6077" t="s">
        <v>20919</v>
      </c>
      <c r="P6077" t="s">
        <v>28</v>
      </c>
      <c r="Q6077" t="s">
        <v>34256</v>
      </c>
      <c r="R6077" t="s">
        <v>33783</v>
      </c>
      <c r="S6077" t="s">
        <v>33942</v>
      </c>
      <c r="T6077" t="s">
        <v>34233</v>
      </c>
      <c r="V6077" t="s">
        <v>33195</v>
      </c>
      <c r="AD6077" t="str">
        <f t="shared" si="923"/>
        <v/>
      </c>
      <c r="AE6077" t="str">
        <f t="shared" si="919"/>
        <v/>
      </c>
      <c r="AF6077" t="str">
        <f t="shared" si="921"/>
        <v/>
      </c>
      <c r="AG6077" t="str">
        <f t="shared" si="927"/>
        <v/>
      </c>
      <c r="AH6077" t="str">
        <f t="shared" si="925"/>
        <v/>
      </c>
      <c r="AI6077">
        <v>0.14499999999999999</v>
      </c>
      <c r="AJ6077" t="str">
        <f t="shared" si="920"/>
        <v/>
      </c>
      <c r="AK6077" t="str">
        <f t="shared" si="926"/>
        <v/>
      </c>
      <c r="AL6077" t="str">
        <f t="shared" si="924"/>
        <v/>
      </c>
    </row>
    <row r="6078" spans="1:38" x14ac:dyDescent="0.2">
      <c r="A6078" t="s">
        <v>29690</v>
      </c>
      <c r="B6078" t="s">
        <v>680</v>
      </c>
      <c r="C6078" t="s">
        <v>29691</v>
      </c>
      <c r="D6078" s="1">
        <v>43837</v>
      </c>
      <c r="E6078" s="1">
        <v>44546</v>
      </c>
      <c r="F6078" t="s">
        <v>26</v>
      </c>
      <c r="I6078">
        <v>100</v>
      </c>
      <c r="J6078">
        <v>0</v>
      </c>
      <c r="K6078">
        <v>0</v>
      </c>
      <c r="L6078">
        <v>2164</v>
      </c>
      <c r="M6078">
        <v>2164</v>
      </c>
      <c r="N6078" t="s">
        <v>20</v>
      </c>
      <c r="O6078" t="s">
        <v>29692</v>
      </c>
      <c r="P6078" t="s">
        <v>44</v>
      </c>
      <c r="Q6078" t="s">
        <v>34233</v>
      </c>
      <c r="R6078" t="s">
        <v>34233</v>
      </c>
      <c r="S6078" t="s">
        <v>34233</v>
      </c>
      <c r="T6078" t="s">
        <v>34233</v>
      </c>
      <c r="V6078" t="s">
        <v>33213</v>
      </c>
      <c r="AD6078" t="str">
        <f t="shared" si="923"/>
        <v/>
      </c>
      <c r="AE6078" t="str">
        <f t="shared" si="919"/>
        <v/>
      </c>
      <c r="AF6078" t="str">
        <f t="shared" si="921"/>
        <v/>
      </c>
      <c r="AG6078" t="str">
        <f t="shared" si="927"/>
        <v/>
      </c>
      <c r="AH6078" t="str">
        <f t="shared" si="925"/>
        <v/>
      </c>
      <c r="AI6078">
        <v>0.14499999999999999</v>
      </c>
      <c r="AJ6078" t="str">
        <f t="shared" si="920"/>
        <v/>
      </c>
      <c r="AK6078" t="str">
        <f t="shared" si="926"/>
        <v/>
      </c>
      <c r="AL6078" t="str">
        <f t="shared" si="924"/>
        <v/>
      </c>
    </row>
    <row r="6079" spans="1:38" x14ac:dyDescent="0.2">
      <c r="A6079" t="s">
        <v>31889</v>
      </c>
      <c r="B6079" t="s">
        <v>680</v>
      </c>
      <c r="C6079" t="s">
        <v>31890</v>
      </c>
      <c r="D6079" s="1">
        <v>44238</v>
      </c>
      <c r="E6079" s="1">
        <v>44238</v>
      </c>
      <c r="F6079" t="s">
        <v>19</v>
      </c>
      <c r="I6079">
        <v>100</v>
      </c>
      <c r="J6079">
        <v>0</v>
      </c>
      <c r="K6079">
        <v>0</v>
      </c>
      <c r="L6079">
        <v>1179</v>
      </c>
      <c r="M6079">
        <v>1179</v>
      </c>
      <c r="N6079" t="s">
        <v>20</v>
      </c>
      <c r="O6079" t="s">
        <v>31891</v>
      </c>
      <c r="P6079" t="s">
        <v>28</v>
      </c>
      <c r="Q6079" t="s">
        <v>34256</v>
      </c>
      <c r="R6079" t="s">
        <v>33783</v>
      </c>
      <c r="S6079" t="s">
        <v>33942</v>
      </c>
      <c r="T6079" t="s">
        <v>34233</v>
      </c>
      <c r="U6079" t="s">
        <v>32634</v>
      </c>
      <c r="V6079" t="s">
        <v>33214</v>
      </c>
      <c r="W6079">
        <v>240</v>
      </c>
      <c r="X6079" t="s">
        <v>33215</v>
      </c>
      <c r="Y6079" t="s">
        <v>32654</v>
      </c>
      <c r="AA6079">
        <v>8.5</v>
      </c>
      <c r="AC6079">
        <v>1</v>
      </c>
      <c r="AD6079" t="str">
        <f t="shared" si="923"/>
        <v/>
      </c>
      <c r="AE6079">
        <f t="shared" si="919"/>
        <v>1</v>
      </c>
      <c r="AF6079" t="str">
        <f t="shared" si="921"/>
        <v/>
      </c>
      <c r="AG6079" t="str">
        <f t="shared" si="927"/>
        <v/>
      </c>
      <c r="AH6079" t="str">
        <f t="shared" si="925"/>
        <v/>
      </c>
      <c r="AI6079">
        <v>0.14499999999999999</v>
      </c>
      <c r="AJ6079" t="str">
        <f t="shared" si="920"/>
        <v/>
      </c>
      <c r="AK6079">
        <f t="shared" si="926"/>
        <v>2.8</v>
      </c>
      <c r="AL6079">
        <f t="shared" si="924"/>
        <v>0.40599999999999997</v>
      </c>
    </row>
    <row r="6080" spans="1:38" x14ac:dyDescent="0.2">
      <c r="A6080" t="s">
        <v>29411</v>
      </c>
      <c r="B6080" t="s">
        <v>680</v>
      </c>
      <c r="C6080" t="s">
        <v>29412</v>
      </c>
      <c r="D6080" s="1">
        <v>44238</v>
      </c>
      <c r="E6080" s="1">
        <v>44238</v>
      </c>
      <c r="F6080" t="s">
        <v>19</v>
      </c>
      <c r="I6080">
        <v>100</v>
      </c>
      <c r="J6080">
        <v>0</v>
      </c>
      <c r="K6080">
        <v>0</v>
      </c>
      <c r="L6080">
        <v>1199</v>
      </c>
      <c r="M6080">
        <v>1199</v>
      </c>
      <c r="N6080" t="s">
        <v>20</v>
      </c>
      <c r="O6080" t="s">
        <v>29413</v>
      </c>
      <c r="P6080" t="s">
        <v>28</v>
      </c>
      <c r="Q6080" t="s">
        <v>34256</v>
      </c>
      <c r="R6080" t="s">
        <v>33783</v>
      </c>
      <c r="S6080" t="s">
        <v>33942</v>
      </c>
      <c r="T6080" t="s">
        <v>34233</v>
      </c>
      <c r="U6080" t="s">
        <v>32634</v>
      </c>
      <c r="V6080" t="s">
        <v>33214</v>
      </c>
      <c r="W6080">
        <v>240</v>
      </c>
      <c r="X6080" t="s">
        <v>33215</v>
      </c>
      <c r="Y6080" t="s">
        <v>32654</v>
      </c>
      <c r="AA6080">
        <v>8.5</v>
      </c>
      <c r="AC6080">
        <v>1</v>
      </c>
      <c r="AD6080" t="str">
        <f t="shared" si="923"/>
        <v/>
      </c>
      <c r="AE6080">
        <f t="shared" si="919"/>
        <v>1</v>
      </c>
      <c r="AF6080" t="str">
        <f t="shared" si="921"/>
        <v/>
      </c>
      <c r="AG6080" t="str">
        <f t="shared" si="927"/>
        <v/>
      </c>
      <c r="AH6080" t="str">
        <f t="shared" si="925"/>
        <v/>
      </c>
      <c r="AI6080">
        <v>0.14499999999999999</v>
      </c>
      <c r="AJ6080" t="str">
        <f t="shared" si="920"/>
        <v/>
      </c>
      <c r="AK6080">
        <f t="shared" si="926"/>
        <v>2.8</v>
      </c>
      <c r="AL6080">
        <f t="shared" si="924"/>
        <v>0.40599999999999997</v>
      </c>
    </row>
    <row r="6081" spans="1:39" x14ac:dyDescent="0.2">
      <c r="A6081" t="s">
        <v>31892</v>
      </c>
      <c r="B6081" t="s">
        <v>680</v>
      </c>
      <c r="C6081" t="s">
        <v>31893</v>
      </c>
      <c r="D6081" s="1">
        <v>44238</v>
      </c>
      <c r="E6081" s="1">
        <v>44238</v>
      </c>
      <c r="F6081" t="s">
        <v>19</v>
      </c>
      <c r="I6081">
        <v>100</v>
      </c>
      <c r="J6081">
        <v>0</v>
      </c>
      <c r="K6081">
        <v>0</v>
      </c>
      <c r="L6081">
        <v>1200</v>
      </c>
      <c r="M6081">
        <v>1200</v>
      </c>
      <c r="N6081" t="s">
        <v>20</v>
      </c>
      <c r="O6081" t="s">
        <v>31894</v>
      </c>
      <c r="P6081" t="s">
        <v>28</v>
      </c>
      <c r="Q6081" t="s">
        <v>34256</v>
      </c>
      <c r="R6081" t="s">
        <v>33783</v>
      </c>
      <c r="S6081" t="s">
        <v>33942</v>
      </c>
      <c r="T6081" t="s">
        <v>34233</v>
      </c>
      <c r="U6081" t="s">
        <v>32634</v>
      </c>
      <c r="V6081" t="s">
        <v>33214</v>
      </c>
      <c r="W6081">
        <v>240</v>
      </c>
      <c r="X6081" t="s">
        <v>33215</v>
      </c>
      <c r="Y6081" t="s">
        <v>32654</v>
      </c>
      <c r="AA6081">
        <v>8.5</v>
      </c>
      <c r="AC6081">
        <v>1</v>
      </c>
      <c r="AD6081" t="str">
        <f t="shared" si="923"/>
        <v/>
      </c>
      <c r="AE6081">
        <f t="shared" si="919"/>
        <v>1</v>
      </c>
      <c r="AF6081" t="str">
        <f t="shared" si="921"/>
        <v/>
      </c>
      <c r="AG6081" t="str">
        <f t="shared" si="927"/>
        <v/>
      </c>
      <c r="AH6081" t="str">
        <f t="shared" si="925"/>
        <v/>
      </c>
      <c r="AI6081">
        <v>0.14499999999999999</v>
      </c>
      <c r="AJ6081" t="str">
        <f t="shared" si="920"/>
        <v/>
      </c>
      <c r="AK6081">
        <f t="shared" si="926"/>
        <v>2.8</v>
      </c>
      <c r="AL6081">
        <f t="shared" si="924"/>
        <v>0.40599999999999997</v>
      </c>
    </row>
    <row r="6082" spans="1:39" x14ac:dyDescent="0.2">
      <c r="A6082" t="s">
        <v>31904</v>
      </c>
      <c r="B6082" t="s">
        <v>680</v>
      </c>
      <c r="C6082" t="s">
        <v>31905</v>
      </c>
      <c r="D6082" s="1">
        <v>44238</v>
      </c>
      <c r="E6082" s="1">
        <v>44238</v>
      </c>
      <c r="F6082" t="s">
        <v>26</v>
      </c>
      <c r="I6082">
        <v>100</v>
      </c>
      <c r="J6082">
        <v>0</v>
      </c>
      <c r="K6082">
        <v>0</v>
      </c>
      <c r="L6082">
        <v>416</v>
      </c>
      <c r="M6082">
        <v>416</v>
      </c>
      <c r="N6082" t="s">
        <v>20</v>
      </c>
      <c r="O6082" t="s">
        <v>31906</v>
      </c>
      <c r="P6082" t="s">
        <v>28</v>
      </c>
      <c r="Q6082" t="s">
        <v>34233</v>
      </c>
      <c r="R6082" t="s">
        <v>34233</v>
      </c>
      <c r="S6082" t="s">
        <v>34233</v>
      </c>
      <c r="T6082" t="s">
        <v>34233</v>
      </c>
      <c r="V6082" t="s">
        <v>33214</v>
      </c>
      <c r="AD6082" t="str">
        <f t="shared" si="923"/>
        <v/>
      </c>
      <c r="AE6082" t="str">
        <f t="shared" si="919"/>
        <v/>
      </c>
      <c r="AF6082" t="str">
        <f t="shared" si="921"/>
        <v/>
      </c>
      <c r="AG6082" t="str">
        <f t="shared" si="927"/>
        <v/>
      </c>
      <c r="AH6082" t="str">
        <f t="shared" si="925"/>
        <v/>
      </c>
      <c r="AI6082">
        <v>0.14499999999999999</v>
      </c>
      <c r="AJ6082" t="str">
        <f t="shared" si="920"/>
        <v/>
      </c>
      <c r="AK6082" t="str">
        <f t="shared" si="926"/>
        <v/>
      </c>
      <c r="AL6082" t="str">
        <f t="shared" si="924"/>
        <v/>
      </c>
    </row>
    <row r="6083" spans="1:39" x14ac:dyDescent="0.2">
      <c r="A6083" t="s">
        <v>26514</v>
      </c>
      <c r="B6083" t="s">
        <v>680</v>
      </c>
      <c r="C6083" t="s">
        <v>26515</v>
      </c>
      <c r="D6083" s="1">
        <v>41353</v>
      </c>
      <c r="E6083" s="1">
        <v>44634</v>
      </c>
      <c r="F6083" t="s">
        <v>26</v>
      </c>
      <c r="I6083">
        <v>100</v>
      </c>
      <c r="J6083">
        <v>0</v>
      </c>
      <c r="K6083">
        <v>0</v>
      </c>
      <c r="L6083">
        <v>5078</v>
      </c>
      <c r="M6083">
        <v>5078</v>
      </c>
      <c r="N6083" t="s">
        <v>20</v>
      </c>
      <c r="O6083" t="s">
        <v>26516</v>
      </c>
      <c r="P6083" t="s">
        <v>44</v>
      </c>
      <c r="Q6083" t="s">
        <v>34233</v>
      </c>
      <c r="R6083" t="s">
        <v>34233</v>
      </c>
      <c r="S6083" t="s">
        <v>34233</v>
      </c>
      <c r="T6083" t="s">
        <v>34233</v>
      </c>
      <c r="V6083" t="s">
        <v>33184</v>
      </c>
      <c r="AD6083" t="str">
        <f t="shared" si="923"/>
        <v/>
      </c>
      <c r="AE6083" t="str">
        <f t="shared" si="919"/>
        <v/>
      </c>
      <c r="AF6083" t="str">
        <f t="shared" si="921"/>
        <v/>
      </c>
      <c r="AG6083" t="str">
        <f t="shared" si="927"/>
        <v/>
      </c>
      <c r="AH6083" t="str">
        <f t="shared" si="925"/>
        <v/>
      </c>
      <c r="AI6083">
        <v>0.14499999999999999</v>
      </c>
      <c r="AJ6083" t="str">
        <f t="shared" si="920"/>
        <v/>
      </c>
      <c r="AK6083" t="str">
        <f t="shared" si="926"/>
        <v/>
      </c>
      <c r="AL6083" t="str">
        <f t="shared" si="924"/>
        <v/>
      </c>
    </row>
    <row r="6084" spans="1:39" x14ac:dyDescent="0.2">
      <c r="A6084" t="s">
        <v>15366</v>
      </c>
      <c r="B6084" t="s">
        <v>680</v>
      </c>
      <c r="C6084" t="s">
        <v>15367</v>
      </c>
      <c r="D6084" s="1">
        <v>37391</v>
      </c>
      <c r="E6084" s="1">
        <v>43456</v>
      </c>
      <c r="F6084" t="s">
        <v>19</v>
      </c>
      <c r="I6084">
        <v>100</v>
      </c>
      <c r="J6084">
        <v>0</v>
      </c>
      <c r="K6084">
        <v>0</v>
      </c>
      <c r="L6084">
        <v>1065</v>
      </c>
      <c r="M6084">
        <v>1065</v>
      </c>
      <c r="N6084" t="s">
        <v>20</v>
      </c>
      <c r="O6084" t="s">
        <v>15368</v>
      </c>
      <c r="P6084" t="s">
        <v>28</v>
      </c>
      <c r="Q6084" t="s">
        <v>34256</v>
      </c>
      <c r="R6084" t="s">
        <v>33787</v>
      </c>
      <c r="S6084" t="s">
        <v>32628</v>
      </c>
      <c r="T6084" t="s">
        <v>34365</v>
      </c>
      <c r="U6084" t="s">
        <v>32634</v>
      </c>
      <c r="V6084" t="s">
        <v>33184</v>
      </c>
      <c r="X6084">
        <v>2</v>
      </c>
      <c r="Y6084">
        <v>1</v>
      </c>
      <c r="AA6084">
        <v>10</v>
      </c>
      <c r="AB6084">
        <v>25</v>
      </c>
      <c r="AC6084">
        <v>1</v>
      </c>
      <c r="AD6084" t="str">
        <f t="shared" si="923"/>
        <v/>
      </c>
      <c r="AE6084" t="str">
        <f t="shared" si="919"/>
        <v/>
      </c>
      <c r="AF6084" t="str">
        <f t="shared" si="921"/>
        <v/>
      </c>
      <c r="AG6084">
        <f t="shared" si="927"/>
        <v>1</v>
      </c>
      <c r="AH6084">
        <f t="shared" si="925"/>
        <v>2.8</v>
      </c>
      <c r="AI6084">
        <v>0.14499999999999999</v>
      </c>
      <c r="AJ6084">
        <f t="shared" si="920"/>
        <v>0.40599999999999997</v>
      </c>
      <c r="AK6084" t="str">
        <f t="shared" si="926"/>
        <v/>
      </c>
      <c r="AL6084" t="str">
        <f t="shared" si="924"/>
        <v/>
      </c>
    </row>
    <row r="6085" spans="1:39" x14ac:dyDescent="0.2">
      <c r="A6085" t="s">
        <v>30405</v>
      </c>
      <c r="B6085" t="s">
        <v>680</v>
      </c>
      <c r="C6085" t="s">
        <v>30406</v>
      </c>
      <c r="D6085" s="1">
        <v>43859</v>
      </c>
      <c r="E6085" s="1">
        <v>44133</v>
      </c>
      <c r="F6085" t="s">
        <v>889</v>
      </c>
      <c r="I6085">
        <v>100</v>
      </c>
      <c r="J6085">
        <v>0</v>
      </c>
      <c r="K6085">
        <v>0</v>
      </c>
      <c r="L6085">
        <v>547</v>
      </c>
      <c r="M6085">
        <v>547</v>
      </c>
      <c r="N6085" t="s">
        <v>20</v>
      </c>
      <c r="O6085" t="s">
        <v>30407</v>
      </c>
      <c r="P6085" t="s">
        <v>44</v>
      </c>
      <c r="Q6085" t="s">
        <v>34256</v>
      </c>
      <c r="R6085" t="s">
        <v>33787</v>
      </c>
      <c r="S6085" t="s">
        <v>33942</v>
      </c>
      <c r="T6085" t="s">
        <v>34818</v>
      </c>
      <c r="AD6085" t="str">
        <f t="shared" si="923"/>
        <v/>
      </c>
      <c r="AE6085" t="str">
        <f t="shared" si="919"/>
        <v/>
      </c>
      <c r="AF6085" t="str">
        <f t="shared" si="921"/>
        <v/>
      </c>
      <c r="AG6085" t="str">
        <f t="shared" si="927"/>
        <v/>
      </c>
      <c r="AH6085" t="str">
        <f t="shared" si="925"/>
        <v/>
      </c>
      <c r="AI6085">
        <v>0.14499999999999999</v>
      </c>
      <c r="AJ6085" t="str">
        <f t="shared" si="920"/>
        <v/>
      </c>
      <c r="AK6085" t="str">
        <f t="shared" si="926"/>
        <v/>
      </c>
      <c r="AL6085" t="str">
        <f t="shared" si="924"/>
        <v/>
      </c>
    </row>
    <row r="6086" spans="1:39" x14ac:dyDescent="0.2">
      <c r="A6086" t="s">
        <v>1935</v>
      </c>
      <c r="B6086" t="s">
        <v>680</v>
      </c>
      <c r="C6086" t="s">
        <v>1936</v>
      </c>
      <c r="D6086" s="1">
        <v>35711</v>
      </c>
      <c r="E6086" s="1">
        <v>44634</v>
      </c>
      <c r="F6086" t="s">
        <v>19</v>
      </c>
      <c r="I6086">
        <v>100</v>
      </c>
      <c r="J6086">
        <v>0</v>
      </c>
      <c r="K6086">
        <v>0</v>
      </c>
      <c r="L6086">
        <v>1094</v>
      </c>
      <c r="M6086">
        <v>1094</v>
      </c>
      <c r="N6086" t="s">
        <v>20</v>
      </c>
      <c r="O6086" t="s">
        <v>1937</v>
      </c>
      <c r="P6086" t="s">
        <v>28</v>
      </c>
      <c r="Q6086" t="s">
        <v>34233</v>
      </c>
      <c r="R6086" t="s">
        <v>34233</v>
      </c>
      <c r="S6086" t="s">
        <v>33807</v>
      </c>
      <c r="T6086" t="s">
        <v>34357</v>
      </c>
      <c r="U6086" t="s">
        <v>32634</v>
      </c>
      <c r="V6086" t="s">
        <v>33184</v>
      </c>
      <c r="X6086">
        <v>2</v>
      </c>
      <c r="Y6086">
        <v>1</v>
      </c>
      <c r="AA6086">
        <v>10</v>
      </c>
      <c r="AB6086">
        <v>25</v>
      </c>
      <c r="AC6086">
        <v>1</v>
      </c>
      <c r="AD6086" t="str">
        <f t="shared" si="923"/>
        <v/>
      </c>
      <c r="AE6086" t="str">
        <f t="shared" si="919"/>
        <v/>
      </c>
      <c r="AF6086" t="str">
        <f t="shared" si="921"/>
        <v/>
      </c>
      <c r="AG6086">
        <f t="shared" si="927"/>
        <v>1</v>
      </c>
      <c r="AH6086">
        <f t="shared" si="925"/>
        <v>2.8</v>
      </c>
      <c r="AI6086">
        <v>0.14499999999999999</v>
      </c>
      <c r="AJ6086">
        <f t="shared" si="920"/>
        <v>0.40599999999999997</v>
      </c>
      <c r="AK6086" t="str">
        <f t="shared" si="926"/>
        <v/>
      </c>
      <c r="AL6086" t="str">
        <f t="shared" si="924"/>
        <v/>
      </c>
    </row>
    <row r="6087" spans="1:39" x14ac:dyDescent="0.2">
      <c r="A6087" t="s">
        <v>6786</v>
      </c>
      <c r="B6087" t="s">
        <v>680</v>
      </c>
      <c r="C6087" t="s">
        <v>6787</v>
      </c>
      <c r="D6087" s="1">
        <v>36094</v>
      </c>
      <c r="E6087" s="1">
        <v>43888</v>
      </c>
      <c r="F6087" t="s">
        <v>19</v>
      </c>
      <c r="I6087">
        <v>100</v>
      </c>
      <c r="J6087">
        <v>0</v>
      </c>
      <c r="K6087">
        <v>0</v>
      </c>
      <c r="L6087">
        <v>1073</v>
      </c>
      <c r="M6087">
        <v>1073</v>
      </c>
      <c r="N6087" t="s">
        <v>20</v>
      </c>
      <c r="O6087" t="s">
        <v>6788</v>
      </c>
      <c r="P6087" t="s">
        <v>28</v>
      </c>
      <c r="Q6087" t="s">
        <v>34256</v>
      </c>
      <c r="R6087" t="s">
        <v>33787</v>
      </c>
      <c r="S6087" t="s">
        <v>33797</v>
      </c>
      <c r="T6087" t="s">
        <v>34365</v>
      </c>
      <c r="U6087" t="s">
        <v>32634</v>
      </c>
      <c r="V6087" t="s">
        <v>33184</v>
      </c>
      <c r="X6087">
        <v>2</v>
      </c>
      <c r="Y6087">
        <v>1</v>
      </c>
      <c r="AA6087">
        <v>10</v>
      </c>
      <c r="AB6087">
        <v>25</v>
      </c>
      <c r="AC6087">
        <v>1</v>
      </c>
      <c r="AD6087" t="str">
        <f t="shared" si="923"/>
        <v/>
      </c>
      <c r="AE6087" t="str">
        <f t="shared" si="919"/>
        <v/>
      </c>
      <c r="AF6087" t="str">
        <f t="shared" si="921"/>
        <v/>
      </c>
      <c r="AG6087">
        <f t="shared" si="927"/>
        <v>1</v>
      </c>
      <c r="AH6087">
        <f t="shared" si="925"/>
        <v>2.8</v>
      </c>
      <c r="AI6087">
        <v>0.14499999999999999</v>
      </c>
      <c r="AJ6087">
        <f t="shared" si="920"/>
        <v>0.40599999999999997</v>
      </c>
      <c r="AK6087" t="str">
        <f t="shared" si="926"/>
        <v/>
      </c>
      <c r="AL6087" t="str">
        <f t="shared" si="924"/>
        <v/>
      </c>
    </row>
    <row r="6088" spans="1:39" x14ac:dyDescent="0.2">
      <c r="A6088" t="s">
        <v>1836</v>
      </c>
      <c r="B6088" t="s">
        <v>680</v>
      </c>
      <c r="C6088" t="s">
        <v>1837</v>
      </c>
      <c r="D6088" s="1">
        <v>35696</v>
      </c>
      <c r="E6088" s="1">
        <v>44634</v>
      </c>
      <c r="F6088" t="s">
        <v>19</v>
      </c>
      <c r="I6088">
        <v>100</v>
      </c>
      <c r="J6088">
        <v>0</v>
      </c>
      <c r="K6088">
        <v>0</v>
      </c>
      <c r="L6088">
        <v>1058</v>
      </c>
      <c r="M6088">
        <v>1058</v>
      </c>
      <c r="N6088" t="s">
        <v>20</v>
      </c>
      <c r="O6088" t="s">
        <v>1838</v>
      </c>
      <c r="P6088" t="s">
        <v>28</v>
      </c>
      <c r="Q6088" t="s">
        <v>34256</v>
      </c>
      <c r="R6088" t="s">
        <v>33787</v>
      </c>
      <c r="S6088" t="s">
        <v>33797</v>
      </c>
      <c r="T6088" t="s">
        <v>34365</v>
      </c>
      <c r="U6088" t="s">
        <v>32634</v>
      </c>
      <c r="V6088" t="s">
        <v>33184</v>
      </c>
      <c r="X6088">
        <v>2</v>
      </c>
      <c r="Y6088">
        <v>1</v>
      </c>
      <c r="AA6088">
        <v>10</v>
      </c>
      <c r="AB6088">
        <v>25</v>
      </c>
      <c r="AC6088">
        <v>1</v>
      </c>
      <c r="AD6088" t="str">
        <f t="shared" si="923"/>
        <v/>
      </c>
      <c r="AE6088" t="str">
        <f t="shared" si="919"/>
        <v/>
      </c>
      <c r="AF6088" t="str">
        <f t="shared" si="921"/>
        <v/>
      </c>
      <c r="AG6088">
        <f t="shared" si="927"/>
        <v>1</v>
      </c>
      <c r="AH6088">
        <f t="shared" si="925"/>
        <v>2.8</v>
      </c>
      <c r="AI6088">
        <v>0.14499999999999999</v>
      </c>
      <c r="AJ6088">
        <f t="shared" si="920"/>
        <v>0.40599999999999997</v>
      </c>
      <c r="AK6088" t="str">
        <f t="shared" si="926"/>
        <v/>
      </c>
      <c r="AL6088" t="str">
        <f t="shared" si="924"/>
        <v/>
      </c>
    </row>
    <row r="6089" spans="1:39" x14ac:dyDescent="0.2">
      <c r="A6089" t="s">
        <v>2531</v>
      </c>
      <c r="B6089" t="s">
        <v>680</v>
      </c>
      <c r="C6089" t="s">
        <v>2532</v>
      </c>
      <c r="D6089" s="1">
        <v>35774</v>
      </c>
      <c r="E6089" s="1">
        <v>43456</v>
      </c>
      <c r="F6089" t="s">
        <v>19</v>
      </c>
      <c r="I6089">
        <v>100</v>
      </c>
      <c r="J6089">
        <v>0</v>
      </c>
      <c r="K6089">
        <v>0</v>
      </c>
      <c r="L6089">
        <v>1284</v>
      </c>
      <c r="M6089">
        <v>1284</v>
      </c>
      <c r="N6089" t="s">
        <v>20</v>
      </c>
      <c r="O6089" t="s">
        <v>2533</v>
      </c>
      <c r="P6089" t="s">
        <v>28</v>
      </c>
      <c r="Q6089" t="s">
        <v>34233</v>
      </c>
      <c r="R6089" t="s">
        <v>34233</v>
      </c>
      <c r="S6089" t="s">
        <v>32628</v>
      </c>
      <c r="T6089" t="s">
        <v>34357</v>
      </c>
      <c r="U6089" t="s">
        <v>32634</v>
      </c>
      <c r="V6089" t="s">
        <v>33184</v>
      </c>
      <c r="X6089">
        <v>2</v>
      </c>
      <c r="Y6089">
        <v>1</v>
      </c>
      <c r="AA6089">
        <v>10</v>
      </c>
      <c r="AB6089">
        <v>25</v>
      </c>
      <c r="AC6089">
        <v>1</v>
      </c>
      <c r="AD6089" t="str">
        <f t="shared" si="923"/>
        <v/>
      </c>
      <c r="AE6089" t="str">
        <f t="shared" ref="AE6089:AE6152" si="928">IF((S6089="tühi")*(AC6089&lt;&gt;""),AC6089,"")</f>
        <v/>
      </c>
      <c r="AF6089" t="str">
        <f t="shared" si="921"/>
        <v/>
      </c>
      <c r="AG6089">
        <f t="shared" si="927"/>
        <v>1</v>
      </c>
      <c r="AH6089">
        <f t="shared" si="925"/>
        <v>2.8</v>
      </c>
      <c r="AI6089">
        <v>0.14499999999999999</v>
      </c>
      <c r="AJ6089">
        <f t="shared" si="920"/>
        <v>0.40599999999999997</v>
      </c>
      <c r="AK6089" t="str">
        <f t="shared" si="926"/>
        <v/>
      </c>
      <c r="AL6089" t="str">
        <f t="shared" si="924"/>
        <v/>
      </c>
    </row>
    <row r="6090" spans="1:39" x14ac:dyDescent="0.2">
      <c r="A6090" t="s">
        <v>2094</v>
      </c>
      <c r="B6090" t="s">
        <v>680</v>
      </c>
      <c r="C6090" t="s">
        <v>2095</v>
      </c>
      <c r="D6090" s="1">
        <v>35711</v>
      </c>
      <c r="E6090" s="1">
        <v>43456</v>
      </c>
      <c r="F6090" t="s">
        <v>19</v>
      </c>
      <c r="I6090">
        <v>100</v>
      </c>
      <c r="J6090">
        <v>0</v>
      </c>
      <c r="K6090">
        <v>0</v>
      </c>
      <c r="L6090">
        <v>1259</v>
      </c>
      <c r="M6090">
        <v>1259</v>
      </c>
      <c r="N6090" t="s">
        <v>20</v>
      </c>
      <c r="O6090" t="s">
        <v>2096</v>
      </c>
      <c r="P6090" t="s">
        <v>28</v>
      </c>
      <c r="Q6090" t="s">
        <v>34256</v>
      </c>
      <c r="R6090" t="s">
        <v>33787</v>
      </c>
      <c r="S6090" t="s">
        <v>32628</v>
      </c>
      <c r="T6090" t="s">
        <v>34365</v>
      </c>
      <c r="U6090" t="s">
        <v>32634</v>
      </c>
      <c r="V6090" t="s">
        <v>33184</v>
      </c>
      <c r="X6090">
        <v>2</v>
      </c>
      <c r="Y6090">
        <v>1</v>
      </c>
      <c r="AA6090">
        <v>10</v>
      </c>
      <c r="AB6090">
        <v>25</v>
      </c>
      <c r="AC6090">
        <v>1</v>
      </c>
      <c r="AD6090" t="str">
        <f t="shared" si="923"/>
        <v/>
      </c>
      <c r="AE6090" t="str">
        <f t="shared" si="928"/>
        <v/>
      </c>
      <c r="AF6090" t="str">
        <f t="shared" si="921"/>
        <v/>
      </c>
      <c r="AG6090">
        <f t="shared" si="927"/>
        <v>1</v>
      </c>
      <c r="AH6090">
        <f t="shared" si="925"/>
        <v>2.8</v>
      </c>
      <c r="AI6090">
        <v>0.14499999999999999</v>
      </c>
      <c r="AJ6090">
        <f t="shared" si="920"/>
        <v>0.40599999999999997</v>
      </c>
      <c r="AK6090" t="str">
        <f t="shared" si="926"/>
        <v/>
      </c>
      <c r="AL6090" t="str">
        <f t="shared" si="924"/>
        <v/>
      </c>
    </row>
    <row r="6091" spans="1:39" x14ac:dyDescent="0.2">
      <c r="A6091" t="s">
        <v>2307</v>
      </c>
      <c r="B6091" t="s">
        <v>680</v>
      </c>
      <c r="C6091" t="s">
        <v>2308</v>
      </c>
      <c r="D6091" s="1">
        <v>35758</v>
      </c>
      <c r="E6091" s="1">
        <v>43456</v>
      </c>
      <c r="F6091" t="s">
        <v>19</v>
      </c>
      <c r="I6091">
        <v>100</v>
      </c>
      <c r="J6091">
        <v>0</v>
      </c>
      <c r="K6091">
        <v>0</v>
      </c>
      <c r="L6091">
        <v>1075</v>
      </c>
      <c r="M6091">
        <v>1075</v>
      </c>
      <c r="N6091" t="s">
        <v>20</v>
      </c>
      <c r="O6091" t="s">
        <v>2309</v>
      </c>
      <c r="P6091" t="s">
        <v>28</v>
      </c>
      <c r="Q6091" t="s">
        <v>34233</v>
      </c>
      <c r="R6091" t="s">
        <v>34233</v>
      </c>
      <c r="S6091" t="s">
        <v>32628</v>
      </c>
      <c r="T6091" t="s">
        <v>34357</v>
      </c>
      <c r="U6091" t="s">
        <v>32634</v>
      </c>
      <c r="V6091" t="s">
        <v>33184</v>
      </c>
      <c r="X6091">
        <v>2</v>
      </c>
      <c r="Y6091">
        <v>1</v>
      </c>
      <c r="AA6091">
        <v>10</v>
      </c>
      <c r="AB6091">
        <v>25</v>
      </c>
      <c r="AC6091">
        <v>1</v>
      </c>
      <c r="AD6091" t="str">
        <f t="shared" si="923"/>
        <v/>
      </c>
      <c r="AE6091" t="str">
        <f t="shared" si="928"/>
        <v/>
      </c>
      <c r="AF6091" t="str">
        <f t="shared" si="921"/>
        <v/>
      </c>
      <c r="AG6091">
        <f t="shared" si="927"/>
        <v>1</v>
      </c>
      <c r="AH6091">
        <f t="shared" si="925"/>
        <v>2.8</v>
      </c>
      <c r="AI6091">
        <v>0.14499999999999999</v>
      </c>
      <c r="AJ6091">
        <f t="shared" si="920"/>
        <v>0.40599999999999997</v>
      </c>
      <c r="AK6091" t="str">
        <f t="shared" si="926"/>
        <v/>
      </c>
      <c r="AL6091" t="str">
        <f t="shared" si="924"/>
        <v/>
      </c>
    </row>
    <row r="6092" spans="1:39" s="20" customFormat="1" x14ac:dyDescent="0.2">
      <c r="A6092" s="20" t="s">
        <v>19238</v>
      </c>
      <c r="B6092" s="20" t="s">
        <v>680</v>
      </c>
      <c r="C6092" s="20" t="s">
        <v>19239</v>
      </c>
      <c r="D6092" s="21">
        <v>38121</v>
      </c>
      <c r="E6092" s="21">
        <v>44634</v>
      </c>
      <c r="F6092" s="20" t="s">
        <v>19</v>
      </c>
      <c r="I6092" s="20">
        <v>100</v>
      </c>
      <c r="J6092" s="20">
        <v>0</v>
      </c>
      <c r="K6092" s="20">
        <v>0</v>
      </c>
      <c r="L6092" s="20">
        <v>892</v>
      </c>
      <c r="M6092" s="20">
        <v>892</v>
      </c>
      <c r="N6092" s="20" t="s">
        <v>20</v>
      </c>
      <c r="O6092" s="20" t="s">
        <v>19240</v>
      </c>
      <c r="P6092" s="20" t="s">
        <v>28</v>
      </c>
      <c r="Q6092" s="20" t="s">
        <v>34256</v>
      </c>
      <c r="R6092" s="20" t="s">
        <v>33787</v>
      </c>
      <c r="S6092" s="20" t="s">
        <v>32628</v>
      </c>
      <c r="T6092" s="20" t="s">
        <v>34233</v>
      </c>
      <c r="V6092" s="20" t="s">
        <v>33217</v>
      </c>
      <c r="AD6092" s="20" t="str">
        <f t="shared" si="923"/>
        <v/>
      </c>
      <c r="AE6092" s="20" t="str">
        <f t="shared" si="928"/>
        <v/>
      </c>
      <c r="AF6092" s="20" t="str">
        <f t="shared" si="921"/>
        <v/>
      </c>
      <c r="AG6092" s="20" t="str">
        <f t="shared" si="927"/>
        <v/>
      </c>
      <c r="AH6092" s="20" t="str">
        <f t="shared" si="925"/>
        <v/>
      </c>
      <c r="AI6092" s="20">
        <v>0.14499999999999999</v>
      </c>
      <c r="AJ6092" s="20" t="str">
        <f t="shared" si="920"/>
        <v/>
      </c>
      <c r="AK6092" s="20" t="str">
        <f t="shared" si="926"/>
        <v/>
      </c>
      <c r="AL6092" s="20" t="str">
        <f t="shared" si="924"/>
        <v/>
      </c>
      <c r="AM6092" s="20" t="s">
        <v>33216</v>
      </c>
    </row>
    <row r="6093" spans="1:39" s="20" customFormat="1" x14ac:dyDescent="0.2">
      <c r="A6093" s="20" t="s">
        <v>19157</v>
      </c>
      <c r="B6093" s="20" t="s">
        <v>680</v>
      </c>
      <c r="C6093" s="20" t="s">
        <v>19158</v>
      </c>
      <c r="D6093" s="21">
        <v>38100</v>
      </c>
      <c r="E6093" s="21">
        <v>43456</v>
      </c>
      <c r="F6093" s="20" t="s">
        <v>19</v>
      </c>
      <c r="I6093" s="20">
        <v>100</v>
      </c>
      <c r="J6093" s="20">
        <v>0</v>
      </c>
      <c r="K6093" s="20">
        <v>0</v>
      </c>
      <c r="L6093" s="20">
        <v>236</v>
      </c>
      <c r="M6093" s="20">
        <v>236</v>
      </c>
      <c r="N6093" s="20" t="s">
        <v>20</v>
      </c>
      <c r="O6093" s="20" t="s">
        <v>19159</v>
      </c>
      <c r="P6093" s="20" t="s">
        <v>28</v>
      </c>
      <c r="Q6093" s="20" t="s">
        <v>34233</v>
      </c>
      <c r="R6093" s="20" t="s">
        <v>34233</v>
      </c>
      <c r="S6093" s="20" t="s">
        <v>33942</v>
      </c>
      <c r="T6093" s="20" t="s">
        <v>34233</v>
      </c>
      <c r="V6093" s="20" t="s">
        <v>33217</v>
      </c>
      <c r="AD6093" s="20" t="str">
        <f t="shared" si="923"/>
        <v/>
      </c>
      <c r="AE6093" s="20" t="str">
        <f t="shared" si="928"/>
        <v/>
      </c>
      <c r="AF6093" s="20" t="str">
        <f t="shared" si="921"/>
        <v/>
      </c>
      <c r="AG6093" s="20" t="str">
        <f t="shared" si="927"/>
        <v/>
      </c>
      <c r="AH6093" s="20" t="str">
        <f t="shared" si="925"/>
        <v/>
      </c>
      <c r="AI6093" s="20">
        <v>0.14499999999999999</v>
      </c>
      <c r="AJ6093" s="20" t="str">
        <f t="shared" si="920"/>
        <v/>
      </c>
      <c r="AK6093" s="20" t="str">
        <f t="shared" si="926"/>
        <v/>
      </c>
      <c r="AL6093" s="20" t="str">
        <f t="shared" si="924"/>
        <v/>
      </c>
      <c r="AM6093" s="20" t="s">
        <v>33218</v>
      </c>
    </row>
    <row r="6094" spans="1:39" x14ac:dyDescent="0.2">
      <c r="A6094" t="s">
        <v>19416</v>
      </c>
      <c r="B6094" t="s">
        <v>680</v>
      </c>
      <c r="C6094" t="s">
        <v>19417</v>
      </c>
      <c r="D6094" s="1">
        <v>38121</v>
      </c>
      <c r="E6094" s="1">
        <v>44634</v>
      </c>
      <c r="F6094" t="s">
        <v>19</v>
      </c>
      <c r="I6094">
        <v>100</v>
      </c>
      <c r="J6094">
        <v>0</v>
      </c>
      <c r="K6094">
        <v>0</v>
      </c>
      <c r="L6094">
        <v>2170</v>
      </c>
      <c r="M6094">
        <v>2170</v>
      </c>
      <c r="N6094" t="s">
        <v>20</v>
      </c>
      <c r="O6094" t="s">
        <v>19418</v>
      </c>
      <c r="P6094" t="s">
        <v>28</v>
      </c>
      <c r="Q6094" t="s">
        <v>34233</v>
      </c>
      <c r="R6094" t="s">
        <v>34233</v>
      </c>
      <c r="S6094" t="s">
        <v>32628</v>
      </c>
      <c r="T6094" t="s">
        <v>34357</v>
      </c>
      <c r="U6094" t="s">
        <v>32634</v>
      </c>
      <c r="V6094" t="s">
        <v>33217</v>
      </c>
      <c r="W6094">
        <v>310</v>
      </c>
      <c r="X6094">
        <v>2</v>
      </c>
      <c r="Y6094" t="s">
        <v>32654</v>
      </c>
      <c r="Z6094">
        <v>620</v>
      </c>
      <c r="AA6094">
        <v>9</v>
      </c>
      <c r="AB6094">
        <v>15</v>
      </c>
      <c r="AC6094">
        <v>1</v>
      </c>
      <c r="AD6094" t="str">
        <f t="shared" si="923"/>
        <v/>
      </c>
      <c r="AE6094" t="str">
        <f t="shared" si="928"/>
        <v/>
      </c>
      <c r="AF6094" t="str">
        <f t="shared" si="921"/>
        <v/>
      </c>
      <c r="AG6094">
        <f t="shared" si="927"/>
        <v>1</v>
      </c>
      <c r="AH6094">
        <f t="shared" si="925"/>
        <v>2.8</v>
      </c>
      <c r="AI6094">
        <v>0.14499999999999999</v>
      </c>
      <c r="AJ6094">
        <f t="shared" si="920"/>
        <v>0.40599999999999997</v>
      </c>
      <c r="AK6094" t="str">
        <f t="shared" si="926"/>
        <v/>
      </c>
      <c r="AL6094" t="str">
        <f t="shared" si="924"/>
        <v/>
      </c>
    </row>
    <row r="6095" spans="1:39" x14ac:dyDescent="0.2">
      <c r="A6095" t="s">
        <v>11838</v>
      </c>
      <c r="B6095" t="s">
        <v>680</v>
      </c>
      <c r="C6095" t="s">
        <v>11839</v>
      </c>
      <c r="D6095" s="1">
        <v>36601</v>
      </c>
      <c r="E6095" s="1">
        <v>43902</v>
      </c>
      <c r="F6095" t="s">
        <v>19</v>
      </c>
      <c r="I6095">
        <v>100</v>
      </c>
      <c r="J6095">
        <v>0</v>
      </c>
      <c r="K6095">
        <v>0</v>
      </c>
      <c r="L6095">
        <v>2128</v>
      </c>
      <c r="M6095">
        <v>2128</v>
      </c>
      <c r="N6095" t="s">
        <v>20</v>
      </c>
      <c r="O6095" t="s">
        <v>11840</v>
      </c>
      <c r="P6095" t="s">
        <v>28</v>
      </c>
      <c r="Q6095" t="s">
        <v>34233</v>
      </c>
      <c r="R6095" t="s">
        <v>34233</v>
      </c>
      <c r="S6095" t="s">
        <v>32628</v>
      </c>
      <c r="T6095" t="s">
        <v>34357</v>
      </c>
      <c r="U6095" t="s">
        <v>32634</v>
      </c>
      <c r="V6095" t="s">
        <v>33184</v>
      </c>
      <c r="X6095">
        <v>2</v>
      </c>
      <c r="Y6095">
        <v>1</v>
      </c>
      <c r="AA6095">
        <v>10</v>
      </c>
      <c r="AB6095">
        <v>25</v>
      </c>
      <c r="AC6095">
        <v>1</v>
      </c>
      <c r="AD6095" t="str">
        <f t="shared" si="923"/>
        <v/>
      </c>
      <c r="AE6095" t="str">
        <f t="shared" si="928"/>
        <v/>
      </c>
      <c r="AF6095" t="str">
        <f t="shared" si="921"/>
        <v/>
      </c>
      <c r="AG6095">
        <f t="shared" si="927"/>
        <v>1</v>
      </c>
      <c r="AH6095">
        <f t="shared" si="925"/>
        <v>2.8</v>
      </c>
      <c r="AI6095">
        <v>0.14499999999999999</v>
      </c>
      <c r="AJ6095">
        <f t="shared" si="920"/>
        <v>0.40599999999999997</v>
      </c>
      <c r="AK6095" t="str">
        <f t="shared" si="926"/>
        <v/>
      </c>
      <c r="AL6095" t="str">
        <f t="shared" si="924"/>
        <v/>
      </c>
    </row>
    <row r="6096" spans="1:39" x14ac:dyDescent="0.2">
      <c r="A6096" t="s">
        <v>11841</v>
      </c>
      <c r="B6096" t="s">
        <v>680</v>
      </c>
      <c r="C6096" t="s">
        <v>11842</v>
      </c>
      <c r="D6096" s="1">
        <v>36601</v>
      </c>
      <c r="E6096" s="1">
        <v>43902</v>
      </c>
      <c r="F6096" t="s">
        <v>19</v>
      </c>
      <c r="I6096">
        <v>100</v>
      </c>
      <c r="J6096">
        <v>0</v>
      </c>
      <c r="K6096">
        <v>0</v>
      </c>
      <c r="L6096">
        <v>1307</v>
      </c>
      <c r="M6096">
        <v>1307</v>
      </c>
      <c r="N6096" t="s">
        <v>20</v>
      </c>
      <c r="O6096" t="s">
        <v>11843</v>
      </c>
      <c r="P6096" t="s">
        <v>28</v>
      </c>
      <c r="Q6096" t="s">
        <v>34256</v>
      </c>
      <c r="R6096" t="s">
        <v>33787</v>
      </c>
      <c r="S6096" t="s">
        <v>33797</v>
      </c>
      <c r="T6096" t="s">
        <v>34357</v>
      </c>
      <c r="U6096" t="s">
        <v>32634</v>
      </c>
      <c r="V6096" t="s">
        <v>33184</v>
      </c>
      <c r="X6096">
        <v>2</v>
      </c>
      <c r="Y6096">
        <v>1</v>
      </c>
      <c r="AA6096">
        <v>10</v>
      </c>
      <c r="AB6096">
        <v>25</v>
      </c>
      <c r="AC6096">
        <v>1</v>
      </c>
      <c r="AD6096" t="str">
        <f t="shared" si="923"/>
        <v/>
      </c>
      <c r="AE6096" t="str">
        <f t="shared" si="928"/>
        <v/>
      </c>
      <c r="AF6096" t="str">
        <f t="shared" si="921"/>
        <v/>
      </c>
      <c r="AG6096">
        <f t="shared" si="927"/>
        <v>1</v>
      </c>
      <c r="AH6096">
        <f t="shared" si="925"/>
        <v>2.8</v>
      </c>
      <c r="AI6096">
        <v>0.14499999999999999</v>
      </c>
      <c r="AJ6096">
        <f t="shared" ref="AJ6096:AJ6159" si="929">IF(COUNTBLANK(AH6096),"",AH6096*AI6096)</f>
        <v>0.40599999999999997</v>
      </c>
      <c r="AK6096" t="str">
        <f t="shared" si="926"/>
        <v/>
      </c>
      <c r="AL6096" t="str">
        <f t="shared" si="924"/>
        <v/>
      </c>
    </row>
    <row r="6097" spans="1:38" x14ac:dyDescent="0.2">
      <c r="A6097" t="s">
        <v>26190</v>
      </c>
      <c r="B6097" t="s">
        <v>680</v>
      </c>
      <c r="C6097" t="s">
        <v>26191</v>
      </c>
      <c r="D6097" s="1">
        <v>40827</v>
      </c>
      <c r="E6097" s="1">
        <v>43456</v>
      </c>
      <c r="F6097" t="s">
        <v>19</v>
      </c>
      <c r="I6097">
        <v>100</v>
      </c>
      <c r="J6097">
        <v>0</v>
      </c>
      <c r="K6097">
        <v>0</v>
      </c>
      <c r="L6097">
        <v>1272</v>
      </c>
      <c r="M6097">
        <v>1272</v>
      </c>
      <c r="N6097" t="s">
        <v>20</v>
      </c>
      <c r="O6097" t="s">
        <v>26192</v>
      </c>
      <c r="P6097" t="s">
        <v>28</v>
      </c>
      <c r="Q6097" t="s">
        <v>34256</v>
      </c>
      <c r="R6097" t="s">
        <v>33787</v>
      </c>
      <c r="S6097" t="s">
        <v>32628</v>
      </c>
      <c r="T6097" t="s">
        <v>32634</v>
      </c>
      <c r="U6097" t="s">
        <v>32634</v>
      </c>
      <c r="V6097" t="s">
        <v>33184</v>
      </c>
      <c r="X6097">
        <v>2</v>
      </c>
      <c r="Y6097">
        <v>1</v>
      </c>
      <c r="AA6097">
        <v>10</v>
      </c>
      <c r="AB6097">
        <v>25</v>
      </c>
      <c r="AC6097">
        <v>1</v>
      </c>
      <c r="AD6097" t="str">
        <f t="shared" si="923"/>
        <v/>
      </c>
      <c r="AE6097" t="str">
        <f t="shared" si="928"/>
        <v/>
      </c>
      <c r="AF6097" t="str">
        <f t="shared" si="921"/>
        <v/>
      </c>
      <c r="AG6097">
        <f t="shared" si="927"/>
        <v>1</v>
      </c>
      <c r="AH6097">
        <f t="shared" si="925"/>
        <v>2.8</v>
      </c>
      <c r="AI6097">
        <v>0.14499999999999999</v>
      </c>
      <c r="AJ6097">
        <f t="shared" si="929"/>
        <v>0.40599999999999997</v>
      </c>
      <c r="AK6097" t="str">
        <f t="shared" si="926"/>
        <v/>
      </c>
      <c r="AL6097" t="str">
        <f t="shared" si="924"/>
        <v/>
      </c>
    </row>
    <row r="6098" spans="1:38" x14ac:dyDescent="0.2">
      <c r="A6098" t="s">
        <v>2962</v>
      </c>
      <c r="B6098" t="s">
        <v>680</v>
      </c>
      <c r="C6098" t="s">
        <v>2963</v>
      </c>
      <c r="D6098" s="1">
        <v>35817</v>
      </c>
      <c r="E6098" s="1">
        <v>43456</v>
      </c>
      <c r="F6098" t="s">
        <v>19</v>
      </c>
      <c r="I6098">
        <v>100</v>
      </c>
      <c r="J6098">
        <v>0</v>
      </c>
      <c r="K6098">
        <v>0</v>
      </c>
      <c r="L6098">
        <v>1253</v>
      </c>
      <c r="M6098">
        <v>1253</v>
      </c>
      <c r="N6098" t="s">
        <v>20</v>
      </c>
      <c r="O6098" t="s">
        <v>2964</v>
      </c>
      <c r="P6098" t="s">
        <v>28</v>
      </c>
      <c r="Q6098" t="s">
        <v>34256</v>
      </c>
      <c r="R6098" t="s">
        <v>33787</v>
      </c>
      <c r="S6098" t="s">
        <v>33797</v>
      </c>
      <c r="T6098" t="s">
        <v>34349</v>
      </c>
      <c r="U6098" t="s">
        <v>32634</v>
      </c>
      <c r="V6098" t="s">
        <v>33184</v>
      </c>
      <c r="X6098">
        <v>2</v>
      </c>
      <c r="Y6098">
        <v>1</v>
      </c>
      <c r="AA6098">
        <v>10</v>
      </c>
      <c r="AB6098">
        <v>25</v>
      </c>
      <c r="AC6098">
        <v>1</v>
      </c>
      <c r="AD6098" t="str">
        <f t="shared" si="923"/>
        <v/>
      </c>
      <c r="AE6098" t="str">
        <f t="shared" si="928"/>
        <v/>
      </c>
      <c r="AF6098" t="str">
        <f t="shared" ref="AF6098:AF6161" si="930">IF((S6098&lt;&gt;"tühi")*(F6098&lt;&gt;"Elamumaa")*(G6098&lt;&gt;"Elamumaa")*(H6098&lt;&gt;"Elamumaa"),IF(Z6098=0,"",Z6098),"")</f>
        <v/>
      </c>
      <c r="AG6098">
        <f t="shared" si="927"/>
        <v>1</v>
      </c>
      <c r="AH6098">
        <f t="shared" si="925"/>
        <v>2.8</v>
      </c>
      <c r="AI6098">
        <v>0.14499999999999999</v>
      </c>
      <c r="AJ6098">
        <f t="shared" si="929"/>
        <v>0.40599999999999997</v>
      </c>
      <c r="AK6098" t="str">
        <f t="shared" si="926"/>
        <v/>
      </c>
      <c r="AL6098" t="str">
        <f t="shared" si="924"/>
        <v/>
      </c>
    </row>
    <row r="6099" spans="1:38" x14ac:dyDescent="0.2">
      <c r="A6099" t="s">
        <v>7309</v>
      </c>
      <c r="B6099" t="s">
        <v>680</v>
      </c>
      <c r="C6099" t="s">
        <v>7310</v>
      </c>
      <c r="D6099" s="1">
        <v>36188</v>
      </c>
      <c r="E6099" s="1">
        <v>43456</v>
      </c>
      <c r="F6099" t="s">
        <v>19</v>
      </c>
      <c r="I6099">
        <v>100</v>
      </c>
      <c r="J6099">
        <v>0</v>
      </c>
      <c r="K6099">
        <v>0</v>
      </c>
      <c r="L6099">
        <v>1305</v>
      </c>
      <c r="M6099">
        <v>1305</v>
      </c>
      <c r="N6099" t="s">
        <v>20</v>
      </c>
      <c r="O6099" t="s">
        <v>7311</v>
      </c>
      <c r="P6099" t="s">
        <v>28</v>
      </c>
      <c r="Q6099" t="s">
        <v>34256</v>
      </c>
      <c r="R6099" t="s">
        <v>33787</v>
      </c>
      <c r="S6099" t="s">
        <v>33798</v>
      </c>
      <c r="T6099" t="s">
        <v>34365</v>
      </c>
      <c r="U6099" t="s">
        <v>32634</v>
      </c>
      <c r="V6099" t="s">
        <v>33184</v>
      </c>
      <c r="X6099">
        <v>2</v>
      </c>
      <c r="Y6099">
        <v>1</v>
      </c>
      <c r="AA6099">
        <v>10</v>
      </c>
      <c r="AB6099">
        <v>25</v>
      </c>
      <c r="AC6099">
        <v>1</v>
      </c>
      <c r="AD6099" t="str">
        <f t="shared" si="923"/>
        <v/>
      </c>
      <c r="AE6099" t="str">
        <f t="shared" si="928"/>
        <v/>
      </c>
      <c r="AF6099" t="str">
        <f t="shared" si="930"/>
        <v/>
      </c>
      <c r="AG6099">
        <f t="shared" si="927"/>
        <v>1</v>
      </c>
      <c r="AH6099">
        <f t="shared" si="925"/>
        <v>2.8</v>
      </c>
      <c r="AI6099">
        <v>0.14499999999999999</v>
      </c>
      <c r="AJ6099">
        <f t="shared" si="929"/>
        <v>0.40599999999999997</v>
      </c>
      <c r="AK6099" t="str">
        <f t="shared" si="926"/>
        <v/>
      </c>
      <c r="AL6099" t="str">
        <f t="shared" si="924"/>
        <v/>
      </c>
    </row>
    <row r="6100" spans="1:38" x14ac:dyDescent="0.2">
      <c r="A6100" t="s">
        <v>1941</v>
      </c>
      <c r="B6100" t="s">
        <v>680</v>
      </c>
      <c r="C6100" t="s">
        <v>1942</v>
      </c>
      <c r="D6100" s="1">
        <v>35711</v>
      </c>
      <c r="E6100" s="1">
        <v>43902</v>
      </c>
      <c r="F6100" t="s">
        <v>19</v>
      </c>
      <c r="I6100">
        <v>100</v>
      </c>
      <c r="J6100">
        <v>0</v>
      </c>
      <c r="K6100">
        <v>0</v>
      </c>
      <c r="L6100">
        <v>1260</v>
      </c>
      <c r="M6100">
        <v>1260</v>
      </c>
      <c r="N6100" t="s">
        <v>20</v>
      </c>
      <c r="O6100" t="s">
        <v>1943</v>
      </c>
      <c r="P6100" t="s">
        <v>28</v>
      </c>
      <c r="Q6100" t="s">
        <v>34256</v>
      </c>
      <c r="R6100" t="s">
        <v>33787</v>
      </c>
      <c r="S6100" t="s">
        <v>33801</v>
      </c>
      <c r="T6100" t="s">
        <v>34365</v>
      </c>
      <c r="U6100" t="s">
        <v>32634</v>
      </c>
      <c r="V6100" t="s">
        <v>33184</v>
      </c>
      <c r="X6100">
        <v>2</v>
      </c>
      <c r="Y6100">
        <v>1</v>
      </c>
      <c r="AA6100">
        <v>10</v>
      </c>
      <c r="AB6100">
        <v>25</v>
      </c>
      <c r="AC6100">
        <v>1</v>
      </c>
      <c r="AD6100" t="str">
        <f t="shared" si="923"/>
        <v/>
      </c>
      <c r="AE6100" t="str">
        <f t="shared" si="928"/>
        <v/>
      </c>
      <c r="AF6100" t="str">
        <f t="shared" si="930"/>
        <v/>
      </c>
      <c r="AG6100">
        <f t="shared" si="927"/>
        <v>1</v>
      </c>
      <c r="AH6100">
        <f t="shared" si="925"/>
        <v>2.8</v>
      </c>
      <c r="AI6100">
        <v>0.14499999999999999</v>
      </c>
      <c r="AJ6100">
        <f t="shared" si="929"/>
        <v>0.40599999999999997</v>
      </c>
      <c r="AK6100" t="str">
        <f t="shared" si="926"/>
        <v/>
      </c>
      <c r="AL6100" t="str">
        <f t="shared" si="924"/>
        <v/>
      </c>
    </row>
    <row r="6101" spans="1:38" x14ac:dyDescent="0.2">
      <c r="A6101" t="s">
        <v>1938</v>
      </c>
      <c r="B6101" t="s">
        <v>680</v>
      </c>
      <c r="C6101" t="s">
        <v>1939</v>
      </c>
      <c r="D6101" s="1">
        <v>35711</v>
      </c>
      <c r="E6101" s="1">
        <v>43902</v>
      </c>
      <c r="F6101" t="s">
        <v>19</v>
      </c>
      <c r="I6101">
        <v>100</v>
      </c>
      <c r="J6101">
        <v>0</v>
      </c>
      <c r="K6101">
        <v>0</v>
      </c>
      <c r="L6101">
        <v>1254</v>
      </c>
      <c r="M6101">
        <v>1254</v>
      </c>
      <c r="N6101" t="s">
        <v>20</v>
      </c>
      <c r="O6101" t="s">
        <v>1940</v>
      </c>
      <c r="P6101" t="s">
        <v>28</v>
      </c>
      <c r="Q6101" t="s">
        <v>34256</v>
      </c>
      <c r="R6101" t="s">
        <v>33787</v>
      </c>
      <c r="S6101" t="s">
        <v>32628</v>
      </c>
      <c r="T6101" t="s">
        <v>34365</v>
      </c>
      <c r="U6101" t="s">
        <v>32634</v>
      </c>
      <c r="V6101" t="s">
        <v>33184</v>
      </c>
      <c r="X6101">
        <v>2</v>
      </c>
      <c r="Y6101">
        <v>1</v>
      </c>
      <c r="AA6101">
        <v>10</v>
      </c>
      <c r="AB6101">
        <v>25</v>
      </c>
      <c r="AC6101">
        <v>1</v>
      </c>
      <c r="AD6101" t="str">
        <f t="shared" si="923"/>
        <v/>
      </c>
      <c r="AE6101" t="str">
        <f t="shared" si="928"/>
        <v/>
      </c>
      <c r="AF6101" t="str">
        <f t="shared" si="930"/>
        <v/>
      </c>
      <c r="AG6101">
        <f t="shared" si="927"/>
        <v>1</v>
      </c>
      <c r="AH6101">
        <f t="shared" si="925"/>
        <v>2.8</v>
      </c>
      <c r="AI6101">
        <v>0.14499999999999999</v>
      </c>
      <c r="AJ6101">
        <f t="shared" si="929"/>
        <v>0.40599999999999997</v>
      </c>
      <c r="AK6101" t="str">
        <f t="shared" si="926"/>
        <v/>
      </c>
      <c r="AL6101" t="str">
        <f t="shared" si="924"/>
        <v/>
      </c>
    </row>
    <row r="6102" spans="1:38" x14ac:dyDescent="0.2">
      <c r="A6102" t="s">
        <v>1929</v>
      </c>
      <c r="B6102" t="s">
        <v>680</v>
      </c>
      <c r="C6102" t="s">
        <v>1930</v>
      </c>
      <c r="D6102" s="1">
        <v>35711</v>
      </c>
      <c r="E6102" s="1">
        <v>43456</v>
      </c>
      <c r="F6102" t="s">
        <v>19</v>
      </c>
      <c r="I6102">
        <v>100</v>
      </c>
      <c r="J6102">
        <v>0</v>
      </c>
      <c r="K6102">
        <v>0</v>
      </c>
      <c r="L6102">
        <v>991</v>
      </c>
      <c r="M6102">
        <v>991</v>
      </c>
      <c r="N6102" t="s">
        <v>20</v>
      </c>
      <c r="O6102" t="s">
        <v>1931</v>
      </c>
      <c r="P6102" t="s">
        <v>28</v>
      </c>
      <c r="Q6102" t="s">
        <v>34233</v>
      </c>
      <c r="R6102" t="s">
        <v>34233</v>
      </c>
      <c r="S6102" t="s">
        <v>33797</v>
      </c>
      <c r="T6102" t="s">
        <v>34365</v>
      </c>
      <c r="U6102" t="s">
        <v>32634</v>
      </c>
      <c r="V6102" t="s">
        <v>33184</v>
      </c>
      <c r="X6102">
        <v>2</v>
      </c>
      <c r="Y6102">
        <v>1</v>
      </c>
      <c r="AA6102">
        <v>10</v>
      </c>
      <c r="AB6102">
        <v>25</v>
      </c>
      <c r="AC6102">
        <v>1</v>
      </c>
      <c r="AD6102" t="str">
        <f t="shared" si="923"/>
        <v/>
      </c>
      <c r="AE6102" t="str">
        <f t="shared" si="928"/>
        <v/>
      </c>
      <c r="AF6102" t="str">
        <f t="shared" si="930"/>
        <v/>
      </c>
      <c r="AG6102">
        <f t="shared" ref="AG6102:AG6133" si="931">IF((S6102&lt;&gt;"tühi")*(AC6102&lt;&gt;""),AC6102,"")</f>
        <v>1</v>
      </c>
      <c r="AH6102">
        <f t="shared" si="925"/>
        <v>2.8</v>
      </c>
      <c r="AI6102">
        <v>0.14499999999999999</v>
      </c>
      <c r="AJ6102">
        <f t="shared" si="929"/>
        <v>0.40599999999999997</v>
      </c>
      <c r="AK6102" t="str">
        <f t="shared" si="926"/>
        <v/>
      </c>
      <c r="AL6102" t="str">
        <f t="shared" si="924"/>
        <v/>
      </c>
    </row>
    <row r="6103" spans="1:38" x14ac:dyDescent="0.2">
      <c r="A6103" t="s">
        <v>3374</v>
      </c>
      <c r="B6103" t="s">
        <v>680</v>
      </c>
      <c r="C6103" t="s">
        <v>3375</v>
      </c>
      <c r="D6103" s="1">
        <v>35907</v>
      </c>
      <c r="E6103" s="1">
        <v>43456</v>
      </c>
      <c r="F6103" t="s">
        <v>19</v>
      </c>
      <c r="I6103">
        <v>100</v>
      </c>
      <c r="J6103">
        <v>0</v>
      </c>
      <c r="K6103">
        <v>0</v>
      </c>
      <c r="L6103">
        <v>1378</v>
      </c>
      <c r="M6103">
        <v>1378</v>
      </c>
      <c r="N6103" t="s">
        <v>20</v>
      </c>
      <c r="O6103" t="s">
        <v>3376</v>
      </c>
      <c r="P6103" t="s">
        <v>28</v>
      </c>
      <c r="Q6103" t="s">
        <v>34256</v>
      </c>
      <c r="R6103" t="s">
        <v>33787</v>
      </c>
      <c r="S6103" t="s">
        <v>33797</v>
      </c>
      <c r="T6103" t="s">
        <v>34365</v>
      </c>
      <c r="U6103" t="s">
        <v>32634</v>
      </c>
      <c r="V6103" t="s">
        <v>33184</v>
      </c>
      <c r="X6103">
        <v>2</v>
      </c>
      <c r="Y6103">
        <v>1</v>
      </c>
      <c r="AA6103">
        <v>10</v>
      </c>
      <c r="AB6103">
        <v>25</v>
      </c>
      <c r="AC6103">
        <v>1</v>
      </c>
      <c r="AD6103" t="str">
        <f t="shared" si="923"/>
        <v/>
      </c>
      <c r="AE6103" t="str">
        <f t="shared" si="928"/>
        <v/>
      </c>
      <c r="AF6103" t="str">
        <f t="shared" si="930"/>
        <v/>
      </c>
      <c r="AG6103">
        <f t="shared" si="931"/>
        <v>1</v>
      </c>
      <c r="AH6103">
        <f t="shared" si="925"/>
        <v>2.8</v>
      </c>
      <c r="AI6103">
        <v>0.14499999999999999</v>
      </c>
      <c r="AJ6103">
        <f t="shared" si="929"/>
        <v>0.40599999999999997</v>
      </c>
      <c r="AK6103" t="str">
        <f t="shared" si="926"/>
        <v/>
      </c>
      <c r="AL6103" t="str">
        <f t="shared" si="924"/>
        <v/>
      </c>
    </row>
    <row r="6104" spans="1:38" x14ac:dyDescent="0.2">
      <c r="A6104" t="s">
        <v>1752</v>
      </c>
      <c r="B6104" t="s">
        <v>680</v>
      </c>
      <c r="C6104" t="s">
        <v>1753</v>
      </c>
      <c r="D6104" s="1">
        <v>35640</v>
      </c>
      <c r="E6104" s="1">
        <v>43456</v>
      </c>
      <c r="F6104" t="s">
        <v>19</v>
      </c>
      <c r="I6104">
        <v>100</v>
      </c>
      <c r="J6104">
        <v>0</v>
      </c>
      <c r="K6104">
        <v>0</v>
      </c>
      <c r="L6104">
        <v>975</v>
      </c>
      <c r="M6104">
        <v>975</v>
      </c>
      <c r="N6104" t="s">
        <v>20</v>
      </c>
      <c r="O6104" t="s">
        <v>1754</v>
      </c>
      <c r="P6104" t="s">
        <v>28</v>
      </c>
      <c r="Q6104" t="s">
        <v>34233</v>
      </c>
      <c r="R6104" t="s">
        <v>34233</v>
      </c>
      <c r="S6104" t="s">
        <v>33797</v>
      </c>
      <c r="T6104" t="s">
        <v>34365</v>
      </c>
      <c r="U6104" t="s">
        <v>32634</v>
      </c>
      <c r="V6104" t="s">
        <v>33184</v>
      </c>
      <c r="X6104">
        <v>2</v>
      </c>
      <c r="Y6104">
        <v>1</v>
      </c>
      <c r="AA6104">
        <v>10</v>
      </c>
      <c r="AB6104">
        <v>25</v>
      </c>
      <c r="AC6104">
        <v>1</v>
      </c>
      <c r="AD6104" t="str">
        <f t="shared" si="923"/>
        <v/>
      </c>
      <c r="AE6104" t="str">
        <f t="shared" si="928"/>
        <v/>
      </c>
      <c r="AF6104" t="str">
        <f t="shared" si="930"/>
        <v/>
      </c>
      <c r="AG6104">
        <f t="shared" si="931"/>
        <v>1</v>
      </c>
      <c r="AH6104">
        <f t="shared" si="925"/>
        <v>2.8</v>
      </c>
      <c r="AI6104">
        <v>0.14499999999999999</v>
      </c>
      <c r="AJ6104">
        <f t="shared" si="929"/>
        <v>0.40599999999999997</v>
      </c>
      <c r="AK6104" t="str">
        <f t="shared" si="926"/>
        <v/>
      </c>
      <c r="AL6104" t="str">
        <f t="shared" si="924"/>
        <v/>
      </c>
    </row>
    <row r="6105" spans="1:38" x14ac:dyDescent="0.2">
      <c r="A6105" t="s">
        <v>3371</v>
      </c>
      <c r="B6105" t="s">
        <v>680</v>
      </c>
      <c r="C6105" t="s">
        <v>3372</v>
      </c>
      <c r="D6105" s="1">
        <v>35907</v>
      </c>
      <c r="E6105" s="1">
        <v>43456</v>
      </c>
      <c r="F6105" t="s">
        <v>19</v>
      </c>
      <c r="I6105">
        <v>100</v>
      </c>
      <c r="J6105">
        <v>0</v>
      </c>
      <c r="K6105">
        <v>0</v>
      </c>
      <c r="L6105">
        <v>1106</v>
      </c>
      <c r="M6105">
        <v>1106</v>
      </c>
      <c r="N6105" t="s">
        <v>20</v>
      </c>
      <c r="O6105" t="s">
        <v>3373</v>
      </c>
      <c r="P6105" t="s">
        <v>28</v>
      </c>
      <c r="Q6105" t="s">
        <v>34256</v>
      </c>
      <c r="R6105" t="s">
        <v>33787</v>
      </c>
      <c r="S6105" t="s">
        <v>32628</v>
      </c>
      <c r="T6105" t="s">
        <v>34365</v>
      </c>
      <c r="U6105" t="s">
        <v>32634</v>
      </c>
      <c r="V6105" t="s">
        <v>33184</v>
      </c>
      <c r="X6105">
        <v>2</v>
      </c>
      <c r="Y6105">
        <v>1</v>
      </c>
      <c r="AA6105">
        <v>10</v>
      </c>
      <c r="AB6105">
        <v>25</v>
      </c>
      <c r="AC6105">
        <v>1</v>
      </c>
      <c r="AD6105" t="str">
        <f t="shared" si="923"/>
        <v/>
      </c>
      <c r="AE6105" t="str">
        <f t="shared" si="928"/>
        <v/>
      </c>
      <c r="AF6105" t="str">
        <f t="shared" si="930"/>
        <v/>
      </c>
      <c r="AG6105">
        <f t="shared" si="931"/>
        <v>1</v>
      </c>
      <c r="AH6105">
        <f t="shared" si="925"/>
        <v>2.8</v>
      </c>
      <c r="AI6105">
        <v>0.14499999999999999</v>
      </c>
      <c r="AJ6105">
        <f t="shared" si="929"/>
        <v>0.40599999999999997</v>
      </c>
      <c r="AK6105" t="str">
        <f t="shared" si="926"/>
        <v/>
      </c>
      <c r="AL6105" t="str">
        <f t="shared" si="924"/>
        <v/>
      </c>
    </row>
    <row r="6106" spans="1:38" x14ac:dyDescent="0.2">
      <c r="A6106" t="s">
        <v>1932</v>
      </c>
      <c r="B6106" t="s">
        <v>680</v>
      </c>
      <c r="C6106" t="s">
        <v>1933</v>
      </c>
      <c r="D6106" s="1">
        <v>35711</v>
      </c>
      <c r="E6106" s="1">
        <v>43456</v>
      </c>
      <c r="F6106" t="s">
        <v>19</v>
      </c>
      <c r="I6106">
        <v>100</v>
      </c>
      <c r="J6106">
        <v>0</v>
      </c>
      <c r="K6106">
        <v>0</v>
      </c>
      <c r="L6106">
        <v>1028</v>
      </c>
      <c r="M6106">
        <v>1028</v>
      </c>
      <c r="N6106" t="s">
        <v>20</v>
      </c>
      <c r="O6106" t="s">
        <v>1934</v>
      </c>
      <c r="P6106" t="s">
        <v>28</v>
      </c>
      <c r="Q6106" t="s">
        <v>34256</v>
      </c>
      <c r="R6106" t="s">
        <v>33787</v>
      </c>
      <c r="S6106" t="s">
        <v>32628</v>
      </c>
      <c r="T6106" t="s">
        <v>34365</v>
      </c>
      <c r="U6106" t="s">
        <v>32634</v>
      </c>
      <c r="V6106" t="s">
        <v>33184</v>
      </c>
      <c r="X6106">
        <v>2</v>
      </c>
      <c r="Y6106">
        <v>1</v>
      </c>
      <c r="AA6106">
        <v>10</v>
      </c>
      <c r="AB6106">
        <v>25</v>
      </c>
      <c r="AC6106">
        <v>1</v>
      </c>
      <c r="AD6106" t="str">
        <f t="shared" si="923"/>
        <v/>
      </c>
      <c r="AE6106" t="str">
        <f t="shared" si="928"/>
        <v/>
      </c>
      <c r="AF6106" t="str">
        <f t="shared" si="930"/>
        <v/>
      </c>
      <c r="AG6106">
        <f t="shared" si="931"/>
        <v>1</v>
      </c>
      <c r="AH6106">
        <f t="shared" si="925"/>
        <v>2.8</v>
      </c>
      <c r="AI6106">
        <v>0.14499999999999999</v>
      </c>
      <c r="AJ6106">
        <f t="shared" si="929"/>
        <v>0.40599999999999997</v>
      </c>
      <c r="AK6106" t="str">
        <f t="shared" si="926"/>
        <v/>
      </c>
      <c r="AL6106" t="str">
        <f t="shared" si="924"/>
        <v/>
      </c>
    </row>
    <row r="6107" spans="1:38" x14ac:dyDescent="0.2">
      <c r="A6107" t="s">
        <v>17638</v>
      </c>
      <c r="B6107" t="s">
        <v>680</v>
      </c>
      <c r="C6107" t="s">
        <v>17639</v>
      </c>
      <c r="D6107" s="1">
        <v>37789</v>
      </c>
      <c r="E6107" s="1">
        <v>43456</v>
      </c>
      <c r="F6107" t="s">
        <v>19</v>
      </c>
      <c r="I6107">
        <v>100</v>
      </c>
      <c r="J6107">
        <v>0</v>
      </c>
      <c r="K6107">
        <v>0</v>
      </c>
      <c r="L6107">
        <v>1634</v>
      </c>
      <c r="M6107">
        <v>1634</v>
      </c>
      <c r="N6107" t="s">
        <v>20</v>
      </c>
      <c r="O6107" t="s">
        <v>17640</v>
      </c>
      <c r="P6107" t="s">
        <v>28</v>
      </c>
      <c r="Q6107" t="s">
        <v>34233</v>
      </c>
      <c r="R6107" t="s">
        <v>34233</v>
      </c>
      <c r="S6107" t="s">
        <v>32628</v>
      </c>
      <c r="T6107" t="s">
        <v>34365</v>
      </c>
      <c r="U6107" t="s">
        <v>32634</v>
      </c>
      <c r="V6107" t="s">
        <v>33217</v>
      </c>
      <c r="W6107">
        <v>288</v>
      </c>
      <c r="X6107">
        <v>2</v>
      </c>
      <c r="Y6107" t="s">
        <v>32654</v>
      </c>
      <c r="Z6107">
        <v>576</v>
      </c>
      <c r="AA6107">
        <v>9</v>
      </c>
      <c r="AB6107">
        <v>17</v>
      </c>
      <c r="AC6107">
        <v>1</v>
      </c>
      <c r="AD6107" t="str">
        <f t="shared" si="923"/>
        <v/>
      </c>
      <c r="AE6107" t="str">
        <f t="shared" si="928"/>
        <v/>
      </c>
      <c r="AF6107" t="str">
        <f t="shared" si="930"/>
        <v/>
      </c>
      <c r="AG6107">
        <f t="shared" si="931"/>
        <v>1</v>
      </c>
      <c r="AH6107">
        <f t="shared" si="925"/>
        <v>2.8</v>
      </c>
      <c r="AI6107">
        <v>0.14499999999999999</v>
      </c>
      <c r="AJ6107">
        <f t="shared" si="929"/>
        <v>0.40599999999999997</v>
      </c>
      <c r="AK6107" t="str">
        <f t="shared" si="926"/>
        <v/>
      </c>
      <c r="AL6107" t="str">
        <f t="shared" si="924"/>
        <v/>
      </c>
    </row>
    <row r="6108" spans="1:38" x14ac:dyDescent="0.2">
      <c r="A6108" t="s">
        <v>26530</v>
      </c>
      <c r="B6108" t="s">
        <v>680</v>
      </c>
      <c r="C6108" t="s">
        <v>26531</v>
      </c>
      <c r="D6108" s="1">
        <v>41353</v>
      </c>
      <c r="E6108" s="1">
        <v>44546</v>
      </c>
      <c r="F6108" t="s">
        <v>26</v>
      </c>
      <c r="I6108">
        <v>100</v>
      </c>
      <c r="J6108">
        <v>0</v>
      </c>
      <c r="K6108">
        <v>0</v>
      </c>
      <c r="L6108">
        <v>5576</v>
      </c>
      <c r="M6108">
        <v>5576</v>
      </c>
      <c r="N6108" t="s">
        <v>20</v>
      </c>
      <c r="O6108" t="s">
        <v>26532</v>
      </c>
      <c r="P6108" t="s">
        <v>44</v>
      </c>
      <c r="Q6108" t="s">
        <v>34233</v>
      </c>
      <c r="R6108" t="s">
        <v>34233</v>
      </c>
      <c r="S6108" t="s">
        <v>34233</v>
      </c>
      <c r="T6108" t="s">
        <v>34233</v>
      </c>
      <c r="V6108" t="s">
        <v>33184</v>
      </c>
      <c r="AD6108" t="str">
        <f t="shared" si="923"/>
        <v/>
      </c>
      <c r="AE6108" t="str">
        <f t="shared" si="928"/>
        <v/>
      </c>
      <c r="AF6108" t="str">
        <f t="shared" si="930"/>
        <v/>
      </c>
      <c r="AG6108" t="str">
        <f t="shared" si="931"/>
        <v/>
      </c>
      <c r="AH6108" t="str">
        <f t="shared" si="925"/>
        <v/>
      </c>
      <c r="AI6108">
        <v>0.14499999999999999</v>
      </c>
      <c r="AJ6108" t="str">
        <f t="shared" si="929"/>
        <v/>
      </c>
      <c r="AK6108" t="str">
        <f t="shared" si="926"/>
        <v/>
      </c>
      <c r="AL6108" t="str">
        <f t="shared" si="924"/>
        <v/>
      </c>
    </row>
    <row r="6109" spans="1:38" x14ac:dyDescent="0.2">
      <c r="A6109" t="s">
        <v>4315</v>
      </c>
      <c r="B6109" t="s">
        <v>680</v>
      </c>
      <c r="C6109" t="s">
        <v>4316</v>
      </c>
      <c r="D6109" s="1">
        <v>35907</v>
      </c>
      <c r="E6109" s="1">
        <v>44546</v>
      </c>
      <c r="F6109" t="s">
        <v>19</v>
      </c>
      <c r="I6109">
        <v>100</v>
      </c>
      <c r="J6109">
        <v>0</v>
      </c>
      <c r="K6109">
        <v>0</v>
      </c>
      <c r="L6109">
        <v>1258</v>
      </c>
      <c r="M6109">
        <v>1258</v>
      </c>
      <c r="N6109" t="s">
        <v>20</v>
      </c>
      <c r="O6109" t="s">
        <v>4317</v>
      </c>
      <c r="P6109" t="s">
        <v>28</v>
      </c>
      <c r="Q6109" t="s">
        <v>34256</v>
      </c>
      <c r="R6109" t="s">
        <v>33787</v>
      </c>
      <c r="S6109" t="s">
        <v>32628</v>
      </c>
      <c r="T6109" t="s">
        <v>34365</v>
      </c>
      <c r="U6109" t="s">
        <v>32634</v>
      </c>
      <c r="V6109" t="s">
        <v>33184</v>
      </c>
      <c r="X6109">
        <v>2</v>
      </c>
      <c r="Y6109">
        <v>1</v>
      </c>
      <c r="AA6109">
        <v>10</v>
      </c>
      <c r="AB6109">
        <v>25</v>
      </c>
      <c r="AC6109">
        <v>1</v>
      </c>
      <c r="AD6109" t="str">
        <f t="shared" si="923"/>
        <v/>
      </c>
      <c r="AE6109" t="str">
        <f t="shared" si="928"/>
        <v/>
      </c>
      <c r="AF6109" t="str">
        <f t="shared" si="930"/>
        <v/>
      </c>
      <c r="AG6109">
        <f t="shared" si="931"/>
        <v>1</v>
      </c>
      <c r="AH6109">
        <f t="shared" si="925"/>
        <v>2.8</v>
      </c>
      <c r="AI6109">
        <v>0.14499999999999999</v>
      </c>
      <c r="AJ6109">
        <f t="shared" si="929"/>
        <v>0.40599999999999997</v>
      </c>
      <c r="AK6109" t="str">
        <f t="shared" si="926"/>
        <v/>
      </c>
      <c r="AL6109" t="str">
        <f t="shared" si="924"/>
        <v/>
      </c>
    </row>
    <row r="6110" spans="1:38" x14ac:dyDescent="0.2">
      <c r="A6110" t="s">
        <v>7306</v>
      </c>
      <c r="B6110" t="s">
        <v>680</v>
      </c>
      <c r="C6110" t="s">
        <v>7307</v>
      </c>
      <c r="D6110" s="1">
        <v>36188</v>
      </c>
      <c r="E6110" s="1">
        <v>43902</v>
      </c>
      <c r="F6110" t="s">
        <v>19</v>
      </c>
      <c r="I6110">
        <v>100</v>
      </c>
      <c r="J6110">
        <v>0</v>
      </c>
      <c r="K6110">
        <v>0</v>
      </c>
      <c r="L6110">
        <v>1330</v>
      </c>
      <c r="M6110">
        <v>1330</v>
      </c>
      <c r="N6110" t="s">
        <v>20</v>
      </c>
      <c r="O6110" t="s">
        <v>7308</v>
      </c>
      <c r="P6110" t="s">
        <v>28</v>
      </c>
      <c r="Q6110" t="s">
        <v>34233</v>
      </c>
      <c r="R6110" t="s">
        <v>34233</v>
      </c>
      <c r="S6110" t="s">
        <v>32628</v>
      </c>
      <c r="T6110" t="s">
        <v>34349</v>
      </c>
      <c r="U6110" t="s">
        <v>32634</v>
      </c>
      <c r="V6110" t="s">
        <v>33184</v>
      </c>
      <c r="X6110">
        <v>2</v>
      </c>
      <c r="Y6110">
        <v>1</v>
      </c>
      <c r="AA6110">
        <v>10</v>
      </c>
      <c r="AB6110">
        <v>25</v>
      </c>
      <c r="AC6110">
        <v>1</v>
      </c>
      <c r="AD6110" t="str">
        <f t="shared" si="923"/>
        <v/>
      </c>
      <c r="AE6110" t="str">
        <f t="shared" si="928"/>
        <v/>
      </c>
      <c r="AF6110" t="str">
        <f t="shared" si="930"/>
        <v/>
      </c>
      <c r="AG6110">
        <f t="shared" si="931"/>
        <v>1</v>
      </c>
      <c r="AH6110">
        <f t="shared" si="925"/>
        <v>2.8</v>
      </c>
      <c r="AI6110">
        <v>0.14499999999999999</v>
      </c>
      <c r="AJ6110">
        <f t="shared" si="929"/>
        <v>0.40599999999999997</v>
      </c>
      <c r="AK6110" t="str">
        <f t="shared" si="926"/>
        <v/>
      </c>
      <c r="AL6110" t="str">
        <f t="shared" si="924"/>
        <v/>
      </c>
    </row>
    <row r="6111" spans="1:38" x14ac:dyDescent="0.2">
      <c r="A6111" t="s">
        <v>2755</v>
      </c>
      <c r="B6111" t="s">
        <v>680</v>
      </c>
      <c r="C6111" t="s">
        <v>2756</v>
      </c>
      <c r="D6111" s="1">
        <v>35838</v>
      </c>
      <c r="E6111" s="1">
        <v>43456</v>
      </c>
      <c r="F6111" t="s">
        <v>19</v>
      </c>
      <c r="I6111">
        <v>100</v>
      </c>
      <c r="J6111">
        <v>0</v>
      </c>
      <c r="K6111">
        <v>0</v>
      </c>
      <c r="L6111">
        <v>974</v>
      </c>
      <c r="M6111">
        <v>974</v>
      </c>
      <c r="N6111" t="s">
        <v>20</v>
      </c>
      <c r="O6111" t="s">
        <v>2757</v>
      </c>
      <c r="P6111" t="s">
        <v>28</v>
      </c>
      <c r="Q6111" t="s">
        <v>34233</v>
      </c>
      <c r="R6111" t="s">
        <v>34233</v>
      </c>
      <c r="S6111" t="s">
        <v>32628</v>
      </c>
      <c r="T6111" t="s">
        <v>34365</v>
      </c>
      <c r="U6111" t="s">
        <v>32634</v>
      </c>
      <c r="V6111" t="s">
        <v>33184</v>
      </c>
      <c r="X6111">
        <v>2</v>
      </c>
      <c r="Y6111">
        <v>1</v>
      </c>
      <c r="AA6111">
        <v>10</v>
      </c>
      <c r="AB6111">
        <v>25</v>
      </c>
      <c r="AC6111">
        <v>1</v>
      </c>
      <c r="AD6111" t="str">
        <f t="shared" si="923"/>
        <v/>
      </c>
      <c r="AE6111" t="str">
        <f t="shared" si="928"/>
        <v/>
      </c>
      <c r="AF6111" t="str">
        <f t="shared" si="930"/>
        <v/>
      </c>
      <c r="AG6111">
        <f t="shared" si="931"/>
        <v>1</v>
      </c>
      <c r="AH6111">
        <f t="shared" si="925"/>
        <v>2.8</v>
      </c>
      <c r="AI6111">
        <v>0.14499999999999999</v>
      </c>
      <c r="AJ6111">
        <f t="shared" si="929"/>
        <v>0.40599999999999997</v>
      </c>
      <c r="AK6111" t="str">
        <f t="shared" si="926"/>
        <v/>
      </c>
      <c r="AL6111" t="str">
        <f t="shared" si="924"/>
        <v/>
      </c>
    </row>
    <row r="6112" spans="1:38" x14ac:dyDescent="0.2">
      <c r="A6112" t="s">
        <v>7400</v>
      </c>
      <c r="B6112" t="s">
        <v>680</v>
      </c>
      <c r="C6112" t="s">
        <v>7401</v>
      </c>
      <c r="D6112" s="1">
        <v>36157</v>
      </c>
      <c r="E6112" s="1">
        <v>43902</v>
      </c>
      <c r="F6112" t="s">
        <v>19</v>
      </c>
      <c r="I6112">
        <v>100</v>
      </c>
      <c r="J6112">
        <v>0</v>
      </c>
      <c r="K6112">
        <v>0</v>
      </c>
      <c r="L6112">
        <v>1352</v>
      </c>
      <c r="M6112">
        <v>1352</v>
      </c>
      <c r="N6112" t="s">
        <v>20</v>
      </c>
      <c r="O6112" t="s">
        <v>7402</v>
      </c>
      <c r="P6112" t="s">
        <v>28</v>
      </c>
      <c r="Q6112" t="s">
        <v>34256</v>
      </c>
      <c r="R6112" t="s">
        <v>33787</v>
      </c>
      <c r="S6112" t="s">
        <v>32628</v>
      </c>
      <c r="T6112" t="s">
        <v>34365</v>
      </c>
      <c r="U6112" t="s">
        <v>32634</v>
      </c>
      <c r="V6112" t="s">
        <v>33184</v>
      </c>
      <c r="X6112">
        <v>2</v>
      </c>
      <c r="Y6112">
        <v>1</v>
      </c>
      <c r="AA6112">
        <v>10</v>
      </c>
      <c r="AB6112">
        <v>25</v>
      </c>
      <c r="AC6112">
        <v>1</v>
      </c>
      <c r="AD6112" t="str">
        <f t="shared" si="923"/>
        <v/>
      </c>
      <c r="AE6112" t="str">
        <f t="shared" si="928"/>
        <v/>
      </c>
      <c r="AF6112" t="str">
        <f t="shared" si="930"/>
        <v/>
      </c>
      <c r="AG6112">
        <f t="shared" si="931"/>
        <v>1</v>
      </c>
      <c r="AH6112">
        <f t="shared" si="925"/>
        <v>2.8</v>
      </c>
      <c r="AI6112">
        <v>0.14499999999999999</v>
      </c>
      <c r="AJ6112">
        <f t="shared" si="929"/>
        <v>0.40599999999999997</v>
      </c>
      <c r="AK6112" t="str">
        <f t="shared" si="926"/>
        <v/>
      </c>
      <c r="AL6112" t="str">
        <f t="shared" si="924"/>
        <v/>
      </c>
    </row>
    <row r="6113" spans="1:38" x14ac:dyDescent="0.2">
      <c r="A6113" t="s">
        <v>2468</v>
      </c>
      <c r="B6113" t="s">
        <v>680</v>
      </c>
      <c r="C6113" t="s">
        <v>2469</v>
      </c>
      <c r="D6113" s="1">
        <v>35748</v>
      </c>
      <c r="E6113" s="1">
        <v>43456</v>
      </c>
      <c r="F6113" t="s">
        <v>19</v>
      </c>
      <c r="I6113">
        <v>100</v>
      </c>
      <c r="J6113">
        <v>0</v>
      </c>
      <c r="K6113">
        <v>0</v>
      </c>
      <c r="L6113">
        <v>987</v>
      </c>
      <c r="M6113">
        <v>987</v>
      </c>
      <c r="N6113" t="s">
        <v>20</v>
      </c>
      <c r="O6113" t="s">
        <v>2470</v>
      </c>
      <c r="P6113" t="s">
        <v>28</v>
      </c>
      <c r="Q6113" t="s">
        <v>34233</v>
      </c>
      <c r="R6113" t="s">
        <v>34233</v>
      </c>
      <c r="S6113" t="s">
        <v>32628</v>
      </c>
      <c r="T6113" t="s">
        <v>34349</v>
      </c>
      <c r="U6113" t="s">
        <v>32634</v>
      </c>
      <c r="V6113" t="s">
        <v>33184</v>
      </c>
      <c r="X6113">
        <v>2</v>
      </c>
      <c r="Y6113">
        <v>1</v>
      </c>
      <c r="AA6113">
        <v>10</v>
      </c>
      <c r="AB6113">
        <v>25</v>
      </c>
      <c r="AC6113">
        <v>1</v>
      </c>
      <c r="AD6113" t="str">
        <f t="shared" si="923"/>
        <v/>
      </c>
      <c r="AE6113" t="str">
        <f t="shared" si="928"/>
        <v/>
      </c>
      <c r="AF6113" t="str">
        <f t="shared" si="930"/>
        <v/>
      </c>
      <c r="AG6113">
        <f t="shared" si="931"/>
        <v>1</v>
      </c>
      <c r="AH6113">
        <f t="shared" si="925"/>
        <v>2.8</v>
      </c>
      <c r="AI6113">
        <v>0.14499999999999999</v>
      </c>
      <c r="AJ6113">
        <f t="shared" si="929"/>
        <v>0.40599999999999997</v>
      </c>
      <c r="AK6113" t="str">
        <f t="shared" si="926"/>
        <v/>
      </c>
      <c r="AL6113" t="str">
        <f t="shared" si="924"/>
        <v/>
      </c>
    </row>
    <row r="6114" spans="1:38" x14ac:dyDescent="0.2">
      <c r="A6114" t="s">
        <v>4360</v>
      </c>
      <c r="B6114" t="s">
        <v>680</v>
      </c>
      <c r="C6114" t="s">
        <v>4361</v>
      </c>
      <c r="D6114" s="1">
        <v>36024</v>
      </c>
      <c r="E6114" s="1">
        <v>43902</v>
      </c>
      <c r="F6114" t="s">
        <v>19</v>
      </c>
      <c r="I6114">
        <v>100</v>
      </c>
      <c r="J6114">
        <v>0</v>
      </c>
      <c r="K6114">
        <v>0</v>
      </c>
      <c r="L6114">
        <v>1257</v>
      </c>
      <c r="M6114">
        <v>1257</v>
      </c>
      <c r="N6114" t="s">
        <v>20</v>
      </c>
      <c r="O6114" t="s">
        <v>4362</v>
      </c>
      <c r="P6114" t="s">
        <v>28</v>
      </c>
      <c r="Q6114" t="s">
        <v>32794</v>
      </c>
      <c r="R6114" t="s">
        <v>33782</v>
      </c>
      <c r="S6114" t="s">
        <v>32628</v>
      </c>
      <c r="T6114" t="s">
        <v>34365</v>
      </c>
      <c r="U6114" t="s">
        <v>32634</v>
      </c>
      <c r="V6114" t="s">
        <v>33184</v>
      </c>
      <c r="X6114">
        <v>2</v>
      </c>
      <c r="Y6114">
        <v>1</v>
      </c>
      <c r="AA6114">
        <v>10</v>
      </c>
      <c r="AB6114">
        <v>25</v>
      </c>
      <c r="AC6114">
        <v>1</v>
      </c>
      <c r="AD6114" t="str">
        <f t="shared" si="923"/>
        <v/>
      </c>
      <c r="AE6114" t="str">
        <f t="shared" si="928"/>
        <v/>
      </c>
      <c r="AF6114" t="str">
        <f t="shared" si="930"/>
        <v/>
      </c>
      <c r="AG6114">
        <f t="shared" si="931"/>
        <v>1</v>
      </c>
      <c r="AH6114">
        <f t="shared" si="925"/>
        <v>2.8</v>
      </c>
      <c r="AI6114">
        <v>0.14499999999999999</v>
      </c>
      <c r="AJ6114">
        <f t="shared" si="929"/>
        <v>0.40599999999999997</v>
      </c>
      <c r="AK6114" t="str">
        <f t="shared" si="926"/>
        <v/>
      </c>
      <c r="AL6114" t="str">
        <f t="shared" si="924"/>
        <v/>
      </c>
    </row>
    <row r="6115" spans="1:38" x14ac:dyDescent="0.2">
      <c r="A6115" t="s">
        <v>7907</v>
      </c>
      <c r="B6115" t="s">
        <v>680</v>
      </c>
      <c r="C6115" t="s">
        <v>7908</v>
      </c>
      <c r="D6115" s="1">
        <v>36234</v>
      </c>
      <c r="E6115" s="1">
        <v>43456</v>
      </c>
      <c r="F6115" t="s">
        <v>19</v>
      </c>
      <c r="I6115">
        <v>100</v>
      </c>
      <c r="J6115">
        <v>0</v>
      </c>
      <c r="K6115">
        <v>0</v>
      </c>
      <c r="L6115">
        <v>811</v>
      </c>
      <c r="M6115">
        <v>811</v>
      </c>
      <c r="N6115" t="s">
        <v>20</v>
      </c>
      <c r="O6115" t="s">
        <v>7909</v>
      </c>
      <c r="P6115" t="s">
        <v>28</v>
      </c>
      <c r="Q6115" t="s">
        <v>34233</v>
      </c>
      <c r="R6115" t="s">
        <v>34233</v>
      </c>
      <c r="S6115" t="s">
        <v>33807</v>
      </c>
      <c r="T6115" t="s">
        <v>34349</v>
      </c>
      <c r="U6115" t="s">
        <v>32634</v>
      </c>
      <c r="V6115" t="s">
        <v>33184</v>
      </c>
      <c r="X6115">
        <v>2</v>
      </c>
      <c r="Y6115">
        <v>1</v>
      </c>
      <c r="AA6115">
        <v>10</v>
      </c>
      <c r="AB6115">
        <v>25</v>
      </c>
      <c r="AC6115">
        <v>1</v>
      </c>
      <c r="AD6115" t="str">
        <f t="shared" si="923"/>
        <v/>
      </c>
      <c r="AE6115" t="str">
        <f t="shared" si="928"/>
        <v/>
      </c>
      <c r="AF6115" t="str">
        <f t="shared" si="930"/>
        <v/>
      </c>
      <c r="AG6115">
        <f t="shared" si="931"/>
        <v>1</v>
      </c>
      <c r="AH6115">
        <f t="shared" si="925"/>
        <v>2.8</v>
      </c>
      <c r="AI6115">
        <v>0.14499999999999999</v>
      </c>
      <c r="AJ6115">
        <f t="shared" si="929"/>
        <v>0.40599999999999997</v>
      </c>
      <c r="AK6115" t="str">
        <f t="shared" si="926"/>
        <v/>
      </c>
      <c r="AL6115" t="str">
        <f t="shared" si="924"/>
        <v/>
      </c>
    </row>
    <row r="6116" spans="1:38" x14ac:dyDescent="0.2">
      <c r="A6116" t="s">
        <v>2471</v>
      </c>
      <c r="B6116" t="s">
        <v>680</v>
      </c>
      <c r="C6116" t="s">
        <v>2472</v>
      </c>
      <c r="D6116" s="1">
        <v>35748</v>
      </c>
      <c r="E6116" s="1">
        <v>43902</v>
      </c>
      <c r="F6116" t="s">
        <v>19</v>
      </c>
      <c r="I6116">
        <v>100</v>
      </c>
      <c r="J6116">
        <v>0</v>
      </c>
      <c r="K6116">
        <v>0</v>
      </c>
      <c r="L6116">
        <v>1652</v>
      </c>
      <c r="M6116">
        <v>1652</v>
      </c>
      <c r="N6116" t="s">
        <v>20</v>
      </c>
      <c r="O6116" t="s">
        <v>2473</v>
      </c>
      <c r="P6116" t="s">
        <v>28</v>
      </c>
      <c r="Q6116" t="s">
        <v>34233</v>
      </c>
      <c r="R6116" t="s">
        <v>34233</v>
      </c>
      <c r="S6116" t="s">
        <v>33798</v>
      </c>
      <c r="T6116" t="s">
        <v>34365</v>
      </c>
      <c r="U6116" t="s">
        <v>32634</v>
      </c>
      <c r="V6116" t="s">
        <v>33184</v>
      </c>
      <c r="X6116">
        <v>2</v>
      </c>
      <c r="Y6116">
        <v>1</v>
      </c>
      <c r="AA6116">
        <v>10</v>
      </c>
      <c r="AB6116">
        <v>25</v>
      </c>
      <c r="AC6116">
        <v>1</v>
      </c>
      <c r="AD6116" t="str">
        <f t="shared" si="923"/>
        <v/>
      </c>
      <c r="AE6116" t="str">
        <f t="shared" si="928"/>
        <v/>
      </c>
      <c r="AF6116" t="str">
        <f t="shared" si="930"/>
        <v/>
      </c>
      <c r="AG6116">
        <f t="shared" si="931"/>
        <v>1</v>
      </c>
      <c r="AH6116">
        <f t="shared" si="925"/>
        <v>2.8</v>
      </c>
      <c r="AI6116">
        <v>0.14499999999999999</v>
      </c>
      <c r="AJ6116">
        <f t="shared" si="929"/>
        <v>0.40599999999999997</v>
      </c>
      <c r="AK6116" t="str">
        <f t="shared" si="926"/>
        <v/>
      </c>
      <c r="AL6116" t="str">
        <f t="shared" si="924"/>
        <v/>
      </c>
    </row>
    <row r="6117" spans="1:38" x14ac:dyDescent="0.2">
      <c r="A6117" t="s">
        <v>2910</v>
      </c>
      <c r="B6117" t="s">
        <v>680</v>
      </c>
      <c r="C6117" t="s">
        <v>2911</v>
      </c>
      <c r="D6117" s="1">
        <v>35866</v>
      </c>
      <c r="E6117" s="1">
        <v>43456</v>
      </c>
      <c r="F6117" t="s">
        <v>19</v>
      </c>
      <c r="I6117">
        <v>100</v>
      </c>
      <c r="J6117">
        <v>0</v>
      </c>
      <c r="K6117">
        <v>0</v>
      </c>
      <c r="L6117">
        <v>927</v>
      </c>
      <c r="M6117">
        <v>927</v>
      </c>
      <c r="N6117" t="s">
        <v>20</v>
      </c>
      <c r="O6117" t="s">
        <v>2912</v>
      </c>
      <c r="P6117" t="s">
        <v>28</v>
      </c>
      <c r="Q6117" t="s">
        <v>34233</v>
      </c>
      <c r="R6117" t="s">
        <v>34233</v>
      </c>
      <c r="S6117" t="s">
        <v>32628</v>
      </c>
      <c r="T6117" t="s">
        <v>34349</v>
      </c>
      <c r="U6117" t="s">
        <v>32634</v>
      </c>
      <c r="V6117" t="s">
        <v>33184</v>
      </c>
      <c r="X6117">
        <v>2</v>
      </c>
      <c r="Y6117">
        <v>1</v>
      </c>
      <c r="AA6117">
        <v>10</v>
      </c>
      <c r="AB6117">
        <v>25</v>
      </c>
      <c r="AC6117">
        <v>1</v>
      </c>
      <c r="AD6117" t="str">
        <f t="shared" si="923"/>
        <v/>
      </c>
      <c r="AE6117" t="str">
        <f t="shared" si="928"/>
        <v/>
      </c>
      <c r="AF6117" t="str">
        <f t="shared" si="930"/>
        <v/>
      </c>
      <c r="AG6117">
        <f t="shared" si="931"/>
        <v>1</v>
      </c>
      <c r="AH6117">
        <f t="shared" si="925"/>
        <v>2.8</v>
      </c>
      <c r="AI6117">
        <v>0.14499999999999999</v>
      </c>
      <c r="AJ6117">
        <f t="shared" si="929"/>
        <v>0.40599999999999997</v>
      </c>
      <c r="AK6117" t="str">
        <f t="shared" si="926"/>
        <v/>
      </c>
      <c r="AL6117" t="str">
        <f t="shared" si="924"/>
        <v/>
      </c>
    </row>
    <row r="6118" spans="1:38" x14ac:dyDescent="0.2">
      <c r="A6118" t="s">
        <v>2913</v>
      </c>
      <c r="B6118" t="s">
        <v>680</v>
      </c>
      <c r="C6118" t="s">
        <v>2914</v>
      </c>
      <c r="D6118" s="1">
        <v>35866</v>
      </c>
      <c r="E6118" s="1">
        <v>43902</v>
      </c>
      <c r="F6118" t="s">
        <v>19</v>
      </c>
      <c r="I6118">
        <v>100</v>
      </c>
      <c r="J6118">
        <v>0</v>
      </c>
      <c r="K6118">
        <v>0</v>
      </c>
      <c r="L6118">
        <v>1274</v>
      </c>
      <c r="M6118">
        <v>1274</v>
      </c>
      <c r="N6118" t="s">
        <v>20</v>
      </c>
      <c r="O6118" t="s">
        <v>2915</v>
      </c>
      <c r="P6118" t="s">
        <v>28</v>
      </c>
      <c r="Q6118" t="s">
        <v>34233</v>
      </c>
      <c r="R6118" t="s">
        <v>34233</v>
      </c>
      <c r="S6118" t="s">
        <v>33797</v>
      </c>
      <c r="T6118" t="s">
        <v>34357</v>
      </c>
      <c r="U6118" t="s">
        <v>32634</v>
      </c>
      <c r="V6118" t="s">
        <v>33184</v>
      </c>
      <c r="X6118">
        <v>2</v>
      </c>
      <c r="Y6118">
        <v>1</v>
      </c>
      <c r="AA6118">
        <v>10</v>
      </c>
      <c r="AB6118">
        <v>25</v>
      </c>
      <c r="AC6118">
        <v>1</v>
      </c>
      <c r="AD6118" t="str">
        <f t="shared" si="923"/>
        <v/>
      </c>
      <c r="AE6118" t="str">
        <f t="shared" si="928"/>
        <v/>
      </c>
      <c r="AF6118" t="str">
        <f t="shared" si="930"/>
        <v/>
      </c>
      <c r="AG6118">
        <f t="shared" si="931"/>
        <v>1</v>
      </c>
      <c r="AH6118">
        <f t="shared" si="925"/>
        <v>2.8</v>
      </c>
      <c r="AI6118">
        <v>0.14499999999999999</v>
      </c>
      <c r="AJ6118">
        <f t="shared" si="929"/>
        <v>0.40599999999999997</v>
      </c>
      <c r="AK6118" t="str">
        <f t="shared" si="926"/>
        <v/>
      </c>
      <c r="AL6118" t="str">
        <f t="shared" si="924"/>
        <v/>
      </c>
    </row>
    <row r="6119" spans="1:38" x14ac:dyDescent="0.2">
      <c r="A6119" t="s">
        <v>2486</v>
      </c>
      <c r="B6119" t="s">
        <v>680</v>
      </c>
      <c r="C6119" t="s">
        <v>2487</v>
      </c>
      <c r="D6119" s="1">
        <v>35748</v>
      </c>
      <c r="E6119" s="1">
        <v>43456</v>
      </c>
      <c r="F6119" t="s">
        <v>19</v>
      </c>
      <c r="I6119">
        <v>100</v>
      </c>
      <c r="J6119">
        <v>0</v>
      </c>
      <c r="K6119">
        <v>0</v>
      </c>
      <c r="L6119">
        <v>1121</v>
      </c>
      <c r="M6119">
        <v>1121</v>
      </c>
      <c r="N6119" t="s">
        <v>20</v>
      </c>
      <c r="O6119" t="s">
        <v>2488</v>
      </c>
      <c r="P6119" t="s">
        <v>28</v>
      </c>
      <c r="Q6119" t="s">
        <v>34233</v>
      </c>
      <c r="R6119" t="s">
        <v>34233</v>
      </c>
      <c r="S6119" t="s">
        <v>32628</v>
      </c>
      <c r="T6119" t="s">
        <v>34365</v>
      </c>
      <c r="U6119" t="s">
        <v>32634</v>
      </c>
      <c r="V6119" t="s">
        <v>33184</v>
      </c>
      <c r="X6119">
        <v>2</v>
      </c>
      <c r="Y6119">
        <v>1</v>
      </c>
      <c r="AA6119">
        <v>10</v>
      </c>
      <c r="AB6119">
        <v>25</v>
      </c>
      <c r="AC6119">
        <v>1</v>
      </c>
      <c r="AD6119" t="str">
        <f t="shared" ref="AD6119:AD6182" si="932">IF((S6119="tühi")*(F6119&lt;&gt;"Elamumaa")*(G6119&lt;&gt;"Elamumaa")*(H6119&lt;&gt;"Elamumaa"),IF(Z6119=0,"",Z6119),"")</f>
        <v/>
      </c>
      <c r="AE6119" t="str">
        <f t="shared" si="928"/>
        <v/>
      </c>
      <c r="AF6119" t="str">
        <f t="shared" si="930"/>
        <v/>
      </c>
      <c r="AG6119">
        <f t="shared" si="931"/>
        <v>1</v>
      </c>
      <c r="AH6119">
        <f t="shared" si="925"/>
        <v>2.8</v>
      </c>
      <c r="AI6119">
        <v>0.14499999999999999</v>
      </c>
      <c r="AJ6119">
        <f t="shared" si="929"/>
        <v>0.40599999999999997</v>
      </c>
      <c r="AK6119" t="str">
        <f t="shared" si="926"/>
        <v/>
      </c>
      <c r="AL6119" t="str">
        <f t="shared" si="924"/>
        <v/>
      </c>
    </row>
    <row r="6120" spans="1:38" x14ac:dyDescent="0.2">
      <c r="A6120" t="s">
        <v>4403</v>
      </c>
      <c r="B6120" t="s">
        <v>680</v>
      </c>
      <c r="C6120" t="s">
        <v>4404</v>
      </c>
      <c r="D6120" s="1">
        <v>35963</v>
      </c>
      <c r="E6120" s="1">
        <v>43456</v>
      </c>
      <c r="F6120" t="s">
        <v>19</v>
      </c>
      <c r="I6120">
        <v>100</v>
      </c>
      <c r="J6120">
        <v>0</v>
      </c>
      <c r="K6120">
        <v>0</v>
      </c>
      <c r="L6120">
        <v>1583</v>
      </c>
      <c r="M6120">
        <v>1583</v>
      </c>
      <c r="N6120" t="s">
        <v>20</v>
      </c>
      <c r="O6120" t="s">
        <v>4405</v>
      </c>
      <c r="P6120" t="s">
        <v>28</v>
      </c>
      <c r="Q6120" t="s">
        <v>34256</v>
      </c>
      <c r="R6120" t="s">
        <v>33787</v>
      </c>
      <c r="S6120" t="s">
        <v>33797</v>
      </c>
      <c r="T6120" t="s">
        <v>34365</v>
      </c>
      <c r="U6120" t="s">
        <v>32634</v>
      </c>
      <c r="V6120" t="s">
        <v>33184</v>
      </c>
      <c r="X6120">
        <v>2</v>
      </c>
      <c r="Y6120">
        <v>1</v>
      </c>
      <c r="AA6120">
        <v>10</v>
      </c>
      <c r="AB6120">
        <v>25</v>
      </c>
      <c r="AC6120">
        <v>1</v>
      </c>
      <c r="AD6120" t="str">
        <f t="shared" si="932"/>
        <v/>
      </c>
      <c r="AE6120" t="str">
        <f t="shared" si="928"/>
        <v/>
      </c>
      <c r="AF6120" t="str">
        <f t="shared" si="930"/>
        <v/>
      </c>
      <c r="AG6120">
        <f t="shared" si="931"/>
        <v>1</v>
      </c>
      <c r="AH6120">
        <f t="shared" si="925"/>
        <v>2.8</v>
      </c>
      <c r="AI6120">
        <v>0.14499999999999999</v>
      </c>
      <c r="AJ6120">
        <f t="shared" si="929"/>
        <v>0.40599999999999997</v>
      </c>
      <c r="AK6120" t="str">
        <f t="shared" si="926"/>
        <v/>
      </c>
      <c r="AL6120" t="str">
        <f t="shared" si="924"/>
        <v/>
      </c>
    </row>
    <row r="6121" spans="1:38" x14ac:dyDescent="0.2">
      <c r="A6121" t="s">
        <v>2112</v>
      </c>
      <c r="B6121" t="s">
        <v>680</v>
      </c>
      <c r="C6121" t="s">
        <v>2113</v>
      </c>
      <c r="D6121" s="1">
        <v>35711</v>
      </c>
      <c r="E6121" s="1">
        <v>43903</v>
      </c>
      <c r="F6121" t="s">
        <v>19</v>
      </c>
      <c r="I6121">
        <v>100</v>
      </c>
      <c r="J6121">
        <v>0</v>
      </c>
      <c r="K6121">
        <v>0</v>
      </c>
      <c r="L6121">
        <v>1280</v>
      </c>
      <c r="M6121">
        <v>1280</v>
      </c>
      <c r="N6121" t="s">
        <v>20</v>
      </c>
      <c r="O6121" t="s">
        <v>2114</v>
      </c>
      <c r="P6121" t="s">
        <v>28</v>
      </c>
      <c r="Q6121" t="s">
        <v>34256</v>
      </c>
      <c r="R6121" t="s">
        <v>33787</v>
      </c>
      <c r="S6121" t="s">
        <v>32628</v>
      </c>
      <c r="T6121" t="s">
        <v>34365</v>
      </c>
      <c r="U6121" t="s">
        <v>32634</v>
      </c>
      <c r="V6121" t="s">
        <v>33184</v>
      </c>
      <c r="X6121">
        <v>2</v>
      </c>
      <c r="Y6121">
        <v>1</v>
      </c>
      <c r="AA6121">
        <v>10</v>
      </c>
      <c r="AB6121">
        <v>25</v>
      </c>
      <c r="AC6121">
        <v>1</v>
      </c>
      <c r="AD6121" t="str">
        <f t="shared" si="932"/>
        <v/>
      </c>
      <c r="AE6121" t="str">
        <f t="shared" si="928"/>
        <v/>
      </c>
      <c r="AF6121" t="str">
        <f t="shared" si="930"/>
        <v/>
      </c>
      <c r="AG6121">
        <f t="shared" si="931"/>
        <v>1</v>
      </c>
      <c r="AH6121">
        <f t="shared" si="925"/>
        <v>2.8</v>
      </c>
      <c r="AI6121">
        <v>0.14499999999999999</v>
      </c>
      <c r="AJ6121">
        <f t="shared" si="929"/>
        <v>0.40599999999999997</v>
      </c>
      <c r="AK6121" t="str">
        <f t="shared" si="926"/>
        <v/>
      </c>
      <c r="AL6121" t="str">
        <f t="shared" si="924"/>
        <v/>
      </c>
    </row>
    <row r="6122" spans="1:38" x14ac:dyDescent="0.2">
      <c r="A6122" t="s">
        <v>2528</v>
      </c>
      <c r="B6122" t="s">
        <v>680</v>
      </c>
      <c r="C6122" t="s">
        <v>2529</v>
      </c>
      <c r="D6122" s="1">
        <v>35774</v>
      </c>
      <c r="E6122" s="1">
        <v>43456</v>
      </c>
      <c r="F6122" t="s">
        <v>19</v>
      </c>
      <c r="I6122">
        <v>100</v>
      </c>
      <c r="J6122">
        <v>0</v>
      </c>
      <c r="K6122">
        <v>0</v>
      </c>
      <c r="L6122">
        <v>895</v>
      </c>
      <c r="M6122">
        <v>895</v>
      </c>
      <c r="N6122" t="s">
        <v>20</v>
      </c>
      <c r="O6122" t="s">
        <v>2530</v>
      </c>
      <c r="P6122" t="s">
        <v>28</v>
      </c>
      <c r="Q6122" t="s">
        <v>34256</v>
      </c>
      <c r="R6122" t="s">
        <v>33787</v>
      </c>
      <c r="S6122" t="s">
        <v>33797</v>
      </c>
      <c r="T6122" t="s">
        <v>34365</v>
      </c>
      <c r="U6122" t="s">
        <v>32634</v>
      </c>
      <c r="V6122" t="s">
        <v>33184</v>
      </c>
      <c r="X6122">
        <v>2</v>
      </c>
      <c r="Y6122">
        <v>1</v>
      </c>
      <c r="AA6122">
        <v>10</v>
      </c>
      <c r="AB6122">
        <v>25</v>
      </c>
      <c r="AC6122">
        <v>1</v>
      </c>
      <c r="AD6122" t="str">
        <f t="shared" si="932"/>
        <v/>
      </c>
      <c r="AE6122" t="str">
        <f t="shared" si="928"/>
        <v/>
      </c>
      <c r="AF6122" t="str">
        <f t="shared" si="930"/>
        <v/>
      </c>
      <c r="AG6122">
        <f t="shared" si="931"/>
        <v>1</v>
      </c>
      <c r="AH6122">
        <f t="shared" si="925"/>
        <v>2.8</v>
      </c>
      <c r="AI6122">
        <v>0.14499999999999999</v>
      </c>
      <c r="AJ6122">
        <f t="shared" si="929"/>
        <v>0.40599999999999997</v>
      </c>
      <c r="AK6122" t="str">
        <f t="shared" si="926"/>
        <v/>
      </c>
      <c r="AL6122" t="str">
        <f t="shared" si="924"/>
        <v/>
      </c>
    </row>
    <row r="6123" spans="1:38" x14ac:dyDescent="0.2">
      <c r="A6123" t="s">
        <v>7857</v>
      </c>
      <c r="B6123" t="s">
        <v>680</v>
      </c>
      <c r="C6123" t="s">
        <v>7858</v>
      </c>
      <c r="D6123" s="1">
        <v>36234</v>
      </c>
      <c r="E6123" s="1">
        <v>44102</v>
      </c>
      <c r="F6123" t="s">
        <v>19</v>
      </c>
      <c r="I6123">
        <v>100</v>
      </c>
      <c r="J6123">
        <v>0</v>
      </c>
      <c r="K6123">
        <v>0</v>
      </c>
      <c r="L6123">
        <v>1442</v>
      </c>
      <c r="M6123">
        <v>1442</v>
      </c>
      <c r="N6123" t="s">
        <v>20</v>
      </c>
      <c r="O6123" t="s">
        <v>7859</v>
      </c>
      <c r="P6123" t="s">
        <v>28</v>
      </c>
      <c r="Q6123" t="s">
        <v>34233</v>
      </c>
      <c r="R6123" t="s">
        <v>34233</v>
      </c>
      <c r="S6123" t="s">
        <v>32628</v>
      </c>
      <c r="T6123" t="s">
        <v>34349</v>
      </c>
      <c r="U6123" t="s">
        <v>32634</v>
      </c>
      <c r="V6123" t="s">
        <v>33184</v>
      </c>
      <c r="X6123">
        <v>2</v>
      </c>
      <c r="Y6123">
        <v>1</v>
      </c>
      <c r="AA6123">
        <v>10</v>
      </c>
      <c r="AB6123">
        <v>25</v>
      </c>
      <c r="AC6123">
        <v>1</v>
      </c>
      <c r="AD6123" t="str">
        <f t="shared" si="932"/>
        <v/>
      </c>
      <c r="AE6123" t="str">
        <f t="shared" si="928"/>
        <v/>
      </c>
      <c r="AF6123" t="str">
        <f t="shared" si="930"/>
        <v/>
      </c>
      <c r="AG6123">
        <f t="shared" si="931"/>
        <v>1</v>
      </c>
      <c r="AH6123">
        <f t="shared" si="925"/>
        <v>2.8</v>
      </c>
      <c r="AI6123">
        <v>0.14499999999999999</v>
      </c>
      <c r="AJ6123">
        <f t="shared" si="929"/>
        <v>0.40599999999999997</v>
      </c>
      <c r="AK6123" t="str">
        <f t="shared" si="926"/>
        <v/>
      </c>
      <c r="AL6123" t="str">
        <f t="shared" ref="AL6123:AL6186" si="933">IF(COUNTBLANK(AK6123),"",AK6123*AI6123)</f>
        <v/>
      </c>
    </row>
    <row r="6124" spans="1:38" x14ac:dyDescent="0.2">
      <c r="A6124" t="s">
        <v>3001</v>
      </c>
      <c r="B6124" t="s">
        <v>680</v>
      </c>
      <c r="C6124" t="s">
        <v>3002</v>
      </c>
      <c r="D6124" s="1">
        <v>35881</v>
      </c>
      <c r="E6124" s="1">
        <v>43456</v>
      </c>
      <c r="F6124" t="s">
        <v>19</v>
      </c>
      <c r="I6124">
        <v>100</v>
      </c>
      <c r="J6124">
        <v>0</v>
      </c>
      <c r="K6124">
        <v>0</v>
      </c>
      <c r="L6124">
        <v>1043</v>
      </c>
      <c r="M6124">
        <v>1043</v>
      </c>
      <c r="N6124" t="s">
        <v>20</v>
      </c>
      <c r="O6124" t="s">
        <v>3003</v>
      </c>
      <c r="P6124" t="s">
        <v>28</v>
      </c>
      <c r="Q6124" t="s">
        <v>34233</v>
      </c>
      <c r="R6124" t="s">
        <v>34233</v>
      </c>
      <c r="S6124" t="s">
        <v>32628</v>
      </c>
      <c r="T6124" t="s">
        <v>34365</v>
      </c>
      <c r="U6124" t="s">
        <v>32634</v>
      </c>
      <c r="V6124" t="s">
        <v>33184</v>
      </c>
      <c r="X6124">
        <v>2</v>
      </c>
      <c r="Y6124">
        <v>1</v>
      </c>
      <c r="AA6124">
        <v>10</v>
      </c>
      <c r="AB6124">
        <v>25</v>
      </c>
      <c r="AC6124">
        <v>1</v>
      </c>
      <c r="AD6124" t="str">
        <f t="shared" si="932"/>
        <v/>
      </c>
      <c r="AE6124" t="str">
        <f t="shared" si="928"/>
        <v/>
      </c>
      <c r="AF6124" t="str">
        <f t="shared" si="930"/>
        <v/>
      </c>
      <c r="AG6124">
        <f t="shared" si="931"/>
        <v>1</v>
      </c>
      <c r="AH6124">
        <f t="shared" si="925"/>
        <v>2.8</v>
      </c>
      <c r="AI6124">
        <v>0.14499999999999999</v>
      </c>
      <c r="AJ6124">
        <f t="shared" si="929"/>
        <v>0.40599999999999997</v>
      </c>
      <c r="AK6124" t="str">
        <f t="shared" si="926"/>
        <v/>
      </c>
      <c r="AL6124" t="str">
        <f t="shared" si="933"/>
        <v/>
      </c>
    </row>
    <row r="6125" spans="1:38" x14ac:dyDescent="0.2">
      <c r="A6125" t="s">
        <v>9347</v>
      </c>
      <c r="B6125" t="s">
        <v>680</v>
      </c>
      <c r="C6125" t="s">
        <v>9348</v>
      </c>
      <c r="D6125" s="1">
        <v>36301</v>
      </c>
      <c r="E6125" s="1">
        <v>43456</v>
      </c>
      <c r="F6125" t="s">
        <v>19</v>
      </c>
      <c r="I6125">
        <v>100</v>
      </c>
      <c r="J6125">
        <v>0</v>
      </c>
      <c r="K6125">
        <v>0</v>
      </c>
      <c r="L6125">
        <v>1532</v>
      </c>
      <c r="M6125">
        <v>1532</v>
      </c>
      <c r="N6125" t="s">
        <v>20</v>
      </c>
      <c r="O6125" t="s">
        <v>9349</v>
      </c>
      <c r="P6125" t="s">
        <v>28</v>
      </c>
      <c r="Q6125" t="s">
        <v>34233</v>
      </c>
      <c r="R6125" t="s">
        <v>34233</v>
      </c>
      <c r="S6125" t="s">
        <v>32628</v>
      </c>
      <c r="T6125" t="s">
        <v>34357</v>
      </c>
      <c r="U6125" t="s">
        <v>32634</v>
      </c>
      <c r="V6125" t="s">
        <v>33184</v>
      </c>
      <c r="X6125">
        <v>2</v>
      </c>
      <c r="Y6125">
        <v>1</v>
      </c>
      <c r="AA6125">
        <v>10</v>
      </c>
      <c r="AB6125">
        <v>25</v>
      </c>
      <c r="AC6125">
        <v>1</v>
      </c>
      <c r="AD6125" t="str">
        <f t="shared" si="932"/>
        <v/>
      </c>
      <c r="AE6125" t="str">
        <f t="shared" si="928"/>
        <v/>
      </c>
      <c r="AF6125" t="str">
        <f t="shared" si="930"/>
        <v/>
      </c>
      <c r="AG6125">
        <f t="shared" si="931"/>
        <v>1</v>
      </c>
      <c r="AH6125">
        <f t="shared" si="925"/>
        <v>2.8</v>
      </c>
      <c r="AI6125">
        <v>0.14499999999999999</v>
      </c>
      <c r="AJ6125">
        <f t="shared" si="929"/>
        <v>0.40599999999999997</v>
      </c>
      <c r="AK6125" t="str">
        <f t="shared" si="926"/>
        <v/>
      </c>
      <c r="AL6125" t="str">
        <f t="shared" si="933"/>
        <v/>
      </c>
    </row>
    <row r="6126" spans="1:38" x14ac:dyDescent="0.2">
      <c r="A6126" t="s">
        <v>2703</v>
      </c>
      <c r="B6126" t="s">
        <v>680</v>
      </c>
      <c r="C6126" t="s">
        <v>2704</v>
      </c>
      <c r="D6126" s="1">
        <v>35835</v>
      </c>
      <c r="E6126" s="1">
        <v>43456</v>
      </c>
      <c r="F6126" t="s">
        <v>19</v>
      </c>
      <c r="I6126">
        <v>100</v>
      </c>
      <c r="J6126">
        <v>0</v>
      </c>
      <c r="K6126">
        <v>0</v>
      </c>
      <c r="L6126">
        <v>1266</v>
      </c>
      <c r="M6126">
        <v>1266</v>
      </c>
      <c r="N6126" t="s">
        <v>20</v>
      </c>
      <c r="O6126" t="s">
        <v>2705</v>
      </c>
      <c r="P6126" t="s">
        <v>28</v>
      </c>
      <c r="Q6126" t="s">
        <v>34233</v>
      </c>
      <c r="R6126" t="s">
        <v>34233</v>
      </c>
      <c r="S6126" t="s">
        <v>33797</v>
      </c>
      <c r="T6126" t="s">
        <v>34365</v>
      </c>
      <c r="U6126" t="s">
        <v>32634</v>
      </c>
      <c r="V6126" t="s">
        <v>33184</v>
      </c>
      <c r="X6126">
        <v>2</v>
      </c>
      <c r="Y6126">
        <v>1</v>
      </c>
      <c r="AA6126">
        <v>10</v>
      </c>
      <c r="AB6126">
        <v>25</v>
      </c>
      <c r="AC6126">
        <v>1</v>
      </c>
      <c r="AD6126" t="str">
        <f t="shared" si="932"/>
        <v/>
      </c>
      <c r="AE6126" t="str">
        <f t="shared" si="928"/>
        <v/>
      </c>
      <c r="AF6126" t="str">
        <f t="shared" si="930"/>
        <v/>
      </c>
      <c r="AG6126">
        <f t="shared" si="931"/>
        <v>1</v>
      </c>
      <c r="AH6126">
        <f t="shared" si="925"/>
        <v>2.8</v>
      </c>
      <c r="AI6126">
        <v>0.14499999999999999</v>
      </c>
      <c r="AJ6126">
        <f t="shared" si="929"/>
        <v>0.40599999999999997</v>
      </c>
      <c r="AK6126" t="str">
        <f t="shared" si="926"/>
        <v/>
      </c>
      <c r="AL6126" t="str">
        <f t="shared" si="933"/>
        <v/>
      </c>
    </row>
    <row r="6127" spans="1:38" x14ac:dyDescent="0.2">
      <c r="A6127" t="s">
        <v>2977</v>
      </c>
      <c r="B6127" t="s">
        <v>680</v>
      </c>
      <c r="C6127" t="s">
        <v>2978</v>
      </c>
      <c r="D6127" s="1">
        <v>35881</v>
      </c>
      <c r="E6127" s="1">
        <v>43456</v>
      </c>
      <c r="F6127" t="s">
        <v>19</v>
      </c>
      <c r="I6127">
        <v>100</v>
      </c>
      <c r="J6127">
        <v>0</v>
      </c>
      <c r="K6127">
        <v>0</v>
      </c>
      <c r="L6127">
        <v>1580</v>
      </c>
      <c r="M6127">
        <v>1580</v>
      </c>
      <c r="N6127" t="s">
        <v>20</v>
      </c>
      <c r="O6127" t="s">
        <v>2979</v>
      </c>
      <c r="P6127" t="s">
        <v>28</v>
      </c>
      <c r="Q6127" t="s">
        <v>34256</v>
      </c>
      <c r="R6127" t="s">
        <v>33787</v>
      </c>
      <c r="S6127" t="s">
        <v>32628</v>
      </c>
      <c r="T6127" t="s">
        <v>34365</v>
      </c>
      <c r="U6127" t="s">
        <v>32634</v>
      </c>
      <c r="V6127" t="s">
        <v>33184</v>
      </c>
      <c r="X6127">
        <v>2</v>
      </c>
      <c r="Y6127">
        <v>1</v>
      </c>
      <c r="AA6127">
        <v>10</v>
      </c>
      <c r="AB6127">
        <v>25</v>
      </c>
      <c r="AC6127">
        <v>1</v>
      </c>
      <c r="AD6127" t="str">
        <f t="shared" si="932"/>
        <v/>
      </c>
      <c r="AE6127" t="str">
        <f t="shared" si="928"/>
        <v/>
      </c>
      <c r="AF6127" t="str">
        <f t="shared" si="930"/>
        <v/>
      </c>
      <c r="AG6127">
        <f t="shared" si="931"/>
        <v>1</v>
      </c>
      <c r="AH6127">
        <f t="shared" si="925"/>
        <v>2.8</v>
      </c>
      <c r="AI6127">
        <v>0.14499999999999999</v>
      </c>
      <c r="AJ6127">
        <f t="shared" si="929"/>
        <v>0.40599999999999997</v>
      </c>
      <c r="AK6127" t="str">
        <f t="shared" si="926"/>
        <v/>
      </c>
      <c r="AL6127" t="str">
        <f t="shared" si="933"/>
        <v/>
      </c>
    </row>
    <row r="6128" spans="1:38" x14ac:dyDescent="0.2">
      <c r="A6128" t="s">
        <v>2959</v>
      </c>
      <c r="B6128" t="s">
        <v>680</v>
      </c>
      <c r="C6128" t="s">
        <v>2960</v>
      </c>
      <c r="D6128" s="1">
        <v>35817</v>
      </c>
      <c r="E6128" s="1">
        <v>43456</v>
      </c>
      <c r="F6128" t="s">
        <v>19</v>
      </c>
      <c r="I6128">
        <v>100</v>
      </c>
      <c r="J6128">
        <v>0</v>
      </c>
      <c r="K6128">
        <v>0</v>
      </c>
      <c r="L6128">
        <v>1027</v>
      </c>
      <c r="M6128">
        <v>1027</v>
      </c>
      <c r="N6128" t="s">
        <v>20</v>
      </c>
      <c r="O6128" t="s">
        <v>2961</v>
      </c>
      <c r="P6128" t="s">
        <v>28</v>
      </c>
      <c r="Q6128" t="s">
        <v>34256</v>
      </c>
      <c r="R6128" t="s">
        <v>33787</v>
      </c>
      <c r="S6128" t="s">
        <v>32628</v>
      </c>
      <c r="T6128" t="s">
        <v>34357</v>
      </c>
      <c r="U6128" t="s">
        <v>32634</v>
      </c>
      <c r="V6128" t="s">
        <v>33184</v>
      </c>
      <c r="X6128">
        <v>2</v>
      </c>
      <c r="Y6128">
        <v>1</v>
      </c>
      <c r="AA6128">
        <v>10</v>
      </c>
      <c r="AB6128">
        <v>25</v>
      </c>
      <c r="AC6128">
        <v>1</v>
      </c>
      <c r="AD6128" t="str">
        <f t="shared" si="932"/>
        <v/>
      </c>
      <c r="AE6128" t="str">
        <f t="shared" si="928"/>
        <v/>
      </c>
      <c r="AF6128" t="str">
        <f t="shared" si="930"/>
        <v/>
      </c>
      <c r="AG6128">
        <f t="shared" si="931"/>
        <v>1</v>
      </c>
      <c r="AH6128">
        <f t="shared" ref="AH6128:AH6191" si="934">IF(AG6128="","",AG6128*2.8)</f>
        <v>2.8</v>
      </c>
      <c r="AI6128">
        <v>0.14499999999999999</v>
      </c>
      <c r="AJ6128">
        <f t="shared" si="929"/>
        <v>0.40599999999999997</v>
      </c>
      <c r="AK6128" t="str">
        <f t="shared" ref="AK6128:AK6191" si="935">IF(AE6128="","",AE6128*2.8)</f>
        <v/>
      </c>
      <c r="AL6128" t="str">
        <f t="shared" si="933"/>
        <v/>
      </c>
    </row>
    <row r="6129" spans="1:38" x14ac:dyDescent="0.2">
      <c r="A6129" t="s">
        <v>2706</v>
      </c>
      <c r="B6129" t="s">
        <v>680</v>
      </c>
      <c r="C6129" t="s">
        <v>2707</v>
      </c>
      <c r="D6129" s="1">
        <v>35835</v>
      </c>
      <c r="E6129" s="1">
        <v>44546</v>
      </c>
      <c r="F6129" t="s">
        <v>19</v>
      </c>
      <c r="I6129">
        <v>100</v>
      </c>
      <c r="J6129">
        <v>0</v>
      </c>
      <c r="K6129">
        <v>0</v>
      </c>
      <c r="L6129">
        <v>986</v>
      </c>
      <c r="M6129">
        <v>986</v>
      </c>
      <c r="N6129" t="s">
        <v>20</v>
      </c>
      <c r="O6129" t="s">
        <v>2708</v>
      </c>
      <c r="P6129" t="s">
        <v>28</v>
      </c>
      <c r="Q6129" t="s">
        <v>34233</v>
      </c>
      <c r="R6129" t="s">
        <v>34233</v>
      </c>
      <c r="S6129" t="s">
        <v>33797</v>
      </c>
      <c r="T6129" t="s">
        <v>34357</v>
      </c>
      <c r="U6129" t="s">
        <v>32634</v>
      </c>
      <c r="V6129" t="s">
        <v>33184</v>
      </c>
      <c r="X6129">
        <v>2</v>
      </c>
      <c r="Y6129">
        <v>1</v>
      </c>
      <c r="AA6129">
        <v>10</v>
      </c>
      <c r="AB6129">
        <v>25</v>
      </c>
      <c r="AC6129">
        <v>1</v>
      </c>
      <c r="AD6129" t="str">
        <f t="shared" si="932"/>
        <v/>
      </c>
      <c r="AE6129" t="str">
        <f t="shared" si="928"/>
        <v/>
      </c>
      <c r="AF6129" t="str">
        <f t="shared" si="930"/>
        <v/>
      </c>
      <c r="AG6129">
        <f t="shared" si="931"/>
        <v>1</v>
      </c>
      <c r="AH6129">
        <f t="shared" si="934"/>
        <v>2.8</v>
      </c>
      <c r="AI6129">
        <v>0.14499999999999999</v>
      </c>
      <c r="AJ6129">
        <f t="shared" si="929"/>
        <v>0.40599999999999997</v>
      </c>
      <c r="AK6129" t="str">
        <f t="shared" si="935"/>
        <v/>
      </c>
      <c r="AL6129" t="str">
        <f t="shared" si="933"/>
        <v/>
      </c>
    </row>
    <row r="6130" spans="1:38" x14ac:dyDescent="0.2">
      <c r="A6130" t="s">
        <v>12180</v>
      </c>
      <c r="B6130" t="s">
        <v>680</v>
      </c>
      <c r="C6130" t="s">
        <v>12181</v>
      </c>
      <c r="D6130" s="1">
        <v>36558</v>
      </c>
      <c r="E6130" s="1">
        <v>43456</v>
      </c>
      <c r="F6130" t="s">
        <v>19</v>
      </c>
      <c r="I6130">
        <v>100</v>
      </c>
      <c r="J6130">
        <v>0</v>
      </c>
      <c r="K6130">
        <v>0</v>
      </c>
      <c r="L6130">
        <v>1609</v>
      </c>
      <c r="M6130">
        <v>1609</v>
      </c>
      <c r="N6130" t="s">
        <v>20</v>
      </c>
      <c r="O6130" t="s">
        <v>12182</v>
      </c>
      <c r="P6130" t="s">
        <v>28</v>
      </c>
      <c r="Q6130" t="s">
        <v>34256</v>
      </c>
      <c r="R6130" t="s">
        <v>33787</v>
      </c>
      <c r="S6130" t="s">
        <v>33797</v>
      </c>
      <c r="T6130" t="s">
        <v>34233</v>
      </c>
      <c r="U6130" t="s">
        <v>32634</v>
      </c>
      <c r="V6130" t="s">
        <v>33184</v>
      </c>
      <c r="X6130">
        <v>2</v>
      </c>
      <c r="Y6130">
        <v>1</v>
      </c>
      <c r="AA6130">
        <v>10</v>
      </c>
      <c r="AB6130">
        <v>25</v>
      </c>
      <c r="AC6130">
        <v>1</v>
      </c>
      <c r="AD6130" t="str">
        <f t="shared" si="932"/>
        <v/>
      </c>
      <c r="AE6130" t="str">
        <f t="shared" si="928"/>
        <v/>
      </c>
      <c r="AF6130" t="str">
        <f t="shared" si="930"/>
        <v/>
      </c>
      <c r="AG6130">
        <f t="shared" si="931"/>
        <v>1</v>
      </c>
      <c r="AH6130">
        <f t="shared" si="934"/>
        <v>2.8</v>
      </c>
      <c r="AI6130">
        <v>0.14499999999999999</v>
      </c>
      <c r="AJ6130">
        <f t="shared" si="929"/>
        <v>0.40599999999999997</v>
      </c>
      <c r="AK6130" t="str">
        <f t="shared" si="935"/>
        <v/>
      </c>
      <c r="AL6130" t="str">
        <f t="shared" si="933"/>
        <v/>
      </c>
    </row>
    <row r="6131" spans="1:38" x14ac:dyDescent="0.2">
      <c r="A6131" t="s">
        <v>3677</v>
      </c>
      <c r="B6131" t="s">
        <v>680</v>
      </c>
      <c r="C6131" t="s">
        <v>3678</v>
      </c>
      <c r="D6131" s="1">
        <v>35866</v>
      </c>
      <c r="E6131" s="1">
        <v>43456</v>
      </c>
      <c r="F6131" t="s">
        <v>19</v>
      </c>
      <c r="I6131">
        <v>100</v>
      </c>
      <c r="J6131">
        <v>0</v>
      </c>
      <c r="K6131">
        <v>0</v>
      </c>
      <c r="L6131">
        <v>1309</v>
      </c>
      <c r="M6131">
        <v>1309</v>
      </c>
      <c r="N6131" t="s">
        <v>20</v>
      </c>
      <c r="O6131" t="s">
        <v>3679</v>
      </c>
      <c r="P6131" t="s">
        <v>28</v>
      </c>
      <c r="Q6131" t="s">
        <v>34233</v>
      </c>
      <c r="R6131" t="s">
        <v>34233</v>
      </c>
      <c r="S6131" t="s">
        <v>33798</v>
      </c>
      <c r="T6131" t="s">
        <v>34365</v>
      </c>
      <c r="U6131" t="s">
        <v>32634</v>
      </c>
      <c r="V6131" t="s">
        <v>33184</v>
      </c>
      <c r="X6131">
        <v>2</v>
      </c>
      <c r="Y6131">
        <v>1</v>
      </c>
      <c r="AA6131">
        <v>10</v>
      </c>
      <c r="AB6131">
        <v>25</v>
      </c>
      <c r="AC6131">
        <v>1</v>
      </c>
      <c r="AD6131" t="str">
        <f t="shared" si="932"/>
        <v/>
      </c>
      <c r="AE6131" t="str">
        <f t="shared" si="928"/>
        <v/>
      </c>
      <c r="AF6131" t="str">
        <f t="shared" si="930"/>
        <v/>
      </c>
      <c r="AG6131">
        <f t="shared" si="931"/>
        <v>1</v>
      </c>
      <c r="AH6131">
        <f t="shared" si="934"/>
        <v>2.8</v>
      </c>
      <c r="AI6131">
        <v>0.14499999999999999</v>
      </c>
      <c r="AJ6131">
        <f t="shared" si="929"/>
        <v>0.40599999999999997</v>
      </c>
      <c r="AK6131" t="str">
        <f t="shared" si="935"/>
        <v/>
      </c>
      <c r="AL6131" t="str">
        <f t="shared" si="933"/>
        <v/>
      </c>
    </row>
    <row r="6132" spans="1:38" x14ac:dyDescent="0.2">
      <c r="A6132" t="s">
        <v>2700</v>
      </c>
      <c r="B6132" t="s">
        <v>680</v>
      </c>
      <c r="C6132" t="s">
        <v>2701</v>
      </c>
      <c r="D6132" s="1">
        <v>35835</v>
      </c>
      <c r="E6132" s="1">
        <v>43456</v>
      </c>
      <c r="F6132" t="s">
        <v>19</v>
      </c>
      <c r="I6132">
        <v>100</v>
      </c>
      <c r="J6132">
        <v>0</v>
      </c>
      <c r="K6132">
        <v>0</v>
      </c>
      <c r="L6132">
        <v>1320</v>
      </c>
      <c r="M6132">
        <v>1320</v>
      </c>
      <c r="N6132" t="s">
        <v>20</v>
      </c>
      <c r="O6132" t="s">
        <v>2702</v>
      </c>
      <c r="P6132" t="s">
        <v>28</v>
      </c>
      <c r="Q6132" t="s">
        <v>34233</v>
      </c>
      <c r="R6132" t="s">
        <v>34233</v>
      </c>
      <c r="S6132" t="s">
        <v>32628</v>
      </c>
      <c r="T6132" t="s">
        <v>34357</v>
      </c>
      <c r="U6132" t="s">
        <v>32634</v>
      </c>
      <c r="V6132" t="s">
        <v>33184</v>
      </c>
      <c r="X6132">
        <v>2</v>
      </c>
      <c r="Y6132">
        <v>1</v>
      </c>
      <c r="AA6132">
        <v>10</v>
      </c>
      <c r="AB6132">
        <v>25</v>
      </c>
      <c r="AC6132">
        <v>1</v>
      </c>
      <c r="AD6132" t="str">
        <f t="shared" si="932"/>
        <v/>
      </c>
      <c r="AE6132" t="str">
        <f t="shared" si="928"/>
        <v/>
      </c>
      <c r="AF6132" t="str">
        <f t="shared" si="930"/>
        <v/>
      </c>
      <c r="AG6132">
        <f t="shared" si="931"/>
        <v>1</v>
      </c>
      <c r="AH6132">
        <f t="shared" si="934"/>
        <v>2.8</v>
      </c>
      <c r="AI6132">
        <v>0.14499999999999999</v>
      </c>
      <c r="AJ6132">
        <f t="shared" si="929"/>
        <v>0.40599999999999997</v>
      </c>
      <c r="AK6132" t="str">
        <f t="shared" si="935"/>
        <v/>
      </c>
      <c r="AL6132" t="str">
        <f t="shared" si="933"/>
        <v/>
      </c>
    </row>
    <row r="6133" spans="1:38" x14ac:dyDescent="0.2">
      <c r="A6133" t="s">
        <v>2462</v>
      </c>
      <c r="B6133" t="s">
        <v>680</v>
      </c>
      <c r="C6133" t="s">
        <v>2463</v>
      </c>
      <c r="D6133" s="1">
        <v>35748</v>
      </c>
      <c r="E6133" s="1">
        <v>43456</v>
      </c>
      <c r="F6133" t="s">
        <v>19</v>
      </c>
      <c r="I6133">
        <v>100</v>
      </c>
      <c r="J6133">
        <v>0</v>
      </c>
      <c r="K6133">
        <v>0</v>
      </c>
      <c r="L6133">
        <v>1011</v>
      </c>
      <c r="M6133">
        <v>1011</v>
      </c>
      <c r="N6133" t="s">
        <v>20</v>
      </c>
      <c r="O6133" t="s">
        <v>2464</v>
      </c>
      <c r="P6133" t="s">
        <v>28</v>
      </c>
      <c r="Q6133" t="s">
        <v>32794</v>
      </c>
      <c r="R6133" t="s">
        <v>33782</v>
      </c>
      <c r="S6133" t="s">
        <v>32628</v>
      </c>
      <c r="T6133" t="s">
        <v>34357</v>
      </c>
      <c r="U6133" t="s">
        <v>32634</v>
      </c>
      <c r="V6133" t="s">
        <v>33184</v>
      </c>
      <c r="X6133">
        <v>2</v>
      </c>
      <c r="Y6133">
        <v>1</v>
      </c>
      <c r="AA6133">
        <v>10</v>
      </c>
      <c r="AB6133">
        <v>25</v>
      </c>
      <c r="AC6133">
        <v>1</v>
      </c>
      <c r="AD6133" t="str">
        <f t="shared" si="932"/>
        <v/>
      </c>
      <c r="AE6133" t="str">
        <f t="shared" si="928"/>
        <v/>
      </c>
      <c r="AF6133" t="str">
        <f t="shared" si="930"/>
        <v/>
      </c>
      <c r="AG6133">
        <f t="shared" si="931"/>
        <v>1</v>
      </c>
      <c r="AH6133">
        <f t="shared" si="934"/>
        <v>2.8</v>
      </c>
      <c r="AI6133">
        <v>0.14499999999999999</v>
      </c>
      <c r="AJ6133">
        <f t="shared" si="929"/>
        <v>0.40599999999999997</v>
      </c>
      <c r="AK6133" t="str">
        <f t="shared" si="935"/>
        <v/>
      </c>
      <c r="AL6133" t="str">
        <f t="shared" si="933"/>
        <v/>
      </c>
    </row>
    <row r="6134" spans="1:38" x14ac:dyDescent="0.2">
      <c r="A6134" t="s">
        <v>7303</v>
      </c>
      <c r="B6134" t="s">
        <v>680</v>
      </c>
      <c r="C6134" t="s">
        <v>7304</v>
      </c>
      <c r="D6134" s="1">
        <v>36188</v>
      </c>
      <c r="E6134" s="1">
        <v>43456</v>
      </c>
      <c r="F6134" t="s">
        <v>19</v>
      </c>
      <c r="I6134">
        <v>100</v>
      </c>
      <c r="J6134">
        <v>0</v>
      </c>
      <c r="K6134">
        <v>0</v>
      </c>
      <c r="L6134">
        <v>991</v>
      </c>
      <c r="M6134">
        <v>991</v>
      </c>
      <c r="N6134" t="s">
        <v>20</v>
      </c>
      <c r="O6134" t="s">
        <v>7305</v>
      </c>
      <c r="P6134" t="s">
        <v>28</v>
      </c>
      <c r="Q6134" t="s">
        <v>34256</v>
      </c>
      <c r="R6134" t="s">
        <v>33787</v>
      </c>
      <c r="S6134" t="s">
        <v>32628</v>
      </c>
      <c r="T6134" t="s">
        <v>34365</v>
      </c>
      <c r="U6134" t="s">
        <v>32634</v>
      </c>
      <c r="V6134" t="s">
        <v>33184</v>
      </c>
      <c r="X6134">
        <v>2</v>
      </c>
      <c r="Y6134">
        <v>1</v>
      </c>
      <c r="AA6134">
        <v>10</v>
      </c>
      <c r="AB6134">
        <v>25</v>
      </c>
      <c r="AC6134">
        <v>1</v>
      </c>
      <c r="AD6134" t="str">
        <f t="shared" si="932"/>
        <v/>
      </c>
      <c r="AE6134" t="str">
        <f t="shared" si="928"/>
        <v/>
      </c>
      <c r="AF6134" t="str">
        <f t="shared" si="930"/>
        <v/>
      </c>
      <c r="AG6134">
        <f t="shared" ref="AG6134:AG6165" si="936">IF((S6134&lt;&gt;"tühi")*(AC6134&lt;&gt;""),AC6134,"")</f>
        <v>1</v>
      </c>
      <c r="AH6134">
        <f t="shared" si="934"/>
        <v>2.8</v>
      </c>
      <c r="AI6134">
        <v>0.14499999999999999</v>
      </c>
      <c r="AJ6134">
        <f t="shared" si="929"/>
        <v>0.40599999999999997</v>
      </c>
      <c r="AK6134" t="str">
        <f t="shared" si="935"/>
        <v/>
      </c>
      <c r="AL6134" t="str">
        <f t="shared" si="933"/>
        <v/>
      </c>
    </row>
    <row r="6135" spans="1:38" x14ac:dyDescent="0.2">
      <c r="A6135" t="s">
        <v>2465</v>
      </c>
      <c r="B6135" t="s">
        <v>680</v>
      </c>
      <c r="C6135" t="s">
        <v>2466</v>
      </c>
      <c r="D6135" s="1">
        <v>35748</v>
      </c>
      <c r="E6135" s="1">
        <v>43456</v>
      </c>
      <c r="F6135" t="s">
        <v>19</v>
      </c>
      <c r="I6135">
        <v>100</v>
      </c>
      <c r="J6135">
        <v>0</v>
      </c>
      <c r="K6135">
        <v>0</v>
      </c>
      <c r="L6135">
        <v>971</v>
      </c>
      <c r="M6135">
        <v>971</v>
      </c>
      <c r="N6135" t="s">
        <v>20</v>
      </c>
      <c r="O6135" t="s">
        <v>2467</v>
      </c>
      <c r="P6135" t="s">
        <v>28</v>
      </c>
      <c r="Q6135" t="s">
        <v>34256</v>
      </c>
      <c r="R6135" t="s">
        <v>33787</v>
      </c>
      <c r="S6135" t="s">
        <v>33797</v>
      </c>
      <c r="T6135" t="s">
        <v>34365</v>
      </c>
      <c r="U6135" t="s">
        <v>32634</v>
      </c>
      <c r="V6135" t="s">
        <v>33184</v>
      </c>
      <c r="X6135">
        <v>2</v>
      </c>
      <c r="Y6135">
        <v>1</v>
      </c>
      <c r="AA6135">
        <v>10</v>
      </c>
      <c r="AB6135">
        <v>25</v>
      </c>
      <c r="AC6135">
        <v>1</v>
      </c>
      <c r="AD6135" t="str">
        <f t="shared" si="932"/>
        <v/>
      </c>
      <c r="AE6135" t="str">
        <f t="shared" si="928"/>
        <v/>
      </c>
      <c r="AF6135" t="str">
        <f t="shared" si="930"/>
        <v/>
      </c>
      <c r="AG6135">
        <f t="shared" si="936"/>
        <v>1</v>
      </c>
      <c r="AH6135">
        <f t="shared" si="934"/>
        <v>2.8</v>
      </c>
      <c r="AI6135">
        <v>0.14499999999999999</v>
      </c>
      <c r="AJ6135">
        <f t="shared" si="929"/>
        <v>0.40599999999999997</v>
      </c>
      <c r="AK6135" t="str">
        <f t="shared" si="935"/>
        <v/>
      </c>
      <c r="AL6135" t="str">
        <f t="shared" si="933"/>
        <v/>
      </c>
    </row>
    <row r="6136" spans="1:38" x14ac:dyDescent="0.2">
      <c r="A6136" t="s">
        <v>4363</v>
      </c>
      <c r="B6136" t="s">
        <v>680</v>
      </c>
      <c r="C6136" t="s">
        <v>4364</v>
      </c>
      <c r="D6136" s="1">
        <v>36024</v>
      </c>
      <c r="E6136" s="1">
        <v>43456</v>
      </c>
      <c r="F6136" t="s">
        <v>19</v>
      </c>
      <c r="I6136">
        <v>100</v>
      </c>
      <c r="J6136">
        <v>0</v>
      </c>
      <c r="K6136">
        <v>0</v>
      </c>
      <c r="L6136">
        <v>993</v>
      </c>
      <c r="M6136">
        <v>993</v>
      </c>
      <c r="N6136" t="s">
        <v>20</v>
      </c>
      <c r="O6136" t="s">
        <v>4365</v>
      </c>
      <c r="P6136" t="s">
        <v>28</v>
      </c>
      <c r="Q6136" t="s">
        <v>34256</v>
      </c>
      <c r="R6136" t="s">
        <v>33787</v>
      </c>
      <c r="S6136" t="s">
        <v>32628</v>
      </c>
      <c r="T6136" t="s">
        <v>34365</v>
      </c>
      <c r="U6136" t="s">
        <v>32634</v>
      </c>
      <c r="V6136" t="s">
        <v>33184</v>
      </c>
      <c r="X6136">
        <v>2</v>
      </c>
      <c r="Y6136">
        <v>1</v>
      </c>
      <c r="AA6136">
        <v>10</v>
      </c>
      <c r="AB6136">
        <v>25</v>
      </c>
      <c r="AC6136">
        <v>1</v>
      </c>
      <c r="AD6136" t="str">
        <f t="shared" si="932"/>
        <v/>
      </c>
      <c r="AE6136" t="str">
        <f t="shared" si="928"/>
        <v/>
      </c>
      <c r="AF6136" t="str">
        <f t="shared" si="930"/>
        <v/>
      </c>
      <c r="AG6136">
        <f t="shared" si="936"/>
        <v>1</v>
      </c>
      <c r="AH6136">
        <f t="shared" si="934"/>
        <v>2.8</v>
      </c>
      <c r="AI6136">
        <v>0.14499999999999999</v>
      </c>
      <c r="AJ6136">
        <f t="shared" si="929"/>
        <v>0.40599999999999997</v>
      </c>
      <c r="AK6136" t="str">
        <f t="shared" si="935"/>
        <v/>
      </c>
      <c r="AL6136" t="str">
        <f t="shared" si="933"/>
        <v/>
      </c>
    </row>
    <row r="6137" spans="1:38" x14ac:dyDescent="0.2">
      <c r="A6137" t="s">
        <v>13971</v>
      </c>
      <c r="B6137" t="s">
        <v>680</v>
      </c>
      <c r="C6137" t="s">
        <v>13972</v>
      </c>
      <c r="D6137" s="1">
        <v>37124</v>
      </c>
      <c r="E6137" s="1">
        <v>43902</v>
      </c>
      <c r="F6137" t="s">
        <v>19</v>
      </c>
      <c r="I6137">
        <v>100</v>
      </c>
      <c r="J6137">
        <v>0</v>
      </c>
      <c r="K6137">
        <v>0</v>
      </c>
      <c r="L6137">
        <v>1148</v>
      </c>
      <c r="M6137">
        <v>1148</v>
      </c>
      <c r="N6137" t="s">
        <v>20</v>
      </c>
      <c r="O6137" t="s">
        <v>13973</v>
      </c>
      <c r="P6137" t="s">
        <v>28</v>
      </c>
      <c r="Q6137" t="s">
        <v>34256</v>
      </c>
      <c r="R6137" t="s">
        <v>33787</v>
      </c>
      <c r="S6137" t="s">
        <v>32628</v>
      </c>
      <c r="T6137" t="s">
        <v>34365</v>
      </c>
      <c r="U6137" t="s">
        <v>32634</v>
      </c>
      <c r="V6137" t="s">
        <v>33184</v>
      </c>
      <c r="X6137">
        <v>2</v>
      </c>
      <c r="Y6137">
        <v>1</v>
      </c>
      <c r="AA6137">
        <v>10</v>
      </c>
      <c r="AB6137">
        <v>25</v>
      </c>
      <c r="AC6137">
        <v>1</v>
      </c>
      <c r="AD6137" t="str">
        <f t="shared" si="932"/>
        <v/>
      </c>
      <c r="AE6137" t="str">
        <f t="shared" si="928"/>
        <v/>
      </c>
      <c r="AF6137" t="str">
        <f t="shared" si="930"/>
        <v/>
      </c>
      <c r="AG6137">
        <f t="shared" si="936"/>
        <v>1</v>
      </c>
      <c r="AH6137">
        <f t="shared" si="934"/>
        <v>2.8</v>
      </c>
      <c r="AI6137">
        <v>0.14499999999999999</v>
      </c>
      <c r="AJ6137">
        <f t="shared" si="929"/>
        <v>0.40599999999999997</v>
      </c>
      <c r="AK6137" t="str">
        <f t="shared" si="935"/>
        <v/>
      </c>
      <c r="AL6137" t="str">
        <f t="shared" si="933"/>
        <v/>
      </c>
    </row>
    <row r="6138" spans="1:38" x14ac:dyDescent="0.2">
      <c r="A6138" t="s">
        <v>2259</v>
      </c>
      <c r="B6138" t="s">
        <v>680</v>
      </c>
      <c r="C6138" t="s">
        <v>2260</v>
      </c>
      <c r="D6138" s="1">
        <v>35712</v>
      </c>
      <c r="E6138" s="1">
        <v>43456</v>
      </c>
      <c r="F6138" t="s">
        <v>19</v>
      </c>
      <c r="I6138">
        <v>100</v>
      </c>
      <c r="J6138">
        <v>0</v>
      </c>
      <c r="K6138">
        <v>0</v>
      </c>
      <c r="L6138">
        <v>911</v>
      </c>
      <c r="M6138">
        <v>911</v>
      </c>
      <c r="N6138" t="s">
        <v>20</v>
      </c>
      <c r="O6138" t="s">
        <v>2261</v>
      </c>
      <c r="P6138" t="s">
        <v>28</v>
      </c>
      <c r="Q6138" t="s">
        <v>34233</v>
      </c>
      <c r="R6138" t="s">
        <v>34233</v>
      </c>
      <c r="S6138" t="s">
        <v>32628</v>
      </c>
      <c r="T6138" t="s">
        <v>34357</v>
      </c>
      <c r="U6138" t="s">
        <v>32634</v>
      </c>
      <c r="V6138" t="s">
        <v>33184</v>
      </c>
      <c r="X6138">
        <v>2</v>
      </c>
      <c r="Y6138">
        <v>1</v>
      </c>
      <c r="AA6138">
        <v>10</v>
      </c>
      <c r="AB6138">
        <v>25</v>
      </c>
      <c r="AC6138">
        <v>1</v>
      </c>
      <c r="AD6138" t="str">
        <f t="shared" si="932"/>
        <v/>
      </c>
      <c r="AE6138" t="str">
        <f t="shared" si="928"/>
        <v/>
      </c>
      <c r="AF6138" t="str">
        <f t="shared" si="930"/>
        <v/>
      </c>
      <c r="AG6138">
        <f t="shared" si="936"/>
        <v>1</v>
      </c>
      <c r="AH6138">
        <f t="shared" si="934"/>
        <v>2.8</v>
      </c>
      <c r="AI6138">
        <v>0.14499999999999999</v>
      </c>
      <c r="AJ6138">
        <f t="shared" si="929"/>
        <v>0.40599999999999997</v>
      </c>
      <c r="AK6138" t="str">
        <f t="shared" si="935"/>
        <v/>
      </c>
      <c r="AL6138" t="str">
        <f t="shared" si="933"/>
        <v/>
      </c>
    </row>
    <row r="6139" spans="1:38" x14ac:dyDescent="0.2">
      <c r="A6139" t="s">
        <v>26381</v>
      </c>
      <c r="B6139" t="s">
        <v>680</v>
      </c>
      <c r="C6139" t="s">
        <v>26382</v>
      </c>
      <c r="D6139" s="1">
        <v>41302</v>
      </c>
      <c r="E6139" s="1">
        <v>44700</v>
      </c>
      <c r="F6139" t="s">
        <v>26</v>
      </c>
      <c r="I6139">
        <v>100</v>
      </c>
      <c r="J6139">
        <v>0</v>
      </c>
      <c r="K6139">
        <v>0</v>
      </c>
      <c r="L6139">
        <v>1655</v>
      </c>
      <c r="M6139">
        <v>1655</v>
      </c>
      <c r="N6139" t="s">
        <v>20</v>
      </c>
      <c r="O6139" t="s">
        <v>26383</v>
      </c>
      <c r="P6139" t="s">
        <v>44</v>
      </c>
      <c r="Q6139" t="s">
        <v>34233</v>
      </c>
      <c r="R6139" t="s">
        <v>34233</v>
      </c>
      <c r="S6139" t="s">
        <v>34233</v>
      </c>
      <c r="T6139" t="s">
        <v>34233</v>
      </c>
      <c r="V6139" t="s">
        <v>33184</v>
      </c>
      <c r="AD6139" t="str">
        <f t="shared" si="932"/>
        <v/>
      </c>
      <c r="AE6139" t="str">
        <f t="shared" si="928"/>
        <v/>
      </c>
      <c r="AF6139" t="str">
        <f t="shared" si="930"/>
        <v/>
      </c>
      <c r="AG6139" t="str">
        <f t="shared" si="936"/>
        <v/>
      </c>
      <c r="AH6139" t="str">
        <f t="shared" si="934"/>
        <v/>
      </c>
      <c r="AI6139">
        <v>0.14499999999999999</v>
      </c>
      <c r="AJ6139" t="str">
        <f t="shared" si="929"/>
        <v/>
      </c>
      <c r="AK6139" t="str">
        <f t="shared" si="935"/>
        <v/>
      </c>
      <c r="AL6139" t="str">
        <f t="shared" si="933"/>
        <v/>
      </c>
    </row>
    <row r="6140" spans="1:38" x14ac:dyDescent="0.2">
      <c r="A6140" t="s">
        <v>7439</v>
      </c>
      <c r="B6140" t="s">
        <v>680</v>
      </c>
      <c r="C6140" t="s">
        <v>7440</v>
      </c>
      <c r="D6140" s="1">
        <v>36157</v>
      </c>
      <c r="E6140" s="1">
        <v>43456</v>
      </c>
      <c r="F6140" t="s">
        <v>19</v>
      </c>
      <c r="I6140">
        <v>100</v>
      </c>
      <c r="J6140">
        <v>0</v>
      </c>
      <c r="K6140">
        <v>0</v>
      </c>
      <c r="L6140">
        <v>1074</v>
      </c>
      <c r="M6140">
        <v>1074</v>
      </c>
      <c r="N6140" t="s">
        <v>20</v>
      </c>
      <c r="O6140" t="s">
        <v>7441</v>
      </c>
      <c r="P6140" t="s">
        <v>28</v>
      </c>
      <c r="Q6140" t="s">
        <v>34233</v>
      </c>
      <c r="R6140" t="s">
        <v>34233</v>
      </c>
      <c r="S6140" t="s">
        <v>33797</v>
      </c>
      <c r="T6140" t="s">
        <v>32634</v>
      </c>
      <c r="U6140" t="s">
        <v>32634</v>
      </c>
      <c r="V6140" t="s">
        <v>33184</v>
      </c>
      <c r="X6140">
        <v>2</v>
      </c>
      <c r="Y6140">
        <v>1</v>
      </c>
      <c r="AA6140">
        <v>10</v>
      </c>
      <c r="AB6140">
        <v>25</v>
      </c>
      <c r="AC6140">
        <v>1</v>
      </c>
      <c r="AD6140" t="str">
        <f t="shared" si="932"/>
        <v/>
      </c>
      <c r="AE6140" t="str">
        <f t="shared" si="928"/>
        <v/>
      </c>
      <c r="AF6140" t="str">
        <f t="shared" si="930"/>
        <v/>
      </c>
      <c r="AG6140">
        <f t="shared" si="936"/>
        <v>1</v>
      </c>
      <c r="AH6140">
        <f t="shared" si="934"/>
        <v>2.8</v>
      </c>
      <c r="AI6140">
        <v>0.14499999999999999</v>
      </c>
      <c r="AJ6140">
        <f t="shared" si="929"/>
        <v>0.40599999999999997</v>
      </c>
      <c r="AK6140" t="str">
        <f t="shared" si="935"/>
        <v/>
      </c>
      <c r="AL6140" t="str">
        <f t="shared" si="933"/>
        <v/>
      </c>
    </row>
    <row r="6141" spans="1:38" x14ac:dyDescent="0.2">
      <c r="A6141" t="s">
        <v>1713</v>
      </c>
      <c r="B6141" t="s">
        <v>680</v>
      </c>
      <c r="C6141" t="s">
        <v>1714</v>
      </c>
      <c r="D6141" s="1">
        <v>35678</v>
      </c>
      <c r="E6141" s="1">
        <v>43456</v>
      </c>
      <c r="F6141" t="s">
        <v>19</v>
      </c>
      <c r="I6141">
        <v>100</v>
      </c>
      <c r="J6141">
        <v>0</v>
      </c>
      <c r="K6141">
        <v>0</v>
      </c>
      <c r="L6141">
        <v>1064</v>
      </c>
      <c r="M6141">
        <v>1064</v>
      </c>
      <c r="N6141" t="s">
        <v>20</v>
      </c>
      <c r="O6141" t="s">
        <v>1715</v>
      </c>
      <c r="P6141" t="s">
        <v>28</v>
      </c>
      <c r="Q6141" t="s">
        <v>34233</v>
      </c>
      <c r="R6141" t="s">
        <v>34233</v>
      </c>
      <c r="S6141" t="s">
        <v>32628</v>
      </c>
      <c r="T6141" t="s">
        <v>34349</v>
      </c>
      <c r="U6141" t="s">
        <v>32634</v>
      </c>
      <c r="V6141" t="s">
        <v>33184</v>
      </c>
      <c r="X6141">
        <v>2</v>
      </c>
      <c r="Y6141">
        <v>1</v>
      </c>
      <c r="AA6141">
        <v>10</v>
      </c>
      <c r="AB6141">
        <v>25</v>
      </c>
      <c r="AC6141">
        <v>1</v>
      </c>
      <c r="AD6141" t="str">
        <f t="shared" si="932"/>
        <v/>
      </c>
      <c r="AE6141" t="str">
        <f t="shared" si="928"/>
        <v/>
      </c>
      <c r="AF6141" t="str">
        <f t="shared" si="930"/>
        <v/>
      </c>
      <c r="AG6141">
        <f t="shared" si="936"/>
        <v>1</v>
      </c>
      <c r="AH6141">
        <f t="shared" si="934"/>
        <v>2.8</v>
      </c>
      <c r="AI6141">
        <v>0.14499999999999999</v>
      </c>
      <c r="AJ6141">
        <f t="shared" si="929"/>
        <v>0.40599999999999997</v>
      </c>
      <c r="AK6141" t="str">
        <f t="shared" si="935"/>
        <v/>
      </c>
      <c r="AL6141" t="str">
        <f t="shared" si="933"/>
        <v/>
      </c>
    </row>
    <row r="6142" spans="1:38" x14ac:dyDescent="0.2">
      <c r="A6142" t="s">
        <v>4397</v>
      </c>
      <c r="B6142" t="s">
        <v>680</v>
      </c>
      <c r="C6142" t="s">
        <v>4398</v>
      </c>
      <c r="D6142" s="1">
        <v>35907</v>
      </c>
      <c r="E6142" s="1">
        <v>44700</v>
      </c>
      <c r="F6142" t="s">
        <v>19</v>
      </c>
      <c r="I6142">
        <v>100</v>
      </c>
      <c r="J6142">
        <v>0</v>
      </c>
      <c r="K6142">
        <v>0</v>
      </c>
      <c r="L6142">
        <v>1641</v>
      </c>
      <c r="M6142">
        <v>1641</v>
      </c>
      <c r="N6142" t="s">
        <v>20</v>
      </c>
      <c r="O6142" t="s">
        <v>4399</v>
      </c>
      <c r="P6142" t="s">
        <v>28</v>
      </c>
      <c r="Q6142" t="s">
        <v>34256</v>
      </c>
      <c r="R6142" t="s">
        <v>33787</v>
      </c>
      <c r="S6142" t="s">
        <v>32628</v>
      </c>
      <c r="T6142" t="s">
        <v>34357</v>
      </c>
      <c r="U6142" t="s">
        <v>32634</v>
      </c>
      <c r="V6142" t="s">
        <v>33184</v>
      </c>
      <c r="X6142">
        <v>2</v>
      </c>
      <c r="Y6142">
        <v>1</v>
      </c>
      <c r="AA6142">
        <v>10</v>
      </c>
      <c r="AB6142">
        <v>25</v>
      </c>
      <c r="AC6142">
        <v>1</v>
      </c>
      <c r="AD6142" t="str">
        <f t="shared" si="932"/>
        <v/>
      </c>
      <c r="AE6142" t="str">
        <f t="shared" si="928"/>
        <v/>
      </c>
      <c r="AF6142" t="str">
        <f t="shared" si="930"/>
        <v/>
      </c>
      <c r="AG6142">
        <f t="shared" si="936"/>
        <v>1</v>
      </c>
      <c r="AH6142">
        <f t="shared" si="934"/>
        <v>2.8</v>
      </c>
      <c r="AI6142">
        <v>0.14499999999999999</v>
      </c>
      <c r="AJ6142">
        <f t="shared" si="929"/>
        <v>0.40599999999999997</v>
      </c>
      <c r="AK6142" t="str">
        <f t="shared" si="935"/>
        <v/>
      </c>
      <c r="AL6142" t="str">
        <f t="shared" si="933"/>
        <v/>
      </c>
    </row>
    <row r="6143" spans="1:38" x14ac:dyDescent="0.2">
      <c r="A6143" t="s">
        <v>4460</v>
      </c>
      <c r="B6143" t="s">
        <v>680</v>
      </c>
      <c r="C6143" t="s">
        <v>4461</v>
      </c>
      <c r="D6143" s="1">
        <v>35963</v>
      </c>
      <c r="E6143" s="1">
        <v>43456</v>
      </c>
      <c r="F6143" t="s">
        <v>19</v>
      </c>
      <c r="I6143">
        <v>100</v>
      </c>
      <c r="J6143">
        <v>0</v>
      </c>
      <c r="K6143">
        <v>0</v>
      </c>
      <c r="L6143">
        <v>1059</v>
      </c>
      <c r="M6143">
        <v>1059</v>
      </c>
      <c r="N6143" t="s">
        <v>20</v>
      </c>
      <c r="O6143" t="s">
        <v>4462</v>
      </c>
      <c r="P6143" t="s">
        <v>28</v>
      </c>
      <c r="Q6143" t="s">
        <v>34256</v>
      </c>
      <c r="R6143" t="s">
        <v>33787</v>
      </c>
      <c r="S6143" t="s">
        <v>32628</v>
      </c>
      <c r="T6143" t="s">
        <v>34349</v>
      </c>
      <c r="U6143" t="s">
        <v>32634</v>
      </c>
      <c r="V6143" t="s">
        <v>33184</v>
      </c>
      <c r="X6143">
        <v>2</v>
      </c>
      <c r="Y6143">
        <v>1</v>
      </c>
      <c r="AA6143">
        <v>10</v>
      </c>
      <c r="AB6143">
        <v>25</v>
      </c>
      <c r="AC6143">
        <v>1</v>
      </c>
      <c r="AD6143" t="str">
        <f t="shared" si="932"/>
        <v/>
      </c>
      <c r="AE6143" t="str">
        <f t="shared" si="928"/>
        <v/>
      </c>
      <c r="AF6143" t="str">
        <f t="shared" si="930"/>
        <v/>
      </c>
      <c r="AG6143">
        <f t="shared" si="936"/>
        <v>1</v>
      </c>
      <c r="AH6143">
        <f t="shared" si="934"/>
        <v>2.8</v>
      </c>
      <c r="AI6143">
        <v>0.14499999999999999</v>
      </c>
      <c r="AJ6143">
        <f t="shared" si="929"/>
        <v>0.40599999999999997</v>
      </c>
      <c r="AK6143" t="str">
        <f t="shared" si="935"/>
        <v/>
      </c>
      <c r="AL6143" t="str">
        <f t="shared" si="933"/>
        <v/>
      </c>
    </row>
    <row r="6144" spans="1:38" x14ac:dyDescent="0.2">
      <c r="A6144" t="s">
        <v>7312</v>
      </c>
      <c r="B6144" t="s">
        <v>680</v>
      </c>
      <c r="C6144" t="s">
        <v>7313</v>
      </c>
      <c r="D6144" s="1">
        <v>36188</v>
      </c>
      <c r="E6144" s="1">
        <v>44700</v>
      </c>
      <c r="F6144" t="s">
        <v>19</v>
      </c>
      <c r="I6144">
        <v>100</v>
      </c>
      <c r="J6144">
        <v>0</v>
      </c>
      <c r="K6144">
        <v>0</v>
      </c>
      <c r="L6144">
        <v>1105</v>
      </c>
      <c r="M6144">
        <v>1105</v>
      </c>
      <c r="N6144" t="s">
        <v>20</v>
      </c>
      <c r="O6144" t="s">
        <v>7314</v>
      </c>
      <c r="P6144" t="s">
        <v>28</v>
      </c>
      <c r="Q6144" t="s">
        <v>34256</v>
      </c>
      <c r="R6144" t="s">
        <v>33787</v>
      </c>
      <c r="S6144" t="s">
        <v>33797</v>
      </c>
      <c r="T6144" t="s">
        <v>34357</v>
      </c>
      <c r="U6144" t="s">
        <v>32634</v>
      </c>
      <c r="V6144" t="s">
        <v>33184</v>
      </c>
      <c r="X6144">
        <v>2</v>
      </c>
      <c r="Y6144">
        <v>1</v>
      </c>
      <c r="AA6144">
        <v>10</v>
      </c>
      <c r="AB6144">
        <v>25</v>
      </c>
      <c r="AC6144">
        <v>1</v>
      </c>
      <c r="AD6144" t="str">
        <f t="shared" si="932"/>
        <v/>
      </c>
      <c r="AE6144" t="str">
        <f t="shared" si="928"/>
        <v/>
      </c>
      <c r="AF6144" t="str">
        <f t="shared" si="930"/>
        <v/>
      </c>
      <c r="AG6144">
        <f t="shared" si="936"/>
        <v>1</v>
      </c>
      <c r="AH6144">
        <f t="shared" si="934"/>
        <v>2.8</v>
      </c>
      <c r="AI6144">
        <v>0.14499999999999999</v>
      </c>
      <c r="AJ6144">
        <f t="shared" si="929"/>
        <v>0.40599999999999997</v>
      </c>
      <c r="AK6144" t="str">
        <f t="shared" si="935"/>
        <v/>
      </c>
      <c r="AL6144" t="str">
        <f t="shared" si="933"/>
        <v/>
      </c>
    </row>
    <row r="6145" spans="1:39" x14ac:dyDescent="0.2">
      <c r="A6145" t="s">
        <v>2127</v>
      </c>
      <c r="B6145" t="s">
        <v>680</v>
      </c>
      <c r="C6145" t="s">
        <v>2128</v>
      </c>
      <c r="D6145" s="1">
        <v>35711</v>
      </c>
      <c r="E6145" s="1">
        <v>43951</v>
      </c>
      <c r="F6145" t="s">
        <v>19</v>
      </c>
      <c r="I6145">
        <v>100</v>
      </c>
      <c r="J6145">
        <v>0</v>
      </c>
      <c r="K6145">
        <v>0</v>
      </c>
      <c r="L6145">
        <v>1005</v>
      </c>
      <c r="M6145">
        <v>1005</v>
      </c>
      <c r="N6145" t="s">
        <v>20</v>
      </c>
      <c r="O6145" t="s">
        <v>2129</v>
      </c>
      <c r="P6145" t="s">
        <v>28</v>
      </c>
      <c r="Q6145" t="s">
        <v>34233</v>
      </c>
      <c r="R6145" t="s">
        <v>34233</v>
      </c>
      <c r="S6145" t="s">
        <v>33797</v>
      </c>
      <c r="T6145" t="s">
        <v>34356</v>
      </c>
      <c r="U6145" t="s">
        <v>32634</v>
      </c>
      <c r="V6145" t="s">
        <v>33184</v>
      </c>
      <c r="X6145">
        <v>2</v>
      </c>
      <c r="Y6145">
        <v>1</v>
      </c>
      <c r="AA6145">
        <v>10</v>
      </c>
      <c r="AB6145">
        <v>25</v>
      </c>
      <c r="AC6145">
        <v>1</v>
      </c>
      <c r="AD6145" t="str">
        <f t="shared" si="932"/>
        <v/>
      </c>
      <c r="AE6145" t="str">
        <f t="shared" si="928"/>
        <v/>
      </c>
      <c r="AF6145" t="str">
        <f t="shared" si="930"/>
        <v/>
      </c>
      <c r="AG6145">
        <f t="shared" si="936"/>
        <v>1</v>
      </c>
      <c r="AH6145">
        <f t="shared" si="934"/>
        <v>2.8</v>
      </c>
      <c r="AI6145">
        <v>0.14499999999999999</v>
      </c>
      <c r="AJ6145">
        <f t="shared" si="929"/>
        <v>0.40599999999999997</v>
      </c>
      <c r="AK6145" t="str">
        <f t="shared" si="935"/>
        <v/>
      </c>
      <c r="AL6145" t="str">
        <f t="shared" si="933"/>
        <v/>
      </c>
    </row>
    <row r="6146" spans="1:39" x14ac:dyDescent="0.2">
      <c r="A6146" t="s">
        <v>2310</v>
      </c>
      <c r="B6146" t="s">
        <v>680</v>
      </c>
      <c r="C6146" t="s">
        <v>2311</v>
      </c>
      <c r="D6146" s="1">
        <v>35758</v>
      </c>
      <c r="E6146" s="1">
        <v>44700</v>
      </c>
      <c r="F6146" t="s">
        <v>19</v>
      </c>
      <c r="I6146">
        <v>100</v>
      </c>
      <c r="J6146">
        <v>0</v>
      </c>
      <c r="K6146">
        <v>0</v>
      </c>
      <c r="L6146">
        <v>1478</v>
      </c>
      <c r="M6146">
        <v>1478</v>
      </c>
      <c r="N6146" t="s">
        <v>20</v>
      </c>
      <c r="O6146" t="s">
        <v>2312</v>
      </c>
      <c r="P6146" t="s">
        <v>28</v>
      </c>
      <c r="Q6146" t="s">
        <v>34233</v>
      </c>
      <c r="R6146" t="s">
        <v>34233</v>
      </c>
      <c r="S6146" t="s">
        <v>33800</v>
      </c>
      <c r="T6146" t="s">
        <v>34365</v>
      </c>
      <c r="U6146" t="s">
        <v>32634</v>
      </c>
      <c r="V6146" t="s">
        <v>33184</v>
      </c>
      <c r="X6146">
        <v>2</v>
      </c>
      <c r="Y6146">
        <v>1</v>
      </c>
      <c r="AA6146">
        <v>10</v>
      </c>
      <c r="AB6146">
        <v>25</v>
      </c>
      <c r="AC6146">
        <v>1</v>
      </c>
      <c r="AD6146" t="str">
        <f t="shared" si="932"/>
        <v/>
      </c>
      <c r="AE6146" t="str">
        <f t="shared" si="928"/>
        <v/>
      </c>
      <c r="AF6146" t="str">
        <f t="shared" si="930"/>
        <v/>
      </c>
      <c r="AG6146">
        <f t="shared" si="936"/>
        <v>1</v>
      </c>
      <c r="AH6146">
        <f t="shared" si="934"/>
        <v>2.8</v>
      </c>
      <c r="AI6146">
        <v>0.14499999999999999</v>
      </c>
      <c r="AJ6146">
        <f t="shared" si="929"/>
        <v>0.40599999999999997</v>
      </c>
      <c r="AK6146" t="str">
        <f t="shared" si="935"/>
        <v/>
      </c>
      <c r="AL6146" t="str">
        <f t="shared" si="933"/>
        <v/>
      </c>
    </row>
    <row r="6147" spans="1:39" x14ac:dyDescent="0.2">
      <c r="A6147" t="s">
        <v>4318</v>
      </c>
      <c r="B6147" t="s">
        <v>680</v>
      </c>
      <c r="C6147" t="s">
        <v>4319</v>
      </c>
      <c r="D6147" s="1">
        <v>35907</v>
      </c>
      <c r="E6147" s="1">
        <v>43456</v>
      </c>
      <c r="F6147" t="s">
        <v>19</v>
      </c>
      <c r="I6147">
        <v>100</v>
      </c>
      <c r="J6147">
        <v>0</v>
      </c>
      <c r="K6147">
        <v>0</v>
      </c>
      <c r="L6147">
        <v>1059</v>
      </c>
      <c r="M6147">
        <v>1059</v>
      </c>
      <c r="N6147" t="s">
        <v>20</v>
      </c>
      <c r="O6147" t="s">
        <v>4320</v>
      </c>
      <c r="P6147" t="s">
        <v>28</v>
      </c>
      <c r="Q6147" t="s">
        <v>34233</v>
      </c>
      <c r="R6147" t="s">
        <v>34233</v>
      </c>
      <c r="S6147" t="s">
        <v>33800</v>
      </c>
      <c r="T6147" t="s">
        <v>34357</v>
      </c>
      <c r="U6147" t="s">
        <v>32634</v>
      </c>
      <c r="V6147" t="s">
        <v>33184</v>
      </c>
      <c r="X6147">
        <v>2</v>
      </c>
      <c r="Y6147">
        <v>1</v>
      </c>
      <c r="AA6147">
        <v>10</v>
      </c>
      <c r="AB6147">
        <v>25</v>
      </c>
      <c r="AC6147">
        <v>1</v>
      </c>
      <c r="AD6147" t="str">
        <f t="shared" si="932"/>
        <v/>
      </c>
      <c r="AE6147" t="str">
        <f t="shared" si="928"/>
        <v/>
      </c>
      <c r="AF6147" t="str">
        <f t="shared" si="930"/>
        <v/>
      </c>
      <c r="AG6147">
        <f t="shared" si="936"/>
        <v>1</v>
      </c>
      <c r="AH6147">
        <f t="shared" si="934"/>
        <v>2.8</v>
      </c>
      <c r="AI6147">
        <v>0.14499999999999999</v>
      </c>
      <c r="AJ6147">
        <f t="shared" si="929"/>
        <v>0.40599999999999997</v>
      </c>
      <c r="AK6147" t="str">
        <f t="shared" si="935"/>
        <v/>
      </c>
      <c r="AL6147" t="str">
        <f t="shared" si="933"/>
        <v/>
      </c>
    </row>
    <row r="6148" spans="1:39" x14ac:dyDescent="0.2">
      <c r="A6148" t="s">
        <v>1635</v>
      </c>
      <c r="B6148" t="s">
        <v>680</v>
      </c>
      <c r="C6148" t="s">
        <v>1636</v>
      </c>
      <c r="D6148" s="1">
        <v>35661</v>
      </c>
      <c r="E6148" s="1">
        <v>43456</v>
      </c>
      <c r="F6148" t="s">
        <v>19</v>
      </c>
      <c r="I6148">
        <v>100</v>
      </c>
      <c r="J6148">
        <v>0</v>
      </c>
      <c r="K6148">
        <v>0</v>
      </c>
      <c r="L6148">
        <v>1064</v>
      </c>
      <c r="M6148">
        <v>1064</v>
      </c>
      <c r="N6148" t="s">
        <v>20</v>
      </c>
      <c r="O6148" t="s">
        <v>1637</v>
      </c>
      <c r="P6148" t="s">
        <v>28</v>
      </c>
      <c r="Q6148" t="s">
        <v>34233</v>
      </c>
      <c r="R6148" t="s">
        <v>34233</v>
      </c>
      <c r="S6148" t="s">
        <v>32628</v>
      </c>
      <c r="T6148" t="s">
        <v>34366</v>
      </c>
      <c r="U6148" t="s">
        <v>32634</v>
      </c>
      <c r="V6148" t="s">
        <v>33184</v>
      </c>
      <c r="X6148">
        <v>2</v>
      </c>
      <c r="Y6148">
        <v>1</v>
      </c>
      <c r="AA6148">
        <v>10</v>
      </c>
      <c r="AB6148">
        <v>25</v>
      </c>
      <c r="AC6148">
        <v>1</v>
      </c>
      <c r="AD6148" t="str">
        <f t="shared" si="932"/>
        <v/>
      </c>
      <c r="AE6148" t="str">
        <f t="shared" si="928"/>
        <v/>
      </c>
      <c r="AF6148" t="str">
        <f t="shared" si="930"/>
        <v/>
      </c>
      <c r="AG6148">
        <f t="shared" si="936"/>
        <v>1</v>
      </c>
      <c r="AH6148">
        <f t="shared" si="934"/>
        <v>2.8</v>
      </c>
      <c r="AI6148">
        <v>0.14499999999999999</v>
      </c>
      <c r="AJ6148">
        <f t="shared" si="929"/>
        <v>0.40599999999999997</v>
      </c>
      <c r="AK6148" t="str">
        <f t="shared" si="935"/>
        <v/>
      </c>
      <c r="AL6148" t="str">
        <f t="shared" si="933"/>
        <v/>
      </c>
    </row>
    <row r="6149" spans="1:39" x14ac:dyDescent="0.2">
      <c r="A6149" t="s">
        <v>23019</v>
      </c>
      <c r="B6149" t="s">
        <v>680</v>
      </c>
      <c r="C6149" t="s">
        <v>23020</v>
      </c>
      <c r="D6149" s="1">
        <v>38898</v>
      </c>
      <c r="E6149" s="1">
        <v>43951</v>
      </c>
      <c r="F6149" t="s">
        <v>39</v>
      </c>
      <c r="I6149">
        <v>100</v>
      </c>
      <c r="J6149">
        <v>0</v>
      </c>
      <c r="K6149">
        <v>0</v>
      </c>
      <c r="L6149">
        <v>9814</v>
      </c>
      <c r="M6149">
        <v>9814</v>
      </c>
      <c r="N6149" t="s">
        <v>20</v>
      </c>
      <c r="O6149" t="s">
        <v>23021</v>
      </c>
      <c r="P6149" t="s">
        <v>28</v>
      </c>
      <c r="Q6149" t="s">
        <v>34256</v>
      </c>
      <c r="R6149" t="s">
        <v>33786</v>
      </c>
      <c r="S6149" t="s">
        <v>33942</v>
      </c>
      <c r="T6149" t="s">
        <v>34233</v>
      </c>
      <c r="U6149" t="s">
        <v>32634</v>
      </c>
      <c r="V6149" t="s">
        <v>33208</v>
      </c>
      <c r="W6149">
        <v>550</v>
      </c>
      <c r="X6149">
        <v>3</v>
      </c>
      <c r="Y6149" t="s">
        <v>32661</v>
      </c>
      <c r="Z6149">
        <v>1100</v>
      </c>
      <c r="AA6149">
        <v>8.5</v>
      </c>
      <c r="AC6149">
        <v>1</v>
      </c>
      <c r="AE6149">
        <f t="shared" si="928"/>
        <v>1</v>
      </c>
      <c r="AF6149" t="str">
        <f t="shared" si="930"/>
        <v/>
      </c>
      <c r="AG6149" t="str">
        <f t="shared" si="936"/>
        <v/>
      </c>
      <c r="AH6149" t="str">
        <f t="shared" si="934"/>
        <v/>
      </c>
      <c r="AI6149">
        <v>0.14499999999999999</v>
      </c>
      <c r="AJ6149" t="str">
        <f t="shared" si="929"/>
        <v/>
      </c>
      <c r="AK6149">
        <f t="shared" si="935"/>
        <v>2.8</v>
      </c>
      <c r="AL6149">
        <f t="shared" si="933"/>
        <v>0.40599999999999997</v>
      </c>
      <c r="AM6149" t="s">
        <v>35137</v>
      </c>
    </row>
    <row r="6150" spans="1:39" x14ac:dyDescent="0.2">
      <c r="A6150" t="s">
        <v>23033</v>
      </c>
      <c r="B6150" t="s">
        <v>680</v>
      </c>
      <c r="C6150" t="s">
        <v>23034</v>
      </c>
      <c r="D6150" s="1">
        <v>38898</v>
      </c>
      <c r="E6150" s="1">
        <v>43456</v>
      </c>
      <c r="F6150" t="s">
        <v>19</v>
      </c>
      <c r="I6150">
        <v>100</v>
      </c>
      <c r="J6150">
        <v>0</v>
      </c>
      <c r="K6150">
        <v>0</v>
      </c>
      <c r="L6150">
        <v>3599</v>
      </c>
      <c r="M6150">
        <v>3599</v>
      </c>
      <c r="N6150" t="s">
        <v>20</v>
      </c>
      <c r="O6150" t="s">
        <v>23035</v>
      </c>
      <c r="P6150" t="s">
        <v>28</v>
      </c>
      <c r="Q6150" t="s">
        <v>34256</v>
      </c>
      <c r="R6150" t="s">
        <v>33787</v>
      </c>
      <c r="S6150" t="s">
        <v>32628</v>
      </c>
      <c r="T6150" t="s">
        <v>34233</v>
      </c>
      <c r="U6150" t="s">
        <v>32634</v>
      </c>
      <c r="V6150" t="s">
        <v>33219</v>
      </c>
      <c r="W6150">
        <v>200</v>
      </c>
      <c r="X6150">
        <v>2</v>
      </c>
      <c r="Y6150" t="s">
        <v>32654</v>
      </c>
      <c r="Z6150">
        <v>400</v>
      </c>
      <c r="AA6150">
        <v>8.5</v>
      </c>
      <c r="AC6150">
        <v>1</v>
      </c>
      <c r="AD6150" t="str">
        <f t="shared" si="932"/>
        <v/>
      </c>
      <c r="AE6150" t="str">
        <f t="shared" si="928"/>
        <v/>
      </c>
      <c r="AF6150" t="str">
        <f t="shared" si="930"/>
        <v/>
      </c>
      <c r="AG6150">
        <f t="shared" si="936"/>
        <v>1</v>
      </c>
      <c r="AH6150">
        <f t="shared" si="934"/>
        <v>2.8</v>
      </c>
      <c r="AI6150">
        <v>0.14499999999999999</v>
      </c>
      <c r="AJ6150">
        <f t="shared" si="929"/>
        <v>0.40599999999999997</v>
      </c>
      <c r="AK6150" t="str">
        <f t="shared" si="935"/>
        <v/>
      </c>
      <c r="AL6150" t="str">
        <f t="shared" si="933"/>
        <v/>
      </c>
    </row>
    <row r="6151" spans="1:39" x14ac:dyDescent="0.2">
      <c r="A6151" t="s">
        <v>30341</v>
      </c>
      <c r="B6151" t="s">
        <v>680</v>
      </c>
      <c r="C6151" t="s">
        <v>30342</v>
      </c>
      <c r="D6151" s="1">
        <v>43859</v>
      </c>
      <c r="E6151" s="1">
        <v>43859</v>
      </c>
      <c r="F6151" t="s">
        <v>15348</v>
      </c>
      <c r="I6151">
        <v>100</v>
      </c>
      <c r="J6151">
        <v>0</v>
      </c>
      <c r="K6151">
        <v>0</v>
      </c>
      <c r="L6151">
        <v>73</v>
      </c>
      <c r="M6151">
        <v>73</v>
      </c>
      <c r="N6151" t="s">
        <v>20</v>
      </c>
      <c r="P6151" t="s">
        <v>30340</v>
      </c>
      <c r="Q6151" t="s">
        <v>34233</v>
      </c>
      <c r="R6151" t="s">
        <v>34233</v>
      </c>
      <c r="S6151" t="s">
        <v>33942</v>
      </c>
      <c r="T6151" t="s">
        <v>34233</v>
      </c>
      <c r="AD6151" t="str">
        <f t="shared" si="932"/>
        <v/>
      </c>
      <c r="AE6151" t="str">
        <f t="shared" si="928"/>
        <v/>
      </c>
      <c r="AF6151" t="str">
        <f t="shared" si="930"/>
        <v/>
      </c>
      <c r="AG6151" t="str">
        <f t="shared" si="936"/>
        <v/>
      </c>
      <c r="AH6151" t="str">
        <f t="shared" si="934"/>
        <v/>
      </c>
      <c r="AI6151">
        <v>0.14499999999999999</v>
      </c>
      <c r="AJ6151" t="str">
        <f t="shared" si="929"/>
        <v/>
      </c>
      <c r="AK6151" t="str">
        <f t="shared" si="935"/>
        <v/>
      </c>
      <c r="AL6151" t="str">
        <f t="shared" si="933"/>
        <v/>
      </c>
    </row>
    <row r="6152" spans="1:39" x14ac:dyDescent="0.2">
      <c r="A6152" t="s">
        <v>26479</v>
      </c>
      <c r="B6152" t="s">
        <v>680</v>
      </c>
      <c r="C6152" t="s">
        <v>26480</v>
      </c>
      <c r="D6152" s="1">
        <v>41299</v>
      </c>
      <c r="E6152" s="1">
        <v>44607</v>
      </c>
      <c r="F6152" t="s">
        <v>26</v>
      </c>
      <c r="I6152">
        <v>100</v>
      </c>
      <c r="J6152">
        <v>0</v>
      </c>
      <c r="K6152">
        <v>0</v>
      </c>
      <c r="L6152">
        <v>5396</v>
      </c>
      <c r="M6152">
        <v>5396</v>
      </c>
      <c r="N6152" t="s">
        <v>20</v>
      </c>
      <c r="O6152" t="s">
        <v>26481</v>
      </c>
      <c r="P6152" t="s">
        <v>44</v>
      </c>
      <c r="Q6152" t="s">
        <v>34233</v>
      </c>
      <c r="R6152" t="s">
        <v>34233</v>
      </c>
      <c r="S6152" t="s">
        <v>34233</v>
      </c>
      <c r="T6152" t="s">
        <v>34233</v>
      </c>
      <c r="V6152" t="s">
        <v>33184</v>
      </c>
      <c r="AD6152" t="str">
        <f t="shared" si="932"/>
        <v/>
      </c>
      <c r="AE6152" t="str">
        <f t="shared" si="928"/>
        <v/>
      </c>
      <c r="AF6152" t="str">
        <f t="shared" si="930"/>
        <v/>
      </c>
      <c r="AG6152" t="str">
        <f t="shared" si="936"/>
        <v/>
      </c>
      <c r="AH6152" t="str">
        <f t="shared" si="934"/>
        <v/>
      </c>
      <c r="AI6152">
        <v>0.14499999999999999</v>
      </c>
      <c r="AJ6152" t="str">
        <f t="shared" si="929"/>
        <v/>
      </c>
      <c r="AK6152" t="str">
        <f t="shared" si="935"/>
        <v/>
      </c>
      <c r="AL6152" t="str">
        <f t="shared" si="933"/>
        <v/>
      </c>
    </row>
    <row r="6153" spans="1:39" x14ac:dyDescent="0.2">
      <c r="A6153" t="s">
        <v>4357</v>
      </c>
      <c r="B6153" t="s">
        <v>680</v>
      </c>
      <c r="C6153" t="s">
        <v>4358</v>
      </c>
      <c r="D6153" s="1">
        <v>36024</v>
      </c>
      <c r="E6153" s="1">
        <v>43456</v>
      </c>
      <c r="F6153" t="s">
        <v>19</v>
      </c>
      <c r="I6153">
        <v>100</v>
      </c>
      <c r="J6153">
        <v>0</v>
      </c>
      <c r="K6153">
        <v>0</v>
      </c>
      <c r="L6153">
        <v>1916</v>
      </c>
      <c r="M6153">
        <v>1916</v>
      </c>
      <c r="N6153" t="s">
        <v>20</v>
      </c>
      <c r="O6153" t="s">
        <v>4359</v>
      </c>
      <c r="P6153" t="s">
        <v>28</v>
      </c>
      <c r="Q6153" t="s">
        <v>34233</v>
      </c>
      <c r="R6153" t="s">
        <v>34233</v>
      </c>
      <c r="S6153" t="s">
        <v>32628</v>
      </c>
      <c r="T6153" t="s">
        <v>34365</v>
      </c>
      <c r="U6153" t="s">
        <v>32634</v>
      </c>
      <c r="V6153" t="s">
        <v>33184</v>
      </c>
      <c r="X6153">
        <v>2</v>
      </c>
      <c r="Y6153">
        <v>1</v>
      </c>
      <c r="AA6153">
        <v>10</v>
      </c>
      <c r="AB6153">
        <v>25</v>
      </c>
      <c r="AC6153">
        <v>1</v>
      </c>
      <c r="AD6153" t="str">
        <f t="shared" si="932"/>
        <v/>
      </c>
      <c r="AE6153" t="str">
        <f t="shared" ref="AE6153:AE6216" si="937">IF((S6153="tühi")*(AC6153&lt;&gt;""),AC6153,"")</f>
        <v/>
      </c>
      <c r="AF6153" t="str">
        <f t="shared" si="930"/>
        <v/>
      </c>
      <c r="AG6153">
        <f t="shared" si="936"/>
        <v>1</v>
      </c>
      <c r="AH6153">
        <f t="shared" si="934"/>
        <v>2.8</v>
      </c>
      <c r="AI6153">
        <v>0.14499999999999999</v>
      </c>
      <c r="AJ6153">
        <f t="shared" si="929"/>
        <v>0.40599999999999997</v>
      </c>
      <c r="AK6153" t="str">
        <f t="shared" si="935"/>
        <v/>
      </c>
      <c r="AL6153" t="str">
        <f t="shared" si="933"/>
        <v/>
      </c>
    </row>
    <row r="6154" spans="1:39" x14ac:dyDescent="0.2">
      <c r="A6154" t="s">
        <v>4354</v>
      </c>
      <c r="B6154" t="s">
        <v>680</v>
      </c>
      <c r="C6154" t="s">
        <v>4355</v>
      </c>
      <c r="D6154" s="1">
        <v>36024</v>
      </c>
      <c r="E6154" s="1">
        <v>44546</v>
      </c>
      <c r="F6154" t="s">
        <v>19</v>
      </c>
      <c r="I6154">
        <v>100</v>
      </c>
      <c r="J6154">
        <v>0</v>
      </c>
      <c r="K6154">
        <v>0</v>
      </c>
      <c r="L6154">
        <v>1776</v>
      </c>
      <c r="M6154">
        <v>1776</v>
      </c>
      <c r="N6154" t="s">
        <v>20</v>
      </c>
      <c r="O6154" t="s">
        <v>4356</v>
      </c>
      <c r="P6154" t="s">
        <v>28</v>
      </c>
      <c r="Q6154" t="s">
        <v>34233</v>
      </c>
      <c r="R6154" t="s">
        <v>34233</v>
      </c>
      <c r="S6154" t="s">
        <v>33797</v>
      </c>
      <c r="T6154" t="s">
        <v>34365</v>
      </c>
      <c r="U6154" t="s">
        <v>32634</v>
      </c>
      <c r="V6154" t="s">
        <v>33184</v>
      </c>
      <c r="X6154">
        <v>2</v>
      </c>
      <c r="Y6154">
        <v>1</v>
      </c>
      <c r="AA6154">
        <v>10</v>
      </c>
      <c r="AB6154">
        <v>25</v>
      </c>
      <c r="AC6154">
        <v>1</v>
      </c>
      <c r="AD6154" t="str">
        <f t="shared" si="932"/>
        <v/>
      </c>
      <c r="AE6154" t="str">
        <f t="shared" si="937"/>
        <v/>
      </c>
      <c r="AF6154" t="str">
        <f t="shared" si="930"/>
        <v/>
      </c>
      <c r="AG6154">
        <f t="shared" si="936"/>
        <v>1</v>
      </c>
      <c r="AH6154">
        <f t="shared" si="934"/>
        <v>2.8</v>
      </c>
      <c r="AI6154">
        <v>0.14499999999999999</v>
      </c>
      <c r="AJ6154">
        <f t="shared" si="929"/>
        <v>0.40599999999999997</v>
      </c>
      <c r="AK6154" t="str">
        <f t="shared" si="935"/>
        <v/>
      </c>
      <c r="AL6154" t="str">
        <f t="shared" si="933"/>
        <v/>
      </c>
    </row>
    <row r="6155" spans="1:39" x14ac:dyDescent="0.2">
      <c r="A6155" t="s">
        <v>11796</v>
      </c>
      <c r="B6155" t="s">
        <v>680</v>
      </c>
      <c r="C6155" t="s">
        <v>11797</v>
      </c>
      <c r="D6155" s="1">
        <v>36612</v>
      </c>
      <c r="E6155" s="1">
        <v>43456</v>
      </c>
      <c r="F6155" t="s">
        <v>19</v>
      </c>
      <c r="I6155">
        <v>100</v>
      </c>
      <c r="J6155">
        <v>0</v>
      </c>
      <c r="K6155">
        <v>0</v>
      </c>
      <c r="L6155">
        <v>1059</v>
      </c>
      <c r="M6155">
        <v>1059</v>
      </c>
      <c r="N6155" t="s">
        <v>20</v>
      </c>
      <c r="O6155" t="s">
        <v>11798</v>
      </c>
      <c r="P6155" t="s">
        <v>28</v>
      </c>
      <c r="Q6155" t="s">
        <v>34233</v>
      </c>
      <c r="R6155" t="s">
        <v>34233</v>
      </c>
      <c r="S6155" t="s">
        <v>32628</v>
      </c>
      <c r="T6155" t="s">
        <v>34349</v>
      </c>
      <c r="U6155" t="s">
        <v>32634</v>
      </c>
      <c r="V6155" t="s">
        <v>33184</v>
      </c>
      <c r="X6155">
        <v>2</v>
      </c>
      <c r="Y6155">
        <v>1</v>
      </c>
      <c r="AA6155">
        <v>10</v>
      </c>
      <c r="AB6155">
        <v>25</v>
      </c>
      <c r="AC6155">
        <v>1</v>
      </c>
      <c r="AD6155" t="str">
        <f t="shared" si="932"/>
        <v/>
      </c>
      <c r="AE6155" t="str">
        <f t="shared" si="937"/>
        <v/>
      </c>
      <c r="AF6155" t="str">
        <f t="shared" si="930"/>
        <v/>
      </c>
      <c r="AG6155">
        <f t="shared" si="936"/>
        <v>1</v>
      </c>
      <c r="AH6155">
        <f t="shared" si="934"/>
        <v>2.8</v>
      </c>
      <c r="AI6155">
        <v>0.14499999999999999</v>
      </c>
      <c r="AJ6155">
        <f t="shared" si="929"/>
        <v>0.40599999999999997</v>
      </c>
      <c r="AK6155" t="str">
        <f t="shared" si="935"/>
        <v/>
      </c>
      <c r="AL6155" t="str">
        <f t="shared" si="933"/>
        <v/>
      </c>
    </row>
    <row r="6156" spans="1:39" x14ac:dyDescent="0.2">
      <c r="A6156" t="s">
        <v>4421</v>
      </c>
      <c r="B6156" t="s">
        <v>680</v>
      </c>
      <c r="C6156" t="s">
        <v>4422</v>
      </c>
      <c r="D6156" s="1">
        <v>35944</v>
      </c>
      <c r="E6156" s="1">
        <v>43951</v>
      </c>
      <c r="F6156" t="s">
        <v>19</v>
      </c>
      <c r="I6156">
        <v>100</v>
      </c>
      <c r="J6156">
        <v>0</v>
      </c>
      <c r="K6156">
        <v>0</v>
      </c>
      <c r="L6156">
        <v>801</v>
      </c>
      <c r="M6156">
        <v>801</v>
      </c>
      <c r="N6156" t="s">
        <v>20</v>
      </c>
      <c r="O6156" t="s">
        <v>4423</v>
      </c>
      <c r="P6156" t="s">
        <v>28</v>
      </c>
      <c r="Q6156" t="s">
        <v>34256</v>
      </c>
      <c r="R6156" t="s">
        <v>33787</v>
      </c>
      <c r="S6156" t="s">
        <v>32628</v>
      </c>
      <c r="T6156" t="s">
        <v>34365</v>
      </c>
      <c r="U6156" t="s">
        <v>32634</v>
      </c>
      <c r="V6156" t="s">
        <v>33184</v>
      </c>
      <c r="X6156">
        <v>2</v>
      </c>
      <c r="Y6156">
        <v>1</v>
      </c>
      <c r="AA6156">
        <v>10</v>
      </c>
      <c r="AB6156">
        <v>25</v>
      </c>
      <c r="AC6156">
        <v>1</v>
      </c>
      <c r="AD6156" t="str">
        <f t="shared" si="932"/>
        <v/>
      </c>
      <c r="AE6156" t="str">
        <f t="shared" si="937"/>
        <v/>
      </c>
      <c r="AF6156" t="str">
        <f t="shared" si="930"/>
        <v/>
      </c>
      <c r="AG6156">
        <f t="shared" si="936"/>
        <v>1</v>
      </c>
      <c r="AH6156">
        <f t="shared" si="934"/>
        <v>2.8</v>
      </c>
      <c r="AI6156">
        <v>0.14499999999999999</v>
      </c>
      <c r="AJ6156">
        <f t="shared" si="929"/>
        <v>0.40599999999999997</v>
      </c>
      <c r="AK6156" t="str">
        <f t="shared" si="935"/>
        <v/>
      </c>
      <c r="AL6156" t="str">
        <f t="shared" si="933"/>
        <v/>
      </c>
    </row>
    <row r="6157" spans="1:39" x14ac:dyDescent="0.2">
      <c r="A6157" t="s">
        <v>11799</v>
      </c>
      <c r="B6157" t="s">
        <v>680</v>
      </c>
      <c r="C6157" t="s">
        <v>11800</v>
      </c>
      <c r="D6157" s="1">
        <v>36612</v>
      </c>
      <c r="E6157" s="1">
        <v>43456</v>
      </c>
      <c r="F6157" t="s">
        <v>19</v>
      </c>
      <c r="I6157">
        <v>100</v>
      </c>
      <c r="J6157">
        <v>0</v>
      </c>
      <c r="K6157">
        <v>0</v>
      </c>
      <c r="L6157">
        <v>1095</v>
      </c>
      <c r="M6157">
        <v>1095</v>
      </c>
      <c r="N6157" t="s">
        <v>20</v>
      </c>
      <c r="O6157" t="s">
        <v>11801</v>
      </c>
      <c r="P6157" t="s">
        <v>28</v>
      </c>
      <c r="Q6157" t="s">
        <v>34233</v>
      </c>
      <c r="R6157" t="s">
        <v>34233</v>
      </c>
      <c r="S6157" t="s">
        <v>32628</v>
      </c>
      <c r="T6157" t="s">
        <v>34357</v>
      </c>
      <c r="U6157" t="s">
        <v>32634</v>
      </c>
      <c r="V6157" t="s">
        <v>33184</v>
      </c>
      <c r="X6157">
        <v>2</v>
      </c>
      <c r="Y6157">
        <v>1</v>
      </c>
      <c r="AA6157">
        <v>10</v>
      </c>
      <c r="AB6157">
        <v>25</v>
      </c>
      <c r="AC6157">
        <v>1</v>
      </c>
      <c r="AD6157" t="str">
        <f t="shared" si="932"/>
        <v/>
      </c>
      <c r="AE6157" t="str">
        <f t="shared" si="937"/>
        <v/>
      </c>
      <c r="AF6157" t="str">
        <f t="shared" si="930"/>
        <v/>
      </c>
      <c r="AG6157">
        <f t="shared" si="936"/>
        <v>1</v>
      </c>
      <c r="AH6157">
        <f t="shared" si="934"/>
        <v>2.8</v>
      </c>
      <c r="AI6157">
        <v>0.14499999999999999</v>
      </c>
      <c r="AJ6157">
        <f t="shared" si="929"/>
        <v>0.40599999999999997</v>
      </c>
      <c r="AK6157" t="str">
        <f t="shared" si="935"/>
        <v/>
      </c>
      <c r="AL6157" t="str">
        <f t="shared" si="933"/>
        <v/>
      </c>
    </row>
    <row r="6158" spans="1:39" x14ac:dyDescent="0.2">
      <c r="A6158" t="s">
        <v>13401</v>
      </c>
      <c r="B6158" t="s">
        <v>680</v>
      </c>
      <c r="C6158" t="s">
        <v>13402</v>
      </c>
      <c r="D6158" s="1">
        <v>36844</v>
      </c>
      <c r="E6158" s="1">
        <v>43951</v>
      </c>
      <c r="F6158" t="s">
        <v>19</v>
      </c>
      <c r="I6158">
        <v>100</v>
      </c>
      <c r="J6158">
        <v>0</v>
      </c>
      <c r="K6158">
        <v>0</v>
      </c>
      <c r="L6158">
        <v>1372</v>
      </c>
      <c r="M6158">
        <v>1372</v>
      </c>
      <c r="N6158" t="s">
        <v>20</v>
      </c>
      <c r="O6158" t="s">
        <v>13403</v>
      </c>
      <c r="P6158" t="s">
        <v>28</v>
      </c>
      <c r="Q6158" t="s">
        <v>34233</v>
      </c>
      <c r="R6158" t="s">
        <v>34233</v>
      </c>
      <c r="S6158" t="s">
        <v>32628</v>
      </c>
      <c r="T6158" t="s">
        <v>34365</v>
      </c>
      <c r="U6158" t="s">
        <v>32634</v>
      </c>
      <c r="V6158" t="s">
        <v>33184</v>
      </c>
      <c r="X6158">
        <v>2</v>
      </c>
      <c r="Y6158">
        <v>1</v>
      </c>
      <c r="AA6158">
        <v>10</v>
      </c>
      <c r="AB6158">
        <v>25</v>
      </c>
      <c r="AC6158">
        <v>1</v>
      </c>
      <c r="AD6158" t="str">
        <f t="shared" si="932"/>
        <v/>
      </c>
      <c r="AE6158" t="str">
        <f t="shared" si="937"/>
        <v/>
      </c>
      <c r="AF6158" t="str">
        <f t="shared" si="930"/>
        <v/>
      </c>
      <c r="AG6158">
        <f t="shared" si="936"/>
        <v>1</v>
      </c>
      <c r="AH6158">
        <f t="shared" si="934"/>
        <v>2.8</v>
      </c>
      <c r="AI6158">
        <v>0.14499999999999999</v>
      </c>
      <c r="AJ6158">
        <f t="shared" si="929"/>
        <v>0.40599999999999997</v>
      </c>
      <c r="AK6158" t="str">
        <f t="shared" si="935"/>
        <v/>
      </c>
      <c r="AL6158" t="str">
        <f t="shared" si="933"/>
        <v/>
      </c>
    </row>
    <row r="6159" spans="1:39" x14ac:dyDescent="0.2">
      <c r="A6159" t="s">
        <v>2956</v>
      </c>
      <c r="B6159" t="s">
        <v>680</v>
      </c>
      <c r="C6159" t="s">
        <v>2957</v>
      </c>
      <c r="D6159" s="1">
        <v>35817</v>
      </c>
      <c r="E6159" s="1">
        <v>43951</v>
      </c>
      <c r="F6159" t="s">
        <v>19</v>
      </c>
      <c r="I6159">
        <v>100</v>
      </c>
      <c r="J6159">
        <v>0</v>
      </c>
      <c r="K6159">
        <v>0</v>
      </c>
      <c r="L6159">
        <v>1385</v>
      </c>
      <c r="M6159">
        <v>1385</v>
      </c>
      <c r="N6159" t="s">
        <v>20</v>
      </c>
      <c r="O6159" t="s">
        <v>2958</v>
      </c>
      <c r="P6159" t="s">
        <v>28</v>
      </c>
      <c r="Q6159" t="s">
        <v>34233</v>
      </c>
      <c r="R6159" t="s">
        <v>34233</v>
      </c>
      <c r="S6159" t="s">
        <v>33798</v>
      </c>
      <c r="T6159" t="s">
        <v>34365</v>
      </c>
      <c r="U6159" t="s">
        <v>32634</v>
      </c>
      <c r="V6159" t="s">
        <v>33184</v>
      </c>
      <c r="X6159">
        <v>2</v>
      </c>
      <c r="Y6159">
        <v>1</v>
      </c>
      <c r="AA6159">
        <v>10</v>
      </c>
      <c r="AB6159">
        <v>25</v>
      </c>
      <c r="AC6159">
        <v>1</v>
      </c>
      <c r="AD6159" t="str">
        <f t="shared" si="932"/>
        <v/>
      </c>
      <c r="AE6159" t="str">
        <f t="shared" si="937"/>
        <v/>
      </c>
      <c r="AF6159" t="str">
        <f t="shared" si="930"/>
        <v/>
      </c>
      <c r="AG6159">
        <f t="shared" si="936"/>
        <v>1</v>
      </c>
      <c r="AH6159">
        <f t="shared" si="934"/>
        <v>2.8</v>
      </c>
      <c r="AI6159">
        <v>0.14499999999999999</v>
      </c>
      <c r="AJ6159">
        <f t="shared" si="929"/>
        <v>0.40599999999999997</v>
      </c>
      <c r="AK6159" t="str">
        <f t="shared" si="935"/>
        <v/>
      </c>
      <c r="AL6159" t="str">
        <f t="shared" si="933"/>
        <v/>
      </c>
    </row>
    <row r="6160" spans="1:39" x14ac:dyDescent="0.2">
      <c r="A6160" t="s">
        <v>2016</v>
      </c>
      <c r="B6160" t="s">
        <v>680</v>
      </c>
      <c r="C6160" t="s">
        <v>2017</v>
      </c>
      <c r="D6160" s="1">
        <v>35661</v>
      </c>
      <c r="E6160" s="1">
        <v>43903</v>
      </c>
      <c r="F6160" t="s">
        <v>19</v>
      </c>
      <c r="I6160">
        <v>100</v>
      </c>
      <c r="J6160">
        <v>0</v>
      </c>
      <c r="K6160">
        <v>0</v>
      </c>
      <c r="L6160">
        <v>1094</v>
      </c>
      <c r="M6160">
        <v>1094</v>
      </c>
      <c r="N6160" t="s">
        <v>20</v>
      </c>
      <c r="O6160" t="s">
        <v>2018</v>
      </c>
      <c r="P6160" t="s">
        <v>28</v>
      </c>
      <c r="Q6160" t="s">
        <v>34233</v>
      </c>
      <c r="R6160" t="s">
        <v>34233</v>
      </c>
      <c r="S6160" t="s">
        <v>33800</v>
      </c>
      <c r="T6160" t="s">
        <v>34357</v>
      </c>
      <c r="U6160" t="s">
        <v>32634</v>
      </c>
      <c r="V6160" t="s">
        <v>33184</v>
      </c>
      <c r="X6160">
        <v>2</v>
      </c>
      <c r="Y6160">
        <v>1</v>
      </c>
      <c r="AA6160">
        <v>10</v>
      </c>
      <c r="AB6160">
        <v>25</v>
      </c>
      <c r="AC6160">
        <v>1</v>
      </c>
      <c r="AD6160" t="str">
        <f t="shared" si="932"/>
        <v/>
      </c>
      <c r="AE6160" t="str">
        <f t="shared" si="937"/>
        <v/>
      </c>
      <c r="AF6160" t="str">
        <f t="shared" si="930"/>
        <v/>
      </c>
      <c r="AG6160">
        <f t="shared" si="936"/>
        <v>1</v>
      </c>
      <c r="AH6160">
        <f t="shared" si="934"/>
        <v>2.8</v>
      </c>
      <c r="AI6160">
        <v>0.14499999999999999</v>
      </c>
      <c r="AJ6160">
        <f t="shared" ref="AJ6160:AJ6223" si="938">IF(COUNTBLANK(AH6160),"",AH6160*AI6160)</f>
        <v>0.40599999999999997</v>
      </c>
      <c r="AK6160" t="str">
        <f t="shared" si="935"/>
        <v/>
      </c>
      <c r="AL6160" t="str">
        <f t="shared" si="933"/>
        <v/>
      </c>
    </row>
    <row r="6161" spans="1:38" x14ac:dyDescent="0.2">
      <c r="A6161" t="s">
        <v>26226</v>
      </c>
      <c r="B6161" t="s">
        <v>680</v>
      </c>
      <c r="C6161" t="s">
        <v>26227</v>
      </c>
      <c r="D6161" s="1">
        <v>40918</v>
      </c>
      <c r="E6161" s="1">
        <v>43456</v>
      </c>
      <c r="F6161" t="s">
        <v>19</v>
      </c>
      <c r="I6161">
        <v>100</v>
      </c>
      <c r="J6161">
        <v>0</v>
      </c>
      <c r="K6161">
        <v>0</v>
      </c>
      <c r="L6161">
        <v>1336</v>
      </c>
      <c r="M6161">
        <v>1336</v>
      </c>
      <c r="N6161" t="s">
        <v>20</v>
      </c>
      <c r="O6161" t="s">
        <v>26228</v>
      </c>
      <c r="P6161" t="s">
        <v>28</v>
      </c>
      <c r="Q6161" t="s">
        <v>34233</v>
      </c>
      <c r="R6161" t="s">
        <v>34233</v>
      </c>
      <c r="S6161" t="s">
        <v>32628</v>
      </c>
      <c r="T6161" t="s">
        <v>34354</v>
      </c>
      <c r="U6161" t="s">
        <v>32634</v>
      </c>
      <c r="V6161" t="s">
        <v>33184</v>
      </c>
      <c r="X6161">
        <v>2</v>
      </c>
      <c r="Y6161">
        <v>1</v>
      </c>
      <c r="AA6161">
        <v>10</v>
      </c>
      <c r="AB6161">
        <v>25</v>
      </c>
      <c r="AC6161">
        <v>1</v>
      </c>
      <c r="AD6161" t="str">
        <f t="shared" si="932"/>
        <v/>
      </c>
      <c r="AE6161" t="str">
        <f t="shared" si="937"/>
        <v/>
      </c>
      <c r="AF6161" t="str">
        <f t="shared" si="930"/>
        <v/>
      </c>
      <c r="AG6161">
        <f t="shared" si="936"/>
        <v>1</v>
      </c>
      <c r="AH6161">
        <f t="shared" si="934"/>
        <v>2.8</v>
      </c>
      <c r="AI6161">
        <v>0.14499999999999999</v>
      </c>
      <c r="AJ6161">
        <f t="shared" si="938"/>
        <v>0.40599999999999997</v>
      </c>
      <c r="AK6161" t="str">
        <f t="shared" si="935"/>
        <v/>
      </c>
      <c r="AL6161" t="str">
        <f t="shared" si="933"/>
        <v/>
      </c>
    </row>
    <row r="6162" spans="1:38" x14ac:dyDescent="0.2">
      <c r="A6162" t="s">
        <v>2121</v>
      </c>
      <c r="B6162" t="s">
        <v>680</v>
      </c>
      <c r="C6162" t="s">
        <v>2122</v>
      </c>
      <c r="D6162" s="1">
        <v>35711</v>
      </c>
      <c r="E6162" s="1">
        <v>43903</v>
      </c>
      <c r="F6162" t="s">
        <v>19</v>
      </c>
      <c r="I6162">
        <v>100</v>
      </c>
      <c r="J6162">
        <v>0</v>
      </c>
      <c r="K6162">
        <v>0</v>
      </c>
      <c r="L6162">
        <v>1088</v>
      </c>
      <c r="M6162">
        <v>1088</v>
      </c>
      <c r="N6162" t="s">
        <v>20</v>
      </c>
      <c r="O6162" t="s">
        <v>2123</v>
      </c>
      <c r="P6162" t="s">
        <v>28</v>
      </c>
      <c r="Q6162" t="s">
        <v>34256</v>
      </c>
      <c r="R6162" t="s">
        <v>33787</v>
      </c>
      <c r="S6162" t="s">
        <v>32628</v>
      </c>
      <c r="T6162" t="s">
        <v>34365</v>
      </c>
      <c r="U6162" t="s">
        <v>32634</v>
      </c>
      <c r="V6162" t="s">
        <v>33184</v>
      </c>
      <c r="X6162">
        <v>2</v>
      </c>
      <c r="Y6162">
        <v>1</v>
      </c>
      <c r="AA6162">
        <v>10</v>
      </c>
      <c r="AB6162">
        <v>25</v>
      </c>
      <c r="AC6162">
        <v>1</v>
      </c>
      <c r="AD6162" t="str">
        <f t="shared" si="932"/>
        <v/>
      </c>
      <c r="AE6162" t="str">
        <f t="shared" si="937"/>
        <v/>
      </c>
      <c r="AF6162" t="str">
        <f t="shared" ref="AF6162:AF6225" si="939">IF((S6162&lt;&gt;"tühi")*(F6162&lt;&gt;"Elamumaa")*(G6162&lt;&gt;"Elamumaa")*(H6162&lt;&gt;"Elamumaa"),IF(Z6162=0,"",Z6162),"")</f>
        <v/>
      </c>
      <c r="AG6162">
        <f t="shared" si="936"/>
        <v>1</v>
      </c>
      <c r="AH6162">
        <f t="shared" si="934"/>
        <v>2.8</v>
      </c>
      <c r="AI6162">
        <v>0.14499999999999999</v>
      </c>
      <c r="AJ6162">
        <f t="shared" si="938"/>
        <v>0.40599999999999997</v>
      </c>
      <c r="AK6162" t="str">
        <f t="shared" si="935"/>
        <v/>
      </c>
      <c r="AL6162" t="str">
        <f t="shared" si="933"/>
        <v/>
      </c>
    </row>
    <row r="6163" spans="1:38" x14ac:dyDescent="0.2">
      <c r="A6163" t="s">
        <v>2007</v>
      </c>
      <c r="B6163" t="s">
        <v>680</v>
      </c>
      <c r="C6163" t="s">
        <v>2008</v>
      </c>
      <c r="D6163" s="1">
        <v>35661</v>
      </c>
      <c r="E6163" s="1">
        <v>43456</v>
      </c>
      <c r="F6163" t="s">
        <v>19</v>
      </c>
      <c r="I6163">
        <v>100</v>
      </c>
      <c r="J6163">
        <v>0</v>
      </c>
      <c r="K6163">
        <v>0</v>
      </c>
      <c r="L6163">
        <v>1310</v>
      </c>
      <c r="M6163">
        <v>1310</v>
      </c>
      <c r="N6163" t="s">
        <v>20</v>
      </c>
      <c r="O6163" t="s">
        <v>2009</v>
      </c>
      <c r="P6163" t="s">
        <v>28</v>
      </c>
      <c r="Q6163" t="s">
        <v>34233</v>
      </c>
      <c r="R6163" t="s">
        <v>34233</v>
      </c>
      <c r="S6163" t="s">
        <v>32628</v>
      </c>
      <c r="T6163" t="s">
        <v>32634</v>
      </c>
      <c r="U6163" t="s">
        <v>32634</v>
      </c>
      <c r="V6163" t="s">
        <v>33184</v>
      </c>
      <c r="X6163">
        <v>2</v>
      </c>
      <c r="Y6163">
        <v>1</v>
      </c>
      <c r="AA6163">
        <v>10</v>
      </c>
      <c r="AB6163">
        <v>25</v>
      </c>
      <c r="AC6163">
        <v>1</v>
      </c>
      <c r="AD6163" t="str">
        <f t="shared" si="932"/>
        <v/>
      </c>
      <c r="AE6163" t="str">
        <f t="shared" si="937"/>
        <v/>
      </c>
      <c r="AF6163" t="str">
        <f t="shared" si="939"/>
        <v/>
      </c>
      <c r="AG6163">
        <f t="shared" si="936"/>
        <v>1</v>
      </c>
      <c r="AH6163">
        <f t="shared" si="934"/>
        <v>2.8</v>
      </c>
      <c r="AI6163">
        <v>0.14499999999999999</v>
      </c>
      <c r="AJ6163">
        <f t="shared" si="938"/>
        <v>0.40599999999999997</v>
      </c>
      <c r="AK6163" t="str">
        <f t="shared" si="935"/>
        <v/>
      </c>
      <c r="AL6163" t="str">
        <f t="shared" si="933"/>
        <v/>
      </c>
    </row>
    <row r="6164" spans="1:38" x14ac:dyDescent="0.2">
      <c r="A6164" t="s">
        <v>1623</v>
      </c>
      <c r="B6164" t="s">
        <v>680</v>
      </c>
      <c r="C6164" t="s">
        <v>1624</v>
      </c>
      <c r="D6164" s="1">
        <v>35683</v>
      </c>
      <c r="E6164" s="1">
        <v>43903</v>
      </c>
      <c r="F6164" t="s">
        <v>19</v>
      </c>
      <c r="I6164">
        <v>100</v>
      </c>
      <c r="J6164">
        <v>0</v>
      </c>
      <c r="K6164">
        <v>0</v>
      </c>
      <c r="L6164">
        <v>977</v>
      </c>
      <c r="M6164">
        <v>977</v>
      </c>
      <c r="N6164" t="s">
        <v>20</v>
      </c>
      <c r="O6164" t="s">
        <v>1625</v>
      </c>
      <c r="P6164" t="s">
        <v>28</v>
      </c>
      <c r="Q6164" t="s">
        <v>32794</v>
      </c>
      <c r="R6164" t="s">
        <v>33782</v>
      </c>
      <c r="S6164" t="s">
        <v>33797</v>
      </c>
      <c r="T6164" t="s">
        <v>34365</v>
      </c>
      <c r="U6164" t="s">
        <v>32634</v>
      </c>
      <c r="V6164" t="s">
        <v>33184</v>
      </c>
      <c r="X6164">
        <v>2</v>
      </c>
      <c r="Y6164">
        <v>1</v>
      </c>
      <c r="AA6164">
        <v>10</v>
      </c>
      <c r="AB6164">
        <v>25</v>
      </c>
      <c r="AC6164">
        <v>1</v>
      </c>
      <c r="AD6164" t="str">
        <f t="shared" si="932"/>
        <v/>
      </c>
      <c r="AE6164" t="str">
        <f t="shared" si="937"/>
        <v/>
      </c>
      <c r="AF6164" t="str">
        <f t="shared" si="939"/>
        <v/>
      </c>
      <c r="AG6164">
        <f t="shared" si="936"/>
        <v>1</v>
      </c>
      <c r="AH6164">
        <f t="shared" si="934"/>
        <v>2.8</v>
      </c>
      <c r="AI6164">
        <v>0.14499999999999999</v>
      </c>
      <c r="AJ6164">
        <f t="shared" si="938"/>
        <v>0.40599999999999997</v>
      </c>
      <c r="AK6164" t="str">
        <f t="shared" si="935"/>
        <v/>
      </c>
      <c r="AL6164" t="str">
        <f t="shared" si="933"/>
        <v/>
      </c>
    </row>
    <row r="6165" spans="1:38" x14ac:dyDescent="0.2">
      <c r="A6165" t="s">
        <v>2019</v>
      </c>
      <c r="B6165" t="s">
        <v>680</v>
      </c>
      <c r="C6165" t="s">
        <v>2020</v>
      </c>
      <c r="D6165" s="1">
        <v>35661</v>
      </c>
      <c r="E6165" s="1">
        <v>43903</v>
      </c>
      <c r="F6165" t="s">
        <v>19</v>
      </c>
      <c r="I6165">
        <v>100</v>
      </c>
      <c r="J6165">
        <v>0</v>
      </c>
      <c r="K6165">
        <v>0</v>
      </c>
      <c r="L6165">
        <v>894</v>
      </c>
      <c r="M6165">
        <v>894</v>
      </c>
      <c r="N6165" t="s">
        <v>20</v>
      </c>
      <c r="O6165" t="s">
        <v>2021</v>
      </c>
      <c r="P6165" t="s">
        <v>28</v>
      </c>
      <c r="Q6165" t="s">
        <v>34233</v>
      </c>
      <c r="R6165" t="s">
        <v>34233</v>
      </c>
      <c r="S6165" t="s">
        <v>32628</v>
      </c>
      <c r="T6165" t="s">
        <v>34365</v>
      </c>
      <c r="U6165" t="s">
        <v>32634</v>
      </c>
      <c r="V6165" t="s">
        <v>33184</v>
      </c>
      <c r="X6165">
        <v>2</v>
      </c>
      <c r="Y6165">
        <v>1</v>
      </c>
      <c r="AA6165">
        <v>10</v>
      </c>
      <c r="AB6165">
        <v>25</v>
      </c>
      <c r="AC6165">
        <v>1</v>
      </c>
      <c r="AD6165" t="str">
        <f t="shared" si="932"/>
        <v/>
      </c>
      <c r="AE6165" t="str">
        <f t="shared" si="937"/>
        <v/>
      </c>
      <c r="AF6165" t="str">
        <f t="shared" si="939"/>
        <v/>
      </c>
      <c r="AG6165">
        <f t="shared" si="936"/>
        <v>1</v>
      </c>
      <c r="AH6165">
        <f t="shared" si="934"/>
        <v>2.8</v>
      </c>
      <c r="AI6165">
        <v>0.14499999999999999</v>
      </c>
      <c r="AJ6165">
        <f t="shared" si="938"/>
        <v>0.40599999999999997</v>
      </c>
      <c r="AK6165" t="str">
        <f t="shared" si="935"/>
        <v/>
      </c>
      <c r="AL6165" t="str">
        <f t="shared" si="933"/>
        <v/>
      </c>
    </row>
    <row r="6166" spans="1:38" x14ac:dyDescent="0.2">
      <c r="A6166" t="s">
        <v>2022</v>
      </c>
      <c r="B6166" t="s">
        <v>680</v>
      </c>
      <c r="C6166" t="s">
        <v>2023</v>
      </c>
      <c r="D6166" s="1">
        <v>35661</v>
      </c>
      <c r="E6166" s="1">
        <v>44195</v>
      </c>
      <c r="F6166" t="s">
        <v>19</v>
      </c>
      <c r="I6166">
        <v>100</v>
      </c>
      <c r="J6166">
        <v>0</v>
      </c>
      <c r="K6166">
        <v>0</v>
      </c>
      <c r="L6166">
        <v>1042</v>
      </c>
      <c r="M6166">
        <v>1042</v>
      </c>
      <c r="N6166" t="s">
        <v>20</v>
      </c>
      <c r="O6166" t="s">
        <v>2024</v>
      </c>
      <c r="P6166" t="s">
        <v>28</v>
      </c>
      <c r="Q6166" t="s">
        <v>34233</v>
      </c>
      <c r="R6166" t="s">
        <v>34233</v>
      </c>
      <c r="S6166" t="s">
        <v>32628</v>
      </c>
      <c r="T6166" t="s">
        <v>32634</v>
      </c>
      <c r="U6166" t="s">
        <v>32634</v>
      </c>
      <c r="V6166" t="s">
        <v>33184</v>
      </c>
      <c r="X6166">
        <v>2</v>
      </c>
      <c r="Y6166">
        <v>1</v>
      </c>
      <c r="AA6166">
        <v>10</v>
      </c>
      <c r="AB6166">
        <v>25</v>
      </c>
      <c r="AC6166">
        <v>1</v>
      </c>
      <c r="AD6166" t="str">
        <f t="shared" si="932"/>
        <v/>
      </c>
      <c r="AE6166" t="str">
        <f t="shared" si="937"/>
        <v/>
      </c>
      <c r="AF6166" t="str">
        <f t="shared" si="939"/>
        <v/>
      </c>
      <c r="AG6166">
        <f t="shared" ref="AG6166:AG6189" si="940">IF((S6166&lt;&gt;"tühi")*(AC6166&lt;&gt;""),AC6166,"")</f>
        <v>1</v>
      </c>
      <c r="AH6166">
        <f t="shared" si="934"/>
        <v>2.8</v>
      </c>
      <c r="AI6166">
        <v>0.14499999999999999</v>
      </c>
      <c r="AJ6166">
        <f t="shared" si="938"/>
        <v>0.40599999999999997</v>
      </c>
      <c r="AK6166" t="str">
        <f t="shared" si="935"/>
        <v/>
      </c>
      <c r="AL6166" t="str">
        <f t="shared" si="933"/>
        <v/>
      </c>
    </row>
    <row r="6167" spans="1:38" x14ac:dyDescent="0.2">
      <c r="A6167" t="s">
        <v>22891</v>
      </c>
      <c r="B6167" t="s">
        <v>680</v>
      </c>
      <c r="C6167" t="s">
        <v>22892</v>
      </c>
      <c r="D6167" s="1">
        <v>38805</v>
      </c>
      <c r="E6167" s="1">
        <v>44607</v>
      </c>
      <c r="F6167" t="s">
        <v>19</v>
      </c>
      <c r="I6167">
        <v>100</v>
      </c>
      <c r="J6167">
        <v>0</v>
      </c>
      <c r="K6167">
        <v>0</v>
      </c>
      <c r="L6167">
        <v>967</v>
      </c>
      <c r="M6167">
        <v>967</v>
      </c>
      <c r="N6167" t="s">
        <v>20</v>
      </c>
      <c r="O6167" t="s">
        <v>22893</v>
      </c>
      <c r="P6167" t="s">
        <v>28</v>
      </c>
      <c r="Q6167" t="s">
        <v>34256</v>
      </c>
      <c r="R6167" t="s">
        <v>33787</v>
      </c>
      <c r="S6167" t="s">
        <v>32628</v>
      </c>
      <c r="T6167" t="s">
        <v>34365</v>
      </c>
      <c r="U6167" t="s">
        <v>32634</v>
      </c>
      <c r="V6167" t="s">
        <v>33184</v>
      </c>
      <c r="X6167">
        <v>2</v>
      </c>
      <c r="Y6167">
        <v>1</v>
      </c>
      <c r="AA6167">
        <v>10</v>
      </c>
      <c r="AB6167">
        <v>25</v>
      </c>
      <c r="AC6167">
        <v>1</v>
      </c>
      <c r="AD6167" t="str">
        <f t="shared" si="932"/>
        <v/>
      </c>
      <c r="AE6167" t="str">
        <f t="shared" si="937"/>
        <v/>
      </c>
      <c r="AF6167" t="str">
        <f t="shared" si="939"/>
        <v/>
      </c>
      <c r="AG6167">
        <f t="shared" si="940"/>
        <v>1</v>
      </c>
      <c r="AH6167">
        <f t="shared" si="934"/>
        <v>2.8</v>
      </c>
      <c r="AI6167">
        <v>0.14499999999999999</v>
      </c>
      <c r="AJ6167">
        <f t="shared" si="938"/>
        <v>0.40599999999999997</v>
      </c>
      <c r="AK6167" t="str">
        <f t="shared" si="935"/>
        <v/>
      </c>
      <c r="AL6167" t="str">
        <f t="shared" si="933"/>
        <v/>
      </c>
    </row>
    <row r="6168" spans="1:38" x14ac:dyDescent="0.2">
      <c r="A6168" t="s">
        <v>2974</v>
      </c>
      <c r="B6168" t="s">
        <v>680</v>
      </c>
      <c r="C6168" t="s">
        <v>2975</v>
      </c>
      <c r="D6168" s="1">
        <v>35881</v>
      </c>
      <c r="E6168" s="1">
        <v>44607</v>
      </c>
      <c r="F6168" t="s">
        <v>19</v>
      </c>
      <c r="I6168">
        <v>100</v>
      </c>
      <c r="J6168">
        <v>0</v>
      </c>
      <c r="K6168">
        <v>0</v>
      </c>
      <c r="L6168">
        <v>930</v>
      </c>
      <c r="M6168">
        <v>930</v>
      </c>
      <c r="N6168" t="s">
        <v>20</v>
      </c>
      <c r="O6168" t="s">
        <v>2976</v>
      </c>
      <c r="P6168" t="s">
        <v>28</v>
      </c>
      <c r="Q6168" t="s">
        <v>34233</v>
      </c>
      <c r="R6168" t="s">
        <v>34233</v>
      </c>
      <c r="S6168" t="s">
        <v>32628</v>
      </c>
      <c r="T6168" t="s">
        <v>34365</v>
      </c>
      <c r="U6168" t="s">
        <v>32634</v>
      </c>
      <c r="V6168" t="s">
        <v>33184</v>
      </c>
      <c r="X6168">
        <v>2</v>
      </c>
      <c r="Y6168">
        <v>1</v>
      </c>
      <c r="AA6168">
        <v>10</v>
      </c>
      <c r="AB6168">
        <v>25</v>
      </c>
      <c r="AC6168">
        <v>1</v>
      </c>
      <c r="AD6168" t="str">
        <f t="shared" si="932"/>
        <v/>
      </c>
      <c r="AE6168" t="str">
        <f t="shared" si="937"/>
        <v/>
      </c>
      <c r="AF6168" t="str">
        <f t="shared" si="939"/>
        <v/>
      </c>
      <c r="AG6168">
        <f t="shared" si="940"/>
        <v>1</v>
      </c>
      <c r="AH6168">
        <f t="shared" si="934"/>
        <v>2.8</v>
      </c>
      <c r="AI6168">
        <v>0.14499999999999999</v>
      </c>
      <c r="AJ6168">
        <f t="shared" si="938"/>
        <v>0.40599999999999997</v>
      </c>
      <c r="AK6168" t="str">
        <f t="shared" si="935"/>
        <v/>
      </c>
      <c r="AL6168" t="str">
        <f t="shared" si="933"/>
        <v/>
      </c>
    </row>
    <row r="6169" spans="1:38" x14ac:dyDescent="0.2">
      <c r="A6169" t="s">
        <v>4336</v>
      </c>
      <c r="B6169" t="s">
        <v>680</v>
      </c>
      <c r="C6169" t="s">
        <v>4337</v>
      </c>
      <c r="D6169" s="1">
        <v>35944</v>
      </c>
      <c r="E6169" s="1">
        <v>43951</v>
      </c>
      <c r="F6169" t="s">
        <v>19</v>
      </c>
      <c r="I6169">
        <v>100</v>
      </c>
      <c r="J6169">
        <v>0</v>
      </c>
      <c r="K6169">
        <v>0</v>
      </c>
      <c r="L6169">
        <v>1119</v>
      </c>
      <c r="M6169">
        <v>1119</v>
      </c>
      <c r="N6169" t="s">
        <v>20</v>
      </c>
      <c r="O6169" t="s">
        <v>4338</v>
      </c>
      <c r="P6169" t="s">
        <v>28</v>
      </c>
      <c r="Q6169" t="s">
        <v>34233</v>
      </c>
      <c r="R6169" t="s">
        <v>34233</v>
      </c>
      <c r="S6169" t="s">
        <v>32628</v>
      </c>
      <c r="T6169" t="s">
        <v>34349</v>
      </c>
      <c r="U6169" t="s">
        <v>32634</v>
      </c>
      <c r="V6169" t="s">
        <v>33184</v>
      </c>
      <c r="X6169">
        <v>2</v>
      </c>
      <c r="Y6169">
        <v>1</v>
      </c>
      <c r="AA6169">
        <v>10</v>
      </c>
      <c r="AB6169">
        <v>25</v>
      </c>
      <c r="AC6169">
        <v>1</v>
      </c>
      <c r="AD6169" t="str">
        <f t="shared" si="932"/>
        <v/>
      </c>
      <c r="AE6169" t="str">
        <f t="shared" si="937"/>
        <v/>
      </c>
      <c r="AF6169" t="str">
        <f t="shared" si="939"/>
        <v/>
      </c>
      <c r="AG6169">
        <f t="shared" si="940"/>
        <v>1</v>
      </c>
      <c r="AH6169">
        <f t="shared" si="934"/>
        <v>2.8</v>
      </c>
      <c r="AI6169">
        <v>0.14499999999999999</v>
      </c>
      <c r="AJ6169">
        <f t="shared" si="938"/>
        <v>0.40599999999999997</v>
      </c>
      <c r="AK6169" t="str">
        <f t="shared" si="935"/>
        <v/>
      </c>
      <c r="AL6169" t="str">
        <f t="shared" si="933"/>
        <v/>
      </c>
    </row>
    <row r="6170" spans="1:38" x14ac:dyDescent="0.2">
      <c r="A6170" t="s">
        <v>2010</v>
      </c>
      <c r="B6170" t="s">
        <v>680</v>
      </c>
      <c r="C6170" t="s">
        <v>2011</v>
      </c>
      <c r="D6170" s="1">
        <v>35661</v>
      </c>
      <c r="E6170" s="1">
        <v>43456</v>
      </c>
      <c r="F6170" t="s">
        <v>19</v>
      </c>
      <c r="I6170">
        <v>100</v>
      </c>
      <c r="J6170">
        <v>0</v>
      </c>
      <c r="K6170">
        <v>0</v>
      </c>
      <c r="L6170">
        <v>1046</v>
      </c>
      <c r="M6170">
        <v>1046</v>
      </c>
      <c r="N6170" t="s">
        <v>20</v>
      </c>
      <c r="O6170" t="s">
        <v>2012</v>
      </c>
      <c r="P6170" t="s">
        <v>28</v>
      </c>
      <c r="Q6170" t="s">
        <v>34233</v>
      </c>
      <c r="R6170" t="s">
        <v>34233</v>
      </c>
      <c r="S6170" t="s">
        <v>32628</v>
      </c>
      <c r="T6170" t="s">
        <v>34349</v>
      </c>
      <c r="U6170" t="s">
        <v>32634</v>
      </c>
      <c r="V6170" t="s">
        <v>33184</v>
      </c>
      <c r="X6170">
        <v>2</v>
      </c>
      <c r="Y6170">
        <v>1</v>
      </c>
      <c r="AA6170">
        <v>10</v>
      </c>
      <c r="AB6170">
        <v>25</v>
      </c>
      <c r="AC6170">
        <v>1</v>
      </c>
      <c r="AD6170" t="str">
        <f t="shared" si="932"/>
        <v/>
      </c>
      <c r="AE6170" t="str">
        <f t="shared" si="937"/>
        <v/>
      </c>
      <c r="AF6170" t="str">
        <f t="shared" si="939"/>
        <v/>
      </c>
      <c r="AG6170">
        <f t="shared" si="940"/>
        <v>1</v>
      </c>
      <c r="AH6170">
        <f t="shared" si="934"/>
        <v>2.8</v>
      </c>
      <c r="AI6170">
        <v>0.14499999999999999</v>
      </c>
      <c r="AJ6170">
        <f t="shared" si="938"/>
        <v>0.40599999999999997</v>
      </c>
      <c r="AK6170" t="str">
        <f t="shared" si="935"/>
        <v/>
      </c>
      <c r="AL6170" t="str">
        <f t="shared" si="933"/>
        <v/>
      </c>
    </row>
    <row r="6171" spans="1:38" x14ac:dyDescent="0.2">
      <c r="A6171" t="s">
        <v>2115</v>
      </c>
      <c r="B6171" t="s">
        <v>680</v>
      </c>
      <c r="C6171" t="s">
        <v>2116</v>
      </c>
      <c r="D6171" s="1">
        <v>35711</v>
      </c>
      <c r="E6171" s="1">
        <v>43456</v>
      </c>
      <c r="F6171" t="s">
        <v>19</v>
      </c>
      <c r="I6171">
        <v>100</v>
      </c>
      <c r="J6171">
        <v>0</v>
      </c>
      <c r="K6171">
        <v>0</v>
      </c>
      <c r="L6171">
        <v>1009</v>
      </c>
      <c r="M6171">
        <v>1009</v>
      </c>
      <c r="N6171" t="s">
        <v>20</v>
      </c>
      <c r="O6171" t="s">
        <v>2117</v>
      </c>
      <c r="P6171" t="s">
        <v>28</v>
      </c>
      <c r="Q6171" t="s">
        <v>34233</v>
      </c>
      <c r="R6171" t="s">
        <v>34233</v>
      </c>
      <c r="S6171" t="s">
        <v>32628</v>
      </c>
      <c r="T6171" t="s">
        <v>34357</v>
      </c>
      <c r="U6171" t="s">
        <v>32634</v>
      </c>
      <c r="V6171" t="s">
        <v>33184</v>
      </c>
      <c r="X6171">
        <v>2</v>
      </c>
      <c r="Y6171">
        <v>1</v>
      </c>
      <c r="AA6171">
        <v>10</v>
      </c>
      <c r="AB6171">
        <v>25</v>
      </c>
      <c r="AC6171">
        <v>1</v>
      </c>
      <c r="AD6171" t="str">
        <f t="shared" si="932"/>
        <v/>
      </c>
      <c r="AE6171" t="str">
        <f t="shared" si="937"/>
        <v/>
      </c>
      <c r="AF6171" t="str">
        <f t="shared" si="939"/>
        <v/>
      </c>
      <c r="AG6171">
        <f t="shared" si="940"/>
        <v>1</v>
      </c>
      <c r="AH6171">
        <f t="shared" si="934"/>
        <v>2.8</v>
      </c>
      <c r="AI6171">
        <v>0.14499999999999999</v>
      </c>
      <c r="AJ6171">
        <f t="shared" si="938"/>
        <v>0.40599999999999997</v>
      </c>
      <c r="AK6171" t="str">
        <f t="shared" si="935"/>
        <v/>
      </c>
      <c r="AL6171" t="str">
        <f t="shared" si="933"/>
        <v/>
      </c>
    </row>
    <row r="6172" spans="1:38" x14ac:dyDescent="0.2">
      <c r="A6172" t="s">
        <v>2013</v>
      </c>
      <c r="B6172" t="s">
        <v>680</v>
      </c>
      <c r="C6172" t="s">
        <v>2014</v>
      </c>
      <c r="D6172" s="1">
        <v>35661</v>
      </c>
      <c r="E6172" s="1">
        <v>43456</v>
      </c>
      <c r="F6172" t="s">
        <v>19</v>
      </c>
      <c r="I6172">
        <v>100</v>
      </c>
      <c r="J6172">
        <v>0</v>
      </c>
      <c r="K6172">
        <v>0</v>
      </c>
      <c r="L6172">
        <v>1056</v>
      </c>
      <c r="M6172">
        <v>1056</v>
      </c>
      <c r="N6172" t="s">
        <v>20</v>
      </c>
      <c r="O6172" t="s">
        <v>2015</v>
      </c>
      <c r="P6172" t="s">
        <v>28</v>
      </c>
      <c r="Q6172" t="s">
        <v>34233</v>
      </c>
      <c r="R6172" t="s">
        <v>34233</v>
      </c>
      <c r="S6172" t="s">
        <v>33797</v>
      </c>
      <c r="T6172" t="s">
        <v>34349</v>
      </c>
      <c r="U6172" t="s">
        <v>32634</v>
      </c>
      <c r="V6172" t="s">
        <v>33184</v>
      </c>
      <c r="X6172">
        <v>2</v>
      </c>
      <c r="Y6172">
        <v>1</v>
      </c>
      <c r="AA6172">
        <v>10</v>
      </c>
      <c r="AB6172">
        <v>25</v>
      </c>
      <c r="AC6172">
        <v>1</v>
      </c>
      <c r="AD6172" t="str">
        <f t="shared" si="932"/>
        <v/>
      </c>
      <c r="AE6172" t="str">
        <f t="shared" si="937"/>
        <v/>
      </c>
      <c r="AF6172" t="str">
        <f t="shared" si="939"/>
        <v/>
      </c>
      <c r="AG6172">
        <f t="shared" si="940"/>
        <v>1</v>
      </c>
      <c r="AH6172">
        <f t="shared" si="934"/>
        <v>2.8</v>
      </c>
      <c r="AI6172">
        <v>0.14499999999999999</v>
      </c>
      <c r="AJ6172">
        <f t="shared" si="938"/>
        <v>0.40599999999999997</v>
      </c>
      <c r="AK6172" t="str">
        <f t="shared" si="935"/>
        <v/>
      </c>
      <c r="AL6172" t="str">
        <f t="shared" si="933"/>
        <v/>
      </c>
    </row>
    <row r="6173" spans="1:38" x14ac:dyDescent="0.2">
      <c r="A6173" t="s">
        <v>2118</v>
      </c>
      <c r="B6173" t="s">
        <v>680</v>
      </c>
      <c r="C6173" t="s">
        <v>2119</v>
      </c>
      <c r="D6173" s="1">
        <v>35711</v>
      </c>
      <c r="E6173" s="1">
        <v>43456</v>
      </c>
      <c r="F6173" t="s">
        <v>19</v>
      </c>
      <c r="I6173">
        <v>100</v>
      </c>
      <c r="J6173">
        <v>0</v>
      </c>
      <c r="K6173">
        <v>0</v>
      </c>
      <c r="L6173">
        <v>1173</v>
      </c>
      <c r="M6173">
        <v>1173</v>
      </c>
      <c r="N6173" t="s">
        <v>20</v>
      </c>
      <c r="O6173" t="s">
        <v>2120</v>
      </c>
      <c r="P6173" t="s">
        <v>28</v>
      </c>
      <c r="Q6173" t="s">
        <v>34233</v>
      </c>
      <c r="R6173" t="s">
        <v>34233</v>
      </c>
      <c r="S6173" t="s">
        <v>32628</v>
      </c>
      <c r="T6173" t="s">
        <v>34365</v>
      </c>
      <c r="U6173" t="s">
        <v>32634</v>
      </c>
      <c r="V6173" t="s">
        <v>33184</v>
      </c>
      <c r="X6173">
        <v>2</v>
      </c>
      <c r="Y6173">
        <v>1</v>
      </c>
      <c r="AA6173">
        <v>10</v>
      </c>
      <c r="AB6173">
        <v>25</v>
      </c>
      <c r="AC6173">
        <v>1</v>
      </c>
      <c r="AD6173" t="str">
        <f t="shared" si="932"/>
        <v/>
      </c>
      <c r="AE6173" t="str">
        <f t="shared" si="937"/>
        <v/>
      </c>
      <c r="AF6173" t="str">
        <f t="shared" si="939"/>
        <v/>
      </c>
      <c r="AG6173">
        <f t="shared" si="940"/>
        <v>1</v>
      </c>
      <c r="AH6173">
        <f t="shared" si="934"/>
        <v>2.8</v>
      </c>
      <c r="AI6173">
        <v>0.14499999999999999</v>
      </c>
      <c r="AJ6173">
        <f t="shared" si="938"/>
        <v>0.40599999999999997</v>
      </c>
      <c r="AK6173" t="str">
        <f t="shared" si="935"/>
        <v/>
      </c>
      <c r="AL6173" t="str">
        <f t="shared" si="933"/>
        <v/>
      </c>
    </row>
    <row r="6174" spans="1:38" x14ac:dyDescent="0.2">
      <c r="A6174" t="s">
        <v>7743</v>
      </c>
      <c r="B6174" t="s">
        <v>680</v>
      </c>
      <c r="C6174" t="s">
        <v>7744</v>
      </c>
      <c r="D6174" s="1">
        <v>36272</v>
      </c>
      <c r="E6174" s="1">
        <v>44546</v>
      </c>
      <c r="F6174" t="s">
        <v>19</v>
      </c>
      <c r="I6174">
        <v>100</v>
      </c>
      <c r="J6174">
        <v>0</v>
      </c>
      <c r="K6174">
        <v>0</v>
      </c>
      <c r="L6174">
        <v>1115</v>
      </c>
      <c r="M6174">
        <v>1115</v>
      </c>
      <c r="N6174" t="s">
        <v>20</v>
      </c>
      <c r="O6174" t="s">
        <v>7745</v>
      </c>
      <c r="P6174" t="s">
        <v>28</v>
      </c>
      <c r="Q6174" t="s">
        <v>34233</v>
      </c>
      <c r="R6174" t="s">
        <v>34233</v>
      </c>
      <c r="S6174" t="s">
        <v>32628</v>
      </c>
      <c r="T6174" t="s">
        <v>34365</v>
      </c>
      <c r="U6174" t="s">
        <v>32634</v>
      </c>
      <c r="V6174" t="s">
        <v>33184</v>
      </c>
      <c r="X6174">
        <v>2</v>
      </c>
      <c r="Y6174">
        <v>1</v>
      </c>
      <c r="AA6174">
        <v>10</v>
      </c>
      <c r="AB6174">
        <v>25</v>
      </c>
      <c r="AC6174">
        <v>1</v>
      </c>
      <c r="AD6174" t="str">
        <f t="shared" si="932"/>
        <v/>
      </c>
      <c r="AE6174" t="str">
        <f t="shared" si="937"/>
        <v/>
      </c>
      <c r="AF6174" t="str">
        <f t="shared" si="939"/>
        <v/>
      </c>
      <c r="AG6174">
        <f t="shared" si="940"/>
        <v>1</v>
      </c>
      <c r="AH6174">
        <f t="shared" si="934"/>
        <v>2.8</v>
      </c>
      <c r="AI6174">
        <v>0.14499999999999999</v>
      </c>
      <c r="AJ6174">
        <f t="shared" si="938"/>
        <v>0.40599999999999997</v>
      </c>
      <c r="AK6174" t="str">
        <f t="shared" si="935"/>
        <v/>
      </c>
      <c r="AL6174" t="str">
        <f t="shared" si="933"/>
        <v/>
      </c>
    </row>
    <row r="6175" spans="1:38" x14ac:dyDescent="0.2">
      <c r="A6175" t="s">
        <v>4454</v>
      </c>
      <c r="B6175" t="s">
        <v>680</v>
      </c>
      <c r="C6175" t="s">
        <v>4455</v>
      </c>
      <c r="D6175" s="1">
        <v>35963</v>
      </c>
      <c r="E6175" s="1">
        <v>43456</v>
      </c>
      <c r="F6175" t="s">
        <v>19</v>
      </c>
      <c r="I6175">
        <v>100</v>
      </c>
      <c r="J6175">
        <v>0</v>
      </c>
      <c r="K6175">
        <v>0</v>
      </c>
      <c r="L6175">
        <v>1013</v>
      </c>
      <c r="M6175">
        <v>1013</v>
      </c>
      <c r="N6175" t="s">
        <v>20</v>
      </c>
      <c r="O6175" t="s">
        <v>4456</v>
      </c>
      <c r="P6175" t="s">
        <v>28</v>
      </c>
      <c r="Q6175" t="s">
        <v>34233</v>
      </c>
      <c r="R6175" t="s">
        <v>34233</v>
      </c>
      <c r="S6175" t="s">
        <v>33797</v>
      </c>
      <c r="T6175" t="s">
        <v>34357</v>
      </c>
      <c r="U6175" t="s">
        <v>32634</v>
      </c>
      <c r="V6175" t="s">
        <v>33184</v>
      </c>
      <c r="X6175">
        <v>2</v>
      </c>
      <c r="Y6175">
        <v>1</v>
      </c>
      <c r="AA6175">
        <v>10</v>
      </c>
      <c r="AB6175">
        <v>25</v>
      </c>
      <c r="AC6175">
        <v>1</v>
      </c>
      <c r="AD6175" t="str">
        <f t="shared" si="932"/>
        <v/>
      </c>
      <c r="AE6175" t="str">
        <f t="shared" si="937"/>
        <v/>
      </c>
      <c r="AF6175" t="str">
        <f t="shared" si="939"/>
        <v/>
      </c>
      <c r="AG6175">
        <f t="shared" si="940"/>
        <v>1</v>
      </c>
      <c r="AH6175">
        <f t="shared" si="934"/>
        <v>2.8</v>
      </c>
      <c r="AI6175">
        <v>0.14499999999999999</v>
      </c>
      <c r="AJ6175">
        <f t="shared" si="938"/>
        <v>0.40599999999999997</v>
      </c>
      <c r="AK6175" t="str">
        <f t="shared" si="935"/>
        <v/>
      </c>
      <c r="AL6175" t="str">
        <f t="shared" si="933"/>
        <v/>
      </c>
    </row>
    <row r="6176" spans="1:38" x14ac:dyDescent="0.2">
      <c r="A6176" t="s">
        <v>26536</v>
      </c>
      <c r="B6176" t="s">
        <v>680</v>
      </c>
      <c r="C6176" t="s">
        <v>26537</v>
      </c>
      <c r="D6176" s="1">
        <v>41353</v>
      </c>
      <c r="E6176" s="1">
        <v>44700</v>
      </c>
      <c r="F6176" t="s">
        <v>26</v>
      </c>
      <c r="I6176">
        <v>100</v>
      </c>
      <c r="J6176">
        <v>0</v>
      </c>
      <c r="K6176">
        <v>0</v>
      </c>
      <c r="L6176">
        <v>1837</v>
      </c>
      <c r="M6176">
        <v>1837</v>
      </c>
      <c r="N6176" t="s">
        <v>20</v>
      </c>
      <c r="O6176" t="s">
        <v>26538</v>
      </c>
      <c r="P6176" t="s">
        <v>44</v>
      </c>
      <c r="Q6176" t="s">
        <v>34233</v>
      </c>
      <c r="R6176" t="s">
        <v>34233</v>
      </c>
      <c r="S6176" t="s">
        <v>34233</v>
      </c>
      <c r="T6176" t="s">
        <v>34233</v>
      </c>
      <c r="V6176" t="s">
        <v>33184</v>
      </c>
      <c r="AD6176" t="str">
        <f t="shared" si="932"/>
        <v/>
      </c>
      <c r="AE6176" t="str">
        <f t="shared" si="937"/>
        <v/>
      </c>
      <c r="AF6176" t="str">
        <f t="shared" si="939"/>
        <v/>
      </c>
      <c r="AG6176" t="str">
        <f t="shared" si="940"/>
        <v/>
      </c>
      <c r="AH6176" t="str">
        <f t="shared" si="934"/>
        <v/>
      </c>
      <c r="AI6176">
        <v>0.14499999999999999</v>
      </c>
      <c r="AJ6176" t="str">
        <f t="shared" si="938"/>
        <v/>
      </c>
      <c r="AK6176" t="str">
        <f t="shared" si="935"/>
        <v/>
      </c>
      <c r="AL6176" t="str">
        <f t="shared" si="933"/>
        <v/>
      </c>
    </row>
    <row r="6177" spans="1:38" x14ac:dyDescent="0.2">
      <c r="A6177" t="s">
        <v>9421</v>
      </c>
      <c r="B6177" t="s">
        <v>680</v>
      </c>
      <c r="C6177" t="s">
        <v>9422</v>
      </c>
      <c r="D6177" s="1">
        <v>36389</v>
      </c>
      <c r="E6177" s="1">
        <v>44546</v>
      </c>
      <c r="F6177" t="s">
        <v>19</v>
      </c>
      <c r="I6177">
        <v>100</v>
      </c>
      <c r="J6177">
        <v>0</v>
      </c>
      <c r="K6177">
        <v>0</v>
      </c>
      <c r="L6177">
        <v>1115</v>
      </c>
      <c r="M6177">
        <v>1115</v>
      </c>
      <c r="N6177" t="s">
        <v>20</v>
      </c>
      <c r="O6177" t="s">
        <v>9423</v>
      </c>
      <c r="P6177" t="s">
        <v>28</v>
      </c>
      <c r="Q6177" t="s">
        <v>34233</v>
      </c>
      <c r="R6177" t="s">
        <v>34233</v>
      </c>
      <c r="S6177" t="s">
        <v>32628</v>
      </c>
      <c r="T6177" t="s">
        <v>34365</v>
      </c>
      <c r="U6177" t="s">
        <v>32634</v>
      </c>
      <c r="V6177" t="s">
        <v>33184</v>
      </c>
      <c r="X6177">
        <v>2</v>
      </c>
      <c r="Y6177">
        <v>1</v>
      </c>
      <c r="AA6177">
        <v>10</v>
      </c>
      <c r="AB6177">
        <v>25</v>
      </c>
      <c r="AC6177">
        <v>1</v>
      </c>
      <c r="AD6177" t="str">
        <f t="shared" si="932"/>
        <v/>
      </c>
      <c r="AE6177" t="str">
        <f t="shared" si="937"/>
        <v/>
      </c>
      <c r="AF6177" t="str">
        <f t="shared" si="939"/>
        <v/>
      </c>
      <c r="AG6177">
        <f t="shared" si="940"/>
        <v>1</v>
      </c>
      <c r="AH6177">
        <f t="shared" si="934"/>
        <v>2.8</v>
      </c>
      <c r="AI6177">
        <v>0.14499999999999999</v>
      </c>
      <c r="AJ6177">
        <f t="shared" si="938"/>
        <v>0.40599999999999997</v>
      </c>
      <c r="AK6177" t="str">
        <f t="shared" si="935"/>
        <v/>
      </c>
      <c r="AL6177" t="str">
        <f t="shared" si="933"/>
        <v/>
      </c>
    </row>
    <row r="6178" spans="1:38" x14ac:dyDescent="0.2">
      <c r="A6178" t="s">
        <v>2971</v>
      </c>
      <c r="B6178" t="s">
        <v>680</v>
      </c>
      <c r="C6178" t="s">
        <v>2972</v>
      </c>
      <c r="D6178" s="1">
        <v>35881</v>
      </c>
      <c r="E6178" s="1">
        <v>44700</v>
      </c>
      <c r="F6178" t="s">
        <v>19</v>
      </c>
      <c r="I6178">
        <v>100</v>
      </c>
      <c r="J6178">
        <v>0</v>
      </c>
      <c r="K6178">
        <v>0</v>
      </c>
      <c r="L6178">
        <v>1066</v>
      </c>
      <c r="M6178">
        <v>1066</v>
      </c>
      <c r="N6178" t="s">
        <v>20</v>
      </c>
      <c r="O6178" t="s">
        <v>2973</v>
      </c>
      <c r="P6178" t="s">
        <v>28</v>
      </c>
      <c r="Q6178" t="s">
        <v>34256</v>
      </c>
      <c r="R6178" t="s">
        <v>33787</v>
      </c>
      <c r="S6178" t="s">
        <v>32628</v>
      </c>
      <c r="T6178" t="s">
        <v>34365</v>
      </c>
      <c r="U6178" t="s">
        <v>32634</v>
      </c>
      <c r="V6178" t="s">
        <v>33184</v>
      </c>
      <c r="X6178">
        <v>2</v>
      </c>
      <c r="Y6178">
        <v>1</v>
      </c>
      <c r="AA6178">
        <v>10</v>
      </c>
      <c r="AB6178">
        <v>25</v>
      </c>
      <c r="AC6178">
        <v>1</v>
      </c>
      <c r="AD6178" t="str">
        <f t="shared" si="932"/>
        <v/>
      </c>
      <c r="AE6178" t="str">
        <f t="shared" si="937"/>
        <v/>
      </c>
      <c r="AF6178" t="str">
        <f t="shared" si="939"/>
        <v/>
      </c>
      <c r="AG6178">
        <f t="shared" si="940"/>
        <v>1</v>
      </c>
      <c r="AH6178">
        <f t="shared" si="934"/>
        <v>2.8</v>
      </c>
      <c r="AI6178">
        <v>0.14499999999999999</v>
      </c>
      <c r="AJ6178">
        <f t="shared" si="938"/>
        <v>0.40599999999999997</v>
      </c>
      <c r="AK6178" t="str">
        <f t="shared" si="935"/>
        <v/>
      </c>
      <c r="AL6178" t="str">
        <f t="shared" si="933"/>
        <v/>
      </c>
    </row>
    <row r="6179" spans="1:38" x14ac:dyDescent="0.2">
      <c r="A6179" t="s">
        <v>1632</v>
      </c>
      <c r="B6179" t="s">
        <v>680</v>
      </c>
      <c r="C6179" t="s">
        <v>1633</v>
      </c>
      <c r="D6179" s="1">
        <v>35661</v>
      </c>
      <c r="E6179" s="1">
        <v>44700</v>
      </c>
      <c r="F6179" t="s">
        <v>19</v>
      </c>
      <c r="I6179">
        <v>100</v>
      </c>
      <c r="J6179">
        <v>0</v>
      </c>
      <c r="K6179">
        <v>0</v>
      </c>
      <c r="L6179">
        <v>1120</v>
      </c>
      <c r="M6179">
        <v>1120</v>
      </c>
      <c r="N6179" t="s">
        <v>20</v>
      </c>
      <c r="O6179" t="s">
        <v>1634</v>
      </c>
      <c r="P6179" t="s">
        <v>28</v>
      </c>
      <c r="Q6179" t="s">
        <v>34256</v>
      </c>
      <c r="R6179" t="s">
        <v>33787</v>
      </c>
      <c r="S6179" t="s">
        <v>33797</v>
      </c>
      <c r="T6179" t="s">
        <v>34357</v>
      </c>
      <c r="U6179" t="s">
        <v>32634</v>
      </c>
      <c r="V6179" t="s">
        <v>33184</v>
      </c>
      <c r="X6179">
        <v>2</v>
      </c>
      <c r="Y6179">
        <v>1</v>
      </c>
      <c r="AA6179">
        <v>10</v>
      </c>
      <c r="AB6179">
        <v>25</v>
      </c>
      <c r="AC6179">
        <v>1</v>
      </c>
      <c r="AD6179" t="str">
        <f t="shared" si="932"/>
        <v/>
      </c>
      <c r="AE6179" t="str">
        <f t="shared" si="937"/>
        <v/>
      </c>
      <c r="AF6179" t="str">
        <f t="shared" si="939"/>
        <v/>
      </c>
      <c r="AG6179">
        <f t="shared" si="940"/>
        <v>1</v>
      </c>
      <c r="AH6179">
        <f t="shared" si="934"/>
        <v>2.8</v>
      </c>
      <c r="AI6179">
        <v>0.14499999999999999</v>
      </c>
      <c r="AJ6179">
        <f t="shared" si="938"/>
        <v>0.40599999999999997</v>
      </c>
      <c r="AK6179" t="str">
        <f t="shared" si="935"/>
        <v/>
      </c>
      <c r="AL6179" t="str">
        <f t="shared" si="933"/>
        <v/>
      </c>
    </row>
    <row r="6180" spans="1:38" x14ac:dyDescent="0.2">
      <c r="A6180" t="s">
        <v>22048</v>
      </c>
      <c r="B6180" t="s">
        <v>680</v>
      </c>
      <c r="C6180" t="s">
        <v>22049</v>
      </c>
      <c r="D6180" s="1">
        <v>35963</v>
      </c>
      <c r="E6180" s="1">
        <v>43456</v>
      </c>
      <c r="F6180" t="s">
        <v>19</v>
      </c>
      <c r="I6180">
        <v>100</v>
      </c>
      <c r="J6180">
        <v>0</v>
      </c>
      <c r="K6180">
        <v>0</v>
      </c>
      <c r="L6180">
        <v>984</v>
      </c>
      <c r="M6180">
        <v>984</v>
      </c>
      <c r="N6180" t="s">
        <v>20</v>
      </c>
      <c r="O6180" t="s">
        <v>22050</v>
      </c>
      <c r="P6180" t="s">
        <v>28</v>
      </c>
      <c r="Q6180" t="s">
        <v>34256</v>
      </c>
      <c r="R6180" t="s">
        <v>33787</v>
      </c>
      <c r="S6180" t="s">
        <v>32628</v>
      </c>
      <c r="T6180" t="s">
        <v>32634</v>
      </c>
      <c r="U6180" t="s">
        <v>32634</v>
      </c>
      <c r="V6180" t="s">
        <v>33184</v>
      </c>
      <c r="X6180">
        <v>2</v>
      </c>
      <c r="Y6180">
        <v>1</v>
      </c>
      <c r="AA6180">
        <v>10</v>
      </c>
      <c r="AB6180">
        <v>25</v>
      </c>
      <c r="AC6180">
        <v>1</v>
      </c>
      <c r="AD6180" t="str">
        <f t="shared" si="932"/>
        <v/>
      </c>
      <c r="AE6180" t="str">
        <f t="shared" si="937"/>
        <v/>
      </c>
      <c r="AF6180" t="str">
        <f t="shared" si="939"/>
        <v/>
      </c>
      <c r="AG6180">
        <f t="shared" si="940"/>
        <v>1</v>
      </c>
      <c r="AH6180">
        <f t="shared" si="934"/>
        <v>2.8</v>
      </c>
      <c r="AI6180">
        <v>0.14499999999999999</v>
      </c>
      <c r="AJ6180">
        <f t="shared" si="938"/>
        <v>0.40599999999999997</v>
      </c>
      <c r="AK6180" t="str">
        <f t="shared" si="935"/>
        <v/>
      </c>
      <c r="AL6180" t="str">
        <f t="shared" si="933"/>
        <v/>
      </c>
    </row>
    <row r="6181" spans="1:38" x14ac:dyDescent="0.2">
      <c r="A6181" t="s">
        <v>4351</v>
      </c>
      <c r="B6181" t="s">
        <v>680</v>
      </c>
      <c r="C6181" t="s">
        <v>4352</v>
      </c>
      <c r="D6181" s="1">
        <v>36024</v>
      </c>
      <c r="E6181" s="1">
        <v>43998</v>
      </c>
      <c r="F6181" t="s">
        <v>19</v>
      </c>
      <c r="I6181">
        <v>100</v>
      </c>
      <c r="J6181">
        <v>0</v>
      </c>
      <c r="K6181">
        <v>0</v>
      </c>
      <c r="L6181">
        <v>1072</v>
      </c>
      <c r="M6181">
        <v>1072</v>
      </c>
      <c r="N6181" t="s">
        <v>20</v>
      </c>
      <c r="O6181" t="s">
        <v>4353</v>
      </c>
      <c r="P6181" t="s">
        <v>28</v>
      </c>
      <c r="Q6181" t="s">
        <v>34233</v>
      </c>
      <c r="R6181" t="s">
        <v>34233</v>
      </c>
      <c r="S6181" t="s">
        <v>32628</v>
      </c>
      <c r="T6181" t="s">
        <v>34354</v>
      </c>
      <c r="U6181" t="s">
        <v>32634</v>
      </c>
      <c r="V6181" t="s">
        <v>33184</v>
      </c>
      <c r="X6181">
        <v>2</v>
      </c>
      <c r="Y6181">
        <v>1</v>
      </c>
      <c r="AA6181">
        <v>10</v>
      </c>
      <c r="AB6181">
        <v>25</v>
      </c>
      <c r="AC6181">
        <v>1</v>
      </c>
      <c r="AD6181" t="str">
        <f t="shared" si="932"/>
        <v/>
      </c>
      <c r="AE6181" t="str">
        <f t="shared" si="937"/>
        <v/>
      </c>
      <c r="AF6181" t="str">
        <f t="shared" si="939"/>
        <v/>
      </c>
      <c r="AG6181">
        <f t="shared" si="940"/>
        <v>1</v>
      </c>
      <c r="AH6181">
        <f t="shared" si="934"/>
        <v>2.8</v>
      </c>
      <c r="AI6181">
        <v>0.14499999999999999</v>
      </c>
      <c r="AJ6181">
        <f t="shared" si="938"/>
        <v>0.40599999999999997</v>
      </c>
      <c r="AK6181" t="str">
        <f t="shared" si="935"/>
        <v/>
      </c>
      <c r="AL6181" t="str">
        <f t="shared" si="933"/>
        <v/>
      </c>
    </row>
    <row r="6182" spans="1:38" x14ac:dyDescent="0.2">
      <c r="A6182" t="s">
        <v>1659</v>
      </c>
      <c r="B6182" t="s">
        <v>680</v>
      </c>
      <c r="C6182" t="s">
        <v>1660</v>
      </c>
      <c r="D6182" s="1">
        <v>35598</v>
      </c>
      <c r="E6182" s="1">
        <v>43456</v>
      </c>
      <c r="F6182" t="s">
        <v>19</v>
      </c>
      <c r="I6182">
        <v>100</v>
      </c>
      <c r="J6182">
        <v>0</v>
      </c>
      <c r="K6182">
        <v>0</v>
      </c>
      <c r="L6182">
        <v>1004</v>
      </c>
      <c r="M6182">
        <v>1004</v>
      </c>
      <c r="N6182" t="s">
        <v>20</v>
      </c>
      <c r="O6182" t="s">
        <v>1661</v>
      </c>
      <c r="P6182" t="s">
        <v>28</v>
      </c>
      <c r="Q6182" t="s">
        <v>34233</v>
      </c>
      <c r="R6182" t="s">
        <v>34233</v>
      </c>
      <c r="S6182" t="s">
        <v>33797</v>
      </c>
      <c r="T6182" t="s">
        <v>32634</v>
      </c>
      <c r="U6182" t="s">
        <v>32634</v>
      </c>
      <c r="V6182" t="s">
        <v>33184</v>
      </c>
      <c r="X6182">
        <v>2</v>
      </c>
      <c r="Y6182">
        <v>1</v>
      </c>
      <c r="AA6182">
        <v>10</v>
      </c>
      <c r="AB6182">
        <v>25</v>
      </c>
      <c r="AC6182">
        <v>1</v>
      </c>
      <c r="AD6182" t="str">
        <f t="shared" si="932"/>
        <v/>
      </c>
      <c r="AE6182" t="str">
        <f t="shared" si="937"/>
        <v/>
      </c>
      <c r="AF6182" t="str">
        <f t="shared" si="939"/>
        <v/>
      </c>
      <c r="AG6182">
        <f t="shared" si="940"/>
        <v>1</v>
      </c>
      <c r="AH6182">
        <f t="shared" si="934"/>
        <v>2.8</v>
      </c>
      <c r="AI6182">
        <v>0.14499999999999999</v>
      </c>
      <c r="AJ6182">
        <f t="shared" si="938"/>
        <v>0.40599999999999997</v>
      </c>
      <c r="AK6182" t="str">
        <f t="shared" si="935"/>
        <v/>
      </c>
      <c r="AL6182" t="str">
        <f t="shared" si="933"/>
        <v/>
      </c>
    </row>
    <row r="6183" spans="1:38" x14ac:dyDescent="0.2">
      <c r="A6183" t="s">
        <v>4348</v>
      </c>
      <c r="B6183" t="s">
        <v>680</v>
      </c>
      <c r="C6183" t="s">
        <v>4349</v>
      </c>
      <c r="D6183" s="1">
        <v>36024</v>
      </c>
      <c r="E6183" s="1">
        <v>44700</v>
      </c>
      <c r="F6183" t="s">
        <v>19</v>
      </c>
      <c r="I6183">
        <v>100</v>
      </c>
      <c r="J6183">
        <v>0</v>
      </c>
      <c r="K6183">
        <v>0</v>
      </c>
      <c r="L6183">
        <v>1254</v>
      </c>
      <c r="M6183">
        <v>1254</v>
      </c>
      <c r="N6183" t="s">
        <v>20</v>
      </c>
      <c r="O6183" t="s">
        <v>4350</v>
      </c>
      <c r="P6183" t="s">
        <v>28</v>
      </c>
      <c r="Q6183" t="s">
        <v>34233</v>
      </c>
      <c r="R6183" t="s">
        <v>34233</v>
      </c>
      <c r="S6183" t="s">
        <v>32628</v>
      </c>
      <c r="T6183" t="s">
        <v>33071</v>
      </c>
      <c r="U6183" t="s">
        <v>32634</v>
      </c>
      <c r="V6183" t="s">
        <v>33184</v>
      </c>
      <c r="X6183">
        <v>2</v>
      </c>
      <c r="Y6183">
        <v>1</v>
      </c>
      <c r="AA6183">
        <v>10</v>
      </c>
      <c r="AB6183">
        <v>25</v>
      </c>
      <c r="AC6183">
        <v>1</v>
      </c>
      <c r="AD6183" t="str">
        <f t="shared" ref="AD6183:AD6246" si="941">IF((S6183="tühi")*(F6183&lt;&gt;"Elamumaa")*(G6183&lt;&gt;"Elamumaa")*(H6183&lt;&gt;"Elamumaa"),IF(Z6183=0,"",Z6183),"")</f>
        <v/>
      </c>
      <c r="AE6183" t="str">
        <f t="shared" si="937"/>
        <v/>
      </c>
      <c r="AF6183" t="str">
        <f t="shared" si="939"/>
        <v/>
      </c>
      <c r="AG6183">
        <f t="shared" si="940"/>
        <v>1</v>
      </c>
      <c r="AH6183">
        <f t="shared" si="934"/>
        <v>2.8</v>
      </c>
      <c r="AI6183">
        <v>0.14499999999999999</v>
      </c>
      <c r="AJ6183">
        <f t="shared" si="938"/>
        <v>0.40599999999999997</v>
      </c>
      <c r="AK6183" t="str">
        <f t="shared" si="935"/>
        <v/>
      </c>
      <c r="AL6183" t="str">
        <f t="shared" si="933"/>
        <v/>
      </c>
    </row>
    <row r="6184" spans="1:38" x14ac:dyDescent="0.2">
      <c r="A6184" t="s">
        <v>3674</v>
      </c>
      <c r="B6184" t="s">
        <v>680</v>
      </c>
      <c r="C6184" t="s">
        <v>3675</v>
      </c>
      <c r="D6184" s="1">
        <v>35866</v>
      </c>
      <c r="E6184" s="1">
        <v>43456</v>
      </c>
      <c r="F6184" t="s">
        <v>19</v>
      </c>
      <c r="I6184">
        <v>100</v>
      </c>
      <c r="J6184">
        <v>0</v>
      </c>
      <c r="K6184">
        <v>0</v>
      </c>
      <c r="L6184">
        <v>1014</v>
      </c>
      <c r="M6184">
        <v>1014</v>
      </c>
      <c r="N6184" t="s">
        <v>20</v>
      </c>
      <c r="O6184" t="s">
        <v>3676</v>
      </c>
      <c r="P6184" t="s">
        <v>28</v>
      </c>
      <c r="Q6184" t="s">
        <v>34256</v>
      </c>
      <c r="R6184" t="s">
        <v>33787</v>
      </c>
      <c r="S6184" t="s">
        <v>32628</v>
      </c>
      <c r="T6184" t="s">
        <v>34365</v>
      </c>
      <c r="U6184" t="s">
        <v>32634</v>
      </c>
      <c r="V6184" t="s">
        <v>33184</v>
      </c>
      <c r="X6184">
        <v>2</v>
      </c>
      <c r="Y6184">
        <v>1</v>
      </c>
      <c r="AA6184">
        <v>10</v>
      </c>
      <c r="AB6184">
        <v>25</v>
      </c>
      <c r="AC6184">
        <v>1</v>
      </c>
      <c r="AD6184" t="str">
        <f t="shared" si="941"/>
        <v/>
      </c>
      <c r="AE6184" t="str">
        <f t="shared" si="937"/>
        <v/>
      </c>
      <c r="AF6184" t="str">
        <f t="shared" si="939"/>
        <v/>
      </c>
      <c r="AG6184">
        <f t="shared" si="940"/>
        <v>1</v>
      </c>
      <c r="AH6184">
        <f t="shared" si="934"/>
        <v>2.8</v>
      </c>
      <c r="AI6184">
        <v>0.14499999999999999</v>
      </c>
      <c r="AJ6184">
        <f t="shared" si="938"/>
        <v>0.40599999999999997</v>
      </c>
      <c r="AK6184" t="str">
        <f t="shared" si="935"/>
        <v/>
      </c>
      <c r="AL6184" t="str">
        <f t="shared" si="933"/>
        <v/>
      </c>
    </row>
    <row r="6185" spans="1:38" x14ac:dyDescent="0.2">
      <c r="A6185" t="s">
        <v>4400</v>
      </c>
      <c r="B6185" t="s">
        <v>680</v>
      </c>
      <c r="C6185" t="s">
        <v>4401</v>
      </c>
      <c r="D6185" s="1">
        <v>35963</v>
      </c>
      <c r="E6185" s="1">
        <v>43456</v>
      </c>
      <c r="F6185" t="s">
        <v>19</v>
      </c>
      <c r="I6185">
        <v>100</v>
      </c>
      <c r="J6185">
        <v>0</v>
      </c>
      <c r="K6185">
        <v>0</v>
      </c>
      <c r="L6185">
        <v>1053</v>
      </c>
      <c r="M6185">
        <v>1053</v>
      </c>
      <c r="N6185" t="s">
        <v>20</v>
      </c>
      <c r="O6185" t="s">
        <v>4402</v>
      </c>
      <c r="P6185" t="s">
        <v>28</v>
      </c>
      <c r="Q6185" t="s">
        <v>34233</v>
      </c>
      <c r="R6185" t="s">
        <v>34233</v>
      </c>
      <c r="S6185" t="s">
        <v>33797</v>
      </c>
      <c r="T6185" t="s">
        <v>34357</v>
      </c>
      <c r="U6185" t="s">
        <v>32634</v>
      </c>
      <c r="V6185" t="s">
        <v>33184</v>
      </c>
      <c r="X6185">
        <v>2</v>
      </c>
      <c r="Y6185">
        <v>1</v>
      </c>
      <c r="AA6185">
        <v>10</v>
      </c>
      <c r="AB6185">
        <v>25</v>
      </c>
      <c r="AC6185">
        <v>1</v>
      </c>
      <c r="AD6185" t="str">
        <f t="shared" si="941"/>
        <v/>
      </c>
      <c r="AE6185" t="str">
        <f t="shared" si="937"/>
        <v/>
      </c>
      <c r="AF6185" t="str">
        <f t="shared" si="939"/>
        <v/>
      </c>
      <c r="AG6185">
        <f t="shared" si="940"/>
        <v>1</v>
      </c>
      <c r="AH6185">
        <f t="shared" si="934"/>
        <v>2.8</v>
      </c>
      <c r="AI6185">
        <v>0.14499999999999999</v>
      </c>
      <c r="AJ6185">
        <f t="shared" si="938"/>
        <v>0.40599999999999997</v>
      </c>
      <c r="AK6185" t="str">
        <f t="shared" si="935"/>
        <v/>
      </c>
      <c r="AL6185" t="str">
        <f t="shared" si="933"/>
        <v/>
      </c>
    </row>
    <row r="6186" spans="1:38" x14ac:dyDescent="0.2">
      <c r="A6186" t="s">
        <v>26533</v>
      </c>
      <c r="B6186" t="s">
        <v>680</v>
      </c>
      <c r="C6186" t="s">
        <v>26534</v>
      </c>
      <c r="D6186" s="1">
        <v>41353</v>
      </c>
      <c r="E6186" s="1">
        <v>44546</v>
      </c>
      <c r="F6186" t="s">
        <v>26</v>
      </c>
      <c r="I6186">
        <v>100</v>
      </c>
      <c r="J6186">
        <v>0</v>
      </c>
      <c r="K6186">
        <v>0</v>
      </c>
      <c r="L6186">
        <v>2490</v>
      </c>
      <c r="M6186">
        <v>2490</v>
      </c>
      <c r="N6186" t="s">
        <v>20</v>
      </c>
      <c r="O6186" t="s">
        <v>26535</v>
      </c>
      <c r="P6186" t="s">
        <v>44</v>
      </c>
      <c r="Q6186" t="s">
        <v>34233</v>
      </c>
      <c r="R6186" t="s">
        <v>34233</v>
      </c>
      <c r="S6186" t="s">
        <v>34233</v>
      </c>
      <c r="T6186" t="s">
        <v>34233</v>
      </c>
      <c r="V6186" t="s">
        <v>33184</v>
      </c>
      <c r="AD6186" t="str">
        <f t="shared" si="941"/>
        <v/>
      </c>
      <c r="AE6186" t="str">
        <f t="shared" si="937"/>
        <v/>
      </c>
      <c r="AF6186" t="str">
        <f t="shared" si="939"/>
        <v/>
      </c>
      <c r="AG6186" t="str">
        <f t="shared" si="940"/>
        <v/>
      </c>
      <c r="AH6186" t="str">
        <f t="shared" si="934"/>
        <v/>
      </c>
      <c r="AI6186">
        <v>0.14499999999999999</v>
      </c>
      <c r="AJ6186" t="str">
        <f t="shared" si="938"/>
        <v/>
      </c>
      <c r="AK6186" t="str">
        <f t="shared" si="935"/>
        <v/>
      </c>
      <c r="AL6186" t="str">
        <f t="shared" si="933"/>
        <v/>
      </c>
    </row>
    <row r="6187" spans="1:38" x14ac:dyDescent="0.2">
      <c r="A6187" t="s">
        <v>1599</v>
      </c>
      <c r="B6187" t="s">
        <v>680</v>
      </c>
      <c r="C6187" t="s">
        <v>1600</v>
      </c>
      <c r="D6187" s="1">
        <v>35682</v>
      </c>
      <c r="E6187" s="1">
        <v>43456</v>
      </c>
      <c r="F6187" t="s">
        <v>19</v>
      </c>
      <c r="I6187">
        <v>100</v>
      </c>
      <c r="J6187">
        <v>0</v>
      </c>
      <c r="K6187">
        <v>0</v>
      </c>
      <c r="L6187">
        <v>1484</v>
      </c>
      <c r="M6187">
        <v>1484</v>
      </c>
      <c r="N6187" t="s">
        <v>20</v>
      </c>
      <c r="O6187" t="s">
        <v>1601</v>
      </c>
      <c r="P6187" t="s">
        <v>28</v>
      </c>
      <c r="Q6187" t="s">
        <v>34233</v>
      </c>
      <c r="R6187" t="s">
        <v>34233</v>
      </c>
      <c r="S6187" t="s">
        <v>32628</v>
      </c>
      <c r="T6187" t="s">
        <v>34357</v>
      </c>
      <c r="U6187" t="s">
        <v>32634</v>
      </c>
      <c r="V6187" t="s">
        <v>33184</v>
      </c>
      <c r="X6187">
        <v>2</v>
      </c>
      <c r="Y6187">
        <v>1</v>
      </c>
      <c r="AA6187">
        <v>10</v>
      </c>
      <c r="AB6187">
        <v>25</v>
      </c>
      <c r="AC6187">
        <v>1</v>
      </c>
      <c r="AD6187" t="str">
        <f t="shared" si="941"/>
        <v/>
      </c>
      <c r="AE6187" t="str">
        <f t="shared" si="937"/>
        <v/>
      </c>
      <c r="AF6187" t="str">
        <f t="shared" si="939"/>
        <v/>
      </c>
      <c r="AG6187">
        <f t="shared" si="940"/>
        <v>1</v>
      </c>
      <c r="AH6187">
        <f t="shared" si="934"/>
        <v>2.8</v>
      </c>
      <c r="AI6187">
        <v>0.14499999999999999</v>
      </c>
      <c r="AJ6187">
        <f t="shared" si="938"/>
        <v>0.40599999999999997</v>
      </c>
      <c r="AK6187" t="str">
        <f t="shared" si="935"/>
        <v/>
      </c>
      <c r="AL6187" t="str">
        <f t="shared" ref="AL6187:AL6250" si="942">IF(COUNTBLANK(AK6187),"",AK6187*AI6187)</f>
        <v/>
      </c>
    </row>
    <row r="6188" spans="1:38" x14ac:dyDescent="0.2">
      <c r="A6188" t="s">
        <v>4345</v>
      </c>
      <c r="B6188" t="s">
        <v>680</v>
      </c>
      <c r="C6188" t="s">
        <v>4346</v>
      </c>
      <c r="D6188" s="1">
        <v>36024</v>
      </c>
      <c r="E6188" s="1">
        <v>43456</v>
      </c>
      <c r="F6188" t="s">
        <v>19</v>
      </c>
      <c r="I6188">
        <v>100</v>
      </c>
      <c r="J6188">
        <v>0</v>
      </c>
      <c r="K6188">
        <v>0</v>
      </c>
      <c r="L6188">
        <v>1071</v>
      </c>
      <c r="M6188">
        <v>1071</v>
      </c>
      <c r="N6188" t="s">
        <v>20</v>
      </c>
      <c r="O6188" t="s">
        <v>4347</v>
      </c>
      <c r="P6188" t="s">
        <v>28</v>
      </c>
      <c r="Q6188" t="s">
        <v>34233</v>
      </c>
      <c r="R6188" t="s">
        <v>34233</v>
      </c>
      <c r="S6188" t="s">
        <v>32628</v>
      </c>
      <c r="T6188" t="s">
        <v>34357</v>
      </c>
      <c r="U6188" t="s">
        <v>32634</v>
      </c>
      <c r="V6188" t="s">
        <v>33184</v>
      </c>
      <c r="X6188">
        <v>2</v>
      </c>
      <c r="Y6188">
        <v>1</v>
      </c>
      <c r="AA6188">
        <v>10</v>
      </c>
      <c r="AB6188">
        <v>25</v>
      </c>
      <c r="AC6188">
        <v>1</v>
      </c>
      <c r="AD6188" t="str">
        <f t="shared" si="941"/>
        <v/>
      </c>
      <c r="AE6188" t="str">
        <f t="shared" si="937"/>
        <v/>
      </c>
      <c r="AF6188" t="str">
        <f t="shared" si="939"/>
        <v/>
      </c>
      <c r="AG6188">
        <f t="shared" si="940"/>
        <v>1</v>
      </c>
      <c r="AH6188">
        <f t="shared" si="934"/>
        <v>2.8</v>
      </c>
      <c r="AI6188">
        <v>0.14499999999999999</v>
      </c>
      <c r="AJ6188">
        <f t="shared" si="938"/>
        <v>0.40599999999999997</v>
      </c>
      <c r="AK6188" t="str">
        <f t="shared" si="935"/>
        <v/>
      </c>
      <c r="AL6188" t="str">
        <f t="shared" si="942"/>
        <v/>
      </c>
    </row>
    <row r="6189" spans="1:38" x14ac:dyDescent="0.2">
      <c r="A6189" t="s">
        <v>2133</v>
      </c>
      <c r="B6189" t="s">
        <v>680</v>
      </c>
      <c r="C6189" t="s">
        <v>2134</v>
      </c>
      <c r="D6189" s="1">
        <v>35711</v>
      </c>
      <c r="E6189" s="1">
        <v>43456</v>
      </c>
      <c r="F6189" t="s">
        <v>19</v>
      </c>
      <c r="I6189">
        <v>100</v>
      </c>
      <c r="J6189">
        <v>0</v>
      </c>
      <c r="K6189">
        <v>0</v>
      </c>
      <c r="L6189">
        <v>947</v>
      </c>
      <c r="M6189">
        <v>947</v>
      </c>
      <c r="N6189" t="s">
        <v>20</v>
      </c>
      <c r="O6189" t="s">
        <v>2135</v>
      </c>
      <c r="P6189" t="s">
        <v>28</v>
      </c>
      <c r="Q6189" t="s">
        <v>34256</v>
      </c>
      <c r="R6189" t="s">
        <v>33787</v>
      </c>
      <c r="S6189" t="s">
        <v>32628</v>
      </c>
      <c r="T6189" t="s">
        <v>34365</v>
      </c>
      <c r="U6189" t="s">
        <v>32634</v>
      </c>
      <c r="V6189" t="s">
        <v>33184</v>
      </c>
      <c r="X6189">
        <v>2</v>
      </c>
      <c r="Y6189">
        <v>1</v>
      </c>
      <c r="AA6189">
        <v>10</v>
      </c>
      <c r="AB6189">
        <v>25</v>
      </c>
      <c r="AC6189">
        <v>1</v>
      </c>
      <c r="AD6189" t="str">
        <f t="shared" si="941"/>
        <v/>
      </c>
      <c r="AE6189" t="str">
        <f t="shared" si="937"/>
        <v/>
      </c>
      <c r="AF6189" t="str">
        <f t="shared" si="939"/>
        <v/>
      </c>
      <c r="AG6189">
        <f t="shared" si="940"/>
        <v>1</v>
      </c>
      <c r="AH6189">
        <f t="shared" si="934"/>
        <v>2.8</v>
      </c>
      <c r="AI6189">
        <v>0.14499999999999999</v>
      </c>
      <c r="AJ6189">
        <f t="shared" si="938"/>
        <v>0.40599999999999997</v>
      </c>
      <c r="AK6189" t="str">
        <f t="shared" si="935"/>
        <v/>
      </c>
      <c r="AL6189" t="str">
        <f t="shared" si="942"/>
        <v/>
      </c>
    </row>
    <row r="6190" spans="1:38" x14ac:dyDescent="0.2">
      <c r="A6190" t="s">
        <v>2444</v>
      </c>
      <c r="B6190" t="s">
        <v>680</v>
      </c>
      <c r="C6190" t="s">
        <v>2445</v>
      </c>
      <c r="D6190" s="1">
        <v>35748</v>
      </c>
      <c r="E6190" s="1">
        <v>43456</v>
      </c>
      <c r="F6190" t="s">
        <v>19</v>
      </c>
      <c r="I6190">
        <v>100</v>
      </c>
      <c r="J6190">
        <v>0</v>
      </c>
      <c r="K6190">
        <v>0</v>
      </c>
      <c r="L6190">
        <v>967</v>
      </c>
      <c r="M6190">
        <v>967</v>
      </c>
      <c r="N6190" t="s">
        <v>20</v>
      </c>
      <c r="O6190" t="s">
        <v>2446</v>
      </c>
      <c r="P6190" t="s">
        <v>28</v>
      </c>
      <c r="Q6190" t="s">
        <v>34233</v>
      </c>
      <c r="R6190" t="s">
        <v>34233</v>
      </c>
      <c r="S6190" t="s">
        <v>32628</v>
      </c>
      <c r="T6190" t="s">
        <v>34349</v>
      </c>
      <c r="AD6190" t="str">
        <f t="shared" si="941"/>
        <v/>
      </c>
      <c r="AE6190" t="str">
        <f t="shared" si="937"/>
        <v/>
      </c>
      <c r="AF6190" t="str">
        <f t="shared" si="939"/>
        <v/>
      </c>
      <c r="AG6190" s="17">
        <v>1</v>
      </c>
      <c r="AH6190">
        <f t="shared" si="934"/>
        <v>2.8</v>
      </c>
      <c r="AI6190">
        <v>0.14499999999999999</v>
      </c>
      <c r="AJ6190">
        <f t="shared" si="938"/>
        <v>0.40599999999999997</v>
      </c>
      <c r="AK6190" t="str">
        <f t="shared" si="935"/>
        <v/>
      </c>
      <c r="AL6190" t="str">
        <f t="shared" si="942"/>
        <v/>
      </c>
    </row>
    <row r="6191" spans="1:38" x14ac:dyDescent="0.2">
      <c r="A6191" t="s">
        <v>1719</v>
      </c>
      <c r="B6191" t="s">
        <v>680</v>
      </c>
      <c r="C6191" t="s">
        <v>1720</v>
      </c>
      <c r="D6191" s="1">
        <v>35678</v>
      </c>
      <c r="E6191" s="1">
        <v>43456</v>
      </c>
      <c r="F6191" t="s">
        <v>19</v>
      </c>
      <c r="I6191">
        <v>100</v>
      </c>
      <c r="J6191">
        <v>0</v>
      </c>
      <c r="K6191">
        <v>0</v>
      </c>
      <c r="L6191">
        <v>1080</v>
      </c>
      <c r="M6191">
        <v>1080</v>
      </c>
      <c r="N6191" t="s">
        <v>20</v>
      </c>
      <c r="O6191" t="s">
        <v>1721</v>
      </c>
      <c r="P6191" t="s">
        <v>28</v>
      </c>
      <c r="Q6191" t="s">
        <v>34233</v>
      </c>
      <c r="R6191" t="s">
        <v>34233</v>
      </c>
      <c r="S6191" t="s">
        <v>32628</v>
      </c>
      <c r="T6191" t="s">
        <v>34349</v>
      </c>
      <c r="U6191" t="s">
        <v>32634</v>
      </c>
      <c r="V6191" t="s">
        <v>33184</v>
      </c>
      <c r="X6191">
        <v>2</v>
      </c>
      <c r="Y6191">
        <v>1</v>
      </c>
      <c r="AA6191">
        <v>10</v>
      </c>
      <c r="AB6191">
        <v>25</v>
      </c>
      <c r="AC6191">
        <v>1</v>
      </c>
      <c r="AD6191" t="str">
        <f t="shared" si="941"/>
        <v/>
      </c>
      <c r="AE6191" t="str">
        <f t="shared" si="937"/>
        <v/>
      </c>
      <c r="AF6191" t="str">
        <f t="shared" si="939"/>
        <v/>
      </c>
      <c r="AG6191">
        <f t="shared" ref="AG6191:AG6222" si="943">IF((S6191&lt;&gt;"tühi")*(AC6191&lt;&gt;""),AC6191,"")</f>
        <v>1</v>
      </c>
      <c r="AH6191">
        <f t="shared" si="934"/>
        <v>2.8</v>
      </c>
      <c r="AI6191">
        <v>0.14499999999999999</v>
      </c>
      <c r="AJ6191">
        <f t="shared" si="938"/>
        <v>0.40599999999999997</v>
      </c>
      <c r="AK6191" t="str">
        <f t="shared" si="935"/>
        <v/>
      </c>
      <c r="AL6191" t="str">
        <f t="shared" si="942"/>
        <v/>
      </c>
    </row>
    <row r="6192" spans="1:38" x14ac:dyDescent="0.2">
      <c r="A6192" t="s">
        <v>9341</v>
      </c>
      <c r="B6192" t="s">
        <v>680</v>
      </c>
      <c r="C6192" t="s">
        <v>9342</v>
      </c>
      <c r="D6192" s="1">
        <v>36301</v>
      </c>
      <c r="E6192" s="1">
        <v>43456</v>
      </c>
      <c r="F6192" t="s">
        <v>19</v>
      </c>
      <c r="I6192">
        <v>100</v>
      </c>
      <c r="J6192">
        <v>0</v>
      </c>
      <c r="K6192">
        <v>0</v>
      </c>
      <c r="L6192">
        <v>1242</v>
      </c>
      <c r="M6192">
        <v>1242</v>
      </c>
      <c r="N6192" t="s">
        <v>20</v>
      </c>
      <c r="O6192" t="s">
        <v>9343</v>
      </c>
      <c r="P6192" t="s">
        <v>28</v>
      </c>
      <c r="Q6192" t="s">
        <v>34256</v>
      </c>
      <c r="R6192" s="9" t="s">
        <v>33783</v>
      </c>
      <c r="S6192" t="s">
        <v>32627</v>
      </c>
      <c r="T6192" t="s">
        <v>34430</v>
      </c>
      <c r="U6192" t="s">
        <v>32634</v>
      </c>
      <c r="V6192" t="s">
        <v>33184</v>
      </c>
      <c r="X6192">
        <v>2</v>
      </c>
      <c r="Y6192">
        <v>1</v>
      </c>
      <c r="AA6192">
        <v>10</v>
      </c>
      <c r="AB6192">
        <v>25</v>
      </c>
      <c r="AC6192">
        <v>1</v>
      </c>
      <c r="AD6192" t="str">
        <f t="shared" si="941"/>
        <v/>
      </c>
      <c r="AE6192" t="str">
        <f t="shared" si="937"/>
        <v/>
      </c>
      <c r="AF6192" t="str">
        <f t="shared" si="939"/>
        <v/>
      </c>
      <c r="AG6192">
        <f t="shared" si="943"/>
        <v>1</v>
      </c>
      <c r="AH6192">
        <f t="shared" ref="AH6192:AH6255" si="944">IF(AG6192="","",AG6192*2.8)</f>
        <v>2.8</v>
      </c>
      <c r="AI6192">
        <v>0.14499999999999999</v>
      </c>
      <c r="AJ6192">
        <f t="shared" si="938"/>
        <v>0.40599999999999997</v>
      </c>
      <c r="AK6192" t="str">
        <f t="shared" ref="AK6192:AK6255" si="945">IF(AE6192="","",AE6192*2.8)</f>
        <v/>
      </c>
      <c r="AL6192" t="str">
        <f t="shared" si="942"/>
        <v/>
      </c>
    </row>
    <row r="6193" spans="1:39" x14ac:dyDescent="0.2">
      <c r="A6193" t="s">
        <v>7403</v>
      </c>
      <c r="B6193" t="s">
        <v>680</v>
      </c>
      <c r="C6193" t="s">
        <v>7404</v>
      </c>
      <c r="D6193" s="1">
        <v>36157</v>
      </c>
      <c r="E6193" s="1">
        <v>43456</v>
      </c>
      <c r="F6193" t="s">
        <v>19</v>
      </c>
      <c r="I6193">
        <v>100</v>
      </c>
      <c r="J6193">
        <v>0</v>
      </c>
      <c r="K6193">
        <v>0</v>
      </c>
      <c r="L6193">
        <v>1048</v>
      </c>
      <c r="M6193">
        <v>1048</v>
      </c>
      <c r="N6193" t="s">
        <v>20</v>
      </c>
      <c r="O6193" t="s">
        <v>7405</v>
      </c>
      <c r="P6193" t="s">
        <v>28</v>
      </c>
      <c r="Q6193" t="s">
        <v>34233</v>
      </c>
      <c r="R6193" t="s">
        <v>34233</v>
      </c>
      <c r="S6193" t="s">
        <v>33797</v>
      </c>
      <c r="T6193" t="s">
        <v>34357</v>
      </c>
      <c r="U6193" t="s">
        <v>32634</v>
      </c>
      <c r="V6193" t="s">
        <v>33184</v>
      </c>
      <c r="X6193">
        <v>2</v>
      </c>
      <c r="Y6193">
        <v>1</v>
      </c>
      <c r="AA6193">
        <v>10</v>
      </c>
      <c r="AB6193">
        <v>25</v>
      </c>
      <c r="AC6193">
        <v>1</v>
      </c>
      <c r="AD6193" t="str">
        <f t="shared" si="941"/>
        <v/>
      </c>
      <c r="AE6193" t="str">
        <f t="shared" si="937"/>
        <v/>
      </c>
      <c r="AF6193" t="str">
        <f t="shared" si="939"/>
        <v/>
      </c>
      <c r="AG6193">
        <f t="shared" si="943"/>
        <v>1</v>
      </c>
      <c r="AH6193">
        <f t="shared" si="944"/>
        <v>2.8</v>
      </c>
      <c r="AI6193">
        <v>0.14499999999999999</v>
      </c>
      <c r="AJ6193">
        <f t="shared" si="938"/>
        <v>0.40599999999999997</v>
      </c>
      <c r="AK6193" t="str">
        <f t="shared" si="945"/>
        <v/>
      </c>
      <c r="AL6193" t="str">
        <f t="shared" si="942"/>
        <v/>
      </c>
    </row>
    <row r="6194" spans="1:39" x14ac:dyDescent="0.2">
      <c r="A6194" t="s">
        <v>11312</v>
      </c>
      <c r="B6194" t="s">
        <v>680</v>
      </c>
      <c r="C6194" t="s">
        <v>11313</v>
      </c>
      <c r="D6194" s="1">
        <v>36521</v>
      </c>
      <c r="E6194" s="1">
        <v>43902</v>
      </c>
      <c r="F6194" t="s">
        <v>19</v>
      </c>
      <c r="I6194">
        <v>100</v>
      </c>
      <c r="J6194">
        <v>0</v>
      </c>
      <c r="K6194">
        <v>0</v>
      </c>
      <c r="L6194">
        <v>2582</v>
      </c>
      <c r="M6194">
        <v>2582</v>
      </c>
      <c r="N6194" t="s">
        <v>20</v>
      </c>
      <c r="O6194" t="s">
        <v>11314</v>
      </c>
      <c r="P6194" t="s">
        <v>28</v>
      </c>
      <c r="Q6194" t="s">
        <v>34233</v>
      </c>
      <c r="R6194" t="s">
        <v>34233</v>
      </c>
      <c r="S6194" t="s">
        <v>32628</v>
      </c>
      <c r="T6194" t="s">
        <v>32634</v>
      </c>
      <c r="U6194" t="s">
        <v>32634</v>
      </c>
      <c r="V6194" t="s">
        <v>33184</v>
      </c>
      <c r="X6194">
        <v>2</v>
      </c>
      <c r="Y6194">
        <v>1</v>
      </c>
      <c r="AA6194">
        <v>10</v>
      </c>
      <c r="AB6194">
        <v>25</v>
      </c>
      <c r="AC6194">
        <v>1</v>
      </c>
      <c r="AD6194" t="str">
        <f t="shared" si="941"/>
        <v/>
      </c>
      <c r="AE6194" t="str">
        <f t="shared" si="937"/>
        <v/>
      </c>
      <c r="AF6194" t="str">
        <f t="shared" si="939"/>
        <v/>
      </c>
      <c r="AG6194">
        <f t="shared" si="943"/>
        <v>1</v>
      </c>
      <c r="AH6194">
        <f t="shared" si="944"/>
        <v>2.8</v>
      </c>
      <c r="AI6194">
        <v>0.14499999999999999</v>
      </c>
      <c r="AJ6194">
        <f t="shared" si="938"/>
        <v>0.40599999999999997</v>
      </c>
      <c r="AK6194" t="str">
        <f t="shared" si="945"/>
        <v/>
      </c>
      <c r="AL6194" t="str">
        <f t="shared" si="942"/>
        <v/>
      </c>
    </row>
    <row r="6195" spans="1:39" x14ac:dyDescent="0.2">
      <c r="A6195" t="s">
        <v>31007</v>
      </c>
      <c r="B6195" t="s">
        <v>680</v>
      </c>
      <c r="C6195" t="s">
        <v>31008</v>
      </c>
      <c r="D6195" s="1">
        <v>43859</v>
      </c>
      <c r="E6195" s="1">
        <v>43859</v>
      </c>
      <c r="F6195" t="s">
        <v>15348</v>
      </c>
      <c r="I6195">
        <v>100</v>
      </c>
      <c r="J6195">
        <v>0</v>
      </c>
      <c r="K6195">
        <v>0</v>
      </c>
      <c r="L6195">
        <v>61</v>
      </c>
      <c r="M6195">
        <v>61</v>
      </c>
      <c r="N6195" t="s">
        <v>20</v>
      </c>
      <c r="P6195" t="s">
        <v>30340</v>
      </c>
      <c r="Q6195" t="s">
        <v>34233</v>
      </c>
      <c r="R6195" t="s">
        <v>34233</v>
      </c>
      <c r="S6195" t="s">
        <v>33942</v>
      </c>
      <c r="T6195" t="s">
        <v>34233</v>
      </c>
      <c r="AD6195" t="str">
        <f t="shared" si="941"/>
        <v/>
      </c>
      <c r="AE6195" t="str">
        <f t="shared" si="937"/>
        <v/>
      </c>
      <c r="AF6195" t="str">
        <f t="shared" si="939"/>
        <v/>
      </c>
      <c r="AG6195" t="str">
        <f t="shared" si="943"/>
        <v/>
      </c>
      <c r="AH6195" t="str">
        <f t="shared" si="944"/>
        <v/>
      </c>
      <c r="AI6195">
        <v>0.14499999999999999</v>
      </c>
      <c r="AJ6195" t="str">
        <f t="shared" si="938"/>
        <v/>
      </c>
      <c r="AK6195" t="str">
        <f t="shared" si="945"/>
        <v/>
      </c>
      <c r="AL6195" t="str">
        <f t="shared" si="942"/>
        <v/>
      </c>
    </row>
    <row r="6196" spans="1:39" x14ac:dyDescent="0.2">
      <c r="A6196" t="s">
        <v>4457</v>
      </c>
      <c r="B6196" t="s">
        <v>680</v>
      </c>
      <c r="C6196" t="s">
        <v>4458</v>
      </c>
      <c r="D6196" s="1">
        <v>35963</v>
      </c>
      <c r="E6196" s="1">
        <v>43456</v>
      </c>
      <c r="F6196" t="s">
        <v>19</v>
      </c>
      <c r="I6196">
        <v>100</v>
      </c>
      <c r="J6196">
        <v>0</v>
      </c>
      <c r="K6196">
        <v>0</v>
      </c>
      <c r="L6196">
        <v>1055</v>
      </c>
      <c r="M6196">
        <v>1055</v>
      </c>
      <c r="N6196" t="s">
        <v>20</v>
      </c>
      <c r="O6196" t="s">
        <v>4459</v>
      </c>
      <c r="P6196" t="s">
        <v>28</v>
      </c>
      <c r="Q6196" t="s">
        <v>34233</v>
      </c>
      <c r="R6196" t="s">
        <v>34233</v>
      </c>
      <c r="S6196" t="s">
        <v>32628</v>
      </c>
      <c r="T6196" t="s">
        <v>34357</v>
      </c>
      <c r="U6196" t="s">
        <v>32634</v>
      </c>
      <c r="V6196" t="s">
        <v>33184</v>
      </c>
      <c r="X6196">
        <v>2</v>
      </c>
      <c r="Y6196">
        <v>1</v>
      </c>
      <c r="AA6196">
        <v>10</v>
      </c>
      <c r="AB6196">
        <v>25</v>
      </c>
      <c r="AC6196">
        <v>1</v>
      </c>
      <c r="AD6196" t="str">
        <f t="shared" si="941"/>
        <v/>
      </c>
      <c r="AE6196" t="str">
        <f t="shared" si="937"/>
        <v/>
      </c>
      <c r="AF6196" t="str">
        <f t="shared" si="939"/>
        <v/>
      </c>
      <c r="AG6196">
        <f t="shared" si="943"/>
        <v>1</v>
      </c>
      <c r="AH6196">
        <f t="shared" si="944"/>
        <v>2.8</v>
      </c>
      <c r="AI6196">
        <v>0.14499999999999999</v>
      </c>
      <c r="AJ6196">
        <f t="shared" si="938"/>
        <v>0.40599999999999997</v>
      </c>
      <c r="AK6196" t="str">
        <f t="shared" si="945"/>
        <v/>
      </c>
      <c r="AL6196" t="str">
        <f t="shared" si="942"/>
        <v/>
      </c>
    </row>
    <row r="6197" spans="1:39" x14ac:dyDescent="0.2">
      <c r="A6197" t="s">
        <v>2935</v>
      </c>
      <c r="B6197" t="s">
        <v>680</v>
      </c>
      <c r="C6197" t="s">
        <v>2936</v>
      </c>
      <c r="D6197" s="1">
        <v>35885</v>
      </c>
      <c r="E6197" s="1">
        <v>44546</v>
      </c>
      <c r="F6197" t="s">
        <v>19</v>
      </c>
      <c r="I6197">
        <v>100</v>
      </c>
      <c r="J6197">
        <v>0</v>
      </c>
      <c r="K6197">
        <v>0</v>
      </c>
      <c r="L6197">
        <v>1306</v>
      </c>
      <c r="M6197">
        <v>1306</v>
      </c>
      <c r="N6197" t="s">
        <v>20</v>
      </c>
      <c r="O6197" t="s">
        <v>2937</v>
      </c>
      <c r="P6197" t="s">
        <v>28</v>
      </c>
      <c r="Q6197" t="s">
        <v>34256</v>
      </c>
      <c r="R6197" t="s">
        <v>33787</v>
      </c>
      <c r="S6197" t="s">
        <v>32628</v>
      </c>
      <c r="T6197" t="s">
        <v>34357</v>
      </c>
      <c r="U6197" t="s">
        <v>32634</v>
      </c>
      <c r="V6197" t="s">
        <v>33220</v>
      </c>
      <c r="W6197">
        <v>260</v>
      </c>
      <c r="X6197">
        <v>2</v>
      </c>
      <c r="Y6197" t="s">
        <v>32661</v>
      </c>
      <c r="Z6197">
        <v>520</v>
      </c>
      <c r="AA6197">
        <v>8.5</v>
      </c>
      <c r="AC6197">
        <v>1</v>
      </c>
      <c r="AD6197" t="str">
        <f t="shared" si="941"/>
        <v/>
      </c>
      <c r="AE6197" t="str">
        <f t="shared" si="937"/>
        <v/>
      </c>
      <c r="AF6197" t="str">
        <f t="shared" si="939"/>
        <v/>
      </c>
      <c r="AG6197">
        <f t="shared" si="943"/>
        <v>1</v>
      </c>
      <c r="AH6197">
        <f t="shared" si="944"/>
        <v>2.8</v>
      </c>
      <c r="AI6197">
        <v>0.14499999999999999</v>
      </c>
      <c r="AJ6197">
        <f t="shared" si="938"/>
        <v>0.40599999999999997</v>
      </c>
      <c r="AK6197" t="str">
        <f t="shared" si="945"/>
        <v/>
      </c>
      <c r="AL6197" t="str">
        <f t="shared" si="942"/>
        <v/>
      </c>
      <c r="AM6197" t="s">
        <v>34021</v>
      </c>
    </row>
    <row r="6198" spans="1:39" x14ac:dyDescent="0.2">
      <c r="A6198" t="s">
        <v>1722</v>
      </c>
      <c r="B6198" t="s">
        <v>680</v>
      </c>
      <c r="C6198" t="s">
        <v>1723</v>
      </c>
      <c r="D6198" s="1">
        <v>35678</v>
      </c>
      <c r="E6198" s="1">
        <v>43456</v>
      </c>
      <c r="F6198" t="s">
        <v>19</v>
      </c>
      <c r="I6198">
        <v>100</v>
      </c>
      <c r="J6198">
        <v>0</v>
      </c>
      <c r="K6198">
        <v>0</v>
      </c>
      <c r="L6198">
        <v>1070</v>
      </c>
      <c r="M6198">
        <v>1070</v>
      </c>
      <c r="N6198" t="s">
        <v>20</v>
      </c>
      <c r="O6198" t="s">
        <v>1724</v>
      </c>
      <c r="P6198" t="s">
        <v>28</v>
      </c>
      <c r="Q6198" t="s">
        <v>34233</v>
      </c>
      <c r="R6198" t="s">
        <v>34233</v>
      </c>
      <c r="S6198" t="s">
        <v>32628</v>
      </c>
      <c r="T6198" t="s">
        <v>34357</v>
      </c>
      <c r="U6198" t="s">
        <v>32634</v>
      </c>
      <c r="V6198" t="s">
        <v>33184</v>
      </c>
      <c r="X6198">
        <v>2</v>
      </c>
      <c r="Y6198">
        <v>1</v>
      </c>
      <c r="AA6198">
        <v>10</v>
      </c>
      <c r="AB6198">
        <v>25</v>
      </c>
      <c r="AC6198">
        <v>1</v>
      </c>
      <c r="AD6198" t="str">
        <f t="shared" si="941"/>
        <v/>
      </c>
      <c r="AE6198" t="str">
        <f t="shared" si="937"/>
        <v/>
      </c>
      <c r="AF6198" t="str">
        <f t="shared" si="939"/>
        <v/>
      </c>
      <c r="AG6198">
        <f t="shared" si="943"/>
        <v>1</v>
      </c>
      <c r="AH6198">
        <f t="shared" si="944"/>
        <v>2.8</v>
      </c>
      <c r="AI6198">
        <v>0.14499999999999999</v>
      </c>
      <c r="AJ6198">
        <f t="shared" si="938"/>
        <v>0.40599999999999997</v>
      </c>
      <c r="AK6198" t="str">
        <f t="shared" si="945"/>
        <v/>
      </c>
      <c r="AL6198" t="str">
        <f t="shared" si="942"/>
        <v/>
      </c>
    </row>
    <row r="6199" spans="1:39" x14ac:dyDescent="0.2">
      <c r="A6199" t="s">
        <v>2130</v>
      </c>
      <c r="B6199" t="s">
        <v>680</v>
      </c>
      <c r="C6199" t="s">
        <v>2131</v>
      </c>
      <c r="D6199" s="1">
        <v>35711</v>
      </c>
      <c r="E6199" s="1">
        <v>43951</v>
      </c>
      <c r="F6199" t="s">
        <v>19</v>
      </c>
      <c r="I6199">
        <v>100</v>
      </c>
      <c r="J6199">
        <v>0</v>
      </c>
      <c r="K6199">
        <v>0</v>
      </c>
      <c r="L6199">
        <v>1009</v>
      </c>
      <c r="M6199">
        <v>1009</v>
      </c>
      <c r="N6199" t="s">
        <v>20</v>
      </c>
      <c r="O6199" t="s">
        <v>2132</v>
      </c>
      <c r="P6199" t="s">
        <v>28</v>
      </c>
      <c r="Q6199" t="s">
        <v>34233</v>
      </c>
      <c r="R6199" t="s">
        <v>34233</v>
      </c>
      <c r="S6199" t="s">
        <v>32628</v>
      </c>
      <c r="T6199" t="s">
        <v>34357</v>
      </c>
      <c r="U6199" t="s">
        <v>32634</v>
      </c>
      <c r="V6199" t="s">
        <v>33184</v>
      </c>
      <c r="X6199">
        <v>2</v>
      </c>
      <c r="Y6199">
        <v>1</v>
      </c>
      <c r="AA6199">
        <v>10</v>
      </c>
      <c r="AB6199">
        <v>25</v>
      </c>
      <c r="AC6199">
        <v>1</v>
      </c>
      <c r="AD6199" t="str">
        <f t="shared" si="941"/>
        <v/>
      </c>
      <c r="AE6199" t="str">
        <f t="shared" si="937"/>
        <v/>
      </c>
      <c r="AF6199" t="str">
        <f t="shared" si="939"/>
        <v/>
      </c>
      <c r="AG6199">
        <f t="shared" si="943"/>
        <v>1</v>
      </c>
      <c r="AH6199">
        <f t="shared" si="944"/>
        <v>2.8</v>
      </c>
      <c r="AI6199">
        <v>0.14499999999999999</v>
      </c>
      <c r="AJ6199">
        <f t="shared" si="938"/>
        <v>0.40599999999999997</v>
      </c>
      <c r="AK6199" t="str">
        <f t="shared" si="945"/>
        <v/>
      </c>
      <c r="AL6199" t="str">
        <f t="shared" si="942"/>
        <v/>
      </c>
    </row>
    <row r="6200" spans="1:39" x14ac:dyDescent="0.2">
      <c r="A6200" t="s">
        <v>30806</v>
      </c>
      <c r="B6200" t="s">
        <v>680</v>
      </c>
      <c r="C6200" t="s">
        <v>30807</v>
      </c>
      <c r="D6200" s="1">
        <v>43859</v>
      </c>
      <c r="E6200" s="1">
        <v>44546</v>
      </c>
      <c r="F6200" t="s">
        <v>20562</v>
      </c>
      <c r="I6200">
        <v>100</v>
      </c>
      <c r="J6200">
        <v>0</v>
      </c>
      <c r="K6200">
        <v>0</v>
      </c>
      <c r="L6200">
        <v>286</v>
      </c>
      <c r="M6200">
        <v>286</v>
      </c>
      <c r="N6200" t="s">
        <v>20</v>
      </c>
      <c r="P6200" t="s">
        <v>44</v>
      </c>
      <c r="Q6200" t="s">
        <v>34233</v>
      </c>
      <c r="R6200" t="s">
        <v>34233</v>
      </c>
      <c r="S6200" t="s">
        <v>33942</v>
      </c>
      <c r="T6200" t="s">
        <v>34233</v>
      </c>
      <c r="AD6200" t="str">
        <f t="shared" si="941"/>
        <v/>
      </c>
      <c r="AE6200" t="str">
        <f t="shared" si="937"/>
        <v/>
      </c>
      <c r="AF6200" t="str">
        <f t="shared" si="939"/>
        <v/>
      </c>
      <c r="AG6200" t="str">
        <f t="shared" si="943"/>
        <v/>
      </c>
      <c r="AH6200" t="str">
        <f t="shared" si="944"/>
        <v/>
      </c>
      <c r="AI6200">
        <v>0.14499999999999999</v>
      </c>
      <c r="AJ6200" t="str">
        <f t="shared" si="938"/>
        <v/>
      </c>
      <c r="AK6200" t="str">
        <f t="shared" si="945"/>
        <v/>
      </c>
      <c r="AL6200" t="str">
        <f t="shared" si="942"/>
        <v/>
      </c>
    </row>
    <row r="6201" spans="1:39" x14ac:dyDescent="0.2">
      <c r="A6201" t="s">
        <v>1596</v>
      </c>
      <c r="B6201" t="s">
        <v>680</v>
      </c>
      <c r="C6201" t="s">
        <v>1597</v>
      </c>
      <c r="D6201" s="1">
        <v>35682</v>
      </c>
      <c r="E6201" s="1">
        <v>44267</v>
      </c>
      <c r="F6201" t="s">
        <v>19</v>
      </c>
      <c r="I6201">
        <v>100</v>
      </c>
      <c r="J6201">
        <v>0</v>
      </c>
      <c r="K6201">
        <v>0</v>
      </c>
      <c r="L6201">
        <v>1019</v>
      </c>
      <c r="M6201">
        <v>1019</v>
      </c>
      <c r="N6201" t="s">
        <v>20</v>
      </c>
      <c r="O6201" t="s">
        <v>1598</v>
      </c>
      <c r="P6201" t="s">
        <v>28</v>
      </c>
      <c r="Q6201" t="s">
        <v>34256</v>
      </c>
      <c r="R6201" t="s">
        <v>33787</v>
      </c>
      <c r="S6201" t="s">
        <v>33797</v>
      </c>
      <c r="T6201" t="s">
        <v>34365</v>
      </c>
      <c r="U6201" t="s">
        <v>32634</v>
      </c>
      <c r="V6201" t="s">
        <v>33184</v>
      </c>
      <c r="X6201">
        <v>2</v>
      </c>
      <c r="Y6201">
        <v>1</v>
      </c>
      <c r="AA6201">
        <v>10</v>
      </c>
      <c r="AB6201">
        <v>25</v>
      </c>
      <c r="AC6201">
        <v>1</v>
      </c>
      <c r="AD6201" t="str">
        <f t="shared" si="941"/>
        <v/>
      </c>
      <c r="AE6201" t="str">
        <f t="shared" si="937"/>
        <v/>
      </c>
      <c r="AF6201" t="str">
        <f t="shared" si="939"/>
        <v/>
      </c>
      <c r="AG6201">
        <f t="shared" si="943"/>
        <v>1</v>
      </c>
      <c r="AH6201">
        <f t="shared" si="944"/>
        <v>2.8</v>
      </c>
      <c r="AI6201">
        <v>0.14499999999999999</v>
      </c>
      <c r="AJ6201">
        <f t="shared" si="938"/>
        <v>0.40599999999999997</v>
      </c>
      <c r="AK6201" t="str">
        <f t="shared" si="945"/>
        <v/>
      </c>
      <c r="AL6201" t="str">
        <f t="shared" si="942"/>
        <v/>
      </c>
    </row>
    <row r="6202" spans="1:39" x14ac:dyDescent="0.2">
      <c r="A6202" t="s">
        <v>21850</v>
      </c>
      <c r="B6202" t="s">
        <v>680</v>
      </c>
      <c r="C6202" t="s">
        <v>21851</v>
      </c>
      <c r="D6202" s="1">
        <v>35963</v>
      </c>
      <c r="E6202" s="1">
        <v>44607</v>
      </c>
      <c r="F6202" t="s">
        <v>19</v>
      </c>
      <c r="I6202">
        <v>100</v>
      </c>
      <c r="J6202">
        <v>0</v>
      </c>
      <c r="K6202">
        <v>0</v>
      </c>
      <c r="L6202">
        <v>1173</v>
      </c>
      <c r="M6202">
        <v>1173</v>
      </c>
      <c r="N6202" t="s">
        <v>20</v>
      </c>
      <c r="O6202" t="s">
        <v>21852</v>
      </c>
      <c r="P6202" t="s">
        <v>28</v>
      </c>
      <c r="Q6202" t="s">
        <v>34233</v>
      </c>
      <c r="R6202" t="s">
        <v>34233</v>
      </c>
      <c r="S6202" t="s">
        <v>33797</v>
      </c>
      <c r="T6202" t="s">
        <v>34357</v>
      </c>
      <c r="U6202" t="s">
        <v>32634</v>
      </c>
      <c r="V6202" t="s">
        <v>33184</v>
      </c>
      <c r="X6202">
        <v>2</v>
      </c>
      <c r="Y6202">
        <v>1</v>
      </c>
      <c r="AA6202">
        <v>10</v>
      </c>
      <c r="AB6202">
        <v>25</v>
      </c>
      <c r="AC6202">
        <v>1</v>
      </c>
      <c r="AD6202" t="str">
        <f t="shared" si="941"/>
        <v/>
      </c>
      <c r="AE6202" t="str">
        <f t="shared" si="937"/>
        <v/>
      </c>
      <c r="AF6202" t="str">
        <f t="shared" si="939"/>
        <v/>
      </c>
      <c r="AG6202">
        <f t="shared" si="943"/>
        <v>1</v>
      </c>
      <c r="AH6202">
        <f t="shared" si="944"/>
        <v>2.8</v>
      </c>
      <c r="AI6202">
        <v>0.14499999999999999</v>
      </c>
      <c r="AJ6202">
        <f t="shared" si="938"/>
        <v>0.40599999999999997</v>
      </c>
      <c r="AK6202" t="str">
        <f t="shared" si="945"/>
        <v/>
      </c>
      <c r="AL6202" t="str">
        <f t="shared" si="942"/>
        <v/>
      </c>
    </row>
    <row r="6203" spans="1:39" x14ac:dyDescent="0.2">
      <c r="A6203" t="s">
        <v>3004</v>
      </c>
      <c r="B6203" t="s">
        <v>680</v>
      </c>
      <c r="C6203" t="s">
        <v>3005</v>
      </c>
      <c r="D6203" s="1">
        <v>35881</v>
      </c>
      <c r="E6203" s="1">
        <v>44267</v>
      </c>
      <c r="F6203" t="s">
        <v>19</v>
      </c>
      <c r="I6203">
        <v>100</v>
      </c>
      <c r="J6203">
        <v>0</v>
      </c>
      <c r="K6203">
        <v>0</v>
      </c>
      <c r="L6203">
        <v>965</v>
      </c>
      <c r="M6203">
        <v>965</v>
      </c>
      <c r="N6203" t="s">
        <v>20</v>
      </c>
      <c r="O6203" t="s">
        <v>3006</v>
      </c>
      <c r="P6203" t="s">
        <v>28</v>
      </c>
      <c r="Q6203" t="s">
        <v>34256</v>
      </c>
      <c r="R6203" t="s">
        <v>33787</v>
      </c>
      <c r="S6203" t="s">
        <v>32628</v>
      </c>
      <c r="T6203" t="s">
        <v>34365</v>
      </c>
      <c r="U6203" t="s">
        <v>32634</v>
      </c>
      <c r="V6203" t="s">
        <v>33184</v>
      </c>
      <c r="X6203">
        <v>2</v>
      </c>
      <c r="Y6203">
        <v>1</v>
      </c>
      <c r="AA6203">
        <v>10</v>
      </c>
      <c r="AB6203">
        <v>25</v>
      </c>
      <c r="AC6203">
        <v>1</v>
      </c>
      <c r="AD6203" t="str">
        <f t="shared" si="941"/>
        <v/>
      </c>
      <c r="AE6203" t="str">
        <f t="shared" si="937"/>
        <v/>
      </c>
      <c r="AF6203" t="str">
        <f t="shared" si="939"/>
        <v/>
      </c>
      <c r="AG6203">
        <f t="shared" si="943"/>
        <v>1</v>
      </c>
      <c r="AH6203">
        <f t="shared" si="944"/>
        <v>2.8</v>
      </c>
      <c r="AI6203">
        <v>0.14499999999999999</v>
      </c>
      <c r="AJ6203">
        <f t="shared" si="938"/>
        <v>0.40599999999999997</v>
      </c>
      <c r="AK6203" t="str">
        <f t="shared" si="945"/>
        <v/>
      </c>
      <c r="AL6203" t="str">
        <f t="shared" si="942"/>
        <v/>
      </c>
    </row>
    <row r="6204" spans="1:39" x14ac:dyDescent="0.2">
      <c r="A6204" t="s">
        <v>7002</v>
      </c>
      <c r="B6204" t="s">
        <v>680</v>
      </c>
      <c r="C6204" t="s">
        <v>7003</v>
      </c>
      <c r="D6204" s="1">
        <v>36199</v>
      </c>
      <c r="E6204" s="1">
        <v>44607</v>
      </c>
      <c r="F6204" t="s">
        <v>19</v>
      </c>
      <c r="I6204">
        <v>100</v>
      </c>
      <c r="J6204">
        <v>0</v>
      </c>
      <c r="K6204">
        <v>0</v>
      </c>
      <c r="L6204">
        <v>1104</v>
      </c>
      <c r="M6204">
        <v>1104</v>
      </c>
      <c r="N6204" t="s">
        <v>20</v>
      </c>
      <c r="O6204" t="s">
        <v>7004</v>
      </c>
      <c r="P6204" t="s">
        <v>28</v>
      </c>
      <c r="Q6204" t="s">
        <v>34256</v>
      </c>
      <c r="R6204" t="s">
        <v>33787</v>
      </c>
      <c r="S6204" t="s">
        <v>32628</v>
      </c>
      <c r="T6204" t="s">
        <v>34365</v>
      </c>
      <c r="U6204" t="s">
        <v>32634</v>
      </c>
      <c r="V6204" t="s">
        <v>33184</v>
      </c>
      <c r="X6204">
        <v>2</v>
      </c>
      <c r="Y6204">
        <v>1</v>
      </c>
      <c r="AA6204">
        <v>10</v>
      </c>
      <c r="AB6204">
        <v>25</v>
      </c>
      <c r="AC6204">
        <v>1</v>
      </c>
      <c r="AD6204" t="str">
        <f t="shared" si="941"/>
        <v/>
      </c>
      <c r="AE6204" t="str">
        <f t="shared" si="937"/>
        <v/>
      </c>
      <c r="AF6204" t="str">
        <f t="shared" si="939"/>
        <v/>
      </c>
      <c r="AG6204">
        <f t="shared" si="943"/>
        <v>1</v>
      </c>
      <c r="AH6204">
        <f t="shared" si="944"/>
        <v>2.8</v>
      </c>
      <c r="AI6204">
        <v>0.14499999999999999</v>
      </c>
      <c r="AJ6204">
        <f t="shared" si="938"/>
        <v>0.40599999999999997</v>
      </c>
      <c r="AK6204" t="str">
        <f t="shared" si="945"/>
        <v/>
      </c>
      <c r="AL6204" t="str">
        <f t="shared" si="942"/>
        <v/>
      </c>
    </row>
    <row r="6205" spans="1:39" x14ac:dyDescent="0.2">
      <c r="A6205" t="s">
        <v>1710</v>
      </c>
      <c r="B6205" t="s">
        <v>680</v>
      </c>
      <c r="C6205" t="s">
        <v>1711</v>
      </c>
      <c r="D6205" s="1">
        <v>35678</v>
      </c>
      <c r="E6205" s="1">
        <v>44293</v>
      </c>
      <c r="F6205" t="s">
        <v>19</v>
      </c>
      <c r="I6205">
        <v>100</v>
      </c>
      <c r="J6205">
        <v>0</v>
      </c>
      <c r="K6205">
        <v>0</v>
      </c>
      <c r="L6205">
        <v>1020</v>
      </c>
      <c r="M6205">
        <v>1020</v>
      </c>
      <c r="N6205" t="s">
        <v>20</v>
      </c>
      <c r="O6205" t="s">
        <v>1712</v>
      </c>
      <c r="P6205" t="s">
        <v>28</v>
      </c>
      <c r="Q6205" t="s">
        <v>34233</v>
      </c>
      <c r="R6205" t="s">
        <v>34233</v>
      </c>
      <c r="S6205" t="s">
        <v>32628</v>
      </c>
      <c r="T6205" t="s">
        <v>34357</v>
      </c>
      <c r="U6205" t="s">
        <v>32634</v>
      </c>
      <c r="V6205" t="s">
        <v>33184</v>
      </c>
      <c r="X6205">
        <v>2</v>
      </c>
      <c r="Y6205">
        <v>1</v>
      </c>
      <c r="AA6205">
        <v>10</v>
      </c>
      <c r="AB6205">
        <v>25</v>
      </c>
      <c r="AC6205">
        <v>1</v>
      </c>
      <c r="AD6205" t="str">
        <f t="shared" si="941"/>
        <v/>
      </c>
      <c r="AE6205" t="str">
        <f t="shared" si="937"/>
        <v/>
      </c>
      <c r="AF6205" t="str">
        <f t="shared" si="939"/>
        <v/>
      </c>
      <c r="AG6205">
        <f t="shared" si="943"/>
        <v>1</v>
      </c>
      <c r="AH6205">
        <f t="shared" si="944"/>
        <v>2.8</v>
      </c>
      <c r="AI6205">
        <v>0.14499999999999999</v>
      </c>
      <c r="AJ6205">
        <f t="shared" si="938"/>
        <v>0.40599999999999997</v>
      </c>
      <c r="AK6205" t="str">
        <f t="shared" si="945"/>
        <v/>
      </c>
      <c r="AL6205" t="str">
        <f t="shared" si="942"/>
        <v/>
      </c>
    </row>
    <row r="6206" spans="1:39" x14ac:dyDescent="0.2">
      <c r="A6206" t="s">
        <v>1707</v>
      </c>
      <c r="B6206" t="s">
        <v>680</v>
      </c>
      <c r="C6206" t="s">
        <v>1708</v>
      </c>
      <c r="D6206" s="1">
        <v>35678</v>
      </c>
      <c r="E6206" s="1">
        <v>44293</v>
      </c>
      <c r="F6206" t="s">
        <v>19</v>
      </c>
      <c r="I6206">
        <v>100</v>
      </c>
      <c r="J6206">
        <v>0</v>
      </c>
      <c r="K6206">
        <v>0</v>
      </c>
      <c r="L6206">
        <v>1174</v>
      </c>
      <c r="M6206">
        <v>1174</v>
      </c>
      <c r="N6206" t="s">
        <v>20</v>
      </c>
      <c r="O6206" t="s">
        <v>1709</v>
      </c>
      <c r="P6206" t="s">
        <v>28</v>
      </c>
      <c r="Q6206" t="s">
        <v>34233</v>
      </c>
      <c r="R6206" t="s">
        <v>34233</v>
      </c>
      <c r="S6206" t="s">
        <v>33800</v>
      </c>
      <c r="T6206" t="s">
        <v>34349</v>
      </c>
      <c r="U6206" t="s">
        <v>32634</v>
      </c>
      <c r="V6206" t="s">
        <v>33184</v>
      </c>
      <c r="X6206">
        <v>2</v>
      </c>
      <c r="Y6206">
        <v>1</v>
      </c>
      <c r="AA6206">
        <v>10</v>
      </c>
      <c r="AB6206">
        <v>25</v>
      </c>
      <c r="AC6206">
        <v>1</v>
      </c>
      <c r="AD6206" t="str">
        <f t="shared" si="941"/>
        <v/>
      </c>
      <c r="AE6206" t="str">
        <f t="shared" si="937"/>
        <v/>
      </c>
      <c r="AF6206" t="str">
        <f t="shared" si="939"/>
        <v/>
      </c>
      <c r="AG6206">
        <f t="shared" si="943"/>
        <v>1</v>
      </c>
      <c r="AH6206">
        <f t="shared" si="944"/>
        <v>2.8</v>
      </c>
      <c r="AI6206">
        <v>0.14499999999999999</v>
      </c>
      <c r="AJ6206">
        <f t="shared" si="938"/>
        <v>0.40599999999999997</v>
      </c>
      <c r="AK6206" t="str">
        <f t="shared" si="945"/>
        <v/>
      </c>
      <c r="AL6206" t="str">
        <f t="shared" si="942"/>
        <v/>
      </c>
    </row>
    <row r="6207" spans="1:39" x14ac:dyDescent="0.2">
      <c r="A6207" t="s">
        <v>26485</v>
      </c>
      <c r="B6207" t="s">
        <v>680</v>
      </c>
      <c r="C6207" t="s">
        <v>26486</v>
      </c>
      <c r="D6207" s="1">
        <v>41303</v>
      </c>
      <c r="E6207" s="1">
        <v>44607</v>
      </c>
      <c r="F6207" t="s">
        <v>26</v>
      </c>
      <c r="I6207">
        <v>100</v>
      </c>
      <c r="J6207">
        <v>0</v>
      </c>
      <c r="K6207">
        <v>0</v>
      </c>
      <c r="L6207">
        <v>3198</v>
      </c>
      <c r="M6207">
        <v>3198</v>
      </c>
      <c r="N6207" t="s">
        <v>20</v>
      </c>
      <c r="O6207" t="s">
        <v>26487</v>
      </c>
      <c r="P6207" t="s">
        <v>44</v>
      </c>
      <c r="Q6207" t="s">
        <v>34233</v>
      </c>
      <c r="R6207" t="s">
        <v>34233</v>
      </c>
      <c r="S6207" t="s">
        <v>34233</v>
      </c>
      <c r="T6207" t="s">
        <v>34233</v>
      </c>
      <c r="V6207" t="s">
        <v>33184</v>
      </c>
      <c r="AD6207" t="str">
        <f t="shared" si="941"/>
        <v/>
      </c>
      <c r="AE6207" t="str">
        <f t="shared" si="937"/>
        <v/>
      </c>
      <c r="AF6207" t="str">
        <f t="shared" si="939"/>
        <v/>
      </c>
      <c r="AG6207" t="str">
        <f t="shared" si="943"/>
        <v/>
      </c>
      <c r="AH6207" t="str">
        <f t="shared" si="944"/>
        <v/>
      </c>
      <c r="AI6207">
        <v>0.14499999999999999</v>
      </c>
      <c r="AJ6207" t="str">
        <f t="shared" si="938"/>
        <v/>
      </c>
      <c r="AK6207" t="str">
        <f t="shared" si="945"/>
        <v/>
      </c>
      <c r="AL6207" t="str">
        <f t="shared" si="942"/>
        <v/>
      </c>
    </row>
    <row r="6208" spans="1:39" x14ac:dyDescent="0.2">
      <c r="A6208" t="s">
        <v>3007</v>
      </c>
      <c r="B6208" t="s">
        <v>680</v>
      </c>
      <c r="C6208" t="s">
        <v>3008</v>
      </c>
      <c r="D6208" s="1">
        <v>35881</v>
      </c>
      <c r="E6208" s="1">
        <v>44195</v>
      </c>
      <c r="F6208" t="s">
        <v>19</v>
      </c>
      <c r="I6208">
        <v>100</v>
      </c>
      <c r="J6208">
        <v>0</v>
      </c>
      <c r="K6208">
        <v>0</v>
      </c>
      <c r="L6208">
        <v>1330</v>
      </c>
      <c r="M6208">
        <v>1330</v>
      </c>
      <c r="N6208" t="s">
        <v>20</v>
      </c>
      <c r="O6208" t="s">
        <v>3009</v>
      </c>
      <c r="P6208" t="s">
        <v>28</v>
      </c>
      <c r="Q6208" t="s">
        <v>34233</v>
      </c>
      <c r="R6208" t="s">
        <v>34233</v>
      </c>
      <c r="S6208" t="s">
        <v>33800</v>
      </c>
      <c r="T6208" t="s">
        <v>34357</v>
      </c>
      <c r="U6208" t="s">
        <v>32634</v>
      </c>
      <c r="V6208" t="s">
        <v>33184</v>
      </c>
      <c r="X6208">
        <v>2</v>
      </c>
      <c r="Y6208">
        <v>1</v>
      </c>
      <c r="AA6208">
        <v>10</v>
      </c>
      <c r="AB6208">
        <v>25</v>
      </c>
      <c r="AC6208">
        <v>1</v>
      </c>
      <c r="AD6208" t="str">
        <f t="shared" si="941"/>
        <v/>
      </c>
      <c r="AE6208" t="str">
        <f t="shared" si="937"/>
        <v/>
      </c>
      <c r="AF6208" t="str">
        <f t="shared" si="939"/>
        <v/>
      </c>
      <c r="AG6208">
        <f t="shared" si="943"/>
        <v>1</v>
      </c>
      <c r="AH6208">
        <f t="shared" si="944"/>
        <v>2.8</v>
      </c>
      <c r="AI6208">
        <v>0.14499999999999999</v>
      </c>
      <c r="AJ6208">
        <f t="shared" si="938"/>
        <v>0.40599999999999997</v>
      </c>
      <c r="AK6208" t="str">
        <f t="shared" si="945"/>
        <v/>
      </c>
      <c r="AL6208" t="str">
        <f t="shared" si="942"/>
        <v/>
      </c>
    </row>
    <row r="6209" spans="1:39" x14ac:dyDescent="0.2">
      <c r="A6209" t="s">
        <v>4342</v>
      </c>
      <c r="B6209" t="s">
        <v>680</v>
      </c>
      <c r="C6209" t="s">
        <v>4343</v>
      </c>
      <c r="D6209" s="1">
        <v>36024</v>
      </c>
      <c r="E6209" s="1">
        <v>43902</v>
      </c>
      <c r="F6209" t="s">
        <v>19</v>
      </c>
      <c r="I6209">
        <v>100</v>
      </c>
      <c r="J6209">
        <v>0</v>
      </c>
      <c r="K6209">
        <v>0</v>
      </c>
      <c r="L6209">
        <v>1626</v>
      </c>
      <c r="M6209">
        <v>1626</v>
      </c>
      <c r="N6209" t="s">
        <v>20</v>
      </c>
      <c r="O6209" t="s">
        <v>4344</v>
      </c>
      <c r="P6209" t="s">
        <v>28</v>
      </c>
      <c r="Q6209" t="s">
        <v>34256</v>
      </c>
      <c r="R6209" t="s">
        <v>33787</v>
      </c>
      <c r="S6209" t="s">
        <v>32628</v>
      </c>
      <c r="T6209" t="s">
        <v>34365</v>
      </c>
      <c r="U6209" t="s">
        <v>32634</v>
      </c>
      <c r="V6209" t="s">
        <v>33184</v>
      </c>
      <c r="X6209">
        <v>2</v>
      </c>
      <c r="Y6209">
        <v>1</v>
      </c>
      <c r="AA6209">
        <v>10</v>
      </c>
      <c r="AB6209">
        <v>25</v>
      </c>
      <c r="AC6209">
        <v>1</v>
      </c>
      <c r="AD6209" t="str">
        <f t="shared" si="941"/>
        <v/>
      </c>
      <c r="AE6209" t="str">
        <f t="shared" si="937"/>
        <v/>
      </c>
      <c r="AF6209" t="str">
        <f t="shared" si="939"/>
        <v/>
      </c>
      <c r="AG6209">
        <f t="shared" si="943"/>
        <v>1</v>
      </c>
      <c r="AH6209">
        <f t="shared" si="944"/>
        <v>2.8</v>
      </c>
      <c r="AI6209">
        <v>0.14499999999999999</v>
      </c>
      <c r="AJ6209">
        <f t="shared" si="938"/>
        <v>0.40599999999999997</v>
      </c>
      <c r="AK6209" t="str">
        <f t="shared" si="945"/>
        <v/>
      </c>
      <c r="AL6209" t="str">
        <f t="shared" si="942"/>
        <v/>
      </c>
    </row>
    <row r="6210" spans="1:39" x14ac:dyDescent="0.2">
      <c r="A6210" t="s">
        <v>7913</v>
      </c>
      <c r="B6210" t="s">
        <v>680</v>
      </c>
      <c r="C6210" t="s">
        <v>7914</v>
      </c>
      <c r="D6210" s="1">
        <v>36234</v>
      </c>
      <c r="E6210" s="1">
        <v>43902</v>
      </c>
      <c r="F6210" t="s">
        <v>19</v>
      </c>
      <c r="I6210">
        <v>100</v>
      </c>
      <c r="J6210">
        <v>0</v>
      </c>
      <c r="K6210">
        <v>0</v>
      </c>
      <c r="L6210">
        <v>845</v>
      </c>
      <c r="M6210">
        <v>845</v>
      </c>
      <c r="N6210" t="s">
        <v>20</v>
      </c>
      <c r="O6210" t="s">
        <v>7915</v>
      </c>
      <c r="P6210" t="s">
        <v>28</v>
      </c>
      <c r="Q6210" t="s">
        <v>34233</v>
      </c>
      <c r="R6210" t="s">
        <v>34233</v>
      </c>
      <c r="S6210" t="s">
        <v>33800</v>
      </c>
      <c r="T6210" t="s">
        <v>34365</v>
      </c>
      <c r="U6210" t="s">
        <v>32634</v>
      </c>
      <c r="V6210" t="s">
        <v>33184</v>
      </c>
      <c r="X6210">
        <v>2</v>
      </c>
      <c r="Y6210">
        <v>1</v>
      </c>
      <c r="AA6210">
        <v>10</v>
      </c>
      <c r="AB6210">
        <v>25</v>
      </c>
      <c r="AC6210">
        <v>1</v>
      </c>
      <c r="AD6210" t="str">
        <f t="shared" si="941"/>
        <v/>
      </c>
      <c r="AE6210" t="str">
        <f t="shared" si="937"/>
        <v/>
      </c>
      <c r="AF6210" t="str">
        <f t="shared" si="939"/>
        <v/>
      </c>
      <c r="AG6210">
        <f t="shared" si="943"/>
        <v>1</v>
      </c>
      <c r="AH6210">
        <f t="shared" si="944"/>
        <v>2.8</v>
      </c>
      <c r="AI6210">
        <v>0.14499999999999999</v>
      </c>
      <c r="AJ6210">
        <f t="shared" si="938"/>
        <v>0.40599999999999997</v>
      </c>
      <c r="AK6210" t="str">
        <f t="shared" si="945"/>
        <v/>
      </c>
      <c r="AL6210" t="str">
        <f t="shared" si="942"/>
        <v/>
      </c>
    </row>
    <row r="6211" spans="1:39" x14ac:dyDescent="0.2">
      <c r="A6211" t="s">
        <v>2694</v>
      </c>
      <c r="B6211" t="s">
        <v>680</v>
      </c>
      <c r="C6211" t="s">
        <v>2695</v>
      </c>
      <c r="D6211" s="1">
        <v>35835</v>
      </c>
      <c r="E6211" s="1">
        <v>44754</v>
      </c>
      <c r="F6211" t="s">
        <v>19</v>
      </c>
      <c r="I6211">
        <v>100</v>
      </c>
      <c r="J6211">
        <v>0</v>
      </c>
      <c r="K6211">
        <v>0</v>
      </c>
      <c r="L6211">
        <v>2113</v>
      </c>
      <c r="M6211">
        <v>2113</v>
      </c>
      <c r="N6211" t="s">
        <v>20</v>
      </c>
      <c r="O6211" t="s">
        <v>2696</v>
      </c>
      <c r="P6211" t="s">
        <v>28</v>
      </c>
      <c r="Q6211" t="s">
        <v>34233</v>
      </c>
      <c r="R6211" t="s">
        <v>34233</v>
      </c>
      <c r="S6211" t="s">
        <v>33807</v>
      </c>
      <c r="T6211" t="s">
        <v>34349</v>
      </c>
      <c r="U6211" t="s">
        <v>32634</v>
      </c>
      <c r="V6211" t="s">
        <v>33184</v>
      </c>
      <c r="X6211">
        <v>2</v>
      </c>
      <c r="Y6211">
        <v>1</v>
      </c>
      <c r="AA6211">
        <v>10</v>
      </c>
      <c r="AB6211">
        <v>25</v>
      </c>
      <c r="AC6211">
        <v>1</v>
      </c>
      <c r="AD6211" t="str">
        <f t="shared" si="941"/>
        <v/>
      </c>
      <c r="AE6211" t="str">
        <f t="shared" si="937"/>
        <v/>
      </c>
      <c r="AF6211" t="str">
        <f t="shared" si="939"/>
        <v/>
      </c>
      <c r="AG6211">
        <f t="shared" si="943"/>
        <v>1</v>
      </c>
      <c r="AH6211">
        <f t="shared" si="944"/>
        <v>2.8</v>
      </c>
      <c r="AI6211">
        <v>0.14499999999999999</v>
      </c>
      <c r="AJ6211">
        <f t="shared" si="938"/>
        <v>0.40599999999999997</v>
      </c>
      <c r="AK6211" t="str">
        <f t="shared" si="945"/>
        <v/>
      </c>
      <c r="AL6211" t="str">
        <f t="shared" si="942"/>
        <v/>
      </c>
    </row>
    <row r="6212" spans="1:39" x14ac:dyDescent="0.2">
      <c r="A6212" t="s">
        <v>9424</v>
      </c>
      <c r="B6212" t="s">
        <v>680</v>
      </c>
      <c r="C6212" t="s">
        <v>9425</v>
      </c>
      <c r="D6212" s="1">
        <v>36389</v>
      </c>
      <c r="E6212" s="1">
        <v>43456</v>
      </c>
      <c r="F6212" s="9" t="s">
        <v>19</v>
      </c>
      <c r="I6212">
        <v>100</v>
      </c>
      <c r="J6212">
        <v>0</v>
      </c>
      <c r="K6212">
        <v>0</v>
      </c>
      <c r="L6212">
        <v>2323</v>
      </c>
      <c r="M6212">
        <v>2323</v>
      </c>
      <c r="N6212" t="s">
        <v>20</v>
      </c>
      <c r="O6212" t="s">
        <v>9426</v>
      </c>
      <c r="P6212" t="s">
        <v>28</v>
      </c>
      <c r="Q6212" t="s">
        <v>34233</v>
      </c>
      <c r="R6212" t="s">
        <v>34233</v>
      </c>
      <c r="S6212" t="s">
        <v>32627</v>
      </c>
      <c r="T6212" t="s">
        <v>34535</v>
      </c>
      <c r="U6212" t="s">
        <v>32884</v>
      </c>
      <c r="V6212" t="s">
        <v>33184</v>
      </c>
      <c r="AD6212" t="str">
        <f t="shared" si="941"/>
        <v/>
      </c>
      <c r="AE6212" t="str">
        <f t="shared" si="937"/>
        <v/>
      </c>
      <c r="AF6212" t="str">
        <f t="shared" si="939"/>
        <v/>
      </c>
      <c r="AG6212" t="str">
        <f t="shared" si="943"/>
        <v/>
      </c>
      <c r="AH6212" t="str">
        <f t="shared" si="944"/>
        <v/>
      </c>
      <c r="AI6212">
        <v>0.14499999999999999</v>
      </c>
      <c r="AJ6212" t="str">
        <f t="shared" si="938"/>
        <v/>
      </c>
      <c r="AK6212" t="str">
        <f t="shared" si="945"/>
        <v/>
      </c>
      <c r="AL6212" t="str">
        <f t="shared" si="942"/>
        <v/>
      </c>
      <c r="AM6212" t="s">
        <v>34022</v>
      </c>
    </row>
    <row r="6213" spans="1:39" x14ac:dyDescent="0.2">
      <c r="A6213" t="s">
        <v>1644</v>
      </c>
      <c r="B6213" t="s">
        <v>680</v>
      </c>
      <c r="C6213" t="s">
        <v>1645</v>
      </c>
      <c r="D6213" s="1">
        <v>35661</v>
      </c>
      <c r="E6213" s="1">
        <v>44606</v>
      </c>
      <c r="F6213" t="s">
        <v>19</v>
      </c>
      <c r="I6213">
        <v>100</v>
      </c>
      <c r="J6213">
        <v>0</v>
      </c>
      <c r="K6213">
        <v>0</v>
      </c>
      <c r="L6213">
        <v>1451</v>
      </c>
      <c r="M6213">
        <v>1451</v>
      </c>
      <c r="N6213" t="s">
        <v>20</v>
      </c>
      <c r="O6213" t="s">
        <v>1646</v>
      </c>
      <c r="P6213" t="s">
        <v>28</v>
      </c>
      <c r="Q6213" t="s">
        <v>34233</v>
      </c>
      <c r="R6213" t="s">
        <v>34233</v>
      </c>
      <c r="S6213" t="s">
        <v>32628</v>
      </c>
      <c r="T6213" t="s">
        <v>34350</v>
      </c>
      <c r="U6213" t="s">
        <v>32634</v>
      </c>
      <c r="V6213" t="s">
        <v>33184</v>
      </c>
      <c r="X6213">
        <v>2</v>
      </c>
      <c r="Y6213">
        <v>1</v>
      </c>
      <c r="AA6213">
        <v>10</v>
      </c>
      <c r="AB6213">
        <v>25</v>
      </c>
      <c r="AC6213">
        <v>1</v>
      </c>
      <c r="AD6213" t="str">
        <f t="shared" si="941"/>
        <v/>
      </c>
      <c r="AE6213" t="str">
        <f t="shared" si="937"/>
        <v/>
      </c>
      <c r="AF6213" t="str">
        <f t="shared" si="939"/>
        <v/>
      </c>
      <c r="AG6213">
        <f t="shared" si="943"/>
        <v>1</v>
      </c>
      <c r="AH6213">
        <f t="shared" si="944"/>
        <v>2.8</v>
      </c>
      <c r="AI6213">
        <v>0.14499999999999999</v>
      </c>
      <c r="AJ6213">
        <f t="shared" si="938"/>
        <v>0.40599999999999997</v>
      </c>
      <c r="AK6213" t="str">
        <f t="shared" si="945"/>
        <v/>
      </c>
      <c r="AL6213" t="str">
        <f t="shared" si="942"/>
        <v/>
      </c>
    </row>
    <row r="6214" spans="1:39" x14ac:dyDescent="0.2">
      <c r="A6214" t="s">
        <v>26229</v>
      </c>
      <c r="B6214" t="s">
        <v>680</v>
      </c>
      <c r="C6214" t="s">
        <v>26230</v>
      </c>
      <c r="D6214" s="1">
        <v>40918</v>
      </c>
      <c r="E6214" s="1">
        <v>44606</v>
      </c>
      <c r="F6214" t="s">
        <v>19</v>
      </c>
      <c r="I6214">
        <v>100</v>
      </c>
      <c r="J6214">
        <v>0</v>
      </c>
      <c r="K6214">
        <v>0</v>
      </c>
      <c r="L6214">
        <v>1733</v>
      </c>
      <c r="M6214">
        <v>1733</v>
      </c>
      <c r="N6214" t="s">
        <v>20</v>
      </c>
      <c r="O6214" t="s">
        <v>26231</v>
      </c>
      <c r="P6214" t="s">
        <v>28</v>
      </c>
      <c r="Q6214" t="s">
        <v>34233</v>
      </c>
      <c r="R6214" t="s">
        <v>34233</v>
      </c>
      <c r="S6214" t="s">
        <v>33798</v>
      </c>
      <c r="T6214" t="s">
        <v>34357</v>
      </c>
      <c r="U6214" t="s">
        <v>32634</v>
      </c>
      <c r="V6214" t="s">
        <v>33184</v>
      </c>
      <c r="X6214">
        <v>2</v>
      </c>
      <c r="Y6214">
        <v>1</v>
      </c>
      <c r="AA6214">
        <v>10</v>
      </c>
      <c r="AB6214">
        <v>25</v>
      </c>
      <c r="AC6214">
        <v>1</v>
      </c>
      <c r="AD6214" t="str">
        <f t="shared" si="941"/>
        <v/>
      </c>
      <c r="AE6214" t="str">
        <f t="shared" si="937"/>
        <v/>
      </c>
      <c r="AF6214" t="str">
        <f t="shared" si="939"/>
        <v/>
      </c>
      <c r="AG6214">
        <f t="shared" si="943"/>
        <v>1</v>
      </c>
      <c r="AH6214">
        <f t="shared" si="944"/>
        <v>2.8</v>
      </c>
      <c r="AI6214">
        <v>0.14499999999999999</v>
      </c>
      <c r="AJ6214">
        <f t="shared" si="938"/>
        <v>0.40599999999999997</v>
      </c>
      <c r="AK6214" t="str">
        <f t="shared" si="945"/>
        <v/>
      </c>
      <c r="AL6214" t="str">
        <f t="shared" si="942"/>
        <v/>
      </c>
    </row>
    <row r="6215" spans="1:39" x14ac:dyDescent="0.2">
      <c r="A6215" t="s">
        <v>1662</v>
      </c>
      <c r="B6215" t="s">
        <v>680</v>
      </c>
      <c r="C6215" t="s">
        <v>1663</v>
      </c>
      <c r="D6215" s="1">
        <v>35598</v>
      </c>
      <c r="E6215" s="1">
        <v>43456</v>
      </c>
      <c r="F6215" t="s">
        <v>19</v>
      </c>
      <c r="I6215">
        <v>100</v>
      </c>
      <c r="J6215">
        <v>0</v>
      </c>
      <c r="K6215">
        <v>0</v>
      </c>
      <c r="L6215">
        <v>1086</v>
      </c>
      <c r="M6215">
        <v>1086</v>
      </c>
      <c r="N6215" t="s">
        <v>20</v>
      </c>
      <c r="O6215" t="s">
        <v>1664</v>
      </c>
      <c r="P6215" t="s">
        <v>28</v>
      </c>
      <c r="Q6215" t="s">
        <v>34233</v>
      </c>
      <c r="R6215" t="s">
        <v>34233</v>
      </c>
      <c r="S6215" t="s">
        <v>33797</v>
      </c>
      <c r="T6215" t="s">
        <v>34349</v>
      </c>
      <c r="U6215" t="s">
        <v>32634</v>
      </c>
      <c r="V6215" t="s">
        <v>33184</v>
      </c>
      <c r="X6215">
        <v>2</v>
      </c>
      <c r="Y6215">
        <v>1</v>
      </c>
      <c r="AA6215">
        <v>10</v>
      </c>
      <c r="AB6215">
        <v>25</v>
      </c>
      <c r="AC6215">
        <v>1</v>
      </c>
      <c r="AD6215" t="str">
        <f t="shared" si="941"/>
        <v/>
      </c>
      <c r="AE6215" t="str">
        <f t="shared" si="937"/>
        <v/>
      </c>
      <c r="AF6215" t="str">
        <f t="shared" si="939"/>
        <v/>
      </c>
      <c r="AG6215">
        <f t="shared" si="943"/>
        <v>1</v>
      </c>
      <c r="AH6215">
        <f t="shared" si="944"/>
        <v>2.8</v>
      </c>
      <c r="AI6215">
        <v>0.14499999999999999</v>
      </c>
      <c r="AJ6215">
        <f t="shared" si="938"/>
        <v>0.40599999999999997</v>
      </c>
      <c r="AK6215" t="str">
        <f t="shared" si="945"/>
        <v/>
      </c>
      <c r="AL6215" t="str">
        <f t="shared" si="942"/>
        <v/>
      </c>
    </row>
    <row r="6216" spans="1:39" x14ac:dyDescent="0.2">
      <c r="A6216" t="s">
        <v>26372</v>
      </c>
      <c r="B6216" t="s">
        <v>680</v>
      </c>
      <c r="C6216" t="s">
        <v>26373</v>
      </c>
      <c r="D6216" s="1">
        <v>41302</v>
      </c>
      <c r="E6216" s="1">
        <v>44707</v>
      </c>
      <c r="F6216" t="s">
        <v>26</v>
      </c>
      <c r="I6216">
        <v>100</v>
      </c>
      <c r="J6216">
        <v>0</v>
      </c>
      <c r="K6216">
        <v>0</v>
      </c>
      <c r="L6216">
        <v>847</v>
      </c>
      <c r="M6216">
        <v>847</v>
      </c>
      <c r="N6216" t="s">
        <v>20</v>
      </c>
      <c r="O6216" t="s">
        <v>26374</v>
      </c>
      <c r="P6216" t="s">
        <v>44</v>
      </c>
      <c r="Q6216" t="s">
        <v>34233</v>
      </c>
      <c r="R6216" t="s">
        <v>34233</v>
      </c>
      <c r="S6216" t="s">
        <v>34233</v>
      </c>
      <c r="T6216" t="s">
        <v>34233</v>
      </c>
      <c r="V6216" t="s">
        <v>33184</v>
      </c>
      <c r="AD6216" t="str">
        <f t="shared" si="941"/>
        <v/>
      </c>
      <c r="AE6216" t="str">
        <f t="shared" si="937"/>
        <v/>
      </c>
      <c r="AF6216" t="str">
        <f t="shared" si="939"/>
        <v/>
      </c>
      <c r="AG6216" t="str">
        <f t="shared" si="943"/>
        <v/>
      </c>
      <c r="AH6216" t="str">
        <f t="shared" si="944"/>
        <v/>
      </c>
      <c r="AI6216">
        <v>0.14499999999999999</v>
      </c>
      <c r="AJ6216" t="str">
        <f t="shared" si="938"/>
        <v/>
      </c>
      <c r="AK6216" t="str">
        <f t="shared" si="945"/>
        <v/>
      </c>
      <c r="AL6216" t="str">
        <f t="shared" si="942"/>
        <v/>
      </c>
    </row>
    <row r="6217" spans="1:39" x14ac:dyDescent="0.2">
      <c r="A6217" t="s">
        <v>4339</v>
      </c>
      <c r="B6217" t="s">
        <v>680</v>
      </c>
      <c r="C6217" t="s">
        <v>4340</v>
      </c>
      <c r="D6217" s="1">
        <v>36024</v>
      </c>
      <c r="E6217" s="1">
        <v>43456</v>
      </c>
      <c r="F6217" t="s">
        <v>19</v>
      </c>
      <c r="I6217">
        <v>100</v>
      </c>
      <c r="J6217">
        <v>0</v>
      </c>
      <c r="K6217">
        <v>0</v>
      </c>
      <c r="L6217">
        <v>1057</v>
      </c>
      <c r="M6217">
        <v>1057</v>
      </c>
      <c r="N6217" t="s">
        <v>20</v>
      </c>
      <c r="O6217" t="s">
        <v>4341</v>
      </c>
      <c r="P6217" t="s">
        <v>28</v>
      </c>
      <c r="Q6217" t="s">
        <v>34256</v>
      </c>
      <c r="R6217" t="s">
        <v>33787</v>
      </c>
      <c r="S6217" t="s">
        <v>32628</v>
      </c>
      <c r="T6217" t="s">
        <v>34365</v>
      </c>
      <c r="U6217" t="s">
        <v>32634</v>
      </c>
      <c r="V6217" t="s">
        <v>33184</v>
      </c>
      <c r="X6217">
        <v>2</v>
      </c>
      <c r="Y6217">
        <v>1</v>
      </c>
      <c r="AA6217">
        <v>10</v>
      </c>
      <c r="AB6217">
        <v>25</v>
      </c>
      <c r="AC6217">
        <v>1</v>
      </c>
      <c r="AD6217" t="str">
        <f t="shared" si="941"/>
        <v/>
      </c>
      <c r="AE6217" t="str">
        <f t="shared" ref="AE6217:AE6280" si="946">IF((S6217="tühi")*(AC6217&lt;&gt;""),AC6217,"")</f>
        <v/>
      </c>
      <c r="AF6217" t="str">
        <f t="shared" si="939"/>
        <v/>
      </c>
      <c r="AG6217">
        <f t="shared" si="943"/>
        <v>1</v>
      </c>
      <c r="AH6217">
        <f t="shared" si="944"/>
        <v>2.8</v>
      </c>
      <c r="AI6217">
        <v>0.14499999999999999</v>
      </c>
      <c r="AJ6217">
        <f t="shared" si="938"/>
        <v>0.40599999999999997</v>
      </c>
      <c r="AK6217" t="str">
        <f t="shared" si="945"/>
        <v/>
      </c>
      <c r="AL6217" t="str">
        <f t="shared" si="942"/>
        <v/>
      </c>
    </row>
    <row r="6218" spans="1:39" x14ac:dyDescent="0.2">
      <c r="A6218" t="s">
        <v>1626</v>
      </c>
      <c r="B6218" t="s">
        <v>680</v>
      </c>
      <c r="C6218" t="s">
        <v>1627</v>
      </c>
      <c r="D6218" s="1">
        <v>35661</v>
      </c>
      <c r="E6218" s="1">
        <v>43901</v>
      </c>
      <c r="F6218" t="s">
        <v>19</v>
      </c>
      <c r="I6218">
        <v>100</v>
      </c>
      <c r="J6218">
        <v>0</v>
      </c>
      <c r="K6218">
        <v>0</v>
      </c>
      <c r="L6218">
        <v>2751</v>
      </c>
      <c r="M6218">
        <v>2751</v>
      </c>
      <c r="N6218" t="s">
        <v>20</v>
      </c>
      <c r="O6218" t="s">
        <v>1628</v>
      </c>
      <c r="P6218" t="s">
        <v>28</v>
      </c>
      <c r="Q6218" t="s">
        <v>32794</v>
      </c>
      <c r="R6218" t="s">
        <v>33782</v>
      </c>
      <c r="S6218" t="s">
        <v>32628</v>
      </c>
      <c r="T6218" t="s">
        <v>34365</v>
      </c>
      <c r="U6218" t="s">
        <v>32634</v>
      </c>
      <c r="V6218" t="s">
        <v>33184</v>
      </c>
      <c r="X6218">
        <v>2</v>
      </c>
      <c r="Y6218">
        <v>1</v>
      </c>
      <c r="AA6218">
        <v>10</v>
      </c>
      <c r="AB6218">
        <v>25</v>
      </c>
      <c r="AC6218">
        <v>1</v>
      </c>
      <c r="AD6218" t="str">
        <f t="shared" si="941"/>
        <v/>
      </c>
      <c r="AE6218" t="str">
        <f t="shared" si="946"/>
        <v/>
      </c>
      <c r="AF6218" t="str">
        <f t="shared" si="939"/>
        <v/>
      </c>
      <c r="AG6218">
        <f t="shared" si="943"/>
        <v>1</v>
      </c>
      <c r="AH6218">
        <f t="shared" si="944"/>
        <v>2.8</v>
      </c>
      <c r="AI6218">
        <v>0.14499999999999999</v>
      </c>
      <c r="AJ6218">
        <f t="shared" si="938"/>
        <v>0.40599999999999997</v>
      </c>
      <c r="AK6218" t="str">
        <f t="shared" si="945"/>
        <v/>
      </c>
      <c r="AL6218" t="str">
        <f t="shared" si="942"/>
        <v/>
      </c>
    </row>
    <row r="6219" spans="1:39" x14ac:dyDescent="0.2">
      <c r="A6219" t="s">
        <v>1725</v>
      </c>
      <c r="B6219" t="s">
        <v>680</v>
      </c>
      <c r="C6219" t="s">
        <v>1726</v>
      </c>
      <c r="D6219" s="1">
        <v>35678</v>
      </c>
      <c r="E6219" s="1">
        <v>44707</v>
      </c>
      <c r="F6219" t="s">
        <v>19</v>
      </c>
      <c r="I6219">
        <v>100</v>
      </c>
      <c r="J6219">
        <v>0</v>
      </c>
      <c r="K6219">
        <v>0</v>
      </c>
      <c r="L6219">
        <v>1027</v>
      </c>
      <c r="M6219">
        <v>1027</v>
      </c>
      <c r="N6219" t="s">
        <v>20</v>
      </c>
      <c r="O6219" t="s">
        <v>1727</v>
      </c>
      <c r="P6219" t="s">
        <v>28</v>
      </c>
      <c r="Q6219" t="s">
        <v>34233</v>
      </c>
      <c r="R6219" t="s">
        <v>34233</v>
      </c>
      <c r="S6219" t="s">
        <v>32628</v>
      </c>
      <c r="T6219" t="s">
        <v>34365</v>
      </c>
      <c r="U6219" t="s">
        <v>32634</v>
      </c>
      <c r="V6219" t="s">
        <v>33184</v>
      </c>
      <c r="X6219">
        <v>2</v>
      </c>
      <c r="Y6219">
        <v>1</v>
      </c>
      <c r="AA6219">
        <v>10</v>
      </c>
      <c r="AB6219">
        <v>25</v>
      </c>
      <c r="AC6219">
        <v>1</v>
      </c>
      <c r="AD6219" t="str">
        <f t="shared" si="941"/>
        <v/>
      </c>
      <c r="AE6219" t="str">
        <f t="shared" si="946"/>
        <v/>
      </c>
      <c r="AF6219" t="str">
        <f t="shared" si="939"/>
        <v/>
      </c>
      <c r="AG6219">
        <f t="shared" si="943"/>
        <v>1</v>
      </c>
      <c r="AH6219">
        <f t="shared" si="944"/>
        <v>2.8</v>
      </c>
      <c r="AI6219">
        <v>0.14499999999999999</v>
      </c>
      <c r="AJ6219">
        <f t="shared" si="938"/>
        <v>0.40599999999999997</v>
      </c>
      <c r="AK6219" t="str">
        <f t="shared" si="945"/>
        <v/>
      </c>
      <c r="AL6219" t="str">
        <f t="shared" si="942"/>
        <v/>
      </c>
    </row>
    <row r="6220" spans="1:39" x14ac:dyDescent="0.2">
      <c r="A6220" t="s">
        <v>1629</v>
      </c>
      <c r="B6220" t="s">
        <v>680</v>
      </c>
      <c r="C6220" t="s">
        <v>1630</v>
      </c>
      <c r="D6220" s="1">
        <v>35661</v>
      </c>
      <c r="E6220" s="1">
        <v>43901</v>
      </c>
      <c r="F6220" t="s">
        <v>19</v>
      </c>
      <c r="I6220">
        <v>100</v>
      </c>
      <c r="J6220">
        <v>0</v>
      </c>
      <c r="K6220">
        <v>0</v>
      </c>
      <c r="L6220">
        <v>1341</v>
      </c>
      <c r="M6220">
        <v>1341</v>
      </c>
      <c r="N6220" t="s">
        <v>20</v>
      </c>
      <c r="O6220" t="s">
        <v>1631</v>
      </c>
      <c r="P6220" t="s">
        <v>28</v>
      </c>
      <c r="Q6220" t="s">
        <v>34256</v>
      </c>
      <c r="R6220" t="s">
        <v>33787</v>
      </c>
      <c r="S6220" t="s">
        <v>32628</v>
      </c>
      <c r="T6220" t="s">
        <v>34365</v>
      </c>
      <c r="U6220" t="s">
        <v>32634</v>
      </c>
      <c r="V6220" t="s">
        <v>33184</v>
      </c>
      <c r="X6220">
        <v>2</v>
      </c>
      <c r="Y6220">
        <v>1</v>
      </c>
      <c r="AA6220">
        <v>10</v>
      </c>
      <c r="AB6220">
        <v>25</v>
      </c>
      <c r="AC6220">
        <v>1</v>
      </c>
      <c r="AD6220" t="str">
        <f t="shared" si="941"/>
        <v/>
      </c>
      <c r="AE6220" t="str">
        <f t="shared" si="946"/>
        <v/>
      </c>
      <c r="AF6220" t="str">
        <f t="shared" si="939"/>
        <v/>
      </c>
      <c r="AG6220">
        <f t="shared" si="943"/>
        <v>1</v>
      </c>
      <c r="AH6220">
        <f t="shared" si="944"/>
        <v>2.8</v>
      </c>
      <c r="AI6220">
        <v>0.14499999999999999</v>
      </c>
      <c r="AJ6220">
        <f t="shared" si="938"/>
        <v>0.40599999999999997</v>
      </c>
      <c r="AK6220" t="str">
        <f t="shared" si="945"/>
        <v/>
      </c>
      <c r="AL6220" t="str">
        <f t="shared" si="942"/>
        <v/>
      </c>
    </row>
    <row r="6221" spans="1:39" x14ac:dyDescent="0.2">
      <c r="A6221" t="s">
        <v>1749</v>
      </c>
      <c r="B6221" t="s">
        <v>680</v>
      </c>
      <c r="C6221" t="s">
        <v>1750</v>
      </c>
      <c r="D6221" s="1">
        <v>35678</v>
      </c>
      <c r="E6221" s="1">
        <v>44707</v>
      </c>
      <c r="F6221" t="s">
        <v>19</v>
      </c>
      <c r="I6221">
        <v>100</v>
      </c>
      <c r="J6221">
        <v>0</v>
      </c>
      <c r="K6221">
        <v>0</v>
      </c>
      <c r="L6221">
        <v>1043</v>
      </c>
      <c r="M6221">
        <v>1043</v>
      </c>
      <c r="N6221" t="s">
        <v>20</v>
      </c>
      <c r="O6221" t="s">
        <v>1751</v>
      </c>
      <c r="P6221" t="s">
        <v>28</v>
      </c>
      <c r="Q6221" t="s">
        <v>34233</v>
      </c>
      <c r="R6221" t="s">
        <v>34233</v>
      </c>
      <c r="S6221" t="s">
        <v>32628</v>
      </c>
      <c r="T6221" t="s">
        <v>34357</v>
      </c>
      <c r="U6221" t="s">
        <v>32634</v>
      </c>
      <c r="V6221" t="s">
        <v>33184</v>
      </c>
      <c r="X6221">
        <v>2</v>
      </c>
      <c r="Y6221">
        <v>1</v>
      </c>
      <c r="AA6221">
        <v>10</v>
      </c>
      <c r="AB6221">
        <v>25</v>
      </c>
      <c r="AC6221">
        <v>1</v>
      </c>
      <c r="AD6221" t="str">
        <f t="shared" si="941"/>
        <v/>
      </c>
      <c r="AE6221" t="str">
        <f t="shared" si="946"/>
        <v/>
      </c>
      <c r="AF6221" t="str">
        <f t="shared" si="939"/>
        <v/>
      </c>
      <c r="AG6221">
        <f t="shared" si="943"/>
        <v>1</v>
      </c>
      <c r="AH6221">
        <f t="shared" si="944"/>
        <v>2.8</v>
      </c>
      <c r="AI6221">
        <v>0.14499999999999999</v>
      </c>
      <c r="AJ6221">
        <f t="shared" si="938"/>
        <v>0.40599999999999997</v>
      </c>
      <c r="AK6221" t="str">
        <f t="shared" si="945"/>
        <v/>
      </c>
      <c r="AL6221" t="str">
        <f t="shared" si="942"/>
        <v/>
      </c>
    </row>
    <row r="6222" spans="1:39" x14ac:dyDescent="0.2">
      <c r="A6222" t="s">
        <v>2124</v>
      </c>
      <c r="B6222" t="s">
        <v>680</v>
      </c>
      <c r="C6222" t="s">
        <v>2125</v>
      </c>
      <c r="D6222" s="1">
        <v>35711</v>
      </c>
      <c r="E6222" s="1">
        <v>44707</v>
      </c>
      <c r="F6222" t="s">
        <v>19</v>
      </c>
      <c r="I6222">
        <v>100</v>
      </c>
      <c r="J6222">
        <v>0</v>
      </c>
      <c r="K6222">
        <v>0</v>
      </c>
      <c r="L6222">
        <v>1346</v>
      </c>
      <c r="M6222">
        <v>1346</v>
      </c>
      <c r="N6222" t="s">
        <v>20</v>
      </c>
      <c r="O6222" t="s">
        <v>2126</v>
      </c>
      <c r="P6222" t="s">
        <v>28</v>
      </c>
      <c r="Q6222" t="s">
        <v>34233</v>
      </c>
      <c r="R6222" t="s">
        <v>34233</v>
      </c>
      <c r="S6222" t="s">
        <v>33797</v>
      </c>
      <c r="T6222" t="s">
        <v>32634</v>
      </c>
      <c r="U6222" t="s">
        <v>32634</v>
      </c>
      <c r="V6222" t="s">
        <v>33184</v>
      </c>
      <c r="X6222">
        <v>2</v>
      </c>
      <c r="Y6222">
        <v>1</v>
      </c>
      <c r="AA6222">
        <v>10</v>
      </c>
      <c r="AB6222">
        <v>25</v>
      </c>
      <c r="AC6222">
        <v>1</v>
      </c>
      <c r="AD6222" t="str">
        <f t="shared" si="941"/>
        <v/>
      </c>
      <c r="AE6222" t="str">
        <f t="shared" si="946"/>
        <v/>
      </c>
      <c r="AF6222" t="str">
        <f t="shared" si="939"/>
        <v/>
      </c>
      <c r="AG6222">
        <f t="shared" si="943"/>
        <v>1</v>
      </c>
      <c r="AH6222">
        <f t="shared" si="944"/>
        <v>2.8</v>
      </c>
      <c r="AI6222">
        <v>0.14499999999999999</v>
      </c>
      <c r="AJ6222">
        <f t="shared" si="938"/>
        <v>0.40599999999999997</v>
      </c>
      <c r="AK6222" t="str">
        <f t="shared" si="945"/>
        <v/>
      </c>
      <c r="AL6222" t="str">
        <f t="shared" si="942"/>
        <v/>
      </c>
    </row>
    <row r="6223" spans="1:39" x14ac:dyDescent="0.2">
      <c r="A6223" t="s">
        <v>30642</v>
      </c>
      <c r="B6223" t="s">
        <v>680</v>
      </c>
      <c r="C6223" t="s">
        <v>30643</v>
      </c>
      <c r="D6223" s="1">
        <v>43859</v>
      </c>
      <c r="E6223" s="1">
        <v>44133</v>
      </c>
      <c r="F6223" t="s">
        <v>20562</v>
      </c>
      <c r="I6223">
        <v>100</v>
      </c>
      <c r="J6223">
        <v>0</v>
      </c>
      <c r="K6223">
        <v>0</v>
      </c>
      <c r="L6223">
        <v>1241</v>
      </c>
      <c r="M6223">
        <v>1241</v>
      </c>
      <c r="N6223" t="s">
        <v>20</v>
      </c>
      <c r="P6223" t="s">
        <v>44</v>
      </c>
      <c r="Q6223" t="s">
        <v>34233</v>
      </c>
      <c r="R6223" t="s">
        <v>34233</v>
      </c>
      <c r="S6223" t="s">
        <v>33942</v>
      </c>
      <c r="T6223" t="s">
        <v>34233</v>
      </c>
      <c r="AD6223" t="str">
        <f t="shared" si="941"/>
        <v/>
      </c>
      <c r="AE6223" t="str">
        <f t="shared" si="946"/>
        <v/>
      </c>
      <c r="AF6223" t="str">
        <f t="shared" si="939"/>
        <v/>
      </c>
      <c r="AG6223" t="str">
        <f t="shared" ref="AG6223:AG6254" si="947">IF((S6223&lt;&gt;"tühi")*(AC6223&lt;&gt;""),AC6223,"")</f>
        <v/>
      </c>
      <c r="AH6223" t="str">
        <f t="shared" si="944"/>
        <v/>
      </c>
      <c r="AI6223">
        <v>0.14499999999999999</v>
      </c>
      <c r="AJ6223" t="str">
        <f t="shared" si="938"/>
        <v/>
      </c>
      <c r="AK6223" t="str">
        <f t="shared" si="945"/>
        <v/>
      </c>
      <c r="AL6223" t="str">
        <f t="shared" si="942"/>
        <v/>
      </c>
    </row>
    <row r="6224" spans="1:39" x14ac:dyDescent="0.2">
      <c r="A6224" t="s">
        <v>26482</v>
      </c>
      <c r="B6224" t="s">
        <v>680</v>
      </c>
      <c r="C6224" t="s">
        <v>26483</v>
      </c>
      <c r="D6224" s="1">
        <v>41299</v>
      </c>
      <c r="E6224" s="1">
        <v>44754</v>
      </c>
      <c r="F6224" t="s">
        <v>26</v>
      </c>
      <c r="I6224">
        <v>100</v>
      </c>
      <c r="J6224">
        <v>0</v>
      </c>
      <c r="K6224">
        <v>0</v>
      </c>
      <c r="L6224">
        <v>7397</v>
      </c>
      <c r="M6224">
        <v>7397</v>
      </c>
      <c r="N6224" t="s">
        <v>20</v>
      </c>
      <c r="O6224" t="s">
        <v>26484</v>
      </c>
      <c r="P6224" t="s">
        <v>44</v>
      </c>
      <c r="Q6224" t="s">
        <v>34233</v>
      </c>
      <c r="R6224" t="s">
        <v>34233</v>
      </c>
      <c r="S6224" t="s">
        <v>34233</v>
      </c>
      <c r="T6224" t="s">
        <v>34233</v>
      </c>
      <c r="V6224" t="s">
        <v>33221</v>
      </c>
      <c r="AD6224" t="str">
        <f t="shared" si="941"/>
        <v/>
      </c>
      <c r="AE6224" t="str">
        <f t="shared" si="946"/>
        <v/>
      </c>
      <c r="AF6224" t="str">
        <f t="shared" si="939"/>
        <v/>
      </c>
      <c r="AG6224" t="str">
        <f t="shared" si="947"/>
        <v/>
      </c>
      <c r="AH6224" t="str">
        <f t="shared" si="944"/>
        <v/>
      </c>
      <c r="AI6224">
        <v>0.14499999999999999</v>
      </c>
      <c r="AJ6224" t="str">
        <f t="shared" ref="AJ6224:AJ6287" si="948">IF(COUNTBLANK(AH6224),"",AH6224*AI6224)</f>
        <v/>
      </c>
      <c r="AK6224" t="str">
        <f t="shared" si="945"/>
        <v/>
      </c>
      <c r="AL6224" t="str">
        <f t="shared" si="942"/>
        <v/>
      </c>
    </row>
    <row r="6225" spans="1:39" x14ac:dyDescent="0.2">
      <c r="A6225" t="s">
        <v>1920</v>
      </c>
      <c r="B6225" t="s">
        <v>680</v>
      </c>
      <c r="C6225" t="s">
        <v>1921</v>
      </c>
      <c r="D6225" s="1">
        <v>35706</v>
      </c>
      <c r="E6225" s="1">
        <v>43456</v>
      </c>
      <c r="F6225" t="s">
        <v>19</v>
      </c>
      <c r="I6225">
        <v>100</v>
      </c>
      <c r="J6225">
        <v>0</v>
      </c>
      <c r="K6225">
        <v>0</v>
      </c>
      <c r="L6225">
        <v>1187</v>
      </c>
      <c r="M6225">
        <v>1187</v>
      </c>
      <c r="N6225" t="s">
        <v>20</v>
      </c>
      <c r="O6225" t="s">
        <v>1922</v>
      </c>
      <c r="P6225" t="s">
        <v>28</v>
      </c>
      <c r="Q6225" t="s">
        <v>34233</v>
      </c>
      <c r="R6225" t="s">
        <v>34233</v>
      </c>
      <c r="S6225" t="s">
        <v>32628</v>
      </c>
      <c r="T6225" t="s">
        <v>34365</v>
      </c>
      <c r="U6225" t="s">
        <v>32634</v>
      </c>
      <c r="V6225" t="s">
        <v>33221</v>
      </c>
      <c r="W6225">
        <v>296</v>
      </c>
      <c r="X6225">
        <v>2</v>
      </c>
      <c r="Y6225" t="s">
        <v>32661</v>
      </c>
      <c r="AB6225">
        <v>25</v>
      </c>
      <c r="AC6225">
        <v>1</v>
      </c>
      <c r="AD6225" t="str">
        <f t="shared" si="941"/>
        <v/>
      </c>
      <c r="AE6225" t="str">
        <f t="shared" si="946"/>
        <v/>
      </c>
      <c r="AF6225" t="str">
        <f t="shared" si="939"/>
        <v/>
      </c>
      <c r="AG6225">
        <f t="shared" si="947"/>
        <v>1</v>
      </c>
      <c r="AH6225">
        <f t="shared" si="944"/>
        <v>2.8</v>
      </c>
      <c r="AI6225">
        <v>0.14499999999999999</v>
      </c>
      <c r="AJ6225">
        <f t="shared" si="948"/>
        <v>0.40599999999999997</v>
      </c>
      <c r="AK6225" t="str">
        <f t="shared" si="945"/>
        <v/>
      </c>
      <c r="AL6225" t="str">
        <f t="shared" si="942"/>
        <v/>
      </c>
    </row>
    <row r="6226" spans="1:39" x14ac:dyDescent="0.2">
      <c r="A6226" t="s">
        <v>2025</v>
      </c>
      <c r="B6226" t="s">
        <v>680</v>
      </c>
      <c r="C6226" t="s">
        <v>2026</v>
      </c>
      <c r="D6226" s="1">
        <v>35709</v>
      </c>
      <c r="E6226" s="1">
        <v>43456</v>
      </c>
      <c r="F6226" t="s">
        <v>19</v>
      </c>
      <c r="I6226">
        <v>100</v>
      </c>
      <c r="J6226">
        <v>0</v>
      </c>
      <c r="K6226">
        <v>0</v>
      </c>
      <c r="L6226">
        <v>994</v>
      </c>
      <c r="M6226">
        <v>994</v>
      </c>
      <c r="N6226" t="s">
        <v>20</v>
      </c>
      <c r="O6226" t="s">
        <v>2027</v>
      </c>
      <c r="P6226" t="s">
        <v>28</v>
      </c>
      <c r="Q6226" t="s">
        <v>34256</v>
      </c>
      <c r="R6226" t="s">
        <v>33787</v>
      </c>
      <c r="S6226" t="s">
        <v>32628</v>
      </c>
      <c r="T6226" t="s">
        <v>34233</v>
      </c>
      <c r="U6226" t="s">
        <v>32634</v>
      </c>
      <c r="V6226" t="s">
        <v>33221</v>
      </c>
      <c r="W6226">
        <v>248</v>
      </c>
      <c r="X6226">
        <v>2</v>
      </c>
      <c r="Y6226" t="s">
        <v>32661</v>
      </c>
      <c r="AB6226">
        <v>25</v>
      </c>
      <c r="AC6226">
        <v>1</v>
      </c>
      <c r="AD6226" t="str">
        <f t="shared" si="941"/>
        <v/>
      </c>
      <c r="AE6226" t="str">
        <f t="shared" si="946"/>
        <v/>
      </c>
      <c r="AF6226" t="str">
        <f t="shared" ref="AF6226:AF6289" si="949">IF((S6226&lt;&gt;"tühi")*(F6226&lt;&gt;"Elamumaa")*(G6226&lt;&gt;"Elamumaa")*(H6226&lt;&gt;"Elamumaa"),IF(Z6226=0,"",Z6226),"")</f>
        <v/>
      </c>
      <c r="AG6226">
        <f t="shared" si="947"/>
        <v>1</v>
      </c>
      <c r="AH6226">
        <f t="shared" si="944"/>
        <v>2.8</v>
      </c>
      <c r="AI6226">
        <v>0.14499999999999999</v>
      </c>
      <c r="AJ6226">
        <f t="shared" si="948"/>
        <v>0.40599999999999997</v>
      </c>
      <c r="AK6226" t="str">
        <f t="shared" si="945"/>
        <v/>
      </c>
      <c r="AL6226" t="str">
        <f t="shared" si="942"/>
        <v/>
      </c>
    </row>
    <row r="6227" spans="1:39" x14ac:dyDescent="0.2">
      <c r="A6227" t="s">
        <v>2043</v>
      </c>
      <c r="B6227" t="s">
        <v>680</v>
      </c>
      <c r="C6227" t="s">
        <v>2044</v>
      </c>
      <c r="D6227" s="1">
        <v>35709</v>
      </c>
      <c r="E6227" s="1">
        <v>44754</v>
      </c>
      <c r="F6227" t="s">
        <v>19</v>
      </c>
      <c r="I6227">
        <v>100</v>
      </c>
      <c r="J6227">
        <v>0</v>
      </c>
      <c r="K6227">
        <v>0</v>
      </c>
      <c r="L6227">
        <v>1378</v>
      </c>
      <c r="M6227">
        <v>1378</v>
      </c>
      <c r="N6227" t="s">
        <v>20</v>
      </c>
      <c r="O6227" t="s">
        <v>2045</v>
      </c>
      <c r="P6227" t="s">
        <v>28</v>
      </c>
      <c r="Q6227" t="s">
        <v>34233</v>
      </c>
      <c r="R6227" t="s">
        <v>34233</v>
      </c>
      <c r="S6227" t="s">
        <v>32628</v>
      </c>
      <c r="T6227" t="s">
        <v>32634</v>
      </c>
      <c r="U6227" t="s">
        <v>32634</v>
      </c>
      <c r="V6227" t="s">
        <v>33221</v>
      </c>
      <c r="W6227">
        <v>344</v>
      </c>
      <c r="X6227">
        <v>2</v>
      </c>
      <c r="Y6227" t="s">
        <v>32661</v>
      </c>
      <c r="AB6227">
        <v>25</v>
      </c>
      <c r="AC6227">
        <v>1</v>
      </c>
      <c r="AD6227" t="str">
        <f t="shared" si="941"/>
        <v/>
      </c>
      <c r="AE6227" t="str">
        <f t="shared" si="946"/>
        <v/>
      </c>
      <c r="AF6227" t="str">
        <f t="shared" si="949"/>
        <v/>
      </c>
      <c r="AG6227">
        <f t="shared" si="947"/>
        <v>1</v>
      </c>
      <c r="AH6227">
        <f t="shared" si="944"/>
        <v>2.8</v>
      </c>
      <c r="AI6227">
        <v>0.14499999999999999</v>
      </c>
      <c r="AJ6227">
        <f t="shared" si="948"/>
        <v>0.40599999999999997</v>
      </c>
      <c r="AK6227" t="str">
        <f t="shared" si="945"/>
        <v/>
      </c>
      <c r="AL6227" t="str">
        <f t="shared" si="942"/>
        <v/>
      </c>
    </row>
    <row r="6228" spans="1:39" x14ac:dyDescent="0.2">
      <c r="A6228" t="s">
        <v>1872</v>
      </c>
      <c r="B6228" t="s">
        <v>680</v>
      </c>
      <c r="C6228" t="s">
        <v>1873</v>
      </c>
      <c r="D6228" s="1">
        <v>35709</v>
      </c>
      <c r="E6228" s="1">
        <v>43951</v>
      </c>
      <c r="F6228" t="s">
        <v>19</v>
      </c>
      <c r="I6228">
        <v>100</v>
      </c>
      <c r="J6228">
        <v>0</v>
      </c>
      <c r="K6228">
        <v>0</v>
      </c>
      <c r="L6228">
        <v>1562</v>
      </c>
      <c r="M6228">
        <v>1562</v>
      </c>
      <c r="N6228" t="s">
        <v>20</v>
      </c>
      <c r="O6228" t="s">
        <v>1874</v>
      </c>
      <c r="P6228" t="s">
        <v>28</v>
      </c>
      <c r="Q6228" t="s">
        <v>34233</v>
      </c>
      <c r="R6228" t="s">
        <v>34233</v>
      </c>
      <c r="S6228" t="s">
        <v>33797</v>
      </c>
      <c r="T6228" t="s">
        <v>34357</v>
      </c>
      <c r="U6228" t="s">
        <v>32634</v>
      </c>
      <c r="V6228" t="s">
        <v>33221</v>
      </c>
      <c r="W6228">
        <v>397</v>
      </c>
      <c r="X6228">
        <v>2</v>
      </c>
      <c r="Y6228" t="s">
        <v>32661</v>
      </c>
      <c r="AB6228">
        <v>25</v>
      </c>
      <c r="AC6228">
        <v>1</v>
      </c>
      <c r="AD6228" t="str">
        <f t="shared" si="941"/>
        <v/>
      </c>
      <c r="AE6228" t="str">
        <f t="shared" si="946"/>
        <v/>
      </c>
      <c r="AF6228" t="str">
        <f t="shared" si="949"/>
        <v/>
      </c>
      <c r="AG6228">
        <f t="shared" si="947"/>
        <v>1</v>
      </c>
      <c r="AH6228">
        <f t="shared" si="944"/>
        <v>2.8</v>
      </c>
      <c r="AI6228">
        <v>0.14499999999999999</v>
      </c>
      <c r="AJ6228">
        <f t="shared" si="948"/>
        <v>0.40599999999999997</v>
      </c>
      <c r="AK6228" t="str">
        <f t="shared" si="945"/>
        <v/>
      </c>
      <c r="AL6228" t="str">
        <f t="shared" si="942"/>
        <v/>
      </c>
    </row>
    <row r="6229" spans="1:39" x14ac:dyDescent="0.2">
      <c r="A6229" t="s">
        <v>2220</v>
      </c>
      <c r="B6229" t="s">
        <v>680</v>
      </c>
      <c r="C6229" t="s">
        <v>2221</v>
      </c>
      <c r="D6229" s="1">
        <v>35710</v>
      </c>
      <c r="E6229" s="1">
        <v>44734</v>
      </c>
      <c r="F6229" t="s">
        <v>19</v>
      </c>
      <c r="I6229">
        <v>100</v>
      </c>
      <c r="J6229">
        <v>0</v>
      </c>
      <c r="K6229">
        <v>0</v>
      </c>
      <c r="L6229">
        <v>1550</v>
      </c>
      <c r="M6229">
        <v>1550</v>
      </c>
      <c r="N6229" t="s">
        <v>20</v>
      </c>
      <c r="O6229" t="s">
        <v>2222</v>
      </c>
      <c r="P6229" t="s">
        <v>28</v>
      </c>
      <c r="Q6229" t="s">
        <v>34233</v>
      </c>
      <c r="R6229" t="s">
        <v>34233</v>
      </c>
      <c r="S6229" t="s">
        <v>33800</v>
      </c>
      <c r="T6229" t="s">
        <v>34357</v>
      </c>
      <c r="U6229" t="s">
        <v>32634</v>
      </c>
      <c r="V6229" t="s">
        <v>33221</v>
      </c>
      <c r="W6229">
        <v>387</v>
      </c>
      <c r="X6229">
        <v>2</v>
      </c>
      <c r="Y6229" t="s">
        <v>32661</v>
      </c>
      <c r="AB6229">
        <v>25</v>
      </c>
      <c r="AC6229">
        <v>1</v>
      </c>
      <c r="AD6229" t="str">
        <f t="shared" si="941"/>
        <v/>
      </c>
      <c r="AE6229" t="str">
        <f t="shared" si="946"/>
        <v/>
      </c>
      <c r="AF6229" t="str">
        <f t="shared" si="949"/>
        <v/>
      </c>
      <c r="AG6229">
        <f t="shared" si="947"/>
        <v>1</v>
      </c>
      <c r="AH6229">
        <f t="shared" si="944"/>
        <v>2.8</v>
      </c>
      <c r="AI6229">
        <v>0.14499999999999999</v>
      </c>
      <c r="AJ6229">
        <f t="shared" si="948"/>
        <v>0.40599999999999997</v>
      </c>
      <c r="AK6229" t="str">
        <f t="shared" si="945"/>
        <v/>
      </c>
      <c r="AL6229" t="str">
        <f t="shared" si="942"/>
        <v/>
      </c>
    </row>
    <row r="6230" spans="1:39" x14ac:dyDescent="0.2">
      <c r="A6230" t="s">
        <v>11130</v>
      </c>
      <c r="B6230" t="s">
        <v>680</v>
      </c>
      <c r="C6230" t="s">
        <v>11131</v>
      </c>
      <c r="D6230" s="1">
        <v>36458</v>
      </c>
      <c r="E6230" s="1">
        <v>44754</v>
      </c>
      <c r="F6230" t="s">
        <v>19</v>
      </c>
      <c r="I6230">
        <v>100</v>
      </c>
      <c r="J6230">
        <v>0</v>
      </c>
      <c r="K6230">
        <v>0</v>
      </c>
      <c r="L6230">
        <v>749</v>
      </c>
      <c r="M6230">
        <v>749</v>
      </c>
      <c r="N6230" t="s">
        <v>20</v>
      </c>
      <c r="O6230" t="s">
        <v>11132</v>
      </c>
      <c r="P6230" t="s">
        <v>28</v>
      </c>
      <c r="Q6230" t="s">
        <v>34233</v>
      </c>
      <c r="R6230" t="s">
        <v>34233</v>
      </c>
      <c r="S6230" t="s">
        <v>32628</v>
      </c>
      <c r="T6230" t="s">
        <v>34357</v>
      </c>
      <c r="U6230" t="s">
        <v>32634</v>
      </c>
      <c r="V6230" t="s">
        <v>35024</v>
      </c>
      <c r="W6230">
        <v>120</v>
      </c>
      <c r="Y6230" t="s">
        <v>32654</v>
      </c>
      <c r="AA6230">
        <v>7.5</v>
      </c>
      <c r="AC6230">
        <v>1</v>
      </c>
      <c r="AD6230" t="str">
        <f t="shared" si="941"/>
        <v/>
      </c>
      <c r="AE6230" t="str">
        <f t="shared" si="946"/>
        <v/>
      </c>
      <c r="AF6230" t="str">
        <f t="shared" si="949"/>
        <v/>
      </c>
      <c r="AG6230">
        <f t="shared" si="947"/>
        <v>1</v>
      </c>
      <c r="AH6230">
        <f t="shared" si="944"/>
        <v>2.8</v>
      </c>
      <c r="AI6230">
        <v>0.14499999999999999</v>
      </c>
      <c r="AJ6230">
        <f t="shared" si="948"/>
        <v>0.40599999999999997</v>
      </c>
      <c r="AK6230" t="str">
        <f t="shared" si="945"/>
        <v/>
      </c>
      <c r="AL6230" t="str">
        <f t="shared" si="942"/>
        <v/>
      </c>
    </row>
    <row r="6231" spans="1:39" x14ac:dyDescent="0.2">
      <c r="A6231" t="s">
        <v>2028</v>
      </c>
      <c r="B6231" t="s">
        <v>680</v>
      </c>
      <c r="C6231" t="s">
        <v>2029</v>
      </c>
      <c r="D6231" s="1">
        <v>35709</v>
      </c>
      <c r="E6231" s="1">
        <v>43951</v>
      </c>
      <c r="F6231" t="s">
        <v>19</v>
      </c>
      <c r="I6231">
        <v>100</v>
      </c>
      <c r="J6231">
        <v>0</v>
      </c>
      <c r="K6231">
        <v>0</v>
      </c>
      <c r="L6231">
        <v>1713</v>
      </c>
      <c r="M6231">
        <v>1713</v>
      </c>
      <c r="N6231" t="s">
        <v>20</v>
      </c>
      <c r="O6231" t="s">
        <v>2030</v>
      </c>
      <c r="P6231" t="s">
        <v>28</v>
      </c>
      <c r="Q6231" t="s">
        <v>32794</v>
      </c>
      <c r="R6231" t="s">
        <v>33782</v>
      </c>
      <c r="S6231" t="s">
        <v>32628</v>
      </c>
      <c r="T6231" t="s">
        <v>33071</v>
      </c>
      <c r="U6231" t="s">
        <v>32634</v>
      </c>
      <c r="V6231" t="s">
        <v>33221</v>
      </c>
      <c r="W6231">
        <v>435</v>
      </c>
      <c r="X6231">
        <v>2</v>
      </c>
      <c r="Y6231" t="s">
        <v>32661</v>
      </c>
      <c r="AB6231">
        <v>25</v>
      </c>
      <c r="AC6231">
        <v>1</v>
      </c>
      <c r="AD6231" t="str">
        <f t="shared" si="941"/>
        <v/>
      </c>
      <c r="AE6231" t="str">
        <f t="shared" si="946"/>
        <v/>
      </c>
      <c r="AF6231" t="str">
        <f t="shared" si="949"/>
        <v/>
      </c>
      <c r="AG6231">
        <f t="shared" si="947"/>
        <v>1</v>
      </c>
      <c r="AH6231">
        <f t="shared" si="944"/>
        <v>2.8</v>
      </c>
      <c r="AI6231">
        <v>0.14499999999999999</v>
      </c>
      <c r="AJ6231">
        <f t="shared" si="948"/>
        <v>0.40599999999999997</v>
      </c>
      <c r="AK6231" t="str">
        <f t="shared" si="945"/>
        <v/>
      </c>
      <c r="AL6231" t="str">
        <f t="shared" si="942"/>
        <v/>
      </c>
    </row>
    <row r="6232" spans="1:39" x14ac:dyDescent="0.2">
      <c r="A6232" t="s">
        <v>24322</v>
      </c>
      <c r="B6232" t="s">
        <v>680</v>
      </c>
      <c r="C6232" t="s">
        <v>24323</v>
      </c>
      <c r="D6232" s="1">
        <v>39462</v>
      </c>
      <c r="E6232" s="1">
        <v>44754</v>
      </c>
      <c r="F6232" t="s">
        <v>20562</v>
      </c>
      <c r="I6232">
        <v>100</v>
      </c>
      <c r="J6232">
        <v>0</v>
      </c>
      <c r="K6232">
        <v>0</v>
      </c>
      <c r="L6232">
        <v>4309</v>
      </c>
      <c r="M6232">
        <v>4309</v>
      </c>
      <c r="N6232" t="s">
        <v>20</v>
      </c>
      <c r="O6232" t="s">
        <v>24324</v>
      </c>
      <c r="P6232" t="s">
        <v>28</v>
      </c>
      <c r="Q6232" t="s">
        <v>34233</v>
      </c>
      <c r="R6232" t="s">
        <v>34233</v>
      </c>
      <c r="S6232" t="s">
        <v>33942</v>
      </c>
      <c r="T6232" t="s">
        <v>34233</v>
      </c>
      <c r="V6232" t="s">
        <v>33203</v>
      </c>
      <c r="AD6232" t="str">
        <f t="shared" si="941"/>
        <v/>
      </c>
      <c r="AE6232" t="str">
        <f t="shared" si="946"/>
        <v/>
      </c>
      <c r="AF6232" t="str">
        <f t="shared" si="949"/>
        <v/>
      </c>
      <c r="AG6232" t="str">
        <f t="shared" si="947"/>
        <v/>
      </c>
      <c r="AH6232" t="str">
        <f t="shared" si="944"/>
        <v/>
      </c>
      <c r="AI6232">
        <v>0.14499999999999999</v>
      </c>
      <c r="AJ6232" t="str">
        <f t="shared" si="948"/>
        <v/>
      </c>
      <c r="AK6232" t="str">
        <f t="shared" si="945"/>
        <v/>
      </c>
      <c r="AL6232" t="str">
        <f t="shared" si="942"/>
        <v/>
      </c>
    </row>
    <row r="6233" spans="1:39" x14ac:dyDescent="0.2">
      <c r="A6233" t="s">
        <v>2031</v>
      </c>
      <c r="B6233" t="s">
        <v>680</v>
      </c>
      <c r="C6233" t="s">
        <v>2032</v>
      </c>
      <c r="D6233" s="1">
        <v>35709</v>
      </c>
      <c r="E6233" s="1">
        <v>43456</v>
      </c>
      <c r="F6233" t="s">
        <v>19</v>
      </c>
      <c r="I6233">
        <v>100</v>
      </c>
      <c r="J6233">
        <v>0</v>
      </c>
      <c r="K6233">
        <v>0</v>
      </c>
      <c r="L6233">
        <v>1167</v>
      </c>
      <c r="M6233">
        <v>1167</v>
      </c>
      <c r="N6233" t="s">
        <v>20</v>
      </c>
      <c r="O6233" t="s">
        <v>2033</v>
      </c>
      <c r="P6233" t="s">
        <v>28</v>
      </c>
      <c r="Q6233" t="s">
        <v>34233</v>
      </c>
      <c r="R6233" t="s">
        <v>34233</v>
      </c>
      <c r="S6233" t="s">
        <v>33797</v>
      </c>
      <c r="T6233" t="s">
        <v>34382</v>
      </c>
      <c r="U6233" t="s">
        <v>32634</v>
      </c>
      <c r="V6233" t="s">
        <v>33221</v>
      </c>
      <c r="W6233">
        <v>291</v>
      </c>
      <c r="X6233">
        <v>2</v>
      </c>
      <c r="Y6233" t="s">
        <v>32661</v>
      </c>
      <c r="AB6233">
        <v>25</v>
      </c>
      <c r="AC6233">
        <v>1</v>
      </c>
      <c r="AD6233" t="str">
        <f t="shared" si="941"/>
        <v/>
      </c>
      <c r="AE6233" t="str">
        <f t="shared" si="946"/>
        <v/>
      </c>
      <c r="AF6233" t="str">
        <f t="shared" si="949"/>
        <v/>
      </c>
      <c r="AG6233">
        <f t="shared" si="947"/>
        <v>1</v>
      </c>
      <c r="AH6233">
        <f t="shared" si="944"/>
        <v>2.8</v>
      </c>
      <c r="AI6233">
        <v>0.14499999999999999</v>
      </c>
      <c r="AJ6233">
        <f t="shared" si="948"/>
        <v>0.40599999999999997</v>
      </c>
      <c r="AK6233" t="str">
        <f t="shared" si="945"/>
        <v/>
      </c>
      <c r="AL6233" t="str">
        <f t="shared" si="942"/>
        <v/>
      </c>
    </row>
    <row r="6234" spans="1:39" x14ac:dyDescent="0.2">
      <c r="A6234" t="s">
        <v>2034</v>
      </c>
      <c r="B6234" t="s">
        <v>680</v>
      </c>
      <c r="C6234" t="s">
        <v>2035</v>
      </c>
      <c r="D6234" s="1">
        <v>35709</v>
      </c>
      <c r="E6234" s="1">
        <v>43902</v>
      </c>
      <c r="F6234" t="s">
        <v>19</v>
      </c>
      <c r="I6234">
        <v>100</v>
      </c>
      <c r="J6234">
        <v>0</v>
      </c>
      <c r="K6234">
        <v>0</v>
      </c>
      <c r="L6234">
        <v>1821</v>
      </c>
      <c r="M6234">
        <v>1821</v>
      </c>
      <c r="N6234" t="s">
        <v>20</v>
      </c>
      <c r="O6234" t="s">
        <v>2036</v>
      </c>
      <c r="P6234" t="s">
        <v>28</v>
      </c>
      <c r="Q6234" t="s">
        <v>34233</v>
      </c>
      <c r="R6234" t="s">
        <v>34233</v>
      </c>
      <c r="S6234" t="s">
        <v>33800</v>
      </c>
      <c r="T6234" t="s">
        <v>34357</v>
      </c>
      <c r="U6234" t="s">
        <v>32634</v>
      </c>
      <c r="V6234" t="s">
        <v>33221</v>
      </c>
      <c r="W6234">
        <v>456</v>
      </c>
      <c r="X6234">
        <v>2</v>
      </c>
      <c r="Y6234" t="s">
        <v>32661</v>
      </c>
      <c r="AB6234">
        <v>25</v>
      </c>
      <c r="AC6234">
        <v>1</v>
      </c>
      <c r="AD6234" t="str">
        <f t="shared" si="941"/>
        <v/>
      </c>
      <c r="AE6234" t="str">
        <f t="shared" si="946"/>
        <v/>
      </c>
      <c r="AF6234" t="str">
        <f t="shared" si="949"/>
        <v/>
      </c>
      <c r="AG6234">
        <f t="shared" si="947"/>
        <v>1</v>
      </c>
      <c r="AH6234">
        <f t="shared" si="944"/>
        <v>2.8</v>
      </c>
      <c r="AI6234">
        <v>0.14499999999999999</v>
      </c>
      <c r="AJ6234">
        <f t="shared" si="948"/>
        <v>0.40599999999999997</v>
      </c>
      <c r="AK6234" t="str">
        <f t="shared" si="945"/>
        <v/>
      </c>
      <c r="AL6234" t="str">
        <f t="shared" si="942"/>
        <v/>
      </c>
    </row>
    <row r="6235" spans="1:39" x14ac:dyDescent="0.2">
      <c r="A6235" t="s">
        <v>1917</v>
      </c>
      <c r="B6235" t="s">
        <v>680</v>
      </c>
      <c r="C6235" t="s">
        <v>1918</v>
      </c>
      <c r="D6235" s="1">
        <v>35706</v>
      </c>
      <c r="E6235" s="1">
        <v>43456</v>
      </c>
      <c r="F6235" t="s">
        <v>19</v>
      </c>
      <c r="I6235">
        <v>100</v>
      </c>
      <c r="J6235">
        <v>0</v>
      </c>
      <c r="K6235">
        <v>0</v>
      </c>
      <c r="L6235">
        <v>1224</v>
      </c>
      <c r="M6235">
        <v>1224</v>
      </c>
      <c r="N6235" t="s">
        <v>20</v>
      </c>
      <c r="O6235" t="s">
        <v>1919</v>
      </c>
      <c r="P6235" t="s">
        <v>28</v>
      </c>
      <c r="Q6235" t="s">
        <v>34233</v>
      </c>
      <c r="R6235" t="s">
        <v>34233</v>
      </c>
      <c r="S6235" t="s">
        <v>32628</v>
      </c>
      <c r="T6235" t="s">
        <v>34233</v>
      </c>
      <c r="U6235" t="s">
        <v>32634</v>
      </c>
      <c r="V6235" t="s">
        <v>33221</v>
      </c>
      <c r="W6235">
        <v>306</v>
      </c>
      <c r="X6235">
        <v>2</v>
      </c>
      <c r="Y6235" t="s">
        <v>32661</v>
      </c>
      <c r="AB6235">
        <v>25</v>
      </c>
      <c r="AC6235">
        <v>1</v>
      </c>
      <c r="AD6235" t="str">
        <f t="shared" si="941"/>
        <v/>
      </c>
      <c r="AE6235" t="str">
        <f t="shared" si="946"/>
        <v/>
      </c>
      <c r="AF6235" t="str">
        <f t="shared" si="949"/>
        <v/>
      </c>
      <c r="AG6235">
        <f t="shared" si="947"/>
        <v>1</v>
      </c>
      <c r="AH6235">
        <f t="shared" si="944"/>
        <v>2.8</v>
      </c>
      <c r="AI6235">
        <v>0.14499999999999999</v>
      </c>
      <c r="AJ6235">
        <f t="shared" si="948"/>
        <v>0.40599999999999997</v>
      </c>
      <c r="AK6235" t="str">
        <f t="shared" si="945"/>
        <v/>
      </c>
      <c r="AL6235" t="str">
        <f t="shared" si="942"/>
        <v/>
      </c>
    </row>
    <row r="6236" spans="1:39" x14ac:dyDescent="0.2">
      <c r="A6236" t="s">
        <v>2037</v>
      </c>
      <c r="B6236" t="s">
        <v>680</v>
      </c>
      <c r="C6236" t="s">
        <v>2038</v>
      </c>
      <c r="D6236" s="1">
        <v>35709</v>
      </c>
      <c r="E6236" s="1">
        <v>43902</v>
      </c>
      <c r="F6236" t="s">
        <v>19</v>
      </c>
      <c r="I6236">
        <v>100</v>
      </c>
      <c r="J6236">
        <v>0</v>
      </c>
      <c r="K6236">
        <v>0</v>
      </c>
      <c r="L6236">
        <v>1773</v>
      </c>
      <c r="M6236">
        <v>1773</v>
      </c>
      <c r="N6236" t="s">
        <v>20</v>
      </c>
      <c r="O6236" t="s">
        <v>2039</v>
      </c>
      <c r="P6236" t="s">
        <v>28</v>
      </c>
      <c r="Q6236" t="s">
        <v>34233</v>
      </c>
      <c r="R6236" t="s">
        <v>34233</v>
      </c>
      <c r="S6236" t="s">
        <v>32628</v>
      </c>
      <c r="T6236" t="s">
        <v>34365</v>
      </c>
      <c r="U6236" t="s">
        <v>32634</v>
      </c>
      <c r="V6236" t="s">
        <v>33221</v>
      </c>
      <c r="W6236">
        <v>443</v>
      </c>
      <c r="X6236">
        <v>2</v>
      </c>
      <c r="Y6236" t="s">
        <v>32661</v>
      </c>
      <c r="AB6236">
        <v>25</v>
      </c>
      <c r="AC6236">
        <v>1</v>
      </c>
      <c r="AD6236" t="str">
        <f t="shared" si="941"/>
        <v/>
      </c>
      <c r="AE6236" t="str">
        <f t="shared" si="946"/>
        <v/>
      </c>
      <c r="AF6236" t="str">
        <f t="shared" si="949"/>
        <v/>
      </c>
      <c r="AG6236">
        <f t="shared" si="947"/>
        <v>1</v>
      </c>
      <c r="AH6236">
        <f t="shared" si="944"/>
        <v>2.8</v>
      </c>
      <c r="AI6236">
        <v>0.14499999999999999</v>
      </c>
      <c r="AJ6236">
        <f t="shared" si="948"/>
        <v>0.40599999999999997</v>
      </c>
      <c r="AK6236" t="str">
        <f t="shared" si="945"/>
        <v/>
      </c>
      <c r="AL6236" t="str">
        <f t="shared" si="942"/>
        <v/>
      </c>
    </row>
    <row r="6237" spans="1:39" x14ac:dyDescent="0.2">
      <c r="A6237" t="s">
        <v>24310</v>
      </c>
      <c r="B6237" t="s">
        <v>680</v>
      </c>
      <c r="C6237" t="s">
        <v>24311</v>
      </c>
      <c r="D6237" s="1">
        <v>39462</v>
      </c>
      <c r="E6237" s="1">
        <v>43456</v>
      </c>
      <c r="F6237" t="s">
        <v>19</v>
      </c>
      <c r="I6237">
        <v>100</v>
      </c>
      <c r="J6237">
        <v>0</v>
      </c>
      <c r="K6237">
        <v>0</v>
      </c>
      <c r="L6237">
        <v>1208</v>
      </c>
      <c r="M6237">
        <v>1208</v>
      </c>
      <c r="N6237" t="s">
        <v>20</v>
      </c>
      <c r="O6237" t="s">
        <v>24312</v>
      </c>
      <c r="P6237" t="s">
        <v>28</v>
      </c>
      <c r="Q6237" t="s">
        <v>34256</v>
      </c>
      <c r="R6237" t="s">
        <v>33783</v>
      </c>
      <c r="S6237" t="s">
        <v>33942</v>
      </c>
      <c r="T6237" t="s">
        <v>34233</v>
      </c>
      <c r="U6237" t="s">
        <v>32634</v>
      </c>
      <c r="V6237" t="s">
        <v>33203</v>
      </c>
      <c r="X6237">
        <v>2</v>
      </c>
      <c r="Y6237" t="s">
        <v>32654</v>
      </c>
      <c r="AA6237">
        <v>8.5</v>
      </c>
      <c r="AB6237">
        <v>15</v>
      </c>
      <c r="AC6237">
        <v>1</v>
      </c>
      <c r="AD6237" t="str">
        <f t="shared" si="941"/>
        <v/>
      </c>
      <c r="AE6237">
        <f t="shared" si="946"/>
        <v>1</v>
      </c>
      <c r="AF6237" t="str">
        <f t="shared" si="949"/>
        <v/>
      </c>
      <c r="AG6237" t="str">
        <f t="shared" si="947"/>
        <v/>
      </c>
      <c r="AH6237" t="str">
        <f t="shared" si="944"/>
        <v/>
      </c>
      <c r="AI6237">
        <v>0.14499999999999999</v>
      </c>
      <c r="AJ6237" t="str">
        <f t="shared" si="948"/>
        <v/>
      </c>
      <c r="AK6237">
        <f t="shared" si="945"/>
        <v>2.8</v>
      </c>
      <c r="AL6237">
        <f t="shared" si="942"/>
        <v>0.40599999999999997</v>
      </c>
    </row>
    <row r="6238" spans="1:39" x14ac:dyDescent="0.2">
      <c r="A6238" t="s">
        <v>21877</v>
      </c>
      <c r="B6238" t="s">
        <v>680</v>
      </c>
      <c r="C6238" t="s">
        <v>21878</v>
      </c>
      <c r="D6238" s="1">
        <v>35710</v>
      </c>
      <c r="E6238" s="1">
        <v>43902</v>
      </c>
      <c r="F6238" t="s">
        <v>19</v>
      </c>
      <c r="I6238">
        <v>100</v>
      </c>
      <c r="J6238">
        <v>0</v>
      </c>
      <c r="K6238">
        <v>0</v>
      </c>
      <c r="L6238">
        <v>1102</v>
      </c>
      <c r="M6238">
        <v>1102</v>
      </c>
      <c r="N6238" t="s">
        <v>20</v>
      </c>
      <c r="O6238" t="s">
        <v>21879</v>
      </c>
      <c r="P6238" t="s">
        <v>28</v>
      </c>
      <c r="Q6238" t="s">
        <v>34256</v>
      </c>
      <c r="R6238" s="9" t="s">
        <v>33783</v>
      </c>
      <c r="S6238" t="s">
        <v>32628</v>
      </c>
      <c r="T6238" t="s">
        <v>34357</v>
      </c>
      <c r="U6238" t="s">
        <v>32634</v>
      </c>
      <c r="V6238" t="s">
        <v>33221</v>
      </c>
      <c r="W6238">
        <v>274</v>
      </c>
      <c r="X6238">
        <v>2</v>
      </c>
      <c r="Y6238" t="s">
        <v>32661</v>
      </c>
      <c r="AB6238">
        <v>25</v>
      </c>
      <c r="AC6238">
        <v>1</v>
      </c>
      <c r="AD6238" t="str">
        <f t="shared" si="941"/>
        <v/>
      </c>
      <c r="AE6238" t="str">
        <f t="shared" si="946"/>
        <v/>
      </c>
      <c r="AF6238" t="str">
        <f t="shared" si="949"/>
        <v/>
      </c>
      <c r="AG6238">
        <f t="shared" si="947"/>
        <v>1</v>
      </c>
      <c r="AH6238">
        <f t="shared" si="944"/>
        <v>2.8</v>
      </c>
      <c r="AI6238">
        <v>0.14499999999999999</v>
      </c>
      <c r="AJ6238">
        <f t="shared" si="948"/>
        <v>0.40599999999999997</v>
      </c>
      <c r="AK6238" t="str">
        <f t="shared" si="945"/>
        <v/>
      </c>
      <c r="AL6238" t="str">
        <f t="shared" si="942"/>
        <v/>
      </c>
      <c r="AM6238" t="s">
        <v>34819</v>
      </c>
    </row>
    <row r="6239" spans="1:39" x14ac:dyDescent="0.2">
      <c r="A6239" t="s">
        <v>24325</v>
      </c>
      <c r="B6239" t="s">
        <v>680</v>
      </c>
      <c r="C6239" t="s">
        <v>24326</v>
      </c>
      <c r="D6239" s="1">
        <v>39462</v>
      </c>
      <c r="E6239" s="1">
        <v>43456</v>
      </c>
      <c r="F6239" t="s">
        <v>19</v>
      </c>
      <c r="I6239">
        <v>100</v>
      </c>
      <c r="J6239">
        <v>0</v>
      </c>
      <c r="K6239">
        <v>0</v>
      </c>
      <c r="L6239">
        <v>1207</v>
      </c>
      <c r="M6239">
        <v>1207</v>
      </c>
      <c r="N6239" t="s">
        <v>20</v>
      </c>
      <c r="O6239" t="s">
        <v>24327</v>
      </c>
      <c r="P6239" t="s">
        <v>28</v>
      </c>
      <c r="Q6239" t="s">
        <v>34256</v>
      </c>
      <c r="R6239" t="s">
        <v>33783</v>
      </c>
      <c r="S6239" t="s">
        <v>33942</v>
      </c>
      <c r="T6239" t="s">
        <v>34233</v>
      </c>
      <c r="U6239" t="s">
        <v>32634</v>
      </c>
      <c r="V6239" t="s">
        <v>33203</v>
      </c>
      <c r="X6239">
        <v>2</v>
      </c>
      <c r="Y6239" t="s">
        <v>32654</v>
      </c>
      <c r="AA6239">
        <v>8.5</v>
      </c>
      <c r="AB6239">
        <v>15</v>
      </c>
      <c r="AC6239">
        <v>1</v>
      </c>
      <c r="AD6239" t="str">
        <f t="shared" si="941"/>
        <v/>
      </c>
      <c r="AE6239">
        <f t="shared" si="946"/>
        <v>1</v>
      </c>
      <c r="AF6239" t="str">
        <f t="shared" si="949"/>
        <v/>
      </c>
      <c r="AG6239" t="str">
        <f t="shared" si="947"/>
        <v/>
      </c>
      <c r="AH6239" t="str">
        <f t="shared" si="944"/>
        <v/>
      </c>
      <c r="AI6239">
        <v>0.14499999999999999</v>
      </c>
      <c r="AJ6239" t="str">
        <f t="shared" si="948"/>
        <v/>
      </c>
      <c r="AK6239">
        <f t="shared" si="945"/>
        <v>2.8</v>
      </c>
      <c r="AL6239">
        <f t="shared" si="942"/>
        <v>0.40599999999999997</v>
      </c>
    </row>
    <row r="6240" spans="1:39" x14ac:dyDescent="0.2">
      <c r="A6240" t="s">
        <v>1740</v>
      </c>
      <c r="B6240" t="s">
        <v>680</v>
      </c>
      <c r="C6240" t="s">
        <v>1741</v>
      </c>
      <c r="D6240" s="1">
        <v>35710</v>
      </c>
      <c r="E6240" s="1">
        <v>44546</v>
      </c>
      <c r="F6240" t="s">
        <v>19</v>
      </c>
      <c r="I6240">
        <v>100</v>
      </c>
      <c r="J6240">
        <v>0</v>
      </c>
      <c r="K6240">
        <v>0</v>
      </c>
      <c r="L6240">
        <v>2913</v>
      </c>
      <c r="M6240">
        <v>2913</v>
      </c>
      <c r="N6240" t="s">
        <v>20</v>
      </c>
      <c r="O6240" t="s">
        <v>1742</v>
      </c>
      <c r="P6240" t="s">
        <v>28</v>
      </c>
      <c r="Q6240" t="s">
        <v>34233</v>
      </c>
      <c r="R6240" t="s">
        <v>34233</v>
      </c>
      <c r="S6240" t="s">
        <v>32628</v>
      </c>
      <c r="T6240" t="s">
        <v>34233</v>
      </c>
      <c r="U6240" t="s">
        <v>32634</v>
      </c>
      <c r="V6240" t="s">
        <v>33221</v>
      </c>
      <c r="W6240">
        <v>662</v>
      </c>
      <c r="X6240">
        <v>2</v>
      </c>
      <c r="Y6240" t="s">
        <v>32661</v>
      </c>
      <c r="AB6240">
        <v>25</v>
      </c>
      <c r="AC6240">
        <v>1</v>
      </c>
      <c r="AD6240" t="str">
        <f t="shared" si="941"/>
        <v/>
      </c>
      <c r="AE6240" t="str">
        <f t="shared" si="946"/>
        <v/>
      </c>
      <c r="AF6240" t="str">
        <f t="shared" si="949"/>
        <v/>
      </c>
      <c r="AG6240">
        <f t="shared" si="947"/>
        <v>1</v>
      </c>
      <c r="AH6240">
        <f t="shared" si="944"/>
        <v>2.8</v>
      </c>
      <c r="AI6240">
        <v>0.14499999999999999</v>
      </c>
      <c r="AJ6240">
        <f t="shared" si="948"/>
        <v>0.40599999999999997</v>
      </c>
      <c r="AK6240" t="str">
        <f t="shared" si="945"/>
        <v/>
      </c>
      <c r="AL6240" t="str">
        <f t="shared" si="942"/>
        <v/>
      </c>
    </row>
    <row r="6241" spans="1:38" x14ac:dyDescent="0.2">
      <c r="A6241" t="s">
        <v>24304</v>
      </c>
      <c r="B6241" t="s">
        <v>680</v>
      </c>
      <c r="C6241" t="s">
        <v>24305</v>
      </c>
      <c r="D6241" s="1">
        <v>39462</v>
      </c>
      <c r="E6241" s="1">
        <v>43456</v>
      </c>
      <c r="F6241" t="s">
        <v>19</v>
      </c>
      <c r="I6241">
        <v>100</v>
      </c>
      <c r="J6241">
        <v>0</v>
      </c>
      <c r="K6241">
        <v>0</v>
      </c>
      <c r="L6241">
        <v>1231</v>
      </c>
      <c r="M6241">
        <v>1231</v>
      </c>
      <c r="N6241" t="s">
        <v>20</v>
      </c>
      <c r="O6241" t="s">
        <v>24306</v>
      </c>
      <c r="P6241" t="s">
        <v>28</v>
      </c>
      <c r="Q6241" t="s">
        <v>34256</v>
      </c>
      <c r="R6241" t="s">
        <v>33783</v>
      </c>
      <c r="S6241" t="s">
        <v>33942</v>
      </c>
      <c r="T6241" t="s">
        <v>34233</v>
      </c>
      <c r="U6241" t="s">
        <v>32634</v>
      </c>
      <c r="V6241" t="s">
        <v>33203</v>
      </c>
      <c r="X6241">
        <v>2</v>
      </c>
      <c r="Y6241" t="s">
        <v>32654</v>
      </c>
      <c r="AA6241">
        <v>8.5</v>
      </c>
      <c r="AB6241">
        <v>15</v>
      </c>
      <c r="AC6241">
        <v>1</v>
      </c>
      <c r="AD6241" t="str">
        <f t="shared" si="941"/>
        <v/>
      </c>
      <c r="AE6241">
        <f t="shared" si="946"/>
        <v>1</v>
      </c>
      <c r="AF6241" t="str">
        <f t="shared" si="949"/>
        <v/>
      </c>
      <c r="AG6241" t="str">
        <f t="shared" si="947"/>
        <v/>
      </c>
      <c r="AH6241" t="str">
        <f t="shared" si="944"/>
        <v/>
      </c>
      <c r="AI6241">
        <v>0.14499999999999999</v>
      </c>
      <c r="AJ6241" t="str">
        <f t="shared" si="948"/>
        <v/>
      </c>
      <c r="AK6241">
        <f t="shared" si="945"/>
        <v>2.8</v>
      </c>
      <c r="AL6241">
        <f t="shared" si="942"/>
        <v>0.40599999999999997</v>
      </c>
    </row>
    <row r="6242" spans="1:38" x14ac:dyDescent="0.2">
      <c r="A6242" t="s">
        <v>24313</v>
      </c>
      <c r="B6242" t="s">
        <v>680</v>
      </c>
      <c r="C6242" t="s">
        <v>24314</v>
      </c>
      <c r="D6242" s="1">
        <v>39462</v>
      </c>
      <c r="E6242" s="1">
        <v>44754</v>
      </c>
      <c r="F6242" t="s">
        <v>19</v>
      </c>
      <c r="I6242">
        <v>100</v>
      </c>
      <c r="J6242">
        <v>0</v>
      </c>
      <c r="K6242">
        <v>0</v>
      </c>
      <c r="L6242">
        <v>1525</v>
      </c>
      <c r="M6242">
        <v>1525</v>
      </c>
      <c r="N6242" t="s">
        <v>20</v>
      </c>
      <c r="O6242" t="s">
        <v>24315</v>
      </c>
      <c r="P6242" t="s">
        <v>28</v>
      </c>
      <c r="Q6242" t="s">
        <v>34256</v>
      </c>
      <c r="R6242" t="s">
        <v>33783</v>
      </c>
      <c r="S6242" t="s">
        <v>33942</v>
      </c>
      <c r="T6242" t="s">
        <v>34233</v>
      </c>
      <c r="U6242" t="s">
        <v>32634</v>
      </c>
      <c r="V6242" t="s">
        <v>33203</v>
      </c>
      <c r="X6242">
        <v>2</v>
      </c>
      <c r="Y6242" t="s">
        <v>32654</v>
      </c>
      <c r="AA6242">
        <v>8.5</v>
      </c>
      <c r="AB6242">
        <v>15</v>
      </c>
      <c r="AC6242">
        <v>1</v>
      </c>
      <c r="AD6242" t="str">
        <f t="shared" si="941"/>
        <v/>
      </c>
      <c r="AE6242">
        <f t="shared" si="946"/>
        <v>1</v>
      </c>
      <c r="AF6242" t="str">
        <f t="shared" si="949"/>
        <v/>
      </c>
      <c r="AG6242" t="str">
        <f t="shared" si="947"/>
        <v/>
      </c>
      <c r="AH6242" t="str">
        <f t="shared" si="944"/>
        <v/>
      </c>
      <c r="AI6242">
        <v>0.14499999999999999</v>
      </c>
      <c r="AJ6242" t="str">
        <f t="shared" si="948"/>
        <v/>
      </c>
      <c r="AK6242">
        <f t="shared" si="945"/>
        <v>2.8</v>
      </c>
      <c r="AL6242">
        <f t="shared" si="942"/>
        <v>0.40599999999999997</v>
      </c>
    </row>
    <row r="6243" spans="1:38" x14ac:dyDescent="0.2">
      <c r="A6243" t="s">
        <v>24328</v>
      </c>
      <c r="B6243" t="s">
        <v>680</v>
      </c>
      <c r="C6243" t="s">
        <v>24329</v>
      </c>
      <c r="D6243" s="1">
        <v>39462</v>
      </c>
      <c r="E6243" s="1">
        <v>44754</v>
      </c>
      <c r="F6243" t="s">
        <v>19</v>
      </c>
      <c r="I6243">
        <v>100</v>
      </c>
      <c r="J6243">
        <v>0</v>
      </c>
      <c r="K6243">
        <v>0</v>
      </c>
      <c r="L6243">
        <v>1369</v>
      </c>
      <c r="M6243">
        <v>1369</v>
      </c>
      <c r="N6243" t="s">
        <v>20</v>
      </c>
      <c r="O6243" t="s">
        <v>24330</v>
      </c>
      <c r="P6243" t="s">
        <v>28</v>
      </c>
      <c r="Q6243" t="s">
        <v>34256</v>
      </c>
      <c r="R6243" t="s">
        <v>33783</v>
      </c>
      <c r="S6243" t="s">
        <v>33942</v>
      </c>
      <c r="T6243" t="s">
        <v>34233</v>
      </c>
      <c r="U6243" t="s">
        <v>32634</v>
      </c>
      <c r="V6243" t="s">
        <v>33203</v>
      </c>
      <c r="X6243">
        <v>2</v>
      </c>
      <c r="Y6243" t="s">
        <v>32654</v>
      </c>
      <c r="AA6243">
        <v>8.5</v>
      </c>
      <c r="AB6243">
        <v>15</v>
      </c>
      <c r="AC6243">
        <v>1</v>
      </c>
      <c r="AD6243" t="str">
        <f t="shared" si="941"/>
        <v/>
      </c>
      <c r="AE6243">
        <f t="shared" si="946"/>
        <v>1</v>
      </c>
      <c r="AF6243" t="str">
        <f t="shared" si="949"/>
        <v/>
      </c>
      <c r="AG6243" t="str">
        <f t="shared" si="947"/>
        <v/>
      </c>
      <c r="AH6243" t="str">
        <f t="shared" si="944"/>
        <v/>
      </c>
      <c r="AI6243">
        <v>0.14499999999999999</v>
      </c>
      <c r="AJ6243" t="str">
        <f t="shared" si="948"/>
        <v/>
      </c>
      <c r="AK6243">
        <f t="shared" si="945"/>
        <v>2.8</v>
      </c>
      <c r="AL6243">
        <f t="shared" si="942"/>
        <v>0.40599999999999997</v>
      </c>
    </row>
    <row r="6244" spans="1:38" x14ac:dyDescent="0.2">
      <c r="A6244" t="s">
        <v>1845</v>
      </c>
      <c r="B6244" t="s">
        <v>680</v>
      </c>
      <c r="C6244" t="s">
        <v>1846</v>
      </c>
      <c r="D6244" s="1">
        <v>35709</v>
      </c>
      <c r="E6244" s="1">
        <v>43456</v>
      </c>
      <c r="F6244" t="s">
        <v>19</v>
      </c>
      <c r="I6244">
        <v>100</v>
      </c>
      <c r="J6244">
        <v>0</v>
      </c>
      <c r="K6244">
        <v>0</v>
      </c>
      <c r="L6244">
        <v>1600</v>
      </c>
      <c r="M6244">
        <v>1600</v>
      </c>
      <c r="N6244" t="s">
        <v>20</v>
      </c>
      <c r="O6244" t="s">
        <v>1847</v>
      </c>
      <c r="P6244" t="s">
        <v>28</v>
      </c>
      <c r="Q6244" t="s">
        <v>34233</v>
      </c>
      <c r="R6244" t="s">
        <v>34233</v>
      </c>
      <c r="S6244" t="s">
        <v>33797</v>
      </c>
      <c r="T6244" t="s">
        <v>34357</v>
      </c>
      <c r="U6244" t="s">
        <v>32634</v>
      </c>
      <c r="V6244" t="s">
        <v>33221</v>
      </c>
      <c r="W6244">
        <v>395</v>
      </c>
      <c r="X6244">
        <v>2</v>
      </c>
      <c r="Y6244" t="s">
        <v>32661</v>
      </c>
      <c r="AB6244">
        <v>25</v>
      </c>
      <c r="AC6244">
        <v>1</v>
      </c>
      <c r="AD6244" t="str">
        <f t="shared" si="941"/>
        <v/>
      </c>
      <c r="AE6244" t="str">
        <f t="shared" si="946"/>
        <v/>
      </c>
      <c r="AF6244" t="str">
        <f t="shared" si="949"/>
        <v/>
      </c>
      <c r="AG6244">
        <f t="shared" si="947"/>
        <v>1</v>
      </c>
      <c r="AH6244">
        <f t="shared" si="944"/>
        <v>2.8</v>
      </c>
      <c r="AI6244">
        <v>0.14499999999999999</v>
      </c>
      <c r="AJ6244">
        <f t="shared" si="948"/>
        <v>0.40599999999999997</v>
      </c>
      <c r="AK6244" t="str">
        <f t="shared" si="945"/>
        <v/>
      </c>
      <c r="AL6244" t="str">
        <f t="shared" si="942"/>
        <v/>
      </c>
    </row>
    <row r="6245" spans="1:38" x14ac:dyDescent="0.2">
      <c r="A6245" t="s">
        <v>24316</v>
      </c>
      <c r="B6245" t="s">
        <v>680</v>
      </c>
      <c r="C6245" t="s">
        <v>24317</v>
      </c>
      <c r="D6245" s="1">
        <v>39462</v>
      </c>
      <c r="E6245" s="1">
        <v>43951</v>
      </c>
      <c r="F6245" t="s">
        <v>19</v>
      </c>
      <c r="I6245">
        <v>100</v>
      </c>
      <c r="J6245">
        <v>0</v>
      </c>
      <c r="K6245">
        <v>0</v>
      </c>
      <c r="L6245">
        <v>1372</v>
      </c>
      <c r="M6245">
        <v>1372</v>
      </c>
      <c r="N6245" t="s">
        <v>20</v>
      </c>
      <c r="O6245" t="s">
        <v>24318</v>
      </c>
      <c r="P6245" t="s">
        <v>28</v>
      </c>
      <c r="Q6245" t="s">
        <v>34256</v>
      </c>
      <c r="R6245" t="s">
        <v>33783</v>
      </c>
      <c r="S6245" t="s">
        <v>33942</v>
      </c>
      <c r="T6245" t="s">
        <v>34233</v>
      </c>
      <c r="U6245" t="s">
        <v>32634</v>
      </c>
      <c r="V6245" t="s">
        <v>33203</v>
      </c>
      <c r="X6245">
        <v>2</v>
      </c>
      <c r="Y6245" t="s">
        <v>32654</v>
      </c>
      <c r="AA6245">
        <v>8.5</v>
      </c>
      <c r="AB6245">
        <v>15</v>
      </c>
      <c r="AC6245">
        <v>1</v>
      </c>
      <c r="AD6245" t="str">
        <f t="shared" si="941"/>
        <v/>
      </c>
      <c r="AE6245">
        <f t="shared" si="946"/>
        <v>1</v>
      </c>
      <c r="AF6245" t="str">
        <f t="shared" si="949"/>
        <v/>
      </c>
      <c r="AG6245" t="str">
        <f t="shared" si="947"/>
        <v/>
      </c>
      <c r="AH6245" t="str">
        <f t="shared" si="944"/>
        <v/>
      </c>
      <c r="AI6245">
        <v>0.14499999999999999</v>
      </c>
      <c r="AJ6245" t="str">
        <f t="shared" si="948"/>
        <v/>
      </c>
      <c r="AK6245">
        <f t="shared" si="945"/>
        <v>2.8</v>
      </c>
      <c r="AL6245">
        <f t="shared" si="942"/>
        <v>0.40599999999999997</v>
      </c>
    </row>
    <row r="6246" spans="1:38" x14ac:dyDescent="0.2">
      <c r="A6246" t="s">
        <v>24331</v>
      </c>
      <c r="B6246" t="s">
        <v>680</v>
      </c>
      <c r="C6246" t="s">
        <v>24332</v>
      </c>
      <c r="D6246" s="1">
        <v>39462</v>
      </c>
      <c r="E6246" s="1">
        <v>43902</v>
      </c>
      <c r="F6246" t="s">
        <v>39</v>
      </c>
      <c r="I6246">
        <v>100</v>
      </c>
      <c r="J6246">
        <v>0</v>
      </c>
      <c r="K6246">
        <v>0</v>
      </c>
      <c r="L6246">
        <v>467</v>
      </c>
      <c r="M6246">
        <v>467</v>
      </c>
      <c r="N6246" t="s">
        <v>20</v>
      </c>
      <c r="O6246" t="s">
        <v>24333</v>
      </c>
      <c r="P6246" t="s">
        <v>28</v>
      </c>
      <c r="Q6246" t="s">
        <v>34233</v>
      </c>
      <c r="R6246" t="s">
        <v>34233</v>
      </c>
      <c r="S6246" t="s">
        <v>33942</v>
      </c>
      <c r="T6246" t="s">
        <v>34233</v>
      </c>
      <c r="V6246" t="s">
        <v>33203</v>
      </c>
      <c r="AD6246" t="str">
        <f t="shared" si="941"/>
        <v/>
      </c>
      <c r="AE6246" t="str">
        <f t="shared" si="946"/>
        <v/>
      </c>
      <c r="AF6246" t="str">
        <f t="shared" si="949"/>
        <v/>
      </c>
      <c r="AG6246" t="str">
        <f t="shared" si="947"/>
        <v/>
      </c>
      <c r="AH6246" t="str">
        <f t="shared" si="944"/>
        <v/>
      </c>
      <c r="AI6246">
        <v>0.14499999999999999</v>
      </c>
      <c r="AJ6246" t="str">
        <f t="shared" si="948"/>
        <v/>
      </c>
      <c r="AK6246" t="str">
        <f t="shared" si="945"/>
        <v/>
      </c>
      <c r="AL6246" t="str">
        <f t="shared" si="942"/>
        <v/>
      </c>
    </row>
    <row r="6247" spans="1:38" x14ac:dyDescent="0.2">
      <c r="A6247" t="s">
        <v>24307</v>
      </c>
      <c r="B6247" t="s">
        <v>680</v>
      </c>
      <c r="C6247" t="s">
        <v>24308</v>
      </c>
      <c r="D6247" s="1">
        <v>39462</v>
      </c>
      <c r="E6247" s="1">
        <v>43456</v>
      </c>
      <c r="F6247" t="s">
        <v>19</v>
      </c>
      <c r="I6247">
        <v>100</v>
      </c>
      <c r="J6247">
        <v>0</v>
      </c>
      <c r="K6247">
        <v>0</v>
      </c>
      <c r="L6247">
        <v>1255</v>
      </c>
      <c r="M6247">
        <v>1255</v>
      </c>
      <c r="N6247" t="s">
        <v>20</v>
      </c>
      <c r="O6247" t="s">
        <v>24309</v>
      </c>
      <c r="P6247" t="s">
        <v>28</v>
      </c>
      <c r="Q6247" t="s">
        <v>34256</v>
      </c>
      <c r="R6247" t="s">
        <v>33783</v>
      </c>
      <c r="S6247" t="s">
        <v>33942</v>
      </c>
      <c r="T6247" t="s">
        <v>34233</v>
      </c>
      <c r="U6247" t="s">
        <v>32634</v>
      </c>
      <c r="V6247" t="s">
        <v>33203</v>
      </c>
      <c r="X6247">
        <v>2</v>
      </c>
      <c r="Y6247" t="s">
        <v>32654</v>
      </c>
      <c r="AA6247">
        <v>8.5</v>
      </c>
      <c r="AB6247">
        <v>15</v>
      </c>
      <c r="AC6247">
        <v>1</v>
      </c>
      <c r="AD6247" t="str">
        <f t="shared" ref="AD6247:AD6310" si="950">IF((S6247="tühi")*(F6247&lt;&gt;"Elamumaa")*(G6247&lt;&gt;"Elamumaa")*(H6247&lt;&gt;"Elamumaa"),IF(Z6247=0,"",Z6247),"")</f>
        <v/>
      </c>
      <c r="AE6247">
        <f t="shared" si="946"/>
        <v>1</v>
      </c>
      <c r="AF6247" t="str">
        <f t="shared" si="949"/>
        <v/>
      </c>
      <c r="AG6247" t="str">
        <f t="shared" si="947"/>
        <v/>
      </c>
      <c r="AH6247" t="str">
        <f t="shared" si="944"/>
        <v/>
      </c>
      <c r="AI6247">
        <v>0.14499999999999999</v>
      </c>
      <c r="AJ6247" t="str">
        <f t="shared" si="948"/>
        <v/>
      </c>
      <c r="AK6247">
        <f t="shared" si="945"/>
        <v>2.8</v>
      </c>
      <c r="AL6247">
        <f t="shared" si="942"/>
        <v>0.40599999999999997</v>
      </c>
    </row>
    <row r="6248" spans="1:38" x14ac:dyDescent="0.2">
      <c r="A6248" t="s">
        <v>24319</v>
      </c>
      <c r="B6248" t="s">
        <v>680</v>
      </c>
      <c r="C6248" t="s">
        <v>24320</v>
      </c>
      <c r="D6248" s="1">
        <v>39462</v>
      </c>
      <c r="E6248" s="1">
        <v>43951</v>
      </c>
      <c r="F6248" t="s">
        <v>19</v>
      </c>
      <c r="I6248">
        <v>100</v>
      </c>
      <c r="J6248">
        <v>0</v>
      </c>
      <c r="K6248">
        <v>0</v>
      </c>
      <c r="L6248">
        <v>1316</v>
      </c>
      <c r="M6248">
        <v>1316</v>
      </c>
      <c r="N6248" t="s">
        <v>20</v>
      </c>
      <c r="O6248" t="s">
        <v>24321</v>
      </c>
      <c r="P6248" t="s">
        <v>28</v>
      </c>
      <c r="Q6248" t="s">
        <v>34256</v>
      </c>
      <c r="R6248" t="s">
        <v>33783</v>
      </c>
      <c r="S6248" t="s">
        <v>33942</v>
      </c>
      <c r="T6248" t="s">
        <v>34233</v>
      </c>
      <c r="U6248" t="s">
        <v>32634</v>
      </c>
      <c r="V6248" t="s">
        <v>33203</v>
      </c>
      <c r="X6248">
        <v>2</v>
      </c>
      <c r="Y6248" t="s">
        <v>32654</v>
      </c>
      <c r="AA6248">
        <v>8.5</v>
      </c>
      <c r="AB6248">
        <v>15</v>
      </c>
      <c r="AC6248">
        <v>1</v>
      </c>
      <c r="AD6248" t="str">
        <f t="shared" si="950"/>
        <v/>
      </c>
      <c r="AE6248">
        <f t="shared" si="946"/>
        <v>1</v>
      </c>
      <c r="AF6248" t="str">
        <f t="shared" si="949"/>
        <v/>
      </c>
      <c r="AG6248" t="str">
        <f t="shared" si="947"/>
        <v/>
      </c>
      <c r="AH6248" t="str">
        <f t="shared" si="944"/>
        <v/>
      </c>
      <c r="AI6248">
        <v>0.14499999999999999</v>
      </c>
      <c r="AJ6248" t="str">
        <f t="shared" si="948"/>
        <v/>
      </c>
      <c r="AK6248">
        <f t="shared" si="945"/>
        <v>2.8</v>
      </c>
      <c r="AL6248">
        <f t="shared" si="942"/>
        <v>0.40599999999999997</v>
      </c>
    </row>
    <row r="6249" spans="1:38" x14ac:dyDescent="0.2">
      <c r="A6249" t="s">
        <v>24296</v>
      </c>
      <c r="B6249" t="s">
        <v>680</v>
      </c>
      <c r="C6249" t="s">
        <v>24297</v>
      </c>
      <c r="D6249" s="1">
        <v>39462</v>
      </c>
      <c r="E6249" s="1">
        <v>43456</v>
      </c>
      <c r="F6249" t="s">
        <v>19</v>
      </c>
      <c r="I6249">
        <v>100</v>
      </c>
      <c r="J6249">
        <v>0</v>
      </c>
      <c r="K6249">
        <v>0</v>
      </c>
      <c r="L6249">
        <v>1406</v>
      </c>
      <c r="M6249">
        <v>1406</v>
      </c>
      <c r="N6249" t="s">
        <v>20</v>
      </c>
      <c r="O6249" t="s">
        <v>24298</v>
      </c>
      <c r="P6249" t="s">
        <v>28</v>
      </c>
      <c r="Q6249" t="s">
        <v>34256</v>
      </c>
      <c r="R6249" t="s">
        <v>33783</v>
      </c>
      <c r="S6249" t="s">
        <v>33942</v>
      </c>
      <c r="T6249" t="s">
        <v>34233</v>
      </c>
      <c r="U6249" t="s">
        <v>32634</v>
      </c>
      <c r="V6249" t="s">
        <v>33203</v>
      </c>
      <c r="X6249">
        <v>2</v>
      </c>
      <c r="Y6249" t="s">
        <v>32654</v>
      </c>
      <c r="AA6249">
        <v>8.5</v>
      </c>
      <c r="AB6249">
        <v>15</v>
      </c>
      <c r="AC6249">
        <v>1</v>
      </c>
      <c r="AD6249" t="str">
        <f t="shared" si="950"/>
        <v/>
      </c>
      <c r="AE6249">
        <f t="shared" si="946"/>
        <v>1</v>
      </c>
      <c r="AF6249" t="str">
        <f t="shared" si="949"/>
        <v/>
      </c>
      <c r="AG6249" t="str">
        <f t="shared" si="947"/>
        <v/>
      </c>
      <c r="AH6249" t="str">
        <f t="shared" si="944"/>
        <v/>
      </c>
      <c r="AI6249">
        <v>0.14499999999999999</v>
      </c>
      <c r="AJ6249" t="str">
        <f t="shared" si="948"/>
        <v/>
      </c>
      <c r="AK6249">
        <f t="shared" si="945"/>
        <v>2.8</v>
      </c>
      <c r="AL6249">
        <f t="shared" si="942"/>
        <v>0.40599999999999997</v>
      </c>
    </row>
    <row r="6250" spans="1:38" x14ac:dyDescent="0.2">
      <c r="A6250" t="s">
        <v>1914</v>
      </c>
      <c r="B6250" t="s">
        <v>680</v>
      </c>
      <c r="C6250" t="s">
        <v>1915</v>
      </c>
      <c r="D6250" s="1">
        <v>35706</v>
      </c>
      <c r="E6250" s="1">
        <v>43456</v>
      </c>
      <c r="F6250" t="s">
        <v>19</v>
      </c>
      <c r="I6250">
        <v>100</v>
      </c>
      <c r="J6250">
        <v>0</v>
      </c>
      <c r="K6250">
        <v>0</v>
      </c>
      <c r="L6250">
        <v>1213</v>
      </c>
      <c r="M6250">
        <v>1213</v>
      </c>
      <c r="N6250" t="s">
        <v>20</v>
      </c>
      <c r="O6250" t="s">
        <v>1916</v>
      </c>
      <c r="P6250" t="s">
        <v>28</v>
      </c>
      <c r="Q6250" t="s">
        <v>34233</v>
      </c>
      <c r="R6250" t="s">
        <v>34233</v>
      </c>
      <c r="S6250" t="s">
        <v>33797</v>
      </c>
      <c r="T6250" t="s">
        <v>32634</v>
      </c>
      <c r="U6250" t="s">
        <v>32634</v>
      </c>
      <c r="V6250" t="s">
        <v>33221</v>
      </c>
      <c r="W6250">
        <v>303</v>
      </c>
      <c r="X6250">
        <v>2</v>
      </c>
      <c r="Y6250" t="s">
        <v>32661</v>
      </c>
      <c r="AB6250">
        <v>25</v>
      </c>
      <c r="AC6250">
        <v>1</v>
      </c>
      <c r="AD6250" t="str">
        <f t="shared" si="950"/>
        <v/>
      </c>
      <c r="AE6250" t="str">
        <f t="shared" si="946"/>
        <v/>
      </c>
      <c r="AF6250" t="str">
        <f t="shared" si="949"/>
        <v/>
      </c>
      <c r="AG6250">
        <f t="shared" si="947"/>
        <v>1</v>
      </c>
      <c r="AH6250">
        <f t="shared" si="944"/>
        <v>2.8</v>
      </c>
      <c r="AI6250">
        <v>0.14499999999999999</v>
      </c>
      <c r="AJ6250">
        <f t="shared" si="948"/>
        <v>0.40599999999999997</v>
      </c>
      <c r="AK6250" t="str">
        <f t="shared" si="945"/>
        <v/>
      </c>
      <c r="AL6250" t="str">
        <f t="shared" si="942"/>
        <v/>
      </c>
    </row>
    <row r="6251" spans="1:38" x14ac:dyDescent="0.2">
      <c r="A6251" t="s">
        <v>1857</v>
      </c>
      <c r="B6251" t="s">
        <v>680</v>
      </c>
      <c r="C6251" t="s">
        <v>1858</v>
      </c>
      <c r="D6251" s="1">
        <v>35709</v>
      </c>
      <c r="E6251" s="1">
        <v>44754</v>
      </c>
      <c r="F6251" t="s">
        <v>19</v>
      </c>
      <c r="I6251">
        <v>100</v>
      </c>
      <c r="J6251">
        <v>0</v>
      </c>
      <c r="K6251">
        <v>0</v>
      </c>
      <c r="L6251">
        <v>1384</v>
      </c>
      <c r="M6251">
        <v>1384</v>
      </c>
      <c r="N6251" t="s">
        <v>20</v>
      </c>
      <c r="O6251" t="s">
        <v>1859</v>
      </c>
      <c r="P6251" t="s">
        <v>28</v>
      </c>
      <c r="Q6251" t="s">
        <v>34256</v>
      </c>
      <c r="R6251" t="s">
        <v>33787</v>
      </c>
      <c r="S6251" t="s">
        <v>33800</v>
      </c>
      <c r="T6251" t="s">
        <v>32634</v>
      </c>
      <c r="U6251" t="s">
        <v>32634</v>
      </c>
      <c r="V6251" t="s">
        <v>33221</v>
      </c>
      <c r="W6251">
        <v>344</v>
      </c>
      <c r="X6251">
        <v>2</v>
      </c>
      <c r="Y6251" t="s">
        <v>32661</v>
      </c>
      <c r="AB6251">
        <v>25</v>
      </c>
      <c r="AC6251">
        <v>1</v>
      </c>
      <c r="AD6251" t="str">
        <f t="shared" si="950"/>
        <v/>
      </c>
      <c r="AE6251" t="str">
        <f t="shared" si="946"/>
        <v/>
      </c>
      <c r="AF6251" t="str">
        <f t="shared" si="949"/>
        <v/>
      </c>
      <c r="AG6251">
        <f t="shared" si="947"/>
        <v>1</v>
      </c>
      <c r="AH6251">
        <f t="shared" si="944"/>
        <v>2.8</v>
      </c>
      <c r="AI6251">
        <v>0.14499999999999999</v>
      </c>
      <c r="AJ6251">
        <f t="shared" si="948"/>
        <v>0.40599999999999997</v>
      </c>
      <c r="AK6251" t="str">
        <f t="shared" si="945"/>
        <v/>
      </c>
      <c r="AL6251" t="str">
        <f t="shared" ref="AL6251:AL6314" si="951">IF(COUNTBLANK(AK6251),"",AK6251*AI6251)</f>
        <v/>
      </c>
    </row>
    <row r="6252" spans="1:38" x14ac:dyDescent="0.2">
      <c r="A6252" t="s">
        <v>1848</v>
      </c>
      <c r="B6252" t="s">
        <v>680</v>
      </c>
      <c r="C6252" t="s">
        <v>1849</v>
      </c>
      <c r="D6252" s="1">
        <v>35709</v>
      </c>
      <c r="E6252" s="1">
        <v>43456</v>
      </c>
      <c r="F6252" t="s">
        <v>19</v>
      </c>
      <c r="I6252">
        <v>100</v>
      </c>
      <c r="J6252">
        <v>0</v>
      </c>
      <c r="K6252">
        <v>0</v>
      </c>
      <c r="L6252">
        <v>1442</v>
      </c>
      <c r="M6252">
        <v>1442</v>
      </c>
      <c r="N6252" t="s">
        <v>20</v>
      </c>
      <c r="O6252" t="s">
        <v>1850</v>
      </c>
      <c r="P6252" t="s">
        <v>28</v>
      </c>
      <c r="Q6252" t="s">
        <v>34233</v>
      </c>
      <c r="R6252" t="s">
        <v>34233</v>
      </c>
      <c r="S6252" t="s">
        <v>33797</v>
      </c>
      <c r="T6252" t="s">
        <v>34357</v>
      </c>
      <c r="U6252" t="s">
        <v>32634</v>
      </c>
      <c r="V6252" t="s">
        <v>33221</v>
      </c>
      <c r="W6252">
        <v>363</v>
      </c>
      <c r="X6252">
        <v>2</v>
      </c>
      <c r="Y6252" t="s">
        <v>32661</v>
      </c>
      <c r="AB6252">
        <v>25</v>
      </c>
      <c r="AC6252">
        <v>1</v>
      </c>
      <c r="AD6252" t="str">
        <f t="shared" si="950"/>
        <v/>
      </c>
      <c r="AE6252" t="str">
        <f t="shared" si="946"/>
        <v/>
      </c>
      <c r="AF6252" t="str">
        <f t="shared" si="949"/>
        <v/>
      </c>
      <c r="AG6252">
        <f t="shared" si="947"/>
        <v>1</v>
      </c>
      <c r="AH6252">
        <f t="shared" si="944"/>
        <v>2.8</v>
      </c>
      <c r="AI6252">
        <v>0.14499999999999999</v>
      </c>
      <c r="AJ6252">
        <f t="shared" si="948"/>
        <v>0.40599999999999997</v>
      </c>
      <c r="AK6252" t="str">
        <f t="shared" si="945"/>
        <v/>
      </c>
      <c r="AL6252" t="str">
        <f t="shared" si="951"/>
        <v/>
      </c>
    </row>
    <row r="6253" spans="1:38" x14ac:dyDescent="0.2">
      <c r="A6253" t="s">
        <v>1854</v>
      </c>
      <c r="B6253" t="s">
        <v>680</v>
      </c>
      <c r="C6253" t="s">
        <v>1855</v>
      </c>
      <c r="D6253" s="1">
        <v>35709</v>
      </c>
      <c r="E6253" s="1">
        <v>43456</v>
      </c>
      <c r="F6253" t="s">
        <v>19</v>
      </c>
      <c r="I6253">
        <v>100</v>
      </c>
      <c r="J6253">
        <v>0</v>
      </c>
      <c r="K6253">
        <v>0</v>
      </c>
      <c r="L6253">
        <v>1048</v>
      </c>
      <c r="M6253">
        <v>1048</v>
      </c>
      <c r="N6253" t="s">
        <v>20</v>
      </c>
      <c r="O6253" t="s">
        <v>1856</v>
      </c>
      <c r="P6253" t="s">
        <v>28</v>
      </c>
      <c r="Q6253" t="s">
        <v>34233</v>
      </c>
      <c r="R6253" t="s">
        <v>34233</v>
      </c>
      <c r="S6253" t="s">
        <v>33797</v>
      </c>
      <c r="T6253" t="s">
        <v>33071</v>
      </c>
      <c r="U6253" t="s">
        <v>32634</v>
      </c>
      <c r="V6253" t="s">
        <v>33221</v>
      </c>
      <c r="W6253">
        <v>262</v>
      </c>
      <c r="X6253">
        <v>2</v>
      </c>
      <c r="Y6253" t="s">
        <v>32661</v>
      </c>
      <c r="AB6253">
        <v>25</v>
      </c>
      <c r="AC6253">
        <v>1</v>
      </c>
      <c r="AD6253" t="str">
        <f t="shared" si="950"/>
        <v/>
      </c>
      <c r="AE6253" t="str">
        <f t="shared" si="946"/>
        <v/>
      </c>
      <c r="AF6253" t="str">
        <f t="shared" si="949"/>
        <v/>
      </c>
      <c r="AG6253">
        <f t="shared" si="947"/>
        <v>1</v>
      </c>
      <c r="AH6253">
        <f t="shared" si="944"/>
        <v>2.8</v>
      </c>
      <c r="AI6253">
        <v>0.14499999999999999</v>
      </c>
      <c r="AJ6253">
        <f t="shared" si="948"/>
        <v>0.40599999999999997</v>
      </c>
      <c r="AK6253" t="str">
        <f t="shared" si="945"/>
        <v/>
      </c>
      <c r="AL6253" t="str">
        <f t="shared" si="951"/>
        <v/>
      </c>
    </row>
    <row r="6254" spans="1:38" x14ac:dyDescent="0.2">
      <c r="A6254" t="s">
        <v>1851</v>
      </c>
      <c r="B6254" t="s">
        <v>680</v>
      </c>
      <c r="C6254" t="s">
        <v>1852</v>
      </c>
      <c r="D6254" s="1">
        <v>35709</v>
      </c>
      <c r="E6254" s="1">
        <v>43456</v>
      </c>
      <c r="F6254" t="s">
        <v>19</v>
      </c>
      <c r="I6254">
        <v>100</v>
      </c>
      <c r="J6254">
        <v>0</v>
      </c>
      <c r="K6254">
        <v>0</v>
      </c>
      <c r="L6254">
        <v>982</v>
      </c>
      <c r="M6254">
        <v>982</v>
      </c>
      <c r="N6254" t="s">
        <v>20</v>
      </c>
      <c r="O6254" t="s">
        <v>1853</v>
      </c>
      <c r="P6254" t="s">
        <v>28</v>
      </c>
      <c r="Q6254" t="s">
        <v>34256</v>
      </c>
      <c r="R6254" t="s">
        <v>33787</v>
      </c>
      <c r="S6254" t="s">
        <v>32628</v>
      </c>
      <c r="T6254" t="s">
        <v>34365</v>
      </c>
      <c r="U6254" t="s">
        <v>32634</v>
      </c>
      <c r="V6254" t="s">
        <v>33221</v>
      </c>
      <c r="W6254">
        <v>245</v>
      </c>
      <c r="X6254">
        <v>2</v>
      </c>
      <c r="Y6254" t="s">
        <v>32661</v>
      </c>
      <c r="AB6254">
        <v>25</v>
      </c>
      <c r="AC6254">
        <v>1</v>
      </c>
      <c r="AD6254" t="str">
        <f t="shared" si="950"/>
        <v/>
      </c>
      <c r="AE6254" t="str">
        <f t="shared" si="946"/>
        <v/>
      </c>
      <c r="AF6254" t="str">
        <f t="shared" si="949"/>
        <v/>
      </c>
      <c r="AG6254">
        <f t="shared" si="947"/>
        <v>1</v>
      </c>
      <c r="AH6254">
        <f t="shared" si="944"/>
        <v>2.8</v>
      </c>
      <c r="AI6254">
        <v>0.14499999999999999</v>
      </c>
      <c r="AJ6254">
        <f t="shared" si="948"/>
        <v>0.40599999999999997</v>
      </c>
      <c r="AK6254" t="str">
        <f t="shared" si="945"/>
        <v/>
      </c>
      <c r="AL6254" t="str">
        <f t="shared" si="951"/>
        <v/>
      </c>
    </row>
    <row r="6255" spans="1:38" x14ac:dyDescent="0.2">
      <c r="A6255" t="s">
        <v>2040</v>
      </c>
      <c r="B6255" t="s">
        <v>680</v>
      </c>
      <c r="C6255" t="s">
        <v>2041</v>
      </c>
      <c r="D6255" s="1">
        <v>35709</v>
      </c>
      <c r="E6255" s="1">
        <v>43456</v>
      </c>
      <c r="F6255" t="s">
        <v>19</v>
      </c>
      <c r="I6255">
        <v>100</v>
      </c>
      <c r="J6255">
        <v>0</v>
      </c>
      <c r="K6255">
        <v>0</v>
      </c>
      <c r="L6255">
        <v>1000</v>
      </c>
      <c r="M6255">
        <v>1000</v>
      </c>
      <c r="N6255" t="s">
        <v>20</v>
      </c>
      <c r="O6255" t="s">
        <v>2042</v>
      </c>
      <c r="P6255" t="s">
        <v>28</v>
      </c>
      <c r="Q6255" t="s">
        <v>32794</v>
      </c>
      <c r="R6255" t="s">
        <v>33782</v>
      </c>
      <c r="S6255" t="s">
        <v>32628</v>
      </c>
      <c r="T6255" t="s">
        <v>34365</v>
      </c>
      <c r="U6255" t="s">
        <v>32634</v>
      </c>
      <c r="V6255" t="s">
        <v>33221</v>
      </c>
      <c r="W6255">
        <v>250</v>
      </c>
      <c r="X6255">
        <v>2</v>
      </c>
      <c r="Y6255" t="s">
        <v>32661</v>
      </c>
      <c r="AB6255">
        <v>25</v>
      </c>
      <c r="AC6255">
        <v>1</v>
      </c>
      <c r="AD6255" t="str">
        <f t="shared" si="950"/>
        <v/>
      </c>
      <c r="AE6255" t="str">
        <f t="shared" si="946"/>
        <v/>
      </c>
      <c r="AF6255" t="str">
        <f t="shared" si="949"/>
        <v/>
      </c>
      <c r="AG6255">
        <f t="shared" ref="AG6255:AG6286" si="952">IF((S6255&lt;&gt;"tühi")*(AC6255&lt;&gt;""),AC6255,"")</f>
        <v>1</v>
      </c>
      <c r="AH6255">
        <f t="shared" si="944"/>
        <v>2.8</v>
      </c>
      <c r="AI6255">
        <v>0.14499999999999999</v>
      </c>
      <c r="AJ6255">
        <f t="shared" si="948"/>
        <v>0.40599999999999997</v>
      </c>
      <c r="AK6255" t="str">
        <f t="shared" si="945"/>
        <v/>
      </c>
      <c r="AL6255" t="str">
        <f t="shared" si="951"/>
        <v/>
      </c>
    </row>
    <row r="6256" spans="1:38" x14ac:dyDescent="0.2">
      <c r="A6256" t="s">
        <v>24302</v>
      </c>
      <c r="B6256" t="s">
        <v>680</v>
      </c>
      <c r="C6256" t="s">
        <v>24303</v>
      </c>
      <c r="D6256" s="1">
        <v>39462</v>
      </c>
      <c r="E6256" s="1">
        <v>44754</v>
      </c>
      <c r="F6256" t="s">
        <v>26</v>
      </c>
      <c r="I6256">
        <v>100</v>
      </c>
      <c r="J6256">
        <v>0</v>
      </c>
      <c r="K6256">
        <v>0</v>
      </c>
      <c r="L6256">
        <v>1808</v>
      </c>
      <c r="M6256">
        <v>1808</v>
      </c>
      <c r="N6256" t="s">
        <v>20</v>
      </c>
      <c r="O6256" t="s">
        <v>24301</v>
      </c>
      <c r="P6256" t="s">
        <v>28</v>
      </c>
      <c r="Q6256" t="s">
        <v>34233</v>
      </c>
      <c r="R6256" t="s">
        <v>34233</v>
      </c>
      <c r="S6256" t="s">
        <v>34233</v>
      </c>
      <c r="T6256" t="s">
        <v>34233</v>
      </c>
      <c r="V6256" t="s">
        <v>33203</v>
      </c>
      <c r="AD6256" t="str">
        <f t="shared" si="950"/>
        <v/>
      </c>
      <c r="AE6256" t="str">
        <f t="shared" si="946"/>
        <v/>
      </c>
      <c r="AF6256" t="str">
        <f t="shared" si="949"/>
        <v/>
      </c>
      <c r="AG6256" t="str">
        <f t="shared" si="952"/>
        <v/>
      </c>
      <c r="AH6256" t="str">
        <f t="shared" ref="AH6256:AH6319" si="953">IF(AG6256="","",AG6256*2.8)</f>
        <v/>
      </c>
      <c r="AI6256">
        <v>0.14499999999999999</v>
      </c>
      <c r="AJ6256" t="str">
        <f t="shared" si="948"/>
        <v/>
      </c>
      <c r="AK6256" t="str">
        <f t="shared" ref="AK6256:AK6319" si="954">IF(AE6256="","",AE6256*2.8)</f>
        <v/>
      </c>
      <c r="AL6256" t="str">
        <f t="shared" si="951"/>
        <v/>
      </c>
    </row>
    <row r="6257" spans="1:38" x14ac:dyDescent="0.2">
      <c r="A6257" t="s">
        <v>24299</v>
      </c>
      <c r="B6257" t="s">
        <v>680</v>
      </c>
      <c r="C6257" t="s">
        <v>24300</v>
      </c>
      <c r="D6257" s="1">
        <v>39462</v>
      </c>
      <c r="E6257" s="1">
        <v>43456</v>
      </c>
      <c r="F6257" t="s">
        <v>26</v>
      </c>
      <c r="I6257">
        <v>100</v>
      </c>
      <c r="J6257">
        <v>0</v>
      </c>
      <c r="K6257">
        <v>0</v>
      </c>
      <c r="L6257">
        <v>354</v>
      </c>
      <c r="M6257">
        <v>354</v>
      </c>
      <c r="N6257" t="s">
        <v>20</v>
      </c>
      <c r="O6257" t="s">
        <v>24301</v>
      </c>
      <c r="P6257" t="s">
        <v>28</v>
      </c>
      <c r="Q6257" t="s">
        <v>34233</v>
      </c>
      <c r="R6257" t="s">
        <v>34233</v>
      </c>
      <c r="S6257" t="s">
        <v>34233</v>
      </c>
      <c r="T6257" t="s">
        <v>34233</v>
      </c>
      <c r="V6257" t="s">
        <v>33203</v>
      </c>
      <c r="AD6257" t="str">
        <f t="shared" si="950"/>
        <v/>
      </c>
      <c r="AE6257" t="str">
        <f t="shared" si="946"/>
        <v/>
      </c>
      <c r="AF6257" t="str">
        <f t="shared" si="949"/>
        <v/>
      </c>
      <c r="AG6257" t="str">
        <f t="shared" si="952"/>
        <v/>
      </c>
      <c r="AH6257" t="str">
        <f t="shared" si="953"/>
        <v/>
      </c>
      <c r="AI6257">
        <v>0.14499999999999999</v>
      </c>
      <c r="AJ6257" t="str">
        <f t="shared" si="948"/>
        <v/>
      </c>
      <c r="AK6257" t="str">
        <f t="shared" si="954"/>
        <v/>
      </c>
      <c r="AL6257" t="str">
        <f t="shared" si="951"/>
        <v/>
      </c>
    </row>
    <row r="6258" spans="1:38" x14ac:dyDescent="0.2">
      <c r="A6258" t="s">
        <v>27496</v>
      </c>
      <c r="B6258" t="s">
        <v>680</v>
      </c>
      <c r="C6258" t="s">
        <v>27497</v>
      </c>
      <c r="D6258" s="1">
        <v>41970</v>
      </c>
      <c r="E6258" s="1">
        <v>44700</v>
      </c>
      <c r="F6258" t="s">
        <v>26</v>
      </c>
      <c r="I6258">
        <v>100</v>
      </c>
      <c r="J6258">
        <v>0</v>
      </c>
      <c r="K6258">
        <v>0</v>
      </c>
      <c r="L6258">
        <v>16829</v>
      </c>
      <c r="M6258">
        <v>16829</v>
      </c>
      <c r="N6258" t="s">
        <v>20</v>
      </c>
      <c r="O6258" t="s">
        <v>27498</v>
      </c>
      <c r="P6258" t="s">
        <v>44</v>
      </c>
      <c r="Q6258" t="s">
        <v>34233</v>
      </c>
      <c r="R6258" t="s">
        <v>34233</v>
      </c>
      <c r="S6258" t="s">
        <v>34233</v>
      </c>
      <c r="T6258" t="s">
        <v>34233</v>
      </c>
      <c r="V6258" t="s">
        <v>33222</v>
      </c>
      <c r="AD6258" t="str">
        <f t="shared" si="950"/>
        <v/>
      </c>
      <c r="AE6258" t="str">
        <f t="shared" si="946"/>
        <v/>
      </c>
      <c r="AF6258" t="str">
        <f t="shared" si="949"/>
        <v/>
      </c>
      <c r="AG6258" t="str">
        <f t="shared" si="952"/>
        <v/>
      </c>
      <c r="AH6258" t="str">
        <f t="shared" si="953"/>
        <v/>
      </c>
      <c r="AI6258">
        <v>0.14499999999999999</v>
      </c>
      <c r="AJ6258" t="str">
        <f t="shared" si="948"/>
        <v/>
      </c>
      <c r="AK6258" t="str">
        <f t="shared" si="954"/>
        <v/>
      </c>
      <c r="AL6258" t="str">
        <f t="shared" si="951"/>
        <v/>
      </c>
    </row>
    <row r="6259" spans="1:38" x14ac:dyDescent="0.2">
      <c r="A6259" t="s">
        <v>2136</v>
      </c>
      <c r="B6259" t="s">
        <v>680</v>
      </c>
      <c r="C6259" t="s">
        <v>2137</v>
      </c>
      <c r="D6259" s="1">
        <v>35711</v>
      </c>
      <c r="E6259" s="1">
        <v>44700</v>
      </c>
      <c r="F6259" t="s">
        <v>19</v>
      </c>
      <c r="I6259">
        <v>100</v>
      </c>
      <c r="J6259">
        <v>0</v>
      </c>
      <c r="K6259">
        <v>0</v>
      </c>
      <c r="L6259">
        <v>948</v>
      </c>
      <c r="M6259">
        <v>948</v>
      </c>
      <c r="N6259" t="s">
        <v>20</v>
      </c>
      <c r="O6259" t="s">
        <v>2138</v>
      </c>
      <c r="P6259" t="s">
        <v>28</v>
      </c>
      <c r="Q6259" t="s">
        <v>34256</v>
      </c>
      <c r="R6259" t="s">
        <v>33787</v>
      </c>
      <c r="S6259" t="s">
        <v>33797</v>
      </c>
      <c r="T6259" t="s">
        <v>34365</v>
      </c>
      <c r="U6259" t="s">
        <v>32634</v>
      </c>
      <c r="V6259" t="s">
        <v>33184</v>
      </c>
      <c r="X6259">
        <v>2</v>
      </c>
      <c r="Y6259">
        <v>1</v>
      </c>
      <c r="AA6259">
        <v>10</v>
      </c>
      <c r="AB6259">
        <v>25</v>
      </c>
      <c r="AC6259">
        <v>1</v>
      </c>
      <c r="AD6259" t="str">
        <f t="shared" si="950"/>
        <v/>
      </c>
      <c r="AE6259" t="str">
        <f t="shared" si="946"/>
        <v/>
      </c>
      <c r="AF6259" t="str">
        <f t="shared" si="949"/>
        <v/>
      </c>
      <c r="AG6259">
        <f t="shared" si="952"/>
        <v>1</v>
      </c>
      <c r="AH6259">
        <f t="shared" si="953"/>
        <v>2.8</v>
      </c>
      <c r="AI6259">
        <v>0.14499999999999999</v>
      </c>
      <c r="AJ6259">
        <f t="shared" si="948"/>
        <v>0.40599999999999997</v>
      </c>
      <c r="AK6259" t="str">
        <f t="shared" si="954"/>
        <v/>
      </c>
      <c r="AL6259" t="str">
        <f t="shared" si="951"/>
        <v/>
      </c>
    </row>
    <row r="6260" spans="1:38" x14ac:dyDescent="0.2">
      <c r="A6260" t="s">
        <v>2697</v>
      </c>
      <c r="B6260" t="s">
        <v>680</v>
      </c>
      <c r="C6260" t="s">
        <v>2698</v>
      </c>
      <c r="D6260" s="1">
        <v>35835</v>
      </c>
      <c r="E6260" s="1">
        <v>43901</v>
      </c>
      <c r="F6260" t="s">
        <v>19</v>
      </c>
      <c r="I6260">
        <v>100</v>
      </c>
      <c r="J6260">
        <v>0</v>
      </c>
      <c r="K6260">
        <v>0</v>
      </c>
      <c r="L6260">
        <v>1064</v>
      </c>
      <c r="M6260">
        <v>1064</v>
      </c>
      <c r="N6260" t="s">
        <v>20</v>
      </c>
      <c r="O6260" t="s">
        <v>2699</v>
      </c>
      <c r="P6260" t="s">
        <v>28</v>
      </c>
      <c r="Q6260" t="s">
        <v>34256</v>
      </c>
      <c r="R6260" t="s">
        <v>33787</v>
      </c>
      <c r="S6260" t="s">
        <v>33797</v>
      </c>
      <c r="T6260" t="s">
        <v>34357</v>
      </c>
      <c r="U6260" t="s">
        <v>32634</v>
      </c>
      <c r="V6260" t="s">
        <v>33184</v>
      </c>
      <c r="X6260">
        <v>2</v>
      </c>
      <c r="Y6260">
        <v>1</v>
      </c>
      <c r="AA6260">
        <v>10</v>
      </c>
      <c r="AB6260">
        <v>25</v>
      </c>
      <c r="AC6260">
        <v>1</v>
      </c>
      <c r="AD6260" t="str">
        <f t="shared" si="950"/>
        <v/>
      </c>
      <c r="AE6260" t="str">
        <f t="shared" si="946"/>
        <v/>
      </c>
      <c r="AF6260" t="str">
        <f t="shared" si="949"/>
        <v/>
      </c>
      <c r="AG6260">
        <f t="shared" si="952"/>
        <v>1</v>
      </c>
      <c r="AH6260">
        <f t="shared" si="953"/>
        <v>2.8</v>
      </c>
      <c r="AI6260">
        <v>0.14499999999999999</v>
      </c>
      <c r="AJ6260">
        <f t="shared" si="948"/>
        <v>0.40599999999999997</v>
      </c>
      <c r="AK6260" t="str">
        <f t="shared" si="954"/>
        <v/>
      </c>
      <c r="AL6260" t="str">
        <f t="shared" si="951"/>
        <v/>
      </c>
    </row>
    <row r="6261" spans="1:38" x14ac:dyDescent="0.2">
      <c r="A6261" t="s">
        <v>2157</v>
      </c>
      <c r="B6261" t="s">
        <v>680</v>
      </c>
      <c r="C6261" t="s">
        <v>2158</v>
      </c>
      <c r="D6261" s="1">
        <v>35705</v>
      </c>
      <c r="E6261" s="1">
        <v>44546</v>
      </c>
      <c r="F6261" t="s">
        <v>19</v>
      </c>
      <c r="I6261">
        <v>100</v>
      </c>
      <c r="J6261">
        <v>0</v>
      </c>
      <c r="K6261">
        <v>0</v>
      </c>
      <c r="L6261">
        <v>1540</v>
      </c>
      <c r="M6261">
        <v>1540</v>
      </c>
      <c r="N6261" t="s">
        <v>20</v>
      </c>
      <c r="O6261" t="s">
        <v>2159</v>
      </c>
      <c r="P6261" t="s">
        <v>28</v>
      </c>
      <c r="Q6261" t="s">
        <v>34233</v>
      </c>
      <c r="R6261" t="s">
        <v>34233</v>
      </c>
      <c r="S6261" t="s">
        <v>33797</v>
      </c>
      <c r="T6261" t="s">
        <v>33071</v>
      </c>
      <c r="U6261" t="s">
        <v>32634</v>
      </c>
      <c r="V6261" t="s">
        <v>33221</v>
      </c>
      <c r="W6261">
        <v>180</v>
      </c>
      <c r="X6261">
        <v>2</v>
      </c>
      <c r="Y6261" t="s">
        <v>32661</v>
      </c>
      <c r="AB6261">
        <v>25</v>
      </c>
      <c r="AC6261">
        <v>1</v>
      </c>
      <c r="AD6261" t="str">
        <f t="shared" si="950"/>
        <v/>
      </c>
      <c r="AE6261" t="str">
        <f t="shared" si="946"/>
        <v/>
      </c>
      <c r="AF6261" t="str">
        <f t="shared" si="949"/>
        <v/>
      </c>
      <c r="AG6261">
        <f t="shared" si="952"/>
        <v>1</v>
      </c>
      <c r="AH6261">
        <f t="shared" si="953"/>
        <v>2.8</v>
      </c>
      <c r="AI6261">
        <v>0.14499999999999999</v>
      </c>
      <c r="AJ6261">
        <f t="shared" si="948"/>
        <v>0.40599999999999997</v>
      </c>
      <c r="AK6261" t="str">
        <f t="shared" si="954"/>
        <v/>
      </c>
      <c r="AL6261" t="str">
        <f t="shared" si="951"/>
        <v/>
      </c>
    </row>
    <row r="6262" spans="1:38" x14ac:dyDescent="0.2">
      <c r="A6262" t="s">
        <v>1638</v>
      </c>
      <c r="B6262" t="s">
        <v>680</v>
      </c>
      <c r="C6262" t="s">
        <v>1639</v>
      </c>
      <c r="D6262" s="1">
        <v>35661</v>
      </c>
      <c r="E6262" s="1">
        <v>43901</v>
      </c>
      <c r="F6262" t="s">
        <v>19</v>
      </c>
      <c r="I6262">
        <v>100</v>
      </c>
      <c r="J6262">
        <v>0</v>
      </c>
      <c r="K6262">
        <v>0</v>
      </c>
      <c r="L6262">
        <v>1154</v>
      </c>
      <c r="M6262">
        <v>1154</v>
      </c>
      <c r="N6262" t="s">
        <v>20</v>
      </c>
      <c r="O6262" t="s">
        <v>1640</v>
      </c>
      <c r="P6262" t="s">
        <v>28</v>
      </c>
      <c r="Q6262" t="s">
        <v>34233</v>
      </c>
      <c r="R6262" t="s">
        <v>34233</v>
      </c>
      <c r="S6262" t="s">
        <v>32628</v>
      </c>
      <c r="T6262" t="s">
        <v>34357</v>
      </c>
      <c r="U6262" t="s">
        <v>32634</v>
      </c>
      <c r="V6262" t="s">
        <v>33184</v>
      </c>
      <c r="X6262">
        <v>2</v>
      </c>
      <c r="Y6262">
        <v>1</v>
      </c>
      <c r="AA6262">
        <v>10</v>
      </c>
      <c r="AB6262">
        <v>25</v>
      </c>
      <c r="AC6262">
        <v>1</v>
      </c>
      <c r="AD6262" t="str">
        <f t="shared" si="950"/>
        <v/>
      </c>
      <c r="AE6262" t="str">
        <f t="shared" si="946"/>
        <v/>
      </c>
      <c r="AF6262" t="str">
        <f t="shared" si="949"/>
        <v/>
      </c>
      <c r="AG6262">
        <f t="shared" si="952"/>
        <v>1</v>
      </c>
      <c r="AH6262">
        <f t="shared" si="953"/>
        <v>2.8</v>
      </c>
      <c r="AI6262">
        <v>0.14499999999999999</v>
      </c>
      <c r="AJ6262">
        <f t="shared" si="948"/>
        <v>0.40599999999999997</v>
      </c>
      <c r="AK6262" t="str">
        <f t="shared" si="954"/>
        <v/>
      </c>
      <c r="AL6262" t="str">
        <f t="shared" si="951"/>
        <v/>
      </c>
    </row>
    <row r="6263" spans="1:38" x14ac:dyDescent="0.2">
      <c r="A6263" t="s">
        <v>2163</v>
      </c>
      <c r="B6263" t="s">
        <v>680</v>
      </c>
      <c r="C6263" t="s">
        <v>2164</v>
      </c>
      <c r="D6263" s="1">
        <v>35705</v>
      </c>
      <c r="E6263" s="1">
        <v>43456</v>
      </c>
      <c r="F6263" t="s">
        <v>19</v>
      </c>
      <c r="I6263">
        <v>100</v>
      </c>
      <c r="J6263">
        <v>0</v>
      </c>
      <c r="K6263">
        <v>0</v>
      </c>
      <c r="L6263">
        <v>1003</v>
      </c>
      <c r="M6263">
        <v>1003</v>
      </c>
      <c r="N6263" t="s">
        <v>20</v>
      </c>
      <c r="O6263" t="s">
        <v>2165</v>
      </c>
      <c r="P6263" t="s">
        <v>28</v>
      </c>
      <c r="Q6263" t="s">
        <v>34233</v>
      </c>
      <c r="R6263" t="s">
        <v>34233</v>
      </c>
      <c r="S6263" t="s">
        <v>33800</v>
      </c>
      <c r="T6263" t="s">
        <v>34365</v>
      </c>
      <c r="U6263" t="s">
        <v>32634</v>
      </c>
      <c r="V6263" t="s">
        <v>33221</v>
      </c>
      <c r="W6263">
        <v>250</v>
      </c>
      <c r="X6263">
        <v>2</v>
      </c>
      <c r="Y6263" t="s">
        <v>32661</v>
      </c>
      <c r="AB6263">
        <v>25</v>
      </c>
      <c r="AC6263">
        <v>1</v>
      </c>
      <c r="AD6263" t="str">
        <f t="shared" si="950"/>
        <v/>
      </c>
      <c r="AE6263" t="str">
        <f t="shared" si="946"/>
        <v/>
      </c>
      <c r="AF6263" t="str">
        <f t="shared" si="949"/>
        <v/>
      </c>
      <c r="AG6263">
        <f t="shared" si="952"/>
        <v>1</v>
      </c>
      <c r="AH6263">
        <f t="shared" si="953"/>
        <v>2.8</v>
      </c>
      <c r="AI6263">
        <v>0.14499999999999999</v>
      </c>
      <c r="AJ6263">
        <f t="shared" si="948"/>
        <v>0.40599999999999997</v>
      </c>
      <c r="AK6263" t="str">
        <f t="shared" si="954"/>
        <v/>
      </c>
      <c r="AL6263" t="str">
        <f t="shared" si="951"/>
        <v/>
      </c>
    </row>
    <row r="6264" spans="1:38" x14ac:dyDescent="0.2">
      <c r="A6264" t="s">
        <v>4282</v>
      </c>
      <c r="B6264" t="s">
        <v>680</v>
      </c>
      <c r="C6264" t="s">
        <v>4283</v>
      </c>
      <c r="D6264" s="1">
        <v>36024</v>
      </c>
      <c r="E6264" s="1">
        <v>43901</v>
      </c>
      <c r="F6264" t="s">
        <v>19</v>
      </c>
      <c r="I6264">
        <v>100</v>
      </c>
      <c r="J6264">
        <v>0</v>
      </c>
      <c r="K6264">
        <v>0</v>
      </c>
      <c r="L6264">
        <v>1056</v>
      </c>
      <c r="M6264">
        <v>1056</v>
      </c>
      <c r="N6264" t="s">
        <v>20</v>
      </c>
      <c r="O6264" t="s">
        <v>4284</v>
      </c>
      <c r="P6264" t="s">
        <v>28</v>
      </c>
      <c r="Q6264" t="s">
        <v>34233</v>
      </c>
      <c r="R6264" t="s">
        <v>34233</v>
      </c>
      <c r="S6264" t="s">
        <v>33797</v>
      </c>
      <c r="T6264" t="s">
        <v>34365</v>
      </c>
      <c r="U6264" t="s">
        <v>32634</v>
      </c>
      <c r="V6264" t="s">
        <v>33184</v>
      </c>
      <c r="X6264">
        <v>2</v>
      </c>
      <c r="Y6264">
        <v>1</v>
      </c>
      <c r="AA6264">
        <v>10</v>
      </c>
      <c r="AB6264">
        <v>25</v>
      </c>
      <c r="AC6264">
        <v>1</v>
      </c>
      <c r="AD6264" t="str">
        <f t="shared" si="950"/>
        <v/>
      </c>
      <c r="AE6264" t="str">
        <f t="shared" si="946"/>
        <v/>
      </c>
      <c r="AF6264" t="str">
        <f t="shared" si="949"/>
        <v/>
      </c>
      <c r="AG6264">
        <f t="shared" si="952"/>
        <v>1</v>
      </c>
      <c r="AH6264">
        <f t="shared" si="953"/>
        <v>2.8</v>
      </c>
      <c r="AI6264">
        <v>0.14499999999999999</v>
      </c>
      <c r="AJ6264">
        <f t="shared" si="948"/>
        <v>0.40599999999999997</v>
      </c>
      <c r="AK6264" t="str">
        <f t="shared" si="954"/>
        <v/>
      </c>
      <c r="AL6264" t="str">
        <f t="shared" si="951"/>
        <v/>
      </c>
    </row>
    <row r="6265" spans="1:38" x14ac:dyDescent="0.2">
      <c r="A6265" t="s">
        <v>2160</v>
      </c>
      <c r="B6265" t="s">
        <v>680</v>
      </c>
      <c r="C6265" t="s">
        <v>2161</v>
      </c>
      <c r="D6265" s="1">
        <v>35705</v>
      </c>
      <c r="E6265" s="1">
        <v>43456</v>
      </c>
      <c r="F6265" t="s">
        <v>19</v>
      </c>
      <c r="I6265">
        <v>100</v>
      </c>
      <c r="J6265">
        <v>0</v>
      </c>
      <c r="K6265">
        <v>0</v>
      </c>
      <c r="L6265">
        <v>999</v>
      </c>
      <c r="M6265">
        <v>999</v>
      </c>
      <c r="N6265" t="s">
        <v>20</v>
      </c>
      <c r="O6265" t="s">
        <v>2162</v>
      </c>
      <c r="P6265" t="s">
        <v>28</v>
      </c>
      <c r="Q6265" t="s">
        <v>34233</v>
      </c>
      <c r="R6265" t="s">
        <v>34233</v>
      </c>
      <c r="S6265" t="s">
        <v>32628</v>
      </c>
      <c r="T6265" t="s">
        <v>34357</v>
      </c>
      <c r="U6265" t="s">
        <v>32634</v>
      </c>
      <c r="V6265" t="s">
        <v>33221</v>
      </c>
      <c r="W6265">
        <v>249</v>
      </c>
      <c r="X6265">
        <v>2</v>
      </c>
      <c r="Y6265" t="s">
        <v>32661</v>
      </c>
      <c r="AB6265">
        <v>25</v>
      </c>
      <c r="AC6265">
        <v>1</v>
      </c>
      <c r="AD6265" t="str">
        <f t="shared" si="950"/>
        <v/>
      </c>
      <c r="AE6265" t="str">
        <f t="shared" si="946"/>
        <v/>
      </c>
      <c r="AF6265" t="str">
        <f t="shared" si="949"/>
        <v/>
      </c>
      <c r="AG6265">
        <f t="shared" si="952"/>
        <v>1</v>
      </c>
      <c r="AH6265">
        <f t="shared" si="953"/>
        <v>2.8</v>
      </c>
      <c r="AI6265">
        <v>0.14499999999999999</v>
      </c>
      <c r="AJ6265">
        <f t="shared" si="948"/>
        <v>0.40599999999999997</v>
      </c>
      <c r="AK6265" t="str">
        <f t="shared" si="954"/>
        <v/>
      </c>
      <c r="AL6265" t="str">
        <f t="shared" si="951"/>
        <v/>
      </c>
    </row>
    <row r="6266" spans="1:38" x14ac:dyDescent="0.2">
      <c r="A6266" t="s">
        <v>1716</v>
      </c>
      <c r="B6266" t="s">
        <v>680</v>
      </c>
      <c r="C6266" t="s">
        <v>1717</v>
      </c>
      <c r="D6266" s="1">
        <v>35678</v>
      </c>
      <c r="E6266" s="1">
        <v>43901</v>
      </c>
      <c r="F6266" t="s">
        <v>19</v>
      </c>
      <c r="I6266">
        <v>100</v>
      </c>
      <c r="J6266">
        <v>0</v>
      </c>
      <c r="K6266">
        <v>0</v>
      </c>
      <c r="L6266">
        <v>1109</v>
      </c>
      <c r="M6266">
        <v>1109</v>
      </c>
      <c r="N6266" t="s">
        <v>20</v>
      </c>
      <c r="O6266" t="s">
        <v>1718</v>
      </c>
      <c r="P6266" t="s">
        <v>28</v>
      </c>
      <c r="Q6266" t="s">
        <v>34256</v>
      </c>
      <c r="R6266" t="s">
        <v>33787</v>
      </c>
      <c r="S6266" t="s">
        <v>32628</v>
      </c>
      <c r="T6266" t="s">
        <v>34365</v>
      </c>
      <c r="U6266" t="s">
        <v>32634</v>
      </c>
      <c r="V6266" t="s">
        <v>33184</v>
      </c>
      <c r="X6266">
        <v>2</v>
      </c>
      <c r="Y6266">
        <v>1</v>
      </c>
      <c r="AA6266">
        <v>10</v>
      </c>
      <c r="AB6266">
        <v>25</v>
      </c>
      <c r="AC6266">
        <v>1</v>
      </c>
      <c r="AD6266" t="str">
        <f t="shared" si="950"/>
        <v/>
      </c>
      <c r="AE6266" t="str">
        <f t="shared" si="946"/>
        <v/>
      </c>
      <c r="AF6266" t="str">
        <f t="shared" si="949"/>
        <v/>
      </c>
      <c r="AG6266">
        <f t="shared" si="952"/>
        <v>1</v>
      </c>
      <c r="AH6266">
        <f t="shared" si="953"/>
        <v>2.8</v>
      </c>
      <c r="AI6266">
        <v>0.14499999999999999</v>
      </c>
      <c r="AJ6266">
        <f t="shared" si="948"/>
        <v>0.40599999999999997</v>
      </c>
      <c r="AK6266" t="str">
        <f t="shared" si="954"/>
        <v/>
      </c>
      <c r="AL6266" t="str">
        <f t="shared" si="951"/>
        <v/>
      </c>
    </row>
    <row r="6267" spans="1:38" x14ac:dyDescent="0.2">
      <c r="A6267" t="s">
        <v>2166</v>
      </c>
      <c r="B6267" t="s">
        <v>680</v>
      </c>
      <c r="C6267" t="s">
        <v>2167</v>
      </c>
      <c r="D6267" s="1">
        <v>35705</v>
      </c>
      <c r="E6267" s="1">
        <v>43456</v>
      </c>
      <c r="F6267" t="s">
        <v>19</v>
      </c>
      <c r="I6267">
        <v>100</v>
      </c>
      <c r="J6267">
        <v>0</v>
      </c>
      <c r="K6267">
        <v>0</v>
      </c>
      <c r="L6267">
        <v>988</v>
      </c>
      <c r="M6267">
        <v>988</v>
      </c>
      <c r="N6267" t="s">
        <v>20</v>
      </c>
      <c r="O6267" t="s">
        <v>2168</v>
      </c>
      <c r="P6267" t="s">
        <v>28</v>
      </c>
      <c r="Q6267" t="s">
        <v>34233</v>
      </c>
      <c r="R6267" t="s">
        <v>34233</v>
      </c>
      <c r="S6267" t="s">
        <v>33797</v>
      </c>
      <c r="T6267" t="s">
        <v>34357</v>
      </c>
      <c r="U6267" t="s">
        <v>32634</v>
      </c>
      <c r="V6267" t="s">
        <v>33221</v>
      </c>
      <c r="W6267">
        <v>247</v>
      </c>
      <c r="X6267">
        <v>2</v>
      </c>
      <c r="Y6267" t="s">
        <v>32661</v>
      </c>
      <c r="AB6267">
        <v>25</v>
      </c>
      <c r="AC6267">
        <v>1</v>
      </c>
      <c r="AD6267" t="str">
        <f t="shared" si="950"/>
        <v/>
      </c>
      <c r="AE6267" t="str">
        <f t="shared" si="946"/>
        <v/>
      </c>
      <c r="AF6267" t="str">
        <f t="shared" si="949"/>
        <v/>
      </c>
      <c r="AG6267">
        <f t="shared" si="952"/>
        <v>1</v>
      </c>
      <c r="AH6267">
        <f t="shared" si="953"/>
        <v>2.8</v>
      </c>
      <c r="AI6267">
        <v>0.14499999999999999</v>
      </c>
      <c r="AJ6267">
        <f t="shared" si="948"/>
        <v>0.40599999999999997</v>
      </c>
      <c r="AK6267" t="str">
        <f t="shared" si="954"/>
        <v/>
      </c>
      <c r="AL6267" t="str">
        <f t="shared" si="951"/>
        <v/>
      </c>
    </row>
    <row r="6268" spans="1:38" x14ac:dyDescent="0.2">
      <c r="A6268" t="s">
        <v>9344</v>
      </c>
      <c r="B6268" t="s">
        <v>680</v>
      </c>
      <c r="C6268" t="s">
        <v>9345</v>
      </c>
      <c r="D6268" s="1">
        <v>36301</v>
      </c>
      <c r="E6268" s="1">
        <v>43901</v>
      </c>
      <c r="F6268" t="s">
        <v>19</v>
      </c>
      <c r="I6268">
        <v>100</v>
      </c>
      <c r="J6268">
        <v>0</v>
      </c>
      <c r="K6268">
        <v>0</v>
      </c>
      <c r="L6268">
        <v>1079</v>
      </c>
      <c r="M6268">
        <v>1079</v>
      </c>
      <c r="N6268" t="s">
        <v>20</v>
      </c>
      <c r="O6268" t="s">
        <v>9346</v>
      </c>
      <c r="P6268" t="s">
        <v>28</v>
      </c>
      <c r="Q6268" t="s">
        <v>34233</v>
      </c>
      <c r="R6268" t="s">
        <v>34233</v>
      </c>
      <c r="S6268" t="s">
        <v>33800</v>
      </c>
      <c r="T6268" t="s">
        <v>34357</v>
      </c>
      <c r="U6268" t="s">
        <v>32634</v>
      </c>
      <c r="V6268" t="s">
        <v>33184</v>
      </c>
      <c r="X6268">
        <v>2</v>
      </c>
      <c r="Y6268">
        <v>1</v>
      </c>
      <c r="AA6268">
        <v>10</v>
      </c>
      <c r="AB6268">
        <v>25</v>
      </c>
      <c r="AC6268">
        <v>1</v>
      </c>
      <c r="AD6268" t="str">
        <f t="shared" si="950"/>
        <v/>
      </c>
      <c r="AE6268" t="str">
        <f t="shared" si="946"/>
        <v/>
      </c>
      <c r="AF6268" t="str">
        <f t="shared" si="949"/>
        <v/>
      </c>
      <c r="AG6268">
        <f t="shared" si="952"/>
        <v>1</v>
      </c>
      <c r="AH6268">
        <f t="shared" si="953"/>
        <v>2.8</v>
      </c>
      <c r="AI6268">
        <v>0.14499999999999999</v>
      </c>
      <c r="AJ6268">
        <f t="shared" si="948"/>
        <v>0.40599999999999997</v>
      </c>
      <c r="AK6268" t="str">
        <f t="shared" si="954"/>
        <v/>
      </c>
      <c r="AL6268" t="str">
        <f t="shared" si="951"/>
        <v/>
      </c>
    </row>
    <row r="6269" spans="1:38" x14ac:dyDescent="0.2">
      <c r="A6269" t="s">
        <v>2202</v>
      </c>
      <c r="B6269" t="s">
        <v>680</v>
      </c>
      <c r="C6269" t="s">
        <v>2203</v>
      </c>
      <c r="D6269" s="1">
        <v>35705</v>
      </c>
      <c r="E6269" s="1">
        <v>43456</v>
      </c>
      <c r="F6269" t="s">
        <v>19</v>
      </c>
      <c r="I6269">
        <v>100</v>
      </c>
      <c r="J6269">
        <v>0</v>
      </c>
      <c r="K6269">
        <v>0</v>
      </c>
      <c r="L6269">
        <v>1032</v>
      </c>
      <c r="M6269">
        <v>1032</v>
      </c>
      <c r="N6269" t="s">
        <v>20</v>
      </c>
      <c r="O6269" t="s">
        <v>2204</v>
      </c>
      <c r="P6269" t="s">
        <v>28</v>
      </c>
      <c r="Q6269" t="s">
        <v>32794</v>
      </c>
      <c r="R6269" t="s">
        <v>33782</v>
      </c>
      <c r="S6269" t="s">
        <v>32628</v>
      </c>
      <c r="T6269" t="s">
        <v>32794</v>
      </c>
      <c r="U6269" t="s">
        <v>32634</v>
      </c>
      <c r="V6269" t="s">
        <v>33221</v>
      </c>
      <c r="W6269">
        <v>258</v>
      </c>
      <c r="X6269">
        <v>2</v>
      </c>
      <c r="Y6269" t="s">
        <v>32661</v>
      </c>
      <c r="AB6269">
        <v>25</v>
      </c>
      <c r="AC6269">
        <v>1</v>
      </c>
      <c r="AD6269" t="str">
        <f t="shared" si="950"/>
        <v/>
      </c>
      <c r="AE6269" t="str">
        <f t="shared" si="946"/>
        <v/>
      </c>
      <c r="AF6269" t="str">
        <f t="shared" si="949"/>
        <v/>
      </c>
      <c r="AG6269">
        <f t="shared" si="952"/>
        <v>1</v>
      </c>
      <c r="AH6269">
        <f t="shared" si="953"/>
        <v>2.8</v>
      </c>
      <c r="AI6269">
        <v>0.14499999999999999</v>
      </c>
      <c r="AJ6269">
        <f t="shared" si="948"/>
        <v>0.40599999999999997</v>
      </c>
      <c r="AK6269" t="str">
        <f t="shared" si="954"/>
        <v/>
      </c>
      <c r="AL6269" t="str">
        <f t="shared" si="951"/>
        <v/>
      </c>
    </row>
    <row r="6270" spans="1:38" x14ac:dyDescent="0.2">
      <c r="A6270" t="s">
        <v>17908</v>
      </c>
      <c r="B6270" t="s">
        <v>680</v>
      </c>
      <c r="C6270" t="s">
        <v>17909</v>
      </c>
      <c r="D6270" s="1">
        <v>37945</v>
      </c>
      <c r="E6270" s="1">
        <v>44546</v>
      </c>
      <c r="F6270" t="s">
        <v>470</v>
      </c>
      <c r="I6270">
        <v>100</v>
      </c>
      <c r="J6270">
        <v>0</v>
      </c>
      <c r="K6270">
        <v>0</v>
      </c>
      <c r="L6270">
        <v>557</v>
      </c>
      <c r="M6270">
        <v>557</v>
      </c>
      <c r="N6270" t="s">
        <v>20</v>
      </c>
      <c r="O6270" t="s">
        <v>17910</v>
      </c>
      <c r="P6270" t="s">
        <v>28</v>
      </c>
      <c r="Q6270" t="s">
        <v>34233</v>
      </c>
      <c r="R6270" t="s">
        <v>34233</v>
      </c>
      <c r="S6270" t="s">
        <v>32627</v>
      </c>
      <c r="T6270" t="s">
        <v>34593</v>
      </c>
      <c r="AD6270" t="str">
        <f t="shared" si="950"/>
        <v/>
      </c>
      <c r="AE6270" t="str">
        <f t="shared" si="946"/>
        <v/>
      </c>
      <c r="AF6270" t="str">
        <f t="shared" si="949"/>
        <v/>
      </c>
      <c r="AG6270" t="str">
        <f t="shared" si="952"/>
        <v/>
      </c>
      <c r="AH6270" t="str">
        <f t="shared" si="953"/>
        <v/>
      </c>
      <c r="AI6270">
        <v>0.14499999999999999</v>
      </c>
      <c r="AJ6270" t="str">
        <f t="shared" si="948"/>
        <v/>
      </c>
      <c r="AK6270" t="str">
        <f t="shared" si="954"/>
        <v/>
      </c>
      <c r="AL6270" t="str">
        <f t="shared" si="951"/>
        <v/>
      </c>
    </row>
    <row r="6271" spans="1:38" x14ac:dyDescent="0.2">
      <c r="A6271" t="s">
        <v>1641</v>
      </c>
      <c r="B6271" t="s">
        <v>680</v>
      </c>
      <c r="C6271" t="s">
        <v>1642</v>
      </c>
      <c r="D6271" s="1">
        <v>35661</v>
      </c>
      <c r="E6271" s="1">
        <v>43901</v>
      </c>
      <c r="F6271" t="s">
        <v>19</v>
      </c>
      <c r="I6271">
        <v>100</v>
      </c>
      <c r="J6271">
        <v>0</v>
      </c>
      <c r="K6271">
        <v>0</v>
      </c>
      <c r="L6271">
        <v>1118</v>
      </c>
      <c r="M6271">
        <v>1118</v>
      </c>
      <c r="N6271" t="s">
        <v>20</v>
      </c>
      <c r="O6271" t="s">
        <v>1643</v>
      </c>
      <c r="P6271" t="s">
        <v>28</v>
      </c>
      <c r="Q6271" t="s">
        <v>32794</v>
      </c>
      <c r="R6271" t="s">
        <v>33782</v>
      </c>
      <c r="S6271" t="s">
        <v>32628</v>
      </c>
      <c r="T6271" t="s">
        <v>34365</v>
      </c>
      <c r="U6271" t="s">
        <v>32634</v>
      </c>
      <c r="V6271" t="s">
        <v>33184</v>
      </c>
      <c r="X6271">
        <v>2</v>
      </c>
      <c r="Y6271">
        <v>1</v>
      </c>
      <c r="AA6271">
        <v>10</v>
      </c>
      <c r="AB6271">
        <v>25</v>
      </c>
      <c r="AC6271">
        <v>1</v>
      </c>
      <c r="AD6271" t="str">
        <f t="shared" si="950"/>
        <v/>
      </c>
      <c r="AE6271" t="str">
        <f t="shared" si="946"/>
        <v/>
      </c>
      <c r="AF6271" t="str">
        <f t="shared" si="949"/>
        <v/>
      </c>
      <c r="AG6271">
        <f t="shared" si="952"/>
        <v>1</v>
      </c>
      <c r="AH6271">
        <f t="shared" si="953"/>
        <v>2.8</v>
      </c>
      <c r="AI6271">
        <v>0.14499999999999999</v>
      </c>
      <c r="AJ6271">
        <f t="shared" si="948"/>
        <v>0.40599999999999997</v>
      </c>
      <c r="AK6271" t="str">
        <f t="shared" si="954"/>
        <v/>
      </c>
      <c r="AL6271" t="str">
        <f t="shared" si="951"/>
        <v/>
      </c>
    </row>
    <row r="6272" spans="1:38" x14ac:dyDescent="0.2">
      <c r="A6272" t="s">
        <v>2208</v>
      </c>
      <c r="B6272" t="s">
        <v>680</v>
      </c>
      <c r="C6272" t="s">
        <v>2209</v>
      </c>
      <c r="D6272" s="1">
        <v>35705</v>
      </c>
      <c r="E6272" s="1">
        <v>43456</v>
      </c>
      <c r="F6272" t="s">
        <v>19</v>
      </c>
      <c r="I6272">
        <v>100</v>
      </c>
      <c r="J6272">
        <v>0</v>
      </c>
      <c r="K6272">
        <v>0</v>
      </c>
      <c r="L6272">
        <v>984</v>
      </c>
      <c r="M6272">
        <v>984</v>
      </c>
      <c r="N6272" t="s">
        <v>20</v>
      </c>
      <c r="O6272" t="s">
        <v>2210</v>
      </c>
      <c r="P6272" t="s">
        <v>28</v>
      </c>
      <c r="Q6272" t="s">
        <v>34233</v>
      </c>
      <c r="R6272" t="s">
        <v>34233</v>
      </c>
      <c r="S6272" t="s">
        <v>32628</v>
      </c>
      <c r="T6272" t="s">
        <v>34354</v>
      </c>
      <c r="U6272" t="s">
        <v>32634</v>
      </c>
      <c r="V6272" t="s">
        <v>33221</v>
      </c>
      <c r="W6272">
        <v>245</v>
      </c>
      <c r="X6272">
        <v>2</v>
      </c>
      <c r="Y6272" t="s">
        <v>32661</v>
      </c>
      <c r="AB6272">
        <v>25</v>
      </c>
      <c r="AC6272">
        <v>1</v>
      </c>
      <c r="AD6272" t="str">
        <f t="shared" si="950"/>
        <v/>
      </c>
      <c r="AE6272" t="str">
        <f t="shared" si="946"/>
        <v/>
      </c>
      <c r="AF6272" t="str">
        <f t="shared" si="949"/>
        <v/>
      </c>
      <c r="AG6272">
        <f t="shared" si="952"/>
        <v>1</v>
      </c>
      <c r="AH6272">
        <f t="shared" si="953"/>
        <v>2.8</v>
      </c>
      <c r="AI6272">
        <v>0.14499999999999999</v>
      </c>
      <c r="AJ6272">
        <f t="shared" si="948"/>
        <v>0.40599999999999997</v>
      </c>
      <c r="AK6272" t="str">
        <f t="shared" si="954"/>
        <v/>
      </c>
      <c r="AL6272" t="str">
        <f t="shared" si="951"/>
        <v/>
      </c>
    </row>
    <row r="6273" spans="1:38" x14ac:dyDescent="0.2">
      <c r="A6273" t="s">
        <v>6783</v>
      </c>
      <c r="B6273" t="s">
        <v>680</v>
      </c>
      <c r="C6273" t="s">
        <v>6784</v>
      </c>
      <c r="D6273" s="1">
        <v>36094</v>
      </c>
      <c r="E6273" s="1">
        <v>43901</v>
      </c>
      <c r="F6273" t="s">
        <v>19</v>
      </c>
      <c r="I6273">
        <v>100</v>
      </c>
      <c r="J6273">
        <v>0</v>
      </c>
      <c r="K6273">
        <v>0</v>
      </c>
      <c r="L6273">
        <v>1220</v>
      </c>
      <c r="M6273">
        <v>1220</v>
      </c>
      <c r="N6273" t="s">
        <v>20</v>
      </c>
      <c r="O6273" t="s">
        <v>6785</v>
      </c>
      <c r="P6273" t="s">
        <v>28</v>
      </c>
      <c r="Q6273" t="s">
        <v>34233</v>
      </c>
      <c r="R6273" t="s">
        <v>34233</v>
      </c>
      <c r="S6273" t="s">
        <v>32628</v>
      </c>
      <c r="T6273" t="s">
        <v>34357</v>
      </c>
      <c r="U6273" t="s">
        <v>32634</v>
      </c>
      <c r="V6273" t="s">
        <v>33184</v>
      </c>
      <c r="X6273">
        <v>2</v>
      </c>
      <c r="Y6273">
        <v>1</v>
      </c>
      <c r="AA6273">
        <v>10</v>
      </c>
      <c r="AB6273">
        <v>25</v>
      </c>
      <c r="AC6273">
        <v>1</v>
      </c>
      <c r="AD6273" t="str">
        <f t="shared" si="950"/>
        <v/>
      </c>
      <c r="AE6273" t="str">
        <f t="shared" si="946"/>
        <v/>
      </c>
      <c r="AF6273" t="str">
        <f t="shared" si="949"/>
        <v/>
      </c>
      <c r="AG6273">
        <f t="shared" si="952"/>
        <v>1</v>
      </c>
      <c r="AH6273">
        <f t="shared" si="953"/>
        <v>2.8</v>
      </c>
      <c r="AI6273">
        <v>0.14499999999999999</v>
      </c>
      <c r="AJ6273">
        <f t="shared" si="948"/>
        <v>0.40599999999999997</v>
      </c>
      <c r="AK6273" t="str">
        <f t="shared" si="954"/>
        <v/>
      </c>
      <c r="AL6273" t="str">
        <f t="shared" si="951"/>
        <v/>
      </c>
    </row>
    <row r="6274" spans="1:38" x14ac:dyDescent="0.2">
      <c r="A6274" t="s">
        <v>2205</v>
      </c>
      <c r="B6274" t="s">
        <v>680</v>
      </c>
      <c r="C6274" t="s">
        <v>2206</v>
      </c>
      <c r="D6274" s="1">
        <v>35705</v>
      </c>
      <c r="E6274" s="1">
        <v>43456</v>
      </c>
      <c r="F6274" t="s">
        <v>19</v>
      </c>
      <c r="I6274">
        <v>100</v>
      </c>
      <c r="J6274">
        <v>0</v>
      </c>
      <c r="K6274">
        <v>0</v>
      </c>
      <c r="L6274">
        <v>992</v>
      </c>
      <c r="M6274">
        <v>992</v>
      </c>
      <c r="N6274" t="s">
        <v>20</v>
      </c>
      <c r="O6274" t="s">
        <v>2207</v>
      </c>
      <c r="P6274" t="s">
        <v>28</v>
      </c>
      <c r="Q6274" t="s">
        <v>34233</v>
      </c>
      <c r="R6274" t="s">
        <v>34233</v>
      </c>
      <c r="S6274" t="s">
        <v>32628</v>
      </c>
      <c r="T6274" t="s">
        <v>34354</v>
      </c>
      <c r="U6274" t="s">
        <v>32634</v>
      </c>
      <c r="V6274" t="s">
        <v>33221</v>
      </c>
      <c r="W6274">
        <v>248</v>
      </c>
      <c r="X6274">
        <v>2</v>
      </c>
      <c r="Y6274" t="s">
        <v>32661</v>
      </c>
      <c r="AB6274">
        <v>25</v>
      </c>
      <c r="AC6274">
        <v>1</v>
      </c>
      <c r="AD6274" t="str">
        <f t="shared" si="950"/>
        <v/>
      </c>
      <c r="AE6274" t="str">
        <f t="shared" si="946"/>
        <v/>
      </c>
      <c r="AF6274" t="str">
        <f t="shared" si="949"/>
        <v/>
      </c>
      <c r="AG6274">
        <f t="shared" si="952"/>
        <v>1</v>
      </c>
      <c r="AH6274">
        <f t="shared" si="953"/>
        <v>2.8</v>
      </c>
      <c r="AI6274">
        <v>0.14499999999999999</v>
      </c>
      <c r="AJ6274">
        <f t="shared" si="948"/>
        <v>0.40599999999999997</v>
      </c>
      <c r="AK6274" t="str">
        <f t="shared" si="954"/>
        <v/>
      </c>
      <c r="AL6274" t="str">
        <f t="shared" si="951"/>
        <v/>
      </c>
    </row>
    <row r="6275" spans="1:38" x14ac:dyDescent="0.2">
      <c r="A6275" t="s">
        <v>4279</v>
      </c>
      <c r="B6275" t="s">
        <v>680</v>
      </c>
      <c r="C6275" t="s">
        <v>4280</v>
      </c>
      <c r="D6275" s="1">
        <v>36024</v>
      </c>
      <c r="E6275" s="1">
        <v>43901</v>
      </c>
      <c r="F6275" t="s">
        <v>19</v>
      </c>
      <c r="I6275">
        <v>100</v>
      </c>
      <c r="J6275">
        <v>0</v>
      </c>
      <c r="K6275">
        <v>0</v>
      </c>
      <c r="L6275">
        <v>1277</v>
      </c>
      <c r="M6275">
        <v>1277</v>
      </c>
      <c r="N6275" t="s">
        <v>20</v>
      </c>
      <c r="O6275" t="s">
        <v>4281</v>
      </c>
      <c r="P6275" t="s">
        <v>28</v>
      </c>
      <c r="Q6275" t="s">
        <v>34233</v>
      </c>
      <c r="R6275" t="s">
        <v>34233</v>
      </c>
      <c r="S6275" t="s">
        <v>33800</v>
      </c>
      <c r="T6275" t="s">
        <v>34365</v>
      </c>
      <c r="U6275" t="s">
        <v>32634</v>
      </c>
      <c r="V6275" t="s">
        <v>33184</v>
      </c>
      <c r="X6275">
        <v>2</v>
      </c>
      <c r="Y6275">
        <v>1</v>
      </c>
      <c r="AA6275">
        <v>10</v>
      </c>
      <c r="AB6275">
        <v>25</v>
      </c>
      <c r="AC6275">
        <v>1</v>
      </c>
      <c r="AD6275" t="str">
        <f t="shared" si="950"/>
        <v/>
      </c>
      <c r="AE6275" t="str">
        <f t="shared" si="946"/>
        <v/>
      </c>
      <c r="AF6275" t="str">
        <f t="shared" si="949"/>
        <v/>
      </c>
      <c r="AG6275">
        <f t="shared" si="952"/>
        <v>1</v>
      </c>
      <c r="AH6275">
        <f t="shared" si="953"/>
        <v>2.8</v>
      </c>
      <c r="AI6275">
        <v>0.14499999999999999</v>
      </c>
      <c r="AJ6275">
        <f t="shared" si="948"/>
        <v>0.40599999999999997</v>
      </c>
      <c r="AK6275" t="str">
        <f t="shared" si="954"/>
        <v/>
      </c>
      <c r="AL6275" t="str">
        <f t="shared" si="951"/>
        <v/>
      </c>
    </row>
    <row r="6276" spans="1:38" x14ac:dyDescent="0.2">
      <c r="A6276" t="s">
        <v>2211</v>
      </c>
      <c r="B6276" t="s">
        <v>680</v>
      </c>
      <c r="C6276" t="s">
        <v>2212</v>
      </c>
      <c r="D6276" s="1">
        <v>35705</v>
      </c>
      <c r="E6276" s="1">
        <v>44546</v>
      </c>
      <c r="F6276" t="s">
        <v>19</v>
      </c>
      <c r="I6276">
        <v>100</v>
      </c>
      <c r="J6276">
        <v>0</v>
      </c>
      <c r="K6276">
        <v>0</v>
      </c>
      <c r="L6276">
        <v>970</v>
      </c>
      <c r="M6276">
        <v>970</v>
      </c>
      <c r="N6276" t="s">
        <v>20</v>
      </c>
      <c r="O6276" t="s">
        <v>2213</v>
      </c>
      <c r="P6276" t="s">
        <v>28</v>
      </c>
      <c r="Q6276" t="s">
        <v>34233</v>
      </c>
      <c r="R6276" t="s">
        <v>34233</v>
      </c>
      <c r="S6276" t="s">
        <v>32628</v>
      </c>
      <c r="T6276" t="s">
        <v>34365</v>
      </c>
      <c r="U6276" t="s">
        <v>32634</v>
      </c>
      <c r="V6276" t="s">
        <v>33221</v>
      </c>
      <c r="W6276">
        <v>242</v>
      </c>
      <c r="X6276">
        <v>2</v>
      </c>
      <c r="Y6276" t="s">
        <v>32661</v>
      </c>
      <c r="AB6276">
        <v>25</v>
      </c>
      <c r="AC6276">
        <v>1</v>
      </c>
      <c r="AD6276" t="str">
        <f t="shared" si="950"/>
        <v/>
      </c>
      <c r="AE6276" t="str">
        <f t="shared" si="946"/>
        <v/>
      </c>
      <c r="AF6276" t="str">
        <f t="shared" si="949"/>
        <v/>
      </c>
      <c r="AG6276">
        <f t="shared" si="952"/>
        <v>1</v>
      </c>
      <c r="AH6276">
        <f t="shared" si="953"/>
        <v>2.8</v>
      </c>
      <c r="AI6276">
        <v>0.14499999999999999</v>
      </c>
      <c r="AJ6276">
        <f t="shared" si="948"/>
        <v>0.40599999999999997</v>
      </c>
      <c r="AK6276" t="str">
        <f t="shared" si="954"/>
        <v/>
      </c>
      <c r="AL6276" t="str">
        <f t="shared" si="951"/>
        <v/>
      </c>
    </row>
    <row r="6277" spans="1:38" x14ac:dyDescent="0.2">
      <c r="A6277" t="s">
        <v>2301</v>
      </c>
      <c r="B6277" t="s">
        <v>680</v>
      </c>
      <c r="C6277" t="s">
        <v>2302</v>
      </c>
      <c r="D6277" s="1">
        <v>35758</v>
      </c>
      <c r="E6277" s="1">
        <v>43456</v>
      </c>
      <c r="F6277" t="s">
        <v>19</v>
      </c>
      <c r="I6277">
        <v>100</v>
      </c>
      <c r="J6277">
        <v>0</v>
      </c>
      <c r="K6277">
        <v>0</v>
      </c>
      <c r="L6277">
        <v>1565</v>
      </c>
      <c r="M6277">
        <v>1565</v>
      </c>
      <c r="N6277" t="s">
        <v>20</v>
      </c>
      <c r="O6277" t="s">
        <v>2303</v>
      </c>
      <c r="P6277" t="s">
        <v>28</v>
      </c>
      <c r="Q6277" t="s">
        <v>34233</v>
      </c>
      <c r="R6277" t="s">
        <v>34233</v>
      </c>
      <c r="S6277" t="s">
        <v>32628</v>
      </c>
      <c r="T6277" t="s">
        <v>34357</v>
      </c>
      <c r="U6277" t="s">
        <v>32634</v>
      </c>
      <c r="V6277" t="s">
        <v>33184</v>
      </c>
      <c r="X6277">
        <v>2</v>
      </c>
      <c r="Y6277">
        <v>1</v>
      </c>
      <c r="AA6277">
        <v>10</v>
      </c>
      <c r="AB6277">
        <v>25</v>
      </c>
      <c r="AC6277">
        <v>1</v>
      </c>
      <c r="AD6277" t="str">
        <f t="shared" si="950"/>
        <v/>
      </c>
      <c r="AE6277" t="str">
        <f t="shared" si="946"/>
        <v/>
      </c>
      <c r="AF6277" t="str">
        <f t="shared" si="949"/>
        <v/>
      </c>
      <c r="AG6277">
        <f t="shared" si="952"/>
        <v>1</v>
      </c>
      <c r="AH6277">
        <f t="shared" si="953"/>
        <v>2.8</v>
      </c>
      <c r="AI6277">
        <v>0.14499999999999999</v>
      </c>
      <c r="AJ6277">
        <f t="shared" si="948"/>
        <v>0.40599999999999997</v>
      </c>
      <c r="AK6277" t="str">
        <f t="shared" si="954"/>
        <v/>
      </c>
      <c r="AL6277" t="str">
        <f t="shared" si="951"/>
        <v/>
      </c>
    </row>
    <row r="6278" spans="1:38" x14ac:dyDescent="0.2">
      <c r="A6278" t="s">
        <v>2214</v>
      </c>
      <c r="B6278" t="s">
        <v>680</v>
      </c>
      <c r="C6278" t="s">
        <v>2215</v>
      </c>
      <c r="D6278" s="1">
        <v>35705</v>
      </c>
      <c r="E6278" s="1">
        <v>44594</v>
      </c>
      <c r="F6278" t="s">
        <v>19</v>
      </c>
      <c r="I6278">
        <v>100</v>
      </c>
      <c r="J6278">
        <v>0</v>
      </c>
      <c r="K6278">
        <v>0</v>
      </c>
      <c r="L6278">
        <v>1000</v>
      </c>
      <c r="M6278">
        <v>1000</v>
      </c>
      <c r="N6278" t="s">
        <v>20</v>
      </c>
      <c r="O6278" t="s">
        <v>2216</v>
      </c>
      <c r="P6278" t="s">
        <v>28</v>
      </c>
      <c r="Q6278" t="s">
        <v>32794</v>
      </c>
      <c r="R6278" t="s">
        <v>33782</v>
      </c>
      <c r="S6278" t="s">
        <v>33797</v>
      </c>
      <c r="T6278" t="s">
        <v>34365</v>
      </c>
      <c r="U6278" t="s">
        <v>32634</v>
      </c>
      <c r="V6278" t="s">
        <v>33221</v>
      </c>
      <c r="W6278">
        <v>249</v>
      </c>
      <c r="X6278">
        <v>2</v>
      </c>
      <c r="Y6278" t="s">
        <v>32661</v>
      </c>
      <c r="AB6278">
        <v>25</v>
      </c>
      <c r="AC6278">
        <v>1</v>
      </c>
      <c r="AD6278" t="str">
        <f t="shared" si="950"/>
        <v/>
      </c>
      <c r="AE6278" t="str">
        <f t="shared" si="946"/>
        <v/>
      </c>
      <c r="AF6278" t="str">
        <f t="shared" si="949"/>
        <v/>
      </c>
      <c r="AG6278">
        <f t="shared" si="952"/>
        <v>1</v>
      </c>
      <c r="AH6278">
        <f t="shared" si="953"/>
        <v>2.8</v>
      </c>
      <c r="AI6278">
        <v>0.14499999999999999</v>
      </c>
      <c r="AJ6278">
        <f t="shared" si="948"/>
        <v>0.40599999999999997</v>
      </c>
      <c r="AK6278" t="str">
        <f t="shared" si="954"/>
        <v/>
      </c>
      <c r="AL6278" t="str">
        <f t="shared" si="951"/>
        <v/>
      </c>
    </row>
    <row r="6279" spans="1:38" x14ac:dyDescent="0.2">
      <c r="A6279" t="s">
        <v>27172</v>
      </c>
      <c r="B6279" t="s">
        <v>680</v>
      </c>
      <c r="C6279" t="s">
        <v>27173</v>
      </c>
      <c r="D6279" s="1">
        <v>41715</v>
      </c>
      <c r="E6279" s="1">
        <v>43456</v>
      </c>
      <c r="F6279" t="s">
        <v>474</v>
      </c>
      <c r="I6279">
        <v>100</v>
      </c>
      <c r="J6279">
        <v>0</v>
      </c>
      <c r="K6279">
        <v>0</v>
      </c>
      <c r="L6279">
        <v>1296</v>
      </c>
      <c r="M6279">
        <v>1296</v>
      </c>
      <c r="N6279" t="s">
        <v>20</v>
      </c>
      <c r="O6279" t="s">
        <v>27174</v>
      </c>
      <c r="P6279" t="s">
        <v>28</v>
      </c>
      <c r="Q6279" s="9" t="s">
        <v>34256</v>
      </c>
      <c r="R6279" s="9" t="s">
        <v>33787</v>
      </c>
      <c r="S6279" t="s">
        <v>32627</v>
      </c>
      <c r="T6279" t="s">
        <v>34233</v>
      </c>
      <c r="U6279" t="s">
        <v>33223</v>
      </c>
      <c r="V6279" t="s">
        <v>33221</v>
      </c>
      <c r="AD6279" t="str">
        <f t="shared" si="950"/>
        <v/>
      </c>
      <c r="AE6279" t="str">
        <f t="shared" si="946"/>
        <v/>
      </c>
      <c r="AF6279" t="str">
        <f t="shared" si="949"/>
        <v/>
      </c>
      <c r="AG6279" t="str">
        <f t="shared" si="952"/>
        <v/>
      </c>
      <c r="AH6279" t="str">
        <f t="shared" si="953"/>
        <v/>
      </c>
      <c r="AI6279">
        <v>0.14499999999999999</v>
      </c>
      <c r="AJ6279" t="str">
        <f t="shared" si="948"/>
        <v/>
      </c>
      <c r="AK6279" t="str">
        <f t="shared" si="954"/>
        <v/>
      </c>
      <c r="AL6279" t="str">
        <f t="shared" si="951"/>
        <v/>
      </c>
    </row>
    <row r="6280" spans="1:38" x14ac:dyDescent="0.2">
      <c r="A6280" t="s">
        <v>1773</v>
      </c>
      <c r="B6280" t="s">
        <v>680</v>
      </c>
      <c r="C6280" t="s">
        <v>1774</v>
      </c>
      <c r="D6280" s="1">
        <v>35705</v>
      </c>
      <c r="E6280" s="1">
        <v>44594</v>
      </c>
      <c r="F6280" t="s">
        <v>19</v>
      </c>
      <c r="I6280">
        <v>100</v>
      </c>
      <c r="J6280">
        <v>0</v>
      </c>
      <c r="K6280">
        <v>0</v>
      </c>
      <c r="L6280">
        <v>1023</v>
      </c>
      <c r="M6280">
        <v>1023</v>
      </c>
      <c r="N6280" t="s">
        <v>20</v>
      </c>
      <c r="O6280" t="s">
        <v>1775</v>
      </c>
      <c r="P6280" t="s">
        <v>28</v>
      </c>
      <c r="Q6280" t="s">
        <v>34256</v>
      </c>
      <c r="R6280" t="s">
        <v>33787</v>
      </c>
      <c r="S6280" t="s">
        <v>32628</v>
      </c>
      <c r="T6280" t="s">
        <v>34365</v>
      </c>
      <c r="U6280" t="s">
        <v>32634</v>
      </c>
      <c r="V6280" t="s">
        <v>33221</v>
      </c>
      <c r="W6280">
        <v>256</v>
      </c>
      <c r="X6280">
        <v>2</v>
      </c>
      <c r="Y6280" t="s">
        <v>32661</v>
      </c>
      <c r="AB6280">
        <v>25</v>
      </c>
      <c r="AC6280">
        <v>1</v>
      </c>
      <c r="AD6280" t="str">
        <f t="shared" si="950"/>
        <v/>
      </c>
      <c r="AE6280" t="str">
        <f t="shared" si="946"/>
        <v/>
      </c>
      <c r="AF6280" t="str">
        <f t="shared" si="949"/>
        <v/>
      </c>
      <c r="AG6280">
        <f t="shared" si="952"/>
        <v>1</v>
      </c>
      <c r="AH6280">
        <f t="shared" si="953"/>
        <v>2.8</v>
      </c>
      <c r="AI6280">
        <v>0.14499999999999999</v>
      </c>
      <c r="AJ6280">
        <f t="shared" si="948"/>
        <v>0.40599999999999997</v>
      </c>
      <c r="AK6280" t="str">
        <f t="shared" si="954"/>
        <v/>
      </c>
      <c r="AL6280" t="str">
        <f t="shared" si="951"/>
        <v/>
      </c>
    </row>
    <row r="6281" spans="1:38" x14ac:dyDescent="0.2">
      <c r="A6281" t="s">
        <v>3010</v>
      </c>
      <c r="B6281" t="s">
        <v>680</v>
      </c>
      <c r="C6281" t="s">
        <v>3011</v>
      </c>
      <c r="D6281" s="1">
        <v>35881</v>
      </c>
      <c r="E6281" s="1">
        <v>44620</v>
      </c>
      <c r="F6281" t="s">
        <v>19</v>
      </c>
      <c r="I6281">
        <v>100</v>
      </c>
      <c r="J6281">
        <v>0</v>
      </c>
      <c r="K6281">
        <v>0</v>
      </c>
      <c r="L6281">
        <v>1055</v>
      </c>
      <c r="M6281">
        <v>1055</v>
      </c>
      <c r="N6281" t="s">
        <v>20</v>
      </c>
      <c r="O6281" t="s">
        <v>3012</v>
      </c>
      <c r="P6281" t="s">
        <v>28</v>
      </c>
      <c r="Q6281" t="s">
        <v>34256</v>
      </c>
      <c r="R6281" t="s">
        <v>33787</v>
      </c>
      <c r="S6281" t="s">
        <v>33797</v>
      </c>
      <c r="T6281" t="s">
        <v>33071</v>
      </c>
      <c r="U6281" t="s">
        <v>32634</v>
      </c>
      <c r="V6281" t="s">
        <v>33184</v>
      </c>
      <c r="X6281">
        <v>2</v>
      </c>
      <c r="Y6281">
        <v>1</v>
      </c>
      <c r="AA6281">
        <v>10</v>
      </c>
      <c r="AB6281">
        <v>25</v>
      </c>
      <c r="AC6281">
        <v>1</v>
      </c>
      <c r="AD6281" t="str">
        <f t="shared" si="950"/>
        <v/>
      </c>
      <c r="AE6281" t="str">
        <f t="shared" ref="AE6281:AE6344" si="955">IF((S6281="tühi")*(AC6281&lt;&gt;""),AC6281,"")</f>
        <v/>
      </c>
      <c r="AF6281" t="str">
        <f t="shared" si="949"/>
        <v/>
      </c>
      <c r="AG6281">
        <f t="shared" si="952"/>
        <v>1</v>
      </c>
      <c r="AH6281">
        <f t="shared" si="953"/>
        <v>2.8</v>
      </c>
      <c r="AI6281">
        <v>0.14499999999999999</v>
      </c>
      <c r="AJ6281">
        <f t="shared" si="948"/>
        <v>0.40599999999999997</v>
      </c>
      <c r="AK6281" t="str">
        <f t="shared" si="954"/>
        <v/>
      </c>
      <c r="AL6281" t="str">
        <f t="shared" si="951"/>
        <v/>
      </c>
    </row>
    <row r="6282" spans="1:38" x14ac:dyDescent="0.2">
      <c r="A6282" t="s">
        <v>2100</v>
      </c>
      <c r="B6282" t="s">
        <v>680</v>
      </c>
      <c r="C6282" t="s">
        <v>2101</v>
      </c>
      <c r="D6282" s="1">
        <v>35705</v>
      </c>
      <c r="E6282" s="1">
        <v>43456</v>
      </c>
      <c r="F6282" t="s">
        <v>19</v>
      </c>
      <c r="I6282">
        <v>100</v>
      </c>
      <c r="J6282">
        <v>0</v>
      </c>
      <c r="K6282">
        <v>0</v>
      </c>
      <c r="L6282">
        <v>1164</v>
      </c>
      <c r="M6282">
        <v>1164</v>
      </c>
      <c r="N6282" t="s">
        <v>20</v>
      </c>
      <c r="O6282" t="s">
        <v>2102</v>
      </c>
      <c r="P6282" t="s">
        <v>28</v>
      </c>
      <c r="Q6282" t="s">
        <v>34233</v>
      </c>
      <c r="R6282" t="s">
        <v>34233</v>
      </c>
      <c r="S6282" t="s">
        <v>32628</v>
      </c>
      <c r="T6282" t="s">
        <v>34357</v>
      </c>
      <c r="U6282" t="s">
        <v>32634</v>
      </c>
      <c r="V6282" t="s">
        <v>33221</v>
      </c>
      <c r="W6282">
        <v>291</v>
      </c>
      <c r="X6282">
        <v>2</v>
      </c>
      <c r="Y6282" t="s">
        <v>32661</v>
      </c>
      <c r="AB6282">
        <v>25</v>
      </c>
      <c r="AC6282">
        <v>1</v>
      </c>
      <c r="AD6282" t="str">
        <f t="shared" si="950"/>
        <v/>
      </c>
      <c r="AE6282" t="str">
        <f t="shared" si="955"/>
        <v/>
      </c>
      <c r="AF6282" t="str">
        <f t="shared" si="949"/>
        <v/>
      </c>
      <c r="AG6282">
        <f t="shared" si="952"/>
        <v>1</v>
      </c>
      <c r="AH6282">
        <f t="shared" si="953"/>
        <v>2.8</v>
      </c>
      <c r="AI6282">
        <v>0.14499999999999999</v>
      </c>
      <c r="AJ6282">
        <f t="shared" si="948"/>
        <v>0.40599999999999997</v>
      </c>
      <c r="AK6282" t="str">
        <f t="shared" si="954"/>
        <v/>
      </c>
      <c r="AL6282" t="str">
        <f t="shared" si="951"/>
        <v/>
      </c>
    </row>
    <row r="6283" spans="1:38" x14ac:dyDescent="0.2">
      <c r="A6283" t="s">
        <v>2217</v>
      </c>
      <c r="B6283" t="s">
        <v>680</v>
      </c>
      <c r="C6283" t="s">
        <v>2218</v>
      </c>
      <c r="D6283" s="1">
        <v>35705</v>
      </c>
      <c r="E6283" s="1">
        <v>43456</v>
      </c>
      <c r="F6283" t="s">
        <v>19</v>
      </c>
      <c r="I6283">
        <v>100</v>
      </c>
      <c r="J6283">
        <v>0</v>
      </c>
      <c r="K6283">
        <v>0</v>
      </c>
      <c r="L6283">
        <v>947</v>
      </c>
      <c r="M6283">
        <v>947</v>
      </c>
      <c r="N6283" t="s">
        <v>20</v>
      </c>
      <c r="O6283" t="s">
        <v>2219</v>
      </c>
      <c r="P6283" t="s">
        <v>28</v>
      </c>
      <c r="Q6283" t="s">
        <v>34256</v>
      </c>
      <c r="R6283" t="s">
        <v>33787</v>
      </c>
      <c r="S6283" t="s">
        <v>32628</v>
      </c>
      <c r="T6283" t="s">
        <v>34233</v>
      </c>
      <c r="U6283" t="s">
        <v>32634</v>
      </c>
      <c r="V6283" t="s">
        <v>33221</v>
      </c>
      <c r="W6283">
        <v>236</v>
      </c>
      <c r="X6283">
        <v>2</v>
      </c>
      <c r="Y6283" t="s">
        <v>32661</v>
      </c>
      <c r="AB6283">
        <v>25</v>
      </c>
      <c r="AC6283">
        <v>1</v>
      </c>
      <c r="AD6283" t="str">
        <f t="shared" si="950"/>
        <v/>
      </c>
      <c r="AE6283" t="str">
        <f t="shared" si="955"/>
        <v/>
      </c>
      <c r="AF6283" t="str">
        <f t="shared" si="949"/>
        <v/>
      </c>
      <c r="AG6283">
        <f t="shared" si="952"/>
        <v>1</v>
      </c>
      <c r="AH6283">
        <f t="shared" si="953"/>
        <v>2.8</v>
      </c>
      <c r="AI6283">
        <v>0.14499999999999999</v>
      </c>
      <c r="AJ6283">
        <f t="shared" si="948"/>
        <v>0.40599999999999997</v>
      </c>
      <c r="AK6283" t="str">
        <f t="shared" si="954"/>
        <v/>
      </c>
      <c r="AL6283" t="str">
        <f t="shared" si="951"/>
        <v/>
      </c>
    </row>
    <row r="6284" spans="1:38" x14ac:dyDescent="0.2">
      <c r="A6284" t="s">
        <v>2103</v>
      </c>
      <c r="B6284" t="s">
        <v>680</v>
      </c>
      <c r="C6284" t="s">
        <v>2104</v>
      </c>
      <c r="D6284" s="1">
        <v>35705</v>
      </c>
      <c r="E6284" s="1">
        <v>43456</v>
      </c>
      <c r="F6284" t="s">
        <v>19</v>
      </c>
      <c r="I6284">
        <v>100</v>
      </c>
      <c r="J6284">
        <v>0</v>
      </c>
      <c r="K6284">
        <v>0</v>
      </c>
      <c r="L6284">
        <v>1318</v>
      </c>
      <c r="M6284">
        <v>1318</v>
      </c>
      <c r="N6284" t="s">
        <v>20</v>
      </c>
      <c r="O6284" t="s">
        <v>2105</v>
      </c>
      <c r="P6284" t="s">
        <v>28</v>
      </c>
      <c r="Q6284" t="s">
        <v>34256</v>
      </c>
      <c r="R6284" t="s">
        <v>33787</v>
      </c>
      <c r="S6284" t="s">
        <v>33797</v>
      </c>
      <c r="T6284" t="s">
        <v>34365</v>
      </c>
      <c r="U6284" t="s">
        <v>32634</v>
      </c>
      <c r="V6284" t="s">
        <v>33221</v>
      </c>
      <c r="W6284">
        <v>329</v>
      </c>
      <c r="X6284">
        <v>2</v>
      </c>
      <c r="Y6284" t="s">
        <v>32661</v>
      </c>
      <c r="AB6284">
        <v>25</v>
      </c>
      <c r="AC6284">
        <v>1</v>
      </c>
      <c r="AD6284" t="str">
        <f t="shared" si="950"/>
        <v/>
      </c>
      <c r="AE6284" t="str">
        <f t="shared" si="955"/>
        <v/>
      </c>
      <c r="AF6284" t="str">
        <f t="shared" si="949"/>
        <v/>
      </c>
      <c r="AG6284">
        <f t="shared" si="952"/>
        <v>1</v>
      </c>
      <c r="AH6284">
        <f t="shared" si="953"/>
        <v>2.8</v>
      </c>
      <c r="AI6284">
        <v>0.14499999999999999</v>
      </c>
      <c r="AJ6284">
        <f t="shared" si="948"/>
        <v>0.40599999999999997</v>
      </c>
      <c r="AK6284" t="str">
        <f t="shared" si="954"/>
        <v/>
      </c>
      <c r="AL6284" t="str">
        <f t="shared" si="951"/>
        <v/>
      </c>
    </row>
    <row r="6285" spans="1:38" x14ac:dyDescent="0.2">
      <c r="A6285" t="s">
        <v>1776</v>
      </c>
      <c r="B6285" t="s">
        <v>680</v>
      </c>
      <c r="C6285" t="s">
        <v>1777</v>
      </c>
      <c r="D6285" s="1">
        <v>35705</v>
      </c>
      <c r="E6285" s="1">
        <v>43456</v>
      </c>
      <c r="F6285" t="s">
        <v>19</v>
      </c>
      <c r="I6285">
        <v>100</v>
      </c>
      <c r="J6285">
        <v>0</v>
      </c>
      <c r="K6285">
        <v>0</v>
      </c>
      <c r="L6285">
        <v>1042</v>
      </c>
      <c r="M6285">
        <v>1042</v>
      </c>
      <c r="N6285" t="s">
        <v>20</v>
      </c>
      <c r="O6285" t="s">
        <v>1778</v>
      </c>
      <c r="P6285" t="s">
        <v>28</v>
      </c>
      <c r="Q6285" t="s">
        <v>32794</v>
      </c>
      <c r="R6285" t="s">
        <v>33782</v>
      </c>
      <c r="S6285" t="s">
        <v>32628</v>
      </c>
      <c r="T6285" t="s">
        <v>33071</v>
      </c>
      <c r="U6285" t="s">
        <v>32634</v>
      </c>
      <c r="V6285" t="s">
        <v>33221</v>
      </c>
      <c r="W6285">
        <v>260</v>
      </c>
      <c r="X6285">
        <v>2</v>
      </c>
      <c r="Y6285" t="s">
        <v>32661</v>
      </c>
      <c r="AB6285">
        <v>25</v>
      </c>
      <c r="AC6285">
        <v>1</v>
      </c>
      <c r="AD6285" t="str">
        <f t="shared" si="950"/>
        <v/>
      </c>
      <c r="AE6285" t="str">
        <f t="shared" si="955"/>
        <v/>
      </c>
      <c r="AF6285" t="str">
        <f t="shared" si="949"/>
        <v/>
      </c>
      <c r="AG6285">
        <f t="shared" si="952"/>
        <v>1</v>
      </c>
      <c r="AH6285">
        <f t="shared" si="953"/>
        <v>2.8</v>
      </c>
      <c r="AI6285">
        <v>0.14499999999999999</v>
      </c>
      <c r="AJ6285">
        <f t="shared" si="948"/>
        <v>0.40599999999999997</v>
      </c>
      <c r="AK6285" t="str">
        <f t="shared" si="954"/>
        <v/>
      </c>
      <c r="AL6285" t="str">
        <f t="shared" si="951"/>
        <v/>
      </c>
    </row>
    <row r="6286" spans="1:38" x14ac:dyDescent="0.2">
      <c r="A6286" t="s">
        <v>2106</v>
      </c>
      <c r="B6286" t="s">
        <v>680</v>
      </c>
      <c r="C6286" t="s">
        <v>2107</v>
      </c>
      <c r="D6286" s="1">
        <v>35705</v>
      </c>
      <c r="E6286" s="1">
        <v>43456</v>
      </c>
      <c r="F6286" t="s">
        <v>19</v>
      </c>
      <c r="I6286">
        <v>100</v>
      </c>
      <c r="J6286">
        <v>0</v>
      </c>
      <c r="K6286">
        <v>0</v>
      </c>
      <c r="L6286">
        <v>1211</v>
      </c>
      <c r="M6286">
        <v>1211</v>
      </c>
      <c r="N6286" t="s">
        <v>20</v>
      </c>
      <c r="O6286" t="s">
        <v>2108</v>
      </c>
      <c r="P6286" t="s">
        <v>28</v>
      </c>
      <c r="Q6286" t="s">
        <v>34233</v>
      </c>
      <c r="R6286" t="s">
        <v>34233</v>
      </c>
      <c r="S6286" t="s">
        <v>32628</v>
      </c>
      <c r="T6286" t="s">
        <v>34365</v>
      </c>
      <c r="U6286" t="s">
        <v>32634</v>
      </c>
      <c r="V6286" t="s">
        <v>33221</v>
      </c>
      <c r="W6286">
        <v>302</v>
      </c>
      <c r="X6286">
        <v>2</v>
      </c>
      <c r="Y6286" t="s">
        <v>32661</v>
      </c>
      <c r="AB6286">
        <v>25</v>
      </c>
      <c r="AC6286">
        <v>1</v>
      </c>
      <c r="AD6286" t="str">
        <f t="shared" si="950"/>
        <v/>
      </c>
      <c r="AE6286" t="str">
        <f t="shared" si="955"/>
        <v/>
      </c>
      <c r="AF6286" t="str">
        <f t="shared" si="949"/>
        <v/>
      </c>
      <c r="AG6286">
        <f t="shared" si="952"/>
        <v>1</v>
      </c>
      <c r="AH6286">
        <f t="shared" si="953"/>
        <v>2.8</v>
      </c>
      <c r="AI6286">
        <v>0.14499999999999999</v>
      </c>
      <c r="AJ6286">
        <f t="shared" si="948"/>
        <v>0.40599999999999997</v>
      </c>
      <c r="AK6286" t="str">
        <f t="shared" si="954"/>
        <v/>
      </c>
      <c r="AL6286" t="str">
        <f t="shared" si="951"/>
        <v/>
      </c>
    </row>
    <row r="6287" spans="1:38" x14ac:dyDescent="0.2">
      <c r="A6287" t="s">
        <v>1779</v>
      </c>
      <c r="B6287" t="s">
        <v>680</v>
      </c>
      <c r="C6287" t="s">
        <v>1780</v>
      </c>
      <c r="D6287" s="1">
        <v>35705</v>
      </c>
      <c r="E6287" s="1">
        <v>44594</v>
      </c>
      <c r="F6287" t="s">
        <v>19</v>
      </c>
      <c r="I6287">
        <v>100</v>
      </c>
      <c r="J6287">
        <v>0</v>
      </c>
      <c r="K6287">
        <v>0</v>
      </c>
      <c r="L6287">
        <v>985</v>
      </c>
      <c r="M6287">
        <v>985</v>
      </c>
      <c r="N6287" t="s">
        <v>20</v>
      </c>
      <c r="O6287" t="s">
        <v>1781</v>
      </c>
      <c r="P6287" t="s">
        <v>28</v>
      </c>
      <c r="Q6287" t="s">
        <v>34233</v>
      </c>
      <c r="R6287" t="s">
        <v>34233</v>
      </c>
      <c r="S6287" t="s">
        <v>32628</v>
      </c>
      <c r="T6287" t="s">
        <v>34365</v>
      </c>
      <c r="U6287" t="s">
        <v>32634</v>
      </c>
      <c r="V6287" t="s">
        <v>33221</v>
      </c>
      <c r="W6287">
        <v>246</v>
      </c>
      <c r="X6287">
        <v>2</v>
      </c>
      <c r="Y6287" t="s">
        <v>32661</v>
      </c>
      <c r="AB6287">
        <v>25</v>
      </c>
      <c r="AC6287">
        <v>1</v>
      </c>
      <c r="AD6287" t="str">
        <f t="shared" si="950"/>
        <v/>
      </c>
      <c r="AE6287" t="str">
        <f t="shared" si="955"/>
        <v/>
      </c>
      <c r="AF6287" t="str">
        <f t="shared" si="949"/>
        <v/>
      </c>
      <c r="AG6287">
        <f t="shared" ref="AG6287:AG6318" si="956">IF((S6287&lt;&gt;"tühi")*(AC6287&lt;&gt;""),AC6287,"")</f>
        <v>1</v>
      </c>
      <c r="AH6287">
        <f t="shared" si="953"/>
        <v>2.8</v>
      </c>
      <c r="AI6287">
        <v>0.14499999999999999</v>
      </c>
      <c r="AJ6287">
        <f t="shared" si="948"/>
        <v>0.40599999999999997</v>
      </c>
      <c r="AK6287" t="str">
        <f t="shared" si="954"/>
        <v/>
      </c>
      <c r="AL6287" t="str">
        <f t="shared" si="951"/>
        <v/>
      </c>
    </row>
    <row r="6288" spans="1:38" x14ac:dyDescent="0.2">
      <c r="A6288" t="s">
        <v>2154</v>
      </c>
      <c r="B6288" t="s">
        <v>680</v>
      </c>
      <c r="C6288" t="s">
        <v>2155</v>
      </c>
      <c r="D6288" s="1">
        <v>35705</v>
      </c>
      <c r="E6288" s="1">
        <v>43456</v>
      </c>
      <c r="F6288" t="s">
        <v>19</v>
      </c>
      <c r="I6288">
        <v>100</v>
      </c>
      <c r="J6288">
        <v>0</v>
      </c>
      <c r="K6288">
        <v>0</v>
      </c>
      <c r="L6288">
        <v>1486</v>
      </c>
      <c r="M6288">
        <v>1486</v>
      </c>
      <c r="N6288" t="s">
        <v>20</v>
      </c>
      <c r="O6288" t="s">
        <v>2156</v>
      </c>
      <c r="P6288" t="s">
        <v>28</v>
      </c>
      <c r="Q6288" t="s">
        <v>34233</v>
      </c>
      <c r="R6288" t="s">
        <v>34233</v>
      </c>
      <c r="S6288" t="s">
        <v>33797</v>
      </c>
      <c r="T6288" t="s">
        <v>34357</v>
      </c>
      <c r="U6288" t="s">
        <v>32634</v>
      </c>
      <c r="V6288" t="s">
        <v>33221</v>
      </c>
      <c r="W6288">
        <v>371</v>
      </c>
      <c r="X6288">
        <v>2</v>
      </c>
      <c r="Y6288" t="s">
        <v>32661</v>
      </c>
      <c r="AB6288">
        <v>25</v>
      </c>
      <c r="AC6288">
        <v>1</v>
      </c>
      <c r="AD6288" t="str">
        <f t="shared" si="950"/>
        <v/>
      </c>
      <c r="AE6288" t="str">
        <f t="shared" si="955"/>
        <v/>
      </c>
      <c r="AF6288" t="str">
        <f t="shared" si="949"/>
        <v/>
      </c>
      <c r="AG6288">
        <f t="shared" si="956"/>
        <v>1</v>
      </c>
      <c r="AH6288">
        <f t="shared" si="953"/>
        <v>2.8</v>
      </c>
      <c r="AI6288">
        <v>0.14499999999999999</v>
      </c>
      <c r="AJ6288">
        <f t="shared" ref="AJ6288:AJ6351" si="957">IF(COUNTBLANK(AH6288),"",AH6288*AI6288)</f>
        <v>0.40599999999999997</v>
      </c>
      <c r="AK6288" t="str">
        <f t="shared" si="954"/>
        <v/>
      </c>
      <c r="AL6288" t="str">
        <f t="shared" si="951"/>
        <v/>
      </c>
    </row>
    <row r="6289" spans="1:38" x14ac:dyDescent="0.2">
      <c r="A6289" t="s">
        <v>1782</v>
      </c>
      <c r="B6289" t="s">
        <v>680</v>
      </c>
      <c r="C6289" t="s">
        <v>1783</v>
      </c>
      <c r="D6289" s="1">
        <v>35705</v>
      </c>
      <c r="E6289" s="1">
        <v>44594</v>
      </c>
      <c r="F6289" t="s">
        <v>19</v>
      </c>
      <c r="I6289">
        <v>100</v>
      </c>
      <c r="J6289">
        <v>0</v>
      </c>
      <c r="K6289">
        <v>0</v>
      </c>
      <c r="L6289">
        <v>1070</v>
      </c>
      <c r="M6289">
        <v>1070</v>
      </c>
      <c r="N6289" t="s">
        <v>20</v>
      </c>
      <c r="O6289" t="s">
        <v>1784</v>
      </c>
      <c r="P6289" t="s">
        <v>28</v>
      </c>
      <c r="Q6289" t="s">
        <v>32794</v>
      </c>
      <c r="R6289" t="s">
        <v>33782</v>
      </c>
      <c r="S6289" t="s">
        <v>32628</v>
      </c>
      <c r="T6289" t="s">
        <v>34350</v>
      </c>
      <c r="U6289" t="s">
        <v>32634</v>
      </c>
      <c r="V6289" t="s">
        <v>33221</v>
      </c>
      <c r="W6289">
        <v>265</v>
      </c>
      <c r="X6289">
        <v>2</v>
      </c>
      <c r="Y6289" t="s">
        <v>32661</v>
      </c>
      <c r="AB6289">
        <v>25</v>
      </c>
      <c r="AC6289">
        <v>1</v>
      </c>
      <c r="AD6289" t="str">
        <f t="shared" si="950"/>
        <v/>
      </c>
      <c r="AE6289" t="str">
        <f t="shared" si="955"/>
        <v/>
      </c>
      <c r="AF6289" t="str">
        <f t="shared" si="949"/>
        <v/>
      </c>
      <c r="AG6289">
        <f t="shared" si="956"/>
        <v>1</v>
      </c>
      <c r="AH6289">
        <f t="shared" si="953"/>
        <v>2.8</v>
      </c>
      <c r="AI6289">
        <v>0.14499999999999999</v>
      </c>
      <c r="AJ6289">
        <f t="shared" si="957"/>
        <v>0.40599999999999997</v>
      </c>
      <c r="AK6289" t="str">
        <f t="shared" si="954"/>
        <v/>
      </c>
      <c r="AL6289" t="str">
        <f t="shared" si="951"/>
        <v/>
      </c>
    </row>
    <row r="6290" spans="1:38" x14ac:dyDescent="0.2">
      <c r="A6290" t="s">
        <v>1791</v>
      </c>
      <c r="B6290" t="s">
        <v>680</v>
      </c>
      <c r="C6290" t="s">
        <v>1792</v>
      </c>
      <c r="D6290" s="1">
        <v>35706</v>
      </c>
      <c r="E6290" s="1">
        <v>43456</v>
      </c>
      <c r="F6290" t="s">
        <v>19</v>
      </c>
      <c r="I6290">
        <v>100</v>
      </c>
      <c r="J6290">
        <v>0</v>
      </c>
      <c r="K6290">
        <v>0</v>
      </c>
      <c r="L6290">
        <v>986</v>
      </c>
      <c r="M6290">
        <v>986</v>
      </c>
      <c r="N6290" t="s">
        <v>20</v>
      </c>
      <c r="O6290" t="s">
        <v>1793</v>
      </c>
      <c r="P6290" t="s">
        <v>28</v>
      </c>
      <c r="Q6290" t="s">
        <v>34233</v>
      </c>
      <c r="R6290" t="s">
        <v>34233</v>
      </c>
      <c r="S6290" t="s">
        <v>33800</v>
      </c>
      <c r="T6290" t="s">
        <v>34365</v>
      </c>
      <c r="U6290" t="s">
        <v>32634</v>
      </c>
      <c r="V6290" t="s">
        <v>33221</v>
      </c>
      <c r="W6290">
        <v>246</v>
      </c>
      <c r="X6290">
        <v>2</v>
      </c>
      <c r="Y6290" t="s">
        <v>32661</v>
      </c>
      <c r="AB6290">
        <v>25</v>
      </c>
      <c r="AC6290">
        <v>1</v>
      </c>
      <c r="AD6290" t="str">
        <f t="shared" si="950"/>
        <v/>
      </c>
      <c r="AE6290" t="str">
        <f t="shared" si="955"/>
        <v/>
      </c>
      <c r="AF6290" t="str">
        <f t="shared" ref="AF6290:AF6353" si="958">IF((S6290&lt;&gt;"tühi")*(F6290&lt;&gt;"Elamumaa")*(G6290&lt;&gt;"Elamumaa")*(H6290&lt;&gt;"Elamumaa"),IF(Z6290=0,"",Z6290),"")</f>
        <v/>
      </c>
      <c r="AG6290">
        <f t="shared" si="956"/>
        <v>1</v>
      </c>
      <c r="AH6290">
        <f t="shared" si="953"/>
        <v>2.8</v>
      </c>
      <c r="AI6290">
        <v>0.14499999999999999</v>
      </c>
      <c r="AJ6290">
        <f t="shared" si="957"/>
        <v>0.40599999999999997</v>
      </c>
      <c r="AK6290" t="str">
        <f t="shared" si="954"/>
        <v/>
      </c>
      <c r="AL6290" t="str">
        <f t="shared" si="951"/>
        <v/>
      </c>
    </row>
    <row r="6291" spans="1:38" x14ac:dyDescent="0.2">
      <c r="A6291" t="s">
        <v>2304</v>
      </c>
      <c r="B6291" t="s">
        <v>680</v>
      </c>
      <c r="C6291" t="s">
        <v>2305</v>
      </c>
      <c r="D6291" s="1">
        <v>35758</v>
      </c>
      <c r="E6291" s="1">
        <v>43901</v>
      </c>
      <c r="F6291" t="s">
        <v>19</v>
      </c>
      <c r="I6291">
        <v>100</v>
      </c>
      <c r="J6291">
        <v>0</v>
      </c>
      <c r="K6291">
        <v>0</v>
      </c>
      <c r="L6291">
        <v>995</v>
      </c>
      <c r="M6291">
        <v>995</v>
      </c>
      <c r="N6291" t="s">
        <v>20</v>
      </c>
      <c r="O6291" t="s">
        <v>2306</v>
      </c>
      <c r="P6291" t="s">
        <v>28</v>
      </c>
      <c r="Q6291" t="s">
        <v>34256</v>
      </c>
      <c r="R6291" t="s">
        <v>33787</v>
      </c>
      <c r="S6291" t="s">
        <v>32628</v>
      </c>
      <c r="T6291" t="s">
        <v>34365</v>
      </c>
      <c r="U6291" t="s">
        <v>32634</v>
      </c>
      <c r="V6291" t="s">
        <v>33184</v>
      </c>
      <c r="X6291">
        <v>2</v>
      </c>
      <c r="Y6291">
        <v>1</v>
      </c>
      <c r="AA6291">
        <v>10</v>
      </c>
      <c r="AB6291">
        <v>25</v>
      </c>
      <c r="AC6291">
        <v>1</v>
      </c>
      <c r="AD6291" t="str">
        <f t="shared" si="950"/>
        <v/>
      </c>
      <c r="AE6291" t="str">
        <f t="shared" si="955"/>
        <v/>
      </c>
      <c r="AF6291" t="str">
        <f t="shared" si="958"/>
        <v/>
      </c>
      <c r="AG6291">
        <f t="shared" si="956"/>
        <v>1</v>
      </c>
      <c r="AH6291">
        <f t="shared" si="953"/>
        <v>2.8</v>
      </c>
      <c r="AI6291">
        <v>0.14499999999999999</v>
      </c>
      <c r="AJ6291">
        <f t="shared" si="957"/>
        <v>0.40599999999999997</v>
      </c>
      <c r="AK6291" t="str">
        <f t="shared" si="954"/>
        <v/>
      </c>
      <c r="AL6291" t="str">
        <f t="shared" si="951"/>
        <v/>
      </c>
    </row>
    <row r="6292" spans="1:38" x14ac:dyDescent="0.2">
      <c r="A6292" t="s">
        <v>1788</v>
      </c>
      <c r="B6292" t="s">
        <v>680</v>
      </c>
      <c r="C6292" t="s">
        <v>1789</v>
      </c>
      <c r="D6292" s="1">
        <v>35706</v>
      </c>
      <c r="E6292" s="1">
        <v>43456</v>
      </c>
      <c r="F6292" t="s">
        <v>19</v>
      </c>
      <c r="I6292">
        <v>100</v>
      </c>
      <c r="J6292">
        <v>0</v>
      </c>
      <c r="K6292">
        <v>0</v>
      </c>
      <c r="L6292">
        <v>1068</v>
      </c>
      <c r="M6292">
        <v>1068</v>
      </c>
      <c r="N6292" t="s">
        <v>20</v>
      </c>
      <c r="O6292" t="s">
        <v>1790</v>
      </c>
      <c r="P6292" t="s">
        <v>28</v>
      </c>
      <c r="Q6292" t="s">
        <v>34233</v>
      </c>
      <c r="R6292" t="s">
        <v>34233</v>
      </c>
      <c r="S6292" t="s">
        <v>32628</v>
      </c>
      <c r="T6292" t="s">
        <v>34440</v>
      </c>
      <c r="U6292" t="s">
        <v>32634</v>
      </c>
      <c r="V6292" t="s">
        <v>33221</v>
      </c>
      <c r="W6292">
        <v>267</v>
      </c>
      <c r="X6292">
        <v>2</v>
      </c>
      <c r="Y6292" t="s">
        <v>32661</v>
      </c>
      <c r="AB6292">
        <v>25</v>
      </c>
      <c r="AC6292">
        <v>1</v>
      </c>
      <c r="AD6292" t="str">
        <f t="shared" si="950"/>
        <v/>
      </c>
      <c r="AE6292" t="str">
        <f t="shared" si="955"/>
        <v/>
      </c>
      <c r="AF6292" t="str">
        <f t="shared" si="958"/>
        <v/>
      </c>
      <c r="AG6292">
        <f t="shared" si="956"/>
        <v>1</v>
      </c>
      <c r="AH6292">
        <f t="shared" si="953"/>
        <v>2.8</v>
      </c>
      <c r="AI6292">
        <v>0.14499999999999999</v>
      </c>
      <c r="AJ6292">
        <f t="shared" si="957"/>
        <v>0.40599999999999997</v>
      </c>
      <c r="AK6292" t="str">
        <f t="shared" si="954"/>
        <v/>
      </c>
      <c r="AL6292" t="str">
        <f t="shared" si="951"/>
        <v/>
      </c>
    </row>
    <row r="6293" spans="1:38" x14ac:dyDescent="0.2">
      <c r="A6293" t="s">
        <v>1785</v>
      </c>
      <c r="B6293" t="s">
        <v>680</v>
      </c>
      <c r="C6293" t="s">
        <v>1786</v>
      </c>
      <c r="D6293" s="1">
        <v>35705</v>
      </c>
      <c r="E6293" s="1">
        <v>43456</v>
      </c>
      <c r="F6293" t="s">
        <v>19</v>
      </c>
      <c r="I6293">
        <v>100</v>
      </c>
      <c r="J6293">
        <v>0</v>
      </c>
      <c r="K6293">
        <v>0</v>
      </c>
      <c r="L6293">
        <v>1013</v>
      </c>
      <c r="M6293">
        <v>1013</v>
      </c>
      <c r="N6293" t="s">
        <v>20</v>
      </c>
      <c r="O6293" t="s">
        <v>1787</v>
      </c>
      <c r="P6293" t="s">
        <v>28</v>
      </c>
      <c r="Q6293" t="s">
        <v>34233</v>
      </c>
      <c r="R6293" t="s">
        <v>34233</v>
      </c>
      <c r="S6293" t="s">
        <v>32628</v>
      </c>
      <c r="T6293" t="s">
        <v>34357</v>
      </c>
      <c r="U6293" t="s">
        <v>32634</v>
      </c>
      <c r="V6293" t="s">
        <v>33221</v>
      </c>
      <c r="W6293">
        <v>253</v>
      </c>
      <c r="X6293">
        <v>2</v>
      </c>
      <c r="Y6293" t="s">
        <v>32661</v>
      </c>
      <c r="AB6293">
        <v>25</v>
      </c>
      <c r="AC6293">
        <v>1</v>
      </c>
      <c r="AD6293" t="str">
        <f t="shared" si="950"/>
        <v/>
      </c>
      <c r="AE6293" t="str">
        <f t="shared" si="955"/>
        <v/>
      </c>
      <c r="AF6293" t="str">
        <f t="shared" si="958"/>
        <v/>
      </c>
      <c r="AG6293">
        <f t="shared" si="956"/>
        <v>1</v>
      </c>
      <c r="AH6293">
        <f t="shared" si="953"/>
        <v>2.8</v>
      </c>
      <c r="AI6293">
        <v>0.14499999999999999</v>
      </c>
      <c r="AJ6293">
        <f t="shared" si="957"/>
        <v>0.40599999999999997</v>
      </c>
      <c r="AK6293" t="str">
        <f t="shared" si="954"/>
        <v/>
      </c>
      <c r="AL6293" t="str">
        <f t="shared" si="951"/>
        <v/>
      </c>
    </row>
    <row r="6294" spans="1:38" x14ac:dyDescent="0.2">
      <c r="A6294" t="s">
        <v>1794</v>
      </c>
      <c r="B6294" t="s">
        <v>680</v>
      </c>
      <c r="C6294" t="s">
        <v>1795</v>
      </c>
      <c r="D6294" s="1">
        <v>35706</v>
      </c>
      <c r="E6294" s="1">
        <v>43456</v>
      </c>
      <c r="F6294" t="s">
        <v>19</v>
      </c>
      <c r="I6294">
        <v>100</v>
      </c>
      <c r="J6294">
        <v>0</v>
      </c>
      <c r="K6294">
        <v>0</v>
      </c>
      <c r="L6294">
        <v>976</v>
      </c>
      <c r="M6294">
        <v>976</v>
      </c>
      <c r="N6294" t="s">
        <v>20</v>
      </c>
      <c r="O6294" t="s">
        <v>1796</v>
      </c>
      <c r="P6294" t="s">
        <v>28</v>
      </c>
      <c r="Q6294" t="s">
        <v>34233</v>
      </c>
      <c r="R6294" t="s">
        <v>34233</v>
      </c>
      <c r="S6294" t="s">
        <v>32628</v>
      </c>
      <c r="T6294" t="s">
        <v>34349</v>
      </c>
      <c r="U6294" t="s">
        <v>32634</v>
      </c>
      <c r="V6294" t="s">
        <v>33221</v>
      </c>
      <c r="W6294">
        <v>244</v>
      </c>
      <c r="X6294">
        <v>2</v>
      </c>
      <c r="Y6294" t="s">
        <v>32661</v>
      </c>
      <c r="AB6294">
        <v>25</v>
      </c>
      <c r="AC6294">
        <v>1</v>
      </c>
      <c r="AD6294" t="str">
        <f t="shared" si="950"/>
        <v/>
      </c>
      <c r="AE6294" t="str">
        <f t="shared" si="955"/>
        <v/>
      </c>
      <c r="AF6294" t="str">
        <f t="shared" si="958"/>
        <v/>
      </c>
      <c r="AG6294">
        <f t="shared" si="956"/>
        <v>1</v>
      </c>
      <c r="AH6294">
        <f t="shared" si="953"/>
        <v>2.8</v>
      </c>
      <c r="AI6294">
        <v>0.14499999999999999</v>
      </c>
      <c r="AJ6294">
        <f t="shared" si="957"/>
        <v>0.40599999999999997</v>
      </c>
      <c r="AK6294" t="str">
        <f t="shared" si="954"/>
        <v/>
      </c>
      <c r="AL6294" t="str">
        <f t="shared" si="951"/>
        <v/>
      </c>
    </row>
    <row r="6295" spans="1:38" x14ac:dyDescent="0.2">
      <c r="A6295" t="s">
        <v>1797</v>
      </c>
      <c r="B6295" t="s">
        <v>680</v>
      </c>
      <c r="C6295" t="s">
        <v>1798</v>
      </c>
      <c r="D6295" s="1">
        <v>35706</v>
      </c>
      <c r="E6295" s="1">
        <v>43456</v>
      </c>
      <c r="F6295" t="s">
        <v>19</v>
      </c>
      <c r="I6295">
        <v>100</v>
      </c>
      <c r="J6295">
        <v>0</v>
      </c>
      <c r="K6295">
        <v>0</v>
      </c>
      <c r="L6295">
        <v>994</v>
      </c>
      <c r="M6295">
        <v>994</v>
      </c>
      <c r="N6295" t="s">
        <v>20</v>
      </c>
      <c r="O6295" t="s">
        <v>1799</v>
      </c>
      <c r="P6295" t="s">
        <v>28</v>
      </c>
      <c r="Q6295" t="s">
        <v>34233</v>
      </c>
      <c r="R6295" t="s">
        <v>34233</v>
      </c>
      <c r="S6295" t="s">
        <v>32628</v>
      </c>
      <c r="T6295" t="s">
        <v>34365</v>
      </c>
      <c r="U6295" t="s">
        <v>32634</v>
      </c>
      <c r="V6295" t="s">
        <v>33221</v>
      </c>
      <c r="W6295">
        <v>248</v>
      </c>
      <c r="X6295">
        <v>2</v>
      </c>
      <c r="Y6295" t="s">
        <v>32661</v>
      </c>
      <c r="AB6295">
        <v>25</v>
      </c>
      <c r="AC6295">
        <v>1</v>
      </c>
      <c r="AD6295" t="str">
        <f t="shared" si="950"/>
        <v/>
      </c>
      <c r="AE6295" t="str">
        <f t="shared" si="955"/>
        <v/>
      </c>
      <c r="AF6295" t="str">
        <f t="shared" si="958"/>
        <v/>
      </c>
      <c r="AG6295">
        <f t="shared" si="956"/>
        <v>1</v>
      </c>
      <c r="AH6295">
        <f t="shared" si="953"/>
        <v>2.8</v>
      </c>
      <c r="AI6295">
        <v>0.14499999999999999</v>
      </c>
      <c r="AJ6295">
        <f t="shared" si="957"/>
        <v>0.40599999999999997</v>
      </c>
      <c r="AK6295" t="str">
        <f t="shared" si="954"/>
        <v/>
      </c>
      <c r="AL6295" t="str">
        <f t="shared" si="951"/>
        <v/>
      </c>
    </row>
    <row r="6296" spans="1:38" x14ac:dyDescent="0.2">
      <c r="A6296" t="s">
        <v>1800</v>
      </c>
      <c r="B6296" t="s">
        <v>680</v>
      </c>
      <c r="C6296" t="s">
        <v>1801</v>
      </c>
      <c r="D6296" s="1">
        <v>35706</v>
      </c>
      <c r="E6296" s="1">
        <v>44103</v>
      </c>
      <c r="F6296" t="s">
        <v>19</v>
      </c>
      <c r="I6296">
        <v>100</v>
      </c>
      <c r="J6296">
        <v>0</v>
      </c>
      <c r="K6296">
        <v>0</v>
      </c>
      <c r="L6296">
        <v>1221</v>
      </c>
      <c r="M6296">
        <v>1221</v>
      </c>
      <c r="N6296" t="s">
        <v>20</v>
      </c>
      <c r="O6296" t="s">
        <v>1802</v>
      </c>
      <c r="P6296" t="s">
        <v>28</v>
      </c>
      <c r="Q6296" s="9" t="s">
        <v>34256</v>
      </c>
      <c r="R6296" s="9" t="s">
        <v>33787</v>
      </c>
      <c r="S6296" t="s">
        <v>33942</v>
      </c>
      <c r="T6296" t="s">
        <v>34233</v>
      </c>
      <c r="U6296" t="s">
        <v>32634</v>
      </c>
      <c r="V6296" t="s">
        <v>33221</v>
      </c>
      <c r="W6296">
        <v>305</v>
      </c>
      <c r="X6296">
        <v>2</v>
      </c>
      <c r="Y6296" t="s">
        <v>32661</v>
      </c>
      <c r="AB6296">
        <v>25</v>
      </c>
      <c r="AC6296">
        <v>1</v>
      </c>
      <c r="AD6296" t="str">
        <f t="shared" si="950"/>
        <v/>
      </c>
      <c r="AE6296">
        <f t="shared" si="955"/>
        <v>1</v>
      </c>
      <c r="AF6296" t="str">
        <f t="shared" si="958"/>
        <v/>
      </c>
      <c r="AG6296" t="str">
        <f t="shared" si="956"/>
        <v/>
      </c>
      <c r="AH6296" t="str">
        <f t="shared" si="953"/>
        <v/>
      </c>
      <c r="AI6296">
        <v>0.14499999999999999</v>
      </c>
      <c r="AJ6296" t="str">
        <f t="shared" si="957"/>
        <v/>
      </c>
      <c r="AK6296">
        <f t="shared" si="954"/>
        <v>2.8</v>
      </c>
      <c r="AL6296">
        <f t="shared" si="951"/>
        <v>0.40599999999999997</v>
      </c>
    </row>
    <row r="6297" spans="1:38" x14ac:dyDescent="0.2">
      <c r="A6297" t="s">
        <v>4288</v>
      </c>
      <c r="B6297" t="s">
        <v>680</v>
      </c>
      <c r="C6297" t="s">
        <v>4289</v>
      </c>
      <c r="D6297" s="1">
        <v>36024</v>
      </c>
      <c r="E6297" s="1">
        <v>44700</v>
      </c>
      <c r="F6297" t="s">
        <v>19</v>
      </c>
      <c r="I6297">
        <v>100</v>
      </c>
      <c r="J6297">
        <v>0</v>
      </c>
      <c r="K6297">
        <v>0</v>
      </c>
      <c r="L6297">
        <v>1098</v>
      </c>
      <c r="M6297">
        <v>1098</v>
      </c>
      <c r="N6297" t="s">
        <v>20</v>
      </c>
      <c r="O6297" t="s">
        <v>4290</v>
      </c>
      <c r="P6297" t="s">
        <v>28</v>
      </c>
      <c r="Q6297" t="s">
        <v>34233</v>
      </c>
      <c r="R6297" t="s">
        <v>34233</v>
      </c>
      <c r="S6297" t="s">
        <v>32628</v>
      </c>
      <c r="T6297" t="s">
        <v>34349</v>
      </c>
      <c r="U6297" t="s">
        <v>32634</v>
      </c>
      <c r="V6297" t="s">
        <v>33184</v>
      </c>
      <c r="X6297">
        <v>2</v>
      </c>
      <c r="Y6297">
        <v>1</v>
      </c>
      <c r="AA6297">
        <v>10</v>
      </c>
      <c r="AB6297">
        <v>25</v>
      </c>
      <c r="AC6297">
        <v>1</v>
      </c>
      <c r="AD6297" t="str">
        <f t="shared" si="950"/>
        <v/>
      </c>
      <c r="AE6297" t="str">
        <f t="shared" si="955"/>
        <v/>
      </c>
      <c r="AF6297" t="str">
        <f t="shared" si="958"/>
        <v/>
      </c>
      <c r="AG6297">
        <f t="shared" si="956"/>
        <v>1</v>
      </c>
      <c r="AH6297">
        <f t="shared" si="953"/>
        <v>2.8</v>
      </c>
      <c r="AI6297">
        <v>0.14499999999999999</v>
      </c>
      <c r="AJ6297">
        <f t="shared" si="957"/>
        <v>0.40599999999999997</v>
      </c>
      <c r="AK6297" t="str">
        <f t="shared" si="954"/>
        <v/>
      </c>
      <c r="AL6297" t="str">
        <f t="shared" si="951"/>
        <v/>
      </c>
    </row>
    <row r="6298" spans="1:38" x14ac:dyDescent="0.2">
      <c r="A6298" t="s">
        <v>1803</v>
      </c>
      <c r="B6298" t="s">
        <v>680</v>
      </c>
      <c r="C6298" t="s">
        <v>1804</v>
      </c>
      <c r="D6298" s="1">
        <v>35706</v>
      </c>
      <c r="E6298" s="1">
        <v>44546</v>
      </c>
      <c r="F6298" t="s">
        <v>19</v>
      </c>
      <c r="I6298">
        <v>100</v>
      </c>
      <c r="J6298">
        <v>0</v>
      </c>
      <c r="K6298">
        <v>0</v>
      </c>
      <c r="L6298">
        <v>1483</v>
      </c>
      <c r="M6298">
        <v>1483</v>
      </c>
      <c r="N6298" t="s">
        <v>20</v>
      </c>
      <c r="O6298" t="s">
        <v>1805</v>
      </c>
      <c r="P6298" t="s">
        <v>28</v>
      </c>
      <c r="Q6298" t="s">
        <v>34233</v>
      </c>
      <c r="R6298" t="s">
        <v>34233</v>
      </c>
      <c r="S6298" t="s">
        <v>33797</v>
      </c>
      <c r="T6298" t="s">
        <v>33071</v>
      </c>
      <c r="U6298" t="s">
        <v>32634</v>
      </c>
      <c r="V6298" t="s">
        <v>33221</v>
      </c>
      <c r="W6298">
        <v>370</v>
      </c>
      <c r="X6298">
        <v>2</v>
      </c>
      <c r="Y6298" t="s">
        <v>32661</v>
      </c>
      <c r="AB6298">
        <v>25</v>
      </c>
      <c r="AC6298">
        <v>1</v>
      </c>
      <c r="AD6298" t="str">
        <f t="shared" si="950"/>
        <v/>
      </c>
      <c r="AE6298" t="str">
        <f t="shared" si="955"/>
        <v/>
      </c>
      <c r="AF6298" t="str">
        <f t="shared" si="958"/>
        <v/>
      </c>
      <c r="AG6298">
        <f t="shared" si="956"/>
        <v>1</v>
      </c>
      <c r="AH6298">
        <f t="shared" si="953"/>
        <v>2.8</v>
      </c>
      <c r="AI6298">
        <v>0.14499999999999999</v>
      </c>
      <c r="AJ6298">
        <f t="shared" si="957"/>
        <v>0.40599999999999997</v>
      </c>
      <c r="AK6298" t="str">
        <f t="shared" si="954"/>
        <v/>
      </c>
      <c r="AL6298" t="str">
        <f t="shared" si="951"/>
        <v/>
      </c>
    </row>
    <row r="6299" spans="1:38" x14ac:dyDescent="0.2">
      <c r="A6299" t="s">
        <v>1824</v>
      </c>
      <c r="B6299" t="s">
        <v>680</v>
      </c>
      <c r="C6299" t="s">
        <v>1825</v>
      </c>
      <c r="D6299" s="1">
        <v>35706</v>
      </c>
      <c r="E6299" s="1">
        <v>44103</v>
      </c>
      <c r="F6299" t="s">
        <v>19</v>
      </c>
      <c r="I6299">
        <v>100</v>
      </c>
      <c r="J6299">
        <v>0</v>
      </c>
      <c r="K6299">
        <v>0</v>
      </c>
      <c r="L6299">
        <v>1410</v>
      </c>
      <c r="M6299">
        <v>1410</v>
      </c>
      <c r="N6299" t="s">
        <v>20</v>
      </c>
      <c r="O6299" t="s">
        <v>1826</v>
      </c>
      <c r="P6299" t="s">
        <v>28</v>
      </c>
      <c r="Q6299" t="s">
        <v>34256</v>
      </c>
      <c r="R6299" t="s">
        <v>33787</v>
      </c>
      <c r="S6299" t="s">
        <v>32628</v>
      </c>
      <c r="T6299" t="s">
        <v>34349</v>
      </c>
      <c r="U6299" t="s">
        <v>32634</v>
      </c>
      <c r="V6299" t="s">
        <v>33221</v>
      </c>
      <c r="W6299">
        <v>352</v>
      </c>
      <c r="X6299">
        <v>2</v>
      </c>
      <c r="Y6299" t="s">
        <v>32661</v>
      </c>
      <c r="AB6299">
        <v>25</v>
      </c>
      <c r="AC6299">
        <v>1</v>
      </c>
      <c r="AD6299" t="str">
        <f t="shared" si="950"/>
        <v/>
      </c>
      <c r="AE6299" t="str">
        <f t="shared" si="955"/>
        <v/>
      </c>
      <c r="AF6299" t="str">
        <f t="shared" si="958"/>
        <v/>
      </c>
      <c r="AG6299">
        <f t="shared" si="956"/>
        <v>1</v>
      </c>
      <c r="AH6299">
        <f t="shared" si="953"/>
        <v>2.8</v>
      </c>
      <c r="AI6299">
        <v>0.14499999999999999</v>
      </c>
      <c r="AJ6299">
        <f t="shared" si="957"/>
        <v>0.40599999999999997</v>
      </c>
      <c r="AK6299" t="str">
        <f t="shared" si="954"/>
        <v/>
      </c>
      <c r="AL6299" t="str">
        <f t="shared" si="951"/>
        <v/>
      </c>
    </row>
    <row r="6300" spans="1:38" x14ac:dyDescent="0.2">
      <c r="A6300" t="s">
        <v>1911</v>
      </c>
      <c r="B6300" t="s">
        <v>680</v>
      </c>
      <c r="C6300" t="s">
        <v>1912</v>
      </c>
      <c r="D6300" s="1">
        <v>35706</v>
      </c>
      <c r="E6300" s="1">
        <v>44103</v>
      </c>
      <c r="F6300" t="s">
        <v>19</v>
      </c>
      <c r="I6300">
        <v>100</v>
      </c>
      <c r="J6300">
        <v>0</v>
      </c>
      <c r="K6300">
        <v>0</v>
      </c>
      <c r="L6300">
        <v>1421</v>
      </c>
      <c r="M6300">
        <v>1421</v>
      </c>
      <c r="N6300" t="s">
        <v>20</v>
      </c>
      <c r="O6300" t="s">
        <v>1913</v>
      </c>
      <c r="P6300" t="s">
        <v>28</v>
      </c>
      <c r="Q6300" t="s">
        <v>34233</v>
      </c>
      <c r="R6300" t="s">
        <v>34233</v>
      </c>
      <c r="S6300" t="s">
        <v>33800</v>
      </c>
      <c r="T6300" t="s">
        <v>34233</v>
      </c>
      <c r="U6300" t="s">
        <v>32634</v>
      </c>
      <c r="V6300" t="s">
        <v>33221</v>
      </c>
      <c r="W6300">
        <v>355</v>
      </c>
      <c r="X6300">
        <v>2</v>
      </c>
      <c r="Y6300" t="s">
        <v>32661</v>
      </c>
      <c r="AB6300">
        <v>25</v>
      </c>
      <c r="AC6300">
        <v>1</v>
      </c>
      <c r="AD6300" t="str">
        <f t="shared" si="950"/>
        <v/>
      </c>
      <c r="AE6300" t="str">
        <f t="shared" si="955"/>
        <v/>
      </c>
      <c r="AF6300" t="str">
        <f t="shared" si="958"/>
        <v/>
      </c>
      <c r="AG6300">
        <f t="shared" si="956"/>
        <v>1</v>
      </c>
      <c r="AH6300">
        <f t="shared" si="953"/>
        <v>2.8</v>
      </c>
      <c r="AI6300">
        <v>0.14499999999999999</v>
      </c>
      <c r="AJ6300">
        <f t="shared" si="957"/>
        <v>0.40599999999999997</v>
      </c>
      <c r="AK6300" t="str">
        <f t="shared" si="954"/>
        <v/>
      </c>
      <c r="AL6300" t="str">
        <f t="shared" si="951"/>
        <v/>
      </c>
    </row>
    <row r="6301" spans="1:38" x14ac:dyDescent="0.2">
      <c r="A6301" t="s">
        <v>1908</v>
      </c>
      <c r="B6301" t="s">
        <v>680</v>
      </c>
      <c r="C6301" t="s">
        <v>1909</v>
      </c>
      <c r="D6301" s="1">
        <v>35706</v>
      </c>
      <c r="E6301" s="1">
        <v>43456</v>
      </c>
      <c r="F6301" t="s">
        <v>19</v>
      </c>
      <c r="I6301">
        <v>100</v>
      </c>
      <c r="J6301">
        <v>0</v>
      </c>
      <c r="K6301">
        <v>0</v>
      </c>
      <c r="L6301">
        <v>1259</v>
      </c>
      <c r="M6301">
        <v>1259</v>
      </c>
      <c r="N6301" t="s">
        <v>20</v>
      </c>
      <c r="O6301" t="s">
        <v>1910</v>
      </c>
      <c r="P6301" t="s">
        <v>28</v>
      </c>
      <c r="Q6301" t="s">
        <v>32794</v>
      </c>
      <c r="R6301" t="s">
        <v>33782</v>
      </c>
      <c r="S6301" t="s">
        <v>33807</v>
      </c>
      <c r="T6301" t="s">
        <v>34365</v>
      </c>
      <c r="U6301" t="s">
        <v>32634</v>
      </c>
      <c r="V6301" t="s">
        <v>33221</v>
      </c>
      <c r="W6301">
        <v>314</v>
      </c>
      <c r="X6301">
        <v>2</v>
      </c>
      <c r="Y6301" t="s">
        <v>32661</v>
      </c>
      <c r="AB6301">
        <v>25</v>
      </c>
      <c r="AC6301">
        <v>1</v>
      </c>
      <c r="AD6301" t="str">
        <f t="shared" si="950"/>
        <v/>
      </c>
      <c r="AE6301" t="str">
        <f t="shared" si="955"/>
        <v/>
      </c>
      <c r="AF6301" t="str">
        <f t="shared" si="958"/>
        <v/>
      </c>
      <c r="AG6301">
        <f t="shared" si="956"/>
        <v>1</v>
      </c>
      <c r="AH6301">
        <f t="shared" si="953"/>
        <v>2.8</v>
      </c>
      <c r="AI6301">
        <v>0.14499999999999999</v>
      </c>
      <c r="AJ6301">
        <f t="shared" si="957"/>
        <v>0.40599999999999997</v>
      </c>
      <c r="AK6301" t="str">
        <f t="shared" si="954"/>
        <v/>
      </c>
      <c r="AL6301" t="str">
        <f t="shared" si="951"/>
        <v/>
      </c>
    </row>
    <row r="6302" spans="1:38" x14ac:dyDescent="0.2">
      <c r="A6302" t="s">
        <v>2070</v>
      </c>
      <c r="B6302" t="s">
        <v>680</v>
      </c>
      <c r="C6302" t="s">
        <v>2071</v>
      </c>
      <c r="D6302" s="1">
        <v>35709</v>
      </c>
      <c r="E6302" s="1">
        <v>43951</v>
      </c>
      <c r="F6302" t="s">
        <v>19</v>
      </c>
      <c r="I6302">
        <v>100</v>
      </c>
      <c r="J6302">
        <v>0</v>
      </c>
      <c r="K6302">
        <v>0</v>
      </c>
      <c r="L6302">
        <v>1718</v>
      </c>
      <c r="M6302">
        <v>1718</v>
      </c>
      <c r="N6302" t="s">
        <v>20</v>
      </c>
      <c r="O6302" t="s">
        <v>2072</v>
      </c>
      <c r="P6302" t="s">
        <v>28</v>
      </c>
      <c r="Q6302" t="s">
        <v>34233</v>
      </c>
      <c r="R6302" t="s">
        <v>34233</v>
      </c>
      <c r="S6302" t="s">
        <v>32628</v>
      </c>
      <c r="T6302" t="s">
        <v>34357</v>
      </c>
      <c r="U6302" t="s">
        <v>32634</v>
      </c>
      <c r="V6302" t="s">
        <v>33221</v>
      </c>
      <c r="W6302">
        <v>429</v>
      </c>
      <c r="X6302">
        <v>2</v>
      </c>
      <c r="Y6302" t="s">
        <v>32661</v>
      </c>
      <c r="AB6302">
        <v>25</v>
      </c>
      <c r="AC6302">
        <v>1</v>
      </c>
      <c r="AD6302" t="str">
        <f t="shared" si="950"/>
        <v/>
      </c>
      <c r="AE6302" t="str">
        <f t="shared" si="955"/>
        <v/>
      </c>
      <c r="AF6302" t="str">
        <f t="shared" si="958"/>
        <v/>
      </c>
      <c r="AG6302">
        <f t="shared" si="956"/>
        <v>1</v>
      </c>
      <c r="AH6302">
        <f t="shared" si="953"/>
        <v>2.8</v>
      </c>
      <c r="AI6302">
        <v>0.14499999999999999</v>
      </c>
      <c r="AJ6302">
        <f t="shared" si="957"/>
        <v>0.40599999999999997</v>
      </c>
      <c r="AK6302" t="str">
        <f t="shared" si="954"/>
        <v/>
      </c>
      <c r="AL6302" t="str">
        <f t="shared" si="951"/>
        <v/>
      </c>
    </row>
    <row r="6303" spans="1:38" x14ac:dyDescent="0.2">
      <c r="A6303" t="s">
        <v>4430</v>
      </c>
      <c r="B6303" t="s">
        <v>680</v>
      </c>
      <c r="C6303" t="s">
        <v>4431</v>
      </c>
      <c r="D6303" s="1">
        <v>35944</v>
      </c>
      <c r="E6303" s="1">
        <v>43901</v>
      </c>
      <c r="F6303" t="s">
        <v>19</v>
      </c>
      <c r="I6303">
        <v>100</v>
      </c>
      <c r="J6303">
        <v>0</v>
      </c>
      <c r="K6303">
        <v>0</v>
      </c>
      <c r="L6303">
        <v>1071</v>
      </c>
      <c r="M6303">
        <v>1071</v>
      </c>
      <c r="N6303" t="s">
        <v>20</v>
      </c>
      <c r="O6303" t="s">
        <v>4432</v>
      </c>
      <c r="P6303" t="s">
        <v>28</v>
      </c>
      <c r="Q6303" t="s">
        <v>34256</v>
      </c>
      <c r="R6303" t="s">
        <v>33787</v>
      </c>
      <c r="S6303" t="s">
        <v>33807</v>
      </c>
      <c r="T6303" t="s">
        <v>34365</v>
      </c>
      <c r="U6303" t="s">
        <v>32634</v>
      </c>
      <c r="V6303" t="s">
        <v>33184</v>
      </c>
      <c r="X6303">
        <v>2</v>
      </c>
      <c r="Y6303">
        <v>1</v>
      </c>
      <c r="AA6303">
        <v>10</v>
      </c>
      <c r="AB6303">
        <v>25</v>
      </c>
      <c r="AC6303">
        <v>1</v>
      </c>
      <c r="AD6303" t="str">
        <f t="shared" si="950"/>
        <v/>
      </c>
      <c r="AE6303" t="str">
        <f t="shared" si="955"/>
        <v/>
      </c>
      <c r="AF6303" t="str">
        <f t="shared" si="958"/>
        <v/>
      </c>
      <c r="AG6303">
        <f t="shared" si="956"/>
        <v>1</v>
      </c>
      <c r="AH6303">
        <f t="shared" si="953"/>
        <v>2.8</v>
      </c>
      <c r="AI6303">
        <v>0.14499999999999999</v>
      </c>
      <c r="AJ6303">
        <f t="shared" si="957"/>
        <v>0.40599999999999997</v>
      </c>
      <c r="AK6303" t="str">
        <f t="shared" si="954"/>
        <v/>
      </c>
      <c r="AL6303" t="str">
        <f t="shared" si="951"/>
        <v/>
      </c>
    </row>
    <row r="6304" spans="1:38" x14ac:dyDescent="0.2">
      <c r="A6304" t="s">
        <v>2169</v>
      </c>
      <c r="B6304" t="s">
        <v>680</v>
      </c>
      <c r="C6304" t="s">
        <v>2170</v>
      </c>
      <c r="D6304" s="1">
        <v>35710</v>
      </c>
      <c r="E6304" s="1">
        <v>43456</v>
      </c>
      <c r="F6304" t="s">
        <v>19</v>
      </c>
      <c r="I6304">
        <v>100</v>
      </c>
      <c r="J6304">
        <v>0</v>
      </c>
      <c r="K6304">
        <v>0</v>
      </c>
      <c r="L6304">
        <v>1702</v>
      </c>
      <c r="M6304">
        <v>1702</v>
      </c>
      <c r="N6304" t="s">
        <v>20</v>
      </c>
      <c r="O6304" t="s">
        <v>2171</v>
      </c>
      <c r="P6304" t="s">
        <v>28</v>
      </c>
      <c r="Q6304" t="s">
        <v>34256</v>
      </c>
      <c r="R6304" t="s">
        <v>33787</v>
      </c>
      <c r="S6304" t="s">
        <v>33800</v>
      </c>
      <c r="T6304" t="s">
        <v>33071</v>
      </c>
      <c r="U6304" t="s">
        <v>32634</v>
      </c>
      <c r="V6304" t="s">
        <v>33221</v>
      </c>
      <c r="W6304">
        <v>425</v>
      </c>
      <c r="X6304">
        <v>2</v>
      </c>
      <c r="Y6304" t="s">
        <v>32661</v>
      </c>
      <c r="AB6304">
        <v>25</v>
      </c>
      <c r="AC6304">
        <v>1</v>
      </c>
      <c r="AD6304" t="str">
        <f t="shared" si="950"/>
        <v/>
      </c>
      <c r="AE6304" t="str">
        <f t="shared" si="955"/>
        <v/>
      </c>
      <c r="AF6304" t="str">
        <f t="shared" si="958"/>
        <v/>
      </c>
      <c r="AG6304">
        <f t="shared" si="956"/>
        <v>1</v>
      </c>
      <c r="AH6304">
        <f t="shared" si="953"/>
        <v>2.8</v>
      </c>
      <c r="AI6304">
        <v>0.14499999999999999</v>
      </c>
      <c r="AJ6304">
        <f t="shared" si="957"/>
        <v>0.40599999999999997</v>
      </c>
      <c r="AK6304" t="str">
        <f t="shared" si="954"/>
        <v/>
      </c>
      <c r="AL6304" t="str">
        <f t="shared" si="951"/>
        <v/>
      </c>
    </row>
    <row r="6305" spans="1:39" x14ac:dyDescent="0.2">
      <c r="A6305" t="s">
        <v>2175</v>
      </c>
      <c r="B6305" t="s">
        <v>680</v>
      </c>
      <c r="C6305" t="s">
        <v>2176</v>
      </c>
      <c r="D6305" s="1">
        <v>35710</v>
      </c>
      <c r="E6305" s="1">
        <v>43456</v>
      </c>
      <c r="F6305" t="s">
        <v>19</v>
      </c>
      <c r="I6305">
        <v>100</v>
      </c>
      <c r="J6305">
        <v>0</v>
      </c>
      <c r="K6305">
        <v>0</v>
      </c>
      <c r="L6305">
        <v>1411</v>
      </c>
      <c r="M6305">
        <v>1411</v>
      </c>
      <c r="N6305" t="s">
        <v>20</v>
      </c>
      <c r="O6305" t="s">
        <v>2177</v>
      </c>
      <c r="P6305" t="s">
        <v>28</v>
      </c>
      <c r="Q6305" t="s">
        <v>34256</v>
      </c>
      <c r="R6305" t="s">
        <v>33787</v>
      </c>
      <c r="S6305" t="s">
        <v>32628</v>
      </c>
      <c r="T6305" t="s">
        <v>34365</v>
      </c>
      <c r="U6305" t="s">
        <v>32634</v>
      </c>
      <c r="V6305" t="s">
        <v>33221</v>
      </c>
      <c r="W6305">
        <v>352</v>
      </c>
      <c r="X6305">
        <v>2</v>
      </c>
      <c r="Y6305" t="s">
        <v>32661</v>
      </c>
      <c r="AB6305">
        <v>25</v>
      </c>
      <c r="AC6305">
        <v>1</v>
      </c>
      <c r="AD6305" t="str">
        <f t="shared" si="950"/>
        <v/>
      </c>
      <c r="AE6305" t="str">
        <f t="shared" si="955"/>
        <v/>
      </c>
      <c r="AF6305" t="str">
        <f t="shared" si="958"/>
        <v/>
      </c>
      <c r="AG6305">
        <f t="shared" si="956"/>
        <v>1</v>
      </c>
      <c r="AH6305">
        <f t="shared" si="953"/>
        <v>2.8</v>
      </c>
      <c r="AI6305">
        <v>0.14499999999999999</v>
      </c>
      <c r="AJ6305">
        <f t="shared" si="957"/>
        <v>0.40599999999999997</v>
      </c>
      <c r="AK6305" t="str">
        <f t="shared" si="954"/>
        <v/>
      </c>
      <c r="AL6305" t="str">
        <f t="shared" si="951"/>
        <v/>
      </c>
    </row>
    <row r="6306" spans="1:39" x14ac:dyDescent="0.2">
      <c r="A6306" t="s">
        <v>2172</v>
      </c>
      <c r="B6306" t="s">
        <v>680</v>
      </c>
      <c r="C6306" t="s">
        <v>2173</v>
      </c>
      <c r="D6306" s="1">
        <v>35710</v>
      </c>
      <c r="E6306" s="1">
        <v>43456</v>
      </c>
      <c r="F6306" t="s">
        <v>19</v>
      </c>
      <c r="I6306">
        <v>100</v>
      </c>
      <c r="J6306">
        <v>0</v>
      </c>
      <c r="K6306">
        <v>0</v>
      </c>
      <c r="L6306">
        <v>1315</v>
      </c>
      <c r="M6306">
        <v>1315</v>
      </c>
      <c r="N6306" t="s">
        <v>20</v>
      </c>
      <c r="O6306" t="s">
        <v>2174</v>
      </c>
      <c r="P6306" t="s">
        <v>28</v>
      </c>
      <c r="Q6306" t="s">
        <v>34233</v>
      </c>
      <c r="R6306" t="s">
        <v>34233</v>
      </c>
      <c r="S6306" t="s">
        <v>33797</v>
      </c>
      <c r="T6306" t="s">
        <v>34357</v>
      </c>
      <c r="U6306" t="s">
        <v>32634</v>
      </c>
      <c r="V6306" t="s">
        <v>33221</v>
      </c>
      <c r="W6306">
        <v>326</v>
      </c>
      <c r="X6306">
        <v>2</v>
      </c>
      <c r="Y6306" t="s">
        <v>32661</v>
      </c>
      <c r="AB6306">
        <v>25</v>
      </c>
      <c r="AC6306">
        <v>1</v>
      </c>
      <c r="AD6306" t="str">
        <f t="shared" si="950"/>
        <v/>
      </c>
      <c r="AE6306" t="str">
        <f t="shared" si="955"/>
        <v/>
      </c>
      <c r="AF6306" t="str">
        <f t="shared" si="958"/>
        <v/>
      </c>
      <c r="AG6306">
        <f t="shared" si="956"/>
        <v>1</v>
      </c>
      <c r="AH6306">
        <f t="shared" si="953"/>
        <v>2.8</v>
      </c>
      <c r="AI6306">
        <v>0.14499999999999999</v>
      </c>
      <c r="AJ6306">
        <f t="shared" si="957"/>
        <v>0.40599999999999997</v>
      </c>
      <c r="AK6306" t="str">
        <f t="shared" si="954"/>
        <v/>
      </c>
      <c r="AL6306" t="str">
        <f t="shared" si="951"/>
        <v/>
      </c>
    </row>
    <row r="6307" spans="1:39" x14ac:dyDescent="0.2">
      <c r="A6307" t="s">
        <v>2178</v>
      </c>
      <c r="B6307" t="s">
        <v>680</v>
      </c>
      <c r="C6307" t="s">
        <v>2179</v>
      </c>
      <c r="D6307" s="1">
        <v>35710</v>
      </c>
      <c r="E6307" s="1">
        <v>43456</v>
      </c>
      <c r="F6307" t="s">
        <v>19</v>
      </c>
      <c r="I6307">
        <v>100</v>
      </c>
      <c r="J6307">
        <v>0</v>
      </c>
      <c r="K6307">
        <v>0</v>
      </c>
      <c r="L6307">
        <v>1411</v>
      </c>
      <c r="M6307">
        <v>1411</v>
      </c>
      <c r="N6307" t="s">
        <v>20</v>
      </c>
      <c r="O6307" t="s">
        <v>2180</v>
      </c>
      <c r="P6307" t="s">
        <v>28</v>
      </c>
      <c r="Q6307" t="s">
        <v>34233</v>
      </c>
      <c r="R6307" t="s">
        <v>34233</v>
      </c>
      <c r="S6307" t="s">
        <v>33797</v>
      </c>
      <c r="T6307" t="s">
        <v>34357</v>
      </c>
      <c r="U6307" t="s">
        <v>32634</v>
      </c>
      <c r="V6307" t="s">
        <v>33221</v>
      </c>
      <c r="W6307">
        <v>352</v>
      </c>
      <c r="X6307">
        <v>2</v>
      </c>
      <c r="Y6307" t="s">
        <v>32661</v>
      </c>
      <c r="AB6307">
        <v>25</v>
      </c>
      <c r="AC6307">
        <v>1</v>
      </c>
      <c r="AD6307" t="str">
        <f t="shared" si="950"/>
        <v/>
      </c>
      <c r="AE6307" t="str">
        <f t="shared" si="955"/>
        <v/>
      </c>
      <c r="AF6307" t="str">
        <f t="shared" si="958"/>
        <v/>
      </c>
      <c r="AG6307">
        <f t="shared" si="956"/>
        <v>1</v>
      </c>
      <c r="AH6307">
        <f t="shared" si="953"/>
        <v>2.8</v>
      </c>
      <c r="AI6307">
        <v>0.14499999999999999</v>
      </c>
      <c r="AJ6307">
        <f t="shared" si="957"/>
        <v>0.40599999999999997</v>
      </c>
      <c r="AK6307" t="str">
        <f t="shared" si="954"/>
        <v/>
      </c>
      <c r="AL6307" t="str">
        <f t="shared" si="951"/>
        <v/>
      </c>
    </row>
    <row r="6308" spans="1:39" x14ac:dyDescent="0.2">
      <c r="A6308" t="s">
        <v>2223</v>
      </c>
      <c r="B6308" t="s">
        <v>680</v>
      </c>
      <c r="C6308" t="s">
        <v>2224</v>
      </c>
      <c r="D6308" s="1">
        <v>35710</v>
      </c>
      <c r="E6308" s="1">
        <v>43951</v>
      </c>
      <c r="F6308" t="s">
        <v>19</v>
      </c>
      <c r="I6308">
        <v>100</v>
      </c>
      <c r="J6308">
        <v>0</v>
      </c>
      <c r="K6308">
        <v>0</v>
      </c>
      <c r="L6308">
        <v>1618</v>
      </c>
      <c r="M6308">
        <v>1618</v>
      </c>
      <c r="N6308" t="s">
        <v>20</v>
      </c>
      <c r="O6308" t="s">
        <v>2225</v>
      </c>
      <c r="P6308" t="s">
        <v>28</v>
      </c>
      <c r="Q6308" t="s">
        <v>34256</v>
      </c>
      <c r="R6308" t="s">
        <v>33787</v>
      </c>
      <c r="S6308" t="s">
        <v>33799</v>
      </c>
      <c r="T6308" t="s">
        <v>34820</v>
      </c>
      <c r="U6308" t="s">
        <v>32634</v>
      </c>
      <c r="V6308" t="s">
        <v>33221</v>
      </c>
      <c r="W6308">
        <v>404</v>
      </c>
      <c r="X6308">
        <v>2</v>
      </c>
      <c r="Y6308" t="s">
        <v>32661</v>
      </c>
      <c r="AB6308">
        <v>25</v>
      </c>
      <c r="AC6308">
        <v>1</v>
      </c>
      <c r="AD6308" t="str">
        <f t="shared" si="950"/>
        <v/>
      </c>
      <c r="AE6308" t="str">
        <f t="shared" si="955"/>
        <v/>
      </c>
      <c r="AF6308" t="str">
        <f t="shared" si="958"/>
        <v/>
      </c>
      <c r="AG6308">
        <f t="shared" si="956"/>
        <v>1</v>
      </c>
      <c r="AH6308">
        <f t="shared" si="953"/>
        <v>2.8</v>
      </c>
      <c r="AI6308">
        <v>0.14499999999999999</v>
      </c>
      <c r="AJ6308">
        <f t="shared" si="957"/>
        <v>0.40599999999999997</v>
      </c>
      <c r="AK6308" t="str">
        <f t="shared" si="954"/>
        <v/>
      </c>
      <c r="AL6308" t="str">
        <f t="shared" si="951"/>
        <v/>
      </c>
    </row>
    <row r="6309" spans="1:39" x14ac:dyDescent="0.2">
      <c r="A6309" t="s">
        <v>9561</v>
      </c>
      <c r="B6309" t="s">
        <v>680</v>
      </c>
      <c r="C6309" t="s">
        <v>9562</v>
      </c>
      <c r="D6309" s="1">
        <v>36389</v>
      </c>
      <c r="E6309" s="1">
        <v>44700</v>
      </c>
      <c r="F6309" t="s">
        <v>19</v>
      </c>
      <c r="I6309">
        <v>100</v>
      </c>
      <c r="J6309">
        <v>0</v>
      </c>
      <c r="K6309">
        <v>0</v>
      </c>
      <c r="L6309">
        <v>1240</v>
      </c>
      <c r="M6309">
        <v>1240</v>
      </c>
      <c r="N6309" t="s">
        <v>20</v>
      </c>
      <c r="O6309" t="s">
        <v>9563</v>
      </c>
      <c r="P6309" t="s">
        <v>28</v>
      </c>
      <c r="Q6309" t="s">
        <v>34256</v>
      </c>
      <c r="R6309" t="s">
        <v>33787</v>
      </c>
      <c r="S6309" t="s">
        <v>32628</v>
      </c>
      <c r="T6309" t="s">
        <v>34365</v>
      </c>
      <c r="U6309" t="s">
        <v>32634</v>
      </c>
      <c r="V6309" t="s">
        <v>33184</v>
      </c>
      <c r="X6309">
        <v>2</v>
      </c>
      <c r="Y6309">
        <v>1</v>
      </c>
      <c r="AA6309">
        <v>10</v>
      </c>
      <c r="AB6309">
        <v>25</v>
      </c>
      <c r="AC6309">
        <v>1</v>
      </c>
      <c r="AD6309" t="str">
        <f t="shared" si="950"/>
        <v/>
      </c>
      <c r="AE6309" t="str">
        <f t="shared" si="955"/>
        <v/>
      </c>
      <c r="AF6309" t="str">
        <f t="shared" si="958"/>
        <v/>
      </c>
      <c r="AG6309">
        <f t="shared" si="956"/>
        <v>1</v>
      </c>
      <c r="AH6309">
        <f t="shared" si="953"/>
        <v>2.8</v>
      </c>
      <c r="AI6309">
        <v>0.14499999999999999</v>
      </c>
      <c r="AJ6309">
        <f t="shared" si="957"/>
        <v>0.40599999999999997</v>
      </c>
      <c r="AK6309" t="str">
        <f t="shared" si="954"/>
        <v/>
      </c>
      <c r="AL6309" t="str">
        <f t="shared" si="951"/>
        <v/>
      </c>
    </row>
    <row r="6310" spans="1:39" x14ac:dyDescent="0.2">
      <c r="A6310" t="s">
        <v>1731</v>
      </c>
      <c r="B6310" t="s">
        <v>680</v>
      </c>
      <c r="C6310" t="s">
        <v>1732</v>
      </c>
      <c r="D6310" s="1">
        <v>35710</v>
      </c>
      <c r="E6310" s="1">
        <v>43456</v>
      </c>
      <c r="F6310" t="s">
        <v>19</v>
      </c>
      <c r="I6310">
        <v>100</v>
      </c>
      <c r="J6310">
        <v>0</v>
      </c>
      <c r="K6310">
        <v>0</v>
      </c>
      <c r="L6310">
        <v>1321</v>
      </c>
      <c r="M6310">
        <v>1321</v>
      </c>
      <c r="N6310" t="s">
        <v>20</v>
      </c>
      <c r="O6310" t="s">
        <v>1733</v>
      </c>
      <c r="P6310" t="s">
        <v>28</v>
      </c>
      <c r="Q6310" t="s">
        <v>34233</v>
      </c>
      <c r="R6310" t="s">
        <v>34233</v>
      </c>
      <c r="S6310" t="s">
        <v>33797</v>
      </c>
      <c r="T6310" t="s">
        <v>34354</v>
      </c>
      <c r="U6310" t="s">
        <v>32634</v>
      </c>
      <c r="V6310" t="s">
        <v>33221</v>
      </c>
      <c r="W6310">
        <v>330</v>
      </c>
      <c r="X6310">
        <v>2</v>
      </c>
      <c r="Y6310" t="s">
        <v>32661</v>
      </c>
      <c r="AB6310">
        <v>25</v>
      </c>
      <c r="AC6310">
        <v>1</v>
      </c>
      <c r="AD6310" t="str">
        <f t="shared" si="950"/>
        <v/>
      </c>
      <c r="AE6310" t="str">
        <f t="shared" si="955"/>
        <v/>
      </c>
      <c r="AF6310" t="str">
        <f t="shared" si="958"/>
        <v/>
      </c>
      <c r="AG6310">
        <f t="shared" si="956"/>
        <v>1</v>
      </c>
      <c r="AH6310">
        <f t="shared" si="953"/>
        <v>2.8</v>
      </c>
      <c r="AI6310">
        <v>0.14499999999999999</v>
      </c>
      <c r="AJ6310">
        <f t="shared" si="957"/>
        <v>0.40599999999999997</v>
      </c>
      <c r="AK6310" t="str">
        <f t="shared" si="954"/>
        <v/>
      </c>
      <c r="AL6310" t="str">
        <f t="shared" si="951"/>
        <v/>
      </c>
    </row>
    <row r="6311" spans="1:39" x14ac:dyDescent="0.2">
      <c r="A6311" t="s">
        <v>1728</v>
      </c>
      <c r="B6311" t="s">
        <v>680</v>
      </c>
      <c r="C6311" t="s">
        <v>1729</v>
      </c>
      <c r="D6311" s="1">
        <v>35710</v>
      </c>
      <c r="E6311" s="1">
        <v>43456</v>
      </c>
      <c r="F6311" t="s">
        <v>19</v>
      </c>
      <c r="I6311">
        <v>100</v>
      </c>
      <c r="J6311">
        <v>0</v>
      </c>
      <c r="K6311">
        <v>0</v>
      </c>
      <c r="L6311">
        <v>1201</v>
      </c>
      <c r="M6311">
        <v>1201</v>
      </c>
      <c r="N6311" t="s">
        <v>20</v>
      </c>
      <c r="O6311" t="s">
        <v>1730</v>
      </c>
      <c r="P6311" t="s">
        <v>28</v>
      </c>
      <c r="Q6311" t="s">
        <v>34256</v>
      </c>
      <c r="R6311" t="s">
        <v>33787</v>
      </c>
      <c r="S6311" t="s">
        <v>33797</v>
      </c>
      <c r="T6311" t="s">
        <v>33071</v>
      </c>
      <c r="U6311" t="s">
        <v>32634</v>
      </c>
      <c r="V6311" t="s">
        <v>33221</v>
      </c>
      <c r="W6311">
        <v>300</v>
      </c>
      <c r="X6311">
        <v>2</v>
      </c>
      <c r="Y6311" t="s">
        <v>32661</v>
      </c>
      <c r="AB6311">
        <v>25</v>
      </c>
      <c r="AC6311">
        <v>1</v>
      </c>
      <c r="AD6311" t="str">
        <f t="shared" ref="AD6311:AD6374" si="959">IF((S6311="tühi")*(F6311&lt;&gt;"Elamumaa")*(G6311&lt;&gt;"Elamumaa")*(H6311&lt;&gt;"Elamumaa"),IF(Z6311=0,"",Z6311),"")</f>
        <v/>
      </c>
      <c r="AE6311" t="str">
        <f t="shared" si="955"/>
        <v/>
      </c>
      <c r="AF6311" t="str">
        <f t="shared" si="958"/>
        <v/>
      </c>
      <c r="AG6311">
        <f t="shared" si="956"/>
        <v>1</v>
      </c>
      <c r="AH6311">
        <f t="shared" si="953"/>
        <v>2.8</v>
      </c>
      <c r="AI6311">
        <v>0.14499999999999999</v>
      </c>
      <c r="AJ6311">
        <f t="shared" si="957"/>
        <v>0.40599999999999997</v>
      </c>
      <c r="AK6311" t="str">
        <f t="shared" si="954"/>
        <v/>
      </c>
      <c r="AL6311" t="str">
        <f t="shared" si="951"/>
        <v/>
      </c>
    </row>
    <row r="6312" spans="1:39" x14ac:dyDescent="0.2">
      <c r="A6312" t="s">
        <v>1734</v>
      </c>
      <c r="B6312" t="s">
        <v>680</v>
      </c>
      <c r="C6312" t="s">
        <v>1735</v>
      </c>
      <c r="D6312" s="1">
        <v>35710</v>
      </c>
      <c r="E6312" s="1">
        <v>43456</v>
      </c>
      <c r="F6312" t="s">
        <v>19</v>
      </c>
      <c r="I6312">
        <v>100</v>
      </c>
      <c r="J6312">
        <v>0</v>
      </c>
      <c r="K6312">
        <v>0</v>
      </c>
      <c r="L6312">
        <v>1067</v>
      </c>
      <c r="M6312">
        <v>1067</v>
      </c>
      <c r="N6312" t="s">
        <v>20</v>
      </c>
      <c r="O6312" t="s">
        <v>1736</v>
      </c>
      <c r="P6312" t="s">
        <v>28</v>
      </c>
      <c r="Q6312" t="s">
        <v>34233</v>
      </c>
      <c r="R6312" t="s">
        <v>34233</v>
      </c>
      <c r="S6312" t="s">
        <v>32628</v>
      </c>
      <c r="T6312" t="s">
        <v>34354</v>
      </c>
      <c r="U6312" t="s">
        <v>32634</v>
      </c>
      <c r="V6312" t="s">
        <v>33221</v>
      </c>
      <c r="W6312">
        <v>266</v>
      </c>
      <c r="X6312">
        <v>2</v>
      </c>
      <c r="Y6312" t="s">
        <v>32661</v>
      </c>
      <c r="AB6312">
        <v>25</v>
      </c>
      <c r="AC6312">
        <v>1</v>
      </c>
      <c r="AD6312" t="str">
        <f t="shared" si="959"/>
        <v/>
      </c>
      <c r="AE6312" t="str">
        <f t="shared" si="955"/>
        <v/>
      </c>
      <c r="AF6312" t="str">
        <f t="shared" si="958"/>
        <v/>
      </c>
      <c r="AG6312">
        <f t="shared" si="956"/>
        <v>1</v>
      </c>
      <c r="AH6312">
        <f t="shared" si="953"/>
        <v>2.8</v>
      </c>
      <c r="AI6312">
        <v>0.14499999999999999</v>
      </c>
      <c r="AJ6312">
        <f t="shared" si="957"/>
        <v>0.40599999999999997</v>
      </c>
      <c r="AK6312" t="str">
        <f t="shared" si="954"/>
        <v/>
      </c>
      <c r="AL6312" t="str">
        <f t="shared" si="951"/>
        <v/>
      </c>
    </row>
    <row r="6313" spans="1:39" x14ac:dyDescent="0.2">
      <c r="A6313" t="s">
        <v>1737</v>
      </c>
      <c r="B6313" t="s">
        <v>680</v>
      </c>
      <c r="C6313" t="s">
        <v>1738</v>
      </c>
      <c r="D6313" s="1">
        <v>35710</v>
      </c>
      <c r="E6313" s="1">
        <v>44236</v>
      </c>
      <c r="F6313" t="s">
        <v>19</v>
      </c>
      <c r="I6313">
        <v>100</v>
      </c>
      <c r="J6313">
        <v>0</v>
      </c>
      <c r="K6313">
        <v>0</v>
      </c>
      <c r="L6313">
        <v>1475</v>
      </c>
      <c r="M6313">
        <v>1475</v>
      </c>
      <c r="N6313" t="s">
        <v>20</v>
      </c>
      <c r="O6313" t="s">
        <v>1739</v>
      </c>
      <c r="P6313" t="s">
        <v>28</v>
      </c>
      <c r="Q6313" t="s">
        <v>34233</v>
      </c>
      <c r="R6313" t="s">
        <v>34233</v>
      </c>
      <c r="S6313" t="s">
        <v>33797</v>
      </c>
      <c r="T6313" t="s">
        <v>34357</v>
      </c>
      <c r="U6313" t="s">
        <v>32634</v>
      </c>
      <c r="V6313" t="s">
        <v>33221</v>
      </c>
      <c r="W6313">
        <v>368</v>
      </c>
      <c r="X6313">
        <v>2</v>
      </c>
      <c r="Y6313" t="s">
        <v>32661</v>
      </c>
      <c r="AB6313">
        <v>25</v>
      </c>
      <c r="AC6313">
        <v>1</v>
      </c>
      <c r="AD6313" t="str">
        <f t="shared" si="959"/>
        <v/>
      </c>
      <c r="AE6313" t="str">
        <f t="shared" si="955"/>
        <v/>
      </c>
      <c r="AF6313" t="str">
        <f t="shared" si="958"/>
        <v/>
      </c>
      <c r="AG6313">
        <f t="shared" si="956"/>
        <v>1</v>
      </c>
      <c r="AH6313">
        <f t="shared" si="953"/>
        <v>2.8</v>
      </c>
      <c r="AI6313">
        <v>0.14499999999999999</v>
      </c>
      <c r="AJ6313">
        <f t="shared" si="957"/>
        <v>0.40599999999999997</v>
      </c>
      <c r="AK6313" t="str">
        <f t="shared" si="954"/>
        <v/>
      </c>
      <c r="AL6313" t="str">
        <f t="shared" si="951"/>
        <v/>
      </c>
    </row>
    <row r="6314" spans="1:39" x14ac:dyDescent="0.2">
      <c r="A6314" t="s">
        <v>2226</v>
      </c>
      <c r="B6314" t="s">
        <v>680</v>
      </c>
      <c r="C6314" t="s">
        <v>2227</v>
      </c>
      <c r="D6314" s="1">
        <v>35710</v>
      </c>
      <c r="E6314" s="1">
        <v>44236</v>
      </c>
      <c r="F6314" t="s">
        <v>19</v>
      </c>
      <c r="I6314">
        <v>100</v>
      </c>
      <c r="J6314">
        <v>0</v>
      </c>
      <c r="K6314">
        <v>0</v>
      </c>
      <c r="L6314">
        <v>2435</v>
      </c>
      <c r="M6314">
        <v>2435</v>
      </c>
      <c r="N6314" t="s">
        <v>20</v>
      </c>
      <c r="O6314" t="s">
        <v>2228</v>
      </c>
      <c r="P6314" t="s">
        <v>28</v>
      </c>
      <c r="Q6314" t="s">
        <v>34233</v>
      </c>
      <c r="R6314" t="s">
        <v>34233</v>
      </c>
      <c r="S6314" t="s">
        <v>32628</v>
      </c>
      <c r="T6314" t="s">
        <v>34357</v>
      </c>
      <c r="U6314" t="s">
        <v>32634</v>
      </c>
      <c r="V6314" t="s">
        <v>33221</v>
      </c>
      <c r="W6314">
        <v>600</v>
      </c>
      <c r="X6314">
        <v>2</v>
      </c>
      <c r="Y6314" t="s">
        <v>32661</v>
      </c>
      <c r="AB6314">
        <v>25</v>
      </c>
      <c r="AC6314">
        <v>1</v>
      </c>
      <c r="AD6314" t="str">
        <f t="shared" si="959"/>
        <v/>
      </c>
      <c r="AE6314" t="str">
        <f t="shared" si="955"/>
        <v/>
      </c>
      <c r="AF6314" t="str">
        <f t="shared" si="958"/>
        <v/>
      </c>
      <c r="AG6314">
        <f t="shared" si="956"/>
        <v>1</v>
      </c>
      <c r="AH6314">
        <f t="shared" si="953"/>
        <v>2.8</v>
      </c>
      <c r="AI6314">
        <v>0.14499999999999999</v>
      </c>
      <c r="AJ6314">
        <f t="shared" si="957"/>
        <v>0.40599999999999997</v>
      </c>
      <c r="AK6314" t="str">
        <f t="shared" si="954"/>
        <v/>
      </c>
      <c r="AL6314" t="str">
        <f t="shared" si="951"/>
        <v/>
      </c>
    </row>
    <row r="6315" spans="1:39" x14ac:dyDescent="0.2">
      <c r="A6315" t="s">
        <v>4285</v>
      </c>
      <c r="B6315" t="s">
        <v>680</v>
      </c>
      <c r="C6315" t="s">
        <v>4286</v>
      </c>
      <c r="D6315" s="1">
        <v>36024</v>
      </c>
      <c r="E6315" s="1">
        <v>43901</v>
      </c>
      <c r="F6315" t="s">
        <v>19</v>
      </c>
      <c r="I6315">
        <v>100</v>
      </c>
      <c r="J6315">
        <v>0</v>
      </c>
      <c r="K6315">
        <v>0</v>
      </c>
      <c r="L6315">
        <v>1123</v>
      </c>
      <c r="M6315">
        <v>1123</v>
      </c>
      <c r="N6315" t="s">
        <v>20</v>
      </c>
      <c r="O6315" t="s">
        <v>4287</v>
      </c>
      <c r="P6315" t="s">
        <v>28</v>
      </c>
      <c r="Q6315" t="s">
        <v>34256</v>
      </c>
      <c r="R6315" t="s">
        <v>33787</v>
      </c>
      <c r="S6315" t="s">
        <v>32628</v>
      </c>
      <c r="T6315" t="s">
        <v>34365</v>
      </c>
      <c r="U6315" t="s">
        <v>32634</v>
      </c>
      <c r="V6315" t="s">
        <v>33184</v>
      </c>
      <c r="X6315">
        <v>2</v>
      </c>
      <c r="Y6315">
        <v>1</v>
      </c>
      <c r="AA6315">
        <v>10</v>
      </c>
      <c r="AB6315">
        <v>25</v>
      </c>
      <c r="AC6315">
        <v>1</v>
      </c>
      <c r="AD6315" t="str">
        <f t="shared" si="959"/>
        <v/>
      </c>
      <c r="AE6315" t="str">
        <f t="shared" si="955"/>
        <v/>
      </c>
      <c r="AF6315" t="str">
        <f t="shared" si="958"/>
        <v/>
      </c>
      <c r="AG6315">
        <f t="shared" si="956"/>
        <v>1</v>
      </c>
      <c r="AH6315">
        <f t="shared" si="953"/>
        <v>2.8</v>
      </c>
      <c r="AI6315">
        <v>0.14499999999999999</v>
      </c>
      <c r="AJ6315">
        <f t="shared" si="957"/>
        <v>0.40599999999999997</v>
      </c>
      <c r="AK6315" t="str">
        <f t="shared" si="954"/>
        <v/>
      </c>
      <c r="AL6315" t="str">
        <f t="shared" ref="AL6315:AL6378" si="960">IF(COUNTBLANK(AK6315),"",AK6315*AI6315)</f>
        <v/>
      </c>
    </row>
    <row r="6316" spans="1:39" x14ac:dyDescent="0.2">
      <c r="A6316" t="s">
        <v>11013</v>
      </c>
      <c r="B6316" t="s">
        <v>680</v>
      </c>
      <c r="C6316" t="s">
        <v>11014</v>
      </c>
      <c r="D6316" s="1">
        <v>36489</v>
      </c>
      <c r="E6316" s="1">
        <v>44546</v>
      </c>
      <c r="F6316" t="s">
        <v>19</v>
      </c>
      <c r="I6316">
        <v>100</v>
      </c>
      <c r="J6316">
        <v>0</v>
      </c>
      <c r="K6316">
        <v>0</v>
      </c>
      <c r="L6316">
        <v>2602</v>
      </c>
      <c r="M6316">
        <v>2602</v>
      </c>
      <c r="N6316" t="s">
        <v>20</v>
      </c>
      <c r="O6316" t="s">
        <v>11015</v>
      </c>
      <c r="P6316" t="s">
        <v>28</v>
      </c>
      <c r="Q6316" t="s">
        <v>34233</v>
      </c>
      <c r="R6316" t="s">
        <v>34233</v>
      </c>
      <c r="S6316" t="s">
        <v>33797</v>
      </c>
      <c r="T6316" t="s">
        <v>34357</v>
      </c>
      <c r="U6316" t="s">
        <v>32634</v>
      </c>
      <c r="V6316" t="s">
        <v>33221</v>
      </c>
      <c r="W6316">
        <v>650</v>
      </c>
      <c r="X6316">
        <v>2</v>
      </c>
      <c r="Y6316" t="s">
        <v>32661</v>
      </c>
      <c r="AB6316">
        <v>25</v>
      </c>
      <c r="AC6316">
        <v>1</v>
      </c>
      <c r="AD6316" t="str">
        <f t="shared" si="959"/>
        <v/>
      </c>
      <c r="AE6316" t="str">
        <f t="shared" si="955"/>
        <v/>
      </c>
      <c r="AF6316" t="str">
        <f t="shared" si="958"/>
        <v/>
      </c>
      <c r="AG6316">
        <f t="shared" si="956"/>
        <v>1</v>
      </c>
      <c r="AH6316">
        <f t="shared" si="953"/>
        <v>2.8</v>
      </c>
      <c r="AI6316">
        <v>0.14499999999999999</v>
      </c>
      <c r="AJ6316">
        <f t="shared" si="957"/>
        <v>0.40599999999999997</v>
      </c>
      <c r="AK6316" t="str">
        <f t="shared" si="954"/>
        <v/>
      </c>
      <c r="AL6316" t="str">
        <f t="shared" si="960"/>
        <v/>
      </c>
    </row>
    <row r="6317" spans="1:39" x14ac:dyDescent="0.2">
      <c r="A6317" t="s">
        <v>27196</v>
      </c>
      <c r="B6317" t="s">
        <v>680</v>
      </c>
      <c r="C6317" t="s">
        <v>27197</v>
      </c>
      <c r="D6317" s="1">
        <v>41851</v>
      </c>
      <c r="E6317" s="1">
        <v>44546</v>
      </c>
      <c r="F6317" t="s">
        <v>19</v>
      </c>
      <c r="I6317">
        <v>100</v>
      </c>
      <c r="J6317">
        <v>0</v>
      </c>
      <c r="K6317">
        <v>0</v>
      </c>
      <c r="L6317">
        <v>2225</v>
      </c>
      <c r="M6317">
        <v>2225</v>
      </c>
      <c r="N6317" t="s">
        <v>20</v>
      </c>
      <c r="O6317" t="s">
        <v>27198</v>
      </c>
      <c r="P6317" t="s">
        <v>28</v>
      </c>
      <c r="Q6317" t="s">
        <v>34233</v>
      </c>
      <c r="R6317" t="s">
        <v>34233</v>
      </c>
      <c r="S6317" t="s">
        <v>33797</v>
      </c>
      <c r="T6317" t="s">
        <v>34357</v>
      </c>
      <c r="U6317" t="s">
        <v>32634</v>
      </c>
      <c r="V6317" t="s">
        <v>33219</v>
      </c>
      <c r="W6317">
        <v>200</v>
      </c>
      <c r="X6317">
        <v>2</v>
      </c>
      <c r="Y6317" t="s">
        <v>32654</v>
      </c>
      <c r="Z6317">
        <v>400</v>
      </c>
      <c r="AA6317">
        <v>8.5</v>
      </c>
      <c r="AC6317">
        <v>1</v>
      </c>
      <c r="AD6317" t="str">
        <f t="shared" si="959"/>
        <v/>
      </c>
      <c r="AE6317" t="str">
        <f t="shared" si="955"/>
        <v/>
      </c>
      <c r="AF6317" t="str">
        <f t="shared" si="958"/>
        <v/>
      </c>
      <c r="AG6317">
        <f t="shared" si="956"/>
        <v>1</v>
      </c>
      <c r="AH6317">
        <f t="shared" si="953"/>
        <v>2.8</v>
      </c>
      <c r="AI6317">
        <v>0.14499999999999999</v>
      </c>
      <c r="AJ6317">
        <f t="shared" si="957"/>
        <v>0.40599999999999997</v>
      </c>
      <c r="AK6317" t="str">
        <f t="shared" si="954"/>
        <v/>
      </c>
      <c r="AL6317" t="str">
        <f t="shared" si="960"/>
        <v/>
      </c>
    </row>
    <row r="6318" spans="1:39" x14ac:dyDescent="0.2">
      <c r="A6318" t="s">
        <v>3260</v>
      </c>
      <c r="B6318" t="s">
        <v>680</v>
      </c>
      <c r="C6318" t="s">
        <v>3261</v>
      </c>
      <c r="D6318" s="1">
        <v>35912</v>
      </c>
      <c r="E6318" s="1">
        <v>44649</v>
      </c>
      <c r="F6318" t="s">
        <v>19</v>
      </c>
      <c r="I6318">
        <v>100</v>
      </c>
      <c r="J6318">
        <v>0</v>
      </c>
      <c r="K6318">
        <v>0</v>
      </c>
      <c r="L6318">
        <v>1428</v>
      </c>
      <c r="M6318">
        <v>1428</v>
      </c>
      <c r="N6318" t="s">
        <v>20</v>
      </c>
      <c r="O6318" t="s">
        <v>3262</v>
      </c>
      <c r="P6318" t="s">
        <v>28</v>
      </c>
      <c r="Q6318" t="s">
        <v>34233</v>
      </c>
      <c r="R6318" t="s">
        <v>34233</v>
      </c>
      <c r="S6318" t="s">
        <v>32628</v>
      </c>
      <c r="T6318" t="s">
        <v>34233</v>
      </c>
      <c r="U6318" t="s">
        <v>32634</v>
      </c>
      <c r="V6318" t="s">
        <v>33224</v>
      </c>
      <c r="W6318">
        <v>357</v>
      </c>
      <c r="X6318">
        <v>2</v>
      </c>
      <c r="Y6318">
        <v>1</v>
      </c>
      <c r="AA6318">
        <v>8.5</v>
      </c>
      <c r="AB6318">
        <v>25</v>
      </c>
      <c r="AC6318">
        <v>1</v>
      </c>
      <c r="AD6318" t="str">
        <f t="shared" si="959"/>
        <v/>
      </c>
      <c r="AE6318" t="str">
        <f t="shared" si="955"/>
        <v/>
      </c>
      <c r="AF6318" t="str">
        <f t="shared" si="958"/>
        <v/>
      </c>
      <c r="AG6318">
        <f t="shared" si="956"/>
        <v>1</v>
      </c>
      <c r="AH6318">
        <f t="shared" si="953"/>
        <v>2.8</v>
      </c>
      <c r="AI6318">
        <v>0.14499999999999999</v>
      </c>
      <c r="AJ6318">
        <f t="shared" si="957"/>
        <v>0.40599999999999997</v>
      </c>
      <c r="AK6318" t="str">
        <f t="shared" si="954"/>
        <v/>
      </c>
      <c r="AL6318" t="str">
        <f t="shared" si="960"/>
        <v/>
      </c>
      <c r="AM6318" t="s">
        <v>34799</v>
      </c>
    </row>
    <row r="6319" spans="1:39" x14ac:dyDescent="0.2">
      <c r="A6319" t="s">
        <v>27199</v>
      </c>
      <c r="B6319" t="s">
        <v>680</v>
      </c>
      <c r="C6319" t="s">
        <v>27200</v>
      </c>
      <c r="D6319" s="1">
        <v>41851</v>
      </c>
      <c r="E6319" s="1">
        <v>43456</v>
      </c>
      <c r="F6319" t="s">
        <v>26</v>
      </c>
      <c r="I6319">
        <v>100</v>
      </c>
      <c r="J6319">
        <v>0</v>
      </c>
      <c r="K6319">
        <v>0</v>
      </c>
      <c r="L6319">
        <v>200</v>
      </c>
      <c r="M6319">
        <v>200</v>
      </c>
      <c r="N6319" t="s">
        <v>20</v>
      </c>
      <c r="O6319" t="s">
        <v>27201</v>
      </c>
      <c r="P6319" t="s">
        <v>28</v>
      </c>
      <c r="Q6319" t="s">
        <v>34233</v>
      </c>
      <c r="R6319" t="s">
        <v>34233</v>
      </c>
      <c r="S6319" t="s">
        <v>34233</v>
      </c>
      <c r="T6319" t="s">
        <v>34233</v>
      </c>
      <c r="V6319" t="s">
        <v>33219</v>
      </c>
      <c r="AD6319" t="str">
        <f t="shared" si="959"/>
        <v/>
      </c>
      <c r="AE6319" t="str">
        <f t="shared" si="955"/>
        <v/>
      </c>
      <c r="AF6319" t="str">
        <f t="shared" si="958"/>
        <v/>
      </c>
      <c r="AG6319" t="str">
        <f t="shared" ref="AG6319:AG6344" si="961">IF((S6319&lt;&gt;"tühi")*(AC6319&lt;&gt;""),AC6319,"")</f>
        <v/>
      </c>
      <c r="AH6319" t="str">
        <f t="shared" si="953"/>
        <v/>
      </c>
      <c r="AI6319">
        <v>0.14499999999999999</v>
      </c>
      <c r="AJ6319" t="str">
        <f t="shared" si="957"/>
        <v/>
      </c>
      <c r="AK6319" t="str">
        <f t="shared" si="954"/>
        <v/>
      </c>
      <c r="AL6319" t="str">
        <f t="shared" si="960"/>
        <v/>
      </c>
    </row>
    <row r="6320" spans="1:39" x14ac:dyDescent="0.2">
      <c r="A6320" t="s">
        <v>25410</v>
      </c>
      <c r="B6320" t="s">
        <v>680</v>
      </c>
      <c r="C6320" t="s">
        <v>17633</v>
      </c>
      <c r="D6320" s="1">
        <v>39874</v>
      </c>
      <c r="E6320" s="1">
        <v>44546</v>
      </c>
      <c r="F6320" t="s">
        <v>26</v>
      </c>
      <c r="I6320">
        <v>100</v>
      </c>
      <c r="J6320">
        <v>0</v>
      </c>
      <c r="K6320">
        <v>0</v>
      </c>
      <c r="L6320">
        <v>31852</v>
      </c>
      <c r="M6320">
        <v>31852</v>
      </c>
      <c r="N6320" t="s">
        <v>20</v>
      </c>
      <c r="O6320" t="s">
        <v>25411</v>
      </c>
      <c r="P6320" t="s">
        <v>44</v>
      </c>
      <c r="Q6320" t="s">
        <v>34233</v>
      </c>
      <c r="R6320" t="s">
        <v>34233</v>
      </c>
      <c r="S6320" t="s">
        <v>34233</v>
      </c>
      <c r="T6320" t="s">
        <v>34233</v>
      </c>
      <c r="AD6320" t="str">
        <f t="shared" si="959"/>
        <v/>
      </c>
      <c r="AE6320" t="str">
        <f t="shared" si="955"/>
        <v/>
      </c>
      <c r="AF6320" t="str">
        <f t="shared" si="958"/>
        <v/>
      </c>
      <c r="AG6320" t="str">
        <f t="shared" si="961"/>
        <v/>
      </c>
      <c r="AH6320" t="str">
        <f t="shared" ref="AH6320:AH6383" si="962">IF(AG6320="","",AG6320*2.8)</f>
        <v/>
      </c>
      <c r="AI6320">
        <v>0.14499999999999999</v>
      </c>
      <c r="AJ6320" t="str">
        <f t="shared" si="957"/>
        <v/>
      </c>
      <c r="AK6320" t="str">
        <f t="shared" ref="AK6320:AK6383" si="963">IF(AE6320="","",AE6320*2.8)</f>
        <v/>
      </c>
      <c r="AL6320" t="str">
        <f t="shared" si="960"/>
        <v/>
      </c>
    </row>
    <row r="6321" spans="1:38" x14ac:dyDescent="0.2">
      <c r="A6321" t="s">
        <v>22203</v>
      </c>
      <c r="B6321" t="s">
        <v>680</v>
      </c>
      <c r="C6321" t="s">
        <v>22204</v>
      </c>
      <c r="D6321" s="1">
        <v>38743</v>
      </c>
      <c r="E6321" s="1">
        <v>43951</v>
      </c>
      <c r="F6321" t="s">
        <v>474</v>
      </c>
      <c r="I6321">
        <v>100</v>
      </c>
      <c r="J6321">
        <v>0</v>
      </c>
      <c r="K6321">
        <v>0</v>
      </c>
      <c r="L6321">
        <v>5834</v>
      </c>
      <c r="M6321">
        <v>5834</v>
      </c>
      <c r="N6321" t="s">
        <v>20</v>
      </c>
      <c r="O6321" t="s">
        <v>22205</v>
      </c>
      <c r="P6321" t="s">
        <v>28</v>
      </c>
      <c r="Q6321" t="s">
        <v>34233</v>
      </c>
      <c r="R6321" t="s">
        <v>34233</v>
      </c>
      <c r="S6321" t="s">
        <v>32627</v>
      </c>
      <c r="T6321" t="s">
        <v>34358</v>
      </c>
      <c r="AD6321" t="str">
        <f t="shared" si="959"/>
        <v/>
      </c>
      <c r="AE6321" t="str">
        <f t="shared" si="955"/>
        <v/>
      </c>
      <c r="AF6321" t="str">
        <f t="shared" si="958"/>
        <v/>
      </c>
      <c r="AG6321" t="str">
        <f t="shared" si="961"/>
        <v/>
      </c>
      <c r="AH6321" t="str">
        <f t="shared" si="962"/>
        <v/>
      </c>
      <c r="AI6321">
        <v>0.14499999999999999</v>
      </c>
      <c r="AJ6321" t="str">
        <f t="shared" si="957"/>
        <v/>
      </c>
      <c r="AK6321" t="str">
        <f t="shared" si="963"/>
        <v/>
      </c>
      <c r="AL6321" t="str">
        <f t="shared" si="960"/>
        <v/>
      </c>
    </row>
    <row r="6322" spans="1:38" x14ac:dyDescent="0.2">
      <c r="A6322" t="s">
        <v>679</v>
      </c>
      <c r="B6322" t="s">
        <v>680</v>
      </c>
      <c r="C6322" t="s">
        <v>681</v>
      </c>
      <c r="D6322" s="1">
        <v>34831</v>
      </c>
      <c r="E6322" s="1">
        <v>43456</v>
      </c>
      <c r="F6322" t="s">
        <v>474</v>
      </c>
      <c r="I6322">
        <v>100</v>
      </c>
      <c r="J6322">
        <v>0</v>
      </c>
      <c r="K6322">
        <v>0</v>
      </c>
      <c r="L6322">
        <v>1902</v>
      </c>
      <c r="M6322">
        <v>1902</v>
      </c>
      <c r="N6322" t="s">
        <v>20</v>
      </c>
      <c r="O6322" t="s">
        <v>682</v>
      </c>
      <c r="P6322" t="s">
        <v>28</v>
      </c>
      <c r="Q6322" t="s">
        <v>34233</v>
      </c>
      <c r="R6322" t="s">
        <v>34233</v>
      </c>
      <c r="S6322" t="s">
        <v>32627</v>
      </c>
      <c r="T6322" t="s">
        <v>34594</v>
      </c>
      <c r="AD6322" t="str">
        <f t="shared" si="959"/>
        <v/>
      </c>
      <c r="AE6322" t="str">
        <f t="shared" si="955"/>
        <v/>
      </c>
      <c r="AF6322" t="str">
        <f t="shared" si="958"/>
        <v/>
      </c>
      <c r="AG6322" t="str">
        <f t="shared" si="961"/>
        <v/>
      </c>
      <c r="AH6322" t="str">
        <f t="shared" si="962"/>
        <v/>
      </c>
      <c r="AI6322">
        <v>0.14499999999999999</v>
      </c>
      <c r="AJ6322" t="str">
        <f t="shared" si="957"/>
        <v/>
      </c>
      <c r="AK6322" t="str">
        <f t="shared" si="963"/>
        <v/>
      </c>
      <c r="AL6322" t="str">
        <f t="shared" si="960"/>
        <v/>
      </c>
    </row>
    <row r="6323" spans="1:38" x14ac:dyDescent="0.2">
      <c r="A6323" t="s">
        <v>23674</v>
      </c>
      <c r="B6323" t="s">
        <v>680</v>
      </c>
      <c r="C6323" t="s">
        <v>23675</v>
      </c>
      <c r="D6323" s="1">
        <v>39113</v>
      </c>
      <c r="E6323" s="1">
        <v>44546</v>
      </c>
      <c r="F6323" t="s">
        <v>470</v>
      </c>
      <c r="I6323">
        <v>100</v>
      </c>
      <c r="J6323">
        <v>0</v>
      </c>
      <c r="K6323">
        <v>0</v>
      </c>
      <c r="L6323">
        <v>29450</v>
      </c>
      <c r="M6323">
        <v>29450</v>
      </c>
      <c r="N6323" t="s">
        <v>20</v>
      </c>
      <c r="O6323" t="s">
        <v>23676</v>
      </c>
      <c r="P6323" t="s">
        <v>28</v>
      </c>
      <c r="Q6323" t="s">
        <v>34233</v>
      </c>
      <c r="R6323" t="s">
        <v>34233</v>
      </c>
      <c r="S6323" t="s">
        <v>33814</v>
      </c>
      <c r="T6323" t="s">
        <v>34490</v>
      </c>
      <c r="U6323" t="s">
        <v>33225</v>
      </c>
      <c r="V6323" t="s">
        <v>33226</v>
      </c>
      <c r="W6323">
        <v>6500</v>
      </c>
      <c r="X6323">
        <v>2</v>
      </c>
      <c r="Y6323">
        <v>7</v>
      </c>
      <c r="Z6323">
        <v>8000</v>
      </c>
      <c r="AB6323">
        <v>20</v>
      </c>
      <c r="AD6323" t="str">
        <f t="shared" si="959"/>
        <v/>
      </c>
      <c r="AE6323" t="str">
        <f t="shared" si="955"/>
        <v/>
      </c>
      <c r="AF6323">
        <f t="shared" si="958"/>
        <v>8000</v>
      </c>
      <c r="AG6323" t="str">
        <f t="shared" si="961"/>
        <v/>
      </c>
      <c r="AH6323" t="str">
        <f t="shared" si="962"/>
        <v/>
      </c>
      <c r="AI6323">
        <v>0.14499999999999999</v>
      </c>
      <c r="AJ6323" t="str">
        <f t="shared" si="957"/>
        <v/>
      </c>
      <c r="AK6323" t="str">
        <f t="shared" si="963"/>
        <v/>
      </c>
      <c r="AL6323" t="str">
        <f t="shared" si="960"/>
        <v/>
      </c>
    </row>
    <row r="6324" spans="1:38" x14ac:dyDescent="0.2">
      <c r="A6324" t="s">
        <v>6010</v>
      </c>
      <c r="B6324" t="s">
        <v>680</v>
      </c>
      <c r="C6324" t="s">
        <v>6011</v>
      </c>
      <c r="D6324" s="1">
        <v>36132</v>
      </c>
      <c r="E6324" s="1">
        <v>43915</v>
      </c>
      <c r="F6324" t="s">
        <v>470</v>
      </c>
      <c r="I6324">
        <v>100</v>
      </c>
      <c r="J6324">
        <v>0</v>
      </c>
      <c r="K6324">
        <v>0</v>
      </c>
      <c r="L6324">
        <v>4672</v>
      </c>
      <c r="M6324">
        <v>4672</v>
      </c>
      <c r="N6324" t="s">
        <v>20</v>
      </c>
      <c r="O6324" t="s">
        <v>6012</v>
      </c>
      <c r="P6324" t="s">
        <v>28</v>
      </c>
      <c r="Q6324" t="s">
        <v>34233</v>
      </c>
      <c r="R6324" t="s">
        <v>34233</v>
      </c>
      <c r="S6324" t="s">
        <v>33799</v>
      </c>
      <c r="T6324" t="s">
        <v>34370</v>
      </c>
      <c r="AD6324" t="str">
        <f t="shared" si="959"/>
        <v/>
      </c>
      <c r="AE6324" t="str">
        <f t="shared" si="955"/>
        <v/>
      </c>
      <c r="AF6324" t="str">
        <f t="shared" si="958"/>
        <v/>
      </c>
      <c r="AG6324" t="str">
        <f t="shared" si="961"/>
        <v/>
      </c>
      <c r="AH6324" t="str">
        <f t="shared" si="962"/>
        <v/>
      </c>
      <c r="AI6324">
        <v>0.14499999999999999</v>
      </c>
      <c r="AJ6324" t="str">
        <f t="shared" si="957"/>
        <v/>
      </c>
      <c r="AK6324" t="str">
        <f t="shared" si="963"/>
        <v/>
      </c>
      <c r="AL6324" t="str">
        <f t="shared" si="960"/>
        <v/>
      </c>
    </row>
    <row r="6325" spans="1:38" x14ac:dyDescent="0.2">
      <c r="A6325" t="s">
        <v>31151</v>
      </c>
      <c r="B6325" t="s">
        <v>680</v>
      </c>
      <c r="C6325" t="s">
        <v>31152</v>
      </c>
      <c r="D6325" s="1">
        <v>43859</v>
      </c>
      <c r="E6325" s="1">
        <v>43859</v>
      </c>
      <c r="F6325" t="s">
        <v>15348</v>
      </c>
      <c r="I6325">
        <v>100</v>
      </c>
      <c r="J6325">
        <v>0</v>
      </c>
      <c r="K6325">
        <v>0</v>
      </c>
      <c r="L6325">
        <v>36</v>
      </c>
      <c r="M6325">
        <v>36</v>
      </c>
      <c r="N6325" t="s">
        <v>20</v>
      </c>
      <c r="P6325" t="s">
        <v>30340</v>
      </c>
      <c r="Q6325" t="s">
        <v>34233</v>
      </c>
      <c r="R6325" t="s">
        <v>34233</v>
      </c>
      <c r="S6325" t="s">
        <v>33942</v>
      </c>
      <c r="T6325" t="s">
        <v>34233</v>
      </c>
      <c r="AD6325" t="str">
        <f t="shared" si="959"/>
        <v/>
      </c>
      <c r="AE6325" t="str">
        <f t="shared" si="955"/>
        <v/>
      </c>
      <c r="AF6325" t="str">
        <f t="shared" si="958"/>
        <v/>
      </c>
      <c r="AG6325" t="str">
        <f t="shared" si="961"/>
        <v/>
      </c>
      <c r="AH6325" t="str">
        <f t="shared" si="962"/>
        <v/>
      </c>
      <c r="AI6325">
        <v>0.14499999999999999</v>
      </c>
      <c r="AJ6325" t="str">
        <f t="shared" si="957"/>
        <v/>
      </c>
      <c r="AK6325" t="str">
        <f t="shared" si="963"/>
        <v/>
      </c>
      <c r="AL6325" t="str">
        <f t="shared" si="960"/>
        <v/>
      </c>
    </row>
    <row r="6326" spans="1:38" x14ac:dyDescent="0.2">
      <c r="A6326" t="s">
        <v>5403</v>
      </c>
      <c r="B6326" t="s">
        <v>680</v>
      </c>
      <c r="C6326" t="s">
        <v>5404</v>
      </c>
      <c r="D6326" s="1">
        <v>36118</v>
      </c>
      <c r="E6326" s="1">
        <v>44546</v>
      </c>
      <c r="F6326" t="s">
        <v>474</v>
      </c>
      <c r="I6326">
        <v>100</v>
      </c>
      <c r="J6326">
        <v>0</v>
      </c>
      <c r="K6326">
        <v>0</v>
      </c>
      <c r="L6326">
        <v>1815</v>
      </c>
      <c r="M6326">
        <v>1815</v>
      </c>
      <c r="N6326" t="s">
        <v>20</v>
      </c>
      <c r="O6326" t="s">
        <v>5405</v>
      </c>
      <c r="P6326" t="s">
        <v>28</v>
      </c>
      <c r="Q6326" t="s">
        <v>34233</v>
      </c>
      <c r="R6326" t="s">
        <v>34233</v>
      </c>
      <c r="S6326" t="s">
        <v>33799</v>
      </c>
      <c r="T6326" t="s">
        <v>34595</v>
      </c>
      <c r="AD6326" t="str">
        <f t="shared" si="959"/>
        <v/>
      </c>
      <c r="AE6326" t="str">
        <f t="shared" si="955"/>
        <v/>
      </c>
      <c r="AF6326" t="str">
        <f t="shared" si="958"/>
        <v/>
      </c>
      <c r="AG6326" t="str">
        <f t="shared" si="961"/>
        <v/>
      </c>
      <c r="AH6326" t="str">
        <f t="shared" si="962"/>
        <v/>
      </c>
      <c r="AI6326">
        <v>0.14499999999999999</v>
      </c>
      <c r="AJ6326" t="str">
        <f t="shared" si="957"/>
        <v/>
      </c>
      <c r="AK6326" t="str">
        <f t="shared" si="963"/>
        <v/>
      </c>
      <c r="AL6326" t="str">
        <f t="shared" si="960"/>
        <v/>
      </c>
    </row>
    <row r="6327" spans="1:38" x14ac:dyDescent="0.2">
      <c r="A6327" t="s">
        <v>12574</v>
      </c>
      <c r="B6327" t="s">
        <v>680</v>
      </c>
      <c r="C6327" t="s">
        <v>12575</v>
      </c>
      <c r="D6327" s="1">
        <v>36711</v>
      </c>
      <c r="E6327" s="1">
        <v>43456</v>
      </c>
      <c r="F6327" t="s">
        <v>474</v>
      </c>
      <c r="I6327">
        <v>100</v>
      </c>
      <c r="J6327">
        <v>0</v>
      </c>
      <c r="K6327">
        <v>0</v>
      </c>
      <c r="L6327">
        <v>1372</v>
      </c>
      <c r="M6327">
        <v>1372</v>
      </c>
      <c r="N6327" t="s">
        <v>20</v>
      </c>
      <c r="O6327" t="s">
        <v>12576</v>
      </c>
      <c r="P6327" t="s">
        <v>28</v>
      </c>
      <c r="Q6327" t="s">
        <v>34233</v>
      </c>
      <c r="R6327" t="s">
        <v>34233</v>
      </c>
      <c r="S6327" t="s">
        <v>32627</v>
      </c>
      <c r="T6327" t="s">
        <v>34596</v>
      </c>
      <c r="AD6327" t="str">
        <f t="shared" si="959"/>
        <v/>
      </c>
      <c r="AE6327" t="str">
        <f t="shared" si="955"/>
        <v/>
      </c>
      <c r="AF6327" t="str">
        <f t="shared" si="958"/>
        <v/>
      </c>
      <c r="AG6327" t="str">
        <f t="shared" si="961"/>
        <v/>
      </c>
      <c r="AH6327" t="str">
        <f t="shared" si="962"/>
        <v/>
      </c>
      <c r="AI6327">
        <v>0.14499999999999999</v>
      </c>
      <c r="AJ6327" t="str">
        <f t="shared" si="957"/>
        <v/>
      </c>
      <c r="AK6327" t="str">
        <f t="shared" si="963"/>
        <v/>
      </c>
      <c r="AL6327" t="str">
        <f t="shared" si="960"/>
        <v/>
      </c>
    </row>
    <row r="6328" spans="1:38" x14ac:dyDescent="0.2">
      <c r="A6328" t="s">
        <v>12577</v>
      </c>
      <c r="B6328" t="s">
        <v>680</v>
      </c>
      <c r="C6328" t="s">
        <v>12578</v>
      </c>
      <c r="D6328" s="1">
        <v>36711</v>
      </c>
      <c r="E6328" s="1">
        <v>43951</v>
      </c>
      <c r="F6328" t="s">
        <v>474</v>
      </c>
      <c r="I6328">
        <v>100</v>
      </c>
      <c r="J6328">
        <v>0</v>
      </c>
      <c r="K6328">
        <v>0</v>
      </c>
      <c r="L6328">
        <v>3202</v>
      </c>
      <c r="M6328">
        <v>3202</v>
      </c>
      <c r="N6328" t="s">
        <v>20</v>
      </c>
      <c r="O6328" t="s">
        <v>12579</v>
      </c>
      <c r="P6328" t="s">
        <v>28</v>
      </c>
      <c r="Q6328" t="s">
        <v>34233</v>
      </c>
      <c r="R6328" t="s">
        <v>34233</v>
      </c>
      <c r="S6328" t="s">
        <v>32627</v>
      </c>
      <c r="T6328" t="s">
        <v>34597</v>
      </c>
      <c r="AD6328" t="str">
        <f t="shared" si="959"/>
        <v/>
      </c>
      <c r="AE6328" t="str">
        <f t="shared" si="955"/>
        <v/>
      </c>
      <c r="AF6328" t="str">
        <f t="shared" si="958"/>
        <v/>
      </c>
      <c r="AG6328" t="str">
        <f t="shared" si="961"/>
        <v/>
      </c>
      <c r="AH6328" t="str">
        <f t="shared" si="962"/>
        <v/>
      </c>
      <c r="AI6328">
        <v>0.14499999999999999</v>
      </c>
      <c r="AJ6328" t="str">
        <f t="shared" si="957"/>
        <v/>
      </c>
      <c r="AK6328" t="str">
        <f t="shared" si="963"/>
        <v/>
      </c>
      <c r="AL6328" t="str">
        <f t="shared" si="960"/>
        <v/>
      </c>
    </row>
    <row r="6329" spans="1:38" x14ac:dyDescent="0.2">
      <c r="A6329" t="s">
        <v>25354</v>
      </c>
      <c r="B6329" t="s">
        <v>680</v>
      </c>
      <c r="C6329" t="s">
        <v>25355</v>
      </c>
      <c r="D6329" s="1">
        <v>39822</v>
      </c>
      <c r="E6329" s="1">
        <v>43456</v>
      </c>
      <c r="F6329" t="s">
        <v>474</v>
      </c>
      <c r="I6329">
        <v>100</v>
      </c>
      <c r="J6329">
        <v>0</v>
      </c>
      <c r="K6329">
        <v>0</v>
      </c>
      <c r="L6329">
        <v>5381</v>
      </c>
      <c r="M6329">
        <v>5381</v>
      </c>
      <c r="N6329" t="s">
        <v>20</v>
      </c>
      <c r="O6329" t="s">
        <v>25356</v>
      </c>
      <c r="P6329" t="s">
        <v>28</v>
      </c>
      <c r="Q6329" t="s">
        <v>34233</v>
      </c>
      <c r="R6329" t="s">
        <v>34233</v>
      </c>
      <c r="S6329" t="s">
        <v>33799</v>
      </c>
      <c r="T6329" t="s">
        <v>34482</v>
      </c>
      <c r="AD6329" t="str">
        <f t="shared" si="959"/>
        <v/>
      </c>
      <c r="AE6329" t="str">
        <f t="shared" si="955"/>
        <v/>
      </c>
      <c r="AF6329" t="str">
        <f t="shared" si="958"/>
        <v/>
      </c>
      <c r="AG6329" t="str">
        <f t="shared" si="961"/>
        <v/>
      </c>
      <c r="AH6329" t="str">
        <f t="shared" si="962"/>
        <v/>
      </c>
      <c r="AI6329">
        <v>0.14499999999999999</v>
      </c>
      <c r="AJ6329" t="str">
        <f t="shared" si="957"/>
        <v/>
      </c>
      <c r="AK6329" t="str">
        <f t="shared" si="963"/>
        <v/>
      </c>
      <c r="AL6329" t="str">
        <f t="shared" si="960"/>
        <v/>
      </c>
    </row>
    <row r="6330" spans="1:38" x14ac:dyDescent="0.2">
      <c r="A6330" t="s">
        <v>18960</v>
      </c>
      <c r="B6330" t="s">
        <v>680</v>
      </c>
      <c r="C6330" t="s">
        <v>18961</v>
      </c>
      <c r="D6330" s="1">
        <v>38092</v>
      </c>
      <c r="E6330" s="1">
        <v>44546</v>
      </c>
      <c r="F6330" t="s">
        <v>470</v>
      </c>
      <c r="I6330">
        <v>100</v>
      </c>
      <c r="J6330">
        <v>0</v>
      </c>
      <c r="K6330">
        <v>0</v>
      </c>
      <c r="L6330">
        <v>3810</v>
      </c>
      <c r="M6330">
        <v>3810</v>
      </c>
      <c r="N6330" t="s">
        <v>20</v>
      </c>
      <c r="O6330" t="s">
        <v>18962</v>
      </c>
      <c r="P6330" t="s">
        <v>28</v>
      </c>
      <c r="Q6330" t="s">
        <v>33775</v>
      </c>
      <c r="R6330">
        <v>2</v>
      </c>
      <c r="S6330" t="s">
        <v>32627</v>
      </c>
      <c r="T6330" t="s">
        <v>34598</v>
      </c>
      <c r="AD6330" t="str">
        <f t="shared" si="959"/>
        <v/>
      </c>
      <c r="AE6330" t="str">
        <f t="shared" si="955"/>
        <v/>
      </c>
      <c r="AF6330" t="str">
        <f t="shared" si="958"/>
        <v/>
      </c>
      <c r="AG6330" t="str">
        <f t="shared" si="961"/>
        <v/>
      </c>
      <c r="AH6330" t="str">
        <f t="shared" si="962"/>
        <v/>
      </c>
      <c r="AI6330">
        <v>0.14499999999999999</v>
      </c>
      <c r="AJ6330">
        <v>2</v>
      </c>
      <c r="AK6330" t="str">
        <f t="shared" si="963"/>
        <v/>
      </c>
      <c r="AL6330" t="str">
        <f t="shared" si="960"/>
        <v/>
      </c>
    </row>
    <row r="6331" spans="1:38" x14ac:dyDescent="0.2">
      <c r="A6331" t="s">
        <v>19550</v>
      </c>
      <c r="B6331" t="s">
        <v>680</v>
      </c>
      <c r="C6331" t="s">
        <v>19551</v>
      </c>
      <c r="D6331" s="1">
        <v>38092</v>
      </c>
      <c r="E6331" s="1">
        <v>43456</v>
      </c>
      <c r="F6331" t="s">
        <v>19</v>
      </c>
      <c r="I6331">
        <v>100</v>
      </c>
      <c r="J6331">
        <v>0</v>
      </c>
      <c r="K6331">
        <v>0</v>
      </c>
      <c r="L6331">
        <v>2996</v>
      </c>
      <c r="M6331">
        <v>2996</v>
      </c>
      <c r="N6331" t="s">
        <v>20</v>
      </c>
      <c r="O6331" t="s">
        <v>21</v>
      </c>
      <c r="P6331" t="s">
        <v>28</v>
      </c>
      <c r="Q6331" t="s">
        <v>34233</v>
      </c>
      <c r="R6331" t="s">
        <v>34233</v>
      </c>
      <c r="S6331" t="s">
        <v>33798</v>
      </c>
      <c r="T6331" t="s">
        <v>34362</v>
      </c>
      <c r="U6331" t="s">
        <v>32650</v>
      </c>
      <c r="V6331" t="s">
        <v>33227</v>
      </c>
      <c r="W6331">
        <v>800</v>
      </c>
      <c r="X6331">
        <v>2</v>
      </c>
      <c r="Y6331">
        <v>2</v>
      </c>
      <c r="Z6331">
        <v>1600</v>
      </c>
      <c r="AA6331">
        <v>7</v>
      </c>
      <c r="AC6331">
        <v>8</v>
      </c>
      <c r="AD6331" t="str">
        <f t="shared" si="959"/>
        <v/>
      </c>
      <c r="AE6331" t="str">
        <f t="shared" si="955"/>
        <v/>
      </c>
      <c r="AF6331" t="str">
        <f t="shared" si="958"/>
        <v/>
      </c>
      <c r="AG6331">
        <f t="shared" si="961"/>
        <v>8</v>
      </c>
      <c r="AH6331">
        <f t="shared" si="962"/>
        <v>22.4</v>
      </c>
      <c r="AI6331">
        <v>0.14499999999999999</v>
      </c>
      <c r="AJ6331">
        <f t="shared" si="957"/>
        <v>3.2479999999999998</v>
      </c>
      <c r="AK6331" t="str">
        <f t="shared" si="963"/>
        <v/>
      </c>
      <c r="AL6331" t="str">
        <f t="shared" si="960"/>
        <v/>
      </c>
    </row>
    <row r="6332" spans="1:38" x14ac:dyDescent="0.2">
      <c r="A6332" t="s">
        <v>29429</v>
      </c>
      <c r="B6332" t="s">
        <v>680</v>
      </c>
      <c r="C6332" t="s">
        <v>29430</v>
      </c>
      <c r="D6332" s="1">
        <v>43538</v>
      </c>
      <c r="E6332" s="1">
        <v>43951</v>
      </c>
      <c r="F6332" t="s">
        <v>26</v>
      </c>
      <c r="I6332">
        <v>100</v>
      </c>
      <c r="J6332">
        <v>0</v>
      </c>
      <c r="K6332">
        <v>0</v>
      </c>
      <c r="L6332">
        <v>2343</v>
      </c>
      <c r="M6332">
        <v>2343</v>
      </c>
      <c r="N6332" t="s">
        <v>20</v>
      </c>
      <c r="O6332" t="s">
        <v>29431</v>
      </c>
      <c r="P6332" t="s">
        <v>44</v>
      </c>
      <c r="Q6332" t="s">
        <v>34233</v>
      </c>
      <c r="R6332" t="s">
        <v>34233</v>
      </c>
      <c r="S6332" t="s">
        <v>34233</v>
      </c>
      <c r="T6332" t="s">
        <v>34233</v>
      </c>
      <c r="AD6332" t="str">
        <f t="shared" si="959"/>
        <v/>
      </c>
      <c r="AE6332" t="str">
        <f t="shared" si="955"/>
        <v/>
      </c>
      <c r="AF6332" t="str">
        <f t="shared" si="958"/>
        <v/>
      </c>
      <c r="AG6332" t="str">
        <f t="shared" si="961"/>
        <v/>
      </c>
      <c r="AH6332" t="str">
        <f t="shared" si="962"/>
        <v/>
      </c>
      <c r="AI6332">
        <v>0.14499999999999999</v>
      </c>
      <c r="AJ6332" t="str">
        <f t="shared" si="957"/>
        <v/>
      </c>
      <c r="AK6332" t="str">
        <f t="shared" si="963"/>
        <v/>
      </c>
      <c r="AL6332" t="str">
        <f t="shared" si="960"/>
        <v/>
      </c>
    </row>
    <row r="6333" spans="1:38" x14ac:dyDescent="0.2">
      <c r="A6333" t="s">
        <v>29426</v>
      </c>
      <c r="B6333" t="s">
        <v>680</v>
      </c>
      <c r="C6333" t="s">
        <v>29427</v>
      </c>
      <c r="D6333" s="1">
        <v>43538</v>
      </c>
      <c r="E6333" s="1">
        <v>43538</v>
      </c>
      <c r="F6333" t="s">
        <v>26</v>
      </c>
      <c r="I6333">
        <v>100</v>
      </c>
      <c r="J6333">
        <v>0</v>
      </c>
      <c r="K6333">
        <v>0</v>
      </c>
      <c r="L6333">
        <v>2157</v>
      </c>
      <c r="M6333">
        <v>2157</v>
      </c>
      <c r="N6333" t="s">
        <v>20</v>
      </c>
      <c r="O6333" t="s">
        <v>29428</v>
      </c>
      <c r="P6333" t="s">
        <v>44</v>
      </c>
      <c r="Q6333" t="s">
        <v>34233</v>
      </c>
      <c r="R6333" t="s">
        <v>34233</v>
      </c>
      <c r="S6333" t="s">
        <v>34233</v>
      </c>
      <c r="T6333" t="s">
        <v>34233</v>
      </c>
      <c r="AD6333" t="str">
        <f t="shared" si="959"/>
        <v/>
      </c>
      <c r="AE6333" t="str">
        <f t="shared" si="955"/>
        <v/>
      </c>
      <c r="AF6333" t="str">
        <f t="shared" si="958"/>
        <v/>
      </c>
      <c r="AG6333" t="str">
        <f t="shared" si="961"/>
        <v/>
      </c>
      <c r="AH6333" t="str">
        <f t="shared" si="962"/>
        <v/>
      </c>
      <c r="AI6333">
        <v>0.14499999999999999</v>
      </c>
      <c r="AJ6333" t="str">
        <f t="shared" si="957"/>
        <v/>
      </c>
      <c r="AK6333" t="str">
        <f t="shared" si="963"/>
        <v/>
      </c>
      <c r="AL6333" t="str">
        <f t="shared" si="960"/>
        <v/>
      </c>
    </row>
    <row r="6334" spans="1:38" x14ac:dyDescent="0.2">
      <c r="A6334" t="s">
        <v>8938</v>
      </c>
      <c r="B6334" t="s">
        <v>680</v>
      </c>
      <c r="C6334" t="s">
        <v>8939</v>
      </c>
      <c r="D6334" s="1">
        <v>36245</v>
      </c>
      <c r="E6334" s="1">
        <v>44750</v>
      </c>
      <c r="F6334" t="s">
        <v>19</v>
      </c>
      <c r="I6334">
        <v>100</v>
      </c>
      <c r="J6334">
        <v>0</v>
      </c>
      <c r="K6334">
        <v>0</v>
      </c>
      <c r="L6334">
        <v>1297</v>
      </c>
      <c r="M6334">
        <v>1297</v>
      </c>
      <c r="N6334" t="s">
        <v>20</v>
      </c>
      <c r="O6334" t="s">
        <v>8940</v>
      </c>
      <c r="P6334" t="s">
        <v>28</v>
      </c>
      <c r="Q6334" t="s">
        <v>34256</v>
      </c>
      <c r="R6334" t="s">
        <v>33788</v>
      </c>
      <c r="S6334" t="s">
        <v>33797</v>
      </c>
      <c r="T6334" t="s">
        <v>34349</v>
      </c>
      <c r="U6334" t="s">
        <v>32634</v>
      </c>
      <c r="V6334" t="s">
        <v>35008</v>
      </c>
      <c r="X6334">
        <v>2</v>
      </c>
      <c r="AA6334">
        <v>10</v>
      </c>
      <c r="AB6334">
        <v>20</v>
      </c>
      <c r="AC6334">
        <v>1</v>
      </c>
      <c r="AD6334" t="str">
        <f t="shared" si="959"/>
        <v/>
      </c>
      <c r="AE6334" t="str">
        <f t="shared" si="955"/>
        <v/>
      </c>
      <c r="AF6334" t="str">
        <f t="shared" si="958"/>
        <v/>
      </c>
      <c r="AG6334">
        <f t="shared" si="961"/>
        <v>1</v>
      </c>
      <c r="AH6334">
        <f t="shared" si="962"/>
        <v>2.8</v>
      </c>
      <c r="AI6334">
        <v>0.14499999999999999</v>
      </c>
      <c r="AJ6334">
        <f t="shared" si="957"/>
        <v>0.40599999999999997</v>
      </c>
      <c r="AK6334" t="str">
        <f t="shared" si="963"/>
        <v/>
      </c>
      <c r="AL6334" t="str">
        <f t="shared" si="960"/>
        <v/>
      </c>
    </row>
    <row r="6335" spans="1:38" x14ac:dyDescent="0.2">
      <c r="A6335" t="s">
        <v>7211</v>
      </c>
      <c r="B6335" t="s">
        <v>680</v>
      </c>
      <c r="C6335" t="s">
        <v>7212</v>
      </c>
      <c r="D6335" s="1">
        <v>36210</v>
      </c>
      <c r="E6335" s="1">
        <v>43900</v>
      </c>
      <c r="F6335" t="s">
        <v>19</v>
      </c>
      <c r="I6335">
        <v>100</v>
      </c>
      <c r="J6335">
        <v>0</v>
      </c>
      <c r="K6335">
        <v>0</v>
      </c>
      <c r="L6335">
        <v>1752</v>
      </c>
      <c r="M6335">
        <v>1752</v>
      </c>
      <c r="N6335" t="s">
        <v>20</v>
      </c>
      <c r="O6335" t="s">
        <v>7213</v>
      </c>
      <c r="P6335" t="s">
        <v>28</v>
      </c>
      <c r="Q6335" t="s">
        <v>34256</v>
      </c>
      <c r="R6335" t="s">
        <v>33787</v>
      </c>
      <c r="S6335" t="s">
        <v>33797</v>
      </c>
      <c r="T6335" t="s">
        <v>34365</v>
      </c>
      <c r="U6335" t="s">
        <v>32634</v>
      </c>
      <c r="V6335" t="s">
        <v>35008</v>
      </c>
      <c r="X6335">
        <v>2</v>
      </c>
      <c r="AA6335">
        <v>10</v>
      </c>
      <c r="AB6335">
        <v>15</v>
      </c>
      <c r="AC6335">
        <v>1</v>
      </c>
      <c r="AD6335" t="str">
        <f t="shared" si="959"/>
        <v/>
      </c>
      <c r="AE6335" t="str">
        <f t="shared" si="955"/>
        <v/>
      </c>
      <c r="AF6335" t="str">
        <f t="shared" si="958"/>
        <v/>
      </c>
      <c r="AG6335">
        <f t="shared" si="961"/>
        <v>1</v>
      </c>
      <c r="AH6335">
        <f t="shared" si="962"/>
        <v>2.8</v>
      </c>
      <c r="AI6335">
        <v>0.14499999999999999</v>
      </c>
      <c r="AJ6335">
        <f t="shared" si="957"/>
        <v>0.40599999999999997</v>
      </c>
      <c r="AK6335" t="str">
        <f t="shared" si="963"/>
        <v/>
      </c>
      <c r="AL6335" t="str">
        <f t="shared" si="960"/>
        <v/>
      </c>
    </row>
    <row r="6336" spans="1:38" x14ac:dyDescent="0.2">
      <c r="A6336" t="s">
        <v>7895</v>
      </c>
      <c r="B6336" t="s">
        <v>680</v>
      </c>
      <c r="C6336" t="s">
        <v>7896</v>
      </c>
      <c r="D6336" s="1">
        <v>36207</v>
      </c>
      <c r="E6336" s="1">
        <v>44750</v>
      </c>
      <c r="F6336" t="s">
        <v>19</v>
      </c>
      <c r="I6336">
        <v>100</v>
      </c>
      <c r="J6336">
        <v>0</v>
      </c>
      <c r="K6336">
        <v>0</v>
      </c>
      <c r="L6336">
        <v>1228</v>
      </c>
      <c r="M6336">
        <v>1228</v>
      </c>
      <c r="N6336" t="s">
        <v>20</v>
      </c>
      <c r="O6336" t="s">
        <v>7897</v>
      </c>
      <c r="P6336" t="s">
        <v>28</v>
      </c>
      <c r="Q6336" t="s">
        <v>32794</v>
      </c>
      <c r="R6336" t="s">
        <v>33782</v>
      </c>
      <c r="S6336" t="s">
        <v>32628</v>
      </c>
      <c r="T6336" t="s">
        <v>34365</v>
      </c>
      <c r="U6336" t="s">
        <v>32634</v>
      </c>
      <c r="V6336" t="s">
        <v>35008</v>
      </c>
      <c r="X6336">
        <v>2</v>
      </c>
      <c r="AA6336">
        <v>10</v>
      </c>
      <c r="AB6336">
        <v>20</v>
      </c>
      <c r="AC6336">
        <v>1</v>
      </c>
      <c r="AD6336" t="str">
        <f t="shared" si="959"/>
        <v/>
      </c>
      <c r="AE6336" t="str">
        <f t="shared" si="955"/>
        <v/>
      </c>
      <c r="AF6336" t="str">
        <f t="shared" si="958"/>
        <v/>
      </c>
      <c r="AG6336">
        <f t="shared" si="961"/>
        <v>1</v>
      </c>
      <c r="AH6336">
        <f t="shared" si="962"/>
        <v>2.8</v>
      </c>
      <c r="AI6336">
        <v>0.14499999999999999</v>
      </c>
      <c r="AJ6336">
        <f t="shared" si="957"/>
        <v>0.40599999999999997</v>
      </c>
      <c r="AK6336" t="str">
        <f t="shared" si="963"/>
        <v/>
      </c>
      <c r="AL6336" t="str">
        <f t="shared" si="960"/>
        <v/>
      </c>
    </row>
    <row r="6337" spans="1:39" x14ac:dyDescent="0.2">
      <c r="A6337" t="s">
        <v>8920</v>
      </c>
      <c r="B6337" t="s">
        <v>680</v>
      </c>
      <c r="C6337" t="s">
        <v>8921</v>
      </c>
      <c r="D6337" s="1">
        <v>36292</v>
      </c>
      <c r="E6337" s="1">
        <v>43900</v>
      </c>
      <c r="F6337" t="s">
        <v>19</v>
      </c>
      <c r="I6337">
        <v>100</v>
      </c>
      <c r="J6337">
        <v>0</v>
      </c>
      <c r="K6337">
        <v>0</v>
      </c>
      <c r="L6337">
        <v>1407</v>
      </c>
      <c r="M6337">
        <v>1407</v>
      </c>
      <c r="N6337" t="s">
        <v>20</v>
      </c>
      <c r="O6337" t="s">
        <v>8922</v>
      </c>
      <c r="P6337" t="s">
        <v>28</v>
      </c>
      <c r="Q6337" t="s">
        <v>34233</v>
      </c>
      <c r="R6337" t="s">
        <v>34233</v>
      </c>
      <c r="S6337" t="s">
        <v>33800</v>
      </c>
      <c r="T6337" t="s">
        <v>34365</v>
      </c>
      <c r="U6337" t="s">
        <v>32634</v>
      </c>
      <c r="V6337" t="s">
        <v>35008</v>
      </c>
      <c r="X6337">
        <v>2</v>
      </c>
      <c r="AA6337">
        <v>10</v>
      </c>
      <c r="AB6337">
        <v>17</v>
      </c>
      <c r="AC6337">
        <v>1</v>
      </c>
      <c r="AD6337" t="str">
        <f t="shared" si="959"/>
        <v/>
      </c>
      <c r="AE6337" t="str">
        <f t="shared" si="955"/>
        <v/>
      </c>
      <c r="AF6337" t="str">
        <f t="shared" si="958"/>
        <v/>
      </c>
      <c r="AG6337">
        <f t="shared" si="961"/>
        <v>1</v>
      </c>
      <c r="AH6337">
        <f t="shared" si="962"/>
        <v>2.8</v>
      </c>
      <c r="AI6337">
        <v>0.14499999999999999</v>
      </c>
      <c r="AJ6337">
        <f t="shared" si="957"/>
        <v>0.40599999999999997</v>
      </c>
      <c r="AK6337" t="str">
        <f t="shared" si="963"/>
        <v/>
      </c>
      <c r="AL6337" t="str">
        <f t="shared" si="960"/>
        <v/>
      </c>
    </row>
    <row r="6338" spans="1:39" x14ac:dyDescent="0.2">
      <c r="A6338" t="s">
        <v>8810</v>
      </c>
      <c r="B6338" t="s">
        <v>680</v>
      </c>
      <c r="C6338" t="s">
        <v>8811</v>
      </c>
      <c r="D6338" s="1">
        <v>36245</v>
      </c>
      <c r="E6338" s="1">
        <v>44546</v>
      </c>
      <c r="F6338" t="s">
        <v>19</v>
      </c>
      <c r="I6338">
        <v>100</v>
      </c>
      <c r="J6338">
        <v>0</v>
      </c>
      <c r="K6338">
        <v>0</v>
      </c>
      <c r="L6338">
        <v>1234</v>
      </c>
      <c r="M6338">
        <v>1234</v>
      </c>
      <c r="N6338" t="s">
        <v>20</v>
      </c>
      <c r="O6338" t="s">
        <v>8812</v>
      </c>
      <c r="P6338" t="s">
        <v>28</v>
      </c>
      <c r="Q6338" t="s">
        <v>34256</v>
      </c>
      <c r="R6338" t="s">
        <v>33787</v>
      </c>
      <c r="S6338" t="s">
        <v>32628</v>
      </c>
      <c r="T6338" t="s">
        <v>34365</v>
      </c>
      <c r="U6338" t="s">
        <v>32634</v>
      </c>
      <c r="V6338" t="s">
        <v>35008</v>
      </c>
      <c r="X6338">
        <v>2</v>
      </c>
      <c r="AA6338">
        <v>10</v>
      </c>
      <c r="AB6338">
        <v>20</v>
      </c>
      <c r="AC6338">
        <v>1</v>
      </c>
      <c r="AD6338" t="str">
        <f t="shared" si="959"/>
        <v/>
      </c>
      <c r="AE6338" t="str">
        <f t="shared" si="955"/>
        <v/>
      </c>
      <c r="AF6338" t="str">
        <f t="shared" si="958"/>
        <v/>
      </c>
      <c r="AG6338">
        <f t="shared" si="961"/>
        <v>1</v>
      </c>
      <c r="AH6338">
        <f t="shared" si="962"/>
        <v>2.8</v>
      </c>
      <c r="AI6338">
        <v>0.14499999999999999</v>
      </c>
      <c r="AJ6338">
        <f t="shared" si="957"/>
        <v>0.40599999999999997</v>
      </c>
      <c r="AK6338" t="str">
        <f t="shared" si="963"/>
        <v/>
      </c>
      <c r="AL6338" t="str">
        <f t="shared" si="960"/>
        <v/>
      </c>
    </row>
    <row r="6339" spans="1:39" x14ac:dyDescent="0.2">
      <c r="A6339" t="s">
        <v>8807</v>
      </c>
      <c r="B6339" t="s">
        <v>680</v>
      </c>
      <c r="C6339" t="s">
        <v>8808</v>
      </c>
      <c r="D6339" s="1">
        <v>36245</v>
      </c>
      <c r="E6339" s="1">
        <v>43900</v>
      </c>
      <c r="F6339" t="s">
        <v>19</v>
      </c>
      <c r="I6339">
        <v>100</v>
      </c>
      <c r="J6339">
        <v>0</v>
      </c>
      <c r="K6339">
        <v>0</v>
      </c>
      <c r="L6339">
        <v>1427</v>
      </c>
      <c r="M6339">
        <v>1427</v>
      </c>
      <c r="N6339" t="s">
        <v>20</v>
      </c>
      <c r="O6339" t="s">
        <v>8809</v>
      </c>
      <c r="P6339" t="s">
        <v>28</v>
      </c>
      <c r="Q6339" t="s">
        <v>34233</v>
      </c>
      <c r="R6339" t="s">
        <v>34233</v>
      </c>
      <c r="S6339" t="s">
        <v>33797</v>
      </c>
      <c r="T6339" t="s">
        <v>34365</v>
      </c>
      <c r="U6339" t="s">
        <v>32634</v>
      </c>
      <c r="V6339" t="s">
        <v>35008</v>
      </c>
      <c r="X6339">
        <v>2</v>
      </c>
      <c r="AA6339">
        <v>10</v>
      </c>
      <c r="AB6339">
        <v>17</v>
      </c>
      <c r="AC6339">
        <v>1</v>
      </c>
      <c r="AD6339" t="str">
        <f t="shared" si="959"/>
        <v/>
      </c>
      <c r="AE6339" t="str">
        <f t="shared" si="955"/>
        <v/>
      </c>
      <c r="AF6339" t="str">
        <f t="shared" si="958"/>
        <v/>
      </c>
      <c r="AG6339">
        <f t="shared" si="961"/>
        <v>1</v>
      </c>
      <c r="AH6339">
        <f t="shared" si="962"/>
        <v>2.8</v>
      </c>
      <c r="AI6339">
        <v>0.14499999999999999</v>
      </c>
      <c r="AJ6339">
        <f t="shared" si="957"/>
        <v>0.40599999999999997</v>
      </c>
      <c r="AK6339" t="str">
        <f t="shared" si="963"/>
        <v/>
      </c>
      <c r="AL6339" t="str">
        <f t="shared" si="960"/>
        <v/>
      </c>
    </row>
    <row r="6340" spans="1:39" x14ac:dyDescent="0.2">
      <c r="A6340" t="s">
        <v>18963</v>
      </c>
      <c r="B6340" t="s">
        <v>680</v>
      </c>
      <c r="C6340" t="s">
        <v>18964</v>
      </c>
      <c r="D6340" s="1">
        <v>38061</v>
      </c>
      <c r="E6340" s="1">
        <v>43456</v>
      </c>
      <c r="F6340" t="s">
        <v>19</v>
      </c>
      <c r="I6340">
        <v>100</v>
      </c>
      <c r="J6340">
        <v>0</v>
      </c>
      <c r="K6340">
        <v>0</v>
      </c>
      <c r="L6340">
        <v>1685</v>
      </c>
      <c r="M6340">
        <v>1685</v>
      </c>
      <c r="N6340" t="s">
        <v>20</v>
      </c>
      <c r="O6340" t="s">
        <v>18965</v>
      </c>
      <c r="P6340" t="s">
        <v>28</v>
      </c>
      <c r="Q6340" t="s">
        <v>34233</v>
      </c>
      <c r="R6340" t="s">
        <v>34233</v>
      </c>
      <c r="S6340" t="s">
        <v>33800</v>
      </c>
      <c r="T6340" t="s">
        <v>34354</v>
      </c>
      <c r="U6340" t="s">
        <v>32634</v>
      </c>
      <c r="V6340" t="s">
        <v>33228</v>
      </c>
      <c r="W6340">
        <v>252</v>
      </c>
      <c r="X6340">
        <v>2</v>
      </c>
      <c r="Y6340" t="s">
        <v>32654</v>
      </c>
      <c r="AA6340">
        <v>8.5</v>
      </c>
      <c r="AC6340">
        <v>1</v>
      </c>
      <c r="AD6340" t="str">
        <f t="shared" si="959"/>
        <v/>
      </c>
      <c r="AE6340" t="str">
        <f t="shared" si="955"/>
        <v/>
      </c>
      <c r="AF6340" t="str">
        <f t="shared" si="958"/>
        <v/>
      </c>
      <c r="AG6340">
        <f t="shared" si="961"/>
        <v>1</v>
      </c>
      <c r="AH6340">
        <f t="shared" si="962"/>
        <v>2.8</v>
      </c>
      <c r="AI6340">
        <v>0.14499999999999999</v>
      </c>
      <c r="AJ6340">
        <f t="shared" si="957"/>
        <v>0.40599999999999997</v>
      </c>
      <c r="AK6340" t="str">
        <f t="shared" si="963"/>
        <v/>
      </c>
      <c r="AL6340" t="str">
        <f t="shared" si="960"/>
        <v/>
      </c>
    </row>
    <row r="6341" spans="1:39" x14ac:dyDescent="0.2">
      <c r="A6341" t="s">
        <v>18611</v>
      </c>
      <c r="B6341" t="s">
        <v>680</v>
      </c>
      <c r="C6341" t="s">
        <v>18612</v>
      </c>
      <c r="D6341" s="1">
        <v>38061</v>
      </c>
      <c r="E6341" s="1">
        <v>44760</v>
      </c>
      <c r="F6341" t="s">
        <v>19</v>
      </c>
      <c r="I6341">
        <v>100</v>
      </c>
      <c r="J6341">
        <v>0</v>
      </c>
      <c r="K6341">
        <v>0</v>
      </c>
      <c r="L6341">
        <v>1720</v>
      </c>
      <c r="M6341">
        <v>1720</v>
      </c>
      <c r="N6341" t="s">
        <v>20</v>
      </c>
      <c r="O6341" t="s">
        <v>18613</v>
      </c>
      <c r="P6341" t="s">
        <v>28</v>
      </c>
      <c r="Q6341" t="s">
        <v>34233</v>
      </c>
      <c r="R6341" t="s">
        <v>34233</v>
      </c>
      <c r="S6341" t="s">
        <v>33797</v>
      </c>
      <c r="T6341" t="s">
        <v>34357</v>
      </c>
      <c r="U6341" t="s">
        <v>32634</v>
      </c>
      <c r="V6341" t="s">
        <v>33228</v>
      </c>
      <c r="W6341">
        <v>256</v>
      </c>
      <c r="X6341">
        <v>2</v>
      </c>
      <c r="Y6341" t="s">
        <v>32654</v>
      </c>
      <c r="AA6341">
        <v>8.5</v>
      </c>
      <c r="AC6341">
        <v>1</v>
      </c>
      <c r="AD6341" t="str">
        <f t="shared" si="959"/>
        <v/>
      </c>
      <c r="AE6341" t="str">
        <f t="shared" si="955"/>
        <v/>
      </c>
      <c r="AF6341" t="str">
        <f t="shared" si="958"/>
        <v/>
      </c>
      <c r="AG6341">
        <f t="shared" si="961"/>
        <v>1</v>
      </c>
      <c r="AH6341">
        <f t="shared" si="962"/>
        <v>2.8</v>
      </c>
      <c r="AI6341">
        <v>0.14499999999999999</v>
      </c>
      <c r="AJ6341">
        <f t="shared" si="957"/>
        <v>0.40599999999999997</v>
      </c>
      <c r="AK6341" t="str">
        <f t="shared" si="963"/>
        <v/>
      </c>
      <c r="AL6341" t="str">
        <f t="shared" si="960"/>
        <v/>
      </c>
    </row>
    <row r="6342" spans="1:39" x14ac:dyDescent="0.2">
      <c r="A6342" t="s">
        <v>18622</v>
      </c>
      <c r="B6342" t="s">
        <v>680</v>
      </c>
      <c r="C6342" t="s">
        <v>18623</v>
      </c>
      <c r="D6342" s="1">
        <v>38061</v>
      </c>
      <c r="E6342" s="1">
        <v>43456</v>
      </c>
      <c r="F6342" t="s">
        <v>26</v>
      </c>
      <c r="I6342">
        <v>100</v>
      </c>
      <c r="J6342">
        <v>0</v>
      </c>
      <c r="K6342">
        <v>0</v>
      </c>
      <c r="L6342">
        <v>390</v>
      </c>
      <c r="M6342">
        <v>390</v>
      </c>
      <c r="N6342" t="s">
        <v>20</v>
      </c>
      <c r="O6342" t="s">
        <v>18624</v>
      </c>
      <c r="P6342" t="s">
        <v>28</v>
      </c>
      <c r="Q6342" t="s">
        <v>34233</v>
      </c>
      <c r="R6342" t="s">
        <v>34233</v>
      </c>
      <c r="S6342" t="s">
        <v>34233</v>
      </c>
      <c r="T6342" t="s">
        <v>34233</v>
      </c>
      <c r="V6342" t="s">
        <v>33228</v>
      </c>
      <c r="AD6342" t="str">
        <f t="shared" si="959"/>
        <v/>
      </c>
      <c r="AE6342" t="str">
        <f t="shared" si="955"/>
        <v/>
      </c>
      <c r="AF6342" t="str">
        <f t="shared" si="958"/>
        <v/>
      </c>
      <c r="AG6342" t="str">
        <f t="shared" si="961"/>
        <v/>
      </c>
      <c r="AH6342" t="str">
        <f t="shared" si="962"/>
        <v/>
      </c>
      <c r="AI6342">
        <v>0.14499999999999999</v>
      </c>
      <c r="AJ6342" t="str">
        <f t="shared" si="957"/>
        <v/>
      </c>
      <c r="AK6342" t="str">
        <f t="shared" si="963"/>
        <v/>
      </c>
      <c r="AL6342" t="str">
        <f t="shared" si="960"/>
        <v/>
      </c>
    </row>
    <row r="6343" spans="1:39" x14ac:dyDescent="0.2">
      <c r="A6343" t="s">
        <v>18625</v>
      </c>
      <c r="B6343" t="s">
        <v>680</v>
      </c>
      <c r="C6343" t="s">
        <v>18626</v>
      </c>
      <c r="D6343" s="1">
        <v>38061</v>
      </c>
      <c r="E6343" s="1">
        <v>44760</v>
      </c>
      <c r="F6343" t="s">
        <v>26</v>
      </c>
      <c r="I6343">
        <v>100</v>
      </c>
      <c r="J6343">
        <v>0</v>
      </c>
      <c r="K6343">
        <v>0</v>
      </c>
      <c r="L6343">
        <v>80</v>
      </c>
      <c r="M6343">
        <v>80</v>
      </c>
      <c r="N6343" t="s">
        <v>20</v>
      </c>
      <c r="O6343" t="s">
        <v>18627</v>
      </c>
      <c r="P6343" t="s">
        <v>28</v>
      </c>
      <c r="Q6343" t="s">
        <v>34233</v>
      </c>
      <c r="R6343" t="s">
        <v>34233</v>
      </c>
      <c r="S6343" t="s">
        <v>34233</v>
      </c>
      <c r="T6343" t="s">
        <v>34233</v>
      </c>
      <c r="V6343" t="s">
        <v>33228</v>
      </c>
      <c r="AD6343" t="str">
        <f t="shared" si="959"/>
        <v/>
      </c>
      <c r="AE6343" t="str">
        <f t="shared" si="955"/>
        <v/>
      </c>
      <c r="AF6343" t="str">
        <f t="shared" si="958"/>
        <v/>
      </c>
      <c r="AG6343" t="str">
        <f t="shared" si="961"/>
        <v/>
      </c>
      <c r="AH6343" t="str">
        <f t="shared" si="962"/>
        <v/>
      </c>
      <c r="AI6343">
        <v>0.14499999999999999</v>
      </c>
      <c r="AJ6343" t="str">
        <f t="shared" si="957"/>
        <v/>
      </c>
      <c r="AK6343" t="str">
        <f t="shared" si="963"/>
        <v/>
      </c>
      <c r="AL6343" t="str">
        <f t="shared" si="960"/>
        <v/>
      </c>
    </row>
    <row r="6344" spans="1:39" x14ac:dyDescent="0.2">
      <c r="A6344" t="s">
        <v>30652</v>
      </c>
      <c r="B6344" t="s">
        <v>680</v>
      </c>
      <c r="C6344" t="s">
        <v>30653</v>
      </c>
      <c r="D6344" s="1">
        <v>43859</v>
      </c>
      <c r="E6344" s="1">
        <v>44546</v>
      </c>
      <c r="F6344" t="s">
        <v>26</v>
      </c>
      <c r="I6344">
        <v>100</v>
      </c>
      <c r="J6344">
        <v>0</v>
      </c>
      <c r="K6344">
        <v>0</v>
      </c>
      <c r="L6344">
        <v>1657</v>
      </c>
      <c r="M6344">
        <v>1657</v>
      </c>
      <c r="N6344" t="s">
        <v>20</v>
      </c>
      <c r="O6344" t="s">
        <v>30654</v>
      </c>
      <c r="P6344" t="s">
        <v>44</v>
      </c>
      <c r="Q6344" t="s">
        <v>34233</v>
      </c>
      <c r="R6344" t="s">
        <v>34233</v>
      </c>
      <c r="S6344" t="s">
        <v>34233</v>
      </c>
      <c r="T6344" t="s">
        <v>34233</v>
      </c>
      <c r="V6344" t="s">
        <v>35008</v>
      </c>
      <c r="AD6344" t="str">
        <f t="shared" si="959"/>
        <v/>
      </c>
      <c r="AE6344" t="str">
        <f t="shared" si="955"/>
        <v/>
      </c>
      <c r="AF6344" t="str">
        <f t="shared" si="958"/>
        <v/>
      </c>
      <c r="AG6344" t="str">
        <f t="shared" si="961"/>
        <v/>
      </c>
      <c r="AH6344" t="str">
        <f t="shared" si="962"/>
        <v/>
      </c>
      <c r="AI6344">
        <v>0.14499999999999999</v>
      </c>
      <c r="AJ6344" t="str">
        <f t="shared" si="957"/>
        <v/>
      </c>
      <c r="AK6344" t="str">
        <f t="shared" si="963"/>
        <v/>
      </c>
      <c r="AL6344" t="str">
        <f t="shared" si="960"/>
        <v/>
      </c>
    </row>
    <row r="6345" spans="1:39" x14ac:dyDescent="0.2">
      <c r="A6345" t="s">
        <v>6981</v>
      </c>
      <c r="B6345" t="s">
        <v>680</v>
      </c>
      <c r="C6345" t="s">
        <v>6982</v>
      </c>
      <c r="D6345" s="1">
        <v>36139</v>
      </c>
      <c r="E6345" s="1">
        <v>43959</v>
      </c>
      <c r="F6345" t="s">
        <v>19</v>
      </c>
      <c r="I6345">
        <v>100</v>
      </c>
      <c r="J6345">
        <v>0</v>
      </c>
      <c r="K6345">
        <v>0</v>
      </c>
      <c r="L6345">
        <v>1451</v>
      </c>
      <c r="M6345">
        <v>1451</v>
      </c>
      <c r="N6345" t="s">
        <v>20</v>
      </c>
      <c r="O6345" t="s">
        <v>6983</v>
      </c>
      <c r="P6345" t="s">
        <v>28</v>
      </c>
      <c r="Q6345" t="s">
        <v>34233</v>
      </c>
      <c r="R6345" t="s">
        <v>34233</v>
      </c>
      <c r="S6345" t="s">
        <v>32628</v>
      </c>
      <c r="T6345" t="s">
        <v>34365</v>
      </c>
      <c r="AD6345" t="str">
        <f t="shared" si="959"/>
        <v/>
      </c>
      <c r="AE6345" t="str">
        <f t="shared" ref="AE6345:AE6408" si="964">IF((S6345="tühi")*(AC6345&lt;&gt;""),AC6345,"")</f>
        <v/>
      </c>
      <c r="AF6345" t="str">
        <f t="shared" si="958"/>
        <v/>
      </c>
      <c r="AG6345" s="17">
        <v>1</v>
      </c>
      <c r="AH6345">
        <f t="shared" si="962"/>
        <v>2.8</v>
      </c>
      <c r="AI6345">
        <v>0.14499999999999999</v>
      </c>
      <c r="AJ6345">
        <f t="shared" si="957"/>
        <v>0.40599999999999997</v>
      </c>
      <c r="AK6345" t="str">
        <f t="shared" si="963"/>
        <v/>
      </c>
      <c r="AL6345" t="str">
        <f t="shared" si="960"/>
        <v/>
      </c>
    </row>
    <row r="6346" spans="1:39" x14ac:dyDescent="0.2">
      <c r="A6346" t="s">
        <v>1222</v>
      </c>
      <c r="B6346" t="s">
        <v>680</v>
      </c>
      <c r="C6346" t="s">
        <v>1223</v>
      </c>
      <c r="D6346" s="1">
        <v>35394</v>
      </c>
      <c r="E6346" s="1">
        <v>44546</v>
      </c>
      <c r="F6346" t="s">
        <v>19</v>
      </c>
      <c r="I6346">
        <v>100</v>
      </c>
      <c r="J6346">
        <v>0</v>
      </c>
      <c r="K6346">
        <v>0</v>
      </c>
      <c r="L6346">
        <v>4484</v>
      </c>
      <c r="M6346">
        <v>4484</v>
      </c>
      <c r="N6346" t="s">
        <v>20</v>
      </c>
      <c r="O6346" t="s">
        <v>1224</v>
      </c>
      <c r="P6346" t="s">
        <v>28</v>
      </c>
      <c r="Q6346" t="s">
        <v>34256</v>
      </c>
      <c r="R6346" t="s">
        <v>33783</v>
      </c>
      <c r="S6346" t="s">
        <v>33942</v>
      </c>
      <c r="T6346" t="s">
        <v>34233</v>
      </c>
      <c r="U6346" t="s">
        <v>32650</v>
      </c>
      <c r="V6346" t="s">
        <v>35020</v>
      </c>
      <c r="X6346">
        <v>2</v>
      </c>
      <c r="Y6346">
        <f>1+1+1</f>
        <v>3</v>
      </c>
      <c r="AB6346">
        <f>20+25+25</f>
        <v>70</v>
      </c>
      <c r="AC6346">
        <v>3</v>
      </c>
      <c r="AD6346" t="str">
        <f t="shared" si="959"/>
        <v/>
      </c>
      <c r="AE6346">
        <f t="shared" si="964"/>
        <v>3</v>
      </c>
      <c r="AF6346" t="str">
        <f t="shared" si="958"/>
        <v/>
      </c>
      <c r="AG6346" t="str">
        <f t="shared" ref="AG6346:AG6353" si="965">IF((S6346&lt;&gt;"tühi")*(AC6346&lt;&gt;""),AC6346,"")</f>
        <v/>
      </c>
      <c r="AH6346" t="str">
        <f t="shared" si="962"/>
        <v/>
      </c>
      <c r="AI6346">
        <v>0.14499999999999999</v>
      </c>
      <c r="AJ6346" t="str">
        <f t="shared" si="957"/>
        <v/>
      </c>
      <c r="AK6346">
        <f t="shared" si="963"/>
        <v>8.3999999999999986</v>
      </c>
      <c r="AL6346">
        <f t="shared" si="960"/>
        <v>1.2179999999999997</v>
      </c>
      <c r="AM6346" t="s">
        <v>34023</v>
      </c>
    </row>
    <row r="6347" spans="1:39" x14ac:dyDescent="0.2">
      <c r="A6347" t="s">
        <v>6978</v>
      </c>
      <c r="B6347" t="s">
        <v>680</v>
      </c>
      <c r="C6347" t="s">
        <v>6979</v>
      </c>
      <c r="D6347" s="1">
        <v>36139</v>
      </c>
      <c r="E6347" s="1">
        <v>43959</v>
      </c>
      <c r="F6347" t="s">
        <v>19</v>
      </c>
      <c r="I6347">
        <v>100</v>
      </c>
      <c r="J6347">
        <v>0</v>
      </c>
      <c r="K6347">
        <v>0</v>
      </c>
      <c r="L6347">
        <v>678</v>
      </c>
      <c r="M6347">
        <v>678</v>
      </c>
      <c r="N6347" t="s">
        <v>20</v>
      </c>
      <c r="O6347" t="s">
        <v>6980</v>
      </c>
      <c r="P6347" t="s">
        <v>28</v>
      </c>
      <c r="Q6347" t="s">
        <v>34233</v>
      </c>
      <c r="R6347" t="s">
        <v>34233</v>
      </c>
      <c r="S6347" t="s">
        <v>32628</v>
      </c>
      <c r="T6347" t="s">
        <v>34349</v>
      </c>
      <c r="U6347" t="s">
        <v>32634</v>
      </c>
      <c r="V6347" t="s">
        <v>33194</v>
      </c>
      <c r="W6347">
        <v>170</v>
      </c>
      <c r="X6347">
        <v>2</v>
      </c>
      <c r="Y6347" t="s">
        <v>32654</v>
      </c>
      <c r="Z6347">
        <v>340</v>
      </c>
      <c r="AA6347">
        <v>9</v>
      </c>
      <c r="AB6347">
        <v>25</v>
      </c>
      <c r="AC6347">
        <v>1</v>
      </c>
      <c r="AD6347" t="str">
        <f t="shared" si="959"/>
        <v/>
      </c>
      <c r="AE6347" t="str">
        <f t="shared" si="964"/>
        <v/>
      </c>
      <c r="AF6347" t="str">
        <f t="shared" si="958"/>
        <v/>
      </c>
      <c r="AG6347">
        <f t="shared" si="965"/>
        <v>1</v>
      </c>
      <c r="AH6347">
        <f t="shared" si="962"/>
        <v>2.8</v>
      </c>
      <c r="AI6347">
        <v>0.14499999999999999</v>
      </c>
      <c r="AJ6347">
        <f t="shared" si="957"/>
        <v>0.40599999999999997</v>
      </c>
      <c r="AK6347" t="str">
        <f t="shared" si="963"/>
        <v/>
      </c>
      <c r="AL6347" t="str">
        <f t="shared" si="960"/>
        <v/>
      </c>
    </row>
    <row r="6348" spans="1:39" x14ac:dyDescent="0.2">
      <c r="A6348" t="s">
        <v>7061</v>
      </c>
      <c r="B6348" t="s">
        <v>680</v>
      </c>
      <c r="C6348" t="s">
        <v>7062</v>
      </c>
      <c r="D6348" s="1">
        <v>36139</v>
      </c>
      <c r="E6348" s="1">
        <v>44546</v>
      </c>
      <c r="F6348" t="s">
        <v>19</v>
      </c>
      <c r="I6348">
        <v>100</v>
      </c>
      <c r="J6348">
        <v>0</v>
      </c>
      <c r="K6348">
        <v>0</v>
      </c>
      <c r="L6348">
        <v>1043</v>
      </c>
      <c r="M6348">
        <v>1043</v>
      </c>
      <c r="N6348" t="s">
        <v>20</v>
      </c>
      <c r="O6348" t="s">
        <v>7063</v>
      </c>
      <c r="P6348" t="s">
        <v>28</v>
      </c>
      <c r="Q6348" t="s">
        <v>34233</v>
      </c>
      <c r="R6348" t="s">
        <v>34233</v>
      </c>
      <c r="S6348" t="s">
        <v>32628</v>
      </c>
      <c r="T6348" t="s">
        <v>34365</v>
      </c>
      <c r="U6348" t="s">
        <v>32634</v>
      </c>
      <c r="V6348" t="s">
        <v>33194</v>
      </c>
      <c r="W6348">
        <v>261</v>
      </c>
      <c r="X6348">
        <v>2</v>
      </c>
      <c r="Y6348" t="s">
        <v>32654</v>
      </c>
      <c r="Z6348">
        <v>522</v>
      </c>
      <c r="AA6348">
        <v>9</v>
      </c>
      <c r="AB6348">
        <v>25</v>
      </c>
      <c r="AC6348">
        <v>1</v>
      </c>
      <c r="AD6348" t="str">
        <f t="shared" si="959"/>
        <v/>
      </c>
      <c r="AE6348" t="str">
        <f t="shared" si="964"/>
        <v/>
      </c>
      <c r="AF6348" t="str">
        <f t="shared" si="958"/>
        <v/>
      </c>
      <c r="AG6348">
        <f t="shared" si="965"/>
        <v>1</v>
      </c>
      <c r="AH6348">
        <f t="shared" si="962"/>
        <v>2.8</v>
      </c>
      <c r="AI6348">
        <v>0.14499999999999999</v>
      </c>
      <c r="AJ6348">
        <f t="shared" si="957"/>
        <v>0.40599999999999997</v>
      </c>
      <c r="AK6348" t="str">
        <f t="shared" si="963"/>
        <v/>
      </c>
      <c r="AL6348" t="str">
        <f t="shared" si="960"/>
        <v/>
      </c>
    </row>
    <row r="6349" spans="1:39" x14ac:dyDescent="0.2">
      <c r="A6349" t="s">
        <v>13346</v>
      </c>
      <c r="B6349" t="s">
        <v>680</v>
      </c>
      <c r="C6349" t="s">
        <v>13347</v>
      </c>
      <c r="D6349" s="1">
        <v>36843</v>
      </c>
      <c r="E6349" s="1">
        <v>43988</v>
      </c>
      <c r="F6349" t="s">
        <v>19</v>
      </c>
      <c r="I6349">
        <v>100</v>
      </c>
      <c r="J6349">
        <v>0</v>
      </c>
      <c r="K6349">
        <v>0</v>
      </c>
      <c r="L6349">
        <v>925</v>
      </c>
      <c r="M6349">
        <v>925</v>
      </c>
      <c r="N6349" t="s">
        <v>20</v>
      </c>
      <c r="O6349" t="s">
        <v>13348</v>
      </c>
      <c r="P6349" t="s">
        <v>28</v>
      </c>
      <c r="Q6349" t="s">
        <v>34233</v>
      </c>
      <c r="R6349" t="s">
        <v>34233</v>
      </c>
      <c r="S6349" t="s">
        <v>33800</v>
      </c>
      <c r="T6349" t="s">
        <v>34357</v>
      </c>
      <c r="U6349" t="s">
        <v>32634</v>
      </c>
      <c r="V6349" t="s">
        <v>33189</v>
      </c>
      <c r="X6349">
        <v>2</v>
      </c>
      <c r="Y6349" t="s">
        <v>32654</v>
      </c>
      <c r="AA6349">
        <v>8.5</v>
      </c>
      <c r="AB6349">
        <v>25</v>
      </c>
      <c r="AC6349">
        <v>1</v>
      </c>
      <c r="AD6349" t="str">
        <f t="shared" si="959"/>
        <v/>
      </c>
      <c r="AE6349" t="str">
        <f t="shared" si="964"/>
        <v/>
      </c>
      <c r="AF6349" t="str">
        <f t="shared" si="958"/>
        <v/>
      </c>
      <c r="AG6349">
        <f t="shared" si="965"/>
        <v>1</v>
      </c>
      <c r="AH6349">
        <f t="shared" si="962"/>
        <v>2.8</v>
      </c>
      <c r="AI6349">
        <v>0.14499999999999999</v>
      </c>
      <c r="AJ6349">
        <f t="shared" si="957"/>
        <v>0.40599999999999997</v>
      </c>
      <c r="AK6349" t="str">
        <f t="shared" si="963"/>
        <v/>
      </c>
      <c r="AL6349" t="str">
        <f t="shared" si="960"/>
        <v/>
      </c>
    </row>
    <row r="6350" spans="1:39" x14ac:dyDescent="0.2">
      <c r="A6350" t="s">
        <v>2438</v>
      </c>
      <c r="B6350" t="s">
        <v>680</v>
      </c>
      <c r="C6350" t="s">
        <v>2439</v>
      </c>
      <c r="D6350" s="1">
        <v>35738</v>
      </c>
      <c r="E6350" s="1">
        <v>44634</v>
      </c>
      <c r="F6350" t="s">
        <v>19</v>
      </c>
      <c r="I6350">
        <v>100</v>
      </c>
      <c r="J6350">
        <v>0</v>
      </c>
      <c r="K6350">
        <v>0</v>
      </c>
      <c r="L6350">
        <v>1221</v>
      </c>
      <c r="M6350">
        <v>1221</v>
      </c>
      <c r="N6350" t="s">
        <v>20</v>
      </c>
      <c r="O6350" t="s">
        <v>2440</v>
      </c>
      <c r="P6350" t="s">
        <v>28</v>
      </c>
      <c r="Q6350" t="s">
        <v>34233</v>
      </c>
      <c r="R6350" t="s">
        <v>34233</v>
      </c>
      <c r="S6350" t="s">
        <v>32628</v>
      </c>
      <c r="T6350" t="s">
        <v>34365</v>
      </c>
      <c r="U6350" t="s">
        <v>32634</v>
      </c>
      <c r="V6350" t="s">
        <v>33217</v>
      </c>
      <c r="W6350">
        <v>244</v>
      </c>
      <c r="X6350">
        <v>2</v>
      </c>
      <c r="Y6350" t="s">
        <v>32654</v>
      </c>
      <c r="Z6350">
        <v>488</v>
      </c>
      <c r="AA6350">
        <v>9</v>
      </c>
      <c r="AB6350">
        <v>20</v>
      </c>
      <c r="AC6350">
        <v>1</v>
      </c>
      <c r="AD6350" t="str">
        <f t="shared" si="959"/>
        <v/>
      </c>
      <c r="AE6350" t="str">
        <f t="shared" si="964"/>
        <v/>
      </c>
      <c r="AF6350" t="str">
        <f t="shared" si="958"/>
        <v/>
      </c>
      <c r="AG6350">
        <f t="shared" si="965"/>
        <v>1</v>
      </c>
      <c r="AH6350">
        <f t="shared" si="962"/>
        <v>2.8</v>
      </c>
      <c r="AI6350">
        <v>0.14499999999999999</v>
      </c>
      <c r="AJ6350">
        <f t="shared" si="957"/>
        <v>0.40599999999999997</v>
      </c>
      <c r="AK6350" t="str">
        <f t="shared" si="963"/>
        <v/>
      </c>
      <c r="AL6350" t="str">
        <f t="shared" si="960"/>
        <v/>
      </c>
    </row>
    <row r="6351" spans="1:39" x14ac:dyDescent="0.2">
      <c r="A6351" t="s">
        <v>1833</v>
      </c>
      <c r="B6351" t="s">
        <v>680</v>
      </c>
      <c r="C6351" t="s">
        <v>1834</v>
      </c>
      <c r="D6351" s="1">
        <v>35696</v>
      </c>
      <c r="E6351" s="1">
        <v>44634</v>
      </c>
      <c r="F6351" t="s">
        <v>19</v>
      </c>
      <c r="I6351">
        <v>100</v>
      </c>
      <c r="J6351">
        <v>0</v>
      </c>
      <c r="K6351">
        <v>0</v>
      </c>
      <c r="L6351">
        <v>1080</v>
      </c>
      <c r="M6351">
        <v>1080</v>
      </c>
      <c r="N6351" t="s">
        <v>20</v>
      </c>
      <c r="O6351" t="s">
        <v>1835</v>
      </c>
      <c r="P6351" t="s">
        <v>28</v>
      </c>
      <c r="Q6351" t="s">
        <v>34233</v>
      </c>
      <c r="R6351" t="s">
        <v>34233</v>
      </c>
      <c r="S6351" t="s">
        <v>32628</v>
      </c>
      <c r="T6351" t="s">
        <v>34357</v>
      </c>
      <c r="U6351" t="s">
        <v>32634</v>
      </c>
      <c r="V6351" t="s">
        <v>33217</v>
      </c>
      <c r="W6351">
        <v>331</v>
      </c>
      <c r="X6351">
        <v>2</v>
      </c>
      <c r="Y6351" t="s">
        <v>32654</v>
      </c>
      <c r="Z6351">
        <v>662</v>
      </c>
      <c r="AA6351">
        <v>9</v>
      </c>
      <c r="AB6351">
        <v>15</v>
      </c>
      <c r="AC6351">
        <v>1</v>
      </c>
      <c r="AD6351" t="str">
        <f t="shared" si="959"/>
        <v/>
      </c>
      <c r="AE6351" t="str">
        <f t="shared" si="964"/>
        <v/>
      </c>
      <c r="AF6351" t="str">
        <f t="shared" si="958"/>
        <v/>
      </c>
      <c r="AG6351">
        <f t="shared" si="965"/>
        <v>1</v>
      </c>
      <c r="AH6351">
        <f t="shared" si="962"/>
        <v>2.8</v>
      </c>
      <c r="AI6351">
        <v>0.14499999999999999</v>
      </c>
      <c r="AJ6351">
        <f t="shared" si="957"/>
        <v>0.40599999999999997</v>
      </c>
      <c r="AK6351" t="str">
        <f t="shared" si="963"/>
        <v/>
      </c>
      <c r="AL6351" t="str">
        <f t="shared" si="960"/>
        <v/>
      </c>
      <c r="AM6351" t="s">
        <v>34024</v>
      </c>
    </row>
    <row r="6352" spans="1:39" x14ac:dyDescent="0.2">
      <c r="A6352" t="s">
        <v>11085</v>
      </c>
      <c r="B6352" t="s">
        <v>680</v>
      </c>
      <c r="C6352" t="s">
        <v>11086</v>
      </c>
      <c r="D6352" s="1">
        <v>36496</v>
      </c>
      <c r="E6352" s="1">
        <v>44546</v>
      </c>
      <c r="F6352" t="s">
        <v>19</v>
      </c>
      <c r="I6352">
        <v>100</v>
      </c>
      <c r="J6352">
        <v>0</v>
      </c>
      <c r="K6352">
        <v>0</v>
      </c>
      <c r="L6352">
        <v>1808</v>
      </c>
      <c r="M6352">
        <v>1808</v>
      </c>
      <c r="N6352" t="s">
        <v>20</v>
      </c>
      <c r="O6352" t="s">
        <v>11087</v>
      </c>
      <c r="P6352" t="s">
        <v>28</v>
      </c>
      <c r="Q6352" t="s">
        <v>34233</v>
      </c>
      <c r="R6352" t="s">
        <v>34233</v>
      </c>
      <c r="S6352" t="s">
        <v>32628</v>
      </c>
      <c r="T6352" t="s">
        <v>34365</v>
      </c>
      <c r="U6352" t="s">
        <v>32634</v>
      </c>
      <c r="V6352" t="s">
        <v>33184</v>
      </c>
      <c r="X6352">
        <v>2</v>
      </c>
      <c r="Y6352">
        <v>1</v>
      </c>
      <c r="AA6352">
        <v>10</v>
      </c>
      <c r="AB6352">
        <v>25</v>
      </c>
      <c r="AC6352">
        <v>1</v>
      </c>
      <c r="AD6352" t="str">
        <f t="shared" si="959"/>
        <v/>
      </c>
      <c r="AE6352" t="str">
        <f t="shared" si="964"/>
        <v/>
      </c>
      <c r="AF6352" t="str">
        <f t="shared" si="958"/>
        <v/>
      </c>
      <c r="AG6352">
        <f t="shared" si="965"/>
        <v>1</v>
      </c>
      <c r="AH6352">
        <f t="shared" si="962"/>
        <v>2.8</v>
      </c>
      <c r="AI6352">
        <v>0.14499999999999999</v>
      </c>
      <c r="AJ6352">
        <f t="shared" ref="AJ6352:AJ6363" si="966">IF(COUNTBLANK(AH6352),"",AH6352*AI6352)</f>
        <v>0.40599999999999997</v>
      </c>
      <c r="AK6352" t="str">
        <f t="shared" si="963"/>
        <v/>
      </c>
      <c r="AL6352" t="str">
        <f t="shared" si="960"/>
        <v/>
      </c>
    </row>
    <row r="6353" spans="1:39" x14ac:dyDescent="0.2">
      <c r="A6353" t="s">
        <v>11109</v>
      </c>
      <c r="B6353" t="s">
        <v>680</v>
      </c>
      <c r="C6353" t="s">
        <v>11110</v>
      </c>
      <c r="D6353" s="1">
        <v>36458</v>
      </c>
      <c r="E6353" s="1">
        <v>43456</v>
      </c>
      <c r="F6353" t="s">
        <v>19</v>
      </c>
      <c r="I6353">
        <v>100</v>
      </c>
      <c r="J6353">
        <v>0</v>
      </c>
      <c r="K6353">
        <v>0</v>
      </c>
      <c r="L6353">
        <v>822</v>
      </c>
      <c r="M6353">
        <v>822</v>
      </c>
      <c r="N6353" t="s">
        <v>20</v>
      </c>
      <c r="O6353" t="s">
        <v>11111</v>
      </c>
      <c r="P6353" t="s">
        <v>28</v>
      </c>
      <c r="Q6353" t="s">
        <v>34233</v>
      </c>
      <c r="R6353" t="s">
        <v>34233</v>
      </c>
      <c r="S6353" t="s">
        <v>33797</v>
      </c>
      <c r="T6353" t="s">
        <v>34357</v>
      </c>
      <c r="U6353" t="s">
        <v>32634</v>
      </c>
      <c r="V6353" t="s">
        <v>32695</v>
      </c>
      <c r="W6353">
        <v>164</v>
      </c>
      <c r="Y6353">
        <v>1</v>
      </c>
      <c r="AA6353">
        <v>8.5</v>
      </c>
      <c r="AC6353">
        <v>1</v>
      </c>
      <c r="AD6353" t="str">
        <f t="shared" si="959"/>
        <v/>
      </c>
      <c r="AE6353" t="str">
        <f t="shared" si="964"/>
        <v/>
      </c>
      <c r="AF6353" t="str">
        <f t="shared" si="958"/>
        <v/>
      </c>
      <c r="AG6353">
        <f t="shared" si="965"/>
        <v>1</v>
      </c>
      <c r="AH6353">
        <f t="shared" si="962"/>
        <v>2.8</v>
      </c>
      <c r="AI6353">
        <v>0.14499999999999999</v>
      </c>
      <c r="AJ6353">
        <f t="shared" si="966"/>
        <v>0.40599999999999997</v>
      </c>
      <c r="AK6353" t="str">
        <f t="shared" si="963"/>
        <v/>
      </c>
      <c r="AL6353" t="str">
        <f t="shared" si="960"/>
        <v/>
      </c>
    </row>
    <row r="6354" spans="1:39" x14ac:dyDescent="0.2">
      <c r="A6354" t="s">
        <v>4231</v>
      </c>
      <c r="B6354" t="s">
        <v>680</v>
      </c>
      <c r="C6354" t="s">
        <v>4232</v>
      </c>
      <c r="D6354" s="1">
        <v>35963</v>
      </c>
      <c r="E6354" s="1">
        <v>43902</v>
      </c>
      <c r="F6354" t="s">
        <v>19</v>
      </c>
      <c r="I6354">
        <v>100</v>
      </c>
      <c r="J6354">
        <v>0</v>
      </c>
      <c r="K6354">
        <v>0</v>
      </c>
      <c r="L6354">
        <v>4772</v>
      </c>
      <c r="M6354">
        <v>4772</v>
      </c>
      <c r="N6354" t="s">
        <v>20</v>
      </c>
      <c r="O6354" t="s">
        <v>4233</v>
      </c>
      <c r="P6354" t="s">
        <v>28</v>
      </c>
      <c r="Q6354" t="s">
        <v>34233</v>
      </c>
      <c r="R6354" t="s">
        <v>34233</v>
      </c>
      <c r="S6354" t="s">
        <v>33807</v>
      </c>
      <c r="T6354" t="s">
        <v>34349</v>
      </c>
      <c r="AD6354" t="str">
        <f t="shared" si="959"/>
        <v/>
      </c>
      <c r="AE6354" t="str">
        <f t="shared" si="964"/>
        <v/>
      </c>
      <c r="AF6354" t="str">
        <f t="shared" ref="AF6354:AF6417" si="967">IF((S6354&lt;&gt;"tühi")*(F6354&lt;&gt;"Elamumaa")*(G6354&lt;&gt;"Elamumaa")*(H6354&lt;&gt;"Elamumaa"),IF(Z6354=0,"",Z6354),"")</f>
        <v/>
      </c>
      <c r="AG6354" s="17">
        <v>1</v>
      </c>
      <c r="AH6354">
        <f t="shared" si="962"/>
        <v>2.8</v>
      </c>
      <c r="AI6354">
        <v>0.14499999999999999</v>
      </c>
      <c r="AJ6354">
        <f t="shared" si="966"/>
        <v>0.40599999999999997</v>
      </c>
      <c r="AK6354" t="str">
        <f t="shared" si="963"/>
        <v/>
      </c>
      <c r="AL6354" t="str">
        <f t="shared" si="960"/>
        <v/>
      </c>
    </row>
    <row r="6355" spans="1:39" x14ac:dyDescent="0.2">
      <c r="A6355" t="s">
        <v>1545</v>
      </c>
      <c r="B6355" t="s">
        <v>680</v>
      </c>
      <c r="C6355" t="s">
        <v>1546</v>
      </c>
      <c r="D6355" s="1">
        <v>35557</v>
      </c>
      <c r="E6355" s="1">
        <v>43900</v>
      </c>
      <c r="F6355" t="s">
        <v>19</v>
      </c>
      <c r="I6355">
        <v>100</v>
      </c>
      <c r="J6355">
        <v>0</v>
      </c>
      <c r="K6355">
        <v>0</v>
      </c>
      <c r="L6355">
        <v>2281</v>
      </c>
      <c r="M6355">
        <v>2281</v>
      </c>
      <c r="N6355" t="s">
        <v>20</v>
      </c>
      <c r="O6355" t="s">
        <v>1547</v>
      </c>
      <c r="P6355" t="s">
        <v>28</v>
      </c>
      <c r="Q6355" t="s">
        <v>34233</v>
      </c>
      <c r="R6355" t="s">
        <v>34233</v>
      </c>
      <c r="S6355" t="s">
        <v>33800</v>
      </c>
      <c r="T6355" t="s">
        <v>34349</v>
      </c>
      <c r="AD6355" t="str">
        <f t="shared" si="959"/>
        <v/>
      </c>
      <c r="AE6355" t="str">
        <f t="shared" si="964"/>
        <v/>
      </c>
      <c r="AF6355" t="str">
        <f t="shared" si="967"/>
        <v/>
      </c>
      <c r="AG6355" s="17">
        <v>1</v>
      </c>
      <c r="AH6355">
        <f t="shared" si="962"/>
        <v>2.8</v>
      </c>
      <c r="AI6355">
        <v>0.14499999999999999</v>
      </c>
      <c r="AJ6355">
        <f t="shared" si="966"/>
        <v>0.40599999999999997</v>
      </c>
      <c r="AK6355" t="str">
        <f t="shared" si="963"/>
        <v/>
      </c>
      <c r="AL6355" t="str">
        <f t="shared" si="960"/>
        <v/>
      </c>
    </row>
    <row r="6356" spans="1:39" x14ac:dyDescent="0.2">
      <c r="A6356" t="s">
        <v>28166</v>
      </c>
      <c r="B6356" t="s">
        <v>680</v>
      </c>
      <c r="C6356" t="s">
        <v>28167</v>
      </c>
      <c r="D6356" s="1">
        <v>42262</v>
      </c>
      <c r="E6356" s="1">
        <v>44546</v>
      </c>
      <c r="F6356" t="s">
        <v>19</v>
      </c>
      <c r="I6356">
        <v>100</v>
      </c>
      <c r="J6356">
        <v>0</v>
      </c>
      <c r="K6356">
        <v>0</v>
      </c>
      <c r="L6356">
        <v>2350</v>
      </c>
      <c r="M6356">
        <v>2350</v>
      </c>
      <c r="N6356" t="s">
        <v>20</v>
      </c>
      <c r="O6356" t="s">
        <v>21</v>
      </c>
      <c r="P6356" t="s">
        <v>28</v>
      </c>
      <c r="Q6356" t="s">
        <v>34233</v>
      </c>
      <c r="R6356" t="s">
        <v>34233</v>
      </c>
      <c r="S6356" t="s">
        <v>32628</v>
      </c>
      <c r="T6356" t="s">
        <v>34351</v>
      </c>
      <c r="U6356" t="s">
        <v>32872</v>
      </c>
      <c r="V6356" t="s">
        <v>34205</v>
      </c>
      <c r="X6356">
        <v>3</v>
      </c>
      <c r="AB6356">
        <v>15</v>
      </c>
      <c r="AD6356" t="str">
        <f t="shared" si="959"/>
        <v/>
      </c>
      <c r="AE6356" t="str">
        <f t="shared" si="964"/>
        <v/>
      </c>
      <c r="AF6356" t="str">
        <f t="shared" si="967"/>
        <v/>
      </c>
      <c r="AG6356" s="17">
        <v>10</v>
      </c>
      <c r="AH6356">
        <f t="shared" si="962"/>
        <v>28</v>
      </c>
      <c r="AI6356">
        <v>0.14499999999999999</v>
      </c>
      <c r="AJ6356">
        <f t="shared" si="966"/>
        <v>4.0599999999999996</v>
      </c>
      <c r="AK6356" t="str">
        <f t="shared" si="963"/>
        <v/>
      </c>
      <c r="AL6356" t="str">
        <f t="shared" si="960"/>
        <v/>
      </c>
    </row>
    <row r="6357" spans="1:39" x14ac:dyDescent="0.2">
      <c r="A6357" t="s">
        <v>28168</v>
      </c>
      <c r="B6357" t="s">
        <v>680</v>
      </c>
      <c r="C6357" t="s">
        <v>28169</v>
      </c>
      <c r="D6357" s="1">
        <v>42262</v>
      </c>
      <c r="E6357" s="1">
        <v>44546</v>
      </c>
      <c r="F6357" t="s">
        <v>19</v>
      </c>
      <c r="I6357">
        <v>100</v>
      </c>
      <c r="J6357">
        <v>0</v>
      </c>
      <c r="K6357">
        <v>0</v>
      </c>
      <c r="L6357">
        <v>10431</v>
      </c>
      <c r="M6357">
        <v>10431</v>
      </c>
      <c r="N6357" t="s">
        <v>20</v>
      </c>
      <c r="O6357" t="s">
        <v>28170</v>
      </c>
      <c r="P6357" t="s">
        <v>28</v>
      </c>
      <c r="Q6357" t="s">
        <v>34233</v>
      </c>
      <c r="R6357" t="s">
        <v>34233</v>
      </c>
      <c r="S6357" t="s">
        <v>33942</v>
      </c>
      <c r="T6357" t="s">
        <v>34599</v>
      </c>
      <c r="U6357" t="s">
        <v>32650</v>
      </c>
      <c r="V6357" t="s">
        <v>33229</v>
      </c>
      <c r="W6357">
        <v>480</v>
      </c>
      <c r="X6357">
        <v>2</v>
      </c>
      <c r="Y6357">
        <v>1</v>
      </c>
      <c r="Z6357">
        <v>800</v>
      </c>
      <c r="AA6357">
        <v>8.5</v>
      </c>
      <c r="AC6357">
        <v>4</v>
      </c>
      <c r="AD6357" t="str">
        <f t="shared" si="959"/>
        <v/>
      </c>
      <c r="AE6357">
        <f t="shared" si="964"/>
        <v>4</v>
      </c>
      <c r="AF6357" t="str">
        <f t="shared" si="967"/>
        <v/>
      </c>
      <c r="AG6357" t="str">
        <f>IF((S6357&lt;&gt;"tühi")*(AC6357&lt;&gt;""),AC6357,"")</f>
        <v/>
      </c>
      <c r="AH6357" t="str">
        <f t="shared" si="962"/>
        <v/>
      </c>
      <c r="AI6357">
        <v>0.14499999999999999</v>
      </c>
      <c r="AJ6357" t="str">
        <f t="shared" si="966"/>
        <v/>
      </c>
      <c r="AK6357">
        <f t="shared" si="963"/>
        <v>11.2</v>
      </c>
      <c r="AL6357">
        <f t="shared" si="960"/>
        <v>1.6239999999999999</v>
      </c>
      <c r="AM6357" t="s">
        <v>34285</v>
      </c>
    </row>
    <row r="6358" spans="1:39" x14ac:dyDescent="0.2">
      <c r="A6358" t="s">
        <v>35100</v>
      </c>
      <c r="B6358" t="s">
        <v>680</v>
      </c>
      <c r="C6358" t="s">
        <v>28169</v>
      </c>
      <c r="D6358" s="1">
        <v>42262</v>
      </c>
      <c r="E6358" s="1">
        <v>44546</v>
      </c>
      <c r="F6358" t="s">
        <v>19</v>
      </c>
      <c r="I6358">
        <v>100</v>
      </c>
      <c r="J6358">
        <v>0</v>
      </c>
      <c r="K6358">
        <v>0</v>
      </c>
      <c r="L6358">
        <v>10431</v>
      </c>
      <c r="M6358">
        <v>10431</v>
      </c>
      <c r="N6358" t="s">
        <v>20</v>
      </c>
      <c r="O6358" t="s">
        <v>28170</v>
      </c>
      <c r="P6358" t="s">
        <v>28</v>
      </c>
      <c r="Q6358" t="s">
        <v>34233</v>
      </c>
      <c r="R6358" t="s">
        <v>34233</v>
      </c>
      <c r="S6358" t="s">
        <v>33942</v>
      </c>
      <c r="T6358" t="s">
        <v>34669</v>
      </c>
      <c r="U6358" t="s">
        <v>32650</v>
      </c>
      <c r="V6358" t="s">
        <v>33229</v>
      </c>
      <c r="W6358">
        <v>480</v>
      </c>
      <c r="X6358">
        <v>2</v>
      </c>
      <c r="Y6358">
        <v>1</v>
      </c>
      <c r="Z6358">
        <v>800</v>
      </c>
      <c r="AA6358">
        <v>8.5</v>
      </c>
      <c r="AC6358">
        <v>4</v>
      </c>
      <c r="AD6358" t="str">
        <f t="shared" si="959"/>
        <v/>
      </c>
      <c r="AE6358">
        <f t="shared" si="964"/>
        <v>4</v>
      </c>
      <c r="AF6358" t="str">
        <f t="shared" si="967"/>
        <v/>
      </c>
      <c r="AG6358" t="str">
        <f>IF((S6358&lt;&gt;"tühi")*(AC6358&lt;&gt;""),AC6358,"")</f>
        <v/>
      </c>
      <c r="AH6358" t="str">
        <f t="shared" si="962"/>
        <v/>
      </c>
      <c r="AI6358">
        <v>0.14499999999999999</v>
      </c>
      <c r="AJ6358" t="str">
        <f t="shared" si="966"/>
        <v/>
      </c>
      <c r="AK6358">
        <f t="shared" si="963"/>
        <v>11.2</v>
      </c>
      <c r="AL6358">
        <f t="shared" si="960"/>
        <v>1.6239999999999999</v>
      </c>
      <c r="AM6358" t="s">
        <v>34285</v>
      </c>
    </row>
    <row r="6359" spans="1:39" x14ac:dyDescent="0.2">
      <c r="A6359" t="s">
        <v>35101</v>
      </c>
      <c r="B6359" t="s">
        <v>680</v>
      </c>
      <c r="C6359" t="s">
        <v>28169</v>
      </c>
      <c r="D6359" s="1">
        <v>42262</v>
      </c>
      <c r="E6359" s="1">
        <v>44546</v>
      </c>
      <c r="F6359" t="s">
        <v>19</v>
      </c>
      <c r="I6359">
        <v>100</v>
      </c>
      <c r="J6359">
        <v>0</v>
      </c>
      <c r="K6359">
        <v>0</v>
      </c>
      <c r="L6359">
        <v>10431</v>
      </c>
      <c r="M6359">
        <v>10431</v>
      </c>
      <c r="N6359" t="s">
        <v>20</v>
      </c>
      <c r="O6359" t="s">
        <v>28170</v>
      </c>
      <c r="P6359" t="s">
        <v>28</v>
      </c>
      <c r="Q6359" t="s">
        <v>34233</v>
      </c>
      <c r="R6359" t="s">
        <v>34233</v>
      </c>
      <c r="S6359" t="s">
        <v>33942</v>
      </c>
      <c r="T6359" t="s">
        <v>32961</v>
      </c>
      <c r="U6359" t="s">
        <v>32650</v>
      </c>
      <c r="V6359" t="s">
        <v>33229</v>
      </c>
      <c r="W6359">
        <v>480</v>
      </c>
      <c r="X6359">
        <v>2</v>
      </c>
      <c r="Y6359">
        <v>1</v>
      </c>
      <c r="Z6359">
        <v>800</v>
      </c>
      <c r="AA6359">
        <v>8.5</v>
      </c>
      <c r="AC6359">
        <v>4</v>
      </c>
      <c r="AD6359" t="str">
        <f t="shared" si="959"/>
        <v/>
      </c>
      <c r="AE6359">
        <f t="shared" si="964"/>
        <v>4</v>
      </c>
      <c r="AF6359" t="str">
        <f t="shared" si="967"/>
        <v/>
      </c>
      <c r="AG6359" t="str">
        <f>IF((S6359&lt;&gt;"tühi")*(AC6359&lt;&gt;""),AC6359,"")</f>
        <v/>
      </c>
      <c r="AH6359" t="str">
        <f t="shared" si="962"/>
        <v/>
      </c>
      <c r="AI6359">
        <v>0.14499999999999999</v>
      </c>
      <c r="AJ6359" t="str">
        <f t="shared" si="966"/>
        <v/>
      </c>
      <c r="AK6359">
        <f t="shared" si="963"/>
        <v>11.2</v>
      </c>
      <c r="AL6359">
        <f t="shared" si="960"/>
        <v>1.6239999999999999</v>
      </c>
      <c r="AM6359" t="s">
        <v>34285</v>
      </c>
    </row>
    <row r="6360" spans="1:39" x14ac:dyDescent="0.2">
      <c r="A6360" t="s">
        <v>35102</v>
      </c>
      <c r="B6360" t="s">
        <v>680</v>
      </c>
      <c r="C6360" t="s">
        <v>28169</v>
      </c>
      <c r="D6360" s="1">
        <v>42262</v>
      </c>
      <c r="E6360" s="1">
        <v>44546</v>
      </c>
      <c r="F6360" t="s">
        <v>19</v>
      </c>
      <c r="I6360">
        <v>100</v>
      </c>
      <c r="J6360">
        <v>0</v>
      </c>
      <c r="K6360">
        <v>0</v>
      </c>
      <c r="L6360">
        <v>10431</v>
      </c>
      <c r="M6360">
        <v>10431</v>
      </c>
      <c r="N6360" t="s">
        <v>20</v>
      </c>
      <c r="O6360" t="s">
        <v>28170</v>
      </c>
      <c r="P6360" t="s">
        <v>28</v>
      </c>
      <c r="Q6360" t="s">
        <v>34233</v>
      </c>
      <c r="R6360" t="s">
        <v>34233</v>
      </c>
      <c r="S6360" t="s">
        <v>33942</v>
      </c>
      <c r="T6360" t="s">
        <v>32961</v>
      </c>
      <c r="U6360" t="s">
        <v>32650</v>
      </c>
      <c r="V6360" t="s">
        <v>33229</v>
      </c>
      <c r="W6360">
        <v>360</v>
      </c>
      <c r="X6360">
        <v>2</v>
      </c>
      <c r="Y6360">
        <v>1</v>
      </c>
      <c r="Z6360">
        <v>600</v>
      </c>
      <c r="AA6360">
        <v>8.5</v>
      </c>
      <c r="AC6360">
        <v>3</v>
      </c>
      <c r="AD6360" t="str">
        <f t="shared" si="959"/>
        <v/>
      </c>
      <c r="AE6360">
        <f t="shared" si="964"/>
        <v>3</v>
      </c>
      <c r="AF6360" t="str">
        <f t="shared" si="967"/>
        <v/>
      </c>
      <c r="AG6360" t="str">
        <f>IF((S6360&lt;&gt;"tühi")*(AC6360&lt;&gt;""),AC6360,"")</f>
        <v/>
      </c>
      <c r="AH6360" t="str">
        <f t="shared" si="962"/>
        <v/>
      </c>
      <c r="AI6360">
        <v>0.14499999999999999</v>
      </c>
      <c r="AJ6360" t="str">
        <f t="shared" si="966"/>
        <v/>
      </c>
      <c r="AK6360">
        <f t="shared" si="963"/>
        <v>8.3999999999999986</v>
      </c>
      <c r="AL6360">
        <f t="shared" si="960"/>
        <v>1.2179999999999997</v>
      </c>
      <c r="AM6360" t="s">
        <v>34285</v>
      </c>
    </row>
    <row r="6361" spans="1:39" x14ac:dyDescent="0.2">
      <c r="A6361" t="s">
        <v>31188</v>
      </c>
      <c r="B6361" t="s">
        <v>680</v>
      </c>
      <c r="C6361" t="s">
        <v>31189</v>
      </c>
      <c r="D6361" s="1">
        <v>43859</v>
      </c>
      <c r="E6361" s="1">
        <v>44223</v>
      </c>
      <c r="F6361" t="s">
        <v>474</v>
      </c>
      <c r="I6361">
        <v>100</v>
      </c>
      <c r="J6361">
        <v>0</v>
      </c>
      <c r="K6361">
        <v>0</v>
      </c>
      <c r="L6361">
        <v>269</v>
      </c>
      <c r="M6361">
        <v>269</v>
      </c>
      <c r="N6361" t="s">
        <v>20</v>
      </c>
      <c r="O6361" t="s">
        <v>31190</v>
      </c>
      <c r="P6361" t="s">
        <v>28</v>
      </c>
      <c r="Q6361" t="s">
        <v>34233</v>
      </c>
      <c r="R6361" t="s">
        <v>34233</v>
      </c>
      <c r="S6361" t="s">
        <v>32627</v>
      </c>
      <c r="T6361" t="s">
        <v>34233</v>
      </c>
      <c r="AD6361" t="str">
        <f t="shared" si="959"/>
        <v/>
      </c>
      <c r="AE6361" t="str">
        <f t="shared" si="964"/>
        <v/>
      </c>
      <c r="AF6361" t="str">
        <f t="shared" si="967"/>
        <v/>
      </c>
      <c r="AG6361" t="str">
        <f>IF((S6361&lt;&gt;"tühi")*(AC6361&lt;&gt;""),AC6361,"")</f>
        <v/>
      </c>
      <c r="AH6361" t="str">
        <f t="shared" si="962"/>
        <v/>
      </c>
      <c r="AI6361">
        <v>0.14499999999999999</v>
      </c>
      <c r="AJ6361" t="str">
        <f t="shared" si="966"/>
        <v/>
      </c>
      <c r="AK6361" t="str">
        <f t="shared" si="963"/>
        <v/>
      </c>
      <c r="AL6361" t="str">
        <f t="shared" si="960"/>
        <v/>
      </c>
    </row>
    <row r="6362" spans="1:39" x14ac:dyDescent="0.2">
      <c r="A6362" t="s">
        <v>4234</v>
      </c>
      <c r="B6362" t="s">
        <v>680</v>
      </c>
      <c r="C6362" t="s">
        <v>4235</v>
      </c>
      <c r="D6362" s="1">
        <v>35963</v>
      </c>
      <c r="E6362" s="1">
        <v>43456</v>
      </c>
      <c r="F6362" t="s">
        <v>19</v>
      </c>
      <c r="I6362">
        <v>100</v>
      </c>
      <c r="J6362">
        <v>0</v>
      </c>
      <c r="K6362">
        <v>0</v>
      </c>
      <c r="L6362">
        <v>1902</v>
      </c>
      <c r="M6362">
        <v>1902</v>
      </c>
      <c r="N6362" t="s">
        <v>20</v>
      </c>
      <c r="O6362" t="s">
        <v>4236</v>
      </c>
      <c r="P6362" t="s">
        <v>28</v>
      </c>
      <c r="Q6362" t="s">
        <v>34233</v>
      </c>
      <c r="R6362" t="s">
        <v>34233</v>
      </c>
      <c r="S6362" t="s">
        <v>33797</v>
      </c>
      <c r="T6362" t="s">
        <v>34349</v>
      </c>
      <c r="AD6362" t="str">
        <f t="shared" si="959"/>
        <v/>
      </c>
      <c r="AE6362" t="str">
        <f t="shared" si="964"/>
        <v/>
      </c>
      <c r="AF6362" t="str">
        <f t="shared" si="967"/>
        <v/>
      </c>
      <c r="AG6362" s="17">
        <v>1</v>
      </c>
      <c r="AH6362">
        <f t="shared" si="962"/>
        <v>2.8</v>
      </c>
      <c r="AI6362">
        <v>0.14499999999999999</v>
      </c>
      <c r="AJ6362">
        <f t="shared" si="966"/>
        <v>0.40599999999999997</v>
      </c>
      <c r="AK6362" t="str">
        <f t="shared" si="963"/>
        <v/>
      </c>
      <c r="AL6362" t="str">
        <f t="shared" si="960"/>
        <v/>
      </c>
    </row>
    <row r="6363" spans="1:39" x14ac:dyDescent="0.2">
      <c r="A6363" t="s">
        <v>19615</v>
      </c>
      <c r="B6363" t="s">
        <v>680</v>
      </c>
      <c r="C6363" t="s">
        <v>19616</v>
      </c>
      <c r="D6363" s="1">
        <v>38153</v>
      </c>
      <c r="E6363" s="1">
        <v>43456</v>
      </c>
      <c r="F6363" t="s">
        <v>19</v>
      </c>
      <c r="I6363">
        <v>100</v>
      </c>
      <c r="J6363">
        <v>0</v>
      </c>
      <c r="K6363">
        <v>0</v>
      </c>
      <c r="L6363">
        <v>2023</v>
      </c>
      <c r="M6363">
        <v>2023</v>
      </c>
      <c r="N6363" t="s">
        <v>20</v>
      </c>
      <c r="O6363" t="s">
        <v>19617</v>
      </c>
      <c r="P6363" t="s">
        <v>28</v>
      </c>
      <c r="Q6363" t="s">
        <v>34256</v>
      </c>
      <c r="R6363" t="s">
        <v>33787</v>
      </c>
      <c r="S6363" t="s">
        <v>33797</v>
      </c>
      <c r="T6363" t="s">
        <v>34349</v>
      </c>
      <c r="AD6363" t="str">
        <f t="shared" si="959"/>
        <v/>
      </c>
      <c r="AE6363" t="str">
        <f t="shared" si="964"/>
        <v/>
      </c>
      <c r="AF6363" t="str">
        <f t="shared" si="967"/>
        <v/>
      </c>
      <c r="AG6363" s="17">
        <v>1</v>
      </c>
      <c r="AH6363">
        <f t="shared" si="962"/>
        <v>2.8</v>
      </c>
      <c r="AI6363">
        <v>0.14499999999999999</v>
      </c>
      <c r="AJ6363">
        <f t="shared" si="966"/>
        <v>0.40599999999999997</v>
      </c>
      <c r="AK6363" t="str">
        <f t="shared" si="963"/>
        <v/>
      </c>
      <c r="AL6363" t="str">
        <f t="shared" si="960"/>
        <v/>
      </c>
    </row>
    <row r="6364" spans="1:39" x14ac:dyDescent="0.2">
      <c r="A6364" t="s">
        <v>4868</v>
      </c>
      <c r="B6364" t="s">
        <v>680</v>
      </c>
      <c r="C6364" t="s">
        <v>4869</v>
      </c>
      <c r="D6364" s="1">
        <v>36052</v>
      </c>
      <c r="E6364" s="1">
        <v>43456</v>
      </c>
      <c r="F6364" t="s">
        <v>470</v>
      </c>
      <c r="I6364">
        <v>100</v>
      </c>
      <c r="J6364">
        <v>0</v>
      </c>
      <c r="K6364">
        <v>0</v>
      </c>
      <c r="L6364">
        <v>1978</v>
      </c>
      <c r="M6364">
        <v>1978</v>
      </c>
      <c r="N6364" t="s">
        <v>20</v>
      </c>
      <c r="O6364" t="s">
        <v>4870</v>
      </c>
      <c r="P6364" t="s">
        <v>28</v>
      </c>
      <c r="Q6364" t="s">
        <v>34233</v>
      </c>
      <c r="R6364" t="s">
        <v>34233</v>
      </c>
      <c r="S6364" t="s">
        <v>32627</v>
      </c>
      <c r="T6364" t="s">
        <v>34600</v>
      </c>
      <c r="U6364" t="s">
        <v>33206</v>
      </c>
      <c r="V6364" t="s">
        <v>35032</v>
      </c>
      <c r="W6364">
        <v>250</v>
      </c>
      <c r="X6364">
        <v>2</v>
      </c>
      <c r="Y6364">
        <v>1</v>
      </c>
      <c r="Z6364">
        <v>400</v>
      </c>
      <c r="AA6364">
        <v>9</v>
      </c>
      <c r="AB6364">
        <v>15</v>
      </c>
      <c r="AD6364" t="str">
        <f t="shared" si="959"/>
        <v/>
      </c>
      <c r="AE6364" t="str">
        <f t="shared" si="964"/>
        <v/>
      </c>
      <c r="AF6364">
        <f t="shared" si="967"/>
        <v>400</v>
      </c>
      <c r="AG6364" t="str">
        <f t="shared" ref="AG6364:AG6375" si="968">IF((S6364&lt;&gt;"tühi")*(AC6364&lt;&gt;""),AC6364,"")</f>
        <v/>
      </c>
      <c r="AH6364" t="str">
        <f t="shared" si="962"/>
        <v/>
      </c>
      <c r="AI6364">
        <v>0.14499999999999999</v>
      </c>
      <c r="AJ6364">
        <v>0.8</v>
      </c>
      <c r="AK6364" t="str">
        <f t="shared" si="963"/>
        <v/>
      </c>
      <c r="AL6364" t="str">
        <f t="shared" si="960"/>
        <v/>
      </c>
    </row>
    <row r="6365" spans="1:39" x14ac:dyDescent="0.2">
      <c r="A6365" t="s">
        <v>10121</v>
      </c>
      <c r="B6365" t="s">
        <v>680</v>
      </c>
      <c r="C6365" t="s">
        <v>10122</v>
      </c>
      <c r="D6365" s="1">
        <v>36416</v>
      </c>
      <c r="E6365" s="1">
        <v>44634</v>
      </c>
      <c r="F6365" t="s">
        <v>2354</v>
      </c>
      <c r="I6365">
        <v>100</v>
      </c>
      <c r="J6365">
        <v>0</v>
      </c>
      <c r="K6365">
        <v>0</v>
      </c>
      <c r="L6365">
        <v>26752</v>
      </c>
      <c r="M6365">
        <v>26752</v>
      </c>
      <c r="N6365" t="s">
        <v>20</v>
      </c>
      <c r="O6365" t="s">
        <v>10123</v>
      </c>
      <c r="P6365" t="s">
        <v>28</v>
      </c>
      <c r="Q6365" t="s">
        <v>33206</v>
      </c>
      <c r="R6365">
        <v>2</v>
      </c>
      <c r="S6365" t="s">
        <v>33844</v>
      </c>
      <c r="T6365" t="s">
        <v>34821</v>
      </c>
      <c r="U6365" t="s">
        <v>33230</v>
      </c>
      <c r="V6365" t="s">
        <v>33231</v>
      </c>
      <c r="W6365">
        <v>250</v>
      </c>
      <c r="Y6365">
        <v>1</v>
      </c>
      <c r="Z6365">
        <v>350</v>
      </c>
      <c r="AA6365">
        <v>15</v>
      </c>
      <c r="AB6365">
        <v>1</v>
      </c>
      <c r="AD6365" t="str">
        <f t="shared" si="959"/>
        <v/>
      </c>
      <c r="AE6365" t="str">
        <f t="shared" si="964"/>
        <v/>
      </c>
      <c r="AF6365">
        <f t="shared" si="967"/>
        <v>350</v>
      </c>
      <c r="AG6365" t="str">
        <f t="shared" si="968"/>
        <v/>
      </c>
      <c r="AH6365" t="str">
        <f t="shared" si="962"/>
        <v/>
      </c>
      <c r="AI6365">
        <v>0.14499999999999999</v>
      </c>
      <c r="AJ6365">
        <v>2</v>
      </c>
      <c r="AK6365" t="str">
        <f t="shared" si="963"/>
        <v/>
      </c>
      <c r="AL6365" t="str">
        <f t="shared" si="960"/>
        <v/>
      </c>
      <c r="AM6365" t="s">
        <v>34025</v>
      </c>
    </row>
    <row r="6366" spans="1:39" x14ac:dyDescent="0.2">
      <c r="A6366" t="s">
        <v>13081</v>
      </c>
      <c r="B6366" t="s">
        <v>680</v>
      </c>
      <c r="C6366" t="s">
        <v>13082</v>
      </c>
      <c r="D6366" s="1">
        <v>36810</v>
      </c>
      <c r="E6366" s="1">
        <v>44634</v>
      </c>
      <c r="F6366" t="s">
        <v>19</v>
      </c>
      <c r="I6366">
        <v>100</v>
      </c>
      <c r="J6366">
        <v>0</v>
      </c>
      <c r="K6366">
        <v>0</v>
      </c>
      <c r="L6366">
        <v>1492</v>
      </c>
      <c r="M6366">
        <v>1492</v>
      </c>
      <c r="N6366" t="s">
        <v>20</v>
      </c>
      <c r="O6366" t="s">
        <v>13083</v>
      </c>
      <c r="P6366" t="s">
        <v>28</v>
      </c>
      <c r="Q6366" t="s">
        <v>34233</v>
      </c>
      <c r="R6366" t="s">
        <v>34233</v>
      </c>
      <c r="S6366" t="s">
        <v>33797</v>
      </c>
      <c r="T6366" t="s">
        <v>34357</v>
      </c>
      <c r="U6366" t="s">
        <v>32634</v>
      </c>
      <c r="V6366" t="s">
        <v>35030</v>
      </c>
      <c r="W6366">
        <v>400</v>
      </c>
      <c r="X6366">
        <v>2.5</v>
      </c>
      <c r="Y6366" t="s">
        <v>32661</v>
      </c>
      <c r="Z6366">
        <v>700</v>
      </c>
      <c r="AB6366">
        <v>25</v>
      </c>
      <c r="AC6366">
        <v>1</v>
      </c>
      <c r="AD6366" t="str">
        <f t="shared" si="959"/>
        <v/>
      </c>
      <c r="AE6366" t="str">
        <f t="shared" si="964"/>
        <v/>
      </c>
      <c r="AF6366" t="str">
        <f t="shared" si="967"/>
        <v/>
      </c>
      <c r="AG6366">
        <f t="shared" si="968"/>
        <v>1</v>
      </c>
      <c r="AH6366">
        <f t="shared" si="962"/>
        <v>2.8</v>
      </c>
      <c r="AI6366">
        <v>0.14499999999999999</v>
      </c>
      <c r="AJ6366">
        <f t="shared" ref="AJ6366:AJ6429" si="969">IF(COUNTBLANK(AH6366),"",AH6366*AI6366)</f>
        <v>0.40599999999999997</v>
      </c>
      <c r="AK6366" t="str">
        <f t="shared" si="963"/>
        <v/>
      </c>
      <c r="AL6366" t="str">
        <f t="shared" si="960"/>
        <v/>
      </c>
    </row>
    <row r="6367" spans="1:39" x14ac:dyDescent="0.2">
      <c r="A6367" t="s">
        <v>13084</v>
      </c>
      <c r="B6367" t="s">
        <v>680</v>
      </c>
      <c r="C6367" t="s">
        <v>13085</v>
      </c>
      <c r="D6367" s="1">
        <v>36810</v>
      </c>
      <c r="E6367" s="1">
        <v>44634</v>
      </c>
      <c r="F6367" t="s">
        <v>19</v>
      </c>
      <c r="I6367">
        <v>100</v>
      </c>
      <c r="J6367">
        <v>0</v>
      </c>
      <c r="K6367">
        <v>0</v>
      </c>
      <c r="L6367">
        <v>1532</v>
      </c>
      <c r="M6367">
        <v>1532</v>
      </c>
      <c r="N6367" t="s">
        <v>20</v>
      </c>
      <c r="O6367" t="s">
        <v>13086</v>
      </c>
      <c r="P6367" t="s">
        <v>28</v>
      </c>
      <c r="Q6367" t="s">
        <v>34233</v>
      </c>
      <c r="R6367" t="s">
        <v>34233</v>
      </c>
      <c r="S6367" t="s">
        <v>33807</v>
      </c>
      <c r="T6367" t="s">
        <v>34357</v>
      </c>
      <c r="U6367" t="s">
        <v>32634</v>
      </c>
      <c r="V6367" t="s">
        <v>35033</v>
      </c>
      <c r="W6367">
        <v>490</v>
      </c>
      <c r="X6367">
        <v>2</v>
      </c>
      <c r="Y6367" t="s">
        <v>33232</v>
      </c>
      <c r="Z6367">
        <v>500</v>
      </c>
      <c r="AA6367">
        <v>8</v>
      </c>
      <c r="AB6367">
        <v>25</v>
      </c>
      <c r="AC6367">
        <v>1</v>
      </c>
      <c r="AD6367" t="str">
        <f t="shared" si="959"/>
        <v/>
      </c>
      <c r="AE6367" t="str">
        <f t="shared" si="964"/>
        <v/>
      </c>
      <c r="AF6367" t="str">
        <f t="shared" si="967"/>
        <v/>
      </c>
      <c r="AG6367">
        <f t="shared" si="968"/>
        <v>1</v>
      </c>
      <c r="AH6367">
        <f t="shared" si="962"/>
        <v>2.8</v>
      </c>
      <c r="AI6367">
        <v>0.14499999999999999</v>
      </c>
      <c r="AJ6367">
        <f t="shared" si="969"/>
        <v>0.40599999999999997</v>
      </c>
      <c r="AK6367" t="str">
        <f t="shared" si="963"/>
        <v/>
      </c>
      <c r="AL6367" t="str">
        <f t="shared" si="960"/>
        <v/>
      </c>
    </row>
    <row r="6368" spans="1:39" x14ac:dyDescent="0.2">
      <c r="A6368" t="s">
        <v>731</v>
      </c>
      <c r="B6368" t="s">
        <v>680</v>
      </c>
      <c r="C6368" t="s">
        <v>732</v>
      </c>
      <c r="D6368" s="1">
        <v>35027</v>
      </c>
      <c r="E6368" s="1">
        <v>44634</v>
      </c>
      <c r="F6368" t="s">
        <v>19</v>
      </c>
      <c r="I6368">
        <v>100</v>
      </c>
      <c r="J6368">
        <v>0</v>
      </c>
      <c r="K6368">
        <v>0</v>
      </c>
      <c r="L6368">
        <v>8622</v>
      </c>
      <c r="M6368">
        <v>8622</v>
      </c>
      <c r="N6368" t="s">
        <v>20</v>
      </c>
      <c r="O6368" t="s">
        <v>733</v>
      </c>
      <c r="P6368" t="s">
        <v>28</v>
      </c>
      <c r="Q6368" t="s">
        <v>34233</v>
      </c>
      <c r="R6368" t="s">
        <v>34233</v>
      </c>
      <c r="S6368" t="s">
        <v>33797</v>
      </c>
      <c r="T6368" t="s">
        <v>34357</v>
      </c>
      <c r="U6368" t="s">
        <v>32634</v>
      </c>
      <c r="V6368" t="s">
        <v>35017</v>
      </c>
      <c r="W6368">
        <v>1000</v>
      </c>
      <c r="X6368" t="s">
        <v>32784</v>
      </c>
      <c r="Y6368" t="s">
        <v>32654</v>
      </c>
      <c r="Z6368">
        <v>2600</v>
      </c>
      <c r="AA6368">
        <v>10</v>
      </c>
      <c r="AC6368">
        <v>1</v>
      </c>
      <c r="AD6368" t="str">
        <f t="shared" si="959"/>
        <v/>
      </c>
      <c r="AE6368" t="str">
        <f t="shared" si="964"/>
        <v/>
      </c>
      <c r="AF6368" t="str">
        <f t="shared" si="967"/>
        <v/>
      </c>
      <c r="AG6368">
        <f t="shared" si="968"/>
        <v>1</v>
      </c>
      <c r="AH6368">
        <f t="shared" si="962"/>
        <v>2.8</v>
      </c>
      <c r="AI6368">
        <v>0.14499999999999999</v>
      </c>
      <c r="AJ6368">
        <f t="shared" si="969"/>
        <v>0.40599999999999997</v>
      </c>
      <c r="AK6368" t="str">
        <f t="shared" si="963"/>
        <v/>
      </c>
      <c r="AL6368" t="str">
        <f t="shared" si="960"/>
        <v/>
      </c>
      <c r="AM6368" t="s">
        <v>34026</v>
      </c>
    </row>
    <row r="6369" spans="1:39" x14ac:dyDescent="0.2">
      <c r="A6369" t="s">
        <v>24101</v>
      </c>
      <c r="B6369" t="s">
        <v>680</v>
      </c>
      <c r="C6369" t="s">
        <v>24102</v>
      </c>
      <c r="D6369" s="1">
        <v>39233</v>
      </c>
      <c r="E6369" s="1">
        <v>43456</v>
      </c>
      <c r="F6369" t="s">
        <v>470</v>
      </c>
      <c r="I6369">
        <v>100</v>
      </c>
      <c r="J6369">
        <v>0</v>
      </c>
      <c r="K6369">
        <v>0</v>
      </c>
      <c r="L6369">
        <v>1085</v>
      </c>
      <c r="M6369">
        <v>1085</v>
      </c>
      <c r="N6369" t="s">
        <v>20</v>
      </c>
      <c r="O6369" t="s">
        <v>24103</v>
      </c>
      <c r="P6369" t="s">
        <v>28</v>
      </c>
      <c r="Q6369" t="s">
        <v>33775</v>
      </c>
      <c r="R6369">
        <v>2</v>
      </c>
      <c r="S6369" t="s">
        <v>32627</v>
      </c>
      <c r="T6369" t="s">
        <v>34601</v>
      </c>
      <c r="U6369" t="s">
        <v>33111</v>
      </c>
      <c r="V6369" t="s">
        <v>33233</v>
      </c>
      <c r="W6369">
        <v>350</v>
      </c>
      <c r="X6369">
        <v>2.5</v>
      </c>
      <c r="Y6369">
        <v>2</v>
      </c>
      <c r="Z6369">
        <f>W6369*X6369</f>
        <v>875</v>
      </c>
      <c r="AB6369">
        <v>35</v>
      </c>
      <c r="AD6369" t="str">
        <f t="shared" si="959"/>
        <v/>
      </c>
      <c r="AE6369" t="str">
        <f t="shared" si="964"/>
        <v/>
      </c>
      <c r="AF6369">
        <f t="shared" si="967"/>
        <v>875</v>
      </c>
      <c r="AG6369" t="str">
        <f t="shared" si="968"/>
        <v/>
      </c>
      <c r="AH6369" t="str">
        <f t="shared" si="962"/>
        <v/>
      </c>
      <c r="AI6369">
        <v>0.14499999999999999</v>
      </c>
      <c r="AJ6369">
        <v>2</v>
      </c>
      <c r="AK6369" t="str">
        <f t="shared" si="963"/>
        <v/>
      </c>
      <c r="AL6369" t="str">
        <f t="shared" si="960"/>
        <v/>
      </c>
    </row>
    <row r="6370" spans="1:39" x14ac:dyDescent="0.2">
      <c r="A6370" t="s">
        <v>13182</v>
      </c>
      <c r="B6370" t="s">
        <v>680</v>
      </c>
      <c r="C6370" t="s">
        <v>13183</v>
      </c>
      <c r="D6370" s="1">
        <v>36840</v>
      </c>
      <c r="E6370" s="1">
        <v>43456</v>
      </c>
      <c r="F6370" t="s">
        <v>19</v>
      </c>
      <c r="I6370">
        <v>100</v>
      </c>
      <c r="J6370">
        <v>0</v>
      </c>
      <c r="K6370">
        <v>0</v>
      </c>
      <c r="L6370">
        <v>1075</v>
      </c>
      <c r="M6370">
        <v>1075</v>
      </c>
      <c r="N6370" t="s">
        <v>20</v>
      </c>
      <c r="O6370" t="s">
        <v>13184</v>
      </c>
      <c r="P6370" t="s">
        <v>28</v>
      </c>
      <c r="Q6370" t="s">
        <v>34233</v>
      </c>
      <c r="R6370" t="s">
        <v>34233</v>
      </c>
      <c r="S6370" t="s">
        <v>33797</v>
      </c>
      <c r="T6370" t="s">
        <v>32634</v>
      </c>
      <c r="U6370" t="s">
        <v>32634</v>
      </c>
      <c r="V6370" t="s">
        <v>35030</v>
      </c>
      <c r="W6370">
        <v>340</v>
      </c>
      <c r="X6370">
        <v>2.5</v>
      </c>
      <c r="Y6370" t="s">
        <v>32654</v>
      </c>
      <c r="Z6370">
        <v>500</v>
      </c>
      <c r="AB6370">
        <v>33</v>
      </c>
      <c r="AC6370">
        <v>1</v>
      </c>
      <c r="AD6370" t="str">
        <f t="shared" si="959"/>
        <v/>
      </c>
      <c r="AE6370" t="str">
        <f t="shared" si="964"/>
        <v/>
      </c>
      <c r="AF6370" t="str">
        <f t="shared" si="967"/>
        <v/>
      </c>
      <c r="AG6370">
        <f t="shared" si="968"/>
        <v>1</v>
      </c>
      <c r="AH6370">
        <f t="shared" si="962"/>
        <v>2.8</v>
      </c>
      <c r="AI6370">
        <v>0.14499999999999999</v>
      </c>
      <c r="AJ6370">
        <f t="shared" si="969"/>
        <v>0.40599999999999997</v>
      </c>
      <c r="AK6370" t="str">
        <f t="shared" si="963"/>
        <v/>
      </c>
      <c r="AL6370" t="str">
        <f t="shared" si="960"/>
        <v/>
      </c>
    </row>
    <row r="6371" spans="1:39" x14ac:dyDescent="0.2">
      <c r="A6371" t="s">
        <v>26966</v>
      </c>
      <c r="B6371" t="s">
        <v>680</v>
      </c>
      <c r="C6371" t="s">
        <v>26967</v>
      </c>
      <c r="D6371" s="1">
        <v>41582</v>
      </c>
      <c r="E6371" s="1">
        <v>44546</v>
      </c>
      <c r="F6371" t="s">
        <v>19</v>
      </c>
      <c r="I6371">
        <v>100</v>
      </c>
      <c r="J6371">
        <v>0</v>
      </c>
      <c r="K6371">
        <v>0</v>
      </c>
      <c r="L6371">
        <v>4221</v>
      </c>
      <c r="M6371">
        <v>4221</v>
      </c>
      <c r="N6371" t="s">
        <v>20</v>
      </c>
      <c r="O6371" t="s">
        <v>26968</v>
      </c>
      <c r="P6371" t="s">
        <v>28</v>
      </c>
      <c r="Q6371" t="s">
        <v>34233</v>
      </c>
      <c r="R6371" t="s">
        <v>34233</v>
      </c>
      <c r="S6371" t="s">
        <v>32628</v>
      </c>
      <c r="T6371" t="s">
        <v>32634</v>
      </c>
      <c r="U6371" t="s">
        <v>32634</v>
      </c>
      <c r="V6371" t="s">
        <v>35031</v>
      </c>
      <c r="W6371">
        <v>150</v>
      </c>
      <c r="X6371">
        <v>2</v>
      </c>
      <c r="Y6371">
        <v>1</v>
      </c>
      <c r="AA6371">
        <v>7.5</v>
      </c>
      <c r="AC6371">
        <v>1</v>
      </c>
      <c r="AD6371" t="str">
        <f t="shared" si="959"/>
        <v/>
      </c>
      <c r="AE6371" t="str">
        <f t="shared" si="964"/>
        <v/>
      </c>
      <c r="AF6371" t="str">
        <f t="shared" si="967"/>
        <v/>
      </c>
      <c r="AG6371">
        <f t="shared" si="968"/>
        <v>1</v>
      </c>
      <c r="AH6371">
        <f t="shared" si="962"/>
        <v>2.8</v>
      </c>
      <c r="AI6371">
        <v>0.14499999999999999</v>
      </c>
      <c r="AJ6371">
        <f t="shared" si="969"/>
        <v>0.40599999999999997</v>
      </c>
      <c r="AK6371" t="str">
        <f t="shared" si="963"/>
        <v/>
      </c>
      <c r="AL6371" t="str">
        <f t="shared" si="960"/>
        <v/>
      </c>
      <c r="AM6371" t="s">
        <v>34027</v>
      </c>
    </row>
    <row r="6372" spans="1:39" x14ac:dyDescent="0.2">
      <c r="A6372" t="s">
        <v>27085</v>
      </c>
      <c r="B6372" t="s">
        <v>680</v>
      </c>
      <c r="C6372" t="s">
        <v>27086</v>
      </c>
      <c r="D6372" s="1">
        <v>41656</v>
      </c>
      <c r="E6372" s="1">
        <v>43456</v>
      </c>
      <c r="F6372" t="s">
        <v>19</v>
      </c>
      <c r="I6372">
        <v>100</v>
      </c>
      <c r="J6372">
        <v>0</v>
      </c>
      <c r="K6372">
        <v>0</v>
      </c>
      <c r="L6372">
        <v>1145</v>
      </c>
      <c r="M6372">
        <v>1145</v>
      </c>
      <c r="N6372" t="s">
        <v>20</v>
      </c>
      <c r="O6372" t="s">
        <v>27087</v>
      </c>
      <c r="P6372" t="s">
        <v>28</v>
      </c>
      <c r="Q6372" t="s">
        <v>34233</v>
      </c>
      <c r="R6372" t="s">
        <v>34233</v>
      </c>
      <c r="S6372" t="s">
        <v>33800</v>
      </c>
      <c r="T6372" t="s">
        <v>34450</v>
      </c>
      <c r="U6372" t="s">
        <v>33733</v>
      </c>
      <c r="V6372" t="s">
        <v>32755</v>
      </c>
      <c r="W6372">
        <v>230</v>
      </c>
      <c r="X6372">
        <v>1</v>
      </c>
      <c r="Y6372" t="s">
        <v>32654</v>
      </c>
      <c r="AA6372">
        <v>5</v>
      </c>
      <c r="AB6372">
        <v>13</v>
      </c>
      <c r="AC6372">
        <v>1</v>
      </c>
      <c r="AD6372" t="str">
        <f t="shared" si="959"/>
        <v/>
      </c>
      <c r="AE6372" t="str">
        <f t="shared" si="964"/>
        <v/>
      </c>
      <c r="AF6372" t="str">
        <f t="shared" si="967"/>
        <v/>
      </c>
      <c r="AG6372">
        <f t="shared" si="968"/>
        <v>1</v>
      </c>
      <c r="AH6372">
        <f t="shared" si="962"/>
        <v>2.8</v>
      </c>
      <c r="AI6372">
        <v>0.14499999999999999</v>
      </c>
      <c r="AJ6372">
        <f t="shared" si="969"/>
        <v>0.40599999999999997</v>
      </c>
      <c r="AK6372" t="str">
        <f t="shared" si="963"/>
        <v/>
      </c>
      <c r="AL6372" t="str">
        <f t="shared" si="960"/>
        <v/>
      </c>
      <c r="AM6372" t="s">
        <v>34028</v>
      </c>
    </row>
    <row r="6373" spans="1:39" x14ac:dyDescent="0.2">
      <c r="A6373" t="s">
        <v>27088</v>
      </c>
      <c r="B6373" t="s">
        <v>680</v>
      </c>
      <c r="C6373" t="s">
        <v>27089</v>
      </c>
      <c r="D6373" s="1">
        <v>41656</v>
      </c>
      <c r="E6373" s="1">
        <v>43456</v>
      </c>
      <c r="F6373" t="s">
        <v>19</v>
      </c>
      <c r="I6373">
        <v>100</v>
      </c>
      <c r="J6373">
        <v>0</v>
      </c>
      <c r="K6373">
        <v>0</v>
      </c>
      <c r="L6373">
        <v>321</v>
      </c>
      <c r="M6373">
        <v>321</v>
      </c>
      <c r="N6373" t="s">
        <v>20</v>
      </c>
      <c r="O6373" t="s">
        <v>27090</v>
      </c>
      <c r="P6373" t="s">
        <v>28</v>
      </c>
      <c r="Q6373" t="s">
        <v>34233</v>
      </c>
      <c r="R6373" t="s">
        <v>34233</v>
      </c>
      <c r="S6373" t="s">
        <v>32628</v>
      </c>
      <c r="T6373" t="s">
        <v>34451</v>
      </c>
      <c r="U6373" t="s">
        <v>33235</v>
      </c>
      <c r="AC6373">
        <v>1</v>
      </c>
      <c r="AD6373" t="str">
        <f t="shared" si="959"/>
        <v/>
      </c>
      <c r="AE6373" t="str">
        <f t="shared" si="964"/>
        <v/>
      </c>
      <c r="AF6373" t="str">
        <f t="shared" si="967"/>
        <v/>
      </c>
      <c r="AG6373">
        <f t="shared" si="968"/>
        <v>1</v>
      </c>
      <c r="AH6373">
        <f t="shared" si="962"/>
        <v>2.8</v>
      </c>
      <c r="AI6373">
        <v>0.14499999999999999</v>
      </c>
      <c r="AJ6373">
        <f t="shared" si="969"/>
        <v>0.40599999999999997</v>
      </c>
      <c r="AK6373" t="str">
        <f t="shared" si="963"/>
        <v/>
      </c>
      <c r="AL6373" t="str">
        <f t="shared" si="960"/>
        <v/>
      </c>
    </row>
    <row r="6374" spans="1:39" x14ac:dyDescent="0.2">
      <c r="A6374" t="s">
        <v>27091</v>
      </c>
      <c r="B6374" t="s">
        <v>680</v>
      </c>
      <c r="C6374" t="s">
        <v>27092</v>
      </c>
      <c r="D6374" s="1">
        <v>41656</v>
      </c>
      <c r="E6374" s="1">
        <v>43456</v>
      </c>
      <c r="F6374" t="s">
        <v>19</v>
      </c>
      <c r="I6374">
        <v>100</v>
      </c>
      <c r="J6374">
        <v>0</v>
      </c>
      <c r="K6374">
        <v>0</v>
      </c>
      <c r="L6374">
        <v>839</v>
      </c>
      <c r="M6374">
        <v>839</v>
      </c>
      <c r="N6374" t="s">
        <v>20</v>
      </c>
      <c r="O6374" t="s">
        <v>27093</v>
      </c>
      <c r="P6374" t="s">
        <v>28</v>
      </c>
      <c r="Q6374" t="s">
        <v>34233</v>
      </c>
      <c r="R6374" t="s">
        <v>34233</v>
      </c>
      <c r="S6374" t="s">
        <v>32628</v>
      </c>
      <c r="T6374" t="s">
        <v>34452</v>
      </c>
      <c r="U6374" t="s">
        <v>33235</v>
      </c>
      <c r="AC6374">
        <v>1</v>
      </c>
      <c r="AD6374" t="str">
        <f t="shared" si="959"/>
        <v/>
      </c>
      <c r="AE6374" t="str">
        <f t="shared" si="964"/>
        <v/>
      </c>
      <c r="AF6374" t="str">
        <f t="shared" si="967"/>
        <v/>
      </c>
      <c r="AG6374">
        <f t="shared" si="968"/>
        <v>1</v>
      </c>
      <c r="AH6374">
        <f t="shared" si="962"/>
        <v>2.8</v>
      </c>
      <c r="AI6374">
        <v>0.14499999999999999</v>
      </c>
      <c r="AJ6374">
        <f t="shared" si="969"/>
        <v>0.40599999999999997</v>
      </c>
      <c r="AK6374" t="str">
        <f t="shared" si="963"/>
        <v/>
      </c>
      <c r="AL6374" t="str">
        <f t="shared" si="960"/>
        <v/>
      </c>
    </row>
    <row r="6375" spans="1:39" x14ac:dyDescent="0.2">
      <c r="A6375" t="s">
        <v>27625</v>
      </c>
      <c r="B6375" t="s">
        <v>680</v>
      </c>
      <c r="C6375" t="s">
        <v>27626</v>
      </c>
      <c r="D6375" s="1">
        <v>41962</v>
      </c>
      <c r="E6375" s="1">
        <v>44546</v>
      </c>
      <c r="F6375" t="s">
        <v>19</v>
      </c>
      <c r="I6375">
        <v>100</v>
      </c>
      <c r="J6375">
        <v>0</v>
      </c>
      <c r="K6375">
        <v>0</v>
      </c>
      <c r="L6375">
        <v>10730</v>
      </c>
      <c r="M6375">
        <v>10730</v>
      </c>
      <c r="N6375" t="s">
        <v>20</v>
      </c>
      <c r="O6375" t="s">
        <v>7432</v>
      </c>
      <c r="P6375" t="s">
        <v>28</v>
      </c>
      <c r="Q6375" t="s">
        <v>34233</v>
      </c>
      <c r="R6375" t="s">
        <v>34233</v>
      </c>
      <c r="S6375" t="s">
        <v>33800</v>
      </c>
      <c r="T6375" t="s">
        <v>34357</v>
      </c>
      <c r="U6375" t="s">
        <v>32634</v>
      </c>
      <c r="V6375" t="s">
        <v>33742</v>
      </c>
      <c r="W6375">
        <v>1500</v>
      </c>
      <c r="X6375" t="s">
        <v>32784</v>
      </c>
      <c r="Y6375" t="s">
        <v>33083</v>
      </c>
      <c r="Z6375">
        <v>2000</v>
      </c>
      <c r="AA6375">
        <v>8.1</v>
      </c>
      <c r="AC6375">
        <v>1</v>
      </c>
      <c r="AD6375" t="str">
        <f t="shared" ref="AD6375:AD6438" si="970">IF((S6375="tühi")*(F6375&lt;&gt;"Elamumaa")*(G6375&lt;&gt;"Elamumaa")*(H6375&lt;&gt;"Elamumaa"),IF(Z6375=0,"",Z6375),"")</f>
        <v/>
      </c>
      <c r="AE6375" t="str">
        <f t="shared" si="964"/>
        <v/>
      </c>
      <c r="AF6375" t="str">
        <f t="shared" si="967"/>
        <v/>
      </c>
      <c r="AG6375">
        <f t="shared" si="968"/>
        <v>1</v>
      </c>
      <c r="AH6375">
        <f t="shared" si="962"/>
        <v>2.8</v>
      </c>
      <c r="AI6375">
        <v>0.14499999999999999</v>
      </c>
      <c r="AJ6375">
        <f t="shared" si="969"/>
        <v>0.40599999999999997</v>
      </c>
      <c r="AK6375" t="str">
        <f t="shared" si="963"/>
        <v/>
      </c>
      <c r="AL6375" t="str">
        <f t="shared" si="960"/>
        <v/>
      </c>
      <c r="AM6375" t="s">
        <v>34029</v>
      </c>
    </row>
    <row r="6376" spans="1:39" x14ac:dyDescent="0.2">
      <c r="A6376" t="s">
        <v>7430</v>
      </c>
      <c r="B6376" t="s">
        <v>680</v>
      </c>
      <c r="C6376" t="s">
        <v>7431</v>
      </c>
      <c r="D6376" s="1">
        <v>36222</v>
      </c>
      <c r="E6376" s="1">
        <v>43456</v>
      </c>
      <c r="F6376" t="s">
        <v>19</v>
      </c>
      <c r="I6376">
        <v>100</v>
      </c>
      <c r="J6376">
        <v>0</v>
      </c>
      <c r="K6376">
        <v>0</v>
      </c>
      <c r="L6376">
        <v>1134</v>
      </c>
      <c r="M6376">
        <v>1134</v>
      </c>
      <c r="N6376" t="s">
        <v>20</v>
      </c>
      <c r="O6376" t="s">
        <v>7432</v>
      </c>
      <c r="P6376" t="s">
        <v>28</v>
      </c>
      <c r="Q6376" t="s">
        <v>34233</v>
      </c>
      <c r="R6376" t="s">
        <v>34233</v>
      </c>
      <c r="S6376" t="s">
        <v>32628</v>
      </c>
      <c r="T6376" t="s">
        <v>34349</v>
      </c>
      <c r="U6376" t="s">
        <v>34031</v>
      </c>
      <c r="V6376" t="s">
        <v>33742</v>
      </c>
      <c r="AC6376" s="4"/>
      <c r="AD6376" t="str">
        <f t="shared" si="970"/>
        <v/>
      </c>
      <c r="AE6376" t="str">
        <f t="shared" si="964"/>
        <v/>
      </c>
      <c r="AF6376" t="str">
        <f t="shared" si="967"/>
        <v/>
      </c>
      <c r="AG6376" s="17">
        <v>1</v>
      </c>
      <c r="AH6376">
        <f t="shared" si="962"/>
        <v>2.8</v>
      </c>
      <c r="AI6376">
        <v>0.14499999999999999</v>
      </c>
      <c r="AJ6376">
        <f t="shared" si="969"/>
        <v>0.40599999999999997</v>
      </c>
      <c r="AK6376" t="str">
        <f t="shared" si="963"/>
        <v/>
      </c>
      <c r="AL6376" t="str">
        <f t="shared" si="960"/>
        <v/>
      </c>
      <c r="AM6376" t="s">
        <v>34030</v>
      </c>
    </row>
    <row r="6377" spans="1:39" x14ac:dyDescent="0.2">
      <c r="A6377" t="s">
        <v>12771</v>
      </c>
      <c r="B6377" t="s">
        <v>680</v>
      </c>
      <c r="C6377" t="s">
        <v>12772</v>
      </c>
      <c r="D6377" s="1">
        <v>36843</v>
      </c>
      <c r="E6377" s="1">
        <v>43456</v>
      </c>
      <c r="F6377" t="s">
        <v>19</v>
      </c>
      <c r="I6377">
        <v>100</v>
      </c>
      <c r="J6377">
        <v>0</v>
      </c>
      <c r="K6377">
        <v>0</v>
      </c>
      <c r="L6377">
        <v>319</v>
      </c>
      <c r="M6377">
        <v>319</v>
      </c>
      <c r="N6377" t="s">
        <v>20</v>
      </c>
      <c r="O6377" t="s">
        <v>12773</v>
      </c>
      <c r="P6377" t="s">
        <v>28</v>
      </c>
      <c r="Q6377" t="s">
        <v>34233</v>
      </c>
      <c r="R6377" t="s">
        <v>34233</v>
      </c>
      <c r="S6377" t="s">
        <v>32628</v>
      </c>
      <c r="T6377" t="s">
        <v>34349</v>
      </c>
      <c r="U6377" t="s">
        <v>33235</v>
      </c>
      <c r="V6377" t="s">
        <v>35029</v>
      </c>
      <c r="W6377">
        <v>72</v>
      </c>
      <c r="X6377">
        <v>2</v>
      </c>
      <c r="Y6377">
        <v>1</v>
      </c>
      <c r="Z6377">
        <v>144</v>
      </c>
      <c r="AA6377">
        <v>9</v>
      </c>
      <c r="AB6377">
        <v>25</v>
      </c>
      <c r="AC6377">
        <v>1</v>
      </c>
      <c r="AD6377" t="str">
        <f t="shared" si="970"/>
        <v/>
      </c>
      <c r="AE6377" t="str">
        <f t="shared" si="964"/>
        <v/>
      </c>
      <c r="AF6377" t="str">
        <f t="shared" si="967"/>
        <v/>
      </c>
      <c r="AG6377">
        <f t="shared" ref="AG6377:AG6384" si="971">IF((S6377&lt;&gt;"tühi")*(AC6377&lt;&gt;""),AC6377,"")</f>
        <v>1</v>
      </c>
      <c r="AH6377">
        <f t="shared" si="962"/>
        <v>2.8</v>
      </c>
      <c r="AI6377">
        <v>0.14499999999999999</v>
      </c>
      <c r="AJ6377">
        <f t="shared" si="969"/>
        <v>0.40599999999999997</v>
      </c>
      <c r="AK6377" t="str">
        <f t="shared" si="963"/>
        <v/>
      </c>
      <c r="AL6377" t="str">
        <f t="shared" si="960"/>
        <v/>
      </c>
    </row>
    <row r="6378" spans="1:39" x14ac:dyDescent="0.2">
      <c r="A6378" t="s">
        <v>16244</v>
      </c>
      <c r="B6378" t="s">
        <v>680</v>
      </c>
      <c r="C6378" t="s">
        <v>16245</v>
      </c>
      <c r="D6378" s="1">
        <v>37417</v>
      </c>
      <c r="E6378" s="1">
        <v>44546</v>
      </c>
      <c r="F6378" t="s">
        <v>19</v>
      </c>
      <c r="I6378">
        <v>100</v>
      </c>
      <c r="J6378">
        <v>0</v>
      </c>
      <c r="K6378">
        <v>0</v>
      </c>
      <c r="L6378">
        <v>327</v>
      </c>
      <c r="M6378">
        <v>327</v>
      </c>
      <c r="N6378" t="s">
        <v>20</v>
      </c>
      <c r="O6378" t="s">
        <v>16246</v>
      </c>
      <c r="P6378" t="s">
        <v>28</v>
      </c>
      <c r="Q6378" t="s">
        <v>34233</v>
      </c>
      <c r="R6378" t="s">
        <v>34233</v>
      </c>
      <c r="S6378" t="s">
        <v>32628</v>
      </c>
      <c r="T6378" t="s">
        <v>34602</v>
      </c>
      <c r="U6378" t="s">
        <v>33235</v>
      </c>
      <c r="V6378" t="s">
        <v>35029</v>
      </c>
      <c r="W6378">
        <v>72</v>
      </c>
      <c r="X6378">
        <v>2</v>
      </c>
      <c r="Y6378">
        <v>1</v>
      </c>
      <c r="Z6378">
        <v>144</v>
      </c>
      <c r="AA6378">
        <v>9</v>
      </c>
      <c r="AB6378">
        <v>25</v>
      </c>
      <c r="AC6378">
        <v>1</v>
      </c>
      <c r="AD6378" t="str">
        <f t="shared" si="970"/>
        <v/>
      </c>
      <c r="AE6378" t="str">
        <f t="shared" si="964"/>
        <v/>
      </c>
      <c r="AF6378" t="str">
        <f t="shared" si="967"/>
        <v/>
      </c>
      <c r="AG6378">
        <f t="shared" si="971"/>
        <v>1</v>
      </c>
      <c r="AH6378">
        <f t="shared" si="962"/>
        <v>2.8</v>
      </c>
      <c r="AI6378">
        <v>0.14499999999999999</v>
      </c>
      <c r="AJ6378">
        <f t="shared" si="969"/>
        <v>0.40599999999999997</v>
      </c>
      <c r="AK6378" t="str">
        <f t="shared" si="963"/>
        <v/>
      </c>
      <c r="AL6378" t="str">
        <f t="shared" si="960"/>
        <v/>
      </c>
    </row>
    <row r="6379" spans="1:39" x14ac:dyDescent="0.2">
      <c r="A6379" t="s">
        <v>7504</v>
      </c>
      <c r="B6379" t="s">
        <v>680</v>
      </c>
      <c r="C6379" t="s">
        <v>7505</v>
      </c>
      <c r="D6379" s="1">
        <v>36139</v>
      </c>
      <c r="E6379" s="1">
        <v>44705</v>
      </c>
      <c r="F6379" t="s">
        <v>19</v>
      </c>
      <c r="I6379">
        <v>100</v>
      </c>
      <c r="J6379">
        <v>0</v>
      </c>
      <c r="K6379">
        <v>0</v>
      </c>
      <c r="L6379">
        <v>1288</v>
      </c>
      <c r="M6379">
        <v>1288</v>
      </c>
      <c r="N6379" t="s">
        <v>20</v>
      </c>
      <c r="O6379" t="s">
        <v>7506</v>
      </c>
      <c r="P6379" t="s">
        <v>28</v>
      </c>
      <c r="Q6379" t="s">
        <v>34233</v>
      </c>
      <c r="R6379" t="s">
        <v>34233</v>
      </c>
      <c r="S6379" t="s">
        <v>32628</v>
      </c>
      <c r="T6379" t="s">
        <v>34349</v>
      </c>
      <c r="U6379" t="s">
        <v>33235</v>
      </c>
      <c r="V6379" t="s">
        <v>35029</v>
      </c>
      <c r="W6379">
        <v>281</v>
      </c>
      <c r="X6379">
        <v>2</v>
      </c>
      <c r="Y6379">
        <v>1</v>
      </c>
      <c r="Z6379">
        <v>562</v>
      </c>
      <c r="AA6379">
        <v>9</v>
      </c>
      <c r="AB6379">
        <v>25</v>
      </c>
      <c r="AC6379">
        <v>1</v>
      </c>
      <c r="AD6379" t="str">
        <f t="shared" si="970"/>
        <v/>
      </c>
      <c r="AE6379" t="str">
        <f t="shared" si="964"/>
        <v/>
      </c>
      <c r="AF6379" t="str">
        <f t="shared" si="967"/>
        <v/>
      </c>
      <c r="AG6379">
        <f t="shared" si="971"/>
        <v>1</v>
      </c>
      <c r="AH6379">
        <f t="shared" si="962"/>
        <v>2.8</v>
      </c>
      <c r="AI6379">
        <v>0.14499999999999999</v>
      </c>
      <c r="AJ6379">
        <f t="shared" si="969"/>
        <v>0.40599999999999997</v>
      </c>
      <c r="AK6379" t="str">
        <f t="shared" si="963"/>
        <v/>
      </c>
      <c r="AL6379" t="str">
        <f t="shared" ref="AL6379:AL6442" si="972">IF(COUNTBLANK(AK6379),"",AK6379*AI6379)</f>
        <v/>
      </c>
    </row>
    <row r="6380" spans="1:39" x14ac:dyDescent="0.2">
      <c r="A6380" t="s">
        <v>22300</v>
      </c>
      <c r="B6380" t="s">
        <v>680</v>
      </c>
      <c r="C6380" t="s">
        <v>22301</v>
      </c>
      <c r="D6380" s="1">
        <v>38866</v>
      </c>
      <c r="E6380" s="1">
        <v>43456</v>
      </c>
      <c r="F6380" t="s">
        <v>19</v>
      </c>
      <c r="I6380">
        <v>100</v>
      </c>
      <c r="J6380">
        <v>0</v>
      </c>
      <c r="K6380">
        <v>0</v>
      </c>
      <c r="L6380">
        <v>1201</v>
      </c>
      <c r="M6380">
        <v>1201</v>
      </c>
      <c r="N6380" t="s">
        <v>20</v>
      </c>
      <c r="O6380" t="s">
        <v>22302</v>
      </c>
      <c r="P6380" t="s">
        <v>28</v>
      </c>
      <c r="Q6380" t="s">
        <v>34233</v>
      </c>
      <c r="R6380" t="s">
        <v>34233</v>
      </c>
      <c r="S6380" t="s">
        <v>32628</v>
      </c>
      <c r="T6380" t="s">
        <v>32634</v>
      </c>
      <c r="U6380" t="s">
        <v>32656</v>
      </c>
      <c r="V6380" t="s">
        <v>35023</v>
      </c>
      <c r="W6380">
        <v>350</v>
      </c>
      <c r="X6380">
        <v>2</v>
      </c>
      <c r="Y6380">
        <v>1</v>
      </c>
      <c r="Z6380">
        <v>700</v>
      </c>
      <c r="AA6380">
        <v>8</v>
      </c>
      <c r="AC6380">
        <v>2</v>
      </c>
      <c r="AD6380" t="str">
        <f t="shared" si="970"/>
        <v/>
      </c>
      <c r="AE6380" t="str">
        <f t="shared" si="964"/>
        <v/>
      </c>
      <c r="AF6380" t="str">
        <f t="shared" si="967"/>
        <v/>
      </c>
      <c r="AG6380">
        <f t="shared" si="971"/>
        <v>2</v>
      </c>
      <c r="AH6380">
        <f t="shared" si="962"/>
        <v>5.6</v>
      </c>
      <c r="AI6380">
        <v>0.14499999999999999</v>
      </c>
      <c r="AJ6380">
        <f t="shared" si="969"/>
        <v>0.81199999999999994</v>
      </c>
      <c r="AK6380" t="str">
        <f t="shared" si="963"/>
        <v/>
      </c>
      <c r="AL6380" t="str">
        <f t="shared" si="972"/>
        <v/>
      </c>
    </row>
    <row r="6381" spans="1:39" x14ac:dyDescent="0.2">
      <c r="A6381" t="s">
        <v>22306</v>
      </c>
      <c r="B6381" t="s">
        <v>680</v>
      </c>
      <c r="C6381" t="s">
        <v>22307</v>
      </c>
      <c r="D6381" s="1">
        <v>38866</v>
      </c>
      <c r="E6381" s="1">
        <v>44546</v>
      </c>
      <c r="F6381" t="s">
        <v>19</v>
      </c>
      <c r="I6381">
        <v>100</v>
      </c>
      <c r="J6381">
        <v>0</v>
      </c>
      <c r="K6381">
        <v>0</v>
      </c>
      <c r="L6381">
        <v>1733</v>
      </c>
      <c r="M6381">
        <v>1733</v>
      </c>
      <c r="N6381" t="s">
        <v>20</v>
      </c>
      <c r="O6381" t="s">
        <v>22308</v>
      </c>
      <c r="P6381" t="s">
        <v>28</v>
      </c>
      <c r="Q6381" t="s">
        <v>34256</v>
      </c>
      <c r="R6381" t="s">
        <v>33783</v>
      </c>
      <c r="S6381" t="s">
        <v>33942</v>
      </c>
      <c r="T6381" t="s">
        <v>34233</v>
      </c>
      <c r="U6381" t="s">
        <v>32656</v>
      </c>
      <c r="V6381" t="s">
        <v>35023</v>
      </c>
      <c r="W6381">
        <v>340</v>
      </c>
      <c r="X6381">
        <v>2</v>
      </c>
      <c r="Y6381">
        <v>1</v>
      </c>
      <c r="Z6381">
        <v>680</v>
      </c>
      <c r="AA6381">
        <v>8</v>
      </c>
      <c r="AC6381">
        <v>2</v>
      </c>
      <c r="AD6381" t="str">
        <f t="shared" si="970"/>
        <v/>
      </c>
      <c r="AE6381">
        <f t="shared" si="964"/>
        <v>2</v>
      </c>
      <c r="AF6381" t="str">
        <f t="shared" si="967"/>
        <v/>
      </c>
      <c r="AG6381" t="str">
        <f t="shared" si="971"/>
        <v/>
      </c>
      <c r="AH6381" t="str">
        <f t="shared" si="962"/>
        <v/>
      </c>
      <c r="AI6381">
        <v>0.14499999999999999</v>
      </c>
      <c r="AJ6381" t="str">
        <f t="shared" si="969"/>
        <v/>
      </c>
      <c r="AK6381">
        <f t="shared" si="963"/>
        <v>5.6</v>
      </c>
      <c r="AL6381">
        <f t="shared" si="972"/>
        <v>0.81199999999999994</v>
      </c>
    </row>
    <row r="6382" spans="1:39" x14ac:dyDescent="0.2">
      <c r="A6382" t="s">
        <v>22309</v>
      </c>
      <c r="B6382" t="s">
        <v>680</v>
      </c>
      <c r="C6382" t="s">
        <v>22310</v>
      </c>
      <c r="D6382" s="1">
        <v>38866</v>
      </c>
      <c r="E6382" s="1">
        <v>44546</v>
      </c>
      <c r="F6382" t="s">
        <v>19</v>
      </c>
      <c r="I6382">
        <v>100</v>
      </c>
      <c r="J6382">
        <v>0</v>
      </c>
      <c r="K6382">
        <v>0</v>
      </c>
      <c r="L6382">
        <v>3028</v>
      </c>
      <c r="M6382">
        <v>3028</v>
      </c>
      <c r="N6382" t="s">
        <v>20</v>
      </c>
      <c r="O6382" t="s">
        <v>22311</v>
      </c>
      <c r="P6382" t="s">
        <v>28</v>
      </c>
      <c r="Q6382" t="s">
        <v>34256</v>
      </c>
      <c r="R6382" t="s">
        <v>33783</v>
      </c>
      <c r="S6382" t="s">
        <v>33942</v>
      </c>
      <c r="T6382" t="s">
        <v>34233</v>
      </c>
      <c r="U6382" t="s">
        <v>32634</v>
      </c>
      <c r="V6382" t="s">
        <v>35023</v>
      </c>
      <c r="W6382">
        <v>280</v>
      </c>
      <c r="X6382">
        <v>2</v>
      </c>
      <c r="Y6382" t="s">
        <v>32654</v>
      </c>
      <c r="Z6382">
        <v>560</v>
      </c>
      <c r="AA6382">
        <v>8</v>
      </c>
      <c r="AC6382">
        <v>1</v>
      </c>
      <c r="AD6382" t="str">
        <f t="shared" si="970"/>
        <v/>
      </c>
      <c r="AE6382">
        <f t="shared" si="964"/>
        <v>1</v>
      </c>
      <c r="AF6382" t="str">
        <f t="shared" si="967"/>
        <v/>
      </c>
      <c r="AG6382" t="str">
        <f t="shared" si="971"/>
        <v/>
      </c>
      <c r="AH6382" t="str">
        <f t="shared" si="962"/>
        <v/>
      </c>
      <c r="AI6382">
        <v>0.14499999999999999</v>
      </c>
      <c r="AJ6382" t="str">
        <f t="shared" si="969"/>
        <v/>
      </c>
      <c r="AK6382">
        <f t="shared" si="963"/>
        <v>2.8</v>
      </c>
      <c r="AL6382">
        <f t="shared" si="972"/>
        <v>0.40599999999999997</v>
      </c>
    </row>
    <row r="6383" spans="1:39" x14ac:dyDescent="0.2">
      <c r="A6383" t="s">
        <v>22604</v>
      </c>
      <c r="B6383" t="s">
        <v>680</v>
      </c>
      <c r="C6383" t="s">
        <v>22605</v>
      </c>
      <c r="D6383" s="1">
        <v>38866</v>
      </c>
      <c r="E6383" s="1">
        <v>44546</v>
      </c>
      <c r="F6383" t="s">
        <v>19</v>
      </c>
      <c r="I6383">
        <v>100</v>
      </c>
      <c r="J6383">
        <v>0</v>
      </c>
      <c r="K6383">
        <v>0</v>
      </c>
      <c r="L6383">
        <v>3178</v>
      </c>
      <c r="M6383">
        <v>3178</v>
      </c>
      <c r="N6383" t="s">
        <v>20</v>
      </c>
      <c r="O6383" t="s">
        <v>22606</v>
      </c>
      <c r="P6383" t="s">
        <v>28</v>
      </c>
      <c r="Q6383" t="s">
        <v>34233</v>
      </c>
      <c r="R6383" t="s">
        <v>34233</v>
      </c>
      <c r="S6383" t="s">
        <v>32628</v>
      </c>
      <c r="T6383" t="s">
        <v>34357</v>
      </c>
      <c r="U6383" t="s">
        <v>32634</v>
      </c>
      <c r="V6383" t="s">
        <v>35023</v>
      </c>
      <c r="W6383">
        <v>230</v>
      </c>
      <c r="X6383">
        <v>2</v>
      </c>
      <c r="Y6383" t="s">
        <v>32654</v>
      </c>
      <c r="Z6383">
        <v>460</v>
      </c>
      <c r="AA6383">
        <v>8</v>
      </c>
      <c r="AC6383">
        <v>1</v>
      </c>
      <c r="AD6383" t="str">
        <f t="shared" si="970"/>
        <v/>
      </c>
      <c r="AE6383" t="str">
        <f t="shared" si="964"/>
        <v/>
      </c>
      <c r="AF6383" t="str">
        <f t="shared" si="967"/>
        <v/>
      </c>
      <c r="AG6383">
        <f t="shared" si="971"/>
        <v>1</v>
      </c>
      <c r="AH6383">
        <f t="shared" si="962"/>
        <v>2.8</v>
      </c>
      <c r="AI6383">
        <v>0.14499999999999999</v>
      </c>
      <c r="AJ6383">
        <f t="shared" si="969"/>
        <v>0.40599999999999997</v>
      </c>
      <c r="AK6383" t="str">
        <f t="shared" si="963"/>
        <v/>
      </c>
      <c r="AL6383" t="str">
        <f t="shared" si="972"/>
        <v/>
      </c>
    </row>
    <row r="6384" spans="1:39" x14ac:dyDescent="0.2">
      <c r="A6384" t="s">
        <v>22314</v>
      </c>
      <c r="B6384" t="s">
        <v>680</v>
      </c>
      <c r="C6384" t="s">
        <v>22315</v>
      </c>
      <c r="D6384" s="1">
        <v>38866</v>
      </c>
      <c r="E6384" s="1">
        <v>44546</v>
      </c>
      <c r="F6384" t="s">
        <v>26</v>
      </c>
      <c r="I6384">
        <v>100</v>
      </c>
      <c r="J6384">
        <v>0</v>
      </c>
      <c r="K6384">
        <v>0</v>
      </c>
      <c r="L6384">
        <v>257</v>
      </c>
      <c r="M6384">
        <v>257</v>
      </c>
      <c r="N6384" t="s">
        <v>20</v>
      </c>
      <c r="O6384" t="s">
        <v>22316</v>
      </c>
      <c r="P6384" t="s">
        <v>28</v>
      </c>
      <c r="Q6384" t="s">
        <v>34233</v>
      </c>
      <c r="R6384" t="s">
        <v>34233</v>
      </c>
      <c r="S6384" t="s">
        <v>34233</v>
      </c>
      <c r="T6384" t="s">
        <v>34233</v>
      </c>
      <c r="V6384" t="s">
        <v>35023</v>
      </c>
      <c r="AD6384" t="str">
        <f t="shared" si="970"/>
        <v/>
      </c>
      <c r="AE6384" t="str">
        <f t="shared" si="964"/>
        <v/>
      </c>
      <c r="AF6384" t="str">
        <f t="shared" si="967"/>
        <v/>
      </c>
      <c r="AG6384" t="str">
        <f t="shared" si="971"/>
        <v/>
      </c>
      <c r="AH6384" t="str">
        <f t="shared" ref="AH6384:AH6447" si="973">IF(AG6384="","",AG6384*2.8)</f>
        <v/>
      </c>
      <c r="AI6384">
        <v>0.14499999999999999</v>
      </c>
      <c r="AJ6384" t="str">
        <f t="shared" si="969"/>
        <v/>
      </c>
      <c r="AK6384" t="str">
        <f t="shared" ref="AK6384:AK6447" si="974">IF(AE6384="","",AE6384*2.8)</f>
        <v/>
      </c>
      <c r="AL6384" t="str">
        <f t="shared" si="972"/>
        <v/>
      </c>
    </row>
    <row r="6385" spans="1:39" x14ac:dyDescent="0.2">
      <c r="A6385" t="s">
        <v>9528</v>
      </c>
      <c r="B6385" t="s">
        <v>680</v>
      </c>
      <c r="C6385" t="s">
        <v>9529</v>
      </c>
      <c r="D6385" s="1">
        <v>36304</v>
      </c>
      <c r="E6385" s="1">
        <v>43456</v>
      </c>
      <c r="F6385" t="s">
        <v>19</v>
      </c>
      <c r="I6385">
        <v>100</v>
      </c>
      <c r="J6385">
        <v>0</v>
      </c>
      <c r="K6385">
        <v>0</v>
      </c>
      <c r="L6385">
        <v>2074</v>
      </c>
      <c r="M6385">
        <v>2074</v>
      </c>
      <c r="N6385" t="s">
        <v>20</v>
      </c>
      <c r="O6385" t="s">
        <v>9530</v>
      </c>
      <c r="P6385" t="s">
        <v>28</v>
      </c>
      <c r="Q6385" t="s">
        <v>34233</v>
      </c>
      <c r="R6385" t="s">
        <v>34233</v>
      </c>
      <c r="S6385" t="s">
        <v>32628</v>
      </c>
      <c r="T6385" t="s">
        <v>34356</v>
      </c>
      <c r="AD6385" t="str">
        <f t="shared" si="970"/>
        <v/>
      </c>
      <c r="AE6385" t="str">
        <f t="shared" si="964"/>
        <v/>
      </c>
      <c r="AF6385" t="str">
        <f t="shared" si="967"/>
        <v/>
      </c>
      <c r="AG6385" s="17">
        <v>2</v>
      </c>
      <c r="AH6385">
        <f t="shared" si="973"/>
        <v>5.6</v>
      </c>
      <c r="AI6385">
        <v>0.14499999999999999</v>
      </c>
      <c r="AJ6385">
        <f t="shared" si="969"/>
        <v>0.81199999999999994</v>
      </c>
      <c r="AK6385" t="str">
        <f t="shared" si="974"/>
        <v/>
      </c>
      <c r="AL6385" t="str">
        <f t="shared" si="972"/>
        <v/>
      </c>
    </row>
    <row r="6386" spans="1:39" x14ac:dyDescent="0.2">
      <c r="A6386" t="s">
        <v>12323</v>
      </c>
      <c r="B6386" t="s">
        <v>680</v>
      </c>
      <c r="C6386" t="s">
        <v>12324</v>
      </c>
      <c r="D6386" s="1">
        <v>36622</v>
      </c>
      <c r="E6386" s="1">
        <v>44636</v>
      </c>
      <c r="F6386" t="s">
        <v>19</v>
      </c>
      <c r="I6386">
        <v>100</v>
      </c>
      <c r="J6386">
        <v>0</v>
      </c>
      <c r="K6386">
        <v>0</v>
      </c>
      <c r="L6386">
        <v>8088</v>
      </c>
      <c r="M6386">
        <v>8088</v>
      </c>
      <c r="N6386" t="s">
        <v>20</v>
      </c>
      <c r="O6386" t="s">
        <v>12325</v>
      </c>
      <c r="P6386" t="s">
        <v>28</v>
      </c>
      <c r="Q6386" t="s">
        <v>34233</v>
      </c>
      <c r="R6386" t="s">
        <v>34233</v>
      </c>
      <c r="S6386" t="s">
        <v>33845</v>
      </c>
      <c r="T6386" t="s">
        <v>34349</v>
      </c>
      <c r="U6386" t="s">
        <v>32634</v>
      </c>
      <c r="V6386" t="s">
        <v>35030</v>
      </c>
      <c r="W6386">
        <v>400</v>
      </c>
      <c r="X6386">
        <v>2</v>
      </c>
      <c r="Y6386" t="s">
        <v>32661</v>
      </c>
      <c r="Z6386">
        <v>600</v>
      </c>
      <c r="AB6386">
        <v>17</v>
      </c>
      <c r="AC6386">
        <v>1</v>
      </c>
      <c r="AD6386" t="str">
        <f t="shared" si="970"/>
        <v/>
      </c>
      <c r="AE6386" t="str">
        <f t="shared" si="964"/>
        <v/>
      </c>
      <c r="AF6386" t="str">
        <f t="shared" si="967"/>
        <v/>
      </c>
      <c r="AG6386">
        <f t="shared" ref="AG6386:AG6394" si="975">IF((S6386&lt;&gt;"tühi")*(AC6386&lt;&gt;""),AC6386,"")</f>
        <v>1</v>
      </c>
      <c r="AH6386">
        <f t="shared" si="973"/>
        <v>2.8</v>
      </c>
      <c r="AI6386">
        <v>0.14499999999999999</v>
      </c>
      <c r="AJ6386">
        <f t="shared" si="969"/>
        <v>0.40599999999999997</v>
      </c>
      <c r="AK6386" t="str">
        <f t="shared" si="974"/>
        <v/>
      </c>
      <c r="AL6386" t="str">
        <f t="shared" si="972"/>
        <v/>
      </c>
      <c r="AM6386" t="s">
        <v>34032</v>
      </c>
    </row>
    <row r="6387" spans="1:39" x14ac:dyDescent="0.2">
      <c r="A6387" t="s">
        <v>35103</v>
      </c>
      <c r="B6387" t="s">
        <v>680</v>
      </c>
      <c r="C6387" t="s">
        <v>12324</v>
      </c>
      <c r="D6387" s="1">
        <v>36622</v>
      </c>
      <c r="E6387" s="1">
        <v>44636</v>
      </c>
      <c r="F6387" t="s">
        <v>19</v>
      </c>
      <c r="I6387">
        <v>100</v>
      </c>
      <c r="J6387">
        <v>0</v>
      </c>
      <c r="K6387">
        <v>0</v>
      </c>
      <c r="L6387">
        <v>8088</v>
      </c>
      <c r="M6387">
        <v>8088</v>
      </c>
      <c r="N6387" t="s">
        <v>20</v>
      </c>
      <c r="O6387" t="s">
        <v>12325</v>
      </c>
      <c r="P6387" t="s">
        <v>28</v>
      </c>
      <c r="Q6387" t="s">
        <v>34233</v>
      </c>
      <c r="R6387" t="s">
        <v>34233</v>
      </c>
      <c r="S6387" t="s">
        <v>33942</v>
      </c>
      <c r="T6387" t="s">
        <v>34349</v>
      </c>
      <c r="U6387" t="s">
        <v>32634</v>
      </c>
      <c r="V6387" t="s">
        <v>35030</v>
      </c>
      <c r="W6387">
        <v>350</v>
      </c>
      <c r="X6387">
        <v>2</v>
      </c>
      <c r="Y6387" t="s">
        <v>32661</v>
      </c>
      <c r="Z6387">
        <v>500</v>
      </c>
      <c r="AB6387">
        <v>30</v>
      </c>
      <c r="AC6387">
        <v>1</v>
      </c>
      <c r="AD6387" t="str">
        <f t="shared" si="970"/>
        <v/>
      </c>
      <c r="AE6387">
        <f t="shared" si="964"/>
        <v>1</v>
      </c>
      <c r="AF6387" t="str">
        <f t="shared" si="967"/>
        <v/>
      </c>
      <c r="AG6387" t="str">
        <f t="shared" si="975"/>
        <v/>
      </c>
      <c r="AH6387" t="str">
        <f t="shared" si="973"/>
        <v/>
      </c>
      <c r="AI6387">
        <v>0.14499999999999999</v>
      </c>
      <c r="AJ6387" t="str">
        <f t="shared" si="969"/>
        <v/>
      </c>
      <c r="AK6387">
        <f t="shared" si="974"/>
        <v>2.8</v>
      </c>
      <c r="AL6387">
        <f t="shared" si="972"/>
        <v>0.40599999999999997</v>
      </c>
      <c r="AM6387" t="s">
        <v>34032</v>
      </c>
    </row>
    <row r="6388" spans="1:39" x14ac:dyDescent="0.2">
      <c r="A6388" t="s">
        <v>35104</v>
      </c>
      <c r="B6388" t="s">
        <v>680</v>
      </c>
      <c r="C6388" t="s">
        <v>12324</v>
      </c>
      <c r="D6388" s="1">
        <v>36622</v>
      </c>
      <c r="E6388" s="1">
        <v>44636</v>
      </c>
      <c r="F6388" t="s">
        <v>19</v>
      </c>
      <c r="I6388">
        <v>100</v>
      </c>
      <c r="J6388">
        <v>0</v>
      </c>
      <c r="K6388">
        <v>0</v>
      </c>
      <c r="L6388">
        <v>8088</v>
      </c>
      <c r="M6388">
        <v>8088</v>
      </c>
      <c r="N6388" t="s">
        <v>20</v>
      </c>
      <c r="O6388" t="s">
        <v>12325</v>
      </c>
      <c r="P6388" t="s">
        <v>28</v>
      </c>
      <c r="Q6388" t="s">
        <v>34233</v>
      </c>
      <c r="R6388" t="s">
        <v>34233</v>
      </c>
      <c r="S6388" t="s">
        <v>33845</v>
      </c>
      <c r="T6388" t="s">
        <v>34349</v>
      </c>
      <c r="U6388" t="s">
        <v>32634</v>
      </c>
      <c r="V6388" t="s">
        <v>35030</v>
      </c>
      <c r="W6388">
        <v>500</v>
      </c>
      <c r="X6388">
        <v>2</v>
      </c>
      <c r="Y6388" t="s">
        <v>32661</v>
      </c>
      <c r="Z6388">
        <v>700</v>
      </c>
      <c r="AB6388">
        <v>11</v>
      </c>
      <c r="AC6388">
        <v>1</v>
      </c>
      <c r="AD6388" t="str">
        <f t="shared" si="970"/>
        <v/>
      </c>
      <c r="AE6388" t="str">
        <f t="shared" si="964"/>
        <v/>
      </c>
      <c r="AF6388" t="str">
        <f t="shared" si="967"/>
        <v/>
      </c>
      <c r="AG6388">
        <f t="shared" si="975"/>
        <v>1</v>
      </c>
      <c r="AH6388">
        <f t="shared" si="973"/>
        <v>2.8</v>
      </c>
      <c r="AI6388">
        <v>0.14499999999999999</v>
      </c>
      <c r="AJ6388">
        <f t="shared" si="969"/>
        <v>0.40599999999999997</v>
      </c>
      <c r="AK6388" t="str">
        <f t="shared" si="974"/>
        <v/>
      </c>
      <c r="AL6388" t="str">
        <f t="shared" si="972"/>
        <v/>
      </c>
      <c r="AM6388" t="s">
        <v>34032</v>
      </c>
    </row>
    <row r="6389" spans="1:39" x14ac:dyDescent="0.2">
      <c r="A6389" t="s">
        <v>12326</v>
      </c>
      <c r="B6389" t="s">
        <v>680</v>
      </c>
      <c r="C6389" t="s">
        <v>12327</v>
      </c>
      <c r="D6389" s="1">
        <v>36622</v>
      </c>
      <c r="E6389" s="1">
        <v>44546</v>
      </c>
      <c r="F6389" t="s">
        <v>19</v>
      </c>
      <c r="I6389">
        <v>100</v>
      </c>
      <c r="J6389">
        <v>0</v>
      </c>
      <c r="K6389">
        <v>0</v>
      </c>
      <c r="L6389">
        <v>965</v>
      </c>
      <c r="M6389">
        <v>965</v>
      </c>
      <c r="N6389" t="s">
        <v>20</v>
      </c>
      <c r="O6389" t="s">
        <v>12328</v>
      </c>
      <c r="P6389" t="s">
        <v>28</v>
      </c>
      <c r="Q6389" t="s">
        <v>34256</v>
      </c>
      <c r="R6389" t="s">
        <v>33783</v>
      </c>
      <c r="S6389" t="s">
        <v>33942</v>
      </c>
      <c r="T6389" t="s">
        <v>34233</v>
      </c>
      <c r="U6389" t="s">
        <v>32634</v>
      </c>
      <c r="V6389" t="s">
        <v>35030</v>
      </c>
      <c r="W6389">
        <v>300</v>
      </c>
      <c r="X6389">
        <v>2.5</v>
      </c>
      <c r="Y6389" t="s">
        <v>32654</v>
      </c>
      <c r="Z6389">
        <v>500</v>
      </c>
      <c r="AB6389">
        <v>30</v>
      </c>
      <c r="AC6389">
        <v>1</v>
      </c>
      <c r="AD6389" t="str">
        <f t="shared" si="970"/>
        <v/>
      </c>
      <c r="AE6389">
        <f t="shared" si="964"/>
        <v>1</v>
      </c>
      <c r="AF6389" t="str">
        <f t="shared" si="967"/>
        <v/>
      </c>
      <c r="AG6389" t="str">
        <f t="shared" si="975"/>
        <v/>
      </c>
      <c r="AH6389" t="str">
        <f t="shared" si="973"/>
        <v/>
      </c>
      <c r="AI6389">
        <v>0.14499999999999999</v>
      </c>
      <c r="AJ6389" t="str">
        <f t="shared" si="969"/>
        <v/>
      </c>
      <c r="AK6389">
        <f t="shared" si="974"/>
        <v>2.8</v>
      </c>
      <c r="AL6389">
        <f t="shared" si="972"/>
        <v>0.40599999999999997</v>
      </c>
    </row>
    <row r="6390" spans="1:39" x14ac:dyDescent="0.2">
      <c r="A6390" t="s">
        <v>13657</v>
      </c>
      <c r="B6390" t="s">
        <v>680</v>
      </c>
      <c r="C6390" t="s">
        <v>13658</v>
      </c>
      <c r="D6390" s="1">
        <v>36928</v>
      </c>
      <c r="E6390" s="1">
        <v>44546</v>
      </c>
      <c r="F6390" t="s">
        <v>19</v>
      </c>
      <c r="I6390">
        <v>100</v>
      </c>
      <c r="J6390">
        <v>0</v>
      </c>
      <c r="K6390">
        <v>0</v>
      </c>
      <c r="L6390">
        <v>2395</v>
      </c>
      <c r="M6390">
        <v>2395</v>
      </c>
      <c r="N6390" t="s">
        <v>20</v>
      </c>
      <c r="O6390" t="s">
        <v>13659</v>
      </c>
      <c r="P6390" t="s">
        <v>28</v>
      </c>
      <c r="Q6390" t="s">
        <v>34256</v>
      </c>
      <c r="R6390" t="s">
        <v>33783</v>
      </c>
      <c r="S6390" t="s">
        <v>33942</v>
      </c>
      <c r="T6390" t="s">
        <v>34233</v>
      </c>
      <c r="U6390" t="s">
        <v>32634</v>
      </c>
      <c r="V6390" t="s">
        <v>35030</v>
      </c>
      <c r="W6390">
        <v>300</v>
      </c>
      <c r="X6390">
        <v>2</v>
      </c>
      <c r="Y6390" t="s">
        <v>32654</v>
      </c>
      <c r="Z6390">
        <v>500</v>
      </c>
      <c r="AB6390">
        <v>12</v>
      </c>
      <c r="AC6390">
        <v>1</v>
      </c>
      <c r="AD6390" t="str">
        <f t="shared" si="970"/>
        <v/>
      </c>
      <c r="AE6390">
        <f t="shared" si="964"/>
        <v>1</v>
      </c>
      <c r="AF6390" t="str">
        <f t="shared" si="967"/>
        <v/>
      </c>
      <c r="AG6390" t="str">
        <f t="shared" si="975"/>
        <v/>
      </c>
      <c r="AH6390" t="str">
        <f t="shared" si="973"/>
        <v/>
      </c>
      <c r="AI6390">
        <v>0.14499999999999999</v>
      </c>
      <c r="AJ6390" t="str">
        <f t="shared" si="969"/>
        <v/>
      </c>
      <c r="AK6390">
        <f t="shared" si="974"/>
        <v>2.8</v>
      </c>
      <c r="AL6390">
        <f t="shared" si="972"/>
        <v>0.40599999999999997</v>
      </c>
    </row>
    <row r="6391" spans="1:39" x14ac:dyDescent="0.2">
      <c r="A6391" t="s">
        <v>13660</v>
      </c>
      <c r="B6391" t="s">
        <v>680</v>
      </c>
      <c r="C6391" t="s">
        <v>13661</v>
      </c>
      <c r="D6391" s="1">
        <v>36928</v>
      </c>
      <c r="E6391" s="1">
        <v>44648</v>
      </c>
      <c r="F6391" t="s">
        <v>19</v>
      </c>
      <c r="I6391">
        <v>100</v>
      </c>
      <c r="J6391">
        <v>0</v>
      </c>
      <c r="K6391">
        <v>0</v>
      </c>
      <c r="L6391">
        <v>2302</v>
      </c>
      <c r="M6391">
        <v>2302</v>
      </c>
      <c r="N6391" t="s">
        <v>20</v>
      </c>
      <c r="O6391" t="s">
        <v>13662</v>
      </c>
      <c r="P6391" t="s">
        <v>28</v>
      </c>
      <c r="Q6391" t="s">
        <v>34256</v>
      </c>
      <c r="R6391" t="s">
        <v>33783</v>
      </c>
      <c r="S6391" t="s">
        <v>33942</v>
      </c>
      <c r="T6391" t="s">
        <v>34233</v>
      </c>
      <c r="U6391" t="s">
        <v>32634</v>
      </c>
      <c r="V6391" t="s">
        <v>35034</v>
      </c>
      <c r="W6391">
        <v>400</v>
      </c>
      <c r="X6391">
        <v>2.5</v>
      </c>
      <c r="Y6391" t="s">
        <v>32654</v>
      </c>
      <c r="Z6391">
        <v>500</v>
      </c>
      <c r="AA6391">
        <v>8.5</v>
      </c>
      <c r="AB6391">
        <v>17</v>
      </c>
      <c r="AC6391">
        <v>1</v>
      </c>
      <c r="AD6391" t="str">
        <f t="shared" si="970"/>
        <v/>
      </c>
      <c r="AE6391">
        <f t="shared" si="964"/>
        <v>1</v>
      </c>
      <c r="AF6391" t="str">
        <f t="shared" si="967"/>
        <v/>
      </c>
      <c r="AG6391" t="str">
        <f t="shared" si="975"/>
        <v/>
      </c>
      <c r="AH6391" t="str">
        <f t="shared" si="973"/>
        <v/>
      </c>
      <c r="AI6391">
        <v>0.14499999999999999</v>
      </c>
      <c r="AJ6391" t="str">
        <f t="shared" si="969"/>
        <v/>
      </c>
      <c r="AK6391">
        <f t="shared" si="974"/>
        <v>2.8</v>
      </c>
      <c r="AL6391">
        <f t="shared" si="972"/>
        <v>0.40599999999999997</v>
      </c>
    </row>
    <row r="6392" spans="1:39" x14ac:dyDescent="0.2">
      <c r="A6392" t="s">
        <v>20976</v>
      </c>
      <c r="B6392" t="s">
        <v>680</v>
      </c>
      <c r="C6392" t="s">
        <v>20977</v>
      </c>
      <c r="D6392" s="1">
        <v>38510</v>
      </c>
      <c r="E6392" s="1">
        <v>44648</v>
      </c>
      <c r="F6392" t="s">
        <v>19</v>
      </c>
      <c r="I6392">
        <v>100</v>
      </c>
      <c r="J6392">
        <v>0</v>
      </c>
      <c r="K6392">
        <v>0</v>
      </c>
      <c r="L6392">
        <v>1858</v>
      </c>
      <c r="M6392">
        <v>1858</v>
      </c>
      <c r="N6392" t="s">
        <v>20</v>
      </c>
      <c r="O6392" t="s">
        <v>20978</v>
      </c>
      <c r="P6392" t="s">
        <v>28</v>
      </c>
      <c r="Q6392" t="s">
        <v>34233</v>
      </c>
      <c r="R6392" t="s">
        <v>34233</v>
      </c>
      <c r="S6392" t="s">
        <v>32628</v>
      </c>
      <c r="T6392" t="s">
        <v>34357</v>
      </c>
      <c r="U6392" t="s">
        <v>33234</v>
      </c>
      <c r="V6392" t="s">
        <v>35024</v>
      </c>
      <c r="W6392">
        <v>120</v>
      </c>
      <c r="Y6392">
        <v>1</v>
      </c>
      <c r="AA6392">
        <v>7</v>
      </c>
      <c r="AC6392">
        <v>1</v>
      </c>
      <c r="AD6392" t="str">
        <f t="shared" si="970"/>
        <v/>
      </c>
      <c r="AE6392" t="str">
        <f t="shared" si="964"/>
        <v/>
      </c>
      <c r="AF6392" t="str">
        <f t="shared" si="967"/>
        <v/>
      </c>
      <c r="AG6392">
        <f t="shared" si="975"/>
        <v>1</v>
      </c>
      <c r="AH6392">
        <f t="shared" si="973"/>
        <v>2.8</v>
      </c>
      <c r="AI6392">
        <v>0.14499999999999999</v>
      </c>
      <c r="AJ6392">
        <f t="shared" si="969"/>
        <v>0.40599999999999997</v>
      </c>
      <c r="AK6392" t="str">
        <f t="shared" si="974"/>
        <v/>
      </c>
      <c r="AL6392" t="str">
        <f t="shared" si="972"/>
        <v/>
      </c>
    </row>
    <row r="6393" spans="1:39" x14ac:dyDescent="0.2">
      <c r="A6393" t="s">
        <v>20979</v>
      </c>
      <c r="B6393" t="s">
        <v>680</v>
      </c>
      <c r="C6393" t="s">
        <v>20980</v>
      </c>
      <c r="D6393" s="1">
        <v>38510</v>
      </c>
      <c r="E6393" s="1">
        <v>44606</v>
      </c>
      <c r="F6393" t="s">
        <v>19</v>
      </c>
      <c r="I6393">
        <v>100</v>
      </c>
      <c r="J6393">
        <v>0</v>
      </c>
      <c r="K6393">
        <v>0</v>
      </c>
      <c r="L6393">
        <v>1295</v>
      </c>
      <c r="M6393">
        <v>1295</v>
      </c>
      <c r="N6393" t="s">
        <v>20</v>
      </c>
      <c r="O6393" t="s">
        <v>20981</v>
      </c>
      <c r="P6393" t="s">
        <v>28</v>
      </c>
      <c r="Q6393" t="s">
        <v>34256</v>
      </c>
      <c r="R6393" t="s">
        <v>33783</v>
      </c>
      <c r="S6393" t="s">
        <v>33942</v>
      </c>
      <c r="T6393" t="s">
        <v>34233</v>
      </c>
      <c r="U6393" t="s">
        <v>33234</v>
      </c>
      <c r="V6393" t="s">
        <v>35024</v>
      </c>
      <c r="W6393">
        <v>120</v>
      </c>
      <c r="Y6393">
        <v>1</v>
      </c>
      <c r="AA6393">
        <v>7</v>
      </c>
      <c r="AC6393">
        <v>1</v>
      </c>
      <c r="AD6393" t="str">
        <f t="shared" si="970"/>
        <v/>
      </c>
      <c r="AE6393">
        <f t="shared" si="964"/>
        <v>1</v>
      </c>
      <c r="AF6393" t="str">
        <f t="shared" si="967"/>
        <v/>
      </c>
      <c r="AG6393" t="str">
        <f t="shared" si="975"/>
        <v/>
      </c>
      <c r="AH6393" t="str">
        <f t="shared" si="973"/>
        <v/>
      </c>
      <c r="AI6393">
        <v>0.14499999999999999</v>
      </c>
      <c r="AJ6393" t="str">
        <f t="shared" si="969"/>
        <v/>
      </c>
      <c r="AK6393">
        <f t="shared" si="974"/>
        <v>2.8</v>
      </c>
      <c r="AL6393">
        <f t="shared" si="972"/>
        <v>0.40599999999999997</v>
      </c>
    </row>
    <row r="6394" spans="1:39" x14ac:dyDescent="0.2">
      <c r="A6394" t="s">
        <v>20982</v>
      </c>
      <c r="B6394" t="s">
        <v>680</v>
      </c>
      <c r="C6394" t="s">
        <v>20983</v>
      </c>
      <c r="D6394" s="1">
        <v>38510</v>
      </c>
      <c r="E6394" s="1">
        <v>44642</v>
      </c>
      <c r="F6394" t="s">
        <v>19</v>
      </c>
      <c r="I6394">
        <v>100</v>
      </c>
      <c r="J6394">
        <v>0</v>
      </c>
      <c r="K6394">
        <v>0</v>
      </c>
      <c r="L6394">
        <v>1194</v>
      </c>
      <c r="M6394">
        <v>1194</v>
      </c>
      <c r="N6394" t="s">
        <v>20</v>
      </c>
      <c r="O6394" t="s">
        <v>20984</v>
      </c>
      <c r="P6394" t="s">
        <v>28</v>
      </c>
      <c r="Q6394" t="s">
        <v>34256</v>
      </c>
      <c r="R6394" t="s">
        <v>33783</v>
      </c>
      <c r="S6394" t="s">
        <v>33942</v>
      </c>
      <c r="T6394" t="s">
        <v>34233</v>
      </c>
      <c r="U6394" t="s">
        <v>33235</v>
      </c>
      <c r="V6394" t="s">
        <v>35024</v>
      </c>
      <c r="W6394">
        <v>120</v>
      </c>
      <c r="Y6394">
        <v>1</v>
      </c>
      <c r="AA6394">
        <v>7</v>
      </c>
      <c r="AC6394">
        <v>1</v>
      </c>
      <c r="AD6394" t="str">
        <f t="shared" si="970"/>
        <v/>
      </c>
      <c r="AE6394">
        <f t="shared" si="964"/>
        <v>1</v>
      </c>
      <c r="AF6394" t="str">
        <f t="shared" si="967"/>
        <v/>
      </c>
      <c r="AG6394" t="str">
        <f t="shared" si="975"/>
        <v/>
      </c>
      <c r="AH6394" t="str">
        <f t="shared" si="973"/>
        <v/>
      </c>
      <c r="AI6394">
        <v>0.14499999999999999</v>
      </c>
      <c r="AJ6394" t="str">
        <f t="shared" si="969"/>
        <v/>
      </c>
      <c r="AK6394">
        <f t="shared" si="974"/>
        <v>2.8</v>
      </c>
      <c r="AL6394">
        <f t="shared" si="972"/>
        <v>0.40599999999999997</v>
      </c>
    </row>
    <row r="6395" spans="1:39" x14ac:dyDescent="0.2">
      <c r="A6395" t="s">
        <v>12523</v>
      </c>
      <c r="B6395" t="s">
        <v>680</v>
      </c>
      <c r="C6395" t="s">
        <v>12524</v>
      </c>
      <c r="D6395" s="1">
        <v>36783</v>
      </c>
      <c r="E6395" s="1">
        <v>43951</v>
      </c>
      <c r="F6395" t="s">
        <v>19</v>
      </c>
      <c r="I6395">
        <v>100</v>
      </c>
      <c r="J6395">
        <v>0</v>
      </c>
      <c r="K6395">
        <v>0</v>
      </c>
      <c r="L6395">
        <v>2052</v>
      </c>
      <c r="M6395">
        <v>2052</v>
      </c>
      <c r="N6395" t="s">
        <v>20</v>
      </c>
      <c r="O6395" t="s">
        <v>12525</v>
      </c>
      <c r="P6395" t="s">
        <v>28</v>
      </c>
      <c r="Q6395" t="s">
        <v>34233</v>
      </c>
      <c r="R6395" t="s">
        <v>34233</v>
      </c>
      <c r="S6395" t="s">
        <v>33804</v>
      </c>
      <c r="T6395" t="s">
        <v>34349</v>
      </c>
      <c r="AD6395" t="str">
        <f t="shared" si="970"/>
        <v/>
      </c>
      <c r="AE6395" t="str">
        <f t="shared" si="964"/>
        <v/>
      </c>
      <c r="AF6395" t="str">
        <f t="shared" si="967"/>
        <v/>
      </c>
      <c r="AG6395" s="17">
        <v>1</v>
      </c>
      <c r="AH6395">
        <f t="shared" si="973"/>
        <v>2.8</v>
      </c>
      <c r="AI6395">
        <v>0.14499999999999999</v>
      </c>
      <c r="AJ6395">
        <f t="shared" si="969"/>
        <v>0.40599999999999997</v>
      </c>
      <c r="AK6395" t="str">
        <f t="shared" si="974"/>
        <v/>
      </c>
      <c r="AL6395" t="str">
        <f t="shared" si="972"/>
        <v/>
      </c>
    </row>
    <row r="6396" spans="1:39" x14ac:dyDescent="0.2">
      <c r="A6396" t="s">
        <v>22226</v>
      </c>
      <c r="B6396" t="s">
        <v>680</v>
      </c>
      <c r="C6396" t="s">
        <v>22227</v>
      </c>
      <c r="D6396" s="1">
        <v>38734</v>
      </c>
      <c r="E6396" s="1">
        <v>44546</v>
      </c>
      <c r="F6396" t="s">
        <v>19</v>
      </c>
      <c r="I6396">
        <v>100</v>
      </c>
      <c r="J6396">
        <v>0</v>
      </c>
      <c r="K6396">
        <v>0</v>
      </c>
      <c r="L6396">
        <v>2480</v>
      </c>
      <c r="M6396">
        <v>2480</v>
      </c>
      <c r="N6396" t="s">
        <v>20</v>
      </c>
      <c r="O6396" t="s">
        <v>22228</v>
      </c>
      <c r="P6396" t="s">
        <v>28</v>
      </c>
      <c r="Q6396" t="s">
        <v>34233</v>
      </c>
      <c r="R6396" t="s">
        <v>34233</v>
      </c>
      <c r="S6396" t="s">
        <v>32628</v>
      </c>
      <c r="T6396" t="s">
        <v>34357</v>
      </c>
      <c r="U6396" t="s">
        <v>32656</v>
      </c>
      <c r="V6396" t="s">
        <v>35025</v>
      </c>
      <c r="W6396">
        <v>114</v>
      </c>
      <c r="X6396">
        <v>2</v>
      </c>
      <c r="Y6396" t="s">
        <v>32654</v>
      </c>
      <c r="AA6396">
        <v>8.5</v>
      </c>
      <c r="AB6396">
        <v>15</v>
      </c>
      <c r="AC6396">
        <v>2</v>
      </c>
      <c r="AD6396" t="str">
        <f t="shared" si="970"/>
        <v/>
      </c>
      <c r="AE6396" t="str">
        <f t="shared" si="964"/>
        <v/>
      </c>
      <c r="AF6396" t="str">
        <f t="shared" si="967"/>
        <v/>
      </c>
      <c r="AG6396">
        <v>1</v>
      </c>
      <c r="AH6396">
        <f t="shared" si="973"/>
        <v>2.8</v>
      </c>
      <c r="AI6396">
        <v>0.14499999999999999</v>
      </c>
      <c r="AJ6396">
        <f t="shared" si="969"/>
        <v>0.40599999999999997</v>
      </c>
      <c r="AK6396" t="str">
        <f t="shared" si="974"/>
        <v/>
      </c>
      <c r="AL6396" t="str">
        <f t="shared" si="972"/>
        <v/>
      </c>
      <c r="AM6396" t="s">
        <v>34033</v>
      </c>
    </row>
    <row r="6397" spans="1:39" x14ac:dyDescent="0.2">
      <c r="A6397" t="s">
        <v>22223</v>
      </c>
      <c r="B6397" t="s">
        <v>680</v>
      </c>
      <c r="C6397" t="s">
        <v>22224</v>
      </c>
      <c r="D6397" s="1">
        <v>38734</v>
      </c>
      <c r="E6397" s="1">
        <v>44627</v>
      </c>
      <c r="F6397" t="s">
        <v>19</v>
      </c>
      <c r="I6397">
        <v>100</v>
      </c>
      <c r="J6397">
        <v>0</v>
      </c>
      <c r="K6397">
        <v>0</v>
      </c>
      <c r="L6397">
        <v>966</v>
      </c>
      <c r="M6397">
        <v>966</v>
      </c>
      <c r="N6397" t="s">
        <v>20</v>
      </c>
      <c r="O6397" t="s">
        <v>22225</v>
      </c>
      <c r="P6397" t="s">
        <v>28</v>
      </c>
      <c r="Q6397" t="s">
        <v>34233</v>
      </c>
      <c r="R6397" t="s">
        <v>34233</v>
      </c>
      <c r="S6397" t="s">
        <v>33797</v>
      </c>
      <c r="T6397" t="s">
        <v>34349</v>
      </c>
      <c r="U6397" t="s">
        <v>32656</v>
      </c>
      <c r="V6397" t="s">
        <v>35026</v>
      </c>
      <c r="W6397">
        <v>277</v>
      </c>
      <c r="X6397">
        <v>2</v>
      </c>
      <c r="Y6397" t="s">
        <v>32654</v>
      </c>
      <c r="AA6397">
        <v>8.5</v>
      </c>
      <c r="AB6397">
        <v>15</v>
      </c>
      <c r="AC6397">
        <v>2</v>
      </c>
      <c r="AD6397" t="str">
        <f t="shared" si="970"/>
        <v/>
      </c>
      <c r="AE6397" t="str">
        <f t="shared" si="964"/>
        <v/>
      </c>
      <c r="AF6397" t="str">
        <f t="shared" si="967"/>
        <v/>
      </c>
      <c r="AG6397">
        <f t="shared" ref="AG6397:AG6403" si="976">IF((S6397&lt;&gt;"tühi")*(AC6397&lt;&gt;""),AC6397,"")</f>
        <v>2</v>
      </c>
      <c r="AH6397">
        <f t="shared" si="973"/>
        <v>5.6</v>
      </c>
      <c r="AI6397">
        <v>0.14499999999999999</v>
      </c>
      <c r="AJ6397">
        <f t="shared" si="969"/>
        <v>0.81199999999999994</v>
      </c>
      <c r="AK6397" t="str">
        <f t="shared" si="974"/>
        <v/>
      </c>
      <c r="AL6397" t="str">
        <f t="shared" si="972"/>
        <v/>
      </c>
    </row>
    <row r="6398" spans="1:39" x14ac:dyDescent="0.2">
      <c r="A6398" t="s">
        <v>18286</v>
      </c>
      <c r="B6398" t="s">
        <v>680</v>
      </c>
      <c r="C6398" t="s">
        <v>18287</v>
      </c>
      <c r="D6398" s="1">
        <v>37946</v>
      </c>
      <c r="E6398" s="1">
        <v>44627</v>
      </c>
      <c r="F6398" t="s">
        <v>19</v>
      </c>
      <c r="I6398">
        <v>100</v>
      </c>
      <c r="J6398">
        <v>0</v>
      </c>
      <c r="K6398">
        <v>0</v>
      </c>
      <c r="L6398">
        <v>1083</v>
      </c>
      <c r="M6398">
        <v>1083</v>
      </c>
      <c r="N6398" t="s">
        <v>20</v>
      </c>
      <c r="O6398" t="s">
        <v>18288</v>
      </c>
      <c r="P6398" t="s">
        <v>28</v>
      </c>
      <c r="Q6398" t="s">
        <v>34233</v>
      </c>
      <c r="R6398" t="s">
        <v>34233</v>
      </c>
      <c r="S6398" t="s">
        <v>33797</v>
      </c>
      <c r="T6398" t="s">
        <v>34349</v>
      </c>
      <c r="U6398" t="s">
        <v>32656</v>
      </c>
      <c r="V6398" t="s">
        <v>35026</v>
      </c>
      <c r="X6398">
        <v>2</v>
      </c>
      <c r="Y6398">
        <v>1</v>
      </c>
      <c r="AA6398">
        <v>11</v>
      </c>
      <c r="AB6398">
        <v>15</v>
      </c>
      <c r="AC6398">
        <v>2</v>
      </c>
      <c r="AD6398" t="str">
        <f t="shared" si="970"/>
        <v/>
      </c>
      <c r="AE6398" t="str">
        <f t="shared" si="964"/>
        <v/>
      </c>
      <c r="AF6398" t="str">
        <f t="shared" si="967"/>
        <v/>
      </c>
      <c r="AG6398">
        <f t="shared" si="976"/>
        <v>2</v>
      </c>
      <c r="AH6398">
        <f t="shared" si="973"/>
        <v>5.6</v>
      </c>
      <c r="AI6398">
        <v>0.14499999999999999</v>
      </c>
      <c r="AJ6398">
        <f t="shared" si="969"/>
        <v>0.81199999999999994</v>
      </c>
      <c r="AK6398" t="str">
        <f t="shared" si="974"/>
        <v/>
      </c>
      <c r="AL6398" t="str">
        <f t="shared" si="972"/>
        <v/>
      </c>
    </row>
    <row r="6399" spans="1:39" x14ac:dyDescent="0.2">
      <c r="A6399" t="s">
        <v>13678</v>
      </c>
      <c r="B6399" t="s">
        <v>680</v>
      </c>
      <c r="C6399" t="s">
        <v>13679</v>
      </c>
      <c r="D6399" s="1">
        <v>36952</v>
      </c>
      <c r="E6399" s="1">
        <v>44546</v>
      </c>
      <c r="F6399" t="s">
        <v>474</v>
      </c>
      <c r="I6399">
        <v>100</v>
      </c>
      <c r="J6399">
        <v>0</v>
      </c>
      <c r="K6399">
        <v>0</v>
      </c>
      <c r="L6399">
        <v>1603</v>
      </c>
      <c r="M6399">
        <v>1603</v>
      </c>
      <c r="N6399" t="s">
        <v>20</v>
      </c>
      <c r="O6399" t="s">
        <v>13680</v>
      </c>
      <c r="P6399" t="s">
        <v>28</v>
      </c>
      <c r="Q6399" t="s">
        <v>34256</v>
      </c>
      <c r="R6399" t="s">
        <v>33783</v>
      </c>
      <c r="S6399" t="s">
        <v>33942</v>
      </c>
      <c r="T6399" t="s">
        <v>34233</v>
      </c>
      <c r="V6399" t="s">
        <v>35036</v>
      </c>
      <c r="W6399">
        <v>450</v>
      </c>
      <c r="X6399">
        <v>2</v>
      </c>
      <c r="Y6399">
        <v>1</v>
      </c>
      <c r="Z6399">
        <f>W6399*X6399</f>
        <v>900</v>
      </c>
      <c r="AD6399">
        <f t="shared" si="970"/>
        <v>900</v>
      </c>
      <c r="AE6399" t="str">
        <f t="shared" si="964"/>
        <v/>
      </c>
      <c r="AF6399" t="str">
        <f t="shared" si="967"/>
        <v/>
      </c>
      <c r="AG6399" t="str">
        <f t="shared" si="976"/>
        <v/>
      </c>
      <c r="AH6399" t="str">
        <f t="shared" si="973"/>
        <v/>
      </c>
      <c r="AI6399">
        <v>0.14499999999999999</v>
      </c>
      <c r="AJ6399" t="str">
        <f t="shared" si="969"/>
        <v/>
      </c>
      <c r="AK6399" t="str">
        <f t="shared" si="974"/>
        <v/>
      </c>
      <c r="AL6399" s="9">
        <v>0.4</v>
      </c>
      <c r="AM6399" t="s">
        <v>34917</v>
      </c>
    </row>
    <row r="6400" spans="1:39" x14ac:dyDescent="0.2">
      <c r="A6400" t="s">
        <v>20694</v>
      </c>
      <c r="B6400" t="s">
        <v>680</v>
      </c>
      <c r="C6400" t="s">
        <v>20695</v>
      </c>
      <c r="D6400" s="1">
        <v>38427</v>
      </c>
      <c r="E6400" s="1">
        <v>44627</v>
      </c>
      <c r="F6400" t="s">
        <v>19</v>
      </c>
      <c r="I6400">
        <v>100</v>
      </c>
      <c r="J6400">
        <v>0</v>
      </c>
      <c r="K6400">
        <v>0</v>
      </c>
      <c r="L6400">
        <v>1510</v>
      </c>
      <c r="M6400">
        <v>1510</v>
      </c>
      <c r="N6400" t="s">
        <v>20</v>
      </c>
      <c r="O6400" t="s">
        <v>20696</v>
      </c>
      <c r="P6400" t="s">
        <v>28</v>
      </c>
      <c r="Q6400" t="s">
        <v>34233</v>
      </c>
      <c r="R6400" t="s">
        <v>34233</v>
      </c>
      <c r="S6400" t="s">
        <v>33801</v>
      </c>
      <c r="T6400" t="s">
        <v>34349</v>
      </c>
      <c r="U6400" t="s">
        <v>32634</v>
      </c>
      <c r="V6400" t="s">
        <v>33236</v>
      </c>
      <c r="W6400">
        <v>260</v>
      </c>
      <c r="X6400">
        <v>2</v>
      </c>
      <c r="Y6400" t="s">
        <v>32654</v>
      </c>
      <c r="AA6400">
        <v>8.5</v>
      </c>
      <c r="AB6400">
        <v>20</v>
      </c>
      <c r="AC6400">
        <v>1</v>
      </c>
      <c r="AD6400" t="str">
        <f t="shared" si="970"/>
        <v/>
      </c>
      <c r="AE6400" t="str">
        <f t="shared" si="964"/>
        <v/>
      </c>
      <c r="AF6400" t="str">
        <f t="shared" si="967"/>
        <v/>
      </c>
      <c r="AG6400">
        <f t="shared" si="976"/>
        <v>1</v>
      </c>
      <c r="AH6400">
        <f t="shared" si="973"/>
        <v>2.8</v>
      </c>
      <c r="AI6400">
        <v>0.14499999999999999</v>
      </c>
      <c r="AJ6400">
        <f t="shared" si="969"/>
        <v>0.40599999999999997</v>
      </c>
      <c r="AK6400" t="str">
        <f t="shared" si="974"/>
        <v/>
      </c>
      <c r="AL6400" t="str">
        <f t="shared" si="972"/>
        <v/>
      </c>
    </row>
    <row r="6401" spans="1:39" x14ac:dyDescent="0.2">
      <c r="A6401" t="s">
        <v>20697</v>
      </c>
      <c r="B6401" t="s">
        <v>680</v>
      </c>
      <c r="C6401" t="s">
        <v>20698</v>
      </c>
      <c r="D6401" s="1">
        <v>38427</v>
      </c>
      <c r="E6401" s="1">
        <v>44546</v>
      </c>
      <c r="F6401" t="s">
        <v>19</v>
      </c>
      <c r="I6401">
        <v>100</v>
      </c>
      <c r="J6401">
        <v>0</v>
      </c>
      <c r="K6401">
        <v>0</v>
      </c>
      <c r="L6401">
        <v>1302</v>
      </c>
      <c r="M6401">
        <v>1302</v>
      </c>
      <c r="N6401" t="s">
        <v>20</v>
      </c>
      <c r="O6401" t="s">
        <v>20699</v>
      </c>
      <c r="P6401" t="s">
        <v>28</v>
      </c>
      <c r="Q6401" t="s">
        <v>34233</v>
      </c>
      <c r="R6401" t="s">
        <v>34233</v>
      </c>
      <c r="S6401" t="s">
        <v>32628</v>
      </c>
      <c r="T6401" t="s">
        <v>34357</v>
      </c>
      <c r="U6401" t="s">
        <v>32634</v>
      </c>
      <c r="V6401" t="s">
        <v>33236</v>
      </c>
      <c r="W6401">
        <v>291</v>
      </c>
      <c r="X6401">
        <v>2</v>
      </c>
      <c r="Y6401" t="s">
        <v>32654</v>
      </c>
      <c r="AA6401">
        <v>8.5</v>
      </c>
      <c r="AB6401">
        <v>20</v>
      </c>
      <c r="AC6401">
        <v>1</v>
      </c>
      <c r="AD6401" t="str">
        <f t="shared" si="970"/>
        <v/>
      </c>
      <c r="AE6401" t="str">
        <f t="shared" si="964"/>
        <v/>
      </c>
      <c r="AF6401" t="str">
        <f t="shared" si="967"/>
        <v/>
      </c>
      <c r="AG6401">
        <f t="shared" si="976"/>
        <v>1</v>
      </c>
      <c r="AH6401">
        <f t="shared" si="973"/>
        <v>2.8</v>
      </c>
      <c r="AI6401">
        <v>0.14499999999999999</v>
      </c>
      <c r="AJ6401">
        <f t="shared" si="969"/>
        <v>0.40599999999999997</v>
      </c>
      <c r="AK6401" t="str">
        <f t="shared" si="974"/>
        <v/>
      </c>
      <c r="AL6401" t="str">
        <f t="shared" si="972"/>
        <v/>
      </c>
    </row>
    <row r="6402" spans="1:39" x14ac:dyDescent="0.2">
      <c r="A6402" t="s">
        <v>13681</v>
      </c>
      <c r="B6402" t="s">
        <v>680</v>
      </c>
      <c r="C6402" t="s">
        <v>13682</v>
      </c>
      <c r="D6402" s="1">
        <v>36952</v>
      </c>
      <c r="E6402" s="1">
        <v>44546</v>
      </c>
      <c r="F6402" t="s">
        <v>19</v>
      </c>
      <c r="I6402">
        <v>100</v>
      </c>
      <c r="J6402">
        <v>0</v>
      </c>
      <c r="K6402">
        <v>0</v>
      </c>
      <c r="L6402">
        <v>1935</v>
      </c>
      <c r="M6402">
        <v>1935</v>
      </c>
      <c r="N6402" t="s">
        <v>20</v>
      </c>
      <c r="O6402" t="s">
        <v>13683</v>
      </c>
      <c r="P6402" t="s">
        <v>28</v>
      </c>
      <c r="Q6402" t="s">
        <v>34233</v>
      </c>
      <c r="R6402" t="s">
        <v>34233</v>
      </c>
      <c r="S6402" t="s">
        <v>32628</v>
      </c>
      <c r="T6402" t="s">
        <v>34603</v>
      </c>
      <c r="U6402" t="s">
        <v>32634</v>
      </c>
      <c r="V6402" t="s">
        <v>35036</v>
      </c>
      <c r="W6402">
        <v>220</v>
      </c>
      <c r="X6402">
        <v>2</v>
      </c>
      <c r="Y6402" t="s">
        <v>32654</v>
      </c>
      <c r="AC6402">
        <v>1</v>
      </c>
      <c r="AD6402" t="str">
        <f t="shared" si="970"/>
        <v/>
      </c>
      <c r="AE6402" t="str">
        <f t="shared" si="964"/>
        <v/>
      </c>
      <c r="AF6402" t="str">
        <f t="shared" si="967"/>
        <v/>
      </c>
      <c r="AG6402">
        <f t="shared" si="976"/>
        <v>1</v>
      </c>
      <c r="AH6402">
        <f t="shared" si="973"/>
        <v>2.8</v>
      </c>
      <c r="AI6402">
        <v>0.14499999999999999</v>
      </c>
      <c r="AJ6402">
        <f t="shared" si="969"/>
        <v>0.40599999999999997</v>
      </c>
      <c r="AK6402" t="str">
        <f t="shared" si="974"/>
        <v/>
      </c>
      <c r="AL6402" t="str">
        <f t="shared" si="972"/>
        <v/>
      </c>
    </row>
    <row r="6403" spans="1:39" x14ac:dyDescent="0.2">
      <c r="A6403" t="s">
        <v>12783</v>
      </c>
      <c r="B6403" t="s">
        <v>680</v>
      </c>
      <c r="C6403" t="s">
        <v>12784</v>
      </c>
      <c r="D6403" s="1">
        <v>36763</v>
      </c>
      <c r="E6403" s="1">
        <v>44379</v>
      </c>
      <c r="F6403" t="s">
        <v>19</v>
      </c>
      <c r="I6403">
        <v>100</v>
      </c>
      <c r="J6403">
        <v>0</v>
      </c>
      <c r="K6403">
        <v>0</v>
      </c>
      <c r="L6403">
        <v>1886</v>
      </c>
      <c r="M6403">
        <v>1886</v>
      </c>
      <c r="N6403" t="s">
        <v>20</v>
      </c>
      <c r="O6403" t="s">
        <v>12785</v>
      </c>
      <c r="P6403" t="s">
        <v>28</v>
      </c>
      <c r="Q6403" t="s">
        <v>34256</v>
      </c>
      <c r="R6403" t="s">
        <v>33783</v>
      </c>
      <c r="S6403" t="s">
        <v>33942</v>
      </c>
      <c r="T6403" t="s">
        <v>34233</v>
      </c>
      <c r="U6403" t="s">
        <v>32634</v>
      </c>
      <c r="V6403" t="s">
        <v>35037</v>
      </c>
      <c r="W6403">
        <v>377</v>
      </c>
      <c r="X6403">
        <v>2</v>
      </c>
      <c r="Y6403">
        <v>1</v>
      </c>
      <c r="AA6403">
        <v>8.5</v>
      </c>
      <c r="AC6403">
        <v>1</v>
      </c>
      <c r="AD6403" t="str">
        <f t="shared" si="970"/>
        <v/>
      </c>
      <c r="AE6403">
        <f t="shared" si="964"/>
        <v>1</v>
      </c>
      <c r="AF6403" t="str">
        <f t="shared" si="967"/>
        <v/>
      </c>
      <c r="AG6403" t="str">
        <f t="shared" si="976"/>
        <v/>
      </c>
      <c r="AH6403" t="str">
        <f t="shared" si="973"/>
        <v/>
      </c>
      <c r="AI6403">
        <v>0.14499999999999999</v>
      </c>
      <c r="AJ6403" t="str">
        <f t="shared" si="969"/>
        <v/>
      </c>
      <c r="AK6403">
        <f t="shared" si="974"/>
        <v>2.8</v>
      </c>
      <c r="AL6403">
        <f t="shared" si="972"/>
        <v>0.40599999999999997</v>
      </c>
    </row>
    <row r="6404" spans="1:39" x14ac:dyDescent="0.2">
      <c r="A6404" t="s">
        <v>9939</v>
      </c>
      <c r="B6404" t="s">
        <v>680</v>
      </c>
      <c r="C6404" t="s">
        <v>9940</v>
      </c>
      <c r="D6404" s="1">
        <v>36440</v>
      </c>
      <c r="E6404" s="1">
        <v>44546</v>
      </c>
      <c r="F6404" t="s">
        <v>19</v>
      </c>
      <c r="I6404">
        <v>100</v>
      </c>
      <c r="J6404">
        <v>0</v>
      </c>
      <c r="K6404">
        <v>0</v>
      </c>
      <c r="L6404">
        <v>3191</v>
      </c>
      <c r="M6404">
        <v>3191</v>
      </c>
      <c r="N6404" t="s">
        <v>20</v>
      </c>
      <c r="O6404" t="s">
        <v>9941</v>
      </c>
      <c r="P6404" t="s">
        <v>28</v>
      </c>
      <c r="Q6404" t="s">
        <v>34233</v>
      </c>
      <c r="R6404" t="s">
        <v>34233</v>
      </c>
      <c r="S6404" t="s">
        <v>33804</v>
      </c>
      <c r="T6404" t="s">
        <v>34349</v>
      </c>
      <c r="AD6404" t="str">
        <f t="shared" si="970"/>
        <v/>
      </c>
      <c r="AE6404" t="str">
        <f t="shared" si="964"/>
        <v/>
      </c>
      <c r="AF6404" t="str">
        <f t="shared" si="967"/>
        <v/>
      </c>
      <c r="AG6404" s="17">
        <v>1</v>
      </c>
      <c r="AH6404">
        <f t="shared" si="973"/>
        <v>2.8</v>
      </c>
      <c r="AI6404">
        <v>0.14499999999999999</v>
      </c>
      <c r="AJ6404">
        <f t="shared" si="969"/>
        <v>0.40599999999999997</v>
      </c>
      <c r="AK6404" t="str">
        <f t="shared" si="974"/>
        <v/>
      </c>
      <c r="AL6404" t="str">
        <f t="shared" si="972"/>
        <v/>
      </c>
    </row>
    <row r="6405" spans="1:39" x14ac:dyDescent="0.2">
      <c r="A6405" t="s">
        <v>13684</v>
      </c>
      <c r="B6405" t="s">
        <v>680</v>
      </c>
      <c r="C6405" t="s">
        <v>13685</v>
      </c>
      <c r="D6405" s="1">
        <v>36952</v>
      </c>
      <c r="E6405" s="1">
        <v>43456</v>
      </c>
      <c r="F6405" t="s">
        <v>19</v>
      </c>
      <c r="I6405">
        <v>100</v>
      </c>
      <c r="J6405">
        <v>0</v>
      </c>
      <c r="K6405">
        <v>0</v>
      </c>
      <c r="L6405">
        <v>1502</v>
      </c>
      <c r="M6405">
        <v>1502</v>
      </c>
      <c r="N6405" t="s">
        <v>20</v>
      </c>
      <c r="O6405" t="s">
        <v>13686</v>
      </c>
      <c r="P6405" t="s">
        <v>28</v>
      </c>
      <c r="Q6405" t="s">
        <v>34233</v>
      </c>
      <c r="R6405" t="s">
        <v>34233</v>
      </c>
      <c r="S6405" t="s">
        <v>32628</v>
      </c>
      <c r="T6405" t="s">
        <v>34357</v>
      </c>
      <c r="U6405" t="s">
        <v>32634</v>
      </c>
      <c r="V6405" t="s">
        <v>35036</v>
      </c>
      <c r="W6405">
        <v>200</v>
      </c>
      <c r="X6405">
        <v>2</v>
      </c>
      <c r="Y6405">
        <v>1</v>
      </c>
      <c r="AC6405">
        <v>1</v>
      </c>
      <c r="AD6405" t="str">
        <f t="shared" si="970"/>
        <v/>
      </c>
      <c r="AE6405" t="str">
        <f t="shared" si="964"/>
        <v/>
      </c>
      <c r="AF6405" t="str">
        <f t="shared" si="967"/>
        <v/>
      </c>
      <c r="AG6405">
        <f>IF((S6405&lt;&gt;"tühi")*(AC6405&lt;&gt;""),AC6405,"")</f>
        <v>1</v>
      </c>
      <c r="AH6405">
        <f t="shared" si="973"/>
        <v>2.8</v>
      </c>
      <c r="AI6405">
        <v>0.14499999999999999</v>
      </c>
      <c r="AJ6405">
        <f t="shared" si="969"/>
        <v>0.40599999999999997</v>
      </c>
      <c r="AK6405" t="str">
        <f t="shared" si="974"/>
        <v/>
      </c>
      <c r="AL6405" t="str">
        <f t="shared" si="972"/>
        <v/>
      </c>
    </row>
    <row r="6406" spans="1:39" x14ac:dyDescent="0.2">
      <c r="A6406" t="s">
        <v>9412</v>
      </c>
      <c r="B6406" t="s">
        <v>680</v>
      </c>
      <c r="C6406" t="s">
        <v>9413</v>
      </c>
      <c r="D6406" s="1">
        <v>36389</v>
      </c>
      <c r="E6406" s="1">
        <v>44546</v>
      </c>
      <c r="F6406" t="s">
        <v>19</v>
      </c>
      <c r="I6406">
        <v>100</v>
      </c>
      <c r="J6406">
        <v>0</v>
      </c>
      <c r="K6406">
        <v>0</v>
      </c>
      <c r="L6406">
        <v>2801</v>
      </c>
      <c r="M6406">
        <v>2801</v>
      </c>
      <c r="N6406" t="s">
        <v>20</v>
      </c>
      <c r="O6406" t="s">
        <v>9414</v>
      </c>
      <c r="P6406" t="s">
        <v>28</v>
      </c>
      <c r="Q6406" t="s">
        <v>34233</v>
      </c>
      <c r="R6406" t="s">
        <v>34233</v>
      </c>
      <c r="S6406" t="s">
        <v>33797</v>
      </c>
      <c r="T6406" t="s">
        <v>34349</v>
      </c>
      <c r="U6406" t="s">
        <v>32634</v>
      </c>
      <c r="V6406" t="s">
        <v>35027</v>
      </c>
      <c r="W6406">
        <v>250</v>
      </c>
      <c r="X6406">
        <v>2</v>
      </c>
      <c r="Y6406" t="s">
        <v>32665</v>
      </c>
      <c r="AA6406">
        <v>9</v>
      </c>
      <c r="AB6406">
        <v>15</v>
      </c>
      <c r="AC6406">
        <v>1</v>
      </c>
      <c r="AD6406" t="str">
        <f t="shared" si="970"/>
        <v/>
      </c>
      <c r="AE6406" t="str">
        <f t="shared" si="964"/>
        <v/>
      </c>
      <c r="AF6406" t="str">
        <f t="shared" si="967"/>
        <v/>
      </c>
      <c r="AG6406">
        <f>IF((S6406&lt;&gt;"tühi")*(AC6406&lt;&gt;""),AC6406,"")</f>
        <v>1</v>
      </c>
      <c r="AH6406">
        <f t="shared" si="973"/>
        <v>2.8</v>
      </c>
      <c r="AI6406">
        <v>0.14499999999999999</v>
      </c>
      <c r="AJ6406">
        <f t="shared" si="969"/>
        <v>0.40599999999999997</v>
      </c>
      <c r="AK6406" t="str">
        <f t="shared" si="974"/>
        <v/>
      </c>
      <c r="AL6406" t="str">
        <f t="shared" si="972"/>
        <v/>
      </c>
    </row>
    <row r="6407" spans="1:39" x14ac:dyDescent="0.2">
      <c r="A6407" t="s">
        <v>16225</v>
      </c>
      <c r="B6407" t="s">
        <v>680</v>
      </c>
      <c r="C6407" t="s">
        <v>16226</v>
      </c>
      <c r="D6407" s="1">
        <v>37411</v>
      </c>
      <c r="E6407" s="1">
        <v>43456</v>
      </c>
      <c r="F6407" t="s">
        <v>19</v>
      </c>
      <c r="I6407">
        <v>100</v>
      </c>
      <c r="J6407">
        <v>0</v>
      </c>
      <c r="K6407">
        <v>0</v>
      </c>
      <c r="L6407">
        <v>1062</v>
      </c>
      <c r="M6407">
        <v>1062</v>
      </c>
      <c r="N6407" t="s">
        <v>20</v>
      </c>
      <c r="O6407" t="s">
        <v>16227</v>
      </c>
      <c r="P6407" t="s">
        <v>28</v>
      </c>
      <c r="Q6407" t="s">
        <v>34233</v>
      </c>
      <c r="R6407" t="s">
        <v>34233</v>
      </c>
      <c r="S6407" t="s">
        <v>33800</v>
      </c>
      <c r="T6407" t="s">
        <v>34349</v>
      </c>
      <c r="V6407" t="s">
        <v>35011</v>
      </c>
      <c r="AD6407" t="str">
        <f t="shared" si="970"/>
        <v/>
      </c>
      <c r="AE6407" t="str">
        <f t="shared" si="964"/>
        <v/>
      </c>
      <c r="AF6407" t="str">
        <f t="shared" si="967"/>
        <v/>
      </c>
      <c r="AG6407" s="17">
        <v>1</v>
      </c>
      <c r="AH6407">
        <f t="shared" si="973"/>
        <v>2.8</v>
      </c>
      <c r="AI6407">
        <v>0.14499999999999999</v>
      </c>
      <c r="AJ6407">
        <f t="shared" si="969"/>
        <v>0.40599999999999997</v>
      </c>
      <c r="AK6407" t="str">
        <f t="shared" si="974"/>
        <v/>
      </c>
      <c r="AL6407" t="str">
        <f t="shared" si="972"/>
        <v/>
      </c>
      <c r="AM6407" t="s">
        <v>34034</v>
      </c>
    </row>
    <row r="6408" spans="1:39" x14ac:dyDescent="0.2">
      <c r="A6408" t="s">
        <v>28989</v>
      </c>
      <c r="B6408" t="s">
        <v>680</v>
      </c>
      <c r="C6408" t="s">
        <v>28990</v>
      </c>
      <c r="D6408" s="1">
        <v>42992</v>
      </c>
      <c r="E6408" s="1">
        <v>43456</v>
      </c>
      <c r="F6408" t="s">
        <v>19</v>
      </c>
      <c r="I6408">
        <v>100</v>
      </c>
      <c r="J6408">
        <v>0</v>
      </c>
      <c r="K6408">
        <v>0</v>
      </c>
      <c r="L6408">
        <v>1563</v>
      </c>
      <c r="M6408">
        <v>1563</v>
      </c>
      <c r="N6408" t="s">
        <v>20</v>
      </c>
      <c r="O6408" t="s">
        <v>28991</v>
      </c>
      <c r="P6408" t="s">
        <v>28</v>
      </c>
      <c r="Q6408" t="s">
        <v>34233</v>
      </c>
      <c r="R6408" t="s">
        <v>34233</v>
      </c>
      <c r="S6408" t="s">
        <v>33797</v>
      </c>
      <c r="T6408" t="s">
        <v>34349</v>
      </c>
      <c r="U6408" t="s">
        <v>32634</v>
      </c>
      <c r="V6408" t="s">
        <v>33188</v>
      </c>
      <c r="W6408">
        <v>250</v>
      </c>
      <c r="X6408">
        <v>2</v>
      </c>
      <c r="Y6408" t="s">
        <v>32654</v>
      </c>
      <c r="Z6408">
        <v>500</v>
      </c>
      <c r="AA6408">
        <v>8.5</v>
      </c>
      <c r="AC6408">
        <v>1</v>
      </c>
      <c r="AD6408" t="str">
        <f t="shared" si="970"/>
        <v/>
      </c>
      <c r="AE6408" t="str">
        <f t="shared" si="964"/>
        <v/>
      </c>
      <c r="AF6408" t="str">
        <f t="shared" si="967"/>
        <v/>
      </c>
      <c r="AG6408">
        <f>IF((S6408&lt;&gt;"tühi")*(AC6408&lt;&gt;""),AC6408,"")</f>
        <v>1</v>
      </c>
      <c r="AH6408">
        <f t="shared" si="973"/>
        <v>2.8</v>
      </c>
      <c r="AI6408">
        <v>0.14499999999999999</v>
      </c>
      <c r="AJ6408">
        <f t="shared" si="969"/>
        <v>0.40599999999999997</v>
      </c>
      <c r="AK6408" t="str">
        <f t="shared" si="974"/>
        <v/>
      </c>
      <c r="AL6408" t="str">
        <f t="shared" si="972"/>
        <v/>
      </c>
    </row>
    <row r="6409" spans="1:39" x14ac:dyDescent="0.2">
      <c r="A6409" t="s">
        <v>25533</v>
      </c>
      <c r="B6409" t="s">
        <v>680</v>
      </c>
      <c r="C6409" t="s">
        <v>25534</v>
      </c>
      <c r="D6409" s="1">
        <v>40035</v>
      </c>
      <c r="E6409" s="1">
        <v>43456</v>
      </c>
      <c r="F6409" t="s">
        <v>19</v>
      </c>
      <c r="I6409">
        <v>100</v>
      </c>
      <c r="J6409">
        <v>0</v>
      </c>
      <c r="K6409">
        <v>0</v>
      </c>
      <c r="L6409">
        <v>3712</v>
      </c>
      <c r="M6409">
        <v>3712</v>
      </c>
      <c r="N6409" t="s">
        <v>20</v>
      </c>
      <c r="O6409" t="s">
        <v>25535</v>
      </c>
      <c r="P6409" t="s">
        <v>28</v>
      </c>
      <c r="Q6409" t="s">
        <v>34233</v>
      </c>
      <c r="R6409" t="s">
        <v>34233</v>
      </c>
      <c r="S6409" t="s">
        <v>33800</v>
      </c>
      <c r="T6409" t="s">
        <v>34357</v>
      </c>
      <c r="U6409" t="s">
        <v>32634</v>
      </c>
      <c r="V6409" t="s">
        <v>33237</v>
      </c>
      <c r="W6409">
        <v>400</v>
      </c>
      <c r="X6409">
        <v>2</v>
      </c>
      <c r="Y6409" t="s">
        <v>32665</v>
      </c>
      <c r="Z6409">
        <v>700</v>
      </c>
      <c r="AA6409">
        <v>8.5</v>
      </c>
      <c r="AC6409">
        <v>1</v>
      </c>
      <c r="AD6409" t="str">
        <f t="shared" si="970"/>
        <v/>
      </c>
      <c r="AE6409" t="str">
        <f t="shared" ref="AE6409:AE6472" si="977">IF((S6409="tühi")*(AC6409&lt;&gt;""),AC6409,"")</f>
        <v/>
      </c>
      <c r="AF6409" t="str">
        <f t="shared" si="967"/>
        <v/>
      </c>
      <c r="AG6409">
        <f>IF((S6409&lt;&gt;"tühi")*(AC6409&lt;&gt;""),AC6409,"")</f>
        <v>1</v>
      </c>
      <c r="AH6409">
        <f t="shared" si="973"/>
        <v>2.8</v>
      </c>
      <c r="AI6409">
        <v>0.14499999999999999</v>
      </c>
      <c r="AJ6409">
        <f t="shared" si="969"/>
        <v>0.40599999999999997</v>
      </c>
      <c r="AK6409" t="str">
        <f t="shared" si="974"/>
        <v/>
      </c>
      <c r="AL6409" t="str">
        <f t="shared" si="972"/>
        <v/>
      </c>
    </row>
    <row r="6410" spans="1:39" x14ac:dyDescent="0.2">
      <c r="A6410" t="s">
        <v>9418</v>
      </c>
      <c r="B6410" t="s">
        <v>680</v>
      </c>
      <c r="C6410" t="s">
        <v>9419</v>
      </c>
      <c r="D6410" s="1">
        <v>36389</v>
      </c>
      <c r="E6410" s="1">
        <v>43456</v>
      </c>
      <c r="F6410" t="s">
        <v>19</v>
      </c>
      <c r="I6410">
        <v>100</v>
      </c>
      <c r="J6410">
        <v>0</v>
      </c>
      <c r="K6410">
        <v>0</v>
      </c>
      <c r="L6410">
        <v>1062</v>
      </c>
      <c r="M6410">
        <v>1062</v>
      </c>
      <c r="N6410" t="s">
        <v>20</v>
      </c>
      <c r="O6410" t="s">
        <v>9420</v>
      </c>
      <c r="P6410" t="s">
        <v>28</v>
      </c>
      <c r="Q6410" t="s">
        <v>34233</v>
      </c>
      <c r="R6410" t="s">
        <v>34233</v>
      </c>
      <c r="S6410" t="s">
        <v>32628</v>
      </c>
      <c r="T6410" t="s">
        <v>34366</v>
      </c>
      <c r="AD6410" t="str">
        <f t="shared" si="970"/>
        <v/>
      </c>
      <c r="AE6410" t="str">
        <f t="shared" si="977"/>
        <v/>
      </c>
      <c r="AF6410" t="str">
        <f t="shared" si="967"/>
        <v/>
      </c>
      <c r="AG6410" s="17">
        <v>1</v>
      </c>
      <c r="AH6410">
        <f t="shared" si="973"/>
        <v>2.8</v>
      </c>
      <c r="AI6410">
        <v>0.14499999999999999</v>
      </c>
      <c r="AJ6410">
        <f t="shared" si="969"/>
        <v>0.40599999999999997</v>
      </c>
      <c r="AK6410" t="str">
        <f t="shared" si="974"/>
        <v/>
      </c>
      <c r="AL6410" t="str">
        <f t="shared" si="972"/>
        <v/>
      </c>
    </row>
    <row r="6411" spans="1:39" x14ac:dyDescent="0.2">
      <c r="A6411" t="s">
        <v>30515</v>
      </c>
      <c r="B6411" t="s">
        <v>680</v>
      </c>
      <c r="C6411" t="s">
        <v>30516</v>
      </c>
      <c r="D6411" s="1">
        <v>43859</v>
      </c>
      <c r="E6411" s="1">
        <v>44546</v>
      </c>
      <c r="F6411" t="s">
        <v>26</v>
      </c>
      <c r="I6411">
        <v>100</v>
      </c>
      <c r="J6411">
        <v>0</v>
      </c>
      <c r="K6411">
        <v>0</v>
      </c>
      <c r="L6411">
        <v>65</v>
      </c>
      <c r="M6411">
        <v>65</v>
      </c>
      <c r="N6411" t="s">
        <v>20</v>
      </c>
      <c r="O6411" t="s">
        <v>30517</v>
      </c>
      <c r="P6411" t="s">
        <v>44</v>
      </c>
      <c r="Q6411" t="s">
        <v>34233</v>
      </c>
      <c r="R6411" t="s">
        <v>34233</v>
      </c>
      <c r="S6411" t="s">
        <v>34233</v>
      </c>
      <c r="T6411" t="s">
        <v>34233</v>
      </c>
      <c r="AD6411" t="str">
        <f t="shared" si="970"/>
        <v/>
      </c>
      <c r="AE6411" t="str">
        <f t="shared" si="977"/>
        <v/>
      </c>
      <c r="AF6411" t="str">
        <f t="shared" si="967"/>
        <v/>
      </c>
      <c r="AG6411" t="str">
        <f>IF((S6411&lt;&gt;"tühi")*(AC6411&lt;&gt;""),AC6411,"")</f>
        <v/>
      </c>
      <c r="AH6411" t="str">
        <f t="shared" si="973"/>
        <v/>
      </c>
      <c r="AI6411">
        <v>0.14499999999999999</v>
      </c>
      <c r="AJ6411" t="str">
        <f t="shared" si="969"/>
        <v/>
      </c>
      <c r="AK6411" t="str">
        <f t="shared" si="974"/>
        <v/>
      </c>
      <c r="AL6411" t="str">
        <f t="shared" si="972"/>
        <v/>
      </c>
    </row>
    <row r="6412" spans="1:39" x14ac:dyDescent="0.2">
      <c r="A6412" t="s">
        <v>31002</v>
      </c>
      <c r="B6412" t="s">
        <v>680</v>
      </c>
      <c r="C6412" t="s">
        <v>31003</v>
      </c>
      <c r="D6412" s="1">
        <v>43859</v>
      </c>
      <c r="E6412" s="1">
        <v>44195</v>
      </c>
      <c r="F6412" t="s">
        <v>26</v>
      </c>
      <c r="I6412">
        <v>100</v>
      </c>
      <c r="J6412">
        <v>0</v>
      </c>
      <c r="K6412">
        <v>0</v>
      </c>
      <c r="L6412">
        <v>455</v>
      </c>
      <c r="M6412">
        <v>455</v>
      </c>
      <c r="N6412" t="s">
        <v>20</v>
      </c>
      <c r="O6412" t="s">
        <v>31004</v>
      </c>
      <c r="P6412" t="s">
        <v>44</v>
      </c>
      <c r="Q6412" t="s">
        <v>34233</v>
      </c>
      <c r="R6412" t="s">
        <v>34233</v>
      </c>
      <c r="S6412" t="s">
        <v>34233</v>
      </c>
      <c r="T6412" t="s">
        <v>34233</v>
      </c>
      <c r="AD6412" t="str">
        <f t="shared" si="970"/>
        <v/>
      </c>
      <c r="AE6412" t="str">
        <f t="shared" si="977"/>
        <v/>
      </c>
      <c r="AF6412" t="str">
        <f t="shared" si="967"/>
        <v/>
      </c>
      <c r="AG6412" t="str">
        <f>IF((S6412&lt;&gt;"tühi")*(AC6412&lt;&gt;""),AC6412,"")</f>
        <v/>
      </c>
      <c r="AH6412" t="str">
        <f t="shared" si="973"/>
        <v/>
      </c>
      <c r="AI6412">
        <v>0.14499999999999999</v>
      </c>
      <c r="AJ6412" t="str">
        <f t="shared" si="969"/>
        <v/>
      </c>
      <c r="AK6412" t="str">
        <f t="shared" si="974"/>
        <v/>
      </c>
      <c r="AL6412" t="str">
        <f t="shared" si="972"/>
        <v/>
      </c>
    </row>
    <row r="6413" spans="1:39" x14ac:dyDescent="0.2">
      <c r="A6413" t="s">
        <v>30164</v>
      </c>
      <c r="B6413" t="s">
        <v>680</v>
      </c>
      <c r="C6413" t="s">
        <v>30165</v>
      </c>
      <c r="D6413" s="1">
        <v>43761</v>
      </c>
      <c r="E6413" s="1">
        <v>44546</v>
      </c>
      <c r="F6413" t="s">
        <v>26</v>
      </c>
      <c r="I6413">
        <v>100</v>
      </c>
      <c r="J6413">
        <v>0</v>
      </c>
      <c r="K6413">
        <v>0</v>
      </c>
      <c r="L6413">
        <v>461</v>
      </c>
      <c r="M6413">
        <v>461</v>
      </c>
      <c r="N6413" t="s">
        <v>20</v>
      </c>
      <c r="O6413" t="s">
        <v>30166</v>
      </c>
      <c r="P6413" t="s">
        <v>2356</v>
      </c>
      <c r="Q6413" t="s">
        <v>34233</v>
      </c>
      <c r="R6413" t="s">
        <v>34233</v>
      </c>
      <c r="S6413" t="s">
        <v>34233</v>
      </c>
      <c r="T6413" t="s">
        <v>34233</v>
      </c>
      <c r="AD6413" t="str">
        <f t="shared" si="970"/>
        <v/>
      </c>
      <c r="AE6413" t="str">
        <f t="shared" si="977"/>
        <v/>
      </c>
      <c r="AF6413" t="str">
        <f t="shared" si="967"/>
        <v/>
      </c>
      <c r="AG6413" t="str">
        <f>IF((S6413&lt;&gt;"tühi")*(AC6413&lt;&gt;""),AC6413,"")</f>
        <v/>
      </c>
      <c r="AH6413" t="str">
        <f t="shared" si="973"/>
        <v/>
      </c>
      <c r="AI6413">
        <v>0.14499999999999999</v>
      </c>
      <c r="AJ6413" t="str">
        <f t="shared" si="969"/>
        <v/>
      </c>
      <c r="AK6413" t="str">
        <f t="shared" si="974"/>
        <v/>
      </c>
      <c r="AL6413" t="str">
        <f t="shared" si="972"/>
        <v/>
      </c>
    </row>
    <row r="6414" spans="1:39" x14ac:dyDescent="0.2">
      <c r="A6414" t="s">
        <v>30602</v>
      </c>
      <c r="B6414" t="s">
        <v>680</v>
      </c>
      <c r="C6414" t="s">
        <v>30603</v>
      </c>
      <c r="D6414" s="1">
        <v>43859</v>
      </c>
      <c r="E6414" s="1">
        <v>44484</v>
      </c>
      <c r="F6414" t="s">
        <v>889</v>
      </c>
      <c r="I6414">
        <v>100</v>
      </c>
      <c r="J6414">
        <v>0</v>
      </c>
      <c r="K6414">
        <v>0</v>
      </c>
      <c r="L6414">
        <v>3323</v>
      </c>
      <c r="M6414">
        <v>3323</v>
      </c>
      <c r="N6414" t="s">
        <v>20</v>
      </c>
      <c r="O6414" t="s">
        <v>30604</v>
      </c>
      <c r="P6414" t="s">
        <v>44</v>
      </c>
      <c r="Q6414" t="s">
        <v>34233</v>
      </c>
      <c r="R6414" t="s">
        <v>34233</v>
      </c>
      <c r="S6414" t="s">
        <v>33942</v>
      </c>
      <c r="T6414" t="s">
        <v>34233</v>
      </c>
      <c r="AD6414" t="str">
        <f t="shared" si="970"/>
        <v/>
      </c>
      <c r="AE6414" t="str">
        <f t="shared" si="977"/>
        <v/>
      </c>
      <c r="AF6414" t="str">
        <f t="shared" si="967"/>
        <v/>
      </c>
      <c r="AG6414" t="str">
        <f>IF((S6414&lt;&gt;"tühi")*(AC6414&lt;&gt;""),AC6414,"")</f>
        <v/>
      </c>
      <c r="AH6414" t="str">
        <f t="shared" si="973"/>
        <v/>
      </c>
      <c r="AI6414">
        <v>0.14499999999999999</v>
      </c>
      <c r="AJ6414" t="str">
        <f t="shared" si="969"/>
        <v/>
      </c>
      <c r="AK6414" t="str">
        <f t="shared" si="974"/>
        <v/>
      </c>
      <c r="AL6414" t="str">
        <f t="shared" si="972"/>
        <v/>
      </c>
    </row>
    <row r="6415" spans="1:39" x14ac:dyDescent="0.2">
      <c r="A6415" t="s">
        <v>25178</v>
      </c>
      <c r="B6415" t="s">
        <v>680</v>
      </c>
      <c r="C6415" t="s">
        <v>25179</v>
      </c>
      <c r="D6415" s="1">
        <v>39672</v>
      </c>
      <c r="E6415" s="1">
        <v>44546</v>
      </c>
      <c r="F6415" t="s">
        <v>26</v>
      </c>
      <c r="I6415">
        <v>100</v>
      </c>
      <c r="J6415">
        <v>0</v>
      </c>
      <c r="K6415">
        <v>0</v>
      </c>
      <c r="L6415">
        <v>7874</v>
      </c>
      <c r="M6415">
        <v>7874</v>
      </c>
      <c r="N6415" t="s">
        <v>20</v>
      </c>
      <c r="O6415" t="s">
        <v>25180</v>
      </c>
      <c r="P6415" t="s">
        <v>44</v>
      </c>
      <c r="Q6415" t="s">
        <v>34233</v>
      </c>
      <c r="R6415" t="s">
        <v>34233</v>
      </c>
      <c r="S6415" t="s">
        <v>34233</v>
      </c>
      <c r="T6415" t="s">
        <v>34233</v>
      </c>
      <c r="AD6415" t="str">
        <f t="shared" si="970"/>
        <v/>
      </c>
      <c r="AE6415" t="str">
        <f t="shared" si="977"/>
        <v/>
      </c>
      <c r="AF6415" t="str">
        <f t="shared" si="967"/>
        <v/>
      </c>
      <c r="AG6415" t="str">
        <f>IF((S6415&lt;&gt;"tühi")*(AC6415&lt;&gt;""),AC6415,"")</f>
        <v/>
      </c>
      <c r="AH6415" t="str">
        <f t="shared" si="973"/>
        <v/>
      </c>
      <c r="AI6415">
        <v>0.14499999999999999</v>
      </c>
      <c r="AJ6415" t="str">
        <f t="shared" si="969"/>
        <v/>
      </c>
      <c r="AK6415" t="str">
        <f t="shared" si="974"/>
        <v/>
      </c>
      <c r="AL6415" t="str">
        <f t="shared" si="972"/>
        <v/>
      </c>
    </row>
    <row r="6416" spans="1:39" x14ac:dyDescent="0.2">
      <c r="A6416" t="s">
        <v>3515</v>
      </c>
      <c r="B6416" t="s">
        <v>680</v>
      </c>
      <c r="C6416" t="s">
        <v>3516</v>
      </c>
      <c r="D6416" s="1">
        <v>35921</v>
      </c>
      <c r="E6416" s="1">
        <v>43456</v>
      </c>
      <c r="F6416" t="s">
        <v>19</v>
      </c>
      <c r="I6416">
        <v>100</v>
      </c>
      <c r="J6416">
        <v>0</v>
      </c>
      <c r="K6416">
        <v>0</v>
      </c>
      <c r="L6416">
        <v>1126</v>
      </c>
      <c r="M6416">
        <v>1126</v>
      </c>
      <c r="N6416" t="s">
        <v>20</v>
      </c>
      <c r="O6416" t="s">
        <v>3517</v>
      </c>
      <c r="P6416" t="s">
        <v>28</v>
      </c>
      <c r="Q6416" t="s">
        <v>34233</v>
      </c>
      <c r="R6416" t="s">
        <v>34233</v>
      </c>
      <c r="S6416" t="s">
        <v>32628</v>
      </c>
      <c r="T6416" t="s">
        <v>34349</v>
      </c>
      <c r="AD6416" t="str">
        <f t="shared" si="970"/>
        <v/>
      </c>
      <c r="AE6416" t="str">
        <f t="shared" si="977"/>
        <v/>
      </c>
      <c r="AF6416" t="str">
        <f t="shared" si="967"/>
        <v/>
      </c>
      <c r="AG6416" s="17">
        <v>1</v>
      </c>
      <c r="AH6416">
        <f t="shared" si="973"/>
        <v>2.8</v>
      </c>
      <c r="AI6416">
        <v>0.14499999999999999</v>
      </c>
      <c r="AJ6416">
        <f t="shared" si="969"/>
        <v>0.40599999999999997</v>
      </c>
      <c r="AK6416" t="str">
        <f t="shared" si="974"/>
        <v/>
      </c>
      <c r="AL6416" t="str">
        <f t="shared" si="972"/>
        <v/>
      </c>
    </row>
    <row r="6417" spans="1:38" x14ac:dyDescent="0.2">
      <c r="A6417" t="s">
        <v>22054</v>
      </c>
      <c r="B6417" t="s">
        <v>680</v>
      </c>
      <c r="C6417" t="s">
        <v>22055</v>
      </c>
      <c r="D6417" s="1">
        <v>35976</v>
      </c>
      <c r="E6417" s="1">
        <v>43456</v>
      </c>
      <c r="F6417" t="s">
        <v>19</v>
      </c>
      <c r="I6417">
        <v>100</v>
      </c>
      <c r="J6417">
        <v>0</v>
      </c>
      <c r="K6417">
        <v>0</v>
      </c>
      <c r="L6417">
        <v>1619</v>
      </c>
      <c r="M6417">
        <v>1619</v>
      </c>
      <c r="N6417" t="s">
        <v>20</v>
      </c>
      <c r="O6417" t="s">
        <v>22056</v>
      </c>
      <c r="P6417" t="s">
        <v>28</v>
      </c>
      <c r="Q6417" t="s">
        <v>34233</v>
      </c>
      <c r="R6417" t="s">
        <v>34233</v>
      </c>
      <c r="S6417" t="s">
        <v>32628</v>
      </c>
      <c r="T6417" t="s">
        <v>34349</v>
      </c>
      <c r="AD6417" t="str">
        <f t="shared" si="970"/>
        <v/>
      </c>
      <c r="AE6417" t="str">
        <f t="shared" si="977"/>
        <v/>
      </c>
      <c r="AF6417" t="str">
        <f t="shared" si="967"/>
        <v/>
      </c>
      <c r="AG6417" s="17">
        <v>1</v>
      </c>
      <c r="AH6417">
        <f t="shared" si="973"/>
        <v>2.8</v>
      </c>
      <c r="AI6417">
        <v>0.14499999999999999</v>
      </c>
      <c r="AJ6417">
        <f t="shared" si="969"/>
        <v>0.40599999999999997</v>
      </c>
      <c r="AK6417" t="str">
        <f t="shared" si="974"/>
        <v/>
      </c>
      <c r="AL6417" t="str">
        <f t="shared" si="972"/>
        <v/>
      </c>
    </row>
    <row r="6418" spans="1:38" x14ac:dyDescent="0.2">
      <c r="A6418" t="s">
        <v>3512</v>
      </c>
      <c r="B6418" t="s">
        <v>680</v>
      </c>
      <c r="C6418" t="s">
        <v>3513</v>
      </c>
      <c r="D6418" s="1">
        <v>35921</v>
      </c>
      <c r="E6418" s="1">
        <v>43837</v>
      </c>
      <c r="F6418" t="s">
        <v>19</v>
      </c>
      <c r="I6418">
        <v>100</v>
      </c>
      <c r="J6418">
        <v>0</v>
      </c>
      <c r="K6418">
        <v>0</v>
      </c>
      <c r="L6418">
        <v>4050</v>
      </c>
      <c r="M6418">
        <v>4050</v>
      </c>
      <c r="N6418" t="s">
        <v>20</v>
      </c>
      <c r="O6418" t="s">
        <v>3514</v>
      </c>
      <c r="P6418" t="s">
        <v>28</v>
      </c>
      <c r="Q6418" t="s">
        <v>34233</v>
      </c>
      <c r="R6418" t="s">
        <v>34233</v>
      </c>
      <c r="S6418" t="s">
        <v>33817</v>
      </c>
      <c r="T6418" t="s">
        <v>34349</v>
      </c>
      <c r="AD6418" t="str">
        <f t="shared" si="970"/>
        <v/>
      </c>
      <c r="AE6418" t="str">
        <f t="shared" si="977"/>
        <v/>
      </c>
      <c r="AF6418" t="str">
        <f t="shared" ref="AF6418:AF6481" si="978">IF((S6418&lt;&gt;"tühi")*(F6418&lt;&gt;"Elamumaa")*(G6418&lt;&gt;"Elamumaa")*(H6418&lt;&gt;"Elamumaa"),IF(Z6418=0,"",Z6418),"")</f>
        <v/>
      </c>
      <c r="AG6418" s="17">
        <v>1</v>
      </c>
      <c r="AH6418">
        <f t="shared" si="973"/>
        <v>2.8</v>
      </c>
      <c r="AI6418">
        <v>0.14499999999999999</v>
      </c>
      <c r="AJ6418">
        <f t="shared" si="969"/>
        <v>0.40599999999999997</v>
      </c>
      <c r="AK6418" t="str">
        <f t="shared" si="974"/>
        <v/>
      </c>
      <c r="AL6418" t="str">
        <f t="shared" si="972"/>
        <v/>
      </c>
    </row>
    <row r="6419" spans="1:38" x14ac:dyDescent="0.2">
      <c r="A6419" t="s">
        <v>25734</v>
      </c>
      <c r="B6419" t="s">
        <v>680</v>
      </c>
      <c r="C6419" t="s">
        <v>25735</v>
      </c>
      <c r="D6419" s="1">
        <v>40350</v>
      </c>
      <c r="E6419" s="1">
        <v>44546</v>
      </c>
      <c r="F6419" t="s">
        <v>19</v>
      </c>
      <c r="I6419">
        <v>100</v>
      </c>
      <c r="J6419">
        <v>0</v>
      </c>
      <c r="K6419">
        <v>0</v>
      </c>
      <c r="L6419">
        <v>10120</v>
      </c>
      <c r="M6419">
        <v>10120</v>
      </c>
      <c r="N6419" t="s">
        <v>20</v>
      </c>
      <c r="O6419" t="s">
        <v>25736</v>
      </c>
      <c r="P6419" t="s">
        <v>28</v>
      </c>
      <c r="Q6419" t="s">
        <v>34233</v>
      </c>
      <c r="R6419" t="s">
        <v>34233</v>
      </c>
      <c r="S6419" t="s">
        <v>33815</v>
      </c>
      <c r="T6419" t="s">
        <v>34357</v>
      </c>
      <c r="AD6419" t="str">
        <f t="shared" si="970"/>
        <v/>
      </c>
      <c r="AE6419" t="str">
        <f t="shared" si="977"/>
        <v/>
      </c>
      <c r="AF6419" t="str">
        <f t="shared" si="978"/>
        <v/>
      </c>
      <c r="AG6419" s="17">
        <v>1</v>
      </c>
      <c r="AH6419">
        <f t="shared" si="973"/>
        <v>2.8</v>
      </c>
      <c r="AI6419">
        <v>0.14499999999999999</v>
      </c>
      <c r="AJ6419">
        <f t="shared" si="969"/>
        <v>0.40599999999999997</v>
      </c>
      <c r="AK6419" t="str">
        <f t="shared" si="974"/>
        <v/>
      </c>
      <c r="AL6419" t="str">
        <f t="shared" si="972"/>
        <v/>
      </c>
    </row>
    <row r="6420" spans="1:38" x14ac:dyDescent="0.2">
      <c r="A6420" t="s">
        <v>20222</v>
      </c>
      <c r="B6420" t="s">
        <v>680</v>
      </c>
      <c r="C6420" t="s">
        <v>20223</v>
      </c>
      <c r="D6420" s="1">
        <v>38308</v>
      </c>
      <c r="E6420" s="1">
        <v>43456</v>
      </c>
      <c r="F6420" t="s">
        <v>19</v>
      </c>
      <c r="I6420">
        <v>100</v>
      </c>
      <c r="J6420">
        <v>0</v>
      </c>
      <c r="K6420">
        <v>0</v>
      </c>
      <c r="L6420">
        <v>1017</v>
      </c>
      <c r="M6420">
        <v>1017</v>
      </c>
      <c r="N6420" t="s">
        <v>20</v>
      </c>
      <c r="O6420" t="s">
        <v>20224</v>
      </c>
      <c r="P6420" t="s">
        <v>28</v>
      </c>
      <c r="Q6420" t="s">
        <v>34233</v>
      </c>
      <c r="R6420" t="s">
        <v>34233</v>
      </c>
      <c r="S6420" t="s">
        <v>32628</v>
      </c>
      <c r="T6420" t="s">
        <v>34349</v>
      </c>
      <c r="AD6420" t="str">
        <f t="shared" si="970"/>
        <v/>
      </c>
      <c r="AE6420" t="str">
        <f t="shared" si="977"/>
        <v/>
      </c>
      <c r="AF6420" t="str">
        <f t="shared" si="978"/>
        <v/>
      </c>
      <c r="AG6420" s="17">
        <v>1</v>
      </c>
      <c r="AH6420">
        <f t="shared" si="973"/>
        <v>2.8</v>
      </c>
      <c r="AI6420">
        <v>0.14499999999999999</v>
      </c>
      <c r="AJ6420">
        <f t="shared" si="969"/>
        <v>0.40599999999999997</v>
      </c>
      <c r="AK6420" t="str">
        <f t="shared" si="974"/>
        <v/>
      </c>
      <c r="AL6420" t="str">
        <f t="shared" si="972"/>
        <v/>
      </c>
    </row>
    <row r="6421" spans="1:38" x14ac:dyDescent="0.2">
      <c r="A6421" t="s">
        <v>9606</v>
      </c>
      <c r="B6421" t="s">
        <v>680</v>
      </c>
      <c r="C6421" t="s">
        <v>9607</v>
      </c>
      <c r="D6421" s="1">
        <v>36311</v>
      </c>
      <c r="E6421" s="1">
        <v>44595</v>
      </c>
      <c r="F6421" t="s">
        <v>19</v>
      </c>
      <c r="I6421">
        <v>100</v>
      </c>
      <c r="J6421">
        <v>0</v>
      </c>
      <c r="K6421">
        <v>0</v>
      </c>
      <c r="L6421">
        <v>1018</v>
      </c>
      <c r="M6421">
        <v>1018</v>
      </c>
      <c r="N6421" t="s">
        <v>20</v>
      </c>
      <c r="O6421" t="s">
        <v>9608</v>
      </c>
      <c r="P6421" t="s">
        <v>28</v>
      </c>
      <c r="Q6421" t="s">
        <v>34233</v>
      </c>
      <c r="R6421" t="s">
        <v>34233</v>
      </c>
      <c r="S6421" t="s">
        <v>32628</v>
      </c>
      <c r="T6421" t="s">
        <v>34349</v>
      </c>
      <c r="AD6421" t="str">
        <f t="shared" si="970"/>
        <v/>
      </c>
      <c r="AE6421" t="str">
        <f t="shared" si="977"/>
        <v/>
      </c>
      <c r="AF6421" t="str">
        <f t="shared" si="978"/>
        <v/>
      </c>
      <c r="AG6421" s="17">
        <v>1</v>
      </c>
      <c r="AH6421">
        <f t="shared" si="973"/>
        <v>2.8</v>
      </c>
      <c r="AI6421">
        <v>0.14499999999999999</v>
      </c>
      <c r="AJ6421">
        <f t="shared" si="969"/>
        <v>0.40599999999999997</v>
      </c>
      <c r="AK6421" t="str">
        <f t="shared" si="974"/>
        <v/>
      </c>
      <c r="AL6421" t="str">
        <f t="shared" si="972"/>
        <v/>
      </c>
    </row>
    <row r="6422" spans="1:38" x14ac:dyDescent="0.2">
      <c r="A6422" t="s">
        <v>14474</v>
      </c>
      <c r="B6422" t="s">
        <v>680</v>
      </c>
      <c r="C6422" t="s">
        <v>14475</v>
      </c>
      <c r="D6422" s="1">
        <v>37225</v>
      </c>
      <c r="E6422" s="1">
        <v>44634</v>
      </c>
      <c r="F6422" t="s">
        <v>39</v>
      </c>
      <c r="I6422">
        <v>100</v>
      </c>
      <c r="J6422">
        <v>0</v>
      </c>
      <c r="K6422">
        <v>0</v>
      </c>
      <c r="L6422">
        <v>2061</v>
      </c>
      <c r="M6422">
        <v>2061</v>
      </c>
      <c r="N6422" t="s">
        <v>20</v>
      </c>
      <c r="O6422" t="s">
        <v>14476</v>
      </c>
      <c r="P6422" t="s">
        <v>28</v>
      </c>
      <c r="Q6422" t="s">
        <v>34233</v>
      </c>
      <c r="R6422" t="s">
        <v>34233</v>
      </c>
      <c r="S6422" t="s">
        <v>33942</v>
      </c>
      <c r="T6422" t="s">
        <v>34233</v>
      </c>
      <c r="AD6422" t="str">
        <f t="shared" si="970"/>
        <v/>
      </c>
      <c r="AE6422" t="str">
        <f t="shared" si="977"/>
        <v/>
      </c>
      <c r="AF6422" t="str">
        <f t="shared" si="978"/>
        <v/>
      </c>
      <c r="AG6422" t="str">
        <f>IF((S6422&lt;&gt;"tühi")*(AC6422&lt;&gt;""),AC6422,"")</f>
        <v/>
      </c>
      <c r="AH6422" t="str">
        <f t="shared" si="973"/>
        <v/>
      </c>
      <c r="AI6422">
        <v>0.14499999999999999</v>
      </c>
      <c r="AJ6422" t="str">
        <f t="shared" si="969"/>
        <v/>
      </c>
      <c r="AK6422" t="str">
        <f t="shared" si="974"/>
        <v/>
      </c>
      <c r="AL6422" t="str">
        <f t="shared" si="972"/>
        <v/>
      </c>
    </row>
    <row r="6423" spans="1:38" x14ac:dyDescent="0.2">
      <c r="A6423" t="s">
        <v>30658</v>
      </c>
      <c r="B6423" t="s">
        <v>680</v>
      </c>
      <c r="C6423" t="s">
        <v>30659</v>
      </c>
      <c r="D6423" s="1">
        <v>43859</v>
      </c>
      <c r="E6423" s="1">
        <v>44111</v>
      </c>
      <c r="F6423" t="s">
        <v>889</v>
      </c>
      <c r="I6423">
        <v>100</v>
      </c>
      <c r="J6423">
        <v>0</v>
      </c>
      <c r="K6423">
        <v>0</v>
      </c>
      <c r="L6423">
        <v>922</v>
      </c>
      <c r="M6423">
        <v>922</v>
      </c>
      <c r="N6423" t="s">
        <v>20</v>
      </c>
      <c r="O6423" t="s">
        <v>30660</v>
      </c>
      <c r="P6423" t="s">
        <v>44</v>
      </c>
      <c r="Q6423" t="s">
        <v>34233</v>
      </c>
      <c r="R6423" t="s">
        <v>34233</v>
      </c>
      <c r="S6423" t="s">
        <v>33942</v>
      </c>
      <c r="T6423" t="s">
        <v>34233</v>
      </c>
      <c r="AD6423" t="str">
        <f t="shared" si="970"/>
        <v/>
      </c>
      <c r="AE6423" t="str">
        <f t="shared" si="977"/>
        <v/>
      </c>
      <c r="AF6423" t="str">
        <f t="shared" si="978"/>
        <v/>
      </c>
      <c r="AG6423" t="str">
        <f>IF((S6423&lt;&gt;"tühi")*(AC6423&lt;&gt;""),AC6423,"")</f>
        <v/>
      </c>
      <c r="AH6423" t="str">
        <f t="shared" si="973"/>
        <v/>
      </c>
      <c r="AI6423">
        <v>0.14499999999999999</v>
      </c>
      <c r="AJ6423" t="str">
        <f t="shared" si="969"/>
        <v/>
      </c>
      <c r="AK6423" t="str">
        <f t="shared" si="974"/>
        <v/>
      </c>
      <c r="AL6423" t="str">
        <f t="shared" si="972"/>
        <v/>
      </c>
    </row>
    <row r="6424" spans="1:38" x14ac:dyDescent="0.2">
      <c r="A6424" t="s">
        <v>24966</v>
      </c>
      <c r="B6424" t="s">
        <v>680</v>
      </c>
      <c r="C6424" t="s">
        <v>24967</v>
      </c>
      <c r="D6424" s="1">
        <v>39645</v>
      </c>
      <c r="E6424" s="1">
        <v>44599</v>
      </c>
      <c r="F6424" t="s">
        <v>26</v>
      </c>
      <c r="I6424">
        <v>100</v>
      </c>
      <c r="J6424">
        <v>0</v>
      </c>
      <c r="K6424">
        <v>0</v>
      </c>
      <c r="L6424">
        <v>5311</v>
      </c>
      <c r="M6424">
        <v>5311</v>
      </c>
      <c r="N6424" t="s">
        <v>20</v>
      </c>
      <c r="O6424" t="s">
        <v>24968</v>
      </c>
      <c r="P6424" t="s">
        <v>44</v>
      </c>
      <c r="Q6424" t="s">
        <v>34233</v>
      </c>
      <c r="R6424" t="s">
        <v>34233</v>
      </c>
      <c r="S6424" t="s">
        <v>34233</v>
      </c>
      <c r="T6424" t="s">
        <v>34233</v>
      </c>
      <c r="AD6424" t="str">
        <f t="shared" si="970"/>
        <v/>
      </c>
      <c r="AE6424" t="str">
        <f t="shared" si="977"/>
        <v/>
      </c>
      <c r="AF6424" t="str">
        <f t="shared" si="978"/>
        <v/>
      </c>
      <c r="AG6424" t="str">
        <f>IF((S6424&lt;&gt;"tühi")*(AC6424&lt;&gt;""),AC6424,"")</f>
        <v/>
      </c>
      <c r="AH6424" t="str">
        <f t="shared" si="973"/>
        <v/>
      </c>
      <c r="AI6424">
        <v>0.14499999999999999</v>
      </c>
      <c r="AJ6424" t="str">
        <f t="shared" si="969"/>
        <v/>
      </c>
      <c r="AK6424" t="str">
        <f t="shared" si="974"/>
        <v/>
      </c>
      <c r="AL6424" t="str">
        <f t="shared" si="972"/>
        <v/>
      </c>
    </row>
    <row r="6425" spans="1:38" x14ac:dyDescent="0.2">
      <c r="A6425" t="s">
        <v>4772</v>
      </c>
      <c r="B6425" t="s">
        <v>680</v>
      </c>
      <c r="C6425" t="s">
        <v>4773</v>
      </c>
      <c r="D6425" s="1">
        <v>35976</v>
      </c>
      <c r="E6425" s="1">
        <v>43456</v>
      </c>
      <c r="F6425" t="s">
        <v>19</v>
      </c>
      <c r="I6425">
        <v>100</v>
      </c>
      <c r="J6425">
        <v>0</v>
      </c>
      <c r="K6425">
        <v>0</v>
      </c>
      <c r="L6425">
        <v>1933</v>
      </c>
      <c r="M6425">
        <v>1933</v>
      </c>
      <c r="N6425" t="s">
        <v>20</v>
      </c>
      <c r="O6425" t="s">
        <v>4774</v>
      </c>
      <c r="P6425" t="s">
        <v>28</v>
      </c>
      <c r="Q6425" t="s">
        <v>34233</v>
      </c>
      <c r="R6425" t="s">
        <v>34233</v>
      </c>
      <c r="S6425" t="s">
        <v>33846</v>
      </c>
      <c r="T6425" t="s">
        <v>34349</v>
      </c>
      <c r="AD6425" t="str">
        <f t="shared" si="970"/>
        <v/>
      </c>
      <c r="AE6425" t="str">
        <f t="shared" si="977"/>
        <v/>
      </c>
      <c r="AF6425" t="str">
        <f t="shared" si="978"/>
        <v/>
      </c>
      <c r="AG6425" s="17">
        <v>1</v>
      </c>
      <c r="AH6425">
        <f t="shared" si="973"/>
        <v>2.8</v>
      </c>
      <c r="AI6425">
        <v>0.14499999999999999</v>
      </c>
      <c r="AJ6425">
        <f t="shared" si="969"/>
        <v>0.40599999999999997</v>
      </c>
      <c r="AK6425" t="str">
        <f t="shared" si="974"/>
        <v/>
      </c>
      <c r="AL6425" t="str">
        <f t="shared" si="972"/>
        <v/>
      </c>
    </row>
    <row r="6426" spans="1:38" x14ac:dyDescent="0.2">
      <c r="A6426" t="s">
        <v>3518</v>
      </c>
      <c r="B6426" t="s">
        <v>680</v>
      </c>
      <c r="C6426" t="s">
        <v>3519</v>
      </c>
      <c r="D6426" s="1">
        <v>35921</v>
      </c>
      <c r="E6426" s="1">
        <v>43456</v>
      </c>
      <c r="F6426" t="s">
        <v>19</v>
      </c>
      <c r="I6426">
        <v>100</v>
      </c>
      <c r="J6426">
        <v>0</v>
      </c>
      <c r="K6426">
        <v>0</v>
      </c>
      <c r="L6426">
        <v>1319</v>
      </c>
      <c r="M6426">
        <v>1319</v>
      </c>
      <c r="N6426" t="s">
        <v>20</v>
      </c>
      <c r="O6426" t="s">
        <v>3520</v>
      </c>
      <c r="P6426" t="s">
        <v>28</v>
      </c>
      <c r="Q6426" t="s">
        <v>34233</v>
      </c>
      <c r="R6426" t="s">
        <v>34233</v>
      </c>
      <c r="S6426" t="s">
        <v>32627</v>
      </c>
      <c r="T6426" t="s">
        <v>34349</v>
      </c>
      <c r="AD6426" t="str">
        <f t="shared" si="970"/>
        <v/>
      </c>
      <c r="AE6426" t="str">
        <f t="shared" si="977"/>
        <v/>
      </c>
      <c r="AF6426" t="str">
        <f t="shared" si="978"/>
        <v/>
      </c>
      <c r="AG6426" s="17">
        <v>1</v>
      </c>
      <c r="AH6426">
        <f t="shared" si="973"/>
        <v>2.8</v>
      </c>
      <c r="AI6426">
        <v>0.14499999999999999</v>
      </c>
      <c r="AJ6426">
        <f t="shared" si="969"/>
        <v>0.40599999999999997</v>
      </c>
      <c r="AK6426" t="str">
        <f t="shared" si="974"/>
        <v/>
      </c>
      <c r="AL6426" t="str">
        <f t="shared" si="972"/>
        <v/>
      </c>
    </row>
    <row r="6427" spans="1:38" x14ac:dyDescent="0.2">
      <c r="A6427" t="s">
        <v>11046</v>
      </c>
      <c r="B6427" t="s">
        <v>680</v>
      </c>
      <c r="C6427" t="s">
        <v>11047</v>
      </c>
      <c r="D6427" s="1">
        <v>36500</v>
      </c>
      <c r="E6427" s="1">
        <v>44546</v>
      </c>
      <c r="F6427" t="s">
        <v>19</v>
      </c>
      <c r="I6427">
        <v>100</v>
      </c>
      <c r="J6427">
        <v>0</v>
      </c>
      <c r="K6427">
        <v>0</v>
      </c>
      <c r="L6427">
        <v>1786</v>
      </c>
      <c r="M6427">
        <v>1786</v>
      </c>
      <c r="N6427" t="s">
        <v>20</v>
      </c>
      <c r="O6427" t="s">
        <v>11048</v>
      </c>
      <c r="P6427" t="s">
        <v>28</v>
      </c>
      <c r="Q6427" t="s">
        <v>34233</v>
      </c>
      <c r="R6427" t="s">
        <v>34233</v>
      </c>
      <c r="S6427" t="s">
        <v>33797</v>
      </c>
      <c r="T6427" t="s">
        <v>34233</v>
      </c>
      <c r="AD6427" t="str">
        <f t="shared" si="970"/>
        <v/>
      </c>
      <c r="AE6427" t="str">
        <f t="shared" si="977"/>
        <v/>
      </c>
      <c r="AF6427" t="str">
        <f t="shared" si="978"/>
        <v/>
      </c>
      <c r="AG6427" s="17">
        <v>1</v>
      </c>
      <c r="AH6427">
        <f t="shared" si="973"/>
        <v>2.8</v>
      </c>
      <c r="AI6427">
        <v>0.14499999999999999</v>
      </c>
      <c r="AJ6427">
        <f t="shared" si="969"/>
        <v>0.40599999999999997</v>
      </c>
      <c r="AK6427" t="str">
        <f t="shared" si="974"/>
        <v/>
      </c>
      <c r="AL6427" t="str">
        <f t="shared" si="972"/>
        <v/>
      </c>
    </row>
    <row r="6428" spans="1:38" x14ac:dyDescent="0.2">
      <c r="A6428" t="s">
        <v>3509</v>
      </c>
      <c r="B6428" t="s">
        <v>680</v>
      </c>
      <c r="C6428" t="s">
        <v>3510</v>
      </c>
      <c r="D6428" s="1">
        <v>35921</v>
      </c>
      <c r="E6428" s="1">
        <v>43456</v>
      </c>
      <c r="F6428" t="s">
        <v>19</v>
      </c>
      <c r="I6428">
        <v>100</v>
      </c>
      <c r="J6428">
        <v>0</v>
      </c>
      <c r="K6428">
        <v>0</v>
      </c>
      <c r="L6428">
        <v>1433</v>
      </c>
      <c r="M6428">
        <v>1433</v>
      </c>
      <c r="N6428" t="s">
        <v>20</v>
      </c>
      <c r="O6428" t="s">
        <v>3511</v>
      </c>
      <c r="P6428" t="s">
        <v>28</v>
      </c>
      <c r="Q6428" t="s">
        <v>34233</v>
      </c>
      <c r="R6428" t="s">
        <v>34233</v>
      </c>
      <c r="S6428" t="s">
        <v>32628</v>
      </c>
      <c r="T6428" t="s">
        <v>34349</v>
      </c>
      <c r="AD6428" t="str">
        <f t="shared" si="970"/>
        <v/>
      </c>
      <c r="AE6428" t="str">
        <f t="shared" si="977"/>
        <v/>
      </c>
      <c r="AF6428" t="str">
        <f t="shared" si="978"/>
        <v/>
      </c>
      <c r="AG6428" s="17">
        <v>1</v>
      </c>
      <c r="AH6428">
        <f t="shared" si="973"/>
        <v>2.8</v>
      </c>
      <c r="AI6428">
        <v>0.14499999999999999</v>
      </c>
      <c r="AJ6428">
        <f t="shared" si="969"/>
        <v>0.40599999999999997</v>
      </c>
      <c r="AK6428" t="str">
        <f t="shared" si="974"/>
        <v/>
      </c>
      <c r="AL6428" t="str">
        <f t="shared" si="972"/>
        <v/>
      </c>
    </row>
    <row r="6429" spans="1:38" x14ac:dyDescent="0.2">
      <c r="A6429" t="s">
        <v>6792</v>
      </c>
      <c r="B6429" t="s">
        <v>680</v>
      </c>
      <c r="C6429" t="s">
        <v>6793</v>
      </c>
      <c r="D6429" s="1">
        <v>36094</v>
      </c>
      <c r="E6429" s="1">
        <v>44599</v>
      </c>
      <c r="F6429" t="s">
        <v>19</v>
      </c>
      <c r="I6429">
        <v>100</v>
      </c>
      <c r="J6429">
        <v>0</v>
      </c>
      <c r="K6429">
        <v>0</v>
      </c>
      <c r="L6429">
        <v>1605</v>
      </c>
      <c r="M6429">
        <v>1605</v>
      </c>
      <c r="N6429" t="s">
        <v>20</v>
      </c>
      <c r="O6429" t="s">
        <v>6794</v>
      </c>
      <c r="P6429" t="s">
        <v>28</v>
      </c>
      <c r="Q6429" t="s">
        <v>34233</v>
      </c>
      <c r="R6429" t="s">
        <v>34233</v>
      </c>
      <c r="S6429" t="s">
        <v>33797</v>
      </c>
      <c r="T6429" t="s">
        <v>34349</v>
      </c>
      <c r="AD6429" t="str">
        <f t="shared" si="970"/>
        <v/>
      </c>
      <c r="AE6429" t="str">
        <f t="shared" si="977"/>
        <v/>
      </c>
      <c r="AF6429" t="str">
        <f t="shared" si="978"/>
        <v/>
      </c>
      <c r="AG6429" s="17">
        <v>1</v>
      </c>
      <c r="AH6429">
        <f t="shared" si="973"/>
        <v>2.8</v>
      </c>
      <c r="AI6429">
        <v>0.14499999999999999</v>
      </c>
      <c r="AJ6429">
        <f t="shared" si="969"/>
        <v>0.40599999999999997</v>
      </c>
      <c r="AK6429" t="str">
        <f t="shared" si="974"/>
        <v/>
      </c>
      <c r="AL6429" t="str">
        <f t="shared" si="972"/>
        <v/>
      </c>
    </row>
    <row r="6430" spans="1:38" x14ac:dyDescent="0.2">
      <c r="A6430" t="s">
        <v>6789</v>
      </c>
      <c r="B6430" t="s">
        <v>680</v>
      </c>
      <c r="C6430" t="s">
        <v>6790</v>
      </c>
      <c r="D6430" s="1">
        <v>36094</v>
      </c>
      <c r="E6430" s="1">
        <v>44599</v>
      </c>
      <c r="F6430" t="s">
        <v>19</v>
      </c>
      <c r="I6430">
        <v>100</v>
      </c>
      <c r="J6430">
        <v>0</v>
      </c>
      <c r="K6430">
        <v>0</v>
      </c>
      <c r="L6430">
        <v>1379</v>
      </c>
      <c r="M6430">
        <v>1379</v>
      </c>
      <c r="N6430" t="s">
        <v>20</v>
      </c>
      <c r="O6430" t="s">
        <v>6791</v>
      </c>
      <c r="P6430" t="s">
        <v>28</v>
      </c>
      <c r="Q6430" t="s">
        <v>34233</v>
      </c>
      <c r="R6430" t="s">
        <v>34233</v>
      </c>
      <c r="S6430" t="s">
        <v>32628</v>
      </c>
      <c r="T6430" t="s">
        <v>34349</v>
      </c>
      <c r="AD6430" t="str">
        <f t="shared" si="970"/>
        <v/>
      </c>
      <c r="AE6430" t="str">
        <f t="shared" si="977"/>
        <v/>
      </c>
      <c r="AF6430" t="str">
        <f t="shared" si="978"/>
        <v/>
      </c>
      <c r="AG6430" s="17">
        <v>1</v>
      </c>
      <c r="AH6430">
        <f t="shared" si="973"/>
        <v>2.8</v>
      </c>
      <c r="AI6430">
        <v>0.14499999999999999</v>
      </c>
      <c r="AJ6430">
        <f t="shared" ref="AJ6430:AJ6493" si="979">IF(COUNTBLANK(AH6430),"",AH6430*AI6430)</f>
        <v>0.40599999999999997</v>
      </c>
      <c r="AK6430" t="str">
        <f t="shared" si="974"/>
        <v/>
      </c>
      <c r="AL6430" t="str">
        <f t="shared" si="972"/>
        <v/>
      </c>
    </row>
    <row r="6431" spans="1:38" x14ac:dyDescent="0.2">
      <c r="A6431" t="s">
        <v>26399</v>
      </c>
      <c r="B6431" t="s">
        <v>680</v>
      </c>
      <c r="C6431" t="s">
        <v>26400</v>
      </c>
      <c r="D6431" s="1">
        <v>41261</v>
      </c>
      <c r="E6431" s="1">
        <v>44713</v>
      </c>
      <c r="F6431" t="s">
        <v>19</v>
      </c>
      <c r="I6431">
        <v>100</v>
      </c>
      <c r="J6431">
        <v>0</v>
      </c>
      <c r="K6431">
        <v>0</v>
      </c>
      <c r="L6431">
        <v>1802</v>
      </c>
      <c r="M6431">
        <v>1802</v>
      </c>
      <c r="N6431" t="s">
        <v>20</v>
      </c>
      <c r="O6431" t="s">
        <v>26401</v>
      </c>
      <c r="P6431" t="s">
        <v>28</v>
      </c>
      <c r="Q6431" t="s">
        <v>34233</v>
      </c>
      <c r="R6431" t="s">
        <v>34233</v>
      </c>
      <c r="S6431" t="s">
        <v>32628</v>
      </c>
      <c r="T6431" t="s">
        <v>34349</v>
      </c>
      <c r="U6431" t="s">
        <v>32634</v>
      </c>
      <c r="V6431" t="s">
        <v>33201</v>
      </c>
      <c r="W6431">
        <v>250</v>
      </c>
      <c r="X6431">
        <v>2</v>
      </c>
      <c r="Y6431" t="s">
        <v>32661</v>
      </c>
      <c r="Z6431">
        <v>450</v>
      </c>
      <c r="AA6431">
        <v>8.5</v>
      </c>
      <c r="AC6431">
        <v>1</v>
      </c>
      <c r="AD6431" t="str">
        <f t="shared" si="970"/>
        <v/>
      </c>
      <c r="AE6431" t="str">
        <f t="shared" si="977"/>
        <v/>
      </c>
      <c r="AF6431" t="str">
        <f t="shared" si="978"/>
        <v/>
      </c>
      <c r="AG6431">
        <f>IF((S6431&lt;&gt;"tühi")*(AC6431&lt;&gt;""),AC6431,"")</f>
        <v>1</v>
      </c>
      <c r="AH6431">
        <f t="shared" si="973"/>
        <v>2.8</v>
      </c>
      <c r="AI6431">
        <v>0.14499999999999999</v>
      </c>
      <c r="AJ6431">
        <f t="shared" si="979"/>
        <v>0.40599999999999997</v>
      </c>
      <c r="AK6431" t="str">
        <f t="shared" si="974"/>
        <v/>
      </c>
      <c r="AL6431" t="str">
        <f t="shared" si="972"/>
        <v/>
      </c>
    </row>
    <row r="6432" spans="1:38" x14ac:dyDescent="0.2">
      <c r="A6432" t="s">
        <v>3506</v>
      </c>
      <c r="B6432" t="s">
        <v>680</v>
      </c>
      <c r="C6432" t="s">
        <v>3507</v>
      </c>
      <c r="D6432" s="1">
        <v>35921</v>
      </c>
      <c r="E6432" s="1">
        <v>44599</v>
      </c>
      <c r="F6432" t="s">
        <v>19</v>
      </c>
      <c r="I6432">
        <v>100</v>
      </c>
      <c r="J6432">
        <v>0</v>
      </c>
      <c r="K6432">
        <v>0</v>
      </c>
      <c r="L6432">
        <v>1275</v>
      </c>
      <c r="M6432">
        <v>1275</v>
      </c>
      <c r="N6432" t="s">
        <v>20</v>
      </c>
      <c r="O6432" t="s">
        <v>3508</v>
      </c>
      <c r="P6432" t="s">
        <v>28</v>
      </c>
      <c r="Q6432" t="s">
        <v>34233</v>
      </c>
      <c r="R6432" t="s">
        <v>34233</v>
      </c>
      <c r="S6432" t="s">
        <v>32628</v>
      </c>
      <c r="T6432" t="s">
        <v>34349</v>
      </c>
      <c r="AD6432" t="str">
        <f t="shared" si="970"/>
        <v/>
      </c>
      <c r="AE6432" t="str">
        <f t="shared" si="977"/>
        <v/>
      </c>
      <c r="AF6432" t="str">
        <f t="shared" si="978"/>
        <v/>
      </c>
      <c r="AG6432" s="17">
        <v>1</v>
      </c>
      <c r="AH6432">
        <f t="shared" si="973"/>
        <v>2.8</v>
      </c>
      <c r="AI6432">
        <v>0.14499999999999999</v>
      </c>
      <c r="AJ6432">
        <f t="shared" si="979"/>
        <v>0.40599999999999997</v>
      </c>
      <c r="AK6432" t="str">
        <f t="shared" si="974"/>
        <v/>
      </c>
      <c r="AL6432" t="str">
        <f t="shared" si="972"/>
        <v/>
      </c>
    </row>
    <row r="6433" spans="1:39" x14ac:dyDescent="0.2">
      <c r="A6433" t="s">
        <v>6795</v>
      </c>
      <c r="B6433" t="s">
        <v>680</v>
      </c>
      <c r="C6433" t="s">
        <v>6796</v>
      </c>
      <c r="D6433" s="1">
        <v>36094</v>
      </c>
      <c r="E6433" s="1">
        <v>44599</v>
      </c>
      <c r="F6433" t="s">
        <v>19</v>
      </c>
      <c r="I6433">
        <v>100</v>
      </c>
      <c r="J6433">
        <v>0</v>
      </c>
      <c r="K6433">
        <v>0</v>
      </c>
      <c r="L6433">
        <v>1639</v>
      </c>
      <c r="M6433">
        <v>1639</v>
      </c>
      <c r="N6433" t="s">
        <v>20</v>
      </c>
      <c r="O6433" t="s">
        <v>6797</v>
      </c>
      <c r="P6433" t="s">
        <v>28</v>
      </c>
      <c r="Q6433" t="s">
        <v>34233</v>
      </c>
      <c r="R6433" t="s">
        <v>34233</v>
      </c>
      <c r="S6433" t="s">
        <v>32628</v>
      </c>
      <c r="T6433" t="s">
        <v>34233</v>
      </c>
      <c r="AD6433" t="str">
        <f t="shared" si="970"/>
        <v/>
      </c>
      <c r="AE6433" t="str">
        <f t="shared" si="977"/>
        <v/>
      </c>
      <c r="AF6433" t="str">
        <f t="shared" si="978"/>
        <v/>
      </c>
      <c r="AG6433" s="17">
        <v>1</v>
      </c>
      <c r="AH6433">
        <f t="shared" si="973"/>
        <v>2.8</v>
      </c>
      <c r="AI6433">
        <v>0.14499999999999999</v>
      </c>
      <c r="AJ6433">
        <f t="shared" si="979"/>
        <v>0.40599999999999997</v>
      </c>
      <c r="AK6433" t="str">
        <f t="shared" si="974"/>
        <v/>
      </c>
      <c r="AL6433" t="str">
        <f t="shared" si="972"/>
        <v/>
      </c>
    </row>
    <row r="6434" spans="1:39" x14ac:dyDescent="0.2">
      <c r="A6434" t="s">
        <v>31895</v>
      </c>
      <c r="B6434" t="s">
        <v>680</v>
      </c>
      <c r="C6434" t="s">
        <v>31896</v>
      </c>
      <c r="D6434" s="1">
        <v>44238</v>
      </c>
      <c r="E6434" s="1">
        <v>44238</v>
      </c>
      <c r="F6434" t="s">
        <v>19</v>
      </c>
      <c r="I6434">
        <v>100</v>
      </c>
      <c r="J6434">
        <v>0</v>
      </c>
      <c r="K6434">
        <v>0</v>
      </c>
      <c r="L6434">
        <v>1201</v>
      </c>
      <c r="M6434">
        <v>1201</v>
      </c>
      <c r="N6434" t="s">
        <v>20</v>
      </c>
      <c r="O6434" t="s">
        <v>31897</v>
      </c>
      <c r="P6434" t="s">
        <v>28</v>
      </c>
      <c r="Q6434" t="s">
        <v>34233</v>
      </c>
      <c r="R6434" t="s">
        <v>34233</v>
      </c>
      <c r="S6434" t="s">
        <v>32628</v>
      </c>
      <c r="T6434" t="s">
        <v>34357</v>
      </c>
      <c r="U6434" t="s">
        <v>32634</v>
      </c>
      <c r="V6434" t="s">
        <v>33214</v>
      </c>
      <c r="W6434">
        <v>240</v>
      </c>
      <c r="X6434" t="s">
        <v>33215</v>
      </c>
      <c r="Y6434" t="s">
        <v>32654</v>
      </c>
      <c r="AA6434">
        <v>8.5</v>
      </c>
      <c r="AC6434">
        <v>1</v>
      </c>
      <c r="AD6434" t="str">
        <f t="shared" si="970"/>
        <v/>
      </c>
      <c r="AE6434" t="str">
        <f t="shared" si="977"/>
        <v/>
      </c>
      <c r="AF6434" t="str">
        <f t="shared" si="978"/>
        <v/>
      </c>
      <c r="AG6434">
        <f>IF((S6434&lt;&gt;"tühi")*(AC6434&lt;&gt;""),AC6434,"")</f>
        <v>1</v>
      </c>
      <c r="AH6434">
        <f t="shared" si="973"/>
        <v>2.8</v>
      </c>
      <c r="AI6434">
        <v>0.14499999999999999</v>
      </c>
      <c r="AJ6434">
        <f t="shared" si="979"/>
        <v>0.40599999999999997</v>
      </c>
      <c r="AK6434" t="str">
        <f t="shared" si="974"/>
        <v/>
      </c>
      <c r="AL6434" t="str">
        <f t="shared" si="972"/>
        <v/>
      </c>
    </row>
    <row r="6435" spans="1:39" x14ac:dyDescent="0.2">
      <c r="A6435" t="s">
        <v>31898</v>
      </c>
      <c r="B6435" t="s">
        <v>680</v>
      </c>
      <c r="C6435" t="s">
        <v>31899</v>
      </c>
      <c r="D6435" s="1">
        <v>44238</v>
      </c>
      <c r="E6435" s="1">
        <v>44238</v>
      </c>
      <c r="F6435" t="s">
        <v>19</v>
      </c>
      <c r="I6435">
        <v>100</v>
      </c>
      <c r="J6435">
        <v>0</v>
      </c>
      <c r="K6435">
        <v>0</v>
      </c>
      <c r="L6435">
        <v>1197</v>
      </c>
      <c r="M6435">
        <v>1197</v>
      </c>
      <c r="N6435" t="s">
        <v>20</v>
      </c>
      <c r="O6435" t="s">
        <v>31900</v>
      </c>
      <c r="P6435" t="s">
        <v>28</v>
      </c>
      <c r="Q6435" t="s">
        <v>34233</v>
      </c>
      <c r="R6435" t="s">
        <v>34233</v>
      </c>
      <c r="S6435" t="s">
        <v>32628</v>
      </c>
      <c r="T6435" t="s">
        <v>34357</v>
      </c>
      <c r="U6435" t="s">
        <v>32634</v>
      </c>
      <c r="V6435" t="s">
        <v>33214</v>
      </c>
      <c r="W6435">
        <v>240</v>
      </c>
      <c r="X6435" t="s">
        <v>33215</v>
      </c>
      <c r="Y6435" t="s">
        <v>32654</v>
      </c>
      <c r="AA6435">
        <v>8.5</v>
      </c>
      <c r="AC6435">
        <v>1</v>
      </c>
      <c r="AD6435" t="str">
        <f t="shared" si="970"/>
        <v/>
      </c>
      <c r="AE6435" t="str">
        <f t="shared" si="977"/>
        <v/>
      </c>
      <c r="AF6435" t="str">
        <f t="shared" si="978"/>
        <v/>
      </c>
      <c r="AG6435">
        <f>IF((S6435&lt;&gt;"tühi")*(AC6435&lt;&gt;""),AC6435,"")</f>
        <v>1</v>
      </c>
      <c r="AH6435">
        <f t="shared" si="973"/>
        <v>2.8</v>
      </c>
      <c r="AI6435">
        <v>0.14499999999999999</v>
      </c>
      <c r="AJ6435">
        <f t="shared" si="979"/>
        <v>0.40599999999999997</v>
      </c>
      <c r="AK6435" t="str">
        <f t="shared" si="974"/>
        <v/>
      </c>
      <c r="AL6435" t="str">
        <f t="shared" si="972"/>
        <v/>
      </c>
    </row>
    <row r="6436" spans="1:39" x14ac:dyDescent="0.2">
      <c r="A6436" t="s">
        <v>19132</v>
      </c>
      <c r="B6436" t="s">
        <v>680</v>
      </c>
      <c r="C6436" t="s">
        <v>19133</v>
      </c>
      <c r="D6436" s="1">
        <v>38089</v>
      </c>
      <c r="E6436" s="1">
        <v>44546</v>
      </c>
      <c r="F6436" t="s">
        <v>19</v>
      </c>
      <c r="I6436">
        <v>100</v>
      </c>
      <c r="J6436">
        <v>0</v>
      </c>
      <c r="K6436">
        <v>0</v>
      </c>
      <c r="L6436">
        <v>6125</v>
      </c>
      <c r="M6436">
        <v>6125</v>
      </c>
      <c r="N6436" t="s">
        <v>20</v>
      </c>
      <c r="O6436" t="s">
        <v>19134</v>
      </c>
      <c r="P6436" t="s">
        <v>28</v>
      </c>
      <c r="Q6436" t="s">
        <v>34233</v>
      </c>
      <c r="R6436" t="s">
        <v>34233</v>
      </c>
      <c r="S6436" t="s">
        <v>32628</v>
      </c>
      <c r="T6436" t="s">
        <v>34357</v>
      </c>
      <c r="AD6436" t="str">
        <f t="shared" si="970"/>
        <v/>
      </c>
      <c r="AE6436" t="str">
        <f t="shared" si="977"/>
        <v/>
      </c>
      <c r="AF6436" t="str">
        <f t="shared" si="978"/>
        <v/>
      </c>
      <c r="AG6436" s="17">
        <v>1</v>
      </c>
      <c r="AH6436">
        <f t="shared" si="973"/>
        <v>2.8</v>
      </c>
      <c r="AI6436">
        <v>0.14499999999999999</v>
      </c>
      <c r="AJ6436">
        <f t="shared" si="979"/>
        <v>0.40599999999999997</v>
      </c>
      <c r="AK6436" t="str">
        <f t="shared" si="974"/>
        <v/>
      </c>
      <c r="AL6436" t="str">
        <f t="shared" si="972"/>
        <v/>
      </c>
    </row>
    <row r="6437" spans="1:39" x14ac:dyDescent="0.2">
      <c r="A6437" t="s">
        <v>23022</v>
      </c>
      <c r="B6437" t="s">
        <v>680</v>
      </c>
      <c r="C6437" t="s">
        <v>23023</v>
      </c>
      <c r="D6437" s="1">
        <v>38898</v>
      </c>
      <c r="E6437" s="1">
        <v>44546</v>
      </c>
      <c r="F6437" t="s">
        <v>19</v>
      </c>
      <c r="I6437">
        <v>100</v>
      </c>
      <c r="J6437">
        <v>0</v>
      </c>
      <c r="K6437">
        <v>0</v>
      </c>
      <c r="L6437">
        <v>4404</v>
      </c>
      <c r="M6437">
        <v>4404</v>
      </c>
      <c r="N6437" t="s">
        <v>20</v>
      </c>
      <c r="O6437" t="s">
        <v>23024</v>
      </c>
      <c r="P6437" t="s">
        <v>28</v>
      </c>
      <c r="Q6437" t="s">
        <v>34233</v>
      </c>
      <c r="R6437" t="s">
        <v>34233</v>
      </c>
      <c r="S6437" t="s">
        <v>33942</v>
      </c>
      <c r="T6437" t="s">
        <v>34233</v>
      </c>
      <c r="U6437" t="s">
        <v>32634</v>
      </c>
      <c r="V6437" t="s">
        <v>33208</v>
      </c>
      <c r="W6437">
        <v>200</v>
      </c>
      <c r="X6437">
        <v>2</v>
      </c>
      <c r="Y6437" t="s">
        <v>32654</v>
      </c>
      <c r="Z6437">
        <v>400</v>
      </c>
      <c r="AA6437">
        <v>8.5</v>
      </c>
      <c r="AC6437">
        <v>1</v>
      </c>
      <c r="AD6437" t="str">
        <f t="shared" si="970"/>
        <v/>
      </c>
      <c r="AE6437">
        <f t="shared" si="977"/>
        <v>1</v>
      </c>
      <c r="AF6437" t="str">
        <f t="shared" si="978"/>
        <v/>
      </c>
      <c r="AG6437" t="str">
        <f>IF((S6437&lt;&gt;"tühi")*(AC6437&lt;&gt;""),AC6437,"")</f>
        <v/>
      </c>
      <c r="AH6437" t="str">
        <f t="shared" si="973"/>
        <v/>
      </c>
      <c r="AI6437">
        <v>0.14499999999999999</v>
      </c>
      <c r="AJ6437" t="str">
        <f t="shared" si="979"/>
        <v/>
      </c>
      <c r="AK6437">
        <f t="shared" si="974"/>
        <v>2.8</v>
      </c>
      <c r="AL6437">
        <f t="shared" si="972"/>
        <v>0.40599999999999997</v>
      </c>
    </row>
    <row r="6438" spans="1:39" x14ac:dyDescent="0.2">
      <c r="A6438" t="s">
        <v>31122</v>
      </c>
      <c r="B6438" t="s">
        <v>680</v>
      </c>
      <c r="C6438" t="s">
        <v>31123</v>
      </c>
      <c r="D6438" s="1">
        <v>43859</v>
      </c>
      <c r="E6438" s="1">
        <v>44712</v>
      </c>
      <c r="F6438" t="s">
        <v>26</v>
      </c>
      <c r="I6438">
        <v>100</v>
      </c>
      <c r="J6438">
        <v>0</v>
      </c>
      <c r="K6438">
        <v>0</v>
      </c>
      <c r="L6438">
        <v>2244</v>
      </c>
      <c r="M6438">
        <v>2244</v>
      </c>
      <c r="N6438" t="s">
        <v>20</v>
      </c>
      <c r="O6438" t="s">
        <v>31124</v>
      </c>
      <c r="P6438" t="s">
        <v>44</v>
      </c>
      <c r="Q6438" t="s">
        <v>34233</v>
      </c>
      <c r="R6438" t="s">
        <v>34233</v>
      </c>
      <c r="S6438" t="s">
        <v>34233</v>
      </c>
      <c r="T6438" t="s">
        <v>34233</v>
      </c>
      <c r="AD6438" t="str">
        <f t="shared" si="970"/>
        <v/>
      </c>
      <c r="AE6438" t="str">
        <f t="shared" si="977"/>
        <v/>
      </c>
      <c r="AF6438" t="str">
        <f t="shared" si="978"/>
        <v/>
      </c>
      <c r="AG6438" t="str">
        <f>IF((S6438&lt;&gt;"tühi")*(AC6438&lt;&gt;""),AC6438,"")</f>
        <v/>
      </c>
      <c r="AH6438" t="str">
        <f t="shared" si="973"/>
        <v/>
      </c>
      <c r="AI6438">
        <v>0.14499999999999999</v>
      </c>
      <c r="AJ6438" t="str">
        <f t="shared" si="979"/>
        <v/>
      </c>
      <c r="AK6438" t="str">
        <f t="shared" si="974"/>
        <v/>
      </c>
      <c r="AL6438" t="str">
        <f t="shared" si="972"/>
        <v/>
      </c>
    </row>
    <row r="6439" spans="1:39" x14ac:dyDescent="0.2">
      <c r="A6439" t="s">
        <v>31901</v>
      </c>
      <c r="B6439" t="s">
        <v>680</v>
      </c>
      <c r="C6439" t="s">
        <v>31902</v>
      </c>
      <c r="D6439" s="1">
        <v>44238</v>
      </c>
      <c r="E6439" s="1">
        <v>44238</v>
      </c>
      <c r="F6439" t="s">
        <v>26</v>
      </c>
      <c r="I6439">
        <v>100</v>
      </c>
      <c r="J6439">
        <v>0</v>
      </c>
      <c r="K6439">
        <v>0</v>
      </c>
      <c r="L6439">
        <v>69</v>
      </c>
      <c r="M6439">
        <v>69</v>
      </c>
      <c r="N6439" t="s">
        <v>20</v>
      </c>
      <c r="O6439" t="s">
        <v>31903</v>
      </c>
      <c r="P6439" t="s">
        <v>44</v>
      </c>
      <c r="Q6439" t="s">
        <v>34233</v>
      </c>
      <c r="R6439" t="s">
        <v>34233</v>
      </c>
      <c r="S6439" t="s">
        <v>34233</v>
      </c>
      <c r="T6439" t="s">
        <v>34233</v>
      </c>
      <c r="V6439" t="s">
        <v>33214</v>
      </c>
      <c r="AD6439" t="str">
        <f t="shared" ref="AD6439:AD6502" si="980">IF((S6439="tühi")*(F6439&lt;&gt;"Elamumaa")*(G6439&lt;&gt;"Elamumaa")*(H6439&lt;&gt;"Elamumaa"),IF(Z6439=0,"",Z6439),"")</f>
        <v/>
      </c>
      <c r="AE6439" t="str">
        <f t="shared" si="977"/>
        <v/>
      </c>
      <c r="AF6439" t="str">
        <f t="shared" si="978"/>
        <v/>
      </c>
      <c r="AG6439" t="str">
        <f>IF((S6439&lt;&gt;"tühi")*(AC6439&lt;&gt;""),AC6439,"")</f>
        <v/>
      </c>
      <c r="AH6439" t="str">
        <f t="shared" si="973"/>
        <v/>
      </c>
      <c r="AI6439">
        <v>0.14499999999999999</v>
      </c>
      <c r="AJ6439" t="str">
        <f t="shared" si="979"/>
        <v/>
      </c>
      <c r="AK6439" t="str">
        <f t="shared" si="974"/>
        <v/>
      </c>
      <c r="AL6439" t="str">
        <f t="shared" si="972"/>
        <v/>
      </c>
    </row>
    <row r="6440" spans="1:39" x14ac:dyDescent="0.2">
      <c r="A6440" t="s">
        <v>25087</v>
      </c>
      <c r="B6440" t="s">
        <v>680</v>
      </c>
      <c r="C6440" t="s">
        <v>25088</v>
      </c>
      <c r="D6440" s="1">
        <v>39645</v>
      </c>
      <c r="E6440" s="1">
        <v>44713</v>
      </c>
      <c r="F6440" t="s">
        <v>26</v>
      </c>
      <c r="I6440">
        <v>100</v>
      </c>
      <c r="J6440">
        <v>0</v>
      </c>
      <c r="K6440">
        <v>0</v>
      </c>
      <c r="L6440">
        <v>1386</v>
      </c>
      <c r="M6440">
        <v>1386</v>
      </c>
      <c r="N6440" t="s">
        <v>20</v>
      </c>
      <c r="O6440" t="s">
        <v>25089</v>
      </c>
      <c r="P6440" t="s">
        <v>44</v>
      </c>
      <c r="Q6440" t="s">
        <v>34233</v>
      </c>
      <c r="R6440" t="s">
        <v>34233</v>
      </c>
      <c r="S6440" t="s">
        <v>34233</v>
      </c>
      <c r="T6440" t="s">
        <v>34233</v>
      </c>
      <c r="AD6440" t="str">
        <f t="shared" si="980"/>
        <v/>
      </c>
      <c r="AE6440" t="str">
        <f t="shared" si="977"/>
        <v/>
      </c>
      <c r="AF6440" t="str">
        <f t="shared" si="978"/>
        <v/>
      </c>
      <c r="AG6440" t="str">
        <f>IF((S6440&lt;&gt;"tühi")*(AC6440&lt;&gt;""),AC6440,"")</f>
        <v/>
      </c>
      <c r="AH6440" t="str">
        <f t="shared" si="973"/>
        <v/>
      </c>
      <c r="AI6440">
        <v>0.14499999999999999</v>
      </c>
      <c r="AJ6440" t="str">
        <f t="shared" si="979"/>
        <v/>
      </c>
      <c r="AK6440" t="str">
        <f t="shared" si="974"/>
        <v/>
      </c>
      <c r="AL6440" t="str">
        <f t="shared" si="972"/>
        <v/>
      </c>
    </row>
    <row r="6441" spans="1:39" x14ac:dyDescent="0.2">
      <c r="A6441" t="s">
        <v>3719</v>
      </c>
      <c r="B6441" t="s">
        <v>680</v>
      </c>
      <c r="C6441" t="s">
        <v>3720</v>
      </c>
      <c r="D6441" s="1">
        <v>35921</v>
      </c>
      <c r="E6441" s="1">
        <v>43456</v>
      </c>
      <c r="F6441" t="s">
        <v>19</v>
      </c>
      <c r="I6441">
        <v>100</v>
      </c>
      <c r="J6441">
        <v>0</v>
      </c>
      <c r="K6441">
        <v>0</v>
      </c>
      <c r="L6441">
        <v>1955</v>
      </c>
      <c r="M6441">
        <v>1955</v>
      </c>
      <c r="N6441" t="s">
        <v>20</v>
      </c>
      <c r="O6441" t="s">
        <v>3721</v>
      </c>
      <c r="P6441" t="s">
        <v>28</v>
      </c>
      <c r="Q6441" t="s">
        <v>34233</v>
      </c>
      <c r="R6441" t="s">
        <v>34233</v>
      </c>
      <c r="S6441" t="s">
        <v>33797</v>
      </c>
      <c r="T6441" t="s">
        <v>34349</v>
      </c>
      <c r="AD6441" t="str">
        <f t="shared" si="980"/>
        <v/>
      </c>
      <c r="AE6441" t="str">
        <f t="shared" si="977"/>
        <v/>
      </c>
      <c r="AF6441" t="str">
        <f t="shared" si="978"/>
        <v/>
      </c>
      <c r="AG6441" s="17">
        <v>1</v>
      </c>
      <c r="AH6441">
        <f t="shared" si="973"/>
        <v>2.8</v>
      </c>
      <c r="AI6441">
        <v>0.14499999999999999</v>
      </c>
      <c r="AJ6441">
        <f t="shared" si="979"/>
        <v>0.40599999999999997</v>
      </c>
      <c r="AK6441" t="str">
        <f t="shared" si="974"/>
        <v/>
      </c>
      <c r="AL6441" t="str">
        <f t="shared" si="972"/>
        <v/>
      </c>
    </row>
    <row r="6442" spans="1:39" x14ac:dyDescent="0.2">
      <c r="A6442" t="s">
        <v>3716</v>
      </c>
      <c r="B6442" t="s">
        <v>680</v>
      </c>
      <c r="C6442" t="s">
        <v>3717</v>
      </c>
      <c r="D6442" s="1">
        <v>35921</v>
      </c>
      <c r="E6442" s="1">
        <v>44708</v>
      </c>
      <c r="F6442" t="s">
        <v>19</v>
      </c>
      <c r="I6442">
        <v>100</v>
      </c>
      <c r="J6442">
        <v>0</v>
      </c>
      <c r="K6442">
        <v>0</v>
      </c>
      <c r="L6442">
        <v>1207</v>
      </c>
      <c r="M6442">
        <v>1207</v>
      </c>
      <c r="N6442" t="s">
        <v>20</v>
      </c>
      <c r="O6442" t="s">
        <v>3718</v>
      </c>
      <c r="P6442" t="s">
        <v>28</v>
      </c>
      <c r="Q6442" t="s">
        <v>34233</v>
      </c>
      <c r="R6442" t="s">
        <v>34233</v>
      </c>
      <c r="S6442" t="s">
        <v>32628</v>
      </c>
      <c r="T6442" t="s">
        <v>34349</v>
      </c>
      <c r="AD6442" t="str">
        <f t="shared" si="980"/>
        <v/>
      </c>
      <c r="AE6442" t="str">
        <f t="shared" si="977"/>
        <v/>
      </c>
      <c r="AF6442" t="str">
        <f t="shared" si="978"/>
        <v/>
      </c>
      <c r="AG6442" s="17">
        <v>1</v>
      </c>
      <c r="AH6442">
        <f t="shared" si="973"/>
        <v>2.8</v>
      </c>
      <c r="AI6442">
        <v>0.14499999999999999</v>
      </c>
      <c r="AJ6442">
        <f t="shared" si="979"/>
        <v>0.40599999999999997</v>
      </c>
      <c r="AK6442" t="str">
        <f t="shared" si="974"/>
        <v/>
      </c>
      <c r="AL6442" t="str">
        <f t="shared" si="972"/>
        <v/>
      </c>
    </row>
    <row r="6443" spans="1:39" x14ac:dyDescent="0.2">
      <c r="A6443" t="s">
        <v>3713</v>
      </c>
      <c r="B6443" t="s">
        <v>680</v>
      </c>
      <c r="C6443" t="s">
        <v>3714</v>
      </c>
      <c r="D6443" s="1">
        <v>35921</v>
      </c>
      <c r="E6443" s="1">
        <v>44713</v>
      </c>
      <c r="F6443" t="s">
        <v>19</v>
      </c>
      <c r="I6443">
        <v>100</v>
      </c>
      <c r="J6443">
        <v>0</v>
      </c>
      <c r="K6443">
        <v>0</v>
      </c>
      <c r="L6443">
        <v>1389</v>
      </c>
      <c r="M6443">
        <v>1389</v>
      </c>
      <c r="N6443" t="s">
        <v>20</v>
      </c>
      <c r="O6443" t="s">
        <v>3715</v>
      </c>
      <c r="P6443" t="s">
        <v>28</v>
      </c>
      <c r="Q6443" t="s">
        <v>34233</v>
      </c>
      <c r="R6443" t="s">
        <v>34233</v>
      </c>
      <c r="S6443" t="s">
        <v>33800</v>
      </c>
      <c r="T6443" t="s">
        <v>34349</v>
      </c>
      <c r="AD6443" t="str">
        <f t="shared" si="980"/>
        <v/>
      </c>
      <c r="AE6443" t="str">
        <f t="shared" si="977"/>
        <v/>
      </c>
      <c r="AF6443" t="str">
        <f t="shared" si="978"/>
        <v/>
      </c>
      <c r="AG6443" s="17">
        <v>1</v>
      </c>
      <c r="AH6443">
        <f t="shared" si="973"/>
        <v>2.8</v>
      </c>
      <c r="AI6443">
        <v>0.14499999999999999</v>
      </c>
      <c r="AJ6443">
        <f t="shared" si="979"/>
        <v>0.40599999999999997</v>
      </c>
      <c r="AK6443" t="str">
        <f t="shared" si="974"/>
        <v/>
      </c>
      <c r="AL6443" t="str">
        <f t="shared" ref="AL6443:AL6506" si="981">IF(COUNTBLANK(AK6443),"",AK6443*AI6443)</f>
        <v/>
      </c>
    </row>
    <row r="6444" spans="1:39" x14ac:dyDescent="0.2">
      <c r="A6444" t="s">
        <v>23665</v>
      </c>
      <c r="B6444" t="s">
        <v>680</v>
      </c>
      <c r="C6444" t="s">
        <v>23666</v>
      </c>
      <c r="D6444" s="1">
        <v>39087</v>
      </c>
      <c r="E6444" s="1">
        <v>43456</v>
      </c>
      <c r="F6444" t="s">
        <v>474</v>
      </c>
      <c r="I6444">
        <v>100</v>
      </c>
      <c r="J6444">
        <v>0</v>
      </c>
      <c r="K6444">
        <v>0</v>
      </c>
      <c r="L6444">
        <v>519</v>
      </c>
      <c r="M6444">
        <v>519</v>
      </c>
      <c r="N6444" t="s">
        <v>20</v>
      </c>
      <c r="O6444" t="s">
        <v>23667</v>
      </c>
      <c r="P6444" t="s">
        <v>28</v>
      </c>
      <c r="Q6444" t="s">
        <v>34233</v>
      </c>
      <c r="R6444" t="s">
        <v>34233</v>
      </c>
      <c r="S6444" t="s">
        <v>32627</v>
      </c>
      <c r="T6444" t="s">
        <v>34233</v>
      </c>
      <c r="AD6444" t="str">
        <f t="shared" si="980"/>
        <v/>
      </c>
      <c r="AE6444" t="str">
        <f t="shared" si="977"/>
        <v/>
      </c>
      <c r="AF6444" t="str">
        <f t="shared" si="978"/>
        <v/>
      </c>
      <c r="AG6444" t="str">
        <f>IF((S6444&lt;&gt;"tühi")*(AC6444&lt;&gt;""),AC6444,"")</f>
        <v/>
      </c>
      <c r="AH6444" t="str">
        <f t="shared" si="973"/>
        <v/>
      </c>
      <c r="AI6444">
        <v>0.14499999999999999</v>
      </c>
      <c r="AJ6444" t="str">
        <f t="shared" si="979"/>
        <v/>
      </c>
      <c r="AK6444" t="str">
        <f t="shared" si="974"/>
        <v/>
      </c>
      <c r="AL6444" t="str">
        <f t="shared" si="981"/>
        <v/>
      </c>
      <c r="AM6444" t="s">
        <v>34322</v>
      </c>
    </row>
    <row r="6445" spans="1:39" x14ac:dyDescent="0.2">
      <c r="A6445" t="s">
        <v>32456</v>
      </c>
      <c r="B6445" t="s">
        <v>680</v>
      </c>
      <c r="C6445" t="s">
        <v>32457</v>
      </c>
      <c r="D6445" s="1">
        <v>44713</v>
      </c>
      <c r="E6445" s="1">
        <v>44713</v>
      </c>
      <c r="F6445" t="s">
        <v>19</v>
      </c>
      <c r="I6445">
        <v>100</v>
      </c>
      <c r="J6445">
        <v>0</v>
      </c>
      <c r="K6445">
        <v>0</v>
      </c>
      <c r="L6445">
        <v>1762</v>
      </c>
      <c r="M6445">
        <v>1762</v>
      </c>
      <c r="N6445" t="s">
        <v>20</v>
      </c>
      <c r="O6445" t="s">
        <v>32455</v>
      </c>
      <c r="P6445" t="s">
        <v>28</v>
      </c>
      <c r="Q6445" t="s">
        <v>34233</v>
      </c>
      <c r="R6445" t="s">
        <v>34233</v>
      </c>
      <c r="S6445" t="s">
        <v>32628</v>
      </c>
      <c r="T6445" t="s">
        <v>34349</v>
      </c>
      <c r="AD6445" t="str">
        <f t="shared" si="980"/>
        <v/>
      </c>
      <c r="AE6445" t="str">
        <f t="shared" si="977"/>
        <v/>
      </c>
      <c r="AF6445" t="str">
        <f t="shared" si="978"/>
        <v/>
      </c>
      <c r="AG6445" s="17">
        <v>1</v>
      </c>
      <c r="AH6445">
        <f t="shared" si="973"/>
        <v>2.8</v>
      </c>
      <c r="AI6445">
        <v>0.14499999999999999</v>
      </c>
      <c r="AJ6445">
        <f t="shared" si="979"/>
        <v>0.40599999999999997</v>
      </c>
      <c r="AK6445" t="str">
        <f t="shared" si="974"/>
        <v/>
      </c>
      <c r="AL6445" t="str">
        <f t="shared" si="981"/>
        <v/>
      </c>
    </row>
    <row r="6446" spans="1:39" x14ac:dyDescent="0.2">
      <c r="A6446" t="s">
        <v>24972</v>
      </c>
      <c r="B6446" t="s">
        <v>680</v>
      </c>
      <c r="C6446" t="s">
        <v>24973</v>
      </c>
      <c r="D6446" s="1">
        <v>39645</v>
      </c>
      <c r="E6446" s="1">
        <v>44546</v>
      </c>
      <c r="F6446" t="s">
        <v>26</v>
      </c>
      <c r="I6446">
        <v>100</v>
      </c>
      <c r="J6446">
        <v>0</v>
      </c>
      <c r="K6446">
        <v>0</v>
      </c>
      <c r="L6446">
        <v>2025</v>
      </c>
      <c r="M6446">
        <v>2025</v>
      </c>
      <c r="N6446" t="s">
        <v>20</v>
      </c>
      <c r="O6446" t="s">
        <v>24974</v>
      </c>
      <c r="P6446" t="s">
        <v>44</v>
      </c>
      <c r="Q6446" t="s">
        <v>34233</v>
      </c>
      <c r="R6446" t="s">
        <v>34233</v>
      </c>
      <c r="S6446" t="s">
        <v>34233</v>
      </c>
      <c r="T6446" t="s">
        <v>34233</v>
      </c>
      <c r="AD6446" t="str">
        <f t="shared" si="980"/>
        <v/>
      </c>
      <c r="AE6446" t="str">
        <f t="shared" si="977"/>
        <v/>
      </c>
      <c r="AF6446" t="str">
        <f t="shared" si="978"/>
        <v/>
      </c>
      <c r="AG6446" t="str">
        <f>IF((S6446&lt;&gt;"tühi")*(AC6446&lt;&gt;""),AC6446,"")</f>
        <v/>
      </c>
      <c r="AH6446" t="str">
        <f t="shared" si="973"/>
        <v/>
      </c>
      <c r="AI6446">
        <v>0.14499999999999999</v>
      </c>
      <c r="AJ6446" t="str">
        <f t="shared" si="979"/>
        <v/>
      </c>
      <c r="AK6446" t="str">
        <f t="shared" si="974"/>
        <v/>
      </c>
      <c r="AL6446" t="str">
        <f t="shared" si="981"/>
        <v/>
      </c>
    </row>
    <row r="6447" spans="1:39" x14ac:dyDescent="0.2">
      <c r="A6447" t="s">
        <v>3710</v>
      </c>
      <c r="B6447" t="s">
        <v>680</v>
      </c>
      <c r="C6447" t="s">
        <v>3711</v>
      </c>
      <c r="D6447" s="1">
        <v>35921</v>
      </c>
      <c r="E6447" s="1">
        <v>43456</v>
      </c>
      <c r="F6447" t="s">
        <v>19</v>
      </c>
      <c r="I6447">
        <v>100</v>
      </c>
      <c r="J6447">
        <v>0</v>
      </c>
      <c r="K6447">
        <v>0</v>
      </c>
      <c r="L6447">
        <v>1479</v>
      </c>
      <c r="M6447">
        <v>1479</v>
      </c>
      <c r="N6447" t="s">
        <v>20</v>
      </c>
      <c r="O6447" t="s">
        <v>3712</v>
      </c>
      <c r="P6447" t="s">
        <v>28</v>
      </c>
      <c r="Q6447" t="s">
        <v>34233</v>
      </c>
      <c r="R6447" t="s">
        <v>34233</v>
      </c>
      <c r="S6447" t="s">
        <v>33800</v>
      </c>
      <c r="T6447" t="s">
        <v>34349</v>
      </c>
      <c r="AD6447" t="str">
        <f t="shared" si="980"/>
        <v/>
      </c>
      <c r="AE6447" t="str">
        <f t="shared" si="977"/>
        <v/>
      </c>
      <c r="AF6447" t="str">
        <f t="shared" si="978"/>
        <v/>
      </c>
      <c r="AG6447" s="17">
        <v>1</v>
      </c>
      <c r="AH6447">
        <f t="shared" si="973"/>
        <v>2.8</v>
      </c>
      <c r="AI6447">
        <v>0.14499999999999999</v>
      </c>
      <c r="AJ6447">
        <f t="shared" si="979"/>
        <v>0.40599999999999997</v>
      </c>
      <c r="AK6447" t="str">
        <f t="shared" si="974"/>
        <v/>
      </c>
      <c r="AL6447" t="str">
        <f t="shared" si="981"/>
        <v/>
      </c>
    </row>
    <row r="6448" spans="1:39" x14ac:dyDescent="0.2">
      <c r="A6448" t="s">
        <v>3656</v>
      </c>
      <c r="B6448" t="s">
        <v>680</v>
      </c>
      <c r="C6448" t="s">
        <v>3657</v>
      </c>
      <c r="D6448" s="1">
        <v>35921</v>
      </c>
      <c r="E6448" s="1">
        <v>43456</v>
      </c>
      <c r="F6448" t="s">
        <v>19</v>
      </c>
      <c r="I6448">
        <v>100</v>
      </c>
      <c r="J6448">
        <v>0</v>
      </c>
      <c r="K6448">
        <v>0</v>
      </c>
      <c r="L6448">
        <v>1584</v>
      </c>
      <c r="M6448">
        <v>1584</v>
      </c>
      <c r="N6448" t="s">
        <v>20</v>
      </c>
      <c r="O6448" t="s">
        <v>3658</v>
      </c>
      <c r="P6448" t="s">
        <v>28</v>
      </c>
      <c r="Q6448" t="s">
        <v>34233</v>
      </c>
      <c r="R6448" t="s">
        <v>34233</v>
      </c>
      <c r="S6448" t="s">
        <v>33797</v>
      </c>
      <c r="T6448" t="s">
        <v>34349</v>
      </c>
      <c r="AD6448" t="str">
        <f t="shared" si="980"/>
        <v/>
      </c>
      <c r="AE6448" t="str">
        <f t="shared" si="977"/>
        <v/>
      </c>
      <c r="AF6448" t="str">
        <f t="shared" si="978"/>
        <v/>
      </c>
      <c r="AG6448" s="17">
        <v>1</v>
      </c>
      <c r="AH6448">
        <f t="shared" ref="AH6448:AH6511" si="982">IF(AG6448="","",AG6448*2.8)</f>
        <v>2.8</v>
      </c>
      <c r="AI6448">
        <v>0.14499999999999999</v>
      </c>
      <c r="AJ6448">
        <f t="shared" si="979"/>
        <v>0.40599999999999997</v>
      </c>
      <c r="AK6448" t="str">
        <f t="shared" ref="AK6448:AK6511" si="983">IF(AE6448="","",AE6448*2.8)</f>
        <v/>
      </c>
      <c r="AL6448" t="str">
        <f t="shared" si="981"/>
        <v/>
      </c>
    </row>
    <row r="6449" spans="1:38" x14ac:dyDescent="0.2">
      <c r="A6449" t="s">
        <v>9582</v>
      </c>
      <c r="B6449" t="s">
        <v>680</v>
      </c>
      <c r="C6449" t="s">
        <v>9583</v>
      </c>
      <c r="D6449" s="1">
        <v>36311</v>
      </c>
      <c r="E6449" s="1">
        <v>43456</v>
      </c>
      <c r="F6449" t="s">
        <v>19</v>
      </c>
      <c r="I6449">
        <v>100</v>
      </c>
      <c r="J6449">
        <v>0</v>
      </c>
      <c r="K6449">
        <v>0</v>
      </c>
      <c r="L6449">
        <v>1166</v>
      </c>
      <c r="M6449">
        <v>1166</v>
      </c>
      <c r="N6449" t="s">
        <v>20</v>
      </c>
      <c r="O6449" t="s">
        <v>9584</v>
      </c>
      <c r="P6449" t="s">
        <v>28</v>
      </c>
      <c r="Q6449" t="s">
        <v>34233</v>
      </c>
      <c r="R6449" t="s">
        <v>34233</v>
      </c>
      <c r="S6449" t="s">
        <v>32628</v>
      </c>
      <c r="T6449" t="s">
        <v>34349</v>
      </c>
      <c r="AD6449" t="str">
        <f t="shared" si="980"/>
        <v/>
      </c>
      <c r="AE6449" t="str">
        <f t="shared" si="977"/>
        <v/>
      </c>
      <c r="AF6449" t="str">
        <f t="shared" si="978"/>
        <v/>
      </c>
      <c r="AG6449" s="17">
        <v>1</v>
      </c>
      <c r="AH6449">
        <f t="shared" si="982"/>
        <v>2.8</v>
      </c>
      <c r="AI6449">
        <v>0.14499999999999999</v>
      </c>
      <c r="AJ6449">
        <f t="shared" si="979"/>
        <v>0.40599999999999997</v>
      </c>
      <c r="AK6449" t="str">
        <f t="shared" si="983"/>
        <v/>
      </c>
      <c r="AL6449" t="str">
        <f t="shared" si="981"/>
        <v/>
      </c>
    </row>
    <row r="6450" spans="1:38" x14ac:dyDescent="0.2">
      <c r="A6450" t="s">
        <v>3653</v>
      </c>
      <c r="B6450" t="s">
        <v>680</v>
      </c>
      <c r="C6450" t="s">
        <v>3654</v>
      </c>
      <c r="D6450" s="1">
        <v>35921</v>
      </c>
      <c r="E6450" s="1">
        <v>43456</v>
      </c>
      <c r="F6450" t="s">
        <v>19</v>
      </c>
      <c r="I6450">
        <v>100</v>
      </c>
      <c r="J6450">
        <v>0</v>
      </c>
      <c r="K6450">
        <v>0</v>
      </c>
      <c r="L6450">
        <v>1238</v>
      </c>
      <c r="M6450">
        <v>1238</v>
      </c>
      <c r="N6450" t="s">
        <v>20</v>
      </c>
      <c r="O6450" t="s">
        <v>3655</v>
      </c>
      <c r="P6450" t="s">
        <v>28</v>
      </c>
      <c r="Q6450" t="s">
        <v>34233</v>
      </c>
      <c r="R6450" t="s">
        <v>34233</v>
      </c>
      <c r="S6450" t="s">
        <v>32628</v>
      </c>
      <c r="T6450" t="s">
        <v>34349</v>
      </c>
      <c r="AD6450" t="str">
        <f t="shared" si="980"/>
        <v/>
      </c>
      <c r="AE6450" t="str">
        <f t="shared" si="977"/>
        <v/>
      </c>
      <c r="AF6450" t="str">
        <f t="shared" si="978"/>
        <v/>
      </c>
      <c r="AG6450" s="17">
        <v>1</v>
      </c>
      <c r="AH6450">
        <f t="shared" si="982"/>
        <v>2.8</v>
      </c>
      <c r="AI6450">
        <v>0.14499999999999999</v>
      </c>
      <c r="AJ6450">
        <f t="shared" si="979"/>
        <v>0.40599999999999997</v>
      </c>
      <c r="AK6450" t="str">
        <f t="shared" si="983"/>
        <v/>
      </c>
      <c r="AL6450" t="str">
        <f t="shared" si="981"/>
        <v/>
      </c>
    </row>
    <row r="6451" spans="1:38" x14ac:dyDescent="0.2">
      <c r="A6451" t="s">
        <v>3650</v>
      </c>
      <c r="B6451" t="s">
        <v>680</v>
      </c>
      <c r="C6451" t="s">
        <v>3651</v>
      </c>
      <c r="D6451" s="1">
        <v>35921</v>
      </c>
      <c r="E6451" s="1">
        <v>43456</v>
      </c>
      <c r="F6451" t="s">
        <v>19</v>
      </c>
      <c r="I6451">
        <v>100</v>
      </c>
      <c r="J6451">
        <v>0</v>
      </c>
      <c r="K6451">
        <v>0</v>
      </c>
      <c r="L6451">
        <v>1161</v>
      </c>
      <c r="M6451">
        <v>1161</v>
      </c>
      <c r="N6451" t="s">
        <v>20</v>
      </c>
      <c r="O6451" t="s">
        <v>3652</v>
      </c>
      <c r="P6451" t="s">
        <v>28</v>
      </c>
      <c r="Q6451" t="s">
        <v>34233</v>
      </c>
      <c r="R6451" t="s">
        <v>34233</v>
      </c>
      <c r="S6451" t="s">
        <v>32628</v>
      </c>
      <c r="T6451" t="s">
        <v>34349</v>
      </c>
      <c r="AD6451" t="str">
        <f t="shared" si="980"/>
        <v/>
      </c>
      <c r="AE6451" t="str">
        <f t="shared" si="977"/>
        <v/>
      </c>
      <c r="AF6451" t="str">
        <f t="shared" si="978"/>
        <v/>
      </c>
      <c r="AG6451" s="17">
        <v>1</v>
      </c>
      <c r="AH6451">
        <f t="shared" si="982"/>
        <v>2.8</v>
      </c>
      <c r="AI6451">
        <v>0.14499999999999999</v>
      </c>
      <c r="AJ6451">
        <f t="shared" si="979"/>
        <v>0.40599999999999997</v>
      </c>
      <c r="AK6451" t="str">
        <f t="shared" si="983"/>
        <v/>
      </c>
      <c r="AL6451" t="str">
        <f t="shared" si="981"/>
        <v/>
      </c>
    </row>
    <row r="6452" spans="1:38" x14ac:dyDescent="0.2">
      <c r="A6452" t="s">
        <v>22375</v>
      </c>
      <c r="B6452" t="s">
        <v>680</v>
      </c>
      <c r="C6452" t="s">
        <v>22376</v>
      </c>
      <c r="D6452" s="1">
        <v>38819</v>
      </c>
      <c r="E6452" s="1">
        <v>44599</v>
      </c>
      <c r="F6452" t="s">
        <v>19</v>
      </c>
      <c r="I6452">
        <v>100</v>
      </c>
      <c r="J6452">
        <v>0</v>
      </c>
      <c r="K6452">
        <v>0</v>
      </c>
      <c r="L6452">
        <v>1239</v>
      </c>
      <c r="M6452">
        <v>1239</v>
      </c>
      <c r="N6452" t="s">
        <v>20</v>
      </c>
      <c r="O6452" t="s">
        <v>22377</v>
      </c>
      <c r="P6452" t="s">
        <v>28</v>
      </c>
      <c r="Q6452" t="s">
        <v>34233</v>
      </c>
      <c r="R6452" t="s">
        <v>34233</v>
      </c>
      <c r="S6452" t="s">
        <v>32628</v>
      </c>
      <c r="T6452" t="s">
        <v>34349</v>
      </c>
      <c r="AD6452" t="str">
        <f t="shared" si="980"/>
        <v/>
      </c>
      <c r="AE6452" t="str">
        <f t="shared" si="977"/>
        <v/>
      </c>
      <c r="AF6452" t="str">
        <f t="shared" si="978"/>
        <v/>
      </c>
      <c r="AG6452" s="17">
        <v>1</v>
      </c>
      <c r="AH6452">
        <f t="shared" si="982"/>
        <v>2.8</v>
      </c>
      <c r="AI6452">
        <v>0.14499999999999999</v>
      </c>
      <c r="AJ6452">
        <f t="shared" si="979"/>
        <v>0.40599999999999997</v>
      </c>
      <c r="AK6452" t="str">
        <f t="shared" si="983"/>
        <v/>
      </c>
      <c r="AL6452" t="str">
        <f t="shared" si="981"/>
        <v/>
      </c>
    </row>
    <row r="6453" spans="1:38" x14ac:dyDescent="0.2">
      <c r="A6453" t="s">
        <v>3647</v>
      </c>
      <c r="B6453" t="s">
        <v>680</v>
      </c>
      <c r="C6453" t="s">
        <v>3648</v>
      </c>
      <c r="D6453" s="1">
        <v>35921</v>
      </c>
      <c r="E6453" s="1">
        <v>43456</v>
      </c>
      <c r="F6453" t="s">
        <v>19</v>
      </c>
      <c r="I6453">
        <v>100</v>
      </c>
      <c r="J6453">
        <v>0</v>
      </c>
      <c r="K6453">
        <v>0</v>
      </c>
      <c r="L6453">
        <v>1156</v>
      </c>
      <c r="M6453">
        <v>1156</v>
      </c>
      <c r="N6453" t="s">
        <v>20</v>
      </c>
      <c r="O6453" t="s">
        <v>3649</v>
      </c>
      <c r="P6453" t="s">
        <v>28</v>
      </c>
      <c r="Q6453" t="s">
        <v>34233</v>
      </c>
      <c r="R6453" t="s">
        <v>34233</v>
      </c>
      <c r="S6453" t="s">
        <v>32628</v>
      </c>
      <c r="T6453" t="s">
        <v>34349</v>
      </c>
      <c r="AD6453" t="str">
        <f t="shared" si="980"/>
        <v/>
      </c>
      <c r="AE6453" t="str">
        <f t="shared" si="977"/>
        <v/>
      </c>
      <c r="AF6453" t="str">
        <f t="shared" si="978"/>
        <v/>
      </c>
      <c r="AG6453" s="17">
        <v>1</v>
      </c>
      <c r="AH6453">
        <f t="shared" si="982"/>
        <v>2.8</v>
      </c>
      <c r="AI6453">
        <v>0.14499999999999999</v>
      </c>
      <c r="AJ6453">
        <f t="shared" si="979"/>
        <v>0.40599999999999997</v>
      </c>
      <c r="AK6453" t="str">
        <f t="shared" si="983"/>
        <v/>
      </c>
      <c r="AL6453" t="str">
        <f t="shared" si="981"/>
        <v/>
      </c>
    </row>
    <row r="6454" spans="1:38" x14ac:dyDescent="0.2">
      <c r="A6454" t="s">
        <v>4778</v>
      </c>
      <c r="B6454" t="s">
        <v>680</v>
      </c>
      <c r="C6454" t="s">
        <v>4779</v>
      </c>
      <c r="D6454" s="1">
        <v>35976</v>
      </c>
      <c r="E6454" s="1">
        <v>43456</v>
      </c>
      <c r="F6454" t="s">
        <v>19</v>
      </c>
      <c r="I6454">
        <v>100</v>
      </c>
      <c r="J6454">
        <v>0</v>
      </c>
      <c r="K6454">
        <v>0</v>
      </c>
      <c r="L6454">
        <v>1181</v>
      </c>
      <c r="M6454">
        <v>1181</v>
      </c>
      <c r="N6454" t="s">
        <v>20</v>
      </c>
      <c r="O6454" t="s">
        <v>4780</v>
      </c>
      <c r="P6454" t="s">
        <v>28</v>
      </c>
      <c r="Q6454" t="s">
        <v>34233</v>
      </c>
      <c r="R6454" t="s">
        <v>34233</v>
      </c>
      <c r="S6454" t="s">
        <v>33797</v>
      </c>
      <c r="T6454" t="s">
        <v>34357</v>
      </c>
      <c r="AD6454" t="str">
        <f t="shared" si="980"/>
        <v/>
      </c>
      <c r="AE6454" t="str">
        <f t="shared" si="977"/>
        <v/>
      </c>
      <c r="AF6454" t="str">
        <f t="shared" si="978"/>
        <v/>
      </c>
      <c r="AG6454" s="17">
        <v>1</v>
      </c>
      <c r="AH6454">
        <f t="shared" si="982"/>
        <v>2.8</v>
      </c>
      <c r="AI6454">
        <v>0.14499999999999999</v>
      </c>
      <c r="AJ6454">
        <f t="shared" si="979"/>
        <v>0.40599999999999997</v>
      </c>
      <c r="AK6454" t="str">
        <f t="shared" si="983"/>
        <v/>
      </c>
      <c r="AL6454" t="str">
        <f t="shared" si="981"/>
        <v/>
      </c>
    </row>
    <row r="6455" spans="1:38" x14ac:dyDescent="0.2">
      <c r="A6455" t="s">
        <v>13111</v>
      </c>
      <c r="B6455" t="s">
        <v>680</v>
      </c>
      <c r="C6455" t="s">
        <v>13112</v>
      </c>
      <c r="D6455" s="1">
        <v>36843</v>
      </c>
      <c r="E6455" s="1">
        <v>43456</v>
      </c>
      <c r="F6455" t="s">
        <v>19</v>
      </c>
      <c r="I6455">
        <v>100</v>
      </c>
      <c r="J6455">
        <v>0</v>
      </c>
      <c r="K6455">
        <v>0</v>
      </c>
      <c r="L6455">
        <v>959</v>
      </c>
      <c r="M6455">
        <v>959</v>
      </c>
      <c r="N6455" t="s">
        <v>20</v>
      </c>
      <c r="O6455" t="s">
        <v>13113</v>
      </c>
      <c r="P6455" t="s">
        <v>28</v>
      </c>
      <c r="Q6455" t="s">
        <v>34233</v>
      </c>
      <c r="R6455" t="s">
        <v>34233</v>
      </c>
      <c r="S6455" t="s">
        <v>32628</v>
      </c>
      <c r="T6455" t="s">
        <v>34357</v>
      </c>
      <c r="U6455" t="s">
        <v>32634</v>
      </c>
      <c r="V6455" t="s">
        <v>33189</v>
      </c>
      <c r="X6455">
        <v>2</v>
      </c>
      <c r="Y6455" t="s">
        <v>32665</v>
      </c>
      <c r="AA6455">
        <v>10</v>
      </c>
      <c r="AB6455">
        <v>25</v>
      </c>
      <c r="AC6455">
        <v>1</v>
      </c>
      <c r="AD6455" t="str">
        <f t="shared" si="980"/>
        <v/>
      </c>
      <c r="AE6455" t="str">
        <f t="shared" si="977"/>
        <v/>
      </c>
      <c r="AF6455" t="str">
        <f t="shared" si="978"/>
        <v/>
      </c>
      <c r="AG6455">
        <f>IF((S6455&lt;&gt;"tühi")*(AC6455&lt;&gt;""),AC6455,"")</f>
        <v>1</v>
      </c>
      <c r="AH6455">
        <f t="shared" si="982"/>
        <v>2.8</v>
      </c>
      <c r="AI6455">
        <v>0.14499999999999999</v>
      </c>
      <c r="AJ6455">
        <f t="shared" si="979"/>
        <v>0.40599999999999997</v>
      </c>
      <c r="AK6455" t="str">
        <f t="shared" si="983"/>
        <v/>
      </c>
      <c r="AL6455" t="str">
        <f t="shared" si="981"/>
        <v/>
      </c>
    </row>
    <row r="6456" spans="1:38" x14ac:dyDescent="0.2">
      <c r="A6456" t="s">
        <v>13117</v>
      </c>
      <c r="B6456" t="s">
        <v>680</v>
      </c>
      <c r="C6456" t="s">
        <v>13118</v>
      </c>
      <c r="D6456" s="1">
        <v>36843</v>
      </c>
      <c r="E6456" s="1">
        <v>43456</v>
      </c>
      <c r="F6456" t="s">
        <v>19</v>
      </c>
      <c r="I6456">
        <v>100</v>
      </c>
      <c r="J6456">
        <v>0</v>
      </c>
      <c r="K6456">
        <v>0</v>
      </c>
      <c r="L6456">
        <v>1196</v>
      </c>
      <c r="M6456">
        <v>1196</v>
      </c>
      <c r="N6456" t="s">
        <v>20</v>
      </c>
      <c r="O6456" t="s">
        <v>13119</v>
      </c>
      <c r="P6456" t="s">
        <v>28</v>
      </c>
      <c r="Q6456" t="s">
        <v>34233</v>
      </c>
      <c r="R6456" t="s">
        <v>34233</v>
      </c>
      <c r="S6456" t="s">
        <v>32628</v>
      </c>
      <c r="T6456" t="s">
        <v>34349</v>
      </c>
      <c r="U6456" t="s">
        <v>32634</v>
      </c>
      <c r="V6456" t="s">
        <v>33189</v>
      </c>
      <c r="X6456">
        <v>2</v>
      </c>
      <c r="Y6456" t="s">
        <v>32665</v>
      </c>
      <c r="AA6456">
        <v>8.5</v>
      </c>
      <c r="AB6456">
        <v>25</v>
      </c>
      <c r="AC6456">
        <v>1</v>
      </c>
      <c r="AD6456" t="str">
        <f t="shared" si="980"/>
        <v/>
      </c>
      <c r="AE6456" t="str">
        <f t="shared" si="977"/>
        <v/>
      </c>
      <c r="AF6456" t="str">
        <f t="shared" si="978"/>
        <v/>
      </c>
      <c r="AG6456">
        <f>IF((S6456&lt;&gt;"tühi")*(AC6456&lt;&gt;""),AC6456,"")</f>
        <v>1</v>
      </c>
      <c r="AH6456">
        <f t="shared" si="982"/>
        <v>2.8</v>
      </c>
      <c r="AI6456">
        <v>0.14499999999999999</v>
      </c>
      <c r="AJ6456">
        <f t="shared" si="979"/>
        <v>0.40599999999999997</v>
      </c>
      <c r="AK6456" t="str">
        <f t="shared" si="983"/>
        <v/>
      </c>
      <c r="AL6456" t="str">
        <f t="shared" si="981"/>
        <v/>
      </c>
    </row>
    <row r="6457" spans="1:38" x14ac:dyDescent="0.2">
      <c r="A6457" t="s">
        <v>13343</v>
      </c>
      <c r="B6457" t="s">
        <v>680</v>
      </c>
      <c r="C6457" t="s">
        <v>13344</v>
      </c>
      <c r="D6457" s="1">
        <v>36843</v>
      </c>
      <c r="E6457" s="1">
        <v>43456</v>
      </c>
      <c r="F6457" t="s">
        <v>19</v>
      </c>
      <c r="I6457">
        <v>100</v>
      </c>
      <c r="J6457">
        <v>0</v>
      </c>
      <c r="K6457">
        <v>0</v>
      </c>
      <c r="L6457">
        <v>1192</v>
      </c>
      <c r="M6457">
        <v>1192</v>
      </c>
      <c r="N6457" t="s">
        <v>20</v>
      </c>
      <c r="O6457" t="s">
        <v>13345</v>
      </c>
      <c r="P6457" t="s">
        <v>28</v>
      </c>
      <c r="Q6457" t="s">
        <v>32794</v>
      </c>
      <c r="R6457" t="s">
        <v>33782</v>
      </c>
      <c r="S6457" t="s">
        <v>32628</v>
      </c>
      <c r="T6457" t="s">
        <v>34365</v>
      </c>
      <c r="U6457" t="s">
        <v>32634</v>
      </c>
      <c r="V6457" t="s">
        <v>33189</v>
      </c>
      <c r="X6457">
        <v>2</v>
      </c>
      <c r="Y6457" t="s">
        <v>32665</v>
      </c>
      <c r="AA6457">
        <v>10</v>
      </c>
      <c r="AB6457">
        <v>25</v>
      </c>
      <c r="AC6457">
        <v>1</v>
      </c>
      <c r="AD6457" t="str">
        <f t="shared" si="980"/>
        <v/>
      </c>
      <c r="AE6457" t="str">
        <f t="shared" si="977"/>
        <v/>
      </c>
      <c r="AF6457" t="str">
        <f t="shared" si="978"/>
        <v/>
      </c>
      <c r="AG6457">
        <f>IF((S6457&lt;&gt;"tühi")*(AC6457&lt;&gt;""),AC6457,"")</f>
        <v>1</v>
      </c>
      <c r="AH6457">
        <f t="shared" si="982"/>
        <v>2.8</v>
      </c>
      <c r="AI6457">
        <v>0.14499999999999999</v>
      </c>
      <c r="AJ6457">
        <f t="shared" si="979"/>
        <v>0.40599999999999997</v>
      </c>
      <c r="AK6457" t="str">
        <f t="shared" si="983"/>
        <v/>
      </c>
      <c r="AL6457" t="str">
        <f t="shared" si="981"/>
        <v/>
      </c>
    </row>
    <row r="6458" spans="1:38" x14ac:dyDescent="0.2">
      <c r="A6458" t="s">
        <v>13120</v>
      </c>
      <c r="B6458" t="s">
        <v>680</v>
      </c>
      <c r="C6458" t="s">
        <v>13121</v>
      </c>
      <c r="D6458" s="1">
        <v>36843</v>
      </c>
      <c r="E6458" s="1">
        <v>43456</v>
      </c>
      <c r="F6458" t="s">
        <v>19</v>
      </c>
      <c r="I6458">
        <v>100</v>
      </c>
      <c r="J6458">
        <v>0</v>
      </c>
      <c r="K6458">
        <v>0</v>
      </c>
      <c r="L6458">
        <v>1424</v>
      </c>
      <c r="M6458">
        <v>1424</v>
      </c>
      <c r="N6458" t="s">
        <v>20</v>
      </c>
      <c r="O6458" t="s">
        <v>13122</v>
      </c>
      <c r="P6458" t="s">
        <v>28</v>
      </c>
      <c r="Q6458" t="s">
        <v>34233</v>
      </c>
      <c r="R6458" t="s">
        <v>34233</v>
      </c>
      <c r="S6458" t="s">
        <v>33797</v>
      </c>
      <c r="T6458" t="s">
        <v>34349</v>
      </c>
      <c r="U6458" t="s">
        <v>32634</v>
      </c>
      <c r="V6458" t="s">
        <v>33189</v>
      </c>
      <c r="X6458">
        <v>2</v>
      </c>
      <c r="Y6458" t="s">
        <v>32665</v>
      </c>
      <c r="AA6458">
        <v>10</v>
      </c>
      <c r="AB6458">
        <v>25</v>
      </c>
      <c r="AC6458">
        <v>1</v>
      </c>
      <c r="AD6458" t="str">
        <f t="shared" si="980"/>
        <v/>
      </c>
      <c r="AE6458" t="str">
        <f t="shared" si="977"/>
        <v/>
      </c>
      <c r="AF6458" t="str">
        <f t="shared" si="978"/>
        <v/>
      </c>
      <c r="AG6458">
        <f>IF((S6458&lt;&gt;"tühi")*(AC6458&lt;&gt;""),AC6458,"")</f>
        <v>1</v>
      </c>
      <c r="AH6458">
        <f t="shared" si="982"/>
        <v>2.8</v>
      </c>
      <c r="AI6458">
        <v>0.14499999999999999</v>
      </c>
      <c r="AJ6458">
        <f t="shared" si="979"/>
        <v>0.40599999999999997</v>
      </c>
      <c r="AK6458" t="str">
        <f t="shared" si="983"/>
        <v/>
      </c>
      <c r="AL6458" t="str">
        <f t="shared" si="981"/>
        <v/>
      </c>
    </row>
    <row r="6459" spans="1:38" x14ac:dyDescent="0.2">
      <c r="A6459" t="s">
        <v>30261</v>
      </c>
      <c r="B6459" t="s">
        <v>680</v>
      </c>
      <c r="C6459" t="s">
        <v>30262</v>
      </c>
      <c r="D6459" s="1">
        <v>43812</v>
      </c>
      <c r="E6459" s="1">
        <v>44546</v>
      </c>
      <c r="F6459" t="s">
        <v>19</v>
      </c>
      <c r="I6459">
        <v>100</v>
      </c>
      <c r="J6459">
        <v>0</v>
      </c>
      <c r="K6459">
        <v>0</v>
      </c>
      <c r="L6459">
        <v>3168</v>
      </c>
      <c r="M6459">
        <v>3168</v>
      </c>
      <c r="N6459" t="s">
        <v>20</v>
      </c>
      <c r="O6459" t="s">
        <v>30263</v>
      </c>
      <c r="P6459" t="s">
        <v>28</v>
      </c>
      <c r="Q6459" t="s">
        <v>34233</v>
      </c>
      <c r="R6459" t="s">
        <v>34233</v>
      </c>
      <c r="S6459" t="s">
        <v>33797</v>
      </c>
      <c r="T6459" t="s">
        <v>34349</v>
      </c>
      <c r="AD6459" t="str">
        <f t="shared" si="980"/>
        <v/>
      </c>
      <c r="AE6459" t="str">
        <f t="shared" si="977"/>
        <v/>
      </c>
      <c r="AF6459" t="str">
        <f t="shared" si="978"/>
        <v/>
      </c>
      <c r="AG6459" s="17">
        <v>1</v>
      </c>
      <c r="AH6459">
        <f t="shared" si="982"/>
        <v>2.8</v>
      </c>
      <c r="AI6459">
        <v>0.14499999999999999</v>
      </c>
      <c r="AJ6459">
        <f t="shared" si="979"/>
        <v>0.40599999999999997</v>
      </c>
      <c r="AK6459" t="str">
        <f t="shared" si="983"/>
        <v/>
      </c>
      <c r="AL6459" t="str">
        <f t="shared" si="981"/>
        <v/>
      </c>
    </row>
    <row r="6460" spans="1:38" x14ac:dyDescent="0.2">
      <c r="A6460" t="s">
        <v>25938</v>
      </c>
      <c r="B6460" t="s">
        <v>680</v>
      </c>
      <c r="C6460" t="s">
        <v>25939</v>
      </c>
      <c r="D6460" s="1">
        <v>40709</v>
      </c>
      <c r="E6460" s="1">
        <v>43456</v>
      </c>
      <c r="F6460" t="s">
        <v>889</v>
      </c>
      <c r="I6460">
        <v>100</v>
      </c>
      <c r="J6460">
        <v>0</v>
      </c>
      <c r="K6460">
        <v>0</v>
      </c>
      <c r="L6460">
        <v>881</v>
      </c>
      <c r="M6460">
        <v>881</v>
      </c>
      <c r="N6460" t="s">
        <v>20</v>
      </c>
      <c r="O6460" t="s">
        <v>25940</v>
      </c>
      <c r="P6460" t="s">
        <v>44</v>
      </c>
      <c r="Q6460" t="s">
        <v>34233</v>
      </c>
      <c r="R6460" t="s">
        <v>34233</v>
      </c>
      <c r="S6460" t="s">
        <v>33942</v>
      </c>
      <c r="T6460" t="s">
        <v>34233</v>
      </c>
      <c r="AD6460" t="str">
        <f t="shared" si="980"/>
        <v/>
      </c>
      <c r="AE6460" t="str">
        <f t="shared" si="977"/>
        <v/>
      </c>
      <c r="AF6460" t="str">
        <f t="shared" si="978"/>
        <v/>
      </c>
      <c r="AG6460" t="str">
        <f t="shared" ref="AG6460:AG6465" si="984">IF((S6460&lt;&gt;"tühi")*(AC6460&lt;&gt;""),AC6460,"")</f>
        <v/>
      </c>
      <c r="AH6460" t="str">
        <f t="shared" si="982"/>
        <v/>
      </c>
      <c r="AI6460">
        <v>0.14499999999999999</v>
      </c>
      <c r="AJ6460" t="str">
        <f t="shared" si="979"/>
        <v/>
      </c>
      <c r="AK6460" t="str">
        <f t="shared" si="983"/>
        <v/>
      </c>
      <c r="AL6460" t="str">
        <f t="shared" si="981"/>
        <v/>
      </c>
    </row>
    <row r="6461" spans="1:38" x14ac:dyDescent="0.2">
      <c r="A6461" t="s">
        <v>25935</v>
      </c>
      <c r="B6461" t="s">
        <v>680</v>
      </c>
      <c r="C6461" t="s">
        <v>25936</v>
      </c>
      <c r="D6461" s="1">
        <v>40709</v>
      </c>
      <c r="E6461" s="1">
        <v>44546</v>
      </c>
      <c r="F6461" t="s">
        <v>26</v>
      </c>
      <c r="I6461">
        <v>100</v>
      </c>
      <c r="J6461">
        <v>0</v>
      </c>
      <c r="K6461">
        <v>0</v>
      </c>
      <c r="L6461">
        <v>1002</v>
      </c>
      <c r="M6461">
        <v>1002</v>
      </c>
      <c r="N6461" t="s">
        <v>20</v>
      </c>
      <c r="O6461" t="s">
        <v>25937</v>
      </c>
      <c r="P6461" t="s">
        <v>44</v>
      </c>
      <c r="Q6461" t="s">
        <v>34233</v>
      </c>
      <c r="R6461" t="s">
        <v>34233</v>
      </c>
      <c r="S6461" t="s">
        <v>34233</v>
      </c>
      <c r="T6461" t="s">
        <v>34233</v>
      </c>
      <c r="V6461" t="s">
        <v>35030</v>
      </c>
      <c r="AD6461" t="str">
        <f t="shared" si="980"/>
        <v/>
      </c>
      <c r="AE6461" t="str">
        <f t="shared" si="977"/>
        <v/>
      </c>
      <c r="AF6461" t="str">
        <f t="shared" si="978"/>
        <v/>
      </c>
      <c r="AG6461" t="str">
        <f t="shared" si="984"/>
        <v/>
      </c>
      <c r="AH6461" t="str">
        <f t="shared" si="982"/>
        <v/>
      </c>
      <c r="AI6461">
        <v>0.14499999999999999</v>
      </c>
      <c r="AJ6461" t="str">
        <f t="shared" si="979"/>
        <v/>
      </c>
      <c r="AK6461" t="str">
        <f t="shared" si="983"/>
        <v/>
      </c>
      <c r="AL6461" t="str">
        <f t="shared" si="981"/>
        <v/>
      </c>
    </row>
    <row r="6462" spans="1:38" x14ac:dyDescent="0.2">
      <c r="A6462" t="s">
        <v>22303</v>
      </c>
      <c r="B6462" t="s">
        <v>680</v>
      </c>
      <c r="C6462" t="s">
        <v>22304</v>
      </c>
      <c r="D6462" s="1">
        <v>38866</v>
      </c>
      <c r="E6462" s="1">
        <v>44546</v>
      </c>
      <c r="F6462" t="s">
        <v>19</v>
      </c>
      <c r="I6462">
        <v>100</v>
      </c>
      <c r="J6462">
        <v>0</v>
      </c>
      <c r="K6462">
        <v>0</v>
      </c>
      <c r="L6462">
        <v>1500</v>
      </c>
      <c r="M6462">
        <v>1500</v>
      </c>
      <c r="N6462" t="s">
        <v>20</v>
      </c>
      <c r="O6462" t="s">
        <v>22305</v>
      </c>
      <c r="P6462" t="s">
        <v>28</v>
      </c>
      <c r="Q6462" t="s">
        <v>34233</v>
      </c>
      <c r="R6462" t="s">
        <v>34233</v>
      </c>
      <c r="S6462" t="s">
        <v>32628</v>
      </c>
      <c r="T6462" t="s">
        <v>32634</v>
      </c>
      <c r="U6462" t="s">
        <v>32634</v>
      </c>
      <c r="V6462" t="s">
        <v>35023</v>
      </c>
      <c r="W6462">
        <v>155</v>
      </c>
      <c r="X6462">
        <v>2</v>
      </c>
      <c r="Y6462">
        <v>1</v>
      </c>
      <c r="Z6462">
        <v>310</v>
      </c>
      <c r="AA6462">
        <v>8</v>
      </c>
      <c r="AC6462">
        <v>1</v>
      </c>
      <c r="AD6462" t="str">
        <f t="shared" si="980"/>
        <v/>
      </c>
      <c r="AE6462" t="str">
        <f t="shared" si="977"/>
        <v/>
      </c>
      <c r="AF6462" t="str">
        <f t="shared" si="978"/>
        <v/>
      </c>
      <c r="AG6462">
        <f t="shared" si="984"/>
        <v>1</v>
      </c>
      <c r="AH6462">
        <f t="shared" si="982"/>
        <v>2.8</v>
      </c>
      <c r="AI6462">
        <v>0.14499999999999999</v>
      </c>
      <c r="AJ6462">
        <f t="shared" si="979"/>
        <v>0.40599999999999997</v>
      </c>
      <c r="AK6462" t="str">
        <f t="shared" si="983"/>
        <v/>
      </c>
      <c r="AL6462" t="str">
        <f t="shared" si="981"/>
        <v/>
      </c>
    </row>
    <row r="6463" spans="1:38" x14ac:dyDescent="0.2">
      <c r="A6463" t="s">
        <v>27490</v>
      </c>
      <c r="B6463" t="s">
        <v>680</v>
      </c>
      <c r="C6463" t="s">
        <v>27491</v>
      </c>
      <c r="D6463" s="1">
        <v>41880</v>
      </c>
      <c r="E6463" s="1">
        <v>44546</v>
      </c>
      <c r="F6463" t="s">
        <v>26</v>
      </c>
      <c r="I6463">
        <v>100</v>
      </c>
      <c r="J6463">
        <v>0</v>
      </c>
      <c r="K6463">
        <v>0</v>
      </c>
      <c r="L6463">
        <v>2961</v>
      </c>
      <c r="M6463">
        <v>2961</v>
      </c>
      <c r="N6463" t="s">
        <v>20</v>
      </c>
      <c r="O6463" t="s">
        <v>27492</v>
      </c>
      <c r="P6463" t="s">
        <v>44</v>
      </c>
      <c r="Q6463" t="s">
        <v>34233</v>
      </c>
      <c r="R6463" t="s">
        <v>34233</v>
      </c>
      <c r="S6463" t="s">
        <v>34233</v>
      </c>
      <c r="T6463" t="s">
        <v>34233</v>
      </c>
      <c r="AD6463" t="str">
        <f t="shared" si="980"/>
        <v/>
      </c>
      <c r="AE6463" t="str">
        <f t="shared" si="977"/>
        <v/>
      </c>
      <c r="AF6463" t="str">
        <f t="shared" si="978"/>
        <v/>
      </c>
      <c r="AG6463" t="str">
        <f t="shared" si="984"/>
        <v/>
      </c>
      <c r="AH6463" t="str">
        <f t="shared" si="982"/>
        <v/>
      </c>
      <c r="AI6463">
        <v>0.14499999999999999</v>
      </c>
      <c r="AJ6463" t="str">
        <f t="shared" si="979"/>
        <v/>
      </c>
      <c r="AK6463" t="str">
        <f t="shared" si="983"/>
        <v/>
      </c>
      <c r="AL6463" t="str">
        <f t="shared" si="981"/>
        <v/>
      </c>
    </row>
    <row r="6464" spans="1:38" x14ac:dyDescent="0.2">
      <c r="A6464" t="s">
        <v>23446</v>
      </c>
      <c r="B6464" t="s">
        <v>680</v>
      </c>
      <c r="C6464" t="s">
        <v>23447</v>
      </c>
      <c r="D6464" s="1">
        <v>39020</v>
      </c>
      <c r="E6464" s="1">
        <v>44546</v>
      </c>
      <c r="F6464" t="s">
        <v>474</v>
      </c>
      <c r="I6464">
        <v>100</v>
      </c>
      <c r="J6464">
        <v>0</v>
      </c>
      <c r="K6464">
        <v>0</v>
      </c>
      <c r="L6464">
        <v>530</v>
      </c>
      <c r="M6464">
        <v>530</v>
      </c>
      <c r="N6464" t="s">
        <v>20</v>
      </c>
      <c r="O6464" t="s">
        <v>23448</v>
      </c>
      <c r="P6464" t="s">
        <v>28</v>
      </c>
      <c r="Q6464" t="s">
        <v>34233</v>
      </c>
      <c r="R6464" t="s">
        <v>34233</v>
      </c>
      <c r="S6464" t="s">
        <v>32627</v>
      </c>
      <c r="T6464" t="s">
        <v>34373</v>
      </c>
      <c r="AD6464" t="str">
        <f t="shared" si="980"/>
        <v/>
      </c>
      <c r="AE6464" t="str">
        <f t="shared" si="977"/>
        <v/>
      </c>
      <c r="AF6464" t="str">
        <f t="shared" si="978"/>
        <v/>
      </c>
      <c r="AG6464" t="str">
        <f t="shared" si="984"/>
        <v/>
      </c>
      <c r="AH6464" t="str">
        <f t="shared" si="982"/>
        <v/>
      </c>
      <c r="AI6464">
        <v>0.14499999999999999</v>
      </c>
      <c r="AJ6464" t="str">
        <f t="shared" si="979"/>
        <v/>
      </c>
      <c r="AK6464" t="str">
        <f t="shared" si="983"/>
        <v/>
      </c>
      <c r="AL6464" t="str">
        <f t="shared" si="981"/>
        <v/>
      </c>
    </row>
    <row r="6465" spans="1:38" x14ac:dyDescent="0.2">
      <c r="A6465" t="s">
        <v>12544</v>
      </c>
      <c r="B6465" t="s">
        <v>680</v>
      </c>
      <c r="C6465" t="s">
        <v>12545</v>
      </c>
      <c r="D6465" s="1">
        <v>36711</v>
      </c>
      <c r="E6465" s="1">
        <v>43910</v>
      </c>
      <c r="F6465" t="s">
        <v>470</v>
      </c>
      <c r="I6465">
        <v>100</v>
      </c>
      <c r="J6465">
        <v>0</v>
      </c>
      <c r="K6465">
        <v>0</v>
      </c>
      <c r="L6465">
        <v>10793</v>
      </c>
      <c r="M6465">
        <v>10793</v>
      </c>
      <c r="N6465" t="s">
        <v>20</v>
      </c>
      <c r="O6465" t="s">
        <v>12546</v>
      </c>
      <c r="P6465" t="s">
        <v>28</v>
      </c>
      <c r="Q6465" t="s">
        <v>34233</v>
      </c>
      <c r="R6465" t="s">
        <v>34233</v>
      </c>
      <c r="S6465" t="s">
        <v>33800</v>
      </c>
      <c r="T6465" t="s">
        <v>34604</v>
      </c>
      <c r="U6465" t="s">
        <v>33238</v>
      </c>
      <c r="V6465" t="s">
        <v>35006</v>
      </c>
      <c r="W6465">
        <v>6740</v>
      </c>
      <c r="X6465">
        <v>6</v>
      </c>
      <c r="Y6465">
        <v>1</v>
      </c>
      <c r="Z6465">
        <v>6470</v>
      </c>
      <c r="AA6465">
        <v>18</v>
      </c>
      <c r="AD6465" t="str">
        <f t="shared" si="980"/>
        <v/>
      </c>
      <c r="AE6465" t="str">
        <f t="shared" si="977"/>
        <v/>
      </c>
      <c r="AF6465">
        <f t="shared" si="978"/>
        <v>6470</v>
      </c>
      <c r="AG6465" t="str">
        <f t="shared" si="984"/>
        <v/>
      </c>
      <c r="AH6465" t="str">
        <f t="shared" si="982"/>
        <v/>
      </c>
      <c r="AI6465">
        <v>0.14499999999999999</v>
      </c>
      <c r="AJ6465" t="str">
        <f t="shared" si="979"/>
        <v/>
      </c>
      <c r="AK6465" t="str">
        <f t="shared" si="983"/>
        <v/>
      </c>
      <c r="AL6465" t="str">
        <f t="shared" si="981"/>
        <v/>
      </c>
    </row>
    <row r="6466" spans="1:38" x14ac:dyDescent="0.2">
      <c r="A6466" t="s">
        <v>2316</v>
      </c>
      <c r="B6466" t="s">
        <v>680</v>
      </c>
      <c r="C6466" t="s">
        <v>2317</v>
      </c>
      <c r="D6466" s="1">
        <v>35794</v>
      </c>
      <c r="E6466" s="1">
        <v>43951</v>
      </c>
      <c r="F6466" t="s">
        <v>19</v>
      </c>
      <c r="I6466">
        <v>100</v>
      </c>
      <c r="J6466">
        <v>0</v>
      </c>
      <c r="K6466">
        <v>0</v>
      </c>
      <c r="L6466">
        <v>3214</v>
      </c>
      <c r="M6466">
        <v>3214</v>
      </c>
      <c r="N6466" t="s">
        <v>20</v>
      </c>
      <c r="O6466" t="s">
        <v>2318</v>
      </c>
      <c r="P6466" t="s">
        <v>28</v>
      </c>
      <c r="Q6466" t="s">
        <v>34233</v>
      </c>
      <c r="R6466" t="s">
        <v>34233</v>
      </c>
      <c r="S6466" t="s">
        <v>33797</v>
      </c>
      <c r="T6466" t="s">
        <v>34349</v>
      </c>
      <c r="AD6466" t="str">
        <f t="shared" si="980"/>
        <v/>
      </c>
      <c r="AE6466" t="str">
        <f t="shared" si="977"/>
        <v/>
      </c>
      <c r="AF6466" t="str">
        <f t="shared" si="978"/>
        <v/>
      </c>
      <c r="AG6466" s="17">
        <v>1</v>
      </c>
      <c r="AH6466">
        <f t="shared" si="982"/>
        <v>2.8</v>
      </c>
      <c r="AI6466">
        <v>0.14499999999999999</v>
      </c>
      <c r="AJ6466">
        <f t="shared" si="979"/>
        <v>0.40599999999999997</v>
      </c>
      <c r="AK6466" t="str">
        <f t="shared" si="983"/>
        <v/>
      </c>
      <c r="AL6466" t="str">
        <f t="shared" si="981"/>
        <v/>
      </c>
    </row>
    <row r="6467" spans="1:38" x14ac:dyDescent="0.2">
      <c r="A6467" t="s">
        <v>5926</v>
      </c>
      <c r="B6467" t="s">
        <v>680</v>
      </c>
      <c r="C6467" t="s">
        <v>5927</v>
      </c>
      <c r="D6467" s="1">
        <v>36171</v>
      </c>
      <c r="E6467" s="1">
        <v>43456</v>
      </c>
      <c r="F6467" t="s">
        <v>19</v>
      </c>
      <c r="I6467">
        <v>100</v>
      </c>
      <c r="J6467">
        <v>0</v>
      </c>
      <c r="K6467">
        <v>0</v>
      </c>
      <c r="L6467">
        <v>1350</v>
      </c>
      <c r="M6467">
        <v>1350</v>
      </c>
      <c r="N6467" t="s">
        <v>20</v>
      </c>
      <c r="O6467" t="s">
        <v>5928</v>
      </c>
      <c r="P6467" t="s">
        <v>28</v>
      </c>
      <c r="Q6467" t="s">
        <v>34233</v>
      </c>
      <c r="R6467" t="s">
        <v>34233</v>
      </c>
      <c r="S6467" t="s">
        <v>33800</v>
      </c>
      <c r="T6467" t="s">
        <v>34349</v>
      </c>
      <c r="AD6467" t="str">
        <f t="shared" si="980"/>
        <v/>
      </c>
      <c r="AE6467" t="str">
        <f t="shared" si="977"/>
        <v/>
      </c>
      <c r="AF6467" t="str">
        <f t="shared" si="978"/>
        <v/>
      </c>
      <c r="AG6467" s="17">
        <v>1</v>
      </c>
      <c r="AH6467">
        <f t="shared" si="982"/>
        <v>2.8</v>
      </c>
      <c r="AI6467">
        <v>0.14499999999999999</v>
      </c>
      <c r="AJ6467">
        <f t="shared" si="979"/>
        <v>0.40599999999999997</v>
      </c>
      <c r="AK6467" t="str">
        <f t="shared" si="983"/>
        <v/>
      </c>
      <c r="AL6467" t="str">
        <f t="shared" si="981"/>
        <v/>
      </c>
    </row>
    <row r="6468" spans="1:38" x14ac:dyDescent="0.2">
      <c r="A6468" t="s">
        <v>13245</v>
      </c>
      <c r="B6468" t="s">
        <v>680</v>
      </c>
      <c r="C6468" t="s">
        <v>13246</v>
      </c>
      <c r="D6468" s="1">
        <v>36950</v>
      </c>
      <c r="E6468" s="1">
        <v>43456</v>
      </c>
      <c r="F6468" t="s">
        <v>19</v>
      </c>
      <c r="I6468">
        <v>100</v>
      </c>
      <c r="J6468">
        <v>0</v>
      </c>
      <c r="K6468">
        <v>0</v>
      </c>
      <c r="L6468">
        <v>1355</v>
      </c>
      <c r="M6468">
        <v>1355</v>
      </c>
      <c r="N6468" t="s">
        <v>20</v>
      </c>
      <c r="O6468" t="s">
        <v>13247</v>
      </c>
      <c r="P6468" t="s">
        <v>28</v>
      </c>
      <c r="Q6468" t="s">
        <v>34233</v>
      </c>
      <c r="R6468" t="s">
        <v>34233</v>
      </c>
      <c r="S6468" t="s">
        <v>32628</v>
      </c>
      <c r="T6468" t="s">
        <v>34354</v>
      </c>
      <c r="U6468" s="1" t="s">
        <v>32634</v>
      </c>
      <c r="V6468" t="s">
        <v>35036</v>
      </c>
      <c r="W6468">
        <v>200</v>
      </c>
      <c r="X6468">
        <v>2</v>
      </c>
      <c r="Y6468">
        <v>1</v>
      </c>
      <c r="AC6468">
        <v>1</v>
      </c>
      <c r="AD6468" t="str">
        <f t="shared" si="980"/>
        <v/>
      </c>
      <c r="AE6468" t="str">
        <f t="shared" si="977"/>
        <v/>
      </c>
      <c r="AF6468" t="str">
        <f t="shared" si="978"/>
        <v/>
      </c>
      <c r="AG6468">
        <f>IF((S6468&lt;&gt;"tühi")*(AC6468&lt;&gt;""),AC6468,"")</f>
        <v>1</v>
      </c>
      <c r="AH6468">
        <f t="shared" si="982"/>
        <v>2.8</v>
      </c>
      <c r="AI6468">
        <v>0.14499999999999999</v>
      </c>
      <c r="AJ6468">
        <f t="shared" si="979"/>
        <v>0.40599999999999997</v>
      </c>
      <c r="AK6468" t="str">
        <f t="shared" si="983"/>
        <v/>
      </c>
      <c r="AL6468" t="str">
        <f t="shared" si="981"/>
        <v/>
      </c>
    </row>
    <row r="6469" spans="1:38" x14ac:dyDescent="0.2">
      <c r="A6469" t="s">
        <v>24969</v>
      </c>
      <c r="B6469" t="s">
        <v>680</v>
      </c>
      <c r="C6469" t="s">
        <v>24970</v>
      </c>
      <c r="D6469" s="1">
        <v>39645</v>
      </c>
      <c r="E6469" s="1">
        <v>44594</v>
      </c>
      <c r="F6469" t="s">
        <v>26</v>
      </c>
      <c r="I6469">
        <v>100</v>
      </c>
      <c r="J6469">
        <v>0</v>
      </c>
      <c r="K6469">
        <v>0</v>
      </c>
      <c r="L6469">
        <v>2359</v>
      </c>
      <c r="M6469">
        <v>2359</v>
      </c>
      <c r="N6469" t="s">
        <v>20</v>
      </c>
      <c r="O6469" t="s">
        <v>24971</v>
      </c>
      <c r="P6469" t="s">
        <v>44</v>
      </c>
      <c r="Q6469" t="s">
        <v>34233</v>
      </c>
      <c r="R6469" t="s">
        <v>34233</v>
      </c>
      <c r="S6469" t="s">
        <v>34233</v>
      </c>
      <c r="T6469" t="s">
        <v>34233</v>
      </c>
      <c r="AD6469" t="str">
        <f t="shared" si="980"/>
        <v/>
      </c>
      <c r="AE6469" t="str">
        <f t="shared" si="977"/>
        <v/>
      </c>
      <c r="AF6469" t="str">
        <f t="shared" si="978"/>
        <v/>
      </c>
      <c r="AG6469" t="str">
        <f>IF((S6469&lt;&gt;"tühi")*(AC6469&lt;&gt;""),AC6469,"")</f>
        <v/>
      </c>
      <c r="AH6469" t="str">
        <f t="shared" si="982"/>
        <v/>
      </c>
      <c r="AI6469">
        <v>0.14499999999999999</v>
      </c>
      <c r="AJ6469" t="str">
        <f t="shared" si="979"/>
        <v/>
      </c>
      <c r="AK6469" t="str">
        <f t="shared" si="983"/>
        <v/>
      </c>
      <c r="AL6469" t="str">
        <f t="shared" si="981"/>
        <v/>
      </c>
    </row>
    <row r="6470" spans="1:38" x14ac:dyDescent="0.2">
      <c r="A6470" t="s">
        <v>26188</v>
      </c>
      <c r="B6470" t="s">
        <v>680</v>
      </c>
      <c r="C6470" t="s">
        <v>26189</v>
      </c>
      <c r="D6470" s="1">
        <v>40857</v>
      </c>
      <c r="E6470" s="1">
        <v>43951</v>
      </c>
      <c r="F6470" t="s">
        <v>19</v>
      </c>
      <c r="I6470">
        <v>100</v>
      </c>
      <c r="J6470">
        <v>0</v>
      </c>
      <c r="K6470">
        <v>0</v>
      </c>
      <c r="L6470">
        <v>1340</v>
      </c>
      <c r="M6470">
        <v>1340</v>
      </c>
      <c r="N6470" t="s">
        <v>20</v>
      </c>
      <c r="O6470" t="s">
        <v>26187</v>
      </c>
      <c r="P6470" t="s">
        <v>28</v>
      </c>
      <c r="Q6470" t="s">
        <v>34256</v>
      </c>
      <c r="R6470" t="s">
        <v>33783</v>
      </c>
      <c r="S6470" t="s">
        <v>33942</v>
      </c>
      <c r="T6470" t="s">
        <v>34233</v>
      </c>
      <c r="U6470" t="s">
        <v>32634</v>
      </c>
      <c r="V6470" t="s">
        <v>35035</v>
      </c>
      <c r="W6470">
        <v>220</v>
      </c>
      <c r="X6470">
        <v>2</v>
      </c>
      <c r="Y6470">
        <v>1</v>
      </c>
      <c r="Z6470">
        <v>400</v>
      </c>
      <c r="AA6470">
        <v>8.5</v>
      </c>
      <c r="AC6470">
        <v>1</v>
      </c>
      <c r="AD6470" t="str">
        <f t="shared" si="980"/>
        <v/>
      </c>
      <c r="AE6470">
        <f t="shared" si="977"/>
        <v>1</v>
      </c>
      <c r="AF6470" t="str">
        <f t="shared" si="978"/>
        <v/>
      </c>
      <c r="AG6470" t="str">
        <f>IF((S6470&lt;&gt;"tühi")*(AC6470&lt;&gt;""),AC6470,"")</f>
        <v/>
      </c>
      <c r="AH6470" t="str">
        <f t="shared" si="982"/>
        <v/>
      </c>
      <c r="AI6470">
        <v>0.14499999999999999</v>
      </c>
      <c r="AJ6470" t="str">
        <f t="shared" si="979"/>
        <v/>
      </c>
      <c r="AK6470">
        <f t="shared" si="983"/>
        <v>2.8</v>
      </c>
      <c r="AL6470">
        <f t="shared" si="981"/>
        <v>0.40599999999999997</v>
      </c>
    </row>
    <row r="6471" spans="1:38" x14ac:dyDescent="0.2">
      <c r="A6471" t="s">
        <v>11808</v>
      </c>
      <c r="B6471" t="s">
        <v>680</v>
      </c>
      <c r="C6471" t="s">
        <v>11809</v>
      </c>
      <c r="D6471" s="1">
        <v>36612</v>
      </c>
      <c r="E6471" s="1">
        <v>43456</v>
      </c>
      <c r="F6471" t="s">
        <v>19</v>
      </c>
      <c r="I6471">
        <v>100</v>
      </c>
      <c r="J6471">
        <v>0</v>
      </c>
      <c r="K6471">
        <v>0</v>
      </c>
      <c r="L6471">
        <v>998</v>
      </c>
      <c r="M6471">
        <v>998</v>
      </c>
      <c r="N6471" t="s">
        <v>20</v>
      </c>
      <c r="O6471" t="s">
        <v>11810</v>
      </c>
      <c r="P6471" t="s">
        <v>28</v>
      </c>
      <c r="Q6471" t="s">
        <v>34233</v>
      </c>
      <c r="R6471" t="s">
        <v>34233</v>
      </c>
      <c r="S6471" t="s">
        <v>32628</v>
      </c>
      <c r="T6471" t="s">
        <v>34349</v>
      </c>
      <c r="AD6471" t="str">
        <f t="shared" si="980"/>
        <v/>
      </c>
      <c r="AE6471" t="str">
        <f t="shared" si="977"/>
        <v/>
      </c>
      <c r="AF6471" t="str">
        <f t="shared" si="978"/>
        <v/>
      </c>
      <c r="AG6471" s="17">
        <v>1</v>
      </c>
      <c r="AH6471">
        <f t="shared" si="982"/>
        <v>2.8</v>
      </c>
      <c r="AI6471">
        <v>0.14499999999999999</v>
      </c>
      <c r="AJ6471">
        <f t="shared" si="979"/>
        <v>0.40599999999999997</v>
      </c>
      <c r="AK6471" t="str">
        <f t="shared" si="983"/>
        <v/>
      </c>
      <c r="AL6471" t="str">
        <f t="shared" si="981"/>
        <v/>
      </c>
    </row>
    <row r="6472" spans="1:38" x14ac:dyDescent="0.2">
      <c r="A6472" t="s">
        <v>4189</v>
      </c>
      <c r="B6472" t="s">
        <v>680</v>
      </c>
      <c r="C6472" t="s">
        <v>4190</v>
      </c>
      <c r="D6472" s="1">
        <v>35964</v>
      </c>
      <c r="E6472" s="1">
        <v>43456</v>
      </c>
      <c r="F6472" t="s">
        <v>19</v>
      </c>
      <c r="I6472">
        <v>100</v>
      </c>
      <c r="J6472">
        <v>0</v>
      </c>
      <c r="K6472">
        <v>0</v>
      </c>
      <c r="L6472">
        <v>985</v>
      </c>
      <c r="M6472">
        <v>985</v>
      </c>
      <c r="N6472" t="s">
        <v>20</v>
      </c>
      <c r="O6472" t="s">
        <v>4191</v>
      </c>
      <c r="P6472" t="s">
        <v>28</v>
      </c>
      <c r="Q6472" t="s">
        <v>34233</v>
      </c>
      <c r="R6472" t="s">
        <v>34233</v>
      </c>
      <c r="S6472" t="s">
        <v>32628</v>
      </c>
      <c r="T6472" t="s">
        <v>34349</v>
      </c>
      <c r="AD6472" t="str">
        <f t="shared" si="980"/>
        <v/>
      </c>
      <c r="AE6472" t="str">
        <f t="shared" si="977"/>
        <v/>
      </c>
      <c r="AF6472" t="str">
        <f t="shared" si="978"/>
        <v/>
      </c>
      <c r="AG6472" s="17">
        <v>1</v>
      </c>
      <c r="AH6472">
        <f t="shared" si="982"/>
        <v>2.8</v>
      </c>
      <c r="AI6472">
        <v>0.14499999999999999</v>
      </c>
      <c r="AJ6472">
        <f t="shared" si="979"/>
        <v>0.40599999999999997</v>
      </c>
      <c r="AK6472" t="str">
        <f t="shared" si="983"/>
        <v/>
      </c>
      <c r="AL6472" t="str">
        <f t="shared" si="981"/>
        <v/>
      </c>
    </row>
    <row r="6473" spans="1:38" x14ac:dyDescent="0.2">
      <c r="A6473" t="s">
        <v>3644</v>
      </c>
      <c r="B6473" t="s">
        <v>680</v>
      </c>
      <c r="C6473" t="s">
        <v>3645</v>
      </c>
      <c r="D6473" s="1">
        <v>35921</v>
      </c>
      <c r="E6473" s="1">
        <v>43456</v>
      </c>
      <c r="F6473" t="s">
        <v>19</v>
      </c>
      <c r="I6473">
        <v>100</v>
      </c>
      <c r="J6473">
        <v>0</v>
      </c>
      <c r="K6473">
        <v>0</v>
      </c>
      <c r="L6473">
        <v>1051</v>
      </c>
      <c r="M6473">
        <v>1051</v>
      </c>
      <c r="N6473" t="s">
        <v>20</v>
      </c>
      <c r="O6473" t="s">
        <v>3646</v>
      </c>
      <c r="P6473" t="s">
        <v>28</v>
      </c>
      <c r="Q6473" t="s">
        <v>34233</v>
      </c>
      <c r="R6473" t="s">
        <v>34233</v>
      </c>
      <c r="S6473" t="s">
        <v>33797</v>
      </c>
      <c r="T6473" t="s">
        <v>34349</v>
      </c>
      <c r="AD6473" t="str">
        <f t="shared" si="980"/>
        <v/>
      </c>
      <c r="AE6473" t="str">
        <f t="shared" ref="AE6473:AE6506" si="985">IF((S6473="tühi")*(AC6473&lt;&gt;""),AC6473,"")</f>
        <v/>
      </c>
      <c r="AF6473" t="str">
        <f t="shared" si="978"/>
        <v/>
      </c>
      <c r="AG6473" s="17">
        <v>1</v>
      </c>
      <c r="AH6473">
        <f t="shared" si="982"/>
        <v>2.8</v>
      </c>
      <c r="AI6473">
        <v>0.14499999999999999</v>
      </c>
      <c r="AJ6473">
        <f t="shared" si="979"/>
        <v>0.40599999999999997</v>
      </c>
      <c r="AK6473" t="str">
        <f t="shared" si="983"/>
        <v/>
      </c>
      <c r="AL6473" t="str">
        <f t="shared" si="981"/>
        <v/>
      </c>
    </row>
    <row r="6474" spans="1:38" x14ac:dyDescent="0.2">
      <c r="A6474" t="s">
        <v>3641</v>
      </c>
      <c r="B6474" t="s">
        <v>680</v>
      </c>
      <c r="C6474" t="s">
        <v>3642</v>
      </c>
      <c r="D6474" s="1">
        <v>35921</v>
      </c>
      <c r="E6474" s="1">
        <v>43456</v>
      </c>
      <c r="F6474" t="s">
        <v>19</v>
      </c>
      <c r="I6474">
        <v>100</v>
      </c>
      <c r="J6474">
        <v>0</v>
      </c>
      <c r="K6474">
        <v>0</v>
      </c>
      <c r="L6474">
        <v>1538</v>
      </c>
      <c r="M6474">
        <v>1538</v>
      </c>
      <c r="N6474" t="s">
        <v>20</v>
      </c>
      <c r="O6474" t="s">
        <v>3643</v>
      </c>
      <c r="P6474" t="s">
        <v>28</v>
      </c>
      <c r="Q6474" t="s">
        <v>34233</v>
      </c>
      <c r="R6474" t="s">
        <v>34233</v>
      </c>
      <c r="S6474" t="s">
        <v>33800</v>
      </c>
      <c r="T6474" t="s">
        <v>34349</v>
      </c>
      <c r="AD6474" t="str">
        <f t="shared" si="980"/>
        <v/>
      </c>
      <c r="AE6474" t="str">
        <f t="shared" si="985"/>
        <v/>
      </c>
      <c r="AF6474" t="str">
        <f t="shared" si="978"/>
        <v/>
      </c>
      <c r="AG6474" s="17">
        <v>1</v>
      </c>
      <c r="AH6474">
        <f t="shared" si="982"/>
        <v>2.8</v>
      </c>
      <c r="AI6474">
        <v>0.14499999999999999</v>
      </c>
      <c r="AJ6474">
        <f t="shared" si="979"/>
        <v>0.40599999999999997</v>
      </c>
      <c r="AK6474" t="str">
        <f t="shared" si="983"/>
        <v/>
      </c>
      <c r="AL6474" t="str">
        <f t="shared" si="981"/>
        <v/>
      </c>
    </row>
    <row r="6475" spans="1:38" x14ac:dyDescent="0.2">
      <c r="A6475" t="s">
        <v>4186</v>
      </c>
      <c r="B6475" t="s">
        <v>680</v>
      </c>
      <c r="C6475" t="s">
        <v>4187</v>
      </c>
      <c r="D6475" s="1">
        <v>35964</v>
      </c>
      <c r="E6475" s="1">
        <v>44594</v>
      </c>
      <c r="F6475" t="s">
        <v>19</v>
      </c>
      <c r="I6475">
        <v>100</v>
      </c>
      <c r="J6475">
        <v>0</v>
      </c>
      <c r="K6475">
        <v>0</v>
      </c>
      <c r="L6475">
        <v>1922</v>
      </c>
      <c r="M6475">
        <v>1922</v>
      </c>
      <c r="N6475" t="s">
        <v>20</v>
      </c>
      <c r="O6475" t="s">
        <v>4188</v>
      </c>
      <c r="P6475" t="s">
        <v>28</v>
      </c>
      <c r="Q6475" t="s">
        <v>34233</v>
      </c>
      <c r="R6475" t="s">
        <v>34233</v>
      </c>
      <c r="S6475" t="s">
        <v>33797</v>
      </c>
      <c r="T6475" t="s">
        <v>34349</v>
      </c>
      <c r="AD6475" t="str">
        <f t="shared" si="980"/>
        <v/>
      </c>
      <c r="AE6475" t="str">
        <f t="shared" si="985"/>
        <v/>
      </c>
      <c r="AF6475" t="str">
        <f t="shared" si="978"/>
        <v/>
      </c>
      <c r="AG6475" s="17">
        <v>1</v>
      </c>
      <c r="AH6475">
        <f t="shared" si="982"/>
        <v>2.8</v>
      </c>
      <c r="AI6475">
        <v>0.14499999999999999</v>
      </c>
      <c r="AJ6475">
        <f t="shared" si="979"/>
        <v>0.40599999999999997</v>
      </c>
      <c r="AK6475" t="str">
        <f t="shared" si="983"/>
        <v/>
      </c>
      <c r="AL6475" t="str">
        <f t="shared" si="981"/>
        <v/>
      </c>
    </row>
    <row r="6476" spans="1:38" x14ac:dyDescent="0.2">
      <c r="A6476" t="s">
        <v>4775</v>
      </c>
      <c r="B6476" t="s">
        <v>680</v>
      </c>
      <c r="C6476" t="s">
        <v>4776</v>
      </c>
      <c r="D6476" s="1">
        <v>35976</v>
      </c>
      <c r="E6476" s="1">
        <v>43951</v>
      </c>
      <c r="F6476" t="s">
        <v>19</v>
      </c>
      <c r="I6476">
        <v>100</v>
      </c>
      <c r="J6476">
        <v>0</v>
      </c>
      <c r="K6476">
        <v>0</v>
      </c>
      <c r="L6476">
        <v>2220</v>
      </c>
      <c r="M6476">
        <v>2220</v>
      </c>
      <c r="N6476" t="s">
        <v>20</v>
      </c>
      <c r="O6476" t="s">
        <v>4777</v>
      </c>
      <c r="P6476" t="s">
        <v>28</v>
      </c>
      <c r="Q6476" t="s">
        <v>34233</v>
      </c>
      <c r="R6476" t="s">
        <v>34233</v>
      </c>
      <c r="S6476" t="s">
        <v>33797</v>
      </c>
      <c r="T6476" t="s">
        <v>34349</v>
      </c>
      <c r="AD6476" t="str">
        <f t="shared" si="980"/>
        <v/>
      </c>
      <c r="AE6476" t="str">
        <f t="shared" si="985"/>
        <v/>
      </c>
      <c r="AF6476" t="str">
        <f t="shared" si="978"/>
        <v/>
      </c>
      <c r="AG6476" s="17">
        <v>1</v>
      </c>
      <c r="AH6476">
        <f t="shared" si="982"/>
        <v>2.8</v>
      </c>
      <c r="AI6476">
        <v>0.14499999999999999</v>
      </c>
      <c r="AJ6476">
        <f t="shared" si="979"/>
        <v>0.40599999999999997</v>
      </c>
      <c r="AK6476" t="str">
        <f t="shared" si="983"/>
        <v/>
      </c>
      <c r="AL6476" t="str">
        <f t="shared" si="981"/>
        <v/>
      </c>
    </row>
    <row r="6477" spans="1:38" x14ac:dyDescent="0.2">
      <c r="A6477" t="s">
        <v>26185</v>
      </c>
      <c r="B6477" t="s">
        <v>680</v>
      </c>
      <c r="C6477" t="s">
        <v>26186</v>
      </c>
      <c r="D6477" s="1">
        <v>40857</v>
      </c>
      <c r="E6477" s="1">
        <v>44594</v>
      </c>
      <c r="F6477" t="s">
        <v>19</v>
      </c>
      <c r="I6477">
        <v>100</v>
      </c>
      <c r="J6477">
        <v>0</v>
      </c>
      <c r="K6477">
        <v>0</v>
      </c>
      <c r="L6477">
        <v>1341</v>
      </c>
      <c r="M6477">
        <v>1341</v>
      </c>
      <c r="N6477" t="s">
        <v>20</v>
      </c>
      <c r="O6477" t="s">
        <v>26187</v>
      </c>
      <c r="P6477" t="s">
        <v>28</v>
      </c>
      <c r="Q6477" t="s">
        <v>34256</v>
      </c>
      <c r="R6477" t="s">
        <v>33783</v>
      </c>
      <c r="S6477" t="s">
        <v>33942</v>
      </c>
      <c r="T6477" t="s">
        <v>34233</v>
      </c>
      <c r="U6477" t="s">
        <v>32634</v>
      </c>
      <c r="V6477" t="s">
        <v>35035</v>
      </c>
      <c r="W6477">
        <v>220</v>
      </c>
      <c r="X6477">
        <v>2</v>
      </c>
      <c r="Y6477">
        <v>1</v>
      </c>
      <c r="Z6477">
        <v>400</v>
      </c>
      <c r="AA6477">
        <v>8.5</v>
      </c>
      <c r="AC6477">
        <v>1</v>
      </c>
      <c r="AD6477" t="str">
        <f t="shared" si="980"/>
        <v/>
      </c>
      <c r="AE6477">
        <f t="shared" si="985"/>
        <v>1</v>
      </c>
      <c r="AF6477" t="str">
        <f t="shared" si="978"/>
        <v/>
      </c>
      <c r="AG6477" t="str">
        <f>IF((S6477&lt;&gt;"tühi")*(AC6477&lt;&gt;""),AC6477,"")</f>
        <v/>
      </c>
      <c r="AH6477" t="str">
        <f t="shared" si="982"/>
        <v/>
      </c>
      <c r="AI6477">
        <v>0.14499999999999999</v>
      </c>
      <c r="AJ6477" t="str">
        <f t="shared" si="979"/>
        <v/>
      </c>
      <c r="AK6477">
        <f t="shared" si="983"/>
        <v>2.8</v>
      </c>
      <c r="AL6477">
        <f t="shared" si="981"/>
        <v>0.40599999999999997</v>
      </c>
    </row>
    <row r="6478" spans="1:38" x14ac:dyDescent="0.2">
      <c r="A6478" t="s">
        <v>3638</v>
      </c>
      <c r="B6478" t="s">
        <v>680</v>
      </c>
      <c r="C6478" t="s">
        <v>3639</v>
      </c>
      <c r="D6478" s="1">
        <v>35921</v>
      </c>
      <c r="E6478" s="1">
        <v>44594</v>
      </c>
      <c r="F6478" t="s">
        <v>19</v>
      </c>
      <c r="I6478">
        <v>100</v>
      </c>
      <c r="J6478">
        <v>0</v>
      </c>
      <c r="K6478">
        <v>0</v>
      </c>
      <c r="L6478">
        <v>2540</v>
      </c>
      <c r="M6478">
        <v>2540</v>
      </c>
      <c r="N6478" t="s">
        <v>20</v>
      </c>
      <c r="O6478" t="s">
        <v>3640</v>
      </c>
      <c r="P6478" t="s">
        <v>28</v>
      </c>
      <c r="Q6478" t="s">
        <v>34233</v>
      </c>
      <c r="R6478" t="s">
        <v>34233</v>
      </c>
      <c r="S6478" t="s">
        <v>33800</v>
      </c>
      <c r="T6478" t="s">
        <v>34382</v>
      </c>
      <c r="AD6478" t="str">
        <f t="shared" si="980"/>
        <v/>
      </c>
      <c r="AE6478" t="str">
        <f t="shared" si="985"/>
        <v/>
      </c>
      <c r="AF6478" t="str">
        <f t="shared" si="978"/>
        <v/>
      </c>
      <c r="AG6478" s="17">
        <v>1</v>
      </c>
      <c r="AH6478">
        <f t="shared" si="982"/>
        <v>2.8</v>
      </c>
      <c r="AI6478">
        <v>0.14499999999999999</v>
      </c>
      <c r="AJ6478">
        <f t="shared" si="979"/>
        <v>0.40599999999999997</v>
      </c>
      <c r="AK6478" t="str">
        <f t="shared" si="983"/>
        <v/>
      </c>
      <c r="AL6478" t="str">
        <f t="shared" si="981"/>
        <v/>
      </c>
    </row>
    <row r="6479" spans="1:38" x14ac:dyDescent="0.2">
      <c r="A6479" t="s">
        <v>18757</v>
      </c>
      <c r="B6479" t="s">
        <v>680</v>
      </c>
      <c r="C6479" t="s">
        <v>18758</v>
      </c>
      <c r="D6479" s="1">
        <v>38009</v>
      </c>
      <c r="E6479" s="1">
        <v>43456</v>
      </c>
      <c r="F6479" t="s">
        <v>19</v>
      </c>
      <c r="I6479">
        <v>100</v>
      </c>
      <c r="J6479">
        <v>0</v>
      </c>
      <c r="K6479">
        <v>0</v>
      </c>
      <c r="L6479">
        <v>1639</v>
      </c>
      <c r="M6479">
        <v>1639</v>
      </c>
      <c r="N6479" t="s">
        <v>20</v>
      </c>
      <c r="O6479" t="s">
        <v>18759</v>
      </c>
      <c r="P6479" t="s">
        <v>28</v>
      </c>
      <c r="Q6479" t="s">
        <v>34233</v>
      </c>
      <c r="R6479" t="s">
        <v>34233</v>
      </c>
      <c r="S6479" t="s">
        <v>32628</v>
      </c>
      <c r="T6479" t="s">
        <v>34357</v>
      </c>
      <c r="U6479" t="s">
        <v>32634</v>
      </c>
      <c r="V6479" t="s">
        <v>33239</v>
      </c>
      <c r="W6479">
        <v>200</v>
      </c>
      <c r="X6479">
        <v>2</v>
      </c>
      <c r="Y6479">
        <v>1</v>
      </c>
      <c r="AA6479">
        <v>9</v>
      </c>
      <c r="AC6479">
        <v>1</v>
      </c>
      <c r="AD6479" t="str">
        <f t="shared" si="980"/>
        <v/>
      </c>
      <c r="AE6479" t="str">
        <f t="shared" si="985"/>
        <v/>
      </c>
      <c r="AF6479" t="str">
        <f t="shared" si="978"/>
        <v/>
      </c>
      <c r="AG6479">
        <f t="shared" ref="AG6479:AG6502" si="986">IF((S6479&lt;&gt;"tühi")*(AC6479&lt;&gt;""),AC6479,"")</f>
        <v>1</v>
      </c>
      <c r="AH6479">
        <f t="shared" si="982"/>
        <v>2.8</v>
      </c>
      <c r="AI6479">
        <v>0.14499999999999999</v>
      </c>
      <c r="AJ6479">
        <f t="shared" si="979"/>
        <v>0.40599999999999997</v>
      </c>
      <c r="AK6479" t="str">
        <f t="shared" si="983"/>
        <v/>
      </c>
      <c r="AL6479" t="str">
        <f t="shared" si="981"/>
        <v/>
      </c>
    </row>
    <row r="6480" spans="1:38" x14ac:dyDescent="0.2">
      <c r="A6480" t="s">
        <v>18787</v>
      </c>
      <c r="B6480" t="s">
        <v>680</v>
      </c>
      <c r="C6480" t="s">
        <v>18788</v>
      </c>
      <c r="D6480" s="1">
        <v>38009</v>
      </c>
      <c r="E6480" s="1">
        <v>44546</v>
      </c>
      <c r="F6480" t="s">
        <v>19</v>
      </c>
      <c r="I6480">
        <v>100</v>
      </c>
      <c r="J6480">
        <v>0</v>
      </c>
      <c r="K6480">
        <v>0</v>
      </c>
      <c r="L6480">
        <v>1737</v>
      </c>
      <c r="M6480">
        <v>1737</v>
      </c>
      <c r="N6480" t="s">
        <v>20</v>
      </c>
      <c r="O6480" t="s">
        <v>18789</v>
      </c>
      <c r="P6480" t="s">
        <v>28</v>
      </c>
      <c r="Q6480" t="s">
        <v>34233</v>
      </c>
      <c r="R6480" t="s">
        <v>34233</v>
      </c>
      <c r="S6480" t="s">
        <v>32628</v>
      </c>
      <c r="T6480" t="s">
        <v>34357</v>
      </c>
      <c r="U6480" t="s">
        <v>32634</v>
      </c>
      <c r="V6480" t="s">
        <v>33239</v>
      </c>
      <c r="W6480">
        <v>200</v>
      </c>
      <c r="X6480">
        <v>2</v>
      </c>
      <c r="Y6480">
        <v>1</v>
      </c>
      <c r="AA6480">
        <v>9</v>
      </c>
      <c r="AC6480">
        <v>1</v>
      </c>
      <c r="AD6480" t="str">
        <f t="shared" si="980"/>
        <v/>
      </c>
      <c r="AE6480" t="str">
        <f t="shared" si="985"/>
        <v/>
      </c>
      <c r="AF6480" t="str">
        <f t="shared" si="978"/>
        <v/>
      </c>
      <c r="AG6480">
        <f t="shared" si="986"/>
        <v>1</v>
      </c>
      <c r="AH6480">
        <f t="shared" si="982"/>
        <v>2.8</v>
      </c>
      <c r="AI6480">
        <v>0.14499999999999999</v>
      </c>
      <c r="AJ6480">
        <f t="shared" si="979"/>
        <v>0.40599999999999997</v>
      </c>
      <c r="AK6480" t="str">
        <f t="shared" si="983"/>
        <v/>
      </c>
      <c r="AL6480" t="str">
        <f t="shared" si="981"/>
        <v/>
      </c>
    </row>
    <row r="6481" spans="1:39" x14ac:dyDescent="0.2">
      <c r="A6481" t="s">
        <v>19671</v>
      </c>
      <c r="B6481" t="s">
        <v>680</v>
      </c>
      <c r="C6481" t="s">
        <v>19672</v>
      </c>
      <c r="D6481" s="1">
        <v>38009</v>
      </c>
      <c r="E6481" s="1">
        <v>44546</v>
      </c>
      <c r="F6481" t="s">
        <v>19</v>
      </c>
      <c r="I6481">
        <v>100</v>
      </c>
      <c r="J6481">
        <v>0</v>
      </c>
      <c r="K6481">
        <v>0</v>
      </c>
      <c r="L6481">
        <v>1729</v>
      </c>
      <c r="M6481">
        <v>1729</v>
      </c>
      <c r="N6481" t="s">
        <v>20</v>
      </c>
      <c r="O6481" t="s">
        <v>19673</v>
      </c>
      <c r="P6481" t="s">
        <v>28</v>
      </c>
      <c r="Q6481" t="s">
        <v>34256</v>
      </c>
      <c r="R6481" s="9" t="s">
        <v>33783</v>
      </c>
      <c r="S6481" t="s">
        <v>32627</v>
      </c>
      <c r="T6481" t="s">
        <v>34233</v>
      </c>
      <c r="U6481" t="s">
        <v>32634</v>
      </c>
      <c r="V6481" t="s">
        <v>33240</v>
      </c>
      <c r="W6481">
        <v>200</v>
      </c>
      <c r="X6481">
        <v>2</v>
      </c>
      <c r="Y6481" t="s">
        <v>32654</v>
      </c>
      <c r="AA6481">
        <v>8.5</v>
      </c>
      <c r="AC6481">
        <v>1</v>
      </c>
      <c r="AD6481" t="str">
        <f t="shared" si="980"/>
        <v/>
      </c>
      <c r="AE6481" t="str">
        <f t="shared" si="985"/>
        <v/>
      </c>
      <c r="AF6481" t="str">
        <f t="shared" si="978"/>
        <v/>
      </c>
      <c r="AG6481">
        <f t="shared" si="986"/>
        <v>1</v>
      </c>
      <c r="AH6481">
        <f t="shared" si="982"/>
        <v>2.8</v>
      </c>
      <c r="AI6481">
        <v>0.14499999999999999</v>
      </c>
      <c r="AJ6481">
        <f t="shared" si="979"/>
        <v>0.40599999999999997</v>
      </c>
      <c r="AK6481" t="str">
        <f t="shared" si="983"/>
        <v/>
      </c>
      <c r="AL6481" t="str">
        <f t="shared" si="981"/>
        <v/>
      </c>
      <c r="AM6481" t="s">
        <v>34823</v>
      </c>
    </row>
    <row r="6482" spans="1:39" x14ac:dyDescent="0.2">
      <c r="A6482" t="s">
        <v>19737</v>
      </c>
      <c r="B6482" t="s">
        <v>680</v>
      </c>
      <c r="C6482" t="s">
        <v>19738</v>
      </c>
      <c r="D6482" s="1">
        <v>38009</v>
      </c>
      <c r="E6482" s="1">
        <v>43837</v>
      </c>
      <c r="F6482" t="s">
        <v>19</v>
      </c>
      <c r="I6482">
        <v>100</v>
      </c>
      <c r="J6482">
        <v>0</v>
      </c>
      <c r="K6482">
        <v>0</v>
      </c>
      <c r="L6482">
        <v>1670</v>
      </c>
      <c r="M6482">
        <v>1670</v>
      </c>
      <c r="N6482" t="s">
        <v>20</v>
      </c>
      <c r="O6482" t="s">
        <v>19739</v>
      </c>
      <c r="P6482" t="s">
        <v>28</v>
      </c>
      <c r="Q6482" t="s">
        <v>34256</v>
      </c>
      <c r="R6482" t="s">
        <v>33783</v>
      </c>
      <c r="S6482" t="s">
        <v>33942</v>
      </c>
      <c r="T6482" t="s">
        <v>34233</v>
      </c>
      <c r="U6482" t="s">
        <v>32634</v>
      </c>
      <c r="V6482" t="s">
        <v>33239</v>
      </c>
      <c r="W6482">
        <v>200</v>
      </c>
      <c r="X6482">
        <v>2</v>
      </c>
      <c r="Y6482">
        <v>1</v>
      </c>
      <c r="AA6482">
        <v>9</v>
      </c>
      <c r="AC6482">
        <v>1</v>
      </c>
      <c r="AD6482" t="str">
        <f t="shared" si="980"/>
        <v/>
      </c>
      <c r="AE6482">
        <f t="shared" si="985"/>
        <v>1</v>
      </c>
      <c r="AF6482" t="str">
        <f t="shared" ref="AF6482:AF6545" si="987">IF((S6482&lt;&gt;"tühi")*(F6482&lt;&gt;"Elamumaa")*(G6482&lt;&gt;"Elamumaa")*(H6482&lt;&gt;"Elamumaa"),IF(Z6482=0,"",Z6482),"")</f>
        <v/>
      </c>
      <c r="AG6482" t="str">
        <f t="shared" si="986"/>
        <v/>
      </c>
      <c r="AH6482" t="str">
        <f t="shared" si="982"/>
        <v/>
      </c>
      <c r="AI6482">
        <v>0.14499999999999999</v>
      </c>
      <c r="AJ6482" t="str">
        <f t="shared" si="979"/>
        <v/>
      </c>
      <c r="AK6482">
        <f t="shared" si="983"/>
        <v>2.8</v>
      </c>
      <c r="AL6482">
        <f t="shared" si="981"/>
        <v>0.40599999999999997</v>
      </c>
    </row>
    <row r="6483" spans="1:39" x14ac:dyDescent="0.2">
      <c r="A6483" t="s">
        <v>21853</v>
      </c>
      <c r="B6483" t="s">
        <v>680</v>
      </c>
      <c r="C6483" t="s">
        <v>21854</v>
      </c>
      <c r="D6483" s="1">
        <v>38009</v>
      </c>
      <c r="E6483" s="1">
        <v>43456</v>
      </c>
      <c r="F6483" t="s">
        <v>19</v>
      </c>
      <c r="I6483">
        <v>100</v>
      </c>
      <c r="J6483">
        <v>0</v>
      </c>
      <c r="K6483">
        <v>0</v>
      </c>
      <c r="L6483">
        <v>1661</v>
      </c>
      <c r="M6483">
        <v>1661</v>
      </c>
      <c r="N6483" t="s">
        <v>20</v>
      </c>
      <c r="O6483" t="s">
        <v>21855</v>
      </c>
      <c r="P6483" t="s">
        <v>28</v>
      </c>
      <c r="Q6483" t="s">
        <v>34256</v>
      </c>
      <c r="R6483" t="s">
        <v>33783</v>
      </c>
      <c r="S6483" t="s">
        <v>33942</v>
      </c>
      <c r="T6483" t="s">
        <v>34233</v>
      </c>
      <c r="U6483" t="s">
        <v>32634</v>
      </c>
      <c r="V6483" t="s">
        <v>33239</v>
      </c>
      <c r="W6483">
        <v>200</v>
      </c>
      <c r="X6483">
        <v>2</v>
      </c>
      <c r="Y6483">
        <v>1</v>
      </c>
      <c r="AA6483">
        <v>9</v>
      </c>
      <c r="AC6483">
        <v>1</v>
      </c>
      <c r="AD6483" t="str">
        <f t="shared" si="980"/>
        <v/>
      </c>
      <c r="AE6483">
        <f t="shared" si="985"/>
        <v>1</v>
      </c>
      <c r="AF6483" t="str">
        <f t="shared" si="987"/>
        <v/>
      </c>
      <c r="AG6483" t="str">
        <f t="shared" si="986"/>
        <v/>
      </c>
      <c r="AH6483" t="str">
        <f t="shared" si="982"/>
        <v/>
      </c>
      <c r="AI6483">
        <v>0.14499999999999999</v>
      </c>
      <c r="AJ6483" t="str">
        <f t="shared" si="979"/>
        <v/>
      </c>
      <c r="AK6483">
        <f t="shared" si="983"/>
        <v>2.8</v>
      </c>
      <c r="AL6483">
        <f t="shared" si="981"/>
        <v>0.40599999999999997</v>
      </c>
    </row>
    <row r="6484" spans="1:39" x14ac:dyDescent="0.2">
      <c r="A6484" t="s">
        <v>18790</v>
      </c>
      <c r="B6484" t="s">
        <v>680</v>
      </c>
      <c r="C6484" t="s">
        <v>18791</v>
      </c>
      <c r="D6484" s="1">
        <v>38009</v>
      </c>
      <c r="E6484" s="1">
        <v>44546</v>
      </c>
      <c r="F6484" t="s">
        <v>19</v>
      </c>
      <c r="I6484">
        <v>100</v>
      </c>
      <c r="J6484">
        <v>0</v>
      </c>
      <c r="K6484">
        <v>0</v>
      </c>
      <c r="L6484">
        <v>1514</v>
      </c>
      <c r="M6484">
        <v>1514</v>
      </c>
      <c r="N6484" t="s">
        <v>20</v>
      </c>
      <c r="O6484" t="s">
        <v>18792</v>
      </c>
      <c r="P6484" t="s">
        <v>28</v>
      </c>
      <c r="Q6484" t="s">
        <v>34233</v>
      </c>
      <c r="R6484" t="s">
        <v>34233</v>
      </c>
      <c r="S6484" t="s">
        <v>32628</v>
      </c>
      <c r="T6484" t="s">
        <v>32634</v>
      </c>
      <c r="U6484" t="s">
        <v>32634</v>
      </c>
      <c r="V6484" t="s">
        <v>33239</v>
      </c>
      <c r="W6484">
        <v>200</v>
      </c>
      <c r="X6484">
        <v>2</v>
      </c>
      <c r="Y6484">
        <v>1</v>
      </c>
      <c r="AA6484">
        <v>9</v>
      </c>
      <c r="AC6484">
        <v>1</v>
      </c>
      <c r="AD6484" t="str">
        <f t="shared" si="980"/>
        <v/>
      </c>
      <c r="AE6484" t="str">
        <f t="shared" si="985"/>
        <v/>
      </c>
      <c r="AF6484" t="str">
        <f t="shared" si="987"/>
        <v/>
      </c>
      <c r="AG6484">
        <f t="shared" si="986"/>
        <v>1</v>
      </c>
      <c r="AH6484">
        <f t="shared" si="982"/>
        <v>2.8</v>
      </c>
      <c r="AI6484">
        <v>0.14499999999999999</v>
      </c>
      <c r="AJ6484">
        <f t="shared" si="979"/>
        <v>0.40599999999999997</v>
      </c>
      <c r="AK6484" t="str">
        <f t="shared" si="983"/>
        <v/>
      </c>
      <c r="AL6484" t="str">
        <f t="shared" si="981"/>
        <v/>
      </c>
    </row>
    <row r="6485" spans="1:39" x14ac:dyDescent="0.2">
      <c r="A6485" t="s">
        <v>18802</v>
      </c>
      <c r="B6485" t="s">
        <v>680</v>
      </c>
      <c r="C6485" t="s">
        <v>18803</v>
      </c>
      <c r="D6485" s="1">
        <v>38009</v>
      </c>
      <c r="E6485" s="1">
        <v>44560</v>
      </c>
      <c r="F6485" t="s">
        <v>19</v>
      </c>
      <c r="I6485">
        <v>100</v>
      </c>
      <c r="J6485">
        <v>0</v>
      </c>
      <c r="K6485">
        <v>0</v>
      </c>
      <c r="L6485">
        <v>1613</v>
      </c>
      <c r="M6485">
        <v>1613</v>
      </c>
      <c r="N6485" t="s">
        <v>20</v>
      </c>
      <c r="O6485" t="s">
        <v>18804</v>
      </c>
      <c r="P6485" t="s">
        <v>28</v>
      </c>
      <c r="Q6485" t="s">
        <v>34233</v>
      </c>
      <c r="R6485" t="s">
        <v>34233</v>
      </c>
      <c r="S6485" t="s">
        <v>32628</v>
      </c>
      <c r="T6485" t="s">
        <v>34357</v>
      </c>
      <c r="U6485" t="s">
        <v>32634</v>
      </c>
      <c r="V6485" t="s">
        <v>33239</v>
      </c>
      <c r="W6485">
        <v>200</v>
      </c>
      <c r="X6485">
        <v>2</v>
      </c>
      <c r="Y6485">
        <v>1</v>
      </c>
      <c r="AA6485">
        <v>9</v>
      </c>
      <c r="AC6485">
        <v>1</v>
      </c>
      <c r="AD6485" t="str">
        <f t="shared" si="980"/>
        <v/>
      </c>
      <c r="AE6485" t="str">
        <f t="shared" si="985"/>
        <v/>
      </c>
      <c r="AF6485" t="str">
        <f t="shared" si="987"/>
        <v/>
      </c>
      <c r="AG6485">
        <f t="shared" si="986"/>
        <v>1</v>
      </c>
      <c r="AH6485">
        <f t="shared" si="982"/>
        <v>2.8</v>
      </c>
      <c r="AI6485">
        <v>0.14499999999999999</v>
      </c>
      <c r="AJ6485">
        <f t="shared" si="979"/>
        <v>0.40599999999999997</v>
      </c>
      <c r="AK6485" t="str">
        <f t="shared" si="983"/>
        <v/>
      </c>
      <c r="AL6485" t="str">
        <f t="shared" si="981"/>
        <v/>
      </c>
    </row>
    <row r="6486" spans="1:39" x14ac:dyDescent="0.2">
      <c r="A6486" t="s">
        <v>19683</v>
      </c>
      <c r="B6486" t="s">
        <v>680</v>
      </c>
      <c r="C6486" t="s">
        <v>19684</v>
      </c>
      <c r="D6486" s="1">
        <v>38009</v>
      </c>
      <c r="E6486" s="1">
        <v>43837</v>
      </c>
      <c r="F6486" t="s">
        <v>19</v>
      </c>
      <c r="I6486">
        <v>100</v>
      </c>
      <c r="J6486">
        <v>0</v>
      </c>
      <c r="K6486">
        <v>0</v>
      </c>
      <c r="L6486">
        <v>1475</v>
      </c>
      <c r="M6486">
        <v>1475</v>
      </c>
      <c r="N6486" t="s">
        <v>20</v>
      </c>
      <c r="O6486" t="s">
        <v>19685</v>
      </c>
      <c r="P6486" t="s">
        <v>28</v>
      </c>
      <c r="Q6486" t="s">
        <v>34233</v>
      </c>
      <c r="R6486" t="s">
        <v>34233</v>
      </c>
      <c r="S6486" t="s">
        <v>32628</v>
      </c>
      <c r="T6486" t="s">
        <v>32634</v>
      </c>
      <c r="U6486" t="s">
        <v>32634</v>
      </c>
      <c r="V6486" t="s">
        <v>33239</v>
      </c>
      <c r="W6486">
        <v>200</v>
      </c>
      <c r="X6486">
        <v>2</v>
      </c>
      <c r="Y6486">
        <v>1</v>
      </c>
      <c r="AA6486">
        <v>9</v>
      </c>
      <c r="AC6486">
        <v>1</v>
      </c>
      <c r="AD6486" t="str">
        <f t="shared" si="980"/>
        <v/>
      </c>
      <c r="AE6486" t="str">
        <f t="shared" si="985"/>
        <v/>
      </c>
      <c r="AF6486" t="str">
        <f t="shared" si="987"/>
        <v/>
      </c>
      <c r="AG6486">
        <f t="shared" si="986"/>
        <v>1</v>
      </c>
      <c r="AH6486">
        <f t="shared" si="982"/>
        <v>2.8</v>
      </c>
      <c r="AI6486">
        <v>0.14499999999999999</v>
      </c>
      <c r="AJ6486">
        <f t="shared" si="979"/>
        <v>0.40599999999999997</v>
      </c>
      <c r="AK6486" t="str">
        <f t="shared" si="983"/>
        <v/>
      </c>
      <c r="AL6486" t="str">
        <f t="shared" si="981"/>
        <v/>
      </c>
    </row>
    <row r="6487" spans="1:39" x14ac:dyDescent="0.2">
      <c r="A6487" t="s">
        <v>19686</v>
      </c>
      <c r="B6487" t="s">
        <v>680</v>
      </c>
      <c r="C6487" t="s">
        <v>19687</v>
      </c>
      <c r="D6487" s="1">
        <v>38009</v>
      </c>
      <c r="E6487" s="1">
        <v>44546</v>
      </c>
      <c r="F6487" t="s">
        <v>19</v>
      </c>
      <c r="I6487">
        <v>100</v>
      </c>
      <c r="J6487">
        <v>0</v>
      </c>
      <c r="K6487">
        <v>0</v>
      </c>
      <c r="L6487">
        <v>1649</v>
      </c>
      <c r="M6487">
        <v>1649</v>
      </c>
      <c r="N6487" t="s">
        <v>20</v>
      </c>
      <c r="O6487" t="s">
        <v>19688</v>
      </c>
      <c r="P6487" t="s">
        <v>28</v>
      </c>
      <c r="Q6487" t="s">
        <v>34233</v>
      </c>
      <c r="R6487" t="s">
        <v>34233</v>
      </c>
      <c r="S6487" t="s">
        <v>32628</v>
      </c>
      <c r="T6487" t="s">
        <v>34357</v>
      </c>
      <c r="U6487" t="s">
        <v>32634</v>
      </c>
      <c r="V6487" t="s">
        <v>33239</v>
      </c>
      <c r="W6487">
        <v>200</v>
      </c>
      <c r="X6487">
        <v>2</v>
      </c>
      <c r="Y6487">
        <v>1</v>
      </c>
      <c r="AA6487">
        <v>9</v>
      </c>
      <c r="AC6487">
        <v>1</v>
      </c>
      <c r="AD6487" t="str">
        <f t="shared" si="980"/>
        <v/>
      </c>
      <c r="AE6487" t="str">
        <f t="shared" si="985"/>
        <v/>
      </c>
      <c r="AF6487" t="str">
        <f t="shared" si="987"/>
        <v/>
      </c>
      <c r="AG6487">
        <f t="shared" si="986"/>
        <v>1</v>
      </c>
      <c r="AH6487">
        <f t="shared" si="982"/>
        <v>2.8</v>
      </c>
      <c r="AI6487">
        <v>0.14499999999999999</v>
      </c>
      <c r="AJ6487">
        <f t="shared" si="979"/>
        <v>0.40599999999999997</v>
      </c>
      <c r="AK6487" t="str">
        <f t="shared" si="983"/>
        <v/>
      </c>
      <c r="AL6487" t="str">
        <f t="shared" si="981"/>
        <v/>
      </c>
    </row>
    <row r="6488" spans="1:39" x14ac:dyDescent="0.2">
      <c r="A6488" t="s">
        <v>18805</v>
      </c>
      <c r="B6488" t="s">
        <v>680</v>
      </c>
      <c r="C6488" t="s">
        <v>18806</v>
      </c>
      <c r="D6488" s="1">
        <v>38009</v>
      </c>
      <c r="E6488" s="1">
        <v>44546</v>
      </c>
      <c r="F6488" t="s">
        <v>19</v>
      </c>
      <c r="I6488">
        <v>100</v>
      </c>
      <c r="J6488">
        <v>0</v>
      </c>
      <c r="K6488">
        <v>0</v>
      </c>
      <c r="L6488">
        <v>1588</v>
      </c>
      <c r="M6488">
        <v>1588</v>
      </c>
      <c r="N6488" t="s">
        <v>20</v>
      </c>
      <c r="O6488" t="s">
        <v>18807</v>
      </c>
      <c r="P6488" t="s">
        <v>28</v>
      </c>
      <c r="Q6488" t="s">
        <v>34233</v>
      </c>
      <c r="R6488" t="s">
        <v>34233</v>
      </c>
      <c r="S6488" t="s">
        <v>32628</v>
      </c>
      <c r="T6488" t="s">
        <v>34605</v>
      </c>
      <c r="U6488" t="s">
        <v>32634</v>
      </c>
      <c r="V6488" t="s">
        <v>33239</v>
      </c>
      <c r="W6488">
        <v>200</v>
      </c>
      <c r="X6488">
        <v>2</v>
      </c>
      <c r="Y6488">
        <v>1</v>
      </c>
      <c r="AA6488">
        <v>9</v>
      </c>
      <c r="AC6488">
        <v>1</v>
      </c>
      <c r="AD6488" t="str">
        <f t="shared" si="980"/>
        <v/>
      </c>
      <c r="AE6488" t="str">
        <f t="shared" si="985"/>
        <v/>
      </c>
      <c r="AF6488" t="str">
        <f t="shared" si="987"/>
        <v/>
      </c>
      <c r="AG6488">
        <f t="shared" si="986"/>
        <v>1</v>
      </c>
      <c r="AH6488">
        <f t="shared" si="982"/>
        <v>2.8</v>
      </c>
      <c r="AI6488">
        <v>0.14499999999999999</v>
      </c>
      <c r="AJ6488">
        <f t="shared" si="979"/>
        <v>0.40599999999999997</v>
      </c>
      <c r="AK6488" t="str">
        <f t="shared" si="983"/>
        <v/>
      </c>
      <c r="AL6488" t="str">
        <f t="shared" si="981"/>
        <v/>
      </c>
    </row>
    <row r="6489" spans="1:39" x14ac:dyDescent="0.2">
      <c r="A6489" t="s">
        <v>18769</v>
      </c>
      <c r="B6489" t="s">
        <v>680</v>
      </c>
      <c r="C6489" t="s">
        <v>18770</v>
      </c>
      <c r="D6489" s="1">
        <v>38009</v>
      </c>
      <c r="E6489" s="1">
        <v>43456</v>
      </c>
      <c r="F6489" t="s">
        <v>474</v>
      </c>
      <c r="I6489">
        <v>100</v>
      </c>
      <c r="J6489">
        <v>0</v>
      </c>
      <c r="K6489">
        <v>0</v>
      </c>
      <c r="L6489">
        <v>29</v>
      </c>
      <c r="M6489">
        <v>29</v>
      </c>
      <c r="N6489" t="s">
        <v>20</v>
      </c>
      <c r="O6489" t="s">
        <v>18771</v>
      </c>
      <c r="P6489" t="s">
        <v>28</v>
      </c>
      <c r="Q6489" t="s">
        <v>34233</v>
      </c>
      <c r="R6489" t="s">
        <v>34233</v>
      </c>
      <c r="S6489" t="s">
        <v>32627</v>
      </c>
      <c r="T6489" t="s">
        <v>34233</v>
      </c>
      <c r="U6489" t="s">
        <v>32641</v>
      </c>
      <c r="V6489" t="s">
        <v>33239</v>
      </c>
      <c r="W6489">
        <v>25</v>
      </c>
      <c r="X6489">
        <v>1</v>
      </c>
      <c r="Y6489">
        <v>1</v>
      </c>
      <c r="Z6489">
        <v>25</v>
      </c>
      <c r="AA6489">
        <v>5</v>
      </c>
      <c r="AD6489" t="str">
        <f t="shared" si="980"/>
        <v/>
      </c>
      <c r="AE6489" t="str">
        <f t="shared" si="985"/>
        <v/>
      </c>
      <c r="AF6489">
        <f t="shared" si="987"/>
        <v>25</v>
      </c>
      <c r="AG6489" t="str">
        <f t="shared" si="986"/>
        <v/>
      </c>
      <c r="AH6489" t="str">
        <f t="shared" si="982"/>
        <v/>
      </c>
      <c r="AI6489">
        <v>0.14499999999999999</v>
      </c>
      <c r="AJ6489" t="str">
        <f t="shared" si="979"/>
        <v/>
      </c>
      <c r="AK6489" t="str">
        <f t="shared" si="983"/>
        <v/>
      </c>
      <c r="AL6489" t="str">
        <f t="shared" si="981"/>
        <v/>
      </c>
    </row>
    <row r="6490" spans="1:39" x14ac:dyDescent="0.2">
      <c r="A6490" t="s">
        <v>18811</v>
      </c>
      <c r="B6490" t="s">
        <v>680</v>
      </c>
      <c r="C6490" t="s">
        <v>18812</v>
      </c>
      <c r="D6490" s="1">
        <v>38009</v>
      </c>
      <c r="E6490" s="1">
        <v>43837</v>
      </c>
      <c r="F6490" t="s">
        <v>19</v>
      </c>
      <c r="I6490">
        <v>100</v>
      </c>
      <c r="J6490">
        <v>0</v>
      </c>
      <c r="K6490">
        <v>0</v>
      </c>
      <c r="L6490">
        <v>1612</v>
      </c>
      <c r="M6490">
        <v>1612</v>
      </c>
      <c r="N6490" t="s">
        <v>20</v>
      </c>
      <c r="O6490" t="s">
        <v>18813</v>
      </c>
      <c r="P6490" t="s">
        <v>28</v>
      </c>
      <c r="Q6490" t="s">
        <v>34256</v>
      </c>
      <c r="R6490" t="s">
        <v>33783</v>
      </c>
      <c r="S6490" t="s">
        <v>32628</v>
      </c>
      <c r="T6490" t="s">
        <v>34381</v>
      </c>
      <c r="U6490" t="s">
        <v>32634</v>
      </c>
      <c r="V6490" t="s">
        <v>33239</v>
      </c>
      <c r="W6490">
        <v>200</v>
      </c>
      <c r="X6490">
        <v>2</v>
      </c>
      <c r="Y6490">
        <v>1</v>
      </c>
      <c r="AA6490">
        <v>9</v>
      </c>
      <c r="AC6490">
        <v>1</v>
      </c>
      <c r="AD6490" t="str">
        <f t="shared" si="980"/>
        <v/>
      </c>
      <c r="AE6490" t="str">
        <f t="shared" si="985"/>
        <v/>
      </c>
      <c r="AF6490" t="str">
        <f t="shared" si="987"/>
        <v/>
      </c>
      <c r="AG6490">
        <f t="shared" si="986"/>
        <v>1</v>
      </c>
      <c r="AH6490">
        <f t="shared" si="982"/>
        <v>2.8</v>
      </c>
      <c r="AI6490">
        <v>0.14499999999999999</v>
      </c>
      <c r="AJ6490">
        <f t="shared" si="979"/>
        <v>0.40599999999999997</v>
      </c>
      <c r="AK6490" t="str">
        <f t="shared" si="983"/>
        <v/>
      </c>
      <c r="AL6490" t="str">
        <f t="shared" si="981"/>
        <v/>
      </c>
      <c r="AM6490" t="s">
        <v>34799</v>
      </c>
    </row>
    <row r="6491" spans="1:39" x14ac:dyDescent="0.2">
      <c r="A6491" t="s">
        <v>19689</v>
      </c>
      <c r="B6491" t="s">
        <v>680</v>
      </c>
      <c r="C6491" t="s">
        <v>19690</v>
      </c>
      <c r="D6491" s="1">
        <v>38009</v>
      </c>
      <c r="E6491" s="1">
        <v>44595</v>
      </c>
      <c r="F6491" t="s">
        <v>889</v>
      </c>
      <c r="I6491">
        <v>100</v>
      </c>
      <c r="J6491">
        <v>0</v>
      </c>
      <c r="K6491">
        <v>0</v>
      </c>
      <c r="L6491">
        <v>2965</v>
      </c>
      <c r="M6491">
        <v>2965</v>
      </c>
      <c r="N6491" t="s">
        <v>20</v>
      </c>
      <c r="O6491" t="s">
        <v>19691</v>
      </c>
      <c r="P6491" t="s">
        <v>28</v>
      </c>
      <c r="Q6491" t="s">
        <v>34233</v>
      </c>
      <c r="R6491" t="s">
        <v>34233</v>
      </c>
      <c r="S6491" t="s">
        <v>33942</v>
      </c>
      <c r="T6491" t="s">
        <v>34233</v>
      </c>
      <c r="V6491" t="s">
        <v>33239</v>
      </c>
      <c r="AD6491" t="str">
        <f t="shared" si="980"/>
        <v/>
      </c>
      <c r="AE6491" t="str">
        <f t="shared" si="985"/>
        <v/>
      </c>
      <c r="AF6491" t="str">
        <f t="shared" si="987"/>
        <v/>
      </c>
      <c r="AG6491" t="str">
        <f t="shared" si="986"/>
        <v/>
      </c>
      <c r="AH6491" t="str">
        <f t="shared" si="982"/>
        <v/>
      </c>
      <c r="AI6491">
        <v>0.14499999999999999</v>
      </c>
      <c r="AJ6491" t="str">
        <f t="shared" si="979"/>
        <v/>
      </c>
      <c r="AK6491" t="str">
        <f t="shared" si="983"/>
        <v/>
      </c>
      <c r="AL6491" t="str">
        <f t="shared" si="981"/>
        <v/>
      </c>
    </row>
    <row r="6492" spans="1:39" s="20" customFormat="1" x14ac:dyDescent="0.2">
      <c r="A6492" s="20" t="s">
        <v>19692</v>
      </c>
      <c r="B6492" s="20" t="s">
        <v>680</v>
      </c>
      <c r="C6492" s="20" t="s">
        <v>19693</v>
      </c>
      <c r="D6492" s="21">
        <v>38009</v>
      </c>
      <c r="E6492" s="21">
        <v>43456</v>
      </c>
      <c r="F6492" s="20" t="s">
        <v>19</v>
      </c>
      <c r="I6492" s="20">
        <v>100</v>
      </c>
      <c r="J6492" s="20">
        <v>0</v>
      </c>
      <c r="K6492" s="20">
        <v>0</v>
      </c>
      <c r="L6492" s="20">
        <v>330</v>
      </c>
      <c r="M6492" s="20">
        <v>330</v>
      </c>
      <c r="N6492" s="20" t="s">
        <v>20</v>
      </c>
      <c r="O6492" s="20" t="s">
        <v>19694</v>
      </c>
      <c r="P6492" s="20" t="s">
        <v>28</v>
      </c>
      <c r="Q6492" s="20" t="s">
        <v>34233</v>
      </c>
      <c r="R6492" s="20" t="s">
        <v>34233</v>
      </c>
      <c r="S6492" s="20" t="s">
        <v>32627</v>
      </c>
      <c r="T6492" s="20" t="s">
        <v>34233</v>
      </c>
      <c r="U6492" s="20" t="s">
        <v>33241</v>
      </c>
      <c r="V6492" s="20" t="s">
        <v>33239</v>
      </c>
      <c r="W6492" s="20">
        <v>20</v>
      </c>
      <c r="X6492" s="20">
        <v>1</v>
      </c>
      <c r="Y6492" s="20">
        <v>1</v>
      </c>
      <c r="Z6492" s="20">
        <v>20</v>
      </c>
      <c r="AA6492" s="20">
        <v>5</v>
      </c>
      <c r="AD6492" s="20" t="str">
        <f t="shared" si="980"/>
        <v/>
      </c>
      <c r="AE6492" s="20" t="str">
        <f t="shared" si="985"/>
        <v/>
      </c>
      <c r="AF6492" s="20" t="str">
        <f t="shared" si="987"/>
        <v/>
      </c>
      <c r="AG6492" s="20" t="str">
        <f t="shared" si="986"/>
        <v/>
      </c>
      <c r="AH6492" s="20" t="str">
        <f t="shared" si="982"/>
        <v/>
      </c>
      <c r="AI6492" s="20">
        <v>0.14499999999999999</v>
      </c>
      <c r="AJ6492" s="20" t="str">
        <f t="shared" si="979"/>
        <v/>
      </c>
      <c r="AK6492" s="20" t="str">
        <f t="shared" si="983"/>
        <v/>
      </c>
      <c r="AL6492" s="20" t="str">
        <f t="shared" si="981"/>
        <v/>
      </c>
      <c r="AM6492" s="20" t="s">
        <v>34035</v>
      </c>
    </row>
    <row r="6493" spans="1:39" x14ac:dyDescent="0.2">
      <c r="A6493" t="s">
        <v>18772</v>
      </c>
      <c r="B6493" t="s">
        <v>680</v>
      </c>
      <c r="C6493" t="s">
        <v>18773</v>
      </c>
      <c r="D6493" s="1">
        <v>38009</v>
      </c>
      <c r="E6493" s="1">
        <v>44546</v>
      </c>
      <c r="F6493" t="s">
        <v>19</v>
      </c>
      <c r="I6493">
        <v>100</v>
      </c>
      <c r="J6493">
        <v>0</v>
      </c>
      <c r="K6493">
        <v>0</v>
      </c>
      <c r="L6493">
        <v>1579</v>
      </c>
      <c r="M6493">
        <v>1579</v>
      </c>
      <c r="N6493" t="s">
        <v>20</v>
      </c>
      <c r="O6493" t="s">
        <v>18774</v>
      </c>
      <c r="P6493" t="s">
        <v>28</v>
      </c>
      <c r="Q6493" t="s">
        <v>34233</v>
      </c>
      <c r="R6493" t="s">
        <v>34233</v>
      </c>
      <c r="S6493" t="s">
        <v>32628</v>
      </c>
      <c r="T6493" t="s">
        <v>34357</v>
      </c>
      <c r="U6493" t="s">
        <v>32634</v>
      </c>
      <c r="V6493" t="s">
        <v>33239</v>
      </c>
      <c r="W6493">
        <v>200</v>
      </c>
      <c r="X6493">
        <v>2</v>
      </c>
      <c r="Y6493">
        <v>1</v>
      </c>
      <c r="AA6493">
        <v>9</v>
      </c>
      <c r="AC6493">
        <v>1</v>
      </c>
      <c r="AD6493" t="str">
        <f t="shared" si="980"/>
        <v/>
      </c>
      <c r="AE6493" t="str">
        <f t="shared" si="985"/>
        <v/>
      </c>
      <c r="AF6493" t="str">
        <f t="shared" si="987"/>
        <v/>
      </c>
      <c r="AG6493">
        <f t="shared" si="986"/>
        <v>1</v>
      </c>
      <c r="AH6493">
        <f t="shared" si="982"/>
        <v>2.8</v>
      </c>
      <c r="AI6493">
        <v>0.14499999999999999</v>
      </c>
      <c r="AJ6493">
        <f t="shared" si="979"/>
        <v>0.40599999999999997</v>
      </c>
      <c r="AK6493" t="str">
        <f t="shared" si="983"/>
        <v/>
      </c>
      <c r="AL6493" t="str">
        <f t="shared" si="981"/>
        <v/>
      </c>
    </row>
    <row r="6494" spans="1:39" x14ac:dyDescent="0.2">
      <c r="A6494" t="s">
        <v>19665</v>
      </c>
      <c r="B6494" t="s">
        <v>680</v>
      </c>
      <c r="C6494" t="s">
        <v>19666</v>
      </c>
      <c r="D6494" s="1">
        <v>38009</v>
      </c>
      <c r="E6494" s="1">
        <v>43951</v>
      </c>
      <c r="F6494" t="s">
        <v>19</v>
      </c>
      <c r="I6494">
        <v>100</v>
      </c>
      <c r="J6494">
        <v>0</v>
      </c>
      <c r="K6494">
        <v>0</v>
      </c>
      <c r="L6494">
        <v>1561</v>
      </c>
      <c r="M6494">
        <v>1561</v>
      </c>
      <c r="N6494" t="s">
        <v>20</v>
      </c>
      <c r="O6494" t="s">
        <v>19667</v>
      </c>
      <c r="P6494" t="s">
        <v>28</v>
      </c>
      <c r="Q6494" t="s">
        <v>34233</v>
      </c>
      <c r="R6494" t="s">
        <v>34233</v>
      </c>
      <c r="S6494" t="s">
        <v>32628</v>
      </c>
      <c r="T6494" t="s">
        <v>34357</v>
      </c>
      <c r="U6494" t="s">
        <v>32634</v>
      </c>
      <c r="V6494" t="s">
        <v>33239</v>
      </c>
      <c r="W6494">
        <v>200</v>
      </c>
      <c r="X6494">
        <v>2</v>
      </c>
      <c r="Y6494">
        <v>1</v>
      </c>
      <c r="AA6494">
        <v>9</v>
      </c>
      <c r="AC6494">
        <v>1</v>
      </c>
      <c r="AD6494" t="str">
        <f t="shared" si="980"/>
        <v/>
      </c>
      <c r="AE6494" t="str">
        <f t="shared" si="985"/>
        <v/>
      </c>
      <c r="AF6494" t="str">
        <f t="shared" si="987"/>
        <v/>
      </c>
      <c r="AG6494">
        <f t="shared" si="986"/>
        <v>1</v>
      </c>
      <c r="AH6494">
        <f t="shared" si="982"/>
        <v>2.8</v>
      </c>
      <c r="AI6494">
        <v>0.14499999999999999</v>
      </c>
      <c r="AJ6494">
        <f t="shared" ref="AJ6494:AJ6557" si="988">IF(COUNTBLANK(AH6494),"",AH6494*AI6494)</f>
        <v>0.40599999999999997</v>
      </c>
      <c r="AK6494" t="str">
        <f t="shared" si="983"/>
        <v/>
      </c>
      <c r="AL6494" t="str">
        <f t="shared" si="981"/>
        <v/>
      </c>
    </row>
    <row r="6495" spans="1:39" x14ac:dyDescent="0.2">
      <c r="A6495" t="s">
        <v>19668</v>
      </c>
      <c r="B6495" t="s">
        <v>680</v>
      </c>
      <c r="C6495" t="s">
        <v>19669</v>
      </c>
      <c r="D6495" s="1">
        <v>38009</v>
      </c>
      <c r="E6495" s="1">
        <v>44546</v>
      </c>
      <c r="F6495" t="s">
        <v>19</v>
      </c>
      <c r="I6495">
        <v>100</v>
      </c>
      <c r="J6495">
        <v>0</v>
      </c>
      <c r="K6495">
        <v>0</v>
      </c>
      <c r="L6495">
        <v>1718</v>
      </c>
      <c r="M6495">
        <v>1718</v>
      </c>
      <c r="N6495" t="s">
        <v>20</v>
      </c>
      <c r="O6495" t="s">
        <v>19670</v>
      </c>
      <c r="P6495" t="s">
        <v>28</v>
      </c>
      <c r="Q6495" t="s">
        <v>34233</v>
      </c>
      <c r="R6495" t="s">
        <v>34233</v>
      </c>
      <c r="S6495" t="s">
        <v>32628</v>
      </c>
      <c r="T6495" t="s">
        <v>34357</v>
      </c>
      <c r="U6495" t="s">
        <v>32634</v>
      </c>
      <c r="V6495" t="s">
        <v>33239</v>
      </c>
      <c r="W6495">
        <v>200</v>
      </c>
      <c r="X6495">
        <v>2</v>
      </c>
      <c r="Y6495">
        <v>1</v>
      </c>
      <c r="AA6495">
        <v>9</v>
      </c>
      <c r="AC6495">
        <v>1</v>
      </c>
      <c r="AD6495" t="str">
        <f t="shared" si="980"/>
        <v/>
      </c>
      <c r="AE6495" t="str">
        <f t="shared" si="985"/>
        <v/>
      </c>
      <c r="AF6495" t="str">
        <f t="shared" si="987"/>
        <v/>
      </c>
      <c r="AG6495">
        <f t="shared" si="986"/>
        <v>1</v>
      </c>
      <c r="AH6495">
        <f t="shared" si="982"/>
        <v>2.8</v>
      </c>
      <c r="AI6495">
        <v>0.14499999999999999</v>
      </c>
      <c r="AJ6495">
        <f t="shared" si="988"/>
        <v>0.40599999999999997</v>
      </c>
      <c r="AK6495" t="str">
        <f t="shared" si="983"/>
        <v/>
      </c>
      <c r="AL6495" t="str">
        <f t="shared" si="981"/>
        <v/>
      </c>
    </row>
    <row r="6496" spans="1:39" x14ac:dyDescent="0.2">
      <c r="A6496" t="s">
        <v>18775</v>
      </c>
      <c r="B6496" t="s">
        <v>680</v>
      </c>
      <c r="C6496" t="s">
        <v>18776</v>
      </c>
      <c r="D6496" s="1">
        <v>38009</v>
      </c>
      <c r="E6496" s="1">
        <v>44546</v>
      </c>
      <c r="F6496" t="s">
        <v>19</v>
      </c>
      <c r="I6496">
        <v>100</v>
      </c>
      <c r="J6496">
        <v>0</v>
      </c>
      <c r="K6496">
        <v>0</v>
      </c>
      <c r="L6496">
        <v>1774</v>
      </c>
      <c r="M6496">
        <v>1774</v>
      </c>
      <c r="N6496" t="s">
        <v>20</v>
      </c>
      <c r="O6496" t="s">
        <v>18777</v>
      </c>
      <c r="P6496" t="s">
        <v>28</v>
      </c>
      <c r="Q6496" t="s">
        <v>34233</v>
      </c>
      <c r="R6496" t="s">
        <v>34233</v>
      </c>
      <c r="S6496" t="s">
        <v>32628</v>
      </c>
      <c r="T6496" t="s">
        <v>32634</v>
      </c>
      <c r="U6496" t="s">
        <v>32634</v>
      </c>
      <c r="V6496" t="s">
        <v>33239</v>
      </c>
      <c r="W6496">
        <v>200</v>
      </c>
      <c r="X6496">
        <v>2</v>
      </c>
      <c r="Y6496">
        <v>1</v>
      </c>
      <c r="AA6496">
        <v>9</v>
      </c>
      <c r="AC6496">
        <v>1</v>
      </c>
      <c r="AD6496" t="str">
        <f t="shared" si="980"/>
        <v/>
      </c>
      <c r="AE6496" t="str">
        <f t="shared" si="985"/>
        <v/>
      </c>
      <c r="AF6496" t="str">
        <f t="shared" si="987"/>
        <v/>
      </c>
      <c r="AG6496">
        <f t="shared" si="986"/>
        <v>1</v>
      </c>
      <c r="AH6496">
        <f t="shared" si="982"/>
        <v>2.8</v>
      </c>
      <c r="AI6496">
        <v>0.14499999999999999</v>
      </c>
      <c r="AJ6496">
        <f t="shared" si="988"/>
        <v>0.40599999999999997</v>
      </c>
      <c r="AK6496" t="str">
        <f t="shared" si="983"/>
        <v/>
      </c>
      <c r="AL6496" t="str">
        <f t="shared" si="981"/>
        <v/>
      </c>
    </row>
    <row r="6497" spans="1:39" x14ac:dyDescent="0.2">
      <c r="A6497" t="s">
        <v>18778</v>
      </c>
      <c r="B6497" t="s">
        <v>680</v>
      </c>
      <c r="C6497" t="s">
        <v>18779</v>
      </c>
      <c r="D6497" s="1">
        <v>38009</v>
      </c>
      <c r="E6497" s="1">
        <v>44546</v>
      </c>
      <c r="F6497" t="s">
        <v>19</v>
      </c>
      <c r="I6497">
        <v>100</v>
      </c>
      <c r="J6497">
        <v>0</v>
      </c>
      <c r="K6497">
        <v>0</v>
      </c>
      <c r="L6497">
        <v>1731</v>
      </c>
      <c r="M6497">
        <v>1731</v>
      </c>
      <c r="N6497" t="s">
        <v>20</v>
      </c>
      <c r="O6497" t="s">
        <v>18780</v>
      </c>
      <c r="P6497" t="s">
        <v>28</v>
      </c>
      <c r="Q6497" t="s">
        <v>34233</v>
      </c>
      <c r="R6497" t="s">
        <v>34233</v>
      </c>
      <c r="S6497" t="s">
        <v>32628</v>
      </c>
      <c r="T6497" t="s">
        <v>34357</v>
      </c>
      <c r="U6497" t="s">
        <v>32634</v>
      </c>
      <c r="V6497" t="s">
        <v>33242</v>
      </c>
      <c r="W6497">
        <v>200</v>
      </c>
      <c r="X6497">
        <v>2</v>
      </c>
      <c r="Y6497" t="s">
        <v>32654</v>
      </c>
      <c r="AA6497">
        <v>8.5</v>
      </c>
      <c r="AC6497">
        <v>1</v>
      </c>
      <c r="AD6497" t="str">
        <f t="shared" si="980"/>
        <v/>
      </c>
      <c r="AE6497" t="str">
        <f t="shared" si="985"/>
        <v/>
      </c>
      <c r="AF6497" t="str">
        <f t="shared" si="987"/>
        <v/>
      </c>
      <c r="AG6497">
        <f t="shared" si="986"/>
        <v>1</v>
      </c>
      <c r="AH6497">
        <f t="shared" si="982"/>
        <v>2.8</v>
      </c>
      <c r="AI6497">
        <v>0.14499999999999999</v>
      </c>
      <c r="AJ6497">
        <f t="shared" si="988"/>
        <v>0.40599999999999997</v>
      </c>
      <c r="AK6497" t="str">
        <f t="shared" si="983"/>
        <v/>
      </c>
      <c r="AL6497" t="str">
        <f t="shared" si="981"/>
        <v/>
      </c>
    </row>
    <row r="6498" spans="1:39" x14ac:dyDescent="0.2">
      <c r="A6498" t="s">
        <v>18781</v>
      </c>
      <c r="B6498" t="s">
        <v>680</v>
      </c>
      <c r="C6498" t="s">
        <v>18782</v>
      </c>
      <c r="D6498" s="1">
        <v>38009</v>
      </c>
      <c r="E6498" s="1">
        <v>44546</v>
      </c>
      <c r="F6498" t="s">
        <v>19</v>
      </c>
      <c r="I6498">
        <v>100</v>
      </c>
      <c r="J6498">
        <v>0</v>
      </c>
      <c r="K6498">
        <v>0</v>
      </c>
      <c r="L6498">
        <v>1739</v>
      </c>
      <c r="M6498">
        <v>1739</v>
      </c>
      <c r="N6498" t="s">
        <v>20</v>
      </c>
      <c r="O6498" t="s">
        <v>18783</v>
      </c>
      <c r="P6498" t="s">
        <v>28</v>
      </c>
      <c r="Q6498" t="s">
        <v>34233</v>
      </c>
      <c r="R6498" t="s">
        <v>34233</v>
      </c>
      <c r="S6498" t="s">
        <v>32628</v>
      </c>
      <c r="T6498" t="s">
        <v>32634</v>
      </c>
      <c r="U6498" t="s">
        <v>32634</v>
      </c>
      <c r="V6498" t="s">
        <v>33239</v>
      </c>
      <c r="W6498">
        <v>200</v>
      </c>
      <c r="X6498">
        <v>2</v>
      </c>
      <c r="Y6498">
        <v>1</v>
      </c>
      <c r="AA6498">
        <v>9</v>
      </c>
      <c r="AC6498">
        <v>1</v>
      </c>
      <c r="AD6498" t="str">
        <f t="shared" si="980"/>
        <v/>
      </c>
      <c r="AE6498" t="str">
        <f t="shared" si="985"/>
        <v/>
      </c>
      <c r="AF6498" t="str">
        <f t="shared" si="987"/>
        <v/>
      </c>
      <c r="AG6498">
        <f t="shared" si="986"/>
        <v>1</v>
      </c>
      <c r="AH6498">
        <f t="shared" si="982"/>
        <v>2.8</v>
      </c>
      <c r="AI6498">
        <v>0.14499999999999999</v>
      </c>
      <c r="AJ6498">
        <f t="shared" si="988"/>
        <v>0.40599999999999997</v>
      </c>
      <c r="AK6498" t="str">
        <f t="shared" si="983"/>
        <v/>
      </c>
      <c r="AL6498" t="str">
        <f t="shared" si="981"/>
        <v/>
      </c>
    </row>
    <row r="6499" spans="1:39" x14ac:dyDescent="0.2">
      <c r="A6499" t="s">
        <v>18784</v>
      </c>
      <c r="B6499" t="s">
        <v>680</v>
      </c>
      <c r="C6499" t="s">
        <v>18785</v>
      </c>
      <c r="D6499" s="1">
        <v>38009</v>
      </c>
      <c r="E6499" s="1">
        <v>44546</v>
      </c>
      <c r="F6499" t="s">
        <v>19</v>
      </c>
      <c r="I6499">
        <v>100</v>
      </c>
      <c r="J6499">
        <v>0</v>
      </c>
      <c r="K6499">
        <v>0</v>
      </c>
      <c r="L6499">
        <v>1721</v>
      </c>
      <c r="M6499">
        <v>1721</v>
      </c>
      <c r="N6499" t="s">
        <v>20</v>
      </c>
      <c r="O6499" t="s">
        <v>18786</v>
      </c>
      <c r="P6499" t="s">
        <v>28</v>
      </c>
      <c r="Q6499" t="s">
        <v>34233</v>
      </c>
      <c r="R6499" t="s">
        <v>34233</v>
      </c>
      <c r="S6499" t="s">
        <v>32628</v>
      </c>
      <c r="T6499" t="s">
        <v>34354</v>
      </c>
      <c r="U6499" t="s">
        <v>32634</v>
      </c>
      <c r="V6499" t="s">
        <v>33239</v>
      </c>
      <c r="W6499">
        <v>200</v>
      </c>
      <c r="X6499">
        <v>2</v>
      </c>
      <c r="Y6499">
        <v>1</v>
      </c>
      <c r="AA6499">
        <v>9</v>
      </c>
      <c r="AC6499">
        <v>1</v>
      </c>
      <c r="AD6499" t="str">
        <f t="shared" si="980"/>
        <v/>
      </c>
      <c r="AE6499" t="str">
        <f t="shared" si="985"/>
        <v/>
      </c>
      <c r="AF6499" t="str">
        <f t="shared" si="987"/>
        <v/>
      </c>
      <c r="AG6499">
        <f t="shared" si="986"/>
        <v>1</v>
      </c>
      <c r="AH6499">
        <f t="shared" si="982"/>
        <v>2.8</v>
      </c>
      <c r="AI6499">
        <v>0.14499999999999999</v>
      </c>
      <c r="AJ6499">
        <f t="shared" si="988"/>
        <v>0.40599999999999997</v>
      </c>
      <c r="AK6499" t="str">
        <f t="shared" si="983"/>
        <v/>
      </c>
      <c r="AL6499" t="str">
        <f t="shared" si="981"/>
        <v/>
      </c>
    </row>
    <row r="6500" spans="1:39" x14ac:dyDescent="0.2">
      <c r="A6500" t="s">
        <v>18808</v>
      </c>
      <c r="B6500" t="s">
        <v>680</v>
      </c>
      <c r="C6500" t="s">
        <v>18809</v>
      </c>
      <c r="D6500" s="1">
        <v>38009</v>
      </c>
      <c r="E6500" s="1">
        <v>44546</v>
      </c>
      <c r="F6500" t="s">
        <v>26</v>
      </c>
      <c r="I6500">
        <v>100</v>
      </c>
      <c r="J6500">
        <v>0</v>
      </c>
      <c r="K6500">
        <v>0</v>
      </c>
      <c r="L6500">
        <v>5093</v>
      </c>
      <c r="M6500">
        <v>5093</v>
      </c>
      <c r="N6500" t="s">
        <v>20</v>
      </c>
      <c r="O6500" t="s">
        <v>18810</v>
      </c>
      <c r="P6500" t="s">
        <v>44</v>
      </c>
      <c r="Q6500" t="s">
        <v>34233</v>
      </c>
      <c r="R6500" t="s">
        <v>34233</v>
      </c>
      <c r="S6500" t="s">
        <v>34233</v>
      </c>
      <c r="T6500" t="s">
        <v>34233</v>
      </c>
      <c r="V6500" t="s">
        <v>33239</v>
      </c>
      <c r="AD6500" t="str">
        <f t="shared" si="980"/>
        <v/>
      </c>
      <c r="AE6500" t="str">
        <f t="shared" si="985"/>
        <v/>
      </c>
      <c r="AF6500" t="str">
        <f t="shared" si="987"/>
        <v/>
      </c>
      <c r="AG6500" t="str">
        <f t="shared" si="986"/>
        <v/>
      </c>
      <c r="AH6500" t="str">
        <f t="shared" si="982"/>
        <v/>
      </c>
      <c r="AI6500">
        <v>0.14499999999999999</v>
      </c>
      <c r="AJ6500" t="str">
        <f t="shared" si="988"/>
        <v/>
      </c>
      <c r="AK6500" t="str">
        <f t="shared" si="983"/>
        <v/>
      </c>
      <c r="AL6500" t="str">
        <f t="shared" si="981"/>
        <v/>
      </c>
    </row>
    <row r="6501" spans="1:39" x14ac:dyDescent="0.2">
      <c r="A6501" t="s">
        <v>28797</v>
      </c>
      <c r="B6501" t="s">
        <v>680</v>
      </c>
      <c r="C6501" t="s">
        <v>28798</v>
      </c>
      <c r="D6501" s="1">
        <v>42692</v>
      </c>
      <c r="E6501" s="1">
        <v>44546</v>
      </c>
      <c r="F6501" t="s">
        <v>26</v>
      </c>
      <c r="I6501">
        <v>100</v>
      </c>
      <c r="J6501">
        <v>0</v>
      </c>
      <c r="K6501">
        <v>0</v>
      </c>
      <c r="L6501">
        <v>1125</v>
      </c>
      <c r="M6501">
        <v>1125</v>
      </c>
      <c r="N6501" t="s">
        <v>20</v>
      </c>
      <c r="O6501" t="s">
        <v>28799</v>
      </c>
      <c r="P6501" t="s">
        <v>44</v>
      </c>
      <c r="Q6501" t="s">
        <v>34233</v>
      </c>
      <c r="R6501" t="s">
        <v>34233</v>
      </c>
      <c r="S6501" t="s">
        <v>34233</v>
      </c>
      <c r="T6501" t="s">
        <v>34233</v>
      </c>
      <c r="AD6501" t="str">
        <f t="shared" si="980"/>
        <v/>
      </c>
      <c r="AE6501" t="str">
        <f t="shared" si="985"/>
        <v/>
      </c>
      <c r="AF6501" t="str">
        <f t="shared" si="987"/>
        <v/>
      </c>
      <c r="AG6501" t="str">
        <f t="shared" si="986"/>
        <v/>
      </c>
      <c r="AH6501" t="str">
        <f t="shared" si="982"/>
        <v/>
      </c>
      <c r="AI6501">
        <v>0.14499999999999999</v>
      </c>
      <c r="AJ6501" t="str">
        <f t="shared" si="988"/>
        <v/>
      </c>
      <c r="AK6501" t="str">
        <f t="shared" si="983"/>
        <v/>
      </c>
      <c r="AL6501" t="str">
        <f t="shared" si="981"/>
        <v/>
      </c>
    </row>
    <row r="6502" spans="1:39" x14ac:dyDescent="0.2">
      <c r="A6502" t="s">
        <v>31349</v>
      </c>
      <c r="B6502" t="s">
        <v>680</v>
      </c>
      <c r="C6502" t="s">
        <v>31350</v>
      </c>
      <c r="D6502" s="1">
        <v>43868</v>
      </c>
      <c r="E6502" s="1">
        <v>43868</v>
      </c>
      <c r="F6502" t="s">
        <v>19</v>
      </c>
      <c r="I6502">
        <v>100</v>
      </c>
      <c r="J6502">
        <v>0</v>
      </c>
      <c r="K6502">
        <v>0</v>
      </c>
      <c r="L6502">
        <v>1545</v>
      </c>
      <c r="M6502">
        <v>1545</v>
      </c>
      <c r="N6502" t="s">
        <v>20</v>
      </c>
      <c r="O6502" t="s">
        <v>31351</v>
      </c>
      <c r="P6502" t="s">
        <v>28</v>
      </c>
      <c r="Q6502" t="s">
        <v>34233</v>
      </c>
      <c r="R6502" t="s">
        <v>34233</v>
      </c>
      <c r="S6502" t="s">
        <v>32628</v>
      </c>
      <c r="T6502" t="s">
        <v>34357</v>
      </c>
      <c r="U6502" t="s">
        <v>32634</v>
      </c>
      <c r="V6502" t="s">
        <v>33243</v>
      </c>
      <c r="W6502">
        <v>310</v>
      </c>
      <c r="X6502" t="s">
        <v>32784</v>
      </c>
      <c r="Y6502" t="s">
        <v>32661</v>
      </c>
      <c r="Z6502">
        <v>465</v>
      </c>
      <c r="AA6502">
        <v>8.5</v>
      </c>
      <c r="AC6502">
        <v>1</v>
      </c>
      <c r="AD6502" t="str">
        <f t="shared" si="980"/>
        <v/>
      </c>
      <c r="AE6502" t="str">
        <f t="shared" si="985"/>
        <v/>
      </c>
      <c r="AF6502" t="str">
        <f t="shared" si="987"/>
        <v/>
      </c>
      <c r="AG6502">
        <f t="shared" si="986"/>
        <v>1</v>
      </c>
      <c r="AH6502">
        <f t="shared" si="982"/>
        <v>2.8</v>
      </c>
      <c r="AI6502">
        <v>0.14499999999999999</v>
      </c>
      <c r="AJ6502">
        <f t="shared" si="988"/>
        <v>0.40599999999999997</v>
      </c>
      <c r="AK6502" t="str">
        <f t="shared" si="983"/>
        <v/>
      </c>
      <c r="AL6502" t="str">
        <f t="shared" si="981"/>
        <v/>
      </c>
    </row>
    <row r="6503" spans="1:39" x14ac:dyDescent="0.2">
      <c r="A6503" t="s">
        <v>1692</v>
      </c>
      <c r="B6503" t="s">
        <v>680</v>
      </c>
      <c r="C6503" t="s">
        <v>1693</v>
      </c>
      <c r="D6503" s="1">
        <v>35586</v>
      </c>
      <c r="E6503" s="1">
        <v>43951</v>
      </c>
      <c r="F6503" t="s">
        <v>19</v>
      </c>
      <c r="I6503">
        <v>100</v>
      </c>
      <c r="J6503">
        <v>0</v>
      </c>
      <c r="K6503">
        <v>0</v>
      </c>
      <c r="L6503">
        <v>1752</v>
      </c>
      <c r="M6503">
        <v>1752</v>
      </c>
      <c r="N6503" t="s">
        <v>20</v>
      </c>
      <c r="O6503" t="s">
        <v>1694</v>
      </c>
      <c r="P6503" t="s">
        <v>28</v>
      </c>
      <c r="Q6503" t="s">
        <v>34256</v>
      </c>
      <c r="R6503" t="s">
        <v>33787</v>
      </c>
      <c r="S6503" t="s">
        <v>32628</v>
      </c>
      <c r="T6503" t="s">
        <v>34349</v>
      </c>
      <c r="AD6503" t="str">
        <f t="shared" ref="AD6503:AD6566" si="989">IF((S6503="tühi")*(F6503&lt;&gt;"Elamumaa")*(G6503&lt;&gt;"Elamumaa")*(H6503&lt;&gt;"Elamumaa"),IF(Z6503=0,"",Z6503),"")</f>
        <v/>
      </c>
      <c r="AE6503" t="str">
        <f t="shared" si="985"/>
        <v/>
      </c>
      <c r="AF6503" t="str">
        <f t="shared" si="987"/>
        <v/>
      </c>
      <c r="AG6503" s="17">
        <v>1</v>
      </c>
      <c r="AH6503">
        <f t="shared" si="982"/>
        <v>2.8</v>
      </c>
      <c r="AI6503">
        <v>0.14499999999999999</v>
      </c>
      <c r="AJ6503">
        <f t="shared" si="988"/>
        <v>0.40599999999999997</v>
      </c>
      <c r="AK6503" t="str">
        <f t="shared" si="983"/>
        <v/>
      </c>
      <c r="AL6503" t="str">
        <f t="shared" si="981"/>
        <v/>
      </c>
    </row>
    <row r="6504" spans="1:39" x14ac:dyDescent="0.2">
      <c r="A6504" t="s">
        <v>31346</v>
      </c>
      <c r="B6504" t="s">
        <v>680</v>
      </c>
      <c r="C6504" t="s">
        <v>31347</v>
      </c>
      <c r="D6504" s="1">
        <v>43868</v>
      </c>
      <c r="E6504" s="1">
        <v>43868</v>
      </c>
      <c r="F6504" t="s">
        <v>19</v>
      </c>
      <c r="I6504">
        <v>100</v>
      </c>
      <c r="J6504">
        <v>0</v>
      </c>
      <c r="K6504">
        <v>0</v>
      </c>
      <c r="L6504">
        <v>1461</v>
      </c>
      <c r="M6504">
        <v>1461</v>
      </c>
      <c r="N6504" t="s">
        <v>20</v>
      </c>
      <c r="O6504" t="s">
        <v>31348</v>
      </c>
      <c r="P6504" t="s">
        <v>28</v>
      </c>
      <c r="Q6504" t="s">
        <v>34233</v>
      </c>
      <c r="R6504" t="s">
        <v>34233</v>
      </c>
      <c r="S6504" t="s">
        <v>32628</v>
      </c>
      <c r="T6504" t="s">
        <v>34357</v>
      </c>
      <c r="U6504" t="s">
        <v>32634</v>
      </c>
      <c r="V6504" t="s">
        <v>33243</v>
      </c>
      <c r="W6504">
        <v>310</v>
      </c>
      <c r="X6504">
        <v>290</v>
      </c>
      <c r="Y6504" t="s">
        <v>32661</v>
      </c>
      <c r="Z6504">
        <v>440</v>
      </c>
      <c r="AA6504">
        <v>8.5</v>
      </c>
      <c r="AC6504">
        <v>1</v>
      </c>
      <c r="AD6504" t="str">
        <f t="shared" si="989"/>
        <v/>
      </c>
      <c r="AE6504" t="str">
        <f t="shared" si="985"/>
        <v/>
      </c>
      <c r="AF6504" t="str">
        <f t="shared" si="987"/>
        <v/>
      </c>
      <c r="AG6504">
        <f t="shared" ref="AG6504:AG6530" si="990">IF((S6504&lt;&gt;"tühi")*(AC6504&lt;&gt;""),AC6504,"")</f>
        <v>1</v>
      </c>
      <c r="AH6504">
        <f t="shared" si="982"/>
        <v>2.8</v>
      </c>
      <c r="AI6504">
        <v>0.14499999999999999</v>
      </c>
      <c r="AJ6504">
        <f t="shared" si="988"/>
        <v>0.40599999999999997</v>
      </c>
      <c r="AK6504" t="str">
        <f t="shared" si="983"/>
        <v/>
      </c>
      <c r="AL6504" t="str">
        <f t="shared" si="981"/>
        <v/>
      </c>
    </row>
    <row r="6505" spans="1:39" x14ac:dyDescent="0.2">
      <c r="A6505" t="s">
        <v>23036</v>
      </c>
      <c r="B6505" t="s">
        <v>680</v>
      </c>
      <c r="C6505" t="s">
        <v>23037</v>
      </c>
      <c r="D6505" s="1">
        <v>38898</v>
      </c>
      <c r="E6505" s="1">
        <v>43951</v>
      </c>
      <c r="F6505" t="s">
        <v>19</v>
      </c>
      <c r="I6505">
        <v>100</v>
      </c>
      <c r="J6505">
        <v>0</v>
      </c>
      <c r="K6505">
        <v>0</v>
      </c>
      <c r="L6505">
        <v>3949</v>
      </c>
      <c r="M6505">
        <v>3949</v>
      </c>
      <c r="N6505" t="s">
        <v>20</v>
      </c>
      <c r="O6505" t="s">
        <v>23038</v>
      </c>
      <c r="P6505" t="s">
        <v>28</v>
      </c>
      <c r="Q6505" t="s">
        <v>34256</v>
      </c>
      <c r="R6505" t="s">
        <v>33787</v>
      </c>
      <c r="S6505" t="s">
        <v>33800</v>
      </c>
      <c r="T6505" t="s">
        <v>34349</v>
      </c>
      <c r="U6505" t="s">
        <v>32634</v>
      </c>
      <c r="V6505" t="s">
        <v>33219</v>
      </c>
      <c r="W6505">
        <v>200</v>
      </c>
      <c r="X6505">
        <v>2</v>
      </c>
      <c r="Y6505" t="s">
        <v>32665</v>
      </c>
      <c r="Z6505">
        <v>400</v>
      </c>
      <c r="AA6505">
        <v>8.5</v>
      </c>
      <c r="AC6505">
        <v>1</v>
      </c>
      <c r="AD6505" t="str">
        <f t="shared" si="989"/>
        <v/>
      </c>
      <c r="AE6505" t="str">
        <f t="shared" si="985"/>
        <v/>
      </c>
      <c r="AF6505" t="str">
        <f t="shared" si="987"/>
        <v/>
      </c>
      <c r="AG6505">
        <f t="shared" si="990"/>
        <v>1</v>
      </c>
      <c r="AH6505">
        <f t="shared" si="982"/>
        <v>2.8</v>
      </c>
      <c r="AI6505">
        <v>0.14499999999999999</v>
      </c>
      <c r="AJ6505">
        <f t="shared" si="988"/>
        <v>0.40599999999999997</v>
      </c>
      <c r="AK6505" t="str">
        <f t="shared" si="983"/>
        <v/>
      </c>
      <c r="AL6505" t="str">
        <f t="shared" si="981"/>
        <v/>
      </c>
    </row>
    <row r="6506" spans="1:39" x14ac:dyDescent="0.2">
      <c r="A6506" t="s">
        <v>31352</v>
      </c>
      <c r="B6506" t="s">
        <v>680</v>
      </c>
      <c r="C6506" t="s">
        <v>31353</v>
      </c>
      <c r="D6506" s="1">
        <v>43868</v>
      </c>
      <c r="E6506" s="1">
        <v>43868</v>
      </c>
      <c r="F6506" t="s">
        <v>19</v>
      </c>
      <c r="I6506">
        <v>100</v>
      </c>
      <c r="J6506">
        <v>0</v>
      </c>
      <c r="K6506">
        <v>0</v>
      </c>
      <c r="L6506">
        <v>2115</v>
      </c>
      <c r="M6506">
        <v>2115</v>
      </c>
      <c r="N6506" t="s">
        <v>20</v>
      </c>
      <c r="O6506" t="s">
        <v>31354</v>
      </c>
      <c r="P6506" t="s">
        <v>28</v>
      </c>
      <c r="Q6506" t="s">
        <v>34233</v>
      </c>
      <c r="R6506" t="s">
        <v>34233</v>
      </c>
      <c r="S6506" t="s">
        <v>33800</v>
      </c>
      <c r="T6506" t="s">
        <v>34398</v>
      </c>
      <c r="U6506" t="s">
        <v>32634</v>
      </c>
      <c r="V6506" t="s">
        <v>33243</v>
      </c>
      <c r="W6506">
        <v>420</v>
      </c>
      <c r="X6506">
        <v>2</v>
      </c>
      <c r="Y6506" t="s">
        <v>32665</v>
      </c>
      <c r="Z6506">
        <v>630</v>
      </c>
      <c r="AA6506">
        <v>8.5</v>
      </c>
      <c r="AC6506">
        <v>1</v>
      </c>
      <c r="AD6506" t="str">
        <f t="shared" si="989"/>
        <v/>
      </c>
      <c r="AE6506" t="str">
        <f t="shared" si="985"/>
        <v/>
      </c>
      <c r="AF6506" t="str">
        <f t="shared" si="987"/>
        <v/>
      </c>
      <c r="AG6506">
        <f t="shared" si="990"/>
        <v>1</v>
      </c>
      <c r="AH6506">
        <f t="shared" si="982"/>
        <v>2.8</v>
      </c>
      <c r="AI6506">
        <v>0.14499999999999999</v>
      </c>
      <c r="AJ6506">
        <f t="shared" si="988"/>
        <v>0.40599999999999997</v>
      </c>
      <c r="AK6506" t="str">
        <f t="shared" si="983"/>
        <v/>
      </c>
      <c r="AL6506" t="str">
        <f t="shared" si="981"/>
        <v/>
      </c>
    </row>
    <row r="6507" spans="1:39" x14ac:dyDescent="0.2">
      <c r="A6507" t="s">
        <v>21817</v>
      </c>
      <c r="B6507" t="s">
        <v>680</v>
      </c>
      <c r="C6507" t="s">
        <v>21818</v>
      </c>
      <c r="D6507" s="1">
        <v>35739</v>
      </c>
      <c r="E6507" s="1">
        <v>43868</v>
      </c>
      <c r="F6507" t="s">
        <v>19</v>
      </c>
      <c r="I6507">
        <v>100</v>
      </c>
      <c r="J6507">
        <v>0</v>
      </c>
      <c r="K6507">
        <v>0</v>
      </c>
      <c r="L6507">
        <v>2000</v>
      </c>
      <c r="M6507">
        <v>2000</v>
      </c>
      <c r="N6507" t="s">
        <v>20</v>
      </c>
      <c r="O6507" t="s">
        <v>21819</v>
      </c>
      <c r="P6507" t="s">
        <v>28</v>
      </c>
      <c r="Q6507" t="s">
        <v>34256</v>
      </c>
      <c r="R6507" t="s">
        <v>33786</v>
      </c>
      <c r="S6507" t="s">
        <v>33942</v>
      </c>
      <c r="T6507" t="s">
        <v>34233</v>
      </c>
      <c r="AD6507" t="str">
        <f t="shared" si="989"/>
        <v/>
      </c>
      <c r="AE6507" s="16">
        <v>1</v>
      </c>
      <c r="AF6507" t="str">
        <f t="shared" si="987"/>
        <v/>
      </c>
      <c r="AG6507" t="str">
        <f t="shared" si="990"/>
        <v/>
      </c>
      <c r="AH6507" t="str">
        <f t="shared" si="982"/>
        <v/>
      </c>
      <c r="AI6507">
        <v>0.14499999999999999</v>
      </c>
      <c r="AJ6507" t="str">
        <f t="shared" si="988"/>
        <v/>
      </c>
      <c r="AK6507">
        <f t="shared" si="983"/>
        <v>2.8</v>
      </c>
      <c r="AL6507">
        <f t="shared" ref="AL6507:AL6570" si="991">IF(COUNTBLANK(AK6507),"",AK6507*AI6507)</f>
        <v>0.40599999999999997</v>
      </c>
      <c r="AM6507" t="s">
        <v>35136</v>
      </c>
    </row>
    <row r="6508" spans="1:39" x14ac:dyDescent="0.2">
      <c r="A6508" t="s">
        <v>19129</v>
      </c>
      <c r="B6508" t="s">
        <v>680</v>
      </c>
      <c r="C6508" t="s">
        <v>19130</v>
      </c>
      <c r="D6508" s="1">
        <v>38089</v>
      </c>
      <c r="E6508" s="1">
        <v>43456</v>
      </c>
      <c r="F6508" t="s">
        <v>19</v>
      </c>
      <c r="I6508">
        <v>100</v>
      </c>
      <c r="J6508">
        <v>0</v>
      </c>
      <c r="K6508">
        <v>0</v>
      </c>
      <c r="L6508">
        <v>5828</v>
      </c>
      <c r="M6508">
        <v>5828</v>
      </c>
      <c r="N6508" t="s">
        <v>20</v>
      </c>
      <c r="O6508" t="s">
        <v>19131</v>
      </c>
      <c r="P6508" t="s">
        <v>28</v>
      </c>
      <c r="Q6508" t="s">
        <v>34233</v>
      </c>
      <c r="R6508" t="s">
        <v>34233</v>
      </c>
      <c r="S6508" t="s">
        <v>32628</v>
      </c>
      <c r="T6508" t="s">
        <v>34354</v>
      </c>
      <c r="U6508" t="s">
        <v>32634</v>
      </c>
      <c r="V6508" t="s">
        <v>33227</v>
      </c>
      <c r="W6508">
        <v>580</v>
      </c>
      <c r="X6508">
        <v>2</v>
      </c>
      <c r="Y6508">
        <v>1</v>
      </c>
      <c r="Z6508">
        <v>900</v>
      </c>
      <c r="AA6508">
        <v>9</v>
      </c>
      <c r="AB6508">
        <v>10</v>
      </c>
      <c r="AC6508">
        <v>1</v>
      </c>
      <c r="AD6508" t="str">
        <f t="shared" si="989"/>
        <v/>
      </c>
      <c r="AE6508" t="str">
        <f t="shared" ref="AE6508:AE6571" si="992">IF((S6508="tühi")*(AC6508&lt;&gt;""),AC6508,"")</f>
        <v/>
      </c>
      <c r="AF6508" t="str">
        <f t="shared" si="987"/>
        <v/>
      </c>
      <c r="AG6508">
        <f t="shared" si="990"/>
        <v>1</v>
      </c>
      <c r="AH6508">
        <f t="shared" si="982"/>
        <v>2.8</v>
      </c>
      <c r="AI6508">
        <v>0.14499999999999999</v>
      </c>
      <c r="AJ6508">
        <f t="shared" si="988"/>
        <v>0.40599999999999997</v>
      </c>
      <c r="AK6508" t="str">
        <f t="shared" si="983"/>
        <v/>
      </c>
      <c r="AL6508" t="str">
        <f t="shared" si="991"/>
        <v/>
      </c>
    </row>
    <row r="6509" spans="1:39" x14ac:dyDescent="0.2">
      <c r="A6509" t="s">
        <v>27569</v>
      </c>
      <c r="B6509" t="s">
        <v>680</v>
      </c>
      <c r="C6509" t="s">
        <v>27570</v>
      </c>
      <c r="D6509" s="1">
        <v>41879</v>
      </c>
      <c r="E6509" s="1">
        <v>44546</v>
      </c>
      <c r="F6509" t="s">
        <v>26</v>
      </c>
      <c r="I6509">
        <v>100</v>
      </c>
      <c r="J6509">
        <v>0</v>
      </c>
      <c r="K6509">
        <v>0</v>
      </c>
      <c r="L6509">
        <v>5003</v>
      </c>
      <c r="M6509">
        <v>5003</v>
      </c>
      <c r="N6509" t="s">
        <v>20</v>
      </c>
      <c r="O6509" t="s">
        <v>27571</v>
      </c>
      <c r="P6509" t="s">
        <v>44</v>
      </c>
      <c r="Q6509" t="s">
        <v>34233</v>
      </c>
      <c r="R6509" t="s">
        <v>34233</v>
      </c>
      <c r="S6509" t="s">
        <v>34233</v>
      </c>
      <c r="T6509" t="s">
        <v>34233</v>
      </c>
      <c r="V6509" t="s">
        <v>33189</v>
      </c>
      <c r="AD6509" t="str">
        <f t="shared" si="989"/>
        <v/>
      </c>
      <c r="AE6509" t="str">
        <f t="shared" si="992"/>
        <v/>
      </c>
      <c r="AF6509" t="str">
        <f t="shared" si="987"/>
        <v/>
      </c>
      <c r="AG6509" t="str">
        <f t="shared" si="990"/>
        <v/>
      </c>
      <c r="AH6509" t="str">
        <f t="shared" si="982"/>
        <v/>
      </c>
      <c r="AI6509">
        <v>0.14499999999999999</v>
      </c>
      <c r="AJ6509" t="str">
        <f t="shared" si="988"/>
        <v/>
      </c>
      <c r="AK6509" t="str">
        <f t="shared" si="983"/>
        <v/>
      </c>
      <c r="AL6509" t="str">
        <f t="shared" si="991"/>
        <v/>
      </c>
    </row>
    <row r="6510" spans="1:39" x14ac:dyDescent="0.2">
      <c r="A6510" t="s">
        <v>13108</v>
      </c>
      <c r="B6510" t="s">
        <v>680</v>
      </c>
      <c r="C6510" t="s">
        <v>13109</v>
      </c>
      <c r="D6510" s="1">
        <v>36843</v>
      </c>
      <c r="E6510" s="1">
        <v>43456</v>
      </c>
      <c r="F6510" t="s">
        <v>19</v>
      </c>
      <c r="I6510">
        <v>100</v>
      </c>
      <c r="J6510">
        <v>0</v>
      </c>
      <c r="K6510">
        <v>0</v>
      </c>
      <c r="L6510">
        <v>1034</v>
      </c>
      <c r="M6510">
        <v>1034</v>
      </c>
      <c r="N6510" t="s">
        <v>20</v>
      </c>
      <c r="O6510" t="s">
        <v>13110</v>
      </c>
      <c r="P6510" t="s">
        <v>28</v>
      </c>
      <c r="Q6510" t="s">
        <v>34233</v>
      </c>
      <c r="R6510" t="s">
        <v>34233</v>
      </c>
      <c r="S6510" t="s">
        <v>33807</v>
      </c>
      <c r="T6510" t="s">
        <v>34349</v>
      </c>
      <c r="U6510" t="s">
        <v>32634</v>
      </c>
      <c r="V6510" t="s">
        <v>33189</v>
      </c>
      <c r="X6510">
        <v>2</v>
      </c>
      <c r="Y6510" t="s">
        <v>32665</v>
      </c>
      <c r="AA6510">
        <v>8.5</v>
      </c>
      <c r="AB6510">
        <v>25</v>
      </c>
      <c r="AC6510">
        <v>1</v>
      </c>
      <c r="AD6510" t="str">
        <f t="shared" si="989"/>
        <v/>
      </c>
      <c r="AE6510" t="str">
        <f t="shared" si="992"/>
        <v/>
      </c>
      <c r="AF6510" t="str">
        <f t="shared" si="987"/>
        <v/>
      </c>
      <c r="AG6510">
        <f t="shared" si="990"/>
        <v>1</v>
      </c>
      <c r="AH6510">
        <f t="shared" si="982"/>
        <v>2.8</v>
      </c>
      <c r="AI6510">
        <v>0.14499999999999999</v>
      </c>
      <c r="AJ6510">
        <f t="shared" si="988"/>
        <v>0.40599999999999997</v>
      </c>
      <c r="AK6510" t="str">
        <f t="shared" si="983"/>
        <v/>
      </c>
      <c r="AL6510" t="str">
        <f t="shared" si="991"/>
        <v/>
      </c>
    </row>
    <row r="6511" spans="1:39" x14ac:dyDescent="0.2">
      <c r="A6511" t="s">
        <v>13105</v>
      </c>
      <c r="B6511" t="s">
        <v>680</v>
      </c>
      <c r="C6511" t="s">
        <v>13106</v>
      </c>
      <c r="D6511" s="1">
        <v>36843</v>
      </c>
      <c r="E6511" s="1">
        <v>43456</v>
      </c>
      <c r="F6511" t="s">
        <v>19</v>
      </c>
      <c r="I6511">
        <v>100</v>
      </c>
      <c r="J6511">
        <v>0</v>
      </c>
      <c r="K6511">
        <v>0</v>
      </c>
      <c r="L6511">
        <v>1139</v>
      </c>
      <c r="M6511">
        <v>1139</v>
      </c>
      <c r="N6511" t="s">
        <v>20</v>
      </c>
      <c r="O6511" t="s">
        <v>13107</v>
      </c>
      <c r="P6511" t="s">
        <v>28</v>
      </c>
      <c r="Q6511" t="s">
        <v>32794</v>
      </c>
      <c r="R6511" t="s">
        <v>33782</v>
      </c>
      <c r="S6511" t="s">
        <v>32628</v>
      </c>
      <c r="T6511" t="s">
        <v>34365</v>
      </c>
      <c r="U6511" t="s">
        <v>32634</v>
      </c>
      <c r="V6511" t="s">
        <v>33189</v>
      </c>
      <c r="X6511">
        <v>2</v>
      </c>
      <c r="Y6511" t="s">
        <v>32665</v>
      </c>
      <c r="AA6511">
        <v>10</v>
      </c>
      <c r="AB6511">
        <v>25</v>
      </c>
      <c r="AC6511">
        <v>1</v>
      </c>
      <c r="AD6511" t="str">
        <f t="shared" si="989"/>
        <v/>
      </c>
      <c r="AE6511" t="str">
        <f t="shared" si="992"/>
        <v/>
      </c>
      <c r="AF6511" t="str">
        <f t="shared" si="987"/>
        <v/>
      </c>
      <c r="AG6511">
        <f t="shared" si="990"/>
        <v>1</v>
      </c>
      <c r="AH6511">
        <f t="shared" si="982"/>
        <v>2.8</v>
      </c>
      <c r="AI6511">
        <v>0.14499999999999999</v>
      </c>
      <c r="AJ6511">
        <f t="shared" si="988"/>
        <v>0.40599999999999997</v>
      </c>
      <c r="AK6511" t="str">
        <f t="shared" si="983"/>
        <v/>
      </c>
      <c r="AL6511" t="str">
        <f t="shared" si="991"/>
        <v/>
      </c>
    </row>
    <row r="6512" spans="1:39" x14ac:dyDescent="0.2">
      <c r="A6512" t="s">
        <v>13102</v>
      </c>
      <c r="B6512" t="s">
        <v>680</v>
      </c>
      <c r="C6512" t="s">
        <v>13103</v>
      </c>
      <c r="D6512" s="1">
        <v>36843</v>
      </c>
      <c r="E6512" s="1">
        <v>43456</v>
      </c>
      <c r="F6512" t="s">
        <v>19</v>
      </c>
      <c r="I6512">
        <v>100</v>
      </c>
      <c r="J6512">
        <v>0</v>
      </c>
      <c r="K6512">
        <v>0</v>
      </c>
      <c r="L6512">
        <v>958</v>
      </c>
      <c r="M6512">
        <v>958</v>
      </c>
      <c r="N6512" t="s">
        <v>20</v>
      </c>
      <c r="O6512" t="s">
        <v>13104</v>
      </c>
      <c r="P6512" t="s">
        <v>28</v>
      </c>
      <c r="Q6512" t="s">
        <v>34233</v>
      </c>
      <c r="R6512" t="s">
        <v>34233</v>
      </c>
      <c r="S6512" t="s">
        <v>32628</v>
      </c>
      <c r="T6512" t="s">
        <v>34365</v>
      </c>
      <c r="U6512" t="s">
        <v>32634</v>
      </c>
      <c r="V6512" t="s">
        <v>33189</v>
      </c>
      <c r="X6512">
        <v>2</v>
      </c>
      <c r="Y6512" t="s">
        <v>32665</v>
      </c>
      <c r="AA6512">
        <v>8.5</v>
      </c>
      <c r="AB6512">
        <v>25</v>
      </c>
      <c r="AC6512">
        <v>1</v>
      </c>
      <c r="AD6512" t="str">
        <f t="shared" si="989"/>
        <v/>
      </c>
      <c r="AE6512" t="str">
        <f t="shared" si="992"/>
        <v/>
      </c>
      <c r="AF6512" t="str">
        <f t="shared" si="987"/>
        <v/>
      </c>
      <c r="AG6512">
        <f t="shared" si="990"/>
        <v>1</v>
      </c>
      <c r="AH6512">
        <f t="shared" ref="AH6512:AH6575" si="993">IF(AG6512="","",AG6512*2.8)</f>
        <v>2.8</v>
      </c>
      <c r="AI6512">
        <v>0.14499999999999999</v>
      </c>
      <c r="AJ6512">
        <f t="shared" si="988"/>
        <v>0.40599999999999997</v>
      </c>
      <c r="AK6512" t="str">
        <f t="shared" ref="AK6512:AK6575" si="994">IF(AE6512="","",AE6512*2.8)</f>
        <v/>
      </c>
      <c r="AL6512" t="str">
        <f t="shared" si="991"/>
        <v/>
      </c>
    </row>
    <row r="6513" spans="1:38" x14ac:dyDescent="0.2">
      <c r="A6513" t="s">
        <v>13099</v>
      </c>
      <c r="B6513" t="s">
        <v>680</v>
      </c>
      <c r="C6513" t="s">
        <v>13100</v>
      </c>
      <c r="D6513" s="1">
        <v>36843</v>
      </c>
      <c r="E6513" s="1">
        <v>43456</v>
      </c>
      <c r="F6513" t="s">
        <v>19</v>
      </c>
      <c r="I6513">
        <v>100</v>
      </c>
      <c r="J6513">
        <v>0</v>
      </c>
      <c r="K6513">
        <v>0</v>
      </c>
      <c r="L6513">
        <v>964</v>
      </c>
      <c r="M6513">
        <v>964</v>
      </c>
      <c r="N6513" t="s">
        <v>20</v>
      </c>
      <c r="O6513" t="s">
        <v>13101</v>
      </c>
      <c r="P6513" t="s">
        <v>28</v>
      </c>
      <c r="Q6513" t="s">
        <v>34233</v>
      </c>
      <c r="R6513" t="s">
        <v>34233</v>
      </c>
      <c r="S6513" t="s">
        <v>32628</v>
      </c>
      <c r="T6513" t="s">
        <v>34365</v>
      </c>
      <c r="U6513" t="s">
        <v>32634</v>
      </c>
      <c r="V6513" t="s">
        <v>33189</v>
      </c>
      <c r="X6513">
        <v>2</v>
      </c>
      <c r="Y6513" t="s">
        <v>32665</v>
      </c>
      <c r="AA6513">
        <v>8.5</v>
      </c>
      <c r="AB6513">
        <v>25</v>
      </c>
      <c r="AC6513">
        <v>1</v>
      </c>
      <c r="AD6513" t="str">
        <f t="shared" si="989"/>
        <v/>
      </c>
      <c r="AE6513" t="str">
        <f t="shared" si="992"/>
        <v/>
      </c>
      <c r="AF6513" t="str">
        <f t="shared" si="987"/>
        <v/>
      </c>
      <c r="AG6513">
        <f t="shared" si="990"/>
        <v>1</v>
      </c>
      <c r="AH6513">
        <f t="shared" si="993"/>
        <v>2.8</v>
      </c>
      <c r="AI6513">
        <v>0.14499999999999999</v>
      </c>
      <c r="AJ6513">
        <f t="shared" si="988"/>
        <v>0.40599999999999997</v>
      </c>
      <c r="AK6513" t="str">
        <f t="shared" si="994"/>
        <v/>
      </c>
      <c r="AL6513" t="str">
        <f t="shared" si="991"/>
        <v/>
      </c>
    </row>
    <row r="6514" spans="1:38" x14ac:dyDescent="0.2">
      <c r="A6514" t="s">
        <v>13337</v>
      </c>
      <c r="B6514" t="s">
        <v>680</v>
      </c>
      <c r="C6514" t="s">
        <v>13338</v>
      </c>
      <c r="D6514" s="1">
        <v>36843</v>
      </c>
      <c r="E6514" s="1">
        <v>43456</v>
      </c>
      <c r="F6514" t="s">
        <v>19</v>
      </c>
      <c r="I6514">
        <v>100</v>
      </c>
      <c r="J6514">
        <v>0</v>
      </c>
      <c r="K6514">
        <v>0</v>
      </c>
      <c r="L6514">
        <v>1481</v>
      </c>
      <c r="M6514">
        <v>1481</v>
      </c>
      <c r="N6514" t="s">
        <v>20</v>
      </c>
      <c r="O6514" t="s">
        <v>13339</v>
      </c>
      <c r="P6514" t="s">
        <v>28</v>
      </c>
      <c r="Q6514" t="s">
        <v>34233</v>
      </c>
      <c r="R6514" t="s">
        <v>34233</v>
      </c>
      <c r="S6514" t="s">
        <v>32628</v>
      </c>
      <c r="T6514" t="s">
        <v>34354</v>
      </c>
      <c r="U6514" t="s">
        <v>32634</v>
      </c>
      <c r="V6514" t="s">
        <v>33189</v>
      </c>
      <c r="X6514">
        <v>2</v>
      </c>
      <c r="Y6514" t="s">
        <v>32665</v>
      </c>
      <c r="AA6514">
        <v>10</v>
      </c>
      <c r="AB6514">
        <v>25</v>
      </c>
      <c r="AC6514">
        <v>1</v>
      </c>
      <c r="AD6514" t="str">
        <f t="shared" si="989"/>
        <v/>
      </c>
      <c r="AE6514" t="str">
        <f t="shared" si="992"/>
        <v/>
      </c>
      <c r="AF6514" t="str">
        <f t="shared" si="987"/>
        <v/>
      </c>
      <c r="AG6514">
        <f t="shared" si="990"/>
        <v>1</v>
      </c>
      <c r="AH6514">
        <f t="shared" si="993"/>
        <v>2.8</v>
      </c>
      <c r="AI6514">
        <v>0.14499999999999999</v>
      </c>
      <c r="AJ6514">
        <f t="shared" si="988"/>
        <v>0.40599999999999997</v>
      </c>
      <c r="AK6514" t="str">
        <f t="shared" si="994"/>
        <v/>
      </c>
      <c r="AL6514" t="str">
        <f t="shared" si="991"/>
        <v/>
      </c>
    </row>
    <row r="6515" spans="1:38" x14ac:dyDescent="0.2">
      <c r="A6515" t="s">
        <v>13096</v>
      </c>
      <c r="B6515" t="s">
        <v>680</v>
      </c>
      <c r="C6515" t="s">
        <v>13097</v>
      </c>
      <c r="D6515" s="1">
        <v>36843</v>
      </c>
      <c r="E6515" s="1">
        <v>43456</v>
      </c>
      <c r="F6515" t="s">
        <v>19</v>
      </c>
      <c r="I6515">
        <v>100</v>
      </c>
      <c r="J6515">
        <v>0</v>
      </c>
      <c r="K6515">
        <v>0</v>
      </c>
      <c r="L6515">
        <v>980</v>
      </c>
      <c r="M6515">
        <v>980</v>
      </c>
      <c r="N6515" t="s">
        <v>20</v>
      </c>
      <c r="O6515" t="s">
        <v>13098</v>
      </c>
      <c r="P6515" t="s">
        <v>28</v>
      </c>
      <c r="Q6515" t="s">
        <v>34233</v>
      </c>
      <c r="R6515" t="s">
        <v>34233</v>
      </c>
      <c r="S6515" t="s">
        <v>32628</v>
      </c>
      <c r="T6515" t="s">
        <v>34357</v>
      </c>
      <c r="U6515" t="s">
        <v>32634</v>
      </c>
      <c r="V6515" t="s">
        <v>33189</v>
      </c>
      <c r="X6515">
        <v>2</v>
      </c>
      <c r="Y6515" t="s">
        <v>32665</v>
      </c>
      <c r="AA6515">
        <v>8.5</v>
      </c>
      <c r="AB6515">
        <v>25</v>
      </c>
      <c r="AC6515">
        <v>1</v>
      </c>
      <c r="AD6515" t="str">
        <f t="shared" si="989"/>
        <v/>
      </c>
      <c r="AE6515" t="str">
        <f t="shared" si="992"/>
        <v/>
      </c>
      <c r="AF6515" t="str">
        <f t="shared" si="987"/>
        <v/>
      </c>
      <c r="AG6515">
        <f t="shared" si="990"/>
        <v>1</v>
      </c>
      <c r="AH6515">
        <f t="shared" si="993"/>
        <v>2.8</v>
      </c>
      <c r="AI6515">
        <v>0.14499999999999999</v>
      </c>
      <c r="AJ6515">
        <f t="shared" si="988"/>
        <v>0.40599999999999997</v>
      </c>
      <c r="AK6515" t="str">
        <f t="shared" si="994"/>
        <v/>
      </c>
      <c r="AL6515" t="str">
        <f t="shared" si="991"/>
        <v/>
      </c>
    </row>
    <row r="6516" spans="1:38" x14ac:dyDescent="0.2">
      <c r="A6516" t="s">
        <v>13093</v>
      </c>
      <c r="B6516" t="s">
        <v>680</v>
      </c>
      <c r="C6516" t="s">
        <v>13094</v>
      </c>
      <c r="D6516" s="1">
        <v>36843</v>
      </c>
      <c r="E6516" s="1">
        <v>43456</v>
      </c>
      <c r="F6516" t="s">
        <v>19</v>
      </c>
      <c r="I6516">
        <v>100</v>
      </c>
      <c r="J6516">
        <v>0</v>
      </c>
      <c r="K6516">
        <v>0</v>
      </c>
      <c r="L6516">
        <v>1224</v>
      </c>
      <c r="M6516">
        <v>1224</v>
      </c>
      <c r="N6516" t="s">
        <v>20</v>
      </c>
      <c r="O6516" t="s">
        <v>13095</v>
      </c>
      <c r="P6516" t="s">
        <v>28</v>
      </c>
      <c r="Q6516" t="s">
        <v>34233</v>
      </c>
      <c r="R6516" t="s">
        <v>34233</v>
      </c>
      <c r="S6516" t="s">
        <v>32628</v>
      </c>
      <c r="T6516" t="s">
        <v>34365</v>
      </c>
      <c r="U6516" t="s">
        <v>32634</v>
      </c>
      <c r="V6516" t="s">
        <v>33189</v>
      </c>
      <c r="X6516">
        <v>2</v>
      </c>
      <c r="Y6516" t="s">
        <v>32665</v>
      </c>
      <c r="AA6516">
        <v>10</v>
      </c>
      <c r="AB6516">
        <v>25</v>
      </c>
      <c r="AC6516">
        <v>1</v>
      </c>
      <c r="AD6516" t="str">
        <f t="shared" si="989"/>
        <v/>
      </c>
      <c r="AE6516" t="str">
        <f t="shared" si="992"/>
        <v/>
      </c>
      <c r="AF6516" t="str">
        <f t="shared" si="987"/>
        <v/>
      </c>
      <c r="AG6516">
        <f t="shared" si="990"/>
        <v>1</v>
      </c>
      <c r="AH6516">
        <f t="shared" si="993"/>
        <v>2.8</v>
      </c>
      <c r="AI6516">
        <v>0.14499999999999999</v>
      </c>
      <c r="AJ6516">
        <f t="shared" si="988"/>
        <v>0.40599999999999997</v>
      </c>
      <c r="AK6516" t="str">
        <f t="shared" si="994"/>
        <v/>
      </c>
      <c r="AL6516" t="str">
        <f t="shared" si="991"/>
        <v/>
      </c>
    </row>
    <row r="6517" spans="1:38" x14ac:dyDescent="0.2">
      <c r="A6517" t="s">
        <v>13069</v>
      </c>
      <c r="B6517" t="s">
        <v>680</v>
      </c>
      <c r="C6517" t="s">
        <v>13070</v>
      </c>
      <c r="D6517" s="1">
        <v>36843</v>
      </c>
      <c r="E6517" s="1">
        <v>43456</v>
      </c>
      <c r="F6517" t="s">
        <v>19</v>
      </c>
      <c r="I6517">
        <v>100</v>
      </c>
      <c r="J6517">
        <v>0</v>
      </c>
      <c r="K6517">
        <v>0</v>
      </c>
      <c r="L6517">
        <v>1617</v>
      </c>
      <c r="M6517">
        <v>1617</v>
      </c>
      <c r="N6517" t="s">
        <v>20</v>
      </c>
      <c r="O6517" t="s">
        <v>13071</v>
      </c>
      <c r="P6517" t="s">
        <v>28</v>
      </c>
      <c r="Q6517" t="s">
        <v>34233</v>
      </c>
      <c r="R6517" t="s">
        <v>34233</v>
      </c>
      <c r="S6517" t="s">
        <v>32628</v>
      </c>
      <c r="T6517" t="s">
        <v>34365</v>
      </c>
      <c r="U6517" t="s">
        <v>32634</v>
      </c>
      <c r="V6517" t="s">
        <v>33189</v>
      </c>
      <c r="X6517">
        <v>2</v>
      </c>
      <c r="Y6517" t="s">
        <v>32665</v>
      </c>
      <c r="AA6517">
        <v>8.5</v>
      </c>
      <c r="AB6517">
        <v>25</v>
      </c>
      <c r="AC6517">
        <v>1</v>
      </c>
      <c r="AD6517" t="str">
        <f t="shared" si="989"/>
        <v/>
      </c>
      <c r="AE6517" t="str">
        <f t="shared" si="992"/>
        <v/>
      </c>
      <c r="AF6517" t="str">
        <f t="shared" si="987"/>
        <v/>
      </c>
      <c r="AG6517">
        <f t="shared" si="990"/>
        <v>1</v>
      </c>
      <c r="AH6517">
        <f t="shared" si="993"/>
        <v>2.8</v>
      </c>
      <c r="AI6517">
        <v>0.14499999999999999</v>
      </c>
      <c r="AJ6517">
        <f t="shared" si="988"/>
        <v>0.40599999999999997</v>
      </c>
      <c r="AK6517" t="str">
        <f t="shared" si="994"/>
        <v/>
      </c>
      <c r="AL6517" t="str">
        <f t="shared" si="991"/>
        <v/>
      </c>
    </row>
    <row r="6518" spans="1:38" x14ac:dyDescent="0.2">
      <c r="A6518" t="s">
        <v>13066</v>
      </c>
      <c r="B6518" t="s">
        <v>680</v>
      </c>
      <c r="C6518" t="s">
        <v>13067</v>
      </c>
      <c r="D6518" s="1">
        <v>36843</v>
      </c>
      <c r="E6518" s="1">
        <v>43456</v>
      </c>
      <c r="F6518" t="s">
        <v>19</v>
      </c>
      <c r="I6518">
        <v>100</v>
      </c>
      <c r="J6518">
        <v>0</v>
      </c>
      <c r="K6518">
        <v>0</v>
      </c>
      <c r="L6518">
        <v>1558</v>
      </c>
      <c r="M6518">
        <v>1558</v>
      </c>
      <c r="N6518" t="s">
        <v>20</v>
      </c>
      <c r="O6518" t="s">
        <v>13068</v>
      </c>
      <c r="P6518" t="s">
        <v>28</v>
      </c>
      <c r="Q6518" t="s">
        <v>34233</v>
      </c>
      <c r="R6518" t="s">
        <v>34233</v>
      </c>
      <c r="S6518" t="s">
        <v>33797</v>
      </c>
      <c r="T6518" t="s">
        <v>34357</v>
      </c>
      <c r="U6518" t="s">
        <v>32634</v>
      </c>
      <c r="V6518" t="s">
        <v>33189</v>
      </c>
      <c r="X6518">
        <v>2</v>
      </c>
      <c r="Y6518" t="s">
        <v>32665</v>
      </c>
      <c r="AA6518">
        <v>10</v>
      </c>
      <c r="AB6518">
        <v>25</v>
      </c>
      <c r="AC6518">
        <v>1</v>
      </c>
      <c r="AD6518" t="str">
        <f t="shared" si="989"/>
        <v/>
      </c>
      <c r="AE6518" t="str">
        <f t="shared" si="992"/>
        <v/>
      </c>
      <c r="AF6518" t="str">
        <f t="shared" si="987"/>
        <v/>
      </c>
      <c r="AG6518">
        <f t="shared" si="990"/>
        <v>1</v>
      </c>
      <c r="AH6518">
        <f t="shared" si="993"/>
        <v>2.8</v>
      </c>
      <c r="AI6518">
        <v>0.14499999999999999</v>
      </c>
      <c r="AJ6518">
        <f t="shared" si="988"/>
        <v>0.40599999999999997</v>
      </c>
      <c r="AK6518" t="str">
        <f t="shared" si="994"/>
        <v/>
      </c>
      <c r="AL6518" t="str">
        <f t="shared" si="991"/>
        <v/>
      </c>
    </row>
    <row r="6519" spans="1:38" x14ac:dyDescent="0.2">
      <c r="A6519" t="s">
        <v>13063</v>
      </c>
      <c r="B6519" t="s">
        <v>680</v>
      </c>
      <c r="C6519" t="s">
        <v>13064</v>
      </c>
      <c r="D6519" s="1">
        <v>36843</v>
      </c>
      <c r="E6519" s="1">
        <v>43456</v>
      </c>
      <c r="F6519" t="s">
        <v>19</v>
      </c>
      <c r="I6519">
        <v>100</v>
      </c>
      <c r="J6519">
        <v>0</v>
      </c>
      <c r="K6519">
        <v>0</v>
      </c>
      <c r="L6519">
        <v>1361</v>
      </c>
      <c r="M6519">
        <v>1361</v>
      </c>
      <c r="N6519" t="s">
        <v>20</v>
      </c>
      <c r="O6519" t="s">
        <v>13065</v>
      </c>
      <c r="P6519" t="s">
        <v>28</v>
      </c>
      <c r="Q6519" t="s">
        <v>34233</v>
      </c>
      <c r="R6519" t="s">
        <v>34233</v>
      </c>
      <c r="S6519" t="s">
        <v>32628</v>
      </c>
      <c r="T6519" t="s">
        <v>34365</v>
      </c>
      <c r="U6519" t="s">
        <v>32634</v>
      </c>
      <c r="V6519" t="s">
        <v>33189</v>
      </c>
      <c r="X6519">
        <v>2</v>
      </c>
      <c r="Y6519" t="s">
        <v>32665</v>
      </c>
      <c r="AA6519">
        <v>10</v>
      </c>
      <c r="AB6519">
        <v>25</v>
      </c>
      <c r="AC6519">
        <v>1</v>
      </c>
      <c r="AD6519" t="str">
        <f t="shared" si="989"/>
        <v/>
      </c>
      <c r="AE6519" t="str">
        <f t="shared" si="992"/>
        <v/>
      </c>
      <c r="AF6519" t="str">
        <f t="shared" si="987"/>
        <v/>
      </c>
      <c r="AG6519">
        <f t="shared" si="990"/>
        <v>1</v>
      </c>
      <c r="AH6519">
        <f t="shared" si="993"/>
        <v>2.8</v>
      </c>
      <c r="AI6519">
        <v>0.14499999999999999</v>
      </c>
      <c r="AJ6519">
        <f t="shared" si="988"/>
        <v>0.40599999999999997</v>
      </c>
      <c r="AK6519" t="str">
        <f t="shared" si="994"/>
        <v/>
      </c>
      <c r="AL6519" t="str">
        <f t="shared" si="991"/>
        <v/>
      </c>
    </row>
    <row r="6520" spans="1:38" x14ac:dyDescent="0.2">
      <c r="A6520" t="s">
        <v>13060</v>
      </c>
      <c r="B6520" t="s">
        <v>680</v>
      </c>
      <c r="C6520" t="s">
        <v>13061</v>
      </c>
      <c r="D6520" s="1">
        <v>36843</v>
      </c>
      <c r="E6520" s="1">
        <v>43456</v>
      </c>
      <c r="F6520" t="s">
        <v>19</v>
      </c>
      <c r="I6520">
        <v>100</v>
      </c>
      <c r="J6520">
        <v>0</v>
      </c>
      <c r="K6520">
        <v>0</v>
      </c>
      <c r="L6520">
        <v>1039</v>
      </c>
      <c r="M6520">
        <v>1039</v>
      </c>
      <c r="N6520" t="s">
        <v>20</v>
      </c>
      <c r="O6520" t="s">
        <v>13062</v>
      </c>
      <c r="P6520" t="s">
        <v>28</v>
      </c>
      <c r="Q6520" t="s">
        <v>34233</v>
      </c>
      <c r="R6520" t="s">
        <v>34233</v>
      </c>
      <c r="S6520" t="s">
        <v>33797</v>
      </c>
      <c r="T6520" t="s">
        <v>34365</v>
      </c>
      <c r="U6520" t="s">
        <v>32634</v>
      </c>
      <c r="V6520" t="s">
        <v>33189</v>
      </c>
      <c r="X6520">
        <v>2</v>
      </c>
      <c r="Y6520" t="s">
        <v>32665</v>
      </c>
      <c r="AA6520">
        <v>10</v>
      </c>
      <c r="AB6520">
        <v>25</v>
      </c>
      <c r="AC6520">
        <v>1</v>
      </c>
      <c r="AD6520" t="str">
        <f t="shared" si="989"/>
        <v/>
      </c>
      <c r="AE6520" t="str">
        <f t="shared" si="992"/>
        <v/>
      </c>
      <c r="AF6520" t="str">
        <f t="shared" si="987"/>
        <v/>
      </c>
      <c r="AG6520">
        <f t="shared" si="990"/>
        <v>1</v>
      </c>
      <c r="AH6520">
        <f t="shared" si="993"/>
        <v>2.8</v>
      </c>
      <c r="AI6520">
        <v>0.14499999999999999</v>
      </c>
      <c r="AJ6520">
        <f t="shared" si="988"/>
        <v>0.40599999999999997</v>
      </c>
      <c r="AK6520" t="str">
        <f t="shared" si="994"/>
        <v/>
      </c>
      <c r="AL6520" t="str">
        <f t="shared" si="991"/>
        <v/>
      </c>
    </row>
    <row r="6521" spans="1:38" x14ac:dyDescent="0.2">
      <c r="A6521" t="s">
        <v>13331</v>
      </c>
      <c r="B6521" t="s">
        <v>680</v>
      </c>
      <c r="C6521" t="s">
        <v>13332</v>
      </c>
      <c r="D6521" s="1">
        <v>36843</v>
      </c>
      <c r="E6521" s="1">
        <v>44546</v>
      </c>
      <c r="F6521" t="s">
        <v>19</v>
      </c>
      <c r="I6521">
        <v>100</v>
      </c>
      <c r="J6521">
        <v>0</v>
      </c>
      <c r="K6521">
        <v>0</v>
      </c>
      <c r="L6521">
        <v>1239</v>
      </c>
      <c r="M6521">
        <v>1239</v>
      </c>
      <c r="N6521" t="s">
        <v>20</v>
      </c>
      <c r="O6521" t="s">
        <v>13333</v>
      </c>
      <c r="P6521" t="s">
        <v>28</v>
      </c>
      <c r="Q6521" t="s">
        <v>34233</v>
      </c>
      <c r="R6521" t="s">
        <v>34233</v>
      </c>
      <c r="S6521" t="s">
        <v>33797</v>
      </c>
      <c r="T6521" t="s">
        <v>34365</v>
      </c>
      <c r="U6521" t="s">
        <v>32634</v>
      </c>
      <c r="V6521" t="s">
        <v>33189</v>
      </c>
      <c r="X6521">
        <v>2</v>
      </c>
      <c r="Y6521" t="s">
        <v>32665</v>
      </c>
      <c r="AA6521">
        <v>10</v>
      </c>
      <c r="AB6521">
        <v>25</v>
      </c>
      <c r="AC6521">
        <v>1</v>
      </c>
      <c r="AD6521" t="str">
        <f t="shared" si="989"/>
        <v/>
      </c>
      <c r="AE6521" t="str">
        <f t="shared" si="992"/>
        <v/>
      </c>
      <c r="AF6521" t="str">
        <f t="shared" si="987"/>
        <v/>
      </c>
      <c r="AG6521">
        <f t="shared" si="990"/>
        <v>1</v>
      </c>
      <c r="AH6521">
        <f t="shared" si="993"/>
        <v>2.8</v>
      </c>
      <c r="AI6521">
        <v>0.14499999999999999</v>
      </c>
      <c r="AJ6521">
        <f t="shared" si="988"/>
        <v>0.40599999999999997</v>
      </c>
      <c r="AK6521" t="str">
        <f t="shared" si="994"/>
        <v/>
      </c>
      <c r="AL6521" t="str">
        <f t="shared" si="991"/>
        <v/>
      </c>
    </row>
    <row r="6522" spans="1:38" x14ac:dyDescent="0.2">
      <c r="A6522" t="s">
        <v>13057</v>
      </c>
      <c r="B6522" t="s">
        <v>680</v>
      </c>
      <c r="C6522" t="s">
        <v>13058</v>
      </c>
      <c r="D6522" s="1">
        <v>36845</v>
      </c>
      <c r="E6522" s="1">
        <v>43456</v>
      </c>
      <c r="F6522" t="s">
        <v>19</v>
      </c>
      <c r="I6522">
        <v>100</v>
      </c>
      <c r="J6522">
        <v>0</v>
      </c>
      <c r="K6522">
        <v>0</v>
      </c>
      <c r="L6522">
        <v>1015</v>
      </c>
      <c r="M6522">
        <v>1015</v>
      </c>
      <c r="N6522" t="s">
        <v>20</v>
      </c>
      <c r="O6522" t="s">
        <v>13059</v>
      </c>
      <c r="P6522" t="s">
        <v>28</v>
      </c>
      <c r="Q6522" t="s">
        <v>34233</v>
      </c>
      <c r="R6522" t="s">
        <v>34233</v>
      </c>
      <c r="S6522" t="s">
        <v>33800</v>
      </c>
      <c r="T6522" t="s">
        <v>34365</v>
      </c>
      <c r="U6522" t="s">
        <v>32634</v>
      </c>
      <c r="V6522" t="s">
        <v>33189</v>
      </c>
      <c r="X6522">
        <v>2</v>
      </c>
      <c r="Y6522" t="s">
        <v>32665</v>
      </c>
      <c r="AA6522">
        <v>10</v>
      </c>
      <c r="AB6522">
        <v>25</v>
      </c>
      <c r="AC6522">
        <v>1</v>
      </c>
      <c r="AD6522" t="str">
        <f t="shared" si="989"/>
        <v/>
      </c>
      <c r="AE6522" t="str">
        <f t="shared" si="992"/>
        <v/>
      </c>
      <c r="AF6522" t="str">
        <f t="shared" si="987"/>
        <v/>
      </c>
      <c r="AG6522">
        <f t="shared" si="990"/>
        <v>1</v>
      </c>
      <c r="AH6522">
        <f t="shared" si="993"/>
        <v>2.8</v>
      </c>
      <c r="AI6522">
        <v>0.14499999999999999</v>
      </c>
      <c r="AJ6522">
        <f t="shared" si="988"/>
        <v>0.40599999999999997</v>
      </c>
      <c r="AK6522" t="str">
        <f t="shared" si="994"/>
        <v/>
      </c>
      <c r="AL6522" t="str">
        <f t="shared" si="991"/>
        <v/>
      </c>
    </row>
    <row r="6523" spans="1:38" x14ac:dyDescent="0.2">
      <c r="A6523" t="s">
        <v>13302</v>
      </c>
      <c r="B6523" t="s">
        <v>680</v>
      </c>
      <c r="C6523" t="s">
        <v>13303</v>
      </c>
      <c r="D6523" s="1">
        <v>36843</v>
      </c>
      <c r="E6523" s="1">
        <v>43456</v>
      </c>
      <c r="F6523" t="s">
        <v>19</v>
      </c>
      <c r="I6523">
        <v>100</v>
      </c>
      <c r="J6523">
        <v>0</v>
      </c>
      <c r="K6523">
        <v>0</v>
      </c>
      <c r="L6523">
        <v>1144</v>
      </c>
      <c r="M6523">
        <v>1144</v>
      </c>
      <c r="N6523" t="s">
        <v>20</v>
      </c>
      <c r="O6523" t="s">
        <v>13304</v>
      </c>
      <c r="P6523" t="s">
        <v>28</v>
      </c>
      <c r="Q6523" t="s">
        <v>34233</v>
      </c>
      <c r="R6523" t="s">
        <v>34233</v>
      </c>
      <c r="S6523" t="s">
        <v>33797</v>
      </c>
      <c r="T6523" t="s">
        <v>34365</v>
      </c>
      <c r="U6523" t="s">
        <v>32634</v>
      </c>
      <c r="V6523" t="s">
        <v>33189</v>
      </c>
      <c r="X6523">
        <v>2</v>
      </c>
      <c r="Y6523" t="s">
        <v>32665</v>
      </c>
      <c r="AA6523">
        <v>10</v>
      </c>
      <c r="AB6523">
        <v>25</v>
      </c>
      <c r="AC6523">
        <v>1</v>
      </c>
      <c r="AD6523" t="str">
        <f t="shared" si="989"/>
        <v/>
      </c>
      <c r="AE6523" t="str">
        <f t="shared" si="992"/>
        <v/>
      </c>
      <c r="AF6523" t="str">
        <f t="shared" si="987"/>
        <v/>
      </c>
      <c r="AG6523">
        <f t="shared" si="990"/>
        <v>1</v>
      </c>
      <c r="AH6523">
        <f t="shared" si="993"/>
        <v>2.8</v>
      </c>
      <c r="AI6523">
        <v>0.14499999999999999</v>
      </c>
      <c r="AJ6523">
        <f t="shared" si="988"/>
        <v>0.40599999999999997</v>
      </c>
      <c r="AK6523" t="str">
        <f t="shared" si="994"/>
        <v/>
      </c>
      <c r="AL6523" t="str">
        <f t="shared" si="991"/>
        <v/>
      </c>
    </row>
    <row r="6524" spans="1:38" x14ac:dyDescent="0.2">
      <c r="A6524" t="s">
        <v>13027</v>
      </c>
      <c r="B6524" t="s">
        <v>680</v>
      </c>
      <c r="C6524" t="s">
        <v>13028</v>
      </c>
      <c r="D6524" s="1">
        <v>36843</v>
      </c>
      <c r="E6524" s="1">
        <v>44634</v>
      </c>
      <c r="F6524" t="s">
        <v>19</v>
      </c>
      <c r="I6524">
        <v>100</v>
      </c>
      <c r="J6524">
        <v>0</v>
      </c>
      <c r="K6524">
        <v>0</v>
      </c>
      <c r="L6524">
        <v>1073</v>
      </c>
      <c r="M6524">
        <v>1073</v>
      </c>
      <c r="N6524" t="s">
        <v>20</v>
      </c>
      <c r="O6524" t="s">
        <v>13029</v>
      </c>
      <c r="P6524" t="s">
        <v>28</v>
      </c>
      <c r="Q6524" t="s">
        <v>32794</v>
      </c>
      <c r="R6524" t="s">
        <v>33782</v>
      </c>
      <c r="S6524" t="s">
        <v>32628</v>
      </c>
      <c r="T6524" t="s">
        <v>34365</v>
      </c>
      <c r="U6524" t="s">
        <v>32634</v>
      </c>
      <c r="V6524" t="s">
        <v>33189</v>
      </c>
      <c r="X6524">
        <v>2</v>
      </c>
      <c r="Y6524" t="s">
        <v>32665</v>
      </c>
      <c r="AA6524">
        <v>10</v>
      </c>
      <c r="AB6524">
        <v>25</v>
      </c>
      <c r="AC6524">
        <v>1</v>
      </c>
      <c r="AD6524" t="str">
        <f t="shared" si="989"/>
        <v/>
      </c>
      <c r="AE6524" t="str">
        <f t="shared" si="992"/>
        <v/>
      </c>
      <c r="AF6524" t="str">
        <f t="shared" si="987"/>
        <v/>
      </c>
      <c r="AG6524">
        <f t="shared" si="990"/>
        <v>1</v>
      </c>
      <c r="AH6524">
        <f t="shared" si="993"/>
        <v>2.8</v>
      </c>
      <c r="AI6524">
        <v>0.14499999999999999</v>
      </c>
      <c r="AJ6524">
        <f t="shared" si="988"/>
        <v>0.40599999999999997</v>
      </c>
      <c r="AK6524" t="str">
        <f t="shared" si="994"/>
        <v/>
      </c>
      <c r="AL6524" t="str">
        <f t="shared" si="991"/>
        <v/>
      </c>
    </row>
    <row r="6525" spans="1:38" x14ac:dyDescent="0.2">
      <c r="A6525" t="s">
        <v>13299</v>
      </c>
      <c r="B6525" t="s">
        <v>680</v>
      </c>
      <c r="C6525" t="s">
        <v>13300</v>
      </c>
      <c r="D6525" s="1">
        <v>36843</v>
      </c>
      <c r="E6525" s="1">
        <v>43902</v>
      </c>
      <c r="F6525" t="s">
        <v>19</v>
      </c>
      <c r="I6525">
        <v>100</v>
      </c>
      <c r="J6525">
        <v>0</v>
      </c>
      <c r="K6525">
        <v>0</v>
      </c>
      <c r="L6525">
        <v>2235</v>
      </c>
      <c r="M6525">
        <v>2235</v>
      </c>
      <c r="N6525" t="s">
        <v>20</v>
      </c>
      <c r="O6525" t="s">
        <v>13301</v>
      </c>
      <c r="P6525" t="s">
        <v>28</v>
      </c>
      <c r="Q6525" t="s">
        <v>34233</v>
      </c>
      <c r="R6525" t="s">
        <v>34233</v>
      </c>
      <c r="S6525" t="s">
        <v>33800</v>
      </c>
      <c r="T6525" t="s">
        <v>34365</v>
      </c>
      <c r="U6525" t="s">
        <v>32634</v>
      </c>
      <c r="V6525" t="s">
        <v>33189</v>
      </c>
      <c r="X6525">
        <v>2</v>
      </c>
      <c r="Y6525" t="s">
        <v>32665</v>
      </c>
      <c r="AA6525">
        <v>10</v>
      </c>
      <c r="AB6525">
        <v>25</v>
      </c>
      <c r="AC6525">
        <v>1</v>
      </c>
      <c r="AD6525" t="str">
        <f t="shared" si="989"/>
        <v/>
      </c>
      <c r="AE6525" t="str">
        <f t="shared" si="992"/>
        <v/>
      </c>
      <c r="AF6525" t="str">
        <f t="shared" si="987"/>
        <v/>
      </c>
      <c r="AG6525">
        <f t="shared" si="990"/>
        <v>1</v>
      </c>
      <c r="AH6525">
        <f t="shared" si="993"/>
        <v>2.8</v>
      </c>
      <c r="AI6525">
        <v>0.14499999999999999</v>
      </c>
      <c r="AJ6525">
        <f t="shared" si="988"/>
        <v>0.40599999999999997</v>
      </c>
      <c r="AK6525" t="str">
        <f t="shared" si="994"/>
        <v/>
      </c>
      <c r="AL6525" t="str">
        <f t="shared" si="991"/>
        <v/>
      </c>
    </row>
    <row r="6526" spans="1:38" x14ac:dyDescent="0.2">
      <c r="A6526" t="s">
        <v>13296</v>
      </c>
      <c r="B6526" t="s">
        <v>680</v>
      </c>
      <c r="C6526" t="s">
        <v>13297</v>
      </c>
      <c r="D6526" s="1">
        <v>36843</v>
      </c>
      <c r="E6526" s="1">
        <v>44546</v>
      </c>
      <c r="F6526" t="s">
        <v>19</v>
      </c>
      <c r="I6526">
        <v>100</v>
      </c>
      <c r="J6526">
        <v>0</v>
      </c>
      <c r="K6526">
        <v>0</v>
      </c>
      <c r="L6526">
        <v>1756</v>
      </c>
      <c r="M6526">
        <v>1756</v>
      </c>
      <c r="N6526" t="s">
        <v>20</v>
      </c>
      <c r="O6526" t="s">
        <v>13298</v>
      </c>
      <c r="P6526" t="s">
        <v>28</v>
      </c>
      <c r="Q6526" t="s">
        <v>34233</v>
      </c>
      <c r="R6526" t="s">
        <v>34233</v>
      </c>
      <c r="S6526" t="s">
        <v>33797</v>
      </c>
      <c r="T6526" t="s">
        <v>34365</v>
      </c>
      <c r="U6526" t="s">
        <v>32634</v>
      </c>
      <c r="V6526" t="s">
        <v>33189</v>
      </c>
      <c r="X6526">
        <v>2</v>
      </c>
      <c r="Y6526" t="s">
        <v>32665</v>
      </c>
      <c r="AA6526">
        <v>10</v>
      </c>
      <c r="AB6526">
        <v>25</v>
      </c>
      <c r="AC6526">
        <v>1</v>
      </c>
      <c r="AD6526" t="str">
        <f t="shared" si="989"/>
        <v/>
      </c>
      <c r="AE6526" t="str">
        <f t="shared" si="992"/>
        <v/>
      </c>
      <c r="AF6526" t="str">
        <f t="shared" si="987"/>
        <v/>
      </c>
      <c r="AG6526">
        <f t="shared" si="990"/>
        <v>1</v>
      </c>
      <c r="AH6526">
        <f t="shared" si="993"/>
        <v>2.8</v>
      </c>
      <c r="AI6526">
        <v>0.14499999999999999</v>
      </c>
      <c r="AJ6526">
        <f t="shared" si="988"/>
        <v>0.40599999999999997</v>
      </c>
      <c r="AK6526" t="str">
        <f t="shared" si="994"/>
        <v/>
      </c>
      <c r="AL6526" t="str">
        <f t="shared" si="991"/>
        <v/>
      </c>
    </row>
    <row r="6527" spans="1:38" x14ac:dyDescent="0.2">
      <c r="A6527" t="s">
        <v>13024</v>
      </c>
      <c r="B6527" t="s">
        <v>680</v>
      </c>
      <c r="C6527" t="s">
        <v>13025</v>
      </c>
      <c r="D6527" s="1">
        <v>36843</v>
      </c>
      <c r="E6527" s="1">
        <v>44634</v>
      </c>
      <c r="F6527" t="s">
        <v>19</v>
      </c>
      <c r="I6527">
        <v>100</v>
      </c>
      <c r="J6527">
        <v>0</v>
      </c>
      <c r="K6527">
        <v>0</v>
      </c>
      <c r="L6527">
        <v>931</v>
      </c>
      <c r="M6527">
        <v>931</v>
      </c>
      <c r="N6527" t="s">
        <v>20</v>
      </c>
      <c r="O6527" t="s">
        <v>13026</v>
      </c>
      <c r="P6527" t="s">
        <v>28</v>
      </c>
      <c r="Q6527" t="s">
        <v>34233</v>
      </c>
      <c r="R6527" t="s">
        <v>34233</v>
      </c>
      <c r="S6527" t="s">
        <v>33800</v>
      </c>
      <c r="T6527" t="s">
        <v>34354</v>
      </c>
      <c r="U6527" t="s">
        <v>32634</v>
      </c>
      <c r="V6527" t="s">
        <v>33189</v>
      </c>
      <c r="X6527">
        <v>2</v>
      </c>
      <c r="Y6527" t="s">
        <v>32665</v>
      </c>
      <c r="AA6527">
        <v>10</v>
      </c>
      <c r="AB6527">
        <v>25</v>
      </c>
      <c r="AC6527">
        <v>1</v>
      </c>
      <c r="AD6527" t="str">
        <f t="shared" si="989"/>
        <v/>
      </c>
      <c r="AE6527" t="str">
        <f t="shared" si="992"/>
        <v/>
      </c>
      <c r="AF6527" t="str">
        <f t="shared" si="987"/>
        <v/>
      </c>
      <c r="AG6527">
        <f t="shared" si="990"/>
        <v>1</v>
      </c>
      <c r="AH6527">
        <f t="shared" si="993"/>
        <v>2.8</v>
      </c>
      <c r="AI6527">
        <v>0.14499999999999999</v>
      </c>
      <c r="AJ6527">
        <f t="shared" si="988"/>
        <v>0.40599999999999997</v>
      </c>
      <c r="AK6527" t="str">
        <f t="shared" si="994"/>
        <v/>
      </c>
      <c r="AL6527" t="str">
        <f t="shared" si="991"/>
        <v/>
      </c>
    </row>
    <row r="6528" spans="1:38" x14ac:dyDescent="0.2">
      <c r="A6528" t="s">
        <v>13021</v>
      </c>
      <c r="B6528" t="s">
        <v>680</v>
      </c>
      <c r="C6528" t="s">
        <v>13022</v>
      </c>
      <c r="D6528" s="1">
        <v>36843</v>
      </c>
      <c r="E6528" s="1">
        <v>44634</v>
      </c>
      <c r="F6528" t="s">
        <v>19</v>
      </c>
      <c r="I6528">
        <v>100</v>
      </c>
      <c r="J6528">
        <v>0</v>
      </c>
      <c r="K6528">
        <v>0</v>
      </c>
      <c r="L6528">
        <v>1217</v>
      </c>
      <c r="M6528">
        <v>1217</v>
      </c>
      <c r="N6528" t="s">
        <v>20</v>
      </c>
      <c r="O6528" t="s">
        <v>13023</v>
      </c>
      <c r="P6528" t="s">
        <v>28</v>
      </c>
      <c r="Q6528" t="s">
        <v>34233</v>
      </c>
      <c r="R6528" t="s">
        <v>34233</v>
      </c>
      <c r="S6528" t="s">
        <v>33797</v>
      </c>
      <c r="T6528" t="s">
        <v>34365</v>
      </c>
      <c r="U6528" t="s">
        <v>32634</v>
      </c>
      <c r="V6528" t="s">
        <v>33189</v>
      </c>
      <c r="X6528">
        <v>2</v>
      </c>
      <c r="Y6528" t="s">
        <v>32665</v>
      </c>
      <c r="AA6528">
        <v>10</v>
      </c>
      <c r="AB6528">
        <v>25</v>
      </c>
      <c r="AC6528">
        <v>1</v>
      </c>
      <c r="AD6528" t="str">
        <f t="shared" si="989"/>
        <v/>
      </c>
      <c r="AE6528" t="str">
        <f t="shared" si="992"/>
        <v/>
      </c>
      <c r="AF6528" t="str">
        <f t="shared" si="987"/>
        <v/>
      </c>
      <c r="AG6528">
        <f t="shared" si="990"/>
        <v>1</v>
      </c>
      <c r="AH6528">
        <f t="shared" si="993"/>
        <v>2.8</v>
      </c>
      <c r="AI6528">
        <v>0.14499999999999999</v>
      </c>
      <c r="AJ6528">
        <f t="shared" si="988"/>
        <v>0.40599999999999997</v>
      </c>
      <c r="AK6528" t="str">
        <f t="shared" si="994"/>
        <v/>
      </c>
      <c r="AL6528" t="str">
        <f t="shared" si="991"/>
        <v/>
      </c>
    </row>
    <row r="6529" spans="1:38" x14ac:dyDescent="0.2">
      <c r="A6529" t="s">
        <v>13114</v>
      </c>
      <c r="B6529" t="s">
        <v>680</v>
      </c>
      <c r="C6529" t="s">
        <v>13115</v>
      </c>
      <c r="D6529" s="1">
        <v>36843</v>
      </c>
      <c r="E6529" s="1">
        <v>43456</v>
      </c>
      <c r="F6529" t="s">
        <v>19</v>
      </c>
      <c r="I6529">
        <v>100</v>
      </c>
      <c r="J6529">
        <v>0</v>
      </c>
      <c r="K6529">
        <v>0</v>
      </c>
      <c r="L6529">
        <v>959</v>
      </c>
      <c r="M6529">
        <v>959</v>
      </c>
      <c r="N6529" t="s">
        <v>20</v>
      </c>
      <c r="O6529" t="s">
        <v>13116</v>
      </c>
      <c r="P6529" t="s">
        <v>28</v>
      </c>
      <c r="Q6529" t="s">
        <v>34233</v>
      </c>
      <c r="R6529" t="s">
        <v>34233</v>
      </c>
      <c r="S6529" t="s">
        <v>32628</v>
      </c>
      <c r="T6529" t="s">
        <v>34365</v>
      </c>
      <c r="U6529" t="s">
        <v>32634</v>
      </c>
      <c r="V6529" t="s">
        <v>33189</v>
      </c>
      <c r="X6529">
        <v>2</v>
      </c>
      <c r="Y6529" t="s">
        <v>32665</v>
      </c>
      <c r="AA6529">
        <v>8.5</v>
      </c>
      <c r="AB6529">
        <v>25</v>
      </c>
      <c r="AC6529">
        <v>1</v>
      </c>
      <c r="AD6529" t="str">
        <f t="shared" si="989"/>
        <v/>
      </c>
      <c r="AE6529" t="str">
        <f t="shared" si="992"/>
        <v/>
      </c>
      <c r="AF6529" t="str">
        <f t="shared" si="987"/>
        <v/>
      </c>
      <c r="AG6529">
        <f t="shared" si="990"/>
        <v>1</v>
      </c>
      <c r="AH6529">
        <f t="shared" si="993"/>
        <v>2.8</v>
      </c>
      <c r="AI6529">
        <v>0.14499999999999999</v>
      </c>
      <c r="AJ6529">
        <f t="shared" si="988"/>
        <v>0.40599999999999997</v>
      </c>
      <c r="AK6529" t="str">
        <f t="shared" si="994"/>
        <v/>
      </c>
      <c r="AL6529" t="str">
        <f t="shared" si="991"/>
        <v/>
      </c>
    </row>
    <row r="6530" spans="1:38" x14ac:dyDescent="0.2">
      <c r="A6530" t="s">
        <v>14049</v>
      </c>
      <c r="B6530" t="s">
        <v>680</v>
      </c>
      <c r="C6530" t="s">
        <v>14050</v>
      </c>
      <c r="D6530" s="1">
        <v>37124</v>
      </c>
      <c r="E6530" s="1">
        <v>44155</v>
      </c>
      <c r="F6530" t="s">
        <v>19</v>
      </c>
      <c r="I6530">
        <v>100</v>
      </c>
      <c r="J6530">
        <v>0</v>
      </c>
      <c r="K6530">
        <v>0</v>
      </c>
      <c r="L6530">
        <v>1071</v>
      </c>
      <c r="M6530">
        <v>1071</v>
      </c>
      <c r="N6530" t="s">
        <v>20</v>
      </c>
      <c r="O6530" t="s">
        <v>14051</v>
      </c>
      <c r="P6530" t="s">
        <v>28</v>
      </c>
      <c r="Q6530" t="s">
        <v>32794</v>
      </c>
      <c r="R6530" t="s">
        <v>33782</v>
      </c>
      <c r="S6530" t="s">
        <v>33800</v>
      </c>
      <c r="T6530" t="s">
        <v>34365</v>
      </c>
      <c r="U6530" t="s">
        <v>32634</v>
      </c>
      <c r="V6530" t="s">
        <v>33189</v>
      </c>
      <c r="X6530">
        <v>2</v>
      </c>
      <c r="Y6530" t="s">
        <v>32665</v>
      </c>
      <c r="AA6530">
        <v>10</v>
      </c>
      <c r="AB6530">
        <v>25</v>
      </c>
      <c r="AC6530">
        <v>1</v>
      </c>
      <c r="AD6530" t="str">
        <f t="shared" si="989"/>
        <v/>
      </c>
      <c r="AE6530" t="str">
        <f t="shared" si="992"/>
        <v/>
      </c>
      <c r="AF6530" t="str">
        <f t="shared" si="987"/>
        <v/>
      </c>
      <c r="AG6530">
        <f t="shared" si="990"/>
        <v>1</v>
      </c>
      <c r="AH6530">
        <f t="shared" si="993"/>
        <v>2.8</v>
      </c>
      <c r="AI6530">
        <v>0.14499999999999999</v>
      </c>
      <c r="AJ6530">
        <f t="shared" si="988"/>
        <v>0.40599999999999997</v>
      </c>
      <c r="AK6530" t="str">
        <f t="shared" si="994"/>
        <v/>
      </c>
      <c r="AL6530" t="str">
        <f t="shared" si="991"/>
        <v/>
      </c>
    </row>
    <row r="6531" spans="1:38" x14ac:dyDescent="0.2">
      <c r="A6531" t="s">
        <v>7055</v>
      </c>
      <c r="B6531" t="s">
        <v>680</v>
      </c>
      <c r="C6531" t="s">
        <v>7056</v>
      </c>
      <c r="D6531" s="1">
        <v>36139</v>
      </c>
      <c r="E6531" s="1">
        <v>44155</v>
      </c>
      <c r="F6531" t="s">
        <v>19</v>
      </c>
      <c r="I6531">
        <v>100</v>
      </c>
      <c r="J6531">
        <v>0</v>
      </c>
      <c r="K6531">
        <v>0</v>
      </c>
      <c r="L6531">
        <v>759</v>
      </c>
      <c r="M6531">
        <v>759</v>
      </c>
      <c r="N6531" t="s">
        <v>20</v>
      </c>
      <c r="O6531" t="s">
        <v>7057</v>
      </c>
      <c r="P6531" t="s">
        <v>28</v>
      </c>
      <c r="Q6531" t="s">
        <v>32794</v>
      </c>
      <c r="R6531" t="s">
        <v>33782</v>
      </c>
      <c r="S6531" t="s">
        <v>32628</v>
      </c>
      <c r="T6531" t="s">
        <v>34365</v>
      </c>
      <c r="AD6531" t="str">
        <f t="shared" si="989"/>
        <v/>
      </c>
      <c r="AE6531" t="str">
        <f t="shared" si="992"/>
        <v/>
      </c>
      <c r="AF6531" t="str">
        <f t="shared" si="987"/>
        <v/>
      </c>
      <c r="AG6531" s="17">
        <v>1</v>
      </c>
      <c r="AH6531">
        <f t="shared" si="993"/>
        <v>2.8</v>
      </c>
      <c r="AI6531">
        <v>0.14499999999999999</v>
      </c>
      <c r="AJ6531">
        <f t="shared" si="988"/>
        <v>0.40599999999999997</v>
      </c>
      <c r="AK6531" t="str">
        <f t="shared" si="994"/>
        <v/>
      </c>
      <c r="AL6531" t="str">
        <f t="shared" si="991"/>
        <v/>
      </c>
    </row>
    <row r="6532" spans="1:38" x14ac:dyDescent="0.2">
      <c r="A6532" t="s">
        <v>7052</v>
      </c>
      <c r="B6532" t="s">
        <v>680</v>
      </c>
      <c r="C6532" t="s">
        <v>7053</v>
      </c>
      <c r="D6532" s="1">
        <v>36139</v>
      </c>
      <c r="E6532" s="1">
        <v>44155</v>
      </c>
      <c r="F6532" t="s">
        <v>19</v>
      </c>
      <c r="I6532">
        <v>100</v>
      </c>
      <c r="J6532">
        <v>0</v>
      </c>
      <c r="K6532">
        <v>0</v>
      </c>
      <c r="L6532">
        <v>1430</v>
      </c>
      <c r="M6532">
        <v>1430</v>
      </c>
      <c r="N6532" t="s">
        <v>20</v>
      </c>
      <c r="O6532" t="s">
        <v>7054</v>
      </c>
      <c r="P6532" t="s">
        <v>28</v>
      </c>
      <c r="Q6532" t="s">
        <v>32794</v>
      </c>
      <c r="R6532" t="s">
        <v>33782</v>
      </c>
      <c r="S6532" t="s">
        <v>33800</v>
      </c>
      <c r="T6532" t="s">
        <v>34365</v>
      </c>
      <c r="U6532" t="s">
        <v>32634</v>
      </c>
      <c r="V6532" t="s">
        <v>33194</v>
      </c>
      <c r="W6532">
        <v>358</v>
      </c>
      <c r="X6532">
        <v>2</v>
      </c>
      <c r="Y6532" t="s">
        <v>32654</v>
      </c>
      <c r="Z6532">
        <v>716</v>
      </c>
      <c r="AA6532">
        <v>9</v>
      </c>
      <c r="AB6532">
        <v>25</v>
      </c>
      <c r="AC6532">
        <v>1</v>
      </c>
      <c r="AD6532" t="str">
        <f t="shared" si="989"/>
        <v/>
      </c>
      <c r="AE6532" t="str">
        <f t="shared" si="992"/>
        <v/>
      </c>
      <c r="AF6532" t="str">
        <f t="shared" si="987"/>
        <v/>
      </c>
      <c r="AG6532">
        <f>IF((S6532&lt;&gt;"tühi")*(AC6532&lt;&gt;""),AC6532,"")</f>
        <v>1</v>
      </c>
      <c r="AH6532">
        <f t="shared" si="993"/>
        <v>2.8</v>
      </c>
      <c r="AI6532">
        <v>0.14499999999999999</v>
      </c>
      <c r="AJ6532">
        <f t="shared" si="988"/>
        <v>0.40599999999999997</v>
      </c>
      <c r="AK6532" t="str">
        <f t="shared" si="994"/>
        <v/>
      </c>
      <c r="AL6532" t="str">
        <f t="shared" si="991"/>
        <v/>
      </c>
    </row>
    <row r="6533" spans="1:38" x14ac:dyDescent="0.2">
      <c r="A6533" t="s">
        <v>13123</v>
      </c>
      <c r="B6533" t="s">
        <v>680</v>
      </c>
      <c r="C6533" t="s">
        <v>13124</v>
      </c>
      <c r="D6533" s="1">
        <v>36843</v>
      </c>
      <c r="E6533" s="1">
        <v>44155</v>
      </c>
      <c r="F6533" t="s">
        <v>19</v>
      </c>
      <c r="I6533">
        <v>100</v>
      </c>
      <c r="J6533">
        <v>0</v>
      </c>
      <c r="K6533">
        <v>0</v>
      </c>
      <c r="L6533">
        <v>982</v>
      </c>
      <c r="M6533">
        <v>982</v>
      </c>
      <c r="N6533" t="s">
        <v>20</v>
      </c>
      <c r="O6533" t="s">
        <v>13125</v>
      </c>
      <c r="P6533" t="s">
        <v>28</v>
      </c>
      <c r="Q6533" t="s">
        <v>34233</v>
      </c>
      <c r="R6533" t="s">
        <v>34233</v>
      </c>
      <c r="S6533" t="s">
        <v>33797</v>
      </c>
      <c r="T6533" t="s">
        <v>34365</v>
      </c>
      <c r="U6533" t="s">
        <v>32634</v>
      </c>
      <c r="V6533" t="s">
        <v>33244</v>
      </c>
      <c r="W6533">
        <v>241</v>
      </c>
      <c r="X6533">
        <v>2</v>
      </c>
      <c r="Y6533" t="s">
        <v>32654</v>
      </c>
      <c r="AA6533">
        <v>8.5</v>
      </c>
      <c r="AB6533">
        <v>25</v>
      </c>
      <c r="AC6533">
        <v>1</v>
      </c>
      <c r="AD6533" t="str">
        <f t="shared" si="989"/>
        <v/>
      </c>
      <c r="AE6533" t="str">
        <f t="shared" si="992"/>
        <v/>
      </c>
      <c r="AF6533" t="str">
        <f t="shared" si="987"/>
        <v/>
      </c>
      <c r="AG6533">
        <f>IF((S6533&lt;&gt;"tühi")*(AC6533&lt;&gt;""),AC6533,"")</f>
        <v>1</v>
      </c>
      <c r="AH6533">
        <f t="shared" si="993"/>
        <v>2.8</v>
      </c>
      <c r="AI6533">
        <v>0.14499999999999999</v>
      </c>
      <c r="AJ6533">
        <f t="shared" si="988"/>
        <v>0.40599999999999997</v>
      </c>
      <c r="AK6533" t="str">
        <f t="shared" si="994"/>
        <v/>
      </c>
      <c r="AL6533" t="str">
        <f t="shared" si="991"/>
        <v/>
      </c>
    </row>
    <row r="6534" spans="1:38" x14ac:dyDescent="0.2">
      <c r="A6534" t="s">
        <v>13537</v>
      </c>
      <c r="B6534" t="s">
        <v>680</v>
      </c>
      <c r="C6534" t="s">
        <v>13538</v>
      </c>
      <c r="D6534" s="1">
        <v>36970</v>
      </c>
      <c r="E6534" s="1">
        <v>44155</v>
      </c>
      <c r="F6534" t="s">
        <v>19</v>
      </c>
      <c r="I6534">
        <v>100</v>
      </c>
      <c r="J6534">
        <v>0</v>
      </c>
      <c r="K6534">
        <v>0</v>
      </c>
      <c r="L6534">
        <v>957</v>
      </c>
      <c r="M6534">
        <v>957</v>
      </c>
      <c r="N6534" t="s">
        <v>20</v>
      </c>
      <c r="O6534" t="s">
        <v>13539</v>
      </c>
      <c r="P6534" t="s">
        <v>28</v>
      </c>
      <c r="Q6534" t="s">
        <v>34233</v>
      </c>
      <c r="R6534" t="s">
        <v>34233</v>
      </c>
      <c r="S6534" t="s">
        <v>32628</v>
      </c>
      <c r="T6534" t="s">
        <v>32634</v>
      </c>
      <c r="U6534" t="s">
        <v>32634</v>
      </c>
      <c r="V6534" t="s">
        <v>33189</v>
      </c>
      <c r="X6534">
        <v>2</v>
      </c>
      <c r="Y6534" t="s">
        <v>32665</v>
      </c>
      <c r="AA6534">
        <v>10</v>
      </c>
      <c r="AB6534">
        <v>25</v>
      </c>
      <c r="AC6534">
        <v>1</v>
      </c>
      <c r="AD6534" t="str">
        <f t="shared" si="989"/>
        <v/>
      </c>
      <c r="AE6534" t="str">
        <f t="shared" si="992"/>
        <v/>
      </c>
      <c r="AF6534" t="str">
        <f t="shared" si="987"/>
        <v/>
      </c>
      <c r="AG6534">
        <f>IF((S6534&lt;&gt;"tühi")*(AC6534&lt;&gt;""),AC6534,"")</f>
        <v>1</v>
      </c>
      <c r="AH6534">
        <f t="shared" si="993"/>
        <v>2.8</v>
      </c>
      <c r="AI6534">
        <v>0.14499999999999999</v>
      </c>
      <c r="AJ6534">
        <f t="shared" si="988"/>
        <v>0.40599999999999997</v>
      </c>
      <c r="AK6534" t="str">
        <f t="shared" si="994"/>
        <v/>
      </c>
      <c r="AL6534" t="str">
        <f t="shared" si="991"/>
        <v/>
      </c>
    </row>
    <row r="6535" spans="1:38" x14ac:dyDescent="0.2">
      <c r="A6535" t="s">
        <v>13510</v>
      </c>
      <c r="B6535" t="s">
        <v>680</v>
      </c>
      <c r="C6535" t="s">
        <v>13511</v>
      </c>
      <c r="D6535" s="1">
        <v>36970</v>
      </c>
      <c r="E6535" s="1">
        <v>44155</v>
      </c>
      <c r="F6535" t="s">
        <v>19</v>
      </c>
      <c r="I6535">
        <v>100</v>
      </c>
      <c r="J6535">
        <v>0</v>
      </c>
      <c r="K6535">
        <v>0</v>
      </c>
      <c r="L6535">
        <v>1098</v>
      </c>
      <c r="M6535">
        <v>1098</v>
      </c>
      <c r="N6535" t="s">
        <v>20</v>
      </c>
      <c r="O6535" t="s">
        <v>13512</v>
      </c>
      <c r="P6535" t="s">
        <v>28</v>
      </c>
      <c r="Q6535" t="s">
        <v>34233</v>
      </c>
      <c r="R6535" t="s">
        <v>34233</v>
      </c>
      <c r="S6535" t="s">
        <v>32628</v>
      </c>
      <c r="T6535" t="s">
        <v>32634</v>
      </c>
      <c r="U6535" t="s">
        <v>32634</v>
      </c>
      <c r="V6535" t="s">
        <v>33189</v>
      </c>
      <c r="X6535">
        <v>2</v>
      </c>
      <c r="Y6535" t="s">
        <v>32665</v>
      </c>
      <c r="AA6535">
        <v>8.5</v>
      </c>
      <c r="AB6535">
        <v>25</v>
      </c>
      <c r="AC6535">
        <v>1</v>
      </c>
      <c r="AD6535" t="str">
        <f t="shared" si="989"/>
        <v/>
      </c>
      <c r="AE6535" t="str">
        <f t="shared" si="992"/>
        <v/>
      </c>
      <c r="AF6535" t="str">
        <f t="shared" si="987"/>
        <v/>
      </c>
      <c r="AG6535">
        <f>IF((S6535&lt;&gt;"tühi")*(AC6535&lt;&gt;""),AC6535,"")</f>
        <v>1</v>
      </c>
      <c r="AH6535">
        <f t="shared" si="993"/>
        <v>2.8</v>
      </c>
      <c r="AI6535">
        <v>0.14499999999999999</v>
      </c>
      <c r="AJ6535">
        <f t="shared" si="988"/>
        <v>0.40599999999999997</v>
      </c>
      <c r="AK6535" t="str">
        <f t="shared" si="994"/>
        <v/>
      </c>
      <c r="AL6535" t="str">
        <f t="shared" si="991"/>
        <v/>
      </c>
    </row>
    <row r="6536" spans="1:38" x14ac:dyDescent="0.2">
      <c r="A6536" t="s">
        <v>6990</v>
      </c>
      <c r="B6536" t="s">
        <v>680</v>
      </c>
      <c r="C6536" t="s">
        <v>6991</v>
      </c>
      <c r="D6536" s="1">
        <v>36139</v>
      </c>
      <c r="E6536" s="1">
        <v>44155</v>
      </c>
      <c r="F6536" t="s">
        <v>19</v>
      </c>
      <c r="I6536">
        <v>100</v>
      </c>
      <c r="J6536">
        <v>0</v>
      </c>
      <c r="K6536">
        <v>0</v>
      </c>
      <c r="L6536">
        <v>1269</v>
      </c>
      <c r="M6536">
        <v>1269</v>
      </c>
      <c r="N6536" t="s">
        <v>20</v>
      </c>
      <c r="O6536" t="s">
        <v>6992</v>
      </c>
      <c r="P6536" t="s">
        <v>28</v>
      </c>
      <c r="Q6536" t="s">
        <v>32794</v>
      </c>
      <c r="R6536" t="s">
        <v>33782</v>
      </c>
      <c r="S6536" t="s">
        <v>33800</v>
      </c>
      <c r="T6536" t="s">
        <v>34365</v>
      </c>
      <c r="U6536" t="s">
        <v>32634</v>
      </c>
      <c r="V6536" t="s">
        <v>33194</v>
      </c>
      <c r="W6536">
        <v>317</v>
      </c>
      <c r="X6536">
        <v>2</v>
      </c>
      <c r="Y6536" t="s">
        <v>32654</v>
      </c>
      <c r="Z6536">
        <v>643</v>
      </c>
      <c r="AA6536">
        <v>9</v>
      </c>
      <c r="AB6536">
        <v>25</v>
      </c>
      <c r="AC6536">
        <v>1</v>
      </c>
      <c r="AD6536" t="str">
        <f t="shared" si="989"/>
        <v/>
      </c>
      <c r="AE6536" t="str">
        <f t="shared" si="992"/>
        <v/>
      </c>
      <c r="AF6536" t="str">
        <f t="shared" si="987"/>
        <v/>
      </c>
      <c r="AG6536">
        <f>IF((S6536&lt;&gt;"tühi")*(AC6536&lt;&gt;""),AC6536,"")</f>
        <v>1</v>
      </c>
      <c r="AH6536">
        <f t="shared" si="993"/>
        <v>2.8</v>
      </c>
      <c r="AI6536">
        <v>0.14499999999999999</v>
      </c>
      <c r="AJ6536">
        <f t="shared" si="988"/>
        <v>0.40599999999999997</v>
      </c>
      <c r="AK6536" t="str">
        <f t="shared" si="994"/>
        <v/>
      </c>
      <c r="AL6536" t="str">
        <f t="shared" si="991"/>
        <v/>
      </c>
    </row>
    <row r="6537" spans="1:38" x14ac:dyDescent="0.2">
      <c r="A6537" t="s">
        <v>7049</v>
      </c>
      <c r="B6537" t="s">
        <v>680</v>
      </c>
      <c r="C6537" t="s">
        <v>7050</v>
      </c>
      <c r="D6537" s="1">
        <v>36139</v>
      </c>
      <c r="E6537" s="1">
        <v>44155</v>
      </c>
      <c r="F6537" t="s">
        <v>19</v>
      </c>
      <c r="I6537">
        <v>100</v>
      </c>
      <c r="J6537">
        <v>0</v>
      </c>
      <c r="K6537">
        <v>0</v>
      </c>
      <c r="L6537">
        <v>827</v>
      </c>
      <c r="M6537">
        <v>827</v>
      </c>
      <c r="N6537" t="s">
        <v>20</v>
      </c>
      <c r="O6537" t="s">
        <v>7051</v>
      </c>
      <c r="P6537" t="s">
        <v>28</v>
      </c>
      <c r="Q6537" t="s">
        <v>34233</v>
      </c>
      <c r="R6537" t="s">
        <v>34233</v>
      </c>
      <c r="S6537" t="s">
        <v>32628</v>
      </c>
      <c r="T6537" t="s">
        <v>34357</v>
      </c>
      <c r="AD6537" t="str">
        <f t="shared" si="989"/>
        <v/>
      </c>
      <c r="AE6537" t="str">
        <f t="shared" si="992"/>
        <v/>
      </c>
      <c r="AF6537" t="str">
        <f t="shared" si="987"/>
        <v/>
      </c>
      <c r="AG6537" s="17">
        <v>1</v>
      </c>
      <c r="AH6537">
        <f t="shared" si="993"/>
        <v>2.8</v>
      </c>
      <c r="AI6537">
        <v>0.14499999999999999</v>
      </c>
      <c r="AJ6537">
        <f t="shared" si="988"/>
        <v>0.40599999999999997</v>
      </c>
      <c r="AK6537" t="str">
        <f t="shared" si="994"/>
        <v/>
      </c>
      <c r="AL6537" t="str">
        <f t="shared" si="991"/>
        <v/>
      </c>
    </row>
    <row r="6538" spans="1:38" x14ac:dyDescent="0.2">
      <c r="A6538" t="s">
        <v>7058</v>
      </c>
      <c r="B6538" t="s">
        <v>680</v>
      </c>
      <c r="C6538" t="s">
        <v>7059</v>
      </c>
      <c r="D6538" s="1">
        <v>36139</v>
      </c>
      <c r="E6538" s="1">
        <v>44546</v>
      </c>
      <c r="F6538" t="s">
        <v>19</v>
      </c>
      <c r="I6538">
        <v>100</v>
      </c>
      <c r="J6538">
        <v>0</v>
      </c>
      <c r="K6538">
        <v>0</v>
      </c>
      <c r="L6538">
        <v>1046</v>
      </c>
      <c r="M6538">
        <v>1046</v>
      </c>
      <c r="N6538" t="s">
        <v>20</v>
      </c>
      <c r="O6538" t="s">
        <v>7060</v>
      </c>
      <c r="P6538" t="s">
        <v>28</v>
      </c>
      <c r="Q6538" t="s">
        <v>32794</v>
      </c>
      <c r="R6538" t="s">
        <v>33782</v>
      </c>
      <c r="S6538" t="s">
        <v>33798</v>
      </c>
      <c r="T6538" t="s">
        <v>34365</v>
      </c>
      <c r="U6538" t="s">
        <v>32634</v>
      </c>
      <c r="V6538" t="s">
        <v>33194</v>
      </c>
      <c r="W6538">
        <v>262</v>
      </c>
      <c r="X6538">
        <v>2</v>
      </c>
      <c r="Y6538" t="s">
        <v>32654</v>
      </c>
      <c r="Z6538">
        <v>524</v>
      </c>
      <c r="AA6538">
        <v>9</v>
      </c>
      <c r="AB6538">
        <v>25</v>
      </c>
      <c r="AC6538">
        <v>1</v>
      </c>
      <c r="AD6538" t="str">
        <f t="shared" si="989"/>
        <v/>
      </c>
      <c r="AE6538" t="str">
        <f t="shared" si="992"/>
        <v/>
      </c>
      <c r="AF6538" t="str">
        <f t="shared" si="987"/>
        <v/>
      </c>
      <c r="AG6538">
        <f>IF((S6538&lt;&gt;"tühi")*(AC6538&lt;&gt;""),AC6538,"")</f>
        <v>1</v>
      </c>
      <c r="AH6538">
        <f t="shared" si="993"/>
        <v>2.8</v>
      </c>
      <c r="AI6538">
        <v>0.14499999999999999</v>
      </c>
      <c r="AJ6538">
        <f t="shared" si="988"/>
        <v>0.40599999999999997</v>
      </c>
      <c r="AK6538" t="str">
        <f t="shared" si="994"/>
        <v/>
      </c>
      <c r="AL6538" t="str">
        <f t="shared" si="991"/>
        <v/>
      </c>
    </row>
    <row r="6539" spans="1:38" x14ac:dyDescent="0.2">
      <c r="A6539" t="s">
        <v>5824</v>
      </c>
      <c r="B6539" t="s">
        <v>680</v>
      </c>
      <c r="C6539" t="s">
        <v>5825</v>
      </c>
      <c r="D6539" s="1">
        <v>36145</v>
      </c>
      <c r="E6539" s="1">
        <v>44155</v>
      </c>
      <c r="F6539" t="s">
        <v>19</v>
      </c>
      <c r="I6539">
        <v>100</v>
      </c>
      <c r="J6539">
        <v>0</v>
      </c>
      <c r="K6539">
        <v>0</v>
      </c>
      <c r="L6539">
        <v>790</v>
      </c>
      <c r="M6539">
        <v>790</v>
      </c>
      <c r="N6539" t="s">
        <v>20</v>
      </c>
      <c r="O6539" t="s">
        <v>5826</v>
      </c>
      <c r="P6539" t="s">
        <v>28</v>
      </c>
      <c r="Q6539" t="s">
        <v>34233</v>
      </c>
      <c r="R6539" t="s">
        <v>34233</v>
      </c>
      <c r="S6539" t="s">
        <v>32628</v>
      </c>
      <c r="T6539" t="s">
        <v>34357</v>
      </c>
      <c r="U6539" t="s">
        <v>32634</v>
      </c>
      <c r="V6539" t="s">
        <v>33194</v>
      </c>
      <c r="W6539">
        <v>198</v>
      </c>
      <c r="X6539">
        <v>2</v>
      </c>
      <c r="Y6539" t="s">
        <v>32654</v>
      </c>
      <c r="Z6539">
        <v>396</v>
      </c>
      <c r="AA6539">
        <v>9</v>
      </c>
      <c r="AB6539">
        <v>25</v>
      </c>
      <c r="AC6539">
        <v>1</v>
      </c>
      <c r="AD6539" t="str">
        <f t="shared" si="989"/>
        <v/>
      </c>
      <c r="AE6539" t="str">
        <f t="shared" si="992"/>
        <v/>
      </c>
      <c r="AF6539" t="str">
        <f t="shared" si="987"/>
        <v/>
      </c>
      <c r="AG6539">
        <f>IF((S6539&lt;&gt;"tühi")*(AC6539&lt;&gt;""),AC6539,"")</f>
        <v>1</v>
      </c>
      <c r="AH6539">
        <f t="shared" si="993"/>
        <v>2.8</v>
      </c>
      <c r="AI6539">
        <v>0.14499999999999999</v>
      </c>
      <c r="AJ6539">
        <f t="shared" si="988"/>
        <v>0.40599999999999997</v>
      </c>
      <c r="AK6539" t="str">
        <f t="shared" si="994"/>
        <v/>
      </c>
      <c r="AL6539" t="str">
        <f t="shared" si="991"/>
        <v/>
      </c>
    </row>
    <row r="6540" spans="1:38" x14ac:dyDescent="0.2">
      <c r="A6540" t="s">
        <v>26193</v>
      </c>
      <c r="B6540" t="s">
        <v>680</v>
      </c>
      <c r="C6540" t="s">
        <v>26194</v>
      </c>
      <c r="D6540" s="1">
        <v>40869</v>
      </c>
      <c r="E6540" s="1">
        <v>44546</v>
      </c>
      <c r="F6540" t="s">
        <v>26</v>
      </c>
      <c r="I6540">
        <v>100</v>
      </c>
      <c r="J6540">
        <v>0</v>
      </c>
      <c r="K6540">
        <v>0</v>
      </c>
      <c r="L6540">
        <v>720</v>
      </c>
      <c r="M6540">
        <v>720</v>
      </c>
      <c r="N6540" t="s">
        <v>20</v>
      </c>
      <c r="O6540" t="s">
        <v>26195</v>
      </c>
      <c r="P6540" t="s">
        <v>44</v>
      </c>
      <c r="Q6540" t="s">
        <v>34233</v>
      </c>
      <c r="R6540" t="s">
        <v>34233</v>
      </c>
      <c r="S6540" t="s">
        <v>34233</v>
      </c>
      <c r="T6540" t="s">
        <v>34233</v>
      </c>
      <c r="AD6540" t="str">
        <f t="shared" si="989"/>
        <v/>
      </c>
      <c r="AE6540" t="str">
        <f t="shared" si="992"/>
        <v/>
      </c>
      <c r="AF6540" t="str">
        <f t="shared" si="987"/>
        <v/>
      </c>
      <c r="AG6540" t="str">
        <f>IF((S6540&lt;&gt;"tühi")*(AC6540&lt;&gt;""),AC6540,"")</f>
        <v/>
      </c>
      <c r="AH6540" t="str">
        <f t="shared" si="993"/>
        <v/>
      </c>
      <c r="AI6540">
        <v>0.14499999999999999</v>
      </c>
      <c r="AJ6540" t="str">
        <f t="shared" si="988"/>
        <v/>
      </c>
      <c r="AK6540" t="str">
        <f t="shared" si="994"/>
        <v/>
      </c>
      <c r="AL6540" t="str">
        <f t="shared" si="991"/>
        <v/>
      </c>
    </row>
    <row r="6541" spans="1:38" x14ac:dyDescent="0.2">
      <c r="A6541" t="s">
        <v>9025</v>
      </c>
      <c r="B6541" t="s">
        <v>680</v>
      </c>
      <c r="C6541" t="s">
        <v>9026</v>
      </c>
      <c r="D6541" s="1">
        <v>36257</v>
      </c>
      <c r="E6541" s="1">
        <v>44606</v>
      </c>
      <c r="F6541" t="s">
        <v>19</v>
      </c>
      <c r="I6541">
        <v>100</v>
      </c>
      <c r="J6541">
        <v>0</v>
      </c>
      <c r="K6541">
        <v>0</v>
      </c>
      <c r="L6541">
        <v>1220</v>
      </c>
      <c r="M6541">
        <v>1220</v>
      </c>
      <c r="N6541" t="s">
        <v>20</v>
      </c>
      <c r="O6541" t="s">
        <v>9027</v>
      </c>
      <c r="P6541" t="s">
        <v>28</v>
      </c>
      <c r="Q6541" t="s">
        <v>34233</v>
      </c>
      <c r="R6541" t="s">
        <v>34233</v>
      </c>
      <c r="S6541" t="s">
        <v>32628</v>
      </c>
      <c r="T6541" t="s">
        <v>34365</v>
      </c>
      <c r="AD6541" t="str">
        <f t="shared" si="989"/>
        <v/>
      </c>
      <c r="AE6541" t="str">
        <f t="shared" si="992"/>
        <v/>
      </c>
      <c r="AF6541" t="str">
        <f t="shared" si="987"/>
        <v/>
      </c>
      <c r="AG6541" s="17">
        <v>1</v>
      </c>
      <c r="AH6541">
        <f t="shared" si="993"/>
        <v>2.8</v>
      </c>
      <c r="AI6541">
        <v>0.14499999999999999</v>
      </c>
      <c r="AJ6541">
        <f t="shared" si="988"/>
        <v>0.40599999999999997</v>
      </c>
      <c r="AK6541" t="str">
        <f t="shared" si="994"/>
        <v/>
      </c>
      <c r="AL6541" t="str">
        <f t="shared" si="991"/>
        <v/>
      </c>
    </row>
    <row r="6542" spans="1:38" x14ac:dyDescent="0.2">
      <c r="A6542" t="s">
        <v>26863</v>
      </c>
      <c r="B6542" t="s">
        <v>680</v>
      </c>
      <c r="C6542" t="s">
        <v>26864</v>
      </c>
      <c r="D6542" s="1">
        <v>41442</v>
      </c>
      <c r="E6542" s="1">
        <v>43456</v>
      </c>
      <c r="F6542" t="s">
        <v>474</v>
      </c>
      <c r="I6542">
        <v>100</v>
      </c>
      <c r="J6542">
        <v>0</v>
      </c>
      <c r="K6542">
        <v>0</v>
      </c>
      <c r="L6542">
        <v>812</v>
      </c>
      <c r="M6542">
        <v>812</v>
      </c>
      <c r="N6542" t="s">
        <v>20</v>
      </c>
      <c r="O6542" t="s">
        <v>26865</v>
      </c>
      <c r="P6542" t="s">
        <v>28</v>
      </c>
      <c r="Q6542" t="s">
        <v>34233</v>
      </c>
      <c r="R6542" t="s">
        <v>34233</v>
      </c>
      <c r="S6542" t="s">
        <v>33799</v>
      </c>
      <c r="T6542" t="s">
        <v>34373</v>
      </c>
      <c r="AD6542" t="str">
        <f t="shared" si="989"/>
        <v/>
      </c>
      <c r="AE6542" t="str">
        <f t="shared" si="992"/>
        <v/>
      </c>
      <c r="AF6542" t="str">
        <f t="shared" si="987"/>
        <v/>
      </c>
      <c r="AG6542" t="str">
        <f>IF((S6542&lt;&gt;"tühi")*(AC6542&lt;&gt;""),AC6542,"")</f>
        <v/>
      </c>
      <c r="AH6542" t="str">
        <f t="shared" si="993"/>
        <v/>
      </c>
      <c r="AI6542">
        <v>0.14499999999999999</v>
      </c>
      <c r="AJ6542" t="str">
        <f t="shared" si="988"/>
        <v/>
      </c>
      <c r="AK6542" t="str">
        <f t="shared" si="994"/>
        <v/>
      </c>
      <c r="AL6542" t="str">
        <f t="shared" si="991"/>
        <v/>
      </c>
    </row>
    <row r="6543" spans="1:38" x14ac:dyDescent="0.2">
      <c r="A6543" t="s">
        <v>10160</v>
      </c>
      <c r="B6543" t="s">
        <v>680</v>
      </c>
      <c r="C6543" t="s">
        <v>10161</v>
      </c>
      <c r="D6543" s="1">
        <v>36409</v>
      </c>
      <c r="E6543" s="1">
        <v>44546</v>
      </c>
      <c r="F6543" t="s">
        <v>19</v>
      </c>
      <c r="I6543">
        <v>100</v>
      </c>
      <c r="J6543">
        <v>0</v>
      </c>
      <c r="K6543">
        <v>0</v>
      </c>
      <c r="L6543">
        <v>1600</v>
      </c>
      <c r="M6543">
        <v>1600</v>
      </c>
      <c r="N6543" t="s">
        <v>20</v>
      </c>
      <c r="O6543" t="s">
        <v>10162</v>
      </c>
      <c r="P6543" t="s">
        <v>28</v>
      </c>
      <c r="Q6543" t="s">
        <v>34233</v>
      </c>
      <c r="R6543" t="s">
        <v>34233</v>
      </c>
      <c r="S6543" t="s">
        <v>33797</v>
      </c>
      <c r="T6543" t="s">
        <v>34365</v>
      </c>
      <c r="AD6543" t="str">
        <f t="shared" si="989"/>
        <v/>
      </c>
      <c r="AE6543" t="str">
        <f t="shared" si="992"/>
        <v/>
      </c>
      <c r="AF6543" t="str">
        <f t="shared" si="987"/>
        <v/>
      </c>
      <c r="AG6543" s="17">
        <v>1</v>
      </c>
      <c r="AH6543">
        <f t="shared" si="993"/>
        <v>2.8</v>
      </c>
      <c r="AI6543">
        <v>0.14499999999999999</v>
      </c>
      <c r="AJ6543">
        <f t="shared" si="988"/>
        <v>0.40599999999999997</v>
      </c>
      <c r="AK6543" t="str">
        <f t="shared" si="994"/>
        <v/>
      </c>
      <c r="AL6543" t="str">
        <f t="shared" si="991"/>
        <v/>
      </c>
    </row>
    <row r="6544" spans="1:38" x14ac:dyDescent="0.2">
      <c r="A6544" t="s">
        <v>9019</v>
      </c>
      <c r="B6544" t="s">
        <v>680</v>
      </c>
      <c r="C6544" t="s">
        <v>9020</v>
      </c>
      <c r="D6544" s="1">
        <v>36257</v>
      </c>
      <c r="E6544" s="1">
        <v>43456</v>
      </c>
      <c r="F6544" t="s">
        <v>19</v>
      </c>
      <c r="I6544">
        <v>100</v>
      </c>
      <c r="J6544">
        <v>0</v>
      </c>
      <c r="K6544">
        <v>0</v>
      </c>
      <c r="L6544">
        <v>998</v>
      </c>
      <c r="M6544">
        <v>998</v>
      </c>
      <c r="N6544" t="s">
        <v>20</v>
      </c>
      <c r="O6544" t="s">
        <v>9021</v>
      </c>
      <c r="P6544" t="s">
        <v>28</v>
      </c>
      <c r="Q6544" t="s">
        <v>34233</v>
      </c>
      <c r="R6544" t="s">
        <v>34233</v>
      </c>
      <c r="S6544" t="s">
        <v>32628</v>
      </c>
      <c r="T6544" t="s">
        <v>34365</v>
      </c>
      <c r="AD6544" t="str">
        <f t="shared" si="989"/>
        <v/>
      </c>
      <c r="AE6544" t="str">
        <f t="shared" si="992"/>
        <v/>
      </c>
      <c r="AF6544" t="str">
        <f t="shared" si="987"/>
        <v/>
      </c>
      <c r="AG6544" s="17">
        <v>1</v>
      </c>
      <c r="AH6544">
        <f t="shared" si="993"/>
        <v>2.8</v>
      </c>
      <c r="AI6544">
        <v>0.14499999999999999</v>
      </c>
      <c r="AJ6544">
        <f t="shared" si="988"/>
        <v>0.40599999999999997</v>
      </c>
      <c r="AK6544" t="str">
        <f t="shared" si="994"/>
        <v/>
      </c>
      <c r="AL6544" t="str">
        <f t="shared" si="991"/>
        <v/>
      </c>
    </row>
    <row r="6545" spans="1:39" x14ac:dyDescent="0.2">
      <c r="A6545" t="s">
        <v>9016</v>
      </c>
      <c r="B6545" t="s">
        <v>680</v>
      </c>
      <c r="C6545" t="s">
        <v>9017</v>
      </c>
      <c r="D6545" s="1">
        <v>36257</v>
      </c>
      <c r="E6545" s="1">
        <v>44546</v>
      </c>
      <c r="F6545" t="s">
        <v>19</v>
      </c>
      <c r="I6545">
        <v>100</v>
      </c>
      <c r="J6545">
        <v>0</v>
      </c>
      <c r="K6545">
        <v>0</v>
      </c>
      <c r="L6545">
        <v>1257</v>
      </c>
      <c r="M6545">
        <v>1257</v>
      </c>
      <c r="N6545" t="s">
        <v>20</v>
      </c>
      <c r="O6545" t="s">
        <v>9018</v>
      </c>
      <c r="P6545" t="s">
        <v>28</v>
      </c>
      <c r="Q6545" t="s">
        <v>34233</v>
      </c>
      <c r="R6545" t="s">
        <v>34233</v>
      </c>
      <c r="S6545" t="s">
        <v>33797</v>
      </c>
      <c r="T6545" t="s">
        <v>34366</v>
      </c>
      <c r="AD6545" t="str">
        <f t="shared" si="989"/>
        <v/>
      </c>
      <c r="AE6545" t="str">
        <f t="shared" si="992"/>
        <v/>
      </c>
      <c r="AF6545" t="str">
        <f t="shared" si="987"/>
        <v/>
      </c>
      <c r="AG6545" s="17">
        <v>1</v>
      </c>
      <c r="AH6545">
        <f t="shared" si="993"/>
        <v>2.8</v>
      </c>
      <c r="AI6545">
        <v>0.14499999999999999</v>
      </c>
      <c r="AJ6545">
        <f t="shared" si="988"/>
        <v>0.40599999999999997</v>
      </c>
      <c r="AK6545" t="str">
        <f t="shared" si="994"/>
        <v/>
      </c>
      <c r="AL6545" t="str">
        <f t="shared" si="991"/>
        <v/>
      </c>
    </row>
    <row r="6546" spans="1:39" x14ac:dyDescent="0.2">
      <c r="A6546" t="s">
        <v>8881</v>
      </c>
      <c r="B6546" t="s">
        <v>680</v>
      </c>
      <c r="C6546" t="s">
        <v>8882</v>
      </c>
      <c r="D6546" s="1">
        <v>36257</v>
      </c>
      <c r="E6546" s="1">
        <v>44593</v>
      </c>
      <c r="F6546" t="s">
        <v>19</v>
      </c>
      <c r="I6546">
        <v>100</v>
      </c>
      <c r="J6546">
        <v>0</v>
      </c>
      <c r="K6546">
        <v>0</v>
      </c>
      <c r="L6546">
        <v>1547</v>
      </c>
      <c r="M6546">
        <v>1547</v>
      </c>
      <c r="N6546" t="s">
        <v>20</v>
      </c>
      <c r="O6546" t="s">
        <v>8883</v>
      </c>
      <c r="P6546" t="s">
        <v>28</v>
      </c>
      <c r="Q6546" t="s">
        <v>34233</v>
      </c>
      <c r="R6546" t="s">
        <v>34233</v>
      </c>
      <c r="S6546" t="s">
        <v>33797</v>
      </c>
      <c r="T6546" t="s">
        <v>34357</v>
      </c>
      <c r="AD6546" t="str">
        <f t="shared" si="989"/>
        <v/>
      </c>
      <c r="AE6546" t="str">
        <f t="shared" si="992"/>
        <v/>
      </c>
      <c r="AF6546" t="str">
        <f t="shared" ref="AF6546:AF6609" si="995">IF((S6546&lt;&gt;"tühi")*(F6546&lt;&gt;"Elamumaa")*(G6546&lt;&gt;"Elamumaa")*(H6546&lt;&gt;"Elamumaa"),IF(Z6546=0,"",Z6546),"")</f>
        <v/>
      </c>
      <c r="AG6546" s="17">
        <v>1</v>
      </c>
      <c r="AH6546">
        <f t="shared" si="993"/>
        <v>2.8</v>
      </c>
      <c r="AI6546">
        <v>0.14499999999999999</v>
      </c>
      <c r="AJ6546">
        <f t="shared" si="988"/>
        <v>0.40599999999999997</v>
      </c>
      <c r="AK6546" t="str">
        <f t="shared" si="994"/>
        <v/>
      </c>
      <c r="AL6546" t="str">
        <f t="shared" si="991"/>
        <v/>
      </c>
    </row>
    <row r="6547" spans="1:39" x14ac:dyDescent="0.2">
      <c r="A6547" t="s">
        <v>8780</v>
      </c>
      <c r="B6547" t="s">
        <v>680</v>
      </c>
      <c r="C6547" t="s">
        <v>8781</v>
      </c>
      <c r="D6547" s="1">
        <v>36257</v>
      </c>
      <c r="E6547" s="1">
        <v>44593</v>
      </c>
      <c r="F6547" t="s">
        <v>19</v>
      </c>
      <c r="I6547">
        <v>100</v>
      </c>
      <c r="J6547">
        <v>0</v>
      </c>
      <c r="K6547">
        <v>0</v>
      </c>
      <c r="L6547">
        <v>1116</v>
      </c>
      <c r="M6547">
        <v>1116</v>
      </c>
      <c r="N6547" t="s">
        <v>20</v>
      </c>
      <c r="O6547" t="s">
        <v>8782</v>
      </c>
      <c r="P6547" t="s">
        <v>28</v>
      </c>
      <c r="Q6547" t="s">
        <v>34233</v>
      </c>
      <c r="R6547" t="s">
        <v>34233</v>
      </c>
      <c r="S6547" t="s">
        <v>33797</v>
      </c>
      <c r="T6547" t="s">
        <v>34357</v>
      </c>
      <c r="AD6547" t="str">
        <f t="shared" si="989"/>
        <v/>
      </c>
      <c r="AE6547" t="str">
        <f t="shared" si="992"/>
        <v/>
      </c>
      <c r="AF6547" t="str">
        <f t="shared" si="995"/>
        <v/>
      </c>
      <c r="AG6547" s="17">
        <v>1</v>
      </c>
      <c r="AH6547">
        <f t="shared" si="993"/>
        <v>2.8</v>
      </c>
      <c r="AI6547">
        <v>0.14499999999999999</v>
      </c>
      <c r="AJ6547">
        <f t="shared" si="988"/>
        <v>0.40599999999999997</v>
      </c>
      <c r="AK6547" t="str">
        <f t="shared" si="994"/>
        <v/>
      </c>
      <c r="AL6547" t="str">
        <f t="shared" si="991"/>
        <v/>
      </c>
    </row>
    <row r="6548" spans="1:39" x14ac:dyDescent="0.2">
      <c r="A6548" t="s">
        <v>11112</v>
      </c>
      <c r="B6548" t="s">
        <v>680</v>
      </c>
      <c r="C6548" t="s">
        <v>11113</v>
      </c>
      <c r="D6548" s="1">
        <v>36458</v>
      </c>
      <c r="E6548" s="1">
        <v>44707</v>
      </c>
      <c r="F6548" t="s">
        <v>39</v>
      </c>
      <c r="I6548">
        <v>100</v>
      </c>
      <c r="J6548">
        <v>0</v>
      </c>
      <c r="K6548">
        <v>0</v>
      </c>
      <c r="L6548">
        <v>171</v>
      </c>
      <c r="M6548">
        <v>171</v>
      </c>
      <c r="N6548" t="s">
        <v>20</v>
      </c>
      <c r="O6548" t="s">
        <v>11114</v>
      </c>
      <c r="P6548" t="s">
        <v>28</v>
      </c>
      <c r="Q6548" t="s">
        <v>34233</v>
      </c>
      <c r="R6548" t="s">
        <v>34233</v>
      </c>
      <c r="S6548" t="s">
        <v>33942</v>
      </c>
      <c r="T6548" t="s">
        <v>34233</v>
      </c>
      <c r="AD6548" t="str">
        <f t="shared" si="989"/>
        <v/>
      </c>
      <c r="AE6548" t="str">
        <f t="shared" si="992"/>
        <v/>
      </c>
      <c r="AF6548" t="str">
        <f t="shared" si="995"/>
        <v/>
      </c>
      <c r="AG6548" t="str">
        <f t="shared" ref="AG6548:AG6579" si="996">IF((S6548&lt;&gt;"tühi")*(AC6548&lt;&gt;""),AC6548,"")</f>
        <v/>
      </c>
      <c r="AH6548" t="str">
        <f t="shared" si="993"/>
        <v/>
      </c>
      <c r="AI6548">
        <v>0.14499999999999999</v>
      </c>
      <c r="AJ6548" t="str">
        <f t="shared" si="988"/>
        <v/>
      </c>
      <c r="AK6548" t="str">
        <f t="shared" si="994"/>
        <v/>
      </c>
      <c r="AL6548" t="str">
        <f t="shared" si="991"/>
        <v/>
      </c>
    </row>
    <row r="6549" spans="1:39" x14ac:dyDescent="0.2">
      <c r="A6549" t="s">
        <v>11133</v>
      </c>
      <c r="B6549" t="s">
        <v>680</v>
      </c>
      <c r="C6549" t="s">
        <v>11134</v>
      </c>
      <c r="D6549" s="1">
        <v>36458</v>
      </c>
      <c r="E6549" s="1">
        <v>44546</v>
      </c>
      <c r="F6549" t="s">
        <v>39</v>
      </c>
      <c r="I6549">
        <v>100</v>
      </c>
      <c r="J6549">
        <v>0</v>
      </c>
      <c r="K6549">
        <v>0</v>
      </c>
      <c r="L6549">
        <v>1935</v>
      </c>
      <c r="M6549">
        <v>1935</v>
      </c>
      <c r="N6549" t="s">
        <v>20</v>
      </c>
      <c r="O6549" t="s">
        <v>11135</v>
      </c>
      <c r="P6549" t="s">
        <v>28</v>
      </c>
      <c r="Q6549" t="s">
        <v>34233</v>
      </c>
      <c r="R6549" t="s">
        <v>34233</v>
      </c>
      <c r="S6549" t="s">
        <v>33942</v>
      </c>
      <c r="T6549" t="s">
        <v>34233</v>
      </c>
      <c r="V6549" t="s">
        <v>35024</v>
      </c>
      <c r="AD6549" t="str">
        <f t="shared" si="989"/>
        <v/>
      </c>
      <c r="AE6549" t="str">
        <f t="shared" si="992"/>
        <v/>
      </c>
      <c r="AF6549" t="str">
        <f t="shared" si="995"/>
        <v/>
      </c>
      <c r="AG6549" t="str">
        <f t="shared" si="996"/>
        <v/>
      </c>
      <c r="AH6549" t="str">
        <f t="shared" si="993"/>
        <v/>
      </c>
      <c r="AI6549">
        <v>0.14499999999999999</v>
      </c>
      <c r="AJ6549" t="str">
        <f t="shared" si="988"/>
        <v/>
      </c>
      <c r="AK6549" t="str">
        <f t="shared" si="994"/>
        <v/>
      </c>
      <c r="AL6549" t="str">
        <f t="shared" si="991"/>
        <v/>
      </c>
    </row>
    <row r="6550" spans="1:39" x14ac:dyDescent="0.2">
      <c r="A6550" t="s">
        <v>29787</v>
      </c>
      <c r="B6550" t="s">
        <v>680</v>
      </c>
      <c r="C6550" t="s">
        <v>29788</v>
      </c>
      <c r="D6550" s="1">
        <v>43837</v>
      </c>
      <c r="E6550" s="1">
        <v>43837</v>
      </c>
      <c r="F6550" t="s">
        <v>19</v>
      </c>
      <c r="I6550">
        <v>100</v>
      </c>
      <c r="J6550">
        <v>0</v>
      </c>
      <c r="K6550">
        <v>0</v>
      </c>
      <c r="L6550">
        <v>1201</v>
      </c>
      <c r="M6550">
        <v>1201</v>
      </c>
      <c r="N6550" t="s">
        <v>20</v>
      </c>
      <c r="O6550" t="s">
        <v>29789</v>
      </c>
      <c r="P6550" t="s">
        <v>28</v>
      </c>
      <c r="Q6550" t="s">
        <v>34256</v>
      </c>
      <c r="R6550" t="s">
        <v>33783</v>
      </c>
      <c r="S6550" t="s">
        <v>33942</v>
      </c>
      <c r="T6550" t="s">
        <v>34233</v>
      </c>
      <c r="U6550" t="s">
        <v>32634</v>
      </c>
      <c r="V6550" t="s">
        <v>33213</v>
      </c>
      <c r="W6550">
        <v>240</v>
      </c>
      <c r="X6550">
        <v>2</v>
      </c>
      <c r="Y6550" t="s">
        <v>32661</v>
      </c>
      <c r="AA6550">
        <v>8.5</v>
      </c>
      <c r="AC6550">
        <v>1</v>
      </c>
      <c r="AD6550" t="str">
        <f t="shared" si="989"/>
        <v/>
      </c>
      <c r="AE6550">
        <f t="shared" si="992"/>
        <v>1</v>
      </c>
      <c r="AF6550" t="str">
        <f t="shared" si="995"/>
        <v/>
      </c>
      <c r="AG6550" t="str">
        <f t="shared" si="996"/>
        <v/>
      </c>
      <c r="AH6550" t="str">
        <f t="shared" si="993"/>
        <v/>
      </c>
      <c r="AI6550">
        <v>0.14499999999999999</v>
      </c>
      <c r="AJ6550" t="str">
        <f t="shared" si="988"/>
        <v/>
      </c>
      <c r="AK6550">
        <f t="shared" si="994"/>
        <v>2.8</v>
      </c>
      <c r="AL6550">
        <f t="shared" si="991"/>
        <v>0.40599999999999997</v>
      </c>
    </row>
    <row r="6551" spans="1:39" x14ac:dyDescent="0.2">
      <c r="A6551" t="s">
        <v>29799</v>
      </c>
      <c r="B6551" t="s">
        <v>680</v>
      </c>
      <c r="C6551" t="s">
        <v>29800</v>
      </c>
      <c r="D6551" s="1">
        <v>43837</v>
      </c>
      <c r="E6551" s="1">
        <v>43837</v>
      </c>
      <c r="F6551" t="s">
        <v>19</v>
      </c>
      <c r="I6551">
        <v>100</v>
      </c>
      <c r="J6551">
        <v>0</v>
      </c>
      <c r="K6551">
        <v>0</v>
      </c>
      <c r="L6551">
        <v>1370</v>
      </c>
      <c r="M6551">
        <v>1370</v>
      </c>
      <c r="N6551" t="s">
        <v>20</v>
      </c>
      <c r="O6551" t="s">
        <v>29801</v>
      </c>
      <c r="P6551" t="s">
        <v>28</v>
      </c>
      <c r="Q6551" t="s">
        <v>34256</v>
      </c>
      <c r="R6551" t="s">
        <v>33783</v>
      </c>
      <c r="S6551" t="s">
        <v>33942</v>
      </c>
      <c r="T6551" t="s">
        <v>34233</v>
      </c>
      <c r="U6551" t="s">
        <v>32634</v>
      </c>
      <c r="V6551" t="s">
        <v>33213</v>
      </c>
      <c r="W6551">
        <v>275</v>
      </c>
      <c r="X6551">
        <v>2</v>
      </c>
      <c r="Y6551" t="s">
        <v>32661</v>
      </c>
      <c r="AA6551">
        <v>8.5</v>
      </c>
      <c r="AC6551">
        <v>1</v>
      </c>
      <c r="AD6551" t="str">
        <f t="shared" si="989"/>
        <v/>
      </c>
      <c r="AE6551">
        <f t="shared" si="992"/>
        <v>1</v>
      </c>
      <c r="AF6551" t="str">
        <f t="shared" si="995"/>
        <v/>
      </c>
      <c r="AG6551" t="str">
        <f t="shared" si="996"/>
        <v/>
      </c>
      <c r="AH6551" t="str">
        <f t="shared" si="993"/>
        <v/>
      </c>
      <c r="AI6551">
        <v>0.14499999999999999</v>
      </c>
      <c r="AJ6551" t="str">
        <f t="shared" si="988"/>
        <v/>
      </c>
      <c r="AK6551">
        <f t="shared" si="994"/>
        <v>2.8</v>
      </c>
      <c r="AL6551">
        <f t="shared" si="991"/>
        <v>0.40599999999999997</v>
      </c>
    </row>
    <row r="6552" spans="1:39" x14ac:dyDescent="0.2">
      <c r="A6552" t="s">
        <v>29763</v>
      </c>
      <c r="B6552" t="s">
        <v>680</v>
      </c>
      <c r="C6552" t="s">
        <v>29764</v>
      </c>
      <c r="D6552" s="1">
        <v>43837</v>
      </c>
      <c r="E6552" s="1">
        <v>43837</v>
      </c>
      <c r="F6552" t="s">
        <v>19</v>
      </c>
      <c r="I6552">
        <v>100</v>
      </c>
      <c r="J6552">
        <v>0</v>
      </c>
      <c r="K6552">
        <v>0</v>
      </c>
      <c r="L6552">
        <v>1573</v>
      </c>
      <c r="M6552">
        <v>1573</v>
      </c>
      <c r="N6552" t="s">
        <v>20</v>
      </c>
      <c r="O6552" t="s">
        <v>29765</v>
      </c>
      <c r="P6552" t="s">
        <v>28</v>
      </c>
      <c r="Q6552" t="s">
        <v>34256</v>
      </c>
      <c r="R6552" t="s">
        <v>33783</v>
      </c>
      <c r="S6552" t="s">
        <v>33942</v>
      </c>
      <c r="T6552" t="s">
        <v>34233</v>
      </c>
      <c r="U6552" t="s">
        <v>32634</v>
      </c>
      <c r="V6552" t="s">
        <v>33213</v>
      </c>
      <c r="W6552">
        <v>315</v>
      </c>
      <c r="X6552">
        <v>2</v>
      </c>
      <c r="Y6552" t="s">
        <v>32661</v>
      </c>
      <c r="AA6552">
        <v>8.5</v>
      </c>
      <c r="AC6552">
        <v>1</v>
      </c>
      <c r="AD6552" t="str">
        <f t="shared" si="989"/>
        <v/>
      </c>
      <c r="AE6552">
        <f t="shared" si="992"/>
        <v>1</v>
      </c>
      <c r="AF6552" t="str">
        <f t="shared" si="995"/>
        <v/>
      </c>
      <c r="AG6552" t="str">
        <f t="shared" si="996"/>
        <v/>
      </c>
      <c r="AH6552" t="str">
        <f t="shared" si="993"/>
        <v/>
      </c>
      <c r="AI6552">
        <v>0.14499999999999999</v>
      </c>
      <c r="AJ6552" t="str">
        <f t="shared" si="988"/>
        <v/>
      </c>
      <c r="AK6552">
        <f t="shared" si="994"/>
        <v>2.8</v>
      </c>
      <c r="AL6552">
        <f t="shared" si="991"/>
        <v>0.40599999999999997</v>
      </c>
    </row>
    <row r="6553" spans="1:39" x14ac:dyDescent="0.2">
      <c r="A6553" t="s">
        <v>29687</v>
      </c>
      <c r="B6553" t="s">
        <v>680</v>
      </c>
      <c r="C6553" t="s">
        <v>29688</v>
      </c>
      <c r="D6553" s="1">
        <v>43837</v>
      </c>
      <c r="E6553" s="1">
        <v>43837</v>
      </c>
      <c r="F6553" t="s">
        <v>19</v>
      </c>
      <c r="I6553">
        <v>100</v>
      </c>
      <c r="J6553">
        <v>0</v>
      </c>
      <c r="K6553">
        <v>0</v>
      </c>
      <c r="L6553">
        <v>1451</v>
      </c>
      <c r="M6553">
        <v>1451</v>
      </c>
      <c r="N6553" t="s">
        <v>20</v>
      </c>
      <c r="O6553" t="s">
        <v>29689</v>
      </c>
      <c r="P6553" t="s">
        <v>28</v>
      </c>
      <c r="Q6553" t="s">
        <v>34256</v>
      </c>
      <c r="R6553" t="s">
        <v>33783</v>
      </c>
      <c r="S6553" t="s">
        <v>33942</v>
      </c>
      <c r="T6553" t="s">
        <v>34233</v>
      </c>
      <c r="U6553" t="s">
        <v>32634</v>
      </c>
      <c r="V6553" t="s">
        <v>33213</v>
      </c>
      <c r="W6553">
        <v>290</v>
      </c>
      <c r="X6553">
        <v>2</v>
      </c>
      <c r="Y6553" t="s">
        <v>32661</v>
      </c>
      <c r="AA6553">
        <v>8.5</v>
      </c>
      <c r="AC6553">
        <v>1</v>
      </c>
      <c r="AD6553" t="str">
        <f t="shared" si="989"/>
        <v/>
      </c>
      <c r="AE6553">
        <f t="shared" si="992"/>
        <v>1</v>
      </c>
      <c r="AF6553" t="str">
        <f t="shared" si="995"/>
        <v/>
      </c>
      <c r="AG6553" t="str">
        <f t="shared" si="996"/>
        <v/>
      </c>
      <c r="AH6553" t="str">
        <f t="shared" si="993"/>
        <v/>
      </c>
      <c r="AI6553">
        <v>0.14499999999999999</v>
      </c>
      <c r="AJ6553" t="str">
        <f t="shared" si="988"/>
        <v/>
      </c>
      <c r="AK6553">
        <f t="shared" si="994"/>
        <v>2.8</v>
      </c>
      <c r="AL6553">
        <f t="shared" si="991"/>
        <v>0.40599999999999997</v>
      </c>
    </row>
    <row r="6554" spans="1:39" x14ac:dyDescent="0.2">
      <c r="A6554" t="s">
        <v>29832</v>
      </c>
      <c r="B6554" t="s">
        <v>680</v>
      </c>
      <c r="C6554" t="s">
        <v>29833</v>
      </c>
      <c r="D6554" s="1">
        <v>43837</v>
      </c>
      <c r="E6554" s="1">
        <v>43837</v>
      </c>
      <c r="F6554" t="s">
        <v>19</v>
      </c>
      <c r="I6554">
        <v>100</v>
      </c>
      <c r="J6554">
        <v>0</v>
      </c>
      <c r="K6554">
        <v>0</v>
      </c>
      <c r="L6554">
        <v>1342</v>
      </c>
      <c r="M6554">
        <v>1342</v>
      </c>
      <c r="N6554" t="s">
        <v>20</v>
      </c>
      <c r="O6554" t="s">
        <v>29834</v>
      </c>
      <c r="P6554" t="s">
        <v>28</v>
      </c>
      <c r="Q6554" t="s">
        <v>34256</v>
      </c>
      <c r="R6554" t="s">
        <v>33783</v>
      </c>
      <c r="S6554" t="s">
        <v>33942</v>
      </c>
      <c r="T6554" t="s">
        <v>34233</v>
      </c>
      <c r="U6554" t="s">
        <v>32634</v>
      </c>
      <c r="V6554" t="s">
        <v>33213</v>
      </c>
      <c r="W6554">
        <v>270</v>
      </c>
      <c r="X6554">
        <v>2</v>
      </c>
      <c r="Y6554" t="s">
        <v>32661</v>
      </c>
      <c r="AA6554">
        <v>8.5</v>
      </c>
      <c r="AC6554">
        <v>1</v>
      </c>
      <c r="AD6554" t="str">
        <f t="shared" si="989"/>
        <v/>
      </c>
      <c r="AE6554">
        <f t="shared" si="992"/>
        <v>1</v>
      </c>
      <c r="AF6554" t="str">
        <f t="shared" si="995"/>
        <v/>
      </c>
      <c r="AG6554" t="str">
        <f t="shared" si="996"/>
        <v/>
      </c>
      <c r="AH6554" t="str">
        <f t="shared" si="993"/>
        <v/>
      </c>
      <c r="AI6554">
        <v>0.14499999999999999</v>
      </c>
      <c r="AJ6554" t="str">
        <f t="shared" si="988"/>
        <v/>
      </c>
      <c r="AK6554">
        <f t="shared" si="994"/>
        <v>2.8</v>
      </c>
      <c r="AL6554">
        <f t="shared" si="991"/>
        <v>0.40599999999999997</v>
      </c>
    </row>
    <row r="6555" spans="1:39" x14ac:dyDescent="0.2">
      <c r="A6555" t="s">
        <v>29826</v>
      </c>
      <c r="B6555" t="s">
        <v>680</v>
      </c>
      <c r="C6555" t="s">
        <v>29827</v>
      </c>
      <c r="D6555" s="1">
        <v>43837</v>
      </c>
      <c r="E6555" s="1">
        <v>43837</v>
      </c>
      <c r="F6555" t="s">
        <v>19</v>
      </c>
      <c r="I6555">
        <v>100</v>
      </c>
      <c r="J6555">
        <v>0</v>
      </c>
      <c r="K6555">
        <v>0</v>
      </c>
      <c r="L6555">
        <v>1316</v>
      </c>
      <c r="M6555">
        <v>1316</v>
      </c>
      <c r="N6555" t="s">
        <v>20</v>
      </c>
      <c r="O6555" t="s">
        <v>29828</v>
      </c>
      <c r="P6555" t="s">
        <v>28</v>
      </c>
      <c r="Q6555" t="s">
        <v>34256</v>
      </c>
      <c r="R6555" t="s">
        <v>33783</v>
      </c>
      <c r="S6555" t="s">
        <v>32628</v>
      </c>
      <c r="T6555" t="s">
        <v>34233</v>
      </c>
      <c r="U6555" t="s">
        <v>32634</v>
      </c>
      <c r="V6555" t="s">
        <v>33213</v>
      </c>
      <c r="W6555">
        <v>265</v>
      </c>
      <c r="X6555">
        <v>2</v>
      </c>
      <c r="Y6555" t="s">
        <v>32661</v>
      </c>
      <c r="AA6555">
        <v>8.5</v>
      </c>
      <c r="AC6555">
        <v>1</v>
      </c>
      <c r="AD6555" t="str">
        <f t="shared" si="989"/>
        <v/>
      </c>
      <c r="AE6555" t="str">
        <f t="shared" si="992"/>
        <v/>
      </c>
      <c r="AF6555" t="str">
        <f t="shared" si="995"/>
        <v/>
      </c>
      <c r="AG6555">
        <f t="shared" si="996"/>
        <v>1</v>
      </c>
      <c r="AH6555">
        <f t="shared" si="993"/>
        <v>2.8</v>
      </c>
      <c r="AI6555">
        <v>0.14499999999999999</v>
      </c>
      <c r="AJ6555">
        <f t="shared" si="988"/>
        <v>0.40599999999999997</v>
      </c>
      <c r="AK6555" t="str">
        <f t="shared" si="994"/>
        <v/>
      </c>
      <c r="AL6555" t="str">
        <f t="shared" si="991"/>
        <v/>
      </c>
      <c r="AM6555" t="s">
        <v>35143</v>
      </c>
    </row>
    <row r="6556" spans="1:39" x14ac:dyDescent="0.2">
      <c r="A6556" t="s">
        <v>29817</v>
      </c>
      <c r="B6556" t="s">
        <v>680</v>
      </c>
      <c r="C6556" t="s">
        <v>29818</v>
      </c>
      <c r="D6556" s="1">
        <v>43837</v>
      </c>
      <c r="E6556" s="1">
        <v>43837</v>
      </c>
      <c r="F6556" t="s">
        <v>19</v>
      </c>
      <c r="I6556">
        <v>100</v>
      </c>
      <c r="J6556">
        <v>0</v>
      </c>
      <c r="K6556">
        <v>0</v>
      </c>
      <c r="L6556">
        <v>1202</v>
      </c>
      <c r="M6556">
        <v>1202</v>
      </c>
      <c r="N6556" t="s">
        <v>20</v>
      </c>
      <c r="O6556" t="s">
        <v>29819</v>
      </c>
      <c r="P6556" t="s">
        <v>28</v>
      </c>
      <c r="Q6556" t="s">
        <v>34256</v>
      </c>
      <c r="R6556" t="s">
        <v>33783</v>
      </c>
      <c r="S6556" t="s">
        <v>33942</v>
      </c>
      <c r="T6556" t="s">
        <v>34233</v>
      </c>
      <c r="U6556" t="s">
        <v>32634</v>
      </c>
      <c r="V6556" t="s">
        <v>33213</v>
      </c>
      <c r="W6556">
        <v>240</v>
      </c>
      <c r="X6556">
        <v>2</v>
      </c>
      <c r="Y6556" t="s">
        <v>32661</v>
      </c>
      <c r="AA6556">
        <v>8.5</v>
      </c>
      <c r="AC6556">
        <v>1</v>
      </c>
      <c r="AD6556" t="str">
        <f t="shared" si="989"/>
        <v/>
      </c>
      <c r="AE6556">
        <f t="shared" si="992"/>
        <v>1</v>
      </c>
      <c r="AF6556" t="str">
        <f t="shared" si="995"/>
        <v/>
      </c>
      <c r="AG6556" t="str">
        <f t="shared" si="996"/>
        <v/>
      </c>
      <c r="AH6556" t="str">
        <f t="shared" si="993"/>
        <v/>
      </c>
      <c r="AI6556">
        <v>0.14499999999999999</v>
      </c>
      <c r="AJ6556" t="str">
        <f t="shared" si="988"/>
        <v/>
      </c>
      <c r="AK6556">
        <f t="shared" si="994"/>
        <v>2.8</v>
      </c>
      <c r="AL6556">
        <f t="shared" si="991"/>
        <v>0.40599999999999997</v>
      </c>
    </row>
    <row r="6557" spans="1:39" x14ac:dyDescent="0.2">
      <c r="A6557" t="s">
        <v>29820</v>
      </c>
      <c r="B6557" t="s">
        <v>680</v>
      </c>
      <c r="C6557" t="s">
        <v>29821</v>
      </c>
      <c r="D6557" s="1">
        <v>43837</v>
      </c>
      <c r="E6557" s="1">
        <v>43837</v>
      </c>
      <c r="F6557" t="s">
        <v>19</v>
      </c>
      <c r="I6557">
        <v>100</v>
      </c>
      <c r="J6557">
        <v>0</v>
      </c>
      <c r="K6557">
        <v>0</v>
      </c>
      <c r="L6557">
        <v>1489</v>
      </c>
      <c r="M6557">
        <v>1489</v>
      </c>
      <c r="N6557" t="s">
        <v>20</v>
      </c>
      <c r="O6557" t="s">
        <v>29822</v>
      </c>
      <c r="P6557" t="s">
        <v>28</v>
      </c>
      <c r="Q6557" t="s">
        <v>34256</v>
      </c>
      <c r="R6557" t="s">
        <v>33783</v>
      </c>
      <c r="S6557" t="s">
        <v>32628</v>
      </c>
      <c r="T6557" t="s">
        <v>34233</v>
      </c>
      <c r="U6557" t="s">
        <v>32634</v>
      </c>
      <c r="V6557" t="s">
        <v>33213</v>
      </c>
      <c r="W6557">
        <v>295</v>
      </c>
      <c r="X6557">
        <v>2</v>
      </c>
      <c r="Y6557" t="s">
        <v>32661</v>
      </c>
      <c r="AA6557">
        <v>8.5</v>
      </c>
      <c r="AC6557">
        <v>1</v>
      </c>
      <c r="AD6557" t="str">
        <f t="shared" si="989"/>
        <v/>
      </c>
      <c r="AE6557" t="str">
        <f t="shared" si="992"/>
        <v/>
      </c>
      <c r="AF6557" t="str">
        <f t="shared" si="995"/>
        <v/>
      </c>
      <c r="AG6557">
        <f t="shared" si="996"/>
        <v>1</v>
      </c>
      <c r="AH6557">
        <f t="shared" si="993"/>
        <v>2.8</v>
      </c>
      <c r="AI6557">
        <v>0.14499999999999999</v>
      </c>
      <c r="AJ6557">
        <f t="shared" si="988"/>
        <v>0.40599999999999997</v>
      </c>
      <c r="AK6557" t="str">
        <f t="shared" si="994"/>
        <v/>
      </c>
      <c r="AL6557" t="str">
        <f t="shared" si="991"/>
        <v/>
      </c>
      <c r="AM6557" t="s">
        <v>35144</v>
      </c>
    </row>
    <row r="6558" spans="1:39" x14ac:dyDescent="0.2">
      <c r="A6558" t="s">
        <v>29681</v>
      </c>
      <c r="B6558" t="s">
        <v>680</v>
      </c>
      <c r="C6558" t="s">
        <v>29682</v>
      </c>
      <c r="D6558" s="1">
        <v>43837</v>
      </c>
      <c r="E6558" s="1">
        <v>43837</v>
      </c>
      <c r="F6558" t="s">
        <v>19</v>
      </c>
      <c r="I6558">
        <v>100</v>
      </c>
      <c r="J6558">
        <v>0</v>
      </c>
      <c r="K6558">
        <v>0</v>
      </c>
      <c r="L6558">
        <v>1298</v>
      </c>
      <c r="M6558">
        <v>1298</v>
      </c>
      <c r="N6558" t="s">
        <v>20</v>
      </c>
      <c r="O6558" t="s">
        <v>29683</v>
      </c>
      <c r="P6558" t="s">
        <v>28</v>
      </c>
      <c r="Q6558" t="s">
        <v>34256</v>
      </c>
      <c r="R6558" t="s">
        <v>33783</v>
      </c>
      <c r="S6558" t="s">
        <v>33942</v>
      </c>
      <c r="T6558" t="s">
        <v>34233</v>
      </c>
      <c r="U6558" t="s">
        <v>32634</v>
      </c>
      <c r="V6558" t="s">
        <v>33213</v>
      </c>
      <c r="W6558">
        <v>260</v>
      </c>
      <c r="X6558">
        <v>2</v>
      </c>
      <c r="Y6558" t="s">
        <v>32661</v>
      </c>
      <c r="AA6558">
        <v>8.5</v>
      </c>
      <c r="AC6558">
        <v>1</v>
      </c>
      <c r="AD6558" t="str">
        <f t="shared" si="989"/>
        <v/>
      </c>
      <c r="AE6558">
        <f t="shared" si="992"/>
        <v>1</v>
      </c>
      <c r="AF6558" t="str">
        <f t="shared" si="995"/>
        <v/>
      </c>
      <c r="AG6558" t="str">
        <f t="shared" si="996"/>
        <v/>
      </c>
      <c r="AH6558" t="str">
        <f t="shared" si="993"/>
        <v/>
      </c>
      <c r="AI6558">
        <v>0.14499999999999999</v>
      </c>
      <c r="AJ6558" t="str">
        <f t="shared" ref="AJ6558:AJ6621" si="997">IF(COUNTBLANK(AH6558),"",AH6558*AI6558)</f>
        <v/>
      </c>
      <c r="AK6558">
        <f t="shared" si="994"/>
        <v>2.8</v>
      </c>
      <c r="AL6558">
        <f t="shared" si="991"/>
        <v>0.40599999999999997</v>
      </c>
    </row>
    <row r="6559" spans="1:39" x14ac:dyDescent="0.2">
      <c r="A6559" t="s">
        <v>29772</v>
      </c>
      <c r="B6559" t="s">
        <v>680</v>
      </c>
      <c r="C6559" t="s">
        <v>29773</v>
      </c>
      <c r="D6559" s="1">
        <v>43837</v>
      </c>
      <c r="E6559" s="1">
        <v>43837</v>
      </c>
      <c r="F6559" t="s">
        <v>19</v>
      </c>
      <c r="I6559">
        <v>100</v>
      </c>
      <c r="J6559">
        <v>0</v>
      </c>
      <c r="K6559">
        <v>0</v>
      </c>
      <c r="L6559">
        <v>1234</v>
      </c>
      <c r="M6559">
        <v>1234</v>
      </c>
      <c r="N6559" t="s">
        <v>20</v>
      </c>
      <c r="O6559" t="s">
        <v>29774</v>
      </c>
      <c r="P6559" t="s">
        <v>28</v>
      </c>
      <c r="Q6559" t="s">
        <v>34256</v>
      </c>
      <c r="R6559" t="s">
        <v>33783</v>
      </c>
      <c r="S6559" t="s">
        <v>33942</v>
      </c>
      <c r="T6559" t="s">
        <v>34233</v>
      </c>
      <c r="U6559" t="s">
        <v>32634</v>
      </c>
      <c r="V6559" t="s">
        <v>33213</v>
      </c>
      <c r="W6559">
        <v>245</v>
      </c>
      <c r="X6559">
        <v>2</v>
      </c>
      <c r="Y6559" t="s">
        <v>32661</v>
      </c>
      <c r="AA6559">
        <v>8.5</v>
      </c>
      <c r="AC6559">
        <v>1</v>
      </c>
      <c r="AD6559" t="str">
        <f t="shared" si="989"/>
        <v/>
      </c>
      <c r="AE6559">
        <f t="shared" si="992"/>
        <v>1</v>
      </c>
      <c r="AF6559" t="str">
        <f t="shared" si="995"/>
        <v/>
      </c>
      <c r="AG6559" t="str">
        <f t="shared" si="996"/>
        <v/>
      </c>
      <c r="AH6559" t="str">
        <f t="shared" si="993"/>
        <v/>
      </c>
      <c r="AI6559">
        <v>0.14499999999999999</v>
      </c>
      <c r="AJ6559" t="str">
        <f t="shared" si="997"/>
        <v/>
      </c>
      <c r="AK6559">
        <f t="shared" si="994"/>
        <v>2.8</v>
      </c>
      <c r="AL6559">
        <f t="shared" si="991"/>
        <v>0.40599999999999997</v>
      </c>
    </row>
    <row r="6560" spans="1:39" x14ac:dyDescent="0.2">
      <c r="A6560" t="s">
        <v>29757</v>
      </c>
      <c r="B6560" t="s">
        <v>680</v>
      </c>
      <c r="C6560" t="s">
        <v>29758</v>
      </c>
      <c r="D6560" s="1">
        <v>43837</v>
      </c>
      <c r="E6560" s="1">
        <v>43837</v>
      </c>
      <c r="F6560" t="s">
        <v>19</v>
      </c>
      <c r="I6560">
        <v>100</v>
      </c>
      <c r="J6560">
        <v>0</v>
      </c>
      <c r="K6560">
        <v>0</v>
      </c>
      <c r="L6560">
        <v>1200</v>
      </c>
      <c r="M6560">
        <v>1200</v>
      </c>
      <c r="N6560" t="s">
        <v>20</v>
      </c>
      <c r="O6560" t="s">
        <v>29759</v>
      </c>
      <c r="P6560" t="s">
        <v>28</v>
      </c>
      <c r="Q6560" t="s">
        <v>34256</v>
      </c>
      <c r="R6560" t="s">
        <v>33783</v>
      </c>
      <c r="S6560" t="s">
        <v>33942</v>
      </c>
      <c r="T6560" t="s">
        <v>34233</v>
      </c>
      <c r="U6560" t="s">
        <v>32634</v>
      </c>
      <c r="V6560" t="s">
        <v>33213</v>
      </c>
      <c r="W6560">
        <v>240</v>
      </c>
      <c r="X6560">
        <v>2</v>
      </c>
      <c r="Y6560" t="s">
        <v>32661</v>
      </c>
      <c r="AA6560">
        <v>8.5</v>
      </c>
      <c r="AC6560">
        <v>1</v>
      </c>
      <c r="AD6560" t="str">
        <f t="shared" si="989"/>
        <v/>
      </c>
      <c r="AE6560">
        <f t="shared" si="992"/>
        <v>1</v>
      </c>
      <c r="AF6560" t="str">
        <f t="shared" si="995"/>
        <v/>
      </c>
      <c r="AG6560" t="str">
        <f t="shared" si="996"/>
        <v/>
      </c>
      <c r="AH6560" t="str">
        <f t="shared" si="993"/>
        <v/>
      </c>
      <c r="AI6560">
        <v>0.14499999999999999</v>
      </c>
      <c r="AJ6560" t="str">
        <f t="shared" si="997"/>
        <v/>
      </c>
      <c r="AK6560">
        <f t="shared" si="994"/>
        <v>2.8</v>
      </c>
      <c r="AL6560">
        <f t="shared" si="991"/>
        <v>0.40599999999999997</v>
      </c>
    </row>
    <row r="6561" spans="1:39" x14ac:dyDescent="0.2">
      <c r="A6561" t="s">
        <v>29829</v>
      </c>
      <c r="B6561" t="s">
        <v>680</v>
      </c>
      <c r="C6561" t="s">
        <v>29830</v>
      </c>
      <c r="D6561" s="1">
        <v>43837</v>
      </c>
      <c r="E6561" s="1">
        <v>43837</v>
      </c>
      <c r="F6561" t="s">
        <v>19</v>
      </c>
      <c r="I6561">
        <v>100</v>
      </c>
      <c r="J6561">
        <v>0</v>
      </c>
      <c r="K6561">
        <v>0</v>
      </c>
      <c r="L6561">
        <v>1213</v>
      </c>
      <c r="M6561">
        <v>1213</v>
      </c>
      <c r="N6561" t="s">
        <v>20</v>
      </c>
      <c r="O6561" t="s">
        <v>29831</v>
      </c>
      <c r="P6561" t="s">
        <v>28</v>
      </c>
      <c r="Q6561" t="s">
        <v>34256</v>
      </c>
      <c r="R6561" t="s">
        <v>33783</v>
      </c>
      <c r="S6561" t="s">
        <v>33942</v>
      </c>
      <c r="T6561" t="s">
        <v>34233</v>
      </c>
      <c r="U6561" t="s">
        <v>32634</v>
      </c>
      <c r="V6561" t="s">
        <v>33213</v>
      </c>
      <c r="W6561">
        <v>240</v>
      </c>
      <c r="X6561">
        <v>2</v>
      </c>
      <c r="Y6561" t="s">
        <v>32661</v>
      </c>
      <c r="AA6561">
        <v>8.5</v>
      </c>
      <c r="AC6561">
        <v>1</v>
      </c>
      <c r="AD6561" t="str">
        <f t="shared" si="989"/>
        <v/>
      </c>
      <c r="AE6561">
        <f t="shared" si="992"/>
        <v>1</v>
      </c>
      <c r="AF6561" t="str">
        <f t="shared" si="995"/>
        <v/>
      </c>
      <c r="AG6561" t="str">
        <f t="shared" si="996"/>
        <v/>
      </c>
      <c r="AH6561" t="str">
        <f t="shared" si="993"/>
        <v/>
      </c>
      <c r="AI6561">
        <v>0.14499999999999999</v>
      </c>
      <c r="AJ6561" t="str">
        <f t="shared" si="997"/>
        <v/>
      </c>
      <c r="AK6561">
        <f t="shared" si="994"/>
        <v>2.8</v>
      </c>
      <c r="AL6561">
        <f t="shared" si="991"/>
        <v>0.40599999999999997</v>
      </c>
    </row>
    <row r="6562" spans="1:39" x14ac:dyDescent="0.2">
      <c r="A6562" t="s">
        <v>29696</v>
      </c>
      <c r="B6562" t="s">
        <v>680</v>
      </c>
      <c r="C6562" t="s">
        <v>29697</v>
      </c>
      <c r="D6562" s="1">
        <v>43837</v>
      </c>
      <c r="E6562" s="1">
        <v>43837</v>
      </c>
      <c r="F6562" t="s">
        <v>19</v>
      </c>
      <c r="I6562">
        <v>100</v>
      </c>
      <c r="J6562">
        <v>0</v>
      </c>
      <c r="K6562">
        <v>0</v>
      </c>
      <c r="L6562">
        <v>1207</v>
      </c>
      <c r="M6562">
        <v>1207</v>
      </c>
      <c r="N6562" t="s">
        <v>20</v>
      </c>
      <c r="O6562" t="s">
        <v>29698</v>
      </c>
      <c r="P6562" t="s">
        <v>28</v>
      </c>
      <c r="Q6562" t="s">
        <v>34256</v>
      </c>
      <c r="R6562" t="s">
        <v>33783</v>
      </c>
      <c r="S6562" t="s">
        <v>33942</v>
      </c>
      <c r="T6562" t="s">
        <v>34233</v>
      </c>
      <c r="U6562" t="s">
        <v>32634</v>
      </c>
      <c r="V6562" t="s">
        <v>33213</v>
      </c>
      <c r="W6562">
        <v>240</v>
      </c>
      <c r="X6562">
        <v>2</v>
      </c>
      <c r="Y6562" t="s">
        <v>32661</v>
      </c>
      <c r="AA6562">
        <v>8.5</v>
      </c>
      <c r="AC6562">
        <v>1</v>
      </c>
      <c r="AD6562" t="str">
        <f t="shared" si="989"/>
        <v/>
      </c>
      <c r="AE6562">
        <f t="shared" si="992"/>
        <v>1</v>
      </c>
      <c r="AF6562" t="str">
        <f t="shared" si="995"/>
        <v/>
      </c>
      <c r="AG6562" t="str">
        <f t="shared" si="996"/>
        <v/>
      </c>
      <c r="AH6562" t="str">
        <f t="shared" si="993"/>
        <v/>
      </c>
      <c r="AI6562">
        <v>0.14499999999999999</v>
      </c>
      <c r="AJ6562" t="str">
        <f t="shared" si="997"/>
        <v/>
      </c>
      <c r="AK6562">
        <f t="shared" si="994"/>
        <v>2.8</v>
      </c>
      <c r="AL6562">
        <f t="shared" si="991"/>
        <v>0.40599999999999997</v>
      </c>
    </row>
    <row r="6563" spans="1:39" x14ac:dyDescent="0.2">
      <c r="A6563" t="s">
        <v>29793</v>
      </c>
      <c r="B6563" t="s">
        <v>680</v>
      </c>
      <c r="C6563" t="s">
        <v>29794</v>
      </c>
      <c r="D6563" s="1">
        <v>43837</v>
      </c>
      <c r="E6563" s="1">
        <v>43837</v>
      </c>
      <c r="F6563" t="s">
        <v>19</v>
      </c>
      <c r="I6563">
        <v>100</v>
      </c>
      <c r="J6563">
        <v>0</v>
      </c>
      <c r="K6563">
        <v>0</v>
      </c>
      <c r="L6563">
        <v>1209</v>
      </c>
      <c r="M6563">
        <v>1209</v>
      </c>
      <c r="N6563" t="s">
        <v>20</v>
      </c>
      <c r="O6563" t="s">
        <v>29795</v>
      </c>
      <c r="P6563" t="s">
        <v>28</v>
      </c>
      <c r="Q6563" t="s">
        <v>34256</v>
      </c>
      <c r="R6563" t="s">
        <v>33783</v>
      </c>
      <c r="S6563" t="s">
        <v>32628</v>
      </c>
      <c r="T6563" t="s">
        <v>34233</v>
      </c>
      <c r="U6563" t="s">
        <v>32634</v>
      </c>
      <c r="V6563" t="s">
        <v>33213</v>
      </c>
      <c r="W6563">
        <v>240</v>
      </c>
      <c r="X6563">
        <v>2</v>
      </c>
      <c r="Y6563" t="s">
        <v>32661</v>
      </c>
      <c r="AA6563">
        <v>8.5</v>
      </c>
      <c r="AC6563">
        <v>1</v>
      </c>
      <c r="AD6563" t="str">
        <f t="shared" si="989"/>
        <v/>
      </c>
      <c r="AE6563" t="str">
        <f t="shared" si="992"/>
        <v/>
      </c>
      <c r="AF6563" t="str">
        <f t="shared" si="995"/>
        <v/>
      </c>
      <c r="AG6563">
        <f t="shared" si="996"/>
        <v>1</v>
      </c>
      <c r="AH6563">
        <f t="shared" si="993"/>
        <v>2.8</v>
      </c>
      <c r="AI6563">
        <v>0.14499999999999999</v>
      </c>
      <c r="AJ6563">
        <f t="shared" si="997"/>
        <v>0.40599999999999997</v>
      </c>
      <c r="AK6563" t="str">
        <f t="shared" si="994"/>
        <v/>
      </c>
      <c r="AL6563" t="str">
        <f t="shared" si="991"/>
        <v/>
      </c>
      <c r="AM6563" t="s">
        <v>35144</v>
      </c>
    </row>
    <row r="6564" spans="1:39" x14ac:dyDescent="0.2">
      <c r="A6564" t="s">
        <v>29778</v>
      </c>
      <c r="B6564" t="s">
        <v>680</v>
      </c>
      <c r="C6564" t="s">
        <v>29779</v>
      </c>
      <c r="D6564" s="1">
        <v>43837</v>
      </c>
      <c r="E6564" s="1">
        <v>43837</v>
      </c>
      <c r="F6564" t="s">
        <v>19</v>
      </c>
      <c r="I6564">
        <v>100</v>
      </c>
      <c r="J6564">
        <v>0</v>
      </c>
      <c r="K6564">
        <v>0</v>
      </c>
      <c r="L6564">
        <v>1259</v>
      </c>
      <c r="M6564">
        <v>1259</v>
      </c>
      <c r="N6564" t="s">
        <v>20</v>
      </c>
      <c r="O6564" t="s">
        <v>29780</v>
      </c>
      <c r="P6564" t="s">
        <v>28</v>
      </c>
      <c r="Q6564" t="s">
        <v>34256</v>
      </c>
      <c r="R6564" t="s">
        <v>33783</v>
      </c>
      <c r="S6564" t="s">
        <v>32628</v>
      </c>
      <c r="T6564" t="s">
        <v>34233</v>
      </c>
      <c r="U6564" t="s">
        <v>32634</v>
      </c>
      <c r="V6564" t="s">
        <v>33213</v>
      </c>
      <c r="W6564">
        <v>250</v>
      </c>
      <c r="X6564">
        <v>2</v>
      </c>
      <c r="Y6564" t="s">
        <v>32661</v>
      </c>
      <c r="AA6564">
        <v>8.5</v>
      </c>
      <c r="AC6564">
        <v>1</v>
      </c>
      <c r="AD6564" t="str">
        <f t="shared" si="989"/>
        <v/>
      </c>
      <c r="AE6564" t="str">
        <f t="shared" si="992"/>
        <v/>
      </c>
      <c r="AF6564" t="str">
        <f t="shared" si="995"/>
        <v/>
      </c>
      <c r="AG6564">
        <f t="shared" si="996"/>
        <v>1</v>
      </c>
      <c r="AH6564">
        <f t="shared" si="993"/>
        <v>2.8</v>
      </c>
      <c r="AI6564">
        <v>0.14499999999999999</v>
      </c>
      <c r="AJ6564">
        <f t="shared" si="997"/>
        <v>0.40599999999999997</v>
      </c>
      <c r="AK6564" t="str">
        <f t="shared" si="994"/>
        <v/>
      </c>
      <c r="AL6564" t="str">
        <f t="shared" si="991"/>
        <v/>
      </c>
      <c r="AM6564" t="s">
        <v>35144</v>
      </c>
    </row>
    <row r="6565" spans="1:39" x14ac:dyDescent="0.2">
      <c r="A6565" t="s">
        <v>29693</v>
      </c>
      <c r="B6565" t="s">
        <v>680</v>
      </c>
      <c r="C6565" t="s">
        <v>29694</v>
      </c>
      <c r="D6565" s="1">
        <v>43837</v>
      </c>
      <c r="E6565" s="1">
        <v>43837</v>
      </c>
      <c r="F6565" t="s">
        <v>19</v>
      </c>
      <c r="I6565">
        <v>100</v>
      </c>
      <c r="J6565">
        <v>0</v>
      </c>
      <c r="K6565">
        <v>0</v>
      </c>
      <c r="L6565">
        <v>1201</v>
      </c>
      <c r="M6565">
        <v>1201</v>
      </c>
      <c r="N6565" t="s">
        <v>20</v>
      </c>
      <c r="O6565" t="s">
        <v>29695</v>
      </c>
      <c r="P6565" t="s">
        <v>28</v>
      </c>
      <c r="Q6565" t="s">
        <v>34256</v>
      </c>
      <c r="R6565" t="s">
        <v>33783</v>
      </c>
      <c r="S6565" t="s">
        <v>33942</v>
      </c>
      <c r="T6565" t="s">
        <v>34233</v>
      </c>
      <c r="U6565" t="s">
        <v>32634</v>
      </c>
      <c r="V6565" t="s">
        <v>33213</v>
      </c>
      <c r="W6565">
        <v>240</v>
      </c>
      <c r="X6565">
        <v>2</v>
      </c>
      <c r="Y6565" t="s">
        <v>32661</v>
      </c>
      <c r="AA6565">
        <v>8.5</v>
      </c>
      <c r="AC6565">
        <v>1</v>
      </c>
      <c r="AD6565" t="str">
        <f t="shared" si="989"/>
        <v/>
      </c>
      <c r="AE6565">
        <f t="shared" si="992"/>
        <v>1</v>
      </c>
      <c r="AF6565" t="str">
        <f t="shared" si="995"/>
        <v/>
      </c>
      <c r="AG6565" t="str">
        <f t="shared" si="996"/>
        <v/>
      </c>
      <c r="AH6565" t="str">
        <f t="shared" si="993"/>
        <v/>
      </c>
      <c r="AI6565">
        <v>0.14499999999999999</v>
      </c>
      <c r="AJ6565" t="str">
        <f t="shared" si="997"/>
        <v/>
      </c>
      <c r="AK6565">
        <f t="shared" si="994"/>
        <v>2.8</v>
      </c>
      <c r="AL6565">
        <f t="shared" si="991"/>
        <v>0.40599999999999997</v>
      </c>
    </row>
    <row r="6566" spans="1:39" x14ac:dyDescent="0.2">
      <c r="A6566" t="s">
        <v>29841</v>
      </c>
      <c r="B6566" t="s">
        <v>680</v>
      </c>
      <c r="C6566" t="s">
        <v>29842</v>
      </c>
      <c r="D6566" s="1">
        <v>43837</v>
      </c>
      <c r="E6566" s="1">
        <v>43837</v>
      </c>
      <c r="F6566" t="s">
        <v>19</v>
      </c>
      <c r="I6566">
        <v>100</v>
      </c>
      <c r="J6566">
        <v>0</v>
      </c>
      <c r="K6566">
        <v>0</v>
      </c>
      <c r="L6566">
        <v>1204</v>
      </c>
      <c r="M6566">
        <v>1204</v>
      </c>
      <c r="N6566" t="s">
        <v>20</v>
      </c>
      <c r="O6566" t="s">
        <v>29843</v>
      </c>
      <c r="P6566" t="s">
        <v>28</v>
      </c>
      <c r="Q6566" t="s">
        <v>34256</v>
      </c>
      <c r="R6566" t="s">
        <v>33783</v>
      </c>
      <c r="S6566" t="s">
        <v>33942</v>
      </c>
      <c r="T6566" t="s">
        <v>34233</v>
      </c>
      <c r="U6566" t="s">
        <v>32634</v>
      </c>
      <c r="V6566" t="s">
        <v>33213</v>
      </c>
      <c r="W6566">
        <v>240</v>
      </c>
      <c r="X6566">
        <v>2</v>
      </c>
      <c r="Y6566" t="s">
        <v>32661</v>
      </c>
      <c r="AA6566">
        <v>8.5</v>
      </c>
      <c r="AC6566">
        <v>1</v>
      </c>
      <c r="AD6566" t="str">
        <f t="shared" si="989"/>
        <v/>
      </c>
      <c r="AE6566">
        <f t="shared" si="992"/>
        <v>1</v>
      </c>
      <c r="AF6566" t="str">
        <f t="shared" si="995"/>
        <v/>
      </c>
      <c r="AG6566" t="str">
        <f t="shared" si="996"/>
        <v/>
      </c>
      <c r="AH6566" t="str">
        <f t="shared" si="993"/>
        <v/>
      </c>
      <c r="AI6566">
        <v>0.14499999999999999</v>
      </c>
      <c r="AJ6566" t="str">
        <f t="shared" si="997"/>
        <v/>
      </c>
      <c r="AK6566">
        <f t="shared" si="994"/>
        <v>2.8</v>
      </c>
      <c r="AL6566">
        <f t="shared" si="991"/>
        <v>0.40599999999999997</v>
      </c>
    </row>
    <row r="6567" spans="1:39" x14ac:dyDescent="0.2">
      <c r="A6567" t="s">
        <v>29790</v>
      </c>
      <c r="B6567" t="s">
        <v>680</v>
      </c>
      <c r="C6567" t="s">
        <v>29791</v>
      </c>
      <c r="D6567" s="1">
        <v>43837</v>
      </c>
      <c r="E6567" s="1">
        <v>43837</v>
      </c>
      <c r="F6567" t="s">
        <v>19</v>
      </c>
      <c r="I6567">
        <v>100</v>
      </c>
      <c r="J6567">
        <v>0</v>
      </c>
      <c r="K6567">
        <v>0</v>
      </c>
      <c r="L6567">
        <v>1201</v>
      </c>
      <c r="M6567">
        <v>1201</v>
      </c>
      <c r="N6567" t="s">
        <v>20</v>
      </c>
      <c r="O6567" t="s">
        <v>29792</v>
      </c>
      <c r="P6567" t="s">
        <v>28</v>
      </c>
      <c r="Q6567" t="s">
        <v>34256</v>
      </c>
      <c r="R6567" t="s">
        <v>33783</v>
      </c>
      <c r="S6567" t="s">
        <v>33942</v>
      </c>
      <c r="T6567" t="s">
        <v>34233</v>
      </c>
      <c r="U6567" t="s">
        <v>32634</v>
      </c>
      <c r="V6567" t="s">
        <v>33213</v>
      </c>
      <c r="W6567">
        <v>240</v>
      </c>
      <c r="X6567">
        <v>2</v>
      </c>
      <c r="Y6567" t="s">
        <v>32661</v>
      </c>
      <c r="AA6567">
        <v>8.5</v>
      </c>
      <c r="AC6567">
        <v>1</v>
      </c>
      <c r="AD6567" t="str">
        <f t="shared" ref="AD6567:AD6630" si="998">IF((S6567="tühi")*(F6567&lt;&gt;"Elamumaa")*(G6567&lt;&gt;"Elamumaa")*(H6567&lt;&gt;"Elamumaa"),IF(Z6567=0,"",Z6567),"")</f>
        <v/>
      </c>
      <c r="AE6567">
        <f t="shared" si="992"/>
        <v>1</v>
      </c>
      <c r="AF6567" t="str">
        <f t="shared" si="995"/>
        <v/>
      </c>
      <c r="AG6567" t="str">
        <f t="shared" si="996"/>
        <v/>
      </c>
      <c r="AH6567" t="str">
        <f t="shared" si="993"/>
        <v/>
      </c>
      <c r="AI6567">
        <v>0.14499999999999999</v>
      </c>
      <c r="AJ6567" t="str">
        <f t="shared" si="997"/>
        <v/>
      </c>
      <c r="AK6567">
        <f t="shared" si="994"/>
        <v>2.8</v>
      </c>
      <c r="AL6567">
        <f t="shared" si="991"/>
        <v>0.40599999999999997</v>
      </c>
    </row>
    <row r="6568" spans="1:39" x14ac:dyDescent="0.2">
      <c r="A6568" t="s">
        <v>29805</v>
      </c>
      <c r="B6568" t="s">
        <v>680</v>
      </c>
      <c r="C6568" t="s">
        <v>29806</v>
      </c>
      <c r="D6568" s="1">
        <v>43837</v>
      </c>
      <c r="E6568" s="1">
        <v>43837</v>
      </c>
      <c r="F6568" t="s">
        <v>19</v>
      </c>
      <c r="I6568">
        <v>100</v>
      </c>
      <c r="J6568">
        <v>0</v>
      </c>
      <c r="K6568">
        <v>0</v>
      </c>
      <c r="L6568">
        <v>1322</v>
      </c>
      <c r="M6568">
        <v>1322</v>
      </c>
      <c r="N6568" t="s">
        <v>20</v>
      </c>
      <c r="O6568" t="s">
        <v>29807</v>
      </c>
      <c r="P6568" t="s">
        <v>28</v>
      </c>
      <c r="Q6568" t="s">
        <v>34256</v>
      </c>
      <c r="R6568" t="s">
        <v>33783</v>
      </c>
      <c r="S6568" t="s">
        <v>33942</v>
      </c>
      <c r="T6568" t="s">
        <v>34233</v>
      </c>
      <c r="U6568" t="s">
        <v>32634</v>
      </c>
      <c r="V6568" t="s">
        <v>33213</v>
      </c>
      <c r="W6568">
        <v>265</v>
      </c>
      <c r="X6568">
        <v>2</v>
      </c>
      <c r="Y6568" t="s">
        <v>32661</v>
      </c>
      <c r="AA6568">
        <v>8.5</v>
      </c>
      <c r="AC6568">
        <v>1</v>
      </c>
      <c r="AD6568" t="str">
        <f t="shared" si="998"/>
        <v/>
      </c>
      <c r="AE6568">
        <f t="shared" si="992"/>
        <v>1</v>
      </c>
      <c r="AF6568" t="str">
        <f t="shared" si="995"/>
        <v/>
      </c>
      <c r="AG6568" t="str">
        <f t="shared" si="996"/>
        <v/>
      </c>
      <c r="AH6568" t="str">
        <f t="shared" si="993"/>
        <v/>
      </c>
      <c r="AI6568">
        <v>0.14499999999999999</v>
      </c>
      <c r="AJ6568" t="str">
        <f t="shared" si="997"/>
        <v/>
      </c>
      <c r="AK6568">
        <f t="shared" si="994"/>
        <v>2.8</v>
      </c>
      <c r="AL6568">
        <f t="shared" si="991"/>
        <v>0.40599999999999997</v>
      </c>
    </row>
    <row r="6569" spans="1:39" x14ac:dyDescent="0.2">
      <c r="A6569" t="s">
        <v>29684</v>
      </c>
      <c r="B6569" t="s">
        <v>680</v>
      </c>
      <c r="C6569" t="s">
        <v>29685</v>
      </c>
      <c r="D6569" s="1">
        <v>43837</v>
      </c>
      <c r="E6569" s="1">
        <v>43837</v>
      </c>
      <c r="F6569" t="s">
        <v>19</v>
      </c>
      <c r="I6569">
        <v>100</v>
      </c>
      <c r="J6569">
        <v>0</v>
      </c>
      <c r="K6569">
        <v>0</v>
      </c>
      <c r="L6569">
        <v>1201</v>
      </c>
      <c r="M6569">
        <v>1201</v>
      </c>
      <c r="N6569" t="s">
        <v>20</v>
      </c>
      <c r="O6569" t="s">
        <v>29686</v>
      </c>
      <c r="P6569" t="s">
        <v>28</v>
      </c>
      <c r="Q6569" t="s">
        <v>34256</v>
      </c>
      <c r="R6569" t="s">
        <v>33783</v>
      </c>
      <c r="S6569" t="s">
        <v>33942</v>
      </c>
      <c r="T6569" t="s">
        <v>34233</v>
      </c>
      <c r="U6569" t="s">
        <v>32634</v>
      </c>
      <c r="V6569" t="s">
        <v>33213</v>
      </c>
      <c r="W6569">
        <v>240</v>
      </c>
      <c r="X6569">
        <v>2</v>
      </c>
      <c r="Y6569" t="s">
        <v>32661</v>
      </c>
      <c r="AA6569">
        <v>8.5</v>
      </c>
      <c r="AC6569">
        <v>1</v>
      </c>
      <c r="AD6569" t="str">
        <f t="shared" si="998"/>
        <v/>
      </c>
      <c r="AE6569">
        <f t="shared" si="992"/>
        <v>1</v>
      </c>
      <c r="AF6569" t="str">
        <f t="shared" si="995"/>
        <v/>
      </c>
      <c r="AG6569" t="str">
        <f t="shared" si="996"/>
        <v/>
      </c>
      <c r="AH6569" t="str">
        <f t="shared" si="993"/>
        <v/>
      </c>
      <c r="AI6569">
        <v>0.14499999999999999</v>
      </c>
      <c r="AJ6569" t="str">
        <f t="shared" si="997"/>
        <v/>
      </c>
      <c r="AK6569">
        <f t="shared" si="994"/>
        <v>2.8</v>
      </c>
      <c r="AL6569">
        <f t="shared" si="991"/>
        <v>0.40599999999999997</v>
      </c>
    </row>
    <row r="6570" spans="1:39" x14ac:dyDescent="0.2">
      <c r="A6570" t="s">
        <v>29775</v>
      </c>
      <c r="B6570" t="s">
        <v>680</v>
      </c>
      <c r="C6570" t="s">
        <v>29776</v>
      </c>
      <c r="D6570" s="1">
        <v>43837</v>
      </c>
      <c r="E6570" s="1">
        <v>43837</v>
      </c>
      <c r="F6570" t="s">
        <v>19</v>
      </c>
      <c r="I6570">
        <v>100</v>
      </c>
      <c r="J6570">
        <v>0</v>
      </c>
      <c r="K6570">
        <v>0</v>
      </c>
      <c r="L6570">
        <v>1313</v>
      </c>
      <c r="M6570">
        <v>1313</v>
      </c>
      <c r="N6570" t="s">
        <v>20</v>
      </c>
      <c r="O6570" t="s">
        <v>29777</v>
      </c>
      <c r="P6570" t="s">
        <v>28</v>
      </c>
      <c r="Q6570" t="s">
        <v>34256</v>
      </c>
      <c r="R6570" t="s">
        <v>33783</v>
      </c>
      <c r="S6570" t="s">
        <v>33942</v>
      </c>
      <c r="T6570" t="s">
        <v>34233</v>
      </c>
      <c r="U6570" t="s">
        <v>32634</v>
      </c>
      <c r="V6570" t="s">
        <v>33213</v>
      </c>
      <c r="W6570">
        <v>265</v>
      </c>
      <c r="X6570">
        <v>2</v>
      </c>
      <c r="Y6570" t="s">
        <v>32661</v>
      </c>
      <c r="AA6570">
        <v>8.5</v>
      </c>
      <c r="AC6570">
        <v>1</v>
      </c>
      <c r="AD6570" t="str">
        <f t="shared" si="998"/>
        <v/>
      </c>
      <c r="AE6570">
        <f t="shared" si="992"/>
        <v>1</v>
      </c>
      <c r="AF6570" t="str">
        <f t="shared" si="995"/>
        <v/>
      </c>
      <c r="AG6570" t="str">
        <f t="shared" si="996"/>
        <v/>
      </c>
      <c r="AH6570" t="str">
        <f t="shared" si="993"/>
        <v/>
      </c>
      <c r="AI6570">
        <v>0.14499999999999999</v>
      </c>
      <c r="AJ6570" t="str">
        <f t="shared" si="997"/>
        <v/>
      </c>
      <c r="AK6570">
        <f t="shared" si="994"/>
        <v>2.8</v>
      </c>
      <c r="AL6570">
        <f t="shared" si="991"/>
        <v>0.40599999999999997</v>
      </c>
    </row>
    <row r="6571" spans="1:39" x14ac:dyDescent="0.2">
      <c r="A6571" t="s">
        <v>29796</v>
      </c>
      <c r="B6571" t="s">
        <v>680</v>
      </c>
      <c r="C6571" t="s">
        <v>29797</v>
      </c>
      <c r="D6571" s="1">
        <v>43837</v>
      </c>
      <c r="E6571" s="1">
        <v>43837</v>
      </c>
      <c r="F6571" t="s">
        <v>19</v>
      </c>
      <c r="I6571">
        <v>100</v>
      </c>
      <c r="J6571">
        <v>0</v>
      </c>
      <c r="K6571">
        <v>0</v>
      </c>
      <c r="L6571">
        <v>1201</v>
      </c>
      <c r="M6571">
        <v>1201</v>
      </c>
      <c r="N6571" t="s">
        <v>20</v>
      </c>
      <c r="O6571" t="s">
        <v>29798</v>
      </c>
      <c r="P6571" t="s">
        <v>28</v>
      </c>
      <c r="Q6571" t="s">
        <v>34256</v>
      </c>
      <c r="R6571" t="s">
        <v>33783</v>
      </c>
      <c r="S6571" t="s">
        <v>33942</v>
      </c>
      <c r="T6571" t="s">
        <v>34233</v>
      </c>
      <c r="U6571" t="s">
        <v>32634</v>
      </c>
      <c r="V6571" t="s">
        <v>33213</v>
      </c>
      <c r="W6571">
        <v>240</v>
      </c>
      <c r="X6571">
        <v>2</v>
      </c>
      <c r="Y6571" t="s">
        <v>32661</v>
      </c>
      <c r="AA6571">
        <v>8.5</v>
      </c>
      <c r="AC6571">
        <v>1</v>
      </c>
      <c r="AD6571" t="str">
        <f t="shared" si="998"/>
        <v/>
      </c>
      <c r="AE6571">
        <f t="shared" si="992"/>
        <v>1</v>
      </c>
      <c r="AF6571" t="str">
        <f t="shared" si="995"/>
        <v/>
      </c>
      <c r="AG6571" t="str">
        <f t="shared" si="996"/>
        <v/>
      </c>
      <c r="AH6571" t="str">
        <f t="shared" si="993"/>
        <v/>
      </c>
      <c r="AI6571">
        <v>0.14499999999999999</v>
      </c>
      <c r="AJ6571" t="str">
        <f t="shared" si="997"/>
        <v/>
      </c>
      <c r="AK6571">
        <f t="shared" si="994"/>
        <v>2.8</v>
      </c>
      <c r="AL6571">
        <f t="shared" ref="AL6571:AL6634" si="999">IF(COUNTBLANK(AK6571),"",AK6571*AI6571)</f>
        <v>0.40599999999999997</v>
      </c>
    </row>
    <row r="6572" spans="1:39" x14ac:dyDescent="0.2">
      <c r="A6572" t="s">
        <v>29784</v>
      </c>
      <c r="B6572" t="s">
        <v>680</v>
      </c>
      <c r="C6572" t="s">
        <v>29785</v>
      </c>
      <c r="D6572" s="1">
        <v>43837</v>
      </c>
      <c r="E6572" s="1">
        <v>44546</v>
      </c>
      <c r="F6572" t="s">
        <v>26</v>
      </c>
      <c r="I6572">
        <v>100</v>
      </c>
      <c r="J6572">
        <v>0</v>
      </c>
      <c r="K6572">
        <v>0</v>
      </c>
      <c r="L6572">
        <v>2248</v>
      </c>
      <c r="M6572">
        <v>2248</v>
      </c>
      <c r="N6572" t="s">
        <v>20</v>
      </c>
      <c r="O6572" t="s">
        <v>29786</v>
      </c>
      <c r="P6572" t="s">
        <v>44</v>
      </c>
      <c r="Q6572" t="s">
        <v>34233</v>
      </c>
      <c r="R6572" t="s">
        <v>34233</v>
      </c>
      <c r="S6572" t="s">
        <v>34233</v>
      </c>
      <c r="T6572" t="s">
        <v>34233</v>
      </c>
      <c r="V6572" t="s">
        <v>33213</v>
      </c>
      <c r="AD6572" t="str">
        <f t="shared" si="998"/>
        <v/>
      </c>
      <c r="AE6572" t="str">
        <f t="shared" ref="AE6572:AE6635" si="1000">IF((S6572="tühi")*(AC6572&lt;&gt;""),AC6572,"")</f>
        <v/>
      </c>
      <c r="AF6572" t="str">
        <f t="shared" si="995"/>
        <v/>
      </c>
      <c r="AG6572" t="str">
        <f t="shared" si="996"/>
        <v/>
      </c>
      <c r="AH6572" t="str">
        <f t="shared" si="993"/>
        <v/>
      </c>
      <c r="AI6572">
        <v>0.14499999999999999</v>
      </c>
      <c r="AJ6572" t="str">
        <f t="shared" si="997"/>
        <v/>
      </c>
      <c r="AK6572" t="str">
        <f t="shared" si="994"/>
        <v/>
      </c>
      <c r="AL6572" t="str">
        <f t="shared" si="999"/>
        <v/>
      </c>
    </row>
    <row r="6573" spans="1:39" x14ac:dyDescent="0.2">
      <c r="A6573" t="s">
        <v>29766</v>
      </c>
      <c r="B6573" t="s">
        <v>680</v>
      </c>
      <c r="C6573" t="s">
        <v>29767</v>
      </c>
      <c r="D6573" s="1">
        <v>43837</v>
      </c>
      <c r="E6573" s="1">
        <v>44546</v>
      </c>
      <c r="F6573" t="s">
        <v>26</v>
      </c>
      <c r="I6573">
        <v>100</v>
      </c>
      <c r="J6573">
        <v>0</v>
      </c>
      <c r="K6573">
        <v>0</v>
      </c>
      <c r="L6573">
        <v>1137</v>
      </c>
      <c r="M6573">
        <v>1137</v>
      </c>
      <c r="N6573" t="s">
        <v>20</v>
      </c>
      <c r="O6573" t="s">
        <v>29768</v>
      </c>
      <c r="P6573" t="s">
        <v>44</v>
      </c>
      <c r="Q6573" t="s">
        <v>34233</v>
      </c>
      <c r="R6573" t="s">
        <v>34233</v>
      </c>
      <c r="S6573" t="s">
        <v>34233</v>
      </c>
      <c r="T6573" t="s">
        <v>34233</v>
      </c>
      <c r="V6573" t="s">
        <v>33213</v>
      </c>
      <c r="AD6573" t="str">
        <f t="shared" si="998"/>
        <v/>
      </c>
      <c r="AE6573" t="str">
        <f t="shared" si="1000"/>
        <v/>
      </c>
      <c r="AF6573" t="str">
        <f t="shared" si="995"/>
        <v/>
      </c>
      <c r="AG6573" t="str">
        <f t="shared" si="996"/>
        <v/>
      </c>
      <c r="AH6573" t="str">
        <f t="shared" si="993"/>
        <v/>
      </c>
      <c r="AI6573">
        <v>0.14499999999999999</v>
      </c>
      <c r="AJ6573" t="str">
        <f t="shared" si="997"/>
        <v/>
      </c>
      <c r="AK6573" t="str">
        <f t="shared" si="994"/>
        <v/>
      </c>
      <c r="AL6573" t="str">
        <f t="shared" si="999"/>
        <v/>
      </c>
    </row>
    <row r="6574" spans="1:39" x14ac:dyDescent="0.2">
      <c r="A6574" t="s">
        <v>29802</v>
      </c>
      <c r="B6574" t="s">
        <v>680</v>
      </c>
      <c r="C6574" t="s">
        <v>29803</v>
      </c>
      <c r="D6574" s="1">
        <v>43837</v>
      </c>
      <c r="E6574" s="1">
        <v>44546</v>
      </c>
      <c r="F6574" t="s">
        <v>26</v>
      </c>
      <c r="I6574">
        <v>100</v>
      </c>
      <c r="J6574">
        <v>0</v>
      </c>
      <c r="K6574">
        <v>0</v>
      </c>
      <c r="L6574">
        <v>2447</v>
      </c>
      <c r="M6574">
        <v>2447</v>
      </c>
      <c r="N6574" t="s">
        <v>20</v>
      </c>
      <c r="O6574" t="s">
        <v>29804</v>
      </c>
      <c r="P6574" t="s">
        <v>44</v>
      </c>
      <c r="Q6574" t="s">
        <v>34233</v>
      </c>
      <c r="R6574" t="s">
        <v>34233</v>
      </c>
      <c r="S6574" t="s">
        <v>34233</v>
      </c>
      <c r="T6574" t="s">
        <v>34233</v>
      </c>
      <c r="V6574" t="s">
        <v>33213</v>
      </c>
      <c r="AD6574" t="str">
        <f t="shared" si="998"/>
        <v/>
      </c>
      <c r="AE6574" t="str">
        <f t="shared" si="1000"/>
        <v/>
      </c>
      <c r="AF6574" t="str">
        <f t="shared" si="995"/>
        <v/>
      </c>
      <c r="AG6574" t="str">
        <f t="shared" si="996"/>
        <v/>
      </c>
      <c r="AH6574" t="str">
        <f t="shared" si="993"/>
        <v/>
      </c>
      <c r="AI6574">
        <v>0.14499999999999999</v>
      </c>
      <c r="AJ6574" t="str">
        <f t="shared" si="997"/>
        <v/>
      </c>
      <c r="AK6574" t="str">
        <f t="shared" si="994"/>
        <v/>
      </c>
      <c r="AL6574" t="str">
        <f t="shared" si="999"/>
        <v/>
      </c>
    </row>
    <row r="6575" spans="1:39" x14ac:dyDescent="0.2">
      <c r="A6575" t="s">
        <v>29811</v>
      </c>
      <c r="B6575" t="s">
        <v>680</v>
      </c>
      <c r="C6575" t="s">
        <v>29812</v>
      </c>
      <c r="D6575" s="1">
        <v>43837</v>
      </c>
      <c r="E6575" s="1">
        <v>43837</v>
      </c>
      <c r="F6575" t="s">
        <v>26</v>
      </c>
      <c r="I6575">
        <v>100</v>
      </c>
      <c r="J6575">
        <v>0</v>
      </c>
      <c r="K6575">
        <v>0</v>
      </c>
      <c r="L6575">
        <v>227</v>
      </c>
      <c r="M6575">
        <v>227</v>
      </c>
      <c r="N6575" t="s">
        <v>20</v>
      </c>
      <c r="O6575" t="s">
        <v>29813</v>
      </c>
      <c r="P6575" t="s">
        <v>44</v>
      </c>
      <c r="Q6575" t="s">
        <v>34233</v>
      </c>
      <c r="R6575" t="s">
        <v>34233</v>
      </c>
      <c r="S6575" t="s">
        <v>34233</v>
      </c>
      <c r="T6575" t="s">
        <v>34233</v>
      </c>
      <c r="V6575" t="s">
        <v>33213</v>
      </c>
      <c r="AD6575" t="str">
        <f t="shared" si="998"/>
        <v/>
      </c>
      <c r="AE6575" t="str">
        <f t="shared" si="1000"/>
        <v/>
      </c>
      <c r="AF6575" t="str">
        <f t="shared" si="995"/>
        <v/>
      </c>
      <c r="AG6575" t="str">
        <f t="shared" si="996"/>
        <v/>
      </c>
      <c r="AH6575" t="str">
        <f t="shared" si="993"/>
        <v/>
      </c>
      <c r="AI6575">
        <v>0.14499999999999999</v>
      </c>
      <c r="AJ6575" t="str">
        <f t="shared" si="997"/>
        <v/>
      </c>
      <c r="AK6575" t="str">
        <f t="shared" si="994"/>
        <v/>
      </c>
      <c r="AL6575" t="str">
        <f t="shared" si="999"/>
        <v/>
      </c>
    </row>
    <row r="6576" spans="1:39" x14ac:dyDescent="0.2">
      <c r="A6576" t="s">
        <v>32447</v>
      </c>
      <c r="B6576" t="s">
        <v>680</v>
      </c>
      <c r="C6576" t="s">
        <v>32448</v>
      </c>
      <c r="D6576" s="1">
        <v>44754</v>
      </c>
      <c r="E6576" s="1">
        <v>44754</v>
      </c>
      <c r="F6576" t="s">
        <v>889</v>
      </c>
      <c r="I6576">
        <v>100</v>
      </c>
      <c r="J6576">
        <v>0</v>
      </c>
      <c r="K6576">
        <v>0</v>
      </c>
      <c r="L6576">
        <v>16747</v>
      </c>
      <c r="M6576">
        <v>16747</v>
      </c>
      <c r="N6576" t="s">
        <v>20</v>
      </c>
      <c r="O6576" t="s">
        <v>32395</v>
      </c>
      <c r="P6576" t="s">
        <v>28</v>
      </c>
      <c r="Q6576" t="s">
        <v>34233</v>
      </c>
      <c r="R6576" t="s">
        <v>34233</v>
      </c>
      <c r="S6576" t="s">
        <v>33942</v>
      </c>
      <c r="T6576" t="s">
        <v>34233</v>
      </c>
      <c r="AD6576" t="str">
        <f t="shared" si="998"/>
        <v/>
      </c>
      <c r="AE6576" t="str">
        <f t="shared" si="1000"/>
        <v/>
      </c>
      <c r="AF6576" t="str">
        <f t="shared" si="995"/>
        <v/>
      </c>
      <c r="AG6576" t="str">
        <f t="shared" si="996"/>
        <v/>
      </c>
      <c r="AH6576" t="str">
        <f t="shared" ref="AH6576:AH6639" si="1001">IF(AG6576="","",AG6576*2.8)</f>
        <v/>
      </c>
      <c r="AI6576">
        <v>0.14499999999999999</v>
      </c>
      <c r="AJ6576" t="str">
        <f t="shared" si="997"/>
        <v/>
      </c>
      <c r="AK6576" t="str">
        <f t="shared" ref="AK6576:AK6639" si="1002">IF(AE6576="","",AE6576*2.8)</f>
        <v/>
      </c>
      <c r="AL6576" t="str">
        <f t="shared" si="999"/>
        <v/>
      </c>
    </row>
    <row r="6577" spans="1:38" x14ac:dyDescent="0.2">
      <c r="A6577" t="s">
        <v>32590</v>
      </c>
      <c r="B6577" t="s">
        <v>680</v>
      </c>
      <c r="C6577" t="s">
        <v>32591</v>
      </c>
      <c r="D6577" s="1">
        <v>44750</v>
      </c>
      <c r="E6577" s="1">
        <v>44750</v>
      </c>
      <c r="F6577" t="s">
        <v>889</v>
      </c>
      <c r="I6577">
        <v>100</v>
      </c>
      <c r="J6577">
        <v>0</v>
      </c>
      <c r="K6577">
        <v>0</v>
      </c>
      <c r="L6577">
        <v>4319</v>
      </c>
      <c r="M6577">
        <v>4319</v>
      </c>
      <c r="N6577" t="s">
        <v>20</v>
      </c>
      <c r="O6577" t="s">
        <v>32548</v>
      </c>
      <c r="P6577" t="s">
        <v>2356</v>
      </c>
      <c r="Q6577" t="s">
        <v>34233</v>
      </c>
      <c r="R6577" t="s">
        <v>34233</v>
      </c>
      <c r="S6577" t="s">
        <v>33942</v>
      </c>
      <c r="T6577" t="s">
        <v>34233</v>
      </c>
      <c r="AD6577" t="str">
        <f t="shared" si="998"/>
        <v/>
      </c>
      <c r="AE6577" t="str">
        <f t="shared" si="1000"/>
        <v/>
      </c>
      <c r="AF6577" t="str">
        <f t="shared" si="995"/>
        <v/>
      </c>
      <c r="AG6577" t="str">
        <f t="shared" si="996"/>
        <v/>
      </c>
      <c r="AH6577" t="str">
        <f t="shared" si="1001"/>
        <v/>
      </c>
      <c r="AI6577">
        <v>0.14499999999999999</v>
      </c>
      <c r="AJ6577" t="str">
        <f t="shared" si="997"/>
        <v/>
      </c>
      <c r="AK6577" t="str">
        <f t="shared" si="1002"/>
        <v/>
      </c>
      <c r="AL6577" t="str">
        <f t="shared" si="999"/>
        <v/>
      </c>
    </row>
    <row r="6578" spans="1:38" x14ac:dyDescent="0.2">
      <c r="A6578" t="s">
        <v>32354</v>
      </c>
      <c r="B6578" t="s">
        <v>680</v>
      </c>
      <c r="C6578" t="s">
        <v>32355</v>
      </c>
      <c r="D6578" s="1">
        <v>44760</v>
      </c>
      <c r="E6578" s="1">
        <v>44760</v>
      </c>
      <c r="F6578" t="s">
        <v>889</v>
      </c>
      <c r="I6578">
        <v>100</v>
      </c>
      <c r="J6578">
        <v>0</v>
      </c>
      <c r="K6578">
        <v>0</v>
      </c>
      <c r="L6578">
        <v>6084</v>
      </c>
      <c r="M6578">
        <v>6084</v>
      </c>
      <c r="N6578" t="s">
        <v>20</v>
      </c>
      <c r="O6578" t="s">
        <v>32339</v>
      </c>
      <c r="P6578" t="s">
        <v>28</v>
      </c>
      <c r="Q6578" t="s">
        <v>34233</v>
      </c>
      <c r="R6578" t="s">
        <v>34233</v>
      </c>
      <c r="S6578" t="s">
        <v>33942</v>
      </c>
      <c r="T6578" t="s">
        <v>34233</v>
      </c>
      <c r="AD6578" t="str">
        <f t="shared" si="998"/>
        <v/>
      </c>
      <c r="AE6578" t="str">
        <f t="shared" si="1000"/>
        <v/>
      </c>
      <c r="AF6578" t="str">
        <f t="shared" si="995"/>
        <v/>
      </c>
      <c r="AG6578" t="str">
        <f t="shared" si="996"/>
        <v/>
      </c>
      <c r="AH6578" t="str">
        <f t="shared" si="1001"/>
        <v/>
      </c>
      <c r="AI6578">
        <v>0.14499999999999999</v>
      </c>
      <c r="AJ6578" t="str">
        <f t="shared" si="997"/>
        <v/>
      </c>
      <c r="AK6578" t="str">
        <f t="shared" si="1002"/>
        <v/>
      </c>
      <c r="AL6578" t="str">
        <f t="shared" si="999"/>
        <v/>
      </c>
    </row>
    <row r="6579" spans="1:38" x14ac:dyDescent="0.2">
      <c r="A6579" t="s">
        <v>32433</v>
      </c>
      <c r="B6579" t="s">
        <v>680</v>
      </c>
      <c r="C6579" t="s">
        <v>32434</v>
      </c>
      <c r="D6579" s="1">
        <v>44754</v>
      </c>
      <c r="E6579" s="1">
        <v>44754</v>
      </c>
      <c r="F6579" t="s">
        <v>19</v>
      </c>
      <c r="I6579">
        <v>100</v>
      </c>
      <c r="J6579">
        <v>0</v>
      </c>
      <c r="K6579">
        <v>0</v>
      </c>
      <c r="L6579">
        <v>3325</v>
      </c>
      <c r="M6579">
        <v>3325</v>
      </c>
      <c r="N6579" t="s">
        <v>20</v>
      </c>
      <c r="O6579" t="s">
        <v>32419</v>
      </c>
      <c r="P6579" t="s">
        <v>28</v>
      </c>
      <c r="Q6579" t="s">
        <v>34233</v>
      </c>
      <c r="R6579" t="s">
        <v>34233</v>
      </c>
      <c r="S6579" t="s">
        <v>33942</v>
      </c>
      <c r="T6579" t="s">
        <v>34233</v>
      </c>
      <c r="U6579" t="s">
        <v>32634</v>
      </c>
      <c r="V6579" t="s">
        <v>33199</v>
      </c>
      <c r="W6579">
        <v>295</v>
      </c>
      <c r="X6579" t="s">
        <v>32784</v>
      </c>
      <c r="Y6579" t="s">
        <v>32654</v>
      </c>
      <c r="Z6579">
        <v>500</v>
      </c>
      <c r="AA6579">
        <v>8.5</v>
      </c>
      <c r="AC6579">
        <v>1</v>
      </c>
      <c r="AD6579" t="str">
        <f t="shared" si="998"/>
        <v/>
      </c>
      <c r="AE6579">
        <f t="shared" si="1000"/>
        <v>1</v>
      </c>
      <c r="AF6579" t="str">
        <f t="shared" si="995"/>
        <v/>
      </c>
      <c r="AG6579" t="str">
        <f t="shared" si="996"/>
        <v/>
      </c>
      <c r="AH6579" t="str">
        <f t="shared" si="1001"/>
        <v/>
      </c>
      <c r="AI6579">
        <v>0.14499999999999999</v>
      </c>
      <c r="AJ6579" t="str">
        <f t="shared" si="997"/>
        <v/>
      </c>
      <c r="AK6579">
        <f t="shared" si="1002"/>
        <v>2.8</v>
      </c>
      <c r="AL6579">
        <f t="shared" si="999"/>
        <v>0.40599999999999997</v>
      </c>
    </row>
    <row r="6580" spans="1:38" x14ac:dyDescent="0.2">
      <c r="A6580" t="s">
        <v>32408</v>
      </c>
      <c r="B6580" t="s">
        <v>680</v>
      </c>
      <c r="C6580" t="s">
        <v>32409</v>
      </c>
      <c r="D6580" s="1">
        <v>44754</v>
      </c>
      <c r="E6580" s="1">
        <v>44754</v>
      </c>
      <c r="F6580" t="s">
        <v>19</v>
      </c>
      <c r="I6580">
        <v>100</v>
      </c>
      <c r="J6580">
        <v>0</v>
      </c>
      <c r="K6580">
        <v>0</v>
      </c>
      <c r="L6580">
        <v>3350</v>
      </c>
      <c r="M6580">
        <v>3350</v>
      </c>
      <c r="N6580" t="s">
        <v>20</v>
      </c>
      <c r="O6580" t="s">
        <v>32407</v>
      </c>
      <c r="P6580" t="s">
        <v>28</v>
      </c>
      <c r="Q6580" t="s">
        <v>34233</v>
      </c>
      <c r="R6580" t="s">
        <v>34233</v>
      </c>
      <c r="S6580" t="s">
        <v>33942</v>
      </c>
      <c r="T6580" t="s">
        <v>34233</v>
      </c>
      <c r="U6580" t="s">
        <v>32634</v>
      </c>
      <c r="V6580" t="s">
        <v>33199</v>
      </c>
      <c r="W6580">
        <v>295</v>
      </c>
      <c r="X6580" t="s">
        <v>32784</v>
      </c>
      <c r="Y6580" t="s">
        <v>32654</v>
      </c>
      <c r="Z6580">
        <v>500</v>
      </c>
      <c r="AA6580">
        <v>8.5</v>
      </c>
      <c r="AC6580">
        <v>1</v>
      </c>
      <c r="AD6580" t="str">
        <f t="shared" si="998"/>
        <v/>
      </c>
      <c r="AE6580">
        <f t="shared" si="1000"/>
        <v>1</v>
      </c>
      <c r="AF6580" t="str">
        <f t="shared" si="995"/>
        <v/>
      </c>
      <c r="AG6580" t="str">
        <f t="shared" ref="AG6580:AG6611" si="1003">IF((S6580&lt;&gt;"tühi")*(AC6580&lt;&gt;""),AC6580,"")</f>
        <v/>
      </c>
      <c r="AH6580" t="str">
        <f t="shared" si="1001"/>
        <v/>
      </c>
      <c r="AI6580">
        <v>0.14499999999999999</v>
      </c>
      <c r="AJ6580" t="str">
        <f t="shared" si="997"/>
        <v/>
      </c>
      <c r="AK6580">
        <f t="shared" si="1002"/>
        <v>2.8</v>
      </c>
      <c r="AL6580">
        <f t="shared" si="999"/>
        <v>0.40599999999999997</v>
      </c>
    </row>
    <row r="6581" spans="1:38" x14ac:dyDescent="0.2">
      <c r="A6581" t="s">
        <v>32427</v>
      </c>
      <c r="B6581" t="s">
        <v>680</v>
      </c>
      <c r="C6581" t="s">
        <v>32428</v>
      </c>
      <c r="D6581" s="1">
        <v>44754</v>
      </c>
      <c r="E6581" s="1">
        <v>44754</v>
      </c>
      <c r="F6581" t="s">
        <v>19</v>
      </c>
      <c r="I6581">
        <v>100</v>
      </c>
      <c r="J6581">
        <v>0</v>
      </c>
      <c r="K6581">
        <v>0</v>
      </c>
      <c r="L6581">
        <v>3472</v>
      </c>
      <c r="M6581">
        <v>3472</v>
      </c>
      <c r="N6581" t="s">
        <v>20</v>
      </c>
      <c r="O6581" t="s">
        <v>32412</v>
      </c>
      <c r="P6581" t="s">
        <v>28</v>
      </c>
      <c r="Q6581" t="s">
        <v>34233</v>
      </c>
      <c r="R6581" t="s">
        <v>34233</v>
      </c>
      <c r="S6581" t="s">
        <v>33942</v>
      </c>
      <c r="T6581" t="s">
        <v>34233</v>
      </c>
      <c r="U6581" t="s">
        <v>32634</v>
      </c>
      <c r="V6581" t="s">
        <v>33199</v>
      </c>
      <c r="W6581">
        <v>295</v>
      </c>
      <c r="X6581" t="s">
        <v>32784</v>
      </c>
      <c r="Y6581" t="s">
        <v>32654</v>
      </c>
      <c r="Z6581">
        <v>500</v>
      </c>
      <c r="AA6581">
        <v>8.5</v>
      </c>
      <c r="AC6581">
        <v>1</v>
      </c>
      <c r="AD6581" t="str">
        <f t="shared" si="998"/>
        <v/>
      </c>
      <c r="AE6581">
        <f t="shared" si="1000"/>
        <v>1</v>
      </c>
      <c r="AF6581" t="str">
        <f t="shared" si="995"/>
        <v/>
      </c>
      <c r="AG6581" t="str">
        <f t="shared" si="1003"/>
        <v/>
      </c>
      <c r="AH6581" t="str">
        <f t="shared" si="1001"/>
        <v/>
      </c>
      <c r="AI6581">
        <v>0.14499999999999999</v>
      </c>
      <c r="AJ6581" t="str">
        <f t="shared" si="997"/>
        <v/>
      </c>
      <c r="AK6581">
        <f t="shared" si="1002"/>
        <v>2.8</v>
      </c>
      <c r="AL6581">
        <f t="shared" si="999"/>
        <v>0.40599999999999997</v>
      </c>
    </row>
    <row r="6582" spans="1:38" x14ac:dyDescent="0.2">
      <c r="A6582" t="s">
        <v>32473</v>
      </c>
      <c r="B6582" t="s">
        <v>680</v>
      </c>
      <c r="C6582" t="s">
        <v>32474</v>
      </c>
      <c r="D6582" s="1">
        <v>44754</v>
      </c>
      <c r="E6582" s="1">
        <v>44754</v>
      </c>
      <c r="F6582" t="s">
        <v>19</v>
      </c>
      <c r="I6582">
        <v>100</v>
      </c>
      <c r="J6582">
        <v>0</v>
      </c>
      <c r="K6582">
        <v>0</v>
      </c>
      <c r="L6582">
        <v>3322</v>
      </c>
      <c r="M6582">
        <v>3322</v>
      </c>
      <c r="N6582" t="s">
        <v>20</v>
      </c>
      <c r="O6582" t="s">
        <v>32412</v>
      </c>
      <c r="P6582" t="s">
        <v>28</v>
      </c>
      <c r="Q6582" t="s">
        <v>34233</v>
      </c>
      <c r="R6582" t="s">
        <v>34233</v>
      </c>
      <c r="S6582" t="s">
        <v>33942</v>
      </c>
      <c r="T6582" t="s">
        <v>34233</v>
      </c>
      <c r="U6582" t="s">
        <v>32634</v>
      </c>
      <c r="V6582" t="s">
        <v>33199</v>
      </c>
      <c r="W6582">
        <v>295</v>
      </c>
      <c r="X6582" t="s">
        <v>32784</v>
      </c>
      <c r="Y6582" t="s">
        <v>32654</v>
      </c>
      <c r="Z6582">
        <v>500</v>
      </c>
      <c r="AA6582">
        <v>8.5</v>
      </c>
      <c r="AC6582">
        <v>1</v>
      </c>
      <c r="AD6582" t="str">
        <f t="shared" si="998"/>
        <v/>
      </c>
      <c r="AE6582">
        <f t="shared" si="1000"/>
        <v>1</v>
      </c>
      <c r="AF6582" t="str">
        <f t="shared" si="995"/>
        <v/>
      </c>
      <c r="AG6582" t="str">
        <f t="shared" si="1003"/>
        <v/>
      </c>
      <c r="AH6582" t="str">
        <f t="shared" si="1001"/>
        <v/>
      </c>
      <c r="AI6582">
        <v>0.14499999999999999</v>
      </c>
      <c r="AJ6582" t="str">
        <f t="shared" si="997"/>
        <v/>
      </c>
      <c r="AK6582">
        <f t="shared" si="1002"/>
        <v>2.8</v>
      </c>
      <c r="AL6582">
        <f t="shared" si="999"/>
        <v>0.40599999999999997</v>
      </c>
    </row>
    <row r="6583" spans="1:38" x14ac:dyDescent="0.2">
      <c r="A6583" t="s">
        <v>32507</v>
      </c>
      <c r="B6583" t="s">
        <v>680</v>
      </c>
      <c r="C6583" t="s">
        <v>32508</v>
      </c>
      <c r="D6583" s="1">
        <v>44754</v>
      </c>
      <c r="E6583" s="1">
        <v>44754</v>
      </c>
      <c r="F6583" t="s">
        <v>19</v>
      </c>
      <c r="I6583">
        <v>100</v>
      </c>
      <c r="J6583">
        <v>0</v>
      </c>
      <c r="K6583">
        <v>0</v>
      </c>
      <c r="L6583">
        <v>3338</v>
      </c>
      <c r="M6583">
        <v>3338</v>
      </c>
      <c r="N6583" t="s">
        <v>20</v>
      </c>
      <c r="O6583" t="s">
        <v>32412</v>
      </c>
      <c r="P6583" t="s">
        <v>28</v>
      </c>
      <c r="Q6583" t="s">
        <v>34233</v>
      </c>
      <c r="R6583" t="s">
        <v>34233</v>
      </c>
      <c r="S6583" t="s">
        <v>33942</v>
      </c>
      <c r="T6583" t="s">
        <v>34233</v>
      </c>
      <c r="U6583" t="s">
        <v>32634</v>
      </c>
      <c r="V6583" t="s">
        <v>33199</v>
      </c>
      <c r="W6583">
        <v>295</v>
      </c>
      <c r="X6583" t="s">
        <v>32784</v>
      </c>
      <c r="Y6583" t="s">
        <v>32654</v>
      </c>
      <c r="Z6583">
        <v>500</v>
      </c>
      <c r="AA6583">
        <v>8.5</v>
      </c>
      <c r="AC6583">
        <v>1</v>
      </c>
      <c r="AD6583" t="str">
        <f t="shared" si="998"/>
        <v/>
      </c>
      <c r="AE6583">
        <f t="shared" si="1000"/>
        <v>1</v>
      </c>
      <c r="AF6583" t="str">
        <f t="shared" si="995"/>
        <v/>
      </c>
      <c r="AG6583" t="str">
        <f t="shared" si="1003"/>
        <v/>
      </c>
      <c r="AH6583" t="str">
        <f t="shared" si="1001"/>
        <v/>
      </c>
      <c r="AI6583">
        <v>0.14499999999999999</v>
      </c>
      <c r="AJ6583" t="str">
        <f t="shared" si="997"/>
        <v/>
      </c>
      <c r="AK6583">
        <f t="shared" si="1002"/>
        <v>2.8</v>
      </c>
      <c r="AL6583">
        <f t="shared" si="999"/>
        <v>0.40599999999999997</v>
      </c>
    </row>
    <row r="6584" spans="1:38" x14ac:dyDescent="0.2">
      <c r="A6584" t="s">
        <v>32405</v>
      </c>
      <c r="B6584" t="s">
        <v>680</v>
      </c>
      <c r="C6584" t="s">
        <v>32406</v>
      </c>
      <c r="D6584" s="1">
        <v>44754</v>
      </c>
      <c r="E6584" s="1">
        <v>44754</v>
      </c>
      <c r="F6584" t="s">
        <v>19</v>
      </c>
      <c r="I6584">
        <v>100</v>
      </c>
      <c r="J6584">
        <v>0</v>
      </c>
      <c r="K6584">
        <v>0</v>
      </c>
      <c r="L6584">
        <v>3313</v>
      </c>
      <c r="M6584">
        <v>3313</v>
      </c>
      <c r="N6584" t="s">
        <v>20</v>
      </c>
      <c r="O6584" t="s">
        <v>32407</v>
      </c>
      <c r="P6584" t="s">
        <v>28</v>
      </c>
      <c r="Q6584" t="s">
        <v>34233</v>
      </c>
      <c r="R6584" t="s">
        <v>34233</v>
      </c>
      <c r="S6584" t="s">
        <v>33942</v>
      </c>
      <c r="T6584" t="s">
        <v>34233</v>
      </c>
      <c r="U6584" t="s">
        <v>32634</v>
      </c>
      <c r="V6584" t="s">
        <v>33199</v>
      </c>
      <c r="W6584">
        <v>295</v>
      </c>
      <c r="X6584" t="s">
        <v>32784</v>
      </c>
      <c r="Y6584" t="s">
        <v>32654</v>
      </c>
      <c r="Z6584">
        <v>500</v>
      </c>
      <c r="AA6584">
        <v>8.5</v>
      </c>
      <c r="AC6584">
        <v>1</v>
      </c>
      <c r="AD6584" t="str">
        <f t="shared" si="998"/>
        <v/>
      </c>
      <c r="AE6584">
        <f t="shared" si="1000"/>
        <v>1</v>
      </c>
      <c r="AF6584" t="str">
        <f t="shared" si="995"/>
        <v/>
      </c>
      <c r="AG6584" t="str">
        <f t="shared" si="1003"/>
        <v/>
      </c>
      <c r="AH6584" t="str">
        <f t="shared" si="1001"/>
        <v/>
      </c>
      <c r="AI6584">
        <v>0.14499999999999999</v>
      </c>
      <c r="AJ6584" t="str">
        <f t="shared" si="997"/>
        <v/>
      </c>
      <c r="AK6584">
        <f t="shared" si="1002"/>
        <v>2.8</v>
      </c>
      <c r="AL6584">
        <f t="shared" si="999"/>
        <v>0.40599999999999997</v>
      </c>
    </row>
    <row r="6585" spans="1:38" x14ac:dyDescent="0.2">
      <c r="A6585" t="s">
        <v>32399</v>
      </c>
      <c r="B6585" t="s">
        <v>680</v>
      </c>
      <c r="C6585" t="s">
        <v>32400</v>
      </c>
      <c r="D6585" s="1">
        <v>44754</v>
      </c>
      <c r="E6585" s="1">
        <v>44754</v>
      </c>
      <c r="F6585" t="s">
        <v>19</v>
      </c>
      <c r="I6585">
        <v>100</v>
      </c>
      <c r="J6585">
        <v>0</v>
      </c>
      <c r="K6585">
        <v>0</v>
      </c>
      <c r="L6585">
        <v>3297</v>
      </c>
      <c r="M6585">
        <v>3297</v>
      </c>
      <c r="N6585" t="s">
        <v>20</v>
      </c>
      <c r="O6585" t="s">
        <v>32401</v>
      </c>
      <c r="P6585" t="s">
        <v>28</v>
      </c>
      <c r="Q6585" t="s">
        <v>34233</v>
      </c>
      <c r="R6585" t="s">
        <v>34233</v>
      </c>
      <c r="S6585" t="s">
        <v>33942</v>
      </c>
      <c r="T6585" t="s">
        <v>34233</v>
      </c>
      <c r="U6585" t="s">
        <v>32634</v>
      </c>
      <c r="V6585" t="s">
        <v>33199</v>
      </c>
      <c r="W6585">
        <v>295</v>
      </c>
      <c r="X6585" t="s">
        <v>32784</v>
      </c>
      <c r="Y6585" t="s">
        <v>32654</v>
      </c>
      <c r="Z6585">
        <v>500</v>
      </c>
      <c r="AA6585">
        <v>8.5</v>
      </c>
      <c r="AC6585">
        <v>1</v>
      </c>
      <c r="AD6585" t="str">
        <f t="shared" si="998"/>
        <v/>
      </c>
      <c r="AE6585">
        <f t="shared" si="1000"/>
        <v>1</v>
      </c>
      <c r="AF6585" t="str">
        <f t="shared" si="995"/>
        <v/>
      </c>
      <c r="AG6585" t="str">
        <f t="shared" si="1003"/>
        <v/>
      </c>
      <c r="AH6585" t="str">
        <f t="shared" si="1001"/>
        <v/>
      </c>
      <c r="AI6585">
        <v>0.14499999999999999</v>
      </c>
      <c r="AJ6585" t="str">
        <f t="shared" si="997"/>
        <v/>
      </c>
      <c r="AK6585">
        <f t="shared" si="1002"/>
        <v>2.8</v>
      </c>
      <c r="AL6585">
        <f t="shared" si="999"/>
        <v>0.40599999999999997</v>
      </c>
    </row>
    <row r="6586" spans="1:38" x14ac:dyDescent="0.2">
      <c r="A6586" t="s">
        <v>32460</v>
      </c>
      <c r="B6586" t="s">
        <v>680</v>
      </c>
      <c r="C6586" t="s">
        <v>32461</v>
      </c>
      <c r="D6586" s="1">
        <v>44754</v>
      </c>
      <c r="E6586" s="1">
        <v>44754</v>
      </c>
      <c r="F6586" t="s">
        <v>19</v>
      </c>
      <c r="I6586">
        <v>100</v>
      </c>
      <c r="J6586">
        <v>0</v>
      </c>
      <c r="K6586">
        <v>0</v>
      </c>
      <c r="L6586">
        <v>3424</v>
      </c>
      <c r="M6586">
        <v>3424</v>
      </c>
      <c r="N6586" t="s">
        <v>20</v>
      </c>
      <c r="O6586" t="s">
        <v>32401</v>
      </c>
      <c r="P6586" t="s">
        <v>28</v>
      </c>
      <c r="Q6586" t="s">
        <v>34233</v>
      </c>
      <c r="R6586" t="s">
        <v>34233</v>
      </c>
      <c r="S6586" t="s">
        <v>33942</v>
      </c>
      <c r="T6586" t="s">
        <v>34233</v>
      </c>
      <c r="U6586" t="s">
        <v>32634</v>
      </c>
      <c r="V6586" t="s">
        <v>33199</v>
      </c>
      <c r="W6586">
        <v>295</v>
      </c>
      <c r="X6586" t="s">
        <v>32784</v>
      </c>
      <c r="Y6586" t="s">
        <v>32654</v>
      </c>
      <c r="Z6586">
        <v>500</v>
      </c>
      <c r="AA6586">
        <v>8.5</v>
      </c>
      <c r="AC6586">
        <v>1</v>
      </c>
      <c r="AD6586" t="str">
        <f t="shared" si="998"/>
        <v/>
      </c>
      <c r="AE6586">
        <f t="shared" si="1000"/>
        <v>1</v>
      </c>
      <c r="AF6586" t="str">
        <f t="shared" si="995"/>
        <v/>
      </c>
      <c r="AG6586" t="str">
        <f t="shared" si="1003"/>
        <v/>
      </c>
      <c r="AH6586" t="str">
        <f t="shared" si="1001"/>
        <v/>
      </c>
      <c r="AI6586">
        <v>0.14499999999999999</v>
      </c>
      <c r="AJ6586" t="str">
        <f t="shared" si="997"/>
        <v/>
      </c>
      <c r="AK6586">
        <f t="shared" si="1002"/>
        <v>2.8</v>
      </c>
      <c r="AL6586">
        <f t="shared" si="999"/>
        <v>0.40599999999999997</v>
      </c>
    </row>
    <row r="6587" spans="1:38" x14ac:dyDescent="0.2">
      <c r="A6587" t="s">
        <v>32417</v>
      </c>
      <c r="B6587" t="s">
        <v>680</v>
      </c>
      <c r="C6587" t="s">
        <v>32418</v>
      </c>
      <c r="D6587" s="1">
        <v>44754</v>
      </c>
      <c r="E6587" s="1">
        <v>44754</v>
      </c>
      <c r="F6587" t="s">
        <v>26</v>
      </c>
      <c r="I6587">
        <v>100</v>
      </c>
      <c r="J6587">
        <v>0</v>
      </c>
      <c r="K6587">
        <v>0</v>
      </c>
      <c r="L6587">
        <v>5954</v>
      </c>
      <c r="M6587">
        <v>5954</v>
      </c>
      <c r="N6587" t="s">
        <v>20</v>
      </c>
      <c r="O6587" t="s">
        <v>32419</v>
      </c>
      <c r="P6587" t="s">
        <v>28</v>
      </c>
      <c r="Q6587" t="s">
        <v>34233</v>
      </c>
      <c r="R6587" t="s">
        <v>34233</v>
      </c>
      <c r="S6587" t="s">
        <v>34233</v>
      </c>
      <c r="T6587" t="s">
        <v>34233</v>
      </c>
      <c r="AD6587" t="str">
        <f t="shared" si="998"/>
        <v/>
      </c>
      <c r="AE6587" t="str">
        <f t="shared" si="1000"/>
        <v/>
      </c>
      <c r="AF6587" t="str">
        <f t="shared" si="995"/>
        <v/>
      </c>
      <c r="AG6587" t="str">
        <f t="shared" si="1003"/>
        <v/>
      </c>
      <c r="AH6587" t="str">
        <f t="shared" si="1001"/>
        <v/>
      </c>
      <c r="AI6587">
        <v>0.14499999999999999</v>
      </c>
      <c r="AJ6587" t="str">
        <f t="shared" si="997"/>
        <v/>
      </c>
      <c r="AK6587" t="str">
        <f t="shared" si="1002"/>
        <v/>
      </c>
      <c r="AL6587" t="str">
        <f t="shared" si="999"/>
        <v/>
      </c>
    </row>
    <row r="6588" spans="1:38" x14ac:dyDescent="0.2">
      <c r="A6588" t="s">
        <v>13947</v>
      </c>
      <c r="B6588" t="s">
        <v>680</v>
      </c>
      <c r="C6588" t="s">
        <v>13948</v>
      </c>
      <c r="D6588" s="1">
        <v>37083</v>
      </c>
      <c r="E6588" s="1">
        <v>44546</v>
      </c>
      <c r="F6588" t="s">
        <v>474</v>
      </c>
      <c r="I6588">
        <v>100</v>
      </c>
      <c r="J6588">
        <v>0</v>
      </c>
      <c r="K6588">
        <v>0</v>
      </c>
      <c r="L6588">
        <v>37369</v>
      </c>
      <c r="M6588">
        <v>37369</v>
      </c>
      <c r="N6588" t="s">
        <v>20</v>
      </c>
      <c r="O6588" t="s">
        <v>13949</v>
      </c>
      <c r="P6588" t="s">
        <v>28</v>
      </c>
      <c r="Q6588" t="s">
        <v>34233</v>
      </c>
      <c r="R6588" t="s">
        <v>34233</v>
      </c>
      <c r="S6588" t="s">
        <v>33942</v>
      </c>
      <c r="T6588" t="s">
        <v>34233</v>
      </c>
      <c r="AD6588" t="str">
        <f t="shared" si="998"/>
        <v/>
      </c>
      <c r="AE6588" t="str">
        <f t="shared" si="1000"/>
        <v/>
      </c>
      <c r="AF6588" t="str">
        <f t="shared" si="995"/>
        <v/>
      </c>
      <c r="AG6588" t="str">
        <f t="shared" si="1003"/>
        <v/>
      </c>
      <c r="AH6588" t="str">
        <f t="shared" si="1001"/>
        <v/>
      </c>
      <c r="AI6588">
        <v>0.14499999999999999</v>
      </c>
      <c r="AJ6588" t="str">
        <f t="shared" si="997"/>
        <v/>
      </c>
      <c r="AK6588" t="str">
        <f t="shared" si="1002"/>
        <v/>
      </c>
      <c r="AL6588" t="str">
        <f t="shared" si="999"/>
        <v/>
      </c>
    </row>
    <row r="6589" spans="1:38" x14ac:dyDescent="0.2">
      <c r="A6589" t="s">
        <v>25389</v>
      </c>
      <c r="B6589" t="s">
        <v>680</v>
      </c>
      <c r="C6589" t="s">
        <v>25390</v>
      </c>
      <c r="D6589" s="1">
        <v>39871</v>
      </c>
      <c r="E6589" s="1">
        <v>44546</v>
      </c>
      <c r="F6589" t="s">
        <v>26</v>
      </c>
      <c r="I6589">
        <v>100</v>
      </c>
      <c r="J6589">
        <v>0</v>
      </c>
      <c r="K6589">
        <v>0</v>
      </c>
      <c r="L6589">
        <v>6076</v>
      </c>
      <c r="M6589">
        <v>6076</v>
      </c>
      <c r="N6589" t="s">
        <v>20</v>
      </c>
      <c r="O6589" t="s">
        <v>25391</v>
      </c>
      <c r="P6589" t="s">
        <v>44</v>
      </c>
      <c r="Q6589" t="s">
        <v>34233</v>
      </c>
      <c r="R6589" t="s">
        <v>34233</v>
      </c>
      <c r="S6589" t="s">
        <v>34233</v>
      </c>
      <c r="T6589" t="s">
        <v>34233</v>
      </c>
      <c r="AD6589" t="str">
        <f t="shared" si="998"/>
        <v/>
      </c>
      <c r="AE6589" t="str">
        <f t="shared" si="1000"/>
        <v/>
      </c>
      <c r="AF6589" t="str">
        <f t="shared" si="995"/>
        <v/>
      </c>
      <c r="AG6589" t="str">
        <f t="shared" si="1003"/>
        <v/>
      </c>
      <c r="AH6589" t="str">
        <f t="shared" si="1001"/>
        <v/>
      </c>
      <c r="AI6589">
        <v>0.14499999999999999</v>
      </c>
      <c r="AJ6589" t="str">
        <f t="shared" si="997"/>
        <v/>
      </c>
      <c r="AK6589" t="str">
        <f t="shared" si="1002"/>
        <v/>
      </c>
      <c r="AL6589" t="str">
        <f t="shared" si="999"/>
        <v/>
      </c>
    </row>
    <row r="6590" spans="1:38" x14ac:dyDescent="0.2">
      <c r="A6590" t="s">
        <v>22598</v>
      </c>
      <c r="B6590" t="s">
        <v>680</v>
      </c>
      <c r="C6590" t="s">
        <v>22599</v>
      </c>
      <c r="D6590" s="1">
        <v>38786</v>
      </c>
      <c r="E6590" s="1">
        <v>43662</v>
      </c>
      <c r="F6590" t="s">
        <v>474</v>
      </c>
      <c r="I6590">
        <v>100</v>
      </c>
      <c r="J6590">
        <v>0</v>
      </c>
      <c r="K6590">
        <v>0</v>
      </c>
      <c r="L6590">
        <v>2776</v>
      </c>
      <c r="M6590">
        <v>2776</v>
      </c>
      <c r="N6590" t="s">
        <v>20</v>
      </c>
      <c r="O6590" t="s">
        <v>22600</v>
      </c>
      <c r="P6590" t="s">
        <v>28</v>
      </c>
      <c r="Q6590" t="s">
        <v>34233</v>
      </c>
      <c r="R6590" t="s">
        <v>34233</v>
      </c>
      <c r="S6590" t="s">
        <v>33942</v>
      </c>
      <c r="T6590" t="s">
        <v>34233</v>
      </c>
      <c r="AD6590" t="str">
        <f t="shared" si="998"/>
        <v/>
      </c>
      <c r="AE6590" t="str">
        <f t="shared" si="1000"/>
        <v/>
      </c>
      <c r="AF6590" t="str">
        <f t="shared" si="995"/>
        <v/>
      </c>
      <c r="AG6590" t="str">
        <f t="shared" si="1003"/>
        <v/>
      </c>
      <c r="AH6590" t="str">
        <f t="shared" si="1001"/>
        <v/>
      </c>
      <c r="AI6590">
        <v>0.14499999999999999</v>
      </c>
      <c r="AJ6590" t="str">
        <f t="shared" si="997"/>
        <v/>
      </c>
      <c r="AK6590" t="str">
        <f t="shared" si="1002"/>
        <v/>
      </c>
      <c r="AL6590" t="str">
        <f t="shared" si="999"/>
        <v/>
      </c>
    </row>
    <row r="6591" spans="1:38" x14ac:dyDescent="0.2">
      <c r="A6591" t="s">
        <v>25515</v>
      </c>
      <c r="B6591" t="s">
        <v>680</v>
      </c>
      <c r="C6591" t="s">
        <v>25516</v>
      </c>
      <c r="D6591" s="1">
        <v>39981</v>
      </c>
      <c r="E6591" s="1">
        <v>43456</v>
      </c>
      <c r="F6591" t="s">
        <v>470</v>
      </c>
      <c r="I6591">
        <v>100</v>
      </c>
      <c r="J6591">
        <v>0</v>
      </c>
      <c r="K6591">
        <v>0</v>
      </c>
      <c r="L6591">
        <v>4218</v>
      </c>
      <c r="M6591">
        <v>4218</v>
      </c>
      <c r="N6591" t="s">
        <v>20</v>
      </c>
      <c r="O6591" t="s">
        <v>25517</v>
      </c>
      <c r="P6591" t="s">
        <v>28</v>
      </c>
      <c r="Q6591" t="s">
        <v>34233</v>
      </c>
      <c r="R6591" t="s">
        <v>34233</v>
      </c>
      <c r="S6591" t="s">
        <v>32627</v>
      </c>
      <c r="T6591" t="s">
        <v>34606</v>
      </c>
      <c r="AD6591" t="str">
        <f t="shared" si="998"/>
        <v/>
      </c>
      <c r="AE6591" t="str">
        <f t="shared" si="1000"/>
        <v/>
      </c>
      <c r="AF6591" t="str">
        <f t="shared" si="995"/>
        <v/>
      </c>
      <c r="AG6591" t="str">
        <f t="shared" si="1003"/>
        <v/>
      </c>
      <c r="AH6591" t="str">
        <f t="shared" si="1001"/>
        <v/>
      </c>
      <c r="AI6591">
        <v>0.14499999999999999</v>
      </c>
      <c r="AJ6591" t="str">
        <f t="shared" si="997"/>
        <v/>
      </c>
      <c r="AK6591" t="str">
        <f t="shared" si="1002"/>
        <v/>
      </c>
      <c r="AL6591" t="str">
        <f t="shared" si="999"/>
        <v/>
      </c>
    </row>
    <row r="6592" spans="1:38" x14ac:dyDescent="0.2">
      <c r="A6592" t="s">
        <v>25778</v>
      </c>
      <c r="B6592" t="s">
        <v>680</v>
      </c>
      <c r="C6592" t="s">
        <v>25779</v>
      </c>
      <c r="D6592" s="1">
        <v>40469</v>
      </c>
      <c r="E6592" s="1">
        <v>43456</v>
      </c>
      <c r="F6592" t="s">
        <v>474</v>
      </c>
      <c r="I6592">
        <v>100</v>
      </c>
      <c r="J6592">
        <v>0</v>
      </c>
      <c r="K6592">
        <v>0</v>
      </c>
      <c r="L6592">
        <v>3579</v>
      </c>
      <c r="M6592">
        <v>3579</v>
      </c>
      <c r="N6592" t="s">
        <v>20</v>
      </c>
      <c r="O6592" t="s">
        <v>25780</v>
      </c>
      <c r="P6592" t="s">
        <v>28</v>
      </c>
      <c r="Q6592" t="s">
        <v>34233</v>
      </c>
      <c r="R6592" t="s">
        <v>34233</v>
      </c>
      <c r="S6592" t="s">
        <v>33942</v>
      </c>
      <c r="T6592" t="s">
        <v>34233</v>
      </c>
      <c r="AD6592" t="str">
        <f t="shared" si="998"/>
        <v/>
      </c>
      <c r="AE6592" t="str">
        <f t="shared" si="1000"/>
        <v/>
      </c>
      <c r="AF6592" t="str">
        <f t="shared" si="995"/>
        <v/>
      </c>
      <c r="AG6592" t="str">
        <f t="shared" si="1003"/>
        <v/>
      </c>
      <c r="AH6592" t="str">
        <f t="shared" si="1001"/>
        <v/>
      </c>
      <c r="AI6592">
        <v>0.14499999999999999</v>
      </c>
      <c r="AJ6592" t="str">
        <f t="shared" si="997"/>
        <v/>
      </c>
      <c r="AK6592" t="str">
        <f t="shared" si="1002"/>
        <v/>
      </c>
      <c r="AL6592" t="str">
        <f t="shared" si="999"/>
        <v/>
      </c>
    </row>
    <row r="6593" spans="1:39" x14ac:dyDescent="0.2">
      <c r="A6593" t="s">
        <v>25892</v>
      </c>
      <c r="B6593" t="s">
        <v>680</v>
      </c>
      <c r="C6593" t="s">
        <v>25893</v>
      </c>
      <c r="D6593" s="1">
        <v>40584</v>
      </c>
      <c r="E6593" s="1">
        <v>43951</v>
      </c>
      <c r="F6593" t="s">
        <v>474</v>
      </c>
      <c r="I6593">
        <v>100</v>
      </c>
      <c r="J6593">
        <v>0</v>
      </c>
      <c r="K6593">
        <v>0</v>
      </c>
      <c r="L6593">
        <v>12400</v>
      </c>
      <c r="M6593">
        <v>12400</v>
      </c>
      <c r="N6593" t="s">
        <v>20</v>
      </c>
      <c r="O6593" t="s">
        <v>25894</v>
      </c>
      <c r="P6593" t="s">
        <v>28</v>
      </c>
      <c r="Q6593" t="s">
        <v>34233</v>
      </c>
      <c r="R6593" t="s">
        <v>34233</v>
      </c>
      <c r="S6593" t="s">
        <v>33942</v>
      </c>
      <c r="T6593" t="s">
        <v>34233</v>
      </c>
      <c r="AD6593" t="str">
        <f t="shared" si="998"/>
        <v/>
      </c>
      <c r="AE6593" t="str">
        <f t="shared" si="1000"/>
        <v/>
      </c>
      <c r="AF6593" t="str">
        <f t="shared" si="995"/>
        <v/>
      </c>
      <c r="AG6593" t="str">
        <f t="shared" si="1003"/>
        <v/>
      </c>
      <c r="AH6593" t="str">
        <f t="shared" si="1001"/>
        <v/>
      </c>
      <c r="AI6593">
        <v>0.14499999999999999</v>
      </c>
      <c r="AJ6593" t="str">
        <f t="shared" si="997"/>
        <v/>
      </c>
      <c r="AK6593" t="str">
        <f t="shared" si="1002"/>
        <v/>
      </c>
      <c r="AL6593" t="str">
        <f t="shared" si="999"/>
        <v/>
      </c>
    </row>
    <row r="6594" spans="1:39" x14ac:dyDescent="0.2">
      <c r="A6594" t="s">
        <v>13367</v>
      </c>
      <c r="B6594" t="s">
        <v>680</v>
      </c>
      <c r="C6594" t="s">
        <v>13368</v>
      </c>
      <c r="D6594" s="1">
        <v>36840</v>
      </c>
      <c r="E6594" s="1">
        <v>43456</v>
      </c>
      <c r="F6594" t="s">
        <v>474</v>
      </c>
      <c r="I6594">
        <v>100</v>
      </c>
      <c r="J6594">
        <v>0</v>
      </c>
      <c r="K6594">
        <v>0</v>
      </c>
      <c r="L6594">
        <v>9609</v>
      </c>
      <c r="M6594">
        <v>9609</v>
      </c>
      <c r="N6594" t="s">
        <v>20</v>
      </c>
      <c r="O6594" t="s">
        <v>13369</v>
      </c>
      <c r="P6594" t="s">
        <v>28</v>
      </c>
      <c r="Q6594" t="s">
        <v>34233</v>
      </c>
      <c r="R6594" t="s">
        <v>34233</v>
      </c>
      <c r="S6594" t="s">
        <v>33832</v>
      </c>
      <c r="T6594" t="s">
        <v>34762</v>
      </c>
      <c r="AD6594" t="str">
        <f t="shared" si="998"/>
        <v/>
      </c>
      <c r="AE6594" t="str">
        <f t="shared" si="1000"/>
        <v/>
      </c>
      <c r="AF6594" t="str">
        <f t="shared" si="995"/>
        <v/>
      </c>
      <c r="AG6594" t="str">
        <f t="shared" si="1003"/>
        <v/>
      </c>
      <c r="AH6594" t="str">
        <f t="shared" si="1001"/>
        <v/>
      </c>
      <c r="AI6594">
        <v>0.14499999999999999</v>
      </c>
      <c r="AJ6594" t="str">
        <f t="shared" si="997"/>
        <v/>
      </c>
      <c r="AK6594" t="str">
        <f t="shared" si="1002"/>
        <v/>
      </c>
      <c r="AL6594" t="str">
        <f t="shared" si="999"/>
        <v/>
      </c>
    </row>
    <row r="6595" spans="1:39" x14ac:dyDescent="0.2">
      <c r="A6595" t="s">
        <v>7282</v>
      </c>
      <c r="B6595" t="s">
        <v>680</v>
      </c>
      <c r="C6595" t="s">
        <v>7283</v>
      </c>
      <c r="D6595" s="1">
        <v>36196</v>
      </c>
      <c r="E6595" s="1">
        <v>44546</v>
      </c>
      <c r="F6595" t="s">
        <v>474</v>
      </c>
      <c r="I6595">
        <v>100</v>
      </c>
      <c r="J6595">
        <v>0</v>
      </c>
      <c r="K6595">
        <v>0</v>
      </c>
      <c r="L6595">
        <v>5203</v>
      </c>
      <c r="M6595">
        <v>5203</v>
      </c>
      <c r="N6595" t="s">
        <v>20</v>
      </c>
      <c r="O6595" t="s">
        <v>7284</v>
      </c>
      <c r="P6595" t="s">
        <v>28</v>
      </c>
      <c r="Q6595" t="s">
        <v>34233</v>
      </c>
      <c r="R6595" t="s">
        <v>34233</v>
      </c>
      <c r="S6595" t="s">
        <v>32627</v>
      </c>
      <c r="T6595" t="s">
        <v>34607</v>
      </c>
      <c r="AD6595" t="str">
        <f t="shared" si="998"/>
        <v/>
      </c>
      <c r="AE6595" t="str">
        <f t="shared" si="1000"/>
        <v/>
      </c>
      <c r="AF6595" t="str">
        <f t="shared" si="995"/>
        <v/>
      </c>
      <c r="AG6595" t="str">
        <f t="shared" si="1003"/>
        <v/>
      </c>
      <c r="AH6595" t="str">
        <f t="shared" si="1001"/>
        <v/>
      </c>
      <c r="AI6595">
        <v>0.14499999999999999</v>
      </c>
      <c r="AJ6595" t="str">
        <f t="shared" si="997"/>
        <v/>
      </c>
      <c r="AK6595" t="str">
        <f t="shared" si="1002"/>
        <v/>
      </c>
      <c r="AL6595" t="str">
        <f t="shared" si="999"/>
        <v/>
      </c>
    </row>
    <row r="6596" spans="1:39" x14ac:dyDescent="0.2">
      <c r="A6596" t="s">
        <v>25775</v>
      </c>
      <c r="B6596" t="s">
        <v>680</v>
      </c>
      <c r="C6596" t="s">
        <v>25776</v>
      </c>
      <c r="D6596" s="1">
        <v>40469</v>
      </c>
      <c r="E6596" s="1">
        <v>43456</v>
      </c>
      <c r="F6596" t="s">
        <v>39</v>
      </c>
      <c r="I6596">
        <v>100</v>
      </c>
      <c r="J6596">
        <v>0</v>
      </c>
      <c r="K6596">
        <v>0</v>
      </c>
      <c r="L6596">
        <v>19421</v>
      </c>
      <c r="M6596">
        <v>19421</v>
      </c>
      <c r="N6596" t="s">
        <v>20</v>
      </c>
      <c r="O6596" t="s">
        <v>25777</v>
      </c>
      <c r="P6596" t="s">
        <v>28</v>
      </c>
      <c r="Q6596" t="s">
        <v>34233</v>
      </c>
      <c r="R6596" t="s">
        <v>34233</v>
      </c>
      <c r="S6596" t="s">
        <v>33942</v>
      </c>
      <c r="T6596" t="s">
        <v>34233</v>
      </c>
      <c r="AD6596" t="str">
        <f t="shared" si="998"/>
        <v/>
      </c>
      <c r="AE6596" t="str">
        <f t="shared" si="1000"/>
        <v/>
      </c>
      <c r="AF6596" t="str">
        <f t="shared" si="995"/>
        <v/>
      </c>
      <c r="AG6596" t="str">
        <f t="shared" si="1003"/>
        <v/>
      </c>
      <c r="AH6596" t="str">
        <f t="shared" si="1001"/>
        <v/>
      </c>
      <c r="AI6596">
        <v>0.14499999999999999</v>
      </c>
      <c r="AJ6596" t="str">
        <f t="shared" si="997"/>
        <v/>
      </c>
      <c r="AK6596" t="str">
        <f t="shared" si="1002"/>
        <v/>
      </c>
      <c r="AL6596" t="str">
        <f t="shared" si="999"/>
        <v/>
      </c>
    </row>
    <row r="6597" spans="1:39" x14ac:dyDescent="0.2">
      <c r="A6597" t="s">
        <v>25772</v>
      </c>
      <c r="B6597" t="s">
        <v>680</v>
      </c>
      <c r="C6597" t="s">
        <v>25773</v>
      </c>
      <c r="D6597" s="1">
        <v>40469</v>
      </c>
      <c r="E6597" s="1">
        <v>44546</v>
      </c>
      <c r="F6597" t="s">
        <v>39</v>
      </c>
      <c r="I6597">
        <v>100</v>
      </c>
      <c r="J6597">
        <v>0</v>
      </c>
      <c r="K6597">
        <v>0</v>
      </c>
      <c r="L6597">
        <v>7426</v>
      </c>
      <c r="M6597">
        <v>7426</v>
      </c>
      <c r="N6597" t="s">
        <v>20</v>
      </c>
      <c r="O6597" t="s">
        <v>25774</v>
      </c>
      <c r="P6597" t="s">
        <v>28</v>
      </c>
      <c r="Q6597" t="s">
        <v>34233</v>
      </c>
      <c r="R6597" t="s">
        <v>34233</v>
      </c>
      <c r="S6597" t="s">
        <v>33942</v>
      </c>
      <c r="T6597" t="s">
        <v>34233</v>
      </c>
      <c r="AD6597" t="str">
        <f t="shared" si="998"/>
        <v/>
      </c>
      <c r="AE6597" t="str">
        <f t="shared" si="1000"/>
        <v/>
      </c>
      <c r="AF6597" t="str">
        <f t="shared" si="995"/>
        <v/>
      </c>
      <c r="AG6597" t="str">
        <f t="shared" si="1003"/>
        <v/>
      </c>
      <c r="AH6597" t="str">
        <f t="shared" si="1001"/>
        <v/>
      </c>
      <c r="AI6597">
        <v>0.14499999999999999</v>
      </c>
      <c r="AJ6597" t="str">
        <f t="shared" si="997"/>
        <v/>
      </c>
      <c r="AK6597" t="str">
        <f t="shared" si="1002"/>
        <v/>
      </c>
      <c r="AL6597" t="str">
        <f t="shared" si="999"/>
        <v/>
      </c>
    </row>
    <row r="6598" spans="1:39" x14ac:dyDescent="0.2">
      <c r="A6598" t="s">
        <v>25488</v>
      </c>
      <c r="B6598" t="s">
        <v>680</v>
      </c>
      <c r="C6598" t="s">
        <v>25489</v>
      </c>
      <c r="D6598" s="1">
        <v>39981</v>
      </c>
      <c r="E6598" s="1">
        <v>44546</v>
      </c>
      <c r="F6598" t="s">
        <v>470</v>
      </c>
      <c r="I6598">
        <v>100</v>
      </c>
      <c r="J6598">
        <v>0</v>
      </c>
      <c r="K6598">
        <v>0</v>
      </c>
      <c r="L6598">
        <v>1201</v>
      </c>
      <c r="M6598">
        <v>1201</v>
      </c>
      <c r="N6598" t="s">
        <v>20</v>
      </c>
      <c r="O6598" t="s">
        <v>25490</v>
      </c>
      <c r="P6598" t="s">
        <v>28</v>
      </c>
      <c r="Q6598" t="s">
        <v>34233</v>
      </c>
      <c r="R6598" t="s">
        <v>34233</v>
      </c>
      <c r="S6598" t="s">
        <v>32627</v>
      </c>
      <c r="T6598" t="s">
        <v>34516</v>
      </c>
      <c r="AD6598" t="str">
        <f t="shared" si="998"/>
        <v/>
      </c>
      <c r="AE6598" t="str">
        <f t="shared" si="1000"/>
        <v/>
      </c>
      <c r="AF6598" t="str">
        <f t="shared" si="995"/>
        <v/>
      </c>
      <c r="AG6598" t="str">
        <f t="shared" si="1003"/>
        <v/>
      </c>
      <c r="AH6598" t="str">
        <f t="shared" si="1001"/>
        <v/>
      </c>
      <c r="AI6598">
        <v>0.14499999999999999</v>
      </c>
      <c r="AJ6598" t="str">
        <f t="shared" si="997"/>
        <v/>
      </c>
      <c r="AK6598" t="str">
        <f t="shared" si="1002"/>
        <v/>
      </c>
      <c r="AL6598" t="str">
        <f t="shared" si="999"/>
        <v/>
      </c>
    </row>
    <row r="6599" spans="1:39" x14ac:dyDescent="0.2">
      <c r="A6599" t="s">
        <v>25357</v>
      </c>
      <c r="B6599" t="s">
        <v>680</v>
      </c>
      <c r="C6599" t="s">
        <v>25358</v>
      </c>
      <c r="D6599" s="1">
        <v>39822</v>
      </c>
      <c r="E6599" s="1">
        <v>43951</v>
      </c>
      <c r="F6599" t="s">
        <v>474</v>
      </c>
      <c r="I6599">
        <v>100</v>
      </c>
      <c r="J6599">
        <v>0</v>
      </c>
      <c r="K6599">
        <v>0</v>
      </c>
      <c r="L6599">
        <v>4588</v>
      </c>
      <c r="M6599">
        <v>4588</v>
      </c>
      <c r="N6599" t="s">
        <v>20</v>
      </c>
      <c r="O6599" t="s">
        <v>25359</v>
      </c>
      <c r="P6599" t="s">
        <v>28</v>
      </c>
      <c r="Q6599" t="s">
        <v>34233</v>
      </c>
      <c r="R6599" t="s">
        <v>34233</v>
      </c>
      <c r="S6599" t="s">
        <v>32627</v>
      </c>
      <c r="T6599" t="s">
        <v>34494</v>
      </c>
      <c r="AD6599" t="str">
        <f t="shared" si="998"/>
        <v/>
      </c>
      <c r="AE6599" t="str">
        <f t="shared" si="1000"/>
        <v/>
      </c>
      <c r="AF6599" t="str">
        <f t="shared" si="995"/>
        <v/>
      </c>
      <c r="AG6599" t="str">
        <f t="shared" si="1003"/>
        <v/>
      </c>
      <c r="AH6599" t="str">
        <f t="shared" si="1001"/>
        <v/>
      </c>
      <c r="AI6599">
        <v>0.14499999999999999</v>
      </c>
      <c r="AJ6599" t="str">
        <f t="shared" si="997"/>
        <v/>
      </c>
      <c r="AK6599" t="str">
        <f t="shared" si="1002"/>
        <v/>
      </c>
      <c r="AL6599" t="str">
        <f t="shared" si="999"/>
        <v/>
      </c>
    </row>
    <row r="6600" spans="1:39" x14ac:dyDescent="0.2">
      <c r="A6600" t="s">
        <v>22096</v>
      </c>
      <c r="B6600" t="s">
        <v>680</v>
      </c>
      <c r="C6600" t="s">
        <v>22097</v>
      </c>
      <c r="D6600" s="1">
        <v>38751</v>
      </c>
      <c r="E6600" s="1">
        <v>44546</v>
      </c>
      <c r="F6600" t="s">
        <v>474</v>
      </c>
      <c r="I6600">
        <v>100</v>
      </c>
      <c r="J6600">
        <v>0</v>
      </c>
      <c r="K6600">
        <v>0</v>
      </c>
      <c r="L6600">
        <v>4071</v>
      </c>
      <c r="M6600">
        <v>4071</v>
      </c>
      <c r="N6600" t="s">
        <v>20</v>
      </c>
      <c r="O6600" t="s">
        <v>22098</v>
      </c>
      <c r="P6600" t="s">
        <v>28</v>
      </c>
      <c r="Q6600" t="s">
        <v>34233</v>
      </c>
      <c r="R6600" t="s">
        <v>34233</v>
      </c>
      <c r="S6600" t="s">
        <v>32627</v>
      </c>
      <c r="T6600" t="s">
        <v>34608</v>
      </c>
      <c r="AD6600" t="str">
        <f t="shared" si="998"/>
        <v/>
      </c>
      <c r="AE6600" t="str">
        <f t="shared" si="1000"/>
        <v/>
      </c>
      <c r="AF6600" t="str">
        <f t="shared" si="995"/>
        <v/>
      </c>
      <c r="AG6600" t="str">
        <f t="shared" si="1003"/>
        <v/>
      </c>
      <c r="AH6600" t="str">
        <f t="shared" si="1001"/>
        <v/>
      </c>
      <c r="AI6600">
        <v>0.14499999999999999</v>
      </c>
      <c r="AJ6600" t="str">
        <f t="shared" si="997"/>
        <v/>
      </c>
      <c r="AK6600" t="str">
        <f t="shared" si="1002"/>
        <v/>
      </c>
      <c r="AL6600" t="str">
        <f t="shared" si="999"/>
        <v/>
      </c>
    </row>
    <row r="6601" spans="1:39" x14ac:dyDescent="0.2">
      <c r="A6601" t="s">
        <v>30844</v>
      </c>
      <c r="B6601" t="s">
        <v>680</v>
      </c>
      <c r="C6601" t="s">
        <v>30845</v>
      </c>
      <c r="D6601" s="1">
        <v>43859</v>
      </c>
      <c r="E6601" s="1">
        <v>44068</v>
      </c>
      <c r="F6601" t="s">
        <v>26</v>
      </c>
      <c r="I6601">
        <v>100</v>
      </c>
      <c r="J6601">
        <v>0</v>
      </c>
      <c r="K6601">
        <v>0</v>
      </c>
      <c r="L6601">
        <v>90</v>
      </c>
      <c r="M6601">
        <v>90</v>
      </c>
      <c r="N6601" t="s">
        <v>20</v>
      </c>
      <c r="O6601" t="s">
        <v>30846</v>
      </c>
      <c r="P6601" t="s">
        <v>44</v>
      </c>
      <c r="Q6601" t="s">
        <v>34233</v>
      </c>
      <c r="R6601" t="s">
        <v>34233</v>
      </c>
      <c r="S6601" t="s">
        <v>34233</v>
      </c>
      <c r="T6601" t="s">
        <v>34233</v>
      </c>
      <c r="AD6601" t="str">
        <f t="shared" si="998"/>
        <v/>
      </c>
      <c r="AE6601" t="str">
        <f t="shared" si="1000"/>
        <v/>
      </c>
      <c r="AF6601" t="str">
        <f t="shared" si="995"/>
        <v/>
      </c>
      <c r="AG6601" t="str">
        <f t="shared" si="1003"/>
        <v/>
      </c>
      <c r="AH6601" t="str">
        <f t="shared" si="1001"/>
        <v/>
      </c>
      <c r="AI6601">
        <v>0.14499999999999999</v>
      </c>
      <c r="AJ6601" t="str">
        <f t="shared" si="997"/>
        <v/>
      </c>
      <c r="AK6601" t="str">
        <f t="shared" si="1002"/>
        <v/>
      </c>
      <c r="AL6601" t="str">
        <f t="shared" si="999"/>
        <v/>
      </c>
    </row>
    <row r="6602" spans="1:39" x14ac:dyDescent="0.2">
      <c r="A6602" t="s">
        <v>26805</v>
      </c>
      <c r="B6602" t="s">
        <v>680</v>
      </c>
      <c r="C6602" t="s">
        <v>26806</v>
      </c>
      <c r="D6602" s="1">
        <v>41368</v>
      </c>
      <c r="E6602" s="1">
        <v>43456</v>
      </c>
      <c r="F6602" t="s">
        <v>470</v>
      </c>
      <c r="I6602">
        <v>100</v>
      </c>
      <c r="J6602">
        <v>0</v>
      </c>
      <c r="K6602">
        <v>0</v>
      </c>
      <c r="L6602">
        <v>3304</v>
      </c>
      <c r="M6602">
        <v>3304</v>
      </c>
      <c r="N6602" t="s">
        <v>20</v>
      </c>
      <c r="O6602" t="s">
        <v>26807</v>
      </c>
      <c r="P6602" t="s">
        <v>28</v>
      </c>
      <c r="Q6602" t="s">
        <v>34233</v>
      </c>
      <c r="R6602" t="s">
        <v>34233</v>
      </c>
      <c r="S6602" t="s">
        <v>33942</v>
      </c>
      <c r="T6602" t="s">
        <v>34233</v>
      </c>
      <c r="V6602" t="s">
        <v>35013</v>
      </c>
      <c r="W6602">
        <v>600</v>
      </c>
      <c r="X6602">
        <v>2</v>
      </c>
      <c r="Y6602">
        <v>2</v>
      </c>
      <c r="Z6602">
        <v>1200</v>
      </c>
      <c r="AA6602">
        <v>10</v>
      </c>
      <c r="AD6602">
        <f t="shared" si="998"/>
        <v>1200</v>
      </c>
      <c r="AE6602" t="str">
        <f t="shared" si="1000"/>
        <v/>
      </c>
      <c r="AF6602" t="str">
        <f t="shared" si="995"/>
        <v/>
      </c>
      <c r="AG6602" t="str">
        <f t="shared" si="1003"/>
        <v/>
      </c>
      <c r="AH6602" t="str">
        <f t="shared" si="1001"/>
        <v/>
      </c>
      <c r="AI6602">
        <v>0.14499999999999999</v>
      </c>
      <c r="AJ6602" t="str">
        <f t="shared" si="997"/>
        <v/>
      </c>
      <c r="AK6602" t="str">
        <f t="shared" si="1002"/>
        <v/>
      </c>
      <c r="AL6602" s="9">
        <v>1</v>
      </c>
      <c r="AM6602" t="s">
        <v>34916</v>
      </c>
    </row>
    <row r="6603" spans="1:39" x14ac:dyDescent="0.2">
      <c r="A6603" t="s">
        <v>28839</v>
      </c>
      <c r="B6603" t="s">
        <v>680</v>
      </c>
      <c r="C6603" t="s">
        <v>28840</v>
      </c>
      <c r="D6603" s="1">
        <v>42739</v>
      </c>
      <c r="E6603" s="1">
        <v>44754</v>
      </c>
      <c r="F6603" t="s">
        <v>26</v>
      </c>
      <c r="I6603">
        <v>100</v>
      </c>
      <c r="J6603">
        <v>0</v>
      </c>
      <c r="K6603">
        <v>0</v>
      </c>
      <c r="L6603">
        <v>1863</v>
      </c>
      <c r="M6603">
        <v>1863</v>
      </c>
      <c r="N6603" t="s">
        <v>20</v>
      </c>
      <c r="O6603" t="s">
        <v>28841</v>
      </c>
      <c r="P6603" t="s">
        <v>28</v>
      </c>
      <c r="Q6603" t="s">
        <v>34233</v>
      </c>
      <c r="R6603" t="s">
        <v>34233</v>
      </c>
      <c r="S6603" t="s">
        <v>34233</v>
      </c>
      <c r="T6603" t="s">
        <v>34233</v>
      </c>
      <c r="V6603" t="s">
        <v>33200</v>
      </c>
      <c r="AD6603" t="str">
        <f t="shared" si="998"/>
        <v/>
      </c>
      <c r="AE6603" t="str">
        <f t="shared" si="1000"/>
        <v/>
      </c>
      <c r="AF6603" t="str">
        <f t="shared" si="995"/>
        <v/>
      </c>
      <c r="AG6603" t="str">
        <f t="shared" si="1003"/>
        <v/>
      </c>
      <c r="AH6603" t="str">
        <f t="shared" si="1001"/>
        <v/>
      </c>
      <c r="AI6603">
        <v>0.14499999999999999</v>
      </c>
      <c r="AJ6603" t="str">
        <f t="shared" si="997"/>
        <v/>
      </c>
      <c r="AK6603" t="str">
        <f t="shared" si="1002"/>
        <v/>
      </c>
      <c r="AL6603" t="str">
        <f t="shared" si="999"/>
        <v/>
      </c>
    </row>
    <row r="6604" spans="1:39" x14ac:dyDescent="0.2">
      <c r="A6604" t="s">
        <v>30866</v>
      </c>
      <c r="B6604" t="s">
        <v>680</v>
      </c>
      <c r="C6604" t="s">
        <v>30867</v>
      </c>
      <c r="D6604" s="1">
        <v>43859</v>
      </c>
      <c r="E6604" s="1">
        <v>44754</v>
      </c>
      <c r="F6604" t="s">
        <v>26</v>
      </c>
      <c r="I6604">
        <v>100</v>
      </c>
      <c r="J6604">
        <v>0</v>
      </c>
      <c r="K6604">
        <v>0</v>
      </c>
      <c r="L6604">
        <v>7215</v>
      </c>
      <c r="M6604">
        <v>7215</v>
      </c>
      <c r="N6604" t="s">
        <v>20</v>
      </c>
      <c r="O6604" t="s">
        <v>30868</v>
      </c>
      <c r="P6604" t="s">
        <v>44</v>
      </c>
      <c r="Q6604" t="s">
        <v>34233</v>
      </c>
      <c r="R6604" t="s">
        <v>34233</v>
      </c>
      <c r="S6604" t="s">
        <v>34233</v>
      </c>
      <c r="T6604" t="s">
        <v>34233</v>
      </c>
      <c r="V6604" t="s">
        <v>33200</v>
      </c>
      <c r="AD6604" t="str">
        <f t="shared" si="998"/>
        <v/>
      </c>
      <c r="AE6604" t="str">
        <f t="shared" si="1000"/>
        <v/>
      </c>
      <c r="AF6604" t="str">
        <f t="shared" si="995"/>
        <v/>
      </c>
      <c r="AG6604" t="str">
        <f t="shared" si="1003"/>
        <v/>
      </c>
      <c r="AH6604" t="str">
        <f t="shared" si="1001"/>
        <v/>
      </c>
      <c r="AI6604">
        <v>0.14499999999999999</v>
      </c>
      <c r="AJ6604" t="str">
        <f t="shared" si="997"/>
        <v/>
      </c>
      <c r="AK6604" t="str">
        <f t="shared" si="1002"/>
        <v/>
      </c>
      <c r="AL6604" t="str">
        <f t="shared" si="999"/>
        <v/>
      </c>
    </row>
    <row r="6605" spans="1:39" x14ac:dyDescent="0.2">
      <c r="A6605" t="s">
        <v>29823</v>
      </c>
      <c r="B6605" t="s">
        <v>680</v>
      </c>
      <c r="C6605" t="s">
        <v>29824</v>
      </c>
      <c r="D6605" s="1">
        <v>43837</v>
      </c>
      <c r="E6605" s="1">
        <v>43837</v>
      </c>
      <c r="F6605" t="s">
        <v>26</v>
      </c>
      <c r="I6605">
        <v>100</v>
      </c>
      <c r="J6605">
        <v>0</v>
      </c>
      <c r="K6605">
        <v>0</v>
      </c>
      <c r="L6605">
        <v>3536</v>
      </c>
      <c r="M6605">
        <v>3536</v>
      </c>
      <c r="N6605" t="s">
        <v>20</v>
      </c>
      <c r="O6605" t="s">
        <v>29825</v>
      </c>
      <c r="P6605" t="s">
        <v>44</v>
      </c>
      <c r="Q6605" t="s">
        <v>34233</v>
      </c>
      <c r="R6605" t="s">
        <v>34233</v>
      </c>
      <c r="S6605" t="s">
        <v>34233</v>
      </c>
      <c r="T6605" t="s">
        <v>34233</v>
      </c>
      <c r="V6605" t="s">
        <v>33213</v>
      </c>
      <c r="AD6605" t="str">
        <f t="shared" si="998"/>
        <v/>
      </c>
      <c r="AE6605" t="str">
        <f t="shared" si="1000"/>
        <v/>
      </c>
      <c r="AF6605" t="str">
        <f t="shared" si="995"/>
        <v/>
      </c>
      <c r="AG6605" t="str">
        <f t="shared" si="1003"/>
        <v/>
      </c>
      <c r="AH6605" t="str">
        <f t="shared" si="1001"/>
        <v/>
      </c>
      <c r="AI6605">
        <v>0.14499999999999999</v>
      </c>
      <c r="AJ6605" t="str">
        <f t="shared" si="997"/>
        <v/>
      </c>
      <c r="AK6605" t="str">
        <f t="shared" si="1002"/>
        <v/>
      </c>
      <c r="AL6605" t="str">
        <f t="shared" si="999"/>
        <v/>
      </c>
    </row>
    <row r="6606" spans="1:39" x14ac:dyDescent="0.2">
      <c r="A6606" t="s">
        <v>20920</v>
      </c>
      <c r="B6606" t="s">
        <v>680</v>
      </c>
      <c r="C6606" t="s">
        <v>20921</v>
      </c>
      <c r="D6606" s="1">
        <v>38454</v>
      </c>
      <c r="E6606" s="1">
        <v>43742</v>
      </c>
      <c r="F6606" t="s">
        <v>26</v>
      </c>
      <c r="I6606">
        <v>100</v>
      </c>
      <c r="J6606">
        <v>0</v>
      </c>
      <c r="K6606">
        <v>0</v>
      </c>
      <c r="L6606">
        <v>2201</v>
      </c>
      <c r="M6606">
        <v>2201</v>
      </c>
      <c r="N6606" t="s">
        <v>20</v>
      </c>
      <c r="O6606" t="s">
        <v>20922</v>
      </c>
      <c r="P6606" t="s">
        <v>28</v>
      </c>
      <c r="Q6606" t="s">
        <v>34233</v>
      </c>
      <c r="R6606" t="s">
        <v>34233</v>
      </c>
      <c r="S6606" t="s">
        <v>34233</v>
      </c>
      <c r="T6606" t="s">
        <v>34233</v>
      </c>
      <c r="V6606" t="s">
        <v>33195</v>
      </c>
      <c r="AD6606" t="str">
        <f t="shared" si="998"/>
        <v/>
      </c>
      <c r="AE6606" t="str">
        <f t="shared" si="1000"/>
        <v/>
      </c>
      <c r="AF6606" t="str">
        <f t="shared" si="995"/>
        <v/>
      </c>
      <c r="AG6606" t="str">
        <f t="shared" si="1003"/>
        <v/>
      </c>
      <c r="AH6606" t="str">
        <f t="shared" si="1001"/>
        <v/>
      </c>
      <c r="AI6606">
        <v>0.14499999999999999</v>
      </c>
      <c r="AJ6606" t="str">
        <f t="shared" si="997"/>
        <v/>
      </c>
      <c r="AK6606" t="str">
        <f t="shared" si="1002"/>
        <v/>
      </c>
      <c r="AL6606" t="str">
        <f t="shared" si="999"/>
        <v/>
      </c>
    </row>
    <row r="6607" spans="1:39" x14ac:dyDescent="0.2">
      <c r="A6607" t="s">
        <v>32431</v>
      </c>
      <c r="B6607" t="s">
        <v>680</v>
      </c>
      <c r="C6607" t="s">
        <v>32432</v>
      </c>
      <c r="D6607" s="1">
        <v>44754</v>
      </c>
      <c r="E6607" s="1">
        <v>44754</v>
      </c>
      <c r="F6607" t="s">
        <v>26</v>
      </c>
      <c r="I6607">
        <v>100</v>
      </c>
      <c r="J6607">
        <v>0</v>
      </c>
      <c r="K6607">
        <v>0</v>
      </c>
      <c r="L6607">
        <v>6792</v>
      </c>
      <c r="M6607">
        <v>6792</v>
      </c>
      <c r="N6607" t="s">
        <v>20</v>
      </c>
      <c r="O6607" t="s">
        <v>32395</v>
      </c>
      <c r="P6607" t="s">
        <v>28</v>
      </c>
      <c r="Q6607" t="s">
        <v>34233</v>
      </c>
      <c r="R6607" t="s">
        <v>34233</v>
      </c>
      <c r="S6607" t="s">
        <v>34233</v>
      </c>
      <c r="T6607" t="s">
        <v>34233</v>
      </c>
      <c r="AD6607" t="str">
        <f t="shared" si="998"/>
        <v/>
      </c>
      <c r="AE6607" t="str">
        <f t="shared" si="1000"/>
        <v/>
      </c>
      <c r="AF6607" t="str">
        <f t="shared" si="995"/>
        <v/>
      </c>
      <c r="AG6607" t="str">
        <f t="shared" si="1003"/>
        <v/>
      </c>
      <c r="AH6607" t="str">
        <f t="shared" si="1001"/>
        <v/>
      </c>
      <c r="AI6607">
        <v>0.14499999999999999</v>
      </c>
      <c r="AJ6607" t="str">
        <f t="shared" si="997"/>
        <v/>
      </c>
      <c r="AK6607" t="str">
        <f t="shared" si="1002"/>
        <v/>
      </c>
      <c r="AL6607" t="str">
        <f t="shared" si="999"/>
        <v/>
      </c>
    </row>
    <row r="6608" spans="1:39" x14ac:dyDescent="0.2">
      <c r="A6608" t="s">
        <v>30609</v>
      </c>
      <c r="B6608" t="s">
        <v>680</v>
      </c>
      <c r="C6608" t="s">
        <v>30610</v>
      </c>
      <c r="D6608" s="1">
        <v>43843</v>
      </c>
      <c r="E6608" s="1">
        <v>43951</v>
      </c>
      <c r="F6608" t="s">
        <v>26</v>
      </c>
      <c r="I6608">
        <v>100</v>
      </c>
      <c r="J6608">
        <v>0</v>
      </c>
      <c r="K6608">
        <v>0</v>
      </c>
      <c r="L6608">
        <v>5301</v>
      </c>
      <c r="M6608">
        <v>5301</v>
      </c>
      <c r="N6608" t="s">
        <v>20</v>
      </c>
      <c r="O6608" t="s">
        <v>30611</v>
      </c>
      <c r="P6608" t="s">
        <v>44</v>
      </c>
      <c r="Q6608" t="s">
        <v>34233</v>
      </c>
      <c r="R6608" t="s">
        <v>34233</v>
      </c>
      <c r="S6608" t="s">
        <v>34233</v>
      </c>
      <c r="T6608" t="s">
        <v>34233</v>
      </c>
      <c r="AD6608" t="str">
        <f t="shared" si="998"/>
        <v/>
      </c>
      <c r="AE6608" t="str">
        <f t="shared" si="1000"/>
        <v/>
      </c>
      <c r="AF6608" t="str">
        <f t="shared" si="995"/>
        <v/>
      </c>
      <c r="AG6608" t="str">
        <f t="shared" si="1003"/>
        <v/>
      </c>
      <c r="AH6608" t="str">
        <f t="shared" si="1001"/>
        <v/>
      </c>
      <c r="AI6608">
        <v>0.14499999999999999</v>
      </c>
      <c r="AJ6608" t="str">
        <f t="shared" si="997"/>
        <v/>
      </c>
      <c r="AK6608" t="str">
        <f t="shared" si="1002"/>
        <v/>
      </c>
      <c r="AL6608" t="str">
        <f t="shared" si="999"/>
        <v/>
      </c>
    </row>
    <row r="6609" spans="1:38" x14ac:dyDescent="0.2">
      <c r="A6609" t="s">
        <v>32560</v>
      </c>
      <c r="B6609" t="s">
        <v>680</v>
      </c>
      <c r="C6609" t="s">
        <v>32561</v>
      </c>
      <c r="D6609" s="1">
        <v>44750</v>
      </c>
      <c r="E6609" s="1">
        <v>44750</v>
      </c>
      <c r="F6609" t="s">
        <v>26</v>
      </c>
      <c r="I6609">
        <v>100</v>
      </c>
      <c r="J6609">
        <v>0</v>
      </c>
      <c r="K6609">
        <v>0</v>
      </c>
      <c r="L6609">
        <v>713</v>
      </c>
      <c r="M6609">
        <v>713</v>
      </c>
      <c r="N6609" t="s">
        <v>20</v>
      </c>
      <c r="O6609" t="s">
        <v>32548</v>
      </c>
      <c r="P6609" t="s">
        <v>2356</v>
      </c>
      <c r="Q6609" t="s">
        <v>34233</v>
      </c>
      <c r="R6609" t="s">
        <v>34233</v>
      </c>
      <c r="S6609" t="s">
        <v>34233</v>
      </c>
      <c r="T6609" t="s">
        <v>34233</v>
      </c>
      <c r="AD6609" t="str">
        <f t="shared" si="998"/>
        <v/>
      </c>
      <c r="AE6609" t="str">
        <f t="shared" si="1000"/>
        <v/>
      </c>
      <c r="AF6609" t="str">
        <f t="shared" si="995"/>
        <v/>
      </c>
      <c r="AG6609" t="str">
        <f t="shared" si="1003"/>
        <v/>
      </c>
      <c r="AH6609" t="str">
        <f t="shared" si="1001"/>
        <v/>
      </c>
      <c r="AI6609">
        <v>0.14499999999999999</v>
      </c>
      <c r="AJ6609" t="str">
        <f t="shared" si="997"/>
        <v/>
      </c>
      <c r="AK6609" t="str">
        <f t="shared" si="1002"/>
        <v/>
      </c>
      <c r="AL6609" t="str">
        <f t="shared" si="999"/>
        <v/>
      </c>
    </row>
    <row r="6610" spans="1:38" x14ac:dyDescent="0.2">
      <c r="A6610" t="s">
        <v>32366</v>
      </c>
      <c r="B6610" t="s">
        <v>680</v>
      </c>
      <c r="C6610" t="s">
        <v>32367</v>
      </c>
      <c r="D6610" s="1">
        <v>44760</v>
      </c>
      <c r="E6610" s="1">
        <v>44760</v>
      </c>
      <c r="F6610" t="s">
        <v>26</v>
      </c>
      <c r="I6610">
        <v>100</v>
      </c>
      <c r="J6610">
        <v>0</v>
      </c>
      <c r="K6610">
        <v>0</v>
      </c>
      <c r="L6610">
        <v>3475</v>
      </c>
      <c r="M6610">
        <v>3475</v>
      </c>
      <c r="N6610" t="s">
        <v>20</v>
      </c>
      <c r="O6610" t="s">
        <v>32339</v>
      </c>
      <c r="P6610" t="s">
        <v>28</v>
      </c>
      <c r="Q6610" t="s">
        <v>34233</v>
      </c>
      <c r="R6610" t="s">
        <v>34233</v>
      </c>
      <c r="S6610" t="s">
        <v>34233</v>
      </c>
      <c r="T6610" t="s">
        <v>34233</v>
      </c>
      <c r="AD6610" t="str">
        <f t="shared" si="998"/>
        <v/>
      </c>
      <c r="AE6610" t="str">
        <f t="shared" si="1000"/>
        <v/>
      </c>
      <c r="AF6610" t="str">
        <f t="shared" ref="AF6610:AF6673" si="1004">IF((S6610&lt;&gt;"tühi")*(F6610&lt;&gt;"Elamumaa")*(G6610&lt;&gt;"Elamumaa")*(H6610&lt;&gt;"Elamumaa"),IF(Z6610=0,"",Z6610),"")</f>
        <v/>
      </c>
      <c r="AG6610" t="str">
        <f t="shared" si="1003"/>
        <v/>
      </c>
      <c r="AH6610" t="str">
        <f t="shared" si="1001"/>
        <v/>
      </c>
      <c r="AI6610">
        <v>0.14499999999999999</v>
      </c>
      <c r="AJ6610" t="str">
        <f t="shared" si="997"/>
        <v/>
      </c>
      <c r="AK6610" t="str">
        <f t="shared" si="1002"/>
        <v/>
      </c>
      <c r="AL6610" t="str">
        <f t="shared" si="999"/>
        <v/>
      </c>
    </row>
    <row r="6611" spans="1:38" x14ac:dyDescent="0.2">
      <c r="A6611" t="s">
        <v>26790</v>
      </c>
      <c r="B6611" t="s">
        <v>680</v>
      </c>
      <c r="C6611" t="s">
        <v>26791</v>
      </c>
      <c r="D6611" s="1">
        <v>41368</v>
      </c>
      <c r="E6611" s="1">
        <v>44223</v>
      </c>
      <c r="F6611" t="s">
        <v>26</v>
      </c>
      <c r="I6611">
        <v>100</v>
      </c>
      <c r="J6611">
        <v>0</v>
      </c>
      <c r="K6611">
        <v>0</v>
      </c>
      <c r="L6611">
        <v>3220</v>
      </c>
      <c r="M6611">
        <v>3220</v>
      </c>
      <c r="N6611" t="s">
        <v>20</v>
      </c>
      <c r="O6611" t="s">
        <v>26792</v>
      </c>
      <c r="P6611" t="s">
        <v>44</v>
      </c>
      <c r="Q6611" t="s">
        <v>34233</v>
      </c>
      <c r="R6611" t="s">
        <v>34233</v>
      </c>
      <c r="S6611" t="s">
        <v>34233</v>
      </c>
      <c r="T6611" t="s">
        <v>34233</v>
      </c>
      <c r="V6611" t="s">
        <v>35013</v>
      </c>
      <c r="AD6611" t="str">
        <f t="shared" si="998"/>
        <v/>
      </c>
      <c r="AE6611" t="str">
        <f t="shared" si="1000"/>
        <v/>
      </c>
      <c r="AF6611" t="str">
        <f t="shared" si="1004"/>
        <v/>
      </c>
      <c r="AG6611" t="str">
        <f t="shared" si="1003"/>
        <v/>
      </c>
      <c r="AH6611" t="str">
        <f t="shared" si="1001"/>
        <v/>
      </c>
      <c r="AI6611">
        <v>0.14499999999999999</v>
      </c>
      <c r="AJ6611" t="str">
        <f t="shared" si="997"/>
        <v/>
      </c>
      <c r="AK6611" t="str">
        <f t="shared" si="1002"/>
        <v/>
      </c>
      <c r="AL6611" t="str">
        <f t="shared" si="999"/>
        <v/>
      </c>
    </row>
    <row r="6612" spans="1:38" x14ac:dyDescent="0.2">
      <c r="A6612" t="s">
        <v>26793</v>
      </c>
      <c r="B6612" t="s">
        <v>680</v>
      </c>
      <c r="C6612" t="s">
        <v>26794</v>
      </c>
      <c r="D6612" s="1">
        <v>41368</v>
      </c>
      <c r="E6612" s="1">
        <v>44223</v>
      </c>
      <c r="F6612" t="s">
        <v>26</v>
      </c>
      <c r="I6612">
        <v>100</v>
      </c>
      <c r="J6612">
        <v>0</v>
      </c>
      <c r="K6612">
        <v>0</v>
      </c>
      <c r="L6612">
        <v>3236</v>
      </c>
      <c r="M6612">
        <v>3236</v>
      </c>
      <c r="N6612" t="s">
        <v>20</v>
      </c>
      <c r="O6612" t="s">
        <v>26795</v>
      </c>
      <c r="P6612" t="s">
        <v>44</v>
      </c>
      <c r="Q6612" t="s">
        <v>34233</v>
      </c>
      <c r="R6612" t="s">
        <v>34233</v>
      </c>
      <c r="S6612" t="s">
        <v>34233</v>
      </c>
      <c r="T6612" t="s">
        <v>34233</v>
      </c>
      <c r="V6612" t="s">
        <v>35013</v>
      </c>
      <c r="AD6612" t="str">
        <f t="shared" si="998"/>
        <v/>
      </c>
      <c r="AE6612" t="str">
        <f t="shared" si="1000"/>
        <v/>
      </c>
      <c r="AF6612" t="str">
        <f t="shared" si="1004"/>
        <v/>
      </c>
      <c r="AG6612" t="str">
        <f t="shared" ref="AG6612:AG6643" si="1005">IF((S6612&lt;&gt;"tühi")*(AC6612&lt;&gt;""),AC6612,"")</f>
        <v/>
      </c>
      <c r="AH6612" t="str">
        <f t="shared" si="1001"/>
        <v/>
      </c>
      <c r="AI6612">
        <v>0.14499999999999999</v>
      </c>
      <c r="AJ6612" t="str">
        <f t="shared" si="997"/>
        <v/>
      </c>
      <c r="AK6612" t="str">
        <f t="shared" si="1002"/>
        <v/>
      </c>
      <c r="AL6612" t="str">
        <f t="shared" si="999"/>
        <v/>
      </c>
    </row>
    <row r="6613" spans="1:38" x14ac:dyDescent="0.2">
      <c r="A6613" t="s">
        <v>28645</v>
      </c>
      <c r="B6613" t="s">
        <v>680</v>
      </c>
      <c r="C6613" t="s">
        <v>28646</v>
      </c>
      <c r="D6613" s="1">
        <v>42292</v>
      </c>
      <c r="E6613" s="1">
        <v>44760</v>
      </c>
      <c r="F6613" t="s">
        <v>26</v>
      </c>
      <c r="I6613">
        <v>100</v>
      </c>
      <c r="J6613">
        <v>0</v>
      </c>
      <c r="K6613">
        <v>0</v>
      </c>
      <c r="L6613">
        <v>2890</v>
      </c>
      <c r="M6613">
        <v>2890</v>
      </c>
      <c r="N6613" t="s">
        <v>20</v>
      </c>
      <c r="O6613" t="s">
        <v>28647</v>
      </c>
      <c r="P6613" t="s">
        <v>44</v>
      </c>
      <c r="Q6613" t="s">
        <v>34233</v>
      </c>
      <c r="R6613" t="s">
        <v>34233</v>
      </c>
      <c r="S6613" t="s">
        <v>34233</v>
      </c>
      <c r="T6613" t="s">
        <v>34233</v>
      </c>
      <c r="V6613" t="s">
        <v>33205</v>
      </c>
      <c r="AD6613" t="str">
        <f t="shared" si="998"/>
        <v/>
      </c>
      <c r="AE6613" t="str">
        <f t="shared" si="1000"/>
        <v/>
      </c>
      <c r="AF6613" t="str">
        <f t="shared" si="1004"/>
        <v/>
      </c>
      <c r="AG6613" t="str">
        <f t="shared" si="1005"/>
        <v/>
      </c>
      <c r="AH6613" t="str">
        <f t="shared" si="1001"/>
        <v/>
      </c>
      <c r="AI6613">
        <v>0.14499999999999999</v>
      </c>
      <c r="AJ6613" t="str">
        <f t="shared" si="997"/>
        <v/>
      </c>
      <c r="AK6613" t="str">
        <f t="shared" si="1002"/>
        <v/>
      </c>
      <c r="AL6613" t="str">
        <f t="shared" si="999"/>
        <v/>
      </c>
    </row>
    <row r="6614" spans="1:38" x14ac:dyDescent="0.2">
      <c r="A6614" t="s">
        <v>27566</v>
      </c>
      <c r="B6614" t="s">
        <v>680</v>
      </c>
      <c r="C6614" t="s">
        <v>27567</v>
      </c>
      <c r="D6614" s="1">
        <v>41879</v>
      </c>
      <c r="E6614" s="1">
        <v>44546</v>
      </c>
      <c r="F6614" t="s">
        <v>26</v>
      </c>
      <c r="I6614">
        <v>100</v>
      </c>
      <c r="J6614">
        <v>0</v>
      </c>
      <c r="K6614">
        <v>0</v>
      </c>
      <c r="L6614">
        <v>1211</v>
      </c>
      <c r="M6614">
        <v>1211</v>
      </c>
      <c r="N6614" t="s">
        <v>20</v>
      </c>
      <c r="O6614" t="s">
        <v>27568</v>
      </c>
      <c r="P6614" t="s">
        <v>44</v>
      </c>
      <c r="Q6614" t="s">
        <v>34233</v>
      </c>
      <c r="R6614" t="s">
        <v>34233</v>
      </c>
      <c r="S6614" t="s">
        <v>34233</v>
      </c>
      <c r="T6614" t="s">
        <v>34233</v>
      </c>
      <c r="V6614" t="s">
        <v>35036</v>
      </c>
      <c r="AD6614" t="str">
        <f t="shared" si="998"/>
        <v/>
      </c>
      <c r="AE6614" t="str">
        <f t="shared" si="1000"/>
        <v/>
      </c>
      <c r="AF6614" t="str">
        <f t="shared" si="1004"/>
        <v/>
      </c>
      <c r="AG6614" t="str">
        <f t="shared" si="1005"/>
        <v/>
      </c>
      <c r="AH6614" t="str">
        <f t="shared" si="1001"/>
        <v/>
      </c>
      <c r="AI6614">
        <v>0.14499999999999999</v>
      </c>
      <c r="AJ6614" t="str">
        <f t="shared" si="997"/>
        <v/>
      </c>
      <c r="AK6614" t="str">
        <f t="shared" si="1002"/>
        <v/>
      </c>
      <c r="AL6614" t="str">
        <f t="shared" si="999"/>
        <v/>
      </c>
    </row>
    <row r="6615" spans="1:38" x14ac:dyDescent="0.2">
      <c r="A6615" t="s">
        <v>25536</v>
      </c>
      <c r="B6615" t="s">
        <v>680</v>
      </c>
      <c r="C6615" t="s">
        <v>25537</v>
      </c>
      <c r="D6615" s="1">
        <v>40035</v>
      </c>
      <c r="E6615" s="1">
        <v>43456</v>
      </c>
      <c r="F6615" t="s">
        <v>19</v>
      </c>
      <c r="I6615">
        <v>100</v>
      </c>
      <c r="J6615">
        <v>0</v>
      </c>
      <c r="K6615">
        <v>0</v>
      </c>
      <c r="L6615">
        <v>1173</v>
      </c>
      <c r="M6615">
        <v>1173</v>
      </c>
      <c r="N6615" t="s">
        <v>20</v>
      </c>
      <c r="O6615" t="s">
        <v>25538</v>
      </c>
      <c r="P6615" t="s">
        <v>28</v>
      </c>
      <c r="Q6615" t="s">
        <v>34233</v>
      </c>
      <c r="R6615" t="s">
        <v>34233</v>
      </c>
      <c r="S6615" t="s">
        <v>32628</v>
      </c>
      <c r="T6615" t="s">
        <v>34349</v>
      </c>
      <c r="U6615" t="s">
        <v>32634</v>
      </c>
      <c r="V6615" t="s">
        <v>33237</v>
      </c>
      <c r="W6615">
        <v>200</v>
      </c>
      <c r="X6615">
        <v>2</v>
      </c>
      <c r="Y6615" t="s">
        <v>32654</v>
      </c>
      <c r="Z6615">
        <v>400</v>
      </c>
      <c r="AA6615">
        <v>8.5</v>
      </c>
      <c r="AC6615">
        <v>1</v>
      </c>
      <c r="AD6615" t="str">
        <f t="shared" si="998"/>
        <v/>
      </c>
      <c r="AE6615" t="str">
        <f t="shared" si="1000"/>
        <v/>
      </c>
      <c r="AF6615" t="str">
        <f t="shared" si="1004"/>
        <v/>
      </c>
      <c r="AG6615">
        <f t="shared" si="1005"/>
        <v>1</v>
      </c>
      <c r="AH6615">
        <f t="shared" si="1001"/>
        <v>2.8</v>
      </c>
      <c r="AI6615">
        <v>0.14499999999999999</v>
      </c>
      <c r="AJ6615">
        <f t="shared" si="997"/>
        <v>0.40599999999999997</v>
      </c>
      <c r="AK6615" t="str">
        <f t="shared" si="1002"/>
        <v/>
      </c>
      <c r="AL6615" t="str">
        <f t="shared" si="999"/>
        <v/>
      </c>
    </row>
    <row r="6616" spans="1:38" x14ac:dyDescent="0.2">
      <c r="A6616" t="s">
        <v>14091</v>
      </c>
      <c r="B6616" t="s">
        <v>680</v>
      </c>
      <c r="C6616" t="s">
        <v>14092</v>
      </c>
      <c r="D6616" s="1">
        <v>37076</v>
      </c>
      <c r="E6616" s="1">
        <v>44546</v>
      </c>
      <c r="F6616" t="s">
        <v>19</v>
      </c>
      <c r="I6616">
        <v>100</v>
      </c>
      <c r="J6616">
        <v>0</v>
      </c>
      <c r="K6616">
        <v>0</v>
      </c>
      <c r="L6616">
        <v>1861</v>
      </c>
      <c r="M6616">
        <v>1860</v>
      </c>
      <c r="N6616" t="s">
        <v>20</v>
      </c>
      <c r="O6616" t="s">
        <v>14093</v>
      </c>
      <c r="P6616" t="s">
        <v>28</v>
      </c>
      <c r="Q6616" t="s">
        <v>34233</v>
      </c>
      <c r="R6616" t="s">
        <v>34233</v>
      </c>
      <c r="S6616" t="s">
        <v>32628</v>
      </c>
      <c r="T6616" t="s">
        <v>34357</v>
      </c>
      <c r="U6616" t="s">
        <v>32634</v>
      </c>
      <c r="V6616" t="s">
        <v>35036</v>
      </c>
      <c r="W6616">
        <v>220</v>
      </c>
      <c r="X6616">
        <v>2</v>
      </c>
      <c r="Y6616" t="s">
        <v>32654</v>
      </c>
      <c r="AC6616">
        <v>1</v>
      </c>
      <c r="AD6616" t="str">
        <f t="shared" si="998"/>
        <v/>
      </c>
      <c r="AE6616" t="str">
        <f t="shared" si="1000"/>
        <v/>
      </c>
      <c r="AF6616" t="str">
        <f t="shared" si="1004"/>
        <v/>
      </c>
      <c r="AG6616">
        <f t="shared" si="1005"/>
        <v>1</v>
      </c>
      <c r="AH6616">
        <f t="shared" si="1001"/>
        <v>2.8</v>
      </c>
      <c r="AI6616">
        <v>0.14499999999999999</v>
      </c>
      <c r="AJ6616">
        <f t="shared" si="997"/>
        <v>0.40599999999999997</v>
      </c>
      <c r="AK6616" t="str">
        <f t="shared" si="1002"/>
        <v/>
      </c>
      <c r="AL6616" t="str">
        <f t="shared" si="999"/>
        <v/>
      </c>
    </row>
    <row r="6617" spans="1:38" x14ac:dyDescent="0.2">
      <c r="A6617" t="s">
        <v>17591</v>
      </c>
      <c r="B6617" t="s">
        <v>680</v>
      </c>
      <c r="C6617" t="s">
        <v>17592</v>
      </c>
      <c r="D6617" s="1">
        <v>37783</v>
      </c>
      <c r="E6617" s="1">
        <v>43456</v>
      </c>
      <c r="F6617" t="s">
        <v>19</v>
      </c>
      <c r="I6617">
        <v>100</v>
      </c>
      <c r="J6617">
        <v>0</v>
      </c>
      <c r="K6617">
        <v>0</v>
      </c>
      <c r="L6617">
        <v>300</v>
      </c>
      <c r="M6617">
        <v>300</v>
      </c>
      <c r="N6617" t="s">
        <v>20</v>
      </c>
      <c r="O6617" t="s">
        <v>17590</v>
      </c>
      <c r="P6617" t="s">
        <v>28</v>
      </c>
      <c r="Q6617" t="s">
        <v>34256</v>
      </c>
      <c r="R6617" t="s">
        <v>33784</v>
      </c>
      <c r="S6617" t="s">
        <v>32627</v>
      </c>
      <c r="T6617" t="s">
        <v>34609</v>
      </c>
      <c r="U6617" t="s">
        <v>32634</v>
      </c>
      <c r="V6617" t="s">
        <v>35036</v>
      </c>
      <c r="W6617">
        <v>320</v>
      </c>
      <c r="X6617">
        <v>2</v>
      </c>
      <c r="Y6617" t="s">
        <v>32661</v>
      </c>
      <c r="AC6617">
        <v>1</v>
      </c>
      <c r="AD6617" t="str">
        <f t="shared" si="998"/>
        <v/>
      </c>
      <c r="AE6617" t="str">
        <f t="shared" si="1000"/>
        <v/>
      </c>
      <c r="AF6617" t="str">
        <f t="shared" si="1004"/>
        <v/>
      </c>
      <c r="AG6617">
        <f t="shared" si="1005"/>
        <v>1</v>
      </c>
      <c r="AH6617">
        <f t="shared" si="1001"/>
        <v>2.8</v>
      </c>
      <c r="AI6617">
        <v>0.14499999999999999</v>
      </c>
      <c r="AJ6617">
        <f t="shared" si="997"/>
        <v>0.40599999999999997</v>
      </c>
      <c r="AK6617" t="str">
        <f t="shared" si="1002"/>
        <v/>
      </c>
      <c r="AL6617" t="str">
        <f t="shared" si="999"/>
        <v/>
      </c>
    </row>
    <row r="6618" spans="1:38" x14ac:dyDescent="0.2">
      <c r="A6618" t="s">
        <v>17588</v>
      </c>
      <c r="B6618" t="s">
        <v>680</v>
      </c>
      <c r="C6618" t="s">
        <v>17589</v>
      </c>
      <c r="D6618" s="1">
        <v>37783</v>
      </c>
      <c r="E6618" s="1">
        <v>44546</v>
      </c>
      <c r="F6618" t="s">
        <v>19</v>
      </c>
      <c r="I6618">
        <v>100</v>
      </c>
      <c r="J6618">
        <v>0</v>
      </c>
      <c r="K6618">
        <v>0</v>
      </c>
      <c r="L6618">
        <v>2622</v>
      </c>
      <c r="M6618">
        <v>2622</v>
      </c>
      <c r="N6618" t="s">
        <v>20</v>
      </c>
      <c r="O6618" t="s">
        <v>17590</v>
      </c>
      <c r="P6618" t="s">
        <v>28</v>
      </c>
      <c r="Q6618" t="s">
        <v>34233</v>
      </c>
      <c r="R6618" t="s">
        <v>34233</v>
      </c>
      <c r="S6618" t="s">
        <v>33807</v>
      </c>
      <c r="T6618" t="s">
        <v>34357</v>
      </c>
      <c r="U6618" t="s">
        <v>32634</v>
      </c>
      <c r="V6618" t="s">
        <v>35036</v>
      </c>
      <c r="W6618">
        <v>320</v>
      </c>
      <c r="X6618">
        <v>2</v>
      </c>
      <c r="Y6618" t="s">
        <v>32661</v>
      </c>
      <c r="AC6618">
        <v>1</v>
      </c>
      <c r="AD6618" t="str">
        <f t="shared" si="998"/>
        <v/>
      </c>
      <c r="AE6618" t="str">
        <f t="shared" si="1000"/>
        <v/>
      </c>
      <c r="AF6618" t="str">
        <f t="shared" si="1004"/>
        <v/>
      </c>
      <c r="AG6618">
        <f t="shared" si="1005"/>
        <v>1</v>
      </c>
      <c r="AH6618">
        <f t="shared" si="1001"/>
        <v>2.8</v>
      </c>
      <c r="AI6618">
        <v>0.14499999999999999</v>
      </c>
      <c r="AJ6618">
        <f t="shared" si="997"/>
        <v>0.40599999999999997</v>
      </c>
      <c r="AK6618" t="str">
        <f t="shared" si="1002"/>
        <v/>
      </c>
      <c r="AL6618" t="str">
        <f t="shared" si="999"/>
        <v/>
      </c>
    </row>
    <row r="6619" spans="1:38" x14ac:dyDescent="0.2">
      <c r="A6619" t="s">
        <v>14118</v>
      </c>
      <c r="B6619" t="s">
        <v>680</v>
      </c>
      <c r="C6619" t="s">
        <v>14119</v>
      </c>
      <c r="D6619" s="1">
        <v>37076</v>
      </c>
      <c r="E6619" s="1">
        <v>44546</v>
      </c>
      <c r="F6619" t="s">
        <v>19</v>
      </c>
      <c r="I6619">
        <v>100</v>
      </c>
      <c r="J6619">
        <v>0</v>
      </c>
      <c r="K6619">
        <v>0</v>
      </c>
      <c r="L6619">
        <v>4626</v>
      </c>
      <c r="M6619">
        <v>4626</v>
      </c>
      <c r="N6619" t="s">
        <v>20</v>
      </c>
      <c r="O6619" t="s">
        <v>14120</v>
      </c>
      <c r="P6619" t="s">
        <v>28</v>
      </c>
      <c r="Q6619" t="s">
        <v>34256</v>
      </c>
      <c r="R6619" t="s">
        <v>33784</v>
      </c>
      <c r="S6619" t="s">
        <v>33799</v>
      </c>
      <c r="T6619" t="s">
        <v>34447</v>
      </c>
      <c r="U6619" t="s">
        <v>32634</v>
      </c>
      <c r="V6619" t="s">
        <v>35036</v>
      </c>
      <c r="W6619">
        <v>350</v>
      </c>
      <c r="X6619">
        <v>2</v>
      </c>
      <c r="Y6619" t="s">
        <v>32665</v>
      </c>
      <c r="AC6619">
        <v>1</v>
      </c>
      <c r="AD6619" t="str">
        <f t="shared" si="998"/>
        <v/>
      </c>
      <c r="AE6619" t="str">
        <f t="shared" si="1000"/>
        <v/>
      </c>
      <c r="AF6619" t="str">
        <f t="shared" si="1004"/>
        <v/>
      </c>
      <c r="AG6619">
        <f t="shared" si="1005"/>
        <v>1</v>
      </c>
      <c r="AH6619">
        <f t="shared" si="1001"/>
        <v>2.8</v>
      </c>
      <c r="AI6619">
        <v>0.14499999999999999</v>
      </c>
      <c r="AJ6619">
        <f t="shared" si="997"/>
        <v>0.40599999999999997</v>
      </c>
      <c r="AK6619" t="str">
        <f t="shared" si="1002"/>
        <v/>
      </c>
      <c r="AL6619" t="str">
        <f t="shared" si="999"/>
        <v/>
      </c>
    </row>
    <row r="6620" spans="1:38" x14ac:dyDescent="0.2">
      <c r="A6620" t="s">
        <v>11811</v>
      </c>
      <c r="B6620" t="s">
        <v>680</v>
      </c>
      <c r="C6620" t="s">
        <v>11812</v>
      </c>
      <c r="D6620" s="1">
        <v>36612</v>
      </c>
      <c r="E6620" s="1">
        <v>44624</v>
      </c>
      <c r="F6620" t="s">
        <v>19</v>
      </c>
      <c r="I6620">
        <v>100</v>
      </c>
      <c r="J6620">
        <v>0</v>
      </c>
      <c r="K6620">
        <v>0</v>
      </c>
      <c r="L6620">
        <v>1873</v>
      </c>
      <c r="M6620">
        <v>1873</v>
      </c>
      <c r="N6620" t="s">
        <v>20</v>
      </c>
      <c r="O6620" t="s">
        <v>11813</v>
      </c>
      <c r="P6620" t="s">
        <v>28</v>
      </c>
      <c r="Q6620" t="s">
        <v>34233</v>
      </c>
      <c r="R6620" t="s">
        <v>34233</v>
      </c>
      <c r="S6620" t="s">
        <v>33807</v>
      </c>
      <c r="T6620" t="s">
        <v>34349</v>
      </c>
      <c r="U6620" t="s">
        <v>32634</v>
      </c>
      <c r="V6620" t="s">
        <v>35036</v>
      </c>
      <c r="W6620">
        <v>250</v>
      </c>
      <c r="X6620">
        <v>2</v>
      </c>
      <c r="Y6620">
        <v>1</v>
      </c>
      <c r="AC6620">
        <v>1</v>
      </c>
      <c r="AD6620" t="str">
        <f t="shared" si="998"/>
        <v/>
      </c>
      <c r="AE6620" t="str">
        <f t="shared" si="1000"/>
        <v/>
      </c>
      <c r="AF6620" t="str">
        <f t="shared" si="1004"/>
        <v/>
      </c>
      <c r="AG6620">
        <f t="shared" si="1005"/>
        <v>1</v>
      </c>
      <c r="AH6620">
        <f t="shared" si="1001"/>
        <v>2.8</v>
      </c>
      <c r="AI6620">
        <v>0.14499999999999999</v>
      </c>
      <c r="AJ6620">
        <f t="shared" si="997"/>
        <v>0.40599999999999997</v>
      </c>
      <c r="AK6620" t="str">
        <f t="shared" si="1002"/>
        <v/>
      </c>
      <c r="AL6620" t="str">
        <f t="shared" si="999"/>
        <v/>
      </c>
    </row>
    <row r="6621" spans="1:38" x14ac:dyDescent="0.2">
      <c r="A6621" t="s">
        <v>11802</v>
      </c>
      <c r="B6621" t="s">
        <v>680</v>
      </c>
      <c r="C6621" t="s">
        <v>11803</v>
      </c>
      <c r="D6621" s="1">
        <v>36612</v>
      </c>
      <c r="E6621" s="1">
        <v>44546</v>
      </c>
      <c r="F6621" t="s">
        <v>19</v>
      </c>
      <c r="I6621">
        <v>100</v>
      </c>
      <c r="J6621">
        <v>0</v>
      </c>
      <c r="K6621">
        <v>0</v>
      </c>
      <c r="L6621">
        <v>2649</v>
      </c>
      <c r="M6621">
        <v>2649</v>
      </c>
      <c r="N6621" t="s">
        <v>20</v>
      </c>
      <c r="O6621" t="s">
        <v>11804</v>
      </c>
      <c r="P6621" t="s">
        <v>28</v>
      </c>
      <c r="Q6621" t="s">
        <v>34256</v>
      </c>
      <c r="R6621" t="s">
        <v>33784</v>
      </c>
      <c r="S6621" t="s">
        <v>32628</v>
      </c>
      <c r="T6621" t="s">
        <v>34365</v>
      </c>
      <c r="U6621" t="s">
        <v>32634</v>
      </c>
      <c r="V6621" t="s">
        <v>35036</v>
      </c>
      <c r="W6621">
        <v>170</v>
      </c>
      <c r="X6621">
        <v>1.5</v>
      </c>
      <c r="Y6621">
        <v>1</v>
      </c>
      <c r="AC6621">
        <v>1</v>
      </c>
      <c r="AD6621" t="str">
        <f t="shared" si="998"/>
        <v/>
      </c>
      <c r="AE6621" t="str">
        <f t="shared" si="1000"/>
        <v/>
      </c>
      <c r="AF6621" t="str">
        <f t="shared" si="1004"/>
        <v/>
      </c>
      <c r="AG6621">
        <f t="shared" si="1005"/>
        <v>1</v>
      </c>
      <c r="AH6621">
        <f t="shared" si="1001"/>
        <v>2.8</v>
      </c>
      <c r="AI6621">
        <v>0.14499999999999999</v>
      </c>
      <c r="AJ6621">
        <f t="shared" si="997"/>
        <v>0.40599999999999997</v>
      </c>
      <c r="AK6621" t="str">
        <f t="shared" si="1002"/>
        <v/>
      </c>
      <c r="AL6621" t="str">
        <f t="shared" si="999"/>
        <v/>
      </c>
    </row>
    <row r="6622" spans="1:38" x14ac:dyDescent="0.2">
      <c r="A6622" t="s">
        <v>4624</v>
      </c>
      <c r="B6622" t="s">
        <v>680</v>
      </c>
      <c r="C6622" t="s">
        <v>4625</v>
      </c>
      <c r="D6622" s="1">
        <v>35964</v>
      </c>
      <c r="E6622" s="1">
        <v>44642</v>
      </c>
      <c r="F6622" t="s">
        <v>39</v>
      </c>
      <c r="I6622">
        <v>100</v>
      </c>
      <c r="J6622">
        <v>0</v>
      </c>
      <c r="K6622">
        <v>0</v>
      </c>
      <c r="L6622">
        <v>3931</v>
      </c>
      <c r="M6622">
        <v>3931</v>
      </c>
      <c r="N6622" t="s">
        <v>20</v>
      </c>
      <c r="O6622" t="s">
        <v>4626</v>
      </c>
      <c r="P6622" t="s">
        <v>28</v>
      </c>
      <c r="Q6622" t="s">
        <v>34233</v>
      </c>
      <c r="R6622" t="s">
        <v>34233</v>
      </c>
      <c r="S6622" t="s">
        <v>33942</v>
      </c>
      <c r="T6622" t="s">
        <v>34233</v>
      </c>
      <c r="V6622" s="9"/>
      <c r="AD6622" t="str">
        <f t="shared" si="998"/>
        <v/>
      </c>
      <c r="AE6622" t="str">
        <f t="shared" si="1000"/>
        <v/>
      </c>
      <c r="AF6622" t="str">
        <f t="shared" si="1004"/>
        <v/>
      </c>
      <c r="AG6622" t="str">
        <f t="shared" si="1005"/>
        <v/>
      </c>
      <c r="AH6622" t="str">
        <f t="shared" si="1001"/>
        <v/>
      </c>
      <c r="AI6622">
        <v>0.14499999999999999</v>
      </c>
      <c r="AJ6622" t="str">
        <f t="shared" ref="AJ6622:AJ6685" si="1006">IF(COUNTBLANK(AH6622),"",AH6622*AI6622)</f>
        <v/>
      </c>
      <c r="AK6622" t="str">
        <f t="shared" si="1002"/>
        <v/>
      </c>
      <c r="AL6622" t="str">
        <f t="shared" si="999"/>
        <v/>
      </c>
    </row>
    <row r="6623" spans="1:38" x14ac:dyDescent="0.2">
      <c r="A6623" t="s">
        <v>3188</v>
      </c>
      <c r="B6623" t="s">
        <v>830</v>
      </c>
      <c r="C6623" t="s">
        <v>3189</v>
      </c>
      <c r="D6623" s="1">
        <v>35943</v>
      </c>
      <c r="E6623" s="1">
        <v>44546</v>
      </c>
      <c r="F6623" t="s">
        <v>39</v>
      </c>
      <c r="I6623">
        <v>100</v>
      </c>
      <c r="J6623">
        <v>0</v>
      </c>
      <c r="K6623">
        <v>0</v>
      </c>
      <c r="L6623">
        <v>73700</v>
      </c>
      <c r="M6623">
        <v>73719</v>
      </c>
      <c r="N6623" t="s">
        <v>401</v>
      </c>
      <c r="O6623" t="s">
        <v>3190</v>
      </c>
      <c r="P6623" t="s">
        <v>28</v>
      </c>
      <c r="Q6623" t="s">
        <v>34233</v>
      </c>
      <c r="R6623" t="s">
        <v>34233</v>
      </c>
      <c r="S6623" t="s">
        <v>33942</v>
      </c>
      <c r="T6623" t="s">
        <v>34233</v>
      </c>
      <c r="AD6623" t="str">
        <f t="shared" si="998"/>
        <v/>
      </c>
      <c r="AE6623" t="str">
        <f t="shared" si="1000"/>
        <v/>
      </c>
      <c r="AF6623" t="str">
        <f t="shared" si="1004"/>
        <v/>
      </c>
      <c r="AG6623" t="str">
        <f t="shared" si="1005"/>
        <v/>
      </c>
      <c r="AH6623" t="str">
        <f t="shared" si="1001"/>
        <v/>
      </c>
      <c r="AI6623">
        <v>0.14499999999999999</v>
      </c>
      <c r="AJ6623" t="str">
        <f t="shared" si="1006"/>
        <v/>
      </c>
      <c r="AK6623" t="str">
        <f t="shared" si="1002"/>
        <v/>
      </c>
      <c r="AL6623" t="str">
        <f t="shared" si="999"/>
        <v/>
      </c>
    </row>
    <row r="6624" spans="1:38" x14ac:dyDescent="0.2">
      <c r="A6624" t="s">
        <v>19346</v>
      </c>
      <c r="B6624" t="s">
        <v>830</v>
      </c>
      <c r="C6624" t="s">
        <v>19347</v>
      </c>
      <c r="D6624" s="1">
        <v>38148</v>
      </c>
      <c r="E6624" s="1">
        <v>43456</v>
      </c>
      <c r="F6624" t="s">
        <v>39</v>
      </c>
      <c r="I6624">
        <v>100</v>
      </c>
      <c r="J6624">
        <v>0</v>
      </c>
      <c r="K6624">
        <v>0</v>
      </c>
      <c r="L6624">
        <v>16401</v>
      </c>
      <c r="M6624">
        <v>16401</v>
      </c>
      <c r="N6624" t="s">
        <v>20</v>
      </c>
      <c r="O6624" t="s">
        <v>19348</v>
      </c>
      <c r="P6624" t="s">
        <v>28</v>
      </c>
      <c r="Q6624" t="s">
        <v>34233</v>
      </c>
      <c r="R6624" t="s">
        <v>34233</v>
      </c>
      <c r="S6624" t="s">
        <v>33942</v>
      </c>
      <c r="T6624" t="s">
        <v>34233</v>
      </c>
      <c r="AD6624" t="str">
        <f t="shared" si="998"/>
        <v/>
      </c>
      <c r="AE6624" t="str">
        <f t="shared" si="1000"/>
        <v/>
      </c>
      <c r="AF6624" t="str">
        <f t="shared" si="1004"/>
        <v/>
      </c>
      <c r="AG6624" t="str">
        <f t="shared" si="1005"/>
        <v/>
      </c>
      <c r="AH6624" t="str">
        <f t="shared" si="1001"/>
        <v/>
      </c>
      <c r="AI6624">
        <v>0.14499999999999999</v>
      </c>
      <c r="AJ6624" t="str">
        <f t="shared" si="1006"/>
        <v/>
      </c>
      <c r="AK6624" t="str">
        <f t="shared" si="1002"/>
        <v/>
      </c>
      <c r="AL6624" t="str">
        <f t="shared" si="999"/>
        <v/>
      </c>
    </row>
    <row r="6625" spans="1:38" x14ac:dyDescent="0.2">
      <c r="A6625" t="s">
        <v>11082</v>
      </c>
      <c r="B6625" t="s">
        <v>830</v>
      </c>
      <c r="C6625" t="s">
        <v>11083</v>
      </c>
      <c r="D6625" s="1">
        <v>36496</v>
      </c>
      <c r="E6625" s="1">
        <v>43896</v>
      </c>
      <c r="F6625" t="s">
        <v>39</v>
      </c>
      <c r="I6625">
        <v>100</v>
      </c>
      <c r="J6625">
        <v>0</v>
      </c>
      <c r="K6625">
        <v>0</v>
      </c>
      <c r="L6625">
        <v>12181</v>
      </c>
      <c r="M6625">
        <v>12181</v>
      </c>
      <c r="N6625" t="s">
        <v>20</v>
      </c>
      <c r="O6625" t="s">
        <v>11084</v>
      </c>
      <c r="P6625" t="s">
        <v>28</v>
      </c>
      <c r="Q6625" t="s">
        <v>34233</v>
      </c>
      <c r="R6625" t="s">
        <v>34233</v>
      </c>
      <c r="S6625" t="s">
        <v>33942</v>
      </c>
      <c r="T6625" t="s">
        <v>34233</v>
      </c>
      <c r="AD6625" t="str">
        <f t="shared" si="998"/>
        <v/>
      </c>
      <c r="AE6625" t="str">
        <f t="shared" si="1000"/>
        <v/>
      </c>
      <c r="AF6625" t="str">
        <f t="shared" si="1004"/>
        <v/>
      </c>
      <c r="AG6625" t="str">
        <f t="shared" si="1005"/>
        <v/>
      </c>
      <c r="AH6625" t="str">
        <f t="shared" si="1001"/>
        <v/>
      </c>
      <c r="AI6625">
        <v>0.14499999999999999</v>
      </c>
      <c r="AJ6625" t="str">
        <f t="shared" si="1006"/>
        <v/>
      </c>
      <c r="AK6625" t="str">
        <f t="shared" si="1002"/>
        <v/>
      </c>
      <c r="AL6625" t="str">
        <f t="shared" si="999"/>
        <v/>
      </c>
    </row>
    <row r="6626" spans="1:38" x14ac:dyDescent="0.2">
      <c r="A6626" t="s">
        <v>19337</v>
      </c>
      <c r="B6626" t="s">
        <v>830</v>
      </c>
      <c r="C6626" t="s">
        <v>19338</v>
      </c>
      <c r="D6626" s="1">
        <v>38148</v>
      </c>
      <c r="E6626" s="1">
        <v>43896</v>
      </c>
      <c r="F6626" t="s">
        <v>39</v>
      </c>
      <c r="I6626">
        <v>100</v>
      </c>
      <c r="J6626">
        <v>0</v>
      </c>
      <c r="K6626">
        <v>0</v>
      </c>
      <c r="L6626">
        <v>22700</v>
      </c>
      <c r="M6626">
        <v>22749</v>
      </c>
      <c r="N6626" t="s">
        <v>401</v>
      </c>
      <c r="O6626" t="s">
        <v>19339</v>
      </c>
      <c r="P6626" t="s">
        <v>28</v>
      </c>
      <c r="Q6626" t="s">
        <v>34233</v>
      </c>
      <c r="R6626" t="s">
        <v>34233</v>
      </c>
      <c r="S6626" t="s">
        <v>33942</v>
      </c>
      <c r="T6626" t="s">
        <v>34233</v>
      </c>
      <c r="AD6626" t="str">
        <f t="shared" si="998"/>
        <v/>
      </c>
      <c r="AE6626" t="str">
        <f t="shared" si="1000"/>
        <v/>
      </c>
      <c r="AF6626" t="str">
        <f t="shared" si="1004"/>
        <v/>
      </c>
      <c r="AG6626" t="str">
        <f t="shared" si="1005"/>
        <v/>
      </c>
      <c r="AH6626" t="str">
        <f t="shared" si="1001"/>
        <v/>
      </c>
      <c r="AI6626">
        <v>0.14499999999999999</v>
      </c>
      <c r="AJ6626" t="str">
        <f t="shared" si="1006"/>
        <v/>
      </c>
      <c r="AK6626" t="str">
        <f t="shared" si="1002"/>
        <v/>
      </c>
      <c r="AL6626" t="str">
        <f t="shared" si="999"/>
        <v/>
      </c>
    </row>
    <row r="6627" spans="1:38" x14ac:dyDescent="0.2">
      <c r="A6627" t="s">
        <v>15788</v>
      </c>
      <c r="B6627" t="s">
        <v>830</v>
      </c>
      <c r="C6627" t="s">
        <v>15789</v>
      </c>
      <c r="D6627" s="1">
        <v>37384</v>
      </c>
      <c r="E6627" s="1">
        <v>43829</v>
      </c>
      <c r="F6627" t="s">
        <v>39</v>
      </c>
      <c r="I6627">
        <v>100</v>
      </c>
      <c r="J6627">
        <v>0</v>
      </c>
      <c r="K6627">
        <v>0</v>
      </c>
      <c r="L6627">
        <v>1036</v>
      </c>
      <c r="M6627">
        <v>1036</v>
      </c>
      <c r="N6627" t="s">
        <v>20</v>
      </c>
      <c r="O6627" t="s">
        <v>15790</v>
      </c>
      <c r="P6627" t="s">
        <v>28</v>
      </c>
      <c r="Q6627" t="s">
        <v>34233</v>
      </c>
      <c r="R6627" t="s">
        <v>34233</v>
      </c>
      <c r="S6627" t="s">
        <v>33942</v>
      </c>
      <c r="T6627" t="s">
        <v>34233</v>
      </c>
      <c r="V6627" t="s">
        <v>33245</v>
      </c>
      <c r="AD6627" t="str">
        <f t="shared" si="998"/>
        <v/>
      </c>
      <c r="AE6627" t="str">
        <f t="shared" si="1000"/>
        <v/>
      </c>
      <c r="AF6627" t="str">
        <f t="shared" si="1004"/>
        <v/>
      </c>
      <c r="AG6627" t="str">
        <f t="shared" si="1005"/>
        <v/>
      </c>
      <c r="AH6627" t="str">
        <f t="shared" si="1001"/>
        <v/>
      </c>
      <c r="AI6627">
        <v>0.14499999999999999</v>
      </c>
      <c r="AJ6627" t="str">
        <f t="shared" si="1006"/>
        <v/>
      </c>
      <c r="AK6627" t="str">
        <f t="shared" si="1002"/>
        <v/>
      </c>
      <c r="AL6627" t="str">
        <f t="shared" si="999"/>
        <v/>
      </c>
    </row>
    <row r="6628" spans="1:38" x14ac:dyDescent="0.2">
      <c r="A6628" t="s">
        <v>13867</v>
      </c>
      <c r="B6628" t="s">
        <v>830</v>
      </c>
      <c r="C6628" t="s">
        <v>13868</v>
      </c>
      <c r="D6628" s="1">
        <v>37091</v>
      </c>
      <c r="E6628" s="1">
        <v>43456</v>
      </c>
      <c r="F6628" t="s">
        <v>889</v>
      </c>
      <c r="I6628">
        <v>100</v>
      </c>
      <c r="J6628">
        <v>0</v>
      </c>
      <c r="K6628">
        <v>0</v>
      </c>
      <c r="L6628">
        <v>1154</v>
      </c>
      <c r="M6628">
        <v>1154</v>
      </c>
      <c r="N6628" t="s">
        <v>20</v>
      </c>
      <c r="O6628" t="s">
        <v>13869</v>
      </c>
      <c r="P6628" t="s">
        <v>28</v>
      </c>
      <c r="Q6628" t="s">
        <v>34233</v>
      </c>
      <c r="R6628" t="s">
        <v>34233</v>
      </c>
      <c r="S6628" t="s">
        <v>33942</v>
      </c>
      <c r="T6628" t="s">
        <v>34233</v>
      </c>
      <c r="AD6628" t="str">
        <f t="shared" si="998"/>
        <v/>
      </c>
      <c r="AE6628" t="str">
        <f t="shared" si="1000"/>
        <v/>
      </c>
      <c r="AF6628" t="str">
        <f t="shared" si="1004"/>
        <v/>
      </c>
      <c r="AG6628" t="str">
        <f t="shared" si="1005"/>
        <v/>
      </c>
      <c r="AH6628" t="str">
        <f t="shared" si="1001"/>
        <v/>
      </c>
      <c r="AI6628">
        <v>0.14499999999999999</v>
      </c>
      <c r="AJ6628" t="str">
        <f t="shared" si="1006"/>
        <v/>
      </c>
      <c r="AK6628" t="str">
        <f t="shared" si="1002"/>
        <v/>
      </c>
      <c r="AL6628" t="str">
        <f t="shared" si="999"/>
        <v/>
      </c>
    </row>
    <row r="6629" spans="1:38" x14ac:dyDescent="0.2">
      <c r="A6629" t="s">
        <v>26176</v>
      </c>
      <c r="B6629" t="s">
        <v>830</v>
      </c>
      <c r="C6629" t="s">
        <v>26177</v>
      </c>
      <c r="D6629" s="1">
        <v>40869</v>
      </c>
      <c r="E6629" s="1">
        <v>43456</v>
      </c>
      <c r="F6629" t="s">
        <v>889</v>
      </c>
      <c r="I6629">
        <v>100</v>
      </c>
      <c r="J6629">
        <v>0</v>
      </c>
      <c r="K6629">
        <v>0</v>
      </c>
      <c r="L6629">
        <v>335</v>
      </c>
      <c r="M6629">
        <v>335</v>
      </c>
      <c r="N6629" t="s">
        <v>20</v>
      </c>
      <c r="O6629" t="s">
        <v>26175</v>
      </c>
      <c r="P6629" t="s">
        <v>44</v>
      </c>
      <c r="Q6629" t="s">
        <v>34233</v>
      </c>
      <c r="R6629" t="s">
        <v>34233</v>
      </c>
      <c r="S6629" t="s">
        <v>33942</v>
      </c>
      <c r="T6629" t="s">
        <v>34233</v>
      </c>
      <c r="V6629" t="s">
        <v>33246</v>
      </c>
      <c r="AD6629" t="str">
        <f t="shared" si="998"/>
        <v/>
      </c>
      <c r="AE6629" t="str">
        <f t="shared" si="1000"/>
        <v/>
      </c>
      <c r="AF6629" t="str">
        <f t="shared" si="1004"/>
        <v/>
      </c>
      <c r="AG6629" t="str">
        <f t="shared" si="1005"/>
        <v/>
      </c>
      <c r="AH6629" t="str">
        <f t="shared" si="1001"/>
        <v/>
      </c>
      <c r="AI6629">
        <v>0.14499999999999999</v>
      </c>
      <c r="AJ6629" t="str">
        <f t="shared" si="1006"/>
        <v/>
      </c>
      <c r="AK6629" t="str">
        <f t="shared" si="1002"/>
        <v/>
      </c>
      <c r="AL6629" t="str">
        <f t="shared" si="999"/>
        <v/>
      </c>
    </row>
    <row r="6630" spans="1:38" x14ac:dyDescent="0.2">
      <c r="A6630" t="s">
        <v>29113</v>
      </c>
      <c r="B6630" t="s">
        <v>830</v>
      </c>
      <c r="C6630" t="s">
        <v>29114</v>
      </c>
      <c r="D6630" s="1">
        <v>42900</v>
      </c>
      <c r="E6630" s="1">
        <v>44546</v>
      </c>
      <c r="F6630" t="s">
        <v>889</v>
      </c>
      <c r="I6630">
        <v>100</v>
      </c>
      <c r="J6630">
        <v>0</v>
      </c>
      <c r="K6630">
        <v>0</v>
      </c>
      <c r="L6630">
        <v>8616</v>
      </c>
      <c r="M6630">
        <v>8616</v>
      </c>
      <c r="N6630" t="s">
        <v>20</v>
      </c>
      <c r="O6630" t="s">
        <v>29115</v>
      </c>
      <c r="P6630" t="s">
        <v>44</v>
      </c>
      <c r="Q6630" t="s">
        <v>34233</v>
      </c>
      <c r="R6630" t="s">
        <v>34233</v>
      </c>
      <c r="S6630" t="s">
        <v>32627</v>
      </c>
      <c r="T6630" t="s">
        <v>34233</v>
      </c>
      <c r="V6630" t="s">
        <v>35039</v>
      </c>
      <c r="AD6630" t="str">
        <f t="shared" si="998"/>
        <v/>
      </c>
      <c r="AE6630" t="str">
        <f t="shared" si="1000"/>
        <v/>
      </c>
      <c r="AF6630" t="str">
        <f t="shared" si="1004"/>
        <v/>
      </c>
      <c r="AG6630" t="str">
        <f t="shared" si="1005"/>
        <v/>
      </c>
      <c r="AH6630" t="str">
        <f t="shared" si="1001"/>
        <v/>
      </c>
      <c r="AI6630">
        <v>0.14499999999999999</v>
      </c>
      <c r="AJ6630" t="str">
        <f t="shared" si="1006"/>
        <v/>
      </c>
      <c r="AK6630" t="str">
        <f t="shared" si="1002"/>
        <v/>
      </c>
      <c r="AL6630" t="str">
        <f t="shared" si="999"/>
        <v/>
      </c>
    </row>
    <row r="6631" spans="1:38" x14ac:dyDescent="0.2">
      <c r="A6631" t="s">
        <v>22269</v>
      </c>
      <c r="B6631" t="s">
        <v>830</v>
      </c>
      <c r="C6631" t="s">
        <v>22270</v>
      </c>
      <c r="D6631" s="1">
        <v>38769</v>
      </c>
      <c r="E6631" s="1">
        <v>44546</v>
      </c>
      <c r="F6631" t="s">
        <v>19</v>
      </c>
      <c r="I6631">
        <v>100</v>
      </c>
      <c r="J6631">
        <v>0</v>
      </c>
      <c r="K6631">
        <v>0</v>
      </c>
      <c r="L6631">
        <v>1800</v>
      </c>
      <c r="M6631">
        <v>1800</v>
      </c>
      <c r="N6631" t="s">
        <v>20</v>
      </c>
      <c r="O6631" t="s">
        <v>22271</v>
      </c>
      <c r="P6631" t="s">
        <v>28</v>
      </c>
      <c r="Q6631" t="s">
        <v>34233</v>
      </c>
      <c r="R6631" t="s">
        <v>34233</v>
      </c>
      <c r="S6631" t="s">
        <v>32628</v>
      </c>
      <c r="T6631" t="s">
        <v>34357</v>
      </c>
      <c r="U6631" t="s">
        <v>32656</v>
      </c>
      <c r="V6631" t="s">
        <v>33247</v>
      </c>
      <c r="W6631">
        <v>250</v>
      </c>
      <c r="X6631">
        <v>2</v>
      </c>
      <c r="Y6631">
        <v>1</v>
      </c>
      <c r="Z6631">
        <v>500</v>
      </c>
      <c r="AA6631">
        <v>8.5</v>
      </c>
      <c r="AC6631">
        <v>2</v>
      </c>
      <c r="AD6631" t="str">
        <f t="shared" ref="AD6631:AD6694" si="1007">IF((S6631="tühi")*(F6631&lt;&gt;"Elamumaa")*(G6631&lt;&gt;"Elamumaa")*(H6631&lt;&gt;"Elamumaa"),IF(Z6631=0,"",Z6631),"")</f>
        <v/>
      </c>
      <c r="AE6631" t="str">
        <f t="shared" si="1000"/>
        <v/>
      </c>
      <c r="AF6631" t="str">
        <f t="shared" si="1004"/>
        <v/>
      </c>
      <c r="AG6631">
        <f t="shared" si="1005"/>
        <v>2</v>
      </c>
      <c r="AH6631">
        <f t="shared" si="1001"/>
        <v>5.6</v>
      </c>
      <c r="AI6631">
        <v>0.14499999999999999</v>
      </c>
      <c r="AJ6631">
        <f t="shared" si="1006"/>
        <v>0.81199999999999994</v>
      </c>
      <c r="AK6631" t="str">
        <f t="shared" si="1002"/>
        <v/>
      </c>
      <c r="AL6631" t="str">
        <f t="shared" si="999"/>
        <v/>
      </c>
    </row>
    <row r="6632" spans="1:38" x14ac:dyDescent="0.2">
      <c r="A6632" t="s">
        <v>18413</v>
      </c>
      <c r="B6632" t="s">
        <v>830</v>
      </c>
      <c r="C6632" t="s">
        <v>18414</v>
      </c>
      <c r="D6632" s="1">
        <v>38083</v>
      </c>
      <c r="E6632" s="1">
        <v>43456</v>
      </c>
      <c r="F6632" t="s">
        <v>19</v>
      </c>
      <c r="I6632">
        <v>100</v>
      </c>
      <c r="J6632">
        <v>0</v>
      </c>
      <c r="K6632">
        <v>0</v>
      </c>
      <c r="L6632">
        <v>1212</v>
      </c>
      <c r="M6632">
        <v>1212</v>
      </c>
      <c r="N6632" t="s">
        <v>20</v>
      </c>
      <c r="O6632" t="s">
        <v>18415</v>
      </c>
      <c r="P6632" t="s">
        <v>28</v>
      </c>
      <c r="Q6632" t="s">
        <v>34233</v>
      </c>
      <c r="R6632" t="s">
        <v>34233</v>
      </c>
      <c r="S6632" t="s">
        <v>32628</v>
      </c>
      <c r="T6632" t="s">
        <v>34357</v>
      </c>
      <c r="U6632" t="s">
        <v>32634</v>
      </c>
      <c r="V6632" t="s">
        <v>33248</v>
      </c>
      <c r="W6632">
        <v>150</v>
      </c>
      <c r="X6632">
        <v>2</v>
      </c>
      <c r="Y6632">
        <v>1</v>
      </c>
      <c r="AA6632">
        <v>8.5</v>
      </c>
      <c r="AC6632">
        <v>1</v>
      </c>
      <c r="AD6632" t="str">
        <f t="shared" si="1007"/>
        <v/>
      </c>
      <c r="AE6632" t="str">
        <f t="shared" si="1000"/>
        <v/>
      </c>
      <c r="AF6632" t="str">
        <f t="shared" si="1004"/>
        <v/>
      </c>
      <c r="AG6632">
        <f t="shared" si="1005"/>
        <v>1</v>
      </c>
      <c r="AH6632">
        <f t="shared" si="1001"/>
        <v>2.8</v>
      </c>
      <c r="AI6632">
        <v>0.14499999999999999</v>
      </c>
      <c r="AJ6632">
        <f t="shared" si="1006"/>
        <v>0.40599999999999997</v>
      </c>
      <c r="AK6632" t="str">
        <f t="shared" si="1002"/>
        <v/>
      </c>
      <c r="AL6632" t="str">
        <f t="shared" si="999"/>
        <v/>
      </c>
    </row>
    <row r="6633" spans="1:38" x14ac:dyDescent="0.2">
      <c r="A6633" t="s">
        <v>19422</v>
      </c>
      <c r="B6633" t="s">
        <v>830</v>
      </c>
      <c r="C6633" t="s">
        <v>19423</v>
      </c>
      <c r="D6633" s="1">
        <v>38083</v>
      </c>
      <c r="E6633" s="1">
        <v>43456</v>
      </c>
      <c r="F6633" t="s">
        <v>19</v>
      </c>
      <c r="I6633">
        <v>100</v>
      </c>
      <c r="J6633">
        <v>0</v>
      </c>
      <c r="K6633">
        <v>0</v>
      </c>
      <c r="L6633">
        <v>1119</v>
      </c>
      <c r="M6633">
        <v>1119</v>
      </c>
      <c r="N6633" t="s">
        <v>20</v>
      </c>
      <c r="O6633" t="s">
        <v>19424</v>
      </c>
      <c r="P6633" t="s">
        <v>28</v>
      </c>
      <c r="Q6633" t="s">
        <v>34233</v>
      </c>
      <c r="R6633" t="s">
        <v>34233</v>
      </c>
      <c r="S6633" t="s">
        <v>33942</v>
      </c>
      <c r="T6633" t="s">
        <v>34233</v>
      </c>
      <c r="U6633" t="s">
        <v>32634</v>
      </c>
      <c r="V6633" t="s">
        <v>33248</v>
      </c>
      <c r="W6633">
        <v>150</v>
      </c>
      <c r="X6633">
        <v>2</v>
      </c>
      <c r="Y6633">
        <v>1</v>
      </c>
      <c r="AA6633">
        <v>8.5</v>
      </c>
      <c r="AC6633">
        <v>1</v>
      </c>
      <c r="AD6633" t="str">
        <f t="shared" si="1007"/>
        <v/>
      </c>
      <c r="AE6633">
        <f t="shared" si="1000"/>
        <v>1</v>
      </c>
      <c r="AF6633" t="str">
        <f t="shared" si="1004"/>
        <v/>
      </c>
      <c r="AG6633" t="str">
        <f t="shared" si="1005"/>
        <v/>
      </c>
      <c r="AH6633" t="str">
        <f t="shared" si="1001"/>
        <v/>
      </c>
      <c r="AI6633">
        <v>0.14499999999999999</v>
      </c>
      <c r="AJ6633" t="str">
        <f t="shared" si="1006"/>
        <v/>
      </c>
      <c r="AK6633">
        <f t="shared" si="1002"/>
        <v>2.8</v>
      </c>
      <c r="AL6633">
        <f t="shared" si="999"/>
        <v>0.40599999999999997</v>
      </c>
    </row>
    <row r="6634" spans="1:38" x14ac:dyDescent="0.2">
      <c r="A6634" t="s">
        <v>18416</v>
      </c>
      <c r="B6634" t="s">
        <v>830</v>
      </c>
      <c r="C6634" t="s">
        <v>18417</v>
      </c>
      <c r="D6634" s="1">
        <v>38083</v>
      </c>
      <c r="E6634" s="1">
        <v>43456</v>
      </c>
      <c r="F6634" t="s">
        <v>19</v>
      </c>
      <c r="I6634">
        <v>100</v>
      </c>
      <c r="J6634">
        <v>0</v>
      </c>
      <c r="K6634">
        <v>0</v>
      </c>
      <c r="L6634">
        <v>1289</v>
      </c>
      <c r="M6634">
        <v>1289</v>
      </c>
      <c r="N6634" t="s">
        <v>20</v>
      </c>
      <c r="O6634" t="s">
        <v>18418</v>
      </c>
      <c r="P6634" t="s">
        <v>28</v>
      </c>
      <c r="Q6634" t="s">
        <v>34233</v>
      </c>
      <c r="R6634" t="s">
        <v>34233</v>
      </c>
      <c r="S6634" t="s">
        <v>32628</v>
      </c>
      <c r="T6634" t="s">
        <v>34357</v>
      </c>
      <c r="U6634" t="s">
        <v>32634</v>
      </c>
      <c r="V6634" t="s">
        <v>33248</v>
      </c>
      <c r="W6634">
        <v>150</v>
      </c>
      <c r="X6634">
        <v>2</v>
      </c>
      <c r="Y6634">
        <v>1</v>
      </c>
      <c r="AA6634">
        <v>8.5</v>
      </c>
      <c r="AC6634">
        <v>1</v>
      </c>
      <c r="AD6634" t="str">
        <f t="shared" si="1007"/>
        <v/>
      </c>
      <c r="AE6634" t="str">
        <f t="shared" si="1000"/>
        <v/>
      </c>
      <c r="AF6634" t="str">
        <f t="shared" si="1004"/>
        <v/>
      </c>
      <c r="AG6634">
        <f t="shared" si="1005"/>
        <v>1</v>
      </c>
      <c r="AH6634">
        <f t="shared" si="1001"/>
        <v>2.8</v>
      </c>
      <c r="AI6634">
        <v>0.14499999999999999</v>
      </c>
      <c r="AJ6634">
        <f t="shared" si="1006"/>
        <v>0.40599999999999997</v>
      </c>
      <c r="AK6634" t="str">
        <f t="shared" si="1002"/>
        <v/>
      </c>
      <c r="AL6634" t="str">
        <f t="shared" si="999"/>
        <v/>
      </c>
    </row>
    <row r="6635" spans="1:38" x14ac:dyDescent="0.2">
      <c r="A6635" t="s">
        <v>18407</v>
      </c>
      <c r="B6635" t="s">
        <v>830</v>
      </c>
      <c r="C6635" t="s">
        <v>18408</v>
      </c>
      <c r="D6635" s="1">
        <v>38083</v>
      </c>
      <c r="E6635" s="1">
        <v>43456</v>
      </c>
      <c r="F6635" t="s">
        <v>19</v>
      </c>
      <c r="I6635">
        <v>100</v>
      </c>
      <c r="J6635">
        <v>0</v>
      </c>
      <c r="K6635">
        <v>0</v>
      </c>
      <c r="L6635">
        <v>1352</v>
      </c>
      <c r="M6635">
        <v>1352</v>
      </c>
      <c r="N6635" t="s">
        <v>20</v>
      </c>
      <c r="O6635" t="s">
        <v>18409</v>
      </c>
      <c r="P6635" t="s">
        <v>28</v>
      </c>
      <c r="Q6635" t="s">
        <v>34233</v>
      </c>
      <c r="R6635" t="s">
        <v>34233</v>
      </c>
      <c r="S6635" t="s">
        <v>33942</v>
      </c>
      <c r="T6635" t="s">
        <v>34233</v>
      </c>
      <c r="U6635" t="s">
        <v>32634</v>
      </c>
      <c r="V6635" t="s">
        <v>33248</v>
      </c>
      <c r="W6635">
        <v>150</v>
      </c>
      <c r="X6635">
        <v>2</v>
      </c>
      <c r="Y6635">
        <v>1</v>
      </c>
      <c r="AA6635">
        <v>8.5</v>
      </c>
      <c r="AC6635">
        <v>1</v>
      </c>
      <c r="AD6635" t="str">
        <f t="shared" si="1007"/>
        <v/>
      </c>
      <c r="AE6635">
        <f t="shared" si="1000"/>
        <v>1</v>
      </c>
      <c r="AF6635" t="str">
        <f t="shared" si="1004"/>
        <v/>
      </c>
      <c r="AG6635" t="str">
        <f t="shared" si="1005"/>
        <v/>
      </c>
      <c r="AH6635" t="str">
        <f t="shared" si="1001"/>
        <v/>
      </c>
      <c r="AI6635">
        <v>0.14499999999999999</v>
      </c>
      <c r="AJ6635" t="str">
        <f t="shared" si="1006"/>
        <v/>
      </c>
      <c r="AK6635">
        <f t="shared" si="1002"/>
        <v>2.8</v>
      </c>
      <c r="AL6635">
        <f t="shared" ref="AL6635:AL6698" si="1008">IF(COUNTBLANK(AK6635),"",AK6635*AI6635)</f>
        <v>0.40599999999999997</v>
      </c>
    </row>
    <row r="6636" spans="1:38" x14ac:dyDescent="0.2">
      <c r="A6636" t="s">
        <v>12811</v>
      </c>
      <c r="B6636" t="s">
        <v>830</v>
      </c>
      <c r="C6636" t="s">
        <v>12812</v>
      </c>
      <c r="D6636" s="1">
        <v>36781</v>
      </c>
      <c r="E6636" s="1">
        <v>43456</v>
      </c>
      <c r="F6636" t="s">
        <v>19</v>
      </c>
      <c r="I6636">
        <v>100</v>
      </c>
      <c r="J6636">
        <v>0</v>
      </c>
      <c r="K6636">
        <v>0</v>
      </c>
      <c r="L6636">
        <v>1812</v>
      </c>
      <c r="M6636">
        <v>1812</v>
      </c>
      <c r="N6636" t="s">
        <v>20</v>
      </c>
      <c r="O6636" t="s">
        <v>21</v>
      </c>
      <c r="P6636" t="s">
        <v>28</v>
      </c>
      <c r="Q6636" t="s">
        <v>34233</v>
      </c>
      <c r="R6636" t="s">
        <v>34233</v>
      </c>
      <c r="S6636" t="s">
        <v>32628</v>
      </c>
      <c r="T6636" t="s">
        <v>34610</v>
      </c>
      <c r="U6636" t="s">
        <v>32650</v>
      </c>
      <c r="V6636" t="s">
        <v>33249</v>
      </c>
      <c r="W6636">
        <v>370</v>
      </c>
      <c r="X6636">
        <v>2</v>
      </c>
      <c r="Y6636">
        <v>1</v>
      </c>
      <c r="Z6636">
        <v>740</v>
      </c>
      <c r="AA6636">
        <v>8</v>
      </c>
      <c r="AB6636">
        <v>20</v>
      </c>
      <c r="AC6636">
        <v>6</v>
      </c>
      <c r="AD6636" t="str">
        <f t="shared" si="1007"/>
        <v/>
      </c>
      <c r="AE6636" t="str">
        <f t="shared" ref="AE6636:AE6699" si="1009">IF((S6636="tühi")*(AC6636&lt;&gt;""),AC6636,"")</f>
        <v/>
      </c>
      <c r="AF6636" t="str">
        <f t="shared" si="1004"/>
        <v/>
      </c>
      <c r="AG6636">
        <f t="shared" si="1005"/>
        <v>6</v>
      </c>
      <c r="AH6636">
        <f t="shared" si="1001"/>
        <v>16.799999999999997</v>
      </c>
      <c r="AI6636">
        <v>0.14499999999999999</v>
      </c>
      <c r="AJ6636">
        <f t="shared" si="1006"/>
        <v>2.4359999999999995</v>
      </c>
      <c r="AK6636" t="str">
        <f t="shared" si="1002"/>
        <v/>
      </c>
      <c r="AL6636" t="str">
        <f t="shared" si="1008"/>
        <v/>
      </c>
    </row>
    <row r="6637" spans="1:38" x14ac:dyDescent="0.2">
      <c r="A6637" t="s">
        <v>18419</v>
      </c>
      <c r="B6637" t="s">
        <v>830</v>
      </c>
      <c r="C6637" t="s">
        <v>18420</v>
      </c>
      <c r="D6637" s="1">
        <v>38083</v>
      </c>
      <c r="E6637" s="1">
        <v>43456</v>
      </c>
      <c r="F6637" t="s">
        <v>19</v>
      </c>
      <c r="I6637">
        <v>100</v>
      </c>
      <c r="J6637">
        <v>0</v>
      </c>
      <c r="K6637">
        <v>0</v>
      </c>
      <c r="L6637">
        <v>1350</v>
      </c>
      <c r="M6637">
        <v>1350</v>
      </c>
      <c r="N6637" t="s">
        <v>20</v>
      </c>
      <c r="O6637" t="s">
        <v>18421</v>
      </c>
      <c r="P6637" t="s">
        <v>28</v>
      </c>
      <c r="Q6637" t="s">
        <v>34233</v>
      </c>
      <c r="R6637" t="s">
        <v>34233</v>
      </c>
      <c r="S6637" t="s">
        <v>32628</v>
      </c>
      <c r="T6637" t="s">
        <v>34357</v>
      </c>
      <c r="U6637" t="s">
        <v>32634</v>
      </c>
      <c r="V6637" t="s">
        <v>33248</v>
      </c>
      <c r="W6637">
        <v>150</v>
      </c>
      <c r="X6637">
        <v>2</v>
      </c>
      <c r="Y6637">
        <v>1</v>
      </c>
      <c r="AA6637">
        <v>8.5</v>
      </c>
      <c r="AC6637">
        <v>1</v>
      </c>
      <c r="AD6637" t="str">
        <f t="shared" si="1007"/>
        <v/>
      </c>
      <c r="AE6637" t="str">
        <f t="shared" si="1009"/>
        <v/>
      </c>
      <c r="AF6637" t="str">
        <f t="shared" si="1004"/>
        <v/>
      </c>
      <c r="AG6637">
        <f t="shared" si="1005"/>
        <v>1</v>
      </c>
      <c r="AH6637">
        <f t="shared" si="1001"/>
        <v>2.8</v>
      </c>
      <c r="AI6637">
        <v>0.14499999999999999</v>
      </c>
      <c r="AJ6637">
        <f t="shared" si="1006"/>
        <v>0.40599999999999997</v>
      </c>
      <c r="AK6637" t="str">
        <f t="shared" si="1002"/>
        <v/>
      </c>
      <c r="AL6637" t="str">
        <f t="shared" si="1008"/>
        <v/>
      </c>
    </row>
    <row r="6638" spans="1:38" x14ac:dyDescent="0.2">
      <c r="A6638" t="s">
        <v>18404</v>
      </c>
      <c r="B6638" t="s">
        <v>830</v>
      </c>
      <c r="C6638" t="s">
        <v>18405</v>
      </c>
      <c r="D6638" s="1">
        <v>38083</v>
      </c>
      <c r="E6638" s="1">
        <v>43456</v>
      </c>
      <c r="F6638" t="s">
        <v>19</v>
      </c>
      <c r="I6638">
        <v>100</v>
      </c>
      <c r="J6638">
        <v>0</v>
      </c>
      <c r="K6638">
        <v>0</v>
      </c>
      <c r="L6638">
        <v>1315</v>
      </c>
      <c r="M6638">
        <v>1315</v>
      </c>
      <c r="N6638" t="s">
        <v>20</v>
      </c>
      <c r="O6638" t="s">
        <v>18406</v>
      </c>
      <c r="P6638" t="s">
        <v>28</v>
      </c>
      <c r="Q6638" t="s">
        <v>34233</v>
      </c>
      <c r="R6638" t="s">
        <v>34233</v>
      </c>
      <c r="S6638" t="s">
        <v>32628</v>
      </c>
      <c r="T6638" t="s">
        <v>34357</v>
      </c>
      <c r="U6638" t="s">
        <v>32634</v>
      </c>
      <c r="V6638" t="s">
        <v>33248</v>
      </c>
      <c r="W6638">
        <v>150</v>
      </c>
      <c r="X6638">
        <v>2</v>
      </c>
      <c r="Y6638">
        <v>1</v>
      </c>
      <c r="AA6638">
        <v>8.5</v>
      </c>
      <c r="AC6638">
        <v>1</v>
      </c>
      <c r="AD6638" t="str">
        <f t="shared" si="1007"/>
        <v/>
      </c>
      <c r="AE6638" t="str">
        <f t="shared" si="1009"/>
        <v/>
      </c>
      <c r="AF6638" t="str">
        <f t="shared" si="1004"/>
        <v/>
      </c>
      <c r="AG6638">
        <f t="shared" si="1005"/>
        <v>1</v>
      </c>
      <c r="AH6638">
        <f t="shared" si="1001"/>
        <v>2.8</v>
      </c>
      <c r="AI6638">
        <v>0.14499999999999999</v>
      </c>
      <c r="AJ6638">
        <f t="shared" si="1006"/>
        <v>0.40599999999999997</v>
      </c>
      <c r="AK6638" t="str">
        <f t="shared" si="1002"/>
        <v/>
      </c>
      <c r="AL6638" t="str">
        <f t="shared" si="1008"/>
        <v/>
      </c>
    </row>
    <row r="6639" spans="1:38" x14ac:dyDescent="0.2">
      <c r="A6639" t="s">
        <v>12300</v>
      </c>
      <c r="B6639" t="s">
        <v>830</v>
      </c>
      <c r="C6639" t="s">
        <v>12301</v>
      </c>
      <c r="D6639" s="1">
        <v>36781</v>
      </c>
      <c r="E6639" s="1">
        <v>43456</v>
      </c>
      <c r="F6639" t="s">
        <v>19</v>
      </c>
      <c r="I6639">
        <v>100</v>
      </c>
      <c r="J6639">
        <v>0</v>
      </c>
      <c r="K6639">
        <v>0</v>
      </c>
      <c r="L6639">
        <v>1525</v>
      </c>
      <c r="M6639">
        <v>1525</v>
      </c>
      <c r="N6639" t="s">
        <v>20</v>
      </c>
      <c r="O6639" t="s">
        <v>21</v>
      </c>
      <c r="P6639" t="s">
        <v>28</v>
      </c>
      <c r="Q6639" t="s">
        <v>34233</v>
      </c>
      <c r="R6639" t="s">
        <v>34233</v>
      </c>
      <c r="S6639" t="s">
        <v>32628</v>
      </c>
      <c r="T6639" t="s">
        <v>34461</v>
      </c>
      <c r="U6639" t="s">
        <v>32650</v>
      </c>
      <c r="V6639" t="s">
        <v>33249</v>
      </c>
      <c r="W6639">
        <v>300</v>
      </c>
      <c r="X6639">
        <v>2</v>
      </c>
      <c r="Y6639">
        <v>1</v>
      </c>
      <c r="Z6639">
        <v>600</v>
      </c>
      <c r="AA6639">
        <v>8</v>
      </c>
      <c r="AB6639">
        <v>20</v>
      </c>
      <c r="AC6639">
        <v>4</v>
      </c>
      <c r="AD6639" t="str">
        <f t="shared" si="1007"/>
        <v/>
      </c>
      <c r="AE6639" t="str">
        <f t="shared" si="1009"/>
        <v/>
      </c>
      <c r="AF6639" t="str">
        <f t="shared" si="1004"/>
        <v/>
      </c>
      <c r="AG6639">
        <f t="shared" si="1005"/>
        <v>4</v>
      </c>
      <c r="AH6639">
        <f t="shared" si="1001"/>
        <v>11.2</v>
      </c>
      <c r="AI6639">
        <v>0.14499999999999999</v>
      </c>
      <c r="AJ6639">
        <f t="shared" si="1006"/>
        <v>1.6239999999999999</v>
      </c>
      <c r="AK6639" t="str">
        <f t="shared" si="1002"/>
        <v/>
      </c>
      <c r="AL6639" t="str">
        <f t="shared" si="1008"/>
        <v/>
      </c>
    </row>
    <row r="6640" spans="1:38" x14ac:dyDescent="0.2">
      <c r="A6640" t="s">
        <v>12807</v>
      </c>
      <c r="B6640" t="s">
        <v>830</v>
      </c>
      <c r="C6640" t="s">
        <v>12808</v>
      </c>
      <c r="D6640" s="1">
        <v>36781</v>
      </c>
      <c r="E6640" s="1">
        <v>43456</v>
      </c>
      <c r="F6640" t="s">
        <v>19</v>
      </c>
      <c r="I6640">
        <v>100</v>
      </c>
      <c r="J6640">
        <v>0</v>
      </c>
      <c r="K6640">
        <v>0</v>
      </c>
      <c r="L6640">
        <v>1772</v>
      </c>
      <c r="M6640">
        <v>1772</v>
      </c>
      <c r="N6640" t="s">
        <v>20</v>
      </c>
      <c r="O6640" t="s">
        <v>21</v>
      </c>
      <c r="P6640" t="s">
        <v>28</v>
      </c>
      <c r="Q6640" t="s">
        <v>34233</v>
      </c>
      <c r="R6640" t="s">
        <v>34233</v>
      </c>
      <c r="S6640" t="s">
        <v>32628</v>
      </c>
      <c r="T6640" t="s">
        <v>34611</v>
      </c>
      <c r="U6640" t="s">
        <v>32650</v>
      </c>
      <c r="V6640" t="s">
        <v>33249</v>
      </c>
      <c r="W6640">
        <v>370</v>
      </c>
      <c r="X6640">
        <v>2</v>
      </c>
      <c r="Y6640">
        <v>1</v>
      </c>
      <c r="Z6640">
        <v>740</v>
      </c>
      <c r="AA6640">
        <v>8</v>
      </c>
      <c r="AB6640">
        <v>20</v>
      </c>
      <c r="AC6640">
        <v>6</v>
      </c>
      <c r="AD6640" t="str">
        <f t="shared" si="1007"/>
        <v/>
      </c>
      <c r="AE6640" t="str">
        <f t="shared" si="1009"/>
        <v/>
      </c>
      <c r="AF6640" t="str">
        <f t="shared" si="1004"/>
        <v/>
      </c>
      <c r="AG6640">
        <f t="shared" si="1005"/>
        <v>6</v>
      </c>
      <c r="AH6640">
        <f t="shared" ref="AH6640:AH6703" si="1010">IF(AG6640="","",AG6640*2.8)</f>
        <v>16.799999999999997</v>
      </c>
      <c r="AI6640">
        <v>0.14499999999999999</v>
      </c>
      <c r="AJ6640">
        <f t="shared" si="1006"/>
        <v>2.4359999999999995</v>
      </c>
      <c r="AK6640" t="str">
        <f t="shared" ref="AK6640:AK6703" si="1011">IF(AE6640="","",AE6640*2.8)</f>
        <v/>
      </c>
      <c r="AL6640" t="str">
        <f t="shared" si="1008"/>
        <v/>
      </c>
    </row>
    <row r="6641" spans="1:39" x14ac:dyDescent="0.2">
      <c r="A6641" t="s">
        <v>12803</v>
      </c>
      <c r="B6641" t="s">
        <v>830</v>
      </c>
      <c r="C6641" t="s">
        <v>12804</v>
      </c>
      <c r="D6641" s="1">
        <v>36781</v>
      </c>
      <c r="E6641" s="1">
        <v>43456</v>
      </c>
      <c r="F6641" t="s">
        <v>19</v>
      </c>
      <c r="I6641">
        <v>100</v>
      </c>
      <c r="J6641">
        <v>0</v>
      </c>
      <c r="K6641">
        <v>0</v>
      </c>
      <c r="L6641">
        <v>1716</v>
      </c>
      <c r="M6641">
        <v>1716</v>
      </c>
      <c r="N6641" t="s">
        <v>20</v>
      </c>
      <c r="O6641" t="s">
        <v>21</v>
      </c>
      <c r="P6641" t="s">
        <v>28</v>
      </c>
      <c r="Q6641" t="s">
        <v>34233</v>
      </c>
      <c r="R6641" t="s">
        <v>34233</v>
      </c>
      <c r="S6641" t="s">
        <v>32628</v>
      </c>
      <c r="T6641" t="s">
        <v>34461</v>
      </c>
      <c r="U6641" t="s">
        <v>32650</v>
      </c>
      <c r="V6641" t="s">
        <v>33249</v>
      </c>
      <c r="W6641">
        <v>300</v>
      </c>
      <c r="X6641">
        <v>2</v>
      </c>
      <c r="Y6641">
        <v>1</v>
      </c>
      <c r="Z6641">
        <v>600</v>
      </c>
      <c r="AA6641">
        <v>8</v>
      </c>
      <c r="AB6641">
        <v>18</v>
      </c>
      <c r="AC6641">
        <v>4</v>
      </c>
      <c r="AD6641" t="str">
        <f t="shared" si="1007"/>
        <v/>
      </c>
      <c r="AE6641" t="str">
        <f t="shared" si="1009"/>
        <v/>
      </c>
      <c r="AF6641" t="str">
        <f t="shared" si="1004"/>
        <v/>
      </c>
      <c r="AG6641">
        <f t="shared" si="1005"/>
        <v>4</v>
      </c>
      <c r="AH6641">
        <f t="shared" si="1010"/>
        <v>11.2</v>
      </c>
      <c r="AI6641">
        <v>0.14499999999999999</v>
      </c>
      <c r="AJ6641">
        <f t="shared" si="1006"/>
        <v>1.6239999999999999</v>
      </c>
      <c r="AK6641" t="str">
        <f t="shared" si="1011"/>
        <v/>
      </c>
      <c r="AL6641" t="str">
        <f t="shared" si="1008"/>
        <v/>
      </c>
    </row>
    <row r="6642" spans="1:39" x14ac:dyDescent="0.2">
      <c r="A6642" t="s">
        <v>12858</v>
      </c>
      <c r="B6642" t="s">
        <v>830</v>
      </c>
      <c r="C6642" t="s">
        <v>12859</v>
      </c>
      <c r="D6642" s="1">
        <v>36781</v>
      </c>
      <c r="E6642" s="1">
        <v>43456</v>
      </c>
      <c r="F6642" t="s">
        <v>19</v>
      </c>
      <c r="I6642">
        <v>100</v>
      </c>
      <c r="J6642">
        <v>0</v>
      </c>
      <c r="K6642">
        <v>0</v>
      </c>
      <c r="L6642">
        <v>2299</v>
      </c>
      <c r="M6642">
        <v>2299</v>
      </c>
      <c r="N6642" t="s">
        <v>20</v>
      </c>
      <c r="O6642" t="s">
        <v>21</v>
      </c>
      <c r="P6642" t="s">
        <v>28</v>
      </c>
      <c r="Q6642" t="s">
        <v>34233</v>
      </c>
      <c r="R6642" t="s">
        <v>34233</v>
      </c>
      <c r="S6642" t="s">
        <v>32628</v>
      </c>
      <c r="T6642" t="s">
        <v>34612</v>
      </c>
      <c r="U6642" t="s">
        <v>32650</v>
      </c>
      <c r="V6642" t="s">
        <v>33249</v>
      </c>
      <c r="W6642">
        <v>370</v>
      </c>
      <c r="X6642">
        <v>2</v>
      </c>
      <c r="Y6642">
        <v>1</v>
      </c>
      <c r="Z6642">
        <v>740</v>
      </c>
      <c r="AA6642">
        <v>8</v>
      </c>
      <c r="AB6642">
        <v>15</v>
      </c>
      <c r="AC6642">
        <v>6</v>
      </c>
      <c r="AD6642" t="str">
        <f t="shared" si="1007"/>
        <v/>
      </c>
      <c r="AE6642" t="str">
        <f t="shared" si="1009"/>
        <v/>
      </c>
      <c r="AF6642" t="str">
        <f t="shared" si="1004"/>
        <v/>
      </c>
      <c r="AG6642">
        <f t="shared" si="1005"/>
        <v>6</v>
      </c>
      <c r="AH6642">
        <f t="shared" si="1010"/>
        <v>16.799999999999997</v>
      </c>
      <c r="AI6642">
        <v>0.14499999999999999</v>
      </c>
      <c r="AJ6642">
        <f t="shared" si="1006"/>
        <v>2.4359999999999995</v>
      </c>
      <c r="AK6642" t="str">
        <f t="shared" si="1011"/>
        <v/>
      </c>
      <c r="AL6642" t="str">
        <f t="shared" si="1008"/>
        <v/>
      </c>
    </row>
    <row r="6643" spans="1:39" x14ac:dyDescent="0.2">
      <c r="A6643" t="s">
        <v>12860</v>
      </c>
      <c r="B6643" t="s">
        <v>830</v>
      </c>
      <c r="C6643" t="s">
        <v>12861</v>
      </c>
      <c r="D6643" s="1">
        <v>36781</v>
      </c>
      <c r="E6643" s="1">
        <v>43456</v>
      </c>
      <c r="F6643" t="s">
        <v>474</v>
      </c>
      <c r="I6643">
        <v>100</v>
      </c>
      <c r="J6643">
        <v>0</v>
      </c>
      <c r="K6643">
        <v>0</v>
      </c>
      <c r="L6643">
        <v>24</v>
      </c>
      <c r="M6643">
        <v>24</v>
      </c>
      <c r="N6643" t="s">
        <v>20</v>
      </c>
      <c r="O6643" t="s">
        <v>12862</v>
      </c>
      <c r="P6643" t="s">
        <v>28</v>
      </c>
      <c r="Q6643" t="s">
        <v>34233</v>
      </c>
      <c r="R6643" t="s">
        <v>34233</v>
      </c>
      <c r="S6643" t="s">
        <v>33942</v>
      </c>
      <c r="T6643" t="s">
        <v>34233</v>
      </c>
      <c r="U6643" t="s">
        <v>32641</v>
      </c>
      <c r="V6643" t="s">
        <v>33249</v>
      </c>
      <c r="AD6643" t="str">
        <f t="shared" si="1007"/>
        <v/>
      </c>
      <c r="AE6643" t="str">
        <f t="shared" si="1009"/>
        <v/>
      </c>
      <c r="AF6643" t="str">
        <f t="shared" si="1004"/>
        <v/>
      </c>
      <c r="AG6643" t="str">
        <f t="shared" si="1005"/>
        <v/>
      </c>
      <c r="AH6643" t="str">
        <f t="shared" si="1010"/>
        <v/>
      </c>
      <c r="AI6643">
        <v>0.14499999999999999</v>
      </c>
      <c r="AJ6643" t="str">
        <f t="shared" si="1006"/>
        <v/>
      </c>
      <c r="AK6643" t="str">
        <f t="shared" si="1011"/>
        <v/>
      </c>
      <c r="AL6643" t="str">
        <f t="shared" si="1008"/>
        <v/>
      </c>
      <c r="AM6643" t="s">
        <v>34323</v>
      </c>
    </row>
    <row r="6644" spans="1:39" x14ac:dyDescent="0.2">
      <c r="A6644" t="s">
        <v>12892</v>
      </c>
      <c r="B6644" t="s">
        <v>830</v>
      </c>
      <c r="C6644" t="s">
        <v>12893</v>
      </c>
      <c r="D6644" s="1">
        <v>36781</v>
      </c>
      <c r="E6644" s="1">
        <v>43456</v>
      </c>
      <c r="F6644" t="s">
        <v>19</v>
      </c>
      <c r="I6644">
        <v>100</v>
      </c>
      <c r="J6644">
        <v>0</v>
      </c>
      <c r="K6644">
        <v>0</v>
      </c>
      <c r="L6644">
        <v>1898</v>
      </c>
      <c r="M6644">
        <v>1898</v>
      </c>
      <c r="N6644" t="s">
        <v>20</v>
      </c>
      <c r="O6644" t="s">
        <v>21</v>
      </c>
      <c r="P6644" t="s">
        <v>28</v>
      </c>
      <c r="Q6644" t="s">
        <v>34233</v>
      </c>
      <c r="R6644" t="s">
        <v>34233</v>
      </c>
      <c r="S6644" t="s">
        <v>32628</v>
      </c>
      <c r="T6644" t="s">
        <v>34461</v>
      </c>
      <c r="U6644" t="s">
        <v>32650</v>
      </c>
      <c r="V6644" t="s">
        <v>33249</v>
      </c>
      <c r="W6644">
        <v>380</v>
      </c>
      <c r="X6644">
        <v>2</v>
      </c>
      <c r="Y6644">
        <v>1</v>
      </c>
      <c r="Z6644">
        <v>690</v>
      </c>
      <c r="AA6644">
        <v>8</v>
      </c>
      <c r="AB6644">
        <v>20</v>
      </c>
      <c r="AC6644">
        <v>4</v>
      </c>
      <c r="AD6644" t="str">
        <f t="shared" si="1007"/>
        <v/>
      </c>
      <c r="AE6644" t="str">
        <f t="shared" si="1009"/>
        <v/>
      </c>
      <c r="AF6644" t="str">
        <f t="shared" si="1004"/>
        <v/>
      </c>
      <c r="AG6644">
        <f t="shared" ref="AG6644:AG6675" si="1012">IF((S6644&lt;&gt;"tühi")*(AC6644&lt;&gt;""),AC6644,"")</f>
        <v>4</v>
      </c>
      <c r="AH6644">
        <f t="shared" si="1010"/>
        <v>11.2</v>
      </c>
      <c r="AI6644">
        <v>0.14499999999999999</v>
      </c>
      <c r="AJ6644">
        <f t="shared" si="1006"/>
        <v>1.6239999999999999</v>
      </c>
      <c r="AK6644" t="str">
        <f t="shared" si="1011"/>
        <v/>
      </c>
      <c r="AL6644" t="str">
        <f t="shared" si="1008"/>
        <v/>
      </c>
    </row>
    <row r="6645" spans="1:39" x14ac:dyDescent="0.2">
      <c r="A6645" t="s">
        <v>12823</v>
      </c>
      <c r="B6645" t="s">
        <v>830</v>
      </c>
      <c r="C6645" t="s">
        <v>12824</v>
      </c>
      <c r="D6645" s="1">
        <v>36781</v>
      </c>
      <c r="E6645" s="1">
        <v>43456</v>
      </c>
      <c r="F6645" t="s">
        <v>19</v>
      </c>
      <c r="I6645">
        <v>100</v>
      </c>
      <c r="J6645">
        <v>0</v>
      </c>
      <c r="K6645">
        <v>0</v>
      </c>
      <c r="L6645">
        <v>1899</v>
      </c>
      <c r="M6645">
        <v>1899</v>
      </c>
      <c r="N6645" t="s">
        <v>20</v>
      </c>
      <c r="O6645" t="s">
        <v>21</v>
      </c>
      <c r="P6645" t="s">
        <v>28</v>
      </c>
      <c r="Q6645" t="s">
        <v>34233</v>
      </c>
      <c r="R6645" t="s">
        <v>34233</v>
      </c>
      <c r="S6645" t="s">
        <v>32628</v>
      </c>
      <c r="T6645" t="s">
        <v>34613</v>
      </c>
      <c r="U6645" t="s">
        <v>32650</v>
      </c>
      <c r="V6645" t="s">
        <v>33249</v>
      </c>
      <c r="W6645">
        <v>370</v>
      </c>
      <c r="X6645">
        <v>2</v>
      </c>
      <c r="Y6645">
        <v>1</v>
      </c>
      <c r="Z6645">
        <v>740</v>
      </c>
      <c r="AA6645">
        <v>8</v>
      </c>
      <c r="AB6645">
        <v>20</v>
      </c>
      <c r="AC6645">
        <v>6</v>
      </c>
      <c r="AD6645" t="str">
        <f t="shared" si="1007"/>
        <v/>
      </c>
      <c r="AE6645" t="str">
        <f t="shared" si="1009"/>
        <v/>
      </c>
      <c r="AF6645" t="str">
        <f t="shared" si="1004"/>
        <v/>
      </c>
      <c r="AG6645">
        <f t="shared" si="1012"/>
        <v>6</v>
      </c>
      <c r="AH6645">
        <f t="shared" si="1010"/>
        <v>16.799999999999997</v>
      </c>
      <c r="AI6645">
        <v>0.14499999999999999</v>
      </c>
      <c r="AJ6645">
        <f t="shared" si="1006"/>
        <v>2.4359999999999995</v>
      </c>
      <c r="AK6645" t="str">
        <f t="shared" si="1011"/>
        <v/>
      </c>
      <c r="AL6645" t="str">
        <f t="shared" si="1008"/>
        <v/>
      </c>
    </row>
    <row r="6646" spans="1:39" x14ac:dyDescent="0.2">
      <c r="A6646" t="s">
        <v>12970</v>
      </c>
      <c r="B6646" t="s">
        <v>830</v>
      </c>
      <c r="C6646" t="s">
        <v>12971</v>
      </c>
      <c r="D6646" s="1">
        <v>36781</v>
      </c>
      <c r="E6646" s="1">
        <v>43456</v>
      </c>
      <c r="F6646" t="s">
        <v>19</v>
      </c>
      <c r="I6646">
        <v>100</v>
      </c>
      <c r="J6646">
        <v>0</v>
      </c>
      <c r="K6646">
        <v>0</v>
      </c>
      <c r="L6646">
        <v>2592</v>
      </c>
      <c r="M6646">
        <v>2592</v>
      </c>
      <c r="N6646" t="s">
        <v>20</v>
      </c>
      <c r="O6646" t="s">
        <v>21</v>
      </c>
      <c r="P6646" t="s">
        <v>28</v>
      </c>
      <c r="Q6646" t="s">
        <v>34233</v>
      </c>
      <c r="R6646" t="s">
        <v>34233</v>
      </c>
      <c r="S6646" t="s">
        <v>32628</v>
      </c>
      <c r="T6646" t="s">
        <v>34614</v>
      </c>
      <c r="U6646" t="s">
        <v>32650</v>
      </c>
      <c r="V6646" t="s">
        <v>33249</v>
      </c>
      <c r="W6646">
        <v>490</v>
      </c>
      <c r="X6646">
        <v>2</v>
      </c>
      <c r="Y6646">
        <v>1</v>
      </c>
      <c r="Z6646">
        <v>980</v>
      </c>
      <c r="AB6646">
        <v>20</v>
      </c>
      <c r="AC6646">
        <v>6</v>
      </c>
      <c r="AD6646" t="str">
        <f t="shared" si="1007"/>
        <v/>
      </c>
      <c r="AE6646" t="str">
        <f t="shared" si="1009"/>
        <v/>
      </c>
      <c r="AF6646" t="str">
        <f t="shared" si="1004"/>
        <v/>
      </c>
      <c r="AG6646">
        <f t="shared" si="1012"/>
        <v>6</v>
      </c>
      <c r="AH6646">
        <f t="shared" si="1010"/>
        <v>16.799999999999997</v>
      </c>
      <c r="AI6646">
        <v>0.14499999999999999</v>
      </c>
      <c r="AJ6646">
        <f t="shared" si="1006"/>
        <v>2.4359999999999995</v>
      </c>
      <c r="AK6646" t="str">
        <f t="shared" si="1011"/>
        <v/>
      </c>
      <c r="AL6646" t="str">
        <f t="shared" si="1008"/>
        <v/>
      </c>
    </row>
    <row r="6647" spans="1:39" x14ac:dyDescent="0.2">
      <c r="A6647" t="s">
        <v>28316</v>
      </c>
      <c r="B6647" t="s">
        <v>830</v>
      </c>
      <c r="C6647" t="s">
        <v>28317</v>
      </c>
      <c r="D6647" s="1">
        <v>42312</v>
      </c>
      <c r="E6647" s="1">
        <v>44546</v>
      </c>
      <c r="F6647" t="s">
        <v>26</v>
      </c>
      <c r="I6647">
        <v>100</v>
      </c>
      <c r="J6647">
        <v>0</v>
      </c>
      <c r="K6647">
        <v>0</v>
      </c>
      <c r="L6647">
        <v>5047</v>
      </c>
      <c r="M6647">
        <v>5047</v>
      </c>
      <c r="N6647" t="s">
        <v>20</v>
      </c>
      <c r="O6647" t="s">
        <v>28318</v>
      </c>
      <c r="P6647" t="s">
        <v>44</v>
      </c>
      <c r="Q6647" t="s">
        <v>34233</v>
      </c>
      <c r="R6647" t="s">
        <v>34233</v>
      </c>
      <c r="S6647" t="s">
        <v>34233</v>
      </c>
      <c r="T6647" t="s">
        <v>34233</v>
      </c>
      <c r="V6647" t="s">
        <v>33249</v>
      </c>
      <c r="AD6647" t="str">
        <f t="shared" si="1007"/>
        <v/>
      </c>
      <c r="AE6647" t="str">
        <f t="shared" si="1009"/>
        <v/>
      </c>
      <c r="AF6647" t="str">
        <f t="shared" si="1004"/>
        <v/>
      </c>
      <c r="AG6647" t="str">
        <f t="shared" si="1012"/>
        <v/>
      </c>
      <c r="AH6647" t="str">
        <f t="shared" si="1010"/>
        <v/>
      </c>
      <c r="AI6647">
        <v>0.14499999999999999</v>
      </c>
      <c r="AJ6647" t="str">
        <f t="shared" si="1006"/>
        <v/>
      </c>
      <c r="AK6647" t="str">
        <f t="shared" si="1011"/>
        <v/>
      </c>
      <c r="AL6647" t="str">
        <f t="shared" si="1008"/>
        <v/>
      </c>
    </row>
    <row r="6648" spans="1:39" x14ac:dyDescent="0.2">
      <c r="A6648" t="s">
        <v>25018</v>
      </c>
      <c r="B6648" t="s">
        <v>830</v>
      </c>
      <c r="C6648" t="s">
        <v>25019</v>
      </c>
      <c r="D6648" s="1">
        <v>39685</v>
      </c>
      <c r="E6648" s="1">
        <v>43456</v>
      </c>
      <c r="F6648" t="s">
        <v>39</v>
      </c>
      <c r="I6648">
        <v>100</v>
      </c>
      <c r="J6648">
        <v>0</v>
      </c>
      <c r="K6648">
        <v>0</v>
      </c>
      <c r="L6648">
        <v>3009</v>
      </c>
      <c r="M6648">
        <v>3009</v>
      </c>
      <c r="N6648" t="s">
        <v>20</v>
      </c>
      <c r="O6648" t="s">
        <v>25020</v>
      </c>
      <c r="P6648" t="s">
        <v>44</v>
      </c>
      <c r="Q6648" t="s">
        <v>34233</v>
      </c>
      <c r="R6648" t="s">
        <v>34233</v>
      </c>
      <c r="S6648" t="s">
        <v>33942</v>
      </c>
      <c r="T6648" t="s">
        <v>34233</v>
      </c>
      <c r="V6648" t="s">
        <v>35040</v>
      </c>
      <c r="AD6648" t="str">
        <f t="shared" si="1007"/>
        <v/>
      </c>
      <c r="AE6648" t="str">
        <f t="shared" si="1009"/>
        <v/>
      </c>
      <c r="AF6648" t="str">
        <f t="shared" si="1004"/>
        <v/>
      </c>
      <c r="AG6648" t="str">
        <f t="shared" si="1012"/>
        <v/>
      </c>
      <c r="AH6648" t="str">
        <f t="shared" si="1010"/>
        <v/>
      </c>
      <c r="AI6648">
        <v>0.14499999999999999</v>
      </c>
      <c r="AJ6648" t="str">
        <f t="shared" si="1006"/>
        <v/>
      </c>
      <c r="AK6648" t="str">
        <f t="shared" si="1011"/>
        <v/>
      </c>
      <c r="AL6648" t="str">
        <f t="shared" si="1008"/>
        <v/>
      </c>
    </row>
    <row r="6649" spans="1:39" x14ac:dyDescent="0.2">
      <c r="A6649" t="s">
        <v>19264</v>
      </c>
      <c r="B6649" t="s">
        <v>830</v>
      </c>
      <c r="C6649" t="s">
        <v>19265</v>
      </c>
      <c r="D6649" s="1">
        <v>38119</v>
      </c>
      <c r="E6649" s="1">
        <v>43896</v>
      </c>
      <c r="F6649" t="s">
        <v>39</v>
      </c>
      <c r="I6649">
        <v>100</v>
      </c>
      <c r="J6649">
        <v>0</v>
      </c>
      <c r="K6649">
        <v>0</v>
      </c>
      <c r="L6649">
        <v>2252</v>
      </c>
      <c r="M6649">
        <v>2252</v>
      </c>
      <c r="N6649" t="s">
        <v>20</v>
      </c>
      <c r="O6649" t="s">
        <v>19266</v>
      </c>
      <c r="P6649" t="s">
        <v>28</v>
      </c>
      <c r="Q6649" t="s">
        <v>34233</v>
      </c>
      <c r="R6649" t="s">
        <v>34233</v>
      </c>
      <c r="S6649" t="s">
        <v>33942</v>
      </c>
      <c r="T6649" t="s">
        <v>34233</v>
      </c>
      <c r="AD6649" t="str">
        <f t="shared" si="1007"/>
        <v/>
      </c>
      <c r="AE6649" t="str">
        <f t="shared" si="1009"/>
        <v/>
      </c>
      <c r="AF6649" t="str">
        <f t="shared" si="1004"/>
        <v/>
      </c>
      <c r="AG6649" t="str">
        <f t="shared" si="1012"/>
        <v/>
      </c>
      <c r="AH6649" t="str">
        <f t="shared" si="1010"/>
        <v/>
      </c>
      <c r="AI6649">
        <v>0.14499999999999999</v>
      </c>
      <c r="AJ6649" t="str">
        <f t="shared" si="1006"/>
        <v/>
      </c>
      <c r="AK6649" t="str">
        <f t="shared" si="1011"/>
        <v/>
      </c>
      <c r="AL6649" t="str">
        <f t="shared" si="1008"/>
        <v/>
      </c>
    </row>
    <row r="6650" spans="1:39" x14ac:dyDescent="0.2">
      <c r="A6650" t="s">
        <v>27169</v>
      </c>
      <c r="B6650" t="s">
        <v>830</v>
      </c>
      <c r="C6650" t="s">
        <v>27170</v>
      </c>
      <c r="D6650" s="1">
        <v>41710</v>
      </c>
      <c r="E6650" s="1">
        <v>43456</v>
      </c>
      <c r="F6650" t="s">
        <v>26</v>
      </c>
      <c r="I6650">
        <v>100</v>
      </c>
      <c r="J6650">
        <v>0</v>
      </c>
      <c r="K6650">
        <v>0</v>
      </c>
      <c r="L6650">
        <v>1228</v>
      </c>
      <c r="M6650">
        <v>1228</v>
      </c>
      <c r="N6650" t="s">
        <v>20</v>
      </c>
      <c r="O6650" t="s">
        <v>27171</v>
      </c>
      <c r="P6650" t="s">
        <v>44</v>
      </c>
      <c r="Q6650" t="s">
        <v>34233</v>
      </c>
      <c r="R6650" t="s">
        <v>34233</v>
      </c>
      <c r="S6650" t="s">
        <v>34233</v>
      </c>
      <c r="T6650" t="s">
        <v>34233</v>
      </c>
      <c r="V6650" t="s">
        <v>33250</v>
      </c>
      <c r="AD6650" t="str">
        <f t="shared" si="1007"/>
        <v/>
      </c>
      <c r="AE6650" t="str">
        <f t="shared" si="1009"/>
        <v/>
      </c>
      <c r="AF6650" t="str">
        <f t="shared" si="1004"/>
        <v/>
      </c>
      <c r="AG6650" t="str">
        <f t="shared" si="1012"/>
        <v/>
      </c>
      <c r="AH6650" t="str">
        <f t="shared" si="1010"/>
        <v/>
      </c>
      <c r="AI6650">
        <v>0.14499999999999999</v>
      </c>
      <c r="AJ6650" t="str">
        <f t="shared" si="1006"/>
        <v/>
      </c>
      <c r="AK6650" t="str">
        <f t="shared" si="1011"/>
        <v/>
      </c>
      <c r="AL6650" t="str">
        <f t="shared" si="1008"/>
        <v/>
      </c>
    </row>
    <row r="6651" spans="1:39" x14ac:dyDescent="0.2">
      <c r="A6651" t="s">
        <v>15369</v>
      </c>
      <c r="B6651" t="s">
        <v>830</v>
      </c>
      <c r="C6651" t="s">
        <v>15370</v>
      </c>
      <c r="D6651" s="1">
        <v>37384</v>
      </c>
      <c r="E6651" s="1">
        <v>44546</v>
      </c>
      <c r="F6651" t="s">
        <v>19</v>
      </c>
      <c r="I6651">
        <v>100</v>
      </c>
      <c r="J6651">
        <v>0</v>
      </c>
      <c r="K6651">
        <v>0</v>
      </c>
      <c r="L6651">
        <v>1368</v>
      </c>
      <c r="M6651">
        <v>1368</v>
      </c>
      <c r="N6651" t="s">
        <v>20</v>
      </c>
      <c r="O6651" t="s">
        <v>15371</v>
      </c>
      <c r="P6651" t="s">
        <v>28</v>
      </c>
      <c r="Q6651" t="s">
        <v>34233</v>
      </c>
      <c r="R6651" t="s">
        <v>34233</v>
      </c>
      <c r="S6651" t="s">
        <v>32628</v>
      </c>
      <c r="T6651" t="s">
        <v>34349</v>
      </c>
      <c r="U6651" t="s">
        <v>32634</v>
      </c>
      <c r="V6651" t="s">
        <v>33245</v>
      </c>
      <c r="X6651">
        <v>2</v>
      </c>
      <c r="Y6651">
        <v>1</v>
      </c>
      <c r="AA6651">
        <v>9</v>
      </c>
      <c r="AB6651">
        <v>15</v>
      </c>
      <c r="AC6651">
        <v>1</v>
      </c>
      <c r="AD6651" t="str">
        <f t="shared" si="1007"/>
        <v/>
      </c>
      <c r="AE6651" t="str">
        <f t="shared" si="1009"/>
        <v/>
      </c>
      <c r="AF6651" t="str">
        <f t="shared" si="1004"/>
        <v/>
      </c>
      <c r="AG6651">
        <f t="shared" si="1012"/>
        <v>1</v>
      </c>
      <c r="AH6651">
        <f t="shared" si="1010"/>
        <v>2.8</v>
      </c>
      <c r="AI6651">
        <v>0.14499999999999999</v>
      </c>
      <c r="AJ6651">
        <f t="shared" si="1006"/>
        <v>0.40599999999999997</v>
      </c>
      <c r="AK6651" t="str">
        <f t="shared" si="1011"/>
        <v/>
      </c>
      <c r="AL6651" t="str">
        <f t="shared" si="1008"/>
        <v/>
      </c>
    </row>
    <row r="6652" spans="1:39" x14ac:dyDescent="0.2">
      <c r="A6652" t="s">
        <v>15118</v>
      </c>
      <c r="B6652" t="s">
        <v>830</v>
      </c>
      <c r="C6652" t="s">
        <v>15119</v>
      </c>
      <c r="D6652" s="1">
        <v>37384</v>
      </c>
      <c r="E6652" s="1">
        <v>43456</v>
      </c>
      <c r="F6652" t="s">
        <v>19</v>
      </c>
      <c r="I6652">
        <v>100</v>
      </c>
      <c r="J6652">
        <v>0</v>
      </c>
      <c r="K6652">
        <v>0</v>
      </c>
      <c r="L6652">
        <v>1507</v>
      </c>
      <c r="M6652">
        <v>1507</v>
      </c>
      <c r="N6652" t="s">
        <v>20</v>
      </c>
      <c r="O6652" t="s">
        <v>15120</v>
      </c>
      <c r="P6652" t="s">
        <v>28</v>
      </c>
      <c r="Q6652" t="s">
        <v>34233</v>
      </c>
      <c r="R6652" t="s">
        <v>34233</v>
      </c>
      <c r="S6652" t="s">
        <v>33797</v>
      </c>
      <c r="T6652" t="s">
        <v>34354</v>
      </c>
      <c r="U6652" t="s">
        <v>32634</v>
      </c>
      <c r="V6652" t="s">
        <v>33245</v>
      </c>
      <c r="X6652">
        <v>2</v>
      </c>
      <c r="Y6652">
        <v>1</v>
      </c>
      <c r="AA6652">
        <v>9</v>
      </c>
      <c r="AB6652">
        <v>15</v>
      </c>
      <c r="AC6652">
        <v>1</v>
      </c>
      <c r="AD6652" t="str">
        <f t="shared" si="1007"/>
        <v/>
      </c>
      <c r="AE6652" t="str">
        <f t="shared" si="1009"/>
        <v/>
      </c>
      <c r="AF6652" t="str">
        <f t="shared" si="1004"/>
        <v/>
      </c>
      <c r="AG6652">
        <f t="shared" si="1012"/>
        <v>1</v>
      </c>
      <c r="AH6652">
        <f t="shared" si="1010"/>
        <v>2.8</v>
      </c>
      <c r="AI6652">
        <v>0.14499999999999999</v>
      </c>
      <c r="AJ6652">
        <f t="shared" si="1006"/>
        <v>0.40599999999999997</v>
      </c>
      <c r="AK6652" t="str">
        <f t="shared" si="1011"/>
        <v/>
      </c>
      <c r="AL6652" t="str">
        <f t="shared" si="1008"/>
        <v/>
      </c>
    </row>
    <row r="6653" spans="1:39" x14ac:dyDescent="0.2">
      <c r="A6653" t="s">
        <v>19842</v>
      </c>
      <c r="B6653" t="s">
        <v>830</v>
      </c>
      <c r="C6653" t="s">
        <v>19843</v>
      </c>
      <c r="D6653" s="1">
        <v>38224</v>
      </c>
      <c r="E6653" s="1">
        <v>43456</v>
      </c>
      <c r="F6653" t="s">
        <v>19</v>
      </c>
      <c r="I6653">
        <v>100</v>
      </c>
      <c r="J6653">
        <v>0</v>
      </c>
      <c r="K6653">
        <v>0</v>
      </c>
      <c r="L6653">
        <v>2249</v>
      </c>
      <c r="M6653">
        <v>2249</v>
      </c>
      <c r="N6653" t="s">
        <v>20</v>
      </c>
      <c r="O6653" t="s">
        <v>19844</v>
      </c>
      <c r="P6653" t="s">
        <v>28</v>
      </c>
      <c r="Q6653" t="s">
        <v>32656</v>
      </c>
      <c r="R6653" t="s">
        <v>33783</v>
      </c>
      <c r="S6653" t="s">
        <v>33942</v>
      </c>
      <c r="T6653" t="s">
        <v>34233</v>
      </c>
      <c r="U6653" t="s">
        <v>32656</v>
      </c>
      <c r="V6653" t="s">
        <v>33251</v>
      </c>
      <c r="X6653">
        <v>2</v>
      </c>
      <c r="Y6653">
        <v>1</v>
      </c>
      <c r="AA6653">
        <v>7.5</v>
      </c>
      <c r="AB6653">
        <v>25</v>
      </c>
      <c r="AC6653">
        <v>2</v>
      </c>
      <c r="AD6653" t="str">
        <f t="shared" si="1007"/>
        <v/>
      </c>
      <c r="AE6653">
        <f t="shared" si="1009"/>
        <v>2</v>
      </c>
      <c r="AF6653" t="str">
        <f t="shared" si="1004"/>
        <v/>
      </c>
      <c r="AG6653" t="str">
        <f t="shared" si="1012"/>
        <v/>
      </c>
      <c r="AH6653" t="str">
        <f t="shared" si="1010"/>
        <v/>
      </c>
      <c r="AI6653">
        <v>0.14499999999999999</v>
      </c>
      <c r="AJ6653" t="str">
        <f t="shared" si="1006"/>
        <v/>
      </c>
      <c r="AK6653">
        <f t="shared" si="1011"/>
        <v>5.6</v>
      </c>
      <c r="AL6653">
        <f t="shared" si="1008"/>
        <v>0.81199999999999994</v>
      </c>
    </row>
    <row r="6654" spans="1:39" x14ac:dyDescent="0.2">
      <c r="A6654" t="s">
        <v>19845</v>
      </c>
      <c r="B6654" t="s">
        <v>830</v>
      </c>
      <c r="C6654" t="s">
        <v>19846</v>
      </c>
      <c r="D6654" s="1">
        <v>38224</v>
      </c>
      <c r="E6654" s="1">
        <v>43456</v>
      </c>
      <c r="F6654" t="s">
        <v>474</v>
      </c>
      <c r="I6654">
        <v>100</v>
      </c>
      <c r="J6654">
        <v>0</v>
      </c>
      <c r="K6654">
        <v>0</v>
      </c>
      <c r="L6654">
        <v>30</v>
      </c>
      <c r="M6654">
        <v>30</v>
      </c>
      <c r="N6654" t="s">
        <v>20</v>
      </c>
      <c r="O6654" t="s">
        <v>19847</v>
      </c>
      <c r="P6654" t="s">
        <v>28</v>
      </c>
      <c r="Q6654" t="s">
        <v>34233</v>
      </c>
      <c r="R6654" t="s">
        <v>34233</v>
      </c>
      <c r="S6654" t="s">
        <v>32627</v>
      </c>
      <c r="T6654" t="s">
        <v>34233</v>
      </c>
      <c r="AD6654" t="str">
        <f t="shared" si="1007"/>
        <v/>
      </c>
      <c r="AE6654" t="str">
        <f t="shared" si="1009"/>
        <v/>
      </c>
      <c r="AF6654" t="str">
        <f t="shared" si="1004"/>
        <v/>
      </c>
      <c r="AG6654" t="str">
        <f t="shared" si="1012"/>
        <v/>
      </c>
      <c r="AH6654" t="str">
        <f t="shared" si="1010"/>
        <v/>
      </c>
      <c r="AI6654">
        <v>0.14499999999999999</v>
      </c>
      <c r="AJ6654" t="str">
        <f t="shared" si="1006"/>
        <v/>
      </c>
      <c r="AK6654" t="str">
        <f t="shared" si="1011"/>
        <v/>
      </c>
      <c r="AL6654" t="str">
        <f t="shared" si="1008"/>
        <v/>
      </c>
    </row>
    <row r="6655" spans="1:39" x14ac:dyDescent="0.2">
      <c r="A6655" t="s">
        <v>21746</v>
      </c>
      <c r="B6655" t="s">
        <v>830</v>
      </c>
      <c r="C6655" t="s">
        <v>21747</v>
      </c>
      <c r="D6655" s="1">
        <v>38194</v>
      </c>
      <c r="E6655" s="1">
        <v>43456</v>
      </c>
      <c r="F6655" t="s">
        <v>19</v>
      </c>
      <c r="I6655">
        <v>100</v>
      </c>
      <c r="J6655">
        <v>0</v>
      </c>
      <c r="K6655">
        <v>0</v>
      </c>
      <c r="L6655">
        <v>1166</v>
      </c>
      <c r="M6655">
        <v>1166</v>
      </c>
      <c r="N6655" t="s">
        <v>20</v>
      </c>
      <c r="O6655" t="s">
        <v>21748</v>
      </c>
      <c r="P6655" t="s">
        <v>28</v>
      </c>
      <c r="Q6655" t="s">
        <v>34233</v>
      </c>
      <c r="R6655" t="s">
        <v>34233</v>
      </c>
      <c r="S6655" t="s">
        <v>33797</v>
      </c>
      <c r="T6655" t="s">
        <v>34357</v>
      </c>
      <c r="U6655" t="s">
        <v>32634</v>
      </c>
      <c r="V6655" t="s">
        <v>33251</v>
      </c>
      <c r="X6655">
        <v>2</v>
      </c>
      <c r="Y6655">
        <v>1</v>
      </c>
      <c r="AA6655">
        <v>7.5</v>
      </c>
      <c r="AB6655">
        <v>20</v>
      </c>
      <c r="AC6655">
        <v>1</v>
      </c>
      <c r="AD6655" t="str">
        <f t="shared" si="1007"/>
        <v/>
      </c>
      <c r="AE6655" t="str">
        <f t="shared" si="1009"/>
        <v/>
      </c>
      <c r="AF6655" t="str">
        <f t="shared" si="1004"/>
        <v/>
      </c>
      <c r="AG6655">
        <f t="shared" si="1012"/>
        <v>1</v>
      </c>
      <c r="AH6655">
        <f t="shared" si="1010"/>
        <v>2.8</v>
      </c>
      <c r="AI6655">
        <v>0.14499999999999999</v>
      </c>
      <c r="AJ6655">
        <f t="shared" si="1006"/>
        <v>0.40599999999999997</v>
      </c>
      <c r="AK6655" t="str">
        <f t="shared" si="1011"/>
        <v/>
      </c>
      <c r="AL6655" t="str">
        <f t="shared" si="1008"/>
        <v/>
      </c>
    </row>
    <row r="6656" spans="1:39" x14ac:dyDescent="0.2">
      <c r="A6656" t="s">
        <v>19609</v>
      </c>
      <c r="B6656" t="s">
        <v>830</v>
      </c>
      <c r="C6656" t="s">
        <v>19610</v>
      </c>
      <c r="D6656" s="1">
        <v>38194</v>
      </c>
      <c r="E6656" s="1">
        <v>43456</v>
      </c>
      <c r="F6656" t="s">
        <v>19</v>
      </c>
      <c r="I6656">
        <v>100</v>
      </c>
      <c r="J6656">
        <v>0</v>
      </c>
      <c r="K6656">
        <v>0</v>
      </c>
      <c r="L6656">
        <v>1194</v>
      </c>
      <c r="M6656">
        <v>1194</v>
      </c>
      <c r="N6656" t="s">
        <v>20</v>
      </c>
      <c r="O6656" t="s">
        <v>19611</v>
      </c>
      <c r="P6656" t="s">
        <v>28</v>
      </c>
      <c r="Q6656" t="s">
        <v>34233</v>
      </c>
      <c r="R6656" t="s">
        <v>34233</v>
      </c>
      <c r="S6656" t="s">
        <v>32628</v>
      </c>
      <c r="T6656" t="s">
        <v>34382</v>
      </c>
      <c r="U6656" t="s">
        <v>32634</v>
      </c>
      <c r="V6656" t="s">
        <v>33251</v>
      </c>
      <c r="X6656">
        <v>2</v>
      </c>
      <c r="Y6656">
        <v>1</v>
      </c>
      <c r="AA6656">
        <v>7.5</v>
      </c>
      <c r="AB6656">
        <v>20</v>
      </c>
      <c r="AC6656">
        <v>1</v>
      </c>
      <c r="AD6656" t="str">
        <f t="shared" si="1007"/>
        <v/>
      </c>
      <c r="AE6656" t="str">
        <f t="shared" si="1009"/>
        <v/>
      </c>
      <c r="AF6656" t="str">
        <f t="shared" si="1004"/>
        <v/>
      </c>
      <c r="AG6656">
        <f t="shared" si="1012"/>
        <v>1</v>
      </c>
      <c r="AH6656">
        <f t="shared" si="1010"/>
        <v>2.8</v>
      </c>
      <c r="AI6656">
        <v>0.14499999999999999</v>
      </c>
      <c r="AJ6656">
        <f t="shared" si="1006"/>
        <v>0.40599999999999997</v>
      </c>
      <c r="AK6656" t="str">
        <f t="shared" si="1011"/>
        <v/>
      </c>
      <c r="AL6656" t="str">
        <f t="shared" si="1008"/>
        <v/>
      </c>
    </row>
    <row r="6657" spans="1:39" x14ac:dyDescent="0.2">
      <c r="A6657" t="s">
        <v>15121</v>
      </c>
      <c r="B6657" t="s">
        <v>830</v>
      </c>
      <c r="C6657" t="s">
        <v>15122</v>
      </c>
      <c r="D6657" s="1">
        <v>37384</v>
      </c>
      <c r="E6657" s="1">
        <v>43456</v>
      </c>
      <c r="F6657" t="s">
        <v>19</v>
      </c>
      <c r="I6657">
        <v>100</v>
      </c>
      <c r="J6657">
        <v>0</v>
      </c>
      <c r="K6657">
        <v>0</v>
      </c>
      <c r="L6657">
        <v>1445</v>
      </c>
      <c r="M6657">
        <v>1445</v>
      </c>
      <c r="N6657" t="s">
        <v>20</v>
      </c>
      <c r="O6657" t="s">
        <v>15123</v>
      </c>
      <c r="P6657" t="s">
        <v>28</v>
      </c>
      <c r="Q6657" t="s">
        <v>34233</v>
      </c>
      <c r="R6657" t="s">
        <v>34233</v>
      </c>
      <c r="S6657" t="s">
        <v>33797</v>
      </c>
      <c r="T6657" t="s">
        <v>34357</v>
      </c>
      <c r="U6657" t="s">
        <v>32634</v>
      </c>
      <c r="V6657" t="s">
        <v>33245</v>
      </c>
      <c r="X6657">
        <v>2</v>
      </c>
      <c r="Y6657">
        <v>1</v>
      </c>
      <c r="AA6657">
        <v>9</v>
      </c>
      <c r="AB6657">
        <v>15</v>
      </c>
      <c r="AC6657">
        <v>1</v>
      </c>
      <c r="AD6657" t="str">
        <f t="shared" si="1007"/>
        <v/>
      </c>
      <c r="AE6657" t="str">
        <f t="shared" si="1009"/>
        <v/>
      </c>
      <c r="AF6657" t="str">
        <f t="shared" si="1004"/>
        <v/>
      </c>
      <c r="AG6657">
        <f t="shared" si="1012"/>
        <v>1</v>
      </c>
      <c r="AH6657">
        <f t="shared" si="1010"/>
        <v>2.8</v>
      </c>
      <c r="AI6657">
        <v>0.14499999999999999</v>
      </c>
      <c r="AJ6657">
        <f t="shared" si="1006"/>
        <v>0.40599999999999997</v>
      </c>
      <c r="AK6657" t="str">
        <f t="shared" si="1011"/>
        <v/>
      </c>
      <c r="AL6657" t="str">
        <f t="shared" si="1008"/>
        <v/>
      </c>
    </row>
    <row r="6658" spans="1:39" x14ac:dyDescent="0.2">
      <c r="A6658" t="s">
        <v>15124</v>
      </c>
      <c r="B6658" t="s">
        <v>830</v>
      </c>
      <c r="C6658" t="s">
        <v>15125</v>
      </c>
      <c r="D6658" s="1">
        <v>37384</v>
      </c>
      <c r="E6658" s="1">
        <v>43456</v>
      </c>
      <c r="F6658" t="s">
        <v>19</v>
      </c>
      <c r="I6658">
        <v>100</v>
      </c>
      <c r="J6658">
        <v>0</v>
      </c>
      <c r="K6658">
        <v>0</v>
      </c>
      <c r="L6658">
        <v>1368</v>
      </c>
      <c r="M6658">
        <v>1368</v>
      </c>
      <c r="N6658" t="s">
        <v>20</v>
      </c>
      <c r="O6658" t="s">
        <v>15126</v>
      </c>
      <c r="P6658" t="s">
        <v>28</v>
      </c>
      <c r="Q6658" t="s">
        <v>34233</v>
      </c>
      <c r="R6658" t="s">
        <v>34233</v>
      </c>
      <c r="S6658" t="s">
        <v>33797</v>
      </c>
      <c r="T6658" t="s">
        <v>34357</v>
      </c>
      <c r="U6658" t="s">
        <v>32634</v>
      </c>
      <c r="V6658" t="s">
        <v>33245</v>
      </c>
      <c r="X6658">
        <v>2</v>
      </c>
      <c r="Y6658">
        <v>1</v>
      </c>
      <c r="AA6658">
        <v>9</v>
      </c>
      <c r="AB6658">
        <v>15</v>
      </c>
      <c r="AC6658">
        <v>1</v>
      </c>
      <c r="AD6658" t="str">
        <f t="shared" si="1007"/>
        <v/>
      </c>
      <c r="AE6658" t="str">
        <f t="shared" si="1009"/>
        <v/>
      </c>
      <c r="AF6658" t="str">
        <f t="shared" si="1004"/>
        <v/>
      </c>
      <c r="AG6658">
        <f t="shared" si="1012"/>
        <v>1</v>
      </c>
      <c r="AH6658">
        <f t="shared" si="1010"/>
        <v>2.8</v>
      </c>
      <c r="AI6658">
        <v>0.14499999999999999</v>
      </c>
      <c r="AJ6658">
        <f t="shared" si="1006"/>
        <v>0.40599999999999997</v>
      </c>
      <c r="AK6658" t="str">
        <f t="shared" si="1011"/>
        <v/>
      </c>
      <c r="AL6658" t="str">
        <f t="shared" si="1008"/>
        <v/>
      </c>
    </row>
    <row r="6659" spans="1:39" x14ac:dyDescent="0.2">
      <c r="A6659" t="s">
        <v>15133</v>
      </c>
      <c r="B6659" t="s">
        <v>830</v>
      </c>
      <c r="C6659" t="s">
        <v>15134</v>
      </c>
      <c r="D6659" s="1">
        <v>37384</v>
      </c>
      <c r="E6659" s="1">
        <v>43456</v>
      </c>
      <c r="F6659" t="s">
        <v>19</v>
      </c>
      <c r="I6659">
        <v>100</v>
      </c>
      <c r="J6659">
        <v>0</v>
      </c>
      <c r="K6659">
        <v>0</v>
      </c>
      <c r="L6659">
        <v>1444</v>
      </c>
      <c r="M6659">
        <v>1444</v>
      </c>
      <c r="N6659" t="s">
        <v>20</v>
      </c>
      <c r="O6659" t="s">
        <v>15135</v>
      </c>
      <c r="P6659" t="s">
        <v>28</v>
      </c>
      <c r="Q6659" t="s">
        <v>34233</v>
      </c>
      <c r="R6659" t="s">
        <v>34233</v>
      </c>
      <c r="S6659" t="s">
        <v>32628</v>
      </c>
      <c r="T6659" t="s">
        <v>34349</v>
      </c>
      <c r="U6659" t="s">
        <v>32634</v>
      </c>
      <c r="V6659" t="s">
        <v>33245</v>
      </c>
      <c r="X6659">
        <v>2</v>
      </c>
      <c r="Y6659">
        <v>1</v>
      </c>
      <c r="AA6659">
        <v>9</v>
      </c>
      <c r="AB6659">
        <v>15</v>
      </c>
      <c r="AC6659">
        <v>1</v>
      </c>
      <c r="AD6659" t="str">
        <f t="shared" si="1007"/>
        <v/>
      </c>
      <c r="AE6659" t="str">
        <f t="shared" si="1009"/>
        <v/>
      </c>
      <c r="AF6659" t="str">
        <f t="shared" si="1004"/>
        <v/>
      </c>
      <c r="AG6659">
        <f t="shared" si="1012"/>
        <v>1</v>
      </c>
      <c r="AH6659">
        <f t="shared" si="1010"/>
        <v>2.8</v>
      </c>
      <c r="AI6659">
        <v>0.14499999999999999</v>
      </c>
      <c r="AJ6659">
        <f t="shared" si="1006"/>
        <v>0.40599999999999997</v>
      </c>
      <c r="AK6659" t="str">
        <f t="shared" si="1011"/>
        <v/>
      </c>
      <c r="AL6659" t="str">
        <f t="shared" si="1008"/>
        <v/>
      </c>
    </row>
    <row r="6660" spans="1:39" x14ac:dyDescent="0.2">
      <c r="A6660" t="s">
        <v>15136</v>
      </c>
      <c r="B6660" t="s">
        <v>830</v>
      </c>
      <c r="C6660" t="s">
        <v>15137</v>
      </c>
      <c r="D6660" s="1">
        <v>37384</v>
      </c>
      <c r="E6660" s="1">
        <v>43456</v>
      </c>
      <c r="F6660" t="s">
        <v>19</v>
      </c>
      <c r="I6660">
        <v>100</v>
      </c>
      <c r="J6660">
        <v>0</v>
      </c>
      <c r="K6660">
        <v>0</v>
      </c>
      <c r="L6660">
        <v>1293</v>
      </c>
      <c r="M6660">
        <v>1293</v>
      </c>
      <c r="N6660" t="s">
        <v>20</v>
      </c>
      <c r="O6660" t="s">
        <v>15138</v>
      </c>
      <c r="P6660" t="s">
        <v>28</v>
      </c>
      <c r="Q6660" t="s">
        <v>34233</v>
      </c>
      <c r="R6660" t="s">
        <v>34233</v>
      </c>
      <c r="S6660" t="s">
        <v>32628</v>
      </c>
      <c r="T6660" t="s">
        <v>34354</v>
      </c>
      <c r="U6660" t="s">
        <v>32634</v>
      </c>
      <c r="V6660" t="s">
        <v>33245</v>
      </c>
      <c r="X6660">
        <v>2</v>
      </c>
      <c r="Y6660">
        <v>1</v>
      </c>
      <c r="AA6660">
        <v>9</v>
      </c>
      <c r="AB6660">
        <v>15</v>
      </c>
      <c r="AC6660">
        <v>1</v>
      </c>
      <c r="AD6660" t="str">
        <f t="shared" si="1007"/>
        <v/>
      </c>
      <c r="AE6660" t="str">
        <f t="shared" si="1009"/>
        <v/>
      </c>
      <c r="AF6660" t="str">
        <f t="shared" si="1004"/>
        <v/>
      </c>
      <c r="AG6660">
        <f t="shared" si="1012"/>
        <v>1</v>
      </c>
      <c r="AH6660">
        <f t="shared" si="1010"/>
        <v>2.8</v>
      </c>
      <c r="AI6660">
        <v>0.14499999999999999</v>
      </c>
      <c r="AJ6660">
        <f t="shared" si="1006"/>
        <v>0.40599999999999997</v>
      </c>
      <c r="AK6660" t="str">
        <f t="shared" si="1011"/>
        <v/>
      </c>
      <c r="AL6660" t="str">
        <f t="shared" si="1008"/>
        <v/>
      </c>
    </row>
    <row r="6661" spans="1:39" x14ac:dyDescent="0.2">
      <c r="A6661" t="s">
        <v>15139</v>
      </c>
      <c r="B6661" t="s">
        <v>830</v>
      </c>
      <c r="C6661" t="s">
        <v>15140</v>
      </c>
      <c r="D6661" s="1">
        <v>37384</v>
      </c>
      <c r="E6661" s="1">
        <v>43456</v>
      </c>
      <c r="F6661" t="s">
        <v>19</v>
      </c>
      <c r="I6661">
        <v>100</v>
      </c>
      <c r="J6661">
        <v>0</v>
      </c>
      <c r="K6661">
        <v>0</v>
      </c>
      <c r="L6661">
        <v>1445</v>
      </c>
      <c r="M6661">
        <v>1445</v>
      </c>
      <c r="N6661" t="s">
        <v>20</v>
      </c>
      <c r="O6661" t="s">
        <v>15141</v>
      </c>
      <c r="P6661" t="s">
        <v>28</v>
      </c>
      <c r="Q6661" t="s">
        <v>34233</v>
      </c>
      <c r="R6661" t="s">
        <v>34233</v>
      </c>
      <c r="S6661" t="s">
        <v>32628</v>
      </c>
      <c r="T6661" t="s">
        <v>34357</v>
      </c>
      <c r="U6661" t="s">
        <v>32634</v>
      </c>
      <c r="V6661" t="s">
        <v>33245</v>
      </c>
      <c r="X6661">
        <v>2</v>
      </c>
      <c r="Y6661">
        <v>1</v>
      </c>
      <c r="AA6661">
        <v>9</v>
      </c>
      <c r="AB6661">
        <v>15</v>
      </c>
      <c r="AC6661">
        <v>1</v>
      </c>
      <c r="AD6661" t="str">
        <f t="shared" si="1007"/>
        <v/>
      </c>
      <c r="AE6661" t="str">
        <f t="shared" si="1009"/>
        <v/>
      </c>
      <c r="AF6661" t="str">
        <f t="shared" si="1004"/>
        <v/>
      </c>
      <c r="AG6661">
        <f t="shared" si="1012"/>
        <v>1</v>
      </c>
      <c r="AH6661">
        <f t="shared" si="1010"/>
        <v>2.8</v>
      </c>
      <c r="AI6661">
        <v>0.14499999999999999</v>
      </c>
      <c r="AJ6661">
        <f t="shared" si="1006"/>
        <v>0.40599999999999997</v>
      </c>
      <c r="AK6661" t="str">
        <f t="shared" si="1011"/>
        <v/>
      </c>
      <c r="AL6661" t="str">
        <f t="shared" si="1008"/>
        <v/>
      </c>
    </row>
    <row r="6662" spans="1:39" x14ac:dyDescent="0.2">
      <c r="A6662" t="s">
        <v>15142</v>
      </c>
      <c r="B6662" t="s">
        <v>830</v>
      </c>
      <c r="C6662" t="s">
        <v>15143</v>
      </c>
      <c r="D6662" s="1">
        <v>37384</v>
      </c>
      <c r="E6662" s="1">
        <v>43456</v>
      </c>
      <c r="F6662" t="s">
        <v>19</v>
      </c>
      <c r="I6662">
        <v>100</v>
      </c>
      <c r="J6662">
        <v>0</v>
      </c>
      <c r="K6662">
        <v>0</v>
      </c>
      <c r="L6662">
        <v>1451</v>
      </c>
      <c r="M6662">
        <v>1451</v>
      </c>
      <c r="N6662" t="s">
        <v>20</v>
      </c>
      <c r="O6662" t="s">
        <v>15144</v>
      </c>
      <c r="P6662" t="s">
        <v>28</v>
      </c>
      <c r="Q6662" t="s">
        <v>34233</v>
      </c>
      <c r="R6662" t="s">
        <v>34233</v>
      </c>
      <c r="S6662" t="s">
        <v>32628</v>
      </c>
      <c r="T6662" t="s">
        <v>34354</v>
      </c>
      <c r="U6662" t="s">
        <v>32634</v>
      </c>
      <c r="V6662" t="s">
        <v>33245</v>
      </c>
      <c r="X6662">
        <v>2</v>
      </c>
      <c r="Y6662">
        <v>1</v>
      </c>
      <c r="AA6662">
        <v>9</v>
      </c>
      <c r="AB6662">
        <v>15</v>
      </c>
      <c r="AC6662">
        <v>1</v>
      </c>
      <c r="AD6662" t="str">
        <f t="shared" si="1007"/>
        <v/>
      </c>
      <c r="AE6662" t="str">
        <f t="shared" si="1009"/>
        <v/>
      </c>
      <c r="AF6662" t="str">
        <f t="shared" si="1004"/>
        <v/>
      </c>
      <c r="AG6662">
        <f t="shared" si="1012"/>
        <v>1</v>
      </c>
      <c r="AH6662">
        <f t="shared" si="1010"/>
        <v>2.8</v>
      </c>
      <c r="AI6662">
        <v>0.14499999999999999</v>
      </c>
      <c r="AJ6662">
        <f t="shared" si="1006"/>
        <v>0.40599999999999997</v>
      </c>
      <c r="AK6662" t="str">
        <f t="shared" si="1011"/>
        <v/>
      </c>
      <c r="AL6662" t="str">
        <f t="shared" si="1008"/>
        <v/>
      </c>
    </row>
    <row r="6663" spans="1:39" x14ac:dyDescent="0.2">
      <c r="A6663" t="s">
        <v>15172</v>
      </c>
      <c r="B6663" t="s">
        <v>830</v>
      </c>
      <c r="C6663" t="s">
        <v>15173</v>
      </c>
      <c r="D6663" s="1">
        <v>37384</v>
      </c>
      <c r="E6663" s="1">
        <v>43456</v>
      </c>
      <c r="F6663" t="s">
        <v>19</v>
      </c>
      <c r="I6663">
        <v>100</v>
      </c>
      <c r="J6663">
        <v>0</v>
      </c>
      <c r="K6663">
        <v>0</v>
      </c>
      <c r="L6663">
        <v>1451</v>
      </c>
      <c r="M6663">
        <v>1451</v>
      </c>
      <c r="N6663" t="s">
        <v>20</v>
      </c>
      <c r="O6663" t="s">
        <v>15174</v>
      </c>
      <c r="P6663" t="s">
        <v>28</v>
      </c>
      <c r="Q6663" t="s">
        <v>34233</v>
      </c>
      <c r="R6663" t="s">
        <v>34233</v>
      </c>
      <c r="S6663" t="s">
        <v>33797</v>
      </c>
      <c r="T6663" t="s">
        <v>34354</v>
      </c>
      <c r="U6663" t="s">
        <v>32634</v>
      </c>
      <c r="V6663" t="s">
        <v>33245</v>
      </c>
      <c r="X6663">
        <v>2</v>
      </c>
      <c r="Y6663">
        <v>1</v>
      </c>
      <c r="AA6663">
        <v>9</v>
      </c>
      <c r="AB6663">
        <v>15</v>
      </c>
      <c r="AC6663">
        <v>1</v>
      </c>
      <c r="AD6663" t="str">
        <f t="shared" si="1007"/>
        <v/>
      </c>
      <c r="AE6663" t="str">
        <f t="shared" si="1009"/>
        <v/>
      </c>
      <c r="AF6663" t="str">
        <f t="shared" si="1004"/>
        <v/>
      </c>
      <c r="AG6663">
        <f t="shared" si="1012"/>
        <v>1</v>
      </c>
      <c r="AH6663">
        <f t="shared" si="1010"/>
        <v>2.8</v>
      </c>
      <c r="AI6663">
        <v>0.14499999999999999</v>
      </c>
      <c r="AJ6663">
        <f t="shared" si="1006"/>
        <v>0.40599999999999997</v>
      </c>
      <c r="AK6663" t="str">
        <f t="shared" si="1011"/>
        <v/>
      </c>
      <c r="AL6663" t="str">
        <f t="shared" si="1008"/>
        <v/>
      </c>
    </row>
    <row r="6664" spans="1:39" x14ac:dyDescent="0.2">
      <c r="A6664" t="s">
        <v>15175</v>
      </c>
      <c r="B6664" t="s">
        <v>830</v>
      </c>
      <c r="C6664" t="s">
        <v>15176</v>
      </c>
      <c r="D6664" s="1">
        <v>37384</v>
      </c>
      <c r="E6664" s="1">
        <v>43456</v>
      </c>
      <c r="F6664" t="s">
        <v>19</v>
      </c>
      <c r="I6664">
        <v>100</v>
      </c>
      <c r="J6664">
        <v>0</v>
      </c>
      <c r="K6664">
        <v>0</v>
      </c>
      <c r="L6664">
        <v>1287</v>
      </c>
      <c r="M6664">
        <v>1287</v>
      </c>
      <c r="N6664" t="s">
        <v>20</v>
      </c>
      <c r="O6664" t="s">
        <v>15177</v>
      </c>
      <c r="P6664" t="s">
        <v>28</v>
      </c>
      <c r="Q6664" t="s">
        <v>34233</v>
      </c>
      <c r="R6664" t="s">
        <v>34233</v>
      </c>
      <c r="S6664" t="s">
        <v>32628</v>
      </c>
      <c r="T6664" t="s">
        <v>34357</v>
      </c>
      <c r="U6664" t="s">
        <v>32634</v>
      </c>
      <c r="V6664" t="s">
        <v>33245</v>
      </c>
      <c r="X6664">
        <v>2</v>
      </c>
      <c r="Y6664">
        <v>1</v>
      </c>
      <c r="AA6664">
        <v>9</v>
      </c>
      <c r="AB6664">
        <v>15</v>
      </c>
      <c r="AC6664">
        <v>1</v>
      </c>
      <c r="AD6664" t="str">
        <f t="shared" si="1007"/>
        <v/>
      </c>
      <c r="AE6664" t="str">
        <f t="shared" si="1009"/>
        <v/>
      </c>
      <c r="AF6664" t="str">
        <f t="shared" si="1004"/>
        <v/>
      </c>
      <c r="AG6664">
        <f t="shared" si="1012"/>
        <v>1</v>
      </c>
      <c r="AH6664">
        <f t="shared" si="1010"/>
        <v>2.8</v>
      </c>
      <c r="AI6664">
        <v>0.14499999999999999</v>
      </c>
      <c r="AJ6664">
        <f t="shared" si="1006"/>
        <v>0.40599999999999997</v>
      </c>
      <c r="AK6664" t="str">
        <f t="shared" si="1011"/>
        <v/>
      </c>
      <c r="AL6664" t="str">
        <f t="shared" si="1008"/>
        <v/>
      </c>
    </row>
    <row r="6665" spans="1:39" x14ac:dyDescent="0.2">
      <c r="A6665" t="s">
        <v>15178</v>
      </c>
      <c r="B6665" t="s">
        <v>830</v>
      </c>
      <c r="C6665" t="s">
        <v>15179</v>
      </c>
      <c r="D6665" s="1">
        <v>37384</v>
      </c>
      <c r="E6665" s="1">
        <v>43951</v>
      </c>
      <c r="F6665" t="s">
        <v>19</v>
      </c>
      <c r="I6665">
        <v>100</v>
      </c>
      <c r="J6665">
        <v>0</v>
      </c>
      <c r="K6665">
        <v>0</v>
      </c>
      <c r="L6665">
        <v>1555</v>
      </c>
      <c r="M6665">
        <v>1555</v>
      </c>
      <c r="N6665" t="s">
        <v>20</v>
      </c>
      <c r="O6665" t="s">
        <v>15180</v>
      </c>
      <c r="P6665" t="s">
        <v>28</v>
      </c>
      <c r="Q6665" t="s">
        <v>34233</v>
      </c>
      <c r="R6665" t="s">
        <v>34233</v>
      </c>
      <c r="S6665" t="s">
        <v>32628</v>
      </c>
      <c r="T6665" t="s">
        <v>34354</v>
      </c>
      <c r="U6665" t="s">
        <v>32634</v>
      </c>
      <c r="V6665" t="s">
        <v>33245</v>
      </c>
      <c r="X6665">
        <v>2</v>
      </c>
      <c r="Y6665">
        <v>1</v>
      </c>
      <c r="AA6665">
        <v>9</v>
      </c>
      <c r="AB6665">
        <v>15</v>
      </c>
      <c r="AC6665">
        <v>1</v>
      </c>
      <c r="AD6665" t="str">
        <f t="shared" si="1007"/>
        <v/>
      </c>
      <c r="AE6665" t="str">
        <f t="shared" si="1009"/>
        <v/>
      </c>
      <c r="AF6665" t="str">
        <f t="shared" si="1004"/>
        <v/>
      </c>
      <c r="AG6665">
        <f t="shared" si="1012"/>
        <v>1</v>
      </c>
      <c r="AH6665">
        <f t="shared" si="1010"/>
        <v>2.8</v>
      </c>
      <c r="AI6665">
        <v>0.14499999999999999</v>
      </c>
      <c r="AJ6665">
        <f t="shared" si="1006"/>
        <v>0.40599999999999997</v>
      </c>
      <c r="AK6665" t="str">
        <f t="shared" si="1011"/>
        <v/>
      </c>
      <c r="AL6665" t="str">
        <f t="shared" si="1008"/>
        <v/>
      </c>
    </row>
    <row r="6666" spans="1:39" x14ac:dyDescent="0.2">
      <c r="A6666" t="s">
        <v>15785</v>
      </c>
      <c r="B6666" t="s">
        <v>830</v>
      </c>
      <c r="C6666" t="s">
        <v>15786</v>
      </c>
      <c r="D6666" s="1">
        <v>37384</v>
      </c>
      <c r="E6666" s="1">
        <v>44546</v>
      </c>
      <c r="F6666" t="s">
        <v>19</v>
      </c>
      <c r="I6666">
        <v>100</v>
      </c>
      <c r="J6666">
        <v>0</v>
      </c>
      <c r="K6666">
        <v>0</v>
      </c>
      <c r="L6666">
        <v>1110</v>
      </c>
      <c r="M6666">
        <v>1110</v>
      </c>
      <c r="N6666" t="s">
        <v>20</v>
      </c>
      <c r="O6666" t="s">
        <v>15787</v>
      </c>
      <c r="P6666" t="s">
        <v>28</v>
      </c>
      <c r="Q6666" t="s">
        <v>34233</v>
      </c>
      <c r="R6666" t="s">
        <v>34233</v>
      </c>
      <c r="S6666" t="s">
        <v>32628</v>
      </c>
      <c r="T6666" t="s">
        <v>34354</v>
      </c>
      <c r="U6666" t="s">
        <v>32634</v>
      </c>
      <c r="V6666" t="s">
        <v>33245</v>
      </c>
      <c r="X6666">
        <v>2</v>
      </c>
      <c r="Y6666">
        <v>1</v>
      </c>
      <c r="AA6666">
        <v>9</v>
      </c>
      <c r="AB6666">
        <v>15</v>
      </c>
      <c r="AC6666">
        <v>1</v>
      </c>
      <c r="AD6666" t="str">
        <f t="shared" si="1007"/>
        <v/>
      </c>
      <c r="AE6666" t="str">
        <f t="shared" si="1009"/>
        <v/>
      </c>
      <c r="AF6666" t="str">
        <f t="shared" si="1004"/>
        <v/>
      </c>
      <c r="AG6666">
        <f t="shared" si="1012"/>
        <v>1</v>
      </c>
      <c r="AH6666">
        <f t="shared" si="1010"/>
        <v>2.8</v>
      </c>
      <c r="AI6666">
        <v>0.14499999999999999</v>
      </c>
      <c r="AJ6666">
        <f t="shared" si="1006"/>
        <v>0.40599999999999997</v>
      </c>
      <c r="AK6666" t="str">
        <f t="shared" si="1011"/>
        <v/>
      </c>
      <c r="AL6666" t="str">
        <f t="shared" si="1008"/>
        <v/>
      </c>
    </row>
    <row r="6667" spans="1:39" x14ac:dyDescent="0.2">
      <c r="A6667" t="s">
        <v>15181</v>
      </c>
      <c r="B6667" t="s">
        <v>830</v>
      </c>
      <c r="C6667" t="s">
        <v>15182</v>
      </c>
      <c r="D6667" s="1">
        <v>37384</v>
      </c>
      <c r="E6667" s="1">
        <v>43456</v>
      </c>
      <c r="F6667" t="s">
        <v>19</v>
      </c>
      <c r="I6667">
        <v>100</v>
      </c>
      <c r="J6667">
        <v>0</v>
      </c>
      <c r="K6667">
        <v>0</v>
      </c>
      <c r="L6667">
        <v>1474</v>
      </c>
      <c r="M6667">
        <v>1474</v>
      </c>
      <c r="N6667" t="s">
        <v>20</v>
      </c>
      <c r="O6667" t="s">
        <v>15183</v>
      </c>
      <c r="P6667" t="s">
        <v>28</v>
      </c>
      <c r="Q6667" t="s">
        <v>34233</v>
      </c>
      <c r="R6667" t="s">
        <v>34233</v>
      </c>
      <c r="S6667" t="s">
        <v>32628</v>
      </c>
      <c r="T6667" t="s">
        <v>32634</v>
      </c>
      <c r="U6667" t="s">
        <v>32634</v>
      </c>
      <c r="V6667" t="s">
        <v>33245</v>
      </c>
      <c r="X6667">
        <v>2</v>
      </c>
      <c r="Y6667">
        <v>1</v>
      </c>
      <c r="AA6667">
        <v>9</v>
      </c>
      <c r="AB6667">
        <v>15</v>
      </c>
      <c r="AC6667">
        <v>1</v>
      </c>
      <c r="AD6667" t="str">
        <f t="shared" si="1007"/>
        <v/>
      </c>
      <c r="AE6667" t="str">
        <f t="shared" si="1009"/>
        <v/>
      </c>
      <c r="AF6667" t="str">
        <f t="shared" si="1004"/>
        <v/>
      </c>
      <c r="AG6667">
        <f t="shared" si="1012"/>
        <v>1</v>
      </c>
      <c r="AH6667">
        <f t="shared" si="1010"/>
        <v>2.8</v>
      </c>
      <c r="AI6667">
        <v>0.14499999999999999</v>
      </c>
      <c r="AJ6667">
        <f t="shared" si="1006"/>
        <v>0.40599999999999997</v>
      </c>
      <c r="AK6667" t="str">
        <f t="shared" si="1011"/>
        <v/>
      </c>
      <c r="AL6667" t="str">
        <f t="shared" si="1008"/>
        <v/>
      </c>
    </row>
    <row r="6668" spans="1:39" x14ac:dyDescent="0.2">
      <c r="A6668" t="s">
        <v>15184</v>
      </c>
      <c r="B6668" t="s">
        <v>830</v>
      </c>
      <c r="C6668" t="s">
        <v>15185</v>
      </c>
      <c r="D6668" s="1">
        <v>37384</v>
      </c>
      <c r="E6668" s="1">
        <v>43456</v>
      </c>
      <c r="F6668" t="s">
        <v>19</v>
      </c>
      <c r="I6668">
        <v>100</v>
      </c>
      <c r="J6668">
        <v>0</v>
      </c>
      <c r="K6668">
        <v>0</v>
      </c>
      <c r="L6668">
        <v>1217</v>
      </c>
      <c r="M6668">
        <v>1217</v>
      </c>
      <c r="N6668" t="s">
        <v>20</v>
      </c>
      <c r="O6668" t="s">
        <v>15186</v>
      </c>
      <c r="P6668" t="s">
        <v>28</v>
      </c>
      <c r="Q6668" t="s">
        <v>34233</v>
      </c>
      <c r="R6668" t="s">
        <v>34233</v>
      </c>
      <c r="S6668" t="s">
        <v>32628</v>
      </c>
      <c r="T6668" t="s">
        <v>34357</v>
      </c>
      <c r="U6668" t="s">
        <v>32634</v>
      </c>
      <c r="V6668" t="s">
        <v>33245</v>
      </c>
      <c r="X6668">
        <v>2</v>
      </c>
      <c r="Y6668">
        <v>1</v>
      </c>
      <c r="AA6668">
        <v>9</v>
      </c>
      <c r="AB6668">
        <v>15</v>
      </c>
      <c r="AC6668">
        <v>1</v>
      </c>
      <c r="AD6668" t="str">
        <f t="shared" si="1007"/>
        <v/>
      </c>
      <c r="AE6668" t="str">
        <f t="shared" si="1009"/>
        <v/>
      </c>
      <c r="AF6668" t="str">
        <f t="shared" si="1004"/>
        <v/>
      </c>
      <c r="AG6668">
        <f t="shared" si="1012"/>
        <v>1</v>
      </c>
      <c r="AH6668">
        <f t="shared" si="1010"/>
        <v>2.8</v>
      </c>
      <c r="AI6668">
        <v>0.14499999999999999</v>
      </c>
      <c r="AJ6668">
        <f t="shared" si="1006"/>
        <v>0.40599999999999997</v>
      </c>
      <c r="AK6668" t="str">
        <f t="shared" si="1011"/>
        <v/>
      </c>
      <c r="AL6668" t="str">
        <f t="shared" si="1008"/>
        <v/>
      </c>
    </row>
    <row r="6669" spans="1:39" x14ac:dyDescent="0.2">
      <c r="A6669" t="s">
        <v>28110</v>
      </c>
      <c r="B6669" t="s">
        <v>830</v>
      </c>
      <c r="C6669" t="s">
        <v>28111</v>
      </c>
      <c r="D6669" s="1">
        <v>42515</v>
      </c>
      <c r="E6669" s="1">
        <v>43456</v>
      </c>
      <c r="F6669" t="s">
        <v>19</v>
      </c>
      <c r="I6669">
        <v>100</v>
      </c>
      <c r="J6669">
        <v>0</v>
      </c>
      <c r="K6669">
        <v>0</v>
      </c>
      <c r="L6669">
        <v>1296</v>
      </c>
      <c r="M6669">
        <v>1296</v>
      </c>
      <c r="N6669" t="s">
        <v>20</v>
      </c>
      <c r="O6669" t="s">
        <v>28112</v>
      </c>
      <c r="P6669" t="s">
        <v>28</v>
      </c>
      <c r="Q6669" t="s">
        <v>34233</v>
      </c>
      <c r="R6669" t="s">
        <v>34233</v>
      </c>
      <c r="S6669" t="s">
        <v>32628</v>
      </c>
      <c r="T6669" t="s">
        <v>34357</v>
      </c>
      <c r="U6669" t="s">
        <v>32634</v>
      </c>
      <c r="V6669" t="s">
        <v>33245</v>
      </c>
      <c r="X6669">
        <v>2</v>
      </c>
      <c r="Y6669">
        <v>1</v>
      </c>
      <c r="AA6669">
        <v>9</v>
      </c>
      <c r="AB6669">
        <v>15</v>
      </c>
      <c r="AC6669">
        <v>1</v>
      </c>
      <c r="AD6669" t="str">
        <f t="shared" si="1007"/>
        <v/>
      </c>
      <c r="AE6669" t="str">
        <f t="shared" si="1009"/>
        <v/>
      </c>
      <c r="AF6669" t="str">
        <f t="shared" si="1004"/>
        <v/>
      </c>
      <c r="AG6669">
        <f t="shared" si="1012"/>
        <v>1</v>
      </c>
      <c r="AH6669">
        <f t="shared" si="1010"/>
        <v>2.8</v>
      </c>
      <c r="AI6669">
        <v>0.14499999999999999</v>
      </c>
      <c r="AJ6669">
        <f t="shared" si="1006"/>
        <v>0.40599999999999997</v>
      </c>
      <c r="AK6669" t="str">
        <f t="shared" si="1011"/>
        <v/>
      </c>
      <c r="AL6669" t="str">
        <f t="shared" si="1008"/>
        <v/>
      </c>
    </row>
    <row r="6670" spans="1:39" x14ac:dyDescent="0.2">
      <c r="A6670" t="s">
        <v>15187</v>
      </c>
      <c r="B6670" t="s">
        <v>830</v>
      </c>
      <c r="C6670" t="s">
        <v>15188</v>
      </c>
      <c r="D6670" s="1">
        <v>37384</v>
      </c>
      <c r="E6670" s="1">
        <v>43456</v>
      </c>
      <c r="F6670" t="s">
        <v>19</v>
      </c>
      <c r="I6670">
        <v>100</v>
      </c>
      <c r="J6670">
        <v>0</v>
      </c>
      <c r="K6670">
        <v>0</v>
      </c>
      <c r="L6670">
        <v>1001</v>
      </c>
      <c r="M6670">
        <v>1001</v>
      </c>
      <c r="N6670" t="s">
        <v>20</v>
      </c>
      <c r="O6670" t="s">
        <v>15189</v>
      </c>
      <c r="P6670" t="s">
        <v>28</v>
      </c>
      <c r="Q6670" t="s">
        <v>34233</v>
      </c>
      <c r="R6670" t="s">
        <v>34233</v>
      </c>
      <c r="S6670" t="s">
        <v>32628</v>
      </c>
      <c r="T6670" t="s">
        <v>34357</v>
      </c>
      <c r="U6670" t="s">
        <v>32634</v>
      </c>
      <c r="V6670" t="s">
        <v>33245</v>
      </c>
      <c r="X6670">
        <v>2</v>
      </c>
      <c r="Y6670">
        <v>1</v>
      </c>
      <c r="AA6670">
        <v>9</v>
      </c>
      <c r="AB6670">
        <v>15</v>
      </c>
      <c r="AC6670">
        <v>1</v>
      </c>
      <c r="AD6670" t="str">
        <f t="shared" si="1007"/>
        <v/>
      </c>
      <c r="AE6670" t="str">
        <f t="shared" si="1009"/>
        <v/>
      </c>
      <c r="AF6670" t="str">
        <f t="shared" si="1004"/>
        <v/>
      </c>
      <c r="AG6670">
        <f t="shared" si="1012"/>
        <v>1</v>
      </c>
      <c r="AH6670">
        <f t="shared" si="1010"/>
        <v>2.8</v>
      </c>
      <c r="AI6670">
        <v>0.14499999999999999</v>
      </c>
      <c r="AJ6670">
        <f t="shared" si="1006"/>
        <v>0.40599999999999997</v>
      </c>
      <c r="AK6670" t="str">
        <f t="shared" si="1011"/>
        <v/>
      </c>
      <c r="AL6670" t="str">
        <f t="shared" si="1008"/>
        <v/>
      </c>
    </row>
    <row r="6671" spans="1:39" s="20" customFormat="1" x14ac:dyDescent="0.2">
      <c r="A6671" s="20" t="s">
        <v>16564</v>
      </c>
      <c r="B6671" s="20" t="s">
        <v>830</v>
      </c>
      <c r="C6671" s="20" t="s">
        <v>16565</v>
      </c>
      <c r="D6671" s="21">
        <v>37512</v>
      </c>
      <c r="E6671" s="21">
        <v>43456</v>
      </c>
      <c r="F6671" s="20" t="s">
        <v>19</v>
      </c>
      <c r="I6671" s="20">
        <v>100</v>
      </c>
      <c r="J6671" s="20">
        <v>0</v>
      </c>
      <c r="K6671" s="20">
        <v>0</v>
      </c>
      <c r="L6671" s="20">
        <v>302</v>
      </c>
      <c r="M6671" s="20">
        <v>302</v>
      </c>
      <c r="N6671" s="20" t="s">
        <v>20</v>
      </c>
      <c r="O6671" s="20" t="s">
        <v>15189</v>
      </c>
      <c r="P6671" s="20" t="s">
        <v>28</v>
      </c>
      <c r="Q6671" s="20" t="s">
        <v>34233</v>
      </c>
      <c r="R6671" s="20" t="s">
        <v>34233</v>
      </c>
      <c r="S6671" s="20" t="s">
        <v>33942</v>
      </c>
      <c r="T6671" s="20" t="s">
        <v>34357</v>
      </c>
      <c r="V6671" s="20" t="s">
        <v>33245</v>
      </c>
      <c r="AD6671" s="20" t="str">
        <f t="shared" si="1007"/>
        <v/>
      </c>
      <c r="AE6671" s="20" t="str">
        <f t="shared" si="1009"/>
        <v/>
      </c>
      <c r="AF6671" s="20" t="str">
        <f t="shared" si="1004"/>
        <v/>
      </c>
      <c r="AG6671" s="20" t="str">
        <f t="shared" si="1012"/>
        <v/>
      </c>
      <c r="AH6671" s="20" t="str">
        <f t="shared" si="1010"/>
        <v/>
      </c>
      <c r="AI6671" s="20">
        <v>0.14499999999999999</v>
      </c>
      <c r="AJ6671" s="20" t="str">
        <f t="shared" si="1006"/>
        <v/>
      </c>
      <c r="AK6671" s="20" t="str">
        <f t="shared" si="1011"/>
        <v/>
      </c>
      <c r="AL6671" s="20" t="str">
        <f t="shared" si="1008"/>
        <v/>
      </c>
      <c r="AM6671" s="20" t="s">
        <v>34202</v>
      </c>
    </row>
    <row r="6672" spans="1:39" x14ac:dyDescent="0.2">
      <c r="A6672" t="s">
        <v>16566</v>
      </c>
      <c r="B6672" t="s">
        <v>830</v>
      </c>
      <c r="C6672" t="s">
        <v>16567</v>
      </c>
      <c r="D6672" s="1">
        <v>37512</v>
      </c>
      <c r="E6672" s="1">
        <v>43456</v>
      </c>
      <c r="F6672" t="s">
        <v>19</v>
      </c>
      <c r="I6672">
        <v>100</v>
      </c>
      <c r="J6672">
        <v>0</v>
      </c>
      <c r="K6672">
        <v>0</v>
      </c>
      <c r="L6672">
        <v>1296</v>
      </c>
      <c r="M6672">
        <v>1296</v>
      </c>
      <c r="N6672" t="s">
        <v>20</v>
      </c>
      <c r="O6672" t="s">
        <v>16568</v>
      </c>
      <c r="P6672" t="s">
        <v>28</v>
      </c>
      <c r="Q6672" t="s">
        <v>34233</v>
      </c>
      <c r="R6672" t="s">
        <v>34233</v>
      </c>
      <c r="S6672" t="s">
        <v>32628</v>
      </c>
      <c r="T6672" t="s">
        <v>34357</v>
      </c>
      <c r="U6672" t="s">
        <v>32634</v>
      </c>
      <c r="V6672" t="s">
        <v>33252</v>
      </c>
      <c r="X6672">
        <v>1.7</v>
      </c>
      <c r="Y6672">
        <v>1</v>
      </c>
      <c r="AA6672">
        <v>9</v>
      </c>
      <c r="AB6672">
        <v>15</v>
      </c>
      <c r="AC6672">
        <v>1</v>
      </c>
      <c r="AD6672" t="str">
        <f t="shared" si="1007"/>
        <v/>
      </c>
      <c r="AE6672" t="str">
        <f t="shared" si="1009"/>
        <v/>
      </c>
      <c r="AF6672" t="str">
        <f t="shared" si="1004"/>
        <v/>
      </c>
      <c r="AG6672">
        <f t="shared" si="1012"/>
        <v>1</v>
      </c>
      <c r="AH6672">
        <f t="shared" si="1010"/>
        <v>2.8</v>
      </c>
      <c r="AI6672">
        <v>0.14499999999999999</v>
      </c>
      <c r="AJ6672">
        <f t="shared" si="1006"/>
        <v>0.40599999999999997</v>
      </c>
      <c r="AK6672" t="str">
        <f t="shared" si="1011"/>
        <v/>
      </c>
      <c r="AL6672" t="str">
        <f t="shared" si="1008"/>
        <v/>
      </c>
    </row>
    <row r="6673" spans="1:38" x14ac:dyDescent="0.2">
      <c r="A6673" t="s">
        <v>16569</v>
      </c>
      <c r="B6673" t="s">
        <v>830</v>
      </c>
      <c r="C6673" t="s">
        <v>16570</v>
      </c>
      <c r="D6673" s="1">
        <v>37512</v>
      </c>
      <c r="E6673" s="1">
        <v>43456</v>
      </c>
      <c r="F6673" t="s">
        <v>19</v>
      </c>
      <c r="I6673">
        <v>100</v>
      </c>
      <c r="J6673">
        <v>0</v>
      </c>
      <c r="K6673">
        <v>0</v>
      </c>
      <c r="L6673">
        <v>1217</v>
      </c>
      <c r="M6673">
        <v>1217</v>
      </c>
      <c r="N6673" t="s">
        <v>20</v>
      </c>
      <c r="O6673" t="s">
        <v>16571</v>
      </c>
      <c r="P6673" t="s">
        <v>28</v>
      </c>
      <c r="Q6673" t="s">
        <v>34233</v>
      </c>
      <c r="R6673" t="s">
        <v>34233</v>
      </c>
      <c r="S6673" t="s">
        <v>32628</v>
      </c>
      <c r="T6673" t="s">
        <v>34356</v>
      </c>
      <c r="U6673" t="s">
        <v>32656</v>
      </c>
      <c r="V6673" t="s">
        <v>33253</v>
      </c>
      <c r="W6673">
        <v>304</v>
      </c>
      <c r="X6673">
        <v>2</v>
      </c>
      <c r="Y6673">
        <v>1</v>
      </c>
      <c r="Z6673">
        <v>650</v>
      </c>
      <c r="AA6673">
        <v>8.5</v>
      </c>
      <c r="AC6673">
        <v>2</v>
      </c>
      <c r="AD6673" t="str">
        <f t="shared" si="1007"/>
        <v/>
      </c>
      <c r="AE6673" t="str">
        <f t="shared" si="1009"/>
        <v/>
      </c>
      <c r="AF6673" t="str">
        <f t="shared" si="1004"/>
        <v/>
      </c>
      <c r="AG6673">
        <f t="shared" si="1012"/>
        <v>2</v>
      </c>
      <c r="AH6673">
        <f t="shared" si="1010"/>
        <v>5.6</v>
      </c>
      <c r="AI6673">
        <v>0.14499999999999999</v>
      </c>
      <c r="AJ6673">
        <f t="shared" si="1006"/>
        <v>0.81199999999999994</v>
      </c>
      <c r="AK6673" t="str">
        <f t="shared" si="1011"/>
        <v/>
      </c>
      <c r="AL6673" t="str">
        <f t="shared" si="1008"/>
        <v/>
      </c>
    </row>
    <row r="6674" spans="1:38" x14ac:dyDescent="0.2">
      <c r="A6674" t="s">
        <v>16572</v>
      </c>
      <c r="B6674" t="s">
        <v>830</v>
      </c>
      <c r="C6674" t="s">
        <v>16573</v>
      </c>
      <c r="D6674" s="1">
        <v>37512</v>
      </c>
      <c r="E6674" s="1">
        <v>43456</v>
      </c>
      <c r="F6674" t="s">
        <v>19</v>
      </c>
      <c r="I6674">
        <v>100</v>
      </c>
      <c r="J6674">
        <v>0</v>
      </c>
      <c r="K6674">
        <v>0</v>
      </c>
      <c r="L6674">
        <v>1308</v>
      </c>
      <c r="M6674">
        <v>1308</v>
      </c>
      <c r="N6674" t="s">
        <v>20</v>
      </c>
      <c r="O6674" t="s">
        <v>16574</v>
      </c>
      <c r="P6674" t="s">
        <v>28</v>
      </c>
      <c r="Q6674" t="s">
        <v>34233</v>
      </c>
      <c r="R6674" t="s">
        <v>34233</v>
      </c>
      <c r="S6674" t="s">
        <v>32628</v>
      </c>
      <c r="T6674" t="s">
        <v>34357</v>
      </c>
      <c r="U6674" t="s">
        <v>32634</v>
      </c>
      <c r="V6674" t="s">
        <v>33252</v>
      </c>
      <c r="X6674">
        <v>1.5</v>
      </c>
      <c r="Y6674">
        <v>1</v>
      </c>
      <c r="AA6674">
        <v>9</v>
      </c>
      <c r="AB6674">
        <v>15</v>
      </c>
      <c r="AC6674">
        <v>1</v>
      </c>
      <c r="AD6674" t="str">
        <f t="shared" si="1007"/>
        <v/>
      </c>
      <c r="AE6674" t="str">
        <f t="shared" si="1009"/>
        <v/>
      </c>
      <c r="AF6674" t="str">
        <f t="shared" ref="AF6674:AF6737" si="1013">IF((S6674&lt;&gt;"tühi")*(F6674&lt;&gt;"Elamumaa")*(G6674&lt;&gt;"Elamumaa")*(H6674&lt;&gt;"Elamumaa"),IF(Z6674=0,"",Z6674),"")</f>
        <v/>
      </c>
      <c r="AG6674">
        <f t="shared" si="1012"/>
        <v>1</v>
      </c>
      <c r="AH6674">
        <f t="shared" si="1010"/>
        <v>2.8</v>
      </c>
      <c r="AI6674">
        <v>0.14499999999999999</v>
      </c>
      <c r="AJ6674">
        <f t="shared" si="1006"/>
        <v>0.40599999999999997</v>
      </c>
      <c r="AK6674" t="str">
        <f t="shared" si="1011"/>
        <v/>
      </c>
      <c r="AL6674" t="str">
        <f t="shared" si="1008"/>
        <v/>
      </c>
    </row>
    <row r="6675" spans="1:38" x14ac:dyDescent="0.2">
      <c r="A6675" t="s">
        <v>16575</v>
      </c>
      <c r="B6675" t="s">
        <v>830</v>
      </c>
      <c r="C6675" t="s">
        <v>16576</v>
      </c>
      <c r="D6675" s="1">
        <v>37512</v>
      </c>
      <c r="E6675" s="1">
        <v>43456</v>
      </c>
      <c r="F6675" t="s">
        <v>19</v>
      </c>
      <c r="I6675">
        <v>100</v>
      </c>
      <c r="J6675">
        <v>0</v>
      </c>
      <c r="K6675">
        <v>0</v>
      </c>
      <c r="L6675">
        <v>1260</v>
      </c>
      <c r="M6675">
        <v>1260</v>
      </c>
      <c r="N6675" t="s">
        <v>20</v>
      </c>
      <c r="O6675" t="s">
        <v>16577</v>
      </c>
      <c r="P6675" t="s">
        <v>28</v>
      </c>
      <c r="Q6675" t="s">
        <v>34233</v>
      </c>
      <c r="R6675" t="s">
        <v>34233</v>
      </c>
      <c r="S6675" t="s">
        <v>32628</v>
      </c>
      <c r="T6675" t="s">
        <v>34356</v>
      </c>
      <c r="U6675" t="s">
        <v>32656</v>
      </c>
      <c r="V6675" t="s">
        <v>33253</v>
      </c>
      <c r="W6675">
        <v>315</v>
      </c>
      <c r="X6675">
        <v>2</v>
      </c>
      <c r="Y6675">
        <v>1</v>
      </c>
      <c r="Z6675">
        <v>650</v>
      </c>
      <c r="AA6675">
        <v>8.5</v>
      </c>
      <c r="AC6675">
        <v>2</v>
      </c>
      <c r="AD6675" t="str">
        <f t="shared" si="1007"/>
        <v/>
      </c>
      <c r="AE6675" t="str">
        <f t="shared" si="1009"/>
        <v/>
      </c>
      <c r="AF6675" t="str">
        <f t="shared" si="1013"/>
        <v/>
      </c>
      <c r="AG6675">
        <f t="shared" si="1012"/>
        <v>2</v>
      </c>
      <c r="AH6675">
        <f t="shared" si="1010"/>
        <v>5.6</v>
      </c>
      <c r="AI6675">
        <v>0.14499999999999999</v>
      </c>
      <c r="AJ6675">
        <f t="shared" si="1006"/>
        <v>0.81199999999999994</v>
      </c>
      <c r="AK6675" t="str">
        <f t="shared" si="1011"/>
        <v/>
      </c>
      <c r="AL6675" t="str">
        <f t="shared" si="1008"/>
        <v/>
      </c>
    </row>
    <row r="6676" spans="1:38" x14ac:dyDescent="0.2">
      <c r="A6676" t="s">
        <v>16578</v>
      </c>
      <c r="B6676" t="s">
        <v>830</v>
      </c>
      <c r="C6676" t="s">
        <v>16579</v>
      </c>
      <c r="D6676" s="1">
        <v>37512</v>
      </c>
      <c r="E6676" s="1">
        <v>43456</v>
      </c>
      <c r="F6676" t="s">
        <v>19</v>
      </c>
      <c r="I6676">
        <v>100</v>
      </c>
      <c r="J6676">
        <v>0</v>
      </c>
      <c r="K6676">
        <v>0</v>
      </c>
      <c r="L6676">
        <v>1311</v>
      </c>
      <c r="M6676">
        <v>1311</v>
      </c>
      <c r="N6676" t="s">
        <v>20</v>
      </c>
      <c r="O6676" t="s">
        <v>16580</v>
      </c>
      <c r="P6676" t="s">
        <v>28</v>
      </c>
      <c r="Q6676" t="s">
        <v>34233</v>
      </c>
      <c r="R6676" t="s">
        <v>34233</v>
      </c>
      <c r="S6676" t="s">
        <v>33797</v>
      </c>
      <c r="T6676" t="s">
        <v>34354</v>
      </c>
      <c r="U6676" t="s">
        <v>32634</v>
      </c>
      <c r="V6676" t="s">
        <v>33252</v>
      </c>
      <c r="X6676">
        <v>1.5</v>
      </c>
      <c r="Y6676">
        <v>1</v>
      </c>
      <c r="AA6676">
        <v>9</v>
      </c>
      <c r="AB6676">
        <v>15</v>
      </c>
      <c r="AC6676">
        <v>1</v>
      </c>
      <c r="AD6676" t="str">
        <f t="shared" si="1007"/>
        <v/>
      </c>
      <c r="AE6676" t="str">
        <f t="shared" si="1009"/>
        <v/>
      </c>
      <c r="AF6676" t="str">
        <f t="shared" si="1013"/>
        <v/>
      </c>
      <c r="AG6676">
        <f t="shared" ref="AG6676:AG6697" si="1014">IF((S6676&lt;&gt;"tühi")*(AC6676&lt;&gt;""),AC6676,"")</f>
        <v>1</v>
      </c>
      <c r="AH6676">
        <f t="shared" si="1010"/>
        <v>2.8</v>
      </c>
      <c r="AI6676">
        <v>0.14499999999999999</v>
      </c>
      <c r="AJ6676">
        <f t="shared" si="1006"/>
        <v>0.40599999999999997</v>
      </c>
      <c r="AK6676" t="str">
        <f t="shared" si="1011"/>
        <v/>
      </c>
      <c r="AL6676" t="str">
        <f t="shared" si="1008"/>
        <v/>
      </c>
    </row>
    <row r="6677" spans="1:38" x14ac:dyDescent="0.2">
      <c r="A6677" t="s">
        <v>16581</v>
      </c>
      <c r="B6677" t="s">
        <v>830</v>
      </c>
      <c r="C6677" t="s">
        <v>16582</v>
      </c>
      <c r="D6677" s="1">
        <v>37512</v>
      </c>
      <c r="E6677" s="1">
        <v>43951</v>
      </c>
      <c r="F6677" t="s">
        <v>19</v>
      </c>
      <c r="I6677">
        <v>100</v>
      </c>
      <c r="J6677">
        <v>0</v>
      </c>
      <c r="K6677">
        <v>0</v>
      </c>
      <c r="L6677">
        <v>1288</v>
      </c>
      <c r="M6677">
        <v>1288</v>
      </c>
      <c r="N6677" t="s">
        <v>20</v>
      </c>
      <c r="O6677" t="s">
        <v>16583</v>
      </c>
      <c r="P6677" t="s">
        <v>28</v>
      </c>
      <c r="Q6677" t="s">
        <v>34233</v>
      </c>
      <c r="R6677" t="s">
        <v>34233</v>
      </c>
      <c r="S6677" t="s">
        <v>33797</v>
      </c>
      <c r="T6677" t="s">
        <v>34356</v>
      </c>
      <c r="U6677" t="s">
        <v>32656</v>
      </c>
      <c r="V6677" t="s">
        <v>33253</v>
      </c>
      <c r="W6677">
        <v>322</v>
      </c>
      <c r="X6677">
        <v>2</v>
      </c>
      <c r="Y6677">
        <v>1</v>
      </c>
      <c r="Z6677">
        <v>650</v>
      </c>
      <c r="AA6677">
        <v>8.5</v>
      </c>
      <c r="AC6677">
        <v>2</v>
      </c>
      <c r="AD6677" t="str">
        <f t="shared" si="1007"/>
        <v/>
      </c>
      <c r="AE6677" t="str">
        <f t="shared" si="1009"/>
        <v/>
      </c>
      <c r="AF6677" t="str">
        <f t="shared" si="1013"/>
        <v/>
      </c>
      <c r="AG6677">
        <f t="shared" si="1014"/>
        <v>2</v>
      </c>
      <c r="AH6677">
        <f t="shared" si="1010"/>
        <v>5.6</v>
      </c>
      <c r="AI6677">
        <v>0.14499999999999999</v>
      </c>
      <c r="AJ6677">
        <f t="shared" si="1006"/>
        <v>0.81199999999999994</v>
      </c>
      <c r="AK6677" t="str">
        <f t="shared" si="1011"/>
        <v/>
      </c>
      <c r="AL6677" t="str">
        <f t="shared" si="1008"/>
        <v/>
      </c>
    </row>
    <row r="6678" spans="1:38" x14ac:dyDescent="0.2">
      <c r="A6678" t="s">
        <v>15616</v>
      </c>
      <c r="B6678" t="s">
        <v>830</v>
      </c>
      <c r="C6678" t="s">
        <v>15617</v>
      </c>
      <c r="D6678" s="1">
        <v>37384</v>
      </c>
      <c r="E6678" s="1">
        <v>43456</v>
      </c>
      <c r="F6678" t="s">
        <v>19</v>
      </c>
      <c r="I6678">
        <v>100</v>
      </c>
      <c r="J6678">
        <v>0</v>
      </c>
      <c r="K6678">
        <v>0</v>
      </c>
      <c r="L6678">
        <v>1369</v>
      </c>
      <c r="M6678">
        <v>1369</v>
      </c>
      <c r="N6678" t="s">
        <v>20</v>
      </c>
      <c r="O6678" t="s">
        <v>15618</v>
      </c>
      <c r="P6678" t="s">
        <v>28</v>
      </c>
      <c r="Q6678" t="s">
        <v>34233</v>
      </c>
      <c r="R6678" t="s">
        <v>34233</v>
      </c>
      <c r="S6678" t="s">
        <v>33797</v>
      </c>
      <c r="T6678" t="s">
        <v>34366</v>
      </c>
      <c r="U6678" t="s">
        <v>32634</v>
      </c>
      <c r="V6678" t="s">
        <v>33245</v>
      </c>
      <c r="X6678">
        <v>2</v>
      </c>
      <c r="Y6678">
        <v>1</v>
      </c>
      <c r="AA6678">
        <v>9</v>
      </c>
      <c r="AB6678">
        <v>15</v>
      </c>
      <c r="AC6678">
        <v>1</v>
      </c>
      <c r="AD6678" t="str">
        <f t="shared" si="1007"/>
        <v/>
      </c>
      <c r="AE6678" t="str">
        <f t="shared" si="1009"/>
        <v/>
      </c>
      <c r="AF6678" t="str">
        <f t="shared" si="1013"/>
        <v/>
      </c>
      <c r="AG6678">
        <f t="shared" si="1014"/>
        <v>1</v>
      </c>
      <c r="AH6678">
        <f t="shared" si="1010"/>
        <v>2.8</v>
      </c>
      <c r="AI6678">
        <v>0.14499999999999999</v>
      </c>
      <c r="AJ6678">
        <f t="shared" si="1006"/>
        <v>0.40599999999999997</v>
      </c>
      <c r="AK6678" t="str">
        <f t="shared" si="1011"/>
        <v/>
      </c>
      <c r="AL6678" t="str">
        <f t="shared" si="1008"/>
        <v/>
      </c>
    </row>
    <row r="6679" spans="1:38" x14ac:dyDescent="0.2">
      <c r="A6679" t="s">
        <v>16584</v>
      </c>
      <c r="B6679" t="s">
        <v>830</v>
      </c>
      <c r="C6679" t="s">
        <v>16585</v>
      </c>
      <c r="D6679" s="1">
        <v>37512</v>
      </c>
      <c r="E6679" s="1">
        <v>43456</v>
      </c>
      <c r="F6679" t="s">
        <v>19</v>
      </c>
      <c r="I6679">
        <v>100</v>
      </c>
      <c r="J6679">
        <v>0</v>
      </c>
      <c r="K6679">
        <v>0</v>
      </c>
      <c r="L6679">
        <v>1397</v>
      </c>
      <c r="M6679">
        <v>1397</v>
      </c>
      <c r="N6679" t="s">
        <v>20</v>
      </c>
      <c r="O6679" t="s">
        <v>16586</v>
      </c>
      <c r="P6679" t="s">
        <v>28</v>
      </c>
      <c r="Q6679" t="s">
        <v>34233</v>
      </c>
      <c r="R6679" t="s">
        <v>34233</v>
      </c>
      <c r="S6679" t="s">
        <v>32628</v>
      </c>
      <c r="T6679" t="s">
        <v>34357</v>
      </c>
      <c r="U6679" t="s">
        <v>32634</v>
      </c>
      <c r="V6679" t="s">
        <v>33252</v>
      </c>
      <c r="X6679">
        <v>1.5</v>
      </c>
      <c r="Y6679">
        <v>1</v>
      </c>
      <c r="AA6679">
        <v>9</v>
      </c>
      <c r="AB6679">
        <v>15</v>
      </c>
      <c r="AC6679">
        <v>1</v>
      </c>
      <c r="AD6679" t="str">
        <f t="shared" si="1007"/>
        <v/>
      </c>
      <c r="AE6679" t="str">
        <f t="shared" si="1009"/>
        <v/>
      </c>
      <c r="AF6679" t="str">
        <f t="shared" si="1013"/>
        <v/>
      </c>
      <c r="AG6679">
        <f t="shared" si="1014"/>
        <v>1</v>
      </c>
      <c r="AH6679">
        <f t="shared" si="1010"/>
        <v>2.8</v>
      </c>
      <c r="AI6679">
        <v>0.14499999999999999</v>
      </c>
      <c r="AJ6679">
        <f t="shared" si="1006"/>
        <v>0.40599999999999997</v>
      </c>
      <c r="AK6679" t="str">
        <f t="shared" si="1011"/>
        <v/>
      </c>
      <c r="AL6679" t="str">
        <f t="shared" si="1008"/>
        <v/>
      </c>
    </row>
    <row r="6680" spans="1:38" x14ac:dyDescent="0.2">
      <c r="A6680" t="s">
        <v>16587</v>
      </c>
      <c r="B6680" t="s">
        <v>830</v>
      </c>
      <c r="C6680" t="s">
        <v>16588</v>
      </c>
      <c r="D6680" s="1">
        <v>37512</v>
      </c>
      <c r="E6680" s="1">
        <v>43456</v>
      </c>
      <c r="F6680" t="s">
        <v>19</v>
      </c>
      <c r="I6680">
        <v>100</v>
      </c>
      <c r="J6680">
        <v>0</v>
      </c>
      <c r="K6680">
        <v>0</v>
      </c>
      <c r="L6680">
        <v>1292</v>
      </c>
      <c r="M6680">
        <v>1292</v>
      </c>
      <c r="N6680" t="s">
        <v>20</v>
      </c>
      <c r="O6680" t="s">
        <v>16589</v>
      </c>
      <c r="P6680" t="s">
        <v>28</v>
      </c>
      <c r="Q6680" t="s">
        <v>34233</v>
      </c>
      <c r="R6680" t="s">
        <v>34233</v>
      </c>
      <c r="S6680" t="s">
        <v>32628</v>
      </c>
      <c r="T6680" t="s">
        <v>34356</v>
      </c>
      <c r="U6680" t="s">
        <v>32656</v>
      </c>
      <c r="V6680" t="s">
        <v>33253</v>
      </c>
      <c r="W6680">
        <v>323</v>
      </c>
      <c r="X6680">
        <v>2</v>
      </c>
      <c r="Y6680">
        <v>1</v>
      </c>
      <c r="Z6680">
        <v>650</v>
      </c>
      <c r="AA6680">
        <v>8.5</v>
      </c>
      <c r="AC6680">
        <v>2</v>
      </c>
      <c r="AD6680" t="str">
        <f t="shared" si="1007"/>
        <v/>
      </c>
      <c r="AE6680" t="str">
        <f t="shared" si="1009"/>
        <v/>
      </c>
      <c r="AF6680" t="str">
        <f t="shared" si="1013"/>
        <v/>
      </c>
      <c r="AG6680">
        <f t="shared" si="1014"/>
        <v>2</v>
      </c>
      <c r="AH6680">
        <f t="shared" si="1010"/>
        <v>5.6</v>
      </c>
      <c r="AI6680">
        <v>0.14499999999999999</v>
      </c>
      <c r="AJ6680">
        <f t="shared" si="1006"/>
        <v>0.81199999999999994</v>
      </c>
      <c r="AK6680" t="str">
        <f t="shared" si="1011"/>
        <v/>
      </c>
      <c r="AL6680" t="str">
        <f t="shared" si="1008"/>
        <v/>
      </c>
    </row>
    <row r="6681" spans="1:38" x14ac:dyDescent="0.2">
      <c r="A6681" t="s">
        <v>16590</v>
      </c>
      <c r="B6681" t="s">
        <v>830</v>
      </c>
      <c r="C6681" t="s">
        <v>16591</v>
      </c>
      <c r="D6681" s="1">
        <v>37512</v>
      </c>
      <c r="E6681" s="1">
        <v>43456</v>
      </c>
      <c r="F6681" t="s">
        <v>19</v>
      </c>
      <c r="I6681">
        <v>100</v>
      </c>
      <c r="J6681">
        <v>0</v>
      </c>
      <c r="K6681">
        <v>0</v>
      </c>
      <c r="L6681">
        <v>1192</v>
      </c>
      <c r="M6681">
        <v>1192</v>
      </c>
      <c r="N6681" t="s">
        <v>20</v>
      </c>
      <c r="O6681" t="s">
        <v>16592</v>
      </c>
      <c r="P6681" t="s">
        <v>28</v>
      </c>
      <c r="Q6681" t="s">
        <v>34233</v>
      </c>
      <c r="R6681" t="s">
        <v>34233</v>
      </c>
      <c r="S6681" t="s">
        <v>32628</v>
      </c>
      <c r="T6681" t="s">
        <v>34354</v>
      </c>
      <c r="U6681" t="s">
        <v>32634</v>
      </c>
      <c r="V6681" t="s">
        <v>33252</v>
      </c>
      <c r="X6681">
        <v>1.5</v>
      </c>
      <c r="Y6681">
        <v>1</v>
      </c>
      <c r="AA6681">
        <v>9</v>
      </c>
      <c r="AB6681">
        <v>15</v>
      </c>
      <c r="AC6681">
        <v>1</v>
      </c>
      <c r="AD6681" t="str">
        <f t="shared" si="1007"/>
        <v/>
      </c>
      <c r="AE6681" t="str">
        <f t="shared" si="1009"/>
        <v/>
      </c>
      <c r="AF6681" t="str">
        <f t="shared" si="1013"/>
        <v/>
      </c>
      <c r="AG6681">
        <f t="shared" si="1014"/>
        <v>1</v>
      </c>
      <c r="AH6681">
        <f t="shared" si="1010"/>
        <v>2.8</v>
      </c>
      <c r="AI6681">
        <v>0.14499999999999999</v>
      </c>
      <c r="AJ6681">
        <f t="shared" si="1006"/>
        <v>0.40599999999999997</v>
      </c>
      <c r="AK6681" t="str">
        <f t="shared" si="1011"/>
        <v/>
      </c>
      <c r="AL6681" t="str">
        <f t="shared" si="1008"/>
        <v/>
      </c>
    </row>
    <row r="6682" spans="1:38" x14ac:dyDescent="0.2">
      <c r="A6682" t="s">
        <v>16593</v>
      </c>
      <c r="B6682" t="s">
        <v>830</v>
      </c>
      <c r="C6682" t="s">
        <v>16594</v>
      </c>
      <c r="D6682" s="1">
        <v>37512</v>
      </c>
      <c r="E6682" s="1">
        <v>43456</v>
      </c>
      <c r="F6682" t="s">
        <v>19</v>
      </c>
      <c r="I6682">
        <v>100</v>
      </c>
      <c r="J6682">
        <v>0</v>
      </c>
      <c r="K6682">
        <v>0</v>
      </c>
      <c r="L6682">
        <v>1285</v>
      </c>
      <c r="M6682">
        <v>1285</v>
      </c>
      <c r="N6682" t="s">
        <v>20</v>
      </c>
      <c r="O6682" t="s">
        <v>16595</v>
      </c>
      <c r="P6682" t="s">
        <v>28</v>
      </c>
      <c r="Q6682" t="s">
        <v>34233</v>
      </c>
      <c r="R6682" t="s">
        <v>34233</v>
      </c>
      <c r="S6682" t="s">
        <v>32628</v>
      </c>
      <c r="T6682" t="s">
        <v>34356</v>
      </c>
      <c r="U6682" t="s">
        <v>32656</v>
      </c>
      <c r="V6682" t="s">
        <v>33253</v>
      </c>
      <c r="W6682">
        <v>321</v>
      </c>
      <c r="X6682">
        <v>2</v>
      </c>
      <c r="Y6682">
        <v>1</v>
      </c>
      <c r="Z6682">
        <v>650</v>
      </c>
      <c r="AA6682">
        <v>8.5</v>
      </c>
      <c r="AC6682">
        <v>2</v>
      </c>
      <c r="AD6682" t="str">
        <f t="shared" si="1007"/>
        <v/>
      </c>
      <c r="AE6682" t="str">
        <f t="shared" si="1009"/>
        <v/>
      </c>
      <c r="AF6682" t="str">
        <f t="shared" si="1013"/>
        <v/>
      </c>
      <c r="AG6682">
        <f t="shared" si="1014"/>
        <v>2</v>
      </c>
      <c r="AH6682">
        <f t="shared" si="1010"/>
        <v>5.6</v>
      </c>
      <c r="AI6682">
        <v>0.14499999999999999</v>
      </c>
      <c r="AJ6682">
        <f t="shared" si="1006"/>
        <v>0.81199999999999994</v>
      </c>
      <c r="AK6682" t="str">
        <f t="shared" si="1011"/>
        <v/>
      </c>
      <c r="AL6682" t="str">
        <f t="shared" si="1008"/>
        <v/>
      </c>
    </row>
    <row r="6683" spans="1:38" x14ac:dyDescent="0.2">
      <c r="A6683" t="s">
        <v>16596</v>
      </c>
      <c r="B6683" t="s">
        <v>830</v>
      </c>
      <c r="C6683" t="s">
        <v>16597</v>
      </c>
      <c r="D6683" s="1">
        <v>37512</v>
      </c>
      <c r="E6683" s="1">
        <v>43456</v>
      </c>
      <c r="F6683" t="s">
        <v>19</v>
      </c>
      <c r="I6683">
        <v>100</v>
      </c>
      <c r="J6683">
        <v>0</v>
      </c>
      <c r="K6683">
        <v>0</v>
      </c>
      <c r="L6683">
        <v>1085</v>
      </c>
      <c r="M6683">
        <v>1085</v>
      </c>
      <c r="N6683" t="s">
        <v>20</v>
      </c>
      <c r="O6683" t="s">
        <v>16598</v>
      </c>
      <c r="P6683" t="s">
        <v>28</v>
      </c>
      <c r="Q6683" t="s">
        <v>34233</v>
      </c>
      <c r="R6683" t="s">
        <v>34233</v>
      </c>
      <c r="S6683" t="s">
        <v>32628</v>
      </c>
      <c r="T6683" t="s">
        <v>34354</v>
      </c>
      <c r="U6683" t="s">
        <v>32634</v>
      </c>
      <c r="V6683" t="s">
        <v>33252</v>
      </c>
      <c r="X6683">
        <v>1.5</v>
      </c>
      <c r="Y6683">
        <v>1</v>
      </c>
      <c r="AA6683">
        <v>9</v>
      </c>
      <c r="AB6683">
        <v>15</v>
      </c>
      <c r="AC6683">
        <v>1</v>
      </c>
      <c r="AD6683" t="str">
        <f t="shared" si="1007"/>
        <v/>
      </c>
      <c r="AE6683" t="str">
        <f t="shared" si="1009"/>
        <v/>
      </c>
      <c r="AF6683" t="str">
        <f t="shared" si="1013"/>
        <v/>
      </c>
      <c r="AG6683">
        <f t="shared" si="1014"/>
        <v>1</v>
      </c>
      <c r="AH6683">
        <f t="shared" si="1010"/>
        <v>2.8</v>
      </c>
      <c r="AI6683">
        <v>0.14499999999999999</v>
      </c>
      <c r="AJ6683">
        <f t="shared" si="1006"/>
        <v>0.40599999999999997</v>
      </c>
      <c r="AK6683" t="str">
        <f t="shared" si="1011"/>
        <v/>
      </c>
      <c r="AL6683" t="str">
        <f t="shared" si="1008"/>
        <v/>
      </c>
    </row>
    <row r="6684" spans="1:38" x14ac:dyDescent="0.2">
      <c r="A6684" t="s">
        <v>16599</v>
      </c>
      <c r="B6684" t="s">
        <v>830</v>
      </c>
      <c r="C6684" t="s">
        <v>16600</v>
      </c>
      <c r="D6684" s="1">
        <v>37512</v>
      </c>
      <c r="E6684" s="1">
        <v>43456</v>
      </c>
      <c r="F6684" t="s">
        <v>19</v>
      </c>
      <c r="I6684">
        <v>100</v>
      </c>
      <c r="J6684">
        <v>0</v>
      </c>
      <c r="K6684">
        <v>0</v>
      </c>
      <c r="L6684">
        <v>1289</v>
      </c>
      <c r="M6684">
        <v>1289</v>
      </c>
      <c r="N6684" t="s">
        <v>20</v>
      </c>
      <c r="O6684" t="s">
        <v>16601</v>
      </c>
      <c r="P6684" t="s">
        <v>28</v>
      </c>
      <c r="Q6684" t="s">
        <v>34233</v>
      </c>
      <c r="R6684" t="s">
        <v>34233</v>
      </c>
      <c r="S6684" t="s">
        <v>32628</v>
      </c>
      <c r="T6684" t="s">
        <v>34615</v>
      </c>
      <c r="U6684" t="s">
        <v>32656</v>
      </c>
      <c r="V6684" t="s">
        <v>33253</v>
      </c>
      <c r="W6684">
        <v>322</v>
      </c>
      <c r="X6684">
        <v>2</v>
      </c>
      <c r="Y6684">
        <v>1</v>
      </c>
      <c r="Z6684">
        <v>650</v>
      </c>
      <c r="AA6684">
        <v>8.5</v>
      </c>
      <c r="AC6684">
        <v>2</v>
      </c>
      <c r="AD6684" t="str">
        <f t="shared" si="1007"/>
        <v/>
      </c>
      <c r="AE6684" t="str">
        <f t="shared" si="1009"/>
        <v/>
      </c>
      <c r="AF6684" t="str">
        <f t="shared" si="1013"/>
        <v/>
      </c>
      <c r="AG6684">
        <f t="shared" si="1014"/>
        <v>2</v>
      </c>
      <c r="AH6684">
        <f t="shared" si="1010"/>
        <v>5.6</v>
      </c>
      <c r="AI6684">
        <v>0.14499999999999999</v>
      </c>
      <c r="AJ6684">
        <f t="shared" si="1006"/>
        <v>0.81199999999999994</v>
      </c>
      <c r="AK6684" t="str">
        <f t="shared" si="1011"/>
        <v/>
      </c>
      <c r="AL6684" t="str">
        <f t="shared" si="1008"/>
        <v/>
      </c>
    </row>
    <row r="6685" spans="1:38" x14ac:dyDescent="0.2">
      <c r="A6685" t="s">
        <v>23145</v>
      </c>
      <c r="B6685" t="s">
        <v>830</v>
      </c>
      <c r="C6685" t="s">
        <v>23146</v>
      </c>
      <c r="D6685" s="1">
        <v>38959</v>
      </c>
      <c r="E6685" s="1">
        <v>43456</v>
      </c>
      <c r="F6685" t="s">
        <v>19</v>
      </c>
      <c r="I6685">
        <v>100</v>
      </c>
      <c r="J6685">
        <v>0</v>
      </c>
      <c r="K6685">
        <v>0</v>
      </c>
      <c r="L6685">
        <v>1161</v>
      </c>
      <c r="M6685">
        <v>1161</v>
      </c>
      <c r="N6685" t="s">
        <v>20</v>
      </c>
      <c r="O6685" t="s">
        <v>23147</v>
      </c>
      <c r="P6685" t="s">
        <v>28</v>
      </c>
      <c r="Q6685" t="s">
        <v>34233</v>
      </c>
      <c r="R6685" t="s">
        <v>34233</v>
      </c>
      <c r="S6685" t="s">
        <v>33797</v>
      </c>
      <c r="T6685" t="s">
        <v>34357</v>
      </c>
      <c r="U6685" t="s">
        <v>32634</v>
      </c>
      <c r="V6685" t="s">
        <v>33250</v>
      </c>
      <c r="W6685">
        <v>200</v>
      </c>
      <c r="X6685">
        <v>2</v>
      </c>
      <c r="Y6685" t="s">
        <v>32654</v>
      </c>
      <c r="Z6685">
        <v>400</v>
      </c>
      <c r="AA6685">
        <v>8.5</v>
      </c>
      <c r="AC6685">
        <v>1</v>
      </c>
      <c r="AD6685" t="str">
        <f t="shared" si="1007"/>
        <v/>
      </c>
      <c r="AE6685" t="str">
        <f t="shared" si="1009"/>
        <v/>
      </c>
      <c r="AF6685" t="str">
        <f t="shared" si="1013"/>
        <v/>
      </c>
      <c r="AG6685">
        <f t="shared" si="1014"/>
        <v>1</v>
      </c>
      <c r="AH6685">
        <f t="shared" si="1010"/>
        <v>2.8</v>
      </c>
      <c r="AI6685">
        <v>0.14499999999999999</v>
      </c>
      <c r="AJ6685">
        <f t="shared" si="1006"/>
        <v>0.40599999999999997</v>
      </c>
      <c r="AK6685" t="str">
        <f t="shared" si="1011"/>
        <v/>
      </c>
      <c r="AL6685" t="str">
        <f t="shared" si="1008"/>
        <v/>
      </c>
    </row>
    <row r="6686" spans="1:38" x14ac:dyDescent="0.2">
      <c r="A6686" t="s">
        <v>23127</v>
      </c>
      <c r="B6686" t="s">
        <v>830</v>
      </c>
      <c r="C6686" t="s">
        <v>23128</v>
      </c>
      <c r="D6686" s="1">
        <v>38959</v>
      </c>
      <c r="E6686" s="1">
        <v>43456</v>
      </c>
      <c r="F6686" t="s">
        <v>19</v>
      </c>
      <c r="I6686">
        <v>100</v>
      </c>
      <c r="J6686">
        <v>0</v>
      </c>
      <c r="K6686">
        <v>0</v>
      </c>
      <c r="L6686">
        <v>1152</v>
      </c>
      <c r="M6686">
        <v>1152</v>
      </c>
      <c r="N6686" t="s">
        <v>20</v>
      </c>
      <c r="O6686" t="s">
        <v>23129</v>
      </c>
      <c r="P6686" t="s">
        <v>28</v>
      </c>
      <c r="Q6686" t="s">
        <v>34233</v>
      </c>
      <c r="R6686" t="s">
        <v>34233</v>
      </c>
      <c r="S6686" t="s">
        <v>33797</v>
      </c>
      <c r="T6686" t="s">
        <v>34357</v>
      </c>
      <c r="U6686" t="s">
        <v>32634</v>
      </c>
      <c r="V6686" t="s">
        <v>33250</v>
      </c>
      <c r="W6686">
        <v>200</v>
      </c>
      <c r="X6686">
        <v>2</v>
      </c>
      <c r="Y6686" t="s">
        <v>32654</v>
      </c>
      <c r="Z6686">
        <v>400</v>
      </c>
      <c r="AA6686">
        <v>8.5</v>
      </c>
      <c r="AC6686">
        <v>1</v>
      </c>
      <c r="AD6686" t="str">
        <f t="shared" si="1007"/>
        <v/>
      </c>
      <c r="AE6686" t="str">
        <f t="shared" si="1009"/>
        <v/>
      </c>
      <c r="AF6686" t="str">
        <f t="shared" si="1013"/>
        <v/>
      </c>
      <c r="AG6686">
        <f t="shared" si="1014"/>
        <v>1</v>
      </c>
      <c r="AH6686">
        <f t="shared" si="1010"/>
        <v>2.8</v>
      </c>
      <c r="AI6686">
        <v>0.14499999999999999</v>
      </c>
      <c r="AJ6686">
        <f t="shared" ref="AJ6686:AJ6749" si="1015">IF(COUNTBLANK(AH6686),"",AH6686*AI6686)</f>
        <v>0.40599999999999997</v>
      </c>
      <c r="AK6686" t="str">
        <f t="shared" si="1011"/>
        <v/>
      </c>
      <c r="AL6686" t="str">
        <f t="shared" si="1008"/>
        <v/>
      </c>
    </row>
    <row r="6687" spans="1:38" x14ac:dyDescent="0.2">
      <c r="A6687" t="s">
        <v>16602</v>
      </c>
      <c r="B6687" t="s">
        <v>830</v>
      </c>
      <c r="C6687" t="s">
        <v>16603</v>
      </c>
      <c r="D6687" s="1">
        <v>37512</v>
      </c>
      <c r="E6687" s="1">
        <v>43456</v>
      </c>
      <c r="F6687" t="s">
        <v>19</v>
      </c>
      <c r="I6687">
        <v>100</v>
      </c>
      <c r="J6687">
        <v>0</v>
      </c>
      <c r="K6687">
        <v>0</v>
      </c>
      <c r="L6687">
        <v>1293</v>
      </c>
      <c r="M6687">
        <v>1293</v>
      </c>
      <c r="N6687" t="s">
        <v>20</v>
      </c>
      <c r="O6687" t="s">
        <v>16604</v>
      </c>
      <c r="P6687" t="s">
        <v>28</v>
      </c>
      <c r="Q6687" t="s">
        <v>34233</v>
      </c>
      <c r="R6687" t="s">
        <v>34233</v>
      </c>
      <c r="S6687" t="s">
        <v>32628</v>
      </c>
      <c r="T6687" t="s">
        <v>34356</v>
      </c>
      <c r="U6687" t="s">
        <v>32656</v>
      </c>
      <c r="V6687" t="s">
        <v>33253</v>
      </c>
      <c r="W6687">
        <v>323</v>
      </c>
      <c r="X6687">
        <v>2</v>
      </c>
      <c r="Y6687">
        <v>1</v>
      </c>
      <c r="Z6687">
        <v>650</v>
      </c>
      <c r="AA6687">
        <v>8.5</v>
      </c>
      <c r="AC6687">
        <v>2</v>
      </c>
      <c r="AD6687" t="str">
        <f t="shared" si="1007"/>
        <v/>
      </c>
      <c r="AE6687" t="str">
        <f t="shared" si="1009"/>
        <v/>
      </c>
      <c r="AF6687" t="str">
        <f t="shared" si="1013"/>
        <v/>
      </c>
      <c r="AG6687">
        <f t="shared" si="1014"/>
        <v>2</v>
      </c>
      <c r="AH6687">
        <f t="shared" si="1010"/>
        <v>5.6</v>
      </c>
      <c r="AI6687">
        <v>0.14499999999999999</v>
      </c>
      <c r="AJ6687">
        <f t="shared" si="1015"/>
        <v>0.81199999999999994</v>
      </c>
      <c r="AK6687" t="str">
        <f t="shared" si="1011"/>
        <v/>
      </c>
      <c r="AL6687" t="str">
        <f t="shared" si="1008"/>
        <v/>
      </c>
    </row>
    <row r="6688" spans="1:38" x14ac:dyDescent="0.2">
      <c r="A6688" t="s">
        <v>23130</v>
      </c>
      <c r="B6688" t="s">
        <v>830</v>
      </c>
      <c r="C6688" t="s">
        <v>23131</v>
      </c>
      <c r="D6688" s="1">
        <v>38959</v>
      </c>
      <c r="E6688" s="1">
        <v>43456</v>
      </c>
      <c r="F6688" t="s">
        <v>19</v>
      </c>
      <c r="I6688">
        <v>100</v>
      </c>
      <c r="J6688">
        <v>0</v>
      </c>
      <c r="K6688">
        <v>0</v>
      </c>
      <c r="L6688">
        <v>1153</v>
      </c>
      <c r="M6688">
        <v>1153</v>
      </c>
      <c r="N6688" t="s">
        <v>20</v>
      </c>
      <c r="O6688" t="s">
        <v>23132</v>
      </c>
      <c r="P6688" t="s">
        <v>28</v>
      </c>
      <c r="Q6688" t="s">
        <v>34233</v>
      </c>
      <c r="R6688" t="s">
        <v>34233</v>
      </c>
      <c r="S6688" t="s">
        <v>32628</v>
      </c>
      <c r="T6688" t="s">
        <v>34357</v>
      </c>
      <c r="U6688" t="s">
        <v>32634</v>
      </c>
      <c r="V6688" t="s">
        <v>33250</v>
      </c>
      <c r="W6688">
        <v>200</v>
      </c>
      <c r="X6688">
        <v>2</v>
      </c>
      <c r="Y6688" t="s">
        <v>32654</v>
      </c>
      <c r="Z6688">
        <v>400</v>
      </c>
      <c r="AA6688">
        <v>8.5</v>
      </c>
      <c r="AC6688">
        <v>1</v>
      </c>
      <c r="AD6688" t="str">
        <f t="shared" si="1007"/>
        <v/>
      </c>
      <c r="AE6688" t="str">
        <f t="shared" si="1009"/>
        <v/>
      </c>
      <c r="AF6688" t="str">
        <f t="shared" si="1013"/>
        <v/>
      </c>
      <c r="AG6688">
        <f t="shared" si="1014"/>
        <v>1</v>
      </c>
      <c r="AH6688">
        <f t="shared" si="1010"/>
        <v>2.8</v>
      </c>
      <c r="AI6688">
        <v>0.14499999999999999</v>
      </c>
      <c r="AJ6688">
        <f t="shared" si="1015"/>
        <v>0.40599999999999997</v>
      </c>
      <c r="AK6688" t="str">
        <f t="shared" si="1011"/>
        <v/>
      </c>
      <c r="AL6688" t="str">
        <f t="shared" si="1008"/>
        <v/>
      </c>
    </row>
    <row r="6689" spans="1:39" x14ac:dyDescent="0.2">
      <c r="A6689" t="s">
        <v>16605</v>
      </c>
      <c r="B6689" t="s">
        <v>830</v>
      </c>
      <c r="C6689" t="s">
        <v>16606</v>
      </c>
      <c r="D6689" s="1">
        <v>37512</v>
      </c>
      <c r="E6689" s="1">
        <v>43456</v>
      </c>
      <c r="F6689" t="s">
        <v>19</v>
      </c>
      <c r="I6689">
        <v>100</v>
      </c>
      <c r="J6689">
        <v>0</v>
      </c>
      <c r="K6689">
        <v>0</v>
      </c>
      <c r="L6689">
        <v>1290</v>
      </c>
      <c r="M6689">
        <v>1290</v>
      </c>
      <c r="N6689" t="s">
        <v>20</v>
      </c>
      <c r="O6689" t="s">
        <v>16607</v>
      </c>
      <c r="P6689" t="s">
        <v>28</v>
      </c>
      <c r="Q6689" t="s">
        <v>34233</v>
      </c>
      <c r="R6689" t="s">
        <v>34233</v>
      </c>
      <c r="S6689" t="s">
        <v>32628</v>
      </c>
      <c r="T6689" t="s">
        <v>34356</v>
      </c>
      <c r="U6689" t="s">
        <v>32656</v>
      </c>
      <c r="V6689" t="s">
        <v>33253</v>
      </c>
      <c r="W6689">
        <v>322</v>
      </c>
      <c r="X6689">
        <v>2</v>
      </c>
      <c r="Y6689">
        <v>1</v>
      </c>
      <c r="Z6689">
        <v>650</v>
      </c>
      <c r="AA6689">
        <v>8.5</v>
      </c>
      <c r="AC6689">
        <v>2</v>
      </c>
      <c r="AD6689" t="str">
        <f t="shared" si="1007"/>
        <v/>
      </c>
      <c r="AE6689" t="str">
        <f t="shared" si="1009"/>
        <v/>
      </c>
      <c r="AF6689" t="str">
        <f t="shared" si="1013"/>
        <v/>
      </c>
      <c r="AG6689">
        <f t="shared" si="1014"/>
        <v>2</v>
      </c>
      <c r="AH6689">
        <f t="shared" si="1010"/>
        <v>5.6</v>
      </c>
      <c r="AI6689">
        <v>0.14499999999999999</v>
      </c>
      <c r="AJ6689">
        <f t="shared" si="1015"/>
        <v>0.81199999999999994</v>
      </c>
      <c r="AK6689" t="str">
        <f t="shared" si="1011"/>
        <v/>
      </c>
      <c r="AL6689" t="str">
        <f t="shared" si="1008"/>
        <v/>
      </c>
    </row>
    <row r="6690" spans="1:39" x14ac:dyDescent="0.2">
      <c r="A6690" t="s">
        <v>15619</v>
      </c>
      <c r="B6690" t="s">
        <v>830</v>
      </c>
      <c r="C6690" t="s">
        <v>15620</v>
      </c>
      <c r="D6690" s="1">
        <v>37384</v>
      </c>
      <c r="E6690" s="1">
        <v>44546</v>
      </c>
      <c r="F6690" t="s">
        <v>19</v>
      </c>
      <c r="I6690">
        <v>100</v>
      </c>
      <c r="J6690">
        <v>0</v>
      </c>
      <c r="K6690">
        <v>0</v>
      </c>
      <c r="L6690">
        <v>1244</v>
      </c>
      <c r="M6690">
        <v>1244</v>
      </c>
      <c r="N6690" t="s">
        <v>20</v>
      </c>
      <c r="O6690" t="s">
        <v>15621</v>
      </c>
      <c r="P6690" t="s">
        <v>28</v>
      </c>
      <c r="Q6690" t="s">
        <v>34233</v>
      </c>
      <c r="R6690" t="s">
        <v>34233</v>
      </c>
      <c r="S6690" t="s">
        <v>32628</v>
      </c>
      <c r="T6690" t="s">
        <v>34357</v>
      </c>
      <c r="U6690" t="s">
        <v>32634</v>
      </c>
      <c r="V6690" t="s">
        <v>33245</v>
      </c>
      <c r="X6690">
        <v>2</v>
      </c>
      <c r="Y6690">
        <v>1</v>
      </c>
      <c r="AA6690">
        <v>9</v>
      </c>
      <c r="AB6690">
        <v>15</v>
      </c>
      <c r="AC6690">
        <v>1</v>
      </c>
      <c r="AD6690" t="str">
        <f t="shared" si="1007"/>
        <v/>
      </c>
      <c r="AE6690" t="str">
        <f t="shared" si="1009"/>
        <v/>
      </c>
      <c r="AF6690" t="str">
        <f t="shared" si="1013"/>
        <v/>
      </c>
      <c r="AG6690">
        <f t="shared" si="1014"/>
        <v>1</v>
      </c>
      <c r="AH6690">
        <f t="shared" si="1010"/>
        <v>2.8</v>
      </c>
      <c r="AI6690">
        <v>0.14499999999999999</v>
      </c>
      <c r="AJ6690">
        <f t="shared" si="1015"/>
        <v>0.40599999999999997</v>
      </c>
      <c r="AK6690" t="str">
        <f t="shared" si="1011"/>
        <v/>
      </c>
      <c r="AL6690" t="str">
        <f t="shared" si="1008"/>
        <v/>
      </c>
    </row>
    <row r="6691" spans="1:39" s="18" customFormat="1" x14ac:dyDescent="0.2">
      <c r="A6691" s="18" t="s">
        <v>31398</v>
      </c>
      <c r="B6691" s="18" t="s">
        <v>830</v>
      </c>
      <c r="C6691" s="18" t="s">
        <v>31399</v>
      </c>
      <c r="D6691" s="19">
        <v>43927</v>
      </c>
      <c r="E6691" s="19">
        <v>43927</v>
      </c>
      <c r="F6691" s="18" t="s">
        <v>19</v>
      </c>
      <c r="I6691" s="18">
        <v>100</v>
      </c>
      <c r="J6691" s="18">
        <v>0</v>
      </c>
      <c r="K6691" s="18">
        <v>0</v>
      </c>
      <c r="L6691" s="18">
        <v>1401</v>
      </c>
      <c r="M6691" s="18">
        <v>1401</v>
      </c>
      <c r="N6691" s="18" t="s">
        <v>20</v>
      </c>
      <c r="O6691" s="18" t="s">
        <v>31400</v>
      </c>
      <c r="P6691" s="18" t="s">
        <v>28</v>
      </c>
      <c r="Q6691" s="18" t="s">
        <v>34234</v>
      </c>
      <c r="R6691" s="18" t="s">
        <v>33783</v>
      </c>
      <c r="S6691" s="18" t="s">
        <v>33942</v>
      </c>
      <c r="T6691" s="18" t="s">
        <v>34357</v>
      </c>
      <c r="U6691" s="18" t="s">
        <v>32634</v>
      </c>
      <c r="V6691" s="18" t="s">
        <v>32695</v>
      </c>
      <c r="W6691" s="18">
        <v>280</v>
      </c>
      <c r="Y6691" s="18">
        <v>1</v>
      </c>
      <c r="AA6691" s="18">
        <v>8.5</v>
      </c>
      <c r="AC6691" s="18">
        <v>1</v>
      </c>
      <c r="AD6691" s="18" t="str">
        <f t="shared" si="1007"/>
        <v/>
      </c>
      <c r="AE6691" s="18">
        <f t="shared" si="1009"/>
        <v>1</v>
      </c>
      <c r="AF6691" s="18" t="str">
        <f t="shared" si="1013"/>
        <v/>
      </c>
      <c r="AG6691" s="18" t="str">
        <f t="shared" si="1014"/>
        <v/>
      </c>
      <c r="AH6691" s="18" t="str">
        <f t="shared" si="1010"/>
        <v/>
      </c>
      <c r="AI6691" s="18">
        <v>0.14499999999999999</v>
      </c>
      <c r="AJ6691" s="18" t="str">
        <f t="shared" si="1015"/>
        <v/>
      </c>
      <c r="AK6691" s="18">
        <f t="shared" si="1011"/>
        <v>2.8</v>
      </c>
      <c r="AL6691" s="18">
        <f t="shared" si="1008"/>
        <v>0.40599999999999997</v>
      </c>
      <c r="AM6691" s="18" t="s">
        <v>34814</v>
      </c>
    </row>
    <row r="6692" spans="1:39" x14ac:dyDescent="0.2">
      <c r="A6692" t="s">
        <v>16643</v>
      </c>
      <c r="B6692" t="s">
        <v>830</v>
      </c>
      <c r="C6692" t="s">
        <v>16644</v>
      </c>
      <c r="D6692" s="1">
        <v>37512</v>
      </c>
      <c r="E6692" s="1">
        <v>43456</v>
      </c>
      <c r="F6692" t="s">
        <v>19</v>
      </c>
      <c r="I6692">
        <v>100</v>
      </c>
      <c r="J6692">
        <v>0</v>
      </c>
      <c r="K6692">
        <v>0</v>
      </c>
      <c r="L6692">
        <v>1306</v>
      </c>
      <c r="M6692">
        <v>1306</v>
      </c>
      <c r="N6692" t="s">
        <v>20</v>
      </c>
      <c r="O6692" t="s">
        <v>21</v>
      </c>
      <c r="P6692" t="s">
        <v>28</v>
      </c>
      <c r="Q6692" t="s">
        <v>34233</v>
      </c>
      <c r="R6692" t="s">
        <v>34233</v>
      </c>
      <c r="S6692" t="s">
        <v>32628</v>
      </c>
      <c r="T6692" t="s">
        <v>32663</v>
      </c>
      <c r="U6692" t="s">
        <v>32656</v>
      </c>
      <c r="V6692" t="s">
        <v>33253</v>
      </c>
      <c r="W6692">
        <v>327</v>
      </c>
      <c r="X6692">
        <v>2</v>
      </c>
      <c r="Y6692">
        <v>1</v>
      </c>
      <c r="Z6692">
        <v>650</v>
      </c>
      <c r="AA6692">
        <v>8.5</v>
      </c>
      <c r="AC6692">
        <v>2</v>
      </c>
      <c r="AD6692" t="str">
        <f t="shared" si="1007"/>
        <v/>
      </c>
      <c r="AE6692" t="str">
        <f t="shared" si="1009"/>
        <v/>
      </c>
      <c r="AF6692" t="str">
        <f t="shared" si="1013"/>
        <v/>
      </c>
      <c r="AG6692">
        <f t="shared" si="1014"/>
        <v>2</v>
      </c>
      <c r="AH6692">
        <f t="shared" si="1010"/>
        <v>5.6</v>
      </c>
      <c r="AI6692">
        <v>0.14499999999999999</v>
      </c>
      <c r="AJ6692">
        <f t="shared" si="1015"/>
        <v>0.81199999999999994</v>
      </c>
      <c r="AK6692" t="str">
        <f t="shared" si="1011"/>
        <v/>
      </c>
      <c r="AL6692" t="str">
        <f t="shared" si="1008"/>
        <v/>
      </c>
    </row>
    <row r="6693" spans="1:39" x14ac:dyDescent="0.2">
      <c r="A6693" t="s">
        <v>31907</v>
      </c>
      <c r="B6693" t="s">
        <v>830</v>
      </c>
      <c r="C6693" t="s">
        <v>31908</v>
      </c>
      <c r="D6693" s="1">
        <v>44322</v>
      </c>
      <c r="E6693" s="1">
        <v>44322</v>
      </c>
      <c r="F6693" t="s">
        <v>19</v>
      </c>
      <c r="I6693">
        <v>100</v>
      </c>
      <c r="J6693">
        <v>0</v>
      </c>
      <c r="K6693">
        <v>0</v>
      </c>
      <c r="L6693">
        <v>1408</v>
      </c>
      <c r="M6693">
        <v>1408</v>
      </c>
      <c r="N6693" t="s">
        <v>20</v>
      </c>
      <c r="O6693" t="s">
        <v>31909</v>
      </c>
      <c r="P6693" t="s">
        <v>28</v>
      </c>
      <c r="Q6693" t="s">
        <v>34234</v>
      </c>
      <c r="R6693" t="s">
        <v>33783</v>
      </c>
      <c r="S6693" t="s">
        <v>33942</v>
      </c>
      <c r="T6693" t="s">
        <v>34233</v>
      </c>
      <c r="U6693" t="s">
        <v>32634</v>
      </c>
      <c r="V6693" t="s">
        <v>32695</v>
      </c>
      <c r="W6693">
        <v>281</v>
      </c>
      <c r="Y6693">
        <v>1</v>
      </c>
      <c r="AA6693">
        <v>8.5</v>
      </c>
      <c r="AC6693">
        <v>1</v>
      </c>
      <c r="AD6693" t="str">
        <f t="shared" si="1007"/>
        <v/>
      </c>
      <c r="AE6693">
        <f t="shared" si="1009"/>
        <v>1</v>
      </c>
      <c r="AF6693" t="str">
        <f t="shared" si="1013"/>
        <v/>
      </c>
      <c r="AG6693" t="str">
        <f t="shared" si="1014"/>
        <v/>
      </c>
      <c r="AH6693" t="str">
        <f t="shared" si="1010"/>
        <v/>
      </c>
      <c r="AI6693">
        <v>0.14499999999999999</v>
      </c>
      <c r="AJ6693" t="str">
        <f t="shared" si="1015"/>
        <v/>
      </c>
      <c r="AK6693">
        <f t="shared" si="1011"/>
        <v>2.8</v>
      </c>
      <c r="AL6693">
        <f t="shared" si="1008"/>
        <v>0.40599999999999997</v>
      </c>
    </row>
    <row r="6694" spans="1:39" x14ac:dyDescent="0.2">
      <c r="A6694" t="s">
        <v>23133</v>
      </c>
      <c r="B6694" t="s">
        <v>830</v>
      </c>
      <c r="C6694" t="s">
        <v>23134</v>
      </c>
      <c r="D6694" s="1">
        <v>38959</v>
      </c>
      <c r="E6694" s="1">
        <v>43456</v>
      </c>
      <c r="F6694" t="s">
        <v>19</v>
      </c>
      <c r="I6694">
        <v>100</v>
      </c>
      <c r="J6694">
        <v>0</v>
      </c>
      <c r="K6694">
        <v>0</v>
      </c>
      <c r="L6694">
        <v>1371</v>
      </c>
      <c r="M6694">
        <v>1371</v>
      </c>
      <c r="N6694" t="s">
        <v>20</v>
      </c>
      <c r="O6694" t="s">
        <v>23135</v>
      </c>
      <c r="P6694" t="s">
        <v>28</v>
      </c>
      <c r="Q6694" t="s">
        <v>34233</v>
      </c>
      <c r="R6694" t="s">
        <v>34233</v>
      </c>
      <c r="S6694" t="s">
        <v>32628</v>
      </c>
      <c r="T6694" t="s">
        <v>34357</v>
      </c>
      <c r="U6694" t="s">
        <v>32634</v>
      </c>
      <c r="V6694" t="s">
        <v>33250</v>
      </c>
      <c r="W6694">
        <v>200</v>
      </c>
      <c r="X6694">
        <v>2</v>
      </c>
      <c r="Y6694" t="s">
        <v>32654</v>
      </c>
      <c r="Z6694">
        <v>400</v>
      </c>
      <c r="AA6694">
        <v>8.5</v>
      </c>
      <c r="AC6694">
        <v>1</v>
      </c>
      <c r="AD6694" t="str">
        <f t="shared" si="1007"/>
        <v/>
      </c>
      <c r="AE6694" t="str">
        <f t="shared" si="1009"/>
        <v/>
      </c>
      <c r="AF6694" t="str">
        <f t="shared" si="1013"/>
        <v/>
      </c>
      <c r="AG6694">
        <f t="shared" si="1014"/>
        <v>1</v>
      </c>
      <c r="AH6694">
        <f t="shared" si="1010"/>
        <v>2.8</v>
      </c>
      <c r="AI6694">
        <v>0.14499999999999999</v>
      </c>
      <c r="AJ6694">
        <f t="shared" si="1015"/>
        <v>0.40599999999999997</v>
      </c>
      <c r="AK6694" t="str">
        <f t="shared" si="1011"/>
        <v/>
      </c>
      <c r="AL6694" t="str">
        <f t="shared" si="1008"/>
        <v/>
      </c>
    </row>
    <row r="6695" spans="1:39" x14ac:dyDescent="0.2">
      <c r="A6695" t="s">
        <v>16730</v>
      </c>
      <c r="B6695" t="s">
        <v>830</v>
      </c>
      <c r="C6695" t="s">
        <v>16731</v>
      </c>
      <c r="D6695" s="1">
        <v>37579</v>
      </c>
      <c r="E6695" s="1">
        <v>43456</v>
      </c>
      <c r="F6695" t="s">
        <v>19</v>
      </c>
      <c r="I6695">
        <v>100</v>
      </c>
      <c r="J6695">
        <v>0</v>
      </c>
      <c r="K6695">
        <v>0</v>
      </c>
      <c r="L6695">
        <v>1264</v>
      </c>
      <c r="M6695">
        <v>1264</v>
      </c>
      <c r="N6695" t="s">
        <v>20</v>
      </c>
      <c r="O6695" t="s">
        <v>16732</v>
      </c>
      <c r="P6695" t="s">
        <v>28</v>
      </c>
      <c r="Q6695" t="s">
        <v>34233</v>
      </c>
      <c r="R6695" t="s">
        <v>34233</v>
      </c>
      <c r="S6695" t="s">
        <v>32628</v>
      </c>
      <c r="T6695" t="s">
        <v>34349</v>
      </c>
      <c r="U6695" t="s">
        <v>32634</v>
      </c>
      <c r="V6695" t="s">
        <v>33254</v>
      </c>
      <c r="X6695">
        <v>2</v>
      </c>
      <c r="Y6695">
        <v>1</v>
      </c>
      <c r="AA6695">
        <v>9</v>
      </c>
      <c r="AB6695">
        <v>15</v>
      </c>
      <c r="AC6695">
        <v>1</v>
      </c>
      <c r="AD6695" t="str">
        <f t="shared" ref="AD6695:AD6758" si="1016">IF((S6695="tühi")*(F6695&lt;&gt;"Elamumaa")*(G6695&lt;&gt;"Elamumaa")*(H6695&lt;&gt;"Elamumaa"),IF(Z6695=0,"",Z6695),"")</f>
        <v/>
      </c>
      <c r="AE6695" t="str">
        <f t="shared" si="1009"/>
        <v/>
      </c>
      <c r="AF6695" t="str">
        <f t="shared" si="1013"/>
        <v/>
      </c>
      <c r="AG6695">
        <f t="shared" si="1014"/>
        <v>1</v>
      </c>
      <c r="AH6695">
        <f t="shared" si="1010"/>
        <v>2.8</v>
      </c>
      <c r="AI6695">
        <v>0.14499999999999999</v>
      </c>
      <c r="AJ6695">
        <f t="shared" si="1015"/>
        <v>0.40599999999999997</v>
      </c>
      <c r="AK6695" t="str">
        <f t="shared" si="1011"/>
        <v/>
      </c>
      <c r="AL6695" t="str">
        <f t="shared" si="1008"/>
        <v/>
      </c>
    </row>
    <row r="6696" spans="1:39" x14ac:dyDescent="0.2">
      <c r="A6696" t="s">
        <v>23121</v>
      </c>
      <c r="B6696" t="s">
        <v>830</v>
      </c>
      <c r="C6696" t="s">
        <v>23122</v>
      </c>
      <c r="D6696" s="1">
        <v>38959</v>
      </c>
      <c r="E6696" s="1">
        <v>43456</v>
      </c>
      <c r="F6696" t="s">
        <v>19</v>
      </c>
      <c r="I6696">
        <v>100</v>
      </c>
      <c r="J6696">
        <v>0</v>
      </c>
      <c r="K6696">
        <v>0</v>
      </c>
      <c r="L6696">
        <v>1506</v>
      </c>
      <c r="M6696">
        <v>1506</v>
      </c>
      <c r="N6696" t="s">
        <v>20</v>
      </c>
      <c r="O6696" t="s">
        <v>23123</v>
      </c>
      <c r="P6696" t="s">
        <v>28</v>
      </c>
      <c r="Q6696" t="s">
        <v>34233</v>
      </c>
      <c r="R6696" t="s">
        <v>34233</v>
      </c>
      <c r="S6696" t="s">
        <v>33797</v>
      </c>
      <c r="T6696" t="s">
        <v>34357</v>
      </c>
      <c r="U6696" t="s">
        <v>32634</v>
      </c>
      <c r="V6696" t="s">
        <v>33250</v>
      </c>
      <c r="W6696">
        <v>200</v>
      </c>
      <c r="X6696">
        <v>2</v>
      </c>
      <c r="Y6696" t="s">
        <v>32654</v>
      </c>
      <c r="Z6696">
        <v>400</v>
      </c>
      <c r="AA6696">
        <v>8.5</v>
      </c>
      <c r="AC6696">
        <v>1</v>
      </c>
      <c r="AD6696" t="str">
        <f t="shared" si="1016"/>
        <v/>
      </c>
      <c r="AE6696" t="str">
        <f t="shared" si="1009"/>
        <v/>
      </c>
      <c r="AF6696" t="str">
        <f t="shared" si="1013"/>
        <v/>
      </c>
      <c r="AG6696">
        <f t="shared" si="1014"/>
        <v>1</v>
      </c>
      <c r="AH6696">
        <f t="shared" si="1010"/>
        <v>2.8</v>
      </c>
      <c r="AI6696">
        <v>0.14499999999999999</v>
      </c>
      <c r="AJ6696">
        <f t="shared" si="1015"/>
        <v>0.40599999999999997</v>
      </c>
      <c r="AK6696" t="str">
        <f t="shared" si="1011"/>
        <v/>
      </c>
      <c r="AL6696" t="str">
        <f t="shared" si="1008"/>
        <v/>
      </c>
    </row>
    <row r="6697" spans="1:39" x14ac:dyDescent="0.2">
      <c r="A6697" t="s">
        <v>16727</v>
      </c>
      <c r="B6697" t="s">
        <v>830</v>
      </c>
      <c r="C6697" t="s">
        <v>16728</v>
      </c>
      <c r="D6697" s="1">
        <v>37579</v>
      </c>
      <c r="E6697" s="1">
        <v>43456</v>
      </c>
      <c r="F6697" t="s">
        <v>19</v>
      </c>
      <c r="I6697">
        <v>100</v>
      </c>
      <c r="J6697">
        <v>0</v>
      </c>
      <c r="K6697">
        <v>0</v>
      </c>
      <c r="L6697">
        <v>1368</v>
      </c>
      <c r="M6697">
        <v>1368</v>
      </c>
      <c r="N6697" t="s">
        <v>20</v>
      </c>
      <c r="O6697" t="s">
        <v>16729</v>
      </c>
      <c r="P6697" t="s">
        <v>28</v>
      </c>
      <c r="Q6697" t="s">
        <v>34233</v>
      </c>
      <c r="R6697" t="s">
        <v>34233</v>
      </c>
      <c r="S6697" t="s">
        <v>32628</v>
      </c>
      <c r="T6697" t="s">
        <v>34357</v>
      </c>
      <c r="U6697" t="s">
        <v>32634</v>
      </c>
      <c r="V6697" t="s">
        <v>33254</v>
      </c>
      <c r="X6697">
        <v>2</v>
      </c>
      <c r="Y6697">
        <v>1</v>
      </c>
      <c r="AA6697">
        <v>9</v>
      </c>
      <c r="AB6697">
        <v>15</v>
      </c>
      <c r="AC6697">
        <v>1</v>
      </c>
      <c r="AD6697" t="str">
        <f t="shared" si="1016"/>
        <v/>
      </c>
      <c r="AE6697" t="str">
        <f t="shared" si="1009"/>
        <v/>
      </c>
      <c r="AF6697" t="str">
        <f t="shared" si="1013"/>
        <v/>
      </c>
      <c r="AG6697">
        <f t="shared" si="1014"/>
        <v>1</v>
      </c>
      <c r="AH6697">
        <f t="shared" si="1010"/>
        <v>2.8</v>
      </c>
      <c r="AI6697">
        <v>0.14499999999999999</v>
      </c>
      <c r="AJ6697">
        <f t="shared" si="1015"/>
        <v>0.40599999999999997</v>
      </c>
      <c r="AK6697" t="str">
        <f t="shared" si="1011"/>
        <v/>
      </c>
      <c r="AL6697" t="str">
        <f t="shared" si="1008"/>
        <v/>
      </c>
    </row>
    <row r="6698" spans="1:39" x14ac:dyDescent="0.2">
      <c r="A6698" t="s">
        <v>13905</v>
      </c>
      <c r="B6698" t="s">
        <v>830</v>
      </c>
      <c r="C6698" t="s">
        <v>13906</v>
      </c>
      <c r="D6698" s="1">
        <v>37092</v>
      </c>
      <c r="E6698" s="1">
        <v>43456</v>
      </c>
      <c r="F6698" t="s">
        <v>19</v>
      </c>
      <c r="I6698">
        <v>100</v>
      </c>
      <c r="J6698">
        <v>0</v>
      </c>
      <c r="K6698">
        <v>0</v>
      </c>
      <c r="L6698">
        <v>1430</v>
      </c>
      <c r="M6698">
        <v>1430</v>
      </c>
      <c r="N6698" t="s">
        <v>20</v>
      </c>
      <c r="O6698" t="s">
        <v>13907</v>
      </c>
      <c r="P6698" t="s">
        <v>28</v>
      </c>
      <c r="Q6698" t="s">
        <v>34233</v>
      </c>
      <c r="R6698" t="s">
        <v>34233</v>
      </c>
      <c r="S6698" t="s">
        <v>32628</v>
      </c>
      <c r="T6698" t="s">
        <v>34354</v>
      </c>
      <c r="AD6698" t="str">
        <f t="shared" si="1016"/>
        <v/>
      </c>
      <c r="AE6698" t="str">
        <f t="shared" si="1009"/>
        <v/>
      </c>
      <c r="AF6698" t="str">
        <f t="shared" si="1013"/>
        <v/>
      </c>
      <c r="AG6698" s="17">
        <v>1</v>
      </c>
      <c r="AH6698">
        <f t="shared" si="1010"/>
        <v>2.8</v>
      </c>
      <c r="AI6698">
        <v>0.14499999999999999</v>
      </c>
      <c r="AJ6698">
        <f t="shared" si="1015"/>
        <v>0.40599999999999997</v>
      </c>
      <c r="AK6698" t="str">
        <f t="shared" si="1011"/>
        <v/>
      </c>
      <c r="AL6698" t="str">
        <f t="shared" si="1008"/>
        <v/>
      </c>
    </row>
    <row r="6699" spans="1:39" x14ac:dyDescent="0.2">
      <c r="A6699" t="s">
        <v>16789</v>
      </c>
      <c r="B6699" t="s">
        <v>830</v>
      </c>
      <c r="C6699" t="s">
        <v>16790</v>
      </c>
      <c r="D6699" s="1">
        <v>37579</v>
      </c>
      <c r="E6699" s="1">
        <v>43456</v>
      </c>
      <c r="F6699" t="s">
        <v>19</v>
      </c>
      <c r="I6699">
        <v>100</v>
      </c>
      <c r="J6699">
        <v>0</v>
      </c>
      <c r="K6699">
        <v>0</v>
      </c>
      <c r="L6699">
        <v>1031</v>
      </c>
      <c r="M6699">
        <v>1031</v>
      </c>
      <c r="N6699" t="s">
        <v>20</v>
      </c>
      <c r="O6699" t="s">
        <v>16791</v>
      </c>
      <c r="P6699" t="s">
        <v>28</v>
      </c>
      <c r="Q6699" t="s">
        <v>34233</v>
      </c>
      <c r="R6699" t="s">
        <v>34233</v>
      </c>
      <c r="S6699" t="s">
        <v>33797</v>
      </c>
      <c r="T6699" t="s">
        <v>34357</v>
      </c>
      <c r="U6699" t="s">
        <v>32634</v>
      </c>
      <c r="V6699" t="s">
        <v>33255</v>
      </c>
      <c r="X6699">
        <v>2</v>
      </c>
      <c r="Y6699">
        <v>1</v>
      </c>
      <c r="AA6699">
        <v>9</v>
      </c>
      <c r="AB6699">
        <v>15</v>
      </c>
      <c r="AC6699">
        <v>1</v>
      </c>
      <c r="AD6699" t="str">
        <f t="shared" si="1016"/>
        <v/>
      </c>
      <c r="AE6699" t="str">
        <f t="shared" si="1009"/>
        <v/>
      </c>
      <c r="AF6699" t="str">
        <f t="shared" si="1013"/>
        <v/>
      </c>
      <c r="AG6699">
        <f>IF((S6699&lt;&gt;"tühi")*(AC6699&lt;&gt;""),AC6699,"")</f>
        <v>1</v>
      </c>
      <c r="AH6699">
        <f t="shared" si="1010"/>
        <v>2.8</v>
      </c>
      <c r="AI6699">
        <v>0.14499999999999999</v>
      </c>
      <c r="AJ6699">
        <f t="shared" si="1015"/>
        <v>0.40599999999999997</v>
      </c>
      <c r="AK6699" t="str">
        <f t="shared" si="1011"/>
        <v/>
      </c>
      <c r="AL6699" t="str">
        <f t="shared" ref="AL6699:AL6762" si="1017">IF(COUNTBLANK(AK6699),"",AK6699*AI6699)</f>
        <v/>
      </c>
    </row>
    <row r="6700" spans="1:39" x14ac:dyDescent="0.2">
      <c r="A6700" t="s">
        <v>13908</v>
      </c>
      <c r="B6700" t="s">
        <v>830</v>
      </c>
      <c r="C6700" t="s">
        <v>13909</v>
      </c>
      <c r="D6700" s="1">
        <v>37092</v>
      </c>
      <c r="E6700" s="1">
        <v>43456</v>
      </c>
      <c r="F6700" t="s">
        <v>19</v>
      </c>
      <c r="I6700">
        <v>100</v>
      </c>
      <c r="J6700">
        <v>0</v>
      </c>
      <c r="K6700">
        <v>0</v>
      </c>
      <c r="L6700">
        <v>1362</v>
      </c>
      <c r="M6700">
        <v>1362</v>
      </c>
      <c r="N6700" t="s">
        <v>20</v>
      </c>
      <c r="O6700" t="s">
        <v>13910</v>
      </c>
      <c r="P6700" t="s">
        <v>28</v>
      </c>
      <c r="Q6700" t="s">
        <v>34233</v>
      </c>
      <c r="R6700" t="s">
        <v>34233</v>
      </c>
      <c r="S6700" t="s">
        <v>33797</v>
      </c>
      <c r="T6700" t="s">
        <v>34349</v>
      </c>
      <c r="AD6700" t="str">
        <f t="shared" si="1016"/>
        <v/>
      </c>
      <c r="AE6700" t="str">
        <f t="shared" ref="AE6700:AE6763" si="1018">IF((S6700="tühi")*(AC6700&lt;&gt;""),AC6700,"")</f>
        <v/>
      </c>
      <c r="AF6700" t="str">
        <f t="shared" si="1013"/>
        <v/>
      </c>
      <c r="AG6700" s="17">
        <v>1</v>
      </c>
      <c r="AH6700">
        <f t="shared" si="1010"/>
        <v>2.8</v>
      </c>
      <c r="AI6700">
        <v>0.14499999999999999</v>
      </c>
      <c r="AJ6700">
        <f t="shared" si="1015"/>
        <v>0.40599999999999997</v>
      </c>
      <c r="AK6700" t="str">
        <f t="shared" si="1011"/>
        <v/>
      </c>
      <c r="AL6700" t="str">
        <f t="shared" si="1017"/>
        <v/>
      </c>
    </row>
    <row r="6701" spans="1:39" x14ac:dyDescent="0.2">
      <c r="A6701" t="s">
        <v>15622</v>
      </c>
      <c r="B6701" t="s">
        <v>830</v>
      </c>
      <c r="C6701" t="s">
        <v>15623</v>
      </c>
      <c r="D6701" s="1">
        <v>37384</v>
      </c>
      <c r="E6701" s="1">
        <v>43456</v>
      </c>
      <c r="F6701" t="s">
        <v>19</v>
      </c>
      <c r="I6701">
        <v>100</v>
      </c>
      <c r="J6701">
        <v>0</v>
      </c>
      <c r="K6701">
        <v>0</v>
      </c>
      <c r="L6701">
        <v>1277</v>
      </c>
      <c r="M6701">
        <v>1277</v>
      </c>
      <c r="N6701" t="s">
        <v>20</v>
      </c>
      <c r="O6701" t="s">
        <v>15624</v>
      </c>
      <c r="P6701" t="s">
        <v>28</v>
      </c>
      <c r="Q6701" t="s">
        <v>34233</v>
      </c>
      <c r="R6701" t="s">
        <v>34233</v>
      </c>
      <c r="S6701" t="s">
        <v>32628</v>
      </c>
      <c r="T6701" t="s">
        <v>32634</v>
      </c>
      <c r="U6701" t="s">
        <v>33256</v>
      </c>
      <c r="V6701" t="s">
        <v>33257</v>
      </c>
      <c r="W6701">
        <f>655/2</f>
        <v>327.5</v>
      </c>
      <c r="X6701">
        <v>2</v>
      </c>
      <c r="Y6701">
        <v>1</v>
      </c>
      <c r="Z6701">
        <f>1300/2</f>
        <v>650</v>
      </c>
      <c r="AA6701">
        <v>7</v>
      </c>
      <c r="AB6701">
        <f>25/2</f>
        <v>12.5</v>
      </c>
      <c r="AC6701">
        <v>2</v>
      </c>
      <c r="AD6701" t="str">
        <f t="shared" si="1016"/>
        <v/>
      </c>
      <c r="AE6701" t="str">
        <f t="shared" si="1018"/>
        <v/>
      </c>
      <c r="AF6701" t="str">
        <f t="shared" si="1013"/>
        <v/>
      </c>
      <c r="AG6701">
        <v>1</v>
      </c>
      <c r="AH6701">
        <f t="shared" si="1010"/>
        <v>2.8</v>
      </c>
      <c r="AI6701">
        <v>0.14499999999999999</v>
      </c>
      <c r="AJ6701">
        <f t="shared" si="1015"/>
        <v>0.40599999999999997</v>
      </c>
      <c r="AK6701" t="str">
        <f t="shared" si="1011"/>
        <v/>
      </c>
      <c r="AL6701" t="str">
        <f t="shared" si="1017"/>
        <v/>
      </c>
      <c r="AM6701" t="s">
        <v>34036</v>
      </c>
    </row>
    <row r="6702" spans="1:39" x14ac:dyDescent="0.2">
      <c r="A6702" t="s">
        <v>16786</v>
      </c>
      <c r="B6702" t="s">
        <v>830</v>
      </c>
      <c r="C6702" t="s">
        <v>16787</v>
      </c>
      <c r="D6702" s="1">
        <v>37579</v>
      </c>
      <c r="E6702" s="1">
        <v>43456</v>
      </c>
      <c r="F6702" t="s">
        <v>19</v>
      </c>
      <c r="I6702">
        <v>100</v>
      </c>
      <c r="J6702">
        <v>0</v>
      </c>
      <c r="K6702">
        <v>0</v>
      </c>
      <c r="L6702">
        <v>1260</v>
      </c>
      <c r="M6702">
        <v>1260</v>
      </c>
      <c r="N6702" t="s">
        <v>20</v>
      </c>
      <c r="O6702" t="s">
        <v>16788</v>
      </c>
      <c r="P6702" t="s">
        <v>28</v>
      </c>
      <c r="Q6702" t="s">
        <v>34233</v>
      </c>
      <c r="R6702" t="s">
        <v>34233</v>
      </c>
      <c r="S6702" t="s">
        <v>32628</v>
      </c>
      <c r="T6702" t="s">
        <v>34357</v>
      </c>
      <c r="U6702" t="s">
        <v>32634</v>
      </c>
      <c r="V6702" t="s">
        <v>33255</v>
      </c>
      <c r="X6702">
        <v>2</v>
      </c>
      <c r="Y6702">
        <v>1</v>
      </c>
      <c r="AA6702">
        <v>9</v>
      </c>
      <c r="AB6702">
        <v>15</v>
      </c>
      <c r="AC6702">
        <v>1</v>
      </c>
      <c r="AD6702" t="str">
        <f t="shared" si="1016"/>
        <v/>
      </c>
      <c r="AE6702" t="str">
        <f t="shared" si="1018"/>
        <v/>
      </c>
      <c r="AF6702" t="str">
        <f t="shared" si="1013"/>
        <v/>
      </c>
      <c r="AG6702">
        <f t="shared" ref="AG6702:AG6733" si="1019">IF((S6702&lt;&gt;"tühi")*(AC6702&lt;&gt;""),AC6702,"")</f>
        <v>1</v>
      </c>
      <c r="AH6702">
        <f t="shared" si="1010"/>
        <v>2.8</v>
      </c>
      <c r="AI6702">
        <v>0.14499999999999999</v>
      </c>
      <c r="AJ6702">
        <f t="shared" si="1015"/>
        <v>0.40599999999999997</v>
      </c>
      <c r="AK6702" t="str">
        <f t="shared" si="1011"/>
        <v/>
      </c>
      <c r="AL6702" t="str">
        <f t="shared" si="1017"/>
        <v/>
      </c>
    </row>
    <row r="6703" spans="1:39" x14ac:dyDescent="0.2">
      <c r="A6703" t="s">
        <v>16736</v>
      </c>
      <c r="B6703" t="s">
        <v>830</v>
      </c>
      <c r="C6703" t="s">
        <v>16737</v>
      </c>
      <c r="D6703" s="1">
        <v>37579</v>
      </c>
      <c r="E6703" s="1">
        <v>43456</v>
      </c>
      <c r="F6703" t="s">
        <v>19</v>
      </c>
      <c r="I6703">
        <v>100</v>
      </c>
      <c r="J6703">
        <v>0</v>
      </c>
      <c r="K6703">
        <v>0</v>
      </c>
      <c r="L6703">
        <v>1405</v>
      </c>
      <c r="M6703">
        <v>1405</v>
      </c>
      <c r="N6703" t="s">
        <v>20</v>
      </c>
      <c r="O6703" t="s">
        <v>16738</v>
      </c>
      <c r="P6703" t="s">
        <v>28</v>
      </c>
      <c r="Q6703" t="s">
        <v>34233</v>
      </c>
      <c r="R6703" t="s">
        <v>34233</v>
      </c>
      <c r="S6703" t="s">
        <v>32628</v>
      </c>
      <c r="T6703" t="s">
        <v>34357</v>
      </c>
      <c r="U6703" t="s">
        <v>32634</v>
      </c>
      <c r="V6703" t="s">
        <v>33254</v>
      </c>
      <c r="X6703">
        <v>2</v>
      </c>
      <c r="Y6703">
        <v>1</v>
      </c>
      <c r="AA6703">
        <v>9</v>
      </c>
      <c r="AB6703">
        <v>15</v>
      </c>
      <c r="AC6703">
        <v>1</v>
      </c>
      <c r="AD6703" t="str">
        <f t="shared" si="1016"/>
        <v/>
      </c>
      <c r="AE6703" t="str">
        <f t="shared" si="1018"/>
        <v/>
      </c>
      <c r="AF6703" t="str">
        <f t="shared" si="1013"/>
        <v/>
      </c>
      <c r="AG6703">
        <f t="shared" si="1019"/>
        <v>1</v>
      </c>
      <c r="AH6703">
        <f t="shared" si="1010"/>
        <v>2.8</v>
      </c>
      <c r="AI6703">
        <v>0.14499999999999999</v>
      </c>
      <c r="AJ6703">
        <f t="shared" si="1015"/>
        <v>0.40599999999999997</v>
      </c>
      <c r="AK6703" t="str">
        <f t="shared" si="1011"/>
        <v/>
      </c>
      <c r="AL6703" t="str">
        <f t="shared" si="1017"/>
        <v/>
      </c>
    </row>
    <row r="6704" spans="1:39" x14ac:dyDescent="0.2">
      <c r="A6704" t="s">
        <v>16733</v>
      </c>
      <c r="B6704" t="s">
        <v>830</v>
      </c>
      <c r="C6704" t="s">
        <v>16734</v>
      </c>
      <c r="D6704" s="1">
        <v>37579</v>
      </c>
      <c r="E6704" s="1">
        <v>43456</v>
      </c>
      <c r="F6704" t="s">
        <v>19</v>
      </c>
      <c r="I6704">
        <v>100</v>
      </c>
      <c r="J6704">
        <v>0</v>
      </c>
      <c r="K6704">
        <v>0</v>
      </c>
      <c r="L6704">
        <v>1332</v>
      </c>
      <c r="M6704">
        <v>1332</v>
      </c>
      <c r="N6704" t="s">
        <v>20</v>
      </c>
      <c r="O6704" t="s">
        <v>16735</v>
      </c>
      <c r="P6704" t="s">
        <v>28</v>
      </c>
      <c r="Q6704" t="s">
        <v>34233</v>
      </c>
      <c r="R6704" t="s">
        <v>34233</v>
      </c>
      <c r="S6704" t="s">
        <v>32628</v>
      </c>
      <c r="T6704" t="s">
        <v>34357</v>
      </c>
      <c r="U6704" t="s">
        <v>32634</v>
      </c>
      <c r="V6704" t="s">
        <v>33254</v>
      </c>
      <c r="X6704">
        <v>2</v>
      </c>
      <c r="Y6704">
        <v>1</v>
      </c>
      <c r="AA6704">
        <v>9</v>
      </c>
      <c r="AB6704">
        <v>15</v>
      </c>
      <c r="AC6704">
        <v>1</v>
      </c>
      <c r="AD6704" t="str">
        <f t="shared" si="1016"/>
        <v/>
      </c>
      <c r="AE6704" t="str">
        <f t="shared" si="1018"/>
        <v/>
      </c>
      <c r="AF6704" t="str">
        <f t="shared" si="1013"/>
        <v/>
      </c>
      <c r="AG6704">
        <f t="shared" si="1019"/>
        <v>1</v>
      </c>
      <c r="AH6704">
        <f t="shared" ref="AH6704:AH6767" si="1020">IF(AG6704="","",AG6704*2.8)</f>
        <v>2.8</v>
      </c>
      <c r="AI6704">
        <v>0.14499999999999999</v>
      </c>
      <c r="AJ6704">
        <f t="shared" si="1015"/>
        <v>0.40599999999999997</v>
      </c>
      <c r="AK6704" t="str">
        <f t="shared" ref="AK6704:AK6767" si="1021">IF(AE6704="","",AE6704*2.8)</f>
        <v/>
      </c>
      <c r="AL6704" t="str">
        <f t="shared" si="1017"/>
        <v/>
      </c>
    </row>
    <row r="6705" spans="1:39" x14ac:dyDescent="0.2">
      <c r="A6705" t="s">
        <v>16792</v>
      </c>
      <c r="B6705" t="s">
        <v>830</v>
      </c>
      <c r="C6705" t="s">
        <v>16793</v>
      </c>
      <c r="D6705" s="1">
        <v>37579</v>
      </c>
      <c r="E6705" s="1">
        <v>43456</v>
      </c>
      <c r="F6705" t="s">
        <v>19</v>
      </c>
      <c r="I6705">
        <v>100</v>
      </c>
      <c r="J6705">
        <v>0</v>
      </c>
      <c r="K6705">
        <v>0</v>
      </c>
      <c r="L6705">
        <v>1332</v>
      </c>
      <c r="M6705">
        <v>1332</v>
      </c>
      <c r="N6705" t="s">
        <v>20</v>
      </c>
      <c r="O6705" t="s">
        <v>16794</v>
      </c>
      <c r="P6705" t="s">
        <v>28</v>
      </c>
      <c r="Q6705" t="s">
        <v>34233</v>
      </c>
      <c r="R6705" t="s">
        <v>34233</v>
      </c>
      <c r="S6705" t="s">
        <v>32628</v>
      </c>
      <c r="T6705" t="s">
        <v>34354</v>
      </c>
      <c r="U6705" t="s">
        <v>32634</v>
      </c>
      <c r="V6705" t="s">
        <v>33255</v>
      </c>
      <c r="X6705">
        <v>2</v>
      </c>
      <c r="Y6705">
        <v>1</v>
      </c>
      <c r="AA6705">
        <v>9</v>
      </c>
      <c r="AB6705">
        <v>15</v>
      </c>
      <c r="AC6705">
        <v>1</v>
      </c>
      <c r="AD6705" t="str">
        <f t="shared" si="1016"/>
        <v/>
      </c>
      <c r="AE6705" t="str">
        <f t="shared" si="1018"/>
        <v/>
      </c>
      <c r="AF6705" t="str">
        <f t="shared" si="1013"/>
        <v/>
      </c>
      <c r="AG6705">
        <f t="shared" si="1019"/>
        <v>1</v>
      </c>
      <c r="AH6705">
        <f t="shared" si="1020"/>
        <v>2.8</v>
      </c>
      <c r="AI6705">
        <v>0.14499999999999999</v>
      </c>
      <c r="AJ6705">
        <f t="shared" si="1015"/>
        <v>0.40599999999999997</v>
      </c>
      <c r="AK6705" t="str">
        <f t="shared" si="1021"/>
        <v/>
      </c>
      <c r="AL6705" t="str">
        <f t="shared" si="1017"/>
        <v/>
      </c>
    </row>
    <row r="6706" spans="1:39" x14ac:dyDescent="0.2">
      <c r="A6706" t="s">
        <v>16795</v>
      </c>
      <c r="B6706" t="s">
        <v>830</v>
      </c>
      <c r="C6706" t="s">
        <v>16796</v>
      </c>
      <c r="D6706" s="1">
        <v>37579</v>
      </c>
      <c r="E6706" s="1">
        <v>43456</v>
      </c>
      <c r="F6706" t="s">
        <v>19</v>
      </c>
      <c r="I6706">
        <v>100</v>
      </c>
      <c r="J6706">
        <v>0</v>
      </c>
      <c r="K6706">
        <v>0</v>
      </c>
      <c r="L6706">
        <v>1332</v>
      </c>
      <c r="M6706">
        <v>1332</v>
      </c>
      <c r="N6706" t="s">
        <v>20</v>
      </c>
      <c r="O6706" t="s">
        <v>16797</v>
      </c>
      <c r="P6706" t="s">
        <v>28</v>
      </c>
      <c r="Q6706" t="s">
        <v>34233</v>
      </c>
      <c r="R6706" t="s">
        <v>34233</v>
      </c>
      <c r="S6706" t="s">
        <v>32628</v>
      </c>
      <c r="T6706" t="s">
        <v>34357</v>
      </c>
      <c r="U6706" t="s">
        <v>32634</v>
      </c>
      <c r="V6706" t="s">
        <v>33255</v>
      </c>
      <c r="X6706">
        <v>2</v>
      </c>
      <c r="Y6706">
        <v>1</v>
      </c>
      <c r="AA6706">
        <v>9</v>
      </c>
      <c r="AB6706">
        <v>15</v>
      </c>
      <c r="AC6706">
        <v>1</v>
      </c>
      <c r="AD6706" t="str">
        <f t="shared" si="1016"/>
        <v/>
      </c>
      <c r="AE6706" t="str">
        <f t="shared" si="1018"/>
        <v/>
      </c>
      <c r="AF6706" t="str">
        <f t="shared" si="1013"/>
        <v/>
      </c>
      <c r="AG6706">
        <f t="shared" si="1019"/>
        <v>1</v>
      </c>
      <c r="AH6706">
        <f t="shared" si="1020"/>
        <v>2.8</v>
      </c>
      <c r="AI6706">
        <v>0.14499999999999999</v>
      </c>
      <c r="AJ6706">
        <f t="shared" si="1015"/>
        <v>0.40599999999999997</v>
      </c>
      <c r="AK6706" t="str">
        <f t="shared" si="1021"/>
        <v/>
      </c>
      <c r="AL6706" t="str">
        <f t="shared" si="1017"/>
        <v/>
      </c>
    </row>
    <row r="6707" spans="1:39" x14ac:dyDescent="0.2">
      <c r="A6707" t="s">
        <v>20510</v>
      </c>
      <c r="B6707" t="s">
        <v>830</v>
      </c>
      <c r="C6707" t="s">
        <v>20511</v>
      </c>
      <c r="D6707" s="1">
        <v>38404</v>
      </c>
      <c r="E6707" s="1">
        <v>43456</v>
      </c>
      <c r="F6707" t="s">
        <v>19</v>
      </c>
      <c r="I6707">
        <v>100</v>
      </c>
      <c r="J6707">
        <v>0</v>
      </c>
      <c r="K6707">
        <v>0</v>
      </c>
      <c r="L6707">
        <v>1030</v>
      </c>
      <c r="M6707">
        <v>1030</v>
      </c>
      <c r="N6707" t="s">
        <v>20</v>
      </c>
      <c r="O6707" t="s">
        <v>20512</v>
      </c>
      <c r="P6707" t="s">
        <v>28</v>
      </c>
      <c r="Q6707" t="s">
        <v>34233</v>
      </c>
      <c r="R6707" t="s">
        <v>34233</v>
      </c>
      <c r="S6707" t="s">
        <v>32628</v>
      </c>
      <c r="T6707" t="s">
        <v>34357</v>
      </c>
      <c r="U6707" t="s">
        <v>32634</v>
      </c>
      <c r="V6707" t="s">
        <v>33258</v>
      </c>
      <c r="W6707">
        <v>170</v>
      </c>
      <c r="X6707">
        <v>2</v>
      </c>
      <c r="Y6707">
        <v>1</v>
      </c>
      <c r="AA6707">
        <v>8.5</v>
      </c>
      <c r="AC6707">
        <v>1</v>
      </c>
      <c r="AD6707" t="str">
        <f t="shared" si="1016"/>
        <v/>
      </c>
      <c r="AE6707" t="str">
        <f t="shared" si="1018"/>
        <v/>
      </c>
      <c r="AF6707" t="str">
        <f t="shared" si="1013"/>
        <v/>
      </c>
      <c r="AG6707">
        <f t="shared" si="1019"/>
        <v>1</v>
      </c>
      <c r="AH6707">
        <f t="shared" si="1020"/>
        <v>2.8</v>
      </c>
      <c r="AI6707">
        <v>0.14499999999999999</v>
      </c>
      <c r="AJ6707">
        <f t="shared" si="1015"/>
        <v>0.40599999999999997</v>
      </c>
      <c r="AK6707" t="str">
        <f t="shared" si="1021"/>
        <v/>
      </c>
      <c r="AL6707" t="str">
        <f t="shared" si="1017"/>
        <v/>
      </c>
    </row>
    <row r="6708" spans="1:39" x14ac:dyDescent="0.2">
      <c r="A6708" t="s">
        <v>15625</v>
      </c>
      <c r="B6708" t="s">
        <v>830</v>
      </c>
      <c r="C6708" t="s">
        <v>15626</v>
      </c>
      <c r="D6708" s="1">
        <v>37384</v>
      </c>
      <c r="E6708" s="1">
        <v>43456</v>
      </c>
      <c r="F6708" t="s">
        <v>19</v>
      </c>
      <c r="I6708">
        <v>100</v>
      </c>
      <c r="J6708">
        <v>0</v>
      </c>
      <c r="K6708">
        <v>0</v>
      </c>
      <c r="L6708">
        <v>1296</v>
      </c>
      <c r="M6708">
        <v>1296</v>
      </c>
      <c r="N6708" t="s">
        <v>20</v>
      </c>
      <c r="O6708" t="s">
        <v>15627</v>
      </c>
      <c r="P6708" t="s">
        <v>28</v>
      </c>
      <c r="Q6708" t="s">
        <v>34233</v>
      </c>
      <c r="R6708" t="s">
        <v>34233</v>
      </c>
      <c r="S6708" t="s">
        <v>32628</v>
      </c>
      <c r="T6708" t="s">
        <v>34354</v>
      </c>
      <c r="U6708" t="s">
        <v>32634</v>
      </c>
      <c r="V6708" t="s">
        <v>33245</v>
      </c>
      <c r="X6708">
        <v>2</v>
      </c>
      <c r="Y6708">
        <v>1</v>
      </c>
      <c r="AA6708">
        <v>9</v>
      </c>
      <c r="AB6708">
        <v>15</v>
      </c>
      <c r="AC6708">
        <v>1</v>
      </c>
      <c r="AD6708" t="str">
        <f t="shared" si="1016"/>
        <v/>
      </c>
      <c r="AE6708" t="str">
        <f t="shared" si="1018"/>
        <v/>
      </c>
      <c r="AF6708" t="str">
        <f t="shared" si="1013"/>
        <v/>
      </c>
      <c r="AG6708">
        <f t="shared" si="1019"/>
        <v>1</v>
      </c>
      <c r="AH6708">
        <f t="shared" si="1020"/>
        <v>2.8</v>
      </c>
      <c r="AI6708">
        <v>0.14499999999999999</v>
      </c>
      <c r="AJ6708">
        <f t="shared" si="1015"/>
        <v>0.40599999999999997</v>
      </c>
      <c r="AK6708" t="str">
        <f t="shared" si="1021"/>
        <v/>
      </c>
      <c r="AL6708" t="str">
        <f t="shared" si="1017"/>
        <v/>
      </c>
    </row>
    <row r="6709" spans="1:39" x14ac:dyDescent="0.2">
      <c r="A6709" t="s">
        <v>19527</v>
      </c>
      <c r="B6709" t="s">
        <v>830</v>
      </c>
      <c r="C6709" t="s">
        <v>19528</v>
      </c>
      <c r="D6709" s="1">
        <v>38194</v>
      </c>
      <c r="E6709" s="1">
        <v>43456</v>
      </c>
      <c r="F6709" t="s">
        <v>19</v>
      </c>
      <c r="I6709">
        <v>100</v>
      </c>
      <c r="J6709">
        <v>0</v>
      </c>
      <c r="K6709">
        <v>0</v>
      </c>
      <c r="L6709">
        <v>1362</v>
      </c>
      <c r="M6709">
        <v>1362</v>
      </c>
      <c r="N6709" t="s">
        <v>20</v>
      </c>
      <c r="O6709" t="s">
        <v>19529</v>
      </c>
      <c r="P6709" t="s">
        <v>28</v>
      </c>
      <c r="Q6709" t="s">
        <v>34233</v>
      </c>
      <c r="R6709" t="s">
        <v>34233</v>
      </c>
      <c r="S6709" t="s">
        <v>32628</v>
      </c>
      <c r="T6709" t="s">
        <v>34357</v>
      </c>
      <c r="U6709" t="s">
        <v>32656</v>
      </c>
      <c r="V6709" t="s">
        <v>33251</v>
      </c>
      <c r="X6709">
        <v>2</v>
      </c>
      <c r="Y6709">
        <v>1</v>
      </c>
      <c r="AA6709">
        <v>7.5</v>
      </c>
      <c r="AB6709">
        <v>25</v>
      </c>
      <c r="AC6709">
        <v>2</v>
      </c>
      <c r="AD6709" t="str">
        <f t="shared" si="1016"/>
        <v/>
      </c>
      <c r="AE6709" t="str">
        <f t="shared" si="1018"/>
        <v/>
      </c>
      <c r="AF6709" t="str">
        <f t="shared" si="1013"/>
        <v/>
      </c>
      <c r="AG6709">
        <f t="shared" si="1019"/>
        <v>2</v>
      </c>
      <c r="AH6709">
        <f t="shared" si="1020"/>
        <v>5.6</v>
      </c>
      <c r="AI6709">
        <v>0.14499999999999999</v>
      </c>
      <c r="AJ6709">
        <f t="shared" si="1015"/>
        <v>0.81199999999999994</v>
      </c>
      <c r="AK6709" t="str">
        <f t="shared" si="1021"/>
        <v/>
      </c>
      <c r="AL6709" t="str">
        <f t="shared" si="1017"/>
        <v/>
      </c>
    </row>
    <row r="6710" spans="1:39" x14ac:dyDescent="0.2">
      <c r="A6710" t="s">
        <v>19794</v>
      </c>
      <c r="B6710" t="s">
        <v>830</v>
      </c>
      <c r="C6710" t="s">
        <v>19795</v>
      </c>
      <c r="D6710" s="1">
        <v>38224</v>
      </c>
      <c r="E6710" s="1">
        <v>43456</v>
      </c>
      <c r="F6710" t="s">
        <v>19</v>
      </c>
      <c r="I6710">
        <v>100</v>
      </c>
      <c r="J6710">
        <v>0</v>
      </c>
      <c r="K6710">
        <v>0</v>
      </c>
      <c r="L6710">
        <v>1341</v>
      </c>
      <c r="M6710">
        <v>1341</v>
      </c>
      <c r="N6710" t="s">
        <v>20</v>
      </c>
      <c r="O6710" t="s">
        <v>19796</v>
      </c>
      <c r="P6710" t="s">
        <v>28</v>
      </c>
      <c r="Q6710" t="s">
        <v>34233</v>
      </c>
      <c r="R6710" t="s">
        <v>34233</v>
      </c>
      <c r="S6710" t="s">
        <v>32628</v>
      </c>
      <c r="T6710" t="s">
        <v>34357</v>
      </c>
      <c r="U6710" t="s">
        <v>32634</v>
      </c>
      <c r="V6710" t="s">
        <v>33251</v>
      </c>
      <c r="X6710">
        <v>1</v>
      </c>
      <c r="Y6710">
        <v>1</v>
      </c>
      <c r="AA6710">
        <v>5.5</v>
      </c>
      <c r="AB6710">
        <v>20</v>
      </c>
      <c r="AC6710">
        <v>1</v>
      </c>
      <c r="AD6710" t="str">
        <f t="shared" si="1016"/>
        <v/>
      </c>
      <c r="AE6710" t="str">
        <f t="shared" si="1018"/>
        <v/>
      </c>
      <c r="AF6710" t="str">
        <f t="shared" si="1013"/>
        <v/>
      </c>
      <c r="AG6710">
        <f t="shared" si="1019"/>
        <v>1</v>
      </c>
      <c r="AH6710">
        <f t="shared" si="1020"/>
        <v>2.8</v>
      </c>
      <c r="AI6710">
        <v>0.14499999999999999</v>
      </c>
      <c r="AJ6710">
        <f t="shared" si="1015"/>
        <v>0.40599999999999997</v>
      </c>
      <c r="AK6710" t="str">
        <f t="shared" si="1021"/>
        <v/>
      </c>
      <c r="AL6710" t="str">
        <f t="shared" si="1017"/>
        <v/>
      </c>
    </row>
    <row r="6711" spans="1:39" x14ac:dyDescent="0.2">
      <c r="A6711" t="s">
        <v>19791</v>
      </c>
      <c r="B6711" t="s">
        <v>830</v>
      </c>
      <c r="C6711" t="s">
        <v>19792</v>
      </c>
      <c r="D6711" s="1">
        <v>38224</v>
      </c>
      <c r="E6711" s="1">
        <v>43456</v>
      </c>
      <c r="F6711" t="s">
        <v>19</v>
      </c>
      <c r="I6711">
        <v>100</v>
      </c>
      <c r="J6711">
        <v>0</v>
      </c>
      <c r="K6711">
        <v>0</v>
      </c>
      <c r="L6711">
        <v>1851</v>
      </c>
      <c r="M6711">
        <v>1851</v>
      </c>
      <c r="N6711" t="s">
        <v>20</v>
      </c>
      <c r="O6711" t="s">
        <v>19793</v>
      </c>
      <c r="P6711" t="s">
        <v>28</v>
      </c>
      <c r="Q6711" t="s">
        <v>34233</v>
      </c>
      <c r="R6711" t="s">
        <v>34233</v>
      </c>
      <c r="S6711" t="s">
        <v>32628</v>
      </c>
      <c r="T6711" t="s">
        <v>34357</v>
      </c>
      <c r="U6711" t="s">
        <v>32634</v>
      </c>
      <c r="V6711" t="s">
        <v>33251</v>
      </c>
      <c r="X6711">
        <v>1</v>
      </c>
      <c r="Y6711">
        <v>1</v>
      </c>
      <c r="AA6711">
        <v>5.5</v>
      </c>
      <c r="AB6711">
        <v>20</v>
      </c>
      <c r="AC6711">
        <v>1</v>
      </c>
      <c r="AD6711" t="str">
        <f t="shared" si="1016"/>
        <v/>
      </c>
      <c r="AE6711" t="str">
        <f t="shared" si="1018"/>
        <v/>
      </c>
      <c r="AF6711" t="str">
        <f t="shared" si="1013"/>
        <v/>
      </c>
      <c r="AG6711">
        <f t="shared" si="1019"/>
        <v>1</v>
      </c>
      <c r="AH6711">
        <f t="shared" si="1020"/>
        <v>2.8</v>
      </c>
      <c r="AI6711">
        <v>0.14499999999999999</v>
      </c>
      <c r="AJ6711">
        <f t="shared" si="1015"/>
        <v>0.40599999999999997</v>
      </c>
      <c r="AK6711" t="str">
        <f t="shared" si="1021"/>
        <v/>
      </c>
      <c r="AL6711" t="str">
        <f t="shared" si="1017"/>
        <v/>
      </c>
    </row>
    <row r="6712" spans="1:39" x14ac:dyDescent="0.2">
      <c r="A6712" t="s">
        <v>19530</v>
      </c>
      <c r="B6712" t="s">
        <v>830</v>
      </c>
      <c r="C6712" t="s">
        <v>19531</v>
      </c>
      <c r="D6712" s="1">
        <v>38194</v>
      </c>
      <c r="E6712" s="1">
        <v>43951</v>
      </c>
      <c r="F6712" t="s">
        <v>19</v>
      </c>
      <c r="I6712">
        <v>100</v>
      </c>
      <c r="J6712">
        <v>0</v>
      </c>
      <c r="K6712">
        <v>0</v>
      </c>
      <c r="L6712">
        <v>1411</v>
      </c>
      <c r="M6712">
        <v>1411</v>
      </c>
      <c r="N6712" t="s">
        <v>20</v>
      </c>
      <c r="O6712" t="s">
        <v>19532</v>
      </c>
      <c r="P6712" t="s">
        <v>28</v>
      </c>
      <c r="Q6712" t="s">
        <v>34233</v>
      </c>
      <c r="R6712" t="s">
        <v>34233</v>
      </c>
      <c r="S6712" t="s">
        <v>32628</v>
      </c>
      <c r="T6712" t="s">
        <v>34357</v>
      </c>
      <c r="U6712" t="s">
        <v>32656</v>
      </c>
      <c r="V6712" t="s">
        <v>33251</v>
      </c>
      <c r="X6712">
        <v>2</v>
      </c>
      <c r="Y6712">
        <v>1</v>
      </c>
      <c r="AA6712">
        <v>7.5</v>
      </c>
      <c r="AB6712">
        <v>25</v>
      </c>
      <c r="AC6712">
        <v>2</v>
      </c>
      <c r="AD6712" t="str">
        <f t="shared" si="1016"/>
        <v/>
      </c>
      <c r="AE6712" t="str">
        <f t="shared" si="1018"/>
        <v/>
      </c>
      <c r="AF6712" t="str">
        <f t="shared" si="1013"/>
        <v/>
      </c>
      <c r="AG6712">
        <f t="shared" si="1019"/>
        <v>2</v>
      </c>
      <c r="AH6712">
        <f t="shared" si="1020"/>
        <v>5.6</v>
      </c>
      <c r="AI6712">
        <v>0.14499999999999999</v>
      </c>
      <c r="AJ6712">
        <f t="shared" si="1015"/>
        <v>0.81199999999999994</v>
      </c>
      <c r="AK6712" t="str">
        <f t="shared" si="1021"/>
        <v/>
      </c>
      <c r="AL6712" t="str">
        <f t="shared" si="1017"/>
        <v/>
      </c>
    </row>
    <row r="6713" spans="1:39" x14ac:dyDescent="0.2">
      <c r="A6713" t="s">
        <v>19854</v>
      </c>
      <c r="B6713" t="s">
        <v>830</v>
      </c>
      <c r="C6713" t="s">
        <v>19855</v>
      </c>
      <c r="D6713" s="1">
        <v>38224</v>
      </c>
      <c r="E6713" s="1">
        <v>44155</v>
      </c>
      <c r="F6713" t="s">
        <v>19</v>
      </c>
      <c r="I6713">
        <v>100</v>
      </c>
      <c r="J6713">
        <v>0</v>
      </c>
      <c r="K6713">
        <v>0</v>
      </c>
      <c r="L6713">
        <v>1440</v>
      </c>
      <c r="M6713">
        <v>1440</v>
      </c>
      <c r="N6713" t="s">
        <v>20</v>
      </c>
      <c r="O6713" t="s">
        <v>19856</v>
      </c>
      <c r="P6713" t="s">
        <v>28</v>
      </c>
      <c r="Q6713" t="s">
        <v>34233</v>
      </c>
      <c r="R6713" t="s">
        <v>34233</v>
      </c>
      <c r="S6713" t="s">
        <v>32628</v>
      </c>
      <c r="T6713" t="s">
        <v>34357</v>
      </c>
      <c r="U6713" t="s">
        <v>32634</v>
      </c>
      <c r="V6713" t="s">
        <v>33251</v>
      </c>
      <c r="X6713">
        <v>1</v>
      </c>
      <c r="Y6713">
        <v>1</v>
      </c>
      <c r="AA6713">
        <v>5.5</v>
      </c>
      <c r="AB6713">
        <v>20</v>
      </c>
      <c r="AC6713">
        <v>1</v>
      </c>
      <c r="AD6713" t="str">
        <f t="shared" si="1016"/>
        <v/>
      </c>
      <c r="AE6713" t="str">
        <f t="shared" si="1018"/>
        <v/>
      </c>
      <c r="AF6713" t="str">
        <f t="shared" si="1013"/>
        <v/>
      </c>
      <c r="AG6713">
        <f t="shared" si="1019"/>
        <v>1</v>
      </c>
      <c r="AH6713">
        <f t="shared" si="1020"/>
        <v>2.8</v>
      </c>
      <c r="AI6713">
        <v>0.14499999999999999</v>
      </c>
      <c r="AJ6713">
        <f t="shared" si="1015"/>
        <v>0.40599999999999997</v>
      </c>
      <c r="AK6713" t="str">
        <f t="shared" si="1021"/>
        <v/>
      </c>
      <c r="AL6713" t="str">
        <f t="shared" si="1017"/>
        <v/>
      </c>
    </row>
    <row r="6714" spans="1:39" x14ac:dyDescent="0.2">
      <c r="A6714" t="s">
        <v>19533</v>
      </c>
      <c r="B6714" t="s">
        <v>830</v>
      </c>
      <c r="C6714" t="s">
        <v>19534</v>
      </c>
      <c r="D6714" s="1">
        <v>38194</v>
      </c>
      <c r="E6714" s="1">
        <v>43456</v>
      </c>
      <c r="F6714" t="s">
        <v>19</v>
      </c>
      <c r="I6714">
        <v>100</v>
      </c>
      <c r="J6714">
        <v>0</v>
      </c>
      <c r="K6714">
        <v>0</v>
      </c>
      <c r="L6714">
        <v>1461</v>
      </c>
      <c r="M6714">
        <v>1461</v>
      </c>
      <c r="N6714" t="s">
        <v>20</v>
      </c>
      <c r="O6714" t="s">
        <v>19535</v>
      </c>
      <c r="P6714" t="s">
        <v>28</v>
      </c>
      <c r="Q6714" t="s">
        <v>34233</v>
      </c>
      <c r="R6714" t="s">
        <v>34233</v>
      </c>
      <c r="S6714" t="s">
        <v>32628</v>
      </c>
      <c r="T6714" t="s">
        <v>32663</v>
      </c>
      <c r="U6714" t="s">
        <v>32656</v>
      </c>
      <c r="V6714" t="s">
        <v>33251</v>
      </c>
      <c r="X6714">
        <v>2</v>
      </c>
      <c r="Y6714">
        <v>1</v>
      </c>
      <c r="AA6714">
        <v>7.5</v>
      </c>
      <c r="AB6714">
        <v>25</v>
      </c>
      <c r="AC6714">
        <v>2</v>
      </c>
      <c r="AD6714" t="str">
        <f t="shared" si="1016"/>
        <v/>
      </c>
      <c r="AE6714" t="str">
        <f t="shared" si="1018"/>
        <v/>
      </c>
      <c r="AF6714" t="str">
        <f t="shared" si="1013"/>
        <v/>
      </c>
      <c r="AG6714">
        <f t="shared" si="1019"/>
        <v>2</v>
      </c>
      <c r="AH6714">
        <f t="shared" si="1020"/>
        <v>5.6</v>
      </c>
      <c r="AI6714">
        <v>0.14499999999999999</v>
      </c>
      <c r="AJ6714">
        <f t="shared" si="1015"/>
        <v>0.81199999999999994</v>
      </c>
      <c r="AK6714" t="str">
        <f t="shared" si="1021"/>
        <v/>
      </c>
      <c r="AL6714" t="str">
        <f t="shared" si="1017"/>
        <v/>
      </c>
    </row>
    <row r="6715" spans="1:39" x14ac:dyDescent="0.2">
      <c r="A6715" t="s">
        <v>19797</v>
      </c>
      <c r="B6715" t="s">
        <v>830</v>
      </c>
      <c r="C6715" t="s">
        <v>19798</v>
      </c>
      <c r="D6715" s="1">
        <v>38224</v>
      </c>
      <c r="E6715" s="1">
        <v>44155</v>
      </c>
      <c r="F6715" t="s">
        <v>19</v>
      </c>
      <c r="I6715">
        <v>100</v>
      </c>
      <c r="J6715">
        <v>0</v>
      </c>
      <c r="K6715">
        <v>0</v>
      </c>
      <c r="L6715">
        <v>1444</v>
      </c>
      <c r="M6715">
        <v>1444</v>
      </c>
      <c r="N6715" t="s">
        <v>20</v>
      </c>
      <c r="O6715" t="s">
        <v>19799</v>
      </c>
      <c r="P6715" t="s">
        <v>28</v>
      </c>
      <c r="Q6715" t="s">
        <v>34234</v>
      </c>
      <c r="R6715" t="s">
        <v>33783</v>
      </c>
      <c r="S6715" t="s">
        <v>32628</v>
      </c>
      <c r="T6715" t="s">
        <v>34357</v>
      </c>
      <c r="U6715" t="s">
        <v>32634</v>
      </c>
      <c r="V6715" t="s">
        <v>33251</v>
      </c>
      <c r="X6715">
        <v>1</v>
      </c>
      <c r="Y6715">
        <v>1</v>
      </c>
      <c r="AA6715">
        <v>5.5</v>
      </c>
      <c r="AB6715">
        <v>20</v>
      </c>
      <c r="AC6715">
        <v>1</v>
      </c>
      <c r="AD6715" t="str">
        <f t="shared" si="1016"/>
        <v/>
      </c>
      <c r="AE6715" t="str">
        <f t="shared" si="1018"/>
        <v/>
      </c>
      <c r="AF6715" t="str">
        <f t="shared" si="1013"/>
        <v/>
      </c>
      <c r="AG6715">
        <f t="shared" si="1019"/>
        <v>1</v>
      </c>
      <c r="AH6715">
        <f t="shared" si="1020"/>
        <v>2.8</v>
      </c>
      <c r="AI6715">
        <v>0.14499999999999999</v>
      </c>
      <c r="AJ6715">
        <f t="shared" si="1015"/>
        <v>0.40599999999999997</v>
      </c>
      <c r="AK6715" t="str">
        <f t="shared" si="1021"/>
        <v/>
      </c>
      <c r="AL6715" t="str">
        <f t="shared" si="1017"/>
        <v/>
      </c>
      <c r="AM6715" t="s">
        <v>34799</v>
      </c>
    </row>
    <row r="6716" spans="1:39" x14ac:dyDescent="0.2">
      <c r="A6716" t="s">
        <v>19587</v>
      </c>
      <c r="B6716" t="s">
        <v>830</v>
      </c>
      <c r="C6716" t="s">
        <v>19588</v>
      </c>
      <c r="D6716" s="1">
        <v>38194</v>
      </c>
      <c r="E6716" s="1">
        <v>43456</v>
      </c>
      <c r="F6716" t="s">
        <v>19</v>
      </c>
      <c r="I6716">
        <v>100</v>
      </c>
      <c r="J6716">
        <v>0</v>
      </c>
      <c r="K6716">
        <v>0</v>
      </c>
      <c r="L6716">
        <v>1511</v>
      </c>
      <c r="M6716">
        <v>1511</v>
      </c>
      <c r="N6716" t="s">
        <v>20</v>
      </c>
      <c r="O6716" t="s">
        <v>21</v>
      </c>
      <c r="P6716" t="s">
        <v>28</v>
      </c>
      <c r="Q6716" t="s">
        <v>34233</v>
      </c>
      <c r="R6716" t="s">
        <v>34233</v>
      </c>
      <c r="S6716" t="s">
        <v>32628</v>
      </c>
      <c r="T6716" t="s">
        <v>34356</v>
      </c>
      <c r="U6716" t="s">
        <v>32656</v>
      </c>
      <c r="V6716" t="s">
        <v>33251</v>
      </c>
      <c r="X6716">
        <v>2</v>
      </c>
      <c r="Y6716">
        <v>1</v>
      </c>
      <c r="AA6716">
        <v>7.5</v>
      </c>
      <c r="AB6716">
        <v>25</v>
      </c>
      <c r="AC6716">
        <v>2</v>
      </c>
      <c r="AD6716" t="str">
        <f t="shared" si="1016"/>
        <v/>
      </c>
      <c r="AE6716" t="str">
        <f t="shared" si="1018"/>
        <v/>
      </c>
      <c r="AF6716" t="str">
        <f t="shared" si="1013"/>
        <v/>
      </c>
      <c r="AG6716">
        <f t="shared" si="1019"/>
        <v>2</v>
      </c>
      <c r="AH6716">
        <f t="shared" si="1020"/>
        <v>5.6</v>
      </c>
      <c r="AI6716">
        <v>0.14499999999999999</v>
      </c>
      <c r="AJ6716">
        <f t="shared" si="1015"/>
        <v>0.81199999999999994</v>
      </c>
      <c r="AK6716" t="str">
        <f t="shared" si="1021"/>
        <v/>
      </c>
      <c r="AL6716" t="str">
        <f t="shared" si="1017"/>
        <v/>
      </c>
    </row>
    <row r="6717" spans="1:39" x14ac:dyDescent="0.2">
      <c r="A6717" t="s">
        <v>19800</v>
      </c>
      <c r="B6717" t="s">
        <v>830</v>
      </c>
      <c r="C6717" t="s">
        <v>19801</v>
      </c>
      <c r="D6717" s="1">
        <v>38224</v>
      </c>
      <c r="E6717" s="1">
        <v>43456</v>
      </c>
      <c r="F6717" t="s">
        <v>19</v>
      </c>
      <c r="I6717">
        <v>100</v>
      </c>
      <c r="J6717">
        <v>0</v>
      </c>
      <c r="K6717">
        <v>0</v>
      </c>
      <c r="L6717">
        <v>1341</v>
      </c>
      <c r="M6717">
        <v>1341</v>
      </c>
      <c r="N6717" t="s">
        <v>20</v>
      </c>
      <c r="O6717" t="s">
        <v>19802</v>
      </c>
      <c r="P6717" t="s">
        <v>28</v>
      </c>
      <c r="Q6717" t="s">
        <v>34233</v>
      </c>
      <c r="R6717" t="s">
        <v>34233</v>
      </c>
      <c r="S6717" t="s">
        <v>32628</v>
      </c>
      <c r="T6717" t="s">
        <v>34357</v>
      </c>
      <c r="U6717" t="s">
        <v>32634</v>
      </c>
      <c r="V6717" t="s">
        <v>33251</v>
      </c>
      <c r="X6717">
        <v>1</v>
      </c>
      <c r="Y6717">
        <v>1</v>
      </c>
      <c r="AA6717">
        <v>5.5</v>
      </c>
      <c r="AB6717">
        <v>20</v>
      </c>
      <c r="AC6717">
        <v>1</v>
      </c>
      <c r="AD6717" t="str">
        <f t="shared" si="1016"/>
        <v/>
      </c>
      <c r="AE6717" t="str">
        <f t="shared" si="1018"/>
        <v/>
      </c>
      <c r="AF6717" t="str">
        <f t="shared" si="1013"/>
        <v/>
      </c>
      <c r="AG6717">
        <f t="shared" si="1019"/>
        <v>1</v>
      </c>
      <c r="AH6717">
        <f t="shared" si="1020"/>
        <v>2.8</v>
      </c>
      <c r="AI6717">
        <v>0.14499999999999999</v>
      </c>
      <c r="AJ6717">
        <f t="shared" si="1015"/>
        <v>0.40599999999999997</v>
      </c>
      <c r="AK6717" t="str">
        <f t="shared" si="1021"/>
        <v/>
      </c>
      <c r="AL6717" t="str">
        <f t="shared" si="1017"/>
        <v/>
      </c>
    </row>
    <row r="6718" spans="1:39" x14ac:dyDescent="0.2">
      <c r="A6718" t="s">
        <v>19589</v>
      </c>
      <c r="B6718" t="s">
        <v>830</v>
      </c>
      <c r="C6718" t="s">
        <v>19590</v>
      </c>
      <c r="D6718" s="1">
        <v>38194</v>
      </c>
      <c r="E6718" s="1">
        <v>44546</v>
      </c>
      <c r="F6718" t="s">
        <v>19</v>
      </c>
      <c r="I6718">
        <v>100</v>
      </c>
      <c r="J6718">
        <v>0</v>
      </c>
      <c r="K6718">
        <v>0</v>
      </c>
      <c r="L6718">
        <v>1718</v>
      </c>
      <c r="M6718">
        <v>1718</v>
      </c>
      <c r="N6718" t="s">
        <v>20</v>
      </c>
      <c r="O6718" t="s">
        <v>19591</v>
      </c>
      <c r="P6718" t="s">
        <v>28</v>
      </c>
      <c r="Q6718" t="s">
        <v>34234</v>
      </c>
      <c r="R6718" t="s">
        <v>33783</v>
      </c>
      <c r="S6718" t="s">
        <v>33942</v>
      </c>
      <c r="T6718" t="s">
        <v>34233</v>
      </c>
      <c r="U6718" t="s">
        <v>32656</v>
      </c>
      <c r="V6718" t="s">
        <v>33251</v>
      </c>
      <c r="X6718">
        <v>2</v>
      </c>
      <c r="Y6718">
        <v>1</v>
      </c>
      <c r="AA6718">
        <v>7.5</v>
      </c>
      <c r="AB6718">
        <v>25</v>
      </c>
      <c r="AC6718">
        <v>2</v>
      </c>
      <c r="AD6718" t="str">
        <f t="shared" si="1016"/>
        <v/>
      </c>
      <c r="AE6718">
        <f t="shared" si="1018"/>
        <v>2</v>
      </c>
      <c r="AF6718" t="str">
        <f t="shared" si="1013"/>
        <v/>
      </c>
      <c r="AG6718" t="str">
        <f t="shared" si="1019"/>
        <v/>
      </c>
      <c r="AH6718" t="str">
        <f t="shared" si="1020"/>
        <v/>
      </c>
      <c r="AI6718">
        <v>0.14499999999999999</v>
      </c>
      <c r="AJ6718" t="str">
        <f t="shared" si="1015"/>
        <v/>
      </c>
      <c r="AK6718">
        <f t="shared" si="1021"/>
        <v>5.6</v>
      </c>
      <c r="AL6718">
        <f t="shared" si="1017"/>
        <v>0.81199999999999994</v>
      </c>
    </row>
    <row r="6719" spans="1:39" x14ac:dyDescent="0.2">
      <c r="A6719" t="s">
        <v>19803</v>
      </c>
      <c r="B6719" t="s">
        <v>830</v>
      </c>
      <c r="C6719" t="s">
        <v>19804</v>
      </c>
      <c r="D6719" s="1">
        <v>38224</v>
      </c>
      <c r="E6719" s="1">
        <v>43456</v>
      </c>
      <c r="F6719" t="s">
        <v>19</v>
      </c>
      <c r="I6719">
        <v>100</v>
      </c>
      <c r="J6719">
        <v>0</v>
      </c>
      <c r="K6719">
        <v>0</v>
      </c>
      <c r="L6719">
        <v>1341</v>
      </c>
      <c r="M6719">
        <v>1341</v>
      </c>
      <c r="N6719" t="s">
        <v>20</v>
      </c>
      <c r="O6719" t="s">
        <v>19805</v>
      </c>
      <c r="P6719" t="s">
        <v>28</v>
      </c>
      <c r="Q6719" t="s">
        <v>34233</v>
      </c>
      <c r="R6719" t="s">
        <v>34233</v>
      </c>
      <c r="S6719" t="s">
        <v>32628</v>
      </c>
      <c r="T6719" t="s">
        <v>34357</v>
      </c>
      <c r="U6719" t="s">
        <v>32634</v>
      </c>
      <c r="V6719" t="s">
        <v>33251</v>
      </c>
      <c r="X6719">
        <v>1</v>
      </c>
      <c r="Y6719">
        <v>1</v>
      </c>
      <c r="AA6719">
        <v>5.5</v>
      </c>
      <c r="AB6719">
        <v>20</v>
      </c>
      <c r="AC6719">
        <v>1</v>
      </c>
      <c r="AD6719" t="str">
        <f t="shared" si="1016"/>
        <v/>
      </c>
      <c r="AE6719" t="str">
        <f t="shared" si="1018"/>
        <v/>
      </c>
      <c r="AF6719" t="str">
        <f t="shared" si="1013"/>
        <v/>
      </c>
      <c r="AG6719">
        <f t="shared" si="1019"/>
        <v>1</v>
      </c>
      <c r="AH6719">
        <f t="shared" si="1020"/>
        <v>2.8</v>
      </c>
      <c r="AI6719">
        <v>0.14499999999999999</v>
      </c>
      <c r="AJ6719">
        <f t="shared" si="1015"/>
        <v>0.40599999999999997</v>
      </c>
      <c r="AK6719" t="str">
        <f t="shared" si="1021"/>
        <v/>
      </c>
      <c r="AL6719" t="str">
        <f t="shared" si="1017"/>
        <v/>
      </c>
    </row>
    <row r="6720" spans="1:39" x14ac:dyDescent="0.2">
      <c r="A6720" t="s">
        <v>19497</v>
      </c>
      <c r="B6720" t="s">
        <v>830</v>
      </c>
      <c r="C6720" t="s">
        <v>19498</v>
      </c>
      <c r="D6720" s="1">
        <v>38194</v>
      </c>
      <c r="E6720" s="1">
        <v>43456</v>
      </c>
      <c r="F6720" t="s">
        <v>19</v>
      </c>
      <c r="I6720">
        <v>100</v>
      </c>
      <c r="J6720">
        <v>0</v>
      </c>
      <c r="K6720">
        <v>0</v>
      </c>
      <c r="L6720">
        <v>2023</v>
      </c>
      <c r="M6720">
        <v>2023</v>
      </c>
      <c r="N6720" t="s">
        <v>20</v>
      </c>
      <c r="O6720" t="s">
        <v>19499</v>
      </c>
      <c r="P6720" t="s">
        <v>28</v>
      </c>
      <c r="Q6720" t="s">
        <v>34233</v>
      </c>
      <c r="R6720" t="s">
        <v>34233</v>
      </c>
      <c r="S6720" t="s">
        <v>33807</v>
      </c>
      <c r="T6720" t="s">
        <v>32663</v>
      </c>
      <c r="U6720" t="s">
        <v>32656</v>
      </c>
      <c r="V6720" t="s">
        <v>33259</v>
      </c>
      <c r="W6720">
        <v>300</v>
      </c>
      <c r="X6720">
        <v>2</v>
      </c>
      <c r="Y6720" t="s">
        <v>32654</v>
      </c>
      <c r="Z6720">
        <v>540</v>
      </c>
      <c r="AA6720">
        <v>8.5</v>
      </c>
      <c r="AC6720">
        <v>2</v>
      </c>
      <c r="AD6720" t="str">
        <f t="shared" si="1016"/>
        <v/>
      </c>
      <c r="AE6720" t="str">
        <f t="shared" si="1018"/>
        <v/>
      </c>
      <c r="AF6720" t="str">
        <f t="shared" si="1013"/>
        <v/>
      </c>
      <c r="AG6720">
        <f t="shared" si="1019"/>
        <v>2</v>
      </c>
      <c r="AH6720">
        <f t="shared" si="1020"/>
        <v>5.6</v>
      </c>
      <c r="AI6720">
        <v>0.14499999999999999</v>
      </c>
      <c r="AJ6720">
        <f t="shared" si="1015"/>
        <v>0.81199999999999994</v>
      </c>
      <c r="AK6720" t="str">
        <f t="shared" si="1021"/>
        <v/>
      </c>
      <c r="AL6720" t="str">
        <f t="shared" si="1017"/>
        <v/>
      </c>
    </row>
    <row r="6721" spans="1:39" x14ac:dyDescent="0.2">
      <c r="A6721" t="s">
        <v>19806</v>
      </c>
      <c r="B6721" t="s">
        <v>830</v>
      </c>
      <c r="C6721" t="s">
        <v>19807</v>
      </c>
      <c r="D6721" s="1">
        <v>38224</v>
      </c>
      <c r="E6721" s="1">
        <v>44155</v>
      </c>
      <c r="F6721" t="s">
        <v>19</v>
      </c>
      <c r="I6721">
        <v>100</v>
      </c>
      <c r="J6721">
        <v>0</v>
      </c>
      <c r="K6721">
        <v>0</v>
      </c>
      <c r="L6721">
        <v>1439</v>
      </c>
      <c r="M6721">
        <v>1439</v>
      </c>
      <c r="N6721" t="s">
        <v>20</v>
      </c>
      <c r="O6721" t="s">
        <v>19808</v>
      </c>
      <c r="P6721" t="s">
        <v>28</v>
      </c>
      <c r="Q6721" t="s">
        <v>34233</v>
      </c>
      <c r="R6721" t="s">
        <v>34233</v>
      </c>
      <c r="S6721" t="s">
        <v>32628</v>
      </c>
      <c r="T6721" t="s">
        <v>34357</v>
      </c>
      <c r="U6721" t="s">
        <v>32634</v>
      </c>
      <c r="V6721" t="s">
        <v>33251</v>
      </c>
      <c r="X6721">
        <v>1</v>
      </c>
      <c r="Y6721">
        <v>1</v>
      </c>
      <c r="AA6721">
        <v>5.5</v>
      </c>
      <c r="AB6721">
        <v>20</v>
      </c>
      <c r="AC6721">
        <v>1</v>
      </c>
      <c r="AD6721" t="str">
        <f t="shared" si="1016"/>
        <v/>
      </c>
      <c r="AE6721" t="str">
        <f t="shared" si="1018"/>
        <v/>
      </c>
      <c r="AF6721" t="str">
        <f t="shared" si="1013"/>
        <v/>
      </c>
      <c r="AG6721">
        <f t="shared" si="1019"/>
        <v>1</v>
      </c>
      <c r="AH6721">
        <f t="shared" si="1020"/>
        <v>2.8</v>
      </c>
      <c r="AI6721">
        <v>0.14499999999999999</v>
      </c>
      <c r="AJ6721">
        <f t="shared" si="1015"/>
        <v>0.40599999999999997</v>
      </c>
      <c r="AK6721" t="str">
        <f t="shared" si="1021"/>
        <v/>
      </c>
      <c r="AL6721" t="str">
        <f t="shared" si="1017"/>
        <v/>
      </c>
    </row>
    <row r="6722" spans="1:39" x14ac:dyDescent="0.2">
      <c r="A6722" t="s">
        <v>19500</v>
      </c>
      <c r="B6722" t="s">
        <v>830</v>
      </c>
      <c r="C6722" t="s">
        <v>19501</v>
      </c>
      <c r="D6722" s="1">
        <v>38194</v>
      </c>
      <c r="E6722" s="1">
        <v>43456</v>
      </c>
      <c r="F6722" t="s">
        <v>19</v>
      </c>
      <c r="I6722">
        <v>100</v>
      </c>
      <c r="J6722">
        <v>0</v>
      </c>
      <c r="K6722">
        <v>0</v>
      </c>
      <c r="L6722">
        <v>2280</v>
      </c>
      <c r="M6722">
        <v>2280</v>
      </c>
      <c r="N6722" t="s">
        <v>20</v>
      </c>
      <c r="O6722" t="s">
        <v>19502</v>
      </c>
      <c r="P6722" t="s">
        <v>28</v>
      </c>
      <c r="Q6722" t="s">
        <v>34233</v>
      </c>
      <c r="R6722" t="s">
        <v>34233</v>
      </c>
      <c r="S6722" t="s">
        <v>32628</v>
      </c>
      <c r="T6722" t="s">
        <v>32663</v>
      </c>
      <c r="U6722" t="s">
        <v>32656</v>
      </c>
      <c r="V6722" t="s">
        <v>33251</v>
      </c>
      <c r="X6722">
        <v>2</v>
      </c>
      <c r="Y6722">
        <v>1</v>
      </c>
      <c r="AA6722">
        <v>7.5</v>
      </c>
      <c r="AB6722">
        <v>25</v>
      </c>
      <c r="AC6722">
        <v>2</v>
      </c>
      <c r="AD6722" t="str">
        <f t="shared" si="1016"/>
        <v/>
      </c>
      <c r="AE6722" t="str">
        <f t="shared" si="1018"/>
        <v/>
      </c>
      <c r="AF6722" t="str">
        <f t="shared" si="1013"/>
        <v/>
      </c>
      <c r="AG6722">
        <f t="shared" si="1019"/>
        <v>2</v>
      </c>
      <c r="AH6722">
        <f t="shared" si="1020"/>
        <v>5.6</v>
      </c>
      <c r="AI6722">
        <v>0.14499999999999999</v>
      </c>
      <c r="AJ6722">
        <f t="shared" si="1015"/>
        <v>0.81199999999999994</v>
      </c>
      <c r="AK6722" t="str">
        <f t="shared" si="1021"/>
        <v/>
      </c>
      <c r="AL6722" t="str">
        <f t="shared" si="1017"/>
        <v/>
      </c>
    </row>
    <row r="6723" spans="1:39" s="18" customFormat="1" x14ac:dyDescent="0.2">
      <c r="A6723" s="18" t="s">
        <v>19815</v>
      </c>
      <c r="B6723" s="18" t="s">
        <v>830</v>
      </c>
      <c r="C6723" s="18" t="s">
        <v>19816</v>
      </c>
      <c r="D6723" s="19">
        <v>38224</v>
      </c>
      <c r="E6723" s="19">
        <v>44155</v>
      </c>
      <c r="F6723" s="18" t="s">
        <v>19</v>
      </c>
      <c r="I6723" s="18">
        <v>100</v>
      </c>
      <c r="J6723" s="18">
        <v>0</v>
      </c>
      <c r="K6723" s="18">
        <v>0</v>
      </c>
      <c r="L6723" s="18">
        <v>1446</v>
      </c>
      <c r="M6723" s="18">
        <v>1446</v>
      </c>
      <c r="N6723" s="18" t="s">
        <v>20</v>
      </c>
      <c r="O6723" s="18" t="s">
        <v>19817</v>
      </c>
      <c r="P6723" s="18" t="s">
        <v>28</v>
      </c>
      <c r="Q6723" s="18" t="s">
        <v>34234</v>
      </c>
      <c r="R6723" s="18" t="s">
        <v>33783</v>
      </c>
      <c r="S6723" s="18" t="s">
        <v>33942</v>
      </c>
      <c r="T6723" s="18" t="s">
        <v>34233</v>
      </c>
      <c r="U6723" s="18" t="s">
        <v>32634</v>
      </c>
      <c r="V6723" s="18" t="s">
        <v>33260</v>
      </c>
      <c r="W6723" s="18">
        <v>288</v>
      </c>
      <c r="X6723" s="18">
        <v>1</v>
      </c>
      <c r="Y6723" s="18" t="s">
        <v>32654</v>
      </c>
      <c r="Z6723" s="18">
        <v>288</v>
      </c>
      <c r="AA6723" s="18">
        <v>5.5</v>
      </c>
      <c r="AC6723" s="18">
        <v>1</v>
      </c>
      <c r="AD6723" s="18" t="str">
        <f t="shared" si="1016"/>
        <v/>
      </c>
      <c r="AE6723" s="18">
        <f t="shared" si="1018"/>
        <v>1</v>
      </c>
      <c r="AF6723" s="18" t="str">
        <f t="shared" si="1013"/>
        <v/>
      </c>
      <c r="AG6723" s="18" t="str">
        <f t="shared" si="1019"/>
        <v/>
      </c>
      <c r="AH6723" s="18" t="str">
        <f t="shared" si="1020"/>
        <v/>
      </c>
      <c r="AI6723" s="18">
        <v>0.14499999999999999</v>
      </c>
      <c r="AJ6723" s="18" t="str">
        <f t="shared" si="1015"/>
        <v/>
      </c>
      <c r="AK6723" s="18">
        <f t="shared" si="1021"/>
        <v>2.8</v>
      </c>
      <c r="AL6723" s="18">
        <f t="shared" si="1017"/>
        <v>0.40599999999999997</v>
      </c>
      <c r="AM6723" s="18" t="s">
        <v>34824</v>
      </c>
    </row>
    <row r="6724" spans="1:39" x14ac:dyDescent="0.2">
      <c r="A6724" t="s">
        <v>19509</v>
      </c>
      <c r="B6724" t="s">
        <v>830</v>
      </c>
      <c r="C6724" t="s">
        <v>19510</v>
      </c>
      <c r="D6724" s="1">
        <v>38194</v>
      </c>
      <c r="E6724" s="1">
        <v>43456</v>
      </c>
      <c r="F6724" t="s">
        <v>19</v>
      </c>
      <c r="I6724">
        <v>100</v>
      </c>
      <c r="J6724">
        <v>0</v>
      </c>
      <c r="K6724">
        <v>0</v>
      </c>
      <c r="L6724">
        <v>1868</v>
      </c>
      <c r="M6724">
        <v>1868</v>
      </c>
      <c r="N6724" t="s">
        <v>20</v>
      </c>
      <c r="O6724" t="s">
        <v>19511</v>
      </c>
      <c r="P6724" t="s">
        <v>28</v>
      </c>
      <c r="Q6724" t="s">
        <v>34233</v>
      </c>
      <c r="R6724" t="s">
        <v>34233</v>
      </c>
      <c r="S6724" t="s">
        <v>32628</v>
      </c>
      <c r="T6724" t="s">
        <v>34356</v>
      </c>
      <c r="U6724" t="s">
        <v>32656</v>
      </c>
      <c r="V6724" t="s">
        <v>33251</v>
      </c>
      <c r="X6724">
        <v>2</v>
      </c>
      <c r="Y6724">
        <v>1</v>
      </c>
      <c r="AA6724">
        <v>7.5</v>
      </c>
      <c r="AB6724">
        <v>25</v>
      </c>
      <c r="AC6724">
        <v>2</v>
      </c>
      <c r="AD6724" t="str">
        <f t="shared" si="1016"/>
        <v/>
      </c>
      <c r="AE6724" t="str">
        <f t="shared" si="1018"/>
        <v/>
      </c>
      <c r="AF6724" t="str">
        <f t="shared" si="1013"/>
        <v/>
      </c>
      <c r="AG6724">
        <f t="shared" si="1019"/>
        <v>2</v>
      </c>
      <c r="AH6724">
        <f t="shared" si="1020"/>
        <v>5.6</v>
      </c>
      <c r="AI6724">
        <v>0.14499999999999999</v>
      </c>
      <c r="AJ6724">
        <f t="shared" si="1015"/>
        <v>0.81199999999999994</v>
      </c>
      <c r="AK6724" t="str">
        <f t="shared" si="1021"/>
        <v/>
      </c>
      <c r="AL6724" t="str">
        <f t="shared" si="1017"/>
        <v/>
      </c>
    </row>
    <row r="6725" spans="1:39" x14ac:dyDescent="0.2">
      <c r="A6725" t="s">
        <v>19818</v>
      </c>
      <c r="B6725" t="s">
        <v>830</v>
      </c>
      <c r="C6725" t="s">
        <v>19819</v>
      </c>
      <c r="D6725" s="1">
        <v>38224</v>
      </c>
      <c r="E6725" s="1">
        <v>43456</v>
      </c>
      <c r="F6725" t="s">
        <v>19</v>
      </c>
      <c r="I6725">
        <v>100</v>
      </c>
      <c r="J6725">
        <v>0</v>
      </c>
      <c r="K6725">
        <v>0</v>
      </c>
      <c r="L6725">
        <v>1341</v>
      </c>
      <c r="M6725">
        <v>1341</v>
      </c>
      <c r="N6725" t="s">
        <v>20</v>
      </c>
      <c r="O6725" t="s">
        <v>19820</v>
      </c>
      <c r="P6725" t="s">
        <v>28</v>
      </c>
      <c r="Q6725" t="s">
        <v>34234</v>
      </c>
      <c r="R6725" t="s">
        <v>33783</v>
      </c>
      <c r="S6725" t="s">
        <v>33942</v>
      </c>
      <c r="T6725" t="s">
        <v>34233</v>
      </c>
      <c r="U6725" t="s">
        <v>32634</v>
      </c>
      <c r="V6725" t="s">
        <v>33251</v>
      </c>
      <c r="X6725">
        <v>1</v>
      </c>
      <c r="Y6725">
        <v>1</v>
      </c>
      <c r="AA6725">
        <v>5.5</v>
      </c>
      <c r="AB6725">
        <v>20</v>
      </c>
      <c r="AC6725">
        <v>1</v>
      </c>
      <c r="AD6725" t="str">
        <f t="shared" si="1016"/>
        <v/>
      </c>
      <c r="AE6725">
        <f t="shared" si="1018"/>
        <v>1</v>
      </c>
      <c r="AF6725" t="str">
        <f t="shared" si="1013"/>
        <v/>
      </c>
      <c r="AG6725" t="str">
        <f t="shared" si="1019"/>
        <v/>
      </c>
      <c r="AH6725" t="str">
        <f t="shared" si="1020"/>
        <v/>
      </c>
      <c r="AI6725">
        <v>0.14499999999999999</v>
      </c>
      <c r="AJ6725" t="str">
        <f t="shared" si="1015"/>
        <v/>
      </c>
      <c r="AK6725">
        <f t="shared" si="1021"/>
        <v>2.8</v>
      </c>
      <c r="AL6725">
        <f t="shared" si="1017"/>
        <v>0.40599999999999997</v>
      </c>
    </row>
    <row r="6726" spans="1:39" x14ac:dyDescent="0.2">
      <c r="A6726" t="s">
        <v>19512</v>
      </c>
      <c r="B6726" t="s">
        <v>830</v>
      </c>
      <c r="C6726" t="s">
        <v>19513</v>
      </c>
      <c r="D6726" s="1">
        <v>38194</v>
      </c>
      <c r="E6726" s="1">
        <v>43456</v>
      </c>
      <c r="F6726" t="s">
        <v>19</v>
      </c>
      <c r="I6726">
        <v>100</v>
      </c>
      <c r="J6726">
        <v>0</v>
      </c>
      <c r="K6726">
        <v>0</v>
      </c>
      <c r="L6726">
        <v>1895</v>
      </c>
      <c r="M6726">
        <v>1895</v>
      </c>
      <c r="N6726" t="s">
        <v>20</v>
      </c>
      <c r="O6726" t="s">
        <v>19514</v>
      </c>
      <c r="P6726" t="s">
        <v>28</v>
      </c>
      <c r="Q6726" t="s">
        <v>34233</v>
      </c>
      <c r="R6726" t="s">
        <v>34233</v>
      </c>
      <c r="S6726" t="s">
        <v>32628</v>
      </c>
      <c r="T6726" t="s">
        <v>34356</v>
      </c>
      <c r="U6726" t="s">
        <v>32656</v>
      </c>
      <c r="V6726" t="s">
        <v>33251</v>
      </c>
      <c r="X6726">
        <v>2</v>
      </c>
      <c r="Y6726">
        <v>1</v>
      </c>
      <c r="AA6726">
        <v>7.5</v>
      </c>
      <c r="AB6726">
        <v>25</v>
      </c>
      <c r="AC6726">
        <v>2</v>
      </c>
      <c r="AD6726" t="str">
        <f t="shared" si="1016"/>
        <v/>
      </c>
      <c r="AE6726" t="str">
        <f t="shared" si="1018"/>
        <v/>
      </c>
      <c r="AF6726" t="str">
        <f t="shared" si="1013"/>
        <v/>
      </c>
      <c r="AG6726">
        <f t="shared" si="1019"/>
        <v>2</v>
      </c>
      <c r="AH6726">
        <f t="shared" si="1020"/>
        <v>5.6</v>
      </c>
      <c r="AI6726">
        <v>0.14499999999999999</v>
      </c>
      <c r="AJ6726">
        <f t="shared" si="1015"/>
        <v>0.81199999999999994</v>
      </c>
      <c r="AK6726" t="str">
        <f t="shared" si="1021"/>
        <v/>
      </c>
      <c r="AL6726" t="str">
        <f t="shared" si="1017"/>
        <v/>
      </c>
    </row>
    <row r="6727" spans="1:39" x14ac:dyDescent="0.2">
      <c r="A6727" t="s">
        <v>19809</v>
      </c>
      <c r="B6727" t="s">
        <v>830</v>
      </c>
      <c r="C6727" t="s">
        <v>19810</v>
      </c>
      <c r="D6727" s="1">
        <v>38224</v>
      </c>
      <c r="E6727" s="1">
        <v>43456</v>
      </c>
      <c r="F6727" t="s">
        <v>19</v>
      </c>
      <c r="I6727">
        <v>100</v>
      </c>
      <c r="J6727">
        <v>0</v>
      </c>
      <c r="K6727">
        <v>0</v>
      </c>
      <c r="L6727">
        <v>1341</v>
      </c>
      <c r="M6727">
        <v>1341</v>
      </c>
      <c r="N6727" t="s">
        <v>20</v>
      </c>
      <c r="O6727" t="s">
        <v>19811</v>
      </c>
      <c r="P6727" t="s">
        <v>28</v>
      </c>
      <c r="Q6727" t="s">
        <v>34234</v>
      </c>
      <c r="R6727" t="s">
        <v>33783</v>
      </c>
      <c r="S6727" t="s">
        <v>32628</v>
      </c>
      <c r="T6727" t="s">
        <v>34357</v>
      </c>
      <c r="U6727" t="s">
        <v>32634</v>
      </c>
      <c r="V6727" t="s">
        <v>33261</v>
      </c>
      <c r="W6727">
        <v>260</v>
      </c>
      <c r="X6727" t="s">
        <v>32784</v>
      </c>
      <c r="Y6727" t="s">
        <v>32654</v>
      </c>
      <c r="Z6727">
        <f>520+260</f>
        <v>780</v>
      </c>
      <c r="AA6727">
        <v>7.5</v>
      </c>
      <c r="AB6727">
        <v>19.399999999999999</v>
      </c>
      <c r="AC6727">
        <v>1</v>
      </c>
      <c r="AD6727" t="str">
        <f t="shared" si="1016"/>
        <v/>
      </c>
      <c r="AE6727" t="str">
        <f t="shared" si="1018"/>
        <v/>
      </c>
      <c r="AF6727" t="str">
        <f t="shared" si="1013"/>
        <v/>
      </c>
      <c r="AG6727">
        <f t="shared" si="1019"/>
        <v>1</v>
      </c>
      <c r="AH6727">
        <f t="shared" si="1020"/>
        <v>2.8</v>
      </c>
      <c r="AI6727">
        <v>0.14499999999999999</v>
      </c>
      <c r="AJ6727">
        <f t="shared" si="1015"/>
        <v>0.40599999999999997</v>
      </c>
      <c r="AK6727" t="str">
        <f t="shared" si="1021"/>
        <v/>
      </c>
      <c r="AL6727" t="str">
        <f t="shared" si="1017"/>
        <v/>
      </c>
      <c r="AM6727" t="s">
        <v>34825</v>
      </c>
    </row>
    <row r="6728" spans="1:39" x14ac:dyDescent="0.2">
      <c r="A6728" t="s">
        <v>19592</v>
      </c>
      <c r="B6728" t="s">
        <v>830</v>
      </c>
      <c r="C6728" t="s">
        <v>19593</v>
      </c>
      <c r="D6728" s="1">
        <v>38194</v>
      </c>
      <c r="E6728" s="1">
        <v>43456</v>
      </c>
      <c r="F6728" t="s">
        <v>19</v>
      </c>
      <c r="I6728">
        <v>100</v>
      </c>
      <c r="J6728">
        <v>0</v>
      </c>
      <c r="K6728">
        <v>0</v>
      </c>
      <c r="L6728">
        <v>1728</v>
      </c>
      <c r="M6728">
        <v>1728</v>
      </c>
      <c r="N6728" t="s">
        <v>20</v>
      </c>
      <c r="O6728" t="s">
        <v>19594</v>
      </c>
      <c r="P6728" t="s">
        <v>28</v>
      </c>
      <c r="Q6728" t="s">
        <v>34233</v>
      </c>
      <c r="R6728" t="s">
        <v>34233</v>
      </c>
      <c r="S6728" t="s">
        <v>32628</v>
      </c>
      <c r="T6728" t="s">
        <v>34356</v>
      </c>
      <c r="U6728" t="s">
        <v>32656</v>
      </c>
      <c r="V6728" t="s">
        <v>33251</v>
      </c>
      <c r="X6728">
        <v>2</v>
      </c>
      <c r="Y6728">
        <v>1</v>
      </c>
      <c r="AA6728">
        <v>7.5</v>
      </c>
      <c r="AB6728">
        <v>25</v>
      </c>
      <c r="AC6728">
        <v>2</v>
      </c>
      <c r="AD6728" t="str">
        <f t="shared" si="1016"/>
        <v/>
      </c>
      <c r="AE6728" t="str">
        <f t="shared" si="1018"/>
        <v/>
      </c>
      <c r="AF6728" t="str">
        <f t="shared" si="1013"/>
        <v/>
      </c>
      <c r="AG6728">
        <f t="shared" si="1019"/>
        <v>2</v>
      </c>
      <c r="AH6728">
        <f t="shared" si="1020"/>
        <v>5.6</v>
      </c>
      <c r="AI6728">
        <v>0.14499999999999999</v>
      </c>
      <c r="AJ6728">
        <f t="shared" si="1015"/>
        <v>0.81199999999999994</v>
      </c>
      <c r="AK6728" t="str">
        <f t="shared" si="1021"/>
        <v/>
      </c>
      <c r="AL6728" t="str">
        <f t="shared" si="1017"/>
        <v/>
      </c>
    </row>
    <row r="6729" spans="1:39" x14ac:dyDescent="0.2">
      <c r="A6729" t="s">
        <v>19812</v>
      </c>
      <c r="B6729" t="s">
        <v>830</v>
      </c>
      <c r="C6729" t="s">
        <v>19813</v>
      </c>
      <c r="D6729" s="1">
        <v>38224</v>
      </c>
      <c r="E6729" s="1">
        <v>44155</v>
      </c>
      <c r="F6729" t="s">
        <v>19</v>
      </c>
      <c r="I6729">
        <v>100</v>
      </c>
      <c r="J6729">
        <v>0</v>
      </c>
      <c r="K6729">
        <v>0</v>
      </c>
      <c r="L6729">
        <v>1439</v>
      </c>
      <c r="M6729">
        <v>1439</v>
      </c>
      <c r="N6729" t="s">
        <v>20</v>
      </c>
      <c r="O6729" t="s">
        <v>19814</v>
      </c>
      <c r="P6729" t="s">
        <v>28</v>
      </c>
      <c r="Q6729" t="s">
        <v>34234</v>
      </c>
      <c r="R6729" t="s">
        <v>33783</v>
      </c>
      <c r="S6729" t="s">
        <v>33942</v>
      </c>
      <c r="T6729" t="s">
        <v>34233</v>
      </c>
      <c r="U6729" t="s">
        <v>32634</v>
      </c>
      <c r="V6729" t="s">
        <v>33251</v>
      </c>
      <c r="X6729">
        <v>1</v>
      </c>
      <c r="Y6729">
        <v>1</v>
      </c>
      <c r="AA6729">
        <v>5.5</v>
      </c>
      <c r="AB6729">
        <v>20</v>
      </c>
      <c r="AC6729">
        <v>1</v>
      </c>
      <c r="AD6729" t="str">
        <f t="shared" si="1016"/>
        <v/>
      </c>
      <c r="AE6729">
        <f t="shared" si="1018"/>
        <v>1</v>
      </c>
      <c r="AF6729" t="str">
        <f t="shared" si="1013"/>
        <v/>
      </c>
      <c r="AG6729" t="str">
        <f t="shared" si="1019"/>
        <v/>
      </c>
      <c r="AH6729" t="str">
        <f t="shared" si="1020"/>
        <v/>
      </c>
      <c r="AI6729">
        <v>0.14499999999999999</v>
      </c>
      <c r="AJ6729" t="str">
        <f t="shared" si="1015"/>
        <v/>
      </c>
      <c r="AK6729">
        <f t="shared" si="1021"/>
        <v>2.8</v>
      </c>
      <c r="AL6729">
        <f t="shared" si="1017"/>
        <v>0.40599999999999997</v>
      </c>
    </row>
    <row r="6730" spans="1:39" x14ac:dyDescent="0.2">
      <c r="A6730" t="s">
        <v>19600</v>
      </c>
      <c r="B6730" t="s">
        <v>830</v>
      </c>
      <c r="C6730" t="s">
        <v>19601</v>
      </c>
      <c r="D6730" s="1">
        <v>38194</v>
      </c>
      <c r="E6730" s="1">
        <v>43456</v>
      </c>
      <c r="F6730" t="s">
        <v>19</v>
      </c>
      <c r="I6730">
        <v>100</v>
      </c>
      <c r="J6730">
        <v>0</v>
      </c>
      <c r="K6730">
        <v>0</v>
      </c>
      <c r="L6730">
        <v>1562</v>
      </c>
      <c r="M6730">
        <v>1562</v>
      </c>
      <c r="N6730" t="s">
        <v>20</v>
      </c>
      <c r="O6730" t="s">
        <v>19602</v>
      </c>
      <c r="P6730" t="s">
        <v>28</v>
      </c>
      <c r="Q6730" t="s">
        <v>34233</v>
      </c>
      <c r="R6730" t="s">
        <v>34233</v>
      </c>
      <c r="S6730" t="s">
        <v>32628</v>
      </c>
      <c r="T6730" t="s">
        <v>34356</v>
      </c>
      <c r="U6730" t="s">
        <v>32656</v>
      </c>
      <c r="V6730" t="s">
        <v>33251</v>
      </c>
      <c r="X6730">
        <v>2</v>
      </c>
      <c r="Y6730">
        <v>1</v>
      </c>
      <c r="AA6730">
        <v>7.5</v>
      </c>
      <c r="AB6730">
        <v>25</v>
      </c>
      <c r="AC6730">
        <v>2</v>
      </c>
      <c r="AD6730" t="str">
        <f t="shared" si="1016"/>
        <v/>
      </c>
      <c r="AE6730" t="str">
        <f t="shared" si="1018"/>
        <v/>
      </c>
      <c r="AF6730" t="str">
        <f t="shared" si="1013"/>
        <v/>
      </c>
      <c r="AG6730">
        <f t="shared" si="1019"/>
        <v>2</v>
      </c>
      <c r="AH6730">
        <f t="shared" si="1020"/>
        <v>5.6</v>
      </c>
      <c r="AI6730">
        <v>0.14499999999999999</v>
      </c>
      <c r="AJ6730">
        <f t="shared" si="1015"/>
        <v>0.81199999999999994</v>
      </c>
      <c r="AK6730" t="str">
        <f t="shared" si="1021"/>
        <v/>
      </c>
      <c r="AL6730" t="str">
        <f t="shared" si="1017"/>
        <v/>
      </c>
    </row>
    <row r="6731" spans="1:39" x14ac:dyDescent="0.2">
      <c r="A6731" t="s">
        <v>19821</v>
      </c>
      <c r="B6731" t="s">
        <v>830</v>
      </c>
      <c r="C6731" t="s">
        <v>19822</v>
      </c>
      <c r="D6731" s="1">
        <v>38224</v>
      </c>
      <c r="E6731" s="1">
        <v>44155</v>
      </c>
      <c r="F6731" t="s">
        <v>19</v>
      </c>
      <c r="I6731">
        <v>100</v>
      </c>
      <c r="J6731">
        <v>0</v>
      </c>
      <c r="K6731">
        <v>0</v>
      </c>
      <c r="L6731">
        <v>1441</v>
      </c>
      <c r="M6731">
        <v>1441</v>
      </c>
      <c r="N6731" t="s">
        <v>20</v>
      </c>
      <c r="O6731" t="s">
        <v>19823</v>
      </c>
      <c r="P6731" t="s">
        <v>28</v>
      </c>
      <c r="Q6731" t="s">
        <v>34233</v>
      </c>
      <c r="R6731" t="s">
        <v>34233</v>
      </c>
      <c r="S6731" t="s">
        <v>32628</v>
      </c>
      <c r="T6731" t="s">
        <v>34616</v>
      </c>
      <c r="U6731" t="s">
        <v>32634</v>
      </c>
      <c r="V6731" t="s">
        <v>33251</v>
      </c>
      <c r="X6731">
        <v>1</v>
      </c>
      <c r="Y6731">
        <v>1</v>
      </c>
      <c r="AA6731">
        <v>5.5</v>
      </c>
      <c r="AB6731">
        <v>20</v>
      </c>
      <c r="AC6731">
        <v>1</v>
      </c>
      <c r="AD6731" t="str">
        <f t="shared" si="1016"/>
        <v/>
      </c>
      <c r="AE6731" t="str">
        <f t="shared" si="1018"/>
        <v/>
      </c>
      <c r="AF6731" t="str">
        <f t="shared" si="1013"/>
        <v/>
      </c>
      <c r="AG6731">
        <f t="shared" si="1019"/>
        <v>1</v>
      </c>
      <c r="AH6731">
        <f t="shared" si="1020"/>
        <v>2.8</v>
      </c>
      <c r="AI6731">
        <v>0.14499999999999999</v>
      </c>
      <c r="AJ6731">
        <f t="shared" si="1015"/>
        <v>0.40599999999999997</v>
      </c>
      <c r="AK6731" t="str">
        <f t="shared" si="1021"/>
        <v/>
      </c>
      <c r="AL6731" t="str">
        <f t="shared" si="1017"/>
        <v/>
      </c>
    </row>
    <row r="6732" spans="1:39" x14ac:dyDescent="0.2">
      <c r="A6732" t="s">
        <v>19824</v>
      </c>
      <c r="B6732" t="s">
        <v>830</v>
      </c>
      <c r="C6732" t="s">
        <v>19825</v>
      </c>
      <c r="D6732" s="1">
        <v>38224</v>
      </c>
      <c r="E6732" s="1">
        <v>44546</v>
      </c>
      <c r="F6732" t="s">
        <v>19</v>
      </c>
      <c r="I6732">
        <v>100</v>
      </c>
      <c r="J6732">
        <v>0</v>
      </c>
      <c r="K6732">
        <v>0</v>
      </c>
      <c r="L6732">
        <v>1341</v>
      </c>
      <c r="M6732">
        <v>1341</v>
      </c>
      <c r="N6732" t="s">
        <v>20</v>
      </c>
      <c r="O6732" t="s">
        <v>19826</v>
      </c>
      <c r="P6732" t="s">
        <v>28</v>
      </c>
      <c r="Q6732" t="s">
        <v>34233</v>
      </c>
      <c r="R6732" t="s">
        <v>34233</v>
      </c>
      <c r="S6732" t="s">
        <v>32628</v>
      </c>
      <c r="T6732" t="s">
        <v>32634</v>
      </c>
      <c r="U6732" t="s">
        <v>32634</v>
      </c>
      <c r="V6732" t="s">
        <v>33251</v>
      </c>
      <c r="X6732">
        <v>1</v>
      </c>
      <c r="Y6732">
        <v>1</v>
      </c>
      <c r="AA6732">
        <v>5.5</v>
      </c>
      <c r="AB6732">
        <v>20</v>
      </c>
      <c r="AC6732">
        <v>1</v>
      </c>
      <c r="AD6732" t="str">
        <f t="shared" si="1016"/>
        <v/>
      </c>
      <c r="AE6732" t="str">
        <f t="shared" si="1018"/>
        <v/>
      </c>
      <c r="AF6732" t="str">
        <f t="shared" si="1013"/>
        <v/>
      </c>
      <c r="AG6732">
        <f t="shared" si="1019"/>
        <v>1</v>
      </c>
      <c r="AH6732">
        <f t="shared" si="1020"/>
        <v>2.8</v>
      </c>
      <c r="AI6732">
        <v>0.14499999999999999</v>
      </c>
      <c r="AJ6732">
        <f t="shared" si="1015"/>
        <v>0.40599999999999997</v>
      </c>
      <c r="AK6732" t="str">
        <f t="shared" si="1021"/>
        <v/>
      </c>
      <c r="AL6732" t="str">
        <f t="shared" si="1017"/>
        <v/>
      </c>
    </row>
    <row r="6733" spans="1:39" x14ac:dyDescent="0.2">
      <c r="A6733" t="s">
        <v>19521</v>
      </c>
      <c r="B6733" t="s">
        <v>830</v>
      </c>
      <c r="C6733" t="s">
        <v>19522</v>
      </c>
      <c r="D6733" s="1">
        <v>38194</v>
      </c>
      <c r="E6733" s="1">
        <v>43456</v>
      </c>
      <c r="F6733" t="s">
        <v>19</v>
      </c>
      <c r="I6733">
        <v>100</v>
      </c>
      <c r="J6733">
        <v>0</v>
      </c>
      <c r="K6733">
        <v>0</v>
      </c>
      <c r="L6733">
        <v>1452</v>
      </c>
      <c r="M6733">
        <v>1452</v>
      </c>
      <c r="N6733" t="s">
        <v>20</v>
      </c>
      <c r="O6733" t="s">
        <v>19523</v>
      </c>
      <c r="P6733" t="s">
        <v>28</v>
      </c>
      <c r="Q6733" t="s">
        <v>34233</v>
      </c>
      <c r="R6733" t="s">
        <v>34233</v>
      </c>
      <c r="S6733" t="s">
        <v>32628</v>
      </c>
      <c r="T6733" t="s">
        <v>34357</v>
      </c>
      <c r="U6733" t="s">
        <v>32634</v>
      </c>
      <c r="V6733" t="s">
        <v>33262</v>
      </c>
      <c r="W6733">
        <v>290</v>
      </c>
      <c r="X6733">
        <v>2</v>
      </c>
      <c r="Y6733" t="s">
        <v>32661</v>
      </c>
      <c r="Z6733">
        <v>500</v>
      </c>
      <c r="AA6733">
        <v>7.5</v>
      </c>
      <c r="AC6733">
        <v>1</v>
      </c>
      <c r="AD6733" t="str">
        <f t="shared" si="1016"/>
        <v/>
      </c>
      <c r="AE6733" t="str">
        <f t="shared" si="1018"/>
        <v/>
      </c>
      <c r="AF6733" t="str">
        <f t="shared" si="1013"/>
        <v/>
      </c>
      <c r="AG6733">
        <f t="shared" si="1019"/>
        <v>1</v>
      </c>
      <c r="AH6733">
        <f t="shared" si="1020"/>
        <v>2.8</v>
      </c>
      <c r="AI6733">
        <v>0.14499999999999999</v>
      </c>
      <c r="AJ6733">
        <f t="shared" si="1015"/>
        <v>0.40599999999999997</v>
      </c>
      <c r="AK6733" t="str">
        <f t="shared" si="1021"/>
        <v/>
      </c>
      <c r="AL6733" t="str">
        <f t="shared" si="1017"/>
        <v/>
      </c>
    </row>
    <row r="6734" spans="1:39" x14ac:dyDescent="0.2">
      <c r="A6734" t="s">
        <v>19603</v>
      </c>
      <c r="B6734" t="s">
        <v>830</v>
      </c>
      <c r="C6734" t="s">
        <v>19604</v>
      </c>
      <c r="D6734" s="1">
        <v>38194</v>
      </c>
      <c r="E6734" s="1">
        <v>43456</v>
      </c>
      <c r="F6734" t="s">
        <v>19</v>
      </c>
      <c r="I6734">
        <v>100</v>
      </c>
      <c r="J6734">
        <v>0</v>
      </c>
      <c r="K6734">
        <v>0</v>
      </c>
      <c r="L6734">
        <v>1869</v>
      </c>
      <c r="M6734">
        <v>1869</v>
      </c>
      <c r="N6734" t="s">
        <v>20</v>
      </c>
      <c r="O6734" t="s">
        <v>19605</v>
      </c>
      <c r="P6734" t="s">
        <v>28</v>
      </c>
      <c r="Q6734" t="s">
        <v>34233</v>
      </c>
      <c r="R6734" t="s">
        <v>34233</v>
      </c>
      <c r="S6734" t="s">
        <v>33804</v>
      </c>
      <c r="T6734" t="s">
        <v>34356</v>
      </c>
      <c r="U6734" t="s">
        <v>32656</v>
      </c>
      <c r="V6734" t="s">
        <v>33263</v>
      </c>
      <c r="W6734">
        <v>350</v>
      </c>
      <c r="X6734">
        <v>2</v>
      </c>
      <c r="Y6734" t="s">
        <v>32661</v>
      </c>
      <c r="AA6734">
        <v>8.5</v>
      </c>
      <c r="AC6734">
        <v>2</v>
      </c>
      <c r="AD6734" t="str">
        <f t="shared" si="1016"/>
        <v/>
      </c>
      <c r="AE6734" t="str">
        <f t="shared" si="1018"/>
        <v/>
      </c>
      <c r="AF6734" t="str">
        <f t="shared" si="1013"/>
        <v/>
      </c>
      <c r="AG6734">
        <f t="shared" ref="AG6734:AG6762" si="1022">IF((S6734&lt;&gt;"tühi")*(AC6734&lt;&gt;""),AC6734,"")</f>
        <v>2</v>
      </c>
      <c r="AH6734">
        <f t="shared" si="1020"/>
        <v>5.6</v>
      </c>
      <c r="AI6734">
        <v>0.14499999999999999</v>
      </c>
      <c r="AJ6734">
        <f t="shared" si="1015"/>
        <v>0.81199999999999994</v>
      </c>
      <c r="AK6734" t="str">
        <f t="shared" si="1021"/>
        <v/>
      </c>
      <c r="AL6734" t="str">
        <f t="shared" si="1017"/>
        <v/>
      </c>
    </row>
    <row r="6735" spans="1:39" x14ac:dyDescent="0.2">
      <c r="A6735" t="s">
        <v>15115</v>
      </c>
      <c r="B6735" t="s">
        <v>830</v>
      </c>
      <c r="C6735" t="s">
        <v>15116</v>
      </c>
      <c r="D6735" s="1">
        <v>37384</v>
      </c>
      <c r="E6735" s="1">
        <v>43456</v>
      </c>
      <c r="F6735" t="s">
        <v>19</v>
      </c>
      <c r="I6735">
        <v>100</v>
      </c>
      <c r="J6735">
        <v>0</v>
      </c>
      <c r="K6735">
        <v>0</v>
      </c>
      <c r="L6735">
        <v>1526</v>
      </c>
      <c r="M6735">
        <v>1526</v>
      </c>
      <c r="N6735" t="s">
        <v>20</v>
      </c>
      <c r="O6735" t="s">
        <v>15117</v>
      </c>
      <c r="P6735" t="s">
        <v>28</v>
      </c>
      <c r="Q6735" t="s">
        <v>34234</v>
      </c>
      <c r="R6735" t="s">
        <v>33783</v>
      </c>
      <c r="S6735" t="s">
        <v>33942</v>
      </c>
      <c r="T6735" t="s">
        <v>34233</v>
      </c>
      <c r="U6735" t="s">
        <v>32634</v>
      </c>
      <c r="V6735" t="s">
        <v>33245</v>
      </c>
      <c r="X6735">
        <v>2</v>
      </c>
      <c r="Y6735">
        <v>1</v>
      </c>
      <c r="AA6735">
        <v>9</v>
      </c>
      <c r="AB6735">
        <v>15</v>
      </c>
      <c r="AC6735">
        <v>1</v>
      </c>
      <c r="AD6735" t="str">
        <f t="shared" si="1016"/>
        <v/>
      </c>
      <c r="AE6735">
        <f t="shared" si="1018"/>
        <v>1</v>
      </c>
      <c r="AF6735" t="str">
        <f t="shared" si="1013"/>
        <v/>
      </c>
      <c r="AG6735" t="str">
        <f t="shared" si="1022"/>
        <v/>
      </c>
      <c r="AH6735" t="str">
        <f t="shared" si="1020"/>
        <v/>
      </c>
      <c r="AI6735">
        <v>0.14499999999999999</v>
      </c>
      <c r="AJ6735" t="str">
        <f t="shared" si="1015"/>
        <v/>
      </c>
      <c r="AK6735">
        <f t="shared" si="1021"/>
        <v>2.8</v>
      </c>
      <c r="AL6735">
        <f t="shared" si="1017"/>
        <v>0.40599999999999997</v>
      </c>
    </row>
    <row r="6736" spans="1:39" x14ac:dyDescent="0.2">
      <c r="A6736" t="s">
        <v>19833</v>
      </c>
      <c r="B6736" t="s">
        <v>830</v>
      </c>
      <c r="C6736" t="s">
        <v>19834</v>
      </c>
      <c r="D6736" s="1">
        <v>38224</v>
      </c>
      <c r="E6736" s="1">
        <v>44546</v>
      </c>
      <c r="F6736" t="s">
        <v>19</v>
      </c>
      <c r="I6736">
        <v>100</v>
      </c>
      <c r="J6736">
        <v>0</v>
      </c>
      <c r="K6736">
        <v>0</v>
      </c>
      <c r="L6736">
        <v>2020</v>
      </c>
      <c r="M6736">
        <v>2020</v>
      </c>
      <c r="N6736" t="s">
        <v>20</v>
      </c>
      <c r="O6736" t="s">
        <v>21</v>
      </c>
      <c r="P6736" t="s">
        <v>28</v>
      </c>
      <c r="Q6736" t="s">
        <v>34233</v>
      </c>
      <c r="R6736" t="s">
        <v>34233</v>
      </c>
      <c r="S6736" t="s">
        <v>33797</v>
      </c>
      <c r="T6736" t="s">
        <v>34362</v>
      </c>
      <c r="U6736" t="s">
        <v>32650</v>
      </c>
      <c r="V6736" t="s">
        <v>33264</v>
      </c>
      <c r="W6736">
        <v>370</v>
      </c>
      <c r="X6736">
        <v>2</v>
      </c>
      <c r="Y6736">
        <v>1</v>
      </c>
      <c r="Z6736">
        <v>543</v>
      </c>
      <c r="AA6736">
        <v>7</v>
      </c>
      <c r="AB6736">
        <v>25</v>
      </c>
      <c r="AC6736">
        <v>4</v>
      </c>
      <c r="AD6736" t="str">
        <f t="shared" si="1016"/>
        <v/>
      </c>
      <c r="AE6736" t="str">
        <f t="shared" si="1018"/>
        <v/>
      </c>
      <c r="AF6736" t="str">
        <f t="shared" si="1013"/>
        <v/>
      </c>
      <c r="AG6736">
        <f t="shared" si="1022"/>
        <v>4</v>
      </c>
      <c r="AH6736">
        <f t="shared" si="1020"/>
        <v>11.2</v>
      </c>
      <c r="AI6736">
        <v>0.14499999999999999</v>
      </c>
      <c r="AJ6736">
        <f t="shared" si="1015"/>
        <v>1.6239999999999999</v>
      </c>
      <c r="AK6736" t="str">
        <f t="shared" si="1021"/>
        <v/>
      </c>
      <c r="AL6736" t="str">
        <f t="shared" si="1017"/>
        <v/>
      </c>
    </row>
    <row r="6737" spans="1:38" x14ac:dyDescent="0.2">
      <c r="A6737" t="s">
        <v>19835</v>
      </c>
      <c r="B6737" t="s">
        <v>830</v>
      </c>
      <c r="C6737" t="s">
        <v>19836</v>
      </c>
      <c r="D6737" s="1">
        <v>38224</v>
      </c>
      <c r="E6737" s="1">
        <v>44546</v>
      </c>
      <c r="F6737" t="s">
        <v>19</v>
      </c>
      <c r="I6737">
        <v>100</v>
      </c>
      <c r="J6737">
        <v>0</v>
      </c>
      <c r="K6737">
        <v>0</v>
      </c>
      <c r="L6737">
        <v>1683</v>
      </c>
      <c r="M6737">
        <v>1683</v>
      </c>
      <c r="N6737" t="s">
        <v>20</v>
      </c>
      <c r="O6737" t="s">
        <v>21</v>
      </c>
      <c r="P6737" t="s">
        <v>28</v>
      </c>
      <c r="Q6737" t="s">
        <v>34233</v>
      </c>
      <c r="R6737" t="s">
        <v>34233</v>
      </c>
      <c r="S6737" t="s">
        <v>32628</v>
      </c>
      <c r="T6737" t="s">
        <v>34362</v>
      </c>
      <c r="U6737" t="s">
        <v>32650</v>
      </c>
      <c r="V6737" t="s">
        <v>33264</v>
      </c>
      <c r="W6737">
        <v>370</v>
      </c>
      <c r="X6737">
        <v>2</v>
      </c>
      <c r="Y6737">
        <v>1</v>
      </c>
      <c r="Z6737">
        <v>543</v>
      </c>
      <c r="AA6737">
        <v>7</v>
      </c>
      <c r="AB6737">
        <v>25</v>
      </c>
      <c r="AC6737">
        <v>4</v>
      </c>
      <c r="AD6737" t="str">
        <f t="shared" si="1016"/>
        <v/>
      </c>
      <c r="AE6737" t="str">
        <f t="shared" si="1018"/>
        <v/>
      </c>
      <c r="AF6737" t="str">
        <f t="shared" si="1013"/>
        <v/>
      </c>
      <c r="AG6737">
        <f t="shared" si="1022"/>
        <v>4</v>
      </c>
      <c r="AH6737">
        <f t="shared" si="1020"/>
        <v>11.2</v>
      </c>
      <c r="AI6737">
        <v>0.14499999999999999</v>
      </c>
      <c r="AJ6737">
        <f t="shared" si="1015"/>
        <v>1.6239999999999999</v>
      </c>
      <c r="AK6737" t="str">
        <f t="shared" si="1021"/>
        <v/>
      </c>
      <c r="AL6737" t="str">
        <f t="shared" si="1017"/>
        <v/>
      </c>
    </row>
    <row r="6738" spans="1:38" x14ac:dyDescent="0.2">
      <c r="A6738" t="s">
        <v>19857</v>
      </c>
      <c r="B6738" t="s">
        <v>830</v>
      </c>
      <c r="C6738" t="s">
        <v>19858</v>
      </c>
      <c r="D6738" s="1">
        <v>38224</v>
      </c>
      <c r="E6738" s="1">
        <v>44546</v>
      </c>
      <c r="F6738" t="s">
        <v>19</v>
      </c>
      <c r="I6738">
        <v>100</v>
      </c>
      <c r="J6738">
        <v>0</v>
      </c>
      <c r="K6738">
        <v>0</v>
      </c>
      <c r="L6738">
        <v>1707</v>
      </c>
      <c r="M6738">
        <v>1707</v>
      </c>
      <c r="N6738" t="s">
        <v>20</v>
      </c>
      <c r="O6738" t="s">
        <v>21</v>
      </c>
      <c r="P6738" t="s">
        <v>28</v>
      </c>
      <c r="Q6738" t="s">
        <v>34233</v>
      </c>
      <c r="R6738" t="s">
        <v>34233</v>
      </c>
      <c r="S6738" t="s">
        <v>32628</v>
      </c>
      <c r="T6738" t="s">
        <v>34362</v>
      </c>
      <c r="U6738" t="s">
        <v>32650</v>
      </c>
      <c r="V6738" t="s">
        <v>33264</v>
      </c>
      <c r="W6738">
        <v>370</v>
      </c>
      <c r="X6738">
        <v>2</v>
      </c>
      <c r="Y6738">
        <v>1</v>
      </c>
      <c r="Z6738">
        <v>543</v>
      </c>
      <c r="AA6738">
        <v>7</v>
      </c>
      <c r="AB6738">
        <v>25</v>
      </c>
      <c r="AC6738">
        <v>4</v>
      </c>
      <c r="AD6738" t="str">
        <f t="shared" si="1016"/>
        <v/>
      </c>
      <c r="AE6738" t="str">
        <f t="shared" si="1018"/>
        <v/>
      </c>
      <c r="AF6738" t="str">
        <f t="shared" ref="AF6738:AF6801" si="1023">IF((S6738&lt;&gt;"tühi")*(F6738&lt;&gt;"Elamumaa")*(G6738&lt;&gt;"Elamumaa")*(H6738&lt;&gt;"Elamumaa"),IF(Z6738=0,"",Z6738),"")</f>
        <v/>
      </c>
      <c r="AG6738">
        <f t="shared" si="1022"/>
        <v>4</v>
      </c>
      <c r="AH6738">
        <f t="shared" si="1020"/>
        <v>11.2</v>
      </c>
      <c r="AI6738">
        <v>0.14499999999999999</v>
      </c>
      <c r="AJ6738">
        <f t="shared" si="1015"/>
        <v>1.6239999999999999</v>
      </c>
      <c r="AK6738" t="str">
        <f t="shared" si="1021"/>
        <v/>
      </c>
      <c r="AL6738" t="str">
        <f t="shared" si="1017"/>
        <v/>
      </c>
    </row>
    <row r="6739" spans="1:38" x14ac:dyDescent="0.2">
      <c r="A6739" t="s">
        <v>19837</v>
      </c>
      <c r="B6739" t="s">
        <v>830</v>
      </c>
      <c r="C6739" t="s">
        <v>19838</v>
      </c>
      <c r="D6739" s="1">
        <v>38224</v>
      </c>
      <c r="E6739" s="1">
        <v>44546</v>
      </c>
      <c r="F6739" t="s">
        <v>19</v>
      </c>
      <c r="I6739">
        <v>100</v>
      </c>
      <c r="J6739">
        <v>0</v>
      </c>
      <c r="K6739">
        <v>0</v>
      </c>
      <c r="L6739">
        <v>1853</v>
      </c>
      <c r="M6739">
        <v>1853</v>
      </c>
      <c r="N6739" t="s">
        <v>20</v>
      </c>
      <c r="O6739" t="s">
        <v>21</v>
      </c>
      <c r="P6739" t="s">
        <v>28</v>
      </c>
      <c r="Q6739" t="s">
        <v>34233</v>
      </c>
      <c r="R6739" t="s">
        <v>34233</v>
      </c>
      <c r="S6739" t="s">
        <v>32628</v>
      </c>
      <c r="T6739" t="s">
        <v>34362</v>
      </c>
      <c r="U6739" t="s">
        <v>32650</v>
      </c>
      <c r="V6739" t="s">
        <v>33264</v>
      </c>
      <c r="W6739">
        <v>370</v>
      </c>
      <c r="X6739">
        <v>2</v>
      </c>
      <c r="Y6739">
        <v>1</v>
      </c>
      <c r="Z6739">
        <v>543</v>
      </c>
      <c r="AA6739">
        <v>7</v>
      </c>
      <c r="AB6739">
        <v>25</v>
      </c>
      <c r="AC6739">
        <v>4</v>
      </c>
      <c r="AD6739" t="str">
        <f t="shared" si="1016"/>
        <v/>
      </c>
      <c r="AE6739" t="str">
        <f t="shared" si="1018"/>
        <v/>
      </c>
      <c r="AF6739" t="str">
        <f t="shared" si="1023"/>
        <v/>
      </c>
      <c r="AG6739">
        <f t="shared" si="1022"/>
        <v>4</v>
      </c>
      <c r="AH6739">
        <f t="shared" si="1020"/>
        <v>11.2</v>
      </c>
      <c r="AI6739">
        <v>0.14499999999999999</v>
      </c>
      <c r="AJ6739">
        <f t="shared" si="1015"/>
        <v>1.6239999999999999</v>
      </c>
      <c r="AK6739" t="str">
        <f t="shared" si="1021"/>
        <v/>
      </c>
      <c r="AL6739" t="str">
        <f t="shared" si="1017"/>
        <v/>
      </c>
    </row>
    <row r="6740" spans="1:38" x14ac:dyDescent="0.2">
      <c r="A6740" t="s">
        <v>19839</v>
      </c>
      <c r="B6740" t="s">
        <v>830</v>
      </c>
      <c r="C6740" t="s">
        <v>19840</v>
      </c>
      <c r="D6740" s="1">
        <v>38224</v>
      </c>
      <c r="E6740" s="1">
        <v>43456</v>
      </c>
      <c r="F6740" t="s">
        <v>19</v>
      </c>
      <c r="I6740">
        <v>100</v>
      </c>
      <c r="J6740">
        <v>0</v>
      </c>
      <c r="K6740">
        <v>0</v>
      </c>
      <c r="L6740">
        <v>1828</v>
      </c>
      <c r="M6740">
        <v>1828</v>
      </c>
      <c r="N6740" t="s">
        <v>20</v>
      </c>
      <c r="O6740" t="s">
        <v>19841</v>
      </c>
      <c r="P6740" t="s">
        <v>28</v>
      </c>
      <c r="Q6740" t="s">
        <v>34233</v>
      </c>
      <c r="R6740" t="s">
        <v>34233</v>
      </c>
      <c r="S6740" t="s">
        <v>33797</v>
      </c>
      <c r="T6740" t="s">
        <v>34357</v>
      </c>
      <c r="U6740" t="s">
        <v>32656</v>
      </c>
      <c r="V6740" t="s">
        <v>33251</v>
      </c>
      <c r="X6740">
        <v>2</v>
      </c>
      <c r="Y6740">
        <v>1</v>
      </c>
      <c r="AA6740">
        <v>7.5</v>
      </c>
      <c r="AB6740">
        <v>25</v>
      </c>
      <c r="AC6740">
        <v>2</v>
      </c>
      <c r="AD6740" t="str">
        <f t="shared" si="1016"/>
        <v/>
      </c>
      <c r="AE6740" t="str">
        <f t="shared" si="1018"/>
        <v/>
      </c>
      <c r="AF6740" t="str">
        <f t="shared" si="1023"/>
        <v/>
      </c>
      <c r="AG6740">
        <f t="shared" si="1022"/>
        <v>2</v>
      </c>
      <c r="AH6740">
        <f t="shared" si="1020"/>
        <v>5.6</v>
      </c>
      <c r="AI6740">
        <v>0.14499999999999999</v>
      </c>
      <c r="AJ6740">
        <f t="shared" si="1015"/>
        <v>0.81199999999999994</v>
      </c>
      <c r="AK6740" t="str">
        <f t="shared" si="1021"/>
        <v/>
      </c>
      <c r="AL6740" t="str">
        <f t="shared" si="1017"/>
        <v/>
      </c>
    </row>
    <row r="6741" spans="1:38" x14ac:dyDescent="0.2">
      <c r="A6741" t="s">
        <v>15554</v>
      </c>
      <c r="B6741" t="s">
        <v>830</v>
      </c>
      <c r="C6741" t="s">
        <v>15555</v>
      </c>
      <c r="D6741" s="1">
        <v>37384</v>
      </c>
      <c r="E6741" s="1">
        <v>44546</v>
      </c>
      <c r="F6741" t="s">
        <v>26</v>
      </c>
      <c r="I6741">
        <v>100</v>
      </c>
      <c r="J6741">
        <v>0</v>
      </c>
      <c r="K6741">
        <v>0</v>
      </c>
      <c r="L6741">
        <v>2181</v>
      </c>
      <c r="M6741">
        <v>2181</v>
      </c>
      <c r="N6741" t="s">
        <v>20</v>
      </c>
      <c r="O6741" t="s">
        <v>15551</v>
      </c>
      <c r="P6741" t="s">
        <v>44</v>
      </c>
      <c r="Q6741" t="s">
        <v>34233</v>
      </c>
      <c r="R6741" t="s">
        <v>34233</v>
      </c>
      <c r="S6741" t="s">
        <v>34233</v>
      </c>
      <c r="T6741" t="s">
        <v>34233</v>
      </c>
      <c r="V6741" t="s">
        <v>33245</v>
      </c>
      <c r="AD6741" t="str">
        <f t="shared" si="1016"/>
        <v/>
      </c>
      <c r="AE6741" t="str">
        <f t="shared" si="1018"/>
        <v/>
      </c>
      <c r="AF6741" t="str">
        <f t="shared" si="1023"/>
        <v/>
      </c>
      <c r="AG6741" t="str">
        <f t="shared" si="1022"/>
        <v/>
      </c>
      <c r="AH6741" t="str">
        <f t="shared" si="1020"/>
        <v/>
      </c>
      <c r="AI6741">
        <v>0.14499999999999999</v>
      </c>
      <c r="AJ6741" t="str">
        <f t="shared" si="1015"/>
        <v/>
      </c>
      <c r="AK6741" t="str">
        <f t="shared" si="1021"/>
        <v/>
      </c>
      <c r="AL6741" t="str">
        <f t="shared" si="1017"/>
        <v/>
      </c>
    </row>
    <row r="6742" spans="1:38" x14ac:dyDescent="0.2">
      <c r="A6742" t="s">
        <v>19612</v>
      </c>
      <c r="B6742" t="s">
        <v>830</v>
      </c>
      <c r="C6742" t="s">
        <v>19613</v>
      </c>
      <c r="D6742" s="1">
        <v>38194</v>
      </c>
      <c r="E6742" s="1">
        <v>43456</v>
      </c>
      <c r="F6742" t="s">
        <v>26</v>
      </c>
      <c r="I6742">
        <v>100</v>
      </c>
      <c r="J6742">
        <v>0</v>
      </c>
      <c r="K6742">
        <v>0</v>
      </c>
      <c r="L6742">
        <v>1003</v>
      </c>
      <c r="M6742">
        <v>1003</v>
      </c>
      <c r="N6742" t="s">
        <v>20</v>
      </c>
      <c r="O6742" t="s">
        <v>19614</v>
      </c>
      <c r="P6742" t="s">
        <v>44</v>
      </c>
      <c r="Q6742" t="s">
        <v>34233</v>
      </c>
      <c r="R6742" t="s">
        <v>34233</v>
      </c>
      <c r="S6742" t="s">
        <v>34233</v>
      </c>
      <c r="T6742" t="s">
        <v>34233</v>
      </c>
      <c r="V6742" t="s">
        <v>33251</v>
      </c>
      <c r="AD6742" t="str">
        <f t="shared" si="1016"/>
        <v/>
      </c>
      <c r="AE6742" t="str">
        <f t="shared" si="1018"/>
        <v/>
      </c>
      <c r="AF6742" t="str">
        <f t="shared" si="1023"/>
        <v/>
      </c>
      <c r="AG6742" t="str">
        <f t="shared" si="1022"/>
        <v/>
      </c>
      <c r="AH6742" t="str">
        <f t="shared" si="1020"/>
        <v/>
      </c>
      <c r="AI6742">
        <v>0.14499999999999999</v>
      </c>
      <c r="AJ6742" t="str">
        <f t="shared" si="1015"/>
        <v/>
      </c>
      <c r="AK6742" t="str">
        <f t="shared" si="1021"/>
        <v/>
      </c>
      <c r="AL6742" t="str">
        <f t="shared" si="1017"/>
        <v/>
      </c>
    </row>
    <row r="6743" spans="1:38" x14ac:dyDescent="0.2">
      <c r="A6743" t="s">
        <v>15552</v>
      </c>
      <c r="B6743" t="s">
        <v>830</v>
      </c>
      <c r="C6743" t="s">
        <v>15553</v>
      </c>
      <c r="D6743" s="1">
        <v>37384</v>
      </c>
      <c r="E6743" s="1">
        <v>43456</v>
      </c>
      <c r="F6743" t="s">
        <v>26</v>
      </c>
      <c r="I6743">
        <v>100</v>
      </c>
      <c r="J6743">
        <v>0</v>
      </c>
      <c r="K6743">
        <v>0</v>
      </c>
      <c r="L6743">
        <v>3120</v>
      </c>
      <c r="M6743">
        <v>3120</v>
      </c>
      <c r="N6743" t="s">
        <v>20</v>
      </c>
      <c r="O6743" t="s">
        <v>15551</v>
      </c>
      <c r="P6743" t="s">
        <v>44</v>
      </c>
      <c r="Q6743" t="s">
        <v>34233</v>
      </c>
      <c r="R6743" t="s">
        <v>34233</v>
      </c>
      <c r="S6743" t="s">
        <v>34233</v>
      </c>
      <c r="T6743" t="s">
        <v>34233</v>
      </c>
      <c r="V6743" t="s">
        <v>33245</v>
      </c>
      <c r="AD6743" t="str">
        <f t="shared" si="1016"/>
        <v/>
      </c>
      <c r="AE6743" t="str">
        <f t="shared" si="1018"/>
        <v/>
      </c>
      <c r="AF6743" t="str">
        <f t="shared" si="1023"/>
        <v/>
      </c>
      <c r="AG6743" t="str">
        <f t="shared" si="1022"/>
        <v/>
      </c>
      <c r="AH6743" t="str">
        <f t="shared" si="1020"/>
        <v/>
      </c>
      <c r="AI6743">
        <v>0.14499999999999999</v>
      </c>
      <c r="AJ6743" t="str">
        <f t="shared" si="1015"/>
        <v/>
      </c>
      <c r="AK6743" t="str">
        <f t="shared" si="1021"/>
        <v/>
      </c>
      <c r="AL6743" t="str">
        <f t="shared" si="1017"/>
        <v/>
      </c>
    </row>
    <row r="6744" spans="1:38" x14ac:dyDescent="0.2">
      <c r="A6744" t="s">
        <v>15549</v>
      </c>
      <c r="B6744" t="s">
        <v>830</v>
      </c>
      <c r="C6744" t="s">
        <v>15550</v>
      </c>
      <c r="D6744" s="1">
        <v>37384</v>
      </c>
      <c r="E6744" s="1">
        <v>43951</v>
      </c>
      <c r="F6744" t="s">
        <v>26</v>
      </c>
      <c r="I6744">
        <v>100</v>
      </c>
      <c r="J6744">
        <v>0</v>
      </c>
      <c r="K6744">
        <v>0</v>
      </c>
      <c r="L6744">
        <v>917</v>
      </c>
      <c r="M6744">
        <v>917</v>
      </c>
      <c r="N6744" t="s">
        <v>20</v>
      </c>
      <c r="O6744" t="s">
        <v>15551</v>
      </c>
      <c r="P6744" t="s">
        <v>44</v>
      </c>
      <c r="Q6744" t="s">
        <v>34233</v>
      </c>
      <c r="R6744" t="s">
        <v>34233</v>
      </c>
      <c r="S6744" t="s">
        <v>34233</v>
      </c>
      <c r="T6744" t="s">
        <v>34233</v>
      </c>
      <c r="V6744" t="s">
        <v>33245</v>
      </c>
      <c r="AD6744" t="str">
        <f t="shared" si="1016"/>
        <v/>
      </c>
      <c r="AE6744" t="str">
        <f t="shared" si="1018"/>
        <v/>
      </c>
      <c r="AF6744" t="str">
        <f t="shared" si="1023"/>
        <v/>
      </c>
      <c r="AG6744" t="str">
        <f t="shared" si="1022"/>
        <v/>
      </c>
      <c r="AH6744" t="str">
        <f t="shared" si="1020"/>
        <v/>
      </c>
      <c r="AI6744">
        <v>0.14499999999999999</v>
      </c>
      <c r="AJ6744" t="str">
        <f t="shared" si="1015"/>
        <v/>
      </c>
      <c r="AK6744" t="str">
        <f t="shared" si="1021"/>
        <v/>
      </c>
      <c r="AL6744" t="str">
        <f t="shared" si="1017"/>
        <v/>
      </c>
    </row>
    <row r="6745" spans="1:38" x14ac:dyDescent="0.2">
      <c r="A6745" t="s">
        <v>16663</v>
      </c>
      <c r="B6745" t="s">
        <v>830</v>
      </c>
      <c r="C6745" t="s">
        <v>16664</v>
      </c>
      <c r="D6745" s="1">
        <v>37512</v>
      </c>
      <c r="E6745" s="1">
        <v>44546</v>
      </c>
      <c r="F6745" t="s">
        <v>26</v>
      </c>
      <c r="I6745">
        <v>100</v>
      </c>
      <c r="J6745">
        <v>0</v>
      </c>
      <c r="K6745">
        <v>0</v>
      </c>
      <c r="L6745">
        <v>4261</v>
      </c>
      <c r="M6745">
        <v>4261</v>
      </c>
      <c r="N6745" t="s">
        <v>20</v>
      </c>
      <c r="O6745" t="s">
        <v>16665</v>
      </c>
      <c r="P6745" t="s">
        <v>44</v>
      </c>
      <c r="Q6745" t="s">
        <v>34233</v>
      </c>
      <c r="R6745" t="s">
        <v>34233</v>
      </c>
      <c r="S6745" t="s">
        <v>34233</v>
      </c>
      <c r="T6745" t="s">
        <v>34233</v>
      </c>
      <c r="AD6745" t="str">
        <f t="shared" si="1016"/>
        <v/>
      </c>
      <c r="AE6745" t="str">
        <f t="shared" si="1018"/>
        <v/>
      </c>
      <c r="AF6745" t="str">
        <f t="shared" si="1023"/>
        <v/>
      </c>
      <c r="AG6745" t="str">
        <f t="shared" si="1022"/>
        <v/>
      </c>
      <c r="AH6745" t="str">
        <f t="shared" si="1020"/>
        <v/>
      </c>
      <c r="AI6745">
        <v>0.14499999999999999</v>
      </c>
      <c r="AJ6745" t="str">
        <f t="shared" si="1015"/>
        <v/>
      </c>
      <c r="AK6745" t="str">
        <f t="shared" si="1021"/>
        <v/>
      </c>
      <c r="AL6745" t="str">
        <f t="shared" si="1017"/>
        <v/>
      </c>
    </row>
    <row r="6746" spans="1:38" x14ac:dyDescent="0.2">
      <c r="A6746" t="s">
        <v>13911</v>
      </c>
      <c r="B6746" t="s">
        <v>830</v>
      </c>
      <c r="C6746" t="s">
        <v>13912</v>
      </c>
      <c r="D6746" s="1">
        <v>37092</v>
      </c>
      <c r="E6746" s="1">
        <v>43916</v>
      </c>
      <c r="F6746" t="s">
        <v>26</v>
      </c>
      <c r="I6746">
        <v>100</v>
      </c>
      <c r="J6746">
        <v>0</v>
      </c>
      <c r="K6746">
        <v>0</v>
      </c>
      <c r="L6746">
        <v>1167</v>
      </c>
      <c r="M6746">
        <v>1167</v>
      </c>
      <c r="N6746" t="s">
        <v>20</v>
      </c>
      <c r="O6746" t="s">
        <v>13913</v>
      </c>
      <c r="P6746" t="s">
        <v>44</v>
      </c>
      <c r="Q6746" t="s">
        <v>34233</v>
      </c>
      <c r="R6746" t="s">
        <v>34233</v>
      </c>
      <c r="S6746" t="s">
        <v>34233</v>
      </c>
      <c r="T6746" t="s">
        <v>34233</v>
      </c>
      <c r="AD6746" t="str">
        <f t="shared" si="1016"/>
        <v/>
      </c>
      <c r="AE6746" t="str">
        <f t="shared" si="1018"/>
        <v/>
      </c>
      <c r="AF6746" t="str">
        <f t="shared" si="1023"/>
        <v/>
      </c>
      <c r="AG6746" t="str">
        <f t="shared" si="1022"/>
        <v/>
      </c>
      <c r="AH6746" t="str">
        <f t="shared" si="1020"/>
        <v/>
      </c>
      <c r="AI6746">
        <v>0.14499999999999999</v>
      </c>
      <c r="AJ6746" t="str">
        <f t="shared" si="1015"/>
        <v/>
      </c>
      <c r="AK6746" t="str">
        <f t="shared" si="1021"/>
        <v/>
      </c>
      <c r="AL6746" t="str">
        <f t="shared" si="1017"/>
        <v/>
      </c>
    </row>
    <row r="6747" spans="1:38" x14ac:dyDescent="0.2">
      <c r="A6747" t="s">
        <v>17301</v>
      </c>
      <c r="B6747" t="s">
        <v>830</v>
      </c>
      <c r="C6747" t="s">
        <v>17302</v>
      </c>
      <c r="D6747" s="1">
        <v>37579</v>
      </c>
      <c r="E6747" s="1">
        <v>43951</v>
      </c>
      <c r="F6747" t="s">
        <v>26</v>
      </c>
      <c r="I6747">
        <v>100</v>
      </c>
      <c r="J6747">
        <v>0</v>
      </c>
      <c r="K6747">
        <v>0</v>
      </c>
      <c r="L6747">
        <v>1274</v>
      </c>
      <c r="M6747">
        <v>1274</v>
      </c>
      <c r="N6747" t="s">
        <v>20</v>
      </c>
      <c r="O6747" t="s">
        <v>17303</v>
      </c>
      <c r="P6747" t="s">
        <v>28</v>
      </c>
      <c r="Q6747" t="s">
        <v>34233</v>
      </c>
      <c r="R6747" t="s">
        <v>34233</v>
      </c>
      <c r="S6747" t="s">
        <v>34233</v>
      </c>
      <c r="T6747" t="s">
        <v>34233</v>
      </c>
      <c r="V6747" t="s">
        <v>33254</v>
      </c>
      <c r="AD6747" t="str">
        <f t="shared" si="1016"/>
        <v/>
      </c>
      <c r="AE6747" t="str">
        <f t="shared" si="1018"/>
        <v/>
      </c>
      <c r="AF6747" t="str">
        <f t="shared" si="1023"/>
        <v/>
      </c>
      <c r="AG6747" t="str">
        <f t="shared" si="1022"/>
        <v/>
      </c>
      <c r="AH6747" t="str">
        <f t="shared" si="1020"/>
        <v/>
      </c>
      <c r="AI6747">
        <v>0.14499999999999999</v>
      </c>
      <c r="AJ6747" t="str">
        <f t="shared" si="1015"/>
        <v/>
      </c>
      <c r="AK6747" t="str">
        <f t="shared" si="1021"/>
        <v/>
      </c>
      <c r="AL6747" t="str">
        <f t="shared" si="1017"/>
        <v/>
      </c>
    </row>
    <row r="6748" spans="1:38" x14ac:dyDescent="0.2">
      <c r="A6748" t="s">
        <v>16816</v>
      </c>
      <c r="B6748" t="s">
        <v>830</v>
      </c>
      <c r="C6748" t="s">
        <v>16817</v>
      </c>
      <c r="D6748" s="1">
        <v>37579</v>
      </c>
      <c r="E6748" s="1">
        <v>44546</v>
      </c>
      <c r="F6748" t="s">
        <v>26</v>
      </c>
      <c r="I6748">
        <v>100</v>
      </c>
      <c r="J6748">
        <v>0</v>
      </c>
      <c r="K6748">
        <v>0</v>
      </c>
      <c r="L6748">
        <v>1652</v>
      </c>
      <c r="M6748">
        <v>1652</v>
      </c>
      <c r="N6748" t="s">
        <v>20</v>
      </c>
      <c r="O6748" t="s">
        <v>16818</v>
      </c>
      <c r="P6748" t="s">
        <v>28</v>
      </c>
      <c r="Q6748" t="s">
        <v>34233</v>
      </c>
      <c r="R6748" t="s">
        <v>34233</v>
      </c>
      <c r="S6748" t="s">
        <v>34233</v>
      </c>
      <c r="T6748" t="s">
        <v>34233</v>
      </c>
      <c r="V6748" t="s">
        <v>33255</v>
      </c>
      <c r="AD6748" t="str">
        <f t="shared" si="1016"/>
        <v/>
      </c>
      <c r="AE6748" t="str">
        <f t="shared" si="1018"/>
        <v/>
      </c>
      <c r="AF6748" t="str">
        <f t="shared" si="1023"/>
        <v/>
      </c>
      <c r="AG6748" t="str">
        <f t="shared" si="1022"/>
        <v/>
      </c>
      <c r="AH6748" t="str">
        <f t="shared" si="1020"/>
        <v/>
      </c>
      <c r="AI6748">
        <v>0.14499999999999999</v>
      </c>
      <c r="AJ6748" t="str">
        <f t="shared" si="1015"/>
        <v/>
      </c>
      <c r="AK6748" t="str">
        <f t="shared" si="1021"/>
        <v/>
      </c>
      <c r="AL6748" t="str">
        <f t="shared" si="1017"/>
        <v/>
      </c>
    </row>
    <row r="6749" spans="1:38" x14ac:dyDescent="0.2">
      <c r="A6749" t="s">
        <v>19518</v>
      </c>
      <c r="B6749" t="s">
        <v>830</v>
      </c>
      <c r="C6749" t="s">
        <v>19519</v>
      </c>
      <c r="D6749" s="1">
        <v>38194</v>
      </c>
      <c r="E6749" s="1">
        <v>44546</v>
      </c>
      <c r="F6749" t="s">
        <v>26</v>
      </c>
      <c r="I6749">
        <v>100</v>
      </c>
      <c r="J6749">
        <v>0</v>
      </c>
      <c r="K6749">
        <v>0</v>
      </c>
      <c r="L6749">
        <v>3731</v>
      </c>
      <c r="M6749">
        <v>3731</v>
      </c>
      <c r="N6749" t="s">
        <v>20</v>
      </c>
      <c r="O6749" t="s">
        <v>19520</v>
      </c>
      <c r="P6749" t="s">
        <v>44</v>
      </c>
      <c r="Q6749" t="s">
        <v>34233</v>
      </c>
      <c r="R6749" t="s">
        <v>34233</v>
      </c>
      <c r="S6749" t="s">
        <v>34233</v>
      </c>
      <c r="T6749" t="s">
        <v>34233</v>
      </c>
      <c r="V6749" t="s">
        <v>33251</v>
      </c>
      <c r="AD6749" t="str">
        <f t="shared" si="1016"/>
        <v/>
      </c>
      <c r="AE6749" t="str">
        <f t="shared" si="1018"/>
        <v/>
      </c>
      <c r="AF6749" t="str">
        <f t="shared" si="1023"/>
        <v/>
      </c>
      <c r="AG6749" t="str">
        <f t="shared" si="1022"/>
        <v/>
      </c>
      <c r="AH6749" t="str">
        <f t="shared" si="1020"/>
        <v/>
      </c>
      <c r="AI6749">
        <v>0.14499999999999999</v>
      </c>
      <c r="AJ6749" t="str">
        <f t="shared" si="1015"/>
        <v/>
      </c>
      <c r="AK6749" t="str">
        <f t="shared" si="1021"/>
        <v/>
      </c>
      <c r="AL6749" t="str">
        <f t="shared" si="1017"/>
        <v/>
      </c>
    </row>
    <row r="6750" spans="1:38" x14ac:dyDescent="0.2">
      <c r="A6750" t="s">
        <v>19851</v>
      </c>
      <c r="B6750" t="s">
        <v>830</v>
      </c>
      <c r="C6750" t="s">
        <v>19852</v>
      </c>
      <c r="D6750" s="1">
        <v>38224</v>
      </c>
      <c r="E6750" s="1">
        <v>44546</v>
      </c>
      <c r="F6750" t="s">
        <v>26</v>
      </c>
      <c r="I6750">
        <v>100</v>
      </c>
      <c r="J6750">
        <v>0</v>
      </c>
      <c r="K6750">
        <v>0</v>
      </c>
      <c r="L6750">
        <v>5289</v>
      </c>
      <c r="M6750">
        <v>5289</v>
      </c>
      <c r="N6750" t="s">
        <v>20</v>
      </c>
      <c r="O6750" t="s">
        <v>19853</v>
      </c>
      <c r="P6750" t="s">
        <v>28</v>
      </c>
      <c r="Q6750" t="s">
        <v>34233</v>
      </c>
      <c r="R6750" t="s">
        <v>34233</v>
      </c>
      <c r="S6750" t="s">
        <v>34233</v>
      </c>
      <c r="T6750" t="s">
        <v>34233</v>
      </c>
      <c r="V6750" t="s">
        <v>33251</v>
      </c>
      <c r="AD6750" t="str">
        <f t="shared" si="1016"/>
        <v/>
      </c>
      <c r="AE6750" t="str">
        <f t="shared" si="1018"/>
        <v/>
      </c>
      <c r="AF6750" t="str">
        <f t="shared" si="1023"/>
        <v/>
      </c>
      <c r="AG6750" t="str">
        <f t="shared" si="1022"/>
        <v/>
      </c>
      <c r="AH6750" t="str">
        <f t="shared" si="1020"/>
        <v/>
      </c>
      <c r="AI6750">
        <v>0.14499999999999999</v>
      </c>
      <c r="AJ6750" t="str">
        <f t="shared" ref="AJ6750:AJ6813" si="1024">IF(COUNTBLANK(AH6750),"",AH6750*AI6750)</f>
        <v/>
      </c>
      <c r="AK6750" t="str">
        <f t="shared" si="1021"/>
        <v/>
      </c>
      <c r="AL6750" t="str">
        <f t="shared" si="1017"/>
        <v/>
      </c>
    </row>
    <row r="6751" spans="1:38" x14ac:dyDescent="0.2">
      <c r="A6751" t="s">
        <v>13926</v>
      </c>
      <c r="B6751" t="s">
        <v>830</v>
      </c>
      <c r="C6751" t="s">
        <v>13927</v>
      </c>
      <c r="D6751" s="1">
        <v>36992</v>
      </c>
      <c r="E6751" s="1">
        <v>43951</v>
      </c>
      <c r="F6751" t="s">
        <v>39</v>
      </c>
      <c r="I6751">
        <v>100</v>
      </c>
      <c r="J6751">
        <v>0</v>
      </c>
      <c r="K6751">
        <v>0</v>
      </c>
      <c r="L6751">
        <v>477</v>
      </c>
      <c r="M6751">
        <v>477</v>
      </c>
      <c r="N6751" t="s">
        <v>20</v>
      </c>
      <c r="O6751" t="s">
        <v>13928</v>
      </c>
      <c r="P6751" t="s">
        <v>28</v>
      </c>
      <c r="Q6751" t="s">
        <v>34233</v>
      </c>
      <c r="R6751" t="s">
        <v>34233</v>
      </c>
      <c r="S6751" t="s">
        <v>33942</v>
      </c>
      <c r="T6751" t="s">
        <v>34233</v>
      </c>
      <c r="V6751" t="s">
        <v>33265</v>
      </c>
      <c r="AD6751" t="str">
        <f t="shared" si="1016"/>
        <v/>
      </c>
      <c r="AE6751" t="str">
        <f t="shared" si="1018"/>
        <v/>
      </c>
      <c r="AF6751" t="str">
        <f t="shared" si="1023"/>
        <v/>
      </c>
      <c r="AG6751" t="str">
        <f t="shared" si="1022"/>
        <v/>
      </c>
      <c r="AH6751" t="str">
        <f t="shared" si="1020"/>
        <v/>
      </c>
      <c r="AI6751">
        <v>0.14499999999999999</v>
      </c>
      <c r="AJ6751" t="str">
        <f t="shared" si="1024"/>
        <v/>
      </c>
      <c r="AK6751" t="str">
        <f t="shared" si="1021"/>
        <v/>
      </c>
      <c r="AL6751" t="str">
        <f t="shared" si="1017"/>
        <v/>
      </c>
    </row>
    <row r="6752" spans="1:38" x14ac:dyDescent="0.2">
      <c r="A6752" t="s">
        <v>22267</v>
      </c>
      <c r="B6752" t="s">
        <v>830</v>
      </c>
      <c r="C6752" t="s">
        <v>22268</v>
      </c>
      <c r="D6752" s="1">
        <v>38769</v>
      </c>
      <c r="E6752" s="1">
        <v>43456</v>
      </c>
      <c r="F6752" t="s">
        <v>19</v>
      </c>
      <c r="I6752">
        <v>100</v>
      </c>
      <c r="J6752">
        <v>0</v>
      </c>
      <c r="K6752">
        <v>0</v>
      </c>
      <c r="L6752">
        <v>1405</v>
      </c>
      <c r="M6752">
        <v>1405</v>
      </c>
      <c r="N6752" t="s">
        <v>20</v>
      </c>
      <c r="O6752" t="s">
        <v>21</v>
      </c>
      <c r="P6752" t="s">
        <v>28</v>
      </c>
      <c r="Q6752" t="s">
        <v>34233</v>
      </c>
      <c r="R6752" t="s">
        <v>34233</v>
      </c>
      <c r="S6752" t="s">
        <v>32628</v>
      </c>
      <c r="T6752" t="s">
        <v>34362</v>
      </c>
      <c r="U6752" t="s">
        <v>32650</v>
      </c>
      <c r="V6752" t="s">
        <v>33247</v>
      </c>
      <c r="W6752">
        <v>350</v>
      </c>
      <c r="X6752">
        <v>2</v>
      </c>
      <c r="Y6752">
        <v>1</v>
      </c>
      <c r="Z6752">
        <v>700</v>
      </c>
      <c r="AA6752">
        <v>8.5</v>
      </c>
      <c r="AC6752">
        <v>3</v>
      </c>
      <c r="AD6752" t="str">
        <f t="shared" si="1016"/>
        <v/>
      </c>
      <c r="AE6752" t="str">
        <f t="shared" si="1018"/>
        <v/>
      </c>
      <c r="AF6752" t="str">
        <f t="shared" si="1023"/>
        <v/>
      </c>
      <c r="AG6752">
        <f t="shared" si="1022"/>
        <v>3</v>
      </c>
      <c r="AH6752">
        <f t="shared" si="1020"/>
        <v>8.3999999999999986</v>
      </c>
      <c r="AI6752">
        <v>0.14499999999999999</v>
      </c>
      <c r="AJ6752">
        <f t="shared" si="1024"/>
        <v>1.2179999999999997</v>
      </c>
      <c r="AK6752" t="str">
        <f t="shared" si="1021"/>
        <v/>
      </c>
      <c r="AL6752" t="str">
        <f t="shared" si="1017"/>
        <v/>
      </c>
    </row>
    <row r="6753" spans="1:39" x14ac:dyDescent="0.2">
      <c r="A6753" t="s">
        <v>24729</v>
      </c>
      <c r="B6753" t="s">
        <v>830</v>
      </c>
      <c r="C6753" t="s">
        <v>24730</v>
      </c>
      <c r="D6753" s="1">
        <v>39504</v>
      </c>
      <c r="E6753" s="1">
        <v>43456</v>
      </c>
      <c r="F6753" t="s">
        <v>19</v>
      </c>
      <c r="I6753">
        <v>100</v>
      </c>
      <c r="J6753">
        <v>0</v>
      </c>
      <c r="K6753">
        <v>0</v>
      </c>
      <c r="L6753">
        <v>1470</v>
      </c>
      <c r="M6753">
        <v>1470</v>
      </c>
      <c r="N6753" t="s">
        <v>20</v>
      </c>
      <c r="O6753" t="s">
        <v>24731</v>
      </c>
      <c r="P6753" t="s">
        <v>28</v>
      </c>
      <c r="Q6753" t="s">
        <v>34233</v>
      </c>
      <c r="R6753" t="s">
        <v>34233</v>
      </c>
      <c r="S6753" t="s">
        <v>33797</v>
      </c>
      <c r="T6753" t="s">
        <v>34357</v>
      </c>
      <c r="U6753" t="s">
        <v>32634</v>
      </c>
      <c r="V6753" t="s">
        <v>33266</v>
      </c>
      <c r="W6753">
        <v>250</v>
      </c>
      <c r="X6753">
        <v>2</v>
      </c>
      <c r="Y6753" t="s">
        <v>32654</v>
      </c>
      <c r="Z6753">
        <v>500</v>
      </c>
      <c r="AA6753">
        <v>8.5</v>
      </c>
      <c r="AC6753">
        <v>1</v>
      </c>
      <c r="AD6753" t="str">
        <f t="shared" si="1016"/>
        <v/>
      </c>
      <c r="AE6753" t="str">
        <f t="shared" si="1018"/>
        <v/>
      </c>
      <c r="AF6753" t="str">
        <f t="shared" si="1023"/>
        <v/>
      </c>
      <c r="AG6753">
        <f t="shared" si="1022"/>
        <v>1</v>
      </c>
      <c r="AH6753">
        <f t="shared" si="1020"/>
        <v>2.8</v>
      </c>
      <c r="AI6753">
        <v>0.14499999999999999</v>
      </c>
      <c r="AJ6753">
        <f t="shared" si="1024"/>
        <v>0.40599999999999997</v>
      </c>
      <c r="AK6753" t="str">
        <f t="shared" si="1021"/>
        <v/>
      </c>
      <c r="AL6753" t="str">
        <f t="shared" si="1017"/>
        <v/>
      </c>
    </row>
    <row r="6754" spans="1:39" x14ac:dyDescent="0.2">
      <c r="A6754" t="s">
        <v>22279</v>
      </c>
      <c r="B6754" t="s">
        <v>830</v>
      </c>
      <c r="C6754" t="s">
        <v>22280</v>
      </c>
      <c r="D6754" s="1">
        <v>38769</v>
      </c>
      <c r="E6754" s="1">
        <v>43456</v>
      </c>
      <c r="F6754" t="s">
        <v>474</v>
      </c>
      <c r="I6754">
        <v>100</v>
      </c>
      <c r="J6754">
        <v>0</v>
      </c>
      <c r="K6754">
        <v>0</v>
      </c>
      <c r="L6754">
        <v>30</v>
      </c>
      <c r="M6754">
        <v>30</v>
      </c>
      <c r="N6754" t="s">
        <v>20</v>
      </c>
      <c r="O6754" t="s">
        <v>22281</v>
      </c>
      <c r="P6754" t="s">
        <v>28</v>
      </c>
      <c r="Q6754" t="s">
        <v>34233</v>
      </c>
      <c r="R6754" t="s">
        <v>34233</v>
      </c>
      <c r="S6754" t="s">
        <v>33942</v>
      </c>
      <c r="T6754" t="s">
        <v>34233</v>
      </c>
      <c r="AD6754" t="str">
        <f t="shared" si="1016"/>
        <v/>
      </c>
      <c r="AE6754" t="str">
        <f t="shared" si="1018"/>
        <v/>
      </c>
      <c r="AF6754" t="str">
        <f t="shared" si="1023"/>
        <v/>
      </c>
      <c r="AG6754" t="str">
        <f t="shared" si="1022"/>
        <v/>
      </c>
      <c r="AH6754" t="str">
        <f t="shared" si="1020"/>
        <v/>
      </c>
      <c r="AI6754">
        <v>0.14499999999999999</v>
      </c>
      <c r="AJ6754" t="str">
        <f t="shared" si="1024"/>
        <v/>
      </c>
      <c r="AK6754" t="str">
        <f t="shared" si="1021"/>
        <v/>
      </c>
      <c r="AL6754" t="str">
        <f t="shared" si="1017"/>
        <v/>
      </c>
      <c r="AM6754" t="s">
        <v>34323</v>
      </c>
    </row>
    <row r="6755" spans="1:39" x14ac:dyDescent="0.2">
      <c r="A6755" t="s">
        <v>22272</v>
      </c>
      <c r="B6755" t="s">
        <v>830</v>
      </c>
      <c r="C6755" t="s">
        <v>22273</v>
      </c>
      <c r="D6755" s="1">
        <v>38769</v>
      </c>
      <c r="E6755" s="1">
        <v>43456</v>
      </c>
      <c r="F6755" t="s">
        <v>19</v>
      </c>
      <c r="I6755">
        <v>100</v>
      </c>
      <c r="J6755">
        <v>0</v>
      </c>
      <c r="K6755">
        <v>0</v>
      </c>
      <c r="L6755">
        <v>1440</v>
      </c>
      <c r="M6755">
        <v>1440</v>
      </c>
      <c r="N6755" t="s">
        <v>20</v>
      </c>
      <c r="O6755" t="s">
        <v>21</v>
      </c>
      <c r="P6755" t="s">
        <v>28</v>
      </c>
      <c r="Q6755" t="s">
        <v>34233</v>
      </c>
      <c r="R6755" t="s">
        <v>34233</v>
      </c>
      <c r="S6755" t="s">
        <v>32628</v>
      </c>
      <c r="T6755" t="s">
        <v>34362</v>
      </c>
      <c r="U6755" t="s">
        <v>32650</v>
      </c>
      <c r="V6755" t="s">
        <v>33247</v>
      </c>
      <c r="W6755">
        <v>350</v>
      </c>
      <c r="X6755">
        <v>2</v>
      </c>
      <c r="Y6755">
        <v>1</v>
      </c>
      <c r="Z6755">
        <v>700</v>
      </c>
      <c r="AA6755">
        <v>8.5</v>
      </c>
      <c r="AC6755">
        <v>3</v>
      </c>
      <c r="AD6755" t="str">
        <f t="shared" si="1016"/>
        <v/>
      </c>
      <c r="AE6755" t="str">
        <f t="shared" si="1018"/>
        <v/>
      </c>
      <c r="AF6755" t="str">
        <f t="shared" si="1023"/>
        <v/>
      </c>
      <c r="AG6755">
        <f t="shared" si="1022"/>
        <v>3</v>
      </c>
      <c r="AH6755">
        <f t="shared" si="1020"/>
        <v>8.3999999999999986</v>
      </c>
      <c r="AI6755">
        <v>0.14499999999999999</v>
      </c>
      <c r="AJ6755">
        <f t="shared" si="1024"/>
        <v>1.2179999999999997</v>
      </c>
      <c r="AK6755" t="str">
        <f t="shared" si="1021"/>
        <v/>
      </c>
      <c r="AL6755" t="str">
        <f t="shared" si="1017"/>
        <v/>
      </c>
    </row>
    <row r="6756" spans="1:39" x14ac:dyDescent="0.2">
      <c r="A6756" t="s">
        <v>24732</v>
      </c>
      <c r="B6756" t="s">
        <v>830</v>
      </c>
      <c r="C6756" t="s">
        <v>24733</v>
      </c>
      <c r="D6756" s="1">
        <v>39504</v>
      </c>
      <c r="E6756" s="1">
        <v>43456</v>
      </c>
      <c r="F6756" t="s">
        <v>19</v>
      </c>
      <c r="I6756">
        <v>100</v>
      </c>
      <c r="J6756">
        <v>0</v>
      </c>
      <c r="K6756">
        <v>0</v>
      </c>
      <c r="L6756">
        <v>2005</v>
      </c>
      <c r="M6756">
        <v>2005</v>
      </c>
      <c r="N6756" t="s">
        <v>20</v>
      </c>
      <c r="O6756" t="s">
        <v>24734</v>
      </c>
      <c r="P6756" t="s">
        <v>28</v>
      </c>
      <c r="Q6756" t="s">
        <v>34233</v>
      </c>
      <c r="R6756" t="s">
        <v>34233</v>
      </c>
      <c r="S6756" t="s">
        <v>32628</v>
      </c>
      <c r="T6756" t="s">
        <v>34407</v>
      </c>
      <c r="U6756" t="s">
        <v>32634</v>
      </c>
      <c r="V6756" t="s">
        <v>33266</v>
      </c>
      <c r="W6756">
        <v>250</v>
      </c>
      <c r="X6756">
        <v>2</v>
      </c>
      <c r="Y6756" t="s">
        <v>32654</v>
      </c>
      <c r="Z6756">
        <v>500</v>
      </c>
      <c r="AA6756">
        <v>8.5</v>
      </c>
      <c r="AC6756">
        <v>1</v>
      </c>
      <c r="AD6756" t="str">
        <f t="shared" si="1016"/>
        <v/>
      </c>
      <c r="AE6756" t="str">
        <f t="shared" si="1018"/>
        <v/>
      </c>
      <c r="AF6756" t="str">
        <f t="shared" si="1023"/>
        <v/>
      </c>
      <c r="AG6756">
        <f t="shared" si="1022"/>
        <v>1</v>
      </c>
      <c r="AH6756">
        <f t="shared" si="1020"/>
        <v>2.8</v>
      </c>
      <c r="AI6756">
        <v>0.14499999999999999</v>
      </c>
      <c r="AJ6756">
        <f t="shared" si="1024"/>
        <v>0.40599999999999997</v>
      </c>
      <c r="AK6756" t="str">
        <f t="shared" si="1021"/>
        <v/>
      </c>
      <c r="AL6756" t="str">
        <f t="shared" si="1017"/>
        <v/>
      </c>
    </row>
    <row r="6757" spans="1:39" x14ac:dyDescent="0.2">
      <c r="A6757" t="s">
        <v>22277</v>
      </c>
      <c r="B6757" t="s">
        <v>830</v>
      </c>
      <c r="C6757" t="s">
        <v>22278</v>
      </c>
      <c r="D6757" s="1">
        <v>38769</v>
      </c>
      <c r="E6757" s="1">
        <v>43456</v>
      </c>
      <c r="F6757" t="s">
        <v>19</v>
      </c>
      <c r="I6757">
        <v>100</v>
      </c>
      <c r="J6757">
        <v>0</v>
      </c>
      <c r="K6757">
        <v>0</v>
      </c>
      <c r="L6757">
        <v>1443</v>
      </c>
      <c r="M6757">
        <v>1443</v>
      </c>
      <c r="N6757" t="s">
        <v>20</v>
      </c>
      <c r="O6757" t="s">
        <v>21</v>
      </c>
      <c r="P6757" t="s">
        <v>28</v>
      </c>
      <c r="Q6757" t="s">
        <v>34233</v>
      </c>
      <c r="R6757" t="s">
        <v>34233</v>
      </c>
      <c r="S6757" t="s">
        <v>32628</v>
      </c>
      <c r="T6757" t="s">
        <v>34362</v>
      </c>
      <c r="U6757" t="s">
        <v>32650</v>
      </c>
      <c r="V6757" t="s">
        <v>33247</v>
      </c>
      <c r="W6757">
        <v>350</v>
      </c>
      <c r="X6757">
        <v>2</v>
      </c>
      <c r="Y6757">
        <v>1</v>
      </c>
      <c r="Z6757">
        <v>700</v>
      </c>
      <c r="AA6757">
        <v>8.5</v>
      </c>
      <c r="AC6757">
        <v>3</v>
      </c>
      <c r="AD6757" t="str">
        <f t="shared" si="1016"/>
        <v/>
      </c>
      <c r="AE6757" t="str">
        <f t="shared" si="1018"/>
        <v/>
      </c>
      <c r="AF6757" t="str">
        <f t="shared" si="1023"/>
        <v/>
      </c>
      <c r="AG6757">
        <f t="shared" si="1022"/>
        <v>3</v>
      </c>
      <c r="AH6757">
        <f t="shared" si="1020"/>
        <v>8.3999999999999986</v>
      </c>
      <c r="AI6757">
        <v>0.14499999999999999</v>
      </c>
      <c r="AJ6757">
        <f t="shared" si="1024"/>
        <v>1.2179999999999997</v>
      </c>
      <c r="AK6757" t="str">
        <f t="shared" si="1021"/>
        <v/>
      </c>
      <c r="AL6757" t="str">
        <f t="shared" si="1017"/>
        <v/>
      </c>
    </row>
    <row r="6758" spans="1:39" x14ac:dyDescent="0.2">
      <c r="A6758" t="s">
        <v>29192</v>
      </c>
      <c r="B6758" t="s">
        <v>830</v>
      </c>
      <c r="C6758" t="s">
        <v>29193</v>
      </c>
      <c r="D6758" s="1">
        <v>43144</v>
      </c>
      <c r="E6758" s="1">
        <v>43951</v>
      </c>
      <c r="F6758" t="s">
        <v>19</v>
      </c>
      <c r="I6758">
        <v>100</v>
      </c>
      <c r="J6758">
        <v>0</v>
      </c>
      <c r="K6758">
        <v>0</v>
      </c>
      <c r="L6758">
        <v>1591</v>
      </c>
      <c r="M6758">
        <v>1591</v>
      </c>
      <c r="N6758" t="s">
        <v>20</v>
      </c>
      <c r="O6758" t="s">
        <v>29194</v>
      </c>
      <c r="P6758" t="s">
        <v>28</v>
      </c>
      <c r="Q6758" t="s">
        <v>34234</v>
      </c>
      <c r="R6758" t="s">
        <v>33783</v>
      </c>
      <c r="S6758" t="s">
        <v>33942</v>
      </c>
      <c r="T6758" t="s">
        <v>34233</v>
      </c>
      <c r="U6758" t="s">
        <v>32634</v>
      </c>
      <c r="V6758" t="s">
        <v>33267</v>
      </c>
      <c r="W6758">
        <v>318</v>
      </c>
      <c r="X6758">
        <v>2</v>
      </c>
      <c r="Y6758" t="s">
        <v>32661</v>
      </c>
      <c r="Z6758">
        <v>600</v>
      </c>
      <c r="AA6758">
        <v>8.5</v>
      </c>
      <c r="AC6758">
        <v>1</v>
      </c>
      <c r="AD6758" t="str">
        <f t="shared" si="1016"/>
        <v/>
      </c>
      <c r="AE6758">
        <f t="shared" si="1018"/>
        <v>1</v>
      </c>
      <c r="AF6758" t="str">
        <f t="shared" si="1023"/>
        <v/>
      </c>
      <c r="AG6758" t="str">
        <f t="shared" si="1022"/>
        <v/>
      </c>
      <c r="AH6758" t="str">
        <f t="shared" si="1020"/>
        <v/>
      </c>
      <c r="AI6758">
        <v>0.14499999999999999</v>
      </c>
      <c r="AJ6758" t="str">
        <f t="shared" si="1024"/>
        <v/>
      </c>
      <c r="AK6758">
        <f t="shared" si="1021"/>
        <v>2.8</v>
      </c>
      <c r="AL6758">
        <f t="shared" si="1017"/>
        <v>0.40599999999999997</v>
      </c>
    </row>
    <row r="6759" spans="1:39" x14ac:dyDescent="0.2">
      <c r="A6759" t="s">
        <v>29189</v>
      </c>
      <c r="B6759" t="s">
        <v>830</v>
      </c>
      <c r="C6759" t="s">
        <v>29190</v>
      </c>
      <c r="D6759" s="1">
        <v>43144</v>
      </c>
      <c r="E6759" s="1">
        <v>43951</v>
      </c>
      <c r="F6759" t="s">
        <v>19</v>
      </c>
      <c r="I6759">
        <v>100</v>
      </c>
      <c r="J6759">
        <v>0</v>
      </c>
      <c r="K6759">
        <v>0</v>
      </c>
      <c r="L6759">
        <v>1707</v>
      </c>
      <c r="M6759">
        <v>1707</v>
      </c>
      <c r="N6759" t="s">
        <v>20</v>
      </c>
      <c r="O6759" t="s">
        <v>29191</v>
      </c>
      <c r="P6759" t="s">
        <v>28</v>
      </c>
      <c r="Q6759" t="s">
        <v>34234</v>
      </c>
      <c r="R6759" t="s">
        <v>33783</v>
      </c>
      <c r="S6759" t="s">
        <v>33942</v>
      </c>
      <c r="T6759" t="s">
        <v>34233</v>
      </c>
      <c r="U6759" t="s">
        <v>32634</v>
      </c>
      <c r="V6759" t="s">
        <v>33267</v>
      </c>
      <c r="W6759">
        <v>342</v>
      </c>
      <c r="X6759">
        <v>2</v>
      </c>
      <c r="Y6759" t="s">
        <v>32661</v>
      </c>
      <c r="Z6759">
        <v>600</v>
      </c>
      <c r="AA6759">
        <v>8.5</v>
      </c>
      <c r="AC6759">
        <v>1</v>
      </c>
      <c r="AD6759" t="str">
        <f t="shared" ref="AD6759:AD6822" si="1025">IF((S6759="tühi")*(F6759&lt;&gt;"Elamumaa")*(G6759&lt;&gt;"Elamumaa")*(H6759&lt;&gt;"Elamumaa"),IF(Z6759=0,"",Z6759),"")</f>
        <v/>
      </c>
      <c r="AE6759">
        <f t="shared" si="1018"/>
        <v>1</v>
      </c>
      <c r="AF6759" t="str">
        <f t="shared" si="1023"/>
        <v/>
      </c>
      <c r="AG6759" t="str">
        <f t="shared" si="1022"/>
        <v/>
      </c>
      <c r="AH6759" t="str">
        <f t="shared" si="1020"/>
        <v/>
      </c>
      <c r="AI6759">
        <v>0.14499999999999999</v>
      </c>
      <c r="AJ6759" t="str">
        <f t="shared" si="1024"/>
        <v/>
      </c>
      <c r="AK6759">
        <f t="shared" si="1021"/>
        <v>2.8</v>
      </c>
      <c r="AL6759">
        <f t="shared" si="1017"/>
        <v>0.40599999999999997</v>
      </c>
    </row>
    <row r="6760" spans="1:39" x14ac:dyDescent="0.2">
      <c r="A6760" t="s">
        <v>22282</v>
      </c>
      <c r="B6760" t="s">
        <v>830</v>
      </c>
      <c r="C6760" t="s">
        <v>22283</v>
      </c>
      <c r="D6760" s="1">
        <v>38769</v>
      </c>
      <c r="E6760" s="1">
        <v>44546</v>
      </c>
      <c r="F6760" t="s">
        <v>26</v>
      </c>
      <c r="I6760">
        <v>100</v>
      </c>
      <c r="J6760">
        <v>0</v>
      </c>
      <c r="K6760">
        <v>0</v>
      </c>
      <c r="L6760">
        <v>715</v>
      </c>
      <c r="M6760">
        <v>715</v>
      </c>
      <c r="N6760" t="s">
        <v>20</v>
      </c>
      <c r="O6760" t="s">
        <v>22284</v>
      </c>
      <c r="P6760" t="s">
        <v>44</v>
      </c>
      <c r="Q6760" t="s">
        <v>34233</v>
      </c>
      <c r="R6760" t="s">
        <v>34233</v>
      </c>
      <c r="S6760" t="s">
        <v>34233</v>
      </c>
      <c r="T6760" t="s">
        <v>34233</v>
      </c>
      <c r="V6760" t="s">
        <v>33247</v>
      </c>
      <c r="AD6760" t="str">
        <f t="shared" si="1025"/>
        <v/>
      </c>
      <c r="AE6760" t="str">
        <f t="shared" si="1018"/>
        <v/>
      </c>
      <c r="AF6760" t="str">
        <f t="shared" si="1023"/>
        <v/>
      </c>
      <c r="AG6760" t="str">
        <f t="shared" si="1022"/>
        <v/>
      </c>
      <c r="AH6760" t="str">
        <f t="shared" si="1020"/>
        <v/>
      </c>
      <c r="AI6760">
        <v>0.14499999999999999</v>
      </c>
      <c r="AJ6760" t="str">
        <f t="shared" si="1024"/>
        <v/>
      </c>
      <c r="AK6760" t="str">
        <f t="shared" si="1021"/>
        <v/>
      </c>
      <c r="AL6760" t="str">
        <f t="shared" si="1017"/>
        <v/>
      </c>
    </row>
    <row r="6761" spans="1:39" x14ac:dyDescent="0.2">
      <c r="A6761" t="s">
        <v>28343</v>
      </c>
      <c r="B6761" t="s">
        <v>830</v>
      </c>
      <c r="C6761" t="s">
        <v>28344</v>
      </c>
      <c r="D6761" s="1">
        <v>42312</v>
      </c>
      <c r="E6761" s="1">
        <v>43456</v>
      </c>
      <c r="F6761" t="s">
        <v>26</v>
      </c>
      <c r="I6761">
        <v>100</v>
      </c>
      <c r="J6761">
        <v>0</v>
      </c>
      <c r="K6761">
        <v>0</v>
      </c>
      <c r="L6761">
        <v>1267</v>
      </c>
      <c r="M6761">
        <v>1267</v>
      </c>
      <c r="N6761" t="s">
        <v>20</v>
      </c>
      <c r="O6761" t="s">
        <v>28345</v>
      </c>
      <c r="P6761" t="s">
        <v>44</v>
      </c>
      <c r="Q6761" t="s">
        <v>34233</v>
      </c>
      <c r="R6761" t="s">
        <v>34233</v>
      </c>
      <c r="S6761" t="s">
        <v>34233</v>
      </c>
      <c r="T6761" t="s">
        <v>34233</v>
      </c>
      <c r="V6761" t="s">
        <v>33249</v>
      </c>
      <c r="AD6761" t="str">
        <f t="shared" si="1025"/>
        <v/>
      </c>
      <c r="AE6761" t="str">
        <f t="shared" si="1018"/>
        <v/>
      </c>
      <c r="AF6761" t="str">
        <f t="shared" si="1023"/>
        <v/>
      </c>
      <c r="AG6761" t="str">
        <f t="shared" si="1022"/>
        <v/>
      </c>
      <c r="AH6761" t="str">
        <f t="shared" si="1020"/>
        <v/>
      </c>
      <c r="AI6761">
        <v>0.14499999999999999</v>
      </c>
      <c r="AJ6761" t="str">
        <f t="shared" si="1024"/>
        <v/>
      </c>
      <c r="AK6761" t="str">
        <f t="shared" si="1021"/>
        <v/>
      </c>
      <c r="AL6761" t="str">
        <f t="shared" si="1017"/>
        <v/>
      </c>
    </row>
    <row r="6762" spans="1:39" x14ac:dyDescent="0.2">
      <c r="A6762" t="s">
        <v>12724</v>
      </c>
      <c r="B6762" t="s">
        <v>830</v>
      </c>
      <c r="C6762" t="s">
        <v>12725</v>
      </c>
      <c r="D6762" s="1">
        <v>36781</v>
      </c>
      <c r="E6762" s="1">
        <v>43456</v>
      </c>
      <c r="F6762" t="s">
        <v>2354</v>
      </c>
      <c r="I6762">
        <v>100</v>
      </c>
      <c r="J6762">
        <v>0</v>
      </c>
      <c r="K6762">
        <v>0</v>
      </c>
      <c r="L6762">
        <v>4872</v>
      </c>
      <c r="M6762">
        <v>4872</v>
      </c>
      <c r="N6762" t="s">
        <v>20</v>
      </c>
      <c r="O6762" t="s">
        <v>12726</v>
      </c>
      <c r="P6762" t="s">
        <v>28</v>
      </c>
      <c r="Q6762" t="s">
        <v>34233</v>
      </c>
      <c r="R6762" t="s">
        <v>34233</v>
      </c>
      <c r="S6762" t="s">
        <v>33830</v>
      </c>
      <c r="T6762" t="s">
        <v>34617</v>
      </c>
      <c r="U6762" t="s">
        <v>32682</v>
      </c>
      <c r="V6762" t="s">
        <v>33268</v>
      </c>
      <c r="W6762">
        <v>2100</v>
      </c>
      <c r="X6762">
        <v>2</v>
      </c>
      <c r="Y6762">
        <v>3</v>
      </c>
      <c r="Z6762">
        <v>3600</v>
      </c>
      <c r="AA6762">
        <v>9</v>
      </c>
      <c r="AD6762" t="str">
        <f t="shared" si="1025"/>
        <v/>
      </c>
      <c r="AE6762" t="str">
        <f t="shared" si="1018"/>
        <v/>
      </c>
      <c r="AF6762">
        <f t="shared" si="1023"/>
        <v>3600</v>
      </c>
      <c r="AG6762" t="str">
        <f t="shared" si="1022"/>
        <v/>
      </c>
      <c r="AH6762" t="str">
        <f t="shared" si="1020"/>
        <v/>
      </c>
      <c r="AI6762">
        <v>0.14499999999999999</v>
      </c>
      <c r="AJ6762" t="str">
        <f t="shared" si="1024"/>
        <v/>
      </c>
      <c r="AK6762" t="str">
        <f t="shared" si="1021"/>
        <v/>
      </c>
      <c r="AL6762" t="str">
        <f t="shared" si="1017"/>
        <v/>
      </c>
    </row>
    <row r="6763" spans="1:39" x14ac:dyDescent="0.2">
      <c r="A6763" t="s">
        <v>12727</v>
      </c>
      <c r="B6763" t="s">
        <v>830</v>
      </c>
      <c r="C6763" t="s">
        <v>12728</v>
      </c>
      <c r="D6763" s="1">
        <v>36781</v>
      </c>
      <c r="E6763" s="1">
        <v>43951</v>
      </c>
      <c r="F6763" t="s">
        <v>19</v>
      </c>
      <c r="I6763">
        <v>100</v>
      </c>
      <c r="J6763">
        <v>0</v>
      </c>
      <c r="K6763">
        <v>0</v>
      </c>
      <c r="L6763">
        <v>1936</v>
      </c>
      <c r="M6763">
        <v>1936</v>
      </c>
      <c r="N6763" t="s">
        <v>20</v>
      </c>
      <c r="O6763" t="s">
        <v>21</v>
      </c>
      <c r="P6763" t="s">
        <v>28</v>
      </c>
      <c r="Q6763" t="s">
        <v>34233</v>
      </c>
      <c r="R6763" t="s">
        <v>34233</v>
      </c>
      <c r="S6763" t="s">
        <v>32628</v>
      </c>
      <c r="T6763" t="s">
        <v>34356</v>
      </c>
      <c r="U6763" t="s">
        <v>32650</v>
      </c>
      <c r="V6763" t="s">
        <v>33249</v>
      </c>
      <c r="W6763">
        <v>340</v>
      </c>
      <c r="X6763">
        <v>2</v>
      </c>
      <c r="Y6763">
        <v>1</v>
      </c>
      <c r="Z6763">
        <v>680</v>
      </c>
      <c r="AA6763">
        <v>8</v>
      </c>
      <c r="AB6763">
        <v>20</v>
      </c>
      <c r="AC6763">
        <v>6</v>
      </c>
      <c r="AD6763" t="str">
        <f t="shared" si="1025"/>
        <v/>
      </c>
      <c r="AE6763" t="str">
        <f t="shared" si="1018"/>
        <v/>
      </c>
      <c r="AF6763" t="str">
        <f t="shared" si="1023"/>
        <v/>
      </c>
      <c r="AG6763">
        <v>2</v>
      </c>
      <c r="AH6763">
        <f t="shared" si="1020"/>
        <v>5.6</v>
      </c>
      <c r="AI6763">
        <v>0.14499999999999999</v>
      </c>
      <c r="AJ6763">
        <f t="shared" si="1024"/>
        <v>0.81199999999999994</v>
      </c>
      <c r="AK6763" t="str">
        <f t="shared" si="1021"/>
        <v/>
      </c>
      <c r="AL6763" t="str">
        <f t="shared" ref="AL6763:AL6826" si="1026">IF(COUNTBLANK(AK6763),"",AK6763*AI6763)</f>
        <v/>
      </c>
      <c r="AM6763" t="s">
        <v>34284</v>
      </c>
    </row>
    <row r="6764" spans="1:39" x14ac:dyDescent="0.2">
      <c r="A6764" t="s">
        <v>12729</v>
      </c>
      <c r="B6764" t="s">
        <v>830</v>
      </c>
      <c r="C6764" t="s">
        <v>12730</v>
      </c>
      <c r="D6764" s="1">
        <v>36781</v>
      </c>
      <c r="E6764" s="1">
        <v>44546</v>
      </c>
      <c r="F6764" t="s">
        <v>19</v>
      </c>
      <c r="I6764">
        <v>100</v>
      </c>
      <c r="J6764">
        <v>0</v>
      </c>
      <c r="K6764">
        <v>0</v>
      </c>
      <c r="L6764">
        <v>1930</v>
      </c>
      <c r="M6764">
        <v>1930</v>
      </c>
      <c r="N6764" t="s">
        <v>20</v>
      </c>
      <c r="O6764" t="s">
        <v>12731</v>
      </c>
      <c r="P6764" t="s">
        <v>28</v>
      </c>
      <c r="Q6764" t="s">
        <v>34233</v>
      </c>
      <c r="R6764" t="s">
        <v>34233</v>
      </c>
      <c r="S6764" t="s">
        <v>33797</v>
      </c>
      <c r="T6764" t="s">
        <v>34357</v>
      </c>
      <c r="U6764" t="s">
        <v>32634</v>
      </c>
      <c r="V6764" t="s">
        <v>33249</v>
      </c>
      <c r="W6764">
        <v>386</v>
      </c>
      <c r="X6764">
        <v>2</v>
      </c>
      <c r="Y6764">
        <v>1</v>
      </c>
      <c r="Z6764">
        <v>772</v>
      </c>
      <c r="AA6764">
        <v>8</v>
      </c>
      <c r="AB6764">
        <v>20</v>
      </c>
      <c r="AC6764">
        <v>1</v>
      </c>
      <c r="AD6764" t="str">
        <f t="shared" si="1025"/>
        <v/>
      </c>
      <c r="AE6764" t="str">
        <f t="shared" ref="AE6764:AE6808" si="1027">IF((S6764="tühi")*(AC6764&lt;&gt;""),AC6764,"")</f>
        <v/>
      </c>
      <c r="AF6764" t="str">
        <f t="shared" si="1023"/>
        <v/>
      </c>
      <c r="AG6764">
        <f t="shared" ref="AG6764:AG6794" si="1028">IF((S6764&lt;&gt;"tühi")*(AC6764&lt;&gt;""),AC6764,"")</f>
        <v>1</v>
      </c>
      <c r="AH6764">
        <f t="shared" si="1020"/>
        <v>2.8</v>
      </c>
      <c r="AI6764">
        <v>0.14499999999999999</v>
      </c>
      <c r="AJ6764">
        <f t="shared" si="1024"/>
        <v>0.40599999999999997</v>
      </c>
      <c r="AK6764" t="str">
        <f t="shared" si="1021"/>
        <v/>
      </c>
      <c r="AL6764" t="str">
        <f t="shared" si="1026"/>
        <v/>
      </c>
    </row>
    <row r="6765" spans="1:39" x14ac:dyDescent="0.2">
      <c r="A6765" t="s">
        <v>12732</v>
      </c>
      <c r="B6765" t="s">
        <v>830</v>
      </c>
      <c r="C6765" t="s">
        <v>12733</v>
      </c>
      <c r="D6765" s="1">
        <v>36781</v>
      </c>
      <c r="E6765" s="1">
        <v>44546</v>
      </c>
      <c r="F6765" t="s">
        <v>19</v>
      </c>
      <c r="I6765">
        <v>100</v>
      </c>
      <c r="J6765">
        <v>0</v>
      </c>
      <c r="K6765">
        <v>0</v>
      </c>
      <c r="L6765">
        <v>1695</v>
      </c>
      <c r="M6765">
        <v>1695</v>
      </c>
      <c r="N6765" t="s">
        <v>20</v>
      </c>
      <c r="O6765" t="s">
        <v>12734</v>
      </c>
      <c r="P6765" t="s">
        <v>28</v>
      </c>
      <c r="Q6765" t="s">
        <v>34233</v>
      </c>
      <c r="R6765" t="s">
        <v>34233</v>
      </c>
      <c r="S6765" t="s">
        <v>32628</v>
      </c>
      <c r="T6765" t="s">
        <v>34357</v>
      </c>
      <c r="U6765" t="s">
        <v>32634</v>
      </c>
      <c r="V6765" t="s">
        <v>33249</v>
      </c>
      <c r="W6765">
        <v>387</v>
      </c>
      <c r="X6765">
        <v>2</v>
      </c>
      <c r="Y6765">
        <v>1</v>
      </c>
      <c r="Z6765">
        <v>774</v>
      </c>
      <c r="AA6765">
        <v>8</v>
      </c>
      <c r="AB6765">
        <v>20</v>
      </c>
      <c r="AC6765">
        <v>1</v>
      </c>
      <c r="AD6765" t="str">
        <f t="shared" si="1025"/>
        <v/>
      </c>
      <c r="AE6765" t="str">
        <f t="shared" si="1027"/>
        <v/>
      </c>
      <c r="AF6765" t="str">
        <f t="shared" si="1023"/>
        <v/>
      </c>
      <c r="AG6765">
        <f t="shared" si="1028"/>
        <v>1</v>
      </c>
      <c r="AH6765">
        <f t="shared" si="1020"/>
        <v>2.8</v>
      </c>
      <c r="AI6765">
        <v>0.14499999999999999</v>
      </c>
      <c r="AJ6765">
        <f t="shared" si="1024"/>
        <v>0.40599999999999997</v>
      </c>
      <c r="AK6765" t="str">
        <f t="shared" si="1021"/>
        <v/>
      </c>
      <c r="AL6765" t="str">
        <f t="shared" si="1026"/>
        <v/>
      </c>
    </row>
    <row r="6766" spans="1:39" x14ac:dyDescent="0.2">
      <c r="A6766" t="s">
        <v>19343</v>
      </c>
      <c r="B6766" t="s">
        <v>830</v>
      </c>
      <c r="C6766" t="s">
        <v>19344</v>
      </c>
      <c r="D6766" s="1">
        <v>38148</v>
      </c>
      <c r="E6766" s="1">
        <v>43829</v>
      </c>
      <c r="F6766" t="s">
        <v>39</v>
      </c>
      <c r="I6766">
        <v>100</v>
      </c>
      <c r="J6766">
        <v>0</v>
      </c>
      <c r="K6766">
        <v>0</v>
      </c>
      <c r="L6766">
        <v>396</v>
      </c>
      <c r="M6766">
        <v>396</v>
      </c>
      <c r="N6766" t="s">
        <v>20</v>
      </c>
      <c r="O6766" t="s">
        <v>19345</v>
      </c>
      <c r="P6766" t="s">
        <v>28</v>
      </c>
      <c r="Q6766" t="s">
        <v>34233</v>
      </c>
      <c r="R6766" t="s">
        <v>34233</v>
      </c>
      <c r="S6766" t="s">
        <v>33942</v>
      </c>
      <c r="T6766" t="s">
        <v>34233</v>
      </c>
      <c r="AD6766" t="str">
        <f t="shared" si="1025"/>
        <v/>
      </c>
      <c r="AE6766" t="str">
        <f t="shared" si="1027"/>
        <v/>
      </c>
      <c r="AF6766" t="str">
        <f t="shared" si="1023"/>
        <v/>
      </c>
      <c r="AG6766" t="str">
        <f t="shared" si="1028"/>
        <v/>
      </c>
      <c r="AH6766" t="str">
        <f t="shared" si="1020"/>
        <v/>
      </c>
      <c r="AI6766">
        <v>0.14499999999999999</v>
      </c>
      <c r="AJ6766" t="str">
        <f t="shared" si="1024"/>
        <v/>
      </c>
      <c r="AK6766" t="str">
        <f t="shared" si="1021"/>
        <v/>
      </c>
      <c r="AL6766" t="str">
        <f t="shared" si="1026"/>
        <v/>
      </c>
    </row>
    <row r="6767" spans="1:39" x14ac:dyDescent="0.2">
      <c r="A6767" t="s">
        <v>23636</v>
      </c>
      <c r="B6767" t="s">
        <v>830</v>
      </c>
      <c r="C6767" t="s">
        <v>23637</v>
      </c>
      <c r="D6767" s="1">
        <v>39043</v>
      </c>
      <c r="E6767" s="1">
        <v>44546</v>
      </c>
      <c r="F6767" t="s">
        <v>26</v>
      </c>
      <c r="I6767">
        <v>100</v>
      </c>
      <c r="J6767">
        <v>0</v>
      </c>
      <c r="K6767">
        <v>0</v>
      </c>
      <c r="L6767">
        <v>16865</v>
      </c>
      <c r="M6767">
        <v>16865</v>
      </c>
      <c r="N6767" t="s">
        <v>20</v>
      </c>
      <c r="O6767" t="s">
        <v>23638</v>
      </c>
      <c r="P6767" t="s">
        <v>44</v>
      </c>
      <c r="Q6767" t="s">
        <v>34233</v>
      </c>
      <c r="R6767" t="s">
        <v>34233</v>
      </c>
      <c r="S6767" t="s">
        <v>34233</v>
      </c>
      <c r="T6767" t="s">
        <v>34233</v>
      </c>
      <c r="V6767" t="s">
        <v>33003</v>
      </c>
      <c r="AD6767" t="str">
        <f t="shared" si="1025"/>
        <v/>
      </c>
      <c r="AE6767" t="str">
        <f t="shared" si="1027"/>
        <v/>
      </c>
      <c r="AF6767" t="str">
        <f t="shared" si="1023"/>
        <v/>
      </c>
      <c r="AG6767" t="str">
        <f t="shared" si="1028"/>
        <v/>
      </c>
      <c r="AH6767" t="str">
        <f t="shared" si="1020"/>
        <v/>
      </c>
      <c r="AI6767">
        <v>0.14499999999999999</v>
      </c>
      <c r="AJ6767" t="str">
        <f t="shared" si="1024"/>
        <v/>
      </c>
      <c r="AK6767" t="str">
        <f t="shared" si="1021"/>
        <v/>
      </c>
      <c r="AL6767" t="str">
        <f t="shared" si="1026"/>
        <v/>
      </c>
    </row>
    <row r="6768" spans="1:39" x14ac:dyDescent="0.2">
      <c r="A6768" t="s">
        <v>23568</v>
      </c>
      <c r="B6768" t="s">
        <v>830</v>
      </c>
      <c r="C6768" t="s">
        <v>23569</v>
      </c>
      <c r="D6768" s="1">
        <v>39043</v>
      </c>
      <c r="E6768" s="1">
        <v>43456</v>
      </c>
      <c r="F6768" t="s">
        <v>19</v>
      </c>
      <c r="I6768">
        <v>100</v>
      </c>
      <c r="J6768">
        <v>0</v>
      </c>
      <c r="K6768">
        <v>0</v>
      </c>
      <c r="L6768">
        <v>3115</v>
      </c>
      <c r="M6768">
        <v>3115</v>
      </c>
      <c r="N6768" t="s">
        <v>20</v>
      </c>
      <c r="O6768" t="s">
        <v>21</v>
      </c>
      <c r="P6768" t="s">
        <v>28</v>
      </c>
      <c r="Q6768" t="s">
        <v>34233</v>
      </c>
      <c r="R6768" t="s">
        <v>34233</v>
      </c>
      <c r="S6768" t="s">
        <v>32628</v>
      </c>
      <c r="T6768" t="s">
        <v>34362</v>
      </c>
      <c r="U6768" t="s">
        <v>32650</v>
      </c>
      <c r="V6768" t="s">
        <v>33003</v>
      </c>
      <c r="W6768">
        <v>350</v>
      </c>
      <c r="X6768">
        <v>2</v>
      </c>
      <c r="Y6768">
        <v>1</v>
      </c>
      <c r="Z6768">
        <v>700</v>
      </c>
      <c r="AA6768">
        <v>8.5</v>
      </c>
      <c r="AC6768">
        <v>4</v>
      </c>
      <c r="AD6768" t="str">
        <f t="shared" si="1025"/>
        <v/>
      </c>
      <c r="AE6768" t="str">
        <f t="shared" si="1027"/>
        <v/>
      </c>
      <c r="AF6768" t="str">
        <f t="shared" si="1023"/>
        <v/>
      </c>
      <c r="AG6768">
        <f t="shared" si="1028"/>
        <v>4</v>
      </c>
      <c r="AH6768">
        <f t="shared" ref="AH6768:AH6831" si="1029">IF(AG6768="","",AG6768*2.8)</f>
        <v>11.2</v>
      </c>
      <c r="AI6768">
        <v>0.14499999999999999</v>
      </c>
      <c r="AJ6768">
        <f t="shared" si="1024"/>
        <v>1.6239999999999999</v>
      </c>
      <c r="AK6768" t="str">
        <f t="shared" ref="AK6768:AK6831" si="1030">IF(AE6768="","",AE6768*2.8)</f>
        <v/>
      </c>
      <c r="AL6768" t="str">
        <f t="shared" si="1026"/>
        <v/>
      </c>
    </row>
    <row r="6769" spans="1:38" x14ac:dyDescent="0.2">
      <c r="A6769" t="s">
        <v>23515</v>
      </c>
      <c r="B6769" t="s">
        <v>830</v>
      </c>
      <c r="C6769" t="s">
        <v>23516</v>
      </c>
      <c r="D6769" s="1">
        <v>39043</v>
      </c>
      <c r="E6769" s="1">
        <v>43456</v>
      </c>
      <c r="F6769" t="s">
        <v>19</v>
      </c>
      <c r="I6769">
        <v>100</v>
      </c>
      <c r="J6769">
        <v>0</v>
      </c>
      <c r="K6769">
        <v>0</v>
      </c>
      <c r="L6769">
        <v>1647</v>
      </c>
      <c r="M6769">
        <v>1647</v>
      </c>
      <c r="N6769" t="s">
        <v>20</v>
      </c>
      <c r="O6769" t="s">
        <v>21</v>
      </c>
      <c r="P6769" t="s">
        <v>28</v>
      </c>
      <c r="Q6769" t="s">
        <v>34233</v>
      </c>
      <c r="R6769" t="s">
        <v>34233</v>
      </c>
      <c r="S6769" t="s">
        <v>32628</v>
      </c>
      <c r="T6769" t="s">
        <v>32663</v>
      </c>
      <c r="U6769" t="s">
        <v>32656</v>
      </c>
      <c r="V6769" t="s">
        <v>33003</v>
      </c>
      <c r="W6769">
        <v>220</v>
      </c>
      <c r="X6769">
        <v>2</v>
      </c>
      <c r="Y6769">
        <v>1</v>
      </c>
      <c r="Z6769">
        <v>440</v>
      </c>
      <c r="AA6769">
        <v>8.5</v>
      </c>
      <c r="AC6769">
        <v>2</v>
      </c>
      <c r="AD6769" t="str">
        <f t="shared" si="1025"/>
        <v/>
      </c>
      <c r="AE6769" t="str">
        <f t="shared" si="1027"/>
        <v/>
      </c>
      <c r="AF6769" t="str">
        <f t="shared" si="1023"/>
        <v/>
      </c>
      <c r="AG6769">
        <f t="shared" si="1028"/>
        <v>2</v>
      </c>
      <c r="AH6769">
        <f t="shared" si="1029"/>
        <v>5.6</v>
      </c>
      <c r="AI6769">
        <v>0.14499999999999999</v>
      </c>
      <c r="AJ6769">
        <f t="shared" si="1024"/>
        <v>0.81199999999999994</v>
      </c>
      <c r="AK6769" t="str">
        <f t="shared" si="1030"/>
        <v/>
      </c>
      <c r="AL6769" t="str">
        <f t="shared" si="1026"/>
        <v/>
      </c>
    </row>
    <row r="6770" spans="1:38" x14ac:dyDescent="0.2">
      <c r="A6770" t="s">
        <v>23517</v>
      </c>
      <c r="B6770" t="s">
        <v>830</v>
      </c>
      <c r="C6770" t="s">
        <v>23518</v>
      </c>
      <c r="D6770" s="1">
        <v>39043</v>
      </c>
      <c r="E6770" s="1">
        <v>43456</v>
      </c>
      <c r="F6770" t="s">
        <v>19</v>
      </c>
      <c r="I6770">
        <v>100</v>
      </c>
      <c r="J6770">
        <v>0</v>
      </c>
      <c r="K6770">
        <v>0</v>
      </c>
      <c r="L6770">
        <v>2592</v>
      </c>
      <c r="M6770">
        <v>2592</v>
      </c>
      <c r="N6770" t="s">
        <v>20</v>
      </c>
      <c r="O6770" t="s">
        <v>21</v>
      </c>
      <c r="P6770" t="s">
        <v>28</v>
      </c>
      <c r="Q6770" t="s">
        <v>34233</v>
      </c>
      <c r="R6770" t="s">
        <v>34233</v>
      </c>
      <c r="S6770" t="s">
        <v>32628</v>
      </c>
      <c r="T6770" t="s">
        <v>34618</v>
      </c>
      <c r="U6770" t="s">
        <v>32650</v>
      </c>
      <c r="V6770" t="s">
        <v>33003</v>
      </c>
      <c r="W6770">
        <v>350</v>
      </c>
      <c r="X6770">
        <v>2</v>
      </c>
      <c r="Y6770">
        <v>1</v>
      </c>
      <c r="Z6770">
        <v>700</v>
      </c>
      <c r="AA6770">
        <v>8.5</v>
      </c>
      <c r="AC6770">
        <v>4</v>
      </c>
      <c r="AD6770" t="str">
        <f t="shared" si="1025"/>
        <v/>
      </c>
      <c r="AE6770" t="str">
        <f t="shared" si="1027"/>
        <v/>
      </c>
      <c r="AF6770" t="str">
        <f t="shared" si="1023"/>
        <v/>
      </c>
      <c r="AG6770">
        <f t="shared" si="1028"/>
        <v>4</v>
      </c>
      <c r="AH6770">
        <f t="shared" si="1029"/>
        <v>11.2</v>
      </c>
      <c r="AI6770">
        <v>0.14499999999999999</v>
      </c>
      <c r="AJ6770">
        <f t="shared" si="1024"/>
        <v>1.6239999999999999</v>
      </c>
      <c r="AK6770" t="str">
        <f t="shared" si="1030"/>
        <v/>
      </c>
      <c r="AL6770" t="str">
        <f t="shared" si="1026"/>
        <v/>
      </c>
    </row>
    <row r="6771" spans="1:38" x14ac:dyDescent="0.2">
      <c r="A6771" t="s">
        <v>23519</v>
      </c>
      <c r="B6771" t="s">
        <v>830</v>
      </c>
      <c r="C6771" t="s">
        <v>23520</v>
      </c>
      <c r="D6771" s="1">
        <v>39043</v>
      </c>
      <c r="E6771" s="1">
        <v>43456</v>
      </c>
      <c r="F6771" t="s">
        <v>19</v>
      </c>
      <c r="I6771">
        <v>100</v>
      </c>
      <c r="J6771">
        <v>0</v>
      </c>
      <c r="K6771">
        <v>0</v>
      </c>
      <c r="L6771">
        <v>1736</v>
      </c>
      <c r="M6771">
        <v>1736</v>
      </c>
      <c r="N6771" t="s">
        <v>20</v>
      </c>
      <c r="O6771" t="s">
        <v>21</v>
      </c>
      <c r="P6771" t="s">
        <v>28</v>
      </c>
      <c r="Q6771" t="s">
        <v>34233</v>
      </c>
      <c r="R6771" t="s">
        <v>34233</v>
      </c>
      <c r="S6771" t="s">
        <v>32628</v>
      </c>
      <c r="T6771" t="s">
        <v>34356</v>
      </c>
      <c r="U6771" t="s">
        <v>32656</v>
      </c>
      <c r="V6771" t="s">
        <v>33003</v>
      </c>
      <c r="W6771">
        <v>220</v>
      </c>
      <c r="X6771">
        <v>2</v>
      </c>
      <c r="Y6771">
        <v>1</v>
      </c>
      <c r="Z6771">
        <v>440</v>
      </c>
      <c r="AA6771">
        <v>8.5</v>
      </c>
      <c r="AC6771">
        <v>2</v>
      </c>
      <c r="AD6771" t="str">
        <f t="shared" si="1025"/>
        <v/>
      </c>
      <c r="AE6771" t="str">
        <f t="shared" si="1027"/>
        <v/>
      </c>
      <c r="AF6771" t="str">
        <f t="shared" si="1023"/>
        <v/>
      </c>
      <c r="AG6771">
        <f t="shared" si="1028"/>
        <v>2</v>
      </c>
      <c r="AH6771">
        <f t="shared" si="1029"/>
        <v>5.6</v>
      </c>
      <c r="AI6771">
        <v>0.14499999999999999</v>
      </c>
      <c r="AJ6771">
        <f t="shared" si="1024"/>
        <v>0.81199999999999994</v>
      </c>
      <c r="AK6771" t="str">
        <f t="shared" si="1030"/>
        <v/>
      </c>
      <c r="AL6771" t="str">
        <f t="shared" si="1026"/>
        <v/>
      </c>
    </row>
    <row r="6772" spans="1:38" x14ac:dyDescent="0.2">
      <c r="A6772" t="s">
        <v>23521</v>
      </c>
      <c r="B6772" t="s">
        <v>830</v>
      </c>
      <c r="C6772" t="s">
        <v>23522</v>
      </c>
      <c r="D6772" s="1">
        <v>39043</v>
      </c>
      <c r="E6772" s="1">
        <v>43951</v>
      </c>
      <c r="F6772" t="s">
        <v>19</v>
      </c>
      <c r="I6772">
        <v>100</v>
      </c>
      <c r="J6772">
        <v>0</v>
      </c>
      <c r="K6772">
        <v>0</v>
      </c>
      <c r="L6772">
        <v>2523</v>
      </c>
      <c r="M6772">
        <v>2523</v>
      </c>
      <c r="N6772" t="s">
        <v>20</v>
      </c>
      <c r="O6772" t="s">
        <v>21</v>
      </c>
      <c r="P6772" t="s">
        <v>28</v>
      </c>
      <c r="Q6772" t="s">
        <v>34233</v>
      </c>
      <c r="R6772" t="s">
        <v>34233</v>
      </c>
      <c r="S6772" t="s">
        <v>32628</v>
      </c>
      <c r="T6772" t="s">
        <v>34361</v>
      </c>
      <c r="U6772" t="s">
        <v>32650</v>
      </c>
      <c r="V6772" t="s">
        <v>33003</v>
      </c>
      <c r="W6772">
        <v>350</v>
      </c>
      <c r="X6772">
        <v>2</v>
      </c>
      <c r="Y6772">
        <v>1</v>
      </c>
      <c r="Z6772">
        <v>700</v>
      </c>
      <c r="AA6772">
        <v>8.5</v>
      </c>
      <c r="AC6772">
        <v>4</v>
      </c>
      <c r="AD6772" t="str">
        <f t="shared" si="1025"/>
        <v/>
      </c>
      <c r="AE6772" t="str">
        <f t="shared" si="1027"/>
        <v/>
      </c>
      <c r="AF6772" t="str">
        <f t="shared" si="1023"/>
        <v/>
      </c>
      <c r="AG6772">
        <f t="shared" si="1028"/>
        <v>4</v>
      </c>
      <c r="AH6772">
        <f t="shared" si="1029"/>
        <v>11.2</v>
      </c>
      <c r="AI6772">
        <v>0.14499999999999999</v>
      </c>
      <c r="AJ6772">
        <f t="shared" si="1024"/>
        <v>1.6239999999999999</v>
      </c>
      <c r="AK6772" t="str">
        <f t="shared" si="1030"/>
        <v/>
      </c>
      <c r="AL6772" t="str">
        <f t="shared" si="1026"/>
        <v/>
      </c>
    </row>
    <row r="6773" spans="1:38" x14ac:dyDescent="0.2">
      <c r="A6773" t="s">
        <v>27215</v>
      </c>
      <c r="B6773" t="s">
        <v>830</v>
      </c>
      <c r="C6773" t="s">
        <v>27216</v>
      </c>
      <c r="D6773" s="1">
        <v>41815</v>
      </c>
      <c r="E6773" s="1">
        <v>43456</v>
      </c>
      <c r="F6773" t="s">
        <v>19</v>
      </c>
      <c r="I6773">
        <v>100</v>
      </c>
      <c r="J6773">
        <v>0</v>
      </c>
      <c r="K6773">
        <v>0</v>
      </c>
      <c r="L6773">
        <v>1476</v>
      </c>
      <c r="M6773">
        <v>1476</v>
      </c>
      <c r="N6773" t="s">
        <v>20</v>
      </c>
      <c r="O6773" t="s">
        <v>21</v>
      </c>
      <c r="P6773" t="s">
        <v>28</v>
      </c>
      <c r="Q6773" t="s">
        <v>34233</v>
      </c>
      <c r="R6773" t="s">
        <v>34233</v>
      </c>
      <c r="S6773" t="s">
        <v>32628</v>
      </c>
      <c r="T6773" t="s">
        <v>34356</v>
      </c>
      <c r="U6773" t="s">
        <v>32656</v>
      </c>
      <c r="V6773" t="s">
        <v>33269</v>
      </c>
      <c r="W6773">
        <v>220</v>
      </c>
      <c r="X6773">
        <v>2</v>
      </c>
      <c r="Y6773" t="s">
        <v>32661</v>
      </c>
      <c r="Z6773">
        <v>440</v>
      </c>
      <c r="AA6773">
        <v>8.5</v>
      </c>
      <c r="AC6773">
        <v>2</v>
      </c>
      <c r="AD6773" t="str">
        <f t="shared" si="1025"/>
        <v/>
      </c>
      <c r="AE6773" t="str">
        <f t="shared" si="1027"/>
        <v/>
      </c>
      <c r="AF6773" t="str">
        <f t="shared" si="1023"/>
        <v/>
      </c>
      <c r="AG6773">
        <f t="shared" si="1028"/>
        <v>2</v>
      </c>
      <c r="AH6773">
        <f t="shared" si="1029"/>
        <v>5.6</v>
      </c>
      <c r="AI6773">
        <v>0.14499999999999999</v>
      </c>
      <c r="AJ6773">
        <f t="shared" si="1024"/>
        <v>0.81199999999999994</v>
      </c>
      <c r="AK6773" t="str">
        <f t="shared" si="1030"/>
        <v/>
      </c>
      <c r="AL6773" t="str">
        <f t="shared" si="1026"/>
        <v/>
      </c>
    </row>
    <row r="6774" spans="1:38" x14ac:dyDescent="0.2">
      <c r="A6774" t="s">
        <v>23523</v>
      </c>
      <c r="B6774" t="s">
        <v>830</v>
      </c>
      <c r="C6774" t="s">
        <v>23524</v>
      </c>
      <c r="D6774" s="1">
        <v>39043</v>
      </c>
      <c r="E6774" s="1">
        <v>43951</v>
      </c>
      <c r="F6774" t="s">
        <v>19</v>
      </c>
      <c r="I6774">
        <v>100</v>
      </c>
      <c r="J6774">
        <v>0</v>
      </c>
      <c r="K6774">
        <v>0</v>
      </c>
      <c r="L6774">
        <v>2629</v>
      </c>
      <c r="M6774">
        <v>2629</v>
      </c>
      <c r="N6774" t="s">
        <v>20</v>
      </c>
      <c r="O6774" t="s">
        <v>21</v>
      </c>
      <c r="P6774" t="s">
        <v>28</v>
      </c>
      <c r="Q6774" t="s">
        <v>34233</v>
      </c>
      <c r="R6774" t="s">
        <v>34233</v>
      </c>
      <c r="S6774" t="s">
        <v>32628</v>
      </c>
      <c r="T6774" t="s">
        <v>34361</v>
      </c>
      <c r="U6774" t="s">
        <v>32650</v>
      </c>
      <c r="V6774" t="s">
        <v>33003</v>
      </c>
      <c r="W6774">
        <v>350</v>
      </c>
      <c r="X6774">
        <v>2</v>
      </c>
      <c r="Y6774">
        <v>1</v>
      </c>
      <c r="Z6774">
        <v>700</v>
      </c>
      <c r="AA6774">
        <v>8.5</v>
      </c>
      <c r="AC6774">
        <v>4</v>
      </c>
      <c r="AD6774" t="str">
        <f t="shared" si="1025"/>
        <v/>
      </c>
      <c r="AE6774" t="str">
        <f t="shared" si="1027"/>
        <v/>
      </c>
      <c r="AF6774" t="str">
        <f t="shared" si="1023"/>
        <v/>
      </c>
      <c r="AG6774">
        <f t="shared" si="1028"/>
        <v>4</v>
      </c>
      <c r="AH6774">
        <f t="shared" si="1029"/>
        <v>11.2</v>
      </c>
      <c r="AI6774">
        <v>0.14499999999999999</v>
      </c>
      <c r="AJ6774">
        <f t="shared" si="1024"/>
        <v>1.6239999999999999</v>
      </c>
      <c r="AK6774" t="str">
        <f t="shared" si="1030"/>
        <v/>
      </c>
      <c r="AL6774" t="str">
        <f t="shared" si="1026"/>
        <v/>
      </c>
    </row>
    <row r="6775" spans="1:38" x14ac:dyDescent="0.2">
      <c r="A6775" t="s">
        <v>27217</v>
      </c>
      <c r="B6775" t="s">
        <v>830</v>
      </c>
      <c r="C6775" t="s">
        <v>27218</v>
      </c>
      <c r="D6775" s="1">
        <v>41815</v>
      </c>
      <c r="E6775" s="1">
        <v>43456</v>
      </c>
      <c r="F6775" t="s">
        <v>19</v>
      </c>
      <c r="I6775">
        <v>100</v>
      </c>
      <c r="J6775">
        <v>0</v>
      </c>
      <c r="K6775">
        <v>0</v>
      </c>
      <c r="L6775">
        <v>1474</v>
      </c>
      <c r="M6775">
        <v>1474</v>
      </c>
      <c r="N6775" t="s">
        <v>20</v>
      </c>
      <c r="O6775" t="s">
        <v>21</v>
      </c>
      <c r="P6775" t="s">
        <v>28</v>
      </c>
      <c r="Q6775" t="s">
        <v>34233</v>
      </c>
      <c r="R6775" t="s">
        <v>34233</v>
      </c>
      <c r="S6775" t="s">
        <v>32628</v>
      </c>
      <c r="T6775" t="s">
        <v>34356</v>
      </c>
      <c r="U6775" t="s">
        <v>32656</v>
      </c>
      <c r="V6775" t="s">
        <v>33269</v>
      </c>
      <c r="W6775">
        <v>220</v>
      </c>
      <c r="X6775">
        <v>2</v>
      </c>
      <c r="Y6775" t="s">
        <v>32661</v>
      </c>
      <c r="Z6775">
        <v>440</v>
      </c>
      <c r="AA6775">
        <v>8.5</v>
      </c>
      <c r="AC6775">
        <v>2</v>
      </c>
      <c r="AD6775" t="str">
        <f t="shared" si="1025"/>
        <v/>
      </c>
      <c r="AE6775" t="str">
        <f t="shared" si="1027"/>
        <v/>
      </c>
      <c r="AF6775" t="str">
        <f t="shared" si="1023"/>
        <v/>
      </c>
      <c r="AG6775">
        <f t="shared" si="1028"/>
        <v>2</v>
      </c>
      <c r="AH6775">
        <f t="shared" si="1029"/>
        <v>5.6</v>
      </c>
      <c r="AI6775">
        <v>0.14499999999999999</v>
      </c>
      <c r="AJ6775">
        <f t="shared" si="1024"/>
        <v>0.81199999999999994</v>
      </c>
      <c r="AK6775" t="str">
        <f t="shared" si="1030"/>
        <v/>
      </c>
      <c r="AL6775" t="str">
        <f t="shared" si="1026"/>
        <v/>
      </c>
    </row>
    <row r="6776" spans="1:38" x14ac:dyDescent="0.2">
      <c r="A6776" t="s">
        <v>23598</v>
      </c>
      <c r="B6776" t="s">
        <v>830</v>
      </c>
      <c r="C6776" t="s">
        <v>23599</v>
      </c>
      <c r="D6776" s="1">
        <v>39043</v>
      </c>
      <c r="E6776" s="1">
        <v>43456</v>
      </c>
      <c r="F6776" t="s">
        <v>19</v>
      </c>
      <c r="I6776">
        <v>100</v>
      </c>
      <c r="J6776">
        <v>0</v>
      </c>
      <c r="K6776">
        <v>0</v>
      </c>
      <c r="L6776">
        <v>2559</v>
      </c>
      <c r="M6776">
        <v>2559</v>
      </c>
      <c r="N6776" t="s">
        <v>20</v>
      </c>
      <c r="O6776" t="s">
        <v>21</v>
      </c>
      <c r="P6776" t="s">
        <v>28</v>
      </c>
      <c r="Q6776" t="s">
        <v>34233</v>
      </c>
      <c r="R6776" t="s">
        <v>34233</v>
      </c>
      <c r="S6776" t="s">
        <v>32628</v>
      </c>
      <c r="T6776" t="s">
        <v>34361</v>
      </c>
      <c r="U6776" t="s">
        <v>32650</v>
      </c>
      <c r="V6776" t="s">
        <v>33003</v>
      </c>
      <c r="W6776">
        <v>350</v>
      </c>
      <c r="X6776">
        <v>2</v>
      </c>
      <c r="Y6776">
        <v>1</v>
      </c>
      <c r="Z6776">
        <v>700</v>
      </c>
      <c r="AA6776">
        <v>8.5</v>
      </c>
      <c r="AC6776">
        <v>4</v>
      </c>
      <c r="AD6776" t="str">
        <f t="shared" si="1025"/>
        <v/>
      </c>
      <c r="AE6776" t="str">
        <f t="shared" si="1027"/>
        <v/>
      </c>
      <c r="AF6776" t="str">
        <f t="shared" si="1023"/>
        <v/>
      </c>
      <c r="AG6776">
        <f t="shared" si="1028"/>
        <v>4</v>
      </c>
      <c r="AH6776">
        <f t="shared" si="1029"/>
        <v>11.2</v>
      </c>
      <c r="AI6776">
        <v>0.14499999999999999</v>
      </c>
      <c r="AJ6776">
        <f t="shared" si="1024"/>
        <v>1.6239999999999999</v>
      </c>
      <c r="AK6776" t="str">
        <f t="shared" si="1030"/>
        <v/>
      </c>
      <c r="AL6776" t="str">
        <f t="shared" si="1026"/>
        <v/>
      </c>
    </row>
    <row r="6777" spans="1:38" x14ac:dyDescent="0.2">
      <c r="A6777" t="s">
        <v>27219</v>
      </c>
      <c r="B6777" t="s">
        <v>830</v>
      </c>
      <c r="C6777" t="s">
        <v>27220</v>
      </c>
      <c r="D6777" s="1">
        <v>41815</v>
      </c>
      <c r="E6777" s="1">
        <v>43456</v>
      </c>
      <c r="F6777" t="s">
        <v>19</v>
      </c>
      <c r="I6777">
        <v>100</v>
      </c>
      <c r="J6777">
        <v>0</v>
      </c>
      <c r="K6777">
        <v>0</v>
      </c>
      <c r="L6777">
        <v>1487</v>
      </c>
      <c r="M6777">
        <v>1487</v>
      </c>
      <c r="N6777" t="s">
        <v>20</v>
      </c>
      <c r="O6777" t="s">
        <v>21</v>
      </c>
      <c r="P6777" t="s">
        <v>28</v>
      </c>
      <c r="Q6777" t="s">
        <v>34233</v>
      </c>
      <c r="R6777" t="s">
        <v>34233</v>
      </c>
      <c r="S6777" t="s">
        <v>32628</v>
      </c>
      <c r="T6777" t="s">
        <v>34356</v>
      </c>
      <c r="U6777" t="s">
        <v>32656</v>
      </c>
      <c r="V6777" t="s">
        <v>33269</v>
      </c>
      <c r="W6777">
        <v>220</v>
      </c>
      <c r="X6777">
        <v>2</v>
      </c>
      <c r="Y6777" t="s">
        <v>32661</v>
      </c>
      <c r="Z6777">
        <v>440</v>
      </c>
      <c r="AA6777">
        <v>8.5</v>
      </c>
      <c r="AC6777">
        <v>2</v>
      </c>
      <c r="AD6777" t="str">
        <f t="shared" si="1025"/>
        <v/>
      </c>
      <c r="AE6777" t="str">
        <f t="shared" si="1027"/>
        <v/>
      </c>
      <c r="AF6777" t="str">
        <f t="shared" si="1023"/>
        <v/>
      </c>
      <c r="AG6777">
        <f t="shared" si="1028"/>
        <v>2</v>
      </c>
      <c r="AH6777">
        <f t="shared" si="1029"/>
        <v>5.6</v>
      </c>
      <c r="AI6777">
        <v>0.14499999999999999</v>
      </c>
      <c r="AJ6777">
        <f t="shared" si="1024"/>
        <v>0.81199999999999994</v>
      </c>
      <c r="AK6777" t="str">
        <f t="shared" si="1030"/>
        <v/>
      </c>
      <c r="AL6777" t="str">
        <f t="shared" si="1026"/>
        <v/>
      </c>
    </row>
    <row r="6778" spans="1:38" x14ac:dyDescent="0.2">
      <c r="A6778" t="s">
        <v>27213</v>
      </c>
      <c r="B6778" t="s">
        <v>830</v>
      </c>
      <c r="C6778" t="s">
        <v>27214</v>
      </c>
      <c r="D6778" s="1">
        <v>41815</v>
      </c>
      <c r="E6778" s="1">
        <v>43456</v>
      </c>
      <c r="F6778" t="s">
        <v>19</v>
      </c>
      <c r="I6778">
        <v>100</v>
      </c>
      <c r="J6778">
        <v>0</v>
      </c>
      <c r="K6778">
        <v>0</v>
      </c>
      <c r="L6778">
        <v>2067</v>
      </c>
      <c r="M6778">
        <v>2067</v>
      </c>
      <c r="N6778" t="s">
        <v>20</v>
      </c>
      <c r="O6778" t="s">
        <v>21</v>
      </c>
      <c r="P6778" t="s">
        <v>28</v>
      </c>
      <c r="Q6778" t="s">
        <v>34233</v>
      </c>
      <c r="R6778" t="s">
        <v>34233</v>
      </c>
      <c r="S6778" t="s">
        <v>32628</v>
      </c>
      <c r="T6778" t="s">
        <v>34361</v>
      </c>
      <c r="U6778" t="s">
        <v>32636</v>
      </c>
      <c r="V6778" t="s">
        <v>33269</v>
      </c>
      <c r="W6778">
        <v>350</v>
      </c>
      <c r="X6778">
        <v>2</v>
      </c>
      <c r="Y6778">
        <v>1</v>
      </c>
      <c r="Z6778">
        <v>700</v>
      </c>
      <c r="AA6778">
        <v>8.5</v>
      </c>
      <c r="AC6778">
        <v>4</v>
      </c>
      <c r="AD6778" t="str">
        <f t="shared" si="1025"/>
        <v/>
      </c>
      <c r="AE6778" t="str">
        <f t="shared" si="1027"/>
        <v/>
      </c>
      <c r="AF6778" t="str">
        <f t="shared" si="1023"/>
        <v/>
      </c>
      <c r="AG6778">
        <f t="shared" si="1028"/>
        <v>4</v>
      </c>
      <c r="AH6778">
        <f t="shared" si="1029"/>
        <v>11.2</v>
      </c>
      <c r="AI6778">
        <v>0.14499999999999999</v>
      </c>
      <c r="AJ6778">
        <f t="shared" si="1024"/>
        <v>1.6239999999999999</v>
      </c>
      <c r="AK6778" t="str">
        <f t="shared" si="1030"/>
        <v/>
      </c>
      <c r="AL6778" t="str">
        <f t="shared" si="1026"/>
        <v/>
      </c>
    </row>
    <row r="6779" spans="1:38" x14ac:dyDescent="0.2">
      <c r="A6779" t="s">
        <v>23531</v>
      </c>
      <c r="B6779" t="s">
        <v>830</v>
      </c>
      <c r="C6779" t="s">
        <v>23532</v>
      </c>
      <c r="D6779" s="1">
        <v>39043</v>
      </c>
      <c r="E6779" s="1">
        <v>43456</v>
      </c>
      <c r="F6779" t="s">
        <v>19</v>
      </c>
      <c r="I6779">
        <v>100</v>
      </c>
      <c r="J6779">
        <v>0</v>
      </c>
      <c r="K6779">
        <v>0</v>
      </c>
      <c r="L6779">
        <v>1407</v>
      </c>
      <c r="M6779">
        <v>1407</v>
      </c>
      <c r="N6779" t="s">
        <v>20</v>
      </c>
      <c r="O6779" t="s">
        <v>21</v>
      </c>
      <c r="P6779" t="s">
        <v>28</v>
      </c>
      <c r="Q6779" t="s">
        <v>34233</v>
      </c>
      <c r="R6779" t="s">
        <v>34233</v>
      </c>
      <c r="S6779" t="s">
        <v>32628</v>
      </c>
      <c r="T6779" t="s">
        <v>32663</v>
      </c>
      <c r="U6779" t="s">
        <v>32656</v>
      </c>
      <c r="V6779" t="s">
        <v>33003</v>
      </c>
      <c r="W6779">
        <v>220</v>
      </c>
      <c r="X6779">
        <v>2</v>
      </c>
      <c r="Y6779">
        <v>1</v>
      </c>
      <c r="Z6779">
        <v>440</v>
      </c>
      <c r="AA6779">
        <v>8.5</v>
      </c>
      <c r="AC6779">
        <v>2</v>
      </c>
      <c r="AD6779" t="str">
        <f t="shared" si="1025"/>
        <v/>
      </c>
      <c r="AE6779" t="str">
        <f t="shared" si="1027"/>
        <v/>
      </c>
      <c r="AF6779" t="str">
        <f t="shared" si="1023"/>
        <v/>
      </c>
      <c r="AG6779">
        <f t="shared" si="1028"/>
        <v>2</v>
      </c>
      <c r="AH6779">
        <f t="shared" si="1029"/>
        <v>5.6</v>
      </c>
      <c r="AI6779">
        <v>0.14499999999999999</v>
      </c>
      <c r="AJ6779">
        <f t="shared" si="1024"/>
        <v>0.81199999999999994</v>
      </c>
      <c r="AK6779" t="str">
        <f t="shared" si="1030"/>
        <v/>
      </c>
      <c r="AL6779" t="str">
        <f t="shared" si="1026"/>
        <v/>
      </c>
    </row>
    <row r="6780" spans="1:38" x14ac:dyDescent="0.2">
      <c r="A6780" t="s">
        <v>23533</v>
      </c>
      <c r="B6780" t="s">
        <v>830</v>
      </c>
      <c r="C6780" t="s">
        <v>23534</v>
      </c>
      <c r="D6780" s="1">
        <v>39043</v>
      </c>
      <c r="E6780" s="1">
        <v>43456</v>
      </c>
      <c r="F6780" t="s">
        <v>19</v>
      </c>
      <c r="I6780">
        <v>100</v>
      </c>
      <c r="J6780">
        <v>0</v>
      </c>
      <c r="K6780">
        <v>0</v>
      </c>
      <c r="L6780">
        <v>2656</v>
      </c>
      <c r="M6780">
        <v>2656</v>
      </c>
      <c r="N6780" t="s">
        <v>20</v>
      </c>
      <c r="O6780" t="s">
        <v>21</v>
      </c>
      <c r="P6780" t="s">
        <v>28</v>
      </c>
      <c r="Q6780" t="s">
        <v>34233</v>
      </c>
      <c r="R6780" t="s">
        <v>34233</v>
      </c>
      <c r="S6780" t="s">
        <v>32628</v>
      </c>
      <c r="T6780" t="s">
        <v>34362</v>
      </c>
      <c r="U6780" t="s">
        <v>32650</v>
      </c>
      <c r="V6780" t="s">
        <v>33003</v>
      </c>
      <c r="W6780">
        <v>350</v>
      </c>
      <c r="X6780">
        <v>2</v>
      </c>
      <c r="Y6780">
        <v>1</v>
      </c>
      <c r="Z6780">
        <v>700</v>
      </c>
      <c r="AA6780">
        <v>8.5</v>
      </c>
      <c r="AC6780">
        <v>4</v>
      </c>
      <c r="AD6780" t="str">
        <f t="shared" si="1025"/>
        <v/>
      </c>
      <c r="AE6780" t="str">
        <f t="shared" si="1027"/>
        <v/>
      </c>
      <c r="AF6780" t="str">
        <f t="shared" si="1023"/>
        <v/>
      </c>
      <c r="AG6780">
        <f t="shared" si="1028"/>
        <v>4</v>
      </c>
      <c r="AH6780">
        <f t="shared" si="1029"/>
        <v>11.2</v>
      </c>
      <c r="AI6780">
        <v>0.14499999999999999</v>
      </c>
      <c r="AJ6780">
        <f t="shared" si="1024"/>
        <v>1.6239999999999999</v>
      </c>
      <c r="AK6780" t="str">
        <f t="shared" si="1030"/>
        <v/>
      </c>
      <c r="AL6780" t="str">
        <f t="shared" si="1026"/>
        <v/>
      </c>
    </row>
    <row r="6781" spans="1:38" x14ac:dyDescent="0.2">
      <c r="A6781" t="s">
        <v>23562</v>
      </c>
      <c r="B6781" t="s">
        <v>830</v>
      </c>
      <c r="C6781" t="s">
        <v>23563</v>
      </c>
      <c r="D6781" s="1">
        <v>39043</v>
      </c>
      <c r="E6781" s="1">
        <v>43456</v>
      </c>
      <c r="F6781" t="s">
        <v>19</v>
      </c>
      <c r="I6781">
        <v>100</v>
      </c>
      <c r="J6781">
        <v>0</v>
      </c>
      <c r="K6781">
        <v>0</v>
      </c>
      <c r="L6781">
        <v>1415</v>
      </c>
      <c r="M6781">
        <v>1415</v>
      </c>
      <c r="N6781" t="s">
        <v>20</v>
      </c>
      <c r="O6781" t="s">
        <v>21</v>
      </c>
      <c r="P6781" t="s">
        <v>28</v>
      </c>
      <c r="Q6781" t="s">
        <v>34233</v>
      </c>
      <c r="R6781" t="s">
        <v>34233</v>
      </c>
      <c r="S6781" t="s">
        <v>32628</v>
      </c>
      <c r="T6781" t="s">
        <v>34356</v>
      </c>
      <c r="U6781" t="s">
        <v>32656</v>
      </c>
      <c r="V6781" t="s">
        <v>33003</v>
      </c>
      <c r="W6781">
        <v>220</v>
      </c>
      <c r="X6781">
        <v>2</v>
      </c>
      <c r="Y6781">
        <v>1</v>
      </c>
      <c r="Z6781">
        <v>440</v>
      </c>
      <c r="AA6781">
        <v>8.5</v>
      </c>
      <c r="AC6781">
        <v>2</v>
      </c>
      <c r="AD6781" t="str">
        <f t="shared" si="1025"/>
        <v/>
      </c>
      <c r="AE6781" t="str">
        <f t="shared" si="1027"/>
        <v/>
      </c>
      <c r="AF6781" t="str">
        <f t="shared" si="1023"/>
        <v/>
      </c>
      <c r="AG6781">
        <f t="shared" si="1028"/>
        <v>2</v>
      </c>
      <c r="AH6781">
        <f t="shared" si="1029"/>
        <v>5.6</v>
      </c>
      <c r="AI6781">
        <v>0.14499999999999999</v>
      </c>
      <c r="AJ6781">
        <f t="shared" si="1024"/>
        <v>0.81199999999999994</v>
      </c>
      <c r="AK6781" t="str">
        <f t="shared" si="1030"/>
        <v/>
      </c>
      <c r="AL6781" t="str">
        <f t="shared" si="1026"/>
        <v/>
      </c>
    </row>
    <row r="6782" spans="1:38" x14ac:dyDescent="0.2">
      <c r="A6782" t="s">
        <v>23564</v>
      </c>
      <c r="B6782" t="s">
        <v>830</v>
      </c>
      <c r="C6782" t="s">
        <v>23565</v>
      </c>
      <c r="D6782" s="1">
        <v>39043</v>
      </c>
      <c r="E6782" s="1">
        <v>43456</v>
      </c>
      <c r="F6782" t="s">
        <v>19</v>
      </c>
      <c r="I6782">
        <v>100</v>
      </c>
      <c r="J6782">
        <v>0</v>
      </c>
      <c r="K6782">
        <v>0</v>
      </c>
      <c r="L6782">
        <v>2514</v>
      </c>
      <c r="M6782">
        <v>2514</v>
      </c>
      <c r="N6782" t="s">
        <v>20</v>
      </c>
      <c r="O6782" t="s">
        <v>21</v>
      </c>
      <c r="P6782" t="s">
        <v>28</v>
      </c>
      <c r="Q6782" t="s">
        <v>34233</v>
      </c>
      <c r="R6782" t="s">
        <v>34233</v>
      </c>
      <c r="S6782" t="s">
        <v>32628</v>
      </c>
      <c r="T6782" t="s">
        <v>32650</v>
      </c>
      <c r="U6782" t="s">
        <v>32650</v>
      </c>
      <c r="V6782" t="s">
        <v>33003</v>
      </c>
      <c r="W6782">
        <v>350</v>
      </c>
      <c r="X6782">
        <v>2</v>
      </c>
      <c r="Y6782">
        <v>1</v>
      </c>
      <c r="Z6782">
        <v>700</v>
      </c>
      <c r="AA6782">
        <v>8.5</v>
      </c>
      <c r="AC6782">
        <v>4</v>
      </c>
      <c r="AD6782" t="str">
        <f t="shared" si="1025"/>
        <v/>
      </c>
      <c r="AE6782" t="str">
        <f t="shared" si="1027"/>
        <v/>
      </c>
      <c r="AF6782" t="str">
        <f t="shared" si="1023"/>
        <v/>
      </c>
      <c r="AG6782">
        <f t="shared" si="1028"/>
        <v>4</v>
      </c>
      <c r="AH6782">
        <f t="shared" si="1029"/>
        <v>11.2</v>
      </c>
      <c r="AI6782">
        <v>0.14499999999999999</v>
      </c>
      <c r="AJ6782">
        <f t="shared" si="1024"/>
        <v>1.6239999999999999</v>
      </c>
      <c r="AK6782" t="str">
        <f t="shared" si="1030"/>
        <v/>
      </c>
      <c r="AL6782" t="str">
        <f t="shared" si="1026"/>
        <v/>
      </c>
    </row>
    <row r="6783" spans="1:38" x14ac:dyDescent="0.2">
      <c r="A6783" t="s">
        <v>23566</v>
      </c>
      <c r="B6783" t="s">
        <v>830</v>
      </c>
      <c r="C6783" t="s">
        <v>23567</v>
      </c>
      <c r="D6783" s="1">
        <v>39043</v>
      </c>
      <c r="E6783" s="1">
        <v>43456</v>
      </c>
      <c r="F6783" t="s">
        <v>19</v>
      </c>
      <c r="I6783">
        <v>100</v>
      </c>
      <c r="J6783">
        <v>0</v>
      </c>
      <c r="K6783">
        <v>0</v>
      </c>
      <c r="L6783">
        <v>1610</v>
      </c>
      <c r="M6783">
        <v>1610</v>
      </c>
      <c r="N6783" t="s">
        <v>20</v>
      </c>
      <c r="O6783" t="s">
        <v>21</v>
      </c>
      <c r="P6783" t="s">
        <v>28</v>
      </c>
      <c r="Q6783" t="s">
        <v>34233</v>
      </c>
      <c r="R6783" t="s">
        <v>34233</v>
      </c>
      <c r="S6783" t="s">
        <v>32628</v>
      </c>
      <c r="T6783" t="s">
        <v>34356</v>
      </c>
      <c r="U6783" t="s">
        <v>32656</v>
      </c>
      <c r="V6783" t="s">
        <v>33003</v>
      </c>
      <c r="W6783">
        <v>220</v>
      </c>
      <c r="X6783">
        <v>2</v>
      </c>
      <c r="Y6783">
        <v>1</v>
      </c>
      <c r="Z6783">
        <v>440</v>
      </c>
      <c r="AA6783">
        <v>8.5</v>
      </c>
      <c r="AC6783">
        <v>2</v>
      </c>
      <c r="AD6783" t="str">
        <f t="shared" si="1025"/>
        <v/>
      </c>
      <c r="AE6783" t="str">
        <f t="shared" si="1027"/>
        <v/>
      </c>
      <c r="AF6783" t="str">
        <f t="shared" si="1023"/>
        <v/>
      </c>
      <c r="AG6783">
        <f t="shared" si="1028"/>
        <v>2</v>
      </c>
      <c r="AH6783">
        <f t="shared" si="1029"/>
        <v>5.6</v>
      </c>
      <c r="AI6783">
        <v>0.14499999999999999</v>
      </c>
      <c r="AJ6783">
        <f t="shared" si="1024"/>
        <v>0.81199999999999994</v>
      </c>
      <c r="AK6783" t="str">
        <f t="shared" si="1030"/>
        <v/>
      </c>
      <c r="AL6783" t="str">
        <f t="shared" si="1026"/>
        <v/>
      </c>
    </row>
    <row r="6784" spans="1:38" x14ac:dyDescent="0.2">
      <c r="A6784" t="s">
        <v>23498</v>
      </c>
      <c r="B6784" t="s">
        <v>830</v>
      </c>
      <c r="C6784" t="s">
        <v>23499</v>
      </c>
      <c r="D6784" s="1">
        <v>39043</v>
      </c>
      <c r="E6784" s="1">
        <v>43456</v>
      </c>
      <c r="F6784" t="s">
        <v>19</v>
      </c>
      <c r="I6784">
        <v>100</v>
      </c>
      <c r="J6784">
        <v>0</v>
      </c>
      <c r="K6784">
        <v>0</v>
      </c>
      <c r="L6784">
        <v>2535</v>
      </c>
      <c r="M6784">
        <v>2535</v>
      </c>
      <c r="N6784" t="s">
        <v>20</v>
      </c>
      <c r="O6784" t="s">
        <v>21</v>
      </c>
      <c r="P6784" t="s">
        <v>28</v>
      </c>
      <c r="Q6784" t="s">
        <v>34233</v>
      </c>
      <c r="R6784" t="s">
        <v>34233</v>
      </c>
      <c r="S6784" t="s">
        <v>32628</v>
      </c>
      <c r="T6784" t="s">
        <v>32650</v>
      </c>
      <c r="U6784" t="s">
        <v>32650</v>
      </c>
      <c r="V6784" t="s">
        <v>33003</v>
      </c>
      <c r="W6784">
        <v>350</v>
      </c>
      <c r="X6784">
        <v>2</v>
      </c>
      <c r="Y6784">
        <v>1</v>
      </c>
      <c r="Z6784">
        <v>700</v>
      </c>
      <c r="AA6784">
        <v>8.5</v>
      </c>
      <c r="AC6784">
        <v>4</v>
      </c>
      <c r="AD6784" t="str">
        <f t="shared" si="1025"/>
        <v/>
      </c>
      <c r="AE6784" t="str">
        <f t="shared" si="1027"/>
        <v/>
      </c>
      <c r="AF6784" t="str">
        <f t="shared" si="1023"/>
        <v/>
      </c>
      <c r="AG6784">
        <f t="shared" si="1028"/>
        <v>4</v>
      </c>
      <c r="AH6784">
        <f t="shared" si="1029"/>
        <v>11.2</v>
      </c>
      <c r="AI6784">
        <v>0.14499999999999999</v>
      </c>
      <c r="AJ6784">
        <f t="shared" si="1024"/>
        <v>1.6239999999999999</v>
      </c>
      <c r="AK6784" t="str">
        <f t="shared" si="1030"/>
        <v/>
      </c>
      <c r="AL6784" t="str">
        <f t="shared" si="1026"/>
        <v/>
      </c>
    </row>
    <row r="6785" spans="1:39" x14ac:dyDescent="0.2">
      <c r="A6785" t="s">
        <v>23570</v>
      </c>
      <c r="B6785" t="s">
        <v>830</v>
      </c>
      <c r="C6785" t="s">
        <v>23571</v>
      </c>
      <c r="D6785" s="1">
        <v>39043</v>
      </c>
      <c r="E6785" s="1">
        <v>43456</v>
      </c>
      <c r="F6785" t="s">
        <v>19</v>
      </c>
      <c r="I6785">
        <v>100</v>
      </c>
      <c r="J6785">
        <v>0</v>
      </c>
      <c r="K6785">
        <v>0</v>
      </c>
      <c r="L6785">
        <v>1547</v>
      </c>
      <c r="M6785">
        <v>1547</v>
      </c>
      <c r="N6785" t="s">
        <v>20</v>
      </c>
      <c r="O6785" t="s">
        <v>21</v>
      </c>
      <c r="P6785" t="s">
        <v>28</v>
      </c>
      <c r="Q6785" t="s">
        <v>34233</v>
      </c>
      <c r="R6785" t="s">
        <v>34233</v>
      </c>
      <c r="S6785" t="s">
        <v>32628</v>
      </c>
      <c r="T6785" t="s">
        <v>32663</v>
      </c>
      <c r="U6785" t="s">
        <v>32656</v>
      </c>
      <c r="V6785" t="s">
        <v>33003</v>
      </c>
      <c r="W6785">
        <v>220</v>
      </c>
      <c r="X6785">
        <v>2</v>
      </c>
      <c r="Y6785">
        <v>1</v>
      </c>
      <c r="Z6785">
        <v>440</v>
      </c>
      <c r="AA6785">
        <v>8.5</v>
      </c>
      <c r="AC6785">
        <v>2</v>
      </c>
      <c r="AD6785" t="str">
        <f t="shared" si="1025"/>
        <v/>
      </c>
      <c r="AE6785" t="str">
        <f t="shared" si="1027"/>
        <v/>
      </c>
      <c r="AF6785" t="str">
        <f t="shared" si="1023"/>
        <v/>
      </c>
      <c r="AG6785">
        <f t="shared" si="1028"/>
        <v>2</v>
      </c>
      <c r="AH6785">
        <f t="shared" si="1029"/>
        <v>5.6</v>
      </c>
      <c r="AI6785">
        <v>0.14499999999999999</v>
      </c>
      <c r="AJ6785">
        <f t="shared" si="1024"/>
        <v>0.81199999999999994</v>
      </c>
      <c r="AK6785" t="str">
        <f t="shared" si="1030"/>
        <v/>
      </c>
      <c r="AL6785" t="str">
        <f t="shared" si="1026"/>
        <v/>
      </c>
    </row>
    <row r="6786" spans="1:39" x14ac:dyDescent="0.2">
      <c r="A6786" t="s">
        <v>23513</v>
      </c>
      <c r="B6786" t="s">
        <v>830</v>
      </c>
      <c r="C6786" t="s">
        <v>23514</v>
      </c>
      <c r="D6786" s="1">
        <v>39043</v>
      </c>
      <c r="E6786" s="1">
        <v>43456</v>
      </c>
      <c r="F6786" t="s">
        <v>19</v>
      </c>
      <c r="I6786">
        <v>100</v>
      </c>
      <c r="J6786">
        <v>0</v>
      </c>
      <c r="K6786">
        <v>0</v>
      </c>
      <c r="L6786">
        <v>2584</v>
      </c>
      <c r="M6786">
        <v>2584</v>
      </c>
      <c r="N6786" t="s">
        <v>20</v>
      </c>
      <c r="O6786" t="s">
        <v>21</v>
      </c>
      <c r="P6786" t="s">
        <v>28</v>
      </c>
      <c r="Q6786" t="s">
        <v>34233</v>
      </c>
      <c r="R6786" t="s">
        <v>34233</v>
      </c>
      <c r="S6786" t="s">
        <v>32628</v>
      </c>
      <c r="T6786" t="s">
        <v>34618</v>
      </c>
      <c r="U6786" t="s">
        <v>32650</v>
      </c>
      <c r="V6786" t="s">
        <v>33003</v>
      </c>
      <c r="W6786">
        <v>350</v>
      </c>
      <c r="X6786">
        <v>2</v>
      </c>
      <c r="Y6786">
        <v>1</v>
      </c>
      <c r="Z6786">
        <v>700</v>
      </c>
      <c r="AA6786">
        <v>8.5</v>
      </c>
      <c r="AC6786">
        <v>4</v>
      </c>
      <c r="AD6786" t="str">
        <f t="shared" si="1025"/>
        <v/>
      </c>
      <c r="AE6786" t="str">
        <f t="shared" si="1027"/>
        <v/>
      </c>
      <c r="AF6786" t="str">
        <f t="shared" si="1023"/>
        <v/>
      </c>
      <c r="AG6786">
        <f t="shared" si="1028"/>
        <v>4</v>
      </c>
      <c r="AH6786">
        <f t="shared" si="1029"/>
        <v>11.2</v>
      </c>
      <c r="AI6786">
        <v>0.14499999999999999</v>
      </c>
      <c r="AJ6786">
        <f t="shared" si="1024"/>
        <v>1.6239999999999999</v>
      </c>
      <c r="AK6786" t="str">
        <f t="shared" si="1030"/>
        <v/>
      </c>
      <c r="AL6786" t="str">
        <f t="shared" si="1026"/>
        <v/>
      </c>
    </row>
    <row r="6787" spans="1:39" x14ac:dyDescent="0.2">
      <c r="A6787" t="s">
        <v>974</v>
      </c>
      <c r="B6787" t="s">
        <v>830</v>
      </c>
      <c r="C6787" t="s">
        <v>975</v>
      </c>
      <c r="D6787" s="1">
        <v>35263</v>
      </c>
      <c r="E6787" s="1">
        <v>43456</v>
      </c>
      <c r="F6787" t="s">
        <v>39</v>
      </c>
      <c r="I6787">
        <v>100</v>
      </c>
      <c r="J6787">
        <v>0</v>
      </c>
      <c r="K6787">
        <v>0</v>
      </c>
      <c r="L6787">
        <v>2066</v>
      </c>
      <c r="M6787">
        <v>2066</v>
      </c>
      <c r="N6787" t="s">
        <v>20</v>
      </c>
      <c r="O6787" t="s">
        <v>976</v>
      </c>
      <c r="P6787" t="s">
        <v>28</v>
      </c>
      <c r="Q6787" t="s">
        <v>34233</v>
      </c>
      <c r="R6787" t="s">
        <v>34233</v>
      </c>
      <c r="S6787" t="s">
        <v>33942</v>
      </c>
      <c r="T6787" t="s">
        <v>34233</v>
      </c>
      <c r="AD6787" t="str">
        <f t="shared" si="1025"/>
        <v/>
      </c>
      <c r="AE6787" t="str">
        <f t="shared" si="1027"/>
        <v/>
      </c>
      <c r="AF6787" t="str">
        <f t="shared" si="1023"/>
        <v/>
      </c>
      <c r="AG6787" t="str">
        <f t="shared" si="1028"/>
        <v/>
      </c>
      <c r="AH6787" t="str">
        <f t="shared" si="1029"/>
        <v/>
      </c>
      <c r="AI6787">
        <v>0.14499999999999999</v>
      </c>
      <c r="AJ6787" t="str">
        <f t="shared" si="1024"/>
        <v/>
      </c>
      <c r="AK6787" t="str">
        <f t="shared" si="1030"/>
        <v/>
      </c>
      <c r="AL6787" t="str">
        <f t="shared" si="1026"/>
        <v/>
      </c>
    </row>
    <row r="6788" spans="1:39" x14ac:dyDescent="0.2">
      <c r="A6788" t="s">
        <v>12693</v>
      </c>
      <c r="B6788" t="s">
        <v>830</v>
      </c>
      <c r="C6788" t="s">
        <v>876</v>
      </c>
      <c r="D6788" s="1">
        <v>36781</v>
      </c>
      <c r="E6788" s="1">
        <v>44546</v>
      </c>
      <c r="F6788" t="s">
        <v>889</v>
      </c>
      <c r="I6788">
        <v>100</v>
      </c>
      <c r="J6788">
        <v>0</v>
      </c>
      <c r="K6788">
        <v>0</v>
      </c>
      <c r="L6788">
        <v>23644</v>
      </c>
      <c r="M6788">
        <v>23644</v>
      </c>
      <c r="N6788" t="s">
        <v>20</v>
      </c>
      <c r="O6788" t="s">
        <v>12694</v>
      </c>
      <c r="P6788" t="s">
        <v>28</v>
      </c>
      <c r="Q6788" t="s">
        <v>34233</v>
      </c>
      <c r="R6788" t="s">
        <v>34233</v>
      </c>
      <c r="S6788" t="s">
        <v>33942</v>
      </c>
      <c r="T6788" t="s">
        <v>34233</v>
      </c>
      <c r="AD6788" t="str">
        <f t="shared" si="1025"/>
        <v/>
      </c>
      <c r="AE6788" t="str">
        <f t="shared" si="1027"/>
        <v/>
      </c>
      <c r="AF6788" t="str">
        <f t="shared" si="1023"/>
        <v/>
      </c>
      <c r="AG6788" t="str">
        <f t="shared" si="1028"/>
        <v/>
      </c>
      <c r="AH6788" t="str">
        <f t="shared" si="1029"/>
        <v/>
      </c>
      <c r="AI6788">
        <v>0.14499999999999999</v>
      </c>
      <c r="AJ6788" t="str">
        <f t="shared" si="1024"/>
        <v/>
      </c>
      <c r="AK6788" t="str">
        <f t="shared" si="1030"/>
        <v/>
      </c>
      <c r="AL6788" t="str">
        <f t="shared" si="1026"/>
        <v/>
      </c>
    </row>
    <row r="6789" spans="1:39" x14ac:dyDescent="0.2">
      <c r="A6789" t="s">
        <v>18410</v>
      </c>
      <c r="B6789" t="s">
        <v>830</v>
      </c>
      <c r="C6789" t="s">
        <v>18411</v>
      </c>
      <c r="D6789" s="1">
        <v>38083</v>
      </c>
      <c r="E6789" s="1">
        <v>44546</v>
      </c>
      <c r="F6789" t="s">
        <v>26</v>
      </c>
      <c r="I6789">
        <v>100</v>
      </c>
      <c r="J6789">
        <v>0</v>
      </c>
      <c r="K6789">
        <v>0</v>
      </c>
      <c r="L6789">
        <v>2168</v>
      </c>
      <c r="M6789">
        <v>2168</v>
      </c>
      <c r="N6789" t="s">
        <v>20</v>
      </c>
      <c r="O6789" t="s">
        <v>18412</v>
      </c>
      <c r="P6789" t="s">
        <v>28</v>
      </c>
      <c r="Q6789" t="s">
        <v>34233</v>
      </c>
      <c r="R6789" t="s">
        <v>34233</v>
      </c>
      <c r="S6789" t="s">
        <v>34233</v>
      </c>
      <c r="T6789" t="s">
        <v>34233</v>
      </c>
      <c r="V6789" t="s">
        <v>33248</v>
      </c>
      <c r="AD6789" t="str">
        <f t="shared" si="1025"/>
        <v/>
      </c>
      <c r="AE6789" t="str">
        <f t="shared" si="1027"/>
        <v/>
      </c>
      <c r="AF6789" t="str">
        <f t="shared" si="1023"/>
        <v/>
      </c>
      <c r="AG6789" t="str">
        <f t="shared" si="1028"/>
        <v/>
      </c>
      <c r="AH6789" t="str">
        <f t="shared" si="1029"/>
        <v/>
      </c>
      <c r="AI6789">
        <v>0.14499999999999999</v>
      </c>
      <c r="AJ6789" t="str">
        <f t="shared" si="1024"/>
        <v/>
      </c>
      <c r="AK6789" t="str">
        <f t="shared" si="1030"/>
        <v/>
      </c>
      <c r="AL6789" t="str">
        <f t="shared" si="1026"/>
        <v/>
      </c>
    </row>
    <row r="6790" spans="1:39" x14ac:dyDescent="0.2">
      <c r="A6790" t="s">
        <v>19428</v>
      </c>
      <c r="B6790" t="s">
        <v>830</v>
      </c>
      <c r="C6790" t="s">
        <v>19429</v>
      </c>
      <c r="D6790" s="1">
        <v>38083</v>
      </c>
      <c r="E6790" s="1">
        <v>43456</v>
      </c>
      <c r="F6790" t="s">
        <v>19</v>
      </c>
      <c r="I6790">
        <v>100</v>
      </c>
      <c r="J6790">
        <v>0</v>
      </c>
      <c r="K6790">
        <v>0</v>
      </c>
      <c r="L6790">
        <v>1452</v>
      </c>
      <c r="M6790">
        <v>1452</v>
      </c>
      <c r="N6790" t="s">
        <v>20</v>
      </c>
      <c r="O6790" t="s">
        <v>19430</v>
      </c>
      <c r="P6790" t="s">
        <v>28</v>
      </c>
      <c r="Q6790" t="s">
        <v>34233</v>
      </c>
      <c r="R6790" t="s">
        <v>34233</v>
      </c>
      <c r="S6790" t="s">
        <v>33942</v>
      </c>
      <c r="T6790" t="s">
        <v>34233</v>
      </c>
      <c r="U6790" t="s">
        <v>32634</v>
      </c>
      <c r="V6790" t="s">
        <v>33248</v>
      </c>
      <c r="W6790">
        <v>150</v>
      </c>
      <c r="X6790">
        <v>2</v>
      </c>
      <c r="Y6790">
        <v>1</v>
      </c>
      <c r="AA6790">
        <v>8.5</v>
      </c>
      <c r="AC6790">
        <v>1</v>
      </c>
      <c r="AD6790" t="str">
        <f t="shared" si="1025"/>
        <v/>
      </c>
      <c r="AE6790">
        <f t="shared" si="1027"/>
        <v>1</v>
      </c>
      <c r="AF6790" t="str">
        <f t="shared" si="1023"/>
        <v/>
      </c>
      <c r="AG6790" t="str">
        <f t="shared" si="1028"/>
        <v/>
      </c>
      <c r="AH6790" t="str">
        <f t="shared" si="1029"/>
        <v/>
      </c>
      <c r="AI6790">
        <v>0.14499999999999999</v>
      </c>
      <c r="AJ6790" t="str">
        <f t="shared" si="1024"/>
        <v/>
      </c>
      <c r="AK6790">
        <f t="shared" si="1030"/>
        <v>2.8</v>
      </c>
      <c r="AL6790">
        <f t="shared" si="1026"/>
        <v>0.40599999999999997</v>
      </c>
    </row>
    <row r="6791" spans="1:39" x14ac:dyDescent="0.2">
      <c r="A6791" t="s">
        <v>21859</v>
      </c>
      <c r="B6791" t="s">
        <v>830</v>
      </c>
      <c r="C6791" t="s">
        <v>21860</v>
      </c>
      <c r="D6791" s="1">
        <v>38083</v>
      </c>
      <c r="E6791" s="1">
        <v>43951</v>
      </c>
      <c r="F6791" t="s">
        <v>19</v>
      </c>
      <c r="I6791">
        <v>100</v>
      </c>
      <c r="J6791">
        <v>0</v>
      </c>
      <c r="K6791">
        <v>0</v>
      </c>
      <c r="L6791">
        <v>1461</v>
      </c>
      <c r="M6791">
        <v>1460</v>
      </c>
      <c r="N6791" t="s">
        <v>20</v>
      </c>
      <c r="O6791" t="s">
        <v>21861</v>
      </c>
      <c r="P6791" t="s">
        <v>28</v>
      </c>
      <c r="Q6791" t="s">
        <v>34234</v>
      </c>
      <c r="R6791" t="s">
        <v>33783</v>
      </c>
      <c r="S6791" t="s">
        <v>33942</v>
      </c>
      <c r="T6791" t="s">
        <v>34233</v>
      </c>
      <c r="U6791" t="s">
        <v>32634</v>
      </c>
      <c r="V6791" t="s">
        <v>33248</v>
      </c>
      <c r="W6791">
        <v>150</v>
      </c>
      <c r="X6791">
        <v>2</v>
      </c>
      <c r="Y6791">
        <v>1</v>
      </c>
      <c r="AA6791">
        <v>8.5</v>
      </c>
      <c r="AC6791">
        <v>1</v>
      </c>
      <c r="AD6791" t="str">
        <f t="shared" si="1025"/>
        <v/>
      </c>
      <c r="AE6791">
        <f t="shared" si="1027"/>
        <v>1</v>
      </c>
      <c r="AF6791" t="str">
        <f t="shared" si="1023"/>
        <v/>
      </c>
      <c r="AG6791" t="str">
        <f t="shared" si="1028"/>
        <v/>
      </c>
      <c r="AH6791" t="str">
        <f t="shared" si="1029"/>
        <v/>
      </c>
      <c r="AI6791">
        <v>0.14499999999999999</v>
      </c>
      <c r="AJ6791" t="str">
        <f t="shared" si="1024"/>
        <v/>
      </c>
      <c r="AK6791">
        <f t="shared" si="1030"/>
        <v>2.8</v>
      </c>
      <c r="AL6791">
        <f t="shared" si="1026"/>
        <v>0.40599999999999997</v>
      </c>
    </row>
    <row r="6792" spans="1:39" x14ac:dyDescent="0.2">
      <c r="A6792" t="s">
        <v>19425</v>
      </c>
      <c r="B6792" t="s">
        <v>830</v>
      </c>
      <c r="C6792" t="s">
        <v>19426</v>
      </c>
      <c r="D6792" s="1">
        <v>38083</v>
      </c>
      <c r="E6792" s="1">
        <v>43456</v>
      </c>
      <c r="F6792" t="s">
        <v>19</v>
      </c>
      <c r="I6792">
        <v>100</v>
      </c>
      <c r="J6792">
        <v>0</v>
      </c>
      <c r="K6792">
        <v>0</v>
      </c>
      <c r="L6792">
        <v>1323</v>
      </c>
      <c r="M6792">
        <v>1323</v>
      </c>
      <c r="N6792" t="s">
        <v>20</v>
      </c>
      <c r="O6792" t="s">
        <v>19427</v>
      </c>
      <c r="P6792" t="s">
        <v>28</v>
      </c>
      <c r="Q6792" t="s">
        <v>34234</v>
      </c>
      <c r="R6792" t="s">
        <v>33783</v>
      </c>
      <c r="S6792" t="s">
        <v>33942</v>
      </c>
      <c r="T6792" t="s">
        <v>34233</v>
      </c>
      <c r="U6792" t="s">
        <v>32634</v>
      </c>
      <c r="V6792" t="s">
        <v>33248</v>
      </c>
      <c r="W6792">
        <v>150</v>
      </c>
      <c r="X6792">
        <v>2</v>
      </c>
      <c r="Y6792">
        <v>1</v>
      </c>
      <c r="AA6792">
        <v>8.5</v>
      </c>
      <c r="AC6792">
        <v>1</v>
      </c>
      <c r="AD6792" t="str">
        <f t="shared" si="1025"/>
        <v/>
      </c>
      <c r="AE6792">
        <f t="shared" si="1027"/>
        <v>1</v>
      </c>
      <c r="AF6792" t="str">
        <f t="shared" si="1023"/>
        <v/>
      </c>
      <c r="AG6792" t="str">
        <f t="shared" si="1028"/>
        <v/>
      </c>
      <c r="AH6792" t="str">
        <f t="shared" si="1029"/>
        <v/>
      </c>
      <c r="AI6792">
        <v>0.14499999999999999</v>
      </c>
      <c r="AJ6792" t="str">
        <f t="shared" si="1024"/>
        <v/>
      </c>
      <c r="AK6792">
        <f t="shared" si="1030"/>
        <v>2.8</v>
      </c>
      <c r="AL6792">
        <f t="shared" si="1026"/>
        <v>0.40599999999999997</v>
      </c>
    </row>
    <row r="6793" spans="1:39" x14ac:dyDescent="0.2">
      <c r="A6793" t="s">
        <v>15522</v>
      </c>
      <c r="B6793" t="s">
        <v>830</v>
      </c>
      <c r="C6793" t="s">
        <v>15523</v>
      </c>
      <c r="D6793" s="1">
        <v>37384</v>
      </c>
      <c r="E6793" s="1">
        <v>43951</v>
      </c>
      <c r="F6793" t="s">
        <v>26</v>
      </c>
      <c r="I6793">
        <v>100</v>
      </c>
      <c r="J6793">
        <v>0</v>
      </c>
      <c r="K6793">
        <v>0</v>
      </c>
      <c r="L6793">
        <v>8103</v>
      </c>
      <c r="M6793">
        <v>8103</v>
      </c>
      <c r="N6793" t="s">
        <v>20</v>
      </c>
      <c r="O6793" t="s">
        <v>15524</v>
      </c>
      <c r="P6793" t="s">
        <v>44</v>
      </c>
      <c r="Q6793" t="s">
        <v>34233</v>
      </c>
      <c r="R6793" t="s">
        <v>34233</v>
      </c>
      <c r="S6793" t="s">
        <v>34233</v>
      </c>
      <c r="T6793" t="s">
        <v>34233</v>
      </c>
      <c r="V6793" t="s">
        <v>33245</v>
      </c>
      <c r="AD6793" t="str">
        <f t="shared" si="1025"/>
        <v/>
      </c>
      <c r="AE6793" t="str">
        <f t="shared" si="1027"/>
        <v/>
      </c>
      <c r="AF6793" t="str">
        <f t="shared" si="1023"/>
        <v/>
      </c>
      <c r="AG6793" t="str">
        <f t="shared" si="1028"/>
        <v/>
      </c>
      <c r="AH6793" t="str">
        <f t="shared" si="1029"/>
        <v/>
      </c>
      <c r="AI6793">
        <v>0.14499999999999999</v>
      </c>
      <c r="AJ6793" t="str">
        <f t="shared" si="1024"/>
        <v/>
      </c>
      <c r="AK6793" t="str">
        <f t="shared" si="1030"/>
        <v/>
      </c>
      <c r="AL6793" t="str">
        <f t="shared" si="1026"/>
        <v/>
      </c>
    </row>
    <row r="6794" spans="1:39" x14ac:dyDescent="0.2">
      <c r="A6794" t="s">
        <v>12296</v>
      </c>
      <c r="B6794" t="s">
        <v>830</v>
      </c>
      <c r="C6794" t="s">
        <v>12297</v>
      </c>
      <c r="D6794" s="1">
        <v>36781</v>
      </c>
      <c r="E6794" s="1">
        <v>43456</v>
      </c>
      <c r="F6794" t="s">
        <v>19</v>
      </c>
      <c r="I6794">
        <v>100</v>
      </c>
      <c r="J6794">
        <v>0</v>
      </c>
      <c r="K6794">
        <v>0</v>
      </c>
      <c r="L6794">
        <v>1550</v>
      </c>
      <c r="M6794">
        <v>1549</v>
      </c>
      <c r="N6794" t="s">
        <v>20</v>
      </c>
      <c r="O6794" t="s">
        <v>21</v>
      </c>
      <c r="P6794" t="s">
        <v>28</v>
      </c>
      <c r="Q6794" t="s">
        <v>34233</v>
      </c>
      <c r="R6794" t="s">
        <v>34233</v>
      </c>
      <c r="S6794" t="s">
        <v>32628</v>
      </c>
      <c r="T6794" t="s">
        <v>34461</v>
      </c>
      <c r="U6794" t="s">
        <v>32650</v>
      </c>
      <c r="V6794" t="s">
        <v>33249</v>
      </c>
      <c r="W6794">
        <v>300</v>
      </c>
      <c r="X6794">
        <v>2</v>
      </c>
      <c r="Y6794">
        <v>1</v>
      </c>
      <c r="Z6794">
        <v>600</v>
      </c>
      <c r="AA6794">
        <v>8</v>
      </c>
      <c r="AB6794">
        <v>30</v>
      </c>
      <c r="AC6794">
        <v>4</v>
      </c>
      <c r="AD6794" t="str">
        <f t="shared" si="1025"/>
        <v/>
      </c>
      <c r="AE6794" t="str">
        <f t="shared" si="1027"/>
        <v/>
      </c>
      <c r="AF6794" t="str">
        <f t="shared" si="1023"/>
        <v/>
      </c>
      <c r="AG6794">
        <f t="shared" si="1028"/>
        <v>4</v>
      </c>
      <c r="AH6794">
        <f t="shared" si="1029"/>
        <v>11.2</v>
      </c>
      <c r="AI6794">
        <v>0.14499999999999999</v>
      </c>
      <c r="AJ6794">
        <f t="shared" si="1024"/>
        <v>1.6239999999999999</v>
      </c>
      <c r="AK6794" t="str">
        <f t="shared" si="1030"/>
        <v/>
      </c>
      <c r="AL6794" t="str">
        <f t="shared" si="1026"/>
        <v/>
      </c>
    </row>
    <row r="6795" spans="1:39" x14ac:dyDescent="0.2">
      <c r="A6795" t="s">
        <v>12813</v>
      </c>
      <c r="B6795" t="s">
        <v>830</v>
      </c>
      <c r="C6795" t="s">
        <v>12814</v>
      </c>
      <c r="D6795" s="1">
        <v>36781</v>
      </c>
      <c r="E6795" s="1">
        <v>43456</v>
      </c>
      <c r="F6795" t="s">
        <v>19</v>
      </c>
      <c r="I6795">
        <v>100</v>
      </c>
      <c r="J6795">
        <v>0</v>
      </c>
      <c r="K6795">
        <v>0</v>
      </c>
      <c r="L6795">
        <v>1860</v>
      </c>
      <c r="M6795">
        <v>1860</v>
      </c>
      <c r="N6795" t="s">
        <v>20</v>
      </c>
      <c r="O6795" t="s">
        <v>21</v>
      </c>
      <c r="P6795" t="s">
        <v>28</v>
      </c>
      <c r="Q6795" t="s">
        <v>34233</v>
      </c>
      <c r="R6795" t="s">
        <v>34233</v>
      </c>
      <c r="S6795" t="s">
        <v>32628</v>
      </c>
      <c r="T6795" t="s">
        <v>34372</v>
      </c>
      <c r="U6795" t="s">
        <v>32650</v>
      </c>
      <c r="V6795" t="s">
        <v>33249</v>
      </c>
      <c r="W6795">
        <v>465</v>
      </c>
      <c r="X6795">
        <v>2</v>
      </c>
      <c r="Y6795">
        <v>1</v>
      </c>
      <c r="Z6795">
        <v>930</v>
      </c>
      <c r="AA6795">
        <v>8</v>
      </c>
      <c r="AB6795">
        <v>25</v>
      </c>
      <c r="AC6795">
        <v>3</v>
      </c>
      <c r="AD6795" t="str">
        <f t="shared" si="1025"/>
        <v/>
      </c>
      <c r="AE6795" t="str">
        <f t="shared" si="1027"/>
        <v/>
      </c>
      <c r="AF6795" t="str">
        <f t="shared" si="1023"/>
        <v/>
      </c>
      <c r="AG6795">
        <v>2</v>
      </c>
      <c r="AH6795">
        <f t="shared" si="1029"/>
        <v>5.6</v>
      </c>
      <c r="AI6795">
        <v>0.14499999999999999</v>
      </c>
      <c r="AJ6795">
        <f t="shared" si="1024"/>
        <v>0.81199999999999994</v>
      </c>
      <c r="AK6795" t="str">
        <f t="shared" si="1030"/>
        <v/>
      </c>
      <c r="AL6795" t="str">
        <f t="shared" si="1026"/>
        <v/>
      </c>
      <c r="AM6795" t="s">
        <v>34037</v>
      </c>
    </row>
    <row r="6796" spans="1:39" x14ac:dyDescent="0.2">
      <c r="A6796" t="s">
        <v>12815</v>
      </c>
      <c r="B6796" t="s">
        <v>830</v>
      </c>
      <c r="C6796" t="s">
        <v>12816</v>
      </c>
      <c r="D6796" s="1">
        <v>36781</v>
      </c>
      <c r="E6796" s="1">
        <v>43456</v>
      </c>
      <c r="F6796" t="s">
        <v>19</v>
      </c>
      <c r="I6796">
        <v>100</v>
      </c>
      <c r="J6796">
        <v>0</v>
      </c>
      <c r="K6796">
        <v>0</v>
      </c>
      <c r="L6796">
        <v>1946</v>
      </c>
      <c r="M6796">
        <v>1946</v>
      </c>
      <c r="N6796" t="s">
        <v>20</v>
      </c>
      <c r="O6796" t="s">
        <v>21</v>
      </c>
      <c r="P6796" t="s">
        <v>28</v>
      </c>
      <c r="Q6796" t="s">
        <v>34233</v>
      </c>
      <c r="R6796" t="s">
        <v>34233</v>
      </c>
      <c r="S6796" t="s">
        <v>32628</v>
      </c>
      <c r="T6796" t="s">
        <v>34613</v>
      </c>
      <c r="U6796" t="s">
        <v>32650</v>
      </c>
      <c r="V6796" t="s">
        <v>33249</v>
      </c>
      <c r="W6796">
        <v>370</v>
      </c>
      <c r="X6796">
        <v>2</v>
      </c>
      <c r="Y6796">
        <v>1</v>
      </c>
      <c r="Z6796">
        <v>740</v>
      </c>
      <c r="AA6796">
        <v>8</v>
      </c>
      <c r="AB6796">
        <v>30</v>
      </c>
      <c r="AC6796">
        <v>6</v>
      </c>
      <c r="AD6796" t="str">
        <f t="shared" si="1025"/>
        <v/>
      </c>
      <c r="AE6796" t="str">
        <f t="shared" si="1027"/>
        <v/>
      </c>
      <c r="AF6796" t="str">
        <f t="shared" si="1023"/>
        <v/>
      </c>
      <c r="AG6796">
        <f>IF((S6796&lt;&gt;"tühi")*(AC6796&lt;&gt;""),AC6796,"")</f>
        <v>6</v>
      </c>
      <c r="AH6796">
        <f t="shared" si="1029"/>
        <v>16.799999999999997</v>
      </c>
      <c r="AI6796">
        <v>0.14499999999999999</v>
      </c>
      <c r="AJ6796">
        <f t="shared" si="1024"/>
        <v>2.4359999999999995</v>
      </c>
      <c r="AK6796" t="str">
        <f t="shared" si="1030"/>
        <v/>
      </c>
      <c r="AL6796" t="str">
        <f t="shared" si="1026"/>
        <v/>
      </c>
    </row>
    <row r="6797" spans="1:39" x14ac:dyDescent="0.2">
      <c r="A6797" t="s">
        <v>12817</v>
      </c>
      <c r="B6797" t="s">
        <v>830</v>
      </c>
      <c r="C6797" t="s">
        <v>12818</v>
      </c>
      <c r="D6797" s="1">
        <v>36781</v>
      </c>
      <c r="E6797" s="1">
        <v>43456</v>
      </c>
      <c r="F6797" t="s">
        <v>19</v>
      </c>
      <c r="I6797">
        <v>100</v>
      </c>
      <c r="J6797">
        <v>0</v>
      </c>
      <c r="K6797">
        <v>0</v>
      </c>
      <c r="L6797">
        <v>1860</v>
      </c>
      <c r="M6797">
        <v>1860</v>
      </c>
      <c r="N6797" t="s">
        <v>20</v>
      </c>
      <c r="O6797" t="s">
        <v>21</v>
      </c>
      <c r="P6797" t="s">
        <v>28</v>
      </c>
      <c r="Q6797" t="s">
        <v>34233</v>
      </c>
      <c r="R6797" t="s">
        <v>34233</v>
      </c>
      <c r="S6797" t="s">
        <v>32628</v>
      </c>
      <c r="T6797" t="s">
        <v>34372</v>
      </c>
      <c r="U6797" t="s">
        <v>32650</v>
      </c>
      <c r="V6797" t="s">
        <v>33249</v>
      </c>
      <c r="W6797">
        <v>465</v>
      </c>
      <c r="X6797">
        <v>2</v>
      </c>
      <c r="Y6797">
        <v>1</v>
      </c>
      <c r="Z6797">
        <v>930</v>
      </c>
      <c r="AA6797">
        <v>8</v>
      </c>
      <c r="AB6797">
        <v>25</v>
      </c>
      <c r="AC6797">
        <v>3</v>
      </c>
      <c r="AD6797" t="str">
        <f t="shared" si="1025"/>
        <v/>
      </c>
      <c r="AE6797" t="str">
        <f t="shared" si="1027"/>
        <v/>
      </c>
      <c r="AF6797" t="str">
        <f t="shared" si="1023"/>
        <v/>
      </c>
      <c r="AG6797">
        <v>2</v>
      </c>
      <c r="AH6797">
        <f t="shared" si="1029"/>
        <v>5.6</v>
      </c>
      <c r="AI6797">
        <v>0.14499999999999999</v>
      </c>
      <c r="AJ6797">
        <f t="shared" si="1024"/>
        <v>0.81199999999999994</v>
      </c>
      <c r="AK6797" t="str">
        <f t="shared" si="1030"/>
        <v/>
      </c>
      <c r="AL6797" t="str">
        <f t="shared" si="1026"/>
        <v/>
      </c>
      <c r="AM6797" t="s">
        <v>34037</v>
      </c>
    </row>
    <row r="6798" spans="1:39" x14ac:dyDescent="0.2">
      <c r="A6798" t="s">
        <v>12819</v>
      </c>
      <c r="B6798" t="s">
        <v>830</v>
      </c>
      <c r="C6798" t="s">
        <v>12820</v>
      </c>
      <c r="D6798" s="1">
        <v>36781</v>
      </c>
      <c r="E6798" s="1">
        <v>43456</v>
      </c>
      <c r="F6798" t="s">
        <v>19</v>
      </c>
      <c r="I6798">
        <v>100</v>
      </c>
      <c r="J6798">
        <v>0</v>
      </c>
      <c r="K6798">
        <v>0</v>
      </c>
      <c r="L6798">
        <v>1947</v>
      </c>
      <c r="M6798">
        <v>1947</v>
      </c>
      <c r="N6798" t="s">
        <v>20</v>
      </c>
      <c r="O6798" t="s">
        <v>21</v>
      </c>
      <c r="P6798" t="s">
        <v>28</v>
      </c>
      <c r="Q6798" t="s">
        <v>34233</v>
      </c>
      <c r="R6798" t="s">
        <v>34233</v>
      </c>
      <c r="S6798" t="s">
        <v>32628</v>
      </c>
      <c r="T6798" t="s">
        <v>34612</v>
      </c>
      <c r="U6798" t="s">
        <v>32650</v>
      </c>
      <c r="V6798" t="s">
        <v>33249</v>
      </c>
      <c r="W6798">
        <v>370</v>
      </c>
      <c r="X6798">
        <v>2</v>
      </c>
      <c r="Y6798">
        <v>1</v>
      </c>
      <c r="Z6798">
        <v>740</v>
      </c>
      <c r="AA6798">
        <v>8</v>
      </c>
      <c r="AB6798">
        <v>30</v>
      </c>
      <c r="AC6798">
        <v>6</v>
      </c>
      <c r="AD6798" t="str">
        <f t="shared" si="1025"/>
        <v/>
      </c>
      <c r="AE6798" t="str">
        <f t="shared" si="1027"/>
        <v/>
      </c>
      <c r="AF6798" t="str">
        <f t="shared" si="1023"/>
        <v/>
      </c>
      <c r="AG6798">
        <f>IF((S6798&lt;&gt;"tühi")*(AC6798&lt;&gt;""),AC6798,"")</f>
        <v>6</v>
      </c>
      <c r="AH6798">
        <f t="shared" si="1029"/>
        <v>16.799999999999997</v>
      </c>
      <c r="AI6798">
        <v>0.14499999999999999</v>
      </c>
      <c r="AJ6798">
        <f t="shared" si="1024"/>
        <v>2.4359999999999995</v>
      </c>
      <c r="AK6798" t="str">
        <f t="shared" si="1030"/>
        <v/>
      </c>
      <c r="AL6798" t="str">
        <f t="shared" si="1026"/>
        <v/>
      </c>
    </row>
    <row r="6799" spans="1:39" x14ac:dyDescent="0.2">
      <c r="A6799" t="s">
        <v>12821</v>
      </c>
      <c r="B6799" t="s">
        <v>830</v>
      </c>
      <c r="C6799" t="s">
        <v>12822</v>
      </c>
      <c r="D6799" s="1">
        <v>36781</v>
      </c>
      <c r="E6799" s="1">
        <v>43456</v>
      </c>
      <c r="F6799" t="s">
        <v>19</v>
      </c>
      <c r="I6799">
        <v>100</v>
      </c>
      <c r="J6799">
        <v>0</v>
      </c>
      <c r="K6799">
        <v>0</v>
      </c>
      <c r="L6799">
        <v>3134</v>
      </c>
      <c r="M6799">
        <v>3134</v>
      </c>
      <c r="N6799" t="s">
        <v>20</v>
      </c>
      <c r="O6799" t="s">
        <v>21</v>
      </c>
      <c r="P6799" t="s">
        <v>28</v>
      </c>
      <c r="Q6799" t="s">
        <v>34233</v>
      </c>
      <c r="R6799" t="s">
        <v>34233</v>
      </c>
      <c r="S6799" t="s">
        <v>33798</v>
      </c>
      <c r="T6799" t="s">
        <v>34619</v>
      </c>
      <c r="U6799" t="s">
        <v>32650</v>
      </c>
      <c r="V6799" t="s">
        <v>33270</v>
      </c>
      <c r="W6799">
        <v>600</v>
      </c>
      <c r="X6799">
        <v>2</v>
      </c>
      <c r="Y6799">
        <v>3</v>
      </c>
      <c r="Z6799">
        <v>1200</v>
      </c>
      <c r="AA6799">
        <v>8.5</v>
      </c>
      <c r="AB6799">
        <v>30</v>
      </c>
      <c r="AC6799">
        <v>6</v>
      </c>
      <c r="AD6799" t="str">
        <f t="shared" si="1025"/>
        <v/>
      </c>
      <c r="AE6799" t="str">
        <f t="shared" si="1027"/>
        <v/>
      </c>
      <c r="AF6799" t="str">
        <f t="shared" si="1023"/>
        <v/>
      </c>
      <c r="AG6799">
        <f>IF((S6799&lt;&gt;"tühi")*(AC6799&lt;&gt;""),AC6799,"")</f>
        <v>6</v>
      </c>
      <c r="AH6799">
        <f t="shared" si="1029"/>
        <v>16.799999999999997</v>
      </c>
      <c r="AI6799">
        <v>0.14499999999999999</v>
      </c>
      <c r="AJ6799">
        <f t="shared" si="1024"/>
        <v>2.4359999999999995</v>
      </c>
      <c r="AK6799" t="str">
        <f t="shared" si="1030"/>
        <v/>
      </c>
      <c r="AL6799" t="str">
        <f t="shared" si="1026"/>
        <v/>
      </c>
    </row>
    <row r="6800" spans="1:39" x14ac:dyDescent="0.2">
      <c r="A6800" t="s">
        <v>20021</v>
      </c>
      <c r="B6800" t="s">
        <v>830</v>
      </c>
      <c r="C6800" t="s">
        <v>20022</v>
      </c>
      <c r="D6800" s="1">
        <v>38225</v>
      </c>
      <c r="E6800" s="1">
        <v>43456</v>
      </c>
      <c r="F6800" t="s">
        <v>19</v>
      </c>
      <c r="I6800">
        <v>100</v>
      </c>
      <c r="J6800">
        <v>0</v>
      </c>
      <c r="K6800">
        <v>0</v>
      </c>
      <c r="L6800">
        <v>2181</v>
      </c>
      <c r="M6800">
        <v>2181</v>
      </c>
      <c r="N6800" t="s">
        <v>20</v>
      </c>
      <c r="O6800" t="s">
        <v>21</v>
      </c>
      <c r="P6800" t="s">
        <v>28</v>
      </c>
      <c r="Q6800" t="s">
        <v>34233</v>
      </c>
      <c r="R6800" t="s">
        <v>34233</v>
      </c>
      <c r="S6800" t="s">
        <v>32628</v>
      </c>
      <c r="T6800" t="s">
        <v>34362</v>
      </c>
      <c r="U6800" t="s">
        <v>32650</v>
      </c>
      <c r="V6800" t="s">
        <v>33270</v>
      </c>
      <c r="W6800">
        <v>350</v>
      </c>
      <c r="X6800">
        <v>2</v>
      </c>
      <c r="Y6800">
        <v>2</v>
      </c>
      <c r="Z6800">
        <v>700</v>
      </c>
      <c r="AA6800">
        <v>8.5</v>
      </c>
      <c r="AC6800">
        <v>3</v>
      </c>
      <c r="AD6800" t="str">
        <f t="shared" si="1025"/>
        <v/>
      </c>
      <c r="AE6800" t="str">
        <f t="shared" si="1027"/>
        <v/>
      </c>
      <c r="AF6800" t="str">
        <f t="shared" si="1023"/>
        <v/>
      </c>
      <c r="AG6800">
        <f>IF((S6800&lt;&gt;"tühi")*(AC6800&lt;&gt;""),AC6800,"")</f>
        <v>3</v>
      </c>
      <c r="AH6800">
        <f t="shared" si="1029"/>
        <v>8.3999999999999986</v>
      </c>
      <c r="AI6800">
        <v>0.14499999999999999</v>
      </c>
      <c r="AJ6800">
        <f t="shared" si="1024"/>
        <v>1.2179999999999997</v>
      </c>
      <c r="AK6800" t="str">
        <f t="shared" si="1030"/>
        <v/>
      </c>
      <c r="AL6800" t="str">
        <f t="shared" si="1026"/>
        <v/>
      </c>
    </row>
    <row r="6801" spans="1:39" x14ac:dyDescent="0.2">
      <c r="A6801" t="s">
        <v>23308</v>
      </c>
      <c r="B6801" t="s">
        <v>830</v>
      </c>
      <c r="C6801" t="s">
        <v>23309</v>
      </c>
      <c r="D6801" s="1">
        <v>38966</v>
      </c>
      <c r="E6801" s="1">
        <v>43456</v>
      </c>
      <c r="F6801" t="s">
        <v>19</v>
      </c>
      <c r="I6801">
        <v>100</v>
      </c>
      <c r="J6801">
        <v>0</v>
      </c>
      <c r="K6801">
        <v>0</v>
      </c>
      <c r="L6801">
        <v>2920</v>
      </c>
      <c r="M6801">
        <v>2920</v>
      </c>
      <c r="N6801" t="s">
        <v>20</v>
      </c>
      <c r="O6801" t="s">
        <v>21</v>
      </c>
      <c r="P6801" t="s">
        <v>28</v>
      </c>
      <c r="Q6801" t="s">
        <v>34233</v>
      </c>
      <c r="R6801" t="s">
        <v>34233</v>
      </c>
      <c r="S6801" t="s">
        <v>33798</v>
      </c>
      <c r="T6801" t="s">
        <v>34620</v>
      </c>
      <c r="U6801" t="s">
        <v>32650</v>
      </c>
      <c r="V6801" t="s">
        <v>33270</v>
      </c>
      <c r="W6801">
        <v>600</v>
      </c>
      <c r="X6801">
        <v>2</v>
      </c>
      <c r="Y6801">
        <v>3</v>
      </c>
      <c r="Z6801">
        <v>1200</v>
      </c>
      <c r="AA6801">
        <v>8.5</v>
      </c>
      <c r="AC6801">
        <v>6</v>
      </c>
      <c r="AD6801" t="str">
        <f t="shared" si="1025"/>
        <v/>
      </c>
      <c r="AE6801" t="str">
        <f t="shared" si="1027"/>
        <v/>
      </c>
      <c r="AF6801" t="str">
        <f t="shared" si="1023"/>
        <v/>
      </c>
      <c r="AG6801">
        <f>IF((S6801&lt;&gt;"tühi")*(AC6801&lt;&gt;""),AC6801,"")</f>
        <v>6</v>
      </c>
      <c r="AH6801">
        <f t="shared" si="1029"/>
        <v>16.799999999999997</v>
      </c>
      <c r="AI6801">
        <v>0.14499999999999999</v>
      </c>
      <c r="AJ6801">
        <f t="shared" si="1024"/>
        <v>2.4359999999999995</v>
      </c>
      <c r="AK6801" t="str">
        <f t="shared" si="1030"/>
        <v/>
      </c>
      <c r="AL6801" t="str">
        <f t="shared" si="1026"/>
        <v/>
      </c>
    </row>
    <row r="6802" spans="1:39" x14ac:dyDescent="0.2">
      <c r="A6802" t="s">
        <v>12298</v>
      </c>
      <c r="B6802" t="s">
        <v>830</v>
      </c>
      <c r="C6802" t="s">
        <v>12299</v>
      </c>
      <c r="D6802" s="1">
        <v>36781</v>
      </c>
      <c r="E6802" s="1">
        <v>43456</v>
      </c>
      <c r="F6802" t="s">
        <v>19</v>
      </c>
      <c r="I6802">
        <v>100</v>
      </c>
      <c r="J6802">
        <v>0</v>
      </c>
      <c r="K6802">
        <v>0</v>
      </c>
      <c r="L6802">
        <v>1860</v>
      </c>
      <c r="M6802">
        <v>1860</v>
      </c>
      <c r="N6802" t="s">
        <v>20</v>
      </c>
      <c r="O6802" t="s">
        <v>21</v>
      </c>
      <c r="P6802" t="s">
        <v>28</v>
      </c>
      <c r="Q6802" t="s">
        <v>34233</v>
      </c>
      <c r="R6802" t="s">
        <v>34233</v>
      </c>
      <c r="S6802" t="s">
        <v>32628</v>
      </c>
      <c r="T6802" t="s">
        <v>34372</v>
      </c>
      <c r="U6802" t="s">
        <v>32650</v>
      </c>
      <c r="V6802" t="s">
        <v>33249</v>
      </c>
      <c r="W6802">
        <v>465</v>
      </c>
      <c r="X6802">
        <v>2</v>
      </c>
      <c r="Y6802">
        <v>1</v>
      </c>
      <c r="Z6802">
        <v>930</v>
      </c>
      <c r="AA6802">
        <v>8</v>
      </c>
      <c r="AB6802">
        <v>25</v>
      </c>
      <c r="AC6802">
        <v>3</v>
      </c>
      <c r="AD6802" t="str">
        <f t="shared" si="1025"/>
        <v/>
      </c>
      <c r="AE6802" t="str">
        <f t="shared" si="1027"/>
        <v/>
      </c>
      <c r="AF6802" t="str">
        <f t="shared" ref="AF6802:AF6865" si="1031">IF((S6802&lt;&gt;"tühi")*(F6802&lt;&gt;"Elamumaa")*(G6802&lt;&gt;"Elamumaa")*(H6802&lt;&gt;"Elamumaa"),IF(Z6802=0,"",Z6802),"")</f>
        <v/>
      </c>
      <c r="AG6802">
        <v>2</v>
      </c>
      <c r="AH6802">
        <f t="shared" si="1029"/>
        <v>5.6</v>
      </c>
      <c r="AI6802">
        <v>0.14499999999999999</v>
      </c>
      <c r="AJ6802">
        <f t="shared" si="1024"/>
        <v>0.81199999999999994</v>
      </c>
      <c r="AK6802" t="str">
        <f t="shared" si="1030"/>
        <v/>
      </c>
      <c r="AL6802" t="str">
        <f t="shared" si="1026"/>
        <v/>
      </c>
      <c r="AM6802" t="s">
        <v>34037</v>
      </c>
    </row>
    <row r="6803" spans="1:39" x14ac:dyDescent="0.2">
      <c r="A6803" t="s">
        <v>19431</v>
      </c>
      <c r="B6803" t="s">
        <v>830</v>
      </c>
      <c r="C6803" t="s">
        <v>19432</v>
      </c>
      <c r="D6803" s="1">
        <v>38083</v>
      </c>
      <c r="E6803" s="1">
        <v>43456</v>
      </c>
      <c r="F6803" t="s">
        <v>19</v>
      </c>
      <c r="I6803">
        <v>100</v>
      </c>
      <c r="J6803">
        <v>0</v>
      </c>
      <c r="K6803">
        <v>0</v>
      </c>
      <c r="L6803">
        <v>1702</v>
      </c>
      <c r="M6803">
        <v>1702</v>
      </c>
      <c r="N6803" t="s">
        <v>20</v>
      </c>
      <c r="O6803" t="s">
        <v>19433</v>
      </c>
      <c r="P6803" t="s">
        <v>28</v>
      </c>
      <c r="Q6803" t="s">
        <v>34234</v>
      </c>
      <c r="R6803" t="s">
        <v>33783</v>
      </c>
      <c r="S6803" t="s">
        <v>33942</v>
      </c>
      <c r="T6803" t="s">
        <v>34233</v>
      </c>
      <c r="U6803" t="s">
        <v>32634</v>
      </c>
      <c r="V6803" t="s">
        <v>33248</v>
      </c>
      <c r="W6803">
        <v>150</v>
      </c>
      <c r="X6803">
        <v>2</v>
      </c>
      <c r="Y6803">
        <v>1</v>
      </c>
      <c r="AA6803">
        <v>8.5</v>
      </c>
      <c r="AC6803">
        <v>1</v>
      </c>
      <c r="AD6803" t="str">
        <f t="shared" si="1025"/>
        <v/>
      </c>
      <c r="AE6803">
        <f t="shared" si="1027"/>
        <v>1</v>
      </c>
      <c r="AF6803" t="str">
        <f t="shared" si="1031"/>
        <v/>
      </c>
      <c r="AG6803" t="str">
        <f>IF((S6803&lt;&gt;"tühi")*(AC6803&lt;&gt;""),AC6803,"")</f>
        <v/>
      </c>
      <c r="AH6803" t="str">
        <f t="shared" si="1029"/>
        <v/>
      </c>
      <c r="AI6803">
        <v>0.14499999999999999</v>
      </c>
      <c r="AJ6803" t="str">
        <f t="shared" si="1024"/>
        <v/>
      </c>
      <c r="AK6803">
        <f t="shared" si="1030"/>
        <v>2.8</v>
      </c>
      <c r="AL6803">
        <f t="shared" si="1026"/>
        <v>0.40599999999999997</v>
      </c>
    </row>
    <row r="6804" spans="1:39" s="18" customFormat="1" x14ac:dyDescent="0.2">
      <c r="A6804" s="18" t="s">
        <v>19437</v>
      </c>
      <c r="B6804" s="18" t="s">
        <v>830</v>
      </c>
      <c r="C6804" s="18" t="s">
        <v>19438</v>
      </c>
      <c r="D6804" s="19">
        <v>38083</v>
      </c>
      <c r="E6804" s="19">
        <v>44712</v>
      </c>
      <c r="F6804" s="18" t="s">
        <v>19</v>
      </c>
      <c r="I6804" s="18">
        <v>100</v>
      </c>
      <c r="J6804" s="18">
        <v>0</v>
      </c>
      <c r="K6804" s="18">
        <v>0</v>
      </c>
      <c r="L6804" s="18">
        <v>1224</v>
      </c>
      <c r="M6804" s="18">
        <v>1224</v>
      </c>
      <c r="N6804" s="18" t="s">
        <v>20</v>
      </c>
      <c r="O6804" s="18" t="s">
        <v>19439</v>
      </c>
      <c r="P6804" s="18" t="s">
        <v>28</v>
      </c>
      <c r="Q6804" s="18" t="s">
        <v>34233</v>
      </c>
      <c r="R6804" s="18" t="s">
        <v>34233</v>
      </c>
      <c r="S6804" s="18" t="s">
        <v>33942</v>
      </c>
      <c r="T6804" s="18" t="s">
        <v>34233</v>
      </c>
      <c r="U6804" s="18" t="s">
        <v>32634</v>
      </c>
      <c r="V6804" s="18" t="s">
        <v>33248</v>
      </c>
      <c r="W6804" s="18">
        <v>150</v>
      </c>
      <c r="X6804" s="18">
        <v>2</v>
      </c>
      <c r="Y6804" s="18">
        <v>1</v>
      </c>
      <c r="AA6804" s="18">
        <v>8.5</v>
      </c>
      <c r="AC6804" s="18">
        <v>1</v>
      </c>
      <c r="AD6804" s="18" t="str">
        <f t="shared" si="1025"/>
        <v/>
      </c>
      <c r="AE6804" s="18">
        <f t="shared" si="1027"/>
        <v>1</v>
      </c>
      <c r="AF6804" s="18" t="str">
        <f t="shared" si="1031"/>
        <v/>
      </c>
      <c r="AG6804" s="18" t="str">
        <f>IF((S6804&lt;&gt;"tühi")*(AC6804&lt;&gt;""),AC6804,"")</f>
        <v/>
      </c>
      <c r="AH6804" s="18" t="str">
        <f t="shared" si="1029"/>
        <v/>
      </c>
      <c r="AI6804" s="18">
        <v>0.14499999999999999</v>
      </c>
      <c r="AJ6804" s="18" t="str">
        <f t="shared" si="1024"/>
        <v/>
      </c>
      <c r="AK6804" s="18">
        <f t="shared" si="1030"/>
        <v>2.8</v>
      </c>
      <c r="AL6804" s="18">
        <f t="shared" si="1026"/>
        <v>0.40599999999999997</v>
      </c>
      <c r="AM6804" s="18" t="s">
        <v>34826</v>
      </c>
    </row>
    <row r="6805" spans="1:39" x14ac:dyDescent="0.2">
      <c r="A6805" t="s">
        <v>12267</v>
      </c>
      <c r="B6805" t="s">
        <v>830</v>
      </c>
      <c r="C6805" t="s">
        <v>12268</v>
      </c>
      <c r="D6805" s="1">
        <v>36781</v>
      </c>
      <c r="E6805" s="1">
        <v>43456</v>
      </c>
      <c r="F6805" t="s">
        <v>19</v>
      </c>
      <c r="I6805">
        <v>100</v>
      </c>
      <c r="J6805">
        <v>0</v>
      </c>
      <c r="K6805">
        <v>0</v>
      </c>
      <c r="L6805">
        <v>1860</v>
      </c>
      <c r="M6805">
        <v>1860</v>
      </c>
      <c r="N6805" t="s">
        <v>20</v>
      </c>
      <c r="O6805" t="s">
        <v>21</v>
      </c>
      <c r="P6805" t="s">
        <v>28</v>
      </c>
      <c r="Q6805" t="s">
        <v>34233</v>
      </c>
      <c r="R6805" t="s">
        <v>34233</v>
      </c>
      <c r="S6805" t="s">
        <v>32628</v>
      </c>
      <c r="T6805" t="s">
        <v>34372</v>
      </c>
      <c r="U6805" t="s">
        <v>32650</v>
      </c>
      <c r="V6805" t="s">
        <v>33249</v>
      </c>
      <c r="W6805">
        <v>465</v>
      </c>
      <c r="X6805">
        <v>2</v>
      </c>
      <c r="Y6805">
        <v>1</v>
      </c>
      <c r="Z6805">
        <v>930</v>
      </c>
      <c r="AA6805">
        <v>8</v>
      </c>
      <c r="AB6805">
        <v>25</v>
      </c>
      <c r="AC6805">
        <v>3</v>
      </c>
      <c r="AD6805" t="str">
        <f t="shared" si="1025"/>
        <v/>
      </c>
      <c r="AE6805" t="str">
        <f t="shared" si="1027"/>
        <v/>
      </c>
      <c r="AF6805" t="str">
        <f t="shared" si="1031"/>
        <v/>
      </c>
      <c r="AG6805">
        <v>2</v>
      </c>
      <c r="AH6805">
        <f t="shared" si="1029"/>
        <v>5.6</v>
      </c>
      <c r="AI6805">
        <v>0.14499999999999999</v>
      </c>
      <c r="AJ6805">
        <f t="shared" si="1024"/>
        <v>0.81199999999999994</v>
      </c>
      <c r="AK6805" t="str">
        <f t="shared" si="1030"/>
        <v/>
      </c>
      <c r="AL6805" t="str">
        <f t="shared" si="1026"/>
        <v/>
      </c>
      <c r="AM6805" t="s">
        <v>34037</v>
      </c>
    </row>
    <row r="6806" spans="1:39" x14ac:dyDescent="0.2">
      <c r="A6806" t="s">
        <v>12293</v>
      </c>
      <c r="B6806" t="s">
        <v>830</v>
      </c>
      <c r="C6806" t="s">
        <v>12294</v>
      </c>
      <c r="D6806" s="1">
        <v>36781</v>
      </c>
      <c r="E6806" s="1">
        <v>43456</v>
      </c>
      <c r="F6806" t="s">
        <v>19</v>
      </c>
      <c r="I6806">
        <v>100</v>
      </c>
      <c r="J6806">
        <v>0</v>
      </c>
      <c r="K6806">
        <v>0</v>
      </c>
      <c r="L6806">
        <v>1984</v>
      </c>
      <c r="M6806">
        <v>1984</v>
      </c>
      <c r="N6806" t="s">
        <v>20</v>
      </c>
      <c r="O6806" t="s">
        <v>12295</v>
      </c>
      <c r="P6806" t="s">
        <v>28</v>
      </c>
      <c r="Q6806" t="s">
        <v>34233</v>
      </c>
      <c r="R6806" t="s">
        <v>34233</v>
      </c>
      <c r="S6806" t="s">
        <v>32628</v>
      </c>
      <c r="T6806" t="s">
        <v>34372</v>
      </c>
      <c r="U6806" t="s">
        <v>32650</v>
      </c>
      <c r="V6806" t="s">
        <v>33249</v>
      </c>
      <c r="W6806">
        <v>496</v>
      </c>
      <c r="X6806">
        <v>2</v>
      </c>
      <c r="Y6806">
        <v>1</v>
      </c>
      <c r="Z6806">
        <v>992</v>
      </c>
      <c r="AA6806">
        <v>8</v>
      </c>
      <c r="AB6806">
        <v>25</v>
      </c>
      <c r="AC6806">
        <v>3</v>
      </c>
      <c r="AD6806" t="str">
        <f t="shared" si="1025"/>
        <v/>
      </c>
      <c r="AE6806" t="str">
        <f t="shared" si="1027"/>
        <v/>
      </c>
      <c r="AF6806" t="str">
        <f t="shared" si="1031"/>
        <v/>
      </c>
      <c r="AG6806">
        <v>2</v>
      </c>
      <c r="AH6806">
        <f t="shared" si="1029"/>
        <v>5.6</v>
      </c>
      <c r="AI6806">
        <v>0.14499999999999999</v>
      </c>
      <c r="AJ6806">
        <f t="shared" si="1024"/>
        <v>0.81199999999999994</v>
      </c>
      <c r="AK6806" t="str">
        <f t="shared" si="1030"/>
        <v/>
      </c>
      <c r="AL6806" t="str">
        <f t="shared" si="1026"/>
        <v/>
      </c>
      <c r="AM6806" t="s">
        <v>34037</v>
      </c>
    </row>
    <row r="6807" spans="1:39" x14ac:dyDescent="0.2">
      <c r="A6807" t="s">
        <v>12272</v>
      </c>
      <c r="B6807" t="s">
        <v>830</v>
      </c>
      <c r="C6807" t="s">
        <v>12273</v>
      </c>
      <c r="D6807" s="1">
        <v>36781</v>
      </c>
      <c r="E6807" s="1">
        <v>43456</v>
      </c>
      <c r="F6807" t="s">
        <v>19</v>
      </c>
      <c r="I6807">
        <v>100</v>
      </c>
      <c r="J6807">
        <v>0</v>
      </c>
      <c r="K6807">
        <v>0</v>
      </c>
      <c r="L6807">
        <v>1985</v>
      </c>
      <c r="M6807">
        <v>1985</v>
      </c>
      <c r="N6807" t="s">
        <v>20</v>
      </c>
      <c r="O6807" t="s">
        <v>12274</v>
      </c>
      <c r="P6807" t="s">
        <v>28</v>
      </c>
      <c r="Q6807" t="s">
        <v>34233</v>
      </c>
      <c r="R6807" t="s">
        <v>34233</v>
      </c>
      <c r="S6807" t="s">
        <v>32628</v>
      </c>
      <c r="T6807" t="s">
        <v>34356</v>
      </c>
      <c r="U6807" t="s">
        <v>32650</v>
      </c>
      <c r="V6807" t="s">
        <v>33249</v>
      </c>
      <c r="W6807">
        <v>496</v>
      </c>
      <c r="X6807">
        <v>2</v>
      </c>
      <c r="Y6807">
        <v>1</v>
      </c>
      <c r="Z6807">
        <v>992</v>
      </c>
      <c r="AA6807">
        <v>8</v>
      </c>
      <c r="AB6807">
        <v>25</v>
      </c>
      <c r="AC6807">
        <v>3</v>
      </c>
      <c r="AD6807" t="str">
        <f t="shared" si="1025"/>
        <v/>
      </c>
      <c r="AE6807" t="str">
        <f t="shared" si="1027"/>
        <v/>
      </c>
      <c r="AF6807" t="str">
        <f t="shared" si="1031"/>
        <v/>
      </c>
      <c r="AG6807">
        <v>2</v>
      </c>
      <c r="AH6807">
        <f t="shared" si="1029"/>
        <v>5.6</v>
      </c>
      <c r="AI6807">
        <v>0.14499999999999999</v>
      </c>
      <c r="AJ6807">
        <f t="shared" si="1024"/>
        <v>0.81199999999999994</v>
      </c>
      <c r="AK6807" t="str">
        <f t="shared" si="1030"/>
        <v/>
      </c>
      <c r="AL6807" t="str">
        <f t="shared" si="1026"/>
        <v/>
      </c>
      <c r="AM6807" t="s">
        <v>34037</v>
      </c>
    </row>
    <row r="6808" spans="1:39" x14ac:dyDescent="0.2">
      <c r="A6808" t="s">
        <v>12269</v>
      </c>
      <c r="B6808" t="s">
        <v>830</v>
      </c>
      <c r="C6808" t="s">
        <v>12270</v>
      </c>
      <c r="D6808" s="1">
        <v>36781</v>
      </c>
      <c r="E6808" s="1">
        <v>43456</v>
      </c>
      <c r="F6808" t="s">
        <v>19</v>
      </c>
      <c r="I6808">
        <v>100</v>
      </c>
      <c r="J6808">
        <v>0</v>
      </c>
      <c r="K6808">
        <v>0</v>
      </c>
      <c r="L6808">
        <v>1983</v>
      </c>
      <c r="M6808">
        <v>1983</v>
      </c>
      <c r="N6808" t="s">
        <v>20</v>
      </c>
      <c r="O6808" t="s">
        <v>12271</v>
      </c>
      <c r="P6808" t="s">
        <v>28</v>
      </c>
      <c r="Q6808" t="s">
        <v>34233</v>
      </c>
      <c r="R6808" t="s">
        <v>34233</v>
      </c>
      <c r="S6808" t="s">
        <v>32628</v>
      </c>
      <c r="T6808" t="s">
        <v>34356</v>
      </c>
      <c r="U6808" t="s">
        <v>32650</v>
      </c>
      <c r="V6808" t="s">
        <v>33249</v>
      </c>
      <c r="W6808">
        <v>496</v>
      </c>
      <c r="X6808">
        <v>2</v>
      </c>
      <c r="Y6808">
        <v>1</v>
      </c>
      <c r="Z6808">
        <v>992</v>
      </c>
      <c r="AA6808">
        <v>8</v>
      </c>
      <c r="AB6808">
        <v>25</v>
      </c>
      <c r="AC6808">
        <v>3</v>
      </c>
      <c r="AD6808" t="str">
        <f t="shared" si="1025"/>
        <v/>
      </c>
      <c r="AE6808" t="str">
        <f t="shared" si="1027"/>
        <v/>
      </c>
      <c r="AF6808" t="str">
        <f t="shared" si="1031"/>
        <v/>
      </c>
      <c r="AG6808">
        <v>2</v>
      </c>
      <c r="AH6808">
        <f t="shared" si="1029"/>
        <v>5.6</v>
      </c>
      <c r="AI6808">
        <v>0.14499999999999999</v>
      </c>
      <c r="AJ6808">
        <f t="shared" si="1024"/>
        <v>0.81199999999999994</v>
      </c>
      <c r="AK6808" t="str">
        <f t="shared" si="1030"/>
        <v/>
      </c>
      <c r="AL6808" t="str">
        <f t="shared" si="1026"/>
        <v/>
      </c>
      <c r="AM6808" t="s">
        <v>34037</v>
      </c>
    </row>
    <row r="6809" spans="1:39" x14ac:dyDescent="0.2">
      <c r="A6809" t="s">
        <v>14359</v>
      </c>
      <c r="B6809" t="s">
        <v>830</v>
      </c>
      <c r="C6809" t="s">
        <v>14360</v>
      </c>
      <c r="D6809" s="1">
        <v>37091</v>
      </c>
      <c r="E6809" s="1">
        <v>43456</v>
      </c>
      <c r="F6809" t="s">
        <v>19</v>
      </c>
      <c r="I6809">
        <v>100</v>
      </c>
      <c r="J6809">
        <v>0</v>
      </c>
      <c r="K6809">
        <v>0</v>
      </c>
      <c r="L6809">
        <v>1279</v>
      </c>
      <c r="M6809">
        <v>1279</v>
      </c>
      <c r="N6809" t="s">
        <v>20</v>
      </c>
      <c r="O6809" t="s">
        <v>14361</v>
      </c>
      <c r="P6809" t="s">
        <v>28</v>
      </c>
      <c r="Q6809" t="s">
        <v>34234</v>
      </c>
      <c r="R6809" t="s">
        <v>33783</v>
      </c>
      <c r="S6809" t="s">
        <v>33942</v>
      </c>
      <c r="T6809" t="s">
        <v>34233</v>
      </c>
      <c r="AD6809" t="str">
        <f t="shared" si="1025"/>
        <v/>
      </c>
      <c r="AE6809" s="16">
        <v>1</v>
      </c>
      <c r="AF6809" t="str">
        <f t="shared" si="1031"/>
        <v/>
      </c>
      <c r="AG6809" t="str">
        <f>IF((S6809&lt;&gt;"tühi")*(AC6809&lt;&gt;""),AC6809,"")</f>
        <v/>
      </c>
      <c r="AH6809" t="str">
        <f t="shared" si="1029"/>
        <v/>
      </c>
      <c r="AI6809">
        <v>0.14499999999999999</v>
      </c>
      <c r="AJ6809" t="str">
        <f t="shared" si="1024"/>
        <v/>
      </c>
      <c r="AK6809">
        <f t="shared" si="1030"/>
        <v>2.8</v>
      </c>
      <c r="AL6809">
        <f t="shared" si="1026"/>
        <v>0.40599999999999997</v>
      </c>
    </row>
    <row r="6810" spans="1:39" x14ac:dyDescent="0.2">
      <c r="A6810" t="s">
        <v>16678</v>
      </c>
      <c r="B6810" t="s">
        <v>830</v>
      </c>
      <c r="C6810" t="s">
        <v>16679</v>
      </c>
      <c r="D6810" s="1">
        <v>37579</v>
      </c>
      <c r="E6810" s="1">
        <v>43456</v>
      </c>
      <c r="F6810" t="s">
        <v>19</v>
      </c>
      <c r="I6810">
        <v>100</v>
      </c>
      <c r="J6810">
        <v>0</v>
      </c>
      <c r="K6810">
        <v>0</v>
      </c>
      <c r="L6810">
        <v>1120</v>
      </c>
      <c r="M6810">
        <v>1120</v>
      </c>
      <c r="N6810" t="s">
        <v>20</v>
      </c>
      <c r="O6810" t="s">
        <v>16680</v>
      </c>
      <c r="P6810" t="s">
        <v>28</v>
      </c>
      <c r="Q6810" t="s">
        <v>34233</v>
      </c>
      <c r="R6810" t="s">
        <v>34233</v>
      </c>
      <c r="S6810" t="s">
        <v>32628</v>
      </c>
      <c r="T6810" t="s">
        <v>34357</v>
      </c>
      <c r="U6810" t="s">
        <v>32634</v>
      </c>
      <c r="V6810" t="s">
        <v>33254</v>
      </c>
      <c r="X6810">
        <v>1.5</v>
      </c>
      <c r="Y6810">
        <v>1</v>
      </c>
      <c r="AA6810">
        <v>9</v>
      </c>
      <c r="AB6810">
        <v>15</v>
      </c>
      <c r="AC6810">
        <v>1</v>
      </c>
      <c r="AD6810" t="str">
        <f t="shared" si="1025"/>
        <v/>
      </c>
      <c r="AE6810" t="str">
        <f t="shared" ref="AE6810:AE6873" si="1032">IF((S6810="tühi")*(AC6810&lt;&gt;""),AC6810,"")</f>
        <v/>
      </c>
      <c r="AF6810" t="str">
        <f t="shared" si="1031"/>
        <v/>
      </c>
      <c r="AG6810">
        <f>IF((S6810&lt;&gt;"tühi")*(AC6810&lt;&gt;""),AC6810,"")</f>
        <v>1</v>
      </c>
      <c r="AH6810">
        <f t="shared" si="1029"/>
        <v>2.8</v>
      </c>
      <c r="AI6810">
        <v>0.14499999999999999</v>
      </c>
      <c r="AJ6810">
        <f t="shared" si="1024"/>
        <v>0.40599999999999997</v>
      </c>
      <c r="AK6810" t="str">
        <f t="shared" si="1030"/>
        <v/>
      </c>
      <c r="AL6810" t="str">
        <f t="shared" si="1026"/>
        <v/>
      </c>
    </row>
    <row r="6811" spans="1:39" x14ac:dyDescent="0.2">
      <c r="A6811" t="s">
        <v>13858</v>
      </c>
      <c r="B6811" t="s">
        <v>830</v>
      </c>
      <c r="C6811" t="s">
        <v>13859</v>
      </c>
      <c r="D6811" s="1">
        <v>37091</v>
      </c>
      <c r="E6811" s="1">
        <v>44546</v>
      </c>
      <c r="F6811" t="s">
        <v>19</v>
      </c>
      <c r="I6811">
        <v>100</v>
      </c>
      <c r="J6811">
        <v>0</v>
      </c>
      <c r="K6811">
        <v>0</v>
      </c>
      <c r="L6811">
        <v>1529</v>
      </c>
      <c r="M6811">
        <v>1529</v>
      </c>
      <c r="N6811" t="s">
        <v>20</v>
      </c>
      <c r="O6811" t="s">
        <v>13860</v>
      </c>
      <c r="P6811" t="s">
        <v>28</v>
      </c>
      <c r="Q6811" t="s">
        <v>34233</v>
      </c>
      <c r="R6811" t="s">
        <v>34233</v>
      </c>
      <c r="S6811" t="s">
        <v>32628</v>
      </c>
      <c r="T6811" t="s">
        <v>34357</v>
      </c>
      <c r="AD6811" t="str">
        <f t="shared" si="1025"/>
        <v/>
      </c>
      <c r="AE6811" t="str">
        <f t="shared" si="1032"/>
        <v/>
      </c>
      <c r="AF6811" t="str">
        <f t="shared" si="1031"/>
        <v/>
      </c>
      <c r="AG6811" s="17">
        <v>1</v>
      </c>
      <c r="AH6811">
        <f t="shared" si="1029"/>
        <v>2.8</v>
      </c>
      <c r="AI6811">
        <v>0.14499999999999999</v>
      </c>
      <c r="AJ6811">
        <f t="shared" si="1024"/>
        <v>0.40599999999999997</v>
      </c>
      <c r="AK6811" t="str">
        <f t="shared" si="1030"/>
        <v/>
      </c>
      <c r="AL6811" t="str">
        <f t="shared" si="1026"/>
        <v/>
      </c>
    </row>
    <row r="6812" spans="1:39" x14ac:dyDescent="0.2">
      <c r="A6812" t="s">
        <v>16691</v>
      </c>
      <c r="B6812" t="s">
        <v>830</v>
      </c>
      <c r="C6812" t="s">
        <v>16692</v>
      </c>
      <c r="D6812" s="1">
        <v>37579</v>
      </c>
      <c r="E6812" s="1">
        <v>43456</v>
      </c>
      <c r="F6812" t="s">
        <v>19</v>
      </c>
      <c r="I6812">
        <v>100</v>
      </c>
      <c r="J6812">
        <v>0</v>
      </c>
      <c r="K6812">
        <v>0</v>
      </c>
      <c r="L6812">
        <v>1331</v>
      </c>
      <c r="M6812">
        <v>1331</v>
      </c>
      <c r="N6812" t="s">
        <v>20</v>
      </c>
      <c r="O6812" t="s">
        <v>16693</v>
      </c>
      <c r="P6812" t="s">
        <v>28</v>
      </c>
      <c r="Q6812" t="s">
        <v>34233</v>
      </c>
      <c r="R6812" t="s">
        <v>34233</v>
      </c>
      <c r="S6812" t="s">
        <v>32628</v>
      </c>
      <c r="T6812" t="s">
        <v>34357</v>
      </c>
      <c r="U6812" t="s">
        <v>32634</v>
      </c>
      <c r="V6812" t="s">
        <v>33254</v>
      </c>
      <c r="X6812">
        <v>1.5</v>
      </c>
      <c r="Y6812">
        <v>1</v>
      </c>
      <c r="AA6812">
        <v>9</v>
      </c>
      <c r="AB6812">
        <v>15</v>
      </c>
      <c r="AC6812">
        <v>1</v>
      </c>
      <c r="AD6812" t="str">
        <f t="shared" si="1025"/>
        <v/>
      </c>
      <c r="AE6812" t="str">
        <f t="shared" si="1032"/>
        <v/>
      </c>
      <c r="AF6812" t="str">
        <f t="shared" si="1031"/>
        <v/>
      </c>
      <c r="AG6812">
        <f t="shared" ref="AG6812:AG6817" si="1033">IF((S6812&lt;&gt;"tühi")*(AC6812&lt;&gt;""),AC6812,"")</f>
        <v>1</v>
      </c>
      <c r="AH6812">
        <f t="shared" si="1029"/>
        <v>2.8</v>
      </c>
      <c r="AI6812">
        <v>0.14499999999999999</v>
      </c>
      <c r="AJ6812">
        <f t="shared" si="1024"/>
        <v>0.40599999999999997</v>
      </c>
      <c r="AK6812" t="str">
        <f t="shared" si="1030"/>
        <v/>
      </c>
      <c r="AL6812" t="str">
        <f t="shared" si="1026"/>
        <v/>
      </c>
    </row>
    <row r="6813" spans="1:39" x14ac:dyDescent="0.2">
      <c r="A6813" t="s">
        <v>18901</v>
      </c>
      <c r="B6813" t="s">
        <v>830</v>
      </c>
      <c r="C6813" t="s">
        <v>18902</v>
      </c>
      <c r="D6813" s="1">
        <v>38083</v>
      </c>
      <c r="E6813" s="1">
        <v>43456</v>
      </c>
      <c r="F6813" t="s">
        <v>19</v>
      </c>
      <c r="I6813">
        <v>100</v>
      </c>
      <c r="J6813">
        <v>0</v>
      </c>
      <c r="K6813">
        <v>0</v>
      </c>
      <c r="L6813">
        <v>1163</v>
      </c>
      <c r="M6813">
        <v>1163</v>
      </c>
      <c r="N6813" t="s">
        <v>20</v>
      </c>
      <c r="O6813" t="s">
        <v>18903</v>
      </c>
      <c r="P6813" t="s">
        <v>28</v>
      </c>
      <c r="Q6813" t="s">
        <v>34233</v>
      </c>
      <c r="R6813" t="s">
        <v>34233</v>
      </c>
      <c r="S6813" t="s">
        <v>32628</v>
      </c>
      <c r="T6813" t="s">
        <v>32634</v>
      </c>
      <c r="U6813" t="s">
        <v>32634</v>
      </c>
      <c r="V6813" t="s">
        <v>33271</v>
      </c>
      <c r="W6813">
        <v>233</v>
      </c>
      <c r="X6813">
        <v>2</v>
      </c>
      <c r="Y6813" t="s">
        <v>32654</v>
      </c>
      <c r="AB6813">
        <v>20</v>
      </c>
      <c r="AC6813">
        <v>1</v>
      </c>
      <c r="AD6813" t="str">
        <f t="shared" si="1025"/>
        <v/>
      </c>
      <c r="AE6813" t="str">
        <f t="shared" si="1032"/>
        <v/>
      </c>
      <c r="AF6813" t="str">
        <f t="shared" si="1031"/>
        <v/>
      </c>
      <c r="AG6813">
        <f t="shared" si="1033"/>
        <v>1</v>
      </c>
      <c r="AH6813">
        <f t="shared" si="1029"/>
        <v>2.8</v>
      </c>
      <c r="AI6813">
        <v>0.14499999999999999</v>
      </c>
      <c r="AJ6813">
        <f t="shared" si="1024"/>
        <v>0.40599999999999997</v>
      </c>
      <c r="AK6813" t="str">
        <f t="shared" si="1030"/>
        <v/>
      </c>
      <c r="AL6813" t="str">
        <f t="shared" si="1026"/>
        <v/>
      </c>
    </row>
    <row r="6814" spans="1:39" x14ac:dyDescent="0.2">
      <c r="A6814" t="s">
        <v>16631</v>
      </c>
      <c r="B6814" t="s">
        <v>830</v>
      </c>
      <c r="C6814" t="s">
        <v>16632</v>
      </c>
      <c r="D6814" s="1">
        <v>37579</v>
      </c>
      <c r="E6814" s="1">
        <v>43456</v>
      </c>
      <c r="F6814" t="s">
        <v>19</v>
      </c>
      <c r="I6814">
        <v>100</v>
      </c>
      <c r="J6814">
        <v>0</v>
      </c>
      <c r="K6814">
        <v>0</v>
      </c>
      <c r="L6814">
        <v>1101</v>
      </c>
      <c r="M6814">
        <v>1101</v>
      </c>
      <c r="N6814" t="s">
        <v>20</v>
      </c>
      <c r="O6814" t="s">
        <v>16633</v>
      </c>
      <c r="P6814" t="s">
        <v>28</v>
      </c>
      <c r="Q6814" t="s">
        <v>34233</v>
      </c>
      <c r="R6814" t="s">
        <v>34233</v>
      </c>
      <c r="S6814" t="s">
        <v>32628</v>
      </c>
      <c r="T6814" t="s">
        <v>34357</v>
      </c>
      <c r="U6814" t="s">
        <v>32634</v>
      </c>
      <c r="V6814" t="s">
        <v>33254</v>
      </c>
      <c r="X6814">
        <v>1.5</v>
      </c>
      <c r="Y6814">
        <v>1</v>
      </c>
      <c r="AA6814">
        <v>9</v>
      </c>
      <c r="AB6814">
        <v>15</v>
      </c>
      <c r="AC6814">
        <v>1</v>
      </c>
      <c r="AD6814" t="str">
        <f t="shared" si="1025"/>
        <v/>
      </c>
      <c r="AE6814" t="str">
        <f t="shared" si="1032"/>
        <v/>
      </c>
      <c r="AF6814" t="str">
        <f t="shared" si="1031"/>
        <v/>
      </c>
      <c r="AG6814">
        <f t="shared" si="1033"/>
        <v>1</v>
      </c>
      <c r="AH6814">
        <f t="shared" si="1029"/>
        <v>2.8</v>
      </c>
      <c r="AI6814">
        <v>0.14499999999999999</v>
      </c>
      <c r="AJ6814">
        <f t="shared" ref="AJ6814:AJ6877" si="1034">IF(COUNTBLANK(AH6814),"",AH6814*AI6814)</f>
        <v>0.40599999999999997</v>
      </c>
      <c r="AK6814" t="str">
        <f t="shared" si="1030"/>
        <v/>
      </c>
      <c r="AL6814" t="str">
        <f t="shared" si="1026"/>
        <v/>
      </c>
    </row>
    <row r="6815" spans="1:39" x14ac:dyDescent="0.2">
      <c r="A6815" t="s">
        <v>18904</v>
      </c>
      <c r="B6815" t="s">
        <v>830</v>
      </c>
      <c r="C6815" t="s">
        <v>18905</v>
      </c>
      <c r="D6815" s="1">
        <v>38083</v>
      </c>
      <c r="E6815" s="1">
        <v>43456</v>
      </c>
      <c r="F6815" t="s">
        <v>19</v>
      </c>
      <c r="I6815">
        <v>100</v>
      </c>
      <c r="J6815">
        <v>0</v>
      </c>
      <c r="K6815">
        <v>0</v>
      </c>
      <c r="L6815">
        <v>1356</v>
      </c>
      <c r="M6815">
        <v>1356</v>
      </c>
      <c r="N6815" t="s">
        <v>20</v>
      </c>
      <c r="O6815" t="s">
        <v>18906</v>
      </c>
      <c r="P6815" t="s">
        <v>28</v>
      </c>
      <c r="Q6815" t="s">
        <v>34233</v>
      </c>
      <c r="R6815" t="s">
        <v>34233</v>
      </c>
      <c r="S6815" t="s">
        <v>32628</v>
      </c>
      <c r="T6815" t="s">
        <v>34357</v>
      </c>
      <c r="U6815" t="s">
        <v>32634</v>
      </c>
      <c r="V6815" t="s">
        <v>33271</v>
      </c>
      <c r="W6815">
        <v>224</v>
      </c>
      <c r="X6815">
        <v>2</v>
      </c>
      <c r="Y6815" t="s">
        <v>32654</v>
      </c>
      <c r="AB6815">
        <v>15</v>
      </c>
      <c r="AC6815">
        <v>1</v>
      </c>
      <c r="AD6815" t="str">
        <f t="shared" si="1025"/>
        <v/>
      </c>
      <c r="AE6815" t="str">
        <f t="shared" si="1032"/>
        <v/>
      </c>
      <c r="AF6815" t="str">
        <f t="shared" si="1031"/>
        <v/>
      </c>
      <c r="AG6815">
        <f t="shared" si="1033"/>
        <v>1</v>
      </c>
      <c r="AH6815">
        <f t="shared" si="1029"/>
        <v>2.8</v>
      </c>
      <c r="AI6815">
        <v>0.14499999999999999</v>
      </c>
      <c r="AJ6815">
        <f t="shared" si="1034"/>
        <v>0.40599999999999997</v>
      </c>
      <c r="AK6815" t="str">
        <f t="shared" si="1030"/>
        <v/>
      </c>
      <c r="AL6815" t="str">
        <f t="shared" si="1026"/>
        <v/>
      </c>
    </row>
    <row r="6816" spans="1:39" x14ac:dyDescent="0.2">
      <c r="A6816" t="s">
        <v>16628</v>
      </c>
      <c r="B6816" t="s">
        <v>830</v>
      </c>
      <c r="C6816" t="s">
        <v>16629</v>
      </c>
      <c r="D6816" s="1">
        <v>37579</v>
      </c>
      <c r="E6816" s="1">
        <v>43951</v>
      </c>
      <c r="F6816" t="s">
        <v>19</v>
      </c>
      <c r="I6816">
        <v>100</v>
      </c>
      <c r="J6816">
        <v>0</v>
      </c>
      <c r="K6816">
        <v>0</v>
      </c>
      <c r="L6816">
        <v>1393</v>
      </c>
      <c r="M6816">
        <v>1393</v>
      </c>
      <c r="N6816" t="s">
        <v>20</v>
      </c>
      <c r="O6816" t="s">
        <v>16630</v>
      </c>
      <c r="P6816" t="s">
        <v>28</v>
      </c>
      <c r="Q6816" t="s">
        <v>34233</v>
      </c>
      <c r="R6816" t="s">
        <v>34233</v>
      </c>
      <c r="S6816" t="s">
        <v>32628</v>
      </c>
      <c r="T6816" t="s">
        <v>34357</v>
      </c>
      <c r="U6816" t="s">
        <v>32634</v>
      </c>
      <c r="V6816" t="s">
        <v>33254</v>
      </c>
      <c r="X6816">
        <v>1.5</v>
      </c>
      <c r="Y6816">
        <v>1</v>
      </c>
      <c r="AA6816">
        <v>9</v>
      </c>
      <c r="AB6816">
        <v>15</v>
      </c>
      <c r="AC6816">
        <v>1</v>
      </c>
      <c r="AD6816" t="str">
        <f t="shared" si="1025"/>
        <v/>
      </c>
      <c r="AE6816" t="str">
        <f t="shared" si="1032"/>
        <v/>
      </c>
      <c r="AF6816" t="str">
        <f t="shared" si="1031"/>
        <v/>
      </c>
      <c r="AG6816">
        <f t="shared" si="1033"/>
        <v>1</v>
      </c>
      <c r="AH6816">
        <f t="shared" si="1029"/>
        <v>2.8</v>
      </c>
      <c r="AI6816">
        <v>0.14499999999999999</v>
      </c>
      <c r="AJ6816">
        <f t="shared" si="1034"/>
        <v>0.40599999999999997</v>
      </c>
      <c r="AK6816" t="str">
        <f t="shared" si="1030"/>
        <v/>
      </c>
      <c r="AL6816" t="str">
        <f t="shared" si="1026"/>
        <v/>
      </c>
    </row>
    <row r="6817" spans="1:39" x14ac:dyDescent="0.2">
      <c r="A6817" t="s">
        <v>17289</v>
      </c>
      <c r="B6817" t="s">
        <v>830</v>
      </c>
      <c r="C6817" t="s">
        <v>17290</v>
      </c>
      <c r="D6817" s="1">
        <v>37579</v>
      </c>
      <c r="E6817" s="1">
        <v>43456</v>
      </c>
      <c r="F6817" t="s">
        <v>889</v>
      </c>
      <c r="I6817">
        <v>100</v>
      </c>
      <c r="J6817">
        <v>0</v>
      </c>
      <c r="K6817">
        <v>0</v>
      </c>
      <c r="L6817">
        <v>461</v>
      </c>
      <c r="M6817">
        <v>461</v>
      </c>
      <c r="N6817" t="s">
        <v>20</v>
      </c>
      <c r="O6817" t="s">
        <v>17291</v>
      </c>
      <c r="P6817" t="s">
        <v>28</v>
      </c>
      <c r="Q6817" t="s">
        <v>34233</v>
      </c>
      <c r="R6817" t="s">
        <v>34233</v>
      </c>
      <c r="S6817" t="s">
        <v>33942</v>
      </c>
      <c r="T6817" t="s">
        <v>34233</v>
      </c>
      <c r="V6817" t="s">
        <v>33254</v>
      </c>
      <c r="AD6817" t="str">
        <f t="shared" si="1025"/>
        <v/>
      </c>
      <c r="AE6817" t="str">
        <f t="shared" si="1032"/>
        <v/>
      </c>
      <c r="AF6817" t="str">
        <f t="shared" si="1031"/>
        <v/>
      </c>
      <c r="AG6817" t="str">
        <f t="shared" si="1033"/>
        <v/>
      </c>
      <c r="AH6817" t="str">
        <f t="shared" si="1029"/>
        <v/>
      </c>
      <c r="AI6817">
        <v>0.14499999999999999</v>
      </c>
      <c r="AJ6817" t="str">
        <f t="shared" si="1034"/>
        <v/>
      </c>
      <c r="AK6817" t="str">
        <f t="shared" si="1030"/>
        <v/>
      </c>
      <c r="AL6817" t="str">
        <f t="shared" si="1026"/>
        <v/>
      </c>
    </row>
    <row r="6818" spans="1:39" x14ac:dyDescent="0.2">
      <c r="A6818" t="s">
        <v>18343</v>
      </c>
      <c r="B6818" t="s">
        <v>830</v>
      </c>
      <c r="C6818" t="s">
        <v>18344</v>
      </c>
      <c r="D6818" s="1">
        <v>41445</v>
      </c>
      <c r="E6818" s="1">
        <v>43456</v>
      </c>
      <c r="F6818" t="s">
        <v>19</v>
      </c>
      <c r="I6818">
        <v>100</v>
      </c>
      <c r="J6818">
        <v>0</v>
      </c>
      <c r="K6818">
        <v>0</v>
      </c>
      <c r="L6818">
        <v>1866</v>
      </c>
      <c r="M6818">
        <v>1866</v>
      </c>
      <c r="N6818" t="s">
        <v>20</v>
      </c>
      <c r="O6818" t="s">
        <v>18345</v>
      </c>
      <c r="P6818" t="s">
        <v>28</v>
      </c>
      <c r="Q6818" t="s">
        <v>34233</v>
      </c>
      <c r="R6818" t="s">
        <v>34233</v>
      </c>
      <c r="S6818" t="s">
        <v>33797</v>
      </c>
      <c r="T6818" t="s">
        <v>34357</v>
      </c>
      <c r="AD6818" t="str">
        <f t="shared" si="1025"/>
        <v/>
      </c>
      <c r="AE6818" t="str">
        <f t="shared" si="1032"/>
        <v/>
      </c>
      <c r="AF6818" t="str">
        <f t="shared" si="1031"/>
        <v/>
      </c>
      <c r="AG6818" s="17">
        <v>1</v>
      </c>
      <c r="AH6818">
        <f t="shared" si="1029"/>
        <v>2.8</v>
      </c>
      <c r="AI6818">
        <v>0.14499999999999999</v>
      </c>
      <c r="AJ6818">
        <f t="shared" si="1034"/>
        <v>0.40599999999999997</v>
      </c>
      <c r="AK6818" t="str">
        <f t="shared" si="1030"/>
        <v/>
      </c>
      <c r="AL6818" t="str">
        <f t="shared" si="1026"/>
        <v/>
      </c>
    </row>
    <row r="6819" spans="1:39" x14ac:dyDescent="0.2">
      <c r="A6819" t="s">
        <v>14374</v>
      </c>
      <c r="B6819" t="s">
        <v>830</v>
      </c>
      <c r="C6819" t="s">
        <v>14375</v>
      </c>
      <c r="D6819" s="1">
        <v>37091</v>
      </c>
      <c r="E6819" s="1">
        <v>43456</v>
      </c>
      <c r="F6819" t="s">
        <v>19</v>
      </c>
      <c r="I6819">
        <v>100</v>
      </c>
      <c r="J6819">
        <v>0</v>
      </c>
      <c r="K6819">
        <v>0</v>
      </c>
      <c r="L6819">
        <v>1581</v>
      </c>
      <c r="M6819">
        <v>1581</v>
      </c>
      <c r="N6819" t="s">
        <v>20</v>
      </c>
      <c r="O6819" t="s">
        <v>14376</v>
      </c>
      <c r="P6819" t="s">
        <v>28</v>
      </c>
      <c r="Q6819" t="s">
        <v>34233</v>
      </c>
      <c r="R6819" t="s">
        <v>34233</v>
      </c>
      <c r="S6819" t="s">
        <v>32628</v>
      </c>
      <c r="T6819" t="s">
        <v>34357</v>
      </c>
      <c r="AD6819" t="str">
        <f t="shared" si="1025"/>
        <v/>
      </c>
      <c r="AE6819" t="str">
        <f t="shared" si="1032"/>
        <v/>
      </c>
      <c r="AF6819" t="str">
        <f t="shared" si="1031"/>
        <v/>
      </c>
      <c r="AG6819" s="17">
        <v>1</v>
      </c>
      <c r="AH6819">
        <f t="shared" si="1029"/>
        <v>2.8</v>
      </c>
      <c r="AI6819">
        <v>0.14499999999999999</v>
      </c>
      <c r="AJ6819">
        <f t="shared" si="1034"/>
        <v>0.40599999999999997</v>
      </c>
      <c r="AK6819" t="str">
        <f t="shared" si="1030"/>
        <v/>
      </c>
      <c r="AL6819" t="str">
        <f t="shared" si="1026"/>
        <v/>
      </c>
    </row>
    <row r="6820" spans="1:39" x14ac:dyDescent="0.2">
      <c r="A6820" t="s">
        <v>12801</v>
      </c>
      <c r="B6820" t="s">
        <v>830</v>
      </c>
      <c r="C6820" t="s">
        <v>12802</v>
      </c>
      <c r="D6820" s="1">
        <v>36781</v>
      </c>
      <c r="E6820" s="1">
        <v>43456</v>
      </c>
      <c r="F6820" t="s">
        <v>19</v>
      </c>
      <c r="I6820">
        <v>100</v>
      </c>
      <c r="J6820">
        <v>0</v>
      </c>
      <c r="K6820">
        <v>0</v>
      </c>
      <c r="L6820">
        <v>1860</v>
      </c>
      <c r="M6820">
        <v>1860</v>
      </c>
      <c r="N6820" t="s">
        <v>20</v>
      </c>
      <c r="O6820" t="s">
        <v>21</v>
      </c>
      <c r="P6820" t="s">
        <v>28</v>
      </c>
      <c r="Q6820" t="s">
        <v>34233</v>
      </c>
      <c r="R6820" t="s">
        <v>34233</v>
      </c>
      <c r="S6820" t="s">
        <v>32628</v>
      </c>
      <c r="T6820" t="s">
        <v>34372</v>
      </c>
      <c r="U6820" t="s">
        <v>32650</v>
      </c>
      <c r="V6820" t="s">
        <v>33249</v>
      </c>
      <c r="W6820">
        <v>465</v>
      </c>
      <c r="X6820">
        <v>2</v>
      </c>
      <c r="Y6820">
        <v>1</v>
      </c>
      <c r="Z6820">
        <v>930</v>
      </c>
      <c r="AA6820">
        <v>8</v>
      </c>
      <c r="AB6820">
        <v>25</v>
      </c>
      <c r="AC6820">
        <v>3</v>
      </c>
      <c r="AD6820" t="str">
        <f t="shared" si="1025"/>
        <v/>
      </c>
      <c r="AE6820" t="str">
        <f t="shared" si="1032"/>
        <v/>
      </c>
      <c r="AF6820" t="str">
        <f t="shared" si="1031"/>
        <v/>
      </c>
      <c r="AG6820">
        <v>2</v>
      </c>
      <c r="AH6820">
        <f t="shared" si="1029"/>
        <v>5.6</v>
      </c>
      <c r="AI6820">
        <v>0.14499999999999999</v>
      </c>
      <c r="AJ6820">
        <f t="shared" si="1034"/>
        <v>0.81199999999999994</v>
      </c>
      <c r="AK6820" t="str">
        <f t="shared" si="1030"/>
        <v/>
      </c>
      <c r="AL6820" t="str">
        <f t="shared" si="1026"/>
        <v/>
      </c>
      <c r="AM6820" t="s">
        <v>34037</v>
      </c>
    </row>
    <row r="6821" spans="1:39" x14ac:dyDescent="0.2">
      <c r="A6821" t="s">
        <v>13864</v>
      </c>
      <c r="B6821" t="s">
        <v>830</v>
      </c>
      <c r="C6821" t="s">
        <v>13865</v>
      </c>
      <c r="D6821" s="1">
        <v>37091</v>
      </c>
      <c r="E6821" s="1">
        <v>43456</v>
      </c>
      <c r="F6821" t="s">
        <v>19</v>
      </c>
      <c r="I6821">
        <v>100</v>
      </c>
      <c r="J6821">
        <v>0</v>
      </c>
      <c r="K6821">
        <v>0</v>
      </c>
      <c r="L6821">
        <v>1542</v>
      </c>
      <c r="M6821">
        <v>1542</v>
      </c>
      <c r="N6821" t="s">
        <v>20</v>
      </c>
      <c r="O6821" t="s">
        <v>13866</v>
      </c>
      <c r="P6821" t="s">
        <v>28</v>
      </c>
      <c r="Q6821" t="s">
        <v>34233</v>
      </c>
      <c r="R6821" t="s">
        <v>34233</v>
      </c>
      <c r="S6821" t="s">
        <v>32628</v>
      </c>
      <c r="T6821" t="s">
        <v>34354</v>
      </c>
      <c r="AD6821" t="str">
        <f t="shared" si="1025"/>
        <v/>
      </c>
      <c r="AE6821" t="str">
        <f t="shared" si="1032"/>
        <v/>
      </c>
      <c r="AF6821" t="str">
        <f t="shared" si="1031"/>
        <v/>
      </c>
      <c r="AG6821" s="17">
        <v>1</v>
      </c>
      <c r="AH6821">
        <f t="shared" si="1029"/>
        <v>2.8</v>
      </c>
      <c r="AI6821">
        <v>0.14499999999999999</v>
      </c>
      <c r="AJ6821">
        <f t="shared" si="1034"/>
        <v>0.40599999999999997</v>
      </c>
      <c r="AK6821" t="str">
        <f t="shared" si="1030"/>
        <v/>
      </c>
      <c r="AL6821" t="str">
        <f t="shared" si="1026"/>
        <v/>
      </c>
    </row>
    <row r="6822" spans="1:39" x14ac:dyDescent="0.2">
      <c r="A6822" t="s">
        <v>18907</v>
      </c>
      <c r="B6822" t="s">
        <v>830</v>
      </c>
      <c r="C6822" t="s">
        <v>18908</v>
      </c>
      <c r="D6822" s="1">
        <v>38083</v>
      </c>
      <c r="E6822" s="1">
        <v>43456</v>
      </c>
      <c r="F6822" t="s">
        <v>19</v>
      </c>
      <c r="I6822">
        <v>100</v>
      </c>
      <c r="J6822">
        <v>0</v>
      </c>
      <c r="K6822">
        <v>0</v>
      </c>
      <c r="L6822">
        <v>1140</v>
      </c>
      <c r="M6822">
        <v>1140</v>
      </c>
      <c r="N6822" t="s">
        <v>20</v>
      </c>
      <c r="O6822" t="s">
        <v>18909</v>
      </c>
      <c r="P6822" t="s">
        <v>28</v>
      </c>
      <c r="Q6822" t="s">
        <v>34234</v>
      </c>
      <c r="R6822" t="s">
        <v>33783</v>
      </c>
      <c r="S6822" t="s">
        <v>33942</v>
      </c>
      <c r="T6822" t="s">
        <v>34233</v>
      </c>
      <c r="U6822" t="s">
        <v>32634</v>
      </c>
      <c r="V6822" t="s">
        <v>33271</v>
      </c>
      <c r="W6822">
        <v>230</v>
      </c>
      <c r="X6822">
        <v>2</v>
      </c>
      <c r="Y6822" t="s">
        <v>32654</v>
      </c>
      <c r="AB6822">
        <v>20</v>
      </c>
      <c r="AC6822">
        <v>1</v>
      </c>
      <c r="AD6822" t="str">
        <f t="shared" si="1025"/>
        <v/>
      </c>
      <c r="AE6822">
        <f t="shared" si="1032"/>
        <v>1</v>
      </c>
      <c r="AF6822" t="str">
        <f t="shared" si="1031"/>
        <v/>
      </c>
      <c r="AG6822" t="str">
        <f>IF((S6822&lt;&gt;"tühi")*(AC6822&lt;&gt;""),AC6822,"")</f>
        <v/>
      </c>
      <c r="AH6822" t="str">
        <f t="shared" si="1029"/>
        <v/>
      </c>
      <c r="AI6822">
        <v>0.14499999999999999</v>
      </c>
      <c r="AJ6822" t="str">
        <f t="shared" si="1034"/>
        <v/>
      </c>
      <c r="AK6822">
        <f t="shared" si="1030"/>
        <v>2.8</v>
      </c>
      <c r="AL6822">
        <f t="shared" si="1026"/>
        <v>0.40599999999999997</v>
      </c>
    </row>
    <row r="6823" spans="1:39" x14ac:dyDescent="0.2">
      <c r="A6823" t="s">
        <v>19410</v>
      </c>
      <c r="B6823" t="s">
        <v>830</v>
      </c>
      <c r="C6823" t="s">
        <v>19411</v>
      </c>
      <c r="D6823" s="1">
        <v>38083</v>
      </c>
      <c r="E6823" s="1">
        <v>43456</v>
      </c>
      <c r="F6823" t="s">
        <v>19</v>
      </c>
      <c r="I6823">
        <v>100</v>
      </c>
      <c r="J6823">
        <v>0</v>
      </c>
      <c r="K6823">
        <v>0</v>
      </c>
      <c r="L6823">
        <v>1039</v>
      </c>
      <c r="M6823">
        <v>1039</v>
      </c>
      <c r="N6823" t="s">
        <v>20</v>
      </c>
      <c r="O6823" t="s">
        <v>19412</v>
      </c>
      <c r="P6823" t="s">
        <v>28</v>
      </c>
      <c r="Q6823" t="s">
        <v>34234</v>
      </c>
      <c r="R6823" t="s">
        <v>33783</v>
      </c>
      <c r="S6823" t="s">
        <v>33942</v>
      </c>
      <c r="T6823" t="s">
        <v>34233</v>
      </c>
      <c r="U6823" t="s">
        <v>32634</v>
      </c>
      <c r="V6823" t="s">
        <v>33271</v>
      </c>
      <c r="W6823">
        <v>210</v>
      </c>
      <c r="X6823">
        <v>2</v>
      </c>
      <c r="Y6823" t="s">
        <v>32654</v>
      </c>
      <c r="AB6823">
        <v>20</v>
      </c>
      <c r="AC6823">
        <v>1</v>
      </c>
      <c r="AD6823" t="str">
        <f t="shared" ref="AD6823:AD6886" si="1035">IF((S6823="tühi")*(F6823&lt;&gt;"Elamumaa")*(G6823&lt;&gt;"Elamumaa")*(H6823&lt;&gt;"Elamumaa"),IF(Z6823=0,"",Z6823),"")</f>
        <v/>
      </c>
      <c r="AE6823">
        <f t="shared" si="1032"/>
        <v>1</v>
      </c>
      <c r="AF6823" t="str">
        <f t="shared" si="1031"/>
        <v/>
      </c>
      <c r="AG6823" t="str">
        <f>IF((S6823&lt;&gt;"tühi")*(AC6823&lt;&gt;""),AC6823,"")</f>
        <v/>
      </c>
      <c r="AH6823" t="str">
        <f t="shared" si="1029"/>
        <v/>
      </c>
      <c r="AI6823">
        <v>0.14499999999999999</v>
      </c>
      <c r="AJ6823" t="str">
        <f t="shared" si="1034"/>
        <v/>
      </c>
      <c r="AK6823">
        <f t="shared" si="1030"/>
        <v>2.8</v>
      </c>
      <c r="AL6823">
        <f t="shared" si="1026"/>
        <v>0.40599999999999997</v>
      </c>
    </row>
    <row r="6824" spans="1:39" x14ac:dyDescent="0.2">
      <c r="A6824" t="s">
        <v>12805</v>
      </c>
      <c r="B6824" t="s">
        <v>830</v>
      </c>
      <c r="C6824" t="s">
        <v>12806</v>
      </c>
      <c r="D6824" s="1">
        <v>36781</v>
      </c>
      <c r="E6824" s="1">
        <v>43456</v>
      </c>
      <c r="F6824" t="s">
        <v>19</v>
      </c>
      <c r="I6824">
        <v>100</v>
      </c>
      <c r="J6824">
        <v>0</v>
      </c>
      <c r="K6824">
        <v>0</v>
      </c>
      <c r="L6824">
        <v>1860</v>
      </c>
      <c r="M6824">
        <v>1860</v>
      </c>
      <c r="N6824" t="s">
        <v>20</v>
      </c>
      <c r="O6824" t="s">
        <v>21</v>
      </c>
      <c r="P6824" t="s">
        <v>28</v>
      </c>
      <c r="Q6824" t="s">
        <v>34233</v>
      </c>
      <c r="R6824" t="s">
        <v>34233</v>
      </c>
      <c r="S6824" t="s">
        <v>32628</v>
      </c>
      <c r="T6824" t="s">
        <v>34372</v>
      </c>
      <c r="U6824" t="s">
        <v>32650</v>
      </c>
      <c r="V6824" t="s">
        <v>33249</v>
      </c>
      <c r="W6824">
        <v>465</v>
      </c>
      <c r="X6824">
        <v>2</v>
      </c>
      <c r="Y6824">
        <v>1</v>
      </c>
      <c r="Z6824">
        <v>930</v>
      </c>
      <c r="AA6824">
        <v>8</v>
      </c>
      <c r="AB6824">
        <v>25</v>
      </c>
      <c r="AC6824">
        <v>3</v>
      </c>
      <c r="AD6824" t="str">
        <f t="shared" si="1035"/>
        <v/>
      </c>
      <c r="AE6824" t="str">
        <f t="shared" si="1032"/>
        <v/>
      </c>
      <c r="AF6824" t="str">
        <f t="shared" si="1031"/>
        <v/>
      </c>
      <c r="AG6824">
        <v>2</v>
      </c>
      <c r="AH6824">
        <f t="shared" si="1029"/>
        <v>5.6</v>
      </c>
      <c r="AI6824">
        <v>0.14499999999999999</v>
      </c>
      <c r="AJ6824">
        <f t="shared" si="1034"/>
        <v>0.81199999999999994</v>
      </c>
      <c r="AK6824" t="str">
        <f t="shared" si="1030"/>
        <v/>
      </c>
      <c r="AL6824" t="str">
        <f t="shared" si="1026"/>
        <v/>
      </c>
      <c r="AM6824" t="s">
        <v>34037</v>
      </c>
    </row>
    <row r="6825" spans="1:39" x14ac:dyDescent="0.2">
      <c r="A6825" t="s">
        <v>12809</v>
      </c>
      <c r="B6825" t="s">
        <v>830</v>
      </c>
      <c r="C6825" t="s">
        <v>12810</v>
      </c>
      <c r="D6825" s="1">
        <v>36781</v>
      </c>
      <c r="E6825" s="1">
        <v>43456</v>
      </c>
      <c r="F6825" t="s">
        <v>19</v>
      </c>
      <c r="I6825">
        <v>100</v>
      </c>
      <c r="J6825">
        <v>0</v>
      </c>
      <c r="K6825">
        <v>0</v>
      </c>
      <c r="L6825">
        <v>1860</v>
      </c>
      <c r="M6825">
        <v>1860</v>
      </c>
      <c r="N6825" t="s">
        <v>20</v>
      </c>
      <c r="O6825" t="s">
        <v>21</v>
      </c>
      <c r="P6825" t="s">
        <v>28</v>
      </c>
      <c r="Q6825" t="s">
        <v>34233</v>
      </c>
      <c r="R6825" t="s">
        <v>34233</v>
      </c>
      <c r="S6825" t="s">
        <v>32628</v>
      </c>
      <c r="T6825" t="s">
        <v>34372</v>
      </c>
      <c r="U6825" t="s">
        <v>32650</v>
      </c>
      <c r="V6825" t="s">
        <v>33249</v>
      </c>
      <c r="W6825">
        <v>465</v>
      </c>
      <c r="X6825">
        <v>2</v>
      </c>
      <c r="Y6825">
        <v>1</v>
      </c>
      <c r="Z6825">
        <v>930</v>
      </c>
      <c r="AA6825">
        <v>8</v>
      </c>
      <c r="AB6825">
        <v>25</v>
      </c>
      <c r="AC6825">
        <v>3</v>
      </c>
      <c r="AD6825" t="str">
        <f t="shared" si="1035"/>
        <v/>
      </c>
      <c r="AE6825" t="str">
        <f t="shared" si="1032"/>
        <v/>
      </c>
      <c r="AF6825" t="str">
        <f t="shared" si="1031"/>
        <v/>
      </c>
      <c r="AG6825">
        <v>2</v>
      </c>
      <c r="AH6825">
        <f t="shared" si="1029"/>
        <v>5.6</v>
      </c>
      <c r="AI6825">
        <v>0.14499999999999999</v>
      </c>
      <c r="AJ6825">
        <f t="shared" si="1034"/>
        <v>0.81199999999999994</v>
      </c>
      <c r="AK6825" t="str">
        <f t="shared" si="1030"/>
        <v/>
      </c>
      <c r="AL6825" t="str">
        <f t="shared" si="1026"/>
        <v/>
      </c>
      <c r="AM6825" t="s">
        <v>34037</v>
      </c>
    </row>
    <row r="6826" spans="1:39" x14ac:dyDescent="0.2">
      <c r="A6826" t="s">
        <v>20023</v>
      </c>
      <c r="B6826" t="s">
        <v>830</v>
      </c>
      <c r="C6826" t="s">
        <v>20024</v>
      </c>
      <c r="D6826" s="1">
        <v>38225</v>
      </c>
      <c r="E6826" s="1">
        <v>44546</v>
      </c>
      <c r="F6826" t="s">
        <v>26</v>
      </c>
      <c r="I6826">
        <v>100</v>
      </c>
      <c r="J6826">
        <v>0</v>
      </c>
      <c r="K6826">
        <v>0</v>
      </c>
      <c r="L6826">
        <v>2454</v>
      </c>
      <c r="M6826">
        <v>2454</v>
      </c>
      <c r="N6826" t="s">
        <v>20</v>
      </c>
      <c r="O6826" t="s">
        <v>20025</v>
      </c>
      <c r="P6826" t="s">
        <v>44</v>
      </c>
      <c r="Q6826" t="s">
        <v>34233</v>
      </c>
      <c r="R6826" t="s">
        <v>34233</v>
      </c>
      <c r="S6826" t="s">
        <v>34233</v>
      </c>
      <c r="T6826" t="s">
        <v>34233</v>
      </c>
      <c r="AD6826" t="str">
        <f t="shared" si="1035"/>
        <v/>
      </c>
      <c r="AE6826" t="str">
        <f t="shared" si="1032"/>
        <v/>
      </c>
      <c r="AF6826" t="str">
        <f t="shared" si="1031"/>
        <v/>
      </c>
      <c r="AG6826" t="str">
        <f t="shared" ref="AG6826:AG6857" si="1036">IF((S6826&lt;&gt;"tühi")*(AC6826&lt;&gt;""),AC6826,"")</f>
        <v/>
      </c>
      <c r="AH6826" t="str">
        <f t="shared" si="1029"/>
        <v/>
      </c>
      <c r="AI6826">
        <v>0.14499999999999999</v>
      </c>
      <c r="AJ6826" t="str">
        <f t="shared" si="1034"/>
        <v/>
      </c>
      <c r="AK6826" t="str">
        <f t="shared" si="1030"/>
        <v/>
      </c>
      <c r="AL6826" t="str">
        <f t="shared" si="1026"/>
        <v/>
      </c>
    </row>
    <row r="6827" spans="1:39" x14ac:dyDescent="0.2">
      <c r="A6827" t="s">
        <v>17295</v>
      </c>
      <c r="B6827" t="s">
        <v>830</v>
      </c>
      <c r="C6827" t="s">
        <v>17296</v>
      </c>
      <c r="D6827" s="1">
        <v>37579</v>
      </c>
      <c r="E6827" s="1">
        <v>44546</v>
      </c>
      <c r="F6827" t="s">
        <v>26</v>
      </c>
      <c r="I6827">
        <v>100</v>
      </c>
      <c r="J6827">
        <v>0</v>
      </c>
      <c r="K6827">
        <v>0</v>
      </c>
      <c r="L6827">
        <v>3862</v>
      </c>
      <c r="M6827">
        <v>3862</v>
      </c>
      <c r="N6827" t="s">
        <v>20</v>
      </c>
      <c r="O6827" t="s">
        <v>17297</v>
      </c>
      <c r="P6827" t="s">
        <v>44</v>
      </c>
      <c r="Q6827" t="s">
        <v>34233</v>
      </c>
      <c r="R6827" t="s">
        <v>34233</v>
      </c>
      <c r="S6827" t="s">
        <v>34233</v>
      </c>
      <c r="T6827" t="s">
        <v>34233</v>
      </c>
      <c r="V6827" t="s">
        <v>33254</v>
      </c>
      <c r="AD6827" t="str">
        <f t="shared" si="1035"/>
        <v/>
      </c>
      <c r="AE6827" t="str">
        <f t="shared" si="1032"/>
        <v/>
      </c>
      <c r="AF6827" t="str">
        <f t="shared" si="1031"/>
        <v/>
      </c>
      <c r="AG6827" t="str">
        <f t="shared" si="1036"/>
        <v/>
      </c>
      <c r="AH6827" t="str">
        <f t="shared" si="1029"/>
        <v/>
      </c>
      <c r="AI6827">
        <v>0.14499999999999999</v>
      </c>
      <c r="AJ6827" t="str">
        <f t="shared" si="1034"/>
        <v/>
      </c>
      <c r="AK6827" t="str">
        <f t="shared" si="1030"/>
        <v/>
      </c>
      <c r="AL6827" t="str">
        <f t="shared" ref="AL6827:AL6890" si="1037">IF(COUNTBLANK(AK6827),"",AK6827*AI6827)</f>
        <v/>
      </c>
    </row>
    <row r="6828" spans="1:39" x14ac:dyDescent="0.2">
      <c r="A6828" t="s">
        <v>14362</v>
      </c>
      <c r="B6828" t="s">
        <v>830</v>
      </c>
      <c r="C6828" t="s">
        <v>14363</v>
      </c>
      <c r="D6828" s="1">
        <v>37091</v>
      </c>
      <c r="E6828" s="1">
        <v>43951</v>
      </c>
      <c r="F6828" t="s">
        <v>26</v>
      </c>
      <c r="I6828">
        <v>100</v>
      </c>
      <c r="J6828">
        <v>0</v>
      </c>
      <c r="K6828">
        <v>0</v>
      </c>
      <c r="L6828">
        <v>966</v>
      </c>
      <c r="M6828">
        <v>966</v>
      </c>
      <c r="N6828" t="s">
        <v>20</v>
      </c>
      <c r="O6828" t="s">
        <v>14364</v>
      </c>
      <c r="P6828" t="s">
        <v>44</v>
      </c>
      <c r="Q6828" t="s">
        <v>34233</v>
      </c>
      <c r="R6828" t="s">
        <v>34233</v>
      </c>
      <c r="S6828" t="s">
        <v>34233</v>
      </c>
      <c r="T6828" t="s">
        <v>34233</v>
      </c>
      <c r="AD6828" t="str">
        <f t="shared" si="1035"/>
        <v/>
      </c>
      <c r="AE6828" t="str">
        <f t="shared" si="1032"/>
        <v/>
      </c>
      <c r="AF6828" t="str">
        <f t="shared" si="1031"/>
        <v/>
      </c>
      <c r="AG6828" t="str">
        <f t="shared" si="1036"/>
        <v/>
      </c>
      <c r="AH6828" t="str">
        <f t="shared" si="1029"/>
        <v/>
      </c>
      <c r="AI6828">
        <v>0.14499999999999999</v>
      </c>
      <c r="AJ6828" t="str">
        <f t="shared" si="1034"/>
        <v/>
      </c>
      <c r="AK6828" t="str">
        <f t="shared" si="1030"/>
        <v/>
      </c>
      <c r="AL6828" t="str">
        <f t="shared" si="1037"/>
        <v/>
      </c>
    </row>
    <row r="6829" spans="1:39" x14ac:dyDescent="0.2">
      <c r="A6829" t="s">
        <v>13861</v>
      </c>
      <c r="B6829" t="s">
        <v>830</v>
      </c>
      <c r="C6829" t="s">
        <v>13862</v>
      </c>
      <c r="D6829" s="1">
        <v>37091</v>
      </c>
      <c r="E6829" s="1">
        <v>43951</v>
      </c>
      <c r="F6829" t="s">
        <v>26</v>
      </c>
      <c r="I6829">
        <v>100</v>
      </c>
      <c r="J6829">
        <v>0</v>
      </c>
      <c r="K6829">
        <v>0</v>
      </c>
      <c r="L6829">
        <v>953</v>
      </c>
      <c r="M6829">
        <v>953</v>
      </c>
      <c r="N6829" t="s">
        <v>20</v>
      </c>
      <c r="O6829" t="s">
        <v>13863</v>
      </c>
      <c r="P6829" t="s">
        <v>44</v>
      </c>
      <c r="Q6829" t="s">
        <v>34233</v>
      </c>
      <c r="R6829" t="s">
        <v>34233</v>
      </c>
      <c r="S6829" t="s">
        <v>34233</v>
      </c>
      <c r="T6829" t="s">
        <v>34233</v>
      </c>
      <c r="AD6829" t="str">
        <f t="shared" si="1035"/>
        <v/>
      </c>
      <c r="AE6829" t="str">
        <f t="shared" si="1032"/>
        <v/>
      </c>
      <c r="AF6829" t="str">
        <f t="shared" si="1031"/>
        <v/>
      </c>
      <c r="AG6829" t="str">
        <f t="shared" si="1036"/>
        <v/>
      </c>
      <c r="AH6829" t="str">
        <f t="shared" si="1029"/>
        <v/>
      </c>
      <c r="AI6829">
        <v>0.14499999999999999</v>
      </c>
      <c r="AJ6829" t="str">
        <f t="shared" si="1034"/>
        <v/>
      </c>
      <c r="AK6829" t="str">
        <f t="shared" si="1030"/>
        <v/>
      </c>
      <c r="AL6829" t="str">
        <f t="shared" si="1037"/>
        <v/>
      </c>
    </row>
    <row r="6830" spans="1:39" x14ac:dyDescent="0.2">
      <c r="A6830" t="s">
        <v>18954</v>
      </c>
      <c r="B6830" t="s">
        <v>830</v>
      </c>
      <c r="C6830" t="s">
        <v>18955</v>
      </c>
      <c r="D6830" s="1">
        <v>38083</v>
      </c>
      <c r="E6830" s="1">
        <v>43456</v>
      </c>
      <c r="F6830" t="s">
        <v>26</v>
      </c>
      <c r="I6830">
        <v>100</v>
      </c>
      <c r="J6830">
        <v>0</v>
      </c>
      <c r="K6830">
        <v>0</v>
      </c>
      <c r="L6830">
        <v>1639</v>
      </c>
      <c r="M6830">
        <v>1639</v>
      </c>
      <c r="N6830" t="s">
        <v>20</v>
      </c>
      <c r="O6830" t="s">
        <v>18956</v>
      </c>
      <c r="P6830" t="s">
        <v>44</v>
      </c>
      <c r="Q6830" t="s">
        <v>34233</v>
      </c>
      <c r="R6830" t="s">
        <v>34233</v>
      </c>
      <c r="S6830" t="s">
        <v>34233</v>
      </c>
      <c r="T6830" t="s">
        <v>34233</v>
      </c>
      <c r="V6830" t="s">
        <v>33271</v>
      </c>
      <c r="AD6830" t="str">
        <f t="shared" si="1035"/>
        <v/>
      </c>
      <c r="AE6830" t="str">
        <f t="shared" si="1032"/>
        <v/>
      </c>
      <c r="AF6830" t="str">
        <f t="shared" si="1031"/>
        <v/>
      </c>
      <c r="AG6830" t="str">
        <f t="shared" si="1036"/>
        <v/>
      </c>
      <c r="AH6830" t="str">
        <f t="shared" si="1029"/>
        <v/>
      </c>
      <c r="AI6830">
        <v>0.14499999999999999</v>
      </c>
      <c r="AJ6830" t="str">
        <f t="shared" si="1034"/>
        <v/>
      </c>
      <c r="AK6830" t="str">
        <f t="shared" si="1030"/>
        <v/>
      </c>
      <c r="AL6830" t="str">
        <f t="shared" si="1037"/>
        <v/>
      </c>
    </row>
    <row r="6831" spans="1:39" x14ac:dyDescent="0.2">
      <c r="A6831" t="s">
        <v>28319</v>
      </c>
      <c r="B6831" t="s">
        <v>830</v>
      </c>
      <c r="C6831" t="s">
        <v>28320</v>
      </c>
      <c r="D6831" s="1">
        <v>42312</v>
      </c>
      <c r="E6831" s="1">
        <v>44546</v>
      </c>
      <c r="F6831" t="s">
        <v>26</v>
      </c>
      <c r="I6831">
        <v>100</v>
      </c>
      <c r="J6831">
        <v>0</v>
      </c>
      <c r="K6831">
        <v>0</v>
      </c>
      <c r="L6831">
        <v>5946</v>
      </c>
      <c r="M6831">
        <v>5946</v>
      </c>
      <c r="N6831" t="s">
        <v>20</v>
      </c>
      <c r="O6831" t="s">
        <v>28321</v>
      </c>
      <c r="P6831" t="s">
        <v>44</v>
      </c>
      <c r="Q6831" t="s">
        <v>34233</v>
      </c>
      <c r="R6831" t="s">
        <v>34233</v>
      </c>
      <c r="S6831" t="s">
        <v>34233</v>
      </c>
      <c r="T6831" t="s">
        <v>34233</v>
      </c>
      <c r="V6831" t="s">
        <v>33249</v>
      </c>
      <c r="AD6831" t="str">
        <f t="shared" si="1035"/>
        <v/>
      </c>
      <c r="AE6831" t="str">
        <f t="shared" si="1032"/>
        <v/>
      </c>
      <c r="AF6831" t="str">
        <f t="shared" si="1031"/>
        <v/>
      </c>
      <c r="AG6831" t="str">
        <f t="shared" si="1036"/>
        <v/>
      </c>
      <c r="AH6831" t="str">
        <f t="shared" si="1029"/>
        <v/>
      </c>
      <c r="AI6831">
        <v>0.14499999999999999</v>
      </c>
      <c r="AJ6831" t="str">
        <f t="shared" si="1034"/>
        <v/>
      </c>
      <c r="AK6831" t="str">
        <f t="shared" si="1030"/>
        <v/>
      </c>
      <c r="AL6831" t="str">
        <f t="shared" si="1037"/>
        <v/>
      </c>
    </row>
    <row r="6832" spans="1:39" x14ac:dyDescent="0.2">
      <c r="A6832" t="s">
        <v>23547</v>
      </c>
      <c r="B6832" t="s">
        <v>830</v>
      </c>
      <c r="C6832" t="s">
        <v>23548</v>
      </c>
      <c r="D6832" s="1">
        <v>39043</v>
      </c>
      <c r="E6832" s="1">
        <v>43456</v>
      </c>
      <c r="F6832" t="s">
        <v>19</v>
      </c>
      <c r="I6832">
        <v>100</v>
      </c>
      <c r="J6832">
        <v>0</v>
      </c>
      <c r="K6832">
        <v>0</v>
      </c>
      <c r="L6832">
        <v>1412</v>
      </c>
      <c r="M6832">
        <v>1412</v>
      </c>
      <c r="N6832" t="s">
        <v>20</v>
      </c>
      <c r="O6832" t="s">
        <v>21</v>
      </c>
      <c r="P6832" t="s">
        <v>28</v>
      </c>
      <c r="Q6832" t="s">
        <v>34233</v>
      </c>
      <c r="R6832" t="s">
        <v>34233</v>
      </c>
      <c r="S6832" t="s">
        <v>32628</v>
      </c>
      <c r="T6832" t="s">
        <v>32663</v>
      </c>
      <c r="U6832" t="s">
        <v>32656</v>
      </c>
      <c r="V6832" t="s">
        <v>33003</v>
      </c>
      <c r="W6832">
        <v>220</v>
      </c>
      <c r="X6832">
        <v>2</v>
      </c>
      <c r="Y6832">
        <v>1</v>
      </c>
      <c r="Z6832">
        <v>440</v>
      </c>
      <c r="AA6832">
        <v>8.5</v>
      </c>
      <c r="AC6832">
        <v>2</v>
      </c>
      <c r="AD6832" t="str">
        <f t="shared" si="1035"/>
        <v/>
      </c>
      <c r="AE6832" t="str">
        <f t="shared" si="1032"/>
        <v/>
      </c>
      <c r="AF6832" t="str">
        <f t="shared" si="1031"/>
        <v/>
      </c>
      <c r="AG6832">
        <f t="shared" si="1036"/>
        <v>2</v>
      </c>
      <c r="AH6832">
        <f t="shared" ref="AH6832:AH6895" si="1038">IF(AG6832="","",AG6832*2.8)</f>
        <v>5.6</v>
      </c>
      <c r="AI6832">
        <v>0.14499999999999999</v>
      </c>
      <c r="AJ6832">
        <f t="shared" si="1034"/>
        <v>0.81199999999999994</v>
      </c>
      <c r="AK6832" t="str">
        <f t="shared" ref="AK6832:AK6895" si="1039">IF(AE6832="","",AE6832*2.8)</f>
        <v/>
      </c>
      <c r="AL6832" t="str">
        <f t="shared" si="1037"/>
        <v/>
      </c>
    </row>
    <row r="6833" spans="1:39" x14ac:dyDescent="0.2">
      <c r="A6833" t="s">
        <v>27227</v>
      </c>
      <c r="B6833" t="s">
        <v>830</v>
      </c>
      <c r="C6833" t="s">
        <v>27228</v>
      </c>
      <c r="D6833" s="1">
        <v>41815</v>
      </c>
      <c r="E6833" s="1">
        <v>43456</v>
      </c>
      <c r="F6833" t="s">
        <v>19</v>
      </c>
      <c r="I6833">
        <v>100</v>
      </c>
      <c r="J6833">
        <v>0</v>
      </c>
      <c r="K6833">
        <v>0</v>
      </c>
      <c r="L6833">
        <v>1466</v>
      </c>
      <c r="M6833">
        <v>1466</v>
      </c>
      <c r="N6833" t="s">
        <v>20</v>
      </c>
      <c r="O6833" t="s">
        <v>27229</v>
      </c>
      <c r="P6833" t="s">
        <v>28</v>
      </c>
      <c r="Q6833" t="s">
        <v>34234</v>
      </c>
      <c r="R6833" t="s">
        <v>33783</v>
      </c>
      <c r="S6833" t="s">
        <v>32628</v>
      </c>
      <c r="T6833" t="s">
        <v>34354</v>
      </c>
      <c r="U6833" t="s">
        <v>32634</v>
      </c>
      <c r="V6833" t="s">
        <v>33269</v>
      </c>
      <c r="W6833">
        <v>220</v>
      </c>
      <c r="X6833">
        <v>2</v>
      </c>
      <c r="Y6833" t="s">
        <v>32654</v>
      </c>
      <c r="Z6833">
        <v>440</v>
      </c>
      <c r="AA6833">
        <v>8.5</v>
      </c>
      <c r="AC6833">
        <v>1</v>
      </c>
      <c r="AD6833" t="str">
        <f t="shared" si="1035"/>
        <v/>
      </c>
      <c r="AE6833" t="str">
        <f t="shared" si="1032"/>
        <v/>
      </c>
      <c r="AF6833" t="str">
        <f t="shared" si="1031"/>
        <v/>
      </c>
      <c r="AG6833">
        <f t="shared" si="1036"/>
        <v>1</v>
      </c>
      <c r="AH6833">
        <f t="shared" si="1038"/>
        <v>2.8</v>
      </c>
      <c r="AI6833">
        <v>0.14499999999999999</v>
      </c>
      <c r="AJ6833">
        <f t="shared" si="1034"/>
        <v>0.40599999999999997</v>
      </c>
      <c r="AK6833" t="str">
        <f t="shared" si="1039"/>
        <v/>
      </c>
      <c r="AL6833" t="str">
        <f t="shared" si="1037"/>
        <v/>
      </c>
      <c r="AM6833" t="s">
        <v>34799</v>
      </c>
    </row>
    <row r="6834" spans="1:39" x14ac:dyDescent="0.2">
      <c r="A6834" t="s">
        <v>27225</v>
      </c>
      <c r="B6834" t="s">
        <v>830</v>
      </c>
      <c r="C6834" t="s">
        <v>27226</v>
      </c>
      <c r="D6834" s="1">
        <v>41815</v>
      </c>
      <c r="E6834" s="1">
        <v>43456</v>
      </c>
      <c r="F6834" t="s">
        <v>19</v>
      </c>
      <c r="I6834">
        <v>100</v>
      </c>
      <c r="J6834">
        <v>0</v>
      </c>
      <c r="K6834">
        <v>0</v>
      </c>
      <c r="L6834">
        <v>1486</v>
      </c>
      <c r="M6834">
        <v>1486</v>
      </c>
      <c r="N6834" t="s">
        <v>20</v>
      </c>
      <c r="O6834" t="s">
        <v>21</v>
      </c>
      <c r="P6834" t="s">
        <v>28</v>
      </c>
      <c r="Q6834" t="s">
        <v>34233</v>
      </c>
      <c r="R6834" t="s">
        <v>34233</v>
      </c>
      <c r="S6834" t="s">
        <v>32628</v>
      </c>
      <c r="T6834" t="s">
        <v>34356</v>
      </c>
      <c r="U6834" t="s">
        <v>32656</v>
      </c>
      <c r="V6834" t="s">
        <v>33269</v>
      </c>
      <c r="W6834">
        <v>220</v>
      </c>
      <c r="X6834">
        <v>2</v>
      </c>
      <c r="Y6834" t="s">
        <v>32661</v>
      </c>
      <c r="Z6834">
        <v>440</v>
      </c>
      <c r="AA6834">
        <v>8.5</v>
      </c>
      <c r="AC6834">
        <v>2</v>
      </c>
      <c r="AD6834" t="str">
        <f t="shared" si="1035"/>
        <v/>
      </c>
      <c r="AE6834" t="str">
        <f t="shared" si="1032"/>
        <v/>
      </c>
      <c r="AF6834" t="str">
        <f t="shared" si="1031"/>
        <v/>
      </c>
      <c r="AG6834">
        <f t="shared" si="1036"/>
        <v>2</v>
      </c>
      <c r="AH6834">
        <f t="shared" si="1038"/>
        <v>5.6</v>
      </c>
      <c r="AI6834">
        <v>0.14499999999999999</v>
      </c>
      <c r="AJ6834">
        <f t="shared" si="1034"/>
        <v>0.81199999999999994</v>
      </c>
      <c r="AK6834" t="str">
        <f t="shared" si="1039"/>
        <v/>
      </c>
      <c r="AL6834" t="str">
        <f t="shared" si="1037"/>
        <v/>
      </c>
    </row>
    <row r="6835" spans="1:39" x14ac:dyDescent="0.2">
      <c r="A6835" t="s">
        <v>27230</v>
      </c>
      <c r="B6835" t="s">
        <v>830</v>
      </c>
      <c r="C6835" t="s">
        <v>27231</v>
      </c>
      <c r="D6835" s="1">
        <v>41815</v>
      </c>
      <c r="E6835" s="1">
        <v>44546</v>
      </c>
      <c r="F6835" t="s">
        <v>19</v>
      </c>
      <c r="I6835">
        <v>100</v>
      </c>
      <c r="J6835">
        <v>0</v>
      </c>
      <c r="K6835">
        <v>0</v>
      </c>
      <c r="L6835">
        <v>1448</v>
      </c>
      <c r="M6835">
        <v>1448</v>
      </c>
      <c r="N6835" t="s">
        <v>20</v>
      </c>
      <c r="O6835" t="s">
        <v>27232</v>
      </c>
      <c r="P6835" t="s">
        <v>28</v>
      </c>
      <c r="Q6835" t="s">
        <v>34233</v>
      </c>
      <c r="R6835" t="s">
        <v>34233</v>
      </c>
      <c r="S6835" t="s">
        <v>32628</v>
      </c>
      <c r="T6835" t="s">
        <v>34354</v>
      </c>
      <c r="U6835" t="s">
        <v>32634</v>
      </c>
      <c r="V6835" t="s">
        <v>33269</v>
      </c>
      <c r="W6835">
        <v>220</v>
      </c>
      <c r="X6835">
        <v>2</v>
      </c>
      <c r="Y6835" t="s">
        <v>32654</v>
      </c>
      <c r="Z6835">
        <v>440</v>
      </c>
      <c r="AA6835">
        <v>8.5</v>
      </c>
      <c r="AC6835">
        <v>1</v>
      </c>
      <c r="AD6835" t="str">
        <f t="shared" si="1035"/>
        <v/>
      </c>
      <c r="AE6835" t="str">
        <f t="shared" si="1032"/>
        <v/>
      </c>
      <c r="AF6835" t="str">
        <f t="shared" si="1031"/>
        <v/>
      </c>
      <c r="AG6835">
        <f t="shared" si="1036"/>
        <v>1</v>
      </c>
      <c r="AH6835">
        <f t="shared" si="1038"/>
        <v>2.8</v>
      </c>
      <c r="AI6835">
        <v>0.14499999999999999</v>
      </c>
      <c r="AJ6835">
        <f t="shared" si="1034"/>
        <v>0.40599999999999997</v>
      </c>
      <c r="AK6835" t="str">
        <f t="shared" si="1039"/>
        <v/>
      </c>
      <c r="AL6835" t="str">
        <f t="shared" si="1037"/>
        <v/>
      </c>
    </row>
    <row r="6836" spans="1:39" x14ac:dyDescent="0.2">
      <c r="A6836" t="s">
        <v>27223</v>
      </c>
      <c r="B6836" t="s">
        <v>830</v>
      </c>
      <c r="C6836" t="s">
        <v>27224</v>
      </c>
      <c r="D6836" s="1">
        <v>41815</v>
      </c>
      <c r="E6836" s="1">
        <v>43456</v>
      </c>
      <c r="F6836" t="s">
        <v>19</v>
      </c>
      <c r="I6836">
        <v>100</v>
      </c>
      <c r="J6836">
        <v>0</v>
      </c>
      <c r="K6836">
        <v>0</v>
      </c>
      <c r="L6836">
        <v>1477</v>
      </c>
      <c r="M6836">
        <v>1477</v>
      </c>
      <c r="N6836" t="s">
        <v>20</v>
      </c>
      <c r="O6836" t="s">
        <v>21</v>
      </c>
      <c r="P6836" t="s">
        <v>28</v>
      </c>
      <c r="Q6836" t="s">
        <v>34233</v>
      </c>
      <c r="R6836" t="s">
        <v>34233</v>
      </c>
      <c r="S6836" t="s">
        <v>32628</v>
      </c>
      <c r="T6836" t="s">
        <v>34356</v>
      </c>
      <c r="U6836" t="s">
        <v>32656</v>
      </c>
      <c r="V6836" t="s">
        <v>33269</v>
      </c>
      <c r="W6836">
        <v>220</v>
      </c>
      <c r="X6836">
        <v>2</v>
      </c>
      <c r="Y6836" t="s">
        <v>32661</v>
      </c>
      <c r="Z6836">
        <v>440</v>
      </c>
      <c r="AA6836">
        <v>8.5</v>
      </c>
      <c r="AC6836">
        <v>2</v>
      </c>
      <c r="AD6836" t="str">
        <f t="shared" si="1035"/>
        <v/>
      </c>
      <c r="AE6836" t="str">
        <f t="shared" si="1032"/>
        <v/>
      </c>
      <c r="AF6836" t="str">
        <f t="shared" si="1031"/>
        <v/>
      </c>
      <c r="AG6836">
        <f t="shared" si="1036"/>
        <v>2</v>
      </c>
      <c r="AH6836">
        <f t="shared" si="1038"/>
        <v>5.6</v>
      </c>
      <c r="AI6836">
        <v>0.14499999999999999</v>
      </c>
      <c r="AJ6836">
        <f t="shared" si="1034"/>
        <v>0.81199999999999994</v>
      </c>
      <c r="AK6836" t="str">
        <f t="shared" si="1039"/>
        <v/>
      </c>
      <c r="AL6836" t="str">
        <f t="shared" si="1037"/>
        <v/>
      </c>
    </row>
    <row r="6837" spans="1:39" x14ac:dyDescent="0.2">
      <c r="A6837" t="s">
        <v>27233</v>
      </c>
      <c r="B6837" t="s">
        <v>830</v>
      </c>
      <c r="C6837" t="s">
        <v>27234</v>
      </c>
      <c r="D6837" s="1">
        <v>41815</v>
      </c>
      <c r="E6837" s="1">
        <v>43456</v>
      </c>
      <c r="F6837" t="s">
        <v>19</v>
      </c>
      <c r="I6837">
        <v>100</v>
      </c>
      <c r="J6837">
        <v>0</v>
      </c>
      <c r="K6837">
        <v>0</v>
      </c>
      <c r="L6837">
        <v>1441</v>
      </c>
      <c r="M6837">
        <v>1441</v>
      </c>
      <c r="N6837" t="s">
        <v>20</v>
      </c>
      <c r="O6837" t="s">
        <v>27235</v>
      </c>
      <c r="P6837" t="s">
        <v>28</v>
      </c>
      <c r="Q6837" t="s">
        <v>34234</v>
      </c>
      <c r="R6837" t="s">
        <v>33783</v>
      </c>
      <c r="S6837" t="s">
        <v>32628</v>
      </c>
      <c r="T6837" t="s">
        <v>34357</v>
      </c>
      <c r="U6837" t="s">
        <v>32634</v>
      </c>
      <c r="V6837" t="s">
        <v>33269</v>
      </c>
      <c r="W6837">
        <v>220</v>
      </c>
      <c r="X6837">
        <v>2</v>
      </c>
      <c r="Y6837" t="s">
        <v>32654</v>
      </c>
      <c r="Z6837">
        <v>440</v>
      </c>
      <c r="AA6837">
        <v>8.5</v>
      </c>
      <c r="AC6837">
        <v>1</v>
      </c>
      <c r="AD6837" t="str">
        <f t="shared" si="1035"/>
        <v/>
      </c>
      <c r="AE6837" t="str">
        <f t="shared" si="1032"/>
        <v/>
      </c>
      <c r="AF6837" t="str">
        <f t="shared" si="1031"/>
        <v/>
      </c>
      <c r="AG6837">
        <f t="shared" si="1036"/>
        <v>1</v>
      </c>
      <c r="AH6837">
        <f t="shared" si="1038"/>
        <v>2.8</v>
      </c>
      <c r="AI6837">
        <v>0.14499999999999999</v>
      </c>
      <c r="AJ6837">
        <f t="shared" si="1034"/>
        <v>0.40599999999999997</v>
      </c>
      <c r="AK6837" t="str">
        <f t="shared" si="1039"/>
        <v/>
      </c>
      <c r="AL6837" t="str">
        <f t="shared" si="1037"/>
        <v/>
      </c>
      <c r="AM6837" t="s">
        <v>34799</v>
      </c>
    </row>
    <row r="6838" spans="1:39" x14ac:dyDescent="0.2">
      <c r="A6838" t="s">
        <v>27221</v>
      </c>
      <c r="B6838" t="s">
        <v>830</v>
      </c>
      <c r="C6838" t="s">
        <v>27222</v>
      </c>
      <c r="D6838" s="1">
        <v>41815</v>
      </c>
      <c r="E6838" s="1">
        <v>43456</v>
      </c>
      <c r="F6838" t="s">
        <v>19</v>
      </c>
      <c r="I6838">
        <v>100</v>
      </c>
      <c r="J6838">
        <v>0</v>
      </c>
      <c r="K6838">
        <v>0</v>
      </c>
      <c r="L6838">
        <v>1483</v>
      </c>
      <c r="M6838">
        <v>1483</v>
      </c>
      <c r="N6838" t="s">
        <v>20</v>
      </c>
      <c r="O6838" t="s">
        <v>21</v>
      </c>
      <c r="P6838" t="s">
        <v>28</v>
      </c>
      <c r="Q6838" t="s">
        <v>34233</v>
      </c>
      <c r="R6838" t="s">
        <v>34233</v>
      </c>
      <c r="S6838" t="s">
        <v>32628</v>
      </c>
      <c r="T6838" t="s">
        <v>34356</v>
      </c>
      <c r="U6838" t="s">
        <v>32656</v>
      </c>
      <c r="V6838" t="s">
        <v>33269</v>
      </c>
      <c r="W6838">
        <v>220</v>
      </c>
      <c r="X6838">
        <v>2</v>
      </c>
      <c r="Y6838" t="s">
        <v>32661</v>
      </c>
      <c r="Z6838">
        <v>440</v>
      </c>
      <c r="AA6838">
        <v>8.5</v>
      </c>
      <c r="AC6838">
        <v>2</v>
      </c>
      <c r="AD6838" t="str">
        <f t="shared" si="1035"/>
        <v/>
      </c>
      <c r="AE6838" t="str">
        <f t="shared" si="1032"/>
        <v/>
      </c>
      <c r="AF6838" t="str">
        <f t="shared" si="1031"/>
        <v/>
      </c>
      <c r="AG6838">
        <f t="shared" si="1036"/>
        <v>2</v>
      </c>
      <c r="AH6838">
        <f t="shared" si="1038"/>
        <v>5.6</v>
      </c>
      <c r="AI6838">
        <v>0.14499999999999999</v>
      </c>
      <c r="AJ6838">
        <f t="shared" si="1034"/>
        <v>0.81199999999999994</v>
      </c>
      <c r="AK6838" t="str">
        <f t="shared" si="1039"/>
        <v/>
      </c>
      <c r="AL6838" t="str">
        <f t="shared" si="1037"/>
        <v/>
      </c>
    </row>
    <row r="6839" spans="1:39" x14ac:dyDescent="0.2">
      <c r="A6839" t="s">
        <v>23549</v>
      </c>
      <c r="B6839" t="s">
        <v>830</v>
      </c>
      <c r="C6839" t="s">
        <v>23550</v>
      </c>
      <c r="D6839" s="1">
        <v>39043</v>
      </c>
      <c r="E6839" s="1">
        <v>43456</v>
      </c>
      <c r="F6839" t="s">
        <v>19</v>
      </c>
      <c r="I6839">
        <v>100</v>
      </c>
      <c r="J6839">
        <v>0</v>
      </c>
      <c r="K6839">
        <v>0</v>
      </c>
      <c r="L6839">
        <v>1400</v>
      </c>
      <c r="M6839">
        <v>1400</v>
      </c>
      <c r="N6839" t="s">
        <v>20</v>
      </c>
      <c r="O6839" t="s">
        <v>23551</v>
      </c>
      <c r="P6839" t="s">
        <v>28</v>
      </c>
      <c r="Q6839" t="s">
        <v>34233</v>
      </c>
      <c r="R6839" t="s">
        <v>34233</v>
      </c>
      <c r="S6839" t="s">
        <v>32628</v>
      </c>
      <c r="T6839" t="s">
        <v>34357</v>
      </c>
      <c r="U6839" t="s">
        <v>32634</v>
      </c>
      <c r="V6839" t="s">
        <v>33003</v>
      </c>
      <c r="W6839">
        <v>220</v>
      </c>
      <c r="X6839">
        <v>2</v>
      </c>
      <c r="Y6839">
        <v>1</v>
      </c>
      <c r="Z6839">
        <v>440</v>
      </c>
      <c r="AA6839">
        <v>8.5</v>
      </c>
      <c r="AC6839">
        <v>1</v>
      </c>
      <c r="AD6839" t="str">
        <f t="shared" si="1035"/>
        <v/>
      </c>
      <c r="AE6839" t="str">
        <f t="shared" si="1032"/>
        <v/>
      </c>
      <c r="AF6839" t="str">
        <f t="shared" si="1031"/>
        <v/>
      </c>
      <c r="AG6839">
        <f t="shared" si="1036"/>
        <v>1</v>
      </c>
      <c r="AH6839">
        <f t="shared" si="1038"/>
        <v>2.8</v>
      </c>
      <c r="AI6839">
        <v>0.14499999999999999</v>
      </c>
      <c r="AJ6839">
        <f t="shared" si="1034"/>
        <v>0.40599999999999997</v>
      </c>
      <c r="AK6839" t="str">
        <f t="shared" si="1039"/>
        <v/>
      </c>
      <c r="AL6839" t="str">
        <f t="shared" si="1037"/>
        <v/>
      </c>
    </row>
    <row r="6840" spans="1:39" x14ac:dyDescent="0.2">
      <c r="A6840" t="s">
        <v>23574</v>
      </c>
      <c r="B6840" t="s">
        <v>830</v>
      </c>
      <c r="C6840" t="s">
        <v>23575</v>
      </c>
      <c r="D6840" s="1">
        <v>39043</v>
      </c>
      <c r="E6840" s="1">
        <v>43456</v>
      </c>
      <c r="F6840" t="s">
        <v>19</v>
      </c>
      <c r="I6840">
        <v>100</v>
      </c>
      <c r="J6840">
        <v>0</v>
      </c>
      <c r="K6840">
        <v>0</v>
      </c>
      <c r="L6840">
        <v>1511</v>
      </c>
      <c r="M6840">
        <v>1511</v>
      </c>
      <c r="N6840" t="s">
        <v>20</v>
      </c>
      <c r="O6840" t="s">
        <v>21</v>
      </c>
      <c r="P6840" t="s">
        <v>28</v>
      </c>
      <c r="Q6840" t="s">
        <v>34233</v>
      </c>
      <c r="R6840" t="s">
        <v>34233</v>
      </c>
      <c r="S6840" t="s">
        <v>32628</v>
      </c>
      <c r="T6840" t="s">
        <v>34356</v>
      </c>
      <c r="U6840" t="s">
        <v>32656</v>
      </c>
      <c r="V6840" t="s">
        <v>33003</v>
      </c>
      <c r="W6840">
        <v>220</v>
      </c>
      <c r="X6840">
        <v>2</v>
      </c>
      <c r="Y6840">
        <v>1</v>
      </c>
      <c r="Z6840">
        <v>440</v>
      </c>
      <c r="AA6840">
        <v>8.5</v>
      </c>
      <c r="AC6840">
        <v>2</v>
      </c>
      <c r="AD6840" t="str">
        <f t="shared" si="1035"/>
        <v/>
      </c>
      <c r="AE6840" t="str">
        <f t="shared" si="1032"/>
        <v/>
      </c>
      <c r="AF6840" t="str">
        <f t="shared" si="1031"/>
        <v/>
      </c>
      <c r="AG6840">
        <f t="shared" si="1036"/>
        <v>2</v>
      </c>
      <c r="AH6840">
        <f t="shared" si="1038"/>
        <v>5.6</v>
      </c>
      <c r="AI6840">
        <v>0.14499999999999999</v>
      </c>
      <c r="AJ6840">
        <f t="shared" si="1034"/>
        <v>0.81199999999999994</v>
      </c>
      <c r="AK6840" t="str">
        <f t="shared" si="1039"/>
        <v/>
      </c>
      <c r="AL6840" t="str">
        <f t="shared" si="1037"/>
        <v/>
      </c>
    </row>
    <row r="6841" spans="1:39" x14ac:dyDescent="0.2">
      <c r="A6841" t="s">
        <v>23576</v>
      </c>
      <c r="B6841" t="s">
        <v>830</v>
      </c>
      <c r="C6841" t="s">
        <v>23577</v>
      </c>
      <c r="D6841" s="1">
        <v>39043</v>
      </c>
      <c r="E6841" s="1">
        <v>43456</v>
      </c>
      <c r="F6841" t="s">
        <v>19</v>
      </c>
      <c r="I6841">
        <v>100</v>
      </c>
      <c r="J6841">
        <v>0</v>
      </c>
      <c r="K6841">
        <v>0</v>
      </c>
      <c r="L6841">
        <v>1404</v>
      </c>
      <c r="M6841">
        <v>1404</v>
      </c>
      <c r="N6841" t="s">
        <v>20</v>
      </c>
      <c r="O6841" t="s">
        <v>23578</v>
      </c>
      <c r="P6841" t="s">
        <v>28</v>
      </c>
      <c r="Q6841" t="s">
        <v>34233</v>
      </c>
      <c r="R6841" t="s">
        <v>34233</v>
      </c>
      <c r="S6841" t="s">
        <v>32628</v>
      </c>
      <c r="T6841" t="s">
        <v>34357</v>
      </c>
      <c r="U6841" t="s">
        <v>32634</v>
      </c>
      <c r="V6841" t="s">
        <v>33003</v>
      </c>
      <c r="W6841">
        <v>220</v>
      </c>
      <c r="X6841">
        <v>2</v>
      </c>
      <c r="Y6841">
        <v>1</v>
      </c>
      <c r="Z6841">
        <v>440</v>
      </c>
      <c r="AA6841">
        <v>8.5</v>
      </c>
      <c r="AC6841">
        <v>1</v>
      </c>
      <c r="AD6841" t="str">
        <f t="shared" si="1035"/>
        <v/>
      </c>
      <c r="AE6841" t="str">
        <f t="shared" si="1032"/>
        <v/>
      </c>
      <c r="AF6841" t="str">
        <f t="shared" si="1031"/>
        <v/>
      </c>
      <c r="AG6841">
        <f t="shared" si="1036"/>
        <v>1</v>
      </c>
      <c r="AH6841">
        <f t="shared" si="1038"/>
        <v>2.8</v>
      </c>
      <c r="AI6841">
        <v>0.14499999999999999</v>
      </c>
      <c r="AJ6841">
        <f t="shared" si="1034"/>
        <v>0.40599999999999997</v>
      </c>
      <c r="AK6841" t="str">
        <f t="shared" si="1039"/>
        <v/>
      </c>
      <c r="AL6841" t="str">
        <f t="shared" si="1037"/>
        <v/>
      </c>
    </row>
    <row r="6842" spans="1:39" x14ac:dyDescent="0.2">
      <c r="A6842" t="s">
        <v>23579</v>
      </c>
      <c r="B6842" t="s">
        <v>830</v>
      </c>
      <c r="C6842" t="s">
        <v>23580</v>
      </c>
      <c r="D6842" s="1">
        <v>39043</v>
      </c>
      <c r="E6842" s="1">
        <v>43456</v>
      </c>
      <c r="F6842" t="s">
        <v>19</v>
      </c>
      <c r="I6842">
        <v>100</v>
      </c>
      <c r="J6842">
        <v>0</v>
      </c>
      <c r="K6842">
        <v>0</v>
      </c>
      <c r="L6842">
        <v>1498</v>
      </c>
      <c r="M6842">
        <v>1498</v>
      </c>
      <c r="N6842" t="s">
        <v>20</v>
      </c>
      <c r="O6842" t="s">
        <v>21</v>
      </c>
      <c r="P6842" t="s">
        <v>28</v>
      </c>
      <c r="Q6842" t="s">
        <v>34233</v>
      </c>
      <c r="R6842" t="s">
        <v>34233</v>
      </c>
      <c r="S6842" t="s">
        <v>32628</v>
      </c>
      <c r="T6842" t="s">
        <v>34356</v>
      </c>
      <c r="U6842" t="s">
        <v>32656</v>
      </c>
      <c r="V6842" t="s">
        <v>33003</v>
      </c>
      <c r="W6842">
        <v>220</v>
      </c>
      <c r="X6842">
        <v>2</v>
      </c>
      <c r="Y6842">
        <v>1</v>
      </c>
      <c r="Z6842">
        <v>440</v>
      </c>
      <c r="AA6842">
        <v>8.5</v>
      </c>
      <c r="AC6842">
        <v>2</v>
      </c>
      <c r="AD6842" t="str">
        <f t="shared" si="1035"/>
        <v/>
      </c>
      <c r="AE6842" t="str">
        <f t="shared" si="1032"/>
        <v/>
      </c>
      <c r="AF6842" t="str">
        <f t="shared" si="1031"/>
        <v/>
      </c>
      <c r="AG6842">
        <f t="shared" si="1036"/>
        <v>2</v>
      </c>
      <c r="AH6842">
        <f t="shared" si="1038"/>
        <v>5.6</v>
      </c>
      <c r="AI6842">
        <v>0.14499999999999999</v>
      </c>
      <c r="AJ6842">
        <f t="shared" si="1034"/>
        <v>0.81199999999999994</v>
      </c>
      <c r="AK6842" t="str">
        <f t="shared" si="1039"/>
        <v/>
      </c>
      <c r="AL6842" t="str">
        <f t="shared" si="1037"/>
        <v/>
      </c>
    </row>
    <row r="6843" spans="1:39" x14ac:dyDescent="0.2">
      <c r="A6843" t="s">
        <v>23581</v>
      </c>
      <c r="B6843" t="s">
        <v>830</v>
      </c>
      <c r="C6843" t="s">
        <v>23582</v>
      </c>
      <c r="D6843" s="1">
        <v>39043</v>
      </c>
      <c r="E6843" s="1">
        <v>43456</v>
      </c>
      <c r="F6843" t="s">
        <v>19</v>
      </c>
      <c r="I6843">
        <v>100</v>
      </c>
      <c r="J6843">
        <v>0</v>
      </c>
      <c r="K6843">
        <v>0</v>
      </c>
      <c r="L6843">
        <v>1404</v>
      </c>
      <c r="M6843">
        <v>1404</v>
      </c>
      <c r="N6843" t="s">
        <v>20</v>
      </c>
      <c r="O6843" t="s">
        <v>23583</v>
      </c>
      <c r="P6843" t="s">
        <v>28</v>
      </c>
      <c r="Q6843" t="s">
        <v>34233</v>
      </c>
      <c r="R6843" t="s">
        <v>34233</v>
      </c>
      <c r="S6843" t="s">
        <v>32628</v>
      </c>
      <c r="T6843" t="s">
        <v>34357</v>
      </c>
      <c r="U6843" t="s">
        <v>32634</v>
      </c>
      <c r="V6843" t="s">
        <v>33003</v>
      </c>
      <c r="W6843">
        <v>220</v>
      </c>
      <c r="X6843">
        <v>2</v>
      </c>
      <c r="Y6843">
        <v>1</v>
      </c>
      <c r="Z6843">
        <v>440</v>
      </c>
      <c r="AA6843">
        <v>8.5</v>
      </c>
      <c r="AC6843">
        <v>1</v>
      </c>
      <c r="AD6843" t="str">
        <f t="shared" si="1035"/>
        <v/>
      </c>
      <c r="AE6843" t="str">
        <f t="shared" si="1032"/>
        <v/>
      </c>
      <c r="AF6843" t="str">
        <f t="shared" si="1031"/>
        <v/>
      </c>
      <c r="AG6843">
        <f t="shared" si="1036"/>
        <v>1</v>
      </c>
      <c r="AH6843">
        <f t="shared" si="1038"/>
        <v>2.8</v>
      </c>
      <c r="AI6843">
        <v>0.14499999999999999</v>
      </c>
      <c r="AJ6843">
        <f t="shared" si="1034"/>
        <v>0.40599999999999997</v>
      </c>
      <c r="AK6843" t="str">
        <f t="shared" si="1039"/>
        <v/>
      </c>
      <c r="AL6843" t="str">
        <f t="shared" si="1037"/>
        <v/>
      </c>
    </row>
    <row r="6844" spans="1:39" x14ac:dyDescent="0.2">
      <c r="A6844" t="s">
        <v>23584</v>
      </c>
      <c r="B6844" t="s">
        <v>830</v>
      </c>
      <c r="C6844" t="s">
        <v>23585</v>
      </c>
      <c r="D6844" s="1">
        <v>39043</v>
      </c>
      <c r="E6844" s="1">
        <v>43456</v>
      </c>
      <c r="F6844" t="s">
        <v>19</v>
      </c>
      <c r="I6844">
        <v>100</v>
      </c>
      <c r="J6844">
        <v>0</v>
      </c>
      <c r="K6844">
        <v>0</v>
      </c>
      <c r="L6844">
        <v>1645</v>
      </c>
      <c r="M6844">
        <v>1645</v>
      </c>
      <c r="N6844" t="s">
        <v>20</v>
      </c>
      <c r="O6844" t="s">
        <v>21</v>
      </c>
      <c r="P6844" t="s">
        <v>28</v>
      </c>
      <c r="Q6844" t="s">
        <v>34233</v>
      </c>
      <c r="R6844" t="s">
        <v>34233</v>
      </c>
      <c r="S6844" t="s">
        <v>32628</v>
      </c>
      <c r="T6844" t="s">
        <v>32663</v>
      </c>
      <c r="U6844" t="s">
        <v>32656</v>
      </c>
      <c r="V6844" t="s">
        <v>33003</v>
      </c>
      <c r="W6844">
        <v>220</v>
      </c>
      <c r="X6844">
        <v>2</v>
      </c>
      <c r="Y6844">
        <v>1</v>
      </c>
      <c r="Z6844">
        <v>440</v>
      </c>
      <c r="AA6844">
        <v>8.5</v>
      </c>
      <c r="AC6844">
        <v>2</v>
      </c>
      <c r="AD6844" t="str">
        <f t="shared" si="1035"/>
        <v/>
      </c>
      <c r="AE6844" t="str">
        <f t="shared" si="1032"/>
        <v/>
      </c>
      <c r="AF6844" t="str">
        <f t="shared" si="1031"/>
        <v/>
      </c>
      <c r="AG6844">
        <f t="shared" si="1036"/>
        <v>2</v>
      </c>
      <c r="AH6844">
        <f t="shared" si="1038"/>
        <v>5.6</v>
      </c>
      <c r="AI6844">
        <v>0.14499999999999999</v>
      </c>
      <c r="AJ6844">
        <f t="shared" si="1034"/>
        <v>0.81199999999999994</v>
      </c>
      <c r="AK6844" t="str">
        <f t="shared" si="1039"/>
        <v/>
      </c>
      <c r="AL6844" t="str">
        <f t="shared" si="1037"/>
        <v/>
      </c>
    </row>
    <row r="6845" spans="1:39" x14ac:dyDescent="0.2">
      <c r="A6845" t="s">
        <v>23586</v>
      </c>
      <c r="B6845" t="s">
        <v>830</v>
      </c>
      <c r="C6845" t="s">
        <v>23587</v>
      </c>
      <c r="D6845" s="1">
        <v>39043</v>
      </c>
      <c r="E6845" s="1">
        <v>43456</v>
      </c>
      <c r="F6845" t="s">
        <v>19</v>
      </c>
      <c r="I6845">
        <v>100</v>
      </c>
      <c r="J6845">
        <v>0</v>
      </c>
      <c r="K6845">
        <v>0</v>
      </c>
      <c r="L6845">
        <v>1405</v>
      </c>
      <c r="M6845">
        <v>1405</v>
      </c>
      <c r="N6845" t="s">
        <v>20</v>
      </c>
      <c r="O6845" t="s">
        <v>23588</v>
      </c>
      <c r="P6845" t="s">
        <v>28</v>
      </c>
      <c r="Q6845" t="s">
        <v>34233</v>
      </c>
      <c r="R6845" t="s">
        <v>34233</v>
      </c>
      <c r="S6845" t="s">
        <v>32628</v>
      </c>
      <c r="T6845" t="s">
        <v>34357</v>
      </c>
      <c r="U6845" t="s">
        <v>32634</v>
      </c>
      <c r="V6845" t="s">
        <v>33003</v>
      </c>
      <c r="W6845">
        <v>220</v>
      </c>
      <c r="X6845">
        <v>2</v>
      </c>
      <c r="Y6845">
        <v>1</v>
      </c>
      <c r="Z6845">
        <v>440</v>
      </c>
      <c r="AA6845">
        <v>8.5</v>
      </c>
      <c r="AC6845">
        <v>1</v>
      </c>
      <c r="AD6845" t="str">
        <f t="shared" si="1035"/>
        <v/>
      </c>
      <c r="AE6845" t="str">
        <f t="shared" si="1032"/>
        <v/>
      </c>
      <c r="AF6845" t="str">
        <f t="shared" si="1031"/>
        <v/>
      </c>
      <c r="AG6845">
        <f t="shared" si="1036"/>
        <v>1</v>
      </c>
      <c r="AH6845">
        <f t="shared" si="1038"/>
        <v>2.8</v>
      </c>
      <c r="AI6845">
        <v>0.14499999999999999</v>
      </c>
      <c r="AJ6845">
        <f t="shared" si="1034"/>
        <v>0.40599999999999997</v>
      </c>
      <c r="AK6845" t="str">
        <f t="shared" si="1039"/>
        <v/>
      </c>
      <c r="AL6845" t="str">
        <f t="shared" si="1037"/>
        <v/>
      </c>
    </row>
    <row r="6846" spans="1:39" x14ac:dyDescent="0.2">
      <c r="A6846" t="s">
        <v>23639</v>
      </c>
      <c r="B6846" t="s">
        <v>830</v>
      </c>
      <c r="C6846" t="s">
        <v>23640</v>
      </c>
      <c r="D6846" s="1">
        <v>39043</v>
      </c>
      <c r="E6846" s="1">
        <v>43456</v>
      </c>
      <c r="F6846" t="s">
        <v>19</v>
      </c>
      <c r="I6846">
        <v>100</v>
      </c>
      <c r="J6846">
        <v>0</v>
      </c>
      <c r="K6846">
        <v>0</v>
      </c>
      <c r="L6846">
        <v>1554</v>
      </c>
      <c r="M6846">
        <v>1554</v>
      </c>
      <c r="N6846" t="s">
        <v>20</v>
      </c>
      <c r="O6846" t="s">
        <v>21</v>
      </c>
      <c r="P6846" t="s">
        <v>28</v>
      </c>
      <c r="Q6846" t="s">
        <v>34233</v>
      </c>
      <c r="R6846" t="s">
        <v>34233</v>
      </c>
      <c r="S6846" t="s">
        <v>32628</v>
      </c>
      <c r="T6846" t="s">
        <v>32663</v>
      </c>
      <c r="U6846" t="s">
        <v>32656</v>
      </c>
      <c r="V6846" t="s">
        <v>33003</v>
      </c>
      <c r="W6846">
        <v>220</v>
      </c>
      <c r="X6846">
        <v>2</v>
      </c>
      <c r="Y6846">
        <v>1</v>
      </c>
      <c r="Z6846">
        <v>440</v>
      </c>
      <c r="AA6846">
        <v>8.5</v>
      </c>
      <c r="AC6846">
        <v>2</v>
      </c>
      <c r="AD6846" t="str">
        <f t="shared" si="1035"/>
        <v/>
      </c>
      <c r="AE6846" t="str">
        <f t="shared" si="1032"/>
        <v/>
      </c>
      <c r="AF6846" t="str">
        <f t="shared" si="1031"/>
        <v/>
      </c>
      <c r="AG6846">
        <f t="shared" si="1036"/>
        <v>2</v>
      </c>
      <c r="AH6846">
        <f t="shared" si="1038"/>
        <v>5.6</v>
      </c>
      <c r="AI6846">
        <v>0.14499999999999999</v>
      </c>
      <c r="AJ6846">
        <f t="shared" si="1034"/>
        <v>0.81199999999999994</v>
      </c>
      <c r="AK6846" t="str">
        <f t="shared" si="1039"/>
        <v/>
      </c>
      <c r="AL6846" t="str">
        <f t="shared" si="1037"/>
        <v/>
      </c>
    </row>
    <row r="6847" spans="1:39" x14ac:dyDescent="0.2">
      <c r="A6847" t="s">
        <v>23589</v>
      </c>
      <c r="B6847" t="s">
        <v>830</v>
      </c>
      <c r="C6847" t="s">
        <v>23590</v>
      </c>
      <c r="D6847" s="1">
        <v>39043</v>
      </c>
      <c r="E6847" s="1">
        <v>43456</v>
      </c>
      <c r="F6847" t="s">
        <v>474</v>
      </c>
      <c r="I6847">
        <v>100</v>
      </c>
      <c r="J6847">
        <v>0</v>
      </c>
      <c r="K6847">
        <v>0</v>
      </c>
      <c r="L6847">
        <v>64</v>
      </c>
      <c r="M6847">
        <v>64</v>
      </c>
      <c r="N6847" t="s">
        <v>20</v>
      </c>
      <c r="O6847" t="s">
        <v>23591</v>
      </c>
      <c r="P6847" t="s">
        <v>28</v>
      </c>
      <c r="Q6847" t="s">
        <v>34233</v>
      </c>
      <c r="R6847" t="s">
        <v>34233</v>
      </c>
      <c r="S6847" t="s">
        <v>32627</v>
      </c>
      <c r="T6847" t="s">
        <v>34233</v>
      </c>
      <c r="V6847" t="s">
        <v>33003</v>
      </c>
      <c r="AD6847" t="str">
        <f t="shared" si="1035"/>
        <v/>
      </c>
      <c r="AE6847" t="str">
        <f t="shared" si="1032"/>
        <v/>
      </c>
      <c r="AF6847" t="str">
        <f t="shared" si="1031"/>
        <v/>
      </c>
      <c r="AG6847" t="str">
        <f t="shared" si="1036"/>
        <v/>
      </c>
      <c r="AH6847" t="str">
        <f t="shared" si="1038"/>
        <v/>
      </c>
      <c r="AI6847">
        <v>0.14499999999999999</v>
      </c>
      <c r="AJ6847" t="str">
        <f t="shared" si="1034"/>
        <v/>
      </c>
      <c r="AK6847" t="str">
        <f t="shared" si="1039"/>
        <v/>
      </c>
      <c r="AL6847" t="str">
        <f t="shared" si="1037"/>
        <v/>
      </c>
    </row>
    <row r="6848" spans="1:39" x14ac:dyDescent="0.2">
      <c r="A6848" t="s">
        <v>20667</v>
      </c>
      <c r="B6848" t="s">
        <v>830</v>
      </c>
      <c r="C6848" t="s">
        <v>20668</v>
      </c>
      <c r="D6848" s="1">
        <v>38355</v>
      </c>
      <c r="E6848" s="1">
        <v>43951</v>
      </c>
      <c r="F6848" t="s">
        <v>39</v>
      </c>
      <c r="I6848">
        <v>100</v>
      </c>
      <c r="J6848">
        <v>0</v>
      </c>
      <c r="K6848">
        <v>0</v>
      </c>
      <c r="L6848">
        <v>10266</v>
      </c>
      <c r="M6848">
        <v>10266</v>
      </c>
      <c r="N6848" t="s">
        <v>20</v>
      </c>
      <c r="O6848" t="s">
        <v>20669</v>
      </c>
      <c r="P6848" t="s">
        <v>28</v>
      </c>
      <c r="Q6848" t="s">
        <v>34233</v>
      </c>
      <c r="R6848" t="s">
        <v>34233</v>
      </c>
      <c r="S6848" t="s">
        <v>33942</v>
      </c>
      <c r="T6848" t="s">
        <v>34233</v>
      </c>
      <c r="AD6848" t="str">
        <f t="shared" si="1035"/>
        <v/>
      </c>
      <c r="AE6848" t="str">
        <f t="shared" si="1032"/>
        <v/>
      </c>
      <c r="AF6848" t="str">
        <f t="shared" si="1031"/>
        <v/>
      </c>
      <c r="AG6848" t="str">
        <f t="shared" si="1036"/>
        <v/>
      </c>
      <c r="AH6848" t="str">
        <f t="shared" si="1038"/>
        <v/>
      </c>
      <c r="AI6848">
        <v>0.14499999999999999</v>
      </c>
      <c r="AJ6848" t="str">
        <f t="shared" si="1034"/>
        <v/>
      </c>
      <c r="AK6848" t="str">
        <f t="shared" si="1039"/>
        <v/>
      </c>
      <c r="AL6848" t="str">
        <f t="shared" si="1037"/>
        <v/>
      </c>
    </row>
    <row r="6849" spans="1:39" x14ac:dyDescent="0.2">
      <c r="A6849" t="s">
        <v>20673</v>
      </c>
      <c r="B6849" t="s">
        <v>830</v>
      </c>
      <c r="C6849" t="s">
        <v>20674</v>
      </c>
      <c r="D6849" s="1">
        <v>38355</v>
      </c>
      <c r="E6849" s="1">
        <v>43456</v>
      </c>
      <c r="F6849" t="s">
        <v>19</v>
      </c>
      <c r="I6849">
        <v>100</v>
      </c>
      <c r="J6849">
        <v>0</v>
      </c>
      <c r="K6849">
        <v>0</v>
      </c>
      <c r="L6849">
        <v>1310</v>
      </c>
      <c r="M6849">
        <v>1310</v>
      </c>
      <c r="N6849" t="s">
        <v>20</v>
      </c>
      <c r="O6849" t="s">
        <v>20675</v>
      </c>
      <c r="P6849" t="s">
        <v>28</v>
      </c>
      <c r="Q6849" t="s">
        <v>34234</v>
      </c>
      <c r="R6849" t="s">
        <v>33783</v>
      </c>
      <c r="S6849" t="s">
        <v>32628</v>
      </c>
      <c r="T6849" t="s">
        <v>34357</v>
      </c>
      <c r="U6849" t="s">
        <v>32634</v>
      </c>
      <c r="V6849" t="s">
        <v>33251</v>
      </c>
      <c r="X6849">
        <v>2</v>
      </c>
      <c r="Y6849">
        <v>1</v>
      </c>
      <c r="AA6849">
        <v>7.5</v>
      </c>
      <c r="AB6849">
        <v>20</v>
      </c>
      <c r="AC6849">
        <v>1</v>
      </c>
      <c r="AD6849" t="str">
        <f t="shared" si="1035"/>
        <v/>
      </c>
      <c r="AE6849" t="str">
        <f t="shared" si="1032"/>
        <v/>
      </c>
      <c r="AF6849" t="str">
        <f t="shared" si="1031"/>
        <v/>
      </c>
      <c r="AG6849">
        <f t="shared" si="1036"/>
        <v>1</v>
      </c>
      <c r="AH6849">
        <f t="shared" si="1038"/>
        <v>2.8</v>
      </c>
      <c r="AI6849">
        <v>0.14499999999999999</v>
      </c>
      <c r="AJ6849">
        <f t="shared" si="1034"/>
        <v>0.40599999999999997</v>
      </c>
      <c r="AK6849" t="str">
        <f t="shared" si="1039"/>
        <v/>
      </c>
      <c r="AL6849" t="str">
        <f t="shared" si="1037"/>
        <v/>
      </c>
      <c r="AM6849" t="s">
        <v>34799</v>
      </c>
    </row>
    <row r="6850" spans="1:39" x14ac:dyDescent="0.2">
      <c r="A6850" t="s">
        <v>20617</v>
      </c>
      <c r="B6850" t="s">
        <v>830</v>
      </c>
      <c r="C6850" t="s">
        <v>20618</v>
      </c>
      <c r="D6850" s="1">
        <v>38355</v>
      </c>
      <c r="E6850" s="1">
        <v>43456</v>
      </c>
      <c r="F6850" t="s">
        <v>19</v>
      </c>
      <c r="I6850">
        <v>100</v>
      </c>
      <c r="J6850">
        <v>0</v>
      </c>
      <c r="K6850">
        <v>0</v>
      </c>
      <c r="L6850">
        <v>1359</v>
      </c>
      <c r="M6850">
        <v>1359</v>
      </c>
      <c r="N6850" t="s">
        <v>20</v>
      </c>
      <c r="O6850" t="s">
        <v>21</v>
      </c>
      <c r="P6850" t="s">
        <v>28</v>
      </c>
      <c r="Q6850" t="s">
        <v>34233</v>
      </c>
      <c r="R6850" t="s">
        <v>34233</v>
      </c>
      <c r="S6850" t="s">
        <v>32628</v>
      </c>
      <c r="T6850" t="s">
        <v>34621</v>
      </c>
      <c r="U6850" t="s">
        <v>32656</v>
      </c>
      <c r="V6850" t="s">
        <v>33251</v>
      </c>
      <c r="X6850">
        <v>2</v>
      </c>
      <c r="Y6850">
        <v>1</v>
      </c>
      <c r="AA6850">
        <v>7.5</v>
      </c>
      <c r="AB6850">
        <v>25</v>
      </c>
      <c r="AC6850">
        <v>2</v>
      </c>
      <c r="AD6850" t="str">
        <f t="shared" si="1035"/>
        <v/>
      </c>
      <c r="AE6850" t="str">
        <f t="shared" si="1032"/>
        <v/>
      </c>
      <c r="AF6850" t="str">
        <f t="shared" si="1031"/>
        <v/>
      </c>
      <c r="AG6850">
        <f t="shared" si="1036"/>
        <v>2</v>
      </c>
      <c r="AH6850">
        <f t="shared" si="1038"/>
        <v>5.6</v>
      </c>
      <c r="AI6850">
        <v>0.14499999999999999</v>
      </c>
      <c r="AJ6850">
        <f t="shared" si="1034"/>
        <v>0.81199999999999994</v>
      </c>
      <c r="AK6850" t="str">
        <f t="shared" si="1039"/>
        <v/>
      </c>
      <c r="AL6850" t="str">
        <f t="shared" si="1037"/>
        <v/>
      </c>
    </row>
    <row r="6851" spans="1:39" x14ac:dyDescent="0.2">
      <c r="A6851" t="s">
        <v>20619</v>
      </c>
      <c r="B6851" t="s">
        <v>830</v>
      </c>
      <c r="C6851" t="s">
        <v>20620</v>
      </c>
      <c r="D6851" s="1">
        <v>38355</v>
      </c>
      <c r="E6851" s="1">
        <v>43456</v>
      </c>
      <c r="F6851" t="s">
        <v>19</v>
      </c>
      <c r="I6851">
        <v>100</v>
      </c>
      <c r="J6851">
        <v>0</v>
      </c>
      <c r="K6851">
        <v>0</v>
      </c>
      <c r="L6851">
        <v>1490</v>
      </c>
      <c r="M6851">
        <v>1490</v>
      </c>
      <c r="N6851" t="s">
        <v>20</v>
      </c>
      <c r="O6851" t="s">
        <v>20621</v>
      </c>
      <c r="P6851" t="s">
        <v>28</v>
      </c>
      <c r="Q6851" t="s">
        <v>34233</v>
      </c>
      <c r="R6851" t="s">
        <v>34233</v>
      </c>
      <c r="S6851" t="s">
        <v>32628</v>
      </c>
      <c r="T6851" t="s">
        <v>34356</v>
      </c>
      <c r="U6851" t="s">
        <v>32656</v>
      </c>
      <c r="V6851" t="s">
        <v>33251</v>
      </c>
      <c r="X6851">
        <v>2</v>
      </c>
      <c r="Y6851">
        <v>1</v>
      </c>
      <c r="AA6851">
        <v>7.5</v>
      </c>
      <c r="AB6851">
        <v>25</v>
      </c>
      <c r="AC6851">
        <v>2</v>
      </c>
      <c r="AD6851" t="str">
        <f t="shared" si="1035"/>
        <v/>
      </c>
      <c r="AE6851" t="str">
        <f t="shared" si="1032"/>
        <v/>
      </c>
      <c r="AF6851" t="str">
        <f t="shared" si="1031"/>
        <v/>
      </c>
      <c r="AG6851">
        <f t="shared" si="1036"/>
        <v>2</v>
      </c>
      <c r="AH6851">
        <f t="shared" si="1038"/>
        <v>5.6</v>
      </c>
      <c r="AI6851">
        <v>0.14499999999999999</v>
      </c>
      <c r="AJ6851">
        <f t="shared" si="1034"/>
        <v>0.81199999999999994</v>
      </c>
      <c r="AK6851" t="str">
        <f t="shared" si="1039"/>
        <v/>
      </c>
      <c r="AL6851" t="str">
        <f t="shared" si="1037"/>
        <v/>
      </c>
    </row>
    <row r="6852" spans="1:39" x14ac:dyDescent="0.2">
      <c r="A6852" t="s">
        <v>20622</v>
      </c>
      <c r="B6852" t="s">
        <v>830</v>
      </c>
      <c r="C6852" t="s">
        <v>20623</v>
      </c>
      <c r="D6852" s="1">
        <v>38355</v>
      </c>
      <c r="E6852" s="1">
        <v>43456</v>
      </c>
      <c r="F6852" t="s">
        <v>19</v>
      </c>
      <c r="I6852">
        <v>100</v>
      </c>
      <c r="J6852">
        <v>0</v>
      </c>
      <c r="K6852">
        <v>0</v>
      </c>
      <c r="L6852">
        <v>1431</v>
      </c>
      <c r="M6852">
        <v>1431</v>
      </c>
      <c r="N6852" t="s">
        <v>20</v>
      </c>
      <c r="O6852" t="s">
        <v>21</v>
      </c>
      <c r="P6852" t="s">
        <v>28</v>
      </c>
      <c r="Q6852" t="s">
        <v>34233</v>
      </c>
      <c r="R6852" t="s">
        <v>34233</v>
      </c>
      <c r="S6852" t="s">
        <v>32628</v>
      </c>
      <c r="T6852" t="s">
        <v>34372</v>
      </c>
      <c r="U6852" t="s">
        <v>32656</v>
      </c>
      <c r="V6852" t="s">
        <v>33251</v>
      </c>
      <c r="X6852">
        <v>2</v>
      </c>
      <c r="Y6852">
        <v>1</v>
      </c>
      <c r="AA6852">
        <v>7.5</v>
      </c>
      <c r="AB6852">
        <v>25</v>
      </c>
      <c r="AC6852">
        <v>2</v>
      </c>
      <c r="AD6852" t="str">
        <f t="shared" si="1035"/>
        <v/>
      </c>
      <c r="AE6852" t="str">
        <f t="shared" si="1032"/>
        <v/>
      </c>
      <c r="AF6852" t="str">
        <f t="shared" si="1031"/>
        <v/>
      </c>
      <c r="AG6852">
        <f t="shared" si="1036"/>
        <v>2</v>
      </c>
      <c r="AH6852">
        <f t="shared" si="1038"/>
        <v>5.6</v>
      </c>
      <c r="AI6852">
        <v>0.14499999999999999</v>
      </c>
      <c r="AJ6852">
        <f t="shared" si="1034"/>
        <v>0.81199999999999994</v>
      </c>
      <c r="AK6852" t="str">
        <f t="shared" si="1039"/>
        <v/>
      </c>
      <c r="AL6852" t="str">
        <f t="shared" si="1037"/>
        <v/>
      </c>
    </row>
    <row r="6853" spans="1:39" x14ac:dyDescent="0.2">
      <c r="A6853" t="s">
        <v>20624</v>
      </c>
      <c r="B6853" t="s">
        <v>830</v>
      </c>
      <c r="C6853" t="s">
        <v>20625</v>
      </c>
      <c r="D6853" s="1">
        <v>38355</v>
      </c>
      <c r="E6853" s="1">
        <v>43456</v>
      </c>
      <c r="F6853" t="s">
        <v>19</v>
      </c>
      <c r="I6853">
        <v>100</v>
      </c>
      <c r="J6853">
        <v>0</v>
      </c>
      <c r="K6853">
        <v>0</v>
      </c>
      <c r="L6853">
        <v>1548</v>
      </c>
      <c r="M6853">
        <v>1548</v>
      </c>
      <c r="N6853" t="s">
        <v>20</v>
      </c>
      <c r="O6853" t="s">
        <v>20626</v>
      </c>
      <c r="P6853" t="s">
        <v>28</v>
      </c>
      <c r="Q6853" t="s">
        <v>34233</v>
      </c>
      <c r="R6853" t="s">
        <v>34233</v>
      </c>
      <c r="S6853" t="s">
        <v>32628</v>
      </c>
      <c r="T6853" t="s">
        <v>34356</v>
      </c>
      <c r="U6853" t="s">
        <v>32656</v>
      </c>
      <c r="V6853" t="s">
        <v>33251</v>
      </c>
      <c r="X6853">
        <v>2</v>
      </c>
      <c r="Y6853">
        <v>1</v>
      </c>
      <c r="AA6853">
        <v>7.5</v>
      </c>
      <c r="AB6853">
        <v>25</v>
      </c>
      <c r="AC6853">
        <v>2</v>
      </c>
      <c r="AD6853" t="str">
        <f t="shared" si="1035"/>
        <v/>
      </c>
      <c r="AE6853" t="str">
        <f t="shared" si="1032"/>
        <v/>
      </c>
      <c r="AF6853" t="str">
        <f t="shared" si="1031"/>
        <v/>
      </c>
      <c r="AG6853">
        <f t="shared" si="1036"/>
        <v>2</v>
      </c>
      <c r="AH6853">
        <f t="shared" si="1038"/>
        <v>5.6</v>
      </c>
      <c r="AI6853">
        <v>0.14499999999999999</v>
      </c>
      <c r="AJ6853">
        <f t="shared" si="1034"/>
        <v>0.81199999999999994</v>
      </c>
      <c r="AK6853" t="str">
        <f t="shared" si="1039"/>
        <v/>
      </c>
      <c r="AL6853" t="str">
        <f t="shared" si="1037"/>
        <v/>
      </c>
    </row>
    <row r="6854" spans="1:39" x14ac:dyDescent="0.2">
      <c r="A6854" t="s">
        <v>20627</v>
      </c>
      <c r="B6854" t="s">
        <v>830</v>
      </c>
      <c r="C6854" t="s">
        <v>20628</v>
      </c>
      <c r="D6854" s="1">
        <v>38355</v>
      </c>
      <c r="E6854" s="1">
        <v>43456</v>
      </c>
      <c r="F6854" t="s">
        <v>19</v>
      </c>
      <c r="I6854">
        <v>100</v>
      </c>
      <c r="J6854">
        <v>0</v>
      </c>
      <c r="K6854">
        <v>0</v>
      </c>
      <c r="L6854">
        <v>1501</v>
      </c>
      <c r="M6854">
        <v>1501</v>
      </c>
      <c r="N6854" t="s">
        <v>20</v>
      </c>
      <c r="O6854" t="s">
        <v>21</v>
      </c>
      <c r="P6854" t="s">
        <v>28</v>
      </c>
      <c r="Q6854" t="s">
        <v>34233</v>
      </c>
      <c r="R6854" t="s">
        <v>34233</v>
      </c>
      <c r="S6854" t="s">
        <v>32628</v>
      </c>
      <c r="T6854" t="s">
        <v>34372</v>
      </c>
      <c r="U6854" t="s">
        <v>32656</v>
      </c>
      <c r="V6854" t="s">
        <v>33251</v>
      </c>
      <c r="X6854">
        <v>2</v>
      </c>
      <c r="Y6854">
        <v>1</v>
      </c>
      <c r="AA6854">
        <v>7.5</v>
      </c>
      <c r="AB6854">
        <v>25</v>
      </c>
      <c r="AC6854">
        <v>2</v>
      </c>
      <c r="AD6854" t="str">
        <f t="shared" si="1035"/>
        <v/>
      </c>
      <c r="AE6854" t="str">
        <f t="shared" si="1032"/>
        <v/>
      </c>
      <c r="AF6854" t="str">
        <f t="shared" si="1031"/>
        <v/>
      </c>
      <c r="AG6854">
        <f t="shared" si="1036"/>
        <v>2</v>
      </c>
      <c r="AH6854">
        <f t="shared" si="1038"/>
        <v>5.6</v>
      </c>
      <c r="AI6854">
        <v>0.14499999999999999</v>
      </c>
      <c r="AJ6854">
        <f t="shared" si="1034"/>
        <v>0.81199999999999994</v>
      </c>
      <c r="AK6854" t="str">
        <f t="shared" si="1039"/>
        <v/>
      </c>
      <c r="AL6854" t="str">
        <f t="shared" si="1037"/>
        <v/>
      </c>
    </row>
    <row r="6855" spans="1:39" x14ac:dyDescent="0.2">
      <c r="A6855" t="s">
        <v>20629</v>
      </c>
      <c r="B6855" t="s">
        <v>830</v>
      </c>
      <c r="C6855" t="s">
        <v>20630</v>
      </c>
      <c r="D6855" s="1">
        <v>38355</v>
      </c>
      <c r="E6855" s="1">
        <v>43456</v>
      </c>
      <c r="F6855" t="s">
        <v>19</v>
      </c>
      <c r="I6855">
        <v>100</v>
      </c>
      <c r="J6855">
        <v>0</v>
      </c>
      <c r="K6855">
        <v>0</v>
      </c>
      <c r="L6855">
        <v>1607</v>
      </c>
      <c r="M6855">
        <v>1607</v>
      </c>
      <c r="N6855" t="s">
        <v>20</v>
      </c>
      <c r="O6855" t="s">
        <v>20631</v>
      </c>
      <c r="P6855" t="s">
        <v>28</v>
      </c>
      <c r="Q6855" t="s">
        <v>34233</v>
      </c>
      <c r="R6855" t="s">
        <v>34233</v>
      </c>
      <c r="S6855" t="s">
        <v>32628</v>
      </c>
      <c r="T6855" t="s">
        <v>34356</v>
      </c>
      <c r="U6855" t="s">
        <v>32656</v>
      </c>
      <c r="V6855" t="s">
        <v>33251</v>
      </c>
      <c r="X6855">
        <v>2</v>
      </c>
      <c r="Y6855">
        <v>1</v>
      </c>
      <c r="AA6855">
        <v>7.5</v>
      </c>
      <c r="AB6855">
        <v>25</v>
      </c>
      <c r="AC6855">
        <v>2</v>
      </c>
      <c r="AD6855" t="str">
        <f t="shared" si="1035"/>
        <v/>
      </c>
      <c r="AE6855" t="str">
        <f t="shared" si="1032"/>
        <v/>
      </c>
      <c r="AF6855" t="str">
        <f t="shared" si="1031"/>
        <v/>
      </c>
      <c r="AG6855">
        <f t="shared" si="1036"/>
        <v>2</v>
      </c>
      <c r="AH6855">
        <f t="shared" si="1038"/>
        <v>5.6</v>
      </c>
      <c r="AI6855">
        <v>0.14499999999999999</v>
      </c>
      <c r="AJ6855">
        <f t="shared" si="1034"/>
        <v>0.81199999999999994</v>
      </c>
      <c r="AK6855" t="str">
        <f t="shared" si="1039"/>
        <v/>
      </c>
      <c r="AL6855" t="str">
        <f t="shared" si="1037"/>
        <v/>
      </c>
    </row>
    <row r="6856" spans="1:39" x14ac:dyDescent="0.2">
      <c r="A6856" t="s">
        <v>20685</v>
      </c>
      <c r="B6856" t="s">
        <v>830</v>
      </c>
      <c r="C6856" t="s">
        <v>20686</v>
      </c>
      <c r="D6856" s="1">
        <v>38355</v>
      </c>
      <c r="E6856" s="1">
        <v>43951</v>
      </c>
      <c r="F6856" t="s">
        <v>19</v>
      </c>
      <c r="I6856">
        <v>100</v>
      </c>
      <c r="J6856">
        <v>0</v>
      </c>
      <c r="K6856">
        <v>0</v>
      </c>
      <c r="L6856">
        <v>1573</v>
      </c>
      <c r="M6856">
        <v>1573</v>
      </c>
      <c r="N6856" t="s">
        <v>20</v>
      </c>
      <c r="O6856" t="s">
        <v>20687</v>
      </c>
      <c r="P6856" t="s">
        <v>28</v>
      </c>
      <c r="Q6856" t="s">
        <v>34233</v>
      </c>
      <c r="R6856" t="s">
        <v>34233</v>
      </c>
      <c r="S6856" t="s">
        <v>32628</v>
      </c>
      <c r="T6856" t="s">
        <v>34356</v>
      </c>
      <c r="U6856" t="s">
        <v>32656</v>
      </c>
      <c r="V6856" t="s">
        <v>33251</v>
      </c>
      <c r="X6856">
        <v>2</v>
      </c>
      <c r="Y6856">
        <v>1</v>
      </c>
      <c r="AA6856">
        <v>7.5</v>
      </c>
      <c r="AB6856">
        <v>25</v>
      </c>
      <c r="AC6856">
        <v>2</v>
      </c>
      <c r="AD6856" t="str">
        <f t="shared" si="1035"/>
        <v/>
      </c>
      <c r="AE6856" t="str">
        <f t="shared" si="1032"/>
        <v/>
      </c>
      <c r="AF6856" t="str">
        <f t="shared" si="1031"/>
        <v/>
      </c>
      <c r="AG6856">
        <f t="shared" si="1036"/>
        <v>2</v>
      </c>
      <c r="AH6856">
        <f t="shared" si="1038"/>
        <v>5.6</v>
      </c>
      <c r="AI6856">
        <v>0.14499999999999999</v>
      </c>
      <c r="AJ6856">
        <f t="shared" si="1034"/>
        <v>0.81199999999999994</v>
      </c>
      <c r="AK6856" t="str">
        <f t="shared" si="1039"/>
        <v/>
      </c>
      <c r="AL6856" t="str">
        <f t="shared" si="1037"/>
        <v/>
      </c>
    </row>
    <row r="6857" spans="1:39" x14ac:dyDescent="0.2">
      <c r="A6857" t="s">
        <v>20632</v>
      </c>
      <c r="B6857" t="s">
        <v>830</v>
      </c>
      <c r="C6857" t="s">
        <v>20633</v>
      </c>
      <c r="D6857" s="1">
        <v>38355</v>
      </c>
      <c r="E6857" s="1">
        <v>43456</v>
      </c>
      <c r="F6857" t="s">
        <v>19</v>
      </c>
      <c r="I6857">
        <v>100</v>
      </c>
      <c r="J6857">
        <v>0</v>
      </c>
      <c r="K6857">
        <v>0</v>
      </c>
      <c r="L6857">
        <v>1664</v>
      </c>
      <c r="M6857">
        <v>1664</v>
      </c>
      <c r="N6857" t="s">
        <v>20</v>
      </c>
      <c r="O6857" t="s">
        <v>20634</v>
      </c>
      <c r="P6857" t="s">
        <v>28</v>
      </c>
      <c r="Q6857" t="s">
        <v>34233</v>
      </c>
      <c r="R6857" t="s">
        <v>34233</v>
      </c>
      <c r="S6857" t="s">
        <v>32628</v>
      </c>
      <c r="T6857" t="s">
        <v>34356</v>
      </c>
      <c r="U6857" t="s">
        <v>32656</v>
      </c>
      <c r="V6857" t="s">
        <v>33251</v>
      </c>
      <c r="X6857">
        <v>2</v>
      </c>
      <c r="Y6857">
        <v>1</v>
      </c>
      <c r="AA6857">
        <v>7.5</v>
      </c>
      <c r="AB6857">
        <v>25</v>
      </c>
      <c r="AC6857">
        <v>2</v>
      </c>
      <c r="AD6857" t="str">
        <f t="shared" si="1035"/>
        <v/>
      </c>
      <c r="AE6857" t="str">
        <f t="shared" si="1032"/>
        <v/>
      </c>
      <c r="AF6857" t="str">
        <f t="shared" si="1031"/>
        <v/>
      </c>
      <c r="AG6857">
        <f t="shared" si="1036"/>
        <v>2</v>
      </c>
      <c r="AH6857">
        <f t="shared" si="1038"/>
        <v>5.6</v>
      </c>
      <c r="AI6857">
        <v>0.14499999999999999</v>
      </c>
      <c r="AJ6857">
        <f t="shared" si="1034"/>
        <v>0.81199999999999994</v>
      </c>
      <c r="AK6857" t="str">
        <f t="shared" si="1039"/>
        <v/>
      </c>
      <c r="AL6857" t="str">
        <f t="shared" si="1037"/>
        <v/>
      </c>
    </row>
    <row r="6858" spans="1:39" x14ac:dyDescent="0.2">
      <c r="A6858" t="s">
        <v>20688</v>
      </c>
      <c r="B6858" t="s">
        <v>830</v>
      </c>
      <c r="C6858" t="s">
        <v>20689</v>
      </c>
      <c r="D6858" s="1">
        <v>38355</v>
      </c>
      <c r="E6858" s="1">
        <v>43456</v>
      </c>
      <c r="F6858" t="s">
        <v>19</v>
      </c>
      <c r="I6858">
        <v>100</v>
      </c>
      <c r="J6858">
        <v>0</v>
      </c>
      <c r="K6858">
        <v>0</v>
      </c>
      <c r="L6858">
        <v>1665</v>
      </c>
      <c r="M6858">
        <v>1665</v>
      </c>
      <c r="N6858" t="s">
        <v>20</v>
      </c>
      <c r="O6858" t="s">
        <v>20690</v>
      </c>
      <c r="P6858" t="s">
        <v>28</v>
      </c>
      <c r="Q6858" t="s">
        <v>34233</v>
      </c>
      <c r="R6858" t="s">
        <v>34233</v>
      </c>
      <c r="S6858" t="s">
        <v>32628</v>
      </c>
      <c r="T6858" t="s">
        <v>34356</v>
      </c>
      <c r="U6858" t="s">
        <v>32656</v>
      </c>
      <c r="V6858" t="s">
        <v>33251</v>
      </c>
      <c r="X6858">
        <v>2</v>
      </c>
      <c r="Y6858">
        <v>1</v>
      </c>
      <c r="AA6858">
        <v>7.5</v>
      </c>
      <c r="AB6858">
        <v>25</v>
      </c>
      <c r="AC6858">
        <v>2</v>
      </c>
      <c r="AD6858" t="str">
        <f t="shared" si="1035"/>
        <v/>
      </c>
      <c r="AE6858" t="str">
        <f t="shared" si="1032"/>
        <v/>
      </c>
      <c r="AF6858" t="str">
        <f t="shared" si="1031"/>
        <v/>
      </c>
      <c r="AG6858">
        <f t="shared" ref="AG6858:AG6889" si="1040">IF((S6858&lt;&gt;"tühi")*(AC6858&lt;&gt;""),AC6858,"")</f>
        <v>2</v>
      </c>
      <c r="AH6858">
        <f t="shared" si="1038"/>
        <v>5.6</v>
      </c>
      <c r="AI6858">
        <v>0.14499999999999999</v>
      </c>
      <c r="AJ6858">
        <f t="shared" si="1034"/>
        <v>0.81199999999999994</v>
      </c>
      <c r="AK6858" t="str">
        <f t="shared" si="1039"/>
        <v/>
      </c>
      <c r="AL6858" t="str">
        <f t="shared" si="1037"/>
        <v/>
      </c>
    </row>
    <row r="6859" spans="1:39" x14ac:dyDescent="0.2">
      <c r="A6859" t="s">
        <v>20649</v>
      </c>
      <c r="B6859" t="s">
        <v>830</v>
      </c>
      <c r="C6859" t="s">
        <v>20650</v>
      </c>
      <c r="D6859" s="1">
        <v>38355</v>
      </c>
      <c r="E6859" s="1">
        <v>43456</v>
      </c>
      <c r="F6859" t="s">
        <v>19</v>
      </c>
      <c r="I6859">
        <v>100</v>
      </c>
      <c r="J6859">
        <v>0</v>
      </c>
      <c r="K6859">
        <v>0</v>
      </c>
      <c r="L6859">
        <v>1592</v>
      </c>
      <c r="M6859">
        <v>1592</v>
      </c>
      <c r="N6859" t="s">
        <v>20</v>
      </c>
      <c r="O6859" t="s">
        <v>20651</v>
      </c>
      <c r="P6859" t="s">
        <v>28</v>
      </c>
      <c r="Q6859" t="s">
        <v>34233</v>
      </c>
      <c r="R6859" t="s">
        <v>34233</v>
      </c>
      <c r="S6859" t="s">
        <v>32628</v>
      </c>
      <c r="T6859" t="s">
        <v>34372</v>
      </c>
      <c r="U6859" t="s">
        <v>32656</v>
      </c>
      <c r="V6859" t="s">
        <v>33251</v>
      </c>
      <c r="X6859">
        <v>2</v>
      </c>
      <c r="Y6859">
        <v>1</v>
      </c>
      <c r="AA6859">
        <v>7.5</v>
      </c>
      <c r="AB6859">
        <v>25</v>
      </c>
      <c r="AC6859">
        <v>2</v>
      </c>
      <c r="AD6859" t="str">
        <f t="shared" si="1035"/>
        <v/>
      </c>
      <c r="AE6859" t="str">
        <f t="shared" si="1032"/>
        <v/>
      </c>
      <c r="AF6859" t="str">
        <f t="shared" si="1031"/>
        <v/>
      </c>
      <c r="AG6859">
        <f t="shared" si="1040"/>
        <v>2</v>
      </c>
      <c r="AH6859">
        <f t="shared" si="1038"/>
        <v>5.6</v>
      </c>
      <c r="AI6859">
        <v>0.14499999999999999</v>
      </c>
      <c r="AJ6859">
        <f t="shared" si="1034"/>
        <v>0.81199999999999994</v>
      </c>
      <c r="AK6859" t="str">
        <f t="shared" si="1039"/>
        <v/>
      </c>
      <c r="AL6859" t="str">
        <f t="shared" si="1037"/>
        <v/>
      </c>
    </row>
    <row r="6860" spans="1:39" x14ac:dyDescent="0.2">
      <c r="A6860" t="s">
        <v>20652</v>
      </c>
      <c r="B6860" t="s">
        <v>830</v>
      </c>
      <c r="C6860" t="s">
        <v>20653</v>
      </c>
      <c r="D6860" s="1">
        <v>38355</v>
      </c>
      <c r="E6860" s="1">
        <v>43456</v>
      </c>
      <c r="F6860" t="s">
        <v>474</v>
      </c>
      <c r="I6860">
        <v>100</v>
      </c>
      <c r="J6860">
        <v>0</v>
      </c>
      <c r="K6860">
        <v>0</v>
      </c>
      <c r="L6860">
        <v>30</v>
      </c>
      <c r="M6860">
        <v>30</v>
      </c>
      <c r="N6860" t="s">
        <v>20</v>
      </c>
      <c r="O6860" t="s">
        <v>20654</v>
      </c>
      <c r="P6860" t="s">
        <v>28</v>
      </c>
      <c r="Q6860" t="s">
        <v>34233</v>
      </c>
      <c r="R6860" t="s">
        <v>34233</v>
      </c>
      <c r="S6860" t="s">
        <v>32627</v>
      </c>
      <c r="T6860" t="s">
        <v>34233</v>
      </c>
      <c r="V6860" t="s">
        <v>33251</v>
      </c>
      <c r="AD6860" t="str">
        <f t="shared" si="1035"/>
        <v/>
      </c>
      <c r="AE6860" t="str">
        <f t="shared" si="1032"/>
        <v/>
      </c>
      <c r="AF6860" t="str">
        <f t="shared" si="1031"/>
        <v/>
      </c>
      <c r="AG6860" t="str">
        <f t="shared" si="1040"/>
        <v/>
      </c>
      <c r="AH6860" t="str">
        <f t="shared" si="1038"/>
        <v/>
      </c>
      <c r="AI6860">
        <v>0.14499999999999999</v>
      </c>
      <c r="AJ6860" t="str">
        <f t="shared" si="1034"/>
        <v/>
      </c>
      <c r="AK6860" t="str">
        <f t="shared" si="1039"/>
        <v/>
      </c>
      <c r="AL6860" t="str">
        <f t="shared" si="1037"/>
        <v/>
      </c>
    </row>
    <row r="6861" spans="1:39" x14ac:dyDescent="0.2">
      <c r="A6861" t="s">
        <v>20658</v>
      </c>
      <c r="B6861" t="s">
        <v>830</v>
      </c>
      <c r="C6861" t="s">
        <v>20659</v>
      </c>
      <c r="D6861" s="1">
        <v>38355</v>
      </c>
      <c r="E6861" s="1">
        <v>43456</v>
      </c>
      <c r="F6861" t="s">
        <v>19</v>
      </c>
      <c r="I6861">
        <v>100</v>
      </c>
      <c r="J6861">
        <v>0</v>
      </c>
      <c r="K6861">
        <v>0</v>
      </c>
      <c r="L6861">
        <v>1315</v>
      </c>
      <c r="M6861">
        <v>1315</v>
      </c>
      <c r="N6861" t="s">
        <v>20</v>
      </c>
      <c r="O6861" t="s">
        <v>20660</v>
      </c>
      <c r="P6861" t="s">
        <v>28</v>
      </c>
      <c r="Q6861" t="s">
        <v>34234</v>
      </c>
      <c r="R6861" t="s">
        <v>33783</v>
      </c>
      <c r="S6861" t="s">
        <v>33942</v>
      </c>
      <c r="T6861" t="s">
        <v>34233</v>
      </c>
      <c r="U6861" t="s">
        <v>32634</v>
      </c>
      <c r="V6861" t="s">
        <v>33251</v>
      </c>
      <c r="X6861">
        <v>2</v>
      </c>
      <c r="Y6861">
        <v>1</v>
      </c>
      <c r="AA6861">
        <v>7.5</v>
      </c>
      <c r="AB6861">
        <v>20</v>
      </c>
      <c r="AC6861">
        <v>1</v>
      </c>
      <c r="AD6861" t="str">
        <f t="shared" si="1035"/>
        <v/>
      </c>
      <c r="AE6861">
        <f t="shared" si="1032"/>
        <v>1</v>
      </c>
      <c r="AF6861" t="str">
        <f t="shared" si="1031"/>
        <v/>
      </c>
      <c r="AG6861" t="str">
        <f t="shared" si="1040"/>
        <v/>
      </c>
      <c r="AH6861" t="str">
        <f t="shared" si="1038"/>
        <v/>
      </c>
      <c r="AI6861">
        <v>0.14499999999999999</v>
      </c>
      <c r="AJ6861" t="str">
        <f t="shared" si="1034"/>
        <v/>
      </c>
      <c r="AK6861">
        <f t="shared" si="1039"/>
        <v>2.8</v>
      </c>
      <c r="AL6861">
        <f t="shared" si="1037"/>
        <v>0.40599999999999997</v>
      </c>
    </row>
    <row r="6862" spans="1:39" x14ac:dyDescent="0.2">
      <c r="A6862" t="s">
        <v>20635</v>
      </c>
      <c r="B6862" t="s">
        <v>830</v>
      </c>
      <c r="C6862" t="s">
        <v>20636</v>
      </c>
      <c r="D6862" s="1">
        <v>38355</v>
      </c>
      <c r="E6862" s="1">
        <v>43456</v>
      </c>
      <c r="F6862" t="s">
        <v>19</v>
      </c>
      <c r="I6862">
        <v>100</v>
      </c>
      <c r="J6862">
        <v>0</v>
      </c>
      <c r="K6862">
        <v>0</v>
      </c>
      <c r="L6862">
        <v>1734</v>
      </c>
      <c r="M6862">
        <v>1734</v>
      </c>
      <c r="N6862" t="s">
        <v>20</v>
      </c>
      <c r="O6862" t="s">
        <v>20637</v>
      </c>
      <c r="P6862" t="s">
        <v>28</v>
      </c>
      <c r="Q6862" t="s">
        <v>34233</v>
      </c>
      <c r="R6862" t="s">
        <v>34233</v>
      </c>
      <c r="S6862" t="s">
        <v>32628</v>
      </c>
      <c r="T6862" t="s">
        <v>34356</v>
      </c>
      <c r="U6862" t="s">
        <v>32656</v>
      </c>
      <c r="V6862" t="s">
        <v>33251</v>
      </c>
      <c r="X6862">
        <v>2</v>
      </c>
      <c r="Y6862">
        <v>1</v>
      </c>
      <c r="AA6862">
        <v>7.5</v>
      </c>
      <c r="AB6862">
        <v>25</v>
      </c>
      <c r="AC6862">
        <v>2</v>
      </c>
      <c r="AD6862" t="str">
        <f t="shared" si="1035"/>
        <v/>
      </c>
      <c r="AE6862" t="str">
        <f t="shared" si="1032"/>
        <v/>
      </c>
      <c r="AF6862" t="str">
        <f t="shared" si="1031"/>
        <v/>
      </c>
      <c r="AG6862">
        <f t="shared" si="1040"/>
        <v>2</v>
      </c>
      <c r="AH6862">
        <f t="shared" si="1038"/>
        <v>5.6</v>
      </c>
      <c r="AI6862">
        <v>0.14499999999999999</v>
      </c>
      <c r="AJ6862">
        <f t="shared" si="1034"/>
        <v>0.81199999999999994</v>
      </c>
      <c r="AK6862" t="str">
        <f t="shared" si="1039"/>
        <v/>
      </c>
      <c r="AL6862" t="str">
        <f t="shared" si="1037"/>
        <v/>
      </c>
    </row>
    <row r="6863" spans="1:39" x14ac:dyDescent="0.2">
      <c r="A6863" t="s">
        <v>20638</v>
      </c>
      <c r="B6863" t="s">
        <v>830</v>
      </c>
      <c r="C6863" t="s">
        <v>20639</v>
      </c>
      <c r="D6863" s="1">
        <v>38355</v>
      </c>
      <c r="E6863" s="1">
        <v>43456</v>
      </c>
      <c r="F6863" t="s">
        <v>19</v>
      </c>
      <c r="I6863">
        <v>100</v>
      </c>
      <c r="J6863">
        <v>0</v>
      </c>
      <c r="K6863">
        <v>0</v>
      </c>
      <c r="L6863">
        <v>1530</v>
      </c>
      <c r="M6863">
        <v>1530</v>
      </c>
      <c r="N6863" t="s">
        <v>20</v>
      </c>
      <c r="O6863" t="s">
        <v>20640</v>
      </c>
      <c r="P6863" t="s">
        <v>28</v>
      </c>
      <c r="Q6863" t="s">
        <v>34233</v>
      </c>
      <c r="R6863" t="s">
        <v>34233</v>
      </c>
      <c r="S6863" t="s">
        <v>32628</v>
      </c>
      <c r="T6863" t="s">
        <v>34357</v>
      </c>
      <c r="U6863" t="s">
        <v>32634</v>
      </c>
      <c r="V6863" t="s">
        <v>33272</v>
      </c>
      <c r="W6863">
        <v>200</v>
      </c>
      <c r="Y6863" t="s">
        <v>32654</v>
      </c>
      <c r="Z6863">
        <v>400</v>
      </c>
      <c r="AA6863">
        <v>6</v>
      </c>
      <c r="AB6863">
        <v>13</v>
      </c>
      <c r="AC6863">
        <v>1</v>
      </c>
      <c r="AD6863" t="str">
        <f t="shared" si="1035"/>
        <v/>
      </c>
      <c r="AE6863" t="str">
        <f t="shared" si="1032"/>
        <v/>
      </c>
      <c r="AF6863" t="str">
        <f t="shared" si="1031"/>
        <v/>
      </c>
      <c r="AG6863">
        <f t="shared" si="1040"/>
        <v>1</v>
      </c>
      <c r="AH6863">
        <f t="shared" si="1038"/>
        <v>2.8</v>
      </c>
      <c r="AI6863">
        <v>0.14499999999999999</v>
      </c>
      <c r="AJ6863">
        <f t="shared" si="1034"/>
        <v>0.40599999999999997</v>
      </c>
      <c r="AK6863" t="str">
        <f t="shared" si="1039"/>
        <v/>
      </c>
      <c r="AL6863" t="str">
        <f t="shared" si="1037"/>
        <v/>
      </c>
    </row>
    <row r="6864" spans="1:39" x14ac:dyDescent="0.2">
      <c r="A6864" t="s">
        <v>20641</v>
      </c>
      <c r="B6864" t="s">
        <v>830</v>
      </c>
      <c r="C6864" t="s">
        <v>20642</v>
      </c>
      <c r="D6864" s="1">
        <v>38355</v>
      </c>
      <c r="E6864" s="1">
        <v>43456</v>
      </c>
      <c r="F6864" t="s">
        <v>19</v>
      </c>
      <c r="I6864">
        <v>100</v>
      </c>
      <c r="J6864">
        <v>0</v>
      </c>
      <c r="K6864">
        <v>0</v>
      </c>
      <c r="L6864">
        <v>1251</v>
      </c>
      <c r="M6864">
        <v>1251</v>
      </c>
      <c r="N6864" t="s">
        <v>20</v>
      </c>
      <c r="O6864" t="s">
        <v>20643</v>
      </c>
      <c r="P6864" t="s">
        <v>28</v>
      </c>
      <c r="Q6864" t="s">
        <v>34233</v>
      </c>
      <c r="R6864" t="s">
        <v>34233</v>
      </c>
      <c r="S6864" t="s">
        <v>33797</v>
      </c>
      <c r="T6864" t="s">
        <v>34357</v>
      </c>
      <c r="U6864" t="s">
        <v>32634</v>
      </c>
      <c r="V6864" t="s">
        <v>33272</v>
      </c>
      <c r="W6864">
        <v>200</v>
      </c>
      <c r="Y6864" t="s">
        <v>32654</v>
      </c>
      <c r="Z6864">
        <v>400</v>
      </c>
      <c r="AA6864">
        <v>6</v>
      </c>
      <c r="AB6864">
        <v>13</v>
      </c>
      <c r="AC6864">
        <v>1</v>
      </c>
      <c r="AD6864" t="str">
        <f t="shared" si="1035"/>
        <v/>
      </c>
      <c r="AE6864" t="str">
        <f t="shared" si="1032"/>
        <v/>
      </c>
      <c r="AF6864" t="str">
        <f t="shared" si="1031"/>
        <v/>
      </c>
      <c r="AG6864">
        <f t="shared" si="1040"/>
        <v>1</v>
      </c>
      <c r="AH6864">
        <f t="shared" si="1038"/>
        <v>2.8</v>
      </c>
      <c r="AI6864">
        <v>0.14499999999999999</v>
      </c>
      <c r="AJ6864">
        <f t="shared" si="1034"/>
        <v>0.40599999999999997</v>
      </c>
      <c r="AK6864" t="str">
        <f t="shared" si="1039"/>
        <v/>
      </c>
      <c r="AL6864" t="str">
        <f t="shared" si="1037"/>
        <v/>
      </c>
    </row>
    <row r="6865" spans="1:38" x14ac:dyDescent="0.2">
      <c r="A6865" t="s">
        <v>20679</v>
      </c>
      <c r="B6865" t="s">
        <v>830</v>
      </c>
      <c r="C6865" t="s">
        <v>20680</v>
      </c>
      <c r="D6865" s="1">
        <v>38355</v>
      </c>
      <c r="E6865" s="1">
        <v>43951</v>
      </c>
      <c r="F6865" t="s">
        <v>19</v>
      </c>
      <c r="I6865">
        <v>100</v>
      </c>
      <c r="J6865">
        <v>0</v>
      </c>
      <c r="K6865">
        <v>0</v>
      </c>
      <c r="L6865">
        <v>1507</v>
      </c>
      <c r="M6865">
        <v>1507</v>
      </c>
      <c r="N6865" t="s">
        <v>20</v>
      </c>
      <c r="O6865" t="s">
        <v>20681</v>
      </c>
      <c r="P6865" t="s">
        <v>28</v>
      </c>
      <c r="Q6865" t="s">
        <v>34233</v>
      </c>
      <c r="R6865" t="s">
        <v>34233</v>
      </c>
      <c r="S6865" t="s">
        <v>32628</v>
      </c>
      <c r="T6865" t="s">
        <v>34357</v>
      </c>
      <c r="U6865" t="s">
        <v>32634</v>
      </c>
      <c r="V6865" t="s">
        <v>33272</v>
      </c>
      <c r="W6865">
        <v>200</v>
      </c>
      <c r="Y6865" t="s">
        <v>32654</v>
      </c>
      <c r="Z6865">
        <v>400</v>
      </c>
      <c r="AA6865">
        <v>6</v>
      </c>
      <c r="AB6865">
        <v>16</v>
      </c>
      <c r="AC6865">
        <v>1</v>
      </c>
      <c r="AD6865" t="str">
        <f t="shared" si="1035"/>
        <v/>
      </c>
      <c r="AE6865" t="str">
        <f t="shared" si="1032"/>
        <v/>
      </c>
      <c r="AF6865" t="str">
        <f t="shared" si="1031"/>
        <v/>
      </c>
      <c r="AG6865">
        <f t="shared" si="1040"/>
        <v>1</v>
      </c>
      <c r="AH6865">
        <f t="shared" si="1038"/>
        <v>2.8</v>
      </c>
      <c r="AI6865">
        <v>0.14499999999999999</v>
      </c>
      <c r="AJ6865">
        <f t="shared" si="1034"/>
        <v>0.40599999999999997</v>
      </c>
      <c r="AK6865" t="str">
        <f t="shared" si="1039"/>
        <v/>
      </c>
      <c r="AL6865" t="str">
        <f t="shared" si="1037"/>
        <v/>
      </c>
    </row>
    <row r="6866" spans="1:38" x14ac:dyDescent="0.2">
      <c r="A6866" t="s">
        <v>20644</v>
      </c>
      <c r="B6866" t="s">
        <v>830</v>
      </c>
      <c r="C6866" t="s">
        <v>20645</v>
      </c>
      <c r="D6866" s="1">
        <v>38355</v>
      </c>
      <c r="E6866" s="1">
        <v>43456</v>
      </c>
      <c r="F6866" t="s">
        <v>19</v>
      </c>
      <c r="I6866">
        <v>100</v>
      </c>
      <c r="J6866">
        <v>0</v>
      </c>
      <c r="K6866">
        <v>0</v>
      </c>
      <c r="L6866">
        <v>1252</v>
      </c>
      <c r="M6866">
        <v>1252</v>
      </c>
      <c r="N6866" t="s">
        <v>20</v>
      </c>
      <c r="O6866" t="s">
        <v>20646</v>
      </c>
      <c r="P6866" t="s">
        <v>28</v>
      </c>
      <c r="Q6866" t="s">
        <v>34233</v>
      </c>
      <c r="R6866" t="s">
        <v>34233</v>
      </c>
      <c r="S6866" t="s">
        <v>32628</v>
      </c>
      <c r="T6866" t="s">
        <v>34357</v>
      </c>
      <c r="U6866" t="s">
        <v>32634</v>
      </c>
      <c r="V6866" t="s">
        <v>33251</v>
      </c>
      <c r="X6866">
        <v>2</v>
      </c>
      <c r="Y6866">
        <v>1</v>
      </c>
      <c r="AA6866">
        <v>7.5</v>
      </c>
      <c r="AB6866">
        <v>20</v>
      </c>
      <c r="AC6866">
        <v>1</v>
      </c>
      <c r="AD6866" t="str">
        <f t="shared" si="1035"/>
        <v/>
      </c>
      <c r="AE6866" t="str">
        <f t="shared" si="1032"/>
        <v/>
      </c>
      <c r="AF6866" t="str">
        <f t="shared" ref="AF6866:AF6929" si="1041">IF((S6866&lt;&gt;"tühi")*(F6866&lt;&gt;"Elamumaa")*(G6866&lt;&gt;"Elamumaa")*(H6866&lt;&gt;"Elamumaa"),IF(Z6866=0,"",Z6866),"")</f>
        <v/>
      </c>
      <c r="AG6866">
        <f t="shared" si="1040"/>
        <v>1</v>
      </c>
      <c r="AH6866">
        <f t="shared" si="1038"/>
        <v>2.8</v>
      </c>
      <c r="AI6866">
        <v>0.14499999999999999</v>
      </c>
      <c r="AJ6866">
        <f t="shared" si="1034"/>
        <v>0.40599999999999997</v>
      </c>
      <c r="AK6866" t="str">
        <f t="shared" si="1039"/>
        <v/>
      </c>
      <c r="AL6866" t="str">
        <f t="shared" si="1037"/>
        <v/>
      </c>
    </row>
    <row r="6867" spans="1:38" x14ac:dyDescent="0.2">
      <c r="A6867" t="s">
        <v>20647</v>
      </c>
      <c r="B6867" t="s">
        <v>830</v>
      </c>
      <c r="C6867" t="s">
        <v>20648</v>
      </c>
      <c r="D6867" s="1">
        <v>38355</v>
      </c>
      <c r="E6867" s="1">
        <v>43456</v>
      </c>
      <c r="F6867" t="s">
        <v>19</v>
      </c>
      <c r="I6867">
        <v>100</v>
      </c>
      <c r="J6867">
        <v>0</v>
      </c>
      <c r="K6867">
        <v>0</v>
      </c>
      <c r="L6867">
        <v>1287</v>
      </c>
      <c r="M6867">
        <v>1287</v>
      </c>
      <c r="N6867" t="s">
        <v>20</v>
      </c>
      <c r="O6867" t="s">
        <v>21</v>
      </c>
      <c r="P6867" t="s">
        <v>28</v>
      </c>
      <c r="Q6867" t="s">
        <v>34233</v>
      </c>
      <c r="R6867" t="s">
        <v>34233</v>
      </c>
      <c r="S6867" t="s">
        <v>32628</v>
      </c>
      <c r="T6867" t="s">
        <v>34356</v>
      </c>
      <c r="U6867" t="s">
        <v>32634</v>
      </c>
      <c r="V6867" t="s">
        <v>33251</v>
      </c>
      <c r="X6867">
        <v>2</v>
      </c>
      <c r="Y6867">
        <v>1</v>
      </c>
      <c r="AA6867">
        <v>7.5</v>
      </c>
      <c r="AB6867">
        <v>20</v>
      </c>
      <c r="AC6867">
        <v>1</v>
      </c>
      <c r="AD6867" t="str">
        <f t="shared" si="1035"/>
        <v/>
      </c>
      <c r="AE6867" t="str">
        <f t="shared" si="1032"/>
        <v/>
      </c>
      <c r="AF6867" t="str">
        <f t="shared" si="1041"/>
        <v/>
      </c>
      <c r="AG6867">
        <f t="shared" si="1040"/>
        <v>1</v>
      </c>
      <c r="AH6867">
        <f t="shared" si="1038"/>
        <v>2.8</v>
      </c>
      <c r="AI6867">
        <v>0.14499999999999999</v>
      </c>
      <c r="AJ6867">
        <f t="shared" si="1034"/>
        <v>0.40599999999999997</v>
      </c>
      <c r="AK6867" t="str">
        <f t="shared" si="1039"/>
        <v/>
      </c>
      <c r="AL6867" t="str">
        <f t="shared" si="1037"/>
        <v/>
      </c>
    </row>
    <row r="6868" spans="1:38" x14ac:dyDescent="0.2">
      <c r="A6868" t="s">
        <v>19524</v>
      </c>
      <c r="B6868" t="s">
        <v>830</v>
      </c>
      <c r="C6868" t="s">
        <v>19525</v>
      </c>
      <c r="D6868" s="1">
        <v>38194</v>
      </c>
      <c r="E6868" s="1">
        <v>44546</v>
      </c>
      <c r="F6868" t="s">
        <v>19</v>
      </c>
      <c r="I6868">
        <v>100</v>
      </c>
      <c r="J6868">
        <v>0</v>
      </c>
      <c r="K6868">
        <v>0</v>
      </c>
      <c r="L6868">
        <v>10967</v>
      </c>
      <c r="M6868">
        <v>10967</v>
      </c>
      <c r="N6868" t="s">
        <v>20</v>
      </c>
      <c r="O6868" t="s">
        <v>19526</v>
      </c>
      <c r="P6868" t="s">
        <v>28</v>
      </c>
      <c r="Q6868" t="s">
        <v>34233</v>
      </c>
      <c r="R6868" t="s">
        <v>34233</v>
      </c>
      <c r="S6868" t="s">
        <v>33797</v>
      </c>
      <c r="T6868" t="s">
        <v>34349</v>
      </c>
      <c r="U6868" t="s">
        <v>32634</v>
      </c>
      <c r="V6868" t="s">
        <v>33251</v>
      </c>
      <c r="X6868">
        <v>2</v>
      </c>
      <c r="Y6868">
        <v>1</v>
      </c>
      <c r="AA6868">
        <v>7.5</v>
      </c>
      <c r="AB6868">
        <v>20</v>
      </c>
      <c r="AC6868">
        <v>1</v>
      </c>
      <c r="AD6868" t="str">
        <f t="shared" si="1035"/>
        <v/>
      </c>
      <c r="AE6868" t="str">
        <f t="shared" si="1032"/>
        <v/>
      </c>
      <c r="AF6868" t="str">
        <f t="shared" si="1041"/>
        <v/>
      </c>
      <c r="AG6868">
        <f t="shared" si="1040"/>
        <v>1</v>
      </c>
      <c r="AH6868">
        <f t="shared" si="1038"/>
        <v>2.8</v>
      </c>
      <c r="AI6868">
        <v>0.14499999999999999</v>
      </c>
      <c r="AJ6868">
        <f t="shared" si="1034"/>
        <v>0.40599999999999997</v>
      </c>
      <c r="AK6868" t="str">
        <f t="shared" si="1039"/>
        <v/>
      </c>
      <c r="AL6868" t="str">
        <f t="shared" si="1037"/>
        <v/>
      </c>
    </row>
    <row r="6869" spans="1:38" x14ac:dyDescent="0.2">
      <c r="A6869" t="s">
        <v>20661</v>
      </c>
      <c r="B6869" t="s">
        <v>830</v>
      </c>
      <c r="C6869" t="s">
        <v>20662</v>
      </c>
      <c r="D6869" s="1">
        <v>38355</v>
      </c>
      <c r="E6869" s="1">
        <v>43456</v>
      </c>
      <c r="F6869" t="s">
        <v>19</v>
      </c>
      <c r="I6869">
        <v>100</v>
      </c>
      <c r="J6869">
        <v>0</v>
      </c>
      <c r="K6869">
        <v>0</v>
      </c>
      <c r="L6869">
        <v>1336</v>
      </c>
      <c r="M6869">
        <v>1336</v>
      </c>
      <c r="N6869" t="s">
        <v>20</v>
      </c>
      <c r="O6869" t="s">
        <v>20663</v>
      </c>
      <c r="P6869" t="s">
        <v>28</v>
      </c>
      <c r="Q6869" t="s">
        <v>34234</v>
      </c>
      <c r="R6869" t="s">
        <v>33783</v>
      </c>
      <c r="S6869" t="s">
        <v>33942</v>
      </c>
      <c r="T6869" t="s">
        <v>34233</v>
      </c>
      <c r="U6869" t="s">
        <v>32634</v>
      </c>
      <c r="V6869" t="s">
        <v>33251</v>
      </c>
      <c r="X6869">
        <v>2</v>
      </c>
      <c r="Y6869">
        <v>1</v>
      </c>
      <c r="AA6869">
        <v>7.5</v>
      </c>
      <c r="AB6869">
        <v>20</v>
      </c>
      <c r="AC6869">
        <v>1</v>
      </c>
      <c r="AD6869" t="str">
        <f t="shared" si="1035"/>
        <v/>
      </c>
      <c r="AE6869">
        <f t="shared" si="1032"/>
        <v>1</v>
      </c>
      <c r="AF6869" t="str">
        <f t="shared" si="1041"/>
        <v/>
      </c>
      <c r="AG6869" t="str">
        <f t="shared" si="1040"/>
        <v/>
      </c>
      <c r="AH6869" t="str">
        <f t="shared" si="1038"/>
        <v/>
      </c>
      <c r="AI6869">
        <v>0.14499999999999999</v>
      </c>
      <c r="AJ6869" t="str">
        <f t="shared" si="1034"/>
        <v/>
      </c>
      <c r="AK6869">
        <f t="shared" si="1039"/>
        <v>2.8</v>
      </c>
      <c r="AL6869">
        <f t="shared" si="1037"/>
        <v>0.40599999999999997</v>
      </c>
    </row>
    <row r="6870" spans="1:38" x14ac:dyDescent="0.2">
      <c r="A6870" t="s">
        <v>20664</v>
      </c>
      <c r="B6870" t="s">
        <v>830</v>
      </c>
      <c r="C6870" t="s">
        <v>20665</v>
      </c>
      <c r="D6870" s="1">
        <v>38355</v>
      </c>
      <c r="E6870" s="1">
        <v>43456</v>
      </c>
      <c r="F6870" t="s">
        <v>19</v>
      </c>
      <c r="I6870">
        <v>100</v>
      </c>
      <c r="J6870">
        <v>0</v>
      </c>
      <c r="K6870">
        <v>0</v>
      </c>
      <c r="L6870">
        <v>1275</v>
      </c>
      <c r="M6870">
        <v>1275</v>
      </c>
      <c r="N6870" t="s">
        <v>20</v>
      </c>
      <c r="O6870" t="s">
        <v>20666</v>
      </c>
      <c r="P6870" t="s">
        <v>28</v>
      </c>
      <c r="Q6870" t="s">
        <v>34234</v>
      </c>
      <c r="R6870" t="s">
        <v>33783</v>
      </c>
      <c r="S6870" t="s">
        <v>33942</v>
      </c>
      <c r="T6870" t="s">
        <v>34233</v>
      </c>
      <c r="U6870" t="s">
        <v>32634</v>
      </c>
      <c r="V6870" t="s">
        <v>33251</v>
      </c>
      <c r="X6870">
        <v>2</v>
      </c>
      <c r="Y6870">
        <v>1</v>
      </c>
      <c r="AA6870">
        <v>7.5</v>
      </c>
      <c r="AB6870">
        <v>20</v>
      </c>
      <c r="AC6870">
        <v>1</v>
      </c>
      <c r="AD6870" t="str">
        <f t="shared" si="1035"/>
        <v/>
      </c>
      <c r="AE6870">
        <f t="shared" si="1032"/>
        <v>1</v>
      </c>
      <c r="AF6870" t="str">
        <f t="shared" si="1041"/>
        <v/>
      </c>
      <c r="AG6870" t="str">
        <f t="shared" si="1040"/>
        <v/>
      </c>
      <c r="AH6870" t="str">
        <f t="shared" si="1038"/>
        <v/>
      </c>
      <c r="AI6870">
        <v>0.14499999999999999</v>
      </c>
      <c r="AJ6870" t="str">
        <f t="shared" si="1034"/>
        <v/>
      </c>
      <c r="AK6870">
        <f t="shared" si="1039"/>
        <v>2.8</v>
      </c>
      <c r="AL6870">
        <f t="shared" si="1037"/>
        <v>0.40599999999999997</v>
      </c>
    </row>
    <row r="6871" spans="1:38" x14ac:dyDescent="0.2">
      <c r="A6871" t="s">
        <v>20612</v>
      </c>
      <c r="B6871" t="s">
        <v>830</v>
      </c>
      <c r="C6871" t="s">
        <v>20613</v>
      </c>
      <c r="D6871" s="1">
        <v>38355</v>
      </c>
      <c r="E6871" s="1">
        <v>43456</v>
      </c>
      <c r="F6871" t="s">
        <v>19</v>
      </c>
      <c r="I6871">
        <v>100</v>
      </c>
      <c r="J6871">
        <v>0</v>
      </c>
      <c r="K6871">
        <v>0</v>
      </c>
      <c r="L6871">
        <v>1373</v>
      </c>
      <c r="M6871">
        <v>1373</v>
      </c>
      <c r="N6871" t="s">
        <v>20</v>
      </c>
      <c r="O6871" t="s">
        <v>20614</v>
      </c>
      <c r="P6871" t="s">
        <v>28</v>
      </c>
      <c r="Q6871" t="s">
        <v>34233</v>
      </c>
      <c r="R6871" t="s">
        <v>34233</v>
      </c>
      <c r="S6871" t="s">
        <v>32628</v>
      </c>
      <c r="T6871" t="s">
        <v>34372</v>
      </c>
      <c r="U6871" t="s">
        <v>32656</v>
      </c>
      <c r="V6871" t="s">
        <v>33251</v>
      </c>
      <c r="X6871">
        <v>2</v>
      </c>
      <c r="Y6871">
        <v>1</v>
      </c>
      <c r="AA6871">
        <v>7.5</v>
      </c>
      <c r="AB6871">
        <v>25</v>
      </c>
      <c r="AC6871">
        <v>2</v>
      </c>
      <c r="AD6871" t="str">
        <f t="shared" si="1035"/>
        <v/>
      </c>
      <c r="AE6871" t="str">
        <f t="shared" si="1032"/>
        <v/>
      </c>
      <c r="AF6871" t="str">
        <f t="shared" si="1041"/>
        <v/>
      </c>
      <c r="AG6871">
        <f t="shared" si="1040"/>
        <v>2</v>
      </c>
      <c r="AH6871">
        <f t="shared" si="1038"/>
        <v>5.6</v>
      </c>
      <c r="AI6871">
        <v>0.14499999999999999</v>
      </c>
      <c r="AJ6871">
        <f t="shared" si="1034"/>
        <v>0.81199999999999994</v>
      </c>
      <c r="AK6871" t="str">
        <f t="shared" si="1039"/>
        <v/>
      </c>
      <c r="AL6871" t="str">
        <f t="shared" si="1037"/>
        <v/>
      </c>
    </row>
    <row r="6872" spans="1:38" x14ac:dyDescent="0.2">
      <c r="A6872" t="s">
        <v>20615</v>
      </c>
      <c r="B6872" t="s">
        <v>830</v>
      </c>
      <c r="C6872" t="s">
        <v>20616</v>
      </c>
      <c r="D6872" s="1">
        <v>38355</v>
      </c>
      <c r="E6872" s="1">
        <v>43456</v>
      </c>
      <c r="F6872" t="s">
        <v>19</v>
      </c>
      <c r="I6872">
        <v>100</v>
      </c>
      <c r="J6872">
        <v>0</v>
      </c>
      <c r="K6872">
        <v>0</v>
      </c>
      <c r="L6872">
        <v>1289</v>
      </c>
      <c r="M6872">
        <v>1289</v>
      </c>
      <c r="N6872" t="s">
        <v>20</v>
      </c>
      <c r="O6872" t="s">
        <v>21</v>
      </c>
      <c r="P6872" t="s">
        <v>28</v>
      </c>
      <c r="Q6872" t="s">
        <v>34233</v>
      </c>
      <c r="R6872" t="s">
        <v>34233</v>
      </c>
      <c r="S6872" t="s">
        <v>32628</v>
      </c>
      <c r="T6872" t="s">
        <v>34621</v>
      </c>
      <c r="U6872" t="s">
        <v>32656</v>
      </c>
      <c r="V6872" t="s">
        <v>33251</v>
      </c>
      <c r="X6872">
        <v>2</v>
      </c>
      <c r="Y6872">
        <v>1</v>
      </c>
      <c r="AA6872">
        <v>7.5</v>
      </c>
      <c r="AB6872">
        <v>25</v>
      </c>
      <c r="AC6872">
        <v>2</v>
      </c>
      <c r="AD6872" t="str">
        <f t="shared" si="1035"/>
        <v/>
      </c>
      <c r="AE6872" t="str">
        <f t="shared" si="1032"/>
        <v/>
      </c>
      <c r="AF6872" t="str">
        <f t="shared" si="1041"/>
        <v/>
      </c>
      <c r="AG6872">
        <f t="shared" si="1040"/>
        <v>2</v>
      </c>
      <c r="AH6872">
        <f t="shared" si="1038"/>
        <v>5.6</v>
      </c>
      <c r="AI6872">
        <v>0.14499999999999999</v>
      </c>
      <c r="AJ6872">
        <f t="shared" si="1034"/>
        <v>0.81199999999999994</v>
      </c>
      <c r="AK6872" t="str">
        <f t="shared" si="1039"/>
        <v/>
      </c>
      <c r="AL6872" t="str">
        <f t="shared" si="1037"/>
        <v/>
      </c>
    </row>
    <row r="6873" spans="1:38" x14ac:dyDescent="0.2">
      <c r="A6873" t="s">
        <v>20676</v>
      </c>
      <c r="B6873" t="s">
        <v>830</v>
      </c>
      <c r="C6873" t="s">
        <v>20677</v>
      </c>
      <c r="D6873" s="1">
        <v>38355</v>
      </c>
      <c r="E6873" s="1">
        <v>43456</v>
      </c>
      <c r="F6873" t="s">
        <v>19</v>
      </c>
      <c r="I6873">
        <v>100</v>
      </c>
      <c r="J6873">
        <v>0</v>
      </c>
      <c r="K6873">
        <v>0</v>
      </c>
      <c r="L6873">
        <v>1431</v>
      </c>
      <c r="M6873">
        <v>1431</v>
      </c>
      <c r="N6873" t="s">
        <v>20</v>
      </c>
      <c r="O6873" t="s">
        <v>20678</v>
      </c>
      <c r="P6873" t="s">
        <v>28</v>
      </c>
      <c r="Q6873" t="s">
        <v>34233</v>
      </c>
      <c r="R6873" t="s">
        <v>34233</v>
      </c>
      <c r="S6873" t="s">
        <v>32628</v>
      </c>
      <c r="T6873" t="s">
        <v>34372</v>
      </c>
      <c r="U6873" t="s">
        <v>32656</v>
      </c>
      <c r="V6873" t="s">
        <v>33251</v>
      </c>
      <c r="X6873">
        <v>2</v>
      </c>
      <c r="Y6873">
        <v>1</v>
      </c>
      <c r="AA6873">
        <v>7.5</v>
      </c>
      <c r="AB6873">
        <v>25</v>
      </c>
      <c r="AC6873">
        <v>2</v>
      </c>
      <c r="AD6873" t="str">
        <f t="shared" si="1035"/>
        <v/>
      </c>
      <c r="AE6873" t="str">
        <f t="shared" si="1032"/>
        <v/>
      </c>
      <c r="AF6873" t="str">
        <f t="shared" si="1041"/>
        <v/>
      </c>
      <c r="AG6873">
        <f t="shared" si="1040"/>
        <v>2</v>
      </c>
      <c r="AH6873">
        <f t="shared" si="1038"/>
        <v>5.6</v>
      </c>
      <c r="AI6873">
        <v>0.14499999999999999</v>
      </c>
      <c r="AJ6873">
        <f t="shared" si="1034"/>
        <v>0.81199999999999994</v>
      </c>
      <c r="AK6873" t="str">
        <f t="shared" si="1039"/>
        <v/>
      </c>
      <c r="AL6873" t="str">
        <f t="shared" si="1037"/>
        <v/>
      </c>
    </row>
    <row r="6874" spans="1:38" x14ac:dyDescent="0.2">
      <c r="A6874" t="s">
        <v>20655</v>
      </c>
      <c r="B6874" t="s">
        <v>830</v>
      </c>
      <c r="C6874" t="s">
        <v>20656</v>
      </c>
      <c r="D6874" s="1">
        <v>38355</v>
      </c>
      <c r="E6874" s="1">
        <v>43456</v>
      </c>
      <c r="F6874" t="s">
        <v>26</v>
      </c>
      <c r="I6874">
        <v>100</v>
      </c>
      <c r="J6874">
        <v>0</v>
      </c>
      <c r="K6874">
        <v>0</v>
      </c>
      <c r="L6874">
        <v>835</v>
      </c>
      <c r="M6874">
        <v>835</v>
      </c>
      <c r="N6874" t="s">
        <v>20</v>
      </c>
      <c r="O6874" t="s">
        <v>20657</v>
      </c>
      <c r="P6874" t="s">
        <v>44</v>
      </c>
      <c r="Q6874" t="s">
        <v>34233</v>
      </c>
      <c r="R6874" t="s">
        <v>34233</v>
      </c>
      <c r="S6874" t="s">
        <v>34233</v>
      </c>
      <c r="T6874" t="s">
        <v>34233</v>
      </c>
      <c r="V6874" t="s">
        <v>33251</v>
      </c>
      <c r="AD6874" t="str">
        <f t="shared" si="1035"/>
        <v/>
      </c>
      <c r="AE6874" t="str">
        <f t="shared" ref="AE6874:AE6937" si="1042">IF((S6874="tühi")*(AC6874&lt;&gt;""),AC6874,"")</f>
        <v/>
      </c>
      <c r="AF6874" t="str">
        <f t="shared" si="1041"/>
        <v/>
      </c>
      <c r="AG6874" t="str">
        <f t="shared" si="1040"/>
        <v/>
      </c>
      <c r="AH6874" t="str">
        <f t="shared" si="1038"/>
        <v/>
      </c>
      <c r="AI6874">
        <v>0.14499999999999999</v>
      </c>
      <c r="AJ6874" t="str">
        <f t="shared" si="1034"/>
        <v/>
      </c>
      <c r="AK6874" t="str">
        <f t="shared" si="1039"/>
        <v/>
      </c>
      <c r="AL6874" t="str">
        <f t="shared" si="1037"/>
        <v/>
      </c>
    </row>
    <row r="6875" spans="1:38" x14ac:dyDescent="0.2">
      <c r="A6875" t="s">
        <v>20691</v>
      </c>
      <c r="B6875" t="s">
        <v>830</v>
      </c>
      <c r="C6875" t="s">
        <v>20692</v>
      </c>
      <c r="D6875" s="1">
        <v>38355</v>
      </c>
      <c r="E6875" s="1">
        <v>44546</v>
      </c>
      <c r="F6875" t="s">
        <v>26</v>
      </c>
      <c r="I6875">
        <v>100</v>
      </c>
      <c r="J6875">
        <v>0</v>
      </c>
      <c r="K6875">
        <v>0</v>
      </c>
      <c r="L6875">
        <v>5277</v>
      </c>
      <c r="M6875">
        <v>5277</v>
      </c>
      <c r="N6875" t="s">
        <v>20</v>
      </c>
      <c r="O6875" t="s">
        <v>20693</v>
      </c>
      <c r="P6875" t="s">
        <v>28</v>
      </c>
      <c r="Q6875" t="s">
        <v>34233</v>
      </c>
      <c r="R6875" t="s">
        <v>34233</v>
      </c>
      <c r="S6875" t="s">
        <v>34233</v>
      </c>
      <c r="T6875" t="s">
        <v>34233</v>
      </c>
      <c r="V6875" t="s">
        <v>33251</v>
      </c>
      <c r="AD6875" t="str">
        <f t="shared" si="1035"/>
        <v/>
      </c>
      <c r="AE6875" t="str">
        <f t="shared" si="1042"/>
        <v/>
      </c>
      <c r="AF6875" t="str">
        <f t="shared" si="1041"/>
        <v/>
      </c>
      <c r="AG6875" t="str">
        <f t="shared" si="1040"/>
        <v/>
      </c>
      <c r="AH6875" t="str">
        <f t="shared" si="1038"/>
        <v/>
      </c>
      <c r="AI6875">
        <v>0.14499999999999999</v>
      </c>
      <c r="AJ6875" t="str">
        <f t="shared" si="1034"/>
        <v/>
      </c>
      <c r="AK6875" t="str">
        <f t="shared" si="1039"/>
        <v/>
      </c>
      <c r="AL6875" t="str">
        <f t="shared" si="1037"/>
        <v/>
      </c>
    </row>
    <row r="6876" spans="1:38" x14ac:dyDescent="0.2">
      <c r="A6876" t="s">
        <v>20670</v>
      </c>
      <c r="B6876" t="s">
        <v>830</v>
      </c>
      <c r="C6876" t="s">
        <v>20671</v>
      </c>
      <c r="D6876" s="1">
        <v>38355</v>
      </c>
      <c r="E6876" s="1">
        <v>43456</v>
      </c>
      <c r="F6876" t="s">
        <v>889</v>
      </c>
      <c r="I6876">
        <v>100</v>
      </c>
      <c r="J6876">
        <v>0</v>
      </c>
      <c r="K6876">
        <v>0</v>
      </c>
      <c r="L6876">
        <v>3354</v>
      </c>
      <c r="M6876">
        <v>3354</v>
      </c>
      <c r="N6876" t="s">
        <v>20</v>
      </c>
      <c r="O6876" t="s">
        <v>20672</v>
      </c>
      <c r="P6876" t="s">
        <v>28</v>
      </c>
      <c r="Q6876" t="s">
        <v>34233</v>
      </c>
      <c r="R6876" t="s">
        <v>34233</v>
      </c>
      <c r="S6876" t="s">
        <v>33942</v>
      </c>
      <c r="T6876" t="s">
        <v>34233</v>
      </c>
      <c r="V6876" t="s">
        <v>33251</v>
      </c>
      <c r="AD6876" t="str">
        <f t="shared" si="1035"/>
        <v/>
      </c>
      <c r="AE6876" t="str">
        <f t="shared" si="1042"/>
        <v/>
      </c>
      <c r="AF6876" t="str">
        <f t="shared" si="1041"/>
        <v/>
      </c>
      <c r="AG6876" t="str">
        <f t="shared" si="1040"/>
        <v/>
      </c>
      <c r="AH6876" t="str">
        <f t="shared" si="1038"/>
        <v/>
      </c>
      <c r="AI6876">
        <v>0.14499999999999999</v>
      </c>
      <c r="AJ6876" t="str">
        <f t="shared" si="1034"/>
        <v/>
      </c>
      <c r="AK6876" t="str">
        <f t="shared" si="1039"/>
        <v/>
      </c>
      <c r="AL6876" t="str">
        <f t="shared" si="1037"/>
        <v/>
      </c>
    </row>
    <row r="6877" spans="1:38" x14ac:dyDescent="0.2">
      <c r="A6877" t="s">
        <v>14033</v>
      </c>
      <c r="B6877" t="s">
        <v>830</v>
      </c>
      <c r="C6877" t="s">
        <v>14034</v>
      </c>
      <c r="D6877" s="1">
        <v>37162</v>
      </c>
      <c r="E6877" s="1">
        <v>43951</v>
      </c>
      <c r="F6877" t="s">
        <v>39</v>
      </c>
      <c r="I6877">
        <v>100</v>
      </c>
      <c r="J6877">
        <v>0</v>
      </c>
      <c r="K6877">
        <v>0</v>
      </c>
      <c r="L6877">
        <v>4793</v>
      </c>
      <c r="M6877">
        <v>4793</v>
      </c>
      <c r="N6877" t="s">
        <v>20</v>
      </c>
      <c r="O6877" t="s">
        <v>14035</v>
      </c>
      <c r="P6877" t="s">
        <v>28</v>
      </c>
      <c r="Q6877" t="s">
        <v>34233</v>
      </c>
      <c r="R6877" t="s">
        <v>34233</v>
      </c>
      <c r="S6877" t="s">
        <v>33942</v>
      </c>
      <c r="T6877" t="s">
        <v>34233</v>
      </c>
      <c r="AD6877" t="str">
        <f t="shared" si="1035"/>
        <v/>
      </c>
      <c r="AE6877" t="str">
        <f t="shared" si="1042"/>
        <v/>
      </c>
      <c r="AF6877" t="str">
        <f t="shared" si="1041"/>
        <v/>
      </c>
      <c r="AG6877" t="str">
        <f t="shared" si="1040"/>
        <v/>
      </c>
      <c r="AH6877" t="str">
        <f t="shared" si="1038"/>
        <v/>
      </c>
      <c r="AI6877">
        <v>0.14499999999999999</v>
      </c>
      <c r="AJ6877" t="str">
        <f t="shared" si="1034"/>
        <v/>
      </c>
      <c r="AK6877" t="str">
        <f t="shared" si="1039"/>
        <v/>
      </c>
      <c r="AL6877" t="str">
        <f t="shared" si="1037"/>
        <v/>
      </c>
    </row>
    <row r="6878" spans="1:38" x14ac:dyDescent="0.2">
      <c r="A6878" t="s">
        <v>31743</v>
      </c>
      <c r="B6878" t="s">
        <v>830</v>
      </c>
      <c r="C6878" t="s">
        <v>31744</v>
      </c>
      <c r="D6878" s="1">
        <v>44155</v>
      </c>
      <c r="E6878" s="1">
        <v>44155</v>
      </c>
      <c r="F6878" t="s">
        <v>889</v>
      </c>
      <c r="I6878">
        <v>100</v>
      </c>
      <c r="J6878">
        <v>0</v>
      </c>
      <c r="K6878">
        <v>0</v>
      </c>
      <c r="L6878">
        <v>7626</v>
      </c>
      <c r="M6878">
        <v>7626</v>
      </c>
      <c r="N6878" t="s">
        <v>20</v>
      </c>
      <c r="O6878" t="s">
        <v>31745</v>
      </c>
      <c r="P6878" t="s">
        <v>44</v>
      </c>
      <c r="Q6878" t="s">
        <v>34233</v>
      </c>
      <c r="R6878" t="s">
        <v>34233</v>
      </c>
      <c r="S6878" t="s">
        <v>33942</v>
      </c>
      <c r="T6878" t="s">
        <v>34233</v>
      </c>
      <c r="V6878" t="s">
        <v>33273</v>
      </c>
      <c r="AD6878" t="str">
        <f t="shared" si="1035"/>
        <v/>
      </c>
      <c r="AE6878" t="str">
        <f t="shared" si="1042"/>
        <v/>
      </c>
      <c r="AF6878" t="str">
        <f t="shared" si="1041"/>
        <v/>
      </c>
      <c r="AG6878" t="str">
        <f t="shared" si="1040"/>
        <v/>
      </c>
      <c r="AH6878" t="str">
        <f t="shared" si="1038"/>
        <v/>
      </c>
      <c r="AI6878">
        <v>0.14499999999999999</v>
      </c>
      <c r="AJ6878" t="str">
        <f t="shared" ref="AJ6878:AJ6941" si="1043">IF(COUNTBLANK(AH6878),"",AH6878*AI6878)</f>
        <v/>
      </c>
      <c r="AK6878" t="str">
        <f t="shared" si="1039"/>
        <v/>
      </c>
      <c r="AL6878" t="str">
        <f t="shared" si="1037"/>
        <v/>
      </c>
    </row>
    <row r="6879" spans="1:38" x14ac:dyDescent="0.2">
      <c r="A6879" t="s">
        <v>31782</v>
      </c>
      <c r="B6879" t="s">
        <v>830</v>
      </c>
      <c r="C6879" t="s">
        <v>31783</v>
      </c>
      <c r="D6879" s="1">
        <v>44155</v>
      </c>
      <c r="E6879" s="1">
        <v>44155</v>
      </c>
      <c r="F6879" t="s">
        <v>889</v>
      </c>
      <c r="I6879">
        <v>100</v>
      </c>
      <c r="J6879">
        <v>0</v>
      </c>
      <c r="K6879">
        <v>0</v>
      </c>
      <c r="L6879">
        <v>663</v>
      </c>
      <c r="M6879">
        <v>663</v>
      </c>
      <c r="N6879" t="s">
        <v>20</v>
      </c>
      <c r="O6879" t="s">
        <v>31784</v>
      </c>
      <c r="P6879" t="s">
        <v>44</v>
      </c>
      <c r="Q6879" t="s">
        <v>34233</v>
      </c>
      <c r="R6879" t="s">
        <v>34233</v>
      </c>
      <c r="S6879" t="s">
        <v>33942</v>
      </c>
      <c r="T6879" t="s">
        <v>34233</v>
      </c>
      <c r="V6879" t="s">
        <v>33273</v>
      </c>
      <c r="AD6879" t="str">
        <f t="shared" si="1035"/>
        <v/>
      </c>
      <c r="AE6879" t="str">
        <f t="shared" si="1042"/>
        <v/>
      </c>
      <c r="AF6879" t="str">
        <f t="shared" si="1041"/>
        <v/>
      </c>
      <c r="AG6879" t="str">
        <f t="shared" si="1040"/>
        <v/>
      </c>
      <c r="AH6879" t="str">
        <f t="shared" si="1038"/>
        <v/>
      </c>
      <c r="AI6879">
        <v>0.14499999999999999</v>
      </c>
      <c r="AJ6879" t="str">
        <f t="shared" si="1043"/>
        <v/>
      </c>
      <c r="AK6879" t="str">
        <f t="shared" si="1039"/>
        <v/>
      </c>
      <c r="AL6879" t="str">
        <f t="shared" si="1037"/>
        <v/>
      </c>
    </row>
    <row r="6880" spans="1:38" x14ac:dyDescent="0.2">
      <c r="A6880" t="s">
        <v>31770</v>
      </c>
      <c r="B6880" t="s">
        <v>830</v>
      </c>
      <c r="C6880" t="s">
        <v>31771</v>
      </c>
      <c r="D6880" s="1">
        <v>44155</v>
      </c>
      <c r="E6880" s="1">
        <v>44155</v>
      </c>
      <c r="F6880" t="s">
        <v>19</v>
      </c>
      <c r="I6880">
        <v>100</v>
      </c>
      <c r="J6880">
        <v>0</v>
      </c>
      <c r="K6880">
        <v>0</v>
      </c>
      <c r="L6880">
        <v>1535</v>
      </c>
      <c r="M6880">
        <v>1535</v>
      </c>
      <c r="N6880" t="s">
        <v>20</v>
      </c>
      <c r="O6880" t="s">
        <v>31772</v>
      </c>
      <c r="P6880" t="s">
        <v>28</v>
      </c>
      <c r="Q6880" t="s">
        <v>34234</v>
      </c>
      <c r="R6880" t="s">
        <v>33783</v>
      </c>
      <c r="S6880" t="s">
        <v>33942</v>
      </c>
      <c r="T6880" t="s">
        <v>34233</v>
      </c>
      <c r="U6880" t="s">
        <v>32634</v>
      </c>
      <c r="V6880" t="s">
        <v>33273</v>
      </c>
      <c r="W6880">
        <v>307</v>
      </c>
      <c r="X6880">
        <v>1</v>
      </c>
      <c r="Y6880" t="s">
        <v>32661</v>
      </c>
      <c r="Z6880">
        <v>307</v>
      </c>
      <c r="AA6880">
        <v>5</v>
      </c>
      <c r="AC6880">
        <v>1</v>
      </c>
      <c r="AD6880" t="str">
        <f t="shared" si="1035"/>
        <v/>
      </c>
      <c r="AE6880">
        <f t="shared" si="1042"/>
        <v>1</v>
      </c>
      <c r="AF6880" t="str">
        <f t="shared" si="1041"/>
        <v/>
      </c>
      <c r="AG6880" t="str">
        <f t="shared" si="1040"/>
        <v/>
      </c>
      <c r="AH6880" t="str">
        <f t="shared" si="1038"/>
        <v/>
      </c>
      <c r="AI6880">
        <v>0.14499999999999999</v>
      </c>
      <c r="AJ6880" t="str">
        <f t="shared" si="1043"/>
        <v/>
      </c>
      <c r="AK6880">
        <f t="shared" si="1039"/>
        <v>2.8</v>
      </c>
      <c r="AL6880">
        <f t="shared" si="1037"/>
        <v>0.40599999999999997</v>
      </c>
    </row>
    <row r="6881" spans="1:38" x14ac:dyDescent="0.2">
      <c r="A6881" t="s">
        <v>31767</v>
      </c>
      <c r="B6881" t="s">
        <v>830</v>
      </c>
      <c r="C6881" t="s">
        <v>31768</v>
      </c>
      <c r="D6881" s="1">
        <v>44155</v>
      </c>
      <c r="E6881" s="1">
        <v>44155</v>
      </c>
      <c r="F6881" t="s">
        <v>19</v>
      </c>
      <c r="I6881">
        <v>100</v>
      </c>
      <c r="J6881">
        <v>0</v>
      </c>
      <c r="K6881">
        <v>0</v>
      </c>
      <c r="L6881">
        <v>1714</v>
      </c>
      <c r="M6881">
        <v>1714</v>
      </c>
      <c r="N6881" t="s">
        <v>20</v>
      </c>
      <c r="O6881" t="s">
        <v>31769</v>
      </c>
      <c r="P6881" t="s">
        <v>28</v>
      </c>
      <c r="Q6881" t="s">
        <v>34234</v>
      </c>
      <c r="R6881" t="s">
        <v>33783</v>
      </c>
      <c r="S6881" t="s">
        <v>33942</v>
      </c>
      <c r="T6881" t="s">
        <v>34233</v>
      </c>
      <c r="U6881" t="s">
        <v>32634</v>
      </c>
      <c r="V6881" t="s">
        <v>33273</v>
      </c>
      <c r="W6881">
        <v>343</v>
      </c>
      <c r="X6881">
        <v>1</v>
      </c>
      <c r="Y6881" t="s">
        <v>32661</v>
      </c>
      <c r="Z6881">
        <v>343</v>
      </c>
      <c r="AA6881">
        <v>5</v>
      </c>
      <c r="AC6881">
        <v>1</v>
      </c>
      <c r="AD6881" t="str">
        <f t="shared" si="1035"/>
        <v/>
      </c>
      <c r="AE6881">
        <f t="shared" si="1042"/>
        <v>1</v>
      </c>
      <c r="AF6881" t="str">
        <f t="shared" si="1041"/>
        <v/>
      </c>
      <c r="AG6881" t="str">
        <f t="shared" si="1040"/>
        <v/>
      </c>
      <c r="AH6881" t="str">
        <f t="shared" si="1038"/>
        <v/>
      </c>
      <c r="AI6881">
        <v>0.14499999999999999</v>
      </c>
      <c r="AJ6881" t="str">
        <f t="shared" si="1043"/>
        <v/>
      </c>
      <c r="AK6881">
        <f t="shared" si="1039"/>
        <v>2.8</v>
      </c>
      <c r="AL6881">
        <f t="shared" si="1037"/>
        <v>0.40599999999999997</v>
      </c>
    </row>
    <row r="6882" spans="1:38" x14ac:dyDescent="0.2">
      <c r="A6882" t="s">
        <v>31749</v>
      </c>
      <c r="B6882" t="s">
        <v>830</v>
      </c>
      <c r="C6882" t="s">
        <v>31750</v>
      </c>
      <c r="D6882" s="1">
        <v>44155</v>
      </c>
      <c r="E6882" s="1">
        <v>44155</v>
      </c>
      <c r="F6882" t="s">
        <v>19</v>
      </c>
      <c r="I6882">
        <v>100</v>
      </c>
      <c r="J6882">
        <v>0</v>
      </c>
      <c r="K6882">
        <v>0</v>
      </c>
      <c r="L6882">
        <v>1687</v>
      </c>
      <c r="M6882">
        <v>1687</v>
      </c>
      <c r="N6882" t="s">
        <v>20</v>
      </c>
      <c r="O6882" t="s">
        <v>31751</v>
      </c>
      <c r="P6882" t="s">
        <v>28</v>
      </c>
      <c r="Q6882" t="s">
        <v>34234</v>
      </c>
      <c r="R6882" t="s">
        <v>33783</v>
      </c>
      <c r="S6882" t="s">
        <v>33942</v>
      </c>
      <c r="T6882" t="s">
        <v>34233</v>
      </c>
      <c r="U6882" t="s">
        <v>32634</v>
      </c>
      <c r="V6882" t="s">
        <v>33273</v>
      </c>
      <c r="W6882">
        <v>337</v>
      </c>
      <c r="X6882">
        <v>1</v>
      </c>
      <c r="Y6882" t="s">
        <v>32661</v>
      </c>
      <c r="Z6882">
        <v>337</v>
      </c>
      <c r="AA6882">
        <v>5</v>
      </c>
      <c r="AC6882">
        <v>1</v>
      </c>
      <c r="AD6882" t="str">
        <f t="shared" si="1035"/>
        <v/>
      </c>
      <c r="AE6882">
        <f t="shared" si="1042"/>
        <v>1</v>
      </c>
      <c r="AF6882" t="str">
        <f t="shared" si="1041"/>
        <v/>
      </c>
      <c r="AG6882" t="str">
        <f t="shared" si="1040"/>
        <v/>
      </c>
      <c r="AH6882" t="str">
        <f t="shared" si="1038"/>
        <v/>
      </c>
      <c r="AI6882">
        <v>0.14499999999999999</v>
      </c>
      <c r="AJ6882" t="str">
        <f t="shared" si="1043"/>
        <v/>
      </c>
      <c r="AK6882">
        <f t="shared" si="1039"/>
        <v>2.8</v>
      </c>
      <c r="AL6882">
        <f t="shared" si="1037"/>
        <v>0.40599999999999997</v>
      </c>
    </row>
    <row r="6883" spans="1:38" x14ac:dyDescent="0.2">
      <c r="A6883" t="s">
        <v>31785</v>
      </c>
      <c r="B6883" t="s">
        <v>830</v>
      </c>
      <c r="C6883" t="s">
        <v>31786</v>
      </c>
      <c r="D6883" s="1">
        <v>44155</v>
      </c>
      <c r="E6883" s="1">
        <v>44155</v>
      </c>
      <c r="F6883" t="s">
        <v>19</v>
      </c>
      <c r="I6883">
        <v>100</v>
      </c>
      <c r="J6883">
        <v>0</v>
      </c>
      <c r="K6883">
        <v>0</v>
      </c>
      <c r="L6883">
        <v>1726</v>
      </c>
      <c r="M6883">
        <v>1726</v>
      </c>
      <c r="N6883" t="s">
        <v>20</v>
      </c>
      <c r="O6883" t="s">
        <v>31787</v>
      </c>
      <c r="P6883" t="s">
        <v>28</v>
      </c>
      <c r="Q6883" t="s">
        <v>34234</v>
      </c>
      <c r="R6883" t="s">
        <v>33783</v>
      </c>
      <c r="S6883" t="s">
        <v>33942</v>
      </c>
      <c r="T6883" t="s">
        <v>34233</v>
      </c>
      <c r="U6883" t="s">
        <v>32634</v>
      </c>
      <c r="V6883" t="s">
        <v>33273</v>
      </c>
      <c r="W6883">
        <v>346</v>
      </c>
      <c r="X6883">
        <v>1</v>
      </c>
      <c r="Y6883" t="s">
        <v>32661</v>
      </c>
      <c r="Z6883">
        <v>346</v>
      </c>
      <c r="AA6883">
        <v>5</v>
      </c>
      <c r="AC6883">
        <v>1</v>
      </c>
      <c r="AD6883" t="str">
        <f t="shared" si="1035"/>
        <v/>
      </c>
      <c r="AE6883">
        <f t="shared" si="1042"/>
        <v>1</v>
      </c>
      <c r="AF6883" t="str">
        <f t="shared" si="1041"/>
        <v/>
      </c>
      <c r="AG6883" t="str">
        <f t="shared" si="1040"/>
        <v/>
      </c>
      <c r="AH6883" t="str">
        <f t="shared" si="1038"/>
        <v/>
      </c>
      <c r="AI6883">
        <v>0.14499999999999999</v>
      </c>
      <c r="AJ6883" t="str">
        <f t="shared" si="1043"/>
        <v/>
      </c>
      <c r="AK6883">
        <f t="shared" si="1039"/>
        <v>2.8</v>
      </c>
      <c r="AL6883">
        <f t="shared" si="1037"/>
        <v>0.40599999999999997</v>
      </c>
    </row>
    <row r="6884" spans="1:38" x14ac:dyDescent="0.2">
      <c r="A6884" t="s">
        <v>31776</v>
      </c>
      <c r="B6884" t="s">
        <v>830</v>
      </c>
      <c r="C6884" t="s">
        <v>31777</v>
      </c>
      <c r="D6884" s="1">
        <v>44155</v>
      </c>
      <c r="E6884" s="1">
        <v>44155</v>
      </c>
      <c r="F6884" t="s">
        <v>19</v>
      </c>
      <c r="I6884">
        <v>100</v>
      </c>
      <c r="J6884">
        <v>0</v>
      </c>
      <c r="K6884">
        <v>0</v>
      </c>
      <c r="L6884">
        <v>1903</v>
      </c>
      <c r="M6884">
        <v>1903</v>
      </c>
      <c r="N6884" t="s">
        <v>20</v>
      </c>
      <c r="O6884" t="s">
        <v>31778</v>
      </c>
      <c r="P6884" t="s">
        <v>28</v>
      </c>
      <c r="Q6884" t="s">
        <v>34234</v>
      </c>
      <c r="R6884" t="s">
        <v>33783</v>
      </c>
      <c r="S6884" t="s">
        <v>33942</v>
      </c>
      <c r="T6884" t="s">
        <v>34233</v>
      </c>
      <c r="U6884" t="s">
        <v>32634</v>
      </c>
      <c r="V6884" t="s">
        <v>33273</v>
      </c>
      <c r="W6884">
        <v>381</v>
      </c>
      <c r="X6884">
        <v>1</v>
      </c>
      <c r="Y6884" t="s">
        <v>32661</v>
      </c>
      <c r="Z6884">
        <v>381</v>
      </c>
      <c r="AA6884">
        <v>5</v>
      </c>
      <c r="AC6884">
        <v>1</v>
      </c>
      <c r="AD6884" t="str">
        <f t="shared" si="1035"/>
        <v/>
      </c>
      <c r="AE6884">
        <f t="shared" si="1042"/>
        <v>1</v>
      </c>
      <c r="AF6884" t="str">
        <f t="shared" si="1041"/>
        <v/>
      </c>
      <c r="AG6884" t="str">
        <f t="shared" si="1040"/>
        <v/>
      </c>
      <c r="AH6884" t="str">
        <f t="shared" si="1038"/>
        <v/>
      </c>
      <c r="AI6884">
        <v>0.14499999999999999</v>
      </c>
      <c r="AJ6884" t="str">
        <f t="shared" si="1043"/>
        <v/>
      </c>
      <c r="AK6884">
        <f t="shared" si="1039"/>
        <v>2.8</v>
      </c>
      <c r="AL6884">
        <f t="shared" si="1037"/>
        <v>0.40599999999999997</v>
      </c>
    </row>
    <row r="6885" spans="1:38" x14ac:dyDescent="0.2">
      <c r="A6885" t="s">
        <v>31761</v>
      </c>
      <c r="B6885" t="s">
        <v>830</v>
      </c>
      <c r="C6885" t="s">
        <v>31762</v>
      </c>
      <c r="D6885" s="1">
        <v>44155</v>
      </c>
      <c r="E6885" s="1">
        <v>44155</v>
      </c>
      <c r="F6885" t="s">
        <v>19</v>
      </c>
      <c r="I6885">
        <v>100</v>
      </c>
      <c r="J6885">
        <v>0</v>
      </c>
      <c r="K6885">
        <v>0</v>
      </c>
      <c r="L6885">
        <v>2076</v>
      </c>
      <c r="M6885">
        <v>2076</v>
      </c>
      <c r="N6885" t="s">
        <v>20</v>
      </c>
      <c r="O6885" t="s">
        <v>31763</v>
      </c>
      <c r="P6885" t="s">
        <v>28</v>
      </c>
      <c r="Q6885" t="s">
        <v>34234</v>
      </c>
      <c r="R6885" t="s">
        <v>33783</v>
      </c>
      <c r="S6885" t="s">
        <v>33942</v>
      </c>
      <c r="T6885" t="s">
        <v>34233</v>
      </c>
      <c r="U6885" t="s">
        <v>32634</v>
      </c>
      <c r="V6885" t="s">
        <v>33273</v>
      </c>
      <c r="W6885">
        <v>416</v>
      </c>
      <c r="X6885">
        <v>1</v>
      </c>
      <c r="Y6885" t="s">
        <v>32661</v>
      </c>
      <c r="Z6885">
        <v>416</v>
      </c>
      <c r="AA6885">
        <v>5</v>
      </c>
      <c r="AC6885">
        <v>1</v>
      </c>
      <c r="AD6885" t="str">
        <f t="shared" si="1035"/>
        <v/>
      </c>
      <c r="AE6885">
        <f t="shared" si="1042"/>
        <v>1</v>
      </c>
      <c r="AF6885" t="str">
        <f t="shared" si="1041"/>
        <v/>
      </c>
      <c r="AG6885" t="str">
        <f t="shared" si="1040"/>
        <v/>
      </c>
      <c r="AH6885" t="str">
        <f t="shared" si="1038"/>
        <v/>
      </c>
      <c r="AI6885">
        <v>0.14499999999999999</v>
      </c>
      <c r="AJ6885" t="str">
        <f t="shared" si="1043"/>
        <v/>
      </c>
      <c r="AK6885">
        <f t="shared" si="1039"/>
        <v>2.8</v>
      </c>
      <c r="AL6885">
        <f t="shared" si="1037"/>
        <v>0.40599999999999997</v>
      </c>
    </row>
    <row r="6886" spans="1:38" x14ac:dyDescent="0.2">
      <c r="A6886" t="s">
        <v>31746</v>
      </c>
      <c r="B6886" t="s">
        <v>830</v>
      </c>
      <c r="C6886" t="s">
        <v>31747</v>
      </c>
      <c r="D6886" s="1">
        <v>44155</v>
      </c>
      <c r="E6886" s="1">
        <v>44155</v>
      </c>
      <c r="F6886" t="s">
        <v>19</v>
      </c>
      <c r="I6886">
        <v>100</v>
      </c>
      <c r="J6886">
        <v>0</v>
      </c>
      <c r="K6886">
        <v>0</v>
      </c>
      <c r="L6886">
        <v>1524</v>
      </c>
      <c r="M6886">
        <v>1524</v>
      </c>
      <c r="N6886" t="s">
        <v>20</v>
      </c>
      <c r="O6886" t="s">
        <v>31748</v>
      </c>
      <c r="P6886" t="s">
        <v>28</v>
      </c>
      <c r="Q6886" t="s">
        <v>34234</v>
      </c>
      <c r="R6886" t="s">
        <v>33783</v>
      </c>
      <c r="S6886" t="s">
        <v>33942</v>
      </c>
      <c r="T6886" t="s">
        <v>34233</v>
      </c>
      <c r="U6886" t="s">
        <v>32634</v>
      </c>
      <c r="V6886" t="s">
        <v>33273</v>
      </c>
      <c r="W6886">
        <v>305</v>
      </c>
      <c r="X6886">
        <v>1</v>
      </c>
      <c r="Y6886" t="s">
        <v>32661</v>
      </c>
      <c r="Z6886">
        <v>305</v>
      </c>
      <c r="AA6886">
        <v>5</v>
      </c>
      <c r="AC6886">
        <v>1</v>
      </c>
      <c r="AD6886" t="str">
        <f t="shared" si="1035"/>
        <v/>
      </c>
      <c r="AE6886">
        <f t="shared" si="1042"/>
        <v>1</v>
      </c>
      <c r="AF6886" t="str">
        <f t="shared" si="1041"/>
        <v/>
      </c>
      <c r="AG6886" t="str">
        <f t="shared" si="1040"/>
        <v/>
      </c>
      <c r="AH6886" t="str">
        <f t="shared" si="1038"/>
        <v/>
      </c>
      <c r="AI6886">
        <v>0.14499999999999999</v>
      </c>
      <c r="AJ6886" t="str">
        <f t="shared" si="1043"/>
        <v/>
      </c>
      <c r="AK6886">
        <f t="shared" si="1039"/>
        <v>2.8</v>
      </c>
      <c r="AL6886">
        <f t="shared" si="1037"/>
        <v>0.40599999999999997</v>
      </c>
    </row>
    <row r="6887" spans="1:38" x14ac:dyDescent="0.2">
      <c r="A6887" t="s">
        <v>31734</v>
      </c>
      <c r="B6887" t="s">
        <v>830</v>
      </c>
      <c r="C6887" t="s">
        <v>31735</v>
      </c>
      <c r="D6887" s="1">
        <v>44155</v>
      </c>
      <c r="E6887" s="1">
        <v>44155</v>
      </c>
      <c r="F6887" t="s">
        <v>19</v>
      </c>
      <c r="I6887">
        <v>100</v>
      </c>
      <c r="J6887">
        <v>0</v>
      </c>
      <c r="K6887">
        <v>0</v>
      </c>
      <c r="L6887">
        <v>1528</v>
      </c>
      <c r="M6887">
        <v>1528</v>
      </c>
      <c r="N6887" t="s">
        <v>20</v>
      </c>
      <c r="O6887" t="s">
        <v>31736</v>
      </c>
      <c r="P6887" t="s">
        <v>28</v>
      </c>
      <c r="Q6887" t="s">
        <v>34234</v>
      </c>
      <c r="R6887" t="s">
        <v>33783</v>
      </c>
      <c r="S6887" t="s">
        <v>33942</v>
      </c>
      <c r="T6887" t="s">
        <v>34233</v>
      </c>
      <c r="U6887" t="s">
        <v>32634</v>
      </c>
      <c r="V6887" t="s">
        <v>33273</v>
      </c>
      <c r="W6887">
        <v>306</v>
      </c>
      <c r="X6887">
        <v>1</v>
      </c>
      <c r="Y6887" t="s">
        <v>32661</v>
      </c>
      <c r="Z6887">
        <v>306</v>
      </c>
      <c r="AA6887">
        <v>5</v>
      </c>
      <c r="AC6887">
        <v>1</v>
      </c>
      <c r="AD6887" t="str">
        <f t="shared" ref="AD6887:AD6950" si="1044">IF((S6887="tühi")*(F6887&lt;&gt;"Elamumaa")*(G6887&lt;&gt;"Elamumaa")*(H6887&lt;&gt;"Elamumaa"),IF(Z6887=0,"",Z6887),"")</f>
        <v/>
      </c>
      <c r="AE6887">
        <f t="shared" si="1042"/>
        <v>1</v>
      </c>
      <c r="AF6887" t="str">
        <f t="shared" si="1041"/>
        <v/>
      </c>
      <c r="AG6887" t="str">
        <f t="shared" si="1040"/>
        <v/>
      </c>
      <c r="AH6887" t="str">
        <f t="shared" si="1038"/>
        <v/>
      </c>
      <c r="AI6887">
        <v>0.14499999999999999</v>
      </c>
      <c r="AJ6887" t="str">
        <f t="shared" si="1043"/>
        <v/>
      </c>
      <c r="AK6887">
        <f t="shared" si="1039"/>
        <v>2.8</v>
      </c>
      <c r="AL6887">
        <f t="shared" si="1037"/>
        <v>0.40599999999999997</v>
      </c>
    </row>
    <row r="6888" spans="1:38" x14ac:dyDescent="0.2">
      <c r="A6888" t="s">
        <v>31764</v>
      </c>
      <c r="B6888" t="s">
        <v>830</v>
      </c>
      <c r="C6888" t="s">
        <v>31765</v>
      </c>
      <c r="D6888" s="1">
        <v>44155</v>
      </c>
      <c r="E6888" s="1">
        <v>44155</v>
      </c>
      <c r="F6888" t="s">
        <v>19</v>
      </c>
      <c r="I6888">
        <v>100</v>
      </c>
      <c r="J6888">
        <v>0</v>
      </c>
      <c r="K6888">
        <v>0</v>
      </c>
      <c r="L6888">
        <v>1502</v>
      </c>
      <c r="M6888">
        <v>1502</v>
      </c>
      <c r="N6888" t="s">
        <v>20</v>
      </c>
      <c r="O6888" t="s">
        <v>31766</v>
      </c>
      <c r="P6888" t="s">
        <v>28</v>
      </c>
      <c r="Q6888" t="s">
        <v>34234</v>
      </c>
      <c r="R6888" t="s">
        <v>33783</v>
      </c>
      <c r="S6888" t="s">
        <v>33942</v>
      </c>
      <c r="T6888" t="s">
        <v>34233</v>
      </c>
      <c r="U6888" t="s">
        <v>32634</v>
      </c>
      <c r="V6888" t="s">
        <v>33273</v>
      </c>
      <c r="W6888">
        <v>300</v>
      </c>
      <c r="X6888">
        <v>1</v>
      </c>
      <c r="Y6888" t="s">
        <v>32661</v>
      </c>
      <c r="Z6888">
        <v>300</v>
      </c>
      <c r="AA6888">
        <v>5</v>
      </c>
      <c r="AC6888">
        <v>1</v>
      </c>
      <c r="AD6888" t="str">
        <f t="shared" si="1044"/>
        <v/>
      </c>
      <c r="AE6888">
        <f t="shared" si="1042"/>
        <v>1</v>
      </c>
      <c r="AF6888" t="str">
        <f t="shared" si="1041"/>
        <v/>
      </c>
      <c r="AG6888" t="str">
        <f t="shared" si="1040"/>
        <v/>
      </c>
      <c r="AH6888" t="str">
        <f t="shared" si="1038"/>
        <v/>
      </c>
      <c r="AI6888">
        <v>0.14499999999999999</v>
      </c>
      <c r="AJ6888" t="str">
        <f t="shared" si="1043"/>
        <v/>
      </c>
      <c r="AK6888">
        <f t="shared" si="1039"/>
        <v>2.8</v>
      </c>
      <c r="AL6888">
        <f t="shared" si="1037"/>
        <v>0.40599999999999997</v>
      </c>
    </row>
    <row r="6889" spans="1:38" x14ac:dyDescent="0.2">
      <c r="A6889" t="s">
        <v>31755</v>
      </c>
      <c r="B6889" t="s">
        <v>830</v>
      </c>
      <c r="C6889" t="s">
        <v>31756</v>
      </c>
      <c r="D6889" s="1">
        <v>44155</v>
      </c>
      <c r="E6889" s="1">
        <v>44155</v>
      </c>
      <c r="F6889" t="s">
        <v>19</v>
      </c>
      <c r="I6889">
        <v>100</v>
      </c>
      <c r="J6889">
        <v>0</v>
      </c>
      <c r="K6889">
        <v>0</v>
      </c>
      <c r="L6889">
        <v>1631</v>
      </c>
      <c r="M6889">
        <v>1631</v>
      </c>
      <c r="N6889" t="s">
        <v>20</v>
      </c>
      <c r="O6889" t="s">
        <v>31757</v>
      </c>
      <c r="P6889" t="s">
        <v>28</v>
      </c>
      <c r="Q6889" t="s">
        <v>34234</v>
      </c>
      <c r="R6889" t="s">
        <v>33783</v>
      </c>
      <c r="S6889" t="s">
        <v>33942</v>
      </c>
      <c r="T6889" t="s">
        <v>34233</v>
      </c>
      <c r="U6889" t="s">
        <v>32634</v>
      </c>
      <c r="V6889" t="s">
        <v>33273</v>
      </c>
      <c r="W6889">
        <v>327</v>
      </c>
      <c r="X6889">
        <v>1</v>
      </c>
      <c r="Y6889" t="s">
        <v>32661</v>
      </c>
      <c r="Z6889">
        <v>327</v>
      </c>
      <c r="AA6889">
        <v>5</v>
      </c>
      <c r="AC6889">
        <v>1</v>
      </c>
      <c r="AD6889" t="str">
        <f t="shared" si="1044"/>
        <v/>
      </c>
      <c r="AE6889">
        <f t="shared" si="1042"/>
        <v>1</v>
      </c>
      <c r="AF6889" t="str">
        <f t="shared" si="1041"/>
        <v/>
      </c>
      <c r="AG6889" t="str">
        <f t="shared" si="1040"/>
        <v/>
      </c>
      <c r="AH6889" t="str">
        <f t="shared" si="1038"/>
        <v/>
      </c>
      <c r="AI6889">
        <v>0.14499999999999999</v>
      </c>
      <c r="AJ6889" t="str">
        <f t="shared" si="1043"/>
        <v/>
      </c>
      <c r="AK6889">
        <f t="shared" si="1039"/>
        <v>2.8</v>
      </c>
      <c r="AL6889">
        <f t="shared" si="1037"/>
        <v>0.40599999999999997</v>
      </c>
    </row>
    <row r="6890" spans="1:38" x14ac:dyDescent="0.2">
      <c r="A6890" t="s">
        <v>31758</v>
      </c>
      <c r="B6890" t="s">
        <v>830</v>
      </c>
      <c r="C6890" t="s">
        <v>31759</v>
      </c>
      <c r="D6890" s="1">
        <v>44155</v>
      </c>
      <c r="E6890" s="1">
        <v>44155</v>
      </c>
      <c r="F6890" t="s">
        <v>19</v>
      </c>
      <c r="I6890">
        <v>100</v>
      </c>
      <c r="J6890">
        <v>0</v>
      </c>
      <c r="K6890">
        <v>0</v>
      </c>
      <c r="L6890">
        <v>1560</v>
      </c>
      <c r="M6890">
        <v>1560</v>
      </c>
      <c r="N6890" t="s">
        <v>20</v>
      </c>
      <c r="O6890" t="s">
        <v>31760</v>
      </c>
      <c r="P6890" t="s">
        <v>28</v>
      </c>
      <c r="Q6890" t="s">
        <v>34234</v>
      </c>
      <c r="R6890" t="s">
        <v>33783</v>
      </c>
      <c r="S6890" t="s">
        <v>33942</v>
      </c>
      <c r="T6890" t="s">
        <v>34233</v>
      </c>
      <c r="U6890" t="s">
        <v>32634</v>
      </c>
      <c r="V6890" t="s">
        <v>33273</v>
      </c>
      <c r="W6890">
        <v>313</v>
      </c>
      <c r="X6890">
        <v>1</v>
      </c>
      <c r="Y6890" t="s">
        <v>32661</v>
      </c>
      <c r="Z6890">
        <v>313</v>
      </c>
      <c r="AA6890">
        <v>5</v>
      </c>
      <c r="AC6890">
        <v>1</v>
      </c>
      <c r="AD6890" t="str">
        <f t="shared" si="1044"/>
        <v/>
      </c>
      <c r="AE6890">
        <f t="shared" si="1042"/>
        <v>1</v>
      </c>
      <c r="AF6890" t="str">
        <f t="shared" si="1041"/>
        <v/>
      </c>
      <c r="AG6890" t="str">
        <f t="shared" ref="AG6890:AG6916" si="1045">IF((S6890&lt;&gt;"tühi")*(AC6890&lt;&gt;""),AC6890,"")</f>
        <v/>
      </c>
      <c r="AH6890" t="str">
        <f t="shared" si="1038"/>
        <v/>
      </c>
      <c r="AI6890">
        <v>0.14499999999999999</v>
      </c>
      <c r="AJ6890" t="str">
        <f t="shared" si="1043"/>
        <v/>
      </c>
      <c r="AK6890">
        <f t="shared" si="1039"/>
        <v>2.8</v>
      </c>
      <c r="AL6890">
        <f t="shared" si="1037"/>
        <v>0.40599999999999997</v>
      </c>
    </row>
    <row r="6891" spans="1:38" x14ac:dyDescent="0.2">
      <c r="A6891" t="s">
        <v>31752</v>
      </c>
      <c r="B6891" t="s">
        <v>830</v>
      </c>
      <c r="C6891" t="s">
        <v>31753</v>
      </c>
      <c r="D6891" s="1">
        <v>44155</v>
      </c>
      <c r="E6891" s="1">
        <v>44155</v>
      </c>
      <c r="F6891" t="s">
        <v>19</v>
      </c>
      <c r="I6891">
        <v>100</v>
      </c>
      <c r="J6891">
        <v>0</v>
      </c>
      <c r="K6891">
        <v>0</v>
      </c>
      <c r="L6891">
        <v>1751</v>
      </c>
      <c r="M6891">
        <v>1751</v>
      </c>
      <c r="N6891" t="s">
        <v>20</v>
      </c>
      <c r="O6891" t="s">
        <v>31754</v>
      </c>
      <c r="P6891" t="s">
        <v>28</v>
      </c>
      <c r="Q6891" t="s">
        <v>34234</v>
      </c>
      <c r="R6891" t="s">
        <v>33783</v>
      </c>
      <c r="S6891" t="s">
        <v>33942</v>
      </c>
      <c r="T6891" t="s">
        <v>34233</v>
      </c>
      <c r="U6891" t="s">
        <v>32634</v>
      </c>
      <c r="V6891" t="s">
        <v>33273</v>
      </c>
      <c r="W6891">
        <v>350</v>
      </c>
      <c r="X6891">
        <v>1</v>
      </c>
      <c r="Y6891" t="s">
        <v>32661</v>
      </c>
      <c r="Z6891">
        <v>350</v>
      </c>
      <c r="AA6891">
        <v>5</v>
      </c>
      <c r="AC6891">
        <v>1</v>
      </c>
      <c r="AD6891" t="str">
        <f t="shared" si="1044"/>
        <v/>
      </c>
      <c r="AE6891">
        <f t="shared" si="1042"/>
        <v>1</v>
      </c>
      <c r="AF6891" t="str">
        <f t="shared" si="1041"/>
        <v/>
      </c>
      <c r="AG6891" t="str">
        <f t="shared" si="1045"/>
        <v/>
      </c>
      <c r="AH6891" t="str">
        <f t="shared" si="1038"/>
        <v/>
      </c>
      <c r="AI6891">
        <v>0.14499999999999999</v>
      </c>
      <c r="AJ6891" t="str">
        <f t="shared" si="1043"/>
        <v/>
      </c>
      <c r="AK6891">
        <f t="shared" si="1039"/>
        <v>2.8</v>
      </c>
      <c r="AL6891">
        <f t="shared" ref="AL6891:AL6954" si="1046">IF(COUNTBLANK(AK6891),"",AK6891*AI6891)</f>
        <v>0.40599999999999997</v>
      </c>
    </row>
    <row r="6892" spans="1:38" x14ac:dyDescent="0.2">
      <c r="A6892" t="s">
        <v>31740</v>
      </c>
      <c r="B6892" t="s">
        <v>830</v>
      </c>
      <c r="C6892" t="s">
        <v>31741</v>
      </c>
      <c r="D6892" s="1">
        <v>44155</v>
      </c>
      <c r="E6892" s="1">
        <v>44155</v>
      </c>
      <c r="F6892" t="s">
        <v>19</v>
      </c>
      <c r="I6892">
        <v>100</v>
      </c>
      <c r="J6892">
        <v>0</v>
      </c>
      <c r="K6892">
        <v>0</v>
      </c>
      <c r="L6892">
        <v>1519</v>
      </c>
      <c r="M6892">
        <v>1519</v>
      </c>
      <c r="N6892" t="s">
        <v>20</v>
      </c>
      <c r="O6892" t="s">
        <v>31742</v>
      </c>
      <c r="P6892" t="s">
        <v>28</v>
      </c>
      <c r="Q6892" t="s">
        <v>34234</v>
      </c>
      <c r="R6892" t="s">
        <v>33783</v>
      </c>
      <c r="S6892" t="s">
        <v>33942</v>
      </c>
      <c r="T6892" t="s">
        <v>34233</v>
      </c>
      <c r="U6892" t="s">
        <v>32634</v>
      </c>
      <c r="V6892" t="s">
        <v>33273</v>
      </c>
      <c r="W6892">
        <v>305</v>
      </c>
      <c r="X6892">
        <v>1</v>
      </c>
      <c r="Y6892" t="s">
        <v>32661</v>
      </c>
      <c r="Z6892">
        <v>305</v>
      </c>
      <c r="AA6892">
        <v>5</v>
      </c>
      <c r="AC6892">
        <v>1</v>
      </c>
      <c r="AD6892" t="str">
        <f t="shared" si="1044"/>
        <v/>
      </c>
      <c r="AE6892">
        <f t="shared" si="1042"/>
        <v>1</v>
      </c>
      <c r="AF6892" t="str">
        <f t="shared" si="1041"/>
        <v/>
      </c>
      <c r="AG6892" t="str">
        <f t="shared" si="1045"/>
        <v/>
      </c>
      <c r="AH6892" t="str">
        <f t="shared" si="1038"/>
        <v/>
      </c>
      <c r="AI6892">
        <v>0.14499999999999999</v>
      </c>
      <c r="AJ6892" t="str">
        <f t="shared" si="1043"/>
        <v/>
      </c>
      <c r="AK6892">
        <f t="shared" si="1039"/>
        <v>2.8</v>
      </c>
      <c r="AL6892">
        <f t="shared" si="1046"/>
        <v>0.40599999999999997</v>
      </c>
    </row>
    <row r="6893" spans="1:38" x14ac:dyDescent="0.2">
      <c r="A6893" t="s">
        <v>31737</v>
      </c>
      <c r="B6893" t="s">
        <v>830</v>
      </c>
      <c r="C6893" t="s">
        <v>31738</v>
      </c>
      <c r="D6893" s="1">
        <v>44155</v>
      </c>
      <c r="E6893" s="1">
        <v>44155</v>
      </c>
      <c r="F6893" t="s">
        <v>19</v>
      </c>
      <c r="I6893">
        <v>100</v>
      </c>
      <c r="J6893">
        <v>0</v>
      </c>
      <c r="K6893">
        <v>0</v>
      </c>
      <c r="L6893">
        <v>1748</v>
      </c>
      <c r="M6893">
        <v>1748</v>
      </c>
      <c r="N6893" t="s">
        <v>20</v>
      </c>
      <c r="O6893" t="s">
        <v>31739</v>
      </c>
      <c r="P6893" t="s">
        <v>28</v>
      </c>
      <c r="Q6893" t="s">
        <v>34234</v>
      </c>
      <c r="R6893" t="s">
        <v>33783</v>
      </c>
      <c r="S6893" t="s">
        <v>33942</v>
      </c>
      <c r="T6893" t="s">
        <v>34233</v>
      </c>
      <c r="U6893" t="s">
        <v>32634</v>
      </c>
      <c r="V6893" t="s">
        <v>33273</v>
      </c>
      <c r="W6893">
        <v>350</v>
      </c>
      <c r="X6893">
        <v>1</v>
      </c>
      <c r="Y6893" t="s">
        <v>32661</v>
      </c>
      <c r="Z6893">
        <v>350</v>
      </c>
      <c r="AA6893">
        <v>5</v>
      </c>
      <c r="AC6893">
        <v>1</v>
      </c>
      <c r="AD6893" t="str">
        <f t="shared" si="1044"/>
        <v/>
      </c>
      <c r="AE6893">
        <f t="shared" si="1042"/>
        <v>1</v>
      </c>
      <c r="AF6893" t="str">
        <f t="shared" si="1041"/>
        <v/>
      </c>
      <c r="AG6893" t="str">
        <f t="shared" si="1045"/>
        <v/>
      </c>
      <c r="AH6893" t="str">
        <f t="shared" si="1038"/>
        <v/>
      </c>
      <c r="AI6893">
        <v>0.14499999999999999</v>
      </c>
      <c r="AJ6893" t="str">
        <f t="shared" si="1043"/>
        <v/>
      </c>
      <c r="AK6893">
        <f t="shared" si="1039"/>
        <v>2.8</v>
      </c>
      <c r="AL6893">
        <f t="shared" si="1046"/>
        <v>0.40599999999999997</v>
      </c>
    </row>
    <row r="6894" spans="1:38" x14ac:dyDescent="0.2">
      <c r="A6894" t="s">
        <v>31731</v>
      </c>
      <c r="B6894" t="s">
        <v>830</v>
      </c>
      <c r="C6894" t="s">
        <v>31732</v>
      </c>
      <c r="D6894" s="1">
        <v>44155</v>
      </c>
      <c r="E6894" s="1">
        <v>44155</v>
      </c>
      <c r="F6894" t="s">
        <v>26</v>
      </c>
      <c r="I6894">
        <v>100</v>
      </c>
      <c r="J6894">
        <v>0</v>
      </c>
      <c r="K6894">
        <v>0</v>
      </c>
      <c r="L6894">
        <v>4145</v>
      </c>
      <c r="M6894">
        <v>4145</v>
      </c>
      <c r="N6894" t="s">
        <v>20</v>
      </c>
      <c r="O6894" t="s">
        <v>31733</v>
      </c>
      <c r="P6894" t="s">
        <v>28</v>
      </c>
      <c r="Q6894" t="s">
        <v>34233</v>
      </c>
      <c r="R6894" t="s">
        <v>34233</v>
      </c>
      <c r="S6894" t="s">
        <v>34233</v>
      </c>
      <c r="T6894" t="s">
        <v>34233</v>
      </c>
      <c r="V6894" t="s">
        <v>33273</v>
      </c>
      <c r="AD6894" t="str">
        <f t="shared" si="1044"/>
        <v/>
      </c>
      <c r="AE6894" t="str">
        <f t="shared" si="1042"/>
        <v/>
      </c>
      <c r="AF6894" t="str">
        <f t="shared" si="1041"/>
        <v/>
      </c>
      <c r="AG6894" t="str">
        <f t="shared" si="1045"/>
        <v/>
      </c>
      <c r="AH6894" t="str">
        <f t="shared" si="1038"/>
        <v/>
      </c>
      <c r="AI6894">
        <v>0.14499999999999999</v>
      </c>
      <c r="AJ6894" t="str">
        <f t="shared" si="1043"/>
        <v/>
      </c>
      <c r="AK6894" t="str">
        <f t="shared" si="1039"/>
        <v/>
      </c>
      <c r="AL6894" t="str">
        <f t="shared" si="1046"/>
        <v/>
      </c>
    </row>
    <row r="6895" spans="1:38" x14ac:dyDescent="0.2">
      <c r="A6895" t="s">
        <v>29125</v>
      </c>
      <c r="B6895" t="s">
        <v>830</v>
      </c>
      <c r="C6895" t="s">
        <v>29126</v>
      </c>
      <c r="D6895" s="1">
        <v>42891</v>
      </c>
      <c r="E6895" s="1">
        <v>43951</v>
      </c>
      <c r="F6895" t="s">
        <v>889</v>
      </c>
      <c r="I6895">
        <v>100</v>
      </c>
      <c r="J6895">
        <v>0</v>
      </c>
      <c r="K6895">
        <v>0</v>
      </c>
      <c r="L6895">
        <v>1840</v>
      </c>
      <c r="M6895">
        <v>1840</v>
      </c>
      <c r="N6895" t="s">
        <v>20</v>
      </c>
      <c r="O6895" t="s">
        <v>29124</v>
      </c>
      <c r="P6895" t="s">
        <v>28</v>
      </c>
      <c r="Q6895" t="s">
        <v>34233</v>
      </c>
      <c r="R6895" t="s">
        <v>34233</v>
      </c>
      <c r="S6895" t="s">
        <v>33942</v>
      </c>
      <c r="T6895" t="s">
        <v>34233</v>
      </c>
      <c r="V6895" t="s">
        <v>33274</v>
      </c>
      <c r="AD6895" t="str">
        <f t="shared" si="1044"/>
        <v/>
      </c>
      <c r="AE6895" t="str">
        <f t="shared" si="1042"/>
        <v/>
      </c>
      <c r="AF6895" t="str">
        <f t="shared" si="1041"/>
        <v/>
      </c>
      <c r="AG6895" t="str">
        <f t="shared" si="1045"/>
        <v/>
      </c>
      <c r="AH6895" t="str">
        <f t="shared" si="1038"/>
        <v/>
      </c>
      <c r="AI6895">
        <v>0.14499999999999999</v>
      </c>
      <c r="AJ6895" t="str">
        <f t="shared" si="1043"/>
        <v/>
      </c>
      <c r="AK6895" t="str">
        <f t="shared" si="1039"/>
        <v/>
      </c>
      <c r="AL6895" t="str">
        <f t="shared" si="1046"/>
        <v/>
      </c>
    </row>
    <row r="6896" spans="1:38" x14ac:dyDescent="0.2">
      <c r="A6896" t="s">
        <v>29127</v>
      </c>
      <c r="B6896" t="s">
        <v>830</v>
      </c>
      <c r="C6896" t="s">
        <v>29128</v>
      </c>
      <c r="D6896" s="1">
        <v>42891</v>
      </c>
      <c r="E6896" s="1">
        <v>43456</v>
      </c>
      <c r="F6896" t="s">
        <v>26</v>
      </c>
      <c r="I6896">
        <v>100</v>
      </c>
      <c r="J6896">
        <v>0</v>
      </c>
      <c r="K6896">
        <v>0</v>
      </c>
      <c r="L6896">
        <v>290</v>
      </c>
      <c r="M6896">
        <v>290</v>
      </c>
      <c r="N6896" t="s">
        <v>20</v>
      </c>
      <c r="O6896" t="s">
        <v>29124</v>
      </c>
      <c r="P6896" t="s">
        <v>28</v>
      </c>
      <c r="Q6896" t="s">
        <v>34233</v>
      </c>
      <c r="R6896" t="s">
        <v>34233</v>
      </c>
      <c r="S6896" t="s">
        <v>34233</v>
      </c>
      <c r="T6896" t="s">
        <v>34233</v>
      </c>
      <c r="V6896" t="s">
        <v>33246</v>
      </c>
      <c r="AD6896" t="str">
        <f t="shared" si="1044"/>
        <v/>
      </c>
      <c r="AE6896" t="str">
        <f t="shared" si="1042"/>
        <v/>
      </c>
      <c r="AF6896" t="str">
        <f t="shared" si="1041"/>
        <v/>
      </c>
      <c r="AG6896" t="str">
        <f t="shared" si="1045"/>
        <v/>
      </c>
      <c r="AH6896" t="str">
        <f t="shared" ref="AH6896:AH6959" si="1047">IF(AG6896="","",AG6896*2.8)</f>
        <v/>
      </c>
      <c r="AI6896">
        <v>0.14499999999999999</v>
      </c>
      <c r="AJ6896" t="str">
        <f t="shared" si="1043"/>
        <v/>
      </c>
      <c r="AK6896" t="str">
        <f t="shared" ref="AK6896:AK6959" si="1048">IF(AE6896="","",AE6896*2.8)</f>
        <v/>
      </c>
      <c r="AL6896" t="str">
        <f t="shared" si="1046"/>
        <v/>
      </c>
    </row>
    <row r="6897" spans="1:39" x14ac:dyDescent="0.2">
      <c r="A6897" t="s">
        <v>26173</v>
      </c>
      <c r="B6897" t="s">
        <v>830</v>
      </c>
      <c r="C6897" t="s">
        <v>26174</v>
      </c>
      <c r="D6897" s="1">
        <v>40869</v>
      </c>
      <c r="E6897" s="1">
        <v>43788</v>
      </c>
      <c r="F6897" t="s">
        <v>26</v>
      </c>
      <c r="I6897">
        <v>100</v>
      </c>
      <c r="J6897">
        <v>0</v>
      </c>
      <c r="K6897">
        <v>0</v>
      </c>
      <c r="L6897">
        <v>1185</v>
      </c>
      <c r="M6897">
        <v>1185</v>
      </c>
      <c r="N6897" t="s">
        <v>20</v>
      </c>
      <c r="O6897" t="s">
        <v>26175</v>
      </c>
      <c r="P6897" t="s">
        <v>44</v>
      </c>
      <c r="Q6897" t="s">
        <v>34233</v>
      </c>
      <c r="R6897" t="s">
        <v>34233</v>
      </c>
      <c r="S6897" t="s">
        <v>34233</v>
      </c>
      <c r="T6897" t="s">
        <v>34233</v>
      </c>
      <c r="V6897" t="s">
        <v>33246</v>
      </c>
      <c r="AD6897" t="str">
        <f t="shared" si="1044"/>
        <v/>
      </c>
      <c r="AE6897" t="str">
        <f t="shared" si="1042"/>
        <v/>
      </c>
      <c r="AF6897" t="str">
        <f t="shared" si="1041"/>
        <v/>
      </c>
      <c r="AG6897" t="str">
        <f t="shared" si="1045"/>
        <v/>
      </c>
      <c r="AH6897" t="str">
        <f t="shared" si="1047"/>
        <v/>
      </c>
      <c r="AI6897">
        <v>0.14499999999999999</v>
      </c>
      <c r="AJ6897" t="str">
        <f t="shared" si="1043"/>
        <v/>
      </c>
      <c r="AK6897" t="str">
        <f t="shared" si="1048"/>
        <v/>
      </c>
      <c r="AL6897" t="str">
        <f t="shared" si="1046"/>
        <v/>
      </c>
    </row>
    <row r="6898" spans="1:39" x14ac:dyDescent="0.2">
      <c r="A6898" t="s">
        <v>19335</v>
      </c>
      <c r="B6898" t="s">
        <v>830</v>
      </c>
      <c r="C6898" t="s">
        <v>12572</v>
      </c>
      <c r="D6898" s="1">
        <v>38194</v>
      </c>
      <c r="E6898" s="1">
        <v>43456</v>
      </c>
      <c r="F6898" t="s">
        <v>889</v>
      </c>
      <c r="I6898">
        <v>100</v>
      </c>
      <c r="J6898">
        <v>0</v>
      </c>
      <c r="K6898">
        <v>0</v>
      </c>
      <c r="L6898">
        <v>4156</v>
      </c>
      <c r="M6898">
        <v>4156</v>
      </c>
      <c r="N6898" t="s">
        <v>20</v>
      </c>
      <c r="O6898" t="s">
        <v>19336</v>
      </c>
      <c r="P6898" t="s">
        <v>28</v>
      </c>
      <c r="Q6898" t="s">
        <v>34233</v>
      </c>
      <c r="R6898" t="s">
        <v>34233</v>
      </c>
      <c r="S6898" t="s">
        <v>33942</v>
      </c>
      <c r="T6898" t="s">
        <v>34233</v>
      </c>
      <c r="V6898" t="s">
        <v>33251</v>
      </c>
      <c r="AD6898" t="str">
        <f t="shared" si="1044"/>
        <v/>
      </c>
      <c r="AE6898" t="str">
        <f t="shared" si="1042"/>
        <v/>
      </c>
      <c r="AF6898" t="str">
        <f t="shared" si="1041"/>
        <v/>
      </c>
      <c r="AG6898" t="str">
        <f t="shared" si="1045"/>
        <v/>
      </c>
      <c r="AH6898" t="str">
        <f t="shared" si="1047"/>
        <v/>
      </c>
      <c r="AI6898">
        <v>0.14499999999999999</v>
      </c>
      <c r="AJ6898" t="str">
        <f t="shared" si="1043"/>
        <v/>
      </c>
      <c r="AK6898" t="str">
        <f t="shared" si="1048"/>
        <v/>
      </c>
      <c r="AL6898" t="str">
        <f t="shared" si="1046"/>
        <v/>
      </c>
    </row>
    <row r="6899" spans="1:39" x14ac:dyDescent="0.2">
      <c r="A6899" t="s">
        <v>19332</v>
      </c>
      <c r="B6899" t="s">
        <v>830</v>
      </c>
      <c r="C6899" t="s">
        <v>19333</v>
      </c>
      <c r="D6899" s="1">
        <v>38194</v>
      </c>
      <c r="E6899" s="1">
        <v>43951</v>
      </c>
      <c r="F6899" t="s">
        <v>39</v>
      </c>
      <c r="I6899">
        <v>100</v>
      </c>
      <c r="J6899">
        <v>0</v>
      </c>
      <c r="K6899">
        <v>0</v>
      </c>
      <c r="L6899">
        <v>10377</v>
      </c>
      <c r="M6899">
        <v>10377</v>
      </c>
      <c r="N6899" t="s">
        <v>20</v>
      </c>
      <c r="O6899" t="s">
        <v>19334</v>
      </c>
      <c r="P6899" t="s">
        <v>28</v>
      </c>
      <c r="Q6899" t="s">
        <v>34233</v>
      </c>
      <c r="R6899" t="s">
        <v>34233</v>
      </c>
      <c r="S6899" t="s">
        <v>33942</v>
      </c>
      <c r="T6899" t="s">
        <v>34233</v>
      </c>
      <c r="AD6899" t="str">
        <f t="shared" si="1044"/>
        <v/>
      </c>
      <c r="AE6899" t="str">
        <f t="shared" si="1042"/>
        <v/>
      </c>
      <c r="AF6899" t="str">
        <f t="shared" si="1041"/>
        <v/>
      </c>
      <c r="AG6899" t="str">
        <f t="shared" si="1045"/>
        <v/>
      </c>
      <c r="AH6899" t="str">
        <f t="shared" si="1047"/>
        <v/>
      </c>
      <c r="AI6899">
        <v>0.14499999999999999</v>
      </c>
      <c r="AJ6899" t="str">
        <f t="shared" si="1043"/>
        <v/>
      </c>
      <c r="AK6899" t="str">
        <f t="shared" si="1048"/>
        <v/>
      </c>
      <c r="AL6899" t="str">
        <f t="shared" si="1046"/>
        <v/>
      </c>
    </row>
    <row r="6900" spans="1:39" x14ac:dyDescent="0.2">
      <c r="A6900" t="s">
        <v>23500</v>
      </c>
      <c r="B6900" t="s">
        <v>830</v>
      </c>
      <c r="C6900" t="s">
        <v>23501</v>
      </c>
      <c r="D6900" s="1">
        <v>39043</v>
      </c>
      <c r="E6900" s="1">
        <v>43951</v>
      </c>
      <c r="F6900" t="s">
        <v>39</v>
      </c>
      <c r="I6900">
        <v>100</v>
      </c>
      <c r="J6900">
        <v>0</v>
      </c>
      <c r="K6900">
        <v>0</v>
      </c>
      <c r="L6900">
        <v>12476</v>
      </c>
      <c r="M6900">
        <v>12476</v>
      </c>
      <c r="N6900" t="s">
        <v>20</v>
      </c>
      <c r="O6900" t="s">
        <v>23502</v>
      </c>
      <c r="P6900" t="s">
        <v>28</v>
      </c>
      <c r="Q6900" t="s">
        <v>34233</v>
      </c>
      <c r="R6900" t="s">
        <v>34233</v>
      </c>
      <c r="S6900" t="s">
        <v>33942</v>
      </c>
      <c r="T6900" t="s">
        <v>34233</v>
      </c>
      <c r="V6900" t="s">
        <v>33003</v>
      </c>
      <c r="AD6900" t="str">
        <f t="shared" si="1044"/>
        <v/>
      </c>
      <c r="AE6900" t="str">
        <f t="shared" si="1042"/>
        <v/>
      </c>
      <c r="AF6900" t="str">
        <f t="shared" si="1041"/>
        <v/>
      </c>
      <c r="AG6900" t="str">
        <f t="shared" si="1045"/>
        <v/>
      </c>
      <c r="AH6900" t="str">
        <f t="shared" si="1047"/>
        <v/>
      </c>
      <c r="AI6900">
        <v>0.14499999999999999</v>
      </c>
      <c r="AJ6900" t="str">
        <f t="shared" si="1043"/>
        <v/>
      </c>
      <c r="AK6900" t="str">
        <f t="shared" si="1048"/>
        <v/>
      </c>
      <c r="AL6900" t="str">
        <f t="shared" si="1046"/>
        <v/>
      </c>
    </row>
    <row r="6901" spans="1:39" x14ac:dyDescent="0.2">
      <c r="A6901" t="s">
        <v>25064</v>
      </c>
      <c r="B6901" t="s">
        <v>830</v>
      </c>
      <c r="C6901" t="s">
        <v>25065</v>
      </c>
      <c r="D6901" s="1">
        <v>39685</v>
      </c>
      <c r="E6901" s="1">
        <v>44546</v>
      </c>
      <c r="F6901" t="s">
        <v>39</v>
      </c>
      <c r="I6901">
        <v>100</v>
      </c>
      <c r="J6901">
        <v>0</v>
      </c>
      <c r="K6901">
        <v>0</v>
      </c>
      <c r="L6901">
        <v>15404</v>
      </c>
      <c r="M6901">
        <v>15404</v>
      </c>
      <c r="N6901" t="s">
        <v>20</v>
      </c>
      <c r="O6901" t="s">
        <v>25066</v>
      </c>
      <c r="P6901" t="s">
        <v>28</v>
      </c>
      <c r="Q6901" t="s">
        <v>34233</v>
      </c>
      <c r="R6901" t="s">
        <v>34233</v>
      </c>
      <c r="S6901" t="s">
        <v>33942</v>
      </c>
      <c r="T6901" t="s">
        <v>34233</v>
      </c>
      <c r="V6901" t="s">
        <v>35040</v>
      </c>
      <c r="AD6901" t="str">
        <f t="shared" si="1044"/>
        <v/>
      </c>
      <c r="AE6901" t="str">
        <f t="shared" si="1042"/>
        <v/>
      </c>
      <c r="AF6901" t="str">
        <f t="shared" si="1041"/>
        <v/>
      </c>
      <c r="AG6901" t="str">
        <f t="shared" si="1045"/>
        <v/>
      </c>
      <c r="AH6901" t="str">
        <f t="shared" si="1047"/>
        <v/>
      </c>
      <c r="AI6901">
        <v>0.14499999999999999</v>
      </c>
      <c r="AJ6901" t="str">
        <f t="shared" si="1043"/>
        <v/>
      </c>
      <c r="AK6901" t="str">
        <f t="shared" si="1048"/>
        <v/>
      </c>
      <c r="AL6901" t="str">
        <f t="shared" si="1046"/>
        <v/>
      </c>
    </row>
    <row r="6902" spans="1:39" s="20" customFormat="1" x14ac:dyDescent="0.2">
      <c r="A6902" s="20" t="s">
        <v>22547</v>
      </c>
      <c r="B6902" s="20" t="s">
        <v>830</v>
      </c>
      <c r="C6902" s="20" t="s">
        <v>22548</v>
      </c>
      <c r="D6902" s="21">
        <v>37063</v>
      </c>
      <c r="E6902" s="21">
        <v>43762</v>
      </c>
      <c r="F6902" s="20" t="s">
        <v>19</v>
      </c>
      <c r="I6902" s="20">
        <v>100</v>
      </c>
      <c r="J6902" s="20">
        <v>0</v>
      </c>
      <c r="K6902" s="20">
        <v>0</v>
      </c>
      <c r="L6902" s="20">
        <v>156</v>
      </c>
      <c r="M6902" s="20">
        <v>156</v>
      </c>
      <c r="N6902" s="20" t="s">
        <v>20</v>
      </c>
      <c r="O6902" s="20" t="s">
        <v>22549</v>
      </c>
      <c r="P6902" s="20" t="s">
        <v>28</v>
      </c>
      <c r="Q6902" s="20" t="s">
        <v>34233</v>
      </c>
      <c r="R6902" s="20" t="s">
        <v>34233</v>
      </c>
      <c r="S6902" s="20" t="s">
        <v>33799</v>
      </c>
      <c r="T6902" s="20" t="s">
        <v>34233</v>
      </c>
      <c r="AD6902" s="20" t="str">
        <f t="shared" si="1044"/>
        <v/>
      </c>
      <c r="AE6902" s="20" t="str">
        <f t="shared" si="1042"/>
        <v/>
      </c>
      <c r="AF6902" s="20" t="str">
        <f t="shared" si="1041"/>
        <v/>
      </c>
      <c r="AG6902" s="20" t="str">
        <f t="shared" si="1045"/>
        <v/>
      </c>
      <c r="AH6902" s="20" t="str">
        <f t="shared" si="1047"/>
        <v/>
      </c>
      <c r="AI6902" s="20">
        <v>0.14499999999999999</v>
      </c>
      <c r="AJ6902" s="20" t="str">
        <f t="shared" si="1043"/>
        <v/>
      </c>
      <c r="AK6902" s="20" t="str">
        <f t="shared" si="1048"/>
        <v/>
      </c>
      <c r="AL6902" s="20" t="str">
        <f t="shared" si="1046"/>
        <v/>
      </c>
      <c r="AM6902" s="20" t="s">
        <v>34827</v>
      </c>
    </row>
    <row r="6903" spans="1:39" x14ac:dyDescent="0.2">
      <c r="A6903" t="s">
        <v>28346</v>
      </c>
      <c r="B6903" t="s">
        <v>830</v>
      </c>
      <c r="C6903" t="s">
        <v>28347</v>
      </c>
      <c r="D6903" s="1">
        <v>42312</v>
      </c>
      <c r="E6903" s="1">
        <v>43456</v>
      </c>
      <c r="F6903" t="s">
        <v>26</v>
      </c>
      <c r="I6903">
        <v>100</v>
      </c>
      <c r="J6903">
        <v>0</v>
      </c>
      <c r="K6903">
        <v>0</v>
      </c>
      <c r="L6903">
        <v>2123</v>
      </c>
      <c r="M6903">
        <v>2123</v>
      </c>
      <c r="N6903" t="s">
        <v>20</v>
      </c>
      <c r="O6903" t="s">
        <v>28348</v>
      </c>
      <c r="P6903" t="s">
        <v>44</v>
      </c>
      <c r="Q6903" t="s">
        <v>34233</v>
      </c>
      <c r="R6903" t="s">
        <v>34233</v>
      </c>
      <c r="S6903" t="s">
        <v>34233</v>
      </c>
      <c r="T6903" t="s">
        <v>34233</v>
      </c>
      <c r="V6903" t="s">
        <v>33249</v>
      </c>
      <c r="AD6903" t="str">
        <f t="shared" si="1044"/>
        <v/>
      </c>
      <c r="AE6903" t="str">
        <f t="shared" si="1042"/>
        <v/>
      </c>
      <c r="AF6903" t="str">
        <f t="shared" si="1041"/>
        <v/>
      </c>
      <c r="AG6903" t="str">
        <f t="shared" si="1045"/>
        <v/>
      </c>
      <c r="AH6903" t="str">
        <f t="shared" si="1047"/>
        <v/>
      </c>
      <c r="AI6903">
        <v>0.14499999999999999</v>
      </c>
      <c r="AJ6903" t="str">
        <f t="shared" si="1043"/>
        <v/>
      </c>
      <c r="AK6903" t="str">
        <f t="shared" si="1048"/>
        <v/>
      </c>
      <c r="AL6903" t="str">
        <f t="shared" si="1046"/>
        <v/>
      </c>
    </row>
    <row r="6904" spans="1:39" x14ac:dyDescent="0.2">
      <c r="A6904" t="s">
        <v>12863</v>
      </c>
      <c r="B6904" t="s">
        <v>830</v>
      </c>
      <c r="C6904" t="s">
        <v>12864</v>
      </c>
      <c r="D6904" s="1">
        <v>36781</v>
      </c>
      <c r="E6904" s="1">
        <v>43456</v>
      </c>
      <c r="F6904" t="s">
        <v>19</v>
      </c>
      <c r="I6904">
        <v>100</v>
      </c>
      <c r="J6904">
        <v>0</v>
      </c>
      <c r="K6904">
        <v>0</v>
      </c>
      <c r="L6904">
        <v>1950</v>
      </c>
      <c r="M6904">
        <v>1950</v>
      </c>
      <c r="N6904" t="s">
        <v>20</v>
      </c>
      <c r="O6904" t="s">
        <v>21</v>
      </c>
      <c r="P6904" t="s">
        <v>28</v>
      </c>
      <c r="Q6904" t="s">
        <v>34233</v>
      </c>
      <c r="R6904" t="s">
        <v>34233</v>
      </c>
      <c r="S6904" t="s">
        <v>32628</v>
      </c>
      <c r="T6904" t="s">
        <v>34613</v>
      </c>
      <c r="U6904" t="s">
        <v>33743</v>
      </c>
      <c r="V6904" t="s">
        <v>33249</v>
      </c>
      <c r="W6904">
        <v>390</v>
      </c>
      <c r="X6904">
        <v>2</v>
      </c>
      <c r="Y6904">
        <v>1</v>
      </c>
      <c r="Z6904">
        <v>580</v>
      </c>
      <c r="AA6904">
        <v>8</v>
      </c>
      <c r="AB6904">
        <v>20</v>
      </c>
      <c r="AC6904">
        <v>6</v>
      </c>
      <c r="AD6904" t="str">
        <f t="shared" si="1044"/>
        <v/>
      </c>
      <c r="AE6904" t="str">
        <f t="shared" si="1042"/>
        <v/>
      </c>
      <c r="AF6904" t="str">
        <f t="shared" si="1041"/>
        <v/>
      </c>
      <c r="AG6904">
        <f t="shared" si="1045"/>
        <v>6</v>
      </c>
      <c r="AH6904">
        <f t="shared" si="1047"/>
        <v>16.799999999999997</v>
      </c>
      <c r="AI6904">
        <v>0.14499999999999999</v>
      </c>
      <c r="AJ6904">
        <f t="shared" si="1043"/>
        <v>2.4359999999999995</v>
      </c>
      <c r="AK6904" t="str">
        <f t="shared" si="1048"/>
        <v/>
      </c>
      <c r="AL6904" t="str">
        <f t="shared" si="1046"/>
        <v/>
      </c>
    </row>
    <row r="6905" spans="1:39" x14ac:dyDescent="0.2">
      <c r="A6905" t="s">
        <v>12972</v>
      </c>
      <c r="B6905" t="s">
        <v>830</v>
      </c>
      <c r="C6905" t="s">
        <v>12973</v>
      </c>
      <c r="D6905" s="1">
        <v>36781</v>
      </c>
      <c r="E6905" s="1">
        <v>43456</v>
      </c>
      <c r="F6905" t="s">
        <v>19</v>
      </c>
      <c r="I6905">
        <v>100</v>
      </c>
      <c r="J6905">
        <v>0</v>
      </c>
      <c r="K6905">
        <v>0</v>
      </c>
      <c r="L6905">
        <v>1734</v>
      </c>
      <c r="M6905">
        <v>1734</v>
      </c>
      <c r="N6905" t="s">
        <v>20</v>
      </c>
      <c r="O6905" t="s">
        <v>21</v>
      </c>
      <c r="P6905" t="s">
        <v>28</v>
      </c>
      <c r="Q6905" t="s">
        <v>34233</v>
      </c>
      <c r="R6905" t="s">
        <v>34233</v>
      </c>
      <c r="S6905" t="s">
        <v>32628</v>
      </c>
      <c r="T6905" t="s">
        <v>34622</v>
      </c>
      <c r="U6905" t="s">
        <v>33743</v>
      </c>
      <c r="V6905" t="s">
        <v>33249</v>
      </c>
      <c r="W6905">
        <v>435</v>
      </c>
      <c r="X6905">
        <v>2</v>
      </c>
      <c r="Y6905">
        <v>1</v>
      </c>
      <c r="Z6905">
        <v>870</v>
      </c>
      <c r="AA6905">
        <v>8</v>
      </c>
      <c r="AB6905">
        <v>25</v>
      </c>
      <c r="AC6905">
        <v>6</v>
      </c>
      <c r="AD6905" t="str">
        <f t="shared" si="1044"/>
        <v/>
      </c>
      <c r="AE6905" t="str">
        <f t="shared" si="1042"/>
        <v/>
      </c>
      <c r="AF6905" t="str">
        <f t="shared" si="1041"/>
        <v/>
      </c>
      <c r="AG6905">
        <f t="shared" si="1045"/>
        <v>6</v>
      </c>
      <c r="AH6905">
        <f t="shared" si="1047"/>
        <v>16.799999999999997</v>
      </c>
      <c r="AI6905">
        <v>0.14499999999999999</v>
      </c>
      <c r="AJ6905">
        <f t="shared" si="1043"/>
        <v>2.4359999999999995</v>
      </c>
      <c r="AK6905" t="str">
        <f t="shared" si="1048"/>
        <v/>
      </c>
      <c r="AL6905" t="str">
        <f t="shared" si="1046"/>
        <v/>
      </c>
    </row>
    <row r="6906" spans="1:39" x14ac:dyDescent="0.2">
      <c r="A6906" t="s">
        <v>12735</v>
      </c>
      <c r="B6906" t="s">
        <v>830</v>
      </c>
      <c r="C6906" t="s">
        <v>12736</v>
      </c>
      <c r="D6906" s="1">
        <v>36781</v>
      </c>
      <c r="E6906" s="1">
        <v>43456</v>
      </c>
      <c r="F6906" t="s">
        <v>19</v>
      </c>
      <c r="I6906">
        <v>100</v>
      </c>
      <c r="J6906">
        <v>0</v>
      </c>
      <c r="K6906">
        <v>0</v>
      </c>
      <c r="L6906">
        <v>2563</v>
      </c>
      <c r="M6906">
        <v>2563</v>
      </c>
      <c r="N6906" t="s">
        <v>20</v>
      </c>
      <c r="O6906" t="s">
        <v>21</v>
      </c>
      <c r="P6906" t="s">
        <v>28</v>
      </c>
      <c r="Q6906" t="s">
        <v>34233</v>
      </c>
      <c r="R6906" t="s">
        <v>34233</v>
      </c>
      <c r="S6906" t="s">
        <v>32628</v>
      </c>
      <c r="T6906" t="s">
        <v>34351</v>
      </c>
      <c r="U6906" t="s">
        <v>33743</v>
      </c>
      <c r="V6906" t="s">
        <v>33249</v>
      </c>
      <c r="W6906">
        <v>641</v>
      </c>
      <c r="X6906">
        <v>2</v>
      </c>
      <c r="Y6906">
        <v>1</v>
      </c>
      <c r="Z6906">
        <v>1282</v>
      </c>
      <c r="AA6906">
        <v>8</v>
      </c>
      <c r="AB6906">
        <v>25</v>
      </c>
      <c r="AC6906">
        <v>4</v>
      </c>
      <c r="AD6906" t="str">
        <f t="shared" si="1044"/>
        <v/>
      </c>
      <c r="AE6906" t="str">
        <f t="shared" si="1042"/>
        <v/>
      </c>
      <c r="AF6906" t="str">
        <f t="shared" si="1041"/>
        <v/>
      </c>
      <c r="AG6906">
        <f t="shared" si="1045"/>
        <v>4</v>
      </c>
      <c r="AH6906">
        <f t="shared" si="1047"/>
        <v>11.2</v>
      </c>
      <c r="AI6906">
        <v>0.14499999999999999</v>
      </c>
      <c r="AJ6906">
        <f t="shared" si="1043"/>
        <v>1.6239999999999999</v>
      </c>
      <c r="AK6906" t="str">
        <f t="shared" si="1048"/>
        <v/>
      </c>
      <c r="AL6906" t="str">
        <f t="shared" si="1046"/>
        <v/>
      </c>
    </row>
    <row r="6907" spans="1:39" x14ac:dyDescent="0.2">
      <c r="A6907" t="s">
        <v>12865</v>
      </c>
      <c r="B6907" t="s">
        <v>830</v>
      </c>
      <c r="C6907" t="s">
        <v>12866</v>
      </c>
      <c r="D6907" s="1">
        <v>36781</v>
      </c>
      <c r="E6907" s="1">
        <v>43456</v>
      </c>
      <c r="F6907" t="s">
        <v>19</v>
      </c>
      <c r="I6907">
        <v>100</v>
      </c>
      <c r="J6907">
        <v>0</v>
      </c>
      <c r="K6907">
        <v>0</v>
      </c>
      <c r="L6907">
        <v>1848</v>
      </c>
      <c r="M6907">
        <v>1848</v>
      </c>
      <c r="N6907" t="s">
        <v>20</v>
      </c>
      <c r="O6907" t="s">
        <v>21</v>
      </c>
      <c r="P6907" t="s">
        <v>28</v>
      </c>
      <c r="Q6907" t="s">
        <v>34233</v>
      </c>
      <c r="R6907" t="s">
        <v>34233</v>
      </c>
      <c r="S6907" t="s">
        <v>32628</v>
      </c>
      <c r="T6907" t="s">
        <v>34623</v>
      </c>
      <c r="U6907" t="s">
        <v>33743</v>
      </c>
      <c r="V6907" t="s">
        <v>33249</v>
      </c>
      <c r="W6907">
        <v>380</v>
      </c>
      <c r="X6907">
        <v>2</v>
      </c>
      <c r="Y6907">
        <v>1</v>
      </c>
      <c r="Z6907">
        <v>720</v>
      </c>
      <c r="AA6907">
        <v>8</v>
      </c>
      <c r="AB6907">
        <v>20</v>
      </c>
      <c r="AC6907">
        <v>6</v>
      </c>
      <c r="AD6907" t="str">
        <f t="shared" si="1044"/>
        <v/>
      </c>
      <c r="AE6907" t="str">
        <f t="shared" si="1042"/>
        <v/>
      </c>
      <c r="AF6907" t="str">
        <f t="shared" si="1041"/>
        <v/>
      </c>
      <c r="AG6907">
        <f t="shared" si="1045"/>
        <v>6</v>
      </c>
      <c r="AH6907">
        <f t="shared" si="1047"/>
        <v>16.799999999999997</v>
      </c>
      <c r="AI6907">
        <v>0.14499999999999999</v>
      </c>
      <c r="AJ6907">
        <f t="shared" si="1043"/>
        <v>2.4359999999999995</v>
      </c>
      <c r="AK6907" t="str">
        <f t="shared" si="1048"/>
        <v/>
      </c>
      <c r="AL6907" t="str">
        <f t="shared" si="1046"/>
        <v/>
      </c>
    </row>
    <row r="6908" spans="1:39" x14ac:dyDescent="0.2">
      <c r="A6908" t="s">
        <v>12882</v>
      </c>
      <c r="B6908" t="s">
        <v>830</v>
      </c>
      <c r="C6908" t="s">
        <v>12883</v>
      </c>
      <c r="D6908" s="1">
        <v>36781</v>
      </c>
      <c r="E6908" s="1">
        <v>43456</v>
      </c>
      <c r="F6908" t="s">
        <v>19</v>
      </c>
      <c r="I6908">
        <v>100</v>
      </c>
      <c r="J6908">
        <v>0</v>
      </c>
      <c r="K6908">
        <v>0</v>
      </c>
      <c r="L6908">
        <v>1952</v>
      </c>
      <c r="M6908">
        <v>1952</v>
      </c>
      <c r="N6908" t="s">
        <v>20</v>
      </c>
      <c r="O6908" t="s">
        <v>21</v>
      </c>
      <c r="P6908" t="s">
        <v>28</v>
      </c>
      <c r="Q6908" t="s">
        <v>34233</v>
      </c>
      <c r="R6908" t="s">
        <v>34233</v>
      </c>
      <c r="S6908" t="s">
        <v>32628</v>
      </c>
      <c r="T6908" t="s">
        <v>34623</v>
      </c>
      <c r="U6908" t="s">
        <v>33743</v>
      </c>
      <c r="V6908" t="s">
        <v>33249</v>
      </c>
      <c r="W6908">
        <v>390</v>
      </c>
      <c r="X6908">
        <v>2</v>
      </c>
      <c r="Y6908">
        <v>1</v>
      </c>
      <c r="Z6908">
        <v>564</v>
      </c>
      <c r="AA6908">
        <v>8</v>
      </c>
      <c r="AB6908">
        <v>20</v>
      </c>
      <c r="AC6908">
        <v>6</v>
      </c>
      <c r="AD6908" t="str">
        <f t="shared" si="1044"/>
        <v/>
      </c>
      <c r="AE6908" t="str">
        <f t="shared" si="1042"/>
        <v/>
      </c>
      <c r="AF6908" t="str">
        <f t="shared" si="1041"/>
        <v/>
      </c>
      <c r="AG6908">
        <f t="shared" si="1045"/>
        <v>6</v>
      </c>
      <c r="AH6908">
        <f t="shared" si="1047"/>
        <v>16.799999999999997</v>
      </c>
      <c r="AI6908">
        <v>0.14499999999999999</v>
      </c>
      <c r="AJ6908">
        <f t="shared" si="1043"/>
        <v>2.4359999999999995</v>
      </c>
      <c r="AK6908" t="str">
        <f t="shared" si="1048"/>
        <v/>
      </c>
      <c r="AL6908" t="str">
        <f t="shared" si="1046"/>
        <v/>
      </c>
    </row>
    <row r="6909" spans="1:39" x14ac:dyDescent="0.2">
      <c r="A6909" t="s">
        <v>12884</v>
      </c>
      <c r="B6909" t="s">
        <v>830</v>
      </c>
      <c r="C6909" t="s">
        <v>12885</v>
      </c>
      <c r="D6909" s="1">
        <v>36781</v>
      </c>
      <c r="E6909" s="1">
        <v>43456</v>
      </c>
      <c r="F6909" t="s">
        <v>19</v>
      </c>
      <c r="I6909">
        <v>100</v>
      </c>
      <c r="J6909">
        <v>0</v>
      </c>
      <c r="K6909">
        <v>0</v>
      </c>
      <c r="L6909">
        <v>1884</v>
      </c>
      <c r="M6909">
        <v>1884</v>
      </c>
      <c r="N6909" t="s">
        <v>20</v>
      </c>
      <c r="O6909" t="s">
        <v>21</v>
      </c>
      <c r="P6909" t="s">
        <v>28</v>
      </c>
      <c r="Q6909" t="s">
        <v>34233</v>
      </c>
      <c r="R6909" t="s">
        <v>34233</v>
      </c>
      <c r="S6909" t="s">
        <v>32628</v>
      </c>
      <c r="T6909" t="s">
        <v>34613</v>
      </c>
      <c r="U6909" t="s">
        <v>33743</v>
      </c>
      <c r="V6909" t="s">
        <v>33249</v>
      </c>
      <c r="W6909">
        <v>380</v>
      </c>
      <c r="X6909">
        <v>2</v>
      </c>
      <c r="Y6909">
        <v>1</v>
      </c>
      <c r="Z6909">
        <v>1245</v>
      </c>
      <c r="AA6909">
        <v>8</v>
      </c>
      <c r="AB6909">
        <v>20</v>
      </c>
      <c r="AC6909">
        <v>6</v>
      </c>
      <c r="AD6909" t="str">
        <f t="shared" si="1044"/>
        <v/>
      </c>
      <c r="AE6909" t="str">
        <f t="shared" si="1042"/>
        <v/>
      </c>
      <c r="AF6909" t="str">
        <f t="shared" si="1041"/>
        <v/>
      </c>
      <c r="AG6909">
        <f t="shared" si="1045"/>
        <v>6</v>
      </c>
      <c r="AH6909">
        <f t="shared" si="1047"/>
        <v>16.799999999999997</v>
      </c>
      <c r="AI6909">
        <v>0.14499999999999999</v>
      </c>
      <c r="AJ6909">
        <f t="shared" si="1043"/>
        <v>2.4359999999999995</v>
      </c>
      <c r="AK6909" t="str">
        <f t="shared" si="1048"/>
        <v/>
      </c>
      <c r="AL6909" t="str">
        <f t="shared" si="1046"/>
        <v/>
      </c>
    </row>
    <row r="6910" spans="1:39" x14ac:dyDescent="0.2">
      <c r="A6910" t="s">
        <v>12886</v>
      </c>
      <c r="B6910" t="s">
        <v>830</v>
      </c>
      <c r="C6910" t="s">
        <v>12887</v>
      </c>
      <c r="D6910" s="1">
        <v>36781</v>
      </c>
      <c r="E6910" s="1">
        <v>43456</v>
      </c>
      <c r="F6910" t="s">
        <v>19</v>
      </c>
      <c r="I6910">
        <v>100</v>
      </c>
      <c r="J6910">
        <v>0</v>
      </c>
      <c r="K6910">
        <v>0</v>
      </c>
      <c r="L6910">
        <v>1941</v>
      </c>
      <c r="M6910">
        <v>1941</v>
      </c>
      <c r="N6910" t="s">
        <v>20</v>
      </c>
      <c r="O6910" t="s">
        <v>21</v>
      </c>
      <c r="P6910" t="s">
        <v>28</v>
      </c>
      <c r="Q6910" t="s">
        <v>34233</v>
      </c>
      <c r="R6910" t="s">
        <v>34233</v>
      </c>
      <c r="S6910" t="s">
        <v>32628</v>
      </c>
      <c r="T6910" t="s">
        <v>34622</v>
      </c>
      <c r="U6910" t="s">
        <v>33743</v>
      </c>
      <c r="V6910" t="s">
        <v>33249</v>
      </c>
      <c r="W6910">
        <v>390</v>
      </c>
      <c r="X6910">
        <v>2</v>
      </c>
      <c r="Y6910">
        <v>1</v>
      </c>
      <c r="Z6910">
        <v>660</v>
      </c>
      <c r="AA6910">
        <v>8</v>
      </c>
      <c r="AB6910">
        <v>20</v>
      </c>
      <c r="AC6910">
        <v>6</v>
      </c>
      <c r="AD6910" t="str">
        <f t="shared" si="1044"/>
        <v/>
      </c>
      <c r="AE6910" t="str">
        <f t="shared" si="1042"/>
        <v/>
      </c>
      <c r="AF6910" t="str">
        <f t="shared" si="1041"/>
        <v/>
      </c>
      <c r="AG6910">
        <f t="shared" si="1045"/>
        <v>6</v>
      </c>
      <c r="AH6910">
        <f t="shared" si="1047"/>
        <v>16.799999999999997</v>
      </c>
      <c r="AI6910">
        <v>0.14499999999999999</v>
      </c>
      <c r="AJ6910">
        <f t="shared" si="1043"/>
        <v>2.4359999999999995</v>
      </c>
      <c r="AK6910" t="str">
        <f t="shared" si="1048"/>
        <v/>
      </c>
      <c r="AL6910" t="str">
        <f t="shared" si="1046"/>
        <v/>
      </c>
    </row>
    <row r="6911" spans="1:39" x14ac:dyDescent="0.2">
      <c r="A6911" t="s">
        <v>12888</v>
      </c>
      <c r="B6911" t="s">
        <v>830</v>
      </c>
      <c r="C6911" t="s">
        <v>12889</v>
      </c>
      <c r="D6911" s="1">
        <v>36781</v>
      </c>
      <c r="E6911" s="1">
        <v>43456</v>
      </c>
      <c r="F6911" t="s">
        <v>19</v>
      </c>
      <c r="I6911">
        <v>100</v>
      </c>
      <c r="J6911">
        <v>0</v>
      </c>
      <c r="K6911">
        <v>0</v>
      </c>
      <c r="L6911">
        <v>1919</v>
      </c>
      <c r="M6911">
        <v>1919</v>
      </c>
      <c r="N6911" t="s">
        <v>20</v>
      </c>
      <c r="O6911" t="s">
        <v>21</v>
      </c>
      <c r="P6911" t="s">
        <v>28</v>
      </c>
      <c r="Q6911" t="s">
        <v>34233</v>
      </c>
      <c r="R6911" t="s">
        <v>34233</v>
      </c>
      <c r="S6911" t="s">
        <v>32628</v>
      </c>
      <c r="T6911" t="s">
        <v>34612</v>
      </c>
      <c r="U6911" t="s">
        <v>33743</v>
      </c>
      <c r="V6911" t="s">
        <v>33249</v>
      </c>
      <c r="W6911">
        <v>380</v>
      </c>
      <c r="X6911">
        <v>2</v>
      </c>
      <c r="Y6911">
        <v>1</v>
      </c>
      <c r="Z6911">
        <v>690</v>
      </c>
      <c r="AA6911">
        <v>8</v>
      </c>
      <c r="AB6911">
        <v>20</v>
      </c>
      <c r="AC6911">
        <v>6</v>
      </c>
      <c r="AD6911" t="str">
        <f t="shared" si="1044"/>
        <v/>
      </c>
      <c r="AE6911" t="str">
        <f t="shared" si="1042"/>
        <v/>
      </c>
      <c r="AF6911" t="str">
        <f t="shared" si="1041"/>
        <v/>
      </c>
      <c r="AG6911">
        <f t="shared" si="1045"/>
        <v>6</v>
      </c>
      <c r="AH6911">
        <f t="shared" si="1047"/>
        <v>16.799999999999997</v>
      </c>
      <c r="AI6911">
        <v>0.14499999999999999</v>
      </c>
      <c r="AJ6911">
        <f t="shared" si="1043"/>
        <v>2.4359999999999995</v>
      </c>
      <c r="AK6911" t="str">
        <f t="shared" si="1048"/>
        <v/>
      </c>
      <c r="AL6911" t="str">
        <f t="shared" si="1046"/>
        <v/>
      </c>
    </row>
    <row r="6912" spans="1:39" x14ac:dyDescent="0.2">
      <c r="A6912" t="s">
        <v>12890</v>
      </c>
      <c r="B6912" t="s">
        <v>830</v>
      </c>
      <c r="C6912" t="s">
        <v>12891</v>
      </c>
      <c r="D6912" s="1">
        <v>36781</v>
      </c>
      <c r="E6912" s="1">
        <v>43456</v>
      </c>
      <c r="F6912" t="s">
        <v>19</v>
      </c>
      <c r="I6912">
        <v>100</v>
      </c>
      <c r="J6912">
        <v>0</v>
      </c>
      <c r="K6912">
        <v>0</v>
      </c>
      <c r="L6912">
        <v>1890</v>
      </c>
      <c r="M6912">
        <v>1890</v>
      </c>
      <c r="N6912" t="s">
        <v>20</v>
      </c>
      <c r="O6912" t="s">
        <v>21</v>
      </c>
      <c r="P6912" t="s">
        <v>28</v>
      </c>
      <c r="Q6912" t="s">
        <v>34233</v>
      </c>
      <c r="R6912" t="s">
        <v>34233</v>
      </c>
      <c r="S6912" t="s">
        <v>32628</v>
      </c>
      <c r="T6912" t="s">
        <v>34461</v>
      </c>
      <c r="U6912" t="s">
        <v>33743</v>
      </c>
      <c r="V6912" t="s">
        <v>33249</v>
      </c>
      <c r="W6912">
        <v>378</v>
      </c>
      <c r="X6912">
        <v>2</v>
      </c>
      <c r="Y6912">
        <v>1</v>
      </c>
      <c r="Z6912">
        <v>690</v>
      </c>
      <c r="AA6912">
        <v>8</v>
      </c>
      <c r="AB6912">
        <v>20</v>
      </c>
      <c r="AC6912">
        <v>4</v>
      </c>
      <c r="AD6912" t="str">
        <f t="shared" si="1044"/>
        <v/>
      </c>
      <c r="AE6912" t="str">
        <f t="shared" si="1042"/>
        <v/>
      </c>
      <c r="AF6912" t="str">
        <f t="shared" si="1041"/>
        <v/>
      </c>
      <c r="AG6912">
        <f t="shared" si="1045"/>
        <v>4</v>
      </c>
      <c r="AH6912">
        <f t="shared" si="1047"/>
        <v>11.2</v>
      </c>
      <c r="AI6912">
        <v>0.14499999999999999</v>
      </c>
      <c r="AJ6912">
        <f t="shared" si="1043"/>
        <v>1.6239999999999999</v>
      </c>
      <c r="AK6912" t="str">
        <f t="shared" si="1048"/>
        <v/>
      </c>
      <c r="AL6912" t="str">
        <f t="shared" si="1046"/>
        <v/>
      </c>
    </row>
    <row r="6913" spans="1:38" x14ac:dyDescent="0.2">
      <c r="A6913" t="s">
        <v>12948</v>
      </c>
      <c r="B6913" t="s">
        <v>830</v>
      </c>
      <c r="C6913" t="s">
        <v>12949</v>
      </c>
      <c r="D6913" s="1">
        <v>36781</v>
      </c>
      <c r="E6913" s="1">
        <v>43456</v>
      </c>
      <c r="F6913" t="s">
        <v>19</v>
      </c>
      <c r="I6913">
        <v>100</v>
      </c>
      <c r="J6913">
        <v>0</v>
      </c>
      <c r="K6913">
        <v>0</v>
      </c>
      <c r="L6913">
        <v>2453</v>
      </c>
      <c r="M6913">
        <v>2453</v>
      </c>
      <c r="N6913" t="s">
        <v>20</v>
      </c>
      <c r="O6913" t="s">
        <v>21</v>
      </c>
      <c r="P6913" t="s">
        <v>28</v>
      </c>
      <c r="Q6913" t="s">
        <v>34233</v>
      </c>
      <c r="R6913" t="s">
        <v>34233</v>
      </c>
      <c r="S6913" t="s">
        <v>32628</v>
      </c>
      <c r="T6913" t="s">
        <v>34614</v>
      </c>
      <c r="U6913" t="s">
        <v>33743</v>
      </c>
      <c r="V6913" t="s">
        <v>33249</v>
      </c>
      <c r="W6913">
        <v>490</v>
      </c>
      <c r="X6913">
        <v>2</v>
      </c>
      <c r="Y6913">
        <v>1</v>
      </c>
      <c r="Z6913">
        <v>980</v>
      </c>
      <c r="AA6913">
        <v>8</v>
      </c>
      <c r="AB6913">
        <v>20</v>
      </c>
      <c r="AC6913">
        <v>6</v>
      </c>
      <c r="AD6913" t="str">
        <f t="shared" si="1044"/>
        <v/>
      </c>
      <c r="AE6913" t="str">
        <f t="shared" si="1042"/>
        <v/>
      </c>
      <c r="AF6913" t="str">
        <f t="shared" si="1041"/>
        <v/>
      </c>
      <c r="AG6913">
        <f t="shared" si="1045"/>
        <v>6</v>
      </c>
      <c r="AH6913">
        <f t="shared" si="1047"/>
        <v>16.799999999999997</v>
      </c>
      <c r="AI6913">
        <v>0.14499999999999999</v>
      </c>
      <c r="AJ6913">
        <f t="shared" si="1043"/>
        <v>2.4359999999999995</v>
      </c>
      <c r="AK6913" t="str">
        <f t="shared" si="1048"/>
        <v/>
      </c>
      <c r="AL6913" t="str">
        <f t="shared" si="1046"/>
        <v/>
      </c>
    </row>
    <row r="6914" spans="1:38" x14ac:dyDescent="0.2">
      <c r="A6914" t="s">
        <v>24998</v>
      </c>
      <c r="B6914" t="s">
        <v>830</v>
      </c>
      <c r="C6914" t="s">
        <v>24999</v>
      </c>
      <c r="D6914" s="1">
        <v>39685</v>
      </c>
      <c r="E6914" s="1">
        <v>43762</v>
      </c>
      <c r="F6914" t="s">
        <v>26</v>
      </c>
      <c r="I6914">
        <v>100</v>
      </c>
      <c r="J6914">
        <v>0</v>
      </c>
      <c r="K6914">
        <v>0</v>
      </c>
      <c r="L6914">
        <v>288</v>
      </c>
      <c r="M6914">
        <v>288</v>
      </c>
      <c r="N6914" t="s">
        <v>20</v>
      </c>
      <c r="O6914" t="s">
        <v>25000</v>
      </c>
      <c r="P6914" t="s">
        <v>44</v>
      </c>
      <c r="Q6914" t="s">
        <v>34233</v>
      </c>
      <c r="R6914" t="s">
        <v>34233</v>
      </c>
      <c r="S6914" t="s">
        <v>34233</v>
      </c>
      <c r="T6914" t="s">
        <v>34233</v>
      </c>
      <c r="V6914" t="s">
        <v>35040</v>
      </c>
      <c r="AD6914" t="str">
        <f t="shared" si="1044"/>
        <v/>
      </c>
      <c r="AE6914" t="str">
        <f t="shared" si="1042"/>
        <v/>
      </c>
      <c r="AF6914" t="str">
        <f t="shared" si="1041"/>
        <v/>
      </c>
      <c r="AG6914" t="str">
        <f t="shared" si="1045"/>
        <v/>
      </c>
      <c r="AH6914" t="str">
        <f t="shared" si="1047"/>
        <v/>
      </c>
      <c r="AI6914">
        <v>0.14499999999999999</v>
      </c>
      <c r="AJ6914" t="str">
        <f t="shared" si="1043"/>
        <v/>
      </c>
      <c r="AK6914" t="str">
        <f t="shared" si="1048"/>
        <v/>
      </c>
      <c r="AL6914" t="str">
        <f t="shared" si="1046"/>
        <v/>
      </c>
    </row>
    <row r="6915" spans="1:38" x14ac:dyDescent="0.2">
      <c r="A6915" t="s">
        <v>25035</v>
      </c>
      <c r="B6915" t="s">
        <v>830</v>
      </c>
      <c r="C6915" t="s">
        <v>25036</v>
      </c>
      <c r="D6915" s="1">
        <v>39685</v>
      </c>
      <c r="E6915" s="1">
        <v>43762</v>
      </c>
      <c r="F6915" t="s">
        <v>26</v>
      </c>
      <c r="I6915">
        <v>100</v>
      </c>
      <c r="J6915">
        <v>0</v>
      </c>
      <c r="K6915">
        <v>0</v>
      </c>
      <c r="L6915">
        <v>722</v>
      </c>
      <c r="M6915">
        <v>722</v>
      </c>
      <c r="N6915" t="s">
        <v>20</v>
      </c>
      <c r="O6915" t="s">
        <v>25037</v>
      </c>
      <c r="P6915" t="s">
        <v>44</v>
      </c>
      <c r="Q6915" t="s">
        <v>34233</v>
      </c>
      <c r="R6915" t="s">
        <v>34233</v>
      </c>
      <c r="S6915" t="s">
        <v>34233</v>
      </c>
      <c r="T6915" t="s">
        <v>34233</v>
      </c>
      <c r="V6915" t="s">
        <v>35040</v>
      </c>
      <c r="AD6915" t="str">
        <f t="shared" si="1044"/>
        <v/>
      </c>
      <c r="AE6915" t="str">
        <f t="shared" si="1042"/>
        <v/>
      </c>
      <c r="AF6915" t="str">
        <f t="shared" si="1041"/>
        <v/>
      </c>
      <c r="AG6915" t="str">
        <f t="shared" si="1045"/>
        <v/>
      </c>
      <c r="AH6915" t="str">
        <f t="shared" si="1047"/>
        <v/>
      </c>
      <c r="AI6915">
        <v>0.14499999999999999</v>
      </c>
      <c r="AJ6915" t="str">
        <f t="shared" si="1043"/>
        <v/>
      </c>
      <c r="AK6915" t="str">
        <f t="shared" si="1048"/>
        <v/>
      </c>
      <c r="AL6915" t="str">
        <f t="shared" si="1046"/>
        <v/>
      </c>
    </row>
    <row r="6916" spans="1:38" x14ac:dyDescent="0.2">
      <c r="A6916" t="s">
        <v>25622</v>
      </c>
      <c r="B6916" t="s">
        <v>830</v>
      </c>
      <c r="C6916" t="s">
        <v>25623</v>
      </c>
      <c r="D6916" s="1">
        <v>40100</v>
      </c>
      <c r="E6916" s="1">
        <v>44546</v>
      </c>
      <c r="F6916" t="s">
        <v>26</v>
      </c>
      <c r="I6916">
        <v>100</v>
      </c>
      <c r="J6916">
        <v>0</v>
      </c>
      <c r="K6916">
        <v>0</v>
      </c>
      <c r="L6916">
        <v>52032</v>
      </c>
      <c r="M6916">
        <v>52032</v>
      </c>
      <c r="N6916" t="s">
        <v>20</v>
      </c>
      <c r="O6916" t="s">
        <v>25624</v>
      </c>
      <c r="P6916" t="s">
        <v>44</v>
      </c>
      <c r="Q6916" t="s">
        <v>34233</v>
      </c>
      <c r="R6916" t="s">
        <v>34233</v>
      </c>
      <c r="S6916" t="s">
        <v>34233</v>
      </c>
      <c r="T6916" t="s">
        <v>34233</v>
      </c>
      <c r="AD6916" t="str">
        <f t="shared" si="1044"/>
        <v/>
      </c>
      <c r="AE6916" t="str">
        <f t="shared" si="1042"/>
        <v/>
      </c>
      <c r="AF6916" t="str">
        <f t="shared" si="1041"/>
        <v/>
      </c>
      <c r="AG6916" t="str">
        <f t="shared" si="1045"/>
        <v/>
      </c>
      <c r="AH6916" t="str">
        <f t="shared" si="1047"/>
        <v/>
      </c>
      <c r="AI6916">
        <v>0.14499999999999999</v>
      </c>
      <c r="AJ6916" t="str">
        <f t="shared" si="1043"/>
        <v/>
      </c>
      <c r="AK6916" t="str">
        <f t="shared" si="1048"/>
        <v/>
      </c>
      <c r="AL6916" t="str">
        <f t="shared" si="1046"/>
        <v/>
      </c>
    </row>
    <row r="6917" spans="1:38" x14ac:dyDescent="0.2">
      <c r="A6917" t="s">
        <v>12657</v>
      </c>
      <c r="B6917" t="s">
        <v>830</v>
      </c>
      <c r="C6917" t="s">
        <v>12658</v>
      </c>
      <c r="D6917" s="1">
        <v>36698</v>
      </c>
      <c r="E6917" s="1">
        <v>43896</v>
      </c>
      <c r="F6917" t="s">
        <v>19</v>
      </c>
      <c r="I6917">
        <v>100</v>
      </c>
      <c r="J6917">
        <v>0</v>
      </c>
      <c r="K6917">
        <v>0</v>
      </c>
      <c r="L6917">
        <v>2721</v>
      </c>
      <c r="M6917">
        <v>2721</v>
      </c>
      <c r="N6917" t="s">
        <v>20</v>
      </c>
      <c r="O6917" t="s">
        <v>12659</v>
      </c>
      <c r="P6917" t="s">
        <v>28</v>
      </c>
      <c r="Q6917" t="s">
        <v>34233</v>
      </c>
      <c r="R6917" t="s">
        <v>34233</v>
      </c>
      <c r="S6917" t="s">
        <v>32628</v>
      </c>
      <c r="T6917" t="s">
        <v>34349</v>
      </c>
      <c r="AD6917" t="str">
        <f t="shared" si="1044"/>
        <v/>
      </c>
      <c r="AE6917" t="str">
        <f t="shared" si="1042"/>
        <v/>
      </c>
      <c r="AF6917" t="str">
        <f t="shared" si="1041"/>
        <v/>
      </c>
      <c r="AG6917" s="17">
        <v>1</v>
      </c>
      <c r="AH6917">
        <f t="shared" si="1047"/>
        <v>2.8</v>
      </c>
      <c r="AI6917">
        <v>0.14499999999999999</v>
      </c>
      <c r="AJ6917">
        <f t="shared" si="1043"/>
        <v>0.40599999999999997</v>
      </c>
      <c r="AK6917" t="str">
        <f t="shared" si="1048"/>
        <v/>
      </c>
      <c r="AL6917" t="str">
        <f t="shared" si="1046"/>
        <v/>
      </c>
    </row>
    <row r="6918" spans="1:38" x14ac:dyDescent="0.2">
      <c r="A6918" t="s">
        <v>13879</v>
      </c>
      <c r="B6918" t="s">
        <v>830</v>
      </c>
      <c r="C6918" t="s">
        <v>13880</v>
      </c>
      <c r="D6918" s="1">
        <v>37050</v>
      </c>
      <c r="E6918" s="1">
        <v>43900</v>
      </c>
      <c r="F6918" t="s">
        <v>19</v>
      </c>
      <c r="I6918">
        <v>100</v>
      </c>
      <c r="J6918">
        <v>0</v>
      </c>
      <c r="K6918">
        <v>0</v>
      </c>
      <c r="L6918">
        <v>4981</v>
      </c>
      <c r="M6918">
        <v>4981</v>
      </c>
      <c r="N6918" t="s">
        <v>20</v>
      </c>
      <c r="O6918" t="s">
        <v>13881</v>
      </c>
      <c r="P6918" t="s">
        <v>28</v>
      </c>
      <c r="Q6918" t="s">
        <v>34234</v>
      </c>
      <c r="R6918" t="s">
        <v>34257</v>
      </c>
      <c r="S6918" t="s">
        <v>33807</v>
      </c>
      <c r="T6918" t="s">
        <v>34349</v>
      </c>
      <c r="AD6918" t="str">
        <f t="shared" si="1044"/>
        <v/>
      </c>
      <c r="AE6918" t="str">
        <f t="shared" si="1042"/>
        <v/>
      </c>
      <c r="AF6918" t="str">
        <f t="shared" si="1041"/>
        <v/>
      </c>
      <c r="AG6918" s="17">
        <v>1</v>
      </c>
      <c r="AH6918">
        <f t="shared" si="1047"/>
        <v>2.8</v>
      </c>
      <c r="AI6918">
        <v>0.14499999999999999</v>
      </c>
      <c r="AJ6918">
        <f t="shared" si="1043"/>
        <v>0.40599999999999997</v>
      </c>
      <c r="AK6918" t="str">
        <f t="shared" si="1048"/>
        <v/>
      </c>
      <c r="AL6918" t="str">
        <f t="shared" si="1046"/>
        <v/>
      </c>
    </row>
    <row r="6919" spans="1:38" x14ac:dyDescent="0.2">
      <c r="A6919" t="s">
        <v>30947</v>
      </c>
      <c r="B6919" t="s">
        <v>830</v>
      </c>
      <c r="C6919" t="s">
        <v>30948</v>
      </c>
      <c r="D6919" s="1">
        <v>43859</v>
      </c>
      <c r="E6919" s="1">
        <v>44380</v>
      </c>
      <c r="F6919" t="s">
        <v>39</v>
      </c>
      <c r="I6919">
        <v>100</v>
      </c>
      <c r="J6919">
        <v>0</v>
      </c>
      <c r="K6919">
        <v>0</v>
      </c>
      <c r="L6919">
        <v>59700</v>
      </c>
      <c r="M6919">
        <v>59655</v>
      </c>
      <c r="N6919" t="s">
        <v>401</v>
      </c>
      <c r="O6919" t="s">
        <v>30949</v>
      </c>
      <c r="P6919" t="s">
        <v>28</v>
      </c>
      <c r="Q6919" t="s">
        <v>34233</v>
      </c>
      <c r="R6919" t="s">
        <v>34233</v>
      </c>
      <c r="S6919" t="s">
        <v>32627</v>
      </c>
      <c r="T6919" t="s">
        <v>34233</v>
      </c>
      <c r="AD6919" t="str">
        <f t="shared" si="1044"/>
        <v/>
      </c>
      <c r="AE6919" t="str">
        <f t="shared" si="1042"/>
        <v/>
      </c>
      <c r="AF6919" t="str">
        <f t="shared" si="1041"/>
        <v/>
      </c>
      <c r="AG6919" t="str">
        <f>IF((S6919&lt;&gt;"tühi")*(AC6919&lt;&gt;""),AC6919,"")</f>
        <v/>
      </c>
      <c r="AH6919" t="str">
        <f t="shared" si="1047"/>
        <v/>
      </c>
      <c r="AI6919">
        <v>0.14499999999999999</v>
      </c>
      <c r="AJ6919" t="str">
        <f t="shared" si="1043"/>
        <v/>
      </c>
      <c r="AK6919" t="str">
        <f t="shared" si="1048"/>
        <v/>
      </c>
      <c r="AL6919" t="str">
        <f t="shared" si="1046"/>
        <v/>
      </c>
    </row>
    <row r="6920" spans="1:38" x14ac:dyDescent="0.2">
      <c r="A6920" t="s">
        <v>829</v>
      </c>
      <c r="B6920" t="s">
        <v>830</v>
      </c>
      <c r="C6920" t="s">
        <v>831</v>
      </c>
      <c r="D6920" s="1">
        <v>35104</v>
      </c>
      <c r="E6920" s="1">
        <v>44546</v>
      </c>
      <c r="F6920" t="s">
        <v>474</v>
      </c>
      <c r="G6920" t="s">
        <v>470</v>
      </c>
      <c r="I6920">
        <v>90</v>
      </c>
      <c r="J6920">
        <v>10</v>
      </c>
      <c r="K6920">
        <v>0</v>
      </c>
      <c r="L6920">
        <v>1874</v>
      </c>
      <c r="M6920">
        <v>1874</v>
      </c>
      <c r="N6920" t="s">
        <v>20</v>
      </c>
      <c r="O6920" t="s">
        <v>832</v>
      </c>
      <c r="P6920" t="s">
        <v>28</v>
      </c>
      <c r="Q6920" t="s">
        <v>34233</v>
      </c>
      <c r="R6920" t="s">
        <v>34233</v>
      </c>
      <c r="S6920" t="s">
        <v>32627</v>
      </c>
      <c r="T6920" t="s">
        <v>34624</v>
      </c>
      <c r="AD6920" t="str">
        <f t="shared" si="1044"/>
        <v/>
      </c>
      <c r="AE6920" t="str">
        <f t="shared" si="1042"/>
        <v/>
      </c>
      <c r="AF6920" t="str">
        <f t="shared" si="1041"/>
        <v/>
      </c>
      <c r="AG6920" t="str">
        <f>IF((S6920&lt;&gt;"tühi")*(AC6920&lt;&gt;""),AC6920,"")</f>
        <v/>
      </c>
      <c r="AH6920" t="str">
        <f t="shared" si="1047"/>
        <v/>
      </c>
      <c r="AI6920">
        <v>0.14499999999999999</v>
      </c>
      <c r="AJ6920" t="str">
        <f t="shared" si="1043"/>
        <v/>
      </c>
      <c r="AK6920" t="str">
        <f t="shared" si="1048"/>
        <v/>
      </c>
      <c r="AL6920" t="str">
        <f t="shared" si="1046"/>
        <v/>
      </c>
    </row>
    <row r="6921" spans="1:38" x14ac:dyDescent="0.2">
      <c r="A6921" t="s">
        <v>2064</v>
      </c>
      <c r="B6921" t="s">
        <v>830</v>
      </c>
      <c r="C6921" t="s">
        <v>2065</v>
      </c>
      <c r="D6921" s="1">
        <v>35696</v>
      </c>
      <c r="E6921" s="1">
        <v>43900</v>
      </c>
      <c r="F6921" t="s">
        <v>474</v>
      </c>
      <c r="I6921">
        <v>100</v>
      </c>
      <c r="J6921">
        <v>0</v>
      </c>
      <c r="K6921">
        <v>0</v>
      </c>
      <c r="L6921">
        <v>2728</v>
      </c>
      <c r="M6921">
        <v>2728</v>
      </c>
      <c r="N6921" t="s">
        <v>20</v>
      </c>
      <c r="O6921" t="s">
        <v>2066</v>
      </c>
      <c r="P6921" t="s">
        <v>28</v>
      </c>
      <c r="Q6921" t="s">
        <v>34233</v>
      </c>
      <c r="R6921" t="s">
        <v>34233</v>
      </c>
      <c r="S6921" t="s">
        <v>33805</v>
      </c>
      <c r="T6921" t="s">
        <v>34625</v>
      </c>
      <c r="U6921" t="s">
        <v>33275</v>
      </c>
      <c r="V6921" t="s">
        <v>33276</v>
      </c>
      <c r="W6921">
        <f>L6921*0.5</f>
        <v>1364</v>
      </c>
      <c r="X6921">
        <v>2</v>
      </c>
      <c r="Y6921">
        <v>5</v>
      </c>
      <c r="Z6921">
        <f>W6921*X6921</f>
        <v>2728</v>
      </c>
      <c r="AB6921">
        <v>50</v>
      </c>
      <c r="AD6921" t="str">
        <f t="shared" si="1044"/>
        <v/>
      </c>
      <c r="AE6921" t="str">
        <f t="shared" si="1042"/>
        <v/>
      </c>
      <c r="AF6921">
        <f t="shared" si="1041"/>
        <v>2728</v>
      </c>
      <c r="AG6921" t="str">
        <f>IF((S6921&lt;&gt;"tühi")*(AC6921&lt;&gt;""),AC6921,"")</f>
        <v/>
      </c>
      <c r="AH6921" t="str">
        <f t="shared" si="1047"/>
        <v/>
      </c>
      <c r="AI6921">
        <v>0.14499999999999999</v>
      </c>
      <c r="AJ6921" t="str">
        <f t="shared" si="1043"/>
        <v/>
      </c>
      <c r="AK6921" t="str">
        <f t="shared" si="1048"/>
        <v/>
      </c>
      <c r="AL6921" t="str">
        <f t="shared" si="1046"/>
        <v/>
      </c>
    </row>
    <row r="6922" spans="1:38" x14ac:dyDescent="0.2">
      <c r="A6922" t="s">
        <v>6484</v>
      </c>
      <c r="B6922" t="s">
        <v>830</v>
      </c>
      <c r="C6922" t="s">
        <v>6485</v>
      </c>
      <c r="D6922" s="1">
        <v>36193</v>
      </c>
      <c r="E6922" s="1">
        <v>43900</v>
      </c>
      <c r="F6922" t="s">
        <v>19</v>
      </c>
      <c r="I6922">
        <v>100</v>
      </c>
      <c r="J6922">
        <v>0</v>
      </c>
      <c r="K6922">
        <v>0</v>
      </c>
      <c r="L6922">
        <v>1713</v>
      </c>
      <c r="M6922">
        <v>1713</v>
      </c>
      <c r="N6922" t="s">
        <v>20</v>
      </c>
      <c r="O6922" t="s">
        <v>6486</v>
      </c>
      <c r="P6922" t="s">
        <v>28</v>
      </c>
      <c r="Q6922" t="s">
        <v>34234</v>
      </c>
      <c r="R6922" t="s">
        <v>34257</v>
      </c>
      <c r="S6922" t="s">
        <v>32628</v>
      </c>
      <c r="T6922" t="s">
        <v>34349</v>
      </c>
      <c r="AD6922" t="str">
        <f t="shared" si="1044"/>
        <v/>
      </c>
      <c r="AE6922" t="str">
        <f t="shared" si="1042"/>
        <v/>
      </c>
      <c r="AF6922" t="str">
        <f t="shared" si="1041"/>
        <v/>
      </c>
      <c r="AG6922" s="17">
        <v>1</v>
      </c>
      <c r="AH6922">
        <f t="shared" si="1047"/>
        <v>2.8</v>
      </c>
      <c r="AI6922">
        <v>0.14499999999999999</v>
      </c>
      <c r="AJ6922">
        <f t="shared" si="1043"/>
        <v>0.40599999999999997</v>
      </c>
      <c r="AK6922" t="str">
        <f t="shared" si="1048"/>
        <v/>
      </c>
      <c r="AL6922" t="str">
        <f t="shared" si="1046"/>
        <v/>
      </c>
    </row>
    <row r="6923" spans="1:38" x14ac:dyDescent="0.2">
      <c r="A6923" t="s">
        <v>30458</v>
      </c>
      <c r="B6923" t="s">
        <v>830</v>
      </c>
      <c r="C6923" t="s">
        <v>30459</v>
      </c>
      <c r="D6923" s="1">
        <v>43859</v>
      </c>
      <c r="E6923" s="1">
        <v>44546</v>
      </c>
      <c r="F6923" t="s">
        <v>39</v>
      </c>
      <c r="I6923">
        <v>100</v>
      </c>
      <c r="J6923">
        <v>0</v>
      </c>
      <c r="K6923">
        <v>0</v>
      </c>
      <c r="L6923">
        <v>162760</v>
      </c>
      <c r="M6923">
        <v>162760</v>
      </c>
      <c r="N6923" t="s">
        <v>20</v>
      </c>
      <c r="O6923" t="s">
        <v>30460</v>
      </c>
      <c r="P6923" t="s">
        <v>28</v>
      </c>
      <c r="Q6923" t="s">
        <v>34233</v>
      </c>
      <c r="R6923" t="s">
        <v>34233</v>
      </c>
      <c r="S6923" t="s">
        <v>33809</v>
      </c>
      <c r="T6923" t="s">
        <v>34349</v>
      </c>
      <c r="AD6923" t="str">
        <f t="shared" si="1044"/>
        <v/>
      </c>
      <c r="AE6923" t="str">
        <f t="shared" si="1042"/>
        <v/>
      </c>
      <c r="AF6923" t="str">
        <f t="shared" si="1041"/>
        <v/>
      </c>
      <c r="AG6923" s="17">
        <v>1</v>
      </c>
      <c r="AH6923">
        <f t="shared" si="1047"/>
        <v>2.8</v>
      </c>
      <c r="AI6923">
        <v>0.14499999999999999</v>
      </c>
      <c r="AJ6923">
        <f t="shared" si="1043"/>
        <v>0.40599999999999997</v>
      </c>
      <c r="AK6923" t="str">
        <f t="shared" si="1048"/>
        <v/>
      </c>
      <c r="AL6923" t="str">
        <f t="shared" si="1046"/>
        <v/>
      </c>
    </row>
    <row r="6924" spans="1:38" x14ac:dyDescent="0.2">
      <c r="A6924" t="s">
        <v>12660</v>
      </c>
      <c r="B6924" t="s">
        <v>830</v>
      </c>
      <c r="C6924" t="s">
        <v>12661</v>
      </c>
      <c r="D6924" s="1">
        <v>36686</v>
      </c>
      <c r="E6924" s="1">
        <v>43900</v>
      </c>
      <c r="F6924" t="s">
        <v>19</v>
      </c>
      <c r="I6924">
        <v>100</v>
      </c>
      <c r="J6924">
        <v>0</v>
      </c>
      <c r="K6924">
        <v>0</v>
      </c>
      <c r="L6924">
        <v>1731</v>
      </c>
      <c r="M6924">
        <v>1731</v>
      </c>
      <c r="N6924" t="s">
        <v>20</v>
      </c>
      <c r="O6924" t="s">
        <v>12662</v>
      </c>
      <c r="P6924" t="s">
        <v>28</v>
      </c>
      <c r="Q6924" t="s">
        <v>34234</v>
      </c>
      <c r="R6924" t="s">
        <v>34257</v>
      </c>
      <c r="S6924" t="s">
        <v>32628</v>
      </c>
      <c r="T6924" t="s">
        <v>34357</v>
      </c>
      <c r="AD6924" t="str">
        <f t="shared" si="1044"/>
        <v/>
      </c>
      <c r="AE6924" t="str">
        <f t="shared" si="1042"/>
        <v/>
      </c>
      <c r="AF6924" t="str">
        <f t="shared" si="1041"/>
        <v/>
      </c>
      <c r="AG6924" s="17">
        <v>1</v>
      </c>
      <c r="AH6924">
        <f t="shared" si="1047"/>
        <v>2.8</v>
      </c>
      <c r="AI6924">
        <v>0.14499999999999999</v>
      </c>
      <c r="AJ6924">
        <f t="shared" si="1043"/>
        <v>0.40599999999999997</v>
      </c>
      <c r="AK6924" t="str">
        <f t="shared" si="1048"/>
        <v/>
      </c>
      <c r="AL6924" t="str">
        <f t="shared" si="1046"/>
        <v/>
      </c>
    </row>
    <row r="6925" spans="1:38" x14ac:dyDescent="0.2">
      <c r="A6925" t="s">
        <v>10966</v>
      </c>
      <c r="B6925" t="s">
        <v>830</v>
      </c>
      <c r="C6925" t="s">
        <v>10967</v>
      </c>
      <c r="D6925" s="1">
        <v>36469</v>
      </c>
      <c r="E6925" s="1">
        <v>43456</v>
      </c>
      <c r="F6925" t="s">
        <v>19</v>
      </c>
      <c r="I6925">
        <v>100</v>
      </c>
      <c r="J6925">
        <v>0</v>
      </c>
      <c r="K6925">
        <v>0</v>
      </c>
      <c r="L6925">
        <v>16999</v>
      </c>
      <c r="M6925">
        <v>16999</v>
      </c>
      <c r="N6925" t="s">
        <v>20</v>
      </c>
      <c r="O6925" t="s">
        <v>10968</v>
      </c>
      <c r="P6925" t="s">
        <v>28</v>
      </c>
      <c r="Q6925" t="s">
        <v>34233</v>
      </c>
      <c r="R6925" t="s">
        <v>34233</v>
      </c>
      <c r="S6925" t="s">
        <v>33803</v>
      </c>
      <c r="T6925" t="s">
        <v>34349</v>
      </c>
      <c r="AD6925" t="str">
        <f t="shared" si="1044"/>
        <v/>
      </c>
      <c r="AE6925" t="str">
        <f t="shared" si="1042"/>
        <v/>
      </c>
      <c r="AF6925" t="str">
        <f t="shared" si="1041"/>
        <v/>
      </c>
      <c r="AG6925" s="17">
        <v>1</v>
      </c>
      <c r="AH6925">
        <f t="shared" si="1047"/>
        <v>2.8</v>
      </c>
      <c r="AI6925">
        <v>0.14499999999999999</v>
      </c>
      <c r="AJ6925">
        <f t="shared" si="1043"/>
        <v>0.40599999999999997</v>
      </c>
      <c r="AK6925" t="str">
        <f t="shared" si="1048"/>
        <v/>
      </c>
      <c r="AL6925" t="str">
        <f t="shared" si="1046"/>
        <v/>
      </c>
    </row>
    <row r="6926" spans="1:38" x14ac:dyDescent="0.2">
      <c r="A6926" t="s">
        <v>9338</v>
      </c>
      <c r="B6926" t="s">
        <v>830</v>
      </c>
      <c r="C6926" t="s">
        <v>9339</v>
      </c>
      <c r="D6926" s="1">
        <v>36314</v>
      </c>
      <c r="E6926" s="1">
        <v>43456</v>
      </c>
      <c r="F6926" t="s">
        <v>19</v>
      </c>
      <c r="I6926">
        <v>100</v>
      </c>
      <c r="J6926">
        <v>0</v>
      </c>
      <c r="K6926">
        <v>0</v>
      </c>
      <c r="L6926">
        <v>2692</v>
      </c>
      <c r="M6926">
        <v>2692</v>
      </c>
      <c r="N6926" t="s">
        <v>20</v>
      </c>
      <c r="O6926" t="s">
        <v>9340</v>
      </c>
      <c r="P6926" t="s">
        <v>28</v>
      </c>
      <c r="Q6926" t="s">
        <v>34234</v>
      </c>
      <c r="R6926" t="s">
        <v>34257</v>
      </c>
      <c r="S6926" t="s">
        <v>33800</v>
      </c>
      <c r="T6926" t="s">
        <v>34349</v>
      </c>
      <c r="AD6926" t="str">
        <f t="shared" si="1044"/>
        <v/>
      </c>
      <c r="AE6926" t="str">
        <f t="shared" si="1042"/>
        <v/>
      </c>
      <c r="AF6926" t="str">
        <f t="shared" si="1041"/>
        <v/>
      </c>
      <c r="AG6926" s="17">
        <v>1</v>
      </c>
      <c r="AH6926">
        <f t="shared" si="1047"/>
        <v>2.8</v>
      </c>
      <c r="AI6926">
        <v>0.14499999999999999</v>
      </c>
      <c r="AJ6926">
        <f t="shared" si="1043"/>
        <v>0.40599999999999997</v>
      </c>
      <c r="AK6926" t="str">
        <f t="shared" si="1048"/>
        <v/>
      </c>
      <c r="AL6926" t="str">
        <f t="shared" si="1046"/>
        <v/>
      </c>
    </row>
    <row r="6927" spans="1:38" x14ac:dyDescent="0.2">
      <c r="A6927" t="s">
        <v>18072</v>
      </c>
      <c r="B6927" t="s">
        <v>830</v>
      </c>
      <c r="C6927" t="s">
        <v>18073</v>
      </c>
      <c r="D6927" s="1">
        <v>37872</v>
      </c>
      <c r="E6927" s="1">
        <v>43951</v>
      </c>
      <c r="F6927" t="s">
        <v>19</v>
      </c>
      <c r="I6927">
        <v>100</v>
      </c>
      <c r="J6927">
        <v>0</v>
      </c>
      <c r="K6927">
        <v>0</v>
      </c>
      <c r="L6927">
        <v>1589</v>
      </c>
      <c r="M6927">
        <v>1589</v>
      </c>
      <c r="N6927" t="s">
        <v>20</v>
      </c>
      <c r="O6927" t="s">
        <v>18074</v>
      </c>
      <c r="P6927" t="s">
        <v>28</v>
      </c>
      <c r="Q6927" t="s">
        <v>34234</v>
      </c>
      <c r="R6927" t="s">
        <v>34257</v>
      </c>
      <c r="S6927" t="s">
        <v>32628</v>
      </c>
      <c r="T6927" t="s">
        <v>34354</v>
      </c>
      <c r="U6927" t="s">
        <v>32634</v>
      </c>
      <c r="V6927" t="s">
        <v>33277</v>
      </c>
      <c r="X6927">
        <v>2</v>
      </c>
      <c r="Y6927">
        <v>1</v>
      </c>
      <c r="AA6927">
        <v>8.5</v>
      </c>
      <c r="AB6927">
        <v>10</v>
      </c>
      <c r="AC6927">
        <v>1</v>
      </c>
      <c r="AD6927" t="str">
        <f t="shared" si="1044"/>
        <v/>
      </c>
      <c r="AE6927" t="str">
        <f t="shared" si="1042"/>
        <v/>
      </c>
      <c r="AF6927" t="str">
        <f t="shared" si="1041"/>
        <v/>
      </c>
      <c r="AG6927">
        <f>IF((S6927&lt;&gt;"tühi")*(AC6927&lt;&gt;""),AC6927,"")</f>
        <v>1</v>
      </c>
      <c r="AH6927">
        <f t="shared" si="1047"/>
        <v>2.8</v>
      </c>
      <c r="AI6927">
        <v>0.14499999999999999</v>
      </c>
      <c r="AJ6927">
        <f t="shared" si="1043"/>
        <v>0.40599999999999997</v>
      </c>
      <c r="AK6927" t="str">
        <f t="shared" si="1048"/>
        <v/>
      </c>
      <c r="AL6927" t="str">
        <f t="shared" si="1046"/>
        <v/>
      </c>
    </row>
    <row r="6928" spans="1:38" x14ac:dyDescent="0.2">
      <c r="A6928" t="s">
        <v>18069</v>
      </c>
      <c r="B6928" t="s">
        <v>830</v>
      </c>
      <c r="C6928" t="s">
        <v>18070</v>
      </c>
      <c r="D6928" s="1">
        <v>37872</v>
      </c>
      <c r="E6928" s="1">
        <v>43456</v>
      </c>
      <c r="F6928" t="s">
        <v>19</v>
      </c>
      <c r="I6928">
        <v>100</v>
      </c>
      <c r="J6928">
        <v>0</v>
      </c>
      <c r="K6928">
        <v>0</v>
      </c>
      <c r="L6928">
        <v>1884</v>
      </c>
      <c r="M6928">
        <v>1884</v>
      </c>
      <c r="N6928" t="s">
        <v>20</v>
      </c>
      <c r="O6928" t="s">
        <v>18071</v>
      </c>
      <c r="P6928" t="s">
        <v>28</v>
      </c>
      <c r="Q6928" t="s">
        <v>34234</v>
      </c>
      <c r="R6928" t="s">
        <v>34257</v>
      </c>
      <c r="S6928" t="s">
        <v>32628</v>
      </c>
      <c r="T6928" t="s">
        <v>34381</v>
      </c>
      <c r="U6928" t="s">
        <v>32634</v>
      </c>
      <c r="V6928" t="s">
        <v>33277</v>
      </c>
      <c r="X6928">
        <v>2</v>
      </c>
      <c r="Y6928">
        <v>1</v>
      </c>
      <c r="AA6928">
        <v>8.5</v>
      </c>
      <c r="AB6928">
        <v>10</v>
      </c>
      <c r="AC6928">
        <v>1</v>
      </c>
      <c r="AD6928" t="str">
        <f t="shared" si="1044"/>
        <v/>
      </c>
      <c r="AE6928" t="str">
        <f t="shared" si="1042"/>
        <v/>
      </c>
      <c r="AF6928" t="str">
        <f t="shared" si="1041"/>
        <v/>
      </c>
      <c r="AG6928">
        <f>IF((S6928&lt;&gt;"tühi")*(AC6928&lt;&gt;""),AC6928,"")</f>
        <v>1</v>
      </c>
      <c r="AH6928">
        <f t="shared" si="1047"/>
        <v>2.8</v>
      </c>
      <c r="AI6928">
        <v>0.14499999999999999</v>
      </c>
      <c r="AJ6928">
        <f t="shared" si="1043"/>
        <v>0.40599999999999997</v>
      </c>
      <c r="AK6928" t="str">
        <f t="shared" si="1048"/>
        <v/>
      </c>
      <c r="AL6928" t="str">
        <f t="shared" si="1046"/>
        <v/>
      </c>
    </row>
    <row r="6929" spans="1:39" x14ac:dyDescent="0.2">
      <c r="A6929" t="s">
        <v>19865</v>
      </c>
      <c r="B6929" t="s">
        <v>830</v>
      </c>
      <c r="C6929" t="s">
        <v>19866</v>
      </c>
      <c r="D6929" s="1">
        <v>38208</v>
      </c>
      <c r="E6929" s="1">
        <v>44546</v>
      </c>
      <c r="F6929" t="s">
        <v>39</v>
      </c>
      <c r="I6929">
        <v>100</v>
      </c>
      <c r="J6929">
        <v>0</v>
      </c>
      <c r="K6929">
        <v>0</v>
      </c>
      <c r="L6929">
        <v>2770</v>
      </c>
      <c r="M6929">
        <v>2770</v>
      </c>
      <c r="N6929" t="s">
        <v>20</v>
      </c>
      <c r="O6929" t="s">
        <v>19867</v>
      </c>
      <c r="P6929" t="s">
        <v>28</v>
      </c>
      <c r="Q6929" t="s">
        <v>34234</v>
      </c>
      <c r="R6929" t="s">
        <v>34257</v>
      </c>
      <c r="S6929" t="s">
        <v>32627</v>
      </c>
      <c r="T6929" t="s">
        <v>34626</v>
      </c>
      <c r="AD6929" t="str">
        <f t="shared" si="1044"/>
        <v/>
      </c>
      <c r="AE6929" t="str">
        <f t="shared" si="1042"/>
        <v/>
      </c>
      <c r="AF6929" t="str">
        <f t="shared" si="1041"/>
        <v/>
      </c>
      <c r="AG6929" s="17">
        <v>1</v>
      </c>
      <c r="AH6929">
        <f t="shared" si="1047"/>
        <v>2.8</v>
      </c>
      <c r="AI6929">
        <v>0.14499999999999999</v>
      </c>
      <c r="AJ6929">
        <f t="shared" si="1043"/>
        <v>0.40599999999999997</v>
      </c>
      <c r="AK6929" t="str">
        <f t="shared" si="1048"/>
        <v/>
      </c>
      <c r="AL6929" t="str">
        <f t="shared" si="1046"/>
        <v/>
      </c>
    </row>
    <row r="6930" spans="1:39" x14ac:dyDescent="0.2">
      <c r="A6930" t="s">
        <v>9259</v>
      </c>
      <c r="B6930" t="s">
        <v>830</v>
      </c>
      <c r="C6930" t="s">
        <v>9260</v>
      </c>
      <c r="D6930" s="1">
        <v>36396</v>
      </c>
      <c r="E6930" s="1">
        <v>43456</v>
      </c>
      <c r="F6930" t="s">
        <v>19</v>
      </c>
      <c r="I6930">
        <v>100</v>
      </c>
      <c r="J6930">
        <v>0</v>
      </c>
      <c r="K6930">
        <v>0</v>
      </c>
      <c r="L6930">
        <v>2500</v>
      </c>
      <c r="M6930">
        <v>2500</v>
      </c>
      <c r="N6930" t="s">
        <v>20</v>
      </c>
      <c r="O6930" t="s">
        <v>9261</v>
      </c>
      <c r="P6930" t="s">
        <v>28</v>
      </c>
      <c r="Q6930" t="s">
        <v>34233</v>
      </c>
      <c r="R6930" t="s">
        <v>34233</v>
      </c>
      <c r="S6930" t="s">
        <v>32628</v>
      </c>
      <c r="T6930" t="s">
        <v>34354</v>
      </c>
      <c r="AD6930" t="str">
        <f t="shared" si="1044"/>
        <v/>
      </c>
      <c r="AE6930" t="str">
        <f t="shared" si="1042"/>
        <v/>
      </c>
      <c r="AF6930" t="str">
        <f t="shared" ref="AF6930:AF6993" si="1049">IF((S6930&lt;&gt;"tühi")*(F6930&lt;&gt;"Elamumaa")*(G6930&lt;&gt;"Elamumaa")*(H6930&lt;&gt;"Elamumaa"),IF(Z6930=0,"",Z6930),"")</f>
        <v/>
      </c>
      <c r="AG6930" s="17">
        <v>1</v>
      </c>
      <c r="AH6930">
        <f t="shared" si="1047"/>
        <v>2.8</v>
      </c>
      <c r="AI6930">
        <v>0.14499999999999999</v>
      </c>
      <c r="AJ6930">
        <f t="shared" si="1043"/>
        <v>0.40599999999999997</v>
      </c>
      <c r="AK6930" t="str">
        <f t="shared" si="1048"/>
        <v/>
      </c>
      <c r="AL6930" t="str">
        <f t="shared" si="1046"/>
        <v/>
      </c>
    </row>
    <row r="6931" spans="1:39" x14ac:dyDescent="0.2">
      <c r="A6931" t="s">
        <v>10724</v>
      </c>
      <c r="B6931" t="s">
        <v>830</v>
      </c>
      <c r="C6931" t="s">
        <v>10725</v>
      </c>
      <c r="D6931" s="1">
        <v>36494</v>
      </c>
      <c r="E6931" s="1">
        <v>43456</v>
      </c>
      <c r="F6931" t="s">
        <v>19</v>
      </c>
      <c r="I6931">
        <v>100</v>
      </c>
      <c r="J6931">
        <v>0</v>
      </c>
      <c r="K6931">
        <v>0</v>
      </c>
      <c r="L6931">
        <v>2985</v>
      </c>
      <c r="M6931">
        <v>2985</v>
      </c>
      <c r="N6931" t="s">
        <v>20</v>
      </c>
      <c r="O6931" t="s">
        <v>10726</v>
      </c>
      <c r="P6931" t="s">
        <v>28</v>
      </c>
      <c r="Q6931" t="s">
        <v>34234</v>
      </c>
      <c r="R6931" t="s">
        <v>34257</v>
      </c>
      <c r="S6931" t="s">
        <v>32628</v>
      </c>
      <c r="T6931" t="s">
        <v>34357</v>
      </c>
      <c r="AD6931" t="str">
        <f t="shared" si="1044"/>
        <v/>
      </c>
      <c r="AE6931" t="str">
        <f t="shared" si="1042"/>
        <v/>
      </c>
      <c r="AF6931" t="str">
        <f t="shared" si="1049"/>
        <v/>
      </c>
      <c r="AG6931" s="17">
        <v>1</v>
      </c>
      <c r="AH6931">
        <f t="shared" si="1047"/>
        <v>2.8</v>
      </c>
      <c r="AI6931">
        <v>0.14499999999999999</v>
      </c>
      <c r="AJ6931">
        <f t="shared" si="1043"/>
        <v>0.40599999999999997</v>
      </c>
      <c r="AK6931" t="str">
        <f t="shared" si="1048"/>
        <v/>
      </c>
      <c r="AL6931" t="str">
        <f t="shared" si="1046"/>
        <v/>
      </c>
    </row>
    <row r="6932" spans="1:39" x14ac:dyDescent="0.2">
      <c r="A6932" t="s">
        <v>1296</v>
      </c>
      <c r="B6932" t="s">
        <v>830</v>
      </c>
      <c r="C6932" t="s">
        <v>1297</v>
      </c>
      <c r="D6932" s="1">
        <v>35426</v>
      </c>
      <c r="E6932" s="1">
        <v>43456</v>
      </c>
      <c r="F6932" t="s">
        <v>889</v>
      </c>
      <c r="I6932">
        <v>100</v>
      </c>
      <c r="J6932">
        <v>0</v>
      </c>
      <c r="K6932">
        <v>0</v>
      </c>
      <c r="L6932">
        <v>1211</v>
      </c>
      <c r="M6932">
        <v>1211</v>
      </c>
      <c r="N6932" t="s">
        <v>20</v>
      </c>
      <c r="O6932" t="s">
        <v>1298</v>
      </c>
      <c r="P6932" t="s">
        <v>44</v>
      </c>
      <c r="Q6932" t="s">
        <v>34233</v>
      </c>
      <c r="R6932" t="s">
        <v>34233</v>
      </c>
      <c r="S6932" t="s">
        <v>33942</v>
      </c>
      <c r="T6932" t="s">
        <v>34233</v>
      </c>
      <c r="AD6932" t="str">
        <f t="shared" si="1044"/>
        <v/>
      </c>
      <c r="AE6932" t="str">
        <f t="shared" si="1042"/>
        <v/>
      </c>
      <c r="AF6932" t="str">
        <f t="shared" si="1049"/>
        <v/>
      </c>
      <c r="AG6932" t="str">
        <f>IF((S6932&lt;&gt;"tühi")*(AC6932&lt;&gt;""),AC6932,"")</f>
        <v/>
      </c>
      <c r="AH6932" t="str">
        <f t="shared" si="1047"/>
        <v/>
      </c>
      <c r="AI6932">
        <v>0.14499999999999999</v>
      </c>
      <c r="AJ6932" t="str">
        <f t="shared" si="1043"/>
        <v/>
      </c>
      <c r="AK6932" t="str">
        <f t="shared" si="1048"/>
        <v/>
      </c>
      <c r="AL6932" t="str">
        <f t="shared" si="1046"/>
        <v/>
      </c>
    </row>
    <row r="6933" spans="1:39" x14ac:dyDescent="0.2">
      <c r="A6933" t="s">
        <v>23535</v>
      </c>
      <c r="B6933" t="s">
        <v>830</v>
      </c>
      <c r="C6933" t="s">
        <v>23536</v>
      </c>
      <c r="D6933" s="1">
        <v>39043</v>
      </c>
      <c r="E6933" s="1">
        <v>44546</v>
      </c>
      <c r="F6933" t="s">
        <v>39</v>
      </c>
      <c r="I6933">
        <v>100</v>
      </c>
      <c r="J6933">
        <v>0</v>
      </c>
      <c r="K6933">
        <v>0</v>
      </c>
      <c r="L6933">
        <v>30100</v>
      </c>
      <c r="M6933">
        <v>30115</v>
      </c>
      <c r="N6933" t="s">
        <v>401</v>
      </c>
      <c r="O6933" t="s">
        <v>23537</v>
      </c>
      <c r="P6933" t="s">
        <v>28</v>
      </c>
      <c r="Q6933" t="s">
        <v>34258</v>
      </c>
      <c r="R6933" t="s">
        <v>33791</v>
      </c>
      <c r="S6933" t="s">
        <v>33942</v>
      </c>
      <c r="T6933" t="s">
        <v>34233</v>
      </c>
      <c r="AD6933" t="str">
        <f t="shared" si="1044"/>
        <v/>
      </c>
      <c r="AE6933" t="str">
        <f t="shared" si="1042"/>
        <v/>
      </c>
      <c r="AF6933" t="str">
        <f t="shared" si="1049"/>
        <v/>
      </c>
      <c r="AG6933" t="str">
        <f>IF((S6933&lt;&gt;"tühi")*(AC6933&lt;&gt;""),AC6933,"")</f>
        <v/>
      </c>
      <c r="AH6933" t="str">
        <f t="shared" si="1047"/>
        <v/>
      </c>
      <c r="AI6933">
        <v>0.14499999999999999</v>
      </c>
      <c r="AJ6933" t="str">
        <f t="shared" si="1043"/>
        <v/>
      </c>
      <c r="AK6933" t="str">
        <f t="shared" si="1048"/>
        <v/>
      </c>
      <c r="AL6933" t="str">
        <f t="shared" si="1046"/>
        <v/>
      </c>
    </row>
    <row r="6934" spans="1:39" x14ac:dyDescent="0.2">
      <c r="A6934" t="s">
        <v>19126</v>
      </c>
      <c r="B6934" t="s">
        <v>830</v>
      </c>
      <c r="C6934" t="s">
        <v>19127</v>
      </c>
      <c r="D6934" s="1">
        <v>38076</v>
      </c>
      <c r="E6934" s="1">
        <v>43707</v>
      </c>
      <c r="F6934" t="s">
        <v>19</v>
      </c>
      <c r="I6934">
        <v>100</v>
      </c>
      <c r="J6934">
        <v>0</v>
      </c>
      <c r="K6934">
        <v>0</v>
      </c>
      <c r="L6934">
        <v>1861</v>
      </c>
      <c r="M6934">
        <v>1861</v>
      </c>
      <c r="N6934" t="s">
        <v>20</v>
      </c>
      <c r="O6934" t="s">
        <v>19128</v>
      </c>
      <c r="P6934" t="s">
        <v>28</v>
      </c>
      <c r="Q6934" t="s">
        <v>34234</v>
      </c>
      <c r="R6934" t="s">
        <v>34257</v>
      </c>
      <c r="S6934" t="s">
        <v>32628</v>
      </c>
      <c r="T6934" t="s">
        <v>34349</v>
      </c>
      <c r="AD6934" t="str">
        <f t="shared" si="1044"/>
        <v/>
      </c>
      <c r="AE6934" t="str">
        <f t="shared" si="1042"/>
        <v/>
      </c>
      <c r="AF6934" t="str">
        <f t="shared" si="1049"/>
        <v/>
      </c>
      <c r="AG6934" s="17">
        <v>1</v>
      </c>
      <c r="AH6934">
        <f t="shared" si="1047"/>
        <v>2.8</v>
      </c>
      <c r="AI6934">
        <v>0.14499999999999999</v>
      </c>
      <c r="AJ6934">
        <f t="shared" si="1043"/>
        <v>0.40599999999999997</v>
      </c>
      <c r="AK6934" t="str">
        <f t="shared" si="1048"/>
        <v/>
      </c>
      <c r="AL6934" t="str">
        <f t="shared" si="1046"/>
        <v/>
      </c>
    </row>
    <row r="6935" spans="1:39" x14ac:dyDescent="0.2">
      <c r="A6935" t="s">
        <v>23115</v>
      </c>
      <c r="B6935" t="s">
        <v>830</v>
      </c>
      <c r="C6935" t="s">
        <v>23116</v>
      </c>
      <c r="D6935" s="1">
        <v>38959</v>
      </c>
      <c r="E6935" s="1">
        <v>44250</v>
      </c>
      <c r="F6935" t="s">
        <v>19</v>
      </c>
      <c r="I6935">
        <v>100</v>
      </c>
      <c r="J6935">
        <v>0</v>
      </c>
      <c r="K6935">
        <v>0</v>
      </c>
      <c r="L6935">
        <v>4411</v>
      </c>
      <c r="M6935">
        <v>4411</v>
      </c>
      <c r="N6935" t="s">
        <v>20</v>
      </c>
      <c r="O6935" t="s">
        <v>23117</v>
      </c>
      <c r="P6935" t="s">
        <v>28</v>
      </c>
      <c r="Q6935" t="s">
        <v>34233</v>
      </c>
      <c r="R6935" t="s">
        <v>34233</v>
      </c>
      <c r="S6935" t="s">
        <v>33804</v>
      </c>
      <c r="T6935" t="s">
        <v>34349</v>
      </c>
      <c r="U6935" t="s">
        <v>32634</v>
      </c>
      <c r="V6935" t="s">
        <v>33250</v>
      </c>
      <c r="W6935">
        <v>200</v>
      </c>
      <c r="X6935">
        <v>2</v>
      </c>
      <c r="Y6935" t="s">
        <v>32654</v>
      </c>
      <c r="Z6935">
        <v>400</v>
      </c>
      <c r="AA6935">
        <v>8.5</v>
      </c>
      <c r="AC6935">
        <v>1</v>
      </c>
      <c r="AD6935" t="str">
        <f t="shared" si="1044"/>
        <v/>
      </c>
      <c r="AE6935" t="str">
        <f t="shared" si="1042"/>
        <v/>
      </c>
      <c r="AF6935" t="str">
        <f t="shared" si="1049"/>
        <v/>
      </c>
      <c r="AG6935">
        <f t="shared" ref="AG6935:AG6966" si="1050">IF((S6935&lt;&gt;"tühi")*(AC6935&lt;&gt;""),AC6935,"")</f>
        <v>1</v>
      </c>
      <c r="AH6935">
        <f t="shared" si="1047"/>
        <v>2.8</v>
      </c>
      <c r="AI6935">
        <v>0.14499999999999999</v>
      </c>
      <c r="AJ6935">
        <f t="shared" si="1043"/>
        <v>0.40599999999999997</v>
      </c>
      <c r="AK6935" t="str">
        <f t="shared" si="1048"/>
        <v/>
      </c>
      <c r="AL6935" t="str">
        <f t="shared" si="1046"/>
        <v/>
      </c>
    </row>
    <row r="6936" spans="1:39" x14ac:dyDescent="0.2">
      <c r="A6936" t="s">
        <v>23118</v>
      </c>
      <c r="B6936" t="s">
        <v>830</v>
      </c>
      <c r="C6936" t="s">
        <v>23119</v>
      </c>
      <c r="D6936" s="1">
        <v>38959</v>
      </c>
      <c r="E6936" s="1">
        <v>43456</v>
      </c>
      <c r="F6936" t="s">
        <v>19</v>
      </c>
      <c r="I6936">
        <v>100</v>
      </c>
      <c r="J6936">
        <v>0</v>
      </c>
      <c r="K6936">
        <v>0</v>
      </c>
      <c r="L6936">
        <v>1174</v>
      </c>
      <c r="M6936">
        <v>1174</v>
      </c>
      <c r="N6936" t="s">
        <v>20</v>
      </c>
      <c r="O6936" t="s">
        <v>23120</v>
      </c>
      <c r="P6936" t="s">
        <v>28</v>
      </c>
      <c r="Q6936" t="s">
        <v>34233</v>
      </c>
      <c r="R6936" t="s">
        <v>34233</v>
      </c>
      <c r="S6936" t="s">
        <v>33942</v>
      </c>
      <c r="T6936" t="s">
        <v>34233</v>
      </c>
      <c r="U6936" t="s">
        <v>32634</v>
      </c>
      <c r="V6936" t="s">
        <v>33250</v>
      </c>
      <c r="W6936">
        <v>200</v>
      </c>
      <c r="X6936">
        <v>2</v>
      </c>
      <c r="Y6936" t="s">
        <v>32654</v>
      </c>
      <c r="Z6936">
        <v>400</v>
      </c>
      <c r="AA6936">
        <v>8.5</v>
      </c>
      <c r="AC6936">
        <v>1</v>
      </c>
      <c r="AD6936" t="str">
        <f t="shared" si="1044"/>
        <v/>
      </c>
      <c r="AE6936">
        <f t="shared" si="1042"/>
        <v>1</v>
      </c>
      <c r="AF6936" t="str">
        <f t="shared" si="1049"/>
        <v/>
      </c>
      <c r="AG6936" t="str">
        <f t="shared" si="1050"/>
        <v/>
      </c>
      <c r="AH6936" t="str">
        <f t="shared" si="1047"/>
        <v/>
      </c>
      <c r="AI6936">
        <v>0.14499999999999999</v>
      </c>
      <c r="AJ6936" t="str">
        <f t="shared" si="1043"/>
        <v/>
      </c>
      <c r="AK6936">
        <f t="shared" si="1048"/>
        <v>2.8</v>
      </c>
      <c r="AL6936">
        <f t="shared" si="1046"/>
        <v>0.40599999999999997</v>
      </c>
    </row>
    <row r="6937" spans="1:39" x14ac:dyDescent="0.2">
      <c r="A6937" t="s">
        <v>29414</v>
      </c>
      <c r="B6937" t="s">
        <v>830</v>
      </c>
      <c r="C6937" t="s">
        <v>29415</v>
      </c>
      <c r="D6937" s="1">
        <v>43517</v>
      </c>
      <c r="E6937" s="1">
        <v>44546</v>
      </c>
      <c r="F6937" t="s">
        <v>470</v>
      </c>
      <c r="I6937">
        <v>100</v>
      </c>
      <c r="J6937">
        <v>0</v>
      </c>
      <c r="K6937">
        <v>0</v>
      </c>
      <c r="L6937">
        <v>3890</v>
      </c>
      <c r="M6937">
        <v>3890</v>
      </c>
      <c r="N6937" t="s">
        <v>20</v>
      </c>
      <c r="O6937" t="s">
        <v>29416</v>
      </c>
      <c r="P6937" t="s">
        <v>28</v>
      </c>
      <c r="Q6937" t="s">
        <v>34233</v>
      </c>
      <c r="R6937">
        <v>10</v>
      </c>
      <c r="S6937" t="s">
        <v>32627</v>
      </c>
      <c r="T6937" t="s">
        <v>34627</v>
      </c>
      <c r="U6937" t="s">
        <v>32668</v>
      </c>
      <c r="V6937" t="s">
        <v>33278</v>
      </c>
      <c r="W6937">
        <v>3050</v>
      </c>
      <c r="X6937" t="s">
        <v>32688</v>
      </c>
      <c r="Y6937">
        <v>1</v>
      </c>
      <c r="Z6937">
        <f>4900+3050</f>
        <v>7950</v>
      </c>
      <c r="AA6937">
        <v>15</v>
      </c>
      <c r="AD6937" t="str">
        <f t="shared" si="1044"/>
        <v/>
      </c>
      <c r="AE6937" t="str">
        <f t="shared" si="1042"/>
        <v/>
      </c>
      <c r="AF6937">
        <f t="shared" si="1049"/>
        <v>7950</v>
      </c>
      <c r="AG6937" t="str">
        <f t="shared" si="1050"/>
        <v/>
      </c>
      <c r="AH6937" t="str">
        <f t="shared" si="1047"/>
        <v/>
      </c>
      <c r="AI6937">
        <v>0.14499999999999999</v>
      </c>
      <c r="AJ6937">
        <v>10</v>
      </c>
      <c r="AK6937" t="str">
        <f t="shared" si="1048"/>
        <v/>
      </c>
      <c r="AL6937" t="str">
        <f t="shared" si="1046"/>
        <v/>
      </c>
      <c r="AM6937" t="s">
        <v>34038</v>
      </c>
    </row>
    <row r="6938" spans="1:39" x14ac:dyDescent="0.2">
      <c r="A6938" t="s">
        <v>29122</v>
      </c>
      <c r="B6938" t="s">
        <v>830</v>
      </c>
      <c r="C6938" t="s">
        <v>29123</v>
      </c>
      <c r="D6938" s="1">
        <v>42891</v>
      </c>
      <c r="E6938" s="1">
        <v>44546</v>
      </c>
      <c r="F6938" t="s">
        <v>470</v>
      </c>
      <c r="I6938">
        <v>100</v>
      </c>
      <c r="J6938">
        <v>0</v>
      </c>
      <c r="K6938">
        <v>0</v>
      </c>
      <c r="L6938">
        <v>2450</v>
      </c>
      <c r="M6938">
        <v>2450</v>
      </c>
      <c r="N6938" t="s">
        <v>20</v>
      </c>
      <c r="O6938" t="s">
        <v>29124</v>
      </c>
      <c r="P6938" t="s">
        <v>28</v>
      </c>
      <c r="Q6938" t="s">
        <v>34233</v>
      </c>
      <c r="R6938">
        <v>1.1000000000000001</v>
      </c>
      <c r="S6938" t="s">
        <v>32628</v>
      </c>
      <c r="T6938" t="s">
        <v>34628</v>
      </c>
      <c r="U6938" t="s">
        <v>32668</v>
      </c>
      <c r="V6938" t="s">
        <v>33279</v>
      </c>
      <c r="W6938">
        <v>450</v>
      </c>
      <c r="X6938" t="s">
        <v>32688</v>
      </c>
      <c r="Y6938">
        <v>1</v>
      </c>
      <c r="Z6938">
        <f>1550+420</f>
        <v>1970</v>
      </c>
      <c r="AA6938">
        <v>15</v>
      </c>
      <c r="AD6938" t="str">
        <f t="shared" si="1044"/>
        <v/>
      </c>
      <c r="AE6938" t="str">
        <f t="shared" ref="AE6938:AE7001" si="1051">IF((S6938="tühi")*(AC6938&lt;&gt;""),AC6938,"")</f>
        <v/>
      </c>
      <c r="AF6938">
        <f t="shared" si="1049"/>
        <v>1970</v>
      </c>
      <c r="AG6938" t="str">
        <f t="shared" si="1050"/>
        <v/>
      </c>
      <c r="AH6938" t="str">
        <f t="shared" si="1047"/>
        <v/>
      </c>
      <c r="AI6938">
        <v>0.14499999999999999</v>
      </c>
      <c r="AJ6938">
        <v>1.1000000000000001</v>
      </c>
      <c r="AK6938" t="str">
        <f t="shared" si="1048"/>
        <v/>
      </c>
      <c r="AL6938" t="str">
        <f t="shared" si="1046"/>
        <v/>
      </c>
      <c r="AM6938" t="s">
        <v>34039</v>
      </c>
    </row>
    <row r="6939" spans="1:39" x14ac:dyDescent="0.2">
      <c r="A6939" t="s">
        <v>5053</v>
      </c>
      <c r="B6939" t="s">
        <v>830</v>
      </c>
      <c r="C6939" s="6" t="s">
        <v>5054</v>
      </c>
      <c r="D6939" s="1"/>
      <c r="E6939" s="1">
        <v>44546</v>
      </c>
      <c r="F6939" t="s">
        <v>19</v>
      </c>
      <c r="I6939">
        <v>100</v>
      </c>
      <c r="J6939">
        <v>0</v>
      </c>
      <c r="K6939">
        <v>0</v>
      </c>
      <c r="L6939">
        <v>4346</v>
      </c>
      <c r="M6939">
        <v>4346</v>
      </c>
      <c r="N6939" t="s">
        <v>20</v>
      </c>
      <c r="O6939" t="s">
        <v>5055</v>
      </c>
      <c r="P6939" t="s">
        <v>28</v>
      </c>
      <c r="Q6939" t="s">
        <v>34234</v>
      </c>
      <c r="R6939" t="s">
        <v>33783</v>
      </c>
      <c r="S6939" t="s">
        <v>33942</v>
      </c>
      <c r="T6939" t="s">
        <v>34233</v>
      </c>
      <c r="U6939" t="s">
        <v>32634</v>
      </c>
      <c r="V6939" t="s">
        <v>33246</v>
      </c>
      <c r="W6939">
        <v>200</v>
      </c>
      <c r="X6939">
        <v>1</v>
      </c>
      <c r="Y6939">
        <v>1</v>
      </c>
      <c r="Z6939">
        <v>300</v>
      </c>
      <c r="AA6939">
        <v>6</v>
      </c>
      <c r="AC6939">
        <v>1</v>
      </c>
      <c r="AD6939" t="str">
        <f t="shared" si="1044"/>
        <v/>
      </c>
      <c r="AE6939">
        <f t="shared" si="1051"/>
        <v>1</v>
      </c>
      <c r="AF6939" t="str">
        <f t="shared" si="1049"/>
        <v/>
      </c>
      <c r="AG6939" t="str">
        <f t="shared" si="1050"/>
        <v/>
      </c>
      <c r="AH6939" t="str">
        <f t="shared" si="1047"/>
        <v/>
      </c>
      <c r="AI6939">
        <v>0.14499999999999999</v>
      </c>
      <c r="AJ6939" t="str">
        <f t="shared" si="1043"/>
        <v/>
      </c>
      <c r="AK6939">
        <f t="shared" si="1048"/>
        <v>2.8</v>
      </c>
      <c r="AL6939">
        <f t="shared" si="1046"/>
        <v>0.40599999999999997</v>
      </c>
      <c r="AM6939" t="s">
        <v>34040</v>
      </c>
    </row>
    <row r="6940" spans="1:39" x14ac:dyDescent="0.2">
      <c r="A6940" t="s">
        <v>35073</v>
      </c>
      <c r="B6940" t="s">
        <v>830</v>
      </c>
      <c r="C6940" s="6" t="s">
        <v>5054</v>
      </c>
      <c r="D6940" s="1">
        <v>36095</v>
      </c>
      <c r="E6940" s="1">
        <v>44546</v>
      </c>
      <c r="F6940" t="s">
        <v>19</v>
      </c>
      <c r="I6940">
        <v>100</v>
      </c>
      <c r="J6940">
        <v>0</v>
      </c>
      <c r="K6940">
        <v>0</v>
      </c>
      <c r="L6940">
        <v>4346</v>
      </c>
      <c r="M6940">
        <v>4346</v>
      </c>
      <c r="N6940" t="s">
        <v>20</v>
      </c>
      <c r="O6940" t="s">
        <v>5055</v>
      </c>
      <c r="P6940" t="s">
        <v>28</v>
      </c>
      <c r="Q6940" t="s">
        <v>34234</v>
      </c>
      <c r="R6940" t="s">
        <v>33783</v>
      </c>
      <c r="S6940" t="s">
        <v>33942</v>
      </c>
      <c r="T6940" t="s">
        <v>34233</v>
      </c>
      <c r="U6940" t="s">
        <v>32634</v>
      </c>
      <c r="V6940" t="s">
        <v>33246</v>
      </c>
      <c r="W6940">
        <v>200</v>
      </c>
      <c r="X6940">
        <v>1</v>
      </c>
      <c r="Y6940">
        <v>1</v>
      </c>
      <c r="Z6940">
        <v>300</v>
      </c>
      <c r="AA6940">
        <v>6</v>
      </c>
      <c r="AC6940">
        <v>1</v>
      </c>
      <c r="AD6940" t="str">
        <f t="shared" si="1044"/>
        <v/>
      </c>
      <c r="AE6940">
        <f t="shared" si="1051"/>
        <v>1</v>
      </c>
      <c r="AF6940" t="str">
        <f t="shared" si="1049"/>
        <v/>
      </c>
      <c r="AG6940" t="str">
        <f t="shared" si="1050"/>
        <v/>
      </c>
      <c r="AH6940" t="str">
        <f t="shared" si="1047"/>
        <v/>
      </c>
      <c r="AI6940">
        <v>0.14499999999999999</v>
      </c>
      <c r="AJ6940" t="str">
        <f t="shared" si="1043"/>
        <v/>
      </c>
      <c r="AK6940">
        <f t="shared" si="1048"/>
        <v>2.8</v>
      </c>
      <c r="AL6940">
        <f t="shared" si="1046"/>
        <v>0.40599999999999997</v>
      </c>
    </row>
    <row r="6941" spans="1:39" x14ac:dyDescent="0.2">
      <c r="A6941" t="s">
        <v>5655</v>
      </c>
      <c r="B6941" t="s">
        <v>830</v>
      </c>
      <c r="C6941" t="s">
        <v>5656</v>
      </c>
      <c r="D6941" s="1">
        <v>36060</v>
      </c>
      <c r="E6941" s="1">
        <v>43899</v>
      </c>
      <c r="F6941" t="s">
        <v>19</v>
      </c>
      <c r="I6941">
        <v>100</v>
      </c>
      <c r="J6941">
        <v>0</v>
      </c>
      <c r="K6941">
        <v>0</v>
      </c>
      <c r="L6941">
        <v>2573</v>
      </c>
      <c r="M6941">
        <v>2573</v>
      </c>
      <c r="N6941" t="s">
        <v>20</v>
      </c>
      <c r="O6941" t="s">
        <v>5657</v>
      </c>
      <c r="P6941" t="s">
        <v>28</v>
      </c>
      <c r="Q6941" t="s">
        <v>34233</v>
      </c>
      <c r="R6941" t="s">
        <v>34233</v>
      </c>
      <c r="S6941" t="s">
        <v>32628</v>
      </c>
      <c r="T6941" t="s">
        <v>34357</v>
      </c>
      <c r="U6941" t="s">
        <v>32634</v>
      </c>
      <c r="V6941" t="s">
        <v>33246</v>
      </c>
      <c r="W6941">
        <v>250</v>
      </c>
      <c r="X6941">
        <v>1</v>
      </c>
      <c r="Y6941">
        <v>1</v>
      </c>
      <c r="Z6941">
        <v>400</v>
      </c>
      <c r="AA6941">
        <v>6</v>
      </c>
      <c r="AC6941">
        <v>1</v>
      </c>
      <c r="AD6941" t="str">
        <f t="shared" si="1044"/>
        <v/>
      </c>
      <c r="AE6941" t="str">
        <f t="shared" si="1051"/>
        <v/>
      </c>
      <c r="AF6941" t="str">
        <f t="shared" si="1049"/>
        <v/>
      </c>
      <c r="AG6941">
        <f t="shared" si="1050"/>
        <v>1</v>
      </c>
      <c r="AH6941">
        <f t="shared" si="1047"/>
        <v>2.8</v>
      </c>
      <c r="AI6941">
        <v>0.14499999999999999</v>
      </c>
      <c r="AJ6941">
        <f t="shared" si="1043"/>
        <v>0.40599999999999997</v>
      </c>
      <c r="AK6941" t="str">
        <f t="shared" si="1048"/>
        <v/>
      </c>
      <c r="AL6941" t="str">
        <f t="shared" si="1046"/>
        <v/>
      </c>
    </row>
    <row r="6942" spans="1:39" x14ac:dyDescent="0.2">
      <c r="A6942" t="s">
        <v>13888</v>
      </c>
      <c r="B6942" t="s">
        <v>830</v>
      </c>
      <c r="C6942" t="s">
        <v>13889</v>
      </c>
      <c r="D6942" s="1">
        <v>37033</v>
      </c>
      <c r="E6942" s="1">
        <v>43951</v>
      </c>
      <c r="F6942" t="s">
        <v>19</v>
      </c>
      <c r="I6942">
        <v>100</v>
      </c>
      <c r="J6942">
        <v>0</v>
      </c>
      <c r="K6942">
        <v>0</v>
      </c>
      <c r="L6942">
        <v>2505</v>
      </c>
      <c r="M6942">
        <v>2505</v>
      </c>
      <c r="N6942" t="s">
        <v>20</v>
      </c>
      <c r="O6942" t="s">
        <v>13890</v>
      </c>
      <c r="P6942" t="s">
        <v>28</v>
      </c>
      <c r="Q6942" t="s">
        <v>34233</v>
      </c>
      <c r="R6942" t="s">
        <v>34233</v>
      </c>
      <c r="S6942" t="s">
        <v>33807</v>
      </c>
      <c r="T6942" t="s">
        <v>34357</v>
      </c>
      <c r="U6942" t="s">
        <v>32634</v>
      </c>
      <c r="V6942" t="s">
        <v>33246</v>
      </c>
      <c r="W6942">
        <v>300</v>
      </c>
      <c r="X6942">
        <v>2</v>
      </c>
      <c r="Y6942" t="s">
        <v>32665</v>
      </c>
      <c r="Z6942">
        <v>500</v>
      </c>
      <c r="AA6942">
        <v>8</v>
      </c>
      <c r="AC6942">
        <v>1</v>
      </c>
      <c r="AD6942" t="str">
        <f t="shared" si="1044"/>
        <v/>
      </c>
      <c r="AE6942" t="str">
        <f t="shared" si="1051"/>
        <v/>
      </c>
      <c r="AF6942" t="str">
        <f t="shared" si="1049"/>
        <v/>
      </c>
      <c r="AG6942">
        <f t="shared" si="1050"/>
        <v>1</v>
      </c>
      <c r="AH6942">
        <f t="shared" si="1047"/>
        <v>2.8</v>
      </c>
      <c r="AI6942">
        <v>0.14499999999999999</v>
      </c>
      <c r="AJ6942">
        <f t="shared" ref="AJ6942:AJ7005" si="1052">IF(COUNTBLANK(AH6942),"",AH6942*AI6942)</f>
        <v>0.40599999999999997</v>
      </c>
      <c r="AK6942" t="str">
        <f t="shared" si="1048"/>
        <v/>
      </c>
      <c r="AL6942" t="str">
        <f t="shared" si="1046"/>
        <v/>
      </c>
    </row>
    <row r="6943" spans="1:39" x14ac:dyDescent="0.2">
      <c r="A6943" t="s">
        <v>10172</v>
      </c>
      <c r="B6943" t="s">
        <v>830</v>
      </c>
      <c r="C6943" t="s">
        <v>10173</v>
      </c>
      <c r="D6943" s="1">
        <v>36440</v>
      </c>
      <c r="E6943" s="1">
        <v>43896</v>
      </c>
      <c r="F6943" t="s">
        <v>19</v>
      </c>
      <c r="I6943">
        <v>100</v>
      </c>
      <c r="J6943">
        <v>0</v>
      </c>
      <c r="K6943">
        <v>0</v>
      </c>
      <c r="L6943">
        <v>9800</v>
      </c>
      <c r="M6943">
        <v>9800</v>
      </c>
      <c r="N6943" t="s">
        <v>20</v>
      </c>
      <c r="O6943" t="s">
        <v>10174</v>
      </c>
      <c r="P6943" t="s">
        <v>28</v>
      </c>
      <c r="Q6943" t="s">
        <v>34233</v>
      </c>
      <c r="R6943" t="s">
        <v>34233</v>
      </c>
      <c r="S6943" t="s">
        <v>33797</v>
      </c>
      <c r="T6943" t="s">
        <v>34349</v>
      </c>
      <c r="U6943" t="s">
        <v>32634</v>
      </c>
      <c r="V6943" t="s">
        <v>32698</v>
      </c>
      <c r="W6943">
        <v>600</v>
      </c>
      <c r="X6943">
        <v>2</v>
      </c>
      <c r="Y6943" t="s">
        <v>32661</v>
      </c>
      <c r="AA6943">
        <v>8.5</v>
      </c>
      <c r="AC6943">
        <v>1</v>
      </c>
      <c r="AD6943" t="str">
        <f t="shared" si="1044"/>
        <v/>
      </c>
      <c r="AE6943" t="str">
        <f t="shared" si="1051"/>
        <v/>
      </c>
      <c r="AF6943" t="str">
        <f t="shared" si="1049"/>
        <v/>
      </c>
      <c r="AG6943">
        <f t="shared" si="1050"/>
        <v>1</v>
      </c>
      <c r="AH6943">
        <f t="shared" si="1047"/>
        <v>2.8</v>
      </c>
      <c r="AI6943">
        <v>0.14499999999999999</v>
      </c>
      <c r="AJ6943">
        <f t="shared" si="1052"/>
        <v>0.40599999999999997</v>
      </c>
      <c r="AK6943" t="str">
        <f t="shared" si="1048"/>
        <v/>
      </c>
      <c r="AL6943" t="str">
        <f t="shared" si="1046"/>
        <v/>
      </c>
    </row>
    <row r="6944" spans="1:39" x14ac:dyDescent="0.2">
      <c r="A6944" t="s">
        <v>31779</v>
      </c>
      <c r="B6944" t="s">
        <v>830</v>
      </c>
      <c r="C6944" t="s">
        <v>31780</v>
      </c>
      <c r="D6944" s="1">
        <v>44155</v>
      </c>
      <c r="E6944" s="1">
        <v>44155</v>
      </c>
      <c r="F6944" t="s">
        <v>26</v>
      </c>
      <c r="I6944">
        <v>100</v>
      </c>
      <c r="J6944">
        <v>0</v>
      </c>
      <c r="K6944">
        <v>0</v>
      </c>
      <c r="L6944">
        <v>984</v>
      </c>
      <c r="M6944">
        <v>984</v>
      </c>
      <c r="N6944" t="s">
        <v>20</v>
      </c>
      <c r="O6944" t="s">
        <v>31781</v>
      </c>
      <c r="P6944" t="s">
        <v>44</v>
      </c>
      <c r="Q6944" t="s">
        <v>34233</v>
      </c>
      <c r="R6944" t="s">
        <v>34233</v>
      </c>
      <c r="S6944" t="s">
        <v>34233</v>
      </c>
      <c r="T6944" t="s">
        <v>34233</v>
      </c>
      <c r="V6944" t="s">
        <v>33273</v>
      </c>
      <c r="AD6944" t="str">
        <f t="shared" si="1044"/>
        <v/>
      </c>
      <c r="AE6944" t="str">
        <f t="shared" si="1051"/>
        <v/>
      </c>
      <c r="AF6944" t="str">
        <f t="shared" si="1049"/>
        <v/>
      </c>
      <c r="AG6944" t="str">
        <f t="shared" si="1050"/>
        <v/>
      </c>
      <c r="AH6944" t="str">
        <f t="shared" si="1047"/>
        <v/>
      </c>
      <c r="AI6944">
        <v>0.14499999999999999</v>
      </c>
      <c r="AJ6944" t="str">
        <f t="shared" si="1052"/>
        <v/>
      </c>
      <c r="AK6944" t="str">
        <f t="shared" si="1048"/>
        <v/>
      </c>
      <c r="AL6944" t="str">
        <f t="shared" si="1046"/>
        <v/>
      </c>
    </row>
    <row r="6945" spans="1:38" x14ac:dyDescent="0.2">
      <c r="A6945" t="s">
        <v>23544</v>
      </c>
      <c r="B6945" t="s">
        <v>830</v>
      </c>
      <c r="C6945" t="s">
        <v>23545</v>
      </c>
      <c r="D6945" s="1">
        <v>39043</v>
      </c>
      <c r="E6945" s="1">
        <v>43456</v>
      </c>
      <c r="F6945" t="s">
        <v>26</v>
      </c>
      <c r="I6945">
        <v>100</v>
      </c>
      <c r="J6945">
        <v>0</v>
      </c>
      <c r="K6945">
        <v>0</v>
      </c>
      <c r="L6945">
        <v>411</v>
      </c>
      <c r="M6945">
        <v>411</v>
      </c>
      <c r="N6945" t="s">
        <v>20</v>
      </c>
      <c r="O6945" t="s">
        <v>23546</v>
      </c>
      <c r="P6945" t="s">
        <v>44</v>
      </c>
      <c r="Q6945" t="s">
        <v>34233</v>
      </c>
      <c r="R6945" t="s">
        <v>34233</v>
      </c>
      <c r="S6945" t="s">
        <v>34233</v>
      </c>
      <c r="T6945" t="s">
        <v>34233</v>
      </c>
      <c r="AD6945" t="str">
        <f t="shared" si="1044"/>
        <v/>
      </c>
      <c r="AE6945" t="str">
        <f t="shared" si="1051"/>
        <v/>
      </c>
      <c r="AF6945" t="str">
        <f t="shared" si="1049"/>
        <v/>
      </c>
      <c r="AG6945" t="str">
        <f t="shared" si="1050"/>
        <v/>
      </c>
      <c r="AH6945" t="str">
        <f t="shared" si="1047"/>
        <v/>
      </c>
      <c r="AI6945">
        <v>0.14499999999999999</v>
      </c>
      <c r="AJ6945" t="str">
        <f t="shared" si="1052"/>
        <v/>
      </c>
      <c r="AK6945" t="str">
        <f t="shared" si="1048"/>
        <v/>
      </c>
      <c r="AL6945" t="str">
        <f t="shared" si="1046"/>
        <v/>
      </c>
    </row>
    <row r="6946" spans="1:38" x14ac:dyDescent="0.2">
      <c r="A6946" t="s">
        <v>23541</v>
      </c>
      <c r="B6946" t="s">
        <v>830</v>
      </c>
      <c r="C6946" t="s">
        <v>23542</v>
      </c>
      <c r="D6946" s="1">
        <v>39043</v>
      </c>
      <c r="E6946" s="1">
        <v>43951</v>
      </c>
      <c r="F6946" t="s">
        <v>26</v>
      </c>
      <c r="I6946">
        <v>100</v>
      </c>
      <c r="J6946">
        <v>0</v>
      </c>
      <c r="K6946">
        <v>0</v>
      </c>
      <c r="L6946">
        <v>2483</v>
      </c>
      <c r="M6946">
        <v>2483</v>
      </c>
      <c r="N6946" t="s">
        <v>20</v>
      </c>
      <c r="O6946" t="s">
        <v>23543</v>
      </c>
      <c r="P6946" t="s">
        <v>44</v>
      </c>
      <c r="Q6946" t="s">
        <v>34233</v>
      </c>
      <c r="R6946" t="s">
        <v>34233</v>
      </c>
      <c r="S6946" t="s">
        <v>34233</v>
      </c>
      <c r="T6946" t="s">
        <v>34233</v>
      </c>
      <c r="V6946" t="s">
        <v>33003</v>
      </c>
      <c r="AD6946" t="str">
        <f t="shared" si="1044"/>
        <v/>
      </c>
      <c r="AE6946" t="str">
        <f t="shared" si="1051"/>
        <v/>
      </c>
      <c r="AF6946" t="str">
        <f t="shared" si="1049"/>
        <v/>
      </c>
      <c r="AG6946" t="str">
        <f t="shared" si="1050"/>
        <v/>
      </c>
      <c r="AH6946" t="str">
        <f t="shared" si="1047"/>
        <v/>
      </c>
      <c r="AI6946">
        <v>0.14499999999999999</v>
      </c>
      <c r="AJ6946" t="str">
        <f t="shared" si="1052"/>
        <v/>
      </c>
      <c r="AK6946" t="str">
        <f t="shared" si="1048"/>
        <v/>
      </c>
      <c r="AL6946" t="str">
        <f t="shared" si="1046"/>
        <v/>
      </c>
    </row>
    <row r="6947" spans="1:38" x14ac:dyDescent="0.2">
      <c r="A6947" t="s">
        <v>26596</v>
      </c>
      <c r="B6947" t="s">
        <v>830</v>
      </c>
      <c r="C6947" t="s">
        <v>26597</v>
      </c>
      <c r="D6947" s="1">
        <v>41379</v>
      </c>
      <c r="E6947" s="1">
        <v>43517</v>
      </c>
      <c r="F6947" t="s">
        <v>26</v>
      </c>
      <c r="I6947">
        <v>100</v>
      </c>
      <c r="J6947">
        <v>0</v>
      </c>
      <c r="K6947">
        <v>0</v>
      </c>
      <c r="L6947">
        <v>62</v>
      </c>
      <c r="M6947">
        <v>62</v>
      </c>
      <c r="N6947" t="s">
        <v>20</v>
      </c>
      <c r="O6947" t="s">
        <v>26598</v>
      </c>
      <c r="P6947" t="s">
        <v>44</v>
      </c>
      <c r="Q6947" t="s">
        <v>34233</v>
      </c>
      <c r="R6947" t="s">
        <v>34233</v>
      </c>
      <c r="S6947" t="s">
        <v>34233</v>
      </c>
      <c r="T6947" t="s">
        <v>34233</v>
      </c>
      <c r="V6947" t="s">
        <v>33280</v>
      </c>
      <c r="AD6947" t="str">
        <f t="shared" si="1044"/>
        <v/>
      </c>
      <c r="AE6947" t="str">
        <f t="shared" si="1051"/>
        <v/>
      </c>
      <c r="AF6947" t="str">
        <f t="shared" si="1049"/>
        <v/>
      </c>
      <c r="AG6947" t="str">
        <f t="shared" si="1050"/>
        <v/>
      </c>
      <c r="AH6947" t="str">
        <f t="shared" si="1047"/>
        <v/>
      </c>
      <c r="AI6947">
        <v>0.14499999999999999</v>
      </c>
      <c r="AJ6947" t="str">
        <f t="shared" si="1052"/>
        <v/>
      </c>
      <c r="AK6947" t="str">
        <f t="shared" si="1048"/>
        <v/>
      </c>
      <c r="AL6947" t="str">
        <f t="shared" si="1046"/>
        <v/>
      </c>
    </row>
    <row r="6948" spans="1:38" x14ac:dyDescent="0.2">
      <c r="A6948" t="s">
        <v>26170</v>
      </c>
      <c r="B6948" t="s">
        <v>830</v>
      </c>
      <c r="C6948" t="s">
        <v>26171</v>
      </c>
      <c r="D6948" s="1">
        <v>40800</v>
      </c>
      <c r="E6948" s="1">
        <v>44117</v>
      </c>
      <c r="F6948" t="s">
        <v>26</v>
      </c>
      <c r="I6948">
        <v>100</v>
      </c>
      <c r="J6948">
        <v>0</v>
      </c>
      <c r="K6948">
        <v>0</v>
      </c>
      <c r="L6948">
        <v>7692</v>
      </c>
      <c r="M6948">
        <v>7692</v>
      </c>
      <c r="N6948" t="s">
        <v>20</v>
      </c>
      <c r="O6948" t="s">
        <v>26172</v>
      </c>
      <c r="P6948" t="s">
        <v>44</v>
      </c>
      <c r="Q6948" t="s">
        <v>34233</v>
      </c>
      <c r="R6948" t="s">
        <v>34233</v>
      </c>
      <c r="S6948" t="s">
        <v>34233</v>
      </c>
      <c r="T6948" t="s">
        <v>34233</v>
      </c>
      <c r="AD6948" t="str">
        <f t="shared" si="1044"/>
        <v/>
      </c>
      <c r="AE6948" t="str">
        <f t="shared" si="1051"/>
        <v/>
      </c>
      <c r="AF6948" t="str">
        <f t="shared" si="1049"/>
        <v/>
      </c>
      <c r="AG6948" t="str">
        <f t="shared" si="1050"/>
        <v/>
      </c>
      <c r="AH6948" t="str">
        <f t="shared" si="1047"/>
        <v/>
      </c>
      <c r="AI6948">
        <v>0.14499999999999999</v>
      </c>
      <c r="AJ6948" t="str">
        <f t="shared" si="1052"/>
        <v/>
      </c>
      <c r="AK6948" t="str">
        <f t="shared" si="1048"/>
        <v/>
      </c>
      <c r="AL6948" t="str">
        <f t="shared" si="1046"/>
        <v/>
      </c>
    </row>
    <row r="6949" spans="1:38" x14ac:dyDescent="0.2">
      <c r="A6949" t="s">
        <v>23692</v>
      </c>
      <c r="B6949" t="s">
        <v>830</v>
      </c>
      <c r="C6949" t="s">
        <v>23693</v>
      </c>
      <c r="D6949" s="1">
        <v>39127</v>
      </c>
      <c r="E6949" s="1">
        <v>44546</v>
      </c>
      <c r="F6949" t="s">
        <v>20562</v>
      </c>
      <c r="I6949">
        <v>100</v>
      </c>
      <c r="J6949">
        <v>0</v>
      </c>
      <c r="K6949">
        <v>0</v>
      </c>
      <c r="L6949">
        <v>19473</v>
      </c>
      <c r="M6949">
        <v>19473</v>
      </c>
      <c r="N6949" t="s">
        <v>20</v>
      </c>
      <c r="O6949" t="s">
        <v>23694</v>
      </c>
      <c r="P6949" t="s">
        <v>44</v>
      </c>
      <c r="Q6949" t="s">
        <v>34233</v>
      </c>
      <c r="R6949" t="s">
        <v>34233</v>
      </c>
      <c r="S6949" t="s">
        <v>33942</v>
      </c>
      <c r="T6949" t="s">
        <v>34233</v>
      </c>
      <c r="AD6949" t="str">
        <f t="shared" si="1044"/>
        <v/>
      </c>
      <c r="AE6949" t="str">
        <f t="shared" si="1051"/>
        <v/>
      </c>
      <c r="AF6949" t="str">
        <f t="shared" si="1049"/>
        <v/>
      </c>
      <c r="AG6949" t="str">
        <f t="shared" si="1050"/>
        <v/>
      </c>
      <c r="AH6949" t="str">
        <f t="shared" si="1047"/>
        <v/>
      </c>
      <c r="AI6949">
        <v>0.14499999999999999</v>
      </c>
      <c r="AJ6949" t="str">
        <f t="shared" si="1052"/>
        <v/>
      </c>
      <c r="AK6949" t="str">
        <f t="shared" si="1048"/>
        <v/>
      </c>
      <c r="AL6949" t="str">
        <f t="shared" si="1046"/>
        <v/>
      </c>
    </row>
    <row r="6950" spans="1:38" x14ac:dyDescent="0.2">
      <c r="A6950" t="s">
        <v>13882</v>
      </c>
      <c r="B6950" t="s">
        <v>830</v>
      </c>
      <c r="C6950" t="s">
        <v>13883</v>
      </c>
      <c r="D6950" s="1">
        <v>37050</v>
      </c>
      <c r="E6950" s="1">
        <v>43951</v>
      </c>
      <c r="F6950" t="s">
        <v>19</v>
      </c>
      <c r="I6950">
        <v>100</v>
      </c>
      <c r="J6950">
        <v>0</v>
      </c>
      <c r="K6950">
        <v>0</v>
      </c>
      <c r="L6950">
        <v>1541</v>
      </c>
      <c r="M6950">
        <v>1541</v>
      </c>
      <c r="N6950" t="s">
        <v>20</v>
      </c>
      <c r="O6950" t="s">
        <v>13884</v>
      </c>
      <c r="P6950" t="s">
        <v>28</v>
      </c>
      <c r="Q6950" t="s">
        <v>34233</v>
      </c>
      <c r="R6950" t="s">
        <v>34233</v>
      </c>
      <c r="S6950" t="s">
        <v>33797</v>
      </c>
      <c r="T6950" t="s">
        <v>34357</v>
      </c>
      <c r="U6950" t="s">
        <v>32634</v>
      </c>
      <c r="V6950" t="s">
        <v>33265</v>
      </c>
      <c r="W6950">
        <v>200</v>
      </c>
      <c r="X6950">
        <v>2</v>
      </c>
      <c r="Y6950" t="s">
        <v>32654</v>
      </c>
      <c r="AB6950">
        <v>15</v>
      </c>
      <c r="AC6950">
        <v>1</v>
      </c>
      <c r="AD6950" t="str">
        <f t="shared" si="1044"/>
        <v/>
      </c>
      <c r="AE6950" t="str">
        <f t="shared" si="1051"/>
        <v/>
      </c>
      <c r="AF6950" t="str">
        <f t="shared" si="1049"/>
        <v/>
      </c>
      <c r="AG6950">
        <f t="shared" si="1050"/>
        <v>1</v>
      </c>
      <c r="AH6950">
        <f t="shared" si="1047"/>
        <v>2.8</v>
      </c>
      <c r="AI6950">
        <v>0.14499999999999999</v>
      </c>
      <c r="AJ6950">
        <f t="shared" si="1052"/>
        <v>0.40599999999999997</v>
      </c>
      <c r="AK6950" t="str">
        <f t="shared" si="1048"/>
        <v/>
      </c>
      <c r="AL6950" t="str">
        <f t="shared" si="1046"/>
        <v/>
      </c>
    </row>
    <row r="6951" spans="1:38" x14ac:dyDescent="0.2">
      <c r="A6951" t="s">
        <v>13941</v>
      </c>
      <c r="B6951" t="s">
        <v>830</v>
      </c>
      <c r="C6951" t="s">
        <v>13942</v>
      </c>
      <c r="D6951" s="1">
        <v>36992</v>
      </c>
      <c r="E6951" s="1">
        <v>44546</v>
      </c>
      <c r="F6951" t="s">
        <v>19</v>
      </c>
      <c r="I6951">
        <v>100</v>
      </c>
      <c r="J6951">
        <v>0</v>
      </c>
      <c r="K6951">
        <v>0</v>
      </c>
      <c r="L6951">
        <v>1463</v>
      </c>
      <c r="M6951">
        <v>1463</v>
      </c>
      <c r="N6951" t="s">
        <v>20</v>
      </c>
      <c r="O6951" t="s">
        <v>13943</v>
      </c>
      <c r="P6951" t="s">
        <v>28</v>
      </c>
      <c r="Q6951" t="s">
        <v>34233</v>
      </c>
      <c r="R6951" t="s">
        <v>34233</v>
      </c>
      <c r="S6951" t="s">
        <v>32628</v>
      </c>
      <c r="T6951" t="s">
        <v>34357</v>
      </c>
      <c r="U6951" t="s">
        <v>32634</v>
      </c>
      <c r="V6951" t="s">
        <v>33265</v>
      </c>
      <c r="W6951">
        <v>200</v>
      </c>
      <c r="X6951">
        <v>2</v>
      </c>
      <c r="Y6951" t="s">
        <v>32654</v>
      </c>
      <c r="AB6951">
        <v>17</v>
      </c>
      <c r="AC6951">
        <v>1</v>
      </c>
      <c r="AD6951" t="str">
        <f t="shared" ref="AD6951:AD7014" si="1053">IF((S6951="tühi")*(F6951&lt;&gt;"Elamumaa")*(G6951&lt;&gt;"Elamumaa")*(H6951&lt;&gt;"Elamumaa"),IF(Z6951=0,"",Z6951),"")</f>
        <v/>
      </c>
      <c r="AE6951" t="str">
        <f t="shared" si="1051"/>
        <v/>
      </c>
      <c r="AF6951" t="str">
        <f t="shared" si="1049"/>
        <v/>
      </c>
      <c r="AG6951">
        <f t="shared" si="1050"/>
        <v>1</v>
      </c>
      <c r="AH6951">
        <f t="shared" si="1047"/>
        <v>2.8</v>
      </c>
      <c r="AI6951">
        <v>0.14499999999999999</v>
      </c>
      <c r="AJ6951">
        <f t="shared" si="1052"/>
        <v>0.40599999999999997</v>
      </c>
      <c r="AK6951" t="str">
        <f t="shared" si="1048"/>
        <v/>
      </c>
      <c r="AL6951" t="str">
        <f t="shared" si="1046"/>
        <v/>
      </c>
    </row>
    <row r="6952" spans="1:38" x14ac:dyDescent="0.2">
      <c r="A6952" t="s">
        <v>13944</v>
      </c>
      <c r="B6952" t="s">
        <v>830</v>
      </c>
      <c r="C6952" t="s">
        <v>13945</v>
      </c>
      <c r="D6952" s="1">
        <v>36992</v>
      </c>
      <c r="E6952" s="1">
        <v>44546</v>
      </c>
      <c r="F6952" t="s">
        <v>19</v>
      </c>
      <c r="I6952">
        <v>100</v>
      </c>
      <c r="J6952">
        <v>0</v>
      </c>
      <c r="K6952">
        <v>0</v>
      </c>
      <c r="L6952">
        <v>1463</v>
      </c>
      <c r="M6952">
        <v>1463</v>
      </c>
      <c r="N6952" t="s">
        <v>20</v>
      </c>
      <c r="O6952" t="s">
        <v>13946</v>
      </c>
      <c r="P6952" t="s">
        <v>28</v>
      </c>
      <c r="Q6952" t="s">
        <v>34234</v>
      </c>
      <c r="R6952" t="s">
        <v>34257</v>
      </c>
      <c r="S6952" t="s">
        <v>32627</v>
      </c>
      <c r="T6952" t="s">
        <v>33241</v>
      </c>
      <c r="U6952" t="s">
        <v>32634</v>
      </c>
      <c r="V6952" t="s">
        <v>33265</v>
      </c>
      <c r="W6952">
        <v>200</v>
      </c>
      <c r="X6952">
        <v>2</v>
      </c>
      <c r="Y6952" t="s">
        <v>32654</v>
      </c>
      <c r="AB6952">
        <v>17</v>
      </c>
      <c r="AC6952">
        <v>1</v>
      </c>
      <c r="AD6952" t="str">
        <f t="shared" si="1053"/>
        <v/>
      </c>
      <c r="AE6952" t="str">
        <f t="shared" si="1051"/>
        <v/>
      </c>
      <c r="AF6952" t="str">
        <f t="shared" si="1049"/>
        <v/>
      </c>
      <c r="AG6952">
        <f t="shared" si="1050"/>
        <v>1</v>
      </c>
      <c r="AH6952">
        <f t="shared" si="1047"/>
        <v>2.8</v>
      </c>
      <c r="AI6952">
        <v>0.14499999999999999</v>
      </c>
      <c r="AJ6952">
        <f t="shared" si="1052"/>
        <v>0.40599999999999997</v>
      </c>
      <c r="AK6952" t="str">
        <f t="shared" si="1048"/>
        <v/>
      </c>
      <c r="AL6952" t="str">
        <f t="shared" si="1046"/>
        <v/>
      </c>
    </row>
    <row r="6953" spans="1:38" x14ac:dyDescent="0.2">
      <c r="A6953" t="s">
        <v>13929</v>
      </c>
      <c r="B6953" t="s">
        <v>830</v>
      </c>
      <c r="C6953" t="s">
        <v>13930</v>
      </c>
      <c r="D6953" s="1">
        <v>36992</v>
      </c>
      <c r="E6953" s="1">
        <v>44546</v>
      </c>
      <c r="F6953" t="s">
        <v>19</v>
      </c>
      <c r="I6953">
        <v>100</v>
      </c>
      <c r="J6953">
        <v>0</v>
      </c>
      <c r="K6953">
        <v>0</v>
      </c>
      <c r="L6953">
        <v>1450</v>
      </c>
      <c r="M6953">
        <v>1450</v>
      </c>
      <c r="N6953" t="s">
        <v>20</v>
      </c>
      <c r="O6953" t="s">
        <v>13931</v>
      </c>
      <c r="P6953" t="s">
        <v>28</v>
      </c>
      <c r="Q6953" t="s">
        <v>34233</v>
      </c>
      <c r="R6953" t="s">
        <v>34233</v>
      </c>
      <c r="S6953" t="s">
        <v>32628</v>
      </c>
      <c r="T6953" t="s">
        <v>34354</v>
      </c>
      <c r="U6953" t="s">
        <v>32634</v>
      </c>
      <c r="V6953" t="s">
        <v>33265</v>
      </c>
      <c r="W6953">
        <v>200</v>
      </c>
      <c r="X6953">
        <v>2</v>
      </c>
      <c r="Y6953" t="s">
        <v>32654</v>
      </c>
      <c r="AB6953">
        <v>18</v>
      </c>
      <c r="AC6953">
        <v>1</v>
      </c>
      <c r="AD6953" t="str">
        <f t="shared" si="1053"/>
        <v/>
      </c>
      <c r="AE6953" t="str">
        <f t="shared" si="1051"/>
        <v/>
      </c>
      <c r="AF6953" t="str">
        <f t="shared" si="1049"/>
        <v/>
      </c>
      <c r="AG6953">
        <f t="shared" si="1050"/>
        <v>1</v>
      </c>
      <c r="AH6953">
        <f t="shared" si="1047"/>
        <v>2.8</v>
      </c>
      <c r="AI6953">
        <v>0.14499999999999999</v>
      </c>
      <c r="AJ6953">
        <f t="shared" si="1052"/>
        <v>0.40599999999999997</v>
      </c>
      <c r="AK6953" t="str">
        <f t="shared" si="1048"/>
        <v/>
      </c>
      <c r="AL6953" t="str">
        <f t="shared" si="1046"/>
        <v/>
      </c>
    </row>
    <row r="6954" spans="1:38" x14ac:dyDescent="0.2">
      <c r="A6954" t="s">
        <v>13932</v>
      </c>
      <c r="B6954" t="s">
        <v>830</v>
      </c>
      <c r="C6954" t="s">
        <v>13933</v>
      </c>
      <c r="D6954" s="1">
        <v>36992</v>
      </c>
      <c r="E6954" s="1">
        <v>43456</v>
      </c>
      <c r="F6954" t="s">
        <v>19</v>
      </c>
      <c r="I6954">
        <v>100</v>
      </c>
      <c r="J6954">
        <v>0</v>
      </c>
      <c r="K6954">
        <v>0</v>
      </c>
      <c r="L6954">
        <v>1267</v>
      </c>
      <c r="M6954">
        <v>1267</v>
      </c>
      <c r="N6954" t="s">
        <v>20</v>
      </c>
      <c r="O6954" t="s">
        <v>13934</v>
      </c>
      <c r="P6954" t="s">
        <v>28</v>
      </c>
      <c r="Q6954" t="s">
        <v>34234</v>
      </c>
      <c r="R6954" t="s">
        <v>34257</v>
      </c>
      <c r="S6954" t="s">
        <v>32628</v>
      </c>
      <c r="T6954" t="s">
        <v>34357</v>
      </c>
      <c r="U6954" t="s">
        <v>32634</v>
      </c>
      <c r="V6954" t="s">
        <v>33265</v>
      </c>
      <c r="W6954">
        <v>200</v>
      </c>
      <c r="X6954">
        <v>2</v>
      </c>
      <c r="Y6954" t="s">
        <v>32654</v>
      </c>
      <c r="AB6954">
        <v>17</v>
      </c>
      <c r="AC6954">
        <v>1</v>
      </c>
      <c r="AD6954" t="str">
        <f t="shared" si="1053"/>
        <v/>
      </c>
      <c r="AE6954" t="str">
        <f t="shared" si="1051"/>
        <v/>
      </c>
      <c r="AF6954" t="str">
        <f t="shared" si="1049"/>
        <v/>
      </c>
      <c r="AG6954">
        <f t="shared" si="1050"/>
        <v>1</v>
      </c>
      <c r="AH6954">
        <f t="shared" si="1047"/>
        <v>2.8</v>
      </c>
      <c r="AI6954">
        <v>0.14499999999999999</v>
      </c>
      <c r="AJ6954">
        <f t="shared" si="1052"/>
        <v>0.40599999999999997</v>
      </c>
      <c r="AK6954" t="str">
        <f t="shared" si="1048"/>
        <v/>
      </c>
      <c r="AL6954" t="str">
        <f t="shared" si="1046"/>
        <v/>
      </c>
    </row>
    <row r="6955" spans="1:38" x14ac:dyDescent="0.2">
      <c r="A6955" t="s">
        <v>13935</v>
      </c>
      <c r="B6955" t="s">
        <v>830</v>
      </c>
      <c r="C6955" t="s">
        <v>13936</v>
      </c>
      <c r="D6955" s="1">
        <v>36992</v>
      </c>
      <c r="E6955" s="1">
        <v>43456</v>
      </c>
      <c r="F6955" t="s">
        <v>19</v>
      </c>
      <c r="I6955">
        <v>100</v>
      </c>
      <c r="J6955">
        <v>0</v>
      </c>
      <c r="K6955">
        <v>0</v>
      </c>
      <c r="L6955">
        <v>1327</v>
      </c>
      <c r="M6955">
        <v>1327</v>
      </c>
      <c r="N6955" t="s">
        <v>20</v>
      </c>
      <c r="O6955" t="s">
        <v>13937</v>
      </c>
      <c r="P6955" t="s">
        <v>28</v>
      </c>
      <c r="Q6955" t="s">
        <v>34233</v>
      </c>
      <c r="R6955" t="s">
        <v>34233</v>
      </c>
      <c r="S6955" t="s">
        <v>32628</v>
      </c>
      <c r="T6955" t="s">
        <v>34357</v>
      </c>
      <c r="U6955" t="s">
        <v>32634</v>
      </c>
      <c r="V6955" t="s">
        <v>33265</v>
      </c>
      <c r="W6955">
        <v>200</v>
      </c>
      <c r="X6955">
        <v>2</v>
      </c>
      <c r="Y6955" t="s">
        <v>32654</v>
      </c>
      <c r="AB6955">
        <v>16</v>
      </c>
      <c r="AC6955">
        <v>1</v>
      </c>
      <c r="AD6955" t="str">
        <f t="shared" si="1053"/>
        <v/>
      </c>
      <c r="AE6955" t="str">
        <f t="shared" si="1051"/>
        <v/>
      </c>
      <c r="AF6955" t="str">
        <f t="shared" si="1049"/>
        <v/>
      </c>
      <c r="AG6955">
        <f t="shared" si="1050"/>
        <v>1</v>
      </c>
      <c r="AH6955">
        <f t="shared" si="1047"/>
        <v>2.8</v>
      </c>
      <c r="AI6955">
        <v>0.14499999999999999</v>
      </c>
      <c r="AJ6955">
        <f t="shared" si="1052"/>
        <v>0.40599999999999997</v>
      </c>
      <c r="AK6955" t="str">
        <f t="shared" si="1048"/>
        <v/>
      </c>
      <c r="AL6955" t="str">
        <f t="shared" ref="AL6955:AL7018" si="1054">IF(COUNTBLANK(AK6955),"",AK6955*AI6955)</f>
        <v/>
      </c>
    </row>
    <row r="6956" spans="1:38" x14ac:dyDescent="0.2">
      <c r="A6956" t="s">
        <v>13938</v>
      </c>
      <c r="B6956" t="s">
        <v>830</v>
      </c>
      <c r="C6956" t="s">
        <v>13939</v>
      </c>
      <c r="D6956" s="1">
        <v>36992</v>
      </c>
      <c r="E6956" s="1">
        <v>44546</v>
      </c>
      <c r="F6956" t="s">
        <v>19</v>
      </c>
      <c r="I6956">
        <v>100</v>
      </c>
      <c r="J6956">
        <v>0</v>
      </c>
      <c r="K6956">
        <v>0</v>
      </c>
      <c r="L6956">
        <v>1381</v>
      </c>
      <c r="M6956">
        <v>1381</v>
      </c>
      <c r="N6956" t="s">
        <v>20</v>
      </c>
      <c r="O6956" t="s">
        <v>13940</v>
      </c>
      <c r="P6956" t="s">
        <v>28</v>
      </c>
      <c r="Q6956" t="s">
        <v>34234</v>
      </c>
      <c r="R6956" t="s">
        <v>34257</v>
      </c>
      <c r="S6956" t="s">
        <v>33797</v>
      </c>
      <c r="T6956" t="s">
        <v>34354</v>
      </c>
      <c r="U6956" t="s">
        <v>32634</v>
      </c>
      <c r="V6956" t="s">
        <v>33265</v>
      </c>
      <c r="W6956">
        <v>200</v>
      </c>
      <c r="X6956">
        <v>2</v>
      </c>
      <c r="Y6956" t="s">
        <v>32654</v>
      </c>
      <c r="AB6956">
        <v>16</v>
      </c>
      <c r="AC6956">
        <v>1</v>
      </c>
      <c r="AD6956" t="str">
        <f t="shared" si="1053"/>
        <v/>
      </c>
      <c r="AE6956" t="str">
        <f t="shared" si="1051"/>
        <v/>
      </c>
      <c r="AF6956" t="str">
        <f t="shared" si="1049"/>
        <v/>
      </c>
      <c r="AG6956">
        <f t="shared" si="1050"/>
        <v>1</v>
      </c>
      <c r="AH6956">
        <f t="shared" si="1047"/>
        <v>2.8</v>
      </c>
      <c r="AI6956">
        <v>0.14499999999999999</v>
      </c>
      <c r="AJ6956">
        <f t="shared" si="1052"/>
        <v>0.40599999999999997</v>
      </c>
      <c r="AK6956" t="str">
        <f t="shared" si="1048"/>
        <v/>
      </c>
      <c r="AL6956" t="str">
        <f t="shared" si="1054"/>
        <v/>
      </c>
    </row>
    <row r="6957" spans="1:38" x14ac:dyDescent="0.2">
      <c r="A6957" t="s">
        <v>25021</v>
      </c>
      <c r="B6957" t="s">
        <v>830</v>
      </c>
      <c r="C6957" t="s">
        <v>25022</v>
      </c>
      <c r="D6957" s="1">
        <v>39685</v>
      </c>
      <c r="E6957" s="1">
        <v>44546</v>
      </c>
      <c r="F6957" t="s">
        <v>26</v>
      </c>
      <c r="I6957">
        <v>100</v>
      </c>
      <c r="J6957">
        <v>0</v>
      </c>
      <c r="K6957">
        <v>0</v>
      </c>
      <c r="L6957">
        <v>8986</v>
      </c>
      <c r="M6957">
        <v>8986</v>
      </c>
      <c r="N6957" t="s">
        <v>20</v>
      </c>
      <c r="O6957" t="s">
        <v>25023</v>
      </c>
      <c r="P6957" t="s">
        <v>44</v>
      </c>
      <c r="Q6957" t="s">
        <v>34233</v>
      </c>
      <c r="R6957" t="s">
        <v>34233</v>
      </c>
      <c r="S6957" t="s">
        <v>34233</v>
      </c>
      <c r="T6957" t="s">
        <v>34233</v>
      </c>
      <c r="V6957" t="s">
        <v>35040</v>
      </c>
      <c r="AD6957" t="str">
        <f t="shared" si="1053"/>
        <v/>
      </c>
      <c r="AE6957" t="str">
        <f t="shared" si="1051"/>
        <v/>
      </c>
      <c r="AF6957" t="str">
        <f t="shared" si="1049"/>
        <v/>
      </c>
      <c r="AG6957" t="str">
        <f t="shared" si="1050"/>
        <v/>
      </c>
      <c r="AH6957" t="str">
        <f t="shared" si="1047"/>
        <v/>
      </c>
      <c r="AI6957">
        <v>0.14499999999999999</v>
      </c>
      <c r="AJ6957" t="str">
        <f t="shared" si="1052"/>
        <v/>
      </c>
      <c r="AK6957" t="str">
        <f t="shared" si="1048"/>
        <v/>
      </c>
      <c r="AL6957" t="str">
        <f t="shared" si="1054"/>
        <v/>
      </c>
    </row>
    <row r="6958" spans="1:38" x14ac:dyDescent="0.2">
      <c r="A6958" t="s">
        <v>25038</v>
      </c>
      <c r="B6958" t="s">
        <v>830</v>
      </c>
      <c r="C6958" t="s">
        <v>25039</v>
      </c>
      <c r="D6958" s="1">
        <v>39685</v>
      </c>
      <c r="E6958" s="1">
        <v>43456</v>
      </c>
      <c r="F6958" t="s">
        <v>19</v>
      </c>
      <c r="I6958">
        <v>100</v>
      </c>
      <c r="J6958">
        <v>0</v>
      </c>
      <c r="K6958">
        <v>0</v>
      </c>
      <c r="L6958">
        <v>1405</v>
      </c>
      <c r="M6958">
        <v>1405</v>
      </c>
      <c r="N6958" t="s">
        <v>20</v>
      </c>
      <c r="O6958" t="s">
        <v>21</v>
      </c>
      <c r="P6958" t="s">
        <v>28</v>
      </c>
      <c r="Q6958" t="s">
        <v>34233</v>
      </c>
      <c r="R6958" t="s">
        <v>34233</v>
      </c>
      <c r="S6958" t="s">
        <v>32628</v>
      </c>
      <c r="T6958" t="s">
        <v>34356</v>
      </c>
      <c r="U6958" t="s">
        <v>32656</v>
      </c>
      <c r="V6958" t="s">
        <v>35040</v>
      </c>
      <c r="W6958">
        <v>280</v>
      </c>
      <c r="X6958">
        <v>2</v>
      </c>
      <c r="Y6958">
        <v>1</v>
      </c>
      <c r="Z6958">
        <v>560</v>
      </c>
      <c r="AA6958">
        <v>8.5</v>
      </c>
      <c r="AC6958">
        <v>2</v>
      </c>
      <c r="AD6958" t="str">
        <f t="shared" si="1053"/>
        <v/>
      </c>
      <c r="AE6958" t="str">
        <f t="shared" si="1051"/>
        <v/>
      </c>
      <c r="AF6958" t="str">
        <f t="shared" si="1049"/>
        <v/>
      </c>
      <c r="AG6958">
        <f t="shared" si="1050"/>
        <v>2</v>
      </c>
      <c r="AH6958">
        <f t="shared" si="1047"/>
        <v>5.6</v>
      </c>
      <c r="AI6958">
        <v>0.14499999999999999</v>
      </c>
      <c r="AJ6958">
        <f t="shared" si="1052"/>
        <v>0.81199999999999994</v>
      </c>
      <c r="AK6958" t="str">
        <f t="shared" si="1048"/>
        <v/>
      </c>
      <c r="AL6958" t="str">
        <f t="shared" si="1054"/>
        <v/>
      </c>
    </row>
    <row r="6959" spans="1:38" x14ac:dyDescent="0.2">
      <c r="A6959" t="s">
        <v>24987</v>
      </c>
      <c r="B6959" t="s">
        <v>830</v>
      </c>
      <c r="C6959" t="s">
        <v>24988</v>
      </c>
      <c r="D6959" s="1">
        <v>39685</v>
      </c>
      <c r="E6959" s="1">
        <v>43456</v>
      </c>
      <c r="F6959" t="s">
        <v>19</v>
      </c>
      <c r="I6959">
        <v>100</v>
      </c>
      <c r="J6959">
        <v>0</v>
      </c>
      <c r="K6959">
        <v>0</v>
      </c>
      <c r="L6959">
        <v>1348</v>
      </c>
      <c r="M6959">
        <v>1348</v>
      </c>
      <c r="N6959" t="s">
        <v>20</v>
      </c>
      <c r="O6959" t="s">
        <v>24989</v>
      </c>
      <c r="P6959" t="s">
        <v>28</v>
      </c>
      <c r="Q6959" t="s">
        <v>34233</v>
      </c>
      <c r="R6959" t="s">
        <v>34233</v>
      </c>
      <c r="S6959" t="s">
        <v>32628</v>
      </c>
      <c r="T6959" t="s">
        <v>34357</v>
      </c>
      <c r="U6959" t="s">
        <v>32634</v>
      </c>
      <c r="V6959" t="s">
        <v>35040</v>
      </c>
      <c r="W6959">
        <v>200</v>
      </c>
      <c r="X6959">
        <v>2</v>
      </c>
      <c r="Y6959" t="s">
        <v>32654</v>
      </c>
      <c r="Z6959">
        <v>400</v>
      </c>
      <c r="AA6959">
        <v>8.5</v>
      </c>
      <c r="AC6959">
        <v>1</v>
      </c>
      <c r="AD6959" t="str">
        <f t="shared" si="1053"/>
        <v/>
      </c>
      <c r="AE6959" t="str">
        <f t="shared" si="1051"/>
        <v/>
      </c>
      <c r="AF6959" t="str">
        <f t="shared" si="1049"/>
        <v/>
      </c>
      <c r="AG6959">
        <f t="shared" si="1050"/>
        <v>1</v>
      </c>
      <c r="AH6959">
        <f t="shared" si="1047"/>
        <v>2.8</v>
      </c>
      <c r="AI6959">
        <v>0.14499999999999999</v>
      </c>
      <c r="AJ6959">
        <f t="shared" si="1052"/>
        <v>0.40599999999999997</v>
      </c>
      <c r="AK6959" t="str">
        <f t="shared" si="1048"/>
        <v/>
      </c>
      <c r="AL6959" t="str">
        <f t="shared" si="1054"/>
        <v/>
      </c>
    </row>
    <row r="6960" spans="1:38" x14ac:dyDescent="0.2">
      <c r="A6960" t="s">
        <v>25075</v>
      </c>
      <c r="B6960" t="s">
        <v>830</v>
      </c>
      <c r="C6960" t="s">
        <v>25076</v>
      </c>
      <c r="D6960" s="1">
        <v>39685</v>
      </c>
      <c r="E6960" s="1">
        <v>43456</v>
      </c>
      <c r="F6960" t="s">
        <v>19</v>
      </c>
      <c r="I6960">
        <v>100</v>
      </c>
      <c r="J6960">
        <v>0</v>
      </c>
      <c r="K6960">
        <v>0</v>
      </c>
      <c r="L6960">
        <v>2023</v>
      </c>
      <c r="M6960">
        <v>2023</v>
      </c>
      <c r="N6960" t="s">
        <v>20</v>
      </c>
      <c r="O6960" t="s">
        <v>21</v>
      </c>
      <c r="P6960" t="s">
        <v>28</v>
      </c>
      <c r="Q6960" t="s">
        <v>34233</v>
      </c>
      <c r="R6960" t="s">
        <v>34233</v>
      </c>
      <c r="S6960" t="s">
        <v>32628</v>
      </c>
      <c r="T6960" t="s">
        <v>34349</v>
      </c>
      <c r="U6960" t="s">
        <v>32656</v>
      </c>
      <c r="V6960" t="s">
        <v>35040</v>
      </c>
      <c r="W6960">
        <v>280</v>
      </c>
      <c r="X6960">
        <v>2</v>
      </c>
      <c r="Y6960">
        <v>1</v>
      </c>
      <c r="Z6960">
        <v>560</v>
      </c>
      <c r="AA6960">
        <v>8.5</v>
      </c>
      <c r="AC6960">
        <v>2</v>
      </c>
      <c r="AD6960" t="str">
        <f t="shared" si="1053"/>
        <v/>
      </c>
      <c r="AE6960" t="str">
        <f t="shared" si="1051"/>
        <v/>
      </c>
      <c r="AF6960" t="str">
        <f t="shared" si="1049"/>
        <v/>
      </c>
      <c r="AG6960">
        <f t="shared" si="1050"/>
        <v>2</v>
      </c>
      <c r="AH6960">
        <f t="shared" ref="AH6960:AH7023" si="1055">IF(AG6960="","",AG6960*2.8)</f>
        <v>5.6</v>
      </c>
      <c r="AI6960">
        <v>0.14499999999999999</v>
      </c>
      <c r="AJ6960">
        <f t="shared" si="1052"/>
        <v>0.81199999999999994</v>
      </c>
      <c r="AK6960" t="str">
        <f t="shared" ref="AK6960:AK7023" si="1056">IF(AE6960="","",AE6960*2.8)</f>
        <v/>
      </c>
      <c r="AL6960" t="str">
        <f t="shared" si="1054"/>
        <v/>
      </c>
    </row>
    <row r="6961" spans="1:38" x14ac:dyDescent="0.2">
      <c r="A6961" t="s">
        <v>25040</v>
      </c>
      <c r="B6961" t="s">
        <v>830</v>
      </c>
      <c r="C6961" t="s">
        <v>25041</v>
      </c>
      <c r="D6961" s="1">
        <v>39685</v>
      </c>
      <c r="E6961" s="1">
        <v>43456</v>
      </c>
      <c r="F6961" t="s">
        <v>19</v>
      </c>
      <c r="I6961">
        <v>100</v>
      </c>
      <c r="J6961">
        <v>0</v>
      </c>
      <c r="K6961">
        <v>0</v>
      </c>
      <c r="L6961">
        <v>1348</v>
      </c>
      <c r="M6961">
        <v>1348</v>
      </c>
      <c r="N6961" t="s">
        <v>20</v>
      </c>
      <c r="O6961" t="s">
        <v>25042</v>
      </c>
      <c r="P6961" t="s">
        <v>28</v>
      </c>
      <c r="Q6961" t="s">
        <v>34233</v>
      </c>
      <c r="R6961" t="s">
        <v>34233</v>
      </c>
      <c r="S6961" t="s">
        <v>32628</v>
      </c>
      <c r="T6961" t="s">
        <v>34357</v>
      </c>
      <c r="U6961" t="s">
        <v>32634</v>
      </c>
      <c r="V6961" t="s">
        <v>35040</v>
      </c>
      <c r="W6961">
        <v>200</v>
      </c>
      <c r="X6961">
        <v>2</v>
      </c>
      <c r="Y6961" t="s">
        <v>32654</v>
      </c>
      <c r="Z6961">
        <v>400</v>
      </c>
      <c r="AA6961">
        <v>8.5</v>
      </c>
      <c r="AC6961">
        <v>1</v>
      </c>
      <c r="AD6961" t="str">
        <f t="shared" si="1053"/>
        <v/>
      </c>
      <c r="AE6961" t="str">
        <f t="shared" si="1051"/>
        <v/>
      </c>
      <c r="AF6961" t="str">
        <f t="shared" si="1049"/>
        <v/>
      </c>
      <c r="AG6961">
        <f t="shared" si="1050"/>
        <v>1</v>
      </c>
      <c r="AH6961">
        <f t="shared" si="1055"/>
        <v>2.8</v>
      </c>
      <c r="AI6961">
        <v>0.14499999999999999</v>
      </c>
      <c r="AJ6961">
        <f t="shared" si="1052"/>
        <v>0.40599999999999997</v>
      </c>
      <c r="AK6961" t="str">
        <f t="shared" si="1056"/>
        <v/>
      </c>
      <c r="AL6961" t="str">
        <f t="shared" si="1054"/>
        <v/>
      </c>
    </row>
    <row r="6962" spans="1:38" x14ac:dyDescent="0.2">
      <c r="A6962" t="s">
        <v>25011</v>
      </c>
      <c r="B6962" t="s">
        <v>830</v>
      </c>
      <c r="C6962" t="s">
        <v>25012</v>
      </c>
      <c r="D6962" s="1">
        <v>39685</v>
      </c>
      <c r="E6962" s="1">
        <v>43456</v>
      </c>
      <c r="F6962" t="s">
        <v>19</v>
      </c>
      <c r="I6962">
        <v>100</v>
      </c>
      <c r="J6962">
        <v>0</v>
      </c>
      <c r="K6962">
        <v>0</v>
      </c>
      <c r="L6962">
        <v>1867</v>
      </c>
      <c r="M6962">
        <v>1867</v>
      </c>
      <c r="N6962" t="s">
        <v>20</v>
      </c>
      <c r="O6962" t="s">
        <v>21</v>
      </c>
      <c r="P6962" t="s">
        <v>28</v>
      </c>
      <c r="Q6962" t="s">
        <v>34233</v>
      </c>
      <c r="R6962" t="s">
        <v>34233</v>
      </c>
      <c r="S6962" t="s">
        <v>32628</v>
      </c>
      <c r="T6962" t="s">
        <v>34349</v>
      </c>
      <c r="U6962" t="s">
        <v>32656</v>
      </c>
      <c r="V6962" t="s">
        <v>35040</v>
      </c>
      <c r="W6962">
        <v>280</v>
      </c>
      <c r="X6962">
        <v>2</v>
      </c>
      <c r="Y6962">
        <v>1</v>
      </c>
      <c r="Z6962">
        <v>560</v>
      </c>
      <c r="AA6962">
        <v>8.5</v>
      </c>
      <c r="AC6962">
        <v>2</v>
      </c>
      <c r="AD6962" t="str">
        <f t="shared" si="1053"/>
        <v/>
      </c>
      <c r="AE6962" t="str">
        <f t="shared" si="1051"/>
        <v/>
      </c>
      <c r="AF6962" t="str">
        <f t="shared" si="1049"/>
        <v/>
      </c>
      <c r="AG6962">
        <f t="shared" si="1050"/>
        <v>2</v>
      </c>
      <c r="AH6962">
        <f t="shared" si="1055"/>
        <v>5.6</v>
      </c>
      <c r="AI6962">
        <v>0.14499999999999999</v>
      </c>
      <c r="AJ6962">
        <f t="shared" si="1052"/>
        <v>0.81199999999999994</v>
      </c>
      <c r="AK6962" t="str">
        <f t="shared" si="1056"/>
        <v/>
      </c>
      <c r="AL6962" t="str">
        <f t="shared" si="1054"/>
        <v/>
      </c>
    </row>
    <row r="6963" spans="1:38" x14ac:dyDescent="0.2">
      <c r="A6963" t="s">
        <v>25043</v>
      </c>
      <c r="B6963" t="s">
        <v>830</v>
      </c>
      <c r="C6963" t="s">
        <v>25044</v>
      </c>
      <c r="D6963" s="1">
        <v>39685</v>
      </c>
      <c r="E6963" s="1">
        <v>43456</v>
      </c>
      <c r="F6963" t="s">
        <v>19</v>
      </c>
      <c r="I6963">
        <v>100</v>
      </c>
      <c r="J6963">
        <v>0</v>
      </c>
      <c r="K6963">
        <v>0</v>
      </c>
      <c r="L6963">
        <v>1327</v>
      </c>
      <c r="M6963">
        <v>1327</v>
      </c>
      <c r="N6963" t="s">
        <v>20</v>
      </c>
      <c r="O6963" t="s">
        <v>25045</v>
      </c>
      <c r="P6963" t="s">
        <v>28</v>
      </c>
      <c r="Q6963" t="s">
        <v>34233</v>
      </c>
      <c r="R6963" t="s">
        <v>34233</v>
      </c>
      <c r="S6963" t="s">
        <v>33797</v>
      </c>
      <c r="T6963" t="s">
        <v>34349</v>
      </c>
      <c r="U6963" t="s">
        <v>32634</v>
      </c>
      <c r="V6963" t="s">
        <v>35040</v>
      </c>
      <c r="W6963">
        <v>200</v>
      </c>
      <c r="X6963">
        <v>2</v>
      </c>
      <c r="Y6963" t="s">
        <v>32654</v>
      </c>
      <c r="Z6963">
        <v>400</v>
      </c>
      <c r="AA6963">
        <v>8.5</v>
      </c>
      <c r="AC6963">
        <v>1</v>
      </c>
      <c r="AD6963" t="str">
        <f t="shared" si="1053"/>
        <v/>
      </c>
      <c r="AE6963" t="str">
        <f t="shared" si="1051"/>
        <v/>
      </c>
      <c r="AF6963" t="str">
        <f t="shared" si="1049"/>
        <v/>
      </c>
      <c r="AG6963">
        <f t="shared" si="1050"/>
        <v>1</v>
      </c>
      <c r="AH6963">
        <f t="shared" si="1055"/>
        <v>2.8</v>
      </c>
      <c r="AI6963">
        <v>0.14499999999999999</v>
      </c>
      <c r="AJ6963">
        <f t="shared" si="1052"/>
        <v>0.40599999999999997</v>
      </c>
      <c r="AK6963" t="str">
        <f t="shared" si="1056"/>
        <v/>
      </c>
      <c r="AL6963" t="str">
        <f t="shared" si="1054"/>
        <v/>
      </c>
    </row>
    <row r="6964" spans="1:38" x14ac:dyDescent="0.2">
      <c r="A6964" t="s">
        <v>25077</v>
      </c>
      <c r="B6964" t="s">
        <v>830</v>
      </c>
      <c r="C6964" t="s">
        <v>25078</v>
      </c>
      <c r="D6964" s="1">
        <v>39685</v>
      </c>
      <c r="E6964" s="1">
        <v>43456</v>
      </c>
      <c r="F6964" t="s">
        <v>19</v>
      </c>
      <c r="I6964">
        <v>100</v>
      </c>
      <c r="J6964">
        <v>0</v>
      </c>
      <c r="K6964">
        <v>0</v>
      </c>
      <c r="L6964">
        <v>1712</v>
      </c>
      <c r="M6964">
        <v>1712</v>
      </c>
      <c r="N6964" t="s">
        <v>20</v>
      </c>
      <c r="O6964" t="s">
        <v>21</v>
      </c>
      <c r="P6964" t="s">
        <v>28</v>
      </c>
      <c r="Q6964" t="s">
        <v>34233</v>
      </c>
      <c r="R6964" t="s">
        <v>34233</v>
      </c>
      <c r="S6964" t="s">
        <v>32627</v>
      </c>
      <c r="T6964" t="s">
        <v>34349</v>
      </c>
      <c r="U6964" t="s">
        <v>32656</v>
      </c>
      <c r="V6964" t="s">
        <v>32707</v>
      </c>
      <c r="W6964">
        <v>340</v>
      </c>
      <c r="X6964">
        <v>2</v>
      </c>
      <c r="Y6964">
        <v>1</v>
      </c>
      <c r="AA6964">
        <v>8.5</v>
      </c>
      <c r="AC6964">
        <v>2</v>
      </c>
      <c r="AD6964" t="str">
        <f t="shared" si="1053"/>
        <v/>
      </c>
      <c r="AE6964" t="str">
        <f t="shared" si="1051"/>
        <v/>
      </c>
      <c r="AF6964" t="str">
        <f t="shared" si="1049"/>
        <v/>
      </c>
      <c r="AG6964">
        <f t="shared" si="1050"/>
        <v>2</v>
      </c>
      <c r="AH6964">
        <f t="shared" si="1055"/>
        <v>5.6</v>
      </c>
      <c r="AI6964">
        <v>0.14499999999999999</v>
      </c>
      <c r="AJ6964">
        <f t="shared" si="1052"/>
        <v>0.81199999999999994</v>
      </c>
      <c r="AK6964" t="str">
        <f t="shared" si="1056"/>
        <v/>
      </c>
      <c r="AL6964" t="str">
        <f t="shared" si="1054"/>
        <v/>
      </c>
    </row>
    <row r="6965" spans="1:38" x14ac:dyDescent="0.2">
      <c r="A6965" t="s">
        <v>25046</v>
      </c>
      <c r="B6965" t="s">
        <v>830</v>
      </c>
      <c r="C6965" t="s">
        <v>25047</v>
      </c>
      <c r="D6965" s="1">
        <v>39685</v>
      </c>
      <c r="E6965" s="1">
        <v>43456</v>
      </c>
      <c r="F6965" t="s">
        <v>19</v>
      </c>
      <c r="I6965">
        <v>100</v>
      </c>
      <c r="J6965">
        <v>0</v>
      </c>
      <c r="K6965">
        <v>0</v>
      </c>
      <c r="L6965">
        <v>1346</v>
      </c>
      <c r="M6965">
        <v>1346</v>
      </c>
      <c r="N6965" t="s">
        <v>20</v>
      </c>
      <c r="O6965" t="s">
        <v>25048</v>
      </c>
      <c r="P6965" t="s">
        <v>28</v>
      </c>
      <c r="Q6965" t="s">
        <v>34233</v>
      </c>
      <c r="R6965" t="s">
        <v>34233</v>
      </c>
      <c r="S6965" t="s">
        <v>33797</v>
      </c>
      <c r="T6965" t="s">
        <v>34354</v>
      </c>
      <c r="U6965" t="s">
        <v>32634</v>
      </c>
      <c r="V6965" t="s">
        <v>35040</v>
      </c>
      <c r="W6965">
        <v>200</v>
      </c>
      <c r="X6965">
        <v>2</v>
      </c>
      <c r="Y6965" t="s">
        <v>32654</v>
      </c>
      <c r="Z6965">
        <v>400</v>
      </c>
      <c r="AA6965">
        <v>8.5</v>
      </c>
      <c r="AC6965">
        <v>1</v>
      </c>
      <c r="AD6965" t="str">
        <f t="shared" si="1053"/>
        <v/>
      </c>
      <c r="AE6965" t="str">
        <f t="shared" si="1051"/>
        <v/>
      </c>
      <c r="AF6965" t="str">
        <f t="shared" si="1049"/>
        <v/>
      </c>
      <c r="AG6965">
        <f t="shared" si="1050"/>
        <v>1</v>
      </c>
      <c r="AH6965">
        <f t="shared" si="1055"/>
        <v>2.8</v>
      </c>
      <c r="AI6965">
        <v>0.14499999999999999</v>
      </c>
      <c r="AJ6965">
        <f t="shared" si="1052"/>
        <v>0.40599999999999997</v>
      </c>
      <c r="AK6965" t="str">
        <f t="shared" si="1056"/>
        <v/>
      </c>
      <c r="AL6965" t="str">
        <f t="shared" si="1054"/>
        <v/>
      </c>
    </row>
    <row r="6966" spans="1:38" x14ac:dyDescent="0.2">
      <c r="A6966" t="s">
        <v>25056</v>
      </c>
      <c r="B6966" t="s">
        <v>830</v>
      </c>
      <c r="C6966" t="s">
        <v>25057</v>
      </c>
      <c r="D6966" s="1">
        <v>39685</v>
      </c>
      <c r="E6966" s="1">
        <v>43456</v>
      </c>
      <c r="F6966" t="s">
        <v>474</v>
      </c>
      <c r="I6966">
        <v>100</v>
      </c>
      <c r="J6966">
        <v>0</v>
      </c>
      <c r="K6966">
        <v>0</v>
      </c>
      <c r="L6966">
        <v>34</v>
      </c>
      <c r="M6966">
        <v>34</v>
      </c>
      <c r="N6966" t="s">
        <v>20</v>
      </c>
      <c r="O6966" t="s">
        <v>25058</v>
      </c>
      <c r="P6966" t="s">
        <v>28</v>
      </c>
      <c r="Q6966" t="s">
        <v>34233</v>
      </c>
      <c r="R6966" t="s">
        <v>34233</v>
      </c>
      <c r="S6966" t="s">
        <v>32627</v>
      </c>
      <c r="T6966" t="s">
        <v>34233</v>
      </c>
      <c r="U6966" t="s">
        <v>32641</v>
      </c>
      <c r="V6966" t="s">
        <v>35040</v>
      </c>
      <c r="W6966">
        <v>15</v>
      </c>
      <c r="X6966">
        <v>1</v>
      </c>
      <c r="Y6966">
        <v>1</v>
      </c>
      <c r="Z6966">
        <v>15</v>
      </c>
      <c r="AD6966" t="str">
        <f t="shared" si="1053"/>
        <v/>
      </c>
      <c r="AE6966" t="str">
        <f t="shared" si="1051"/>
        <v/>
      </c>
      <c r="AF6966">
        <f t="shared" si="1049"/>
        <v>15</v>
      </c>
      <c r="AG6966" t="str">
        <f t="shared" si="1050"/>
        <v/>
      </c>
      <c r="AH6966" t="str">
        <f t="shared" si="1055"/>
        <v/>
      </c>
      <c r="AI6966">
        <v>0.14499999999999999</v>
      </c>
      <c r="AJ6966" t="str">
        <f t="shared" si="1052"/>
        <v/>
      </c>
      <c r="AK6966" t="str">
        <f t="shared" si="1056"/>
        <v/>
      </c>
      <c r="AL6966" t="str">
        <f t="shared" si="1054"/>
        <v/>
      </c>
    </row>
    <row r="6967" spans="1:38" x14ac:dyDescent="0.2">
      <c r="A6967" t="s">
        <v>25024</v>
      </c>
      <c r="B6967" t="s">
        <v>830</v>
      </c>
      <c r="C6967" t="s">
        <v>25025</v>
      </c>
      <c r="D6967" s="1">
        <v>39685</v>
      </c>
      <c r="E6967" s="1">
        <v>43951</v>
      </c>
      <c r="F6967" t="s">
        <v>19</v>
      </c>
      <c r="I6967">
        <v>100</v>
      </c>
      <c r="J6967">
        <v>0</v>
      </c>
      <c r="K6967">
        <v>0</v>
      </c>
      <c r="L6967">
        <v>2747</v>
      </c>
      <c r="M6967">
        <v>2747</v>
      </c>
      <c r="N6967" t="s">
        <v>20</v>
      </c>
      <c r="O6967" t="s">
        <v>21</v>
      </c>
      <c r="P6967" t="s">
        <v>28</v>
      </c>
      <c r="Q6967" t="s">
        <v>34233</v>
      </c>
      <c r="R6967" t="s">
        <v>34233</v>
      </c>
      <c r="S6967" t="s">
        <v>32628</v>
      </c>
      <c r="T6967" t="s">
        <v>34349</v>
      </c>
      <c r="U6967" t="s">
        <v>32656</v>
      </c>
      <c r="V6967" t="s">
        <v>35040</v>
      </c>
      <c r="W6967">
        <v>280</v>
      </c>
      <c r="X6967">
        <v>2</v>
      </c>
      <c r="Y6967">
        <v>1</v>
      </c>
      <c r="Z6967">
        <v>560</v>
      </c>
      <c r="AA6967">
        <v>8.5</v>
      </c>
      <c r="AC6967">
        <v>2</v>
      </c>
      <c r="AD6967" t="str">
        <f t="shared" si="1053"/>
        <v/>
      </c>
      <c r="AE6967" t="str">
        <f t="shared" si="1051"/>
        <v/>
      </c>
      <c r="AF6967" t="str">
        <f t="shared" si="1049"/>
        <v/>
      </c>
      <c r="AG6967">
        <f t="shared" ref="AG6967:AG6988" si="1057">IF((S6967&lt;&gt;"tühi")*(AC6967&lt;&gt;""),AC6967,"")</f>
        <v>2</v>
      </c>
      <c r="AH6967">
        <f t="shared" si="1055"/>
        <v>5.6</v>
      </c>
      <c r="AI6967">
        <v>0.14499999999999999</v>
      </c>
      <c r="AJ6967">
        <f t="shared" si="1052"/>
        <v>0.81199999999999994</v>
      </c>
      <c r="AK6967" t="str">
        <f t="shared" si="1056"/>
        <v/>
      </c>
      <c r="AL6967" t="str">
        <f t="shared" si="1054"/>
        <v/>
      </c>
    </row>
    <row r="6968" spans="1:38" x14ac:dyDescent="0.2">
      <c r="A6968" t="s">
        <v>25079</v>
      </c>
      <c r="B6968" t="s">
        <v>830</v>
      </c>
      <c r="C6968" t="s">
        <v>25080</v>
      </c>
      <c r="D6968" s="1">
        <v>39685</v>
      </c>
      <c r="E6968" s="1">
        <v>43456</v>
      </c>
      <c r="F6968" t="s">
        <v>19</v>
      </c>
      <c r="I6968">
        <v>100</v>
      </c>
      <c r="J6968">
        <v>0</v>
      </c>
      <c r="K6968">
        <v>0</v>
      </c>
      <c r="L6968">
        <v>2051</v>
      </c>
      <c r="M6968">
        <v>2051</v>
      </c>
      <c r="N6968" t="s">
        <v>20</v>
      </c>
      <c r="O6968" t="s">
        <v>21</v>
      </c>
      <c r="P6968" t="s">
        <v>28</v>
      </c>
      <c r="Q6968" t="s">
        <v>34233</v>
      </c>
      <c r="R6968" t="s">
        <v>34233</v>
      </c>
      <c r="S6968" t="s">
        <v>32628</v>
      </c>
      <c r="T6968" t="s">
        <v>34356</v>
      </c>
      <c r="U6968" t="s">
        <v>32656</v>
      </c>
      <c r="V6968" t="s">
        <v>35040</v>
      </c>
      <c r="W6968">
        <v>280</v>
      </c>
      <c r="X6968">
        <v>2</v>
      </c>
      <c r="Y6968">
        <v>1</v>
      </c>
      <c r="Z6968">
        <v>560</v>
      </c>
      <c r="AA6968">
        <v>8.5</v>
      </c>
      <c r="AC6968">
        <v>2</v>
      </c>
      <c r="AD6968" t="str">
        <f t="shared" si="1053"/>
        <v/>
      </c>
      <c r="AE6968" t="str">
        <f t="shared" si="1051"/>
        <v/>
      </c>
      <c r="AF6968" t="str">
        <f t="shared" si="1049"/>
        <v/>
      </c>
      <c r="AG6968">
        <f t="shared" si="1057"/>
        <v>2</v>
      </c>
      <c r="AH6968">
        <f t="shared" si="1055"/>
        <v>5.6</v>
      </c>
      <c r="AI6968">
        <v>0.14499999999999999</v>
      </c>
      <c r="AJ6968">
        <f t="shared" si="1052"/>
        <v>0.81199999999999994</v>
      </c>
      <c r="AK6968" t="str">
        <f t="shared" si="1056"/>
        <v/>
      </c>
      <c r="AL6968" t="str">
        <f t="shared" si="1054"/>
        <v/>
      </c>
    </row>
    <row r="6969" spans="1:38" x14ac:dyDescent="0.2">
      <c r="A6969" t="s">
        <v>25059</v>
      </c>
      <c r="B6969" t="s">
        <v>830</v>
      </c>
      <c r="C6969" t="s">
        <v>25060</v>
      </c>
      <c r="D6969" s="1">
        <v>39685</v>
      </c>
      <c r="E6969" s="1">
        <v>43456</v>
      </c>
      <c r="F6969" t="s">
        <v>19</v>
      </c>
      <c r="I6969">
        <v>100</v>
      </c>
      <c r="J6969">
        <v>0</v>
      </c>
      <c r="K6969">
        <v>0</v>
      </c>
      <c r="L6969">
        <v>1404</v>
      </c>
      <c r="M6969">
        <v>1404</v>
      </c>
      <c r="N6969" t="s">
        <v>20</v>
      </c>
      <c r="O6969" t="s">
        <v>25061</v>
      </c>
      <c r="P6969" t="s">
        <v>28</v>
      </c>
      <c r="Q6969" t="s">
        <v>34233</v>
      </c>
      <c r="R6969" t="s">
        <v>34233</v>
      </c>
      <c r="S6969" t="s">
        <v>32628</v>
      </c>
      <c r="T6969" t="s">
        <v>34357</v>
      </c>
      <c r="U6969" t="s">
        <v>32634</v>
      </c>
      <c r="V6969" t="s">
        <v>35040</v>
      </c>
      <c r="W6969">
        <v>200</v>
      </c>
      <c r="X6969">
        <v>2</v>
      </c>
      <c r="Y6969" t="s">
        <v>32654</v>
      </c>
      <c r="Z6969">
        <v>400</v>
      </c>
      <c r="AA6969">
        <v>8.5</v>
      </c>
      <c r="AC6969">
        <v>1</v>
      </c>
      <c r="AD6969" t="str">
        <f t="shared" si="1053"/>
        <v/>
      </c>
      <c r="AE6969" t="str">
        <f t="shared" si="1051"/>
        <v/>
      </c>
      <c r="AF6969" t="str">
        <f t="shared" si="1049"/>
        <v/>
      </c>
      <c r="AG6969">
        <f t="shared" si="1057"/>
        <v>1</v>
      </c>
      <c r="AH6969">
        <f t="shared" si="1055"/>
        <v>2.8</v>
      </c>
      <c r="AI6969">
        <v>0.14499999999999999</v>
      </c>
      <c r="AJ6969">
        <f t="shared" si="1052"/>
        <v>0.40599999999999997</v>
      </c>
      <c r="AK6969" t="str">
        <f t="shared" si="1056"/>
        <v/>
      </c>
      <c r="AL6969" t="str">
        <f t="shared" si="1054"/>
        <v/>
      </c>
    </row>
    <row r="6970" spans="1:38" x14ac:dyDescent="0.2">
      <c r="A6970" t="s">
        <v>25001</v>
      </c>
      <c r="B6970" t="s">
        <v>830</v>
      </c>
      <c r="C6970" t="s">
        <v>25002</v>
      </c>
      <c r="D6970" s="1">
        <v>39685</v>
      </c>
      <c r="E6970" s="1">
        <v>43456</v>
      </c>
      <c r="F6970" t="s">
        <v>19</v>
      </c>
      <c r="I6970">
        <v>100</v>
      </c>
      <c r="J6970">
        <v>0</v>
      </c>
      <c r="K6970">
        <v>0</v>
      </c>
      <c r="L6970">
        <v>1640</v>
      </c>
      <c r="M6970">
        <v>1640</v>
      </c>
      <c r="N6970" t="s">
        <v>20</v>
      </c>
      <c r="O6970" t="s">
        <v>21</v>
      </c>
      <c r="P6970" t="s">
        <v>28</v>
      </c>
      <c r="Q6970" t="s">
        <v>34233</v>
      </c>
      <c r="R6970" t="s">
        <v>34233</v>
      </c>
      <c r="S6970" t="s">
        <v>32628</v>
      </c>
      <c r="T6970" t="s">
        <v>34356</v>
      </c>
      <c r="U6970" t="s">
        <v>32656</v>
      </c>
      <c r="V6970" t="s">
        <v>35040</v>
      </c>
      <c r="W6970">
        <v>280</v>
      </c>
      <c r="X6970">
        <v>2</v>
      </c>
      <c r="Y6970">
        <v>1</v>
      </c>
      <c r="Z6970">
        <v>560</v>
      </c>
      <c r="AA6970">
        <v>8.5</v>
      </c>
      <c r="AC6970">
        <v>2</v>
      </c>
      <c r="AD6970" t="str">
        <f t="shared" si="1053"/>
        <v/>
      </c>
      <c r="AE6970" t="str">
        <f t="shared" si="1051"/>
        <v/>
      </c>
      <c r="AF6970" t="str">
        <f t="shared" si="1049"/>
        <v/>
      </c>
      <c r="AG6970">
        <f t="shared" si="1057"/>
        <v>2</v>
      </c>
      <c r="AH6970">
        <f t="shared" si="1055"/>
        <v>5.6</v>
      </c>
      <c r="AI6970">
        <v>0.14499999999999999</v>
      </c>
      <c r="AJ6970">
        <f t="shared" si="1052"/>
        <v>0.81199999999999994</v>
      </c>
      <c r="AK6970" t="str">
        <f t="shared" si="1056"/>
        <v/>
      </c>
      <c r="AL6970" t="str">
        <f t="shared" si="1054"/>
        <v/>
      </c>
    </row>
    <row r="6971" spans="1:38" x14ac:dyDescent="0.2">
      <c r="A6971" t="s">
        <v>25062</v>
      </c>
      <c r="B6971" t="s">
        <v>830</v>
      </c>
      <c r="C6971" t="s">
        <v>25063</v>
      </c>
      <c r="D6971" s="1">
        <v>39685</v>
      </c>
      <c r="E6971" s="1">
        <v>43456</v>
      </c>
      <c r="F6971" t="s">
        <v>19</v>
      </c>
      <c r="I6971">
        <v>100</v>
      </c>
      <c r="J6971">
        <v>0</v>
      </c>
      <c r="K6971">
        <v>0</v>
      </c>
      <c r="L6971">
        <v>1921</v>
      </c>
      <c r="M6971">
        <v>1921</v>
      </c>
      <c r="N6971" t="s">
        <v>20</v>
      </c>
      <c r="O6971" t="s">
        <v>21</v>
      </c>
      <c r="P6971" t="s">
        <v>28</v>
      </c>
      <c r="Q6971" t="s">
        <v>34233</v>
      </c>
      <c r="R6971" t="s">
        <v>34233</v>
      </c>
      <c r="S6971" t="s">
        <v>32628</v>
      </c>
      <c r="T6971" t="s">
        <v>34356</v>
      </c>
      <c r="U6971" t="s">
        <v>32656</v>
      </c>
      <c r="V6971" t="s">
        <v>35040</v>
      </c>
      <c r="W6971">
        <v>280</v>
      </c>
      <c r="X6971">
        <v>2</v>
      </c>
      <c r="Y6971">
        <v>1</v>
      </c>
      <c r="Z6971">
        <v>560</v>
      </c>
      <c r="AA6971">
        <v>8.5</v>
      </c>
      <c r="AC6971">
        <v>2</v>
      </c>
      <c r="AD6971" t="str">
        <f t="shared" si="1053"/>
        <v/>
      </c>
      <c r="AE6971" t="str">
        <f t="shared" si="1051"/>
        <v/>
      </c>
      <c r="AF6971" t="str">
        <f t="shared" si="1049"/>
        <v/>
      </c>
      <c r="AG6971">
        <f t="shared" si="1057"/>
        <v>2</v>
      </c>
      <c r="AH6971">
        <f t="shared" si="1055"/>
        <v>5.6</v>
      </c>
      <c r="AI6971">
        <v>0.14499999999999999</v>
      </c>
      <c r="AJ6971">
        <f t="shared" si="1052"/>
        <v>0.81199999999999994</v>
      </c>
      <c r="AK6971" t="str">
        <f t="shared" si="1056"/>
        <v/>
      </c>
      <c r="AL6971" t="str">
        <f t="shared" si="1054"/>
        <v/>
      </c>
    </row>
    <row r="6972" spans="1:38" x14ac:dyDescent="0.2">
      <c r="A6972" t="s">
        <v>25081</v>
      </c>
      <c r="B6972" t="s">
        <v>830</v>
      </c>
      <c r="C6972" t="s">
        <v>25082</v>
      </c>
      <c r="D6972" s="1">
        <v>39685</v>
      </c>
      <c r="E6972" s="1">
        <v>43456</v>
      </c>
      <c r="F6972" t="s">
        <v>19</v>
      </c>
      <c r="I6972">
        <v>100</v>
      </c>
      <c r="J6972">
        <v>0</v>
      </c>
      <c r="K6972">
        <v>0</v>
      </c>
      <c r="L6972">
        <v>1406</v>
      </c>
      <c r="M6972">
        <v>1406</v>
      </c>
      <c r="N6972" t="s">
        <v>20</v>
      </c>
      <c r="O6972" t="s">
        <v>25083</v>
      </c>
      <c r="P6972" t="s">
        <v>28</v>
      </c>
      <c r="Q6972" t="s">
        <v>34233</v>
      </c>
      <c r="R6972" t="s">
        <v>34233</v>
      </c>
      <c r="S6972" t="s">
        <v>32628</v>
      </c>
      <c r="T6972" t="s">
        <v>34357</v>
      </c>
      <c r="U6972" t="s">
        <v>32634</v>
      </c>
      <c r="V6972" t="s">
        <v>35040</v>
      </c>
      <c r="W6972">
        <v>200</v>
      </c>
      <c r="X6972">
        <v>2</v>
      </c>
      <c r="Y6972" t="s">
        <v>32654</v>
      </c>
      <c r="Z6972">
        <v>400</v>
      </c>
      <c r="AA6972">
        <v>8.5</v>
      </c>
      <c r="AC6972">
        <v>1</v>
      </c>
      <c r="AD6972" t="str">
        <f t="shared" si="1053"/>
        <v/>
      </c>
      <c r="AE6972" t="str">
        <f t="shared" si="1051"/>
        <v/>
      </c>
      <c r="AF6972" t="str">
        <f t="shared" si="1049"/>
        <v/>
      </c>
      <c r="AG6972">
        <f t="shared" si="1057"/>
        <v>1</v>
      </c>
      <c r="AH6972">
        <f t="shared" si="1055"/>
        <v>2.8</v>
      </c>
      <c r="AI6972">
        <v>0.14499999999999999</v>
      </c>
      <c r="AJ6972">
        <f t="shared" si="1052"/>
        <v>0.40599999999999997</v>
      </c>
      <c r="AK6972" t="str">
        <f t="shared" si="1056"/>
        <v/>
      </c>
      <c r="AL6972" t="str">
        <f t="shared" si="1054"/>
        <v/>
      </c>
    </row>
    <row r="6973" spans="1:38" x14ac:dyDescent="0.2">
      <c r="A6973" t="s">
        <v>25026</v>
      </c>
      <c r="B6973" t="s">
        <v>830</v>
      </c>
      <c r="C6973" t="s">
        <v>25027</v>
      </c>
      <c r="D6973" s="1">
        <v>39685</v>
      </c>
      <c r="E6973" s="1">
        <v>43456</v>
      </c>
      <c r="F6973" t="s">
        <v>19</v>
      </c>
      <c r="I6973">
        <v>100</v>
      </c>
      <c r="J6973">
        <v>0</v>
      </c>
      <c r="K6973">
        <v>0</v>
      </c>
      <c r="L6973">
        <v>1611</v>
      </c>
      <c r="M6973">
        <v>1611</v>
      </c>
      <c r="N6973" t="s">
        <v>20</v>
      </c>
      <c r="O6973" t="s">
        <v>25028</v>
      </c>
      <c r="P6973" t="s">
        <v>28</v>
      </c>
      <c r="Q6973" t="s">
        <v>34233</v>
      </c>
      <c r="R6973" t="s">
        <v>34233</v>
      </c>
      <c r="S6973" t="s">
        <v>32628</v>
      </c>
      <c r="T6973" t="s">
        <v>34357</v>
      </c>
      <c r="U6973" t="s">
        <v>32634</v>
      </c>
      <c r="V6973" t="s">
        <v>35040</v>
      </c>
      <c r="W6973">
        <v>200</v>
      </c>
      <c r="X6973">
        <v>2</v>
      </c>
      <c r="Y6973" t="s">
        <v>32654</v>
      </c>
      <c r="Z6973">
        <v>400</v>
      </c>
      <c r="AA6973">
        <v>8.5</v>
      </c>
      <c r="AC6973">
        <v>1</v>
      </c>
      <c r="AD6973" t="str">
        <f t="shared" si="1053"/>
        <v/>
      </c>
      <c r="AE6973" t="str">
        <f t="shared" si="1051"/>
        <v/>
      </c>
      <c r="AF6973" t="str">
        <f t="shared" si="1049"/>
        <v/>
      </c>
      <c r="AG6973">
        <f t="shared" si="1057"/>
        <v>1</v>
      </c>
      <c r="AH6973">
        <f t="shared" si="1055"/>
        <v>2.8</v>
      </c>
      <c r="AI6973">
        <v>0.14499999999999999</v>
      </c>
      <c r="AJ6973">
        <f t="shared" si="1052"/>
        <v>0.40599999999999997</v>
      </c>
      <c r="AK6973" t="str">
        <f t="shared" si="1056"/>
        <v/>
      </c>
      <c r="AL6973" t="str">
        <f t="shared" si="1054"/>
        <v/>
      </c>
    </row>
    <row r="6974" spans="1:38" x14ac:dyDescent="0.2">
      <c r="A6974" t="s">
        <v>25049</v>
      </c>
      <c r="B6974" t="s">
        <v>830</v>
      </c>
      <c r="C6974" t="s">
        <v>25050</v>
      </c>
      <c r="D6974" s="1">
        <v>39685</v>
      </c>
      <c r="E6974" s="1">
        <v>43456</v>
      </c>
      <c r="F6974" t="s">
        <v>19</v>
      </c>
      <c r="I6974">
        <v>100</v>
      </c>
      <c r="J6974">
        <v>0</v>
      </c>
      <c r="K6974">
        <v>0</v>
      </c>
      <c r="L6974">
        <v>2477</v>
      </c>
      <c r="M6974">
        <v>2477</v>
      </c>
      <c r="N6974" t="s">
        <v>20</v>
      </c>
      <c r="O6974" t="s">
        <v>21</v>
      </c>
      <c r="P6974" t="s">
        <v>28</v>
      </c>
      <c r="Q6974" t="s">
        <v>34233</v>
      </c>
      <c r="R6974" t="s">
        <v>34233</v>
      </c>
      <c r="S6974" t="s">
        <v>32628</v>
      </c>
      <c r="T6974" t="s">
        <v>34356</v>
      </c>
      <c r="U6974" t="s">
        <v>32656</v>
      </c>
      <c r="V6974" t="s">
        <v>35040</v>
      </c>
      <c r="W6974">
        <v>280</v>
      </c>
      <c r="X6974">
        <v>2</v>
      </c>
      <c r="Y6974">
        <v>1</v>
      </c>
      <c r="Z6974">
        <v>560</v>
      </c>
      <c r="AA6974">
        <v>8.5</v>
      </c>
      <c r="AC6974">
        <v>2</v>
      </c>
      <c r="AD6974" t="str">
        <f t="shared" si="1053"/>
        <v/>
      </c>
      <c r="AE6974" t="str">
        <f t="shared" si="1051"/>
        <v/>
      </c>
      <c r="AF6974" t="str">
        <f t="shared" si="1049"/>
        <v/>
      </c>
      <c r="AG6974">
        <f t="shared" si="1057"/>
        <v>2</v>
      </c>
      <c r="AH6974">
        <f t="shared" si="1055"/>
        <v>5.6</v>
      </c>
      <c r="AI6974">
        <v>0.14499999999999999</v>
      </c>
      <c r="AJ6974">
        <f t="shared" si="1052"/>
        <v>0.81199999999999994</v>
      </c>
      <c r="AK6974" t="str">
        <f t="shared" si="1056"/>
        <v/>
      </c>
      <c r="AL6974" t="str">
        <f t="shared" si="1054"/>
        <v/>
      </c>
    </row>
    <row r="6975" spans="1:38" x14ac:dyDescent="0.2">
      <c r="A6975" t="s">
        <v>25067</v>
      </c>
      <c r="B6975" t="s">
        <v>830</v>
      </c>
      <c r="C6975" t="s">
        <v>25068</v>
      </c>
      <c r="D6975" s="1">
        <v>39685</v>
      </c>
      <c r="E6975" s="1">
        <v>43456</v>
      </c>
      <c r="F6975" t="s">
        <v>19</v>
      </c>
      <c r="I6975">
        <v>100</v>
      </c>
      <c r="J6975">
        <v>0</v>
      </c>
      <c r="K6975">
        <v>0</v>
      </c>
      <c r="L6975">
        <v>1692</v>
      </c>
      <c r="M6975">
        <v>1692</v>
      </c>
      <c r="N6975" t="s">
        <v>20</v>
      </c>
      <c r="O6975" t="s">
        <v>21</v>
      </c>
      <c r="P6975" t="s">
        <v>28</v>
      </c>
      <c r="Q6975" t="s">
        <v>34233</v>
      </c>
      <c r="R6975" t="s">
        <v>34233</v>
      </c>
      <c r="S6975" t="s">
        <v>32628</v>
      </c>
      <c r="T6975" t="s">
        <v>34356</v>
      </c>
      <c r="U6975" t="s">
        <v>32656</v>
      </c>
      <c r="V6975" t="s">
        <v>35040</v>
      </c>
      <c r="W6975">
        <v>280</v>
      </c>
      <c r="X6975">
        <v>2</v>
      </c>
      <c r="Y6975">
        <v>1</v>
      </c>
      <c r="Z6975">
        <v>560</v>
      </c>
      <c r="AA6975">
        <v>8.5</v>
      </c>
      <c r="AC6975">
        <v>2</v>
      </c>
      <c r="AD6975" t="str">
        <f t="shared" si="1053"/>
        <v/>
      </c>
      <c r="AE6975" t="str">
        <f t="shared" si="1051"/>
        <v/>
      </c>
      <c r="AF6975" t="str">
        <f t="shared" si="1049"/>
        <v/>
      </c>
      <c r="AG6975">
        <f t="shared" si="1057"/>
        <v>2</v>
      </c>
      <c r="AH6975">
        <f t="shared" si="1055"/>
        <v>5.6</v>
      </c>
      <c r="AI6975">
        <v>0.14499999999999999</v>
      </c>
      <c r="AJ6975">
        <f t="shared" si="1052"/>
        <v>0.81199999999999994</v>
      </c>
      <c r="AK6975" t="str">
        <f t="shared" si="1056"/>
        <v/>
      </c>
      <c r="AL6975" t="str">
        <f t="shared" si="1054"/>
        <v/>
      </c>
    </row>
    <row r="6976" spans="1:38" x14ac:dyDescent="0.2">
      <c r="A6976" t="s">
        <v>25054</v>
      </c>
      <c r="B6976" t="s">
        <v>830</v>
      </c>
      <c r="C6976" t="s">
        <v>25055</v>
      </c>
      <c r="D6976" s="1">
        <v>39685</v>
      </c>
      <c r="E6976" s="1">
        <v>43456</v>
      </c>
      <c r="F6976" t="s">
        <v>19</v>
      </c>
      <c r="I6976">
        <v>100</v>
      </c>
      <c r="J6976">
        <v>0</v>
      </c>
      <c r="K6976">
        <v>0</v>
      </c>
      <c r="L6976">
        <v>1612</v>
      </c>
      <c r="M6976">
        <v>1612</v>
      </c>
      <c r="N6976" t="s">
        <v>20</v>
      </c>
      <c r="O6976" t="s">
        <v>21</v>
      </c>
      <c r="P6976" t="s">
        <v>28</v>
      </c>
      <c r="Q6976" t="s">
        <v>34233</v>
      </c>
      <c r="R6976" t="s">
        <v>34233</v>
      </c>
      <c r="S6976" t="s">
        <v>32628</v>
      </c>
      <c r="T6976" t="s">
        <v>34356</v>
      </c>
      <c r="U6976" t="s">
        <v>32656</v>
      </c>
      <c r="V6976" t="s">
        <v>35040</v>
      </c>
      <c r="W6976">
        <v>280</v>
      </c>
      <c r="X6976">
        <v>2</v>
      </c>
      <c r="Y6976">
        <v>1</v>
      </c>
      <c r="Z6976">
        <v>560</v>
      </c>
      <c r="AA6976">
        <v>8.5</v>
      </c>
      <c r="AC6976">
        <v>2</v>
      </c>
      <c r="AD6976" t="str">
        <f t="shared" si="1053"/>
        <v/>
      </c>
      <c r="AE6976" t="str">
        <f t="shared" si="1051"/>
        <v/>
      </c>
      <c r="AF6976" t="str">
        <f t="shared" si="1049"/>
        <v/>
      </c>
      <c r="AG6976">
        <f t="shared" si="1057"/>
        <v>2</v>
      </c>
      <c r="AH6976">
        <f t="shared" si="1055"/>
        <v>5.6</v>
      </c>
      <c r="AI6976">
        <v>0.14499999999999999</v>
      </c>
      <c r="AJ6976">
        <f t="shared" si="1052"/>
        <v>0.81199999999999994</v>
      </c>
      <c r="AK6976" t="str">
        <f t="shared" si="1056"/>
        <v/>
      </c>
      <c r="AL6976" t="str">
        <f t="shared" si="1054"/>
        <v/>
      </c>
    </row>
    <row r="6977" spans="1:38" x14ac:dyDescent="0.2">
      <c r="A6977" t="s">
        <v>25003</v>
      </c>
      <c r="B6977" t="s">
        <v>830</v>
      </c>
      <c r="C6977" t="s">
        <v>25004</v>
      </c>
      <c r="D6977" s="1">
        <v>39685</v>
      </c>
      <c r="E6977" s="1">
        <v>43951</v>
      </c>
      <c r="F6977" t="s">
        <v>19</v>
      </c>
      <c r="I6977">
        <v>100</v>
      </c>
      <c r="J6977">
        <v>0</v>
      </c>
      <c r="K6977">
        <v>0</v>
      </c>
      <c r="L6977">
        <v>1869</v>
      </c>
      <c r="M6977">
        <v>1869</v>
      </c>
      <c r="N6977" t="s">
        <v>20</v>
      </c>
      <c r="O6977" t="s">
        <v>21</v>
      </c>
      <c r="P6977" t="s">
        <v>28</v>
      </c>
      <c r="Q6977" t="s">
        <v>34233</v>
      </c>
      <c r="R6977" t="s">
        <v>34233</v>
      </c>
      <c r="S6977" t="s">
        <v>32628</v>
      </c>
      <c r="T6977" t="s">
        <v>34356</v>
      </c>
      <c r="U6977" t="s">
        <v>32656</v>
      </c>
      <c r="V6977" t="s">
        <v>35040</v>
      </c>
      <c r="W6977">
        <v>280</v>
      </c>
      <c r="X6977">
        <v>2</v>
      </c>
      <c r="Y6977">
        <v>1</v>
      </c>
      <c r="Z6977">
        <v>560</v>
      </c>
      <c r="AA6977">
        <v>8.5</v>
      </c>
      <c r="AC6977">
        <v>2</v>
      </c>
      <c r="AD6977" t="str">
        <f t="shared" si="1053"/>
        <v/>
      </c>
      <c r="AE6977" t="str">
        <f t="shared" si="1051"/>
        <v/>
      </c>
      <c r="AF6977" t="str">
        <f t="shared" si="1049"/>
        <v/>
      </c>
      <c r="AG6977">
        <f t="shared" si="1057"/>
        <v>2</v>
      </c>
      <c r="AH6977">
        <f t="shared" si="1055"/>
        <v>5.6</v>
      </c>
      <c r="AI6977">
        <v>0.14499999999999999</v>
      </c>
      <c r="AJ6977">
        <f t="shared" si="1052"/>
        <v>0.81199999999999994</v>
      </c>
      <c r="AK6977" t="str">
        <f t="shared" si="1056"/>
        <v/>
      </c>
      <c r="AL6977" t="str">
        <f t="shared" si="1054"/>
        <v/>
      </c>
    </row>
    <row r="6978" spans="1:38" x14ac:dyDescent="0.2">
      <c r="A6978" t="s">
        <v>25005</v>
      </c>
      <c r="B6978" t="s">
        <v>830</v>
      </c>
      <c r="C6978" t="s">
        <v>25006</v>
      </c>
      <c r="D6978" s="1">
        <v>39685</v>
      </c>
      <c r="E6978" s="1">
        <v>43456</v>
      </c>
      <c r="F6978" t="s">
        <v>19</v>
      </c>
      <c r="I6978">
        <v>100</v>
      </c>
      <c r="J6978">
        <v>0</v>
      </c>
      <c r="K6978">
        <v>0</v>
      </c>
      <c r="L6978">
        <v>1739</v>
      </c>
      <c r="M6978">
        <v>1739</v>
      </c>
      <c r="N6978" t="s">
        <v>20</v>
      </c>
      <c r="O6978" t="s">
        <v>21</v>
      </c>
      <c r="P6978" t="s">
        <v>28</v>
      </c>
      <c r="Q6978" t="s">
        <v>34233</v>
      </c>
      <c r="R6978" t="s">
        <v>34233</v>
      </c>
      <c r="S6978" t="s">
        <v>32628</v>
      </c>
      <c r="T6978" t="s">
        <v>34356</v>
      </c>
      <c r="U6978" t="s">
        <v>32656</v>
      </c>
      <c r="V6978" t="s">
        <v>35040</v>
      </c>
      <c r="W6978">
        <v>280</v>
      </c>
      <c r="X6978">
        <v>2</v>
      </c>
      <c r="Y6978">
        <v>1</v>
      </c>
      <c r="Z6978">
        <v>560</v>
      </c>
      <c r="AA6978">
        <v>8.5</v>
      </c>
      <c r="AC6978">
        <v>2</v>
      </c>
      <c r="AD6978" t="str">
        <f t="shared" si="1053"/>
        <v/>
      </c>
      <c r="AE6978" t="str">
        <f t="shared" si="1051"/>
        <v/>
      </c>
      <c r="AF6978" t="str">
        <f t="shared" si="1049"/>
        <v/>
      </c>
      <c r="AG6978">
        <f t="shared" si="1057"/>
        <v>2</v>
      </c>
      <c r="AH6978">
        <f t="shared" si="1055"/>
        <v>5.6</v>
      </c>
      <c r="AI6978">
        <v>0.14499999999999999</v>
      </c>
      <c r="AJ6978">
        <f t="shared" si="1052"/>
        <v>0.81199999999999994</v>
      </c>
      <c r="AK6978" t="str">
        <f t="shared" si="1056"/>
        <v/>
      </c>
      <c r="AL6978" t="str">
        <f t="shared" si="1054"/>
        <v/>
      </c>
    </row>
    <row r="6979" spans="1:38" x14ac:dyDescent="0.2">
      <c r="A6979" t="s">
        <v>25007</v>
      </c>
      <c r="B6979" t="s">
        <v>830</v>
      </c>
      <c r="C6979" t="s">
        <v>25008</v>
      </c>
      <c r="D6979" s="1">
        <v>39685</v>
      </c>
      <c r="E6979" s="1">
        <v>44155</v>
      </c>
      <c r="F6979" t="s">
        <v>19</v>
      </c>
      <c r="I6979">
        <v>100</v>
      </c>
      <c r="J6979">
        <v>0</v>
      </c>
      <c r="K6979">
        <v>0</v>
      </c>
      <c r="L6979">
        <v>1833</v>
      </c>
      <c r="M6979">
        <v>1833</v>
      </c>
      <c r="N6979" t="s">
        <v>20</v>
      </c>
      <c r="O6979" t="s">
        <v>21</v>
      </c>
      <c r="P6979" t="s">
        <v>28</v>
      </c>
      <c r="Q6979" t="s">
        <v>34233</v>
      </c>
      <c r="R6979" t="s">
        <v>34233</v>
      </c>
      <c r="S6979" t="s">
        <v>32628</v>
      </c>
      <c r="T6979" t="s">
        <v>34349</v>
      </c>
      <c r="U6979" t="s">
        <v>32656</v>
      </c>
      <c r="V6979" t="s">
        <v>35040</v>
      </c>
      <c r="W6979">
        <v>280</v>
      </c>
      <c r="X6979">
        <v>2</v>
      </c>
      <c r="Y6979">
        <v>1</v>
      </c>
      <c r="Z6979">
        <v>560</v>
      </c>
      <c r="AA6979">
        <v>8.5</v>
      </c>
      <c r="AC6979">
        <v>2</v>
      </c>
      <c r="AD6979" t="str">
        <f t="shared" si="1053"/>
        <v/>
      </c>
      <c r="AE6979" t="str">
        <f t="shared" si="1051"/>
        <v/>
      </c>
      <c r="AF6979" t="str">
        <f t="shared" si="1049"/>
        <v/>
      </c>
      <c r="AG6979">
        <f t="shared" si="1057"/>
        <v>2</v>
      </c>
      <c r="AH6979">
        <f t="shared" si="1055"/>
        <v>5.6</v>
      </c>
      <c r="AI6979">
        <v>0.14499999999999999</v>
      </c>
      <c r="AJ6979">
        <f t="shared" si="1052"/>
        <v>0.81199999999999994</v>
      </c>
      <c r="AK6979" t="str">
        <f t="shared" si="1056"/>
        <v/>
      </c>
      <c r="AL6979" t="str">
        <f t="shared" si="1054"/>
        <v/>
      </c>
    </row>
    <row r="6980" spans="1:38" x14ac:dyDescent="0.2">
      <c r="A6980" t="s">
        <v>25072</v>
      </c>
      <c r="B6980" t="s">
        <v>830</v>
      </c>
      <c r="C6980" t="s">
        <v>25073</v>
      </c>
      <c r="D6980" s="1">
        <v>39685</v>
      </c>
      <c r="E6980" s="1">
        <v>43456</v>
      </c>
      <c r="F6980" t="s">
        <v>19</v>
      </c>
      <c r="I6980">
        <v>100</v>
      </c>
      <c r="J6980">
        <v>0</v>
      </c>
      <c r="K6980">
        <v>0</v>
      </c>
      <c r="L6980">
        <v>1573</v>
      </c>
      <c r="M6980">
        <v>1573</v>
      </c>
      <c r="N6980" t="s">
        <v>20</v>
      </c>
      <c r="O6980" t="s">
        <v>25074</v>
      </c>
      <c r="P6980" t="s">
        <v>28</v>
      </c>
      <c r="Q6980" t="s">
        <v>34233</v>
      </c>
      <c r="R6980" t="s">
        <v>34233</v>
      </c>
      <c r="S6980" t="s">
        <v>33797</v>
      </c>
      <c r="T6980" t="s">
        <v>34357</v>
      </c>
      <c r="U6980" t="s">
        <v>32634</v>
      </c>
      <c r="V6980" t="s">
        <v>35040</v>
      </c>
      <c r="W6980">
        <v>200</v>
      </c>
      <c r="X6980">
        <v>2</v>
      </c>
      <c r="Y6980" t="s">
        <v>32654</v>
      </c>
      <c r="Z6980">
        <v>400</v>
      </c>
      <c r="AA6980">
        <v>8.5</v>
      </c>
      <c r="AC6980">
        <v>1</v>
      </c>
      <c r="AD6980" t="str">
        <f t="shared" si="1053"/>
        <v/>
      </c>
      <c r="AE6980" t="str">
        <f t="shared" si="1051"/>
        <v/>
      </c>
      <c r="AF6980" t="str">
        <f t="shared" si="1049"/>
        <v/>
      </c>
      <c r="AG6980">
        <f t="shared" si="1057"/>
        <v>1</v>
      </c>
      <c r="AH6980">
        <f t="shared" si="1055"/>
        <v>2.8</v>
      </c>
      <c r="AI6980">
        <v>0.14499999999999999</v>
      </c>
      <c r="AJ6980">
        <f t="shared" si="1052"/>
        <v>0.40599999999999997</v>
      </c>
      <c r="AK6980" t="str">
        <f t="shared" si="1056"/>
        <v/>
      </c>
      <c r="AL6980" t="str">
        <f t="shared" si="1054"/>
        <v/>
      </c>
    </row>
    <row r="6981" spans="1:38" x14ac:dyDescent="0.2">
      <c r="A6981" t="s">
        <v>25009</v>
      </c>
      <c r="B6981" t="s">
        <v>830</v>
      </c>
      <c r="C6981" t="s">
        <v>25010</v>
      </c>
      <c r="D6981" s="1">
        <v>39685</v>
      </c>
      <c r="E6981" s="1">
        <v>44155</v>
      </c>
      <c r="F6981" t="s">
        <v>19</v>
      </c>
      <c r="I6981">
        <v>100</v>
      </c>
      <c r="J6981">
        <v>0</v>
      </c>
      <c r="K6981">
        <v>0</v>
      </c>
      <c r="L6981">
        <v>2591</v>
      </c>
      <c r="M6981">
        <v>2591</v>
      </c>
      <c r="N6981" t="s">
        <v>20</v>
      </c>
      <c r="O6981" t="s">
        <v>21</v>
      </c>
      <c r="P6981" t="s">
        <v>28</v>
      </c>
      <c r="Q6981" t="s">
        <v>34233</v>
      </c>
      <c r="R6981" t="s">
        <v>34233</v>
      </c>
      <c r="S6981" t="s">
        <v>32628</v>
      </c>
      <c r="T6981" t="s">
        <v>34349</v>
      </c>
      <c r="U6981" t="s">
        <v>32656</v>
      </c>
      <c r="V6981" t="s">
        <v>35040</v>
      </c>
      <c r="W6981">
        <v>280</v>
      </c>
      <c r="X6981">
        <v>2</v>
      </c>
      <c r="Y6981">
        <v>1</v>
      </c>
      <c r="Z6981">
        <v>560</v>
      </c>
      <c r="AA6981">
        <v>8.5</v>
      </c>
      <c r="AC6981">
        <v>2</v>
      </c>
      <c r="AD6981" t="str">
        <f t="shared" si="1053"/>
        <v/>
      </c>
      <c r="AE6981" t="str">
        <f t="shared" si="1051"/>
        <v/>
      </c>
      <c r="AF6981" t="str">
        <f t="shared" si="1049"/>
        <v/>
      </c>
      <c r="AG6981">
        <f t="shared" si="1057"/>
        <v>2</v>
      </c>
      <c r="AH6981">
        <f t="shared" si="1055"/>
        <v>5.6</v>
      </c>
      <c r="AI6981">
        <v>0.14499999999999999</v>
      </c>
      <c r="AJ6981">
        <f t="shared" si="1052"/>
        <v>0.81199999999999994</v>
      </c>
      <c r="AK6981" t="str">
        <f t="shared" si="1056"/>
        <v/>
      </c>
      <c r="AL6981" t="str">
        <f t="shared" si="1054"/>
        <v/>
      </c>
    </row>
    <row r="6982" spans="1:38" x14ac:dyDescent="0.2">
      <c r="A6982" t="s">
        <v>24981</v>
      </c>
      <c r="B6982" t="s">
        <v>830</v>
      </c>
      <c r="C6982" t="s">
        <v>24982</v>
      </c>
      <c r="D6982" s="1">
        <v>39685</v>
      </c>
      <c r="E6982" s="1">
        <v>43456</v>
      </c>
      <c r="F6982" t="s">
        <v>26</v>
      </c>
      <c r="I6982">
        <v>100</v>
      </c>
      <c r="J6982">
        <v>0</v>
      </c>
      <c r="K6982">
        <v>0</v>
      </c>
      <c r="L6982">
        <v>120</v>
      </c>
      <c r="M6982">
        <v>120</v>
      </c>
      <c r="N6982" t="s">
        <v>20</v>
      </c>
      <c r="O6982" t="s">
        <v>24983</v>
      </c>
      <c r="P6982" t="s">
        <v>28</v>
      </c>
      <c r="Q6982" t="s">
        <v>34233</v>
      </c>
      <c r="R6982" t="s">
        <v>34233</v>
      </c>
      <c r="S6982" t="s">
        <v>34233</v>
      </c>
      <c r="T6982" t="s">
        <v>34233</v>
      </c>
      <c r="AD6982" t="str">
        <f t="shared" si="1053"/>
        <v/>
      </c>
      <c r="AE6982" t="str">
        <f t="shared" si="1051"/>
        <v/>
      </c>
      <c r="AF6982" t="str">
        <f t="shared" si="1049"/>
        <v/>
      </c>
      <c r="AG6982" t="str">
        <f t="shared" si="1057"/>
        <v/>
      </c>
      <c r="AH6982" t="str">
        <f t="shared" si="1055"/>
        <v/>
      </c>
      <c r="AI6982">
        <v>0.14499999999999999</v>
      </c>
      <c r="AJ6982" t="str">
        <f t="shared" si="1052"/>
        <v/>
      </c>
      <c r="AK6982" t="str">
        <f t="shared" si="1056"/>
        <v/>
      </c>
      <c r="AL6982" t="str">
        <f t="shared" si="1054"/>
        <v/>
      </c>
    </row>
    <row r="6983" spans="1:38" x14ac:dyDescent="0.2">
      <c r="A6983" t="s">
        <v>19827</v>
      </c>
      <c r="B6983" t="s">
        <v>830</v>
      </c>
      <c r="C6983" t="s">
        <v>19828</v>
      </c>
      <c r="D6983" s="1">
        <v>38224</v>
      </c>
      <c r="E6983" s="1">
        <v>43973</v>
      </c>
      <c r="F6983" t="s">
        <v>19</v>
      </c>
      <c r="I6983">
        <v>100</v>
      </c>
      <c r="J6983">
        <v>0</v>
      </c>
      <c r="K6983">
        <v>0</v>
      </c>
      <c r="L6983">
        <v>1250</v>
      </c>
      <c r="M6983">
        <v>1250</v>
      </c>
      <c r="N6983" t="s">
        <v>20</v>
      </c>
      <c r="O6983" t="s">
        <v>19829</v>
      </c>
      <c r="P6983" t="s">
        <v>28</v>
      </c>
      <c r="Q6983" t="s">
        <v>34233</v>
      </c>
      <c r="R6983" t="s">
        <v>34233</v>
      </c>
      <c r="S6983" t="s">
        <v>32628</v>
      </c>
      <c r="T6983" t="s">
        <v>34357</v>
      </c>
      <c r="U6983" t="s">
        <v>32634</v>
      </c>
      <c r="V6983" t="s">
        <v>33251</v>
      </c>
      <c r="X6983">
        <v>2</v>
      </c>
      <c r="Y6983">
        <v>1</v>
      </c>
      <c r="AA6983">
        <v>7.5</v>
      </c>
      <c r="AC6983">
        <v>1</v>
      </c>
      <c r="AD6983" t="str">
        <f t="shared" si="1053"/>
        <v/>
      </c>
      <c r="AE6983" t="str">
        <f t="shared" si="1051"/>
        <v/>
      </c>
      <c r="AF6983" t="str">
        <f t="shared" si="1049"/>
        <v/>
      </c>
      <c r="AG6983">
        <f t="shared" si="1057"/>
        <v>1</v>
      </c>
      <c r="AH6983">
        <f t="shared" si="1055"/>
        <v>2.8</v>
      </c>
      <c r="AI6983">
        <v>0.14499999999999999</v>
      </c>
      <c r="AJ6983">
        <f t="shared" si="1052"/>
        <v>0.40599999999999997</v>
      </c>
      <c r="AK6983" t="str">
        <f t="shared" si="1056"/>
        <v/>
      </c>
      <c r="AL6983" t="str">
        <f t="shared" si="1054"/>
        <v/>
      </c>
    </row>
    <row r="6984" spans="1:38" x14ac:dyDescent="0.2">
      <c r="A6984" t="s">
        <v>19830</v>
      </c>
      <c r="B6984" t="s">
        <v>830</v>
      </c>
      <c r="C6984" t="s">
        <v>19831</v>
      </c>
      <c r="D6984" s="1">
        <v>38224</v>
      </c>
      <c r="E6984" s="1">
        <v>44155</v>
      </c>
      <c r="F6984" t="s">
        <v>19</v>
      </c>
      <c r="I6984">
        <v>100</v>
      </c>
      <c r="J6984">
        <v>0</v>
      </c>
      <c r="K6984">
        <v>0</v>
      </c>
      <c r="L6984">
        <v>1872</v>
      </c>
      <c r="M6984">
        <v>1872</v>
      </c>
      <c r="N6984" t="s">
        <v>20</v>
      </c>
      <c r="O6984" t="s">
        <v>19832</v>
      </c>
      <c r="P6984" t="s">
        <v>28</v>
      </c>
      <c r="Q6984" t="s">
        <v>34233</v>
      </c>
      <c r="R6984" t="s">
        <v>34233</v>
      </c>
      <c r="S6984" t="s">
        <v>32628</v>
      </c>
      <c r="T6984" t="s">
        <v>32663</v>
      </c>
      <c r="U6984" t="s">
        <v>32656</v>
      </c>
      <c r="V6984" t="s">
        <v>33251</v>
      </c>
      <c r="X6984">
        <v>2</v>
      </c>
      <c r="Y6984">
        <v>1</v>
      </c>
      <c r="AA6984">
        <v>7.5</v>
      </c>
      <c r="AC6984">
        <v>2</v>
      </c>
      <c r="AD6984" t="str">
        <f t="shared" si="1053"/>
        <v/>
      </c>
      <c r="AE6984" t="str">
        <f t="shared" si="1051"/>
        <v/>
      </c>
      <c r="AF6984" t="str">
        <f t="shared" si="1049"/>
        <v/>
      </c>
      <c r="AG6984">
        <f t="shared" si="1057"/>
        <v>2</v>
      </c>
      <c r="AH6984">
        <f t="shared" si="1055"/>
        <v>5.6</v>
      </c>
      <c r="AI6984">
        <v>0.14499999999999999</v>
      </c>
      <c r="AJ6984">
        <f t="shared" si="1052"/>
        <v>0.81199999999999994</v>
      </c>
      <c r="AK6984" t="str">
        <f t="shared" si="1056"/>
        <v/>
      </c>
      <c r="AL6984" t="str">
        <f t="shared" si="1054"/>
        <v/>
      </c>
    </row>
    <row r="6985" spans="1:38" x14ac:dyDescent="0.2">
      <c r="A6985" t="s">
        <v>26505</v>
      </c>
      <c r="B6985" t="s">
        <v>830</v>
      </c>
      <c r="C6985" t="s">
        <v>26506</v>
      </c>
      <c r="D6985" s="1">
        <v>41407</v>
      </c>
      <c r="E6985" s="1">
        <v>43456</v>
      </c>
      <c r="F6985" t="s">
        <v>39</v>
      </c>
      <c r="I6985">
        <v>100</v>
      </c>
      <c r="J6985">
        <v>0</v>
      </c>
      <c r="K6985">
        <v>0</v>
      </c>
      <c r="L6985">
        <v>90500</v>
      </c>
      <c r="M6985">
        <v>90500</v>
      </c>
      <c r="N6985" t="s">
        <v>20</v>
      </c>
      <c r="O6985" t="s">
        <v>26507</v>
      </c>
      <c r="P6985" t="s">
        <v>44</v>
      </c>
      <c r="Q6985" t="s">
        <v>34233</v>
      </c>
      <c r="R6985" t="s">
        <v>34233</v>
      </c>
      <c r="S6985" t="s">
        <v>33942</v>
      </c>
      <c r="T6985" t="s">
        <v>34233</v>
      </c>
      <c r="AD6985" t="str">
        <f t="shared" si="1053"/>
        <v/>
      </c>
      <c r="AE6985" t="str">
        <f t="shared" si="1051"/>
        <v/>
      </c>
      <c r="AF6985" t="str">
        <f t="shared" si="1049"/>
        <v/>
      </c>
      <c r="AG6985" t="str">
        <f t="shared" si="1057"/>
        <v/>
      </c>
      <c r="AH6985" t="str">
        <f t="shared" si="1055"/>
        <v/>
      </c>
      <c r="AI6985">
        <v>0.14499999999999999</v>
      </c>
      <c r="AJ6985" t="str">
        <f t="shared" si="1052"/>
        <v/>
      </c>
      <c r="AK6985" t="str">
        <f t="shared" si="1056"/>
        <v/>
      </c>
      <c r="AL6985" t="str">
        <f t="shared" si="1054"/>
        <v/>
      </c>
    </row>
    <row r="6986" spans="1:38" x14ac:dyDescent="0.2">
      <c r="A6986" t="s">
        <v>24984</v>
      </c>
      <c r="B6986" t="s">
        <v>830</v>
      </c>
      <c r="C6986" t="s">
        <v>24985</v>
      </c>
      <c r="D6986" s="1">
        <v>39685</v>
      </c>
      <c r="E6986" s="1">
        <v>44502</v>
      </c>
      <c r="F6986" t="s">
        <v>26</v>
      </c>
      <c r="I6986">
        <v>100</v>
      </c>
      <c r="J6986">
        <v>0</v>
      </c>
      <c r="K6986">
        <v>0</v>
      </c>
      <c r="L6986">
        <v>395</v>
      </c>
      <c r="M6986">
        <v>395</v>
      </c>
      <c r="N6986" t="s">
        <v>20</v>
      </c>
      <c r="O6986" t="s">
        <v>24986</v>
      </c>
      <c r="P6986" t="s">
        <v>44</v>
      </c>
      <c r="Q6986" t="s">
        <v>34233</v>
      </c>
      <c r="R6986" t="s">
        <v>34233</v>
      </c>
      <c r="S6986" t="s">
        <v>34233</v>
      </c>
      <c r="T6986" t="s">
        <v>34233</v>
      </c>
      <c r="V6986" t="s">
        <v>35040</v>
      </c>
      <c r="AD6986" t="str">
        <f t="shared" si="1053"/>
        <v/>
      </c>
      <c r="AE6986" t="str">
        <f t="shared" si="1051"/>
        <v/>
      </c>
      <c r="AF6986" t="str">
        <f t="shared" si="1049"/>
        <v/>
      </c>
      <c r="AG6986" t="str">
        <f t="shared" si="1057"/>
        <v/>
      </c>
      <c r="AH6986" t="str">
        <f t="shared" si="1055"/>
        <v/>
      </c>
      <c r="AI6986">
        <v>0.14499999999999999</v>
      </c>
      <c r="AJ6986" t="str">
        <f t="shared" si="1052"/>
        <v/>
      </c>
      <c r="AK6986" t="str">
        <f t="shared" si="1056"/>
        <v/>
      </c>
      <c r="AL6986" t="str">
        <f t="shared" si="1054"/>
        <v/>
      </c>
    </row>
    <row r="6987" spans="1:38" x14ac:dyDescent="0.2">
      <c r="A6987" t="s">
        <v>15737</v>
      </c>
      <c r="B6987" t="s">
        <v>830</v>
      </c>
      <c r="C6987" t="s">
        <v>15738</v>
      </c>
      <c r="D6987" s="1">
        <v>37420</v>
      </c>
      <c r="E6987" s="1">
        <v>43456</v>
      </c>
      <c r="F6987" t="s">
        <v>39</v>
      </c>
      <c r="I6987">
        <v>100</v>
      </c>
      <c r="J6987">
        <v>0</v>
      </c>
      <c r="K6987">
        <v>0</v>
      </c>
      <c r="L6987">
        <v>5000</v>
      </c>
      <c r="M6987">
        <v>5000</v>
      </c>
      <c r="N6987" t="s">
        <v>20</v>
      </c>
      <c r="O6987" t="s">
        <v>15739</v>
      </c>
      <c r="P6987" t="s">
        <v>28</v>
      </c>
      <c r="Q6987" t="s">
        <v>34233</v>
      </c>
      <c r="R6987" t="s">
        <v>34233</v>
      </c>
      <c r="S6987" t="s">
        <v>33942</v>
      </c>
      <c r="T6987" t="s">
        <v>34233</v>
      </c>
      <c r="AD6987" t="str">
        <f t="shared" si="1053"/>
        <v/>
      </c>
      <c r="AE6987" t="str">
        <f t="shared" si="1051"/>
        <v/>
      </c>
      <c r="AF6987" t="str">
        <f t="shared" si="1049"/>
        <v/>
      </c>
      <c r="AG6987" t="str">
        <f t="shared" si="1057"/>
        <v/>
      </c>
      <c r="AH6987" t="str">
        <f t="shared" si="1055"/>
        <v/>
      </c>
      <c r="AI6987">
        <v>0.14499999999999999</v>
      </c>
      <c r="AJ6987" t="str">
        <f t="shared" si="1052"/>
        <v/>
      </c>
      <c r="AK6987" t="str">
        <f t="shared" si="1056"/>
        <v/>
      </c>
      <c r="AL6987" t="str">
        <f t="shared" si="1054"/>
        <v/>
      </c>
    </row>
    <row r="6988" spans="1:38" x14ac:dyDescent="0.2">
      <c r="A6988" t="s">
        <v>14409</v>
      </c>
      <c r="B6988" t="s">
        <v>830</v>
      </c>
      <c r="C6988" t="s">
        <v>14410</v>
      </c>
      <c r="D6988" s="1">
        <v>37293</v>
      </c>
      <c r="E6988" s="1">
        <v>43456</v>
      </c>
      <c r="F6988" t="s">
        <v>39</v>
      </c>
      <c r="I6988">
        <v>100</v>
      </c>
      <c r="J6988">
        <v>0</v>
      </c>
      <c r="K6988">
        <v>0</v>
      </c>
      <c r="L6988">
        <v>5000</v>
      </c>
      <c r="M6988">
        <v>5000</v>
      </c>
      <c r="N6988" t="s">
        <v>20</v>
      </c>
      <c r="O6988" t="s">
        <v>14411</v>
      </c>
      <c r="P6988" t="s">
        <v>28</v>
      </c>
      <c r="Q6988" t="s">
        <v>34233</v>
      </c>
      <c r="R6988" t="s">
        <v>34233</v>
      </c>
      <c r="S6988" t="s">
        <v>33942</v>
      </c>
      <c r="T6988" t="s">
        <v>34233</v>
      </c>
      <c r="AD6988" t="str">
        <f t="shared" si="1053"/>
        <v/>
      </c>
      <c r="AE6988" t="str">
        <f t="shared" si="1051"/>
        <v/>
      </c>
      <c r="AF6988" t="str">
        <f t="shared" si="1049"/>
        <v/>
      </c>
      <c r="AG6988" t="str">
        <f t="shared" si="1057"/>
        <v/>
      </c>
      <c r="AH6988" t="str">
        <f t="shared" si="1055"/>
        <v/>
      </c>
      <c r="AI6988">
        <v>0.14499999999999999</v>
      </c>
      <c r="AJ6988" t="str">
        <f t="shared" si="1052"/>
        <v/>
      </c>
      <c r="AK6988" t="str">
        <f t="shared" si="1056"/>
        <v/>
      </c>
      <c r="AL6988" t="str">
        <f t="shared" si="1054"/>
        <v/>
      </c>
    </row>
    <row r="6989" spans="1:38" x14ac:dyDescent="0.2">
      <c r="A6989" t="s">
        <v>11073</v>
      </c>
      <c r="B6989" t="s">
        <v>830</v>
      </c>
      <c r="C6989" t="s">
        <v>11074</v>
      </c>
      <c r="D6989" s="1">
        <v>36446</v>
      </c>
      <c r="E6989" s="1">
        <v>44601</v>
      </c>
      <c r="F6989" t="s">
        <v>19</v>
      </c>
      <c r="I6989">
        <v>100</v>
      </c>
      <c r="J6989">
        <v>0</v>
      </c>
      <c r="K6989">
        <v>0</v>
      </c>
      <c r="L6989">
        <v>1506</v>
      </c>
      <c r="M6989">
        <v>1506</v>
      </c>
      <c r="N6989" t="s">
        <v>20</v>
      </c>
      <c r="O6989" t="s">
        <v>11075</v>
      </c>
      <c r="P6989" t="s">
        <v>28</v>
      </c>
      <c r="Q6989" t="s">
        <v>34233</v>
      </c>
      <c r="R6989" t="s">
        <v>34233</v>
      </c>
      <c r="S6989" t="s">
        <v>32628</v>
      </c>
      <c r="T6989" t="s">
        <v>34349</v>
      </c>
      <c r="AD6989" t="str">
        <f t="shared" si="1053"/>
        <v/>
      </c>
      <c r="AE6989" t="str">
        <f t="shared" si="1051"/>
        <v/>
      </c>
      <c r="AF6989" t="str">
        <f t="shared" si="1049"/>
        <v/>
      </c>
      <c r="AG6989" s="17">
        <v>1</v>
      </c>
      <c r="AH6989">
        <f t="shared" si="1055"/>
        <v>2.8</v>
      </c>
      <c r="AI6989">
        <v>0.14499999999999999</v>
      </c>
      <c r="AJ6989">
        <f t="shared" si="1052"/>
        <v>0.40599999999999997</v>
      </c>
      <c r="AK6989" t="str">
        <f t="shared" si="1056"/>
        <v/>
      </c>
      <c r="AL6989" t="str">
        <f t="shared" si="1054"/>
        <v/>
      </c>
    </row>
    <row r="6990" spans="1:38" x14ac:dyDescent="0.2">
      <c r="A6990" t="s">
        <v>14145</v>
      </c>
      <c r="B6990" t="s">
        <v>830</v>
      </c>
      <c r="C6990" t="s">
        <v>14146</v>
      </c>
      <c r="D6990" s="1">
        <v>37293</v>
      </c>
      <c r="E6990" s="1">
        <v>43456</v>
      </c>
      <c r="F6990" t="s">
        <v>19</v>
      </c>
      <c r="I6990">
        <v>100</v>
      </c>
      <c r="J6990">
        <v>0</v>
      </c>
      <c r="K6990">
        <v>0</v>
      </c>
      <c r="L6990">
        <v>1106</v>
      </c>
      <c r="M6990">
        <v>1106</v>
      </c>
      <c r="N6990" t="s">
        <v>20</v>
      </c>
      <c r="O6990" t="s">
        <v>14147</v>
      </c>
      <c r="P6990" t="s">
        <v>28</v>
      </c>
      <c r="Q6990" t="s">
        <v>34233</v>
      </c>
      <c r="R6990" t="s">
        <v>34233</v>
      </c>
      <c r="S6990" t="s">
        <v>32628</v>
      </c>
      <c r="T6990" t="s">
        <v>34357</v>
      </c>
      <c r="U6990" t="s">
        <v>32634</v>
      </c>
      <c r="V6990" t="s">
        <v>33281</v>
      </c>
      <c r="X6990">
        <v>2</v>
      </c>
      <c r="Y6990" t="s">
        <v>32661</v>
      </c>
      <c r="AB6990">
        <v>25</v>
      </c>
      <c r="AC6990">
        <v>1</v>
      </c>
      <c r="AD6990" t="str">
        <f t="shared" si="1053"/>
        <v/>
      </c>
      <c r="AE6990" t="str">
        <f t="shared" si="1051"/>
        <v/>
      </c>
      <c r="AF6990" t="str">
        <f t="shared" si="1049"/>
        <v/>
      </c>
      <c r="AG6990">
        <f>IF((S6990&lt;&gt;"tühi")*(AC6990&lt;&gt;""),AC6990,"")</f>
        <v>1</v>
      </c>
      <c r="AH6990">
        <f t="shared" si="1055"/>
        <v>2.8</v>
      </c>
      <c r="AI6990">
        <v>0.14499999999999999</v>
      </c>
      <c r="AJ6990">
        <f t="shared" si="1052"/>
        <v>0.40599999999999997</v>
      </c>
      <c r="AK6990" t="str">
        <f t="shared" si="1056"/>
        <v/>
      </c>
      <c r="AL6990" t="str">
        <f t="shared" si="1054"/>
        <v/>
      </c>
    </row>
    <row r="6991" spans="1:38" x14ac:dyDescent="0.2">
      <c r="A6991" t="s">
        <v>14442</v>
      </c>
      <c r="B6991" t="s">
        <v>830</v>
      </c>
      <c r="C6991" t="s">
        <v>14443</v>
      </c>
      <c r="D6991" s="1">
        <v>37293</v>
      </c>
      <c r="E6991" s="1">
        <v>43456</v>
      </c>
      <c r="F6991" t="s">
        <v>19</v>
      </c>
      <c r="I6991">
        <v>100</v>
      </c>
      <c r="J6991">
        <v>0</v>
      </c>
      <c r="K6991">
        <v>0</v>
      </c>
      <c r="L6991">
        <v>1107</v>
      </c>
      <c r="M6991">
        <v>1107</v>
      </c>
      <c r="N6991" t="s">
        <v>20</v>
      </c>
      <c r="O6991" t="s">
        <v>14444</v>
      </c>
      <c r="P6991" t="s">
        <v>28</v>
      </c>
      <c r="Q6991" t="s">
        <v>34233</v>
      </c>
      <c r="R6991" t="s">
        <v>34233</v>
      </c>
      <c r="S6991" t="s">
        <v>32628</v>
      </c>
      <c r="T6991" t="s">
        <v>34357</v>
      </c>
      <c r="U6991" t="s">
        <v>32634</v>
      </c>
      <c r="V6991" t="s">
        <v>33281</v>
      </c>
      <c r="X6991">
        <v>2</v>
      </c>
      <c r="Y6991" t="s">
        <v>32661</v>
      </c>
      <c r="AB6991">
        <v>25</v>
      </c>
      <c r="AC6991">
        <v>1</v>
      </c>
      <c r="AD6991" t="str">
        <f t="shared" si="1053"/>
        <v/>
      </c>
      <c r="AE6991" t="str">
        <f t="shared" si="1051"/>
        <v/>
      </c>
      <c r="AF6991" t="str">
        <f t="shared" si="1049"/>
        <v/>
      </c>
      <c r="AG6991">
        <f>IF((S6991&lt;&gt;"tühi")*(AC6991&lt;&gt;""),AC6991,"")</f>
        <v>1</v>
      </c>
      <c r="AH6991">
        <f t="shared" si="1055"/>
        <v>2.8</v>
      </c>
      <c r="AI6991">
        <v>0.14499999999999999</v>
      </c>
      <c r="AJ6991">
        <f t="shared" si="1052"/>
        <v>0.40599999999999997</v>
      </c>
      <c r="AK6991" t="str">
        <f t="shared" si="1056"/>
        <v/>
      </c>
      <c r="AL6991" t="str">
        <f t="shared" si="1054"/>
        <v/>
      </c>
    </row>
    <row r="6992" spans="1:38" x14ac:dyDescent="0.2">
      <c r="A6992" t="s">
        <v>14142</v>
      </c>
      <c r="B6992" t="s">
        <v>830</v>
      </c>
      <c r="C6992" t="s">
        <v>14143</v>
      </c>
      <c r="D6992" s="1">
        <v>37293</v>
      </c>
      <c r="E6992" s="1">
        <v>43456</v>
      </c>
      <c r="F6992" t="s">
        <v>19</v>
      </c>
      <c r="I6992">
        <v>100</v>
      </c>
      <c r="J6992">
        <v>0</v>
      </c>
      <c r="K6992">
        <v>0</v>
      </c>
      <c r="L6992">
        <v>1107</v>
      </c>
      <c r="M6992">
        <v>1107</v>
      </c>
      <c r="N6992" t="s">
        <v>20</v>
      </c>
      <c r="O6992" t="s">
        <v>14144</v>
      </c>
      <c r="P6992" t="s">
        <v>28</v>
      </c>
      <c r="Q6992" t="s">
        <v>34233</v>
      </c>
      <c r="R6992" t="s">
        <v>34233</v>
      </c>
      <c r="S6992" t="s">
        <v>33797</v>
      </c>
      <c r="T6992" t="s">
        <v>32634</v>
      </c>
      <c r="U6992" t="s">
        <v>32634</v>
      </c>
      <c r="V6992" t="s">
        <v>33281</v>
      </c>
      <c r="X6992">
        <v>2</v>
      </c>
      <c r="Y6992" t="s">
        <v>32661</v>
      </c>
      <c r="AB6992">
        <v>25</v>
      </c>
      <c r="AC6992">
        <v>1</v>
      </c>
      <c r="AD6992" t="str">
        <f t="shared" si="1053"/>
        <v/>
      </c>
      <c r="AE6992" t="str">
        <f t="shared" si="1051"/>
        <v/>
      </c>
      <c r="AF6992" t="str">
        <f t="shared" si="1049"/>
        <v/>
      </c>
      <c r="AG6992">
        <f>IF((S6992&lt;&gt;"tühi")*(AC6992&lt;&gt;""),AC6992,"")</f>
        <v>1</v>
      </c>
      <c r="AH6992">
        <f t="shared" si="1055"/>
        <v>2.8</v>
      </c>
      <c r="AI6992">
        <v>0.14499999999999999</v>
      </c>
      <c r="AJ6992">
        <f t="shared" si="1052"/>
        <v>0.40599999999999997</v>
      </c>
      <c r="AK6992" t="str">
        <f t="shared" si="1056"/>
        <v/>
      </c>
      <c r="AL6992" t="str">
        <f t="shared" si="1054"/>
        <v/>
      </c>
    </row>
    <row r="6993" spans="1:39" x14ac:dyDescent="0.2">
      <c r="A6993" t="s">
        <v>16484</v>
      </c>
      <c r="B6993" t="s">
        <v>830</v>
      </c>
      <c r="C6993" t="s">
        <v>16485</v>
      </c>
      <c r="D6993" s="1">
        <v>37427</v>
      </c>
      <c r="E6993" s="1">
        <v>43456</v>
      </c>
      <c r="F6993" t="s">
        <v>19</v>
      </c>
      <c r="G6993" t="s">
        <v>39</v>
      </c>
      <c r="I6993">
        <v>50</v>
      </c>
      <c r="J6993">
        <v>50</v>
      </c>
      <c r="K6993">
        <v>0</v>
      </c>
      <c r="L6993">
        <v>9299</v>
      </c>
      <c r="M6993">
        <v>9299</v>
      </c>
      <c r="N6993" t="s">
        <v>20</v>
      </c>
      <c r="O6993" t="s">
        <v>16486</v>
      </c>
      <c r="P6993" t="s">
        <v>28</v>
      </c>
      <c r="Q6993" t="s">
        <v>34233</v>
      </c>
      <c r="R6993" t="s">
        <v>34233</v>
      </c>
      <c r="S6993" t="s">
        <v>33797</v>
      </c>
      <c r="T6993" t="s">
        <v>34349</v>
      </c>
      <c r="AD6993" t="str">
        <f t="shared" si="1053"/>
        <v/>
      </c>
      <c r="AE6993" t="str">
        <f t="shared" si="1051"/>
        <v/>
      </c>
      <c r="AF6993" t="str">
        <f t="shared" si="1049"/>
        <v/>
      </c>
      <c r="AG6993" s="17">
        <v>1</v>
      </c>
      <c r="AH6993">
        <f t="shared" si="1055"/>
        <v>2.8</v>
      </c>
      <c r="AI6993">
        <v>0.14499999999999999</v>
      </c>
      <c r="AJ6993">
        <f t="shared" si="1052"/>
        <v>0.40599999999999997</v>
      </c>
      <c r="AK6993" t="str">
        <f t="shared" si="1056"/>
        <v/>
      </c>
      <c r="AL6993" t="str">
        <f t="shared" si="1054"/>
        <v/>
      </c>
    </row>
    <row r="6994" spans="1:39" x14ac:dyDescent="0.2">
      <c r="A6994" t="s">
        <v>24975</v>
      </c>
      <c r="B6994" t="s">
        <v>830</v>
      </c>
      <c r="C6994" t="s">
        <v>24976</v>
      </c>
      <c r="D6994" s="1">
        <v>39685</v>
      </c>
      <c r="E6994" s="1">
        <v>43951</v>
      </c>
      <c r="F6994" t="s">
        <v>15352</v>
      </c>
      <c r="I6994">
        <v>100</v>
      </c>
      <c r="J6994">
        <v>0</v>
      </c>
      <c r="K6994">
        <v>0</v>
      </c>
      <c r="L6994">
        <v>19934</v>
      </c>
      <c r="M6994">
        <v>19934</v>
      </c>
      <c r="N6994" t="s">
        <v>20</v>
      </c>
      <c r="O6994" t="s">
        <v>24977</v>
      </c>
      <c r="P6994" t="s">
        <v>28</v>
      </c>
      <c r="Q6994" t="s">
        <v>34233</v>
      </c>
      <c r="R6994" t="s">
        <v>34233</v>
      </c>
      <c r="S6994" t="s">
        <v>33942</v>
      </c>
      <c r="T6994" t="s">
        <v>34233</v>
      </c>
      <c r="V6994" t="s">
        <v>35040</v>
      </c>
      <c r="AD6994" t="str">
        <f t="shared" si="1053"/>
        <v/>
      </c>
      <c r="AE6994" t="str">
        <f t="shared" si="1051"/>
        <v/>
      </c>
      <c r="AF6994" t="str">
        <f t="shared" ref="AF6994:AF7057" si="1058">IF((S6994&lt;&gt;"tühi")*(F6994&lt;&gt;"Elamumaa")*(G6994&lt;&gt;"Elamumaa")*(H6994&lt;&gt;"Elamumaa"),IF(Z6994=0,"",Z6994),"")</f>
        <v/>
      </c>
      <c r="AG6994" t="str">
        <f t="shared" ref="AG6994:AG7029" si="1059">IF((S6994&lt;&gt;"tühi")*(AC6994&lt;&gt;""),AC6994,"")</f>
        <v/>
      </c>
      <c r="AH6994" t="str">
        <f t="shared" si="1055"/>
        <v/>
      </c>
      <c r="AI6994">
        <v>0.14499999999999999</v>
      </c>
      <c r="AJ6994" t="str">
        <f t="shared" si="1052"/>
        <v/>
      </c>
      <c r="AK6994" t="str">
        <f t="shared" si="1056"/>
        <v/>
      </c>
      <c r="AL6994" t="str">
        <f t="shared" si="1054"/>
        <v/>
      </c>
    </row>
    <row r="6995" spans="1:39" x14ac:dyDescent="0.2">
      <c r="A6995" t="s">
        <v>12737</v>
      </c>
      <c r="B6995" t="s">
        <v>830</v>
      </c>
      <c r="C6995" t="s">
        <v>12738</v>
      </c>
      <c r="D6995" s="1">
        <v>36781</v>
      </c>
      <c r="E6995" s="1">
        <v>44546</v>
      </c>
      <c r="F6995" t="s">
        <v>19</v>
      </c>
      <c r="I6995">
        <v>100</v>
      </c>
      <c r="J6995">
        <v>0</v>
      </c>
      <c r="K6995">
        <v>0</v>
      </c>
      <c r="L6995">
        <v>1939</v>
      </c>
      <c r="M6995">
        <v>1939</v>
      </c>
      <c r="N6995" t="s">
        <v>20</v>
      </c>
      <c r="O6995" t="s">
        <v>21</v>
      </c>
      <c r="P6995" t="s">
        <v>28</v>
      </c>
      <c r="Q6995" t="s">
        <v>34233</v>
      </c>
      <c r="R6995" t="s">
        <v>34233</v>
      </c>
      <c r="S6995" t="s">
        <v>32628</v>
      </c>
      <c r="T6995" t="s">
        <v>34356</v>
      </c>
      <c r="U6995" t="s">
        <v>32656</v>
      </c>
      <c r="V6995" t="s">
        <v>33249</v>
      </c>
      <c r="W6995">
        <v>388</v>
      </c>
      <c r="X6995">
        <v>2</v>
      </c>
      <c r="Y6995">
        <v>1</v>
      </c>
      <c r="Z6995">
        <v>776</v>
      </c>
      <c r="AA6995">
        <v>8</v>
      </c>
      <c r="AB6995">
        <v>20</v>
      </c>
      <c r="AC6995">
        <v>2</v>
      </c>
      <c r="AD6995" t="str">
        <f t="shared" si="1053"/>
        <v/>
      </c>
      <c r="AE6995" t="str">
        <f t="shared" si="1051"/>
        <v/>
      </c>
      <c r="AF6995" t="str">
        <f t="shared" si="1058"/>
        <v/>
      </c>
      <c r="AG6995">
        <f t="shared" si="1059"/>
        <v>2</v>
      </c>
      <c r="AH6995">
        <f t="shared" si="1055"/>
        <v>5.6</v>
      </c>
      <c r="AI6995">
        <v>0.14499999999999999</v>
      </c>
      <c r="AJ6995">
        <f t="shared" si="1052"/>
        <v>0.81199999999999994</v>
      </c>
      <c r="AK6995" t="str">
        <f t="shared" si="1056"/>
        <v/>
      </c>
      <c r="AL6995" t="str">
        <f t="shared" si="1054"/>
        <v/>
      </c>
    </row>
    <row r="6996" spans="1:39" x14ac:dyDescent="0.2">
      <c r="A6996" t="s">
        <v>12257</v>
      </c>
      <c r="B6996" t="s">
        <v>830</v>
      </c>
      <c r="C6996" t="s">
        <v>12258</v>
      </c>
      <c r="D6996" s="1">
        <v>36781</v>
      </c>
      <c r="E6996" s="1">
        <v>43456</v>
      </c>
      <c r="F6996" t="s">
        <v>19</v>
      </c>
      <c r="I6996">
        <v>100</v>
      </c>
      <c r="J6996">
        <v>0</v>
      </c>
      <c r="K6996">
        <v>0</v>
      </c>
      <c r="L6996">
        <v>2187</v>
      </c>
      <c r="M6996">
        <v>2187</v>
      </c>
      <c r="N6996" t="s">
        <v>20</v>
      </c>
      <c r="O6996" t="s">
        <v>21</v>
      </c>
      <c r="P6996" t="s">
        <v>28</v>
      </c>
      <c r="Q6996" t="s">
        <v>34233</v>
      </c>
      <c r="R6996" t="s">
        <v>34233</v>
      </c>
      <c r="S6996" t="s">
        <v>32628</v>
      </c>
      <c r="T6996" t="s">
        <v>34351</v>
      </c>
      <c r="U6996" t="s">
        <v>32650</v>
      </c>
      <c r="V6996" t="s">
        <v>33249</v>
      </c>
      <c r="W6996">
        <v>547</v>
      </c>
      <c r="X6996">
        <v>2</v>
      </c>
      <c r="Y6996">
        <v>1</v>
      </c>
      <c r="Z6996">
        <v>1094</v>
      </c>
      <c r="AB6996">
        <v>25</v>
      </c>
      <c r="AC6996">
        <v>4</v>
      </c>
      <c r="AD6996" t="str">
        <f t="shared" si="1053"/>
        <v/>
      </c>
      <c r="AE6996" t="str">
        <f t="shared" si="1051"/>
        <v/>
      </c>
      <c r="AF6996" t="str">
        <f t="shared" si="1058"/>
        <v/>
      </c>
      <c r="AG6996">
        <f t="shared" si="1059"/>
        <v>4</v>
      </c>
      <c r="AH6996">
        <f t="shared" si="1055"/>
        <v>11.2</v>
      </c>
      <c r="AI6996">
        <v>0.14499999999999999</v>
      </c>
      <c r="AJ6996">
        <f t="shared" si="1052"/>
        <v>1.6239999999999999</v>
      </c>
      <c r="AK6996" t="str">
        <f t="shared" si="1056"/>
        <v/>
      </c>
      <c r="AL6996" t="str">
        <f t="shared" si="1054"/>
        <v/>
      </c>
    </row>
    <row r="6997" spans="1:39" x14ac:dyDescent="0.2">
      <c r="A6997" t="s">
        <v>12259</v>
      </c>
      <c r="B6997" t="s">
        <v>830</v>
      </c>
      <c r="C6997" t="s">
        <v>12260</v>
      </c>
      <c r="D6997" s="1">
        <v>36781</v>
      </c>
      <c r="E6997" s="1">
        <v>43456</v>
      </c>
      <c r="F6997" t="s">
        <v>19</v>
      </c>
      <c r="I6997">
        <v>100</v>
      </c>
      <c r="J6997">
        <v>0</v>
      </c>
      <c r="K6997">
        <v>0</v>
      </c>
      <c r="L6997">
        <v>1753</v>
      </c>
      <c r="M6997">
        <v>1753</v>
      </c>
      <c r="N6997" t="s">
        <v>20</v>
      </c>
      <c r="O6997" t="s">
        <v>21</v>
      </c>
      <c r="P6997" t="s">
        <v>28</v>
      </c>
      <c r="Q6997" t="s">
        <v>34233</v>
      </c>
      <c r="R6997" t="s">
        <v>34233</v>
      </c>
      <c r="S6997" t="s">
        <v>32628</v>
      </c>
      <c r="T6997" t="s">
        <v>34629</v>
      </c>
      <c r="U6997" t="s">
        <v>32650</v>
      </c>
      <c r="V6997" t="s">
        <v>33249</v>
      </c>
      <c r="W6997">
        <v>525</v>
      </c>
      <c r="X6997">
        <v>2</v>
      </c>
      <c r="Y6997">
        <v>1</v>
      </c>
      <c r="Z6997">
        <v>1050</v>
      </c>
      <c r="AB6997">
        <v>30</v>
      </c>
      <c r="AC6997">
        <v>3</v>
      </c>
      <c r="AD6997" t="str">
        <f t="shared" si="1053"/>
        <v/>
      </c>
      <c r="AE6997" t="str">
        <f t="shared" si="1051"/>
        <v/>
      </c>
      <c r="AF6997" t="str">
        <f t="shared" si="1058"/>
        <v/>
      </c>
      <c r="AG6997">
        <f t="shared" si="1059"/>
        <v>3</v>
      </c>
      <c r="AH6997">
        <f t="shared" si="1055"/>
        <v>8.3999999999999986</v>
      </c>
      <c r="AI6997">
        <v>0.14499999999999999</v>
      </c>
      <c r="AJ6997">
        <f t="shared" si="1052"/>
        <v>1.2179999999999997</v>
      </c>
      <c r="AK6997" t="str">
        <f t="shared" si="1056"/>
        <v/>
      </c>
      <c r="AL6997" t="str">
        <f t="shared" si="1054"/>
        <v/>
      </c>
    </row>
    <row r="6998" spans="1:39" x14ac:dyDescent="0.2">
      <c r="A6998" t="s">
        <v>28349</v>
      </c>
      <c r="B6998" t="s">
        <v>830</v>
      </c>
      <c r="C6998" t="s">
        <v>28350</v>
      </c>
      <c r="D6998" s="1">
        <v>42312</v>
      </c>
      <c r="E6998" s="1">
        <v>43456</v>
      </c>
      <c r="F6998" t="s">
        <v>2354</v>
      </c>
      <c r="I6998">
        <v>100</v>
      </c>
      <c r="J6998">
        <v>0</v>
      </c>
      <c r="K6998">
        <v>0</v>
      </c>
      <c r="L6998">
        <v>4741</v>
      </c>
      <c r="M6998">
        <v>4741</v>
      </c>
      <c r="N6998" t="s">
        <v>20</v>
      </c>
      <c r="O6998" t="s">
        <v>28351</v>
      </c>
      <c r="P6998" t="s">
        <v>44</v>
      </c>
      <c r="Q6998" t="s">
        <v>34233</v>
      </c>
      <c r="R6998" t="s">
        <v>34233</v>
      </c>
      <c r="S6998" t="s">
        <v>32627</v>
      </c>
      <c r="T6998" t="s">
        <v>34233</v>
      </c>
      <c r="U6998" t="s">
        <v>33282</v>
      </c>
      <c r="V6998" t="s">
        <v>33283</v>
      </c>
      <c r="W6998">
        <v>600</v>
      </c>
      <c r="X6998" t="s">
        <v>33284</v>
      </c>
      <c r="Y6998" t="s">
        <v>32987</v>
      </c>
      <c r="Z6998">
        <v>900</v>
      </c>
      <c r="AA6998">
        <v>10</v>
      </c>
      <c r="AD6998" t="str">
        <f t="shared" si="1053"/>
        <v/>
      </c>
      <c r="AE6998" t="str">
        <f t="shared" si="1051"/>
        <v/>
      </c>
      <c r="AF6998">
        <f t="shared" si="1058"/>
        <v>900</v>
      </c>
      <c r="AG6998" t="str">
        <f t="shared" si="1059"/>
        <v/>
      </c>
      <c r="AH6998" t="str">
        <f t="shared" si="1055"/>
        <v/>
      </c>
      <c r="AI6998">
        <v>0.14499999999999999</v>
      </c>
      <c r="AJ6998" t="str">
        <f t="shared" si="1052"/>
        <v/>
      </c>
      <c r="AK6998" t="str">
        <f t="shared" si="1056"/>
        <v/>
      </c>
      <c r="AL6998" t="str">
        <f t="shared" si="1054"/>
        <v/>
      </c>
      <c r="AM6998" t="s">
        <v>34201</v>
      </c>
    </row>
    <row r="6999" spans="1:39" x14ac:dyDescent="0.2">
      <c r="A6999" t="s">
        <v>12261</v>
      </c>
      <c r="B6999" t="s">
        <v>830</v>
      </c>
      <c r="C6999" t="s">
        <v>12262</v>
      </c>
      <c r="D6999" s="1">
        <v>36781</v>
      </c>
      <c r="E6999" s="1">
        <v>43456</v>
      </c>
      <c r="F6999" t="s">
        <v>474</v>
      </c>
      <c r="I6999">
        <v>100</v>
      </c>
      <c r="J6999">
        <v>0</v>
      </c>
      <c r="K6999">
        <v>0</v>
      </c>
      <c r="L6999">
        <v>30</v>
      </c>
      <c r="M6999">
        <v>30</v>
      </c>
      <c r="N6999" t="s">
        <v>20</v>
      </c>
      <c r="O6999" t="s">
        <v>12263</v>
      </c>
      <c r="P6999" t="s">
        <v>28</v>
      </c>
      <c r="Q6999" t="s">
        <v>34233</v>
      </c>
      <c r="R6999" t="s">
        <v>34233</v>
      </c>
      <c r="S6999" t="s">
        <v>32627</v>
      </c>
      <c r="T6999" t="s">
        <v>34233</v>
      </c>
      <c r="U6999" t="s">
        <v>32641</v>
      </c>
      <c r="V6999" t="s">
        <v>33249</v>
      </c>
      <c r="AD6999" t="str">
        <f t="shared" si="1053"/>
        <v/>
      </c>
      <c r="AE6999" t="str">
        <f t="shared" si="1051"/>
        <v/>
      </c>
      <c r="AF6999" t="str">
        <f t="shared" si="1058"/>
        <v/>
      </c>
      <c r="AG6999" t="str">
        <f t="shared" si="1059"/>
        <v/>
      </c>
      <c r="AH6999" t="str">
        <f t="shared" si="1055"/>
        <v/>
      </c>
      <c r="AI6999">
        <v>0.14499999999999999</v>
      </c>
      <c r="AJ6999" t="str">
        <f t="shared" si="1052"/>
        <v/>
      </c>
      <c r="AK6999" t="str">
        <f t="shared" si="1056"/>
        <v/>
      </c>
      <c r="AL6999" t="str">
        <f t="shared" si="1054"/>
        <v/>
      </c>
    </row>
    <row r="7000" spans="1:39" x14ac:dyDescent="0.2">
      <c r="A7000" t="s">
        <v>12264</v>
      </c>
      <c r="B7000" t="s">
        <v>830</v>
      </c>
      <c r="C7000" t="s">
        <v>12265</v>
      </c>
      <c r="D7000" s="1">
        <v>36781</v>
      </c>
      <c r="E7000" s="1">
        <v>43456</v>
      </c>
      <c r="F7000" t="s">
        <v>19</v>
      </c>
      <c r="I7000">
        <v>100</v>
      </c>
      <c r="J7000">
        <v>0</v>
      </c>
      <c r="K7000">
        <v>0</v>
      </c>
      <c r="L7000">
        <v>1872</v>
      </c>
      <c r="M7000">
        <v>1872</v>
      </c>
      <c r="N7000" t="s">
        <v>20</v>
      </c>
      <c r="O7000" t="s">
        <v>12266</v>
      </c>
      <c r="P7000" t="s">
        <v>28</v>
      </c>
      <c r="Q7000" t="s">
        <v>34233</v>
      </c>
      <c r="R7000" t="s">
        <v>34233</v>
      </c>
      <c r="S7000" t="s">
        <v>32628</v>
      </c>
      <c r="T7000" t="s">
        <v>34629</v>
      </c>
      <c r="U7000" t="s">
        <v>32650</v>
      </c>
      <c r="V7000" t="s">
        <v>33249</v>
      </c>
      <c r="W7000">
        <v>561</v>
      </c>
      <c r="X7000">
        <v>2</v>
      </c>
      <c r="Y7000">
        <v>1</v>
      </c>
      <c r="Z7000">
        <v>1122</v>
      </c>
      <c r="AB7000">
        <v>30</v>
      </c>
      <c r="AC7000">
        <v>3</v>
      </c>
      <c r="AD7000" t="str">
        <f t="shared" si="1053"/>
        <v/>
      </c>
      <c r="AE7000" t="str">
        <f t="shared" si="1051"/>
        <v/>
      </c>
      <c r="AF7000" t="str">
        <f t="shared" si="1058"/>
        <v/>
      </c>
      <c r="AG7000">
        <f t="shared" si="1059"/>
        <v>3</v>
      </c>
      <c r="AH7000">
        <f t="shared" si="1055"/>
        <v>8.3999999999999986</v>
      </c>
      <c r="AI7000">
        <v>0.14499999999999999</v>
      </c>
      <c r="AJ7000">
        <f t="shared" si="1052"/>
        <v>1.2179999999999997</v>
      </c>
      <c r="AK7000" t="str">
        <f t="shared" si="1056"/>
        <v/>
      </c>
      <c r="AL7000" t="str">
        <f t="shared" si="1054"/>
        <v/>
      </c>
    </row>
    <row r="7001" spans="1:39" x14ac:dyDescent="0.2">
      <c r="A7001" t="s">
        <v>20606</v>
      </c>
      <c r="B7001" t="s">
        <v>830</v>
      </c>
      <c r="C7001" t="s">
        <v>20607</v>
      </c>
      <c r="D7001" s="1">
        <v>38355</v>
      </c>
      <c r="E7001" s="1">
        <v>43770</v>
      </c>
      <c r="F7001" t="s">
        <v>19</v>
      </c>
      <c r="I7001">
        <v>100</v>
      </c>
      <c r="J7001">
        <v>0</v>
      </c>
      <c r="K7001">
        <v>0</v>
      </c>
      <c r="L7001">
        <v>1273</v>
      </c>
      <c r="M7001">
        <v>1273</v>
      </c>
      <c r="N7001" t="s">
        <v>20</v>
      </c>
      <c r="O7001" t="s">
        <v>20608</v>
      </c>
      <c r="P7001" t="s">
        <v>28</v>
      </c>
      <c r="Q7001" t="s">
        <v>34233</v>
      </c>
      <c r="R7001" t="s">
        <v>34233</v>
      </c>
      <c r="S7001" t="s">
        <v>33797</v>
      </c>
      <c r="T7001" t="s">
        <v>34372</v>
      </c>
      <c r="U7001" t="s">
        <v>32656</v>
      </c>
      <c r="V7001" t="s">
        <v>33251</v>
      </c>
      <c r="X7001">
        <v>2</v>
      </c>
      <c r="Y7001">
        <v>1</v>
      </c>
      <c r="AA7001">
        <v>7.5</v>
      </c>
      <c r="AC7001">
        <v>2</v>
      </c>
      <c r="AD7001" t="str">
        <f t="shared" si="1053"/>
        <v/>
      </c>
      <c r="AE7001" t="str">
        <f t="shared" si="1051"/>
        <v/>
      </c>
      <c r="AF7001" t="str">
        <f t="shared" si="1058"/>
        <v/>
      </c>
      <c r="AG7001">
        <f t="shared" si="1059"/>
        <v>2</v>
      </c>
      <c r="AH7001">
        <f t="shared" si="1055"/>
        <v>5.6</v>
      </c>
      <c r="AI7001">
        <v>0.14499999999999999</v>
      </c>
      <c r="AJ7001">
        <f t="shared" si="1052"/>
        <v>0.81199999999999994</v>
      </c>
      <c r="AK7001" t="str">
        <f t="shared" si="1056"/>
        <v/>
      </c>
      <c r="AL7001" t="str">
        <f t="shared" si="1054"/>
        <v/>
      </c>
    </row>
    <row r="7002" spans="1:39" x14ac:dyDescent="0.2">
      <c r="A7002" t="s">
        <v>20609</v>
      </c>
      <c r="B7002" t="s">
        <v>830</v>
      </c>
      <c r="C7002" t="s">
        <v>20610</v>
      </c>
      <c r="D7002" s="1">
        <v>38355</v>
      </c>
      <c r="E7002" s="1">
        <v>43791</v>
      </c>
      <c r="F7002" t="s">
        <v>19</v>
      </c>
      <c r="I7002">
        <v>100</v>
      </c>
      <c r="J7002">
        <v>0</v>
      </c>
      <c r="K7002">
        <v>0</v>
      </c>
      <c r="L7002">
        <v>1081</v>
      </c>
      <c r="M7002">
        <v>1081</v>
      </c>
      <c r="N7002" t="s">
        <v>20</v>
      </c>
      <c r="O7002" t="s">
        <v>20611</v>
      </c>
      <c r="P7002" t="s">
        <v>28</v>
      </c>
      <c r="Q7002" t="s">
        <v>34233</v>
      </c>
      <c r="R7002" t="s">
        <v>34233</v>
      </c>
      <c r="S7002" t="s">
        <v>32628</v>
      </c>
      <c r="T7002" t="s">
        <v>34356</v>
      </c>
      <c r="U7002" t="s">
        <v>32656</v>
      </c>
      <c r="V7002" t="s">
        <v>33251</v>
      </c>
      <c r="X7002">
        <v>2</v>
      </c>
      <c r="Y7002">
        <v>1</v>
      </c>
      <c r="AA7002">
        <v>7.5</v>
      </c>
      <c r="AC7002">
        <v>2</v>
      </c>
      <c r="AD7002" t="str">
        <f t="shared" si="1053"/>
        <v/>
      </c>
      <c r="AE7002" t="str">
        <f t="shared" ref="AE7002:AE7065" si="1060">IF((S7002="tühi")*(AC7002&lt;&gt;""),AC7002,"")</f>
        <v/>
      </c>
      <c r="AF7002" t="str">
        <f t="shared" si="1058"/>
        <v/>
      </c>
      <c r="AG7002">
        <f t="shared" si="1059"/>
        <v>2</v>
      </c>
      <c r="AH7002">
        <f t="shared" si="1055"/>
        <v>5.6</v>
      </c>
      <c r="AI7002">
        <v>0.14499999999999999</v>
      </c>
      <c r="AJ7002">
        <f t="shared" si="1052"/>
        <v>0.81199999999999994</v>
      </c>
      <c r="AK7002" t="str">
        <f t="shared" si="1056"/>
        <v/>
      </c>
      <c r="AL7002" t="str">
        <f t="shared" si="1054"/>
        <v/>
      </c>
    </row>
    <row r="7003" spans="1:39" x14ac:dyDescent="0.2">
      <c r="A7003" t="s">
        <v>19515</v>
      </c>
      <c r="B7003" t="s">
        <v>830</v>
      </c>
      <c r="C7003" t="s">
        <v>19516</v>
      </c>
      <c r="D7003" s="1">
        <v>38194</v>
      </c>
      <c r="E7003" s="1">
        <v>43791</v>
      </c>
      <c r="F7003" t="s">
        <v>19</v>
      </c>
      <c r="I7003">
        <v>100</v>
      </c>
      <c r="J7003">
        <v>0</v>
      </c>
      <c r="K7003">
        <v>0</v>
      </c>
      <c r="L7003">
        <v>1152</v>
      </c>
      <c r="M7003">
        <v>1152</v>
      </c>
      <c r="N7003" t="s">
        <v>20</v>
      </c>
      <c r="O7003" t="s">
        <v>19517</v>
      </c>
      <c r="P7003" t="s">
        <v>28</v>
      </c>
      <c r="Q7003" t="s">
        <v>34233</v>
      </c>
      <c r="R7003" t="s">
        <v>34233</v>
      </c>
      <c r="S7003" t="s">
        <v>32628</v>
      </c>
      <c r="T7003" t="s">
        <v>34357</v>
      </c>
      <c r="U7003" t="s">
        <v>32634</v>
      </c>
      <c r="V7003" t="s">
        <v>33251</v>
      </c>
      <c r="X7003">
        <v>2</v>
      </c>
      <c r="Y7003">
        <v>1</v>
      </c>
      <c r="AA7003">
        <v>7.5</v>
      </c>
      <c r="AC7003">
        <v>1</v>
      </c>
      <c r="AD7003" t="str">
        <f t="shared" si="1053"/>
        <v/>
      </c>
      <c r="AE7003" t="str">
        <f t="shared" si="1060"/>
        <v/>
      </c>
      <c r="AF7003" t="str">
        <f t="shared" si="1058"/>
        <v/>
      </c>
      <c r="AG7003">
        <f t="shared" si="1059"/>
        <v>1</v>
      </c>
      <c r="AH7003">
        <f t="shared" si="1055"/>
        <v>2.8</v>
      </c>
      <c r="AI7003">
        <v>0.14499999999999999</v>
      </c>
      <c r="AJ7003">
        <f t="shared" si="1052"/>
        <v>0.40599999999999997</v>
      </c>
      <c r="AK7003" t="str">
        <f t="shared" si="1056"/>
        <v/>
      </c>
      <c r="AL7003" t="str">
        <f t="shared" si="1054"/>
        <v/>
      </c>
    </row>
    <row r="7004" spans="1:39" x14ac:dyDescent="0.2">
      <c r="A7004" t="s">
        <v>19606</v>
      </c>
      <c r="B7004" t="s">
        <v>830</v>
      </c>
      <c r="C7004" t="s">
        <v>19607</v>
      </c>
      <c r="D7004" s="1">
        <v>38194</v>
      </c>
      <c r="E7004" s="1">
        <v>43791</v>
      </c>
      <c r="F7004" t="s">
        <v>19</v>
      </c>
      <c r="I7004">
        <v>100</v>
      </c>
      <c r="J7004">
        <v>0</v>
      </c>
      <c r="K7004">
        <v>0</v>
      </c>
      <c r="L7004">
        <v>1654</v>
      </c>
      <c r="M7004">
        <v>1654</v>
      </c>
      <c r="N7004" t="s">
        <v>20</v>
      </c>
      <c r="O7004" t="s">
        <v>19608</v>
      </c>
      <c r="P7004" t="s">
        <v>28</v>
      </c>
      <c r="Q7004" t="s">
        <v>34233</v>
      </c>
      <c r="R7004" t="s">
        <v>34233</v>
      </c>
      <c r="S7004" t="s">
        <v>32628</v>
      </c>
      <c r="T7004" t="s">
        <v>34356</v>
      </c>
      <c r="U7004" t="s">
        <v>32656</v>
      </c>
      <c r="V7004" t="s">
        <v>33251</v>
      </c>
      <c r="X7004">
        <v>2</v>
      </c>
      <c r="Y7004">
        <v>1</v>
      </c>
      <c r="AA7004">
        <v>7.5</v>
      </c>
      <c r="AC7004">
        <v>2</v>
      </c>
      <c r="AD7004" t="str">
        <f t="shared" si="1053"/>
        <v/>
      </c>
      <c r="AE7004" t="str">
        <f t="shared" si="1060"/>
        <v/>
      </c>
      <c r="AF7004" t="str">
        <f t="shared" si="1058"/>
        <v/>
      </c>
      <c r="AG7004">
        <f t="shared" si="1059"/>
        <v>2</v>
      </c>
      <c r="AH7004">
        <f t="shared" si="1055"/>
        <v>5.6</v>
      </c>
      <c r="AI7004">
        <v>0.14499999999999999</v>
      </c>
      <c r="AJ7004">
        <f t="shared" si="1052"/>
        <v>0.81199999999999994</v>
      </c>
      <c r="AK7004" t="str">
        <f t="shared" si="1056"/>
        <v/>
      </c>
      <c r="AL7004" t="str">
        <f t="shared" si="1054"/>
        <v/>
      </c>
    </row>
    <row r="7005" spans="1:39" x14ac:dyDescent="0.2">
      <c r="A7005" t="s">
        <v>25029</v>
      </c>
      <c r="B7005" t="s">
        <v>830</v>
      </c>
      <c r="C7005" t="s">
        <v>25030</v>
      </c>
      <c r="D7005" s="1">
        <v>39685</v>
      </c>
      <c r="E7005" s="1">
        <v>43456</v>
      </c>
      <c r="F7005" t="s">
        <v>19</v>
      </c>
      <c r="I7005">
        <v>100</v>
      </c>
      <c r="J7005">
        <v>0</v>
      </c>
      <c r="K7005">
        <v>0</v>
      </c>
      <c r="L7005">
        <v>1507</v>
      </c>
      <c r="M7005">
        <v>1507</v>
      </c>
      <c r="N7005" t="s">
        <v>20</v>
      </c>
      <c r="O7005" t="s">
        <v>25031</v>
      </c>
      <c r="P7005" t="s">
        <v>28</v>
      </c>
      <c r="Q7005" t="s">
        <v>34233</v>
      </c>
      <c r="R7005" t="s">
        <v>34233</v>
      </c>
      <c r="S7005" t="s">
        <v>32628</v>
      </c>
      <c r="T7005" t="s">
        <v>34357</v>
      </c>
      <c r="U7005" t="s">
        <v>32634</v>
      </c>
      <c r="V7005" t="s">
        <v>35040</v>
      </c>
      <c r="W7005">
        <v>200</v>
      </c>
      <c r="X7005">
        <v>2</v>
      </c>
      <c r="Y7005" t="s">
        <v>32654</v>
      </c>
      <c r="Z7005">
        <v>400</v>
      </c>
      <c r="AA7005">
        <v>8.5</v>
      </c>
      <c r="AC7005">
        <v>1</v>
      </c>
      <c r="AD7005" t="str">
        <f t="shared" si="1053"/>
        <v/>
      </c>
      <c r="AE7005" t="str">
        <f t="shared" si="1060"/>
        <v/>
      </c>
      <c r="AF7005" t="str">
        <f t="shared" si="1058"/>
        <v/>
      </c>
      <c r="AG7005">
        <f t="shared" si="1059"/>
        <v>1</v>
      </c>
      <c r="AH7005">
        <f t="shared" si="1055"/>
        <v>2.8</v>
      </c>
      <c r="AI7005">
        <v>0.14499999999999999</v>
      </c>
      <c r="AJ7005">
        <f t="shared" si="1052"/>
        <v>0.40599999999999997</v>
      </c>
      <c r="AK7005" t="str">
        <f t="shared" si="1056"/>
        <v/>
      </c>
      <c r="AL7005" t="str">
        <f t="shared" si="1054"/>
        <v/>
      </c>
    </row>
    <row r="7006" spans="1:39" x14ac:dyDescent="0.2">
      <c r="A7006" t="s">
        <v>25084</v>
      </c>
      <c r="B7006" t="s">
        <v>830</v>
      </c>
      <c r="C7006" t="s">
        <v>25085</v>
      </c>
      <c r="D7006" s="1">
        <v>39685</v>
      </c>
      <c r="E7006" s="1">
        <v>43456</v>
      </c>
      <c r="F7006" t="s">
        <v>19</v>
      </c>
      <c r="I7006">
        <v>100</v>
      </c>
      <c r="J7006">
        <v>0</v>
      </c>
      <c r="K7006">
        <v>0</v>
      </c>
      <c r="L7006">
        <v>1506</v>
      </c>
      <c r="M7006">
        <v>1506</v>
      </c>
      <c r="N7006" t="s">
        <v>20</v>
      </c>
      <c r="O7006" t="s">
        <v>25086</v>
      </c>
      <c r="P7006" t="s">
        <v>28</v>
      </c>
      <c r="Q7006" t="s">
        <v>34233</v>
      </c>
      <c r="R7006" t="s">
        <v>34233</v>
      </c>
      <c r="S7006" t="s">
        <v>32628</v>
      </c>
      <c r="T7006" t="s">
        <v>34357</v>
      </c>
      <c r="U7006" t="s">
        <v>32634</v>
      </c>
      <c r="V7006" t="s">
        <v>35040</v>
      </c>
      <c r="W7006">
        <v>200</v>
      </c>
      <c r="X7006">
        <v>2</v>
      </c>
      <c r="Y7006" t="s">
        <v>32654</v>
      </c>
      <c r="Z7006">
        <v>400</v>
      </c>
      <c r="AA7006">
        <v>8.5</v>
      </c>
      <c r="AC7006">
        <v>1</v>
      </c>
      <c r="AD7006" t="str">
        <f t="shared" si="1053"/>
        <v/>
      </c>
      <c r="AE7006" t="str">
        <f t="shared" si="1060"/>
        <v/>
      </c>
      <c r="AF7006" t="str">
        <f t="shared" si="1058"/>
        <v/>
      </c>
      <c r="AG7006">
        <f t="shared" si="1059"/>
        <v>1</v>
      </c>
      <c r="AH7006">
        <f t="shared" si="1055"/>
        <v>2.8</v>
      </c>
      <c r="AI7006">
        <v>0.14499999999999999</v>
      </c>
      <c r="AJ7006">
        <f t="shared" ref="AJ7006:AJ7069" si="1061">IF(COUNTBLANK(AH7006),"",AH7006*AI7006)</f>
        <v>0.40599999999999997</v>
      </c>
      <c r="AK7006" t="str">
        <f t="shared" si="1056"/>
        <v/>
      </c>
      <c r="AL7006" t="str">
        <f t="shared" si="1054"/>
        <v/>
      </c>
    </row>
    <row r="7007" spans="1:39" x14ac:dyDescent="0.2">
      <c r="A7007" t="s">
        <v>16487</v>
      </c>
      <c r="B7007" t="s">
        <v>830</v>
      </c>
      <c r="C7007" t="s">
        <v>16488</v>
      </c>
      <c r="D7007" s="1">
        <v>37427</v>
      </c>
      <c r="E7007" s="1">
        <v>44601</v>
      </c>
      <c r="F7007" t="s">
        <v>19</v>
      </c>
      <c r="I7007">
        <v>100</v>
      </c>
      <c r="J7007">
        <v>0</v>
      </c>
      <c r="K7007">
        <v>0</v>
      </c>
      <c r="L7007">
        <v>5991</v>
      </c>
      <c r="M7007">
        <v>5991</v>
      </c>
      <c r="N7007" t="s">
        <v>20</v>
      </c>
      <c r="O7007" t="s">
        <v>16489</v>
      </c>
      <c r="P7007" t="s">
        <v>28</v>
      </c>
      <c r="Q7007" t="s">
        <v>34233</v>
      </c>
      <c r="R7007" t="s">
        <v>34233</v>
      </c>
      <c r="S7007" t="s">
        <v>32628</v>
      </c>
      <c r="T7007" t="s">
        <v>34357</v>
      </c>
      <c r="U7007" t="s">
        <v>32634</v>
      </c>
      <c r="V7007" t="s">
        <v>33285</v>
      </c>
      <c r="W7007">
        <v>300</v>
      </c>
      <c r="X7007">
        <v>2</v>
      </c>
      <c r="Y7007" t="s">
        <v>32661</v>
      </c>
      <c r="Z7007">
        <v>600</v>
      </c>
      <c r="AA7007">
        <v>9</v>
      </c>
      <c r="AB7007">
        <v>5</v>
      </c>
      <c r="AC7007">
        <v>1</v>
      </c>
      <c r="AD7007" t="str">
        <f t="shared" si="1053"/>
        <v/>
      </c>
      <c r="AE7007" t="str">
        <f t="shared" si="1060"/>
        <v/>
      </c>
      <c r="AF7007" t="str">
        <f t="shared" si="1058"/>
        <v/>
      </c>
      <c r="AG7007">
        <f t="shared" si="1059"/>
        <v>1</v>
      </c>
      <c r="AH7007">
        <f t="shared" si="1055"/>
        <v>2.8</v>
      </c>
      <c r="AI7007">
        <v>0.14499999999999999</v>
      </c>
      <c r="AJ7007">
        <f t="shared" si="1061"/>
        <v>0.40599999999999997</v>
      </c>
      <c r="AK7007" t="str">
        <f t="shared" si="1056"/>
        <v/>
      </c>
      <c r="AL7007" t="str">
        <f t="shared" si="1054"/>
        <v/>
      </c>
    </row>
    <row r="7008" spans="1:39" x14ac:dyDescent="0.2">
      <c r="A7008" t="s">
        <v>14412</v>
      </c>
      <c r="B7008" t="s">
        <v>830</v>
      </c>
      <c r="C7008" t="s">
        <v>14413</v>
      </c>
      <c r="D7008" s="1">
        <v>37293</v>
      </c>
      <c r="E7008" s="1">
        <v>43456</v>
      </c>
      <c r="F7008" t="s">
        <v>19</v>
      </c>
      <c r="I7008">
        <v>100</v>
      </c>
      <c r="J7008">
        <v>0</v>
      </c>
      <c r="K7008">
        <v>0</v>
      </c>
      <c r="L7008">
        <v>2063</v>
      </c>
      <c r="M7008">
        <v>2063</v>
      </c>
      <c r="N7008" t="s">
        <v>20</v>
      </c>
      <c r="O7008" t="s">
        <v>14414</v>
      </c>
      <c r="P7008" t="s">
        <v>28</v>
      </c>
      <c r="Q7008" t="s">
        <v>34233</v>
      </c>
      <c r="R7008" t="s">
        <v>34233</v>
      </c>
      <c r="S7008" t="s">
        <v>32628</v>
      </c>
      <c r="T7008" t="s">
        <v>34357</v>
      </c>
      <c r="U7008" t="s">
        <v>32634</v>
      </c>
      <c r="V7008" t="s">
        <v>33281</v>
      </c>
      <c r="X7008">
        <v>2</v>
      </c>
      <c r="Y7008" t="s">
        <v>32661</v>
      </c>
      <c r="AB7008">
        <v>25</v>
      </c>
      <c r="AC7008">
        <v>1</v>
      </c>
      <c r="AD7008" t="str">
        <f t="shared" si="1053"/>
        <v/>
      </c>
      <c r="AE7008" t="str">
        <f t="shared" si="1060"/>
        <v/>
      </c>
      <c r="AF7008" t="str">
        <f t="shared" si="1058"/>
        <v/>
      </c>
      <c r="AG7008">
        <f t="shared" si="1059"/>
        <v>1</v>
      </c>
      <c r="AH7008">
        <f t="shared" si="1055"/>
        <v>2.8</v>
      </c>
      <c r="AI7008">
        <v>0.14499999999999999</v>
      </c>
      <c r="AJ7008">
        <f t="shared" si="1061"/>
        <v>0.40599999999999997</v>
      </c>
      <c r="AK7008" t="str">
        <f t="shared" si="1056"/>
        <v/>
      </c>
      <c r="AL7008" t="str">
        <f t="shared" si="1054"/>
        <v/>
      </c>
    </row>
    <row r="7009" spans="1:38" x14ac:dyDescent="0.2">
      <c r="A7009" t="s">
        <v>25013</v>
      </c>
      <c r="B7009" t="s">
        <v>830</v>
      </c>
      <c r="C7009" t="s">
        <v>25014</v>
      </c>
      <c r="D7009" s="1">
        <v>39685</v>
      </c>
      <c r="E7009" s="1">
        <v>43456</v>
      </c>
      <c r="F7009" t="s">
        <v>19</v>
      </c>
      <c r="I7009">
        <v>100</v>
      </c>
      <c r="J7009">
        <v>0</v>
      </c>
      <c r="K7009">
        <v>0</v>
      </c>
      <c r="L7009">
        <v>2389</v>
      </c>
      <c r="M7009">
        <v>2389</v>
      </c>
      <c r="N7009" t="s">
        <v>20</v>
      </c>
      <c r="O7009" t="s">
        <v>21</v>
      </c>
      <c r="P7009" t="s">
        <v>28</v>
      </c>
      <c r="Q7009" t="s">
        <v>34233</v>
      </c>
      <c r="R7009" t="s">
        <v>34233</v>
      </c>
      <c r="S7009" t="s">
        <v>32628</v>
      </c>
      <c r="T7009" t="s">
        <v>34356</v>
      </c>
      <c r="U7009" t="s">
        <v>32656</v>
      </c>
      <c r="V7009" t="s">
        <v>35040</v>
      </c>
      <c r="W7009">
        <v>280</v>
      </c>
      <c r="X7009">
        <v>2</v>
      </c>
      <c r="Y7009">
        <v>1</v>
      </c>
      <c r="Z7009">
        <v>560</v>
      </c>
      <c r="AA7009">
        <v>8.5</v>
      </c>
      <c r="AC7009">
        <v>2</v>
      </c>
      <c r="AD7009" t="str">
        <f t="shared" si="1053"/>
        <v/>
      </c>
      <c r="AE7009" t="str">
        <f t="shared" si="1060"/>
        <v/>
      </c>
      <c r="AF7009" t="str">
        <f t="shared" si="1058"/>
        <v/>
      </c>
      <c r="AG7009">
        <f t="shared" si="1059"/>
        <v>2</v>
      </c>
      <c r="AH7009">
        <f t="shared" si="1055"/>
        <v>5.6</v>
      </c>
      <c r="AI7009">
        <v>0.14499999999999999</v>
      </c>
      <c r="AJ7009">
        <f t="shared" si="1061"/>
        <v>0.81199999999999994</v>
      </c>
      <c r="AK7009" t="str">
        <f t="shared" si="1056"/>
        <v/>
      </c>
      <c r="AL7009" t="str">
        <f t="shared" si="1054"/>
        <v/>
      </c>
    </row>
    <row r="7010" spans="1:38" x14ac:dyDescent="0.2">
      <c r="A7010" t="s">
        <v>14148</v>
      </c>
      <c r="B7010" t="s">
        <v>830</v>
      </c>
      <c r="C7010" t="s">
        <v>14149</v>
      </c>
      <c r="D7010" s="1">
        <v>37293</v>
      </c>
      <c r="E7010" s="1">
        <v>43456</v>
      </c>
      <c r="F7010" t="s">
        <v>19</v>
      </c>
      <c r="I7010">
        <v>100</v>
      </c>
      <c r="J7010">
        <v>0</v>
      </c>
      <c r="K7010">
        <v>0</v>
      </c>
      <c r="L7010">
        <v>2332</v>
      </c>
      <c r="M7010">
        <v>2332</v>
      </c>
      <c r="N7010" t="s">
        <v>20</v>
      </c>
      <c r="O7010" t="s">
        <v>21</v>
      </c>
      <c r="P7010" t="s">
        <v>28</v>
      </c>
      <c r="Q7010" t="s">
        <v>34233</v>
      </c>
      <c r="R7010" t="s">
        <v>34233</v>
      </c>
      <c r="S7010" t="s">
        <v>32628</v>
      </c>
      <c r="T7010" t="s">
        <v>34356</v>
      </c>
      <c r="U7010" t="s">
        <v>32656</v>
      </c>
      <c r="V7010" t="s">
        <v>33286</v>
      </c>
      <c r="W7010">
        <v>580</v>
      </c>
      <c r="X7010">
        <v>2</v>
      </c>
      <c r="Y7010">
        <v>1</v>
      </c>
      <c r="AA7010">
        <v>8.5</v>
      </c>
      <c r="AC7010">
        <v>2</v>
      </c>
      <c r="AD7010" t="str">
        <f t="shared" si="1053"/>
        <v/>
      </c>
      <c r="AE7010" t="str">
        <f t="shared" si="1060"/>
        <v/>
      </c>
      <c r="AF7010" t="str">
        <f t="shared" si="1058"/>
        <v/>
      </c>
      <c r="AG7010">
        <f t="shared" si="1059"/>
        <v>2</v>
      </c>
      <c r="AH7010">
        <f t="shared" si="1055"/>
        <v>5.6</v>
      </c>
      <c r="AI7010">
        <v>0.14499999999999999</v>
      </c>
      <c r="AJ7010">
        <f t="shared" si="1061"/>
        <v>0.81199999999999994</v>
      </c>
      <c r="AK7010" t="str">
        <f t="shared" si="1056"/>
        <v/>
      </c>
      <c r="AL7010" t="str">
        <f t="shared" si="1054"/>
        <v/>
      </c>
    </row>
    <row r="7011" spans="1:38" x14ac:dyDescent="0.2">
      <c r="A7011" t="s">
        <v>24990</v>
      </c>
      <c r="B7011" t="s">
        <v>830</v>
      </c>
      <c r="C7011" t="s">
        <v>24991</v>
      </c>
      <c r="D7011" s="1">
        <v>39685</v>
      </c>
      <c r="E7011" s="1">
        <v>43456</v>
      </c>
      <c r="F7011" t="s">
        <v>19</v>
      </c>
      <c r="I7011">
        <v>100</v>
      </c>
      <c r="J7011">
        <v>0</v>
      </c>
      <c r="K7011">
        <v>0</v>
      </c>
      <c r="L7011">
        <v>2664</v>
      </c>
      <c r="M7011">
        <v>2664</v>
      </c>
      <c r="N7011" t="s">
        <v>20</v>
      </c>
      <c r="O7011" t="s">
        <v>21</v>
      </c>
      <c r="P7011" t="s">
        <v>28</v>
      </c>
      <c r="Q7011" t="s">
        <v>34233</v>
      </c>
      <c r="R7011" t="s">
        <v>34233</v>
      </c>
      <c r="S7011" t="s">
        <v>32628</v>
      </c>
      <c r="T7011" t="s">
        <v>34356</v>
      </c>
      <c r="U7011" t="s">
        <v>32656</v>
      </c>
      <c r="V7011" t="s">
        <v>35040</v>
      </c>
      <c r="W7011">
        <v>280</v>
      </c>
      <c r="X7011">
        <v>2</v>
      </c>
      <c r="Y7011">
        <v>1</v>
      </c>
      <c r="Z7011">
        <v>560</v>
      </c>
      <c r="AA7011">
        <v>8.5</v>
      </c>
      <c r="AC7011">
        <v>2</v>
      </c>
      <c r="AD7011" t="str">
        <f t="shared" si="1053"/>
        <v/>
      </c>
      <c r="AE7011" t="str">
        <f t="shared" si="1060"/>
        <v/>
      </c>
      <c r="AF7011" t="str">
        <f t="shared" si="1058"/>
        <v/>
      </c>
      <c r="AG7011">
        <f t="shared" si="1059"/>
        <v>2</v>
      </c>
      <c r="AH7011">
        <f t="shared" si="1055"/>
        <v>5.6</v>
      </c>
      <c r="AI7011">
        <v>0.14499999999999999</v>
      </c>
      <c r="AJ7011">
        <f t="shared" si="1061"/>
        <v>0.81199999999999994</v>
      </c>
      <c r="AK7011" t="str">
        <f t="shared" si="1056"/>
        <v/>
      </c>
      <c r="AL7011" t="str">
        <f t="shared" si="1054"/>
        <v/>
      </c>
    </row>
    <row r="7012" spans="1:38" x14ac:dyDescent="0.2">
      <c r="A7012" t="s">
        <v>14206</v>
      </c>
      <c r="B7012" t="s">
        <v>830</v>
      </c>
      <c r="C7012" t="s">
        <v>14207</v>
      </c>
      <c r="D7012" s="1">
        <v>37293</v>
      </c>
      <c r="E7012" s="1">
        <v>43456</v>
      </c>
      <c r="F7012" t="s">
        <v>19</v>
      </c>
      <c r="I7012">
        <v>100</v>
      </c>
      <c r="J7012">
        <v>0</v>
      </c>
      <c r="K7012">
        <v>0</v>
      </c>
      <c r="L7012">
        <v>1400</v>
      </c>
      <c r="M7012">
        <v>1400</v>
      </c>
      <c r="N7012" t="s">
        <v>20</v>
      </c>
      <c r="O7012" t="s">
        <v>14208</v>
      </c>
      <c r="P7012" t="s">
        <v>28</v>
      </c>
      <c r="Q7012" t="s">
        <v>34233</v>
      </c>
      <c r="R7012" t="s">
        <v>34233</v>
      </c>
      <c r="S7012" t="s">
        <v>32628</v>
      </c>
      <c r="T7012" t="s">
        <v>34357</v>
      </c>
      <c r="U7012" t="s">
        <v>32634</v>
      </c>
      <c r="V7012" t="s">
        <v>33281</v>
      </c>
      <c r="X7012">
        <v>2</v>
      </c>
      <c r="Y7012" t="s">
        <v>32661</v>
      </c>
      <c r="AB7012">
        <v>25</v>
      </c>
      <c r="AC7012">
        <v>1</v>
      </c>
      <c r="AD7012" t="str">
        <f t="shared" si="1053"/>
        <v/>
      </c>
      <c r="AE7012" t="str">
        <f t="shared" si="1060"/>
        <v/>
      </c>
      <c r="AF7012" t="str">
        <f t="shared" si="1058"/>
        <v/>
      </c>
      <c r="AG7012">
        <f t="shared" si="1059"/>
        <v>1</v>
      </c>
      <c r="AH7012">
        <f t="shared" si="1055"/>
        <v>2.8</v>
      </c>
      <c r="AI7012">
        <v>0.14499999999999999</v>
      </c>
      <c r="AJ7012">
        <f t="shared" si="1061"/>
        <v>0.40599999999999997</v>
      </c>
      <c r="AK7012" t="str">
        <f t="shared" si="1056"/>
        <v/>
      </c>
      <c r="AL7012" t="str">
        <f t="shared" si="1054"/>
        <v/>
      </c>
    </row>
    <row r="7013" spans="1:38" x14ac:dyDescent="0.2">
      <c r="A7013" t="s">
        <v>14445</v>
      </c>
      <c r="B7013" t="s">
        <v>830</v>
      </c>
      <c r="C7013" t="s">
        <v>14446</v>
      </c>
      <c r="D7013" s="1">
        <v>37293</v>
      </c>
      <c r="E7013" s="1">
        <v>43456</v>
      </c>
      <c r="F7013" t="s">
        <v>19</v>
      </c>
      <c r="I7013">
        <v>100</v>
      </c>
      <c r="J7013">
        <v>0</v>
      </c>
      <c r="K7013">
        <v>0</v>
      </c>
      <c r="L7013">
        <v>2901</v>
      </c>
      <c r="M7013">
        <v>2901</v>
      </c>
      <c r="N7013" t="s">
        <v>20</v>
      </c>
      <c r="O7013" t="s">
        <v>14447</v>
      </c>
      <c r="P7013" t="s">
        <v>28</v>
      </c>
      <c r="Q7013" t="s">
        <v>34233</v>
      </c>
      <c r="R7013" t="s">
        <v>34233</v>
      </c>
      <c r="S7013" t="s">
        <v>32628</v>
      </c>
      <c r="T7013" t="s">
        <v>34355</v>
      </c>
      <c r="U7013" t="s">
        <v>32656</v>
      </c>
      <c r="V7013" t="s">
        <v>33287</v>
      </c>
      <c r="W7013">
        <v>400</v>
      </c>
      <c r="X7013">
        <v>2</v>
      </c>
      <c r="Y7013" t="s">
        <v>32661</v>
      </c>
      <c r="AA7013">
        <v>8.4</v>
      </c>
      <c r="AB7013">
        <v>25</v>
      </c>
      <c r="AC7013">
        <v>2</v>
      </c>
      <c r="AD7013" t="str">
        <f t="shared" si="1053"/>
        <v/>
      </c>
      <c r="AE7013" t="str">
        <f t="shared" si="1060"/>
        <v/>
      </c>
      <c r="AF7013" t="str">
        <f t="shared" si="1058"/>
        <v/>
      </c>
      <c r="AG7013">
        <f t="shared" si="1059"/>
        <v>2</v>
      </c>
      <c r="AH7013">
        <f t="shared" si="1055"/>
        <v>5.6</v>
      </c>
      <c r="AI7013">
        <v>0.14499999999999999</v>
      </c>
      <c r="AJ7013">
        <f t="shared" si="1061"/>
        <v>0.81199999999999994</v>
      </c>
      <c r="AK7013" t="str">
        <f t="shared" si="1056"/>
        <v/>
      </c>
      <c r="AL7013" t="str">
        <f t="shared" si="1054"/>
        <v/>
      </c>
    </row>
    <row r="7014" spans="1:38" x14ac:dyDescent="0.2">
      <c r="A7014" t="s">
        <v>14209</v>
      </c>
      <c r="B7014" t="s">
        <v>830</v>
      </c>
      <c r="C7014" t="s">
        <v>14210</v>
      </c>
      <c r="D7014" s="1">
        <v>37293</v>
      </c>
      <c r="E7014" s="1">
        <v>43951</v>
      </c>
      <c r="F7014" t="s">
        <v>19</v>
      </c>
      <c r="I7014">
        <v>100</v>
      </c>
      <c r="J7014">
        <v>0</v>
      </c>
      <c r="K7014">
        <v>0</v>
      </c>
      <c r="L7014">
        <v>3039</v>
      </c>
      <c r="M7014">
        <v>3039</v>
      </c>
      <c r="N7014" t="s">
        <v>20</v>
      </c>
      <c r="O7014" t="s">
        <v>14211</v>
      </c>
      <c r="P7014" t="s">
        <v>28</v>
      </c>
      <c r="Q7014" t="s">
        <v>34233</v>
      </c>
      <c r="R7014" t="s">
        <v>34233</v>
      </c>
      <c r="S7014" t="s">
        <v>32628</v>
      </c>
      <c r="T7014" t="s">
        <v>34354</v>
      </c>
      <c r="U7014" t="s">
        <v>32634</v>
      </c>
      <c r="V7014" t="s">
        <v>33288</v>
      </c>
      <c r="X7014">
        <v>2</v>
      </c>
      <c r="Y7014" t="s">
        <v>32665</v>
      </c>
      <c r="AB7014">
        <v>25</v>
      </c>
      <c r="AC7014">
        <v>1</v>
      </c>
      <c r="AD7014" t="str">
        <f t="shared" si="1053"/>
        <v/>
      </c>
      <c r="AE7014" t="str">
        <f t="shared" si="1060"/>
        <v/>
      </c>
      <c r="AF7014" t="str">
        <f t="shared" si="1058"/>
        <v/>
      </c>
      <c r="AG7014">
        <f t="shared" si="1059"/>
        <v>1</v>
      </c>
      <c r="AH7014">
        <f t="shared" si="1055"/>
        <v>2.8</v>
      </c>
      <c r="AI7014">
        <v>0.14499999999999999</v>
      </c>
      <c r="AJ7014">
        <f t="shared" si="1061"/>
        <v>0.40599999999999997</v>
      </c>
      <c r="AK7014" t="str">
        <f t="shared" si="1056"/>
        <v/>
      </c>
      <c r="AL7014" t="str">
        <f t="shared" si="1054"/>
        <v/>
      </c>
    </row>
    <row r="7015" spans="1:38" x14ac:dyDescent="0.2">
      <c r="A7015" t="s">
        <v>15734</v>
      </c>
      <c r="B7015" t="s">
        <v>830</v>
      </c>
      <c r="C7015" t="s">
        <v>15735</v>
      </c>
      <c r="D7015" s="1">
        <v>37420</v>
      </c>
      <c r="E7015" s="1">
        <v>43951</v>
      </c>
      <c r="F7015" t="s">
        <v>19</v>
      </c>
      <c r="I7015">
        <v>100</v>
      </c>
      <c r="J7015">
        <v>0</v>
      </c>
      <c r="K7015">
        <v>0</v>
      </c>
      <c r="L7015">
        <v>5480</v>
      </c>
      <c r="M7015">
        <v>5480</v>
      </c>
      <c r="N7015" t="s">
        <v>20</v>
      </c>
      <c r="O7015" t="s">
        <v>15736</v>
      </c>
      <c r="P7015" t="s">
        <v>28</v>
      </c>
      <c r="Q7015" t="s">
        <v>34234</v>
      </c>
      <c r="R7015" t="s">
        <v>33783</v>
      </c>
      <c r="S7015" t="s">
        <v>33942</v>
      </c>
      <c r="T7015" t="s">
        <v>34233</v>
      </c>
      <c r="U7015" t="s">
        <v>32634</v>
      </c>
      <c r="V7015" t="s">
        <v>33289</v>
      </c>
      <c r="W7015">
        <v>1100</v>
      </c>
      <c r="X7015" t="s">
        <v>32784</v>
      </c>
      <c r="Y7015" t="s">
        <v>32661</v>
      </c>
      <c r="Z7015">
        <v>1620</v>
      </c>
      <c r="AA7015">
        <v>8.5</v>
      </c>
      <c r="AB7015">
        <v>20</v>
      </c>
      <c r="AC7015">
        <v>1</v>
      </c>
      <c r="AD7015" t="str">
        <f t="shared" ref="AD7015:AD7078" si="1062">IF((S7015="tühi")*(F7015&lt;&gt;"Elamumaa")*(G7015&lt;&gt;"Elamumaa")*(H7015&lt;&gt;"Elamumaa"),IF(Z7015=0,"",Z7015),"")</f>
        <v/>
      </c>
      <c r="AE7015">
        <f t="shared" si="1060"/>
        <v>1</v>
      </c>
      <c r="AF7015" t="str">
        <f t="shared" si="1058"/>
        <v/>
      </c>
      <c r="AG7015" t="str">
        <f t="shared" si="1059"/>
        <v/>
      </c>
      <c r="AH7015" t="str">
        <f t="shared" si="1055"/>
        <v/>
      </c>
      <c r="AI7015">
        <v>0.14499999999999999</v>
      </c>
      <c r="AJ7015" t="str">
        <f t="shared" si="1061"/>
        <v/>
      </c>
      <c r="AK7015">
        <f t="shared" si="1056"/>
        <v>2.8</v>
      </c>
      <c r="AL7015">
        <f t="shared" si="1054"/>
        <v>0.40599999999999997</v>
      </c>
    </row>
    <row r="7016" spans="1:38" x14ac:dyDescent="0.2">
      <c r="A7016" t="s">
        <v>17690</v>
      </c>
      <c r="B7016" t="s">
        <v>830</v>
      </c>
      <c r="C7016" t="s">
        <v>17691</v>
      </c>
      <c r="D7016" s="1">
        <v>37747</v>
      </c>
      <c r="E7016" s="1">
        <v>44546</v>
      </c>
      <c r="F7016" t="s">
        <v>19</v>
      </c>
      <c r="G7016" t="s">
        <v>39</v>
      </c>
      <c r="I7016">
        <v>75</v>
      </c>
      <c r="J7016">
        <v>25</v>
      </c>
      <c r="K7016">
        <v>0</v>
      </c>
      <c r="L7016">
        <v>2488</v>
      </c>
      <c r="M7016">
        <v>2488</v>
      </c>
      <c r="N7016" t="s">
        <v>20</v>
      </c>
      <c r="O7016" t="s">
        <v>17692</v>
      </c>
      <c r="P7016" t="s">
        <v>28</v>
      </c>
      <c r="Q7016" t="s">
        <v>34233</v>
      </c>
      <c r="R7016" t="s">
        <v>34233</v>
      </c>
      <c r="S7016" t="s">
        <v>32628</v>
      </c>
      <c r="T7016" t="s">
        <v>32634</v>
      </c>
      <c r="U7016" t="s">
        <v>32634</v>
      </c>
      <c r="V7016" t="s">
        <v>33290</v>
      </c>
      <c r="X7016">
        <v>2</v>
      </c>
      <c r="Y7016" t="s">
        <v>32665</v>
      </c>
      <c r="AB7016">
        <v>25</v>
      </c>
      <c r="AC7016">
        <v>1</v>
      </c>
      <c r="AD7016" t="str">
        <f t="shared" si="1062"/>
        <v/>
      </c>
      <c r="AE7016" t="str">
        <f t="shared" si="1060"/>
        <v/>
      </c>
      <c r="AF7016" t="str">
        <f t="shared" si="1058"/>
        <v/>
      </c>
      <c r="AG7016">
        <f t="shared" si="1059"/>
        <v>1</v>
      </c>
      <c r="AH7016">
        <f t="shared" si="1055"/>
        <v>2.8</v>
      </c>
      <c r="AI7016">
        <v>0.14499999999999999</v>
      </c>
      <c r="AJ7016">
        <f t="shared" si="1061"/>
        <v>0.40599999999999997</v>
      </c>
      <c r="AK7016" t="str">
        <f t="shared" si="1056"/>
        <v/>
      </c>
      <c r="AL7016" t="str">
        <f t="shared" si="1054"/>
        <v/>
      </c>
    </row>
    <row r="7017" spans="1:38" x14ac:dyDescent="0.2">
      <c r="A7017" t="s">
        <v>17701</v>
      </c>
      <c r="B7017" t="s">
        <v>830</v>
      </c>
      <c r="C7017" t="s">
        <v>17702</v>
      </c>
      <c r="D7017" s="1">
        <v>37747</v>
      </c>
      <c r="E7017" s="1">
        <v>43951</v>
      </c>
      <c r="F7017" t="s">
        <v>19</v>
      </c>
      <c r="G7017" t="s">
        <v>39</v>
      </c>
      <c r="I7017">
        <v>70</v>
      </c>
      <c r="J7017">
        <v>30</v>
      </c>
      <c r="K7017">
        <v>0</v>
      </c>
      <c r="L7017">
        <v>2459</v>
      </c>
      <c r="M7017">
        <v>2459</v>
      </c>
      <c r="N7017" t="s">
        <v>20</v>
      </c>
      <c r="O7017" t="s">
        <v>17692</v>
      </c>
      <c r="P7017" t="s">
        <v>28</v>
      </c>
      <c r="Q7017" t="s">
        <v>34233</v>
      </c>
      <c r="R7017" t="s">
        <v>34233</v>
      </c>
      <c r="S7017" t="s">
        <v>32628</v>
      </c>
      <c r="T7017" t="s">
        <v>32634</v>
      </c>
      <c r="U7017" t="s">
        <v>32634</v>
      </c>
      <c r="V7017" t="s">
        <v>33290</v>
      </c>
      <c r="X7017">
        <v>2</v>
      </c>
      <c r="Y7017" t="s">
        <v>32665</v>
      </c>
      <c r="AB7017">
        <v>25</v>
      </c>
      <c r="AC7017">
        <v>1</v>
      </c>
      <c r="AD7017" t="str">
        <f t="shared" si="1062"/>
        <v/>
      </c>
      <c r="AE7017" t="str">
        <f t="shared" si="1060"/>
        <v/>
      </c>
      <c r="AF7017" t="str">
        <f t="shared" si="1058"/>
        <v/>
      </c>
      <c r="AG7017">
        <f t="shared" si="1059"/>
        <v>1</v>
      </c>
      <c r="AH7017">
        <f t="shared" si="1055"/>
        <v>2.8</v>
      </c>
      <c r="AI7017">
        <v>0.14499999999999999</v>
      </c>
      <c r="AJ7017">
        <f t="shared" si="1061"/>
        <v>0.40599999999999997</v>
      </c>
      <c r="AK7017" t="str">
        <f t="shared" si="1056"/>
        <v/>
      </c>
      <c r="AL7017" t="str">
        <f t="shared" si="1054"/>
        <v/>
      </c>
    </row>
    <row r="7018" spans="1:38" x14ac:dyDescent="0.2">
      <c r="A7018" t="s">
        <v>27151</v>
      </c>
      <c r="B7018" t="s">
        <v>830</v>
      </c>
      <c r="C7018" t="s">
        <v>27152</v>
      </c>
      <c r="D7018" s="1">
        <v>41753</v>
      </c>
      <c r="E7018" s="1">
        <v>44546</v>
      </c>
      <c r="F7018" t="s">
        <v>26</v>
      </c>
      <c r="I7018">
        <v>100</v>
      </c>
      <c r="J7018">
        <v>0</v>
      </c>
      <c r="K7018">
        <v>0</v>
      </c>
      <c r="L7018">
        <v>9716</v>
      </c>
      <c r="M7018">
        <v>9716</v>
      </c>
      <c r="N7018" t="s">
        <v>20</v>
      </c>
      <c r="O7018" t="s">
        <v>27153</v>
      </c>
      <c r="P7018" t="s">
        <v>44</v>
      </c>
      <c r="Q7018" t="s">
        <v>34233</v>
      </c>
      <c r="R7018" t="s">
        <v>34233</v>
      </c>
      <c r="S7018" t="s">
        <v>34233</v>
      </c>
      <c r="T7018" t="s">
        <v>34233</v>
      </c>
      <c r="AD7018" t="str">
        <f t="shared" si="1062"/>
        <v/>
      </c>
      <c r="AE7018" t="str">
        <f t="shared" si="1060"/>
        <v/>
      </c>
      <c r="AF7018" t="str">
        <f t="shared" si="1058"/>
        <v/>
      </c>
      <c r="AG7018" t="str">
        <f t="shared" si="1059"/>
        <v/>
      </c>
      <c r="AH7018" t="str">
        <f t="shared" si="1055"/>
        <v/>
      </c>
      <c r="AI7018">
        <v>0.14499999999999999</v>
      </c>
      <c r="AJ7018" t="str">
        <f t="shared" si="1061"/>
        <v/>
      </c>
      <c r="AK7018" t="str">
        <f t="shared" si="1056"/>
        <v/>
      </c>
      <c r="AL7018" t="str">
        <f t="shared" si="1054"/>
        <v/>
      </c>
    </row>
    <row r="7019" spans="1:38" x14ac:dyDescent="0.2">
      <c r="A7019" t="s">
        <v>28322</v>
      </c>
      <c r="B7019" t="s">
        <v>830</v>
      </c>
      <c r="C7019" t="s">
        <v>28323</v>
      </c>
      <c r="D7019" s="1">
        <v>42312</v>
      </c>
      <c r="E7019" s="1">
        <v>43456</v>
      </c>
      <c r="F7019" t="s">
        <v>26</v>
      </c>
      <c r="I7019">
        <v>100</v>
      </c>
      <c r="J7019">
        <v>0</v>
      </c>
      <c r="K7019">
        <v>0</v>
      </c>
      <c r="L7019">
        <v>930</v>
      </c>
      <c r="M7019">
        <v>930</v>
      </c>
      <c r="N7019" t="s">
        <v>20</v>
      </c>
      <c r="O7019" t="s">
        <v>28324</v>
      </c>
      <c r="P7019" t="s">
        <v>44</v>
      </c>
      <c r="Q7019" t="s">
        <v>34233</v>
      </c>
      <c r="R7019" t="s">
        <v>34233</v>
      </c>
      <c r="S7019" t="s">
        <v>34233</v>
      </c>
      <c r="T7019" t="s">
        <v>34233</v>
      </c>
      <c r="V7019" t="s">
        <v>33249</v>
      </c>
      <c r="AD7019" t="str">
        <f t="shared" si="1062"/>
        <v/>
      </c>
      <c r="AE7019" t="str">
        <f t="shared" si="1060"/>
        <v/>
      </c>
      <c r="AF7019" t="str">
        <f t="shared" si="1058"/>
        <v/>
      </c>
      <c r="AG7019" t="str">
        <f t="shared" si="1059"/>
        <v/>
      </c>
      <c r="AH7019" t="str">
        <f t="shared" si="1055"/>
        <v/>
      </c>
      <c r="AI7019">
        <v>0.14499999999999999</v>
      </c>
      <c r="AJ7019" t="str">
        <f t="shared" si="1061"/>
        <v/>
      </c>
      <c r="AK7019" t="str">
        <f t="shared" si="1056"/>
        <v/>
      </c>
      <c r="AL7019" t="str">
        <f t="shared" ref="AL7019:AL7082" si="1063">IF(COUNTBLANK(AK7019),"",AK7019*AI7019)</f>
        <v/>
      </c>
    </row>
    <row r="7020" spans="1:38" x14ac:dyDescent="0.2">
      <c r="A7020" t="s">
        <v>28325</v>
      </c>
      <c r="B7020" t="s">
        <v>830</v>
      </c>
      <c r="C7020" t="s">
        <v>28326</v>
      </c>
      <c r="D7020" s="1">
        <v>42312</v>
      </c>
      <c r="E7020" s="1">
        <v>43951</v>
      </c>
      <c r="F7020" t="s">
        <v>26</v>
      </c>
      <c r="I7020">
        <v>100</v>
      </c>
      <c r="J7020">
        <v>0</v>
      </c>
      <c r="K7020">
        <v>0</v>
      </c>
      <c r="L7020">
        <v>2956</v>
      </c>
      <c r="M7020">
        <v>2956</v>
      </c>
      <c r="N7020" t="s">
        <v>20</v>
      </c>
      <c r="O7020" t="s">
        <v>28327</v>
      </c>
      <c r="P7020" t="s">
        <v>44</v>
      </c>
      <c r="Q7020" t="s">
        <v>34233</v>
      </c>
      <c r="R7020" t="s">
        <v>34233</v>
      </c>
      <c r="S7020" t="s">
        <v>34233</v>
      </c>
      <c r="T7020" t="s">
        <v>34233</v>
      </c>
      <c r="V7020" t="s">
        <v>33249</v>
      </c>
      <c r="AD7020" t="str">
        <f t="shared" si="1062"/>
        <v/>
      </c>
      <c r="AE7020" t="str">
        <f t="shared" si="1060"/>
        <v/>
      </c>
      <c r="AF7020" t="str">
        <f t="shared" si="1058"/>
        <v/>
      </c>
      <c r="AG7020" t="str">
        <f t="shared" si="1059"/>
        <v/>
      </c>
      <c r="AH7020" t="str">
        <f t="shared" si="1055"/>
        <v/>
      </c>
      <c r="AI7020">
        <v>0.14499999999999999</v>
      </c>
      <c r="AJ7020" t="str">
        <f t="shared" si="1061"/>
        <v/>
      </c>
      <c r="AK7020" t="str">
        <f t="shared" si="1056"/>
        <v/>
      </c>
      <c r="AL7020" t="str">
        <f t="shared" si="1063"/>
        <v/>
      </c>
    </row>
    <row r="7021" spans="1:38" x14ac:dyDescent="0.2">
      <c r="A7021" t="s">
        <v>24992</v>
      </c>
      <c r="B7021" t="s">
        <v>830</v>
      </c>
      <c r="C7021" t="s">
        <v>24993</v>
      </c>
      <c r="D7021" s="1">
        <v>39685</v>
      </c>
      <c r="E7021" s="1">
        <v>43504</v>
      </c>
      <c r="F7021" t="s">
        <v>26</v>
      </c>
      <c r="I7021">
        <v>100</v>
      </c>
      <c r="J7021">
        <v>0</v>
      </c>
      <c r="K7021">
        <v>0</v>
      </c>
      <c r="L7021">
        <v>248</v>
      </c>
      <c r="M7021">
        <v>248</v>
      </c>
      <c r="N7021" t="s">
        <v>20</v>
      </c>
      <c r="O7021" t="s">
        <v>24994</v>
      </c>
      <c r="P7021" t="s">
        <v>44</v>
      </c>
      <c r="Q7021" t="s">
        <v>34233</v>
      </c>
      <c r="R7021" t="s">
        <v>34233</v>
      </c>
      <c r="S7021" t="s">
        <v>34233</v>
      </c>
      <c r="T7021" t="s">
        <v>34233</v>
      </c>
      <c r="AD7021" t="str">
        <f t="shared" si="1062"/>
        <v/>
      </c>
      <c r="AE7021" t="str">
        <f t="shared" si="1060"/>
        <v/>
      </c>
      <c r="AF7021" t="str">
        <f t="shared" si="1058"/>
        <v/>
      </c>
      <c r="AG7021" t="str">
        <f t="shared" si="1059"/>
        <v/>
      </c>
      <c r="AH7021" t="str">
        <f t="shared" si="1055"/>
        <v/>
      </c>
      <c r="AI7021">
        <v>0.14499999999999999</v>
      </c>
      <c r="AJ7021" t="str">
        <f t="shared" si="1061"/>
        <v/>
      </c>
      <c r="AK7021" t="str">
        <f t="shared" si="1056"/>
        <v/>
      </c>
      <c r="AL7021" t="str">
        <f t="shared" si="1063"/>
        <v/>
      </c>
    </row>
    <row r="7022" spans="1:38" x14ac:dyDescent="0.2">
      <c r="A7022" t="s">
        <v>25032</v>
      </c>
      <c r="B7022" t="s">
        <v>830</v>
      </c>
      <c r="C7022" t="s">
        <v>25033</v>
      </c>
      <c r="D7022" s="1">
        <v>39685</v>
      </c>
      <c r="E7022" s="1">
        <v>44546</v>
      </c>
      <c r="F7022" t="s">
        <v>26</v>
      </c>
      <c r="I7022">
        <v>100</v>
      </c>
      <c r="J7022">
        <v>0</v>
      </c>
      <c r="K7022">
        <v>0</v>
      </c>
      <c r="L7022">
        <v>211</v>
      </c>
      <c r="M7022">
        <v>211</v>
      </c>
      <c r="N7022" t="s">
        <v>20</v>
      </c>
      <c r="O7022" t="s">
        <v>25034</v>
      </c>
      <c r="P7022" t="s">
        <v>44</v>
      </c>
      <c r="Q7022" t="s">
        <v>34233</v>
      </c>
      <c r="R7022" t="s">
        <v>34233</v>
      </c>
      <c r="S7022" t="s">
        <v>34233</v>
      </c>
      <c r="T7022" t="s">
        <v>34233</v>
      </c>
      <c r="AD7022" t="str">
        <f t="shared" si="1062"/>
        <v/>
      </c>
      <c r="AE7022" t="str">
        <f t="shared" si="1060"/>
        <v/>
      </c>
      <c r="AF7022" t="str">
        <f t="shared" si="1058"/>
        <v/>
      </c>
      <c r="AG7022" t="str">
        <f t="shared" si="1059"/>
        <v/>
      </c>
      <c r="AH7022" t="str">
        <f t="shared" si="1055"/>
        <v/>
      </c>
      <c r="AI7022">
        <v>0.14499999999999999</v>
      </c>
      <c r="AJ7022" t="str">
        <f t="shared" si="1061"/>
        <v/>
      </c>
      <c r="AK7022" t="str">
        <f t="shared" si="1056"/>
        <v/>
      </c>
      <c r="AL7022" t="str">
        <f t="shared" si="1063"/>
        <v/>
      </c>
    </row>
    <row r="7023" spans="1:38" x14ac:dyDescent="0.2">
      <c r="A7023" t="s">
        <v>25069</v>
      </c>
      <c r="B7023" t="s">
        <v>830</v>
      </c>
      <c r="C7023" t="s">
        <v>25070</v>
      </c>
      <c r="D7023" s="1">
        <v>39685</v>
      </c>
      <c r="E7023" s="1">
        <v>43504</v>
      </c>
      <c r="F7023" t="s">
        <v>26</v>
      </c>
      <c r="I7023">
        <v>100</v>
      </c>
      <c r="J7023">
        <v>0</v>
      </c>
      <c r="K7023">
        <v>0</v>
      </c>
      <c r="L7023">
        <v>74</v>
      </c>
      <c r="M7023">
        <v>74</v>
      </c>
      <c r="N7023" t="s">
        <v>20</v>
      </c>
      <c r="O7023" t="s">
        <v>25071</v>
      </c>
      <c r="P7023" t="s">
        <v>44</v>
      </c>
      <c r="Q7023" t="s">
        <v>34233</v>
      </c>
      <c r="R7023" t="s">
        <v>34233</v>
      </c>
      <c r="S7023" t="s">
        <v>34233</v>
      </c>
      <c r="T7023" t="s">
        <v>34233</v>
      </c>
      <c r="AD7023" t="str">
        <f t="shared" si="1062"/>
        <v/>
      </c>
      <c r="AE7023" t="str">
        <f t="shared" si="1060"/>
        <v/>
      </c>
      <c r="AF7023" t="str">
        <f t="shared" si="1058"/>
        <v/>
      </c>
      <c r="AG7023" t="str">
        <f t="shared" si="1059"/>
        <v/>
      </c>
      <c r="AH7023" t="str">
        <f t="shared" si="1055"/>
        <v/>
      </c>
      <c r="AI7023">
        <v>0.14499999999999999</v>
      </c>
      <c r="AJ7023" t="str">
        <f t="shared" si="1061"/>
        <v/>
      </c>
      <c r="AK7023" t="str">
        <f t="shared" si="1056"/>
        <v/>
      </c>
      <c r="AL7023" t="str">
        <f t="shared" si="1063"/>
        <v/>
      </c>
    </row>
    <row r="7024" spans="1:38" x14ac:dyDescent="0.2">
      <c r="A7024" t="s">
        <v>24995</v>
      </c>
      <c r="B7024" t="s">
        <v>830</v>
      </c>
      <c r="C7024" t="s">
        <v>24996</v>
      </c>
      <c r="D7024" s="1">
        <v>39685</v>
      </c>
      <c r="E7024" s="1">
        <v>43951</v>
      </c>
      <c r="F7024" t="s">
        <v>26</v>
      </c>
      <c r="I7024">
        <v>100</v>
      </c>
      <c r="J7024">
        <v>0</v>
      </c>
      <c r="K7024">
        <v>0</v>
      </c>
      <c r="L7024">
        <v>63</v>
      </c>
      <c r="M7024">
        <v>63</v>
      </c>
      <c r="N7024" t="s">
        <v>20</v>
      </c>
      <c r="O7024" t="s">
        <v>24997</v>
      </c>
      <c r="P7024" t="s">
        <v>44</v>
      </c>
      <c r="Q7024" t="s">
        <v>34233</v>
      </c>
      <c r="R7024" t="s">
        <v>34233</v>
      </c>
      <c r="S7024" t="s">
        <v>34233</v>
      </c>
      <c r="T7024" t="s">
        <v>34233</v>
      </c>
      <c r="AD7024" t="str">
        <f t="shared" si="1062"/>
        <v/>
      </c>
      <c r="AE7024" t="str">
        <f t="shared" si="1060"/>
        <v/>
      </c>
      <c r="AF7024" t="str">
        <f t="shared" si="1058"/>
        <v/>
      </c>
      <c r="AG7024" t="str">
        <f t="shared" si="1059"/>
        <v/>
      </c>
      <c r="AH7024" t="str">
        <f t="shared" ref="AH7024:AH7087" si="1064">IF(AG7024="","",AG7024*2.8)</f>
        <v/>
      </c>
      <c r="AI7024">
        <v>0.14499999999999999</v>
      </c>
      <c r="AJ7024" t="str">
        <f t="shared" si="1061"/>
        <v/>
      </c>
      <c r="AK7024" t="str">
        <f t="shared" ref="AK7024:AK7087" si="1065">IF(AE7024="","",AE7024*2.8)</f>
        <v/>
      </c>
      <c r="AL7024" t="str">
        <f t="shared" si="1063"/>
        <v/>
      </c>
    </row>
    <row r="7025" spans="1:38" x14ac:dyDescent="0.2">
      <c r="A7025" t="s">
        <v>15764</v>
      </c>
      <c r="B7025" t="s">
        <v>830</v>
      </c>
      <c r="C7025" t="s">
        <v>15765</v>
      </c>
      <c r="D7025" s="1">
        <v>37459</v>
      </c>
      <c r="E7025" s="1">
        <v>43951</v>
      </c>
      <c r="F7025" t="s">
        <v>39</v>
      </c>
      <c r="I7025">
        <v>100</v>
      </c>
      <c r="J7025">
        <v>0</v>
      </c>
      <c r="K7025">
        <v>0</v>
      </c>
      <c r="L7025">
        <v>10052</v>
      </c>
      <c r="M7025">
        <v>10052</v>
      </c>
      <c r="N7025" t="s">
        <v>20</v>
      </c>
      <c r="O7025" t="s">
        <v>15766</v>
      </c>
      <c r="P7025" t="s">
        <v>28</v>
      </c>
      <c r="Q7025" t="s">
        <v>34233</v>
      </c>
      <c r="R7025" t="s">
        <v>34233</v>
      </c>
      <c r="S7025" t="s">
        <v>33942</v>
      </c>
      <c r="T7025" t="s">
        <v>34233</v>
      </c>
      <c r="V7025" t="s">
        <v>35040</v>
      </c>
      <c r="AD7025" t="str">
        <f t="shared" si="1062"/>
        <v/>
      </c>
      <c r="AE7025" t="str">
        <f t="shared" si="1060"/>
        <v/>
      </c>
      <c r="AF7025" t="str">
        <f t="shared" si="1058"/>
        <v/>
      </c>
      <c r="AG7025" t="str">
        <f t="shared" si="1059"/>
        <v/>
      </c>
      <c r="AH7025" t="str">
        <f t="shared" si="1064"/>
        <v/>
      </c>
      <c r="AI7025">
        <v>0.14499999999999999</v>
      </c>
      <c r="AJ7025" t="str">
        <f t="shared" si="1061"/>
        <v/>
      </c>
      <c r="AK7025" t="str">
        <f t="shared" si="1065"/>
        <v/>
      </c>
      <c r="AL7025" t="str">
        <f t="shared" si="1063"/>
        <v/>
      </c>
    </row>
    <row r="7026" spans="1:38" x14ac:dyDescent="0.2">
      <c r="A7026" t="s">
        <v>24978</v>
      </c>
      <c r="B7026" t="s">
        <v>830</v>
      </c>
      <c r="C7026" t="s">
        <v>24979</v>
      </c>
      <c r="D7026" s="1">
        <v>39685</v>
      </c>
      <c r="E7026" s="1">
        <v>44155</v>
      </c>
      <c r="F7026" t="s">
        <v>39</v>
      </c>
      <c r="I7026">
        <v>100</v>
      </c>
      <c r="J7026">
        <v>0</v>
      </c>
      <c r="K7026">
        <v>0</v>
      </c>
      <c r="L7026">
        <v>9763</v>
      </c>
      <c r="M7026">
        <v>9763</v>
      </c>
      <c r="N7026" t="s">
        <v>20</v>
      </c>
      <c r="O7026" t="s">
        <v>24980</v>
      </c>
      <c r="P7026" t="s">
        <v>44</v>
      </c>
      <c r="Q7026" t="s">
        <v>34233</v>
      </c>
      <c r="R7026" t="s">
        <v>34233</v>
      </c>
      <c r="S7026" t="s">
        <v>33942</v>
      </c>
      <c r="T7026" t="s">
        <v>34233</v>
      </c>
      <c r="V7026" t="s">
        <v>35040</v>
      </c>
      <c r="AD7026" t="str">
        <f t="shared" si="1062"/>
        <v/>
      </c>
      <c r="AE7026" t="str">
        <f t="shared" si="1060"/>
        <v/>
      </c>
      <c r="AF7026" t="str">
        <f t="shared" si="1058"/>
        <v/>
      </c>
      <c r="AG7026" t="str">
        <f t="shared" si="1059"/>
        <v/>
      </c>
      <c r="AH7026" t="str">
        <f t="shared" si="1064"/>
        <v/>
      </c>
      <c r="AI7026">
        <v>0.14499999999999999</v>
      </c>
      <c r="AJ7026" t="str">
        <f t="shared" si="1061"/>
        <v/>
      </c>
      <c r="AK7026" t="str">
        <f t="shared" si="1065"/>
        <v/>
      </c>
      <c r="AL7026" t="str">
        <f t="shared" si="1063"/>
        <v/>
      </c>
    </row>
    <row r="7027" spans="1:38" x14ac:dyDescent="0.2">
      <c r="A7027" t="s">
        <v>15255</v>
      </c>
      <c r="B7027" t="s">
        <v>830</v>
      </c>
      <c r="C7027" t="s">
        <v>15256</v>
      </c>
      <c r="D7027" s="1">
        <v>37384</v>
      </c>
      <c r="E7027" s="1">
        <v>43456</v>
      </c>
      <c r="F7027" t="s">
        <v>19</v>
      </c>
      <c r="I7027">
        <v>100</v>
      </c>
      <c r="J7027">
        <v>0</v>
      </c>
      <c r="K7027">
        <v>0</v>
      </c>
      <c r="L7027">
        <v>1473</v>
      </c>
      <c r="M7027">
        <v>1473</v>
      </c>
      <c r="N7027" t="s">
        <v>20</v>
      </c>
      <c r="O7027" t="s">
        <v>15257</v>
      </c>
      <c r="P7027" t="s">
        <v>28</v>
      </c>
      <c r="Q7027" t="s">
        <v>34233</v>
      </c>
      <c r="R7027" t="s">
        <v>34233</v>
      </c>
      <c r="S7027" t="s">
        <v>32628</v>
      </c>
      <c r="T7027" t="s">
        <v>34349</v>
      </c>
      <c r="U7027" t="s">
        <v>32634</v>
      </c>
      <c r="V7027" t="s">
        <v>33245</v>
      </c>
      <c r="X7027">
        <v>2</v>
      </c>
      <c r="Y7027">
        <v>1</v>
      </c>
      <c r="AA7027">
        <v>9</v>
      </c>
      <c r="AB7027">
        <v>15</v>
      </c>
      <c r="AC7027">
        <v>1</v>
      </c>
      <c r="AD7027" t="str">
        <f t="shared" si="1062"/>
        <v/>
      </c>
      <c r="AE7027" t="str">
        <f t="shared" si="1060"/>
        <v/>
      </c>
      <c r="AF7027" t="str">
        <f t="shared" si="1058"/>
        <v/>
      </c>
      <c r="AG7027">
        <f t="shared" si="1059"/>
        <v>1</v>
      </c>
      <c r="AH7027">
        <f t="shared" si="1064"/>
        <v>2.8</v>
      </c>
      <c r="AI7027">
        <v>0.14499999999999999</v>
      </c>
      <c r="AJ7027">
        <f t="shared" si="1061"/>
        <v>0.40599999999999997</v>
      </c>
      <c r="AK7027" t="str">
        <f t="shared" si="1065"/>
        <v/>
      </c>
      <c r="AL7027" t="str">
        <f t="shared" si="1063"/>
        <v/>
      </c>
    </row>
    <row r="7028" spans="1:38" x14ac:dyDescent="0.2">
      <c r="A7028" t="s">
        <v>23109</v>
      </c>
      <c r="B7028" t="s">
        <v>830</v>
      </c>
      <c r="C7028" t="s">
        <v>23110</v>
      </c>
      <c r="D7028" s="1">
        <v>38954</v>
      </c>
      <c r="E7028" s="1">
        <v>43456</v>
      </c>
      <c r="F7028" t="s">
        <v>19</v>
      </c>
      <c r="I7028">
        <v>100</v>
      </c>
      <c r="J7028">
        <v>0</v>
      </c>
      <c r="K7028">
        <v>0</v>
      </c>
      <c r="L7028">
        <v>1325</v>
      </c>
      <c r="M7028">
        <v>1325</v>
      </c>
      <c r="N7028" t="s">
        <v>20</v>
      </c>
      <c r="O7028" t="s">
        <v>23111</v>
      </c>
      <c r="P7028" t="s">
        <v>28</v>
      </c>
      <c r="Q7028" t="s">
        <v>34233</v>
      </c>
      <c r="R7028" t="s">
        <v>34233</v>
      </c>
      <c r="S7028" t="s">
        <v>32628</v>
      </c>
      <c r="T7028" t="s">
        <v>34392</v>
      </c>
      <c r="U7028" t="s">
        <v>32656</v>
      </c>
      <c r="V7028" t="s">
        <v>33291</v>
      </c>
      <c r="W7028">
        <v>280</v>
      </c>
      <c r="X7028">
        <v>2</v>
      </c>
      <c r="Y7028">
        <v>1</v>
      </c>
      <c r="Z7028">
        <v>560</v>
      </c>
      <c r="AA7028">
        <v>8.5</v>
      </c>
      <c r="AC7028">
        <v>2</v>
      </c>
      <c r="AD7028" t="str">
        <f t="shared" si="1062"/>
        <v/>
      </c>
      <c r="AE7028" t="str">
        <f t="shared" si="1060"/>
        <v/>
      </c>
      <c r="AF7028" t="str">
        <f t="shared" si="1058"/>
        <v/>
      </c>
      <c r="AG7028">
        <f t="shared" si="1059"/>
        <v>2</v>
      </c>
      <c r="AH7028">
        <f t="shared" si="1064"/>
        <v>5.6</v>
      </c>
      <c r="AI7028">
        <v>0.14499999999999999</v>
      </c>
      <c r="AJ7028">
        <f t="shared" si="1061"/>
        <v>0.81199999999999994</v>
      </c>
      <c r="AK7028" t="str">
        <f t="shared" si="1065"/>
        <v/>
      </c>
      <c r="AL7028" t="str">
        <f t="shared" si="1063"/>
        <v/>
      </c>
    </row>
    <row r="7029" spans="1:38" x14ac:dyDescent="0.2">
      <c r="A7029" t="s">
        <v>23112</v>
      </c>
      <c r="B7029" t="s">
        <v>830</v>
      </c>
      <c r="C7029" t="s">
        <v>23113</v>
      </c>
      <c r="D7029" s="1">
        <v>38954</v>
      </c>
      <c r="E7029" s="1">
        <v>43456</v>
      </c>
      <c r="F7029" t="s">
        <v>19</v>
      </c>
      <c r="I7029">
        <v>100</v>
      </c>
      <c r="J7029">
        <v>0</v>
      </c>
      <c r="K7029">
        <v>0</v>
      </c>
      <c r="L7029">
        <v>1286</v>
      </c>
      <c r="M7029">
        <v>1286</v>
      </c>
      <c r="N7029" t="s">
        <v>20</v>
      </c>
      <c r="O7029" t="s">
        <v>23114</v>
      </c>
      <c r="P7029" t="s">
        <v>28</v>
      </c>
      <c r="Q7029" t="s">
        <v>34233</v>
      </c>
      <c r="R7029" t="s">
        <v>34233</v>
      </c>
      <c r="S7029" t="s">
        <v>32628</v>
      </c>
      <c r="T7029" t="s">
        <v>34372</v>
      </c>
      <c r="U7029" t="s">
        <v>32656</v>
      </c>
      <c r="V7029" t="s">
        <v>33291</v>
      </c>
      <c r="W7029">
        <v>280</v>
      </c>
      <c r="X7029">
        <v>2</v>
      </c>
      <c r="Y7029">
        <v>1</v>
      </c>
      <c r="Z7029">
        <v>560</v>
      </c>
      <c r="AA7029">
        <v>8.5</v>
      </c>
      <c r="AC7029">
        <v>2</v>
      </c>
      <c r="AD7029" t="str">
        <f t="shared" si="1062"/>
        <v/>
      </c>
      <c r="AE7029" t="str">
        <f t="shared" si="1060"/>
        <v/>
      </c>
      <c r="AF7029" t="str">
        <f t="shared" si="1058"/>
        <v/>
      </c>
      <c r="AG7029">
        <f t="shared" si="1059"/>
        <v>2</v>
      </c>
      <c r="AH7029">
        <f t="shared" si="1064"/>
        <v>5.6</v>
      </c>
      <c r="AI7029">
        <v>0.14499999999999999</v>
      </c>
      <c r="AJ7029">
        <f t="shared" si="1061"/>
        <v>0.81199999999999994</v>
      </c>
      <c r="AK7029" t="str">
        <f t="shared" si="1065"/>
        <v/>
      </c>
      <c r="AL7029" t="str">
        <f t="shared" si="1063"/>
        <v/>
      </c>
    </row>
    <row r="7030" spans="1:38" x14ac:dyDescent="0.2">
      <c r="A7030" t="s">
        <v>15258</v>
      </c>
      <c r="B7030" t="s">
        <v>830</v>
      </c>
      <c r="C7030" t="s">
        <v>15259</v>
      </c>
      <c r="D7030" s="1">
        <v>37384</v>
      </c>
      <c r="E7030" s="1">
        <v>43456</v>
      </c>
      <c r="F7030" t="s">
        <v>19</v>
      </c>
      <c r="I7030">
        <v>100</v>
      </c>
      <c r="J7030">
        <v>0</v>
      </c>
      <c r="K7030">
        <v>0</v>
      </c>
      <c r="L7030">
        <v>1250</v>
      </c>
      <c r="M7030">
        <v>1250</v>
      </c>
      <c r="N7030" t="s">
        <v>20</v>
      </c>
      <c r="O7030" t="s">
        <v>15260</v>
      </c>
      <c r="P7030" t="s">
        <v>28</v>
      </c>
      <c r="Q7030" t="s">
        <v>34233</v>
      </c>
      <c r="R7030" t="s">
        <v>34233</v>
      </c>
      <c r="S7030" t="s">
        <v>32628</v>
      </c>
      <c r="T7030" t="s">
        <v>34357</v>
      </c>
      <c r="AD7030" t="str">
        <f t="shared" si="1062"/>
        <v/>
      </c>
      <c r="AE7030" t="str">
        <f t="shared" si="1060"/>
        <v/>
      </c>
      <c r="AF7030" t="str">
        <f t="shared" si="1058"/>
        <v/>
      </c>
      <c r="AG7030" s="17">
        <v>1</v>
      </c>
      <c r="AH7030">
        <f t="shared" si="1064"/>
        <v>2.8</v>
      </c>
      <c r="AI7030">
        <v>0.14499999999999999</v>
      </c>
      <c r="AJ7030">
        <f t="shared" si="1061"/>
        <v>0.40599999999999997</v>
      </c>
      <c r="AK7030" t="str">
        <f t="shared" si="1065"/>
        <v/>
      </c>
      <c r="AL7030" t="str">
        <f t="shared" si="1063"/>
        <v/>
      </c>
    </row>
    <row r="7031" spans="1:38" x14ac:dyDescent="0.2">
      <c r="A7031" t="s">
        <v>15261</v>
      </c>
      <c r="B7031" t="s">
        <v>830</v>
      </c>
      <c r="C7031" t="s">
        <v>15262</v>
      </c>
      <c r="D7031" s="1">
        <v>37384</v>
      </c>
      <c r="E7031" s="1">
        <v>43456</v>
      </c>
      <c r="F7031" t="s">
        <v>19</v>
      </c>
      <c r="I7031">
        <v>100</v>
      </c>
      <c r="J7031">
        <v>0</v>
      </c>
      <c r="K7031">
        <v>0</v>
      </c>
      <c r="L7031">
        <v>1284</v>
      </c>
      <c r="M7031">
        <v>1284</v>
      </c>
      <c r="N7031" t="s">
        <v>20</v>
      </c>
      <c r="O7031" t="s">
        <v>15263</v>
      </c>
      <c r="P7031" t="s">
        <v>28</v>
      </c>
      <c r="Q7031" t="s">
        <v>34233</v>
      </c>
      <c r="R7031" t="s">
        <v>34233</v>
      </c>
      <c r="S7031" t="s">
        <v>32628</v>
      </c>
      <c r="T7031" t="s">
        <v>34382</v>
      </c>
      <c r="U7031" t="s">
        <v>32634</v>
      </c>
      <c r="V7031" t="s">
        <v>33245</v>
      </c>
      <c r="X7031">
        <v>2</v>
      </c>
      <c r="Y7031">
        <v>1</v>
      </c>
      <c r="AA7031">
        <v>9</v>
      </c>
      <c r="AB7031">
        <v>15</v>
      </c>
      <c r="AC7031">
        <v>1</v>
      </c>
      <c r="AD7031" t="str">
        <f t="shared" si="1062"/>
        <v/>
      </c>
      <c r="AE7031" t="str">
        <f t="shared" si="1060"/>
        <v/>
      </c>
      <c r="AF7031" t="str">
        <f t="shared" si="1058"/>
        <v/>
      </c>
      <c r="AG7031">
        <f t="shared" ref="AG7031:AG7069" si="1066">IF((S7031&lt;&gt;"tühi")*(AC7031&lt;&gt;""),AC7031,"")</f>
        <v>1</v>
      </c>
      <c r="AH7031">
        <f t="shared" si="1064"/>
        <v>2.8</v>
      </c>
      <c r="AI7031">
        <v>0.14499999999999999</v>
      </c>
      <c r="AJ7031">
        <f t="shared" si="1061"/>
        <v>0.40599999999999997</v>
      </c>
      <c r="AK7031" t="str">
        <f t="shared" si="1065"/>
        <v/>
      </c>
      <c r="AL7031" t="str">
        <f t="shared" si="1063"/>
        <v/>
      </c>
    </row>
    <row r="7032" spans="1:38" x14ac:dyDescent="0.2">
      <c r="A7032" t="s">
        <v>15264</v>
      </c>
      <c r="B7032" t="s">
        <v>830</v>
      </c>
      <c r="C7032" t="s">
        <v>15265</v>
      </c>
      <c r="D7032" s="1">
        <v>37384</v>
      </c>
      <c r="E7032" s="1">
        <v>43456</v>
      </c>
      <c r="F7032" t="s">
        <v>19</v>
      </c>
      <c r="I7032">
        <v>100</v>
      </c>
      <c r="J7032">
        <v>0</v>
      </c>
      <c r="K7032">
        <v>0</v>
      </c>
      <c r="L7032">
        <v>1257</v>
      </c>
      <c r="M7032">
        <v>1257</v>
      </c>
      <c r="N7032" t="s">
        <v>20</v>
      </c>
      <c r="O7032" t="s">
        <v>15266</v>
      </c>
      <c r="P7032" t="s">
        <v>28</v>
      </c>
      <c r="Q7032" t="s">
        <v>34233</v>
      </c>
      <c r="R7032" t="s">
        <v>34233</v>
      </c>
      <c r="S7032" t="s">
        <v>32628</v>
      </c>
      <c r="T7032" t="s">
        <v>34357</v>
      </c>
      <c r="U7032" t="s">
        <v>32634</v>
      </c>
      <c r="V7032" t="s">
        <v>33245</v>
      </c>
      <c r="X7032">
        <v>3</v>
      </c>
      <c r="Y7032">
        <v>1</v>
      </c>
      <c r="AA7032">
        <v>15</v>
      </c>
      <c r="AB7032">
        <v>15</v>
      </c>
      <c r="AC7032">
        <v>1</v>
      </c>
      <c r="AD7032" t="str">
        <f t="shared" si="1062"/>
        <v/>
      </c>
      <c r="AE7032" t="str">
        <f t="shared" si="1060"/>
        <v/>
      </c>
      <c r="AF7032" t="str">
        <f t="shared" si="1058"/>
        <v/>
      </c>
      <c r="AG7032">
        <f t="shared" si="1066"/>
        <v>1</v>
      </c>
      <c r="AH7032">
        <f t="shared" si="1064"/>
        <v>2.8</v>
      </c>
      <c r="AI7032">
        <v>0.14499999999999999</v>
      </c>
      <c r="AJ7032">
        <f t="shared" si="1061"/>
        <v>0.40599999999999997</v>
      </c>
      <c r="AK7032" t="str">
        <f t="shared" si="1065"/>
        <v/>
      </c>
      <c r="AL7032" t="str">
        <f t="shared" si="1063"/>
        <v/>
      </c>
    </row>
    <row r="7033" spans="1:38" x14ac:dyDescent="0.2">
      <c r="A7033" t="s">
        <v>15305</v>
      </c>
      <c r="B7033" t="s">
        <v>830</v>
      </c>
      <c r="C7033" t="s">
        <v>15306</v>
      </c>
      <c r="D7033" s="1">
        <v>37384</v>
      </c>
      <c r="E7033" s="1">
        <v>43951</v>
      </c>
      <c r="F7033" t="s">
        <v>19</v>
      </c>
      <c r="I7033">
        <v>100</v>
      </c>
      <c r="J7033">
        <v>0</v>
      </c>
      <c r="K7033">
        <v>0</v>
      </c>
      <c r="L7033">
        <v>1292</v>
      </c>
      <c r="M7033">
        <v>1292</v>
      </c>
      <c r="N7033" t="s">
        <v>20</v>
      </c>
      <c r="O7033" t="s">
        <v>15307</v>
      </c>
      <c r="P7033" t="s">
        <v>28</v>
      </c>
      <c r="Q7033" t="s">
        <v>34233</v>
      </c>
      <c r="R7033" t="s">
        <v>34233</v>
      </c>
      <c r="S7033" t="s">
        <v>32628</v>
      </c>
      <c r="T7033" t="s">
        <v>34357</v>
      </c>
      <c r="U7033" t="s">
        <v>32634</v>
      </c>
      <c r="V7033" t="s">
        <v>33245</v>
      </c>
      <c r="X7033">
        <v>2</v>
      </c>
      <c r="Y7033">
        <v>1</v>
      </c>
      <c r="AA7033">
        <v>9</v>
      </c>
      <c r="AB7033">
        <v>15</v>
      </c>
      <c r="AC7033">
        <v>1</v>
      </c>
      <c r="AD7033" t="str">
        <f t="shared" si="1062"/>
        <v/>
      </c>
      <c r="AE7033" t="str">
        <f t="shared" si="1060"/>
        <v/>
      </c>
      <c r="AF7033" t="str">
        <f t="shared" si="1058"/>
        <v/>
      </c>
      <c r="AG7033">
        <f t="shared" si="1066"/>
        <v>1</v>
      </c>
      <c r="AH7033">
        <f t="shared" si="1064"/>
        <v>2.8</v>
      </c>
      <c r="AI7033">
        <v>0.14499999999999999</v>
      </c>
      <c r="AJ7033">
        <f t="shared" si="1061"/>
        <v>0.40599999999999997</v>
      </c>
      <c r="AK7033" t="str">
        <f t="shared" si="1065"/>
        <v/>
      </c>
      <c r="AL7033" t="str">
        <f t="shared" si="1063"/>
        <v/>
      </c>
    </row>
    <row r="7034" spans="1:38" x14ac:dyDescent="0.2">
      <c r="A7034" t="s">
        <v>15308</v>
      </c>
      <c r="B7034" t="s">
        <v>830</v>
      </c>
      <c r="C7034" t="s">
        <v>15309</v>
      </c>
      <c r="D7034" s="1">
        <v>37384</v>
      </c>
      <c r="E7034" s="1">
        <v>43456</v>
      </c>
      <c r="F7034" t="s">
        <v>19</v>
      </c>
      <c r="I7034">
        <v>100</v>
      </c>
      <c r="J7034">
        <v>0</v>
      </c>
      <c r="K7034">
        <v>0</v>
      </c>
      <c r="L7034">
        <v>1295</v>
      </c>
      <c r="M7034">
        <v>1295</v>
      </c>
      <c r="N7034" t="s">
        <v>20</v>
      </c>
      <c r="O7034" t="s">
        <v>15310</v>
      </c>
      <c r="P7034" t="s">
        <v>28</v>
      </c>
      <c r="Q7034" t="s">
        <v>34233</v>
      </c>
      <c r="R7034" t="s">
        <v>34233</v>
      </c>
      <c r="S7034" t="s">
        <v>32628</v>
      </c>
      <c r="T7034" t="s">
        <v>34357</v>
      </c>
      <c r="U7034" t="s">
        <v>32634</v>
      </c>
      <c r="V7034" t="s">
        <v>33292</v>
      </c>
      <c r="W7034">
        <v>194</v>
      </c>
      <c r="X7034">
        <v>2</v>
      </c>
      <c r="Y7034" t="s">
        <v>32654</v>
      </c>
      <c r="Z7034">
        <v>350</v>
      </c>
      <c r="AA7034">
        <v>8.5</v>
      </c>
      <c r="AB7034">
        <v>15</v>
      </c>
      <c r="AC7034">
        <v>1</v>
      </c>
      <c r="AD7034" t="str">
        <f t="shared" si="1062"/>
        <v/>
      </c>
      <c r="AE7034" t="str">
        <f t="shared" si="1060"/>
        <v/>
      </c>
      <c r="AF7034" t="str">
        <f t="shared" si="1058"/>
        <v/>
      </c>
      <c r="AG7034">
        <f t="shared" si="1066"/>
        <v>1</v>
      </c>
      <c r="AH7034">
        <f t="shared" si="1064"/>
        <v>2.8</v>
      </c>
      <c r="AI7034">
        <v>0.14499999999999999</v>
      </c>
      <c r="AJ7034">
        <f t="shared" si="1061"/>
        <v>0.40599999999999997</v>
      </c>
      <c r="AK7034" t="str">
        <f t="shared" si="1065"/>
        <v/>
      </c>
      <c r="AL7034" t="str">
        <f t="shared" si="1063"/>
        <v/>
      </c>
    </row>
    <row r="7035" spans="1:38" x14ac:dyDescent="0.2">
      <c r="A7035" t="s">
        <v>15311</v>
      </c>
      <c r="B7035" t="s">
        <v>830</v>
      </c>
      <c r="C7035" t="s">
        <v>15312</v>
      </c>
      <c r="D7035" s="1">
        <v>37384</v>
      </c>
      <c r="E7035" s="1">
        <v>43456</v>
      </c>
      <c r="F7035" t="s">
        <v>19</v>
      </c>
      <c r="I7035">
        <v>100</v>
      </c>
      <c r="J7035">
        <v>0</v>
      </c>
      <c r="K7035">
        <v>0</v>
      </c>
      <c r="L7035">
        <v>1175</v>
      </c>
      <c r="M7035">
        <v>1175</v>
      </c>
      <c r="N7035" t="s">
        <v>20</v>
      </c>
      <c r="O7035" t="s">
        <v>15313</v>
      </c>
      <c r="P7035" t="s">
        <v>28</v>
      </c>
      <c r="Q7035" t="s">
        <v>34233</v>
      </c>
      <c r="R7035" t="s">
        <v>34233</v>
      </c>
      <c r="S7035" t="s">
        <v>32628</v>
      </c>
      <c r="T7035" t="s">
        <v>34357</v>
      </c>
      <c r="U7035" t="s">
        <v>32634</v>
      </c>
      <c r="V7035" t="s">
        <v>33245</v>
      </c>
      <c r="X7035">
        <v>2</v>
      </c>
      <c r="Y7035">
        <v>1</v>
      </c>
      <c r="AA7035">
        <v>9</v>
      </c>
      <c r="AB7035">
        <v>15</v>
      </c>
      <c r="AC7035">
        <v>1</v>
      </c>
      <c r="AD7035" t="str">
        <f t="shared" si="1062"/>
        <v/>
      </c>
      <c r="AE7035" t="str">
        <f t="shared" si="1060"/>
        <v/>
      </c>
      <c r="AF7035" t="str">
        <f t="shared" si="1058"/>
        <v/>
      </c>
      <c r="AG7035">
        <f t="shared" si="1066"/>
        <v>1</v>
      </c>
      <c r="AH7035">
        <f t="shared" si="1064"/>
        <v>2.8</v>
      </c>
      <c r="AI7035">
        <v>0.14499999999999999</v>
      </c>
      <c r="AJ7035">
        <f t="shared" si="1061"/>
        <v>0.40599999999999997</v>
      </c>
      <c r="AK7035" t="str">
        <f t="shared" si="1065"/>
        <v/>
      </c>
      <c r="AL7035" t="str">
        <f t="shared" si="1063"/>
        <v/>
      </c>
    </row>
    <row r="7036" spans="1:38" x14ac:dyDescent="0.2">
      <c r="A7036" t="s">
        <v>15314</v>
      </c>
      <c r="B7036" t="s">
        <v>830</v>
      </c>
      <c r="C7036" t="s">
        <v>15315</v>
      </c>
      <c r="D7036" s="1">
        <v>37384</v>
      </c>
      <c r="E7036" s="1">
        <v>44546</v>
      </c>
      <c r="F7036" t="s">
        <v>19</v>
      </c>
      <c r="I7036">
        <v>100</v>
      </c>
      <c r="J7036">
        <v>0</v>
      </c>
      <c r="K7036">
        <v>0</v>
      </c>
      <c r="L7036">
        <v>1235</v>
      </c>
      <c r="M7036">
        <v>1235</v>
      </c>
      <c r="N7036" t="s">
        <v>20</v>
      </c>
      <c r="O7036" t="s">
        <v>15316</v>
      </c>
      <c r="P7036" t="s">
        <v>28</v>
      </c>
      <c r="Q7036" t="s">
        <v>34233</v>
      </c>
      <c r="R7036" t="s">
        <v>34233</v>
      </c>
      <c r="S7036" t="s">
        <v>32628</v>
      </c>
      <c r="T7036" t="s">
        <v>34366</v>
      </c>
      <c r="U7036" t="s">
        <v>32634</v>
      </c>
      <c r="V7036" t="s">
        <v>33292</v>
      </c>
      <c r="W7036">
        <v>185</v>
      </c>
      <c r="X7036">
        <v>2</v>
      </c>
      <c r="Y7036" t="s">
        <v>32654</v>
      </c>
      <c r="Z7036">
        <v>350</v>
      </c>
      <c r="AA7036">
        <v>8.5</v>
      </c>
      <c r="AB7036">
        <v>15</v>
      </c>
      <c r="AC7036">
        <v>1</v>
      </c>
      <c r="AD7036" t="str">
        <f t="shared" si="1062"/>
        <v/>
      </c>
      <c r="AE7036" t="str">
        <f t="shared" si="1060"/>
        <v/>
      </c>
      <c r="AF7036" t="str">
        <f t="shared" si="1058"/>
        <v/>
      </c>
      <c r="AG7036">
        <f t="shared" si="1066"/>
        <v>1</v>
      </c>
      <c r="AH7036">
        <f t="shared" si="1064"/>
        <v>2.8</v>
      </c>
      <c r="AI7036">
        <v>0.14499999999999999</v>
      </c>
      <c r="AJ7036">
        <f t="shared" si="1061"/>
        <v>0.40599999999999997</v>
      </c>
      <c r="AK7036" t="str">
        <f t="shared" si="1065"/>
        <v/>
      </c>
      <c r="AL7036" t="str">
        <f t="shared" si="1063"/>
        <v/>
      </c>
    </row>
    <row r="7037" spans="1:38" x14ac:dyDescent="0.2">
      <c r="A7037" t="s">
        <v>15323</v>
      </c>
      <c r="B7037" t="s">
        <v>830</v>
      </c>
      <c r="C7037" t="s">
        <v>15324</v>
      </c>
      <c r="D7037" s="1">
        <v>37384</v>
      </c>
      <c r="E7037" s="1">
        <v>43456</v>
      </c>
      <c r="F7037" t="s">
        <v>19</v>
      </c>
      <c r="I7037">
        <v>100</v>
      </c>
      <c r="J7037">
        <v>0</v>
      </c>
      <c r="K7037">
        <v>0</v>
      </c>
      <c r="L7037">
        <v>1193</v>
      </c>
      <c r="M7037">
        <v>1193</v>
      </c>
      <c r="N7037" t="s">
        <v>20</v>
      </c>
      <c r="O7037" t="s">
        <v>15325</v>
      </c>
      <c r="P7037" t="s">
        <v>28</v>
      </c>
      <c r="Q7037" t="s">
        <v>34233</v>
      </c>
      <c r="R7037" t="s">
        <v>34233</v>
      </c>
      <c r="S7037" t="s">
        <v>32628</v>
      </c>
      <c r="T7037" t="s">
        <v>34354</v>
      </c>
      <c r="U7037" t="s">
        <v>32634</v>
      </c>
      <c r="V7037" t="s">
        <v>33245</v>
      </c>
      <c r="X7037">
        <v>2</v>
      </c>
      <c r="Y7037">
        <v>1</v>
      </c>
      <c r="AA7037">
        <v>9</v>
      </c>
      <c r="AB7037">
        <v>15</v>
      </c>
      <c r="AC7037">
        <v>1</v>
      </c>
      <c r="AD7037" t="str">
        <f t="shared" si="1062"/>
        <v/>
      </c>
      <c r="AE7037" t="str">
        <f t="shared" si="1060"/>
        <v/>
      </c>
      <c r="AF7037" t="str">
        <f t="shared" si="1058"/>
        <v/>
      </c>
      <c r="AG7037">
        <f t="shared" si="1066"/>
        <v>1</v>
      </c>
      <c r="AH7037">
        <f t="shared" si="1064"/>
        <v>2.8</v>
      </c>
      <c r="AI7037">
        <v>0.14499999999999999</v>
      </c>
      <c r="AJ7037">
        <f t="shared" si="1061"/>
        <v>0.40599999999999997</v>
      </c>
      <c r="AK7037" t="str">
        <f t="shared" si="1065"/>
        <v/>
      </c>
      <c r="AL7037" t="str">
        <f t="shared" si="1063"/>
        <v/>
      </c>
    </row>
    <row r="7038" spans="1:38" x14ac:dyDescent="0.2">
      <c r="A7038" t="s">
        <v>15326</v>
      </c>
      <c r="B7038" t="s">
        <v>830</v>
      </c>
      <c r="C7038" t="s">
        <v>15327</v>
      </c>
      <c r="D7038" s="1">
        <v>37384</v>
      </c>
      <c r="E7038" s="1">
        <v>43456</v>
      </c>
      <c r="F7038" t="s">
        <v>19</v>
      </c>
      <c r="I7038">
        <v>100</v>
      </c>
      <c r="J7038">
        <v>0</v>
      </c>
      <c r="K7038">
        <v>0</v>
      </c>
      <c r="L7038">
        <v>2031</v>
      </c>
      <c r="M7038">
        <v>2031</v>
      </c>
      <c r="N7038" t="s">
        <v>20</v>
      </c>
      <c r="O7038" t="s">
        <v>15328</v>
      </c>
      <c r="P7038" t="s">
        <v>28</v>
      </c>
      <c r="Q7038" t="s">
        <v>34233</v>
      </c>
      <c r="R7038" t="s">
        <v>34233</v>
      </c>
      <c r="S7038" t="s">
        <v>33800</v>
      </c>
      <c r="T7038" t="s">
        <v>34356</v>
      </c>
      <c r="U7038" t="s">
        <v>32656</v>
      </c>
      <c r="V7038" t="s">
        <v>33292</v>
      </c>
      <c r="W7038">
        <v>406</v>
      </c>
      <c r="X7038">
        <v>2</v>
      </c>
      <c r="Y7038" t="s">
        <v>32661</v>
      </c>
      <c r="Z7038">
        <v>800</v>
      </c>
      <c r="AA7038">
        <v>8.5</v>
      </c>
      <c r="AB7038">
        <v>20</v>
      </c>
      <c r="AC7038">
        <v>2</v>
      </c>
      <c r="AD7038" t="str">
        <f t="shared" si="1062"/>
        <v/>
      </c>
      <c r="AE7038" t="str">
        <f t="shared" si="1060"/>
        <v/>
      </c>
      <c r="AF7038" t="str">
        <f t="shared" si="1058"/>
        <v/>
      </c>
      <c r="AG7038">
        <f t="shared" si="1066"/>
        <v>2</v>
      </c>
      <c r="AH7038">
        <f t="shared" si="1064"/>
        <v>5.6</v>
      </c>
      <c r="AI7038">
        <v>0.14499999999999999</v>
      </c>
      <c r="AJ7038">
        <f t="shared" si="1061"/>
        <v>0.81199999999999994</v>
      </c>
      <c r="AK7038" t="str">
        <f t="shared" si="1065"/>
        <v/>
      </c>
      <c r="AL7038" t="str">
        <f t="shared" si="1063"/>
        <v/>
      </c>
    </row>
    <row r="7039" spans="1:38" x14ac:dyDescent="0.2">
      <c r="A7039" t="s">
        <v>20749</v>
      </c>
      <c r="B7039" t="s">
        <v>830</v>
      </c>
      <c r="C7039" t="s">
        <v>20750</v>
      </c>
      <c r="D7039" s="1">
        <v>38504</v>
      </c>
      <c r="E7039" s="1">
        <v>43829</v>
      </c>
      <c r="F7039" t="s">
        <v>39</v>
      </c>
      <c r="I7039">
        <v>100</v>
      </c>
      <c r="J7039">
        <v>0</v>
      </c>
      <c r="K7039">
        <v>0</v>
      </c>
      <c r="L7039">
        <v>510</v>
      </c>
      <c r="M7039">
        <v>510</v>
      </c>
      <c r="N7039" t="s">
        <v>20</v>
      </c>
      <c r="O7039" t="s">
        <v>20751</v>
      </c>
      <c r="P7039" t="s">
        <v>28</v>
      </c>
      <c r="Q7039" t="s">
        <v>34233</v>
      </c>
      <c r="R7039" t="s">
        <v>34233</v>
      </c>
      <c r="S7039" t="s">
        <v>33942</v>
      </c>
      <c r="T7039" t="s">
        <v>34233</v>
      </c>
      <c r="V7039" t="s">
        <v>33245</v>
      </c>
      <c r="AD7039" t="str">
        <f t="shared" si="1062"/>
        <v/>
      </c>
      <c r="AE7039" t="str">
        <f t="shared" si="1060"/>
        <v/>
      </c>
      <c r="AF7039" t="str">
        <f t="shared" si="1058"/>
        <v/>
      </c>
      <c r="AG7039" t="str">
        <f t="shared" si="1066"/>
        <v/>
      </c>
      <c r="AH7039" t="str">
        <f t="shared" si="1064"/>
        <v/>
      </c>
      <c r="AI7039">
        <v>0.14499999999999999</v>
      </c>
      <c r="AJ7039" t="str">
        <f t="shared" si="1061"/>
        <v/>
      </c>
      <c r="AK7039" t="str">
        <f t="shared" si="1065"/>
        <v/>
      </c>
      <c r="AL7039" t="str">
        <f t="shared" si="1063"/>
        <v/>
      </c>
    </row>
    <row r="7040" spans="1:38" x14ac:dyDescent="0.2">
      <c r="A7040" t="s">
        <v>15329</v>
      </c>
      <c r="B7040" t="s">
        <v>830</v>
      </c>
      <c r="C7040" t="s">
        <v>15330</v>
      </c>
      <c r="D7040" s="1">
        <v>37384</v>
      </c>
      <c r="E7040" s="1">
        <v>43456</v>
      </c>
      <c r="F7040" t="s">
        <v>19</v>
      </c>
      <c r="I7040">
        <v>100</v>
      </c>
      <c r="J7040">
        <v>0</v>
      </c>
      <c r="K7040">
        <v>0</v>
      </c>
      <c r="L7040">
        <v>1299</v>
      </c>
      <c r="M7040">
        <v>1299</v>
      </c>
      <c r="N7040" t="s">
        <v>20</v>
      </c>
      <c r="O7040" t="s">
        <v>15331</v>
      </c>
      <c r="P7040" t="s">
        <v>28</v>
      </c>
      <c r="Q7040" t="s">
        <v>34233</v>
      </c>
      <c r="R7040" t="s">
        <v>34233</v>
      </c>
      <c r="S7040" t="s">
        <v>32628</v>
      </c>
      <c r="T7040" t="s">
        <v>34382</v>
      </c>
      <c r="U7040" t="s">
        <v>32634</v>
      </c>
      <c r="V7040" t="s">
        <v>33245</v>
      </c>
      <c r="X7040">
        <v>2</v>
      </c>
      <c r="Y7040">
        <v>1</v>
      </c>
      <c r="AA7040">
        <v>9</v>
      </c>
      <c r="AB7040">
        <v>15</v>
      </c>
      <c r="AC7040">
        <v>1</v>
      </c>
      <c r="AD7040" t="str">
        <f t="shared" si="1062"/>
        <v/>
      </c>
      <c r="AE7040" t="str">
        <f t="shared" si="1060"/>
        <v/>
      </c>
      <c r="AF7040" t="str">
        <f t="shared" si="1058"/>
        <v/>
      </c>
      <c r="AG7040">
        <f t="shared" si="1066"/>
        <v>1</v>
      </c>
      <c r="AH7040">
        <f t="shared" si="1064"/>
        <v>2.8</v>
      </c>
      <c r="AI7040">
        <v>0.14499999999999999</v>
      </c>
      <c r="AJ7040">
        <f t="shared" si="1061"/>
        <v>0.40599999999999997</v>
      </c>
      <c r="AK7040" t="str">
        <f t="shared" si="1065"/>
        <v/>
      </c>
      <c r="AL7040" t="str">
        <f t="shared" si="1063"/>
        <v/>
      </c>
    </row>
    <row r="7041" spans="1:39" x14ac:dyDescent="0.2">
      <c r="A7041" t="s">
        <v>15332</v>
      </c>
      <c r="B7041" t="s">
        <v>830</v>
      </c>
      <c r="C7041" t="s">
        <v>15333</v>
      </c>
      <c r="D7041" s="1">
        <v>37384</v>
      </c>
      <c r="E7041" s="1">
        <v>43456</v>
      </c>
      <c r="F7041" t="s">
        <v>19</v>
      </c>
      <c r="I7041">
        <v>100</v>
      </c>
      <c r="J7041">
        <v>0</v>
      </c>
      <c r="K7041">
        <v>0</v>
      </c>
      <c r="L7041">
        <v>1598</v>
      </c>
      <c r="M7041">
        <v>1598</v>
      </c>
      <c r="N7041" t="s">
        <v>20</v>
      </c>
      <c r="O7041" t="s">
        <v>15334</v>
      </c>
      <c r="P7041" t="s">
        <v>28</v>
      </c>
      <c r="Q7041" t="s">
        <v>34233</v>
      </c>
      <c r="R7041" t="s">
        <v>34233</v>
      </c>
      <c r="S7041" t="s">
        <v>33797</v>
      </c>
      <c r="T7041" t="s">
        <v>34356</v>
      </c>
      <c r="U7041" t="s">
        <v>32656</v>
      </c>
      <c r="V7041" t="s">
        <v>33292</v>
      </c>
      <c r="W7041">
        <v>400</v>
      </c>
      <c r="X7041">
        <v>2</v>
      </c>
      <c r="Y7041" t="s">
        <v>32661</v>
      </c>
      <c r="Z7041">
        <v>800</v>
      </c>
      <c r="AA7041">
        <v>8.5</v>
      </c>
      <c r="AB7041">
        <v>25</v>
      </c>
      <c r="AC7041">
        <v>2</v>
      </c>
      <c r="AD7041" t="str">
        <f t="shared" si="1062"/>
        <v/>
      </c>
      <c r="AE7041" t="str">
        <f t="shared" si="1060"/>
        <v/>
      </c>
      <c r="AF7041" t="str">
        <f t="shared" si="1058"/>
        <v/>
      </c>
      <c r="AG7041">
        <f t="shared" si="1066"/>
        <v>2</v>
      </c>
      <c r="AH7041">
        <f t="shared" si="1064"/>
        <v>5.6</v>
      </c>
      <c r="AI7041">
        <v>0.14499999999999999</v>
      </c>
      <c r="AJ7041">
        <f t="shared" si="1061"/>
        <v>0.81199999999999994</v>
      </c>
      <c r="AK7041" t="str">
        <f t="shared" si="1065"/>
        <v/>
      </c>
      <c r="AL7041" t="str">
        <f t="shared" si="1063"/>
        <v/>
      </c>
    </row>
    <row r="7042" spans="1:39" x14ac:dyDescent="0.2">
      <c r="A7042" t="s">
        <v>20821</v>
      </c>
      <c r="B7042" t="s">
        <v>830</v>
      </c>
      <c r="C7042" t="s">
        <v>20822</v>
      </c>
      <c r="D7042" s="1">
        <v>38504</v>
      </c>
      <c r="E7042" s="1">
        <v>43456</v>
      </c>
      <c r="F7042" t="s">
        <v>39</v>
      </c>
      <c r="I7042">
        <v>100</v>
      </c>
      <c r="J7042">
        <v>0</v>
      </c>
      <c r="K7042">
        <v>0</v>
      </c>
      <c r="L7042">
        <v>429</v>
      </c>
      <c r="M7042">
        <v>429</v>
      </c>
      <c r="N7042" t="s">
        <v>20</v>
      </c>
      <c r="O7042" t="s">
        <v>20823</v>
      </c>
      <c r="P7042" t="s">
        <v>28</v>
      </c>
      <c r="Q7042" t="s">
        <v>34233</v>
      </c>
      <c r="R7042" t="s">
        <v>34233</v>
      </c>
      <c r="S7042" t="s">
        <v>33942</v>
      </c>
      <c r="T7042" t="s">
        <v>34233</v>
      </c>
      <c r="V7042" t="s">
        <v>33245</v>
      </c>
      <c r="AD7042" t="str">
        <f t="shared" si="1062"/>
        <v/>
      </c>
      <c r="AE7042" t="str">
        <f t="shared" si="1060"/>
        <v/>
      </c>
      <c r="AF7042" t="str">
        <f t="shared" si="1058"/>
        <v/>
      </c>
      <c r="AG7042" t="str">
        <f t="shared" si="1066"/>
        <v/>
      </c>
      <c r="AH7042" t="str">
        <f t="shared" si="1064"/>
        <v/>
      </c>
      <c r="AI7042">
        <v>0.14499999999999999</v>
      </c>
      <c r="AJ7042" t="str">
        <f t="shared" si="1061"/>
        <v/>
      </c>
      <c r="AK7042" t="str">
        <f t="shared" si="1065"/>
        <v/>
      </c>
      <c r="AL7042" t="str">
        <f t="shared" si="1063"/>
        <v/>
      </c>
    </row>
    <row r="7043" spans="1:39" x14ac:dyDescent="0.2">
      <c r="A7043" t="s">
        <v>15335</v>
      </c>
      <c r="B7043" t="s">
        <v>830</v>
      </c>
      <c r="C7043" t="s">
        <v>15336</v>
      </c>
      <c r="D7043" s="1">
        <v>37384</v>
      </c>
      <c r="E7043" s="1">
        <v>43456</v>
      </c>
      <c r="F7043" t="s">
        <v>19</v>
      </c>
      <c r="I7043">
        <v>100</v>
      </c>
      <c r="J7043">
        <v>0</v>
      </c>
      <c r="K7043">
        <v>0</v>
      </c>
      <c r="L7043">
        <v>1256</v>
      </c>
      <c r="M7043">
        <v>1256</v>
      </c>
      <c r="N7043" t="s">
        <v>20</v>
      </c>
      <c r="O7043" t="s">
        <v>15337</v>
      </c>
      <c r="P7043" t="s">
        <v>28</v>
      </c>
      <c r="Q7043" t="s">
        <v>34233</v>
      </c>
      <c r="R7043" t="s">
        <v>34233</v>
      </c>
      <c r="S7043" t="s">
        <v>32628</v>
      </c>
      <c r="T7043" t="s">
        <v>32634</v>
      </c>
      <c r="U7043" t="s">
        <v>32634</v>
      </c>
      <c r="V7043" t="s">
        <v>33245</v>
      </c>
      <c r="X7043">
        <v>2</v>
      </c>
      <c r="Y7043">
        <v>1</v>
      </c>
      <c r="AA7043">
        <v>9</v>
      </c>
      <c r="AB7043">
        <v>15</v>
      </c>
      <c r="AC7043">
        <v>1</v>
      </c>
      <c r="AD7043" t="str">
        <f t="shared" si="1062"/>
        <v/>
      </c>
      <c r="AE7043" t="str">
        <f t="shared" si="1060"/>
        <v/>
      </c>
      <c r="AF7043" t="str">
        <f t="shared" si="1058"/>
        <v/>
      </c>
      <c r="AG7043">
        <f t="shared" si="1066"/>
        <v>1</v>
      </c>
      <c r="AH7043">
        <f t="shared" si="1064"/>
        <v>2.8</v>
      </c>
      <c r="AI7043">
        <v>0.14499999999999999</v>
      </c>
      <c r="AJ7043">
        <f t="shared" si="1061"/>
        <v>0.40599999999999997</v>
      </c>
      <c r="AK7043" t="str">
        <f t="shared" si="1065"/>
        <v/>
      </c>
      <c r="AL7043" t="str">
        <f t="shared" si="1063"/>
        <v/>
      </c>
    </row>
    <row r="7044" spans="1:39" x14ac:dyDescent="0.2">
      <c r="A7044" t="s">
        <v>15338</v>
      </c>
      <c r="B7044" t="s">
        <v>830</v>
      </c>
      <c r="C7044" t="s">
        <v>15339</v>
      </c>
      <c r="D7044" s="1">
        <v>37384</v>
      </c>
      <c r="E7044" s="1">
        <v>43456</v>
      </c>
      <c r="F7044" t="s">
        <v>19</v>
      </c>
      <c r="I7044">
        <v>100</v>
      </c>
      <c r="J7044">
        <v>0</v>
      </c>
      <c r="K7044">
        <v>0</v>
      </c>
      <c r="L7044">
        <v>1331</v>
      </c>
      <c r="M7044">
        <v>1331</v>
      </c>
      <c r="N7044" t="s">
        <v>20</v>
      </c>
      <c r="O7044" t="s">
        <v>21</v>
      </c>
      <c r="P7044" t="s">
        <v>28</v>
      </c>
      <c r="Q7044" t="s">
        <v>34233</v>
      </c>
      <c r="R7044" t="s">
        <v>34233</v>
      </c>
      <c r="S7044" t="s">
        <v>32628</v>
      </c>
      <c r="T7044" t="s">
        <v>34356</v>
      </c>
      <c r="U7044" t="s">
        <v>32656</v>
      </c>
      <c r="V7044" t="s">
        <v>33292</v>
      </c>
      <c r="W7044">
        <v>320</v>
      </c>
      <c r="X7044">
        <v>2</v>
      </c>
      <c r="Y7044" t="s">
        <v>32661</v>
      </c>
      <c r="Z7044">
        <v>650</v>
      </c>
      <c r="AA7044">
        <v>8.5</v>
      </c>
      <c r="AB7044">
        <v>25</v>
      </c>
      <c r="AC7044">
        <v>2</v>
      </c>
      <c r="AD7044" t="str">
        <f t="shared" si="1062"/>
        <v/>
      </c>
      <c r="AE7044" t="str">
        <f t="shared" si="1060"/>
        <v/>
      </c>
      <c r="AF7044" t="str">
        <f t="shared" si="1058"/>
        <v/>
      </c>
      <c r="AG7044">
        <f t="shared" si="1066"/>
        <v>2</v>
      </c>
      <c r="AH7044">
        <f t="shared" si="1064"/>
        <v>5.6</v>
      </c>
      <c r="AI7044">
        <v>0.14499999999999999</v>
      </c>
      <c r="AJ7044">
        <f t="shared" si="1061"/>
        <v>0.81199999999999994</v>
      </c>
      <c r="AK7044" t="str">
        <f t="shared" si="1065"/>
        <v/>
      </c>
      <c r="AL7044" t="str">
        <f t="shared" si="1063"/>
        <v/>
      </c>
    </row>
    <row r="7045" spans="1:39" x14ac:dyDescent="0.2">
      <c r="A7045" t="s">
        <v>20824</v>
      </c>
      <c r="B7045" t="s">
        <v>830</v>
      </c>
      <c r="C7045" t="s">
        <v>20825</v>
      </c>
      <c r="D7045" s="1">
        <v>38504</v>
      </c>
      <c r="E7045" s="1">
        <v>43829</v>
      </c>
      <c r="F7045" t="s">
        <v>39</v>
      </c>
      <c r="I7045">
        <v>100</v>
      </c>
      <c r="J7045">
        <v>0</v>
      </c>
      <c r="K7045">
        <v>0</v>
      </c>
      <c r="L7045">
        <v>277</v>
      </c>
      <c r="M7045">
        <v>277</v>
      </c>
      <c r="N7045" t="s">
        <v>20</v>
      </c>
      <c r="O7045" t="s">
        <v>20826</v>
      </c>
      <c r="P7045" t="s">
        <v>28</v>
      </c>
      <c r="Q7045" t="s">
        <v>34233</v>
      </c>
      <c r="R7045" t="s">
        <v>34233</v>
      </c>
      <c r="S7045" t="s">
        <v>33942</v>
      </c>
      <c r="T7045" t="s">
        <v>34233</v>
      </c>
      <c r="V7045" t="s">
        <v>33245</v>
      </c>
      <c r="AD7045" t="str">
        <f t="shared" si="1062"/>
        <v/>
      </c>
      <c r="AE7045" t="str">
        <f t="shared" si="1060"/>
        <v/>
      </c>
      <c r="AF7045" t="str">
        <f t="shared" si="1058"/>
        <v/>
      </c>
      <c r="AG7045" t="str">
        <f t="shared" si="1066"/>
        <v/>
      </c>
      <c r="AH7045" t="str">
        <f t="shared" si="1064"/>
        <v/>
      </c>
      <c r="AI7045">
        <v>0.14499999999999999</v>
      </c>
      <c r="AJ7045" t="str">
        <f t="shared" si="1061"/>
        <v/>
      </c>
      <c r="AK7045" t="str">
        <f t="shared" si="1065"/>
        <v/>
      </c>
      <c r="AL7045" t="str">
        <f t="shared" si="1063"/>
        <v/>
      </c>
    </row>
    <row r="7046" spans="1:39" x14ac:dyDescent="0.2">
      <c r="A7046" t="s">
        <v>26668</v>
      </c>
      <c r="B7046" t="s">
        <v>830</v>
      </c>
      <c r="C7046" t="s">
        <v>26669</v>
      </c>
      <c r="D7046" s="1">
        <v>41415</v>
      </c>
      <c r="E7046" s="1">
        <v>43456</v>
      </c>
      <c r="F7046" t="s">
        <v>19</v>
      </c>
      <c r="I7046">
        <v>100</v>
      </c>
      <c r="J7046">
        <v>0</v>
      </c>
      <c r="K7046">
        <v>0</v>
      </c>
      <c r="L7046">
        <v>1295</v>
      </c>
      <c r="M7046">
        <v>1295</v>
      </c>
      <c r="N7046" t="s">
        <v>20</v>
      </c>
      <c r="O7046" t="s">
        <v>26670</v>
      </c>
      <c r="P7046" t="s">
        <v>28</v>
      </c>
      <c r="Q7046" t="s">
        <v>34233</v>
      </c>
      <c r="R7046" t="s">
        <v>34233</v>
      </c>
      <c r="S7046" t="s">
        <v>32628</v>
      </c>
      <c r="T7046" t="s">
        <v>34357</v>
      </c>
      <c r="U7046" t="s">
        <v>32634</v>
      </c>
      <c r="V7046" t="s">
        <v>33245</v>
      </c>
      <c r="X7046">
        <v>2</v>
      </c>
      <c r="Y7046">
        <v>1</v>
      </c>
      <c r="AA7046">
        <v>9</v>
      </c>
      <c r="AB7046">
        <v>15</v>
      </c>
      <c r="AC7046">
        <v>1</v>
      </c>
      <c r="AD7046" t="str">
        <f t="shared" si="1062"/>
        <v/>
      </c>
      <c r="AE7046" t="str">
        <f t="shared" si="1060"/>
        <v/>
      </c>
      <c r="AF7046" t="str">
        <f t="shared" si="1058"/>
        <v/>
      </c>
      <c r="AG7046">
        <f t="shared" si="1066"/>
        <v>1</v>
      </c>
      <c r="AH7046">
        <f t="shared" si="1064"/>
        <v>2.8</v>
      </c>
      <c r="AI7046">
        <v>0.14499999999999999</v>
      </c>
      <c r="AJ7046">
        <f t="shared" si="1061"/>
        <v>0.40599999999999997</v>
      </c>
      <c r="AK7046" t="str">
        <f t="shared" si="1065"/>
        <v/>
      </c>
      <c r="AL7046" t="str">
        <f t="shared" si="1063"/>
        <v/>
      </c>
    </row>
    <row r="7047" spans="1:39" x14ac:dyDescent="0.2">
      <c r="A7047" t="s">
        <v>16447</v>
      </c>
      <c r="B7047" t="s">
        <v>830</v>
      </c>
      <c r="C7047" t="s">
        <v>16448</v>
      </c>
      <c r="D7047" s="1">
        <v>37512</v>
      </c>
      <c r="E7047" s="1">
        <v>43456</v>
      </c>
      <c r="F7047" t="s">
        <v>19</v>
      </c>
      <c r="I7047">
        <v>100</v>
      </c>
      <c r="J7047">
        <v>0</v>
      </c>
      <c r="K7047">
        <v>0</v>
      </c>
      <c r="L7047">
        <v>1225</v>
      </c>
      <c r="M7047">
        <v>1225</v>
      </c>
      <c r="N7047" t="s">
        <v>20</v>
      </c>
      <c r="O7047" t="s">
        <v>16449</v>
      </c>
      <c r="P7047" t="s">
        <v>28</v>
      </c>
      <c r="Q7047" t="s">
        <v>34233</v>
      </c>
      <c r="R7047" t="s">
        <v>34233</v>
      </c>
      <c r="S7047" t="s">
        <v>32628</v>
      </c>
      <c r="T7047" t="s">
        <v>34372</v>
      </c>
      <c r="U7047" t="s">
        <v>32656</v>
      </c>
      <c r="V7047" t="s">
        <v>33253</v>
      </c>
      <c r="W7047">
        <v>306</v>
      </c>
      <c r="X7047">
        <v>2</v>
      </c>
      <c r="Y7047">
        <v>1</v>
      </c>
      <c r="Z7047">
        <v>650</v>
      </c>
      <c r="AA7047">
        <v>8.5</v>
      </c>
      <c r="AC7047">
        <v>2</v>
      </c>
      <c r="AD7047" t="str">
        <f t="shared" si="1062"/>
        <v/>
      </c>
      <c r="AE7047" t="str">
        <f t="shared" si="1060"/>
        <v/>
      </c>
      <c r="AF7047" t="str">
        <f t="shared" si="1058"/>
        <v/>
      </c>
      <c r="AG7047">
        <f t="shared" si="1066"/>
        <v>2</v>
      </c>
      <c r="AH7047">
        <f t="shared" si="1064"/>
        <v>5.6</v>
      </c>
      <c r="AI7047">
        <v>0.14499999999999999</v>
      </c>
      <c r="AJ7047">
        <f t="shared" si="1061"/>
        <v>0.81199999999999994</v>
      </c>
      <c r="AK7047" t="str">
        <f t="shared" si="1065"/>
        <v/>
      </c>
      <c r="AL7047" t="str">
        <f t="shared" si="1063"/>
        <v/>
      </c>
    </row>
    <row r="7048" spans="1:39" x14ac:dyDescent="0.2">
      <c r="A7048" t="s">
        <v>28702</v>
      </c>
      <c r="B7048" t="s">
        <v>830</v>
      </c>
      <c r="C7048" t="s">
        <v>28703</v>
      </c>
      <c r="D7048" s="1">
        <v>42660</v>
      </c>
      <c r="E7048" s="1">
        <v>43951</v>
      </c>
      <c r="F7048" t="s">
        <v>19</v>
      </c>
      <c r="I7048">
        <v>100</v>
      </c>
      <c r="J7048">
        <v>0</v>
      </c>
      <c r="K7048">
        <v>0</v>
      </c>
      <c r="L7048">
        <v>2762</v>
      </c>
      <c r="M7048">
        <v>2762</v>
      </c>
      <c r="N7048" t="s">
        <v>20</v>
      </c>
      <c r="O7048" t="s">
        <v>15790</v>
      </c>
      <c r="P7048" t="s">
        <v>28</v>
      </c>
      <c r="Q7048" t="s">
        <v>34233</v>
      </c>
      <c r="R7048" t="s">
        <v>34233</v>
      </c>
      <c r="S7048" t="s">
        <v>32628</v>
      </c>
      <c r="T7048" t="s">
        <v>34362</v>
      </c>
      <c r="U7048" t="s">
        <v>32650</v>
      </c>
      <c r="V7048" t="s">
        <v>33293</v>
      </c>
      <c r="W7048">
        <v>700</v>
      </c>
      <c r="Y7048">
        <v>1</v>
      </c>
      <c r="AA7048">
        <v>8</v>
      </c>
      <c r="AC7048">
        <v>6</v>
      </c>
      <c r="AD7048" t="str">
        <f t="shared" si="1062"/>
        <v/>
      </c>
      <c r="AE7048" t="str">
        <f t="shared" si="1060"/>
        <v/>
      </c>
      <c r="AF7048" t="str">
        <f t="shared" si="1058"/>
        <v/>
      </c>
      <c r="AG7048">
        <f t="shared" si="1066"/>
        <v>6</v>
      </c>
      <c r="AH7048">
        <f t="shared" si="1064"/>
        <v>16.799999999999997</v>
      </c>
      <c r="AI7048">
        <v>0.14499999999999999</v>
      </c>
      <c r="AJ7048">
        <f t="shared" si="1061"/>
        <v>2.4359999999999995</v>
      </c>
      <c r="AK7048" t="str">
        <f t="shared" si="1065"/>
        <v/>
      </c>
      <c r="AL7048" t="str">
        <f t="shared" si="1063"/>
        <v/>
      </c>
    </row>
    <row r="7049" spans="1:39" x14ac:dyDescent="0.2">
      <c r="A7049" t="s">
        <v>16450</v>
      </c>
      <c r="B7049" t="s">
        <v>830</v>
      </c>
      <c r="C7049" t="s">
        <v>16451</v>
      </c>
      <c r="D7049" s="1">
        <v>37512</v>
      </c>
      <c r="E7049" s="1">
        <v>43951</v>
      </c>
      <c r="F7049" t="s">
        <v>19</v>
      </c>
      <c r="I7049">
        <v>100</v>
      </c>
      <c r="J7049">
        <v>0</v>
      </c>
      <c r="K7049">
        <v>0</v>
      </c>
      <c r="L7049">
        <v>1260</v>
      </c>
      <c r="M7049">
        <v>1260</v>
      </c>
      <c r="N7049" t="s">
        <v>20</v>
      </c>
      <c r="O7049" t="s">
        <v>16452</v>
      </c>
      <c r="P7049" t="s">
        <v>28</v>
      </c>
      <c r="Q7049" t="s">
        <v>34233</v>
      </c>
      <c r="R7049" t="s">
        <v>34233</v>
      </c>
      <c r="S7049" t="s">
        <v>32628</v>
      </c>
      <c r="T7049" t="s">
        <v>34356</v>
      </c>
      <c r="U7049" t="s">
        <v>32656</v>
      </c>
      <c r="V7049" t="s">
        <v>33253</v>
      </c>
      <c r="W7049">
        <v>315</v>
      </c>
      <c r="X7049">
        <v>2</v>
      </c>
      <c r="Y7049">
        <v>1</v>
      </c>
      <c r="Z7049">
        <v>650</v>
      </c>
      <c r="AA7049">
        <v>8.5</v>
      </c>
      <c r="AC7049">
        <v>2</v>
      </c>
      <c r="AD7049" t="str">
        <f t="shared" si="1062"/>
        <v/>
      </c>
      <c r="AE7049" t="str">
        <f t="shared" si="1060"/>
        <v/>
      </c>
      <c r="AF7049" t="str">
        <f t="shared" si="1058"/>
        <v/>
      </c>
      <c r="AG7049">
        <f t="shared" si="1066"/>
        <v>2</v>
      </c>
      <c r="AH7049">
        <f t="shared" si="1064"/>
        <v>5.6</v>
      </c>
      <c r="AI7049">
        <v>0.14499999999999999</v>
      </c>
      <c r="AJ7049">
        <f t="shared" si="1061"/>
        <v>0.81199999999999994</v>
      </c>
      <c r="AK7049" t="str">
        <f t="shared" si="1065"/>
        <v/>
      </c>
      <c r="AL7049" t="str">
        <f t="shared" si="1063"/>
        <v/>
      </c>
    </row>
    <row r="7050" spans="1:39" x14ac:dyDescent="0.2">
      <c r="A7050" t="s">
        <v>16453</v>
      </c>
      <c r="B7050" t="s">
        <v>830</v>
      </c>
      <c r="C7050" t="s">
        <v>16454</v>
      </c>
      <c r="D7050" s="1">
        <v>37512</v>
      </c>
      <c r="E7050" s="1">
        <v>43456</v>
      </c>
      <c r="F7050" t="s">
        <v>19</v>
      </c>
      <c r="I7050">
        <v>100</v>
      </c>
      <c r="J7050">
        <v>0</v>
      </c>
      <c r="K7050">
        <v>0</v>
      </c>
      <c r="L7050">
        <v>1276</v>
      </c>
      <c r="M7050">
        <v>1276</v>
      </c>
      <c r="N7050" t="s">
        <v>20</v>
      </c>
      <c r="O7050" t="s">
        <v>16455</v>
      </c>
      <c r="P7050" t="s">
        <v>28</v>
      </c>
      <c r="Q7050" t="s">
        <v>34233</v>
      </c>
      <c r="R7050" t="s">
        <v>34233</v>
      </c>
      <c r="S7050" t="s">
        <v>32628</v>
      </c>
      <c r="T7050" t="s">
        <v>32663</v>
      </c>
      <c r="U7050" t="s">
        <v>32656</v>
      </c>
      <c r="V7050" t="s">
        <v>33253</v>
      </c>
      <c r="W7050">
        <v>319</v>
      </c>
      <c r="X7050">
        <v>2</v>
      </c>
      <c r="Y7050">
        <v>1</v>
      </c>
      <c r="Z7050">
        <v>650</v>
      </c>
      <c r="AA7050">
        <v>8.5</v>
      </c>
      <c r="AC7050">
        <v>2</v>
      </c>
      <c r="AD7050" t="str">
        <f t="shared" si="1062"/>
        <v/>
      </c>
      <c r="AE7050" t="str">
        <f t="shared" si="1060"/>
        <v/>
      </c>
      <c r="AF7050" t="str">
        <f t="shared" si="1058"/>
        <v/>
      </c>
      <c r="AG7050">
        <f t="shared" si="1066"/>
        <v>2</v>
      </c>
      <c r="AH7050">
        <f t="shared" si="1064"/>
        <v>5.6</v>
      </c>
      <c r="AI7050">
        <v>0.14499999999999999</v>
      </c>
      <c r="AJ7050">
        <f t="shared" si="1061"/>
        <v>0.81199999999999994</v>
      </c>
      <c r="AK7050" t="str">
        <f t="shared" si="1065"/>
        <v/>
      </c>
      <c r="AL7050" t="str">
        <f t="shared" si="1063"/>
        <v/>
      </c>
    </row>
    <row r="7051" spans="1:39" x14ac:dyDescent="0.2">
      <c r="A7051" t="s">
        <v>20192</v>
      </c>
      <c r="B7051" t="s">
        <v>830</v>
      </c>
      <c r="C7051" t="s">
        <v>20193</v>
      </c>
      <c r="D7051" s="1">
        <v>38324</v>
      </c>
      <c r="E7051" s="1">
        <v>43456</v>
      </c>
      <c r="F7051" t="s">
        <v>19</v>
      </c>
      <c r="I7051">
        <v>100</v>
      </c>
      <c r="J7051">
        <v>0</v>
      </c>
      <c r="K7051">
        <v>0</v>
      </c>
      <c r="L7051">
        <v>631</v>
      </c>
      <c r="M7051">
        <v>631</v>
      </c>
      <c r="N7051" t="s">
        <v>20</v>
      </c>
      <c r="O7051" t="s">
        <v>20194</v>
      </c>
      <c r="P7051" t="s">
        <v>28</v>
      </c>
      <c r="Q7051" t="s">
        <v>34233</v>
      </c>
      <c r="R7051" t="s">
        <v>34233</v>
      </c>
      <c r="S7051" t="s">
        <v>32628</v>
      </c>
      <c r="T7051" t="s">
        <v>34450</v>
      </c>
      <c r="U7051" t="s">
        <v>33294</v>
      </c>
      <c r="V7051" t="s">
        <v>33295</v>
      </c>
      <c r="W7051">
        <v>1125</v>
      </c>
      <c r="X7051">
        <v>2</v>
      </c>
      <c r="Y7051">
        <v>1</v>
      </c>
      <c r="AA7051">
        <v>8</v>
      </c>
      <c r="AB7051">
        <v>30</v>
      </c>
      <c r="AC7051">
        <v>1</v>
      </c>
      <c r="AD7051" t="str">
        <f t="shared" si="1062"/>
        <v/>
      </c>
      <c r="AE7051" t="str">
        <f t="shared" si="1060"/>
        <v/>
      </c>
      <c r="AF7051" t="str">
        <f t="shared" si="1058"/>
        <v/>
      </c>
      <c r="AG7051">
        <f t="shared" si="1066"/>
        <v>1</v>
      </c>
      <c r="AH7051">
        <f t="shared" si="1064"/>
        <v>2.8</v>
      </c>
      <c r="AI7051">
        <v>0.14499999999999999</v>
      </c>
      <c r="AJ7051">
        <f t="shared" si="1061"/>
        <v>0.40599999999999997</v>
      </c>
      <c r="AK7051" t="str">
        <f t="shared" si="1065"/>
        <v/>
      </c>
      <c r="AL7051" t="str">
        <f t="shared" si="1063"/>
        <v/>
      </c>
      <c r="AM7051" t="s">
        <v>34141</v>
      </c>
    </row>
    <row r="7052" spans="1:39" x14ac:dyDescent="0.2">
      <c r="A7052" t="s">
        <v>20152</v>
      </c>
      <c r="B7052" t="s">
        <v>830</v>
      </c>
      <c r="C7052" t="s">
        <v>20153</v>
      </c>
      <c r="D7052" s="1">
        <v>38301</v>
      </c>
      <c r="E7052" s="1">
        <v>43829</v>
      </c>
      <c r="F7052" t="s">
        <v>39</v>
      </c>
      <c r="I7052">
        <v>100</v>
      </c>
      <c r="J7052">
        <v>0</v>
      </c>
      <c r="K7052">
        <v>0</v>
      </c>
      <c r="L7052">
        <v>284</v>
      </c>
      <c r="M7052">
        <v>284</v>
      </c>
      <c r="N7052" t="s">
        <v>20</v>
      </c>
      <c r="O7052" t="s">
        <v>20154</v>
      </c>
      <c r="P7052" t="s">
        <v>28</v>
      </c>
      <c r="Q7052" t="s">
        <v>34233</v>
      </c>
      <c r="R7052" t="s">
        <v>34233</v>
      </c>
      <c r="S7052" t="s">
        <v>33942</v>
      </c>
      <c r="T7052" t="s">
        <v>34233</v>
      </c>
      <c r="AD7052" t="str">
        <f t="shared" si="1062"/>
        <v/>
      </c>
      <c r="AE7052" t="str">
        <f t="shared" si="1060"/>
        <v/>
      </c>
      <c r="AF7052" t="str">
        <f t="shared" si="1058"/>
        <v/>
      </c>
      <c r="AG7052" t="str">
        <f t="shared" si="1066"/>
        <v/>
      </c>
      <c r="AH7052" t="str">
        <f t="shared" si="1064"/>
        <v/>
      </c>
      <c r="AI7052">
        <v>0.14499999999999999</v>
      </c>
      <c r="AJ7052" t="str">
        <f t="shared" si="1061"/>
        <v/>
      </c>
      <c r="AK7052" t="str">
        <f t="shared" si="1065"/>
        <v/>
      </c>
      <c r="AL7052" t="str">
        <f t="shared" si="1063"/>
        <v/>
      </c>
    </row>
    <row r="7053" spans="1:39" x14ac:dyDescent="0.2">
      <c r="A7053" t="s">
        <v>20195</v>
      </c>
      <c r="B7053" t="s">
        <v>830</v>
      </c>
      <c r="C7053" t="s">
        <v>20196</v>
      </c>
      <c r="D7053" s="1">
        <v>38324</v>
      </c>
      <c r="E7053" s="1">
        <v>43456</v>
      </c>
      <c r="F7053" t="s">
        <v>19</v>
      </c>
      <c r="I7053">
        <v>100</v>
      </c>
      <c r="J7053">
        <v>0</v>
      </c>
      <c r="K7053">
        <v>0</v>
      </c>
      <c r="L7053">
        <v>328</v>
      </c>
      <c r="M7053">
        <v>328</v>
      </c>
      <c r="N7053" t="s">
        <v>20</v>
      </c>
      <c r="O7053" t="s">
        <v>20163</v>
      </c>
      <c r="P7053" t="s">
        <v>28</v>
      </c>
      <c r="Q7053" t="s">
        <v>34233</v>
      </c>
      <c r="R7053" t="s">
        <v>34233</v>
      </c>
      <c r="S7053" t="s">
        <v>32628</v>
      </c>
      <c r="T7053" t="s">
        <v>34451</v>
      </c>
      <c r="U7053" t="s">
        <v>33294</v>
      </c>
      <c r="V7053" t="s">
        <v>33295</v>
      </c>
      <c r="W7053">
        <v>1125</v>
      </c>
      <c r="X7053">
        <v>2</v>
      </c>
      <c r="Y7053">
        <v>1</v>
      </c>
      <c r="AA7053">
        <v>8</v>
      </c>
      <c r="AB7053">
        <v>30</v>
      </c>
      <c r="AC7053">
        <v>1</v>
      </c>
      <c r="AD7053" t="str">
        <f t="shared" si="1062"/>
        <v/>
      </c>
      <c r="AE7053" t="str">
        <f t="shared" si="1060"/>
        <v/>
      </c>
      <c r="AF7053" t="str">
        <f t="shared" si="1058"/>
        <v/>
      </c>
      <c r="AG7053">
        <f t="shared" si="1066"/>
        <v>1</v>
      </c>
      <c r="AH7053">
        <f t="shared" si="1064"/>
        <v>2.8</v>
      </c>
      <c r="AI7053">
        <v>0.14499999999999999</v>
      </c>
      <c r="AJ7053">
        <f t="shared" si="1061"/>
        <v>0.40599999999999997</v>
      </c>
      <c r="AK7053" t="str">
        <f t="shared" si="1065"/>
        <v/>
      </c>
      <c r="AL7053" t="str">
        <f t="shared" si="1063"/>
        <v/>
      </c>
      <c r="AM7053" t="s">
        <v>34141</v>
      </c>
    </row>
    <row r="7054" spans="1:39" x14ac:dyDescent="0.2">
      <c r="A7054" t="s">
        <v>20161</v>
      </c>
      <c r="B7054" t="s">
        <v>830</v>
      </c>
      <c r="C7054" t="s">
        <v>20162</v>
      </c>
      <c r="D7054" s="1">
        <v>38301</v>
      </c>
      <c r="E7054" s="1">
        <v>43829</v>
      </c>
      <c r="F7054" t="s">
        <v>39</v>
      </c>
      <c r="I7054">
        <v>100</v>
      </c>
      <c r="J7054">
        <v>0</v>
      </c>
      <c r="K7054">
        <v>0</v>
      </c>
      <c r="L7054">
        <v>142</v>
      </c>
      <c r="M7054">
        <v>142</v>
      </c>
      <c r="N7054" t="s">
        <v>20</v>
      </c>
      <c r="O7054" t="s">
        <v>20163</v>
      </c>
      <c r="P7054" t="s">
        <v>28</v>
      </c>
      <c r="Q7054" t="s">
        <v>34233</v>
      </c>
      <c r="R7054" t="s">
        <v>34233</v>
      </c>
      <c r="S7054" t="s">
        <v>33942</v>
      </c>
      <c r="T7054" t="s">
        <v>34233</v>
      </c>
      <c r="AD7054" t="str">
        <f t="shared" si="1062"/>
        <v/>
      </c>
      <c r="AE7054" t="str">
        <f t="shared" si="1060"/>
        <v/>
      </c>
      <c r="AF7054" t="str">
        <f t="shared" si="1058"/>
        <v/>
      </c>
      <c r="AG7054" t="str">
        <f t="shared" si="1066"/>
        <v/>
      </c>
      <c r="AH7054" t="str">
        <f t="shared" si="1064"/>
        <v/>
      </c>
      <c r="AI7054">
        <v>0.14499999999999999</v>
      </c>
      <c r="AJ7054" t="str">
        <f t="shared" si="1061"/>
        <v/>
      </c>
      <c r="AK7054" t="str">
        <f t="shared" si="1065"/>
        <v/>
      </c>
      <c r="AL7054" t="str">
        <f t="shared" si="1063"/>
        <v/>
      </c>
    </row>
    <row r="7055" spans="1:39" x14ac:dyDescent="0.2">
      <c r="A7055" t="s">
        <v>20197</v>
      </c>
      <c r="B7055" t="s">
        <v>830</v>
      </c>
      <c r="C7055" t="s">
        <v>20198</v>
      </c>
      <c r="D7055" s="1">
        <v>38324</v>
      </c>
      <c r="E7055" s="1">
        <v>43456</v>
      </c>
      <c r="F7055" t="s">
        <v>19</v>
      </c>
      <c r="I7055">
        <v>100</v>
      </c>
      <c r="J7055">
        <v>0</v>
      </c>
      <c r="K7055">
        <v>0</v>
      </c>
      <c r="L7055">
        <v>319</v>
      </c>
      <c r="M7055">
        <v>319</v>
      </c>
      <c r="N7055" t="s">
        <v>20</v>
      </c>
      <c r="O7055" t="s">
        <v>20166</v>
      </c>
      <c r="P7055" t="s">
        <v>28</v>
      </c>
      <c r="Q7055" t="s">
        <v>34233</v>
      </c>
      <c r="R7055" t="s">
        <v>34233</v>
      </c>
      <c r="S7055" t="s">
        <v>32628</v>
      </c>
      <c r="T7055" t="s">
        <v>34452</v>
      </c>
      <c r="U7055" t="s">
        <v>33294</v>
      </c>
      <c r="V7055" t="s">
        <v>33295</v>
      </c>
      <c r="W7055">
        <v>1125</v>
      </c>
      <c r="X7055">
        <v>2</v>
      </c>
      <c r="Y7055">
        <v>1</v>
      </c>
      <c r="AA7055">
        <v>8</v>
      </c>
      <c r="AB7055">
        <v>30</v>
      </c>
      <c r="AC7055">
        <v>1</v>
      </c>
      <c r="AD7055" t="str">
        <f t="shared" si="1062"/>
        <v/>
      </c>
      <c r="AE7055" t="str">
        <f t="shared" si="1060"/>
        <v/>
      </c>
      <c r="AF7055" t="str">
        <f t="shared" si="1058"/>
        <v/>
      </c>
      <c r="AG7055">
        <f t="shared" si="1066"/>
        <v>1</v>
      </c>
      <c r="AH7055">
        <f t="shared" si="1064"/>
        <v>2.8</v>
      </c>
      <c r="AI7055">
        <v>0.14499999999999999</v>
      </c>
      <c r="AJ7055">
        <f t="shared" si="1061"/>
        <v>0.40599999999999997</v>
      </c>
      <c r="AK7055" t="str">
        <f t="shared" si="1065"/>
        <v/>
      </c>
      <c r="AL7055" t="str">
        <f t="shared" si="1063"/>
        <v/>
      </c>
      <c r="AM7055" t="s">
        <v>34141</v>
      </c>
    </row>
    <row r="7056" spans="1:39" x14ac:dyDescent="0.2">
      <c r="A7056" t="s">
        <v>20164</v>
      </c>
      <c r="B7056" t="s">
        <v>830</v>
      </c>
      <c r="C7056" t="s">
        <v>20165</v>
      </c>
      <c r="D7056" s="1">
        <v>38301</v>
      </c>
      <c r="E7056" s="1">
        <v>43829</v>
      </c>
      <c r="F7056" t="s">
        <v>39</v>
      </c>
      <c r="I7056">
        <v>100</v>
      </c>
      <c r="J7056">
        <v>0</v>
      </c>
      <c r="K7056">
        <v>0</v>
      </c>
      <c r="L7056">
        <v>151</v>
      </c>
      <c r="M7056">
        <v>151</v>
      </c>
      <c r="N7056" t="s">
        <v>20</v>
      </c>
      <c r="O7056" t="s">
        <v>20166</v>
      </c>
      <c r="P7056" t="s">
        <v>28</v>
      </c>
      <c r="Q7056" t="s">
        <v>34233</v>
      </c>
      <c r="R7056" t="s">
        <v>34233</v>
      </c>
      <c r="S7056" t="s">
        <v>33942</v>
      </c>
      <c r="T7056" t="s">
        <v>34233</v>
      </c>
      <c r="AD7056" t="str">
        <f t="shared" si="1062"/>
        <v/>
      </c>
      <c r="AE7056" t="str">
        <f t="shared" si="1060"/>
        <v/>
      </c>
      <c r="AF7056" t="str">
        <f t="shared" si="1058"/>
        <v/>
      </c>
      <c r="AG7056" t="str">
        <f t="shared" si="1066"/>
        <v/>
      </c>
      <c r="AH7056" t="str">
        <f t="shared" si="1064"/>
        <v/>
      </c>
      <c r="AI7056">
        <v>0.14499999999999999</v>
      </c>
      <c r="AJ7056" t="str">
        <f t="shared" si="1061"/>
        <v/>
      </c>
      <c r="AK7056" t="str">
        <f t="shared" si="1065"/>
        <v/>
      </c>
      <c r="AL7056" t="str">
        <f t="shared" si="1063"/>
        <v/>
      </c>
    </row>
    <row r="7057" spans="1:39" x14ac:dyDescent="0.2">
      <c r="A7057" t="s">
        <v>16456</v>
      </c>
      <c r="B7057" t="s">
        <v>830</v>
      </c>
      <c r="C7057" t="s">
        <v>16457</v>
      </c>
      <c r="D7057" s="1">
        <v>37512</v>
      </c>
      <c r="E7057" s="1">
        <v>43456</v>
      </c>
      <c r="F7057" t="s">
        <v>19</v>
      </c>
      <c r="I7057">
        <v>100</v>
      </c>
      <c r="J7057">
        <v>0</v>
      </c>
      <c r="K7057">
        <v>0</v>
      </c>
      <c r="L7057">
        <v>1266</v>
      </c>
      <c r="M7057">
        <v>1266</v>
      </c>
      <c r="N7057" t="s">
        <v>20</v>
      </c>
      <c r="O7057" t="s">
        <v>16458</v>
      </c>
      <c r="P7057" t="s">
        <v>28</v>
      </c>
      <c r="Q7057" t="s">
        <v>34233</v>
      </c>
      <c r="R7057" t="s">
        <v>34233</v>
      </c>
      <c r="S7057" t="s">
        <v>32628</v>
      </c>
      <c r="T7057" t="s">
        <v>32663</v>
      </c>
      <c r="U7057" t="s">
        <v>32656</v>
      </c>
      <c r="V7057" t="s">
        <v>33253</v>
      </c>
      <c r="W7057">
        <v>317</v>
      </c>
      <c r="X7057">
        <v>2</v>
      </c>
      <c r="Y7057">
        <v>1</v>
      </c>
      <c r="Z7057">
        <v>650</v>
      </c>
      <c r="AA7057">
        <v>8.5</v>
      </c>
      <c r="AC7057">
        <v>2</v>
      </c>
      <c r="AD7057" t="str">
        <f t="shared" si="1062"/>
        <v/>
      </c>
      <c r="AE7057" t="str">
        <f t="shared" si="1060"/>
        <v/>
      </c>
      <c r="AF7057" t="str">
        <f t="shared" si="1058"/>
        <v/>
      </c>
      <c r="AG7057">
        <f t="shared" si="1066"/>
        <v>2</v>
      </c>
      <c r="AH7057">
        <f t="shared" si="1064"/>
        <v>5.6</v>
      </c>
      <c r="AI7057">
        <v>0.14499999999999999</v>
      </c>
      <c r="AJ7057">
        <f t="shared" si="1061"/>
        <v>0.81199999999999994</v>
      </c>
      <c r="AK7057" t="str">
        <f t="shared" si="1065"/>
        <v/>
      </c>
      <c r="AL7057" t="str">
        <f t="shared" si="1063"/>
        <v/>
      </c>
    </row>
    <row r="7058" spans="1:39" x14ac:dyDescent="0.2">
      <c r="A7058" t="s">
        <v>20251</v>
      </c>
      <c r="B7058" t="s">
        <v>830</v>
      </c>
      <c r="C7058" t="s">
        <v>20252</v>
      </c>
      <c r="D7058" s="1">
        <v>38335</v>
      </c>
      <c r="E7058" s="1">
        <v>43456</v>
      </c>
      <c r="F7058" t="s">
        <v>19</v>
      </c>
      <c r="I7058">
        <v>100</v>
      </c>
      <c r="J7058">
        <v>0</v>
      </c>
      <c r="K7058">
        <v>0</v>
      </c>
      <c r="L7058">
        <v>537</v>
      </c>
      <c r="M7058">
        <v>537</v>
      </c>
      <c r="N7058" t="s">
        <v>20</v>
      </c>
      <c r="O7058" t="s">
        <v>20169</v>
      </c>
      <c r="P7058" t="s">
        <v>28</v>
      </c>
      <c r="Q7058" t="s">
        <v>34233</v>
      </c>
      <c r="R7058" t="s">
        <v>34233</v>
      </c>
      <c r="S7058" t="s">
        <v>32628</v>
      </c>
      <c r="T7058" t="s">
        <v>34453</v>
      </c>
      <c r="U7058" t="s">
        <v>33294</v>
      </c>
      <c r="V7058" t="s">
        <v>33295</v>
      </c>
      <c r="W7058">
        <v>1125</v>
      </c>
      <c r="X7058">
        <v>2</v>
      </c>
      <c r="Y7058">
        <v>1</v>
      </c>
      <c r="AA7058">
        <v>8</v>
      </c>
      <c r="AB7058">
        <v>30</v>
      </c>
      <c r="AC7058">
        <v>1</v>
      </c>
      <c r="AD7058" t="str">
        <f t="shared" si="1062"/>
        <v/>
      </c>
      <c r="AE7058" t="str">
        <f t="shared" si="1060"/>
        <v/>
      </c>
      <c r="AF7058" t="str">
        <f t="shared" ref="AF7058:AF7121" si="1067">IF((S7058&lt;&gt;"tühi")*(F7058&lt;&gt;"Elamumaa")*(G7058&lt;&gt;"Elamumaa")*(H7058&lt;&gt;"Elamumaa"),IF(Z7058=0,"",Z7058),"")</f>
        <v/>
      </c>
      <c r="AG7058">
        <f t="shared" si="1066"/>
        <v>1</v>
      </c>
      <c r="AH7058">
        <f t="shared" si="1064"/>
        <v>2.8</v>
      </c>
      <c r="AI7058">
        <v>0.14499999999999999</v>
      </c>
      <c r="AJ7058">
        <f t="shared" si="1061"/>
        <v>0.40599999999999997</v>
      </c>
      <c r="AK7058" t="str">
        <f t="shared" si="1065"/>
        <v/>
      </c>
      <c r="AL7058" t="str">
        <f t="shared" si="1063"/>
        <v/>
      </c>
      <c r="AM7058" t="s">
        <v>34141</v>
      </c>
    </row>
    <row r="7059" spans="1:39" x14ac:dyDescent="0.2">
      <c r="A7059" t="s">
        <v>20167</v>
      </c>
      <c r="B7059" t="s">
        <v>830</v>
      </c>
      <c r="C7059" t="s">
        <v>20168</v>
      </c>
      <c r="D7059" s="1">
        <v>38301</v>
      </c>
      <c r="E7059" s="1">
        <v>43829</v>
      </c>
      <c r="F7059" t="s">
        <v>39</v>
      </c>
      <c r="I7059">
        <v>100</v>
      </c>
      <c r="J7059">
        <v>0</v>
      </c>
      <c r="K7059">
        <v>0</v>
      </c>
      <c r="L7059">
        <v>248</v>
      </c>
      <c r="M7059">
        <v>248</v>
      </c>
      <c r="N7059" t="s">
        <v>20</v>
      </c>
      <c r="O7059" t="s">
        <v>20169</v>
      </c>
      <c r="P7059" t="s">
        <v>28</v>
      </c>
      <c r="Q7059" t="s">
        <v>34233</v>
      </c>
      <c r="R7059" t="s">
        <v>34233</v>
      </c>
      <c r="S7059" t="s">
        <v>33942</v>
      </c>
      <c r="T7059" t="s">
        <v>34233</v>
      </c>
      <c r="AD7059" t="str">
        <f t="shared" si="1062"/>
        <v/>
      </c>
      <c r="AE7059" t="str">
        <f t="shared" si="1060"/>
        <v/>
      </c>
      <c r="AF7059" t="str">
        <f t="shared" si="1067"/>
        <v/>
      </c>
      <c r="AG7059" t="str">
        <f t="shared" si="1066"/>
        <v/>
      </c>
      <c r="AH7059" t="str">
        <f t="shared" si="1064"/>
        <v/>
      </c>
      <c r="AI7059">
        <v>0.14499999999999999</v>
      </c>
      <c r="AJ7059" t="str">
        <f t="shared" si="1061"/>
        <v/>
      </c>
      <c r="AK7059" t="str">
        <f t="shared" si="1065"/>
        <v/>
      </c>
      <c r="AL7059" t="str">
        <f t="shared" si="1063"/>
        <v/>
      </c>
    </row>
    <row r="7060" spans="1:39" s="20" customFormat="1" x14ac:dyDescent="0.2">
      <c r="A7060" s="20" t="s">
        <v>20199</v>
      </c>
      <c r="B7060" s="20" t="s">
        <v>830</v>
      </c>
      <c r="C7060" s="20" t="s">
        <v>20200</v>
      </c>
      <c r="D7060" s="21">
        <v>38324</v>
      </c>
      <c r="E7060" s="21">
        <v>43456</v>
      </c>
      <c r="F7060" s="20" t="s">
        <v>19</v>
      </c>
      <c r="I7060" s="20">
        <v>100</v>
      </c>
      <c r="J7060" s="20">
        <v>0</v>
      </c>
      <c r="K7060" s="20">
        <v>0</v>
      </c>
      <c r="L7060" s="20">
        <v>58</v>
      </c>
      <c r="M7060" s="20">
        <v>58</v>
      </c>
      <c r="N7060" s="20" t="s">
        <v>20</v>
      </c>
      <c r="O7060" s="20" t="s">
        <v>20169</v>
      </c>
      <c r="P7060" s="20" t="s">
        <v>28</v>
      </c>
      <c r="Q7060" s="20" t="s">
        <v>34233</v>
      </c>
      <c r="R7060" s="20" t="s">
        <v>34233</v>
      </c>
      <c r="S7060" s="20" t="s">
        <v>32628</v>
      </c>
      <c r="U7060" s="20" t="s">
        <v>33744</v>
      </c>
      <c r="V7060" s="20" t="s">
        <v>33295</v>
      </c>
      <c r="AD7060" s="20" t="str">
        <f t="shared" si="1062"/>
        <v/>
      </c>
      <c r="AE7060" s="20" t="str">
        <f t="shared" si="1060"/>
        <v/>
      </c>
      <c r="AF7060" s="20" t="str">
        <f t="shared" si="1067"/>
        <v/>
      </c>
      <c r="AG7060" s="20" t="str">
        <f t="shared" si="1066"/>
        <v/>
      </c>
      <c r="AH7060" s="20" t="str">
        <f t="shared" si="1064"/>
        <v/>
      </c>
      <c r="AI7060" s="20">
        <v>0.14499999999999999</v>
      </c>
      <c r="AJ7060" s="20" t="str">
        <f t="shared" si="1061"/>
        <v/>
      </c>
      <c r="AK7060" s="20" t="str">
        <f t="shared" si="1065"/>
        <v/>
      </c>
      <c r="AL7060" s="20" t="str">
        <f t="shared" si="1063"/>
        <v/>
      </c>
      <c r="AM7060" s="20" t="s">
        <v>34045</v>
      </c>
    </row>
    <row r="7061" spans="1:39" x14ac:dyDescent="0.2">
      <c r="A7061" t="s">
        <v>20253</v>
      </c>
      <c r="B7061" t="s">
        <v>830</v>
      </c>
      <c r="C7061" t="s">
        <v>20254</v>
      </c>
      <c r="D7061" s="1">
        <v>38335</v>
      </c>
      <c r="E7061" s="1">
        <v>43456</v>
      </c>
      <c r="F7061" t="s">
        <v>19</v>
      </c>
      <c r="I7061">
        <v>100</v>
      </c>
      <c r="J7061">
        <v>0</v>
      </c>
      <c r="K7061">
        <v>0</v>
      </c>
      <c r="L7061">
        <v>582</v>
      </c>
      <c r="M7061">
        <v>582</v>
      </c>
      <c r="N7061" t="s">
        <v>20</v>
      </c>
      <c r="O7061" t="s">
        <v>20181</v>
      </c>
      <c r="P7061" t="s">
        <v>28</v>
      </c>
      <c r="Q7061" t="s">
        <v>34233</v>
      </c>
      <c r="R7061" t="s">
        <v>34233</v>
      </c>
      <c r="S7061" t="s">
        <v>32628</v>
      </c>
      <c r="T7061" t="s">
        <v>34362</v>
      </c>
      <c r="U7061" t="s">
        <v>33294</v>
      </c>
      <c r="V7061" t="s">
        <v>33295</v>
      </c>
      <c r="W7061">
        <v>1125</v>
      </c>
      <c r="X7061">
        <v>2</v>
      </c>
      <c r="Y7061">
        <v>1</v>
      </c>
      <c r="AA7061">
        <v>8</v>
      </c>
      <c r="AB7061">
        <v>30</v>
      </c>
      <c r="AC7061">
        <v>1</v>
      </c>
      <c r="AD7061" t="str">
        <f t="shared" si="1062"/>
        <v/>
      </c>
      <c r="AE7061" t="str">
        <f t="shared" si="1060"/>
        <v/>
      </c>
      <c r="AF7061" t="str">
        <f t="shared" si="1067"/>
        <v/>
      </c>
      <c r="AG7061">
        <f t="shared" si="1066"/>
        <v>1</v>
      </c>
      <c r="AH7061">
        <f t="shared" si="1064"/>
        <v>2.8</v>
      </c>
      <c r="AI7061">
        <v>0.14499999999999999</v>
      </c>
      <c r="AJ7061">
        <f t="shared" si="1061"/>
        <v>0.40599999999999997</v>
      </c>
      <c r="AK7061" t="str">
        <f t="shared" si="1065"/>
        <v/>
      </c>
      <c r="AL7061" t="str">
        <f t="shared" si="1063"/>
        <v/>
      </c>
      <c r="AM7061" t="s">
        <v>34141</v>
      </c>
    </row>
    <row r="7062" spans="1:39" x14ac:dyDescent="0.2">
      <c r="A7062" t="s">
        <v>20179</v>
      </c>
      <c r="B7062" t="s">
        <v>830</v>
      </c>
      <c r="C7062" t="s">
        <v>20180</v>
      </c>
      <c r="D7062" s="1">
        <v>38301</v>
      </c>
      <c r="E7062" s="1">
        <v>43829</v>
      </c>
      <c r="F7062" t="s">
        <v>39</v>
      </c>
      <c r="I7062">
        <v>100</v>
      </c>
      <c r="J7062">
        <v>0</v>
      </c>
      <c r="K7062">
        <v>0</v>
      </c>
      <c r="L7062">
        <v>231</v>
      </c>
      <c r="M7062">
        <v>231</v>
      </c>
      <c r="N7062" t="s">
        <v>20</v>
      </c>
      <c r="O7062" t="s">
        <v>20181</v>
      </c>
      <c r="P7062" t="s">
        <v>28</v>
      </c>
      <c r="Q7062" t="s">
        <v>34233</v>
      </c>
      <c r="R7062" t="s">
        <v>34233</v>
      </c>
      <c r="S7062" t="s">
        <v>33942</v>
      </c>
      <c r="T7062" t="s">
        <v>34233</v>
      </c>
      <c r="AD7062" t="str">
        <f t="shared" si="1062"/>
        <v/>
      </c>
      <c r="AE7062" t="str">
        <f t="shared" si="1060"/>
        <v/>
      </c>
      <c r="AF7062" t="str">
        <f t="shared" si="1067"/>
        <v/>
      </c>
      <c r="AG7062" t="str">
        <f t="shared" si="1066"/>
        <v/>
      </c>
      <c r="AH7062" t="str">
        <f t="shared" si="1064"/>
        <v/>
      </c>
      <c r="AI7062">
        <v>0.14499999999999999</v>
      </c>
      <c r="AJ7062" t="str">
        <f t="shared" si="1061"/>
        <v/>
      </c>
      <c r="AK7062" t="str">
        <f t="shared" si="1065"/>
        <v/>
      </c>
      <c r="AL7062" t="str">
        <f t="shared" si="1063"/>
        <v/>
      </c>
    </row>
    <row r="7063" spans="1:39" x14ac:dyDescent="0.2">
      <c r="A7063" t="s">
        <v>30079</v>
      </c>
      <c r="B7063" t="s">
        <v>830</v>
      </c>
      <c r="C7063" t="s">
        <v>30080</v>
      </c>
      <c r="D7063" s="1">
        <v>43763</v>
      </c>
      <c r="E7063" s="1">
        <v>43763</v>
      </c>
      <c r="F7063" t="s">
        <v>19</v>
      </c>
      <c r="I7063">
        <v>100</v>
      </c>
      <c r="J7063">
        <v>0</v>
      </c>
      <c r="K7063">
        <v>0</v>
      </c>
      <c r="L7063">
        <v>333</v>
      </c>
      <c r="M7063">
        <v>333</v>
      </c>
      <c r="N7063" t="s">
        <v>20</v>
      </c>
      <c r="O7063" t="s">
        <v>20184</v>
      </c>
      <c r="P7063" t="s">
        <v>28</v>
      </c>
      <c r="Q7063" t="s">
        <v>34233</v>
      </c>
      <c r="R7063" t="s">
        <v>34233</v>
      </c>
      <c r="S7063" t="s">
        <v>32628</v>
      </c>
      <c r="T7063" t="s">
        <v>34451</v>
      </c>
      <c r="U7063" t="s">
        <v>33294</v>
      </c>
      <c r="V7063" t="s">
        <v>33295</v>
      </c>
      <c r="W7063">
        <v>1125</v>
      </c>
      <c r="X7063">
        <v>2</v>
      </c>
      <c r="Y7063">
        <v>1</v>
      </c>
      <c r="AA7063">
        <v>8</v>
      </c>
      <c r="AB7063">
        <v>30</v>
      </c>
      <c r="AC7063">
        <v>1</v>
      </c>
      <c r="AD7063" t="str">
        <f t="shared" si="1062"/>
        <v/>
      </c>
      <c r="AE7063" t="str">
        <f t="shared" si="1060"/>
        <v/>
      </c>
      <c r="AF7063" t="str">
        <f t="shared" si="1067"/>
        <v/>
      </c>
      <c r="AG7063">
        <f t="shared" si="1066"/>
        <v>1</v>
      </c>
      <c r="AH7063">
        <f t="shared" si="1064"/>
        <v>2.8</v>
      </c>
      <c r="AI7063">
        <v>0.14499999999999999</v>
      </c>
      <c r="AJ7063">
        <f t="shared" si="1061"/>
        <v>0.40599999999999997</v>
      </c>
      <c r="AK7063" t="str">
        <f t="shared" si="1065"/>
        <v/>
      </c>
      <c r="AL7063" t="str">
        <f t="shared" si="1063"/>
        <v/>
      </c>
      <c r="AM7063" t="s">
        <v>34141</v>
      </c>
    </row>
    <row r="7064" spans="1:39" x14ac:dyDescent="0.2">
      <c r="A7064" t="s">
        <v>20182</v>
      </c>
      <c r="B7064" t="s">
        <v>830</v>
      </c>
      <c r="C7064" t="s">
        <v>20183</v>
      </c>
      <c r="D7064" s="1">
        <v>38301</v>
      </c>
      <c r="E7064" s="1">
        <v>43829</v>
      </c>
      <c r="F7064" t="s">
        <v>39</v>
      </c>
      <c r="I7064">
        <v>100</v>
      </c>
      <c r="J7064">
        <v>0</v>
      </c>
      <c r="K7064">
        <v>0</v>
      </c>
      <c r="L7064">
        <v>117</v>
      </c>
      <c r="M7064">
        <v>117</v>
      </c>
      <c r="N7064" t="s">
        <v>20</v>
      </c>
      <c r="O7064" t="s">
        <v>20184</v>
      </c>
      <c r="P7064" t="s">
        <v>28</v>
      </c>
      <c r="Q7064" t="s">
        <v>34233</v>
      </c>
      <c r="R7064" t="s">
        <v>34233</v>
      </c>
      <c r="S7064" t="s">
        <v>33942</v>
      </c>
      <c r="T7064" t="s">
        <v>34233</v>
      </c>
      <c r="AD7064" t="str">
        <f t="shared" si="1062"/>
        <v/>
      </c>
      <c r="AE7064" t="str">
        <f t="shared" si="1060"/>
        <v/>
      </c>
      <c r="AF7064" t="str">
        <f t="shared" si="1067"/>
        <v/>
      </c>
      <c r="AG7064" t="str">
        <f t="shared" si="1066"/>
        <v/>
      </c>
      <c r="AH7064" t="str">
        <f t="shared" si="1064"/>
        <v/>
      </c>
      <c r="AI7064">
        <v>0.14499999999999999</v>
      </c>
      <c r="AJ7064" t="str">
        <f t="shared" si="1061"/>
        <v/>
      </c>
      <c r="AK7064" t="str">
        <f t="shared" si="1065"/>
        <v/>
      </c>
      <c r="AL7064" t="str">
        <f t="shared" si="1063"/>
        <v/>
      </c>
    </row>
    <row r="7065" spans="1:39" x14ac:dyDescent="0.2">
      <c r="A7065" t="s">
        <v>16459</v>
      </c>
      <c r="B7065" t="s">
        <v>830</v>
      </c>
      <c r="C7065" t="s">
        <v>16460</v>
      </c>
      <c r="D7065" s="1">
        <v>37512</v>
      </c>
      <c r="E7065" s="1">
        <v>43456</v>
      </c>
      <c r="F7065" t="s">
        <v>19</v>
      </c>
      <c r="I7065">
        <v>100</v>
      </c>
      <c r="J7065">
        <v>0</v>
      </c>
      <c r="K7065">
        <v>0</v>
      </c>
      <c r="L7065">
        <v>1260</v>
      </c>
      <c r="M7065">
        <v>1260</v>
      </c>
      <c r="N7065" t="s">
        <v>20</v>
      </c>
      <c r="O7065" t="s">
        <v>16461</v>
      </c>
      <c r="P7065" t="s">
        <v>28</v>
      </c>
      <c r="Q7065" t="s">
        <v>34233</v>
      </c>
      <c r="R7065" t="s">
        <v>34233</v>
      </c>
      <c r="S7065" t="s">
        <v>32628</v>
      </c>
      <c r="T7065" t="s">
        <v>34356</v>
      </c>
      <c r="U7065" t="s">
        <v>32656</v>
      </c>
      <c r="V7065" t="s">
        <v>33253</v>
      </c>
      <c r="W7065">
        <v>315</v>
      </c>
      <c r="X7065">
        <v>2</v>
      </c>
      <c r="Y7065">
        <v>1</v>
      </c>
      <c r="Z7065">
        <v>650</v>
      </c>
      <c r="AA7065">
        <v>8.5</v>
      </c>
      <c r="AC7065">
        <v>2</v>
      </c>
      <c r="AD7065" t="str">
        <f t="shared" si="1062"/>
        <v/>
      </c>
      <c r="AE7065" t="str">
        <f t="shared" si="1060"/>
        <v/>
      </c>
      <c r="AF7065" t="str">
        <f t="shared" si="1067"/>
        <v/>
      </c>
      <c r="AG7065">
        <f t="shared" si="1066"/>
        <v>2</v>
      </c>
      <c r="AH7065">
        <f t="shared" si="1064"/>
        <v>5.6</v>
      </c>
      <c r="AI7065">
        <v>0.14499999999999999</v>
      </c>
      <c r="AJ7065">
        <f t="shared" si="1061"/>
        <v>0.81199999999999994</v>
      </c>
      <c r="AK7065" t="str">
        <f t="shared" si="1065"/>
        <v/>
      </c>
      <c r="AL7065" t="str">
        <f t="shared" si="1063"/>
        <v/>
      </c>
    </row>
    <row r="7066" spans="1:39" x14ac:dyDescent="0.2">
      <c r="A7066" t="s">
        <v>18975</v>
      </c>
      <c r="B7066" t="s">
        <v>830</v>
      </c>
      <c r="C7066" t="s">
        <v>18976</v>
      </c>
      <c r="D7066" s="1">
        <v>38324</v>
      </c>
      <c r="E7066" s="1">
        <v>43456</v>
      </c>
      <c r="F7066" t="s">
        <v>19</v>
      </c>
      <c r="I7066">
        <v>100</v>
      </c>
      <c r="J7066">
        <v>0</v>
      </c>
      <c r="K7066">
        <v>0</v>
      </c>
      <c r="L7066">
        <v>338</v>
      </c>
      <c r="M7066">
        <v>338</v>
      </c>
      <c r="N7066" t="s">
        <v>20</v>
      </c>
      <c r="O7066" t="s">
        <v>18977</v>
      </c>
      <c r="P7066" t="s">
        <v>28</v>
      </c>
      <c r="Q7066" t="s">
        <v>34233</v>
      </c>
      <c r="R7066" t="s">
        <v>34233</v>
      </c>
      <c r="S7066" t="s">
        <v>32628</v>
      </c>
      <c r="T7066" t="s">
        <v>34452</v>
      </c>
      <c r="U7066" t="s">
        <v>33294</v>
      </c>
      <c r="V7066" t="s">
        <v>33295</v>
      </c>
      <c r="W7066">
        <v>1125</v>
      </c>
      <c r="X7066">
        <v>2</v>
      </c>
      <c r="Y7066">
        <v>1</v>
      </c>
      <c r="AA7066">
        <v>8</v>
      </c>
      <c r="AB7066">
        <v>30</v>
      </c>
      <c r="AC7066">
        <v>1</v>
      </c>
      <c r="AD7066" t="str">
        <f t="shared" si="1062"/>
        <v/>
      </c>
      <c r="AE7066" t="str">
        <f t="shared" ref="AE7066:AE7129" si="1068">IF((S7066="tühi")*(AC7066&lt;&gt;""),AC7066,"")</f>
        <v/>
      </c>
      <c r="AF7066" t="str">
        <f t="shared" si="1067"/>
        <v/>
      </c>
      <c r="AG7066">
        <f t="shared" si="1066"/>
        <v>1</v>
      </c>
      <c r="AH7066">
        <f t="shared" si="1064"/>
        <v>2.8</v>
      </c>
      <c r="AI7066">
        <v>0.14499999999999999</v>
      </c>
      <c r="AJ7066">
        <f t="shared" si="1061"/>
        <v>0.40599999999999997</v>
      </c>
      <c r="AK7066" t="str">
        <f t="shared" si="1065"/>
        <v/>
      </c>
      <c r="AL7066" t="str">
        <f t="shared" si="1063"/>
        <v/>
      </c>
      <c r="AM7066" t="s">
        <v>34141</v>
      </c>
    </row>
    <row r="7067" spans="1:39" x14ac:dyDescent="0.2">
      <c r="A7067" t="s">
        <v>20185</v>
      </c>
      <c r="B7067" t="s">
        <v>830</v>
      </c>
      <c r="C7067" t="s">
        <v>20186</v>
      </c>
      <c r="D7067" s="1">
        <v>38301</v>
      </c>
      <c r="E7067" s="1">
        <v>43829</v>
      </c>
      <c r="F7067" t="s">
        <v>39</v>
      </c>
      <c r="I7067">
        <v>100</v>
      </c>
      <c r="J7067">
        <v>0</v>
      </c>
      <c r="K7067">
        <v>0</v>
      </c>
      <c r="L7067">
        <v>124</v>
      </c>
      <c r="M7067">
        <v>124</v>
      </c>
      <c r="N7067" t="s">
        <v>20</v>
      </c>
      <c r="O7067" t="s">
        <v>18977</v>
      </c>
      <c r="P7067" t="s">
        <v>28</v>
      </c>
      <c r="Q7067" t="s">
        <v>34233</v>
      </c>
      <c r="R7067" t="s">
        <v>34233</v>
      </c>
      <c r="S7067" t="s">
        <v>33942</v>
      </c>
      <c r="T7067" t="s">
        <v>34233</v>
      </c>
      <c r="AD7067" t="str">
        <f t="shared" si="1062"/>
        <v/>
      </c>
      <c r="AE7067" t="str">
        <f t="shared" si="1068"/>
        <v/>
      </c>
      <c r="AF7067" t="str">
        <f t="shared" si="1067"/>
        <v/>
      </c>
      <c r="AG7067" t="str">
        <f t="shared" si="1066"/>
        <v/>
      </c>
      <c r="AH7067" t="str">
        <f t="shared" si="1064"/>
        <v/>
      </c>
      <c r="AI7067">
        <v>0.14499999999999999</v>
      </c>
      <c r="AJ7067" t="str">
        <f t="shared" si="1061"/>
        <v/>
      </c>
      <c r="AK7067" t="str">
        <f t="shared" si="1065"/>
        <v/>
      </c>
      <c r="AL7067" t="str">
        <f t="shared" si="1063"/>
        <v/>
      </c>
    </row>
    <row r="7068" spans="1:39" x14ac:dyDescent="0.2">
      <c r="A7068" t="s">
        <v>18389</v>
      </c>
      <c r="B7068" t="s">
        <v>830</v>
      </c>
      <c r="C7068" t="s">
        <v>18390</v>
      </c>
      <c r="D7068" s="1">
        <v>38324</v>
      </c>
      <c r="E7068" s="1">
        <v>43456</v>
      </c>
      <c r="F7068" t="s">
        <v>19</v>
      </c>
      <c r="I7068">
        <v>100</v>
      </c>
      <c r="J7068">
        <v>0</v>
      </c>
      <c r="K7068">
        <v>0</v>
      </c>
      <c r="L7068">
        <v>590</v>
      </c>
      <c r="M7068">
        <v>590</v>
      </c>
      <c r="N7068" t="s">
        <v>20</v>
      </c>
      <c r="O7068" t="s">
        <v>18391</v>
      </c>
      <c r="P7068" t="s">
        <v>28</v>
      </c>
      <c r="Q7068" t="s">
        <v>34233</v>
      </c>
      <c r="R7068" t="s">
        <v>34233</v>
      </c>
      <c r="S7068" t="s">
        <v>32628</v>
      </c>
      <c r="T7068" t="s">
        <v>34453</v>
      </c>
      <c r="U7068" t="s">
        <v>33294</v>
      </c>
      <c r="V7068" t="s">
        <v>33295</v>
      </c>
      <c r="W7068">
        <v>1125</v>
      </c>
      <c r="X7068">
        <v>2</v>
      </c>
      <c r="Y7068">
        <v>1</v>
      </c>
      <c r="AA7068">
        <v>8</v>
      </c>
      <c r="AB7068">
        <v>30</v>
      </c>
      <c r="AC7068">
        <v>1</v>
      </c>
      <c r="AD7068" t="str">
        <f t="shared" si="1062"/>
        <v/>
      </c>
      <c r="AE7068" t="str">
        <f t="shared" si="1068"/>
        <v/>
      </c>
      <c r="AF7068" t="str">
        <f t="shared" si="1067"/>
        <v/>
      </c>
      <c r="AG7068">
        <f t="shared" si="1066"/>
        <v>1</v>
      </c>
      <c r="AH7068">
        <f t="shared" si="1064"/>
        <v>2.8</v>
      </c>
      <c r="AI7068">
        <v>0.14499999999999999</v>
      </c>
      <c r="AJ7068">
        <f t="shared" si="1061"/>
        <v>0.40599999999999997</v>
      </c>
      <c r="AK7068" t="str">
        <f t="shared" si="1065"/>
        <v/>
      </c>
      <c r="AL7068" t="str">
        <f t="shared" si="1063"/>
        <v/>
      </c>
      <c r="AM7068" t="s">
        <v>34141</v>
      </c>
    </row>
    <row r="7069" spans="1:39" x14ac:dyDescent="0.2">
      <c r="A7069" t="s">
        <v>20187</v>
      </c>
      <c r="B7069" t="s">
        <v>830</v>
      </c>
      <c r="C7069" t="s">
        <v>20188</v>
      </c>
      <c r="D7069" s="1">
        <v>38301</v>
      </c>
      <c r="E7069" s="1">
        <v>44104</v>
      </c>
      <c r="F7069" t="s">
        <v>39</v>
      </c>
      <c r="I7069">
        <v>100</v>
      </c>
      <c r="J7069">
        <v>0</v>
      </c>
      <c r="K7069">
        <v>0</v>
      </c>
      <c r="L7069">
        <v>231</v>
      </c>
      <c r="M7069">
        <v>231</v>
      </c>
      <c r="N7069" t="s">
        <v>20</v>
      </c>
      <c r="O7069" t="s">
        <v>18391</v>
      </c>
      <c r="P7069" t="s">
        <v>28</v>
      </c>
      <c r="Q7069" t="s">
        <v>34233</v>
      </c>
      <c r="R7069" t="s">
        <v>34233</v>
      </c>
      <c r="S7069" t="s">
        <v>33942</v>
      </c>
      <c r="T7069" t="s">
        <v>34233</v>
      </c>
      <c r="AD7069" t="str">
        <f t="shared" si="1062"/>
        <v/>
      </c>
      <c r="AE7069" t="str">
        <f t="shared" si="1068"/>
        <v/>
      </c>
      <c r="AF7069" t="str">
        <f t="shared" si="1067"/>
        <v/>
      </c>
      <c r="AG7069" t="str">
        <f t="shared" si="1066"/>
        <v/>
      </c>
      <c r="AH7069" t="str">
        <f t="shared" si="1064"/>
        <v/>
      </c>
      <c r="AI7069">
        <v>0.14499999999999999</v>
      </c>
      <c r="AJ7069" t="str">
        <f t="shared" si="1061"/>
        <v/>
      </c>
      <c r="AK7069" t="str">
        <f t="shared" si="1065"/>
        <v/>
      </c>
      <c r="AL7069" t="str">
        <f t="shared" si="1063"/>
        <v/>
      </c>
    </row>
    <row r="7070" spans="1:39" x14ac:dyDescent="0.2">
      <c r="A7070" t="s">
        <v>15838</v>
      </c>
      <c r="B7070" t="s">
        <v>830</v>
      </c>
      <c r="C7070" t="s">
        <v>15839</v>
      </c>
      <c r="D7070" s="1">
        <v>37384</v>
      </c>
      <c r="E7070" s="1">
        <v>43951</v>
      </c>
      <c r="F7070" t="s">
        <v>19</v>
      </c>
      <c r="I7070">
        <v>100</v>
      </c>
      <c r="J7070">
        <v>0</v>
      </c>
      <c r="K7070">
        <v>0</v>
      </c>
      <c r="L7070">
        <v>1527</v>
      </c>
      <c r="M7070">
        <v>1527</v>
      </c>
      <c r="N7070" t="s">
        <v>20</v>
      </c>
      <c r="O7070" t="s">
        <v>15840</v>
      </c>
      <c r="P7070" t="s">
        <v>28</v>
      </c>
      <c r="Q7070" t="s">
        <v>34233</v>
      </c>
      <c r="R7070" t="s">
        <v>34233</v>
      </c>
      <c r="S7070" t="s">
        <v>32628</v>
      </c>
      <c r="T7070" t="s">
        <v>34357</v>
      </c>
      <c r="AD7070" t="str">
        <f t="shared" si="1062"/>
        <v/>
      </c>
      <c r="AE7070" t="str">
        <f t="shared" si="1068"/>
        <v/>
      </c>
      <c r="AF7070" t="str">
        <f t="shared" si="1067"/>
        <v/>
      </c>
      <c r="AG7070" s="17">
        <v>1</v>
      </c>
      <c r="AH7070">
        <f t="shared" si="1064"/>
        <v>2.8</v>
      </c>
      <c r="AI7070">
        <v>0.14499999999999999</v>
      </c>
      <c r="AJ7070">
        <f t="shared" ref="AJ7070:AJ7133" si="1069">IF(COUNTBLANK(AH7070),"",AH7070*AI7070)</f>
        <v>0.40599999999999997</v>
      </c>
      <c r="AK7070" t="str">
        <f t="shared" si="1065"/>
        <v/>
      </c>
      <c r="AL7070" t="str">
        <f t="shared" si="1063"/>
        <v/>
      </c>
    </row>
    <row r="7071" spans="1:39" x14ac:dyDescent="0.2">
      <c r="A7071" t="s">
        <v>16462</v>
      </c>
      <c r="B7071" t="s">
        <v>830</v>
      </c>
      <c r="C7071" t="s">
        <v>16463</v>
      </c>
      <c r="D7071" s="1">
        <v>37512</v>
      </c>
      <c r="E7071" s="1">
        <v>43456</v>
      </c>
      <c r="F7071" t="s">
        <v>19</v>
      </c>
      <c r="I7071">
        <v>100</v>
      </c>
      <c r="J7071">
        <v>0</v>
      </c>
      <c r="K7071">
        <v>0</v>
      </c>
      <c r="L7071">
        <v>1245</v>
      </c>
      <c r="M7071">
        <v>1245</v>
      </c>
      <c r="N7071" t="s">
        <v>20</v>
      </c>
      <c r="O7071" t="s">
        <v>16464</v>
      </c>
      <c r="P7071" t="s">
        <v>28</v>
      </c>
      <c r="Q7071" t="s">
        <v>34233</v>
      </c>
      <c r="R7071" t="s">
        <v>34233</v>
      </c>
      <c r="S7071" t="s">
        <v>32628</v>
      </c>
      <c r="T7071" t="s">
        <v>34356</v>
      </c>
      <c r="U7071" t="s">
        <v>32656</v>
      </c>
      <c r="V7071" t="s">
        <v>33253</v>
      </c>
      <c r="W7071">
        <v>311</v>
      </c>
      <c r="X7071">
        <v>2</v>
      </c>
      <c r="Y7071">
        <v>1</v>
      </c>
      <c r="Z7071">
        <v>650</v>
      </c>
      <c r="AA7071">
        <v>8.5</v>
      </c>
      <c r="AC7071">
        <v>2</v>
      </c>
      <c r="AD7071" t="str">
        <f t="shared" si="1062"/>
        <v/>
      </c>
      <c r="AE7071" t="str">
        <f t="shared" si="1068"/>
        <v/>
      </c>
      <c r="AF7071" t="str">
        <f t="shared" si="1067"/>
        <v/>
      </c>
      <c r="AG7071">
        <f t="shared" ref="AG7071:AG7086" si="1070">IF((S7071&lt;&gt;"tühi")*(AC7071&lt;&gt;""),AC7071,"")</f>
        <v>2</v>
      </c>
      <c r="AH7071">
        <f t="shared" si="1064"/>
        <v>5.6</v>
      </c>
      <c r="AI7071">
        <v>0.14499999999999999</v>
      </c>
      <c r="AJ7071">
        <f t="shared" si="1069"/>
        <v>0.81199999999999994</v>
      </c>
      <c r="AK7071" t="str">
        <f t="shared" si="1065"/>
        <v/>
      </c>
      <c r="AL7071" t="str">
        <f t="shared" si="1063"/>
        <v/>
      </c>
    </row>
    <row r="7072" spans="1:39" x14ac:dyDescent="0.2">
      <c r="A7072" t="s">
        <v>16465</v>
      </c>
      <c r="B7072" t="s">
        <v>830</v>
      </c>
      <c r="C7072" t="s">
        <v>16466</v>
      </c>
      <c r="D7072" s="1">
        <v>37512</v>
      </c>
      <c r="E7072" s="1">
        <v>43456</v>
      </c>
      <c r="F7072" t="s">
        <v>19</v>
      </c>
      <c r="I7072">
        <v>100</v>
      </c>
      <c r="J7072">
        <v>0</v>
      </c>
      <c r="K7072">
        <v>0</v>
      </c>
      <c r="L7072">
        <v>1402</v>
      </c>
      <c r="M7072">
        <v>1402</v>
      </c>
      <c r="N7072" t="s">
        <v>20</v>
      </c>
      <c r="O7072" t="s">
        <v>21</v>
      </c>
      <c r="P7072" t="s">
        <v>28</v>
      </c>
      <c r="Q7072" t="s">
        <v>34233</v>
      </c>
      <c r="R7072" t="s">
        <v>34233</v>
      </c>
      <c r="S7072" t="s">
        <v>32628</v>
      </c>
      <c r="T7072" t="s">
        <v>34362</v>
      </c>
      <c r="U7072" t="s">
        <v>33745</v>
      </c>
      <c r="V7072" t="s">
        <v>33295</v>
      </c>
      <c r="W7072">
        <v>933</v>
      </c>
      <c r="X7072">
        <v>2</v>
      </c>
      <c r="Y7072">
        <v>1</v>
      </c>
      <c r="AA7072">
        <v>8</v>
      </c>
      <c r="AB7072">
        <v>35</v>
      </c>
      <c r="AC7072">
        <v>6</v>
      </c>
      <c r="AD7072" t="str">
        <f t="shared" si="1062"/>
        <v/>
      </c>
      <c r="AE7072" t="str">
        <f t="shared" si="1068"/>
        <v/>
      </c>
      <c r="AF7072" t="str">
        <f t="shared" si="1067"/>
        <v/>
      </c>
      <c r="AG7072">
        <f t="shared" si="1070"/>
        <v>6</v>
      </c>
      <c r="AH7072">
        <f t="shared" si="1064"/>
        <v>16.799999999999997</v>
      </c>
      <c r="AI7072">
        <v>0.14499999999999999</v>
      </c>
      <c r="AJ7072">
        <f t="shared" si="1069"/>
        <v>2.4359999999999995</v>
      </c>
      <c r="AK7072" t="str">
        <f t="shared" si="1065"/>
        <v/>
      </c>
      <c r="AL7072" t="str">
        <f t="shared" si="1063"/>
        <v/>
      </c>
      <c r="AM7072" t="s">
        <v>34041</v>
      </c>
    </row>
    <row r="7073" spans="1:39" x14ac:dyDescent="0.2">
      <c r="A7073" t="s">
        <v>18394</v>
      </c>
      <c r="B7073" t="s">
        <v>830</v>
      </c>
      <c r="C7073" t="s">
        <v>18395</v>
      </c>
      <c r="D7073" s="1">
        <v>38324</v>
      </c>
      <c r="E7073" s="1">
        <v>43456</v>
      </c>
      <c r="F7073" t="s">
        <v>19</v>
      </c>
      <c r="I7073">
        <v>100</v>
      </c>
      <c r="J7073">
        <v>0</v>
      </c>
      <c r="K7073">
        <v>0</v>
      </c>
      <c r="L7073">
        <v>354</v>
      </c>
      <c r="M7073">
        <v>354</v>
      </c>
      <c r="N7073" t="s">
        <v>20</v>
      </c>
      <c r="O7073" t="s">
        <v>21</v>
      </c>
      <c r="P7073" t="s">
        <v>28</v>
      </c>
      <c r="Q7073" t="s">
        <v>34233</v>
      </c>
      <c r="R7073" t="s">
        <v>34233</v>
      </c>
      <c r="S7073" t="s">
        <v>32628</v>
      </c>
      <c r="T7073" t="s">
        <v>34233</v>
      </c>
      <c r="U7073" t="s">
        <v>33745</v>
      </c>
      <c r="V7073" t="s">
        <v>33295</v>
      </c>
      <c r="W7073">
        <v>933</v>
      </c>
      <c r="X7073">
        <v>2</v>
      </c>
      <c r="Y7073">
        <v>1</v>
      </c>
      <c r="AA7073">
        <v>8</v>
      </c>
      <c r="AB7073">
        <v>35</v>
      </c>
      <c r="AC7073">
        <v>2</v>
      </c>
      <c r="AD7073" t="str">
        <f t="shared" si="1062"/>
        <v/>
      </c>
      <c r="AE7073" t="str">
        <f t="shared" si="1068"/>
        <v/>
      </c>
      <c r="AF7073" t="str">
        <f t="shared" si="1067"/>
        <v/>
      </c>
      <c r="AG7073">
        <f t="shared" si="1070"/>
        <v>2</v>
      </c>
      <c r="AH7073">
        <f t="shared" si="1064"/>
        <v>5.6</v>
      </c>
      <c r="AI7073">
        <v>0.14499999999999999</v>
      </c>
      <c r="AJ7073">
        <f t="shared" si="1069"/>
        <v>0.81199999999999994</v>
      </c>
      <c r="AK7073" t="str">
        <f t="shared" si="1065"/>
        <v/>
      </c>
      <c r="AL7073" t="str">
        <f t="shared" si="1063"/>
        <v/>
      </c>
      <c r="AM7073" t="s">
        <v>34042</v>
      </c>
    </row>
    <row r="7074" spans="1:39" x14ac:dyDescent="0.2">
      <c r="A7074" t="s">
        <v>16467</v>
      </c>
      <c r="B7074" t="s">
        <v>830</v>
      </c>
      <c r="C7074" t="s">
        <v>16468</v>
      </c>
      <c r="D7074" s="1">
        <v>37512</v>
      </c>
      <c r="E7074" s="1">
        <v>43456</v>
      </c>
      <c r="F7074" t="s">
        <v>19</v>
      </c>
      <c r="I7074">
        <v>100</v>
      </c>
      <c r="J7074">
        <v>0</v>
      </c>
      <c r="K7074">
        <v>0</v>
      </c>
      <c r="L7074">
        <v>1240</v>
      </c>
      <c r="M7074">
        <v>1240</v>
      </c>
      <c r="N7074" t="s">
        <v>20</v>
      </c>
      <c r="O7074" t="s">
        <v>16469</v>
      </c>
      <c r="P7074" t="s">
        <v>28</v>
      </c>
      <c r="Q7074" t="s">
        <v>34233</v>
      </c>
      <c r="R7074" t="s">
        <v>34233</v>
      </c>
      <c r="S7074" t="s">
        <v>32628</v>
      </c>
      <c r="T7074" t="s">
        <v>34356</v>
      </c>
      <c r="U7074" t="s">
        <v>32656</v>
      </c>
      <c r="V7074" t="s">
        <v>33253</v>
      </c>
      <c r="W7074">
        <v>310</v>
      </c>
      <c r="X7074">
        <v>2</v>
      </c>
      <c r="Y7074">
        <v>1</v>
      </c>
      <c r="Z7074">
        <v>650</v>
      </c>
      <c r="AA7074">
        <v>8.5</v>
      </c>
      <c r="AC7074">
        <v>2</v>
      </c>
      <c r="AD7074" t="str">
        <f t="shared" si="1062"/>
        <v/>
      </c>
      <c r="AE7074" t="str">
        <f t="shared" si="1068"/>
        <v/>
      </c>
      <c r="AF7074" t="str">
        <f t="shared" si="1067"/>
        <v/>
      </c>
      <c r="AG7074">
        <f t="shared" si="1070"/>
        <v>2</v>
      </c>
      <c r="AH7074">
        <f t="shared" si="1064"/>
        <v>5.6</v>
      </c>
      <c r="AI7074">
        <v>0.14499999999999999</v>
      </c>
      <c r="AJ7074">
        <f t="shared" si="1069"/>
        <v>0.81199999999999994</v>
      </c>
      <c r="AK7074" t="str">
        <f t="shared" si="1065"/>
        <v/>
      </c>
      <c r="AL7074" t="str">
        <f t="shared" si="1063"/>
        <v/>
      </c>
    </row>
    <row r="7075" spans="1:39" x14ac:dyDescent="0.2">
      <c r="A7075" t="s">
        <v>19243</v>
      </c>
      <c r="B7075" t="s">
        <v>830</v>
      </c>
      <c r="C7075" t="s">
        <v>19244</v>
      </c>
      <c r="D7075" s="1">
        <v>38135</v>
      </c>
      <c r="E7075" s="1">
        <v>43456</v>
      </c>
      <c r="F7075" t="s">
        <v>19</v>
      </c>
      <c r="I7075">
        <v>100</v>
      </c>
      <c r="J7075">
        <v>0</v>
      </c>
      <c r="K7075">
        <v>0</v>
      </c>
      <c r="L7075">
        <v>910</v>
      </c>
      <c r="M7075">
        <v>910</v>
      </c>
      <c r="N7075" t="s">
        <v>20</v>
      </c>
      <c r="O7075" t="s">
        <v>21</v>
      </c>
      <c r="P7075" t="s">
        <v>28</v>
      </c>
      <c r="Q7075" t="s">
        <v>34233</v>
      </c>
      <c r="R7075" t="s">
        <v>34233</v>
      </c>
      <c r="S7075" t="s">
        <v>32628</v>
      </c>
      <c r="T7075" t="s">
        <v>34233</v>
      </c>
      <c r="U7075" t="s">
        <v>33294</v>
      </c>
      <c r="V7075" t="s">
        <v>33295</v>
      </c>
      <c r="W7075">
        <v>933</v>
      </c>
      <c r="X7075">
        <v>2</v>
      </c>
      <c r="Y7075">
        <v>1</v>
      </c>
      <c r="AA7075">
        <v>8</v>
      </c>
      <c r="AB7075">
        <v>35</v>
      </c>
      <c r="AC7075">
        <v>3</v>
      </c>
      <c r="AD7075" t="str">
        <f t="shared" si="1062"/>
        <v/>
      </c>
      <c r="AE7075" t="str">
        <f t="shared" si="1068"/>
        <v/>
      </c>
      <c r="AF7075" t="str">
        <f t="shared" si="1067"/>
        <v/>
      </c>
      <c r="AG7075">
        <f t="shared" si="1070"/>
        <v>3</v>
      </c>
      <c r="AH7075">
        <f t="shared" si="1064"/>
        <v>8.3999999999999986</v>
      </c>
      <c r="AI7075">
        <v>0.14499999999999999</v>
      </c>
      <c r="AJ7075">
        <f t="shared" si="1069"/>
        <v>1.2179999999999997</v>
      </c>
      <c r="AK7075" t="str">
        <f t="shared" si="1065"/>
        <v/>
      </c>
      <c r="AL7075" t="str">
        <f t="shared" si="1063"/>
        <v/>
      </c>
      <c r="AM7075" t="s">
        <v>34043</v>
      </c>
    </row>
    <row r="7076" spans="1:39" x14ac:dyDescent="0.2">
      <c r="A7076" t="s">
        <v>19245</v>
      </c>
      <c r="B7076" t="s">
        <v>830</v>
      </c>
      <c r="C7076" t="s">
        <v>19246</v>
      </c>
      <c r="D7076" s="1">
        <v>38135</v>
      </c>
      <c r="E7076" s="1">
        <v>43456</v>
      </c>
      <c r="F7076" t="s">
        <v>19</v>
      </c>
      <c r="I7076">
        <v>100</v>
      </c>
      <c r="J7076">
        <v>0</v>
      </c>
      <c r="K7076">
        <v>0</v>
      </c>
      <c r="L7076">
        <v>494</v>
      </c>
      <c r="M7076">
        <v>494</v>
      </c>
      <c r="N7076" t="s">
        <v>20</v>
      </c>
      <c r="O7076" t="s">
        <v>21</v>
      </c>
      <c r="P7076" t="s">
        <v>28</v>
      </c>
      <c r="Q7076" t="s">
        <v>34233</v>
      </c>
      <c r="R7076" t="s">
        <v>34233</v>
      </c>
      <c r="S7076" t="s">
        <v>32628</v>
      </c>
      <c r="T7076" t="s">
        <v>34630</v>
      </c>
      <c r="U7076" t="s">
        <v>33746</v>
      </c>
      <c r="V7076" t="s">
        <v>33295</v>
      </c>
      <c r="W7076">
        <v>907</v>
      </c>
      <c r="X7076">
        <v>2</v>
      </c>
      <c r="Y7076">
        <v>1</v>
      </c>
      <c r="AA7076">
        <v>8</v>
      </c>
      <c r="AB7076">
        <v>35</v>
      </c>
      <c r="AC7076">
        <v>4</v>
      </c>
      <c r="AD7076" t="str">
        <f t="shared" si="1062"/>
        <v/>
      </c>
      <c r="AE7076" t="str">
        <f t="shared" si="1068"/>
        <v/>
      </c>
      <c r="AF7076" t="str">
        <f t="shared" si="1067"/>
        <v/>
      </c>
      <c r="AG7076">
        <f t="shared" si="1070"/>
        <v>4</v>
      </c>
      <c r="AH7076">
        <f t="shared" si="1064"/>
        <v>11.2</v>
      </c>
      <c r="AI7076">
        <v>0.14499999999999999</v>
      </c>
      <c r="AJ7076">
        <f t="shared" si="1069"/>
        <v>1.6239999999999999</v>
      </c>
      <c r="AK7076" t="str">
        <f t="shared" si="1065"/>
        <v/>
      </c>
      <c r="AL7076" t="str">
        <f t="shared" si="1063"/>
        <v/>
      </c>
      <c r="AM7076" t="s">
        <v>34142</v>
      </c>
    </row>
    <row r="7077" spans="1:39" x14ac:dyDescent="0.2">
      <c r="A7077" t="s">
        <v>16490</v>
      </c>
      <c r="B7077" t="s">
        <v>830</v>
      </c>
      <c r="C7077" t="s">
        <v>16491</v>
      </c>
      <c r="D7077" s="1">
        <v>37512</v>
      </c>
      <c r="E7077" s="1">
        <v>43456</v>
      </c>
      <c r="F7077" t="s">
        <v>19</v>
      </c>
      <c r="I7077">
        <v>100</v>
      </c>
      <c r="J7077">
        <v>0</v>
      </c>
      <c r="K7077">
        <v>0</v>
      </c>
      <c r="L7077">
        <v>1235</v>
      </c>
      <c r="M7077">
        <v>1235</v>
      </c>
      <c r="N7077" t="s">
        <v>20</v>
      </c>
      <c r="O7077" t="s">
        <v>16492</v>
      </c>
      <c r="P7077" t="s">
        <v>28</v>
      </c>
      <c r="Q7077" t="s">
        <v>34233</v>
      </c>
      <c r="R7077" t="s">
        <v>34233</v>
      </c>
      <c r="S7077" t="s">
        <v>32628</v>
      </c>
      <c r="T7077" t="s">
        <v>34356</v>
      </c>
      <c r="U7077" t="s">
        <v>32656</v>
      </c>
      <c r="V7077" t="s">
        <v>33253</v>
      </c>
      <c r="W7077">
        <v>309</v>
      </c>
      <c r="X7077">
        <v>2</v>
      </c>
      <c r="Y7077">
        <v>1</v>
      </c>
      <c r="Z7077">
        <v>650</v>
      </c>
      <c r="AA7077">
        <v>8.5</v>
      </c>
      <c r="AC7077">
        <v>2</v>
      </c>
      <c r="AD7077" t="str">
        <f t="shared" si="1062"/>
        <v/>
      </c>
      <c r="AE7077" t="str">
        <f t="shared" si="1068"/>
        <v/>
      </c>
      <c r="AF7077" t="str">
        <f t="shared" si="1067"/>
        <v/>
      </c>
      <c r="AG7077">
        <f t="shared" si="1070"/>
        <v>2</v>
      </c>
      <c r="AH7077">
        <f t="shared" si="1064"/>
        <v>5.6</v>
      </c>
      <c r="AI7077">
        <v>0.14499999999999999</v>
      </c>
      <c r="AJ7077">
        <f t="shared" si="1069"/>
        <v>0.81199999999999994</v>
      </c>
      <c r="AK7077" t="str">
        <f t="shared" si="1065"/>
        <v/>
      </c>
      <c r="AL7077" t="str">
        <f t="shared" si="1063"/>
        <v/>
      </c>
    </row>
    <row r="7078" spans="1:39" x14ac:dyDescent="0.2">
      <c r="A7078" t="s">
        <v>16493</v>
      </c>
      <c r="B7078" t="s">
        <v>830</v>
      </c>
      <c r="C7078" t="s">
        <v>16494</v>
      </c>
      <c r="D7078" s="1">
        <v>37512</v>
      </c>
      <c r="E7078" s="1">
        <v>43456</v>
      </c>
      <c r="F7078" t="s">
        <v>19</v>
      </c>
      <c r="I7078">
        <v>100</v>
      </c>
      <c r="J7078">
        <v>0</v>
      </c>
      <c r="K7078">
        <v>0</v>
      </c>
      <c r="L7078">
        <v>1403</v>
      </c>
      <c r="M7078">
        <v>1403</v>
      </c>
      <c r="N7078" t="s">
        <v>20</v>
      </c>
      <c r="O7078" t="s">
        <v>21</v>
      </c>
      <c r="P7078" t="s">
        <v>28</v>
      </c>
      <c r="Q7078" t="s">
        <v>34233</v>
      </c>
      <c r="R7078" t="s">
        <v>34233</v>
      </c>
      <c r="S7078" t="s">
        <v>32628</v>
      </c>
      <c r="T7078" t="s">
        <v>34233</v>
      </c>
      <c r="U7078" t="s">
        <v>33294</v>
      </c>
      <c r="V7078" t="s">
        <v>33295</v>
      </c>
      <c r="W7078">
        <v>907</v>
      </c>
      <c r="X7078">
        <v>2</v>
      </c>
      <c r="Y7078">
        <v>1</v>
      </c>
      <c r="AA7078">
        <v>8</v>
      </c>
      <c r="AB7078">
        <v>35</v>
      </c>
      <c r="AC7078">
        <v>14</v>
      </c>
      <c r="AD7078" t="str">
        <f t="shared" si="1062"/>
        <v/>
      </c>
      <c r="AE7078" t="str">
        <f t="shared" si="1068"/>
        <v/>
      </c>
      <c r="AF7078" t="str">
        <f t="shared" si="1067"/>
        <v/>
      </c>
      <c r="AG7078">
        <f t="shared" si="1070"/>
        <v>14</v>
      </c>
      <c r="AH7078">
        <f t="shared" si="1064"/>
        <v>39.199999999999996</v>
      </c>
      <c r="AI7078">
        <v>0.14499999999999999</v>
      </c>
      <c r="AJ7078">
        <f t="shared" si="1069"/>
        <v>5.6839999999999993</v>
      </c>
      <c r="AK7078" t="str">
        <f t="shared" si="1065"/>
        <v/>
      </c>
      <c r="AL7078" t="str">
        <f t="shared" si="1063"/>
        <v/>
      </c>
      <c r="AM7078" t="s">
        <v>34143</v>
      </c>
    </row>
    <row r="7079" spans="1:39" x14ac:dyDescent="0.2">
      <c r="A7079" t="s">
        <v>16495</v>
      </c>
      <c r="B7079" t="s">
        <v>830</v>
      </c>
      <c r="C7079" t="s">
        <v>16496</v>
      </c>
      <c r="D7079" s="1">
        <v>37512</v>
      </c>
      <c r="E7079" s="1">
        <v>43951</v>
      </c>
      <c r="F7079" t="s">
        <v>19</v>
      </c>
      <c r="I7079">
        <v>100</v>
      </c>
      <c r="J7079">
        <v>0</v>
      </c>
      <c r="K7079">
        <v>0</v>
      </c>
      <c r="L7079">
        <v>1235</v>
      </c>
      <c r="M7079">
        <v>1235</v>
      </c>
      <c r="N7079" t="s">
        <v>20</v>
      </c>
      <c r="O7079" t="s">
        <v>16497</v>
      </c>
      <c r="P7079" t="s">
        <v>28</v>
      </c>
      <c r="Q7079" t="s">
        <v>34233</v>
      </c>
      <c r="R7079" t="s">
        <v>34233</v>
      </c>
      <c r="S7079" t="s">
        <v>32628</v>
      </c>
      <c r="T7079" t="s">
        <v>34356</v>
      </c>
      <c r="U7079" t="s">
        <v>32656</v>
      </c>
      <c r="V7079" t="s">
        <v>33253</v>
      </c>
      <c r="W7079">
        <v>309</v>
      </c>
      <c r="X7079">
        <v>2</v>
      </c>
      <c r="Y7079">
        <v>1</v>
      </c>
      <c r="Z7079">
        <v>650</v>
      </c>
      <c r="AA7079">
        <v>8.5</v>
      </c>
      <c r="AC7079">
        <v>2</v>
      </c>
      <c r="AD7079" t="str">
        <f t="shared" ref="AD7079:AD7142" si="1071">IF((S7079="tühi")*(F7079&lt;&gt;"Elamumaa")*(G7079&lt;&gt;"Elamumaa")*(H7079&lt;&gt;"Elamumaa"),IF(Z7079=0,"",Z7079),"")</f>
        <v/>
      </c>
      <c r="AE7079" t="str">
        <f t="shared" si="1068"/>
        <v/>
      </c>
      <c r="AF7079" t="str">
        <f t="shared" si="1067"/>
        <v/>
      </c>
      <c r="AG7079">
        <f t="shared" si="1070"/>
        <v>2</v>
      </c>
      <c r="AH7079">
        <f t="shared" si="1064"/>
        <v>5.6</v>
      </c>
      <c r="AI7079">
        <v>0.14499999999999999</v>
      </c>
      <c r="AJ7079">
        <f t="shared" si="1069"/>
        <v>0.81199999999999994</v>
      </c>
      <c r="AK7079" t="str">
        <f t="shared" si="1065"/>
        <v/>
      </c>
      <c r="AL7079" t="str">
        <f t="shared" si="1063"/>
        <v/>
      </c>
    </row>
    <row r="7080" spans="1:39" x14ac:dyDescent="0.2">
      <c r="A7080" t="s">
        <v>20293</v>
      </c>
      <c r="B7080" t="s">
        <v>830</v>
      </c>
      <c r="C7080" t="s">
        <v>20294</v>
      </c>
      <c r="D7080" s="1">
        <v>38316</v>
      </c>
      <c r="E7080" s="1">
        <v>43456</v>
      </c>
      <c r="F7080" t="s">
        <v>19</v>
      </c>
      <c r="I7080">
        <v>100</v>
      </c>
      <c r="J7080">
        <v>0</v>
      </c>
      <c r="K7080">
        <v>0</v>
      </c>
      <c r="L7080">
        <v>687</v>
      </c>
      <c r="M7080">
        <v>687</v>
      </c>
      <c r="N7080" t="s">
        <v>20</v>
      </c>
      <c r="O7080" t="s">
        <v>21</v>
      </c>
      <c r="P7080" t="s">
        <v>28</v>
      </c>
      <c r="Q7080" t="s">
        <v>34233</v>
      </c>
      <c r="R7080" t="s">
        <v>34233</v>
      </c>
      <c r="S7080" t="s">
        <v>33942</v>
      </c>
      <c r="T7080" t="s">
        <v>34233</v>
      </c>
      <c r="U7080" t="s">
        <v>33747</v>
      </c>
      <c r="V7080" t="s">
        <v>33295</v>
      </c>
      <c r="AD7080" t="str">
        <f t="shared" si="1071"/>
        <v/>
      </c>
      <c r="AE7080" t="str">
        <f t="shared" si="1068"/>
        <v/>
      </c>
      <c r="AF7080" t="str">
        <f t="shared" si="1067"/>
        <v/>
      </c>
      <c r="AG7080" t="str">
        <f t="shared" si="1070"/>
        <v/>
      </c>
      <c r="AH7080" t="str">
        <f t="shared" si="1064"/>
        <v/>
      </c>
      <c r="AI7080">
        <v>0.14499999999999999</v>
      </c>
      <c r="AJ7080" t="str">
        <f t="shared" si="1069"/>
        <v/>
      </c>
      <c r="AK7080" t="str">
        <f t="shared" si="1065"/>
        <v/>
      </c>
      <c r="AL7080" t="str">
        <f t="shared" si="1063"/>
        <v/>
      </c>
      <c r="AM7080" t="s">
        <v>34044</v>
      </c>
    </row>
    <row r="7081" spans="1:39" x14ac:dyDescent="0.2">
      <c r="A7081" t="s">
        <v>20295</v>
      </c>
      <c r="B7081" t="s">
        <v>830</v>
      </c>
      <c r="C7081" t="s">
        <v>20296</v>
      </c>
      <c r="D7081" s="1">
        <v>38316</v>
      </c>
      <c r="E7081" s="1">
        <v>43456</v>
      </c>
      <c r="F7081" t="s">
        <v>19</v>
      </c>
      <c r="I7081">
        <v>100</v>
      </c>
      <c r="J7081">
        <v>0</v>
      </c>
      <c r="K7081">
        <v>0</v>
      </c>
      <c r="L7081">
        <v>716</v>
      </c>
      <c r="M7081">
        <v>716</v>
      </c>
      <c r="N7081" t="s">
        <v>20</v>
      </c>
      <c r="O7081" t="s">
        <v>21</v>
      </c>
      <c r="P7081" t="s">
        <v>28</v>
      </c>
      <c r="Q7081" t="s">
        <v>34233</v>
      </c>
      <c r="R7081" t="s">
        <v>34233</v>
      </c>
      <c r="S7081" t="s">
        <v>32628</v>
      </c>
      <c r="T7081" t="s">
        <v>34630</v>
      </c>
      <c r="U7081" t="s">
        <v>33748</v>
      </c>
      <c r="V7081" t="s">
        <v>33295</v>
      </c>
      <c r="W7081">
        <v>904</v>
      </c>
      <c r="X7081">
        <v>2</v>
      </c>
      <c r="Y7081">
        <v>1</v>
      </c>
      <c r="AA7081">
        <v>8</v>
      </c>
      <c r="AB7081">
        <v>35</v>
      </c>
      <c r="AC7081">
        <v>6</v>
      </c>
      <c r="AD7081" t="str">
        <f t="shared" si="1071"/>
        <v/>
      </c>
      <c r="AE7081" t="str">
        <f t="shared" si="1068"/>
        <v/>
      </c>
      <c r="AF7081" t="str">
        <f t="shared" si="1067"/>
        <v/>
      </c>
      <c r="AG7081">
        <f t="shared" si="1070"/>
        <v>6</v>
      </c>
      <c r="AH7081">
        <f t="shared" si="1064"/>
        <v>16.799999999999997</v>
      </c>
      <c r="AI7081">
        <v>0.14499999999999999</v>
      </c>
      <c r="AJ7081">
        <f t="shared" si="1069"/>
        <v>2.4359999999999995</v>
      </c>
      <c r="AK7081" t="str">
        <f t="shared" si="1065"/>
        <v/>
      </c>
      <c r="AL7081" t="str">
        <f t="shared" si="1063"/>
        <v/>
      </c>
      <c r="AM7081" t="s">
        <v>34144</v>
      </c>
    </row>
    <row r="7082" spans="1:39" x14ac:dyDescent="0.2">
      <c r="A7082" t="s">
        <v>16498</v>
      </c>
      <c r="B7082" t="s">
        <v>830</v>
      </c>
      <c r="C7082" t="s">
        <v>16499</v>
      </c>
      <c r="D7082" s="1">
        <v>37512</v>
      </c>
      <c r="E7082" s="1">
        <v>43456</v>
      </c>
      <c r="F7082" t="s">
        <v>19</v>
      </c>
      <c r="I7082">
        <v>100</v>
      </c>
      <c r="J7082">
        <v>0</v>
      </c>
      <c r="K7082">
        <v>0</v>
      </c>
      <c r="L7082">
        <v>1239</v>
      </c>
      <c r="M7082">
        <v>1239</v>
      </c>
      <c r="N7082" t="s">
        <v>20</v>
      </c>
      <c r="O7082" t="s">
        <v>16500</v>
      </c>
      <c r="P7082" t="s">
        <v>28</v>
      </c>
      <c r="Q7082" t="s">
        <v>34233</v>
      </c>
      <c r="R7082" t="s">
        <v>34233</v>
      </c>
      <c r="S7082" t="s">
        <v>32628</v>
      </c>
      <c r="T7082" t="s">
        <v>34356</v>
      </c>
      <c r="U7082" t="s">
        <v>32656</v>
      </c>
      <c r="V7082" t="s">
        <v>33253</v>
      </c>
      <c r="W7082">
        <v>310</v>
      </c>
      <c r="X7082">
        <v>2</v>
      </c>
      <c r="Y7082">
        <v>1</v>
      </c>
      <c r="Z7082">
        <v>650</v>
      </c>
      <c r="AA7082">
        <v>8.5</v>
      </c>
      <c r="AC7082">
        <v>2</v>
      </c>
      <c r="AD7082" t="str">
        <f t="shared" si="1071"/>
        <v/>
      </c>
      <c r="AE7082" t="str">
        <f t="shared" si="1068"/>
        <v/>
      </c>
      <c r="AF7082" t="str">
        <f t="shared" si="1067"/>
        <v/>
      </c>
      <c r="AG7082">
        <f t="shared" si="1070"/>
        <v>2</v>
      </c>
      <c r="AH7082">
        <f t="shared" si="1064"/>
        <v>5.6</v>
      </c>
      <c r="AI7082">
        <v>0.14499999999999999</v>
      </c>
      <c r="AJ7082">
        <f t="shared" si="1069"/>
        <v>0.81199999999999994</v>
      </c>
      <c r="AK7082" t="str">
        <f t="shared" si="1065"/>
        <v/>
      </c>
      <c r="AL7082" t="str">
        <f t="shared" si="1063"/>
        <v/>
      </c>
    </row>
    <row r="7083" spans="1:39" x14ac:dyDescent="0.2">
      <c r="A7083" t="s">
        <v>16501</v>
      </c>
      <c r="B7083" t="s">
        <v>830</v>
      </c>
      <c r="C7083" t="s">
        <v>16502</v>
      </c>
      <c r="D7083" s="1">
        <v>37512</v>
      </c>
      <c r="E7083" s="1">
        <v>43456</v>
      </c>
      <c r="F7083" t="s">
        <v>19</v>
      </c>
      <c r="I7083">
        <v>100</v>
      </c>
      <c r="J7083">
        <v>0</v>
      </c>
      <c r="K7083">
        <v>0</v>
      </c>
      <c r="L7083">
        <v>1403</v>
      </c>
      <c r="M7083">
        <v>1403</v>
      </c>
      <c r="N7083" t="s">
        <v>20</v>
      </c>
      <c r="O7083" t="s">
        <v>21</v>
      </c>
      <c r="P7083" t="s">
        <v>28</v>
      </c>
      <c r="Q7083" t="s">
        <v>34233</v>
      </c>
      <c r="R7083" t="s">
        <v>34233</v>
      </c>
      <c r="S7083" t="s">
        <v>32628</v>
      </c>
      <c r="T7083" t="s">
        <v>34233</v>
      </c>
      <c r="U7083" t="s">
        <v>33748</v>
      </c>
      <c r="V7083" t="s">
        <v>33295</v>
      </c>
      <c r="W7083">
        <v>904</v>
      </c>
      <c r="X7083">
        <v>2</v>
      </c>
      <c r="Y7083">
        <v>1</v>
      </c>
      <c r="AA7083">
        <v>8</v>
      </c>
      <c r="AB7083">
        <v>35</v>
      </c>
      <c r="AC7083">
        <v>12</v>
      </c>
      <c r="AD7083" t="str">
        <f t="shared" si="1071"/>
        <v/>
      </c>
      <c r="AE7083" t="str">
        <f t="shared" si="1068"/>
        <v/>
      </c>
      <c r="AF7083" t="str">
        <f t="shared" si="1067"/>
        <v/>
      </c>
      <c r="AG7083">
        <f t="shared" si="1070"/>
        <v>12</v>
      </c>
      <c r="AH7083">
        <f t="shared" si="1064"/>
        <v>33.599999999999994</v>
      </c>
      <c r="AI7083">
        <v>0.14499999999999999</v>
      </c>
      <c r="AJ7083">
        <f t="shared" si="1069"/>
        <v>4.871999999999999</v>
      </c>
      <c r="AK7083" t="str">
        <f t="shared" si="1065"/>
        <v/>
      </c>
      <c r="AL7083" t="str">
        <f t="shared" ref="AL7083:AL7146" si="1072">IF(COUNTBLANK(AK7083),"",AK7083*AI7083)</f>
        <v/>
      </c>
      <c r="AM7083" t="s">
        <v>34145</v>
      </c>
    </row>
    <row r="7084" spans="1:39" x14ac:dyDescent="0.2">
      <c r="A7084" t="s">
        <v>16503</v>
      </c>
      <c r="B7084" t="s">
        <v>830</v>
      </c>
      <c r="C7084" t="s">
        <v>16504</v>
      </c>
      <c r="D7084" s="1">
        <v>37512</v>
      </c>
      <c r="E7084" s="1">
        <v>43951</v>
      </c>
      <c r="F7084" t="s">
        <v>19</v>
      </c>
      <c r="I7084">
        <v>100</v>
      </c>
      <c r="J7084">
        <v>0</v>
      </c>
      <c r="K7084">
        <v>0</v>
      </c>
      <c r="L7084">
        <v>1295</v>
      </c>
      <c r="M7084">
        <v>1295</v>
      </c>
      <c r="N7084" t="s">
        <v>20</v>
      </c>
      <c r="O7084" t="s">
        <v>16505</v>
      </c>
      <c r="P7084" t="s">
        <v>28</v>
      </c>
      <c r="Q7084" t="s">
        <v>34233</v>
      </c>
      <c r="R7084" t="s">
        <v>34233</v>
      </c>
      <c r="S7084" t="s">
        <v>32628</v>
      </c>
      <c r="T7084" t="s">
        <v>34356</v>
      </c>
      <c r="U7084" t="s">
        <v>32656</v>
      </c>
      <c r="V7084" t="s">
        <v>33253</v>
      </c>
      <c r="W7084">
        <v>324</v>
      </c>
      <c r="X7084">
        <v>2</v>
      </c>
      <c r="Y7084">
        <v>1</v>
      </c>
      <c r="Z7084">
        <v>650</v>
      </c>
      <c r="AA7084">
        <v>8.5</v>
      </c>
      <c r="AC7084">
        <v>2</v>
      </c>
      <c r="AD7084" t="str">
        <f t="shared" si="1071"/>
        <v/>
      </c>
      <c r="AE7084" t="str">
        <f t="shared" si="1068"/>
        <v/>
      </c>
      <c r="AF7084" t="str">
        <f t="shared" si="1067"/>
        <v/>
      </c>
      <c r="AG7084">
        <f t="shared" si="1070"/>
        <v>2</v>
      </c>
      <c r="AH7084">
        <f t="shared" si="1064"/>
        <v>5.6</v>
      </c>
      <c r="AI7084">
        <v>0.14499999999999999</v>
      </c>
      <c r="AJ7084">
        <f t="shared" si="1069"/>
        <v>0.81199999999999994</v>
      </c>
      <c r="AK7084" t="str">
        <f t="shared" si="1065"/>
        <v/>
      </c>
      <c r="AL7084" t="str">
        <f t="shared" si="1072"/>
        <v/>
      </c>
    </row>
    <row r="7085" spans="1:39" x14ac:dyDescent="0.2">
      <c r="A7085" t="s">
        <v>19241</v>
      </c>
      <c r="B7085" t="s">
        <v>830</v>
      </c>
      <c r="C7085" t="s">
        <v>19242</v>
      </c>
      <c r="D7085" s="1">
        <v>38135</v>
      </c>
      <c r="E7085" s="1">
        <v>43456</v>
      </c>
      <c r="F7085" t="s">
        <v>19</v>
      </c>
      <c r="I7085">
        <v>100</v>
      </c>
      <c r="J7085">
        <v>0</v>
      </c>
      <c r="K7085">
        <v>0</v>
      </c>
      <c r="L7085">
        <v>456</v>
      </c>
      <c r="M7085">
        <v>456</v>
      </c>
      <c r="N7085" t="s">
        <v>20</v>
      </c>
      <c r="O7085" t="s">
        <v>21</v>
      </c>
      <c r="P7085" t="s">
        <v>28</v>
      </c>
      <c r="Q7085" t="s">
        <v>34233</v>
      </c>
      <c r="R7085" t="s">
        <v>34233</v>
      </c>
      <c r="S7085" t="s">
        <v>33942</v>
      </c>
      <c r="T7085" t="s">
        <v>34233</v>
      </c>
      <c r="U7085" t="s">
        <v>33749</v>
      </c>
      <c r="V7085" t="s">
        <v>33295</v>
      </c>
      <c r="X7085">
        <v>2</v>
      </c>
      <c r="Y7085">
        <v>1</v>
      </c>
      <c r="AD7085" t="str">
        <f t="shared" si="1071"/>
        <v/>
      </c>
      <c r="AE7085" t="str">
        <f t="shared" si="1068"/>
        <v/>
      </c>
      <c r="AF7085" t="str">
        <f t="shared" si="1067"/>
        <v/>
      </c>
      <c r="AG7085" t="str">
        <f t="shared" si="1070"/>
        <v/>
      </c>
      <c r="AH7085" t="str">
        <f t="shared" si="1064"/>
        <v/>
      </c>
      <c r="AI7085">
        <v>0.14499999999999999</v>
      </c>
      <c r="AJ7085" t="str">
        <f t="shared" si="1069"/>
        <v/>
      </c>
      <c r="AK7085" t="str">
        <f t="shared" si="1065"/>
        <v/>
      </c>
      <c r="AL7085" t="str">
        <f t="shared" si="1072"/>
        <v/>
      </c>
      <c r="AM7085" t="s">
        <v>34046</v>
      </c>
    </row>
    <row r="7086" spans="1:39" x14ac:dyDescent="0.2">
      <c r="A7086" t="s">
        <v>23148</v>
      </c>
      <c r="B7086" t="s">
        <v>830</v>
      </c>
      <c r="C7086" t="s">
        <v>23149</v>
      </c>
      <c r="D7086" s="1">
        <v>38959</v>
      </c>
      <c r="E7086" s="1">
        <v>43456</v>
      </c>
      <c r="F7086" t="s">
        <v>19</v>
      </c>
      <c r="I7086">
        <v>100</v>
      </c>
      <c r="J7086">
        <v>0</v>
      </c>
      <c r="K7086">
        <v>0</v>
      </c>
      <c r="L7086">
        <v>1519</v>
      </c>
      <c r="M7086">
        <v>1519</v>
      </c>
      <c r="N7086" t="s">
        <v>20</v>
      </c>
      <c r="O7086" t="s">
        <v>23150</v>
      </c>
      <c r="P7086" t="s">
        <v>28</v>
      </c>
      <c r="Q7086" t="s">
        <v>34233</v>
      </c>
      <c r="R7086" t="s">
        <v>34233</v>
      </c>
      <c r="S7086" t="s">
        <v>32628</v>
      </c>
      <c r="T7086" t="s">
        <v>34357</v>
      </c>
      <c r="U7086" t="s">
        <v>32634</v>
      </c>
      <c r="V7086" t="s">
        <v>33250</v>
      </c>
      <c r="W7086">
        <v>200</v>
      </c>
      <c r="X7086">
        <v>2</v>
      </c>
      <c r="Y7086" t="s">
        <v>32654</v>
      </c>
      <c r="Z7086">
        <v>400</v>
      </c>
      <c r="AA7086">
        <v>8.5</v>
      </c>
      <c r="AC7086">
        <v>1</v>
      </c>
      <c r="AD7086" t="str">
        <f t="shared" si="1071"/>
        <v/>
      </c>
      <c r="AE7086" t="str">
        <f t="shared" si="1068"/>
        <v/>
      </c>
      <c r="AF7086" t="str">
        <f t="shared" si="1067"/>
        <v/>
      </c>
      <c r="AG7086">
        <f t="shared" si="1070"/>
        <v>1</v>
      </c>
      <c r="AH7086">
        <f t="shared" si="1064"/>
        <v>2.8</v>
      </c>
      <c r="AI7086">
        <v>0.14499999999999999</v>
      </c>
      <c r="AJ7086">
        <f t="shared" si="1069"/>
        <v>0.40599999999999997</v>
      </c>
      <c r="AK7086" t="str">
        <f t="shared" si="1065"/>
        <v/>
      </c>
      <c r="AL7086" t="str">
        <f t="shared" si="1072"/>
        <v/>
      </c>
    </row>
    <row r="7087" spans="1:39" x14ac:dyDescent="0.2">
      <c r="A7087" t="s">
        <v>28137</v>
      </c>
      <c r="B7087" t="s">
        <v>830</v>
      </c>
      <c r="C7087" t="s">
        <v>28138</v>
      </c>
      <c r="D7087" s="1">
        <v>42599</v>
      </c>
      <c r="E7087" s="1">
        <v>43797</v>
      </c>
      <c r="F7087" t="s">
        <v>19</v>
      </c>
      <c r="I7087">
        <v>100</v>
      </c>
      <c r="J7087">
        <v>0</v>
      </c>
      <c r="K7087">
        <v>0</v>
      </c>
      <c r="L7087">
        <v>2817</v>
      </c>
      <c r="M7087">
        <v>2817</v>
      </c>
      <c r="N7087" t="s">
        <v>20</v>
      </c>
      <c r="O7087" t="s">
        <v>21</v>
      </c>
      <c r="P7087" t="s">
        <v>28</v>
      </c>
      <c r="Q7087" t="s">
        <v>34233</v>
      </c>
      <c r="R7087" t="s">
        <v>34233</v>
      </c>
      <c r="S7087" t="s">
        <v>32628</v>
      </c>
      <c r="T7087" t="s">
        <v>34630</v>
      </c>
      <c r="U7087" t="s">
        <v>32650</v>
      </c>
      <c r="V7087" t="s">
        <v>33295</v>
      </c>
      <c r="W7087">
        <v>848</v>
      </c>
      <c r="X7087">
        <v>2</v>
      </c>
      <c r="Y7087">
        <v>1</v>
      </c>
      <c r="AA7087">
        <v>8</v>
      </c>
      <c r="AB7087">
        <v>30</v>
      </c>
      <c r="AC7087">
        <v>10</v>
      </c>
      <c r="AD7087" t="str">
        <f t="shared" si="1071"/>
        <v/>
      </c>
      <c r="AE7087" t="str">
        <f t="shared" si="1068"/>
        <v/>
      </c>
      <c r="AF7087" t="str">
        <f t="shared" si="1067"/>
        <v/>
      </c>
      <c r="AG7087">
        <v>18</v>
      </c>
      <c r="AH7087">
        <f t="shared" si="1064"/>
        <v>50.4</v>
      </c>
      <c r="AI7087">
        <v>0.14499999999999999</v>
      </c>
      <c r="AJ7087">
        <f t="shared" si="1069"/>
        <v>7.3079999999999989</v>
      </c>
      <c r="AK7087" t="str">
        <f t="shared" si="1065"/>
        <v/>
      </c>
      <c r="AL7087" t="str">
        <f t="shared" si="1072"/>
        <v/>
      </c>
      <c r="AM7087" t="s">
        <v>34047</v>
      </c>
    </row>
    <row r="7088" spans="1:39" x14ac:dyDescent="0.2">
      <c r="A7088" t="s">
        <v>23124</v>
      </c>
      <c r="B7088" t="s">
        <v>830</v>
      </c>
      <c r="C7088" t="s">
        <v>23125</v>
      </c>
      <c r="D7088" s="1">
        <v>38959</v>
      </c>
      <c r="E7088" s="1">
        <v>43456</v>
      </c>
      <c r="F7088" t="s">
        <v>19</v>
      </c>
      <c r="I7088">
        <v>100</v>
      </c>
      <c r="J7088">
        <v>0</v>
      </c>
      <c r="K7088">
        <v>0</v>
      </c>
      <c r="L7088">
        <v>1511</v>
      </c>
      <c r="M7088">
        <v>1511</v>
      </c>
      <c r="N7088" t="s">
        <v>20</v>
      </c>
      <c r="O7088" t="s">
        <v>23126</v>
      </c>
      <c r="P7088" t="s">
        <v>28</v>
      </c>
      <c r="Q7088" t="s">
        <v>34233</v>
      </c>
      <c r="R7088" t="s">
        <v>34233</v>
      </c>
      <c r="S7088" t="s">
        <v>32628</v>
      </c>
      <c r="T7088" t="s">
        <v>34357</v>
      </c>
      <c r="U7088" t="s">
        <v>32634</v>
      </c>
      <c r="V7088" t="s">
        <v>33250</v>
      </c>
      <c r="W7088">
        <v>200</v>
      </c>
      <c r="X7088">
        <v>2</v>
      </c>
      <c r="Y7088" t="s">
        <v>32654</v>
      </c>
      <c r="Z7088">
        <v>400</v>
      </c>
      <c r="AA7088">
        <v>8.5</v>
      </c>
      <c r="AC7088">
        <v>1</v>
      </c>
      <c r="AD7088" t="str">
        <f t="shared" si="1071"/>
        <v/>
      </c>
      <c r="AE7088" t="str">
        <f t="shared" si="1068"/>
        <v/>
      </c>
      <c r="AF7088" t="str">
        <f t="shared" si="1067"/>
        <v/>
      </c>
      <c r="AG7088">
        <f>IF((S7088&lt;&gt;"tühi")*(AC7088&lt;&gt;""),AC7088,"")</f>
        <v>1</v>
      </c>
      <c r="AH7088">
        <f t="shared" ref="AH7088:AH7151" si="1073">IF(AG7088="","",AG7088*2.8)</f>
        <v>2.8</v>
      </c>
      <c r="AI7088">
        <v>0.14499999999999999</v>
      </c>
      <c r="AJ7088">
        <f t="shared" si="1069"/>
        <v>0.40599999999999997</v>
      </c>
      <c r="AK7088" t="str">
        <f t="shared" ref="AK7088:AK7151" si="1074">IF(AE7088="","",AE7088*2.8)</f>
        <v/>
      </c>
      <c r="AL7088" t="str">
        <f t="shared" si="1072"/>
        <v/>
      </c>
    </row>
    <row r="7089" spans="1:39" x14ac:dyDescent="0.2">
      <c r="A7089" t="s">
        <v>13902</v>
      </c>
      <c r="B7089" t="s">
        <v>830</v>
      </c>
      <c r="C7089" t="s">
        <v>13903</v>
      </c>
      <c r="D7089" s="1">
        <v>37092</v>
      </c>
      <c r="E7089" s="1">
        <v>43951</v>
      </c>
      <c r="F7089" t="s">
        <v>19</v>
      </c>
      <c r="I7089">
        <v>100</v>
      </c>
      <c r="J7089">
        <v>0</v>
      </c>
      <c r="K7089">
        <v>0</v>
      </c>
      <c r="L7089">
        <v>1366</v>
      </c>
      <c r="M7089">
        <v>1366</v>
      </c>
      <c r="N7089" t="s">
        <v>20</v>
      </c>
      <c r="O7089" t="s">
        <v>13904</v>
      </c>
      <c r="P7089" t="s">
        <v>28</v>
      </c>
      <c r="Q7089" t="s">
        <v>34233</v>
      </c>
      <c r="R7089" t="s">
        <v>34233</v>
      </c>
      <c r="S7089" t="s">
        <v>32628</v>
      </c>
      <c r="T7089" t="s">
        <v>34349</v>
      </c>
      <c r="AD7089" t="str">
        <f t="shared" si="1071"/>
        <v/>
      </c>
      <c r="AE7089" t="str">
        <f t="shared" si="1068"/>
        <v/>
      </c>
      <c r="AF7089" t="str">
        <f t="shared" si="1067"/>
        <v/>
      </c>
      <c r="AG7089" s="17">
        <v>1</v>
      </c>
      <c r="AH7089">
        <f t="shared" si="1073"/>
        <v>2.8</v>
      </c>
      <c r="AI7089">
        <v>0.14499999999999999</v>
      </c>
      <c r="AJ7089">
        <f t="shared" si="1069"/>
        <v>0.40599999999999997</v>
      </c>
      <c r="AK7089" t="str">
        <f t="shared" si="1074"/>
        <v/>
      </c>
      <c r="AL7089" t="str">
        <f t="shared" si="1072"/>
        <v/>
      </c>
    </row>
    <row r="7090" spans="1:39" x14ac:dyDescent="0.2">
      <c r="A7090" t="s">
        <v>30130</v>
      </c>
      <c r="B7090" t="s">
        <v>830</v>
      </c>
      <c r="C7090" t="s">
        <v>30131</v>
      </c>
      <c r="D7090" s="1">
        <v>43740</v>
      </c>
      <c r="E7090" s="1">
        <v>43762</v>
      </c>
      <c r="F7090" t="s">
        <v>19</v>
      </c>
      <c r="I7090">
        <v>100</v>
      </c>
      <c r="J7090">
        <v>0</v>
      </c>
      <c r="K7090">
        <v>0</v>
      </c>
      <c r="L7090">
        <v>3752</v>
      </c>
      <c r="M7090">
        <v>3752</v>
      </c>
      <c r="N7090" t="s">
        <v>20</v>
      </c>
      <c r="O7090" t="s">
        <v>21</v>
      </c>
      <c r="P7090" t="s">
        <v>28</v>
      </c>
      <c r="Q7090" t="s">
        <v>34233</v>
      </c>
      <c r="R7090" t="s">
        <v>34233</v>
      </c>
      <c r="S7090" t="s">
        <v>32628</v>
      </c>
      <c r="T7090" t="s">
        <v>34630</v>
      </c>
      <c r="U7090" t="s">
        <v>32650</v>
      </c>
      <c r="V7090" t="s">
        <v>33295</v>
      </c>
      <c r="W7090">
        <v>1131</v>
      </c>
      <c r="X7090">
        <v>2</v>
      </c>
      <c r="Y7090">
        <v>1</v>
      </c>
      <c r="AA7090">
        <v>8</v>
      </c>
      <c r="AB7090">
        <v>30</v>
      </c>
      <c r="AC7090">
        <v>10</v>
      </c>
      <c r="AD7090" t="str">
        <f t="shared" si="1071"/>
        <v/>
      </c>
      <c r="AE7090" t="str">
        <f t="shared" si="1068"/>
        <v/>
      </c>
      <c r="AF7090" t="str">
        <f t="shared" si="1067"/>
        <v/>
      </c>
      <c r="AG7090">
        <v>18</v>
      </c>
      <c r="AH7090">
        <f t="shared" si="1073"/>
        <v>50.4</v>
      </c>
      <c r="AI7090">
        <v>0.14499999999999999</v>
      </c>
      <c r="AJ7090">
        <f t="shared" si="1069"/>
        <v>7.3079999999999989</v>
      </c>
      <c r="AK7090" t="str">
        <f t="shared" si="1074"/>
        <v/>
      </c>
      <c r="AL7090" t="str">
        <f t="shared" si="1072"/>
        <v/>
      </c>
      <c r="AM7090" t="s">
        <v>34047</v>
      </c>
    </row>
    <row r="7091" spans="1:39" x14ac:dyDescent="0.2">
      <c r="A7091" t="s">
        <v>27457</v>
      </c>
      <c r="B7091" t="s">
        <v>830</v>
      </c>
      <c r="C7091" t="s">
        <v>27458</v>
      </c>
      <c r="D7091" s="1">
        <v>41948</v>
      </c>
      <c r="E7091" s="1">
        <v>43456</v>
      </c>
      <c r="F7091" t="s">
        <v>19</v>
      </c>
      <c r="I7091">
        <v>100</v>
      </c>
      <c r="J7091">
        <v>0</v>
      </c>
      <c r="K7091">
        <v>0</v>
      </c>
      <c r="L7091">
        <v>1346</v>
      </c>
      <c r="M7091">
        <v>1346</v>
      </c>
      <c r="N7091" t="s">
        <v>20</v>
      </c>
      <c r="O7091" t="s">
        <v>27459</v>
      </c>
      <c r="P7091" t="s">
        <v>28</v>
      </c>
      <c r="Q7091" t="s">
        <v>34233</v>
      </c>
      <c r="R7091" t="s">
        <v>34233</v>
      </c>
      <c r="S7091" t="s">
        <v>32628</v>
      </c>
      <c r="T7091" t="s">
        <v>34357</v>
      </c>
      <c r="AD7091" t="str">
        <f t="shared" si="1071"/>
        <v/>
      </c>
      <c r="AE7091" t="str">
        <f t="shared" si="1068"/>
        <v/>
      </c>
      <c r="AF7091" t="str">
        <f t="shared" si="1067"/>
        <v/>
      </c>
      <c r="AG7091" s="17">
        <v>1</v>
      </c>
      <c r="AH7091">
        <f t="shared" si="1073"/>
        <v>2.8</v>
      </c>
      <c r="AI7091">
        <v>0.14499999999999999</v>
      </c>
      <c r="AJ7091">
        <f t="shared" si="1069"/>
        <v>0.40599999999999997</v>
      </c>
      <c r="AK7091" t="str">
        <f t="shared" si="1074"/>
        <v/>
      </c>
      <c r="AL7091" t="str">
        <f t="shared" si="1072"/>
        <v/>
      </c>
    </row>
    <row r="7092" spans="1:39" x14ac:dyDescent="0.2">
      <c r="A7092" t="s">
        <v>16515</v>
      </c>
      <c r="B7092" t="s">
        <v>830</v>
      </c>
      <c r="C7092" t="s">
        <v>16516</v>
      </c>
      <c r="D7092" s="1">
        <v>37512</v>
      </c>
      <c r="E7092" s="1">
        <v>43797</v>
      </c>
      <c r="F7092" t="s">
        <v>474</v>
      </c>
      <c r="I7092">
        <v>100</v>
      </c>
      <c r="J7092">
        <v>0</v>
      </c>
      <c r="K7092">
        <v>0</v>
      </c>
      <c r="L7092">
        <v>30</v>
      </c>
      <c r="M7092">
        <v>30</v>
      </c>
      <c r="N7092" t="s">
        <v>20</v>
      </c>
      <c r="O7092" t="s">
        <v>16517</v>
      </c>
      <c r="P7092" t="s">
        <v>28</v>
      </c>
      <c r="Q7092" t="s">
        <v>34233</v>
      </c>
      <c r="R7092" t="s">
        <v>34233</v>
      </c>
      <c r="S7092" t="s">
        <v>32627</v>
      </c>
      <c r="T7092" t="s">
        <v>34233</v>
      </c>
      <c r="V7092" t="s">
        <v>33295</v>
      </c>
      <c r="AD7092" t="str">
        <f t="shared" si="1071"/>
        <v/>
      </c>
      <c r="AE7092" t="str">
        <f t="shared" si="1068"/>
        <v/>
      </c>
      <c r="AF7092" t="str">
        <f t="shared" si="1067"/>
        <v/>
      </c>
      <c r="AG7092" t="str">
        <f t="shared" ref="AG7092:AG7110" si="1075">IF((S7092&lt;&gt;"tühi")*(AC7092&lt;&gt;""),AC7092,"")</f>
        <v/>
      </c>
      <c r="AH7092" t="str">
        <f t="shared" si="1073"/>
        <v/>
      </c>
      <c r="AI7092">
        <v>0.14499999999999999</v>
      </c>
      <c r="AJ7092" t="str">
        <f t="shared" si="1069"/>
        <v/>
      </c>
      <c r="AK7092" t="str">
        <f t="shared" si="1074"/>
        <v/>
      </c>
      <c r="AL7092" t="str">
        <f t="shared" si="1072"/>
        <v/>
      </c>
    </row>
    <row r="7093" spans="1:39" x14ac:dyDescent="0.2">
      <c r="A7093" t="s">
        <v>15250</v>
      </c>
      <c r="B7093" t="s">
        <v>830</v>
      </c>
      <c r="C7093" t="s">
        <v>15251</v>
      </c>
      <c r="D7093" s="1">
        <v>37384</v>
      </c>
      <c r="E7093" s="1">
        <v>43456</v>
      </c>
      <c r="F7093" t="s">
        <v>19</v>
      </c>
      <c r="I7093">
        <v>100</v>
      </c>
      <c r="J7093">
        <v>0</v>
      </c>
      <c r="K7093">
        <v>0</v>
      </c>
      <c r="L7093">
        <v>1356</v>
      </c>
      <c r="M7093">
        <v>1356</v>
      </c>
      <c r="N7093" t="s">
        <v>20</v>
      </c>
      <c r="O7093" t="s">
        <v>21</v>
      </c>
      <c r="P7093" t="s">
        <v>28</v>
      </c>
      <c r="Q7093" t="s">
        <v>34233</v>
      </c>
      <c r="R7093" t="s">
        <v>34233</v>
      </c>
      <c r="S7093" t="s">
        <v>32628</v>
      </c>
      <c r="T7093" t="s">
        <v>34356</v>
      </c>
      <c r="U7093" t="s">
        <v>32634</v>
      </c>
      <c r="V7093" t="s">
        <v>33245</v>
      </c>
      <c r="X7093">
        <v>2</v>
      </c>
      <c r="Y7093">
        <v>1</v>
      </c>
      <c r="AA7093">
        <v>9</v>
      </c>
      <c r="AB7093">
        <v>15</v>
      </c>
      <c r="AC7093">
        <v>1</v>
      </c>
      <c r="AD7093" t="str">
        <f t="shared" si="1071"/>
        <v/>
      </c>
      <c r="AE7093" t="str">
        <f t="shared" si="1068"/>
        <v/>
      </c>
      <c r="AF7093" t="str">
        <f t="shared" si="1067"/>
        <v/>
      </c>
      <c r="AG7093">
        <f t="shared" si="1075"/>
        <v>1</v>
      </c>
      <c r="AH7093">
        <f t="shared" si="1073"/>
        <v>2.8</v>
      </c>
      <c r="AI7093">
        <v>0.14499999999999999</v>
      </c>
      <c r="AJ7093">
        <f t="shared" si="1069"/>
        <v>0.40599999999999997</v>
      </c>
      <c r="AK7093" t="str">
        <f t="shared" si="1074"/>
        <v/>
      </c>
      <c r="AL7093" t="str">
        <f t="shared" si="1072"/>
        <v/>
      </c>
    </row>
    <row r="7094" spans="1:39" x14ac:dyDescent="0.2">
      <c r="A7094" t="s">
        <v>27460</v>
      </c>
      <c r="B7094" t="s">
        <v>830</v>
      </c>
      <c r="C7094" t="s">
        <v>27461</v>
      </c>
      <c r="D7094" s="1">
        <v>41948</v>
      </c>
      <c r="E7094" s="1">
        <v>43456</v>
      </c>
      <c r="F7094" t="s">
        <v>19</v>
      </c>
      <c r="I7094">
        <v>100</v>
      </c>
      <c r="J7094">
        <v>0</v>
      </c>
      <c r="K7094">
        <v>0</v>
      </c>
      <c r="L7094">
        <v>1403</v>
      </c>
      <c r="M7094">
        <v>1403</v>
      </c>
      <c r="N7094" t="s">
        <v>20</v>
      </c>
      <c r="O7094" t="s">
        <v>27462</v>
      </c>
      <c r="P7094" t="s">
        <v>28</v>
      </c>
      <c r="Q7094" t="s">
        <v>34233</v>
      </c>
      <c r="R7094" t="s">
        <v>34233</v>
      </c>
      <c r="S7094" t="s">
        <v>32628</v>
      </c>
      <c r="T7094" t="s">
        <v>34357</v>
      </c>
      <c r="U7094" t="s">
        <v>32634</v>
      </c>
      <c r="V7094" t="s">
        <v>33254</v>
      </c>
      <c r="X7094">
        <v>2</v>
      </c>
      <c r="Y7094">
        <v>1</v>
      </c>
      <c r="AA7094">
        <v>9</v>
      </c>
      <c r="AB7094">
        <v>15</v>
      </c>
      <c r="AC7094">
        <v>1</v>
      </c>
      <c r="AD7094" t="str">
        <f t="shared" si="1071"/>
        <v/>
      </c>
      <c r="AE7094" t="str">
        <f t="shared" si="1068"/>
        <v/>
      </c>
      <c r="AF7094" t="str">
        <f t="shared" si="1067"/>
        <v/>
      </c>
      <c r="AG7094">
        <f t="shared" si="1075"/>
        <v>1</v>
      </c>
      <c r="AH7094">
        <f t="shared" si="1073"/>
        <v>2.8</v>
      </c>
      <c r="AI7094">
        <v>0.14499999999999999</v>
      </c>
      <c r="AJ7094">
        <f t="shared" si="1069"/>
        <v>0.40599999999999997</v>
      </c>
      <c r="AK7094" t="str">
        <f t="shared" si="1074"/>
        <v/>
      </c>
      <c r="AL7094" t="str">
        <f t="shared" si="1072"/>
        <v/>
      </c>
    </row>
    <row r="7095" spans="1:39" s="18" customFormat="1" x14ac:dyDescent="0.2">
      <c r="A7095" s="18" t="s">
        <v>11004</v>
      </c>
      <c r="B7095" s="18" t="s">
        <v>830</v>
      </c>
      <c r="C7095" s="18" t="s">
        <v>11005</v>
      </c>
      <c r="D7095" s="19">
        <v>36494</v>
      </c>
      <c r="E7095" s="19">
        <v>44250</v>
      </c>
      <c r="F7095" s="18" t="s">
        <v>19</v>
      </c>
      <c r="I7095" s="18">
        <v>100</v>
      </c>
      <c r="J7095" s="18">
        <v>0</v>
      </c>
      <c r="K7095" s="18">
        <v>0</v>
      </c>
      <c r="L7095" s="18">
        <v>2025</v>
      </c>
      <c r="M7095" s="18">
        <v>2025</v>
      </c>
      <c r="N7095" s="18" t="s">
        <v>20</v>
      </c>
      <c r="O7095" s="18" t="s">
        <v>11006</v>
      </c>
      <c r="P7095" s="18" t="s">
        <v>28</v>
      </c>
      <c r="Q7095" s="18" t="s">
        <v>34234</v>
      </c>
      <c r="R7095" s="18" t="s">
        <v>33783</v>
      </c>
      <c r="S7095" s="18" t="s">
        <v>33942</v>
      </c>
      <c r="T7095" s="18" t="s">
        <v>32634</v>
      </c>
      <c r="AD7095" s="18" t="str">
        <f t="shared" si="1071"/>
        <v/>
      </c>
      <c r="AE7095" s="18">
        <v>1</v>
      </c>
      <c r="AF7095" s="18" t="str">
        <f t="shared" si="1067"/>
        <v/>
      </c>
      <c r="AG7095" s="18" t="str">
        <f t="shared" si="1075"/>
        <v/>
      </c>
      <c r="AH7095" s="18" t="str">
        <f t="shared" si="1073"/>
        <v/>
      </c>
      <c r="AI7095" s="18">
        <v>0.14499999999999999</v>
      </c>
      <c r="AJ7095" s="18" t="str">
        <f t="shared" si="1069"/>
        <v/>
      </c>
      <c r="AK7095" s="18">
        <f t="shared" si="1074"/>
        <v>2.8</v>
      </c>
      <c r="AL7095" s="18">
        <f t="shared" si="1072"/>
        <v>0.40599999999999997</v>
      </c>
      <c r="AM7095" s="18" t="s">
        <v>34814</v>
      </c>
    </row>
    <row r="7096" spans="1:39" s="20" customFormat="1" x14ac:dyDescent="0.2">
      <c r="A7096" s="20" t="s">
        <v>13897</v>
      </c>
      <c r="B7096" s="20" t="s">
        <v>830</v>
      </c>
      <c r="C7096" s="20" t="s">
        <v>13898</v>
      </c>
      <c r="D7096" s="21">
        <v>37092</v>
      </c>
      <c r="E7096" s="21">
        <v>44250</v>
      </c>
      <c r="F7096" s="20" t="s">
        <v>19</v>
      </c>
      <c r="I7096" s="20">
        <v>100</v>
      </c>
      <c r="J7096" s="20">
        <v>0</v>
      </c>
      <c r="K7096" s="20">
        <v>0</v>
      </c>
      <c r="L7096" s="20">
        <v>151</v>
      </c>
      <c r="M7096" s="20">
        <v>151</v>
      </c>
      <c r="N7096" s="20" t="s">
        <v>20</v>
      </c>
      <c r="O7096" s="20" t="s">
        <v>11006</v>
      </c>
      <c r="P7096" s="20" t="s">
        <v>28</v>
      </c>
      <c r="Q7096" s="20" t="s">
        <v>34233</v>
      </c>
      <c r="R7096" s="20" t="s">
        <v>34233</v>
      </c>
      <c r="S7096" s="20" t="s">
        <v>33942</v>
      </c>
      <c r="AD7096" s="20" t="str">
        <f t="shared" si="1071"/>
        <v/>
      </c>
      <c r="AE7096" s="20" t="str">
        <f t="shared" si="1068"/>
        <v/>
      </c>
      <c r="AF7096" s="20" t="str">
        <f t="shared" si="1067"/>
        <v/>
      </c>
      <c r="AG7096" s="20" t="str">
        <f t="shared" si="1075"/>
        <v/>
      </c>
      <c r="AH7096" s="20" t="str">
        <f t="shared" si="1073"/>
        <v/>
      </c>
      <c r="AI7096" s="20">
        <v>0.14499999999999999</v>
      </c>
      <c r="AJ7096" s="20" t="str">
        <f t="shared" si="1069"/>
        <v/>
      </c>
      <c r="AK7096" s="20" t="str">
        <f t="shared" si="1074"/>
        <v/>
      </c>
      <c r="AL7096" s="20" t="str">
        <f t="shared" si="1072"/>
        <v/>
      </c>
      <c r="AM7096" s="20" t="s">
        <v>34828</v>
      </c>
    </row>
    <row r="7097" spans="1:39" x14ac:dyDescent="0.2">
      <c r="A7097" t="s">
        <v>17730</v>
      </c>
      <c r="B7097" t="s">
        <v>830</v>
      </c>
      <c r="C7097" t="s">
        <v>17731</v>
      </c>
      <c r="D7097" s="1">
        <v>37792</v>
      </c>
      <c r="E7097" s="1">
        <v>44546</v>
      </c>
      <c r="F7097" t="s">
        <v>19</v>
      </c>
      <c r="I7097">
        <v>100</v>
      </c>
      <c r="J7097">
        <v>0</v>
      </c>
      <c r="K7097">
        <v>0</v>
      </c>
      <c r="L7097">
        <v>1152</v>
      </c>
      <c r="M7097">
        <v>1152</v>
      </c>
      <c r="N7097" t="s">
        <v>20</v>
      </c>
      <c r="O7097" t="s">
        <v>17732</v>
      </c>
      <c r="P7097" t="s">
        <v>28</v>
      </c>
      <c r="Q7097" t="s">
        <v>34233</v>
      </c>
      <c r="R7097" t="s">
        <v>34233</v>
      </c>
      <c r="S7097" t="s">
        <v>32628</v>
      </c>
      <c r="T7097" t="s">
        <v>34357</v>
      </c>
      <c r="U7097" t="s">
        <v>32634</v>
      </c>
      <c r="V7097" t="s">
        <v>33254</v>
      </c>
      <c r="X7097">
        <v>2</v>
      </c>
      <c r="Y7097">
        <v>1</v>
      </c>
      <c r="AA7097">
        <v>9</v>
      </c>
      <c r="AB7097">
        <v>15</v>
      </c>
      <c r="AC7097">
        <v>1</v>
      </c>
      <c r="AD7097" t="str">
        <f t="shared" si="1071"/>
        <v/>
      </c>
      <c r="AE7097" t="str">
        <f t="shared" si="1068"/>
        <v/>
      </c>
      <c r="AF7097" t="str">
        <f t="shared" si="1067"/>
        <v/>
      </c>
      <c r="AG7097">
        <f t="shared" si="1075"/>
        <v>1</v>
      </c>
      <c r="AH7097">
        <f t="shared" si="1073"/>
        <v>2.8</v>
      </c>
      <c r="AI7097">
        <v>0.14499999999999999</v>
      </c>
      <c r="AJ7097">
        <f t="shared" si="1069"/>
        <v>0.40599999999999997</v>
      </c>
      <c r="AK7097" t="str">
        <f t="shared" si="1074"/>
        <v/>
      </c>
      <c r="AL7097" t="str">
        <f t="shared" si="1072"/>
        <v/>
      </c>
    </row>
    <row r="7098" spans="1:39" s="18" customFormat="1" x14ac:dyDescent="0.2">
      <c r="A7098" s="18" t="s">
        <v>11001</v>
      </c>
      <c r="B7098" s="18" t="s">
        <v>830</v>
      </c>
      <c r="C7098" s="18" t="s">
        <v>11002</v>
      </c>
      <c r="D7098" s="19">
        <v>36494</v>
      </c>
      <c r="E7098" s="19">
        <v>44250</v>
      </c>
      <c r="F7098" s="18" t="s">
        <v>19</v>
      </c>
      <c r="I7098" s="18">
        <v>100</v>
      </c>
      <c r="J7098" s="18">
        <v>0</v>
      </c>
      <c r="K7098" s="18">
        <v>0</v>
      </c>
      <c r="L7098" s="18">
        <v>2031</v>
      </c>
      <c r="M7098" s="18">
        <v>2031</v>
      </c>
      <c r="N7098" s="18" t="s">
        <v>20</v>
      </c>
      <c r="O7098" s="18" t="s">
        <v>11003</v>
      </c>
      <c r="P7098" s="18" t="s">
        <v>28</v>
      </c>
      <c r="Q7098" s="18" t="s">
        <v>34234</v>
      </c>
      <c r="R7098" s="18" t="s">
        <v>33783</v>
      </c>
      <c r="S7098" s="18" t="s">
        <v>33942</v>
      </c>
      <c r="T7098" s="18" t="s">
        <v>34357</v>
      </c>
      <c r="AD7098" s="18" t="str">
        <f t="shared" si="1071"/>
        <v/>
      </c>
      <c r="AE7098" s="18">
        <v>1</v>
      </c>
      <c r="AF7098" s="18" t="str">
        <f t="shared" si="1067"/>
        <v/>
      </c>
      <c r="AG7098" s="18" t="str">
        <f t="shared" si="1075"/>
        <v/>
      </c>
      <c r="AH7098" s="18" t="str">
        <f t="shared" si="1073"/>
        <v/>
      </c>
      <c r="AI7098" s="18">
        <v>0.14499999999999999</v>
      </c>
      <c r="AJ7098" s="18" t="str">
        <f t="shared" si="1069"/>
        <v/>
      </c>
      <c r="AK7098" s="18">
        <f t="shared" si="1074"/>
        <v>2.8</v>
      </c>
      <c r="AL7098" s="18">
        <f t="shared" si="1072"/>
        <v>0.40599999999999997</v>
      </c>
      <c r="AM7098" s="18" t="s">
        <v>34814</v>
      </c>
    </row>
    <row r="7099" spans="1:39" s="20" customFormat="1" x14ac:dyDescent="0.2">
      <c r="A7099" s="20" t="s">
        <v>13885</v>
      </c>
      <c r="B7099" s="20" t="s">
        <v>830</v>
      </c>
      <c r="C7099" s="20" t="s">
        <v>13886</v>
      </c>
      <c r="D7099" s="21">
        <v>37092</v>
      </c>
      <c r="E7099" s="21">
        <v>44250</v>
      </c>
      <c r="F7099" s="20" t="s">
        <v>19</v>
      </c>
      <c r="I7099" s="20">
        <v>100</v>
      </c>
      <c r="J7099" s="20">
        <v>0</v>
      </c>
      <c r="K7099" s="20">
        <v>0</v>
      </c>
      <c r="L7099" s="20">
        <v>155</v>
      </c>
      <c r="M7099" s="20">
        <v>155</v>
      </c>
      <c r="N7099" s="20" t="s">
        <v>20</v>
      </c>
      <c r="O7099" s="20" t="s">
        <v>13887</v>
      </c>
      <c r="P7099" s="20" t="s">
        <v>28</v>
      </c>
      <c r="Q7099" s="20" t="s">
        <v>34233</v>
      </c>
      <c r="R7099" s="20" t="s">
        <v>34233</v>
      </c>
      <c r="S7099" s="20" t="s">
        <v>33942</v>
      </c>
      <c r="T7099" s="20" t="s">
        <v>34233</v>
      </c>
      <c r="AD7099" s="20" t="str">
        <f t="shared" si="1071"/>
        <v/>
      </c>
      <c r="AE7099" s="20" t="str">
        <f t="shared" si="1068"/>
        <v/>
      </c>
      <c r="AF7099" s="20" t="str">
        <f t="shared" si="1067"/>
        <v/>
      </c>
      <c r="AG7099" s="20" t="str">
        <f t="shared" si="1075"/>
        <v/>
      </c>
      <c r="AH7099" s="20" t="str">
        <f t="shared" si="1073"/>
        <v/>
      </c>
      <c r="AI7099" s="20">
        <v>0.14499999999999999</v>
      </c>
      <c r="AJ7099" s="20" t="str">
        <f t="shared" si="1069"/>
        <v/>
      </c>
      <c r="AK7099" s="20" t="str">
        <f t="shared" si="1074"/>
        <v/>
      </c>
      <c r="AL7099" s="20" t="str">
        <f t="shared" si="1072"/>
        <v/>
      </c>
      <c r="AM7099" s="20" t="s">
        <v>34324</v>
      </c>
    </row>
    <row r="7100" spans="1:39" x14ac:dyDescent="0.2">
      <c r="A7100" t="s">
        <v>17727</v>
      </c>
      <c r="B7100" t="s">
        <v>830</v>
      </c>
      <c r="C7100" t="s">
        <v>17728</v>
      </c>
      <c r="D7100" s="1">
        <v>37792</v>
      </c>
      <c r="E7100" s="1">
        <v>44546</v>
      </c>
      <c r="F7100" t="s">
        <v>19</v>
      </c>
      <c r="I7100">
        <v>100</v>
      </c>
      <c r="J7100">
        <v>0</v>
      </c>
      <c r="K7100">
        <v>0</v>
      </c>
      <c r="L7100">
        <v>1512</v>
      </c>
      <c r="M7100">
        <v>1512</v>
      </c>
      <c r="N7100" t="s">
        <v>20</v>
      </c>
      <c r="O7100" t="s">
        <v>17729</v>
      </c>
      <c r="P7100" t="s">
        <v>28</v>
      </c>
      <c r="Q7100" t="s">
        <v>34233</v>
      </c>
      <c r="R7100" t="s">
        <v>34233</v>
      </c>
      <c r="S7100" t="s">
        <v>32628</v>
      </c>
      <c r="T7100" t="s">
        <v>32634</v>
      </c>
      <c r="U7100" t="s">
        <v>32634</v>
      </c>
      <c r="V7100" t="s">
        <v>33254</v>
      </c>
      <c r="X7100">
        <v>2</v>
      </c>
      <c r="Y7100">
        <v>1</v>
      </c>
      <c r="AA7100">
        <v>9</v>
      </c>
      <c r="AB7100">
        <v>15</v>
      </c>
      <c r="AC7100">
        <v>1</v>
      </c>
      <c r="AD7100" t="str">
        <f t="shared" si="1071"/>
        <v/>
      </c>
      <c r="AE7100" t="str">
        <f t="shared" si="1068"/>
        <v/>
      </c>
      <c r="AF7100" t="str">
        <f t="shared" si="1067"/>
        <v/>
      </c>
      <c r="AG7100">
        <f t="shared" si="1075"/>
        <v>1</v>
      </c>
      <c r="AH7100">
        <f t="shared" si="1073"/>
        <v>2.8</v>
      </c>
      <c r="AI7100">
        <v>0.14499999999999999</v>
      </c>
      <c r="AJ7100">
        <f t="shared" si="1069"/>
        <v>0.40599999999999997</v>
      </c>
      <c r="AK7100" t="str">
        <f t="shared" si="1074"/>
        <v/>
      </c>
      <c r="AL7100" t="str">
        <f t="shared" si="1072"/>
        <v/>
      </c>
    </row>
    <row r="7101" spans="1:39" x14ac:dyDescent="0.2">
      <c r="A7101" t="s">
        <v>17286</v>
      </c>
      <c r="B7101" t="s">
        <v>830</v>
      </c>
      <c r="C7101" t="s">
        <v>17287</v>
      </c>
      <c r="D7101" s="1">
        <v>37579</v>
      </c>
      <c r="E7101" s="1">
        <v>43456</v>
      </c>
      <c r="F7101" t="s">
        <v>19</v>
      </c>
      <c r="I7101">
        <v>100</v>
      </c>
      <c r="J7101">
        <v>0</v>
      </c>
      <c r="K7101">
        <v>0</v>
      </c>
      <c r="L7101">
        <v>1563</v>
      </c>
      <c r="M7101">
        <v>1563</v>
      </c>
      <c r="N7101" t="s">
        <v>20</v>
      </c>
      <c r="O7101" t="s">
        <v>17288</v>
      </c>
      <c r="P7101" t="s">
        <v>28</v>
      </c>
      <c r="Q7101" t="s">
        <v>34234</v>
      </c>
      <c r="R7101" s="9" t="s">
        <v>33783</v>
      </c>
      <c r="S7101" t="s">
        <v>32628</v>
      </c>
      <c r="T7101" t="s">
        <v>34357</v>
      </c>
      <c r="U7101" t="s">
        <v>32634</v>
      </c>
      <c r="V7101" t="s">
        <v>33296</v>
      </c>
      <c r="W7101">
        <v>310</v>
      </c>
      <c r="X7101">
        <v>3</v>
      </c>
      <c r="Y7101" t="s">
        <v>32661</v>
      </c>
      <c r="AA7101">
        <v>15</v>
      </c>
      <c r="AB7101">
        <v>15</v>
      </c>
      <c r="AC7101">
        <v>1</v>
      </c>
      <c r="AD7101" t="str">
        <f t="shared" si="1071"/>
        <v/>
      </c>
      <c r="AE7101" t="str">
        <f t="shared" si="1068"/>
        <v/>
      </c>
      <c r="AF7101" t="str">
        <f t="shared" si="1067"/>
        <v/>
      </c>
      <c r="AG7101">
        <f t="shared" si="1075"/>
        <v>1</v>
      </c>
      <c r="AH7101">
        <f t="shared" si="1073"/>
        <v>2.8</v>
      </c>
      <c r="AI7101">
        <v>0.14499999999999999</v>
      </c>
      <c r="AJ7101">
        <f t="shared" si="1069"/>
        <v>0.40599999999999997</v>
      </c>
      <c r="AK7101" t="str">
        <f t="shared" si="1074"/>
        <v/>
      </c>
      <c r="AL7101" t="str">
        <f t="shared" si="1072"/>
        <v/>
      </c>
      <c r="AM7101" t="s">
        <v>34799</v>
      </c>
    </row>
    <row r="7102" spans="1:39" x14ac:dyDescent="0.2">
      <c r="A7102" t="s">
        <v>16804</v>
      </c>
      <c r="B7102" t="s">
        <v>830</v>
      </c>
      <c r="C7102" t="s">
        <v>16805</v>
      </c>
      <c r="D7102" s="1">
        <v>37579</v>
      </c>
      <c r="E7102" s="1">
        <v>43456</v>
      </c>
      <c r="F7102" t="s">
        <v>19</v>
      </c>
      <c r="I7102">
        <v>100</v>
      </c>
      <c r="J7102">
        <v>0</v>
      </c>
      <c r="K7102">
        <v>0</v>
      </c>
      <c r="L7102">
        <v>1332</v>
      </c>
      <c r="M7102">
        <v>1332</v>
      </c>
      <c r="N7102" t="s">
        <v>20</v>
      </c>
      <c r="O7102" t="s">
        <v>16806</v>
      </c>
      <c r="P7102" t="s">
        <v>28</v>
      </c>
      <c r="Q7102" t="s">
        <v>34233</v>
      </c>
      <c r="R7102" t="s">
        <v>34233</v>
      </c>
      <c r="S7102" t="s">
        <v>32628</v>
      </c>
      <c r="T7102" t="s">
        <v>34357</v>
      </c>
      <c r="U7102" t="s">
        <v>32634</v>
      </c>
      <c r="V7102" t="s">
        <v>33255</v>
      </c>
      <c r="X7102">
        <v>2</v>
      </c>
      <c r="Y7102">
        <v>1</v>
      </c>
      <c r="AA7102">
        <v>9</v>
      </c>
      <c r="AB7102">
        <v>15</v>
      </c>
      <c r="AC7102">
        <v>1</v>
      </c>
      <c r="AD7102" t="str">
        <f t="shared" si="1071"/>
        <v/>
      </c>
      <c r="AE7102" t="str">
        <f t="shared" si="1068"/>
        <v/>
      </c>
      <c r="AF7102" t="str">
        <f t="shared" si="1067"/>
        <v/>
      </c>
      <c r="AG7102">
        <f t="shared" si="1075"/>
        <v>1</v>
      </c>
      <c r="AH7102">
        <f t="shared" si="1073"/>
        <v>2.8</v>
      </c>
      <c r="AI7102">
        <v>0.14499999999999999</v>
      </c>
      <c r="AJ7102">
        <f t="shared" si="1069"/>
        <v>0.40599999999999997</v>
      </c>
      <c r="AK7102" t="str">
        <f t="shared" si="1074"/>
        <v/>
      </c>
      <c r="AL7102" t="str">
        <f t="shared" si="1072"/>
        <v/>
      </c>
    </row>
    <row r="7103" spans="1:39" x14ac:dyDescent="0.2">
      <c r="A7103" t="s">
        <v>17250</v>
      </c>
      <c r="B7103" t="s">
        <v>830</v>
      </c>
      <c r="C7103" t="s">
        <v>17251</v>
      </c>
      <c r="D7103" s="1">
        <v>37579</v>
      </c>
      <c r="E7103" s="1">
        <v>44546</v>
      </c>
      <c r="F7103" t="s">
        <v>19</v>
      </c>
      <c r="I7103">
        <v>100</v>
      </c>
      <c r="J7103">
        <v>0</v>
      </c>
      <c r="K7103">
        <v>0</v>
      </c>
      <c r="L7103">
        <v>1608</v>
      </c>
      <c r="M7103">
        <v>1608</v>
      </c>
      <c r="N7103" t="s">
        <v>20</v>
      </c>
      <c r="O7103" t="s">
        <v>17252</v>
      </c>
      <c r="P7103" t="s">
        <v>28</v>
      </c>
      <c r="Q7103" t="s">
        <v>34233</v>
      </c>
      <c r="R7103" t="s">
        <v>34233</v>
      </c>
      <c r="S7103" t="s">
        <v>32628</v>
      </c>
      <c r="T7103" t="s">
        <v>34357</v>
      </c>
      <c r="U7103" t="s">
        <v>32634</v>
      </c>
      <c r="V7103" t="s">
        <v>33254</v>
      </c>
      <c r="X7103">
        <v>3</v>
      </c>
      <c r="Y7103">
        <v>1</v>
      </c>
      <c r="AA7103">
        <v>15</v>
      </c>
      <c r="AB7103">
        <v>15</v>
      </c>
      <c r="AC7103">
        <v>1</v>
      </c>
      <c r="AD7103" t="str">
        <f t="shared" si="1071"/>
        <v/>
      </c>
      <c r="AE7103" t="str">
        <f t="shared" si="1068"/>
        <v/>
      </c>
      <c r="AF7103" t="str">
        <f t="shared" si="1067"/>
        <v/>
      </c>
      <c r="AG7103">
        <f t="shared" si="1075"/>
        <v>1</v>
      </c>
      <c r="AH7103">
        <f t="shared" si="1073"/>
        <v>2.8</v>
      </c>
      <c r="AI7103">
        <v>0.14499999999999999</v>
      </c>
      <c r="AJ7103">
        <f t="shared" si="1069"/>
        <v>0.40599999999999997</v>
      </c>
      <c r="AK7103" t="str">
        <f t="shared" si="1074"/>
        <v/>
      </c>
      <c r="AL7103" t="str">
        <f t="shared" si="1072"/>
        <v/>
      </c>
    </row>
    <row r="7104" spans="1:39" x14ac:dyDescent="0.2">
      <c r="A7104" t="s">
        <v>16801</v>
      </c>
      <c r="B7104" t="s">
        <v>830</v>
      </c>
      <c r="C7104" t="s">
        <v>16802</v>
      </c>
      <c r="D7104" s="1">
        <v>37579</v>
      </c>
      <c r="E7104" s="1">
        <v>43456</v>
      </c>
      <c r="F7104" t="s">
        <v>19</v>
      </c>
      <c r="I7104">
        <v>100</v>
      </c>
      <c r="J7104">
        <v>0</v>
      </c>
      <c r="K7104">
        <v>0</v>
      </c>
      <c r="L7104">
        <v>1332</v>
      </c>
      <c r="M7104">
        <v>1332</v>
      </c>
      <c r="N7104" t="s">
        <v>20</v>
      </c>
      <c r="O7104" t="s">
        <v>16803</v>
      </c>
      <c r="P7104" t="s">
        <v>28</v>
      </c>
      <c r="Q7104" t="s">
        <v>34233</v>
      </c>
      <c r="R7104" t="s">
        <v>34233</v>
      </c>
      <c r="S7104" t="s">
        <v>32628</v>
      </c>
      <c r="T7104" t="s">
        <v>34354</v>
      </c>
      <c r="U7104" t="s">
        <v>32634</v>
      </c>
      <c r="V7104" t="s">
        <v>33255</v>
      </c>
      <c r="X7104">
        <v>2</v>
      </c>
      <c r="Y7104">
        <v>1</v>
      </c>
      <c r="AA7104">
        <v>9</v>
      </c>
      <c r="AB7104">
        <v>15</v>
      </c>
      <c r="AC7104">
        <v>1</v>
      </c>
      <c r="AD7104" t="str">
        <f t="shared" si="1071"/>
        <v/>
      </c>
      <c r="AE7104" t="str">
        <f t="shared" si="1068"/>
        <v/>
      </c>
      <c r="AF7104" t="str">
        <f t="shared" si="1067"/>
        <v/>
      </c>
      <c r="AG7104">
        <f t="shared" si="1075"/>
        <v>1</v>
      </c>
      <c r="AH7104">
        <f t="shared" si="1073"/>
        <v>2.8</v>
      </c>
      <c r="AI7104">
        <v>0.14499999999999999</v>
      </c>
      <c r="AJ7104">
        <f t="shared" si="1069"/>
        <v>0.40599999999999997</v>
      </c>
      <c r="AK7104" t="str">
        <f t="shared" si="1074"/>
        <v/>
      </c>
      <c r="AL7104" t="str">
        <f t="shared" si="1072"/>
        <v/>
      </c>
    </row>
    <row r="7105" spans="1:38" x14ac:dyDescent="0.2">
      <c r="A7105" t="s">
        <v>16742</v>
      </c>
      <c r="B7105" t="s">
        <v>830</v>
      </c>
      <c r="C7105" t="s">
        <v>16743</v>
      </c>
      <c r="D7105" s="1">
        <v>37579</v>
      </c>
      <c r="E7105" s="1">
        <v>44546</v>
      </c>
      <c r="F7105" t="s">
        <v>19</v>
      </c>
      <c r="I7105">
        <v>100</v>
      </c>
      <c r="J7105">
        <v>0</v>
      </c>
      <c r="K7105">
        <v>0</v>
      </c>
      <c r="L7105">
        <v>1590</v>
      </c>
      <c r="M7105">
        <v>1590</v>
      </c>
      <c r="N7105" t="s">
        <v>20</v>
      </c>
      <c r="O7105" t="s">
        <v>16744</v>
      </c>
      <c r="P7105" t="s">
        <v>28</v>
      </c>
      <c r="Q7105" t="s">
        <v>34233</v>
      </c>
      <c r="R7105" t="s">
        <v>34233</v>
      </c>
      <c r="S7105" t="s">
        <v>32628</v>
      </c>
      <c r="T7105" t="s">
        <v>34357</v>
      </c>
      <c r="U7105" t="s">
        <v>32634</v>
      </c>
      <c r="V7105" t="s">
        <v>33254</v>
      </c>
      <c r="X7105">
        <v>3</v>
      </c>
      <c r="Y7105">
        <v>1</v>
      </c>
      <c r="AA7105">
        <v>15</v>
      </c>
      <c r="AB7105">
        <v>15</v>
      </c>
      <c r="AC7105">
        <v>1</v>
      </c>
      <c r="AD7105" t="str">
        <f t="shared" si="1071"/>
        <v/>
      </c>
      <c r="AE7105" t="str">
        <f t="shared" si="1068"/>
        <v/>
      </c>
      <c r="AF7105" t="str">
        <f t="shared" si="1067"/>
        <v/>
      </c>
      <c r="AG7105">
        <f t="shared" si="1075"/>
        <v>1</v>
      </c>
      <c r="AH7105">
        <f t="shared" si="1073"/>
        <v>2.8</v>
      </c>
      <c r="AI7105">
        <v>0.14499999999999999</v>
      </c>
      <c r="AJ7105">
        <f t="shared" si="1069"/>
        <v>0.40599999999999997</v>
      </c>
      <c r="AK7105" t="str">
        <f t="shared" si="1074"/>
        <v/>
      </c>
      <c r="AL7105" t="str">
        <f t="shared" si="1072"/>
        <v/>
      </c>
    </row>
    <row r="7106" spans="1:38" x14ac:dyDescent="0.2">
      <c r="A7106" t="s">
        <v>16798</v>
      </c>
      <c r="B7106" t="s">
        <v>830</v>
      </c>
      <c r="C7106" t="s">
        <v>16799</v>
      </c>
      <c r="D7106" s="1">
        <v>37579</v>
      </c>
      <c r="E7106" s="1">
        <v>43456</v>
      </c>
      <c r="F7106" t="s">
        <v>19</v>
      </c>
      <c r="I7106">
        <v>100</v>
      </c>
      <c r="J7106">
        <v>0</v>
      </c>
      <c r="K7106">
        <v>0</v>
      </c>
      <c r="L7106">
        <v>1418</v>
      </c>
      <c r="M7106">
        <v>1418</v>
      </c>
      <c r="N7106" t="s">
        <v>20</v>
      </c>
      <c r="O7106" t="s">
        <v>16800</v>
      </c>
      <c r="P7106" t="s">
        <v>28</v>
      </c>
      <c r="Q7106" t="s">
        <v>34233</v>
      </c>
      <c r="R7106" t="s">
        <v>34233</v>
      </c>
      <c r="S7106" t="s">
        <v>32628</v>
      </c>
      <c r="T7106" t="s">
        <v>34357</v>
      </c>
      <c r="U7106" t="s">
        <v>32634</v>
      </c>
      <c r="V7106" t="s">
        <v>33255</v>
      </c>
      <c r="X7106">
        <v>2</v>
      </c>
      <c r="Y7106">
        <v>1</v>
      </c>
      <c r="AA7106">
        <v>9</v>
      </c>
      <c r="AB7106">
        <v>15</v>
      </c>
      <c r="AC7106">
        <v>1</v>
      </c>
      <c r="AD7106" t="str">
        <f t="shared" si="1071"/>
        <v/>
      </c>
      <c r="AE7106" t="str">
        <f t="shared" si="1068"/>
        <v/>
      </c>
      <c r="AF7106" t="str">
        <f t="shared" si="1067"/>
        <v/>
      </c>
      <c r="AG7106">
        <f t="shared" si="1075"/>
        <v>1</v>
      </c>
      <c r="AH7106">
        <f t="shared" si="1073"/>
        <v>2.8</v>
      </c>
      <c r="AI7106">
        <v>0.14499999999999999</v>
      </c>
      <c r="AJ7106">
        <f t="shared" si="1069"/>
        <v>0.40599999999999997</v>
      </c>
      <c r="AK7106" t="str">
        <f t="shared" si="1074"/>
        <v/>
      </c>
      <c r="AL7106" t="str">
        <f t="shared" si="1072"/>
        <v/>
      </c>
    </row>
    <row r="7107" spans="1:38" x14ac:dyDescent="0.2">
      <c r="A7107" t="s">
        <v>16739</v>
      </c>
      <c r="B7107" t="s">
        <v>830</v>
      </c>
      <c r="C7107" t="s">
        <v>16740</v>
      </c>
      <c r="D7107" s="1">
        <v>37579</v>
      </c>
      <c r="E7107" s="1">
        <v>44546</v>
      </c>
      <c r="F7107" t="s">
        <v>19</v>
      </c>
      <c r="I7107">
        <v>100</v>
      </c>
      <c r="J7107">
        <v>0</v>
      </c>
      <c r="K7107">
        <v>0</v>
      </c>
      <c r="L7107">
        <v>1816</v>
      </c>
      <c r="M7107">
        <v>1816</v>
      </c>
      <c r="N7107" t="s">
        <v>20</v>
      </c>
      <c r="O7107" t="s">
        <v>16741</v>
      </c>
      <c r="P7107" t="s">
        <v>28</v>
      </c>
      <c r="Q7107" t="s">
        <v>34234</v>
      </c>
      <c r="R7107" t="s">
        <v>33768</v>
      </c>
      <c r="S7107" t="s">
        <v>32628</v>
      </c>
      <c r="T7107" t="s">
        <v>34357</v>
      </c>
      <c r="U7107" t="s">
        <v>32634</v>
      </c>
      <c r="V7107" t="s">
        <v>33297</v>
      </c>
      <c r="W7107">
        <v>360</v>
      </c>
      <c r="X7107">
        <v>2</v>
      </c>
      <c r="Y7107">
        <v>1</v>
      </c>
      <c r="AA7107">
        <v>8.5</v>
      </c>
      <c r="AC7107">
        <v>1</v>
      </c>
      <c r="AD7107" t="str">
        <f t="shared" si="1071"/>
        <v/>
      </c>
      <c r="AE7107" t="str">
        <f t="shared" si="1068"/>
        <v/>
      </c>
      <c r="AF7107" t="str">
        <f t="shared" si="1067"/>
        <v/>
      </c>
      <c r="AG7107">
        <f t="shared" si="1075"/>
        <v>1</v>
      </c>
      <c r="AH7107">
        <f t="shared" si="1073"/>
        <v>2.8</v>
      </c>
      <c r="AI7107">
        <v>0.14499999999999999</v>
      </c>
      <c r="AJ7107">
        <f t="shared" si="1069"/>
        <v>0.40599999999999997</v>
      </c>
      <c r="AK7107" t="str">
        <f t="shared" si="1074"/>
        <v/>
      </c>
      <c r="AL7107" t="str">
        <f t="shared" si="1072"/>
        <v/>
      </c>
    </row>
    <row r="7108" spans="1:38" x14ac:dyDescent="0.2">
      <c r="A7108" t="s">
        <v>16807</v>
      </c>
      <c r="B7108" t="s">
        <v>830</v>
      </c>
      <c r="C7108" t="s">
        <v>16808</v>
      </c>
      <c r="D7108" s="1">
        <v>37579</v>
      </c>
      <c r="E7108" s="1">
        <v>43456</v>
      </c>
      <c r="F7108" t="s">
        <v>19</v>
      </c>
      <c r="I7108">
        <v>100</v>
      </c>
      <c r="J7108">
        <v>0</v>
      </c>
      <c r="K7108">
        <v>0</v>
      </c>
      <c r="L7108">
        <v>1125</v>
      </c>
      <c r="M7108">
        <v>1125</v>
      </c>
      <c r="N7108" t="s">
        <v>20</v>
      </c>
      <c r="O7108" t="s">
        <v>16809</v>
      </c>
      <c r="P7108" t="s">
        <v>28</v>
      </c>
      <c r="Q7108" t="s">
        <v>34233</v>
      </c>
      <c r="R7108" t="s">
        <v>34233</v>
      </c>
      <c r="S7108" t="s">
        <v>32628</v>
      </c>
      <c r="T7108" t="s">
        <v>34357</v>
      </c>
      <c r="U7108" t="s">
        <v>32634</v>
      </c>
      <c r="V7108" t="s">
        <v>33255</v>
      </c>
      <c r="X7108">
        <v>3</v>
      </c>
      <c r="Y7108">
        <v>1</v>
      </c>
      <c r="AA7108">
        <v>15</v>
      </c>
      <c r="AB7108">
        <v>15</v>
      </c>
      <c r="AC7108">
        <v>1</v>
      </c>
      <c r="AD7108" t="str">
        <f t="shared" si="1071"/>
        <v/>
      </c>
      <c r="AE7108" t="str">
        <f t="shared" si="1068"/>
        <v/>
      </c>
      <c r="AF7108" t="str">
        <f t="shared" si="1067"/>
        <v/>
      </c>
      <c r="AG7108">
        <f t="shared" si="1075"/>
        <v>1</v>
      </c>
      <c r="AH7108">
        <f t="shared" si="1073"/>
        <v>2.8</v>
      </c>
      <c r="AI7108">
        <v>0.14499999999999999</v>
      </c>
      <c r="AJ7108">
        <f t="shared" si="1069"/>
        <v>0.40599999999999997</v>
      </c>
      <c r="AK7108" t="str">
        <f t="shared" si="1074"/>
        <v/>
      </c>
      <c r="AL7108" t="str">
        <f t="shared" si="1072"/>
        <v/>
      </c>
    </row>
    <row r="7109" spans="1:38" x14ac:dyDescent="0.2">
      <c r="A7109" t="s">
        <v>16810</v>
      </c>
      <c r="B7109" t="s">
        <v>830</v>
      </c>
      <c r="C7109" t="s">
        <v>16811</v>
      </c>
      <c r="D7109" s="1">
        <v>37579</v>
      </c>
      <c r="E7109" s="1">
        <v>43456</v>
      </c>
      <c r="F7109" t="s">
        <v>19</v>
      </c>
      <c r="I7109">
        <v>100</v>
      </c>
      <c r="J7109">
        <v>0</v>
      </c>
      <c r="K7109">
        <v>0</v>
      </c>
      <c r="L7109">
        <v>1304</v>
      </c>
      <c r="M7109">
        <v>1304</v>
      </c>
      <c r="N7109" t="s">
        <v>20</v>
      </c>
      <c r="O7109" t="s">
        <v>16812</v>
      </c>
      <c r="P7109" t="s">
        <v>28</v>
      </c>
      <c r="Q7109" t="s">
        <v>34233</v>
      </c>
      <c r="R7109" t="s">
        <v>34233</v>
      </c>
      <c r="S7109" t="s">
        <v>32628</v>
      </c>
      <c r="T7109" t="s">
        <v>34357</v>
      </c>
      <c r="U7109" t="s">
        <v>32634</v>
      </c>
      <c r="V7109" t="s">
        <v>33255</v>
      </c>
      <c r="X7109">
        <v>3</v>
      </c>
      <c r="Y7109">
        <v>1</v>
      </c>
      <c r="AA7109">
        <v>15</v>
      </c>
      <c r="AB7109">
        <v>15</v>
      </c>
      <c r="AC7109">
        <v>1</v>
      </c>
      <c r="AD7109" t="str">
        <f t="shared" si="1071"/>
        <v/>
      </c>
      <c r="AE7109" t="str">
        <f t="shared" si="1068"/>
        <v/>
      </c>
      <c r="AF7109" t="str">
        <f t="shared" si="1067"/>
        <v/>
      </c>
      <c r="AG7109">
        <f t="shared" si="1075"/>
        <v>1</v>
      </c>
      <c r="AH7109">
        <f t="shared" si="1073"/>
        <v>2.8</v>
      </c>
      <c r="AI7109">
        <v>0.14499999999999999</v>
      </c>
      <c r="AJ7109">
        <f t="shared" si="1069"/>
        <v>0.40599999999999997</v>
      </c>
      <c r="AK7109" t="str">
        <f t="shared" si="1074"/>
        <v/>
      </c>
      <c r="AL7109" t="str">
        <f t="shared" si="1072"/>
        <v/>
      </c>
    </row>
    <row r="7110" spans="1:38" x14ac:dyDescent="0.2">
      <c r="A7110" t="s">
        <v>16852</v>
      </c>
      <c r="B7110" t="s">
        <v>830</v>
      </c>
      <c r="C7110" t="s">
        <v>16853</v>
      </c>
      <c r="D7110" s="1">
        <v>37579</v>
      </c>
      <c r="E7110" s="1">
        <v>43456</v>
      </c>
      <c r="F7110" t="s">
        <v>19</v>
      </c>
      <c r="I7110">
        <v>100</v>
      </c>
      <c r="J7110">
        <v>0</v>
      </c>
      <c r="K7110">
        <v>0</v>
      </c>
      <c r="L7110">
        <v>1299</v>
      </c>
      <c r="M7110">
        <v>1299</v>
      </c>
      <c r="N7110" t="s">
        <v>20</v>
      </c>
      <c r="O7110" t="s">
        <v>16854</v>
      </c>
      <c r="P7110" t="s">
        <v>28</v>
      </c>
      <c r="Q7110" t="s">
        <v>34233</v>
      </c>
      <c r="R7110" t="s">
        <v>34233</v>
      </c>
      <c r="S7110" t="s">
        <v>32628</v>
      </c>
      <c r="T7110" t="s">
        <v>34357</v>
      </c>
      <c r="U7110" t="s">
        <v>32634</v>
      </c>
      <c r="V7110" t="s">
        <v>33255</v>
      </c>
      <c r="X7110">
        <v>3</v>
      </c>
      <c r="Y7110">
        <v>1</v>
      </c>
      <c r="AA7110">
        <v>15</v>
      </c>
      <c r="AB7110">
        <v>15</v>
      </c>
      <c r="AC7110">
        <v>1</v>
      </c>
      <c r="AD7110" t="str">
        <f t="shared" si="1071"/>
        <v/>
      </c>
      <c r="AE7110" t="str">
        <f t="shared" si="1068"/>
        <v/>
      </c>
      <c r="AF7110" t="str">
        <f t="shared" si="1067"/>
        <v/>
      </c>
      <c r="AG7110">
        <f t="shared" si="1075"/>
        <v>1</v>
      </c>
      <c r="AH7110">
        <f t="shared" si="1073"/>
        <v>2.8</v>
      </c>
      <c r="AI7110">
        <v>0.14499999999999999</v>
      </c>
      <c r="AJ7110">
        <f t="shared" si="1069"/>
        <v>0.40599999999999997</v>
      </c>
      <c r="AK7110" t="str">
        <f t="shared" si="1074"/>
        <v/>
      </c>
      <c r="AL7110" t="str">
        <f t="shared" si="1072"/>
        <v/>
      </c>
    </row>
    <row r="7111" spans="1:38" x14ac:dyDescent="0.2">
      <c r="A7111" t="s">
        <v>16813</v>
      </c>
      <c r="B7111" t="s">
        <v>830</v>
      </c>
      <c r="C7111" t="s">
        <v>16814</v>
      </c>
      <c r="D7111" s="1">
        <v>37579</v>
      </c>
      <c r="E7111" s="1">
        <v>43456</v>
      </c>
      <c r="F7111" t="s">
        <v>19</v>
      </c>
      <c r="I7111">
        <v>100</v>
      </c>
      <c r="J7111">
        <v>0</v>
      </c>
      <c r="K7111">
        <v>0</v>
      </c>
      <c r="L7111">
        <v>1747</v>
      </c>
      <c r="M7111">
        <v>1747</v>
      </c>
      <c r="N7111" t="s">
        <v>20</v>
      </c>
      <c r="O7111" t="s">
        <v>16815</v>
      </c>
      <c r="P7111" t="s">
        <v>28</v>
      </c>
      <c r="Q7111" t="s">
        <v>34233</v>
      </c>
      <c r="R7111" t="s">
        <v>34233</v>
      </c>
      <c r="S7111" t="s">
        <v>32628</v>
      </c>
      <c r="T7111" t="s">
        <v>34357</v>
      </c>
      <c r="AD7111" t="str">
        <f t="shared" si="1071"/>
        <v/>
      </c>
      <c r="AE7111" t="str">
        <f t="shared" si="1068"/>
        <v/>
      </c>
      <c r="AF7111" t="str">
        <f t="shared" si="1067"/>
        <v/>
      </c>
      <c r="AG7111" s="17">
        <v>1</v>
      </c>
      <c r="AH7111">
        <f t="shared" si="1073"/>
        <v>2.8</v>
      </c>
      <c r="AI7111">
        <v>0.14499999999999999</v>
      </c>
      <c r="AJ7111">
        <f t="shared" si="1069"/>
        <v>0.40599999999999997</v>
      </c>
      <c r="AK7111" t="str">
        <f t="shared" si="1074"/>
        <v/>
      </c>
      <c r="AL7111" t="str">
        <f t="shared" si="1072"/>
        <v/>
      </c>
    </row>
    <row r="7112" spans="1:38" x14ac:dyDescent="0.2">
      <c r="A7112" t="s">
        <v>15252</v>
      </c>
      <c r="B7112" t="s">
        <v>830</v>
      </c>
      <c r="C7112" t="s">
        <v>15253</v>
      </c>
      <c r="D7112" s="1">
        <v>37384</v>
      </c>
      <c r="E7112" s="1">
        <v>43456</v>
      </c>
      <c r="F7112" t="s">
        <v>19</v>
      </c>
      <c r="I7112">
        <v>100</v>
      </c>
      <c r="J7112">
        <v>0</v>
      </c>
      <c r="K7112">
        <v>0</v>
      </c>
      <c r="L7112">
        <v>1395</v>
      </c>
      <c r="M7112">
        <v>1395</v>
      </c>
      <c r="N7112" t="s">
        <v>20</v>
      </c>
      <c r="O7112" t="s">
        <v>15254</v>
      </c>
      <c r="P7112" t="s">
        <v>28</v>
      </c>
      <c r="Q7112" t="s">
        <v>34233</v>
      </c>
      <c r="R7112" t="s">
        <v>34233</v>
      </c>
      <c r="S7112" t="s">
        <v>32628</v>
      </c>
      <c r="T7112" t="s">
        <v>34357</v>
      </c>
      <c r="U7112" t="s">
        <v>32634</v>
      </c>
      <c r="V7112" t="s">
        <v>33245</v>
      </c>
      <c r="X7112">
        <v>2</v>
      </c>
      <c r="Y7112">
        <v>1</v>
      </c>
      <c r="AA7112">
        <v>9</v>
      </c>
      <c r="AB7112">
        <v>15</v>
      </c>
      <c r="AC7112">
        <v>1</v>
      </c>
      <c r="AD7112" t="str">
        <f t="shared" si="1071"/>
        <v/>
      </c>
      <c r="AE7112" t="str">
        <f t="shared" si="1068"/>
        <v/>
      </c>
      <c r="AF7112" t="str">
        <f t="shared" si="1067"/>
        <v/>
      </c>
      <c r="AG7112">
        <f t="shared" ref="AG7112:AG7138" si="1076">IF((S7112&lt;&gt;"tühi")*(AC7112&lt;&gt;""),AC7112,"")</f>
        <v>1</v>
      </c>
      <c r="AH7112">
        <f t="shared" si="1073"/>
        <v>2.8</v>
      </c>
      <c r="AI7112">
        <v>0.14499999999999999</v>
      </c>
      <c r="AJ7112">
        <f t="shared" si="1069"/>
        <v>0.40599999999999997</v>
      </c>
      <c r="AK7112" t="str">
        <f t="shared" si="1074"/>
        <v/>
      </c>
      <c r="AL7112" t="str">
        <f t="shared" si="1072"/>
        <v/>
      </c>
    </row>
    <row r="7113" spans="1:38" x14ac:dyDescent="0.2">
      <c r="A7113" t="s">
        <v>19618</v>
      </c>
      <c r="B7113" t="s">
        <v>830</v>
      </c>
      <c r="C7113" t="s">
        <v>19619</v>
      </c>
      <c r="D7113" s="1">
        <v>38135</v>
      </c>
      <c r="E7113" s="1">
        <v>43456</v>
      </c>
      <c r="F7113" t="s">
        <v>26</v>
      </c>
      <c r="I7113">
        <v>100</v>
      </c>
      <c r="J7113">
        <v>0</v>
      </c>
      <c r="K7113">
        <v>0</v>
      </c>
      <c r="L7113">
        <v>1191</v>
      </c>
      <c r="M7113">
        <v>1191</v>
      </c>
      <c r="N7113" t="s">
        <v>20</v>
      </c>
      <c r="O7113" t="s">
        <v>19620</v>
      </c>
      <c r="P7113" t="s">
        <v>44</v>
      </c>
      <c r="Q7113" t="s">
        <v>34233</v>
      </c>
      <c r="R7113" t="s">
        <v>34233</v>
      </c>
      <c r="S7113" t="s">
        <v>34233</v>
      </c>
      <c r="T7113" t="s">
        <v>34233</v>
      </c>
      <c r="V7113" t="s">
        <v>33291</v>
      </c>
      <c r="AD7113" t="str">
        <f t="shared" si="1071"/>
        <v/>
      </c>
      <c r="AE7113" t="str">
        <f t="shared" si="1068"/>
        <v/>
      </c>
      <c r="AF7113" t="str">
        <f t="shared" si="1067"/>
        <v/>
      </c>
      <c r="AG7113" t="str">
        <f t="shared" si="1076"/>
        <v/>
      </c>
      <c r="AH7113" t="str">
        <f t="shared" si="1073"/>
        <v/>
      </c>
      <c r="AI7113">
        <v>0.14499999999999999</v>
      </c>
      <c r="AJ7113" t="str">
        <f t="shared" si="1069"/>
        <v/>
      </c>
      <c r="AK7113" t="str">
        <f t="shared" si="1074"/>
        <v/>
      </c>
      <c r="AL7113" t="str">
        <f t="shared" si="1072"/>
        <v/>
      </c>
    </row>
    <row r="7114" spans="1:38" x14ac:dyDescent="0.2">
      <c r="A7114" t="s">
        <v>23142</v>
      </c>
      <c r="B7114" t="s">
        <v>830</v>
      </c>
      <c r="C7114" t="s">
        <v>23143</v>
      </c>
      <c r="D7114" s="1">
        <v>38959</v>
      </c>
      <c r="E7114" s="1">
        <v>44250</v>
      </c>
      <c r="F7114" t="s">
        <v>26</v>
      </c>
      <c r="I7114">
        <v>100</v>
      </c>
      <c r="J7114">
        <v>0</v>
      </c>
      <c r="K7114">
        <v>0</v>
      </c>
      <c r="L7114">
        <v>110</v>
      </c>
      <c r="M7114">
        <v>110</v>
      </c>
      <c r="N7114" t="s">
        <v>20</v>
      </c>
      <c r="O7114" t="s">
        <v>23144</v>
      </c>
      <c r="P7114" t="s">
        <v>44</v>
      </c>
      <c r="Q7114" t="s">
        <v>34233</v>
      </c>
      <c r="R7114" t="s">
        <v>34233</v>
      </c>
      <c r="S7114" t="s">
        <v>34233</v>
      </c>
      <c r="T7114" t="s">
        <v>34233</v>
      </c>
      <c r="V7114" t="s">
        <v>33250</v>
      </c>
      <c r="AD7114" t="str">
        <f t="shared" si="1071"/>
        <v/>
      </c>
      <c r="AE7114" t="str">
        <f t="shared" si="1068"/>
        <v/>
      </c>
      <c r="AF7114" t="str">
        <f t="shared" si="1067"/>
        <v/>
      </c>
      <c r="AG7114" t="str">
        <f t="shared" si="1076"/>
        <v/>
      </c>
      <c r="AH7114" t="str">
        <f t="shared" si="1073"/>
        <v/>
      </c>
      <c r="AI7114">
        <v>0.14499999999999999</v>
      </c>
      <c r="AJ7114" t="str">
        <f t="shared" si="1069"/>
        <v/>
      </c>
      <c r="AK7114" t="str">
        <f t="shared" si="1074"/>
        <v/>
      </c>
      <c r="AL7114" t="str">
        <f t="shared" si="1072"/>
        <v/>
      </c>
    </row>
    <row r="7115" spans="1:38" x14ac:dyDescent="0.2">
      <c r="A7115" t="s">
        <v>16819</v>
      </c>
      <c r="B7115" t="s">
        <v>830</v>
      </c>
      <c r="C7115" t="s">
        <v>16820</v>
      </c>
      <c r="D7115" s="1">
        <v>37579</v>
      </c>
      <c r="E7115" s="1">
        <v>44546</v>
      </c>
      <c r="F7115" t="s">
        <v>26</v>
      </c>
      <c r="I7115">
        <v>100</v>
      </c>
      <c r="J7115">
        <v>0</v>
      </c>
      <c r="K7115">
        <v>0</v>
      </c>
      <c r="L7115">
        <v>1820</v>
      </c>
      <c r="M7115">
        <v>1820</v>
      </c>
      <c r="N7115" t="s">
        <v>20</v>
      </c>
      <c r="O7115" t="s">
        <v>16821</v>
      </c>
      <c r="P7115" t="s">
        <v>28</v>
      </c>
      <c r="Q7115" t="s">
        <v>34233</v>
      </c>
      <c r="R7115" t="s">
        <v>34233</v>
      </c>
      <c r="S7115" t="s">
        <v>34233</v>
      </c>
      <c r="T7115" t="s">
        <v>34233</v>
      </c>
      <c r="AD7115" t="str">
        <f t="shared" si="1071"/>
        <v/>
      </c>
      <c r="AE7115" t="str">
        <f t="shared" si="1068"/>
        <v/>
      </c>
      <c r="AF7115" t="str">
        <f t="shared" si="1067"/>
        <v/>
      </c>
      <c r="AG7115" t="str">
        <f t="shared" si="1076"/>
        <v/>
      </c>
      <c r="AH7115" t="str">
        <f t="shared" si="1073"/>
        <v/>
      </c>
      <c r="AI7115">
        <v>0.14499999999999999</v>
      </c>
      <c r="AJ7115" t="str">
        <f t="shared" si="1069"/>
        <v/>
      </c>
      <c r="AK7115" t="str">
        <f t="shared" si="1074"/>
        <v/>
      </c>
      <c r="AL7115" t="str">
        <f t="shared" si="1072"/>
        <v/>
      </c>
    </row>
    <row r="7116" spans="1:38" x14ac:dyDescent="0.2">
      <c r="A7116" t="s">
        <v>19267</v>
      </c>
      <c r="B7116" t="s">
        <v>830</v>
      </c>
      <c r="C7116" t="s">
        <v>19268</v>
      </c>
      <c r="D7116" s="1">
        <v>38135</v>
      </c>
      <c r="E7116" s="1">
        <v>43456</v>
      </c>
      <c r="F7116" t="s">
        <v>26</v>
      </c>
      <c r="I7116">
        <v>100</v>
      </c>
      <c r="J7116">
        <v>0</v>
      </c>
      <c r="K7116">
        <v>0</v>
      </c>
      <c r="L7116">
        <v>2618</v>
      </c>
      <c r="M7116">
        <v>2618</v>
      </c>
      <c r="N7116" t="s">
        <v>20</v>
      </c>
      <c r="O7116" t="s">
        <v>19269</v>
      </c>
      <c r="P7116" t="s">
        <v>44</v>
      </c>
      <c r="Q7116" t="s">
        <v>34233</v>
      </c>
      <c r="R7116" t="s">
        <v>34233</v>
      </c>
      <c r="S7116" t="s">
        <v>34233</v>
      </c>
      <c r="T7116" t="s">
        <v>34233</v>
      </c>
      <c r="V7116" t="s">
        <v>33245</v>
      </c>
      <c r="AD7116" t="str">
        <f t="shared" si="1071"/>
        <v/>
      </c>
      <c r="AE7116" t="str">
        <f t="shared" si="1068"/>
        <v/>
      </c>
      <c r="AF7116" t="str">
        <f t="shared" si="1067"/>
        <v/>
      </c>
      <c r="AG7116" t="str">
        <f t="shared" si="1076"/>
        <v/>
      </c>
      <c r="AH7116" t="str">
        <f t="shared" si="1073"/>
        <v/>
      </c>
      <c r="AI7116">
        <v>0.14499999999999999</v>
      </c>
      <c r="AJ7116" t="str">
        <f t="shared" si="1069"/>
        <v/>
      </c>
      <c r="AK7116" t="str">
        <f t="shared" si="1074"/>
        <v/>
      </c>
      <c r="AL7116" t="str">
        <f t="shared" si="1072"/>
        <v/>
      </c>
    </row>
    <row r="7117" spans="1:38" x14ac:dyDescent="0.2">
      <c r="A7117" t="s">
        <v>15546</v>
      </c>
      <c r="B7117" t="s">
        <v>830</v>
      </c>
      <c r="C7117" t="s">
        <v>15547</v>
      </c>
      <c r="D7117" s="1">
        <v>37384</v>
      </c>
      <c r="E7117" s="1">
        <v>43456</v>
      </c>
      <c r="F7117" t="s">
        <v>26</v>
      </c>
      <c r="I7117">
        <v>100</v>
      </c>
      <c r="J7117">
        <v>0</v>
      </c>
      <c r="K7117">
        <v>0</v>
      </c>
      <c r="L7117">
        <v>940</v>
      </c>
      <c r="M7117">
        <v>940</v>
      </c>
      <c r="N7117" t="s">
        <v>20</v>
      </c>
      <c r="O7117" t="s">
        <v>15548</v>
      </c>
      <c r="P7117" t="s">
        <v>44</v>
      </c>
      <c r="Q7117" t="s">
        <v>34233</v>
      </c>
      <c r="R7117" t="s">
        <v>34233</v>
      </c>
      <c r="S7117" t="s">
        <v>34233</v>
      </c>
      <c r="T7117" t="s">
        <v>34233</v>
      </c>
      <c r="AD7117" t="str">
        <f t="shared" si="1071"/>
        <v/>
      </c>
      <c r="AE7117" t="str">
        <f t="shared" si="1068"/>
        <v/>
      </c>
      <c r="AF7117" t="str">
        <f t="shared" si="1067"/>
        <v/>
      </c>
      <c r="AG7117" t="str">
        <f t="shared" si="1076"/>
        <v/>
      </c>
      <c r="AH7117" t="str">
        <f t="shared" si="1073"/>
        <v/>
      </c>
      <c r="AI7117">
        <v>0.14499999999999999</v>
      </c>
      <c r="AJ7117" t="str">
        <f t="shared" si="1069"/>
        <v/>
      </c>
      <c r="AK7117" t="str">
        <f t="shared" si="1074"/>
        <v/>
      </c>
      <c r="AL7117" t="str">
        <f t="shared" si="1072"/>
        <v/>
      </c>
    </row>
    <row r="7118" spans="1:38" x14ac:dyDescent="0.2">
      <c r="A7118" t="s">
        <v>20773</v>
      </c>
      <c r="B7118" t="s">
        <v>830</v>
      </c>
      <c r="C7118" t="s">
        <v>20774</v>
      </c>
      <c r="D7118" s="1">
        <v>38447</v>
      </c>
      <c r="E7118" s="1">
        <v>44546</v>
      </c>
      <c r="F7118" t="s">
        <v>26</v>
      </c>
      <c r="I7118">
        <v>100</v>
      </c>
      <c r="J7118">
        <v>0</v>
      </c>
      <c r="K7118">
        <v>0</v>
      </c>
      <c r="L7118">
        <v>7016</v>
      </c>
      <c r="M7118">
        <v>7016</v>
      </c>
      <c r="N7118" t="s">
        <v>20</v>
      </c>
      <c r="O7118" t="s">
        <v>20775</v>
      </c>
      <c r="P7118" t="s">
        <v>44</v>
      </c>
      <c r="Q7118" t="s">
        <v>34233</v>
      </c>
      <c r="R7118" t="s">
        <v>34233</v>
      </c>
      <c r="S7118" t="s">
        <v>34233</v>
      </c>
      <c r="T7118" t="s">
        <v>34233</v>
      </c>
      <c r="V7118" t="s">
        <v>33295</v>
      </c>
      <c r="AD7118" t="str">
        <f t="shared" si="1071"/>
        <v/>
      </c>
      <c r="AE7118" t="str">
        <f t="shared" si="1068"/>
        <v/>
      </c>
      <c r="AF7118" t="str">
        <f t="shared" si="1067"/>
        <v/>
      </c>
      <c r="AG7118" t="str">
        <f t="shared" si="1076"/>
        <v/>
      </c>
      <c r="AH7118" t="str">
        <f t="shared" si="1073"/>
        <v/>
      </c>
      <c r="AI7118">
        <v>0.14499999999999999</v>
      </c>
      <c r="AJ7118" t="str">
        <f t="shared" si="1069"/>
        <v/>
      </c>
      <c r="AK7118" t="str">
        <f t="shared" si="1074"/>
        <v/>
      </c>
      <c r="AL7118" t="str">
        <f t="shared" si="1072"/>
        <v/>
      </c>
    </row>
    <row r="7119" spans="1:38" x14ac:dyDescent="0.2">
      <c r="A7119" t="s">
        <v>13899</v>
      </c>
      <c r="B7119" t="s">
        <v>830</v>
      </c>
      <c r="C7119" t="s">
        <v>13900</v>
      </c>
      <c r="D7119" s="1">
        <v>37092</v>
      </c>
      <c r="E7119" s="1">
        <v>44250</v>
      </c>
      <c r="F7119" t="s">
        <v>26</v>
      </c>
      <c r="I7119">
        <v>100</v>
      </c>
      <c r="J7119">
        <v>0</v>
      </c>
      <c r="K7119">
        <v>0</v>
      </c>
      <c r="L7119">
        <v>1157</v>
      </c>
      <c r="M7119">
        <v>1157</v>
      </c>
      <c r="N7119" t="s">
        <v>20</v>
      </c>
      <c r="O7119" t="s">
        <v>13901</v>
      </c>
      <c r="P7119" t="s">
        <v>44</v>
      </c>
      <c r="Q7119" t="s">
        <v>34233</v>
      </c>
      <c r="R7119" t="s">
        <v>34233</v>
      </c>
      <c r="S7119" t="s">
        <v>34233</v>
      </c>
      <c r="T7119" t="s">
        <v>34233</v>
      </c>
      <c r="AD7119" t="str">
        <f t="shared" si="1071"/>
        <v/>
      </c>
      <c r="AE7119" t="str">
        <f t="shared" si="1068"/>
        <v/>
      </c>
      <c r="AF7119" t="str">
        <f t="shared" si="1067"/>
        <v/>
      </c>
      <c r="AG7119" t="str">
        <f t="shared" si="1076"/>
        <v/>
      </c>
      <c r="AH7119" t="str">
        <f t="shared" si="1073"/>
        <v/>
      </c>
      <c r="AI7119">
        <v>0.14499999999999999</v>
      </c>
      <c r="AJ7119" t="str">
        <f t="shared" si="1069"/>
        <v/>
      </c>
      <c r="AK7119" t="str">
        <f t="shared" si="1074"/>
        <v/>
      </c>
      <c r="AL7119" t="str">
        <f t="shared" si="1072"/>
        <v/>
      </c>
    </row>
    <row r="7120" spans="1:38" x14ac:dyDescent="0.2">
      <c r="A7120" t="s">
        <v>17304</v>
      </c>
      <c r="B7120" t="s">
        <v>830</v>
      </c>
      <c r="C7120" t="s">
        <v>17305</v>
      </c>
      <c r="D7120" s="1">
        <v>37579</v>
      </c>
      <c r="E7120" s="1">
        <v>44546</v>
      </c>
      <c r="F7120" t="s">
        <v>26</v>
      </c>
      <c r="I7120">
        <v>100</v>
      </c>
      <c r="J7120">
        <v>0</v>
      </c>
      <c r="K7120">
        <v>0</v>
      </c>
      <c r="L7120">
        <v>1730</v>
      </c>
      <c r="M7120">
        <v>1730</v>
      </c>
      <c r="N7120" t="s">
        <v>20</v>
      </c>
      <c r="O7120" t="s">
        <v>17306</v>
      </c>
      <c r="P7120" t="s">
        <v>44</v>
      </c>
      <c r="Q7120" t="s">
        <v>34233</v>
      </c>
      <c r="R7120" t="s">
        <v>34233</v>
      </c>
      <c r="S7120" t="s">
        <v>34233</v>
      </c>
      <c r="T7120" t="s">
        <v>34233</v>
      </c>
      <c r="V7120" t="s">
        <v>33254</v>
      </c>
      <c r="AD7120" t="str">
        <f t="shared" si="1071"/>
        <v/>
      </c>
      <c r="AE7120" t="str">
        <f t="shared" si="1068"/>
        <v/>
      </c>
      <c r="AF7120" t="str">
        <f t="shared" si="1067"/>
        <v/>
      </c>
      <c r="AG7120" t="str">
        <f t="shared" si="1076"/>
        <v/>
      </c>
      <c r="AH7120" t="str">
        <f t="shared" si="1073"/>
        <v/>
      </c>
      <c r="AI7120">
        <v>0.14499999999999999</v>
      </c>
      <c r="AJ7120" t="str">
        <f t="shared" si="1069"/>
        <v/>
      </c>
      <c r="AK7120" t="str">
        <f t="shared" si="1074"/>
        <v/>
      </c>
      <c r="AL7120" t="str">
        <f t="shared" si="1072"/>
        <v/>
      </c>
    </row>
    <row r="7121" spans="1:39" x14ac:dyDescent="0.2">
      <c r="A7121" t="s">
        <v>20776</v>
      </c>
      <c r="B7121" t="s">
        <v>830</v>
      </c>
      <c r="C7121" t="s">
        <v>20777</v>
      </c>
      <c r="D7121" s="1">
        <v>38447</v>
      </c>
      <c r="E7121" s="1">
        <v>43456</v>
      </c>
      <c r="F7121" t="s">
        <v>26</v>
      </c>
      <c r="I7121">
        <v>100</v>
      </c>
      <c r="J7121">
        <v>0</v>
      </c>
      <c r="K7121">
        <v>0</v>
      </c>
      <c r="L7121">
        <v>86</v>
      </c>
      <c r="M7121">
        <v>86</v>
      </c>
      <c r="N7121" t="s">
        <v>20</v>
      </c>
      <c r="O7121" t="s">
        <v>20778</v>
      </c>
      <c r="P7121" t="s">
        <v>28</v>
      </c>
      <c r="Q7121" t="s">
        <v>34233</v>
      </c>
      <c r="R7121" t="s">
        <v>34233</v>
      </c>
      <c r="S7121" t="s">
        <v>34233</v>
      </c>
      <c r="T7121" t="s">
        <v>34233</v>
      </c>
      <c r="V7121" t="s">
        <v>33255</v>
      </c>
      <c r="AD7121" t="str">
        <f t="shared" si="1071"/>
        <v/>
      </c>
      <c r="AE7121" t="str">
        <f t="shared" si="1068"/>
        <v/>
      </c>
      <c r="AF7121" t="str">
        <f t="shared" si="1067"/>
        <v/>
      </c>
      <c r="AG7121" t="str">
        <f t="shared" si="1076"/>
        <v/>
      </c>
      <c r="AH7121" t="str">
        <f t="shared" si="1073"/>
        <v/>
      </c>
      <c r="AI7121">
        <v>0.14499999999999999</v>
      </c>
      <c r="AJ7121" t="str">
        <f t="shared" si="1069"/>
        <v/>
      </c>
      <c r="AK7121" t="str">
        <f t="shared" si="1074"/>
        <v/>
      </c>
      <c r="AL7121" t="str">
        <f t="shared" si="1072"/>
        <v/>
      </c>
    </row>
    <row r="7122" spans="1:39" x14ac:dyDescent="0.2">
      <c r="A7122" t="s">
        <v>23136</v>
      </c>
      <c r="B7122" t="s">
        <v>830</v>
      </c>
      <c r="C7122" t="s">
        <v>23137</v>
      </c>
      <c r="D7122" s="1">
        <v>38959</v>
      </c>
      <c r="E7122" s="1">
        <v>43456</v>
      </c>
      <c r="F7122" t="s">
        <v>26</v>
      </c>
      <c r="I7122">
        <v>100</v>
      </c>
      <c r="J7122">
        <v>0</v>
      </c>
      <c r="K7122">
        <v>0</v>
      </c>
      <c r="L7122">
        <v>134</v>
      </c>
      <c r="M7122">
        <v>134</v>
      </c>
      <c r="N7122" t="s">
        <v>20</v>
      </c>
      <c r="O7122" t="s">
        <v>23138</v>
      </c>
      <c r="P7122" t="s">
        <v>44</v>
      </c>
      <c r="Q7122" t="s">
        <v>34233</v>
      </c>
      <c r="R7122" t="s">
        <v>34233</v>
      </c>
      <c r="S7122" t="s">
        <v>34233</v>
      </c>
      <c r="T7122" t="s">
        <v>34233</v>
      </c>
      <c r="V7122" t="s">
        <v>33250</v>
      </c>
      <c r="AD7122" t="str">
        <f t="shared" si="1071"/>
        <v/>
      </c>
      <c r="AE7122" t="str">
        <f t="shared" si="1068"/>
        <v/>
      </c>
      <c r="AF7122" t="str">
        <f t="shared" ref="AF7122:AF7185" si="1077">IF((S7122&lt;&gt;"tühi")*(F7122&lt;&gt;"Elamumaa")*(G7122&lt;&gt;"Elamumaa")*(H7122&lt;&gt;"Elamumaa"),IF(Z7122=0,"",Z7122),"")</f>
        <v/>
      </c>
      <c r="AG7122" t="str">
        <f t="shared" si="1076"/>
        <v/>
      </c>
      <c r="AH7122" t="str">
        <f t="shared" si="1073"/>
        <v/>
      </c>
      <c r="AI7122">
        <v>0.14499999999999999</v>
      </c>
      <c r="AJ7122" t="str">
        <f t="shared" si="1069"/>
        <v/>
      </c>
      <c r="AK7122" t="str">
        <f t="shared" si="1074"/>
        <v/>
      </c>
      <c r="AL7122" t="str">
        <f t="shared" si="1072"/>
        <v/>
      </c>
    </row>
    <row r="7123" spans="1:39" x14ac:dyDescent="0.2">
      <c r="A7123" t="s">
        <v>23139</v>
      </c>
      <c r="B7123" t="s">
        <v>830</v>
      </c>
      <c r="C7123" t="s">
        <v>23140</v>
      </c>
      <c r="D7123" s="1">
        <v>38959</v>
      </c>
      <c r="E7123" s="1">
        <v>43456</v>
      </c>
      <c r="F7123" t="s">
        <v>26</v>
      </c>
      <c r="I7123">
        <v>100</v>
      </c>
      <c r="J7123">
        <v>0</v>
      </c>
      <c r="K7123">
        <v>0</v>
      </c>
      <c r="L7123">
        <v>171</v>
      </c>
      <c r="M7123">
        <v>171</v>
      </c>
      <c r="N7123" t="s">
        <v>20</v>
      </c>
      <c r="O7123" t="s">
        <v>23141</v>
      </c>
      <c r="P7123" t="s">
        <v>44</v>
      </c>
      <c r="Q7123" t="s">
        <v>34233</v>
      </c>
      <c r="R7123" t="s">
        <v>34233</v>
      </c>
      <c r="S7123" t="s">
        <v>34233</v>
      </c>
      <c r="T7123" t="s">
        <v>34233</v>
      </c>
      <c r="V7123" t="s">
        <v>33250</v>
      </c>
      <c r="AD7123" t="str">
        <f t="shared" si="1071"/>
        <v/>
      </c>
      <c r="AE7123" t="str">
        <f t="shared" si="1068"/>
        <v/>
      </c>
      <c r="AF7123" t="str">
        <f t="shared" si="1077"/>
        <v/>
      </c>
      <c r="AG7123" t="str">
        <f t="shared" si="1076"/>
        <v/>
      </c>
      <c r="AH7123" t="str">
        <f t="shared" si="1073"/>
        <v/>
      </c>
      <c r="AI7123">
        <v>0.14499999999999999</v>
      </c>
      <c r="AJ7123" t="str">
        <f t="shared" si="1069"/>
        <v/>
      </c>
      <c r="AK7123" t="str">
        <f t="shared" si="1074"/>
        <v/>
      </c>
      <c r="AL7123" t="str">
        <f t="shared" si="1072"/>
        <v/>
      </c>
    </row>
    <row r="7124" spans="1:39" x14ac:dyDescent="0.2">
      <c r="A7124" t="s">
        <v>19270</v>
      </c>
      <c r="B7124" t="s">
        <v>830</v>
      </c>
      <c r="C7124" t="s">
        <v>19271</v>
      </c>
      <c r="D7124" s="1">
        <v>38138</v>
      </c>
      <c r="E7124" s="1">
        <v>43797</v>
      </c>
      <c r="F7124" t="s">
        <v>39</v>
      </c>
      <c r="I7124">
        <v>100</v>
      </c>
      <c r="J7124">
        <v>0</v>
      </c>
      <c r="K7124">
        <v>0</v>
      </c>
      <c r="L7124">
        <v>2185</v>
      </c>
      <c r="M7124">
        <v>2185</v>
      </c>
      <c r="N7124" t="s">
        <v>20</v>
      </c>
      <c r="O7124" t="s">
        <v>19272</v>
      </c>
      <c r="P7124" t="s">
        <v>44</v>
      </c>
      <c r="Q7124" t="s">
        <v>34233</v>
      </c>
      <c r="R7124" t="s">
        <v>34233</v>
      </c>
      <c r="S7124" t="s">
        <v>33942</v>
      </c>
      <c r="T7124" t="s">
        <v>34233</v>
      </c>
      <c r="V7124" t="s">
        <v>33295</v>
      </c>
      <c r="AD7124" t="str">
        <f t="shared" si="1071"/>
        <v/>
      </c>
      <c r="AE7124" t="str">
        <f t="shared" si="1068"/>
        <v/>
      </c>
      <c r="AF7124" t="str">
        <f t="shared" si="1077"/>
        <v/>
      </c>
      <c r="AG7124" t="str">
        <f t="shared" si="1076"/>
        <v/>
      </c>
      <c r="AH7124" t="str">
        <f t="shared" si="1073"/>
        <v/>
      </c>
      <c r="AI7124">
        <v>0.14499999999999999</v>
      </c>
      <c r="AJ7124" t="str">
        <f t="shared" si="1069"/>
        <v/>
      </c>
      <c r="AK7124" t="str">
        <f t="shared" si="1074"/>
        <v/>
      </c>
      <c r="AL7124" t="str">
        <f t="shared" si="1072"/>
        <v/>
      </c>
    </row>
    <row r="7125" spans="1:39" x14ac:dyDescent="0.2">
      <c r="A7125" t="s">
        <v>14356</v>
      </c>
      <c r="B7125" t="s">
        <v>830</v>
      </c>
      <c r="C7125" t="s">
        <v>14357</v>
      </c>
      <c r="D7125" s="1">
        <v>37091</v>
      </c>
      <c r="E7125" s="1">
        <v>43456</v>
      </c>
      <c r="F7125" t="s">
        <v>889</v>
      </c>
      <c r="I7125">
        <v>100</v>
      </c>
      <c r="J7125">
        <v>0</v>
      </c>
      <c r="K7125">
        <v>0</v>
      </c>
      <c r="L7125">
        <v>1540</v>
      </c>
      <c r="M7125">
        <v>1540</v>
      </c>
      <c r="N7125" t="s">
        <v>20</v>
      </c>
      <c r="O7125" t="s">
        <v>14358</v>
      </c>
      <c r="P7125" t="s">
        <v>28</v>
      </c>
      <c r="Q7125" t="s">
        <v>34233</v>
      </c>
      <c r="R7125" t="s">
        <v>34233</v>
      </c>
      <c r="S7125" t="s">
        <v>33942</v>
      </c>
      <c r="T7125" t="s">
        <v>34233</v>
      </c>
      <c r="AD7125" t="str">
        <f t="shared" si="1071"/>
        <v/>
      </c>
      <c r="AE7125" t="str">
        <f t="shared" si="1068"/>
        <v/>
      </c>
      <c r="AF7125" t="str">
        <f t="shared" si="1077"/>
        <v/>
      </c>
      <c r="AG7125" t="str">
        <f t="shared" si="1076"/>
        <v/>
      </c>
      <c r="AH7125" t="str">
        <f t="shared" si="1073"/>
        <v/>
      </c>
      <c r="AI7125">
        <v>0.14499999999999999</v>
      </c>
      <c r="AJ7125" t="str">
        <f t="shared" si="1069"/>
        <v/>
      </c>
      <c r="AK7125" t="str">
        <f t="shared" si="1074"/>
        <v/>
      </c>
      <c r="AL7125" t="str">
        <f t="shared" si="1072"/>
        <v/>
      </c>
    </row>
    <row r="7126" spans="1:39" x14ac:dyDescent="0.2">
      <c r="A7126" t="s">
        <v>26180</v>
      </c>
      <c r="B7126" t="s">
        <v>830</v>
      </c>
      <c r="C7126" t="s">
        <v>26181</v>
      </c>
      <c r="D7126" s="1">
        <v>40869</v>
      </c>
      <c r="E7126" s="1">
        <v>43456</v>
      </c>
      <c r="F7126" t="s">
        <v>889</v>
      </c>
      <c r="I7126">
        <v>100</v>
      </c>
      <c r="J7126">
        <v>0</v>
      </c>
      <c r="K7126">
        <v>0</v>
      </c>
      <c r="L7126">
        <v>2644</v>
      </c>
      <c r="M7126">
        <v>2644</v>
      </c>
      <c r="N7126" t="s">
        <v>20</v>
      </c>
      <c r="O7126" t="s">
        <v>26175</v>
      </c>
      <c r="P7126" t="s">
        <v>44</v>
      </c>
      <c r="Q7126" t="s">
        <v>34233</v>
      </c>
      <c r="R7126" t="s">
        <v>34233</v>
      </c>
      <c r="S7126" t="s">
        <v>33942</v>
      </c>
      <c r="T7126" t="s">
        <v>34233</v>
      </c>
      <c r="AD7126" t="str">
        <f t="shared" si="1071"/>
        <v/>
      </c>
      <c r="AE7126" t="str">
        <f t="shared" si="1068"/>
        <v/>
      </c>
      <c r="AF7126" t="str">
        <f t="shared" si="1077"/>
        <v/>
      </c>
      <c r="AG7126" t="str">
        <f t="shared" si="1076"/>
        <v/>
      </c>
      <c r="AH7126" t="str">
        <f t="shared" si="1073"/>
        <v/>
      </c>
      <c r="AI7126">
        <v>0.14499999999999999</v>
      </c>
      <c r="AJ7126" t="str">
        <f t="shared" si="1069"/>
        <v/>
      </c>
      <c r="AK7126" t="str">
        <f t="shared" si="1074"/>
        <v/>
      </c>
      <c r="AL7126" t="str">
        <f t="shared" si="1072"/>
        <v/>
      </c>
    </row>
    <row r="7127" spans="1:39" x14ac:dyDescent="0.2">
      <c r="A7127" t="s">
        <v>13543</v>
      </c>
      <c r="B7127" t="s">
        <v>830</v>
      </c>
      <c r="C7127" t="s">
        <v>13544</v>
      </c>
      <c r="D7127" s="1">
        <v>36958</v>
      </c>
      <c r="E7127" s="1">
        <v>44546</v>
      </c>
      <c r="F7127" t="s">
        <v>39</v>
      </c>
      <c r="I7127">
        <v>100</v>
      </c>
      <c r="J7127">
        <v>0</v>
      </c>
      <c r="K7127">
        <v>0</v>
      </c>
      <c r="L7127">
        <v>9121</v>
      </c>
      <c r="M7127">
        <v>9121</v>
      </c>
      <c r="N7127" t="s">
        <v>20</v>
      </c>
      <c r="O7127" t="s">
        <v>13545</v>
      </c>
      <c r="P7127" t="s">
        <v>28</v>
      </c>
      <c r="Q7127" t="s">
        <v>34233</v>
      </c>
      <c r="R7127" t="s">
        <v>34233</v>
      </c>
      <c r="S7127" t="s">
        <v>33942</v>
      </c>
      <c r="T7127" t="s">
        <v>34233</v>
      </c>
      <c r="AD7127" t="str">
        <f t="shared" si="1071"/>
        <v/>
      </c>
      <c r="AE7127" t="str">
        <f t="shared" si="1068"/>
        <v/>
      </c>
      <c r="AF7127" t="str">
        <f t="shared" si="1077"/>
        <v/>
      </c>
      <c r="AG7127" t="str">
        <f t="shared" si="1076"/>
        <v/>
      </c>
      <c r="AH7127" t="str">
        <f t="shared" si="1073"/>
        <v/>
      </c>
      <c r="AI7127">
        <v>0.14499999999999999</v>
      </c>
      <c r="AJ7127" t="str">
        <f t="shared" si="1069"/>
        <v/>
      </c>
      <c r="AK7127" t="str">
        <f t="shared" si="1074"/>
        <v/>
      </c>
      <c r="AL7127" t="str">
        <f t="shared" si="1072"/>
        <v/>
      </c>
    </row>
    <row r="7128" spans="1:39" x14ac:dyDescent="0.2">
      <c r="A7128" t="s">
        <v>22747</v>
      </c>
      <c r="B7128" t="s">
        <v>830</v>
      </c>
      <c r="C7128" t="s">
        <v>22748</v>
      </c>
      <c r="D7128" s="1">
        <v>38762</v>
      </c>
      <c r="E7128" s="1">
        <v>44546</v>
      </c>
      <c r="F7128" t="s">
        <v>15352</v>
      </c>
      <c r="I7128">
        <v>100</v>
      </c>
      <c r="J7128">
        <v>0</v>
      </c>
      <c r="K7128">
        <v>0</v>
      </c>
      <c r="L7128">
        <v>14477</v>
      </c>
      <c r="M7128">
        <v>14477</v>
      </c>
      <c r="N7128" t="s">
        <v>20</v>
      </c>
      <c r="O7128" t="s">
        <v>22749</v>
      </c>
      <c r="P7128" t="s">
        <v>28</v>
      </c>
      <c r="Q7128" t="s">
        <v>34233</v>
      </c>
      <c r="R7128" t="s">
        <v>34233</v>
      </c>
      <c r="S7128" t="s">
        <v>33942</v>
      </c>
      <c r="T7128" t="s">
        <v>34233</v>
      </c>
      <c r="AD7128" t="str">
        <f t="shared" si="1071"/>
        <v/>
      </c>
      <c r="AE7128" t="str">
        <f t="shared" si="1068"/>
        <v/>
      </c>
      <c r="AF7128" t="str">
        <f t="shared" si="1077"/>
        <v/>
      </c>
      <c r="AG7128" t="str">
        <f t="shared" si="1076"/>
        <v/>
      </c>
      <c r="AH7128" t="str">
        <f t="shared" si="1073"/>
        <v/>
      </c>
      <c r="AI7128">
        <v>0.14499999999999999</v>
      </c>
      <c r="AJ7128" t="str">
        <f t="shared" si="1069"/>
        <v/>
      </c>
      <c r="AK7128" t="str">
        <f t="shared" si="1074"/>
        <v/>
      </c>
      <c r="AL7128" t="str">
        <f t="shared" si="1072"/>
        <v/>
      </c>
    </row>
    <row r="7129" spans="1:39" x14ac:dyDescent="0.2">
      <c r="A7129" t="s">
        <v>19406</v>
      </c>
      <c r="B7129" t="s">
        <v>830</v>
      </c>
      <c r="C7129" t="s">
        <v>19407</v>
      </c>
      <c r="D7129" s="1">
        <v>38138</v>
      </c>
      <c r="E7129" s="1">
        <v>44453</v>
      </c>
      <c r="F7129" t="s">
        <v>39</v>
      </c>
      <c r="I7129">
        <v>100</v>
      </c>
      <c r="J7129">
        <v>0</v>
      </c>
      <c r="K7129">
        <v>0</v>
      </c>
      <c r="L7129">
        <v>4106</v>
      </c>
      <c r="M7129">
        <v>4106</v>
      </c>
      <c r="N7129" t="s">
        <v>20</v>
      </c>
      <c r="O7129" t="s">
        <v>19408</v>
      </c>
      <c r="P7129" t="s">
        <v>44</v>
      </c>
      <c r="Q7129" t="s">
        <v>34233</v>
      </c>
      <c r="R7129" t="s">
        <v>34233</v>
      </c>
      <c r="S7129" t="s">
        <v>33942</v>
      </c>
      <c r="T7129" t="s">
        <v>34233</v>
      </c>
      <c r="V7129" t="s">
        <v>33295</v>
      </c>
      <c r="AD7129" t="str">
        <f t="shared" si="1071"/>
        <v/>
      </c>
      <c r="AE7129" t="str">
        <f t="shared" si="1068"/>
        <v/>
      </c>
      <c r="AF7129" t="str">
        <f t="shared" si="1077"/>
        <v/>
      </c>
      <c r="AG7129" t="str">
        <f t="shared" si="1076"/>
        <v/>
      </c>
      <c r="AH7129" t="str">
        <f t="shared" si="1073"/>
        <v/>
      </c>
      <c r="AI7129">
        <v>0.14499999999999999</v>
      </c>
      <c r="AJ7129" t="str">
        <f t="shared" si="1069"/>
        <v/>
      </c>
      <c r="AK7129" t="str">
        <f t="shared" si="1074"/>
        <v/>
      </c>
      <c r="AL7129" t="str">
        <f t="shared" si="1072"/>
        <v/>
      </c>
    </row>
    <row r="7130" spans="1:39" x14ac:dyDescent="0.2">
      <c r="A7130" t="s">
        <v>15525</v>
      </c>
      <c r="B7130" t="s">
        <v>830</v>
      </c>
      <c r="C7130" t="s">
        <v>15526</v>
      </c>
      <c r="D7130" s="1">
        <v>37384</v>
      </c>
      <c r="E7130" s="1">
        <v>43951</v>
      </c>
      <c r="F7130" t="s">
        <v>26</v>
      </c>
      <c r="I7130">
        <v>100</v>
      </c>
      <c r="J7130">
        <v>0</v>
      </c>
      <c r="K7130">
        <v>0</v>
      </c>
      <c r="L7130">
        <v>5713</v>
      </c>
      <c r="M7130">
        <v>5713</v>
      </c>
      <c r="N7130" t="s">
        <v>20</v>
      </c>
      <c r="O7130" t="s">
        <v>15527</v>
      </c>
      <c r="P7130" t="s">
        <v>44</v>
      </c>
      <c r="Q7130" t="s">
        <v>34233</v>
      </c>
      <c r="R7130" t="s">
        <v>34233</v>
      </c>
      <c r="S7130" t="s">
        <v>34233</v>
      </c>
      <c r="T7130" t="s">
        <v>34233</v>
      </c>
      <c r="V7130" t="s">
        <v>33245</v>
      </c>
      <c r="AD7130" t="str">
        <f t="shared" si="1071"/>
        <v/>
      </c>
      <c r="AE7130" t="str">
        <f t="shared" ref="AE7130:AE7193" si="1078">IF((S7130="tühi")*(AC7130&lt;&gt;""),AC7130,"")</f>
        <v/>
      </c>
      <c r="AF7130" t="str">
        <f t="shared" si="1077"/>
        <v/>
      </c>
      <c r="AG7130" t="str">
        <f t="shared" si="1076"/>
        <v/>
      </c>
      <c r="AH7130" t="str">
        <f t="shared" si="1073"/>
        <v/>
      </c>
      <c r="AI7130">
        <v>0.14499999999999999</v>
      </c>
      <c r="AJ7130" t="str">
        <f t="shared" si="1069"/>
        <v/>
      </c>
      <c r="AK7130" t="str">
        <f t="shared" si="1074"/>
        <v/>
      </c>
      <c r="AL7130" t="str">
        <f t="shared" si="1072"/>
        <v/>
      </c>
    </row>
    <row r="7131" spans="1:39" x14ac:dyDescent="0.2">
      <c r="A7131" t="s">
        <v>15492</v>
      </c>
      <c r="B7131" t="s">
        <v>830</v>
      </c>
      <c r="C7131" t="s">
        <v>15493</v>
      </c>
      <c r="D7131" s="1">
        <v>37384</v>
      </c>
      <c r="E7131" s="1">
        <v>43456</v>
      </c>
      <c r="F7131" t="s">
        <v>19</v>
      </c>
      <c r="I7131">
        <v>100</v>
      </c>
      <c r="J7131">
        <v>0</v>
      </c>
      <c r="K7131">
        <v>0</v>
      </c>
      <c r="L7131">
        <v>1384</v>
      </c>
      <c r="M7131">
        <v>1384</v>
      </c>
      <c r="N7131" t="s">
        <v>20</v>
      </c>
      <c r="O7131" t="s">
        <v>15494</v>
      </c>
      <c r="P7131" t="s">
        <v>28</v>
      </c>
      <c r="Q7131" t="s">
        <v>34233</v>
      </c>
      <c r="R7131" t="s">
        <v>34233</v>
      </c>
      <c r="S7131" t="s">
        <v>32628</v>
      </c>
      <c r="T7131" t="s">
        <v>34354</v>
      </c>
      <c r="U7131" t="s">
        <v>32634</v>
      </c>
      <c r="V7131" t="s">
        <v>33245</v>
      </c>
      <c r="X7131">
        <v>1.5</v>
      </c>
      <c r="Y7131">
        <v>1</v>
      </c>
      <c r="AA7131">
        <v>9</v>
      </c>
      <c r="AB7131">
        <v>15</v>
      </c>
      <c r="AC7131">
        <v>1</v>
      </c>
      <c r="AD7131" t="str">
        <f t="shared" si="1071"/>
        <v/>
      </c>
      <c r="AE7131" t="str">
        <f t="shared" si="1078"/>
        <v/>
      </c>
      <c r="AF7131" t="str">
        <f t="shared" si="1077"/>
        <v/>
      </c>
      <c r="AG7131">
        <f t="shared" si="1076"/>
        <v>1</v>
      </c>
      <c r="AH7131">
        <f t="shared" si="1073"/>
        <v>2.8</v>
      </c>
      <c r="AI7131">
        <v>0.14499999999999999</v>
      </c>
      <c r="AJ7131">
        <f t="shared" si="1069"/>
        <v>0.40599999999999997</v>
      </c>
      <c r="AK7131" t="str">
        <f t="shared" si="1074"/>
        <v/>
      </c>
      <c r="AL7131" t="str">
        <f t="shared" si="1072"/>
        <v/>
      </c>
    </row>
    <row r="7132" spans="1:39" s="18" customFormat="1" x14ac:dyDescent="0.2">
      <c r="A7132" s="18" t="s">
        <v>29116</v>
      </c>
      <c r="B7132" s="18" t="s">
        <v>830</v>
      </c>
      <c r="C7132" s="18" t="s">
        <v>29117</v>
      </c>
      <c r="D7132" s="19">
        <v>42900</v>
      </c>
      <c r="E7132" s="19">
        <v>43456</v>
      </c>
      <c r="F7132" s="18" t="s">
        <v>19</v>
      </c>
      <c r="I7132" s="18">
        <v>100</v>
      </c>
      <c r="J7132" s="18">
        <v>0</v>
      </c>
      <c r="K7132" s="18">
        <v>0</v>
      </c>
      <c r="L7132" s="18">
        <v>1962</v>
      </c>
      <c r="M7132" s="18">
        <v>1962</v>
      </c>
      <c r="N7132" s="18" t="s">
        <v>20</v>
      </c>
      <c r="O7132" s="18" t="s">
        <v>29118</v>
      </c>
      <c r="P7132" s="18" t="s">
        <v>28</v>
      </c>
      <c r="Q7132" s="18" t="s">
        <v>34234</v>
      </c>
      <c r="R7132" s="18" t="s">
        <v>33783</v>
      </c>
      <c r="S7132" s="18" t="s">
        <v>33942</v>
      </c>
      <c r="T7132" s="18" t="s">
        <v>34357</v>
      </c>
      <c r="U7132" s="18" t="s">
        <v>32634</v>
      </c>
      <c r="V7132" s="18" t="s">
        <v>35039</v>
      </c>
      <c r="W7132" s="18">
        <v>390</v>
      </c>
      <c r="X7132" s="18" t="s">
        <v>32784</v>
      </c>
      <c r="Y7132" s="18" t="s">
        <v>32654</v>
      </c>
      <c r="Z7132" s="18">
        <v>600</v>
      </c>
      <c r="AA7132" s="18">
        <v>8.5</v>
      </c>
      <c r="AC7132" s="18">
        <v>1</v>
      </c>
      <c r="AD7132" s="18" t="str">
        <f t="shared" si="1071"/>
        <v/>
      </c>
      <c r="AE7132" s="18">
        <f t="shared" si="1078"/>
        <v>1</v>
      </c>
      <c r="AF7132" s="18" t="str">
        <f t="shared" si="1077"/>
        <v/>
      </c>
      <c r="AG7132" s="18" t="str">
        <f t="shared" si="1076"/>
        <v/>
      </c>
      <c r="AH7132" s="18" t="str">
        <f t="shared" si="1073"/>
        <v/>
      </c>
      <c r="AI7132" s="18">
        <v>0.14499999999999999</v>
      </c>
      <c r="AJ7132" s="18" t="str">
        <f t="shared" si="1069"/>
        <v/>
      </c>
      <c r="AK7132" s="18">
        <f t="shared" si="1074"/>
        <v>2.8</v>
      </c>
      <c r="AL7132" s="18">
        <f t="shared" si="1072"/>
        <v>0.40599999999999997</v>
      </c>
      <c r="AM7132" s="18" t="s">
        <v>34829</v>
      </c>
    </row>
    <row r="7133" spans="1:39" x14ac:dyDescent="0.2">
      <c r="A7133" t="s">
        <v>15109</v>
      </c>
      <c r="B7133" t="s">
        <v>830</v>
      </c>
      <c r="C7133" t="s">
        <v>15110</v>
      </c>
      <c r="D7133" s="1">
        <v>37384</v>
      </c>
      <c r="E7133" s="1">
        <v>43456</v>
      </c>
      <c r="F7133" t="s">
        <v>19</v>
      </c>
      <c r="I7133">
        <v>100</v>
      </c>
      <c r="J7133">
        <v>0</v>
      </c>
      <c r="K7133">
        <v>0</v>
      </c>
      <c r="L7133">
        <v>1346</v>
      </c>
      <c r="M7133">
        <v>1346</v>
      </c>
      <c r="N7133" t="s">
        <v>20</v>
      </c>
      <c r="O7133" t="s">
        <v>15111</v>
      </c>
      <c r="P7133" t="s">
        <v>28</v>
      </c>
      <c r="Q7133" t="s">
        <v>34233</v>
      </c>
      <c r="R7133" t="s">
        <v>34233</v>
      </c>
      <c r="S7133" t="s">
        <v>32628</v>
      </c>
      <c r="T7133" t="s">
        <v>34349</v>
      </c>
      <c r="U7133" t="s">
        <v>34049</v>
      </c>
      <c r="V7133" t="s">
        <v>33257</v>
      </c>
      <c r="W7133">
        <f>655/2</f>
        <v>327.5</v>
      </c>
      <c r="X7133">
        <v>2</v>
      </c>
      <c r="Y7133">
        <v>1</v>
      </c>
      <c r="Z7133">
        <f>1300/2</f>
        <v>650</v>
      </c>
      <c r="AA7133">
        <v>7</v>
      </c>
      <c r="AB7133">
        <f>25/2</f>
        <v>12.5</v>
      </c>
      <c r="AC7133">
        <v>1</v>
      </c>
      <c r="AD7133" t="str">
        <f t="shared" si="1071"/>
        <v/>
      </c>
      <c r="AE7133" t="str">
        <f t="shared" si="1078"/>
        <v/>
      </c>
      <c r="AF7133" t="str">
        <f t="shared" si="1077"/>
        <v/>
      </c>
      <c r="AG7133">
        <f t="shared" si="1076"/>
        <v>1</v>
      </c>
      <c r="AH7133">
        <f t="shared" si="1073"/>
        <v>2.8</v>
      </c>
      <c r="AI7133">
        <v>0.14499999999999999</v>
      </c>
      <c r="AJ7133">
        <f t="shared" si="1069"/>
        <v>0.40599999999999997</v>
      </c>
      <c r="AK7133" t="str">
        <f t="shared" si="1074"/>
        <v/>
      </c>
      <c r="AL7133" t="str">
        <f t="shared" si="1072"/>
        <v/>
      </c>
      <c r="AM7133" t="s">
        <v>34048</v>
      </c>
    </row>
    <row r="7134" spans="1:39" x14ac:dyDescent="0.2">
      <c r="A7134" t="s">
        <v>15495</v>
      </c>
      <c r="B7134" t="s">
        <v>830</v>
      </c>
      <c r="C7134" t="s">
        <v>15496</v>
      </c>
      <c r="D7134" s="1">
        <v>37384</v>
      </c>
      <c r="E7134" s="1">
        <v>43456</v>
      </c>
      <c r="F7134" t="s">
        <v>19</v>
      </c>
      <c r="I7134">
        <v>100</v>
      </c>
      <c r="J7134">
        <v>0</v>
      </c>
      <c r="K7134">
        <v>0</v>
      </c>
      <c r="L7134">
        <v>1332</v>
      </c>
      <c r="M7134">
        <v>1332</v>
      </c>
      <c r="N7134" t="s">
        <v>20</v>
      </c>
      <c r="O7134" t="s">
        <v>15497</v>
      </c>
      <c r="P7134" t="s">
        <v>28</v>
      </c>
      <c r="Q7134" t="s">
        <v>34233</v>
      </c>
      <c r="R7134" t="s">
        <v>34233</v>
      </c>
      <c r="S7134" t="s">
        <v>32628</v>
      </c>
      <c r="T7134" t="s">
        <v>34357</v>
      </c>
      <c r="U7134" t="s">
        <v>32634</v>
      </c>
      <c r="V7134" t="s">
        <v>33245</v>
      </c>
      <c r="X7134">
        <v>1.5</v>
      </c>
      <c r="Y7134">
        <v>1</v>
      </c>
      <c r="AA7134">
        <v>9</v>
      </c>
      <c r="AB7134">
        <v>15</v>
      </c>
      <c r="AC7134">
        <v>1</v>
      </c>
      <c r="AD7134" t="str">
        <f t="shared" si="1071"/>
        <v/>
      </c>
      <c r="AE7134" t="str">
        <f t="shared" si="1078"/>
        <v/>
      </c>
      <c r="AF7134" t="str">
        <f t="shared" si="1077"/>
        <v/>
      </c>
      <c r="AG7134">
        <f t="shared" si="1076"/>
        <v>1</v>
      </c>
      <c r="AH7134">
        <f t="shared" si="1073"/>
        <v>2.8</v>
      </c>
      <c r="AI7134">
        <v>0.14499999999999999</v>
      </c>
      <c r="AJ7134">
        <f t="shared" ref="AJ7134:AJ7197" si="1079">IF(COUNTBLANK(AH7134),"",AH7134*AI7134)</f>
        <v>0.40599999999999997</v>
      </c>
      <c r="AK7134" t="str">
        <f t="shared" si="1074"/>
        <v/>
      </c>
      <c r="AL7134" t="str">
        <f t="shared" si="1072"/>
        <v/>
      </c>
    </row>
    <row r="7135" spans="1:39" x14ac:dyDescent="0.2">
      <c r="A7135" t="s">
        <v>15112</v>
      </c>
      <c r="B7135" t="s">
        <v>830</v>
      </c>
      <c r="C7135" t="s">
        <v>15113</v>
      </c>
      <c r="D7135" s="1">
        <v>37384</v>
      </c>
      <c r="E7135" s="1">
        <v>43456</v>
      </c>
      <c r="F7135" t="s">
        <v>19</v>
      </c>
      <c r="I7135">
        <v>100</v>
      </c>
      <c r="J7135">
        <v>0</v>
      </c>
      <c r="K7135">
        <v>0</v>
      </c>
      <c r="L7135">
        <v>1344</v>
      </c>
      <c r="M7135">
        <v>1344</v>
      </c>
      <c r="N7135" t="s">
        <v>20</v>
      </c>
      <c r="O7135" t="s">
        <v>15114</v>
      </c>
      <c r="P7135" t="s">
        <v>28</v>
      </c>
      <c r="Q7135" t="s">
        <v>34233</v>
      </c>
      <c r="R7135" t="s">
        <v>34233</v>
      </c>
      <c r="S7135" t="s">
        <v>32628</v>
      </c>
      <c r="T7135" t="s">
        <v>34354</v>
      </c>
      <c r="U7135" t="s">
        <v>32634</v>
      </c>
      <c r="V7135" t="s">
        <v>33245</v>
      </c>
      <c r="X7135">
        <v>2</v>
      </c>
      <c r="Y7135">
        <v>1</v>
      </c>
      <c r="AA7135">
        <v>9</v>
      </c>
      <c r="AB7135">
        <v>15</v>
      </c>
      <c r="AC7135">
        <v>1</v>
      </c>
      <c r="AD7135" t="str">
        <f t="shared" si="1071"/>
        <v/>
      </c>
      <c r="AE7135" t="str">
        <f t="shared" si="1078"/>
        <v/>
      </c>
      <c r="AF7135" t="str">
        <f t="shared" si="1077"/>
        <v/>
      </c>
      <c r="AG7135">
        <f t="shared" si="1076"/>
        <v>1</v>
      </c>
      <c r="AH7135">
        <f t="shared" si="1073"/>
        <v>2.8</v>
      </c>
      <c r="AI7135">
        <v>0.14499999999999999</v>
      </c>
      <c r="AJ7135">
        <f t="shared" si="1079"/>
        <v>0.40599999999999997</v>
      </c>
      <c r="AK7135" t="str">
        <f t="shared" si="1074"/>
        <v/>
      </c>
      <c r="AL7135" t="str">
        <f t="shared" si="1072"/>
        <v/>
      </c>
    </row>
    <row r="7136" spans="1:39" x14ac:dyDescent="0.2">
      <c r="A7136" t="s">
        <v>15498</v>
      </c>
      <c r="B7136" t="s">
        <v>830</v>
      </c>
      <c r="C7136" t="s">
        <v>15499</v>
      </c>
      <c r="D7136" s="1">
        <v>37384</v>
      </c>
      <c r="E7136" s="1">
        <v>43456</v>
      </c>
      <c r="F7136" t="s">
        <v>19</v>
      </c>
      <c r="I7136">
        <v>100</v>
      </c>
      <c r="J7136">
        <v>0</v>
      </c>
      <c r="K7136">
        <v>0</v>
      </c>
      <c r="L7136">
        <v>1260</v>
      </c>
      <c r="M7136">
        <v>1260</v>
      </c>
      <c r="N7136" t="s">
        <v>20</v>
      </c>
      <c r="O7136" t="s">
        <v>15500</v>
      </c>
      <c r="P7136" t="s">
        <v>28</v>
      </c>
      <c r="Q7136" t="s">
        <v>34234</v>
      </c>
      <c r="R7136" t="s">
        <v>33783</v>
      </c>
      <c r="S7136" t="s">
        <v>33942</v>
      </c>
      <c r="T7136" t="s">
        <v>34233</v>
      </c>
      <c r="U7136" t="s">
        <v>32634</v>
      </c>
      <c r="V7136" t="s">
        <v>33245</v>
      </c>
      <c r="X7136">
        <v>1.5</v>
      </c>
      <c r="Y7136">
        <v>1</v>
      </c>
      <c r="AA7136">
        <v>9</v>
      </c>
      <c r="AB7136">
        <v>15</v>
      </c>
      <c r="AC7136">
        <v>1</v>
      </c>
      <c r="AD7136" t="str">
        <f t="shared" si="1071"/>
        <v/>
      </c>
      <c r="AE7136">
        <f t="shared" si="1078"/>
        <v>1</v>
      </c>
      <c r="AF7136" t="str">
        <f t="shared" si="1077"/>
        <v/>
      </c>
      <c r="AG7136" t="str">
        <f t="shared" si="1076"/>
        <v/>
      </c>
      <c r="AH7136" t="str">
        <f t="shared" si="1073"/>
        <v/>
      </c>
      <c r="AI7136">
        <v>0.14499999999999999</v>
      </c>
      <c r="AJ7136" t="str">
        <f t="shared" si="1079"/>
        <v/>
      </c>
      <c r="AK7136">
        <f t="shared" si="1074"/>
        <v>2.8</v>
      </c>
      <c r="AL7136">
        <f t="shared" si="1072"/>
        <v>0.40599999999999997</v>
      </c>
    </row>
    <row r="7137" spans="1:39" x14ac:dyDescent="0.2">
      <c r="A7137" t="s">
        <v>15232</v>
      </c>
      <c r="B7137" t="s">
        <v>830</v>
      </c>
      <c r="C7137" t="s">
        <v>15233</v>
      </c>
      <c r="D7137" s="1">
        <v>37384</v>
      </c>
      <c r="E7137" s="1">
        <v>43456</v>
      </c>
      <c r="F7137" t="s">
        <v>19</v>
      </c>
      <c r="I7137">
        <v>100</v>
      </c>
      <c r="J7137">
        <v>0</v>
      </c>
      <c r="K7137">
        <v>0</v>
      </c>
      <c r="L7137">
        <v>1356</v>
      </c>
      <c r="M7137">
        <v>1356</v>
      </c>
      <c r="N7137" t="s">
        <v>20</v>
      </c>
      <c r="O7137" t="s">
        <v>15234</v>
      </c>
      <c r="P7137" t="s">
        <v>28</v>
      </c>
      <c r="Q7137" t="s">
        <v>34233</v>
      </c>
      <c r="R7137" t="s">
        <v>34233</v>
      </c>
      <c r="S7137" t="s">
        <v>32628</v>
      </c>
      <c r="T7137" t="s">
        <v>34366</v>
      </c>
      <c r="U7137" t="s">
        <v>32634</v>
      </c>
      <c r="V7137" t="s">
        <v>33245</v>
      </c>
      <c r="X7137">
        <v>2</v>
      </c>
      <c r="Y7137">
        <v>1</v>
      </c>
      <c r="AA7137">
        <v>9</v>
      </c>
      <c r="AB7137">
        <v>15</v>
      </c>
      <c r="AC7137">
        <v>1</v>
      </c>
      <c r="AD7137" t="str">
        <f t="shared" si="1071"/>
        <v/>
      </c>
      <c r="AE7137" t="str">
        <f t="shared" si="1078"/>
        <v/>
      </c>
      <c r="AF7137" t="str">
        <f t="shared" si="1077"/>
        <v/>
      </c>
      <c r="AG7137">
        <f t="shared" si="1076"/>
        <v>1</v>
      </c>
      <c r="AH7137">
        <f t="shared" si="1073"/>
        <v>2.8</v>
      </c>
      <c r="AI7137">
        <v>0.14499999999999999</v>
      </c>
      <c r="AJ7137">
        <f t="shared" si="1079"/>
        <v>0.40599999999999997</v>
      </c>
      <c r="AK7137" t="str">
        <f t="shared" si="1074"/>
        <v/>
      </c>
      <c r="AL7137" t="str">
        <f t="shared" si="1072"/>
        <v/>
      </c>
    </row>
    <row r="7138" spans="1:39" x14ac:dyDescent="0.2">
      <c r="A7138" t="s">
        <v>15501</v>
      </c>
      <c r="B7138" t="s">
        <v>830</v>
      </c>
      <c r="C7138" t="s">
        <v>15502</v>
      </c>
      <c r="D7138" s="1">
        <v>37384</v>
      </c>
      <c r="E7138" s="1">
        <v>43456</v>
      </c>
      <c r="F7138" t="s">
        <v>474</v>
      </c>
      <c r="I7138">
        <v>100</v>
      </c>
      <c r="J7138">
        <v>0</v>
      </c>
      <c r="K7138">
        <v>0</v>
      </c>
      <c r="L7138">
        <v>33</v>
      </c>
      <c r="M7138">
        <v>33</v>
      </c>
      <c r="N7138" t="s">
        <v>20</v>
      </c>
      <c r="O7138" t="s">
        <v>15503</v>
      </c>
      <c r="P7138" t="s">
        <v>28</v>
      </c>
      <c r="Q7138" t="s">
        <v>34233</v>
      </c>
      <c r="R7138" t="s">
        <v>34233</v>
      </c>
      <c r="S7138" t="s">
        <v>32627</v>
      </c>
      <c r="T7138" t="s">
        <v>34233</v>
      </c>
      <c r="V7138" t="s">
        <v>33245</v>
      </c>
      <c r="AD7138" t="str">
        <f t="shared" si="1071"/>
        <v/>
      </c>
      <c r="AE7138" t="str">
        <f t="shared" si="1078"/>
        <v/>
      </c>
      <c r="AF7138" t="str">
        <f t="shared" si="1077"/>
        <v/>
      </c>
      <c r="AG7138" t="str">
        <f t="shared" si="1076"/>
        <v/>
      </c>
      <c r="AH7138" t="str">
        <f t="shared" si="1073"/>
        <v/>
      </c>
      <c r="AI7138">
        <v>0.14499999999999999</v>
      </c>
      <c r="AJ7138" t="str">
        <f t="shared" si="1079"/>
        <v/>
      </c>
      <c r="AK7138" t="str">
        <f t="shared" si="1074"/>
        <v/>
      </c>
      <c r="AL7138" t="str">
        <f t="shared" si="1072"/>
        <v/>
      </c>
    </row>
    <row r="7139" spans="1:39" x14ac:dyDescent="0.2">
      <c r="A7139" t="s">
        <v>15223</v>
      </c>
      <c r="B7139" t="s">
        <v>830</v>
      </c>
      <c r="C7139" t="s">
        <v>15224</v>
      </c>
      <c r="D7139" s="1">
        <v>37384</v>
      </c>
      <c r="E7139" s="1">
        <v>43951</v>
      </c>
      <c r="F7139" t="s">
        <v>19</v>
      </c>
      <c r="I7139">
        <v>100</v>
      </c>
      <c r="J7139">
        <v>0</v>
      </c>
      <c r="K7139">
        <v>0</v>
      </c>
      <c r="L7139">
        <v>1575</v>
      </c>
      <c r="M7139">
        <v>1575</v>
      </c>
      <c r="N7139" t="s">
        <v>20</v>
      </c>
      <c r="O7139" t="s">
        <v>15225</v>
      </c>
      <c r="P7139" t="s">
        <v>28</v>
      </c>
      <c r="Q7139" t="s">
        <v>34233</v>
      </c>
      <c r="R7139" t="s">
        <v>34233</v>
      </c>
      <c r="S7139" t="s">
        <v>32628</v>
      </c>
      <c r="T7139" t="s">
        <v>34354</v>
      </c>
      <c r="AD7139" t="str">
        <f t="shared" si="1071"/>
        <v/>
      </c>
      <c r="AE7139" t="str">
        <f t="shared" si="1078"/>
        <v/>
      </c>
      <c r="AF7139" t="str">
        <f t="shared" si="1077"/>
        <v/>
      </c>
      <c r="AG7139" s="17">
        <v>1</v>
      </c>
      <c r="AH7139">
        <f t="shared" si="1073"/>
        <v>2.8</v>
      </c>
      <c r="AI7139">
        <v>0.14499999999999999</v>
      </c>
      <c r="AJ7139">
        <f t="shared" si="1079"/>
        <v>0.40599999999999997</v>
      </c>
      <c r="AK7139" t="str">
        <f t="shared" si="1074"/>
        <v/>
      </c>
      <c r="AL7139" t="str">
        <f t="shared" si="1072"/>
        <v/>
      </c>
    </row>
    <row r="7140" spans="1:39" x14ac:dyDescent="0.2">
      <c r="A7140" t="s">
        <v>18951</v>
      </c>
      <c r="B7140" t="s">
        <v>830</v>
      </c>
      <c r="C7140" t="s">
        <v>18952</v>
      </c>
      <c r="D7140" s="1">
        <v>38083</v>
      </c>
      <c r="E7140" s="1">
        <v>43456</v>
      </c>
      <c r="F7140" t="s">
        <v>26</v>
      </c>
      <c r="I7140">
        <v>100</v>
      </c>
      <c r="J7140">
        <v>0</v>
      </c>
      <c r="K7140">
        <v>0</v>
      </c>
      <c r="L7140">
        <v>335</v>
      </c>
      <c r="M7140">
        <v>335</v>
      </c>
      <c r="N7140" t="s">
        <v>20</v>
      </c>
      <c r="O7140" t="s">
        <v>18953</v>
      </c>
      <c r="P7140" t="s">
        <v>44</v>
      </c>
      <c r="Q7140" t="s">
        <v>34233</v>
      </c>
      <c r="R7140" t="s">
        <v>34233</v>
      </c>
      <c r="S7140" t="s">
        <v>34233</v>
      </c>
      <c r="T7140" t="s">
        <v>34233</v>
      </c>
      <c r="V7140" t="s">
        <v>33271</v>
      </c>
      <c r="AD7140" t="str">
        <f t="shared" si="1071"/>
        <v/>
      </c>
      <c r="AE7140" t="str">
        <f t="shared" si="1078"/>
        <v/>
      </c>
      <c r="AF7140" t="str">
        <f t="shared" si="1077"/>
        <v/>
      </c>
      <c r="AG7140" t="str">
        <f t="shared" ref="AG7140:AG7165" si="1080">IF((S7140&lt;&gt;"tühi")*(AC7140&lt;&gt;""),AC7140,"")</f>
        <v/>
      </c>
      <c r="AH7140" t="str">
        <f t="shared" si="1073"/>
        <v/>
      </c>
      <c r="AI7140">
        <v>0.14499999999999999</v>
      </c>
      <c r="AJ7140" t="str">
        <f t="shared" si="1079"/>
        <v/>
      </c>
      <c r="AK7140" t="str">
        <f t="shared" si="1074"/>
        <v/>
      </c>
      <c r="AL7140" t="str">
        <f t="shared" si="1072"/>
        <v/>
      </c>
    </row>
    <row r="7141" spans="1:39" x14ac:dyDescent="0.2">
      <c r="A7141" t="s">
        <v>23621</v>
      </c>
      <c r="B7141" t="s">
        <v>830</v>
      </c>
      <c r="C7141" t="s">
        <v>23622</v>
      </c>
      <c r="D7141" s="1">
        <v>39043</v>
      </c>
      <c r="E7141" s="1">
        <v>44546</v>
      </c>
      <c r="F7141" t="s">
        <v>19</v>
      </c>
      <c r="I7141">
        <v>100</v>
      </c>
      <c r="J7141">
        <v>0</v>
      </c>
      <c r="K7141">
        <v>0</v>
      </c>
      <c r="L7141">
        <v>1400</v>
      </c>
      <c r="M7141">
        <v>1400</v>
      </c>
      <c r="N7141" t="s">
        <v>20</v>
      </c>
      <c r="O7141" t="s">
        <v>23623</v>
      </c>
      <c r="P7141" t="s">
        <v>28</v>
      </c>
      <c r="Q7141" t="s">
        <v>34233</v>
      </c>
      <c r="R7141" t="s">
        <v>34233</v>
      </c>
      <c r="S7141" t="s">
        <v>32628</v>
      </c>
      <c r="T7141" t="s">
        <v>34357</v>
      </c>
      <c r="U7141" t="s">
        <v>32634</v>
      </c>
      <c r="V7141" t="s">
        <v>33003</v>
      </c>
      <c r="W7141">
        <v>220</v>
      </c>
      <c r="X7141">
        <v>2</v>
      </c>
      <c r="Y7141">
        <v>1</v>
      </c>
      <c r="Z7141">
        <v>440</v>
      </c>
      <c r="AA7141">
        <v>8.5</v>
      </c>
      <c r="AC7141">
        <v>1</v>
      </c>
      <c r="AD7141" t="str">
        <f t="shared" si="1071"/>
        <v/>
      </c>
      <c r="AE7141" t="str">
        <f t="shared" si="1078"/>
        <v/>
      </c>
      <c r="AF7141" t="str">
        <f t="shared" si="1077"/>
        <v/>
      </c>
      <c r="AG7141">
        <f t="shared" si="1080"/>
        <v>1</v>
      </c>
      <c r="AH7141">
        <f t="shared" si="1073"/>
        <v>2.8</v>
      </c>
      <c r="AI7141">
        <v>0.14499999999999999</v>
      </c>
      <c r="AJ7141">
        <f t="shared" si="1079"/>
        <v>0.40599999999999997</v>
      </c>
      <c r="AK7141" t="str">
        <f t="shared" si="1074"/>
        <v/>
      </c>
      <c r="AL7141" t="str">
        <f t="shared" si="1072"/>
        <v/>
      </c>
    </row>
    <row r="7142" spans="1:39" x14ac:dyDescent="0.2">
      <c r="A7142" t="s">
        <v>23603</v>
      </c>
      <c r="B7142" t="s">
        <v>830</v>
      </c>
      <c r="C7142" t="s">
        <v>23604</v>
      </c>
      <c r="D7142" s="1">
        <v>39043</v>
      </c>
      <c r="E7142" s="1">
        <v>43456</v>
      </c>
      <c r="F7142" t="s">
        <v>19</v>
      </c>
      <c r="I7142">
        <v>100</v>
      </c>
      <c r="J7142">
        <v>0</v>
      </c>
      <c r="K7142">
        <v>0</v>
      </c>
      <c r="L7142">
        <v>1410</v>
      </c>
      <c r="M7142">
        <v>1410</v>
      </c>
      <c r="N7142" t="s">
        <v>20</v>
      </c>
      <c r="O7142" t="s">
        <v>23605</v>
      </c>
      <c r="P7142" t="s">
        <v>28</v>
      </c>
      <c r="Q7142" t="s">
        <v>34233</v>
      </c>
      <c r="R7142" t="s">
        <v>34233</v>
      </c>
      <c r="S7142" t="s">
        <v>32628</v>
      </c>
      <c r="T7142" t="s">
        <v>34357</v>
      </c>
      <c r="U7142" t="s">
        <v>32634</v>
      </c>
      <c r="V7142" t="s">
        <v>33003</v>
      </c>
      <c r="W7142">
        <v>220</v>
      </c>
      <c r="X7142">
        <v>2</v>
      </c>
      <c r="Y7142">
        <v>1</v>
      </c>
      <c r="Z7142">
        <v>440</v>
      </c>
      <c r="AA7142">
        <v>8.5</v>
      </c>
      <c r="AC7142">
        <v>1</v>
      </c>
      <c r="AD7142" t="str">
        <f t="shared" si="1071"/>
        <v/>
      </c>
      <c r="AE7142" t="str">
        <f t="shared" si="1078"/>
        <v/>
      </c>
      <c r="AF7142" t="str">
        <f t="shared" si="1077"/>
        <v/>
      </c>
      <c r="AG7142">
        <f t="shared" si="1080"/>
        <v>1</v>
      </c>
      <c r="AH7142">
        <f t="shared" si="1073"/>
        <v>2.8</v>
      </c>
      <c r="AI7142">
        <v>0.14499999999999999</v>
      </c>
      <c r="AJ7142">
        <f t="shared" si="1079"/>
        <v>0.40599999999999997</v>
      </c>
      <c r="AK7142" t="str">
        <f t="shared" si="1074"/>
        <v/>
      </c>
      <c r="AL7142" t="str">
        <f t="shared" si="1072"/>
        <v/>
      </c>
    </row>
    <row r="7143" spans="1:39" x14ac:dyDescent="0.2">
      <c r="A7143" t="s">
        <v>27263</v>
      </c>
      <c r="B7143" t="s">
        <v>830</v>
      </c>
      <c r="C7143" t="s">
        <v>27264</v>
      </c>
      <c r="D7143" s="1">
        <v>41815</v>
      </c>
      <c r="E7143" s="1">
        <v>43951</v>
      </c>
      <c r="F7143" t="s">
        <v>19</v>
      </c>
      <c r="I7143">
        <v>100</v>
      </c>
      <c r="J7143">
        <v>0</v>
      </c>
      <c r="K7143">
        <v>0</v>
      </c>
      <c r="L7143">
        <v>1586</v>
      </c>
      <c r="M7143">
        <v>1586</v>
      </c>
      <c r="N7143" t="s">
        <v>20</v>
      </c>
      <c r="O7143" t="s">
        <v>27265</v>
      </c>
      <c r="P7143" t="s">
        <v>28</v>
      </c>
      <c r="Q7143" t="s">
        <v>34233</v>
      </c>
      <c r="R7143" t="s">
        <v>34233</v>
      </c>
      <c r="S7143" t="s">
        <v>32628</v>
      </c>
      <c r="T7143" t="s">
        <v>34357</v>
      </c>
      <c r="U7143" t="s">
        <v>32634</v>
      </c>
      <c r="V7143" t="s">
        <v>33269</v>
      </c>
      <c r="W7143">
        <v>220</v>
      </c>
      <c r="X7143">
        <v>2</v>
      </c>
      <c r="Y7143" t="s">
        <v>32654</v>
      </c>
      <c r="Z7143">
        <v>440</v>
      </c>
      <c r="AA7143">
        <v>8.5</v>
      </c>
      <c r="AC7143">
        <v>1</v>
      </c>
      <c r="AD7143" t="str">
        <f t="shared" ref="AD7143:AD7206" si="1081">IF((S7143="tühi")*(F7143&lt;&gt;"Elamumaa")*(G7143&lt;&gt;"Elamumaa")*(H7143&lt;&gt;"Elamumaa"),IF(Z7143=0,"",Z7143),"")</f>
        <v/>
      </c>
      <c r="AE7143" t="str">
        <f t="shared" si="1078"/>
        <v/>
      </c>
      <c r="AF7143" t="str">
        <f t="shared" si="1077"/>
        <v/>
      </c>
      <c r="AG7143">
        <f t="shared" si="1080"/>
        <v>1</v>
      </c>
      <c r="AH7143">
        <f t="shared" si="1073"/>
        <v>2.8</v>
      </c>
      <c r="AI7143">
        <v>0.14499999999999999</v>
      </c>
      <c r="AJ7143">
        <f t="shared" si="1079"/>
        <v>0.40599999999999997</v>
      </c>
      <c r="AK7143" t="str">
        <f t="shared" si="1074"/>
        <v/>
      </c>
      <c r="AL7143" t="str">
        <f t="shared" si="1072"/>
        <v/>
      </c>
    </row>
    <row r="7144" spans="1:39" x14ac:dyDescent="0.2">
      <c r="A7144" t="s">
        <v>23609</v>
      </c>
      <c r="B7144" t="s">
        <v>830</v>
      </c>
      <c r="C7144" t="s">
        <v>23610</v>
      </c>
      <c r="D7144" s="1">
        <v>39043</v>
      </c>
      <c r="E7144" s="1">
        <v>43456</v>
      </c>
      <c r="F7144" t="s">
        <v>19</v>
      </c>
      <c r="I7144">
        <v>100</v>
      </c>
      <c r="J7144">
        <v>0</v>
      </c>
      <c r="K7144">
        <v>0</v>
      </c>
      <c r="L7144">
        <v>1430</v>
      </c>
      <c r="M7144">
        <v>1430</v>
      </c>
      <c r="N7144" t="s">
        <v>20</v>
      </c>
      <c r="O7144" t="s">
        <v>23611</v>
      </c>
      <c r="P7144" t="s">
        <v>28</v>
      </c>
      <c r="Q7144" t="s">
        <v>34233</v>
      </c>
      <c r="R7144" t="s">
        <v>34233</v>
      </c>
      <c r="S7144" t="s">
        <v>32628</v>
      </c>
      <c r="T7144" t="s">
        <v>34357</v>
      </c>
      <c r="U7144" t="s">
        <v>32634</v>
      </c>
      <c r="V7144" t="s">
        <v>33003</v>
      </c>
      <c r="W7144">
        <v>220</v>
      </c>
      <c r="X7144">
        <v>2</v>
      </c>
      <c r="Y7144">
        <v>1</v>
      </c>
      <c r="Z7144">
        <v>440</v>
      </c>
      <c r="AA7144">
        <v>8.5</v>
      </c>
      <c r="AC7144">
        <v>1</v>
      </c>
      <c r="AD7144" t="str">
        <f t="shared" si="1081"/>
        <v/>
      </c>
      <c r="AE7144" t="str">
        <f t="shared" si="1078"/>
        <v/>
      </c>
      <c r="AF7144" t="str">
        <f t="shared" si="1077"/>
        <v/>
      </c>
      <c r="AG7144">
        <f t="shared" si="1080"/>
        <v>1</v>
      </c>
      <c r="AH7144">
        <f t="shared" si="1073"/>
        <v>2.8</v>
      </c>
      <c r="AI7144">
        <v>0.14499999999999999</v>
      </c>
      <c r="AJ7144">
        <f t="shared" si="1079"/>
        <v>0.40599999999999997</v>
      </c>
      <c r="AK7144" t="str">
        <f t="shared" si="1074"/>
        <v/>
      </c>
      <c r="AL7144" t="str">
        <f t="shared" si="1072"/>
        <v/>
      </c>
    </row>
    <row r="7145" spans="1:39" x14ac:dyDescent="0.2">
      <c r="A7145" t="s">
        <v>27266</v>
      </c>
      <c r="B7145" t="s">
        <v>830</v>
      </c>
      <c r="C7145" t="s">
        <v>27267</v>
      </c>
      <c r="D7145" s="1">
        <v>41815</v>
      </c>
      <c r="E7145" s="1">
        <v>43456</v>
      </c>
      <c r="F7145" t="s">
        <v>889</v>
      </c>
      <c r="I7145">
        <v>100</v>
      </c>
      <c r="J7145">
        <v>0</v>
      </c>
      <c r="K7145">
        <v>0</v>
      </c>
      <c r="L7145">
        <v>1392</v>
      </c>
      <c r="M7145">
        <v>1392</v>
      </c>
      <c r="N7145" t="s">
        <v>20</v>
      </c>
      <c r="O7145" t="s">
        <v>27268</v>
      </c>
      <c r="P7145" t="s">
        <v>28</v>
      </c>
      <c r="Q7145" t="s">
        <v>34233</v>
      </c>
      <c r="R7145" t="s">
        <v>34233</v>
      </c>
      <c r="S7145" t="s">
        <v>33942</v>
      </c>
      <c r="T7145" t="s">
        <v>34233</v>
      </c>
      <c r="U7145" t="s">
        <v>33298</v>
      </c>
      <c r="V7145" t="s">
        <v>33269</v>
      </c>
      <c r="AD7145" t="str">
        <f t="shared" si="1081"/>
        <v/>
      </c>
      <c r="AE7145" t="str">
        <f t="shared" si="1078"/>
        <v/>
      </c>
      <c r="AF7145" t="str">
        <f t="shared" si="1077"/>
        <v/>
      </c>
      <c r="AG7145" t="str">
        <f t="shared" si="1080"/>
        <v/>
      </c>
      <c r="AH7145" t="str">
        <f t="shared" si="1073"/>
        <v/>
      </c>
      <c r="AI7145">
        <v>0.14499999999999999</v>
      </c>
      <c r="AJ7145" t="str">
        <f t="shared" si="1079"/>
        <v/>
      </c>
      <c r="AK7145" t="str">
        <f t="shared" si="1074"/>
        <v/>
      </c>
      <c r="AL7145" t="str">
        <f t="shared" si="1072"/>
        <v/>
      </c>
    </row>
    <row r="7146" spans="1:39" x14ac:dyDescent="0.2">
      <c r="A7146" t="s">
        <v>23615</v>
      </c>
      <c r="B7146" t="s">
        <v>830</v>
      </c>
      <c r="C7146" t="s">
        <v>23616</v>
      </c>
      <c r="D7146" s="1">
        <v>39043</v>
      </c>
      <c r="E7146" s="1">
        <v>43456</v>
      </c>
      <c r="F7146" t="s">
        <v>19</v>
      </c>
      <c r="I7146">
        <v>100</v>
      </c>
      <c r="J7146">
        <v>0</v>
      </c>
      <c r="K7146">
        <v>0</v>
      </c>
      <c r="L7146">
        <v>1405</v>
      </c>
      <c r="M7146">
        <v>1405</v>
      </c>
      <c r="N7146" t="s">
        <v>20</v>
      </c>
      <c r="O7146" t="s">
        <v>23617</v>
      </c>
      <c r="P7146" t="s">
        <v>28</v>
      </c>
      <c r="Q7146" t="s">
        <v>34233</v>
      </c>
      <c r="R7146" t="s">
        <v>34233</v>
      </c>
      <c r="S7146" t="s">
        <v>32628</v>
      </c>
      <c r="T7146" t="s">
        <v>34357</v>
      </c>
      <c r="U7146" t="s">
        <v>32634</v>
      </c>
      <c r="V7146" t="s">
        <v>33003</v>
      </c>
      <c r="W7146">
        <v>220</v>
      </c>
      <c r="X7146">
        <v>2</v>
      </c>
      <c r="Y7146">
        <v>1</v>
      </c>
      <c r="Z7146">
        <v>440</v>
      </c>
      <c r="AA7146">
        <v>8.5</v>
      </c>
      <c r="AC7146">
        <v>1</v>
      </c>
      <c r="AD7146" t="str">
        <f t="shared" si="1081"/>
        <v/>
      </c>
      <c r="AE7146" t="str">
        <f t="shared" si="1078"/>
        <v/>
      </c>
      <c r="AF7146" t="str">
        <f t="shared" si="1077"/>
        <v/>
      </c>
      <c r="AG7146">
        <f t="shared" si="1080"/>
        <v>1</v>
      </c>
      <c r="AH7146">
        <f t="shared" si="1073"/>
        <v>2.8</v>
      </c>
      <c r="AI7146">
        <v>0.14499999999999999</v>
      </c>
      <c r="AJ7146">
        <f t="shared" si="1079"/>
        <v>0.40599999999999997</v>
      </c>
      <c r="AK7146" t="str">
        <f t="shared" si="1074"/>
        <v/>
      </c>
      <c r="AL7146" t="str">
        <f t="shared" si="1072"/>
        <v/>
      </c>
    </row>
    <row r="7147" spans="1:39" x14ac:dyDescent="0.2">
      <c r="A7147" t="s">
        <v>23618</v>
      </c>
      <c r="B7147" t="s">
        <v>830</v>
      </c>
      <c r="C7147" t="s">
        <v>23619</v>
      </c>
      <c r="D7147" s="1">
        <v>39043</v>
      </c>
      <c r="E7147" s="1">
        <v>43456</v>
      </c>
      <c r="F7147" t="s">
        <v>474</v>
      </c>
      <c r="I7147">
        <v>100</v>
      </c>
      <c r="J7147">
        <v>0</v>
      </c>
      <c r="K7147">
        <v>0</v>
      </c>
      <c r="L7147">
        <v>36</v>
      </c>
      <c r="M7147">
        <v>36</v>
      </c>
      <c r="N7147" t="s">
        <v>20</v>
      </c>
      <c r="O7147" t="s">
        <v>23620</v>
      </c>
      <c r="P7147" t="s">
        <v>44</v>
      </c>
      <c r="Q7147" t="s">
        <v>34233</v>
      </c>
      <c r="R7147" t="s">
        <v>34233</v>
      </c>
      <c r="S7147" t="s">
        <v>33942</v>
      </c>
      <c r="T7147" t="s">
        <v>34233</v>
      </c>
      <c r="U7147" t="s">
        <v>32641</v>
      </c>
      <c r="V7147" t="s">
        <v>33003</v>
      </c>
      <c r="AD7147" t="str">
        <f t="shared" si="1081"/>
        <v/>
      </c>
      <c r="AE7147" t="str">
        <f t="shared" si="1078"/>
        <v/>
      </c>
      <c r="AF7147" t="str">
        <f t="shared" si="1077"/>
        <v/>
      </c>
      <c r="AG7147" t="str">
        <f t="shared" si="1080"/>
        <v/>
      </c>
      <c r="AH7147" t="str">
        <f t="shared" si="1073"/>
        <v/>
      </c>
      <c r="AI7147">
        <v>0.14499999999999999</v>
      </c>
      <c r="AJ7147" t="str">
        <f t="shared" si="1079"/>
        <v/>
      </c>
      <c r="AK7147" t="str">
        <f t="shared" si="1074"/>
        <v/>
      </c>
      <c r="AL7147" t="str">
        <f t="shared" ref="AL7147:AL7210" si="1082">IF(COUNTBLANK(AK7147),"",AK7147*AI7147)</f>
        <v/>
      </c>
    </row>
    <row r="7148" spans="1:39" x14ac:dyDescent="0.2">
      <c r="A7148" t="s">
        <v>27269</v>
      </c>
      <c r="B7148" t="s">
        <v>830</v>
      </c>
      <c r="C7148" t="s">
        <v>27270</v>
      </c>
      <c r="D7148" s="1">
        <v>41815</v>
      </c>
      <c r="E7148" s="1">
        <v>44546</v>
      </c>
      <c r="F7148" t="s">
        <v>26</v>
      </c>
      <c r="I7148">
        <v>100</v>
      </c>
      <c r="J7148">
        <v>0</v>
      </c>
      <c r="K7148">
        <v>0</v>
      </c>
      <c r="L7148">
        <v>6029</v>
      </c>
      <c r="M7148">
        <v>6029</v>
      </c>
      <c r="N7148" t="s">
        <v>20</v>
      </c>
      <c r="O7148" t="s">
        <v>27271</v>
      </c>
      <c r="P7148" t="s">
        <v>44</v>
      </c>
      <c r="Q7148" t="s">
        <v>34233</v>
      </c>
      <c r="R7148" t="s">
        <v>34233</v>
      </c>
      <c r="S7148" t="s">
        <v>34233</v>
      </c>
      <c r="T7148" t="s">
        <v>34233</v>
      </c>
      <c r="V7148" t="s">
        <v>33269</v>
      </c>
      <c r="AD7148" t="str">
        <f t="shared" si="1081"/>
        <v/>
      </c>
      <c r="AE7148" t="str">
        <f t="shared" si="1078"/>
        <v/>
      </c>
      <c r="AF7148" t="str">
        <f t="shared" si="1077"/>
        <v/>
      </c>
      <c r="AG7148" t="str">
        <f t="shared" si="1080"/>
        <v/>
      </c>
      <c r="AH7148" t="str">
        <f t="shared" si="1073"/>
        <v/>
      </c>
      <c r="AI7148">
        <v>0.14499999999999999</v>
      </c>
      <c r="AJ7148" t="str">
        <f t="shared" si="1079"/>
        <v/>
      </c>
      <c r="AK7148" t="str">
        <f t="shared" si="1074"/>
        <v/>
      </c>
      <c r="AL7148" t="str">
        <f t="shared" si="1082"/>
        <v/>
      </c>
    </row>
    <row r="7149" spans="1:39" x14ac:dyDescent="0.2">
      <c r="A7149" t="s">
        <v>23600</v>
      </c>
      <c r="B7149" t="s">
        <v>830</v>
      </c>
      <c r="C7149" t="s">
        <v>23601</v>
      </c>
      <c r="D7149" s="1">
        <v>39043</v>
      </c>
      <c r="E7149" s="1">
        <v>43951</v>
      </c>
      <c r="F7149" t="s">
        <v>19</v>
      </c>
      <c r="I7149">
        <v>100</v>
      </c>
      <c r="J7149">
        <v>0</v>
      </c>
      <c r="K7149">
        <v>0</v>
      </c>
      <c r="L7149">
        <v>1400</v>
      </c>
      <c r="M7149">
        <v>1400</v>
      </c>
      <c r="N7149" t="s">
        <v>20</v>
      </c>
      <c r="O7149" t="s">
        <v>23602</v>
      </c>
      <c r="P7149" t="s">
        <v>28</v>
      </c>
      <c r="Q7149" t="s">
        <v>34233</v>
      </c>
      <c r="R7149" t="s">
        <v>34233</v>
      </c>
      <c r="S7149" t="s">
        <v>32628</v>
      </c>
      <c r="T7149" t="s">
        <v>34357</v>
      </c>
      <c r="U7149" t="s">
        <v>32634</v>
      </c>
      <c r="V7149" t="s">
        <v>33003</v>
      </c>
      <c r="W7149">
        <v>220</v>
      </c>
      <c r="X7149">
        <v>2</v>
      </c>
      <c r="Y7149">
        <v>1</v>
      </c>
      <c r="Z7149">
        <v>440</v>
      </c>
      <c r="AA7149">
        <v>8.5</v>
      </c>
      <c r="AC7149">
        <v>1</v>
      </c>
      <c r="AD7149" t="str">
        <f t="shared" si="1081"/>
        <v/>
      </c>
      <c r="AE7149" t="str">
        <f t="shared" si="1078"/>
        <v/>
      </c>
      <c r="AF7149" t="str">
        <f t="shared" si="1077"/>
        <v/>
      </c>
      <c r="AG7149">
        <f t="shared" si="1080"/>
        <v>1</v>
      </c>
      <c r="AH7149">
        <f t="shared" si="1073"/>
        <v>2.8</v>
      </c>
      <c r="AI7149">
        <v>0.14499999999999999</v>
      </c>
      <c r="AJ7149">
        <f t="shared" si="1079"/>
        <v>0.40599999999999997</v>
      </c>
      <c r="AK7149" t="str">
        <f t="shared" si="1074"/>
        <v/>
      </c>
      <c r="AL7149" t="str">
        <f t="shared" si="1082"/>
        <v/>
      </c>
    </row>
    <row r="7150" spans="1:39" s="18" customFormat="1" x14ac:dyDescent="0.2">
      <c r="A7150" s="18" t="s">
        <v>27242</v>
      </c>
      <c r="B7150" s="18" t="s">
        <v>830</v>
      </c>
      <c r="C7150" s="18" t="s">
        <v>27243</v>
      </c>
      <c r="D7150" s="19">
        <v>41815</v>
      </c>
      <c r="E7150" s="19">
        <v>43456</v>
      </c>
      <c r="F7150" s="18" t="s">
        <v>19</v>
      </c>
      <c r="I7150" s="18">
        <v>100</v>
      </c>
      <c r="J7150" s="18">
        <v>0</v>
      </c>
      <c r="K7150" s="18">
        <v>0</v>
      </c>
      <c r="L7150" s="18">
        <v>1419</v>
      </c>
      <c r="M7150" s="18">
        <v>1419</v>
      </c>
      <c r="N7150" s="18" t="s">
        <v>20</v>
      </c>
      <c r="O7150" s="18" t="s">
        <v>27244</v>
      </c>
      <c r="P7150" s="18" t="s">
        <v>28</v>
      </c>
      <c r="Q7150" s="18" t="s">
        <v>34234</v>
      </c>
      <c r="R7150" s="18" t="s">
        <v>33783</v>
      </c>
      <c r="S7150" s="18" t="s">
        <v>33942</v>
      </c>
      <c r="T7150" s="18" t="s">
        <v>34354</v>
      </c>
      <c r="U7150" s="18" t="s">
        <v>32634</v>
      </c>
      <c r="V7150" s="18" t="s">
        <v>33269</v>
      </c>
      <c r="W7150" s="18">
        <v>220</v>
      </c>
      <c r="X7150" s="18">
        <v>2</v>
      </c>
      <c r="Y7150" s="18" t="s">
        <v>32654</v>
      </c>
      <c r="Z7150" s="18">
        <v>440</v>
      </c>
      <c r="AA7150" s="18">
        <v>8.5</v>
      </c>
      <c r="AC7150" s="18">
        <v>1</v>
      </c>
      <c r="AD7150" s="18" t="str">
        <f t="shared" si="1081"/>
        <v/>
      </c>
      <c r="AE7150" s="18">
        <f t="shared" si="1078"/>
        <v>1</v>
      </c>
      <c r="AF7150" s="18" t="str">
        <f t="shared" si="1077"/>
        <v/>
      </c>
      <c r="AG7150" s="18" t="str">
        <f t="shared" si="1080"/>
        <v/>
      </c>
      <c r="AH7150" s="18" t="str">
        <f t="shared" si="1073"/>
        <v/>
      </c>
      <c r="AI7150" s="18">
        <v>0.14499999999999999</v>
      </c>
      <c r="AJ7150" s="18" t="str">
        <f t="shared" si="1079"/>
        <v/>
      </c>
      <c r="AK7150" s="18">
        <f t="shared" si="1074"/>
        <v>2.8</v>
      </c>
      <c r="AL7150" s="18">
        <f t="shared" si="1082"/>
        <v>0.40599999999999997</v>
      </c>
      <c r="AM7150" s="18" t="s">
        <v>34830</v>
      </c>
    </row>
    <row r="7151" spans="1:39" x14ac:dyDescent="0.2">
      <c r="A7151" t="s">
        <v>27245</v>
      </c>
      <c r="B7151" t="s">
        <v>830</v>
      </c>
      <c r="C7151" t="s">
        <v>27246</v>
      </c>
      <c r="D7151" s="1">
        <v>41815</v>
      </c>
      <c r="E7151" s="1">
        <v>43456</v>
      </c>
      <c r="F7151" t="s">
        <v>19</v>
      </c>
      <c r="I7151">
        <v>100</v>
      </c>
      <c r="J7151">
        <v>0</v>
      </c>
      <c r="K7151">
        <v>0</v>
      </c>
      <c r="L7151">
        <v>1404</v>
      </c>
      <c r="M7151">
        <v>1404</v>
      </c>
      <c r="N7151" t="s">
        <v>20</v>
      </c>
      <c r="O7151" t="s">
        <v>27247</v>
      </c>
      <c r="P7151" t="s">
        <v>28</v>
      </c>
      <c r="Q7151" t="s">
        <v>34234</v>
      </c>
      <c r="R7151" t="s">
        <v>33783</v>
      </c>
      <c r="S7151" t="s">
        <v>32628</v>
      </c>
      <c r="T7151" t="s">
        <v>34354</v>
      </c>
      <c r="U7151" t="s">
        <v>32634</v>
      </c>
      <c r="V7151" t="s">
        <v>33269</v>
      </c>
      <c r="W7151">
        <v>220</v>
      </c>
      <c r="X7151">
        <v>2</v>
      </c>
      <c r="Y7151" t="s">
        <v>32654</v>
      </c>
      <c r="Z7151">
        <v>440</v>
      </c>
      <c r="AA7151">
        <v>8.5</v>
      </c>
      <c r="AC7151">
        <v>1</v>
      </c>
      <c r="AD7151" t="str">
        <f t="shared" si="1081"/>
        <v/>
      </c>
      <c r="AE7151" t="str">
        <f t="shared" si="1078"/>
        <v/>
      </c>
      <c r="AF7151" t="str">
        <f t="shared" si="1077"/>
        <v/>
      </c>
      <c r="AG7151">
        <f t="shared" si="1080"/>
        <v>1</v>
      </c>
      <c r="AH7151">
        <f t="shared" si="1073"/>
        <v>2.8</v>
      </c>
      <c r="AI7151">
        <v>0.14499999999999999</v>
      </c>
      <c r="AJ7151">
        <f t="shared" si="1079"/>
        <v>0.40599999999999997</v>
      </c>
      <c r="AK7151" t="str">
        <f t="shared" si="1074"/>
        <v/>
      </c>
      <c r="AL7151" t="str">
        <f t="shared" si="1082"/>
        <v/>
      </c>
      <c r="AM7151" t="s">
        <v>34831</v>
      </c>
    </row>
    <row r="7152" spans="1:39" x14ac:dyDescent="0.2">
      <c r="A7152" t="s">
        <v>27254</v>
      </c>
      <c r="B7152" t="s">
        <v>830</v>
      </c>
      <c r="C7152" t="s">
        <v>27255</v>
      </c>
      <c r="D7152" s="1">
        <v>41815</v>
      </c>
      <c r="E7152" s="1">
        <v>43456</v>
      </c>
      <c r="F7152" t="s">
        <v>19</v>
      </c>
      <c r="I7152">
        <v>100</v>
      </c>
      <c r="J7152">
        <v>0</v>
      </c>
      <c r="K7152">
        <v>0</v>
      </c>
      <c r="L7152">
        <v>1436</v>
      </c>
      <c r="M7152">
        <v>1436</v>
      </c>
      <c r="N7152" t="s">
        <v>20</v>
      </c>
      <c r="O7152" t="s">
        <v>27256</v>
      </c>
      <c r="P7152" t="s">
        <v>28</v>
      </c>
      <c r="Q7152" t="s">
        <v>34234</v>
      </c>
      <c r="R7152" t="s">
        <v>33783</v>
      </c>
      <c r="S7152" t="s">
        <v>32628</v>
      </c>
      <c r="T7152" t="s">
        <v>34354</v>
      </c>
      <c r="U7152" t="s">
        <v>32634</v>
      </c>
      <c r="V7152" t="s">
        <v>33269</v>
      </c>
      <c r="W7152">
        <v>220</v>
      </c>
      <c r="X7152">
        <v>2</v>
      </c>
      <c r="Y7152" t="s">
        <v>32654</v>
      </c>
      <c r="Z7152">
        <v>440</v>
      </c>
      <c r="AA7152">
        <v>8.5</v>
      </c>
      <c r="AC7152">
        <v>1</v>
      </c>
      <c r="AD7152" t="str">
        <f t="shared" si="1081"/>
        <v/>
      </c>
      <c r="AE7152" t="str">
        <f t="shared" si="1078"/>
        <v/>
      </c>
      <c r="AF7152" t="str">
        <f t="shared" si="1077"/>
        <v/>
      </c>
      <c r="AG7152">
        <f t="shared" si="1080"/>
        <v>1</v>
      </c>
      <c r="AH7152">
        <f t="shared" ref="AH7152:AH7215" si="1083">IF(AG7152="","",AG7152*2.8)</f>
        <v>2.8</v>
      </c>
      <c r="AI7152">
        <v>0.14499999999999999</v>
      </c>
      <c r="AJ7152">
        <f t="shared" si="1079"/>
        <v>0.40599999999999997</v>
      </c>
      <c r="AK7152" t="str">
        <f t="shared" ref="AK7152:AK7215" si="1084">IF(AE7152="","",AE7152*2.8)</f>
        <v/>
      </c>
      <c r="AL7152" t="str">
        <f t="shared" si="1082"/>
        <v/>
      </c>
      <c r="AM7152" t="s">
        <v>34831</v>
      </c>
    </row>
    <row r="7153" spans="1:39" x14ac:dyDescent="0.2">
      <c r="A7153" t="s">
        <v>27257</v>
      </c>
      <c r="B7153" t="s">
        <v>830</v>
      </c>
      <c r="C7153" t="s">
        <v>27258</v>
      </c>
      <c r="D7153" s="1">
        <v>41815</v>
      </c>
      <c r="E7153" s="1">
        <v>44546</v>
      </c>
      <c r="F7153" t="s">
        <v>19</v>
      </c>
      <c r="I7153">
        <v>100</v>
      </c>
      <c r="J7153">
        <v>0</v>
      </c>
      <c r="K7153">
        <v>0</v>
      </c>
      <c r="L7153">
        <v>1417</v>
      </c>
      <c r="M7153">
        <v>1417</v>
      </c>
      <c r="N7153" t="s">
        <v>20</v>
      </c>
      <c r="O7153" t="s">
        <v>27259</v>
      </c>
      <c r="P7153" t="s">
        <v>28</v>
      </c>
      <c r="Q7153" t="s">
        <v>34233</v>
      </c>
      <c r="R7153" t="s">
        <v>34233</v>
      </c>
      <c r="S7153" t="s">
        <v>32628</v>
      </c>
      <c r="T7153" t="s">
        <v>34357</v>
      </c>
      <c r="U7153" t="s">
        <v>32634</v>
      </c>
      <c r="V7153" t="s">
        <v>33269</v>
      </c>
      <c r="W7153">
        <v>220</v>
      </c>
      <c r="X7153">
        <v>2</v>
      </c>
      <c r="Y7153" t="s">
        <v>32654</v>
      </c>
      <c r="Z7153">
        <v>440</v>
      </c>
      <c r="AA7153">
        <v>8.5</v>
      </c>
      <c r="AC7153">
        <v>1</v>
      </c>
      <c r="AD7153" t="str">
        <f t="shared" si="1081"/>
        <v/>
      </c>
      <c r="AE7153" t="str">
        <f t="shared" si="1078"/>
        <v/>
      </c>
      <c r="AF7153" t="str">
        <f t="shared" si="1077"/>
        <v/>
      </c>
      <c r="AG7153">
        <f t="shared" si="1080"/>
        <v>1</v>
      </c>
      <c r="AH7153">
        <f t="shared" si="1083"/>
        <v>2.8</v>
      </c>
      <c r="AI7153">
        <v>0.14499999999999999</v>
      </c>
      <c r="AJ7153">
        <f t="shared" si="1079"/>
        <v>0.40599999999999997</v>
      </c>
      <c r="AK7153" t="str">
        <f t="shared" si="1084"/>
        <v/>
      </c>
      <c r="AL7153" t="str">
        <f t="shared" si="1082"/>
        <v/>
      </c>
    </row>
    <row r="7154" spans="1:39" x14ac:dyDescent="0.2">
      <c r="A7154" t="s">
        <v>23606</v>
      </c>
      <c r="B7154" t="s">
        <v>830</v>
      </c>
      <c r="C7154" t="s">
        <v>23607</v>
      </c>
      <c r="D7154" s="1">
        <v>39043</v>
      </c>
      <c r="E7154" s="1">
        <v>43456</v>
      </c>
      <c r="F7154" t="s">
        <v>19</v>
      </c>
      <c r="I7154">
        <v>100</v>
      </c>
      <c r="J7154">
        <v>0</v>
      </c>
      <c r="K7154">
        <v>0</v>
      </c>
      <c r="L7154">
        <v>1400</v>
      </c>
      <c r="M7154">
        <v>1400</v>
      </c>
      <c r="N7154" t="s">
        <v>20</v>
      </c>
      <c r="O7154" t="s">
        <v>23608</v>
      </c>
      <c r="P7154" t="s">
        <v>28</v>
      </c>
      <c r="Q7154" t="s">
        <v>34233</v>
      </c>
      <c r="R7154" t="s">
        <v>34233</v>
      </c>
      <c r="S7154" t="s">
        <v>32628</v>
      </c>
      <c r="T7154" t="s">
        <v>34357</v>
      </c>
      <c r="U7154" t="s">
        <v>32634</v>
      </c>
      <c r="V7154" t="s">
        <v>33003</v>
      </c>
      <c r="W7154">
        <v>220</v>
      </c>
      <c r="X7154">
        <v>2</v>
      </c>
      <c r="Y7154">
        <v>1</v>
      </c>
      <c r="Z7154">
        <v>440</v>
      </c>
      <c r="AA7154">
        <v>8.5</v>
      </c>
      <c r="AC7154">
        <v>1</v>
      </c>
      <c r="AD7154" t="str">
        <f t="shared" si="1081"/>
        <v/>
      </c>
      <c r="AE7154" t="str">
        <f t="shared" si="1078"/>
        <v/>
      </c>
      <c r="AF7154" t="str">
        <f t="shared" si="1077"/>
        <v/>
      </c>
      <c r="AG7154">
        <f t="shared" si="1080"/>
        <v>1</v>
      </c>
      <c r="AH7154">
        <f t="shared" si="1083"/>
        <v>2.8</v>
      </c>
      <c r="AI7154">
        <v>0.14499999999999999</v>
      </c>
      <c r="AJ7154">
        <f t="shared" si="1079"/>
        <v>0.40599999999999997</v>
      </c>
      <c r="AK7154" t="str">
        <f t="shared" si="1084"/>
        <v/>
      </c>
      <c r="AL7154" t="str">
        <f t="shared" si="1082"/>
        <v/>
      </c>
    </row>
    <row r="7155" spans="1:39" x14ac:dyDescent="0.2">
      <c r="A7155" t="s">
        <v>27260</v>
      </c>
      <c r="B7155" t="s">
        <v>830</v>
      </c>
      <c r="C7155" t="s">
        <v>27261</v>
      </c>
      <c r="D7155" s="1">
        <v>41815</v>
      </c>
      <c r="E7155" s="1">
        <v>44546</v>
      </c>
      <c r="F7155" t="s">
        <v>19</v>
      </c>
      <c r="I7155">
        <v>100</v>
      </c>
      <c r="J7155">
        <v>0</v>
      </c>
      <c r="K7155">
        <v>0</v>
      </c>
      <c r="L7155">
        <v>1516</v>
      </c>
      <c r="M7155">
        <v>1516</v>
      </c>
      <c r="N7155" t="s">
        <v>20</v>
      </c>
      <c r="O7155" t="s">
        <v>27262</v>
      </c>
      <c r="P7155" t="s">
        <v>28</v>
      </c>
      <c r="Q7155" t="s">
        <v>34233</v>
      </c>
      <c r="R7155" t="s">
        <v>34233</v>
      </c>
      <c r="S7155" t="s">
        <v>32628</v>
      </c>
      <c r="T7155" t="s">
        <v>34357</v>
      </c>
      <c r="U7155" t="s">
        <v>32634</v>
      </c>
      <c r="V7155" t="s">
        <v>33269</v>
      </c>
      <c r="W7155">
        <v>220</v>
      </c>
      <c r="X7155">
        <v>2</v>
      </c>
      <c r="Y7155" t="s">
        <v>32654</v>
      </c>
      <c r="Z7155">
        <v>440</v>
      </c>
      <c r="AA7155">
        <v>8.5</v>
      </c>
      <c r="AC7155">
        <v>1</v>
      </c>
      <c r="AD7155" t="str">
        <f t="shared" si="1081"/>
        <v/>
      </c>
      <c r="AE7155" t="str">
        <f t="shared" si="1078"/>
        <v/>
      </c>
      <c r="AF7155" t="str">
        <f t="shared" si="1077"/>
        <v/>
      </c>
      <c r="AG7155">
        <f t="shared" si="1080"/>
        <v>1</v>
      </c>
      <c r="AH7155">
        <f t="shared" si="1083"/>
        <v>2.8</v>
      </c>
      <c r="AI7155">
        <v>0.14499999999999999</v>
      </c>
      <c r="AJ7155">
        <f t="shared" si="1079"/>
        <v>0.40599999999999997</v>
      </c>
      <c r="AK7155" t="str">
        <f t="shared" si="1084"/>
        <v/>
      </c>
      <c r="AL7155" t="str">
        <f t="shared" si="1082"/>
        <v/>
      </c>
    </row>
    <row r="7156" spans="1:39" x14ac:dyDescent="0.2">
      <c r="A7156" t="s">
        <v>23612</v>
      </c>
      <c r="B7156" t="s">
        <v>830</v>
      </c>
      <c r="C7156" t="s">
        <v>23613</v>
      </c>
      <c r="D7156" s="1">
        <v>39043</v>
      </c>
      <c r="E7156" s="1">
        <v>43456</v>
      </c>
      <c r="F7156" t="s">
        <v>19</v>
      </c>
      <c r="I7156">
        <v>100</v>
      </c>
      <c r="J7156">
        <v>0</v>
      </c>
      <c r="K7156">
        <v>0</v>
      </c>
      <c r="L7156">
        <v>1404</v>
      </c>
      <c r="M7156">
        <v>1404</v>
      </c>
      <c r="N7156" t="s">
        <v>20</v>
      </c>
      <c r="O7156" t="s">
        <v>23614</v>
      </c>
      <c r="P7156" t="s">
        <v>28</v>
      </c>
      <c r="Q7156" t="s">
        <v>34233</v>
      </c>
      <c r="R7156" t="s">
        <v>34233</v>
      </c>
      <c r="S7156" t="s">
        <v>32628</v>
      </c>
      <c r="T7156" t="s">
        <v>34357</v>
      </c>
      <c r="U7156" t="s">
        <v>32634</v>
      </c>
      <c r="V7156" t="s">
        <v>33003</v>
      </c>
      <c r="W7156">
        <v>220</v>
      </c>
      <c r="X7156">
        <v>2</v>
      </c>
      <c r="Y7156">
        <v>1</v>
      </c>
      <c r="Z7156">
        <v>440</v>
      </c>
      <c r="AA7156">
        <v>8.5</v>
      </c>
      <c r="AC7156">
        <v>1</v>
      </c>
      <c r="AD7156" t="str">
        <f t="shared" si="1081"/>
        <v/>
      </c>
      <c r="AE7156" t="str">
        <f t="shared" si="1078"/>
        <v/>
      </c>
      <c r="AF7156" t="str">
        <f t="shared" si="1077"/>
        <v/>
      </c>
      <c r="AG7156">
        <f t="shared" si="1080"/>
        <v>1</v>
      </c>
      <c r="AH7156">
        <f t="shared" si="1083"/>
        <v>2.8</v>
      </c>
      <c r="AI7156">
        <v>0.14499999999999999</v>
      </c>
      <c r="AJ7156">
        <f t="shared" si="1079"/>
        <v>0.40599999999999997</v>
      </c>
      <c r="AK7156" t="str">
        <f t="shared" si="1084"/>
        <v/>
      </c>
      <c r="AL7156" t="str">
        <f t="shared" si="1082"/>
        <v/>
      </c>
    </row>
    <row r="7157" spans="1:39" x14ac:dyDescent="0.2">
      <c r="A7157" t="s">
        <v>27236</v>
      </c>
      <c r="B7157" t="s">
        <v>830</v>
      </c>
      <c r="C7157" t="s">
        <v>27237</v>
      </c>
      <c r="D7157" s="1">
        <v>41815</v>
      </c>
      <c r="E7157" s="1">
        <v>44546</v>
      </c>
      <c r="F7157" t="s">
        <v>19</v>
      </c>
      <c r="I7157">
        <v>100</v>
      </c>
      <c r="J7157">
        <v>0</v>
      </c>
      <c r="K7157">
        <v>0</v>
      </c>
      <c r="L7157">
        <v>1521</v>
      </c>
      <c r="M7157">
        <v>1521</v>
      </c>
      <c r="N7157" t="s">
        <v>20</v>
      </c>
      <c r="O7157" t="s">
        <v>27238</v>
      </c>
      <c r="P7157" t="s">
        <v>28</v>
      </c>
      <c r="Q7157" t="s">
        <v>34233</v>
      </c>
      <c r="R7157" t="s">
        <v>34233</v>
      </c>
      <c r="S7157" t="s">
        <v>32628</v>
      </c>
      <c r="T7157" t="s">
        <v>34357</v>
      </c>
      <c r="U7157" t="s">
        <v>32634</v>
      </c>
      <c r="V7157" t="s">
        <v>33269</v>
      </c>
      <c r="W7157">
        <v>220</v>
      </c>
      <c r="X7157">
        <v>2</v>
      </c>
      <c r="Y7157" t="s">
        <v>32654</v>
      </c>
      <c r="Z7157">
        <v>440</v>
      </c>
      <c r="AA7157">
        <v>8.5</v>
      </c>
      <c r="AC7157">
        <v>1</v>
      </c>
      <c r="AD7157" t="str">
        <f t="shared" si="1081"/>
        <v/>
      </c>
      <c r="AE7157" t="str">
        <f t="shared" si="1078"/>
        <v/>
      </c>
      <c r="AF7157" t="str">
        <f t="shared" si="1077"/>
        <v/>
      </c>
      <c r="AG7157">
        <f t="shared" si="1080"/>
        <v>1</v>
      </c>
      <c r="AH7157">
        <f t="shared" si="1083"/>
        <v>2.8</v>
      </c>
      <c r="AI7157">
        <v>0.14499999999999999</v>
      </c>
      <c r="AJ7157">
        <f t="shared" si="1079"/>
        <v>0.40599999999999997</v>
      </c>
      <c r="AK7157" t="str">
        <f t="shared" si="1084"/>
        <v/>
      </c>
      <c r="AL7157" t="str">
        <f t="shared" si="1082"/>
        <v/>
      </c>
    </row>
    <row r="7158" spans="1:39" x14ac:dyDescent="0.2">
      <c r="A7158" t="s">
        <v>27239</v>
      </c>
      <c r="B7158" t="s">
        <v>830</v>
      </c>
      <c r="C7158" t="s">
        <v>27240</v>
      </c>
      <c r="D7158" s="1">
        <v>41815</v>
      </c>
      <c r="E7158" s="1">
        <v>43456</v>
      </c>
      <c r="F7158" t="s">
        <v>19</v>
      </c>
      <c r="I7158">
        <v>100</v>
      </c>
      <c r="J7158">
        <v>0</v>
      </c>
      <c r="K7158">
        <v>0</v>
      </c>
      <c r="L7158">
        <v>1533</v>
      </c>
      <c r="M7158">
        <v>1533</v>
      </c>
      <c r="N7158" t="s">
        <v>20</v>
      </c>
      <c r="O7158" t="s">
        <v>27241</v>
      </c>
      <c r="P7158" t="s">
        <v>28</v>
      </c>
      <c r="Q7158" t="s">
        <v>34234</v>
      </c>
      <c r="R7158" t="s">
        <v>33783</v>
      </c>
      <c r="S7158" t="s">
        <v>32628</v>
      </c>
      <c r="T7158" t="s">
        <v>34354</v>
      </c>
      <c r="U7158" t="s">
        <v>32634</v>
      </c>
      <c r="V7158" t="s">
        <v>33269</v>
      </c>
      <c r="W7158">
        <v>220</v>
      </c>
      <c r="X7158">
        <v>2</v>
      </c>
      <c r="Y7158" t="s">
        <v>32654</v>
      </c>
      <c r="Z7158">
        <v>440</v>
      </c>
      <c r="AA7158">
        <v>8.5</v>
      </c>
      <c r="AC7158">
        <v>1</v>
      </c>
      <c r="AD7158" t="str">
        <f t="shared" si="1081"/>
        <v/>
      </c>
      <c r="AE7158" t="str">
        <f t="shared" si="1078"/>
        <v/>
      </c>
      <c r="AF7158" t="str">
        <f t="shared" si="1077"/>
        <v/>
      </c>
      <c r="AG7158">
        <f t="shared" si="1080"/>
        <v>1</v>
      </c>
      <c r="AH7158">
        <f t="shared" si="1083"/>
        <v>2.8</v>
      </c>
      <c r="AI7158">
        <v>0.14499999999999999</v>
      </c>
      <c r="AJ7158">
        <f t="shared" si="1079"/>
        <v>0.40599999999999997</v>
      </c>
      <c r="AK7158" t="str">
        <f t="shared" si="1084"/>
        <v/>
      </c>
      <c r="AL7158" t="str">
        <f t="shared" si="1082"/>
        <v/>
      </c>
      <c r="AM7158" t="s">
        <v>34831</v>
      </c>
    </row>
    <row r="7159" spans="1:39" x14ac:dyDescent="0.2">
      <c r="A7159" t="s">
        <v>13540</v>
      </c>
      <c r="B7159" t="s">
        <v>830</v>
      </c>
      <c r="C7159" t="s">
        <v>13541</v>
      </c>
      <c r="D7159" s="1">
        <v>36958</v>
      </c>
      <c r="E7159" s="1">
        <v>43896</v>
      </c>
      <c r="F7159" t="s">
        <v>39</v>
      </c>
      <c r="I7159">
        <v>100</v>
      </c>
      <c r="J7159">
        <v>0</v>
      </c>
      <c r="K7159">
        <v>0</v>
      </c>
      <c r="L7159">
        <v>13615</v>
      </c>
      <c r="M7159">
        <v>13615</v>
      </c>
      <c r="N7159" t="s">
        <v>20</v>
      </c>
      <c r="O7159" t="s">
        <v>13542</v>
      </c>
      <c r="P7159" t="s">
        <v>28</v>
      </c>
      <c r="Q7159" t="s">
        <v>34233</v>
      </c>
      <c r="R7159" t="s">
        <v>34233</v>
      </c>
      <c r="S7159" t="s">
        <v>33942</v>
      </c>
      <c r="T7159" t="s">
        <v>34233</v>
      </c>
      <c r="AD7159" t="str">
        <f t="shared" si="1081"/>
        <v/>
      </c>
      <c r="AE7159" t="str">
        <f t="shared" si="1078"/>
        <v/>
      </c>
      <c r="AF7159" t="str">
        <f t="shared" si="1077"/>
        <v/>
      </c>
      <c r="AG7159" t="str">
        <f t="shared" si="1080"/>
        <v/>
      </c>
      <c r="AH7159" t="str">
        <f t="shared" si="1083"/>
        <v/>
      </c>
      <c r="AI7159">
        <v>0.14499999999999999</v>
      </c>
      <c r="AJ7159" t="str">
        <f t="shared" si="1079"/>
        <v/>
      </c>
      <c r="AK7159" t="str">
        <f t="shared" si="1084"/>
        <v/>
      </c>
      <c r="AL7159" t="str">
        <f t="shared" si="1082"/>
        <v/>
      </c>
    </row>
    <row r="7160" spans="1:39" x14ac:dyDescent="0.2">
      <c r="A7160" t="s">
        <v>20146</v>
      </c>
      <c r="B7160" t="s">
        <v>830</v>
      </c>
      <c r="C7160" t="s">
        <v>20147</v>
      </c>
      <c r="D7160" s="1">
        <v>38301</v>
      </c>
      <c r="E7160" s="1">
        <v>43456</v>
      </c>
      <c r="F7160" t="s">
        <v>39</v>
      </c>
      <c r="I7160">
        <v>100</v>
      </c>
      <c r="J7160">
        <v>0</v>
      </c>
      <c r="K7160">
        <v>0</v>
      </c>
      <c r="L7160">
        <v>821</v>
      </c>
      <c r="M7160">
        <v>821</v>
      </c>
      <c r="N7160" t="s">
        <v>20</v>
      </c>
      <c r="O7160" t="s">
        <v>20148</v>
      </c>
      <c r="P7160" t="s">
        <v>28</v>
      </c>
      <c r="Q7160" t="s">
        <v>34233</v>
      </c>
      <c r="R7160" t="s">
        <v>34233</v>
      </c>
      <c r="S7160" t="s">
        <v>33942</v>
      </c>
      <c r="T7160" t="s">
        <v>34233</v>
      </c>
      <c r="V7160" t="s">
        <v>33295</v>
      </c>
      <c r="AD7160" t="str">
        <f t="shared" si="1081"/>
        <v/>
      </c>
      <c r="AE7160" t="str">
        <f t="shared" si="1078"/>
        <v/>
      </c>
      <c r="AF7160" t="str">
        <f t="shared" si="1077"/>
        <v/>
      </c>
      <c r="AG7160" t="str">
        <f t="shared" si="1080"/>
        <v/>
      </c>
      <c r="AH7160" t="str">
        <f t="shared" si="1083"/>
        <v/>
      </c>
      <c r="AI7160">
        <v>0.14499999999999999</v>
      </c>
      <c r="AJ7160" t="str">
        <f t="shared" si="1079"/>
        <v/>
      </c>
      <c r="AK7160" t="str">
        <f t="shared" si="1084"/>
        <v/>
      </c>
      <c r="AL7160" t="str">
        <f t="shared" si="1082"/>
        <v/>
      </c>
    </row>
    <row r="7161" spans="1:39" x14ac:dyDescent="0.2">
      <c r="A7161" t="s">
        <v>18895</v>
      </c>
      <c r="B7161" t="s">
        <v>830</v>
      </c>
      <c r="C7161" t="s">
        <v>18896</v>
      </c>
      <c r="D7161" s="1">
        <v>38083</v>
      </c>
      <c r="E7161" s="1">
        <v>43456</v>
      </c>
      <c r="F7161" t="s">
        <v>889</v>
      </c>
      <c r="I7161">
        <v>100</v>
      </c>
      <c r="J7161">
        <v>0</v>
      </c>
      <c r="K7161">
        <v>0</v>
      </c>
      <c r="L7161">
        <v>977</v>
      </c>
      <c r="M7161">
        <v>977</v>
      </c>
      <c r="N7161" t="s">
        <v>20</v>
      </c>
      <c r="O7161" t="s">
        <v>18897</v>
      </c>
      <c r="P7161" t="s">
        <v>28</v>
      </c>
      <c r="Q7161" t="s">
        <v>34233</v>
      </c>
      <c r="R7161" t="s">
        <v>34233</v>
      </c>
      <c r="S7161" t="s">
        <v>33942</v>
      </c>
      <c r="T7161" t="s">
        <v>34233</v>
      </c>
      <c r="V7161" t="s">
        <v>33271</v>
      </c>
      <c r="AD7161" t="str">
        <f t="shared" si="1081"/>
        <v/>
      </c>
      <c r="AE7161" t="str">
        <f t="shared" si="1078"/>
        <v/>
      </c>
      <c r="AF7161" t="str">
        <f t="shared" si="1077"/>
        <v/>
      </c>
      <c r="AG7161" t="str">
        <f t="shared" si="1080"/>
        <v/>
      </c>
      <c r="AH7161" t="str">
        <f t="shared" si="1083"/>
        <v/>
      </c>
      <c r="AI7161">
        <v>0.14499999999999999</v>
      </c>
      <c r="AJ7161" t="str">
        <f t="shared" si="1079"/>
        <v/>
      </c>
      <c r="AK7161" t="str">
        <f t="shared" si="1084"/>
        <v/>
      </c>
      <c r="AL7161" t="str">
        <f t="shared" si="1082"/>
        <v/>
      </c>
    </row>
    <row r="7162" spans="1:39" x14ac:dyDescent="0.2">
      <c r="A7162" t="s">
        <v>18898</v>
      </c>
      <c r="B7162" t="s">
        <v>830</v>
      </c>
      <c r="C7162" t="s">
        <v>18899</v>
      </c>
      <c r="D7162" s="1">
        <v>38083</v>
      </c>
      <c r="E7162" s="1">
        <v>43456</v>
      </c>
      <c r="F7162" t="s">
        <v>889</v>
      </c>
      <c r="I7162">
        <v>100</v>
      </c>
      <c r="J7162">
        <v>0</v>
      </c>
      <c r="K7162">
        <v>0</v>
      </c>
      <c r="L7162">
        <v>1022</v>
      </c>
      <c r="M7162">
        <v>1022</v>
      </c>
      <c r="N7162" t="s">
        <v>20</v>
      </c>
      <c r="O7162" t="s">
        <v>18900</v>
      </c>
      <c r="P7162" t="s">
        <v>28</v>
      </c>
      <c r="Q7162" t="s">
        <v>34233</v>
      </c>
      <c r="R7162" t="s">
        <v>34233</v>
      </c>
      <c r="S7162" t="s">
        <v>33942</v>
      </c>
      <c r="T7162" t="s">
        <v>34233</v>
      </c>
      <c r="V7162" t="s">
        <v>33271</v>
      </c>
      <c r="AD7162" t="str">
        <f t="shared" si="1081"/>
        <v/>
      </c>
      <c r="AE7162" t="str">
        <f t="shared" si="1078"/>
        <v/>
      </c>
      <c r="AF7162" t="str">
        <f t="shared" si="1077"/>
        <v/>
      </c>
      <c r="AG7162" t="str">
        <f t="shared" si="1080"/>
        <v/>
      </c>
      <c r="AH7162" t="str">
        <f t="shared" si="1083"/>
        <v/>
      </c>
      <c r="AI7162">
        <v>0.14499999999999999</v>
      </c>
      <c r="AJ7162" t="str">
        <f t="shared" si="1079"/>
        <v/>
      </c>
      <c r="AK7162" t="str">
        <f t="shared" si="1084"/>
        <v/>
      </c>
      <c r="AL7162" t="str">
        <f t="shared" si="1082"/>
        <v/>
      </c>
    </row>
    <row r="7163" spans="1:39" x14ac:dyDescent="0.2">
      <c r="A7163" t="s">
        <v>26178</v>
      </c>
      <c r="B7163" t="s">
        <v>830</v>
      </c>
      <c r="C7163" t="s">
        <v>26179</v>
      </c>
      <c r="D7163" s="1">
        <v>40869</v>
      </c>
      <c r="E7163" s="1">
        <v>43456</v>
      </c>
      <c r="F7163" t="s">
        <v>889</v>
      </c>
      <c r="I7163">
        <v>100</v>
      </c>
      <c r="J7163">
        <v>0</v>
      </c>
      <c r="K7163">
        <v>0</v>
      </c>
      <c r="L7163">
        <v>600</v>
      </c>
      <c r="M7163">
        <v>600</v>
      </c>
      <c r="N7163" t="s">
        <v>20</v>
      </c>
      <c r="O7163" t="s">
        <v>26175</v>
      </c>
      <c r="P7163" t="s">
        <v>44</v>
      </c>
      <c r="Q7163" t="s">
        <v>34233</v>
      </c>
      <c r="R7163" t="s">
        <v>34233</v>
      </c>
      <c r="S7163" t="s">
        <v>33942</v>
      </c>
      <c r="T7163" t="s">
        <v>34233</v>
      </c>
      <c r="AD7163" t="str">
        <f t="shared" si="1081"/>
        <v/>
      </c>
      <c r="AE7163" t="str">
        <f t="shared" si="1078"/>
        <v/>
      </c>
      <c r="AF7163" t="str">
        <f t="shared" si="1077"/>
        <v/>
      </c>
      <c r="AG7163" t="str">
        <f t="shared" si="1080"/>
        <v/>
      </c>
      <c r="AH7163" t="str">
        <f t="shared" si="1083"/>
        <v/>
      </c>
      <c r="AI7163">
        <v>0.14499999999999999</v>
      </c>
      <c r="AJ7163" t="str">
        <f t="shared" si="1079"/>
        <v/>
      </c>
      <c r="AK7163" t="str">
        <f t="shared" si="1084"/>
        <v/>
      </c>
      <c r="AL7163" t="str">
        <f t="shared" si="1082"/>
        <v/>
      </c>
    </row>
    <row r="7164" spans="1:39" x14ac:dyDescent="0.2">
      <c r="A7164" t="s">
        <v>25051</v>
      </c>
      <c r="B7164" t="s">
        <v>830</v>
      </c>
      <c r="C7164" t="s">
        <v>25052</v>
      </c>
      <c r="D7164" s="1">
        <v>39685</v>
      </c>
      <c r="E7164" s="1">
        <v>43456</v>
      </c>
      <c r="F7164" t="s">
        <v>39</v>
      </c>
      <c r="I7164">
        <v>100</v>
      </c>
      <c r="J7164">
        <v>0</v>
      </c>
      <c r="K7164">
        <v>0</v>
      </c>
      <c r="L7164">
        <v>1876</v>
      </c>
      <c r="M7164">
        <v>1876</v>
      </c>
      <c r="N7164" t="s">
        <v>20</v>
      </c>
      <c r="O7164" t="s">
        <v>25053</v>
      </c>
      <c r="P7164" t="s">
        <v>44</v>
      </c>
      <c r="Q7164" t="s">
        <v>34233</v>
      </c>
      <c r="R7164" t="s">
        <v>34233</v>
      </c>
      <c r="S7164" t="s">
        <v>33942</v>
      </c>
      <c r="T7164" t="s">
        <v>34233</v>
      </c>
      <c r="V7164" t="s">
        <v>35040</v>
      </c>
      <c r="AD7164" t="str">
        <f t="shared" si="1081"/>
        <v/>
      </c>
      <c r="AE7164" t="str">
        <f t="shared" si="1078"/>
        <v/>
      </c>
      <c r="AF7164" t="str">
        <f t="shared" si="1077"/>
        <v/>
      </c>
      <c r="AG7164" t="str">
        <f t="shared" si="1080"/>
        <v/>
      </c>
      <c r="AH7164" t="str">
        <f t="shared" si="1083"/>
        <v/>
      </c>
      <c r="AI7164">
        <v>0.14499999999999999</v>
      </c>
      <c r="AJ7164" t="str">
        <f t="shared" si="1079"/>
        <v/>
      </c>
      <c r="AK7164" t="str">
        <f t="shared" si="1084"/>
        <v/>
      </c>
      <c r="AL7164" t="str">
        <f t="shared" si="1082"/>
        <v/>
      </c>
    </row>
    <row r="7165" spans="1:39" x14ac:dyDescent="0.2">
      <c r="A7165" t="s">
        <v>25530</v>
      </c>
      <c r="B7165" t="s">
        <v>830</v>
      </c>
      <c r="C7165" t="s">
        <v>25531</v>
      </c>
      <c r="D7165" s="1">
        <v>40016</v>
      </c>
      <c r="E7165" s="1">
        <v>44651</v>
      </c>
      <c r="F7165" t="s">
        <v>26</v>
      </c>
      <c r="I7165">
        <v>100</v>
      </c>
      <c r="J7165">
        <v>0</v>
      </c>
      <c r="K7165">
        <v>0</v>
      </c>
      <c r="L7165">
        <v>27200</v>
      </c>
      <c r="M7165">
        <v>27176</v>
      </c>
      <c r="N7165" t="s">
        <v>401</v>
      </c>
      <c r="O7165" t="s">
        <v>25532</v>
      </c>
      <c r="P7165" t="s">
        <v>44</v>
      </c>
      <c r="Q7165" t="s">
        <v>34233</v>
      </c>
      <c r="R7165" t="s">
        <v>34233</v>
      </c>
      <c r="S7165" t="s">
        <v>34233</v>
      </c>
      <c r="T7165" t="s">
        <v>34233</v>
      </c>
      <c r="AD7165" t="str">
        <f t="shared" si="1081"/>
        <v/>
      </c>
      <c r="AE7165" t="str">
        <f t="shared" si="1078"/>
        <v/>
      </c>
      <c r="AF7165" t="str">
        <f t="shared" si="1077"/>
        <v/>
      </c>
      <c r="AG7165" t="str">
        <f t="shared" si="1080"/>
        <v/>
      </c>
      <c r="AH7165" t="str">
        <f t="shared" si="1083"/>
        <v/>
      </c>
      <c r="AI7165">
        <v>0.14499999999999999</v>
      </c>
      <c r="AJ7165" t="str">
        <f t="shared" si="1079"/>
        <v/>
      </c>
      <c r="AK7165" t="str">
        <f t="shared" si="1084"/>
        <v/>
      </c>
      <c r="AL7165" t="str">
        <f t="shared" si="1082"/>
        <v/>
      </c>
    </row>
    <row r="7166" spans="1:39" x14ac:dyDescent="0.2">
      <c r="A7166" t="s">
        <v>4931</v>
      </c>
      <c r="B7166" t="s">
        <v>830</v>
      </c>
      <c r="C7166" t="s">
        <v>4932</v>
      </c>
      <c r="D7166" s="1">
        <v>36056</v>
      </c>
      <c r="E7166" s="1">
        <v>44546</v>
      </c>
      <c r="F7166" t="s">
        <v>19</v>
      </c>
      <c r="I7166">
        <v>100</v>
      </c>
      <c r="J7166">
        <v>0</v>
      </c>
      <c r="K7166">
        <v>0</v>
      </c>
      <c r="L7166">
        <v>3230</v>
      </c>
      <c r="M7166">
        <v>3230</v>
      </c>
      <c r="N7166" t="s">
        <v>20</v>
      </c>
      <c r="O7166" t="s">
        <v>4933</v>
      </c>
      <c r="P7166" t="s">
        <v>28</v>
      </c>
      <c r="Q7166" t="s">
        <v>34234</v>
      </c>
      <c r="R7166" t="s">
        <v>34237</v>
      </c>
      <c r="S7166" t="s">
        <v>33797</v>
      </c>
      <c r="T7166" t="s">
        <v>34357</v>
      </c>
      <c r="AD7166" t="str">
        <f t="shared" si="1081"/>
        <v/>
      </c>
      <c r="AE7166" t="str">
        <f t="shared" si="1078"/>
        <v/>
      </c>
      <c r="AF7166" t="str">
        <f t="shared" si="1077"/>
        <v/>
      </c>
      <c r="AG7166" s="17">
        <v>1</v>
      </c>
      <c r="AH7166">
        <f t="shared" si="1083"/>
        <v>2.8</v>
      </c>
      <c r="AI7166">
        <v>0.14499999999999999</v>
      </c>
      <c r="AJ7166">
        <f t="shared" si="1079"/>
        <v>0.40599999999999997</v>
      </c>
      <c r="AK7166" t="str">
        <f t="shared" si="1084"/>
        <v/>
      </c>
      <c r="AL7166" t="str">
        <f t="shared" si="1082"/>
        <v/>
      </c>
    </row>
    <row r="7167" spans="1:39" x14ac:dyDescent="0.2">
      <c r="A7167" t="s">
        <v>860</v>
      </c>
      <c r="B7167" t="s">
        <v>830</v>
      </c>
      <c r="C7167" t="s">
        <v>861</v>
      </c>
      <c r="D7167" s="1">
        <v>35235</v>
      </c>
      <c r="E7167" s="1">
        <v>44125</v>
      </c>
      <c r="F7167" t="s">
        <v>19</v>
      </c>
      <c r="I7167">
        <v>100</v>
      </c>
      <c r="J7167">
        <v>0</v>
      </c>
      <c r="K7167">
        <v>0</v>
      </c>
      <c r="L7167">
        <v>994</v>
      </c>
      <c r="M7167">
        <v>994</v>
      </c>
      <c r="N7167" t="s">
        <v>20</v>
      </c>
      <c r="O7167" t="s">
        <v>862</v>
      </c>
      <c r="P7167" t="s">
        <v>28</v>
      </c>
      <c r="Q7167" t="s">
        <v>34233</v>
      </c>
      <c r="R7167" t="s">
        <v>34233</v>
      </c>
      <c r="S7167" t="s">
        <v>32628</v>
      </c>
      <c r="T7167" t="s">
        <v>34349</v>
      </c>
      <c r="AD7167" t="str">
        <f t="shared" si="1081"/>
        <v/>
      </c>
      <c r="AE7167" t="str">
        <f t="shared" si="1078"/>
        <v/>
      </c>
      <c r="AF7167" t="str">
        <f t="shared" si="1077"/>
        <v/>
      </c>
      <c r="AG7167" s="17">
        <v>1</v>
      </c>
      <c r="AH7167">
        <f t="shared" si="1083"/>
        <v>2.8</v>
      </c>
      <c r="AI7167">
        <v>0.14499999999999999</v>
      </c>
      <c r="AJ7167">
        <f t="shared" si="1079"/>
        <v>0.40599999999999997</v>
      </c>
      <c r="AK7167" t="str">
        <f t="shared" si="1084"/>
        <v/>
      </c>
      <c r="AL7167" t="str">
        <f t="shared" si="1082"/>
        <v/>
      </c>
    </row>
    <row r="7168" spans="1:39" x14ac:dyDescent="0.2">
      <c r="A7168" t="s">
        <v>3593</v>
      </c>
      <c r="B7168" t="s">
        <v>830</v>
      </c>
      <c r="C7168" t="s">
        <v>3594</v>
      </c>
      <c r="D7168" s="1">
        <v>35908</v>
      </c>
      <c r="E7168" s="1">
        <v>44125</v>
      </c>
      <c r="F7168" t="s">
        <v>19</v>
      </c>
      <c r="I7168">
        <v>100</v>
      </c>
      <c r="J7168">
        <v>0</v>
      </c>
      <c r="K7168">
        <v>0</v>
      </c>
      <c r="L7168">
        <v>1136</v>
      </c>
      <c r="M7168">
        <v>1136</v>
      </c>
      <c r="N7168" t="s">
        <v>20</v>
      </c>
      <c r="O7168" t="s">
        <v>3595</v>
      </c>
      <c r="P7168" t="s">
        <v>28</v>
      </c>
      <c r="Q7168" t="s">
        <v>34233</v>
      </c>
      <c r="R7168" t="s">
        <v>34233</v>
      </c>
      <c r="S7168" t="s">
        <v>32628</v>
      </c>
      <c r="T7168" t="s">
        <v>34349</v>
      </c>
      <c r="AD7168" t="str">
        <f t="shared" si="1081"/>
        <v/>
      </c>
      <c r="AE7168" t="str">
        <f t="shared" si="1078"/>
        <v/>
      </c>
      <c r="AF7168" t="str">
        <f t="shared" si="1077"/>
        <v/>
      </c>
      <c r="AG7168" s="17">
        <v>1</v>
      </c>
      <c r="AH7168">
        <f t="shared" si="1083"/>
        <v>2.8</v>
      </c>
      <c r="AI7168">
        <v>0.14499999999999999</v>
      </c>
      <c r="AJ7168">
        <f t="shared" si="1079"/>
        <v>0.40599999999999997</v>
      </c>
      <c r="AK7168" t="str">
        <f t="shared" si="1084"/>
        <v/>
      </c>
      <c r="AL7168" t="str">
        <f t="shared" si="1082"/>
        <v/>
      </c>
    </row>
    <row r="7169" spans="1:39" x14ac:dyDescent="0.2">
      <c r="A7169" t="s">
        <v>27106</v>
      </c>
      <c r="B7169" t="s">
        <v>830</v>
      </c>
      <c r="C7169" t="s">
        <v>27107</v>
      </c>
      <c r="D7169" s="1">
        <v>41704</v>
      </c>
      <c r="E7169" s="1">
        <v>44438</v>
      </c>
      <c r="F7169" t="s">
        <v>19</v>
      </c>
      <c r="I7169">
        <v>100</v>
      </c>
      <c r="J7169">
        <v>0</v>
      </c>
      <c r="K7169">
        <v>0</v>
      </c>
      <c r="L7169">
        <v>1271</v>
      </c>
      <c r="M7169">
        <v>1271</v>
      </c>
      <c r="N7169" t="s">
        <v>20</v>
      </c>
      <c r="O7169" t="s">
        <v>27108</v>
      </c>
      <c r="P7169" t="s">
        <v>28</v>
      </c>
      <c r="Q7169" t="s">
        <v>34234</v>
      </c>
      <c r="R7169" t="s">
        <v>34237</v>
      </c>
      <c r="S7169" t="s">
        <v>33797</v>
      </c>
      <c r="T7169" t="s">
        <v>34349</v>
      </c>
      <c r="AD7169" t="str">
        <f t="shared" si="1081"/>
        <v/>
      </c>
      <c r="AE7169" t="str">
        <f t="shared" si="1078"/>
        <v/>
      </c>
      <c r="AF7169" t="str">
        <f t="shared" si="1077"/>
        <v/>
      </c>
      <c r="AG7169" s="17">
        <v>1</v>
      </c>
      <c r="AH7169">
        <f t="shared" si="1083"/>
        <v>2.8</v>
      </c>
      <c r="AI7169">
        <v>0.14499999999999999</v>
      </c>
      <c r="AJ7169">
        <f t="shared" si="1079"/>
        <v>0.40599999999999997</v>
      </c>
      <c r="AK7169" t="str">
        <f t="shared" si="1084"/>
        <v/>
      </c>
      <c r="AL7169" t="str">
        <f t="shared" si="1082"/>
        <v/>
      </c>
    </row>
    <row r="7170" spans="1:39" x14ac:dyDescent="0.2">
      <c r="A7170" t="s">
        <v>16981</v>
      </c>
      <c r="B7170" t="s">
        <v>830</v>
      </c>
      <c r="C7170" t="s">
        <v>16982</v>
      </c>
      <c r="D7170" s="1">
        <v>37596</v>
      </c>
      <c r="E7170" s="1">
        <v>44546</v>
      </c>
      <c r="F7170" t="s">
        <v>39</v>
      </c>
      <c r="G7170" t="s">
        <v>19</v>
      </c>
      <c r="I7170">
        <v>55</v>
      </c>
      <c r="J7170">
        <v>45</v>
      </c>
      <c r="K7170">
        <v>0</v>
      </c>
      <c r="L7170">
        <v>13938</v>
      </c>
      <c r="M7170">
        <v>13938</v>
      </c>
      <c r="N7170" t="s">
        <v>20</v>
      </c>
      <c r="O7170" t="s">
        <v>16983</v>
      </c>
      <c r="P7170" t="s">
        <v>28</v>
      </c>
      <c r="Q7170" t="s">
        <v>34234</v>
      </c>
      <c r="R7170" t="s">
        <v>34237</v>
      </c>
      <c r="S7170" t="s">
        <v>33807</v>
      </c>
      <c r="T7170" t="s">
        <v>34349</v>
      </c>
      <c r="AD7170" t="str">
        <f t="shared" si="1081"/>
        <v/>
      </c>
      <c r="AE7170" t="str">
        <f t="shared" si="1078"/>
        <v/>
      </c>
      <c r="AF7170" t="str">
        <f t="shared" si="1077"/>
        <v/>
      </c>
      <c r="AG7170" s="17">
        <v>1</v>
      </c>
      <c r="AH7170">
        <f t="shared" si="1083"/>
        <v>2.8</v>
      </c>
      <c r="AI7170">
        <v>0.14499999999999999</v>
      </c>
      <c r="AJ7170">
        <f t="shared" si="1079"/>
        <v>0.40599999999999997</v>
      </c>
      <c r="AK7170" t="str">
        <f t="shared" si="1084"/>
        <v/>
      </c>
      <c r="AL7170" t="str">
        <f t="shared" si="1082"/>
        <v/>
      </c>
    </row>
    <row r="7171" spans="1:39" x14ac:dyDescent="0.2">
      <c r="A7171" t="s">
        <v>27109</v>
      </c>
      <c r="B7171" t="s">
        <v>830</v>
      </c>
      <c r="C7171" t="s">
        <v>27110</v>
      </c>
      <c r="D7171" s="1">
        <v>41704</v>
      </c>
      <c r="E7171" s="1">
        <v>43951</v>
      </c>
      <c r="F7171" t="s">
        <v>19</v>
      </c>
      <c r="I7171">
        <v>100</v>
      </c>
      <c r="J7171">
        <v>0</v>
      </c>
      <c r="K7171">
        <v>0</v>
      </c>
      <c r="L7171">
        <v>1852</v>
      </c>
      <c r="M7171">
        <v>1852</v>
      </c>
      <c r="N7171" t="s">
        <v>20</v>
      </c>
      <c r="O7171" t="s">
        <v>27111</v>
      </c>
      <c r="P7171" t="s">
        <v>28</v>
      </c>
      <c r="Q7171" t="s">
        <v>34233</v>
      </c>
      <c r="R7171" t="s">
        <v>34233</v>
      </c>
      <c r="S7171" t="s">
        <v>33797</v>
      </c>
      <c r="T7171" t="s">
        <v>34357</v>
      </c>
      <c r="AD7171" t="str">
        <f t="shared" si="1081"/>
        <v/>
      </c>
      <c r="AE7171" t="str">
        <f t="shared" si="1078"/>
        <v/>
      </c>
      <c r="AF7171" t="str">
        <f t="shared" si="1077"/>
        <v/>
      </c>
      <c r="AG7171" s="17">
        <v>1</v>
      </c>
      <c r="AH7171">
        <f t="shared" si="1083"/>
        <v>2.8</v>
      </c>
      <c r="AI7171">
        <v>0.14499999999999999</v>
      </c>
      <c r="AJ7171">
        <f t="shared" si="1079"/>
        <v>0.40599999999999997</v>
      </c>
      <c r="AK7171" t="str">
        <f t="shared" si="1084"/>
        <v/>
      </c>
      <c r="AL7171" t="str">
        <f t="shared" si="1082"/>
        <v/>
      </c>
    </row>
    <row r="7172" spans="1:39" x14ac:dyDescent="0.2">
      <c r="A7172" t="s">
        <v>11088</v>
      </c>
      <c r="B7172" t="s">
        <v>830</v>
      </c>
      <c r="C7172" t="s">
        <v>11089</v>
      </c>
      <c r="D7172" s="1">
        <v>36496</v>
      </c>
      <c r="E7172" s="1">
        <v>43456</v>
      </c>
      <c r="F7172" t="s">
        <v>39</v>
      </c>
      <c r="I7172">
        <v>100</v>
      </c>
      <c r="J7172">
        <v>0</v>
      </c>
      <c r="K7172">
        <v>0</v>
      </c>
      <c r="L7172">
        <v>1415</v>
      </c>
      <c r="M7172">
        <v>1415</v>
      </c>
      <c r="N7172" t="s">
        <v>20</v>
      </c>
      <c r="O7172" t="s">
        <v>11090</v>
      </c>
      <c r="P7172" t="s">
        <v>28</v>
      </c>
      <c r="Q7172" t="s">
        <v>34233</v>
      </c>
      <c r="R7172" t="s">
        <v>34233</v>
      </c>
      <c r="S7172" t="s">
        <v>33942</v>
      </c>
      <c r="T7172" t="s">
        <v>34233</v>
      </c>
      <c r="AD7172" t="str">
        <f t="shared" si="1081"/>
        <v/>
      </c>
      <c r="AE7172" t="str">
        <f t="shared" si="1078"/>
        <v/>
      </c>
      <c r="AF7172" t="str">
        <f t="shared" si="1077"/>
        <v/>
      </c>
      <c r="AG7172" t="str">
        <f>IF((S7172&lt;&gt;"tühi")*(AC7172&lt;&gt;""),AC7172,"")</f>
        <v/>
      </c>
      <c r="AH7172" t="str">
        <f t="shared" si="1083"/>
        <v/>
      </c>
      <c r="AI7172">
        <v>0.14499999999999999</v>
      </c>
      <c r="AJ7172" t="str">
        <f t="shared" si="1079"/>
        <v/>
      </c>
      <c r="AK7172" t="str">
        <f t="shared" si="1084"/>
        <v/>
      </c>
      <c r="AL7172" t="str">
        <f t="shared" si="1082"/>
        <v/>
      </c>
    </row>
    <row r="7173" spans="1:39" x14ac:dyDescent="0.2">
      <c r="A7173" t="s">
        <v>18422</v>
      </c>
      <c r="B7173" t="s">
        <v>830</v>
      </c>
      <c r="C7173" t="s">
        <v>18423</v>
      </c>
      <c r="D7173" s="1">
        <v>38083</v>
      </c>
      <c r="E7173" s="1">
        <v>43456</v>
      </c>
      <c r="F7173" t="s">
        <v>19</v>
      </c>
      <c r="I7173">
        <v>100</v>
      </c>
      <c r="J7173">
        <v>0</v>
      </c>
      <c r="K7173">
        <v>0</v>
      </c>
      <c r="L7173">
        <v>1751</v>
      </c>
      <c r="M7173">
        <v>1751</v>
      </c>
      <c r="N7173" t="s">
        <v>20</v>
      </c>
      <c r="O7173" t="s">
        <v>18424</v>
      </c>
      <c r="P7173" t="s">
        <v>28</v>
      </c>
      <c r="Q7173" s="9" t="s">
        <v>34234</v>
      </c>
      <c r="R7173" s="9" t="s">
        <v>34237</v>
      </c>
      <c r="S7173" t="s">
        <v>33942</v>
      </c>
      <c r="T7173" t="s">
        <v>34233</v>
      </c>
      <c r="U7173" t="s">
        <v>32634</v>
      </c>
      <c r="V7173" t="s">
        <v>33248</v>
      </c>
      <c r="W7173">
        <v>150</v>
      </c>
      <c r="X7173">
        <v>2</v>
      </c>
      <c r="Y7173">
        <v>1</v>
      </c>
      <c r="AA7173">
        <v>8.5</v>
      </c>
      <c r="AC7173">
        <v>1</v>
      </c>
      <c r="AD7173" t="str">
        <f t="shared" si="1081"/>
        <v/>
      </c>
      <c r="AE7173">
        <f t="shared" si="1078"/>
        <v>1</v>
      </c>
      <c r="AF7173" t="str">
        <f t="shared" si="1077"/>
        <v/>
      </c>
      <c r="AG7173" t="str">
        <f>IF((S7173&lt;&gt;"tühi")*(AC7173&lt;&gt;""),AC7173,"")</f>
        <v/>
      </c>
      <c r="AH7173" t="str">
        <f t="shared" si="1083"/>
        <v/>
      </c>
      <c r="AI7173">
        <v>0.14499999999999999</v>
      </c>
      <c r="AJ7173" t="str">
        <f t="shared" si="1079"/>
        <v/>
      </c>
      <c r="AK7173">
        <f t="shared" si="1084"/>
        <v>2.8</v>
      </c>
      <c r="AL7173">
        <f t="shared" si="1082"/>
        <v>0.40599999999999997</v>
      </c>
      <c r="AM7173" t="s">
        <v>35138</v>
      </c>
    </row>
    <row r="7174" spans="1:39" x14ac:dyDescent="0.2">
      <c r="A7174" t="s">
        <v>26638</v>
      </c>
      <c r="B7174" t="s">
        <v>830</v>
      </c>
      <c r="C7174" t="s">
        <v>26639</v>
      </c>
      <c r="D7174" s="1">
        <v>41347</v>
      </c>
      <c r="E7174" s="1">
        <v>44546</v>
      </c>
      <c r="F7174" t="s">
        <v>19</v>
      </c>
      <c r="I7174">
        <v>100</v>
      </c>
      <c r="J7174">
        <v>0</v>
      </c>
      <c r="K7174">
        <v>0</v>
      </c>
      <c r="L7174">
        <v>4982</v>
      </c>
      <c r="M7174">
        <v>4982</v>
      </c>
      <c r="N7174" t="s">
        <v>20</v>
      </c>
      <c r="O7174" t="s">
        <v>26640</v>
      </c>
      <c r="P7174" t="s">
        <v>28</v>
      </c>
      <c r="Q7174" t="s">
        <v>34234</v>
      </c>
      <c r="R7174" t="s">
        <v>34237</v>
      </c>
      <c r="S7174" t="s">
        <v>33797</v>
      </c>
      <c r="T7174" t="s">
        <v>32634</v>
      </c>
      <c r="AD7174" t="str">
        <f t="shared" si="1081"/>
        <v/>
      </c>
      <c r="AE7174" t="str">
        <f t="shared" si="1078"/>
        <v/>
      </c>
      <c r="AF7174" t="str">
        <f t="shared" si="1077"/>
        <v/>
      </c>
      <c r="AG7174" s="17">
        <v>1</v>
      </c>
      <c r="AH7174">
        <f t="shared" si="1083"/>
        <v>2.8</v>
      </c>
      <c r="AI7174">
        <v>0.14499999999999999</v>
      </c>
      <c r="AJ7174">
        <f t="shared" si="1079"/>
        <v>0.40599999999999997</v>
      </c>
      <c r="AK7174" t="str">
        <f t="shared" si="1084"/>
        <v/>
      </c>
      <c r="AL7174" t="str">
        <f t="shared" si="1082"/>
        <v/>
      </c>
    </row>
    <row r="7175" spans="1:39" x14ac:dyDescent="0.2">
      <c r="A7175" t="s">
        <v>18425</v>
      </c>
      <c r="B7175" t="s">
        <v>830</v>
      </c>
      <c r="C7175" t="s">
        <v>18426</v>
      </c>
      <c r="D7175" s="1">
        <v>38083</v>
      </c>
      <c r="E7175" s="1">
        <v>43951</v>
      </c>
      <c r="F7175" t="s">
        <v>19</v>
      </c>
      <c r="I7175">
        <v>100</v>
      </c>
      <c r="J7175">
        <v>0</v>
      </c>
      <c r="K7175">
        <v>0</v>
      </c>
      <c r="L7175">
        <v>3079</v>
      </c>
      <c r="M7175">
        <v>3079</v>
      </c>
      <c r="N7175" t="s">
        <v>20</v>
      </c>
      <c r="O7175" t="s">
        <v>18427</v>
      </c>
      <c r="P7175" t="s">
        <v>28</v>
      </c>
      <c r="Q7175" t="s">
        <v>34234</v>
      </c>
      <c r="R7175" t="s">
        <v>34237</v>
      </c>
      <c r="S7175" t="s">
        <v>32628</v>
      </c>
      <c r="T7175" t="s">
        <v>34349</v>
      </c>
      <c r="U7175" t="s">
        <v>32634</v>
      </c>
      <c r="V7175" t="s">
        <v>33248</v>
      </c>
      <c r="W7175">
        <v>150</v>
      </c>
      <c r="X7175">
        <v>2</v>
      </c>
      <c r="Y7175">
        <v>1</v>
      </c>
      <c r="AA7175">
        <v>8.5</v>
      </c>
      <c r="AC7175">
        <v>1</v>
      </c>
      <c r="AD7175" t="str">
        <f t="shared" si="1081"/>
        <v/>
      </c>
      <c r="AE7175" t="str">
        <f t="shared" si="1078"/>
        <v/>
      </c>
      <c r="AF7175" t="str">
        <f t="shared" si="1077"/>
        <v/>
      </c>
      <c r="AG7175">
        <f>IF((S7175&lt;&gt;"tühi")*(AC7175&lt;&gt;""),AC7175,"")</f>
        <v>1</v>
      </c>
      <c r="AH7175">
        <f t="shared" si="1083"/>
        <v>2.8</v>
      </c>
      <c r="AI7175">
        <v>0.14499999999999999</v>
      </c>
      <c r="AJ7175">
        <f t="shared" si="1079"/>
        <v>0.40599999999999997</v>
      </c>
      <c r="AK7175" t="str">
        <f t="shared" si="1084"/>
        <v/>
      </c>
      <c r="AL7175" t="str">
        <f t="shared" si="1082"/>
        <v/>
      </c>
    </row>
    <row r="7176" spans="1:39" x14ac:dyDescent="0.2">
      <c r="A7176" t="s">
        <v>18428</v>
      </c>
      <c r="B7176" t="s">
        <v>830</v>
      </c>
      <c r="C7176" t="s">
        <v>18429</v>
      </c>
      <c r="D7176" s="1">
        <v>38083</v>
      </c>
      <c r="E7176" s="1">
        <v>44546</v>
      </c>
      <c r="F7176" t="s">
        <v>19</v>
      </c>
      <c r="I7176">
        <v>100</v>
      </c>
      <c r="J7176">
        <v>0</v>
      </c>
      <c r="K7176">
        <v>0</v>
      </c>
      <c r="L7176">
        <v>1299</v>
      </c>
      <c r="M7176">
        <v>1299</v>
      </c>
      <c r="N7176" t="s">
        <v>20</v>
      </c>
      <c r="O7176" t="s">
        <v>18430</v>
      </c>
      <c r="P7176" t="s">
        <v>28</v>
      </c>
      <c r="Q7176" t="s">
        <v>34234</v>
      </c>
      <c r="R7176" t="s">
        <v>33783</v>
      </c>
      <c r="S7176" t="s">
        <v>33942</v>
      </c>
      <c r="T7176" t="s">
        <v>34233</v>
      </c>
      <c r="U7176" t="s">
        <v>32634</v>
      </c>
      <c r="V7176" t="s">
        <v>33248</v>
      </c>
      <c r="W7176">
        <v>150</v>
      </c>
      <c r="X7176">
        <v>2</v>
      </c>
      <c r="Y7176">
        <v>1</v>
      </c>
      <c r="AA7176">
        <v>8.5</v>
      </c>
      <c r="AC7176">
        <v>1</v>
      </c>
      <c r="AD7176" t="str">
        <f t="shared" si="1081"/>
        <v/>
      </c>
      <c r="AE7176">
        <f t="shared" si="1078"/>
        <v>1</v>
      </c>
      <c r="AF7176" t="str">
        <f t="shared" si="1077"/>
        <v/>
      </c>
      <c r="AG7176" t="str">
        <f>IF((S7176&lt;&gt;"tühi")*(AC7176&lt;&gt;""),AC7176,"")</f>
        <v/>
      </c>
      <c r="AH7176" t="str">
        <f t="shared" si="1083"/>
        <v/>
      </c>
      <c r="AI7176">
        <v>0.14499999999999999</v>
      </c>
      <c r="AJ7176" t="str">
        <f t="shared" si="1079"/>
        <v/>
      </c>
      <c r="AK7176">
        <f t="shared" si="1084"/>
        <v>2.8</v>
      </c>
      <c r="AL7176">
        <f t="shared" si="1082"/>
        <v>0.40599999999999997</v>
      </c>
    </row>
    <row r="7177" spans="1:39" x14ac:dyDescent="0.2">
      <c r="A7177" t="s">
        <v>7175</v>
      </c>
      <c r="B7177" t="s">
        <v>830</v>
      </c>
      <c r="C7177" t="s">
        <v>7176</v>
      </c>
      <c r="D7177" s="1">
        <v>36228</v>
      </c>
      <c r="E7177" s="1">
        <v>43456</v>
      </c>
      <c r="F7177" t="s">
        <v>19</v>
      </c>
      <c r="I7177">
        <v>100</v>
      </c>
      <c r="J7177">
        <v>0</v>
      </c>
      <c r="K7177">
        <v>0</v>
      </c>
      <c r="L7177">
        <v>1823</v>
      </c>
      <c r="M7177">
        <v>1823</v>
      </c>
      <c r="N7177" t="s">
        <v>20</v>
      </c>
      <c r="O7177" t="s">
        <v>7177</v>
      </c>
      <c r="P7177" t="s">
        <v>28</v>
      </c>
      <c r="Q7177" t="s">
        <v>34234</v>
      </c>
      <c r="R7177" t="s">
        <v>33783</v>
      </c>
      <c r="S7177" t="s">
        <v>33942</v>
      </c>
      <c r="T7177" t="s">
        <v>34233</v>
      </c>
      <c r="U7177" t="s">
        <v>32634</v>
      </c>
      <c r="V7177" t="s">
        <v>33299</v>
      </c>
      <c r="W7177">
        <v>220</v>
      </c>
      <c r="X7177">
        <v>2</v>
      </c>
      <c r="Y7177" t="s">
        <v>32654</v>
      </c>
      <c r="AA7177">
        <v>8.5</v>
      </c>
      <c r="AC7177">
        <v>1</v>
      </c>
      <c r="AD7177" t="str">
        <f t="shared" si="1081"/>
        <v/>
      </c>
      <c r="AE7177">
        <f t="shared" si="1078"/>
        <v>1</v>
      </c>
      <c r="AF7177" t="str">
        <f t="shared" si="1077"/>
        <v/>
      </c>
      <c r="AG7177" t="str">
        <f>IF((S7177&lt;&gt;"tühi")*(AC7177&lt;&gt;""),AC7177,"")</f>
        <v/>
      </c>
      <c r="AH7177" t="str">
        <f t="shared" si="1083"/>
        <v/>
      </c>
      <c r="AI7177">
        <v>0.14499999999999999</v>
      </c>
      <c r="AJ7177" t="str">
        <f t="shared" si="1079"/>
        <v/>
      </c>
      <c r="AK7177">
        <f t="shared" si="1084"/>
        <v>2.8</v>
      </c>
      <c r="AL7177">
        <f t="shared" si="1082"/>
        <v>0.40599999999999997</v>
      </c>
    </row>
    <row r="7178" spans="1:39" x14ac:dyDescent="0.2">
      <c r="A7178" t="s">
        <v>18431</v>
      </c>
      <c r="B7178" t="s">
        <v>830</v>
      </c>
      <c r="C7178" t="s">
        <v>18432</v>
      </c>
      <c r="D7178" s="1">
        <v>38083</v>
      </c>
      <c r="E7178" s="1">
        <v>43456</v>
      </c>
      <c r="F7178" t="s">
        <v>19</v>
      </c>
      <c r="I7178">
        <v>100</v>
      </c>
      <c r="J7178">
        <v>0</v>
      </c>
      <c r="K7178">
        <v>0</v>
      </c>
      <c r="L7178">
        <v>1182</v>
      </c>
      <c r="M7178">
        <v>1182</v>
      </c>
      <c r="N7178" t="s">
        <v>20</v>
      </c>
      <c r="O7178" t="s">
        <v>18433</v>
      </c>
      <c r="P7178" t="s">
        <v>28</v>
      </c>
      <c r="Q7178" t="s">
        <v>34234</v>
      </c>
      <c r="R7178" t="s">
        <v>33783</v>
      </c>
      <c r="S7178" t="s">
        <v>33942</v>
      </c>
      <c r="T7178" t="s">
        <v>34233</v>
      </c>
      <c r="U7178" t="s">
        <v>32634</v>
      </c>
      <c r="V7178" t="s">
        <v>33248</v>
      </c>
      <c r="W7178">
        <v>150</v>
      </c>
      <c r="X7178">
        <v>2</v>
      </c>
      <c r="Y7178">
        <v>1</v>
      </c>
      <c r="AA7178">
        <v>8.5</v>
      </c>
      <c r="AC7178">
        <v>1</v>
      </c>
      <c r="AD7178" t="str">
        <f t="shared" si="1081"/>
        <v/>
      </c>
      <c r="AE7178">
        <f t="shared" si="1078"/>
        <v>1</v>
      </c>
      <c r="AF7178" t="str">
        <f t="shared" si="1077"/>
        <v/>
      </c>
      <c r="AG7178" t="str">
        <f>IF((S7178&lt;&gt;"tühi")*(AC7178&lt;&gt;""),AC7178,"")</f>
        <v/>
      </c>
      <c r="AH7178" t="str">
        <f t="shared" si="1083"/>
        <v/>
      </c>
      <c r="AI7178">
        <v>0.14499999999999999</v>
      </c>
      <c r="AJ7178" t="str">
        <f t="shared" si="1079"/>
        <v/>
      </c>
      <c r="AK7178">
        <f t="shared" si="1084"/>
        <v>2.8</v>
      </c>
      <c r="AL7178">
        <f t="shared" si="1082"/>
        <v>0.40599999999999997</v>
      </c>
    </row>
    <row r="7179" spans="1:39" x14ac:dyDescent="0.2">
      <c r="A7179" t="s">
        <v>10998</v>
      </c>
      <c r="B7179" t="s">
        <v>830</v>
      </c>
      <c r="C7179" t="s">
        <v>10999</v>
      </c>
      <c r="D7179" s="1">
        <v>36494</v>
      </c>
      <c r="E7179" s="1">
        <v>44546</v>
      </c>
      <c r="F7179" t="s">
        <v>19</v>
      </c>
      <c r="I7179">
        <v>100</v>
      </c>
      <c r="J7179">
        <v>0</v>
      </c>
      <c r="K7179">
        <v>0</v>
      </c>
      <c r="L7179">
        <v>2264</v>
      </c>
      <c r="M7179">
        <v>2264</v>
      </c>
      <c r="N7179" t="s">
        <v>20</v>
      </c>
      <c r="O7179" t="s">
        <v>11000</v>
      </c>
      <c r="P7179" t="s">
        <v>28</v>
      </c>
      <c r="Q7179" t="s">
        <v>34233</v>
      </c>
      <c r="R7179" t="s">
        <v>34233</v>
      </c>
      <c r="S7179" t="s">
        <v>32628</v>
      </c>
      <c r="T7179" t="s">
        <v>34357</v>
      </c>
      <c r="AD7179" t="str">
        <f t="shared" si="1081"/>
        <v/>
      </c>
      <c r="AE7179" t="str">
        <f t="shared" si="1078"/>
        <v/>
      </c>
      <c r="AF7179" t="str">
        <f t="shared" si="1077"/>
        <v/>
      </c>
      <c r="AG7179" s="17">
        <v>1</v>
      </c>
      <c r="AH7179">
        <f t="shared" si="1083"/>
        <v>2.8</v>
      </c>
      <c r="AI7179">
        <v>0.14499999999999999</v>
      </c>
      <c r="AJ7179">
        <f t="shared" si="1079"/>
        <v>0.40599999999999997</v>
      </c>
      <c r="AK7179" t="str">
        <f t="shared" si="1084"/>
        <v/>
      </c>
      <c r="AL7179" t="str">
        <f t="shared" si="1082"/>
        <v/>
      </c>
    </row>
    <row r="7180" spans="1:39" x14ac:dyDescent="0.2">
      <c r="A7180" t="s">
        <v>19434</v>
      </c>
      <c r="B7180" t="s">
        <v>830</v>
      </c>
      <c r="C7180" t="s">
        <v>19435</v>
      </c>
      <c r="D7180" s="1">
        <v>38083</v>
      </c>
      <c r="E7180" s="1">
        <v>44546</v>
      </c>
      <c r="F7180" t="s">
        <v>19</v>
      </c>
      <c r="I7180">
        <v>100</v>
      </c>
      <c r="J7180">
        <v>0</v>
      </c>
      <c r="K7180">
        <v>0</v>
      </c>
      <c r="L7180">
        <v>1196</v>
      </c>
      <c r="M7180">
        <v>1196</v>
      </c>
      <c r="N7180" t="s">
        <v>20</v>
      </c>
      <c r="O7180" t="s">
        <v>19436</v>
      </c>
      <c r="P7180" t="s">
        <v>28</v>
      </c>
      <c r="Q7180" t="s">
        <v>34234</v>
      </c>
      <c r="R7180" t="s">
        <v>33783</v>
      </c>
      <c r="S7180" t="s">
        <v>33942</v>
      </c>
      <c r="T7180" t="s">
        <v>34233</v>
      </c>
      <c r="U7180" t="s">
        <v>32634</v>
      </c>
      <c r="V7180" t="s">
        <v>33248</v>
      </c>
      <c r="W7180">
        <v>150</v>
      </c>
      <c r="X7180">
        <v>2</v>
      </c>
      <c r="Y7180">
        <v>1</v>
      </c>
      <c r="AA7180">
        <v>8.5</v>
      </c>
      <c r="AC7180">
        <v>1</v>
      </c>
      <c r="AD7180" t="str">
        <f t="shared" si="1081"/>
        <v/>
      </c>
      <c r="AE7180">
        <f t="shared" si="1078"/>
        <v>1</v>
      </c>
      <c r="AF7180" t="str">
        <f t="shared" si="1077"/>
        <v/>
      </c>
      <c r="AG7180" t="str">
        <f>IF((S7180&lt;&gt;"tühi")*(AC7180&lt;&gt;""),AC7180,"")</f>
        <v/>
      </c>
      <c r="AH7180" t="str">
        <f t="shared" si="1083"/>
        <v/>
      </c>
      <c r="AI7180">
        <v>0.14499999999999999</v>
      </c>
      <c r="AJ7180" t="str">
        <f t="shared" si="1079"/>
        <v/>
      </c>
      <c r="AK7180">
        <f t="shared" si="1084"/>
        <v>2.8</v>
      </c>
      <c r="AL7180">
        <f t="shared" si="1082"/>
        <v>0.40599999999999997</v>
      </c>
      <c r="AM7180" t="s">
        <v>35139</v>
      </c>
    </row>
    <row r="7181" spans="1:39" x14ac:dyDescent="0.2">
      <c r="A7181" t="s">
        <v>14055</v>
      </c>
      <c r="B7181" t="s">
        <v>830</v>
      </c>
      <c r="C7181" t="s">
        <v>14056</v>
      </c>
      <c r="D7181" s="1">
        <v>37152</v>
      </c>
      <c r="E7181" s="1">
        <v>43456</v>
      </c>
      <c r="F7181" t="s">
        <v>19</v>
      </c>
      <c r="I7181">
        <v>100</v>
      </c>
      <c r="J7181">
        <v>0</v>
      </c>
      <c r="K7181">
        <v>0</v>
      </c>
      <c r="L7181">
        <v>1493</v>
      </c>
      <c r="M7181">
        <v>1493</v>
      </c>
      <c r="N7181" t="s">
        <v>20</v>
      </c>
      <c r="O7181" t="s">
        <v>14057</v>
      </c>
      <c r="P7181" t="s">
        <v>28</v>
      </c>
      <c r="Q7181" t="s">
        <v>34233</v>
      </c>
      <c r="R7181" t="s">
        <v>34233</v>
      </c>
      <c r="S7181" t="s">
        <v>33801</v>
      </c>
      <c r="T7181" t="s">
        <v>34349</v>
      </c>
      <c r="AD7181" t="str">
        <f t="shared" si="1081"/>
        <v/>
      </c>
      <c r="AE7181" t="str">
        <f t="shared" si="1078"/>
        <v/>
      </c>
      <c r="AF7181" t="str">
        <f t="shared" si="1077"/>
        <v/>
      </c>
      <c r="AG7181" s="17">
        <v>1</v>
      </c>
      <c r="AH7181">
        <f t="shared" si="1083"/>
        <v>2.8</v>
      </c>
      <c r="AI7181">
        <v>0.14499999999999999</v>
      </c>
      <c r="AJ7181">
        <f t="shared" si="1079"/>
        <v>0.40599999999999997</v>
      </c>
      <c r="AK7181" t="str">
        <f t="shared" si="1084"/>
        <v/>
      </c>
      <c r="AL7181" t="str">
        <f t="shared" si="1082"/>
        <v/>
      </c>
    </row>
    <row r="7182" spans="1:39" x14ac:dyDescent="0.2">
      <c r="A7182" t="s">
        <v>22030</v>
      </c>
      <c r="B7182" t="s">
        <v>830</v>
      </c>
      <c r="C7182" t="s">
        <v>22031</v>
      </c>
      <c r="D7182" s="1">
        <v>37501</v>
      </c>
      <c r="E7182" s="1">
        <v>43456</v>
      </c>
      <c r="F7182" t="s">
        <v>19</v>
      </c>
      <c r="I7182">
        <v>100</v>
      </c>
      <c r="J7182">
        <v>0</v>
      </c>
      <c r="K7182">
        <v>0</v>
      </c>
      <c r="L7182">
        <v>1500</v>
      </c>
      <c r="M7182">
        <v>1500</v>
      </c>
      <c r="N7182" t="s">
        <v>20</v>
      </c>
      <c r="O7182" t="s">
        <v>22032</v>
      </c>
      <c r="P7182" t="s">
        <v>28</v>
      </c>
      <c r="Q7182" t="s">
        <v>34233</v>
      </c>
      <c r="R7182" t="s">
        <v>34233</v>
      </c>
      <c r="S7182" t="s">
        <v>33807</v>
      </c>
      <c r="T7182" t="s">
        <v>34349</v>
      </c>
      <c r="AD7182" t="str">
        <f t="shared" si="1081"/>
        <v/>
      </c>
      <c r="AE7182" t="str">
        <f t="shared" si="1078"/>
        <v/>
      </c>
      <c r="AF7182" t="str">
        <f t="shared" si="1077"/>
        <v/>
      </c>
      <c r="AG7182" s="17">
        <v>1</v>
      </c>
      <c r="AH7182">
        <f t="shared" si="1083"/>
        <v>2.8</v>
      </c>
      <c r="AI7182">
        <v>0.14499999999999999</v>
      </c>
      <c r="AJ7182">
        <f t="shared" si="1079"/>
        <v>0.40599999999999997</v>
      </c>
      <c r="AK7182" t="str">
        <f t="shared" si="1084"/>
        <v/>
      </c>
      <c r="AL7182" t="str">
        <f t="shared" si="1082"/>
        <v/>
      </c>
    </row>
    <row r="7183" spans="1:39" s="20" customFormat="1" x14ac:dyDescent="0.2">
      <c r="A7183" s="20" t="s">
        <v>16672</v>
      </c>
      <c r="B7183" s="20" t="s">
        <v>830</v>
      </c>
      <c r="C7183" s="20" t="s">
        <v>16673</v>
      </c>
      <c r="D7183" s="21">
        <v>37579</v>
      </c>
      <c r="E7183" s="21">
        <v>44546</v>
      </c>
      <c r="F7183" s="20" t="s">
        <v>19</v>
      </c>
      <c r="I7183" s="20">
        <v>100</v>
      </c>
      <c r="J7183" s="20">
        <v>0</v>
      </c>
      <c r="K7183" s="20">
        <v>0</v>
      </c>
      <c r="L7183" s="20">
        <v>499</v>
      </c>
      <c r="M7183" s="20">
        <v>499</v>
      </c>
      <c r="N7183" s="20" t="s">
        <v>20</v>
      </c>
      <c r="O7183" s="20" t="s">
        <v>16674</v>
      </c>
      <c r="P7183" s="20" t="s">
        <v>28</v>
      </c>
      <c r="Q7183" s="20" t="s">
        <v>34233</v>
      </c>
      <c r="R7183" s="20" t="s">
        <v>34233</v>
      </c>
      <c r="S7183" s="20" t="s">
        <v>33942</v>
      </c>
      <c r="T7183" s="20" t="s">
        <v>34233</v>
      </c>
      <c r="V7183" s="20" t="s">
        <v>33254</v>
      </c>
      <c r="AD7183" s="20" t="str">
        <f t="shared" si="1081"/>
        <v/>
      </c>
      <c r="AE7183" s="20" t="str">
        <f t="shared" si="1078"/>
        <v/>
      </c>
      <c r="AF7183" s="20" t="str">
        <f t="shared" si="1077"/>
        <v/>
      </c>
      <c r="AG7183" s="20" t="str">
        <f t="shared" ref="AG7183:AG7213" si="1085">IF((S7183&lt;&gt;"tühi")*(AC7183&lt;&gt;""),AC7183,"")</f>
        <v/>
      </c>
      <c r="AH7183" s="20" t="str">
        <f t="shared" si="1083"/>
        <v/>
      </c>
      <c r="AI7183" s="20">
        <v>0.14499999999999999</v>
      </c>
      <c r="AJ7183" s="20" t="str">
        <f t="shared" si="1079"/>
        <v/>
      </c>
      <c r="AK7183" s="20" t="str">
        <f t="shared" si="1084"/>
        <v/>
      </c>
      <c r="AL7183" s="20" t="str">
        <f t="shared" si="1082"/>
        <v/>
      </c>
      <c r="AM7183" s="20" t="s">
        <v>34200</v>
      </c>
    </row>
    <row r="7184" spans="1:39" x14ac:dyDescent="0.2">
      <c r="A7184" t="s">
        <v>23318</v>
      </c>
      <c r="B7184" t="s">
        <v>830</v>
      </c>
      <c r="C7184" t="s">
        <v>23319</v>
      </c>
      <c r="D7184" s="1">
        <v>38966</v>
      </c>
      <c r="E7184" s="1">
        <v>43456</v>
      </c>
      <c r="F7184" t="s">
        <v>19</v>
      </c>
      <c r="I7184">
        <v>100</v>
      </c>
      <c r="J7184">
        <v>0</v>
      </c>
      <c r="K7184">
        <v>0</v>
      </c>
      <c r="L7184">
        <v>2716</v>
      </c>
      <c r="M7184">
        <v>2716</v>
      </c>
      <c r="N7184" t="s">
        <v>20</v>
      </c>
      <c r="O7184" t="s">
        <v>21</v>
      </c>
      <c r="P7184" t="s">
        <v>28</v>
      </c>
      <c r="Q7184" t="s">
        <v>34233</v>
      </c>
      <c r="R7184" t="s">
        <v>34233</v>
      </c>
      <c r="S7184" t="s">
        <v>33798</v>
      </c>
      <c r="T7184" t="s">
        <v>34631</v>
      </c>
      <c r="U7184" t="s">
        <v>32650</v>
      </c>
      <c r="V7184" t="s">
        <v>33270</v>
      </c>
      <c r="W7184">
        <v>600</v>
      </c>
      <c r="X7184">
        <v>2</v>
      </c>
      <c r="Y7184">
        <v>3</v>
      </c>
      <c r="Z7184">
        <v>1200</v>
      </c>
      <c r="AA7184">
        <v>8.5</v>
      </c>
      <c r="AC7184">
        <v>6</v>
      </c>
      <c r="AD7184" t="str">
        <f t="shared" si="1081"/>
        <v/>
      </c>
      <c r="AE7184" t="str">
        <f t="shared" si="1078"/>
        <v/>
      </c>
      <c r="AF7184" t="str">
        <f t="shared" si="1077"/>
        <v/>
      </c>
      <c r="AG7184">
        <f t="shared" si="1085"/>
        <v>6</v>
      </c>
      <c r="AH7184">
        <f t="shared" si="1083"/>
        <v>16.799999999999997</v>
      </c>
      <c r="AI7184">
        <v>0.14499999999999999</v>
      </c>
      <c r="AJ7184">
        <f t="shared" si="1079"/>
        <v>2.4359999999999995</v>
      </c>
      <c r="AK7184" t="str">
        <f t="shared" si="1084"/>
        <v/>
      </c>
      <c r="AL7184" t="str">
        <f t="shared" si="1082"/>
        <v/>
      </c>
    </row>
    <row r="7185" spans="1:39" x14ac:dyDescent="0.2">
      <c r="A7185" t="s">
        <v>23315</v>
      </c>
      <c r="B7185" t="s">
        <v>830</v>
      </c>
      <c r="C7185" t="s">
        <v>23316</v>
      </c>
      <c r="D7185" s="1">
        <v>38966</v>
      </c>
      <c r="E7185" s="1">
        <v>43456</v>
      </c>
      <c r="F7185" t="s">
        <v>26</v>
      </c>
      <c r="I7185">
        <v>100</v>
      </c>
      <c r="J7185">
        <v>0</v>
      </c>
      <c r="K7185">
        <v>0</v>
      </c>
      <c r="L7185">
        <v>109</v>
      </c>
      <c r="M7185">
        <v>109</v>
      </c>
      <c r="N7185" t="s">
        <v>20</v>
      </c>
      <c r="O7185" t="s">
        <v>23317</v>
      </c>
      <c r="P7185" t="s">
        <v>44</v>
      </c>
      <c r="Q7185" t="s">
        <v>34233</v>
      </c>
      <c r="R7185" t="s">
        <v>34233</v>
      </c>
      <c r="S7185" t="s">
        <v>34233</v>
      </c>
      <c r="T7185" t="s">
        <v>34233</v>
      </c>
      <c r="V7185" t="s">
        <v>33270</v>
      </c>
      <c r="AD7185" t="str">
        <f t="shared" si="1081"/>
        <v/>
      </c>
      <c r="AE7185" t="str">
        <f t="shared" si="1078"/>
        <v/>
      </c>
      <c r="AF7185" t="str">
        <f t="shared" si="1077"/>
        <v/>
      </c>
      <c r="AG7185" t="str">
        <f t="shared" si="1085"/>
        <v/>
      </c>
      <c r="AH7185" t="str">
        <f t="shared" si="1083"/>
        <v/>
      </c>
      <c r="AI7185">
        <v>0.14499999999999999</v>
      </c>
      <c r="AJ7185" t="str">
        <f t="shared" si="1079"/>
        <v/>
      </c>
      <c r="AK7185" t="str">
        <f t="shared" si="1084"/>
        <v/>
      </c>
      <c r="AL7185" t="str">
        <f t="shared" si="1082"/>
        <v/>
      </c>
    </row>
    <row r="7186" spans="1:39" x14ac:dyDescent="0.2">
      <c r="A7186" t="s">
        <v>16675</v>
      </c>
      <c r="B7186" t="s">
        <v>830</v>
      </c>
      <c r="C7186" t="s">
        <v>16676</v>
      </c>
      <c r="D7186" s="1">
        <v>37579</v>
      </c>
      <c r="E7186" s="1">
        <v>44546</v>
      </c>
      <c r="F7186" t="s">
        <v>19</v>
      </c>
      <c r="I7186">
        <v>100</v>
      </c>
      <c r="J7186">
        <v>0</v>
      </c>
      <c r="K7186">
        <v>0</v>
      </c>
      <c r="L7186">
        <v>1166</v>
      </c>
      <c r="M7186">
        <v>1166</v>
      </c>
      <c r="N7186" t="s">
        <v>20</v>
      </c>
      <c r="O7186" t="s">
        <v>16677</v>
      </c>
      <c r="P7186" t="s">
        <v>28</v>
      </c>
      <c r="Q7186" t="s">
        <v>34233</v>
      </c>
      <c r="R7186" t="s">
        <v>34233</v>
      </c>
      <c r="S7186" t="s">
        <v>32628</v>
      </c>
      <c r="T7186" t="s">
        <v>34357</v>
      </c>
      <c r="U7186" t="s">
        <v>32634</v>
      </c>
      <c r="V7186" t="s">
        <v>33254</v>
      </c>
      <c r="X7186">
        <v>1.5</v>
      </c>
      <c r="Y7186">
        <v>1</v>
      </c>
      <c r="AA7186">
        <v>9</v>
      </c>
      <c r="AB7186">
        <v>15</v>
      </c>
      <c r="AC7186">
        <v>1</v>
      </c>
      <c r="AD7186" t="str">
        <f t="shared" si="1081"/>
        <v/>
      </c>
      <c r="AE7186" t="str">
        <f t="shared" si="1078"/>
        <v/>
      </c>
      <c r="AF7186" t="str">
        <f t="shared" ref="AF7186:AF7249" si="1086">IF((S7186&lt;&gt;"tühi")*(F7186&lt;&gt;"Elamumaa")*(G7186&lt;&gt;"Elamumaa")*(H7186&lt;&gt;"Elamumaa"),IF(Z7186=0,"",Z7186),"")</f>
        <v/>
      </c>
      <c r="AG7186">
        <f t="shared" si="1085"/>
        <v>1</v>
      </c>
      <c r="AH7186">
        <f t="shared" si="1083"/>
        <v>2.8</v>
      </c>
      <c r="AI7186">
        <v>0.14499999999999999</v>
      </c>
      <c r="AJ7186">
        <f t="shared" si="1079"/>
        <v>0.40599999999999997</v>
      </c>
      <c r="AK7186" t="str">
        <f t="shared" si="1084"/>
        <v/>
      </c>
      <c r="AL7186" t="str">
        <f t="shared" si="1082"/>
        <v/>
      </c>
    </row>
    <row r="7187" spans="1:39" x14ac:dyDescent="0.2">
      <c r="A7187" t="s">
        <v>19848</v>
      </c>
      <c r="B7187" t="s">
        <v>830</v>
      </c>
      <c r="C7187" t="s">
        <v>19849</v>
      </c>
      <c r="D7187" s="1">
        <v>38224</v>
      </c>
      <c r="E7187" s="1">
        <v>44155</v>
      </c>
      <c r="F7187" t="s">
        <v>19</v>
      </c>
      <c r="I7187">
        <v>100</v>
      </c>
      <c r="J7187">
        <v>0</v>
      </c>
      <c r="K7187">
        <v>0</v>
      </c>
      <c r="L7187">
        <v>1555</v>
      </c>
      <c r="M7187">
        <v>1555</v>
      </c>
      <c r="N7187" t="s">
        <v>20</v>
      </c>
      <c r="O7187" t="s">
        <v>19850</v>
      </c>
      <c r="P7187" t="s">
        <v>28</v>
      </c>
      <c r="Q7187" t="s">
        <v>34233</v>
      </c>
      <c r="R7187" t="s">
        <v>34233</v>
      </c>
      <c r="S7187" t="s">
        <v>32628</v>
      </c>
      <c r="T7187" t="s">
        <v>34357</v>
      </c>
      <c r="U7187" t="s">
        <v>32634</v>
      </c>
      <c r="V7187" t="s">
        <v>33251</v>
      </c>
      <c r="X7187">
        <v>1</v>
      </c>
      <c r="Y7187">
        <v>1</v>
      </c>
      <c r="AA7187">
        <v>5.5</v>
      </c>
      <c r="AB7187">
        <v>20</v>
      </c>
      <c r="AC7187">
        <v>1</v>
      </c>
      <c r="AD7187" t="str">
        <f t="shared" si="1081"/>
        <v/>
      </c>
      <c r="AE7187" t="str">
        <f t="shared" si="1078"/>
        <v/>
      </c>
      <c r="AF7187" t="str">
        <f t="shared" si="1086"/>
        <v/>
      </c>
      <c r="AG7187">
        <f t="shared" si="1085"/>
        <v>1</v>
      </c>
      <c r="AH7187">
        <f t="shared" si="1083"/>
        <v>2.8</v>
      </c>
      <c r="AI7187">
        <v>0.14499999999999999</v>
      </c>
      <c r="AJ7187">
        <f t="shared" si="1079"/>
        <v>0.40599999999999997</v>
      </c>
      <c r="AK7187" t="str">
        <f t="shared" si="1084"/>
        <v/>
      </c>
      <c r="AL7187" t="str">
        <f t="shared" si="1082"/>
        <v/>
      </c>
    </row>
    <row r="7188" spans="1:39" x14ac:dyDescent="0.2">
      <c r="A7188" t="s">
        <v>17292</v>
      </c>
      <c r="B7188" t="s">
        <v>830</v>
      </c>
      <c r="C7188" t="s">
        <v>17293</v>
      </c>
      <c r="D7188" s="1">
        <v>37579</v>
      </c>
      <c r="E7188" s="1">
        <v>43456</v>
      </c>
      <c r="F7188" t="s">
        <v>470</v>
      </c>
      <c r="G7188" t="s">
        <v>5513</v>
      </c>
      <c r="I7188">
        <v>50</v>
      </c>
      <c r="J7188">
        <v>50</v>
      </c>
      <c r="K7188">
        <v>0</v>
      </c>
      <c r="L7188">
        <v>2429</v>
      </c>
      <c r="M7188">
        <v>2429</v>
      </c>
      <c r="N7188" t="s">
        <v>20</v>
      </c>
      <c r="O7188" t="s">
        <v>17294</v>
      </c>
      <c r="P7188" t="s">
        <v>28</v>
      </c>
      <c r="Q7188" t="s">
        <v>34233</v>
      </c>
      <c r="R7188" t="s">
        <v>34233</v>
      </c>
      <c r="S7188" t="s">
        <v>33942</v>
      </c>
      <c r="T7188" t="s">
        <v>34233</v>
      </c>
      <c r="V7188" t="s">
        <v>33254</v>
      </c>
      <c r="AD7188" t="str">
        <f t="shared" si="1081"/>
        <v/>
      </c>
      <c r="AE7188" t="str">
        <f t="shared" si="1078"/>
        <v/>
      </c>
      <c r="AF7188" t="str">
        <f t="shared" si="1086"/>
        <v/>
      </c>
      <c r="AG7188" t="str">
        <f t="shared" si="1085"/>
        <v/>
      </c>
      <c r="AH7188" t="str">
        <f t="shared" si="1083"/>
        <v/>
      </c>
      <c r="AI7188">
        <v>0.14499999999999999</v>
      </c>
      <c r="AJ7188" t="str">
        <f t="shared" si="1079"/>
        <v/>
      </c>
      <c r="AK7188" t="str">
        <f t="shared" si="1084"/>
        <v/>
      </c>
      <c r="AL7188" t="str">
        <f t="shared" si="1082"/>
        <v/>
      </c>
      <c r="AM7188" t="s">
        <v>34199</v>
      </c>
    </row>
    <row r="7189" spans="1:39" x14ac:dyDescent="0.2">
      <c r="A7189" t="s">
        <v>20267</v>
      </c>
      <c r="B7189" t="s">
        <v>830</v>
      </c>
      <c r="C7189" t="s">
        <v>20268</v>
      </c>
      <c r="D7189" s="1">
        <v>38316</v>
      </c>
      <c r="E7189" s="1">
        <v>43456</v>
      </c>
      <c r="F7189" t="s">
        <v>19</v>
      </c>
      <c r="I7189">
        <v>100</v>
      </c>
      <c r="J7189">
        <v>0</v>
      </c>
      <c r="K7189">
        <v>0</v>
      </c>
      <c r="L7189">
        <v>1586</v>
      </c>
      <c r="M7189">
        <v>1586</v>
      </c>
      <c r="N7189" t="s">
        <v>20</v>
      </c>
      <c r="O7189" t="s">
        <v>20269</v>
      </c>
      <c r="P7189" t="s">
        <v>28</v>
      </c>
      <c r="Q7189" t="s">
        <v>34233</v>
      </c>
      <c r="R7189" t="s">
        <v>34233</v>
      </c>
      <c r="S7189" t="s">
        <v>32628</v>
      </c>
      <c r="T7189" t="s">
        <v>34382</v>
      </c>
      <c r="U7189" t="s">
        <v>32634</v>
      </c>
      <c r="V7189" t="s">
        <v>33300</v>
      </c>
      <c r="W7189">
        <v>170</v>
      </c>
      <c r="X7189">
        <v>2</v>
      </c>
      <c r="Y7189">
        <v>1</v>
      </c>
      <c r="AA7189">
        <v>8.5</v>
      </c>
      <c r="AC7189">
        <v>1</v>
      </c>
      <c r="AD7189" t="str">
        <f t="shared" si="1081"/>
        <v/>
      </c>
      <c r="AE7189" t="str">
        <f t="shared" si="1078"/>
        <v/>
      </c>
      <c r="AF7189" t="str">
        <f t="shared" si="1086"/>
        <v/>
      </c>
      <c r="AG7189">
        <f t="shared" si="1085"/>
        <v>1</v>
      </c>
      <c r="AH7189">
        <f t="shared" si="1083"/>
        <v>2.8</v>
      </c>
      <c r="AI7189">
        <v>0.14499999999999999</v>
      </c>
      <c r="AJ7189">
        <f t="shared" si="1079"/>
        <v>0.40599999999999997</v>
      </c>
      <c r="AK7189" t="str">
        <f t="shared" si="1084"/>
        <v/>
      </c>
      <c r="AL7189" t="str">
        <f t="shared" si="1082"/>
        <v/>
      </c>
    </row>
    <row r="7190" spans="1:39" x14ac:dyDescent="0.2">
      <c r="A7190" t="s">
        <v>20270</v>
      </c>
      <c r="B7190" t="s">
        <v>830</v>
      </c>
      <c r="C7190" t="s">
        <v>20271</v>
      </c>
      <c r="D7190" s="1">
        <v>38316</v>
      </c>
      <c r="E7190" s="1">
        <v>43456</v>
      </c>
      <c r="F7190" t="s">
        <v>19</v>
      </c>
      <c r="I7190">
        <v>100</v>
      </c>
      <c r="J7190">
        <v>0</v>
      </c>
      <c r="K7190">
        <v>0</v>
      </c>
      <c r="L7190">
        <v>1608</v>
      </c>
      <c r="M7190">
        <v>1608</v>
      </c>
      <c r="N7190" t="s">
        <v>20</v>
      </c>
      <c r="O7190" t="s">
        <v>20272</v>
      </c>
      <c r="P7190" t="s">
        <v>28</v>
      </c>
      <c r="Q7190" t="s">
        <v>34233</v>
      </c>
      <c r="R7190" t="s">
        <v>34233</v>
      </c>
      <c r="S7190" t="s">
        <v>32628</v>
      </c>
      <c r="T7190" t="s">
        <v>34382</v>
      </c>
      <c r="U7190" t="s">
        <v>32634</v>
      </c>
      <c r="V7190" t="s">
        <v>33300</v>
      </c>
      <c r="W7190">
        <v>170</v>
      </c>
      <c r="X7190">
        <v>2</v>
      </c>
      <c r="Y7190">
        <v>1</v>
      </c>
      <c r="AA7190">
        <v>8.5</v>
      </c>
      <c r="AC7190">
        <v>1</v>
      </c>
      <c r="AD7190" t="str">
        <f t="shared" si="1081"/>
        <v/>
      </c>
      <c r="AE7190" t="str">
        <f t="shared" si="1078"/>
        <v/>
      </c>
      <c r="AF7190" t="str">
        <f t="shared" si="1086"/>
        <v/>
      </c>
      <c r="AG7190">
        <f t="shared" si="1085"/>
        <v>1</v>
      </c>
      <c r="AH7190">
        <f t="shared" si="1083"/>
        <v>2.8</v>
      </c>
      <c r="AI7190">
        <v>0.14499999999999999</v>
      </c>
      <c r="AJ7190">
        <f t="shared" si="1079"/>
        <v>0.40599999999999997</v>
      </c>
      <c r="AK7190" t="str">
        <f t="shared" si="1084"/>
        <v/>
      </c>
      <c r="AL7190" t="str">
        <f t="shared" si="1082"/>
        <v/>
      </c>
    </row>
    <row r="7191" spans="1:39" x14ac:dyDescent="0.2">
      <c r="A7191" t="s">
        <v>16855</v>
      </c>
      <c r="B7191" t="s">
        <v>830</v>
      </c>
      <c r="C7191" t="s">
        <v>16856</v>
      </c>
      <c r="D7191" s="1">
        <v>37579</v>
      </c>
      <c r="E7191" s="1">
        <v>43456</v>
      </c>
      <c r="F7191" t="s">
        <v>474</v>
      </c>
      <c r="I7191">
        <v>100</v>
      </c>
      <c r="J7191">
        <v>0</v>
      </c>
      <c r="K7191">
        <v>0</v>
      </c>
      <c r="L7191">
        <v>37</v>
      </c>
      <c r="M7191">
        <v>37</v>
      </c>
      <c r="N7191" t="s">
        <v>20</v>
      </c>
      <c r="O7191" t="s">
        <v>16857</v>
      </c>
      <c r="P7191" t="s">
        <v>28</v>
      </c>
      <c r="Q7191" t="s">
        <v>34233</v>
      </c>
      <c r="R7191" t="s">
        <v>34233</v>
      </c>
      <c r="S7191" t="s">
        <v>32627</v>
      </c>
      <c r="T7191" t="s">
        <v>34233</v>
      </c>
      <c r="U7191" t="s">
        <v>32641</v>
      </c>
      <c r="V7191" t="s">
        <v>33255</v>
      </c>
      <c r="AD7191" t="str">
        <f t="shared" si="1081"/>
        <v/>
      </c>
      <c r="AE7191" t="str">
        <f t="shared" si="1078"/>
        <v/>
      </c>
      <c r="AF7191" t="str">
        <f t="shared" si="1086"/>
        <v/>
      </c>
      <c r="AG7191" t="str">
        <f t="shared" si="1085"/>
        <v/>
      </c>
      <c r="AH7191" t="str">
        <f t="shared" si="1083"/>
        <v/>
      </c>
      <c r="AI7191">
        <v>0.14499999999999999</v>
      </c>
      <c r="AJ7191" t="str">
        <f t="shared" si="1079"/>
        <v/>
      </c>
      <c r="AK7191" t="str">
        <f t="shared" si="1084"/>
        <v/>
      </c>
      <c r="AL7191" t="str">
        <f t="shared" si="1082"/>
        <v/>
      </c>
    </row>
    <row r="7192" spans="1:39" x14ac:dyDescent="0.2">
      <c r="A7192" t="s">
        <v>17307</v>
      </c>
      <c r="B7192" t="s">
        <v>830</v>
      </c>
      <c r="C7192" t="s">
        <v>17308</v>
      </c>
      <c r="D7192" s="1">
        <v>37579</v>
      </c>
      <c r="E7192" s="1">
        <v>44341</v>
      </c>
      <c r="F7192" t="s">
        <v>19</v>
      </c>
      <c r="I7192">
        <v>100</v>
      </c>
      <c r="J7192">
        <v>0</v>
      </c>
      <c r="K7192">
        <v>0</v>
      </c>
      <c r="L7192">
        <v>1629</v>
      </c>
      <c r="M7192">
        <v>1629</v>
      </c>
      <c r="N7192" t="s">
        <v>20</v>
      </c>
      <c r="O7192" t="s">
        <v>17309</v>
      </c>
      <c r="P7192" t="s">
        <v>28</v>
      </c>
      <c r="Q7192" t="s">
        <v>34233</v>
      </c>
      <c r="R7192" t="s">
        <v>34233</v>
      </c>
      <c r="S7192" t="s">
        <v>32628</v>
      </c>
      <c r="T7192" t="s">
        <v>34354</v>
      </c>
      <c r="U7192" t="s">
        <v>32634</v>
      </c>
      <c r="V7192" t="s">
        <v>33255</v>
      </c>
      <c r="X7192">
        <v>2</v>
      </c>
      <c r="Y7192">
        <v>1</v>
      </c>
      <c r="AA7192">
        <v>9</v>
      </c>
      <c r="AB7192">
        <v>15</v>
      </c>
      <c r="AC7192">
        <v>1</v>
      </c>
      <c r="AD7192" t="str">
        <f t="shared" si="1081"/>
        <v/>
      </c>
      <c r="AE7192" t="str">
        <f t="shared" si="1078"/>
        <v/>
      </c>
      <c r="AF7192" t="str">
        <f t="shared" si="1086"/>
        <v/>
      </c>
      <c r="AG7192">
        <f t="shared" si="1085"/>
        <v>1</v>
      </c>
      <c r="AH7192">
        <f t="shared" si="1083"/>
        <v>2.8</v>
      </c>
      <c r="AI7192">
        <v>0.14499999999999999</v>
      </c>
      <c r="AJ7192">
        <f t="shared" si="1079"/>
        <v>0.40599999999999997</v>
      </c>
      <c r="AK7192" t="str">
        <f t="shared" si="1084"/>
        <v/>
      </c>
      <c r="AL7192" t="str">
        <f t="shared" si="1082"/>
        <v/>
      </c>
    </row>
    <row r="7193" spans="1:39" x14ac:dyDescent="0.2">
      <c r="A7193" t="s">
        <v>20576</v>
      </c>
      <c r="B7193" t="s">
        <v>830</v>
      </c>
      <c r="C7193" t="s">
        <v>20577</v>
      </c>
      <c r="D7193" s="1">
        <v>38404</v>
      </c>
      <c r="E7193" s="1">
        <v>43609</v>
      </c>
      <c r="F7193" t="s">
        <v>19</v>
      </c>
      <c r="I7193">
        <v>100</v>
      </c>
      <c r="J7193">
        <v>0</v>
      </c>
      <c r="K7193">
        <v>0</v>
      </c>
      <c r="L7193">
        <v>1033</v>
      </c>
      <c r="M7193">
        <v>1033</v>
      </c>
      <c r="N7193" t="s">
        <v>20</v>
      </c>
      <c r="O7193" t="s">
        <v>20578</v>
      </c>
      <c r="P7193" t="s">
        <v>28</v>
      </c>
      <c r="Q7193" t="s">
        <v>34233</v>
      </c>
      <c r="R7193" t="s">
        <v>34233</v>
      </c>
      <c r="S7193" t="s">
        <v>32628</v>
      </c>
      <c r="T7193" t="s">
        <v>34357</v>
      </c>
      <c r="U7193" t="s">
        <v>32634</v>
      </c>
      <c r="V7193" t="s">
        <v>33258</v>
      </c>
      <c r="W7193">
        <v>170</v>
      </c>
      <c r="X7193">
        <v>2</v>
      </c>
      <c r="Y7193">
        <v>1</v>
      </c>
      <c r="AA7193">
        <v>8.5</v>
      </c>
      <c r="AC7193">
        <v>1</v>
      </c>
      <c r="AD7193" t="str">
        <f t="shared" si="1081"/>
        <v/>
      </c>
      <c r="AE7193" t="str">
        <f t="shared" si="1078"/>
        <v/>
      </c>
      <c r="AF7193" t="str">
        <f t="shared" si="1086"/>
        <v/>
      </c>
      <c r="AG7193">
        <f t="shared" si="1085"/>
        <v>1</v>
      </c>
      <c r="AH7193">
        <f t="shared" si="1083"/>
        <v>2.8</v>
      </c>
      <c r="AI7193">
        <v>0.14499999999999999</v>
      </c>
      <c r="AJ7193">
        <f t="shared" si="1079"/>
        <v>0.40599999999999997</v>
      </c>
      <c r="AK7193" t="str">
        <f t="shared" si="1084"/>
        <v/>
      </c>
      <c r="AL7193" t="str">
        <f t="shared" si="1082"/>
        <v/>
      </c>
    </row>
    <row r="7194" spans="1:39" x14ac:dyDescent="0.2">
      <c r="A7194" t="s">
        <v>18357</v>
      </c>
      <c r="B7194" t="s">
        <v>830</v>
      </c>
      <c r="C7194" t="s">
        <v>18358</v>
      </c>
      <c r="D7194" s="1">
        <v>38083</v>
      </c>
      <c r="E7194" s="1">
        <v>44546</v>
      </c>
      <c r="F7194" t="s">
        <v>26</v>
      </c>
      <c r="I7194">
        <v>100</v>
      </c>
      <c r="J7194">
        <v>0</v>
      </c>
      <c r="K7194">
        <v>0</v>
      </c>
      <c r="L7194">
        <v>582</v>
      </c>
      <c r="M7194">
        <v>582</v>
      </c>
      <c r="N7194" t="s">
        <v>20</v>
      </c>
      <c r="O7194" t="s">
        <v>18359</v>
      </c>
      <c r="P7194" t="s">
        <v>44</v>
      </c>
      <c r="Q7194" t="s">
        <v>34233</v>
      </c>
      <c r="R7194" t="s">
        <v>34233</v>
      </c>
      <c r="S7194" t="s">
        <v>34233</v>
      </c>
      <c r="T7194" t="s">
        <v>34233</v>
      </c>
      <c r="AD7194" t="str">
        <f t="shared" si="1081"/>
        <v/>
      </c>
      <c r="AE7194" t="str">
        <f t="shared" ref="AE7194:AE7228" si="1087">IF((S7194="tühi")*(AC7194&lt;&gt;""),AC7194,"")</f>
        <v/>
      </c>
      <c r="AF7194" t="str">
        <f t="shared" si="1086"/>
        <v/>
      </c>
      <c r="AG7194" t="str">
        <f t="shared" si="1085"/>
        <v/>
      </c>
      <c r="AH7194" t="str">
        <f t="shared" si="1083"/>
        <v/>
      </c>
      <c r="AI7194">
        <v>0.14499999999999999</v>
      </c>
      <c r="AJ7194" t="str">
        <f t="shared" si="1079"/>
        <v/>
      </c>
      <c r="AK7194" t="str">
        <f t="shared" si="1084"/>
        <v/>
      </c>
      <c r="AL7194" t="str">
        <f t="shared" si="1082"/>
        <v/>
      </c>
    </row>
    <row r="7195" spans="1:39" x14ac:dyDescent="0.2">
      <c r="A7195" t="s">
        <v>31773</v>
      </c>
      <c r="B7195" t="s">
        <v>830</v>
      </c>
      <c r="C7195" t="s">
        <v>31774</v>
      </c>
      <c r="D7195" s="1">
        <v>44155</v>
      </c>
      <c r="E7195" s="1">
        <v>44155</v>
      </c>
      <c r="F7195" t="s">
        <v>26</v>
      </c>
      <c r="I7195">
        <v>100</v>
      </c>
      <c r="J7195">
        <v>0</v>
      </c>
      <c r="K7195">
        <v>0</v>
      </c>
      <c r="L7195">
        <v>902</v>
      </c>
      <c r="M7195">
        <v>902</v>
      </c>
      <c r="N7195" t="s">
        <v>20</v>
      </c>
      <c r="O7195" t="s">
        <v>31775</v>
      </c>
      <c r="P7195" t="s">
        <v>44</v>
      </c>
      <c r="Q7195" t="s">
        <v>34233</v>
      </c>
      <c r="R7195" t="s">
        <v>34233</v>
      </c>
      <c r="S7195" t="s">
        <v>34233</v>
      </c>
      <c r="T7195" t="s">
        <v>34233</v>
      </c>
      <c r="V7195" t="s">
        <v>33273</v>
      </c>
      <c r="AD7195" t="str">
        <f t="shared" si="1081"/>
        <v/>
      </c>
      <c r="AE7195" t="str">
        <f t="shared" si="1087"/>
        <v/>
      </c>
      <c r="AF7195" t="str">
        <f t="shared" si="1086"/>
        <v/>
      </c>
      <c r="AG7195" t="str">
        <f t="shared" si="1085"/>
        <v/>
      </c>
      <c r="AH7195" t="str">
        <f t="shared" si="1083"/>
        <v/>
      </c>
      <c r="AI7195">
        <v>0.14499999999999999</v>
      </c>
      <c r="AJ7195" t="str">
        <f t="shared" si="1079"/>
        <v/>
      </c>
      <c r="AK7195" t="str">
        <f t="shared" si="1084"/>
        <v/>
      </c>
      <c r="AL7195" t="str">
        <f t="shared" si="1082"/>
        <v/>
      </c>
    </row>
    <row r="7196" spans="1:39" x14ac:dyDescent="0.2">
      <c r="A7196" t="s">
        <v>15791</v>
      </c>
      <c r="B7196" t="s">
        <v>830</v>
      </c>
      <c r="C7196" t="s">
        <v>15792</v>
      </c>
      <c r="D7196" s="1">
        <v>37384</v>
      </c>
      <c r="E7196" s="1">
        <v>43456</v>
      </c>
      <c r="F7196" t="s">
        <v>19</v>
      </c>
      <c r="I7196">
        <v>100</v>
      </c>
      <c r="J7196">
        <v>0</v>
      </c>
      <c r="K7196">
        <v>0</v>
      </c>
      <c r="L7196">
        <v>1385</v>
      </c>
      <c r="M7196">
        <v>1385</v>
      </c>
      <c r="N7196" t="s">
        <v>20</v>
      </c>
      <c r="O7196" t="s">
        <v>21</v>
      </c>
      <c r="P7196" t="s">
        <v>28</v>
      </c>
      <c r="Q7196" t="s">
        <v>34233</v>
      </c>
      <c r="R7196" t="s">
        <v>34233</v>
      </c>
      <c r="S7196" t="s">
        <v>32628</v>
      </c>
      <c r="T7196" t="s">
        <v>34356</v>
      </c>
      <c r="U7196" t="s">
        <v>32656</v>
      </c>
      <c r="V7196" t="s">
        <v>33292</v>
      </c>
      <c r="W7196">
        <v>346</v>
      </c>
      <c r="X7196">
        <v>2</v>
      </c>
      <c r="Y7196">
        <v>1</v>
      </c>
      <c r="Z7196">
        <v>650</v>
      </c>
      <c r="AA7196">
        <v>8.5</v>
      </c>
      <c r="AB7196">
        <v>25</v>
      </c>
      <c r="AC7196">
        <v>2</v>
      </c>
      <c r="AD7196" t="str">
        <f t="shared" si="1081"/>
        <v/>
      </c>
      <c r="AE7196" t="str">
        <f t="shared" si="1087"/>
        <v/>
      </c>
      <c r="AF7196" t="str">
        <f t="shared" si="1086"/>
        <v/>
      </c>
      <c r="AG7196">
        <f t="shared" si="1085"/>
        <v>2</v>
      </c>
      <c r="AH7196">
        <f t="shared" si="1083"/>
        <v>5.6</v>
      </c>
      <c r="AI7196">
        <v>0.14499999999999999</v>
      </c>
      <c r="AJ7196">
        <f t="shared" si="1079"/>
        <v>0.81199999999999994</v>
      </c>
      <c r="AK7196" t="str">
        <f t="shared" si="1084"/>
        <v/>
      </c>
      <c r="AL7196" t="str">
        <f t="shared" si="1082"/>
        <v/>
      </c>
    </row>
    <row r="7197" spans="1:39" x14ac:dyDescent="0.2">
      <c r="A7197" t="s">
        <v>15793</v>
      </c>
      <c r="B7197" t="s">
        <v>830</v>
      </c>
      <c r="C7197" t="s">
        <v>15794</v>
      </c>
      <c r="D7197" s="1">
        <v>37384</v>
      </c>
      <c r="E7197" s="1">
        <v>43456</v>
      </c>
      <c r="F7197" t="s">
        <v>19</v>
      </c>
      <c r="I7197">
        <v>100</v>
      </c>
      <c r="J7197">
        <v>0</v>
      </c>
      <c r="K7197">
        <v>0</v>
      </c>
      <c r="L7197">
        <v>1264</v>
      </c>
      <c r="M7197">
        <v>1264</v>
      </c>
      <c r="N7197" t="s">
        <v>20</v>
      </c>
      <c r="O7197" t="s">
        <v>15795</v>
      </c>
      <c r="P7197" t="s">
        <v>28</v>
      </c>
      <c r="Q7197" t="s">
        <v>34233</v>
      </c>
      <c r="R7197" t="s">
        <v>34233</v>
      </c>
      <c r="S7197" t="s">
        <v>32628</v>
      </c>
      <c r="T7197" t="s">
        <v>32663</v>
      </c>
      <c r="U7197" t="s">
        <v>32656</v>
      </c>
      <c r="V7197" t="s">
        <v>33292</v>
      </c>
      <c r="W7197">
        <v>316</v>
      </c>
      <c r="X7197">
        <v>2</v>
      </c>
      <c r="Y7197">
        <v>1</v>
      </c>
      <c r="Z7197">
        <v>650</v>
      </c>
      <c r="AA7197">
        <v>8.5</v>
      </c>
      <c r="AB7197">
        <v>25</v>
      </c>
      <c r="AC7197">
        <v>2</v>
      </c>
      <c r="AD7197" t="str">
        <f t="shared" si="1081"/>
        <v/>
      </c>
      <c r="AE7197" t="str">
        <f t="shared" si="1087"/>
        <v/>
      </c>
      <c r="AF7197" t="str">
        <f t="shared" si="1086"/>
        <v/>
      </c>
      <c r="AG7197">
        <f t="shared" si="1085"/>
        <v>2</v>
      </c>
      <c r="AH7197">
        <f t="shared" si="1083"/>
        <v>5.6</v>
      </c>
      <c r="AI7197">
        <v>0.14499999999999999</v>
      </c>
      <c r="AJ7197">
        <f t="shared" si="1079"/>
        <v>0.81199999999999994</v>
      </c>
      <c r="AK7197" t="str">
        <f t="shared" si="1084"/>
        <v/>
      </c>
      <c r="AL7197" t="str">
        <f t="shared" si="1082"/>
        <v/>
      </c>
    </row>
    <row r="7198" spans="1:39" x14ac:dyDescent="0.2">
      <c r="A7198" t="s">
        <v>15835</v>
      </c>
      <c r="B7198" t="s">
        <v>830</v>
      </c>
      <c r="C7198" t="s">
        <v>15836</v>
      </c>
      <c r="D7198" s="1">
        <v>37384</v>
      </c>
      <c r="E7198" s="1">
        <v>43456</v>
      </c>
      <c r="F7198" t="s">
        <v>19</v>
      </c>
      <c r="I7198">
        <v>100</v>
      </c>
      <c r="J7198">
        <v>0</v>
      </c>
      <c r="K7198">
        <v>0</v>
      </c>
      <c r="L7198">
        <v>1263</v>
      </c>
      <c r="M7198">
        <v>1263</v>
      </c>
      <c r="N7198" t="s">
        <v>20</v>
      </c>
      <c r="O7198" t="s">
        <v>15837</v>
      </c>
      <c r="P7198" t="s">
        <v>28</v>
      </c>
      <c r="Q7198" t="s">
        <v>34233</v>
      </c>
      <c r="R7198" t="s">
        <v>34233</v>
      </c>
      <c r="S7198" t="s">
        <v>32628</v>
      </c>
      <c r="T7198" t="s">
        <v>34356</v>
      </c>
      <c r="U7198" t="s">
        <v>32656</v>
      </c>
      <c r="V7198" t="s">
        <v>33292</v>
      </c>
      <c r="W7198">
        <v>316</v>
      </c>
      <c r="X7198">
        <v>2</v>
      </c>
      <c r="Y7198">
        <v>1</v>
      </c>
      <c r="Z7198">
        <v>650</v>
      </c>
      <c r="AA7198">
        <v>8.5</v>
      </c>
      <c r="AB7198">
        <v>25</v>
      </c>
      <c r="AC7198">
        <v>2</v>
      </c>
      <c r="AD7198" t="str">
        <f t="shared" si="1081"/>
        <v/>
      </c>
      <c r="AE7198" t="str">
        <f t="shared" si="1087"/>
        <v/>
      </c>
      <c r="AF7198" t="str">
        <f t="shared" si="1086"/>
        <v/>
      </c>
      <c r="AG7198">
        <f t="shared" si="1085"/>
        <v>2</v>
      </c>
      <c r="AH7198">
        <f t="shared" si="1083"/>
        <v>5.6</v>
      </c>
      <c r="AI7198">
        <v>0.14499999999999999</v>
      </c>
      <c r="AJ7198">
        <f t="shared" ref="AJ7198:AJ7261" si="1088">IF(COUNTBLANK(AH7198),"",AH7198*AI7198)</f>
        <v>0.81199999999999994</v>
      </c>
      <c r="AK7198" t="str">
        <f t="shared" si="1084"/>
        <v/>
      </c>
      <c r="AL7198" t="str">
        <f t="shared" si="1082"/>
        <v/>
      </c>
    </row>
    <row r="7199" spans="1:39" x14ac:dyDescent="0.2">
      <c r="A7199" t="s">
        <v>20827</v>
      </c>
      <c r="B7199" t="s">
        <v>830</v>
      </c>
      <c r="C7199" t="s">
        <v>20828</v>
      </c>
      <c r="D7199" s="1">
        <v>38504</v>
      </c>
      <c r="E7199" s="1">
        <v>43829</v>
      </c>
      <c r="F7199" t="s">
        <v>39</v>
      </c>
      <c r="I7199">
        <v>100</v>
      </c>
      <c r="J7199">
        <v>0</v>
      </c>
      <c r="K7199">
        <v>0</v>
      </c>
      <c r="L7199">
        <v>191</v>
      </c>
      <c r="M7199">
        <v>191</v>
      </c>
      <c r="N7199" t="s">
        <v>20</v>
      </c>
      <c r="O7199" t="s">
        <v>20829</v>
      </c>
      <c r="P7199" t="s">
        <v>28</v>
      </c>
      <c r="Q7199" t="s">
        <v>34233</v>
      </c>
      <c r="R7199" t="s">
        <v>34233</v>
      </c>
      <c r="S7199" t="s">
        <v>33942</v>
      </c>
      <c r="T7199" t="s">
        <v>34233</v>
      </c>
      <c r="V7199" t="s">
        <v>33245</v>
      </c>
      <c r="AD7199" t="str">
        <f t="shared" si="1081"/>
        <v/>
      </c>
      <c r="AE7199" t="str">
        <f t="shared" si="1087"/>
        <v/>
      </c>
      <c r="AF7199" t="str">
        <f t="shared" si="1086"/>
        <v/>
      </c>
      <c r="AG7199" t="str">
        <f t="shared" si="1085"/>
        <v/>
      </c>
      <c r="AH7199" t="str">
        <f t="shared" si="1083"/>
        <v/>
      </c>
      <c r="AI7199">
        <v>0.14499999999999999</v>
      </c>
      <c r="AJ7199" t="str">
        <f t="shared" si="1088"/>
        <v/>
      </c>
      <c r="AK7199" t="str">
        <f t="shared" si="1084"/>
        <v/>
      </c>
      <c r="AL7199" t="str">
        <f t="shared" si="1082"/>
        <v/>
      </c>
    </row>
    <row r="7200" spans="1:39" x14ac:dyDescent="0.2">
      <c r="A7200" t="s">
        <v>15229</v>
      </c>
      <c r="B7200" t="s">
        <v>830</v>
      </c>
      <c r="C7200" t="s">
        <v>15230</v>
      </c>
      <c r="D7200" s="1">
        <v>37384</v>
      </c>
      <c r="E7200" s="1">
        <v>43456</v>
      </c>
      <c r="F7200" t="s">
        <v>19</v>
      </c>
      <c r="I7200">
        <v>100</v>
      </c>
      <c r="J7200">
        <v>0</v>
      </c>
      <c r="K7200">
        <v>0</v>
      </c>
      <c r="L7200">
        <v>1164</v>
      </c>
      <c r="M7200">
        <v>1164</v>
      </c>
      <c r="N7200" t="s">
        <v>20</v>
      </c>
      <c r="O7200" t="s">
        <v>15231</v>
      </c>
      <c r="P7200" t="s">
        <v>28</v>
      </c>
      <c r="Q7200" t="s">
        <v>34233</v>
      </c>
      <c r="R7200" t="s">
        <v>34233</v>
      </c>
      <c r="S7200" t="s">
        <v>32628</v>
      </c>
      <c r="T7200" t="s">
        <v>34354</v>
      </c>
      <c r="U7200" t="s">
        <v>32634</v>
      </c>
      <c r="V7200" t="s">
        <v>33245</v>
      </c>
      <c r="X7200">
        <v>1.5</v>
      </c>
      <c r="Y7200">
        <v>1</v>
      </c>
      <c r="AA7200">
        <v>9</v>
      </c>
      <c r="AB7200">
        <v>15</v>
      </c>
      <c r="AC7200">
        <v>1</v>
      </c>
      <c r="AD7200" t="str">
        <f t="shared" si="1081"/>
        <v/>
      </c>
      <c r="AE7200" t="str">
        <f t="shared" si="1087"/>
        <v/>
      </c>
      <c r="AF7200" t="str">
        <f t="shared" si="1086"/>
        <v/>
      </c>
      <c r="AG7200">
        <f t="shared" si="1085"/>
        <v>1</v>
      </c>
      <c r="AH7200">
        <f t="shared" si="1083"/>
        <v>2.8</v>
      </c>
      <c r="AI7200">
        <v>0.14499999999999999</v>
      </c>
      <c r="AJ7200">
        <f t="shared" si="1088"/>
        <v>0.40599999999999997</v>
      </c>
      <c r="AK7200" t="str">
        <f t="shared" si="1084"/>
        <v/>
      </c>
      <c r="AL7200" t="str">
        <f t="shared" si="1082"/>
        <v/>
      </c>
    </row>
    <row r="7201" spans="1:39" x14ac:dyDescent="0.2">
      <c r="A7201" t="s">
        <v>15235</v>
      </c>
      <c r="B7201" t="s">
        <v>830</v>
      </c>
      <c r="C7201" t="s">
        <v>15236</v>
      </c>
      <c r="D7201" s="1">
        <v>37384</v>
      </c>
      <c r="E7201" s="1">
        <v>43456</v>
      </c>
      <c r="F7201" t="s">
        <v>19</v>
      </c>
      <c r="I7201">
        <v>100</v>
      </c>
      <c r="J7201">
        <v>0</v>
      </c>
      <c r="K7201">
        <v>0</v>
      </c>
      <c r="L7201">
        <v>1163</v>
      </c>
      <c r="M7201">
        <v>1163</v>
      </c>
      <c r="N7201" t="s">
        <v>20</v>
      </c>
      <c r="O7201" t="s">
        <v>15237</v>
      </c>
      <c r="P7201" t="s">
        <v>28</v>
      </c>
      <c r="Q7201" t="s">
        <v>34233</v>
      </c>
      <c r="R7201" t="s">
        <v>34233</v>
      </c>
      <c r="S7201" t="s">
        <v>32628</v>
      </c>
      <c r="T7201" t="s">
        <v>34357</v>
      </c>
      <c r="U7201" t="s">
        <v>32634</v>
      </c>
      <c r="V7201" t="s">
        <v>33245</v>
      </c>
      <c r="X7201">
        <v>1.5</v>
      </c>
      <c r="Y7201">
        <v>1</v>
      </c>
      <c r="AA7201">
        <v>9</v>
      </c>
      <c r="AB7201">
        <v>15</v>
      </c>
      <c r="AC7201">
        <v>1</v>
      </c>
      <c r="AD7201" t="str">
        <f t="shared" si="1081"/>
        <v/>
      </c>
      <c r="AE7201" t="str">
        <f t="shared" si="1087"/>
        <v/>
      </c>
      <c r="AF7201" t="str">
        <f t="shared" si="1086"/>
        <v/>
      </c>
      <c r="AG7201">
        <f t="shared" si="1085"/>
        <v>1</v>
      </c>
      <c r="AH7201">
        <f t="shared" si="1083"/>
        <v>2.8</v>
      </c>
      <c r="AI7201">
        <v>0.14499999999999999</v>
      </c>
      <c r="AJ7201">
        <f t="shared" si="1088"/>
        <v>0.40599999999999997</v>
      </c>
      <c r="AK7201" t="str">
        <f t="shared" si="1084"/>
        <v/>
      </c>
      <c r="AL7201" t="str">
        <f t="shared" si="1082"/>
        <v/>
      </c>
    </row>
    <row r="7202" spans="1:39" x14ac:dyDescent="0.2">
      <c r="A7202" t="s">
        <v>15238</v>
      </c>
      <c r="B7202" t="s">
        <v>830</v>
      </c>
      <c r="C7202" t="s">
        <v>15239</v>
      </c>
      <c r="D7202" s="1">
        <v>37384</v>
      </c>
      <c r="E7202" s="1">
        <v>43456</v>
      </c>
      <c r="F7202" t="s">
        <v>19</v>
      </c>
      <c r="I7202">
        <v>100</v>
      </c>
      <c r="J7202">
        <v>0</v>
      </c>
      <c r="K7202">
        <v>0</v>
      </c>
      <c r="L7202">
        <v>1165</v>
      </c>
      <c r="M7202">
        <v>1164</v>
      </c>
      <c r="N7202" t="s">
        <v>20</v>
      </c>
      <c r="O7202" t="s">
        <v>15240</v>
      </c>
      <c r="P7202" t="s">
        <v>28</v>
      </c>
      <c r="Q7202" t="s">
        <v>34233</v>
      </c>
      <c r="R7202" t="s">
        <v>34233</v>
      </c>
      <c r="S7202" t="s">
        <v>32628</v>
      </c>
      <c r="T7202" t="s">
        <v>34357</v>
      </c>
      <c r="U7202" t="s">
        <v>32634</v>
      </c>
      <c r="V7202" t="s">
        <v>33245</v>
      </c>
      <c r="X7202">
        <v>2</v>
      </c>
      <c r="Y7202">
        <v>1</v>
      </c>
      <c r="AA7202">
        <v>9</v>
      </c>
      <c r="AB7202">
        <v>15</v>
      </c>
      <c r="AC7202">
        <v>1</v>
      </c>
      <c r="AD7202" t="str">
        <f t="shared" si="1081"/>
        <v/>
      </c>
      <c r="AE7202" t="str">
        <f t="shared" si="1087"/>
        <v/>
      </c>
      <c r="AF7202" t="str">
        <f t="shared" si="1086"/>
        <v/>
      </c>
      <c r="AG7202">
        <f t="shared" si="1085"/>
        <v>1</v>
      </c>
      <c r="AH7202">
        <f t="shared" si="1083"/>
        <v>2.8</v>
      </c>
      <c r="AI7202">
        <v>0.14499999999999999</v>
      </c>
      <c r="AJ7202">
        <f t="shared" si="1088"/>
        <v>0.40599999999999997</v>
      </c>
      <c r="AK7202" t="str">
        <f t="shared" si="1084"/>
        <v/>
      </c>
      <c r="AL7202" t="str">
        <f t="shared" si="1082"/>
        <v/>
      </c>
    </row>
    <row r="7203" spans="1:39" x14ac:dyDescent="0.2">
      <c r="A7203" t="s">
        <v>15241</v>
      </c>
      <c r="B7203" t="s">
        <v>830</v>
      </c>
      <c r="C7203" t="s">
        <v>15242</v>
      </c>
      <c r="D7203" s="1">
        <v>37384</v>
      </c>
      <c r="E7203" s="1">
        <v>43456</v>
      </c>
      <c r="F7203" t="s">
        <v>19</v>
      </c>
      <c r="I7203">
        <v>100</v>
      </c>
      <c r="J7203">
        <v>0</v>
      </c>
      <c r="K7203">
        <v>0</v>
      </c>
      <c r="L7203">
        <v>1206</v>
      </c>
      <c r="M7203">
        <v>1206</v>
      </c>
      <c r="N7203" t="s">
        <v>20</v>
      </c>
      <c r="O7203" t="s">
        <v>15243</v>
      </c>
      <c r="P7203" t="s">
        <v>28</v>
      </c>
      <c r="Q7203" t="s">
        <v>34234</v>
      </c>
      <c r="R7203" s="9" t="s">
        <v>33768</v>
      </c>
      <c r="S7203" t="s">
        <v>33942</v>
      </c>
      <c r="T7203" t="s">
        <v>34233</v>
      </c>
      <c r="U7203" t="s">
        <v>32634</v>
      </c>
      <c r="V7203" t="s">
        <v>33245</v>
      </c>
      <c r="X7203">
        <v>1.5</v>
      </c>
      <c r="Y7203">
        <v>1</v>
      </c>
      <c r="AA7203">
        <v>9</v>
      </c>
      <c r="AB7203">
        <v>15</v>
      </c>
      <c r="AC7203">
        <v>1</v>
      </c>
      <c r="AD7203" t="str">
        <f t="shared" si="1081"/>
        <v/>
      </c>
      <c r="AE7203">
        <f t="shared" si="1087"/>
        <v>1</v>
      </c>
      <c r="AF7203" t="str">
        <f t="shared" si="1086"/>
        <v/>
      </c>
      <c r="AG7203" t="str">
        <f t="shared" si="1085"/>
        <v/>
      </c>
      <c r="AH7203" t="str">
        <f t="shared" si="1083"/>
        <v/>
      </c>
      <c r="AI7203">
        <v>0.14499999999999999</v>
      </c>
      <c r="AJ7203" t="str">
        <f t="shared" si="1088"/>
        <v/>
      </c>
      <c r="AK7203">
        <f t="shared" si="1084"/>
        <v>2.8</v>
      </c>
      <c r="AL7203">
        <f t="shared" si="1082"/>
        <v>0.40599999999999997</v>
      </c>
    </row>
    <row r="7204" spans="1:39" x14ac:dyDescent="0.2">
      <c r="A7204" t="s">
        <v>15244</v>
      </c>
      <c r="B7204" t="s">
        <v>830</v>
      </c>
      <c r="C7204" t="s">
        <v>15245</v>
      </c>
      <c r="D7204" s="1">
        <v>37384</v>
      </c>
      <c r="E7204" s="1">
        <v>43456</v>
      </c>
      <c r="F7204" t="s">
        <v>19</v>
      </c>
      <c r="I7204">
        <v>100</v>
      </c>
      <c r="J7204">
        <v>0</v>
      </c>
      <c r="K7204">
        <v>0</v>
      </c>
      <c r="L7204">
        <v>1224</v>
      </c>
      <c r="M7204">
        <v>1224</v>
      </c>
      <c r="N7204" t="s">
        <v>20</v>
      </c>
      <c r="O7204" t="s">
        <v>15246</v>
      </c>
      <c r="P7204" t="s">
        <v>28</v>
      </c>
      <c r="Q7204" t="s">
        <v>34233</v>
      </c>
      <c r="R7204" t="s">
        <v>34233</v>
      </c>
      <c r="S7204" t="s">
        <v>32628</v>
      </c>
      <c r="T7204" t="s">
        <v>34357</v>
      </c>
      <c r="U7204" t="s">
        <v>32634</v>
      </c>
      <c r="V7204" t="s">
        <v>33245</v>
      </c>
      <c r="X7204">
        <v>2</v>
      </c>
      <c r="Y7204">
        <v>1</v>
      </c>
      <c r="AA7204">
        <v>9</v>
      </c>
      <c r="AB7204">
        <v>15</v>
      </c>
      <c r="AC7204">
        <v>1</v>
      </c>
      <c r="AD7204" t="str">
        <f t="shared" si="1081"/>
        <v/>
      </c>
      <c r="AE7204" t="str">
        <f t="shared" si="1087"/>
        <v/>
      </c>
      <c r="AF7204" t="str">
        <f t="shared" si="1086"/>
        <v/>
      </c>
      <c r="AG7204">
        <f t="shared" si="1085"/>
        <v>1</v>
      </c>
      <c r="AH7204">
        <f t="shared" si="1083"/>
        <v>2.8</v>
      </c>
      <c r="AI7204">
        <v>0.14499999999999999</v>
      </c>
      <c r="AJ7204">
        <f t="shared" si="1088"/>
        <v>0.40599999999999997</v>
      </c>
      <c r="AK7204" t="str">
        <f t="shared" si="1084"/>
        <v/>
      </c>
      <c r="AL7204" t="str">
        <f t="shared" si="1082"/>
        <v/>
      </c>
    </row>
    <row r="7205" spans="1:39" x14ac:dyDescent="0.2">
      <c r="A7205" t="s">
        <v>15247</v>
      </c>
      <c r="B7205" t="s">
        <v>830</v>
      </c>
      <c r="C7205" t="s">
        <v>15248</v>
      </c>
      <c r="D7205" s="1">
        <v>37384</v>
      </c>
      <c r="E7205" s="1">
        <v>43456</v>
      </c>
      <c r="F7205" t="s">
        <v>19</v>
      </c>
      <c r="I7205">
        <v>100</v>
      </c>
      <c r="J7205">
        <v>0</v>
      </c>
      <c r="K7205">
        <v>0</v>
      </c>
      <c r="L7205">
        <v>1359</v>
      </c>
      <c r="M7205">
        <v>1359</v>
      </c>
      <c r="N7205" t="s">
        <v>20</v>
      </c>
      <c r="O7205" t="s">
        <v>15249</v>
      </c>
      <c r="P7205" t="s">
        <v>28</v>
      </c>
      <c r="Q7205" t="s">
        <v>34233</v>
      </c>
      <c r="R7205" t="s">
        <v>34233</v>
      </c>
      <c r="S7205" t="s">
        <v>32628</v>
      </c>
      <c r="T7205" t="s">
        <v>34357</v>
      </c>
      <c r="U7205" t="s">
        <v>32634</v>
      </c>
      <c r="V7205" t="s">
        <v>33245</v>
      </c>
      <c r="X7205">
        <v>1.5</v>
      </c>
      <c r="Y7205">
        <v>1</v>
      </c>
      <c r="AA7205">
        <v>9</v>
      </c>
      <c r="AB7205">
        <v>15</v>
      </c>
      <c r="AC7205">
        <v>1</v>
      </c>
      <c r="AD7205" t="str">
        <f t="shared" si="1081"/>
        <v/>
      </c>
      <c r="AE7205" t="str">
        <f t="shared" si="1087"/>
        <v/>
      </c>
      <c r="AF7205" t="str">
        <f t="shared" si="1086"/>
        <v/>
      </c>
      <c r="AG7205">
        <f t="shared" si="1085"/>
        <v>1</v>
      </c>
      <c r="AH7205">
        <f t="shared" si="1083"/>
        <v>2.8</v>
      </c>
      <c r="AI7205">
        <v>0.14499999999999999</v>
      </c>
      <c r="AJ7205">
        <f t="shared" si="1088"/>
        <v>0.40599999999999997</v>
      </c>
      <c r="AK7205" t="str">
        <f t="shared" si="1084"/>
        <v/>
      </c>
      <c r="AL7205" t="str">
        <f t="shared" si="1082"/>
        <v/>
      </c>
    </row>
    <row r="7206" spans="1:39" x14ac:dyDescent="0.2">
      <c r="A7206" t="s">
        <v>15773</v>
      </c>
      <c r="B7206" t="s">
        <v>830</v>
      </c>
      <c r="C7206" t="s">
        <v>15774</v>
      </c>
      <c r="D7206" s="1">
        <v>37384</v>
      </c>
      <c r="E7206" s="1">
        <v>43456</v>
      </c>
      <c r="F7206" t="s">
        <v>19</v>
      </c>
      <c r="I7206">
        <v>100</v>
      </c>
      <c r="J7206">
        <v>0</v>
      </c>
      <c r="K7206">
        <v>0</v>
      </c>
      <c r="L7206">
        <v>1232</v>
      </c>
      <c r="M7206">
        <v>1232</v>
      </c>
      <c r="N7206" t="s">
        <v>20</v>
      </c>
      <c r="O7206" t="s">
        <v>15775</v>
      </c>
      <c r="P7206" t="s">
        <v>28</v>
      </c>
      <c r="Q7206" t="s">
        <v>34233</v>
      </c>
      <c r="R7206" t="s">
        <v>34233</v>
      </c>
      <c r="S7206" t="s">
        <v>32628</v>
      </c>
      <c r="T7206" t="s">
        <v>34357</v>
      </c>
      <c r="U7206" t="s">
        <v>32634</v>
      </c>
      <c r="V7206" t="s">
        <v>33245</v>
      </c>
      <c r="X7206">
        <v>2</v>
      </c>
      <c r="Y7206">
        <v>1</v>
      </c>
      <c r="AA7206">
        <v>9</v>
      </c>
      <c r="AB7206">
        <v>15</v>
      </c>
      <c r="AC7206">
        <v>1</v>
      </c>
      <c r="AD7206" t="str">
        <f t="shared" si="1081"/>
        <v/>
      </c>
      <c r="AE7206" t="str">
        <f t="shared" si="1087"/>
        <v/>
      </c>
      <c r="AF7206" t="str">
        <f t="shared" si="1086"/>
        <v/>
      </c>
      <c r="AG7206">
        <f t="shared" si="1085"/>
        <v>1</v>
      </c>
      <c r="AH7206">
        <f t="shared" si="1083"/>
        <v>2.8</v>
      </c>
      <c r="AI7206">
        <v>0.14499999999999999</v>
      </c>
      <c r="AJ7206">
        <f t="shared" si="1088"/>
        <v>0.40599999999999997</v>
      </c>
      <c r="AK7206" t="str">
        <f t="shared" si="1084"/>
        <v/>
      </c>
      <c r="AL7206" t="str">
        <f t="shared" si="1082"/>
        <v/>
      </c>
    </row>
    <row r="7207" spans="1:39" x14ac:dyDescent="0.2">
      <c r="A7207" t="s">
        <v>15776</v>
      </c>
      <c r="B7207" t="s">
        <v>830</v>
      </c>
      <c r="C7207" t="s">
        <v>15777</v>
      </c>
      <c r="D7207" s="1">
        <v>37384</v>
      </c>
      <c r="E7207" s="1">
        <v>43456</v>
      </c>
      <c r="F7207" t="s">
        <v>19</v>
      </c>
      <c r="I7207">
        <v>100</v>
      </c>
      <c r="J7207">
        <v>0</v>
      </c>
      <c r="K7207">
        <v>0</v>
      </c>
      <c r="L7207">
        <v>1190</v>
      </c>
      <c r="M7207">
        <v>1190</v>
      </c>
      <c r="N7207" t="s">
        <v>20</v>
      </c>
      <c r="O7207" t="s">
        <v>15778</v>
      </c>
      <c r="P7207" t="s">
        <v>28</v>
      </c>
      <c r="Q7207" t="s">
        <v>34233</v>
      </c>
      <c r="R7207" t="s">
        <v>34233</v>
      </c>
      <c r="S7207" t="s">
        <v>32628</v>
      </c>
      <c r="T7207" t="s">
        <v>34357</v>
      </c>
      <c r="U7207" t="s">
        <v>32634</v>
      </c>
      <c r="V7207" t="s">
        <v>33245</v>
      </c>
      <c r="X7207">
        <v>1.5</v>
      </c>
      <c r="Y7207">
        <v>1</v>
      </c>
      <c r="AA7207">
        <v>9</v>
      </c>
      <c r="AB7207">
        <v>15</v>
      </c>
      <c r="AC7207">
        <v>1</v>
      </c>
      <c r="AD7207" t="str">
        <f t="shared" ref="AD7207:AD7270" si="1089">IF((S7207="tühi")*(F7207&lt;&gt;"Elamumaa")*(G7207&lt;&gt;"Elamumaa")*(H7207&lt;&gt;"Elamumaa"),IF(Z7207=0,"",Z7207),"")</f>
        <v/>
      </c>
      <c r="AE7207" t="str">
        <f t="shared" si="1087"/>
        <v/>
      </c>
      <c r="AF7207" t="str">
        <f t="shared" si="1086"/>
        <v/>
      </c>
      <c r="AG7207">
        <f t="shared" si="1085"/>
        <v>1</v>
      </c>
      <c r="AH7207">
        <f t="shared" si="1083"/>
        <v>2.8</v>
      </c>
      <c r="AI7207">
        <v>0.14499999999999999</v>
      </c>
      <c r="AJ7207">
        <f t="shared" si="1088"/>
        <v>0.40599999999999997</v>
      </c>
      <c r="AK7207" t="str">
        <f t="shared" si="1084"/>
        <v/>
      </c>
      <c r="AL7207" t="str">
        <f t="shared" si="1082"/>
        <v/>
      </c>
    </row>
    <row r="7208" spans="1:39" x14ac:dyDescent="0.2">
      <c r="A7208" t="s">
        <v>15779</v>
      </c>
      <c r="B7208" t="s">
        <v>830</v>
      </c>
      <c r="C7208" t="s">
        <v>15780</v>
      </c>
      <c r="D7208" s="1">
        <v>37384</v>
      </c>
      <c r="E7208" s="1">
        <v>43456</v>
      </c>
      <c r="F7208" t="s">
        <v>19</v>
      </c>
      <c r="I7208">
        <v>100</v>
      </c>
      <c r="J7208">
        <v>0</v>
      </c>
      <c r="K7208">
        <v>0</v>
      </c>
      <c r="L7208">
        <v>1260</v>
      </c>
      <c r="M7208">
        <v>1260</v>
      </c>
      <c r="N7208" t="s">
        <v>20</v>
      </c>
      <c r="O7208" t="s">
        <v>15781</v>
      </c>
      <c r="P7208" t="s">
        <v>28</v>
      </c>
      <c r="Q7208" t="s">
        <v>34233</v>
      </c>
      <c r="R7208" t="s">
        <v>34233</v>
      </c>
      <c r="S7208" t="s">
        <v>32628</v>
      </c>
      <c r="T7208" t="s">
        <v>34357</v>
      </c>
      <c r="U7208" t="s">
        <v>32634</v>
      </c>
      <c r="V7208" t="s">
        <v>33245</v>
      </c>
      <c r="X7208">
        <v>2</v>
      </c>
      <c r="Y7208">
        <v>1</v>
      </c>
      <c r="AA7208">
        <v>9</v>
      </c>
      <c r="AB7208">
        <v>15</v>
      </c>
      <c r="AC7208">
        <v>1</v>
      </c>
      <c r="AD7208" t="str">
        <f t="shared" si="1089"/>
        <v/>
      </c>
      <c r="AE7208" t="str">
        <f t="shared" si="1087"/>
        <v/>
      </c>
      <c r="AF7208" t="str">
        <f t="shared" si="1086"/>
        <v/>
      </c>
      <c r="AG7208">
        <f t="shared" si="1085"/>
        <v>1</v>
      </c>
      <c r="AH7208">
        <f t="shared" si="1083"/>
        <v>2.8</v>
      </c>
      <c r="AI7208">
        <v>0.14499999999999999</v>
      </c>
      <c r="AJ7208">
        <f t="shared" si="1088"/>
        <v>0.40599999999999997</v>
      </c>
      <c r="AK7208" t="str">
        <f t="shared" si="1084"/>
        <v/>
      </c>
      <c r="AL7208" t="str">
        <f t="shared" si="1082"/>
        <v/>
      </c>
    </row>
    <row r="7209" spans="1:39" x14ac:dyDescent="0.2">
      <c r="A7209" t="s">
        <v>15782</v>
      </c>
      <c r="B7209" t="s">
        <v>830</v>
      </c>
      <c r="C7209" t="s">
        <v>15783</v>
      </c>
      <c r="D7209" s="1">
        <v>37384</v>
      </c>
      <c r="E7209" s="1">
        <v>43456</v>
      </c>
      <c r="F7209" t="s">
        <v>19</v>
      </c>
      <c r="I7209">
        <v>100</v>
      </c>
      <c r="J7209">
        <v>0</v>
      </c>
      <c r="K7209">
        <v>0</v>
      </c>
      <c r="L7209">
        <v>932</v>
      </c>
      <c r="M7209">
        <v>932</v>
      </c>
      <c r="N7209" t="s">
        <v>20</v>
      </c>
      <c r="O7209" t="s">
        <v>15784</v>
      </c>
      <c r="P7209" t="s">
        <v>28</v>
      </c>
      <c r="Q7209" t="s">
        <v>34233</v>
      </c>
      <c r="R7209" t="s">
        <v>34233</v>
      </c>
      <c r="S7209" t="s">
        <v>32628</v>
      </c>
      <c r="T7209" t="s">
        <v>34357</v>
      </c>
      <c r="U7209" t="s">
        <v>32634</v>
      </c>
      <c r="V7209" t="s">
        <v>33245</v>
      </c>
      <c r="X7209">
        <v>1.5</v>
      </c>
      <c r="Y7209">
        <v>1</v>
      </c>
      <c r="AA7209">
        <v>9</v>
      </c>
      <c r="AB7209">
        <v>15</v>
      </c>
      <c r="AC7209">
        <v>1</v>
      </c>
      <c r="AD7209" t="str">
        <f t="shared" si="1089"/>
        <v/>
      </c>
      <c r="AE7209" t="str">
        <f t="shared" si="1087"/>
        <v/>
      </c>
      <c r="AF7209" t="str">
        <f t="shared" si="1086"/>
        <v/>
      </c>
      <c r="AG7209">
        <f t="shared" si="1085"/>
        <v>1</v>
      </c>
      <c r="AH7209">
        <f t="shared" si="1083"/>
        <v>2.8</v>
      </c>
      <c r="AI7209">
        <v>0.14499999999999999</v>
      </c>
      <c r="AJ7209">
        <f t="shared" si="1088"/>
        <v>0.40599999999999997</v>
      </c>
      <c r="AK7209" t="str">
        <f t="shared" si="1084"/>
        <v/>
      </c>
      <c r="AL7209" t="str">
        <f t="shared" si="1082"/>
        <v/>
      </c>
    </row>
    <row r="7210" spans="1:39" s="20" customFormat="1" x14ac:dyDescent="0.2">
      <c r="A7210" s="20" t="s">
        <v>16645</v>
      </c>
      <c r="B7210" s="20" t="s">
        <v>830</v>
      </c>
      <c r="C7210" s="20" t="s">
        <v>16646</v>
      </c>
      <c r="D7210" s="21">
        <v>37512</v>
      </c>
      <c r="E7210" s="21">
        <v>43456</v>
      </c>
      <c r="F7210" s="20" t="s">
        <v>19</v>
      </c>
      <c r="I7210" s="20">
        <v>100</v>
      </c>
      <c r="J7210" s="20">
        <v>0</v>
      </c>
      <c r="K7210" s="20">
        <v>0</v>
      </c>
      <c r="L7210" s="20">
        <v>337</v>
      </c>
      <c r="M7210" s="20">
        <v>337</v>
      </c>
      <c r="N7210" s="20" t="s">
        <v>20</v>
      </c>
      <c r="O7210" s="20" t="s">
        <v>16647</v>
      </c>
      <c r="P7210" s="20" t="s">
        <v>28</v>
      </c>
      <c r="Q7210" s="20" t="s">
        <v>34233</v>
      </c>
      <c r="R7210" s="20" t="s">
        <v>34233</v>
      </c>
      <c r="S7210" s="20" t="s">
        <v>33942</v>
      </c>
      <c r="T7210" s="20" t="s">
        <v>34233</v>
      </c>
      <c r="V7210" s="20" t="s">
        <v>33245</v>
      </c>
      <c r="AD7210" s="20" t="str">
        <f t="shared" si="1089"/>
        <v/>
      </c>
      <c r="AE7210" s="20" t="str">
        <f t="shared" si="1087"/>
        <v/>
      </c>
      <c r="AF7210" s="20" t="str">
        <f t="shared" si="1086"/>
        <v/>
      </c>
      <c r="AG7210" s="20" t="str">
        <f t="shared" si="1085"/>
        <v/>
      </c>
      <c r="AH7210" s="20" t="str">
        <f t="shared" si="1083"/>
        <v/>
      </c>
      <c r="AI7210" s="20">
        <v>0.14499999999999999</v>
      </c>
      <c r="AJ7210" s="20" t="str">
        <f t="shared" si="1088"/>
        <v/>
      </c>
      <c r="AK7210" s="20" t="str">
        <f t="shared" si="1084"/>
        <v/>
      </c>
      <c r="AL7210" s="20" t="str">
        <f t="shared" si="1082"/>
        <v/>
      </c>
      <c r="AM7210" s="20" t="s">
        <v>34198</v>
      </c>
    </row>
    <row r="7211" spans="1:39" x14ac:dyDescent="0.2">
      <c r="A7211" t="s">
        <v>15613</v>
      </c>
      <c r="B7211" t="s">
        <v>830</v>
      </c>
      <c r="C7211" t="s">
        <v>15614</v>
      </c>
      <c r="D7211" s="1">
        <v>37384</v>
      </c>
      <c r="E7211" s="1">
        <v>43456</v>
      </c>
      <c r="F7211" t="s">
        <v>19</v>
      </c>
      <c r="I7211">
        <v>100</v>
      </c>
      <c r="J7211">
        <v>0</v>
      </c>
      <c r="K7211">
        <v>0</v>
      </c>
      <c r="L7211">
        <v>1236</v>
      </c>
      <c r="M7211">
        <v>1236</v>
      </c>
      <c r="N7211" t="s">
        <v>20</v>
      </c>
      <c r="O7211" t="s">
        <v>15615</v>
      </c>
      <c r="P7211" t="s">
        <v>28</v>
      </c>
      <c r="Q7211" t="s">
        <v>34233</v>
      </c>
      <c r="R7211" t="s">
        <v>34233</v>
      </c>
      <c r="S7211" t="s">
        <v>32628</v>
      </c>
      <c r="T7211" t="s">
        <v>34366</v>
      </c>
      <c r="U7211" t="s">
        <v>32634</v>
      </c>
      <c r="V7211" t="s">
        <v>33245</v>
      </c>
      <c r="X7211">
        <v>2</v>
      </c>
      <c r="Y7211">
        <v>1</v>
      </c>
      <c r="AA7211">
        <v>9</v>
      </c>
      <c r="AB7211">
        <v>15</v>
      </c>
      <c r="AC7211">
        <v>1</v>
      </c>
      <c r="AD7211" t="str">
        <f t="shared" si="1089"/>
        <v/>
      </c>
      <c r="AE7211" t="str">
        <f t="shared" si="1087"/>
        <v/>
      </c>
      <c r="AF7211" t="str">
        <f t="shared" si="1086"/>
        <v/>
      </c>
      <c r="AG7211">
        <f t="shared" si="1085"/>
        <v>1</v>
      </c>
      <c r="AH7211">
        <f t="shared" si="1083"/>
        <v>2.8</v>
      </c>
      <c r="AI7211">
        <v>0.14499999999999999</v>
      </c>
      <c r="AJ7211">
        <f t="shared" si="1088"/>
        <v>0.40599999999999997</v>
      </c>
      <c r="AK7211" t="str">
        <f t="shared" si="1084"/>
        <v/>
      </c>
      <c r="AL7211" t="str">
        <f t="shared" ref="AL7211:AL7274" si="1090">IF(COUNTBLANK(AK7211),"",AK7211*AI7211)</f>
        <v/>
      </c>
    </row>
    <row r="7212" spans="1:39" x14ac:dyDescent="0.2">
      <c r="A7212" t="s">
        <v>16648</v>
      </c>
      <c r="B7212" t="s">
        <v>830</v>
      </c>
      <c r="C7212" t="s">
        <v>16649</v>
      </c>
      <c r="D7212" s="1">
        <v>37512</v>
      </c>
      <c r="E7212" s="1">
        <v>43456</v>
      </c>
      <c r="F7212" t="s">
        <v>19</v>
      </c>
      <c r="I7212">
        <v>100</v>
      </c>
      <c r="J7212">
        <v>0</v>
      </c>
      <c r="K7212">
        <v>0</v>
      </c>
      <c r="L7212">
        <v>1162</v>
      </c>
      <c r="M7212">
        <v>1162</v>
      </c>
      <c r="N7212" t="s">
        <v>20</v>
      </c>
      <c r="O7212" t="s">
        <v>16650</v>
      </c>
      <c r="P7212" t="s">
        <v>28</v>
      </c>
      <c r="Q7212" t="s">
        <v>34233</v>
      </c>
      <c r="R7212" t="s">
        <v>34233</v>
      </c>
      <c r="S7212" t="s">
        <v>32628</v>
      </c>
      <c r="T7212" t="s">
        <v>34357</v>
      </c>
      <c r="U7212" t="s">
        <v>32634</v>
      </c>
      <c r="V7212" t="s">
        <v>33252</v>
      </c>
      <c r="X7212">
        <v>1.5</v>
      </c>
      <c r="Y7212">
        <v>1</v>
      </c>
      <c r="AA7212">
        <v>9</v>
      </c>
      <c r="AB7212">
        <v>15</v>
      </c>
      <c r="AC7212">
        <v>1</v>
      </c>
      <c r="AD7212" t="str">
        <f t="shared" si="1089"/>
        <v/>
      </c>
      <c r="AE7212" t="str">
        <f t="shared" si="1087"/>
        <v/>
      </c>
      <c r="AF7212" t="str">
        <f t="shared" si="1086"/>
        <v/>
      </c>
      <c r="AG7212">
        <f t="shared" si="1085"/>
        <v>1</v>
      </c>
      <c r="AH7212">
        <f t="shared" si="1083"/>
        <v>2.8</v>
      </c>
      <c r="AI7212">
        <v>0.14499999999999999</v>
      </c>
      <c r="AJ7212">
        <f t="shared" si="1088"/>
        <v>0.40599999999999997</v>
      </c>
      <c r="AK7212" t="str">
        <f t="shared" si="1084"/>
        <v/>
      </c>
      <c r="AL7212" t="str">
        <f t="shared" si="1090"/>
        <v/>
      </c>
    </row>
    <row r="7213" spans="1:39" x14ac:dyDescent="0.2">
      <c r="A7213" t="s">
        <v>15489</v>
      </c>
      <c r="B7213" t="s">
        <v>830</v>
      </c>
      <c r="C7213" t="s">
        <v>15490</v>
      </c>
      <c r="D7213" s="1">
        <v>37384</v>
      </c>
      <c r="E7213" s="1">
        <v>43456</v>
      </c>
      <c r="F7213" t="s">
        <v>19</v>
      </c>
      <c r="I7213">
        <v>100</v>
      </c>
      <c r="J7213">
        <v>0</v>
      </c>
      <c r="K7213">
        <v>0</v>
      </c>
      <c r="L7213">
        <v>1474</v>
      </c>
      <c r="M7213">
        <v>1474</v>
      </c>
      <c r="N7213" t="s">
        <v>20</v>
      </c>
      <c r="O7213" t="s">
        <v>15491</v>
      </c>
      <c r="P7213" t="s">
        <v>28</v>
      </c>
      <c r="Q7213" t="s">
        <v>34233</v>
      </c>
      <c r="R7213" t="s">
        <v>34233</v>
      </c>
      <c r="S7213" t="s">
        <v>33797</v>
      </c>
      <c r="T7213" t="s">
        <v>34357</v>
      </c>
      <c r="U7213" t="s">
        <v>32634</v>
      </c>
      <c r="V7213" t="s">
        <v>33245</v>
      </c>
      <c r="X7213">
        <v>2</v>
      </c>
      <c r="Y7213">
        <v>1</v>
      </c>
      <c r="AA7213">
        <v>9</v>
      </c>
      <c r="AB7213">
        <v>15</v>
      </c>
      <c r="AC7213">
        <v>1</v>
      </c>
      <c r="AD7213" t="str">
        <f t="shared" si="1089"/>
        <v/>
      </c>
      <c r="AE7213" t="str">
        <f t="shared" si="1087"/>
        <v/>
      </c>
      <c r="AF7213" t="str">
        <f t="shared" si="1086"/>
        <v/>
      </c>
      <c r="AG7213">
        <f t="shared" si="1085"/>
        <v>1</v>
      </c>
      <c r="AH7213">
        <f t="shared" si="1083"/>
        <v>2.8</v>
      </c>
      <c r="AI7213">
        <v>0.14499999999999999</v>
      </c>
      <c r="AJ7213">
        <f t="shared" si="1088"/>
        <v>0.40599999999999997</v>
      </c>
      <c r="AK7213" t="str">
        <f t="shared" si="1084"/>
        <v/>
      </c>
      <c r="AL7213" t="str">
        <f t="shared" si="1090"/>
        <v/>
      </c>
    </row>
    <row r="7214" spans="1:39" x14ac:dyDescent="0.2">
      <c r="A7214" t="s">
        <v>16651</v>
      </c>
      <c r="B7214" t="s">
        <v>830</v>
      </c>
      <c r="C7214" t="s">
        <v>16652</v>
      </c>
      <c r="D7214" s="1">
        <v>37512</v>
      </c>
      <c r="E7214" s="1">
        <v>43456</v>
      </c>
      <c r="F7214" t="s">
        <v>19</v>
      </c>
      <c r="I7214">
        <v>100</v>
      </c>
      <c r="J7214">
        <v>0</v>
      </c>
      <c r="K7214">
        <v>0</v>
      </c>
      <c r="L7214">
        <v>890</v>
      </c>
      <c r="M7214">
        <v>890</v>
      </c>
      <c r="N7214" t="s">
        <v>20</v>
      </c>
      <c r="O7214" t="s">
        <v>16653</v>
      </c>
      <c r="P7214" t="s">
        <v>28</v>
      </c>
      <c r="Q7214" t="s">
        <v>34234</v>
      </c>
      <c r="R7214" t="s">
        <v>33768</v>
      </c>
      <c r="S7214" t="s">
        <v>32628</v>
      </c>
      <c r="T7214" t="s">
        <v>34357</v>
      </c>
      <c r="AD7214" t="str">
        <f t="shared" si="1089"/>
        <v/>
      </c>
      <c r="AE7214" t="str">
        <f t="shared" si="1087"/>
        <v/>
      </c>
      <c r="AF7214" t="str">
        <f t="shared" si="1086"/>
        <v/>
      </c>
      <c r="AG7214" s="17">
        <v>1</v>
      </c>
      <c r="AH7214">
        <f t="shared" si="1083"/>
        <v>2.8</v>
      </c>
      <c r="AI7214">
        <v>0.14499999999999999</v>
      </c>
      <c r="AJ7214">
        <f t="shared" si="1088"/>
        <v>0.40599999999999997</v>
      </c>
      <c r="AK7214" t="str">
        <f t="shared" si="1084"/>
        <v/>
      </c>
      <c r="AL7214" t="str">
        <f t="shared" si="1090"/>
        <v/>
      </c>
    </row>
    <row r="7215" spans="1:39" x14ac:dyDescent="0.2">
      <c r="A7215" t="s">
        <v>25611</v>
      </c>
      <c r="B7215" t="s">
        <v>830</v>
      </c>
      <c r="C7215" t="s">
        <v>25612</v>
      </c>
      <c r="D7215" s="1">
        <v>40155</v>
      </c>
      <c r="E7215" s="1">
        <v>43456</v>
      </c>
      <c r="F7215" t="s">
        <v>19</v>
      </c>
      <c r="I7215">
        <v>100</v>
      </c>
      <c r="J7215">
        <v>0</v>
      </c>
      <c r="K7215">
        <v>0</v>
      </c>
      <c r="L7215">
        <v>1368</v>
      </c>
      <c r="M7215">
        <v>1368</v>
      </c>
      <c r="N7215" t="s">
        <v>20</v>
      </c>
      <c r="O7215" t="s">
        <v>21</v>
      </c>
      <c r="P7215" t="s">
        <v>28</v>
      </c>
      <c r="Q7215" t="s">
        <v>34233</v>
      </c>
      <c r="R7215" t="s">
        <v>34233</v>
      </c>
      <c r="S7215" t="s">
        <v>32628</v>
      </c>
      <c r="T7215" t="s">
        <v>34355</v>
      </c>
      <c r="U7215" t="s">
        <v>32656</v>
      </c>
      <c r="V7215" t="s">
        <v>33301</v>
      </c>
      <c r="W7215">
        <v>240</v>
      </c>
      <c r="X7215">
        <v>2</v>
      </c>
      <c r="Y7215">
        <v>1</v>
      </c>
      <c r="AA7215">
        <v>8</v>
      </c>
      <c r="AC7215">
        <v>1</v>
      </c>
      <c r="AD7215" t="str">
        <f t="shared" si="1089"/>
        <v/>
      </c>
      <c r="AE7215" t="str">
        <f t="shared" si="1087"/>
        <v/>
      </c>
      <c r="AF7215" t="str">
        <f t="shared" si="1086"/>
        <v/>
      </c>
      <c r="AG7215">
        <f>IF((S7215&lt;&gt;"tühi")*(AC7215&lt;&gt;""),AC7215,"")</f>
        <v>1</v>
      </c>
      <c r="AH7215">
        <f t="shared" si="1083"/>
        <v>2.8</v>
      </c>
      <c r="AI7215">
        <v>0.14499999999999999</v>
      </c>
      <c r="AJ7215">
        <f t="shared" si="1088"/>
        <v>0.40599999999999997</v>
      </c>
      <c r="AK7215" t="str">
        <f t="shared" si="1084"/>
        <v/>
      </c>
      <c r="AL7215" t="str">
        <f t="shared" si="1090"/>
        <v/>
      </c>
    </row>
    <row r="7216" spans="1:39" x14ac:dyDescent="0.2">
      <c r="A7216" t="s">
        <v>19413</v>
      </c>
      <c r="B7216" t="s">
        <v>830</v>
      </c>
      <c r="C7216" t="s">
        <v>19414</v>
      </c>
      <c r="D7216" s="1">
        <v>38083</v>
      </c>
      <c r="E7216" s="1">
        <v>43456</v>
      </c>
      <c r="F7216" t="s">
        <v>19</v>
      </c>
      <c r="I7216">
        <v>100</v>
      </c>
      <c r="J7216">
        <v>0</v>
      </c>
      <c r="K7216">
        <v>0</v>
      </c>
      <c r="L7216">
        <v>1364</v>
      </c>
      <c r="M7216">
        <v>1364</v>
      </c>
      <c r="N7216" t="s">
        <v>20</v>
      </c>
      <c r="O7216" t="s">
        <v>19415</v>
      </c>
      <c r="P7216" t="s">
        <v>28</v>
      </c>
      <c r="Q7216" t="s">
        <v>34234</v>
      </c>
      <c r="R7216" t="s">
        <v>33783</v>
      </c>
      <c r="S7216" t="s">
        <v>33942</v>
      </c>
      <c r="T7216" t="s">
        <v>34233</v>
      </c>
      <c r="U7216" t="s">
        <v>32634</v>
      </c>
      <c r="V7216" t="s">
        <v>33271</v>
      </c>
      <c r="W7216">
        <v>240</v>
      </c>
      <c r="X7216">
        <v>2</v>
      </c>
      <c r="Y7216" t="s">
        <v>32654</v>
      </c>
      <c r="AB7216">
        <v>18</v>
      </c>
      <c r="AC7216">
        <v>1</v>
      </c>
      <c r="AD7216" t="str">
        <f t="shared" si="1089"/>
        <v/>
      </c>
      <c r="AE7216">
        <f t="shared" si="1087"/>
        <v>1</v>
      </c>
      <c r="AF7216" t="str">
        <f t="shared" si="1086"/>
        <v/>
      </c>
      <c r="AG7216" t="str">
        <f>IF((S7216&lt;&gt;"tühi")*(AC7216&lt;&gt;""),AC7216,"")</f>
        <v/>
      </c>
      <c r="AH7216" t="str">
        <f t="shared" ref="AH7216:AH7279" si="1091">IF(AG7216="","",AG7216*2.8)</f>
        <v/>
      </c>
      <c r="AI7216">
        <v>0.14499999999999999</v>
      </c>
      <c r="AJ7216" t="str">
        <f t="shared" si="1088"/>
        <v/>
      </c>
      <c r="AK7216">
        <f t="shared" ref="AK7216:AK7279" si="1092">IF(AE7216="","",AE7216*2.8)</f>
        <v>2.8</v>
      </c>
      <c r="AL7216">
        <f t="shared" si="1090"/>
        <v>0.40599999999999997</v>
      </c>
    </row>
    <row r="7217" spans="1:39" x14ac:dyDescent="0.2">
      <c r="A7217" t="s">
        <v>18910</v>
      </c>
      <c r="B7217" t="s">
        <v>830</v>
      </c>
      <c r="C7217" t="s">
        <v>18911</v>
      </c>
      <c r="D7217" s="1">
        <v>38083</v>
      </c>
      <c r="E7217" s="1">
        <v>43456</v>
      </c>
      <c r="F7217" t="s">
        <v>19</v>
      </c>
      <c r="I7217">
        <v>100</v>
      </c>
      <c r="J7217">
        <v>0</v>
      </c>
      <c r="K7217">
        <v>0</v>
      </c>
      <c r="L7217">
        <v>1245</v>
      </c>
      <c r="M7217">
        <v>1245</v>
      </c>
      <c r="N7217" t="s">
        <v>20</v>
      </c>
      <c r="O7217" t="s">
        <v>18912</v>
      </c>
      <c r="P7217" t="s">
        <v>28</v>
      </c>
      <c r="Q7217" t="s">
        <v>34234</v>
      </c>
      <c r="R7217" t="s">
        <v>33783</v>
      </c>
      <c r="S7217" t="s">
        <v>32628</v>
      </c>
      <c r="T7217" t="s">
        <v>34357</v>
      </c>
      <c r="U7217" t="s">
        <v>32634</v>
      </c>
      <c r="V7217" t="s">
        <v>33271</v>
      </c>
      <c r="W7217">
        <v>244</v>
      </c>
      <c r="X7217">
        <v>2</v>
      </c>
      <c r="Y7217" t="s">
        <v>32654</v>
      </c>
      <c r="AB7217">
        <v>20</v>
      </c>
      <c r="AC7217">
        <v>1</v>
      </c>
      <c r="AD7217" t="str">
        <f t="shared" si="1089"/>
        <v/>
      </c>
      <c r="AE7217" t="str">
        <f t="shared" si="1087"/>
        <v/>
      </c>
      <c r="AF7217" t="str">
        <f t="shared" si="1086"/>
        <v/>
      </c>
      <c r="AG7217">
        <f>IF((S7217&lt;&gt;"tühi")*(AC7217&lt;&gt;""),AC7217,"")</f>
        <v>1</v>
      </c>
      <c r="AH7217">
        <f t="shared" si="1091"/>
        <v>2.8</v>
      </c>
      <c r="AI7217">
        <v>0.14499999999999999</v>
      </c>
      <c r="AJ7217">
        <f t="shared" si="1088"/>
        <v>0.40599999999999997</v>
      </c>
      <c r="AK7217" t="str">
        <f t="shared" si="1092"/>
        <v/>
      </c>
      <c r="AL7217" t="str">
        <f t="shared" si="1090"/>
        <v/>
      </c>
      <c r="AM7217" t="s">
        <v>34832</v>
      </c>
    </row>
    <row r="7218" spans="1:39" x14ac:dyDescent="0.2">
      <c r="A7218" t="s">
        <v>18913</v>
      </c>
      <c r="B7218" t="s">
        <v>830</v>
      </c>
      <c r="C7218" t="s">
        <v>18914</v>
      </c>
      <c r="D7218" s="1">
        <v>38083</v>
      </c>
      <c r="E7218" s="1">
        <v>43456</v>
      </c>
      <c r="F7218" t="s">
        <v>19</v>
      </c>
      <c r="I7218">
        <v>100</v>
      </c>
      <c r="J7218">
        <v>0</v>
      </c>
      <c r="K7218">
        <v>0</v>
      </c>
      <c r="L7218">
        <v>1316</v>
      </c>
      <c r="M7218">
        <v>1316</v>
      </c>
      <c r="N7218" t="s">
        <v>20</v>
      </c>
      <c r="O7218" t="s">
        <v>18915</v>
      </c>
      <c r="P7218" t="s">
        <v>28</v>
      </c>
      <c r="Q7218" t="s">
        <v>34233</v>
      </c>
      <c r="R7218" t="s">
        <v>34233</v>
      </c>
      <c r="S7218" t="s">
        <v>32628</v>
      </c>
      <c r="T7218" t="s">
        <v>34357</v>
      </c>
      <c r="U7218" t="s">
        <v>32634</v>
      </c>
      <c r="V7218" t="s">
        <v>33271</v>
      </c>
      <c r="W7218">
        <v>236</v>
      </c>
      <c r="X7218">
        <v>2</v>
      </c>
      <c r="Y7218" t="s">
        <v>32654</v>
      </c>
      <c r="AB7218">
        <v>18</v>
      </c>
      <c r="AC7218">
        <v>1</v>
      </c>
      <c r="AD7218" t="str">
        <f t="shared" si="1089"/>
        <v/>
      </c>
      <c r="AE7218" t="str">
        <f t="shared" si="1087"/>
        <v/>
      </c>
      <c r="AF7218" t="str">
        <f t="shared" si="1086"/>
        <v/>
      </c>
      <c r="AG7218">
        <f>IF((S7218&lt;&gt;"tühi")*(AC7218&lt;&gt;""),AC7218,"")</f>
        <v>1</v>
      </c>
      <c r="AH7218">
        <f t="shared" si="1091"/>
        <v>2.8</v>
      </c>
      <c r="AI7218">
        <v>0.14499999999999999</v>
      </c>
      <c r="AJ7218">
        <f t="shared" si="1088"/>
        <v>0.40599999999999997</v>
      </c>
      <c r="AK7218" t="str">
        <f t="shared" si="1092"/>
        <v/>
      </c>
      <c r="AL7218" t="str">
        <f t="shared" si="1090"/>
        <v/>
      </c>
    </row>
    <row r="7219" spans="1:39" x14ac:dyDescent="0.2">
      <c r="A7219" t="s">
        <v>16608</v>
      </c>
      <c r="B7219" t="s">
        <v>830</v>
      </c>
      <c r="C7219" t="s">
        <v>16609</v>
      </c>
      <c r="D7219" s="1">
        <v>37512</v>
      </c>
      <c r="E7219" s="1">
        <v>43456</v>
      </c>
      <c r="F7219" t="s">
        <v>19</v>
      </c>
      <c r="I7219">
        <v>100</v>
      </c>
      <c r="J7219">
        <v>0</v>
      </c>
      <c r="K7219">
        <v>0</v>
      </c>
      <c r="L7219">
        <v>1426</v>
      </c>
      <c r="M7219">
        <v>1426</v>
      </c>
      <c r="N7219" t="s">
        <v>20</v>
      </c>
      <c r="O7219" t="s">
        <v>16610</v>
      </c>
      <c r="P7219" t="s">
        <v>28</v>
      </c>
      <c r="Q7219" t="s">
        <v>34233</v>
      </c>
      <c r="R7219" t="s">
        <v>34233</v>
      </c>
      <c r="S7219" t="s">
        <v>32628</v>
      </c>
      <c r="T7219" t="s">
        <v>34355</v>
      </c>
      <c r="U7219" t="s">
        <v>32656</v>
      </c>
      <c r="V7219" t="s">
        <v>33301</v>
      </c>
      <c r="W7219">
        <v>240</v>
      </c>
      <c r="X7219">
        <v>2</v>
      </c>
      <c r="Y7219">
        <v>1</v>
      </c>
      <c r="AA7219">
        <v>8</v>
      </c>
      <c r="AC7219">
        <v>1</v>
      </c>
      <c r="AD7219" t="str">
        <f t="shared" si="1089"/>
        <v/>
      </c>
      <c r="AE7219" t="str">
        <f t="shared" si="1087"/>
        <v/>
      </c>
      <c r="AF7219" t="str">
        <f t="shared" si="1086"/>
        <v/>
      </c>
      <c r="AG7219">
        <f>IF((S7219&lt;&gt;"tühi")*(AC7219&lt;&gt;""),AC7219,"")</f>
        <v>1</v>
      </c>
      <c r="AH7219">
        <f t="shared" si="1091"/>
        <v>2.8</v>
      </c>
      <c r="AI7219">
        <v>0.14499999999999999</v>
      </c>
      <c r="AJ7219">
        <f t="shared" si="1088"/>
        <v>0.40599999999999997</v>
      </c>
      <c r="AK7219" t="str">
        <f t="shared" si="1092"/>
        <v/>
      </c>
      <c r="AL7219" t="str">
        <f t="shared" si="1090"/>
        <v/>
      </c>
    </row>
    <row r="7220" spans="1:39" x14ac:dyDescent="0.2">
      <c r="A7220" t="s">
        <v>13855</v>
      </c>
      <c r="B7220" t="s">
        <v>830</v>
      </c>
      <c r="C7220" t="s">
        <v>13856</v>
      </c>
      <c r="D7220" s="1">
        <v>37091</v>
      </c>
      <c r="E7220" s="1">
        <v>43456</v>
      </c>
      <c r="F7220" t="s">
        <v>19</v>
      </c>
      <c r="I7220">
        <v>100</v>
      </c>
      <c r="J7220">
        <v>0</v>
      </c>
      <c r="K7220">
        <v>0</v>
      </c>
      <c r="L7220">
        <v>1432</v>
      </c>
      <c r="M7220">
        <v>1432</v>
      </c>
      <c r="N7220" t="s">
        <v>20</v>
      </c>
      <c r="O7220" t="s">
        <v>13857</v>
      </c>
      <c r="P7220" t="s">
        <v>28</v>
      </c>
      <c r="Q7220" t="s">
        <v>34233</v>
      </c>
      <c r="R7220" t="s">
        <v>34233</v>
      </c>
      <c r="S7220" t="s">
        <v>33797</v>
      </c>
      <c r="T7220" t="s">
        <v>34357</v>
      </c>
      <c r="AD7220" t="str">
        <f t="shared" si="1089"/>
        <v/>
      </c>
      <c r="AE7220" t="str">
        <f t="shared" si="1087"/>
        <v/>
      </c>
      <c r="AF7220" t="str">
        <f t="shared" si="1086"/>
        <v/>
      </c>
      <c r="AG7220" s="17">
        <v>1</v>
      </c>
      <c r="AH7220">
        <f t="shared" si="1091"/>
        <v>2.8</v>
      </c>
      <c r="AI7220">
        <v>0.14499999999999999</v>
      </c>
      <c r="AJ7220">
        <f t="shared" si="1088"/>
        <v>0.40599999999999997</v>
      </c>
      <c r="AK7220" t="str">
        <f t="shared" si="1092"/>
        <v/>
      </c>
      <c r="AL7220" t="str">
        <f t="shared" si="1090"/>
        <v/>
      </c>
    </row>
    <row r="7221" spans="1:39" x14ac:dyDescent="0.2">
      <c r="A7221" t="s">
        <v>16654</v>
      </c>
      <c r="B7221" t="s">
        <v>830</v>
      </c>
      <c r="C7221" t="s">
        <v>16655</v>
      </c>
      <c r="D7221" s="1">
        <v>37512</v>
      </c>
      <c r="E7221" s="1">
        <v>43456</v>
      </c>
      <c r="F7221" t="s">
        <v>19</v>
      </c>
      <c r="I7221">
        <v>100</v>
      </c>
      <c r="J7221">
        <v>0</v>
      </c>
      <c r="K7221">
        <v>0</v>
      </c>
      <c r="L7221">
        <v>1321</v>
      </c>
      <c r="M7221">
        <v>1321</v>
      </c>
      <c r="N7221" t="s">
        <v>20</v>
      </c>
      <c r="O7221" t="s">
        <v>16656</v>
      </c>
      <c r="P7221" t="s">
        <v>28</v>
      </c>
      <c r="Q7221" t="s">
        <v>34233</v>
      </c>
      <c r="R7221" t="s">
        <v>34233</v>
      </c>
      <c r="S7221" t="s">
        <v>32628</v>
      </c>
      <c r="T7221" t="s">
        <v>34356</v>
      </c>
      <c r="U7221" t="s">
        <v>32656</v>
      </c>
      <c r="V7221" t="s">
        <v>33301</v>
      </c>
      <c r="W7221">
        <v>240</v>
      </c>
      <c r="X7221">
        <v>2</v>
      </c>
      <c r="Y7221">
        <v>1</v>
      </c>
      <c r="AA7221">
        <v>8</v>
      </c>
      <c r="AC7221">
        <v>1</v>
      </c>
      <c r="AD7221" t="str">
        <f t="shared" si="1089"/>
        <v/>
      </c>
      <c r="AE7221" t="str">
        <f t="shared" si="1087"/>
        <v/>
      </c>
      <c r="AF7221" t="str">
        <f t="shared" si="1086"/>
        <v/>
      </c>
      <c r="AG7221">
        <f>IF((S7221&lt;&gt;"tühi")*(AC7221&lt;&gt;""),AC7221,"")</f>
        <v>1</v>
      </c>
      <c r="AH7221">
        <f t="shared" si="1091"/>
        <v>2.8</v>
      </c>
      <c r="AI7221">
        <v>0.14499999999999999</v>
      </c>
      <c r="AJ7221">
        <f t="shared" si="1088"/>
        <v>0.40599999999999997</v>
      </c>
      <c r="AK7221" t="str">
        <f t="shared" si="1092"/>
        <v/>
      </c>
      <c r="AL7221" t="str">
        <f t="shared" si="1090"/>
        <v/>
      </c>
    </row>
    <row r="7222" spans="1:39" x14ac:dyDescent="0.2">
      <c r="A7222" t="s">
        <v>14365</v>
      </c>
      <c r="B7222" t="s">
        <v>830</v>
      </c>
      <c r="C7222" t="s">
        <v>14366</v>
      </c>
      <c r="D7222" s="1">
        <v>37091</v>
      </c>
      <c r="E7222" s="1">
        <v>43456</v>
      </c>
      <c r="F7222" t="s">
        <v>19</v>
      </c>
      <c r="I7222">
        <v>100</v>
      </c>
      <c r="J7222">
        <v>0</v>
      </c>
      <c r="K7222">
        <v>0</v>
      </c>
      <c r="L7222">
        <v>1258</v>
      </c>
      <c r="M7222">
        <v>1258</v>
      </c>
      <c r="N7222" t="s">
        <v>20</v>
      </c>
      <c r="O7222" t="s">
        <v>14367</v>
      </c>
      <c r="P7222" t="s">
        <v>28</v>
      </c>
      <c r="Q7222" t="s">
        <v>34233</v>
      </c>
      <c r="R7222" t="s">
        <v>34233</v>
      </c>
      <c r="S7222" t="s">
        <v>33797</v>
      </c>
      <c r="T7222" t="s">
        <v>34357</v>
      </c>
      <c r="AD7222" t="str">
        <f t="shared" si="1089"/>
        <v/>
      </c>
      <c r="AE7222" t="str">
        <f t="shared" si="1087"/>
        <v/>
      </c>
      <c r="AF7222" t="str">
        <f t="shared" si="1086"/>
        <v/>
      </c>
      <c r="AG7222" s="17">
        <v>1</v>
      </c>
      <c r="AH7222">
        <f t="shared" si="1091"/>
        <v>2.8</v>
      </c>
      <c r="AI7222">
        <v>0.14499999999999999</v>
      </c>
      <c r="AJ7222">
        <f t="shared" si="1088"/>
        <v>0.40599999999999997</v>
      </c>
      <c r="AK7222" t="str">
        <f t="shared" si="1092"/>
        <v/>
      </c>
      <c r="AL7222" t="str">
        <f t="shared" si="1090"/>
        <v/>
      </c>
    </row>
    <row r="7223" spans="1:39" x14ac:dyDescent="0.2">
      <c r="A7223" t="s">
        <v>16657</v>
      </c>
      <c r="B7223" t="s">
        <v>830</v>
      </c>
      <c r="C7223" t="s">
        <v>16658</v>
      </c>
      <c r="D7223" s="1">
        <v>37512</v>
      </c>
      <c r="E7223" s="1">
        <v>43456</v>
      </c>
      <c r="F7223" t="s">
        <v>19</v>
      </c>
      <c r="I7223">
        <v>100</v>
      </c>
      <c r="J7223">
        <v>0</v>
      </c>
      <c r="K7223">
        <v>0</v>
      </c>
      <c r="L7223">
        <v>1306</v>
      </c>
      <c r="M7223">
        <v>1306</v>
      </c>
      <c r="N7223" t="s">
        <v>20</v>
      </c>
      <c r="O7223" t="s">
        <v>16659</v>
      </c>
      <c r="P7223" t="s">
        <v>28</v>
      </c>
      <c r="Q7223" t="s">
        <v>34233</v>
      </c>
      <c r="R7223" t="s">
        <v>34233</v>
      </c>
      <c r="S7223" t="s">
        <v>32628</v>
      </c>
      <c r="T7223" t="s">
        <v>34356</v>
      </c>
      <c r="U7223" t="s">
        <v>32656</v>
      </c>
      <c r="V7223" t="s">
        <v>33301</v>
      </c>
      <c r="W7223">
        <v>240</v>
      </c>
      <c r="X7223">
        <v>2</v>
      </c>
      <c r="Y7223">
        <v>1</v>
      </c>
      <c r="AA7223">
        <v>8</v>
      </c>
      <c r="AC7223">
        <v>1</v>
      </c>
      <c r="AD7223" t="str">
        <f t="shared" si="1089"/>
        <v/>
      </c>
      <c r="AE7223" t="str">
        <f t="shared" si="1087"/>
        <v/>
      </c>
      <c r="AF7223" t="str">
        <f t="shared" si="1086"/>
        <v/>
      </c>
      <c r="AG7223">
        <f t="shared" ref="AG7223:AG7230" si="1093">IF((S7223&lt;&gt;"tühi")*(AC7223&lt;&gt;""),AC7223,"")</f>
        <v>1</v>
      </c>
      <c r="AH7223">
        <f t="shared" si="1091"/>
        <v>2.8</v>
      </c>
      <c r="AI7223">
        <v>0.14499999999999999</v>
      </c>
      <c r="AJ7223">
        <f t="shared" si="1088"/>
        <v>0.40599999999999997</v>
      </c>
      <c r="AK7223" t="str">
        <f t="shared" si="1092"/>
        <v/>
      </c>
      <c r="AL7223" t="str">
        <f t="shared" si="1090"/>
        <v/>
      </c>
    </row>
    <row r="7224" spans="1:39" x14ac:dyDescent="0.2">
      <c r="A7224" t="s">
        <v>16694</v>
      </c>
      <c r="B7224" t="s">
        <v>830</v>
      </c>
      <c r="C7224" t="s">
        <v>16695</v>
      </c>
      <c r="D7224" s="1">
        <v>37579</v>
      </c>
      <c r="E7224" s="1">
        <v>43456</v>
      </c>
      <c r="F7224" t="s">
        <v>19</v>
      </c>
      <c r="I7224">
        <v>100</v>
      </c>
      <c r="J7224">
        <v>0</v>
      </c>
      <c r="K7224">
        <v>0</v>
      </c>
      <c r="L7224">
        <v>1653</v>
      </c>
      <c r="M7224">
        <v>1653</v>
      </c>
      <c r="N7224" t="s">
        <v>20</v>
      </c>
      <c r="O7224" t="s">
        <v>16696</v>
      </c>
      <c r="P7224" t="s">
        <v>28</v>
      </c>
      <c r="Q7224" t="s">
        <v>34233</v>
      </c>
      <c r="R7224" t="s">
        <v>34233</v>
      </c>
      <c r="S7224" t="s">
        <v>32628</v>
      </c>
      <c r="T7224" t="s">
        <v>34357</v>
      </c>
      <c r="U7224" t="s">
        <v>32634</v>
      </c>
      <c r="V7224" t="s">
        <v>33254</v>
      </c>
      <c r="X7224">
        <v>2</v>
      </c>
      <c r="Y7224">
        <v>1</v>
      </c>
      <c r="AA7224">
        <v>9</v>
      </c>
      <c r="AB7224">
        <v>15</v>
      </c>
      <c r="AC7224">
        <v>1</v>
      </c>
      <c r="AD7224" t="str">
        <f t="shared" si="1089"/>
        <v/>
      </c>
      <c r="AE7224" t="str">
        <f t="shared" si="1087"/>
        <v/>
      </c>
      <c r="AF7224" t="str">
        <f t="shared" si="1086"/>
        <v/>
      </c>
      <c r="AG7224">
        <f t="shared" si="1093"/>
        <v>1</v>
      </c>
      <c r="AH7224">
        <f t="shared" si="1091"/>
        <v>2.8</v>
      </c>
      <c r="AI7224">
        <v>0.14499999999999999</v>
      </c>
      <c r="AJ7224">
        <f t="shared" si="1088"/>
        <v>0.40599999999999997</v>
      </c>
      <c r="AK7224" t="str">
        <f t="shared" si="1092"/>
        <v/>
      </c>
      <c r="AL7224" t="str">
        <f t="shared" si="1090"/>
        <v/>
      </c>
    </row>
    <row r="7225" spans="1:39" x14ac:dyDescent="0.2">
      <c r="A7225" t="s">
        <v>16660</v>
      </c>
      <c r="B7225" t="s">
        <v>830</v>
      </c>
      <c r="C7225" t="s">
        <v>16661</v>
      </c>
      <c r="D7225" s="1">
        <v>37512</v>
      </c>
      <c r="E7225" s="1">
        <v>43456</v>
      </c>
      <c r="F7225" t="s">
        <v>19</v>
      </c>
      <c r="I7225">
        <v>100</v>
      </c>
      <c r="J7225">
        <v>0</v>
      </c>
      <c r="K7225">
        <v>0</v>
      </c>
      <c r="L7225">
        <v>1091</v>
      </c>
      <c r="M7225">
        <v>1091</v>
      </c>
      <c r="N7225" t="s">
        <v>20</v>
      </c>
      <c r="O7225" t="s">
        <v>16662</v>
      </c>
      <c r="P7225" t="s">
        <v>28</v>
      </c>
      <c r="Q7225" t="s">
        <v>34233</v>
      </c>
      <c r="R7225" t="s">
        <v>34233</v>
      </c>
      <c r="S7225" t="s">
        <v>32628</v>
      </c>
      <c r="T7225" t="s">
        <v>34357</v>
      </c>
      <c r="U7225" t="s">
        <v>32634</v>
      </c>
      <c r="V7225" t="s">
        <v>32696</v>
      </c>
      <c r="W7225">
        <v>218</v>
      </c>
      <c r="Y7225">
        <v>1</v>
      </c>
      <c r="AA7225">
        <v>8.5</v>
      </c>
      <c r="AC7225">
        <v>1</v>
      </c>
      <c r="AD7225" t="str">
        <f t="shared" si="1089"/>
        <v/>
      </c>
      <c r="AE7225" t="str">
        <f t="shared" si="1087"/>
        <v/>
      </c>
      <c r="AF7225" t="str">
        <f t="shared" si="1086"/>
        <v/>
      </c>
      <c r="AG7225">
        <f t="shared" si="1093"/>
        <v>1</v>
      </c>
      <c r="AH7225">
        <f t="shared" si="1091"/>
        <v>2.8</v>
      </c>
      <c r="AI7225">
        <v>0.14499999999999999</v>
      </c>
      <c r="AJ7225">
        <f t="shared" si="1088"/>
        <v>0.40599999999999997</v>
      </c>
      <c r="AK7225" t="str">
        <f t="shared" si="1092"/>
        <v/>
      </c>
      <c r="AL7225" t="str">
        <f t="shared" si="1090"/>
        <v/>
      </c>
    </row>
    <row r="7226" spans="1:39" x14ac:dyDescent="0.2">
      <c r="A7226" t="s">
        <v>16697</v>
      </c>
      <c r="B7226" t="s">
        <v>830</v>
      </c>
      <c r="C7226" t="s">
        <v>16698</v>
      </c>
      <c r="D7226" s="1">
        <v>37579</v>
      </c>
      <c r="E7226" s="1">
        <v>43456</v>
      </c>
      <c r="F7226" t="s">
        <v>19</v>
      </c>
      <c r="I7226">
        <v>100</v>
      </c>
      <c r="J7226">
        <v>0</v>
      </c>
      <c r="K7226">
        <v>0</v>
      </c>
      <c r="L7226">
        <v>1556</v>
      </c>
      <c r="M7226">
        <v>1556</v>
      </c>
      <c r="N7226" t="s">
        <v>20</v>
      </c>
      <c r="O7226" t="s">
        <v>16699</v>
      </c>
      <c r="P7226" t="s">
        <v>28</v>
      </c>
      <c r="Q7226" t="s">
        <v>34233</v>
      </c>
      <c r="R7226" t="s">
        <v>34233</v>
      </c>
      <c r="S7226" t="s">
        <v>32628</v>
      </c>
      <c r="T7226" t="s">
        <v>34357</v>
      </c>
      <c r="U7226" t="s">
        <v>32634</v>
      </c>
      <c r="V7226" t="s">
        <v>33254</v>
      </c>
      <c r="X7226">
        <v>2</v>
      </c>
      <c r="Y7226">
        <v>1</v>
      </c>
      <c r="AA7226">
        <v>9</v>
      </c>
      <c r="AB7226">
        <v>15</v>
      </c>
      <c r="AC7226">
        <v>1</v>
      </c>
      <c r="AD7226" t="str">
        <f t="shared" si="1089"/>
        <v/>
      </c>
      <c r="AE7226" t="str">
        <f t="shared" si="1087"/>
        <v/>
      </c>
      <c r="AF7226" t="str">
        <f t="shared" si="1086"/>
        <v/>
      </c>
      <c r="AG7226">
        <f t="shared" si="1093"/>
        <v>1</v>
      </c>
      <c r="AH7226">
        <f t="shared" si="1091"/>
        <v>2.8</v>
      </c>
      <c r="AI7226">
        <v>0.14499999999999999</v>
      </c>
      <c r="AJ7226">
        <f t="shared" si="1088"/>
        <v>0.40599999999999997</v>
      </c>
      <c r="AK7226" t="str">
        <f t="shared" si="1092"/>
        <v/>
      </c>
      <c r="AL7226" t="str">
        <f t="shared" si="1090"/>
        <v/>
      </c>
    </row>
    <row r="7227" spans="1:39" x14ac:dyDescent="0.2">
      <c r="A7227" t="s">
        <v>18916</v>
      </c>
      <c r="B7227" t="s">
        <v>830</v>
      </c>
      <c r="C7227" t="s">
        <v>18917</v>
      </c>
      <c r="D7227" s="1">
        <v>38083</v>
      </c>
      <c r="E7227" s="1">
        <v>43456</v>
      </c>
      <c r="F7227" t="s">
        <v>19</v>
      </c>
      <c r="I7227">
        <v>100</v>
      </c>
      <c r="J7227">
        <v>0</v>
      </c>
      <c r="K7227">
        <v>0</v>
      </c>
      <c r="L7227">
        <v>1113</v>
      </c>
      <c r="M7227">
        <v>1113</v>
      </c>
      <c r="N7227" t="s">
        <v>20</v>
      </c>
      <c r="O7227" t="s">
        <v>18918</v>
      </c>
      <c r="P7227" t="s">
        <v>28</v>
      </c>
      <c r="Q7227" t="s">
        <v>34233</v>
      </c>
      <c r="R7227" t="s">
        <v>34233</v>
      </c>
      <c r="S7227" t="s">
        <v>32628</v>
      </c>
      <c r="T7227" t="s">
        <v>34357</v>
      </c>
      <c r="U7227" t="s">
        <v>32634</v>
      </c>
      <c r="V7227" t="s">
        <v>33271</v>
      </c>
      <c r="W7227">
        <v>222</v>
      </c>
      <c r="X7227">
        <v>2</v>
      </c>
      <c r="Y7227" t="s">
        <v>32654</v>
      </c>
      <c r="AB7227">
        <v>20</v>
      </c>
      <c r="AC7227">
        <v>1</v>
      </c>
      <c r="AD7227" t="str">
        <f t="shared" si="1089"/>
        <v/>
      </c>
      <c r="AE7227" t="str">
        <f t="shared" si="1087"/>
        <v/>
      </c>
      <c r="AF7227" t="str">
        <f t="shared" si="1086"/>
        <v/>
      </c>
      <c r="AG7227">
        <f t="shared" si="1093"/>
        <v>1</v>
      </c>
      <c r="AH7227">
        <f t="shared" si="1091"/>
        <v>2.8</v>
      </c>
      <c r="AI7227">
        <v>0.14499999999999999</v>
      </c>
      <c r="AJ7227">
        <f t="shared" si="1088"/>
        <v>0.40599999999999997</v>
      </c>
      <c r="AK7227" t="str">
        <f t="shared" si="1092"/>
        <v/>
      </c>
      <c r="AL7227" t="str">
        <f t="shared" si="1090"/>
        <v/>
      </c>
    </row>
    <row r="7228" spans="1:39" x14ac:dyDescent="0.2">
      <c r="A7228" t="s">
        <v>18928</v>
      </c>
      <c r="B7228" t="s">
        <v>830</v>
      </c>
      <c r="C7228" t="s">
        <v>18929</v>
      </c>
      <c r="D7228" s="1">
        <v>38083</v>
      </c>
      <c r="E7228" s="1">
        <v>43456</v>
      </c>
      <c r="F7228" t="s">
        <v>19</v>
      </c>
      <c r="I7228">
        <v>100</v>
      </c>
      <c r="J7228">
        <v>0</v>
      </c>
      <c r="K7228">
        <v>0</v>
      </c>
      <c r="L7228">
        <v>1159</v>
      </c>
      <c r="M7228">
        <v>1159</v>
      </c>
      <c r="N7228" t="s">
        <v>20</v>
      </c>
      <c r="O7228" t="s">
        <v>18930</v>
      </c>
      <c r="P7228" t="s">
        <v>28</v>
      </c>
      <c r="Q7228" t="s">
        <v>34233</v>
      </c>
      <c r="R7228" t="s">
        <v>34233</v>
      </c>
      <c r="S7228" t="s">
        <v>32628</v>
      </c>
      <c r="T7228" t="s">
        <v>34382</v>
      </c>
      <c r="U7228" t="s">
        <v>32634</v>
      </c>
      <c r="V7228" t="s">
        <v>33271</v>
      </c>
      <c r="W7228">
        <v>228</v>
      </c>
      <c r="X7228">
        <v>2</v>
      </c>
      <c r="Y7228" t="s">
        <v>32654</v>
      </c>
      <c r="AB7228">
        <v>20</v>
      </c>
      <c r="AC7228">
        <v>1</v>
      </c>
      <c r="AD7228" t="str">
        <f t="shared" si="1089"/>
        <v/>
      </c>
      <c r="AE7228" t="str">
        <f t="shared" si="1087"/>
        <v/>
      </c>
      <c r="AF7228" t="str">
        <f t="shared" si="1086"/>
        <v/>
      </c>
      <c r="AG7228">
        <f t="shared" si="1093"/>
        <v>1</v>
      </c>
      <c r="AH7228">
        <f t="shared" si="1091"/>
        <v>2.8</v>
      </c>
      <c r="AI7228">
        <v>0.14499999999999999</v>
      </c>
      <c r="AJ7228">
        <f t="shared" si="1088"/>
        <v>0.40599999999999997</v>
      </c>
      <c r="AK7228" t="str">
        <f t="shared" si="1092"/>
        <v/>
      </c>
      <c r="AL7228" t="str">
        <f t="shared" si="1090"/>
        <v/>
      </c>
    </row>
    <row r="7229" spans="1:39" x14ac:dyDescent="0.2">
      <c r="A7229" t="s">
        <v>13849</v>
      </c>
      <c r="B7229" t="s">
        <v>830</v>
      </c>
      <c r="C7229" t="s">
        <v>13850</v>
      </c>
      <c r="D7229" s="1">
        <v>37091</v>
      </c>
      <c r="E7229" s="1">
        <v>43916</v>
      </c>
      <c r="F7229" t="s">
        <v>19</v>
      </c>
      <c r="I7229">
        <v>100</v>
      </c>
      <c r="J7229">
        <v>0</v>
      </c>
      <c r="K7229">
        <v>0</v>
      </c>
      <c r="L7229">
        <v>1405</v>
      </c>
      <c r="M7229">
        <v>1405</v>
      </c>
      <c r="N7229" t="s">
        <v>20</v>
      </c>
      <c r="O7229" t="s">
        <v>13851</v>
      </c>
      <c r="P7229" t="s">
        <v>28</v>
      </c>
      <c r="Q7229" t="s">
        <v>34233</v>
      </c>
      <c r="R7229" t="s">
        <v>34233</v>
      </c>
      <c r="S7229" t="s">
        <v>33942</v>
      </c>
      <c r="T7229" t="s">
        <v>34233</v>
      </c>
      <c r="AD7229" t="str">
        <f t="shared" si="1089"/>
        <v/>
      </c>
      <c r="AE7229" s="16">
        <v>1</v>
      </c>
      <c r="AF7229" t="str">
        <f t="shared" si="1086"/>
        <v/>
      </c>
      <c r="AG7229" t="str">
        <f t="shared" si="1093"/>
        <v/>
      </c>
      <c r="AH7229" t="str">
        <f t="shared" si="1091"/>
        <v/>
      </c>
      <c r="AI7229">
        <v>0.14499999999999999</v>
      </c>
      <c r="AJ7229" t="str">
        <f t="shared" si="1088"/>
        <v/>
      </c>
      <c r="AK7229">
        <f t="shared" si="1092"/>
        <v>2.8</v>
      </c>
      <c r="AL7229">
        <f t="shared" si="1090"/>
        <v>0.40599999999999997</v>
      </c>
    </row>
    <row r="7230" spans="1:39" x14ac:dyDescent="0.2">
      <c r="A7230" t="s">
        <v>29119</v>
      </c>
      <c r="B7230" t="s">
        <v>830</v>
      </c>
      <c r="C7230" t="s">
        <v>29120</v>
      </c>
      <c r="D7230" s="1">
        <v>42900</v>
      </c>
      <c r="E7230" s="1">
        <v>43456</v>
      </c>
      <c r="F7230" t="s">
        <v>19</v>
      </c>
      <c r="I7230">
        <v>100</v>
      </c>
      <c r="J7230">
        <v>0</v>
      </c>
      <c r="K7230">
        <v>0</v>
      </c>
      <c r="L7230">
        <v>1590</v>
      </c>
      <c r="M7230">
        <v>1590</v>
      </c>
      <c r="N7230" t="s">
        <v>20</v>
      </c>
      <c r="O7230" t="s">
        <v>29121</v>
      </c>
      <c r="P7230" t="s">
        <v>28</v>
      </c>
      <c r="Q7230" t="s">
        <v>34234</v>
      </c>
      <c r="R7230" t="s">
        <v>33783</v>
      </c>
      <c r="S7230" t="s">
        <v>32628</v>
      </c>
      <c r="T7230" t="s">
        <v>34357</v>
      </c>
      <c r="U7230" t="s">
        <v>32634</v>
      </c>
      <c r="V7230" t="s">
        <v>35039</v>
      </c>
      <c r="W7230">
        <v>320</v>
      </c>
      <c r="X7230" t="s">
        <v>32784</v>
      </c>
      <c r="Y7230" t="s">
        <v>32654</v>
      </c>
      <c r="Z7230">
        <v>600</v>
      </c>
      <c r="AA7230">
        <v>8.5</v>
      </c>
      <c r="AC7230">
        <v>1</v>
      </c>
      <c r="AD7230" t="str">
        <f t="shared" si="1089"/>
        <v/>
      </c>
      <c r="AE7230" t="str">
        <f t="shared" ref="AE7230:AE7261" si="1094">IF((S7230="tühi")*(AC7230&lt;&gt;""),AC7230,"")</f>
        <v/>
      </c>
      <c r="AF7230" t="str">
        <f t="shared" si="1086"/>
        <v/>
      </c>
      <c r="AG7230">
        <f t="shared" si="1093"/>
        <v>1</v>
      </c>
      <c r="AH7230">
        <f t="shared" si="1091"/>
        <v>2.8</v>
      </c>
      <c r="AI7230">
        <v>0.14499999999999999</v>
      </c>
      <c r="AJ7230">
        <f t="shared" si="1088"/>
        <v>0.40599999999999997</v>
      </c>
      <c r="AK7230" t="str">
        <f t="shared" si="1092"/>
        <v/>
      </c>
      <c r="AL7230" t="str">
        <f t="shared" si="1090"/>
        <v/>
      </c>
      <c r="AM7230" t="s">
        <v>34799</v>
      </c>
    </row>
    <row r="7231" spans="1:39" x14ac:dyDescent="0.2">
      <c r="A7231" t="s">
        <v>14371</v>
      </c>
      <c r="B7231" t="s">
        <v>830</v>
      </c>
      <c r="C7231" t="s">
        <v>14372</v>
      </c>
      <c r="D7231" s="1">
        <v>37091</v>
      </c>
      <c r="E7231" s="1">
        <v>43916</v>
      </c>
      <c r="F7231" t="s">
        <v>19</v>
      </c>
      <c r="I7231">
        <v>100</v>
      </c>
      <c r="J7231">
        <v>0</v>
      </c>
      <c r="K7231">
        <v>0</v>
      </c>
      <c r="L7231">
        <v>1412</v>
      </c>
      <c r="M7231">
        <v>1412</v>
      </c>
      <c r="N7231" t="s">
        <v>20</v>
      </c>
      <c r="O7231" t="s">
        <v>14373</v>
      </c>
      <c r="P7231" t="s">
        <v>28</v>
      </c>
      <c r="Q7231" t="s">
        <v>34233</v>
      </c>
      <c r="R7231" t="s">
        <v>34233</v>
      </c>
      <c r="S7231" t="s">
        <v>32628</v>
      </c>
      <c r="T7231" t="s">
        <v>34357</v>
      </c>
      <c r="AD7231" t="str">
        <f t="shared" si="1089"/>
        <v/>
      </c>
      <c r="AE7231" t="str">
        <f t="shared" si="1094"/>
        <v/>
      </c>
      <c r="AF7231" t="str">
        <f t="shared" si="1086"/>
        <v/>
      </c>
      <c r="AG7231" s="17">
        <v>1</v>
      </c>
      <c r="AH7231">
        <f t="shared" si="1091"/>
        <v>2.8</v>
      </c>
      <c r="AI7231">
        <v>0.14499999999999999</v>
      </c>
      <c r="AJ7231">
        <f t="shared" si="1088"/>
        <v>0.40599999999999997</v>
      </c>
      <c r="AK7231" t="str">
        <f t="shared" si="1092"/>
        <v/>
      </c>
      <c r="AL7231" t="str">
        <f t="shared" si="1090"/>
        <v/>
      </c>
    </row>
    <row r="7232" spans="1:39" x14ac:dyDescent="0.2">
      <c r="A7232" t="s">
        <v>16724</v>
      </c>
      <c r="B7232" t="s">
        <v>830</v>
      </c>
      <c r="C7232" t="s">
        <v>16725</v>
      </c>
      <c r="D7232" s="1">
        <v>37579</v>
      </c>
      <c r="E7232" s="1">
        <v>43456</v>
      </c>
      <c r="F7232" t="s">
        <v>19</v>
      </c>
      <c r="I7232">
        <v>100</v>
      </c>
      <c r="J7232">
        <v>0</v>
      </c>
      <c r="K7232">
        <v>0</v>
      </c>
      <c r="L7232">
        <v>1333</v>
      </c>
      <c r="M7232">
        <v>1333</v>
      </c>
      <c r="N7232" t="s">
        <v>20</v>
      </c>
      <c r="O7232" t="s">
        <v>16726</v>
      </c>
      <c r="P7232" t="s">
        <v>28</v>
      </c>
      <c r="Q7232" t="s">
        <v>34233</v>
      </c>
      <c r="R7232" t="s">
        <v>34233</v>
      </c>
      <c r="S7232" t="s">
        <v>32628</v>
      </c>
      <c r="T7232" t="s">
        <v>34357</v>
      </c>
      <c r="U7232" t="s">
        <v>32634</v>
      </c>
      <c r="V7232" t="s">
        <v>33254</v>
      </c>
      <c r="X7232">
        <v>2</v>
      </c>
      <c r="Y7232">
        <v>1</v>
      </c>
      <c r="AA7232">
        <v>9</v>
      </c>
      <c r="AB7232">
        <v>15</v>
      </c>
      <c r="AC7232">
        <v>1</v>
      </c>
      <c r="AD7232" t="str">
        <f t="shared" si="1089"/>
        <v/>
      </c>
      <c r="AE7232" t="str">
        <f t="shared" si="1094"/>
        <v/>
      </c>
      <c r="AF7232" t="str">
        <f t="shared" si="1086"/>
        <v/>
      </c>
      <c r="AG7232">
        <f>IF((S7232&lt;&gt;"tühi")*(AC7232&lt;&gt;""),AC7232,"")</f>
        <v>1</v>
      </c>
      <c r="AH7232">
        <f t="shared" si="1091"/>
        <v>2.8</v>
      </c>
      <c r="AI7232">
        <v>0.14499999999999999</v>
      </c>
      <c r="AJ7232">
        <f t="shared" si="1088"/>
        <v>0.40599999999999997</v>
      </c>
      <c r="AK7232" t="str">
        <f t="shared" si="1092"/>
        <v/>
      </c>
      <c r="AL7232" t="str">
        <f t="shared" si="1090"/>
        <v/>
      </c>
    </row>
    <row r="7233" spans="1:38" x14ac:dyDescent="0.2">
      <c r="A7233" t="s">
        <v>17706</v>
      </c>
      <c r="B7233" t="s">
        <v>830</v>
      </c>
      <c r="C7233" t="s">
        <v>17707</v>
      </c>
      <c r="D7233" s="1">
        <v>37791</v>
      </c>
      <c r="E7233" s="1">
        <v>43456</v>
      </c>
      <c r="F7233" t="s">
        <v>19</v>
      </c>
      <c r="I7233">
        <v>100</v>
      </c>
      <c r="J7233">
        <v>0</v>
      </c>
      <c r="K7233">
        <v>0</v>
      </c>
      <c r="L7233">
        <v>1548</v>
      </c>
      <c r="M7233">
        <v>1548</v>
      </c>
      <c r="N7233" t="s">
        <v>20</v>
      </c>
      <c r="O7233" t="s">
        <v>17708</v>
      </c>
      <c r="P7233" t="s">
        <v>28</v>
      </c>
      <c r="Q7233" t="s">
        <v>34233</v>
      </c>
      <c r="R7233" t="s">
        <v>34233</v>
      </c>
      <c r="S7233" t="s">
        <v>32628</v>
      </c>
      <c r="T7233" t="s">
        <v>34357</v>
      </c>
      <c r="U7233" t="s">
        <v>32634</v>
      </c>
      <c r="V7233" t="s">
        <v>33254</v>
      </c>
      <c r="X7233">
        <v>2</v>
      </c>
      <c r="Y7233">
        <v>1</v>
      </c>
      <c r="AA7233">
        <v>9</v>
      </c>
      <c r="AB7233">
        <v>15</v>
      </c>
      <c r="AC7233">
        <v>1</v>
      </c>
      <c r="AD7233" t="str">
        <f t="shared" si="1089"/>
        <v/>
      </c>
      <c r="AE7233" t="str">
        <f t="shared" si="1094"/>
        <v/>
      </c>
      <c r="AF7233" t="str">
        <f t="shared" si="1086"/>
        <v/>
      </c>
      <c r="AG7233">
        <f>IF((S7233&lt;&gt;"tühi")*(AC7233&lt;&gt;""),AC7233,"")</f>
        <v>1</v>
      </c>
      <c r="AH7233">
        <f t="shared" si="1091"/>
        <v>2.8</v>
      </c>
      <c r="AI7233">
        <v>0.14499999999999999</v>
      </c>
      <c r="AJ7233">
        <f t="shared" si="1088"/>
        <v>0.40599999999999997</v>
      </c>
      <c r="AK7233" t="str">
        <f t="shared" si="1092"/>
        <v/>
      </c>
      <c r="AL7233" t="str">
        <f t="shared" si="1090"/>
        <v/>
      </c>
    </row>
    <row r="7234" spans="1:38" x14ac:dyDescent="0.2">
      <c r="A7234" t="s">
        <v>17709</v>
      </c>
      <c r="B7234" t="s">
        <v>830</v>
      </c>
      <c r="C7234" t="s">
        <v>17710</v>
      </c>
      <c r="D7234" s="1">
        <v>37791</v>
      </c>
      <c r="E7234" s="1">
        <v>43456</v>
      </c>
      <c r="F7234" t="s">
        <v>19</v>
      </c>
      <c r="I7234">
        <v>100</v>
      </c>
      <c r="J7234">
        <v>0</v>
      </c>
      <c r="K7234">
        <v>0</v>
      </c>
      <c r="L7234">
        <v>1031</v>
      </c>
      <c r="M7234">
        <v>1031</v>
      </c>
      <c r="N7234" t="s">
        <v>20</v>
      </c>
      <c r="O7234" t="s">
        <v>17711</v>
      </c>
      <c r="P7234" t="s">
        <v>28</v>
      </c>
      <c r="Q7234" t="s">
        <v>34233</v>
      </c>
      <c r="R7234" t="s">
        <v>34233</v>
      </c>
      <c r="S7234" t="s">
        <v>32628</v>
      </c>
      <c r="T7234" t="s">
        <v>34357</v>
      </c>
      <c r="U7234" t="s">
        <v>32634</v>
      </c>
      <c r="V7234" t="s">
        <v>33254</v>
      </c>
      <c r="X7234">
        <v>2</v>
      </c>
      <c r="Y7234">
        <v>1</v>
      </c>
      <c r="AA7234">
        <v>9</v>
      </c>
      <c r="AB7234">
        <v>15</v>
      </c>
      <c r="AC7234">
        <v>1</v>
      </c>
      <c r="AD7234" t="str">
        <f t="shared" si="1089"/>
        <v/>
      </c>
      <c r="AE7234" t="str">
        <f t="shared" si="1094"/>
        <v/>
      </c>
      <c r="AF7234" t="str">
        <f t="shared" si="1086"/>
        <v/>
      </c>
      <c r="AG7234">
        <f>IF((S7234&lt;&gt;"tühi")*(AC7234&lt;&gt;""),AC7234,"")</f>
        <v>1</v>
      </c>
      <c r="AH7234">
        <f t="shared" si="1091"/>
        <v>2.8</v>
      </c>
      <c r="AI7234">
        <v>0.14499999999999999</v>
      </c>
      <c r="AJ7234">
        <f t="shared" si="1088"/>
        <v>0.40599999999999997</v>
      </c>
      <c r="AK7234" t="str">
        <f t="shared" si="1092"/>
        <v/>
      </c>
      <c r="AL7234" t="str">
        <f t="shared" si="1090"/>
        <v/>
      </c>
    </row>
    <row r="7235" spans="1:38" x14ac:dyDescent="0.2">
      <c r="A7235" t="s">
        <v>15217</v>
      </c>
      <c r="B7235" t="s">
        <v>830</v>
      </c>
      <c r="C7235" t="s">
        <v>15218</v>
      </c>
      <c r="D7235" s="1">
        <v>37384</v>
      </c>
      <c r="E7235" s="1">
        <v>44546</v>
      </c>
      <c r="F7235" t="s">
        <v>19</v>
      </c>
      <c r="I7235">
        <v>100</v>
      </c>
      <c r="J7235">
        <v>0</v>
      </c>
      <c r="K7235">
        <v>0</v>
      </c>
      <c r="L7235">
        <v>1000</v>
      </c>
      <c r="M7235">
        <v>1000</v>
      </c>
      <c r="N7235" t="s">
        <v>20</v>
      </c>
      <c r="O7235" t="s">
        <v>15219</v>
      </c>
      <c r="P7235" t="s">
        <v>28</v>
      </c>
      <c r="Q7235" t="s">
        <v>34233</v>
      </c>
      <c r="R7235" t="s">
        <v>34233</v>
      </c>
      <c r="S7235" t="s">
        <v>32628</v>
      </c>
      <c r="T7235" t="s">
        <v>34357</v>
      </c>
      <c r="AD7235" t="str">
        <f t="shared" si="1089"/>
        <v/>
      </c>
      <c r="AE7235" t="str">
        <f t="shared" si="1094"/>
        <v/>
      </c>
      <c r="AF7235" t="str">
        <f t="shared" si="1086"/>
        <v/>
      </c>
      <c r="AG7235" s="17">
        <v>1</v>
      </c>
      <c r="AH7235">
        <f t="shared" si="1091"/>
        <v>2.8</v>
      </c>
      <c r="AI7235">
        <v>0.14499999999999999</v>
      </c>
      <c r="AJ7235">
        <f t="shared" si="1088"/>
        <v>0.40599999999999997</v>
      </c>
      <c r="AK7235" t="str">
        <f t="shared" si="1092"/>
        <v/>
      </c>
      <c r="AL7235" t="str">
        <f t="shared" si="1090"/>
        <v/>
      </c>
    </row>
    <row r="7236" spans="1:38" x14ac:dyDescent="0.2">
      <c r="A7236" t="s">
        <v>29132</v>
      </c>
      <c r="B7236" t="s">
        <v>830</v>
      </c>
      <c r="C7236" t="s">
        <v>29133</v>
      </c>
      <c r="D7236" s="1">
        <v>42900</v>
      </c>
      <c r="E7236" s="1">
        <v>44546</v>
      </c>
      <c r="F7236" t="s">
        <v>19</v>
      </c>
      <c r="I7236">
        <v>100</v>
      </c>
      <c r="J7236">
        <v>0</v>
      </c>
      <c r="K7236">
        <v>0</v>
      </c>
      <c r="L7236">
        <v>1596</v>
      </c>
      <c r="M7236">
        <v>1596</v>
      </c>
      <c r="N7236" t="s">
        <v>20</v>
      </c>
      <c r="O7236" t="s">
        <v>29134</v>
      </c>
      <c r="P7236" t="s">
        <v>28</v>
      </c>
      <c r="Q7236" t="s">
        <v>34234</v>
      </c>
      <c r="R7236" t="s">
        <v>33768</v>
      </c>
      <c r="S7236" t="s">
        <v>32628</v>
      </c>
      <c r="T7236" t="s">
        <v>34357</v>
      </c>
      <c r="U7236" t="s">
        <v>32634</v>
      </c>
      <c r="V7236" t="s">
        <v>35039</v>
      </c>
      <c r="W7236">
        <v>320</v>
      </c>
      <c r="X7236" t="s">
        <v>32784</v>
      </c>
      <c r="Y7236" t="s">
        <v>32654</v>
      </c>
      <c r="Z7236">
        <v>600</v>
      </c>
      <c r="AA7236">
        <v>8.5</v>
      </c>
      <c r="AC7236">
        <v>1</v>
      </c>
      <c r="AD7236" t="str">
        <f t="shared" si="1089"/>
        <v/>
      </c>
      <c r="AE7236" t="str">
        <f t="shared" si="1094"/>
        <v/>
      </c>
      <c r="AF7236" t="str">
        <f t="shared" si="1086"/>
        <v/>
      </c>
      <c r="AG7236">
        <f t="shared" ref="AG7236:AG7260" si="1095">IF((S7236&lt;&gt;"tühi")*(AC7236&lt;&gt;""),AC7236,"")</f>
        <v>1</v>
      </c>
      <c r="AH7236">
        <f t="shared" si="1091"/>
        <v>2.8</v>
      </c>
      <c r="AI7236">
        <v>0.14499999999999999</v>
      </c>
      <c r="AJ7236">
        <f t="shared" si="1088"/>
        <v>0.40599999999999997</v>
      </c>
      <c r="AK7236" t="str">
        <f t="shared" si="1092"/>
        <v/>
      </c>
      <c r="AL7236" t="str">
        <f t="shared" si="1090"/>
        <v/>
      </c>
    </row>
    <row r="7237" spans="1:38" x14ac:dyDescent="0.2">
      <c r="A7237" t="s">
        <v>15220</v>
      </c>
      <c r="B7237" t="s">
        <v>830</v>
      </c>
      <c r="C7237" t="s">
        <v>15221</v>
      </c>
      <c r="D7237" s="1">
        <v>37384</v>
      </c>
      <c r="E7237" s="1">
        <v>43456</v>
      </c>
      <c r="F7237" t="s">
        <v>19</v>
      </c>
      <c r="I7237">
        <v>100</v>
      </c>
      <c r="J7237">
        <v>0</v>
      </c>
      <c r="K7237">
        <v>0</v>
      </c>
      <c r="L7237">
        <v>1212</v>
      </c>
      <c r="M7237">
        <v>1212</v>
      </c>
      <c r="N7237" t="s">
        <v>20</v>
      </c>
      <c r="O7237" t="s">
        <v>15222</v>
      </c>
      <c r="P7237" t="s">
        <v>28</v>
      </c>
      <c r="Q7237" t="s">
        <v>34233</v>
      </c>
      <c r="R7237" t="s">
        <v>34233</v>
      </c>
      <c r="S7237" t="s">
        <v>32628</v>
      </c>
      <c r="T7237" t="s">
        <v>34357</v>
      </c>
      <c r="U7237" t="s">
        <v>32634</v>
      </c>
      <c r="V7237" t="s">
        <v>33245</v>
      </c>
      <c r="X7237">
        <v>2</v>
      </c>
      <c r="Y7237">
        <v>1</v>
      </c>
      <c r="AA7237">
        <v>9</v>
      </c>
      <c r="AB7237">
        <v>15</v>
      </c>
      <c r="AC7237">
        <v>1</v>
      </c>
      <c r="AD7237" t="str">
        <f t="shared" si="1089"/>
        <v/>
      </c>
      <c r="AE7237" t="str">
        <f t="shared" si="1094"/>
        <v/>
      </c>
      <c r="AF7237" t="str">
        <f t="shared" si="1086"/>
        <v/>
      </c>
      <c r="AG7237">
        <f t="shared" si="1095"/>
        <v>1</v>
      </c>
      <c r="AH7237">
        <f t="shared" si="1091"/>
        <v>2.8</v>
      </c>
      <c r="AI7237">
        <v>0.14499999999999999</v>
      </c>
      <c r="AJ7237">
        <f t="shared" si="1088"/>
        <v>0.40599999999999997</v>
      </c>
      <c r="AK7237" t="str">
        <f t="shared" si="1092"/>
        <v/>
      </c>
      <c r="AL7237" t="str">
        <f t="shared" si="1090"/>
        <v/>
      </c>
    </row>
    <row r="7238" spans="1:38" x14ac:dyDescent="0.2">
      <c r="A7238" t="s">
        <v>15226</v>
      </c>
      <c r="B7238" t="s">
        <v>830</v>
      </c>
      <c r="C7238" t="s">
        <v>15227</v>
      </c>
      <c r="D7238" s="1">
        <v>37384</v>
      </c>
      <c r="E7238" s="1">
        <v>43456</v>
      </c>
      <c r="F7238" t="s">
        <v>19</v>
      </c>
      <c r="I7238">
        <v>100</v>
      </c>
      <c r="J7238">
        <v>0</v>
      </c>
      <c r="K7238">
        <v>0</v>
      </c>
      <c r="L7238">
        <v>1296</v>
      </c>
      <c r="M7238">
        <v>1296</v>
      </c>
      <c r="N7238" t="s">
        <v>20</v>
      </c>
      <c r="O7238" t="s">
        <v>15228</v>
      </c>
      <c r="P7238" t="s">
        <v>28</v>
      </c>
      <c r="Q7238" t="s">
        <v>34233</v>
      </c>
      <c r="R7238" t="s">
        <v>34233</v>
      </c>
      <c r="S7238" t="s">
        <v>32628</v>
      </c>
      <c r="T7238" t="s">
        <v>34357</v>
      </c>
      <c r="U7238" t="s">
        <v>32634</v>
      </c>
      <c r="V7238" t="s">
        <v>33245</v>
      </c>
      <c r="X7238">
        <v>2</v>
      </c>
      <c r="Y7238">
        <v>1</v>
      </c>
      <c r="AA7238">
        <v>9</v>
      </c>
      <c r="AB7238">
        <v>15</v>
      </c>
      <c r="AC7238">
        <v>1</v>
      </c>
      <c r="AD7238" t="str">
        <f t="shared" si="1089"/>
        <v/>
      </c>
      <c r="AE7238" t="str">
        <f t="shared" si="1094"/>
        <v/>
      </c>
      <c r="AF7238" t="str">
        <f t="shared" si="1086"/>
        <v/>
      </c>
      <c r="AG7238">
        <f t="shared" si="1095"/>
        <v>1</v>
      </c>
      <c r="AH7238">
        <f t="shared" si="1091"/>
        <v>2.8</v>
      </c>
      <c r="AI7238">
        <v>0.14499999999999999</v>
      </c>
      <c r="AJ7238">
        <f t="shared" si="1088"/>
        <v>0.40599999999999997</v>
      </c>
      <c r="AK7238" t="str">
        <f t="shared" si="1092"/>
        <v/>
      </c>
      <c r="AL7238" t="str">
        <f t="shared" si="1090"/>
        <v/>
      </c>
    </row>
    <row r="7239" spans="1:38" x14ac:dyDescent="0.2">
      <c r="A7239" t="s">
        <v>15561</v>
      </c>
      <c r="B7239" t="s">
        <v>830</v>
      </c>
      <c r="C7239" t="s">
        <v>15562</v>
      </c>
      <c r="D7239" s="1">
        <v>37384</v>
      </c>
      <c r="E7239" s="1">
        <v>43951</v>
      </c>
      <c r="F7239" t="s">
        <v>26</v>
      </c>
      <c r="I7239">
        <v>100</v>
      </c>
      <c r="J7239">
        <v>0</v>
      </c>
      <c r="K7239">
        <v>0</v>
      </c>
      <c r="L7239">
        <v>1580</v>
      </c>
      <c r="M7239">
        <v>1580</v>
      </c>
      <c r="N7239" t="s">
        <v>20</v>
      </c>
      <c r="O7239" t="s">
        <v>15558</v>
      </c>
      <c r="P7239" t="s">
        <v>44</v>
      </c>
      <c r="Q7239" t="s">
        <v>34233</v>
      </c>
      <c r="R7239" t="s">
        <v>34233</v>
      </c>
      <c r="S7239" t="s">
        <v>34233</v>
      </c>
      <c r="T7239" t="s">
        <v>34233</v>
      </c>
      <c r="V7239" t="s">
        <v>33245</v>
      </c>
      <c r="AD7239" t="str">
        <f t="shared" si="1089"/>
        <v/>
      </c>
      <c r="AE7239" t="str">
        <f t="shared" si="1094"/>
        <v/>
      </c>
      <c r="AF7239" t="str">
        <f t="shared" si="1086"/>
        <v/>
      </c>
      <c r="AG7239" t="str">
        <f t="shared" si="1095"/>
        <v/>
      </c>
      <c r="AH7239" t="str">
        <f t="shared" si="1091"/>
        <v/>
      </c>
      <c r="AI7239">
        <v>0.14499999999999999</v>
      </c>
      <c r="AJ7239" t="str">
        <f t="shared" si="1088"/>
        <v/>
      </c>
      <c r="AK7239" t="str">
        <f t="shared" si="1092"/>
        <v/>
      </c>
      <c r="AL7239" t="str">
        <f t="shared" si="1090"/>
        <v/>
      </c>
    </row>
    <row r="7240" spans="1:38" x14ac:dyDescent="0.2">
      <c r="A7240" t="s">
        <v>15559</v>
      </c>
      <c r="B7240" t="s">
        <v>830</v>
      </c>
      <c r="C7240" t="s">
        <v>15560</v>
      </c>
      <c r="D7240" s="1">
        <v>37384</v>
      </c>
      <c r="E7240" s="1">
        <v>43951</v>
      </c>
      <c r="F7240" t="s">
        <v>26</v>
      </c>
      <c r="I7240">
        <v>100</v>
      </c>
      <c r="J7240">
        <v>0</v>
      </c>
      <c r="K7240">
        <v>0</v>
      </c>
      <c r="L7240">
        <v>2257</v>
      </c>
      <c r="M7240">
        <v>2257</v>
      </c>
      <c r="N7240" t="s">
        <v>20</v>
      </c>
      <c r="O7240" t="s">
        <v>15558</v>
      </c>
      <c r="P7240" t="s">
        <v>44</v>
      </c>
      <c r="Q7240" t="s">
        <v>34233</v>
      </c>
      <c r="R7240" t="s">
        <v>34233</v>
      </c>
      <c r="S7240" t="s">
        <v>34233</v>
      </c>
      <c r="T7240" t="s">
        <v>34233</v>
      </c>
      <c r="V7240" t="s">
        <v>33245</v>
      </c>
      <c r="AD7240" t="str">
        <f t="shared" si="1089"/>
        <v/>
      </c>
      <c r="AE7240" t="str">
        <f t="shared" si="1094"/>
        <v/>
      </c>
      <c r="AF7240" t="str">
        <f t="shared" si="1086"/>
        <v/>
      </c>
      <c r="AG7240" t="str">
        <f t="shared" si="1095"/>
        <v/>
      </c>
      <c r="AH7240" t="str">
        <f t="shared" si="1091"/>
        <v/>
      </c>
      <c r="AI7240">
        <v>0.14499999999999999</v>
      </c>
      <c r="AJ7240" t="str">
        <f t="shared" si="1088"/>
        <v/>
      </c>
      <c r="AK7240" t="str">
        <f t="shared" si="1092"/>
        <v/>
      </c>
      <c r="AL7240" t="str">
        <f t="shared" si="1090"/>
        <v/>
      </c>
    </row>
    <row r="7241" spans="1:38" x14ac:dyDescent="0.2">
      <c r="A7241" t="s">
        <v>15556</v>
      </c>
      <c r="B7241" t="s">
        <v>830</v>
      </c>
      <c r="C7241" t="s">
        <v>15557</v>
      </c>
      <c r="D7241" s="1">
        <v>37384</v>
      </c>
      <c r="E7241" s="1">
        <v>43456</v>
      </c>
      <c r="F7241" t="s">
        <v>26</v>
      </c>
      <c r="I7241">
        <v>100</v>
      </c>
      <c r="J7241">
        <v>0</v>
      </c>
      <c r="K7241">
        <v>0</v>
      </c>
      <c r="L7241">
        <v>892</v>
      </c>
      <c r="M7241">
        <v>892</v>
      </c>
      <c r="N7241" t="s">
        <v>20</v>
      </c>
      <c r="O7241" t="s">
        <v>15558</v>
      </c>
      <c r="P7241" t="s">
        <v>44</v>
      </c>
      <c r="Q7241" t="s">
        <v>34233</v>
      </c>
      <c r="R7241" t="s">
        <v>34233</v>
      </c>
      <c r="S7241" t="s">
        <v>34233</v>
      </c>
      <c r="T7241" t="s">
        <v>34233</v>
      </c>
      <c r="V7241" t="s">
        <v>33245</v>
      </c>
      <c r="AD7241" t="str">
        <f t="shared" si="1089"/>
        <v/>
      </c>
      <c r="AE7241" t="str">
        <f t="shared" si="1094"/>
        <v/>
      </c>
      <c r="AF7241" t="str">
        <f t="shared" si="1086"/>
        <v/>
      </c>
      <c r="AG7241" t="str">
        <f t="shared" si="1095"/>
        <v/>
      </c>
      <c r="AH7241" t="str">
        <f t="shared" si="1091"/>
        <v/>
      </c>
      <c r="AI7241">
        <v>0.14499999999999999</v>
      </c>
      <c r="AJ7241" t="str">
        <f t="shared" si="1088"/>
        <v/>
      </c>
      <c r="AK7241" t="str">
        <f t="shared" si="1092"/>
        <v/>
      </c>
      <c r="AL7241" t="str">
        <f t="shared" si="1090"/>
        <v/>
      </c>
    </row>
    <row r="7242" spans="1:38" x14ac:dyDescent="0.2">
      <c r="A7242" t="s">
        <v>16666</v>
      </c>
      <c r="B7242" t="s">
        <v>830</v>
      </c>
      <c r="C7242" t="s">
        <v>16667</v>
      </c>
      <c r="D7242" s="1">
        <v>37512</v>
      </c>
      <c r="E7242" s="1">
        <v>43456</v>
      </c>
      <c r="F7242" t="s">
        <v>26</v>
      </c>
      <c r="I7242">
        <v>100</v>
      </c>
      <c r="J7242">
        <v>0</v>
      </c>
      <c r="K7242">
        <v>0</v>
      </c>
      <c r="L7242">
        <v>1703</v>
      </c>
      <c r="M7242">
        <v>1703</v>
      </c>
      <c r="N7242" t="s">
        <v>20</v>
      </c>
      <c r="O7242" t="s">
        <v>16668</v>
      </c>
      <c r="P7242" t="s">
        <v>44</v>
      </c>
      <c r="Q7242" t="s">
        <v>34233</v>
      </c>
      <c r="R7242" t="s">
        <v>34233</v>
      </c>
      <c r="S7242" t="s">
        <v>34233</v>
      </c>
      <c r="T7242" t="s">
        <v>34233</v>
      </c>
      <c r="AD7242" t="str">
        <f t="shared" si="1089"/>
        <v/>
      </c>
      <c r="AE7242" t="str">
        <f t="shared" si="1094"/>
        <v/>
      </c>
      <c r="AF7242" t="str">
        <f t="shared" si="1086"/>
        <v/>
      </c>
      <c r="AG7242" t="str">
        <f t="shared" si="1095"/>
        <v/>
      </c>
      <c r="AH7242" t="str">
        <f t="shared" si="1091"/>
        <v/>
      </c>
      <c r="AI7242">
        <v>0.14499999999999999</v>
      </c>
      <c r="AJ7242" t="str">
        <f t="shared" si="1088"/>
        <v/>
      </c>
      <c r="AK7242" t="str">
        <f t="shared" si="1092"/>
        <v/>
      </c>
      <c r="AL7242" t="str">
        <f t="shared" si="1090"/>
        <v/>
      </c>
    </row>
    <row r="7243" spans="1:38" x14ac:dyDescent="0.2">
      <c r="A7243" t="s">
        <v>18957</v>
      </c>
      <c r="B7243" t="s">
        <v>830</v>
      </c>
      <c r="C7243" t="s">
        <v>18958</v>
      </c>
      <c r="D7243" s="1">
        <v>38083</v>
      </c>
      <c r="E7243" s="1">
        <v>43951</v>
      </c>
      <c r="F7243" t="s">
        <v>26</v>
      </c>
      <c r="I7243">
        <v>100</v>
      </c>
      <c r="J7243">
        <v>0</v>
      </c>
      <c r="K7243">
        <v>0</v>
      </c>
      <c r="L7243">
        <v>1366</v>
      </c>
      <c r="M7243">
        <v>1366</v>
      </c>
      <c r="N7243" t="s">
        <v>20</v>
      </c>
      <c r="O7243" t="s">
        <v>18959</v>
      </c>
      <c r="P7243" t="s">
        <v>44</v>
      </c>
      <c r="Q7243" t="s">
        <v>34233</v>
      </c>
      <c r="R7243" t="s">
        <v>34233</v>
      </c>
      <c r="S7243" t="s">
        <v>34233</v>
      </c>
      <c r="T7243" t="s">
        <v>34233</v>
      </c>
      <c r="V7243" t="s">
        <v>33271</v>
      </c>
      <c r="AD7243" t="str">
        <f t="shared" si="1089"/>
        <v/>
      </c>
      <c r="AE7243" t="str">
        <f t="shared" si="1094"/>
        <v/>
      </c>
      <c r="AF7243" t="str">
        <f t="shared" si="1086"/>
        <v/>
      </c>
      <c r="AG7243" t="str">
        <f t="shared" si="1095"/>
        <v/>
      </c>
      <c r="AH7243" t="str">
        <f t="shared" si="1091"/>
        <v/>
      </c>
      <c r="AI7243">
        <v>0.14499999999999999</v>
      </c>
      <c r="AJ7243" t="str">
        <f t="shared" si="1088"/>
        <v/>
      </c>
      <c r="AK7243" t="str">
        <f t="shared" si="1092"/>
        <v/>
      </c>
      <c r="AL7243" t="str">
        <f t="shared" si="1090"/>
        <v/>
      </c>
    </row>
    <row r="7244" spans="1:38" x14ac:dyDescent="0.2">
      <c r="A7244" t="s">
        <v>13852</v>
      </c>
      <c r="B7244" t="s">
        <v>830</v>
      </c>
      <c r="C7244" t="s">
        <v>13853</v>
      </c>
      <c r="D7244" s="1">
        <v>37091</v>
      </c>
      <c r="E7244" s="1">
        <v>43456</v>
      </c>
      <c r="F7244" t="s">
        <v>26</v>
      </c>
      <c r="I7244">
        <v>100</v>
      </c>
      <c r="J7244">
        <v>0</v>
      </c>
      <c r="K7244">
        <v>0</v>
      </c>
      <c r="L7244">
        <v>587</v>
      </c>
      <c r="M7244">
        <v>587</v>
      </c>
      <c r="N7244" t="s">
        <v>20</v>
      </c>
      <c r="O7244" t="s">
        <v>13854</v>
      </c>
      <c r="P7244" t="s">
        <v>44</v>
      </c>
      <c r="Q7244" t="s">
        <v>34233</v>
      </c>
      <c r="R7244" t="s">
        <v>34233</v>
      </c>
      <c r="S7244" t="s">
        <v>34233</v>
      </c>
      <c r="T7244" t="s">
        <v>34233</v>
      </c>
      <c r="AD7244" t="str">
        <f t="shared" si="1089"/>
        <v/>
      </c>
      <c r="AE7244" t="str">
        <f t="shared" si="1094"/>
        <v/>
      </c>
      <c r="AF7244" t="str">
        <f t="shared" si="1086"/>
        <v/>
      </c>
      <c r="AG7244" t="str">
        <f t="shared" si="1095"/>
        <v/>
      </c>
      <c r="AH7244" t="str">
        <f t="shared" si="1091"/>
        <v/>
      </c>
      <c r="AI7244">
        <v>0.14499999999999999</v>
      </c>
      <c r="AJ7244" t="str">
        <f t="shared" si="1088"/>
        <v/>
      </c>
      <c r="AK7244" t="str">
        <f t="shared" si="1092"/>
        <v/>
      </c>
      <c r="AL7244" t="str">
        <f t="shared" si="1090"/>
        <v/>
      </c>
    </row>
    <row r="7245" spans="1:38" x14ac:dyDescent="0.2">
      <c r="A7245" t="s">
        <v>14368</v>
      </c>
      <c r="B7245" t="s">
        <v>830</v>
      </c>
      <c r="C7245" t="s">
        <v>14369</v>
      </c>
      <c r="D7245" s="1">
        <v>37091</v>
      </c>
      <c r="E7245" s="1">
        <v>43456</v>
      </c>
      <c r="F7245" t="s">
        <v>26</v>
      </c>
      <c r="I7245">
        <v>100</v>
      </c>
      <c r="J7245">
        <v>0</v>
      </c>
      <c r="K7245">
        <v>0</v>
      </c>
      <c r="L7245">
        <v>592</v>
      </c>
      <c r="M7245">
        <v>592</v>
      </c>
      <c r="N7245" t="s">
        <v>20</v>
      </c>
      <c r="O7245" t="s">
        <v>14370</v>
      </c>
      <c r="P7245" t="s">
        <v>44</v>
      </c>
      <c r="Q7245" t="s">
        <v>34233</v>
      </c>
      <c r="R7245" t="s">
        <v>34233</v>
      </c>
      <c r="S7245" t="s">
        <v>34233</v>
      </c>
      <c r="T7245" t="s">
        <v>34233</v>
      </c>
      <c r="AD7245" t="str">
        <f t="shared" si="1089"/>
        <v/>
      </c>
      <c r="AE7245" t="str">
        <f t="shared" si="1094"/>
        <v/>
      </c>
      <c r="AF7245" t="str">
        <f t="shared" si="1086"/>
        <v/>
      </c>
      <c r="AG7245" t="str">
        <f t="shared" si="1095"/>
        <v/>
      </c>
      <c r="AH7245" t="str">
        <f t="shared" si="1091"/>
        <v/>
      </c>
      <c r="AI7245">
        <v>0.14499999999999999</v>
      </c>
      <c r="AJ7245" t="str">
        <f t="shared" si="1088"/>
        <v/>
      </c>
      <c r="AK7245" t="str">
        <f t="shared" si="1092"/>
        <v/>
      </c>
      <c r="AL7245" t="str">
        <f t="shared" si="1090"/>
        <v/>
      </c>
    </row>
    <row r="7246" spans="1:38" x14ac:dyDescent="0.2">
      <c r="A7246" t="s">
        <v>17298</v>
      </c>
      <c r="B7246" t="s">
        <v>830</v>
      </c>
      <c r="C7246" t="s">
        <v>17299</v>
      </c>
      <c r="D7246" s="1">
        <v>37579</v>
      </c>
      <c r="E7246" s="1">
        <v>43951</v>
      </c>
      <c r="F7246" t="s">
        <v>26</v>
      </c>
      <c r="I7246">
        <v>100</v>
      </c>
      <c r="J7246">
        <v>0</v>
      </c>
      <c r="K7246">
        <v>0</v>
      </c>
      <c r="L7246">
        <v>1248</v>
      </c>
      <c r="M7246">
        <v>1248</v>
      </c>
      <c r="N7246" t="s">
        <v>20</v>
      </c>
      <c r="O7246" t="s">
        <v>17300</v>
      </c>
      <c r="P7246" t="s">
        <v>44</v>
      </c>
      <c r="Q7246" t="s">
        <v>34233</v>
      </c>
      <c r="R7246" t="s">
        <v>34233</v>
      </c>
      <c r="S7246" t="s">
        <v>34233</v>
      </c>
      <c r="T7246" t="s">
        <v>34233</v>
      </c>
      <c r="V7246" t="s">
        <v>33254</v>
      </c>
      <c r="AD7246" t="str">
        <f t="shared" si="1089"/>
        <v/>
      </c>
      <c r="AE7246" t="str">
        <f t="shared" si="1094"/>
        <v/>
      </c>
      <c r="AF7246" t="str">
        <f t="shared" si="1086"/>
        <v/>
      </c>
      <c r="AG7246" t="str">
        <f t="shared" si="1095"/>
        <v/>
      </c>
      <c r="AH7246" t="str">
        <f t="shared" si="1091"/>
        <v/>
      </c>
      <c r="AI7246">
        <v>0.14499999999999999</v>
      </c>
      <c r="AJ7246" t="str">
        <f t="shared" si="1088"/>
        <v/>
      </c>
      <c r="AK7246" t="str">
        <f t="shared" si="1092"/>
        <v/>
      </c>
      <c r="AL7246" t="str">
        <f t="shared" si="1090"/>
        <v/>
      </c>
    </row>
    <row r="7247" spans="1:38" x14ac:dyDescent="0.2">
      <c r="A7247" t="s">
        <v>20149</v>
      </c>
      <c r="B7247" t="s">
        <v>830</v>
      </c>
      <c r="C7247" t="s">
        <v>20150</v>
      </c>
      <c r="D7247" s="1">
        <v>38301</v>
      </c>
      <c r="E7247" s="1">
        <v>43829</v>
      </c>
      <c r="F7247" t="s">
        <v>39</v>
      </c>
      <c r="I7247">
        <v>100</v>
      </c>
      <c r="J7247">
        <v>0</v>
      </c>
      <c r="K7247">
        <v>0</v>
      </c>
      <c r="L7247">
        <v>418</v>
      </c>
      <c r="M7247">
        <v>418</v>
      </c>
      <c r="N7247" t="s">
        <v>20</v>
      </c>
      <c r="O7247" t="s">
        <v>20151</v>
      </c>
      <c r="P7247" t="s">
        <v>28</v>
      </c>
      <c r="Q7247" t="s">
        <v>34233</v>
      </c>
      <c r="R7247" t="s">
        <v>34233</v>
      </c>
      <c r="S7247" t="s">
        <v>33942</v>
      </c>
      <c r="T7247" t="s">
        <v>34233</v>
      </c>
      <c r="V7247" t="s">
        <v>33245</v>
      </c>
      <c r="AD7247" t="str">
        <f t="shared" si="1089"/>
        <v/>
      </c>
      <c r="AE7247" t="str">
        <f t="shared" si="1094"/>
        <v/>
      </c>
      <c r="AF7247" t="str">
        <f t="shared" si="1086"/>
        <v/>
      </c>
      <c r="AG7247" t="str">
        <f t="shared" si="1095"/>
        <v/>
      </c>
      <c r="AH7247" t="str">
        <f t="shared" si="1091"/>
        <v/>
      </c>
      <c r="AI7247">
        <v>0.14499999999999999</v>
      </c>
      <c r="AJ7247" t="str">
        <f t="shared" si="1088"/>
        <v/>
      </c>
      <c r="AK7247" t="str">
        <f t="shared" si="1092"/>
        <v/>
      </c>
      <c r="AL7247" t="str">
        <f t="shared" si="1090"/>
        <v/>
      </c>
    </row>
    <row r="7248" spans="1:38" x14ac:dyDescent="0.2">
      <c r="A7248" t="s">
        <v>19349</v>
      </c>
      <c r="B7248" t="s">
        <v>830</v>
      </c>
      <c r="C7248" t="s">
        <v>19350</v>
      </c>
      <c r="D7248" s="1">
        <v>38148</v>
      </c>
      <c r="E7248" s="1">
        <v>43829</v>
      </c>
      <c r="F7248" t="s">
        <v>39</v>
      </c>
      <c r="I7248">
        <v>100</v>
      </c>
      <c r="J7248">
        <v>0</v>
      </c>
      <c r="K7248">
        <v>0</v>
      </c>
      <c r="L7248">
        <v>269</v>
      </c>
      <c r="M7248">
        <v>269</v>
      </c>
      <c r="N7248" t="s">
        <v>20</v>
      </c>
      <c r="O7248" t="s">
        <v>19351</v>
      </c>
      <c r="P7248" t="s">
        <v>28</v>
      </c>
      <c r="Q7248" t="s">
        <v>34233</v>
      </c>
      <c r="R7248" t="s">
        <v>34233</v>
      </c>
      <c r="S7248" t="s">
        <v>33942</v>
      </c>
      <c r="T7248" t="s">
        <v>34233</v>
      </c>
      <c r="AD7248" t="str">
        <f t="shared" si="1089"/>
        <v/>
      </c>
      <c r="AE7248" t="str">
        <f t="shared" si="1094"/>
        <v/>
      </c>
      <c r="AF7248" t="str">
        <f t="shared" si="1086"/>
        <v/>
      </c>
      <c r="AG7248" t="str">
        <f t="shared" si="1095"/>
        <v/>
      </c>
      <c r="AH7248" t="str">
        <f t="shared" si="1091"/>
        <v/>
      </c>
      <c r="AI7248">
        <v>0.14499999999999999</v>
      </c>
      <c r="AJ7248" t="str">
        <f t="shared" si="1088"/>
        <v/>
      </c>
      <c r="AK7248" t="str">
        <f t="shared" si="1092"/>
        <v/>
      </c>
      <c r="AL7248" t="str">
        <f t="shared" si="1090"/>
        <v/>
      </c>
    </row>
    <row r="7249" spans="1:38" x14ac:dyDescent="0.2">
      <c r="A7249" t="s">
        <v>25015</v>
      </c>
      <c r="B7249" t="s">
        <v>830</v>
      </c>
      <c r="C7249" t="s">
        <v>25016</v>
      </c>
      <c r="D7249" s="1">
        <v>39685</v>
      </c>
      <c r="E7249" s="1">
        <v>43512</v>
      </c>
      <c r="F7249" t="s">
        <v>39</v>
      </c>
      <c r="I7249">
        <v>100</v>
      </c>
      <c r="J7249">
        <v>0</v>
      </c>
      <c r="K7249">
        <v>0</v>
      </c>
      <c r="L7249">
        <v>343</v>
      </c>
      <c r="M7249">
        <v>343</v>
      </c>
      <c r="N7249" t="s">
        <v>20</v>
      </c>
      <c r="O7249" t="s">
        <v>25017</v>
      </c>
      <c r="P7249" t="s">
        <v>44</v>
      </c>
      <c r="Q7249" t="s">
        <v>34233</v>
      </c>
      <c r="R7249" t="s">
        <v>34233</v>
      </c>
      <c r="S7249" t="s">
        <v>33942</v>
      </c>
      <c r="T7249" t="s">
        <v>34233</v>
      </c>
      <c r="V7249" t="s">
        <v>35040</v>
      </c>
      <c r="AD7249" t="str">
        <f t="shared" si="1089"/>
        <v/>
      </c>
      <c r="AE7249" t="str">
        <f t="shared" si="1094"/>
        <v/>
      </c>
      <c r="AF7249" t="str">
        <f t="shared" si="1086"/>
        <v/>
      </c>
      <c r="AG7249" t="str">
        <f t="shared" si="1095"/>
        <v/>
      </c>
      <c r="AH7249" t="str">
        <f t="shared" si="1091"/>
        <v/>
      </c>
      <c r="AI7249">
        <v>0.14499999999999999</v>
      </c>
      <c r="AJ7249" t="str">
        <f t="shared" si="1088"/>
        <v/>
      </c>
      <c r="AK7249" t="str">
        <f t="shared" si="1092"/>
        <v/>
      </c>
      <c r="AL7249" t="str">
        <f t="shared" si="1090"/>
        <v/>
      </c>
    </row>
    <row r="7250" spans="1:38" x14ac:dyDescent="0.2">
      <c r="A7250" t="s">
        <v>31473</v>
      </c>
      <c r="B7250" t="s">
        <v>52</v>
      </c>
      <c r="C7250" t="s">
        <v>31474</v>
      </c>
      <c r="D7250" s="1">
        <v>43962</v>
      </c>
      <c r="E7250" s="1">
        <v>44097</v>
      </c>
      <c r="F7250" t="s">
        <v>889</v>
      </c>
      <c r="I7250">
        <v>100</v>
      </c>
      <c r="J7250">
        <v>0</v>
      </c>
      <c r="K7250">
        <v>0</v>
      </c>
      <c r="L7250">
        <v>201</v>
      </c>
      <c r="M7250">
        <v>201</v>
      </c>
      <c r="N7250" t="s">
        <v>20</v>
      </c>
      <c r="O7250" t="s">
        <v>31475</v>
      </c>
      <c r="P7250" t="s">
        <v>44</v>
      </c>
      <c r="Q7250" t="s">
        <v>34233</v>
      </c>
      <c r="R7250" t="s">
        <v>34233</v>
      </c>
      <c r="S7250" t="s">
        <v>33942</v>
      </c>
      <c r="T7250" t="s">
        <v>34233</v>
      </c>
      <c r="AD7250" t="str">
        <f t="shared" si="1089"/>
        <v/>
      </c>
      <c r="AE7250" t="str">
        <f t="shared" si="1094"/>
        <v/>
      </c>
      <c r="AF7250" t="str">
        <f t="shared" ref="AF7250:AF7313" si="1096">IF((S7250&lt;&gt;"tühi")*(F7250&lt;&gt;"Elamumaa")*(G7250&lt;&gt;"Elamumaa")*(H7250&lt;&gt;"Elamumaa"),IF(Z7250=0,"",Z7250),"")</f>
        <v/>
      </c>
      <c r="AG7250" t="str">
        <f t="shared" si="1095"/>
        <v/>
      </c>
      <c r="AH7250" t="str">
        <f t="shared" si="1091"/>
        <v/>
      </c>
      <c r="AI7250">
        <v>0.14499999999999999</v>
      </c>
      <c r="AJ7250" t="str">
        <f t="shared" si="1088"/>
        <v/>
      </c>
      <c r="AK7250" t="str">
        <f t="shared" si="1092"/>
        <v/>
      </c>
      <c r="AL7250" t="str">
        <f t="shared" si="1090"/>
        <v/>
      </c>
    </row>
    <row r="7251" spans="1:38" x14ac:dyDescent="0.2">
      <c r="A7251" t="s">
        <v>15890</v>
      </c>
      <c r="B7251" t="s">
        <v>52</v>
      </c>
      <c r="C7251" t="s">
        <v>15891</v>
      </c>
      <c r="D7251" s="1">
        <v>37414</v>
      </c>
      <c r="E7251" s="1">
        <v>43951</v>
      </c>
      <c r="F7251" t="s">
        <v>26</v>
      </c>
      <c r="I7251">
        <v>100</v>
      </c>
      <c r="J7251">
        <v>0</v>
      </c>
      <c r="K7251">
        <v>0</v>
      </c>
      <c r="L7251">
        <v>1176</v>
      </c>
      <c r="M7251">
        <v>1176</v>
      </c>
      <c r="N7251" t="s">
        <v>20</v>
      </c>
      <c r="O7251" t="s">
        <v>15892</v>
      </c>
      <c r="P7251" t="s">
        <v>28</v>
      </c>
      <c r="Q7251" t="s">
        <v>34233</v>
      </c>
      <c r="R7251" t="s">
        <v>34233</v>
      </c>
      <c r="S7251" t="s">
        <v>34233</v>
      </c>
      <c r="T7251" t="s">
        <v>34233</v>
      </c>
      <c r="V7251" t="s">
        <v>33302</v>
      </c>
      <c r="AD7251" t="str">
        <f t="shared" si="1089"/>
        <v/>
      </c>
      <c r="AE7251" t="str">
        <f t="shared" si="1094"/>
        <v/>
      </c>
      <c r="AF7251" t="str">
        <f t="shared" si="1096"/>
        <v/>
      </c>
      <c r="AG7251" t="str">
        <f t="shared" si="1095"/>
        <v/>
      </c>
      <c r="AH7251" t="str">
        <f t="shared" si="1091"/>
        <v/>
      </c>
      <c r="AI7251">
        <v>0.14499999999999999</v>
      </c>
      <c r="AJ7251" t="str">
        <f t="shared" si="1088"/>
        <v/>
      </c>
      <c r="AK7251" t="str">
        <f t="shared" si="1092"/>
        <v/>
      </c>
      <c r="AL7251" t="str">
        <f t="shared" si="1090"/>
        <v/>
      </c>
    </row>
    <row r="7252" spans="1:38" x14ac:dyDescent="0.2">
      <c r="A7252" t="s">
        <v>15893</v>
      </c>
      <c r="B7252" t="s">
        <v>52</v>
      </c>
      <c r="C7252" t="s">
        <v>15894</v>
      </c>
      <c r="D7252" s="1">
        <v>37414</v>
      </c>
      <c r="E7252" s="1">
        <v>43456</v>
      </c>
      <c r="F7252" t="s">
        <v>19</v>
      </c>
      <c r="I7252">
        <v>100</v>
      </c>
      <c r="J7252">
        <v>0</v>
      </c>
      <c r="K7252">
        <v>0</v>
      </c>
      <c r="L7252">
        <v>1172</v>
      </c>
      <c r="M7252">
        <v>1172</v>
      </c>
      <c r="N7252" t="s">
        <v>20</v>
      </c>
      <c r="O7252" t="s">
        <v>15895</v>
      </c>
      <c r="P7252" t="s">
        <v>28</v>
      </c>
      <c r="Q7252" t="s">
        <v>34233</v>
      </c>
      <c r="R7252" t="s">
        <v>34233</v>
      </c>
      <c r="S7252" t="s">
        <v>32628</v>
      </c>
      <c r="T7252" t="s">
        <v>34349</v>
      </c>
      <c r="U7252" t="s">
        <v>32634</v>
      </c>
      <c r="V7252" t="s">
        <v>33302</v>
      </c>
      <c r="W7252">
        <v>200</v>
      </c>
      <c r="X7252">
        <v>2</v>
      </c>
      <c r="Y7252">
        <v>1</v>
      </c>
      <c r="Z7252">
        <v>400</v>
      </c>
      <c r="AA7252">
        <v>10</v>
      </c>
      <c r="AB7252">
        <v>20</v>
      </c>
      <c r="AC7252">
        <v>1</v>
      </c>
      <c r="AD7252" t="str">
        <f t="shared" si="1089"/>
        <v/>
      </c>
      <c r="AE7252" t="str">
        <f t="shared" si="1094"/>
        <v/>
      </c>
      <c r="AF7252" t="str">
        <f t="shared" si="1096"/>
        <v/>
      </c>
      <c r="AG7252">
        <f t="shared" si="1095"/>
        <v>1</v>
      </c>
      <c r="AH7252">
        <f t="shared" si="1091"/>
        <v>2.8</v>
      </c>
      <c r="AI7252">
        <v>0.14499999999999999</v>
      </c>
      <c r="AJ7252">
        <f t="shared" si="1088"/>
        <v>0.40599999999999997</v>
      </c>
      <c r="AK7252" t="str">
        <f t="shared" si="1092"/>
        <v/>
      </c>
      <c r="AL7252" t="str">
        <f t="shared" si="1090"/>
        <v/>
      </c>
    </row>
    <row r="7253" spans="1:38" x14ac:dyDescent="0.2">
      <c r="A7253" t="s">
        <v>15896</v>
      </c>
      <c r="B7253" t="s">
        <v>52</v>
      </c>
      <c r="C7253" t="s">
        <v>15897</v>
      </c>
      <c r="D7253" s="1">
        <v>37414</v>
      </c>
      <c r="E7253" s="1">
        <v>43456</v>
      </c>
      <c r="F7253" t="s">
        <v>39</v>
      </c>
      <c r="I7253">
        <v>100</v>
      </c>
      <c r="J7253">
        <v>0</v>
      </c>
      <c r="K7253">
        <v>0</v>
      </c>
      <c r="L7253">
        <v>245</v>
      </c>
      <c r="M7253">
        <v>245</v>
      </c>
      <c r="N7253" t="s">
        <v>20</v>
      </c>
      <c r="O7253" t="s">
        <v>15898</v>
      </c>
      <c r="P7253" t="s">
        <v>28</v>
      </c>
      <c r="Q7253" t="s">
        <v>34233</v>
      </c>
      <c r="R7253" t="s">
        <v>34233</v>
      </c>
      <c r="S7253" t="s">
        <v>33942</v>
      </c>
      <c r="T7253" t="s">
        <v>34233</v>
      </c>
      <c r="U7253" t="s">
        <v>33303</v>
      </c>
      <c r="V7253" t="s">
        <v>33302</v>
      </c>
      <c r="AD7253" t="str">
        <f t="shared" si="1089"/>
        <v/>
      </c>
      <c r="AE7253" t="str">
        <f t="shared" si="1094"/>
        <v/>
      </c>
      <c r="AF7253" t="str">
        <f t="shared" si="1096"/>
        <v/>
      </c>
      <c r="AG7253" t="str">
        <f t="shared" si="1095"/>
        <v/>
      </c>
      <c r="AH7253" t="str">
        <f t="shared" si="1091"/>
        <v/>
      </c>
      <c r="AI7253">
        <v>0.14499999999999999</v>
      </c>
      <c r="AJ7253" t="str">
        <f t="shared" si="1088"/>
        <v/>
      </c>
      <c r="AK7253" t="str">
        <f t="shared" si="1092"/>
        <v/>
      </c>
      <c r="AL7253" t="str">
        <f t="shared" si="1090"/>
        <v/>
      </c>
    </row>
    <row r="7254" spans="1:38" x14ac:dyDescent="0.2">
      <c r="A7254" t="s">
        <v>15899</v>
      </c>
      <c r="B7254" t="s">
        <v>52</v>
      </c>
      <c r="C7254" t="s">
        <v>15900</v>
      </c>
      <c r="D7254" s="1">
        <v>37414</v>
      </c>
      <c r="E7254" s="1">
        <v>43456</v>
      </c>
      <c r="F7254" t="s">
        <v>19</v>
      </c>
      <c r="I7254">
        <v>100</v>
      </c>
      <c r="J7254">
        <v>0</v>
      </c>
      <c r="K7254">
        <v>0</v>
      </c>
      <c r="L7254">
        <v>1109</v>
      </c>
      <c r="M7254">
        <v>1109</v>
      </c>
      <c r="N7254" t="s">
        <v>20</v>
      </c>
      <c r="O7254" t="s">
        <v>15901</v>
      </c>
      <c r="P7254" t="s">
        <v>28</v>
      </c>
      <c r="Q7254" t="s">
        <v>34233</v>
      </c>
      <c r="R7254" t="s">
        <v>34233</v>
      </c>
      <c r="S7254" t="s">
        <v>32628</v>
      </c>
      <c r="T7254" t="s">
        <v>34357</v>
      </c>
      <c r="U7254" t="s">
        <v>32634</v>
      </c>
      <c r="V7254" t="s">
        <v>33302</v>
      </c>
      <c r="W7254">
        <v>200</v>
      </c>
      <c r="X7254">
        <v>2</v>
      </c>
      <c r="Y7254">
        <v>1</v>
      </c>
      <c r="Z7254">
        <v>400</v>
      </c>
      <c r="AA7254">
        <v>10</v>
      </c>
      <c r="AB7254">
        <v>20</v>
      </c>
      <c r="AC7254">
        <v>1</v>
      </c>
      <c r="AD7254" t="str">
        <f t="shared" si="1089"/>
        <v/>
      </c>
      <c r="AE7254" t="str">
        <f t="shared" si="1094"/>
        <v/>
      </c>
      <c r="AF7254" t="str">
        <f t="shared" si="1096"/>
        <v/>
      </c>
      <c r="AG7254">
        <f t="shared" si="1095"/>
        <v>1</v>
      </c>
      <c r="AH7254">
        <f t="shared" si="1091"/>
        <v>2.8</v>
      </c>
      <c r="AI7254">
        <v>0.14499999999999999</v>
      </c>
      <c r="AJ7254">
        <f t="shared" si="1088"/>
        <v>0.40599999999999997</v>
      </c>
      <c r="AK7254" t="str">
        <f t="shared" si="1092"/>
        <v/>
      </c>
      <c r="AL7254" t="str">
        <f t="shared" si="1090"/>
        <v/>
      </c>
    </row>
    <row r="7255" spans="1:38" x14ac:dyDescent="0.2">
      <c r="A7255" t="s">
        <v>15902</v>
      </c>
      <c r="B7255" t="s">
        <v>52</v>
      </c>
      <c r="C7255" t="s">
        <v>15903</v>
      </c>
      <c r="D7255" s="1">
        <v>37414</v>
      </c>
      <c r="E7255" s="1">
        <v>43456</v>
      </c>
      <c r="F7255" t="s">
        <v>19</v>
      </c>
      <c r="I7255">
        <v>100</v>
      </c>
      <c r="J7255">
        <v>0</v>
      </c>
      <c r="K7255">
        <v>0</v>
      </c>
      <c r="L7255">
        <v>1493</v>
      </c>
      <c r="M7255">
        <v>1493</v>
      </c>
      <c r="N7255" t="s">
        <v>20</v>
      </c>
      <c r="O7255" t="s">
        <v>15904</v>
      </c>
      <c r="P7255" t="s">
        <v>28</v>
      </c>
      <c r="Q7255" t="s">
        <v>34233</v>
      </c>
      <c r="R7255" t="s">
        <v>34233</v>
      </c>
      <c r="S7255" t="s">
        <v>33797</v>
      </c>
      <c r="T7255" t="s">
        <v>34354</v>
      </c>
      <c r="U7255" t="s">
        <v>32634</v>
      </c>
      <c r="V7255" t="s">
        <v>33302</v>
      </c>
      <c r="W7255">
        <v>200</v>
      </c>
      <c r="X7255">
        <v>2</v>
      </c>
      <c r="Y7255">
        <v>1</v>
      </c>
      <c r="Z7255">
        <v>400</v>
      </c>
      <c r="AA7255">
        <v>10</v>
      </c>
      <c r="AB7255">
        <v>20</v>
      </c>
      <c r="AC7255">
        <v>1</v>
      </c>
      <c r="AD7255" t="str">
        <f t="shared" si="1089"/>
        <v/>
      </c>
      <c r="AE7255" t="str">
        <f t="shared" si="1094"/>
        <v/>
      </c>
      <c r="AF7255" t="str">
        <f t="shared" si="1096"/>
        <v/>
      </c>
      <c r="AG7255">
        <f t="shared" si="1095"/>
        <v>1</v>
      </c>
      <c r="AH7255">
        <f t="shared" si="1091"/>
        <v>2.8</v>
      </c>
      <c r="AI7255">
        <v>0.14499999999999999</v>
      </c>
      <c r="AJ7255">
        <f t="shared" si="1088"/>
        <v>0.40599999999999997</v>
      </c>
      <c r="AK7255" t="str">
        <f t="shared" si="1092"/>
        <v/>
      </c>
      <c r="AL7255" t="str">
        <f t="shared" si="1090"/>
        <v/>
      </c>
    </row>
    <row r="7256" spans="1:38" x14ac:dyDescent="0.2">
      <c r="A7256" t="s">
        <v>15905</v>
      </c>
      <c r="B7256" t="s">
        <v>52</v>
      </c>
      <c r="C7256" t="s">
        <v>15906</v>
      </c>
      <c r="D7256" s="1">
        <v>37414</v>
      </c>
      <c r="E7256" s="1">
        <v>43456</v>
      </c>
      <c r="F7256" t="s">
        <v>19</v>
      </c>
      <c r="I7256">
        <v>100</v>
      </c>
      <c r="J7256">
        <v>0</v>
      </c>
      <c r="K7256">
        <v>0</v>
      </c>
      <c r="L7256">
        <v>1413</v>
      </c>
      <c r="M7256">
        <v>1413</v>
      </c>
      <c r="N7256" t="s">
        <v>20</v>
      </c>
      <c r="O7256" t="s">
        <v>15907</v>
      </c>
      <c r="P7256" t="s">
        <v>28</v>
      </c>
      <c r="Q7256" t="s">
        <v>34233</v>
      </c>
      <c r="R7256" t="s">
        <v>34233</v>
      </c>
      <c r="S7256" t="s">
        <v>32628</v>
      </c>
      <c r="T7256" t="s">
        <v>34349</v>
      </c>
      <c r="U7256" t="s">
        <v>32634</v>
      </c>
      <c r="V7256" t="s">
        <v>33302</v>
      </c>
      <c r="W7256">
        <v>200</v>
      </c>
      <c r="X7256">
        <v>2</v>
      </c>
      <c r="Y7256">
        <v>1</v>
      </c>
      <c r="Z7256">
        <v>400</v>
      </c>
      <c r="AA7256">
        <v>10</v>
      </c>
      <c r="AB7256">
        <v>20</v>
      </c>
      <c r="AC7256">
        <v>1</v>
      </c>
      <c r="AD7256" t="str">
        <f t="shared" si="1089"/>
        <v/>
      </c>
      <c r="AE7256" t="str">
        <f t="shared" si="1094"/>
        <v/>
      </c>
      <c r="AF7256" t="str">
        <f t="shared" si="1096"/>
        <v/>
      </c>
      <c r="AG7256">
        <f t="shared" si="1095"/>
        <v>1</v>
      </c>
      <c r="AH7256">
        <f t="shared" si="1091"/>
        <v>2.8</v>
      </c>
      <c r="AI7256">
        <v>0.14499999999999999</v>
      </c>
      <c r="AJ7256">
        <f t="shared" si="1088"/>
        <v>0.40599999999999997</v>
      </c>
      <c r="AK7256" t="str">
        <f t="shared" si="1092"/>
        <v/>
      </c>
      <c r="AL7256" t="str">
        <f t="shared" si="1090"/>
        <v/>
      </c>
    </row>
    <row r="7257" spans="1:38" x14ac:dyDescent="0.2">
      <c r="A7257" t="s">
        <v>15908</v>
      </c>
      <c r="B7257" t="s">
        <v>52</v>
      </c>
      <c r="C7257" t="s">
        <v>15909</v>
      </c>
      <c r="D7257" s="1">
        <v>37414</v>
      </c>
      <c r="E7257" s="1">
        <v>43456</v>
      </c>
      <c r="F7257" t="s">
        <v>19</v>
      </c>
      <c r="I7257">
        <v>100</v>
      </c>
      <c r="J7257">
        <v>0</v>
      </c>
      <c r="K7257">
        <v>0</v>
      </c>
      <c r="L7257">
        <v>1467</v>
      </c>
      <c r="M7257">
        <v>1467</v>
      </c>
      <c r="N7257" t="s">
        <v>20</v>
      </c>
      <c r="O7257" t="s">
        <v>15910</v>
      </c>
      <c r="P7257" t="s">
        <v>28</v>
      </c>
      <c r="Q7257" t="s">
        <v>34233</v>
      </c>
      <c r="R7257" t="s">
        <v>34233</v>
      </c>
      <c r="S7257" t="s">
        <v>32628</v>
      </c>
      <c r="T7257" t="s">
        <v>34354</v>
      </c>
      <c r="U7257" t="s">
        <v>32634</v>
      </c>
      <c r="V7257" t="s">
        <v>33302</v>
      </c>
      <c r="W7257">
        <v>200</v>
      </c>
      <c r="X7257">
        <v>2</v>
      </c>
      <c r="Y7257">
        <v>1</v>
      </c>
      <c r="Z7257">
        <v>400</v>
      </c>
      <c r="AA7257">
        <v>10</v>
      </c>
      <c r="AB7257">
        <v>20</v>
      </c>
      <c r="AC7257">
        <v>1</v>
      </c>
      <c r="AD7257" t="str">
        <f t="shared" si="1089"/>
        <v/>
      </c>
      <c r="AE7257" t="str">
        <f t="shared" si="1094"/>
        <v/>
      </c>
      <c r="AF7257" t="str">
        <f t="shared" si="1096"/>
        <v/>
      </c>
      <c r="AG7257">
        <f t="shared" si="1095"/>
        <v>1</v>
      </c>
      <c r="AH7257">
        <f t="shared" si="1091"/>
        <v>2.8</v>
      </c>
      <c r="AI7257">
        <v>0.14499999999999999</v>
      </c>
      <c r="AJ7257">
        <f t="shared" si="1088"/>
        <v>0.40599999999999997</v>
      </c>
      <c r="AK7257" t="str">
        <f t="shared" si="1092"/>
        <v/>
      </c>
      <c r="AL7257" t="str">
        <f t="shared" si="1090"/>
        <v/>
      </c>
    </row>
    <row r="7258" spans="1:38" x14ac:dyDescent="0.2">
      <c r="A7258" t="s">
        <v>15911</v>
      </c>
      <c r="B7258" t="s">
        <v>52</v>
      </c>
      <c r="C7258" t="s">
        <v>15912</v>
      </c>
      <c r="D7258" s="1">
        <v>37414</v>
      </c>
      <c r="E7258" s="1">
        <v>43456</v>
      </c>
      <c r="F7258" t="s">
        <v>19</v>
      </c>
      <c r="I7258">
        <v>100</v>
      </c>
      <c r="J7258">
        <v>0</v>
      </c>
      <c r="K7258">
        <v>0</v>
      </c>
      <c r="L7258">
        <v>1445</v>
      </c>
      <c r="M7258">
        <v>1445</v>
      </c>
      <c r="N7258" t="s">
        <v>20</v>
      </c>
      <c r="O7258" t="s">
        <v>15913</v>
      </c>
      <c r="P7258" t="s">
        <v>28</v>
      </c>
      <c r="Q7258" t="s">
        <v>34233</v>
      </c>
      <c r="R7258" t="s">
        <v>34233</v>
      </c>
      <c r="S7258" t="s">
        <v>32628</v>
      </c>
      <c r="T7258" t="s">
        <v>34354</v>
      </c>
      <c r="U7258" t="s">
        <v>32634</v>
      </c>
      <c r="V7258" t="s">
        <v>33302</v>
      </c>
      <c r="W7258">
        <v>200</v>
      </c>
      <c r="X7258">
        <v>2</v>
      </c>
      <c r="Y7258">
        <v>1</v>
      </c>
      <c r="Z7258">
        <v>400</v>
      </c>
      <c r="AA7258">
        <v>10</v>
      </c>
      <c r="AB7258">
        <v>20</v>
      </c>
      <c r="AC7258">
        <v>1</v>
      </c>
      <c r="AD7258" t="str">
        <f t="shared" si="1089"/>
        <v/>
      </c>
      <c r="AE7258" t="str">
        <f t="shared" si="1094"/>
        <v/>
      </c>
      <c r="AF7258" t="str">
        <f t="shared" si="1096"/>
        <v/>
      </c>
      <c r="AG7258">
        <f t="shared" si="1095"/>
        <v>1</v>
      </c>
      <c r="AH7258">
        <f t="shared" si="1091"/>
        <v>2.8</v>
      </c>
      <c r="AI7258">
        <v>0.14499999999999999</v>
      </c>
      <c r="AJ7258">
        <f t="shared" si="1088"/>
        <v>0.40599999999999997</v>
      </c>
      <c r="AK7258" t="str">
        <f t="shared" si="1092"/>
        <v/>
      </c>
      <c r="AL7258" t="str">
        <f t="shared" si="1090"/>
        <v/>
      </c>
    </row>
    <row r="7259" spans="1:38" x14ac:dyDescent="0.2">
      <c r="A7259" t="s">
        <v>28373</v>
      </c>
      <c r="B7259" t="s">
        <v>52</v>
      </c>
      <c r="C7259" t="s">
        <v>28374</v>
      </c>
      <c r="D7259" s="1">
        <v>42481</v>
      </c>
      <c r="E7259" s="1">
        <v>44560</v>
      </c>
      <c r="F7259" t="s">
        <v>26</v>
      </c>
      <c r="I7259">
        <v>100</v>
      </c>
      <c r="J7259">
        <v>0</v>
      </c>
      <c r="K7259">
        <v>0</v>
      </c>
      <c r="L7259">
        <v>6426</v>
      </c>
      <c r="M7259">
        <v>6426</v>
      </c>
      <c r="N7259" t="s">
        <v>20</v>
      </c>
      <c r="O7259" t="s">
        <v>28375</v>
      </c>
      <c r="P7259" t="s">
        <v>44</v>
      </c>
      <c r="Q7259" t="s">
        <v>34233</v>
      </c>
      <c r="R7259" t="s">
        <v>34233</v>
      </c>
      <c r="S7259" t="s">
        <v>34233</v>
      </c>
      <c r="T7259" t="s">
        <v>34233</v>
      </c>
      <c r="AD7259" t="str">
        <f t="shared" si="1089"/>
        <v/>
      </c>
      <c r="AE7259" t="str">
        <f t="shared" si="1094"/>
        <v/>
      </c>
      <c r="AF7259" t="str">
        <f t="shared" si="1096"/>
        <v/>
      </c>
      <c r="AG7259" t="str">
        <f t="shared" si="1095"/>
        <v/>
      </c>
      <c r="AH7259" t="str">
        <f t="shared" si="1091"/>
        <v/>
      </c>
      <c r="AI7259">
        <v>0.14499999999999999</v>
      </c>
      <c r="AJ7259" t="str">
        <f t="shared" si="1088"/>
        <v/>
      </c>
      <c r="AK7259" t="str">
        <f t="shared" si="1092"/>
        <v/>
      </c>
      <c r="AL7259" t="str">
        <f t="shared" si="1090"/>
        <v/>
      </c>
    </row>
    <row r="7260" spans="1:38" x14ac:dyDescent="0.2">
      <c r="A7260" t="s">
        <v>18202</v>
      </c>
      <c r="B7260" t="s">
        <v>52</v>
      </c>
      <c r="C7260" t="s">
        <v>18203</v>
      </c>
      <c r="D7260" s="1">
        <v>37963</v>
      </c>
      <c r="E7260" s="1">
        <v>43456</v>
      </c>
      <c r="F7260" t="s">
        <v>19</v>
      </c>
      <c r="I7260">
        <v>100</v>
      </c>
      <c r="J7260">
        <v>0</v>
      </c>
      <c r="K7260">
        <v>0</v>
      </c>
      <c r="L7260">
        <v>1905</v>
      </c>
      <c r="M7260">
        <v>1905</v>
      </c>
      <c r="N7260" t="s">
        <v>20</v>
      </c>
      <c r="O7260" t="s">
        <v>21</v>
      </c>
      <c r="P7260" t="s">
        <v>28</v>
      </c>
      <c r="Q7260" t="s">
        <v>34233</v>
      </c>
      <c r="R7260" t="s">
        <v>34233</v>
      </c>
      <c r="S7260" t="s">
        <v>32628</v>
      </c>
      <c r="T7260" t="s">
        <v>34356</v>
      </c>
      <c r="U7260" t="s">
        <v>32656</v>
      </c>
      <c r="V7260" t="s">
        <v>33304</v>
      </c>
      <c r="W7260">
        <v>420</v>
      </c>
      <c r="X7260">
        <v>2</v>
      </c>
      <c r="Y7260">
        <v>1</v>
      </c>
      <c r="AA7260">
        <v>8.5</v>
      </c>
      <c r="AC7260">
        <v>2</v>
      </c>
      <c r="AD7260" t="str">
        <f t="shared" si="1089"/>
        <v/>
      </c>
      <c r="AE7260" t="str">
        <f t="shared" si="1094"/>
        <v/>
      </c>
      <c r="AF7260" t="str">
        <f t="shared" si="1096"/>
        <v/>
      </c>
      <c r="AG7260">
        <f t="shared" si="1095"/>
        <v>2</v>
      </c>
      <c r="AH7260">
        <f t="shared" si="1091"/>
        <v>5.6</v>
      </c>
      <c r="AI7260">
        <v>0.14499999999999999</v>
      </c>
      <c r="AJ7260">
        <f t="shared" si="1088"/>
        <v>0.81199999999999994</v>
      </c>
      <c r="AK7260" t="str">
        <f t="shared" si="1092"/>
        <v/>
      </c>
      <c r="AL7260" t="str">
        <f t="shared" si="1090"/>
        <v/>
      </c>
    </row>
    <row r="7261" spans="1:38" x14ac:dyDescent="0.2">
      <c r="A7261" t="s">
        <v>6346</v>
      </c>
      <c r="B7261" t="s">
        <v>52</v>
      </c>
      <c r="C7261" t="s">
        <v>6347</v>
      </c>
      <c r="D7261" s="1">
        <v>36117</v>
      </c>
      <c r="E7261" s="1">
        <v>44546</v>
      </c>
      <c r="F7261" t="s">
        <v>19</v>
      </c>
      <c r="I7261">
        <v>100</v>
      </c>
      <c r="J7261">
        <v>0</v>
      </c>
      <c r="K7261">
        <v>0</v>
      </c>
      <c r="L7261">
        <v>2151</v>
      </c>
      <c r="M7261">
        <v>2151</v>
      </c>
      <c r="N7261" t="s">
        <v>20</v>
      </c>
      <c r="O7261" t="s">
        <v>6348</v>
      </c>
      <c r="P7261" t="s">
        <v>28</v>
      </c>
      <c r="Q7261" t="s">
        <v>34233</v>
      </c>
      <c r="R7261" t="s">
        <v>34233</v>
      </c>
      <c r="S7261" t="s">
        <v>32628</v>
      </c>
      <c r="T7261" t="s">
        <v>34349</v>
      </c>
      <c r="AD7261" t="str">
        <f t="shared" si="1089"/>
        <v/>
      </c>
      <c r="AE7261" t="str">
        <f t="shared" si="1094"/>
        <v/>
      </c>
      <c r="AF7261" t="str">
        <f t="shared" si="1096"/>
        <v/>
      </c>
      <c r="AG7261" s="17">
        <v>1</v>
      </c>
      <c r="AH7261">
        <f t="shared" si="1091"/>
        <v>2.8</v>
      </c>
      <c r="AI7261">
        <v>0.14499999999999999</v>
      </c>
      <c r="AJ7261">
        <f t="shared" si="1088"/>
        <v>0.40599999999999997</v>
      </c>
      <c r="AK7261" t="str">
        <f t="shared" si="1092"/>
        <v/>
      </c>
      <c r="AL7261" t="str">
        <f t="shared" si="1090"/>
        <v/>
      </c>
    </row>
    <row r="7262" spans="1:38" x14ac:dyDescent="0.2">
      <c r="A7262" t="s">
        <v>1653</v>
      </c>
      <c r="B7262" t="s">
        <v>52</v>
      </c>
      <c r="C7262" t="s">
        <v>1654</v>
      </c>
      <c r="D7262" s="1">
        <v>35662</v>
      </c>
      <c r="E7262" s="1">
        <v>43456</v>
      </c>
      <c r="F7262" t="s">
        <v>19</v>
      </c>
      <c r="I7262">
        <v>100</v>
      </c>
      <c r="J7262">
        <v>0</v>
      </c>
      <c r="K7262">
        <v>0</v>
      </c>
      <c r="L7262">
        <v>1438</v>
      </c>
      <c r="M7262">
        <v>1438</v>
      </c>
      <c r="N7262" t="s">
        <v>20</v>
      </c>
      <c r="O7262" t="s">
        <v>1655</v>
      </c>
      <c r="P7262" t="s">
        <v>28</v>
      </c>
      <c r="Q7262" t="s">
        <v>34233</v>
      </c>
      <c r="R7262" t="s">
        <v>34233</v>
      </c>
      <c r="S7262" t="s">
        <v>32628</v>
      </c>
      <c r="T7262" t="s">
        <v>34349</v>
      </c>
      <c r="U7262" t="s">
        <v>32634</v>
      </c>
      <c r="V7262" t="s">
        <v>33305</v>
      </c>
      <c r="X7262">
        <v>2</v>
      </c>
      <c r="AA7262">
        <v>9</v>
      </c>
      <c r="AB7262">
        <v>20</v>
      </c>
      <c r="AC7262">
        <v>1</v>
      </c>
      <c r="AD7262" t="str">
        <f t="shared" si="1089"/>
        <v/>
      </c>
      <c r="AE7262" t="str">
        <f t="shared" ref="AE7262:AE7293" si="1097">IF((S7262="tühi")*(AC7262&lt;&gt;""),AC7262,"")</f>
        <v/>
      </c>
      <c r="AF7262" t="str">
        <f t="shared" si="1096"/>
        <v/>
      </c>
      <c r="AG7262">
        <f>IF((S7262&lt;&gt;"tühi")*(AC7262&lt;&gt;""),AC7262,"")</f>
        <v>1</v>
      </c>
      <c r="AH7262">
        <f t="shared" si="1091"/>
        <v>2.8</v>
      </c>
      <c r="AI7262">
        <v>0.14499999999999999</v>
      </c>
      <c r="AJ7262">
        <f t="shared" ref="AJ7262:AJ7278" si="1098">IF(COUNTBLANK(AH7262),"",AH7262*AI7262)</f>
        <v>0.40599999999999997</v>
      </c>
      <c r="AK7262" t="str">
        <f t="shared" si="1092"/>
        <v/>
      </c>
      <c r="AL7262" t="str">
        <f t="shared" si="1090"/>
        <v/>
      </c>
    </row>
    <row r="7263" spans="1:38" x14ac:dyDescent="0.2">
      <c r="A7263" t="s">
        <v>22243</v>
      </c>
      <c r="B7263" t="s">
        <v>52</v>
      </c>
      <c r="C7263" t="s">
        <v>22244</v>
      </c>
      <c r="D7263" s="1">
        <v>38854</v>
      </c>
      <c r="E7263" s="1">
        <v>44546</v>
      </c>
      <c r="F7263" t="s">
        <v>19</v>
      </c>
      <c r="I7263">
        <v>100</v>
      </c>
      <c r="J7263">
        <v>0</v>
      </c>
      <c r="K7263">
        <v>0</v>
      </c>
      <c r="L7263">
        <v>1344</v>
      </c>
      <c r="M7263">
        <v>1344</v>
      </c>
      <c r="N7263" t="s">
        <v>20</v>
      </c>
      <c r="O7263" t="s">
        <v>22245</v>
      </c>
      <c r="P7263" t="s">
        <v>28</v>
      </c>
      <c r="Q7263" t="s">
        <v>34233</v>
      </c>
      <c r="R7263" t="s">
        <v>34233</v>
      </c>
      <c r="S7263" t="s">
        <v>32628</v>
      </c>
      <c r="T7263" t="s">
        <v>34349</v>
      </c>
      <c r="U7263" t="s">
        <v>32634</v>
      </c>
      <c r="V7263" t="s">
        <v>32698</v>
      </c>
      <c r="W7263">
        <v>269</v>
      </c>
      <c r="X7263">
        <v>2</v>
      </c>
      <c r="Y7263">
        <v>1</v>
      </c>
      <c r="AA7263">
        <v>8.5</v>
      </c>
      <c r="AC7263">
        <v>1</v>
      </c>
      <c r="AD7263" t="str">
        <f t="shared" si="1089"/>
        <v/>
      </c>
      <c r="AE7263" t="str">
        <f t="shared" si="1097"/>
        <v/>
      </c>
      <c r="AF7263" t="str">
        <f t="shared" si="1096"/>
        <v/>
      </c>
      <c r="AG7263">
        <f>IF((S7263&lt;&gt;"tühi")*(AC7263&lt;&gt;""),AC7263,"")</f>
        <v>1</v>
      </c>
      <c r="AH7263">
        <f t="shared" si="1091"/>
        <v>2.8</v>
      </c>
      <c r="AI7263">
        <v>0.14499999999999999</v>
      </c>
      <c r="AJ7263">
        <f t="shared" si="1098"/>
        <v>0.40599999999999997</v>
      </c>
      <c r="AK7263" t="str">
        <f t="shared" si="1092"/>
        <v/>
      </c>
      <c r="AL7263" t="str">
        <f t="shared" si="1090"/>
        <v/>
      </c>
    </row>
    <row r="7264" spans="1:38" x14ac:dyDescent="0.2">
      <c r="A7264" t="s">
        <v>1650</v>
      </c>
      <c r="B7264" t="s">
        <v>52</v>
      </c>
      <c r="C7264" t="s">
        <v>1651</v>
      </c>
      <c r="D7264" s="1">
        <v>35662</v>
      </c>
      <c r="E7264" s="1">
        <v>43456</v>
      </c>
      <c r="F7264" t="s">
        <v>19</v>
      </c>
      <c r="I7264">
        <v>100</v>
      </c>
      <c r="J7264">
        <v>0</v>
      </c>
      <c r="K7264">
        <v>0</v>
      </c>
      <c r="L7264">
        <v>1256</v>
      </c>
      <c r="M7264">
        <v>1256</v>
      </c>
      <c r="N7264" t="s">
        <v>20</v>
      </c>
      <c r="O7264" t="s">
        <v>1652</v>
      </c>
      <c r="P7264" t="s">
        <v>28</v>
      </c>
      <c r="Q7264" t="s">
        <v>34233</v>
      </c>
      <c r="R7264" t="s">
        <v>34233</v>
      </c>
      <c r="S7264" t="s">
        <v>32628</v>
      </c>
      <c r="T7264" t="s">
        <v>34349</v>
      </c>
      <c r="U7264" t="s">
        <v>32634</v>
      </c>
      <c r="V7264" t="s">
        <v>33306</v>
      </c>
      <c r="X7264">
        <v>1</v>
      </c>
      <c r="AA7264">
        <v>8.5</v>
      </c>
      <c r="AB7264">
        <v>20</v>
      </c>
      <c r="AC7264">
        <v>1</v>
      </c>
      <c r="AD7264" t="str">
        <f t="shared" si="1089"/>
        <v/>
      </c>
      <c r="AE7264" t="str">
        <f t="shared" si="1097"/>
        <v/>
      </c>
      <c r="AF7264" t="str">
        <f t="shared" si="1096"/>
        <v/>
      </c>
      <c r="AG7264">
        <f>IF((S7264&lt;&gt;"tühi")*(AC7264&lt;&gt;""),AC7264,"")</f>
        <v>1</v>
      </c>
      <c r="AH7264">
        <f t="shared" si="1091"/>
        <v>2.8</v>
      </c>
      <c r="AI7264">
        <v>0.14499999999999999</v>
      </c>
      <c r="AJ7264">
        <f t="shared" si="1098"/>
        <v>0.40599999999999997</v>
      </c>
      <c r="AK7264" t="str">
        <f t="shared" si="1092"/>
        <v/>
      </c>
      <c r="AL7264" t="str">
        <f t="shared" si="1090"/>
        <v/>
      </c>
    </row>
    <row r="7265" spans="1:39" x14ac:dyDescent="0.2">
      <c r="A7265" t="s">
        <v>1968</v>
      </c>
      <c r="B7265" t="s">
        <v>52</v>
      </c>
      <c r="C7265" t="s">
        <v>1969</v>
      </c>
      <c r="D7265" s="1">
        <v>35648</v>
      </c>
      <c r="E7265" s="1">
        <v>44097</v>
      </c>
      <c r="F7265" t="s">
        <v>19</v>
      </c>
      <c r="I7265">
        <v>100</v>
      </c>
      <c r="J7265">
        <v>0</v>
      </c>
      <c r="K7265">
        <v>0</v>
      </c>
      <c r="L7265">
        <v>2478</v>
      </c>
      <c r="M7265">
        <v>2478</v>
      </c>
      <c r="N7265" t="s">
        <v>20</v>
      </c>
      <c r="O7265" t="s">
        <v>1970</v>
      </c>
      <c r="P7265" t="s">
        <v>28</v>
      </c>
      <c r="Q7265" t="s">
        <v>34233</v>
      </c>
      <c r="R7265" t="s">
        <v>34233</v>
      </c>
      <c r="S7265" t="s">
        <v>32628</v>
      </c>
      <c r="T7265" t="s">
        <v>34382</v>
      </c>
      <c r="AD7265" t="str">
        <f t="shared" si="1089"/>
        <v/>
      </c>
      <c r="AE7265" t="str">
        <f t="shared" si="1097"/>
        <v/>
      </c>
      <c r="AF7265" t="str">
        <f t="shared" si="1096"/>
        <v/>
      </c>
      <c r="AG7265" s="17">
        <v>1</v>
      </c>
      <c r="AH7265">
        <f t="shared" si="1091"/>
        <v>2.8</v>
      </c>
      <c r="AI7265">
        <v>0.14499999999999999</v>
      </c>
      <c r="AJ7265">
        <f t="shared" si="1098"/>
        <v>0.40599999999999997</v>
      </c>
      <c r="AK7265" t="str">
        <f t="shared" si="1092"/>
        <v/>
      </c>
      <c r="AL7265" t="str">
        <f t="shared" si="1090"/>
        <v/>
      </c>
    </row>
    <row r="7266" spans="1:39" x14ac:dyDescent="0.2">
      <c r="A7266" t="s">
        <v>1647</v>
      </c>
      <c r="B7266" t="s">
        <v>52</v>
      </c>
      <c r="C7266" t="s">
        <v>1648</v>
      </c>
      <c r="D7266" s="1">
        <v>35662</v>
      </c>
      <c r="E7266" s="1">
        <v>43456</v>
      </c>
      <c r="F7266" t="s">
        <v>19</v>
      </c>
      <c r="I7266">
        <v>100</v>
      </c>
      <c r="J7266">
        <v>0</v>
      </c>
      <c r="K7266">
        <v>0</v>
      </c>
      <c r="L7266">
        <v>1593</v>
      </c>
      <c r="M7266">
        <v>1593</v>
      </c>
      <c r="N7266" t="s">
        <v>20</v>
      </c>
      <c r="O7266" t="s">
        <v>1649</v>
      </c>
      <c r="P7266" t="s">
        <v>28</v>
      </c>
      <c r="Q7266" t="s">
        <v>34233</v>
      </c>
      <c r="R7266" t="s">
        <v>34233</v>
      </c>
      <c r="S7266" t="s">
        <v>32628</v>
      </c>
      <c r="T7266" t="s">
        <v>34349</v>
      </c>
      <c r="U7266" t="s">
        <v>32634</v>
      </c>
      <c r="V7266" t="s">
        <v>33307</v>
      </c>
      <c r="X7266">
        <v>2</v>
      </c>
      <c r="Y7266" t="s">
        <v>32661</v>
      </c>
      <c r="AA7266">
        <v>9</v>
      </c>
      <c r="AB7266">
        <v>30</v>
      </c>
      <c r="AC7266">
        <v>1</v>
      </c>
      <c r="AD7266" t="str">
        <f t="shared" si="1089"/>
        <v/>
      </c>
      <c r="AE7266" t="str">
        <f t="shared" si="1097"/>
        <v/>
      </c>
      <c r="AF7266" t="str">
        <f t="shared" si="1096"/>
        <v/>
      </c>
      <c r="AG7266">
        <f>IF((S7266&lt;&gt;"tühi")*(AC7266&lt;&gt;""),AC7266,"")</f>
        <v>1</v>
      </c>
      <c r="AH7266">
        <f t="shared" si="1091"/>
        <v>2.8</v>
      </c>
      <c r="AI7266">
        <v>0.14499999999999999</v>
      </c>
      <c r="AJ7266">
        <f t="shared" si="1098"/>
        <v>0.40599999999999997</v>
      </c>
      <c r="AK7266" t="str">
        <f t="shared" si="1092"/>
        <v/>
      </c>
      <c r="AL7266" t="str">
        <f t="shared" si="1090"/>
        <v/>
      </c>
    </row>
    <row r="7267" spans="1:39" x14ac:dyDescent="0.2">
      <c r="A7267" t="s">
        <v>3875</v>
      </c>
      <c r="B7267" t="s">
        <v>52</v>
      </c>
      <c r="C7267" t="s">
        <v>3876</v>
      </c>
      <c r="D7267" s="1">
        <v>36024</v>
      </c>
      <c r="E7267" s="1">
        <v>43456</v>
      </c>
      <c r="F7267" t="s">
        <v>19</v>
      </c>
      <c r="I7267">
        <v>100</v>
      </c>
      <c r="J7267">
        <v>0</v>
      </c>
      <c r="K7267">
        <v>0</v>
      </c>
      <c r="L7267">
        <v>1627</v>
      </c>
      <c r="M7267">
        <v>1627</v>
      </c>
      <c r="N7267" t="s">
        <v>20</v>
      </c>
      <c r="O7267" t="s">
        <v>3877</v>
      </c>
      <c r="P7267" t="s">
        <v>28</v>
      </c>
      <c r="Q7267" t="s">
        <v>34233</v>
      </c>
      <c r="R7267" t="s">
        <v>34233</v>
      </c>
      <c r="S7267" t="s">
        <v>33797</v>
      </c>
      <c r="T7267" t="s">
        <v>34357</v>
      </c>
      <c r="AD7267" t="str">
        <f t="shared" si="1089"/>
        <v/>
      </c>
      <c r="AE7267" t="str">
        <f t="shared" si="1097"/>
        <v/>
      </c>
      <c r="AF7267" t="str">
        <f t="shared" si="1096"/>
        <v/>
      </c>
      <c r="AG7267" s="17">
        <v>1</v>
      </c>
      <c r="AH7267">
        <f t="shared" si="1091"/>
        <v>2.8</v>
      </c>
      <c r="AI7267">
        <v>0.14499999999999999</v>
      </c>
      <c r="AJ7267">
        <f t="shared" si="1098"/>
        <v>0.40599999999999997</v>
      </c>
      <c r="AK7267" t="str">
        <f t="shared" si="1092"/>
        <v/>
      </c>
      <c r="AL7267" t="str">
        <f t="shared" si="1090"/>
        <v/>
      </c>
    </row>
    <row r="7268" spans="1:39" x14ac:dyDescent="0.2">
      <c r="A7268" t="s">
        <v>11211</v>
      </c>
      <c r="B7268" t="s">
        <v>52</v>
      </c>
      <c r="C7268" t="s">
        <v>11212</v>
      </c>
      <c r="D7268" s="1">
        <v>36465</v>
      </c>
      <c r="E7268" s="1">
        <v>43456</v>
      </c>
      <c r="F7268" t="s">
        <v>19</v>
      </c>
      <c r="I7268">
        <v>100</v>
      </c>
      <c r="J7268">
        <v>0</v>
      </c>
      <c r="K7268">
        <v>0</v>
      </c>
      <c r="L7268">
        <v>1044</v>
      </c>
      <c r="M7268">
        <v>1044</v>
      </c>
      <c r="N7268" t="s">
        <v>20</v>
      </c>
      <c r="O7268" t="s">
        <v>11213</v>
      </c>
      <c r="P7268" t="s">
        <v>28</v>
      </c>
      <c r="Q7268" t="s">
        <v>34233</v>
      </c>
      <c r="R7268" t="s">
        <v>34233</v>
      </c>
      <c r="S7268" t="s">
        <v>32628</v>
      </c>
      <c r="T7268" t="s">
        <v>34357</v>
      </c>
      <c r="U7268" t="s">
        <v>32634</v>
      </c>
      <c r="V7268" t="s">
        <v>35042</v>
      </c>
      <c r="X7268">
        <v>2</v>
      </c>
      <c r="Y7268" t="s">
        <v>32661</v>
      </c>
      <c r="AA7268">
        <v>9</v>
      </c>
      <c r="AB7268">
        <v>25</v>
      </c>
      <c r="AC7268">
        <v>1</v>
      </c>
      <c r="AD7268" t="str">
        <f t="shared" si="1089"/>
        <v/>
      </c>
      <c r="AE7268" t="str">
        <f t="shared" si="1097"/>
        <v/>
      </c>
      <c r="AF7268" t="str">
        <f t="shared" si="1096"/>
        <v/>
      </c>
      <c r="AG7268">
        <f>IF((S7268&lt;&gt;"tühi")*(AC7268&lt;&gt;""),AC7268,"")</f>
        <v>1</v>
      </c>
      <c r="AH7268">
        <f t="shared" si="1091"/>
        <v>2.8</v>
      </c>
      <c r="AI7268">
        <v>0.14499999999999999</v>
      </c>
      <c r="AJ7268">
        <f t="shared" si="1098"/>
        <v>0.40599999999999997</v>
      </c>
      <c r="AK7268" t="str">
        <f t="shared" si="1092"/>
        <v/>
      </c>
      <c r="AL7268" t="str">
        <f t="shared" si="1090"/>
        <v/>
      </c>
    </row>
    <row r="7269" spans="1:39" x14ac:dyDescent="0.2">
      <c r="A7269" t="s">
        <v>15820</v>
      </c>
      <c r="B7269" t="s">
        <v>52</v>
      </c>
      <c r="C7269" t="s">
        <v>15821</v>
      </c>
      <c r="D7269" s="1">
        <v>37433</v>
      </c>
      <c r="E7269" s="1">
        <v>43951</v>
      </c>
      <c r="F7269" t="s">
        <v>19</v>
      </c>
      <c r="I7269">
        <v>100</v>
      </c>
      <c r="J7269">
        <v>0</v>
      </c>
      <c r="K7269">
        <v>0</v>
      </c>
      <c r="L7269">
        <v>1544</v>
      </c>
      <c r="M7269">
        <v>1544</v>
      </c>
      <c r="N7269" t="s">
        <v>20</v>
      </c>
      <c r="O7269" t="s">
        <v>15822</v>
      </c>
      <c r="P7269" t="s">
        <v>28</v>
      </c>
      <c r="Q7269" t="s">
        <v>34233</v>
      </c>
      <c r="R7269" t="s">
        <v>34233</v>
      </c>
      <c r="S7269" t="s">
        <v>33797</v>
      </c>
      <c r="T7269" t="s">
        <v>32634</v>
      </c>
      <c r="U7269" t="s">
        <v>32634</v>
      </c>
      <c r="V7269" t="s">
        <v>33308</v>
      </c>
      <c r="W7269">
        <v>310</v>
      </c>
      <c r="X7269">
        <v>2</v>
      </c>
      <c r="Y7269" t="s">
        <v>32654</v>
      </c>
      <c r="Z7269">
        <v>620</v>
      </c>
      <c r="AB7269">
        <v>20</v>
      </c>
      <c r="AC7269">
        <v>1</v>
      </c>
      <c r="AD7269" t="str">
        <f t="shared" si="1089"/>
        <v/>
      </c>
      <c r="AE7269" t="str">
        <f t="shared" si="1097"/>
        <v/>
      </c>
      <c r="AF7269" t="str">
        <f t="shared" si="1096"/>
        <v/>
      </c>
      <c r="AG7269">
        <f>IF((S7269&lt;&gt;"tühi")*(AC7269&lt;&gt;""),AC7269,"")</f>
        <v>1</v>
      </c>
      <c r="AH7269">
        <f t="shared" si="1091"/>
        <v>2.8</v>
      </c>
      <c r="AI7269">
        <v>0.14499999999999999</v>
      </c>
      <c r="AJ7269">
        <f t="shared" si="1098"/>
        <v>0.40599999999999997</v>
      </c>
      <c r="AK7269" t="str">
        <f t="shared" si="1092"/>
        <v/>
      </c>
      <c r="AL7269" t="str">
        <f t="shared" si="1090"/>
        <v/>
      </c>
    </row>
    <row r="7270" spans="1:39" x14ac:dyDescent="0.2">
      <c r="A7270" t="s">
        <v>11208</v>
      </c>
      <c r="B7270" t="s">
        <v>52</v>
      </c>
      <c r="C7270" t="s">
        <v>11209</v>
      </c>
      <c r="D7270" s="1">
        <v>36465</v>
      </c>
      <c r="E7270" s="1">
        <v>43951</v>
      </c>
      <c r="F7270" t="s">
        <v>19</v>
      </c>
      <c r="I7270">
        <v>100</v>
      </c>
      <c r="J7270">
        <v>0</v>
      </c>
      <c r="K7270">
        <v>0</v>
      </c>
      <c r="L7270">
        <v>1659</v>
      </c>
      <c r="M7270">
        <v>1659</v>
      </c>
      <c r="N7270" t="s">
        <v>20</v>
      </c>
      <c r="O7270" t="s">
        <v>11210</v>
      </c>
      <c r="P7270" t="s">
        <v>28</v>
      </c>
      <c r="Q7270" t="s">
        <v>34233</v>
      </c>
      <c r="R7270" t="s">
        <v>34233</v>
      </c>
      <c r="S7270" t="s">
        <v>32628</v>
      </c>
      <c r="T7270" t="s">
        <v>34365</v>
      </c>
      <c r="U7270" t="s">
        <v>32634</v>
      </c>
      <c r="V7270" t="s">
        <v>35042</v>
      </c>
      <c r="X7270">
        <v>2</v>
      </c>
      <c r="Y7270" t="s">
        <v>32661</v>
      </c>
      <c r="AA7270">
        <v>9</v>
      </c>
      <c r="AB7270">
        <v>25</v>
      </c>
      <c r="AC7270">
        <v>1</v>
      </c>
      <c r="AD7270" t="str">
        <f t="shared" si="1089"/>
        <v/>
      </c>
      <c r="AE7270" t="str">
        <f t="shared" si="1097"/>
        <v/>
      </c>
      <c r="AF7270" t="str">
        <f t="shared" si="1096"/>
        <v/>
      </c>
      <c r="AG7270">
        <f>IF((S7270&lt;&gt;"tühi")*(AC7270&lt;&gt;""),AC7270,"")</f>
        <v>1</v>
      </c>
      <c r="AH7270">
        <f t="shared" si="1091"/>
        <v>2.8</v>
      </c>
      <c r="AI7270">
        <v>0.14499999999999999</v>
      </c>
      <c r="AJ7270">
        <f t="shared" si="1098"/>
        <v>0.40599999999999997</v>
      </c>
      <c r="AK7270" t="str">
        <f t="shared" si="1092"/>
        <v/>
      </c>
      <c r="AL7270" t="str">
        <f t="shared" si="1090"/>
        <v/>
      </c>
    </row>
    <row r="7271" spans="1:39" x14ac:dyDescent="0.2">
      <c r="A7271" t="s">
        <v>28382</v>
      </c>
      <c r="B7271" t="s">
        <v>52</v>
      </c>
      <c r="C7271" t="s">
        <v>28383</v>
      </c>
      <c r="D7271" s="1">
        <v>42481</v>
      </c>
      <c r="E7271" s="1">
        <v>44560</v>
      </c>
      <c r="F7271" t="s">
        <v>19</v>
      </c>
      <c r="I7271">
        <v>100</v>
      </c>
      <c r="J7271">
        <v>0</v>
      </c>
      <c r="K7271">
        <v>0</v>
      </c>
      <c r="L7271">
        <v>1481</v>
      </c>
      <c r="M7271">
        <v>1481</v>
      </c>
      <c r="N7271" t="s">
        <v>20</v>
      </c>
      <c r="O7271" t="s">
        <v>28384</v>
      </c>
      <c r="P7271" t="s">
        <v>28</v>
      </c>
      <c r="Q7271" t="s">
        <v>34256</v>
      </c>
      <c r="R7271" t="s">
        <v>33768</v>
      </c>
      <c r="S7271" t="s">
        <v>32628</v>
      </c>
      <c r="T7271" t="s">
        <v>34357</v>
      </c>
      <c r="U7271" t="s">
        <v>32634</v>
      </c>
      <c r="V7271" t="s">
        <v>33309</v>
      </c>
      <c r="W7271">
        <v>290</v>
      </c>
      <c r="X7271">
        <v>2</v>
      </c>
      <c r="Y7271" t="s">
        <v>32654</v>
      </c>
      <c r="Z7271">
        <v>500</v>
      </c>
      <c r="AA7271">
        <v>8.5</v>
      </c>
      <c r="AC7271">
        <v>1</v>
      </c>
      <c r="AD7271" t="str">
        <f t="shared" ref="AD7271:AD7334" si="1099">IF((S7271="tühi")*(F7271&lt;&gt;"Elamumaa")*(G7271&lt;&gt;"Elamumaa")*(H7271&lt;&gt;"Elamumaa"),IF(Z7271=0,"",Z7271),"")</f>
        <v/>
      </c>
      <c r="AE7271" t="str">
        <f t="shared" si="1097"/>
        <v/>
      </c>
      <c r="AF7271" t="str">
        <f t="shared" si="1096"/>
        <v/>
      </c>
      <c r="AG7271">
        <f>IF((S7271&lt;&gt;"tühi")*(AC7271&lt;&gt;""),AC7271,"")</f>
        <v>1</v>
      </c>
      <c r="AH7271">
        <f t="shared" si="1091"/>
        <v>2.8</v>
      </c>
      <c r="AI7271">
        <v>0.14499999999999999</v>
      </c>
      <c r="AJ7271">
        <f t="shared" si="1098"/>
        <v>0.40599999999999997</v>
      </c>
      <c r="AK7271" t="str">
        <f t="shared" si="1092"/>
        <v/>
      </c>
      <c r="AL7271" t="str">
        <f t="shared" si="1090"/>
        <v/>
      </c>
    </row>
    <row r="7272" spans="1:39" x14ac:dyDescent="0.2">
      <c r="A7272" t="s">
        <v>15887</v>
      </c>
      <c r="B7272" t="s">
        <v>52</v>
      </c>
      <c r="C7272" t="s">
        <v>15888</v>
      </c>
      <c r="D7272" s="1">
        <v>37433</v>
      </c>
      <c r="E7272" s="1">
        <v>43456</v>
      </c>
      <c r="F7272" t="s">
        <v>19</v>
      </c>
      <c r="I7272">
        <v>100</v>
      </c>
      <c r="J7272">
        <v>0</v>
      </c>
      <c r="K7272">
        <v>0</v>
      </c>
      <c r="L7272">
        <v>1000</v>
      </c>
      <c r="M7272">
        <v>1000</v>
      </c>
      <c r="N7272" t="s">
        <v>20</v>
      </c>
      <c r="O7272" t="s">
        <v>15889</v>
      </c>
      <c r="P7272" t="s">
        <v>28</v>
      </c>
      <c r="Q7272" t="s">
        <v>34233</v>
      </c>
      <c r="R7272" t="s">
        <v>34233</v>
      </c>
      <c r="S7272" t="s">
        <v>33800</v>
      </c>
      <c r="T7272" t="s">
        <v>34349</v>
      </c>
      <c r="U7272" t="s">
        <v>32634</v>
      </c>
      <c r="V7272" t="s">
        <v>33308</v>
      </c>
      <c r="W7272">
        <v>200</v>
      </c>
      <c r="X7272">
        <v>2</v>
      </c>
      <c r="Y7272" t="s">
        <v>32654</v>
      </c>
      <c r="Z7272">
        <v>400</v>
      </c>
      <c r="AB7272">
        <v>20</v>
      </c>
      <c r="AC7272">
        <v>1</v>
      </c>
      <c r="AD7272" t="str">
        <f t="shared" si="1099"/>
        <v/>
      </c>
      <c r="AE7272" t="str">
        <f t="shared" si="1097"/>
        <v/>
      </c>
      <c r="AF7272" t="str">
        <f t="shared" si="1096"/>
        <v/>
      </c>
      <c r="AG7272">
        <f>IF((S7272&lt;&gt;"tühi")*(AC7272&lt;&gt;""),AC7272,"")</f>
        <v>1</v>
      </c>
      <c r="AH7272">
        <f t="shared" si="1091"/>
        <v>2.8</v>
      </c>
      <c r="AI7272">
        <v>0.14499999999999999</v>
      </c>
      <c r="AJ7272">
        <f t="shared" si="1098"/>
        <v>0.40599999999999997</v>
      </c>
      <c r="AK7272" t="str">
        <f t="shared" si="1092"/>
        <v/>
      </c>
      <c r="AL7272" t="str">
        <f t="shared" si="1090"/>
        <v/>
      </c>
    </row>
    <row r="7273" spans="1:39" x14ac:dyDescent="0.2">
      <c r="A7273" t="s">
        <v>1473</v>
      </c>
      <c r="B7273" t="s">
        <v>52</v>
      </c>
      <c r="C7273" t="s">
        <v>1474</v>
      </c>
      <c r="D7273" s="1">
        <v>35461</v>
      </c>
      <c r="E7273" s="1">
        <v>43456</v>
      </c>
      <c r="F7273" t="s">
        <v>19</v>
      </c>
      <c r="I7273">
        <v>100</v>
      </c>
      <c r="J7273">
        <v>0</v>
      </c>
      <c r="K7273">
        <v>0</v>
      </c>
      <c r="L7273">
        <v>1974</v>
      </c>
      <c r="M7273">
        <v>1974</v>
      </c>
      <c r="N7273" t="s">
        <v>20</v>
      </c>
      <c r="O7273" t="s">
        <v>1475</v>
      </c>
      <c r="P7273" t="s">
        <v>28</v>
      </c>
      <c r="Q7273" t="s">
        <v>34233</v>
      </c>
      <c r="R7273" t="s">
        <v>34233</v>
      </c>
      <c r="S7273" t="s">
        <v>33797</v>
      </c>
      <c r="T7273" t="s">
        <v>34349</v>
      </c>
      <c r="AD7273" t="str">
        <f t="shared" si="1099"/>
        <v/>
      </c>
      <c r="AE7273" t="str">
        <f t="shared" si="1097"/>
        <v/>
      </c>
      <c r="AF7273" t="str">
        <f t="shared" si="1096"/>
        <v/>
      </c>
      <c r="AG7273" s="17">
        <v>1</v>
      </c>
      <c r="AH7273">
        <f t="shared" si="1091"/>
        <v>2.8</v>
      </c>
      <c r="AI7273">
        <v>0.14499999999999999</v>
      </c>
      <c r="AJ7273">
        <f t="shared" si="1098"/>
        <v>0.40599999999999997</v>
      </c>
      <c r="AK7273" t="str">
        <f t="shared" si="1092"/>
        <v/>
      </c>
      <c r="AL7273" t="str">
        <f t="shared" si="1090"/>
        <v/>
      </c>
    </row>
    <row r="7274" spans="1:39" x14ac:dyDescent="0.2">
      <c r="A7274" t="s">
        <v>28385</v>
      </c>
      <c r="B7274" t="s">
        <v>52</v>
      </c>
      <c r="C7274" t="s">
        <v>28386</v>
      </c>
      <c r="D7274" s="1">
        <v>42481</v>
      </c>
      <c r="E7274" s="1">
        <v>44560</v>
      </c>
      <c r="F7274" t="s">
        <v>19</v>
      </c>
      <c r="I7274">
        <v>100</v>
      </c>
      <c r="J7274">
        <v>0</v>
      </c>
      <c r="K7274">
        <v>0</v>
      </c>
      <c r="L7274">
        <v>1384</v>
      </c>
      <c r="M7274">
        <v>1384</v>
      </c>
      <c r="N7274" t="s">
        <v>20</v>
      </c>
      <c r="O7274" t="s">
        <v>28387</v>
      </c>
      <c r="P7274" t="s">
        <v>28</v>
      </c>
      <c r="Q7274" t="s">
        <v>34256</v>
      </c>
      <c r="R7274" t="s">
        <v>33768</v>
      </c>
      <c r="S7274" t="s">
        <v>32628</v>
      </c>
      <c r="T7274" t="s">
        <v>34357</v>
      </c>
      <c r="U7274" t="s">
        <v>32634</v>
      </c>
      <c r="V7274" t="s">
        <v>33309</v>
      </c>
      <c r="W7274">
        <v>280</v>
      </c>
      <c r="X7274">
        <v>2</v>
      </c>
      <c r="Y7274" t="s">
        <v>32654</v>
      </c>
      <c r="Z7274">
        <v>500</v>
      </c>
      <c r="AA7274">
        <v>8.5</v>
      </c>
      <c r="AC7274">
        <v>1</v>
      </c>
      <c r="AD7274" t="str">
        <f t="shared" si="1099"/>
        <v/>
      </c>
      <c r="AE7274" t="str">
        <f t="shared" si="1097"/>
        <v/>
      </c>
      <c r="AF7274" t="str">
        <f t="shared" si="1096"/>
        <v/>
      </c>
      <c r="AG7274">
        <f>IF((S7274&lt;&gt;"tühi")*(AC7274&lt;&gt;""),AC7274,"")</f>
        <v>1</v>
      </c>
      <c r="AH7274">
        <f t="shared" si="1091"/>
        <v>2.8</v>
      </c>
      <c r="AI7274">
        <v>0.14499999999999999</v>
      </c>
      <c r="AJ7274">
        <f t="shared" si="1098"/>
        <v>0.40599999999999997</v>
      </c>
      <c r="AK7274" t="str">
        <f t="shared" si="1092"/>
        <v/>
      </c>
      <c r="AL7274" t="str">
        <f t="shared" si="1090"/>
        <v/>
      </c>
    </row>
    <row r="7275" spans="1:39" x14ac:dyDescent="0.2">
      <c r="A7275" t="s">
        <v>6951</v>
      </c>
      <c r="B7275" t="s">
        <v>52</v>
      </c>
      <c r="C7275" t="s">
        <v>6952</v>
      </c>
      <c r="D7275" s="1">
        <v>36173</v>
      </c>
      <c r="E7275" s="1">
        <v>43456</v>
      </c>
      <c r="F7275" t="s">
        <v>19</v>
      </c>
      <c r="I7275">
        <v>100</v>
      </c>
      <c r="J7275">
        <v>0</v>
      </c>
      <c r="K7275">
        <v>0</v>
      </c>
      <c r="L7275">
        <v>1491</v>
      </c>
      <c r="M7275">
        <v>1491</v>
      </c>
      <c r="N7275" t="s">
        <v>20</v>
      </c>
      <c r="O7275" t="s">
        <v>6953</v>
      </c>
      <c r="P7275" t="s">
        <v>28</v>
      </c>
      <c r="Q7275" t="s">
        <v>34233</v>
      </c>
      <c r="R7275" t="s">
        <v>34233</v>
      </c>
      <c r="S7275" t="s">
        <v>32628</v>
      </c>
      <c r="T7275" t="s">
        <v>34349</v>
      </c>
      <c r="AD7275" t="str">
        <f t="shared" si="1099"/>
        <v/>
      </c>
      <c r="AE7275" t="str">
        <f t="shared" si="1097"/>
        <v/>
      </c>
      <c r="AF7275" t="str">
        <f t="shared" si="1096"/>
        <v/>
      </c>
      <c r="AG7275" s="17">
        <v>1</v>
      </c>
      <c r="AH7275">
        <f t="shared" si="1091"/>
        <v>2.8</v>
      </c>
      <c r="AI7275">
        <v>0.14499999999999999</v>
      </c>
      <c r="AJ7275">
        <f t="shared" si="1098"/>
        <v>0.40599999999999997</v>
      </c>
      <c r="AK7275" t="str">
        <f t="shared" si="1092"/>
        <v/>
      </c>
      <c r="AL7275" t="str">
        <f t="shared" ref="AL7275:AL7338" si="1100">IF(COUNTBLANK(AK7275),"",AK7275*AI7275)</f>
        <v/>
      </c>
    </row>
    <row r="7276" spans="1:39" x14ac:dyDescent="0.2">
      <c r="A7276" t="s">
        <v>19369</v>
      </c>
      <c r="B7276" t="s">
        <v>52</v>
      </c>
      <c r="C7276" t="s">
        <v>19370</v>
      </c>
      <c r="D7276" s="1">
        <v>38015</v>
      </c>
      <c r="E7276" s="1">
        <v>43951</v>
      </c>
      <c r="F7276" t="s">
        <v>19</v>
      </c>
      <c r="I7276">
        <v>100</v>
      </c>
      <c r="J7276">
        <v>0</v>
      </c>
      <c r="K7276">
        <v>0</v>
      </c>
      <c r="L7276">
        <v>919</v>
      </c>
      <c r="M7276">
        <v>919</v>
      </c>
      <c r="N7276" t="s">
        <v>20</v>
      </c>
      <c r="O7276" t="s">
        <v>19371</v>
      </c>
      <c r="P7276" t="s">
        <v>28</v>
      </c>
      <c r="Q7276" t="s">
        <v>34233</v>
      </c>
      <c r="R7276" t="s">
        <v>34233</v>
      </c>
      <c r="S7276" t="s">
        <v>32628</v>
      </c>
      <c r="T7276" t="s">
        <v>34357</v>
      </c>
      <c r="AD7276" t="str">
        <f t="shared" si="1099"/>
        <v/>
      </c>
      <c r="AE7276" t="str">
        <f t="shared" si="1097"/>
        <v/>
      </c>
      <c r="AF7276" t="str">
        <f t="shared" si="1096"/>
        <v/>
      </c>
      <c r="AG7276" s="17">
        <v>1</v>
      </c>
      <c r="AH7276">
        <f t="shared" si="1091"/>
        <v>2.8</v>
      </c>
      <c r="AI7276">
        <v>0.14499999999999999</v>
      </c>
      <c r="AJ7276">
        <f t="shared" si="1098"/>
        <v>0.40599999999999997</v>
      </c>
      <c r="AK7276" t="str">
        <f t="shared" si="1092"/>
        <v/>
      </c>
      <c r="AL7276" t="str">
        <f t="shared" si="1100"/>
        <v/>
      </c>
    </row>
    <row r="7277" spans="1:39" x14ac:dyDescent="0.2">
      <c r="A7277" t="s">
        <v>4427</v>
      </c>
      <c r="B7277" t="s">
        <v>52</v>
      </c>
      <c r="C7277" t="s">
        <v>4428</v>
      </c>
      <c r="D7277" s="1">
        <v>35944</v>
      </c>
      <c r="E7277" s="1">
        <v>43456</v>
      </c>
      <c r="F7277" t="s">
        <v>19</v>
      </c>
      <c r="I7277">
        <v>100</v>
      </c>
      <c r="J7277">
        <v>0</v>
      </c>
      <c r="K7277">
        <v>0</v>
      </c>
      <c r="L7277">
        <v>1659</v>
      </c>
      <c r="M7277">
        <v>1659</v>
      </c>
      <c r="N7277" t="s">
        <v>20</v>
      </c>
      <c r="O7277" t="s">
        <v>4429</v>
      </c>
      <c r="P7277" t="s">
        <v>28</v>
      </c>
      <c r="Q7277" t="s">
        <v>34233</v>
      </c>
      <c r="R7277" t="s">
        <v>34233</v>
      </c>
      <c r="S7277" t="s">
        <v>32628</v>
      </c>
      <c r="T7277" t="s">
        <v>34357</v>
      </c>
      <c r="U7277" t="s">
        <v>32634</v>
      </c>
      <c r="V7277" t="s">
        <v>33310</v>
      </c>
      <c r="W7277">
        <v>363</v>
      </c>
      <c r="X7277">
        <v>2</v>
      </c>
      <c r="Y7277" t="s">
        <v>32654</v>
      </c>
      <c r="Z7277">
        <v>700</v>
      </c>
      <c r="AA7277">
        <v>9</v>
      </c>
      <c r="AC7277">
        <v>1</v>
      </c>
      <c r="AD7277" t="str">
        <f t="shared" si="1099"/>
        <v/>
      </c>
      <c r="AE7277" t="str">
        <f t="shared" si="1097"/>
        <v/>
      </c>
      <c r="AF7277" t="str">
        <f t="shared" si="1096"/>
        <v/>
      </c>
      <c r="AG7277">
        <f t="shared" ref="AG7277:AG7291" si="1101">IF((S7277&lt;&gt;"tühi")*(AC7277&lt;&gt;""),AC7277,"")</f>
        <v>1</v>
      </c>
      <c r="AH7277">
        <f t="shared" si="1091"/>
        <v>2.8</v>
      </c>
      <c r="AI7277">
        <v>0.14499999999999999</v>
      </c>
      <c r="AJ7277">
        <f t="shared" si="1098"/>
        <v>0.40599999999999997</v>
      </c>
      <c r="AK7277" t="str">
        <f t="shared" si="1092"/>
        <v/>
      </c>
      <c r="AL7277" t="str">
        <f t="shared" si="1100"/>
        <v/>
      </c>
    </row>
    <row r="7278" spans="1:39" s="18" customFormat="1" x14ac:dyDescent="0.2">
      <c r="A7278" s="18" t="s">
        <v>28388</v>
      </c>
      <c r="B7278" s="18" t="s">
        <v>52</v>
      </c>
      <c r="C7278" s="18" t="s">
        <v>28389</v>
      </c>
      <c r="D7278" s="19">
        <v>42481</v>
      </c>
      <c r="E7278" s="19">
        <v>43456</v>
      </c>
      <c r="F7278" s="18" t="s">
        <v>19</v>
      </c>
      <c r="I7278" s="18">
        <v>100</v>
      </c>
      <c r="J7278" s="18">
        <v>0</v>
      </c>
      <c r="K7278" s="18">
        <v>0</v>
      </c>
      <c r="L7278" s="18">
        <v>1388</v>
      </c>
      <c r="M7278" s="18">
        <v>1388</v>
      </c>
      <c r="N7278" s="18" t="s">
        <v>20</v>
      </c>
      <c r="O7278" s="18" t="s">
        <v>28390</v>
      </c>
      <c r="P7278" s="18" t="s">
        <v>28</v>
      </c>
      <c r="Q7278" s="18" t="s">
        <v>34256</v>
      </c>
      <c r="R7278" s="18" t="s">
        <v>33783</v>
      </c>
      <c r="S7278" s="18" t="s">
        <v>33942</v>
      </c>
      <c r="T7278" s="18" t="s">
        <v>34381</v>
      </c>
      <c r="U7278" s="18" t="s">
        <v>32634</v>
      </c>
      <c r="V7278" s="18" t="s">
        <v>33309</v>
      </c>
      <c r="W7278" s="18">
        <v>280</v>
      </c>
      <c r="X7278" s="18">
        <v>2</v>
      </c>
      <c r="Y7278" s="18" t="s">
        <v>32654</v>
      </c>
      <c r="Z7278" s="18">
        <v>500</v>
      </c>
      <c r="AA7278" s="18">
        <v>8.5</v>
      </c>
      <c r="AC7278" s="18">
        <v>1</v>
      </c>
      <c r="AD7278" s="18" t="str">
        <f t="shared" si="1099"/>
        <v/>
      </c>
      <c r="AE7278" s="18">
        <f t="shared" si="1097"/>
        <v>1</v>
      </c>
      <c r="AF7278" s="18" t="str">
        <f t="shared" si="1096"/>
        <v/>
      </c>
      <c r="AG7278" s="18" t="str">
        <f t="shared" si="1101"/>
        <v/>
      </c>
      <c r="AH7278" s="18" t="str">
        <f t="shared" si="1091"/>
        <v/>
      </c>
      <c r="AI7278" s="18">
        <v>0.14499999999999999</v>
      </c>
      <c r="AJ7278" s="18" t="str">
        <f t="shared" si="1098"/>
        <v/>
      </c>
      <c r="AK7278" s="18">
        <f t="shared" si="1092"/>
        <v>2.8</v>
      </c>
      <c r="AL7278" s="18">
        <f t="shared" si="1100"/>
        <v>0.40599999999999997</v>
      </c>
      <c r="AM7278" s="18" t="s">
        <v>34050</v>
      </c>
    </row>
    <row r="7279" spans="1:39" x14ac:dyDescent="0.2">
      <c r="A7279" t="s">
        <v>4424</v>
      </c>
      <c r="B7279" t="s">
        <v>52</v>
      </c>
      <c r="C7279" t="s">
        <v>4425</v>
      </c>
      <c r="D7279" s="1">
        <v>35944</v>
      </c>
      <c r="E7279" s="1">
        <v>43456</v>
      </c>
      <c r="F7279" t="s">
        <v>19</v>
      </c>
      <c r="I7279">
        <v>100</v>
      </c>
      <c r="J7279">
        <v>0</v>
      </c>
      <c r="K7279">
        <v>0</v>
      </c>
      <c r="L7279">
        <v>1339</v>
      </c>
      <c r="M7279">
        <v>1339</v>
      </c>
      <c r="N7279" t="s">
        <v>20</v>
      </c>
      <c r="O7279" t="s">
        <v>4426</v>
      </c>
      <c r="P7279" t="s">
        <v>28</v>
      </c>
      <c r="Q7279" t="s">
        <v>34233</v>
      </c>
      <c r="R7279" t="s">
        <v>34233</v>
      </c>
      <c r="S7279" t="s">
        <v>32628</v>
      </c>
      <c r="T7279" t="s">
        <v>34357</v>
      </c>
      <c r="U7279" t="s">
        <v>32634</v>
      </c>
      <c r="V7279" t="s">
        <v>33311</v>
      </c>
      <c r="W7279">
        <v>290</v>
      </c>
      <c r="X7279">
        <v>2</v>
      </c>
      <c r="Y7279" t="s">
        <v>32654</v>
      </c>
      <c r="AB7279">
        <v>22</v>
      </c>
      <c r="AC7279">
        <v>1</v>
      </c>
      <c r="AD7279" t="str">
        <f t="shared" si="1099"/>
        <v/>
      </c>
      <c r="AE7279" t="str">
        <f t="shared" si="1097"/>
        <v/>
      </c>
      <c r="AF7279" t="str">
        <f t="shared" si="1096"/>
        <v/>
      </c>
      <c r="AG7279">
        <f t="shared" si="1101"/>
        <v>1</v>
      </c>
      <c r="AH7279">
        <f t="shared" si="1091"/>
        <v>2.8</v>
      </c>
      <c r="AI7279">
        <v>0.14499999999999999</v>
      </c>
      <c r="AJ7279">
        <v>1</v>
      </c>
      <c r="AK7279" t="str">
        <f t="shared" si="1092"/>
        <v/>
      </c>
      <c r="AL7279" t="str">
        <f t="shared" si="1100"/>
        <v/>
      </c>
    </row>
    <row r="7280" spans="1:39" x14ac:dyDescent="0.2">
      <c r="A7280" t="s">
        <v>1656</v>
      </c>
      <c r="B7280" t="s">
        <v>52</v>
      </c>
      <c r="C7280" t="s">
        <v>1657</v>
      </c>
      <c r="D7280" s="1">
        <v>35662</v>
      </c>
      <c r="E7280" s="1">
        <v>43456</v>
      </c>
      <c r="F7280" t="s">
        <v>19</v>
      </c>
      <c r="I7280">
        <v>100</v>
      </c>
      <c r="J7280">
        <v>0</v>
      </c>
      <c r="K7280">
        <v>0</v>
      </c>
      <c r="L7280">
        <v>1823</v>
      </c>
      <c r="M7280">
        <v>1823</v>
      </c>
      <c r="N7280" t="s">
        <v>20</v>
      </c>
      <c r="O7280" t="s">
        <v>1658</v>
      </c>
      <c r="P7280" t="s">
        <v>28</v>
      </c>
      <c r="Q7280" t="s">
        <v>34233</v>
      </c>
      <c r="R7280" t="s">
        <v>34233</v>
      </c>
      <c r="S7280" t="s">
        <v>32628</v>
      </c>
      <c r="T7280" t="s">
        <v>34349</v>
      </c>
      <c r="U7280" t="s">
        <v>32634</v>
      </c>
      <c r="V7280" t="s">
        <v>33312</v>
      </c>
      <c r="X7280">
        <v>2</v>
      </c>
      <c r="Y7280">
        <v>1</v>
      </c>
      <c r="AA7280">
        <v>9</v>
      </c>
      <c r="AC7280">
        <v>1</v>
      </c>
      <c r="AD7280" t="str">
        <f t="shared" si="1099"/>
        <v/>
      </c>
      <c r="AE7280" t="str">
        <f t="shared" si="1097"/>
        <v/>
      </c>
      <c r="AF7280" t="str">
        <f t="shared" si="1096"/>
        <v/>
      </c>
      <c r="AG7280">
        <f t="shared" si="1101"/>
        <v>1</v>
      </c>
      <c r="AH7280">
        <f t="shared" ref="AH7280:AH7343" si="1102">IF(AG7280="","",AG7280*2.8)</f>
        <v>2.8</v>
      </c>
      <c r="AI7280">
        <v>0.14499999999999999</v>
      </c>
      <c r="AJ7280">
        <f>IF(COUNTBLANK(AH7280),"",AH7280*AI7280)</f>
        <v>0.40599999999999997</v>
      </c>
      <c r="AK7280" t="str">
        <f t="shared" ref="AK7280:AK7343" si="1103">IF(AE7280="","",AE7280*2.8)</f>
        <v/>
      </c>
      <c r="AL7280" t="str">
        <f t="shared" si="1100"/>
        <v/>
      </c>
    </row>
    <row r="7281" spans="1:39" x14ac:dyDescent="0.2">
      <c r="A7281" t="s">
        <v>9486</v>
      </c>
      <c r="B7281" t="s">
        <v>52</v>
      </c>
      <c r="C7281" t="s">
        <v>9487</v>
      </c>
      <c r="D7281" s="1">
        <v>36384</v>
      </c>
      <c r="E7281" s="1">
        <v>43456</v>
      </c>
      <c r="F7281" t="s">
        <v>19</v>
      </c>
      <c r="I7281">
        <v>100</v>
      </c>
      <c r="J7281">
        <v>0</v>
      </c>
      <c r="K7281">
        <v>0</v>
      </c>
      <c r="L7281">
        <v>1065</v>
      </c>
      <c r="M7281">
        <v>1065</v>
      </c>
      <c r="N7281" t="s">
        <v>20</v>
      </c>
      <c r="O7281" t="s">
        <v>9488</v>
      </c>
      <c r="P7281" t="s">
        <v>28</v>
      </c>
      <c r="Q7281" t="s">
        <v>34233</v>
      </c>
      <c r="R7281" t="s">
        <v>34233</v>
      </c>
      <c r="S7281" t="s">
        <v>32628</v>
      </c>
      <c r="T7281" t="s">
        <v>34349</v>
      </c>
      <c r="U7281" t="s">
        <v>32634</v>
      </c>
      <c r="V7281" t="s">
        <v>33311</v>
      </c>
      <c r="W7281">
        <v>230</v>
      </c>
      <c r="X7281">
        <v>2</v>
      </c>
      <c r="Y7281">
        <v>1</v>
      </c>
      <c r="AB7281">
        <v>22</v>
      </c>
      <c r="AC7281">
        <v>1</v>
      </c>
      <c r="AD7281" t="str">
        <f t="shared" si="1099"/>
        <v/>
      </c>
      <c r="AE7281" t="str">
        <f t="shared" si="1097"/>
        <v/>
      </c>
      <c r="AF7281" t="str">
        <f t="shared" si="1096"/>
        <v/>
      </c>
      <c r="AG7281">
        <f t="shared" si="1101"/>
        <v>1</v>
      </c>
      <c r="AH7281">
        <f t="shared" si="1102"/>
        <v>2.8</v>
      </c>
      <c r="AI7281">
        <v>0.14499999999999999</v>
      </c>
      <c r="AJ7281">
        <v>1</v>
      </c>
      <c r="AK7281" t="str">
        <f t="shared" si="1103"/>
        <v/>
      </c>
      <c r="AL7281" t="str">
        <f t="shared" si="1100"/>
        <v/>
      </c>
    </row>
    <row r="7282" spans="1:39" x14ac:dyDescent="0.2">
      <c r="A7282" t="s">
        <v>28454</v>
      </c>
      <c r="B7282" t="s">
        <v>52</v>
      </c>
      <c r="C7282" t="s">
        <v>28455</v>
      </c>
      <c r="D7282" s="1">
        <v>42307</v>
      </c>
      <c r="E7282" s="1">
        <v>44622</v>
      </c>
      <c r="F7282" t="s">
        <v>889</v>
      </c>
      <c r="I7282">
        <v>100</v>
      </c>
      <c r="J7282">
        <v>0</v>
      </c>
      <c r="K7282">
        <v>0</v>
      </c>
      <c r="L7282">
        <v>527</v>
      </c>
      <c r="M7282">
        <v>527</v>
      </c>
      <c r="N7282" t="s">
        <v>20</v>
      </c>
      <c r="O7282" t="s">
        <v>28456</v>
      </c>
      <c r="P7282" t="s">
        <v>44</v>
      </c>
      <c r="Q7282" t="s">
        <v>34259</v>
      </c>
      <c r="R7282">
        <v>0.5</v>
      </c>
      <c r="S7282" t="s">
        <v>33942</v>
      </c>
      <c r="T7282" t="s">
        <v>34233</v>
      </c>
      <c r="AD7282" t="str">
        <f t="shared" si="1099"/>
        <v/>
      </c>
      <c r="AE7282" t="str">
        <f t="shared" si="1097"/>
        <v/>
      </c>
      <c r="AF7282" t="str">
        <f t="shared" si="1096"/>
        <v/>
      </c>
      <c r="AG7282" t="str">
        <f t="shared" si="1101"/>
        <v/>
      </c>
      <c r="AH7282" t="str">
        <f t="shared" si="1102"/>
        <v/>
      </c>
      <c r="AI7282">
        <v>0.14499999999999999</v>
      </c>
      <c r="AJ7282" t="str">
        <f>IF(COUNTBLANK(AH7282),"",AH7282*AI7282)</f>
        <v/>
      </c>
      <c r="AK7282" t="str">
        <f t="shared" si="1103"/>
        <v/>
      </c>
      <c r="AL7282" t="str">
        <f t="shared" si="1100"/>
        <v/>
      </c>
    </row>
    <row r="7283" spans="1:39" x14ac:dyDescent="0.2">
      <c r="A7283" t="s">
        <v>30631</v>
      </c>
      <c r="B7283" t="s">
        <v>52</v>
      </c>
      <c r="C7283" t="s">
        <v>30632</v>
      </c>
      <c r="D7283" s="1">
        <v>43859</v>
      </c>
      <c r="E7283" s="1">
        <v>44592</v>
      </c>
      <c r="F7283" t="s">
        <v>889</v>
      </c>
      <c r="G7283" t="s">
        <v>20562</v>
      </c>
      <c r="I7283">
        <v>80</v>
      </c>
      <c r="J7283">
        <v>20</v>
      </c>
      <c r="K7283">
        <v>0</v>
      </c>
      <c r="L7283">
        <v>2837</v>
      </c>
      <c r="M7283">
        <v>2837</v>
      </c>
      <c r="N7283" t="s">
        <v>20</v>
      </c>
      <c r="O7283" t="s">
        <v>30633</v>
      </c>
      <c r="P7283" t="s">
        <v>44</v>
      </c>
      <c r="Q7283" t="s">
        <v>34233</v>
      </c>
      <c r="R7283" t="s">
        <v>34233</v>
      </c>
      <c r="S7283" t="s">
        <v>33942</v>
      </c>
      <c r="T7283" t="s">
        <v>34233</v>
      </c>
      <c r="AD7283" t="str">
        <f t="shared" si="1099"/>
        <v/>
      </c>
      <c r="AE7283" t="str">
        <f t="shared" si="1097"/>
        <v/>
      </c>
      <c r="AF7283" t="str">
        <f t="shared" si="1096"/>
        <v/>
      </c>
      <c r="AG7283" t="str">
        <f t="shared" si="1101"/>
        <v/>
      </c>
      <c r="AH7283" t="str">
        <f t="shared" si="1102"/>
        <v/>
      </c>
      <c r="AI7283">
        <v>0.14499999999999999</v>
      </c>
      <c r="AJ7283" t="str">
        <f>IF(COUNTBLANK(AH7283),"",AH7283*AI7283)</f>
        <v/>
      </c>
      <c r="AK7283" t="str">
        <f t="shared" si="1103"/>
        <v/>
      </c>
      <c r="AL7283" t="str">
        <f t="shared" si="1100"/>
        <v/>
      </c>
    </row>
    <row r="7284" spans="1:39" x14ac:dyDescent="0.2">
      <c r="A7284" t="s">
        <v>21883</v>
      </c>
      <c r="B7284" t="s">
        <v>52</v>
      </c>
      <c r="C7284" t="s">
        <v>21884</v>
      </c>
      <c r="D7284" s="1">
        <v>38673</v>
      </c>
      <c r="E7284" s="1">
        <v>44546</v>
      </c>
      <c r="F7284" t="s">
        <v>19</v>
      </c>
      <c r="I7284">
        <v>100</v>
      </c>
      <c r="J7284">
        <v>0</v>
      </c>
      <c r="K7284">
        <v>0</v>
      </c>
      <c r="L7284">
        <v>1583</v>
      </c>
      <c r="M7284">
        <v>1583</v>
      </c>
      <c r="N7284" t="s">
        <v>20</v>
      </c>
      <c r="O7284" t="s">
        <v>21885</v>
      </c>
      <c r="P7284" t="s">
        <v>28</v>
      </c>
      <c r="Q7284" t="s">
        <v>32794</v>
      </c>
      <c r="R7284" t="s">
        <v>33782</v>
      </c>
      <c r="S7284" t="s">
        <v>33807</v>
      </c>
      <c r="T7284" t="s">
        <v>34349</v>
      </c>
      <c r="U7284" t="s">
        <v>32634</v>
      </c>
      <c r="V7284" t="s">
        <v>33313</v>
      </c>
      <c r="W7284">
        <v>300</v>
      </c>
      <c r="X7284">
        <v>2</v>
      </c>
      <c r="Y7284" t="s">
        <v>32661</v>
      </c>
      <c r="AB7284">
        <v>17</v>
      </c>
      <c r="AC7284">
        <v>1</v>
      </c>
      <c r="AD7284" t="str">
        <f t="shared" si="1099"/>
        <v/>
      </c>
      <c r="AE7284" t="str">
        <f t="shared" si="1097"/>
        <v/>
      </c>
      <c r="AF7284" t="str">
        <f t="shared" si="1096"/>
        <v/>
      </c>
      <c r="AG7284">
        <f t="shared" si="1101"/>
        <v>1</v>
      </c>
      <c r="AH7284">
        <f t="shared" si="1102"/>
        <v>2.8</v>
      </c>
      <c r="AI7284">
        <v>0.14499999999999999</v>
      </c>
      <c r="AJ7284">
        <f>IF(COUNTBLANK(AH7284),"",AH7284*AI7284)</f>
        <v>0.40599999999999997</v>
      </c>
      <c r="AK7284" t="str">
        <f t="shared" si="1103"/>
        <v/>
      </c>
      <c r="AL7284" t="str">
        <f t="shared" si="1100"/>
        <v/>
      </c>
    </row>
    <row r="7285" spans="1:39" x14ac:dyDescent="0.2">
      <c r="A7285" t="s">
        <v>15654</v>
      </c>
      <c r="B7285" t="s">
        <v>52</v>
      </c>
      <c r="C7285" t="s">
        <v>15655</v>
      </c>
      <c r="D7285" s="1">
        <v>37505</v>
      </c>
      <c r="E7285" s="1">
        <v>44592</v>
      </c>
      <c r="F7285" t="s">
        <v>19</v>
      </c>
      <c r="I7285">
        <v>100</v>
      </c>
      <c r="J7285">
        <v>0</v>
      </c>
      <c r="K7285">
        <v>0</v>
      </c>
      <c r="L7285">
        <v>1935</v>
      </c>
      <c r="M7285">
        <v>1935</v>
      </c>
      <c r="N7285" t="s">
        <v>20</v>
      </c>
      <c r="O7285" t="s">
        <v>15656</v>
      </c>
      <c r="P7285" t="s">
        <v>28</v>
      </c>
      <c r="Q7285" t="s">
        <v>34233</v>
      </c>
      <c r="R7285" t="s">
        <v>34233</v>
      </c>
      <c r="S7285" t="s">
        <v>32628</v>
      </c>
      <c r="T7285" t="s">
        <v>34357</v>
      </c>
      <c r="U7285" t="s">
        <v>32634</v>
      </c>
      <c r="V7285" t="s">
        <v>33313</v>
      </c>
      <c r="W7285">
        <v>340</v>
      </c>
      <c r="X7285">
        <v>2</v>
      </c>
      <c r="Y7285" t="s">
        <v>32654</v>
      </c>
      <c r="AB7285">
        <v>17</v>
      </c>
      <c r="AC7285">
        <v>1</v>
      </c>
      <c r="AD7285" t="str">
        <f t="shared" si="1099"/>
        <v/>
      </c>
      <c r="AE7285" t="str">
        <f t="shared" si="1097"/>
        <v/>
      </c>
      <c r="AF7285" t="str">
        <f t="shared" si="1096"/>
        <v/>
      </c>
      <c r="AG7285">
        <f t="shared" si="1101"/>
        <v>1</v>
      </c>
      <c r="AH7285">
        <f t="shared" si="1102"/>
        <v>2.8</v>
      </c>
      <c r="AI7285">
        <v>0.14499999999999999</v>
      </c>
      <c r="AJ7285">
        <f>IF(COUNTBLANK(AH7285),"",AH7285*AI7285)</f>
        <v>0.40599999999999997</v>
      </c>
      <c r="AK7285" t="str">
        <f t="shared" si="1103"/>
        <v/>
      </c>
      <c r="AL7285" t="str">
        <f t="shared" si="1100"/>
        <v/>
      </c>
    </row>
    <row r="7286" spans="1:39" x14ac:dyDescent="0.2">
      <c r="A7286" t="s">
        <v>30634</v>
      </c>
      <c r="B7286" t="s">
        <v>52</v>
      </c>
      <c r="C7286" t="s">
        <v>30635</v>
      </c>
      <c r="D7286" s="1">
        <v>43859</v>
      </c>
      <c r="E7286" s="1">
        <v>44238</v>
      </c>
      <c r="F7286" t="s">
        <v>474</v>
      </c>
      <c r="I7286">
        <v>100</v>
      </c>
      <c r="J7286">
        <v>0</v>
      </c>
      <c r="K7286">
        <v>0</v>
      </c>
      <c r="L7286">
        <v>81</v>
      </c>
      <c r="M7286">
        <v>81</v>
      </c>
      <c r="N7286" t="s">
        <v>20</v>
      </c>
      <c r="O7286" t="s">
        <v>30636</v>
      </c>
      <c r="P7286" t="s">
        <v>44</v>
      </c>
      <c r="Q7286" t="s">
        <v>34233</v>
      </c>
      <c r="R7286" t="s">
        <v>34233</v>
      </c>
      <c r="S7286" t="s">
        <v>32627</v>
      </c>
      <c r="T7286" t="s">
        <v>34233</v>
      </c>
      <c r="AD7286" t="str">
        <f t="shared" si="1099"/>
        <v/>
      </c>
      <c r="AE7286" t="str">
        <f t="shared" si="1097"/>
        <v/>
      </c>
      <c r="AF7286" t="str">
        <f t="shared" si="1096"/>
        <v/>
      </c>
      <c r="AG7286" t="str">
        <f t="shared" si="1101"/>
        <v/>
      </c>
      <c r="AH7286" t="str">
        <f t="shared" si="1102"/>
        <v/>
      </c>
      <c r="AI7286">
        <v>0.14499999999999999</v>
      </c>
      <c r="AJ7286" t="str">
        <f>IF(COUNTBLANK(AH7286),"",AH7286*AI7286)</f>
        <v/>
      </c>
      <c r="AK7286" t="str">
        <f t="shared" si="1103"/>
        <v/>
      </c>
      <c r="AL7286" t="str">
        <f t="shared" si="1100"/>
        <v/>
      </c>
    </row>
    <row r="7287" spans="1:39" x14ac:dyDescent="0.2">
      <c r="A7287" t="s">
        <v>32132</v>
      </c>
      <c r="B7287" t="s">
        <v>52</v>
      </c>
      <c r="C7287" t="s">
        <v>32133</v>
      </c>
      <c r="D7287" s="1">
        <v>44592</v>
      </c>
      <c r="E7287" s="1">
        <v>44592</v>
      </c>
      <c r="F7287" t="s">
        <v>19</v>
      </c>
      <c r="I7287">
        <v>100</v>
      </c>
      <c r="J7287">
        <v>0</v>
      </c>
      <c r="K7287">
        <v>0</v>
      </c>
      <c r="L7287">
        <v>4809</v>
      </c>
      <c r="M7287">
        <v>4809</v>
      </c>
      <c r="N7287" t="s">
        <v>20</v>
      </c>
      <c r="O7287" t="s">
        <v>32134</v>
      </c>
      <c r="P7287" t="s">
        <v>28</v>
      </c>
      <c r="Q7287" t="s">
        <v>34233</v>
      </c>
      <c r="R7287" t="s">
        <v>34233</v>
      </c>
      <c r="S7287" t="s">
        <v>33797</v>
      </c>
      <c r="T7287" t="s">
        <v>34233</v>
      </c>
      <c r="U7287" t="s">
        <v>32634</v>
      </c>
      <c r="V7287" t="s">
        <v>33314</v>
      </c>
      <c r="W7287">
        <v>280</v>
      </c>
      <c r="X7287">
        <v>2</v>
      </c>
      <c r="Y7287">
        <v>1</v>
      </c>
      <c r="Z7287">
        <v>480</v>
      </c>
      <c r="AB7287">
        <v>16.3</v>
      </c>
      <c r="AC7287">
        <v>1</v>
      </c>
      <c r="AD7287" t="str">
        <f t="shared" si="1099"/>
        <v/>
      </c>
      <c r="AE7287" t="str">
        <f t="shared" si="1097"/>
        <v/>
      </c>
      <c r="AF7287" t="str">
        <f t="shared" si="1096"/>
        <v/>
      </c>
      <c r="AG7287">
        <f t="shared" si="1101"/>
        <v>1</v>
      </c>
      <c r="AH7287">
        <f t="shared" si="1102"/>
        <v>2.8</v>
      </c>
      <c r="AI7287">
        <v>0.14499999999999999</v>
      </c>
      <c r="AJ7287">
        <f t="shared" ref="AJ7287:AJ7288" si="1104">IF(COUNTBLANK(AH7287),"",AH7287*AI7287)</f>
        <v>0.40599999999999997</v>
      </c>
      <c r="AK7287" t="str">
        <f t="shared" si="1103"/>
        <v/>
      </c>
      <c r="AL7287" t="str">
        <f t="shared" si="1100"/>
        <v/>
      </c>
      <c r="AM7287" t="s">
        <v>34051</v>
      </c>
    </row>
    <row r="7288" spans="1:39" x14ac:dyDescent="0.2">
      <c r="A7288" t="s">
        <v>35105</v>
      </c>
      <c r="B7288" t="s">
        <v>52</v>
      </c>
      <c r="C7288" t="s">
        <v>32133</v>
      </c>
      <c r="D7288" s="1">
        <v>44592</v>
      </c>
      <c r="E7288" s="1">
        <v>44592</v>
      </c>
      <c r="F7288" t="s">
        <v>19</v>
      </c>
      <c r="I7288">
        <v>100</v>
      </c>
      <c r="J7288">
        <v>0</v>
      </c>
      <c r="K7288">
        <v>0</v>
      </c>
      <c r="L7288">
        <v>4809</v>
      </c>
      <c r="M7288">
        <v>4809</v>
      </c>
      <c r="N7288" t="s">
        <v>20</v>
      </c>
      <c r="O7288" t="s">
        <v>32134</v>
      </c>
      <c r="P7288" t="s">
        <v>28</v>
      </c>
      <c r="Q7288" t="s">
        <v>34233</v>
      </c>
      <c r="R7288" t="s">
        <v>34233</v>
      </c>
      <c r="S7288" t="s">
        <v>33942</v>
      </c>
      <c r="T7288" t="s">
        <v>34233</v>
      </c>
      <c r="U7288" t="s">
        <v>32634</v>
      </c>
      <c r="V7288" t="s">
        <v>33314</v>
      </c>
      <c r="W7288">
        <v>250</v>
      </c>
      <c r="X7288">
        <v>2</v>
      </c>
      <c r="Y7288">
        <v>1</v>
      </c>
      <c r="Z7288">
        <v>450</v>
      </c>
      <c r="AB7288">
        <v>17.5</v>
      </c>
      <c r="AC7288">
        <v>1</v>
      </c>
      <c r="AD7288" t="str">
        <f t="shared" si="1099"/>
        <v/>
      </c>
      <c r="AE7288">
        <f t="shared" si="1097"/>
        <v>1</v>
      </c>
      <c r="AF7288" t="str">
        <f t="shared" si="1096"/>
        <v/>
      </c>
      <c r="AG7288" t="str">
        <f t="shared" si="1101"/>
        <v/>
      </c>
      <c r="AH7288" t="str">
        <f t="shared" si="1102"/>
        <v/>
      </c>
      <c r="AI7288">
        <v>0.14499999999999999</v>
      </c>
      <c r="AJ7288" t="str">
        <f t="shared" si="1104"/>
        <v/>
      </c>
      <c r="AK7288">
        <f t="shared" si="1103"/>
        <v>2.8</v>
      </c>
      <c r="AL7288">
        <f t="shared" si="1100"/>
        <v>0.40599999999999997</v>
      </c>
      <c r="AM7288" t="s">
        <v>34051</v>
      </c>
    </row>
    <row r="7289" spans="1:39" x14ac:dyDescent="0.2">
      <c r="A7289" t="s">
        <v>35106</v>
      </c>
      <c r="B7289" t="s">
        <v>52</v>
      </c>
      <c r="C7289" t="s">
        <v>32133</v>
      </c>
      <c r="D7289" s="1">
        <v>44592</v>
      </c>
      <c r="E7289" s="1">
        <v>44592</v>
      </c>
      <c r="F7289" t="s">
        <v>19</v>
      </c>
      <c r="I7289">
        <v>100</v>
      </c>
      <c r="J7289">
        <v>0</v>
      </c>
      <c r="K7289">
        <v>0</v>
      </c>
      <c r="L7289">
        <v>4809</v>
      </c>
      <c r="M7289">
        <v>4809</v>
      </c>
      <c r="N7289" t="s">
        <v>20</v>
      </c>
      <c r="O7289" t="s">
        <v>32134</v>
      </c>
      <c r="P7289" t="s">
        <v>28</v>
      </c>
      <c r="Q7289" t="s">
        <v>34233</v>
      </c>
      <c r="R7289" t="s">
        <v>34233</v>
      </c>
      <c r="S7289" t="s">
        <v>33942</v>
      </c>
      <c r="T7289" t="s">
        <v>34233</v>
      </c>
      <c r="U7289" t="s">
        <v>32634</v>
      </c>
      <c r="V7289" t="s">
        <v>33314</v>
      </c>
      <c r="W7289">
        <v>220</v>
      </c>
      <c r="X7289">
        <v>2</v>
      </c>
      <c r="Y7289">
        <v>1</v>
      </c>
      <c r="Z7289">
        <v>420</v>
      </c>
      <c r="AB7289">
        <v>16.7</v>
      </c>
      <c r="AC7289">
        <v>1</v>
      </c>
      <c r="AD7289" t="str">
        <f t="shared" si="1099"/>
        <v/>
      </c>
      <c r="AE7289">
        <f t="shared" si="1097"/>
        <v>1</v>
      </c>
      <c r="AF7289" t="str">
        <f t="shared" si="1096"/>
        <v/>
      </c>
      <c r="AG7289" t="str">
        <f t="shared" si="1101"/>
        <v/>
      </c>
      <c r="AH7289" t="str">
        <f t="shared" si="1102"/>
        <v/>
      </c>
      <c r="AI7289">
        <v>0.14499999999999999</v>
      </c>
      <c r="AJ7289" t="str">
        <f t="shared" ref="AJ7289" si="1105">IF(COUNTBLANK(AH7289),"",AH7289*AI7289)</f>
        <v/>
      </c>
      <c r="AK7289">
        <f t="shared" si="1103"/>
        <v>2.8</v>
      </c>
      <c r="AL7289">
        <f t="shared" si="1100"/>
        <v>0.40599999999999997</v>
      </c>
      <c r="AM7289" t="s">
        <v>34051</v>
      </c>
    </row>
    <row r="7290" spans="1:39" x14ac:dyDescent="0.2">
      <c r="A7290" t="s">
        <v>30170</v>
      </c>
      <c r="B7290" t="s">
        <v>52</v>
      </c>
      <c r="C7290" t="s">
        <v>30171</v>
      </c>
      <c r="D7290" s="1">
        <v>43734</v>
      </c>
      <c r="E7290" s="1">
        <v>44592</v>
      </c>
      <c r="F7290" t="s">
        <v>26</v>
      </c>
      <c r="I7290">
        <v>100</v>
      </c>
      <c r="J7290">
        <v>0</v>
      </c>
      <c r="K7290">
        <v>0</v>
      </c>
      <c r="L7290">
        <v>2380</v>
      </c>
      <c r="M7290">
        <v>2380</v>
      </c>
      <c r="N7290" t="s">
        <v>20</v>
      </c>
      <c r="O7290" t="s">
        <v>30172</v>
      </c>
      <c r="P7290" t="s">
        <v>44</v>
      </c>
      <c r="Q7290" t="s">
        <v>34233</v>
      </c>
      <c r="R7290" t="s">
        <v>34233</v>
      </c>
      <c r="S7290" t="s">
        <v>34233</v>
      </c>
      <c r="T7290" t="s">
        <v>34233</v>
      </c>
      <c r="AD7290" t="str">
        <f t="shared" si="1099"/>
        <v/>
      </c>
      <c r="AE7290" t="str">
        <f t="shared" si="1097"/>
        <v/>
      </c>
      <c r="AF7290" t="str">
        <f t="shared" si="1096"/>
        <v/>
      </c>
      <c r="AG7290" t="str">
        <f t="shared" si="1101"/>
        <v/>
      </c>
      <c r="AH7290" t="str">
        <f t="shared" si="1102"/>
        <v/>
      </c>
      <c r="AI7290">
        <v>0.14499999999999999</v>
      </c>
      <c r="AJ7290" t="str">
        <f>IF(COUNTBLANK(AH7290),"",AH7290*AI7290)</f>
        <v/>
      </c>
      <c r="AK7290" t="str">
        <f t="shared" si="1103"/>
        <v/>
      </c>
      <c r="AL7290" t="str">
        <f t="shared" si="1100"/>
        <v/>
      </c>
    </row>
    <row r="7291" spans="1:39" x14ac:dyDescent="0.2">
      <c r="A7291" t="s">
        <v>28684</v>
      </c>
      <c r="B7291" t="s">
        <v>52</v>
      </c>
      <c r="C7291" t="s">
        <v>28685</v>
      </c>
      <c r="D7291" s="1">
        <v>42772</v>
      </c>
      <c r="E7291" s="1">
        <v>44546</v>
      </c>
      <c r="F7291" t="s">
        <v>26</v>
      </c>
      <c r="I7291">
        <v>100</v>
      </c>
      <c r="J7291">
        <v>0</v>
      </c>
      <c r="K7291">
        <v>0</v>
      </c>
      <c r="L7291">
        <v>2078</v>
      </c>
      <c r="M7291">
        <v>2078</v>
      </c>
      <c r="N7291" t="s">
        <v>20</v>
      </c>
      <c r="O7291" t="s">
        <v>28686</v>
      </c>
      <c r="P7291" t="s">
        <v>44</v>
      </c>
      <c r="Q7291" t="s">
        <v>34233</v>
      </c>
      <c r="R7291" t="s">
        <v>34233</v>
      </c>
      <c r="S7291" t="s">
        <v>34233</v>
      </c>
      <c r="T7291" t="s">
        <v>34233</v>
      </c>
      <c r="AD7291" t="str">
        <f t="shared" si="1099"/>
        <v/>
      </c>
      <c r="AE7291" t="str">
        <f t="shared" si="1097"/>
        <v/>
      </c>
      <c r="AF7291" t="str">
        <f t="shared" si="1096"/>
        <v/>
      </c>
      <c r="AG7291" t="str">
        <f t="shared" si="1101"/>
        <v/>
      </c>
      <c r="AH7291" t="str">
        <f t="shared" si="1102"/>
        <v/>
      </c>
      <c r="AI7291">
        <v>0.14499999999999999</v>
      </c>
      <c r="AJ7291" t="str">
        <f t="shared" ref="AJ7291:AJ7354" si="1106">IF(COUNTBLANK(AH7291),"",AH7291*AI7291)</f>
        <v/>
      </c>
      <c r="AK7291" t="str">
        <f t="shared" si="1103"/>
        <v/>
      </c>
      <c r="AL7291" t="str">
        <f t="shared" si="1100"/>
        <v/>
      </c>
    </row>
    <row r="7292" spans="1:39" x14ac:dyDescent="0.2">
      <c r="A7292" t="s">
        <v>9912</v>
      </c>
      <c r="B7292" t="s">
        <v>52</v>
      </c>
      <c r="C7292" t="s">
        <v>9913</v>
      </c>
      <c r="D7292" s="1">
        <v>36413</v>
      </c>
      <c r="E7292" s="1">
        <v>44546</v>
      </c>
      <c r="F7292" t="s">
        <v>19</v>
      </c>
      <c r="I7292">
        <v>100</v>
      </c>
      <c r="J7292">
        <v>0</v>
      </c>
      <c r="K7292">
        <v>0</v>
      </c>
      <c r="L7292">
        <v>5018</v>
      </c>
      <c r="M7292">
        <v>5018</v>
      </c>
      <c r="N7292" t="s">
        <v>20</v>
      </c>
      <c r="O7292" t="s">
        <v>9914</v>
      </c>
      <c r="P7292" t="s">
        <v>28</v>
      </c>
      <c r="Q7292" t="s">
        <v>34260</v>
      </c>
      <c r="R7292" t="s">
        <v>33787</v>
      </c>
      <c r="S7292" t="s">
        <v>33797</v>
      </c>
      <c r="T7292" t="s">
        <v>34349</v>
      </c>
      <c r="AD7292" t="str">
        <f t="shared" si="1099"/>
        <v/>
      </c>
      <c r="AE7292" t="str">
        <f t="shared" si="1097"/>
        <v/>
      </c>
      <c r="AF7292" t="str">
        <f t="shared" si="1096"/>
        <v/>
      </c>
      <c r="AG7292" s="17">
        <v>4</v>
      </c>
      <c r="AH7292">
        <f t="shared" si="1102"/>
        <v>11.2</v>
      </c>
      <c r="AI7292">
        <v>0.14499999999999999</v>
      </c>
      <c r="AJ7292">
        <f t="shared" si="1106"/>
        <v>1.6239999999999999</v>
      </c>
      <c r="AK7292" t="str">
        <f t="shared" si="1103"/>
        <v/>
      </c>
      <c r="AL7292" t="str">
        <f t="shared" si="1100"/>
        <v/>
      </c>
    </row>
    <row r="7293" spans="1:39" x14ac:dyDescent="0.2">
      <c r="A7293" t="s">
        <v>27636</v>
      </c>
      <c r="B7293" t="s">
        <v>52</v>
      </c>
      <c r="C7293" t="s">
        <v>27637</v>
      </c>
      <c r="D7293" s="1">
        <v>42061</v>
      </c>
      <c r="E7293" s="1">
        <v>43456</v>
      </c>
      <c r="F7293" t="s">
        <v>19</v>
      </c>
      <c r="I7293">
        <v>100</v>
      </c>
      <c r="J7293">
        <v>0</v>
      </c>
      <c r="K7293">
        <v>0</v>
      </c>
      <c r="L7293">
        <v>1313</v>
      </c>
      <c r="M7293">
        <v>1313</v>
      </c>
      <c r="N7293" t="s">
        <v>20</v>
      </c>
      <c r="O7293" t="s">
        <v>27638</v>
      </c>
      <c r="P7293" t="s">
        <v>28</v>
      </c>
      <c r="Q7293" t="s">
        <v>34233</v>
      </c>
      <c r="R7293" t="s">
        <v>34233</v>
      </c>
      <c r="S7293" t="s">
        <v>32628</v>
      </c>
      <c r="T7293" t="s">
        <v>34357</v>
      </c>
      <c r="U7293" t="s">
        <v>32634</v>
      </c>
      <c r="V7293" t="s">
        <v>33315</v>
      </c>
      <c r="W7293">
        <v>250</v>
      </c>
      <c r="X7293">
        <v>2</v>
      </c>
      <c r="Y7293" t="s">
        <v>32654</v>
      </c>
      <c r="Z7293">
        <v>500</v>
      </c>
      <c r="AA7293">
        <v>8.5</v>
      </c>
      <c r="AC7293">
        <v>1</v>
      </c>
      <c r="AD7293" t="str">
        <f t="shared" si="1099"/>
        <v/>
      </c>
      <c r="AE7293" t="str">
        <f t="shared" si="1097"/>
        <v/>
      </c>
      <c r="AF7293" t="str">
        <f t="shared" si="1096"/>
        <v/>
      </c>
      <c r="AG7293">
        <f t="shared" ref="AG7293:AG7299" si="1107">IF((S7293&lt;&gt;"tühi")*(AC7293&lt;&gt;""),AC7293,"")</f>
        <v>1</v>
      </c>
      <c r="AH7293">
        <f t="shared" si="1102"/>
        <v>2.8</v>
      </c>
      <c r="AI7293">
        <v>0.14499999999999999</v>
      </c>
      <c r="AJ7293">
        <f t="shared" si="1106"/>
        <v>0.40599999999999997</v>
      </c>
      <c r="AK7293" t="str">
        <f t="shared" si="1103"/>
        <v/>
      </c>
      <c r="AL7293" t="str">
        <f t="shared" si="1100"/>
        <v/>
      </c>
    </row>
    <row r="7294" spans="1:39" x14ac:dyDescent="0.2">
      <c r="A7294" t="s">
        <v>29050</v>
      </c>
      <c r="B7294" t="s">
        <v>52</v>
      </c>
      <c r="C7294" t="s">
        <v>29051</v>
      </c>
      <c r="D7294" s="1">
        <v>42780</v>
      </c>
      <c r="E7294" s="1">
        <v>44546</v>
      </c>
      <c r="F7294" t="s">
        <v>26</v>
      </c>
      <c r="I7294">
        <v>100</v>
      </c>
      <c r="J7294">
        <v>0</v>
      </c>
      <c r="K7294">
        <v>0</v>
      </c>
      <c r="L7294">
        <v>8378</v>
      </c>
      <c r="M7294">
        <v>8378</v>
      </c>
      <c r="N7294" t="s">
        <v>20</v>
      </c>
      <c r="O7294" t="s">
        <v>29052</v>
      </c>
      <c r="P7294" t="s">
        <v>44</v>
      </c>
      <c r="Q7294" t="s">
        <v>34233</v>
      </c>
      <c r="R7294" t="s">
        <v>34233</v>
      </c>
      <c r="S7294" t="s">
        <v>34233</v>
      </c>
      <c r="T7294" t="s">
        <v>34233</v>
      </c>
      <c r="AD7294" t="str">
        <f t="shared" si="1099"/>
        <v/>
      </c>
      <c r="AE7294" t="str">
        <f t="shared" ref="AE7294:AE7325" si="1108">IF((S7294="tühi")*(AC7294&lt;&gt;""),AC7294,"")</f>
        <v/>
      </c>
      <c r="AF7294" t="str">
        <f t="shared" si="1096"/>
        <v/>
      </c>
      <c r="AG7294" t="str">
        <f t="shared" si="1107"/>
        <v/>
      </c>
      <c r="AH7294" t="str">
        <f t="shared" si="1102"/>
        <v/>
      </c>
      <c r="AI7294">
        <v>0.14499999999999999</v>
      </c>
      <c r="AJ7294" t="str">
        <f t="shared" si="1106"/>
        <v/>
      </c>
      <c r="AK7294" t="str">
        <f t="shared" si="1103"/>
        <v/>
      </c>
      <c r="AL7294" t="str">
        <f t="shared" si="1100"/>
        <v/>
      </c>
    </row>
    <row r="7295" spans="1:39" x14ac:dyDescent="0.2">
      <c r="A7295" t="s">
        <v>13558</v>
      </c>
      <c r="B7295" t="s">
        <v>52</v>
      </c>
      <c r="C7295" t="s">
        <v>13559</v>
      </c>
      <c r="D7295" s="1">
        <v>36971</v>
      </c>
      <c r="E7295" s="1">
        <v>43456</v>
      </c>
      <c r="F7295" t="s">
        <v>19</v>
      </c>
      <c r="I7295">
        <v>100</v>
      </c>
      <c r="J7295">
        <v>0</v>
      </c>
      <c r="K7295">
        <v>0</v>
      </c>
      <c r="L7295">
        <v>1341</v>
      </c>
      <c r="M7295">
        <v>1341</v>
      </c>
      <c r="N7295" t="s">
        <v>20</v>
      </c>
      <c r="O7295" t="s">
        <v>13560</v>
      </c>
      <c r="P7295" t="s">
        <v>28</v>
      </c>
      <c r="Q7295" t="s">
        <v>34233</v>
      </c>
      <c r="R7295" t="s">
        <v>34233</v>
      </c>
      <c r="S7295" t="s">
        <v>32628</v>
      </c>
      <c r="T7295" t="s">
        <v>34349</v>
      </c>
      <c r="U7295" t="s">
        <v>32634</v>
      </c>
      <c r="V7295" t="s">
        <v>33316</v>
      </c>
      <c r="W7295">
        <v>200</v>
      </c>
      <c r="X7295">
        <v>2</v>
      </c>
      <c r="Y7295" t="s">
        <v>32654</v>
      </c>
      <c r="AC7295">
        <v>1</v>
      </c>
      <c r="AD7295" t="str">
        <f t="shared" si="1099"/>
        <v/>
      </c>
      <c r="AE7295" t="str">
        <f t="shared" si="1108"/>
        <v/>
      </c>
      <c r="AF7295" t="str">
        <f t="shared" si="1096"/>
        <v/>
      </c>
      <c r="AG7295">
        <f t="shared" si="1107"/>
        <v>1</v>
      </c>
      <c r="AH7295">
        <f t="shared" si="1102"/>
        <v>2.8</v>
      </c>
      <c r="AI7295">
        <v>0.14499999999999999</v>
      </c>
      <c r="AJ7295">
        <f t="shared" si="1106"/>
        <v>0.40599999999999997</v>
      </c>
      <c r="AK7295" t="str">
        <f t="shared" si="1103"/>
        <v/>
      </c>
      <c r="AL7295" t="str">
        <f t="shared" si="1100"/>
        <v/>
      </c>
    </row>
    <row r="7296" spans="1:39" x14ac:dyDescent="0.2">
      <c r="A7296" t="s">
        <v>13648</v>
      </c>
      <c r="B7296" t="s">
        <v>52</v>
      </c>
      <c r="C7296" t="s">
        <v>13649</v>
      </c>
      <c r="D7296" s="1">
        <v>37042</v>
      </c>
      <c r="E7296" s="1">
        <v>43456</v>
      </c>
      <c r="F7296" t="s">
        <v>19</v>
      </c>
      <c r="I7296">
        <v>100</v>
      </c>
      <c r="J7296">
        <v>0</v>
      </c>
      <c r="K7296">
        <v>0</v>
      </c>
      <c r="L7296">
        <v>1052</v>
      </c>
      <c r="M7296">
        <v>1052</v>
      </c>
      <c r="N7296" t="s">
        <v>20</v>
      </c>
      <c r="O7296" t="s">
        <v>13650</v>
      </c>
      <c r="P7296" t="s">
        <v>28</v>
      </c>
      <c r="Q7296" t="s">
        <v>34233</v>
      </c>
      <c r="R7296" t="s">
        <v>34233</v>
      </c>
      <c r="S7296" t="s">
        <v>32628</v>
      </c>
      <c r="T7296" t="s">
        <v>34349</v>
      </c>
      <c r="U7296" t="s">
        <v>32634</v>
      </c>
      <c r="V7296" t="s">
        <v>33316</v>
      </c>
      <c r="W7296">
        <v>180</v>
      </c>
      <c r="X7296">
        <v>2</v>
      </c>
      <c r="Y7296">
        <v>1</v>
      </c>
      <c r="AC7296">
        <v>1</v>
      </c>
      <c r="AD7296" t="str">
        <f t="shared" si="1099"/>
        <v/>
      </c>
      <c r="AE7296" t="str">
        <f t="shared" si="1108"/>
        <v/>
      </c>
      <c r="AF7296" t="str">
        <f t="shared" si="1096"/>
        <v/>
      </c>
      <c r="AG7296">
        <f t="shared" si="1107"/>
        <v>1</v>
      </c>
      <c r="AH7296">
        <f t="shared" si="1102"/>
        <v>2.8</v>
      </c>
      <c r="AI7296">
        <v>0.14499999999999999</v>
      </c>
      <c r="AJ7296">
        <f t="shared" si="1106"/>
        <v>0.40599999999999997</v>
      </c>
      <c r="AK7296" t="str">
        <f t="shared" si="1103"/>
        <v/>
      </c>
      <c r="AL7296" t="str">
        <f t="shared" si="1100"/>
        <v/>
      </c>
    </row>
    <row r="7297" spans="1:39" x14ac:dyDescent="0.2">
      <c r="A7297" t="s">
        <v>2874</v>
      </c>
      <c r="B7297" t="s">
        <v>52</v>
      </c>
      <c r="C7297" t="s">
        <v>2875</v>
      </c>
      <c r="D7297" s="1">
        <v>35852</v>
      </c>
      <c r="E7297" s="1">
        <v>43770</v>
      </c>
      <c r="F7297" t="s">
        <v>19</v>
      </c>
      <c r="I7297">
        <v>100</v>
      </c>
      <c r="J7297">
        <v>0</v>
      </c>
      <c r="K7297">
        <v>0</v>
      </c>
      <c r="L7297">
        <v>1571</v>
      </c>
      <c r="M7297">
        <v>1571</v>
      </c>
      <c r="N7297" t="s">
        <v>20</v>
      </c>
      <c r="O7297" t="s">
        <v>2876</v>
      </c>
      <c r="P7297" t="s">
        <v>28</v>
      </c>
      <c r="Q7297" t="s">
        <v>34233</v>
      </c>
      <c r="R7297" t="s">
        <v>34233</v>
      </c>
      <c r="S7297" t="s">
        <v>32628</v>
      </c>
      <c r="T7297" t="s">
        <v>34349</v>
      </c>
      <c r="U7297" t="s">
        <v>32634</v>
      </c>
      <c r="V7297" t="s">
        <v>33317</v>
      </c>
      <c r="X7297">
        <v>2</v>
      </c>
      <c r="AC7297">
        <v>1</v>
      </c>
      <c r="AD7297" t="str">
        <f t="shared" si="1099"/>
        <v/>
      </c>
      <c r="AE7297" t="str">
        <f t="shared" si="1108"/>
        <v/>
      </c>
      <c r="AF7297" t="str">
        <f t="shared" si="1096"/>
        <v/>
      </c>
      <c r="AG7297">
        <f t="shared" si="1107"/>
        <v>1</v>
      </c>
      <c r="AH7297">
        <f t="shared" si="1102"/>
        <v>2.8</v>
      </c>
      <c r="AI7297">
        <v>0.14499999999999999</v>
      </c>
      <c r="AJ7297">
        <f t="shared" si="1106"/>
        <v>0.40599999999999997</v>
      </c>
      <c r="AK7297" t="str">
        <f t="shared" si="1103"/>
        <v/>
      </c>
      <c r="AL7297" t="str">
        <f t="shared" si="1100"/>
        <v/>
      </c>
    </row>
    <row r="7298" spans="1:39" x14ac:dyDescent="0.2">
      <c r="A7298" t="s">
        <v>21643</v>
      </c>
      <c r="B7298" t="s">
        <v>52</v>
      </c>
      <c r="C7298" t="s">
        <v>21644</v>
      </c>
      <c r="D7298" s="1">
        <v>38513</v>
      </c>
      <c r="E7298" s="1">
        <v>43456</v>
      </c>
      <c r="F7298" t="s">
        <v>26</v>
      </c>
      <c r="I7298">
        <v>100</v>
      </c>
      <c r="J7298">
        <v>0</v>
      </c>
      <c r="K7298">
        <v>0</v>
      </c>
      <c r="L7298">
        <v>385</v>
      </c>
      <c r="M7298">
        <v>385</v>
      </c>
      <c r="N7298" t="s">
        <v>20</v>
      </c>
      <c r="O7298" t="s">
        <v>21645</v>
      </c>
      <c r="P7298" t="s">
        <v>44</v>
      </c>
      <c r="Q7298" t="s">
        <v>34233</v>
      </c>
      <c r="R7298" t="s">
        <v>34233</v>
      </c>
      <c r="S7298" t="s">
        <v>34233</v>
      </c>
      <c r="T7298" t="s">
        <v>34233</v>
      </c>
      <c r="AD7298" t="str">
        <f t="shared" si="1099"/>
        <v/>
      </c>
      <c r="AE7298" t="str">
        <f t="shared" si="1108"/>
        <v/>
      </c>
      <c r="AF7298" t="str">
        <f t="shared" si="1096"/>
        <v/>
      </c>
      <c r="AG7298" t="str">
        <f t="shared" si="1107"/>
        <v/>
      </c>
      <c r="AH7298" t="str">
        <f t="shared" si="1102"/>
        <v/>
      </c>
      <c r="AI7298">
        <v>0.14499999999999999</v>
      </c>
      <c r="AJ7298" t="str">
        <f t="shared" si="1106"/>
        <v/>
      </c>
      <c r="AK7298" t="str">
        <f t="shared" si="1103"/>
        <v/>
      </c>
      <c r="AL7298" t="str">
        <f t="shared" si="1100"/>
        <v/>
      </c>
    </row>
    <row r="7299" spans="1:39" x14ac:dyDescent="0.2">
      <c r="A7299" t="s">
        <v>30838</v>
      </c>
      <c r="B7299" t="s">
        <v>52</v>
      </c>
      <c r="C7299" t="s">
        <v>30839</v>
      </c>
      <c r="D7299" s="1">
        <v>43859</v>
      </c>
      <c r="E7299" s="1">
        <v>44546</v>
      </c>
      <c r="F7299" t="s">
        <v>26</v>
      </c>
      <c r="I7299">
        <v>100</v>
      </c>
      <c r="J7299">
        <v>0</v>
      </c>
      <c r="K7299">
        <v>0</v>
      </c>
      <c r="L7299">
        <v>564</v>
      </c>
      <c r="M7299">
        <v>564</v>
      </c>
      <c r="N7299" t="s">
        <v>20</v>
      </c>
      <c r="O7299" t="s">
        <v>30840</v>
      </c>
      <c r="P7299" t="s">
        <v>44</v>
      </c>
      <c r="Q7299" t="s">
        <v>34233</v>
      </c>
      <c r="R7299" t="s">
        <v>34233</v>
      </c>
      <c r="S7299" t="s">
        <v>34233</v>
      </c>
      <c r="T7299" t="s">
        <v>34233</v>
      </c>
      <c r="AD7299" t="str">
        <f t="shared" si="1099"/>
        <v/>
      </c>
      <c r="AE7299" t="str">
        <f t="shared" si="1108"/>
        <v/>
      </c>
      <c r="AF7299" t="str">
        <f t="shared" si="1096"/>
        <v/>
      </c>
      <c r="AG7299" t="str">
        <f t="shared" si="1107"/>
        <v/>
      </c>
      <c r="AH7299" t="str">
        <f t="shared" si="1102"/>
        <v/>
      </c>
      <c r="AI7299">
        <v>0.14499999999999999</v>
      </c>
      <c r="AJ7299" t="str">
        <f t="shared" si="1106"/>
        <v/>
      </c>
      <c r="AK7299" t="str">
        <f t="shared" si="1103"/>
        <v/>
      </c>
      <c r="AL7299" t="str">
        <f t="shared" si="1100"/>
        <v/>
      </c>
    </row>
    <row r="7300" spans="1:39" x14ac:dyDescent="0.2">
      <c r="A7300" t="s">
        <v>28313</v>
      </c>
      <c r="B7300" t="s">
        <v>52</v>
      </c>
      <c r="C7300" t="s">
        <v>28314</v>
      </c>
      <c r="D7300" s="1">
        <v>42353</v>
      </c>
      <c r="E7300" s="1">
        <v>43456</v>
      </c>
      <c r="F7300" t="s">
        <v>19</v>
      </c>
      <c r="I7300">
        <v>100</v>
      </c>
      <c r="J7300">
        <v>0</v>
      </c>
      <c r="K7300">
        <v>0</v>
      </c>
      <c r="L7300">
        <v>1029</v>
      </c>
      <c r="M7300">
        <v>1029</v>
      </c>
      <c r="N7300" t="s">
        <v>20</v>
      </c>
      <c r="O7300" t="s">
        <v>28315</v>
      </c>
      <c r="P7300" t="s">
        <v>28</v>
      </c>
      <c r="Q7300" t="s">
        <v>34233</v>
      </c>
      <c r="R7300" t="s">
        <v>34233</v>
      </c>
      <c r="S7300" t="s">
        <v>33797</v>
      </c>
      <c r="T7300" t="s">
        <v>34357</v>
      </c>
      <c r="AD7300" t="str">
        <f t="shared" si="1099"/>
        <v/>
      </c>
      <c r="AE7300" t="str">
        <f t="shared" si="1108"/>
        <v/>
      </c>
      <c r="AF7300" t="str">
        <f t="shared" si="1096"/>
        <v/>
      </c>
      <c r="AG7300" s="17">
        <v>1</v>
      </c>
      <c r="AH7300">
        <f t="shared" si="1102"/>
        <v>2.8</v>
      </c>
      <c r="AI7300">
        <v>0.14499999999999999</v>
      </c>
      <c r="AJ7300">
        <f t="shared" si="1106"/>
        <v>0.40599999999999997</v>
      </c>
      <c r="AK7300" t="str">
        <f t="shared" si="1103"/>
        <v/>
      </c>
      <c r="AL7300" t="str">
        <f t="shared" si="1100"/>
        <v/>
      </c>
    </row>
    <row r="7301" spans="1:39" x14ac:dyDescent="0.2">
      <c r="A7301" t="s">
        <v>10798</v>
      </c>
      <c r="B7301" t="s">
        <v>52</v>
      </c>
      <c r="C7301" t="s">
        <v>10799</v>
      </c>
      <c r="D7301" s="1">
        <v>36488</v>
      </c>
      <c r="E7301" s="1">
        <v>43896</v>
      </c>
      <c r="F7301" t="s">
        <v>19</v>
      </c>
      <c r="I7301">
        <v>100</v>
      </c>
      <c r="J7301">
        <v>0</v>
      </c>
      <c r="K7301">
        <v>0</v>
      </c>
      <c r="L7301">
        <v>1351</v>
      </c>
      <c r="M7301">
        <v>1351</v>
      </c>
      <c r="N7301" t="s">
        <v>20</v>
      </c>
      <c r="O7301" t="s">
        <v>10800</v>
      </c>
      <c r="P7301" t="s">
        <v>28</v>
      </c>
      <c r="Q7301" t="s">
        <v>34233</v>
      </c>
      <c r="R7301" t="s">
        <v>34233</v>
      </c>
      <c r="S7301" t="s">
        <v>32628</v>
      </c>
      <c r="T7301" t="s">
        <v>34365</v>
      </c>
      <c r="AD7301" t="str">
        <f t="shared" si="1099"/>
        <v/>
      </c>
      <c r="AE7301" t="str">
        <f t="shared" si="1108"/>
        <v/>
      </c>
      <c r="AF7301" t="str">
        <f t="shared" si="1096"/>
        <v/>
      </c>
      <c r="AG7301" s="17">
        <v>1</v>
      </c>
      <c r="AH7301">
        <f t="shared" si="1102"/>
        <v>2.8</v>
      </c>
      <c r="AI7301">
        <v>0.14499999999999999</v>
      </c>
      <c r="AJ7301">
        <f t="shared" si="1106"/>
        <v>0.40599999999999997</v>
      </c>
      <c r="AK7301" t="str">
        <f t="shared" si="1103"/>
        <v/>
      </c>
      <c r="AL7301" t="str">
        <f t="shared" si="1100"/>
        <v/>
      </c>
    </row>
    <row r="7302" spans="1:39" x14ac:dyDescent="0.2">
      <c r="A7302" t="s">
        <v>3947</v>
      </c>
      <c r="B7302" t="s">
        <v>52</v>
      </c>
      <c r="C7302" t="s">
        <v>3948</v>
      </c>
      <c r="D7302" s="1">
        <v>35936</v>
      </c>
      <c r="E7302" s="1">
        <v>43896</v>
      </c>
      <c r="F7302" t="s">
        <v>19</v>
      </c>
      <c r="I7302">
        <v>100</v>
      </c>
      <c r="J7302">
        <v>0</v>
      </c>
      <c r="K7302">
        <v>0</v>
      </c>
      <c r="L7302">
        <v>1622</v>
      </c>
      <c r="M7302">
        <v>1622</v>
      </c>
      <c r="N7302" t="s">
        <v>20</v>
      </c>
      <c r="O7302" t="s">
        <v>3949</v>
      </c>
      <c r="P7302" t="s">
        <v>28</v>
      </c>
      <c r="Q7302" t="s">
        <v>34233</v>
      </c>
      <c r="R7302" t="s">
        <v>34233</v>
      </c>
      <c r="S7302" t="s">
        <v>33797</v>
      </c>
      <c r="T7302" t="s">
        <v>34349</v>
      </c>
      <c r="AD7302" t="str">
        <f t="shared" si="1099"/>
        <v/>
      </c>
      <c r="AE7302" t="str">
        <f t="shared" si="1108"/>
        <v/>
      </c>
      <c r="AF7302" t="str">
        <f t="shared" si="1096"/>
        <v/>
      </c>
      <c r="AG7302" s="17">
        <v>1</v>
      </c>
      <c r="AH7302">
        <f t="shared" si="1102"/>
        <v>2.8</v>
      </c>
      <c r="AI7302">
        <v>0.14499999999999999</v>
      </c>
      <c r="AJ7302">
        <f t="shared" si="1106"/>
        <v>0.40599999999999997</v>
      </c>
      <c r="AK7302" t="str">
        <f t="shared" si="1103"/>
        <v/>
      </c>
      <c r="AL7302" t="str">
        <f t="shared" si="1100"/>
        <v/>
      </c>
    </row>
    <row r="7303" spans="1:39" x14ac:dyDescent="0.2">
      <c r="A7303" t="s">
        <v>2633</v>
      </c>
      <c r="B7303" t="s">
        <v>52</v>
      </c>
      <c r="C7303" t="s">
        <v>2634</v>
      </c>
      <c r="D7303" s="1">
        <v>35852</v>
      </c>
      <c r="E7303" s="1">
        <v>43456</v>
      </c>
      <c r="F7303" t="s">
        <v>19</v>
      </c>
      <c r="I7303">
        <v>100</v>
      </c>
      <c r="J7303">
        <v>0</v>
      </c>
      <c r="K7303">
        <v>0</v>
      </c>
      <c r="L7303">
        <v>1159</v>
      </c>
      <c r="M7303">
        <v>1159</v>
      </c>
      <c r="N7303" t="s">
        <v>20</v>
      </c>
      <c r="O7303" t="s">
        <v>2635</v>
      </c>
      <c r="P7303" t="s">
        <v>28</v>
      </c>
      <c r="Q7303" t="s">
        <v>34233</v>
      </c>
      <c r="R7303" t="s">
        <v>34233</v>
      </c>
      <c r="S7303" t="s">
        <v>32628</v>
      </c>
      <c r="T7303" t="s">
        <v>34357</v>
      </c>
      <c r="U7303" t="s">
        <v>32634</v>
      </c>
      <c r="V7303" t="s">
        <v>33317</v>
      </c>
      <c r="X7303">
        <v>2</v>
      </c>
      <c r="AC7303">
        <v>1</v>
      </c>
      <c r="AD7303" t="str">
        <f t="shared" si="1099"/>
        <v/>
      </c>
      <c r="AE7303" t="str">
        <f t="shared" si="1108"/>
        <v/>
      </c>
      <c r="AF7303" t="str">
        <f t="shared" si="1096"/>
        <v/>
      </c>
      <c r="AG7303">
        <f t="shared" ref="AG7303:AG7313" si="1109">IF((S7303&lt;&gt;"tühi")*(AC7303&lt;&gt;""),AC7303,"")</f>
        <v>1</v>
      </c>
      <c r="AH7303">
        <f t="shared" si="1102"/>
        <v>2.8</v>
      </c>
      <c r="AI7303">
        <v>0.14499999999999999</v>
      </c>
      <c r="AJ7303">
        <f t="shared" si="1106"/>
        <v>0.40599999999999997</v>
      </c>
      <c r="AK7303" t="str">
        <f t="shared" si="1103"/>
        <v/>
      </c>
      <c r="AL7303" t="str">
        <f t="shared" si="1100"/>
        <v/>
      </c>
    </row>
    <row r="7304" spans="1:39" x14ac:dyDescent="0.2">
      <c r="A7304" t="s">
        <v>13513</v>
      </c>
      <c r="B7304" t="s">
        <v>52</v>
      </c>
      <c r="C7304" t="s">
        <v>13514</v>
      </c>
      <c r="D7304" s="1">
        <v>36896</v>
      </c>
      <c r="E7304" s="1">
        <v>43456</v>
      </c>
      <c r="F7304" t="s">
        <v>19</v>
      </c>
      <c r="I7304">
        <v>100</v>
      </c>
      <c r="J7304">
        <v>0</v>
      </c>
      <c r="K7304">
        <v>0</v>
      </c>
      <c r="L7304">
        <v>1222</v>
      </c>
      <c r="M7304">
        <v>1222</v>
      </c>
      <c r="N7304" t="s">
        <v>20</v>
      </c>
      <c r="O7304" t="s">
        <v>13515</v>
      </c>
      <c r="P7304" t="s">
        <v>28</v>
      </c>
      <c r="Q7304" t="s">
        <v>34233</v>
      </c>
      <c r="R7304" t="s">
        <v>34233</v>
      </c>
      <c r="S7304" t="s">
        <v>32628</v>
      </c>
      <c r="T7304" t="s">
        <v>32634</v>
      </c>
      <c r="U7304" t="s">
        <v>32634</v>
      </c>
      <c r="V7304" t="s">
        <v>33318</v>
      </c>
      <c r="W7304">
        <v>180</v>
      </c>
      <c r="X7304">
        <v>2</v>
      </c>
      <c r="Y7304">
        <v>1</v>
      </c>
      <c r="AC7304">
        <v>1</v>
      </c>
      <c r="AD7304" t="str">
        <f t="shared" si="1099"/>
        <v/>
      </c>
      <c r="AE7304" t="str">
        <f t="shared" si="1108"/>
        <v/>
      </c>
      <c r="AF7304" t="str">
        <f t="shared" si="1096"/>
        <v/>
      </c>
      <c r="AG7304">
        <f t="shared" si="1109"/>
        <v>1</v>
      </c>
      <c r="AH7304">
        <f t="shared" si="1102"/>
        <v>2.8</v>
      </c>
      <c r="AI7304">
        <v>0.14499999999999999</v>
      </c>
      <c r="AJ7304">
        <f t="shared" si="1106"/>
        <v>0.40599999999999997</v>
      </c>
      <c r="AK7304" t="str">
        <f t="shared" si="1103"/>
        <v/>
      </c>
      <c r="AL7304" t="str">
        <f t="shared" si="1100"/>
        <v/>
      </c>
    </row>
    <row r="7305" spans="1:39" x14ac:dyDescent="0.2">
      <c r="A7305" t="s">
        <v>2904</v>
      </c>
      <c r="B7305" t="s">
        <v>52</v>
      </c>
      <c r="C7305" t="s">
        <v>2905</v>
      </c>
      <c r="D7305" s="1">
        <v>35852</v>
      </c>
      <c r="E7305" s="1">
        <v>43456</v>
      </c>
      <c r="F7305" t="s">
        <v>19</v>
      </c>
      <c r="I7305">
        <v>100</v>
      </c>
      <c r="J7305">
        <v>0</v>
      </c>
      <c r="K7305">
        <v>0</v>
      </c>
      <c r="L7305">
        <v>1127</v>
      </c>
      <c r="M7305">
        <v>1127</v>
      </c>
      <c r="N7305" t="s">
        <v>20</v>
      </c>
      <c r="O7305" t="s">
        <v>2906</v>
      </c>
      <c r="P7305" t="s">
        <v>28</v>
      </c>
      <c r="Q7305" t="s">
        <v>34233</v>
      </c>
      <c r="R7305" t="s">
        <v>34233</v>
      </c>
      <c r="S7305" t="s">
        <v>32628</v>
      </c>
      <c r="T7305" t="s">
        <v>34349</v>
      </c>
      <c r="U7305" t="s">
        <v>32634</v>
      </c>
      <c r="V7305" t="s">
        <v>33317</v>
      </c>
      <c r="X7305">
        <v>2</v>
      </c>
      <c r="AC7305">
        <v>1</v>
      </c>
      <c r="AD7305" t="str">
        <f t="shared" si="1099"/>
        <v/>
      </c>
      <c r="AE7305" t="str">
        <f t="shared" si="1108"/>
        <v/>
      </c>
      <c r="AF7305" t="str">
        <f t="shared" si="1096"/>
        <v/>
      </c>
      <c r="AG7305">
        <f t="shared" si="1109"/>
        <v>1</v>
      </c>
      <c r="AH7305">
        <f t="shared" si="1102"/>
        <v>2.8</v>
      </c>
      <c r="AI7305">
        <v>0.14499999999999999</v>
      </c>
      <c r="AJ7305">
        <f t="shared" si="1106"/>
        <v>0.40599999999999997</v>
      </c>
      <c r="AK7305" t="str">
        <f t="shared" si="1103"/>
        <v/>
      </c>
      <c r="AL7305" t="str">
        <f t="shared" si="1100"/>
        <v/>
      </c>
    </row>
    <row r="7306" spans="1:39" x14ac:dyDescent="0.2">
      <c r="A7306" t="s">
        <v>2907</v>
      </c>
      <c r="B7306" t="s">
        <v>52</v>
      </c>
      <c r="C7306" t="s">
        <v>2908</v>
      </c>
      <c r="D7306" s="1">
        <v>35852</v>
      </c>
      <c r="E7306" s="1">
        <v>43456</v>
      </c>
      <c r="F7306" t="s">
        <v>19</v>
      </c>
      <c r="I7306">
        <v>100</v>
      </c>
      <c r="J7306">
        <v>0</v>
      </c>
      <c r="K7306">
        <v>0</v>
      </c>
      <c r="L7306">
        <v>1125</v>
      </c>
      <c r="M7306">
        <v>1125</v>
      </c>
      <c r="N7306" t="s">
        <v>20</v>
      </c>
      <c r="O7306" t="s">
        <v>2909</v>
      </c>
      <c r="P7306" t="s">
        <v>28</v>
      </c>
      <c r="Q7306" t="s">
        <v>34233</v>
      </c>
      <c r="R7306" t="s">
        <v>34233</v>
      </c>
      <c r="S7306" t="s">
        <v>32628</v>
      </c>
      <c r="T7306" t="s">
        <v>34357</v>
      </c>
      <c r="U7306" t="s">
        <v>32634</v>
      </c>
      <c r="V7306" t="s">
        <v>33317</v>
      </c>
      <c r="X7306">
        <v>2</v>
      </c>
      <c r="AC7306">
        <v>1</v>
      </c>
      <c r="AD7306" t="str">
        <f t="shared" si="1099"/>
        <v/>
      </c>
      <c r="AE7306" t="str">
        <f t="shared" si="1108"/>
        <v/>
      </c>
      <c r="AF7306" t="str">
        <f t="shared" si="1096"/>
        <v/>
      </c>
      <c r="AG7306">
        <f t="shared" si="1109"/>
        <v>1</v>
      </c>
      <c r="AH7306">
        <f t="shared" si="1102"/>
        <v>2.8</v>
      </c>
      <c r="AI7306">
        <v>0.14499999999999999</v>
      </c>
      <c r="AJ7306">
        <f t="shared" si="1106"/>
        <v>0.40599999999999997</v>
      </c>
      <c r="AK7306" t="str">
        <f t="shared" si="1103"/>
        <v/>
      </c>
      <c r="AL7306" t="str">
        <f t="shared" si="1100"/>
        <v/>
      </c>
    </row>
    <row r="7307" spans="1:39" x14ac:dyDescent="0.2">
      <c r="A7307" t="s">
        <v>3066</v>
      </c>
      <c r="B7307" t="s">
        <v>52</v>
      </c>
      <c r="C7307" t="s">
        <v>3067</v>
      </c>
      <c r="D7307" s="1">
        <v>35852</v>
      </c>
      <c r="E7307" s="1">
        <v>43951</v>
      </c>
      <c r="F7307" t="s">
        <v>19</v>
      </c>
      <c r="I7307">
        <v>100</v>
      </c>
      <c r="J7307">
        <v>0</v>
      </c>
      <c r="K7307">
        <v>0</v>
      </c>
      <c r="L7307">
        <v>1141</v>
      </c>
      <c r="M7307">
        <v>1141</v>
      </c>
      <c r="N7307" t="s">
        <v>20</v>
      </c>
      <c r="O7307" t="s">
        <v>3068</v>
      </c>
      <c r="P7307" t="s">
        <v>28</v>
      </c>
      <c r="Q7307" t="s">
        <v>34233</v>
      </c>
      <c r="R7307" t="s">
        <v>34233</v>
      </c>
      <c r="S7307" t="s">
        <v>32628</v>
      </c>
      <c r="T7307" t="s">
        <v>34357</v>
      </c>
      <c r="U7307" t="s">
        <v>32634</v>
      </c>
      <c r="V7307" t="s">
        <v>33317</v>
      </c>
      <c r="X7307">
        <v>2</v>
      </c>
      <c r="AC7307">
        <v>1</v>
      </c>
      <c r="AD7307" t="str">
        <f t="shared" si="1099"/>
        <v/>
      </c>
      <c r="AE7307" t="str">
        <f t="shared" si="1108"/>
        <v/>
      </c>
      <c r="AF7307" t="str">
        <f t="shared" si="1096"/>
        <v/>
      </c>
      <c r="AG7307">
        <f t="shared" si="1109"/>
        <v>1</v>
      </c>
      <c r="AH7307">
        <f t="shared" si="1102"/>
        <v>2.8</v>
      </c>
      <c r="AI7307">
        <v>0.14499999999999999</v>
      </c>
      <c r="AJ7307">
        <f t="shared" si="1106"/>
        <v>0.40599999999999997</v>
      </c>
      <c r="AK7307" t="str">
        <f t="shared" si="1103"/>
        <v/>
      </c>
      <c r="AL7307" t="str">
        <f t="shared" si="1100"/>
        <v/>
      </c>
    </row>
    <row r="7308" spans="1:39" x14ac:dyDescent="0.2">
      <c r="A7308" t="s">
        <v>3069</v>
      </c>
      <c r="B7308" t="s">
        <v>52</v>
      </c>
      <c r="C7308" t="s">
        <v>3070</v>
      </c>
      <c r="D7308" s="1">
        <v>35852</v>
      </c>
      <c r="E7308" s="1">
        <v>43456</v>
      </c>
      <c r="F7308" t="s">
        <v>19</v>
      </c>
      <c r="I7308">
        <v>100</v>
      </c>
      <c r="J7308">
        <v>0</v>
      </c>
      <c r="K7308">
        <v>0</v>
      </c>
      <c r="L7308">
        <v>1172</v>
      </c>
      <c r="M7308">
        <v>1172</v>
      </c>
      <c r="N7308" t="s">
        <v>20</v>
      </c>
      <c r="O7308" t="s">
        <v>3071</v>
      </c>
      <c r="P7308" t="s">
        <v>28</v>
      </c>
      <c r="Q7308" t="s">
        <v>34233</v>
      </c>
      <c r="R7308" t="s">
        <v>34233</v>
      </c>
      <c r="S7308" t="s">
        <v>32628</v>
      </c>
      <c r="T7308" t="s">
        <v>34357</v>
      </c>
      <c r="U7308" t="s">
        <v>32634</v>
      </c>
      <c r="V7308" t="s">
        <v>33317</v>
      </c>
      <c r="X7308">
        <v>2</v>
      </c>
      <c r="AC7308">
        <v>1</v>
      </c>
      <c r="AD7308" t="str">
        <f t="shared" si="1099"/>
        <v/>
      </c>
      <c r="AE7308" t="str">
        <f t="shared" si="1108"/>
        <v/>
      </c>
      <c r="AF7308" t="str">
        <f t="shared" si="1096"/>
        <v/>
      </c>
      <c r="AG7308">
        <f t="shared" si="1109"/>
        <v>1</v>
      </c>
      <c r="AH7308">
        <f t="shared" si="1102"/>
        <v>2.8</v>
      </c>
      <c r="AI7308">
        <v>0.14499999999999999</v>
      </c>
      <c r="AJ7308">
        <f t="shared" si="1106"/>
        <v>0.40599999999999997</v>
      </c>
      <c r="AK7308" t="str">
        <f t="shared" si="1103"/>
        <v/>
      </c>
      <c r="AL7308" t="str">
        <f t="shared" si="1100"/>
        <v/>
      </c>
    </row>
    <row r="7309" spans="1:39" x14ac:dyDescent="0.2">
      <c r="A7309" t="s">
        <v>2627</v>
      </c>
      <c r="B7309" t="s">
        <v>52</v>
      </c>
      <c r="C7309" t="s">
        <v>2628</v>
      </c>
      <c r="D7309" s="1">
        <v>35852</v>
      </c>
      <c r="E7309" s="1">
        <v>43456</v>
      </c>
      <c r="F7309" t="s">
        <v>19</v>
      </c>
      <c r="I7309">
        <v>100</v>
      </c>
      <c r="J7309">
        <v>0</v>
      </c>
      <c r="K7309">
        <v>0</v>
      </c>
      <c r="L7309">
        <v>1080</v>
      </c>
      <c r="M7309">
        <v>1080</v>
      </c>
      <c r="N7309" t="s">
        <v>20</v>
      </c>
      <c r="O7309" t="s">
        <v>2629</v>
      </c>
      <c r="P7309" t="s">
        <v>28</v>
      </c>
      <c r="Q7309" t="s">
        <v>34256</v>
      </c>
      <c r="R7309" t="s">
        <v>33783</v>
      </c>
      <c r="S7309" t="s">
        <v>33942</v>
      </c>
      <c r="T7309" t="s">
        <v>34233</v>
      </c>
      <c r="U7309" t="s">
        <v>32634</v>
      </c>
      <c r="V7309" t="s">
        <v>33317</v>
      </c>
      <c r="X7309">
        <v>2</v>
      </c>
      <c r="AC7309">
        <v>1</v>
      </c>
      <c r="AD7309" t="str">
        <f t="shared" si="1099"/>
        <v/>
      </c>
      <c r="AE7309">
        <f t="shared" si="1108"/>
        <v>1</v>
      </c>
      <c r="AF7309" t="str">
        <f t="shared" si="1096"/>
        <v/>
      </c>
      <c r="AG7309" t="str">
        <f t="shared" si="1109"/>
        <v/>
      </c>
      <c r="AH7309" t="str">
        <f t="shared" si="1102"/>
        <v/>
      </c>
      <c r="AI7309">
        <v>0.14499999999999999</v>
      </c>
      <c r="AJ7309" t="str">
        <f t="shared" si="1106"/>
        <v/>
      </c>
      <c r="AK7309">
        <f t="shared" si="1103"/>
        <v>2.8</v>
      </c>
      <c r="AL7309">
        <f t="shared" si="1100"/>
        <v>0.40599999999999997</v>
      </c>
    </row>
    <row r="7310" spans="1:39" x14ac:dyDescent="0.2">
      <c r="A7310" t="s">
        <v>2630</v>
      </c>
      <c r="B7310" t="s">
        <v>52</v>
      </c>
      <c r="C7310" t="s">
        <v>2631</v>
      </c>
      <c r="D7310" s="1">
        <v>35852</v>
      </c>
      <c r="E7310" s="1">
        <v>43456</v>
      </c>
      <c r="F7310" t="s">
        <v>19</v>
      </c>
      <c r="I7310">
        <v>100</v>
      </c>
      <c r="J7310">
        <v>0</v>
      </c>
      <c r="K7310">
        <v>0</v>
      </c>
      <c r="L7310">
        <v>1057</v>
      </c>
      <c r="M7310">
        <v>1057</v>
      </c>
      <c r="N7310" t="s">
        <v>20</v>
      </c>
      <c r="O7310" t="s">
        <v>2632</v>
      </c>
      <c r="P7310" t="s">
        <v>28</v>
      </c>
      <c r="Q7310" t="s">
        <v>34233</v>
      </c>
      <c r="R7310" t="s">
        <v>34233</v>
      </c>
      <c r="S7310" t="s">
        <v>32628</v>
      </c>
      <c r="T7310" t="s">
        <v>34357</v>
      </c>
      <c r="U7310" t="s">
        <v>32634</v>
      </c>
      <c r="V7310" t="s">
        <v>33317</v>
      </c>
      <c r="X7310">
        <v>2</v>
      </c>
      <c r="AC7310">
        <v>1</v>
      </c>
      <c r="AD7310" t="str">
        <f t="shared" si="1099"/>
        <v/>
      </c>
      <c r="AE7310" t="str">
        <f t="shared" si="1108"/>
        <v/>
      </c>
      <c r="AF7310" t="str">
        <f t="shared" si="1096"/>
        <v/>
      </c>
      <c r="AG7310">
        <f t="shared" si="1109"/>
        <v>1</v>
      </c>
      <c r="AH7310">
        <f t="shared" si="1102"/>
        <v>2.8</v>
      </c>
      <c r="AI7310">
        <v>0.14499999999999999</v>
      </c>
      <c r="AJ7310">
        <f t="shared" si="1106"/>
        <v>0.40599999999999997</v>
      </c>
      <c r="AK7310" t="str">
        <f t="shared" si="1103"/>
        <v/>
      </c>
      <c r="AL7310" t="str">
        <f t="shared" si="1100"/>
        <v/>
      </c>
    </row>
    <row r="7311" spans="1:39" x14ac:dyDescent="0.2">
      <c r="A7311" t="s">
        <v>2847</v>
      </c>
      <c r="B7311" t="s">
        <v>52</v>
      </c>
      <c r="C7311" t="s">
        <v>2848</v>
      </c>
      <c r="D7311" s="1">
        <v>35852</v>
      </c>
      <c r="E7311" s="1">
        <v>43456</v>
      </c>
      <c r="F7311" t="s">
        <v>19</v>
      </c>
      <c r="I7311">
        <v>100</v>
      </c>
      <c r="J7311">
        <v>0</v>
      </c>
      <c r="K7311">
        <v>0</v>
      </c>
      <c r="L7311">
        <v>1320</v>
      </c>
      <c r="M7311">
        <v>1320</v>
      </c>
      <c r="N7311" t="s">
        <v>20</v>
      </c>
      <c r="O7311" t="s">
        <v>2849</v>
      </c>
      <c r="P7311" t="s">
        <v>28</v>
      </c>
      <c r="Q7311" t="s">
        <v>34233</v>
      </c>
      <c r="R7311" t="s">
        <v>34233</v>
      </c>
      <c r="S7311" t="s">
        <v>32628</v>
      </c>
      <c r="T7311" t="s">
        <v>34349</v>
      </c>
      <c r="U7311" t="s">
        <v>32634</v>
      </c>
      <c r="V7311" t="s">
        <v>33317</v>
      </c>
      <c r="X7311">
        <v>2</v>
      </c>
      <c r="AC7311">
        <v>1</v>
      </c>
      <c r="AD7311" t="str">
        <f t="shared" si="1099"/>
        <v/>
      </c>
      <c r="AE7311" t="str">
        <f t="shared" si="1108"/>
        <v/>
      </c>
      <c r="AF7311" t="str">
        <f t="shared" si="1096"/>
        <v/>
      </c>
      <c r="AG7311">
        <f t="shared" si="1109"/>
        <v>1</v>
      </c>
      <c r="AH7311">
        <f t="shared" si="1102"/>
        <v>2.8</v>
      </c>
      <c r="AI7311">
        <v>0.14499999999999999</v>
      </c>
      <c r="AJ7311">
        <f t="shared" si="1106"/>
        <v>0.40599999999999997</v>
      </c>
      <c r="AK7311" t="str">
        <f t="shared" si="1103"/>
        <v/>
      </c>
      <c r="AL7311" t="str">
        <f t="shared" si="1100"/>
        <v/>
      </c>
      <c r="AM7311" t="s">
        <v>34063</v>
      </c>
    </row>
    <row r="7312" spans="1:39" x14ac:dyDescent="0.2">
      <c r="A7312" t="s">
        <v>19355</v>
      </c>
      <c r="B7312" t="s">
        <v>52</v>
      </c>
      <c r="C7312" t="s">
        <v>18857</v>
      </c>
      <c r="D7312" s="1">
        <v>38020</v>
      </c>
      <c r="E7312" s="1">
        <v>44622</v>
      </c>
      <c r="F7312" t="s">
        <v>39</v>
      </c>
      <c r="I7312">
        <v>100</v>
      </c>
      <c r="J7312">
        <v>0</v>
      </c>
      <c r="K7312">
        <v>0</v>
      </c>
      <c r="L7312">
        <v>2053</v>
      </c>
      <c r="M7312">
        <v>2053</v>
      </c>
      <c r="N7312" t="s">
        <v>20</v>
      </c>
      <c r="O7312" t="s">
        <v>19356</v>
      </c>
      <c r="P7312" t="s">
        <v>28</v>
      </c>
      <c r="Q7312" t="s">
        <v>34233</v>
      </c>
      <c r="R7312" t="s">
        <v>34233</v>
      </c>
      <c r="S7312" t="s">
        <v>33942</v>
      </c>
      <c r="T7312" t="s">
        <v>34233</v>
      </c>
      <c r="AD7312" t="str">
        <f t="shared" si="1099"/>
        <v/>
      </c>
      <c r="AE7312" t="str">
        <f t="shared" si="1108"/>
        <v/>
      </c>
      <c r="AF7312" t="str">
        <f t="shared" si="1096"/>
        <v/>
      </c>
      <c r="AG7312" t="str">
        <f t="shared" si="1109"/>
        <v/>
      </c>
      <c r="AH7312" t="str">
        <f t="shared" si="1102"/>
        <v/>
      </c>
      <c r="AI7312">
        <v>0.14499999999999999</v>
      </c>
      <c r="AJ7312" t="str">
        <f t="shared" si="1106"/>
        <v/>
      </c>
      <c r="AK7312" t="str">
        <f t="shared" si="1103"/>
        <v/>
      </c>
      <c r="AL7312" t="str">
        <f t="shared" si="1100"/>
        <v/>
      </c>
    </row>
    <row r="7313" spans="1:39" x14ac:dyDescent="0.2">
      <c r="A7313" t="s">
        <v>27518</v>
      </c>
      <c r="B7313" t="s">
        <v>52</v>
      </c>
      <c r="C7313" t="s">
        <v>27519</v>
      </c>
      <c r="D7313" s="1">
        <v>41878</v>
      </c>
      <c r="E7313" s="1">
        <v>44546</v>
      </c>
      <c r="F7313" t="s">
        <v>26</v>
      </c>
      <c r="I7313">
        <v>100</v>
      </c>
      <c r="J7313">
        <v>0</v>
      </c>
      <c r="K7313">
        <v>0</v>
      </c>
      <c r="L7313">
        <v>7115</v>
      </c>
      <c r="M7313">
        <v>7115</v>
      </c>
      <c r="N7313" t="s">
        <v>20</v>
      </c>
      <c r="O7313" t="s">
        <v>27520</v>
      </c>
      <c r="P7313" t="s">
        <v>44</v>
      </c>
      <c r="Q7313" t="s">
        <v>34233</v>
      </c>
      <c r="R7313" t="s">
        <v>34233</v>
      </c>
      <c r="S7313" t="s">
        <v>34233</v>
      </c>
      <c r="T7313" t="s">
        <v>34233</v>
      </c>
      <c r="AD7313" t="str">
        <f t="shared" si="1099"/>
        <v/>
      </c>
      <c r="AE7313" t="str">
        <f t="shared" si="1108"/>
        <v/>
      </c>
      <c r="AF7313" t="str">
        <f t="shared" si="1096"/>
        <v/>
      </c>
      <c r="AG7313" t="str">
        <f t="shared" si="1109"/>
        <v/>
      </c>
      <c r="AH7313" t="str">
        <f t="shared" si="1102"/>
        <v/>
      </c>
      <c r="AI7313">
        <v>0.14499999999999999</v>
      </c>
      <c r="AJ7313" t="str">
        <f t="shared" si="1106"/>
        <v/>
      </c>
      <c r="AK7313" t="str">
        <f t="shared" si="1103"/>
        <v/>
      </c>
      <c r="AL7313" t="str">
        <f t="shared" si="1100"/>
        <v/>
      </c>
    </row>
    <row r="7314" spans="1:39" x14ac:dyDescent="0.2">
      <c r="A7314" t="s">
        <v>1237</v>
      </c>
      <c r="B7314" t="s">
        <v>52</v>
      </c>
      <c r="C7314" t="s">
        <v>1238</v>
      </c>
      <c r="D7314" s="1">
        <v>35380</v>
      </c>
      <c r="E7314" s="1">
        <v>43456</v>
      </c>
      <c r="F7314" t="s">
        <v>19</v>
      </c>
      <c r="I7314">
        <v>100</v>
      </c>
      <c r="J7314">
        <v>0</v>
      </c>
      <c r="K7314">
        <v>0</v>
      </c>
      <c r="L7314">
        <v>2035</v>
      </c>
      <c r="M7314">
        <v>2035</v>
      </c>
      <c r="N7314" t="s">
        <v>20</v>
      </c>
      <c r="O7314" t="s">
        <v>1239</v>
      </c>
      <c r="P7314" t="s">
        <v>28</v>
      </c>
      <c r="Q7314" t="s">
        <v>34233</v>
      </c>
      <c r="R7314" t="s">
        <v>34233</v>
      </c>
      <c r="S7314" t="s">
        <v>33797</v>
      </c>
      <c r="T7314" t="s">
        <v>34349</v>
      </c>
      <c r="AD7314" t="str">
        <f t="shared" si="1099"/>
        <v/>
      </c>
      <c r="AE7314" t="str">
        <f t="shared" si="1108"/>
        <v/>
      </c>
      <c r="AF7314" t="str">
        <f t="shared" ref="AF7314:AF7373" si="1110">IF((S7314&lt;&gt;"tühi")*(F7314&lt;&gt;"Elamumaa")*(G7314&lt;&gt;"Elamumaa")*(H7314&lt;&gt;"Elamumaa"),IF(Z7314=0,"",Z7314),"")</f>
        <v/>
      </c>
      <c r="AG7314" s="17">
        <v>1</v>
      </c>
      <c r="AH7314">
        <f t="shared" si="1102"/>
        <v>2.8</v>
      </c>
      <c r="AI7314">
        <v>0.14499999999999999</v>
      </c>
      <c r="AJ7314">
        <f t="shared" si="1106"/>
        <v>0.40599999999999997</v>
      </c>
      <c r="AK7314" t="str">
        <f t="shared" si="1103"/>
        <v/>
      </c>
      <c r="AL7314" t="str">
        <f t="shared" si="1100"/>
        <v/>
      </c>
    </row>
    <row r="7315" spans="1:39" x14ac:dyDescent="0.2">
      <c r="A7315" t="s">
        <v>7996</v>
      </c>
      <c r="B7315" t="s">
        <v>52</v>
      </c>
      <c r="C7315" t="s">
        <v>7997</v>
      </c>
      <c r="D7315" s="1">
        <v>36285</v>
      </c>
      <c r="E7315" s="1">
        <v>44546</v>
      </c>
      <c r="F7315" t="s">
        <v>19</v>
      </c>
      <c r="I7315">
        <v>100</v>
      </c>
      <c r="J7315">
        <v>0</v>
      </c>
      <c r="K7315">
        <v>0</v>
      </c>
      <c r="L7315">
        <v>1522</v>
      </c>
      <c r="M7315">
        <v>1522</v>
      </c>
      <c r="N7315" t="s">
        <v>20</v>
      </c>
      <c r="O7315" t="s">
        <v>7998</v>
      </c>
      <c r="P7315" t="s">
        <v>28</v>
      </c>
      <c r="Q7315" t="s">
        <v>32794</v>
      </c>
      <c r="R7315" t="s">
        <v>33782</v>
      </c>
      <c r="S7315" t="s">
        <v>33797</v>
      </c>
      <c r="T7315" t="s">
        <v>32634</v>
      </c>
      <c r="AD7315" t="str">
        <f t="shared" si="1099"/>
        <v/>
      </c>
      <c r="AE7315" t="str">
        <f t="shared" si="1108"/>
        <v/>
      </c>
      <c r="AF7315" t="str">
        <f t="shared" si="1110"/>
        <v/>
      </c>
      <c r="AG7315" s="17">
        <v>1</v>
      </c>
      <c r="AH7315">
        <f t="shared" si="1102"/>
        <v>2.8</v>
      </c>
      <c r="AI7315">
        <v>0.14499999999999999</v>
      </c>
      <c r="AJ7315">
        <f t="shared" si="1106"/>
        <v>0.40599999999999997</v>
      </c>
      <c r="AK7315" t="str">
        <f t="shared" si="1103"/>
        <v/>
      </c>
      <c r="AL7315" t="str">
        <f t="shared" si="1100"/>
        <v/>
      </c>
    </row>
    <row r="7316" spans="1:39" x14ac:dyDescent="0.2">
      <c r="A7316" t="s">
        <v>9100</v>
      </c>
      <c r="B7316" t="s">
        <v>52</v>
      </c>
      <c r="C7316" t="s">
        <v>9101</v>
      </c>
      <c r="D7316" s="1">
        <v>36285</v>
      </c>
      <c r="E7316" s="1">
        <v>43456</v>
      </c>
      <c r="F7316" t="s">
        <v>19</v>
      </c>
      <c r="I7316">
        <v>100</v>
      </c>
      <c r="J7316">
        <v>0</v>
      </c>
      <c r="K7316">
        <v>0</v>
      </c>
      <c r="L7316">
        <v>1083</v>
      </c>
      <c r="M7316">
        <v>1083</v>
      </c>
      <c r="N7316" t="s">
        <v>20</v>
      </c>
      <c r="O7316" t="s">
        <v>9102</v>
      </c>
      <c r="P7316" t="s">
        <v>28</v>
      </c>
      <c r="Q7316" t="s">
        <v>34233</v>
      </c>
      <c r="R7316" t="s">
        <v>34233</v>
      </c>
      <c r="S7316" t="s">
        <v>32628</v>
      </c>
      <c r="T7316" t="s">
        <v>34349</v>
      </c>
      <c r="AD7316" t="str">
        <f t="shared" si="1099"/>
        <v/>
      </c>
      <c r="AE7316" t="str">
        <f t="shared" si="1108"/>
        <v/>
      </c>
      <c r="AF7316" t="str">
        <f t="shared" si="1110"/>
        <v/>
      </c>
      <c r="AG7316" s="17">
        <v>1</v>
      </c>
      <c r="AH7316">
        <f t="shared" si="1102"/>
        <v>2.8</v>
      </c>
      <c r="AI7316">
        <v>0.14499999999999999</v>
      </c>
      <c r="AJ7316">
        <f t="shared" si="1106"/>
        <v>0.40599999999999997</v>
      </c>
      <c r="AK7316" t="str">
        <f t="shared" si="1103"/>
        <v/>
      </c>
      <c r="AL7316" t="str">
        <f t="shared" si="1100"/>
        <v/>
      </c>
    </row>
    <row r="7317" spans="1:39" x14ac:dyDescent="0.2">
      <c r="A7317" t="s">
        <v>12508</v>
      </c>
      <c r="B7317" t="s">
        <v>52</v>
      </c>
      <c r="C7317" t="s">
        <v>12509</v>
      </c>
      <c r="D7317" s="1">
        <v>36782</v>
      </c>
      <c r="E7317" s="1">
        <v>43456</v>
      </c>
      <c r="F7317" t="s">
        <v>19</v>
      </c>
      <c r="I7317">
        <v>100</v>
      </c>
      <c r="J7317">
        <v>0</v>
      </c>
      <c r="K7317">
        <v>0</v>
      </c>
      <c r="L7317">
        <v>996</v>
      </c>
      <c r="M7317">
        <v>996</v>
      </c>
      <c r="N7317" t="s">
        <v>20</v>
      </c>
      <c r="O7317" t="s">
        <v>12510</v>
      </c>
      <c r="P7317" t="s">
        <v>28</v>
      </c>
      <c r="Q7317" t="s">
        <v>34233</v>
      </c>
      <c r="R7317" t="s">
        <v>34233</v>
      </c>
      <c r="S7317" t="s">
        <v>32628</v>
      </c>
      <c r="T7317" t="s">
        <v>34357</v>
      </c>
      <c r="AD7317" t="str">
        <f t="shared" si="1099"/>
        <v/>
      </c>
      <c r="AE7317" t="str">
        <f t="shared" si="1108"/>
        <v/>
      </c>
      <c r="AF7317" t="str">
        <f t="shared" si="1110"/>
        <v/>
      </c>
      <c r="AG7317" s="17">
        <v>1</v>
      </c>
      <c r="AH7317">
        <f t="shared" si="1102"/>
        <v>2.8</v>
      </c>
      <c r="AI7317">
        <v>0.14499999999999999</v>
      </c>
      <c r="AJ7317">
        <f t="shared" si="1106"/>
        <v>0.40599999999999997</v>
      </c>
      <c r="AK7317" t="str">
        <f t="shared" si="1103"/>
        <v/>
      </c>
      <c r="AL7317" t="str">
        <f t="shared" si="1100"/>
        <v/>
      </c>
    </row>
    <row r="7318" spans="1:39" x14ac:dyDescent="0.2">
      <c r="A7318" t="s">
        <v>12350</v>
      </c>
      <c r="B7318" t="s">
        <v>52</v>
      </c>
      <c r="C7318" t="s">
        <v>12351</v>
      </c>
      <c r="D7318" s="1">
        <v>36782</v>
      </c>
      <c r="E7318" s="1">
        <v>43456</v>
      </c>
      <c r="F7318" t="s">
        <v>19</v>
      </c>
      <c r="I7318">
        <v>100</v>
      </c>
      <c r="J7318">
        <v>0</v>
      </c>
      <c r="K7318">
        <v>0</v>
      </c>
      <c r="L7318">
        <v>997</v>
      </c>
      <c r="M7318">
        <v>997</v>
      </c>
      <c r="N7318" t="s">
        <v>20</v>
      </c>
      <c r="O7318" t="s">
        <v>12352</v>
      </c>
      <c r="P7318" t="s">
        <v>28</v>
      </c>
      <c r="Q7318" t="s">
        <v>34233</v>
      </c>
      <c r="R7318" t="s">
        <v>34233</v>
      </c>
      <c r="S7318" t="s">
        <v>32628</v>
      </c>
      <c r="T7318" t="s">
        <v>34382</v>
      </c>
      <c r="AD7318" t="str">
        <f t="shared" si="1099"/>
        <v/>
      </c>
      <c r="AE7318" t="str">
        <f t="shared" si="1108"/>
        <v/>
      </c>
      <c r="AF7318" t="str">
        <f t="shared" si="1110"/>
        <v/>
      </c>
      <c r="AG7318" s="17">
        <v>1</v>
      </c>
      <c r="AH7318">
        <f t="shared" si="1102"/>
        <v>2.8</v>
      </c>
      <c r="AI7318">
        <v>0.14499999999999999</v>
      </c>
      <c r="AJ7318">
        <f t="shared" si="1106"/>
        <v>0.40599999999999997</v>
      </c>
      <c r="AK7318" t="str">
        <f t="shared" si="1103"/>
        <v/>
      </c>
      <c r="AL7318" t="str">
        <f t="shared" si="1100"/>
        <v/>
      </c>
    </row>
    <row r="7319" spans="1:39" x14ac:dyDescent="0.2">
      <c r="A7319" t="s">
        <v>9103</v>
      </c>
      <c r="B7319" t="s">
        <v>52</v>
      </c>
      <c r="C7319" t="s">
        <v>9104</v>
      </c>
      <c r="D7319" s="1">
        <v>36285</v>
      </c>
      <c r="E7319" s="1">
        <v>43951</v>
      </c>
      <c r="F7319" t="s">
        <v>19</v>
      </c>
      <c r="I7319">
        <v>100</v>
      </c>
      <c r="J7319">
        <v>0</v>
      </c>
      <c r="K7319">
        <v>0</v>
      </c>
      <c r="L7319">
        <v>1526</v>
      </c>
      <c r="M7319">
        <v>1526</v>
      </c>
      <c r="N7319" t="s">
        <v>20</v>
      </c>
      <c r="O7319" t="s">
        <v>9105</v>
      </c>
      <c r="P7319" t="s">
        <v>28</v>
      </c>
      <c r="Q7319" t="s">
        <v>34233</v>
      </c>
      <c r="R7319" t="s">
        <v>34233</v>
      </c>
      <c r="S7319" t="s">
        <v>32628</v>
      </c>
      <c r="T7319" t="s">
        <v>34365</v>
      </c>
      <c r="AD7319" t="str">
        <f t="shared" si="1099"/>
        <v/>
      </c>
      <c r="AE7319" t="str">
        <f t="shared" si="1108"/>
        <v/>
      </c>
      <c r="AF7319" t="str">
        <f t="shared" si="1110"/>
        <v/>
      </c>
      <c r="AG7319" s="17">
        <v>1</v>
      </c>
      <c r="AH7319">
        <f t="shared" si="1102"/>
        <v>2.8</v>
      </c>
      <c r="AI7319">
        <v>0.14499999999999999</v>
      </c>
      <c r="AJ7319">
        <f t="shared" si="1106"/>
        <v>0.40599999999999997</v>
      </c>
      <c r="AK7319" t="str">
        <f t="shared" si="1103"/>
        <v/>
      </c>
      <c r="AL7319" t="str">
        <f t="shared" si="1100"/>
        <v/>
      </c>
    </row>
    <row r="7320" spans="1:39" x14ac:dyDescent="0.2">
      <c r="A7320" t="s">
        <v>7999</v>
      </c>
      <c r="B7320" t="s">
        <v>52</v>
      </c>
      <c r="C7320" t="s">
        <v>8000</v>
      </c>
      <c r="D7320" s="1">
        <v>36285</v>
      </c>
      <c r="E7320" s="1">
        <v>43456</v>
      </c>
      <c r="F7320" t="s">
        <v>19</v>
      </c>
      <c r="I7320">
        <v>100</v>
      </c>
      <c r="J7320">
        <v>0</v>
      </c>
      <c r="K7320">
        <v>0</v>
      </c>
      <c r="L7320">
        <v>1034</v>
      </c>
      <c r="M7320">
        <v>1034</v>
      </c>
      <c r="N7320" t="s">
        <v>20</v>
      </c>
      <c r="O7320" t="s">
        <v>8001</v>
      </c>
      <c r="P7320" t="s">
        <v>28</v>
      </c>
      <c r="Q7320" t="s">
        <v>34233</v>
      </c>
      <c r="R7320" t="s">
        <v>34233</v>
      </c>
      <c r="S7320" t="s">
        <v>32628</v>
      </c>
      <c r="T7320" t="s">
        <v>34365</v>
      </c>
      <c r="AD7320" t="str">
        <f t="shared" si="1099"/>
        <v/>
      </c>
      <c r="AE7320" t="str">
        <f t="shared" si="1108"/>
        <v/>
      </c>
      <c r="AF7320" t="str">
        <f t="shared" si="1110"/>
        <v/>
      </c>
      <c r="AG7320" s="17">
        <v>1</v>
      </c>
      <c r="AH7320">
        <f t="shared" si="1102"/>
        <v>2.8</v>
      </c>
      <c r="AI7320">
        <v>0.14499999999999999</v>
      </c>
      <c r="AJ7320">
        <f t="shared" si="1106"/>
        <v>0.40599999999999997</v>
      </c>
      <c r="AK7320" t="str">
        <f t="shared" si="1103"/>
        <v/>
      </c>
      <c r="AL7320" t="str">
        <f t="shared" si="1100"/>
        <v/>
      </c>
    </row>
    <row r="7321" spans="1:39" x14ac:dyDescent="0.2">
      <c r="A7321" t="s">
        <v>9115</v>
      </c>
      <c r="B7321" t="s">
        <v>52</v>
      </c>
      <c r="C7321" t="s">
        <v>9116</v>
      </c>
      <c r="D7321" s="1">
        <v>36285</v>
      </c>
      <c r="E7321" s="1">
        <v>43456</v>
      </c>
      <c r="F7321" t="s">
        <v>19</v>
      </c>
      <c r="I7321">
        <v>100</v>
      </c>
      <c r="J7321">
        <v>0</v>
      </c>
      <c r="K7321">
        <v>0</v>
      </c>
      <c r="L7321">
        <v>1628</v>
      </c>
      <c r="M7321">
        <v>1628</v>
      </c>
      <c r="N7321" t="s">
        <v>20</v>
      </c>
      <c r="O7321" t="s">
        <v>9117</v>
      </c>
      <c r="P7321" t="s">
        <v>28</v>
      </c>
      <c r="Q7321" t="s">
        <v>34256</v>
      </c>
      <c r="R7321" t="s">
        <v>34261</v>
      </c>
      <c r="S7321" t="s">
        <v>32628</v>
      </c>
      <c r="T7321" t="s">
        <v>34365</v>
      </c>
      <c r="AD7321" t="str">
        <f t="shared" si="1099"/>
        <v/>
      </c>
      <c r="AE7321" t="str">
        <f t="shared" si="1108"/>
        <v/>
      </c>
      <c r="AF7321" t="str">
        <f t="shared" si="1110"/>
        <v/>
      </c>
      <c r="AG7321" s="17">
        <v>1</v>
      </c>
      <c r="AH7321">
        <f t="shared" si="1102"/>
        <v>2.8</v>
      </c>
      <c r="AI7321">
        <v>0.14499999999999999</v>
      </c>
      <c r="AJ7321">
        <f t="shared" si="1106"/>
        <v>0.40599999999999997</v>
      </c>
      <c r="AK7321" t="str">
        <f t="shared" si="1103"/>
        <v/>
      </c>
      <c r="AL7321" t="str">
        <f t="shared" si="1100"/>
        <v/>
      </c>
    </row>
    <row r="7322" spans="1:39" x14ac:dyDescent="0.2">
      <c r="A7322" t="s">
        <v>8002</v>
      </c>
      <c r="B7322" t="s">
        <v>52</v>
      </c>
      <c r="C7322" t="s">
        <v>8003</v>
      </c>
      <c r="D7322" s="1">
        <v>36285</v>
      </c>
      <c r="E7322" s="1">
        <v>43456</v>
      </c>
      <c r="F7322" t="s">
        <v>19</v>
      </c>
      <c r="I7322">
        <v>100</v>
      </c>
      <c r="J7322">
        <v>0</v>
      </c>
      <c r="K7322">
        <v>0</v>
      </c>
      <c r="L7322">
        <v>968</v>
      </c>
      <c r="M7322">
        <v>968</v>
      </c>
      <c r="N7322" t="s">
        <v>20</v>
      </c>
      <c r="O7322" t="s">
        <v>8004</v>
      </c>
      <c r="P7322" t="s">
        <v>28</v>
      </c>
      <c r="Q7322" t="s">
        <v>34233</v>
      </c>
      <c r="R7322" t="s">
        <v>34233</v>
      </c>
      <c r="S7322" t="s">
        <v>33797</v>
      </c>
      <c r="T7322" t="s">
        <v>34357</v>
      </c>
      <c r="AD7322" t="str">
        <f t="shared" si="1099"/>
        <v/>
      </c>
      <c r="AE7322" t="str">
        <f t="shared" si="1108"/>
        <v/>
      </c>
      <c r="AF7322" t="str">
        <f t="shared" si="1110"/>
        <v/>
      </c>
      <c r="AG7322" s="17">
        <v>1</v>
      </c>
      <c r="AH7322">
        <f t="shared" si="1102"/>
        <v>2.8</v>
      </c>
      <c r="AI7322">
        <v>0.14499999999999999</v>
      </c>
      <c r="AJ7322">
        <f t="shared" si="1106"/>
        <v>0.40599999999999997</v>
      </c>
      <c r="AK7322" t="str">
        <f t="shared" si="1103"/>
        <v/>
      </c>
      <c r="AL7322" t="str">
        <f t="shared" si="1100"/>
        <v/>
      </c>
    </row>
    <row r="7323" spans="1:39" x14ac:dyDescent="0.2">
      <c r="A7323" t="s">
        <v>8005</v>
      </c>
      <c r="B7323" t="s">
        <v>52</v>
      </c>
      <c r="C7323" t="s">
        <v>8006</v>
      </c>
      <c r="D7323" s="1">
        <v>36285</v>
      </c>
      <c r="E7323" s="1">
        <v>43951</v>
      </c>
      <c r="F7323" t="s">
        <v>19</v>
      </c>
      <c r="I7323">
        <v>100</v>
      </c>
      <c r="J7323">
        <v>0</v>
      </c>
      <c r="K7323">
        <v>0</v>
      </c>
      <c r="L7323">
        <v>1188</v>
      </c>
      <c r="M7323">
        <v>1188</v>
      </c>
      <c r="N7323" t="s">
        <v>20</v>
      </c>
      <c r="O7323" t="s">
        <v>8007</v>
      </c>
      <c r="P7323" t="s">
        <v>28</v>
      </c>
      <c r="Q7323" t="s">
        <v>34233</v>
      </c>
      <c r="R7323" t="s">
        <v>34233</v>
      </c>
      <c r="S7323" t="s">
        <v>32628</v>
      </c>
      <c r="T7323" t="s">
        <v>34365</v>
      </c>
      <c r="AD7323" t="str">
        <f t="shared" si="1099"/>
        <v/>
      </c>
      <c r="AE7323" t="str">
        <f t="shared" si="1108"/>
        <v/>
      </c>
      <c r="AF7323" t="str">
        <f t="shared" si="1110"/>
        <v/>
      </c>
      <c r="AG7323" s="17">
        <v>1</v>
      </c>
      <c r="AH7323">
        <f t="shared" si="1102"/>
        <v>2.8</v>
      </c>
      <c r="AI7323">
        <v>0.14499999999999999</v>
      </c>
      <c r="AJ7323">
        <f t="shared" si="1106"/>
        <v>0.40599999999999997</v>
      </c>
      <c r="AK7323" t="str">
        <f t="shared" si="1103"/>
        <v/>
      </c>
      <c r="AL7323" t="str">
        <f t="shared" si="1100"/>
        <v/>
      </c>
    </row>
    <row r="7324" spans="1:39" x14ac:dyDescent="0.2">
      <c r="A7324" t="s">
        <v>9118</v>
      </c>
      <c r="B7324" t="s">
        <v>52</v>
      </c>
      <c r="C7324" t="s">
        <v>9119</v>
      </c>
      <c r="D7324" s="1">
        <v>36285</v>
      </c>
      <c r="E7324" s="1">
        <v>43456</v>
      </c>
      <c r="F7324" t="s">
        <v>19</v>
      </c>
      <c r="I7324">
        <v>100</v>
      </c>
      <c r="J7324">
        <v>0</v>
      </c>
      <c r="K7324">
        <v>0</v>
      </c>
      <c r="L7324">
        <v>1604</v>
      </c>
      <c r="M7324">
        <v>1604</v>
      </c>
      <c r="N7324" t="s">
        <v>20</v>
      </c>
      <c r="O7324" t="s">
        <v>9120</v>
      </c>
      <c r="P7324" t="s">
        <v>28</v>
      </c>
      <c r="Q7324" t="s">
        <v>32794</v>
      </c>
      <c r="R7324" t="s">
        <v>33782</v>
      </c>
      <c r="S7324" t="s">
        <v>32628</v>
      </c>
      <c r="T7324" t="s">
        <v>34365</v>
      </c>
      <c r="AD7324" t="str">
        <f t="shared" si="1099"/>
        <v/>
      </c>
      <c r="AE7324" t="str">
        <f t="shared" si="1108"/>
        <v/>
      </c>
      <c r="AF7324" t="str">
        <f t="shared" si="1110"/>
        <v/>
      </c>
      <c r="AG7324" s="17">
        <v>1</v>
      </c>
      <c r="AH7324">
        <f t="shared" si="1102"/>
        <v>2.8</v>
      </c>
      <c r="AI7324">
        <v>0.14499999999999999</v>
      </c>
      <c r="AJ7324">
        <f t="shared" si="1106"/>
        <v>0.40599999999999997</v>
      </c>
      <c r="AK7324" t="str">
        <f t="shared" si="1103"/>
        <v/>
      </c>
      <c r="AL7324" t="str">
        <f t="shared" si="1100"/>
        <v/>
      </c>
    </row>
    <row r="7325" spans="1:39" x14ac:dyDescent="0.2">
      <c r="A7325" t="s">
        <v>9211</v>
      </c>
      <c r="B7325" t="s">
        <v>52</v>
      </c>
      <c r="C7325" t="s">
        <v>9212</v>
      </c>
      <c r="D7325" s="1">
        <v>36285</v>
      </c>
      <c r="E7325" s="1">
        <v>44680</v>
      </c>
      <c r="F7325" t="s">
        <v>19</v>
      </c>
      <c r="I7325">
        <v>100</v>
      </c>
      <c r="J7325">
        <v>0</v>
      </c>
      <c r="K7325">
        <v>0</v>
      </c>
      <c r="L7325">
        <v>1920</v>
      </c>
      <c r="M7325">
        <v>1920</v>
      </c>
      <c r="N7325" t="s">
        <v>20</v>
      </c>
      <c r="O7325" t="s">
        <v>9213</v>
      </c>
      <c r="P7325" t="s">
        <v>28</v>
      </c>
      <c r="Q7325" t="s">
        <v>34256</v>
      </c>
      <c r="R7325" t="s">
        <v>33783</v>
      </c>
      <c r="S7325" t="s">
        <v>33797</v>
      </c>
      <c r="T7325" t="s">
        <v>34357</v>
      </c>
      <c r="U7325" t="s">
        <v>32634</v>
      </c>
      <c r="V7325" t="s">
        <v>32695</v>
      </c>
      <c r="W7325">
        <v>370</v>
      </c>
      <c r="Y7325">
        <v>1</v>
      </c>
      <c r="AA7325">
        <v>8.5</v>
      </c>
      <c r="AC7325">
        <v>1</v>
      </c>
      <c r="AD7325" t="str">
        <f t="shared" si="1099"/>
        <v/>
      </c>
      <c r="AE7325" t="str">
        <f t="shared" si="1108"/>
        <v/>
      </c>
      <c r="AF7325" t="str">
        <f t="shared" si="1110"/>
        <v/>
      </c>
      <c r="AG7325">
        <f>IF((S7325&lt;&gt;"tühi")*(AC7325&lt;&gt;""),AC7325,"")</f>
        <v>1</v>
      </c>
      <c r="AH7325">
        <f t="shared" si="1102"/>
        <v>2.8</v>
      </c>
      <c r="AI7325">
        <v>0.14499999999999999</v>
      </c>
      <c r="AJ7325">
        <f t="shared" si="1106"/>
        <v>0.40599999999999997</v>
      </c>
      <c r="AK7325" t="str">
        <f t="shared" si="1103"/>
        <v/>
      </c>
      <c r="AL7325" t="str">
        <f t="shared" si="1100"/>
        <v/>
      </c>
      <c r="AM7325" t="s">
        <v>34831</v>
      </c>
    </row>
    <row r="7326" spans="1:39" x14ac:dyDescent="0.2">
      <c r="A7326" t="s">
        <v>8086</v>
      </c>
      <c r="B7326" t="s">
        <v>52</v>
      </c>
      <c r="C7326" t="s">
        <v>8087</v>
      </c>
      <c r="D7326" s="1">
        <v>36285</v>
      </c>
      <c r="E7326" s="1">
        <v>43456</v>
      </c>
      <c r="F7326" t="s">
        <v>19</v>
      </c>
      <c r="I7326">
        <v>100</v>
      </c>
      <c r="J7326">
        <v>0</v>
      </c>
      <c r="K7326">
        <v>0</v>
      </c>
      <c r="L7326">
        <v>1253</v>
      </c>
      <c r="M7326">
        <v>1253</v>
      </c>
      <c r="N7326" t="s">
        <v>20</v>
      </c>
      <c r="O7326" t="s">
        <v>8088</v>
      </c>
      <c r="P7326" t="s">
        <v>28</v>
      </c>
      <c r="Q7326" t="s">
        <v>32794</v>
      </c>
      <c r="R7326" t="s">
        <v>34233</v>
      </c>
      <c r="S7326" t="s">
        <v>33797</v>
      </c>
      <c r="T7326" t="s">
        <v>34365</v>
      </c>
      <c r="AD7326" t="str">
        <f t="shared" si="1099"/>
        <v/>
      </c>
      <c r="AE7326" t="str">
        <f t="shared" ref="AE7326:AE7357" si="1111">IF((S7326="tühi")*(AC7326&lt;&gt;""),AC7326,"")</f>
        <v/>
      </c>
      <c r="AF7326" t="str">
        <f t="shared" si="1110"/>
        <v/>
      </c>
      <c r="AG7326" s="17">
        <v>1</v>
      </c>
      <c r="AH7326">
        <f t="shared" si="1102"/>
        <v>2.8</v>
      </c>
      <c r="AI7326">
        <v>0.14499999999999999</v>
      </c>
      <c r="AJ7326">
        <f t="shared" si="1106"/>
        <v>0.40599999999999997</v>
      </c>
      <c r="AK7326" t="str">
        <f t="shared" si="1103"/>
        <v/>
      </c>
      <c r="AL7326" t="str">
        <f t="shared" si="1100"/>
        <v/>
      </c>
    </row>
    <row r="7327" spans="1:39" x14ac:dyDescent="0.2">
      <c r="A7327" t="s">
        <v>9121</v>
      </c>
      <c r="B7327" t="s">
        <v>52</v>
      </c>
      <c r="C7327" t="s">
        <v>9122</v>
      </c>
      <c r="D7327" s="1">
        <v>36285</v>
      </c>
      <c r="E7327" s="1">
        <v>43456</v>
      </c>
      <c r="F7327" t="s">
        <v>19</v>
      </c>
      <c r="I7327">
        <v>100</v>
      </c>
      <c r="J7327">
        <v>0</v>
      </c>
      <c r="K7327">
        <v>0</v>
      </c>
      <c r="L7327">
        <v>1370</v>
      </c>
      <c r="M7327">
        <v>1370</v>
      </c>
      <c r="N7327" t="s">
        <v>20</v>
      </c>
      <c r="O7327" t="s">
        <v>9123</v>
      </c>
      <c r="P7327" t="s">
        <v>28</v>
      </c>
      <c r="Q7327" t="s">
        <v>34233</v>
      </c>
      <c r="R7327" t="s">
        <v>34233</v>
      </c>
      <c r="S7327" t="s">
        <v>32628</v>
      </c>
      <c r="T7327" t="s">
        <v>34350</v>
      </c>
      <c r="AD7327" t="str">
        <f t="shared" si="1099"/>
        <v/>
      </c>
      <c r="AE7327" t="str">
        <f t="shared" si="1111"/>
        <v/>
      </c>
      <c r="AF7327" t="str">
        <f t="shared" si="1110"/>
        <v/>
      </c>
      <c r="AG7327" s="17">
        <v>1</v>
      </c>
      <c r="AH7327">
        <f t="shared" si="1102"/>
        <v>2.8</v>
      </c>
      <c r="AI7327">
        <v>0.14499999999999999</v>
      </c>
      <c r="AJ7327">
        <f t="shared" si="1106"/>
        <v>0.40599999999999997</v>
      </c>
      <c r="AK7327" t="str">
        <f t="shared" si="1103"/>
        <v/>
      </c>
      <c r="AL7327" t="str">
        <f t="shared" si="1100"/>
        <v/>
      </c>
    </row>
    <row r="7328" spans="1:39" x14ac:dyDescent="0.2">
      <c r="A7328" t="s">
        <v>9124</v>
      </c>
      <c r="B7328" t="s">
        <v>52</v>
      </c>
      <c r="C7328" t="s">
        <v>9125</v>
      </c>
      <c r="D7328" s="1">
        <v>36285</v>
      </c>
      <c r="E7328" s="1">
        <v>43456</v>
      </c>
      <c r="F7328" t="s">
        <v>19</v>
      </c>
      <c r="I7328">
        <v>100</v>
      </c>
      <c r="J7328">
        <v>0</v>
      </c>
      <c r="K7328">
        <v>0</v>
      </c>
      <c r="L7328">
        <v>1201</v>
      </c>
      <c r="M7328">
        <v>1201</v>
      </c>
      <c r="N7328" t="s">
        <v>20</v>
      </c>
      <c r="O7328" t="s">
        <v>9126</v>
      </c>
      <c r="P7328" t="s">
        <v>28</v>
      </c>
      <c r="Q7328" t="s">
        <v>34233</v>
      </c>
      <c r="R7328" t="s">
        <v>34233</v>
      </c>
      <c r="S7328" t="s">
        <v>33797</v>
      </c>
      <c r="T7328" t="s">
        <v>34365</v>
      </c>
      <c r="AD7328" t="str">
        <f t="shared" si="1099"/>
        <v/>
      </c>
      <c r="AE7328" t="str">
        <f t="shared" si="1111"/>
        <v/>
      </c>
      <c r="AF7328" t="str">
        <f t="shared" si="1110"/>
        <v/>
      </c>
      <c r="AG7328" s="17">
        <v>1</v>
      </c>
      <c r="AH7328">
        <f t="shared" si="1102"/>
        <v>2.8</v>
      </c>
      <c r="AI7328">
        <v>0.14499999999999999</v>
      </c>
      <c r="AJ7328">
        <f t="shared" si="1106"/>
        <v>0.40599999999999997</v>
      </c>
      <c r="AK7328" t="str">
        <f t="shared" si="1103"/>
        <v/>
      </c>
      <c r="AL7328" t="str">
        <f t="shared" si="1100"/>
        <v/>
      </c>
    </row>
    <row r="7329" spans="1:39" x14ac:dyDescent="0.2">
      <c r="A7329" t="s">
        <v>9127</v>
      </c>
      <c r="B7329" t="s">
        <v>52</v>
      </c>
      <c r="C7329" t="s">
        <v>9128</v>
      </c>
      <c r="D7329" s="1">
        <v>36285</v>
      </c>
      <c r="E7329" s="1">
        <v>43456</v>
      </c>
      <c r="F7329" t="s">
        <v>19</v>
      </c>
      <c r="I7329">
        <v>100</v>
      </c>
      <c r="J7329">
        <v>0</v>
      </c>
      <c r="K7329">
        <v>0</v>
      </c>
      <c r="L7329">
        <v>1059</v>
      </c>
      <c r="M7329">
        <v>1059</v>
      </c>
      <c r="N7329" t="s">
        <v>20</v>
      </c>
      <c r="O7329" t="s">
        <v>9129</v>
      </c>
      <c r="P7329" t="s">
        <v>28</v>
      </c>
      <c r="Q7329" t="s">
        <v>34256</v>
      </c>
      <c r="R7329" t="s">
        <v>33787</v>
      </c>
      <c r="S7329" t="s">
        <v>32628</v>
      </c>
      <c r="T7329" t="s">
        <v>34365</v>
      </c>
      <c r="AD7329" t="str">
        <f t="shared" si="1099"/>
        <v/>
      </c>
      <c r="AE7329" t="str">
        <f t="shared" si="1111"/>
        <v/>
      </c>
      <c r="AF7329" t="str">
        <f t="shared" si="1110"/>
        <v/>
      </c>
      <c r="AG7329" s="17">
        <v>1</v>
      </c>
      <c r="AH7329">
        <f t="shared" si="1102"/>
        <v>2.8</v>
      </c>
      <c r="AI7329">
        <v>0.14499999999999999</v>
      </c>
      <c r="AJ7329">
        <f t="shared" si="1106"/>
        <v>0.40599999999999997</v>
      </c>
      <c r="AK7329" t="str">
        <f t="shared" si="1103"/>
        <v/>
      </c>
      <c r="AL7329" t="str">
        <f t="shared" si="1100"/>
        <v/>
      </c>
    </row>
    <row r="7330" spans="1:39" x14ac:dyDescent="0.2">
      <c r="A7330" t="s">
        <v>9148</v>
      </c>
      <c r="B7330" t="s">
        <v>52</v>
      </c>
      <c r="C7330" t="s">
        <v>9149</v>
      </c>
      <c r="D7330" s="1">
        <v>36285</v>
      </c>
      <c r="E7330" s="1">
        <v>43456</v>
      </c>
      <c r="F7330" t="s">
        <v>19</v>
      </c>
      <c r="I7330">
        <v>100</v>
      </c>
      <c r="J7330">
        <v>0</v>
      </c>
      <c r="K7330">
        <v>0</v>
      </c>
      <c r="L7330">
        <v>1325</v>
      </c>
      <c r="M7330">
        <v>1325</v>
      </c>
      <c r="N7330" t="s">
        <v>20</v>
      </c>
      <c r="O7330" t="s">
        <v>9150</v>
      </c>
      <c r="P7330" t="s">
        <v>28</v>
      </c>
      <c r="Q7330" t="s">
        <v>34256</v>
      </c>
      <c r="R7330" t="s">
        <v>33787</v>
      </c>
      <c r="S7330" t="s">
        <v>33797</v>
      </c>
      <c r="T7330" t="s">
        <v>34365</v>
      </c>
      <c r="AD7330" t="str">
        <f t="shared" si="1099"/>
        <v/>
      </c>
      <c r="AE7330" t="str">
        <f t="shared" si="1111"/>
        <v/>
      </c>
      <c r="AF7330" t="str">
        <f t="shared" si="1110"/>
        <v/>
      </c>
      <c r="AG7330" s="17">
        <v>1</v>
      </c>
      <c r="AH7330">
        <f t="shared" si="1102"/>
        <v>2.8</v>
      </c>
      <c r="AI7330">
        <v>0.14499999999999999</v>
      </c>
      <c r="AJ7330">
        <f t="shared" si="1106"/>
        <v>0.40599999999999997</v>
      </c>
      <c r="AK7330" t="str">
        <f t="shared" si="1103"/>
        <v/>
      </c>
      <c r="AL7330" t="str">
        <f t="shared" si="1100"/>
        <v/>
      </c>
    </row>
    <row r="7331" spans="1:39" x14ac:dyDescent="0.2">
      <c r="A7331" t="s">
        <v>2447</v>
      </c>
      <c r="B7331" t="s">
        <v>52</v>
      </c>
      <c r="C7331" t="s">
        <v>2448</v>
      </c>
      <c r="D7331" s="1">
        <v>35774</v>
      </c>
      <c r="E7331" s="1">
        <v>43456</v>
      </c>
      <c r="F7331" t="s">
        <v>19</v>
      </c>
      <c r="I7331">
        <v>100</v>
      </c>
      <c r="J7331">
        <v>0</v>
      </c>
      <c r="K7331">
        <v>0</v>
      </c>
      <c r="L7331">
        <v>2644</v>
      </c>
      <c r="M7331">
        <v>2644</v>
      </c>
      <c r="N7331" t="s">
        <v>20</v>
      </c>
      <c r="O7331" t="s">
        <v>2449</v>
      </c>
      <c r="P7331" t="s">
        <v>28</v>
      </c>
      <c r="Q7331" t="s">
        <v>34233</v>
      </c>
      <c r="R7331" t="s">
        <v>34233</v>
      </c>
      <c r="S7331" t="s">
        <v>33797</v>
      </c>
      <c r="T7331" t="s">
        <v>34349</v>
      </c>
      <c r="AD7331" t="str">
        <f t="shared" si="1099"/>
        <v/>
      </c>
      <c r="AE7331" t="str">
        <f t="shared" si="1111"/>
        <v/>
      </c>
      <c r="AF7331" t="str">
        <f t="shared" si="1110"/>
        <v/>
      </c>
      <c r="AG7331" s="17">
        <v>1</v>
      </c>
      <c r="AH7331">
        <f t="shared" si="1102"/>
        <v>2.8</v>
      </c>
      <c r="AI7331">
        <v>0.14499999999999999</v>
      </c>
      <c r="AJ7331">
        <f t="shared" si="1106"/>
        <v>0.40599999999999997</v>
      </c>
      <c r="AK7331" t="str">
        <f t="shared" si="1103"/>
        <v/>
      </c>
      <c r="AL7331" t="str">
        <f t="shared" si="1100"/>
        <v/>
      </c>
    </row>
    <row r="7332" spans="1:39" x14ac:dyDescent="0.2">
      <c r="A7332" t="s">
        <v>4952</v>
      </c>
      <c r="B7332" t="s">
        <v>52</v>
      </c>
      <c r="C7332" t="s">
        <v>4953</v>
      </c>
      <c r="D7332" s="1">
        <v>36061</v>
      </c>
      <c r="E7332" s="1">
        <v>44599</v>
      </c>
      <c r="F7332" t="s">
        <v>19</v>
      </c>
      <c r="I7332">
        <v>100</v>
      </c>
      <c r="J7332">
        <v>0</v>
      </c>
      <c r="K7332">
        <v>0</v>
      </c>
      <c r="L7332">
        <v>849</v>
      </c>
      <c r="M7332">
        <v>849</v>
      </c>
      <c r="N7332" t="s">
        <v>20</v>
      </c>
      <c r="O7332" t="s">
        <v>4954</v>
      </c>
      <c r="P7332" t="s">
        <v>28</v>
      </c>
      <c r="Q7332" t="s">
        <v>34233</v>
      </c>
      <c r="R7332" t="s">
        <v>34233</v>
      </c>
      <c r="S7332" t="s">
        <v>33942</v>
      </c>
      <c r="T7332" t="s">
        <v>34233</v>
      </c>
      <c r="AD7332" t="str">
        <f t="shared" si="1099"/>
        <v/>
      </c>
      <c r="AE7332" t="str">
        <f t="shared" si="1111"/>
        <v/>
      </c>
      <c r="AF7332" t="str">
        <f t="shared" si="1110"/>
        <v/>
      </c>
      <c r="AG7332" t="str">
        <f>IF((S7332&lt;&gt;"tühi")*(AC7332&lt;&gt;""),AC7332,"")</f>
        <v/>
      </c>
      <c r="AH7332" t="str">
        <f t="shared" si="1102"/>
        <v/>
      </c>
      <c r="AI7332">
        <v>0.14499999999999999</v>
      </c>
      <c r="AJ7332" t="str">
        <f t="shared" si="1106"/>
        <v/>
      </c>
      <c r="AK7332" t="str">
        <f t="shared" si="1103"/>
        <v/>
      </c>
      <c r="AL7332" t="str">
        <f t="shared" si="1100"/>
        <v/>
      </c>
      <c r="AM7332" t="s">
        <v>34325</v>
      </c>
    </row>
    <row r="7333" spans="1:39" x14ac:dyDescent="0.2">
      <c r="A7333" t="s">
        <v>25792</v>
      </c>
      <c r="B7333" t="s">
        <v>52</v>
      </c>
      <c r="C7333" t="s">
        <v>25793</v>
      </c>
      <c r="D7333" s="1">
        <v>40477</v>
      </c>
      <c r="E7333" s="1">
        <v>43456</v>
      </c>
      <c r="F7333" t="s">
        <v>19</v>
      </c>
      <c r="I7333">
        <v>100</v>
      </c>
      <c r="J7333">
        <v>0</v>
      </c>
      <c r="K7333">
        <v>0</v>
      </c>
      <c r="L7333">
        <v>1615</v>
      </c>
      <c r="M7333">
        <v>1615</v>
      </c>
      <c r="N7333" t="s">
        <v>20</v>
      </c>
      <c r="O7333" t="s">
        <v>25794</v>
      </c>
      <c r="P7333" t="s">
        <v>28</v>
      </c>
      <c r="Q7333" t="s">
        <v>34233</v>
      </c>
      <c r="R7333" t="s">
        <v>34233</v>
      </c>
      <c r="S7333" t="s">
        <v>33797</v>
      </c>
      <c r="T7333" t="s">
        <v>34357</v>
      </c>
      <c r="U7333" t="s">
        <v>32634</v>
      </c>
      <c r="V7333" t="s">
        <v>34903</v>
      </c>
      <c r="W7333">
        <v>180</v>
      </c>
      <c r="X7333">
        <v>2</v>
      </c>
      <c r="Y7333" t="s">
        <v>32654</v>
      </c>
      <c r="Z7333">
        <v>360</v>
      </c>
      <c r="AA7333">
        <v>8.5</v>
      </c>
      <c r="AC7333">
        <v>1</v>
      </c>
      <c r="AD7333" t="str">
        <f t="shared" si="1099"/>
        <v/>
      </c>
      <c r="AE7333" t="str">
        <f t="shared" si="1111"/>
        <v/>
      </c>
      <c r="AF7333" t="str">
        <f t="shared" si="1110"/>
        <v/>
      </c>
      <c r="AG7333">
        <f>IF((S7333&lt;&gt;"tühi")*(AC7333&lt;&gt;""),AC7333,"")</f>
        <v>1</v>
      </c>
      <c r="AH7333">
        <f t="shared" si="1102"/>
        <v>2.8</v>
      </c>
      <c r="AI7333">
        <v>0.14499999999999999</v>
      </c>
      <c r="AJ7333">
        <f t="shared" si="1106"/>
        <v>0.40599999999999997</v>
      </c>
      <c r="AK7333" t="str">
        <f t="shared" si="1103"/>
        <v/>
      </c>
      <c r="AL7333" t="str">
        <f t="shared" si="1100"/>
        <v/>
      </c>
    </row>
    <row r="7334" spans="1:39" x14ac:dyDescent="0.2">
      <c r="A7334" t="s">
        <v>9214</v>
      </c>
      <c r="B7334" t="s">
        <v>52</v>
      </c>
      <c r="C7334" t="s">
        <v>9215</v>
      </c>
      <c r="D7334" s="1">
        <v>36285</v>
      </c>
      <c r="E7334" s="1">
        <v>43456</v>
      </c>
      <c r="F7334" t="s">
        <v>19</v>
      </c>
      <c r="I7334">
        <v>100</v>
      </c>
      <c r="J7334">
        <v>0</v>
      </c>
      <c r="K7334">
        <v>0</v>
      </c>
      <c r="L7334">
        <v>1016</v>
      </c>
      <c r="M7334">
        <v>1016</v>
      </c>
      <c r="N7334" t="s">
        <v>20</v>
      </c>
      <c r="O7334" t="s">
        <v>9216</v>
      </c>
      <c r="P7334" t="s">
        <v>28</v>
      </c>
      <c r="Q7334" t="s">
        <v>34233</v>
      </c>
      <c r="R7334" t="s">
        <v>34233</v>
      </c>
      <c r="S7334" t="s">
        <v>33797</v>
      </c>
      <c r="T7334" t="s">
        <v>34365</v>
      </c>
      <c r="AD7334" t="str">
        <f t="shared" si="1099"/>
        <v/>
      </c>
      <c r="AE7334" t="str">
        <f t="shared" si="1111"/>
        <v/>
      </c>
      <c r="AF7334" t="str">
        <f t="shared" si="1110"/>
        <v/>
      </c>
      <c r="AG7334" s="17">
        <v>1</v>
      </c>
      <c r="AH7334">
        <f t="shared" si="1102"/>
        <v>2.8</v>
      </c>
      <c r="AI7334">
        <v>0.14499999999999999</v>
      </c>
      <c r="AJ7334">
        <f t="shared" si="1106"/>
        <v>0.40599999999999997</v>
      </c>
      <c r="AK7334" t="str">
        <f t="shared" si="1103"/>
        <v/>
      </c>
      <c r="AL7334" t="str">
        <f t="shared" si="1100"/>
        <v/>
      </c>
    </row>
    <row r="7335" spans="1:39" x14ac:dyDescent="0.2">
      <c r="A7335" t="s">
        <v>55</v>
      </c>
      <c r="B7335" t="s">
        <v>52</v>
      </c>
      <c r="C7335" t="s">
        <v>56</v>
      </c>
      <c r="D7335" s="1">
        <v>39344</v>
      </c>
      <c r="E7335" s="1">
        <v>44546</v>
      </c>
      <c r="F7335" t="s">
        <v>19</v>
      </c>
      <c r="I7335">
        <v>100</v>
      </c>
      <c r="J7335">
        <v>0</v>
      </c>
      <c r="K7335">
        <v>0</v>
      </c>
      <c r="L7335">
        <v>2076</v>
      </c>
      <c r="M7335">
        <v>2076</v>
      </c>
      <c r="N7335" t="s">
        <v>20</v>
      </c>
      <c r="O7335" t="s">
        <v>54</v>
      </c>
      <c r="P7335" t="s">
        <v>28</v>
      </c>
      <c r="Q7335" t="s">
        <v>34233</v>
      </c>
      <c r="R7335" t="s">
        <v>34233</v>
      </c>
      <c r="S7335" t="s">
        <v>32628</v>
      </c>
      <c r="T7335" t="s">
        <v>34357</v>
      </c>
      <c r="U7335" t="s">
        <v>32634</v>
      </c>
      <c r="V7335" t="s">
        <v>34903</v>
      </c>
      <c r="W7335">
        <v>200</v>
      </c>
      <c r="X7335">
        <v>2</v>
      </c>
      <c r="Y7335" t="s">
        <v>32654</v>
      </c>
      <c r="Z7335">
        <v>400</v>
      </c>
      <c r="AA7335">
        <v>8.5</v>
      </c>
      <c r="AC7335">
        <v>1</v>
      </c>
      <c r="AD7335" t="str">
        <f t="shared" ref="AD7335:AD7398" si="1112">IF((S7335="tühi")*(F7335&lt;&gt;"Elamumaa")*(G7335&lt;&gt;"Elamumaa")*(H7335&lt;&gt;"Elamumaa"),IF(Z7335=0,"",Z7335),"")</f>
        <v/>
      </c>
      <c r="AE7335" t="str">
        <f t="shared" si="1111"/>
        <v/>
      </c>
      <c r="AF7335" t="str">
        <f t="shared" si="1110"/>
        <v/>
      </c>
      <c r="AG7335">
        <f>IF((S7335&lt;&gt;"tühi")*(AC7335&lt;&gt;""),AC7335,"")</f>
        <v>1</v>
      </c>
      <c r="AH7335">
        <f t="shared" si="1102"/>
        <v>2.8</v>
      </c>
      <c r="AI7335">
        <v>0.14499999999999999</v>
      </c>
      <c r="AJ7335">
        <f t="shared" si="1106"/>
        <v>0.40599999999999997</v>
      </c>
      <c r="AK7335" t="str">
        <f t="shared" si="1103"/>
        <v/>
      </c>
      <c r="AL7335" t="str">
        <f t="shared" si="1100"/>
        <v/>
      </c>
    </row>
    <row r="7336" spans="1:39" x14ac:dyDescent="0.2">
      <c r="A7336" t="s">
        <v>7993</v>
      </c>
      <c r="B7336" t="s">
        <v>52</v>
      </c>
      <c r="C7336" t="s">
        <v>7994</v>
      </c>
      <c r="D7336" s="1">
        <v>36285</v>
      </c>
      <c r="E7336" s="1">
        <v>43456</v>
      </c>
      <c r="F7336" t="s">
        <v>19</v>
      </c>
      <c r="I7336">
        <v>100</v>
      </c>
      <c r="J7336">
        <v>0</v>
      </c>
      <c r="K7336">
        <v>0</v>
      </c>
      <c r="L7336">
        <v>2022</v>
      </c>
      <c r="M7336">
        <v>2022</v>
      </c>
      <c r="N7336" t="s">
        <v>20</v>
      </c>
      <c r="O7336" t="s">
        <v>7995</v>
      </c>
      <c r="P7336" t="s">
        <v>28</v>
      </c>
      <c r="Q7336" t="s">
        <v>34233</v>
      </c>
      <c r="R7336" t="s">
        <v>34233</v>
      </c>
      <c r="S7336" t="s">
        <v>33807</v>
      </c>
      <c r="T7336" t="s">
        <v>34357</v>
      </c>
      <c r="AD7336" t="str">
        <f t="shared" si="1112"/>
        <v/>
      </c>
      <c r="AE7336" t="str">
        <f t="shared" si="1111"/>
        <v/>
      </c>
      <c r="AF7336" t="str">
        <f t="shared" si="1110"/>
        <v/>
      </c>
      <c r="AG7336" s="17">
        <v>1</v>
      </c>
      <c r="AH7336">
        <f t="shared" si="1102"/>
        <v>2.8</v>
      </c>
      <c r="AI7336">
        <v>0.14499999999999999</v>
      </c>
      <c r="AJ7336">
        <f t="shared" si="1106"/>
        <v>0.40599999999999997</v>
      </c>
      <c r="AK7336" t="str">
        <f t="shared" si="1103"/>
        <v/>
      </c>
      <c r="AL7336" t="str">
        <f t="shared" si="1100"/>
        <v/>
      </c>
    </row>
    <row r="7337" spans="1:39" x14ac:dyDescent="0.2">
      <c r="A7337" t="s">
        <v>9409</v>
      </c>
      <c r="B7337" t="s">
        <v>52</v>
      </c>
      <c r="C7337" t="s">
        <v>9410</v>
      </c>
      <c r="D7337" s="1">
        <v>36389</v>
      </c>
      <c r="E7337" s="1">
        <v>43456</v>
      </c>
      <c r="F7337" t="s">
        <v>19</v>
      </c>
      <c r="I7337">
        <v>100</v>
      </c>
      <c r="J7337">
        <v>0</v>
      </c>
      <c r="K7337">
        <v>0</v>
      </c>
      <c r="L7337">
        <v>1564</v>
      </c>
      <c r="M7337">
        <v>1564</v>
      </c>
      <c r="N7337" t="s">
        <v>20</v>
      </c>
      <c r="O7337" t="s">
        <v>9411</v>
      </c>
      <c r="P7337" t="s">
        <v>28</v>
      </c>
      <c r="Q7337" t="s">
        <v>34233</v>
      </c>
      <c r="R7337" t="s">
        <v>34233</v>
      </c>
      <c r="S7337" t="s">
        <v>33797</v>
      </c>
      <c r="T7337" t="s">
        <v>34349</v>
      </c>
      <c r="AD7337" t="str">
        <f t="shared" si="1112"/>
        <v/>
      </c>
      <c r="AE7337" t="str">
        <f t="shared" si="1111"/>
        <v/>
      </c>
      <c r="AF7337" t="str">
        <f t="shared" si="1110"/>
        <v/>
      </c>
      <c r="AG7337" s="17">
        <v>1</v>
      </c>
      <c r="AH7337">
        <f t="shared" si="1102"/>
        <v>2.8</v>
      </c>
      <c r="AI7337">
        <v>0.14499999999999999</v>
      </c>
      <c r="AJ7337">
        <f t="shared" si="1106"/>
        <v>0.40599999999999997</v>
      </c>
      <c r="AK7337" t="str">
        <f t="shared" si="1103"/>
        <v/>
      </c>
      <c r="AL7337" t="str">
        <f t="shared" si="1100"/>
        <v/>
      </c>
    </row>
    <row r="7338" spans="1:39" x14ac:dyDescent="0.2">
      <c r="A7338" t="s">
        <v>15861</v>
      </c>
      <c r="B7338" t="s">
        <v>52</v>
      </c>
      <c r="C7338" t="s">
        <v>15862</v>
      </c>
      <c r="D7338" s="1">
        <v>37497</v>
      </c>
      <c r="E7338" s="1">
        <v>43456</v>
      </c>
      <c r="F7338" t="s">
        <v>889</v>
      </c>
      <c r="I7338">
        <v>100</v>
      </c>
      <c r="J7338">
        <v>0</v>
      </c>
      <c r="K7338">
        <v>0</v>
      </c>
      <c r="L7338">
        <v>3515</v>
      </c>
      <c r="M7338">
        <v>3515</v>
      </c>
      <c r="N7338" t="s">
        <v>20</v>
      </c>
      <c r="O7338" t="s">
        <v>15863</v>
      </c>
      <c r="P7338" t="s">
        <v>28</v>
      </c>
      <c r="Q7338" t="s">
        <v>34233</v>
      </c>
      <c r="R7338" t="s">
        <v>34233</v>
      </c>
      <c r="S7338" t="s">
        <v>33942</v>
      </c>
      <c r="T7338" t="s">
        <v>34233</v>
      </c>
      <c r="AD7338" t="str">
        <f t="shared" si="1112"/>
        <v/>
      </c>
      <c r="AE7338" t="str">
        <f t="shared" si="1111"/>
        <v/>
      </c>
      <c r="AF7338" t="str">
        <f t="shared" si="1110"/>
        <v/>
      </c>
      <c r="AG7338" t="str">
        <f>IF((S7338&lt;&gt;"tühi")*(AC7338&lt;&gt;""),AC7338,"")</f>
        <v/>
      </c>
      <c r="AH7338" t="str">
        <f t="shared" si="1102"/>
        <v/>
      </c>
      <c r="AI7338">
        <v>0.14499999999999999</v>
      </c>
      <c r="AJ7338" t="str">
        <f t="shared" si="1106"/>
        <v/>
      </c>
      <c r="AK7338" t="str">
        <f t="shared" si="1103"/>
        <v/>
      </c>
      <c r="AL7338" t="str">
        <f t="shared" si="1100"/>
        <v/>
      </c>
    </row>
    <row r="7339" spans="1:39" x14ac:dyDescent="0.2">
      <c r="A7339" t="s">
        <v>9076</v>
      </c>
      <c r="B7339" t="s">
        <v>52</v>
      </c>
      <c r="C7339" t="s">
        <v>9077</v>
      </c>
      <c r="D7339" s="1">
        <v>36285</v>
      </c>
      <c r="E7339" s="1">
        <v>43456</v>
      </c>
      <c r="F7339" t="s">
        <v>19</v>
      </c>
      <c r="I7339">
        <v>100</v>
      </c>
      <c r="J7339">
        <v>0</v>
      </c>
      <c r="K7339">
        <v>0</v>
      </c>
      <c r="L7339">
        <v>962</v>
      </c>
      <c r="M7339">
        <v>962</v>
      </c>
      <c r="N7339" t="s">
        <v>20</v>
      </c>
      <c r="O7339" t="s">
        <v>9078</v>
      </c>
      <c r="P7339" t="s">
        <v>28</v>
      </c>
      <c r="Q7339" t="s">
        <v>34256</v>
      </c>
      <c r="R7339" t="s">
        <v>34262</v>
      </c>
      <c r="S7339" t="s">
        <v>32628</v>
      </c>
      <c r="T7339" t="s">
        <v>34365</v>
      </c>
      <c r="AD7339" t="str">
        <f t="shared" si="1112"/>
        <v/>
      </c>
      <c r="AE7339" t="str">
        <f t="shared" si="1111"/>
        <v/>
      </c>
      <c r="AF7339" t="str">
        <f t="shared" si="1110"/>
        <v/>
      </c>
      <c r="AG7339" s="17">
        <v>1</v>
      </c>
      <c r="AH7339">
        <f t="shared" si="1102"/>
        <v>2.8</v>
      </c>
      <c r="AI7339">
        <v>0.14499999999999999</v>
      </c>
      <c r="AJ7339">
        <f t="shared" si="1106"/>
        <v>0.40599999999999997</v>
      </c>
      <c r="AK7339" t="str">
        <f t="shared" si="1103"/>
        <v/>
      </c>
      <c r="AL7339" t="str">
        <f t="shared" ref="AL7339:AL7402" si="1113">IF(COUNTBLANK(AK7339),"",AK7339*AI7339)</f>
        <v/>
      </c>
    </row>
    <row r="7340" spans="1:39" x14ac:dyDescent="0.2">
      <c r="A7340" t="s">
        <v>51</v>
      </c>
      <c r="B7340" t="s">
        <v>52</v>
      </c>
      <c r="C7340" t="s">
        <v>53</v>
      </c>
      <c r="D7340" s="1">
        <v>39344</v>
      </c>
      <c r="E7340" s="1">
        <v>43538</v>
      </c>
      <c r="F7340" t="s">
        <v>26</v>
      </c>
      <c r="I7340">
        <v>100</v>
      </c>
      <c r="J7340">
        <v>0</v>
      </c>
      <c r="K7340">
        <v>0</v>
      </c>
      <c r="L7340">
        <v>854</v>
      </c>
      <c r="M7340">
        <v>854</v>
      </c>
      <c r="N7340" t="s">
        <v>20</v>
      </c>
      <c r="O7340" t="s">
        <v>54</v>
      </c>
      <c r="P7340" t="s">
        <v>28</v>
      </c>
      <c r="Q7340" t="s">
        <v>34233</v>
      </c>
      <c r="R7340" t="s">
        <v>34233</v>
      </c>
      <c r="S7340" t="s">
        <v>34233</v>
      </c>
      <c r="T7340" t="s">
        <v>34233</v>
      </c>
      <c r="V7340" t="s">
        <v>34903</v>
      </c>
      <c r="AD7340" t="str">
        <f t="shared" si="1112"/>
        <v/>
      </c>
      <c r="AE7340" t="str">
        <f t="shared" si="1111"/>
        <v/>
      </c>
      <c r="AF7340" t="str">
        <f t="shared" si="1110"/>
        <v/>
      </c>
      <c r="AG7340" t="str">
        <f t="shared" ref="AG7340:AG7357" si="1114">IF((S7340&lt;&gt;"tühi")*(AC7340&lt;&gt;""),AC7340,"")</f>
        <v/>
      </c>
      <c r="AH7340" t="str">
        <f t="shared" si="1102"/>
        <v/>
      </c>
      <c r="AI7340">
        <v>0.14499999999999999</v>
      </c>
      <c r="AJ7340" t="str">
        <f t="shared" si="1106"/>
        <v/>
      </c>
      <c r="AK7340" t="str">
        <f t="shared" si="1103"/>
        <v/>
      </c>
      <c r="AL7340" t="str">
        <f t="shared" si="1113"/>
        <v/>
      </c>
    </row>
    <row r="7341" spans="1:39" x14ac:dyDescent="0.2">
      <c r="A7341" t="s">
        <v>27521</v>
      </c>
      <c r="B7341" t="s">
        <v>52</v>
      </c>
      <c r="C7341" t="s">
        <v>27522</v>
      </c>
      <c r="D7341" s="1">
        <v>41879</v>
      </c>
      <c r="E7341" s="1">
        <v>43951</v>
      </c>
      <c r="F7341" t="s">
        <v>26</v>
      </c>
      <c r="I7341">
        <v>100</v>
      </c>
      <c r="J7341">
        <v>0</v>
      </c>
      <c r="K7341">
        <v>0</v>
      </c>
      <c r="L7341">
        <v>2497</v>
      </c>
      <c r="M7341">
        <v>2497</v>
      </c>
      <c r="N7341" t="s">
        <v>20</v>
      </c>
      <c r="O7341" t="s">
        <v>27523</v>
      </c>
      <c r="P7341" t="s">
        <v>44</v>
      </c>
      <c r="Q7341" t="s">
        <v>34233</v>
      </c>
      <c r="R7341" t="s">
        <v>34233</v>
      </c>
      <c r="S7341" t="s">
        <v>34233</v>
      </c>
      <c r="T7341" t="s">
        <v>34233</v>
      </c>
      <c r="AD7341" t="str">
        <f t="shared" si="1112"/>
        <v/>
      </c>
      <c r="AE7341" t="str">
        <f t="shared" si="1111"/>
        <v/>
      </c>
      <c r="AF7341" t="str">
        <f t="shared" si="1110"/>
        <v/>
      </c>
      <c r="AG7341" t="str">
        <f t="shared" si="1114"/>
        <v/>
      </c>
      <c r="AH7341" t="str">
        <f t="shared" si="1102"/>
        <v/>
      </c>
      <c r="AI7341">
        <v>0.14499999999999999</v>
      </c>
      <c r="AJ7341" t="str">
        <f t="shared" si="1106"/>
        <v/>
      </c>
      <c r="AK7341" t="str">
        <f t="shared" si="1103"/>
        <v/>
      </c>
      <c r="AL7341" t="str">
        <f t="shared" si="1113"/>
        <v/>
      </c>
    </row>
    <row r="7342" spans="1:39" x14ac:dyDescent="0.2">
      <c r="A7342" t="s">
        <v>6060</v>
      </c>
      <c r="B7342" t="s">
        <v>52</v>
      </c>
      <c r="C7342" t="s">
        <v>6061</v>
      </c>
      <c r="D7342" s="1">
        <v>36143</v>
      </c>
      <c r="E7342" s="1">
        <v>43456</v>
      </c>
      <c r="F7342" t="s">
        <v>19</v>
      </c>
      <c r="I7342">
        <v>100</v>
      </c>
      <c r="J7342">
        <v>0</v>
      </c>
      <c r="K7342">
        <v>0</v>
      </c>
      <c r="L7342">
        <v>1006</v>
      </c>
      <c r="M7342">
        <v>1006</v>
      </c>
      <c r="N7342" t="s">
        <v>20</v>
      </c>
      <c r="O7342" t="s">
        <v>6062</v>
      </c>
      <c r="P7342" t="s">
        <v>28</v>
      </c>
      <c r="Q7342" t="s">
        <v>32794</v>
      </c>
      <c r="R7342" t="s">
        <v>33782</v>
      </c>
      <c r="S7342" t="s">
        <v>33797</v>
      </c>
      <c r="T7342" t="s">
        <v>34365</v>
      </c>
      <c r="U7342" t="s">
        <v>33319</v>
      </c>
      <c r="V7342" t="s">
        <v>33320</v>
      </c>
      <c r="W7342">
        <v>252</v>
      </c>
      <c r="X7342">
        <v>2</v>
      </c>
      <c r="AA7342">
        <v>7.5</v>
      </c>
      <c r="AB7342">
        <v>25</v>
      </c>
      <c r="AC7342">
        <v>1</v>
      </c>
      <c r="AD7342" t="str">
        <f t="shared" si="1112"/>
        <v/>
      </c>
      <c r="AE7342" t="str">
        <f t="shared" si="1111"/>
        <v/>
      </c>
      <c r="AF7342" t="str">
        <f t="shared" si="1110"/>
        <v/>
      </c>
      <c r="AG7342">
        <f t="shared" si="1114"/>
        <v>1</v>
      </c>
      <c r="AH7342">
        <f t="shared" si="1102"/>
        <v>2.8</v>
      </c>
      <c r="AI7342">
        <v>0.14499999999999999</v>
      </c>
      <c r="AJ7342">
        <f t="shared" si="1106"/>
        <v>0.40599999999999997</v>
      </c>
      <c r="AK7342" t="str">
        <f t="shared" si="1103"/>
        <v/>
      </c>
      <c r="AL7342" t="str">
        <f t="shared" si="1113"/>
        <v/>
      </c>
      <c r="AM7342" t="s">
        <v>34052</v>
      </c>
    </row>
    <row r="7343" spans="1:39" x14ac:dyDescent="0.2">
      <c r="A7343" t="s">
        <v>5878</v>
      </c>
      <c r="B7343" t="s">
        <v>52</v>
      </c>
      <c r="C7343" t="s">
        <v>5879</v>
      </c>
      <c r="D7343" s="1">
        <v>36140</v>
      </c>
      <c r="E7343" s="1">
        <v>43456</v>
      </c>
      <c r="F7343" t="s">
        <v>19</v>
      </c>
      <c r="I7343">
        <v>100</v>
      </c>
      <c r="J7343">
        <v>0</v>
      </c>
      <c r="K7343">
        <v>0</v>
      </c>
      <c r="L7343">
        <v>1076</v>
      </c>
      <c r="M7343">
        <v>1076</v>
      </c>
      <c r="N7343" t="s">
        <v>20</v>
      </c>
      <c r="O7343" t="s">
        <v>5880</v>
      </c>
      <c r="P7343" t="s">
        <v>28</v>
      </c>
      <c r="Q7343" t="s">
        <v>32794</v>
      </c>
      <c r="R7343" t="s">
        <v>33782</v>
      </c>
      <c r="S7343" t="s">
        <v>32628</v>
      </c>
      <c r="T7343" t="s">
        <v>34365</v>
      </c>
      <c r="U7343" t="s">
        <v>33319</v>
      </c>
      <c r="V7343" t="s">
        <v>33320</v>
      </c>
      <c r="W7343">
        <v>269</v>
      </c>
      <c r="X7343">
        <v>2</v>
      </c>
      <c r="AA7343">
        <v>7.5</v>
      </c>
      <c r="AB7343">
        <v>25</v>
      </c>
      <c r="AC7343">
        <v>1</v>
      </c>
      <c r="AD7343" t="str">
        <f t="shared" si="1112"/>
        <v/>
      </c>
      <c r="AE7343" t="str">
        <f t="shared" si="1111"/>
        <v/>
      </c>
      <c r="AF7343" t="str">
        <f t="shared" si="1110"/>
        <v/>
      </c>
      <c r="AG7343">
        <f t="shared" si="1114"/>
        <v>1</v>
      </c>
      <c r="AH7343">
        <f t="shared" si="1102"/>
        <v>2.8</v>
      </c>
      <c r="AI7343">
        <v>0.14499999999999999</v>
      </c>
      <c r="AJ7343">
        <f t="shared" si="1106"/>
        <v>0.40599999999999997</v>
      </c>
      <c r="AK7343" t="str">
        <f t="shared" si="1103"/>
        <v/>
      </c>
      <c r="AL7343" t="str">
        <f t="shared" si="1113"/>
        <v/>
      </c>
      <c r="AM7343" t="s">
        <v>34052</v>
      </c>
    </row>
    <row r="7344" spans="1:39" x14ac:dyDescent="0.2">
      <c r="A7344" t="s">
        <v>7442</v>
      </c>
      <c r="B7344" t="s">
        <v>52</v>
      </c>
      <c r="C7344" t="s">
        <v>7443</v>
      </c>
      <c r="D7344" s="1">
        <v>36157</v>
      </c>
      <c r="E7344" s="1">
        <v>43456</v>
      </c>
      <c r="F7344" t="s">
        <v>19</v>
      </c>
      <c r="I7344">
        <v>100</v>
      </c>
      <c r="J7344">
        <v>0</v>
      </c>
      <c r="K7344">
        <v>0</v>
      </c>
      <c r="L7344">
        <v>998</v>
      </c>
      <c r="M7344">
        <v>998</v>
      </c>
      <c r="N7344" t="s">
        <v>20</v>
      </c>
      <c r="O7344" t="s">
        <v>7444</v>
      </c>
      <c r="P7344" t="s">
        <v>28</v>
      </c>
      <c r="Q7344" t="s">
        <v>32794</v>
      </c>
      <c r="R7344" t="s">
        <v>33782</v>
      </c>
      <c r="S7344" t="s">
        <v>32628</v>
      </c>
      <c r="T7344" t="s">
        <v>34365</v>
      </c>
      <c r="U7344" t="s">
        <v>33319</v>
      </c>
      <c r="V7344" t="s">
        <v>33320</v>
      </c>
      <c r="W7344">
        <v>250</v>
      </c>
      <c r="X7344">
        <v>2</v>
      </c>
      <c r="AA7344">
        <v>7.5</v>
      </c>
      <c r="AB7344">
        <v>25</v>
      </c>
      <c r="AC7344">
        <v>1</v>
      </c>
      <c r="AD7344" t="str">
        <f t="shared" si="1112"/>
        <v/>
      </c>
      <c r="AE7344" t="str">
        <f t="shared" si="1111"/>
        <v/>
      </c>
      <c r="AF7344" t="str">
        <f t="shared" si="1110"/>
        <v/>
      </c>
      <c r="AG7344">
        <f t="shared" si="1114"/>
        <v>1</v>
      </c>
      <c r="AH7344">
        <f t="shared" ref="AH7344:AH7407" si="1115">IF(AG7344="","",AG7344*2.8)</f>
        <v>2.8</v>
      </c>
      <c r="AI7344">
        <v>0.14499999999999999</v>
      </c>
      <c r="AJ7344">
        <f t="shared" si="1106"/>
        <v>0.40599999999999997</v>
      </c>
      <c r="AK7344" t="str">
        <f t="shared" ref="AK7344:AK7407" si="1116">IF(AE7344="","",AE7344*2.8)</f>
        <v/>
      </c>
      <c r="AL7344" t="str">
        <f t="shared" si="1113"/>
        <v/>
      </c>
      <c r="AM7344" t="s">
        <v>34052</v>
      </c>
    </row>
    <row r="7345" spans="1:39" x14ac:dyDescent="0.2">
      <c r="A7345" t="s">
        <v>7336</v>
      </c>
      <c r="B7345" t="s">
        <v>52</v>
      </c>
      <c r="C7345" t="s">
        <v>7337</v>
      </c>
      <c r="D7345" s="1">
        <v>36196</v>
      </c>
      <c r="E7345" s="1">
        <v>43456</v>
      </c>
      <c r="F7345" t="s">
        <v>19</v>
      </c>
      <c r="I7345">
        <v>100</v>
      </c>
      <c r="J7345">
        <v>0</v>
      </c>
      <c r="K7345">
        <v>0</v>
      </c>
      <c r="L7345">
        <v>1073</v>
      </c>
      <c r="M7345">
        <v>1073</v>
      </c>
      <c r="N7345" t="s">
        <v>20</v>
      </c>
      <c r="O7345" t="s">
        <v>7338</v>
      </c>
      <c r="P7345" t="s">
        <v>28</v>
      </c>
      <c r="Q7345" t="s">
        <v>34233</v>
      </c>
      <c r="R7345" t="s">
        <v>34233</v>
      </c>
      <c r="S7345" t="s">
        <v>32628</v>
      </c>
      <c r="T7345" t="s">
        <v>34357</v>
      </c>
      <c r="U7345" t="s">
        <v>33319</v>
      </c>
      <c r="V7345" t="s">
        <v>33320</v>
      </c>
      <c r="W7345">
        <v>268</v>
      </c>
      <c r="X7345">
        <v>2</v>
      </c>
      <c r="AA7345">
        <v>7.5</v>
      </c>
      <c r="AB7345">
        <v>25</v>
      </c>
      <c r="AC7345">
        <v>1</v>
      </c>
      <c r="AD7345" t="str">
        <f t="shared" si="1112"/>
        <v/>
      </c>
      <c r="AE7345" t="str">
        <f t="shared" si="1111"/>
        <v/>
      </c>
      <c r="AF7345" t="str">
        <f t="shared" si="1110"/>
        <v/>
      </c>
      <c r="AG7345">
        <f t="shared" si="1114"/>
        <v>1</v>
      </c>
      <c r="AH7345">
        <f t="shared" si="1115"/>
        <v>2.8</v>
      </c>
      <c r="AI7345">
        <v>0.14499999999999999</v>
      </c>
      <c r="AJ7345">
        <f t="shared" si="1106"/>
        <v>0.40599999999999997</v>
      </c>
      <c r="AK7345" t="str">
        <f t="shared" si="1116"/>
        <v/>
      </c>
      <c r="AL7345" t="str">
        <f t="shared" si="1113"/>
        <v/>
      </c>
      <c r="AM7345" t="s">
        <v>34052</v>
      </c>
    </row>
    <row r="7346" spans="1:39" x14ac:dyDescent="0.2">
      <c r="A7346" t="s">
        <v>5881</v>
      </c>
      <c r="B7346" t="s">
        <v>52</v>
      </c>
      <c r="C7346" t="s">
        <v>5882</v>
      </c>
      <c r="D7346" s="1">
        <v>36140</v>
      </c>
      <c r="E7346" s="1">
        <v>43456</v>
      </c>
      <c r="F7346" t="s">
        <v>19</v>
      </c>
      <c r="I7346">
        <v>100</v>
      </c>
      <c r="J7346">
        <v>0</v>
      </c>
      <c r="K7346">
        <v>0</v>
      </c>
      <c r="L7346">
        <v>986</v>
      </c>
      <c r="M7346">
        <v>986</v>
      </c>
      <c r="N7346" t="s">
        <v>20</v>
      </c>
      <c r="O7346" t="s">
        <v>5883</v>
      </c>
      <c r="P7346" t="s">
        <v>28</v>
      </c>
      <c r="Q7346" t="s">
        <v>34233</v>
      </c>
      <c r="R7346" t="s">
        <v>34233</v>
      </c>
      <c r="S7346" t="s">
        <v>33797</v>
      </c>
      <c r="T7346" t="s">
        <v>34365</v>
      </c>
      <c r="U7346" t="s">
        <v>33319</v>
      </c>
      <c r="V7346" t="s">
        <v>33320</v>
      </c>
      <c r="W7346">
        <v>247</v>
      </c>
      <c r="X7346">
        <v>2</v>
      </c>
      <c r="AA7346">
        <v>7.5</v>
      </c>
      <c r="AB7346">
        <v>25</v>
      </c>
      <c r="AC7346">
        <v>1</v>
      </c>
      <c r="AD7346" t="str">
        <f t="shared" si="1112"/>
        <v/>
      </c>
      <c r="AE7346" t="str">
        <f t="shared" si="1111"/>
        <v/>
      </c>
      <c r="AF7346" t="str">
        <f t="shared" si="1110"/>
        <v/>
      </c>
      <c r="AG7346">
        <f t="shared" si="1114"/>
        <v>1</v>
      </c>
      <c r="AH7346">
        <f t="shared" si="1115"/>
        <v>2.8</v>
      </c>
      <c r="AI7346">
        <v>0.14499999999999999</v>
      </c>
      <c r="AJ7346">
        <f t="shared" si="1106"/>
        <v>0.40599999999999997</v>
      </c>
      <c r="AK7346" t="str">
        <f t="shared" si="1116"/>
        <v/>
      </c>
      <c r="AL7346" t="str">
        <f t="shared" si="1113"/>
        <v/>
      </c>
      <c r="AM7346" t="s">
        <v>34052</v>
      </c>
    </row>
    <row r="7347" spans="1:39" x14ac:dyDescent="0.2">
      <c r="A7347" t="s">
        <v>5884</v>
      </c>
      <c r="B7347" t="s">
        <v>52</v>
      </c>
      <c r="C7347" t="s">
        <v>5885</v>
      </c>
      <c r="D7347" s="1">
        <v>36140</v>
      </c>
      <c r="E7347" s="1">
        <v>44546</v>
      </c>
      <c r="F7347" t="s">
        <v>19</v>
      </c>
      <c r="I7347">
        <v>100</v>
      </c>
      <c r="J7347">
        <v>0</v>
      </c>
      <c r="K7347">
        <v>0</v>
      </c>
      <c r="L7347">
        <v>1408</v>
      </c>
      <c r="M7347">
        <v>1408</v>
      </c>
      <c r="N7347" t="s">
        <v>20</v>
      </c>
      <c r="O7347" t="s">
        <v>5886</v>
      </c>
      <c r="P7347" t="s">
        <v>28</v>
      </c>
      <c r="Q7347" t="s">
        <v>34233</v>
      </c>
      <c r="R7347" t="s">
        <v>34233</v>
      </c>
      <c r="S7347" t="s">
        <v>33800</v>
      </c>
      <c r="T7347" t="s">
        <v>34357</v>
      </c>
      <c r="U7347" t="s">
        <v>33319</v>
      </c>
      <c r="V7347" t="s">
        <v>33320</v>
      </c>
      <c r="W7347">
        <v>353</v>
      </c>
      <c r="X7347">
        <v>2</v>
      </c>
      <c r="AA7347">
        <v>7.5</v>
      </c>
      <c r="AB7347">
        <v>25</v>
      </c>
      <c r="AC7347">
        <v>1</v>
      </c>
      <c r="AD7347" t="str">
        <f t="shared" si="1112"/>
        <v/>
      </c>
      <c r="AE7347" t="str">
        <f t="shared" si="1111"/>
        <v/>
      </c>
      <c r="AF7347" t="str">
        <f t="shared" si="1110"/>
        <v/>
      </c>
      <c r="AG7347">
        <f t="shared" si="1114"/>
        <v>1</v>
      </c>
      <c r="AH7347">
        <f t="shared" si="1115"/>
        <v>2.8</v>
      </c>
      <c r="AI7347">
        <v>0.14499999999999999</v>
      </c>
      <c r="AJ7347">
        <f t="shared" si="1106"/>
        <v>0.40599999999999997</v>
      </c>
      <c r="AK7347" t="str">
        <f t="shared" si="1116"/>
        <v/>
      </c>
      <c r="AL7347" t="str">
        <f t="shared" si="1113"/>
        <v/>
      </c>
      <c r="AM7347" t="s">
        <v>34052</v>
      </c>
    </row>
    <row r="7348" spans="1:39" x14ac:dyDescent="0.2">
      <c r="A7348" t="s">
        <v>5887</v>
      </c>
      <c r="B7348" t="s">
        <v>52</v>
      </c>
      <c r="C7348" t="s">
        <v>5888</v>
      </c>
      <c r="D7348" s="1">
        <v>36140</v>
      </c>
      <c r="E7348" s="1">
        <v>43456</v>
      </c>
      <c r="F7348" t="s">
        <v>19</v>
      </c>
      <c r="I7348">
        <v>100</v>
      </c>
      <c r="J7348">
        <v>0</v>
      </c>
      <c r="K7348">
        <v>0</v>
      </c>
      <c r="L7348">
        <v>1244</v>
      </c>
      <c r="M7348">
        <v>1244</v>
      </c>
      <c r="N7348" t="s">
        <v>20</v>
      </c>
      <c r="O7348" t="s">
        <v>5889</v>
      </c>
      <c r="P7348" t="s">
        <v>28</v>
      </c>
      <c r="Q7348" t="s">
        <v>32794</v>
      </c>
      <c r="R7348" t="s">
        <v>33782</v>
      </c>
      <c r="S7348" t="s">
        <v>33797</v>
      </c>
      <c r="T7348" t="s">
        <v>34357</v>
      </c>
      <c r="U7348" t="s">
        <v>33319</v>
      </c>
      <c r="V7348" t="s">
        <v>33320</v>
      </c>
      <c r="W7348">
        <v>311</v>
      </c>
      <c r="X7348">
        <v>2</v>
      </c>
      <c r="AA7348">
        <v>7.5</v>
      </c>
      <c r="AB7348">
        <v>25</v>
      </c>
      <c r="AC7348">
        <v>1</v>
      </c>
      <c r="AD7348" t="str">
        <f t="shared" si="1112"/>
        <v/>
      </c>
      <c r="AE7348" t="str">
        <f t="shared" si="1111"/>
        <v/>
      </c>
      <c r="AF7348" t="str">
        <f t="shared" si="1110"/>
        <v/>
      </c>
      <c r="AG7348">
        <f t="shared" si="1114"/>
        <v>1</v>
      </c>
      <c r="AH7348">
        <f t="shared" si="1115"/>
        <v>2.8</v>
      </c>
      <c r="AI7348">
        <v>0.14499999999999999</v>
      </c>
      <c r="AJ7348">
        <f t="shared" si="1106"/>
        <v>0.40599999999999997</v>
      </c>
      <c r="AK7348" t="str">
        <f t="shared" si="1116"/>
        <v/>
      </c>
      <c r="AL7348" t="str">
        <f t="shared" si="1113"/>
        <v/>
      </c>
      <c r="AM7348" t="s">
        <v>34052</v>
      </c>
    </row>
    <row r="7349" spans="1:39" x14ac:dyDescent="0.2">
      <c r="A7349" t="s">
        <v>5812</v>
      </c>
      <c r="B7349" t="s">
        <v>52</v>
      </c>
      <c r="C7349" t="s">
        <v>5813</v>
      </c>
      <c r="D7349" s="1">
        <v>36140</v>
      </c>
      <c r="E7349" s="1">
        <v>43456</v>
      </c>
      <c r="F7349" t="s">
        <v>19</v>
      </c>
      <c r="I7349">
        <v>100</v>
      </c>
      <c r="J7349">
        <v>0</v>
      </c>
      <c r="K7349">
        <v>0</v>
      </c>
      <c r="L7349">
        <v>1102</v>
      </c>
      <c r="M7349">
        <v>1102</v>
      </c>
      <c r="N7349" t="s">
        <v>20</v>
      </c>
      <c r="O7349" t="s">
        <v>5814</v>
      </c>
      <c r="P7349" t="s">
        <v>28</v>
      </c>
      <c r="Q7349" t="s">
        <v>34233</v>
      </c>
      <c r="R7349" t="s">
        <v>34233</v>
      </c>
      <c r="S7349" t="s">
        <v>33797</v>
      </c>
      <c r="T7349" t="s">
        <v>34365</v>
      </c>
      <c r="U7349" t="s">
        <v>33319</v>
      </c>
      <c r="V7349" t="s">
        <v>33320</v>
      </c>
      <c r="W7349">
        <v>276</v>
      </c>
      <c r="X7349">
        <v>2</v>
      </c>
      <c r="AA7349">
        <v>7.5</v>
      </c>
      <c r="AB7349">
        <v>25</v>
      </c>
      <c r="AC7349">
        <v>1</v>
      </c>
      <c r="AD7349" t="str">
        <f t="shared" si="1112"/>
        <v/>
      </c>
      <c r="AE7349" t="str">
        <f t="shared" si="1111"/>
        <v/>
      </c>
      <c r="AF7349" t="str">
        <f t="shared" si="1110"/>
        <v/>
      </c>
      <c r="AG7349">
        <f t="shared" si="1114"/>
        <v>1</v>
      </c>
      <c r="AH7349">
        <f t="shared" si="1115"/>
        <v>2.8</v>
      </c>
      <c r="AI7349">
        <v>0.14499999999999999</v>
      </c>
      <c r="AJ7349">
        <f t="shared" si="1106"/>
        <v>0.40599999999999997</v>
      </c>
      <c r="AK7349" t="str">
        <f t="shared" si="1116"/>
        <v/>
      </c>
      <c r="AL7349" t="str">
        <f t="shared" si="1113"/>
        <v/>
      </c>
      <c r="AM7349" t="s">
        <v>34052</v>
      </c>
    </row>
    <row r="7350" spans="1:39" x14ac:dyDescent="0.2">
      <c r="A7350" t="s">
        <v>13470</v>
      </c>
      <c r="B7350" t="s">
        <v>52</v>
      </c>
      <c r="C7350" t="s">
        <v>13471</v>
      </c>
      <c r="D7350" s="1">
        <v>36840</v>
      </c>
      <c r="E7350" s="1">
        <v>43456</v>
      </c>
      <c r="F7350" t="s">
        <v>19</v>
      </c>
      <c r="I7350">
        <v>100</v>
      </c>
      <c r="J7350">
        <v>0</v>
      </c>
      <c r="K7350">
        <v>0</v>
      </c>
      <c r="L7350">
        <v>987</v>
      </c>
      <c r="M7350">
        <v>987</v>
      </c>
      <c r="N7350" t="s">
        <v>20</v>
      </c>
      <c r="O7350" t="s">
        <v>13472</v>
      </c>
      <c r="P7350" t="s">
        <v>28</v>
      </c>
      <c r="Q7350" t="s">
        <v>34233</v>
      </c>
      <c r="R7350" t="s">
        <v>34233</v>
      </c>
      <c r="S7350" t="s">
        <v>32628</v>
      </c>
      <c r="T7350" t="s">
        <v>34357</v>
      </c>
      <c r="U7350" t="s">
        <v>33319</v>
      </c>
      <c r="V7350" t="s">
        <v>33320</v>
      </c>
      <c r="W7350">
        <v>247</v>
      </c>
      <c r="X7350">
        <v>2</v>
      </c>
      <c r="AA7350">
        <v>7.5</v>
      </c>
      <c r="AB7350">
        <v>25</v>
      </c>
      <c r="AC7350">
        <v>1</v>
      </c>
      <c r="AD7350" t="str">
        <f t="shared" si="1112"/>
        <v/>
      </c>
      <c r="AE7350" t="str">
        <f t="shared" si="1111"/>
        <v/>
      </c>
      <c r="AF7350" t="str">
        <f t="shared" si="1110"/>
        <v/>
      </c>
      <c r="AG7350">
        <f t="shared" si="1114"/>
        <v>1</v>
      </c>
      <c r="AH7350">
        <f t="shared" si="1115"/>
        <v>2.8</v>
      </c>
      <c r="AI7350">
        <v>0.14499999999999999</v>
      </c>
      <c r="AJ7350">
        <f t="shared" si="1106"/>
        <v>0.40599999999999997</v>
      </c>
      <c r="AK7350" t="str">
        <f t="shared" si="1116"/>
        <v/>
      </c>
      <c r="AL7350" t="str">
        <f t="shared" si="1113"/>
        <v/>
      </c>
      <c r="AM7350" t="s">
        <v>34052</v>
      </c>
    </row>
    <row r="7351" spans="1:39" x14ac:dyDescent="0.2">
      <c r="A7351" t="s">
        <v>5815</v>
      </c>
      <c r="B7351" t="s">
        <v>52</v>
      </c>
      <c r="C7351" t="s">
        <v>5816</v>
      </c>
      <c r="D7351" s="1">
        <v>36140</v>
      </c>
      <c r="E7351" s="1">
        <v>43456</v>
      </c>
      <c r="F7351" t="s">
        <v>19</v>
      </c>
      <c r="I7351">
        <v>100</v>
      </c>
      <c r="J7351">
        <v>0</v>
      </c>
      <c r="K7351">
        <v>0</v>
      </c>
      <c r="L7351">
        <v>1092</v>
      </c>
      <c r="M7351">
        <v>1092</v>
      </c>
      <c r="N7351" t="s">
        <v>20</v>
      </c>
      <c r="O7351" t="s">
        <v>5817</v>
      </c>
      <c r="P7351" t="s">
        <v>28</v>
      </c>
      <c r="Q7351" t="s">
        <v>34233</v>
      </c>
      <c r="R7351" t="s">
        <v>34233</v>
      </c>
      <c r="S7351" t="s">
        <v>32628</v>
      </c>
      <c r="T7351" t="s">
        <v>34365</v>
      </c>
      <c r="U7351" t="s">
        <v>33319</v>
      </c>
      <c r="V7351" t="s">
        <v>33320</v>
      </c>
      <c r="W7351">
        <v>273</v>
      </c>
      <c r="X7351">
        <v>2</v>
      </c>
      <c r="AA7351">
        <v>7.5</v>
      </c>
      <c r="AB7351">
        <v>25</v>
      </c>
      <c r="AC7351">
        <v>1</v>
      </c>
      <c r="AD7351" t="str">
        <f t="shared" si="1112"/>
        <v/>
      </c>
      <c r="AE7351" t="str">
        <f t="shared" si="1111"/>
        <v/>
      </c>
      <c r="AF7351" t="str">
        <f t="shared" si="1110"/>
        <v/>
      </c>
      <c r="AG7351">
        <f t="shared" si="1114"/>
        <v>1</v>
      </c>
      <c r="AH7351">
        <f t="shared" si="1115"/>
        <v>2.8</v>
      </c>
      <c r="AI7351">
        <v>0.14499999999999999</v>
      </c>
      <c r="AJ7351">
        <f t="shared" si="1106"/>
        <v>0.40599999999999997</v>
      </c>
      <c r="AK7351" t="str">
        <f t="shared" si="1116"/>
        <v/>
      </c>
      <c r="AL7351" t="str">
        <f t="shared" si="1113"/>
        <v/>
      </c>
      <c r="AM7351" t="s">
        <v>34052</v>
      </c>
    </row>
    <row r="7352" spans="1:39" x14ac:dyDescent="0.2">
      <c r="A7352" t="s">
        <v>5818</v>
      </c>
      <c r="B7352" t="s">
        <v>52</v>
      </c>
      <c r="C7352" t="s">
        <v>5819</v>
      </c>
      <c r="D7352" s="1">
        <v>36140</v>
      </c>
      <c r="E7352" s="1">
        <v>43456</v>
      </c>
      <c r="F7352" t="s">
        <v>19</v>
      </c>
      <c r="I7352">
        <v>100</v>
      </c>
      <c r="J7352">
        <v>0</v>
      </c>
      <c r="K7352">
        <v>0</v>
      </c>
      <c r="L7352">
        <v>1001</v>
      </c>
      <c r="M7352">
        <v>1001</v>
      </c>
      <c r="N7352" t="s">
        <v>20</v>
      </c>
      <c r="O7352" t="s">
        <v>5820</v>
      </c>
      <c r="P7352" t="s">
        <v>28</v>
      </c>
      <c r="Q7352" t="s">
        <v>34233</v>
      </c>
      <c r="R7352" t="s">
        <v>34233</v>
      </c>
      <c r="S7352" t="s">
        <v>32628</v>
      </c>
      <c r="T7352" t="s">
        <v>34357</v>
      </c>
      <c r="U7352" t="s">
        <v>33319</v>
      </c>
      <c r="V7352" t="s">
        <v>33320</v>
      </c>
      <c r="W7352">
        <v>250</v>
      </c>
      <c r="X7352">
        <v>2</v>
      </c>
      <c r="AA7352">
        <v>7.5</v>
      </c>
      <c r="AB7352">
        <v>25</v>
      </c>
      <c r="AC7352">
        <v>1</v>
      </c>
      <c r="AD7352" t="str">
        <f t="shared" si="1112"/>
        <v/>
      </c>
      <c r="AE7352" t="str">
        <f t="shared" si="1111"/>
        <v/>
      </c>
      <c r="AF7352" t="str">
        <f t="shared" si="1110"/>
        <v/>
      </c>
      <c r="AG7352">
        <f t="shared" si="1114"/>
        <v>1</v>
      </c>
      <c r="AH7352">
        <f t="shared" si="1115"/>
        <v>2.8</v>
      </c>
      <c r="AI7352">
        <v>0.14499999999999999</v>
      </c>
      <c r="AJ7352">
        <f t="shared" si="1106"/>
        <v>0.40599999999999997</v>
      </c>
      <c r="AK7352" t="str">
        <f t="shared" si="1116"/>
        <v/>
      </c>
      <c r="AL7352" t="str">
        <f t="shared" si="1113"/>
        <v/>
      </c>
      <c r="AM7352" t="s">
        <v>34052</v>
      </c>
    </row>
    <row r="7353" spans="1:39" x14ac:dyDescent="0.2">
      <c r="A7353" t="s">
        <v>5827</v>
      </c>
      <c r="B7353" t="s">
        <v>52</v>
      </c>
      <c r="C7353" t="s">
        <v>5828</v>
      </c>
      <c r="D7353" s="1">
        <v>36140</v>
      </c>
      <c r="E7353" s="1">
        <v>43456</v>
      </c>
      <c r="F7353" t="s">
        <v>19</v>
      </c>
      <c r="I7353">
        <v>100</v>
      </c>
      <c r="J7353">
        <v>0</v>
      </c>
      <c r="K7353">
        <v>0</v>
      </c>
      <c r="L7353">
        <v>1080</v>
      </c>
      <c r="M7353">
        <v>1080</v>
      </c>
      <c r="N7353" t="s">
        <v>20</v>
      </c>
      <c r="O7353" t="s">
        <v>5829</v>
      </c>
      <c r="P7353" t="s">
        <v>28</v>
      </c>
      <c r="Q7353" t="s">
        <v>34233</v>
      </c>
      <c r="R7353" t="s">
        <v>34233</v>
      </c>
      <c r="S7353" t="s">
        <v>32628</v>
      </c>
      <c r="T7353" t="s">
        <v>34357</v>
      </c>
      <c r="U7353" t="s">
        <v>33319</v>
      </c>
      <c r="V7353" t="s">
        <v>33320</v>
      </c>
      <c r="W7353">
        <v>270</v>
      </c>
      <c r="X7353">
        <v>2</v>
      </c>
      <c r="AA7353">
        <v>7.5</v>
      </c>
      <c r="AB7353">
        <v>25</v>
      </c>
      <c r="AC7353">
        <v>1</v>
      </c>
      <c r="AD7353" t="str">
        <f t="shared" si="1112"/>
        <v/>
      </c>
      <c r="AE7353" t="str">
        <f t="shared" si="1111"/>
        <v/>
      </c>
      <c r="AF7353" t="str">
        <f t="shared" si="1110"/>
        <v/>
      </c>
      <c r="AG7353">
        <f t="shared" si="1114"/>
        <v>1</v>
      </c>
      <c r="AH7353">
        <f t="shared" si="1115"/>
        <v>2.8</v>
      </c>
      <c r="AI7353">
        <v>0.14499999999999999</v>
      </c>
      <c r="AJ7353">
        <f t="shared" si="1106"/>
        <v>0.40599999999999997</v>
      </c>
      <c r="AK7353" t="str">
        <f t="shared" si="1116"/>
        <v/>
      </c>
      <c r="AL7353" t="str">
        <f t="shared" si="1113"/>
        <v/>
      </c>
      <c r="AM7353" t="s">
        <v>34052</v>
      </c>
    </row>
    <row r="7354" spans="1:39" x14ac:dyDescent="0.2">
      <c r="A7354" t="s">
        <v>5830</v>
      </c>
      <c r="B7354" t="s">
        <v>52</v>
      </c>
      <c r="C7354" t="s">
        <v>5831</v>
      </c>
      <c r="D7354" s="1">
        <v>36140</v>
      </c>
      <c r="E7354" s="1">
        <v>43456</v>
      </c>
      <c r="F7354" t="s">
        <v>19</v>
      </c>
      <c r="I7354">
        <v>100</v>
      </c>
      <c r="J7354">
        <v>0</v>
      </c>
      <c r="K7354">
        <v>0</v>
      </c>
      <c r="L7354">
        <v>997</v>
      </c>
      <c r="M7354">
        <v>997</v>
      </c>
      <c r="N7354" t="s">
        <v>20</v>
      </c>
      <c r="O7354" t="s">
        <v>5832</v>
      </c>
      <c r="P7354" t="s">
        <v>28</v>
      </c>
      <c r="Q7354" t="s">
        <v>32794</v>
      </c>
      <c r="R7354" t="s">
        <v>33782</v>
      </c>
      <c r="S7354" t="s">
        <v>32628</v>
      </c>
      <c r="T7354" t="s">
        <v>34632</v>
      </c>
      <c r="U7354" t="s">
        <v>33319</v>
      </c>
      <c r="V7354" t="s">
        <v>33320</v>
      </c>
      <c r="W7354">
        <v>250</v>
      </c>
      <c r="X7354">
        <v>2</v>
      </c>
      <c r="AA7354">
        <v>7.5</v>
      </c>
      <c r="AB7354">
        <v>25</v>
      </c>
      <c r="AC7354">
        <v>1</v>
      </c>
      <c r="AD7354" t="str">
        <f t="shared" si="1112"/>
        <v/>
      </c>
      <c r="AE7354" t="str">
        <f t="shared" si="1111"/>
        <v/>
      </c>
      <c r="AF7354" t="str">
        <f t="shared" si="1110"/>
        <v/>
      </c>
      <c r="AG7354">
        <f t="shared" si="1114"/>
        <v>1</v>
      </c>
      <c r="AH7354">
        <f t="shared" si="1115"/>
        <v>2.8</v>
      </c>
      <c r="AI7354">
        <v>0.14499999999999999</v>
      </c>
      <c r="AJ7354">
        <f t="shared" si="1106"/>
        <v>0.40599999999999997</v>
      </c>
      <c r="AK7354" t="str">
        <f t="shared" si="1116"/>
        <v/>
      </c>
      <c r="AL7354" t="str">
        <f t="shared" si="1113"/>
        <v/>
      </c>
      <c r="AM7354" t="s">
        <v>34052</v>
      </c>
    </row>
    <row r="7355" spans="1:39" x14ac:dyDescent="0.2">
      <c r="A7355" t="s">
        <v>5872</v>
      </c>
      <c r="B7355" t="s">
        <v>52</v>
      </c>
      <c r="C7355" t="s">
        <v>5873</v>
      </c>
      <c r="D7355" s="1">
        <v>36140</v>
      </c>
      <c r="E7355" s="1">
        <v>43456</v>
      </c>
      <c r="F7355" t="s">
        <v>19</v>
      </c>
      <c r="I7355">
        <v>100</v>
      </c>
      <c r="J7355">
        <v>0</v>
      </c>
      <c r="K7355">
        <v>0</v>
      </c>
      <c r="L7355">
        <v>1102</v>
      </c>
      <c r="M7355">
        <v>1102</v>
      </c>
      <c r="N7355" t="s">
        <v>20</v>
      </c>
      <c r="O7355" t="s">
        <v>5874</v>
      </c>
      <c r="P7355" t="s">
        <v>28</v>
      </c>
      <c r="Q7355" t="s">
        <v>34256</v>
      </c>
      <c r="R7355" t="s">
        <v>34263</v>
      </c>
      <c r="S7355" t="s">
        <v>33846</v>
      </c>
      <c r="T7355" t="s">
        <v>34365</v>
      </c>
      <c r="U7355" t="s">
        <v>33319</v>
      </c>
      <c r="V7355" t="s">
        <v>33320</v>
      </c>
      <c r="W7355">
        <v>276</v>
      </c>
      <c r="X7355">
        <v>2</v>
      </c>
      <c r="AA7355">
        <v>7.5</v>
      </c>
      <c r="AB7355">
        <v>25</v>
      </c>
      <c r="AC7355">
        <v>1</v>
      </c>
      <c r="AD7355" t="str">
        <f t="shared" si="1112"/>
        <v/>
      </c>
      <c r="AE7355" t="str">
        <f t="shared" si="1111"/>
        <v/>
      </c>
      <c r="AF7355" t="str">
        <f t="shared" si="1110"/>
        <v/>
      </c>
      <c r="AG7355">
        <f t="shared" si="1114"/>
        <v>1</v>
      </c>
      <c r="AH7355">
        <f t="shared" si="1115"/>
        <v>2.8</v>
      </c>
      <c r="AI7355">
        <v>0.14499999999999999</v>
      </c>
      <c r="AJ7355">
        <f t="shared" ref="AJ7355:AJ7418" si="1117">IF(COUNTBLANK(AH7355),"",AH7355*AI7355)</f>
        <v>0.40599999999999997</v>
      </c>
      <c r="AK7355" t="str">
        <f t="shared" si="1116"/>
        <v/>
      </c>
      <c r="AL7355" t="str">
        <f t="shared" si="1113"/>
        <v/>
      </c>
      <c r="AM7355" t="s">
        <v>34052</v>
      </c>
    </row>
    <row r="7356" spans="1:39" x14ac:dyDescent="0.2">
      <c r="A7356" t="s">
        <v>5875</v>
      </c>
      <c r="B7356" t="s">
        <v>52</v>
      </c>
      <c r="C7356" t="s">
        <v>5876</v>
      </c>
      <c r="D7356" s="1">
        <v>36140</v>
      </c>
      <c r="E7356" s="1">
        <v>43456</v>
      </c>
      <c r="F7356" t="s">
        <v>19</v>
      </c>
      <c r="I7356">
        <v>100</v>
      </c>
      <c r="J7356">
        <v>0</v>
      </c>
      <c r="K7356">
        <v>0</v>
      </c>
      <c r="L7356">
        <v>1003</v>
      </c>
      <c r="M7356">
        <v>1003</v>
      </c>
      <c r="N7356" t="s">
        <v>20</v>
      </c>
      <c r="O7356" t="s">
        <v>5877</v>
      </c>
      <c r="P7356" t="s">
        <v>28</v>
      </c>
      <c r="Q7356" t="s">
        <v>34233</v>
      </c>
      <c r="R7356" t="s">
        <v>34233</v>
      </c>
      <c r="S7356" t="s">
        <v>33797</v>
      </c>
      <c r="T7356" t="s">
        <v>34365</v>
      </c>
      <c r="U7356" t="s">
        <v>33319</v>
      </c>
      <c r="V7356" t="s">
        <v>33320</v>
      </c>
      <c r="W7356">
        <v>251</v>
      </c>
      <c r="X7356">
        <v>2</v>
      </c>
      <c r="AA7356">
        <v>7.5</v>
      </c>
      <c r="AB7356">
        <v>25</v>
      </c>
      <c r="AC7356">
        <v>1</v>
      </c>
      <c r="AD7356" t="str">
        <f t="shared" si="1112"/>
        <v/>
      </c>
      <c r="AE7356" t="str">
        <f t="shared" si="1111"/>
        <v/>
      </c>
      <c r="AF7356" t="str">
        <f t="shared" si="1110"/>
        <v/>
      </c>
      <c r="AG7356">
        <f t="shared" si="1114"/>
        <v>1</v>
      </c>
      <c r="AH7356">
        <f t="shared" si="1115"/>
        <v>2.8</v>
      </c>
      <c r="AI7356">
        <v>0.14499999999999999</v>
      </c>
      <c r="AJ7356">
        <f t="shared" si="1117"/>
        <v>0.40599999999999997</v>
      </c>
      <c r="AK7356" t="str">
        <f t="shared" si="1116"/>
        <v/>
      </c>
      <c r="AL7356" t="str">
        <f t="shared" si="1113"/>
        <v/>
      </c>
      <c r="AM7356" t="s">
        <v>34052</v>
      </c>
    </row>
    <row r="7357" spans="1:39" x14ac:dyDescent="0.2">
      <c r="A7357" t="s">
        <v>28478</v>
      </c>
      <c r="B7357" t="s">
        <v>52</v>
      </c>
      <c r="C7357" t="s">
        <v>28479</v>
      </c>
      <c r="D7357" s="1">
        <v>42633</v>
      </c>
      <c r="E7357" s="1">
        <v>44594</v>
      </c>
      <c r="F7357" t="s">
        <v>26</v>
      </c>
      <c r="I7357">
        <v>100</v>
      </c>
      <c r="J7357">
        <v>0</v>
      </c>
      <c r="K7357">
        <v>0</v>
      </c>
      <c r="L7357">
        <v>7275</v>
      </c>
      <c r="M7357">
        <v>7275</v>
      </c>
      <c r="N7357" t="s">
        <v>20</v>
      </c>
      <c r="O7357" t="s">
        <v>28480</v>
      </c>
      <c r="P7357" t="s">
        <v>44</v>
      </c>
      <c r="Q7357" t="s">
        <v>34233</v>
      </c>
      <c r="R7357" t="s">
        <v>34233</v>
      </c>
      <c r="S7357" t="s">
        <v>34233</v>
      </c>
      <c r="T7357" t="s">
        <v>34233</v>
      </c>
      <c r="AD7357" t="str">
        <f t="shared" si="1112"/>
        <v/>
      </c>
      <c r="AE7357" t="str">
        <f t="shared" si="1111"/>
        <v/>
      </c>
      <c r="AF7357" t="str">
        <f t="shared" si="1110"/>
        <v/>
      </c>
      <c r="AG7357" t="str">
        <f t="shared" si="1114"/>
        <v/>
      </c>
      <c r="AH7357" t="str">
        <f t="shared" si="1115"/>
        <v/>
      </c>
      <c r="AI7357">
        <v>0.14499999999999999</v>
      </c>
      <c r="AJ7357" t="str">
        <f t="shared" si="1117"/>
        <v/>
      </c>
      <c r="AK7357" t="str">
        <f t="shared" si="1116"/>
        <v/>
      </c>
      <c r="AL7357" t="str">
        <f t="shared" si="1113"/>
        <v/>
      </c>
    </row>
    <row r="7358" spans="1:39" x14ac:dyDescent="0.2">
      <c r="A7358" t="s">
        <v>17051</v>
      </c>
      <c r="B7358" t="s">
        <v>52</v>
      </c>
      <c r="C7358" t="s">
        <v>17052</v>
      </c>
      <c r="D7358" s="1">
        <v>37642</v>
      </c>
      <c r="E7358" s="1">
        <v>44592</v>
      </c>
      <c r="F7358" t="s">
        <v>19</v>
      </c>
      <c r="I7358">
        <v>100</v>
      </c>
      <c r="J7358">
        <v>0</v>
      </c>
      <c r="K7358">
        <v>0</v>
      </c>
      <c r="L7358">
        <v>1656</v>
      </c>
      <c r="M7358">
        <v>1656</v>
      </c>
      <c r="N7358" t="s">
        <v>20</v>
      </c>
      <c r="O7358" t="s">
        <v>17053</v>
      </c>
      <c r="P7358" t="s">
        <v>28</v>
      </c>
      <c r="Q7358" t="s">
        <v>34233</v>
      </c>
      <c r="R7358" t="s">
        <v>34233</v>
      </c>
      <c r="S7358" t="s">
        <v>33800</v>
      </c>
      <c r="T7358" t="s">
        <v>34349</v>
      </c>
      <c r="AD7358" t="str">
        <f t="shared" si="1112"/>
        <v/>
      </c>
      <c r="AE7358" t="str">
        <f t="shared" ref="AE7358:AE7372" si="1118">IF((S7358="tühi")*(AC7358&lt;&gt;""),AC7358,"")</f>
        <v/>
      </c>
      <c r="AF7358" t="str">
        <f t="shared" si="1110"/>
        <v/>
      </c>
      <c r="AG7358" s="17">
        <v>1</v>
      </c>
      <c r="AH7358">
        <f t="shared" si="1115"/>
        <v>2.8</v>
      </c>
      <c r="AI7358">
        <v>0.14499999999999999</v>
      </c>
      <c r="AJ7358">
        <f t="shared" si="1117"/>
        <v>0.40599999999999997</v>
      </c>
      <c r="AK7358" t="str">
        <f t="shared" si="1116"/>
        <v/>
      </c>
      <c r="AL7358" t="str">
        <f t="shared" si="1113"/>
        <v/>
      </c>
    </row>
    <row r="7359" spans="1:39" x14ac:dyDescent="0.2">
      <c r="A7359" t="s">
        <v>16932</v>
      </c>
      <c r="B7359" t="s">
        <v>52</v>
      </c>
      <c r="C7359" t="s">
        <v>16933</v>
      </c>
      <c r="D7359" s="1">
        <v>37588</v>
      </c>
      <c r="E7359" s="1">
        <v>44592</v>
      </c>
      <c r="F7359" t="s">
        <v>19</v>
      </c>
      <c r="I7359">
        <v>100</v>
      </c>
      <c r="J7359">
        <v>0</v>
      </c>
      <c r="K7359">
        <v>0</v>
      </c>
      <c r="L7359">
        <v>1517</v>
      </c>
      <c r="M7359">
        <v>1517</v>
      </c>
      <c r="N7359" t="s">
        <v>20</v>
      </c>
      <c r="O7359" t="s">
        <v>16934</v>
      </c>
      <c r="P7359" t="s">
        <v>28</v>
      </c>
      <c r="Q7359" t="s">
        <v>34233</v>
      </c>
      <c r="R7359" t="s">
        <v>34233</v>
      </c>
      <c r="S7359" t="s">
        <v>32628</v>
      </c>
      <c r="T7359" t="s">
        <v>34349</v>
      </c>
      <c r="U7359" t="s">
        <v>32634</v>
      </c>
      <c r="V7359" t="s">
        <v>33321</v>
      </c>
      <c r="W7359">
        <v>260</v>
      </c>
      <c r="X7359">
        <v>2</v>
      </c>
      <c r="Y7359" t="s">
        <v>32654</v>
      </c>
      <c r="Z7359">
        <v>450</v>
      </c>
      <c r="AB7359">
        <v>18.2</v>
      </c>
      <c r="AC7359">
        <v>1</v>
      </c>
      <c r="AD7359" t="str">
        <f t="shared" si="1112"/>
        <v/>
      </c>
      <c r="AE7359" t="str">
        <f t="shared" si="1118"/>
        <v/>
      </c>
      <c r="AF7359" t="str">
        <f t="shared" si="1110"/>
        <v/>
      </c>
      <c r="AG7359">
        <f t="shared" ref="AG7359:AG7390" si="1119">IF((S7359&lt;&gt;"tühi")*(AC7359&lt;&gt;""),AC7359,"")</f>
        <v>1</v>
      </c>
      <c r="AH7359">
        <f t="shared" si="1115"/>
        <v>2.8</v>
      </c>
      <c r="AI7359">
        <v>0.14499999999999999</v>
      </c>
      <c r="AJ7359">
        <f t="shared" si="1117"/>
        <v>0.40599999999999997</v>
      </c>
      <c r="AK7359" t="str">
        <f t="shared" si="1116"/>
        <v/>
      </c>
      <c r="AL7359" t="str">
        <f t="shared" si="1113"/>
        <v/>
      </c>
    </row>
    <row r="7360" spans="1:39" x14ac:dyDescent="0.2">
      <c r="A7360" t="s">
        <v>7130</v>
      </c>
      <c r="B7360" t="s">
        <v>52</v>
      </c>
      <c r="C7360" t="s">
        <v>7131</v>
      </c>
      <c r="D7360" s="1">
        <v>36151</v>
      </c>
      <c r="E7360" s="1">
        <v>43456</v>
      </c>
      <c r="F7360" t="s">
        <v>19</v>
      </c>
      <c r="I7360">
        <v>100</v>
      </c>
      <c r="J7360">
        <v>0</v>
      </c>
      <c r="K7360">
        <v>0</v>
      </c>
      <c r="L7360">
        <v>977</v>
      </c>
      <c r="M7360">
        <v>977</v>
      </c>
      <c r="N7360" t="s">
        <v>20</v>
      </c>
      <c r="O7360" t="s">
        <v>7132</v>
      </c>
      <c r="P7360" t="s">
        <v>28</v>
      </c>
      <c r="Q7360" t="s">
        <v>34233</v>
      </c>
      <c r="R7360" t="s">
        <v>34233</v>
      </c>
      <c r="S7360" t="s">
        <v>32628</v>
      </c>
      <c r="T7360" t="s">
        <v>34349</v>
      </c>
      <c r="AD7360" t="str">
        <f t="shared" si="1112"/>
        <v/>
      </c>
      <c r="AE7360" t="str">
        <f t="shared" si="1118"/>
        <v/>
      </c>
      <c r="AF7360" t="str">
        <f t="shared" si="1110"/>
        <v/>
      </c>
      <c r="AG7360" s="17">
        <v>1</v>
      </c>
      <c r="AH7360">
        <f t="shared" si="1115"/>
        <v>2.8</v>
      </c>
      <c r="AI7360">
        <v>0.14499999999999999</v>
      </c>
      <c r="AJ7360">
        <f t="shared" si="1117"/>
        <v>0.40599999999999997</v>
      </c>
      <c r="AK7360" t="str">
        <f t="shared" si="1116"/>
        <v/>
      </c>
      <c r="AL7360" t="str">
        <f t="shared" si="1113"/>
        <v/>
      </c>
    </row>
    <row r="7361" spans="1:39" x14ac:dyDescent="0.2">
      <c r="A7361" t="s">
        <v>7127</v>
      </c>
      <c r="B7361" t="s">
        <v>52</v>
      </c>
      <c r="C7361" t="s">
        <v>7128</v>
      </c>
      <c r="D7361" s="1">
        <v>36151</v>
      </c>
      <c r="E7361" s="1">
        <v>43456</v>
      </c>
      <c r="F7361" t="s">
        <v>19</v>
      </c>
      <c r="I7361">
        <v>100</v>
      </c>
      <c r="J7361">
        <v>0</v>
      </c>
      <c r="K7361">
        <v>0</v>
      </c>
      <c r="L7361">
        <v>991</v>
      </c>
      <c r="M7361">
        <v>991</v>
      </c>
      <c r="N7361" t="s">
        <v>20</v>
      </c>
      <c r="O7361" t="s">
        <v>7129</v>
      </c>
      <c r="P7361" t="s">
        <v>28</v>
      </c>
      <c r="Q7361" t="s">
        <v>34233</v>
      </c>
      <c r="R7361" t="s">
        <v>34233</v>
      </c>
      <c r="S7361" t="s">
        <v>32628</v>
      </c>
      <c r="T7361" t="s">
        <v>34349</v>
      </c>
      <c r="AD7361" t="str">
        <f t="shared" ref="AD7361:AD7362" si="1120">IF((S7361="tühi")*(F7361&lt;&gt;"Elamumaa")*(G7361&lt;&gt;"Elamumaa")*(H7361&lt;&gt;"Elamumaa"),IF(Z7361=0,"",Z7361),"")</f>
        <v/>
      </c>
      <c r="AE7361" t="str">
        <f t="shared" ref="AE7361:AE7362" si="1121">IF((S7361="tühi")*(AC7361&lt;&gt;""),AC7361,"")</f>
        <v/>
      </c>
      <c r="AF7361" t="str">
        <f t="shared" ref="AF7361:AF7362" si="1122">IF((S7361&lt;&gt;"tühi")*(F7361&lt;&gt;"Elamumaa")*(G7361&lt;&gt;"Elamumaa")*(H7361&lt;&gt;"Elamumaa"),IF(Z7361=0,"",Z7361),"")</f>
        <v/>
      </c>
      <c r="AG7361" s="17">
        <v>1</v>
      </c>
      <c r="AH7361">
        <f t="shared" si="1115"/>
        <v>2.8</v>
      </c>
      <c r="AI7361">
        <v>0.14499999999999999</v>
      </c>
      <c r="AJ7361">
        <f t="shared" si="1117"/>
        <v>0.40599999999999997</v>
      </c>
      <c r="AK7361" t="str">
        <f t="shared" si="1116"/>
        <v/>
      </c>
      <c r="AL7361" t="str">
        <f t="shared" si="1113"/>
        <v/>
      </c>
    </row>
    <row r="7362" spans="1:39" x14ac:dyDescent="0.2">
      <c r="A7362" t="s">
        <v>5941</v>
      </c>
      <c r="B7362" t="s">
        <v>52</v>
      </c>
      <c r="C7362" t="s">
        <v>5942</v>
      </c>
      <c r="D7362" s="1">
        <v>36171</v>
      </c>
      <c r="E7362" s="1">
        <v>43456</v>
      </c>
      <c r="F7362" t="s">
        <v>19</v>
      </c>
      <c r="I7362">
        <v>100</v>
      </c>
      <c r="J7362">
        <v>0</v>
      </c>
      <c r="K7362">
        <v>0</v>
      </c>
      <c r="L7362">
        <v>983</v>
      </c>
      <c r="M7362">
        <v>983</v>
      </c>
      <c r="N7362" t="s">
        <v>20</v>
      </c>
      <c r="O7362" t="s">
        <v>5943</v>
      </c>
      <c r="P7362" t="s">
        <v>28</v>
      </c>
      <c r="Q7362" t="s">
        <v>34233</v>
      </c>
      <c r="R7362" t="s">
        <v>34233</v>
      </c>
      <c r="S7362" t="s">
        <v>32628</v>
      </c>
      <c r="T7362" t="s">
        <v>32634</v>
      </c>
      <c r="AD7362" t="str">
        <f t="shared" si="1120"/>
        <v/>
      </c>
      <c r="AE7362" t="str">
        <f t="shared" si="1121"/>
        <v/>
      </c>
      <c r="AF7362" t="str">
        <f t="shared" si="1122"/>
        <v/>
      </c>
      <c r="AG7362" s="17">
        <v>1</v>
      </c>
      <c r="AH7362">
        <f t="shared" si="1115"/>
        <v>2.8</v>
      </c>
      <c r="AI7362">
        <v>0.14499999999999999</v>
      </c>
      <c r="AJ7362">
        <f t="shared" si="1117"/>
        <v>0.40599999999999997</v>
      </c>
      <c r="AK7362" t="str">
        <f t="shared" si="1116"/>
        <v/>
      </c>
      <c r="AL7362" t="str">
        <f t="shared" si="1113"/>
        <v/>
      </c>
    </row>
    <row r="7363" spans="1:39" x14ac:dyDescent="0.2">
      <c r="A7363" t="s">
        <v>15878</v>
      </c>
      <c r="B7363" t="s">
        <v>52</v>
      </c>
      <c r="C7363" t="s">
        <v>15879</v>
      </c>
      <c r="D7363" s="1">
        <v>37497</v>
      </c>
      <c r="E7363" s="1">
        <v>43456</v>
      </c>
      <c r="F7363" t="s">
        <v>19</v>
      </c>
      <c r="I7363">
        <v>100</v>
      </c>
      <c r="J7363">
        <v>0</v>
      </c>
      <c r="K7363">
        <v>0</v>
      </c>
      <c r="L7363">
        <v>1200</v>
      </c>
      <c r="M7363">
        <v>1200</v>
      </c>
      <c r="N7363" t="s">
        <v>20</v>
      </c>
      <c r="O7363" t="s">
        <v>15880</v>
      </c>
      <c r="P7363" t="s">
        <v>28</v>
      </c>
      <c r="Q7363" t="s">
        <v>34256</v>
      </c>
      <c r="R7363" t="s">
        <v>33783</v>
      </c>
      <c r="S7363" t="s">
        <v>33942</v>
      </c>
      <c r="T7363" t="s">
        <v>34233</v>
      </c>
      <c r="U7363" t="s">
        <v>32634</v>
      </c>
      <c r="V7363" t="s">
        <v>33322</v>
      </c>
      <c r="X7363">
        <v>2</v>
      </c>
      <c r="Y7363">
        <v>1</v>
      </c>
      <c r="AB7363">
        <v>20</v>
      </c>
      <c r="AC7363">
        <v>1</v>
      </c>
      <c r="AD7363" t="str">
        <f t="shared" si="1112"/>
        <v/>
      </c>
      <c r="AE7363">
        <f t="shared" si="1118"/>
        <v>1</v>
      </c>
      <c r="AF7363" t="str">
        <f t="shared" si="1110"/>
        <v/>
      </c>
      <c r="AG7363" t="str">
        <f t="shared" si="1119"/>
        <v/>
      </c>
      <c r="AH7363" t="str">
        <f t="shared" si="1115"/>
        <v/>
      </c>
      <c r="AI7363">
        <v>0.14499999999999999</v>
      </c>
      <c r="AJ7363" t="str">
        <f t="shared" si="1117"/>
        <v/>
      </c>
      <c r="AK7363">
        <f t="shared" si="1116"/>
        <v>2.8</v>
      </c>
      <c r="AL7363">
        <f t="shared" si="1113"/>
        <v>0.40599999999999997</v>
      </c>
    </row>
    <row r="7364" spans="1:39" x14ac:dyDescent="0.2">
      <c r="A7364" t="s">
        <v>1106</v>
      </c>
      <c r="B7364" t="s">
        <v>52</v>
      </c>
      <c r="C7364" t="s">
        <v>1107</v>
      </c>
      <c r="D7364" s="1">
        <v>35320</v>
      </c>
      <c r="E7364" s="1">
        <v>43456</v>
      </c>
      <c r="F7364" t="s">
        <v>19</v>
      </c>
      <c r="I7364">
        <v>100</v>
      </c>
      <c r="J7364">
        <v>0</v>
      </c>
      <c r="K7364">
        <v>0</v>
      </c>
      <c r="L7364">
        <v>957</v>
      </c>
      <c r="M7364">
        <v>957</v>
      </c>
      <c r="N7364" t="s">
        <v>20</v>
      </c>
      <c r="O7364" t="s">
        <v>1108</v>
      </c>
      <c r="P7364" t="s">
        <v>28</v>
      </c>
      <c r="Q7364" t="s">
        <v>34233</v>
      </c>
      <c r="R7364" t="s">
        <v>34233</v>
      </c>
      <c r="S7364" t="s">
        <v>32628</v>
      </c>
      <c r="T7364" t="s">
        <v>34349</v>
      </c>
      <c r="AD7364" t="str">
        <f t="shared" ref="AD7364" si="1123">IF((S7364="tühi")*(F7364&lt;&gt;"Elamumaa")*(G7364&lt;&gt;"Elamumaa")*(H7364&lt;&gt;"Elamumaa"),IF(Z7364=0,"",Z7364),"")</f>
        <v/>
      </c>
      <c r="AE7364" t="str">
        <f t="shared" ref="AE7364" si="1124">IF((S7364="tühi")*(AC7364&lt;&gt;""),AC7364,"")</f>
        <v/>
      </c>
      <c r="AF7364" t="str">
        <f t="shared" ref="AF7364" si="1125">IF((S7364&lt;&gt;"tühi")*(F7364&lt;&gt;"Elamumaa")*(G7364&lt;&gt;"Elamumaa")*(H7364&lt;&gt;"Elamumaa"),IF(Z7364=0,"",Z7364),"")</f>
        <v/>
      </c>
      <c r="AG7364" s="17">
        <v>1</v>
      </c>
      <c r="AH7364">
        <f t="shared" si="1115"/>
        <v>2.8</v>
      </c>
      <c r="AI7364">
        <v>0.14499999999999999</v>
      </c>
      <c r="AJ7364">
        <f t="shared" si="1117"/>
        <v>0.40599999999999997</v>
      </c>
      <c r="AK7364" t="str">
        <f t="shared" si="1116"/>
        <v/>
      </c>
      <c r="AL7364" t="str">
        <f t="shared" si="1113"/>
        <v/>
      </c>
    </row>
    <row r="7365" spans="1:39" x14ac:dyDescent="0.2">
      <c r="A7365" t="s">
        <v>15914</v>
      </c>
      <c r="B7365" t="s">
        <v>52</v>
      </c>
      <c r="C7365" t="s">
        <v>15915</v>
      </c>
      <c r="D7365" s="1">
        <v>37497</v>
      </c>
      <c r="E7365" s="1">
        <v>43456</v>
      </c>
      <c r="F7365" t="s">
        <v>19</v>
      </c>
      <c r="I7365">
        <v>100</v>
      </c>
      <c r="J7365">
        <v>0</v>
      </c>
      <c r="K7365">
        <v>0</v>
      </c>
      <c r="L7365">
        <v>1279</v>
      </c>
      <c r="M7365">
        <v>1279</v>
      </c>
      <c r="N7365" t="s">
        <v>20</v>
      </c>
      <c r="O7365" t="s">
        <v>15916</v>
      </c>
      <c r="P7365" t="s">
        <v>28</v>
      </c>
      <c r="Q7365" t="s">
        <v>34233</v>
      </c>
      <c r="R7365" t="s">
        <v>34233</v>
      </c>
      <c r="S7365" t="s">
        <v>32628</v>
      </c>
      <c r="T7365" t="s">
        <v>34354</v>
      </c>
      <c r="U7365" t="s">
        <v>32634</v>
      </c>
      <c r="V7365" t="s">
        <v>33322</v>
      </c>
      <c r="X7365">
        <v>2</v>
      </c>
      <c r="Y7365">
        <v>1</v>
      </c>
      <c r="AB7365">
        <v>20</v>
      </c>
      <c r="AC7365">
        <v>1</v>
      </c>
      <c r="AD7365" t="str">
        <f t="shared" si="1112"/>
        <v/>
      </c>
      <c r="AE7365" t="str">
        <f t="shared" si="1118"/>
        <v/>
      </c>
      <c r="AF7365" t="str">
        <f t="shared" si="1110"/>
        <v/>
      </c>
      <c r="AG7365">
        <f t="shared" si="1119"/>
        <v>1</v>
      </c>
      <c r="AH7365">
        <f t="shared" si="1115"/>
        <v>2.8</v>
      </c>
      <c r="AI7365">
        <v>0.14499999999999999</v>
      </c>
      <c r="AJ7365">
        <f t="shared" si="1117"/>
        <v>0.40599999999999997</v>
      </c>
      <c r="AK7365" t="str">
        <f t="shared" si="1116"/>
        <v/>
      </c>
      <c r="AL7365" t="str">
        <f t="shared" si="1113"/>
        <v/>
      </c>
    </row>
    <row r="7366" spans="1:39" x14ac:dyDescent="0.2">
      <c r="A7366" t="s">
        <v>11734</v>
      </c>
      <c r="B7366" t="s">
        <v>52</v>
      </c>
      <c r="C7366" t="s">
        <v>11735</v>
      </c>
      <c r="D7366" s="1">
        <v>36559</v>
      </c>
      <c r="E7366" s="1">
        <v>43456</v>
      </c>
      <c r="F7366" t="s">
        <v>19</v>
      </c>
      <c r="I7366">
        <v>100</v>
      </c>
      <c r="J7366">
        <v>0</v>
      </c>
      <c r="K7366">
        <v>0</v>
      </c>
      <c r="L7366">
        <v>1614</v>
      </c>
      <c r="M7366">
        <v>1614</v>
      </c>
      <c r="N7366" t="s">
        <v>20</v>
      </c>
      <c r="O7366" t="s">
        <v>11736</v>
      </c>
      <c r="P7366" t="s">
        <v>28</v>
      </c>
      <c r="Q7366" t="s">
        <v>34233</v>
      </c>
      <c r="R7366" t="s">
        <v>34233</v>
      </c>
      <c r="S7366" t="s">
        <v>32628</v>
      </c>
      <c r="T7366" t="s">
        <v>34349</v>
      </c>
      <c r="U7366" t="s">
        <v>32634</v>
      </c>
      <c r="V7366" t="s">
        <v>33323</v>
      </c>
      <c r="AC7366">
        <v>1</v>
      </c>
      <c r="AD7366" t="str">
        <f t="shared" si="1112"/>
        <v/>
      </c>
      <c r="AE7366" t="str">
        <f t="shared" si="1118"/>
        <v/>
      </c>
      <c r="AF7366" t="str">
        <f t="shared" si="1110"/>
        <v/>
      </c>
      <c r="AG7366">
        <f t="shared" si="1119"/>
        <v>1</v>
      </c>
      <c r="AH7366">
        <f t="shared" si="1115"/>
        <v>2.8</v>
      </c>
      <c r="AI7366">
        <v>0.14499999999999999</v>
      </c>
      <c r="AJ7366">
        <f t="shared" si="1117"/>
        <v>0.40599999999999997</v>
      </c>
      <c r="AK7366" t="str">
        <f t="shared" si="1116"/>
        <v/>
      </c>
      <c r="AL7366" t="str">
        <f t="shared" si="1113"/>
        <v/>
      </c>
    </row>
    <row r="7367" spans="1:39" x14ac:dyDescent="0.2">
      <c r="A7367" t="s">
        <v>1419</v>
      </c>
      <c r="B7367" t="s">
        <v>52</v>
      </c>
      <c r="C7367" t="s">
        <v>1420</v>
      </c>
      <c r="D7367" s="1">
        <v>35531</v>
      </c>
      <c r="E7367" s="1">
        <v>44594</v>
      </c>
      <c r="F7367" t="s">
        <v>19</v>
      </c>
      <c r="I7367">
        <v>100</v>
      </c>
      <c r="J7367">
        <v>0</v>
      </c>
      <c r="K7367">
        <v>0</v>
      </c>
      <c r="L7367">
        <v>965</v>
      </c>
      <c r="M7367">
        <v>965</v>
      </c>
      <c r="N7367" t="s">
        <v>20</v>
      </c>
      <c r="O7367" t="s">
        <v>1421</v>
      </c>
      <c r="P7367" t="s">
        <v>28</v>
      </c>
      <c r="Q7367" t="s">
        <v>34233</v>
      </c>
      <c r="R7367" t="s">
        <v>34233</v>
      </c>
      <c r="S7367" t="s">
        <v>32628</v>
      </c>
      <c r="T7367" t="s">
        <v>34349</v>
      </c>
      <c r="AD7367" t="str">
        <f t="shared" ref="AD7367" si="1126">IF((S7367="tühi")*(F7367&lt;&gt;"Elamumaa")*(G7367&lt;&gt;"Elamumaa")*(H7367&lt;&gt;"Elamumaa"),IF(Z7367=0,"",Z7367),"")</f>
        <v/>
      </c>
      <c r="AE7367" t="str">
        <f t="shared" ref="AE7367" si="1127">IF((S7367="tühi")*(AC7367&lt;&gt;""),AC7367,"")</f>
        <v/>
      </c>
      <c r="AF7367" t="str">
        <f t="shared" ref="AF7367" si="1128">IF((S7367&lt;&gt;"tühi")*(F7367&lt;&gt;"Elamumaa")*(G7367&lt;&gt;"Elamumaa")*(H7367&lt;&gt;"Elamumaa"),IF(Z7367=0,"",Z7367),"")</f>
        <v/>
      </c>
      <c r="AG7367" s="17">
        <v>1</v>
      </c>
      <c r="AH7367">
        <f t="shared" si="1115"/>
        <v>2.8</v>
      </c>
      <c r="AI7367">
        <v>0.14499999999999999</v>
      </c>
      <c r="AJ7367">
        <f t="shared" si="1117"/>
        <v>0.40599999999999997</v>
      </c>
      <c r="AK7367" t="str">
        <f t="shared" si="1116"/>
        <v/>
      </c>
      <c r="AL7367" t="str">
        <f t="shared" si="1113"/>
        <v/>
      </c>
    </row>
    <row r="7368" spans="1:39" x14ac:dyDescent="0.2">
      <c r="A7368" t="s">
        <v>15917</v>
      </c>
      <c r="B7368" t="s">
        <v>52</v>
      </c>
      <c r="C7368" t="s">
        <v>15918</v>
      </c>
      <c r="D7368" s="1">
        <v>37497</v>
      </c>
      <c r="E7368" s="1">
        <v>43951</v>
      </c>
      <c r="F7368" t="s">
        <v>19</v>
      </c>
      <c r="I7368">
        <v>100</v>
      </c>
      <c r="J7368">
        <v>0</v>
      </c>
      <c r="K7368">
        <v>0</v>
      </c>
      <c r="L7368">
        <v>1428</v>
      </c>
      <c r="M7368">
        <v>1428</v>
      </c>
      <c r="N7368" t="s">
        <v>20</v>
      </c>
      <c r="O7368" t="s">
        <v>15919</v>
      </c>
      <c r="P7368" t="s">
        <v>28</v>
      </c>
      <c r="Q7368" t="s">
        <v>34256</v>
      </c>
      <c r="R7368" t="s">
        <v>33783</v>
      </c>
      <c r="S7368" t="s">
        <v>33942</v>
      </c>
      <c r="T7368" t="s">
        <v>34233</v>
      </c>
      <c r="U7368" t="s">
        <v>32634</v>
      </c>
      <c r="V7368" t="s">
        <v>33322</v>
      </c>
      <c r="X7368">
        <v>2</v>
      </c>
      <c r="Y7368">
        <v>1</v>
      </c>
      <c r="AB7368">
        <v>20</v>
      </c>
      <c r="AC7368">
        <v>1</v>
      </c>
      <c r="AD7368" t="str">
        <f t="shared" si="1112"/>
        <v/>
      </c>
      <c r="AE7368">
        <f t="shared" si="1118"/>
        <v>1</v>
      </c>
      <c r="AF7368" t="str">
        <f t="shared" si="1110"/>
        <v/>
      </c>
      <c r="AG7368" t="str">
        <f t="shared" si="1119"/>
        <v/>
      </c>
      <c r="AH7368" t="str">
        <f t="shared" si="1115"/>
        <v/>
      </c>
      <c r="AI7368">
        <v>0.14499999999999999</v>
      </c>
      <c r="AJ7368" t="str">
        <f t="shared" si="1117"/>
        <v/>
      </c>
      <c r="AK7368">
        <f t="shared" si="1116"/>
        <v>2.8</v>
      </c>
      <c r="AL7368">
        <f t="shared" si="1113"/>
        <v>0.40599999999999997</v>
      </c>
    </row>
    <row r="7369" spans="1:39" x14ac:dyDescent="0.2">
      <c r="A7369" t="s">
        <v>20136</v>
      </c>
      <c r="B7369" t="s">
        <v>52</v>
      </c>
      <c r="C7369" t="s">
        <v>20137</v>
      </c>
      <c r="D7369" s="1">
        <v>38322</v>
      </c>
      <c r="E7369" s="1">
        <v>43456</v>
      </c>
      <c r="F7369" t="s">
        <v>19</v>
      </c>
      <c r="I7369">
        <v>100</v>
      </c>
      <c r="J7369">
        <v>0</v>
      </c>
      <c r="K7369">
        <v>0</v>
      </c>
      <c r="L7369">
        <v>1003</v>
      </c>
      <c r="M7369">
        <v>1003</v>
      </c>
      <c r="N7369" t="s">
        <v>20</v>
      </c>
      <c r="O7369" t="s">
        <v>20138</v>
      </c>
      <c r="P7369" t="s">
        <v>28</v>
      </c>
      <c r="Q7369" t="s">
        <v>34233</v>
      </c>
      <c r="R7369" t="s">
        <v>34233</v>
      </c>
      <c r="S7369" t="s">
        <v>33797</v>
      </c>
      <c r="T7369" t="s">
        <v>34349</v>
      </c>
      <c r="AD7369" t="str">
        <f t="shared" ref="AD7369:AD7371" si="1129">IF((S7369="tühi")*(F7369&lt;&gt;"Elamumaa")*(G7369&lt;&gt;"Elamumaa")*(H7369&lt;&gt;"Elamumaa"),IF(Z7369=0,"",Z7369),"")</f>
        <v/>
      </c>
      <c r="AE7369" t="str">
        <f t="shared" ref="AE7369:AE7371" si="1130">IF((S7369="tühi")*(AC7369&lt;&gt;""),AC7369,"")</f>
        <v/>
      </c>
      <c r="AF7369" t="str">
        <f t="shared" ref="AF7369:AF7371" si="1131">IF((S7369&lt;&gt;"tühi")*(F7369&lt;&gt;"Elamumaa")*(G7369&lt;&gt;"Elamumaa")*(H7369&lt;&gt;"Elamumaa"),IF(Z7369=0,"",Z7369),"")</f>
        <v/>
      </c>
      <c r="AG7369" s="17">
        <v>1</v>
      </c>
      <c r="AH7369">
        <f t="shared" si="1115"/>
        <v>2.8</v>
      </c>
      <c r="AI7369">
        <v>0.14499999999999999</v>
      </c>
      <c r="AJ7369">
        <f t="shared" si="1117"/>
        <v>0.40599999999999997</v>
      </c>
      <c r="AK7369" t="str">
        <f t="shared" si="1116"/>
        <v/>
      </c>
      <c r="AL7369" t="str">
        <f t="shared" si="1113"/>
        <v/>
      </c>
    </row>
    <row r="7370" spans="1:39" x14ac:dyDescent="0.2">
      <c r="A7370" t="s">
        <v>10819</v>
      </c>
      <c r="B7370" t="s">
        <v>52</v>
      </c>
      <c r="C7370" t="s">
        <v>10820</v>
      </c>
      <c r="D7370" s="1">
        <v>36448</v>
      </c>
      <c r="E7370" s="1">
        <v>43456</v>
      </c>
      <c r="F7370" t="s">
        <v>19</v>
      </c>
      <c r="I7370">
        <v>100</v>
      </c>
      <c r="J7370">
        <v>0</v>
      </c>
      <c r="K7370">
        <v>0</v>
      </c>
      <c r="L7370">
        <v>1032</v>
      </c>
      <c r="M7370">
        <v>1032</v>
      </c>
      <c r="N7370" t="s">
        <v>20</v>
      </c>
      <c r="O7370" t="s">
        <v>10821</v>
      </c>
      <c r="P7370" t="s">
        <v>28</v>
      </c>
      <c r="Q7370" t="s">
        <v>34233</v>
      </c>
      <c r="R7370" t="s">
        <v>34233</v>
      </c>
      <c r="S7370" t="s">
        <v>32628</v>
      </c>
      <c r="T7370" t="s">
        <v>34349</v>
      </c>
      <c r="AD7370" t="str">
        <f t="shared" si="1129"/>
        <v/>
      </c>
      <c r="AE7370" t="str">
        <f t="shared" si="1130"/>
        <v/>
      </c>
      <c r="AF7370" t="str">
        <f t="shared" si="1131"/>
        <v/>
      </c>
      <c r="AG7370" s="17">
        <v>1</v>
      </c>
      <c r="AH7370">
        <f t="shared" si="1115"/>
        <v>2.8</v>
      </c>
      <c r="AI7370">
        <v>0.14499999999999999</v>
      </c>
      <c r="AJ7370">
        <f t="shared" si="1117"/>
        <v>0.40599999999999997</v>
      </c>
      <c r="AK7370" t="str">
        <f t="shared" si="1116"/>
        <v/>
      </c>
      <c r="AL7370" t="str">
        <f t="shared" si="1113"/>
        <v/>
      </c>
    </row>
    <row r="7371" spans="1:39" x14ac:dyDescent="0.2">
      <c r="A7371" t="s">
        <v>7510</v>
      </c>
      <c r="B7371" t="s">
        <v>52</v>
      </c>
      <c r="C7371" t="s">
        <v>7511</v>
      </c>
      <c r="D7371" s="1">
        <v>36139</v>
      </c>
      <c r="E7371" s="1">
        <v>43456</v>
      </c>
      <c r="F7371" t="s">
        <v>19</v>
      </c>
      <c r="I7371">
        <v>100</v>
      </c>
      <c r="J7371">
        <v>0</v>
      </c>
      <c r="K7371">
        <v>0</v>
      </c>
      <c r="L7371">
        <v>1594</v>
      </c>
      <c r="M7371">
        <v>1594</v>
      </c>
      <c r="N7371" t="s">
        <v>20</v>
      </c>
      <c r="O7371" t="s">
        <v>7512</v>
      </c>
      <c r="P7371" t="s">
        <v>28</v>
      </c>
      <c r="Q7371" t="s">
        <v>34233</v>
      </c>
      <c r="R7371" t="s">
        <v>34233</v>
      </c>
      <c r="S7371" t="s">
        <v>33797</v>
      </c>
      <c r="T7371" t="s">
        <v>34349</v>
      </c>
      <c r="AD7371" t="str">
        <f t="shared" si="1129"/>
        <v/>
      </c>
      <c r="AE7371" t="str">
        <f t="shared" si="1130"/>
        <v/>
      </c>
      <c r="AF7371" t="str">
        <f t="shared" si="1131"/>
        <v/>
      </c>
      <c r="AG7371" s="17">
        <v>1</v>
      </c>
      <c r="AH7371">
        <f t="shared" si="1115"/>
        <v>2.8</v>
      </c>
      <c r="AI7371">
        <v>0.14499999999999999</v>
      </c>
      <c r="AJ7371">
        <f t="shared" si="1117"/>
        <v>0.40599999999999997</v>
      </c>
      <c r="AK7371" t="str">
        <f t="shared" si="1116"/>
        <v/>
      </c>
      <c r="AL7371" t="str">
        <f t="shared" si="1113"/>
        <v/>
      </c>
    </row>
    <row r="7372" spans="1:39" x14ac:dyDescent="0.2">
      <c r="A7372" t="s">
        <v>1305</v>
      </c>
      <c r="B7372" t="s">
        <v>52</v>
      </c>
      <c r="C7372" t="s">
        <v>1306</v>
      </c>
      <c r="D7372" s="1">
        <v>35394</v>
      </c>
      <c r="E7372" s="1">
        <v>43456</v>
      </c>
      <c r="F7372" t="s">
        <v>19</v>
      </c>
      <c r="I7372">
        <v>100</v>
      </c>
      <c r="J7372">
        <v>0</v>
      </c>
      <c r="K7372">
        <v>0</v>
      </c>
      <c r="L7372">
        <v>960</v>
      </c>
      <c r="M7372">
        <v>960</v>
      </c>
      <c r="N7372" t="s">
        <v>20</v>
      </c>
      <c r="O7372" t="s">
        <v>1307</v>
      </c>
      <c r="P7372" t="s">
        <v>28</v>
      </c>
      <c r="Q7372" t="s">
        <v>34233</v>
      </c>
      <c r="R7372" t="s">
        <v>34233</v>
      </c>
      <c r="S7372" t="s">
        <v>32628</v>
      </c>
      <c r="T7372" t="s">
        <v>34357</v>
      </c>
      <c r="V7372" t="s">
        <v>33324</v>
      </c>
      <c r="AD7372" t="str">
        <f t="shared" si="1112"/>
        <v/>
      </c>
      <c r="AE7372" t="str">
        <f t="shared" si="1118"/>
        <v/>
      </c>
      <c r="AF7372" t="str">
        <f t="shared" si="1110"/>
        <v/>
      </c>
      <c r="AG7372" s="17">
        <v>1</v>
      </c>
      <c r="AH7372">
        <f t="shared" si="1115"/>
        <v>2.8</v>
      </c>
      <c r="AI7372">
        <v>0.14499999999999999</v>
      </c>
      <c r="AJ7372">
        <f t="shared" si="1117"/>
        <v>0.40599999999999997</v>
      </c>
      <c r="AK7372" t="str">
        <f t="shared" si="1116"/>
        <v/>
      </c>
      <c r="AL7372" t="str">
        <f t="shared" si="1113"/>
        <v/>
      </c>
      <c r="AM7372" t="s">
        <v>34053</v>
      </c>
    </row>
    <row r="7373" spans="1:39" x14ac:dyDescent="0.2">
      <c r="A7373" t="s">
        <v>10930</v>
      </c>
      <c r="B7373" t="s">
        <v>52</v>
      </c>
      <c r="C7373" t="s">
        <v>10931</v>
      </c>
      <c r="D7373" s="1">
        <v>36488</v>
      </c>
      <c r="E7373" s="1">
        <v>43456</v>
      </c>
      <c r="F7373" t="s">
        <v>19</v>
      </c>
      <c r="I7373">
        <v>100</v>
      </c>
      <c r="J7373">
        <v>0</v>
      </c>
      <c r="K7373">
        <v>0</v>
      </c>
      <c r="L7373">
        <v>1023</v>
      </c>
      <c r="M7373">
        <v>1023</v>
      </c>
      <c r="N7373" t="s">
        <v>20</v>
      </c>
      <c r="O7373" t="s">
        <v>10932</v>
      </c>
      <c r="P7373" t="s">
        <v>28</v>
      </c>
      <c r="Q7373" t="s">
        <v>34256</v>
      </c>
      <c r="R7373" t="s">
        <v>33783</v>
      </c>
      <c r="S7373" t="s">
        <v>33942</v>
      </c>
      <c r="T7373" t="s">
        <v>34233</v>
      </c>
      <c r="V7373" t="s">
        <v>33324</v>
      </c>
      <c r="AD7373" t="str">
        <f t="shared" si="1112"/>
        <v/>
      </c>
      <c r="AE7373" s="16">
        <v>1</v>
      </c>
      <c r="AF7373" t="str">
        <f t="shared" si="1110"/>
        <v/>
      </c>
      <c r="AG7373" t="str">
        <f t="shared" si="1119"/>
        <v/>
      </c>
      <c r="AH7373" t="str">
        <f t="shared" si="1115"/>
        <v/>
      </c>
      <c r="AI7373">
        <v>0.14499999999999999</v>
      </c>
      <c r="AJ7373" t="str">
        <f t="shared" si="1117"/>
        <v/>
      </c>
      <c r="AK7373">
        <f t="shared" si="1116"/>
        <v>2.8</v>
      </c>
      <c r="AL7373">
        <f t="shared" si="1113"/>
        <v>0.40599999999999997</v>
      </c>
      <c r="AM7373" t="s">
        <v>34053</v>
      </c>
    </row>
    <row r="7374" spans="1:39" x14ac:dyDescent="0.2">
      <c r="A7374" t="s">
        <v>8159</v>
      </c>
      <c r="B7374" t="s">
        <v>52</v>
      </c>
      <c r="C7374" t="s">
        <v>8160</v>
      </c>
      <c r="D7374" s="1">
        <v>36201</v>
      </c>
      <c r="E7374" s="1">
        <v>43456</v>
      </c>
      <c r="F7374" t="s">
        <v>19</v>
      </c>
      <c r="I7374">
        <v>100</v>
      </c>
      <c r="J7374">
        <v>0</v>
      </c>
      <c r="K7374">
        <v>0</v>
      </c>
      <c r="L7374">
        <v>2265</v>
      </c>
      <c r="M7374">
        <v>2265</v>
      </c>
      <c r="N7374" t="s">
        <v>20</v>
      </c>
      <c r="O7374" t="s">
        <v>8161</v>
      </c>
      <c r="P7374" t="s">
        <v>28</v>
      </c>
      <c r="Q7374" t="s">
        <v>34233</v>
      </c>
      <c r="R7374" t="s">
        <v>34233</v>
      </c>
      <c r="S7374" t="s">
        <v>32628</v>
      </c>
      <c r="T7374" t="s">
        <v>34357</v>
      </c>
      <c r="AD7374" t="str">
        <f t="shared" ref="AD7374:AD7375" si="1132">IF((S7374="tühi")*(F7374&lt;&gt;"Elamumaa")*(G7374&lt;&gt;"Elamumaa")*(H7374&lt;&gt;"Elamumaa"),IF(Z7374=0,"",Z7374),"")</f>
        <v/>
      </c>
      <c r="AE7374" t="str">
        <f t="shared" ref="AE7374:AE7375" si="1133">IF((S7374="tühi")*(AC7374&lt;&gt;""),AC7374,"")</f>
        <v/>
      </c>
      <c r="AF7374" t="str">
        <f t="shared" ref="AF7374:AF7375" si="1134">IF((S7374&lt;&gt;"tühi")*(F7374&lt;&gt;"Elamumaa")*(G7374&lt;&gt;"Elamumaa")*(H7374&lt;&gt;"Elamumaa"),IF(Z7374=0,"",Z7374),"")</f>
        <v/>
      </c>
      <c r="AG7374" s="17">
        <v>1</v>
      </c>
      <c r="AH7374">
        <f t="shared" si="1115"/>
        <v>2.8</v>
      </c>
      <c r="AI7374">
        <v>0.14499999999999999</v>
      </c>
      <c r="AJ7374">
        <f t="shared" si="1117"/>
        <v>0.40599999999999997</v>
      </c>
      <c r="AK7374" t="str">
        <f t="shared" si="1116"/>
        <v/>
      </c>
      <c r="AL7374" t="str">
        <f t="shared" si="1113"/>
        <v/>
      </c>
    </row>
    <row r="7375" spans="1:39" x14ac:dyDescent="0.2">
      <c r="A7375" t="s">
        <v>16625</v>
      </c>
      <c r="B7375" t="s">
        <v>52</v>
      </c>
      <c r="C7375" t="s">
        <v>16626</v>
      </c>
      <c r="D7375" s="1">
        <v>37579</v>
      </c>
      <c r="E7375" s="1">
        <v>43456</v>
      </c>
      <c r="F7375" t="s">
        <v>19</v>
      </c>
      <c r="I7375">
        <v>100</v>
      </c>
      <c r="J7375">
        <v>0</v>
      </c>
      <c r="K7375">
        <v>0</v>
      </c>
      <c r="L7375">
        <v>1876</v>
      </c>
      <c r="M7375">
        <v>1876</v>
      </c>
      <c r="N7375" t="s">
        <v>20</v>
      </c>
      <c r="O7375" t="s">
        <v>16627</v>
      </c>
      <c r="P7375" t="s">
        <v>28</v>
      </c>
      <c r="Q7375" t="s">
        <v>34233</v>
      </c>
      <c r="R7375" t="s">
        <v>34233</v>
      </c>
      <c r="S7375" t="s">
        <v>33797</v>
      </c>
      <c r="T7375" t="s">
        <v>34349</v>
      </c>
      <c r="V7375" t="s">
        <v>33324</v>
      </c>
      <c r="AD7375" t="str">
        <f t="shared" si="1132"/>
        <v/>
      </c>
      <c r="AE7375" t="str">
        <f t="shared" si="1133"/>
        <v/>
      </c>
      <c r="AF7375" t="str">
        <f t="shared" si="1134"/>
        <v/>
      </c>
      <c r="AG7375" s="17">
        <v>1</v>
      </c>
      <c r="AH7375">
        <f t="shared" si="1115"/>
        <v>2.8</v>
      </c>
      <c r="AI7375">
        <v>0.14499999999999999</v>
      </c>
      <c r="AJ7375">
        <f t="shared" si="1117"/>
        <v>0.40599999999999997</v>
      </c>
      <c r="AK7375" t="str">
        <f t="shared" si="1116"/>
        <v/>
      </c>
      <c r="AL7375" t="str">
        <f t="shared" si="1113"/>
        <v/>
      </c>
      <c r="AM7375" t="s">
        <v>34053</v>
      </c>
    </row>
    <row r="7376" spans="1:39" x14ac:dyDescent="0.2">
      <c r="A7376" t="s">
        <v>7318</v>
      </c>
      <c r="B7376" t="s">
        <v>52</v>
      </c>
      <c r="C7376" t="s">
        <v>7319</v>
      </c>
      <c r="D7376" s="1">
        <v>36209</v>
      </c>
      <c r="E7376" s="1">
        <v>43456</v>
      </c>
      <c r="F7376" t="s">
        <v>19</v>
      </c>
      <c r="I7376">
        <v>100</v>
      </c>
      <c r="J7376">
        <v>0</v>
      </c>
      <c r="K7376">
        <v>0</v>
      </c>
      <c r="L7376">
        <v>2075</v>
      </c>
      <c r="M7376">
        <v>2075</v>
      </c>
      <c r="N7376" t="s">
        <v>20</v>
      </c>
      <c r="O7376" t="s">
        <v>7320</v>
      </c>
      <c r="P7376" t="s">
        <v>28</v>
      </c>
      <c r="Q7376" t="s">
        <v>34233</v>
      </c>
      <c r="R7376" t="s">
        <v>34233</v>
      </c>
      <c r="S7376" t="s">
        <v>32628</v>
      </c>
      <c r="T7376" t="s">
        <v>34349</v>
      </c>
      <c r="AD7376" t="str">
        <f t="shared" ref="AD7376:AD7377" si="1135">IF((S7376="tühi")*(F7376&lt;&gt;"Elamumaa")*(G7376&lt;&gt;"Elamumaa")*(H7376&lt;&gt;"Elamumaa"),IF(Z7376=0,"",Z7376),"")</f>
        <v/>
      </c>
      <c r="AE7376" t="str">
        <f t="shared" ref="AE7376:AE7377" si="1136">IF((S7376="tühi")*(AC7376&lt;&gt;""),AC7376,"")</f>
        <v/>
      </c>
      <c r="AF7376" t="str">
        <f t="shared" ref="AF7376:AF7377" si="1137">IF((S7376&lt;&gt;"tühi")*(F7376&lt;&gt;"Elamumaa")*(G7376&lt;&gt;"Elamumaa")*(H7376&lt;&gt;"Elamumaa"),IF(Z7376=0,"",Z7376),"")</f>
        <v/>
      </c>
      <c r="AG7376" s="17">
        <v>1</v>
      </c>
      <c r="AH7376">
        <f t="shared" si="1115"/>
        <v>2.8</v>
      </c>
      <c r="AI7376">
        <v>0.14499999999999999</v>
      </c>
      <c r="AJ7376">
        <f t="shared" si="1117"/>
        <v>0.40599999999999997</v>
      </c>
      <c r="AK7376" t="str">
        <f t="shared" si="1116"/>
        <v/>
      </c>
      <c r="AL7376" t="str">
        <f t="shared" si="1113"/>
        <v/>
      </c>
    </row>
    <row r="7377" spans="1:39" x14ac:dyDescent="0.2">
      <c r="A7377" t="s">
        <v>22024</v>
      </c>
      <c r="B7377" t="s">
        <v>52</v>
      </c>
      <c r="C7377" t="s">
        <v>22025</v>
      </c>
      <c r="D7377" s="1">
        <v>35153</v>
      </c>
      <c r="E7377" s="1">
        <v>43456</v>
      </c>
      <c r="F7377" t="s">
        <v>19</v>
      </c>
      <c r="I7377">
        <v>100</v>
      </c>
      <c r="J7377">
        <v>0</v>
      </c>
      <c r="K7377">
        <v>0</v>
      </c>
      <c r="L7377">
        <v>950</v>
      </c>
      <c r="M7377">
        <v>950</v>
      </c>
      <c r="N7377" t="s">
        <v>20</v>
      </c>
      <c r="O7377" t="s">
        <v>22026</v>
      </c>
      <c r="P7377" t="s">
        <v>28</v>
      </c>
      <c r="Q7377" t="s">
        <v>34233</v>
      </c>
      <c r="R7377" t="s">
        <v>34233</v>
      </c>
      <c r="S7377" t="s">
        <v>32628</v>
      </c>
      <c r="T7377" t="s">
        <v>34349</v>
      </c>
      <c r="V7377" t="s">
        <v>33324</v>
      </c>
      <c r="AD7377" t="str">
        <f t="shared" si="1135"/>
        <v/>
      </c>
      <c r="AE7377" t="str">
        <f t="shared" si="1136"/>
        <v/>
      </c>
      <c r="AF7377" t="str">
        <f t="shared" si="1137"/>
        <v/>
      </c>
      <c r="AG7377" s="17">
        <v>1</v>
      </c>
      <c r="AH7377">
        <f t="shared" si="1115"/>
        <v>2.8</v>
      </c>
      <c r="AI7377">
        <v>0.14499999999999999</v>
      </c>
      <c r="AJ7377">
        <f t="shared" si="1117"/>
        <v>0.40599999999999997</v>
      </c>
      <c r="AK7377" t="str">
        <f t="shared" si="1116"/>
        <v/>
      </c>
      <c r="AL7377" t="str">
        <f t="shared" si="1113"/>
        <v/>
      </c>
      <c r="AM7377" t="s">
        <v>34053</v>
      </c>
    </row>
    <row r="7378" spans="1:39" x14ac:dyDescent="0.2">
      <c r="A7378" t="s">
        <v>14249</v>
      </c>
      <c r="B7378" t="s">
        <v>52</v>
      </c>
      <c r="C7378" t="s">
        <v>14250</v>
      </c>
      <c r="D7378" s="1">
        <v>37152</v>
      </c>
      <c r="E7378" s="1">
        <v>43456</v>
      </c>
      <c r="F7378" t="s">
        <v>19</v>
      </c>
      <c r="I7378">
        <v>100</v>
      </c>
      <c r="J7378">
        <v>0</v>
      </c>
      <c r="K7378">
        <v>0</v>
      </c>
      <c r="L7378">
        <v>959</v>
      </c>
      <c r="M7378">
        <v>959</v>
      </c>
      <c r="N7378" t="s">
        <v>20</v>
      </c>
      <c r="O7378" t="s">
        <v>14251</v>
      </c>
      <c r="P7378" t="s">
        <v>28</v>
      </c>
      <c r="Q7378" t="s">
        <v>34256</v>
      </c>
      <c r="R7378" t="s">
        <v>33783</v>
      </c>
      <c r="S7378" t="s">
        <v>33942</v>
      </c>
      <c r="T7378" t="s">
        <v>34233</v>
      </c>
      <c r="V7378" t="s">
        <v>33324</v>
      </c>
      <c r="AD7378" t="str">
        <f t="shared" si="1112"/>
        <v/>
      </c>
      <c r="AE7378" s="16">
        <v>1</v>
      </c>
      <c r="AF7378" t="str">
        <f t="shared" ref="AF7378:AF7441" si="1138">IF((S7378&lt;&gt;"tühi")*(F7378&lt;&gt;"Elamumaa")*(G7378&lt;&gt;"Elamumaa")*(H7378&lt;&gt;"Elamumaa"),IF(Z7378=0,"",Z7378),"")</f>
        <v/>
      </c>
      <c r="AG7378" t="str">
        <f t="shared" si="1119"/>
        <v/>
      </c>
      <c r="AH7378" t="str">
        <f t="shared" si="1115"/>
        <v/>
      </c>
      <c r="AI7378">
        <v>0.14499999999999999</v>
      </c>
      <c r="AJ7378" t="str">
        <f t="shared" si="1117"/>
        <v/>
      </c>
      <c r="AK7378">
        <f t="shared" si="1116"/>
        <v>2.8</v>
      </c>
      <c r="AL7378">
        <f t="shared" si="1113"/>
        <v>0.40599999999999997</v>
      </c>
      <c r="AM7378" t="s">
        <v>34053</v>
      </c>
    </row>
    <row r="7379" spans="1:39" x14ac:dyDescent="0.2">
      <c r="A7379" t="s">
        <v>1452</v>
      </c>
      <c r="B7379" t="s">
        <v>52</v>
      </c>
      <c r="C7379" t="s">
        <v>1453</v>
      </c>
      <c r="D7379" s="1">
        <v>35531</v>
      </c>
      <c r="E7379" s="1">
        <v>43456</v>
      </c>
      <c r="F7379" t="s">
        <v>19</v>
      </c>
      <c r="I7379">
        <v>100</v>
      </c>
      <c r="J7379">
        <v>0</v>
      </c>
      <c r="K7379">
        <v>0</v>
      </c>
      <c r="L7379">
        <v>1171</v>
      </c>
      <c r="M7379">
        <v>1171</v>
      </c>
      <c r="N7379" t="s">
        <v>20</v>
      </c>
      <c r="O7379" t="s">
        <v>1454</v>
      </c>
      <c r="P7379" t="s">
        <v>28</v>
      </c>
      <c r="Q7379" t="s">
        <v>34233</v>
      </c>
      <c r="R7379" t="s">
        <v>34233</v>
      </c>
      <c r="S7379" t="s">
        <v>32628</v>
      </c>
      <c r="T7379" t="s">
        <v>34349</v>
      </c>
      <c r="AD7379" t="str">
        <f t="shared" ref="AD7379:AD7380" si="1139">IF((S7379="tühi")*(F7379&lt;&gt;"Elamumaa")*(G7379&lt;&gt;"Elamumaa")*(H7379&lt;&gt;"Elamumaa"),IF(Z7379=0,"",Z7379),"")</f>
        <v/>
      </c>
      <c r="AE7379" t="str">
        <f t="shared" ref="AE7379" si="1140">IF((S7379="tühi")*(AC7379&lt;&gt;""),AC7379,"")</f>
        <v/>
      </c>
      <c r="AF7379" t="str">
        <f t="shared" si="1138"/>
        <v/>
      </c>
      <c r="AG7379" s="17">
        <v>1</v>
      </c>
      <c r="AH7379">
        <f t="shared" si="1115"/>
        <v>2.8</v>
      </c>
      <c r="AI7379">
        <v>0.14499999999999999</v>
      </c>
      <c r="AJ7379">
        <f t="shared" si="1117"/>
        <v>0.40599999999999997</v>
      </c>
      <c r="AK7379" t="str">
        <f t="shared" si="1116"/>
        <v/>
      </c>
      <c r="AL7379" t="str">
        <f t="shared" si="1113"/>
        <v/>
      </c>
    </row>
    <row r="7380" spans="1:39" x14ac:dyDescent="0.2">
      <c r="A7380" t="s">
        <v>1118</v>
      </c>
      <c r="B7380" t="s">
        <v>52</v>
      </c>
      <c r="C7380" t="s">
        <v>1119</v>
      </c>
      <c r="D7380" s="1">
        <v>35326</v>
      </c>
      <c r="E7380" s="1">
        <v>43456</v>
      </c>
      <c r="F7380" t="s">
        <v>19</v>
      </c>
      <c r="I7380">
        <v>100</v>
      </c>
      <c r="J7380">
        <v>0</v>
      </c>
      <c r="K7380">
        <v>0</v>
      </c>
      <c r="L7380">
        <v>958</v>
      </c>
      <c r="M7380">
        <v>958</v>
      </c>
      <c r="N7380" t="s">
        <v>20</v>
      </c>
      <c r="O7380" t="s">
        <v>1120</v>
      </c>
      <c r="P7380" t="s">
        <v>28</v>
      </c>
      <c r="Q7380" t="s">
        <v>34256</v>
      </c>
      <c r="R7380" t="s">
        <v>33783</v>
      </c>
      <c r="S7380" t="s">
        <v>33942</v>
      </c>
      <c r="T7380" t="s">
        <v>34233</v>
      </c>
      <c r="V7380" t="s">
        <v>33324</v>
      </c>
      <c r="AD7380" t="str">
        <f t="shared" si="1139"/>
        <v/>
      </c>
      <c r="AE7380" s="16">
        <v>1</v>
      </c>
      <c r="AF7380" t="str">
        <f t="shared" si="1138"/>
        <v/>
      </c>
      <c r="AG7380" t="str">
        <f t="shared" si="1119"/>
        <v/>
      </c>
      <c r="AH7380" t="str">
        <f t="shared" si="1115"/>
        <v/>
      </c>
      <c r="AI7380">
        <v>0.14499999999999999</v>
      </c>
      <c r="AJ7380" t="str">
        <f t="shared" si="1117"/>
        <v/>
      </c>
      <c r="AK7380">
        <f t="shared" si="1116"/>
        <v>2.8</v>
      </c>
      <c r="AL7380">
        <f t="shared" si="1113"/>
        <v>0.40599999999999997</v>
      </c>
      <c r="AM7380" t="s">
        <v>34053</v>
      </c>
    </row>
    <row r="7381" spans="1:39" x14ac:dyDescent="0.2">
      <c r="A7381" t="s">
        <v>12064</v>
      </c>
      <c r="B7381" t="s">
        <v>52</v>
      </c>
      <c r="C7381" t="s">
        <v>12065</v>
      </c>
      <c r="D7381" s="1">
        <v>36630</v>
      </c>
      <c r="E7381" s="1">
        <v>43951</v>
      </c>
      <c r="F7381" t="s">
        <v>19</v>
      </c>
      <c r="I7381">
        <v>100</v>
      </c>
      <c r="J7381">
        <v>0</v>
      </c>
      <c r="K7381">
        <v>0</v>
      </c>
      <c r="L7381">
        <v>960</v>
      </c>
      <c r="M7381">
        <v>960</v>
      </c>
      <c r="N7381" t="s">
        <v>20</v>
      </c>
      <c r="O7381" t="s">
        <v>1120</v>
      </c>
      <c r="P7381" t="s">
        <v>28</v>
      </c>
      <c r="Q7381" t="s">
        <v>34256</v>
      </c>
      <c r="R7381" t="s">
        <v>33783</v>
      </c>
      <c r="S7381" t="s">
        <v>33942</v>
      </c>
      <c r="T7381" t="s">
        <v>34233</v>
      </c>
      <c r="V7381" t="s">
        <v>33324</v>
      </c>
      <c r="AD7381" t="str">
        <f t="shared" si="1112"/>
        <v/>
      </c>
      <c r="AE7381" s="16">
        <v>1</v>
      </c>
      <c r="AF7381" t="str">
        <f t="shared" si="1138"/>
        <v/>
      </c>
      <c r="AG7381" t="str">
        <f t="shared" si="1119"/>
        <v/>
      </c>
      <c r="AH7381" t="str">
        <f t="shared" si="1115"/>
        <v/>
      </c>
      <c r="AI7381">
        <v>0.14499999999999999</v>
      </c>
      <c r="AJ7381" t="str">
        <f t="shared" si="1117"/>
        <v/>
      </c>
      <c r="AK7381">
        <f t="shared" si="1116"/>
        <v>2.8</v>
      </c>
      <c r="AL7381">
        <f t="shared" si="1113"/>
        <v>0.40599999999999997</v>
      </c>
      <c r="AM7381" t="s">
        <v>34053</v>
      </c>
    </row>
    <row r="7382" spans="1:39" x14ac:dyDescent="0.2">
      <c r="A7382" t="s">
        <v>9160</v>
      </c>
      <c r="B7382" t="s">
        <v>52</v>
      </c>
      <c r="C7382" t="s">
        <v>9161</v>
      </c>
      <c r="D7382" s="1">
        <v>36319</v>
      </c>
      <c r="E7382" s="1">
        <v>43456</v>
      </c>
      <c r="F7382" t="s">
        <v>19</v>
      </c>
      <c r="I7382">
        <v>100</v>
      </c>
      <c r="J7382">
        <v>0</v>
      </c>
      <c r="K7382">
        <v>0</v>
      </c>
      <c r="L7382">
        <v>2536</v>
      </c>
      <c r="M7382">
        <v>2536</v>
      </c>
      <c r="N7382" t="s">
        <v>20</v>
      </c>
      <c r="O7382" t="s">
        <v>9162</v>
      </c>
      <c r="P7382" t="s">
        <v>28</v>
      </c>
      <c r="Q7382" t="s">
        <v>34233</v>
      </c>
      <c r="R7382" t="s">
        <v>34233</v>
      </c>
      <c r="S7382" t="s">
        <v>32628</v>
      </c>
      <c r="T7382" t="s">
        <v>32634</v>
      </c>
      <c r="AD7382" t="str">
        <f t="shared" ref="AD7382" si="1141">IF((S7382="tühi")*(F7382&lt;&gt;"Elamumaa")*(G7382&lt;&gt;"Elamumaa")*(H7382&lt;&gt;"Elamumaa"),IF(Z7382=0,"",Z7382),"")</f>
        <v/>
      </c>
      <c r="AE7382" t="str">
        <f t="shared" ref="AE7382" si="1142">IF((S7382="tühi")*(AC7382&lt;&gt;""),AC7382,"")</f>
        <v/>
      </c>
      <c r="AF7382" t="str">
        <f t="shared" si="1138"/>
        <v/>
      </c>
      <c r="AG7382" s="17">
        <v>1</v>
      </c>
      <c r="AH7382">
        <f t="shared" si="1115"/>
        <v>2.8</v>
      </c>
      <c r="AI7382">
        <v>0.14499999999999999</v>
      </c>
      <c r="AJ7382">
        <f t="shared" si="1117"/>
        <v>0.40599999999999997</v>
      </c>
      <c r="AK7382" t="str">
        <f t="shared" si="1116"/>
        <v/>
      </c>
      <c r="AL7382" t="str">
        <f t="shared" si="1113"/>
        <v/>
      </c>
    </row>
    <row r="7383" spans="1:39" x14ac:dyDescent="0.2">
      <c r="A7383" t="s">
        <v>13714</v>
      </c>
      <c r="B7383" t="s">
        <v>52</v>
      </c>
      <c r="C7383" t="s">
        <v>13715</v>
      </c>
      <c r="D7383" s="1">
        <v>37022</v>
      </c>
      <c r="E7383" s="1">
        <v>43456</v>
      </c>
      <c r="F7383" t="s">
        <v>19</v>
      </c>
      <c r="I7383">
        <v>100</v>
      </c>
      <c r="J7383">
        <v>0</v>
      </c>
      <c r="K7383">
        <v>0</v>
      </c>
      <c r="L7383">
        <v>1452</v>
      </c>
      <c r="M7383">
        <v>1452</v>
      </c>
      <c r="N7383" t="s">
        <v>20</v>
      </c>
      <c r="O7383" t="s">
        <v>13716</v>
      </c>
      <c r="P7383" t="s">
        <v>28</v>
      </c>
      <c r="Q7383" t="s">
        <v>34233</v>
      </c>
      <c r="R7383" t="s">
        <v>34233</v>
      </c>
      <c r="S7383" t="s">
        <v>33801</v>
      </c>
      <c r="T7383" t="s">
        <v>34357</v>
      </c>
      <c r="U7383" t="s">
        <v>32634</v>
      </c>
      <c r="V7383" t="s">
        <v>33325</v>
      </c>
      <c r="W7383">
        <v>290</v>
      </c>
      <c r="X7383">
        <v>2</v>
      </c>
      <c r="Y7383" t="s">
        <v>32654</v>
      </c>
      <c r="AA7383">
        <v>7.7</v>
      </c>
      <c r="AB7383">
        <v>20</v>
      </c>
      <c r="AC7383">
        <v>1</v>
      </c>
      <c r="AD7383" t="str">
        <f t="shared" si="1112"/>
        <v/>
      </c>
      <c r="AE7383" t="str">
        <f t="shared" ref="AE7383:AE7413" si="1143">IF((S7383="tühi")*(AC7383&lt;&gt;""),AC7383,"")</f>
        <v/>
      </c>
      <c r="AF7383" t="str">
        <f t="shared" si="1138"/>
        <v/>
      </c>
      <c r="AG7383">
        <f t="shared" si="1119"/>
        <v>1</v>
      </c>
      <c r="AH7383">
        <f t="shared" si="1115"/>
        <v>2.8</v>
      </c>
      <c r="AI7383">
        <v>0.14499999999999999</v>
      </c>
      <c r="AJ7383">
        <f t="shared" si="1117"/>
        <v>0.40599999999999997</v>
      </c>
      <c r="AK7383" t="str">
        <f t="shared" si="1116"/>
        <v/>
      </c>
      <c r="AL7383" t="str">
        <f t="shared" si="1113"/>
        <v/>
      </c>
    </row>
    <row r="7384" spans="1:39" x14ac:dyDescent="0.2">
      <c r="A7384" t="s">
        <v>32135</v>
      </c>
      <c r="B7384" t="s">
        <v>52</v>
      </c>
      <c r="C7384" t="s">
        <v>32136</v>
      </c>
      <c r="D7384" s="1">
        <v>44592</v>
      </c>
      <c r="E7384" s="1">
        <v>44592</v>
      </c>
      <c r="F7384" t="s">
        <v>19</v>
      </c>
      <c r="I7384">
        <v>100</v>
      </c>
      <c r="J7384">
        <v>0</v>
      </c>
      <c r="K7384">
        <v>0</v>
      </c>
      <c r="L7384">
        <v>3016</v>
      </c>
      <c r="M7384">
        <v>3016</v>
      </c>
      <c r="N7384" t="s">
        <v>20</v>
      </c>
      <c r="O7384" t="s">
        <v>32137</v>
      </c>
      <c r="P7384" t="s">
        <v>28</v>
      </c>
      <c r="Q7384" t="s">
        <v>34256</v>
      </c>
      <c r="R7384" t="s">
        <v>33783</v>
      </c>
      <c r="S7384" t="s">
        <v>33942</v>
      </c>
      <c r="T7384" t="s">
        <v>34233</v>
      </c>
      <c r="U7384" t="s">
        <v>32634</v>
      </c>
      <c r="V7384" t="s">
        <v>33321</v>
      </c>
      <c r="W7384">
        <v>300</v>
      </c>
      <c r="X7384">
        <v>2</v>
      </c>
      <c r="Y7384" t="s">
        <v>32654</v>
      </c>
      <c r="Z7384">
        <v>500</v>
      </c>
      <c r="AB7384">
        <v>10.3</v>
      </c>
      <c r="AC7384">
        <v>1</v>
      </c>
      <c r="AD7384" t="str">
        <f t="shared" si="1112"/>
        <v/>
      </c>
      <c r="AE7384">
        <f t="shared" si="1143"/>
        <v>1</v>
      </c>
      <c r="AF7384" t="str">
        <f t="shared" si="1138"/>
        <v/>
      </c>
      <c r="AG7384" t="str">
        <f t="shared" si="1119"/>
        <v/>
      </c>
      <c r="AH7384" t="str">
        <f t="shared" si="1115"/>
        <v/>
      </c>
      <c r="AI7384">
        <v>0.14499999999999999</v>
      </c>
      <c r="AJ7384" t="str">
        <f t="shared" si="1117"/>
        <v/>
      </c>
      <c r="AK7384">
        <f t="shared" si="1116"/>
        <v>2.8</v>
      </c>
      <c r="AL7384">
        <f t="shared" si="1113"/>
        <v>0.40599999999999997</v>
      </c>
    </row>
    <row r="7385" spans="1:39" x14ac:dyDescent="0.2">
      <c r="A7385" t="s">
        <v>16309</v>
      </c>
      <c r="B7385" t="s">
        <v>52</v>
      </c>
      <c r="C7385" t="s">
        <v>16310</v>
      </c>
      <c r="D7385" s="1">
        <v>37588</v>
      </c>
      <c r="E7385" s="1">
        <v>44592</v>
      </c>
      <c r="F7385" t="s">
        <v>19</v>
      </c>
      <c r="I7385">
        <v>100</v>
      </c>
      <c r="J7385">
        <v>0</v>
      </c>
      <c r="K7385">
        <v>0</v>
      </c>
      <c r="L7385">
        <v>1617</v>
      </c>
      <c r="M7385">
        <v>1617</v>
      </c>
      <c r="N7385" t="s">
        <v>20</v>
      </c>
      <c r="O7385" t="s">
        <v>16311</v>
      </c>
      <c r="P7385" t="s">
        <v>28</v>
      </c>
      <c r="Q7385" t="s">
        <v>34233</v>
      </c>
      <c r="R7385" t="s">
        <v>34233</v>
      </c>
      <c r="S7385" t="s">
        <v>32628</v>
      </c>
      <c r="T7385" t="s">
        <v>32634</v>
      </c>
      <c r="U7385" t="s">
        <v>32634</v>
      </c>
      <c r="V7385" t="s">
        <v>33321</v>
      </c>
      <c r="W7385">
        <v>260</v>
      </c>
      <c r="X7385">
        <v>2</v>
      </c>
      <c r="Y7385" t="s">
        <v>32654</v>
      </c>
      <c r="Z7385">
        <v>450</v>
      </c>
      <c r="AB7385">
        <v>17</v>
      </c>
      <c r="AC7385">
        <v>1</v>
      </c>
      <c r="AD7385" t="str">
        <f t="shared" si="1112"/>
        <v/>
      </c>
      <c r="AE7385" t="str">
        <f t="shared" si="1143"/>
        <v/>
      </c>
      <c r="AF7385" t="str">
        <f t="shared" si="1138"/>
        <v/>
      </c>
      <c r="AG7385">
        <f t="shared" si="1119"/>
        <v>1</v>
      </c>
      <c r="AH7385">
        <f t="shared" si="1115"/>
        <v>2.8</v>
      </c>
      <c r="AI7385">
        <v>0.14499999999999999</v>
      </c>
      <c r="AJ7385">
        <f t="shared" si="1117"/>
        <v>0.40599999999999997</v>
      </c>
      <c r="AK7385" t="str">
        <f t="shared" si="1116"/>
        <v/>
      </c>
      <c r="AL7385" t="str">
        <f t="shared" si="1113"/>
        <v/>
      </c>
    </row>
    <row r="7386" spans="1:39" x14ac:dyDescent="0.2">
      <c r="A7386" t="s">
        <v>27515</v>
      </c>
      <c r="B7386" t="s">
        <v>52</v>
      </c>
      <c r="C7386" t="s">
        <v>27516</v>
      </c>
      <c r="D7386" s="1">
        <v>42044</v>
      </c>
      <c r="E7386" s="1">
        <v>43951</v>
      </c>
      <c r="F7386" t="s">
        <v>26</v>
      </c>
      <c r="I7386">
        <v>100</v>
      </c>
      <c r="J7386">
        <v>0</v>
      </c>
      <c r="K7386">
        <v>0</v>
      </c>
      <c r="L7386">
        <v>2199</v>
      </c>
      <c r="M7386">
        <v>2199</v>
      </c>
      <c r="N7386" t="s">
        <v>20</v>
      </c>
      <c r="O7386" t="s">
        <v>27517</v>
      </c>
      <c r="P7386" t="s">
        <v>44</v>
      </c>
      <c r="Q7386" t="s">
        <v>34233</v>
      </c>
      <c r="R7386" t="s">
        <v>34233</v>
      </c>
      <c r="S7386" t="s">
        <v>34233</v>
      </c>
      <c r="T7386" t="s">
        <v>34233</v>
      </c>
      <c r="AD7386" t="str">
        <f t="shared" si="1112"/>
        <v/>
      </c>
      <c r="AE7386" t="str">
        <f t="shared" si="1143"/>
        <v/>
      </c>
      <c r="AF7386" t="str">
        <f t="shared" si="1138"/>
        <v/>
      </c>
      <c r="AG7386" t="str">
        <f t="shared" si="1119"/>
        <v/>
      </c>
      <c r="AH7386" t="str">
        <f t="shared" si="1115"/>
        <v/>
      </c>
      <c r="AI7386">
        <v>0.14499999999999999</v>
      </c>
      <c r="AJ7386" t="str">
        <f t="shared" si="1117"/>
        <v/>
      </c>
      <c r="AK7386" t="str">
        <f t="shared" si="1116"/>
        <v/>
      </c>
      <c r="AL7386" t="str">
        <f t="shared" si="1113"/>
        <v/>
      </c>
    </row>
    <row r="7387" spans="1:39" x14ac:dyDescent="0.2">
      <c r="A7387" t="s">
        <v>13645</v>
      </c>
      <c r="B7387" t="s">
        <v>52</v>
      </c>
      <c r="C7387" t="s">
        <v>13646</v>
      </c>
      <c r="D7387" s="1">
        <v>37042</v>
      </c>
      <c r="E7387" s="1">
        <v>43456</v>
      </c>
      <c r="F7387" t="s">
        <v>19</v>
      </c>
      <c r="I7387">
        <v>100</v>
      </c>
      <c r="J7387">
        <v>0</v>
      </c>
      <c r="K7387">
        <v>0</v>
      </c>
      <c r="L7387">
        <v>1221</v>
      </c>
      <c r="M7387">
        <v>1221</v>
      </c>
      <c r="N7387" t="s">
        <v>20</v>
      </c>
      <c r="O7387" t="s">
        <v>13647</v>
      </c>
      <c r="P7387" t="s">
        <v>28</v>
      </c>
      <c r="Q7387" t="s">
        <v>34233</v>
      </c>
      <c r="R7387" t="s">
        <v>34233</v>
      </c>
      <c r="S7387" t="s">
        <v>32628</v>
      </c>
      <c r="T7387" t="s">
        <v>34354</v>
      </c>
      <c r="U7387" t="s">
        <v>32634</v>
      </c>
      <c r="V7387" t="s">
        <v>33316</v>
      </c>
      <c r="W7387">
        <v>180</v>
      </c>
      <c r="X7387">
        <v>2</v>
      </c>
      <c r="Y7387">
        <v>1</v>
      </c>
      <c r="AC7387">
        <v>1</v>
      </c>
      <c r="AD7387" t="str">
        <f t="shared" si="1112"/>
        <v/>
      </c>
      <c r="AE7387" t="str">
        <f t="shared" si="1143"/>
        <v/>
      </c>
      <c r="AF7387" t="str">
        <f t="shared" si="1138"/>
        <v/>
      </c>
      <c r="AG7387">
        <f t="shared" si="1119"/>
        <v>1</v>
      </c>
      <c r="AH7387">
        <f t="shared" si="1115"/>
        <v>2.8</v>
      </c>
      <c r="AI7387">
        <v>0.14499999999999999</v>
      </c>
      <c r="AJ7387">
        <f t="shared" si="1117"/>
        <v>0.40599999999999997</v>
      </c>
      <c r="AK7387" t="str">
        <f t="shared" si="1116"/>
        <v/>
      </c>
      <c r="AL7387" t="str">
        <f t="shared" si="1113"/>
        <v/>
      </c>
    </row>
    <row r="7388" spans="1:39" x14ac:dyDescent="0.2">
      <c r="A7388" t="s">
        <v>13579</v>
      </c>
      <c r="B7388" t="s">
        <v>52</v>
      </c>
      <c r="C7388" t="s">
        <v>13580</v>
      </c>
      <c r="D7388" s="1">
        <v>36971</v>
      </c>
      <c r="E7388" s="1">
        <v>43456</v>
      </c>
      <c r="F7388" t="s">
        <v>19</v>
      </c>
      <c r="I7388">
        <v>100</v>
      </c>
      <c r="J7388">
        <v>0</v>
      </c>
      <c r="K7388">
        <v>0</v>
      </c>
      <c r="L7388">
        <v>1420</v>
      </c>
      <c r="M7388">
        <v>1420</v>
      </c>
      <c r="N7388" t="s">
        <v>20</v>
      </c>
      <c r="O7388" t="s">
        <v>13581</v>
      </c>
      <c r="P7388" t="s">
        <v>28</v>
      </c>
      <c r="Q7388" t="s">
        <v>34233</v>
      </c>
      <c r="R7388" t="s">
        <v>34233</v>
      </c>
      <c r="S7388" t="s">
        <v>32628</v>
      </c>
      <c r="T7388" t="s">
        <v>34357</v>
      </c>
      <c r="U7388" t="s">
        <v>32634</v>
      </c>
      <c r="V7388" t="s">
        <v>33316</v>
      </c>
      <c r="W7388">
        <v>220</v>
      </c>
      <c r="X7388">
        <v>2</v>
      </c>
      <c r="Y7388" t="s">
        <v>32654</v>
      </c>
      <c r="AC7388">
        <v>1</v>
      </c>
      <c r="AD7388" t="str">
        <f t="shared" si="1112"/>
        <v/>
      </c>
      <c r="AE7388" t="str">
        <f t="shared" si="1143"/>
        <v/>
      </c>
      <c r="AF7388" t="str">
        <f t="shared" si="1138"/>
        <v/>
      </c>
      <c r="AG7388">
        <f t="shared" si="1119"/>
        <v>1</v>
      </c>
      <c r="AH7388">
        <f t="shared" si="1115"/>
        <v>2.8</v>
      </c>
      <c r="AI7388">
        <v>0.14499999999999999</v>
      </c>
      <c r="AJ7388">
        <f t="shared" si="1117"/>
        <v>0.40599999999999997</v>
      </c>
      <c r="AK7388" t="str">
        <f t="shared" si="1116"/>
        <v/>
      </c>
      <c r="AL7388" t="str">
        <f t="shared" si="1113"/>
        <v/>
      </c>
    </row>
    <row r="7389" spans="1:39" x14ac:dyDescent="0.2">
      <c r="A7389" t="s">
        <v>2859</v>
      </c>
      <c r="B7389" t="s">
        <v>52</v>
      </c>
      <c r="C7389" t="s">
        <v>2860</v>
      </c>
      <c r="D7389" s="1">
        <v>35852</v>
      </c>
      <c r="E7389" s="1">
        <v>43456</v>
      </c>
      <c r="F7389" t="s">
        <v>19</v>
      </c>
      <c r="I7389">
        <v>100</v>
      </c>
      <c r="J7389">
        <v>0</v>
      </c>
      <c r="K7389">
        <v>0</v>
      </c>
      <c r="L7389">
        <v>1439</v>
      </c>
      <c r="M7389">
        <v>1439</v>
      </c>
      <c r="N7389" t="s">
        <v>20</v>
      </c>
      <c r="O7389" t="s">
        <v>2861</v>
      </c>
      <c r="P7389" t="s">
        <v>28</v>
      </c>
      <c r="Q7389" t="s">
        <v>34233</v>
      </c>
      <c r="R7389" t="s">
        <v>34233</v>
      </c>
      <c r="S7389" t="s">
        <v>32628</v>
      </c>
      <c r="T7389" t="s">
        <v>34357</v>
      </c>
      <c r="U7389" t="s">
        <v>32634</v>
      </c>
      <c r="V7389" t="s">
        <v>33317</v>
      </c>
      <c r="X7389">
        <v>2</v>
      </c>
      <c r="AC7389">
        <v>1</v>
      </c>
      <c r="AD7389" t="str">
        <f t="shared" si="1112"/>
        <v/>
      </c>
      <c r="AE7389" t="str">
        <f t="shared" si="1143"/>
        <v/>
      </c>
      <c r="AF7389" t="str">
        <f t="shared" si="1138"/>
        <v/>
      </c>
      <c r="AG7389">
        <f t="shared" si="1119"/>
        <v>1</v>
      </c>
      <c r="AH7389">
        <f t="shared" si="1115"/>
        <v>2.8</v>
      </c>
      <c r="AI7389">
        <v>0.14499999999999999</v>
      </c>
      <c r="AJ7389">
        <f t="shared" si="1117"/>
        <v>0.40599999999999997</v>
      </c>
      <c r="AK7389" t="str">
        <f t="shared" si="1116"/>
        <v/>
      </c>
      <c r="AL7389" t="str">
        <f t="shared" si="1113"/>
        <v/>
      </c>
    </row>
    <row r="7390" spans="1:39" x14ac:dyDescent="0.2">
      <c r="A7390" t="s">
        <v>13582</v>
      </c>
      <c r="B7390" t="s">
        <v>52</v>
      </c>
      <c r="C7390" t="s">
        <v>13583</v>
      </c>
      <c r="D7390" s="1">
        <v>36971</v>
      </c>
      <c r="E7390" s="1">
        <v>43456</v>
      </c>
      <c r="F7390" t="s">
        <v>19</v>
      </c>
      <c r="I7390">
        <v>100</v>
      </c>
      <c r="J7390">
        <v>0</v>
      </c>
      <c r="K7390">
        <v>0</v>
      </c>
      <c r="L7390">
        <v>1807</v>
      </c>
      <c r="M7390">
        <v>1807</v>
      </c>
      <c r="N7390" t="s">
        <v>20</v>
      </c>
      <c r="O7390" t="s">
        <v>13584</v>
      </c>
      <c r="P7390" t="s">
        <v>28</v>
      </c>
      <c r="Q7390" t="s">
        <v>34233</v>
      </c>
      <c r="R7390" t="s">
        <v>34233</v>
      </c>
      <c r="S7390" t="s">
        <v>32628</v>
      </c>
      <c r="T7390" t="s">
        <v>34349</v>
      </c>
      <c r="U7390" t="s">
        <v>32634</v>
      </c>
      <c r="V7390" t="s">
        <v>33316</v>
      </c>
      <c r="W7390">
        <v>220</v>
      </c>
      <c r="X7390">
        <v>2</v>
      </c>
      <c r="Y7390" t="s">
        <v>32654</v>
      </c>
      <c r="AC7390">
        <v>1</v>
      </c>
      <c r="AD7390" t="str">
        <f t="shared" si="1112"/>
        <v/>
      </c>
      <c r="AE7390" t="str">
        <f t="shared" si="1143"/>
        <v/>
      </c>
      <c r="AF7390" t="str">
        <f t="shared" si="1138"/>
        <v/>
      </c>
      <c r="AG7390">
        <f t="shared" si="1119"/>
        <v>1</v>
      </c>
      <c r="AH7390">
        <f t="shared" si="1115"/>
        <v>2.8</v>
      </c>
      <c r="AI7390">
        <v>0.14499999999999999</v>
      </c>
      <c r="AJ7390">
        <f t="shared" si="1117"/>
        <v>0.40599999999999997</v>
      </c>
      <c r="AK7390" t="str">
        <f t="shared" si="1116"/>
        <v/>
      </c>
      <c r="AL7390" t="str">
        <f t="shared" si="1113"/>
        <v/>
      </c>
    </row>
    <row r="7391" spans="1:39" x14ac:dyDescent="0.2">
      <c r="A7391" t="s">
        <v>13585</v>
      </c>
      <c r="B7391" t="s">
        <v>52</v>
      </c>
      <c r="C7391" t="s">
        <v>13586</v>
      </c>
      <c r="D7391" s="1">
        <v>36971</v>
      </c>
      <c r="E7391" s="1">
        <v>43456</v>
      </c>
      <c r="F7391" t="s">
        <v>19</v>
      </c>
      <c r="I7391">
        <v>100</v>
      </c>
      <c r="J7391">
        <v>0</v>
      </c>
      <c r="K7391">
        <v>0</v>
      </c>
      <c r="L7391">
        <v>1882</v>
      </c>
      <c r="M7391">
        <v>1882</v>
      </c>
      <c r="N7391" t="s">
        <v>20</v>
      </c>
      <c r="O7391" t="s">
        <v>13587</v>
      </c>
      <c r="P7391" t="s">
        <v>28</v>
      </c>
      <c r="Q7391" t="s">
        <v>34233</v>
      </c>
      <c r="R7391" t="s">
        <v>34233</v>
      </c>
      <c r="S7391" t="s">
        <v>33797</v>
      </c>
      <c r="T7391" t="s">
        <v>34357</v>
      </c>
      <c r="U7391" t="s">
        <v>32634</v>
      </c>
      <c r="V7391" t="s">
        <v>33316</v>
      </c>
      <c r="W7391">
        <v>220</v>
      </c>
      <c r="X7391">
        <v>2</v>
      </c>
      <c r="Y7391" t="s">
        <v>32654</v>
      </c>
      <c r="AC7391">
        <v>1</v>
      </c>
      <c r="AD7391" t="str">
        <f t="shared" si="1112"/>
        <v/>
      </c>
      <c r="AE7391" t="str">
        <f t="shared" si="1143"/>
        <v/>
      </c>
      <c r="AF7391" t="str">
        <f t="shared" si="1138"/>
        <v/>
      </c>
      <c r="AG7391">
        <f t="shared" ref="AG7391:AG7418" si="1144">IF((S7391&lt;&gt;"tühi")*(AC7391&lt;&gt;""),AC7391,"")</f>
        <v>1</v>
      </c>
      <c r="AH7391">
        <f t="shared" si="1115"/>
        <v>2.8</v>
      </c>
      <c r="AI7391">
        <v>0.14499999999999999</v>
      </c>
      <c r="AJ7391">
        <f t="shared" si="1117"/>
        <v>0.40599999999999997</v>
      </c>
      <c r="AK7391" t="str">
        <f t="shared" si="1116"/>
        <v/>
      </c>
      <c r="AL7391" t="str">
        <f t="shared" si="1113"/>
        <v/>
      </c>
    </row>
    <row r="7392" spans="1:39" x14ac:dyDescent="0.2">
      <c r="A7392" t="s">
        <v>18369</v>
      </c>
      <c r="B7392" t="s">
        <v>52</v>
      </c>
      <c r="C7392" t="s">
        <v>18370</v>
      </c>
      <c r="D7392" s="1">
        <v>38114</v>
      </c>
      <c r="E7392" s="1">
        <v>43456</v>
      </c>
      <c r="F7392" t="s">
        <v>19</v>
      </c>
      <c r="I7392">
        <v>100</v>
      </c>
      <c r="J7392">
        <v>0</v>
      </c>
      <c r="K7392">
        <v>0</v>
      </c>
      <c r="L7392">
        <v>762</v>
      </c>
      <c r="M7392">
        <v>762</v>
      </c>
      <c r="N7392" t="s">
        <v>20</v>
      </c>
      <c r="O7392" t="s">
        <v>18371</v>
      </c>
      <c r="P7392" t="s">
        <v>28</v>
      </c>
      <c r="Q7392" t="s">
        <v>34233</v>
      </c>
      <c r="R7392" t="s">
        <v>34233</v>
      </c>
      <c r="S7392" t="s">
        <v>32628</v>
      </c>
      <c r="T7392" t="s">
        <v>34354</v>
      </c>
      <c r="U7392" t="s">
        <v>32634</v>
      </c>
      <c r="V7392" t="s">
        <v>33326</v>
      </c>
      <c r="W7392">
        <v>150</v>
      </c>
      <c r="X7392">
        <v>2</v>
      </c>
      <c r="Y7392">
        <v>1</v>
      </c>
      <c r="Z7392">
        <v>300</v>
      </c>
      <c r="AB7392">
        <v>19.7</v>
      </c>
      <c r="AC7392">
        <v>1</v>
      </c>
      <c r="AD7392" t="str">
        <f t="shared" si="1112"/>
        <v/>
      </c>
      <c r="AE7392" t="str">
        <f t="shared" si="1143"/>
        <v/>
      </c>
      <c r="AF7392" t="str">
        <f t="shared" si="1138"/>
        <v/>
      </c>
      <c r="AG7392">
        <f t="shared" si="1144"/>
        <v>1</v>
      </c>
      <c r="AH7392">
        <f t="shared" si="1115"/>
        <v>2.8</v>
      </c>
      <c r="AI7392">
        <v>0.14499999999999999</v>
      </c>
      <c r="AJ7392">
        <f t="shared" si="1117"/>
        <v>0.40599999999999997</v>
      </c>
      <c r="AK7392" t="str">
        <f t="shared" si="1116"/>
        <v/>
      </c>
      <c r="AL7392" t="str">
        <f t="shared" si="1113"/>
        <v/>
      </c>
    </row>
    <row r="7393" spans="1:38" x14ac:dyDescent="0.2">
      <c r="A7393" t="s">
        <v>13555</v>
      </c>
      <c r="B7393" t="s">
        <v>52</v>
      </c>
      <c r="C7393" t="s">
        <v>13556</v>
      </c>
      <c r="D7393" s="1">
        <v>36971</v>
      </c>
      <c r="E7393" s="1">
        <v>43456</v>
      </c>
      <c r="F7393" t="s">
        <v>19</v>
      </c>
      <c r="I7393">
        <v>100</v>
      </c>
      <c r="J7393">
        <v>0</v>
      </c>
      <c r="K7393">
        <v>0</v>
      </c>
      <c r="L7393">
        <v>1512</v>
      </c>
      <c r="M7393">
        <v>1512</v>
      </c>
      <c r="N7393" t="s">
        <v>20</v>
      </c>
      <c r="O7393" t="s">
        <v>13557</v>
      </c>
      <c r="P7393" t="s">
        <v>28</v>
      </c>
      <c r="Q7393" t="s">
        <v>34233</v>
      </c>
      <c r="R7393" t="s">
        <v>34233</v>
      </c>
      <c r="S7393" t="s">
        <v>32628</v>
      </c>
      <c r="T7393" t="s">
        <v>34349</v>
      </c>
      <c r="U7393" t="s">
        <v>32634</v>
      </c>
      <c r="V7393" t="s">
        <v>33316</v>
      </c>
      <c r="W7393">
        <v>200</v>
      </c>
      <c r="X7393">
        <v>2</v>
      </c>
      <c r="Y7393" t="s">
        <v>32654</v>
      </c>
      <c r="AC7393">
        <v>1</v>
      </c>
      <c r="AD7393" t="str">
        <f t="shared" si="1112"/>
        <v/>
      </c>
      <c r="AE7393" t="str">
        <f t="shared" si="1143"/>
        <v/>
      </c>
      <c r="AF7393" t="str">
        <f t="shared" si="1138"/>
        <v/>
      </c>
      <c r="AG7393">
        <f t="shared" si="1144"/>
        <v>1</v>
      </c>
      <c r="AH7393">
        <f t="shared" si="1115"/>
        <v>2.8</v>
      </c>
      <c r="AI7393">
        <v>0.14499999999999999</v>
      </c>
      <c r="AJ7393">
        <f t="shared" si="1117"/>
        <v>0.40599999999999997</v>
      </c>
      <c r="AK7393" t="str">
        <f t="shared" si="1116"/>
        <v/>
      </c>
      <c r="AL7393" t="str">
        <f t="shared" si="1113"/>
        <v/>
      </c>
    </row>
    <row r="7394" spans="1:38" x14ac:dyDescent="0.2">
      <c r="A7394" t="s">
        <v>2657</v>
      </c>
      <c r="B7394" t="s">
        <v>52</v>
      </c>
      <c r="C7394" t="s">
        <v>2658</v>
      </c>
      <c r="D7394" s="1">
        <v>35852</v>
      </c>
      <c r="E7394" s="1">
        <v>43456</v>
      </c>
      <c r="F7394" t="s">
        <v>19</v>
      </c>
      <c r="I7394">
        <v>100</v>
      </c>
      <c r="J7394">
        <v>0</v>
      </c>
      <c r="K7394">
        <v>0</v>
      </c>
      <c r="L7394">
        <v>1559</v>
      </c>
      <c r="M7394">
        <v>1559</v>
      </c>
      <c r="N7394" t="s">
        <v>20</v>
      </c>
      <c r="O7394" t="s">
        <v>2659</v>
      </c>
      <c r="P7394" t="s">
        <v>28</v>
      </c>
      <c r="Q7394" t="s">
        <v>34233</v>
      </c>
      <c r="R7394" t="s">
        <v>34233</v>
      </c>
      <c r="S7394" t="s">
        <v>32628</v>
      </c>
      <c r="T7394" t="s">
        <v>34357</v>
      </c>
      <c r="U7394" t="s">
        <v>32634</v>
      </c>
      <c r="V7394" t="s">
        <v>33317</v>
      </c>
      <c r="X7394">
        <v>2</v>
      </c>
      <c r="AC7394">
        <v>1</v>
      </c>
      <c r="AD7394" t="str">
        <f t="shared" si="1112"/>
        <v/>
      </c>
      <c r="AE7394" t="str">
        <f t="shared" si="1143"/>
        <v/>
      </c>
      <c r="AF7394" t="str">
        <f t="shared" si="1138"/>
        <v/>
      </c>
      <c r="AG7394">
        <f t="shared" si="1144"/>
        <v>1</v>
      </c>
      <c r="AH7394">
        <f t="shared" si="1115"/>
        <v>2.8</v>
      </c>
      <c r="AI7394">
        <v>0.14499999999999999</v>
      </c>
      <c r="AJ7394">
        <f t="shared" si="1117"/>
        <v>0.40599999999999997</v>
      </c>
      <c r="AK7394" t="str">
        <f t="shared" si="1116"/>
        <v/>
      </c>
      <c r="AL7394" t="str">
        <f t="shared" si="1113"/>
        <v/>
      </c>
    </row>
    <row r="7395" spans="1:38" x14ac:dyDescent="0.2">
      <c r="A7395" t="s">
        <v>13561</v>
      </c>
      <c r="B7395" t="s">
        <v>52</v>
      </c>
      <c r="C7395" t="s">
        <v>13562</v>
      </c>
      <c r="D7395" s="1">
        <v>36971</v>
      </c>
      <c r="E7395" s="1">
        <v>43951</v>
      </c>
      <c r="F7395" t="s">
        <v>19</v>
      </c>
      <c r="I7395">
        <v>100</v>
      </c>
      <c r="J7395">
        <v>0</v>
      </c>
      <c r="K7395">
        <v>0</v>
      </c>
      <c r="L7395">
        <v>1297</v>
      </c>
      <c r="M7395">
        <v>1297</v>
      </c>
      <c r="N7395" t="s">
        <v>20</v>
      </c>
      <c r="O7395" t="s">
        <v>13563</v>
      </c>
      <c r="P7395" t="s">
        <v>28</v>
      </c>
      <c r="Q7395" t="s">
        <v>34233</v>
      </c>
      <c r="R7395" t="s">
        <v>34233</v>
      </c>
      <c r="S7395" t="s">
        <v>32628</v>
      </c>
      <c r="T7395" t="s">
        <v>34357</v>
      </c>
      <c r="U7395" t="s">
        <v>32634</v>
      </c>
      <c r="V7395" t="s">
        <v>33316</v>
      </c>
      <c r="W7395">
        <v>200</v>
      </c>
      <c r="X7395">
        <v>2</v>
      </c>
      <c r="Y7395" t="s">
        <v>32654</v>
      </c>
      <c r="AC7395">
        <v>1</v>
      </c>
      <c r="AD7395" t="str">
        <f t="shared" si="1112"/>
        <v/>
      </c>
      <c r="AE7395" t="str">
        <f t="shared" si="1143"/>
        <v/>
      </c>
      <c r="AF7395" t="str">
        <f t="shared" si="1138"/>
        <v/>
      </c>
      <c r="AG7395">
        <f t="shared" si="1144"/>
        <v>1</v>
      </c>
      <c r="AH7395">
        <f t="shared" si="1115"/>
        <v>2.8</v>
      </c>
      <c r="AI7395">
        <v>0.14499999999999999</v>
      </c>
      <c r="AJ7395">
        <f t="shared" si="1117"/>
        <v>0.40599999999999997</v>
      </c>
      <c r="AK7395" t="str">
        <f t="shared" si="1116"/>
        <v/>
      </c>
      <c r="AL7395" t="str">
        <f t="shared" si="1113"/>
        <v/>
      </c>
    </row>
    <row r="7396" spans="1:38" x14ac:dyDescent="0.2">
      <c r="A7396" t="s">
        <v>2654</v>
      </c>
      <c r="B7396" t="s">
        <v>52</v>
      </c>
      <c r="C7396" t="s">
        <v>2655</v>
      </c>
      <c r="D7396" s="1">
        <v>35852</v>
      </c>
      <c r="E7396" s="1">
        <v>43456</v>
      </c>
      <c r="F7396" t="s">
        <v>19</v>
      </c>
      <c r="I7396">
        <v>100</v>
      </c>
      <c r="J7396">
        <v>0</v>
      </c>
      <c r="K7396">
        <v>0</v>
      </c>
      <c r="L7396">
        <v>1242</v>
      </c>
      <c r="M7396">
        <v>1242</v>
      </c>
      <c r="N7396" t="s">
        <v>20</v>
      </c>
      <c r="O7396" t="s">
        <v>2656</v>
      </c>
      <c r="P7396" t="s">
        <v>28</v>
      </c>
      <c r="Q7396" t="s">
        <v>34233</v>
      </c>
      <c r="R7396" t="s">
        <v>34233</v>
      </c>
      <c r="S7396" t="s">
        <v>32628</v>
      </c>
      <c r="T7396" t="s">
        <v>34349</v>
      </c>
      <c r="U7396" t="s">
        <v>32634</v>
      </c>
      <c r="V7396" t="s">
        <v>33317</v>
      </c>
      <c r="X7396">
        <v>2</v>
      </c>
      <c r="AC7396">
        <v>1</v>
      </c>
      <c r="AD7396" t="str">
        <f t="shared" si="1112"/>
        <v/>
      </c>
      <c r="AE7396" t="str">
        <f t="shared" si="1143"/>
        <v/>
      </c>
      <c r="AF7396" t="str">
        <f t="shared" si="1138"/>
        <v/>
      </c>
      <c r="AG7396">
        <f t="shared" si="1144"/>
        <v>1</v>
      </c>
      <c r="AH7396">
        <f t="shared" si="1115"/>
        <v>2.8</v>
      </c>
      <c r="AI7396">
        <v>0.14499999999999999</v>
      </c>
      <c r="AJ7396">
        <f t="shared" si="1117"/>
        <v>0.40599999999999997</v>
      </c>
      <c r="AK7396" t="str">
        <f t="shared" si="1116"/>
        <v/>
      </c>
      <c r="AL7396" t="str">
        <f t="shared" si="1113"/>
        <v/>
      </c>
    </row>
    <row r="7397" spans="1:38" x14ac:dyDescent="0.2">
      <c r="A7397" t="s">
        <v>13573</v>
      </c>
      <c r="B7397" t="s">
        <v>52</v>
      </c>
      <c r="C7397" t="s">
        <v>13574</v>
      </c>
      <c r="D7397" s="1">
        <v>36971</v>
      </c>
      <c r="E7397" s="1">
        <v>43456</v>
      </c>
      <c r="F7397" t="s">
        <v>19</v>
      </c>
      <c r="I7397">
        <v>100</v>
      </c>
      <c r="J7397">
        <v>0</v>
      </c>
      <c r="K7397">
        <v>0</v>
      </c>
      <c r="L7397">
        <v>1106</v>
      </c>
      <c r="M7397">
        <v>1106</v>
      </c>
      <c r="N7397" t="s">
        <v>20</v>
      </c>
      <c r="O7397" t="s">
        <v>13575</v>
      </c>
      <c r="P7397" t="s">
        <v>28</v>
      </c>
      <c r="Q7397" t="s">
        <v>34233</v>
      </c>
      <c r="R7397" t="s">
        <v>34233</v>
      </c>
      <c r="S7397" t="s">
        <v>32628</v>
      </c>
      <c r="T7397" t="s">
        <v>34349</v>
      </c>
      <c r="U7397" t="s">
        <v>32634</v>
      </c>
      <c r="V7397" t="s">
        <v>33316</v>
      </c>
      <c r="W7397">
        <v>200</v>
      </c>
      <c r="X7397">
        <v>2</v>
      </c>
      <c r="Y7397" t="s">
        <v>32654</v>
      </c>
      <c r="AC7397">
        <v>1</v>
      </c>
      <c r="AD7397" t="str">
        <f t="shared" si="1112"/>
        <v/>
      </c>
      <c r="AE7397" t="str">
        <f t="shared" si="1143"/>
        <v/>
      </c>
      <c r="AF7397" t="str">
        <f t="shared" si="1138"/>
        <v/>
      </c>
      <c r="AG7397">
        <f t="shared" si="1144"/>
        <v>1</v>
      </c>
      <c r="AH7397">
        <f t="shared" si="1115"/>
        <v>2.8</v>
      </c>
      <c r="AI7397">
        <v>0.14499999999999999</v>
      </c>
      <c r="AJ7397">
        <f t="shared" si="1117"/>
        <v>0.40599999999999997</v>
      </c>
      <c r="AK7397" t="str">
        <f t="shared" si="1116"/>
        <v/>
      </c>
      <c r="AL7397" t="str">
        <f t="shared" si="1113"/>
        <v/>
      </c>
    </row>
    <row r="7398" spans="1:38" x14ac:dyDescent="0.2">
      <c r="A7398" t="s">
        <v>2651</v>
      </c>
      <c r="B7398" t="s">
        <v>52</v>
      </c>
      <c r="C7398" t="s">
        <v>2652</v>
      </c>
      <c r="D7398" s="1">
        <v>35852</v>
      </c>
      <c r="E7398" s="1">
        <v>43456</v>
      </c>
      <c r="F7398" t="s">
        <v>19</v>
      </c>
      <c r="I7398">
        <v>100</v>
      </c>
      <c r="J7398">
        <v>0</v>
      </c>
      <c r="K7398">
        <v>0</v>
      </c>
      <c r="L7398">
        <v>1141</v>
      </c>
      <c r="M7398">
        <v>1141</v>
      </c>
      <c r="N7398" t="s">
        <v>20</v>
      </c>
      <c r="O7398" t="s">
        <v>2653</v>
      </c>
      <c r="P7398" t="s">
        <v>28</v>
      </c>
      <c r="Q7398" t="s">
        <v>34233</v>
      </c>
      <c r="R7398" t="s">
        <v>34233</v>
      </c>
      <c r="S7398" t="s">
        <v>32628</v>
      </c>
      <c r="T7398" t="s">
        <v>34382</v>
      </c>
      <c r="U7398" t="s">
        <v>32634</v>
      </c>
      <c r="V7398" t="s">
        <v>33317</v>
      </c>
      <c r="X7398">
        <v>2</v>
      </c>
      <c r="AC7398">
        <v>1</v>
      </c>
      <c r="AD7398" t="str">
        <f t="shared" si="1112"/>
        <v/>
      </c>
      <c r="AE7398" t="str">
        <f t="shared" si="1143"/>
        <v/>
      </c>
      <c r="AF7398" t="str">
        <f t="shared" si="1138"/>
        <v/>
      </c>
      <c r="AG7398">
        <f t="shared" si="1144"/>
        <v>1</v>
      </c>
      <c r="AH7398">
        <f t="shared" si="1115"/>
        <v>2.8</v>
      </c>
      <c r="AI7398">
        <v>0.14499999999999999</v>
      </c>
      <c r="AJ7398">
        <f t="shared" si="1117"/>
        <v>0.40599999999999997</v>
      </c>
      <c r="AK7398" t="str">
        <f t="shared" si="1116"/>
        <v/>
      </c>
      <c r="AL7398" t="str">
        <f t="shared" si="1113"/>
        <v/>
      </c>
    </row>
    <row r="7399" spans="1:38" x14ac:dyDescent="0.2">
      <c r="A7399" t="s">
        <v>13576</v>
      </c>
      <c r="B7399" t="s">
        <v>52</v>
      </c>
      <c r="C7399" t="s">
        <v>13577</v>
      </c>
      <c r="D7399" s="1">
        <v>36971</v>
      </c>
      <c r="E7399" s="1">
        <v>43456</v>
      </c>
      <c r="F7399" t="s">
        <v>19</v>
      </c>
      <c r="I7399">
        <v>100</v>
      </c>
      <c r="J7399">
        <v>0</v>
      </c>
      <c r="K7399">
        <v>0</v>
      </c>
      <c r="L7399">
        <v>1231</v>
      </c>
      <c r="M7399">
        <v>1231</v>
      </c>
      <c r="N7399" t="s">
        <v>20</v>
      </c>
      <c r="O7399" t="s">
        <v>13578</v>
      </c>
      <c r="P7399" t="s">
        <v>28</v>
      </c>
      <c r="Q7399" t="s">
        <v>34233</v>
      </c>
      <c r="R7399" t="s">
        <v>34233</v>
      </c>
      <c r="S7399" t="s">
        <v>32628</v>
      </c>
      <c r="T7399" t="s">
        <v>34349</v>
      </c>
      <c r="U7399" t="s">
        <v>32634</v>
      </c>
      <c r="V7399" t="s">
        <v>33316</v>
      </c>
      <c r="W7399">
        <v>180</v>
      </c>
      <c r="X7399">
        <v>2</v>
      </c>
      <c r="Y7399">
        <v>1</v>
      </c>
      <c r="AC7399">
        <v>1</v>
      </c>
      <c r="AD7399" t="str">
        <f t="shared" ref="AD7399:AD7462" si="1145">IF((S7399="tühi")*(F7399&lt;&gt;"Elamumaa")*(G7399&lt;&gt;"Elamumaa")*(H7399&lt;&gt;"Elamumaa"),IF(Z7399=0,"",Z7399),"")</f>
        <v/>
      </c>
      <c r="AE7399" t="str">
        <f t="shared" si="1143"/>
        <v/>
      </c>
      <c r="AF7399" t="str">
        <f t="shared" si="1138"/>
        <v/>
      </c>
      <c r="AG7399">
        <f t="shared" si="1144"/>
        <v>1</v>
      </c>
      <c r="AH7399">
        <f t="shared" si="1115"/>
        <v>2.8</v>
      </c>
      <c r="AI7399">
        <v>0.14499999999999999</v>
      </c>
      <c r="AJ7399">
        <f t="shared" si="1117"/>
        <v>0.40599999999999997</v>
      </c>
      <c r="AK7399" t="str">
        <f t="shared" si="1116"/>
        <v/>
      </c>
      <c r="AL7399" t="str">
        <f t="shared" si="1113"/>
        <v/>
      </c>
    </row>
    <row r="7400" spans="1:38" x14ac:dyDescent="0.2">
      <c r="A7400" t="s">
        <v>2648</v>
      </c>
      <c r="B7400" t="s">
        <v>52</v>
      </c>
      <c r="C7400" t="s">
        <v>2649</v>
      </c>
      <c r="D7400" s="1">
        <v>35852</v>
      </c>
      <c r="E7400" s="1">
        <v>43456</v>
      </c>
      <c r="F7400" t="s">
        <v>19</v>
      </c>
      <c r="I7400">
        <v>100</v>
      </c>
      <c r="J7400">
        <v>0</v>
      </c>
      <c r="K7400">
        <v>0</v>
      </c>
      <c r="L7400">
        <v>1027</v>
      </c>
      <c r="M7400">
        <v>1027</v>
      </c>
      <c r="N7400" t="s">
        <v>20</v>
      </c>
      <c r="O7400" t="s">
        <v>2650</v>
      </c>
      <c r="P7400" t="s">
        <v>28</v>
      </c>
      <c r="Q7400" t="s">
        <v>34233</v>
      </c>
      <c r="R7400" t="s">
        <v>34233</v>
      </c>
      <c r="S7400" t="s">
        <v>32628</v>
      </c>
      <c r="T7400" t="s">
        <v>34349</v>
      </c>
      <c r="U7400" t="s">
        <v>32634</v>
      </c>
      <c r="V7400" t="s">
        <v>33317</v>
      </c>
      <c r="X7400">
        <v>2</v>
      </c>
      <c r="AC7400">
        <v>1</v>
      </c>
      <c r="AD7400" t="str">
        <f t="shared" si="1145"/>
        <v/>
      </c>
      <c r="AE7400" t="str">
        <f t="shared" si="1143"/>
        <v/>
      </c>
      <c r="AF7400" t="str">
        <f t="shared" si="1138"/>
        <v/>
      </c>
      <c r="AG7400">
        <f t="shared" si="1144"/>
        <v>1</v>
      </c>
      <c r="AH7400">
        <f t="shared" si="1115"/>
        <v>2.8</v>
      </c>
      <c r="AI7400">
        <v>0.14499999999999999</v>
      </c>
      <c r="AJ7400">
        <f t="shared" si="1117"/>
        <v>0.40599999999999997</v>
      </c>
      <c r="AK7400" t="str">
        <f t="shared" si="1116"/>
        <v/>
      </c>
      <c r="AL7400" t="str">
        <f t="shared" si="1113"/>
        <v/>
      </c>
    </row>
    <row r="7401" spans="1:38" x14ac:dyDescent="0.2">
      <c r="A7401" t="s">
        <v>19273</v>
      </c>
      <c r="B7401" t="s">
        <v>52</v>
      </c>
      <c r="C7401" t="s">
        <v>19274</v>
      </c>
      <c r="D7401" s="1">
        <v>38114</v>
      </c>
      <c r="E7401" s="1">
        <v>43456</v>
      </c>
      <c r="F7401" t="s">
        <v>26</v>
      </c>
      <c r="I7401">
        <v>100</v>
      </c>
      <c r="J7401">
        <v>0</v>
      </c>
      <c r="K7401">
        <v>0</v>
      </c>
      <c r="L7401">
        <v>363</v>
      </c>
      <c r="M7401">
        <v>363</v>
      </c>
      <c r="N7401" t="s">
        <v>20</v>
      </c>
      <c r="O7401" t="s">
        <v>18371</v>
      </c>
      <c r="P7401" t="s">
        <v>28</v>
      </c>
      <c r="Q7401" t="s">
        <v>34233</v>
      </c>
      <c r="R7401" t="s">
        <v>34233</v>
      </c>
      <c r="S7401" t="s">
        <v>34233</v>
      </c>
      <c r="T7401" t="s">
        <v>34233</v>
      </c>
      <c r="V7401" t="s">
        <v>33326</v>
      </c>
      <c r="AD7401" t="str">
        <f t="shared" si="1145"/>
        <v/>
      </c>
      <c r="AE7401" t="str">
        <f t="shared" si="1143"/>
        <v/>
      </c>
      <c r="AF7401" t="str">
        <f t="shared" si="1138"/>
        <v/>
      </c>
      <c r="AG7401" t="str">
        <f t="shared" si="1144"/>
        <v/>
      </c>
      <c r="AH7401" t="str">
        <f t="shared" si="1115"/>
        <v/>
      </c>
      <c r="AI7401">
        <v>0.14499999999999999</v>
      </c>
      <c r="AJ7401" t="str">
        <f t="shared" si="1117"/>
        <v/>
      </c>
      <c r="AK7401" t="str">
        <f t="shared" si="1116"/>
        <v/>
      </c>
      <c r="AL7401" t="str">
        <f t="shared" si="1113"/>
        <v/>
      </c>
    </row>
    <row r="7402" spans="1:38" x14ac:dyDescent="0.2">
      <c r="A7402" t="s">
        <v>20452</v>
      </c>
      <c r="B7402" t="s">
        <v>52</v>
      </c>
      <c r="C7402" t="s">
        <v>20453</v>
      </c>
      <c r="D7402" s="1">
        <v>38383</v>
      </c>
      <c r="E7402" s="1">
        <v>44622</v>
      </c>
      <c r="F7402" t="s">
        <v>39</v>
      </c>
      <c r="I7402">
        <v>100</v>
      </c>
      <c r="J7402">
        <v>0</v>
      </c>
      <c r="K7402">
        <v>0</v>
      </c>
      <c r="L7402">
        <v>3666</v>
      </c>
      <c r="M7402">
        <v>3666</v>
      </c>
      <c r="N7402" t="s">
        <v>20</v>
      </c>
      <c r="O7402" t="s">
        <v>20454</v>
      </c>
      <c r="P7402" t="s">
        <v>28</v>
      </c>
      <c r="Q7402" t="s">
        <v>34233</v>
      </c>
      <c r="R7402" t="s">
        <v>34233</v>
      </c>
      <c r="S7402" t="s">
        <v>33942</v>
      </c>
      <c r="T7402" t="s">
        <v>34233</v>
      </c>
      <c r="V7402" t="s">
        <v>35044</v>
      </c>
      <c r="AD7402" t="str">
        <f t="shared" si="1145"/>
        <v/>
      </c>
      <c r="AE7402" t="str">
        <f t="shared" si="1143"/>
        <v/>
      </c>
      <c r="AF7402" t="str">
        <f t="shared" si="1138"/>
        <v/>
      </c>
      <c r="AG7402" t="str">
        <f t="shared" si="1144"/>
        <v/>
      </c>
      <c r="AH7402" t="str">
        <f t="shared" si="1115"/>
        <v/>
      </c>
      <c r="AI7402">
        <v>0.14499999999999999</v>
      </c>
      <c r="AJ7402" t="str">
        <f t="shared" si="1117"/>
        <v/>
      </c>
      <c r="AK7402" t="str">
        <f t="shared" si="1116"/>
        <v/>
      </c>
      <c r="AL7402" t="str">
        <f t="shared" si="1113"/>
        <v/>
      </c>
    </row>
    <row r="7403" spans="1:38" x14ac:dyDescent="0.2">
      <c r="A7403" t="s">
        <v>21616</v>
      </c>
      <c r="B7403" t="s">
        <v>52</v>
      </c>
      <c r="C7403" t="s">
        <v>21617</v>
      </c>
      <c r="D7403" s="1">
        <v>38513</v>
      </c>
      <c r="E7403" s="1">
        <v>44546</v>
      </c>
      <c r="F7403" t="s">
        <v>26</v>
      </c>
      <c r="I7403">
        <v>100</v>
      </c>
      <c r="J7403">
        <v>0</v>
      </c>
      <c r="K7403">
        <v>0</v>
      </c>
      <c r="L7403">
        <v>2655</v>
      </c>
      <c r="M7403">
        <v>2655</v>
      </c>
      <c r="N7403" t="s">
        <v>20</v>
      </c>
      <c r="O7403" t="s">
        <v>21618</v>
      </c>
      <c r="P7403" t="s">
        <v>44</v>
      </c>
      <c r="Q7403" t="s">
        <v>34233</v>
      </c>
      <c r="R7403" t="s">
        <v>34233</v>
      </c>
      <c r="S7403" t="s">
        <v>34233</v>
      </c>
      <c r="T7403" t="s">
        <v>34233</v>
      </c>
      <c r="V7403" t="s">
        <v>33327</v>
      </c>
      <c r="AD7403" t="str">
        <f t="shared" si="1145"/>
        <v/>
      </c>
      <c r="AE7403" t="str">
        <f t="shared" si="1143"/>
        <v/>
      </c>
      <c r="AF7403" t="str">
        <f t="shared" si="1138"/>
        <v/>
      </c>
      <c r="AG7403" t="str">
        <f t="shared" si="1144"/>
        <v/>
      </c>
      <c r="AH7403" t="str">
        <f t="shared" si="1115"/>
        <v/>
      </c>
      <c r="AI7403">
        <v>0.14499999999999999</v>
      </c>
      <c r="AJ7403" t="str">
        <f t="shared" si="1117"/>
        <v/>
      </c>
      <c r="AK7403" t="str">
        <f t="shared" si="1116"/>
        <v/>
      </c>
      <c r="AL7403" t="str">
        <f t="shared" ref="AL7403:AL7466" si="1146">IF(COUNTBLANK(AK7403),"",AK7403*AI7403)</f>
        <v/>
      </c>
    </row>
    <row r="7404" spans="1:38" x14ac:dyDescent="0.2">
      <c r="A7404" t="s">
        <v>21592</v>
      </c>
      <c r="B7404" t="s">
        <v>52</v>
      </c>
      <c r="C7404" t="s">
        <v>21593</v>
      </c>
      <c r="D7404" s="1">
        <v>38513</v>
      </c>
      <c r="E7404" s="1">
        <v>43456</v>
      </c>
      <c r="F7404" t="s">
        <v>19</v>
      </c>
      <c r="I7404">
        <v>100</v>
      </c>
      <c r="J7404">
        <v>0</v>
      </c>
      <c r="K7404">
        <v>0</v>
      </c>
      <c r="L7404">
        <v>1282</v>
      </c>
      <c r="M7404">
        <v>1282</v>
      </c>
      <c r="N7404" t="s">
        <v>20</v>
      </c>
      <c r="O7404" t="s">
        <v>21594</v>
      </c>
      <c r="P7404" t="s">
        <v>28</v>
      </c>
      <c r="Q7404" t="s">
        <v>34233</v>
      </c>
      <c r="R7404" t="s">
        <v>34233</v>
      </c>
      <c r="S7404" t="s">
        <v>32628</v>
      </c>
      <c r="T7404" t="s">
        <v>34357</v>
      </c>
      <c r="U7404" t="s">
        <v>32634</v>
      </c>
      <c r="V7404" t="s">
        <v>33327</v>
      </c>
      <c r="W7404">
        <v>180</v>
      </c>
      <c r="X7404">
        <v>2</v>
      </c>
      <c r="Y7404">
        <v>1</v>
      </c>
      <c r="AA7404">
        <v>8.5</v>
      </c>
      <c r="AC7404">
        <v>1</v>
      </c>
      <c r="AD7404" t="str">
        <f t="shared" si="1145"/>
        <v/>
      </c>
      <c r="AE7404" t="str">
        <f t="shared" si="1143"/>
        <v/>
      </c>
      <c r="AF7404" t="str">
        <f t="shared" si="1138"/>
        <v/>
      </c>
      <c r="AG7404">
        <f t="shared" si="1144"/>
        <v>1</v>
      </c>
      <c r="AH7404">
        <f t="shared" si="1115"/>
        <v>2.8</v>
      </c>
      <c r="AI7404">
        <v>0.14499999999999999</v>
      </c>
      <c r="AJ7404">
        <f t="shared" si="1117"/>
        <v>0.40599999999999997</v>
      </c>
      <c r="AK7404" t="str">
        <f t="shared" si="1116"/>
        <v/>
      </c>
      <c r="AL7404" t="str">
        <f t="shared" si="1146"/>
        <v/>
      </c>
    </row>
    <row r="7405" spans="1:38" x14ac:dyDescent="0.2">
      <c r="A7405" t="s">
        <v>21664</v>
      </c>
      <c r="B7405" t="s">
        <v>52</v>
      </c>
      <c r="C7405" t="s">
        <v>21665</v>
      </c>
      <c r="D7405" s="1">
        <v>38513</v>
      </c>
      <c r="E7405" s="1">
        <v>43951</v>
      </c>
      <c r="F7405" t="s">
        <v>19</v>
      </c>
      <c r="I7405">
        <v>100</v>
      </c>
      <c r="J7405">
        <v>0</v>
      </c>
      <c r="K7405">
        <v>0</v>
      </c>
      <c r="L7405">
        <v>1601</v>
      </c>
      <c r="M7405">
        <v>1601</v>
      </c>
      <c r="N7405" t="s">
        <v>20</v>
      </c>
      <c r="O7405" t="s">
        <v>21666</v>
      </c>
      <c r="P7405" t="s">
        <v>28</v>
      </c>
      <c r="Q7405" t="s">
        <v>34233</v>
      </c>
      <c r="R7405" t="s">
        <v>34233</v>
      </c>
      <c r="S7405" t="s">
        <v>32628</v>
      </c>
      <c r="T7405" t="s">
        <v>34357</v>
      </c>
      <c r="U7405" t="s">
        <v>32634</v>
      </c>
      <c r="V7405" t="s">
        <v>33327</v>
      </c>
      <c r="W7405">
        <v>210</v>
      </c>
      <c r="X7405">
        <v>2</v>
      </c>
      <c r="Y7405">
        <v>1</v>
      </c>
      <c r="AA7405" s="10">
        <v>8.5</v>
      </c>
      <c r="AC7405">
        <v>1</v>
      </c>
      <c r="AD7405" t="str">
        <f t="shared" si="1145"/>
        <v/>
      </c>
      <c r="AE7405" t="str">
        <f t="shared" si="1143"/>
        <v/>
      </c>
      <c r="AF7405" t="str">
        <f t="shared" si="1138"/>
        <v/>
      </c>
      <c r="AG7405">
        <f t="shared" si="1144"/>
        <v>1</v>
      </c>
      <c r="AH7405">
        <f t="shared" si="1115"/>
        <v>2.8</v>
      </c>
      <c r="AI7405">
        <v>0.14499999999999999</v>
      </c>
      <c r="AJ7405">
        <f t="shared" si="1117"/>
        <v>0.40599999999999997</v>
      </c>
      <c r="AK7405" t="str">
        <f t="shared" si="1116"/>
        <v/>
      </c>
      <c r="AL7405" t="str">
        <f t="shared" si="1146"/>
        <v/>
      </c>
    </row>
    <row r="7406" spans="1:38" x14ac:dyDescent="0.2">
      <c r="A7406" t="s">
        <v>21598</v>
      </c>
      <c r="B7406" t="s">
        <v>52</v>
      </c>
      <c r="C7406" t="s">
        <v>21599</v>
      </c>
      <c r="D7406" s="1">
        <v>38513</v>
      </c>
      <c r="E7406" s="1">
        <v>44546</v>
      </c>
      <c r="F7406" t="s">
        <v>19</v>
      </c>
      <c r="I7406">
        <v>100</v>
      </c>
      <c r="J7406">
        <v>0</v>
      </c>
      <c r="K7406">
        <v>0</v>
      </c>
      <c r="L7406">
        <v>1257</v>
      </c>
      <c r="M7406">
        <v>1257</v>
      </c>
      <c r="N7406" t="s">
        <v>20</v>
      </c>
      <c r="O7406" t="s">
        <v>21600</v>
      </c>
      <c r="P7406" t="s">
        <v>28</v>
      </c>
      <c r="Q7406" t="s">
        <v>34233</v>
      </c>
      <c r="R7406" t="s">
        <v>34233</v>
      </c>
      <c r="S7406" t="s">
        <v>32628</v>
      </c>
      <c r="T7406" t="s">
        <v>34357</v>
      </c>
      <c r="U7406" t="s">
        <v>32634</v>
      </c>
      <c r="V7406" t="s">
        <v>33327</v>
      </c>
      <c r="W7406">
        <v>180</v>
      </c>
      <c r="X7406">
        <v>2</v>
      </c>
      <c r="Y7406">
        <v>1</v>
      </c>
      <c r="AA7406">
        <v>8.5</v>
      </c>
      <c r="AC7406">
        <v>1</v>
      </c>
      <c r="AD7406" t="str">
        <f t="shared" si="1145"/>
        <v/>
      </c>
      <c r="AE7406" t="str">
        <f t="shared" si="1143"/>
        <v/>
      </c>
      <c r="AF7406" t="str">
        <f t="shared" si="1138"/>
        <v/>
      </c>
      <c r="AG7406">
        <f t="shared" si="1144"/>
        <v>1</v>
      </c>
      <c r="AH7406">
        <f t="shared" si="1115"/>
        <v>2.8</v>
      </c>
      <c r="AI7406">
        <v>0.14499999999999999</v>
      </c>
      <c r="AJ7406">
        <f t="shared" si="1117"/>
        <v>0.40599999999999997</v>
      </c>
      <c r="AK7406" t="str">
        <f t="shared" si="1116"/>
        <v/>
      </c>
      <c r="AL7406" t="str">
        <f t="shared" si="1146"/>
        <v/>
      </c>
    </row>
    <row r="7407" spans="1:38" x14ac:dyDescent="0.2">
      <c r="A7407" t="s">
        <v>21601</v>
      </c>
      <c r="B7407" t="s">
        <v>52</v>
      </c>
      <c r="C7407" t="s">
        <v>21602</v>
      </c>
      <c r="D7407" s="1">
        <v>38513</v>
      </c>
      <c r="E7407" s="1">
        <v>43456</v>
      </c>
      <c r="F7407" t="s">
        <v>19</v>
      </c>
      <c r="I7407">
        <v>100</v>
      </c>
      <c r="J7407">
        <v>0</v>
      </c>
      <c r="K7407">
        <v>0</v>
      </c>
      <c r="L7407">
        <v>1655</v>
      </c>
      <c r="M7407">
        <v>1655</v>
      </c>
      <c r="N7407" t="s">
        <v>20</v>
      </c>
      <c r="O7407" t="s">
        <v>21603</v>
      </c>
      <c r="P7407" t="s">
        <v>28</v>
      </c>
      <c r="Q7407" t="s">
        <v>34233</v>
      </c>
      <c r="R7407" t="s">
        <v>34233</v>
      </c>
      <c r="S7407" t="s">
        <v>32628</v>
      </c>
      <c r="T7407" t="s">
        <v>34357</v>
      </c>
      <c r="U7407" t="s">
        <v>32634</v>
      </c>
      <c r="V7407" t="s">
        <v>33327</v>
      </c>
      <c r="W7407">
        <v>240</v>
      </c>
      <c r="X7407">
        <v>2</v>
      </c>
      <c r="Y7407">
        <v>1</v>
      </c>
      <c r="AA7407">
        <v>8.5</v>
      </c>
      <c r="AC7407">
        <v>1</v>
      </c>
      <c r="AD7407" t="str">
        <f t="shared" si="1145"/>
        <v/>
      </c>
      <c r="AE7407" t="str">
        <f t="shared" si="1143"/>
        <v/>
      </c>
      <c r="AF7407" t="str">
        <f t="shared" si="1138"/>
        <v/>
      </c>
      <c r="AG7407">
        <f t="shared" si="1144"/>
        <v>1</v>
      </c>
      <c r="AH7407">
        <f t="shared" si="1115"/>
        <v>2.8</v>
      </c>
      <c r="AI7407">
        <v>0.14499999999999999</v>
      </c>
      <c r="AJ7407">
        <f t="shared" si="1117"/>
        <v>0.40599999999999997</v>
      </c>
      <c r="AK7407" t="str">
        <f t="shared" si="1116"/>
        <v/>
      </c>
      <c r="AL7407" t="str">
        <f t="shared" si="1146"/>
        <v/>
      </c>
    </row>
    <row r="7408" spans="1:38" x14ac:dyDescent="0.2">
      <c r="A7408" t="s">
        <v>21655</v>
      </c>
      <c r="B7408" t="s">
        <v>52</v>
      </c>
      <c r="C7408" t="s">
        <v>21656</v>
      </c>
      <c r="D7408" s="1">
        <v>38513</v>
      </c>
      <c r="E7408" s="1">
        <v>44546</v>
      </c>
      <c r="F7408" t="s">
        <v>19</v>
      </c>
      <c r="I7408">
        <v>100</v>
      </c>
      <c r="J7408">
        <v>0</v>
      </c>
      <c r="K7408">
        <v>0</v>
      </c>
      <c r="L7408">
        <v>1379</v>
      </c>
      <c r="M7408">
        <v>1379</v>
      </c>
      <c r="N7408" t="s">
        <v>20</v>
      </c>
      <c r="O7408" t="s">
        <v>21657</v>
      </c>
      <c r="P7408" t="s">
        <v>28</v>
      </c>
      <c r="Q7408" t="s">
        <v>34233</v>
      </c>
      <c r="R7408" t="s">
        <v>34233</v>
      </c>
      <c r="S7408" t="s">
        <v>32628</v>
      </c>
      <c r="T7408" t="s">
        <v>34357</v>
      </c>
      <c r="U7408" t="s">
        <v>32634</v>
      </c>
      <c r="V7408" t="s">
        <v>33327</v>
      </c>
      <c r="W7408">
        <v>200</v>
      </c>
      <c r="X7408">
        <v>2</v>
      </c>
      <c r="Y7408">
        <v>1</v>
      </c>
      <c r="AA7408">
        <v>8.5</v>
      </c>
      <c r="AC7408">
        <v>1</v>
      </c>
      <c r="AD7408" t="str">
        <f t="shared" si="1145"/>
        <v/>
      </c>
      <c r="AE7408" t="str">
        <f t="shared" si="1143"/>
        <v/>
      </c>
      <c r="AF7408" t="str">
        <f t="shared" si="1138"/>
        <v/>
      </c>
      <c r="AG7408">
        <f t="shared" si="1144"/>
        <v>1</v>
      </c>
      <c r="AH7408">
        <f t="shared" ref="AH7408:AH7471" si="1147">IF(AG7408="","",AG7408*2.8)</f>
        <v>2.8</v>
      </c>
      <c r="AI7408">
        <v>0.14499999999999999</v>
      </c>
      <c r="AJ7408">
        <f t="shared" si="1117"/>
        <v>0.40599999999999997</v>
      </c>
      <c r="AK7408" t="str">
        <f t="shared" ref="AK7408:AK7471" si="1148">IF(AE7408="","",AE7408*2.8)</f>
        <v/>
      </c>
      <c r="AL7408" t="str">
        <f t="shared" si="1146"/>
        <v/>
      </c>
    </row>
    <row r="7409" spans="1:39" x14ac:dyDescent="0.2">
      <c r="A7409" t="s">
        <v>21604</v>
      </c>
      <c r="B7409" t="s">
        <v>52</v>
      </c>
      <c r="C7409" t="s">
        <v>21605</v>
      </c>
      <c r="D7409" s="1">
        <v>38513</v>
      </c>
      <c r="E7409" s="1">
        <v>43951</v>
      </c>
      <c r="F7409" t="s">
        <v>19</v>
      </c>
      <c r="I7409">
        <v>100</v>
      </c>
      <c r="J7409">
        <v>0</v>
      </c>
      <c r="K7409">
        <v>0</v>
      </c>
      <c r="L7409">
        <v>1274</v>
      </c>
      <c r="M7409">
        <v>1274</v>
      </c>
      <c r="N7409" t="s">
        <v>20</v>
      </c>
      <c r="O7409" t="s">
        <v>21606</v>
      </c>
      <c r="P7409" t="s">
        <v>28</v>
      </c>
      <c r="Q7409" t="s">
        <v>34233</v>
      </c>
      <c r="R7409" t="s">
        <v>34233</v>
      </c>
      <c r="S7409" t="s">
        <v>32628</v>
      </c>
      <c r="T7409" t="s">
        <v>34357</v>
      </c>
      <c r="U7409" t="s">
        <v>32634</v>
      </c>
      <c r="V7409" t="s">
        <v>33327</v>
      </c>
      <c r="W7409">
        <v>190</v>
      </c>
      <c r="X7409">
        <v>2</v>
      </c>
      <c r="Y7409">
        <v>1</v>
      </c>
      <c r="AA7409" s="10">
        <v>8.5</v>
      </c>
      <c r="AC7409">
        <v>1</v>
      </c>
      <c r="AD7409" t="str">
        <f t="shared" si="1145"/>
        <v/>
      </c>
      <c r="AE7409" t="str">
        <f t="shared" si="1143"/>
        <v/>
      </c>
      <c r="AF7409" t="str">
        <f t="shared" si="1138"/>
        <v/>
      </c>
      <c r="AG7409">
        <f t="shared" si="1144"/>
        <v>1</v>
      </c>
      <c r="AH7409">
        <f t="shared" si="1147"/>
        <v>2.8</v>
      </c>
      <c r="AI7409">
        <v>0.14499999999999999</v>
      </c>
      <c r="AJ7409">
        <f t="shared" si="1117"/>
        <v>0.40599999999999997</v>
      </c>
      <c r="AK7409" t="str">
        <f t="shared" si="1148"/>
        <v/>
      </c>
      <c r="AL7409" t="str">
        <f t="shared" si="1146"/>
        <v/>
      </c>
    </row>
    <row r="7410" spans="1:39" x14ac:dyDescent="0.2">
      <c r="A7410" t="s">
        <v>21607</v>
      </c>
      <c r="B7410" t="s">
        <v>52</v>
      </c>
      <c r="C7410" t="s">
        <v>21608</v>
      </c>
      <c r="D7410" s="1">
        <v>38513</v>
      </c>
      <c r="E7410" s="1">
        <v>43456</v>
      </c>
      <c r="F7410" t="s">
        <v>19</v>
      </c>
      <c r="I7410">
        <v>100</v>
      </c>
      <c r="J7410">
        <v>0</v>
      </c>
      <c r="K7410">
        <v>0</v>
      </c>
      <c r="L7410">
        <v>1399</v>
      </c>
      <c r="M7410">
        <v>1399</v>
      </c>
      <c r="N7410" t="s">
        <v>20</v>
      </c>
      <c r="O7410" t="s">
        <v>21609</v>
      </c>
      <c r="P7410" t="s">
        <v>28</v>
      </c>
      <c r="Q7410" t="s">
        <v>34233</v>
      </c>
      <c r="R7410" t="s">
        <v>34233</v>
      </c>
      <c r="S7410" t="s">
        <v>32628</v>
      </c>
      <c r="T7410" t="s">
        <v>34357</v>
      </c>
      <c r="U7410" t="s">
        <v>32634</v>
      </c>
      <c r="V7410" t="s">
        <v>33327</v>
      </c>
      <c r="W7410">
        <v>200</v>
      </c>
      <c r="X7410">
        <v>2</v>
      </c>
      <c r="Y7410">
        <v>1</v>
      </c>
      <c r="AA7410">
        <v>8.5</v>
      </c>
      <c r="AC7410">
        <v>1</v>
      </c>
      <c r="AD7410" t="str">
        <f t="shared" si="1145"/>
        <v/>
      </c>
      <c r="AE7410" t="str">
        <f t="shared" si="1143"/>
        <v/>
      </c>
      <c r="AF7410" t="str">
        <f t="shared" si="1138"/>
        <v/>
      </c>
      <c r="AG7410">
        <f t="shared" si="1144"/>
        <v>1</v>
      </c>
      <c r="AH7410">
        <f t="shared" si="1147"/>
        <v>2.8</v>
      </c>
      <c r="AI7410">
        <v>0.14499999999999999</v>
      </c>
      <c r="AJ7410">
        <f t="shared" si="1117"/>
        <v>0.40599999999999997</v>
      </c>
      <c r="AK7410" t="str">
        <f t="shared" si="1148"/>
        <v/>
      </c>
      <c r="AL7410" t="str">
        <f t="shared" si="1146"/>
        <v/>
      </c>
    </row>
    <row r="7411" spans="1:39" x14ac:dyDescent="0.2">
      <c r="A7411" t="s">
        <v>21610</v>
      </c>
      <c r="B7411" t="s">
        <v>52</v>
      </c>
      <c r="C7411" t="s">
        <v>21611</v>
      </c>
      <c r="D7411" s="1">
        <v>38513</v>
      </c>
      <c r="E7411" s="1">
        <v>43951</v>
      </c>
      <c r="F7411" t="s">
        <v>19</v>
      </c>
      <c r="I7411">
        <v>100</v>
      </c>
      <c r="J7411">
        <v>0</v>
      </c>
      <c r="K7411">
        <v>0</v>
      </c>
      <c r="L7411">
        <v>1475</v>
      </c>
      <c r="M7411">
        <v>1475</v>
      </c>
      <c r="N7411" t="s">
        <v>20</v>
      </c>
      <c r="O7411" t="s">
        <v>21612</v>
      </c>
      <c r="P7411" t="s">
        <v>28</v>
      </c>
      <c r="Q7411" t="s">
        <v>34233</v>
      </c>
      <c r="R7411" t="s">
        <v>34233</v>
      </c>
      <c r="S7411" t="s">
        <v>32628</v>
      </c>
      <c r="T7411" t="s">
        <v>34357</v>
      </c>
      <c r="U7411" t="s">
        <v>32634</v>
      </c>
      <c r="V7411" t="s">
        <v>33327</v>
      </c>
      <c r="W7411">
        <v>210</v>
      </c>
      <c r="X7411">
        <v>2</v>
      </c>
      <c r="Y7411">
        <v>1</v>
      </c>
      <c r="AA7411" s="10">
        <v>8.5</v>
      </c>
      <c r="AC7411">
        <v>1</v>
      </c>
      <c r="AD7411" t="str">
        <f t="shared" si="1145"/>
        <v/>
      </c>
      <c r="AE7411" t="str">
        <f t="shared" si="1143"/>
        <v/>
      </c>
      <c r="AF7411" t="str">
        <f t="shared" si="1138"/>
        <v/>
      </c>
      <c r="AG7411">
        <f t="shared" si="1144"/>
        <v>1</v>
      </c>
      <c r="AH7411">
        <f t="shared" si="1147"/>
        <v>2.8</v>
      </c>
      <c r="AI7411">
        <v>0.14499999999999999</v>
      </c>
      <c r="AJ7411">
        <f t="shared" si="1117"/>
        <v>0.40599999999999997</v>
      </c>
      <c r="AK7411" t="str">
        <f t="shared" si="1148"/>
        <v/>
      </c>
      <c r="AL7411" t="str">
        <f t="shared" si="1146"/>
        <v/>
      </c>
    </row>
    <row r="7412" spans="1:39" x14ac:dyDescent="0.2">
      <c r="A7412" t="s">
        <v>21613</v>
      </c>
      <c r="B7412" t="s">
        <v>52</v>
      </c>
      <c r="C7412" t="s">
        <v>21614</v>
      </c>
      <c r="D7412" s="1">
        <v>38513</v>
      </c>
      <c r="E7412" s="1">
        <v>43951</v>
      </c>
      <c r="F7412" t="s">
        <v>19</v>
      </c>
      <c r="I7412">
        <v>100</v>
      </c>
      <c r="J7412">
        <v>0</v>
      </c>
      <c r="K7412">
        <v>0</v>
      </c>
      <c r="L7412">
        <v>1360</v>
      </c>
      <c r="M7412">
        <v>1360</v>
      </c>
      <c r="N7412" t="s">
        <v>20</v>
      </c>
      <c r="O7412" t="s">
        <v>21615</v>
      </c>
      <c r="P7412" t="s">
        <v>28</v>
      </c>
      <c r="Q7412" t="s">
        <v>34233</v>
      </c>
      <c r="R7412" t="s">
        <v>34233</v>
      </c>
      <c r="S7412" t="s">
        <v>32628</v>
      </c>
      <c r="T7412" t="s">
        <v>34357</v>
      </c>
      <c r="U7412" t="s">
        <v>32634</v>
      </c>
      <c r="V7412" t="s">
        <v>33327</v>
      </c>
      <c r="W7412">
        <v>200</v>
      </c>
      <c r="X7412">
        <v>2</v>
      </c>
      <c r="Y7412">
        <v>1</v>
      </c>
      <c r="AA7412">
        <v>8.5</v>
      </c>
      <c r="AC7412">
        <v>1</v>
      </c>
      <c r="AD7412" t="str">
        <f t="shared" si="1145"/>
        <v/>
      </c>
      <c r="AE7412" t="str">
        <f t="shared" si="1143"/>
        <v/>
      </c>
      <c r="AF7412" t="str">
        <f t="shared" si="1138"/>
        <v/>
      </c>
      <c r="AG7412">
        <f t="shared" si="1144"/>
        <v>1</v>
      </c>
      <c r="AH7412">
        <f t="shared" si="1147"/>
        <v>2.8</v>
      </c>
      <c r="AI7412">
        <v>0.14499999999999999</v>
      </c>
      <c r="AJ7412">
        <f t="shared" si="1117"/>
        <v>0.40599999999999997</v>
      </c>
      <c r="AK7412" t="str">
        <f t="shared" si="1148"/>
        <v/>
      </c>
      <c r="AL7412" t="str">
        <f t="shared" si="1146"/>
        <v/>
      </c>
    </row>
    <row r="7413" spans="1:39" x14ac:dyDescent="0.2">
      <c r="A7413" t="s">
        <v>22631</v>
      </c>
      <c r="B7413" t="s">
        <v>52</v>
      </c>
      <c r="C7413" t="s">
        <v>22632</v>
      </c>
      <c r="D7413" s="1">
        <v>38765</v>
      </c>
      <c r="E7413" s="1">
        <v>43951</v>
      </c>
      <c r="F7413" t="s">
        <v>26</v>
      </c>
      <c r="I7413">
        <v>100</v>
      </c>
      <c r="J7413">
        <v>0</v>
      </c>
      <c r="K7413">
        <v>0</v>
      </c>
      <c r="L7413">
        <v>768</v>
      </c>
      <c r="M7413">
        <v>768</v>
      </c>
      <c r="N7413" t="s">
        <v>20</v>
      </c>
      <c r="O7413" t="s">
        <v>13214</v>
      </c>
      <c r="P7413" t="s">
        <v>28</v>
      </c>
      <c r="Q7413" t="s">
        <v>34233</v>
      </c>
      <c r="R7413" t="s">
        <v>34233</v>
      </c>
      <c r="S7413" t="s">
        <v>34233</v>
      </c>
      <c r="T7413" t="s">
        <v>34233</v>
      </c>
      <c r="V7413" t="s">
        <v>33328</v>
      </c>
      <c r="AD7413" t="str">
        <f t="shared" si="1145"/>
        <v/>
      </c>
      <c r="AE7413" t="str">
        <f t="shared" si="1143"/>
        <v/>
      </c>
      <c r="AF7413" t="str">
        <f t="shared" si="1138"/>
        <v/>
      </c>
      <c r="AG7413" t="str">
        <f t="shared" si="1144"/>
        <v/>
      </c>
      <c r="AH7413" t="str">
        <f t="shared" si="1147"/>
        <v/>
      </c>
      <c r="AI7413">
        <v>0.14499999999999999</v>
      </c>
      <c r="AJ7413" t="str">
        <f t="shared" si="1117"/>
        <v/>
      </c>
      <c r="AK7413" t="str">
        <f t="shared" si="1148"/>
        <v/>
      </c>
      <c r="AL7413" t="str">
        <f t="shared" si="1146"/>
        <v/>
      </c>
    </row>
    <row r="7414" spans="1:39" x14ac:dyDescent="0.2">
      <c r="A7414" t="s">
        <v>22628</v>
      </c>
      <c r="B7414" t="s">
        <v>52</v>
      </c>
      <c r="C7414" t="s">
        <v>22629</v>
      </c>
      <c r="D7414" s="1">
        <v>38765</v>
      </c>
      <c r="E7414" s="1">
        <v>44546</v>
      </c>
      <c r="F7414" t="s">
        <v>19</v>
      </c>
      <c r="I7414">
        <v>100</v>
      </c>
      <c r="J7414">
        <v>0</v>
      </c>
      <c r="K7414">
        <v>0</v>
      </c>
      <c r="L7414">
        <v>2294</v>
      </c>
      <c r="M7414">
        <v>2294</v>
      </c>
      <c r="N7414" t="s">
        <v>20</v>
      </c>
      <c r="O7414" t="s">
        <v>22630</v>
      </c>
      <c r="P7414" t="s">
        <v>28</v>
      </c>
      <c r="Q7414" t="s">
        <v>34256</v>
      </c>
      <c r="R7414" t="s">
        <v>33783</v>
      </c>
      <c r="S7414" t="s">
        <v>33942</v>
      </c>
      <c r="T7414" t="s">
        <v>34233</v>
      </c>
      <c r="U7414" t="s">
        <v>32634</v>
      </c>
      <c r="V7414" t="s">
        <v>33328</v>
      </c>
      <c r="W7414">
        <v>250</v>
      </c>
      <c r="X7414">
        <v>2</v>
      </c>
      <c r="Y7414" t="s">
        <v>32654</v>
      </c>
      <c r="Z7414">
        <v>500</v>
      </c>
      <c r="AA7414">
        <v>8.5</v>
      </c>
      <c r="AC7414">
        <v>1</v>
      </c>
      <c r="AD7414" t="str">
        <f t="shared" si="1145"/>
        <v/>
      </c>
      <c r="AE7414">
        <f t="shared" ref="AE7414:AE7438" si="1149">IF((S7414="tühi")*(AC7414&lt;&gt;""),AC7414,"")</f>
        <v>1</v>
      </c>
      <c r="AF7414" t="str">
        <f t="shared" si="1138"/>
        <v/>
      </c>
      <c r="AG7414" t="str">
        <f t="shared" si="1144"/>
        <v/>
      </c>
      <c r="AH7414" t="str">
        <f t="shared" si="1147"/>
        <v/>
      </c>
      <c r="AI7414">
        <v>0.14499999999999999</v>
      </c>
      <c r="AJ7414" t="str">
        <f t="shared" si="1117"/>
        <v/>
      </c>
      <c r="AK7414">
        <f t="shared" si="1148"/>
        <v>2.8</v>
      </c>
      <c r="AL7414">
        <f t="shared" si="1146"/>
        <v>0.40599999999999997</v>
      </c>
    </row>
    <row r="7415" spans="1:39" x14ac:dyDescent="0.2">
      <c r="A7415" t="s">
        <v>22633</v>
      </c>
      <c r="B7415" t="s">
        <v>52</v>
      </c>
      <c r="C7415" t="s">
        <v>22634</v>
      </c>
      <c r="D7415" s="1">
        <v>38765</v>
      </c>
      <c r="E7415" s="1">
        <v>43456</v>
      </c>
      <c r="F7415" t="s">
        <v>19</v>
      </c>
      <c r="I7415">
        <v>100</v>
      </c>
      <c r="J7415">
        <v>0</v>
      </c>
      <c r="K7415">
        <v>0</v>
      </c>
      <c r="L7415">
        <v>2157</v>
      </c>
      <c r="M7415">
        <v>2157</v>
      </c>
      <c r="N7415" t="s">
        <v>20</v>
      </c>
      <c r="O7415" t="s">
        <v>13214</v>
      </c>
      <c r="P7415" t="s">
        <v>28</v>
      </c>
      <c r="Q7415" t="s">
        <v>34233</v>
      </c>
      <c r="R7415" t="s">
        <v>34233</v>
      </c>
      <c r="S7415" t="s">
        <v>33800</v>
      </c>
      <c r="T7415" t="s">
        <v>34349</v>
      </c>
      <c r="U7415" t="s">
        <v>32634</v>
      </c>
      <c r="V7415" t="s">
        <v>33328</v>
      </c>
      <c r="W7415">
        <v>250</v>
      </c>
      <c r="X7415">
        <v>2</v>
      </c>
      <c r="Y7415" t="s">
        <v>32654</v>
      </c>
      <c r="Z7415">
        <v>500</v>
      </c>
      <c r="AA7415">
        <v>8.5</v>
      </c>
      <c r="AC7415">
        <v>1</v>
      </c>
      <c r="AD7415" t="str">
        <f t="shared" si="1145"/>
        <v/>
      </c>
      <c r="AE7415" t="str">
        <f t="shared" si="1149"/>
        <v/>
      </c>
      <c r="AF7415" t="str">
        <f t="shared" si="1138"/>
        <v/>
      </c>
      <c r="AG7415">
        <f t="shared" si="1144"/>
        <v>1</v>
      </c>
      <c r="AH7415">
        <f t="shared" si="1147"/>
        <v>2.8</v>
      </c>
      <c r="AI7415">
        <v>0.14499999999999999</v>
      </c>
      <c r="AJ7415">
        <f t="shared" si="1117"/>
        <v>0.40599999999999997</v>
      </c>
      <c r="AK7415" t="str">
        <f t="shared" si="1148"/>
        <v/>
      </c>
      <c r="AL7415" t="str">
        <f t="shared" si="1146"/>
        <v/>
      </c>
    </row>
    <row r="7416" spans="1:39" x14ac:dyDescent="0.2">
      <c r="A7416" t="s">
        <v>22635</v>
      </c>
      <c r="B7416" t="s">
        <v>52</v>
      </c>
      <c r="C7416" t="s">
        <v>22636</v>
      </c>
      <c r="D7416" s="1">
        <v>38765</v>
      </c>
      <c r="E7416" s="1">
        <v>44546</v>
      </c>
      <c r="F7416" t="s">
        <v>19</v>
      </c>
      <c r="I7416">
        <v>100</v>
      </c>
      <c r="J7416">
        <v>0</v>
      </c>
      <c r="K7416">
        <v>0</v>
      </c>
      <c r="L7416">
        <v>2376</v>
      </c>
      <c r="M7416">
        <v>2376</v>
      </c>
      <c r="N7416" t="s">
        <v>20</v>
      </c>
      <c r="O7416" t="s">
        <v>13214</v>
      </c>
      <c r="P7416" t="s">
        <v>28</v>
      </c>
      <c r="Q7416" t="s">
        <v>34256</v>
      </c>
      <c r="R7416" s="9" t="s">
        <v>33783</v>
      </c>
      <c r="S7416" t="s">
        <v>32627</v>
      </c>
      <c r="T7416" t="s">
        <v>34233</v>
      </c>
      <c r="U7416" t="s">
        <v>32634</v>
      </c>
      <c r="V7416" t="s">
        <v>33328</v>
      </c>
      <c r="W7416">
        <v>250</v>
      </c>
      <c r="X7416">
        <v>2</v>
      </c>
      <c r="Y7416" t="s">
        <v>32654</v>
      </c>
      <c r="Z7416">
        <v>500</v>
      </c>
      <c r="AA7416">
        <v>8.5</v>
      </c>
      <c r="AC7416">
        <v>1</v>
      </c>
      <c r="AD7416" t="str">
        <f t="shared" si="1145"/>
        <v/>
      </c>
      <c r="AE7416" t="str">
        <f t="shared" si="1149"/>
        <v/>
      </c>
      <c r="AF7416" t="str">
        <f t="shared" si="1138"/>
        <v/>
      </c>
      <c r="AG7416">
        <f t="shared" si="1144"/>
        <v>1</v>
      </c>
      <c r="AH7416">
        <f t="shared" si="1147"/>
        <v>2.8</v>
      </c>
      <c r="AI7416">
        <v>0.14499999999999999</v>
      </c>
      <c r="AJ7416">
        <f t="shared" si="1117"/>
        <v>0.40599999999999997</v>
      </c>
      <c r="AK7416" t="str">
        <f t="shared" si="1148"/>
        <v/>
      </c>
      <c r="AL7416" t="str">
        <f t="shared" si="1146"/>
        <v/>
      </c>
      <c r="AM7416" t="s">
        <v>34913</v>
      </c>
    </row>
    <row r="7417" spans="1:39" x14ac:dyDescent="0.2">
      <c r="A7417" t="s">
        <v>13212</v>
      </c>
      <c r="B7417" t="s">
        <v>52</v>
      </c>
      <c r="C7417" t="s">
        <v>13213</v>
      </c>
      <c r="D7417" s="1">
        <v>36811</v>
      </c>
      <c r="E7417" s="1">
        <v>43951</v>
      </c>
      <c r="F7417" t="s">
        <v>39</v>
      </c>
      <c r="I7417">
        <v>100</v>
      </c>
      <c r="J7417">
        <v>0</v>
      </c>
      <c r="K7417">
        <v>0</v>
      </c>
      <c r="L7417">
        <v>1111</v>
      </c>
      <c r="M7417">
        <v>1111</v>
      </c>
      <c r="N7417" t="s">
        <v>20</v>
      </c>
      <c r="O7417" t="s">
        <v>13214</v>
      </c>
      <c r="P7417" t="s">
        <v>28</v>
      </c>
      <c r="Q7417" t="s">
        <v>34233</v>
      </c>
      <c r="R7417" t="s">
        <v>34233</v>
      </c>
      <c r="V7417" t="s">
        <v>33329</v>
      </c>
      <c r="AD7417" t="str">
        <f t="shared" si="1145"/>
        <v/>
      </c>
      <c r="AE7417" t="str">
        <f t="shared" si="1149"/>
        <v/>
      </c>
      <c r="AF7417" t="str">
        <f t="shared" si="1138"/>
        <v/>
      </c>
      <c r="AG7417" t="str">
        <f t="shared" si="1144"/>
        <v/>
      </c>
      <c r="AH7417" t="str">
        <f t="shared" si="1147"/>
        <v/>
      </c>
      <c r="AI7417">
        <v>0.14499999999999999</v>
      </c>
      <c r="AJ7417" t="str">
        <f t="shared" si="1117"/>
        <v/>
      </c>
      <c r="AK7417" t="str">
        <f t="shared" si="1148"/>
        <v/>
      </c>
      <c r="AL7417" t="str">
        <f t="shared" si="1146"/>
        <v/>
      </c>
    </row>
    <row r="7418" spans="1:39" x14ac:dyDescent="0.2">
      <c r="A7418" t="s">
        <v>26238</v>
      </c>
      <c r="B7418" t="s">
        <v>52</v>
      </c>
      <c r="C7418" t="s">
        <v>26239</v>
      </c>
      <c r="D7418" s="1">
        <v>40988</v>
      </c>
      <c r="E7418" s="1">
        <v>44560</v>
      </c>
      <c r="F7418" t="s">
        <v>26</v>
      </c>
      <c r="I7418">
        <v>100</v>
      </c>
      <c r="J7418">
        <v>0</v>
      </c>
      <c r="K7418">
        <v>0</v>
      </c>
      <c r="L7418">
        <v>11517</v>
      </c>
      <c r="M7418">
        <v>11517</v>
      </c>
      <c r="N7418" t="s">
        <v>20</v>
      </c>
      <c r="O7418" t="s">
        <v>26240</v>
      </c>
      <c r="P7418" t="s">
        <v>44</v>
      </c>
      <c r="Q7418" t="s">
        <v>34233</v>
      </c>
      <c r="R7418" t="s">
        <v>34233</v>
      </c>
      <c r="S7418" t="s">
        <v>34233</v>
      </c>
      <c r="T7418" t="s">
        <v>34233</v>
      </c>
      <c r="AD7418" t="str">
        <f t="shared" si="1145"/>
        <v/>
      </c>
      <c r="AE7418" t="str">
        <f t="shared" si="1149"/>
        <v/>
      </c>
      <c r="AF7418" t="str">
        <f t="shared" si="1138"/>
        <v/>
      </c>
      <c r="AG7418" t="str">
        <f t="shared" si="1144"/>
        <v/>
      </c>
      <c r="AH7418" t="str">
        <f t="shared" si="1147"/>
        <v/>
      </c>
      <c r="AI7418">
        <v>0.14499999999999999</v>
      </c>
      <c r="AJ7418" t="str">
        <f t="shared" si="1117"/>
        <v/>
      </c>
      <c r="AK7418" t="str">
        <f t="shared" si="1148"/>
        <v/>
      </c>
      <c r="AL7418" t="str">
        <f t="shared" si="1146"/>
        <v/>
      </c>
    </row>
    <row r="7419" spans="1:39" x14ac:dyDescent="0.2">
      <c r="A7419" t="s">
        <v>8180</v>
      </c>
      <c r="B7419" t="s">
        <v>52</v>
      </c>
      <c r="C7419" t="s">
        <v>8181</v>
      </c>
      <c r="D7419" s="1">
        <v>36285</v>
      </c>
      <c r="E7419" s="1">
        <v>43456</v>
      </c>
      <c r="F7419" t="s">
        <v>19</v>
      </c>
      <c r="I7419">
        <v>100</v>
      </c>
      <c r="J7419">
        <v>0</v>
      </c>
      <c r="K7419">
        <v>0</v>
      </c>
      <c r="L7419">
        <v>1024</v>
      </c>
      <c r="M7419">
        <v>1024</v>
      </c>
      <c r="N7419" t="s">
        <v>20</v>
      </c>
      <c r="O7419" t="s">
        <v>8182</v>
      </c>
      <c r="P7419" t="s">
        <v>28</v>
      </c>
      <c r="Q7419" t="s">
        <v>34233</v>
      </c>
      <c r="R7419" t="s">
        <v>34233</v>
      </c>
      <c r="S7419" t="s">
        <v>33797</v>
      </c>
      <c r="T7419" t="s">
        <v>34365</v>
      </c>
      <c r="AD7419" t="str">
        <f t="shared" si="1145"/>
        <v/>
      </c>
      <c r="AE7419" t="str">
        <f t="shared" si="1149"/>
        <v/>
      </c>
      <c r="AF7419" t="str">
        <f t="shared" si="1138"/>
        <v/>
      </c>
      <c r="AG7419" s="17">
        <v>1</v>
      </c>
      <c r="AH7419">
        <f t="shared" si="1147"/>
        <v>2.8</v>
      </c>
      <c r="AI7419">
        <v>0.14499999999999999</v>
      </c>
      <c r="AJ7419">
        <f t="shared" ref="AJ7419:AJ7482" si="1150">IF(COUNTBLANK(AH7419),"",AH7419*AI7419)</f>
        <v>0.40599999999999997</v>
      </c>
      <c r="AK7419" t="str">
        <f t="shared" si="1148"/>
        <v/>
      </c>
      <c r="AL7419" t="str">
        <f t="shared" si="1146"/>
        <v/>
      </c>
    </row>
    <row r="7420" spans="1:39" x14ac:dyDescent="0.2">
      <c r="A7420" t="s">
        <v>3941</v>
      </c>
      <c r="B7420" t="s">
        <v>52</v>
      </c>
      <c r="C7420" t="s">
        <v>3942</v>
      </c>
      <c r="D7420" s="1">
        <v>35936</v>
      </c>
      <c r="E7420" s="1">
        <v>43894</v>
      </c>
      <c r="F7420" t="s">
        <v>19</v>
      </c>
      <c r="I7420">
        <v>100</v>
      </c>
      <c r="J7420">
        <v>0</v>
      </c>
      <c r="K7420">
        <v>0</v>
      </c>
      <c r="L7420">
        <v>1460</v>
      </c>
      <c r="M7420">
        <v>1460</v>
      </c>
      <c r="N7420" t="s">
        <v>20</v>
      </c>
      <c r="O7420" t="s">
        <v>3943</v>
      </c>
      <c r="P7420" t="s">
        <v>28</v>
      </c>
      <c r="Q7420" t="s">
        <v>34233</v>
      </c>
      <c r="R7420" t="s">
        <v>34233</v>
      </c>
      <c r="S7420" t="s">
        <v>32628</v>
      </c>
      <c r="T7420" t="s">
        <v>34365</v>
      </c>
      <c r="U7420" t="s">
        <v>32634</v>
      </c>
      <c r="V7420" t="s">
        <v>35041</v>
      </c>
      <c r="X7420">
        <v>2</v>
      </c>
      <c r="Y7420" t="s">
        <v>32654</v>
      </c>
      <c r="AA7420">
        <v>9</v>
      </c>
      <c r="AB7420">
        <v>25</v>
      </c>
      <c r="AC7420">
        <v>1</v>
      </c>
      <c r="AD7420" t="str">
        <f t="shared" si="1145"/>
        <v/>
      </c>
      <c r="AE7420" t="str">
        <f t="shared" si="1149"/>
        <v/>
      </c>
      <c r="AF7420" t="str">
        <f t="shared" si="1138"/>
        <v/>
      </c>
      <c r="AG7420">
        <f>IF((S7420&lt;&gt;"tühi")*(AC7420&lt;&gt;""),AC7420,"")</f>
        <v>1</v>
      </c>
      <c r="AH7420">
        <f t="shared" si="1147"/>
        <v>2.8</v>
      </c>
      <c r="AI7420">
        <v>0.14499999999999999</v>
      </c>
      <c r="AJ7420">
        <f t="shared" si="1150"/>
        <v>0.40599999999999997</v>
      </c>
      <c r="AK7420" t="str">
        <f t="shared" si="1148"/>
        <v/>
      </c>
      <c r="AL7420" t="str">
        <f t="shared" si="1146"/>
        <v/>
      </c>
    </row>
    <row r="7421" spans="1:39" x14ac:dyDescent="0.2">
      <c r="A7421" t="s">
        <v>7752</v>
      </c>
      <c r="B7421" t="s">
        <v>52</v>
      </c>
      <c r="C7421" t="s">
        <v>7753</v>
      </c>
      <c r="D7421" s="1">
        <v>36285</v>
      </c>
      <c r="E7421" s="1">
        <v>44546</v>
      </c>
      <c r="F7421" t="s">
        <v>19</v>
      </c>
      <c r="I7421">
        <v>100</v>
      </c>
      <c r="J7421">
        <v>0</v>
      </c>
      <c r="K7421">
        <v>0</v>
      </c>
      <c r="L7421">
        <v>1464</v>
      </c>
      <c r="M7421">
        <v>1464</v>
      </c>
      <c r="N7421" t="s">
        <v>20</v>
      </c>
      <c r="O7421" t="s">
        <v>7754</v>
      </c>
      <c r="P7421" t="s">
        <v>28</v>
      </c>
      <c r="Q7421" t="s">
        <v>34233</v>
      </c>
      <c r="R7421" t="s">
        <v>34233</v>
      </c>
      <c r="S7421" t="s">
        <v>32628</v>
      </c>
      <c r="T7421" t="s">
        <v>34365</v>
      </c>
      <c r="AD7421" t="str">
        <f t="shared" si="1145"/>
        <v/>
      </c>
      <c r="AE7421" t="str">
        <f t="shared" si="1149"/>
        <v/>
      </c>
      <c r="AF7421" t="str">
        <f t="shared" si="1138"/>
        <v/>
      </c>
      <c r="AG7421" s="17">
        <v>1</v>
      </c>
      <c r="AH7421">
        <f t="shared" si="1147"/>
        <v>2.8</v>
      </c>
      <c r="AI7421">
        <v>0.14499999999999999</v>
      </c>
      <c r="AJ7421">
        <f t="shared" si="1150"/>
        <v>0.40599999999999997</v>
      </c>
      <c r="AK7421" t="str">
        <f t="shared" si="1148"/>
        <v/>
      </c>
      <c r="AL7421" t="str">
        <f t="shared" si="1146"/>
        <v/>
      </c>
    </row>
    <row r="7422" spans="1:39" x14ac:dyDescent="0.2">
      <c r="A7422" t="s">
        <v>2591</v>
      </c>
      <c r="B7422" t="s">
        <v>52</v>
      </c>
      <c r="C7422" t="s">
        <v>2592</v>
      </c>
      <c r="D7422" s="1">
        <v>35794</v>
      </c>
      <c r="E7422" s="1">
        <v>43894</v>
      </c>
      <c r="F7422" t="s">
        <v>19</v>
      </c>
      <c r="I7422">
        <v>100</v>
      </c>
      <c r="J7422">
        <v>0</v>
      </c>
      <c r="K7422">
        <v>0</v>
      </c>
      <c r="L7422">
        <v>3807</v>
      </c>
      <c r="M7422">
        <v>3807</v>
      </c>
      <c r="N7422" t="s">
        <v>20</v>
      </c>
      <c r="O7422" t="s">
        <v>2593</v>
      </c>
      <c r="P7422" t="s">
        <v>28</v>
      </c>
      <c r="Q7422" t="s">
        <v>34233</v>
      </c>
      <c r="R7422" t="s">
        <v>34233</v>
      </c>
      <c r="S7422" t="s">
        <v>33807</v>
      </c>
      <c r="T7422" t="s">
        <v>34349</v>
      </c>
      <c r="AD7422" t="str">
        <f t="shared" si="1145"/>
        <v/>
      </c>
      <c r="AE7422" t="str">
        <f t="shared" si="1149"/>
        <v/>
      </c>
      <c r="AF7422" t="str">
        <f t="shared" si="1138"/>
        <v/>
      </c>
      <c r="AG7422" s="17">
        <v>1</v>
      </c>
      <c r="AH7422">
        <f t="shared" si="1147"/>
        <v>2.8</v>
      </c>
      <c r="AI7422">
        <v>0.14499999999999999</v>
      </c>
      <c r="AJ7422">
        <f t="shared" si="1150"/>
        <v>0.40599999999999997</v>
      </c>
      <c r="AK7422" t="str">
        <f t="shared" si="1148"/>
        <v/>
      </c>
      <c r="AL7422" t="str">
        <f t="shared" si="1146"/>
        <v/>
      </c>
    </row>
    <row r="7423" spans="1:39" x14ac:dyDescent="0.2">
      <c r="A7423" t="s">
        <v>7755</v>
      </c>
      <c r="B7423" t="s">
        <v>52</v>
      </c>
      <c r="C7423" t="s">
        <v>7756</v>
      </c>
      <c r="D7423" s="1">
        <v>36285</v>
      </c>
      <c r="E7423" s="1">
        <v>43951</v>
      </c>
      <c r="F7423" t="s">
        <v>19</v>
      </c>
      <c r="I7423">
        <v>100</v>
      </c>
      <c r="J7423">
        <v>0</v>
      </c>
      <c r="K7423">
        <v>0</v>
      </c>
      <c r="L7423">
        <v>1563</v>
      </c>
      <c r="M7423">
        <v>1563</v>
      </c>
      <c r="N7423" t="s">
        <v>20</v>
      </c>
      <c r="O7423" t="s">
        <v>7757</v>
      </c>
      <c r="P7423" t="s">
        <v>28</v>
      </c>
      <c r="Q7423" t="s">
        <v>34233</v>
      </c>
      <c r="R7423" t="s">
        <v>34233</v>
      </c>
      <c r="S7423" t="s">
        <v>33797</v>
      </c>
      <c r="T7423" t="s">
        <v>34365</v>
      </c>
      <c r="AD7423" t="str">
        <f t="shared" si="1145"/>
        <v/>
      </c>
      <c r="AE7423" t="str">
        <f t="shared" si="1149"/>
        <v/>
      </c>
      <c r="AF7423" t="str">
        <f t="shared" si="1138"/>
        <v/>
      </c>
      <c r="AG7423" s="17">
        <v>1</v>
      </c>
      <c r="AH7423">
        <f t="shared" si="1147"/>
        <v>2.8</v>
      </c>
      <c r="AI7423">
        <v>0.14499999999999999</v>
      </c>
      <c r="AJ7423">
        <f t="shared" si="1150"/>
        <v>0.40599999999999997</v>
      </c>
      <c r="AK7423" t="str">
        <f t="shared" si="1148"/>
        <v/>
      </c>
      <c r="AL7423" t="str">
        <f t="shared" si="1146"/>
        <v/>
      </c>
    </row>
    <row r="7424" spans="1:39" x14ac:dyDescent="0.2">
      <c r="A7424" t="s">
        <v>3413</v>
      </c>
      <c r="B7424" t="s">
        <v>52</v>
      </c>
      <c r="C7424" t="s">
        <v>3414</v>
      </c>
      <c r="D7424" s="1">
        <v>35907</v>
      </c>
      <c r="E7424" s="1">
        <v>43456</v>
      </c>
      <c r="F7424" t="s">
        <v>19</v>
      </c>
      <c r="I7424">
        <v>100</v>
      </c>
      <c r="J7424">
        <v>0</v>
      </c>
      <c r="K7424">
        <v>0</v>
      </c>
      <c r="L7424">
        <v>2257</v>
      </c>
      <c r="M7424">
        <v>2257</v>
      </c>
      <c r="N7424" t="s">
        <v>20</v>
      </c>
      <c r="O7424" t="s">
        <v>3415</v>
      </c>
      <c r="P7424" t="s">
        <v>28</v>
      </c>
      <c r="Q7424" t="s">
        <v>34233</v>
      </c>
      <c r="R7424" t="s">
        <v>34233</v>
      </c>
      <c r="S7424" t="s">
        <v>33797</v>
      </c>
      <c r="T7424" t="s">
        <v>34349</v>
      </c>
      <c r="AD7424" t="str">
        <f t="shared" si="1145"/>
        <v/>
      </c>
      <c r="AE7424" t="str">
        <f t="shared" si="1149"/>
        <v/>
      </c>
      <c r="AF7424" t="str">
        <f t="shared" si="1138"/>
        <v/>
      </c>
      <c r="AG7424" s="17">
        <v>1</v>
      </c>
      <c r="AH7424">
        <f t="shared" si="1147"/>
        <v>2.8</v>
      </c>
      <c r="AI7424">
        <v>0.14499999999999999</v>
      </c>
      <c r="AJ7424">
        <f t="shared" si="1150"/>
        <v>0.40599999999999997</v>
      </c>
      <c r="AK7424" t="str">
        <f t="shared" si="1148"/>
        <v/>
      </c>
      <c r="AL7424" t="str">
        <f t="shared" si="1146"/>
        <v/>
      </c>
    </row>
    <row r="7425" spans="1:39" x14ac:dyDescent="0.2">
      <c r="A7425" t="s">
        <v>7758</v>
      </c>
      <c r="B7425" t="s">
        <v>52</v>
      </c>
      <c r="C7425" t="s">
        <v>7759</v>
      </c>
      <c r="D7425" s="1">
        <v>36285</v>
      </c>
      <c r="E7425" s="1">
        <v>43456</v>
      </c>
      <c r="F7425" t="s">
        <v>19</v>
      </c>
      <c r="I7425">
        <v>100</v>
      </c>
      <c r="J7425">
        <v>0</v>
      </c>
      <c r="K7425">
        <v>0</v>
      </c>
      <c r="L7425">
        <v>1002</v>
      </c>
      <c r="M7425">
        <v>1002</v>
      </c>
      <c r="N7425" t="s">
        <v>20</v>
      </c>
      <c r="O7425" t="s">
        <v>7760</v>
      </c>
      <c r="P7425" t="s">
        <v>28</v>
      </c>
      <c r="Q7425" t="s">
        <v>34233</v>
      </c>
      <c r="R7425" t="s">
        <v>34233</v>
      </c>
      <c r="S7425" t="s">
        <v>33800</v>
      </c>
      <c r="T7425" t="s">
        <v>34357</v>
      </c>
      <c r="AD7425" t="str">
        <f t="shared" si="1145"/>
        <v/>
      </c>
      <c r="AE7425" t="str">
        <f t="shared" si="1149"/>
        <v/>
      </c>
      <c r="AF7425" t="str">
        <f t="shared" si="1138"/>
        <v/>
      </c>
      <c r="AG7425" s="17">
        <v>1</v>
      </c>
      <c r="AH7425">
        <f t="shared" si="1147"/>
        <v>2.8</v>
      </c>
      <c r="AI7425">
        <v>0.14499999999999999</v>
      </c>
      <c r="AJ7425">
        <f t="shared" si="1150"/>
        <v>0.40599999999999997</v>
      </c>
      <c r="AK7425" t="str">
        <f t="shared" si="1148"/>
        <v/>
      </c>
      <c r="AL7425" t="str">
        <f t="shared" si="1146"/>
        <v/>
      </c>
    </row>
    <row r="7426" spans="1:39" x14ac:dyDescent="0.2">
      <c r="A7426" t="s">
        <v>7761</v>
      </c>
      <c r="B7426" t="s">
        <v>52</v>
      </c>
      <c r="C7426" t="s">
        <v>7762</v>
      </c>
      <c r="D7426" s="1">
        <v>36285</v>
      </c>
      <c r="E7426" s="1">
        <v>43456</v>
      </c>
      <c r="F7426" t="s">
        <v>19</v>
      </c>
      <c r="I7426">
        <v>100</v>
      </c>
      <c r="J7426">
        <v>0</v>
      </c>
      <c r="K7426">
        <v>0</v>
      </c>
      <c r="L7426">
        <v>983</v>
      </c>
      <c r="M7426">
        <v>983</v>
      </c>
      <c r="N7426" t="s">
        <v>20</v>
      </c>
      <c r="O7426" t="s">
        <v>7763</v>
      </c>
      <c r="P7426" t="s">
        <v>28</v>
      </c>
      <c r="Q7426" t="s">
        <v>32794</v>
      </c>
      <c r="R7426" t="s">
        <v>33782</v>
      </c>
      <c r="S7426" t="s">
        <v>33800</v>
      </c>
      <c r="T7426" t="s">
        <v>34365</v>
      </c>
      <c r="AD7426" t="str">
        <f t="shared" si="1145"/>
        <v/>
      </c>
      <c r="AE7426" t="str">
        <f t="shared" si="1149"/>
        <v/>
      </c>
      <c r="AF7426" t="str">
        <f t="shared" si="1138"/>
        <v/>
      </c>
      <c r="AG7426" s="17">
        <v>1</v>
      </c>
      <c r="AH7426">
        <f t="shared" si="1147"/>
        <v>2.8</v>
      </c>
      <c r="AI7426">
        <v>0.14499999999999999</v>
      </c>
      <c r="AJ7426">
        <f t="shared" si="1150"/>
        <v>0.40599999999999997</v>
      </c>
      <c r="AK7426" t="str">
        <f t="shared" si="1148"/>
        <v/>
      </c>
      <c r="AL7426" t="str">
        <f t="shared" si="1146"/>
        <v/>
      </c>
    </row>
    <row r="7427" spans="1:39" x14ac:dyDescent="0.2">
      <c r="A7427" t="s">
        <v>19372</v>
      </c>
      <c r="B7427" t="s">
        <v>52</v>
      </c>
      <c r="C7427" t="s">
        <v>19373</v>
      </c>
      <c r="D7427" s="1">
        <v>38015</v>
      </c>
      <c r="E7427" s="1">
        <v>44546</v>
      </c>
      <c r="F7427" t="s">
        <v>39</v>
      </c>
      <c r="I7427">
        <v>100</v>
      </c>
      <c r="J7427">
        <v>0</v>
      </c>
      <c r="K7427">
        <v>0</v>
      </c>
      <c r="L7427">
        <v>7306</v>
      </c>
      <c r="M7427">
        <v>7306</v>
      </c>
      <c r="N7427" t="s">
        <v>20</v>
      </c>
      <c r="O7427" t="s">
        <v>19374</v>
      </c>
      <c r="P7427" t="s">
        <v>28</v>
      </c>
      <c r="Q7427" t="s">
        <v>34256</v>
      </c>
      <c r="R7427" t="s">
        <v>33768</v>
      </c>
      <c r="S7427" t="s">
        <v>32628</v>
      </c>
      <c r="T7427" t="s">
        <v>34357</v>
      </c>
      <c r="U7427" t="s">
        <v>32634</v>
      </c>
      <c r="V7427" t="s">
        <v>33330</v>
      </c>
      <c r="W7427">
        <v>220</v>
      </c>
      <c r="X7427">
        <v>2</v>
      </c>
      <c r="Y7427">
        <v>1</v>
      </c>
      <c r="AA7427">
        <v>8.5</v>
      </c>
      <c r="AC7427">
        <v>1</v>
      </c>
      <c r="AD7427" t="str">
        <f t="shared" si="1145"/>
        <v/>
      </c>
      <c r="AE7427" t="str">
        <f t="shared" si="1149"/>
        <v/>
      </c>
      <c r="AF7427" t="str">
        <f t="shared" si="1138"/>
        <v/>
      </c>
      <c r="AG7427">
        <f>IF((S7427&lt;&gt;"tühi")*(AC7427&lt;&gt;""),AC7427,"")</f>
        <v>1</v>
      </c>
      <c r="AH7427">
        <f t="shared" si="1147"/>
        <v>2.8</v>
      </c>
      <c r="AI7427">
        <v>0.14499999999999999</v>
      </c>
      <c r="AJ7427">
        <f t="shared" si="1150"/>
        <v>0.40599999999999997</v>
      </c>
      <c r="AK7427" t="str">
        <f t="shared" si="1148"/>
        <v/>
      </c>
      <c r="AL7427" t="str">
        <f t="shared" si="1146"/>
        <v/>
      </c>
      <c r="AM7427" t="s">
        <v>34833</v>
      </c>
    </row>
    <row r="7428" spans="1:39" x14ac:dyDescent="0.2">
      <c r="A7428" t="s">
        <v>8017</v>
      </c>
      <c r="B7428" t="s">
        <v>52</v>
      </c>
      <c r="C7428" t="s">
        <v>8018</v>
      </c>
      <c r="D7428" s="1">
        <v>36285</v>
      </c>
      <c r="E7428" s="1">
        <v>43456</v>
      </c>
      <c r="F7428" t="s">
        <v>19</v>
      </c>
      <c r="I7428">
        <v>100</v>
      </c>
      <c r="J7428">
        <v>0</v>
      </c>
      <c r="K7428">
        <v>0</v>
      </c>
      <c r="L7428">
        <v>1011</v>
      </c>
      <c r="M7428">
        <v>1011</v>
      </c>
      <c r="N7428" t="s">
        <v>20</v>
      </c>
      <c r="O7428" t="s">
        <v>8019</v>
      </c>
      <c r="P7428" t="s">
        <v>28</v>
      </c>
      <c r="Q7428" t="s">
        <v>34233</v>
      </c>
      <c r="R7428" t="s">
        <v>34233</v>
      </c>
      <c r="S7428" t="s">
        <v>33797</v>
      </c>
      <c r="T7428" t="s">
        <v>34354</v>
      </c>
      <c r="AD7428" t="str">
        <f t="shared" si="1145"/>
        <v/>
      </c>
      <c r="AE7428" t="str">
        <f t="shared" si="1149"/>
        <v/>
      </c>
      <c r="AF7428" t="str">
        <f t="shared" si="1138"/>
        <v/>
      </c>
      <c r="AG7428" s="17">
        <v>1</v>
      </c>
      <c r="AH7428">
        <f t="shared" si="1147"/>
        <v>2.8</v>
      </c>
      <c r="AI7428">
        <v>0.14499999999999999</v>
      </c>
      <c r="AJ7428">
        <f t="shared" si="1150"/>
        <v>0.40599999999999997</v>
      </c>
      <c r="AK7428" t="str">
        <f t="shared" si="1148"/>
        <v/>
      </c>
      <c r="AL7428" t="str">
        <f t="shared" si="1146"/>
        <v/>
      </c>
    </row>
    <row r="7429" spans="1:39" x14ac:dyDescent="0.2">
      <c r="A7429" t="s">
        <v>25348</v>
      </c>
      <c r="B7429" t="s">
        <v>52</v>
      </c>
      <c r="C7429" t="s">
        <v>25349</v>
      </c>
      <c r="D7429" s="1">
        <v>39736</v>
      </c>
      <c r="E7429" s="1">
        <v>44546</v>
      </c>
      <c r="F7429" t="s">
        <v>19</v>
      </c>
      <c r="I7429">
        <v>100</v>
      </c>
      <c r="J7429">
        <v>0</v>
      </c>
      <c r="K7429">
        <v>0</v>
      </c>
      <c r="L7429">
        <v>1401</v>
      </c>
      <c r="M7429">
        <v>1401</v>
      </c>
      <c r="N7429" t="s">
        <v>20</v>
      </c>
      <c r="O7429" t="s">
        <v>25350</v>
      </c>
      <c r="P7429" t="s">
        <v>28</v>
      </c>
      <c r="Q7429" t="s">
        <v>34233</v>
      </c>
      <c r="R7429" t="s">
        <v>34233</v>
      </c>
      <c r="S7429" t="s">
        <v>33797</v>
      </c>
      <c r="T7429" t="s">
        <v>34349</v>
      </c>
      <c r="U7429" t="s">
        <v>32634</v>
      </c>
      <c r="V7429" t="s">
        <v>33331</v>
      </c>
      <c r="AC7429">
        <v>1</v>
      </c>
      <c r="AD7429" t="str">
        <f t="shared" si="1145"/>
        <v/>
      </c>
      <c r="AE7429" t="str">
        <f t="shared" si="1149"/>
        <v/>
      </c>
      <c r="AF7429" t="str">
        <f t="shared" si="1138"/>
        <v/>
      </c>
      <c r="AG7429">
        <f>IF((S7429&lt;&gt;"tühi")*(AC7429&lt;&gt;""),AC7429,"")</f>
        <v>1</v>
      </c>
      <c r="AH7429">
        <f t="shared" si="1147"/>
        <v>2.8</v>
      </c>
      <c r="AI7429">
        <v>0.14499999999999999</v>
      </c>
      <c r="AJ7429">
        <f t="shared" si="1150"/>
        <v>0.40599999999999997</v>
      </c>
      <c r="AK7429" t="str">
        <f t="shared" si="1148"/>
        <v/>
      </c>
      <c r="AL7429" t="str">
        <f t="shared" si="1146"/>
        <v/>
      </c>
      <c r="AM7429" t="s">
        <v>34054</v>
      </c>
    </row>
    <row r="7430" spans="1:39" x14ac:dyDescent="0.2">
      <c r="A7430" t="s">
        <v>8020</v>
      </c>
      <c r="B7430" t="s">
        <v>52</v>
      </c>
      <c r="C7430" t="s">
        <v>8021</v>
      </c>
      <c r="D7430" s="1">
        <v>36285</v>
      </c>
      <c r="E7430" s="1">
        <v>43456</v>
      </c>
      <c r="F7430" t="s">
        <v>19</v>
      </c>
      <c r="I7430">
        <v>100</v>
      </c>
      <c r="J7430">
        <v>0</v>
      </c>
      <c r="K7430">
        <v>0</v>
      </c>
      <c r="L7430">
        <v>1025</v>
      </c>
      <c r="M7430">
        <v>1025</v>
      </c>
      <c r="N7430" t="s">
        <v>20</v>
      </c>
      <c r="O7430" t="s">
        <v>8022</v>
      </c>
      <c r="P7430" t="s">
        <v>28</v>
      </c>
      <c r="Q7430" t="s">
        <v>34233</v>
      </c>
      <c r="R7430" t="s">
        <v>34233</v>
      </c>
      <c r="S7430" t="s">
        <v>32627</v>
      </c>
      <c r="T7430" t="s">
        <v>34363</v>
      </c>
      <c r="AD7430" t="str">
        <f t="shared" si="1145"/>
        <v/>
      </c>
      <c r="AE7430" t="str">
        <f t="shared" si="1149"/>
        <v/>
      </c>
      <c r="AF7430" t="str">
        <f t="shared" si="1138"/>
        <v/>
      </c>
      <c r="AG7430" s="17">
        <v>1</v>
      </c>
      <c r="AH7430">
        <f t="shared" si="1147"/>
        <v>2.8</v>
      </c>
      <c r="AI7430">
        <v>0.14499999999999999</v>
      </c>
      <c r="AJ7430">
        <f t="shared" si="1150"/>
        <v>0.40599999999999997</v>
      </c>
      <c r="AK7430" t="str">
        <f t="shared" si="1148"/>
        <v/>
      </c>
      <c r="AL7430" t="str">
        <f t="shared" si="1146"/>
        <v/>
      </c>
    </row>
    <row r="7431" spans="1:39" x14ac:dyDescent="0.2">
      <c r="A7431" t="s">
        <v>8023</v>
      </c>
      <c r="B7431" t="s">
        <v>52</v>
      </c>
      <c r="C7431" t="s">
        <v>8024</v>
      </c>
      <c r="D7431" s="1">
        <v>36285</v>
      </c>
      <c r="E7431" s="1">
        <v>43456</v>
      </c>
      <c r="F7431" t="s">
        <v>19</v>
      </c>
      <c r="I7431">
        <v>100</v>
      </c>
      <c r="J7431">
        <v>0</v>
      </c>
      <c r="K7431">
        <v>0</v>
      </c>
      <c r="L7431">
        <v>981</v>
      </c>
      <c r="M7431">
        <v>981</v>
      </c>
      <c r="N7431" t="s">
        <v>20</v>
      </c>
      <c r="O7431" t="s">
        <v>8025</v>
      </c>
      <c r="P7431" t="s">
        <v>28</v>
      </c>
      <c r="Q7431" t="s">
        <v>34233</v>
      </c>
      <c r="R7431" t="s">
        <v>34233</v>
      </c>
      <c r="S7431" t="s">
        <v>32628</v>
      </c>
      <c r="T7431" t="s">
        <v>34365</v>
      </c>
      <c r="U7431" t="s">
        <v>32634</v>
      </c>
      <c r="V7431" t="s">
        <v>32696</v>
      </c>
      <c r="W7431">
        <v>196</v>
      </c>
      <c r="Y7431">
        <v>1</v>
      </c>
      <c r="AA7431">
        <v>8.5</v>
      </c>
      <c r="AC7431">
        <v>1</v>
      </c>
      <c r="AD7431" t="str">
        <f t="shared" si="1145"/>
        <v/>
      </c>
      <c r="AE7431" t="str">
        <f t="shared" si="1149"/>
        <v/>
      </c>
      <c r="AF7431" t="str">
        <f t="shared" si="1138"/>
        <v/>
      </c>
      <c r="AG7431">
        <f>IF((S7431&lt;&gt;"tühi")*(AC7431&lt;&gt;""),AC7431,"")</f>
        <v>1</v>
      </c>
      <c r="AH7431">
        <f t="shared" si="1147"/>
        <v>2.8</v>
      </c>
      <c r="AI7431">
        <v>0.14499999999999999</v>
      </c>
      <c r="AJ7431">
        <f t="shared" si="1150"/>
        <v>0.40599999999999997</v>
      </c>
      <c r="AK7431" t="str">
        <f t="shared" si="1148"/>
        <v/>
      </c>
      <c r="AL7431" t="str">
        <f t="shared" si="1146"/>
        <v/>
      </c>
    </row>
    <row r="7432" spans="1:39" x14ac:dyDescent="0.2">
      <c r="A7432" t="s">
        <v>8026</v>
      </c>
      <c r="B7432" t="s">
        <v>52</v>
      </c>
      <c r="C7432" t="s">
        <v>8027</v>
      </c>
      <c r="D7432" s="1">
        <v>36285</v>
      </c>
      <c r="E7432" s="1">
        <v>43951</v>
      </c>
      <c r="F7432" t="s">
        <v>19</v>
      </c>
      <c r="I7432">
        <v>100</v>
      </c>
      <c r="J7432">
        <v>0</v>
      </c>
      <c r="K7432">
        <v>0</v>
      </c>
      <c r="L7432">
        <v>1305</v>
      </c>
      <c r="M7432">
        <v>1305</v>
      </c>
      <c r="N7432" t="s">
        <v>20</v>
      </c>
      <c r="O7432" t="s">
        <v>8028</v>
      </c>
      <c r="P7432" t="s">
        <v>28</v>
      </c>
      <c r="Q7432" t="s">
        <v>32794</v>
      </c>
      <c r="R7432" t="s">
        <v>33782</v>
      </c>
      <c r="S7432" t="s">
        <v>32628</v>
      </c>
      <c r="T7432" t="s">
        <v>34365</v>
      </c>
      <c r="AD7432" t="str">
        <f t="shared" si="1145"/>
        <v/>
      </c>
      <c r="AE7432" t="str">
        <f t="shared" si="1149"/>
        <v/>
      </c>
      <c r="AF7432" t="str">
        <f t="shared" si="1138"/>
        <v/>
      </c>
      <c r="AG7432" s="17">
        <v>1</v>
      </c>
      <c r="AH7432">
        <f t="shared" si="1147"/>
        <v>2.8</v>
      </c>
      <c r="AI7432">
        <v>0.14499999999999999</v>
      </c>
      <c r="AJ7432">
        <f t="shared" si="1150"/>
        <v>0.40599999999999997</v>
      </c>
      <c r="AK7432" t="str">
        <f t="shared" si="1148"/>
        <v/>
      </c>
      <c r="AL7432" t="str">
        <f t="shared" si="1146"/>
        <v/>
      </c>
    </row>
    <row r="7433" spans="1:39" x14ac:dyDescent="0.2">
      <c r="A7433" t="s">
        <v>25345</v>
      </c>
      <c r="B7433" t="s">
        <v>52</v>
      </c>
      <c r="C7433" t="s">
        <v>25346</v>
      </c>
      <c r="D7433" s="1">
        <v>39736</v>
      </c>
      <c r="E7433" s="1">
        <v>43456</v>
      </c>
      <c r="F7433" t="s">
        <v>19</v>
      </c>
      <c r="I7433">
        <v>100</v>
      </c>
      <c r="J7433">
        <v>0</v>
      </c>
      <c r="K7433">
        <v>0</v>
      </c>
      <c r="L7433">
        <v>1005</v>
      </c>
      <c r="M7433">
        <v>1005</v>
      </c>
      <c r="N7433" t="s">
        <v>20</v>
      </c>
      <c r="O7433" t="s">
        <v>25347</v>
      </c>
      <c r="P7433" t="s">
        <v>28</v>
      </c>
      <c r="Q7433" t="s">
        <v>34233</v>
      </c>
      <c r="R7433" t="s">
        <v>34233</v>
      </c>
      <c r="S7433" t="s">
        <v>32628</v>
      </c>
      <c r="T7433" t="s">
        <v>32634</v>
      </c>
      <c r="U7433" t="s">
        <v>32634</v>
      </c>
      <c r="V7433" t="s">
        <v>33332</v>
      </c>
      <c r="W7433">
        <v>202</v>
      </c>
      <c r="X7433">
        <v>1</v>
      </c>
      <c r="Y7433" t="s">
        <v>32654</v>
      </c>
      <c r="AA7433">
        <v>6</v>
      </c>
      <c r="AB7433">
        <v>20</v>
      </c>
      <c r="AC7433">
        <v>1</v>
      </c>
      <c r="AD7433" t="str">
        <f t="shared" si="1145"/>
        <v/>
      </c>
      <c r="AE7433" t="str">
        <f t="shared" si="1149"/>
        <v/>
      </c>
      <c r="AF7433" t="str">
        <f t="shared" si="1138"/>
        <v/>
      </c>
      <c r="AG7433">
        <f>IF((S7433&lt;&gt;"tühi")*(AC7433&lt;&gt;""),AC7433,"")</f>
        <v>1</v>
      </c>
      <c r="AH7433">
        <f t="shared" si="1147"/>
        <v>2.8</v>
      </c>
      <c r="AI7433">
        <v>0.14499999999999999</v>
      </c>
      <c r="AJ7433">
        <f t="shared" si="1150"/>
        <v>0.40599999999999997</v>
      </c>
      <c r="AK7433" t="str">
        <f t="shared" si="1148"/>
        <v/>
      </c>
      <c r="AL7433" t="str">
        <f t="shared" si="1146"/>
        <v/>
      </c>
    </row>
    <row r="7434" spans="1:39" x14ac:dyDescent="0.2">
      <c r="A7434" t="s">
        <v>8192</v>
      </c>
      <c r="B7434" t="s">
        <v>52</v>
      </c>
      <c r="C7434" t="s">
        <v>8193</v>
      </c>
      <c r="D7434" s="1">
        <v>36285</v>
      </c>
      <c r="E7434" s="1">
        <v>43456</v>
      </c>
      <c r="F7434" t="s">
        <v>19</v>
      </c>
      <c r="I7434">
        <v>100</v>
      </c>
      <c r="J7434">
        <v>0</v>
      </c>
      <c r="K7434">
        <v>0</v>
      </c>
      <c r="L7434">
        <v>989</v>
      </c>
      <c r="M7434">
        <v>989</v>
      </c>
      <c r="N7434" t="s">
        <v>20</v>
      </c>
      <c r="O7434" t="s">
        <v>8194</v>
      </c>
      <c r="P7434" t="s">
        <v>28</v>
      </c>
      <c r="Q7434" t="s">
        <v>32794</v>
      </c>
      <c r="R7434" t="s">
        <v>33782</v>
      </c>
      <c r="S7434" t="s">
        <v>33797</v>
      </c>
      <c r="T7434" t="s">
        <v>34365</v>
      </c>
      <c r="AD7434" t="str">
        <f t="shared" si="1145"/>
        <v/>
      </c>
      <c r="AE7434" t="str">
        <f t="shared" si="1149"/>
        <v/>
      </c>
      <c r="AF7434" t="str">
        <f t="shared" si="1138"/>
        <v/>
      </c>
      <c r="AG7434" s="17">
        <v>1</v>
      </c>
      <c r="AH7434">
        <f t="shared" si="1147"/>
        <v>2.8</v>
      </c>
      <c r="AI7434">
        <v>0.14499999999999999</v>
      </c>
      <c r="AJ7434">
        <f t="shared" si="1150"/>
        <v>0.40599999999999997</v>
      </c>
      <c r="AK7434" t="str">
        <f t="shared" si="1148"/>
        <v/>
      </c>
      <c r="AL7434" t="str">
        <f t="shared" si="1146"/>
        <v/>
      </c>
    </row>
    <row r="7435" spans="1:39" x14ac:dyDescent="0.2">
      <c r="A7435" t="s">
        <v>28379</v>
      </c>
      <c r="B7435" t="s">
        <v>52</v>
      </c>
      <c r="C7435" t="s">
        <v>28380</v>
      </c>
      <c r="D7435" s="1">
        <v>42481</v>
      </c>
      <c r="E7435" s="1">
        <v>44546</v>
      </c>
      <c r="F7435" t="s">
        <v>2354</v>
      </c>
      <c r="I7435">
        <v>100</v>
      </c>
      <c r="J7435">
        <v>0</v>
      </c>
      <c r="K7435">
        <v>0</v>
      </c>
      <c r="L7435">
        <v>12882</v>
      </c>
      <c r="M7435">
        <v>12882</v>
      </c>
      <c r="N7435" t="s">
        <v>20</v>
      </c>
      <c r="O7435" t="s">
        <v>28381</v>
      </c>
      <c r="P7435" t="s">
        <v>44</v>
      </c>
      <c r="Q7435" t="s">
        <v>34233</v>
      </c>
      <c r="R7435" t="s">
        <v>34233</v>
      </c>
      <c r="S7435" t="s">
        <v>32627</v>
      </c>
      <c r="T7435" t="s">
        <v>34633</v>
      </c>
      <c r="V7435" t="s">
        <v>33309</v>
      </c>
      <c r="W7435">
        <v>2000</v>
      </c>
      <c r="X7435">
        <v>2</v>
      </c>
      <c r="Y7435">
        <v>1</v>
      </c>
      <c r="Z7435">
        <v>4000</v>
      </c>
      <c r="AD7435" t="str">
        <f t="shared" si="1145"/>
        <v/>
      </c>
      <c r="AE7435" t="str">
        <f t="shared" si="1149"/>
        <v/>
      </c>
      <c r="AF7435">
        <f t="shared" si="1138"/>
        <v>4000</v>
      </c>
      <c r="AG7435" t="str">
        <f>IF((S7435&lt;&gt;"tühi")*(AC7435&lt;&gt;""),AC7435,"")</f>
        <v/>
      </c>
      <c r="AH7435" t="str">
        <f t="shared" si="1147"/>
        <v/>
      </c>
      <c r="AI7435">
        <v>0.14499999999999999</v>
      </c>
      <c r="AJ7435" t="str">
        <f t="shared" si="1150"/>
        <v/>
      </c>
      <c r="AK7435" t="str">
        <f t="shared" si="1148"/>
        <v/>
      </c>
      <c r="AL7435" t="str">
        <f t="shared" si="1146"/>
        <v/>
      </c>
    </row>
    <row r="7436" spans="1:39" x14ac:dyDescent="0.2">
      <c r="A7436" t="s">
        <v>10876</v>
      </c>
      <c r="B7436" t="s">
        <v>52</v>
      </c>
      <c r="C7436" t="s">
        <v>10877</v>
      </c>
      <c r="D7436" s="1">
        <v>36511</v>
      </c>
      <c r="E7436" s="1">
        <v>43894</v>
      </c>
      <c r="F7436" t="s">
        <v>19</v>
      </c>
      <c r="I7436">
        <v>100</v>
      </c>
      <c r="J7436">
        <v>0</v>
      </c>
      <c r="K7436">
        <v>0</v>
      </c>
      <c r="L7436">
        <v>1055</v>
      </c>
      <c r="M7436">
        <v>1055</v>
      </c>
      <c r="N7436" t="s">
        <v>20</v>
      </c>
      <c r="O7436" t="s">
        <v>10878</v>
      </c>
      <c r="P7436" t="s">
        <v>28</v>
      </c>
      <c r="Q7436" t="s">
        <v>32794</v>
      </c>
      <c r="R7436" t="s">
        <v>33782</v>
      </c>
      <c r="S7436" t="s">
        <v>32628</v>
      </c>
      <c r="T7436" t="s">
        <v>34365</v>
      </c>
      <c r="AD7436" t="str">
        <f t="shared" si="1145"/>
        <v/>
      </c>
      <c r="AE7436" t="str">
        <f t="shared" si="1149"/>
        <v/>
      </c>
      <c r="AF7436" t="str">
        <f t="shared" si="1138"/>
        <v/>
      </c>
      <c r="AG7436" s="17">
        <v>1</v>
      </c>
      <c r="AH7436">
        <f t="shared" si="1147"/>
        <v>2.8</v>
      </c>
      <c r="AI7436">
        <v>0.14499999999999999</v>
      </c>
      <c r="AJ7436">
        <f t="shared" si="1150"/>
        <v>0.40599999999999997</v>
      </c>
      <c r="AK7436" t="str">
        <f t="shared" si="1148"/>
        <v/>
      </c>
      <c r="AL7436" t="str">
        <f t="shared" si="1146"/>
        <v/>
      </c>
    </row>
    <row r="7437" spans="1:39" x14ac:dyDescent="0.2">
      <c r="A7437" t="s">
        <v>8195</v>
      </c>
      <c r="B7437" t="s">
        <v>52</v>
      </c>
      <c r="C7437" t="s">
        <v>8196</v>
      </c>
      <c r="D7437" s="1">
        <v>36285</v>
      </c>
      <c r="E7437" s="1">
        <v>43456</v>
      </c>
      <c r="F7437" t="s">
        <v>19</v>
      </c>
      <c r="I7437">
        <v>100</v>
      </c>
      <c r="J7437">
        <v>0</v>
      </c>
      <c r="K7437">
        <v>0</v>
      </c>
      <c r="L7437">
        <v>995</v>
      </c>
      <c r="M7437">
        <v>995</v>
      </c>
      <c r="N7437" t="s">
        <v>20</v>
      </c>
      <c r="O7437" t="s">
        <v>8197</v>
      </c>
      <c r="P7437" t="s">
        <v>28</v>
      </c>
      <c r="Q7437" t="s">
        <v>34233</v>
      </c>
      <c r="R7437" t="s">
        <v>34233</v>
      </c>
      <c r="S7437" t="s">
        <v>32628</v>
      </c>
      <c r="T7437" t="s">
        <v>34365</v>
      </c>
      <c r="AD7437" t="str">
        <f t="shared" si="1145"/>
        <v/>
      </c>
      <c r="AE7437" t="str">
        <f t="shared" si="1149"/>
        <v/>
      </c>
      <c r="AF7437" t="str">
        <f t="shared" si="1138"/>
        <v/>
      </c>
      <c r="AG7437" s="17">
        <v>1</v>
      </c>
      <c r="AH7437">
        <f t="shared" si="1147"/>
        <v>2.8</v>
      </c>
      <c r="AI7437">
        <v>0.14499999999999999</v>
      </c>
      <c r="AJ7437">
        <f t="shared" si="1150"/>
        <v>0.40599999999999997</v>
      </c>
      <c r="AK7437" t="str">
        <f t="shared" si="1148"/>
        <v/>
      </c>
      <c r="AL7437" t="str">
        <f t="shared" si="1146"/>
        <v/>
      </c>
    </row>
    <row r="7438" spans="1:39" x14ac:dyDescent="0.2">
      <c r="A7438" t="s">
        <v>3944</v>
      </c>
      <c r="B7438" t="s">
        <v>52</v>
      </c>
      <c r="C7438" t="s">
        <v>3945</v>
      </c>
      <c r="D7438" s="1">
        <v>35936</v>
      </c>
      <c r="E7438" s="1">
        <v>44546</v>
      </c>
      <c r="F7438" t="s">
        <v>19</v>
      </c>
      <c r="I7438">
        <v>100</v>
      </c>
      <c r="J7438">
        <v>0</v>
      </c>
      <c r="K7438">
        <v>0</v>
      </c>
      <c r="L7438">
        <v>1464</v>
      </c>
      <c r="M7438">
        <v>1464</v>
      </c>
      <c r="N7438" t="s">
        <v>20</v>
      </c>
      <c r="O7438" t="s">
        <v>3946</v>
      </c>
      <c r="P7438" t="s">
        <v>28</v>
      </c>
      <c r="Q7438" t="s">
        <v>32794</v>
      </c>
      <c r="R7438" t="s">
        <v>33782</v>
      </c>
      <c r="S7438" t="s">
        <v>33797</v>
      </c>
      <c r="T7438" t="s">
        <v>34365</v>
      </c>
      <c r="U7438" t="s">
        <v>32634</v>
      </c>
      <c r="V7438" t="s">
        <v>35041</v>
      </c>
      <c r="X7438">
        <v>2</v>
      </c>
      <c r="Y7438" t="s">
        <v>32654</v>
      </c>
      <c r="AA7438">
        <v>9</v>
      </c>
      <c r="AB7438">
        <v>25</v>
      </c>
      <c r="AC7438">
        <v>1</v>
      </c>
      <c r="AD7438" t="str">
        <f t="shared" si="1145"/>
        <v/>
      </c>
      <c r="AE7438" t="str">
        <f t="shared" si="1149"/>
        <v/>
      </c>
      <c r="AF7438" t="str">
        <f t="shared" si="1138"/>
        <v/>
      </c>
      <c r="AG7438">
        <f>IF((S7438&lt;&gt;"tühi")*(AC7438&lt;&gt;""),AC7438,"")</f>
        <v>1</v>
      </c>
      <c r="AH7438">
        <f t="shared" si="1147"/>
        <v>2.8</v>
      </c>
      <c r="AI7438">
        <v>0.14499999999999999</v>
      </c>
      <c r="AJ7438">
        <f t="shared" si="1150"/>
        <v>0.40599999999999997</v>
      </c>
      <c r="AK7438" t="str">
        <f t="shared" si="1148"/>
        <v/>
      </c>
      <c r="AL7438" t="str">
        <f t="shared" si="1146"/>
        <v/>
      </c>
    </row>
    <row r="7439" spans="1:39" x14ac:dyDescent="0.2">
      <c r="A7439" t="s">
        <v>8198</v>
      </c>
      <c r="B7439" t="s">
        <v>52</v>
      </c>
      <c r="C7439" t="s">
        <v>8199</v>
      </c>
      <c r="D7439" s="1">
        <v>36285</v>
      </c>
      <c r="E7439" s="1">
        <v>43456</v>
      </c>
      <c r="F7439" t="s">
        <v>19</v>
      </c>
      <c r="I7439">
        <v>100</v>
      </c>
      <c r="J7439">
        <v>0</v>
      </c>
      <c r="K7439">
        <v>0</v>
      </c>
      <c r="L7439">
        <v>1005</v>
      </c>
      <c r="M7439">
        <v>1005</v>
      </c>
      <c r="N7439" t="s">
        <v>20</v>
      </c>
      <c r="O7439" t="s">
        <v>8200</v>
      </c>
      <c r="P7439" t="s">
        <v>28</v>
      </c>
      <c r="Q7439" t="s">
        <v>34233</v>
      </c>
      <c r="R7439" t="s">
        <v>34233</v>
      </c>
      <c r="S7439" t="s">
        <v>33942</v>
      </c>
      <c r="T7439" t="s">
        <v>34233</v>
      </c>
      <c r="AD7439" t="str">
        <f t="shared" si="1145"/>
        <v/>
      </c>
      <c r="AE7439" s="16">
        <v>1</v>
      </c>
      <c r="AF7439" t="str">
        <f t="shared" si="1138"/>
        <v/>
      </c>
      <c r="AG7439" t="str">
        <f>IF((S7439&lt;&gt;"tühi")*(AC7439&lt;&gt;""),AC7439,"")</f>
        <v/>
      </c>
      <c r="AH7439" t="str">
        <f t="shared" si="1147"/>
        <v/>
      </c>
      <c r="AI7439">
        <v>0.14499999999999999</v>
      </c>
      <c r="AJ7439" t="str">
        <f t="shared" si="1150"/>
        <v/>
      </c>
      <c r="AK7439">
        <f t="shared" si="1148"/>
        <v>2.8</v>
      </c>
      <c r="AL7439">
        <f t="shared" si="1146"/>
        <v>0.40599999999999997</v>
      </c>
    </row>
    <row r="7440" spans="1:39" x14ac:dyDescent="0.2">
      <c r="A7440" t="s">
        <v>8201</v>
      </c>
      <c r="B7440" t="s">
        <v>52</v>
      </c>
      <c r="C7440" t="s">
        <v>8202</v>
      </c>
      <c r="D7440" s="1">
        <v>36285</v>
      </c>
      <c r="E7440" s="1">
        <v>43456</v>
      </c>
      <c r="F7440" t="s">
        <v>19</v>
      </c>
      <c r="I7440">
        <v>100</v>
      </c>
      <c r="J7440">
        <v>0</v>
      </c>
      <c r="K7440">
        <v>0</v>
      </c>
      <c r="L7440">
        <v>1997</v>
      </c>
      <c r="M7440">
        <v>1997</v>
      </c>
      <c r="N7440" t="s">
        <v>20</v>
      </c>
      <c r="O7440" t="s">
        <v>8203</v>
      </c>
      <c r="P7440" t="s">
        <v>28</v>
      </c>
      <c r="Q7440" t="s">
        <v>34233</v>
      </c>
      <c r="R7440" t="s">
        <v>34233</v>
      </c>
      <c r="S7440" t="s">
        <v>33797</v>
      </c>
      <c r="T7440" t="s">
        <v>34349</v>
      </c>
      <c r="AD7440" t="str">
        <f t="shared" si="1145"/>
        <v/>
      </c>
      <c r="AE7440" t="str">
        <f t="shared" ref="AE7440:AE7503" si="1151">IF((S7440="tühi")*(AC7440&lt;&gt;""),AC7440,"")</f>
        <v/>
      </c>
      <c r="AF7440" t="str">
        <f t="shared" si="1138"/>
        <v/>
      </c>
      <c r="AG7440" s="17">
        <v>1</v>
      </c>
      <c r="AH7440">
        <f t="shared" si="1147"/>
        <v>2.8</v>
      </c>
      <c r="AI7440">
        <v>0.14499999999999999</v>
      </c>
      <c r="AJ7440">
        <f t="shared" si="1150"/>
        <v>0.40599999999999997</v>
      </c>
      <c r="AK7440" t="str">
        <f t="shared" si="1148"/>
        <v/>
      </c>
      <c r="AL7440" t="str">
        <f t="shared" si="1146"/>
        <v/>
      </c>
    </row>
    <row r="7441" spans="1:38" x14ac:dyDescent="0.2">
      <c r="A7441" t="s">
        <v>28391</v>
      </c>
      <c r="B7441" t="s">
        <v>52</v>
      </c>
      <c r="C7441" t="s">
        <v>28392</v>
      </c>
      <c r="D7441" s="1">
        <v>42481</v>
      </c>
      <c r="E7441" s="1">
        <v>44560</v>
      </c>
      <c r="F7441" t="s">
        <v>26</v>
      </c>
      <c r="I7441">
        <v>100</v>
      </c>
      <c r="J7441">
        <v>0</v>
      </c>
      <c r="K7441">
        <v>0</v>
      </c>
      <c r="L7441">
        <v>96</v>
      </c>
      <c r="M7441">
        <v>96</v>
      </c>
      <c r="N7441" t="s">
        <v>20</v>
      </c>
      <c r="O7441" t="s">
        <v>28393</v>
      </c>
      <c r="P7441" t="s">
        <v>44</v>
      </c>
      <c r="Q7441" t="s">
        <v>34233</v>
      </c>
      <c r="R7441" t="s">
        <v>34233</v>
      </c>
      <c r="S7441" t="s">
        <v>34233</v>
      </c>
      <c r="T7441" t="s">
        <v>34233</v>
      </c>
      <c r="AD7441" t="str">
        <f t="shared" si="1145"/>
        <v/>
      </c>
      <c r="AE7441" t="str">
        <f t="shared" si="1151"/>
        <v/>
      </c>
      <c r="AF7441" t="str">
        <f t="shared" si="1138"/>
        <v/>
      </c>
      <c r="AG7441" t="str">
        <f t="shared" ref="AG7441:AG7454" si="1152">IF((S7441&lt;&gt;"tühi")*(AC7441&lt;&gt;""),AC7441,"")</f>
        <v/>
      </c>
      <c r="AH7441" t="str">
        <f t="shared" si="1147"/>
        <v/>
      </c>
      <c r="AI7441">
        <v>0.14499999999999999</v>
      </c>
      <c r="AJ7441" t="str">
        <f t="shared" si="1150"/>
        <v/>
      </c>
      <c r="AK7441" t="str">
        <f t="shared" si="1148"/>
        <v/>
      </c>
      <c r="AL7441" t="str">
        <f t="shared" si="1146"/>
        <v/>
      </c>
    </row>
    <row r="7442" spans="1:38" x14ac:dyDescent="0.2">
      <c r="A7442" t="s">
        <v>30538</v>
      </c>
      <c r="B7442" t="s">
        <v>52</v>
      </c>
      <c r="C7442" t="s">
        <v>30539</v>
      </c>
      <c r="D7442" s="1">
        <v>43859</v>
      </c>
      <c r="E7442" s="1">
        <v>44068</v>
      </c>
      <c r="F7442" t="s">
        <v>26</v>
      </c>
      <c r="I7442">
        <v>100</v>
      </c>
      <c r="J7442">
        <v>0</v>
      </c>
      <c r="K7442">
        <v>0</v>
      </c>
      <c r="L7442">
        <v>40</v>
      </c>
      <c r="M7442">
        <v>40</v>
      </c>
      <c r="N7442" t="s">
        <v>20</v>
      </c>
      <c r="O7442" t="s">
        <v>30540</v>
      </c>
      <c r="P7442" t="s">
        <v>44</v>
      </c>
      <c r="Q7442" t="s">
        <v>34233</v>
      </c>
      <c r="R7442" t="s">
        <v>34233</v>
      </c>
      <c r="S7442" t="s">
        <v>34233</v>
      </c>
      <c r="T7442" t="s">
        <v>34233</v>
      </c>
      <c r="AD7442" t="str">
        <f t="shared" si="1145"/>
        <v/>
      </c>
      <c r="AE7442" t="str">
        <f t="shared" si="1151"/>
        <v/>
      </c>
      <c r="AF7442" t="str">
        <f t="shared" ref="AF7442:AF7505" si="1153">IF((S7442&lt;&gt;"tühi")*(F7442&lt;&gt;"Elamumaa")*(G7442&lt;&gt;"Elamumaa")*(H7442&lt;&gt;"Elamumaa"),IF(Z7442=0,"",Z7442),"")</f>
        <v/>
      </c>
      <c r="AG7442" t="str">
        <f t="shared" si="1152"/>
        <v/>
      </c>
      <c r="AH7442" t="str">
        <f t="shared" si="1147"/>
        <v/>
      </c>
      <c r="AI7442">
        <v>0.14499999999999999</v>
      </c>
      <c r="AJ7442" t="str">
        <f t="shared" si="1150"/>
        <v/>
      </c>
      <c r="AK7442" t="str">
        <f t="shared" si="1148"/>
        <v/>
      </c>
      <c r="AL7442" t="str">
        <f t="shared" si="1146"/>
        <v/>
      </c>
    </row>
    <row r="7443" spans="1:38" x14ac:dyDescent="0.2">
      <c r="A7443" t="s">
        <v>31036</v>
      </c>
      <c r="B7443" t="s">
        <v>52</v>
      </c>
      <c r="C7443" t="s">
        <v>31037</v>
      </c>
      <c r="D7443" s="1">
        <v>43859</v>
      </c>
      <c r="E7443" s="1">
        <v>43948</v>
      </c>
      <c r="F7443" t="s">
        <v>26</v>
      </c>
      <c r="I7443">
        <v>100</v>
      </c>
      <c r="J7443">
        <v>0</v>
      </c>
      <c r="K7443">
        <v>0</v>
      </c>
      <c r="L7443">
        <v>56</v>
      </c>
      <c r="M7443">
        <v>56</v>
      </c>
      <c r="N7443" t="s">
        <v>20</v>
      </c>
      <c r="O7443" t="s">
        <v>31038</v>
      </c>
      <c r="P7443" t="s">
        <v>44</v>
      </c>
      <c r="Q7443" t="s">
        <v>34233</v>
      </c>
      <c r="R7443" t="s">
        <v>34233</v>
      </c>
      <c r="S7443" t="s">
        <v>34233</v>
      </c>
      <c r="T7443" t="s">
        <v>34233</v>
      </c>
      <c r="AD7443" t="str">
        <f t="shared" si="1145"/>
        <v/>
      </c>
      <c r="AE7443" t="str">
        <f t="shared" si="1151"/>
        <v/>
      </c>
      <c r="AF7443" t="str">
        <f t="shared" si="1153"/>
        <v/>
      </c>
      <c r="AG7443" t="str">
        <f t="shared" si="1152"/>
        <v/>
      </c>
      <c r="AH7443" t="str">
        <f t="shared" si="1147"/>
        <v/>
      </c>
      <c r="AI7443">
        <v>0.14499999999999999</v>
      </c>
      <c r="AJ7443" t="str">
        <f t="shared" si="1150"/>
        <v/>
      </c>
      <c r="AK7443" t="str">
        <f t="shared" si="1148"/>
        <v/>
      </c>
      <c r="AL7443" t="str">
        <f t="shared" si="1146"/>
        <v/>
      </c>
    </row>
    <row r="7444" spans="1:38" x14ac:dyDescent="0.2">
      <c r="A7444" t="s">
        <v>27493</v>
      </c>
      <c r="B7444" t="s">
        <v>52</v>
      </c>
      <c r="C7444" t="s">
        <v>27494</v>
      </c>
      <c r="D7444" s="1">
        <v>41956</v>
      </c>
      <c r="E7444" s="1">
        <v>43951</v>
      </c>
      <c r="F7444" t="s">
        <v>26</v>
      </c>
      <c r="I7444">
        <v>100</v>
      </c>
      <c r="J7444">
        <v>0</v>
      </c>
      <c r="K7444">
        <v>0</v>
      </c>
      <c r="L7444">
        <v>1632</v>
      </c>
      <c r="M7444">
        <v>1632</v>
      </c>
      <c r="N7444" t="s">
        <v>20</v>
      </c>
      <c r="O7444" t="s">
        <v>27495</v>
      </c>
      <c r="P7444" t="s">
        <v>44</v>
      </c>
      <c r="Q7444" t="s">
        <v>34233</v>
      </c>
      <c r="R7444" t="s">
        <v>34233</v>
      </c>
      <c r="S7444" t="s">
        <v>34233</v>
      </c>
      <c r="T7444" t="s">
        <v>34233</v>
      </c>
      <c r="AD7444" t="str">
        <f t="shared" si="1145"/>
        <v/>
      </c>
      <c r="AE7444" t="str">
        <f t="shared" si="1151"/>
        <v/>
      </c>
      <c r="AF7444" t="str">
        <f t="shared" si="1153"/>
        <v/>
      </c>
      <c r="AG7444" t="str">
        <f t="shared" si="1152"/>
        <v/>
      </c>
      <c r="AH7444" t="str">
        <f t="shared" si="1147"/>
        <v/>
      </c>
      <c r="AI7444">
        <v>0.14499999999999999</v>
      </c>
      <c r="AJ7444" t="str">
        <f t="shared" si="1150"/>
        <v/>
      </c>
      <c r="AK7444" t="str">
        <f t="shared" si="1148"/>
        <v/>
      </c>
      <c r="AL7444" t="str">
        <f t="shared" si="1146"/>
        <v/>
      </c>
    </row>
    <row r="7445" spans="1:38" x14ac:dyDescent="0.2">
      <c r="A7445" t="s">
        <v>10765</v>
      </c>
      <c r="B7445" t="s">
        <v>52</v>
      </c>
      <c r="C7445" t="s">
        <v>10766</v>
      </c>
      <c r="D7445" s="1">
        <v>36465</v>
      </c>
      <c r="E7445" s="1">
        <v>43456</v>
      </c>
      <c r="F7445" t="s">
        <v>19</v>
      </c>
      <c r="I7445">
        <v>100</v>
      </c>
      <c r="J7445">
        <v>0</v>
      </c>
      <c r="K7445">
        <v>0</v>
      </c>
      <c r="L7445">
        <v>1249</v>
      </c>
      <c r="M7445">
        <v>1249</v>
      </c>
      <c r="N7445" t="s">
        <v>20</v>
      </c>
      <c r="O7445" t="s">
        <v>10767</v>
      </c>
      <c r="P7445" t="s">
        <v>28</v>
      </c>
      <c r="Q7445" t="s">
        <v>34233</v>
      </c>
      <c r="R7445" t="s">
        <v>34233</v>
      </c>
      <c r="S7445" t="s">
        <v>32628</v>
      </c>
      <c r="T7445" t="s">
        <v>34357</v>
      </c>
      <c r="U7445" t="s">
        <v>32634</v>
      </c>
      <c r="V7445" t="s">
        <v>35042</v>
      </c>
      <c r="X7445">
        <v>2</v>
      </c>
      <c r="Y7445" t="s">
        <v>32661</v>
      </c>
      <c r="AA7445">
        <v>9</v>
      </c>
      <c r="AB7445">
        <v>25</v>
      </c>
      <c r="AC7445">
        <v>1</v>
      </c>
      <c r="AD7445" t="str">
        <f t="shared" si="1145"/>
        <v/>
      </c>
      <c r="AE7445" t="str">
        <f t="shared" si="1151"/>
        <v/>
      </c>
      <c r="AF7445" t="str">
        <f t="shared" si="1153"/>
        <v/>
      </c>
      <c r="AG7445">
        <f t="shared" si="1152"/>
        <v>1</v>
      </c>
      <c r="AH7445">
        <f t="shared" si="1147"/>
        <v>2.8</v>
      </c>
      <c r="AI7445">
        <v>0.14499999999999999</v>
      </c>
      <c r="AJ7445">
        <f t="shared" si="1150"/>
        <v>0.40599999999999997</v>
      </c>
      <c r="AK7445" t="str">
        <f t="shared" si="1148"/>
        <v/>
      </c>
      <c r="AL7445" t="str">
        <f t="shared" si="1146"/>
        <v/>
      </c>
    </row>
    <row r="7446" spans="1:38" x14ac:dyDescent="0.2">
      <c r="A7446" t="s">
        <v>12124</v>
      </c>
      <c r="B7446" t="s">
        <v>52</v>
      </c>
      <c r="C7446" t="s">
        <v>12125</v>
      </c>
      <c r="D7446" s="1">
        <v>36551</v>
      </c>
      <c r="E7446" s="1">
        <v>43456</v>
      </c>
      <c r="F7446" t="s">
        <v>19</v>
      </c>
      <c r="I7446">
        <v>100</v>
      </c>
      <c r="J7446">
        <v>0</v>
      </c>
      <c r="K7446">
        <v>0</v>
      </c>
      <c r="L7446">
        <v>1121</v>
      </c>
      <c r="M7446">
        <v>1121</v>
      </c>
      <c r="N7446" t="s">
        <v>20</v>
      </c>
      <c r="O7446" t="s">
        <v>12126</v>
      </c>
      <c r="P7446" t="s">
        <v>28</v>
      </c>
      <c r="Q7446" t="s">
        <v>34233</v>
      </c>
      <c r="R7446" t="s">
        <v>34233</v>
      </c>
      <c r="S7446" t="s">
        <v>32628</v>
      </c>
      <c r="T7446" t="s">
        <v>32634</v>
      </c>
      <c r="U7446" t="s">
        <v>32634</v>
      </c>
      <c r="V7446" t="s">
        <v>35042</v>
      </c>
      <c r="X7446">
        <v>2</v>
      </c>
      <c r="Y7446" t="s">
        <v>32661</v>
      </c>
      <c r="AA7446">
        <v>9</v>
      </c>
      <c r="AB7446">
        <v>25</v>
      </c>
      <c r="AC7446">
        <v>1</v>
      </c>
      <c r="AD7446" t="str">
        <f t="shared" si="1145"/>
        <v/>
      </c>
      <c r="AE7446" t="str">
        <f t="shared" si="1151"/>
        <v/>
      </c>
      <c r="AF7446" t="str">
        <f t="shared" si="1153"/>
        <v/>
      </c>
      <c r="AG7446">
        <f t="shared" si="1152"/>
        <v>1</v>
      </c>
      <c r="AH7446">
        <f t="shared" si="1147"/>
        <v>2.8</v>
      </c>
      <c r="AI7446">
        <v>0.14499999999999999</v>
      </c>
      <c r="AJ7446">
        <f t="shared" si="1150"/>
        <v>0.40599999999999997</v>
      </c>
      <c r="AK7446" t="str">
        <f t="shared" si="1148"/>
        <v/>
      </c>
      <c r="AL7446" t="str">
        <f t="shared" si="1146"/>
        <v/>
      </c>
    </row>
    <row r="7447" spans="1:38" x14ac:dyDescent="0.2">
      <c r="A7447" t="s">
        <v>12701</v>
      </c>
      <c r="B7447" t="s">
        <v>52</v>
      </c>
      <c r="C7447" t="s">
        <v>12702</v>
      </c>
      <c r="D7447" s="1">
        <v>36699</v>
      </c>
      <c r="E7447" s="1">
        <v>43456</v>
      </c>
      <c r="F7447" t="s">
        <v>19</v>
      </c>
      <c r="I7447">
        <v>100</v>
      </c>
      <c r="J7447">
        <v>0</v>
      </c>
      <c r="K7447">
        <v>0</v>
      </c>
      <c r="L7447">
        <v>1071</v>
      </c>
      <c r="M7447">
        <v>1071</v>
      </c>
      <c r="N7447" t="s">
        <v>20</v>
      </c>
      <c r="O7447" t="s">
        <v>12703</v>
      </c>
      <c r="P7447" t="s">
        <v>28</v>
      </c>
      <c r="Q7447" t="s">
        <v>34233</v>
      </c>
      <c r="R7447" t="s">
        <v>34233</v>
      </c>
      <c r="S7447" t="s">
        <v>33800</v>
      </c>
      <c r="T7447" t="s">
        <v>34349</v>
      </c>
      <c r="U7447" t="s">
        <v>32634</v>
      </c>
      <c r="V7447" t="s">
        <v>35042</v>
      </c>
      <c r="X7447">
        <v>2</v>
      </c>
      <c r="Y7447" t="s">
        <v>32661</v>
      </c>
      <c r="AA7447">
        <v>9</v>
      </c>
      <c r="AB7447">
        <v>25</v>
      </c>
      <c r="AC7447">
        <v>1</v>
      </c>
      <c r="AD7447" t="str">
        <f t="shared" si="1145"/>
        <v/>
      </c>
      <c r="AE7447" t="str">
        <f t="shared" si="1151"/>
        <v/>
      </c>
      <c r="AF7447" t="str">
        <f t="shared" si="1153"/>
        <v/>
      </c>
      <c r="AG7447">
        <f t="shared" si="1152"/>
        <v>1</v>
      </c>
      <c r="AH7447">
        <f t="shared" si="1147"/>
        <v>2.8</v>
      </c>
      <c r="AI7447">
        <v>0.14499999999999999</v>
      </c>
      <c r="AJ7447">
        <f t="shared" si="1150"/>
        <v>0.40599999999999997</v>
      </c>
      <c r="AK7447" t="str">
        <f t="shared" si="1148"/>
        <v/>
      </c>
      <c r="AL7447" t="str">
        <f t="shared" si="1146"/>
        <v/>
      </c>
    </row>
    <row r="7448" spans="1:38" x14ac:dyDescent="0.2">
      <c r="A7448" t="s">
        <v>11388</v>
      </c>
      <c r="B7448" t="s">
        <v>52</v>
      </c>
      <c r="C7448" t="s">
        <v>11389</v>
      </c>
      <c r="D7448" s="1">
        <v>36567</v>
      </c>
      <c r="E7448" s="1">
        <v>43456</v>
      </c>
      <c r="F7448" t="s">
        <v>19</v>
      </c>
      <c r="I7448">
        <v>100</v>
      </c>
      <c r="J7448">
        <v>0</v>
      </c>
      <c r="K7448">
        <v>0</v>
      </c>
      <c r="L7448">
        <v>991</v>
      </c>
      <c r="M7448">
        <v>991</v>
      </c>
      <c r="N7448" t="s">
        <v>20</v>
      </c>
      <c r="O7448" t="s">
        <v>11390</v>
      </c>
      <c r="P7448" t="s">
        <v>28</v>
      </c>
      <c r="Q7448" t="s">
        <v>34233</v>
      </c>
      <c r="R7448" t="s">
        <v>34233</v>
      </c>
      <c r="S7448" t="s">
        <v>33797</v>
      </c>
      <c r="T7448" t="s">
        <v>34357</v>
      </c>
      <c r="U7448" t="s">
        <v>32634</v>
      </c>
      <c r="V7448" t="s">
        <v>35042</v>
      </c>
      <c r="X7448">
        <v>2</v>
      </c>
      <c r="Y7448" t="s">
        <v>32661</v>
      </c>
      <c r="AA7448">
        <v>9</v>
      </c>
      <c r="AB7448">
        <v>25</v>
      </c>
      <c r="AC7448">
        <v>1</v>
      </c>
      <c r="AD7448" t="str">
        <f t="shared" si="1145"/>
        <v/>
      </c>
      <c r="AE7448" t="str">
        <f t="shared" si="1151"/>
        <v/>
      </c>
      <c r="AF7448" t="str">
        <f t="shared" si="1153"/>
        <v/>
      </c>
      <c r="AG7448">
        <f t="shared" si="1152"/>
        <v>1</v>
      </c>
      <c r="AH7448">
        <f t="shared" si="1147"/>
        <v>2.8</v>
      </c>
      <c r="AI7448">
        <v>0.14499999999999999</v>
      </c>
      <c r="AJ7448">
        <f t="shared" si="1150"/>
        <v>0.40599999999999997</v>
      </c>
      <c r="AK7448" t="str">
        <f t="shared" si="1148"/>
        <v/>
      </c>
      <c r="AL7448" t="str">
        <f t="shared" si="1146"/>
        <v/>
      </c>
    </row>
    <row r="7449" spans="1:38" x14ac:dyDescent="0.2">
      <c r="A7449" t="s">
        <v>10709</v>
      </c>
      <c r="B7449" t="s">
        <v>52</v>
      </c>
      <c r="C7449" t="s">
        <v>10710</v>
      </c>
      <c r="D7449" s="1">
        <v>36465</v>
      </c>
      <c r="E7449" s="1">
        <v>43456</v>
      </c>
      <c r="F7449" t="s">
        <v>19</v>
      </c>
      <c r="I7449">
        <v>100</v>
      </c>
      <c r="J7449">
        <v>0</v>
      </c>
      <c r="K7449">
        <v>0</v>
      </c>
      <c r="L7449">
        <v>2467</v>
      </c>
      <c r="M7449">
        <v>2467</v>
      </c>
      <c r="N7449" t="s">
        <v>20</v>
      </c>
      <c r="O7449" t="s">
        <v>10711</v>
      </c>
      <c r="P7449" t="s">
        <v>28</v>
      </c>
      <c r="Q7449" t="s">
        <v>34233</v>
      </c>
      <c r="R7449" t="s">
        <v>34233</v>
      </c>
      <c r="S7449" t="s">
        <v>33797</v>
      </c>
      <c r="T7449" t="s">
        <v>34349</v>
      </c>
      <c r="U7449" t="s">
        <v>32634</v>
      </c>
      <c r="V7449" t="s">
        <v>35042</v>
      </c>
      <c r="X7449">
        <v>2</v>
      </c>
      <c r="Y7449" t="s">
        <v>32661</v>
      </c>
      <c r="AA7449">
        <v>9</v>
      </c>
      <c r="AB7449">
        <v>25</v>
      </c>
      <c r="AC7449">
        <v>1</v>
      </c>
      <c r="AD7449" t="str">
        <f t="shared" si="1145"/>
        <v/>
      </c>
      <c r="AE7449" t="str">
        <f t="shared" si="1151"/>
        <v/>
      </c>
      <c r="AF7449" t="str">
        <f t="shared" si="1153"/>
        <v/>
      </c>
      <c r="AG7449">
        <f t="shared" si="1152"/>
        <v>1</v>
      </c>
      <c r="AH7449">
        <f t="shared" si="1147"/>
        <v>2.8</v>
      </c>
      <c r="AI7449">
        <v>0.14499999999999999</v>
      </c>
      <c r="AJ7449">
        <f t="shared" si="1150"/>
        <v>0.40599999999999997</v>
      </c>
      <c r="AK7449" t="str">
        <f t="shared" si="1148"/>
        <v/>
      </c>
      <c r="AL7449" t="str">
        <f t="shared" si="1146"/>
        <v/>
      </c>
    </row>
    <row r="7450" spans="1:38" x14ac:dyDescent="0.2">
      <c r="A7450" t="s">
        <v>11640</v>
      </c>
      <c r="B7450" t="s">
        <v>52</v>
      </c>
      <c r="C7450" t="s">
        <v>11641</v>
      </c>
      <c r="D7450" s="1">
        <v>36551</v>
      </c>
      <c r="E7450" s="1">
        <v>43456</v>
      </c>
      <c r="F7450" t="s">
        <v>19</v>
      </c>
      <c r="I7450">
        <v>100</v>
      </c>
      <c r="J7450">
        <v>0</v>
      </c>
      <c r="K7450">
        <v>0</v>
      </c>
      <c r="L7450">
        <v>1200</v>
      </c>
      <c r="M7450">
        <v>1200</v>
      </c>
      <c r="N7450" t="s">
        <v>20</v>
      </c>
      <c r="O7450" t="s">
        <v>11642</v>
      </c>
      <c r="P7450" t="s">
        <v>28</v>
      </c>
      <c r="Q7450" t="s">
        <v>34233</v>
      </c>
      <c r="R7450" t="s">
        <v>34233</v>
      </c>
      <c r="S7450" t="s">
        <v>33807</v>
      </c>
      <c r="T7450" t="s">
        <v>34349</v>
      </c>
      <c r="U7450" t="s">
        <v>32634</v>
      </c>
      <c r="V7450" t="s">
        <v>35043</v>
      </c>
      <c r="W7450">
        <v>300</v>
      </c>
      <c r="X7450">
        <v>2</v>
      </c>
      <c r="Y7450" t="s">
        <v>32654</v>
      </c>
      <c r="AA7450">
        <v>8.5</v>
      </c>
      <c r="AB7450">
        <v>25</v>
      </c>
      <c r="AC7450">
        <v>1</v>
      </c>
      <c r="AD7450" t="str">
        <f t="shared" si="1145"/>
        <v/>
      </c>
      <c r="AE7450" t="str">
        <f t="shared" si="1151"/>
        <v/>
      </c>
      <c r="AF7450" t="str">
        <f t="shared" si="1153"/>
        <v/>
      </c>
      <c r="AG7450">
        <f t="shared" si="1152"/>
        <v>1</v>
      </c>
      <c r="AH7450">
        <f t="shared" si="1147"/>
        <v>2.8</v>
      </c>
      <c r="AI7450">
        <v>0.14499999999999999</v>
      </c>
      <c r="AJ7450">
        <f t="shared" si="1150"/>
        <v>0.40599999999999997</v>
      </c>
      <c r="AK7450" t="str">
        <f t="shared" si="1148"/>
        <v/>
      </c>
      <c r="AL7450" t="str">
        <f t="shared" si="1146"/>
        <v/>
      </c>
    </row>
    <row r="7451" spans="1:38" x14ac:dyDescent="0.2">
      <c r="A7451" t="s">
        <v>10706</v>
      </c>
      <c r="B7451" t="s">
        <v>52</v>
      </c>
      <c r="C7451" t="s">
        <v>10707</v>
      </c>
      <c r="D7451" s="1">
        <v>36465</v>
      </c>
      <c r="E7451" s="1">
        <v>43456</v>
      </c>
      <c r="F7451" t="s">
        <v>19</v>
      </c>
      <c r="I7451">
        <v>100</v>
      </c>
      <c r="J7451">
        <v>0</v>
      </c>
      <c r="K7451">
        <v>0</v>
      </c>
      <c r="L7451">
        <v>956</v>
      </c>
      <c r="M7451">
        <v>956</v>
      </c>
      <c r="N7451" t="s">
        <v>20</v>
      </c>
      <c r="O7451" t="s">
        <v>10708</v>
      </c>
      <c r="P7451" t="s">
        <v>28</v>
      </c>
      <c r="Q7451" t="s">
        <v>34233</v>
      </c>
      <c r="R7451" t="s">
        <v>34233</v>
      </c>
      <c r="S7451" t="s">
        <v>32628</v>
      </c>
      <c r="T7451" t="s">
        <v>34357</v>
      </c>
      <c r="U7451" t="s">
        <v>32634</v>
      </c>
      <c r="V7451" t="s">
        <v>35042</v>
      </c>
      <c r="X7451">
        <v>2</v>
      </c>
      <c r="Y7451" t="s">
        <v>32661</v>
      </c>
      <c r="AA7451">
        <v>9</v>
      </c>
      <c r="AB7451">
        <v>25</v>
      </c>
      <c r="AC7451">
        <v>1</v>
      </c>
      <c r="AD7451" t="str">
        <f t="shared" si="1145"/>
        <v/>
      </c>
      <c r="AE7451" t="str">
        <f t="shared" si="1151"/>
        <v/>
      </c>
      <c r="AF7451" t="str">
        <f t="shared" si="1153"/>
        <v/>
      </c>
      <c r="AG7451">
        <f t="shared" si="1152"/>
        <v>1</v>
      </c>
      <c r="AH7451">
        <f t="shared" si="1147"/>
        <v>2.8</v>
      </c>
      <c r="AI7451">
        <v>0.14499999999999999</v>
      </c>
      <c r="AJ7451">
        <f t="shared" si="1150"/>
        <v>0.40599999999999997</v>
      </c>
      <c r="AK7451" t="str">
        <f t="shared" si="1148"/>
        <v/>
      </c>
      <c r="AL7451" t="str">
        <f t="shared" si="1146"/>
        <v/>
      </c>
    </row>
    <row r="7452" spans="1:38" x14ac:dyDescent="0.2">
      <c r="A7452" t="s">
        <v>15829</v>
      </c>
      <c r="B7452" t="s">
        <v>52</v>
      </c>
      <c r="C7452" t="s">
        <v>15830</v>
      </c>
      <c r="D7452" s="1">
        <v>37426</v>
      </c>
      <c r="E7452" s="1">
        <v>44546</v>
      </c>
      <c r="F7452" t="s">
        <v>889</v>
      </c>
      <c r="I7452">
        <v>100</v>
      </c>
      <c r="J7452">
        <v>0</v>
      </c>
      <c r="K7452">
        <v>0</v>
      </c>
      <c r="L7452">
        <v>129</v>
      </c>
      <c r="M7452">
        <v>129</v>
      </c>
      <c r="N7452" t="s">
        <v>20</v>
      </c>
      <c r="O7452" t="s">
        <v>15831</v>
      </c>
      <c r="P7452" t="s">
        <v>28</v>
      </c>
      <c r="Q7452" t="s">
        <v>34233</v>
      </c>
      <c r="R7452" t="s">
        <v>34233</v>
      </c>
      <c r="S7452" t="s">
        <v>33942</v>
      </c>
      <c r="T7452" t="s">
        <v>34233</v>
      </c>
      <c r="AD7452" t="str">
        <f t="shared" si="1145"/>
        <v/>
      </c>
      <c r="AE7452" t="str">
        <f t="shared" si="1151"/>
        <v/>
      </c>
      <c r="AF7452" t="str">
        <f t="shared" si="1153"/>
        <v/>
      </c>
      <c r="AG7452" t="str">
        <f t="shared" si="1152"/>
        <v/>
      </c>
      <c r="AH7452" t="str">
        <f t="shared" si="1147"/>
        <v/>
      </c>
      <c r="AI7452">
        <v>0.14499999999999999</v>
      </c>
      <c r="AJ7452" t="str">
        <f t="shared" si="1150"/>
        <v/>
      </c>
      <c r="AK7452" t="str">
        <f t="shared" si="1148"/>
        <v/>
      </c>
      <c r="AL7452" t="str">
        <f t="shared" si="1146"/>
        <v/>
      </c>
    </row>
    <row r="7453" spans="1:38" x14ac:dyDescent="0.2">
      <c r="A7453" t="s">
        <v>12404</v>
      </c>
      <c r="B7453" t="s">
        <v>52</v>
      </c>
      <c r="C7453" t="s">
        <v>12405</v>
      </c>
      <c r="D7453" s="1">
        <v>36719</v>
      </c>
      <c r="E7453" s="1">
        <v>43456</v>
      </c>
      <c r="F7453" t="s">
        <v>26</v>
      </c>
      <c r="I7453">
        <v>100</v>
      </c>
      <c r="J7453">
        <v>0</v>
      </c>
      <c r="K7453">
        <v>0</v>
      </c>
      <c r="L7453">
        <v>282</v>
      </c>
      <c r="M7453">
        <v>282</v>
      </c>
      <c r="N7453" t="s">
        <v>20</v>
      </c>
      <c r="O7453" t="s">
        <v>12406</v>
      </c>
      <c r="P7453" t="s">
        <v>28</v>
      </c>
      <c r="Q7453" t="s">
        <v>34233</v>
      </c>
      <c r="R7453" t="s">
        <v>34233</v>
      </c>
      <c r="S7453" t="s">
        <v>34233</v>
      </c>
      <c r="T7453" t="s">
        <v>34233</v>
      </c>
      <c r="V7453" t="s">
        <v>33333</v>
      </c>
      <c r="AD7453" t="str">
        <f t="shared" si="1145"/>
        <v/>
      </c>
      <c r="AE7453" t="str">
        <f t="shared" si="1151"/>
        <v/>
      </c>
      <c r="AF7453" t="str">
        <f t="shared" si="1153"/>
        <v/>
      </c>
      <c r="AG7453" t="str">
        <f t="shared" si="1152"/>
        <v/>
      </c>
      <c r="AH7453" t="str">
        <f t="shared" si="1147"/>
        <v/>
      </c>
      <c r="AI7453">
        <v>0.14499999999999999</v>
      </c>
      <c r="AJ7453" t="str">
        <f t="shared" si="1150"/>
        <v/>
      </c>
      <c r="AK7453" t="str">
        <f t="shared" si="1148"/>
        <v/>
      </c>
      <c r="AL7453" t="str">
        <f t="shared" si="1146"/>
        <v/>
      </c>
    </row>
    <row r="7454" spans="1:38" x14ac:dyDescent="0.2">
      <c r="A7454" t="s">
        <v>339</v>
      </c>
      <c r="B7454" t="s">
        <v>52</v>
      </c>
      <c r="C7454" t="s">
        <v>340</v>
      </c>
      <c r="D7454" s="1">
        <v>34067</v>
      </c>
      <c r="E7454" s="1">
        <v>43456</v>
      </c>
      <c r="F7454" t="s">
        <v>19</v>
      </c>
      <c r="I7454">
        <v>100</v>
      </c>
      <c r="J7454">
        <v>0</v>
      </c>
      <c r="K7454">
        <v>0</v>
      </c>
      <c r="L7454">
        <v>1701</v>
      </c>
      <c r="M7454">
        <v>1700</v>
      </c>
      <c r="N7454" t="s">
        <v>20</v>
      </c>
      <c r="O7454" t="s">
        <v>341</v>
      </c>
      <c r="P7454" t="s">
        <v>28</v>
      </c>
      <c r="Q7454" t="s">
        <v>34233</v>
      </c>
      <c r="R7454" t="s">
        <v>34233</v>
      </c>
      <c r="S7454" t="s">
        <v>33797</v>
      </c>
      <c r="T7454" t="s">
        <v>34357</v>
      </c>
      <c r="U7454" t="s">
        <v>32634</v>
      </c>
      <c r="V7454" t="s">
        <v>33334</v>
      </c>
      <c r="W7454">
        <v>250</v>
      </c>
      <c r="X7454">
        <v>2</v>
      </c>
      <c r="Y7454" t="s">
        <v>32661</v>
      </c>
      <c r="Z7454">
        <v>500</v>
      </c>
      <c r="AA7454">
        <v>8.5</v>
      </c>
      <c r="AC7454">
        <v>1</v>
      </c>
      <c r="AD7454" t="str">
        <f t="shared" si="1145"/>
        <v/>
      </c>
      <c r="AE7454" t="str">
        <f t="shared" si="1151"/>
        <v/>
      </c>
      <c r="AF7454" t="str">
        <f t="shared" si="1153"/>
        <v/>
      </c>
      <c r="AG7454">
        <f t="shared" si="1152"/>
        <v>1</v>
      </c>
      <c r="AH7454">
        <f t="shared" si="1147"/>
        <v>2.8</v>
      </c>
      <c r="AI7454">
        <v>0.14499999999999999</v>
      </c>
      <c r="AJ7454">
        <f t="shared" si="1150"/>
        <v>0.40599999999999997</v>
      </c>
      <c r="AK7454" t="str">
        <f t="shared" si="1148"/>
        <v/>
      </c>
      <c r="AL7454" t="str">
        <f t="shared" si="1146"/>
        <v/>
      </c>
    </row>
    <row r="7455" spans="1:38" x14ac:dyDescent="0.2">
      <c r="A7455" t="s">
        <v>7710</v>
      </c>
      <c r="B7455" t="s">
        <v>52</v>
      </c>
      <c r="C7455" t="s">
        <v>7711</v>
      </c>
      <c r="D7455" s="1">
        <v>36292</v>
      </c>
      <c r="E7455" s="1">
        <v>44532</v>
      </c>
      <c r="F7455" t="s">
        <v>19</v>
      </c>
      <c r="I7455">
        <v>100</v>
      </c>
      <c r="J7455">
        <v>0</v>
      </c>
      <c r="K7455">
        <v>0</v>
      </c>
      <c r="L7455">
        <v>2905</v>
      </c>
      <c r="M7455">
        <v>2905</v>
      </c>
      <c r="N7455" t="s">
        <v>20</v>
      </c>
      <c r="O7455" t="s">
        <v>7712</v>
      </c>
      <c r="P7455" t="s">
        <v>28</v>
      </c>
      <c r="Q7455" t="s">
        <v>34233</v>
      </c>
      <c r="R7455" t="s">
        <v>34233</v>
      </c>
      <c r="S7455" t="s">
        <v>33797</v>
      </c>
      <c r="T7455" t="s">
        <v>34349</v>
      </c>
      <c r="AD7455" t="str">
        <f t="shared" si="1145"/>
        <v/>
      </c>
      <c r="AE7455" t="str">
        <f t="shared" si="1151"/>
        <v/>
      </c>
      <c r="AF7455" t="str">
        <f t="shared" si="1153"/>
        <v/>
      </c>
      <c r="AG7455" s="17">
        <v>1</v>
      </c>
      <c r="AH7455">
        <f t="shared" si="1147"/>
        <v>2.8</v>
      </c>
      <c r="AI7455">
        <v>0.14499999999999999</v>
      </c>
      <c r="AJ7455">
        <f t="shared" si="1150"/>
        <v>0.40599999999999997</v>
      </c>
      <c r="AK7455" t="str">
        <f t="shared" si="1148"/>
        <v/>
      </c>
      <c r="AL7455" t="str">
        <f t="shared" si="1146"/>
        <v/>
      </c>
    </row>
    <row r="7456" spans="1:38" x14ac:dyDescent="0.2">
      <c r="A7456" t="s">
        <v>25653</v>
      </c>
      <c r="B7456" t="s">
        <v>52</v>
      </c>
      <c r="C7456" t="s">
        <v>25654</v>
      </c>
      <c r="D7456" s="1">
        <v>40189</v>
      </c>
      <c r="E7456" s="1">
        <v>44532</v>
      </c>
      <c r="F7456" t="s">
        <v>19</v>
      </c>
      <c r="I7456">
        <v>100</v>
      </c>
      <c r="J7456">
        <v>0</v>
      </c>
      <c r="K7456">
        <v>0</v>
      </c>
      <c r="L7456">
        <v>1737</v>
      </c>
      <c r="M7456">
        <v>1737</v>
      </c>
      <c r="N7456" t="s">
        <v>20</v>
      </c>
      <c r="O7456" t="s">
        <v>25655</v>
      </c>
      <c r="P7456" t="s">
        <v>28</v>
      </c>
      <c r="Q7456" t="s">
        <v>34233</v>
      </c>
      <c r="R7456" t="s">
        <v>34233</v>
      </c>
      <c r="S7456" t="s">
        <v>33797</v>
      </c>
      <c r="T7456" t="s">
        <v>34349</v>
      </c>
      <c r="U7456" t="s">
        <v>32634</v>
      </c>
      <c r="V7456" t="s">
        <v>33333</v>
      </c>
      <c r="X7456">
        <v>2</v>
      </c>
      <c r="Y7456" t="s">
        <v>32654</v>
      </c>
      <c r="AB7456">
        <v>15</v>
      </c>
      <c r="AC7456">
        <v>1</v>
      </c>
      <c r="AD7456" t="str">
        <f t="shared" si="1145"/>
        <v/>
      </c>
      <c r="AE7456" t="str">
        <f t="shared" si="1151"/>
        <v/>
      </c>
      <c r="AF7456" t="str">
        <f t="shared" si="1153"/>
        <v/>
      </c>
      <c r="AG7456">
        <f t="shared" ref="AG7456:AG7487" si="1154">IF((S7456&lt;&gt;"tühi")*(AC7456&lt;&gt;""),AC7456,"")</f>
        <v>1</v>
      </c>
      <c r="AH7456">
        <f t="shared" si="1147"/>
        <v>2.8</v>
      </c>
      <c r="AI7456">
        <v>0.14499999999999999</v>
      </c>
      <c r="AJ7456">
        <f t="shared" si="1150"/>
        <v>0.40599999999999997</v>
      </c>
      <c r="AK7456" t="str">
        <f t="shared" si="1148"/>
        <v/>
      </c>
      <c r="AL7456" t="str">
        <f t="shared" si="1146"/>
        <v/>
      </c>
    </row>
    <row r="7457" spans="1:38" x14ac:dyDescent="0.2">
      <c r="A7457" t="s">
        <v>25656</v>
      </c>
      <c r="B7457" t="s">
        <v>52</v>
      </c>
      <c r="C7457" t="s">
        <v>25657</v>
      </c>
      <c r="D7457" s="1">
        <v>40189</v>
      </c>
      <c r="E7457" s="1">
        <v>43456</v>
      </c>
      <c r="F7457" t="s">
        <v>19</v>
      </c>
      <c r="I7457">
        <v>100</v>
      </c>
      <c r="J7457">
        <v>0</v>
      </c>
      <c r="K7457">
        <v>0</v>
      </c>
      <c r="L7457">
        <v>1279</v>
      </c>
      <c r="M7457">
        <v>1279</v>
      </c>
      <c r="N7457" t="s">
        <v>20</v>
      </c>
      <c r="O7457" t="s">
        <v>25658</v>
      </c>
      <c r="P7457" t="s">
        <v>28</v>
      </c>
      <c r="Q7457" t="s">
        <v>34233</v>
      </c>
      <c r="R7457" t="s">
        <v>34233</v>
      </c>
      <c r="S7457" t="s">
        <v>32628</v>
      </c>
      <c r="T7457" t="s">
        <v>34349</v>
      </c>
      <c r="U7457" t="s">
        <v>32634</v>
      </c>
      <c r="V7457" t="s">
        <v>33333</v>
      </c>
      <c r="X7457">
        <v>2</v>
      </c>
      <c r="Y7457" t="s">
        <v>32654</v>
      </c>
      <c r="AB7457">
        <v>15</v>
      </c>
      <c r="AC7457">
        <v>1</v>
      </c>
      <c r="AD7457" t="str">
        <f t="shared" si="1145"/>
        <v/>
      </c>
      <c r="AE7457" t="str">
        <f t="shared" si="1151"/>
        <v/>
      </c>
      <c r="AF7457" t="str">
        <f t="shared" si="1153"/>
        <v/>
      </c>
      <c r="AG7457">
        <f t="shared" si="1154"/>
        <v>1</v>
      </c>
      <c r="AH7457">
        <f t="shared" si="1147"/>
        <v>2.8</v>
      </c>
      <c r="AI7457">
        <v>0.14499999999999999</v>
      </c>
      <c r="AJ7457">
        <f t="shared" si="1150"/>
        <v>0.40599999999999997</v>
      </c>
      <c r="AK7457" t="str">
        <f t="shared" si="1148"/>
        <v/>
      </c>
      <c r="AL7457" t="str">
        <f t="shared" si="1146"/>
        <v/>
      </c>
    </row>
    <row r="7458" spans="1:38" x14ac:dyDescent="0.2">
      <c r="A7458" t="s">
        <v>27445</v>
      </c>
      <c r="B7458" t="s">
        <v>52</v>
      </c>
      <c r="C7458" t="s">
        <v>27446</v>
      </c>
      <c r="D7458" s="1">
        <v>41950</v>
      </c>
      <c r="E7458" s="1">
        <v>43456</v>
      </c>
      <c r="F7458" t="s">
        <v>26</v>
      </c>
      <c r="I7458">
        <v>100</v>
      </c>
      <c r="J7458">
        <v>0</v>
      </c>
      <c r="K7458">
        <v>0</v>
      </c>
      <c r="L7458">
        <v>2539</v>
      </c>
      <c r="M7458">
        <v>2539</v>
      </c>
      <c r="N7458" t="s">
        <v>20</v>
      </c>
      <c r="O7458" t="s">
        <v>27447</v>
      </c>
      <c r="P7458" t="s">
        <v>44</v>
      </c>
      <c r="Q7458" t="s">
        <v>34233</v>
      </c>
      <c r="R7458" t="s">
        <v>34233</v>
      </c>
      <c r="S7458" t="s">
        <v>34233</v>
      </c>
      <c r="T7458" t="s">
        <v>34233</v>
      </c>
      <c r="AD7458" t="str">
        <f t="shared" si="1145"/>
        <v/>
      </c>
      <c r="AE7458" t="str">
        <f t="shared" si="1151"/>
        <v/>
      </c>
      <c r="AF7458" t="str">
        <f t="shared" si="1153"/>
        <v/>
      </c>
      <c r="AG7458" t="str">
        <f t="shared" si="1154"/>
        <v/>
      </c>
      <c r="AH7458" t="str">
        <f t="shared" si="1147"/>
        <v/>
      </c>
      <c r="AI7458">
        <v>0.14499999999999999</v>
      </c>
      <c r="AJ7458" t="str">
        <f t="shared" si="1150"/>
        <v/>
      </c>
      <c r="AK7458" t="str">
        <f t="shared" si="1148"/>
        <v/>
      </c>
      <c r="AL7458" t="str">
        <f t="shared" si="1146"/>
        <v/>
      </c>
    </row>
    <row r="7459" spans="1:38" x14ac:dyDescent="0.2">
      <c r="A7459" t="s">
        <v>6894</v>
      </c>
      <c r="B7459" t="s">
        <v>52</v>
      </c>
      <c r="C7459" t="s">
        <v>6895</v>
      </c>
      <c r="D7459" s="1">
        <v>36192</v>
      </c>
      <c r="E7459" s="1">
        <v>43456</v>
      </c>
      <c r="F7459" t="s">
        <v>19</v>
      </c>
      <c r="I7459">
        <v>100</v>
      </c>
      <c r="J7459">
        <v>0</v>
      </c>
      <c r="K7459">
        <v>0</v>
      </c>
      <c r="L7459">
        <v>999</v>
      </c>
      <c r="M7459">
        <v>999</v>
      </c>
      <c r="N7459" t="s">
        <v>20</v>
      </c>
      <c r="O7459" t="s">
        <v>6896</v>
      </c>
      <c r="P7459" t="s">
        <v>28</v>
      </c>
      <c r="Q7459" t="s">
        <v>34233</v>
      </c>
      <c r="R7459" t="s">
        <v>34233</v>
      </c>
      <c r="S7459" t="s">
        <v>32628</v>
      </c>
      <c r="T7459" t="s">
        <v>34365</v>
      </c>
      <c r="U7459" t="s">
        <v>32634</v>
      </c>
      <c r="V7459" t="s">
        <v>35050</v>
      </c>
      <c r="X7459">
        <v>2</v>
      </c>
      <c r="Y7459">
        <v>1</v>
      </c>
      <c r="AB7459">
        <v>25</v>
      </c>
      <c r="AC7459">
        <v>1</v>
      </c>
      <c r="AD7459" t="str">
        <f t="shared" si="1145"/>
        <v/>
      </c>
      <c r="AE7459" t="str">
        <f t="shared" si="1151"/>
        <v/>
      </c>
      <c r="AF7459" t="str">
        <f t="shared" si="1153"/>
        <v/>
      </c>
      <c r="AG7459">
        <f t="shared" si="1154"/>
        <v>1</v>
      </c>
      <c r="AH7459">
        <f t="shared" si="1147"/>
        <v>2.8</v>
      </c>
      <c r="AI7459">
        <v>0.14499999999999999</v>
      </c>
      <c r="AJ7459">
        <f t="shared" si="1150"/>
        <v>0.40599999999999997</v>
      </c>
      <c r="AK7459" t="str">
        <f t="shared" si="1148"/>
        <v/>
      </c>
      <c r="AL7459" t="str">
        <f t="shared" si="1146"/>
        <v/>
      </c>
    </row>
    <row r="7460" spans="1:38" x14ac:dyDescent="0.2">
      <c r="A7460" t="s">
        <v>7590</v>
      </c>
      <c r="B7460" t="s">
        <v>52</v>
      </c>
      <c r="C7460" t="s">
        <v>7591</v>
      </c>
      <c r="D7460" s="1">
        <v>36192</v>
      </c>
      <c r="E7460" s="1">
        <v>43456</v>
      </c>
      <c r="F7460" t="s">
        <v>19</v>
      </c>
      <c r="I7460">
        <v>100</v>
      </c>
      <c r="J7460">
        <v>0</v>
      </c>
      <c r="K7460">
        <v>0</v>
      </c>
      <c r="L7460">
        <v>1004</v>
      </c>
      <c r="M7460">
        <v>1004</v>
      </c>
      <c r="N7460" t="s">
        <v>20</v>
      </c>
      <c r="O7460" t="s">
        <v>7592</v>
      </c>
      <c r="P7460" t="s">
        <v>28</v>
      </c>
      <c r="Q7460" t="s">
        <v>34233</v>
      </c>
      <c r="R7460" t="s">
        <v>34233</v>
      </c>
      <c r="S7460" t="s">
        <v>33797</v>
      </c>
      <c r="T7460" t="s">
        <v>34349</v>
      </c>
      <c r="U7460" t="s">
        <v>32634</v>
      </c>
      <c r="V7460" t="s">
        <v>35050</v>
      </c>
      <c r="X7460">
        <v>2</v>
      </c>
      <c r="Y7460">
        <v>1</v>
      </c>
      <c r="AB7460">
        <v>25</v>
      </c>
      <c r="AC7460">
        <v>1</v>
      </c>
      <c r="AD7460" t="str">
        <f t="shared" si="1145"/>
        <v/>
      </c>
      <c r="AE7460" t="str">
        <f t="shared" si="1151"/>
        <v/>
      </c>
      <c r="AF7460" t="str">
        <f t="shared" si="1153"/>
        <v/>
      </c>
      <c r="AG7460">
        <f t="shared" si="1154"/>
        <v>1</v>
      </c>
      <c r="AH7460">
        <f t="shared" si="1147"/>
        <v>2.8</v>
      </c>
      <c r="AI7460">
        <v>0.14499999999999999</v>
      </c>
      <c r="AJ7460">
        <f t="shared" si="1150"/>
        <v>0.40599999999999997</v>
      </c>
      <c r="AK7460" t="str">
        <f t="shared" si="1148"/>
        <v/>
      </c>
      <c r="AL7460" t="str">
        <f t="shared" si="1146"/>
        <v/>
      </c>
    </row>
    <row r="7461" spans="1:38" x14ac:dyDescent="0.2">
      <c r="A7461" t="s">
        <v>7584</v>
      </c>
      <c r="B7461" t="s">
        <v>52</v>
      </c>
      <c r="C7461" t="s">
        <v>7585</v>
      </c>
      <c r="D7461" s="1">
        <v>36192</v>
      </c>
      <c r="E7461" s="1">
        <v>43456</v>
      </c>
      <c r="F7461" t="s">
        <v>19</v>
      </c>
      <c r="I7461">
        <v>100</v>
      </c>
      <c r="J7461">
        <v>0</v>
      </c>
      <c r="K7461">
        <v>0</v>
      </c>
      <c r="L7461">
        <v>1599</v>
      </c>
      <c r="M7461">
        <v>1599</v>
      </c>
      <c r="N7461" t="s">
        <v>20</v>
      </c>
      <c r="O7461" t="s">
        <v>7586</v>
      </c>
      <c r="P7461" t="s">
        <v>28</v>
      </c>
      <c r="Q7461" t="s">
        <v>34233</v>
      </c>
      <c r="R7461" t="s">
        <v>34233</v>
      </c>
      <c r="S7461" t="s">
        <v>32628</v>
      </c>
      <c r="T7461" t="s">
        <v>34365</v>
      </c>
      <c r="U7461" t="s">
        <v>32634</v>
      </c>
      <c r="V7461" t="s">
        <v>35050</v>
      </c>
      <c r="X7461">
        <v>2</v>
      </c>
      <c r="Y7461">
        <v>1</v>
      </c>
      <c r="AB7461">
        <v>25</v>
      </c>
      <c r="AC7461">
        <v>1</v>
      </c>
      <c r="AD7461" t="str">
        <f t="shared" si="1145"/>
        <v/>
      </c>
      <c r="AE7461" t="str">
        <f t="shared" si="1151"/>
        <v/>
      </c>
      <c r="AF7461" t="str">
        <f t="shared" si="1153"/>
        <v/>
      </c>
      <c r="AG7461">
        <f t="shared" si="1154"/>
        <v>1</v>
      </c>
      <c r="AH7461">
        <f t="shared" si="1147"/>
        <v>2.8</v>
      </c>
      <c r="AI7461">
        <v>0.14499999999999999</v>
      </c>
      <c r="AJ7461">
        <f t="shared" si="1150"/>
        <v>0.40599999999999997</v>
      </c>
      <c r="AK7461" t="str">
        <f t="shared" si="1148"/>
        <v/>
      </c>
      <c r="AL7461" t="str">
        <f t="shared" si="1146"/>
        <v/>
      </c>
    </row>
    <row r="7462" spans="1:38" x14ac:dyDescent="0.2">
      <c r="A7462" t="s">
        <v>7575</v>
      </c>
      <c r="B7462" t="s">
        <v>52</v>
      </c>
      <c r="C7462" t="s">
        <v>7576</v>
      </c>
      <c r="D7462" s="1">
        <v>36192</v>
      </c>
      <c r="E7462" s="1">
        <v>43456</v>
      </c>
      <c r="F7462" t="s">
        <v>19</v>
      </c>
      <c r="I7462">
        <v>100</v>
      </c>
      <c r="J7462">
        <v>0</v>
      </c>
      <c r="K7462">
        <v>0</v>
      </c>
      <c r="L7462">
        <v>1606</v>
      </c>
      <c r="M7462">
        <v>1606</v>
      </c>
      <c r="N7462" t="s">
        <v>20</v>
      </c>
      <c r="O7462" t="s">
        <v>7577</v>
      </c>
      <c r="P7462" t="s">
        <v>28</v>
      </c>
      <c r="Q7462" t="s">
        <v>34233</v>
      </c>
      <c r="R7462" t="s">
        <v>34233</v>
      </c>
      <c r="S7462" t="s">
        <v>33797</v>
      </c>
      <c r="T7462" t="s">
        <v>34349</v>
      </c>
      <c r="U7462" t="s">
        <v>32634</v>
      </c>
      <c r="V7462" t="s">
        <v>35050</v>
      </c>
      <c r="X7462">
        <v>2</v>
      </c>
      <c r="Y7462">
        <v>1</v>
      </c>
      <c r="AB7462">
        <v>25</v>
      </c>
      <c r="AC7462">
        <v>1</v>
      </c>
      <c r="AD7462" t="str">
        <f t="shared" si="1145"/>
        <v/>
      </c>
      <c r="AE7462" t="str">
        <f t="shared" si="1151"/>
        <v/>
      </c>
      <c r="AF7462" t="str">
        <f t="shared" si="1153"/>
        <v/>
      </c>
      <c r="AG7462">
        <f t="shared" si="1154"/>
        <v>1</v>
      </c>
      <c r="AH7462">
        <f t="shared" si="1147"/>
        <v>2.8</v>
      </c>
      <c r="AI7462">
        <v>0.14499999999999999</v>
      </c>
      <c r="AJ7462">
        <f t="shared" si="1150"/>
        <v>0.40599999999999997</v>
      </c>
      <c r="AK7462" t="str">
        <f t="shared" si="1148"/>
        <v/>
      </c>
      <c r="AL7462" t="str">
        <f t="shared" si="1146"/>
        <v/>
      </c>
    </row>
    <row r="7463" spans="1:38" x14ac:dyDescent="0.2">
      <c r="A7463" t="s">
        <v>13457</v>
      </c>
      <c r="B7463" t="s">
        <v>52</v>
      </c>
      <c r="C7463" t="s">
        <v>13458</v>
      </c>
      <c r="D7463" s="1">
        <v>36900</v>
      </c>
      <c r="E7463" s="1">
        <v>43456</v>
      </c>
      <c r="F7463" t="s">
        <v>19</v>
      </c>
      <c r="I7463">
        <v>100</v>
      </c>
      <c r="J7463">
        <v>0</v>
      </c>
      <c r="K7463">
        <v>0</v>
      </c>
      <c r="L7463">
        <v>993</v>
      </c>
      <c r="M7463">
        <v>993</v>
      </c>
      <c r="N7463" t="s">
        <v>20</v>
      </c>
      <c r="O7463" t="s">
        <v>13459</v>
      </c>
      <c r="P7463" t="s">
        <v>28</v>
      </c>
      <c r="Q7463" t="s">
        <v>34233</v>
      </c>
      <c r="R7463" t="s">
        <v>34233</v>
      </c>
      <c r="S7463" t="s">
        <v>33807</v>
      </c>
      <c r="T7463" t="s">
        <v>34357</v>
      </c>
      <c r="U7463" t="s">
        <v>32634</v>
      </c>
      <c r="V7463" t="s">
        <v>35050</v>
      </c>
      <c r="X7463">
        <v>2</v>
      </c>
      <c r="Y7463">
        <v>1</v>
      </c>
      <c r="AB7463">
        <v>25</v>
      </c>
      <c r="AC7463">
        <v>1</v>
      </c>
      <c r="AD7463" t="str">
        <f t="shared" ref="AD7463:AD7526" si="1155">IF((S7463="tühi")*(F7463&lt;&gt;"Elamumaa")*(G7463&lt;&gt;"Elamumaa")*(H7463&lt;&gt;"Elamumaa"),IF(Z7463=0,"",Z7463),"")</f>
        <v/>
      </c>
      <c r="AE7463" t="str">
        <f t="shared" si="1151"/>
        <v/>
      </c>
      <c r="AF7463" t="str">
        <f t="shared" si="1153"/>
        <v/>
      </c>
      <c r="AG7463">
        <f t="shared" si="1154"/>
        <v>1</v>
      </c>
      <c r="AH7463">
        <f t="shared" si="1147"/>
        <v>2.8</v>
      </c>
      <c r="AI7463">
        <v>0.14499999999999999</v>
      </c>
      <c r="AJ7463">
        <f t="shared" si="1150"/>
        <v>0.40599999999999997</v>
      </c>
      <c r="AK7463" t="str">
        <f t="shared" si="1148"/>
        <v/>
      </c>
      <c r="AL7463" t="str">
        <f t="shared" si="1146"/>
        <v/>
      </c>
    </row>
    <row r="7464" spans="1:38" x14ac:dyDescent="0.2">
      <c r="A7464" t="s">
        <v>14943</v>
      </c>
      <c r="B7464" t="s">
        <v>52</v>
      </c>
      <c r="C7464" t="s">
        <v>14944</v>
      </c>
      <c r="D7464" s="1">
        <v>37299</v>
      </c>
      <c r="E7464" s="1">
        <v>43456</v>
      </c>
      <c r="F7464" t="s">
        <v>19</v>
      </c>
      <c r="I7464">
        <v>100</v>
      </c>
      <c r="J7464">
        <v>0</v>
      </c>
      <c r="K7464">
        <v>0</v>
      </c>
      <c r="L7464">
        <v>1140</v>
      </c>
      <c r="M7464">
        <v>1140</v>
      </c>
      <c r="N7464" t="s">
        <v>20</v>
      </c>
      <c r="O7464" t="s">
        <v>14945</v>
      </c>
      <c r="P7464" t="s">
        <v>28</v>
      </c>
      <c r="Q7464" t="s">
        <v>34233</v>
      </c>
      <c r="R7464" t="s">
        <v>34233</v>
      </c>
      <c r="S7464" t="s">
        <v>33798</v>
      </c>
      <c r="T7464" t="s">
        <v>34354</v>
      </c>
      <c r="U7464" t="s">
        <v>32634</v>
      </c>
      <c r="V7464" t="s">
        <v>35050</v>
      </c>
      <c r="X7464">
        <v>2</v>
      </c>
      <c r="Y7464">
        <v>1</v>
      </c>
      <c r="AB7464">
        <v>25</v>
      </c>
      <c r="AC7464">
        <v>1</v>
      </c>
      <c r="AD7464" t="str">
        <f t="shared" si="1155"/>
        <v/>
      </c>
      <c r="AE7464" t="str">
        <f t="shared" si="1151"/>
        <v/>
      </c>
      <c r="AF7464" t="str">
        <f t="shared" si="1153"/>
        <v/>
      </c>
      <c r="AG7464">
        <f t="shared" si="1154"/>
        <v>1</v>
      </c>
      <c r="AH7464">
        <f t="shared" si="1147"/>
        <v>2.8</v>
      </c>
      <c r="AI7464">
        <v>0.14499999999999999</v>
      </c>
      <c r="AJ7464">
        <f t="shared" si="1150"/>
        <v>0.40599999999999997</v>
      </c>
      <c r="AK7464" t="str">
        <f t="shared" si="1148"/>
        <v/>
      </c>
      <c r="AL7464" t="str">
        <f t="shared" si="1146"/>
        <v/>
      </c>
    </row>
    <row r="7465" spans="1:38" x14ac:dyDescent="0.2">
      <c r="A7465" t="s">
        <v>6891</v>
      </c>
      <c r="B7465" t="s">
        <v>52</v>
      </c>
      <c r="C7465" t="s">
        <v>6892</v>
      </c>
      <c r="D7465" s="1">
        <v>36192</v>
      </c>
      <c r="E7465" s="1">
        <v>43456</v>
      </c>
      <c r="F7465" t="s">
        <v>19</v>
      </c>
      <c r="I7465">
        <v>100</v>
      </c>
      <c r="J7465">
        <v>0</v>
      </c>
      <c r="K7465">
        <v>0</v>
      </c>
      <c r="L7465">
        <v>1140</v>
      </c>
      <c r="M7465">
        <v>1140</v>
      </c>
      <c r="N7465" t="s">
        <v>20</v>
      </c>
      <c r="O7465" t="s">
        <v>6893</v>
      </c>
      <c r="P7465" t="s">
        <v>28</v>
      </c>
      <c r="Q7465" t="s">
        <v>34233</v>
      </c>
      <c r="R7465" t="s">
        <v>34233</v>
      </c>
      <c r="S7465" t="s">
        <v>33807</v>
      </c>
      <c r="T7465" t="s">
        <v>34365</v>
      </c>
      <c r="U7465" t="s">
        <v>32634</v>
      </c>
      <c r="V7465" t="s">
        <v>35050</v>
      </c>
      <c r="X7465">
        <v>2</v>
      </c>
      <c r="Y7465">
        <v>1</v>
      </c>
      <c r="AB7465">
        <v>25</v>
      </c>
      <c r="AC7465">
        <v>1</v>
      </c>
      <c r="AD7465" t="str">
        <f t="shared" si="1155"/>
        <v/>
      </c>
      <c r="AE7465" t="str">
        <f t="shared" si="1151"/>
        <v/>
      </c>
      <c r="AF7465" t="str">
        <f t="shared" si="1153"/>
        <v/>
      </c>
      <c r="AG7465">
        <f t="shared" si="1154"/>
        <v>1</v>
      </c>
      <c r="AH7465">
        <f t="shared" si="1147"/>
        <v>2.8</v>
      </c>
      <c r="AI7465">
        <v>0.14499999999999999</v>
      </c>
      <c r="AJ7465">
        <f t="shared" si="1150"/>
        <v>0.40599999999999997</v>
      </c>
      <c r="AK7465" t="str">
        <f t="shared" si="1148"/>
        <v/>
      </c>
      <c r="AL7465" t="str">
        <f t="shared" si="1146"/>
        <v/>
      </c>
    </row>
    <row r="7466" spans="1:38" x14ac:dyDescent="0.2">
      <c r="A7466" t="s">
        <v>6843</v>
      </c>
      <c r="B7466" t="s">
        <v>52</v>
      </c>
      <c r="C7466" t="s">
        <v>6844</v>
      </c>
      <c r="D7466" s="1">
        <v>36192</v>
      </c>
      <c r="E7466" s="1">
        <v>43456</v>
      </c>
      <c r="F7466" t="s">
        <v>19</v>
      </c>
      <c r="I7466">
        <v>100</v>
      </c>
      <c r="J7466">
        <v>0</v>
      </c>
      <c r="K7466">
        <v>0</v>
      </c>
      <c r="L7466">
        <v>1103</v>
      </c>
      <c r="M7466">
        <v>1103</v>
      </c>
      <c r="N7466" t="s">
        <v>20</v>
      </c>
      <c r="O7466" t="s">
        <v>6845</v>
      </c>
      <c r="P7466" t="s">
        <v>28</v>
      </c>
      <c r="Q7466" t="s">
        <v>34233</v>
      </c>
      <c r="R7466" t="s">
        <v>34233</v>
      </c>
      <c r="S7466" t="s">
        <v>32628</v>
      </c>
      <c r="T7466" t="s">
        <v>34357</v>
      </c>
      <c r="U7466" t="s">
        <v>32634</v>
      </c>
      <c r="V7466" t="s">
        <v>35050</v>
      </c>
      <c r="X7466">
        <v>2</v>
      </c>
      <c r="Y7466">
        <v>1</v>
      </c>
      <c r="AB7466">
        <v>25</v>
      </c>
      <c r="AC7466">
        <v>1</v>
      </c>
      <c r="AD7466" t="str">
        <f t="shared" si="1155"/>
        <v/>
      </c>
      <c r="AE7466" t="str">
        <f t="shared" si="1151"/>
        <v/>
      </c>
      <c r="AF7466" t="str">
        <f t="shared" si="1153"/>
        <v/>
      </c>
      <c r="AG7466">
        <f t="shared" si="1154"/>
        <v>1</v>
      </c>
      <c r="AH7466">
        <f t="shared" si="1147"/>
        <v>2.8</v>
      </c>
      <c r="AI7466">
        <v>0.14499999999999999</v>
      </c>
      <c r="AJ7466">
        <f t="shared" si="1150"/>
        <v>0.40599999999999997</v>
      </c>
      <c r="AK7466" t="str">
        <f t="shared" si="1148"/>
        <v/>
      </c>
      <c r="AL7466" t="str">
        <f t="shared" si="1146"/>
        <v/>
      </c>
    </row>
    <row r="7467" spans="1:38" x14ac:dyDescent="0.2">
      <c r="A7467" t="s">
        <v>16444</v>
      </c>
      <c r="B7467" t="s">
        <v>52</v>
      </c>
      <c r="C7467" t="s">
        <v>16445</v>
      </c>
      <c r="D7467" s="1">
        <v>37421</v>
      </c>
      <c r="E7467" s="1">
        <v>43456</v>
      </c>
      <c r="F7467" t="s">
        <v>19</v>
      </c>
      <c r="I7467">
        <v>100</v>
      </c>
      <c r="J7467">
        <v>0</v>
      </c>
      <c r="K7467">
        <v>0</v>
      </c>
      <c r="L7467">
        <v>1135</v>
      </c>
      <c r="M7467">
        <v>1135</v>
      </c>
      <c r="N7467" t="s">
        <v>20</v>
      </c>
      <c r="O7467" t="s">
        <v>16446</v>
      </c>
      <c r="P7467" t="s">
        <v>28</v>
      </c>
      <c r="Q7467" t="s">
        <v>34233</v>
      </c>
      <c r="R7467" t="s">
        <v>34233</v>
      </c>
      <c r="S7467" t="s">
        <v>32628</v>
      </c>
      <c r="T7467" t="s">
        <v>34357</v>
      </c>
      <c r="U7467" t="s">
        <v>32634</v>
      </c>
      <c r="V7467" t="s">
        <v>35050</v>
      </c>
      <c r="X7467">
        <v>2</v>
      </c>
      <c r="Y7467">
        <v>1</v>
      </c>
      <c r="AB7467">
        <v>25</v>
      </c>
      <c r="AC7467">
        <v>1</v>
      </c>
      <c r="AD7467" t="str">
        <f t="shared" si="1155"/>
        <v/>
      </c>
      <c r="AE7467" t="str">
        <f t="shared" si="1151"/>
        <v/>
      </c>
      <c r="AF7467" t="str">
        <f t="shared" si="1153"/>
        <v/>
      </c>
      <c r="AG7467">
        <f t="shared" si="1154"/>
        <v>1</v>
      </c>
      <c r="AH7467">
        <f t="shared" si="1147"/>
        <v>2.8</v>
      </c>
      <c r="AI7467">
        <v>0.14499999999999999</v>
      </c>
      <c r="AJ7467">
        <f t="shared" si="1150"/>
        <v>0.40599999999999997</v>
      </c>
      <c r="AK7467" t="str">
        <f t="shared" si="1148"/>
        <v/>
      </c>
      <c r="AL7467" t="str">
        <f t="shared" ref="AL7467:AL7530" si="1156">IF(COUNTBLANK(AK7467),"",AK7467*AI7467)</f>
        <v/>
      </c>
    </row>
    <row r="7468" spans="1:38" x14ac:dyDescent="0.2">
      <c r="A7468" t="s">
        <v>6840</v>
      </c>
      <c r="B7468" t="s">
        <v>52</v>
      </c>
      <c r="C7468" t="s">
        <v>6841</v>
      </c>
      <c r="D7468" s="1">
        <v>36192</v>
      </c>
      <c r="E7468" s="1">
        <v>43456</v>
      </c>
      <c r="F7468" t="s">
        <v>19</v>
      </c>
      <c r="I7468">
        <v>100</v>
      </c>
      <c r="J7468">
        <v>0</v>
      </c>
      <c r="K7468">
        <v>0</v>
      </c>
      <c r="L7468">
        <v>1021</v>
      </c>
      <c r="M7468">
        <v>1021</v>
      </c>
      <c r="N7468" t="s">
        <v>20</v>
      </c>
      <c r="O7468" t="s">
        <v>6842</v>
      </c>
      <c r="P7468" t="s">
        <v>28</v>
      </c>
      <c r="Q7468" t="s">
        <v>34233</v>
      </c>
      <c r="R7468" t="s">
        <v>34233</v>
      </c>
      <c r="S7468" t="s">
        <v>32628</v>
      </c>
      <c r="T7468" t="s">
        <v>34365</v>
      </c>
      <c r="U7468" t="s">
        <v>32634</v>
      </c>
      <c r="V7468" t="s">
        <v>35050</v>
      </c>
      <c r="X7468">
        <v>2</v>
      </c>
      <c r="Y7468">
        <v>1</v>
      </c>
      <c r="AB7468">
        <v>25</v>
      </c>
      <c r="AC7468">
        <v>1</v>
      </c>
      <c r="AD7468" t="str">
        <f t="shared" si="1155"/>
        <v/>
      </c>
      <c r="AE7468" t="str">
        <f t="shared" si="1151"/>
        <v/>
      </c>
      <c r="AF7468" t="str">
        <f t="shared" si="1153"/>
        <v/>
      </c>
      <c r="AG7468">
        <f t="shared" si="1154"/>
        <v>1</v>
      </c>
      <c r="AH7468">
        <f t="shared" si="1147"/>
        <v>2.8</v>
      </c>
      <c r="AI7468">
        <v>0.14499999999999999</v>
      </c>
      <c r="AJ7468">
        <f t="shared" si="1150"/>
        <v>0.40599999999999997</v>
      </c>
      <c r="AK7468" t="str">
        <f t="shared" si="1148"/>
        <v/>
      </c>
      <c r="AL7468" t="str">
        <f t="shared" si="1156"/>
        <v/>
      </c>
    </row>
    <row r="7469" spans="1:38" x14ac:dyDescent="0.2">
      <c r="A7469" t="s">
        <v>6837</v>
      </c>
      <c r="B7469" t="s">
        <v>52</v>
      </c>
      <c r="C7469" t="s">
        <v>6838</v>
      </c>
      <c r="D7469" s="1">
        <v>36192</v>
      </c>
      <c r="E7469" s="1">
        <v>43456</v>
      </c>
      <c r="F7469" t="s">
        <v>19</v>
      </c>
      <c r="I7469">
        <v>100</v>
      </c>
      <c r="J7469">
        <v>0</v>
      </c>
      <c r="K7469">
        <v>0</v>
      </c>
      <c r="L7469">
        <v>1001</v>
      </c>
      <c r="M7469">
        <v>1001</v>
      </c>
      <c r="N7469" t="s">
        <v>20</v>
      </c>
      <c r="O7469" t="s">
        <v>6839</v>
      </c>
      <c r="P7469" t="s">
        <v>28</v>
      </c>
      <c r="Q7469" t="s">
        <v>32794</v>
      </c>
      <c r="R7469" t="s">
        <v>33782</v>
      </c>
      <c r="S7469" t="s">
        <v>32628</v>
      </c>
      <c r="T7469" t="s">
        <v>32794</v>
      </c>
      <c r="U7469" t="s">
        <v>32634</v>
      </c>
      <c r="V7469" t="s">
        <v>35050</v>
      </c>
      <c r="X7469">
        <v>2</v>
      </c>
      <c r="Y7469">
        <v>1</v>
      </c>
      <c r="AB7469">
        <v>25</v>
      </c>
      <c r="AC7469">
        <v>1</v>
      </c>
      <c r="AD7469" t="str">
        <f t="shared" si="1155"/>
        <v/>
      </c>
      <c r="AE7469" t="str">
        <f t="shared" si="1151"/>
        <v/>
      </c>
      <c r="AF7469" t="str">
        <f t="shared" si="1153"/>
        <v/>
      </c>
      <c r="AG7469">
        <f t="shared" si="1154"/>
        <v>1</v>
      </c>
      <c r="AH7469">
        <f t="shared" si="1147"/>
        <v>2.8</v>
      </c>
      <c r="AI7469">
        <v>0.14499999999999999</v>
      </c>
      <c r="AJ7469">
        <f t="shared" si="1150"/>
        <v>0.40599999999999997</v>
      </c>
      <c r="AK7469" t="str">
        <f t="shared" si="1148"/>
        <v/>
      </c>
      <c r="AL7469" t="str">
        <f t="shared" si="1156"/>
        <v/>
      </c>
    </row>
    <row r="7470" spans="1:38" x14ac:dyDescent="0.2">
      <c r="A7470" t="s">
        <v>22683</v>
      </c>
      <c r="B7470" t="s">
        <v>52</v>
      </c>
      <c r="C7470" t="s">
        <v>22684</v>
      </c>
      <c r="D7470" s="1">
        <v>38797</v>
      </c>
      <c r="E7470" s="1">
        <v>43456</v>
      </c>
      <c r="F7470" t="s">
        <v>19</v>
      </c>
      <c r="I7470">
        <v>100</v>
      </c>
      <c r="J7470">
        <v>0</v>
      </c>
      <c r="K7470">
        <v>0</v>
      </c>
      <c r="L7470">
        <v>992</v>
      </c>
      <c r="M7470">
        <v>992</v>
      </c>
      <c r="N7470" t="s">
        <v>20</v>
      </c>
      <c r="O7470" t="s">
        <v>22685</v>
      </c>
      <c r="P7470" t="s">
        <v>28</v>
      </c>
      <c r="Q7470" t="s">
        <v>34233</v>
      </c>
      <c r="R7470" t="s">
        <v>34233</v>
      </c>
      <c r="S7470" t="s">
        <v>32628</v>
      </c>
      <c r="T7470" t="s">
        <v>34365</v>
      </c>
      <c r="U7470" t="s">
        <v>32634</v>
      </c>
      <c r="V7470" t="s">
        <v>35050</v>
      </c>
      <c r="X7470">
        <v>2</v>
      </c>
      <c r="Y7470">
        <v>1</v>
      </c>
      <c r="AB7470">
        <v>25</v>
      </c>
      <c r="AC7470">
        <v>1</v>
      </c>
      <c r="AD7470" t="str">
        <f t="shared" si="1155"/>
        <v/>
      </c>
      <c r="AE7470" t="str">
        <f t="shared" si="1151"/>
        <v/>
      </c>
      <c r="AF7470" t="str">
        <f t="shared" si="1153"/>
        <v/>
      </c>
      <c r="AG7470">
        <f t="shared" si="1154"/>
        <v>1</v>
      </c>
      <c r="AH7470">
        <f t="shared" si="1147"/>
        <v>2.8</v>
      </c>
      <c r="AI7470">
        <v>0.14499999999999999</v>
      </c>
      <c r="AJ7470">
        <f t="shared" si="1150"/>
        <v>0.40599999999999997</v>
      </c>
      <c r="AK7470" t="str">
        <f t="shared" si="1148"/>
        <v/>
      </c>
      <c r="AL7470" t="str">
        <f t="shared" si="1156"/>
        <v/>
      </c>
    </row>
    <row r="7471" spans="1:38" x14ac:dyDescent="0.2">
      <c r="A7471" t="s">
        <v>27421</v>
      </c>
      <c r="B7471" t="s">
        <v>52</v>
      </c>
      <c r="C7471" t="s">
        <v>27422</v>
      </c>
      <c r="D7471" s="1">
        <v>41949</v>
      </c>
      <c r="E7471" s="1">
        <v>44546</v>
      </c>
      <c r="F7471" t="s">
        <v>26</v>
      </c>
      <c r="I7471">
        <v>100</v>
      </c>
      <c r="J7471">
        <v>0</v>
      </c>
      <c r="K7471">
        <v>0</v>
      </c>
      <c r="L7471">
        <v>4353</v>
      </c>
      <c r="M7471">
        <v>4353</v>
      </c>
      <c r="N7471" t="s">
        <v>20</v>
      </c>
      <c r="O7471" t="s">
        <v>27423</v>
      </c>
      <c r="P7471" t="s">
        <v>44</v>
      </c>
      <c r="Q7471" t="s">
        <v>34233</v>
      </c>
      <c r="R7471" t="s">
        <v>34233</v>
      </c>
      <c r="S7471" t="s">
        <v>34233</v>
      </c>
      <c r="T7471" t="s">
        <v>34233</v>
      </c>
      <c r="AD7471" t="str">
        <f t="shared" si="1155"/>
        <v/>
      </c>
      <c r="AE7471" t="str">
        <f t="shared" si="1151"/>
        <v/>
      </c>
      <c r="AF7471" t="str">
        <f t="shared" si="1153"/>
        <v/>
      </c>
      <c r="AG7471" t="str">
        <f t="shared" si="1154"/>
        <v/>
      </c>
      <c r="AH7471" t="str">
        <f t="shared" si="1147"/>
        <v/>
      </c>
      <c r="AI7471">
        <v>0.14499999999999999</v>
      </c>
      <c r="AJ7471" t="str">
        <f t="shared" si="1150"/>
        <v/>
      </c>
      <c r="AK7471" t="str">
        <f t="shared" si="1148"/>
        <v/>
      </c>
      <c r="AL7471" t="str">
        <f t="shared" si="1156"/>
        <v/>
      </c>
    </row>
    <row r="7472" spans="1:38" x14ac:dyDescent="0.2">
      <c r="A7472" t="s">
        <v>5566</v>
      </c>
      <c r="B7472" t="s">
        <v>52</v>
      </c>
      <c r="C7472" t="s">
        <v>5567</v>
      </c>
      <c r="D7472" s="1">
        <v>36117</v>
      </c>
      <c r="E7472" s="1">
        <v>43951</v>
      </c>
      <c r="F7472" t="s">
        <v>19</v>
      </c>
      <c r="I7472">
        <v>100</v>
      </c>
      <c r="J7472">
        <v>0</v>
      </c>
      <c r="K7472">
        <v>0</v>
      </c>
      <c r="L7472">
        <v>1440</v>
      </c>
      <c r="M7472">
        <v>1440</v>
      </c>
      <c r="N7472" t="s">
        <v>20</v>
      </c>
      <c r="O7472" t="s">
        <v>5568</v>
      </c>
      <c r="P7472" t="s">
        <v>28</v>
      </c>
      <c r="Q7472" t="s">
        <v>34233</v>
      </c>
      <c r="R7472" t="s">
        <v>34233</v>
      </c>
      <c r="S7472" t="s">
        <v>33797</v>
      </c>
      <c r="T7472" t="s">
        <v>34349</v>
      </c>
      <c r="AE7472" t="str">
        <f t="shared" si="1151"/>
        <v/>
      </c>
      <c r="AF7472" t="str">
        <f t="shared" si="1153"/>
        <v/>
      </c>
      <c r="AG7472" s="17">
        <v>1</v>
      </c>
      <c r="AH7472">
        <f t="shared" ref="AH7472:AH7535" si="1157">IF(AG7472="","",AG7472*2.8)</f>
        <v>2.8</v>
      </c>
      <c r="AI7472">
        <v>0.14499999999999999</v>
      </c>
      <c r="AJ7472">
        <f t="shared" si="1150"/>
        <v>0.40599999999999997</v>
      </c>
      <c r="AK7472" t="str">
        <f t="shared" ref="AK7472:AK7535" si="1158">IF(AE7472="","",AE7472*2.8)</f>
        <v/>
      </c>
      <c r="AL7472" t="str">
        <f t="shared" si="1156"/>
        <v/>
      </c>
    </row>
    <row r="7473" spans="1:38" x14ac:dyDescent="0.2">
      <c r="A7473" t="s">
        <v>17785</v>
      </c>
      <c r="B7473" t="s">
        <v>52</v>
      </c>
      <c r="C7473" t="s">
        <v>17786</v>
      </c>
      <c r="D7473" s="1">
        <v>37770</v>
      </c>
      <c r="E7473" s="1">
        <v>43456</v>
      </c>
      <c r="F7473" t="s">
        <v>19</v>
      </c>
      <c r="I7473">
        <v>100</v>
      </c>
      <c r="J7473">
        <v>0</v>
      </c>
      <c r="K7473">
        <v>0</v>
      </c>
      <c r="L7473">
        <v>961</v>
      </c>
      <c r="M7473">
        <v>961</v>
      </c>
      <c r="N7473" t="s">
        <v>20</v>
      </c>
      <c r="O7473" t="s">
        <v>17787</v>
      </c>
      <c r="P7473" t="s">
        <v>28</v>
      </c>
      <c r="Q7473" t="s">
        <v>34233</v>
      </c>
      <c r="R7473" t="s">
        <v>34233</v>
      </c>
      <c r="S7473" t="s">
        <v>32628</v>
      </c>
      <c r="T7473" t="s">
        <v>32634</v>
      </c>
      <c r="AE7473" t="str">
        <f t="shared" ref="AE7473:AE7477" si="1159">IF((S7473="tühi")*(AC7473&lt;&gt;""),AC7473,"")</f>
        <v/>
      </c>
      <c r="AF7473" t="str">
        <f t="shared" ref="AF7473:AF7477" si="1160">IF((S7473&lt;&gt;"tühi")*(F7473&lt;&gt;"Elamumaa")*(G7473&lt;&gt;"Elamumaa")*(H7473&lt;&gt;"Elamumaa"),IF(Z7473=0,"",Z7473),"")</f>
        <v/>
      </c>
      <c r="AG7473" s="17">
        <v>1</v>
      </c>
      <c r="AH7473">
        <f t="shared" si="1157"/>
        <v>2.8</v>
      </c>
      <c r="AI7473">
        <v>0.14499999999999999</v>
      </c>
      <c r="AJ7473">
        <f t="shared" si="1150"/>
        <v>0.40599999999999997</v>
      </c>
      <c r="AK7473" t="str">
        <f t="shared" si="1158"/>
        <v/>
      </c>
      <c r="AL7473" t="str">
        <f t="shared" si="1156"/>
        <v/>
      </c>
    </row>
    <row r="7474" spans="1:38" x14ac:dyDescent="0.2">
      <c r="A7474" t="s">
        <v>2752</v>
      </c>
      <c r="B7474" t="s">
        <v>52</v>
      </c>
      <c r="C7474" t="s">
        <v>2753</v>
      </c>
      <c r="D7474" s="1">
        <v>35843</v>
      </c>
      <c r="E7474" s="1">
        <v>44594</v>
      </c>
      <c r="F7474" t="s">
        <v>19</v>
      </c>
      <c r="I7474">
        <v>100</v>
      </c>
      <c r="J7474">
        <v>0</v>
      </c>
      <c r="K7474">
        <v>0</v>
      </c>
      <c r="L7474">
        <v>968</v>
      </c>
      <c r="M7474">
        <v>968</v>
      </c>
      <c r="N7474" t="s">
        <v>20</v>
      </c>
      <c r="O7474" t="s">
        <v>2754</v>
      </c>
      <c r="P7474" t="s">
        <v>28</v>
      </c>
      <c r="Q7474" t="s">
        <v>34233</v>
      </c>
      <c r="R7474" t="s">
        <v>34233</v>
      </c>
      <c r="S7474" t="s">
        <v>32628</v>
      </c>
      <c r="T7474" t="s">
        <v>34349</v>
      </c>
      <c r="AE7474" t="str">
        <f t="shared" si="1159"/>
        <v/>
      </c>
      <c r="AF7474" t="str">
        <f t="shared" si="1160"/>
        <v/>
      </c>
      <c r="AG7474" s="17">
        <v>1</v>
      </c>
      <c r="AH7474">
        <f t="shared" si="1157"/>
        <v>2.8</v>
      </c>
      <c r="AI7474">
        <v>0.14499999999999999</v>
      </c>
      <c r="AJ7474">
        <f t="shared" si="1150"/>
        <v>0.40599999999999997</v>
      </c>
      <c r="AK7474" t="str">
        <f t="shared" si="1158"/>
        <v/>
      </c>
      <c r="AL7474" t="str">
        <f t="shared" si="1156"/>
        <v/>
      </c>
    </row>
    <row r="7475" spans="1:38" x14ac:dyDescent="0.2">
      <c r="A7475" t="s">
        <v>5938</v>
      </c>
      <c r="B7475" t="s">
        <v>52</v>
      </c>
      <c r="C7475" t="s">
        <v>5939</v>
      </c>
      <c r="D7475" s="1">
        <v>36171</v>
      </c>
      <c r="E7475" s="1">
        <v>43456</v>
      </c>
      <c r="F7475" t="s">
        <v>19</v>
      </c>
      <c r="I7475">
        <v>100</v>
      </c>
      <c r="J7475">
        <v>0</v>
      </c>
      <c r="K7475">
        <v>0</v>
      </c>
      <c r="L7475">
        <v>961</v>
      </c>
      <c r="M7475">
        <v>961</v>
      </c>
      <c r="N7475" t="s">
        <v>20</v>
      </c>
      <c r="O7475" t="s">
        <v>5940</v>
      </c>
      <c r="P7475" t="s">
        <v>28</v>
      </c>
      <c r="Q7475" t="s">
        <v>34233</v>
      </c>
      <c r="R7475" t="s">
        <v>34233</v>
      </c>
      <c r="S7475" t="s">
        <v>32628</v>
      </c>
      <c r="T7475" t="s">
        <v>34349</v>
      </c>
      <c r="AE7475" t="str">
        <f t="shared" si="1159"/>
        <v/>
      </c>
      <c r="AF7475" t="str">
        <f t="shared" si="1160"/>
        <v/>
      </c>
      <c r="AG7475" s="17">
        <v>1</v>
      </c>
      <c r="AH7475">
        <f t="shared" si="1157"/>
        <v>2.8</v>
      </c>
      <c r="AI7475">
        <v>0.14499999999999999</v>
      </c>
      <c r="AJ7475">
        <f t="shared" si="1150"/>
        <v>0.40599999999999997</v>
      </c>
      <c r="AK7475" t="str">
        <f t="shared" si="1158"/>
        <v/>
      </c>
      <c r="AL7475" t="str">
        <f t="shared" si="1156"/>
        <v/>
      </c>
    </row>
    <row r="7476" spans="1:38" x14ac:dyDescent="0.2">
      <c r="A7476" t="s">
        <v>25639</v>
      </c>
      <c r="B7476" t="s">
        <v>52</v>
      </c>
      <c r="C7476" t="s">
        <v>25640</v>
      </c>
      <c r="D7476" s="1">
        <v>40113</v>
      </c>
      <c r="E7476" s="1">
        <v>43456</v>
      </c>
      <c r="F7476" t="s">
        <v>19</v>
      </c>
      <c r="I7476">
        <v>100</v>
      </c>
      <c r="J7476">
        <v>0</v>
      </c>
      <c r="K7476">
        <v>0</v>
      </c>
      <c r="L7476">
        <v>1049</v>
      </c>
      <c r="M7476">
        <v>1049</v>
      </c>
      <c r="N7476" t="s">
        <v>20</v>
      </c>
      <c r="O7476" t="s">
        <v>25641</v>
      </c>
      <c r="P7476" t="s">
        <v>28</v>
      </c>
      <c r="Q7476" t="s">
        <v>34233</v>
      </c>
      <c r="R7476" t="s">
        <v>34233</v>
      </c>
      <c r="S7476" t="s">
        <v>32628</v>
      </c>
      <c r="T7476" t="s">
        <v>34357</v>
      </c>
      <c r="AE7476" t="str">
        <f t="shared" si="1159"/>
        <v/>
      </c>
      <c r="AF7476" t="str">
        <f t="shared" si="1160"/>
        <v/>
      </c>
      <c r="AG7476" s="17">
        <v>1</v>
      </c>
      <c r="AH7476">
        <f t="shared" si="1157"/>
        <v>2.8</v>
      </c>
      <c r="AI7476">
        <v>0.14499999999999999</v>
      </c>
      <c r="AJ7476">
        <f t="shared" si="1150"/>
        <v>0.40599999999999997</v>
      </c>
      <c r="AK7476" t="str">
        <f t="shared" si="1158"/>
        <v/>
      </c>
      <c r="AL7476" t="str">
        <f t="shared" si="1156"/>
        <v/>
      </c>
    </row>
    <row r="7477" spans="1:38" x14ac:dyDescent="0.2">
      <c r="A7477" t="s">
        <v>8671</v>
      </c>
      <c r="B7477" t="s">
        <v>52</v>
      </c>
      <c r="C7477" t="s">
        <v>8672</v>
      </c>
      <c r="D7477" s="1">
        <v>36244</v>
      </c>
      <c r="E7477" s="1">
        <v>44594</v>
      </c>
      <c r="F7477" t="s">
        <v>19</v>
      </c>
      <c r="I7477">
        <v>100</v>
      </c>
      <c r="J7477">
        <v>0</v>
      </c>
      <c r="K7477">
        <v>0</v>
      </c>
      <c r="L7477">
        <v>972</v>
      </c>
      <c r="M7477">
        <v>972</v>
      </c>
      <c r="N7477" t="s">
        <v>20</v>
      </c>
      <c r="O7477" t="s">
        <v>8673</v>
      </c>
      <c r="P7477" t="s">
        <v>28</v>
      </c>
      <c r="Q7477" t="s">
        <v>34233</v>
      </c>
      <c r="R7477" t="s">
        <v>34233</v>
      </c>
      <c r="S7477" t="s">
        <v>32628</v>
      </c>
      <c r="T7477" t="s">
        <v>34349</v>
      </c>
      <c r="AE7477" t="str">
        <f t="shared" si="1159"/>
        <v/>
      </c>
      <c r="AF7477" t="str">
        <f t="shared" si="1160"/>
        <v/>
      </c>
      <c r="AG7477" s="17">
        <v>1</v>
      </c>
      <c r="AH7477">
        <f t="shared" si="1157"/>
        <v>2.8</v>
      </c>
      <c r="AI7477">
        <v>0.14499999999999999</v>
      </c>
      <c r="AJ7477">
        <f t="shared" si="1150"/>
        <v>0.40599999999999997</v>
      </c>
      <c r="AK7477" t="str">
        <f t="shared" si="1158"/>
        <v/>
      </c>
      <c r="AL7477" t="str">
        <f t="shared" si="1156"/>
        <v/>
      </c>
    </row>
    <row r="7478" spans="1:38" x14ac:dyDescent="0.2">
      <c r="A7478" t="s">
        <v>13717</v>
      </c>
      <c r="B7478" t="s">
        <v>52</v>
      </c>
      <c r="C7478" t="s">
        <v>13718</v>
      </c>
      <c r="D7478" s="1">
        <v>37022</v>
      </c>
      <c r="E7478" s="1">
        <v>44141</v>
      </c>
      <c r="F7478" t="s">
        <v>19</v>
      </c>
      <c r="I7478">
        <v>100</v>
      </c>
      <c r="J7478">
        <v>0</v>
      </c>
      <c r="K7478">
        <v>0</v>
      </c>
      <c r="L7478">
        <v>1248</v>
      </c>
      <c r="M7478">
        <v>1248</v>
      </c>
      <c r="N7478" t="s">
        <v>20</v>
      </c>
      <c r="O7478" t="s">
        <v>13719</v>
      </c>
      <c r="P7478" t="s">
        <v>28</v>
      </c>
      <c r="Q7478" t="s">
        <v>34233</v>
      </c>
      <c r="R7478" t="s">
        <v>34233</v>
      </c>
      <c r="S7478" t="s">
        <v>32628</v>
      </c>
      <c r="T7478" t="s">
        <v>34354</v>
      </c>
      <c r="U7478" t="s">
        <v>32634</v>
      </c>
      <c r="V7478" t="s">
        <v>33335</v>
      </c>
      <c r="W7478">
        <v>312</v>
      </c>
      <c r="X7478">
        <v>2</v>
      </c>
      <c r="Y7478">
        <v>1</v>
      </c>
      <c r="AB7478">
        <v>25</v>
      </c>
      <c r="AC7478">
        <v>1</v>
      </c>
      <c r="AD7478" t="str">
        <f t="shared" si="1155"/>
        <v/>
      </c>
      <c r="AE7478" t="str">
        <f t="shared" si="1151"/>
        <v/>
      </c>
      <c r="AF7478" t="str">
        <f t="shared" si="1153"/>
        <v/>
      </c>
      <c r="AG7478">
        <f t="shared" si="1154"/>
        <v>1</v>
      </c>
      <c r="AH7478">
        <f t="shared" si="1157"/>
        <v>2.8</v>
      </c>
      <c r="AI7478">
        <v>0.14499999999999999</v>
      </c>
      <c r="AJ7478">
        <f t="shared" si="1150"/>
        <v>0.40599999999999997</v>
      </c>
      <c r="AK7478" t="str">
        <f t="shared" si="1158"/>
        <v/>
      </c>
      <c r="AL7478" t="str">
        <f t="shared" si="1156"/>
        <v/>
      </c>
    </row>
    <row r="7479" spans="1:38" x14ac:dyDescent="0.2">
      <c r="A7479" t="s">
        <v>23489</v>
      </c>
      <c r="B7479" t="s">
        <v>52</v>
      </c>
      <c r="C7479" t="s">
        <v>23490</v>
      </c>
      <c r="D7479" s="1">
        <v>39050</v>
      </c>
      <c r="E7479" s="1">
        <v>44141</v>
      </c>
      <c r="F7479" t="s">
        <v>39</v>
      </c>
      <c r="I7479">
        <v>100</v>
      </c>
      <c r="J7479">
        <v>0</v>
      </c>
      <c r="K7479">
        <v>0</v>
      </c>
      <c r="L7479">
        <v>1316</v>
      </c>
      <c r="M7479">
        <v>1316</v>
      </c>
      <c r="N7479" t="s">
        <v>20</v>
      </c>
      <c r="O7479" t="s">
        <v>23491</v>
      </c>
      <c r="P7479" t="s">
        <v>28</v>
      </c>
      <c r="Q7479" t="s">
        <v>34256</v>
      </c>
      <c r="R7479" t="s">
        <v>33783</v>
      </c>
      <c r="S7479" t="s">
        <v>33942</v>
      </c>
      <c r="T7479" t="s">
        <v>34233</v>
      </c>
      <c r="U7479" t="s">
        <v>32634</v>
      </c>
      <c r="V7479" t="s">
        <v>33336</v>
      </c>
      <c r="W7479">
        <v>145</v>
      </c>
      <c r="X7479">
        <v>2</v>
      </c>
      <c r="Y7479" t="s">
        <v>32654</v>
      </c>
      <c r="Z7479">
        <v>290</v>
      </c>
      <c r="AA7479">
        <v>8.5</v>
      </c>
      <c r="AB7479">
        <v>12</v>
      </c>
      <c r="AC7479">
        <v>1</v>
      </c>
      <c r="AE7479">
        <f t="shared" si="1151"/>
        <v>1</v>
      </c>
      <c r="AF7479" t="str">
        <f t="shared" si="1153"/>
        <v/>
      </c>
      <c r="AG7479" t="str">
        <f t="shared" si="1154"/>
        <v/>
      </c>
      <c r="AH7479" t="str">
        <f t="shared" si="1157"/>
        <v/>
      </c>
      <c r="AI7479">
        <v>0.14499999999999999</v>
      </c>
      <c r="AJ7479" t="str">
        <f t="shared" si="1150"/>
        <v/>
      </c>
      <c r="AK7479">
        <f t="shared" si="1158"/>
        <v>2.8</v>
      </c>
      <c r="AL7479">
        <f t="shared" si="1156"/>
        <v>0.40599999999999997</v>
      </c>
    </row>
    <row r="7480" spans="1:38" x14ac:dyDescent="0.2">
      <c r="A7480" t="s">
        <v>7124</v>
      </c>
      <c r="B7480" t="s">
        <v>52</v>
      </c>
      <c r="C7480" t="s">
        <v>7125</v>
      </c>
      <c r="D7480" s="1">
        <v>36151</v>
      </c>
      <c r="E7480" s="1">
        <v>43456</v>
      </c>
      <c r="F7480" t="s">
        <v>19</v>
      </c>
      <c r="I7480">
        <v>100</v>
      </c>
      <c r="J7480">
        <v>0</v>
      </c>
      <c r="K7480">
        <v>0</v>
      </c>
      <c r="L7480">
        <v>961</v>
      </c>
      <c r="M7480">
        <v>961</v>
      </c>
      <c r="N7480" t="s">
        <v>20</v>
      </c>
      <c r="O7480" t="s">
        <v>7126</v>
      </c>
      <c r="P7480" t="s">
        <v>28</v>
      </c>
      <c r="Q7480" t="s">
        <v>34233</v>
      </c>
      <c r="R7480" t="s">
        <v>34233</v>
      </c>
      <c r="S7480" t="s">
        <v>32628</v>
      </c>
      <c r="T7480" t="s">
        <v>34349</v>
      </c>
      <c r="AE7480" t="str">
        <f t="shared" ref="AE7480:AE7482" si="1161">IF((S7480="tühi")*(AC7480&lt;&gt;""),AC7480,"")</f>
        <v/>
      </c>
      <c r="AF7480" t="str">
        <f t="shared" ref="AF7480:AF7482" si="1162">IF((S7480&lt;&gt;"tühi")*(F7480&lt;&gt;"Elamumaa")*(G7480&lt;&gt;"Elamumaa")*(H7480&lt;&gt;"Elamumaa"),IF(Z7480=0,"",Z7480),"")</f>
        <v/>
      </c>
      <c r="AG7480" s="17">
        <v>1</v>
      </c>
      <c r="AH7480">
        <f t="shared" si="1157"/>
        <v>2.8</v>
      </c>
      <c r="AI7480">
        <v>0.14499999999999999</v>
      </c>
      <c r="AJ7480">
        <f t="shared" si="1150"/>
        <v>0.40599999999999997</v>
      </c>
      <c r="AK7480" t="str">
        <f t="shared" si="1158"/>
        <v/>
      </c>
      <c r="AL7480" t="str">
        <f t="shared" si="1156"/>
        <v/>
      </c>
    </row>
    <row r="7481" spans="1:38" x14ac:dyDescent="0.2">
      <c r="A7481" t="s">
        <v>7046</v>
      </c>
      <c r="B7481" t="s">
        <v>52</v>
      </c>
      <c r="C7481" t="s">
        <v>7047</v>
      </c>
      <c r="D7481" s="1">
        <v>36151</v>
      </c>
      <c r="E7481" s="1">
        <v>43456</v>
      </c>
      <c r="F7481" t="s">
        <v>19</v>
      </c>
      <c r="I7481">
        <v>100</v>
      </c>
      <c r="J7481">
        <v>0</v>
      </c>
      <c r="K7481">
        <v>0</v>
      </c>
      <c r="L7481">
        <v>964</v>
      </c>
      <c r="M7481">
        <v>964</v>
      </c>
      <c r="N7481" t="s">
        <v>20</v>
      </c>
      <c r="O7481" t="s">
        <v>7048</v>
      </c>
      <c r="P7481" t="s">
        <v>28</v>
      </c>
      <c r="Q7481" t="s">
        <v>34233</v>
      </c>
      <c r="R7481" t="s">
        <v>34233</v>
      </c>
      <c r="S7481" t="s">
        <v>32628</v>
      </c>
      <c r="T7481" t="s">
        <v>34349</v>
      </c>
      <c r="AE7481" t="str">
        <f t="shared" si="1161"/>
        <v/>
      </c>
      <c r="AF7481" t="str">
        <f t="shared" si="1162"/>
        <v/>
      </c>
      <c r="AG7481" s="17">
        <v>1</v>
      </c>
      <c r="AH7481">
        <f t="shared" si="1157"/>
        <v>2.8</v>
      </c>
      <c r="AI7481">
        <v>0.14499999999999999</v>
      </c>
      <c r="AJ7481">
        <f t="shared" si="1150"/>
        <v>0.40599999999999997</v>
      </c>
      <c r="AK7481" t="str">
        <f t="shared" si="1158"/>
        <v/>
      </c>
      <c r="AL7481" t="str">
        <f t="shared" si="1156"/>
        <v/>
      </c>
    </row>
    <row r="7482" spans="1:38" x14ac:dyDescent="0.2">
      <c r="A7482" t="s">
        <v>1293</v>
      </c>
      <c r="B7482" t="s">
        <v>52</v>
      </c>
      <c r="C7482" t="s">
        <v>1294</v>
      </c>
      <c r="D7482" s="1">
        <v>35426</v>
      </c>
      <c r="E7482" s="1">
        <v>43456</v>
      </c>
      <c r="F7482" t="s">
        <v>19</v>
      </c>
      <c r="I7482">
        <v>100</v>
      </c>
      <c r="J7482">
        <v>0</v>
      </c>
      <c r="K7482">
        <v>0</v>
      </c>
      <c r="L7482">
        <v>976</v>
      </c>
      <c r="M7482">
        <v>976</v>
      </c>
      <c r="N7482" t="s">
        <v>20</v>
      </c>
      <c r="O7482" t="s">
        <v>1295</v>
      </c>
      <c r="P7482" t="s">
        <v>28</v>
      </c>
      <c r="Q7482" t="s">
        <v>34233</v>
      </c>
      <c r="R7482" t="s">
        <v>34233</v>
      </c>
      <c r="S7482" t="s">
        <v>33797</v>
      </c>
      <c r="T7482" t="s">
        <v>34366</v>
      </c>
      <c r="AE7482" t="str">
        <f t="shared" si="1161"/>
        <v/>
      </c>
      <c r="AF7482" t="str">
        <f t="shared" si="1162"/>
        <v/>
      </c>
      <c r="AG7482" s="17">
        <v>1</v>
      </c>
      <c r="AH7482">
        <f t="shared" si="1157"/>
        <v>2.8</v>
      </c>
      <c r="AI7482">
        <v>0.14499999999999999</v>
      </c>
      <c r="AJ7482">
        <f t="shared" si="1150"/>
        <v>0.40599999999999997</v>
      </c>
      <c r="AK7482" t="str">
        <f t="shared" si="1158"/>
        <v/>
      </c>
      <c r="AL7482" t="str">
        <f t="shared" si="1156"/>
        <v/>
      </c>
    </row>
    <row r="7483" spans="1:38" x14ac:dyDescent="0.2">
      <c r="A7483" t="s">
        <v>10745</v>
      </c>
      <c r="B7483" t="s">
        <v>52</v>
      </c>
      <c r="C7483" t="s">
        <v>10746</v>
      </c>
      <c r="D7483" s="1">
        <v>36425</v>
      </c>
      <c r="E7483" s="1">
        <v>43456</v>
      </c>
      <c r="F7483" t="s">
        <v>19</v>
      </c>
      <c r="I7483">
        <v>100</v>
      </c>
      <c r="J7483">
        <v>0</v>
      </c>
      <c r="K7483">
        <v>0</v>
      </c>
      <c r="L7483">
        <v>966</v>
      </c>
      <c r="M7483">
        <v>966</v>
      </c>
      <c r="N7483" t="s">
        <v>20</v>
      </c>
      <c r="O7483" t="s">
        <v>1108</v>
      </c>
      <c r="P7483" t="s">
        <v>28</v>
      </c>
      <c r="Q7483" t="s">
        <v>34256</v>
      </c>
      <c r="R7483" t="s">
        <v>33783</v>
      </c>
      <c r="S7483" t="s">
        <v>33942</v>
      </c>
      <c r="T7483" t="s">
        <v>34233</v>
      </c>
      <c r="AD7483" t="str">
        <f t="shared" si="1155"/>
        <v/>
      </c>
      <c r="AE7483" s="16">
        <v>1</v>
      </c>
      <c r="AF7483" t="str">
        <f t="shared" si="1153"/>
        <v/>
      </c>
      <c r="AG7483" t="str">
        <f t="shared" si="1154"/>
        <v/>
      </c>
      <c r="AH7483" t="str">
        <f t="shared" si="1157"/>
        <v/>
      </c>
      <c r="AI7483">
        <v>0.14499999999999999</v>
      </c>
      <c r="AJ7483" t="str">
        <f t="shared" ref="AJ7483:AJ7546" si="1163">IF(COUNTBLANK(AH7483),"",AH7483*AI7483)</f>
        <v/>
      </c>
      <c r="AK7483">
        <f t="shared" si="1158"/>
        <v>2.8</v>
      </c>
      <c r="AL7483">
        <f t="shared" si="1156"/>
        <v>0.40599999999999997</v>
      </c>
    </row>
    <row r="7484" spans="1:38" x14ac:dyDescent="0.2">
      <c r="A7484" t="s">
        <v>767</v>
      </c>
      <c r="B7484" t="s">
        <v>52</v>
      </c>
      <c r="C7484" t="s">
        <v>768</v>
      </c>
      <c r="D7484" s="1">
        <v>35131</v>
      </c>
      <c r="E7484" s="1">
        <v>43456</v>
      </c>
      <c r="F7484" t="s">
        <v>19</v>
      </c>
      <c r="I7484">
        <v>100</v>
      </c>
      <c r="J7484">
        <v>0</v>
      </c>
      <c r="K7484">
        <v>0</v>
      </c>
      <c r="L7484">
        <v>968</v>
      </c>
      <c r="M7484">
        <v>968</v>
      </c>
      <c r="N7484" t="s">
        <v>20</v>
      </c>
      <c r="O7484" t="s">
        <v>769</v>
      </c>
      <c r="P7484" t="s">
        <v>28</v>
      </c>
      <c r="Q7484" t="s">
        <v>34233</v>
      </c>
      <c r="R7484" t="s">
        <v>34233</v>
      </c>
      <c r="S7484" t="s">
        <v>32628</v>
      </c>
      <c r="T7484" t="s">
        <v>34349</v>
      </c>
      <c r="AE7484" t="str">
        <f t="shared" ref="AE7484:AE7486" si="1164">IF((S7484="tühi")*(AC7484&lt;&gt;""),AC7484,"")</f>
        <v/>
      </c>
      <c r="AF7484" t="str">
        <f t="shared" ref="AF7484:AF7486" si="1165">IF((S7484&lt;&gt;"tühi")*(F7484&lt;&gt;"Elamumaa")*(G7484&lt;&gt;"Elamumaa")*(H7484&lt;&gt;"Elamumaa"),IF(Z7484=0,"",Z7484),"")</f>
        <v/>
      </c>
      <c r="AG7484" s="17">
        <v>1</v>
      </c>
      <c r="AH7484">
        <f t="shared" si="1157"/>
        <v>2.8</v>
      </c>
      <c r="AI7484">
        <v>0.14499999999999999</v>
      </c>
      <c r="AJ7484">
        <f t="shared" si="1163"/>
        <v>0.40599999999999997</v>
      </c>
      <c r="AK7484" t="str">
        <f t="shared" si="1158"/>
        <v/>
      </c>
      <c r="AL7484" t="str">
        <f t="shared" si="1156"/>
        <v/>
      </c>
    </row>
    <row r="7485" spans="1:38" x14ac:dyDescent="0.2">
      <c r="A7485" t="s">
        <v>15360</v>
      </c>
      <c r="B7485" t="s">
        <v>52</v>
      </c>
      <c r="C7485" t="s">
        <v>15361</v>
      </c>
      <c r="D7485" s="1">
        <v>37386</v>
      </c>
      <c r="E7485" s="1">
        <v>43456</v>
      </c>
      <c r="F7485" t="s">
        <v>19</v>
      </c>
      <c r="I7485">
        <v>100</v>
      </c>
      <c r="J7485">
        <v>0</v>
      </c>
      <c r="K7485">
        <v>0</v>
      </c>
      <c r="L7485">
        <v>957</v>
      </c>
      <c r="M7485">
        <v>957</v>
      </c>
      <c r="N7485" t="s">
        <v>20</v>
      </c>
      <c r="O7485" t="s">
        <v>15362</v>
      </c>
      <c r="P7485" t="s">
        <v>28</v>
      </c>
      <c r="Q7485" t="s">
        <v>34233</v>
      </c>
      <c r="R7485" t="s">
        <v>34233</v>
      </c>
      <c r="S7485" t="s">
        <v>32628</v>
      </c>
      <c r="T7485" t="s">
        <v>34357</v>
      </c>
      <c r="AE7485" t="str">
        <f t="shared" si="1164"/>
        <v/>
      </c>
      <c r="AF7485" t="str">
        <f t="shared" si="1165"/>
        <v/>
      </c>
      <c r="AG7485" s="17">
        <v>1</v>
      </c>
      <c r="AH7485">
        <f t="shared" si="1157"/>
        <v>2.8</v>
      </c>
      <c r="AI7485">
        <v>0.14499999999999999</v>
      </c>
      <c r="AJ7485">
        <f t="shared" si="1163"/>
        <v>0.40599999999999997</v>
      </c>
      <c r="AK7485" t="str">
        <f t="shared" si="1158"/>
        <v/>
      </c>
      <c r="AL7485" t="str">
        <f t="shared" si="1156"/>
        <v/>
      </c>
    </row>
    <row r="7486" spans="1:38" x14ac:dyDescent="0.2">
      <c r="A7486" t="s">
        <v>25636</v>
      </c>
      <c r="B7486" t="s">
        <v>52</v>
      </c>
      <c r="C7486" t="s">
        <v>25637</v>
      </c>
      <c r="D7486" s="1">
        <v>40113</v>
      </c>
      <c r="E7486" s="1">
        <v>43456</v>
      </c>
      <c r="F7486" t="s">
        <v>19</v>
      </c>
      <c r="I7486">
        <v>100</v>
      </c>
      <c r="J7486">
        <v>0</v>
      </c>
      <c r="K7486">
        <v>0</v>
      </c>
      <c r="L7486">
        <v>989</v>
      </c>
      <c r="M7486">
        <v>989</v>
      </c>
      <c r="N7486" t="s">
        <v>20</v>
      </c>
      <c r="O7486" t="s">
        <v>25638</v>
      </c>
      <c r="P7486" t="s">
        <v>28</v>
      </c>
      <c r="Q7486" t="s">
        <v>34233</v>
      </c>
      <c r="R7486" t="s">
        <v>34233</v>
      </c>
      <c r="S7486" t="s">
        <v>32628</v>
      </c>
      <c r="T7486" t="s">
        <v>34357</v>
      </c>
      <c r="AE7486" t="str">
        <f t="shared" si="1164"/>
        <v/>
      </c>
      <c r="AF7486" t="str">
        <f t="shared" si="1165"/>
        <v/>
      </c>
      <c r="AG7486" s="17">
        <v>1</v>
      </c>
      <c r="AH7486">
        <f t="shared" si="1157"/>
        <v>2.8</v>
      </c>
      <c r="AI7486">
        <v>0.14499999999999999</v>
      </c>
      <c r="AJ7486">
        <f t="shared" si="1163"/>
        <v>0.40599999999999997</v>
      </c>
      <c r="AK7486" t="str">
        <f t="shared" si="1158"/>
        <v/>
      </c>
      <c r="AL7486" t="str">
        <f t="shared" si="1156"/>
        <v/>
      </c>
    </row>
    <row r="7487" spans="1:38" x14ac:dyDescent="0.2">
      <c r="A7487" t="s">
        <v>16941</v>
      </c>
      <c r="B7487" t="s">
        <v>52</v>
      </c>
      <c r="C7487" t="s">
        <v>16942</v>
      </c>
      <c r="D7487" s="1">
        <v>37583</v>
      </c>
      <c r="E7487" s="1">
        <v>43456</v>
      </c>
      <c r="F7487" t="s">
        <v>474</v>
      </c>
      <c r="I7487">
        <v>100</v>
      </c>
      <c r="J7487">
        <v>0</v>
      </c>
      <c r="K7487">
        <v>0</v>
      </c>
      <c r="L7487">
        <v>40</v>
      </c>
      <c r="M7487">
        <v>40</v>
      </c>
      <c r="N7487" t="s">
        <v>20</v>
      </c>
      <c r="O7487" t="s">
        <v>16943</v>
      </c>
      <c r="P7487" t="s">
        <v>28</v>
      </c>
      <c r="Q7487" t="s">
        <v>34233</v>
      </c>
      <c r="R7487" t="s">
        <v>34233</v>
      </c>
      <c r="S7487" t="s">
        <v>33942</v>
      </c>
      <c r="T7487" t="s">
        <v>34233</v>
      </c>
      <c r="U7487" t="s">
        <v>32641</v>
      </c>
      <c r="V7487" t="s">
        <v>33337</v>
      </c>
      <c r="W7487">
        <f>L7487*0.4</f>
        <v>16</v>
      </c>
      <c r="X7487">
        <v>1</v>
      </c>
      <c r="Y7487">
        <v>1</v>
      </c>
      <c r="Z7487">
        <f>W7487*X7487</f>
        <v>16</v>
      </c>
      <c r="AA7487">
        <v>4</v>
      </c>
      <c r="AB7487">
        <v>40</v>
      </c>
      <c r="AD7487">
        <f t="shared" si="1155"/>
        <v>16</v>
      </c>
      <c r="AE7487" t="str">
        <f t="shared" si="1151"/>
        <v/>
      </c>
      <c r="AF7487" t="str">
        <f t="shared" si="1153"/>
        <v/>
      </c>
      <c r="AG7487" t="str">
        <f t="shared" si="1154"/>
        <v/>
      </c>
      <c r="AH7487" t="str">
        <f t="shared" si="1157"/>
        <v/>
      </c>
      <c r="AI7487">
        <v>0.14499999999999999</v>
      </c>
      <c r="AJ7487" t="str">
        <f t="shared" si="1163"/>
        <v/>
      </c>
      <c r="AK7487" t="str">
        <f t="shared" si="1158"/>
        <v/>
      </c>
      <c r="AL7487" t="str">
        <f t="shared" si="1156"/>
        <v/>
      </c>
    </row>
    <row r="7488" spans="1:38" x14ac:dyDescent="0.2">
      <c r="A7488" t="s">
        <v>27586</v>
      </c>
      <c r="B7488" t="s">
        <v>52</v>
      </c>
      <c r="C7488" t="s">
        <v>27587</v>
      </c>
      <c r="D7488" s="1">
        <v>41878</v>
      </c>
      <c r="E7488" s="1">
        <v>44546</v>
      </c>
      <c r="F7488" t="s">
        <v>26</v>
      </c>
      <c r="I7488">
        <v>100</v>
      </c>
      <c r="J7488">
        <v>0</v>
      </c>
      <c r="K7488">
        <v>0</v>
      </c>
      <c r="L7488">
        <v>3025</v>
      </c>
      <c r="M7488">
        <v>3025</v>
      </c>
      <c r="N7488" t="s">
        <v>20</v>
      </c>
      <c r="O7488" t="s">
        <v>27588</v>
      </c>
      <c r="P7488" t="s">
        <v>44</v>
      </c>
      <c r="Q7488" t="s">
        <v>34233</v>
      </c>
      <c r="R7488" t="s">
        <v>34233</v>
      </c>
      <c r="S7488" t="s">
        <v>34233</v>
      </c>
      <c r="T7488" t="s">
        <v>34233</v>
      </c>
      <c r="AD7488" t="str">
        <f t="shared" si="1155"/>
        <v/>
      </c>
      <c r="AE7488" t="str">
        <f t="shared" si="1151"/>
        <v/>
      </c>
      <c r="AF7488" t="str">
        <f t="shared" si="1153"/>
        <v/>
      </c>
      <c r="AG7488" t="str">
        <f t="shared" ref="AG7488:AG7516" si="1166">IF((S7488&lt;&gt;"tühi")*(AC7488&lt;&gt;""),AC7488,"")</f>
        <v/>
      </c>
      <c r="AH7488" t="str">
        <f t="shared" si="1157"/>
        <v/>
      </c>
      <c r="AI7488">
        <v>0.14499999999999999</v>
      </c>
      <c r="AJ7488" t="str">
        <f t="shared" si="1163"/>
        <v/>
      </c>
      <c r="AK7488" t="str">
        <f t="shared" si="1158"/>
        <v/>
      </c>
      <c r="AL7488" t="str">
        <f t="shared" si="1156"/>
        <v/>
      </c>
    </row>
    <row r="7489" spans="1:39" x14ac:dyDescent="0.2">
      <c r="A7489" t="s">
        <v>6084</v>
      </c>
      <c r="B7489" t="s">
        <v>52</v>
      </c>
      <c r="C7489" t="s">
        <v>6085</v>
      </c>
      <c r="D7489" s="1">
        <v>36143</v>
      </c>
      <c r="E7489" s="1">
        <v>43456</v>
      </c>
      <c r="F7489" t="s">
        <v>19</v>
      </c>
      <c r="I7489">
        <v>100</v>
      </c>
      <c r="J7489">
        <v>0</v>
      </c>
      <c r="K7489">
        <v>0</v>
      </c>
      <c r="L7489">
        <v>1265</v>
      </c>
      <c r="M7489">
        <v>1265</v>
      </c>
      <c r="N7489" t="s">
        <v>20</v>
      </c>
      <c r="O7489" t="s">
        <v>6086</v>
      </c>
      <c r="P7489" t="s">
        <v>28</v>
      </c>
      <c r="Q7489" t="s">
        <v>34233</v>
      </c>
      <c r="R7489" t="s">
        <v>34233</v>
      </c>
      <c r="S7489" t="s">
        <v>33797</v>
      </c>
      <c r="T7489" t="s">
        <v>34365</v>
      </c>
      <c r="U7489" t="s">
        <v>33319</v>
      </c>
      <c r="V7489" t="s">
        <v>33320</v>
      </c>
      <c r="W7489">
        <v>316</v>
      </c>
      <c r="X7489">
        <v>2</v>
      </c>
      <c r="AA7489">
        <v>7.5</v>
      </c>
      <c r="AB7489">
        <v>25</v>
      </c>
      <c r="AC7489">
        <v>1</v>
      </c>
      <c r="AD7489" t="str">
        <f t="shared" si="1155"/>
        <v/>
      </c>
      <c r="AE7489" t="str">
        <f t="shared" si="1151"/>
        <v/>
      </c>
      <c r="AF7489" t="str">
        <f t="shared" si="1153"/>
        <v/>
      </c>
      <c r="AG7489">
        <f t="shared" si="1166"/>
        <v>1</v>
      </c>
      <c r="AH7489">
        <f t="shared" si="1157"/>
        <v>2.8</v>
      </c>
      <c r="AI7489">
        <v>0.14499999999999999</v>
      </c>
      <c r="AJ7489">
        <f t="shared" si="1163"/>
        <v>0.40599999999999997</v>
      </c>
      <c r="AK7489" t="str">
        <f t="shared" si="1158"/>
        <v/>
      </c>
      <c r="AL7489" t="str">
        <f t="shared" si="1156"/>
        <v/>
      </c>
      <c r="AM7489" t="s">
        <v>34052</v>
      </c>
    </row>
    <row r="7490" spans="1:39" x14ac:dyDescent="0.2">
      <c r="A7490" t="s">
        <v>6066</v>
      </c>
      <c r="B7490" t="s">
        <v>52</v>
      </c>
      <c r="C7490" t="s">
        <v>6067</v>
      </c>
      <c r="D7490" s="1">
        <v>36143</v>
      </c>
      <c r="E7490" s="1">
        <v>43456</v>
      </c>
      <c r="F7490" t="s">
        <v>19</v>
      </c>
      <c r="I7490">
        <v>100</v>
      </c>
      <c r="J7490">
        <v>0</v>
      </c>
      <c r="K7490">
        <v>0</v>
      </c>
      <c r="L7490">
        <v>1003</v>
      </c>
      <c r="M7490">
        <v>1003</v>
      </c>
      <c r="N7490" t="s">
        <v>20</v>
      </c>
      <c r="O7490" t="s">
        <v>6068</v>
      </c>
      <c r="P7490" t="s">
        <v>28</v>
      </c>
      <c r="Q7490" t="s">
        <v>32794</v>
      </c>
      <c r="R7490" t="s">
        <v>33782</v>
      </c>
      <c r="S7490" t="s">
        <v>33800</v>
      </c>
      <c r="T7490" t="s">
        <v>34365</v>
      </c>
      <c r="U7490" t="s">
        <v>33319</v>
      </c>
      <c r="V7490" t="s">
        <v>33320</v>
      </c>
      <c r="W7490">
        <v>250</v>
      </c>
      <c r="X7490">
        <v>2</v>
      </c>
      <c r="AA7490">
        <v>7.5</v>
      </c>
      <c r="AB7490">
        <v>25</v>
      </c>
      <c r="AC7490">
        <v>1</v>
      </c>
      <c r="AD7490" t="str">
        <f t="shared" si="1155"/>
        <v/>
      </c>
      <c r="AE7490" t="str">
        <f t="shared" si="1151"/>
        <v/>
      </c>
      <c r="AF7490" t="str">
        <f t="shared" si="1153"/>
        <v/>
      </c>
      <c r="AG7490">
        <f t="shared" si="1166"/>
        <v>1</v>
      </c>
      <c r="AH7490">
        <f t="shared" si="1157"/>
        <v>2.8</v>
      </c>
      <c r="AI7490">
        <v>0.14499999999999999</v>
      </c>
      <c r="AJ7490">
        <f t="shared" si="1163"/>
        <v>0.40599999999999997</v>
      </c>
      <c r="AK7490" t="str">
        <f t="shared" si="1158"/>
        <v/>
      </c>
      <c r="AL7490" t="str">
        <f t="shared" si="1156"/>
        <v/>
      </c>
      <c r="AM7490" t="s">
        <v>34052</v>
      </c>
    </row>
    <row r="7491" spans="1:39" x14ac:dyDescent="0.2">
      <c r="A7491" t="s">
        <v>7333</v>
      </c>
      <c r="B7491" t="s">
        <v>52</v>
      </c>
      <c r="C7491" t="s">
        <v>7334</v>
      </c>
      <c r="D7491" s="1">
        <v>36196</v>
      </c>
      <c r="E7491" s="1">
        <v>43456</v>
      </c>
      <c r="F7491" t="s">
        <v>19</v>
      </c>
      <c r="I7491">
        <v>100</v>
      </c>
      <c r="J7491">
        <v>0</v>
      </c>
      <c r="K7491">
        <v>0</v>
      </c>
      <c r="L7491">
        <v>1427</v>
      </c>
      <c r="M7491">
        <v>1427</v>
      </c>
      <c r="N7491" t="s">
        <v>20</v>
      </c>
      <c r="O7491" t="s">
        <v>7335</v>
      </c>
      <c r="P7491" t="s">
        <v>28</v>
      </c>
      <c r="Q7491" t="s">
        <v>34233</v>
      </c>
      <c r="R7491" t="s">
        <v>34233</v>
      </c>
      <c r="S7491" t="s">
        <v>33797</v>
      </c>
      <c r="T7491" t="s">
        <v>34365</v>
      </c>
      <c r="U7491" t="s">
        <v>33319</v>
      </c>
      <c r="V7491" t="s">
        <v>33320</v>
      </c>
      <c r="W7491">
        <v>359</v>
      </c>
      <c r="X7491">
        <v>2</v>
      </c>
      <c r="AA7491">
        <v>7.5</v>
      </c>
      <c r="AB7491">
        <v>25</v>
      </c>
      <c r="AC7491">
        <v>1</v>
      </c>
      <c r="AD7491" t="str">
        <f t="shared" si="1155"/>
        <v/>
      </c>
      <c r="AE7491" t="str">
        <f t="shared" si="1151"/>
        <v/>
      </c>
      <c r="AF7491" t="str">
        <f t="shared" si="1153"/>
        <v/>
      </c>
      <c r="AG7491">
        <f t="shared" si="1166"/>
        <v>1</v>
      </c>
      <c r="AH7491">
        <f t="shared" si="1157"/>
        <v>2.8</v>
      </c>
      <c r="AI7491">
        <v>0.14499999999999999</v>
      </c>
      <c r="AJ7491">
        <f t="shared" si="1163"/>
        <v>0.40599999999999997</v>
      </c>
      <c r="AK7491" t="str">
        <f t="shared" si="1158"/>
        <v/>
      </c>
      <c r="AL7491" t="str">
        <f t="shared" si="1156"/>
        <v/>
      </c>
      <c r="AM7491" t="s">
        <v>34052</v>
      </c>
    </row>
    <row r="7492" spans="1:39" x14ac:dyDescent="0.2">
      <c r="A7492" t="s">
        <v>7445</v>
      </c>
      <c r="B7492" t="s">
        <v>52</v>
      </c>
      <c r="C7492" t="s">
        <v>7446</v>
      </c>
      <c r="D7492" s="1">
        <v>36157</v>
      </c>
      <c r="E7492" s="1">
        <v>43456</v>
      </c>
      <c r="F7492" t="s">
        <v>19</v>
      </c>
      <c r="I7492">
        <v>100</v>
      </c>
      <c r="J7492">
        <v>0</v>
      </c>
      <c r="K7492">
        <v>0</v>
      </c>
      <c r="L7492">
        <v>999</v>
      </c>
      <c r="M7492">
        <v>999</v>
      </c>
      <c r="N7492" t="s">
        <v>20</v>
      </c>
      <c r="O7492" t="s">
        <v>7447</v>
      </c>
      <c r="P7492" t="s">
        <v>28</v>
      </c>
      <c r="Q7492" t="s">
        <v>34233</v>
      </c>
      <c r="R7492" t="s">
        <v>34233</v>
      </c>
      <c r="S7492" t="s">
        <v>33807</v>
      </c>
      <c r="T7492" t="s">
        <v>34365</v>
      </c>
      <c r="U7492" t="s">
        <v>33319</v>
      </c>
      <c r="V7492" t="s">
        <v>33320</v>
      </c>
      <c r="W7492">
        <v>250</v>
      </c>
      <c r="X7492">
        <v>2</v>
      </c>
      <c r="AA7492">
        <v>7.5</v>
      </c>
      <c r="AB7492">
        <v>25</v>
      </c>
      <c r="AC7492">
        <v>1</v>
      </c>
      <c r="AD7492" t="str">
        <f t="shared" si="1155"/>
        <v/>
      </c>
      <c r="AE7492" t="str">
        <f t="shared" si="1151"/>
        <v/>
      </c>
      <c r="AF7492" t="str">
        <f t="shared" si="1153"/>
        <v/>
      </c>
      <c r="AG7492">
        <f t="shared" si="1166"/>
        <v>1</v>
      </c>
      <c r="AH7492">
        <f t="shared" si="1157"/>
        <v>2.8</v>
      </c>
      <c r="AI7492">
        <v>0.14499999999999999</v>
      </c>
      <c r="AJ7492">
        <f t="shared" si="1163"/>
        <v>0.40599999999999997</v>
      </c>
      <c r="AK7492" t="str">
        <f t="shared" si="1158"/>
        <v/>
      </c>
      <c r="AL7492" t="str">
        <f t="shared" si="1156"/>
        <v/>
      </c>
      <c r="AM7492" t="s">
        <v>34052</v>
      </c>
    </row>
    <row r="7493" spans="1:39" x14ac:dyDescent="0.2">
      <c r="A7493" t="s">
        <v>6063</v>
      </c>
      <c r="B7493" t="s">
        <v>52</v>
      </c>
      <c r="C7493" t="s">
        <v>6064</v>
      </c>
      <c r="D7493" s="1">
        <v>36143</v>
      </c>
      <c r="E7493" s="1">
        <v>43456</v>
      </c>
      <c r="F7493" t="s">
        <v>19</v>
      </c>
      <c r="I7493">
        <v>100</v>
      </c>
      <c r="J7493">
        <v>0</v>
      </c>
      <c r="K7493">
        <v>0</v>
      </c>
      <c r="L7493">
        <v>1267</v>
      </c>
      <c r="M7493">
        <v>1267</v>
      </c>
      <c r="N7493" t="s">
        <v>20</v>
      </c>
      <c r="O7493" t="s">
        <v>6065</v>
      </c>
      <c r="P7493" t="s">
        <v>28</v>
      </c>
      <c r="Q7493" t="s">
        <v>34233</v>
      </c>
      <c r="R7493" t="s">
        <v>34233</v>
      </c>
      <c r="S7493" t="s">
        <v>33797</v>
      </c>
      <c r="T7493" t="s">
        <v>34350</v>
      </c>
      <c r="U7493" t="s">
        <v>33319</v>
      </c>
      <c r="V7493" t="s">
        <v>33320</v>
      </c>
      <c r="W7493">
        <v>317</v>
      </c>
      <c r="X7493">
        <v>2</v>
      </c>
      <c r="AA7493">
        <v>7.5</v>
      </c>
      <c r="AB7493">
        <v>25</v>
      </c>
      <c r="AC7493">
        <v>1</v>
      </c>
      <c r="AD7493" t="str">
        <f t="shared" si="1155"/>
        <v/>
      </c>
      <c r="AE7493" t="str">
        <f t="shared" si="1151"/>
        <v/>
      </c>
      <c r="AF7493" t="str">
        <f t="shared" si="1153"/>
        <v/>
      </c>
      <c r="AG7493">
        <f t="shared" si="1166"/>
        <v>1</v>
      </c>
      <c r="AH7493">
        <f t="shared" si="1157"/>
        <v>2.8</v>
      </c>
      <c r="AI7493">
        <v>0.14499999999999999</v>
      </c>
      <c r="AJ7493">
        <f t="shared" si="1163"/>
        <v>0.40599999999999997</v>
      </c>
      <c r="AK7493" t="str">
        <f t="shared" si="1158"/>
        <v/>
      </c>
      <c r="AL7493" t="str">
        <f t="shared" si="1156"/>
        <v/>
      </c>
      <c r="AM7493" t="s">
        <v>34052</v>
      </c>
    </row>
    <row r="7494" spans="1:39" x14ac:dyDescent="0.2">
      <c r="A7494" t="s">
        <v>6081</v>
      </c>
      <c r="B7494" t="s">
        <v>52</v>
      </c>
      <c r="C7494" t="s">
        <v>6082</v>
      </c>
      <c r="D7494" s="1">
        <v>36143</v>
      </c>
      <c r="E7494" s="1">
        <v>43456</v>
      </c>
      <c r="F7494" t="s">
        <v>19</v>
      </c>
      <c r="I7494">
        <v>100</v>
      </c>
      <c r="J7494">
        <v>0</v>
      </c>
      <c r="K7494">
        <v>0</v>
      </c>
      <c r="L7494">
        <v>979</v>
      </c>
      <c r="M7494">
        <v>979</v>
      </c>
      <c r="N7494" t="s">
        <v>20</v>
      </c>
      <c r="O7494" t="s">
        <v>6083</v>
      </c>
      <c r="P7494" t="s">
        <v>28</v>
      </c>
      <c r="Q7494" t="s">
        <v>34233</v>
      </c>
      <c r="R7494" t="s">
        <v>34233</v>
      </c>
      <c r="S7494" t="s">
        <v>32628</v>
      </c>
      <c r="T7494" t="s">
        <v>34357</v>
      </c>
      <c r="U7494" t="s">
        <v>33319</v>
      </c>
      <c r="V7494" t="s">
        <v>33320</v>
      </c>
      <c r="W7494">
        <v>245</v>
      </c>
      <c r="X7494">
        <v>2</v>
      </c>
      <c r="AA7494">
        <v>7.5</v>
      </c>
      <c r="AB7494">
        <v>25</v>
      </c>
      <c r="AC7494">
        <v>1</v>
      </c>
      <c r="AD7494" t="str">
        <f t="shared" si="1155"/>
        <v/>
      </c>
      <c r="AE7494" t="str">
        <f t="shared" si="1151"/>
        <v/>
      </c>
      <c r="AF7494" t="str">
        <f t="shared" si="1153"/>
        <v/>
      </c>
      <c r="AG7494">
        <f t="shared" si="1166"/>
        <v>1</v>
      </c>
      <c r="AH7494">
        <f t="shared" si="1157"/>
        <v>2.8</v>
      </c>
      <c r="AI7494">
        <v>0.14499999999999999</v>
      </c>
      <c r="AJ7494">
        <f t="shared" si="1163"/>
        <v>0.40599999999999997</v>
      </c>
      <c r="AK7494" t="str">
        <f t="shared" si="1158"/>
        <v/>
      </c>
      <c r="AL7494" t="str">
        <f t="shared" si="1156"/>
        <v/>
      </c>
      <c r="AM7494" t="s">
        <v>34052</v>
      </c>
    </row>
    <row r="7495" spans="1:39" x14ac:dyDescent="0.2">
      <c r="A7495" t="s">
        <v>7324</v>
      </c>
      <c r="B7495" t="s">
        <v>52</v>
      </c>
      <c r="C7495" t="s">
        <v>7325</v>
      </c>
      <c r="D7495" s="1">
        <v>36209</v>
      </c>
      <c r="E7495" s="1">
        <v>43456</v>
      </c>
      <c r="F7495" t="s">
        <v>19</v>
      </c>
      <c r="I7495">
        <v>100</v>
      </c>
      <c r="J7495">
        <v>0</v>
      </c>
      <c r="K7495">
        <v>0</v>
      </c>
      <c r="L7495">
        <v>1357</v>
      </c>
      <c r="M7495">
        <v>1357</v>
      </c>
      <c r="N7495" t="s">
        <v>20</v>
      </c>
      <c r="O7495" t="s">
        <v>7326</v>
      </c>
      <c r="P7495" t="s">
        <v>28</v>
      </c>
      <c r="Q7495" t="s">
        <v>34233</v>
      </c>
      <c r="R7495" t="s">
        <v>34233</v>
      </c>
      <c r="S7495" t="s">
        <v>32628</v>
      </c>
      <c r="T7495" t="s">
        <v>34357</v>
      </c>
      <c r="U7495" t="s">
        <v>33319</v>
      </c>
      <c r="V7495" t="s">
        <v>33320</v>
      </c>
      <c r="W7495">
        <v>344</v>
      </c>
      <c r="X7495">
        <v>2</v>
      </c>
      <c r="AA7495">
        <v>7.5</v>
      </c>
      <c r="AB7495">
        <v>25</v>
      </c>
      <c r="AC7495">
        <v>1</v>
      </c>
      <c r="AD7495" t="str">
        <f t="shared" si="1155"/>
        <v/>
      </c>
      <c r="AE7495" t="str">
        <f t="shared" si="1151"/>
        <v/>
      </c>
      <c r="AF7495" t="str">
        <f t="shared" si="1153"/>
        <v/>
      </c>
      <c r="AG7495">
        <f t="shared" si="1166"/>
        <v>1</v>
      </c>
      <c r="AH7495">
        <f t="shared" si="1157"/>
        <v>2.8</v>
      </c>
      <c r="AI7495">
        <v>0.14499999999999999</v>
      </c>
      <c r="AJ7495">
        <f t="shared" si="1163"/>
        <v>0.40599999999999997</v>
      </c>
      <c r="AK7495" t="str">
        <f t="shared" si="1158"/>
        <v/>
      </c>
      <c r="AL7495" t="str">
        <f t="shared" si="1156"/>
        <v/>
      </c>
      <c r="AM7495" t="s">
        <v>34052</v>
      </c>
    </row>
    <row r="7496" spans="1:39" x14ac:dyDescent="0.2">
      <c r="A7496" t="s">
        <v>6078</v>
      </c>
      <c r="B7496" t="s">
        <v>52</v>
      </c>
      <c r="C7496" t="s">
        <v>6079</v>
      </c>
      <c r="D7496" s="1">
        <v>36143</v>
      </c>
      <c r="E7496" s="1">
        <v>43456</v>
      </c>
      <c r="F7496" t="s">
        <v>19</v>
      </c>
      <c r="I7496">
        <v>100</v>
      </c>
      <c r="J7496">
        <v>0</v>
      </c>
      <c r="K7496">
        <v>0</v>
      </c>
      <c r="L7496">
        <v>1001</v>
      </c>
      <c r="M7496">
        <v>1001</v>
      </c>
      <c r="N7496" t="s">
        <v>20</v>
      </c>
      <c r="O7496" t="s">
        <v>6080</v>
      </c>
      <c r="P7496" t="s">
        <v>28</v>
      </c>
      <c r="Q7496" t="s">
        <v>34233</v>
      </c>
      <c r="R7496" t="s">
        <v>34233</v>
      </c>
      <c r="S7496" t="s">
        <v>33800</v>
      </c>
      <c r="T7496" t="s">
        <v>34365</v>
      </c>
      <c r="U7496" t="s">
        <v>33319</v>
      </c>
      <c r="V7496" t="s">
        <v>33320</v>
      </c>
      <c r="W7496">
        <v>250</v>
      </c>
      <c r="X7496">
        <v>2</v>
      </c>
      <c r="AA7496">
        <v>7.5</v>
      </c>
      <c r="AB7496">
        <v>25</v>
      </c>
      <c r="AC7496">
        <v>1</v>
      </c>
      <c r="AD7496" t="str">
        <f t="shared" si="1155"/>
        <v/>
      </c>
      <c r="AE7496" t="str">
        <f t="shared" si="1151"/>
        <v/>
      </c>
      <c r="AF7496" t="str">
        <f t="shared" si="1153"/>
        <v/>
      </c>
      <c r="AG7496">
        <f t="shared" si="1166"/>
        <v>1</v>
      </c>
      <c r="AH7496">
        <f t="shared" si="1157"/>
        <v>2.8</v>
      </c>
      <c r="AI7496">
        <v>0.14499999999999999</v>
      </c>
      <c r="AJ7496">
        <f t="shared" si="1163"/>
        <v>0.40599999999999997</v>
      </c>
      <c r="AK7496" t="str">
        <f t="shared" si="1158"/>
        <v/>
      </c>
      <c r="AL7496" t="str">
        <f t="shared" si="1156"/>
        <v/>
      </c>
      <c r="AM7496" t="s">
        <v>34052</v>
      </c>
    </row>
    <row r="7497" spans="1:39" x14ac:dyDescent="0.2">
      <c r="A7497" t="s">
        <v>6075</v>
      </c>
      <c r="B7497" t="s">
        <v>52</v>
      </c>
      <c r="C7497" t="s">
        <v>6076</v>
      </c>
      <c r="D7497" s="1">
        <v>36143</v>
      </c>
      <c r="E7497" s="1">
        <v>43456</v>
      </c>
      <c r="F7497" t="s">
        <v>19</v>
      </c>
      <c r="I7497">
        <v>100</v>
      </c>
      <c r="J7497">
        <v>0</v>
      </c>
      <c r="K7497">
        <v>0</v>
      </c>
      <c r="L7497">
        <v>1151</v>
      </c>
      <c r="M7497">
        <v>1151</v>
      </c>
      <c r="N7497" t="s">
        <v>20</v>
      </c>
      <c r="O7497" t="s">
        <v>6077</v>
      </c>
      <c r="P7497" t="s">
        <v>28</v>
      </c>
      <c r="Q7497" t="s">
        <v>34233</v>
      </c>
      <c r="R7497" t="s">
        <v>34233</v>
      </c>
      <c r="S7497" t="s">
        <v>32628</v>
      </c>
      <c r="T7497" t="s">
        <v>34365</v>
      </c>
      <c r="U7497" t="s">
        <v>33319</v>
      </c>
      <c r="V7497" t="s">
        <v>33320</v>
      </c>
      <c r="W7497">
        <v>293</v>
      </c>
      <c r="X7497">
        <v>2</v>
      </c>
      <c r="AA7497">
        <v>7.5</v>
      </c>
      <c r="AB7497">
        <v>25</v>
      </c>
      <c r="AC7497">
        <v>1</v>
      </c>
      <c r="AD7497" t="str">
        <f t="shared" si="1155"/>
        <v/>
      </c>
      <c r="AE7497" t="str">
        <f t="shared" si="1151"/>
        <v/>
      </c>
      <c r="AF7497" t="str">
        <f t="shared" si="1153"/>
        <v/>
      </c>
      <c r="AG7497">
        <f t="shared" si="1166"/>
        <v>1</v>
      </c>
      <c r="AH7497">
        <f t="shared" si="1157"/>
        <v>2.8</v>
      </c>
      <c r="AI7497">
        <v>0.14499999999999999</v>
      </c>
      <c r="AJ7497">
        <f t="shared" si="1163"/>
        <v>0.40599999999999997</v>
      </c>
      <c r="AK7497" t="str">
        <f t="shared" si="1158"/>
        <v/>
      </c>
      <c r="AL7497" t="str">
        <f t="shared" si="1156"/>
        <v/>
      </c>
      <c r="AM7497" t="s">
        <v>34052</v>
      </c>
    </row>
    <row r="7498" spans="1:39" x14ac:dyDescent="0.2">
      <c r="A7498" t="s">
        <v>5947</v>
      </c>
      <c r="B7498" t="s">
        <v>52</v>
      </c>
      <c r="C7498" t="s">
        <v>5948</v>
      </c>
      <c r="D7498" s="1">
        <v>36171</v>
      </c>
      <c r="E7498" s="1">
        <v>43456</v>
      </c>
      <c r="F7498" t="s">
        <v>19</v>
      </c>
      <c r="I7498">
        <v>100</v>
      </c>
      <c r="J7498">
        <v>0</v>
      </c>
      <c r="K7498">
        <v>0</v>
      </c>
      <c r="L7498">
        <v>1015</v>
      </c>
      <c r="M7498">
        <v>1015</v>
      </c>
      <c r="N7498" t="s">
        <v>20</v>
      </c>
      <c r="O7498" t="s">
        <v>5949</v>
      </c>
      <c r="P7498" t="s">
        <v>28</v>
      </c>
      <c r="Q7498" t="s">
        <v>34233</v>
      </c>
      <c r="R7498" t="s">
        <v>34233</v>
      </c>
      <c r="S7498" t="s">
        <v>33797</v>
      </c>
      <c r="T7498" t="s">
        <v>34349</v>
      </c>
      <c r="U7498" t="s">
        <v>33319</v>
      </c>
      <c r="V7498" t="s">
        <v>33320</v>
      </c>
      <c r="W7498">
        <v>254</v>
      </c>
      <c r="X7498">
        <v>2</v>
      </c>
      <c r="AA7498">
        <v>7.5</v>
      </c>
      <c r="AB7498">
        <v>25</v>
      </c>
      <c r="AC7498">
        <v>1</v>
      </c>
      <c r="AD7498" t="str">
        <f t="shared" si="1155"/>
        <v/>
      </c>
      <c r="AE7498" t="str">
        <f t="shared" si="1151"/>
        <v/>
      </c>
      <c r="AF7498" t="str">
        <f t="shared" si="1153"/>
        <v/>
      </c>
      <c r="AG7498">
        <f t="shared" si="1166"/>
        <v>1</v>
      </c>
      <c r="AH7498">
        <f t="shared" si="1157"/>
        <v>2.8</v>
      </c>
      <c r="AI7498">
        <v>0.14499999999999999</v>
      </c>
      <c r="AJ7498">
        <f t="shared" si="1163"/>
        <v>0.40599999999999997</v>
      </c>
      <c r="AK7498" t="str">
        <f t="shared" si="1158"/>
        <v/>
      </c>
      <c r="AL7498" t="str">
        <f t="shared" si="1156"/>
        <v/>
      </c>
      <c r="AM7498" t="s">
        <v>34052</v>
      </c>
    </row>
    <row r="7499" spans="1:39" x14ac:dyDescent="0.2">
      <c r="A7499" t="s">
        <v>16433</v>
      </c>
      <c r="B7499" t="s">
        <v>52</v>
      </c>
      <c r="C7499" t="s">
        <v>16434</v>
      </c>
      <c r="D7499" s="1">
        <v>37586</v>
      </c>
      <c r="E7499" s="1">
        <v>43456</v>
      </c>
      <c r="F7499" t="s">
        <v>19</v>
      </c>
      <c r="I7499">
        <v>100</v>
      </c>
      <c r="J7499">
        <v>0</v>
      </c>
      <c r="K7499">
        <v>0</v>
      </c>
      <c r="L7499">
        <v>1041</v>
      </c>
      <c r="M7499">
        <v>1041</v>
      </c>
      <c r="N7499" t="s">
        <v>20</v>
      </c>
      <c r="O7499" t="s">
        <v>16435</v>
      </c>
      <c r="P7499" t="s">
        <v>28</v>
      </c>
      <c r="Q7499" t="s">
        <v>34233</v>
      </c>
      <c r="R7499" t="s">
        <v>34233</v>
      </c>
      <c r="S7499" t="s">
        <v>32628</v>
      </c>
      <c r="T7499" t="s">
        <v>34365</v>
      </c>
      <c r="U7499" t="s">
        <v>33319</v>
      </c>
      <c r="V7499" t="s">
        <v>33320</v>
      </c>
      <c r="W7499">
        <v>264</v>
      </c>
      <c r="X7499">
        <v>2</v>
      </c>
      <c r="AA7499">
        <v>7.5</v>
      </c>
      <c r="AB7499">
        <v>25</v>
      </c>
      <c r="AC7499">
        <v>1</v>
      </c>
      <c r="AD7499" t="str">
        <f t="shared" si="1155"/>
        <v/>
      </c>
      <c r="AE7499" t="str">
        <f t="shared" si="1151"/>
        <v/>
      </c>
      <c r="AF7499" t="str">
        <f t="shared" si="1153"/>
        <v/>
      </c>
      <c r="AG7499">
        <f t="shared" si="1166"/>
        <v>1</v>
      </c>
      <c r="AH7499">
        <f t="shared" si="1157"/>
        <v>2.8</v>
      </c>
      <c r="AI7499">
        <v>0.14499999999999999</v>
      </c>
      <c r="AJ7499">
        <f t="shared" si="1163"/>
        <v>0.40599999999999997</v>
      </c>
      <c r="AK7499" t="str">
        <f t="shared" si="1158"/>
        <v/>
      </c>
      <c r="AL7499" t="str">
        <f t="shared" si="1156"/>
        <v/>
      </c>
      <c r="AM7499" t="s">
        <v>34052</v>
      </c>
    </row>
    <row r="7500" spans="1:39" x14ac:dyDescent="0.2">
      <c r="A7500" t="s">
        <v>6072</v>
      </c>
      <c r="B7500" t="s">
        <v>52</v>
      </c>
      <c r="C7500" t="s">
        <v>6073</v>
      </c>
      <c r="D7500" s="1">
        <v>36143</v>
      </c>
      <c r="E7500" s="1">
        <v>43456</v>
      </c>
      <c r="F7500" t="s">
        <v>19</v>
      </c>
      <c r="I7500">
        <v>100</v>
      </c>
      <c r="J7500">
        <v>0</v>
      </c>
      <c r="K7500">
        <v>0</v>
      </c>
      <c r="L7500">
        <v>1004</v>
      </c>
      <c r="M7500">
        <v>1004</v>
      </c>
      <c r="N7500" t="s">
        <v>20</v>
      </c>
      <c r="O7500" t="s">
        <v>6074</v>
      </c>
      <c r="P7500" t="s">
        <v>28</v>
      </c>
      <c r="Q7500" t="s">
        <v>34233</v>
      </c>
      <c r="R7500" t="s">
        <v>34233</v>
      </c>
      <c r="S7500" t="s">
        <v>33800</v>
      </c>
      <c r="T7500" t="s">
        <v>34365</v>
      </c>
      <c r="U7500" t="s">
        <v>33319</v>
      </c>
      <c r="V7500" t="s">
        <v>33320</v>
      </c>
      <c r="W7500">
        <v>250</v>
      </c>
      <c r="X7500">
        <v>2</v>
      </c>
      <c r="AA7500">
        <v>7.5</v>
      </c>
      <c r="AB7500">
        <v>25</v>
      </c>
      <c r="AC7500">
        <v>1</v>
      </c>
      <c r="AD7500" t="str">
        <f t="shared" si="1155"/>
        <v/>
      </c>
      <c r="AE7500" t="str">
        <f t="shared" si="1151"/>
        <v/>
      </c>
      <c r="AF7500" t="str">
        <f t="shared" si="1153"/>
        <v/>
      </c>
      <c r="AG7500">
        <f t="shared" si="1166"/>
        <v>1</v>
      </c>
      <c r="AH7500">
        <f t="shared" si="1157"/>
        <v>2.8</v>
      </c>
      <c r="AI7500">
        <v>0.14499999999999999</v>
      </c>
      <c r="AJ7500">
        <f t="shared" si="1163"/>
        <v>0.40599999999999997</v>
      </c>
      <c r="AK7500" t="str">
        <f t="shared" si="1158"/>
        <v/>
      </c>
      <c r="AL7500" t="str">
        <f t="shared" si="1156"/>
        <v/>
      </c>
      <c r="AM7500" t="s">
        <v>34052</v>
      </c>
    </row>
    <row r="7501" spans="1:39" x14ac:dyDescent="0.2">
      <c r="A7501" t="s">
        <v>6069</v>
      </c>
      <c r="B7501" t="s">
        <v>52</v>
      </c>
      <c r="C7501" t="s">
        <v>6070</v>
      </c>
      <c r="D7501" s="1">
        <v>36143</v>
      </c>
      <c r="E7501" s="1">
        <v>43456</v>
      </c>
      <c r="F7501" t="s">
        <v>19</v>
      </c>
      <c r="I7501">
        <v>100</v>
      </c>
      <c r="J7501">
        <v>0</v>
      </c>
      <c r="K7501">
        <v>0</v>
      </c>
      <c r="L7501">
        <v>1095</v>
      </c>
      <c r="M7501">
        <v>1095</v>
      </c>
      <c r="N7501" t="s">
        <v>20</v>
      </c>
      <c r="O7501" t="s">
        <v>6071</v>
      </c>
      <c r="P7501" t="s">
        <v>28</v>
      </c>
      <c r="Q7501" t="s">
        <v>34233</v>
      </c>
      <c r="R7501" t="s">
        <v>34233</v>
      </c>
      <c r="S7501" t="s">
        <v>32628</v>
      </c>
      <c r="T7501" t="s">
        <v>34365</v>
      </c>
      <c r="U7501" t="s">
        <v>33319</v>
      </c>
      <c r="V7501" t="s">
        <v>33320</v>
      </c>
      <c r="W7501">
        <v>276</v>
      </c>
      <c r="X7501">
        <v>2</v>
      </c>
      <c r="AA7501">
        <v>7.5</v>
      </c>
      <c r="AB7501">
        <v>25</v>
      </c>
      <c r="AC7501">
        <v>1</v>
      </c>
      <c r="AD7501" t="str">
        <f t="shared" si="1155"/>
        <v/>
      </c>
      <c r="AE7501" t="str">
        <f t="shared" si="1151"/>
        <v/>
      </c>
      <c r="AF7501" t="str">
        <f t="shared" si="1153"/>
        <v/>
      </c>
      <c r="AG7501">
        <f t="shared" si="1166"/>
        <v>1</v>
      </c>
      <c r="AH7501">
        <f t="shared" si="1157"/>
        <v>2.8</v>
      </c>
      <c r="AI7501">
        <v>0.14499999999999999</v>
      </c>
      <c r="AJ7501">
        <f t="shared" si="1163"/>
        <v>0.40599999999999997</v>
      </c>
      <c r="AK7501" t="str">
        <f t="shared" si="1158"/>
        <v/>
      </c>
      <c r="AL7501" t="str">
        <f t="shared" si="1156"/>
        <v/>
      </c>
      <c r="AM7501" t="s">
        <v>34052</v>
      </c>
    </row>
    <row r="7502" spans="1:39" x14ac:dyDescent="0.2">
      <c r="A7502" t="s">
        <v>7701</v>
      </c>
      <c r="B7502" t="s">
        <v>52</v>
      </c>
      <c r="C7502" t="s">
        <v>7702</v>
      </c>
      <c r="D7502" s="1">
        <v>36292</v>
      </c>
      <c r="E7502" s="1">
        <v>43456</v>
      </c>
      <c r="F7502" t="s">
        <v>19</v>
      </c>
      <c r="I7502">
        <v>100</v>
      </c>
      <c r="J7502">
        <v>0</v>
      </c>
      <c r="K7502">
        <v>0</v>
      </c>
      <c r="L7502">
        <v>805</v>
      </c>
      <c r="M7502">
        <v>805</v>
      </c>
      <c r="N7502" t="s">
        <v>20</v>
      </c>
      <c r="O7502" t="s">
        <v>7703</v>
      </c>
      <c r="P7502" t="s">
        <v>28</v>
      </c>
      <c r="Q7502" t="s">
        <v>34233</v>
      </c>
      <c r="R7502" t="s">
        <v>34233</v>
      </c>
      <c r="S7502" t="s">
        <v>33942</v>
      </c>
      <c r="T7502" t="s">
        <v>34233</v>
      </c>
      <c r="U7502" t="s">
        <v>33338</v>
      </c>
      <c r="V7502" t="s">
        <v>33339</v>
      </c>
      <c r="AC7502">
        <v>1</v>
      </c>
      <c r="AD7502" t="str">
        <f t="shared" si="1155"/>
        <v/>
      </c>
      <c r="AE7502">
        <f t="shared" si="1151"/>
        <v>1</v>
      </c>
      <c r="AF7502" t="str">
        <f t="shared" si="1153"/>
        <v/>
      </c>
      <c r="AG7502" t="str">
        <f t="shared" si="1166"/>
        <v/>
      </c>
      <c r="AH7502" t="str">
        <f t="shared" si="1157"/>
        <v/>
      </c>
      <c r="AI7502">
        <v>0.14499999999999999</v>
      </c>
      <c r="AJ7502" t="str">
        <f t="shared" si="1163"/>
        <v/>
      </c>
      <c r="AK7502">
        <f t="shared" si="1158"/>
        <v>2.8</v>
      </c>
      <c r="AL7502">
        <f t="shared" si="1156"/>
        <v>0.40599999999999997</v>
      </c>
    </row>
    <row r="7503" spans="1:39" x14ac:dyDescent="0.2">
      <c r="A7503" t="s">
        <v>14006</v>
      </c>
      <c r="B7503" t="s">
        <v>52</v>
      </c>
      <c r="C7503" t="s">
        <v>14007</v>
      </c>
      <c r="D7503" s="1">
        <v>37169</v>
      </c>
      <c r="E7503" s="1">
        <v>43456</v>
      </c>
      <c r="F7503" t="s">
        <v>2354</v>
      </c>
      <c r="I7503">
        <v>100</v>
      </c>
      <c r="J7503">
        <v>0</v>
      </c>
      <c r="K7503">
        <v>0</v>
      </c>
      <c r="L7503">
        <v>34600</v>
      </c>
      <c r="M7503">
        <v>34643</v>
      </c>
      <c r="N7503" t="s">
        <v>401</v>
      </c>
      <c r="O7503" t="s">
        <v>14008</v>
      </c>
      <c r="P7503" t="s">
        <v>44</v>
      </c>
      <c r="Q7503" t="s">
        <v>34233</v>
      </c>
      <c r="R7503" t="s">
        <v>34233</v>
      </c>
      <c r="S7503" t="s">
        <v>32627</v>
      </c>
      <c r="T7503" t="s">
        <v>34363</v>
      </c>
      <c r="AD7503" t="str">
        <f t="shared" si="1155"/>
        <v/>
      </c>
      <c r="AE7503" t="str">
        <f t="shared" si="1151"/>
        <v/>
      </c>
      <c r="AF7503" t="str">
        <f t="shared" si="1153"/>
        <v/>
      </c>
      <c r="AG7503" t="str">
        <f t="shared" si="1166"/>
        <v/>
      </c>
      <c r="AH7503" t="str">
        <f t="shared" si="1157"/>
        <v/>
      </c>
      <c r="AI7503">
        <v>0.14499999999999999</v>
      </c>
      <c r="AJ7503" t="str">
        <f t="shared" si="1163"/>
        <v/>
      </c>
      <c r="AK7503" t="str">
        <f t="shared" si="1158"/>
        <v/>
      </c>
      <c r="AL7503" t="str">
        <f t="shared" si="1156"/>
        <v/>
      </c>
    </row>
    <row r="7504" spans="1:39" x14ac:dyDescent="0.2">
      <c r="A7504" t="s">
        <v>27424</v>
      </c>
      <c r="B7504" t="s">
        <v>52</v>
      </c>
      <c r="C7504" t="s">
        <v>27425</v>
      </c>
      <c r="D7504" s="1">
        <v>41950</v>
      </c>
      <c r="E7504" s="1">
        <v>44546</v>
      </c>
      <c r="F7504" t="s">
        <v>26</v>
      </c>
      <c r="I7504">
        <v>100</v>
      </c>
      <c r="J7504">
        <v>0</v>
      </c>
      <c r="K7504">
        <v>0</v>
      </c>
      <c r="L7504">
        <v>2006</v>
      </c>
      <c r="M7504">
        <v>2006</v>
      </c>
      <c r="N7504" t="s">
        <v>20</v>
      </c>
      <c r="O7504" t="s">
        <v>27426</v>
      </c>
      <c r="P7504" t="s">
        <v>44</v>
      </c>
      <c r="Q7504" t="s">
        <v>34233</v>
      </c>
      <c r="R7504" t="s">
        <v>34233</v>
      </c>
      <c r="S7504" t="s">
        <v>34233</v>
      </c>
      <c r="T7504" t="s">
        <v>34233</v>
      </c>
      <c r="V7504" t="s">
        <v>33340</v>
      </c>
      <c r="AD7504" t="str">
        <f t="shared" si="1155"/>
        <v/>
      </c>
      <c r="AE7504" t="str">
        <f t="shared" ref="AE7504:AE7567" si="1167">IF((S7504="tühi")*(AC7504&lt;&gt;""),AC7504,"")</f>
        <v/>
      </c>
      <c r="AF7504" t="str">
        <f t="shared" si="1153"/>
        <v/>
      </c>
      <c r="AG7504" t="str">
        <f t="shared" si="1166"/>
        <v/>
      </c>
      <c r="AH7504" t="str">
        <f t="shared" si="1157"/>
        <v/>
      </c>
      <c r="AI7504">
        <v>0.14499999999999999</v>
      </c>
      <c r="AJ7504" t="str">
        <f t="shared" si="1163"/>
        <v/>
      </c>
      <c r="AK7504" t="str">
        <f t="shared" si="1158"/>
        <v/>
      </c>
      <c r="AL7504" t="str">
        <f t="shared" si="1156"/>
        <v/>
      </c>
    </row>
    <row r="7505" spans="1:39" s="20" customFormat="1" x14ac:dyDescent="0.2">
      <c r="A7505" s="20" t="s">
        <v>5739</v>
      </c>
      <c r="B7505" s="20" t="s">
        <v>52</v>
      </c>
      <c r="C7505" s="20" t="s">
        <v>5740</v>
      </c>
      <c r="D7505" s="21">
        <v>36131</v>
      </c>
      <c r="E7505" s="21">
        <v>43951</v>
      </c>
      <c r="F7505" s="20" t="s">
        <v>19</v>
      </c>
      <c r="I7505" s="20">
        <v>100</v>
      </c>
      <c r="J7505" s="20">
        <v>0</v>
      </c>
      <c r="K7505" s="20">
        <v>0</v>
      </c>
      <c r="L7505" s="20">
        <v>1337</v>
      </c>
      <c r="M7505" s="20">
        <v>1337</v>
      </c>
      <c r="N7505" s="20" t="s">
        <v>20</v>
      </c>
      <c r="O7505" s="20" t="s">
        <v>5741</v>
      </c>
      <c r="P7505" s="20" t="s">
        <v>28</v>
      </c>
      <c r="Q7505" s="20" t="s">
        <v>34256</v>
      </c>
      <c r="R7505" s="20" t="s">
        <v>33783</v>
      </c>
      <c r="S7505" s="20" t="s">
        <v>33942</v>
      </c>
      <c r="T7505" s="20" t="s">
        <v>34233</v>
      </c>
      <c r="V7505" s="20" t="s">
        <v>33340</v>
      </c>
      <c r="AD7505" s="20" t="str">
        <f t="shared" si="1155"/>
        <v/>
      </c>
      <c r="AE7505" s="20" t="str">
        <f t="shared" si="1167"/>
        <v/>
      </c>
      <c r="AF7505" s="20" t="str">
        <f t="shared" si="1153"/>
        <v/>
      </c>
      <c r="AG7505" s="20" t="str">
        <f t="shared" si="1166"/>
        <v/>
      </c>
      <c r="AH7505" s="20" t="str">
        <f t="shared" si="1157"/>
        <v/>
      </c>
      <c r="AI7505" s="20">
        <v>0.14499999999999999</v>
      </c>
      <c r="AJ7505" s="20" t="str">
        <f t="shared" si="1163"/>
        <v/>
      </c>
      <c r="AK7505" s="20" t="str">
        <f t="shared" si="1158"/>
        <v/>
      </c>
      <c r="AL7505" s="20" t="str">
        <f t="shared" si="1156"/>
        <v/>
      </c>
      <c r="AM7505" s="20" t="s">
        <v>33341</v>
      </c>
    </row>
    <row r="7506" spans="1:39" x14ac:dyDescent="0.2">
      <c r="A7506" t="s">
        <v>7244</v>
      </c>
      <c r="B7506" t="s">
        <v>52</v>
      </c>
      <c r="C7506" t="s">
        <v>7245</v>
      </c>
      <c r="D7506" s="1">
        <v>36192</v>
      </c>
      <c r="E7506" s="1">
        <v>43456</v>
      </c>
      <c r="F7506" t="s">
        <v>19</v>
      </c>
      <c r="I7506">
        <v>100</v>
      </c>
      <c r="J7506">
        <v>0</v>
      </c>
      <c r="K7506">
        <v>0</v>
      </c>
      <c r="L7506">
        <v>1128</v>
      </c>
      <c r="M7506">
        <v>1128</v>
      </c>
      <c r="N7506" t="s">
        <v>20</v>
      </c>
      <c r="O7506" t="s">
        <v>7246</v>
      </c>
      <c r="P7506" t="s">
        <v>28</v>
      </c>
      <c r="Q7506" t="s">
        <v>34233</v>
      </c>
      <c r="R7506" t="s">
        <v>34233</v>
      </c>
      <c r="S7506" t="s">
        <v>33797</v>
      </c>
      <c r="T7506" t="s">
        <v>34357</v>
      </c>
      <c r="U7506" t="s">
        <v>32634</v>
      </c>
      <c r="V7506" t="s">
        <v>35050</v>
      </c>
      <c r="X7506">
        <v>2</v>
      </c>
      <c r="Y7506">
        <v>1</v>
      </c>
      <c r="AB7506">
        <v>25</v>
      </c>
      <c r="AC7506">
        <v>1</v>
      </c>
      <c r="AD7506" t="str">
        <f t="shared" si="1155"/>
        <v/>
      </c>
      <c r="AE7506" t="str">
        <f t="shared" si="1167"/>
        <v/>
      </c>
      <c r="AF7506" t="str">
        <f t="shared" ref="AF7506:AF7569" si="1168">IF((S7506&lt;&gt;"tühi")*(F7506&lt;&gt;"Elamumaa")*(G7506&lt;&gt;"Elamumaa")*(H7506&lt;&gt;"Elamumaa"),IF(Z7506=0,"",Z7506),"")</f>
        <v/>
      </c>
      <c r="AG7506">
        <f t="shared" si="1166"/>
        <v>1</v>
      </c>
      <c r="AH7506">
        <f t="shared" si="1157"/>
        <v>2.8</v>
      </c>
      <c r="AI7506">
        <v>0.14499999999999999</v>
      </c>
      <c r="AJ7506">
        <f t="shared" si="1163"/>
        <v>0.40599999999999997</v>
      </c>
      <c r="AK7506" t="str">
        <f t="shared" si="1158"/>
        <v/>
      </c>
      <c r="AL7506" t="str">
        <f t="shared" si="1156"/>
        <v/>
      </c>
    </row>
    <row r="7507" spans="1:39" x14ac:dyDescent="0.2">
      <c r="A7507" t="s">
        <v>7297</v>
      </c>
      <c r="B7507" t="s">
        <v>52</v>
      </c>
      <c r="C7507" t="s">
        <v>7298</v>
      </c>
      <c r="D7507" s="1">
        <v>36192</v>
      </c>
      <c r="E7507" s="1">
        <v>43456</v>
      </c>
      <c r="F7507" t="s">
        <v>19</v>
      </c>
      <c r="I7507">
        <v>100</v>
      </c>
      <c r="J7507">
        <v>0</v>
      </c>
      <c r="K7507">
        <v>0</v>
      </c>
      <c r="L7507">
        <v>919</v>
      </c>
      <c r="M7507">
        <v>919</v>
      </c>
      <c r="N7507" t="s">
        <v>20</v>
      </c>
      <c r="O7507" t="s">
        <v>7299</v>
      </c>
      <c r="P7507" t="s">
        <v>28</v>
      </c>
      <c r="Q7507" t="s">
        <v>34233</v>
      </c>
      <c r="R7507" t="s">
        <v>34233</v>
      </c>
      <c r="S7507" t="s">
        <v>32628</v>
      </c>
      <c r="T7507" t="s">
        <v>34357</v>
      </c>
      <c r="U7507" t="s">
        <v>32634</v>
      </c>
      <c r="V7507" t="s">
        <v>35050</v>
      </c>
      <c r="X7507">
        <v>2</v>
      </c>
      <c r="Y7507">
        <v>1</v>
      </c>
      <c r="AB7507">
        <v>25</v>
      </c>
      <c r="AC7507">
        <v>1</v>
      </c>
      <c r="AD7507" t="str">
        <f t="shared" si="1155"/>
        <v/>
      </c>
      <c r="AE7507" t="str">
        <f t="shared" si="1167"/>
        <v/>
      </c>
      <c r="AF7507" t="str">
        <f t="shared" si="1168"/>
        <v/>
      </c>
      <c r="AG7507">
        <f t="shared" si="1166"/>
        <v>1</v>
      </c>
      <c r="AH7507">
        <f t="shared" si="1157"/>
        <v>2.8</v>
      </c>
      <c r="AI7507">
        <v>0.14499999999999999</v>
      </c>
      <c r="AJ7507">
        <f t="shared" si="1163"/>
        <v>0.40599999999999997</v>
      </c>
      <c r="AK7507" t="str">
        <f t="shared" si="1158"/>
        <v/>
      </c>
      <c r="AL7507" t="str">
        <f t="shared" si="1156"/>
        <v/>
      </c>
    </row>
    <row r="7508" spans="1:39" x14ac:dyDescent="0.2">
      <c r="A7508" t="s">
        <v>7294</v>
      </c>
      <c r="B7508" t="s">
        <v>52</v>
      </c>
      <c r="C7508" t="s">
        <v>7295</v>
      </c>
      <c r="D7508" s="1">
        <v>36192</v>
      </c>
      <c r="E7508" s="1">
        <v>43951</v>
      </c>
      <c r="F7508" t="s">
        <v>19</v>
      </c>
      <c r="I7508">
        <v>100</v>
      </c>
      <c r="J7508">
        <v>0</v>
      </c>
      <c r="K7508">
        <v>0</v>
      </c>
      <c r="L7508">
        <v>905</v>
      </c>
      <c r="M7508">
        <v>905</v>
      </c>
      <c r="N7508" t="s">
        <v>20</v>
      </c>
      <c r="O7508" t="s">
        <v>7296</v>
      </c>
      <c r="P7508" t="s">
        <v>28</v>
      </c>
      <c r="Q7508" t="s">
        <v>34233</v>
      </c>
      <c r="R7508" t="s">
        <v>34233</v>
      </c>
      <c r="S7508" t="s">
        <v>33800</v>
      </c>
      <c r="T7508" t="s">
        <v>34365</v>
      </c>
      <c r="U7508" t="s">
        <v>32634</v>
      </c>
      <c r="V7508" t="s">
        <v>35050</v>
      </c>
      <c r="X7508">
        <v>2</v>
      </c>
      <c r="Y7508">
        <v>1</v>
      </c>
      <c r="AB7508">
        <v>25</v>
      </c>
      <c r="AC7508">
        <v>1</v>
      </c>
      <c r="AD7508" t="str">
        <f t="shared" si="1155"/>
        <v/>
      </c>
      <c r="AE7508" t="str">
        <f t="shared" si="1167"/>
        <v/>
      </c>
      <c r="AF7508" t="str">
        <f t="shared" si="1168"/>
        <v/>
      </c>
      <c r="AG7508">
        <f t="shared" si="1166"/>
        <v>1</v>
      </c>
      <c r="AH7508">
        <f t="shared" si="1157"/>
        <v>2.8</v>
      </c>
      <c r="AI7508">
        <v>0.14499999999999999</v>
      </c>
      <c r="AJ7508">
        <f t="shared" si="1163"/>
        <v>0.40599999999999997</v>
      </c>
      <c r="AK7508" t="str">
        <f t="shared" si="1158"/>
        <v/>
      </c>
      <c r="AL7508" t="str">
        <f t="shared" si="1156"/>
        <v/>
      </c>
    </row>
    <row r="7509" spans="1:39" x14ac:dyDescent="0.2">
      <c r="A7509" t="s">
        <v>5685</v>
      </c>
      <c r="B7509" t="s">
        <v>52</v>
      </c>
      <c r="C7509" t="s">
        <v>5686</v>
      </c>
      <c r="D7509" s="1">
        <v>36131</v>
      </c>
      <c r="E7509" s="1">
        <v>43456</v>
      </c>
      <c r="F7509" t="s">
        <v>19</v>
      </c>
      <c r="I7509">
        <v>100</v>
      </c>
      <c r="J7509">
        <v>0</v>
      </c>
      <c r="K7509">
        <v>0</v>
      </c>
      <c r="L7509">
        <v>937</v>
      </c>
      <c r="M7509">
        <v>937</v>
      </c>
      <c r="N7509" t="s">
        <v>20</v>
      </c>
      <c r="O7509" t="s">
        <v>5687</v>
      </c>
      <c r="P7509" t="s">
        <v>28</v>
      </c>
      <c r="Q7509" t="s">
        <v>34233</v>
      </c>
      <c r="R7509" t="s">
        <v>34233</v>
      </c>
      <c r="S7509" t="s">
        <v>32628</v>
      </c>
      <c r="T7509" t="s">
        <v>34349</v>
      </c>
      <c r="U7509" t="s">
        <v>32634</v>
      </c>
      <c r="V7509" t="s">
        <v>33342</v>
      </c>
      <c r="W7509">
        <v>150</v>
      </c>
      <c r="X7509">
        <v>2</v>
      </c>
      <c r="Y7509" t="s">
        <v>32654</v>
      </c>
      <c r="AA7509">
        <v>9</v>
      </c>
      <c r="AB7509">
        <v>20</v>
      </c>
      <c r="AC7509">
        <v>1</v>
      </c>
      <c r="AD7509" t="str">
        <f t="shared" si="1155"/>
        <v/>
      </c>
      <c r="AE7509" t="str">
        <f t="shared" si="1167"/>
        <v/>
      </c>
      <c r="AF7509" t="str">
        <f t="shared" si="1168"/>
        <v/>
      </c>
      <c r="AG7509">
        <f t="shared" si="1166"/>
        <v>1</v>
      </c>
      <c r="AH7509">
        <f t="shared" si="1157"/>
        <v>2.8</v>
      </c>
      <c r="AI7509">
        <v>0.14499999999999999</v>
      </c>
      <c r="AJ7509">
        <f t="shared" si="1163"/>
        <v>0.40599999999999997</v>
      </c>
      <c r="AK7509" t="str">
        <f t="shared" si="1158"/>
        <v/>
      </c>
      <c r="AL7509" t="str">
        <f t="shared" si="1156"/>
        <v/>
      </c>
    </row>
    <row r="7510" spans="1:39" x14ac:dyDescent="0.2">
      <c r="A7510" t="s">
        <v>11737</v>
      </c>
      <c r="B7510" t="s">
        <v>52</v>
      </c>
      <c r="C7510" t="s">
        <v>11738</v>
      </c>
      <c r="D7510" s="1">
        <v>36559</v>
      </c>
      <c r="E7510" s="1">
        <v>43456</v>
      </c>
      <c r="F7510" t="s">
        <v>19</v>
      </c>
      <c r="I7510">
        <v>100</v>
      </c>
      <c r="J7510">
        <v>0</v>
      </c>
      <c r="K7510">
        <v>0</v>
      </c>
      <c r="L7510">
        <v>940</v>
      </c>
      <c r="M7510">
        <v>940</v>
      </c>
      <c r="N7510" t="s">
        <v>20</v>
      </c>
      <c r="O7510" t="s">
        <v>11739</v>
      </c>
      <c r="P7510" t="s">
        <v>28</v>
      </c>
      <c r="Q7510" t="s">
        <v>34233</v>
      </c>
      <c r="R7510" t="s">
        <v>34233</v>
      </c>
      <c r="S7510" t="s">
        <v>32628</v>
      </c>
      <c r="T7510" t="s">
        <v>34349</v>
      </c>
      <c r="U7510" t="s">
        <v>32634</v>
      </c>
      <c r="V7510" t="s">
        <v>33342</v>
      </c>
      <c r="W7510">
        <v>150</v>
      </c>
      <c r="X7510">
        <v>2</v>
      </c>
      <c r="Y7510" t="s">
        <v>32654</v>
      </c>
      <c r="AA7510">
        <v>9</v>
      </c>
      <c r="AB7510">
        <v>20</v>
      </c>
      <c r="AC7510">
        <v>1</v>
      </c>
      <c r="AD7510" t="str">
        <f t="shared" si="1155"/>
        <v/>
      </c>
      <c r="AE7510" t="str">
        <f t="shared" si="1167"/>
        <v/>
      </c>
      <c r="AF7510" t="str">
        <f t="shared" si="1168"/>
        <v/>
      </c>
      <c r="AG7510">
        <f t="shared" si="1166"/>
        <v>1</v>
      </c>
      <c r="AH7510">
        <f t="shared" si="1157"/>
        <v>2.8</v>
      </c>
      <c r="AI7510">
        <v>0.14499999999999999</v>
      </c>
      <c r="AJ7510">
        <f t="shared" si="1163"/>
        <v>0.40599999999999997</v>
      </c>
      <c r="AK7510" t="str">
        <f t="shared" si="1158"/>
        <v/>
      </c>
      <c r="AL7510" t="str">
        <f t="shared" si="1156"/>
        <v/>
      </c>
    </row>
    <row r="7511" spans="1:39" x14ac:dyDescent="0.2">
      <c r="A7511" t="s">
        <v>7291</v>
      </c>
      <c r="B7511" t="s">
        <v>52</v>
      </c>
      <c r="C7511" t="s">
        <v>7292</v>
      </c>
      <c r="D7511" s="1">
        <v>36192</v>
      </c>
      <c r="E7511" s="1">
        <v>43456</v>
      </c>
      <c r="F7511" t="s">
        <v>19</v>
      </c>
      <c r="I7511">
        <v>100</v>
      </c>
      <c r="J7511">
        <v>0</v>
      </c>
      <c r="K7511">
        <v>0</v>
      </c>
      <c r="L7511">
        <v>925</v>
      </c>
      <c r="M7511">
        <v>925</v>
      </c>
      <c r="N7511" t="s">
        <v>20</v>
      </c>
      <c r="O7511" t="s">
        <v>7293</v>
      </c>
      <c r="P7511" t="s">
        <v>28</v>
      </c>
      <c r="Q7511" t="s">
        <v>34233</v>
      </c>
      <c r="R7511" t="s">
        <v>34233</v>
      </c>
      <c r="S7511" t="s">
        <v>32628</v>
      </c>
      <c r="T7511" t="s">
        <v>34357</v>
      </c>
      <c r="U7511" t="s">
        <v>32634</v>
      </c>
      <c r="V7511" t="s">
        <v>35050</v>
      </c>
      <c r="X7511">
        <v>2</v>
      </c>
      <c r="Y7511">
        <v>1</v>
      </c>
      <c r="AB7511">
        <v>25</v>
      </c>
      <c r="AC7511">
        <v>1</v>
      </c>
      <c r="AD7511" t="str">
        <f t="shared" si="1155"/>
        <v/>
      </c>
      <c r="AE7511" t="str">
        <f t="shared" si="1167"/>
        <v/>
      </c>
      <c r="AF7511" t="str">
        <f t="shared" si="1168"/>
        <v/>
      </c>
      <c r="AG7511">
        <f t="shared" si="1166"/>
        <v>1</v>
      </c>
      <c r="AH7511">
        <f t="shared" si="1157"/>
        <v>2.8</v>
      </c>
      <c r="AI7511">
        <v>0.14499999999999999</v>
      </c>
      <c r="AJ7511">
        <f t="shared" si="1163"/>
        <v>0.40599999999999997</v>
      </c>
      <c r="AK7511" t="str">
        <f t="shared" si="1158"/>
        <v/>
      </c>
      <c r="AL7511" t="str">
        <f t="shared" si="1156"/>
        <v/>
      </c>
    </row>
    <row r="7512" spans="1:39" x14ac:dyDescent="0.2">
      <c r="A7512" t="s">
        <v>5682</v>
      </c>
      <c r="B7512" t="s">
        <v>52</v>
      </c>
      <c r="C7512" t="s">
        <v>5683</v>
      </c>
      <c r="D7512" s="1">
        <v>36131</v>
      </c>
      <c r="E7512" s="1">
        <v>43456</v>
      </c>
      <c r="F7512" t="s">
        <v>19</v>
      </c>
      <c r="I7512">
        <v>100</v>
      </c>
      <c r="J7512">
        <v>0</v>
      </c>
      <c r="K7512">
        <v>0</v>
      </c>
      <c r="L7512">
        <v>1801</v>
      </c>
      <c r="M7512">
        <v>1801</v>
      </c>
      <c r="N7512" t="s">
        <v>20</v>
      </c>
      <c r="O7512" t="s">
        <v>5684</v>
      </c>
      <c r="P7512" t="s">
        <v>28</v>
      </c>
      <c r="Q7512" t="s">
        <v>34233</v>
      </c>
      <c r="R7512" t="s">
        <v>34233</v>
      </c>
      <c r="S7512" t="s">
        <v>32628</v>
      </c>
      <c r="T7512" t="s">
        <v>34357</v>
      </c>
      <c r="U7512" t="s">
        <v>32634</v>
      </c>
      <c r="V7512" t="s">
        <v>33340</v>
      </c>
      <c r="W7512">
        <v>250</v>
      </c>
      <c r="X7512">
        <v>2</v>
      </c>
      <c r="AB7512">
        <v>20</v>
      </c>
      <c r="AC7512">
        <v>1</v>
      </c>
      <c r="AD7512" t="str">
        <f t="shared" si="1155"/>
        <v/>
      </c>
      <c r="AE7512" t="str">
        <f t="shared" si="1167"/>
        <v/>
      </c>
      <c r="AF7512" t="str">
        <f t="shared" si="1168"/>
        <v/>
      </c>
      <c r="AG7512">
        <f t="shared" si="1166"/>
        <v>1</v>
      </c>
      <c r="AH7512">
        <f t="shared" si="1157"/>
        <v>2.8</v>
      </c>
      <c r="AI7512">
        <v>0.14499999999999999</v>
      </c>
      <c r="AJ7512">
        <f t="shared" si="1163"/>
        <v>0.40599999999999997</v>
      </c>
      <c r="AK7512" t="str">
        <f t="shared" si="1158"/>
        <v/>
      </c>
      <c r="AL7512" t="str">
        <f t="shared" si="1156"/>
        <v/>
      </c>
    </row>
    <row r="7513" spans="1:39" x14ac:dyDescent="0.2">
      <c r="A7513" t="s">
        <v>13525</v>
      </c>
      <c r="B7513" t="s">
        <v>52</v>
      </c>
      <c r="C7513" t="s">
        <v>13526</v>
      </c>
      <c r="D7513" s="1">
        <v>37048</v>
      </c>
      <c r="E7513" s="1">
        <v>43456</v>
      </c>
      <c r="F7513" t="s">
        <v>19</v>
      </c>
      <c r="I7513">
        <v>100</v>
      </c>
      <c r="J7513">
        <v>0</v>
      </c>
      <c r="K7513">
        <v>0</v>
      </c>
      <c r="L7513">
        <v>955</v>
      </c>
      <c r="M7513">
        <v>955</v>
      </c>
      <c r="N7513" t="s">
        <v>20</v>
      </c>
      <c r="O7513" t="s">
        <v>13527</v>
      </c>
      <c r="P7513" t="s">
        <v>28</v>
      </c>
      <c r="Q7513" t="s">
        <v>34233</v>
      </c>
      <c r="R7513" t="s">
        <v>34233</v>
      </c>
      <c r="S7513" t="s">
        <v>32628</v>
      </c>
      <c r="T7513" t="s">
        <v>34357</v>
      </c>
      <c r="U7513" t="s">
        <v>32634</v>
      </c>
      <c r="V7513" t="s">
        <v>35050</v>
      </c>
      <c r="X7513">
        <v>2</v>
      </c>
      <c r="Y7513">
        <v>1</v>
      </c>
      <c r="AB7513">
        <v>25</v>
      </c>
      <c r="AC7513">
        <v>1</v>
      </c>
      <c r="AD7513" t="str">
        <f t="shared" si="1155"/>
        <v/>
      </c>
      <c r="AE7513" t="str">
        <f t="shared" si="1167"/>
        <v/>
      </c>
      <c r="AF7513" t="str">
        <f t="shared" si="1168"/>
        <v/>
      </c>
      <c r="AG7513">
        <f t="shared" si="1166"/>
        <v>1</v>
      </c>
      <c r="AH7513">
        <f t="shared" si="1157"/>
        <v>2.8</v>
      </c>
      <c r="AI7513">
        <v>0.14499999999999999</v>
      </c>
      <c r="AJ7513">
        <f t="shared" si="1163"/>
        <v>0.40599999999999997</v>
      </c>
      <c r="AK7513" t="str">
        <f t="shared" si="1158"/>
        <v/>
      </c>
      <c r="AL7513" t="str">
        <f t="shared" si="1156"/>
        <v/>
      </c>
    </row>
    <row r="7514" spans="1:39" x14ac:dyDescent="0.2">
      <c r="A7514" t="s">
        <v>5679</v>
      </c>
      <c r="B7514" t="s">
        <v>52</v>
      </c>
      <c r="C7514" t="s">
        <v>5680</v>
      </c>
      <c r="D7514" s="1">
        <v>36131</v>
      </c>
      <c r="E7514" s="1">
        <v>44546</v>
      </c>
      <c r="F7514" t="s">
        <v>19</v>
      </c>
      <c r="I7514">
        <v>100</v>
      </c>
      <c r="J7514">
        <v>0</v>
      </c>
      <c r="K7514">
        <v>0</v>
      </c>
      <c r="L7514">
        <v>2933</v>
      </c>
      <c r="M7514">
        <v>2933</v>
      </c>
      <c r="N7514" t="s">
        <v>20</v>
      </c>
      <c r="O7514" t="s">
        <v>5681</v>
      </c>
      <c r="P7514" t="s">
        <v>28</v>
      </c>
      <c r="Q7514" t="s">
        <v>34233</v>
      </c>
      <c r="R7514" t="s">
        <v>34233</v>
      </c>
      <c r="S7514" t="s">
        <v>33797</v>
      </c>
      <c r="T7514" t="s">
        <v>34357</v>
      </c>
      <c r="U7514" t="s">
        <v>32634</v>
      </c>
      <c r="V7514" t="s">
        <v>33340</v>
      </c>
      <c r="W7514">
        <v>250</v>
      </c>
      <c r="X7514">
        <v>2</v>
      </c>
      <c r="AB7514">
        <v>20</v>
      </c>
      <c r="AC7514">
        <v>1</v>
      </c>
      <c r="AD7514" t="str">
        <f t="shared" si="1155"/>
        <v/>
      </c>
      <c r="AE7514" t="str">
        <f t="shared" si="1167"/>
        <v/>
      </c>
      <c r="AF7514" t="str">
        <f t="shared" si="1168"/>
        <v/>
      </c>
      <c r="AG7514">
        <f t="shared" si="1166"/>
        <v>1</v>
      </c>
      <c r="AH7514">
        <f t="shared" si="1157"/>
        <v>2.8</v>
      </c>
      <c r="AI7514">
        <v>0.14499999999999999</v>
      </c>
      <c r="AJ7514">
        <f t="shared" si="1163"/>
        <v>0.40599999999999997</v>
      </c>
      <c r="AK7514" t="str">
        <f t="shared" si="1158"/>
        <v/>
      </c>
      <c r="AL7514" t="str">
        <f t="shared" si="1156"/>
        <v/>
      </c>
    </row>
    <row r="7515" spans="1:39" x14ac:dyDescent="0.2">
      <c r="A7515" t="s">
        <v>27896</v>
      </c>
      <c r="B7515" t="s">
        <v>52</v>
      </c>
      <c r="C7515" t="s">
        <v>27897</v>
      </c>
      <c r="D7515" s="1">
        <v>41985</v>
      </c>
      <c r="E7515" s="1">
        <v>44546</v>
      </c>
      <c r="F7515" t="s">
        <v>26</v>
      </c>
      <c r="I7515">
        <v>100</v>
      </c>
      <c r="J7515">
        <v>0</v>
      </c>
      <c r="K7515">
        <v>0</v>
      </c>
      <c r="L7515">
        <v>1857</v>
      </c>
      <c r="M7515">
        <v>1857</v>
      </c>
      <c r="N7515" t="s">
        <v>20</v>
      </c>
      <c r="O7515" t="s">
        <v>27898</v>
      </c>
      <c r="P7515" t="s">
        <v>44</v>
      </c>
      <c r="Q7515" t="s">
        <v>34233</v>
      </c>
      <c r="R7515" t="s">
        <v>34233</v>
      </c>
      <c r="S7515" t="s">
        <v>34233</v>
      </c>
      <c r="T7515" t="s">
        <v>34233</v>
      </c>
      <c r="AD7515" t="str">
        <f t="shared" si="1155"/>
        <v/>
      </c>
      <c r="AE7515" t="str">
        <f t="shared" si="1167"/>
        <v/>
      </c>
      <c r="AF7515" t="str">
        <f t="shared" si="1168"/>
        <v/>
      </c>
      <c r="AG7515" t="str">
        <f t="shared" si="1166"/>
        <v/>
      </c>
      <c r="AH7515" t="str">
        <f t="shared" si="1157"/>
        <v/>
      </c>
      <c r="AI7515">
        <v>0.14499999999999999</v>
      </c>
      <c r="AJ7515" t="str">
        <f t="shared" si="1163"/>
        <v/>
      </c>
      <c r="AK7515" t="str">
        <f t="shared" si="1158"/>
        <v/>
      </c>
      <c r="AL7515" t="str">
        <f t="shared" si="1156"/>
        <v/>
      </c>
    </row>
    <row r="7516" spans="1:39" x14ac:dyDescent="0.2">
      <c r="A7516" t="s">
        <v>336</v>
      </c>
      <c r="B7516" t="s">
        <v>52</v>
      </c>
      <c r="C7516" t="s">
        <v>337</v>
      </c>
      <c r="D7516" s="1">
        <v>34067</v>
      </c>
      <c r="E7516" s="1">
        <v>44546</v>
      </c>
      <c r="F7516" t="s">
        <v>19</v>
      </c>
      <c r="I7516">
        <v>100</v>
      </c>
      <c r="J7516">
        <v>0</v>
      </c>
      <c r="K7516">
        <v>0</v>
      </c>
      <c r="L7516">
        <v>1766</v>
      </c>
      <c r="M7516">
        <v>1766</v>
      </c>
      <c r="N7516" t="s">
        <v>20</v>
      </c>
      <c r="O7516" t="s">
        <v>338</v>
      </c>
      <c r="P7516" t="s">
        <v>28</v>
      </c>
      <c r="Q7516" t="s">
        <v>34256</v>
      </c>
      <c r="R7516" t="s">
        <v>33768</v>
      </c>
      <c r="S7516" t="s">
        <v>33797</v>
      </c>
      <c r="T7516" t="s">
        <v>34381</v>
      </c>
      <c r="U7516" t="s">
        <v>33343</v>
      </c>
      <c r="V7516" t="s">
        <v>33344</v>
      </c>
      <c r="W7516">
        <v>348</v>
      </c>
      <c r="X7516">
        <v>2</v>
      </c>
      <c r="Y7516" t="s">
        <v>32654</v>
      </c>
      <c r="AA7516">
        <v>8.5</v>
      </c>
      <c r="AC7516">
        <v>1</v>
      </c>
      <c r="AD7516" t="str">
        <f t="shared" si="1155"/>
        <v/>
      </c>
      <c r="AE7516" t="str">
        <f t="shared" si="1167"/>
        <v/>
      </c>
      <c r="AF7516" t="str">
        <f t="shared" si="1168"/>
        <v/>
      </c>
      <c r="AG7516">
        <f t="shared" si="1166"/>
        <v>1</v>
      </c>
      <c r="AH7516">
        <f t="shared" si="1157"/>
        <v>2.8</v>
      </c>
      <c r="AI7516">
        <v>0.14499999999999999</v>
      </c>
      <c r="AJ7516">
        <f t="shared" si="1163"/>
        <v>0.40599999999999997</v>
      </c>
      <c r="AK7516" t="str">
        <f t="shared" si="1158"/>
        <v/>
      </c>
      <c r="AL7516" t="str">
        <f t="shared" si="1156"/>
        <v/>
      </c>
    </row>
    <row r="7517" spans="1:39" x14ac:dyDescent="0.2">
      <c r="A7517" t="s">
        <v>1671</v>
      </c>
      <c r="B7517" t="s">
        <v>52</v>
      </c>
      <c r="C7517" t="s">
        <v>1672</v>
      </c>
      <c r="D7517" s="1">
        <v>35613</v>
      </c>
      <c r="E7517" s="1">
        <v>43456</v>
      </c>
      <c r="F7517" t="s">
        <v>19</v>
      </c>
      <c r="I7517">
        <v>100</v>
      </c>
      <c r="J7517">
        <v>0</v>
      </c>
      <c r="K7517">
        <v>0</v>
      </c>
      <c r="L7517">
        <v>1198</v>
      </c>
      <c r="M7517">
        <v>1198</v>
      </c>
      <c r="N7517" t="s">
        <v>20</v>
      </c>
      <c r="O7517" t="s">
        <v>1673</v>
      </c>
      <c r="P7517" t="s">
        <v>28</v>
      </c>
      <c r="Q7517" t="s">
        <v>34233</v>
      </c>
      <c r="R7517" t="s">
        <v>34233</v>
      </c>
      <c r="S7517" t="s">
        <v>32628</v>
      </c>
      <c r="T7517" t="s">
        <v>34357</v>
      </c>
      <c r="V7517" t="s">
        <v>33345</v>
      </c>
      <c r="AD7517" t="str">
        <f t="shared" si="1155"/>
        <v/>
      </c>
      <c r="AE7517" t="str">
        <f t="shared" si="1167"/>
        <v/>
      </c>
      <c r="AF7517" t="str">
        <f t="shared" si="1168"/>
        <v/>
      </c>
      <c r="AG7517" s="17">
        <v>1</v>
      </c>
      <c r="AH7517">
        <f t="shared" si="1157"/>
        <v>2.8</v>
      </c>
      <c r="AI7517">
        <v>0.14499999999999999</v>
      </c>
      <c r="AJ7517">
        <f t="shared" si="1163"/>
        <v>0.40599999999999997</v>
      </c>
      <c r="AK7517" t="str">
        <f t="shared" si="1158"/>
        <v/>
      </c>
      <c r="AL7517" t="str">
        <f t="shared" si="1156"/>
        <v/>
      </c>
      <c r="AM7517" t="s">
        <v>34055</v>
      </c>
    </row>
    <row r="7518" spans="1:39" x14ac:dyDescent="0.2">
      <c r="A7518" t="s">
        <v>6945</v>
      </c>
      <c r="B7518" t="s">
        <v>52</v>
      </c>
      <c r="C7518" t="s">
        <v>6946</v>
      </c>
      <c r="D7518" s="1">
        <v>36173</v>
      </c>
      <c r="E7518" s="1">
        <v>43456</v>
      </c>
      <c r="F7518" t="s">
        <v>19</v>
      </c>
      <c r="I7518">
        <v>100</v>
      </c>
      <c r="J7518">
        <v>0</v>
      </c>
      <c r="K7518">
        <v>0</v>
      </c>
      <c r="L7518">
        <v>1380</v>
      </c>
      <c r="M7518">
        <v>1380</v>
      </c>
      <c r="N7518" t="s">
        <v>20</v>
      </c>
      <c r="O7518" t="s">
        <v>6947</v>
      </c>
      <c r="P7518" t="s">
        <v>28</v>
      </c>
      <c r="Q7518" t="s">
        <v>34233</v>
      </c>
      <c r="R7518" t="s">
        <v>34233</v>
      </c>
      <c r="S7518" t="s">
        <v>32628</v>
      </c>
      <c r="T7518" t="s">
        <v>34349</v>
      </c>
      <c r="AD7518" t="str">
        <f t="shared" si="1155"/>
        <v/>
      </c>
      <c r="AE7518" t="str">
        <f t="shared" si="1167"/>
        <v/>
      </c>
      <c r="AF7518" t="str">
        <f t="shared" si="1168"/>
        <v/>
      </c>
      <c r="AG7518" s="17">
        <v>1</v>
      </c>
      <c r="AH7518">
        <f t="shared" si="1157"/>
        <v>2.8</v>
      </c>
      <c r="AI7518">
        <v>0.14499999999999999</v>
      </c>
      <c r="AJ7518">
        <f t="shared" si="1163"/>
        <v>0.40599999999999997</v>
      </c>
      <c r="AK7518" t="str">
        <f t="shared" si="1158"/>
        <v/>
      </c>
      <c r="AL7518" t="str">
        <f t="shared" si="1156"/>
        <v/>
      </c>
    </row>
    <row r="7519" spans="1:39" x14ac:dyDescent="0.2">
      <c r="A7519" t="s">
        <v>18398</v>
      </c>
      <c r="B7519" t="s">
        <v>52</v>
      </c>
      <c r="C7519" t="s">
        <v>18399</v>
      </c>
      <c r="D7519" s="1">
        <v>41648</v>
      </c>
      <c r="E7519" s="1">
        <v>44161</v>
      </c>
      <c r="F7519" t="s">
        <v>19</v>
      </c>
      <c r="I7519">
        <v>100</v>
      </c>
      <c r="J7519">
        <v>0</v>
      </c>
      <c r="K7519">
        <v>0</v>
      </c>
      <c r="L7519">
        <v>1356</v>
      </c>
      <c r="M7519">
        <v>1356</v>
      </c>
      <c r="N7519" t="s">
        <v>20</v>
      </c>
      <c r="O7519" t="s">
        <v>18400</v>
      </c>
      <c r="P7519" t="s">
        <v>28</v>
      </c>
      <c r="Q7519" t="s">
        <v>34256</v>
      </c>
      <c r="R7519" t="s">
        <v>34264</v>
      </c>
      <c r="S7519" t="s">
        <v>32628</v>
      </c>
      <c r="T7519" t="s">
        <v>34357</v>
      </c>
      <c r="U7519" t="s">
        <v>32634</v>
      </c>
      <c r="V7519" t="s">
        <v>33345</v>
      </c>
      <c r="W7519">
        <v>270</v>
      </c>
      <c r="X7519">
        <v>2</v>
      </c>
      <c r="Y7519" t="s">
        <v>32654</v>
      </c>
      <c r="Z7519">
        <v>540</v>
      </c>
      <c r="AA7519">
        <v>8.5</v>
      </c>
      <c r="AC7519">
        <v>1</v>
      </c>
      <c r="AD7519" t="str">
        <f t="shared" si="1155"/>
        <v/>
      </c>
      <c r="AE7519" t="str">
        <f t="shared" si="1167"/>
        <v/>
      </c>
      <c r="AF7519" t="str">
        <f t="shared" si="1168"/>
        <v/>
      </c>
      <c r="AG7519">
        <f>IF((S7519&lt;&gt;"tühi")*(AC7519&lt;&gt;""),AC7519,"")</f>
        <v>1</v>
      </c>
      <c r="AH7519">
        <f t="shared" si="1157"/>
        <v>2.8</v>
      </c>
      <c r="AI7519">
        <v>0.14499999999999999</v>
      </c>
      <c r="AJ7519">
        <f t="shared" si="1163"/>
        <v>0.40599999999999997</v>
      </c>
      <c r="AK7519" t="str">
        <f t="shared" si="1158"/>
        <v/>
      </c>
      <c r="AL7519" t="str">
        <f t="shared" si="1156"/>
        <v/>
      </c>
    </row>
    <row r="7520" spans="1:39" x14ac:dyDescent="0.2">
      <c r="A7520" t="s">
        <v>18401</v>
      </c>
      <c r="B7520" t="s">
        <v>52</v>
      </c>
      <c r="C7520" t="s">
        <v>18402</v>
      </c>
      <c r="D7520" s="1">
        <v>41648</v>
      </c>
      <c r="E7520" s="1">
        <v>43888</v>
      </c>
      <c r="F7520" t="s">
        <v>19</v>
      </c>
      <c r="I7520">
        <v>100</v>
      </c>
      <c r="J7520">
        <v>0</v>
      </c>
      <c r="K7520">
        <v>0</v>
      </c>
      <c r="L7520">
        <v>1783</v>
      </c>
      <c r="M7520">
        <v>1783</v>
      </c>
      <c r="N7520" t="s">
        <v>20</v>
      </c>
      <c r="O7520" t="s">
        <v>18403</v>
      </c>
      <c r="P7520" t="s">
        <v>28</v>
      </c>
      <c r="Q7520" t="s">
        <v>34233</v>
      </c>
      <c r="R7520" t="s">
        <v>34233</v>
      </c>
      <c r="S7520" t="s">
        <v>32628</v>
      </c>
      <c r="T7520" t="s">
        <v>34357</v>
      </c>
      <c r="U7520" t="s">
        <v>32634</v>
      </c>
      <c r="V7520" t="s">
        <v>33345</v>
      </c>
      <c r="W7520">
        <v>350</v>
      </c>
      <c r="X7520">
        <v>2</v>
      </c>
      <c r="Y7520" t="s">
        <v>32654</v>
      </c>
      <c r="Z7520">
        <v>700</v>
      </c>
      <c r="AA7520">
        <v>8.5</v>
      </c>
      <c r="AC7520">
        <v>1</v>
      </c>
      <c r="AD7520" t="str">
        <f t="shared" si="1155"/>
        <v/>
      </c>
      <c r="AE7520" t="str">
        <f t="shared" si="1167"/>
        <v/>
      </c>
      <c r="AF7520" t="str">
        <f t="shared" si="1168"/>
        <v/>
      </c>
      <c r="AG7520">
        <f>IF((S7520&lt;&gt;"tühi")*(AC7520&lt;&gt;""),AC7520,"")</f>
        <v>1</v>
      </c>
      <c r="AH7520">
        <f t="shared" si="1157"/>
        <v>2.8</v>
      </c>
      <c r="AI7520">
        <v>0.14499999999999999</v>
      </c>
      <c r="AJ7520">
        <f t="shared" si="1163"/>
        <v>0.40599999999999997</v>
      </c>
      <c r="AK7520" t="str">
        <f t="shared" si="1158"/>
        <v/>
      </c>
      <c r="AL7520" t="str">
        <f t="shared" si="1156"/>
        <v/>
      </c>
    </row>
    <row r="7521" spans="1:38" x14ac:dyDescent="0.2">
      <c r="A7521" t="s">
        <v>6948</v>
      </c>
      <c r="B7521" t="s">
        <v>52</v>
      </c>
      <c r="C7521" t="s">
        <v>6949</v>
      </c>
      <c r="D7521" s="1">
        <v>36173</v>
      </c>
      <c r="E7521" s="1">
        <v>43456</v>
      </c>
      <c r="F7521" t="s">
        <v>19</v>
      </c>
      <c r="I7521">
        <v>100</v>
      </c>
      <c r="J7521">
        <v>0</v>
      </c>
      <c r="K7521">
        <v>0</v>
      </c>
      <c r="L7521">
        <v>1346</v>
      </c>
      <c r="M7521">
        <v>1346</v>
      </c>
      <c r="N7521" t="s">
        <v>20</v>
      </c>
      <c r="O7521" t="s">
        <v>6950</v>
      </c>
      <c r="P7521" t="s">
        <v>28</v>
      </c>
      <c r="Q7521" t="s">
        <v>34233</v>
      </c>
      <c r="R7521" t="s">
        <v>34233</v>
      </c>
      <c r="S7521" t="s">
        <v>33797</v>
      </c>
      <c r="T7521" t="s">
        <v>34349</v>
      </c>
      <c r="AD7521" t="str">
        <f t="shared" si="1155"/>
        <v/>
      </c>
      <c r="AE7521" t="str">
        <f t="shared" si="1167"/>
        <v/>
      </c>
      <c r="AF7521" t="str">
        <f t="shared" si="1168"/>
        <v/>
      </c>
      <c r="AG7521" s="17">
        <v>1</v>
      </c>
      <c r="AH7521">
        <f t="shared" si="1157"/>
        <v>2.8</v>
      </c>
      <c r="AI7521">
        <v>0.14499999999999999</v>
      </c>
      <c r="AJ7521">
        <f t="shared" si="1163"/>
        <v>0.40599999999999997</v>
      </c>
      <c r="AK7521" t="str">
        <f t="shared" si="1158"/>
        <v/>
      </c>
      <c r="AL7521" t="str">
        <f t="shared" si="1156"/>
        <v/>
      </c>
    </row>
    <row r="7522" spans="1:38" x14ac:dyDescent="0.2">
      <c r="A7522" t="s">
        <v>1674</v>
      </c>
      <c r="B7522" t="s">
        <v>52</v>
      </c>
      <c r="C7522" t="s">
        <v>1675</v>
      </c>
      <c r="D7522" s="1">
        <v>35613</v>
      </c>
      <c r="E7522" s="1">
        <v>43456</v>
      </c>
      <c r="F7522" t="s">
        <v>19</v>
      </c>
      <c r="I7522">
        <v>100</v>
      </c>
      <c r="J7522">
        <v>0</v>
      </c>
      <c r="K7522">
        <v>0</v>
      </c>
      <c r="L7522">
        <v>1399</v>
      </c>
      <c r="M7522">
        <v>1399</v>
      </c>
      <c r="N7522" t="s">
        <v>20</v>
      </c>
      <c r="O7522" t="s">
        <v>1676</v>
      </c>
      <c r="P7522" t="s">
        <v>28</v>
      </c>
      <c r="Q7522" t="s">
        <v>34233</v>
      </c>
      <c r="R7522" t="s">
        <v>34233</v>
      </c>
      <c r="S7522" t="s">
        <v>33804</v>
      </c>
      <c r="T7522" t="s">
        <v>34354</v>
      </c>
      <c r="AD7522" t="str">
        <f t="shared" si="1155"/>
        <v/>
      </c>
      <c r="AE7522" t="str">
        <f t="shared" si="1167"/>
        <v/>
      </c>
      <c r="AF7522" t="str">
        <f t="shared" si="1168"/>
        <v/>
      </c>
      <c r="AG7522" s="17">
        <v>1</v>
      </c>
      <c r="AH7522">
        <f t="shared" si="1157"/>
        <v>2.8</v>
      </c>
      <c r="AI7522">
        <v>0.14499999999999999</v>
      </c>
      <c r="AJ7522">
        <f t="shared" si="1163"/>
        <v>0.40599999999999997</v>
      </c>
      <c r="AK7522" t="str">
        <f t="shared" si="1158"/>
        <v/>
      </c>
      <c r="AL7522" t="str">
        <f t="shared" si="1156"/>
        <v/>
      </c>
    </row>
    <row r="7523" spans="1:38" x14ac:dyDescent="0.2">
      <c r="A7523" t="s">
        <v>27451</v>
      </c>
      <c r="B7523" t="s">
        <v>52</v>
      </c>
      <c r="C7523" t="s">
        <v>27452</v>
      </c>
      <c r="D7523" s="1">
        <v>41948</v>
      </c>
      <c r="E7523" s="1">
        <v>44546</v>
      </c>
      <c r="F7523" t="s">
        <v>26</v>
      </c>
      <c r="I7523">
        <v>100</v>
      </c>
      <c r="J7523">
        <v>0</v>
      </c>
      <c r="K7523">
        <v>0</v>
      </c>
      <c r="L7523">
        <v>2444</v>
      </c>
      <c r="M7523">
        <v>2444</v>
      </c>
      <c r="N7523" t="s">
        <v>20</v>
      </c>
      <c r="O7523" t="s">
        <v>27453</v>
      </c>
      <c r="P7523" t="s">
        <v>44</v>
      </c>
      <c r="Q7523" t="s">
        <v>34233</v>
      </c>
      <c r="R7523" t="s">
        <v>34233</v>
      </c>
      <c r="S7523" t="s">
        <v>34233</v>
      </c>
      <c r="T7523" t="s">
        <v>34233</v>
      </c>
      <c r="AD7523" t="str">
        <f t="shared" si="1155"/>
        <v/>
      </c>
      <c r="AE7523" t="str">
        <f t="shared" si="1167"/>
        <v/>
      </c>
      <c r="AF7523" t="str">
        <f t="shared" si="1168"/>
        <v/>
      </c>
      <c r="AG7523" t="str">
        <f t="shared" ref="AG7523:AG7554" si="1169">IF((S7523&lt;&gt;"tühi")*(AC7523&lt;&gt;""),AC7523,"")</f>
        <v/>
      </c>
      <c r="AH7523" t="str">
        <f t="shared" si="1157"/>
        <v/>
      </c>
      <c r="AI7523">
        <v>0.14499999999999999</v>
      </c>
      <c r="AJ7523" t="str">
        <f t="shared" si="1163"/>
        <v/>
      </c>
      <c r="AK7523" t="str">
        <f t="shared" si="1158"/>
        <v/>
      </c>
      <c r="AL7523" t="str">
        <f t="shared" si="1156"/>
        <v/>
      </c>
    </row>
    <row r="7524" spans="1:38" x14ac:dyDescent="0.2">
      <c r="A7524" t="s">
        <v>11526</v>
      </c>
      <c r="B7524" t="s">
        <v>52</v>
      </c>
      <c r="C7524" t="s">
        <v>11527</v>
      </c>
      <c r="D7524" s="1">
        <v>36545</v>
      </c>
      <c r="E7524" s="1">
        <v>43456</v>
      </c>
      <c r="F7524" t="s">
        <v>19</v>
      </c>
      <c r="I7524">
        <v>100</v>
      </c>
      <c r="J7524">
        <v>0</v>
      </c>
      <c r="K7524">
        <v>0</v>
      </c>
      <c r="L7524">
        <v>1003</v>
      </c>
      <c r="M7524">
        <v>1003</v>
      </c>
      <c r="N7524" t="s">
        <v>20</v>
      </c>
      <c r="O7524" t="s">
        <v>11528</v>
      </c>
      <c r="P7524" t="s">
        <v>28</v>
      </c>
      <c r="Q7524" t="s">
        <v>34233</v>
      </c>
      <c r="R7524" t="s">
        <v>34233</v>
      </c>
      <c r="S7524" t="s">
        <v>32628</v>
      </c>
      <c r="T7524" t="s">
        <v>34357</v>
      </c>
      <c r="U7524" t="s">
        <v>32634</v>
      </c>
      <c r="V7524" t="s">
        <v>35050</v>
      </c>
      <c r="X7524">
        <v>2</v>
      </c>
      <c r="Y7524">
        <v>1</v>
      </c>
      <c r="AB7524">
        <v>25</v>
      </c>
      <c r="AC7524">
        <v>1</v>
      </c>
      <c r="AD7524" t="str">
        <f t="shared" si="1155"/>
        <v/>
      </c>
      <c r="AE7524" t="str">
        <f t="shared" si="1167"/>
        <v/>
      </c>
      <c r="AF7524" t="str">
        <f t="shared" si="1168"/>
        <v/>
      </c>
      <c r="AG7524">
        <f t="shared" si="1169"/>
        <v>1</v>
      </c>
      <c r="AH7524">
        <f t="shared" si="1157"/>
        <v>2.8</v>
      </c>
      <c r="AI7524">
        <v>0.14499999999999999</v>
      </c>
      <c r="AJ7524">
        <f t="shared" si="1163"/>
        <v>0.40599999999999997</v>
      </c>
      <c r="AK7524" t="str">
        <f t="shared" si="1158"/>
        <v/>
      </c>
      <c r="AL7524" t="str">
        <f t="shared" si="1156"/>
        <v/>
      </c>
    </row>
    <row r="7525" spans="1:38" x14ac:dyDescent="0.2">
      <c r="A7525" t="s">
        <v>7521</v>
      </c>
      <c r="B7525" t="s">
        <v>52</v>
      </c>
      <c r="C7525" t="s">
        <v>7522</v>
      </c>
      <c r="D7525" s="1">
        <v>36192</v>
      </c>
      <c r="E7525" s="1">
        <v>44546</v>
      </c>
      <c r="F7525" t="s">
        <v>19</v>
      </c>
      <c r="I7525">
        <v>100</v>
      </c>
      <c r="J7525">
        <v>0</v>
      </c>
      <c r="K7525">
        <v>0</v>
      </c>
      <c r="L7525">
        <v>1098</v>
      </c>
      <c r="M7525">
        <v>1098</v>
      </c>
      <c r="N7525" t="s">
        <v>20</v>
      </c>
      <c r="O7525" t="s">
        <v>7523</v>
      </c>
      <c r="P7525" t="s">
        <v>28</v>
      </c>
      <c r="Q7525" t="s">
        <v>34233</v>
      </c>
      <c r="R7525" t="s">
        <v>34233</v>
      </c>
      <c r="S7525" t="s">
        <v>32628</v>
      </c>
      <c r="T7525" t="s">
        <v>33071</v>
      </c>
      <c r="U7525" t="s">
        <v>32634</v>
      </c>
      <c r="V7525" t="s">
        <v>35050</v>
      </c>
      <c r="X7525">
        <v>2</v>
      </c>
      <c r="Y7525">
        <v>1</v>
      </c>
      <c r="AB7525">
        <v>25</v>
      </c>
      <c r="AC7525">
        <v>1</v>
      </c>
      <c r="AD7525" t="str">
        <f t="shared" si="1155"/>
        <v/>
      </c>
      <c r="AE7525" t="str">
        <f t="shared" si="1167"/>
        <v/>
      </c>
      <c r="AF7525" t="str">
        <f t="shared" si="1168"/>
        <v/>
      </c>
      <c r="AG7525">
        <f t="shared" si="1169"/>
        <v>1</v>
      </c>
      <c r="AH7525">
        <f t="shared" si="1157"/>
        <v>2.8</v>
      </c>
      <c r="AI7525">
        <v>0.14499999999999999</v>
      </c>
      <c r="AJ7525">
        <f t="shared" si="1163"/>
        <v>0.40599999999999997</v>
      </c>
      <c r="AK7525" t="str">
        <f t="shared" si="1158"/>
        <v/>
      </c>
      <c r="AL7525" t="str">
        <f t="shared" si="1156"/>
        <v/>
      </c>
    </row>
    <row r="7526" spans="1:38" x14ac:dyDescent="0.2">
      <c r="A7526" t="s">
        <v>2328</v>
      </c>
      <c r="B7526" t="s">
        <v>52</v>
      </c>
      <c r="C7526" t="s">
        <v>2329</v>
      </c>
      <c r="D7526" s="1">
        <v>35751</v>
      </c>
      <c r="E7526" s="1">
        <v>43951</v>
      </c>
      <c r="F7526" t="s">
        <v>19</v>
      </c>
      <c r="I7526">
        <v>100</v>
      </c>
      <c r="J7526">
        <v>0</v>
      </c>
      <c r="K7526">
        <v>0</v>
      </c>
      <c r="L7526">
        <v>1617</v>
      </c>
      <c r="M7526">
        <v>1617</v>
      </c>
      <c r="N7526" t="s">
        <v>20</v>
      </c>
      <c r="O7526" t="s">
        <v>2330</v>
      </c>
      <c r="P7526" t="s">
        <v>28</v>
      </c>
      <c r="Q7526" t="s">
        <v>34233</v>
      </c>
      <c r="R7526" t="s">
        <v>34233</v>
      </c>
      <c r="S7526" t="s">
        <v>32628</v>
      </c>
      <c r="T7526" t="s">
        <v>32634</v>
      </c>
      <c r="U7526" t="s">
        <v>32634</v>
      </c>
      <c r="V7526" t="s">
        <v>35050</v>
      </c>
      <c r="X7526">
        <v>2</v>
      </c>
      <c r="Y7526">
        <v>1</v>
      </c>
      <c r="AB7526">
        <v>25</v>
      </c>
      <c r="AC7526">
        <v>1</v>
      </c>
      <c r="AD7526" t="str">
        <f t="shared" si="1155"/>
        <v/>
      </c>
      <c r="AE7526" t="str">
        <f t="shared" si="1167"/>
        <v/>
      </c>
      <c r="AF7526" t="str">
        <f t="shared" si="1168"/>
        <v/>
      </c>
      <c r="AG7526">
        <f t="shared" si="1169"/>
        <v>1</v>
      </c>
      <c r="AH7526">
        <f t="shared" si="1157"/>
        <v>2.8</v>
      </c>
      <c r="AI7526">
        <v>0.14499999999999999</v>
      </c>
      <c r="AJ7526">
        <f t="shared" si="1163"/>
        <v>0.40599999999999997</v>
      </c>
      <c r="AK7526" t="str">
        <f t="shared" si="1158"/>
        <v/>
      </c>
      <c r="AL7526" t="str">
        <f t="shared" si="1156"/>
        <v/>
      </c>
    </row>
    <row r="7527" spans="1:38" x14ac:dyDescent="0.2">
      <c r="A7527" t="s">
        <v>7462</v>
      </c>
      <c r="B7527" t="s">
        <v>52</v>
      </c>
      <c r="C7527" t="s">
        <v>7463</v>
      </c>
      <c r="D7527" s="1">
        <v>36192</v>
      </c>
      <c r="E7527" s="1">
        <v>43456</v>
      </c>
      <c r="F7527" t="s">
        <v>19</v>
      </c>
      <c r="I7527">
        <v>100</v>
      </c>
      <c r="J7527">
        <v>0</v>
      </c>
      <c r="K7527">
        <v>0</v>
      </c>
      <c r="L7527">
        <v>1737</v>
      </c>
      <c r="M7527">
        <v>1737</v>
      </c>
      <c r="N7527" t="s">
        <v>20</v>
      </c>
      <c r="O7527" t="s">
        <v>7464</v>
      </c>
      <c r="P7527" t="s">
        <v>28</v>
      </c>
      <c r="Q7527" t="s">
        <v>34233</v>
      </c>
      <c r="R7527" t="s">
        <v>34233</v>
      </c>
      <c r="S7527" t="s">
        <v>33800</v>
      </c>
      <c r="T7527" t="s">
        <v>34365</v>
      </c>
      <c r="U7527" t="s">
        <v>32634</v>
      </c>
      <c r="V7527" t="s">
        <v>35050</v>
      </c>
      <c r="X7527">
        <v>2</v>
      </c>
      <c r="Y7527">
        <v>1</v>
      </c>
      <c r="AB7527">
        <v>25</v>
      </c>
      <c r="AC7527">
        <v>1</v>
      </c>
      <c r="AD7527" t="str">
        <f t="shared" ref="AD7527:AD7590" si="1170">IF((S7527="tühi")*(F7527&lt;&gt;"Elamumaa")*(G7527&lt;&gt;"Elamumaa")*(H7527&lt;&gt;"Elamumaa"),IF(Z7527=0,"",Z7527),"")</f>
        <v/>
      </c>
      <c r="AE7527" t="str">
        <f t="shared" si="1167"/>
        <v/>
      </c>
      <c r="AF7527" t="str">
        <f t="shared" si="1168"/>
        <v/>
      </c>
      <c r="AG7527">
        <f t="shared" si="1169"/>
        <v>1</v>
      </c>
      <c r="AH7527">
        <f t="shared" si="1157"/>
        <v>2.8</v>
      </c>
      <c r="AI7527">
        <v>0.14499999999999999</v>
      </c>
      <c r="AJ7527">
        <f t="shared" si="1163"/>
        <v>0.40599999999999997</v>
      </c>
      <c r="AK7527" t="str">
        <f t="shared" si="1158"/>
        <v/>
      </c>
      <c r="AL7527" t="str">
        <f t="shared" si="1156"/>
        <v/>
      </c>
    </row>
    <row r="7528" spans="1:38" x14ac:dyDescent="0.2">
      <c r="A7528" t="s">
        <v>7542</v>
      </c>
      <c r="B7528" t="s">
        <v>52</v>
      </c>
      <c r="C7528" t="s">
        <v>7543</v>
      </c>
      <c r="D7528" s="1">
        <v>36192</v>
      </c>
      <c r="E7528" s="1">
        <v>43456</v>
      </c>
      <c r="F7528" t="s">
        <v>19</v>
      </c>
      <c r="I7528">
        <v>100</v>
      </c>
      <c r="J7528">
        <v>0</v>
      </c>
      <c r="K7528">
        <v>0</v>
      </c>
      <c r="L7528">
        <v>1144</v>
      </c>
      <c r="M7528">
        <v>1144</v>
      </c>
      <c r="N7528" t="s">
        <v>20</v>
      </c>
      <c r="O7528" t="s">
        <v>7544</v>
      </c>
      <c r="P7528" t="s">
        <v>28</v>
      </c>
      <c r="Q7528" t="s">
        <v>32794</v>
      </c>
      <c r="R7528" t="s">
        <v>33782</v>
      </c>
      <c r="S7528" t="s">
        <v>32628</v>
      </c>
      <c r="T7528" t="s">
        <v>34365</v>
      </c>
      <c r="U7528" t="s">
        <v>32634</v>
      </c>
      <c r="V7528" t="s">
        <v>35050</v>
      </c>
      <c r="X7528">
        <v>2</v>
      </c>
      <c r="Y7528">
        <v>1</v>
      </c>
      <c r="AB7528">
        <v>25</v>
      </c>
      <c r="AC7528">
        <v>1</v>
      </c>
      <c r="AD7528" t="str">
        <f t="shared" si="1170"/>
        <v/>
      </c>
      <c r="AE7528" t="str">
        <f t="shared" si="1167"/>
        <v/>
      </c>
      <c r="AF7528" t="str">
        <f t="shared" si="1168"/>
        <v/>
      </c>
      <c r="AG7528">
        <f t="shared" si="1169"/>
        <v>1</v>
      </c>
      <c r="AH7528">
        <f t="shared" si="1157"/>
        <v>2.8</v>
      </c>
      <c r="AI7528">
        <v>0.14499999999999999</v>
      </c>
      <c r="AJ7528">
        <f t="shared" si="1163"/>
        <v>0.40599999999999997</v>
      </c>
      <c r="AK7528" t="str">
        <f t="shared" si="1158"/>
        <v/>
      </c>
      <c r="AL7528" t="str">
        <f t="shared" si="1156"/>
        <v/>
      </c>
    </row>
    <row r="7529" spans="1:38" x14ac:dyDescent="0.2">
      <c r="A7529" t="s">
        <v>7539</v>
      </c>
      <c r="B7529" t="s">
        <v>52</v>
      </c>
      <c r="C7529" t="s">
        <v>7540</v>
      </c>
      <c r="D7529" s="1">
        <v>36192</v>
      </c>
      <c r="E7529" s="1">
        <v>43456</v>
      </c>
      <c r="F7529" t="s">
        <v>19</v>
      </c>
      <c r="I7529">
        <v>100</v>
      </c>
      <c r="J7529">
        <v>0</v>
      </c>
      <c r="K7529">
        <v>0</v>
      </c>
      <c r="L7529">
        <v>1141</v>
      </c>
      <c r="M7529">
        <v>1141</v>
      </c>
      <c r="N7529" t="s">
        <v>20</v>
      </c>
      <c r="O7529" t="s">
        <v>7541</v>
      </c>
      <c r="P7529" t="s">
        <v>28</v>
      </c>
      <c r="Q7529" t="s">
        <v>34233</v>
      </c>
      <c r="R7529" t="s">
        <v>34233</v>
      </c>
      <c r="S7529" t="s">
        <v>32628</v>
      </c>
      <c r="T7529" t="s">
        <v>34357</v>
      </c>
      <c r="U7529" t="s">
        <v>32634</v>
      </c>
      <c r="V7529" t="s">
        <v>35050</v>
      </c>
      <c r="X7529">
        <v>2</v>
      </c>
      <c r="Y7529">
        <v>1</v>
      </c>
      <c r="AB7529">
        <v>25</v>
      </c>
      <c r="AC7529">
        <v>1</v>
      </c>
      <c r="AD7529" t="str">
        <f t="shared" si="1170"/>
        <v/>
      </c>
      <c r="AE7529" t="str">
        <f t="shared" si="1167"/>
        <v/>
      </c>
      <c r="AF7529" t="str">
        <f t="shared" si="1168"/>
        <v/>
      </c>
      <c r="AG7529">
        <f t="shared" si="1169"/>
        <v>1</v>
      </c>
      <c r="AH7529">
        <f t="shared" si="1157"/>
        <v>2.8</v>
      </c>
      <c r="AI7529">
        <v>0.14499999999999999</v>
      </c>
      <c r="AJ7529">
        <f t="shared" si="1163"/>
        <v>0.40599999999999997</v>
      </c>
      <c r="AK7529" t="str">
        <f t="shared" si="1158"/>
        <v/>
      </c>
      <c r="AL7529" t="str">
        <f t="shared" si="1156"/>
        <v/>
      </c>
    </row>
    <row r="7530" spans="1:38" x14ac:dyDescent="0.2">
      <c r="A7530" t="s">
        <v>7527</v>
      </c>
      <c r="B7530" t="s">
        <v>52</v>
      </c>
      <c r="C7530" t="s">
        <v>7528</v>
      </c>
      <c r="D7530" s="1">
        <v>36192</v>
      </c>
      <c r="E7530" s="1">
        <v>43456</v>
      </c>
      <c r="F7530" t="s">
        <v>19</v>
      </c>
      <c r="I7530">
        <v>100</v>
      </c>
      <c r="J7530">
        <v>0</v>
      </c>
      <c r="K7530">
        <v>0</v>
      </c>
      <c r="L7530">
        <v>1309</v>
      </c>
      <c r="M7530">
        <v>1309</v>
      </c>
      <c r="N7530" t="s">
        <v>20</v>
      </c>
      <c r="O7530" t="s">
        <v>7529</v>
      </c>
      <c r="P7530" t="s">
        <v>28</v>
      </c>
      <c r="Q7530" t="s">
        <v>34233</v>
      </c>
      <c r="R7530" t="s">
        <v>34233</v>
      </c>
      <c r="S7530" t="s">
        <v>32628</v>
      </c>
      <c r="T7530" t="s">
        <v>34357</v>
      </c>
      <c r="U7530" t="s">
        <v>32634</v>
      </c>
      <c r="V7530" t="s">
        <v>35050</v>
      </c>
      <c r="X7530">
        <v>2</v>
      </c>
      <c r="Y7530">
        <v>1</v>
      </c>
      <c r="AB7530">
        <v>25</v>
      </c>
      <c r="AC7530">
        <v>1</v>
      </c>
      <c r="AD7530" t="str">
        <f t="shared" si="1170"/>
        <v/>
      </c>
      <c r="AE7530" t="str">
        <f t="shared" si="1167"/>
        <v/>
      </c>
      <c r="AF7530" t="str">
        <f t="shared" si="1168"/>
        <v/>
      </c>
      <c r="AG7530">
        <f t="shared" si="1169"/>
        <v>1</v>
      </c>
      <c r="AH7530">
        <f t="shared" si="1157"/>
        <v>2.8</v>
      </c>
      <c r="AI7530">
        <v>0.14499999999999999</v>
      </c>
      <c r="AJ7530">
        <f t="shared" si="1163"/>
        <v>0.40599999999999997</v>
      </c>
      <c r="AK7530" t="str">
        <f t="shared" si="1158"/>
        <v/>
      </c>
      <c r="AL7530" t="str">
        <f t="shared" si="1156"/>
        <v/>
      </c>
    </row>
    <row r="7531" spans="1:38" x14ac:dyDescent="0.2">
      <c r="A7531" t="s">
        <v>11529</v>
      </c>
      <c r="B7531" t="s">
        <v>52</v>
      </c>
      <c r="C7531" t="s">
        <v>11530</v>
      </c>
      <c r="D7531" s="1">
        <v>36545</v>
      </c>
      <c r="E7531" s="1">
        <v>43456</v>
      </c>
      <c r="F7531" t="s">
        <v>19</v>
      </c>
      <c r="I7531">
        <v>100</v>
      </c>
      <c r="J7531">
        <v>0</v>
      </c>
      <c r="K7531">
        <v>0</v>
      </c>
      <c r="L7531">
        <v>1144</v>
      </c>
      <c r="M7531">
        <v>1144</v>
      </c>
      <c r="N7531" t="s">
        <v>20</v>
      </c>
      <c r="O7531" t="s">
        <v>11531</v>
      </c>
      <c r="P7531" t="s">
        <v>28</v>
      </c>
      <c r="Q7531" t="s">
        <v>34233</v>
      </c>
      <c r="R7531" t="s">
        <v>34233</v>
      </c>
      <c r="S7531" t="s">
        <v>33797</v>
      </c>
      <c r="T7531" t="s">
        <v>34365</v>
      </c>
      <c r="U7531" t="s">
        <v>32634</v>
      </c>
      <c r="V7531" t="s">
        <v>35050</v>
      </c>
      <c r="X7531">
        <v>2</v>
      </c>
      <c r="Y7531">
        <v>1</v>
      </c>
      <c r="AB7531">
        <v>25</v>
      </c>
      <c r="AC7531">
        <v>1</v>
      </c>
      <c r="AD7531" t="str">
        <f t="shared" si="1170"/>
        <v/>
      </c>
      <c r="AE7531" t="str">
        <f t="shared" si="1167"/>
        <v/>
      </c>
      <c r="AF7531" t="str">
        <f t="shared" si="1168"/>
        <v/>
      </c>
      <c r="AG7531">
        <f t="shared" si="1169"/>
        <v>1</v>
      </c>
      <c r="AH7531">
        <f t="shared" si="1157"/>
        <v>2.8</v>
      </c>
      <c r="AI7531">
        <v>0.14499999999999999</v>
      </c>
      <c r="AJ7531">
        <f t="shared" si="1163"/>
        <v>0.40599999999999997</v>
      </c>
      <c r="AK7531" t="str">
        <f t="shared" si="1158"/>
        <v/>
      </c>
      <c r="AL7531" t="str">
        <f t="shared" ref="AL7531:AL7594" si="1171">IF(COUNTBLANK(AK7531),"",AK7531*AI7531)</f>
        <v/>
      </c>
    </row>
    <row r="7532" spans="1:38" x14ac:dyDescent="0.2">
      <c r="A7532" t="s">
        <v>18380</v>
      </c>
      <c r="B7532" t="s">
        <v>52</v>
      </c>
      <c r="C7532" t="s">
        <v>18381</v>
      </c>
      <c r="D7532" s="1">
        <v>38964</v>
      </c>
      <c r="E7532" s="1">
        <v>43951</v>
      </c>
      <c r="F7532" t="s">
        <v>19</v>
      </c>
      <c r="I7532">
        <v>100</v>
      </c>
      <c r="J7532">
        <v>0</v>
      </c>
      <c r="K7532">
        <v>0</v>
      </c>
      <c r="L7532">
        <v>1270</v>
      </c>
      <c r="M7532">
        <v>1270</v>
      </c>
      <c r="N7532" t="s">
        <v>20</v>
      </c>
      <c r="O7532" t="s">
        <v>18382</v>
      </c>
      <c r="P7532" t="s">
        <v>28</v>
      </c>
      <c r="Q7532" t="s">
        <v>34233</v>
      </c>
      <c r="R7532" t="s">
        <v>34233</v>
      </c>
      <c r="S7532" t="s">
        <v>32628</v>
      </c>
      <c r="T7532" t="s">
        <v>33071</v>
      </c>
      <c r="U7532" t="s">
        <v>32634</v>
      </c>
      <c r="V7532" t="s">
        <v>35050</v>
      </c>
      <c r="X7532">
        <v>2</v>
      </c>
      <c r="Y7532">
        <v>1</v>
      </c>
      <c r="AB7532">
        <v>25</v>
      </c>
      <c r="AC7532">
        <v>1</v>
      </c>
      <c r="AD7532" t="str">
        <f t="shared" si="1170"/>
        <v/>
      </c>
      <c r="AE7532" t="str">
        <f t="shared" si="1167"/>
        <v/>
      </c>
      <c r="AF7532" t="str">
        <f t="shared" si="1168"/>
        <v/>
      </c>
      <c r="AG7532">
        <f t="shared" si="1169"/>
        <v>1</v>
      </c>
      <c r="AH7532">
        <f t="shared" si="1157"/>
        <v>2.8</v>
      </c>
      <c r="AI7532">
        <v>0.14499999999999999</v>
      </c>
      <c r="AJ7532">
        <f t="shared" si="1163"/>
        <v>0.40599999999999997</v>
      </c>
      <c r="AK7532" t="str">
        <f t="shared" si="1158"/>
        <v/>
      </c>
      <c r="AL7532" t="str">
        <f t="shared" si="1171"/>
        <v/>
      </c>
    </row>
    <row r="7533" spans="1:38" x14ac:dyDescent="0.2">
      <c r="A7533" t="s">
        <v>11532</v>
      </c>
      <c r="B7533" t="s">
        <v>52</v>
      </c>
      <c r="C7533" t="s">
        <v>11533</v>
      </c>
      <c r="D7533" s="1">
        <v>36545</v>
      </c>
      <c r="E7533" s="1">
        <v>43456</v>
      </c>
      <c r="F7533" t="s">
        <v>19</v>
      </c>
      <c r="I7533">
        <v>100</v>
      </c>
      <c r="J7533">
        <v>0</v>
      </c>
      <c r="K7533">
        <v>0</v>
      </c>
      <c r="L7533">
        <v>1000</v>
      </c>
      <c r="M7533">
        <v>1000</v>
      </c>
      <c r="N7533" t="s">
        <v>20</v>
      </c>
      <c r="O7533" t="s">
        <v>11534</v>
      </c>
      <c r="P7533" t="s">
        <v>28</v>
      </c>
      <c r="Q7533" t="s">
        <v>34233</v>
      </c>
      <c r="R7533" t="s">
        <v>34233</v>
      </c>
      <c r="S7533" t="s">
        <v>32628</v>
      </c>
      <c r="T7533" t="s">
        <v>32794</v>
      </c>
      <c r="U7533" t="s">
        <v>32634</v>
      </c>
      <c r="V7533" t="s">
        <v>35050</v>
      </c>
      <c r="X7533">
        <v>2</v>
      </c>
      <c r="Y7533">
        <v>1</v>
      </c>
      <c r="AB7533">
        <v>25</v>
      </c>
      <c r="AC7533">
        <v>1</v>
      </c>
      <c r="AD7533" t="str">
        <f t="shared" si="1170"/>
        <v/>
      </c>
      <c r="AE7533" t="str">
        <f t="shared" si="1167"/>
        <v/>
      </c>
      <c r="AF7533" t="str">
        <f t="shared" si="1168"/>
        <v/>
      </c>
      <c r="AG7533">
        <f t="shared" si="1169"/>
        <v>1</v>
      </c>
      <c r="AH7533">
        <f t="shared" si="1157"/>
        <v>2.8</v>
      </c>
      <c r="AI7533">
        <v>0.14499999999999999</v>
      </c>
      <c r="AJ7533">
        <f t="shared" si="1163"/>
        <v>0.40599999999999997</v>
      </c>
      <c r="AK7533" t="str">
        <f t="shared" si="1158"/>
        <v/>
      </c>
      <c r="AL7533" t="str">
        <f t="shared" si="1171"/>
        <v/>
      </c>
    </row>
    <row r="7534" spans="1:38" x14ac:dyDescent="0.2">
      <c r="A7534" t="s">
        <v>7524</v>
      </c>
      <c r="B7534" t="s">
        <v>52</v>
      </c>
      <c r="C7534" t="s">
        <v>7525</v>
      </c>
      <c r="D7534" s="1">
        <v>36192</v>
      </c>
      <c r="E7534" s="1">
        <v>43456</v>
      </c>
      <c r="F7534" t="s">
        <v>19</v>
      </c>
      <c r="I7534">
        <v>100</v>
      </c>
      <c r="J7534">
        <v>0</v>
      </c>
      <c r="K7534">
        <v>0</v>
      </c>
      <c r="L7534">
        <v>1114</v>
      </c>
      <c r="M7534">
        <v>1114</v>
      </c>
      <c r="N7534" t="s">
        <v>20</v>
      </c>
      <c r="O7534" t="s">
        <v>7526</v>
      </c>
      <c r="P7534" t="s">
        <v>28</v>
      </c>
      <c r="Q7534" t="s">
        <v>34233</v>
      </c>
      <c r="R7534" t="s">
        <v>34233</v>
      </c>
      <c r="S7534" t="s">
        <v>32628</v>
      </c>
      <c r="T7534" t="s">
        <v>33071</v>
      </c>
      <c r="U7534" t="s">
        <v>32634</v>
      </c>
      <c r="V7534" t="s">
        <v>35050</v>
      </c>
      <c r="X7534">
        <v>2</v>
      </c>
      <c r="Y7534">
        <v>1</v>
      </c>
      <c r="AB7534">
        <v>25</v>
      </c>
      <c r="AC7534">
        <v>1</v>
      </c>
      <c r="AD7534" t="str">
        <f t="shared" si="1170"/>
        <v/>
      </c>
      <c r="AE7534" t="str">
        <f t="shared" si="1167"/>
        <v/>
      </c>
      <c r="AF7534" t="str">
        <f t="shared" si="1168"/>
        <v/>
      </c>
      <c r="AG7534">
        <f t="shared" si="1169"/>
        <v>1</v>
      </c>
      <c r="AH7534">
        <f t="shared" si="1157"/>
        <v>2.8</v>
      </c>
      <c r="AI7534">
        <v>0.14499999999999999</v>
      </c>
      <c r="AJ7534">
        <f t="shared" si="1163"/>
        <v>0.40599999999999997</v>
      </c>
      <c r="AK7534" t="str">
        <f t="shared" si="1158"/>
        <v/>
      </c>
      <c r="AL7534" t="str">
        <f t="shared" si="1171"/>
        <v/>
      </c>
    </row>
    <row r="7535" spans="1:38" x14ac:dyDescent="0.2">
      <c r="A7535" t="s">
        <v>13460</v>
      </c>
      <c r="B7535" t="s">
        <v>52</v>
      </c>
      <c r="C7535" t="s">
        <v>13461</v>
      </c>
      <c r="D7535" s="1">
        <v>36900</v>
      </c>
      <c r="E7535" s="1">
        <v>43456</v>
      </c>
      <c r="F7535" t="s">
        <v>19</v>
      </c>
      <c r="I7535">
        <v>100</v>
      </c>
      <c r="J7535">
        <v>0</v>
      </c>
      <c r="K7535">
        <v>0</v>
      </c>
      <c r="L7535">
        <v>1012</v>
      </c>
      <c r="M7535">
        <v>1012</v>
      </c>
      <c r="N7535" t="s">
        <v>20</v>
      </c>
      <c r="O7535" t="s">
        <v>13462</v>
      </c>
      <c r="P7535" t="s">
        <v>28</v>
      </c>
      <c r="Q7535" t="s">
        <v>34233</v>
      </c>
      <c r="R7535" t="s">
        <v>34233</v>
      </c>
      <c r="S7535" t="s">
        <v>33797</v>
      </c>
      <c r="T7535" t="s">
        <v>34365</v>
      </c>
      <c r="U7535" t="s">
        <v>32634</v>
      </c>
      <c r="V7535" t="s">
        <v>35050</v>
      </c>
      <c r="X7535">
        <v>2</v>
      </c>
      <c r="Y7535">
        <v>1</v>
      </c>
      <c r="AB7535">
        <v>25</v>
      </c>
      <c r="AC7535">
        <v>1</v>
      </c>
      <c r="AD7535" t="str">
        <f t="shared" si="1170"/>
        <v/>
      </c>
      <c r="AE7535" t="str">
        <f t="shared" si="1167"/>
        <v/>
      </c>
      <c r="AF7535" t="str">
        <f t="shared" si="1168"/>
        <v/>
      </c>
      <c r="AG7535">
        <f t="shared" si="1169"/>
        <v>1</v>
      </c>
      <c r="AH7535">
        <f t="shared" si="1157"/>
        <v>2.8</v>
      </c>
      <c r="AI7535">
        <v>0.14499999999999999</v>
      </c>
      <c r="AJ7535">
        <f t="shared" si="1163"/>
        <v>0.40599999999999997</v>
      </c>
      <c r="AK7535" t="str">
        <f t="shared" si="1158"/>
        <v/>
      </c>
      <c r="AL7535" t="str">
        <f t="shared" si="1171"/>
        <v/>
      </c>
    </row>
    <row r="7536" spans="1:38" x14ac:dyDescent="0.2">
      <c r="A7536" t="s">
        <v>30433</v>
      </c>
      <c r="B7536" t="s">
        <v>52</v>
      </c>
      <c r="C7536" t="s">
        <v>30434</v>
      </c>
      <c r="D7536" s="1">
        <v>43859</v>
      </c>
      <c r="E7536" s="1">
        <v>44622</v>
      </c>
      <c r="F7536" t="s">
        <v>889</v>
      </c>
      <c r="I7536">
        <v>100</v>
      </c>
      <c r="J7536">
        <v>0</v>
      </c>
      <c r="K7536">
        <v>0</v>
      </c>
      <c r="L7536">
        <v>112</v>
      </c>
      <c r="M7536">
        <v>112</v>
      </c>
      <c r="N7536" t="s">
        <v>20</v>
      </c>
      <c r="O7536" t="s">
        <v>30435</v>
      </c>
      <c r="P7536" t="s">
        <v>44</v>
      </c>
      <c r="Q7536" t="s">
        <v>34233</v>
      </c>
      <c r="R7536" t="s">
        <v>34233</v>
      </c>
      <c r="S7536" t="s">
        <v>33942</v>
      </c>
      <c r="T7536" t="s">
        <v>34233</v>
      </c>
      <c r="AD7536" t="str">
        <f t="shared" si="1170"/>
        <v/>
      </c>
      <c r="AE7536" t="str">
        <f t="shared" si="1167"/>
        <v/>
      </c>
      <c r="AF7536" t="str">
        <f t="shared" si="1168"/>
        <v/>
      </c>
      <c r="AG7536" t="str">
        <f t="shared" si="1169"/>
        <v/>
      </c>
      <c r="AH7536" t="str">
        <f t="shared" ref="AH7536:AH7599" si="1172">IF(AG7536="","",AG7536*2.8)</f>
        <v/>
      </c>
      <c r="AI7536">
        <v>0.14499999999999999</v>
      </c>
      <c r="AJ7536" t="str">
        <f t="shared" si="1163"/>
        <v/>
      </c>
      <c r="AK7536" t="str">
        <f t="shared" ref="AK7536:AK7599" si="1173">IF(AE7536="","",AE7536*2.8)</f>
        <v/>
      </c>
      <c r="AL7536" t="str">
        <f t="shared" si="1171"/>
        <v/>
      </c>
    </row>
    <row r="7537" spans="1:38" x14ac:dyDescent="0.2">
      <c r="A7537" t="s">
        <v>15317</v>
      </c>
      <c r="B7537" t="s">
        <v>52</v>
      </c>
      <c r="C7537" t="s">
        <v>15318</v>
      </c>
      <c r="D7537" s="1">
        <v>37386</v>
      </c>
      <c r="E7537" s="1">
        <v>44622</v>
      </c>
      <c r="F7537" t="s">
        <v>889</v>
      </c>
      <c r="I7537">
        <v>100</v>
      </c>
      <c r="J7537">
        <v>0</v>
      </c>
      <c r="K7537">
        <v>0</v>
      </c>
      <c r="L7537">
        <v>795</v>
      </c>
      <c r="M7537">
        <v>795</v>
      </c>
      <c r="N7537" t="s">
        <v>20</v>
      </c>
      <c r="O7537" t="s">
        <v>15319</v>
      </c>
      <c r="P7537" t="s">
        <v>28</v>
      </c>
      <c r="Q7537" t="s">
        <v>34233</v>
      </c>
      <c r="R7537" t="s">
        <v>34233</v>
      </c>
      <c r="S7537" t="s">
        <v>33942</v>
      </c>
      <c r="T7537" t="s">
        <v>34233</v>
      </c>
      <c r="AD7537" t="str">
        <f t="shared" si="1170"/>
        <v/>
      </c>
      <c r="AE7537" t="str">
        <f t="shared" si="1167"/>
        <v/>
      </c>
      <c r="AF7537" t="str">
        <f t="shared" si="1168"/>
        <v/>
      </c>
      <c r="AG7537" t="str">
        <f t="shared" si="1169"/>
        <v/>
      </c>
      <c r="AH7537" t="str">
        <f t="shared" si="1172"/>
        <v/>
      </c>
      <c r="AI7537">
        <v>0.14499999999999999</v>
      </c>
      <c r="AJ7537" t="str">
        <f t="shared" si="1163"/>
        <v/>
      </c>
      <c r="AK7537" t="str">
        <f t="shared" si="1173"/>
        <v/>
      </c>
      <c r="AL7537" t="str">
        <f t="shared" si="1171"/>
        <v/>
      </c>
    </row>
    <row r="7538" spans="1:38" x14ac:dyDescent="0.2">
      <c r="A7538" t="s">
        <v>27542</v>
      </c>
      <c r="B7538" t="s">
        <v>52</v>
      </c>
      <c r="C7538" t="s">
        <v>27543</v>
      </c>
      <c r="D7538" s="1">
        <v>41957</v>
      </c>
      <c r="E7538" s="1">
        <v>43456</v>
      </c>
      <c r="F7538" t="s">
        <v>26</v>
      </c>
      <c r="I7538">
        <v>100</v>
      </c>
      <c r="J7538">
        <v>0</v>
      </c>
      <c r="K7538">
        <v>0</v>
      </c>
      <c r="L7538">
        <v>2302</v>
      </c>
      <c r="M7538">
        <v>2302</v>
      </c>
      <c r="N7538" t="s">
        <v>20</v>
      </c>
      <c r="O7538" t="s">
        <v>27544</v>
      </c>
      <c r="P7538" t="s">
        <v>44</v>
      </c>
      <c r="Q7538" t="s">
        <v>34233</v>
      </c>
      <c r="R7538" t="s">
        <v>34233</v>
      </c>
      <c r="S7538" t="s">
        <v>34233</v>
      </c>
      <c r="T7538" t="s">
        <v>34233</v>
      </c>
      <c r="AD7538" t="str">
        <f t="shared" si="1170"/>
        <v/>
      </c>
      <c r="AE7538" t="str">
        <f t="shared" si="1167"/>
        <v/>
      </c>
      <c r="AF7538" t="str">
        <f t="shared" si="1168"/>
        <v/>
      </c>
      <c r="AG7538" t="str">
        <f t="shared" si="1169"/>
        <v/>
      </c>
      <c r="AH7538" t="str">
        <f t="shared" si="1172"/>
        <v/>
      </c>
      <c r="AI7538">
        <v>0.14499999999999999</v>
      </c>
      <c r="AJ7538" t="str">
        <f t="shared" si="1163"/>
        <v/>
      </c>
      <c r="AK7538" t="str">
        <f t="shared" si="1173"/>
        <v/>
      </c>
      <c r="AL7538" t="str">
        <f t="shared" si="1171"/>
        <v/>
      </c>
    </row>
    <row r="7539" spans="1:38" x14ac:dyDescent="0.2">
      <c r="A7539" t="s">
        <v>7241</v>
      </c>
      <c r="B7539" t="s">
        <v>52</v>
      </c>
      <c r="C7539" t="s">
        <v>7242</v>
      </c>
      <c r="D7539" s="1">
        <v>36192</v>
      </c>
      <c r="E7539" s="1">
        <v>43456</v>
      </c>
      <c r="F7539" t="s">
        <v>19</v>
      </c>
      <c r="I7539">
        <v>100</v>
      </c>
      <c r="J7539">
        <v>0</v>
      </c>
      <c r="K7539">
        <v>0</v>
      </c>
      <c r="L7539">
        <v>944</v>
      </c>
      <c r="M7539">
        <v>944</v>
      </c>
      <c r="N7539" t="s">
        <v>20</v>
      </c>
      <c r="O7539" t="s">
        <v>7243</v>
      </c>
      <c r="P7539" t="s">
        <v>28</v>
      </c>
      <c r="Q7539" t="s">
        <v>34233</v>
      </c>
      <c r="R7539" t="s">
        <v>34233</v>
      </c>
      <c r="S7539" t="s">
        <v>33807</v>
      </c>
      <c r="T7539" t="s">
        <v>34365</v>
      </c>
      <c r="U7539" t="s">
        <v>32634</v>
      </c>
      <c r="V7539" t="s">
        <v>35050</v>
      </c>
      <c r="X7539">
        <v>2</v>
      </c>
      <c r="Y7539">
        <v>1</v>
      </c>
      <c r="AB7539">
        <v>25</v>
      </c>
      <c r="AC7539">
        <v>1</v>
      </c>
      <c r="AD7539" t="str">
        <f t="shared" si="1170"/>
        <v/>
      </c>
      <c r="AE7539" t="str">
        <f t="shared" si="1167"/>
        <v/>
      </c>
      <c r="AF7539" t="str">
        <f t="shared" si="1168"/>
        <v/>
      </c>
      <c r="AG7539">
        <f t="shared" si="1169"/>
        <v>1</v>
      </c>
      <c r="AH7539">
        <f t="shared" si="1172"/>
        <v>2.8</v>
      </c>
      <c r="AI7539">
        <v>0.14499999999999999</v>
      </c>
      <c r="AJ7539">
        <f t="shared" si="1163"/>
        <v>0.40599999999999997</v>
      </c>
      <c r="AK7539" t="str">
        <f t="shared" si="1173"/>
        <v/>
      </c>
      <c r="AL7539" t="str">
        <f t="shared" si="1171"/>
        <v/>
      </c>
    </row>
    <row r="7540" spans="1:38" x14ac:dyDescent="0.2">
      <c r="A7540" t="s">
        <v>7097</v>
      </c>
      <c r="B7540" t="s">
        <v>52</v>
      </c>
      <c r="C7540" t="s">
        <v>7098</v>
      </c>
      <c r="D7540" s="1">
        <v>36192</v>
      </c>
      <c r="E7540" s="1">
        <v>43456</v>
      </c>
      <c r="F7540" t="s">
        <v>19</v>
      </c>
      <c r="I7540">
        <v>100</v>
      </c>
      <c r="J7540">
        <v>0</v>
      </c>
      <c r="K7540">
        <v>0</v>
      </c>
      <c r="L7540">
        <v>1167</v>
      </c>
      <c r="M7540">
        <v>1167</v>
      </c>
      <c r="N7540" t="s">
        <v>20</v>
      </c>
      <c r="O7540" t="s">
        <v>7099</v>
      </c>
      <c r="P7540" t="s">
        <v>28</v>
      </c>
      <c r="Q7540" t="s">
        <v>32794</v>
      </c>
      <c r="R7540" t="s">
        <v>33782</v>
      </c>
      <c r="S7540" t="s">
        <v>32628</v>
      </c>
      <c r="T7540" t="s">
        <v>34357</v>
      </c>
      <c r="U7540" t="s">
        <v>32634</v>
      </c>
      <c r="V7540" t="s">
        <v>35050</v>
      </c>
      <c r="X7540">
        <v>2</v>
      </c>
      <c r="Y7540">
        <v>1</v>
      </c>
      <c r="AB7540">
        <v>25</v>
      </c>
      <c r="AC7540">
        <v>1</v>
      </c>
      <c r="AD7540" t="str">
        <f t="shared" si="1170"/>
        <v/>
      </c>
      <c r="AE7540" t="str">
        <f t="shared" si="1167"/>
        <v/>
      </c>
      <c r="AF7540" t="str">
        <f t="shared" si="1168"/>
        <v/>
      </c>
      <c r="AG7540">
        <f t="shared" si="1169"/>
        <v>1</v>
      </c>
      <c r="AH7540">
        <f t="shared" si="1172"/>
        <v>2.8</v>
      </c>
      <c r="AI7540">
        <v>0.14499999999999999</v>
      </c>
      <c r="AJ7540">
        <f t="shared" si="1163"/>
        <v>0.40599999999999997</v>
      </c>
      <c r="AK7540" t="str">
        <f t="shared" si="1173"/>
        <v/>
      </c>
      <c r="AL7540" t="str">
        <f t="shared" si="1171"/>
        <v/>
      </c>
    </row>
    <row r="7541" spans="1:38" x14ac:dyDescent="0.2">
      <c r="A7541" t="s">
        <v>7190</v>
      </c>
      <c r="B7541" t="s">
        <v>52</v>
      </c>
      <c r="C7541" t="s">
        <v>7191</v>
      </c>
      <c r="D7541" s="1">
        <v>36192</v>
      </c>
      <c r="E7541" s="1">
        <v>43456</v>
      </c>
      <c r="F7541" t="s">
        <v>19</v>
      </c>
      <c r="I7541">
        <v>100</v>
      </c>
      <c r="J7541">
        <v>0</v>
      </c>
      <c r="K7541">
        <v>0</v>
      </c>
      <c r="L7541">
        <v>900</v>
      </c>
      <c r="M7541">
        <v>900</v>
      </c>
      <c r="N7541" t="s">
        <v>20</v>
      </c>
      <c r="O7541" t="s">
        <v>7192</v>
      </c>
      <c r="P7541" t="s">
        <v>28</v>
      </c>
      <c r="Q7541" t="s">
        <v>34233</v>
      </c>
      <c r="R7541" t="s">
        <v>34233</v>
      </c>
      <c r="S7541" t="s">
        <v>32628</v>
      </c>
      <c r="T7541" t="s">
        <v>34357</v>
      </c>
      <c r="U7541" t="s">
        <v>32634</v>
      </c>
      <c r="V7541" t="s">
        <v>35050</v>
      </c>
      <c r="X7541">
        <v>2</v>
      </c>
      <c r="Y7541">
        <v>1</v>
      </c>
      <c r="AB7541">
        <v>25</v>
      </c>
      <c r="AC7541">
        <v>1</v>
      </c>
      <c r="AD7541" t="str">
        <f t="shared" si="1170"/>
        <v/>
      </c>
      <c r="AE7541" t="str">
        <f t="shared" si="1167"/>
        <v/>
      </c>
      <c r="AF7541" t="str">
        <f t="shared" si="1168"/>
        <v/>
      </c>
      <c r="AG7541">
        <f t="shared" si="1169"/>
        <v>1</v>
      </c>
      <c r="AH7541">
        <f t="shared" si="1172"/>
        <v>2.8</v>
      </c>
      <c r="AI7541">
        <v>0.14499999999999999</v>
      </c>
      <c r="AJ7541">
        <f t="shared" si="1163"/>
        <v>0.40599999999999997</v>
      </c>
      <c r="AK7541" t="str">
        <f t="shared" si="1173"/>
        <v/>
      </c>
      <c r="AL7541" t="str">
        <f t="shared" si="1171"/>
        <v/>
      </c>
    </row>
    <row r="7542" spans="1:38" x14ac:dyDescent="0.2">
      <c r="A7542" t="s">
        <v>7187</v>
      </c>
      <c r="B7542" t="s">
        <v>52</v>
      </c>
      <c r="C7542" t="s">
        <v>7188</v>
      </c>
      <c r="D7542" s="1">
        <v>36192</v>
      </c>
      <c r="E7542" s="1">
        <v>43456</v>
      </c>
      <c r="F7542" t="s">
        <v>19</v>
      </c>
      <c r="I7542">
        <v>100</v>
      </c>
      <c r="J7542">
        <v>0</v>
      </c>
      <c r="K7542">
        <v>0</v>
      </c>
      <c r="L7542">
        <v>902</v>
      </c>
      <c r="M7542">
        <v>902</v>
      </c>
      <c r="N7542" t="s">
        <v>20</v>
      </c>
      <c r="O7542" t="s">
        <v>7189</v>
      </c>
      <c r="P7542" t="s">
        <v>28</v>
      </c>
      <c r="Q7542" t="s">
        <v>34233</v>
      </c>
      <c r="R7542" t="s">
        <v>34233</v>
      </c>
      <c r="S7542" t="s">
        <v>33797</v>
      </c>
      <c r="T7542" t="s">
        <v>34349</v>
      </c>
      <c r="U7542" t="s">
        <v>32634</v>
      </c>
      <c r="V7542" t="s">
        <v>35050</v>
      </c>
      <c r="X7542">
        <v>2</v>
      </c>
      <c r="Y7542">
        <v>1</v>
      </c>
      <c r="AB7542">
        <v>25</v>
      </c>
      <c r="AC7542">
        <v>1</v>
      </c>
      <c r="AD7542" t="str">
        <f t="shared" si="1170"/>
        <v/>
      </c>
      <c r="AE7542" t="str">
        <f t="shared" si="1167"/>
        <v/>
      </c>
      <c r="AF7542" t="str">
        <f t="shared" si="1168"/>
        <v/>
      </c>
      <c r="AG7542">
        <f t="shared" si="1169"/>
        <v>1</v>
      </c>
      <c r="AH7542">
        <f t="shared" si="1172"/>
        <v>2.8</v>
      </c>
      <c r="AI7542">
        <v>0.14499999999999999</v>
      </c>
      <c r="AJ7542">
        <f t="shared" si="1163"/>
        <v>0.40599999999999997</v>
      </c>
      <c r="AK7542" t="str">
        <f t="shared" si="1173"/>
        <v/>
      </c>
      <c r="AL7542" t="str">
        <f t="shared" si="1171"/>
        <v/>
      </c>
    </row>
    <row r="7543" spans="1:38" x14ac:dyDescent="0.2">
      <c r="A7543" t="s">
        <v>7103</v>
      </c>
      <c r="B7543" t="s">
        <v>52</v>
      </c>
      <c r="C7543" t="s">
        <v>7104</v>
      </c>
      <c r="D7543" s="1">
        <v>36192</v>
      </c>
      <c r="E7543" s="1">
        <v>43456</v>
      </c>
      <c r="F7543" t="s">
        <v>19</v>
      </c>
      <c r="I7543">
        <v>100</v>
      </c>
      <c r="J7543">
        <v>0</v>
      </c>
      <c r="K7543">
        <v>0</v>
      </c>
      <c r="L7543">
        <v>1498</v>
      </c>
      <c r="M7543">
        <v>1498</v>
      </c>
      <c r="N7543" t="s">
        <v>20</v>
      </c>
      <c r="O7543" t="s">
        <v>7105</v>
      </c>
      <c r="P7543" t="s">
        <v>28</v>
      </c>
      <c r="Q7543" t="s">
        <v>32794</v>
      </c>
      <c r="R7543" t="s">
        <v>33782</v>
      </c>
      <c r="S7543" t="s">
        <v>33797</v>
      </c>
      <c r="T7543" t="s">
        <v>34365</v>
      </c>
      <c r="U7543" t="s">
        <v>32634</v>
      </c>
      <c r="V7543" t="s">
        <v>35050</v>
      </c>
      <c r="X7543">
        <v>2</v>
      </c>
      <c r="Y7543">
        <v>1</v>
      </c>
      <c r="AB7543">
        <v>25</v>
      </c>
      <c r="AC7543">
        <v>1</v>
      </c>
      <c r="AD7543" t="str">
        <f t="shared" si="1170"/>
        <v/>
      </c>
      <c r="AE7543" t="str">
        <f t="shared" si="1167"/>
        <v/>
      </c>
      <c r="AF7543" t="str">
        <f t="shared" si="1168"/>
        <v/>
      </c>
      <c r="AG7543">
        <f t="shared" si="1169"/>
        <v>1</v>
      </c>
      <c r="AH7543">
        <f t="shared" si="1172"/>
        <v>2.8</v>
      </c>
      <c r="AI7543">
        <v>0.14499999999999999</v>
      </c>
      <c r="AJ7543">
        <f t="shared" si="1163"/>
        <v>0.40599999999999997</v>
      </c>
      <c r="AK7543" t="str">
        <f t="shared" si="1173"/>
        <v/>
      </c>
      <c r="AL7543" t="str">
        <f t="shared" si="1171"/>
        <v/>
      </c>
    </row>
    <row r="7544" spans="1:38" x14ac:dyDescent="0.2">
      <c r="A7544" t="s">
        <v>18108</v>
      </c>
      <c r="B7544" t="s">
        <v>52</v>
      </c>
      <c r="C7544" t="s">
        <v>18109</v>
      </c>
      <c r="D7544" s="1">
        <v>37880</v>
      </c>
      <c r="E7544" s="1">
        <v>43456</v>
      </c>
      <c r="F7544" t="s">
        <v>19</v>
      </c>
      <c r="I7544">
        <v>100</v>
      </c>
      <c r="J7544">
        <v>0</v>
      </c>
      <c r="K7544">
        <v>0</v>
      </c>
      <c r="L7544">
        <v>894</v>
      </c>
      <c r="M7544">
        <v>894</v>
      </c>
      <c r="N7544" t="s">
        <v>20</v>
      </c>
      <c r="O7544" t="s">
        <v>18110</v>
      </c>
      <c r="P7544" t="s">
        <v>28</v>
      </c>
      <c r="Q7544" t="s">
        <v>34233</v>
      </c>
      <c r="R7544" t="s">
        <v>34233</v>
      </c>
      <c r="S7544" t="s">
        <v>32628</v>
      </c>
      <c r="T7544" t="s">
        <v>34233</v>
      </c>
      <c r="U7544" t="s">
        <v>32634</v>
      </c>
      <c r="V7544" t="s">
        <v>35050</v>
      </c>
      <c r="X7544">
        <v>2</v>
      </c>
      <c r="Y7544">
        <v>1</v>
      </c>
      <c r="AB7544">
        <v>25</v>
      </c>
      <c r="AC7544">
        <v>1</v>
      </c>
      <c r="AD7544" t="str">
        <f t="shared" si="1170"/>
        <v/>
      </c>
      <c r="AE7544" t="str">
        <f t="shared" si="1167"/>
        <v/>
      </c>
      <c r="AF7544" t="str">
        <f t="shared" si="1168"/>
        <v/>
      </c>
      <c r="AG7544">
        <f t="shared" si="1169"/>
        <v>1</v>
      </c>
      <c r="AH7544">
        <f t="shared" si="1172"/>
        <v>2.8</v>
      </c>
      <c r="AI7544">
        <v>0.14499999999999999</v>
      </c>
      <c r="AJ7544">
        <f t="shared" si="1163"/>
        <v>0.40599999999999997</v>
      </c>
      <c r="AK7544" t="str">
        <f t="shared" si="1173"/>
        <v/>
      </c>
      <c r="AL7544" t="str">
        <f t="shared" si="1171"/>
        <v/>
      </c>
    </row>
    <row r="7545" spans="1:38" x14ac:dyDescent="0.2">
      <c r="A7545" t="s">
        <v>11535</v>
      </c>
      <c r="B7545" t="s">
        <v>52</v>
      </c>
      <c r="C7545" t="s">
        <v>11536</v>
      </c>
      <c r="D7545" s="1">
        <v>36545</v>
      </c>
      <c r="E7545" s="1">
        <v>43456</v>
      </c>
      <c r="F7545" t="s">
        <v>19</v>
      </c>
      <c r="I7545">
        <v>100</v>
      </c>
      <c r="J7545">
        <v>0</v>
      </c>
      <c r="K7545">
        <v>0</v>
      </c>
      <c r="L7545">
        <v>904</v>
      </c>
      <c r="M7545">
        <v>904</v>
      </c>
      <c r="N7545" t="s">
        <v>20</v>
      </c>
      <c r="O7545" t="s">
        <v>11537</v>
      </c>
      <c r="P7545" t="s">
        <v>28</v>
      </c>
      <c r="Q7545" t="s">
        <v>34233</v>
      </c>
      <c r="R7545" t="s">
        <v>34233</v>
      </c>
      <c r="S7545" t="s">
        <v>32628</v>
      </c>
      <c r="T7545" t="s">
        <v>34357</v>
      </c>
      <c r="U7545" t="s">
        <v>32634</v>
      </c>
      <c r="V7545" t="s">
        <v>35050</v>
      </c>
      <c r="X7545">
        <v>2</v>
      </c>
      <c r="Y7545">
        <v>1</v>
      </c>
      <c r="AB7545">
        <v>25</v>
      </c>
      <c r="AC7545">
        <v>1</v>
      </c>
      <c r="AD7545" t="str">
        <f t="shared" si="1170"/>
        <v/>
      </c>
      <c r="AE7545" t="str">
        <f t="shared" si="1167"/>
        <v/>
      </c>
      <c r="AF7545" t="str">
        <f t="shared" si="1168"/>
        <v/>
      </c>
      <c r="AG7545">
        <f t="shared" si="1169"/>
        <v>1</v>
      </c>
      <c r="AH7545">
        <f t="shared" si="1172"/>
        <v>2.8</v>
      </c>
      <c r="AI7545">
        <v>0.14499999999999999</v>
      </c>
      <c r="AJ7545">
        <f t="shared" si="1163"/>
        <v>0.40599999999999997</v>
      </c>
      <c r="AK7545" t="str">
        <f t="shared" si="1173"/>
        <v/>
      </c>
      <c r="AL7545" t="str">
        <f t="shared" si="1171"/>
        <v/>
      </c>
    </row>
    <row r="7546" spans="1:38" x14ac:dyDescent="0.2">
      <c r="A7546" t="s">
        <v>7100</v>
      </c>
      <c r="B7546" t="s">
        <v>52</v>
      </c>
      <c r="C7546" t="s">
        <v>7101</v>
      </c>
      <c r="D7546" s="1">
        <v>36192</v>
      </c>
      <c r="E7546" s="1">
        <v>43951</v>
      </c>
      <c r="F7546" t="s">
        <v>19</v>
      </c>
      <c r="I7546">
        <v>100</v>
      </c>
      <c r="J7546">
        <v>0</v>
      </c>
      <c r="K7546">
        <v>0</v>
      </c>
      <c r="L7546">
        <v>1505</v>
      </c>
      <c r="M7546">
        <v>1505</v>
      </c>
      <c r="N7546" t="s">
        <v>20</v>
      </c>
      <c r="O7546" t="s">
        <v>7102</v>
      </c>
      <c r="P7546" t="s">
        <v>28</v>
      </c>
      <c r="Q7546" t="s">
        <v>34233</v>
      </c>
      <c r="R7546" t="s">
        <v>34233</v>
      </c>
      <c r="S7546" t="s">
        <v>32628</v>
      </c>
      <c r="T7546" t="s">
        <v>34365</v>
      </c>
      <c r="U7546" t="s">
        <v>32634</v>
      </c>
      <c r="V7546" t="s">
        <v>35050</v>
      </c>
      <c r="X7546">
        <v>2</v>
      </c>
      <c r="Y7546">
        <v>1</v>
      </c>
      <c r="AB7546">
        <v>25</v>
      </c>
      <c r="AC7546">
        <v>1</v>
      </c>
      <c r="AD7546" t="str">
        <f t="shared" si="1170"/>
        <v/>
      </c>
      <c r="AE7546" t="str">
        <f t="shared" si="1167"/>
        <v/>
      </c>
      <c r="AF7546" t="str">
        <f t="shared" si="1168"/>
        <v/>
      </c>
      <c r="AG7546">
        <f t="shared" si="1169"/>
        <v>1</v>
      </c>
      <c r="AH7546">
        <f t="shared" si="1172"/>
        <v>2.8</v>
      </c>
      <c r="AI7546">
        <v>0.14499999999999999</v>
      </c>
      <c r="AJ7546">
        <f t="shared" si="1163"/>
        <v>0.40599999999999997</v>
      </c>
      <c r="AK7546" t="str">
        <f t="shared" si="1173"/>
        <v/>
      </c>
      <c r="AL7546" t="str">
        <f t="shared" si="1171"/>
        <v/>
      </c>
    </row>
    <row r="7547" spans="1:38" x14ac:dyDescent="0.2">
      <c r="A7547" t="s">
        <v>28301</v>
      </c>
      <c r="B7547" t="s">
        <v>52</v>
      </c>
      <c r="C7547" t="s">
        <v>28302</v>
      </c>
      <c r="D7547" s="1">
        <v>42521</v>
      </c>
      <c r="E7547" s="1">
        <v>44546</v>
      </c>
      <c r="F7547" t="s">
        <v>26</v>
      </c>
      <c r="I7547">
        <v>100</v>
      </c>
      <c r="J7547">
        <v>0</v>
      </c>
      <c r="K7547">
        <v>0</v>
      </c>
      <c r="L7547">
        <v>7493</v>
      </c>
      <c r="M7547">
        <v>7493</v>
      </c>
      <c r="N7547" t="s">
        <v>20</v>
      </c>
      <c r="O7547" t="s">
        <v>28303</v>
      </c>
      <c r="P7547" t="s">
        <v>44</v>
      </c>
      <c r="Q7547" t="s">
        <v>34233</v>
      </c>
      <c r="R7547" t="s">
        <v>34233</v>
      </c>
      <c r="S7547" t="s">
        <v>34233</v>
      </c>
      <c r="T7547" t="s">
        <v>34233</v>
      </c>
      <c r="AD7547" t="str">
        <f t="shared" si="1170"/>
        <v/>
      </c>
      <c r="AE7547" t="str">
        <f t="shared" si="1167"/>
        <v/>
      </c>
      <c r="AF7547" t="str">
        <f t="shared" si="1168"/>
        <v/>
      </c>
      <c r="AG7547" t="str">
        <f t="shared" si="1169"/>
        <v/>
      </c>
      <c r="AH7547" t="str">
        <f t="shared" si="1172"/>
        <v/>
      </c>
      <c r="AI7547">
        <v>0.14499999999999999</v>
      </c>
      <c r="AJ7547" t="str">
        <f t="shared" ref="AJ7547:AJ7610" si="1174">IF(COUNTBLANK(AH7547),"",AH7547*AI7547)</f>
        <v/>
      </c>
      <c r="AK7547" t="str">
        <f t="shared" si="1173"/>
        <v/>
      </c>
      <c r="AL7547" t="str">
        <f t="shared" si="1171"/>
        <v/>
      </c>
    </row>
    <row r="7548" spans="1:38" x14ac:dyDescent="0.2">
      <c r="A7548" t="s">
        <v>16265</v>
      </c>
      <c r="B7548" t="s">
        <v>52</v>
      </c>
      <c r="C7548" t="s">
        <v>16266</v>
      </c>
      <c r="D7548" s="1">
        <v>37540</v>
      </c>
      <c r="E7548" s="1">
        <v>43456</v>
      </c>
      <c r="F7548" t="s">
        <v>19</v>
      </c>
      <c r="I7548">
        <v>100</v>
      </c>
      <c r="J7548">
        <v>0</v>
      </c>
      <c r="K7548">
        <v>0</v>
      </c>
      <c r="L7548">
        <v>1136</v>
      </c>
      <c r="M7548">
        <v>1136</v>
      </c>
      <c r="N7548" t="s">
        <v>20</v>
      </c>
      <c r="O7548" t="s">
        <v>16267</v>
      </c>
      <c r="P7548" t="s">
        <v>28</v>
      </c>
      <c r="Q7548" t="s">
        <v>34233</v>
      </c>
      <c r="R7548" t="s">
        <v>34233</v>
      </c>
      <c r="S7548" t="s">
        <v>32628</v>
      </c>
      <c r="T7548" t="s">
        <v>34357</v>
      </c>
      <c r="U7548" t="s">
        <v>32634</v>
      </c>
      <c r="V7548" t="s">
        <v>33346</v>
      </c>
      <c r="X7548">
        <v>2</v>
      </c>
      <c r="Y7548">
        <v>1</v>
      </c>
      <c r="AA7548">
        <v>9</v>
      </c>
      <c r="AB7548">
        <v>15</v>
      </c>
      <c r="AC7548">
        <v>1</v>
      </c>
      <c r="AD7548" t="str">
        <f t="shared" si="1170"/>
        <v/>
      </c>
      <c r="AE7548" t="str">
        <f t="shared" si="1167"/>
        <v/>
      </c>
      <c r="AF7548" t="str">
        <f t="shared" si="1168"/>
        <v/>
      </c>
      <c r="AG7548">
        <f t="shared" si="1169"/>
        <v>1</v>
      </c>
      <c r="AH7548">
        <f t="shared" si="1172"/>
        <v>2.8</v>
      </c>
      <c r="AI7548">
        <v>0.14499999999999999</v>
      </c>
      <c r="AJ7548">
        <f t="shared" si="1174"/>
        <v>0.40599999999999997</v>
      </c>
      <c r="AK7548" t="str">
        <f t="shared" si="1173"/>
        <v/>
      </c>
      <c r="AL7548" t="str">
        <f t="shared" si="1171"/>
        <v/>
      </c>
    </row>
    <row r="7549" spans="1:38" x14ac:dyDescent="0.2">
      <c r="A7549" t="s">
        <v>7082</v>
      </c>
      <c r="B7549" t="s">
        <v>52</v>
      </c>
      <c r="C7549" t="s">
        <v>7083</v>
      </c>
      <c r="D7549" s="1">
        <v>36192</v>
      </c>
      <c r="E7549" s="1">
        <v>43456</v>
      </c>
      <c r="F7549" t="s">
        <v>19</v>
      </c>
      <c r="I7549">
        <v>100</v>
      </c>
      <c r="J7549">
        <v>0</v>
      </c>
      <c r="K7549">
        <v>0</v>
      </c>
      <c r="L7549">
        <v>1161</v>
      </c>
      <c r="M7549">
        <v>1161</v>
      </c>
      <c r="N7549" t="s">
        <v>20</v>
      </c>
      <c r="O7549" t="s">
        <v>7084</v>
      </c>
      <c r="P7549" t="s">
        <v>28</v>
      </c>
      <c r="Q7549" t="s">
        <v>34233</v>
      </c>
      <c r="R7549" t="s">
        <v>34233</v>
      </c>
      <c r="S7549" t="s">
        <v>33797</v>
      </c>
      <c r="T7549" t="s">
        <v>34357</v>
      </c>
      <c r="U7549" t="s">
        <v>32634</v>
      </c>
      <c r="V7549" t="s">
        <v>35050</v>
      </c>
      <c r="X7549">
        <v>2</v>
      </c>
      <c r="Y7549">
        <v>1</v>
      </c>
      <c r="AB7549">
        <v>25</v>
      </c>
      <c r="AC7549">
        <v>1</v>
      </c>
      <c r="AD7549" t="str">
        <f t="shared" si="1170"/>
        <v/>
      </c>
      <c r="AE7549" t="str">
        <f t="shared" si="1167"/>
        <v/>
      </c>
      <c r="AF7549" t="str">
        <f t="shared" si="1168"/>
        <v/>
      </c>
      <c r="AG7549">
        <f t="shared" si="1169"/>
        <v>1</v>
      </c>
      <c r="AH7549">
        <f t="shared" si="1172"/>
        <v>2.8</v>
      </c>
      <c r="AI7549">
        <v>0.14499999999999999</v>
      </c>
      <c r="AJ7549">
        <f t="shared" si="1174"/>
        <v>0.40599999999999997</v>
      </c>
      <c r="AK7549" t="str">
        <f t="shared" si="1173"/>
        <v/>
      </c>
      <c r="AL7549" t="str">
        <f t="shared" si="1171"/>
        <v/>
      </c>
    </row>
    <row r="7550" spans="1:38" x14ac:dyDescent="0.2">
      <c r="A7550" t="s">
        <v>20872</v>
      </c>
      <c r="B7550" t="s">
        <v>52</v>
      </c>
      <c r="C7550" t="s">
        <v>20873</v>
      </c>
      <c r="D7550" s="1">
        <v>38474</v>
      </c>
      <c r="E7550" s="1">
        <v>43456</v>
      </c>
      <c r="F7550" t="s">
        <v>19</v>
      </c>
      <c r="I7550">
        <v>100</v>
      </c>
      <c r="J7550">
        <v>0</v>
      </c>
      <c r="K7550">
        <v>0</v>
      </c>
      <c r="L7550">
        <v>1243</v>
      </c>
      <c r="M7550">
        <v>1243</v>
      </c>
      <c r="N7550" t="s">
        <v>20</v>
      </c>
      <c r="O7550" t="s">
        <v>20874</v>
      </c>
      <c r="P7550" t="s">
        <v>28</v>
      </c>
      <c r="Q7550" t="s">
        <v>34233</v>
      </c>
      <c r="R7550" t="s">
        <v>34233</v>
      </c>
      <c r="S7550" t="s">
        <v>32628</v>
      </c>
      <c r="T7550" t="s">
        <v>34357</v>
      </c>
      <c r="U7550" t="s">
        <v>32634</v>
      </c>
      <c r="V7550" t="s">
        <v>33347</v>
      </c>
      <c r="W7550">
        <v>248</v>
      </c>
      <c r="X7550">
        <v>2</v>
      </c>
      <c r="Y7550" t="s">
        <v>32654</v>
      </c>
      <c r="AB7550">
        <v>20</v>
      </c>
      <c r="AC7550">
        <v>1</v>
      </c>
      <c r="AD7550" t="str">
        <f t="shared" si="1170"/>
        <v/>
      </c>
      <c r="AE7550" t="str">
        <f t="shared" si="1167"/>
        <v/>
      </c>
      <c r="AF7550" t="str">
        <f t="shared" si="1168"/>
        <v/>
      </c>
      <c r="AG7550">
        <f t="shared" si="1169"/>
        <v>1</v>
      </c>
      <c r="AH7550">
        <f t="shared" si="1172"/>
        <v>2.8</v>
      </c>
      <c r="AI7550">
        <v>0.14499999999999999</v>
      </c>
      <c r="AJ7550">
        <f t="shared" si="1174"/>
        <v>0.40599999999999997</v>
      </c>
      <c r="AK7550" t="str">
        <f t="shared" si="1173"/>
        <v/>
      </c>
      <c r="AL7550" t="str">
        <f t="shared" si="1171"/>
        <v/>
      </c>
    </row>
    <row r="7551" spans="1:38" x14ac:dyDescent="0.2">
      <c r="A7551" t="s">
        <v>28528</v>
      </c>
      <c r="B7551" t="s">
        <v>52</v>
      </c>
      <c r="C7551" t="s">
        <v>28529</v>
      </c>
      <c r="D7551" s="1">
        <v>42438</v>
      </c>
      <c r="E7551" s="1">
        <v>43456</v>
      </c>
      <c r="F7551" t="s">
        <v>19</v>
      </c>
      <c r="I7551">
        <v>100</v>
      </c>
      <c r="J7551">
        <v>0</v>
      </c>
      <c r="K7551">
        <v>0</v>
      </c>
      <c r="L7551">
        <v>1415</v>
      </c>
      <c r="M7551">
        <v>1415</v>
      </c>
      <c r="N7551" t="s">
        <v>20</v>
      </c>
      <c r="O7551" t="s">
        <v>28530</v>
      </c>
      <c r="P7551" t="s">
        <v>28</v>
      </c>
      <c r="Q7551" t="s">
        <v>34233</v>
      </c>
      <c r="R7551" t="s">
        <v>34233</v>
      </c>
      <c r="S7551" t="s">
        <v>33797</v>
      </c>
      <c r="T7551" t="s">
        <v>34349</v>
      </c>
      <c r="U7551" t="s">
        <v>32634</v>
      </c>
      <c r="V7551" t="s">
        <v>33347</v>
      </c>
      <c r="W7551">
        <v>283</v>
      </c>
      <c r="X7551">
        <v>2</v>
      </c>
      <c r="Y7551" t="s">
        <v>32654</v>
      </c>
      <c r="AB7551">
        <v>20</v>
      </c>
      <c r="AC7551">
        <v>1</v>
      </c>
      <c r="AD7551" t="str">
        <f t="shared" si="1170"/>
        <v/>
      </c>
      <c r="AE7551" t="str">
        <f t="shared" si="1167"/>
        <v/>
      </c>
      <c r="AF7551" t="str">
        <f t="shared" si="1168"/>
        <v/>
      </c>
      <c r="AG7551">
        <f t="shared" si="1169"/>
        <v>1</v>
      </c>
      <c r="AH7551">
        <f t="shared" si="1172"/>
        <v>2.8</v>
      </c>
      <c r="AI7551">
        <v>0.14499999999999999</v>
      </c>
      <c r="AJ7551">
        <f t="shared" si="1174"/>
        <v>0.40599999999999997</v>
      </c>
      <c r="AK7551" t="str">
        <f t="shared" si="1173"/>
        <v/>
      </c>
      <c r="AL7551" t="str">
        <f t="shared" si="1171"/>
        <v/>
      </c>
    </row>
    <row r="7552" spans="1:38" x14ac:dyDescent="0.2">
      <c r="A7552" t="s">
        <v>7079</v>
      </c>
      <c r="B7552" t="s">
        <v>52</v>
      </c>
      <c r="C7552" t="s">
        <v>7080</v>
      </c>
      <c r="D7552" s="1">
        <v>36192</v>
      </c>
      <c r="E7552" s="1">
        <v>43456</v>
      </c>
      <c r="F7552" t="s">
        <v>19</v>
      </c>
      <c r="I7552">
        <v>100</v>
      </c>
      <c r="J7552">
        <v>0</v>
      </c>
      <c r="K7552">
        <v>0</v>
      </c>
      <c r="L7552">
        <v>928</v>
      </c>
      <c r="M7552">
        <v>928</v>
      </c>
      <c r="N7552" t="s">
        <v>20</v>
      </c>
      <c r="O7552" t="s">
        <v>7081</v>
      </c>
      <c r="P7552" t="s">
        <v>28</v>
      </c>
      <c r="Q7552" t="s">
        <v>34233</v>
      </c>
      <c r="R7552" t="s">
        <v>34233</v>
      </c>
      <c r="S7552" t="s">
        <v>33797</v>
      </c>
      <c r="T7552" t="s">
        <v>34365</v>
      </c>
      <c r="U7552" t="s">
        <v>32634</v>
      </c>
      <c r="V7552" t="s">
        <v>35050</v>
      </c>
      <c r="X7552">
        <v>2</v>
      </c>
      <c r="Y7552">
        <v>1</v>
      </c>
      <c r="AB7552">
        <v>25</v>
      </c>
      <c r="AC7552">
        <v>1</v>
      </c>
      <c r="AD7552" t="str">
        <f t="shared" si="1170"/>
        <v/>
      </c>
      <c r="AE7552" t="str">
        <f t="shared" si="1167"/>
        <v/>
      </c>
      <c r="AF7552" t="str">
        <f t="shared" si="1168"/>
        <v/>
      </c>
      <c r="AG7552">
        <f t="shared" si="1169"/>
        <v>1</v>
      </c>
      <c r="AH7552">
        <f t="shared" si="1172"/>
        <v>2.8</v>
      </c>
      <c r="AI7552">
        <v>0.14499999999999999</v>
      </c>
      <c r="AJ7552">
        <f t="shared" si="1174"/>
        <v>0.40599999999999997</v>
      </c>
      <c r="AK7552" t="str">
        <f t="shared" si="1173"/>
        <v/>
      </c>
      <c r="AL7552" t="str">
        <f t="shared" si="1171"/>
        <v/>
      </c>
    </row>
    <row r="7553" spans="1:39" x14ac:dyDescent="0.2">
      <c r="A7553" t="s">
        <v>14907</v>
      </c>
      <c r="B7553" t="s">
        <v>52</v>
      </c>
      <c r="C7553" t="s">
        <v>14908</v>
      </c>
      <c r="D7553" s="1">
        <v>37333</v>
      </c>
      <c r="E7553" s="1">
        <v>43456</v>
      </c>
      <c r="F7553" t="s">
        <v>19</v>
      </c>
      <c r="I7553">
        <v>100</v>
      </c>
      <c r="J7553">
        <v>0</v>
      </c>
      <c r="K7553">
        <v>0</v>
      </c>
      <c r="L7553">
        <v>1245</v>
      </c>
      <c r="M7553">
        <v>1245</v>
      </c>
      <c r="N7553" t="s">
        <v>20</v>
      </c>
      <c r="O7553" t="s">
        <v>14909</v>
      </c>
      <c r="P7553" t="s">
        <v>28</v>
      </c>
      <c r="Q7553" t="s">
        <v>34233</v>
      </c>
      <c r="R7553" t="s">
        <v>34233</v>
      </c>
      <c r="S7553" t="s">
        <v>32628</v>
      </c>
      <c r="T7553" t="s">
        <v>34349</v>
      </c>
      <c r="U7553" t="s">
        <v>32634</v>
      </c>
      <c r="V7553" t="s">
        <v>33347</v>
      </c>
      <c r="W7553">
        <v>249</v>
      </c>
      <c r="X7553">
        <v>2</v>
      </c>
      <c r="Y7553" t="s">
        <v>32654</v>
      </c>
      <c r="AB7553">
        <v>20</v>
      </c>
      <c r="AC7553">
        <v>1</v>
      </c>
      <c r="AD7553" t="str">
        <f t="shared" si="1170"/>
        <v/>
      </c>
      <c r="AE7553" t="str">
        <f t="shared" si="1167"/>
        <v/>
      </c>
      <c r="AF7553" t="str">
        <f t="shared" si="1168"/>
        <v/>
      </c>
      <c r="AG7553">
        <f t="shared" si="1169"/>
        <v>1</v>
      </c>
      <c r="AH7553">
        <f t="shared" si="1172"/>
        <v>2.8</v>
      </c>
      <c r="AI7553">
        <v>0.14499999999999999</v>
      </c>
      <c r="AJ7553">
        <f t="shared" si="1174"/>
        <v>0.40599999999999997</v>
      </c>
      <c r="AK7553" t="str">
        <f t="shared" si="1173"/>
        <v/>
      </c>
      <c r="AL7553" t="str">
        <f t="shared" si="1171"/>
        <v/>
      </c>
    </row>
    <row r="7554" spans="1:39" x14ac:dyDescent="0.2">
      <c r="A7554" t="s">
        <v>7013</v>
      </c>
      <c r="B7554" t="s">
        <v>52</v>
      </c>
      <c r="C7554" t="s">
        <v>7014</v>
      </c>
      <c r="D7554" s="1">
        <v>36192</v>
      </c>
      <c r="E7554" s="1">
        <v>44546</v>
      </c>
      <c r="F7554" t="s">
        <v>19</v>
      </c>
      <c r="I7554">
        <v>100</v>
      </c>
      <c r="J7554">
        <v>0</v>
      </c>
      <c r="K7554">
        <v>0</v>
      </c>
      <c r="L7554">
        <v>1484</v>
      </c>
      <c r="M7554">
        <v>1484</v>
      </c>
      <c r="N7554" t="s">
        <v>20</v>
      </c>
      <c r="O7554" t="s">
        <v>7015</v>
      </c>
      <c r="P7554" t="s">
        <v>28</v>
      </c>
      <c r="Q7554" t="s">
        <v>34233</v>
      </c>
      <c r="R7554" t="s">
        <v>34233</v>
      </c>
      <c r="S7554" t="s">
        <v>33797</v>
      </c>
      <c r="T7554" t="s">
        <v>34350</v>
      </c>
      <c r="U7554" t="s">
        <v>32634</v>
      </c>
      <c r="V7554" t="s">
        <v>35050</v>
      </c>
      <c r="X7554">
        <v>2</v>
      </c>
      <c r="Y7554">
        <v>1</v>
      </c>
      <c r="AB7554">
        <v>25</v>
      </c>
      <c r="AC7554">
        <v>1</v>
      </c>
      <c r="AD7554" t="str">
        <f t="shared" si="1170"/>
        <v/>
      </c>
      <c r="AE7554" t="str">
        <f t="shared" si="1167"/>
        <v/>
      </c>
      <c r="AF7554" t="str">
        <f t="shared" si="1168"/>
        <v/>
      </c>
      <c r="AG7554">
        <f t="shared" si="1169"/>
        <v>1</v>
      </c>
      <c r="AH7554">
        <f t="shared" si="1172"/>
        <v>2.8</v>
      </c>
      <c r="AI7554">
        <v>0.14499999999999999</v>
      </c>
      <c r="AJ7554">
        <f t="shared" si="1174"/>
        <v>0.40599999999999997</v>
      </c>
      <c r="AK7554" t="str">
        <f t="shared" si="1173"/>
        <v/>
      </c>
      <c r="AL7554" t="str">
        <f t="shared" si="1171"/>
        <v/>
      </c>
    </row>
    <row r="7555" spans="1:39" x14ac:dyDescent="0.2">
      <c r="A7555" t="s">
        <v>7010</v>
      </c>
      <c r="B7555" t="s">
        <v>52</v>
      </c>
      <c r="C7555" t="s">
        <v>7011</v>
      </c>
      <c r="D7555" s="1">
        <v>36192</v>
      </c>
      <c r="E7555" s="1">
        <v>44546</v>
      </c>
      <c r="F7555" t="s">
        <v>19</v>
      </c>
      <c r="I7555">
        <v>100</v>
      </c>
      <c r="J7555">
        <v>0</v>
      </c>
      <c r="K7555">
        <v>0</v>
      </c>
      <c r="L7555">
        <v>2074</v>
      </c>
      <c r="M7555">
        <v>2074</v>
      </c>
      <c r="N7555" t="s">
        <v>20</v>
      </c>
      <c r="O7555" t="s">
        <v>7012</v>
      </c>
      <c r="P7555" t="s">
        <v>28</v>
      </c>
      <c r="Q7555" t="s">
        <v>34233</v>
      </c>
      <c r="R7555" t="s">
        <v>34233</v>
      </c>
      <c r="S7555" t="s">
        <v>33800</v>
      </c>
      <c r="T7555" t="s">
        <v>34354</v>
      </c>
      <c r="U7555" t="s">
        <v>32634</v>
      </c>
      <c r="V7555" t="s">
        <v>35050</v>
      </c>
      <c r="X7555">
        <v>2</v>
      </c>
      <c r="Y7555">
        <v>1</v>
      </c>
      <c r="AB7555">
        <v>25</v>
      </c>
      <c r="AC7555">
        <v>1</v>
      </c>
      <c r="AD7555" t="str">
        <f t="shared" si="1170"/>
        <v/>
      </c>
      <c r="AE7555" t="str">
        <f t="shared" si="1167"/>
        <v/>
      </c>
      <c r="AF7555" t="str">
        <f t="shared" si="1168"/>
        <v/>
      </c>
      <c r="AG7555">
        <f t="shared" ref="AG7555:AG7574" si="1175">IF((S7555&lt;&gt;"tühi")*(AC7555&lt;&gt;""),AC7555,"")</f>
        <v>1</v>
      </c>
      <c r="AH7555">
        <f t="shared" si="1172"/>
        <v>2.8</v>
      </c>
      <c r="AI7555">
        <v>0.14499999999999999</v>
      </c>
      <c r="AJ7555">
        <f t="shared" si="1174"/>
        <v>0.40599999999999997</v>
      </c>
      <c r="AK7555" t="str">
        <f t="shared" si="1173"/>
        <v/>
      </c>
      <c r="AL7555" t="str">
        <f t="shared" si="1171"/>
        <v/>
      </c>
    </row>
    <row r="7556" spans="1:39" x14ac:dyDescent="0.2">
      <c r="A7556" t="s">
        <v>7094</v>
      </c>
      <c r="B7556" t="s">
        <v>52</v>
      </c>
      <c r="C7556" t="s">
        <v>7095</v>
      </c>
      <c r="D7556" s="1">
        <v>36192</v>
      </c>
      <c r="E7556" s="1">
        <v>43456</v>
      </c>
      <c r="F7556" t="s">
        <v>19</v>
      </c>
      <c r="I7556">
        <v>100</v>
      </c>
      <c r="J7556">
        <v>0</v>
      </c>
      <c r="K7556">
        <v>0</v>
      </c>
      <c r="L7556">
        <v>1142</v>
      </c>
      <c r="M7556">
        <v>1142</v>
      </c>
      <c r="N7556" t="s">
        <v>20</v>
      </c>
      <c r="O7556" t="s">
        <v>7096</v>
      </c>
      <c r="P7556" t="s">
        <v>28</v>
      </c>
      <c r="Q7556" t="s">
        <v>34233</v>
      </c>
      <c r="R7556" t="s">
        <v>34233</v>
      </c>
      <c r="S7556" t="s">
        <v>33797</v>
      </c>
      <c r="T7556" t="s">
        <v>34349</v>
      </c>
      <c r="U7556" t="s">
        <v>32634</v>
      </c>
      <c r="V7556" t="s">
        <v>35050</v>
      </c>
      <c r="X7556">
        <v>2</v>
      </c>
      <c r="Y7556">
        <v>1</v>
      </c>
      <c r="AB7556">
        <v>25</v>
      </c>
      <c r="AC7556">
        <v>1</v>
      </c>
      <c r="AD7556" t="str">
        <f t="shared" si="1170"/>
        <v/>
      </c>
      <c r="AE7556" t="str">
        <f t="shared" si="1167"/>
        <v/>
      </c>
      <c r="AF7556" t="str">
        <f t="shared" si="1168"/>
        <v/>
      </c>
      <c r="AG7556">
        <f t="shared" si="1175"/>
        <v>1</v>
      </c>
      <c r="AH7556">
        <f t="shared" si="1172"/>
        <v>2.8</v>
      </c>
      <c r="AI7556">
        <v>0.14499999999999999</v>
      </c>
      <c r="AJ7556">
        <f t="shared" si="1174"/>
        <v>0.40599999999999997</v>
      </c>
      <c r="AK7556" t="str">
        <f t="shared" si="1173"/>
        <v/>
      </c>
      <c r="AL7556" t="str">
        <f t="shared" si="1171"/>
        <v/>
      </c>
    </row>
    <row r="7557" spans="1:39" x14ac:dyDescent="0.2">
      <c r="A7557" t="s">
        <v>6918</v>
      </c>
      <c r="B7557" t="s">
        <v>52</v>
      </c>
      <c r="C7557" t="s">
        <v>6919</v>
      </c>
      <c r="D7557" s="1">
        <v>36192</v>
      </c>
      <c r="E7557" s="1">
        <v>43894</v>
      </c>
      <c r="F7557" t="s">
        <v>19</v>
      </c>
      <c r="I7557">
        <v>100</v>
      </c>
      <c r="J7557">
        <v>0</v>
      </c>
      <c r="K7557">
        <v>0</v>
      </c>
      <c r="L7557">
        <v>2077</v>
      </c>
      <c r="M7557">
        <v>2077</v>
      </c>
      <c r="N7557" t="s">
        <v>20</v>
      </c>
      <c r="O7557" t="s">
        <v>6920</v>
      </c>
      <c r="P7557" t="s">
        <v>28</v>
      </c>
      <c r="Q7557" t="s">
        <v>34233</v>
      </c>
      <c r="R7557" t="s">
        <v>34233</v>
      </c>
      <c r="S7557" t="s">
        <v>32628</v>
      </c>
      <c r="T7557" t="s">
        <v>34349</v>
      </c>
      <c r="U7557" t="s">
        <v>32634</v>
      </c>
      <c r="V7557" t="s">
        <v>35050</v>
      </c>
      <c r="X7557">
        <v>2</v>
      </c>
      <c r="Y7557">
        <v>1</v>
      </c>
      <c r="AB7557">
        <v>25</v>
      </c>
      <c r="AC7557">
        <v>1</v>
      </c>
      <c r="AD7557" t="str">
        <f t="shared" si="1170"/>
        <v/>
      </c>
      <c r="AE7557" t="str">
        <f t="shared" si="1167"/>
        <v/>
      </c>
      <c r="AF7557" t="str">
        <f t="shared" si="1168"/>
        <v/>
      </c>
      <c r="AG7557">
        <f t="shared" si="1175"/>
        <v>1</v>
      </c>
      <c r="AH7557">
        <f t="shared" si="1172"/>
        <v>2.8</v>
      </c>
      <c r="AI7557">
        <v>0.14499999999999999</v>
      </c>
      <c r="AJ7557">
        <f t="shared" si="1174"/>
        <v>0.40599999999999997</v>
      </c>
      <c r="AK7557" t="str">
        <f t="shared" si="1173"/>
        <v/>
      </c>
      <c r="AL7557" t="str">
        <f t="shared" si="1171"/>
        <v/>
      </c>
    </row>
    <row r="7558" spans="1:39" x14ac:dyDescent="0.2">
      <c r="A7558" t="s">
        <v>6915</v>
      </c>
      <c r="B7558" t="s">
        <v>52</v>
      </c>
      <c r="C7558" t="s">
        <v>6916</v>
      </c>
      <c r="D7558" s="1">
        <v>36192</v>
      </c>
      <c r="E7558" s="1">
        <v>43456</v>
      </c>
      <c r="F7558" t="s">
        <v>19</v>
      </c>
      <c r="I7558">
        <v>100</v>
      </c>
      <c r="J7558">
        <v>0</v>
      </c>
      <c r="K7558">
        <v>0</v>
      </c>
      <c r="L7558">
        <v>1538</v>
      </c>
      <c r="M7558">
        <v>1538</v>
      </c>
      <c r="N7558" t="s">
        <v>20</v>
      </c>
      <c r="O7558" t="s">
        <v>6917</v>
      </c>
      <c r="P7558" t="s">
        <v>28</v>
      </c>
      <c r="Q7558" t="s">
        <v>34233</v>
      </c>
      <c r="R7558" t="s">
        <v>34233</v>
      </c>
      <c r="S7558" t="s">
        <v>32628</v>
      </c>
      <c r="T7558" t="s">
        <v>34357</v>
      </c>
      <c r="U7558" t="s">
        <v>32634</v>
      </c>
      <c r="V7558" t="s">
        <v>35050</v>
      </c>
      <c r="X7558">
        <v>2</v>
      </c>
      <c r="Y7558">
        <v>1</v>
      </c>
      <c r="AB7558">
        <v>25</v>
      </c>
      <c r="AC7558">
        <v>1</v>
      </c>
      <c r="AD7558" t="str">
        <f t="shared" si="1170"/>
        <v/>
      </c>
      <c r="AE7558" t="str">
        <f t="shared" si="1167"/>
        <v/>
      </c>
      <c r="AF7558" t="str">
        <f t="shared" si="1168"/>
        <v/>
      </c>
      <c r="AG7558">
        <f t="shared" si="1175"/>
        <v>1</v>
      </c>
      <c r="AH7558">
        <f t="shared" si="1172"/>
        <v>2.8</v>
      </c>
      <c r="AI7558">
        <v>0.14499999999999999</v>
      </c>
      <c r="AJ7558">
        <f t="shared" si="1174"/>
        <v>0.40599999999999997</v>
      </c>
      <c r="AK7558" t="str">
        <f t="shared" si="1173"/>
        <v/>
      </c>
      <c r="AL7558" t="str">
        <f t="shared" si="1171"/>
        <v/>
      </c>
    </row>
    <row r="7559" spans="1:39" x14ac:dyDescent="0.2">
      <c r="A7559" t="s">
        <v>6912</v>
      </c>
      <c r="B7559" t="s">
        <v>52</v>
      </c>
      <c r="C7559" t="s">
        <v>6913</v>
      </c>
      <c r="D7559" s="1">
        <v>36192</v>
      </c>
      <c r="E7559" s="1">
        <v>43456</v>
      </c>
      <c r="F7559" t="s">
        <v>19</v>
      </c>
      <c r="I7559">
        <v>100</v>
      </c>
      <c r="J7559">
        <v>0</v>
      </c>
      <c r="K7559">
        <v>0</v>
      </c>
      <c r="L7559">
        <v>1810</v>
      </c>
      <c r="M7559">
        <v>1810</v>
      </c>
      <c r="N7559" t="s">
        <v>20</v>
      </c>
      <c r="O7559" t="s">
        <v>6914</v>
      </c>
      <c r="P7559" t="s">
        <v>28</v>
      </c>
      <c r="Q7559" t="s">
        <v>34233</v>
      </c>
      <c r="R7559" t="s">
        <v>34233</v>
      </c>
      <c r="S7559" t="s">
        <v>32628</v>
      </c>
      <c r="T7559" t="s">
        <v>33071</v>
      </c>
      <c r="U7559" t="s">
        <v>32634</v>
      </c>
      <c r="V7559" t="s">
        <v>35050</v>
      </c>
      <c r="X7559">
        <v>2</v>
      </c>
      <c r="Y7559">
        <v>1</v>
      </c>
      <c r="AB7559">
        <v>25</v>
      </c>
      <c r="AC7559">
        <v>1</v>
      </c>
      <c r="AD7559" t="str">
        <f t="shared" si="1170"/>
        <v/>
      </c>
      <c r="AE7559" t="str">
        <f t="shared" si="1167"/>
        <v/>
      </c>
      <c r="AF7559" t="str">
        <f t="shared" si="1168"/>
        <v/>
      </c>
      <c r="AG7559">
        <f t="shared" si="1175"/>
        <v>1</v>
      </c>
      <c r="AH7559">
        <f t="shared" si="1172"/>
        <v>2.8</v>
      </c>
      <c r="AI7559">
        <v>0.14499999999999999</v>
      </c>
      <c r="AJ7559">
        <f t="shared" si="1174"/>
        <v>0.40599999999999997</v>
      </c>
      <c r="AK7559" t="str">
        <f t="shared" si="1173"/>
        <v/>
      </c>
      <c r="AL7559" t="str">
        <f t="shared" si="1171"/>
        <v/>
      </c>
    </row>
    <row r="7560" spans="1:39" x14ac:dyDescent="0.2">
      <c r="A7560" t="s">
        <v>6909</v>
      </c>
      <c r="B7560" t="s">
        <v>52</v>
      </c>
      <c r="C7560" t="s">
        <v>6910</v>
      </c>
      <c r="D7560" s="1">
        <v>36192</v>
      </c>
      <c r="E7560" s="1">
        <v>43456</v>
      </c>
      <c r="F7560" t="s">
        <v>19</v>
      </c>
      <c r="I7560">
        <v>100</v>
      </c>
      <c r="J7560">
        <v>0</v>
      </c>
      <c r="K7560">
        <v>0</v>
      </c>
      <c r="L7560">
        <v>1446</v>
      </c>
      <c r="M7560">
        <v>1446</v>
      </c>
      <c r="N7560" t="s">
        <v>20</v>
      </c>
      <c r="O7560" t="s">
        <v>6911</v>
      </c>
      <c r="P7560" t="s">
        <v>28</v>
      </c>
      <c r="Q7560" t="s">
        <v>34233</v>
      </c>
      <c r="R7560" t="s">
        <v>34233</v>
      </c>
      <c r="S7560" t="s">
        <v>33797</v>
      </c>
      <c r="T7560" t="s">
        <v>34365</v>
      </c>
      <c r="U7560" t="s">
        <v>32634</v>
      </c>
      <c r="V7560" t="s">
        <v>35050</v>
      </c>
      <c r="X7560">
        <v>2</v>
      </c>
      <c r="Y7560">
        <v>1</v>
      </c>
      <c r="AB7560">
        <v>25</v>
      </c>
      <c r="AC7560">
        <v>1</v>
      </c>
      <c r="AD7560" t="str">
        <f t="shared" si="1170"/>
        <v/>
      </c>
      <c r="AE7560" t="str">
        <f t="shared" si="1167"/>
        <v/>
      </c>
      <c r="AF7560" t="str">
        <f t="shared" si="1168"/>
        <v/>
      </c>
      <c r="AG7560">
        <f t="shared" si="1175"/>
        <v>1</v>
      </c>
      <c r="AH7560">
        <f t="shared" si="1172"/>
        <v>2.8</v>
      </c>
      <c r="AI7560">
        <v>0.14499999999999999</v>
      </c>
      <c r="AJ7560">
        <f t="shared" si="1174"/>
        <v>0.40599999999999997</v>
      </c>
      <c r="AK7560" t="str">
        <f t="shared" si="1173"/>
        <v/>
      </c>
      <c r="AL7560" t="str">
        <f t="shared" si="1171"/>
        <v/>
      </c>
    </row>
    <row r="7561" spans="1:39" x14ac:dyDescent="0.2">
      <c r="A7561" t="s">
        <v>16268</v>
      </c>
      <c r="B7561" t="s">
        <v>52</v>
      </c>
      <c r="C7561" t="s">
        <v>16269</v>
      </c>
      <c r="D7561" s="1">
        <v>37540</v>
      </c>
      <c r="E7561" s="1">
        <v>43456</v>
      </c>
      <c r="F7561" t="s">
        <v>19</v>
      </c>
      <c r="G7561" t="s">
        <v>26</v>
      </c>
      <c r="I7561">
        <v>90</v>
      </c>
      <c r="J7561">
        <v>10</v>
      </c>
      <c r="K7561">
        <v>0</v>
      </c>
      <c r="L7561">
        <v>1282</v>
      </c>
      <c r="M7561">
        <v>1282</v>
      </c>
      <c r="N7561" t="s">
        <v>20</v>
      </c>
      <c r="O7561" t="s">
        <v>21</v>
      </c>
      <c r="P7561" t="s">
        <v>28</v>
      </c>
      <c r="Q7561" t="s">
        <v>34233</v>
      </c>
      <c r="R7561" t="s">
        <v>34233</v>
      </c>
      <c r="S7561" t="s">
        <v>32628</v>
      </c>
      <c r="T7561" t="s">
        <v>34635</v>
      </c>
      <c r="U7561" t="s">
        <v>32634</v>
      </c>
      <c r="V7561" t="s">
        <v>33346</v>
      </c>
      <c r="X7561">
        <v>2</v>
      </c>
      <c r="Y7561">
        <v>1</v>
      </c>
      <c r="AA7561">
        <v>9</v>
      </c>
      <c r="AB7561">
        <v>15</v>
      </c>
      <c r="AC7561">
        <v>1</v>
      </c>
      <c r="AD7561" t="str">
        <f t="shared" si="1170"/>
        <v/>
      </c>
      <c r="AE7561" t="str">
        <f t="shared" si="1167"/>
        <v/>
      </c>
      <c r="AF7561" t="str">
        <f t="shared" si="1168"/>
        <v/>
      </c>
      <c r="AG7561">
        <f t="shared" si="1175"/>
        <v>1</v>
      </c>
      <c r="AH7561">
        <f t="shared" si="1172"/>
        <v>2.8</v>
      </c>
      <c r="AI7561">
        <v>0.14499999999999999</v>
      </c>
      <c r="AJ7561">
        <f t="shared" si="1174"/>
        <v>0.40599999999999997</v>
      </c>
      <c r="AK7561" t="str">
        <f t="shared" si="1173"/>
        <v/>
      </c>
      <c r="AL7561" t="str">
        <f t="shared" si="1171"/>
        <v/>
      </c>
    </row>
    <row r="7562" spans="1:39" x14ac:dyDescent="0.2">
      <c r="A7562" t="s">
        <v>7091</v>
      </c>
      <c r="B7562" t="s">
        <v>52</v>
      </c>
      <c r="C7562" t="s">
        <v>7092</v>
      </c>
      <c r="D7562" s="1">
        <v>36192</v>
      </c>
      <c r="E7562" s="1">
        <v>43456</v>
      </c>
      <c r="F7562" t="s">
        <v>19</v>
      </c>
      <c r="I7562">
        <v>100</v>
      </c>
      <c r="J7562">
        <v>0</v>
      </c>
      <c r="K7562">
        <v>0</v>
      </c>
      <c r="L7562">
        <v>1393</v>
      </c>
      <c r="M7562">
        <v>1393</v>
      </c>
      <c r="N7562" t="s">
        <v>20</v>
      </c>
      <c r="O7562" t="s">
        <v>7093</v>
      </c>
      <c r="P7562" t="s">
        <v>28</v>
      </c>
      <c r="Q7562" t="s">
        <v>34233</v>
      </c>
      <c r="R7562" t="s">
        <v>34233</v>
      </c>
      <c r="S7562" t="s">
        <v>32628</v>
      </c>
      <c r="T7562" t="s">
        <v>34349</v>
      </c>
      <c r="U7562" t="s">
        <v>32634</v>
      </c>
      <c r="V7562" t="s">
        <v>35050</v>
      </c>
      <c r="X7562">
        <v>2</v>
      </c>
      <c r="Y7562">
        <v>1</v>
      </c>
      <c r="AB7562">
        <v>25</v>
      </c>
      <c r="AC7562">
        <v>1</v>
      </c>
      <c r="AD7562" t="str">
        <f t="shared" si="1170"/>
        <v/>
      </c>
      <c r="AE7562" t="str">
        <f t="shared" si="1167"/>
        <v/>
      </c>
      <c r="AF7562" t="str">
        <f t="shared" si="1168"/>
        <v/>
      </c>
      <c r="AG7562">
        <f t="shared" si="1175"/>
        <v>1</v>
      </c>
      <c r="AH7562">
        <f t="shared" si="1172"/>
        <v>2.8</v>
      </c>
      <c r="AI7562">
        <v>0.14499999999999999</v>
      </c>
      <c r="AJ7562">
        <f t="shared" si="1174"/>
        <v>0.40599999999999997</v>
      </c>
      <c r="AK7562" t="str">
        <f t="shared" si="1173"/>
        <v/>
      </c>
      <c r="AL7562" t="str">
        <f t="shared" si="1171"/>
        <v/>
      </c>
    </row>
    <row r="7563" spans="1:39" x14ac:dyDescent="0.2">
      <c r="A7563" t="s">
        <v>16270</v>
      </c>
      <c r="B7563" t="s">
        <v>52</v>
      </c>
      <c r="C7563" t="s">
        <v>16271</v>
      </c>
      <c r="D7563" s="1">
        <v>37540</v>
      </c>
      <c r="E7563" s="1">
        <v>43456</v>
      </c>
      <c r="F7563" t="s">
        <v>19</v>
      </c>
      <c r="G7563" t="s">
        <v>26</v>
      </c>
      <c r="I7563">
        <v>90</v>
      </c>
      <c r="J7563">
        <v>10</v>
      </c>
      <c r="K7563">
        <v>0</v>
      </c>
      <c r="L7563">
        <v>1037</v>
      </c>
      <c r="M7563">
        <v>1037</v>
      </c>
      <c r="N7563" t="s">
        <v>20</v>
      </c>
      <c r="O7563" t="s">
        <v>16272</v>
      </c>
      <c r="P7563" t="s">
        <v>28</v>
      </c>
      <c r="Q7563" t="s">
        <v>34233</v>
      </c>
      <c r="R7563" t="s">
        <v>34233</v>
      </c>
      <c r="S7563" t="s">
        <v>32628</v>
      </c>
      <c r="T7563" t="s">
        <v>34357</v>
      </c>
      <c r="U7563" t="s">
        <v>32634</v>
      </c>
      <c r="V7563" t="s">
        <v>33346</v>
      </c>
      <c r="X7563">
        <v>2</v>
      </c>
      <c r="Y7563">
        <v>1</v>
      </c>
      <c r="AA7563">
        <v>9</v>
      </c>
      <c r="AB7563">
        <v>15</v>
      </c>
      <c r="AC7563">
        <v>1</v>
      </c>
      <c r="AD7563" t="str">
        <f t="shared" si="1170"/>
        <v/>
      </c>
      <c r="AE7563" t="str">
        <f t="shared" si="1167"/>
        <v/>
      </c>
      <c r="AF7563" t="str">
        <f t="shared" si="1168"/>
        <v/>
      </c>
      <c r="AG7563">
        <f t="shared" si="1175"/>
        <v>1</v>
      </c>
      <c r="AH7563">
        <f t="shared" si="1172"/>
        <v>2.8</v>
      </c>
      <c r="AI7563">
        <v>0.14499999999999999</v>
      </c>
      <c r="AJ7563">
        <f t="shared" si="1174"/>
        <v>0.40599999999999997</v>
      </c>
      <c r="AK7563" t="str">
        <f t="shared" si="1173"/>
        <v/>
      </c>
      <c r="AL7563" t="str">
        <f t="shared" si="1171"/>
        <v/>
      </c>
    </row>
    <row r="7564" spans="1:39" x14ac:dyDescent="0.2">
      <c r="A7564" t="s">
        <v>7088</v>
      </c>
      <c r="B7564" t="s">
        <v>52</v>
      </c>
      <c r="C7564" t="s">
        <v>7089</v>
      </c>
      <c r="D7564" s="1">
        <v>36192</v>
      </c>
      <c r="E7564" s="1">
        <v>43456</v>
      </c>
      <c r="F7564" t="s">
        <v>19</v>
      </c>
      <c r="I7564">
        <v>100</v>
      </c>
      <c r="J7564">
        <v>0</v>
      </c>
      <c r="K7564">
        <v>0</v>
      </c>
      <c r="L7564">
        <v>1239</v>
      </c>
      <c r="M7564">
        <v>1239</v>
      </c>
      <c r="N7564" t="s">
        <v>20</v>
      </c>
      <c r="O7564" t="s">
        <v>7090</v>
      </c>
      <c r="P7564" t="s">
        <v>28</v>
      </c>
      <c r="Q7564" t="s">
        <v>34233</v>
      </c>
      <c r="R7564" t="s">
        <v>34233</v>
      </c>
      <c r="S7564" t="s">
        <v>33797</v>
      </c>
      <c r="T7564" t="s">
        <v>34357</v>
      </c>
      <c r="U7564" t="s">
        <v>32634</v>
      </c>
      <c r="V7564" t="s">
        <v>35050</v>
      </c>
      <c r="X7564">
        <v>2</v>
      </c>
      <c r="Y7564">
        <v>1</v>
      </c>
      <c r="AB7564">
        <v>25</v>
      </c>
      <c r="AC7564">
        <v>1</v>
      </c>
      <c r="AD7564" t="str">
        <f t="shared" si="1170"/>
        <v/>
      </c>
      <c r="AE7564" t="str">
        <f t="shared" si="1167"/>
        <v/>
      </c>
      <c r="AF7564" t="str">
        <f t="shared" si="1168"/>
        <v/>
      </c>
      <c r="AG7564">
        <f t="shared" si="1175"/>
        <v>1</v>
      </c>
      <c r="AH7564">
        <f t="shared" si="1172"/>
        <v>2.8</v>
      </c>
      <c r="AI7564">
        <v>0.14499999999999999</v>
      </c>
      <c r="AJ7564">
        <f t="shared" si="1174"/>
        <v>0.40599999999999997</v>
      </c>
      <c r="AK7564" t="str">
        <f t="shared" si="1173"/>
        <v/>
      </c>
      <c r="AL7564" t="str">
        <f t="shared" si="1171"/>
        <v/>
      </c>
    </row>
    <row r="7565" spans="1:39" x14ac:dyDescent="0.2">
      <c r="A7565" t="s">
        <v>16273</v>
      </c>
      <c r="B7565" t="s">
        <v>52</v>
      </c>
      <c r="C7565" t="s">
        <v>16274</v>
      </c>
      <c r="D7565" s="1">
        <v>37540</v>
      </c>
      <c r="E7565" s="1">
        <v>43456</v>
      </c>
      <c r="F7565" t="s">
        <v>19</v>
      </c>
      <c r="I7565">
        <v>100</v>
      </c>
      <c r="J7565">
        <v>0</v>
      </c>
      <c r="K7565">
        <v>0</v>
      </c>
      <c r="L7565">
        <v>1049</v>
      </c>
      <c r="M7565">
        <v>1049</v>
      </c>
      <c r="N7565" t="s">
        <v>20</v>
      </c>
      <c r="O7565" t="s">
        <v>16275</v>
      </c>
      <c r="P7565" t="s">
        <v>28</v>
      </c>
      <c r="Q7565" t="s">
        <v>34233</v>
      </c>
      <c r="R7565" t="s">
        <v>34233</v>
      </c>
      <c r="S7565" t="s">
        <v>32628</v>
      </c>
      <c r="T7565" t="s">
        <v>34357</v>
      </c>
      <c r="U7565" t="s">
        <v>32634</v>
      </c>
      <c r="V7565" t="s">
        <v>33346</v>
      </c>
      <c r="X7565">
        <v>2</v>
      </c>
      <c r="Y7565">
        <v>1</v>
      </c>
      <c r="AA7565">
        <v>9</v>
      </c>
      <c r="AB7565">
        <v>15</v>
      </c>
      <c r="AC7565">
        <v>1</v>
      </c>
      <c r="AD7565" t="str">
        <f t="shared" si="1170"/>
        <v/>
      </c>
      <c r="AE7565" t="str">
        <f t="shared" si="1167"/>
        <v/>
      </c>
      <c r="AF7565" t="str">
        <f t="shared" si="1168"/>
        <v/>
      </c>
      <c r="AG7565">
        <f t="shared" si="1175"/>
        <v>1</v>
      </c>
      <c r="AH7565">
        <f t="shared" si="1172"/>
        <v>2.8</v>
      </c>
      <c r="AI7565">
        <v>0.14499999999999999</v>
      </c>
      <c r="AJ7565">
        <f t="shared" si="1174"/>
        <v>0.40599999999999997</v>
      </c>
      <c r="AK7565" t="str">
        <f t="shared" si="1173"/>
        <v/>
      </c>
      <c r="AL7565" t="str">
        <f t="shared" si="1171"/>
        <v/>
      </c>
    </row>
    <row r="7566" spans="1:39" x14ac:dyDescent="0.2">
      <c r="A7566" t="s">
        <v>7085</v>
      </c>
      <c r="B7566" t="s">
        <v>52</v>
      </c>
      <c r="C7566" t="s">
        <v>7086</v>
      </c>
      <c r="D7566" s="1">
        <v>36192</v>
      </c>
      <c r="E7566" s="1">
        <v>43456</v>
      </c>
      <c r="F7566" t="s">
        <v>19</v>
      </c>
      <c r="I7566">
        <v>100</v>
      </c>
      <c r="J7566">
        <v>0</v>
      </c>
      <c r="K7566">
        <v>0</v>
      </c>
      <c r="L7566">
        <v>1151</v>
      </c>
      <c r="M7566">
        <v>1151</v>
      </c>
      <c r="N7566" t="s">
        <v>20</v>
      </c>
      <c r="O7566" t="s">
        <v>7087</v>
      </c>
      <c r="P7566" t="s">
        <v>28</v>
      </c>
      <c r="Q7566" t="s">
        <v>34233</v>
      </c>
      <c r="R7566" t="s">
        <v>34233</v>
      </c>
      <c r="S7566" t="s">
        <v>32628</v>
      </c>
      <c r="T7566" t="s">
        <v>34350</v>
      </c>
      <c r="U7566" t="s">
        <v>32634</v>
      </c>
      <c r="V7566" t="s">
        <v>35050</v>
      </c>
      <c r="X7566">
        <v>2</v>
      </c>
      <c r="Y7566">
        <v>1</v>
      </c>
      <c r="AB7566">
        <v>25</v>
      </c>
      <c r="AC7566">
        <v>1</v>
      </c>
      <c r="AD7566" t="str">
        <f t="shared" si="1170"/>
        <v/>
      </c>
      <c r="AE7566" t="str">
        <f t="shared" si="1167"/>
        <v/>
      </c>
      <c r="AF7566" t="str">
        <f t="shared" si="1168"/>
        <v/>
      </c>
      <c r="AG7566">
        <f t="shared" si="1175"/>
        <v>1</v>
      </c>
      <c r="AH7566">
        <f t="shared" si="1172"/>
        <v>2.8</v>
      </c>
      <c r="AI7566">
        <v>0.14499999999999999</v>
      </c>
      <c r="AJ7566">
        <f t="shared" si="1174"/>
        <v>0.40599999999999997</v>
      </c>
      <c r="AK7566" t="str">
        <f t="shared" si="1173"/>
        <v/>
      </c>
      <c r="AL7566" t="str">
        <f t="shared" si="1171"/>
        <v/>
      </c>
    </row>
    <row r="7567" spans="1:39" x14ac:dyDescent="0.2">
      <c r="A7567" t="s">
        <v>27439</v>
      </c>
      <c r="B7567" t="s">
        <v>52</v>
      </c>
      <c r="C7567" t="s">
        <v>27440</v>
      </c>
      <c r="D7567" s="1">
        <v>41949</v>
      </c>
      <c r="E7567" s="1">
        <v>44546</v>
      </c>
      <c r="F7567" t="s">
        <v>26</v>
      </c>
      <c r="I7567">
        <v>100</v>
      </c>
      <c r="J7567">
        <v>0</v>
      </c>
      <c r="K7567">
        <v>0</v>
      </c>
      <c r="L7567">
        <v>8163</v>
      </c>
      <c r="M7567">
        <v>8163</v>
      </c>
      <c r="N7567" t="s">
        <v>20</v>
      </c>
      <c r="O7567" t="s">
        <v>27441</v>
      </c>
      <c r="P7567" t="s">
        <v>44</v>
      </c>
      <c r="Q7567" t="s">
        <v>34233</v>
      </c>
      <c r="R7567" t="s">
        <v>34233</v>
      </c>
      <c r="S7567" t="s">
        <v>34233</v>
      </c>
      <c r="T7567" t="s">
        <v>34233</v>
      </c>
      <c r="AD7567" t="str">
        <f t="shared" si="1170"/>
        <v/>
      </c>
      <c r="AE7567" t="str">
        <f t="shared" si="1167"/>
        <v/>
      </c>
      <c r="AF7567" t="str">
        <f t="shared" si="1168"/>
        <v/>
      </c>
      <c r="AG7567" t="str">
        <f t="shared" si="1175"/>
        <v/>
      </c>
      <c r="AH7567" t="str">
        <f t="shared" si="1172"/>
        <v/>
      </c>
      <c r="AI7567">
        <v>0.14499999999999999</v>
      </c>
      <c r="AJ7567" t="str">
        <f t="shared" si="1174"/>
        <v/>
      </c>
      <c r="AK7567" t="str">
        <f t="shared" si="1173"/>
        <v/>
      </c>
      <c r="AL7567" t="str">
        <f t="shared" si="1171"/>
        <v/>
      </c>
    </row>
    <row r="7568" spans="1:39" x14ac:dyDescent="0.2">
      <c r="A7568" t="s">
        <v>6057</v>
      </c>
      <c r="B7568" t="s">
        <v>52</v>
      </c>
      <c r="C7568" t="s">
        <v>6058</v>
      </c>
      <c r="D7568" s="1">
        <v>36143</v>
      </c>
      <c r="E7568" s="1">
        <v>43456</v>
      </c>
      <c r="F7568" t="s">
        <v>19</v>
      </c>
      <c r="I7568">
        <v>100</v>
      </c>
      <c r="J7568">
        <v>0</v>
      </c>
      <c r="K7568">
        <v>0</v>
      </c>
      <c r="L7568">
        <v>1009</v>
      </c>
      <c r="M7568">
        <v>1009</v>
      </c>
      <c r="N7568" t="s">
        <v>20</v>
      </c>
      <c r="O7568" t="s">
        <v>6059</v>
      </c>
      <c r="P7568" t="s">
        <v>28</v>
      </c>
      <c r="Q7568" t="s">
        <v>34233</v>
      </c>
      <c r="R7568" t="s">
        <v>34233</v>
      </c>
      <c r="S7568" t="s">
        <v>33800</v>
      </c>
      <c r="T7568" t="s">
        <v>34365</v>
      </c>
      <c r="U7568" t="s">
        <v>33319</v>
      </c>
      <c r="V7568" t="s">
        <v>33320</v>
      </c>
      <c r="W7568">
        <v>252</v>
      </c>
      <c r="X7568">
        <v>2</v>
      </c>
      <c r="AA7568">
        <v>7.5</v>
      </c>
      <c r="AB7568">
        <v>25</v>
      </c>
      <c r="AC7568">
        <v>1</v>
      </c>
      <c r="AD7568" t="str">
        <f t="shared" si="1170"/>
        <v/>
      </c>
      <c r="AE7568" t="str">
        <f t="shared" ref="AE7568:AE7631" si="1176">IF((S7568="tühi")*(AC7568&lt;&gt;""),AC7568,"")</f>
        <v/>
      </c>
      <c r="AF7568" t="str">
        <f t="shared" si="1168"/>
        <v/>
      </c>
      <c r="AG7568">
        <f t="shared" si="1175"/>
        <v>1</v>
      </c>
      <c r="AH7568">
        <f t="shared" si="1172"/>
        <v>2.8</v>
      </c>
      <c r="AI7568">
        <v>0.14499999999999999</v>
      </c>
      <c r="AJ7568">
        <f t="shared" si="1174"/>
        <v>0.40599999999999997</v>
      </c>
      <c r="AK7568" t="str">
        <f t="shared" si="1173"/>
        <v/>
      </c>
      <c r="AL7568" t="str">
        <f t="shared" si="1171"/>
        <v/>
      </c>
      <c r="AM7568" t="s">
        <v>34052</v>
      </c>
    </row>
    <row r="7569" spans="1:39" x14ac:dyDescent="0.2">
      <c r="A7569" t="s">
        <v>9049</v>
      </c>
      <c r="B7569" t="s">
        <v>52</v>
      </c>
      <c r="C7569" t="s">
        <v>9050</v>
      </c>
      <c r="D7569" s="1">
        <v>36276</v>
      </c>
      <c r="E7569" s="1">
        <v>43456</v>
      </c>
      <c r="F7569" t="s">
        <v>19</v>
      </c>
      <c r="I7569">
        <v>100</v>
      </c>
      <c r="J7569">
        <v>0</v>
      </c>
      <c r="K7569">
        <v>0</v>
      </c>
      <c r="L7569">
        <v>1215</v>
      </c>
      <c r="M7569">
        <v>1215</v>
      </c>
      <c r="N7569" t="s">
        <v>20</v>
      </c>
      <c r="O7569" t="s">
        <v>9051</v>
      </c>
      <c r="P7569" t="s">
        <v>28</v>
      </c>
      <c r="Q7569" t="s">
        <v>34233</v>
      </c>
      <c r="R7569" t="s">
        <v>34233</v>
      </c>
      <c r="S7569" t="s">
        <v>33807</v>
      </c>
      <c r="T7569" t="s">
        <v>34357</v>
      </c>
      <c r="U7569" t="s">
        <v>33319</v>
      </c>
      <c r="V7569" t="s">
        <v>33320</v>
      </c>
      <c r="W7569">
        <v>304</v>
      </c>
      <c r="X7569">
        <v>2</v>
      </c>
      <c r="AA7569">
        <v>7.5</v>
      </c>
      <c r="AB7569">
        <v>25</v>
      </c>
      <c r="AC7569">
        <v>1</v>
      </c>
      <c r="AD7569" t="str">
        <f t="shared" si="1170"/>
        <v/>
      </c>
      <c r="AE7569" t="str">
        <f t="shared" si="1176"/>
        <v/>
      </c>
      <c r="AF7569" t="str">
        <f t="shared" si="1168"/>
        <v/>
      </c>
      <c r="AG7569">
        <f t="shared" si="1175"/>
        <v>1</v>
      </c>
      <c r="AH7569">
        <f t="shared" si="1172"/>
        <v>2.8</v>
      </c>
      <c r="AI7569">
        <v>0.14499999999999999</v>
      </c>
      <c r="AJ7569">
        <f t="shared" si="1174"/>
        <v>0.40599999999999997</v>
      </c>
      <c r="AK7569" t="str">
        <f t="shared" si="1173"/>
        <v/>
      </c>
      <c r="AL7569" t="str">
        <f t="shared" si="1171"/>
        <v/>
      </c>
      <c r="AM7569" t="s">
        <v>34052</v>
      </c>
    </row>
    <row r="7570" spans="1:39" x14ac:dyDescent="0.2">
      <c r="A7570" t="s">
        <v>17069</v>
      </c>
      <c r="B7570" t="s">
        <v>52</v>
      </c>
      <c r="C7570" t="s">
        <v>17070</v>
      </c>
      <c r="D7570" s="1">
        <v>37642</v>
      </c>
      <c r="E7570" s="1">
        <v>43456</v>
      </c>
      <c r="F7570" t="s">
        <v>19</v>
      </c>
      <c r="I7570">
        <v>100</v>
      </c>
      <c r="J7570">
        <v>0</v>
      </c>
      <c r="K7570">
        <v>0</v>
      </c>
      <c r="L7570">
        <v>1194</v>
      </c>
      <c r="M7570">
        <v>1194</v>
      </c>
      <c r="N7570" t="s">
        <v>20</v>
      </c>
      <c r="O7570" t="s">
        <v>17071</v>
      </c>
      <c r="P7570" t="s">
        <v>28</v>
      </c>
      <c r="Q7570" t="s">
        <v>34233</v>
      </c>
      <c r="R7570" t="s">
        <v>34233</v>
      </c>
      <c r="S7570" t="s">
        <v>32628</v>
      </c>
      <c r="T7570" t="s">
        <v>34354</v>
      </c>
      <c r="U7570" t="s">
        <v>32634</v>
      </c>
      <c r="V7570" t="s">
        <v>33348</v>
      </c>
      <c r="W7570">
        <v>250</v>
      </c>
      <c r="X7570">
        <v>2</v>
      </c>
      <c r="Y7570" t="s">
        <v>32654</v>
      </c>
      <c r="AA7570">
        <v>8.5</v>
      </c>
      <c r="AC7570">
        <v>1</v>
      </c>
      <c r="AD7570" t="str">
        <f t="shared" si="1170"/>
        <v/>
      </c>
      <c r="AE7570" t="str">
        <f t="shared" si="1176"/>
        <v/>
      </c>
      <c r="AF7570" t="str">
        <f t="shared" ref="AF7570:AF7633" si="1177">IF((S7570&lt;&gt;"tühi")*(F7570&lt;&gt;"Elamumaa")*(G7570&lt;&gt;"Elamumaa")*(H7570&lt;&gt;"Elamumaa"),IF(Z7570=0,"",Z7570),"")</f>
        <v/>
      </c>
      <c r="AG7570">
        <f t="shared" si="1175"/>
        <v>1</v>
      </c>
      <c r="AH7570">
        <f t="shared" si="1172"/>
        <v>2.8</v>
      </c>
      <c r="AI7570">
        <v>0.14499999999999999</v>
      </c>
      <c r="AJ7570">
        <f t="shared" si="1174"/>
        <v>0.40599999999999997</v>
      </c>
      <c r="AK7570" t="str">
        <f t="shared" si="1173"/>
        <v/>
      </c>
      <c r="AL7570" t="str">
        <f t="shared" si="1171"/>
        <v/>
      </c>
    </row>
    <row r="7571" spans="1:39" x14ac:dyDescent="0.2">
      <c r="A7571" t="s">
        <v>11517</v>
      </c>
      <c r="B7571" t="s">
        <v>52</v>
      </c>
      <c r="C7571" t="s">
        <v>11518</v>
      </c>
      <c r="D7571" s="1">
        <v>36551</v>
      </c>
      <c r="E7571" s="1">
        <v>43456</v>
      </c>
      <c r="F7571" t="s">
        <v>19</v>
      </c>
      <c r="I7571">
        <v>100</v>
      </c>
      <c r="J7571">
        <v>0</v>
      </c>
      <c r="K7571">
        <v>0</v>
      </c>
      <c r="L7571">
        <v>1213</v>
      </c>
      <c r="M7571">
        <v>1213</v>
      </c>
      <c r="N7571" t="s">
        <v>20</v>
      </c>
      <c r="O7571" t="s">
        <v>11519</v>
      </c>
      <c r="P7571" t="s">
        <v>28</v>
      </c>
      <c r="Q7571" t="s">
        <v>34233</v>
      </c>
      <c r="R7571" t="s">
        <v>34233</v>
      </c>
      <c r="S7571" t="s">
        <v>33800</v>
      </c>
      <c r="T7571" t="s">
        <v>34357</v>
      </c>
      <c r="U7571" t="s">
        <v>33319</v>
      </c>
      <c r="V7571" t="s">
        <v>33320</v>
      </c>
      <c r="W7571">
        <v>303</v>
      </c>
      <c r="X7571">
        <v>2</v>
      </c>
      <c r="AA7571">
        <v>7.5</v>
      </c>
      <c r="AB7571">
        <v>25</v>
      </c>
      <c r="AC7571">
        <v>1</v>
      </c>
      <c r="AD7571" t="str">
        <f t="shared" si="1170"/>
        <v/>
      </c>
      <c r="AE7571" t="str">
        <f t="shared" si="1176"/>
        <v/>
      </c>
      <c r="AF7571" t="str">
        <f t="shared" si="1177"/>
        <v/>
      </c>
      <c r="AG7571">
        <f t="shared" si="1175"/>
        <v>1</v>
      </c>
      <c r="AH7571">
        <f t="shared" si="1172"/>
        <v>2.8</v>
      </c>
      <c r="AI7571">
        <v>0.14499999999999999</v>
      </c>
      <c r="AJ7571">
        <f t="shared" si="1174"/>
        <v>0.40599999999999997</v>
      </c>
      <c r="AK7571" t="str">
        <f t="shared" si="1173"/>
        <v/>
      </c>
      <c r="AL7571" t="str">
        <f t="shared" si="1171"/>
        <v/>
      </c>
      <c r="AM7571" t="s">
        <v>34052</v>
      </c>
    </row>
    <row r="7572" spans="1:39" x14ac:dyDescent="0.2">
      <c r="A7572" t="s">
        <v>12621</v>
      </c>
      <c r="B7572" t="s">
        <v>52</v>
      </c>
      <c r="C7572" t="s">
        <v>12622</v>
      </c>
      <c r="D7572" s="1">
        <v>36677</v>
      </c>
      <c r="E7572" s="1">
        <v>43456</v>
      </c>
      <c r="F7572" t="s">
        <v>19</v>
      </c>
      <c r="I7572">
        <v>100</v>
      </c>
      <c r="J7572">
        <v>0</v>
      </c>
      <c r="K7572">
        <v>0</v>
      </c>
      <c r="L7572">
        <v>1414</v>
      </c>
      <c r="M7572">
        <v>1414</v>
      </c>
      <c r="N7572" t="s">
        <v>20</v>
      </c>
      <c r="O7572" t="s">
        <v>12623</v>
      </c>
      <c r="P7572" t="s">
        <v>28</v>
      </c>
      <c r="Q7572" t="s">
        <v>34233</v>
      </c>
      <c r="R7572" t="s">
        <v>34233</v>
      </c>
      <c r="S7572" t="s">
        <v>33797</v>
      </c>
      <c r="T7572" t="s">
        <v>34357</v>
      </c>
      <c r="U7572" t="s">
        <v>32634</v>
      </c>
      <c r="V7572" t="s">
        <v>35042</v>
      </c>
      <c r="X7572">
        <v>2</v>
      </c>
      <c r="Y7572" t="s">
        <v>32661</v>
      </c>
      <c r="AA7572">
        <v>9</v>
      </c>
      <c r="AB7572">
        <v>25</v>
      </c>
      <c r="AC7572">
        <v>1</v>
      </c>
      <c r="AD7572" t="str">
        <f t="shared" si="1170"/>
        <v/>
      </c>
      <c r="AE7572" t="str">
        <f t="shared" si="1176"/>
        <v/>
      </c>
      <c r="AF7572" t="str">
        <f t="shared" si="1177"/>
        <v/>
      </c>
      <c r="AG7572">
        <f t="shared" si="1175"/>
        <v>1</v>
      </c>
      <c r="AH7572">
        <f t="shared" si="1172"/>
        <v>2.8</v>
      </c>
      <c r="AI7572">
        <v>0.14499999999999999</v>
      </c>
      <c r="AJ7572">
        <f t="shared" si="1174"/>
        <v>0.40599999999999997</v>
      </c>
      <c r="AK7572" t="str">
        <f t="shared" si="1173"/>
        <v/>
      </c>
      <c r="AL7572" t="str">
        <f t="shared" si="1171"/>
        <v/>
      </c>
    </row>
    <row r="7573" spans="1:39" x14ac:dyDescent="0.2">
      <c r="A7573" t="s">
        <v>10682</v>
      </c>
      <c r="B7573" t="s">
        <v>52</v>
      </c>
      <c r="C7573" t="s">
        <v>10683</v>
      </c>
      <c r="D7573" s="1">
        <v>36465</v>
      </c>
      <c r="E7573" s="1">
        <v>43456</v>
      </c>
      <c r="F7573" t="s">
        <v>19</v>
      </c>
      <c r="I7573">
        <v>100</v>
      </c>
      <c r="J7573">
        <v>0</v>
      </c>
      <c r="K7573">
        <v>0</v>
      </c>
      <c r="L7573">
        <v>1129</v>
      </c>
      <c r="M7573">
        <v>1129</v>
      </c>
      <c r="N7573" t="s">
        <v>20</v>
      </c>
      <c r="O7573" t="s">
        <v>10684</v>
      </c>
      <c r="P7573" t="s">
        <v>28</v>
      </c>
      <c r="Q7573" t="s">
        <v>34233</v>
      </c>
      <c r="R7573" t="s">
        <v>34233</v>
      </c>
      <c r="S7573" t="s">
        <v>32628</v>
      </c>
      <c r="T7573" t="s">
        <v>34357</v>
      </c>
      <c r="U7573" t="s">
        <v>32634</v>
      </c>
      <c r="V7573" t="s">
        <v>35042</v>
      </c>
      <c r="X7573">
        <v>2</v>
      </c>
      <c r="Y7573" t="s">
        <v>32661</v>
      </c>
      <c r="AA7573">
        <v>9</v>
      </c>
      <c r="AB7573">
        <v>25</v>
      </c>
      <c r="AC7573">
        <v>1</v>
      </c>
      <c r="AD7573" t="str">
        <f t="shared" si="1170"/>
        <v/>
      </c>
      <c r="AE7573" t="str">
        <f t="shared" si="1176"/>
        <v/>
      </c>
      <c r="AF7573" t="str">
        <f t="shared" si="1177"/>
        <v/>
      </c>
      <c r="AG7573">
        <f t="shared" si="1175"/>
        <v>1</v>
      </c>
      <c r="AH7573">
        <f t="shared" si="1172"/>
        <v>2.8</v>
      </c>
      <c r="AI7573">
        <v>0.14499999999999999</v>
      </c>
      <c r="AJ7573">
        <f t="shared" si="1174"/>
        <v>0.40599999999999997</v>
      </c>
      <c r="AK7573" t="str">
        <f t="shared" si="1173"/>
        <v/>
      </c>
      <c r="AL7573" t="str">
        <f t="shared" si="1171"/>
        <v/>
      </c>
    </row>
    <row r="7574" spans="1:39" x14ac:dyDescent="0.2">
      <c r="A7574" t="s">
        <v>10679</v>
      </c>
      <c r="B7574" t="s">
        <v>52</v>
      </c>
      <c r="C7574" t="s">
        <v>10680</v>
      </c>
      <c r="D7574" s="1">
        <v>36465</v>
      </c>
      <c r="E7574" s="1">
        <v>43456</v>
      </c>
      <c r="F7574" t="s">
        <v>19</v>
      </c>
      <c r="I7574">
        <v>100</v>
      </c>
      <c r="J7574">
        <v>0</v>
      </c>
      <c r="K7574">
        <v>0</v>
      </c>
      <c r="L7574">
        <v>1153</v>
      </c>
      <c r="M7574">
        <v>1153</v>
      </c>
      <c r="N7574" t="s">
        <v>20</v>
      </c>
      <c r="O7574" t="s">
        <v>10681</v>
      </c>
      <c r="P7574" t="s">
        <v>28</v>
      </c>
      <c r="Q7574" t="s">
        <v>32794</v>
      </c>
      <c r="R7574" t="s">
        <v>33782</v>
      </c>
      <c r="S7574" t="s">
        <v>32628</v>
      </c>
      <c r="T7574" t="s">
        <v>34365</v>
      </c>
      <c r="U7574" t="s">
        <v>32634</v>
      </c>
      <c r="V7574" t="s">
        <v>35042</v>
      </c>
      <c r="X7574">
        <v>2</v>
      </c>
      <c r="Y7574" t="s">
        <v>32661</v>
      </c>
      <c r="AA7574">
        <v>9</v>
      </c>
      <c r="AB7574">
        <v>25</v>
      </c>
      <c r="AC7574">
        <v>1</v>
      </c>
      <c r="AD7574" t="str">
        <f t="shared" si="1170"/>
        <v/>
      </c>
      <c r="AE7574" t="str">
        <f t="shared" si="1176"/>
        <v/>
      </c>
      <c r="AF7574" t="str">
        <f t="shared" si="1177"/>
        <v/>
      </c>
      <c r="AG7574">
        <f t="shared" si="1175"/>
        <v>1</v>
      </c>
      <c r="AH7574">
        <f t="shared" si="1172"/>
        <v>2.8</v>
      </c>
      <c r="AI7574">
        <v>0.14499999999999999</v>
      </c>
      <c r="AJ7574">
        <f t="shared" si="1174"/>
        <v>0.40599999999999997</v>
      </c>
      <c r="AK7574" t="str">
        <f t="shared" si="1173"/>
        <v/>
      </c>
      <c r="AL7574" t="str">
        <f t="shared" si="1171"/>
        <v/>
      </c>
    </row>
    <row r="7575" spans="1:39" x14ac:dyDescent="0.2">
      <c r="A7575" t="s">
        <v>1485</v>
      </c>
      <c r="B7575" t="s">
        <v>52</v>
      </c>
      <c r="C7575" t="s">
        <v>1486</v>
      </c>
      <c r="D7575" s="1">
        <v>35565</v>
      </c>
      <c r="E7575" s="1">
        <v>43456</v>
      </c>
      <c r="F7575" t="s">
        <v>19</v>
      </c>
      <c r="I7575">
        <v>100</v>
      </c>
      <c r="J7575">
        <v>0</v>
      </c>
      <c r="K7575">
        <v>0</v>
      </c>
      <c r="L7575">
        <v>1453</v>
      </c>
      <c r="M7575">
        <v>1453</v>
      </c>
      <c r="N7575" t="s">
        <v>20</v>
      </c>
      <c r="O7575" t="s">
        <v>1487</v>
      </c>
      <c r="P7575" t="s">
        <v>28</v>
      </c>
      <c r="Q7575" t="s">
        <v>34233</v>
      </c>
      <c r="R7575" t="s">
        <v>34233</v>
      </c>
      <c r="S7575" t="s">
        <v>33797</v>
      </c>
      <c r="T7575" t="s">
        <v>34349</v>
      </c>
      <c r="AD7575" t="str">
        <f t="shared" si="1170"/>
        <v/>
      </c>
      <c r="AE7575" t="str">
        <f t="shared" si="1176"/>
        <v/>
      </c>
      <c r="AF7575" t="str">
        <f t="shared" si="1177"/>
        <v/>
      </c>
      <c r="AG7575" s="17">
        <v>1</v>
      </c>
      <c r="AH7575">
        <f t="shared" si="1172"/>
        <v>2.8</v>
      </c>
      <c r="AI7575">
        <v>0.14499999999999999</v>
      </c>
      <c r="AJ7575">
        <f t="shared" si="1174"/>
        <v>0.40599999999999997</v>
      </c>
      <c r="AK7575" t="str">
        <f t="shared" si="1173"/>
        <v/>
      </c>
      <c r="AL7575" t="str">
        <f t="shared" si="1171"/>
        <v/>
      </c>
    </row>
    <row r="7576" spans="1:39" x14ac:dyDescent="0.2">
      <c r="A7576" t="s">
        <v>22027</v>
      </c>
      <c r="B7576" t="s">
        <v>52</v>
      </c>
      <c r="C7576" t="s">
        <v>22028</v>
      </c>
      <c r="D7576" s="1">
        <v>36465</v>
      </c>
      <c r="E7576" s="1">
        <v>43456</v>
      </c>
      <c r="F7576" t="s">
        <v>19</v>
      </c>
      <c r="I7576">
        <v>100</v>
      </c>
      <c r="J7576">
        <v>0</v>
      </c>
      <c r="K7576">
        <v>0</v>
      </c>
      <c r="L7576">
        <v>1120</v>
      </c>
      <c r="M7576">
        <v>1120</v>
      </c>
      <c r="N7576" t="s">
        <v>20</v>
      </c>
      <c r="O7576" t="s">
        <v>22029</v>
      </c>
      <c r="P7576" t="s">
        <v>28</v>
      </c>
      <c r="Q7576" t="s">
        <v>34233</v>
      </c>
      <c r="R7576" t="s">
        <v>34233</v>
      </c>
      <c r="S7576" t="s">
        <v>33797</v>
      </c>
      <c r="T7576" t="s">
        <v>34357</v>
      </c>
      <c r="U7576" t="s">
        <v>32634</v>
      </c>
      <c r="V7576" t="s">
        <v>35042</v>
      </c>
      <c r="X7576">
        <v>2</v>
      </c>
      <c r="Y7576" t="s">
        <v>32661</v>
      </c>
      <c r="AA7576">
        <v>9</v>
      </c>
      <c r="AB7576">
        <v>25</v>
      </c>
      <c r="AC7576">
        <v>1</v>
      </c>
      <c r="AD7576" t="str">
        <f t="shared" si="1170"/>
        <v/>
      </c>
      <c r="AE7576" t="str">
        <f t="shared" si="1176"/>
        <v/>
      </c>
      <c r="AF7576" t="str">
        <f t="shared" si="1177"/>
        <v/>
      </c>
      <c r="AG7576">
        <f t="shared" ref="AG7576:AG7586" si="1178">IF((S7576&lt;&gt;"tühi")*(AC7576&lt;&gt;""),AC7576,"")</f>
        <v>1</v>
      </c>
      <c r="AH7576">
        <f t="shared" si="1172"/>
        <v>2.8</v>
      </c>
      <c r="AI7576">
        <v>0.14499999999999999</v>
      </c>
      <c r="AJ7576">
        <f t="shared" si="1174"/>
        <v>0.40599999999999997</v>
      </c>
      <c r="AK7576" t="str">
        <f t="shared" si="1173"/>
        <v/>
      </c>
      <c r="AL7576" t="str">
        <f t="shared" si="1171"/>
        <v/>
      </c>
    </row>
    <row r="7577" spans="1:39" x14ac:dyDescent="0.2">
      <c r="A7577" t="s">
        <v>10676</v>
      </c>
      <c r="B7577" t="s">
        <v>52</v>
      </c>
      <c r="C7577" t="s">
        <v>10677</v>
      </c>
      <c r="D7577" s="1">
        <v>36465</v>
      </c>
      <c r="E7577" s="1">
        <v>43456</v>
      </c>
      <c r="F7577" t="s">
        <v>19</v>
      </c>
      <c r="I7577">
        <v>100</v>
      </c>
      <c r="J7577">
        <v>0</v>
      </c>
      <c r="K7577">
        <v>0</v>
      </c>
      <c r="L7577">
        <v>1134</v>
      </c>
      <c r="M7577">
        <v>1134</v>
      </c>
      <c r="N7577" t="s">
        <v>20</v>
      </c>
      <c r="O7577" t="s">
        <v>10678</v>
      </c>
      <c r="P7577" t="s">
        <v>28</v>
      </c>
      <c r="Q7577" t="s">
        <v>32794</v>
      </c>
      <c r="R7577" t="s">
        <v>33782</v>
      </c>
      <c r="S7577" t="s">
        <v>33797</v>
      </c>
      <c r="T7577" t="s">
        <v>34365</v>
      </c>
      <c r="U7577" t="s">
        <v>32634</v>
      </c>
      <c r="V7577" t="s">
        <v>35042</v>
      </c>
      <c r="X7577">
        <v>2</v>
      </c>
      <c r="Y7577" t="s">
        <v>32661</v>
      </c>
      <c r="AA7577">
        <v>9</v>
      </c>
      <c r="AB7577">
        <v>25</v>
      </c>
      <c r="AC7577">
        <v>1</v>
      </c>
      <c r="AD7577" t="str">
        <f t="shared" si="1170"/>
        <v/>
      </c>
      <c r="AE7577" t="str">
        <f t="shared" si="1176"/>
        <v/>
      </c>
      <c r="AF7577" t="str">
        <f t="shared" si="1177"/>
        <v/>
      </c>
      <c r="AG7577">
        <f t="shared" si="1178"/>
        <v>1</v>
      </c>
      <c r="AH7577">
        <f t="shared" si="1172"/>
        <v>2.8</v>
      </c>
      <c r="AI7577">
        <v>0.14499999999999999</v>
      </c>
      <c r="AJ7577">
        <f t="shared" si="1174"/>
        <v>0.40599999999999997</v>
      </c>
      <c r="AK7577" t="str">
        <f t="shared" si="1173"/>
        <v/>
      </c>
      <c r="AL7577" t="str">
        <f t="shared" si="1171"/>
        <v/>
      </c>
    </row>
    <row r="7578" spans="1:39" x14ac:dyDescent="0.2">
      <c r="A7578" t="s">
        <v>10673</v>
      </c>
      <c r="B7578" t="s">
        <v>52</v>
      </c>
      <c r="C7578" t="s">
        <v>10674</v>
      </c>
      <c r="D7578" s="1">
        <v>36465</v>
      </c>
      <c r="E7578" s="1">
        <v>43456</v>
      </c>
      <c r="F7578" t="s">
        <v>19</v>
      </c>
      <c r="I7578">
        <v>100</v>
      </c>
      <c r="J7578">
        <v>0</v>
      </c>
      <c r="K7578">
        <v>0</v>
      </c>
      <c r="L7578">
        <v>1141</v>
      </c>
      <c r="M7578">
        <v>1141</v>
      </c>
      <c r="N7578" t="s">
        <v>20</v>
      </c>
      <c r="O7578" t="s">
        <v>10675</v>
      </c>
      <c r="P7578" t="s">
        <v>28</v>
      </c>
      <c r="Q7578" t="s">
        <v>34233</v>
      </c>
      <c r="R7578" t="s">
        <v>34233</v>
      </c>
      <c r="S7578" t="s">
        <v>33806</v>
      </c>
      <c r="T7578" t="s">
        <v>34349</v>
      </c>
      <c r="U7578" t="s">
        <v>32634</v>
      </c>
      <c r="V7578" t="s">
        <v>35042</v>
      </c>
      <c r="X7578">
        <v>2</v>
      </c>
      <c r="Y7578" t="s">
        <v>32661</v>
      </c>
      <c r="AA7578">
        <v>9</v>
      </c>
      <c r="AB7578">
        <v>25</v>
      </c>
      <c r="AC7578">
        <v>1</v>
      </c>
      <c r="AD7578" t="str">
        <f t="shared" si="1170"/>
        <v/>
      </c>
      <c r="AE7578" t="str">
        <f t="shared" si="1176"/>
        <v/>
      </c>
      <c r="AF7578" t="str">
        <f t="shared" si="1177"/>
        <v/>
      </c>
      <c r="AG7578">
        <f t="shared" si="1178"/>
        <v>1</v>
      </c>
      <c r="AH7578">
        <f t="shared" si="1172"/>
        <v>2.8</v>
      </c>
      <c r="AI7578">
        <v>0.14499999999999999</v>
      </c>
      <c r="AJ7578">
        <f t="shared" si="1174"/>
        <v>0.40599999999999997</v>
      </c>
      <c r="AK7578" t="str">
        <f t="shared" si="1173"/>
        <v/>
      </c>
      <c r="AL7578" t="str">
        <f t="shared" si="1171"/>
        <v/>
      </c>
    </row>
    <row r="7579" spans="1:39" x14ac:dyDescent="0.2">
      <c r="A7579" t="s">
        <v>5896</v>
      </c>
      <c r="B7579" t="s">
        <v>52</v>
      </c>
      <c r="C7579" t="s">
        <v>5897</v>
      </c>
      <c r="D7579" s="1">
        <v>36143</v>
      </c>
      <c r="E7579" s="1">
        <v>43456</v>
      </c>
      <c r="F7579" t="s">
        <v>19</v>
      </c>
      <c r="I7579">
        <v>100</v>
      </c>
      <c r="J7579">
        <v>0</v>
      </c>
      <c r="K7579">
        <v>0</v>
      </c>
      <c r="L7579">
        <v>1129</v>
      </c>
      <c r="M7579">
        <v>1129</v>
      </c>
      <c r="N7579" t="s">
        <v>20</v>
      </c>
      <c r="O7579" t="s">
        <v>5898</v>
      </c>
      <c r="P7579" t="s">
        <v>28</v>
      </c>
      <c r="Q7579" t="s">
        <v>32794</v>
      </c>
      <c r="R7579" t="s">
        <v>33782</v>
      </c>
      <c r="S7579" t="s">
        <v>33797</v>
      </c>
      <c r="T7579" t="s">
        <v>34365</v>
      </c>
      <c r="U7579" t="s">
        <v>33319</v>
      </c>
      <c r="V7579" t="s">
        <v>33320</v>
      </c>
      <c r="W7579">
        <v>282</v>
      </c>
      <c r="X7579">
        <v>2</v>
      </c>
      <c r="AA7579">
        <v>7.5</v>
      </c>
      <c r="AB7579">
        <v>25</v>
      </c>
      <c r="AC7579">
        <v>1</v>
      </c>
      <c r="AD7579" t="str">
        <f t="shared" si="1170"/>
        <v/>
      </c>
      <c r="AE7579" t="str">
        <f t="shared" si="1176"/>
        <v/>
      </c>
      <c r="AF7579" t="str">
        <f t="shared" si="1177"/>
        <v/>
      </c>
      <c r="AG7579">
        <f t="shared" si="1178"/>
        <v>1</v>
      </c>
      <c r="AH7579">
        <f t="shared" si="1172"/>
        <v>2.8</v>
      </c>
      <c r="AI7579">
        <v>0.14499999999999999</v>
      </c>
      <c r="AJ7579">
        <f t="shared" si="1174"/>
        <v>0.40599999999999997</v>
      </c>
      <c r="AK7579" t="str">
        <f t="shared" si="1173"/>
        <v/>
      </c>
      <c r="AL7579" t="str">
        <f t="shared" si="1171"/>
        <v/>
      </c>
      <c r="AM7579" t="s">
        <v>34052</v>
      </c>
    </row>
    <row r="7580" spans="1:39" x14ac:dyDescent="0.2">
      <c r="A7580" t="s">
        <v>7288</v>
      </c>
      <c r="B7580" t="s">
        <v>52</v>
      </c>
      <c r="C7580" t="s">
        <v>7289</v>
      </c>
      <c r="D7580" s="1">
        <v>36196</v>
      </c>
      <c r="E7580" s="1">
        <v>43456</v>
      </c>
      <c r="F7580" t="s">
        <v>19</v>
      </c>
      <c r="I7580">
        <v>100</v>
      </c>
      <c r="J7580">
        <v>0</v>
      </c>
      <c r="K7580">
        <v>0</v>
      </c>
      <c r="L7580">
        <v>1210</v>
      </c>
      <c r="M7580">
        <v>1210</v>
      </c>
      <c r="N7580" t="s">
        <v>20</v>
      </c>
      <c r="O7580" t="s">
        <v>7290</v>
      </c>
      <c r="P7580" t="s">
        <v>28</v>
      </c>
      <c r="Q7580" t="s">
        <v>34233</v>
      </c>
      <c r="R7580" t="s">
        <v>34233</v>
      </c>
      <c r="S7580" t="s">
        <v>32628</v>
      </c>
      <c r="T7580" t="s">
        <v>34357</v>
      </c>
      <c r="U7580" t="s">
        <v>33319</v>
      </c>
      <c r="V7580" t="s">
        <v>33320</v>
      </c>
      <c r="W7580">
        <v>308</v>
      </c>
      <c r="X7580">
        <v>2</v>
      </c>
      <c r="AA7580">
        <v>7.5</v>
      </c>
      <c r="AB7580">
        <v>25</v>
      </c>
      <c r="AC7580">
        <v>1</v>
      </c>
      <c r="AD7580" t="str">
        <f t="shared" si="1170"/>
        <v/>
      </c>
      <c r="AE7580" t="str">
        <f t="shared" si="1176"/>
        <v/>
      </c>
      <c r="AF7580" t="str">
        <f t="shared" si="1177"/>
        <v/>
      </c>
      <c r="AG7580">
        <f t="shared" si="1178"/>
        <v>1</v>
      </c>
      <c r="AH7580">
        <f t="shared" si="1172"/>
        <v>2.8</v>
      </c>
      <c r="AI7580">
        <v>0.14499999999999999</v>
      </c>
      <c r="AJ7580">
        <f t="shared" si="1174"/>
        <v>0.40599999999999997</v>
      </c>
      <c r="AK7580" t="str">
        <f t="shared" si="1173"/>
        <v/>
      </c>
      <c r="AL7580" t="str">
        <f t="shared" si="1171"/>
        <v/>
      </c>
      <c r="AM7580" t="s">
        <v>34052</v>
      </c>
    </row>
    <row r="7581" spans="1:39" x14ac:dyDescent="0.2">
      <c r="A7581" t="s">
        <v>13950</v>
      </c>
      <c r="B7581" t="s">
        <v>52</v>
      </c>
      <c r="C7581" t="s">
        <v>13951</v>
      </c>
      <c r="D7581" s="1">
        <v>37063</v>
      </c>
      <c r="E7581" s="1">
        <v>43456</v>
      </c>
      <c r="F7581" t="s">
        <v>19</v>
      </c>
      <c r="I7581">
        <v>100</v>
      </c>
      <c r="J7581">
        <v>0</v>
      </c>
      <c r="K7581">
        <v>0</v>
      </c>
      <c r="L7581">
        <v>1002</v>
      </c>
      <c r="M7581">
        <v>1002</v>
      </c>
      <c r="N7581" t="s">
        <v>20</v>
      </c>
      <c r="O7581" t="s">
        <v>13952</v>
      </c>
      <c r="P7581" t="s">
        <v>28</v>
      </c>
      <c r="Q7581" t="s">
        <v>34233</v>
      </c>
      <c r="R7581" t="s">
        <v>34233</v>
      </c>
      <c r="S7581" t="s">
        <v>32628</v>
      </c>
      <c r="T7581" t="s">
        <v>34349</v>
      </c>
      <c r="U7581" t="s">
        <v>32634</v>
      </c>
      <c r="V7581" t="s">
        <v>33349</v>
      </c>
      <c r="W7581">
        <v>250</v>
      </c>
      <c r="X7581">
        <v>2</v>
      </c>
      <c r="AA7581">
        <v>10</v>
      </c>
      <c r="AC7581">
        <v>1</v>
      </c>
      <c r="AD7581" t="str">
        <f t="shared" si="1170"/>
        <v/>
      </c>
      <c r="AE7581" t="str">
        <f t="shared" si="1176"/>
        <v/>
      </c>
      <c r="AF7581" t="str">
        <f t="shared" si="1177"/>
        <v/>
      </c>
      <c r="AG7581">
        <f t="shared" si="1178"/>
        <v>1</v>
      </c>
      <c r="AH7581">
        <f t="shared" si="1172"/>
        <v>2.8</v>
      </c>
      <c r="AI7581">
        <v>0.14499999999999999</v>
      </c>
      <c r="AJ7581">
        <f t="shared" si="1174"/>
        <v>0.40599999999999997</v>
      </c>
      <c r="AK7581" t="str">
        <f t="shared" si="1173"/>
        <v/>
      </c>
      <c r="AL7581" t="str">
        <f t="shared" si="1171"/>
        <v/>
      </c>
    </row>
    <row r="7582" spans="1:39" x14ac:dyDescent="0.2">
      <c r="A7582" t="s">
        <v>5893</v>
      </c>
      <c r="B7582" t="s">
        <v>52</v>
      </c>
      <c r="C7582" t="s">
        <v>5894</v>
      </c>
      <c r="D7582" s="1">
        <v>36143</v>
      </c>
      <c r="E7582" s="1">
        <v>43456</v>
      </c>
      <c r="F7582" t="s">
        <v>19</v>
      </c>
      <c r="I7582">
        <v>100</v>
      </c>
      <c r="J7582">
        <v>0</v>
      </c>
      <c r="K7582">
        <v>0</v>
      </c>
      <c r="L7582">
        <v>1229</v>
      </c>
      <c r="M7582">
        <v>1229</v>
      </c>
      <c r="N7582" t="s">
        <v>20</v>
      </c>
      <c r="O7582" t="s">
        <v>5895</v>
      </c>
      <c r="P7582" t="s">
        <v>28</v>
      </c>
      <c r="Q7582" t="s">
        <v>34233</v>
      </c>
      <c r="R7582" t="s">
        <v>34233</v>
      </c>
      <c r="S7582" t="s">
        <v>33807</v>
      </c>
      <c r="T7582" t="s">
        <v>34365</v>
      </c>
      <c r="U7582" t="s">
        <v>33319</v>
      </c>
      <c r="V7582" t="s">
        <v>33320</v>
      </c>
      <c r="W7582">
        <v>308</v>
      </c>
      <c r="X7582">
        <v>2</v>
      </c>
      <c r="AA7582">
        <v>7.5</v>
      </c>
      <c r="AB7582">
        <v>25</v>
      </c>
      <c r="AC7582">
        <v>1</v>
      </c>
      <c r="AD7582" t="str">
        <f t="shared" si="1170"/>
        <v/>
      </c>
      <c r="AE7582" t="str">
        <f t="shared" si="1176"/>
        <v/>
      </c>
      <c r="AF7582" t="str">
        <f t="shared" si="1177"/>
        <v/>
      </c>
      <c r="AG7582">
        <f t="shared" si="1178"/>
        <v>1</v>
      </c>
      <c r="AH7582">
        <f t="shared" si="1172"/>
        <v>2.8</v>
      </c>
      <c r="AI7582">
        <v>0.14499999999999999</v>
      </c>
      <c r="AJ7582">
        <f t="shared" si="1174"/>
        <v>0.40599999999999997</v>
      </c>
      <c r="AK7582" t="str">
        <f t="shared" si="1173"/>
        <v/>
      </c>
      <c r="AL7582" t="str">
        <f t="shared" si="1171"/>
        <v/>
      </c>
      <c r="AM7582" t="s">
        <v>34052</v>
      </c>
    </row>
    <row r="7583" spans="1:39" x14ac:dyDescent="0.2">
      <c r="A7583" t="s">
        <v>13953</v>
      </c>
      <c r="B7583" t="s">
        <v>52</v>
      </c>
      <c r="C7583" t="s">
        <v>13954</v>
      </c>
      <c r="D7583" s="1">
        <v>37063</v>
      </c>
      <c r="E7583" s="1">
        <v>43456</v>
      </c>
      <c r="F7583" t="s">
        <v>19</v>
      </c>
      <c r="I7583">
        <v>100</v>
      </c>
      <c r="J7583">
        <v>0</v>
      </c>
      <c r="K7583">
        <v>0</v>
      </c>
      <c r="L7583">
        <v>996</v>
      </c>
      <c r="M7583">
        <v>996</v>
      </c>
      <c r="N7583" t="s">
        <v>20</v>
      </c>
      <c r="O7583" t="s">
        <v>13955</v>
      </c>
      <c r="P7583" t="s">
        <v>28</v>
      </c>
      <c r="Q7583" t="s">
        <v>34233</v>
      </c>
      <c r="R7583" t="s">
        <v>34233</v>
      </c>
      <c r="S7583" t="s">
        <v>32628</v>
      </c>
      <c r="T7583" t="s">
        <v>34349</v>
      </c>
      <c r="U7583" t="s">
        <v>32634</v>
      </c>
      <c r="V7583" t="s">
        <v>33349</v>
      </c>
      <c r="W7583">
        <v>250</v>
      </c>
      <c r="X7583">
        <v>2</v>
      </c>
      <c r="AA7583">
        <v>10</v>
      </c>
      <c r="AC7583">
        <v>1</v>
      </c>
      <c r="AD7583" t="str">
        <f t="shared" si="1170"/>
        <v/>
      </c>
      <c r="AE7583" t="str">
        <f t="shared" si="1176"/>
        <v/>
      </c>
      <c r="AF7583" t="str">
        <f t="shared" si="1177"/>
        <v/>
      </c>
      <c r="AG7583">
        <f t="shared" si="1178"/>
        <v>1</v>
      </c>
      <c r="AH7583">
        <f t="shared" si="1172"/>
        <v>2.8</v>
      </c>
      <c r="AI7583">
        <v>0.14499999999999999</v>
      </c>
      <c r="AJ7583">
        <f t="shared" si="1174"/>
        <v>0.40599999999999997</v>
      </c>
      <c r="AK7583" t="str">
        <f t="shared" si="1173"/>
        <v/>
      </c>
      <c r="AL7583" t="str">
        <f t="shared" si="1171"/>
        <v/>
      </c>
    </row>
    <row r="7584" spans="1:39" x14ac:dyDescent="0.2">
      <c r="A7584" t="s">
        <v>5890</v>
      </c>
      <c r="B7584" t="s">
        <v>52</v>
      </c>
      <c r="C7584" t="s">
        <v>5891</v>
      </c>
      <c r="D7584" s="1">
        <v>36143</v>
      </c>
      <c r="E7584" s="1">
        <v>43456</v>
      </c>
      <c r="F7584" t="s">
        <v>19</v>
      </c>
      <c r="I7584">
        <v>100</v>
      </c>
      <c r="J7584">
        <v>0</v>
      </c>
      <c r="K7584">
        <v>0</v>
      </c>
      <c r="L7584">
        <v>1709</v>
      </c>
      <c r="M7584">
        <v>1709</v>
      </c>
      <c r="N7584" t="s">
        <v>20</v>
      </c>
      <c r="O7584" t="s">
        <v>5892</v>
      </c>
      <c r="P7584" t="s">
        <v>28</v>
      </c>
      <c r="Q7584" t="s">
        <v>34233</v>
      </c>
      <c r="R7584" t="s">
        <v>34233</v>
      </c>
      <c r="S7584" t="s">
        <v>33797</v>
      </c>
      <c r="T7584" t="s">
        <v>34365</v>
      </c>
      <c r="U7584" t="s">
        <v>33319</v>
      </c>
      <c r="V7584" t="s">
        <v>33320</v>
      </c>
      <c r="W7584">
        <v>427</v>
      </c>
      <c r="X7584">
        <v>2</v>
      </c>
      <c r="AA7584">
        <v>7.5</v>
      </c>
      <c r="AB7584">
        <v>25</v>
      </c>
      <c r="AC7584">
        <v>1</v>
      </c>
      <c r="AD7584" t="str">
        <f t="shared" si="1170"/>
        <v/>
      </c>
      <c r="AE7584" t="str">
        <f t="shared" si="1176"/>
        <v/>
      </c>
      <c r="AF7584" t="str">
        <f t="shared" si="1177"/>
        <v/>
      </c>
      <c r="AG7584">
        <f t="shared" si="1178"/>
        <v>1</v>
      </c>
      <c r="AH7584">
        <f t="shared" si="1172"/>
        <v>2.8</v>
      </c>
      <c r="AI7584">
        <v>0.14499999999999999</v>
      </c>
      <c r="AJ7584">
        <f t="shared" si="1174"/>
        <v>0.40599999999999997</v>
      </c>
      <c r="AK7584" t="str">
        <f t="shared" si="1173"/>
        <v/>
      </c>
      <c r="AL7584" t="str">
        <f t="shared" si="1171"/>
        <v/>
      </c>
      <c r="AM7584" t="s">
        <v>34052</v>
      </c>
    </row>
    <row r="7585" spans="1:39" x14ac:dyDescent="0.2">
      <c r="A7585" t="s">
        <v>17066</v>
      </c>
      <c r="B7585" t="s">
        <v>52</v>
      </c>
      <c r="C7585" t="s">
        <v>17067</v>
      </c>
      <c r="D7585" s="1">
        <v>37642</v>
      </c>
      <c r="E7585" s="1">
        <v>43456</v>
      </c>
      <c r="F7585" t="s">
        <v>19</v>
      </c>
      <c r="I7585">
        <v>100</v>
      </c>
      <c r="J7585">
        <v>0</v>
      </c>
      <c r="K7585">
        <v>0</v>
      </c>
      <c r="L7585">
        <v>1183</v>
      </c>
      <c r="M7585">
        <v>1183</v>
      </c>
      <c r="N7585" t="s">
        <v>20</v>
      </c>
      <c r="O7585" t="s">
        <v>17068</v>
      </c>
      <c r="P7585" t="s">
        <v>28</v>
      </c>
      <c r="Q7585" t="s">
        <v>34233</v>
      </c>
      <c r="R7585" t="s">
        <v>34233</v>
      </c>
      <c r="S7585" t="s">
        <v>33797</v>
      </c>
      <c r="T7585" t="s">
        <v>34357</v>
      </c>
      <c r="U7585" t="s">
        <v>32634</v>
      </c>
      <c r="V7585" t="s">
        <v>33348</v>
      </c>
      <c r="W7585">
        <v>250</v>
      </c>
      <c r="X7585">
        <v>2</v>
      </c>
      <c r="Y7585" t="s">
        <v>32654</v>
      </c>
      <c r="AA7585">
        <v>8.5</v>
      </c>
      <c r="AC7585">
        <v>1</v>
      </c>
      <c r="AD7585" t="str">
        <f t="shared" si="1170"/>
        <v/>
      </c>
      <c r="AE7585" t="str">
        <f t="shared" si="1176"/>
        <v/>
      </c>
      <c r="AF7585" t="str">
        <f t="shared" si="1177"/>
        <v/>
      </c>
      <c r="AG7585">
        <f t="shared" si="1178"/>
        <v>1</v>
      </c>
      <c r="AH7585">
        <f t="shared" si="1172"/>
        <v>2.8</v>
      </c>
      <c r="AI7585">
        <v>0.14499999999999999</v>
      </c>
      <c r="AJ7585">
        <f t="shared" si="1174"/>
        <v>0.40599999999999997</v>
      </c>
      <c r="AK7585" t="str">
        <f t="shared" si="1173"/>
        <v/>
      </c>
      <c r="AL7585" t="str">
        <f t="shared" si="1171"/>
        <v/>
      </c>
    </row>
    <row r="7586" spans="1:39" x14ac:dyDescent="0.2">
      <c r="A7586" t="s">
        <v>27533</v>
      </c>
      <c r="B7586" t="s">
        <v>52</v>
      </c>
      <c r="C7586" t="s">
        <v>27534</v>
      </c>
      <c r="D7586" s="1">
        <v>41949</v>
      </c>
      <c r="E7586" s="1">
        <v>43456</v>
      </c>
      <c r="F7586" t="s">
        <v>26</v>
      </c>
      <c r="I7586">
        <v>100</v>
      </c>
      <c r="J7586">
        <v>0</v>
      </c>
      <c r="K7586">
        <v>0</v>
      </c>
      <c r="L7586">
        <v>520</v>
      </c>
      <c r="M7586">
        <v>520</v>
      </c>
      <c r="N7586" t="s">
        <v>20</v>
      </c>
      <c r="O7586" t="s">
        <v>27535</v>
      </c>
      <c r="P7586" t="s">
        <v>44</v>
      </c>
      <c r="Q7586" t="s">
        <v>34233</v>
      </c>
      <c r="R7586" t="s">
        <v>34233</v>
      </c>
      <c r="S7586" t="s">
        <v>34233</v>
      </c>
      <c r="T7586" t="s">
        <v>34233</v>
      </c>
      <c r="AD7586" t="str">
        <f t="shared" si="1170"/>
        <v/>
      </c>
      <c r="AE7586" t="str">
        <f t="shared" si="1176"/>
        <v/>
      </c>
      <c r="AF7586" t="str">
        <f t="shared" si="1177"/>
        <v/>
      </c>
      <c r="AG7586" t="str">
        <f t="shared" si="1178"/>
        <v/>
      </c>
      <c r="AH7586" t="str">
        <f t="shared" si="1172"/>
        <v/>
      </c>
      <c r="AI7586">
        <v>0.14499999999999999</v>
      </c>
      <c r="AJ7586" t="str">
        <f t="shared" si="1174"/>
        <v/>
      </c>
      <c r="AK7586" t="str">
        <f t="shared" si="1173"/>
        <v/>
      </c>
      <c r="AL7586" t="str">
        <f t="shared" si="1171"/>
        <v/>
      </c>
    </row>
    <row r="7587" spans="1:39" x14ac:dyDescent="0.2">
      <c r="A7587" t="s">
        <v>3986</v>
      </c>
      <c r="B7587" t="s">
        <v>52</v>
      </c>
      <c r="C7587" t="s">
        <v>3987</v>
      </c>
      <c r="D7587" s="1">
        <v>35936</v>
      </c>
      <c r="E7587" s="1">
        <v>43896</v>
      </c>
      <c r="F7587" t="s">
        <v>19</v>
      </c>
      <c r="I7587">
        <v>100</v>
      </c>
      <c r="J7587">
        <v>0</v>
      </c>
      <c r="K7587">
        <v>0</v>
      </c>
      <c r="L7587">
        <v>1242</v>
      </c>
      <c r="M7587">
        <v>1242</v>
      </c>
      <c r="N7587" t="s">
        <v>20</v>
      </c>
      <c r="O7587" t="s">
        <v>3988</v>
      </c>
      <c r="P7587" t="s">
        <v>28</v>
      </c>
      <c r="Q7587" t="s">
        <v>34233</v>
      </c>
      <c r="R7587" t="s">
        <v>34233</v>
      </c>
      <c r="S7587" t="s">
        <v>33800</v>
      </c>
      <c r="T7587" t="s">
        <v>34357</v>
      </c>
      <c r="AD7587" t="str">
        <f t="shared" si="1170"/>
        <v/>
      </c>
      <c r="AE7587" t="str">
        <f t="shared" si="1176"/>
        <v/>
      </c>
      <c r="AF7587" t="str">
        <f t="shared" si="1177"/>
        <v/>
      </c>
      <c r="AG7587" s="17">
        <v>1</v>
      </c>
      <c r="AH7587">
        <f t="shared" si="1172"/>
        <v>2.8</v>
      </c>
      <c r="AI7587">
        <v>0.14499999999999999</v>
      </c>
      <c r="AJ7587">
        <f t="shared" si="1174"/>
        <v>0.40599999999999997</v>
      </c>
      <c r="AK7587" t="str">
        <f t="shared" si="1173"/>
        <v/>
      </c>
      <c r="AL7587" t="str">
        <f t="shared" si="1171"/>
        <v/>
      </c>
    </row>
    <row r="7588" spans="1:39" x14ac:dyDescent="0.2">
      <c r="A7588" t="s">
        <v>3950</v>
      </c>
      <c r="B7588" t="s">
        <v>52</v>
      </c>
      <c r="C7588" t="s">
        <v>3951</v>
      </c>
      <c r="D7588" s="1">
        <v>35936</v>
      </c>
      <c r="E7588" s="1">
        <v>43896</v>
      </c>
      <c r="F7588" t="s">
        <v>19</v>
      </c>
      <c r="I7588">
        <v>100</v>
      </c>
      <c r="J7588">
        <v>0</v>
      </c>
      <c r="K7588">
        <v>0</v>
      </c>
      <c r="L7588">
        <v>1136</v>
      </c>
      <c r="M7588">
        <v>1135</v>
      </c>
      <c r="N7588" t="s">
        <v>20</v>
      </c>
      <c r="O7588" t="s">
        <v>3952</v>
      </c>
      <c r="P7588" t="s">
        <v>28</v>
      </c>
      <c r="Q7588" t="s">
        <v>34233</v>
      </c>
      <c r="R7588" t="s">
        <v>34233</v>
      </c>
      <c r="S7588" t="s">
        <v>33797</v>
      </c>
      <c r="T7588" t="s">
        <v>34349</v>
      </c>
      <c r="AD7588" t="str">
        <f t="shared" si="1170"/>
        <v/>
      </c>
      <c r="AE7588" t="str">
        <f t="shared" si="1176"/>
        <v/>
      </c>
      <c r="AF7588" t="str">
        <f t="shared" si="1177"/>
        <v/>
      </c>
      <c r="AG7588" s="17">
        <v>1</v>
      </c>
      <c r="AH7588">
        <f t="shared" si="1172"/>
        <v>2.8</v>
      </c>
      <c r="AI7588">
        <v>0.14499999999999999</v>
      </c>
      <c r="AJ7588">
        <f t="shared" si="1174"/>
        <v>0.40599999999999997</v>
      </c>
      <c r="AK7588" t="str">
        <f t="shared" si="1173"/>
        <v/>
      </c>
      <c r="AL7588" t="str">
        <f t="shared" si="1171"/>
        <v/>
      </c>
    </row>
    <row r="7589" spans="1:39" x14ac:dyDescent="0.2">
      <c r="A7589" t="s">
        <v>10759</v>
      </c>
      <c r="B7589" t="s">
        <v>52</v>
      </c>
      <c r="C7589" t="s">
        <v>10760</v>
      </c>
      <c r="D7589" s="1">
        <v>36480</v>
      </c>
      <c r="E7589" s="1">
        <v>43456</v>
      </c>
      <c r="F7589" t="s">
        <v>19</v>
      </c>
      <c r="I7589">
        <v>100</v>
      </c>
      <c r="J7589">
        <v>0</v>
      </c>
      <c r="K7589">
        <v>0</v>
      </c>
      <c r="L7589">
        <v>1148</v>
      </c>
      <c r="M7589">
        <v>1148</v>
      </c>
      <c r="N7589" t="s">
        <v>20</v>
      </c>
      <c r="O7589" t="s">
        <v>10761</v>
      </c>
      <c r="P7589" t="s">
        <v>28</v>
      </c>
      <c r="Q7589" t="s">
        <v>34233</v>
      </c>
      <c r="R7589" t="s">
        <v>34233</v>
      </c>
      <c r="S7589" t="s">
        <v>32628</v>
      </c>
      <c r="T7589" t="s">
        <v>34365</v>
      </c>
      <c r="U7589" t="s">
        <v>32634</v>
      </c>
      <c r="V7589" t="s">
        <v>33350</v>
      </c>
      <c r="W7589">
        <v>230</v>
      </c>
      <c r="X7589">
        <v>2</v>
      </c>
      <c r="Y7589" t="s">
        <v>32654</v>
      </c>
      <c r="Z7589">
        <v>460</v>
      </c>
      <c r="AA7589">
        <v>9</v>
      </c>
      <c r="AB7589">
        <v>20</v>
      </c>
      <c r="AC7589">
        <v>1</v>
      </c>
      <c r="AD7589" t="str">
        <f t="shared" si="1170"/>
        <v/>
      </c>
      <c r="AE7589" t="str">
        <f t="shared" si="1176"/>
        <v/>
      </c>
      <c r="AF7589" t="str">
        <f t="shared" si="1177"/>
        <v/>
      </c>
      <c r="AG7589">
        <f>IF((S7589&lt;&gt;"tühi")*(AC7589&lt;&gt;""),AC7589,"")</f>
        <v>1</v>
      </c>
      <c r="AH7589">
        <f t="shared" si="1172"/>
        <v>2.8</v>
      </c>
      <c r="AI7589">
        <v>0.14499999999999999</v>
      </c>
      <c r="AJ7589">
        <f t="shared" si="1174"/>
        <v>0.40599999999999997</v>
      </c>
      <c r="AK7589" t="str">
        <f t="shared" si="1173"/>
        <v/>
      </c>
      <c r="AL7589" t="str">
        <f t="shared" si="1171"/>
        <v/>
      </c>
    </row>
    <row r="7590" spans="1:39" x14ac:dyDescent="0.2">
      <c r="A7590" t="s">
        <v>10762</v>
      </c>
      <c r="B7590" t="s">
        <v>52</v>
      </c>
      <c r="C7590" t="s">
        <v>10763</v>
      </c>
      <c r="D7590" s="1">
        <v>36480</v>
      </c>
      <c r="E7590" s="1">
        <v>43456</v>
      </c>
      <c r="F7590" t="s">
        <v>19</v>
      </c>
      <c r="I7590">
        <v>100</v>
      </c>
      <c r="J7590">
        <v>0</v>
      </c>
      <c r="K7590">
        <v>0</v>
      </c>
      <c r="L7590">
        <v>1471</v>
      </c>
      <c r="M7590">
        <v>1471</v>
      </c>
      <c r="N7590" t="s">
        <v>20</v>
      </c>
      <c r="O7590" t="s">
        <v>10764</v>
      </c>
      <c r="P7590" t="s">
        <v>28</v>
      </c>
      <c r="Q7590" t="s">
        <v>34233</v>
      </c>
      <c r="R7590" t="s">
        <v>34233</v>
      </c>
      <c r="S7590" t="s">
        <v>32628</v>
      </c>
      <c r="T7590" t="s">
        <v>34349</v>
      </c>
      <c r="AD7590" t="str">
        <f t="shared" si="1170"/>
        <v/>
      </c>
      <c r="AE7590" t="str">
        <f t="shared" si="1176"/>
        <v/>
      </c>
      <c r="AF7590" t="str">
        <f t="shared" si="1177"/>
        <v/>
      </c>
      <c r="AG7590" s="17">
        <v>1</v>
      </c>
      <c r="AH7590">
        <f t="shared" si="1172"/>
        <v>2.8</v>
      </c>
      <c r="AI7590">
        <v>0.14499999999999999</v>
      </c>
      <c r="AJ7590">
        <f t="shared" si="1174"/>
        <v>0.40599999999999997</v>
      </c>
      <c r="AK7590" t="str">
        <f t="shared" si="1173"/>
        <v/>
      </c>
      <c r="AL7590" t="str">
        <f t="shared" si="1171"/>
        <v/>
      </c>
    </row>
    <row r="7591" spans="1:39" s="18" customFormat="1" x14ac:dyDescent="0.2">
      <c r="A7591" s="18" t="s">
        <v>2636</v>
      </c>
      <c r="B7591" s="18" t="s">
        <v>52</v>
      </c>
      <c r="C7591" s="18" t="s">
        <v>2637</v>
      </c>
      <c r="D7591" s="19">
        <v>35852</v>
      </c>
      <c r="E7591" s="19">
        <v>43456</v>
      </c>
      <c r="F7591" s="18" t="s">
        <v>19</v>
      </c>
      <c r="I7591" s="18">
        <v>100</v>
      </c>
      <c r="J7591" s="18">
        <v>0</v>
      </c>
      <c r="K7591" s="18">
        <v>0</v>
      </c>
      <c r="L7591" s="18">
        <v>1218</v>
      </c>
      <c r="M7591" s="18">
        <v>1218</v>
      </c>
      <c r="N7591" s="18" t="s">
        <v>20</v>
      </c>
      <c r="O7591" s="18" t="s">
        <v>2638</v>
      </c>
      <c r="P7591" s="18" t="s">
        <v>28</v>
      </c>
      <c r="Q7591" s="18" t="s">
        <v>34256</v>
      </c>
      <c r="R7591" s="18" t="s">
        <v>33783</v>
      </c>
      <c r="S7591" s="18" t="s">
        <v>33942</v>
      </c>
      <c r="T7591" s="18" t="s">
        <v>34349</v>
      </c>
      <c r="U7591" s="18" t="s">
        <v>32634</v>
      </c>
      <c r="V7591" s="18" t="s">
        <v>33317</v>
      </c>
      <c r="X7591" s="18">
        <v>2</v>
      </c>
      <c r="AC7591" s="18">
        <v>1</v>
      </c>
      <c r="AD7591" s="18" t="str">
        <f t="shared" ref="AD7591:AD7654" si="1179">IF((S7591="tühi")*(F7591&lt;&gt;"Elamumaa")*(G7591&lt;&gt;"Elamumaa")*(H7591&lt;&gt;"Elamumaa"),IF(Z7591=0,"",Z7591),"")</f>
        <v/>
      </c>
      <c r="AE7591" s="18">
        <f t="shared" si="1176"/>
        <v>1</v>
      </c>
      <c r="AF7591" s="18" t="str">
        <f t="shared" si="1177"/>
        <v/>
      </c>
      <c r="AG7591" s="18" t="str">
        <f t="shared" ref="AG7591:AG7596" si="1180">IF((S7591&lt;&gt;"tühi")*(AC7591&lt;&gt;""),AC7591,"")</f>
        <v/>
      </c>
      <c r="AH7591" s="18" t="str">
        <f t="shared" si="1172"/>
        <v/>
      </c>
      <c r="AI7591" s="18">
        <v>0.14499999999999999</v>
      </c>
      <c r="AJ7591" s="18" t="str">
        <f t="shared" si="1174"/>
        <v/>
      </c>
      <c r="AK7591" s="18">
        <f t="shared" si="1173"/>
        <v>2.8</v>
      </c>
      <c r="AL7591" s="18">
        <f t="shared" si="1171"/>
        <v>0.40599999999999997</v>
      </c>
      <c r="AM7591" s="18" t="s">
        <v>34834</v>
      </c>
    </row>
    <row r="7592" spans="1:39" x14ac:dyDescent="0.2">
      <c r="A7592" t="s">
        <v>2645</v>
      </c>
      <c r="B7592" t="s">
        <v>52</v>
      </c>
      <c r="C7592" t="s">
        <v>2646</v>
      </c>
      <c r="D7592" s="1">
        <v>35852</v>
      </c>
      <c r="E7592" s="1">
        <v>43896</v>
      </c>
      <c r="F7592" t="s">
        <v>19</v>
      </c>
      <c r="I7592">
        <v>100</v>
      </c>
      <c r="J7592">
        <v>0</v>
      </c>
      <c r="K7592">
        <v>0</v>
      </c>
      <c r="L7592">
        <v>1195</v>
      </c>
      <c r="M7592">
        <v>1195</v>
      </c>
      <c r="N7592" t="s">
        <v>20</v>
      </c>
      <c r="O7592" t="s">
        <v>2647</v>
      </c>
      <c r="P7592" t="s">
        <v>28</v>
      </c>
      <c r="Q7592" t="s">
        <v>34256</v>
      </c>
      <c r="R7592" t="s">
        <v>33787</v>
      </c>
      <c r="S7592" t="s">
        <v>32628</v>
      </c>
      <c r="T7592" t="s">
        <v>34349</v>
      </c>
      <c r="U7592" t="s">
        <v>32634</v>
      </c>
      <c r="V7592" t="s">
        <v>33317</v>
      </c>
      <c r="X7592">
        <v>2</v>
      </c>
      <c r="AC7592">
        <v>1</v>
      </c>
      <c r="AD7592" t="str">
        <f t="shared" si="1179"/>
        <v/>
      </c>
      <c r="AE7592" t="str">
        <f t="shared" si="1176"/>
        <v/>
      </c>
      <c r="AF7592" t="str">
        <f t="shared" si="1177"/>
        <v/>
      </c>
      <c r="AG7592">
        <f t="shared" si="1180"/>
        <v>1</v>
      </c>
      <c r="AH7592">
        <f t="shared" si="1172"/>
        <v>2.8</v>
      </c>
      <c r="AI7592">
        <v>0.14499999999999999</v>
      </c>
      <c r="AJ7592">
        <f t="shared" si="1174"/>
        <v>0.40599999999999997</v>
      </c>
      <c r="AK7592" t="str">
        <f t="shared" si="1173"/>
        <v/>
      </c>
      <c r="AL7592" t="str">
        <f t="shared" si="1171"/>
        <v/>
      </c>
    </row>
    <row r="7593" spans="1:39" x14ac:dyDescent="0.2">
      <c r="A7593" t="s">
        <v>2642</v>
      </c>
      <c r="B7593" t="s">
        <v>52</v>
      </c>
      <c r="C7593" t="s">
        <v>2643</v>
      </c>
      <c r="D7593" s="1">
        <v>35852</v>
      </c>
      <c r="E7593" s="1">
        <v>43456</v>
      </c>
      <c r="F7593" t="s">
        <v>19</v>
      </c>
      <c r="I7593">
        <v>100</v>
      </c>
      <c r="J7593">
        <v>0</v>
      </c>
      <c r="K7593">
        <v>0</v>
      </c>
      <c r="L7593">
        <v>1115</v>
      </c>
      <c r="M7593">
        <v>1115</v>
      </c>
      <c r="N7593" t="s">
        <v>20</v>
      </c>
      <c r="O7593" t="s">
        <v>2644</v>
      </c>
      <c r="P7593" t="s">
        <v>28</v>
      </c>
      <c r="Q7593" t="s">
        <v>34233</v>
      </c>
      <c r="R7593" t="s">
        <v>34233</v>
      </c>
      <c r="S7593" t="s">
        <v>32628</v>
      </c>
      <c r="T7593" t="s">
        <v>32634</v>
      </c>
      <c r="U7593" t="s">
        <v>32634</v>
      </c>
      <c r="V7593" t="s">
        <v>33317</v>
      </c>
      <c r="X7593">
        <v>2</v>
      </c>
      <c r="AC7593">
        <v>1</v>
      </c>
      <c r="AD7593" t="str">
        <f t="shared" si="1179"/>
        <v/>
      </c>
      <c r="AE7593" t="str">
        <f t="shared" si="1176"/>
        <v/>
      </c>
      <c r="AF7593" t="str">
        <f t="shared" si="1177"/>
        <v/>
      </c>
      <c r="AG7593">
        <f t="shared" si="1180"/>
        <v>1</v>
      </c>
      <c r="AH7593">
        <f t="shared" si="1172"/>
        <v>2.8</v>
      </c>
      <c r="AI7593">
        <v>0.14499999999999999</v>
      </c>
      <c r="AJ7593">
        <f t="shared" si="1174"/>
        <v>0.40599999999999997</v>
      </c>
      <c r="AK7593" t="str">
        <f t="shared" si="1173"/>
        <v/>
      </c>
      <c r="AL7593" t="str">
        <f t="shared" si="1171"/>
        <v/>
      </c>
    </row>
    <row r="7594" spans="1:39" x14ac:dyDescent="0.2">
      <c r="A7594" t="s">
        <v>2639</v>
      </c>
      <c r="B7594" t="s">
        <v>52</v>
      </c>
      <c r="C7594" t="s">
        <v>2640</v>
      </c>
      <c r="D7594" s="1">
        <v>35852</v>
      </c>
      <c r="E7594" s="1">
        <v>43456</v>
      </c>
      <c r="F7594" t="s">
        <v>19</v>
      </c>
      <c r="I7594">
        <v>100</v>
      </c>
      <c r="J7594">
        <v>0</v>
      </c>
      <c r="K7594">
        <v>0</v>
      </c>
      <c r="L7594">
        <v>1038</v>
      </c>
      <c r="M7594">
        <v>1038</v>
      </c>
      <c r="N7594" t="s">
        <v>20</v>
      </c>
      <c r="O7594" t="s">
        <v>2641</v>
      </c>
      <c r="P7594" t="s">
        <v>28</v>
      </c>
      <c r="Q7594" t="s">
        <v>34233</v>
      </c>
      <c r="R7594" t="s">
        <v>34233</v>
      </c>
      <c r="S7594" t="s">
        <v>32628</v>
      </c>
      <c r="T7594" t="s">
        <v>34349</v>
      </c>
      <c r="U7594" t="s">
        <v>32634</v>
      </c>
      <c r="V7594" t="s">
        <v>33317</v>
      </c>
      <c r="X7594">
        <v>2</v>
      </c>
      <c r="AC7594">
        <v>1</v>
      </c>
      <c r="AD7594" t="str">
        <f t="shared" si="1179"/>
        <v/>
      </c>
      <c r="AE7594" t="str">
        <f t="shared" si="1176"/>
        <v/>
      </c>
      <c r="AF7594" t="str">
        <f t="shared" si="1177"/>
        <v/>
      </c>
      <c r="AG7594">
        <f t="shared" si="1180"/>
        <v>1</v>
      </c>
      <c r="AH7594">
        <f t="shared" si="1172"/>
        <v>2.8</v>
      </c>
      <c r="AI7594">
        <v>0.14499999999999999</v>
      </c>
      <c r="AJ7594">
        <f t="shared" si="1174"/>
        <v>0.40599999999999997</v>
      </c>
      <c r="AK7594" t="str">
        <f t="shared" si="1173"/>
        <v/>
      </c>
      <c r="AL7594" t="str">
        <f t="shared" si="1171"/>
        <v/>
      </c>
    </row>
    <row r="7595" spans="1:39" s="20" customFormat="1" x14ac:dyDescent="0.2">
      <c r="A7595" s="20" t="s">
        <v>614</v>
      </c>
      <c r="B7595" s="20" t="s">
        <v>52</v>
      </c>
      <c r="C7595" s="20" t="s">
        <v>615</v>
      </c>
      <c r="D7595" s="21">
        <v>35144</v>
      </c>
      <c r="E7595" s="21">
        <v>44546</v>
      </c>
      <c r="F7595" s="20" t="s">
        <v>19</v>
      </c>
      <c r="I7595" s="20">
        <v>100</v>
      </c>
      <c r="J7595" s="20">
        <v>0</v>
      </c>
      <c r="K7595" s="20">
        <v>0</v>
      </c>
      <c r="L7595" s="20">
        <v>1336</v>
      </c>
      <c r="M7595" s="20">
        <v>1336</v>
      </c>
      <c r="N7595" s="20" t="s">
        <v>20</v>
      </c>
      <c r="O7595" s="20" t="s">
        <v>616</v>
      </c>
      <c r="P7595" s="20" t="s">
        <v>28</v>
      </c>
      <c r="Q7595" s="20" t="s">
        <v>34233</v>
      </c>
      <c r="R7595" s="20" t="s">
        <v>34233</v>
      </c>
      <c r="S7595" s="20" t="s">
        <v>33942</v>
      </c>
      <c r="T7595" s="20" t="s">
        <v>34233</v>
      </c>
      <c r="V7595" s="20" t="s">
        <v>33340</v>
      </c>
      <c r="AD7595" s="20" t="str">
        <f t="shared" si="1179"/>
        <v/>
      </c>
      <c r="AE7595" s="20" t="str">
        <f t="shared" si="1176"/>
        <v/>
      </c>
      <c r="AF7595" s="20" t="str">
        <f t="shared" si="1177"/>
        <v/>
      </c>
      <c r="AG7595" s="20" t="str">
        <f t="shared" si="1180"/>
        <v/>
      </c>
      <c r="AH7595" s="20" t="str">
        <f t="shared" si="1172"/>
        <v/>
      </c>
      <c r="AI7595" s="20">
        <v>0.14499999999999999</v>
      </c>
      <c r="AJ7595" s="20" t="str">
        <f t="shared" si="1174"/>
        <v/>
      </c>
      <c r="AK7595" s="20" t="str">
        <f t="shared" si="1173"/>
        <v/>
      </c>
      <c r="AL7595" s="20" t="str">
        <f t="shared" ref="AL7595:AL7658" si="1181">IF(COUNTBLANK(AK7595),"",AK7595*AI7595)</f>
        <v/>
      </c>
      <c r="AM7595" s="20" t="s">
        <v>33351</v>
      </c>
    </row>
    <row r="7596" spans="1:39" x14ac:dyDescent="0.2">
      <c r="A7596" t="s">
        <v>28376</v>
      </c>
      <c r="B7596" t="s">
        <v>52</v>
      </c>
      <c r="C7596" t="s">
        <v>28377</v>
      </c>
      <c r="D7596" s="1">
        <v>42481</v>
      </c>
      <c r="E7596" s="1">
        <v>44546</v>
      </c>
      <c r="F7596" t="s">
        <v>26</v>
      </c>
      <c r="I7596">
        <v>100</v>
      </c>
      <c r="J7596">
        <v>0</v>
      </c>
      <c r="K7596">
        <v>0</v>
      </c>
      <c r="L7596">
        <v>1192</v>
      </c>
      <c r="M7596">
        <v>1192</v>
      </c>
      <c r="N7596" t="s">
        <v>20</v>
      </c>
      <c r="O7596" t="s">
        <v>28378</v>
      </c>
      <c r="P7596" t="s">
        <v>44</v>
      </c>
      <c r="Q7596" t="s">
        <v>34233</v>
      </c>
      <c r="R7596" t="s">
        <v>34233</v>
      </c>
      <c r="S7596" t="s">
        <v>34233</v>
      </c>
      <c r="T7596" t="s">
        <v>34233</v>
      </c>
      <c r="AD7596" t="str">
        <f t="shared" si="1179"/>
        <v/>
      </c>
      <c r="AE7596" t="str">
        <f t="shared" si="1176"/>
        <v/>
      </c>
      <c r="AF7596" t="str">
        <f t="shared" si="1177"/>
        <v/>
      </c>
      <c r="AG7596" t="str">
        <f t="shared" si="1180"/>
        <v/>
      </c>
      <c r="AH7596" t="str">
        <f t="shared" si="1172"/>
        <v/>
      </c>
      <c r="AI7596">
        <v>0.14499999999999999</v>
      </c>
      <c r="AJ7596" t="str">
        <f t="shared" si="1174"/>
        <v/>
      </c>
      <c r="AK7596" t="str">
        <f t="shared" si="1173"/>
        <v/>
      </c>
      <c r="AL7596" t="str">
        <f t="shared" si="1181"/>
        <v/>
      </c>
    </row>
    <row r="7597" spans="1:39" x14ac:dyDescent="0.2">
      <c r="A7597" t="s">
        <v>9657</v>
      </c>
      <c r="B7597" t="s">
        <v>52</v>
      </c>
      <c r="C7597" t="s">
        <v>9658</v>
      </c>
      <c r="D7597" s="1">
        <v>36328</v>
      </c>
      <c r="E7597" s="1">
        <v>43456</v>
      </c>
      <c r="F7597" t="s">
        <v>19</v>
      </c>
      <c r="I7597">
        <v>100</v>
      </c>
      <c r="J7597">
        <v>0</v>
      </c>
      <c r="K7597">
        <v>0</v>
      </c>
      <c r="L7597">
        <v>1178</v>
      </c>
      <c r="M7597">
        <v>1178</v>
      </c>
      <c r="N7597" t="s">
        <v>20</v>
      </c>
      <c r="O7597" t="s">
        <v>21</v>
      </c>
      <c r="P7597" t="s">
        <v>28</v>
      </c>
      <c r="Q7597" t="s">
        <v>34233</v>
      </c>
      <c r="R7597" t="s">
        <v>34233</v>
      </c>
      <c r="S7597" t="s">
        <v>32628</v>
      </c>
      <c r="T7597" t="s">
        <v>34362</v>
      </c>
      <c r="AD7597" t="str">
        <f t="shared" si="1179"/>
        <v/>
      </c>
      <c r="AE7597" t="str">
        <f t="shared" si="1176"/>
        <v/>
      </c>
      <c r="AF7597" t="str">
        <f t="shared" si="1177"/>
        <v/>
      </c>
      <c r="AG7597" s="17">
        <v>5</v>
      </c>
      <c r="AH7597">
        <f t="shared" si="1172"/>
        <v>14</v>
      </c>
      <c r="AI7597">
        <v>0.14499999999999999</v>
      </c>
      <c r="AJ7597">
        <f t="shared" si="1174"/>
        <v>2.0299999999999998</v>
      </c>
      <c r="AK7597" t="str">
        <f t="shared" si="1173"/>
        <v/>
      </c>
      <c r="AL7597" t="str">
        <f t="shared" si="1181"/>
        <v/>
      </c>
      <c r="AM7597" t="s">
        <v>34892</v>
      </c>
    </row>
    <row r="7598" spans="1:39" x14ac:dyDescent="0.2">
      <c r="A7598" t="s">
        <v>725</v>
      </c>
      <c r="B7598" t="s">
        <v>52</v>
      </c>
      <c r="C7598" t="s">
        <v>726</v>
      </c>
      <c r="D7598" s="1">
        <v>34953</v>
      </c>
      <c r="E7598" s="1">
        <v>43456</v>
      </c>
      <c r="F7598" t="s">
        <v>19</v>
      </c>
      <c r="I7598">
        <v>100</v>
      </c>
      <c r="J7598">
        <v>0</v>
      </c>
      <c r="K7598">
        <v>0</v>
      </c>
      <c r="L7598">
        <v>627</v>
      </c>
      <c r="M7598">
        <v>627</v>
      </c>
      <c r="N7598" t="s">
        <v>20</v>
      </c>
      <c r="O7598" t="s">
        <v>727</v>
      </c>
      <c r="P7598" t="s">
        <v>28</v>
      </c>
      <c r="Q7598" t="s">
        <v>34233</v>
      </c>
      <c r="R7598" t="s">
        <v>34233</v>
      </c>
      <c r="S7598" t="s">
        <v>33798</v>
      </c>
      <c r="T7598" t="s">
        <v>34349</v>
      </c>
      <c r="AD7598" t="str">
        <f t="shared" si="1179"/>
        <v/>
      </c>
      <c r="AE7598" t="str">
        <f t="shared" si="1176"/>
        <v/>
      </c>
      <c r="AF7598" t="str">
        <f t="shared" si="1177"/>
        <v/>
      </c>
      <c r="AG7598" s="17">
        <v>1</v>
      </c>
      <c r="AH7598">
        <f t="shared" si="1172"/>
        <v>2.8</v>
      </c>
      <c r="AI7598">
        <v>0.14499999999999999</v>
      </c>
      <c r="AJ7598">
        <f t="shared" si="1174"/>
        <v>0.40599999999999997</v>
      </c>
      <c r="AK7598" t="str">
        <f t="shared" si="1173"/>
        <v/>
      </c>
      <c r="AL7598" t="str">
        <f t="shared" si="1181"/>
        <v/>
      </c>
    </row>
    <row r="7599" spans="1:39" x14ac:dyDescent="0.2">
      <c r="A7599" t="s">
        <v>728</v>
      </c>
      <c r="B7599" t="s">
        <v>52</v>
      </c>
      <c r="C7599" t="s">
        <v>729</v>
      </c>
      <c r="D7599" s="1">
        <v>34953</v>
      </c>
      <c r="E7599" s="1">
        <v>43895</v>
      </c>
      <c r="F7599" t="s">
        <v>19</v>
      </c>
      <c r="I7599">
        <v>100</v>
      </c>
      <c r="J7599">
        <v>0</v>
      </c>
      <c r="K7599">
        <v>0</v>
      </c>
      <c r="L7599">
        <v>643</v>
      </c>
      <c r="M7599">
        <v>643</v>
      </c>
      <c r="N7599" t="s">
        <v>20</v>
      </c>
      <c r="O7599" t="s">
        <v>730</v>
      </c>
      <c r="P7599" t="s">
        <v>28</v>
      </c>
      <c r="Q7599" t="s">
        <v>34233</v>
      </c>
      <c r="R7599" t="s">
        <v>34233</v>
      </c>
      <c r="S7599" t="s">
        <v>32628</v>
      </c>
      <c r="T7599" t="s">
        <v>34464</v>
      </c>
      <c r="AD7599" t="str">
        <f t="shared" si="1179"/>
        <v/>
      </c>
      <c r="AE7599" t="str">
        <f t="shared" si="1176"/>
        <v/>
      </c>
      <c r="AF7599" t="str">
        <f t="shared" si="1177"/>
        <v/>
      </c>
      <c r="AG7599" s="17">
        <v>1</v>
      </c>
      <c r="AH7599">
        <f t="shared" si="1172"/>
        <v>2.8</v>
      </c>
      <c r="AI7599">
        <v>0.14499999999999999</v>
      </c>
      <c r="AJ7599">
        <f t="shared" si="1174"/>
        <v>0.40599999999999997</v>
      </c>
      <c r="AK7599" t="str">
        <f t="shared" si="1173"/>
        <v/>
      </c>
      <c r="AL7599" t="str">
        <f t="shared" si="1181"/>
        <v/>
      </c>
    </row>
    <row r="7600" spans="1:39" x14ac:dyDescent="0.2">
      <c r="A7600" t="s">
        <v>31476</v>
      </c>
      <c r="B7600" t="s">
        <v>52</v>
      </c>
      <c r="C7600" t="s">
        <v>31477</v>
      </c>
      <c r="D7600" s="1">
        <v>43962</v>
      </c>
      <c r="E7600" s="1">
        <v>44124</v>
      </c>
      <c r="F7600" t="s">
        <v>19</v>
      </c>
      <c r="I7600">
        <v>100</v>
      </c>
      <c r="J7600">
        <v>0</v>
      </c>
      <c r="K7600">
        <v>0</v>
      </c>
      <c r="L7600">
        <v>275</v>
      </c>
      <c r="M7600">
        <v>275</v>
      </c>
      <c r="N7600" t="s">
        <v>20</v>
      </c>
      <c r="O7600" t="s">
        <v>730</v>
      </c>
      <c r="P7600" t="s">
        <v>28</v>
      </c>
      <c r="Q7600" t="s">
        <v>34233</v>
      </c>
      <c r="R7600" t="s">
        <v>34233</v>
      </c>
      <c r="S7600" t="s">
        <v>33942</v>
      </c>
      <c r="T7600" t="s">
        <v>34233</v>
      </c>
      <c r="U7600" t="s">
        <v>34196</v>
      </c>
      <c r="AD7600" t="str">
        <f t="shared" si="1179"/>
        <v/>
      </c>
      <c r="AE7600" t="str">
        <f t="shared" si="1176"/>
        <v/>
      </c>
      <c r="AF7600" t="str">
        <f t="shared" si="1177"/>
        <v/>
      </c>
      <c r="AG7600" t="str">
        <f t="shared" ref="AG7600:AG7628" si="1182">IF((S7600&lt;&gt;"tühi")*(AC7600&lt;&gt;""),AC7600,"")</f>
        <v/>
      </c>
      <c r="AH7600" t="str">
        <f t="shared" ref="AH7600:AH7663" si="1183">IF(AG7600="","",AG7600*2.8)</f>
        <v/>
      </c>
      <c r="AI7600">
        <v>0.14499999999999999</v>
      </c>
      <c r="AJ7600" t="str">
        <f t="shared" si="1174"/>
        <v/>
      </c>
      <c r="AK7600" t="str">
        <f t="shared" ref="AK7600:AK7663" si="1184">IF(AE7600="","",AE7600*2.8)</f>
        <v/>
      </c>
      <c r="AL7600" t="str">
        <f t="shared" si="1181"/>
        <v/>
      </c>
      <c r="AM7600" t="s">
        <v>34197</v>
      </c>
    </row>
    <row r="7601" spans="1:39" x14ac:dyDescent="0.2">
      <c r="A7601" t="s">
        <v>1281</v>
      </c>
      <c r="B7601" t="s">
        <v>52</v>
      </c>
      <c r="C7601" t="s">
        <v>1282</v>
      </c>
      <c r="D7601" s="1">
        <v>35396</v>
      </c>
      <c r="E7601" s="1">
        <v>44097</v>
      </c>
      <c r="F7601" t="s">
        <v>19</v>
      </c>
      <c r="I7601">
        <v>100</v>
      </c>
      <c r="J7601">
        <v>0</v>
      </c>
      <c r="K7601">
        <v>0</v>
      </c>
      <c r="L7601">
        <v>549</v>
      </c>
      <c r="M7601">
        <v>549</v>
      </c>
      <c r="N7601" t="s">
        <v>20</v>
      </c>
      <c r="O7601" t="s">
        <v>1283</v>
      </c>
      <c r="P7601" t="s">
        <v>28</v>
      </c>
      <c r="Q7601" t="s">
        <v>34233</v>
      </c>
      <c r="R7601" t="s">
        <v>34233</v>
      </c>
      <c r="S7601" t="s">
        <v>32628</v>
      </c>
      <c r="T7601" t="s">
        <v>34464</v>
      </c>
      <c r="AE7601" t="str">
        <f t="shared" si="1176"/>
        <v/>
      </c>
      <c r="AF7601" t="str">
        <f t="shared" si="1177"/>
        <v/>
      </c>
      <c r="AG7601" s="17">
        <v>1</v>
      </c>
      <c r="AH7601">
        <f t="shared" si="1183"/>
        <v>2.8</v>
      </c>
      <c r="AI7601">
        <v>0.14499999999999999</v>
      </c>
      <c r="AJ7601">
        <f t="shared" si="1174"/>
        <v>0.40599999999999997</v>
      </c>
      <c r="AK7601" t="str">
        <f t="shared" si="1184"/>
        <v/>
      </c>
      <c r="AL7601" t="str">
        <f t="shared" si="1181"/>
        <v/>
      </c>
      <c r="AM7601" t="s">
        <v>34056</v>
      </c>
    </row>
    <row r="7602" spans="1:39" x14ac:dyDescent="0.2">
      <c r="A7602" t="s">
        <v>1284</v>
      </c>
      <c r="B7602" t="s">
        <v>52</v>
      </c>
      <c r="C7602" t="s">
        <v>1285</v>
      </c>
      <c r="D7602" s="1">
        <v>35396</v>
      </c>
      <c r="E7602" s="1">
        <v>43955</v>
      </c>
      <c r="F7602" t="s">
        <v>19</v>
      </c>
      <c r="I7602">
        <v>100</v>
      </c>
      <c r="J7602">
        <v>0</v>
      </c>
      <c r="K7602">
        <v>0</v>
      </c>
      <c r="L7602">
        <v>269</v>
      </c>
      <c r="M7602">
        <v>269</v>
      </c>
      <c r="N7602" t="s">
        <v>20</v>
      </c>
      <c r="O7602" t="s">
        <v>1286</v>
      </c>
      <c r="P7602" t="s">
        <v>28</v>
      </c>
      <c r="Q7602" t="s">
        <v>34233</v>
      </c>
      <c r="R7602" t="s">
        <v>34233</v>
      </c>
      <c r="S7602" t="s">
        <v>32628</v>
      </c>
      <c r="T7602" t="s">
        <v>34464</v>
      </c>
      <c r="AE7602" t="str">
        <f t="shared" si="1176"/>
        <v/>
      </c>
      <c r="AF7602" t="str">
        <f t="shared" si="1177"/>
        <v/>
      </c>
      <c r="AG7602" s="17">
        <v>1</v>
      </c>
      <c r="AH7602">
        <f t="shared" si="1183"/>
        <v>2.8</v>
      </c>
      <c r="AI7602">
        <v>0.14499999999999999</v>
      </c>
      <c r="AJ7602">
        <f t="shared" si="1174"/>
        <v>0.40599999999999997</v>
      </c>
      <c r="AK7602" t="str">
        <f t="shared" si="1184"/>
        <v/>
      </c>
      <c r="AL7602" t="str">
        <f t="shared" si="1181"/>
        <v/>
      </c>
      <c r="AM7602" t="s">
        <v>34056</v>
      </c>
    </row>
    <row r="7603" spans="1:39" x14ac:dyDescent="0.2">
      <c r="A7603" t="s">
        <v>1287</v>
      </c>
      <c r="B7603" t="s">
        <v>52</v>
      </c>
      <c r="C7603" t="s">
        <v>1288</v>
      </c>
      <c r="D7603" s="1">
        <v>35396</v>
      </c>
      <c r="E7603" s="1">
        <v>43955</v>
      </c>
      <c r="F7603" t="s">
        <v>19</v>
      </c>
      <c r="I7603">
        <v>100</v>
      </c>
      <c r="J7603">
        <v>0</v>
      </c>
      <c r="K7603">
        <v>0</v>
      </c>
      <c r="L7603">
        <v>277</v>
      </c>
      <c r="M7603">
        <v>277</v>
      </c>
      <c r="N7603" t="s">
        <v>20</v>
      </c>
      <c r="O7603" t="s">
        <v>1289</v>
      </c>
      <c r="P7603" t="s">
        <v>28</v>
      </c>
      <c r="Q7603" t="s">
        <v>34233</v>
      </c>
      <c r="R7603" t="s">
        <v>34233</v>
      </c>
      <c r="S7603" t="s">
        <v>32628</v>
      </c>
      <c r="T7603" t="s">
        <v>34464</v>
      </c>
      <c r="AE7603" t="str">
        <f t="shared" si="1176"/>
        <v/>
      </c>
      <c r="AF7603" t="str">
        <f t="shared" si="1177"/>
        <v/>
      </c>
      <c r="AG7603" s="17">
        <v>1</v>
      </c>
      <c r="AH7603">
        <f t="shared" si="1183"/>
        <v>2.8</v>
      </c>
      <c r="AI7603">
        <v>0.14499999999999999</v>
      </c>
      <c r="AJ7603">
        <f t="shared" si="1174"/>
        <v>0.40599999999999997</v>
      </c>
      <c r="AK7603" t="str">
        <f t="shared" si="1184"/>
        <v/>
      </c>
      <c r="AL7603" t="str">
        <f t="shared" si="1181"/>
        <v/>
      </c>
      <c r="AM7603" t="s">
        <v>34056</v>
      </c>
    </row>
    <row r="7604" spans="1:39" x14ac:dyDescent="0.2">
      <c r="A7604" t="s">
        <v>1290</v>
      </c>
      <c r="B7604" t="s">
        <v>52</v>
      </c>
      <c r="C7604" t="s">
        <v>1291</v>
      </c>
      <c r="D7604" s="1">
        <v>35396</v>
      </c>
      <c r="E7604" s="1">
        <v>43955</v>
      </c>
      <c r="F7604" t="s">
        <v>19</v>
      </c>
      <c r="I7604">
        <v>100</v>
      </c>
      <c r="J7604">
        <v>0</v>
      </c>
      <c r="K7604">
        <v>0</v>
      </c>
      <c r="L7604">
        <v>271</v>
      </c>
      <c r="M7604">
        <v>271</v>
      </c>
      <c r="N7604" t="s">
        <v>20</v>
      </c>
      <c r="O7604" t="s">
        <v>1292</v>
      </c>
      <c r="P7604" t="s">
        <v>28</v>
      </c>
      <c r="Q7604" t="s">
        <v>34233</v>
      </c>
      <c r="R7604" t="s">
        <v>34233</v>
      </c>
      <c r="S7604" t="s">
        <v>32628</v>
      </c>
      <c r="T7604" t="s">
        <v>34464</v>
      </c>
      <c r="AE7604" t="str">
        <f t="shared" si="1176"/>
        <v/>
      </c>
      <c r="AF7604" t="str">
        <f t="shared" si="1177"/>
        <v/>
      </c>
      <c r="AG7604" s="17">
        <v>1</v>
      </c>
      <c r="AH7604">
        <f t="shared" si="1183"/>
        <v>2.8</v>
      </c>
      <c r="AI7604">
        <v>0.14499999999999999</v>
      </c>
      <c r="AJ7604">
        <f t="shared" si="1174"/>
        <v>0.40599999999999997</v>
      </c>
      <c r="AK7604" t="str">
        <f t="shared" si="1184"/>
        <v/>
      </c>
      <c r="AL7604" t="str">
        <f t="shared" si="1181"/>
        <v/>
      </c>
      <c r="AM7604" t="s">
        <v>34056</v>
      </c>
    </row>
    <row r="7605" spans="1:39" x14ac:dyDescent="0.2">
      <c r="A7605" t="s">
        <v>1186</v>
      </c>
      <c r="B7605" t="s">
        <v>52</v>
      </c>
      <c r="C7605" t="s">
        <v>1187</v>
      </c>
      <c r="D7605" s="1">
        <v>35396</v>
      </c>
      <c r="E7605" s="1">
        <v>43955</v>
      </c>
      <c r="F7605" t="s">
        <v>19</v>
      </c>
      <c r="I7605">
        <v>100</v>
      </c>
      <c r="J7605">
        <v>0</v>
      </c>
      <c r="K7605">
        <v>0</v>
      </c>
      <c r="L7605">
        <v>273</v>
      </c>
      <c r="M7605">
        <v>273</v>
      </c>
      <c r="N7605" t="s">
        <v>20</v>
      </c>
      <c r="O7605" t="s">
        <v>1188</v>
      </c>
      <c r="P7605" t="s">
        <v>28</v>
      </c>
      <c r="Q7605" t="s">
        <v>34233</v>
      </c>
      <c r="R7605" t="s">
        <v>34233</v>
      </c>
      <c r="S7605" t="s">
        <v>32628</v>
      </c>
      <c r="T7605" t="s">
        <v>34464</v>
      </c>
      <c r="AE7605" t="str">
        <f t="shared" si="1176"/>
        <v/>
      </c>
      <c r="AF7605" t="str">
        <f t="shared" si="1177"/>
        <v/>
      </c>
      <c r="AG7605" s="17">
        <v>1</v>
      </c>
      <c r="AH7605">
        <f t="shared" si="1183"/>
        <v>2.8</v>
      </c>
      <c r="AI7605">
        <v>0.14499999999999999</v>
      </c>
      <c r="AJ7605">
        <f t="shared" si="1174"/>
        <v>0.40599999999999997</v>
      </c>
      <c r="AK7605" t="str">
        <f t="shared" si="1184"/>
        <v/>
      </c>
      <c r="AL7605" t="str">
        <f t="shared" si="1181"/>
        <v/>
      </c>
      <c r="AM7605" t="s">
        <v>34056</v>
      </c>
    </row>
    <row r="7606" spans="1:39" x14ac:dyDescent="0.2">
      <c r="A7606" t="s">
        <v>1189</v>
      </c>
      <c r="B7606" t="s">
        <v>52</v>
      </c>
      <c r="C7606" t="s">
        <v>1190</v>
      </c>
      <c r="D7606" s="1">
        <v>35396</v>
      </c>
      <c r="E7606" s="1">
        <v>43955</v>
      </c>
      <c r="F7606" t="s">
        <v>19</v>
      </c>
      <c r="I7606">
        <v>100</v>
      </c>
      <c r="J7606">
        <v>0</v>
      </c>
      <c r="K7606">
        <v>0</v>
      </c>
      <c r="L7606">
        <v>270</v>
      </c>
      <c r="M7606">
        <v>270</v>
      </c>
      <c r="N7606" t="s">
        <v>20</v>
      </c>
      <c r="O7606" t="s">
        <v>1191</v>
      </c>
      <c r="P7606" t="s">
        <v>28</v>
      </c>
      <c r="Q7606" t="s">
        <v>34233</v>
      </c>
      <c r="R7606" t="s">
        <v>34233</v>
      </c>
      <c r="S7606" t="s">
        <v>32628</v>
      </c>
      <c r="T7606" t="s">
        <v>34464</v>
      </c>
      <c r="AE7606" t="str">
        <f t="shared" si="1176"/>
        <v/>
      </c>
      <c r="AF7606" t="str">
        <f t="shared" si="1177"/>
        <v/>
      </c>
      <c r="AG7606" s="17">
        <v>1</v>
      </c>
      <c r="AH7606">
        <f t="shared" si="1183"/>
        <v>2.8</v>
      </c>
      <c r="AI7606">
        <v>0.14499999999999999</v>
      </c>
      <c r="AJ7606">
        <f t="shared" si="1174"/>
        <v>0.40599999999999997</v>
      </c>
      <c r="AK7606" t="str">
        <f t="shared" si="1184"/>
        <v/>
      </c>
      <c r="AL7606" t="str">
        <f t="shared" si="1181"/>
        <v/>
      </c>
      <c r="AM7606" t="s">
        <v>34056</v>
      </c>
    </row>
    <row r="7607" spans="1:39" x14ac:dyDescent="0.2">
      <c r="A7607" t="s">
        <v>1192</v>
      </c>
      <c r="B7607" t="s">
        <v>52</v>
      </c>
      <c r="C7607" t="s">
        <v>1193</v>
      </c>
      <c r="D7607" s="1">
        <v>35396</v>
      </c>
      <c r="E7607" s="1">
        <v>43895</v>
      </c>
      <c r="F7607" t="s">
        <v>19</v>
      </c>
      <c r="I7607">
        <v>100</v>
      </c>
      <c r="J7607">
        <v>0</v>
      </c>
      <c r="K7607">
        <v>0</v>
      </c>
      <c r="L7607">
        <v>272</v>
      </c>
      <c r="M7607">
        <v>272</v>
      </c>
      <c r="N7607" t="s">
        <v>20</v>
      </c>
      <c r="O7607" t="s">
        <v>1194</v>
      </c>
      <c r="P7607" t="s">
        <v>28</v>
      </c>
      <c r="Q7607" t="s">
        <v>34233</v>
      </c>
      <c r="R7607" t="s">
        <v>34233</v>
      </c>
      <c r="S7607" t="s">
        <v>32628</v>
      </c>
      <c r="T7607" t="s">
        <v>34464</v>
      </c>
      <c r="AE7607" t="str">
        <f t="shared" si="1176"/>
        <v/>
      </c>
      <c r="AF7607" t="str">
        <f t="shared" si="1177"/>
        <v/>
      </c>
      <c r="AG7607" s="17">
        <v>1</v>
      </c>
      <c r="AH7607">
        <f t="shared" si="1183"/>
        <v>2.8</v>
      </c>
      <c r="AI7607">
        <v>0.14499999999999999</v>
      </c>
      <c r="AJ7607">
        <f t="shared" si="1174"/>
        <v>0.40599999999999997</v>
      </c>
      <c r="AK7607" t="str">
        <f t="shared" si="1184"/>
        <v/>
      </c>
      <c r="AL7607" t="str">
        <f t="shared" si="1181"/>
        <v/>
      </c>
      <c r="AM7607" t="s">
        <v>34056</v>
      </c>
    </row>
    <row r="7608" spans="1:39" x14ac:dyDescent="0.2">
      <c r="A7608" t="s">
        <v>22072</v>
      </c>
      <c r="B7608" t="s">
        <v>52</v>
      </c>
      <c r="C7608" t="s">
        <v>22073</v>
      </c>
      <c r="D7608" s="1">
        <v>35396</v>
      </c>
      <c r="E7608" s="1">
        <v>43456</v>
      </c>
      <c r="F7608" t="s">
        <v>19</v>
      </c>
      <c r="I7608">
        <v>100</v>
      </c>
      <c r="J7608">
        <v>0</v>
      </c>
      <c r="K7608">
        <v>0</v>
      </c>
      <c r="L7608">
        <v>1039</v>
      </c>
      <c r="M7608">
        <v>1039</v>
      </c>
      <c r="N7608" t="s">
        <v>20</v>
      </c>
      <c r="O7608" t="s">
        <v>22074</v>
      </c>
      <c r="P7608" t="s">
        <v>28</v>
      </c>
      <c r="Q7608" t="s">
        <v>34233</v>
      </c>
      <c r="R7608" t="s">
        <v>34233</v>
      </c>
      <c r="S7608" t="s">
        <v>32628</v>
      </c>
      <c r="T7608" t="s">
        <v>34464</v>
      </c>
      <c r="AE7608" t="str">
        <f t="shared" si="1176"/>
        <v/>
      </c>
      <c r="AF7608" t="str">
        <f t="shared" si="1177"/>
        <v/>
      </c>
      <c r="AG7608" s="17">
        <v>1</v>
      </c>
      <c r="AH7608">
        <f t="shared" si="1183"/>
        <v>2.8</v>
      </c>
      <c r="AI7608">
        <v>0.14499999999999999</v>
      </c>
      <c r="AJ7608">
        <f t="shared" si="1174"/>
        <v>0.40599999999999997</v>
      </c>
      <c r="AK7608" t="str">
        <f t="shared" si="1184"/>
        <v/>
      </c>
      <c r="AL7608" t="str">
        <f t="shared" si="1181"/>
        <v/>
      </c>
      <c r="AM7608" t="s">
        <v>34056</v>
      </c>
    </row>
    <row r="7609" spans="1:39" s="20" customFormat="1" x14ac:dyDescent="0.2">
      <c r="A7609" s="20" t="s">
        <v>31490</v>
      </c>
      <c r="B7609" s="20" t="s">
        <v>52</v>
      </c>
      <c r="C7609" s="20" t="s">
        <v>31491</v>
      </c>
      <c r="D7609" s="21">
        <v>43962</v>
      </c>
      <c r="E7609" s="21">
        <v>44102</v>
      </c>
      <c r="F7609" s="20" t="s">
        <v>19</v>
      </c>
      <c r="I7609" s="20">
        <v>100</v>
      </c>
      <c r="J7609" s="20">
        <v>0</v>
      </c>
      <c r="K7609" s="20">
        <v>0</v>
      </c>
      <c r="L7609" s="20">
        <v>19</v>
      </c>
      <c r="M7609" s="20">
        <v>19</v>
      </c>
      <c r="N7609" s="20" t="s">
        <v>20</v>
      </c>
      <c r="O7609" s="20" t="s">
        <v>1286</v>
      </c>
      <c r="P7609" s="20" t="s">
        <v>28</v>
      </c>
      <c r="Q7609" s="20" t="s">
        <v>34233</v>
      </c>
      <c r="R7609" s="20" t="s">
        <v>34233</v>
      </c>
      <c r="S7609" s="20" t="s">
        <v>33942</v>
      </c>
      <c r="T7609" s="20" t="s">
        <v>34233</v>
      </c>
      <c r="AD7609" s="20" t="str">
        <f t="shared" si="1179"/>
        <v/>
      </c>
      <c r="AE7609" s="20" t="str">
        <f t="shared" si="1176"/>
        <v/>
      </c>
      <c r="AF7609" s="20" t="str">
        <f t="shared" si="1177"/>
        <v/>
      </c>
      <c r="AG7609" s="20" t="str">
        <f t="shared" si="1182"/>
        <v/>
      </c>
      <c r="AH7609" s="20" t="str">
        <f t="shared" si="1183"/>
        <v/>
      </c>
      <c r="AI7609" s="20">
        <v>0.14499999999999999</v>
      </c>
      <c r="AJ7609" s="20" t="str">
        <f t="shared" si="1174"/>
        <v/>
      </c>
      <c r="AK7609" s="20" t="str">
        <f t="shared" si="1184"/>
        <v/>
      </c>
      <c r="AL7609" s="20" t="str">
        <f t="shared" si="1181"/>
        <v/>
      </c>
      <c r="AM7609" s="20" t="s">
        <v>34835</v>
      </c>
    </row>
    <row r="7610" spans="1:39" s="20" customFormat="1" x14ac:dyDescent="0.2">
      <c r="A7610" s="20" t="s">
        <v>31488</v>
      </c>
      <c r="B7610" s="20" t="s">
        <v>52</v>
      </c>
      <c r="C7610" s="20" t="s">
        <v>31489</v>
      </c>
      <c r="D7610" s="21">
        <v>43962</v>
      </c>
      <c r="E7610" s="21">
        <v>44104</v>
      </c>
      <c r="F7610" s="20" t="s">
        <v>19</v>
      </c>
      <c r="I7610" s="20">
        <v>100</v>
      </c>
      <c r="J7610" s="20">
        <v>0</v>
      </c>
      <c r="K7610" s="20">
        <v>0</v>
      </c>
      <c r="L7610" s="20">
        <v>20</v>
      </c>
      <c r="M7610" s="20">
        <v>20</v>
      </c>
      <c r="N7610" s="20" t="s">
        <v>20</v>
      </c>
      <c r="O7610" s="20" t="s">
        <v>1289</v>
      </c>
      <c r="P7610" s="20" t="s">
        <v>28</v>
      </c>
      <c r="Q7610" s="20" t="s">
        <v>34233</v>
      </c>
      <c r="R7610" s="20" t="s">
        <v>34233</v>
      </c>
      <c r="S7610" s="20" t="s">
        <v>33942</v>
      </c>
      <c r="T7610" s="20" t="s">
        <v>34233</v>
      </c>
      <c r="AD7610" s="20" t="str">
        <f t="shared" si="1179"/>
        <v/>
      </c>
      <c r="AE7610" s="20" t="str">
        <f t="shared" si="1176"/>
        <v/>
      </c>
      <c r="AF7610" s="20" t="str">
        <f t="shared" si="1177"/>
        <v/>
      </c>
      <c r="AG7610" s="20" t="str">
        <f t="shared" si="1182"/>
        <v/>
      </c>
      <c r="AH7610" s="20" t="str">
        <f t="shared" si="1183"/>
        <v/>
      </c>
      <c r="AI7610" s="20">
        <v>0.14499999999999999</v>
      </c>
      <c r="AJ7610" s="20" t="str">
        <f t="shared" si="1174"/>
        <v/>
      </c>
      <c r="AK7610" s="20" t="str">
        <f t="shared" si="1184"/>
        <v/>
      </c>
      <c r="AL7610" s="20" t="str">
        <f t="shared" si="1181"/>
        <v/>
      </c>
      <c r="AM7610" s="20" t="s">
        <v>34835</v>
      </c>
    </row>
    <row r="7611" spans="1:39" s="20" customFormat="1" x14ac:dyDescent="0.2">
      <c r="A7611" s="20" t="s">
        <v>31486</v>
      </c>
      <c r="B7611" s="20" t="s">
        <v>52</v>
      </c>
      <c r="C7611" s="20" t="s">
        <v>31487</v>
      </c>
      <c r="D7611" s="21">
        <v>43962</v>
      </c>
      <c r="E7611" s="21">
        <v>44110</v>
      </c>
      <c r="F7611" s="20" t="s">
        <v>19</v>
      </c>
      <c r="I7611" s="20">
        <v>100</v>
      </c>
      <c r="J7611" s="20">
        <v>0</v>
      </c>
      <c r="K7611" s="20">
        <v>0</v>
      </c>
      <c r="L7611" s="20">
        <v>37</v>
      </c>
      <c r="M7611" s="20">
        <v>37</v>
      </c>
      <c r="N7611" s="20" t="s">
        <v>20</v>
      </c>
      <c r="O7611" s="20" t="s">
        <v>1292</v>
      </c>
      <c r="P7611" s="20" t="s">
        <v>28</v>
      </c>
      <c r="Q7611" s="20" t="s">
        <v>34233</v>
      </c>
      <c r="R7611" s="20" t="s">
        <v>34233</v>
      </c>
      <c r="S7611" s="20" t="s">
        <v>33942</v>
      </c>
      <c r="T7611" s="20" t="s">
        <v>34233</v>
      </c>
      <c r="AD7611" s="20" t="str">
        <f t="shared" si="1179"/>
        <v/>
      </c>
      <c r="AE7611" s="20" t="str">
        <f t="shared" si="1176"/>
        <v/>
      </c>
      <c r="AF7611" s="20" t="str">
        <f t="shared" si="1177"/>
        <v/>
      </c>
      <c r="AG7611" s="20" t="str">
        <f t="shared" si="1182"/>
        <v/>
      </c>
      <c r="AH7611" s="20" t="str">
        <f t="shared" si="1183"/>
        <v/>
      </c>
      <c r="AI7611" s="20">
        <v>0.14499999999999999</v>
      </c>
      <c r="AJ7611" s="20" t="str">
        <f t="shared" ref="AJ7611:AJ7674" si="1185">IF(COUNTBLANK(AH7611),"",AH7611*AI7611)</f>
        <v/>
      </c>
      <c r="AK7611" s="20" t="str">
        <f t="shared" si="1184"/>
        <v/>
      </c>
      <c r="AL7611" s="20" t="str">
        <f t="shared" si="1181"/>
        <v/>
      </c>
      <c r="AM7611" s="20" t="s">
        <v>34835</v>
      </c>
    </row>
    <row r="7612" spans="1:39" s="20" customFormat="1" x14ac:dyDescent="0.2">
      <c r="A7612" s="20" t="s">
        <v>31484</v>
      </c>
      <c r="B7612" s="20" t="s">
        <v>52</v>
      </c>
      <c r="C7612" s="20" t="s">
        <v>31485</v>
      </c>
      <c r="D7612" s="21">
        <v>43962</v>
      </c>
      <c r="E7612" s="21">
        <v>44124</v>
      </c>
      <c r="F7612" s="20" t="s">
        <v>19</v>
      </c>
      <c r="I7612" s="20">
        <v>100</v>
      </c>
      <c r="J7612" s="20">
        <v>0</v>
      </c>
      <c r="K7612" s="20">
        <v>0</v>
      </c>
      <c r="L7612" s="20">
        <v>75</v>
      </c>
      <c r="M7612" s="20">
        <v>75</v>
      </c>
      <c r="N7612" s="20" t="s">
        <v>20</v>
      </c>
      <c r="O7612" s="20" t="s">
        <v>1188</v>
      </c>
      <c r="P7612" s="20" t="s">
        <v>28</v>
      </c>
      <c r="Q7612" s="20" t="s">
        <v>34233</v>
      </c>
      <c r="R7612" s="20" t="s">
        <v>34233</v>
      </c>
      <c r="S7612" s="20" t="s">
        <v>33942</v>
      </c>
      <c r="T7612" s="20" t="s">
        <v>34233</v>
      </c>
      <c r="AD7612" s="20" t="str">
        <f t="shared" si="1179"/>
        <v/>
      </c>
      <c r="AE7612" s="20" t="str">
        <f t="shared" si="1176"/>
        <v/>
      </c>
      <c r="AF7612" s="20" t="str">
        <f t="shared" si="1177"/>
        <v/>
      </c>
      <c r="AG7612" s="20" t="str">
        <f t="shared" si="1182"/>
        <v/>
      </c>
      <c r="AH7612" s="20" t="str">
        <f t="shared" si="1183"/>
        <v/>
      </c>
      <c r="AI7612" s="20">
        <v>0.14499999999999999</v>
      </c>
      <c r="AJ7612" s="20" t="str">
        <f t="shared" si="1185"/>
        <v/>
      </c>
      <c r="AK7612" s="20" t="str">
        <f t="shared" si="1184"/>
        <v/>
      </c>
      <c r="AL7612" s="20" t="str">
        <f t="shared" si="1181"/>
        <v/>
      </c>
      <c r="AM7612" s="20" t="s">
        <v>34835</v>
      </c>
    </row>
    <row r="7613" spans="1:39" s="20" customFormat="1" x14ac:dyDescent="0.2">
      <c r="A7613" s="20" t="s">
        <v>31482</v>
      </c>
      <c r="B7613" s="20" t="s">
        <v>52</v>
      </c>
      <c r="C7613" s="20" t="s">
        <v>31483</v>
      </c>
      <c r="D7613" s="21">
        <v>43962</v>
      </c>
      <c r="E7613" s="21">
        <v>44102</v>
      </c>
      <c r="F7613" s="20" t="s">
        <v>19</v>
      </c>
      <c r="I7613" s="20">
        <v>100</v>
      </c>
      <c r="J7613" s="20">
        <v>0</v>
      </c>
      <c r="K7613" s="20">
        <v>0</v>
      </c>
      <c r="L7613" s="20">
        <v>108</v>
      </c>
      <c r="M7613" s="20">
        <v>108</v>
      </c>
      <c r="N7613" s="20" t="s">
        <v>20</v>
      </c>
      <c r="O7613" s="20" t="s">
        <v>1191</v>
      </c>
      <c r="P7613" s="20" t="s">
        <v>28</v>
      </c>
      <c r="Q7613" s="20" t="s">
        <v>34233</v>
      </c>
      <c r="R7613" s="20" t="s">
        <v>34233</v>
      </c>
      <c r="S7613" s="20" t="s">
        <v>33942</v>
      </c>
      <c r="T7613" s="20" t="s">
        <v>34233</v>
      </c>
      <c r="AD7613" s="20" t="str">
        <f t="shared" si="1179"/>
        <v/>
      </c>
      <c r="AE7613" s="20" t="str">
        <f t="shared" si="1176"/>
        <v/>
      </c>
      <c r="AF7613" s="20" t="str">
        <f t="shared" si="1177"/>
        <v/>
      </c>
      <c r="AG7613" s="20" t="str">
        <f t="shared" si="1182"/>
        <v/>
      </c>
      <c r="AH7613" s="20" t="str">
        <f t="shared" si="1183"/>
        <v/>
      </c>
      <c r="AI7613" s="20">
        <v>0.14499999999999999</v>
      </c>
      <c r="AJ7613" s="20" t="str">
        <f t="shared" si="1185"/>
        <v/>
      </c>
      <c r="AK7613" s="20" t="str">
        <f t="shared" si="1184"/>
        <v/>
      </c>
      <c r="AL7613" s="20" t="str">
        <f t="shared" si="1181"/>
        <v/>
      </c>
      <c r="AM7613" s="20" t="s">
        <v>34835</v>
      </c>
    </row>
    <row r="7614" spans="1:39" s="20" customFormat="1" x14ac:dyDescent="0.2">
      <c r="A7614" s="20" t="s">
        <v>31478</v>
      </c>
      <c r="B7614" s="20" t="s">
        <v>52</v>
      </c>
      <c r="C7614" s="20" t="s">
        <v>31479</v>
      </c>
      <c r="D7614" s="21">
        <v>43962</v>
      </c>
      <c r="E7614" s="21">
        <v>44102</v>
      </c>
      <c r="F7614" s="20" t="s">
        <v>19</v>
      </c>
      <c r="I7614" s="20">
        <v>100</v>
      </c>
      <c r="J7614" s="20">
        <v>0</v>
      </c>
      <c r="K7614" s="20">
        <v>0</v>
      </c>
      <c r="L7614" s="20">
        <v>149</v>
      </c>
      <c r="M7614" s="20">
        <v>149</v>
      </c>
      <c r="N7614" s="20" t="s">
        <v>20</v>
      </c>
      <c r="O7614" s="20" t="s">
        <v>1194</v>
      </c>
      <c r="P7614" s="20" t="s">
        <v>28</v>
      </c>
      <c r="Q7614" s="20" t="s">
        <v>34233</v>
      </c>
      <c r="R7614" s="20" t="s">
        <v>34233</v>
      </c>
      <c r="S7614" s="20" t="s">
        <v>33942</v>
      </c>
      <c r="T7614" s="20" t="s">
        <v>34233</v>
      </c>
      <c r="AD7614" s="20" t="str">
        <f t="shared" si="1179"/>
        <v/>
      </c>
      <c r="AE7614" s="20" t="str">
        <f t="shared" si="1176"/>
        <v/>
      </c>
      <c r="AF7614" s="20" t="str">
        <f t="shared" si="1177"/>
        <v/>
      </c>
      <c r="AG7614" s="20" t="str">
        <f t="shared" si="1182"/>
        <v/>
      </c>
      <c r="AH7614" s="20" t="str">
        <f t="shared" si="1183"/>
        <v/>
      </c>
      <c r="AI7614" s="20">
        <v>0.14499999999999999</v>
      </c>
      <c r="AJ7614" s="20" t="str">
        <f t="shared" si="1185"/>
        <v/>
      </c>
      <c r="AK7614" s="20" t="str">
        <f t="shared" si="1184"/>
        <v/>
      </c>
      <c r="AL7614" s="20" t="str">
        <f t="shared" si="1181"/>
        <v/>
      </c>
      <c r="AM7614" s="20" t="s">
        <v>34835</v>
      </c>
    </row>
    <row r="7615" spans="1:39" s="20" customFormat="1" x14ac:dyDescent="0.2">
      <c r="A7615" s="20" t="s">
        <v>31480</v>
      </c>
      <c r="B7615" s="20" t="s">
        <v>52</v>
      </c>
      <c r="C7615" s="20" t="s">
        <v>31481</v>
      </c>
      <c r="D7615" s="21">
        <v>43962</v>
      </c>
      <c r="E7615" s="21">
        <v>44124</v>
      </c>
      <c r="F7615" s="20" t="s">
        <v>19</v>
      </c>
      <c r="I7615" s="20">
        <v>100</v>
      </c>
      <c r="J7615" s="20">
        <v>0</v>
      </c>
      <c r="K7615" s="20">
        <v>0</v>
      </c>
      <c r="L7615" s="20">
        <v>114</v>
      </c>
      <c r="M7615" s="20">
        <v>114</v>
      </c>
      <c r="N7615" s="20" t="s">
        <v>20</v>
      </c>
      <c r="O7615" s="20" t="s">
        <v>22074</v>
      </c>
      <c r="P7615" s="20" t="s">
        <v>28</v>
      </c>
      <c r="Q7615" s="20" t="s">
        <v>34233</v>
      </c>
      <c r="R7615" s="20" t="s">
        <v>34233</v>
      </c>
      <c r="S7615" s="20" t="s">
        <v>33942</v>
      </c>
      <c r="T7615" s="20" t="s">
        <v>34233</v>
      </c>
      <c r="AD7615" s="20" t="str">
        <f t="shared" si="1179"/>
        <v/>
      </c>
      <c r="AE7615" s="20" t="str">
        <f t="shared" si="1176"/>
        <v/>
      </c>
      <c r="AF7615" s="20" t="str">
        <f t="shared" si="1177"/>
        <v/>
      </c>
      <c r="AG7615" s="20" t="str">
        <f t="shared" si="1182"/>
        <v/>
      </c>
      <c r="AH7615" s="20" t="str">
        <f t="shared" si="1183"/>
        <v/>
      </c>
      <c r="AI7615" s="20">
        <v>0.14499999999999999</v>
      </c>
      <c r="AJ7615" s="20" t="str">
        <f t="shared" si="1185"/>
        <v/>
      </c>
      <c r="AK7615" s="20" t="str">
        <f t="shared" si="1184"/>
        <v/>
      </c>
      <c r="AL7615" s="20" t="str">
        <f t="shared" si="1181"/>
        <v/>
      </c>
      <c r="AM7615" s="20" t="s">
        <v>34835</v>
      </c>
    </row>
    <row r="7616" spans="1:39" x14ac:dyDescent="0.2">
      <c r="A7616" t="s">
        <v>2271</v>
      </c>
      <c r="B7616" t="s">
        <v>52</v>
      </c>
      <c r="C7616" t="s">
        <v>2272</v>
      </c>
      <c r="D7616" s="1">
        <v>35739</v>
      </c>
      <c r="E7616" s="1">
        <v>43955</v>
      </c>
      <c r="F7616" t="s">
        <v>19</v>
      </c>
      <c r="I7616">
        <v>100</v>
      </c>
      <c r="J7616">
        <v>0</v>
      </c>
      <c r="K7616">
        <v>0</v>
      </c>
      <c r="L7616">
        <v>888</v>
      </c>
      <c r="M7616">
        <v>888</v>
      </c>
      <c r="N7616" t="s">
        <v>20</v>
      </c>
      <c r="O7616" t="s">
        <v>2273</v>
      </c>
      <c r="P7616" t="s">
        <v>28</v>
      </c>
      <c r="Q7616" t="s">
        <v>34265</v>
      </c>
      <c r="R7616" t="s">
        <v>33787</v>
      </c>
      <c r="S7616" t="s">
        <v>32628</v>
      </c>
      <c r="T7616" t="s">
        <v>34349</v>
      </c>
      <c r="AE7616" t="str">
        <f t="shared" si="1176"/>
        <v/>
      </c>
      <c r="AF7616" t="str">
        <f t="shared" si="1177"/>
        <v/>
      </c>
      <c r="AG7616" s="17">
        <v>1</v>
      </c>
      <c r="AH7616">
        <f t="shared" si="1183"/>
        <v>2.8</v>
      </c>
      <c r="AI7616">
        <v>0.14499999999999999</v>
      </c>
      <c r="AJ7616">
        <f t="shared" si="1185"/>
        <v>0.40599999999999997</v>
      </c>
      <c r="AK7616" t="str">
        <f t="shared" si="1184"/>
        <v/>
      </c>
      <c r="AL7616" t="str">
        <f t="shared" si="1181"/>
        <v/>
      </c>
      <c r="AM7616" t="s">
        <v>34056</v>
      </c>
    </row>
    <row r="7617" spans="1:39" x14ac:dyDescent="0.2">
      <c r="A7617" t="s">
        <v>2274</v>
      </c>
      <c r="B7617" t="s">
        <v>52</v>
      </c>
      <c r="C7617" t="s">
        <v>2275</v>
      </c>
      <c r="D7617" s="1">
        <v>35739</v>
      </c>
      <c r="E7617" s="1">
        <v>43955</v>
      </c>
      <c r="F7617" t="s">
        <v>19</v>
      </c>
      <c r="I7617">
        <v>100</v>
      </c>
      <c r="J7617">
        <v>0</v>
      </c>
      <c r="K7617">
        <v>0</v>
      </c>
      <c r="L7617">
        <v>277</v>
      </c>
      <c r="M7617">
        <v>277</v>
      </c>
      <c r="N7617" t="s">
        <v>20</v>
      </c>
      <c r="O7617" t="s">
        <v>2276</v>
      </c>
      <c r="P7617" t="s">
        <v>28</v>
      </c>
      <c r="Q7617" t="s">
        <v>34265</v>
      </c>
      <c r="R7617" t="s">
        <v>33787</v>
      </c>
      <c r="S7617" t="s">
        <v>32628</v>
      </c>
      <c r="T7617" t="s">
        <v>34349</v>
      </c>
      <c r="AE7617" t="str">
        <f t="shared" si="1176"/>
        <v/>
      </c>
      <c r="AF7617" t="str">
        <f t="shared" si="1177"/>
        <v/>
      </c>
      <c r="AG7617" s="17">
        <v>1</v>
      </c>
      <c r="AH7617">
        <f t="shared" si="1183"/>
        <v>2.8</v>
      </c>
      <c r="AI7617">
        <v>0.14499999999999999</v>
      </c>
      <c r="AJ7617">
        <f t="shared" si="1185"/>
        <v>0.40599999999999997</v>
      </c>
      <c r="AK7617" t="str">
        <f t="shared" si="1184"/>
        <v/>
      </c>
      <c r="AL7617" t="str">
        <f t="shared" si="1181"/>
        <v/>
      </c>
      <c r="AM7617" t="s">
        <v>34056</v>
      </c>
    </row>
    <row r="7618" spans="1:39" x14ac:dyDescent="0.2">
      <c r="A7618" t="s">
        <v>2277</v>
      </c>
      <c r="B7618" t="s">
        <v>52</v>
      </c>
      <c r="C7618" t="s">
        <v>2278</v>
      </c>
      <c r="D7618" s="1">
        <v>35739</v>
      </c>
      <c r="E7618" s="1">
        <v>43456</v>
      </c>
      <c r="F7618" t="s">
        <v>19</v>
      </c>
      <c r="I7618">
        <v>100</v>
      </c>
      <c r="J7618">
        <v>0</v>
      </c>
      <c r="K7618">
        <v>0</v>
      </c>
      <c r="L7618">
        <v>266</v>
      </c>
      <c r="M7618">
        <v>266</v>
      </c>
      <c r="N7618" t="s">
        <v>20</v>
      </c>
      <c r="O7618" t="s">
        <v>2279</v>
      </c>
      <c r="P7618" t="s">
        <v>28</v>
      </c>
      <c r="Q7618" t="s">
        <v>34265</v>
      </c>
      <c r="R7618" t="s">
        <v>33787</v>
      </c>
      <c r="S7618" t="s">
        <v>32628</v>
      </c>
      <c r="T7618" t="s">
        <v>34349</v>
      </c>
      <c r="AE7618" t="str">
        <f t="shared" si="1176"/>
        <v/>
      </c>
      <c r="AF7618" t="str">
        <f t="shared" si="1177"/>
        <v/>
      </c>
      <c r="AG7618" s="17">
        <v>1</v>
      </c>
      <c r="AH7618">
        <f t="shared" si="1183"/>
        <v>2.8</v>
      </c>
      <c r="AI7618">
        <v>0.14499999999999999</v>
      </c>
      <c r="AJ7618">
        <f t="shared" si="1185"/>
        <v>0.40599999999999997</v>
      </c>
      <c r="AK7618" t="str">
        <f t="shared" si="1184"/>
        <v/>
      </c>
      <c r="AL7618" t="str">
        <f t="shared" si="1181"/>
        <v/>
      </c>
      <c r="AM7618" t="s">
        <v>34056</v>
      </c>
    </row>
    <row r="7619" spans="1:39" x14ac:dyDescent="0.2">
      <c r="A7619" t="s">
        <v>2280</v>
      </c>
      <c r="B7619" t="s">
        <v>52</v>
      </c>
      <c r="C7619" t="s">
        <v>2281</v>
      </c>
      <c r="D7619" s="1">
        <v>35739</v>
      </c>
      <c r="E7619" s="1">
        <v>43456</v>
      </c>
      <c r="F7619" t="s">
        <v>19</v>
      </c>
      <c r="I7619">
        <v>100</v>
      </c>
      <c r="J7619">
        <v>0</v>
      </c>
      <c r="K7619">
        <v>0</v>
      </c>
      <c r="L7619">
        <v>270</v>
      </c>
      <c r="M7619">
        <v>270</v>
      </c>
      <c r="N7619" t="s">
        <v>20</v>
      </c>
      <c r="O7619" t="s">
        <v>2282</v>
      </c>
      <c r="P7619" t="s">
        <v>28</v>
      </c>
      <c r="Q7619" t="s">
        <v>34265</v>
      </c>
      <c r="R7619" t="s">
        <v>33787</v>
      </c>
      <c r="S7619" t="s">
        <v>32628</v>
      </c>
      <c r="T7619" t="s">
        <v>34349</v>
      </c>
      <c r="AE7619" t="str">
        <f t="shared" si="1176"/>
        <v/>
      </c>
      <c r="AF7619" t="str">
        <f t="shared" si="1177"/>
        <v/>
      </c>
      <c r="AG7619" s="17">
        <v>1</v>
      </c>
      <c r="AH7619">
        <f t="shared" si="1183"/>
        <v>2.8</v>
      </c>
      <c r="AI7619">
        <v>0.14499999999999999</v>
      </c>
      <c r="AJ7619">
        <f t="shared" si="1185"/>
        <v>0.40599999999999997</v>
      </c>
      <c r="AK7619" t="str">
        <f t="shared" si="1184"/>
        <v/>
      </c>
      <c r="AL7619" t="str">
        <f t="shared" si="1181"/>
        <v/>
      </c>
      <c r="AM7619" t="s">
        <v>34056</v>
      </c>
    </row>
    <row r="7620" spans="1:39" x14ac:dyDescent="0.2">
      <c r="A7620" t="s">
        <v>2283</v>
      </c>
      <c r="B7620" t="s">
        <v>52</v>
      </c>
      <c r="C7620" t="s">
        <v>2284</v>
      </c>
      <c r="D7620" s="1">
        <v>35739</v>
      </c>
      <c r="E7620" s="1">
        <v>43456</v>
      </c>
      <c r="F7620" t="s">
        <v>19</v>
      </c>
      <c r="I7620">
        <v>100</v>
      </c>
      <c r="J7620">
        <v>0</v>
      </c>
      <c r="K7620">
        <v>0</v>
      </c>
      <c r="L7620">
        <v>264</v>
      </c>
      <c r="M7620">
        <v>264</v>
      </c>
      <c r="N7620" t="s">
        <v>20</v>
      </c>
      <c r="O7620" t="s">
        <v>2285</v>
      </c>
      <c r="P7620" t="s">
        <v>28</v>
      </c>
      <c r="Q7620" t="s">
        <v>34265</v>
      </c>
      <c r="R7620" t="s">
        <v>33787</v>
      </c>
      <c r="S7620" t="s">
        <v>32628</v>
      </c>
      <c r="T7620" t="s">
        <v>34349</v>
      </c>
      <c r="AE7620" t="str">
        <f t="shared" si="1176"/>
        <v/>
      </c>
      <c r="AF7620" t="str">
        <f t="shared" si="1177"/>
        <v/>
      </c>
      <c r="AG7620" s="17">
        <v>1</v>
      </c>
      <c r="AH7620">
        <f t="shared" si="1183"/>
        <v>2.8</v>
      </c>
      <c r="AI7620">
        <v>0.14499999999999999</v>
      </c>
      <c r="AJ7620">
        <f t="shared" si="1185"/>
        <v>0.40599999999999997</v>
      </c>
      <c r="AK7620" t="str">
        <f t="shared" si="1184"/>
        <v/>
      </c>
      <c r="AL7620" t="str">
        <f t="shared" si="1181"/>
        <v/>
      </c>
      <c r="AM7620" t="s">
        <v>34056</v>
      </c>
    </row>
    <row r="7621" spans="1:39" x14ac:dyDescent="0.2">
      <c r="A7621" t="s">
        <v>23381</v>
      </c>
      <c r="B7621" t="s">
        <v>52</v>
      </c>
      <c r="C7621" t="s">
        <v>23382</v>
      </c>
      <c r="D7621" s="1">
        <v>35739</v>
      </c>
      <c r="E7621" s="1">
        <v>43456</v>
      </c>
      <c r="F7621" t="s">
        <v>19</v>
      </c>
      <c r="I7621">
        <v>100</v>
      </c>
      <c r="J7621">
        <v>0</v>
      </c>
      <c r="K7621">
        <v>0</v>
      </c>
      <c r="L7621">
        <v>259</v>
      </c>
      <c r="M7621">
        <v>259</v>
      </c>
      <c r="N7621" t="s">
        <v>20</v>
      </c>
      <c r="O7621" t="s">
        <v>23383</v>
      </c>
      <c r="P7621" t="s">
        <v>28</v>
      </c>
      <c r="Q7621" t="s">
        <v>34265</v>
      </c>
      <c r="R7621" t="s">
        <v>33787</v>
      </c>
      <c r="S7621" t="s">
        <v>32628</v>
      </c>
      <c r="T7621" t="s">
        <v>34349</v>
      </c>
      <c r="AE7621" t="str">
        <f t="shared" si="1176"/>
        <v/>
      </c>
      <c r="AF7621" t="str">
        <f t="shared" si="1177"/>
        <v/>
      </c>
      <c r="AG7621" s="17">
        <v>1</v>
      </c>
      <c r="AH7621">
        <f t="shared" si="1183"/>
        <v>2.8</v>
      </c>
      <c r="AI7621">
        <v>0.14499999999999999</v>
      </c>
      <c r="AJ7621">
        <f t="shared" si="1185"/>
        <v>0.40599999999999997</v>
      </c>
      <c r="AK7621" t="str">
        <f t="shared" si="1184"/>
        <v/>
      </c>
      <c r="AL7621" t="str">
        <f t="shared" si="1181"/>
        <v/>
      </c>
      <c r="AM7621" t="s">
        <v>34056</v>
      </c>
    </row>
    <row r="7622" spans="1:39" x14ac:dyDescent="0.2">
      <c r="A7622" t="s">
        <v>2360</v>
      </c>
      <c r="B7622" t="s">
        <v>52</v>
      </c>
      <c r="C7622" t="s">
        <v>2361</v>
      </c>
      <c r="D7622" s="1">
        <v>35739</v>
      </c>
      <c r="E7622" s="1">
        <v>43456</v>
      </c>
      <c r="F7622" t="s">
        <v>19</v>
      </c>
      <c r="I7622">
        <v>100</v>
      </c>
      <c r="J7622">
        <v>0</v>
      </c>
      <c r="K7622">
        <v>0</v>
      </c>
      <c r="L7622">
        <v>256</v>
      </c>
      <c r="M7622">
        <v>256</v>
      </c>
      <c r="N7622" t="s">
        <v>20</v>
      </c>
      <c r="O7622" t="s">
        <v>2362</v>
      </c>
      <c r="P7622" t="s">
        <v>28</v>
      </c>
      <c r="Q7622" t="s">
        <v>34265</v>
      </c>
      <c r="R7622" t="s">
        <v>33787</v>
      </c>
      <c r="S7622" t="s">
        <v>32628</v>
      </c>
      <c r="T7622" t="s">
        <v>34349</v>
      </c>
      <c r="AE7622" t="str">
        <f t="shared" si="1176"/>
        <v/>
      </c>
      <c r="AF7622" t="str">
        <f t="shared" si="1177"/>
        <v/>
      </c>
      <c r="AG7622" s="17">
        <v>1</v>
      </c>
      <c r="AH7622">
        <f t="shared" si="1183"/>
        <v>2.8</v>
      </c>
      <c r="AI7622">
        <v>0.14499999999999999</v>
      </c>
      <c r="AJ7622">
        <f t="shared" si="1185"/>
        <v>0.40599999999999997</v>
      </c>
      <c r="AK7622" t="str">
        <f t="shared" si="1184"/>
        <v/>
      </c>
      <c r="AL7622" t="str">
        <f t="shared" si="1181"/>
        <v/>
      </c>
      <c r="AM7622" t="s">
        <v>34056</v>
      </c>
    </row>
    <row r="7623" spans="1:39" x14ac:dyDescent="0.2">
      <c r="A7623" t="s">
        <v>2363</v>
      </c>
      <c r="B7623" t="s">
        <v>52</v>
      </c>
      <c r="C7623" t="s">
        <v>2364</v>
      </c>
      <c r="D7623" s="1">
        <v>35739</v>
      </c>
      <c r="E7623" s="1">
        <v>43456</v>
      </c>
      <c r="F7623" t="s">
        <v>19</v>
      </c>
      <c r="I7623">
        <v>100</v>
      </c>
      <c r="J7623">
        <v>0</v>
      </c>
      <c r="K7623">
        <v>0</v>
      </c>
      <c r="L7623">
        <v>642</v>
      </c>
      <c r="M7623">
        <v>642</v>
      </c>
      <c r="N7623" t="s">
        <v>20</v>
      </c>
      <c r="O7623" t="s">
        <v>2365</v>
      </c>
      <c r="P7623" t="s">
        <v>28</v>
      </c>
      <c r="Q7623" t="s">
        <v>34265</v>
      </c>
      <c r="R7623" t="s">
        <v>33787</v>
      </c>
      <c r="S7623" t="s">
        <v>32628</v>
      </c>
      <c r="T7623" t="s">
        <v>34349</v>
      </c>
      <c r="AE7623" t="str">
        <f t="shared" si="1176"/>
        <v/>
      </c>
      <c r="AF7623" t="str">
        <f t="shared" si="1177"/>
        <v/>
      </c>
      <c r="AG7623" s="17">
        <v>1</v>
      </c>
      <c r="AH7623">
        <f t="shared" si="1183"/>
        <v>2.8</v>
      </c>
      <c r="AI7623">
        <v>0.14499999999999999</v>
      </c>
      <c r="AJ7623">
        <f t="shared" si="1185"/>
        <v>0.40599999999999997</v>
      </c>
      <c r="AK7623" t="str">
        <f t="shared" si="1184"/>
        <v/>
      </c>
      <c r="AL7623" t="str">
        <f t="shared" si="1181"/>
        <v/>
      </c>
      <c r="AM7623" t="s">
        <v>34056</v>
      </c>
    </row>
    <row r="7624" spans="1:39" x14ac:dyDescent="0.2">
      <c r="A7624" t="s">
        <v>354</v>
      </c>
      <c r="B7624" t="s">
        <v>52</v>
      </c>
      <c r="C7624" t="s">
        <v>355</v>
      </c>
      <c r="D7624" s="1">
        <v>34295</v>
      </c>
      <c r="E7624" s="1">
        <v>43951</v>
      </c>
      <c r="F7624" t="s">
        <v>26</v>
      </c>
      <c r="I7624">
        <v>100</v>
      </c>
      <c r="J7624">
        <v>0</v>
      </c>
      <c r="K7624">
        <v>0</v>
      </c>
      <c r="L7624">
        <v>666</v>
      </c>
      <c r="M7624">
        <v>666</v>
      </c>
      <c r="N7624" t="s">
        <v>20</v>
      </c>
      <c r="O7624" t="s">
        <v>356</v>
      </c>
      <c r="P7624" t="s">
        <v>44</v>
      </c>
      <c r="Q7624" t="s">
        <v>34233</v>
      </c>
      <c r="R7624" t="s">
        <v>34233</v>
      </c>
      <c r="S7624" t="s">
        <v>34233</v>
      </c>
      <c r="T7624" t="s">
        <v>34233</v>
      </c>
      <c r="AD7624" t="str">
        <f t="shared" si="1179"/>
        <v/>
      </c>
      <c r="AE7624" t="str">
        <f t="shared" si="1176"/>
        <v/>
      </c>
      <c r="AF7624" t="str">
        <f t="shared" si="1177"/>
        <v/>
      </c>
      <c r="AG7624" t="str">
        <f t="shared" si="1182"/>
        <v/>
      </c>
      <c r="AH7624" t="str">
        <f t="shared" si="1183"/>
        <v/>
      </c>
      <c r="AI7624">
        <v>0.14499999999999999</v>
      </c>
      <c r="AJ7624" t="str">
        <f t="shared" si="1185"/>
        <v/>
      </c>
      <c r="AK7624" t="str">
        <f t="shared" si="1184"/>
        <v/>
      </c>
      <c r="AL7624" t="str">
        <f t="shared" si="1181"/>
        <v/>
      </c>
    </row>
    <row r="7625" spans="1:39" x14ac:dyDescent="0.2">
      <c r="A7625" t="s">
        <v>396</v>
      </c>
      <c r="B7625" t="s">
        <v>52</v>
      </c>
      <c r="C7625" t="s">
        <v>397</v>
      </c>
      <c r="D7625" s="1">
        <v>34303</v>
      </c>
      <c r="E7625" s="1">
        <v>43951</v>
      </c>
      <c r="F7625" t="s">
        <v>26</v>
      </c>
      <c r="I7625">
        <v>100</v>
      </c>
      <c r="J7625">
        <v>0</v>
      </c>
      <c r="K7625">
        <v>0</v>
      </c>
      <c r="L7625">
        <v>582</v>
      </c>
      <c r="M7625">
        <v>582</v>
      </c>
      <c r="N7625" t="s">
        <v>20</v>
      </c>
      <c r="O7625" t="s">
        <v>398</v>
      </c>
      <c r="P7625" t="s">
        <v>44</v>
      </c>
      <c r="Q7625" t="s">
        <v>34233</v>
      </c>
      <c r="R7625" t="s">
        <v>34233</v>
      </c>
      <c r="S7625" t="s">
        <v>34233</v>
      </c>
      <c r="T7625" t="s">
        <v>34233</v>
      </c>
      <c r="AD7625" t="str">
        <f t="shared" si="1179"/>
        <v/>
      </c>
      <c r="AE7625" t="str">
        <f t="shared" si="1176"/>
        <v/>
      </c>
      <c r="AF7625" t="str">
        <f t="shared" si="1177"/>
        <v/>
      </c>
      <c r="AG7625" t="str">
        <f t="shared" si="1182"/>
        <v/>
      </c>
      <c r="AH7625" t="str">
        <f t="shared" si="1183"/>
        <v/>
      </c>
      <c r="AI7625">
        <v>0.14499999999999999</v>
      </c>
      <c r="AJ7625" t="str">
        <f t="shared" si="1185"/>
        <v/>
      </c>
      <c r="AK7625" t="str">
        <f t="shared" si="1184"/>
        <v/>
      </c>
      <c r="AL7625" t="str">
        <f t="shared" si="1181"/>
        <v/>
      </c>
    </row>
    <row r="7626" spans="1:39" x14ac:dyDescent="0.2">
      <c r="A7626" t="s">
        <v>30378</v>
      </c>
      <c r="B7626" t="s">
        <v>52</v>
      </c>
      <c r="C7626" t="s">
        <v>30379</v>
      </c>
      <c r="D7626" s="1">
        <v>43859</v>
      </c>
      <c r="E7626" s="1">
        <v>44546</v>
      </c>
      <c r="F7626" t="s">
        <v>889</v>
      </c>
      <c r="I7626">
        <v>100</v>
      </c>
      <c r="J7626">
        <v>0</v>
      </c>
      <c r="K7626">
        <v>0</v>
      </c>
      <c r="L7626">
        <v>9416</v>
      </c>
      <c r="M7626">
        <v>9416</v>
      </c>
      <c r="N7626" t="s">
        <v>20</v>
      </c>
      <c r="O7626" t="s">
        <v>30380</v>
      </c>
      <c r="P7626" t="s">
        <v>44</v>
      </c>
      <c r="Q7626" t="s">
        <v>34233</v>
      </c>
      <c r="R7626" t="s">
        <v>34233</v>
      </c>
      <c r="S7626" t="s">
        <v>33942</v>
      </c>
      <c r="T7626" t="s">
        <v>34233</v>
      </c>
      <c r="AD7626" t="str">
        <f t="shared" si="1179"/>
        <v/>
      </c>
      <c r="AE7626" t="str">
        <f t="shared" si="1176"/>
        <v/>
      </c>
      <c r="AF7626" t="str">
        <f t="shared" si="1177"/>
        <v/>
      </c>
      <c r="AG7626" t="str">
        <f t="shared" si="1182"/>
        <v/>
      </c>
      <c r="AH7626" t="str">
        <f t="shared" si="1183"/>
        <v/>
      </c>
      <c r="AI7626">
        <v>0.14499999999999999</v>
      </c>
      <c r="AJ7626" t="str">
        <f t="shared" si="1185"/>
        <v/>
      </c>
      <c r="AK7626" t="str">
        <f t="shared" si="1184"/>
        <v/>
      </c>
      <c r="AL7626" t="str">
        <f t="shared" si="1181"/>
        <v/>
      </c>
    </row>
    <row r="7627" spans="1:39" x14ac:dyDescent="0.2">
      <c r="A7627" t="s">
        <v>3383</v>
      </c>
      <c r="B7627" t="s">
        <v>52</v>
      </c>
      <c r="C7627" t="s">
        <v>3384</v>
      </c>
      <c r="D7627" s="1">
        <v>35891</v>
      </c>
      <c r="E7627" s="1">
        <v>44621</v>
      </c>
      <c r="F7627" t="s">
        <v>26</v>
      </c>
      <c r="I7627">
        <v>100</v>
      </c>
      <c r="J7627">
        <v>0</v>
      </c>
      <c r="K7627">
        <v>0</v>
      </c>
      <c r="L7627">
        <v>792</v>
      </c>
      <c r="M7627">
        <v>792</v>
      </c>
      <c r="N7627" t="s">
        <v>20</v>
      </c>
      <c r="O7627" t="s">
        <v>3385</v>
      </c>
      <c r="P7627" t="s">
        <v>28</v>
      </c>
      <c r="Q7627" t="s">
        <v>34233</v>
      </c>
      <c r="R7627" t="s">
        <v>34233</v>
      </c>
      <c r="S7627" t="s">
        <v>34233</v>
      </c>
      <c r="T7627" t="s">
        <v>34233</v>
      </c>
      <c r="V7627" t="s">
        <v>33339</v>
      </c>
      <c r="AD7627" t="str">
        <f t="shared" si="1179"/>
        <v/>
      </c>
      <c r="AE7627" t="str">
        <f t="shared" si="1176"/>
        <v/>
      </c>
      <c r="AF7627" t="str">
        <f t="shared" si="1177"/>
        <v/>
      </c>
      <c r="AG7627" t="str">
        <f t="shared" si="1182"/>
        <v/>
      </c>
      <c r="AH7627" t="str">
        <f t="shared" si="1183"/>
        <v/>
      </c>
      <c r="AI7627">
        <v>0.14499999999999999</v>
      </c>
      <c r="AJ7627" t="str">
        <f t="shared" si="1185"/>
        <v/>
      </c>
      <c r="AK7627" t="str">
        <f t="shared" si="1184"/>
        <v/>
      </c>
      <c r="AL7627" t="str">
        <f t="shared" si="1181"/>
        <v/>
      </c>
    </row>
    <row r="7628" spans="1:39" x14ac:dyDescent="0.2">
      <c r="A7628" t="s">
        <v>27484</v>
      </c>
      <c r="B7628" t="s">
        <v>52</v>
      </c>
      <c r="C7628" t="s">
        <v>27485</v>
      </c>
      <c r="D7628" s="1">
        <v>41954</v>
      </c>
      <c r="E7628" s="1">
        <v>44546</v>
      </c>
      <c r="F7628" t="s">
        <v>26</v>
      </c>
      <c r="I7628">
        <v>100</v>
      </c>
      <c r="J7628">
        <v>0</v>
      </c>
      <c r="K7628">
        <v>0</v>
      </c>
      <c r="L7628">
        <v>2452</v>
      </c>
      <c r="M7628">
        <v>2452</v>
      </c>
      <c r="N7628" t="s">
        <v>20</v>
      </c>
      <c r="O7628" t="s">
        <v>27486</v>
      </c>
      <c r="P7628" t="s">
        <v>44</v>
      </c>
      <c r="Q7628" t="s">
        <v>34233</v>
      </c>
      <c r="R7628" t="s">
        <v>34233</v>
      </c>
      <c r="S7628" t="s">
        <v>34233</v>
      </c>
      <c r="T7628" t="s">
        <v>34233</v>
      </c>
      <c r="AD7628" t="str">
        <f t="shared" si="1179"/>
        <v/>
      </c>
      <c r="AE7628" t="str">
        <f t="shared" si="1176"/>
        <v/>
      </c>
      <c r="AF7628" t="str">
        <f t="shared" si="1177"/>
        <v/>
      </c>
      <c r="AG7628" t="str">
        <f t="shared" si="1182"/>
        <v/>
      </c>
      <c r="AH7628" t="str">
        <f t="shared" si="1183"/>
        <v/>
      </c>
      <c r="AI7628">
        <v>0.14499999999999999</v>
      </c>
      <c r="AJ7628" t="str">
        <f t="shared" si="1185"/>
        <v/>
      </c>
      <c r="AK7628" t="str">
        <f t="shared" si="1184"/>
        <v/>
      </c>
      <c r="AL7628" t="str">
        <f t="shared" si="1181"/>
        <v/>
      </c>
    </row>
    <row r="7629" spans="1:39" x14ac:dyDescent="0.2">
      <c r="A7629" t="s">
        <v>6454</v>
      </c>
      <c r="B7629" t="s">
        <v>52</v>
      </c>
      <c r="C7629" t="s">
        <v>6455</v>
      </c>
      <c r="D7629" s="1">
        <v>36115</v>
      </c>
      <c r="E7629" s="1">
        <v>43456</v>
      </c>
      <c r="F7629" t="s">
        <v>19</v>
      </c>
      <c r="I7629">
        <v>100</v>
      </c>
      <c r="J7629">
        <v>0</v>
      </c>
      <c r="K7629">
        <v>0</v>
      </c>
      <c r="L7629">
        <v>1173</v>
      </c>
      <c r="M7629">
        <v>1173</v>
      </c>
      <c r="N7629" t="s">
        <v>20</v>
      </c>
      <c r="O7629" t="s">
        <v>6456</v>
      </c>
      <c r="P7629" t="s">
        <v>28</v>
      </c>
      <c r="Q7629" t="s">
        <v>34233</v>
      </c>
      <c r="R7629" t="s">
        <v>34233</v>
      </c>
      <c r="S7629" t="s">
        <v>32628</v>
      </c>
      <c r="T7629" t="s">
        <v>34382</v>
      </c>
      <c r="AD7629" t="str">
        <f t="shared" si="1179"/>
        <v/>
      </c>
      <c r="AE7629" t="str">
        <f t="shared" si="1176"/>
        <v/>
      </c>
      <c r="AF7629" t="str">
        <f t="shared" si="1177"/>
        <v/>
      </c>
      <c r="AG7629" s="17">
        <v>1</v>
      </c>
      <c r="AH7629">
        <f t="shared" si="1183"/>
        <v>2.8</v>
      </c>
      <c r="AI7629">
        <v>0.14499999999999999</v>
      </c>
      <c r="AJ7629">
        <f t="shared" si="1185"/>
        <v>0.40599999999999997</v>
      </c>
      <c r="AK7629" t="str">
        <f t="shared" si="1184"/>
        <v/>
      </c>
      <c r="AL7629" t="str">
        <f t="shared" si="1181"/>
        <v/>
      </c>
    </row>
    <row r="7630" spans="1:39" x14ac:dyDescent="0.2">
      <c r="A7630" t="s">
        <v>14835</v>
      </c>
      <c r="B7630" t="s">
        <v>52</v>
      </c>
      <c r="C7630" t="s">
        <v>14836</v>
      </c>
      <c r="D7630" s="1">
        <v>37333</v>
      </c>
      <c r="E7630" s="1">
        <v>43456</v>
      </c>
      <c r="F7630" t="s">
        <v>19</v>
      </c>
      <c r="I7630">
        <v>100</v>
      </c>
      <c r="J7630">
        <v>0</v>
      </c>
      <c r="K7630">
        <v>0</v>
      </c>
      <c r="L7630">
        <v>1493</v>
      </c>
      <c r="M7630">
        <v>1493</v>
      </c>
      <c r="N7630" t="s">
        <v>20</v>
      </c>
      <c r="O7630" t="s">
        <v>14837</v>
      </c>
      <c r="P7630" t="s">
        <v>28</v>
      </c>
      <c r="Q7630" t="s">
        <v>34233</v>
      </c>
      <c r="R7630" t="s">
        <v>34233</v>
      </c>
      <c r="S7630" t="s">
        <v>33797</v>
      </c>
      <c r="T7630" t="s">
        <v>34349</v>
      </c>
      <c r="AD7630" t="str">
        <f t="shared" si="1179"/>
        <v/>
      </c>
      <c r="AE7630" t="str">
        <f t="shared" si="1176"/>
        <v/>
      </c>
      <c r="AF7630" t="str">
        <f t="shared" si="1177"/>
        <v/>
      </c>
      <c r="AG7630" s="17">
        <v>1</v>
      </c>
      <c r="AH7630">
        <f t="shared" si="1183"/>
        <v>2.8</v>
      </c>
      <c r="AI7630">
        <v>0.14499999999999999</v>
      </c>
      <c r="AJ7630">
        <f t="shared" si="1185"/>
        <v>0.40599999999999997</v>
      </c>
      <c r="AK7630" t="str">
        <f t="shared" si="1184"/>
        <v/>
      </c>
      <c r="AL7630" t="str">
        <f t="shared" si="1181"/>
        <v/>
      </c>
    </row>
    <row r="7631" spans="1:39" x14ac:dyDescent="0.2">
      <c r="A7631" t="s">
        <v>14862</v>
      </c>
      <c r="B7631" t="s">
        <v>52</v>
      </c>
      <c r="C7631" t="s">
        <v>14863</v>
      </c>
      <c r="D7631" s="1">
        <v>37343</v>
      </c>
      <c r="E7631" s="1">
        <v>43456</v>
      </c>
      <c r="F7631" t="s">
        <v>19</v>
      </c>
      <c r="I7631">
        <v>100</v>
      </c>
      <c r="J7631">
        <v>0</v>
      </c>
      <c r="K7631">
        <v>0</v>
      </c>
      <c r="L7631">
        <v>1178</v>
      </c>
      <c r="M7631">
        <v>1178</v>
      </c>
      <c r="N7631" t="s">
        <v>20</v>
      </c>
      <c r="O7631" t="s">
        <v>14864</v>
      </c>
      <c r="P7631" t="s">
        <v>28</v>
      </c>
      <c r="Q7631" t="s">
        <v>34233</v>
      </c>
      <c r="R7631" t="s">
        <v>34233</v>
      </c>
      <c r="S7631" t="s">
        <v>32628</v>
      </c>
      <c r="T7631" t="s">
        <v>34356</v>
      </c>
      <c r="U7631" t="s">
        <v>32656</v>
      </c>
      <c r="V7631" t="s">
        <v>33352</v>
      </c>
      <c r="W7631">
        <v>235</v>
      </c>
      <c r="X7631">
        <v>2</v>
      </c>
      <c r="Y7631" t="s">
        <v>32654</v>
      </c>
      <c r="Z7631">
        <v>470</v>
      </c>
      <c r="AA7631">
        <v>7.5</v>
      </c>
      <c r="AB7631">
        <v>20</v>
      </c>
      <c r="AC7631">
        <v>2</v>
      </c>
      <c r="AD7631" t="str">
        <f t="shared" si="1179"/>
        <v/>
      </c>
      <c r="AE7631" t="str">
        <f t="shared" si="1176"/>
        <v/>
      </c>
      <c r="AF7631" t="str">
        <f t="shared" si="1177"/>
        <v/>
      </c>
      <c r="AG7631">
        <f>IF((S7631&lt;&gt;"tühi")*(AC7631&lt;&gt;""),AC7631,"")</f>
        <v>2</v>
      </c>
      <c r="AH7631">
        <f t="shared" si="1183"/>
        <v>5.6</v>
      </c>
      <c r="AI7631">
        <v>0.14499999999999999</v>
      </c>
      <c r="AJ7631">
        <f>AC7631*0.8</f>
        <v>1.6</v>
      </c>
      <c r="AK7631" t="str">
        <f t="shared" si="1184"/>
        <v/>
      </c>
      <c r="AL7631" t="str">
        <f t="shared" si="1181"/>
        <v/>
      </c>
    </row>
    <row r="7632" spans="1:39" x14ac:dyDescent="0.2">
      <c r="A7632" t="s">
        <v>14832</v>
      </c>
      <c r="B7632" t="s">
        <v>52</v>
      </c>
      <c r="C7632" t="s">
        <v>14833</v>
      </c>
      <c r="D7632" s="1">
        <v>37343</v>
      </c>
      <c r="E7632" s="1">
        <v>43456</v>
      </c>
      <c r="F7632" t="s">
        <v>19</v>
      </c>
      <c r="I7632">
        <v>100</v>
      </c>
      <c r="J7632">
        <v>0</v>
      </c>
      <c r="K7632">
        <v>0</v>
      </c>
      <c r="L7632">
        <v>1448</v>
      </c>
      <c r="M7632">
        <v>1448</v>
      </c>
      <c r="N7632" t="s">
        <v>20</v>
      </c>
      <c r="O7632" t="s">
        <v>14834</v>
      </c>
      <c r="P7632" t="s">
        <v>28</v>
      </c>
      <c r="Q7632" t="s">
        <v>34233</v>
      </c>
      <c r="R7632" t="s">
        <v>34233</v>
      </c>
      <c r="S7632" t="s">
        <v>32628</v>
      </c>
      <c r="T7632" t="s">
        <v>34349</v>
      </c>
      <c r="U7632" t="s">
        <v>32634</v>
      </c>
      <c r="V7632" t="s">
        <v>33353</v>
      </c>
      <c r="W7632">
        <v>289</v>
      </c>
      <c r="X7632">
        <v>2</v>
      </c>
      <c r="Y7632" t="s">
        <v>32654</v>
      </c>
      <c r="AA7632">
        <v>8</v>
      </c>
      <c r="AB7632">
        <v>20</v>
      </c>
      <c r="AC7632">
        <v>1</v>
      </c>
      <c r="AD7632" t="str">
        <f t="shared" si="1179"/>
        <v/>
      </c>
      <c r="AE7632" t="str">
        <f t="shared" ref="AE7632:AE7695" si="1186">IF((S7632="tühi")*(AC7632&lt;&gt;""),AC7632,"")</f>
        <v/>
      </c>
      <c r="AF7632" t="str">
        <f t="shared" si="1177"/>
        <v/>
      </c>
      <c r="AG7632">
        <f>IF((S7632&lt;&gt;"tühi")*(AC7632&lt;&gt;""),AC7632,"")</f>
        <v>1</v>
      </c>
      <c r="AH7632">
        <f t="shared" si="1183"/>
        <v>2.8</v>
      </c>
      <c r="AI7632">
        <v>0.14499999999999999</v>
      </c>
      <c r="AJ7632">
        <f t="shared" si="1185"/>
        <v>0.40599999999999997</v>
      </c>
      <c r="AK7632" t="str">
        <f t="shared" si="1184"/>
        <v/>
      </c>
      <c r="AL7632" t="str">
        <f t="shared" si="1181"/>
        <v/>
      </c>
    </row>
    <row r="7633" spans="1:39" x14ac:dyDescent="0.2">
      <c r="A7633" t="s">
        <v>393</v>
      </c>
      <c r="B7633" t="s">
        <v>52</v>
      </c>
      <c r="C7633" t="s">
        <v>394</v>
      </c>
      <c r="D7633" s="1">
        <v>34067</v>
      </c>
      <c r="E7633" s="1">
        <v>44546</v>
      </c>
      <c r="F7633" t="s">
        <v>19</v>
      </c>
      <c r="I7633">
        <v>100</v>
      </c>
      <c r="J7633">
        <v>0</v>
      </c>
      <c r="K7633">
        <v>0</v>
      </c>
      <c r="L7633">
        <v>2015</v>
      </c>
      <c r="M7633">
        <v>2015</v>
      </c>
      <c r="N7633" t="s">
        <v>20</v>
      </c>
      <c r="O7633" t="s">
        <v>395</v>
      </c>
      <c r="P7633" t="s">
        <v>28</v>
      </c>
      <c r="Q7633" t="s">
        <v>34233</v>
      </c>
      <c r="R7633" t="s">
        <v>34233</v>
      </c>
      <c r="S7633" t="s">
        <v>33797</v>
      </c>
      <c r="T7633" t="s">
        <v>34357</v>
      </c>
      <c r="AD7633" t="str">
        <f t="shared" si="1179"/>
        <v/>
      </c>
      <c r="AE7633" t="str">
        <f t="shared" si="1186"/>
        <v/>
      </c>
      <c r="AF7633" t="str">
        <f t="shared" si="1177"/>
        <v/>
      </c>
      <c r="AG7633" s="17">
        <v>1</v>
      </c>
      <c r="AH7633">
        <f t="shared" si="1183"/>
        <v>2.8</v>
      </c>
      <c r="AI7633">
        <v>0.14499999999999999</v>
      </c>
      <c r="AJ7633">
        <f t="shared" si="1185"/>
        <v>0.40599999999999997</v>
      </c>
      <c r="AK7633" t="str">
        <f t="shared" si="1184"/>
        <v/>
      </c>
      <c r="AL7633" t="str">
        <f t="shared" si="1181"/>
        <v/>
      </c>
    </row>
    <row r="7634" spans="1:39" x14ac:dyDescent="0.2">
      <c r="A7634" t="s">
        <v>6942</v>
      </c>
      <c r="B7634" t="s">
        <v>52</v>
      </c>
      <c r="C7634" t="s">
        <v>6943</v>
      </c>
      <c r="D7634" s="1">
        <v>36173</v>
      </c>
      <c r="E7634" s="1">
        <v>43895</v>
      </c>
      <c r="F7634" t="s">
        <v>19</v>
      </c>
      <c r="I7634">
        <v>100</v>
      </c>
      <c r="J7634">
        <v>0</v>
      </c>
      <c r="K7634">
        <v>0</v>
      </c>
      <c r="L7634">
        <v>1507</v>
      </c>
      <c r="M7634">
        <v>1507</v>
      </c>
      <c r="N7634" t="s">
        <v>20</v>
      </c>
      <c r="O7634" t="s">
        <v>6944</v>
      </c>
      <c r="P7634" t="s">
        <v>28</v>
      </c>
      <c r="Q7634" t="s">
        <v>34233</v>
      </c>
      <c r="R7634" t="s">
        <v>34233</v>
      </c>
      <c r="S7634" t="s">
        <v>33797</v>
      </c>
      <c r="T7634" t="s">
        <v>34349</v>
      </c>
      <c r="AD7634" t="str">
        <f t="shared" si="1179"/>
        <v/>
      </c>
      <c r="AE7634" t="str">
        <f t="shared" si="1186"/>
        <v/>
      </c>
      <c r="AF7634" t="str">
        <f t="shared" ref="AF7634:AF7697" si="1187">IF((S7634&lt;&gt;"tühi")*(F7634&lt;&gt;"Elamumaa")*(G7634&lt;&gt;"Elamumaa")*(H7634&lt;&gt;"Elamumaa"),IF(Z7634=0,"",Z7634),"")</f>
        <v/>
      </c>
      <c r="AG7634" s="17">
        <v>1</v>
      </c>
      <c r="AH7634">
        <f t="shared" si="1183"/>
        <v>2.8</v>
      </c>
      <c r="AI7634">
        <v>0.14499999999999999</v>
      </c>
      <c r="AJ7634">
        <f t="shared" si="1185"/>
        <v>0.40599999999999997</v>
      </c>
      <c r="AK7634" t="str">
        <f t="shared" si="1184"/>
        <v/>
      </c>
      <c r="AL7634" t="str">
        <f t="shared" si="1181"/>
        <v/>
      </c>
    </row>
    <row r="7635" spans="1:39" x14ac:dyDescent="0.2">
      <c r="A7635" t="s">
        <v>26880</v>
      </c>
      <c r="B7635" t="s">
        <v>52</v>
      </c>
      <c r="C7635" t="s">
        <v>26881</v>
      </c>
      <c r="D7635" s="1">
        <v>41516</v>
      </c>
      <c r="E7635" s="1">
        <v>44546</v>
      </c>
      <c r="F7635" t="s">
        <v>889</v>
      </c>
      <c r="I7635">
        <v>100</v>
      </c>
      <c r="J7635">
        <v>0</v>
      </c>
      <c r="K7635">
        <v>0</v>
      </c>
      <c r="L7635">
        <v>12586</v>
      </c>
      <c r="M7635">
        <v>12586</v>
      </c>
      <c r="N7635" t="s">
        <v>20</v>
      </c>
      <c r="O7635" t="s">
        <v>26882</v>
      </c>
      <c r="P7635" t="s">
        <v>44</v>
      </c>
      <c r="Q7635" t="s">
        <v>34233</v>
      </c>
      <c r="R7635" t="s">
        <v>34233</v>
      </c>
      <c r="S7635" t="s">
        <v>33942</v>
      </c>
      <c r="T7635" t="s">
        <v>34233</v>
      </c>
      <c r="AD7635" t="str">
        <f t="shared" si="1179"/>
        <v/>
      </c>
      <c r="AE7635" t="str">
        <f t="shared" si="1186"/>
        <v/>
      </c>
      <c r="AF7635" t="str">
        <f t="shared" si="1187"/>
        <v/>
      </c>
      <c r="AG7635" t="str">
        <f t="shared" ref="AG7635:AG7663" si="1188">IF((S7635&lt;&gt;"tühi")*(AC7635&lt;&gt;""),AC7635,"")</f>
        <v/>
      </c>
      <c r="AH7635" t="str">
        <f t="shared" si="1183"/>
        <v/>
      </c>
      <c r="AI7635">
        <v>0.14499999999999999</v>
      </c>
      <c r="AJ7635" t="str">
        <f t="shared" si="1185"/>
        <v/>
      </c>
      <c r="AK7635" t="str">
        <f t="shared" si="1184"/>
        <v/>
      </c>
      <c r="AL7635" t="str">
        <f t="shared" si="1181"/>
        <v/>
      </c>
    </row>
    <row r="7636" spans="1:39" x14ac:dyDescent="0.2">
      <c r="A7636" t="s">
        <v>20440</v>
      </c>
      <c r="B7636" t="s">
        <v>52</v>
      </c>
      <c r="C7636" t="s">
        <v>20441</v>
      </c>
      <c r="D7636" s="1">
        <v>38383</v>
      </c>
      <c r="E7636" s="1">
        <v>44546</v>
      </c>
      <c r="F7636" t="s">
        <v>26</v>
      </c>
      <c r="I7636">
        <v>100</v>
      </c>
      <c r="J7636">
        <v>0</v>
      </c>
      <c r="K7636">
        <v>0</v>
      </c>
      <c r="L7636">
        <v>4184</v>
      </c>
      <c r="M7636">
        <v>4184</v>
      </c>
      <c r="N7636" t="s">
        <v>20</v>
      </c>
      <c r="O7636" t="s">
        <v>20442</v>
      </c>
      <c r="P7636" t="s">
        <v>28</v>
      </c>
      <c r="Q7636" t="s">
        <v>34233</v>
      </c>
      <c r="R7636" t="s">
        <v>34233</v>
      </c>
      <c r="S7636" t="s">
        <v>34233</v>
      </c>
      <c r="T7636" t="s">
        <v>34233</v>
      </c>
      <c r="V7636" t="s">
        <v>35044</v>
      </c>
      <c r="AD7636" t="str">
        <f t="shared" si="1179"/>
        <v/>
      </c>
      <c r="AE7636" t="str">
        <f t="shared" si="1186"/>
        <v/>
      </c>
      <c r="AF7636" t="str">
        <f t="shared" si="1187"/>
        <v/>
      </c>
      <c r="AG7636" t="str">
        <f t="shared" si="1188"/>
        <v/>
      </c>
      <c r="AH7636" t="str">
        <f t="shared" si="1183"/>
        <v/>
      </c>
      <c r="AI7636">
        <v>0.14499999999999999</v>
      </c>
      <c r="AJ7636" t="str">
        <f t="shared" si="1185"/>
        <v/>
      </c>
      <c r="AK7636" t="str">
        <f t="shared" si="1184"/>
        <v/>
      </c>
      <c r="AL7636" t="str">
        <f t="shared" si="1181"/>
        <v/>
      </c>
    </row>
    <row r="7637" spans="1:39" x14ac:dyDescent="0.2">
      <c r="A7637" t="s">
        <v>20538</v>
      </c>
      <c r="B7637" t="s">
        <v>52</v>
      </c>
      <c r="C7637" t="s">
        <v>20539</v>
      </c>
      <c r="D7637" s="1">
        <v>38383</v>
      </c>
      <c r="E7637" s="1">
        <v>44546</v>
      </c>
      <c r="F7637" t="s">
        <v>19</v>
      </c>
      <c r="I7637">
        <v>100</v>
      </c>
      <c r="J7637">
        <v>0</v>
      </c>
      <c r="K7637">
        <v>0</v>
      </c>
      <c r="L7637">
        <v>1330</v>
      </c>
      <c r="M7637">
        <v>1330</v>
      </c>
      <c r="N7637" t="s">
        <v>20</v>
      </c>
      <c r="O7637" t="s">
        <v>20540</v>
      </c>
      <c r="P7637" t="s">
        <v>28</v>
      </c>
      <c r="Q7637" t="s">
        <v>34233</v>
      </c>
      <c r="R7637" t="s">
        <v>34233</v>
      </c>
      <c r="S7637" t="s">
        <v>32628</v>
      </c>
      <c r="T7637" t="s">
        <v>34356</v>
      </c>
      <c r="U7637" t="s">
        <v>32634</v>
      </c>
      <c r="V7637" t="s">
        <v>35044</v>
      </c>
      <c r="W7637">
        <v>220</v>
      </c>
      <c r="X7637">
        <v>2</v>
      </c>
      <c r="Y7637" t="s">
        <v>32654</v>
      </c>
      <c r="Z7637">
        <v>440</v>
      </c>
      <c r="AA7637">
        <v>9</v>
      </c>
      <c r="AB7637">
        <v>16.5</v>
      </c>
      <c r="AC7637">
        <v>1</v>
      </c>
      <c r="AD7637" t="str">
        <f t="shared" si="1179"/>
        <v/>
      </c>
      <c r="AE7637" t="str">
        <f t="shared" si="1186"/>
        <v/>
      </c>
      <c r="AF7637" t="str">
        <f t="shared" si="1187"/>
        <v/>
      </c>
      <c r="AG7637">
        <f t="shared" si="1188"/>
        <v>1</v>
      </c>
      <c r="AH7637">
        <f t="shared" si="1183"/>
        <v>2.8</v>
      </c>
      <c r="AI7637">
        <v>0.14499999999999999</v>
      </c>
      <c r="AJ7637">
        <f t="shared" si="1185"/>
        <v>0.40599999999999997</v>
      </c>
      <c r="AK7637" t="str">
        <f t="shared" si="1184"/>
        <v/>
      </c>
      <c r="AL7637" t="str">
        <f t="shared" si="1181"/>
        <v/>
      </c>
    </row>
    <row r="7638" spans="1:39" s="18" customFormat="1" x14ac:dyDescent="0.2">
      <c r="A7638" s="18" t="s">
        <v>20425</v>
      </c>
      <c r="B7638" s="18" t="s">
        <v>52</v>
      </c>
      <c r="C7638" s="18" t="s">
        <v>20426</v>
      </c>
      <c r="D7638" s="19">
        <v>38383</v>
      </c>
      <c r="E7638" s="19">
        <v>44644</v>
      </c>
      <c r="F7638" s="18" t="s">
        <v>5513</v>
      </c>
      <c r="G7638" s="18" t="s">
        <v>19</v>
      </c>
      <c r="I7638" s="18">
        <v>80</v>
      </c>
      <c r="J7638" s="18">
        <v>20</v>
      </c>
      <c r="K7638" s="18">
        <v>0</v>
      </c>
      <c r="L7638" s="18">
        <v>2822</v>
      </c>
      <c r="M7638" s="18">
        <v>2822</v>
      </c>
      <c r="N7638" s="18" t="s">
        <v>20</v>
      </c>
      <c r="O7638" s="18" t="s">
        <v>20427</v>
      </c>
      <c r="P7638" s="18" t="s">
        <v>28</v>
      </c>
      <c r="Q7638" s="18" t="s">
        <v>34256</v>
      </c>
      <c r="R7638" s="18" t="s">
        <v>33783</v>
      </c>
      <c r="S7638" s="18" t="s">
        <v>33942</v>
      </c>
      <c r="T7638" s="18" t="s">
        <v>34382</v>
      </c>
      <c r="U7638" s="18" t="s">
        <v>32634</v>
      </c>
      <c r="V7638" s="18" t="s">
        <v>35044</v>
      </c>
      <c r="W7638" s="18">
        <v>220</v>
      </c>
      <c r="X7638" s="18">
        <v>2</v>
      </c>
      <c r="Y7638" s="18" t="s">
        <v>32654</v>
      </c>
      <c r="Z7638" s="18">
        <v>440</v>
      </c>
      <c r="AA7638" s="18">
        <v>7</v>
      </c>
      <c r="AB7638" s="18">
        <v>7.5</v>
      </c>
      <c r="AC7638" s="18">
        <v>1</v>
      </c>
      <c r="AD7638" s="18" t="str">
        <f t="shared" si="1179"/>
        <v/>
      </c>
      <c r="AE7638" s="18">
        <f t="shared" si="1186"/>
        <v>1</v>
      </c>
      <c r="AF7638" s="18" t="str">
        <f t="shared" si="1187"/>
        <v/>
      </c>
      <c r="AG7638" s="18" t="str">
        <f t="shared" si="1188"/>
        <v/>
      </c>
      <c r="AH7638" s="18" t="str">
        <f t="shared" si="1183"/>
        <v/>
      </c>
      <c r="AI7638" s="18">
        <v>0.14499999999999999</v>
      </c>
      <c r="AJ7638" s="18" t="str">
        <f t="shared" si="1185"/>
        <v/>
      </c>
      <c r="AK7638" s="18">
        <f t="shared" si="1184"/>
        <v>2.8</v>
      </c>
      <c r="AL7638" s="18">
        <f t="shared" si="1181"/>
        <v>0.40599999999999997</v>
      </c>
      <c r="AM7638" s="18" t="s">
        <v>34146</v>
      </c>
    </row>
    <row r="7639" spans="1:39" x14ac:dyDescent="0.2">
      <c r="A7639" t="s">
        <v>20428</v>
      </c>
      <c r="B7639" t="s">
        <v>52</v>
      </c>
      <c r="C7639" t="s">
        <v>20429</v>
      </c>
      <c r="D7639" s="1">
        <v>38383</v>
      </c>
      <c r="E7639" s="1">
        <v>44546</v>
      </c>
      <c r="F7639" t="s">
        <v>5513</v>
      </c>
      <c r="G7639" t="s">
        <v>19</v>
      </c>
      <c r="I7639">
        <v>75</v>
      </c>
      <c r="J7639">
        <v>25</v>
      </c>
      <c r="K7639">
        <v>0</v>
      </c>
      <c r="L7639">
        <v>1794</v>
      </c>
      <c r="M7639">
        <v>1794</v>
      </c>
      <c r="N7639" t="s">
        <v>20</v>
      </c>
      <c r="O7639" t="s">
        <v>20430</v>
      </c>
      <c r="P7639" t="s">
        <v>28</v>
      </c>
      <c r="Q7639" t="s">
        <v>34233</v>
      </c>
      <c r="R7639" t="s">
        <v>34233</v>
      </c>
      <c r="S7639" t="s">
        <v>32628</v>
      </c>
      <c r="T7639" t="s">
        <v>34349</v>
      </c>
      <c r="U7639" t="s">
        <v>32634</v>
      </c>
      <c r="V7639" t="s">
        <v>35044</v>
      </c>
      <c r="W7639">
        <v>172</v>
      </c>
      <c r="X7639">
        <v>2</v>
      </c>
      <c r="Y7639" t="s">
        <v>32654</v>
      </c>
      <c r="Z7639">
        <v>350</v>
      </c>
      <c r="AA7639">
        <v>7</v>
      </c>
      <c r="AB7639">
        <v>9.5</v>
      </c>
      <c r="AC7639">
        <v>1</v>
      </c>
      <c r="AD7639" t="str">
        <f t="shared" si="1179"/>
        <v/>
      </c>
      <c r="AE7639" t="str">
        <f t="shared" si="1186"/>
        <v/>
      </c>
      <c r="AF7639" t="str">
        <f t="shared" si="1187"/>
        <v/>
      </c>
      <c r="AG7639">
        <f t="shared" si="1188"/>
        <v>1</v>
      </c>
      <c r="AH7639">
        <f t="shared" si="1183"/>
        <v>2.8</v>
      </c>
      <c r="AI7639">
        <v>0.14499999999999999</v>
      </c>
      <c r="AJ7639">
        <f t="shared" si="1185"/>
        <v>0.40599999999999997</v>
      </c>
      <c r="AK7639" t="str">
        <f t="shared" si="1184"/>
        <v/>
      </c>
      <c r="AL7639" t="str">
        <f t="shared" si="1181"/>
        <v/>
      </c>
    </row>
    <row r="7640" spans="1:39" x14ac:dyDescent="0.2">
      <c r="A7640" t="s">
        <v>20431</v>
      </c>
      <c r="B7640" t="s">
        <v>52</v>
      </c>
      <c r="C7640" t="s">
        <v>20432</v>
      </c>
      <c r="D7640" s="1">
        <v>38383</v>
      </c>
      <c r="E7640" s="1">
        <v>44546</v>
      </c>
      <c r="F7640" t="s">
        <v>19</v>
      </c>
      <c r="G7640" t="s">
        <v>5513</v>
      </c>
      <c r="I7640">
        <v>55</v>
      </c>
      <c r="J7640">
        <v>45</v>
      </c>
      <c r="K7640">
        <v>0</v>
      </c>
      <c r="L7640">
        <v>1910</v>
      </c>
      <c r="M7640">
        <v>1910</v>
      </c>
      <c r="N7640" t="s">
        <v>20</v>
      </c>
      <c r="O7640" t="s">
        <v>20433</v>
      </c>
      <c r="P7640" t="s">
        <v>28</v>
      </c>
      <c r="Q7640" t="s">
        <v>34256</v>
      </c>
      <c r="R7640" t="s">
        <v>33783</v>
      </c>
      <c r="S7640" t="s">
        <v>33942</v>
      </c>
      <c r="T7640" t="s">
        <v>34233</v>
      </c>
      <c r="U7640" t="s">
        <v>32634</v>
      </c>
      <c r="V7640" t="s">
        <v>35044</v>
      </c>
      <c r="W7640">
        <v>172</v>
      </c>
      <c r="X7640">
        <v>2</v>
      </c>
      <c r="Y7640" t="s">
        <v>32654</v>
      </c>
      <c r="Z7640">
        <v>350</v>
      </c>
      <c r="AA7640">
        <v>7</v>
      </c>
      <c r="AB7640">
        <v>9</v>
      </c>
      <c r="AC7640">
        <v>1</v>
      </c>
      <c r="AD7640" t="str">
        <f t="shared" si="1179"/>
        <v/>
      </c>
      <c r="AE7640">
        <f t="shared" si="1186"/>
        <v>1</v>
      </c>
      <c r="AF7640" t="str">
        <f t="shared" si="1187"/>
        <v/>
      </c>
      <c r="AG7640" t="str">
        <f t="shared" si="1188"/>
        <v/>
      </c>
      <c r="AH7640" t="str">
        <f t="shared" si="1183"/>
        <v/>
      </c>
      <c r="AI7640">
        <v>0.14499999999999999</v>
      </c>
      <c r="AJ7640" t="str">
        <f t="shared" si="1185"/>
        <v/>
      </c>
      <c r="AK7640">
        <f t="shared" si="1184"/>
        <v>2.8</v>
      </c>
      <c r="AL7640">
        <f t="shared" si="1181"/>
        <v>0.40599999999999997</v>
      </c>
    </row>
    <row r="7641" spans="1:39" x14ac:dyDescent="0.2">
      <c r="A7641" t="s">
        <v>20459</v>
      </c>
      <c r="B7641" t="s">
        <v>52</v>
      </c>
      <c r="C7641" t="s">
        <v>20460</v>
      </c>
      <c r="D7641" s="1">
        <v>38383</v>
      </c>
      <c r="E7641" s="1">
        <v>44546</v>
      </c>
      <c r="F7641" t="s">
        <v>5513</v>
      </c>
      <c r="G7641" t="s">
        <v>19</v>
      </c>
      <c r="I7641">
        <v>50</v>
      </c>
      <c r="J7641">
        <v>50</v>
      </c>
      <c r="K7641">
        <v>0</v>
      </c>
      <c r="L7641">
        <v>1916</v>
      </c>
      <c r="M7641">
        <v>1916</v>
      </c>
      <c r="N7641" t="s">
        <v>20</v>
      </c>
      <c r="O7641" t="s">
        <v>20461</v>
      </c>
      <c r="P7641" t="s">
        <v>28</v>
      </c>
      <c r="Q7641" t="s">
        <v>34233</v>
      </c>
      <c r="R7641" t="s">
        <v>34233</v>
      </c>
      <c r="S7641" t="s">
        <v>32628</v>
      </c>
      <c r="T7641" t="s">
        <v>34357</v>
      </c>
      <c r="U7641" t="s">
        <v>32634</v>
      </c>
      <c r="V7641" t="s">
        <v>35044</v>
      </c>
      <c r="W7641">
        <v>172</v>
      </c>
      <c r="X7641">
        <v>2</v>
      </c>
      <c r="Y7641" t="s">
        <v>32654</v>
      </c>
      <c r="Z7641">
        <v>350</v>
      </c>
      <c r="AA7641">
        <v>7</v>
      </c>
      <c r="AB7641">
        <v>9</v>
      </c>
      <c r="AC7641">
        <v>1</v>
      </c>
      <c r="AD7641" t="str">
        <f t="shared" si="1179"/>
        <v/>
      </c>
      <c r="AE7641" t="str">
        <f t="shared" si="1186"/>
        <v/>
      </c>
      <c r="AF7641" t="str">
        <f t="shared" si="1187"/>
        <v/>
      </c>
      <c r="AG7641">
        <f t="shared" si="1188"/>
        <v>1</v>
      </c>
      <c r="AH7641">
        <f t="shared" si="1183"/>
        <v>2.8</v>
      </c>
      <c r="AI7641">
        <v>0.14499999999999999</v>
      </c>
      <c r="AJ7641">
        <f t="shared" si="1185"/>
        <v>0.40599999999999997</v>
      </c>
      <c r="AK7641" t="str">
        <f t="shared" si="1184"/>
        <v/>
      </c>
      <c r="AL7641" t="str">
        <f t="shared" si="1181"/>
        <v/>
      </c>
    </row>
    <row r="7642" spans="1:39" x14ac:dyDescent="0.2">
      <c r="A7642" t="s">
        <v>20434</v>
      </c>
      <c r="B7642" t="s">
        <v>52</v>
      </c>
      <c r="C7642" t="s">
        <v>20435</v>
      </c>
      <c r="D7642" s="1">
        <v>38383</v>
      </c>
      <c r="E7642" s="1">
        <v>44546</v>
      </c>
      <c r="F7642" t="s">
        <v>19</v>
      </c>
      <c r="G7642" t="s">
        <v>5513</v>
      </c>
      <c r="I7642">
        <v>60</v>
      </c>
      <c r="J7642">
        <v>40</v>
      </c>
      <c r="K7642">
        <v>0</v>
      </c>
      <c r="L7642">
        <v>1574</v>
      </c>
      <c r="M7642">
        <v>1574</v>
      </c>
      <c r="N7642" t="s">
        <v>20</v>
      </c>
      <c r="O7642" t="s">
        <v>20436</v>
      </c>
      <c r="P7642" t="s">
        <v>28</v>
      </c>
      <c r="Q7642" t="s">
        <v>34233</v>
      </c>
      <c r="R7642" t="s">
        <v>34233</v>
      </c>
      <c r="S7642" t="s">
        <v>32628</v>
      </c>
      <c r="T7642" t="s">
        <v>34357</v>
      </c>
      <c r="U7642" t="s">
        <v>32634</v>
      </c>
      <c r="V7642" t="s">
        <v>35044</v>
      </c>
      <c r="W7642">
        <v>190</v>
      </c>
      <c r="X7642">
        <v>2</v>
      </c>
      <c r="Y7642" t="s">
        <v>32654</v>
      </c>
      <c r="Z7642">
        <v>380</v>
      </c>
      <c r="AA7642">
        <v>7</v>
      </c>
      <c r="AB7642">
        <v>12</v>
      </c>
      <c r="AC7642">
        <v>1</v>
      </c>
      <c r="AD7642" t="str">
        <f t="shared" si="1179"/>
        <v/>
      </c>
      <c r="AE7642" t="str">
        <f t="shared" si="1186"/>
        <v/>
      </c>
      <c r="AF7642" t="str">
        <f t="shared" si="1187"/>
        <v/>
      </c>
      <c r="AG7642">
        <f t="shared" si="1188"/>
        <v>1</v>
      </c>
      <c r="AH7642">
        <f t="shared" si="1183"/>
        <v>2.8</v>
      </c>
      <c r="AI7642">
        <v>0.14499999999999999</v>
      </c>
      <c r="AJ7642">
        <f t="shared" si="1185"/>
        <v>0.40599999999999997</v>
      </c>
      <c r="AK7642" t="str">
        <f t="shared" si="1184"/>
        <v/>
      </c>
      <c r="AL7642" t="str">
        <f t="shared" si="1181"/>
        <v/>
      </c>
    </row>
    <row r="7643" spans="1:39" x14ac:dyDescent="0.2">
      <c r="A7643" t="s">
        <v>20404</v>
      </c>
      <c r="B7643" t="s">
        <v>52</v>
      </c>
      <c r="C7643" t="s">
        <v>20405</v>
      </c>
      <c r="D7643" s="1">
        <v>38383</v>
      </c>
      <c r="E7643" s="1">
        <v>43456</v>
      </c>
      <c r="F7643" t="s">
        <v>474</v>
      </c>
      <c r="I7643">
        <v>100</v>
      </c>
      <c r="J7643">
        <v>0</v>
      </c>
      <c r="K7643">
        <v>0</v>
      </c>
      <c r="L7643">
        <v>77</v>
      </c>
      <c r="M7643">
        <v>77</v>
      </c>
      <c r="N7643" t="s">
        <v>20</v>
      </c>
      <c r="O7643" t="s">
        <v>20406</v>
      </c>
      <c r="P7643" t="s">
        <v>28</v>
      </c>
      <c r="Q7643" t="s">
        <v>34233</v>
      </c>
      <c r="R7643" t="s">
        <v>34233</v>
      </c>
      <c r="S7643" t="s">
        <v>32627</v>
      </c>
      <c r="T7643" t="s">
        <v>34233</v>
      </c>
      <c r="U7643" t="s">
        <v>33354</v>
      </c>
      <c r="V7643" t="s">
        <v>35044</v>
      </c>
      <c r="AD7643" t="str">
        <f t="shared" si="1179"/>
        <v/>
      </c>
      <c r="AE7643" t="str">
        <f t="shared" si="1186"/>
        <v/>
      </c>
      <c r="AF7643" t="str">
        <f t="shared" si="1187"/>
        <v/>
      </c>
      <c r="AG7643" t="str">
        <f t="shared" si="1188"/>
        <v/>
      </c>
      <c r="AH7643" t="str">
        <f t="shared" si="1183"/>
        <v/>
      </c>
      <c r="AI7643">
        <v>0.14499999999999999</v>
      </c>
      <c r="AJ7643" t="str">
        <f t="shared" si="1185"/>
        <v/>
      </c>
      <c r="AK7643" t="str">
        <f t="shared" si="1184"/>
        <v/>
      </c>
      <c r="AL7643" t="str">
        <f t="shared" si="1181"/>
        <v/>
      </c>
    </row>
    <row r="7644" spans="1:39" x14ac:dyDescent="0.2">
      <c r="A7644" t="s">
        <v>20407</v>
      </c>
      <c r="B7644" t="s">
        <v>52</v>
      </c>
      <c r="C7644" t="s">
        <v>20408</v>
      </c>
      <c r="D7644" s="1">
        <v>38383</v>
      </c>
      <c r="E7644" s="1">
        <v>43456</v>
      </c>
      <c r="F7644" t="s">
        <v>19</v>
      </c>
      <c r="I7644">
        <v>100</v>
      </c>
      <c r="J7644">
        <v>0</v>
      </c>
      <c r="K7644">
        <v>0</v>
      </c>
      <c r="L7644">
        <v>1002</v>
      </c>
      <c r="M7644">
        <v>1002</v>
      </c>
      <c r="N7644" t="s">
        <v>20</v>
      </c>
      <c r="O7644" t="s">
        <v>20409</v>
      </c>
      <c r="P7644" t="s">
        <v>28</v>
      </c>
      <c r="Q7644" t="s">
        <v>34233</v>
      </c>
      <c r="R7644" t="s">
        <v>34233</v>
      </c>
      <c r="S7644" t="s">
        <v>32628</v>
      </c>
      <c r="T7644" t="s">
        <v>34356</v>
      </c>
      <c r="U7644" t="s">
        <v>32634</v>
      </c>
      <c r="V7644" t="s">
        <v>35044</v>
      </c>
      <c r="W7644">
        <v>220</v>
      </c>
      <c r="X7644">
        <v>2</v>
      </c>
      <c r="Y7644" t="s">
        <v>32654</v>
      </c>
      <c r="Z7644">
        <v>440</v>
      </c>
      <c r="AA7644">
        <v>9</v>
      </c>
      <c r="AB7644">
        <v>22</v>
      </c>
      <c r="AC7644">
        <v>1</v>
      </c>
      <c r="AD7644" t="str">
        <f t="shared" si="1179"/>
        <v/>
      </c>
      <c r="AE7644" t="str">
        <f t="shared" si="1186"/>
        <v/>
      </c>
      <c r="AF7644" t="str">
        <f t="shared" si="1187"/>
        <v/>
      </c>
      <c r="AG7644">
        <f t="shared" si="1188"/>
        <v>1</v>
      </c>
      <c r="AH7644">
        <f t="shared" si="1183"/>
        <v>2.8</v>
      </c>
      <c r="AI7644">
        <v>0.14499999999999999</v>
      </c>
      <c r="AJ7644">
        <f t="shared" si="1185"/>
        <v>0.40599999999999997</v>
      </c>
      <c r="AK7644" t="str">
        <f t="shared" si="1184"/>
        <v/>
      </c>
      <c r="AL7644" t="str">
        <f t="shared" si="1181"/>
        <v/>
      </c>
    </row>
    <row r="7645" spans="1:39" x14ac:dyDescent="0.2">
      <c r="A7645" t="s">
        <v>20410</v>
      </c>
      <c r="B7645" t="s">
        <v>52</v>
      </c>
      <c r="C7645" t="s">
        <v>20411</v>
      </c>
      <c r="D7645" s="1">
        <v>38383</v>
      </c>
      <c r="E7645" s="1">
        <v>43456</v>
      </c>
      <c r="F7645" t="s">
        <v>474</v>
      </c>
      <c r="I7645">
        <v>100</v>
      </c>
      <c r="J7645">
        <v>0</v>
      </c>
      <c r="K7645">
        <v>0</v>
      </c>
      <c r="L7645">
        <v>36</v>
      </c>
      <c r="M7645">
        <v>36</v>
      </c>
      <c r="N7645" t="s">
        <v>20</v>
      </c>
      <c r="O7645" t="s">
        <v>20412</v>
      </c>
      <c r="P7645" t="s">
        <v>28</v>
      </c>
      <c r="Q7645" t="s">
        <v>34233</v>
      </c>
      <c r="R7645" t="s">
        <v>34233</v>
      </c>
      <c r="S7645" t="s">
        <v>32627</v>
      </c>
      <c r="T7645" t="s">
        <v>34233</v>
      </c>
      <c r="U7645" t="s">
        <v>32641</v>
      </c>
      <c r="V7645" t="s">
        <v>35044</v>
      </c>
      <c r="W7645">
        <v>18</v>
      </c>
      <c r="X7645">
        <v>1</v>
      </c>
      <c r="Y7645">
        <v>1</v>
      </c>
      <c r="Z7645">
        <v>18</v>
      </c>
      <c r="AB7645">
        <v>50</v>
      </c>
      <c r="AD7645" t="str">
        <f t="shared" si="1179"/>
        <v/>
      </c>
      <c r="AE7645" t="str">
        <f t="shared" si="1186"/>
        <v/>
      </c>
      <c r="AF7645">
        <f t="shared" si="1187"/>
        <v>18</v>
      </c>
      <c r="AG7645" t="str">
        <f t="shared" si="1188"/>
        <v/>
      </c>
      <c r="AH7645" t="str">
        <f t="shared" si="1183"/>
        <v/>
      </c>
      <c r="AI7645">
        <v>0.14499999999999999</v>
      </c>
      <c r="AJ7645" t="str">
        <f t="shared" si="1185"/>
        <v/>
      </c>
      <c r="AK7645" t="str">
        <f t="shared" si="1184"/>
        <v/>
      </c>
      <c r="AL7645" t="str">
        <f t="shared" si="1181"/>
        <v/>
      </c>
    </row>
    <row r="7646" spans="1:39" x14ac:dyDescent="0.2">
      <c r="A7646" t="s">
        <v>20413</v>
      </c>
      <c r="B7646" t="s">
        <v>52</v>
      </c>
      <c r="C7646" t="s">
        <v>20414</v>
      </c>
      <c r="D7646" s="1">
        <v>38383</v>
      </c>
      <c r="E7646" s="1">
        <v>43456</v>
      </c>
      <c r="F7646" t="s">
        <v>19</v>
      </c>
      <c r="I7646">
        <v>100</v>
      </c>
      <c r="J7646">
        <v>0</v>
      </c>
      <c r="K7646">
        <v>0</v>
      </c>
      <c r="L7646">
        <v>1547</v>
      </c>
      <c r="M7646">
        <v>1547</v>
      </c>
      <c r="N7646" t="s">
        <v>20</v>
      </c>
      <c r="O7646" t="s">
        <v>20415</v>
      </c>
      <c r="P7646" t="s">
        <v>28</v>
      </c>
      <c r="Q7646" t="s">
        <v>34256</v>
      </c>
      <c r="R7646" t="s">
        <v>33783</v>
      </c>
      <c r="S7646" t="s">
        <v>33942</v>
      </c>
      <c r="T7646" t="s">
        <v>34233</v>
      </c>
      <c r="U7646" t="s">
        <v>32634</v>
      </c>
      <c r="V7646" t="s">
        <v>35044</v>
      </c>
      <c r="W7646">
        <v>220</v>
      </c>
      <c r="X7646">
        <v>2</v>
      </c>
      <c r="Y7646" t="s">
        <v>32654</v>
      </c>
      <c r="Z7646">
        <v>440</v>
      </c>
      <c r="AA7646">
        <v>9</v>
      </c>
      <c r="AB7646">
        <v>14</v>
      </c>
      <c r="AC7646">
        <v>1</v>
      </c>
      <c r="AD7646" t="str">
        <f t="shared" si="1179"/>
        <v/>
      </c>
      <c r="AE7646">
        <f t="shared" si="1186"/>
        <v>1</v>
      </c>
      <c r="AF7646" t="str">
        <f t="shared" si="1187"/>
        <v/>
      </c>
      <c r="AG7646" t="str">
        <f t="shared" si="1188"/>
        <v/>
      </c>
      <c r="AH7646" t="str">
        <f t="shared" si="1183"/>
        <v/>
      </c>
      <c r="AI7646">
        <v>0.14499999999999999</v>
      </c>
      <c r="AJ7646" t="str">
        <f t="shared" si="1185"/>
        <v/>
      </c>
      <c r="AK7646">
        <f t="shared" si="1184"/>
        <v>2.8</v>
      </c>
      <c r="AL7646">
        <f t="shared" si="1181"/>
        <v>0.40599999999999997</v>
      </c>
    </row>
    <row r="7647" spans="1:39" x14ac:dyDescent="0.2">
      <c r="A7647" t="s">
        <v>20416</v>
      </c>
      <c r="B7647" t="s">
        <v>52</v>
      </c>
      <c r="C7647" t="s">
        <v>20417</v>
      </c>
      <c r="D7647" s="1">
        <v>38383</v>
      </c>
      <c r="E7647" s="1">
        <v>43456</v>
      </c>
      <c r="F7647" t="s">
        <v>19</v>
      </c>
      <c r="I7647">
        <v>100</v>
      </c>
      <c r="J7647">
        <v>0</v>
      </c>
      <c r="K7647">
        <v>0</v>
      </c>
      <c r="L7647">
        <v>1002</v>
      </c>
      <c r="M7647">
        <v>1002</v>
      </c>
      <c r="N7647" t="s">
        <v>20</v>
      </c>
      <c r="O7647" t="s">
        <v>20418</v>
      </c>
      <c r="P7647" t="s">
        <v>28</v>
      </c>
      <c r="Q7647" t="s">
        <v>34233</v>
      </c>
      <c r="R7647" t="s">
        <v>34233</v>
      </c>
      <c r="S7647" t="s">
        <v>32628</v>
      </c>
      <c r="T7647" t="s">
        <v>34357</v>
      </c>
      <c r="U7647" t="s">
        <v>32634</v>
      </c>
      <c r="V7647" t="s">
        <v>35044</v>
      </c>
      <c r="W7647">
        <v>220</v>
      </c>
      <c r="X7647">
        <v>2</v>
      </c>
      <c r="Y7647" t="s">
        <v>32654</v>
      </c>
      <c r="Z7647">
        <v>440</v>
      </c>
      <c r="AA7647">
        <v>9</v>
      </c>
      <c r="AB7647">
        <v>22</v>
      </c>
      <c r="AC7647">
        <v>1</v>
      </c>
      <c r="AD7647" t="str">
        <f t="shared" si="1179"/>
        <v/>
      </c>
      <c r="AE7647" t="str">
        <f t="shared" si="1186"/>
        <v/>
      </c>
      <c r="AF7647" t="str">
        <f t="shared" si="1187"/>
        <v/>
      </c>
      <c r="AG7647">
        <f t="shared" si="1188"/>
        <v>1</v>
      </c>
      <c r="AH7647">
        <f t="shared" si="1183"/>
        <v>2.8</v>
      </c>
      <c r="AI7647">
        <v>0.14499999999999999</v>
      </c>
      <c r="AJ7647">
        <f t="shared" si="1185"/>
        <v>0.40599999999999997</v>
      </c>
      <c r="AK7647" t="str">
        <f t="shared" si="1184"/>
        <v/>
      </c>
      <c r="AL7647" t="str">
        <f t="shared" si="1181"/>
        <v/>
      </c>
    </row>
    <row r="7648" spans="1:39" x14ac:dyDescent="0.2">
      <c r="A7648" t="s">
        <v>20419</v>
      </c>
      <c r="B7648" t="s">
        <v>52</v>
      </c>
      <c r="C7648" t="s">
        <v>20420</v>
      </c>
      <c r="D7648" s="1">
        <v>38383</v>
      </c>
      <c r="E7648" s="1">
        <v>43456</v>
      </c>
      <c r="F7648" t="s">
        <v>19</v>
      </c>
      <c r="I7648">
        <v>100</v>
      </c>
      <c r="J7648">
        <v>0</v>
      </c>
      <c r="K7648">
        <v>0</v>
      </c>
      <c r="L7648">
        <v>1633</v>
      </c>
      <c r="M7648">
        <v>1633</v>
      </c>
      <c r="N7648" t="s">
        <v>20</v>
      </c>
      <c r="O7648" t="s">
        <v>20421</v>
      </c>
      <c r="P7648" t="s">
        <v>28</v>
      </c>
      <c r="Q7648" t="s">
        <v>34233</v>
      </c>
      <c r="R7648" t="s">
        <v>34233</v>
      </c>
      <c r="S7648" t="s">
        <v>32628</v>
      </c>
      <c r="T7648" t="s">
        <v>34357</v>
      </c>
      <c r="U7648" t="s">
        <v>32634</v>
      </c>
      <c r="V7648" t="s">
        <v>35044</v>
      </c>
      <c r="W7648">
        <v>220</v>
      </c>
      <c r="X7648">
        <v>2</v>
      </c>
      <c r="Y7648" t="s">
        <v>32654</v>
      </c>
      <c r="Z7648">
        <v>440</v>
      </c>
      <c r="AA7648">
        <v>9</v>
      </c>
      <c r="AB7648">
        <v>13.5</v>
      </c>
      <c r="AC7648">
        <v>1</v>
      </c>
      <c r="AD7648" t="str">
        <f t="shared" si="1179"/>
        <v/>
      </c>
      <c r="AE7648" t="str">
        <f t="shared" si="1186"/>
        <v/>
      </c>
      <c r="AF7648" t="str">
        <f t="shared" si="1187"/>
        <v/>
      </c>
      <c r="AG7648">
        <f t="shared" si="1188"/>
        <v>1</v>
      </c>
      <c r="AH7648">
        <f t="shared" si="1183"/>
        <v>2.8</v>
      </c>
      <c r="AI7648">
        <v>0.14499999999999999</v>
      </c>
      <c r="AJ7648">
        <f t="shared" si="1185"/>
        <v>0.40599999999999997</v>
      </c>
      <c r="AK7648" t="str">
        <f t="shared" si="1184"/>
        <v/>
      </c>
      <c r="AL7648" t="str">
        <f t="shared" si="1181"/>
        <v/>
      </c>
    </row>
    <row r="7649" spans="1:39" x14ac:dyDescent="0.2">
      <c r="A7649" t="s">
        <v>20462</v>
      </c>
      <c r="B7649" t="s">
        <v>52</v>
      </c>
      <c r="C7649" t="s">
        <v>20463</v>
      </c>
      <c r="D7649" s="1">
        <v>38383</v>
      </c>
      <c r="E7649" s="1">
        <v>44644</v>
      </c>
      <c r="F7649" t="s">
        <v>5513</v>
      </c>
      <c r="G7649" t="s">
        <v>19</v>
      </c>
      <c r="I7649">
        <v>80</v>
      </c>
      <c r="J7649">
        <v>20</v>
      </c>
      <c r="K7649">
        <v>0</v>
      </c>
      <c r="L7649">
        <v>3273</v>
      </c>
      <c r="M7649">
        <v>3273</v>
      </c>
      <c r="N7649" t="s">
        <v>20</v>
      </c>
      <c r="O7649" t="s">
        <v>20464</v>
      </c>
      <c r="P7649" t="s">
        <v>28</v>
      </c>
      <c r="Q7649" t="s">
        <v>34256</v>
      </c>
      <c r="R7649" t="s">
        <v>33783</v>
      </c>
      <c r="S7649" t="s">
        <v>33942</v>
      </c>
      <c r="T7649" t="s">
        <v>34233</v>
      </c>
      <c r="U7649" t="s">
        <v>32634</v>
      </c>
      <c r="V7649" t="s">
        <v>35044</v>
      </c>
      <c r="W7649">
        <v>220</v>
      </c>
      <c r="X7649">
        <v>2</v>
      </c>
      <c r="Y7649" t="s">
        <v>32654</v>
      </c>
      <c r="Z7649">
        <v>440</v>
      </c>
      <c r="AA7649">
        <v>7</v>
      </c>
      <c r="AB7649">
        <v>6</v>
      </c>
      <c r="AC7649">
        <v>1</v>
      </c>
      <c r="AD7649" t="str">
        <f t="shared" si="1179"/>
        <v/>
      </c>
      <c r="AE7649">
        <f t="shared" si="1186"/>
        <v>1</v>
      </c>
      <c r="AF7649" t="str">
        <f t="shared" si="1187"/>
        <v/>
      </c>
      <c r="AG7649" t="str">
        <f t="shared" si="1188"/>
        <v/>
      </c>
      <c r="AH7649" t="str">
        <f t="shared" si="1183"/>
        <v/>
      </c>
      <c r="AI7649">
        <v>0.14499999999999999</v>
      </c>
      <c r="AJ7649" t="str">
        <f t="shared" si="1185"/>
        <v/>
      </c>
      <c r="AK7649">
        <f t="shared" si="1184"/>
        <v>2.8</v>
      </c>
      <c r="AL7649">
        <f t="shared" si="1181"/>
        <v>0.40599999999999997</v>
      </c>
    </row>
    <row r="7650" spans="1:39" x14ac:dyDescent="0.2">
      <c r="A7650" t="s">
        <v>20396</v>
      </c>
      <c r="B7650" t="s">
        <v>52</v>
      </c>
      <c r="C7650" t="s">
        <v>20397</v>
      </c>
      <c r="D7650" s="1">
        <v>38383</v>
      </c>
      <c r="E7650" s="1">
        <v>44546</v>
      </c>
      <c r="F7650" t="s">
        <v>889</v>
      </c>
      <c r="I7650">
        <v>100</v>
      </c>
      <c r="J7650">
        <v>0</v>
      </c>
      <c r="K7650">
        <v>0</v>
      </c>
      <c r="L7650">
        <v>997</v>
      </c>
      <c r="M7650">
        <v>997</v>
      </c>
      <c r="N7650" t="s">
        <v>20</v>
      </c>
      <c r="O7650" t="s">
        <v>20398</v>
      </c>
      <c r="P7650" t="s">
        <v>28</v>
      </c>
      <c r="Q7650" t="s">
        <v>34256</v>
      </c>
      <c r="R7650" t="s">
        <v>33783</v>
      </c>
      <c r="S7650" t="s">
        <v>33942</v>
      </c>
      <c r="T7650" t="s">
        <v>34233</v>
      </c>
      <c r="U7650" t="s">
        <v>33355</v>
      </c>
      <c r="V7650" t="s">
        <v>35044</v>
      </c>
      <c r="AD7650" t="str">
        <f t="shared" si="1179"/>
        <v/>
      </c>
      <c r="AE7650" t="str">
        <f t="shared" si="1186"/>
        <v/>
      </c>
      <c r="AF7650" t="str">
        <f t="shared" si="1187"/>
        <v/>
      </c>
      <c r="AG7650" t="str">
        <f t="shared" si="1188"/>
        <v/>
      </c>
      <c r="AH7650" t="str">
        <f t="shared" si="1183"/>
        <v/>
      </c>
      <c r="AI7650">
        <v>0.14499999999999999</v>
      </c>
      <c r="AJ7650" t="str">
        <f t="shared" si="1185"/>
        <v/>
      </c>
      <c r="AK7650" t="str">
        <f t="shared" si="1184"/>
        <v/>
      </c>
      <c r="AL7650" t="str">
        <f t="shared" si="1181"/>
        <v/>
      </c>
    </row>
    <row r="7651" spans="1:39" x14ac:dyDescent="0.2">
      <c r="A7651" t="s">
        <v>20422</v>
      </c>
      <c r="B7651" t="s">
        <v>52</v>
      </c>
      <c r="C7651" t="s">
        <v>20423</v>
      </c>
      <c r="D7651" s="1">
        <v>38383</v>
      </c>
      <c r="E7651" s="1">
        <v>44644</v>
      </c>
      <c r="F7651" t="s">
        <v>5513</v>
      </c>
      <c r="G7651" t="s">
        <v>19</v>
      </c>
      <c r="I7651">
        <v>80</v>
      </c>
      <c r="J7651">
        <v>20</v>
      </c>
      <c r="K7651">
        <v>0</v>
      </c>
      <c r="L7651">
        <v>2655</v>
      </c>
      <c r="M7651">
        <v>2655</v>
      </c>
      <c r="N7651" t="s">
        <v>20</v>
      </c>
      <c r="O7651" t="s">
        <v>20424</v>
      </c>
      <c r="P7651" t="s">
        <v>28</v>
      </c>
      <c r="Q7651" t="s">
        <v>34233</v>
      </c>
      <c r="R7651" t="s">
        <v>34233</v>
      </c>
      <c r="S7651" t="s">
        <v>32628</v>
      </c>
      <c r="T7651" t="s">
        <v>34357</v>
      </c>
      <c r="U7651" t="s">
        <v>32634</v>
      </c>
      <c r="V7651" t="s">
        <v>35044</v>
      </c>
      <c r="W7651">
        <v>200</v>
      </c>
      <c r="X7651">
        <v>2</v>
      </c>
      <c r="Y7651" t="s">
        <v>32654</v>
      </c>
      <c r="Z7651">
        <v>400</v>
      </c>
      <c r="AA7651">
        <v>7</v>
      </c>
      <c r="AB7651">
        <v>7</v>
      </c>
      <c r="AC7651">
        <v>1</v>
      </c>
      <c r="AD7651" t="str">
        <f t="shared" si="1179"/>
        <v/>
      </c>
      <c r="AE7651" t="str">
        <f t="shared" si="1186"/>
        <v/>
      </c>
      <c r="AF7651" t="str">
        <f t="shared" si="1187"/>
        <v/>
      </c>
      <c r="AG7651">
        <f t="shared" si="1188"/>
        <v>1</v>
      </c>
      <c r="AH7651">
        <f t="shared" si="1183"/>
        <v>2.8</v>
      </c>
      <c r="AI7651">
        <v>0.14499999999999999</v>
      </c>
      <c r="AJ7651">
        <f t="shared" si="1185"/>
        <v>0.40599999999999997</v>
      </c>
      <c r="AK7651" t="str">
        <f t="shared" si="1184"/>
        <v/>
      </c>
      <c r="AL7651" t="str">
        <f t="shared" si="1181"/>
        <v/>
      </c>
    </row>
    <row r="7652" spans="1:39" x14ac:dyDescent="0.2">
      <c r="A7652" t="s">
        <v>6897</v>
      </c>
      <c r="B7652" t="s">
        <v>52</v>
      </c>
      <c r="C7652" t="s">
        <v>6898</v>
      </c>
      <c r="D7652" s="1">
        <v>36192</v>
      </c>
      <c r="E7652" s="1">
        <v>44803</v>
      </c>
      <c r="F7652" t="s">
        <v>19</v>
      </c>
      <c r="I7652">
        <v>100</v>
      </c>
      <c r="J7652">
        <v>0</v>
      </c>
      <c r="K7652">
        <v>0</v>
      </c>
      <c r="L7652">
        <v>1485</v>
      </c>
      <c r="M7652">
        <v>1485</v>
      </c>
      <c r="N7652" t="s">
        <v>20</v>
      </c>
      <c r="O7652" t="s">
        <v>6899</v>
      </c>
      <c r="P7652" t="s">
        <v>28</v>
      </c>
      <c r="Q7652" t="s">
        <v>34233</v>
      </c>
      <c r="R7652" t="s">
        <v>34233</v>
      </c>
      <c r="S7652" t="s">
        <v>32628</v>
      </c>
      <c r="T7652" t="s">
        <v>34349</v>
      </c>
      <c r="U7652" t="s">
        <v>32634</v>
      </c>
      <c r="V7652" t="s">
        <v>35051</v>
      </c>
      <c r="W7652">
        <v>320</v>
      </c>
      <c r="X7652">
        <v>2</v>
      </c>
      <c r="Y7652" t="s">
        <v>32654</v>
      </c>
      <c r="AB7652">
        <v>18</v>
      </c>
      <c r="AC7652">
        <v>1</v>
      </c>
      <c r="AD7652" t="str">
        <f t="shared" si="1179"/>
        <v/>
      </c>
      <c r="AE7652" t="str">
        <f t="shared" si="1186"/>
        <v/>
      </c>
      <c r="AF7652" t="str">
        <f t="shared" si="1187"/>
        <v/>
      </c>
      <c r="AG7652">
        <f t="shared" si="1188"/>
        <v>1</v>
      </c>
      <c r="AH7652">
        <f t="shared" si="1183"/>
        <v>2.8</v>
      </c>
      <c r="AI7652">
        <v>0.14499999999999999</v>
      </c>
      <c r="AJ7652">
        <f t="shared" si="1185"/>
        <v>0.40599999999999997</v>
      </c>
      <c r="AK7652" t="str">
        <f t="shared" si="1184"/>
        <v/>
      </c>
      <c r="AL7652" t="str">
        <f t="shared" si="1181"/>
        <v/>
      </c>
    </row>
    <row r="7653" spans="1:39" x14ac:dyDescent="0.2">
      <c r="A7653" t="s">
        <v>14910</v>
      </c>
      <c r="B7653" t="s">
        <v>52</v>
      </c>
      <c r="C7653" t="s">
        <v>14911</v>
      </c>
      <c r="D7653" s="1">
        <v>37333</v>
      </c>
      <c r="E7653" s="1">
        <v>44733</v>
      </c>
      <c r="F7653" t="s">
        <v>19</v>
      </c>
      <c r="I7653">
        <v>100</v>
      </c>
      <c r="J7653">
        <v>0</v>
      </c>
      <c r="K7653">
        <v>0</v>
      </c>
      <c r="L7653">
        <v>1071</v>
      </c>
      <c r="M7653">
        <v>1071</v>
      </c>
      <c r="N7653" t="s">
        <v>20</v>
      </c>
      <c r="O7653" t="s">
        <v>14912</v>
      </c>
      <c r="P7653" t="s">
        <v>28</v>
      </c>
      <c r="Q7653" t="s">
        <v>34233</v>
      </c>
      <c r="R7653" t="s">
        <v>34233</v>
      </c>
      <c r="S7653" t="s">
        <v>32628</v>
      </c>
      <c r="T7653" t="s">
        <v>34349</v>
      </c>
      <c r="U7653" t="s">
        <v>32634</v>
      </c>
      <c r="V7653" t="s">
        <v>33347</v>
      </c>
      <c r="W7653">
        <v>267</v>
      </c>
      <c r="X7653">
        <v>2</v>
      </c>
      <c r="Y7653" t="s">
        <v>32654</v>
      </c>
      <c r="AB7653">
        <v>25</v>
      </c>
      <c r="AC7653">
        <v>1</v>
      </c>
      <c r="AD7653" t="str">
        <f t="shared" si="1179"/>
        <v/>
      </c>
      <c r="AE7653" t="str">
        <f t="shared" si="1186"/>
        <v/>
      </c>
      <c r="AF7653" t="str">
        <f t="shared" si="1187"/>
        <v/>
      </c>
      <c r="AG7653">
        <f t="shared" si="1188"/>
        <v>1</v>
      </c>
      <c r="AH7653">
        <f t="shared" si="1183"/>
        <v>2.8</v>
      </c>
      <c r="AI7653">
        <v>0.14499999999999999</v>
      </c>
      <c r="AJ7653">
        <f t="shared" si="1185"/>
        <v>0.40599999999999997</v>
      </c>
      <c r="AK7653" t="str">
        <f t="shared" si="1184"/>
        <v/>
      </c>
      <c r="AL7653" t="str">
        <f t="shared" si="1181"/>
        <v/>
      </c>
    </row>
    <row r="7654" spans="1:39" x14ac:dyDescent="0.2">
      <c r="A7654" t="s">
        <v>27524</v>
      </c>
      <c r="B7654" t="s">
        <v>52</v>
      </c>
      <c r="C7654" t="s">
        <v>27525</v>
      </c>
      <c r="D7654" s="1">
        <v>41949</v>
      </c>
      <c r="E7654" s="1">
        <v>44546</v>
      </c>
      <c r="F7654" t="s">
        <v>26</v>
      </c>
      <c r="I7654">
        <v>100</v>
      </c>
      <c r="J7654">
        <v>0</v>
      </c>
      <c r="K7654">
        <v>0</v>
      </c>
      <c r="L7654">
        <v>8734</v>
      </c>
      <c r="M7654">
        <v>8734</v>
      </c>
      <c r="N7654" t="s">
        <v>20</v>
      </c>
      <c r="O7654" t="s">
        <v>27526</v>
      </c>
      <c r="P7654" t="s">
        <v>44</v>
      </c>
      <c r="Q7654" t="s">
        <v>34233</v>
      </c>
      <c r="R7654" t="s">
        <v>34233</v>
      </c>
      <c r="S7654" t="s">
        <v>34233</v>
      </c>
      <c r="T7654" t="s">
        <v>34233</v>
      </c>
      <c r="AD7654" t="str">
        <f t="shared" si="1179"/>
        <v/>
      </c>
      <c r="AE7654" t="str">
        <f t="shared" si="1186"/>
        <v/>
      </c>
      <c r="AF7654" t="str">
        <f t="shared" si="1187"/>
        <v/>
      </c>
      <c r="AG7654" t="str">
        <f t="shared" si="1188"/>
        <v/>
      </c>
      <c r="AH7654" t="str">
        <f t="shared" si="1183"/>
        <v/>
      </c>
      <c r="AI7654">
        <v>0.14499999999999999</v>
      </c>
      <c r="AJ7654" t="str">
        <f t="shared" si="1185"/>
        <v/>
      </c>
      <c r="AK7654" t="str">
        <f t="shared" si="1184"/>
        <v/>
      </c>
      <c r="AL7654" t="str">
        <f t="shared" si="1181"/>
        <v/>
      </c>
    </row>
    <row r="7655" spans="1:39" x14ac:dyDescent="0.2">
      <c r="A7655" t="s">
        <v>1608</v>
      </c>
      <c r="B7655" t="s">
        <v>52</v>
      </c>
      <c r="C7655" t="s">
        <v>1609</v>
      </c>
      <c r="D7655" s="1">
        <v>35594</v>
      </c>
      <c r="E7655" s="1">
        <v>43456</v>
      </c>
      <c r="F7655" t="s">
        <v>19</v>
      </c>
      <c r="I7655">
        <v>100</v>
      </c>
      <c r="J7655">
        <v>0</v>
      </c>
      <c r="K7655">
        <v>0</v>
      </c>
      <c r="L7655">
        <v>1001</v>
      </c>
      <c r="M7655">
        <v>1001</v>
      </c>
      <c r="N7655" t="s">
        <v>20</v>
      </c>
      <c r="O7655" t="s">
        <v>1610</v>
      </c>
      <c r="P7655" t="s">
        <v>28</v>
      </c>
      <c r="Q7655" t="s">
        <v>34233</v>
      </c>
      <c r="R7655" t="s">
        <v>34233</v>
      </c>
      <c r="S7655" t="s">
        <v>32628</v>
      </c>
      <c r="T7655" t="s">
        <v>34357</v>
      </c>
      <c r="U7655" t="s">
        <v>32634</v>
      </c>
      <c r="V7655" t="s">
        <v>35050</v>
      </c>
      <c r="X7655">
        <v>2</v>
      </c>
      <c r="Y7655">
        <v>1</v>
      </c>
      <c r="AB7655">
        <v>25</v>
      </c>
      <c r="AC7655">
        <v>1</v>
      </c>
      <c r="AD7655" t="str">
        <f t="shared" ref="AD7655:AD7718" si="1189">IF((S7655="tühi")*(F7655&lt;&gt;"Elamumaa")*(G7655&lt;&gt;"Elamumaa")*(H7655&lt;&gt;"Elamumaa"),IF(Z7655=0,"",Z7655),"")</f>
        <v/>
      </c>
      <c r="AE7655" t="str">
        <f t="shared" si="1186"/>
        <v/>
      </c>
      <c r="AF7655" t="str">
        <f t="shared" si="1187"/>
        <v/>
      </c>
      <c r="AG7655">
        <f t="shared" si="1188"/>
        <v>1</v>
      </c>
      <c r="AH7655">
        <f t="shared" si="1183"/>
        <v>2.8</v>
      </c>
      <c r="AI7655">
        <v>0.14499999999999999</v>
      </c>
      <c r="AJ7655">
        <f t="shared" si="1185"/>
        <v>0.40599999999999997</v>
      </c>
      <c r="AK7655" t="str">
        <f t="shared" si="1184"/>
        <v/>
      </c>
      <c r="AL7655" t="str">
        <f t="shared" si="1181"/>
        <v/>
      </c>
    </row>
    <row r="7656" spans="1:39" x14ac:dyDescent="0.2">
      <c r="A7656" t="s">
        <v>23985</v>
      </c>
      <c r="B7656" t="s">
        <v>52</v>
      </c>
      <c r="C7656" t="s">
        <v>23986</v>
      </c>
      <c r="D7656" s="1">
        <v>39296</v>
      </c>
      <c r="E7656" s="1">
        <v>43456</v>
      </c>
      <c r="F7656" t="s">
        <v>19</v>
      </c>
      <c r="I7656">
        <v>100</v>
      </c>
      <c r="J7656">
        <v>0</v>
      </c>
      <c r="K7656">
        <v>0</v>
      </c>
      <c r="L7656">
        <v>1257</v>
      </c>
      <c r="M7656">
        <v>1257</v>
      </c>
      <c r="N7656" t="s">
        <v>20</v>
      </c>
      <c r="O7656" t="s">
        <v>23987</v>
      </c>
      <c r="P7656" t="s">
        <v>28</v>
      </c>
      <c r="Q7656" t="s">
        <v>34256</v>
      </c>
      <c r="R7656" t="s">
        <v>33783</v>
      </c>
      <c r="S7656" t="s">
        <v>33942</v>
      </c>
      <c r="T7656" t="s">
        <v>34233</v>
      </c>
      <c r="U7656" t="s">
        <v>32634</v>
      </c>
      <c r="V7656" t="s">
        <v>35049</v>
      </c>
      <c r="W7656">
        <v>250</v>
      </c>
      <c r="X7656">
        <v>2</v>
      </c>
      <c r="Y7656" t="s">
        <v>32654</v>
      </c>
      <c r="Z7656">
        <v>500</v>
      </c>
      <c r="AA7656">
        <v>8.5</v>
      </c>
      <c r="AC7656">
        <v>1</v>
      </c>
      <c r="AD7656" t="str">
        <f t="shared" si="1189"/>
        <v/>
      </c>
      <c r="AE7656">
        <f t="shared" si="1186"/>
        <v>1</v>
      </c>
      <c r="AF7656" t="str">
        <f t="shared" si="1187"/>
        <v/>
      </c>
      <c r="AG7656" t="str">
        <f t="shared" si="1188"/>
        <v/>
      </c>
      <c r="AH7656" t="str">
        <f t="shared" si="1183"/>
        <v/>
      </c>
      <c r="AI7656">
        <v>0.14499999999999999</v>
      </c>
      <c r="AJ7656" t="str">
        <f t="shared" si="1185"/>
        <v/>
      </c>
      <c r="AK7656">
        <f t="shared" si="1184"/>
        <v>2.8</v>
      </c>
      <c r="AL7656">
        <f t="shared" si="1181"/>
        <v>0.40599999999999997</v>
      </c>
    </row>
    <row r="7657" spans="1:39" x14ac:dyDescent="0.2">
      <c r="A7657" t="s">
        <v>6364</v>
      </c>
      <c r="B7657" t="s">
        <v>52</v>
      </c>
      <c r="C7657" t="s">
        <v>6365</v>
      </c>
      <c r="D7657" s="1">
        <v>36192</v>
      </c>
      <c r="E7657" s="1">
        <v>43456</v>
      </c>
      <c r="F7657" t="s">
        <v>19</v>
      </c>
      <c r="I7657">
        <v>100</v>
      </c>
      <c r="J7657">
        <v>0</v>
      </c>
      <c r="K7657">
        <v>0</v>
      </c>
      <c r="L7657">
        <v>1378</v>
      </c>
      <c r="M7657">
        <v>1378</v>
      </c>
      <c r="N7657" t="s">
        <v>20</v>
      </c>
      <c r="O7657" t="s">
        <v>6366</v>
      </c>
      <c r="P7657" t="s">
        <v>28</v>
      </c>
      <c r="Q7657" t="s">
        <v>34233</v>
      </c>
      <c r="R7657" t="s">
        <v>34233</v>
      </c>
      <c r="S7657" t="s">
        <v>32628</v>
      </c>
      <c r="T7657" t="s">
        <v>34349</v>
      </c>
      <c r="U7657" t="s">
        <v>32634</v>
      </c>
      <c r="V7657" t="s">
        <v>35050</v>
      </c>
      <c r="X7657">
        <v>2</v>
      </c>
      <c r="Y7657">
        <v>1</v>
      </c>
      <c r="AB7657">
        <v>25</v>
      </c>
      <c r="AC7657">
        <v>1</v>
      </c>
      <c r="AD7657" t="str">
        <f t="shared" si="1189"/>
        <v/>
      </c>
      <c r="AE7657" t="str">
        <f t="shared" si="1186"/>
        <v/>
      </c>
      <c r="AF7657" t="str">
        <f t="shared" si="1187"/>
        <v/>
      </c>
      <c r="AG7657">
        <f t="shared" si="1188"/>
        <v>1</v>
      </c>
      <c r="AH7657">
        <f t="shared" si="1183"/>
        <v>2.8</v>
      </c>
      <c r="AI7657">
        <v>0.14499999999999999</v>
      </c>
      <c r="AJ7657">
        <f t="shared" si="1185"/>
        <v>0.40599999999999997</v>
      </c>
      <c r="AK7657" t="str">
        <f t="shared" si="1184"/>
        <v/>
      </c>
      <c r="AL7657" t="str">
        <f t="shared" si="1181"/>
        <v/>
      </c>
    </row>
    <row r="7658" spans="1:39" x14ac:dyDescent="0.2">
      <c r="A7658" t="s">
        <v>23961</v>
      </c>
      <c r="B7658" t="s">
        <v>52</v>
      </c>
      <c r="C7658" t="s">
        <v>23962</v>
      </c>
      <c r="D7658" s="1">
        <v>39296</v>
      </c>
      <c r="E7658" s="1">
        <v>43456</v>
      </c>
      <c r="F7658" t="s">
        <v>19</v>
      </c>
      <c r="I7658">
        <v>100</v>
      </c>
      <c r="J7658">
        <v>0</v>
      </c>
      <c r="K7658">
        <v>0</v>
      </c>
      <c r="L7658">
        <v>1203</v>
      </c>
      <c r="M7658">
        <v>1203</v>
      </c>
      <c r="N7658" t="s">
        <v>20</v>
      </c>
      <c r="O7658" t="s">
        <v>23963</v>
      </c>
      <c r="P7658" t="s">
        <v>28</v>
      </c>
      <c r="Q7658" t="s">
        <v>34256</v>
      </c>
      <c r="R7658" t="s">
        <v>33783</v>
      </c>
      <c r="S7658" t="s">
        <v>33942</v>
      </c>
      <c r="T7658" t="s">
        <v>34233</v>
      </c>
      <c r="U7658" t="s">
        <v>32634</v>
      </c>
      <c r="V7658" t="s">
        <v>35049</v>
      </c>
      <c r="W7658">
        <v>250</v>
      </c>
      <c r="X7658">
        <v>2</v>
      </c>
      <c r="Y7658" t="s">
        <v>32654</v>
      </c>
      <c r="Z7658">
        <v>500</v>
      </c>
      <c r="AA7658">
        <v>8.5</v>
      </c>
      <c r="AC7658">
        <v>1</v>
      </c>
      <c r="AD7658" t="str">
        <f t="shared" si="1189"/>
        <v/>
      </c>
      <c r="AE7658">
        <f t="shared" si="1186"/>
        <v>1</v>
      </c>
      <c r="AF7658" t="str">
        <f t="shared" si="1187"/>
        <v/>
      </c>
      <c r="AG7658" t="str">
        <f t="shared" si="1188"/>
        <v/>
      </c>
      <c r="AH7658" t="str">
        <f t="shared" si="1183"/>
        <v/>
      </c>
      <c r="AI7658">
        <v>0.14499999999999999</v>
      </c>
      <c r="AJ7658" t="str">
        <f t="shared" si="1185"/>
        <v/>
      </c>
      <c r="AK7658">
        <f t="shared" si="1184"/>
        <v>2.8</v>
      </c>
      <c r="AL7658">
        <f t="shared" si="1181"/>
        <v>0.40599999999999997</v>
      </c>
    </row>
    <row r="7659" spans="1:39" x14ac:dyDescent="0.2">
      <c r="A7659" t="s">
        <v>23979</v>
      </c>
      <c r="B7659" t="s">
        <v>52</v>
      </c>
      <c r="C7659" t="s">
        <v>23980</v>
      </c>
      <c r="D7659" s="1">
        <v>39296</v>
      </c>
      <c r="E7659" s="1">
        <v>43456</v>
      </c>
      <c r="F7659" t="s">
        <v>19</v>
      </c>
      <c r="I7659">
        <v>100</v>
      </c>
      <c r="J7659">
        <v>0</v>
      </c>
      <c r="K7659">
        <v>0</v>
      </c>
      <c r="L7659">
        <v>1207</v>
      </c>
      <c r="M7659">
        <v>1207</v>
      </c>
      <c r="N7659" t="s">
        <v>20</v>
      </c>
      <c r="O7659" t="s">
        <v>23981</v>
      </c>
      <c r="P7659" t="s">
        <v>28</v>
      </c>
      <c r="Q7659" t="s">
        <v>34256</v>
      </c>
      <c r="R7659" t="s">
        <v>33783</v>
      </c>
      <c r="S7659" t="s">
        <v>33942</v>
      </c>
      <c r="T7659" t="s">
        <v>34233</v>
      </c>
      <c r="U7659" t="s">
        <v>32634</v>
      </c>
      <c r="V7659" t="s">
        <v>35049</v>
      </c>
      <c r="W7659">
        <v>250</v>
      </c>
      <c r="X7659">
        <v>2</v>
      </c>
      <c r="Y7659" t="s">
        <v>32654</v>
      </c>
      <c r="Z7659">
        <v>500</v>
      </c>
      <c r="AA7659">
        <v>8.5</v>
      </c>
      <c r="AC7659">
        <v>1</v>
      </c>
      <c r="AD7659" t="str">
        <f t="shared" si="1189"/>
        <v/>
      </c>
      <c r="AE7659">
        <f t="shared" si="1186"/>
        <v>1</v>
      </c>
      <c r="AF7659" t="str">
        <f t="shared" si="1187"/>
        <v/>
      </c>
      <c r="AG7659" t="str">
        <f t="shared" si="1188"/>
        <v/>
      </c>
      <c r="AH7659" t="str">
        <f t="shared" si="1183"/>
        <v/>
      </c>
      <c r="AI7659">
        <v>0.14499999999999999</v>
      </c>
      <c r="AJ7659" t="str">
        <f t="shared" si="1185"/>
        <v/>
      </c>
      <c r="AK7659">
        <f t="shared" si="1184"/>
        <v>2.8</v>
      </c>
      <c r="AL7659">
        <f t="shared" ref="AL7659:AL7722" si="1190">IF(COUNTBLANK(AK7659),"",AK7659*AI7659)</f>
        <v>0.40599999999999997</v>
      </c>
    </row>
    <row r="7660" spans="1:39" x14ac:dyDescent="0.2">
      <c r="A7660" t="s">
        <v>23973</v>
      </c>
      <c r="B7660" t="s">
        <v>52</v>
      </c>
      <c r="C7660" t="s">
        <v>23974</v>
      </c>
      <c r="D7660" s="1">
        <v>39296</v>
      </c>
      <c r="E7660" s="1">
        <v>43951</v>
      </c>
      <c r="F7660" t="s">
        <v>19</v>
      </c>
      <c r="I7660">
        <v>100</v>
      </c>
      <c r="J7660">
        <v>0</v>
      </c>
      <c r="K7660">
        <v>0</v>
      </c>
      <c r="L7660">
        <v>1209</v>
      </c>
      <c r="M7660">
        <v>1209</v>
      </c>
      <c r="N7660" t="s">
        <v>20</v>
      </c>
      <c r="O7660" t="s">
        <v>23975</v>
      </c>
      <c r="P7660" t="s">
        <v>28</v>
      </c>
      <c r="Q7660" t="s">
        <v>34256</v>
      </c>
      <c r="R7660" t="s">
        <v>33783</v>
      </c>
      <c r="S7660" t="s">
        <v>33942</v>
      </c>
      <c r="T7660" t="s">
        <v>34233</v>
      </c>
      <c r="U7660" t="s">
        <v>32634</v>
      </c>
      <c r="V7660" t="s">
        <v>35049</v>
      </c>
      <c r="W7660">
        <v>250</v>
      </c>
      <c r="X7660">
        <v>2</v>
      </c>
      <c r="Y7660" t="s">
        <v>32654</v>
      </c>
      <c r="Z7660">
        <v>500</v>
      </c>
      <c r="AA7660">
        <v>8.5</v>
      </c>
      <c r="AC7660">
        <v>1</v>
      </c>
      <c r="AD7660" t="str">
        <f t="shared" si="1189"/>
        <v/>
      </c>
      <c r="AE7660">
        <f t="shared" si="1186"/>
        <v>1</v>
      </c>
      <c r="AF7660" t="str">
        <f t="shared" si="1187"/>
        <v/>
      </c>
      <c r="AG7660" t="str">
        <f t="shared" si="1188"/>
        <v/>
      </c>
      <c r="AH7660" t="str">
        <f t="shared" si="1183"/>
        <v/>
      </c>
      <c r="AI7660">
        <v>0.14499999999999999</v>
      </c>
      <c r="AJ7660" t="str">
        <f t="shared" si="1185"/>
        <v/>
      </c>
      <c r="AK7660">
        <f t="shared" si="1184"/>
        <v>2.8</v>
      </c>
      <c r="AL7660">
        <f t="shared" si="1190"/>
        <v>0.40599999999999997</v>
      </c>
    </row>
    <row r="7661" spans="1:39" x14ac:dyDescent="0.2">
      <c r="A7661" t="s">
        <v>10912</v>
      </c>
      <c r="B7661" t="s">
        <v>52</v>
      </c>
      <c r="C7661" t="s">
        <v>10913</v>
      </c>
      <c r="D7661" s="1">
        <v>36465</v>
      </c>
      <c r="E7661" s="1">
        <v>44799</v>
      </c>
      <c r="F7661" t="s">
        <v>19</v>
      </c>
      <c r="I7661">
        <v>100</v>
      </c>
      <c r="J7661">
        <v>0</v>
      </c>
      <c r="K7661">
        <v>0</v>
      </c>
      <c r="L7661">
        <v>1491</v>
      </c>
      <c r="M7661">
        <v>1491</v>
      </c>
      <c r="N7661" t="s">
        <v>20</v>
      </c>
      <c r="O7661" t="s">
        <v>10914</v>
      </c>
      <c r="P7661" t="s">
        <v>28</v>
      </c>
      <c r="Q7661" t="s">
        <v>34233</v>
      </c>
      <c r="R7661" t="s">
        <v>34233</v>
      </c>
      <c r="S7661" t="s">
        <v>33800</v>
      </c>
      <c r="T7661" t="s">
        <v>34365</v>
      </c>
      <c r="U7661" t="s">
        <v>32634</v>
      </c>
      <c r="V7661" t="s">
        <v>35042</v>
      </c>
      <c r="X7661">
        <v>2</v>
      </c>
      <c r="Y7661" t="s">
        <v>32661</v>
      </c>
      <c r="AA7661">
        <v>9</v>
      </c>
      <c r="AB7661">
        <v>25</v>
      </c>
      <c r="AC7661">
        <v>1</v>
      </c>
      <c r="AD7661" t="str">
        <f t="shared" si="1189"/>
        <v/>
      </c>
      <c r="AE7661" t="str">
        <f t="shared" si="1186"/>
        <v/>
      </c>
      <c r="AF7661" t="str">
        <f t="shared" si="1187"/>
        <v/>
      </c>
      <c r="AG7661">
        <f t="shared" si="1188"/>
        <v>1</v>
      </c>
      <c r="AH7661">
        <f t="shared" si="1183"/>
        <v>2.8</v>
      </c>
      <c r="AI7661">
        <v>0.14499999999999999</v>
      </c>
      <c r="AJ7661">
        <f t="shared" si="1185"/>
        <v>0.40599999999999997</v>
      </c>
      <c r="AK7661" t="str">
        <f t="shared" si="1184"/>
        <v/>
      </c>
      <c r="AL7661" t="str">
        <f t="shared" si="1190"/>
        <v/>
      </c>
    </row>
    <row r="7662" spans="1:39" x14ac:dyDescent="0.2">
      <c r="A7662" t="s">
        <v>23982</v>
      </c>
      <c r="B7662" t="s">
        <v>52</v>
      </c>
      <c r="C7662" t="s">
        <v>23983</v>
      </c>
      <c r="D7662" s="1">
        <v>39296</v>
      </c>
      <c r="E7662" s="1">
        <v>44229</v>
      </c>
      <c r="F7662" t="s">
        <v>19</v>
      </c>
      <c r="I7662">
        <v>100</v>
      </c>
      <c r="J7662">
        <v>0</v>
      </c>
      <c r="K7662">
        <v>0</v>
      </c>
      <c r="L7662">
        <v>2097</v>
      </c>
      <c r="M7662">
        <v>2097</v>
      </c>
      <c r="N7662" t="s">
        <v>20</v>
      </c>
      <c r="O7662" t="s">
        <v>23984</v>
      </c>
      <c r="P7662" t="s">
        <v>28</v>
      </c>
      <c r="Q7662" t="s">
        <v>34256</v>
      </c>
      <c r="R7662" t="s">
        <v>33783</v>
      </c>
      <c r="S7662" t="s">
        <v>32628</v>
      </c>
      <c r="T7662" t="s">
        <v>32634</v>
      </c>
      <c r="U7662" t="s">
        <v>32634</v>
      </c>
      <c r="V7662" t="s">
        <v>35049</v>
      </c>
      <c r="W7662">
        <v>250</v>
      </c>
      <c r="X7662">
        <v>2</v>
      </c>
      <c r="Y7662" t="s">
        <v>32654</v>
      </c>
      <c r="Z7662">
        <v>500</v>
      </c>
      <c r="AA7662">
        <v>8.5</v>
      </c>
      <c r="AC7662">
        <v>1</v>
      </c>
      <c r="AD7662" t="str">
        <f t="shared" si="1189"/>
        <v/>
      </c>
      <c r="AE7662" t="str">
        <f t="shared" si="1186"/>
        <v/>
      </c>
      <c r="AF7662" t="str">
        <f t="shared" si="1187"/>
        <v/>
      </c>
      <c r="AG7662">
        <f t="shared" si="1188"/>
        <v>1</v>
      </c>
      <c r="AH7662">
        <f t="shared" si="1183"/>
        <v>2.8</v>
      </c>
      <c r="AI7662">
        <v>0.14499999999999999</v>
      </c>
      <c r="AJ7662">
        <f t="shared" si="1185"/>
        <v>0.40599999999999997</v>
      </c>
      <c r="AK7662" t="str">
        <f t="shared" si="1184"/>
        <v/>
      </c>
      <c r="AL7662" t="str">
        <f t="shared" si="1190"/>
        <v/>
      </c>
      <c r="AM7662" t="s">
        <v>34799</v>
      </c>
    </row>
    <row r="7663" spans="1:39" x14ac:dyDescent="0.2">
      <c r="A7663" t="s">
        <v>10909</v>
      </c>
      <c r="B7663" t="s">
        <v>52</v>
      </c>
      <c r="C7663" t="s">
        <v>10910</v>
      </c>
      <c r="D7663" s="1">
        <v>36465</v>
      </c>
      <c r="E7663" s="1">
        <v>44546</v>
      </c>
      <c r="F7663" t="s">
        <v>19</v>
      </c>
      <c r="I7663">
        <v>100</v>
      </c>
      <c r="J7663">
        <v>0</v>
      </c>
      <c r="K7663">
        <v>0</v>
      </c>
      <c r="L7663">
        <v>1533</v>
      </c>
      <c r="M7663">
        <v>1533</v>
      </c>
      <c r="N7663" t="s">
        <v>20</v>
      </c>
      <c r="O7663" t="s">
        <v>10911</v>
      </c>
      <c r="P7663" t="s">
        <v>28</v>
      </c>
      <c r="Q7663" t="s">
        <v>34233</v>
      </c>
      <c r="R7663" t="s">
        <v>34233</v>
      </c>
      <c r="S7663" t="s">
        <v>33797</v>
      </c>
      <c r="T7663" t="s">
        <v>34357</v>
      </c>
      <c r="U7663" t="s">
        <v>32634</v>
      </c>
      <c r="V7663" t="s">
        <v>35042</v>
      </c>
      <c r="X7663">
        <v>2</v>
      </c>
      <c r="Y7663" t="s">
        <v>32661</v>
      </c>
      <c r="AA7663">
        <v>9</v>
      </c>
      <c r="AB7663">
        <v>25</v>
      </c>
      <c r="AC7663">
        <v>1</v>
      </c>
      <c r="AD7663" t="str">
        <f t="shared" si="1189"/>
        <v/>
      </c>
      <c r="AE7663" t="str">
        <f t="shared" si="1186"/>
        <v/>
      </c>
      <c r="AF7663" t="str">
        <f t="shared" si="1187"/>
        <v/>
      </c>
      <c r="AG7663">
        <f t="shared" si="1188"/>
        <v>1</v>
      </c>
      <c r="AH7663">
        <f t="shared" si="1183"/>
        <v>2.8</v>
      </c>
      <c r="AI7663">
        <v>0.14499999999999999</v>
      </c>
      <c r="AJ7663">
        <f t="shared" si="1185"/>
        <v>0.40599999999999997</v>
      </c>
      <c r="AK7663" t="str">
        <f t="shared" si="1184"/>
        <v/>
      </c>
      <c r="AL7663" t="str">
        <f t="shared" si="1190"/>
        <v/>
      </c>
    </row>
    <row r="7664" spans="1:39" x14ac:dyDescent="0.2">
      <c r="A7664" t="s">
        <v>8753</v>
      </c>
      <c r="B7664" t="s">
        <v>52</v>
      </c>
      <c r="C7664" t="s">
        <v>8754</v>
      </c>
      <c r="D7664" s="1">
        <v>36209</v>
      </c>
      <c r="E7664" s="1">
        <v>43456</v>
      </c>
      <c r="F7664" t="s">
        <v>19</v>
      </c>
      <c r="I7664">
        <v>100</v>
      </c>
      <c r="J7664">
        <v>0</v>
      </c>
      <c r="K7664">
        <v>0</v>
      </c>
      <c r="L7664">
        <v>1500</v>
      </c>
      <c r="M7664">
        <v>1500</v>
      </c>
      <c r="N7664" t="s">
        <v>20</v>
      </c>
      <c r="O7664" t="s">
        <v>8755</v>
      </c>
      <c r="P7664" t="s">
        <v>28</v>
      </c>
      <c r="Q7664" t="s">
        <v>34233</v>
      </c>
      <c r="R7664" t="s">
        <v>34233</v>
      </c>
      <c r="S7664" t="s">
        <v>32628</v>
      </c>
      <c r="T7664" t="s">
        <v>34357</v>
      </c>
      <c r="AD7664" t="str">
        <f t="shared" si="1189"/>
        <v/>
      </c>
      <c r="AE7664" t="str">
        <f t="shared" si="1186"/>
        <v/>
      </c>
      <c r="AF7664" t="str">
        <f t="shared" si="1187"/>
        <v/>
      </c>
      <c r="AG7664" s="17">
        <v>1</v>
      </c>
      <c r="AH7664">
        <f t="shared" ref="AH7664:AH7727" si="1191">IF(AG7664="","",AG7664*2.8)</f>
        <v>2.8</v>
      </c>
      <c r="AI7664">
        <v>0.14499999999999999</v>
      </c>
      <c r="AJ7664">
        <f t="shared" si="1185"/>
        <v>0.40599999999999997</v>
      </c>
      <c r="AK7664" t="str">
        <f t="shared" ref="AK7664:AK7727" si="1192">IF(AE7664="","",AE7664*2.8)</f>
        <v/>
      </c>
      <c r="AL7664" t="str">
        <f t="shared" si="1190"/>
        <v/>
      </c>
    </row>
    <row r="7665" spans="1:38" x14ac:dyDescent="0.2">
      <c r="A7665" t="s">
        <v>12166</v>
      </c>
      <c r="B7665" t="s">
        <v>52</v>
      </c>
      <c r="C7665" t="s">
        <v>12167</v>
      </c>
      <c r="D7665" s="1">
        <v>36609</v>
      </c>
      <c r="E7665" s="1">
        <v>43894</v>
      </c>
      <c r="F7665" t="s">
        <v>19</v>
      </c>
      <c r="I7665">
        <v>100</v>
      </c>
      <c r="J7665">
        <v>0</v>
      </c>
      <c r="K7665">
        <v>0</v>
      </c>
      <c r="L7665">
        <v>1563</v>
      </c>
      <c r="M7665">
        <v>1563</v>
      </c>
      <c r="N7665" t="s">
        <v>20</v>
      </c>
      <c r="O7665" t="s">
        <v>12168</v>
      </c>
      <c r="P7665" t="s">
        <v>28</v>
      </c>
      <c r="Q7665" t="s">
        <v>34233</v>
      </c>
      <c r="R7665" t="s">
        <v>34233</v>
      </c>
      <c r="S7665" t="s">
        <v>32628</v>
      </c>
      <c r="T7665" t="s">
        <v>34365</v>
      </c>
      <c r="U7665" t="s">
        <v>32634</v>
      </c>
      <c r="V7665" t="s">
        <v>35042</v>
      </c>
      <c r="X7665">
        <v>2</v>
      </c>
      <c r="Y7665" t="s">
        <v>32661</v>
      </c>
      <c r="AA7665">
        <v>9</v>
      </c>
      <c r="AB7665">
        <v>25</v>
      </c>
      <c r="AC7665">
        <v>1</v>
      </c>
      <c r="AD7665" t="str">
        <f t="shared" si="1189"/>
        <v/>
      </c>
      <c r="AE7665" t="str">
        <f t="shared" si="1186"/>
        <v/>
      </c>
      <c r="AF7665" t="str">
        <f t="shared" si="1187"/>
        <v/>
      </c>
      <c r="AG7665">
        <f t="shared" ref="AG7665:AG7705" si="1193">IF((S7665&lt;&gt;"tühi")*(AC7665&lt;&gt;""),AC7665,"")</f>
        <v>1</v>
      </c>
      <c r="AH7665">
        <f t="shared" si="1191"/>
        <v>2.8</v>
      </c>
      <c r="AI7665">
        <v>0.14499999999999999</v>
      </c>
      <c r="AJ7665">
        <f t="shared" si="1185"/>
        <v>0.40599999999999997</v>
      </c>
      <c r="AK7665" t="str">
        <f t="shared" si="1192"/>
        <v/>
      </c>
      <c r="AL7665" t="str">
        <f t="shared" si="1190"/>
        <v/>
      </c>
    </row>
    <row r="7666" spans="1:38" x14ac:dyDescent="0.2">
      <c r="A7666" t="s">
        <v>11351</v>
      </c>
      <c r="B7666" t="s">
        <v>52</v>
      </c>
      <c r="C7666" t="s">
        <v>11352</v>
      </c>
      <c r="D7666" s="1">
        <v>36543</v>
      </c>
      <c r="E7666" s="1">
        <v>43456</v>
      </c>
      <c r="F7666" t="s">
        <v>19</v>
      </c>
      <c r="I7666">
        <v>100</v>
      </c>
      <c r="J7666">
        <v>0</v>
      </c>
      <c r="K7666">
        <v>0</v>
      </c>
      <c r="L7666">
        <v>1131</v>
      </c>
      <c r="M7666">
        <v>1131</v>
      </c>
      <c r="N7666" t="s">
        <v>20</v>
      </c>
      <c r="O7666" t="s">
        <v>11353</v>
      </c>
      <c r="P7666" t="s">
        <v>28</v>
      </c>
      <c r="Q7666" t="s">
        <v>34233</v>
      </c>
      <c r="R7666" t="s">
        <v>34233</v>
      </c>
      <c r="S7666" t="s">
        <v>32628</v>
      </c>
      <c r="T7666" t="s">
        <v>34349</v>
      </c>
      <c r="U7666" t="s">
        <v>32634</v>
      </c>
      <c r="V7666" t="s">
        <v>35042</v>
      </c>
      <c r="X7666">
        <v>2</v>
      </c>
      <c r="Y7666" t="s">
        <v>32661</v>
      </c>
      <c r="AA7666">
        <v>9</v>
      </c>
      <c r="AB7666">
        <v>25</v>
      </c>
      <c r="AC7666">
        <v>1</v>
      </c>
      <c r="AD7666" t="str">
        <f t="shared" si="1189"/>
        <v/>
      </c>
      <c r="AE7666" t="str">
        <f t="shared" si="1186"/>
        <v/>
      </c>
      <c r="AF7666" t="str">
        <f t="shared" si="1187"/>
        <v/>
      </c>
      <c r="AG7666">
        <f t="shared" si="1193"/>
        <v>1</v>
      </c>
      <c r="AH7666">
        <f t="shared" si="1191"/>
        <v>2.8</v>
      </c>
      <c r="AI7666">
        <v>0.14499999999999999</v>
      </c>
      <c r="AJ7666">
        <f t="shared" si="1185"/>
        <v>0.40599999999999997</v>
      </c>
      <c r="AK7666" t="str">
        <f t="shared" si="1192"/>
        <v/>
      </c>
      <c r="AL7666" t="str">
        <f t="shared" si="1190"/>
        <v/>
      </c>
    </row>
    <row r="7667" spans="1:38" x14ac:dyDescent="0.2">
      <c r="A7667" t="s">
        <v>10906</v>
      </c>
      <c r="B7667" t="s">
        <v>52</v>
      </c>
      <c r="C7667" t="s">
        <v>10907</v>
      </c>
      <c r="D7667" s="1">
        <v>36465</v>
      </c>
      <c r="E7667" s="1">
        <v>43456</v>
      </c>
      <c r="F7667" t="s">
        <v>19</v>
      </c>
      <c r="I7667">
        <v>100</v>
      </c>
      <c r="J7667">
        <v>0</v>
      </c>
      <c r="K7667">
        <v>0</v>
      </c>
      <c r="L7667">
        <v>1621</v>
      </c>
      <c r="M7667">
        <v>1621</v>
      </c>
      <c r="N7667" t="s">
        <v>20</v>
      </c>
      <c r="O7667" t="s">
        <v>10908</v>
      </c>
      <c r="P7667" t="s">
        <v>28</v>
      </c>
      <c r="Q7667" t="s">
        <v>34233</v>
      </c>
      <c r="R7667" t="s">
        <v>34233</v>
      </c>
      <c r="S7667" t="s">
        <v>33800</v>
      </c>
      <c r="T7667" t="s">
        <v>34365</v>
      </c>
      <c r="U7667" t="s">
        <v>32634</v>
      </c>
      <c r="V7667" t="s">
        <v>35042</v>
      </c>
      <c r="X7667">
        <v>2</v>
      </c>
      <c r="Y7667" t="s">
        <v>32661</v>
      </c>
      <c r="AA7667">
        <v>9</v>
      </c>
      <c r="AB7667">
        <v>25</v>
      </c>
      <c r="AC7667">
        <v>1</v>
      </c>
      <c r="AD7667" t="str">
        <f t="shared" si="1189"/>
        <v/>
      </c>
      <c r="AE7667" t="str">
        <f t="shared" si="1186"/>
        <v/>
      </c>
      <c r="AF7667" t="str">
        <f t="shared" si="1187"/>
        <v/>
      </c>
      <c r="AG7667">
        <f t="shared" si="1193"/>
        <v>1</v>
      </c>
      <c r="AH7667">
        <f t="shared" si="1191"/>
        <v>2.8</v>
      </c>
      <c r="AI7667">
        <v>0.14499999999999999</v>
      </c>
      <c r="AJ7667">
        <f t="shared" si="1185"/>
        <v>0.40599999999999997</v>
      </c>
      <c r="AK7667" t="str">
        <f t="shared" si="1192"/>
        <v/>
      </c>
      <c r="AL7667" t="str">
        <f t="shared" si="1190"/>
        <v/>
      </c>
    </row>
    <row r="7668" spans="1:38" x14ac:dyDescent="0.2">
      <c r="A7668" t="s">
        <v>10774</v>
      </c>
      <c r="B7668" t="s">
        <v>52</v>
      </c>
      <c r="C7668" t="s">
        <v>10775</v>
      </c>
      <c r="D7668" s="1">
        <v>36465</v>
      </c>
      <c r="E7668" s="1">
        <v>43456</v>
      </c>
      <c r="F7668" t="s">
        <v>19</v>
      </c>
      <c r="I7668">
        <v>100</v>
      </c>
      <c r="J7668">
        <v>0</v>
      </c>
      <c r="K7668">
        <v>0</v>
      </c>
      <c r="L7668">
        <v>1195</v>
      </c>
      <c r="M7668">
        <v>1195</v>
      </c>
      <c r="N7668" t="s">
        <v>20</v>
      </c>
      <c r="O7668" t="s">
        <v>10776</v>
      </c>
      <c r="P7668" t="s">
        <v>28</v>
      </c>
      <c r="Q7668" t="s">
        <v>34233</v>
      </c>
      <c r="R7668" t="s">
        <v>34233</v>
      </c>
      <c r="S7668" t="s">
        <v>32628</v>
      </c>
      <c r="T7668" t="s">
        <v>34357</v>
      </c>
      <c r="U7668" t="s">
        <v>32634</v>
      </c>
      <c r="V7668" t="s">
        <v>35042</v>
      </c>
      <c r="X7668">
        <v>2</v>
      </c>
      <c r="Y7668" t="s">
        <v>32661</v>
      </c>
      <c r="AA7668">
        <v>9</v>
      </c>
      <c r="AB7668">
        <v>25</v>
      </c>
      <c r="AC7668">
        <v>1</v>
      </c>
      <c r="AD7668" t="str">
        <f t="shared" si="1189"/>
        <v/>
      </c>
      <c r="AE7668" t="str">
        <f t="shared" si="1186"/>
        <v/>
      </c>
      <c r="AF7668" t="str">
        <f t="shared" si="1187"/>
        <v/>
      </c>
      <c r="AG7668">
        <f t="shared" si="1193"/>
        <v>1</v>
      </c>
      <c r="AH7668">
        <f t="shared" si="1191"/>
        <v>2.8</v>
      </c>
      <c r="AI7668">
        <v>0.14499999999999999</v>
      </c>
      <c r="AJ7668">
        <f t="shared" si="1185"/>
        <v>0.40599999999999997</v>
      </c>
      <c r="AK7668" t="str">
        <f t="shared" si="1192"/>
        <v/>
      </c>
      <c r="AL7668" t="str">
        <f t="shared" si="1190"/>
        <v/>
      </c>
    </row>
    <row r="7669" spans="1:38" x14ac:dyDescent="0.2">
      <c r="A7669" t="s">
        <v>10691</v>
      </c>
      <c r="B7669" t="s">
        <v>52</v>
      </c>
      <c r="C7669" t="s">
        <v>10692</v>
      </c>
      <c r="D7669" s="1">
        <v>36480</v>
      </c>
      <c r="E7669" s="1">
        <v>43456</v>
      </c>
      <c r="F7669" t="s">
        <v>19</v>
      </c>
      <c r="I7669">
        <v>100</v>
      </c>
      <c r="J7669">
        <v>0</v>
      </c>
      <c r="K7669">
        <v>0</v>
      </c>
      <c r="L7669">
        <v>1336</v>
      </c>
      <c r="M7669">
        <v>1336</v>
      </c>
      <c r="N7669" t="s">
        <v>20</v>
      </c>
      <c r="O7669" t="s">
        <v>10693</v>
      </c>
      <c r="P7669" t="s">
        <v>28</v>
      </c>
      <c r="Q7669" t="s">
        <v>34233</v>
      </c>
      <c r="R7669" t="s">
        <v>34233</v>
      </c>
      <c r="S7669" t="s">
        <v>33797</v>
      </c>
      <c r="T7669" t="s">
        <v>34365</v>
      </c>
      <c r="U7669" t="s">
        <v>32634</v>
      </c>
      <c r="V7669" t="s">
        <v>35042</v>
      </c>
      <c r="X7669">
        <v>2</v>
      </c>
      <c r="Y7669" t="s">
        <v>32661</v>
      </c>
      <c r="AA7669">
        <v>9</v>
      </c>
      <c r="AB7669">
        <v>25</v>
      </c>
      <c r="AC7669">
        <v>1</v>
      </c>
      <c r="AD7669" t="str">
        <f t="shared" si="1189"/>
        <v/>
      </c>
      <c r="AE7669" t="str">
        <f t="shared" si="1186"/>
        <v/>
      </c>
      <c r="AF7669" t="str">
        <f t="shared" si="1187"/>
        <v/>
      </c>
      <c r="AG7669">
        <f t="shared" si="1193"/>
        <v>1</v>
      </c>
      <c r="AH7669">
        <f t="shared" si="1191"/>
        <v>2.8</v>
      </c>
      <c r="AI7669">
        <v>0.14499999999999999</v>
      </c>
      <c r="AJ7669">
        <f t="shared" si="1185"/>
        <v>0.40599999999999997</v>
      </c>
      <c r="AK7669" t="str">
        <f t="shared" si="1192"/>
        <v/>
      </c>
      <c r="AL7669" t="str">
        <f t="shared" si="1190"/>
        <v/>
      </c>
    </row>
    <row r="7670" spans="1:38" x14ac:dyDescent="0.2">
      <c r="A7670" t="s">
        <v>6954</v>
      </c>
      <c r="B7670" t="s">
        <v>52</v>
      </c>
      <c r="C7670" t="s">
        <v>6955</v>
      </c>
      <c r="D7670" s="1">
        <v>36173</v>
      </c>
      <c r="E7670" s="1">
        <v>43456</v>
      </c>
      <c r="F7670" t="s">
        <v>19</v>
      </c>
      <c r="I7670">
        <v>100</v>
      </c>
      <c r="J7670">
        <v>0</v>
      </c>
      <c r="K7670">
        <v>0</v>
      </c>
      <c r="L7670">
        <v>1078</v>
      </c>
      <c r="M7670">
        <v>1078</v>
      </c>
      <c r="N7670" t="s">
        <v>20</v>
      </c>
      <c r="O7670" t="s">
        <v>6956</v>
      </c>
      <c r="P7670" t="s">
        <v>28</v>
      </c>
      <c r="Q7670" t="s">
        <v>34233</v>
      </c>
      <c r="R7670" t="s">
        <v>34233</v>
      </c>
      <c r="S7670" t="s">
        <v>33804</v>
      </c>
      <c r="T7670" t="s">
        <v>34349</v>
      </c>
      <c r="U7670" t="s">
        <v>32634</v>
      </c>
      <c r="V7670" t="s">
        <v>35042</v>
      </c>
      <c r="X7670">
        <v>2</v>
      </c>
      <c r="Y7670" t="s">
        <v>32661</v>
      </c>
      <c r="AA7670">
        <v>9</v>
      </c>
      <c r="AB7670">
        <v>25</v>
      </c>
      <c r="AC7670">
        <v>1</v>
      </c>
      <c r="AD7670" t="str">
        <f t="shared" si="1189"/>
        <v/>
      </c>
      <c r="AE7670" t="str">
        <f t="shared" si="1186"/>
        <v/>
      </c>
      <c r="AF7670" t="str">
        <f t="shared" si="1187"/>
        <v/>
      </c>
      <c r="AG7670">
        <f t="shared" si="1193"/>
        <v>1</v>
      </c>
      <c r="AH7670">
        <f t="shared" si="1191"/>
        <v>2.8</v>
      </c>
      <c r="AI7670">
        <v>0.14499999999999999</v>
      </c>
      <c r="AJ7670">
        <f t="shared" si="1185"/>
        <v>0.40599999999999997</v>
      </c>
      <c r="AK7670" t="str">
        <f t="shared" si="1192"/>
        <v/>
      </c>
      <c r="AL7670" t="str">
        <f t="shared" si="1190"/>
        <v/>
      </c>
    </row>
    <row r="7671" spans="1:38" x14ac:dyDescent="0.2">
      <c r="A7671" t="s">
        <v>12130</v>
      </c>
      <c r="B7671" t="s">
        <v>52</v>
      </c>
      <c r="C7671" t="s">
        <v>12131</v>
      </c>
      <c r="D7671" s="1">
        <v>36551</v>
      </c>
      <c r="E7671" s="1">
        <v>44546</v>
      </c>
      <c r="F7671" t="s">
        <v>19</v>
      </c>
      <c r="I7671">
        <v>100</v>
      </c>
      <c r="J7671">
        <v>0</v>
      </c>
      <c r="K7671">
        <v>0</v>
      </c>
      <c r="L7671">
        <v>2554</v>
      </c>
      <c r="M7671">
        <v>2554</v>
      </c>
      <c r="N7671" t="s">
        <v>20</v>
      </c>
      <c r="O7671" t="s">
        <v>12132</v>
      </c>
      <c r="P7671" t="s">
        <v>28</v>
      </c>
      <c r="Q7671" t="s">
        <v>34233</v>
      </c>
      <c r="R7671" t="s">
        <v>34233</v>
      </c>
      <c r="S7671" t="s">
        <v>33807</v>
      </c>
      <c r="T7671" t="s">
        <v>34365</v>
      </c>
      <c r="U7671" t="s">
        <v>32634</v>
      </c>
      <c r="V7671" t="s">
        <v>35042</v>
      </c>
      <c r="X7671">
        <v>2</v>
      </c>
      <c r="Y7671" t="s">
        <v>32661</v>
      </c>
      <c r="AA7671">
        <v>9</v>
      </c>
      <c r="AB7671">
        <v>25</v>
      </c>
      <c r="AC7671">
        <v>1</v>
      </c>
      <c r="AD7671" t="str">
        <f t="shared" si="1189"/>
        <v/>
      </c>
      <c r="AE7671" t="str">
        <f t="shared" si="1186"/>
        <v/>
      </c>
      <c r="AF7671" t="str">
        <f t="shared" si="1187"/>
        <v/>
      </c>
      <c r="AG7671">
        <f t="shared" si="1193"/>
        <v>1</v>
      </c>
      <c r="AH7671">
        <f t="shared" si="1191"/>
        <v>2.8</v>
      </c>
      <c r="AI7671">
        <v>0.14499999999999999</v>
      </c>
      <c r="AJ7671">
        <f t="shared" si="1185"/>
        <v>0.40599999999999997</v>
      </c>
      <c r="AK7671" t="str">
        <f t="shared" si="1192"/>
        <v/>
      </c>
      <c r="AL7671" t="str">
        <f t="shared" si="1190"/>
        <v/>
      </c>
    </row>
    <row r="7672" spans="1:38" x14ac:dyDescent="0.2">
      <c r="A7672" t="s">
        <v>12127</v>
      </c>
      <c r="B7672" t="s">
        <v>52</v>
      </c>
      <c r="C7672" t="s">
        <v>12128</v>
      </c>
      <c r="D7672" s="1">
        <v>36551</v>
      </c>
      <c r="E7672" s="1">
        <v>43456</v>
      </c>
      <c r="F7672" t="s">
        <v>19</v>
      </c>
      <c r="I7672">
        <v>100</v>
      </c>
      <c r="J7672">
        <v>0</v>
      </c>
      <c r="K7672">
        <v>0</v>
      </c>
      <c r="L7672">
        <v>1081</v>
      </c>
      <c r="M7672">
        <v>1081</v>
      </c>
      <c r="N7672" t="s">
        <v>20</v>
      </c>
      <c r="O7672" t="s">
        <v>12129</v>
      </c>
      <c r="P7672" t="s">
        <v>28</v>
      </c>
      <c r="Q7672" t="s">
        <v>34233</v>
      </c>
      <c r="R7672" t="s">
        <v>34233</v>
      </c>
      <c r="S7672" t="s">
        <v>33800</v>
      </c>
      <c r="T7672" t="s">
        <v>34357</v>
      </c>
      <c r="U7672" t="s">
        <v>32634</v>
      </c>
      <c r="V7672" t="s">
        <v>35042</v>
      </c>
      <c r="X7672">
        <v>2</v>
      </c>
      <c r="Y7672" t="s">
        <v>32661</v>
      </c>
      <c r="AA7672">
        <v>9</v>
      </c>
      <c r="AB7672">
        <v>25</v>
      </c>
      <c r="AC7672">
        <v>1</v>
      </c>
      <c r="AD7672" t="str">
        <f t="shared" si="1189"/>
        <v/>
      </c>
      <c r="AE7672" t="str">
        <f t="shared" si="1186"/>
        <v/>
      </c>
      <c r="AF7672" t="str">
        <f t="shared" si="1187"/>
        <v/>
      </c>
      <c r="AG7672">
        <f t="shared" si="1193"/>
        <v>1</v>
      </c>
      <c r="AH7672">
        <f t="shared" si="1191"/>
        <v>2.8</v>
      </c>
      <c r="AI7672">
        <v>0.14499999999999999</v>
      </c>
      <c r="AJ7672">
        <f t="shared" si="1185"/>
        <v>0.40599999999999997</v>
      </c>
      <c r="AK7672" t="str">
        <f t="shared" si="1192"/>
        <v/>
      </c>
      <c r="AL7672" t="str">
        <f t="shared" si="1190"/>
        <v/>
      </c>
    </row>
    <row r="7673" spans="1:38" x14ac:dyDescent="0.2">
      <c r="A7673" t="s">
        <v>12154</v>
      </c>
      <c r="B7673" t="s">
        <v>52</v>
      </c>
      <c r="C7673" t="s">
        <v>12155</v>
      </c>
      <c r="D7673" s="1">
        <v>36551</v>
      </c>
      <c r="E7673" s="1">
        <v>43456</v>
      </c>
      <c r="F7673" t="s">
        <v>19</v>
      </c>
      <c r="I7673">
        <v>100</v>
      </c>
      <c r="J7673">
        <v>0</v>
      </c>
      <c r="K7673">
        <v>0</v>
      </c>
      <c r="L7673">
        <v>1359</v>
      </c>
      <c r="M7673">
        <v>1359</v>
      </c>
      <c r="N7673" t="s">
        <v>20</v>
      </c>
      <c r="O7673" t="s">
        <v>12156</v>
      </c>
      <c r="P7673" t="s">
        <v>28</v>
      </c>
      <c r="Q7673" t="s">
        <v>32794</v>
      </c>
      <c r="R7673" t="s">
        <v>33782</v>
      </c>
      <c r="S7673" t="s">
        <v>33797</v>
      </c>
      <c r="T7673" t="s">
        <v>34365</v>
      </c>
      <c r="U7673" t="s">
        <v>32634</v>
      </c>
      <c r="V7673" t="s">
        <v>35042</v>
      </c>
      <c r="X7673">
        <v>2</v>
      </c>
      <c r="Y7673" t="s">
        <v>32661</v>
      </c>
      <c r="AA7673">
        <v>9</v>
      </c>
      <c r="AB7673">
        <v>25</v>
      </c>
      <c r="AC7673">
        <v>1</v>
      </c>
      <c r="AD7673" t="str">
        <f t="shared" si="1189"/>
        <v/>
      </c>
      <c r="AE7673" t="str">
        <f t="shared" si="1186"/>
        <v/>
      </c>
      <c r="AF7673" t="str">
        <f t="shared" si="1187"/>
        <v/>
      </c>
      <c r="AG7673">
        <f t="shared" si="1193"/>
        <v>1</v>
      </c>
      <c r="AH7673">
        <f t="shared" si="1191"/>
        <v>2.8</v>
      </c>
      <c r="AI7673">
        <v>0.14499999999999999</v>
      </c>
      <c r="AJ7673">
        <f t="shared" si="1185"/>
        <v>0.40599999999999997</v>
      </c>
      <c r="AK7673" t="str">
        <f t="shared" si="1192"/>
        <v/>
      </c>
      <c r="AL7673" t="str">
        <f t="shared" si="1190"/>
        <v/>
      </c>
    </row>
    <row r="7674" spans="1:38" x14ac:dyDescent="0.2">
      <c r="A7674" t="s">
        <v>6412</v>
      </c>
      <c r="B7674" t="s">
        <v>52</v>
      </c>
      <c r="C7674" t="s">
        <v>6413</v>
      </c>
      <c r="D7674" s="1">
        <v>36192</v>
      </c>
      <c r="E7674" s="1">
        <v>43456</v>
      </c>
      <c r="F7674" t="s">
        <v>19</v>
      </c>
      <c r="I7674">
        <v>100</v>
      </c>
      <c r="J7674">
        <v>0</v>
      </c>
      <c r="K7674">
        <v>0</v>
      </c>
      <c r="L7674">
        <v>1178</v>
      </c>
      <c r="M7674">
        <v>1178</v>
      </c>
      <c r="N7674" t="s">
        <v>20</v>
      </c>
      <c r="O7674" t="s">
        <v>6414</v>
      </c>
      <c r="P7674" t="s">
        <v>28</v>
      </c>
      <c r="Q7674" t="s">
        <v>32794</v>
      </c>
      <c r="R7674" t="s">
        <v>33782</v>
      </c>
      <c r="S7674" t="s">
        <v>33797</v>
      </c>
      <c r="T7674" t="s">
        <v>34365</v>
      </c>
      <c r="U7674" t="s">
        <v>32634</v>
      </c>
      <c r="V7674" t="s">
        <v>35050</v>
      </c>
      <c r="X7674">
        <v>2</v>
      </c>
      <c r="Y7674">
        <v>1</v>
      </c>
      <c r="AB7674">
        <v>25</v>
      </c>
      <c r="AC7674">
        <v>1</v>
      </c>
      <c r="AD7674" t="str">
        <f t="shared" si="1189"/>
        <v/>
      </c>
      <c r="AE7674" t="str">
        <f t="shared" si="1186"/>
        <v/>
      </c>
      <c r="AF7674" t="str">
        <f t="shared" si="1187"/>
        <v/>
      </c>
      <c r="AG7674">
        <f t="shared" si="1193"/>
        <v>1</v>
      </c>
      <c r="AH7674">
        <f t="shared" si="1191"/>
        <v>2.8</v>
      </c>
      <c r="AI7674">
        <v>0.14499999999999999</v>
      </c>
      <c r="AJ7674">
        <f t="shared" si="1185"/>
        <v>0.40599999999999997</v>
      </c>
      <c r="AK7674" t="str">
        <f t="shared" si="1192"/>
        <v/>
      </c>
      <c r="AL7674" t="str">
        <f t="shared" si="1190"/>
        <v/>
      </c>
    </row>
    <row r="7675" spans="1:38" x14ac:dyDescent="0.2">
      <c r="A7675" t="s">
        <v>10768</v>
      </c>
      <c r="B7675" t="s">
        <v>52</v>
      </c>
      <c r="C7675" t="s">
        <v>10769</v>
      </c>
      <c r="D7675" s="1">
        <v>36465</v>
      </c>
      <c r="E7675" s="1">
        <v>43456</v>
      </c>
      <c r="F7675" t="s">
        <v>19</v>
      </c>
      <c r="I7675">
        <v>100</v>
      </c>
      <c r="J7675">
        <v>0</v>
      </c>
      <c r="K7675">
        <v>0</v>
      </c>
      <c r="L7675">
        <v>1381</v>
      </c>
      <c r="M7675">
        <v>1381</v>
      </c>
      <c r="N7675" t="s">
        <v>20</v>
      </c>
      <c r="O7675" t="s">
        <v>10770</v>
      </c>
      <c r="P7675" t="s">
        <v>28</v>
      </c>
      <c r="Q7675" t="s">
        <v>34233</v>
      </c>
      <c r="R7675" t="s">
        <v>34233</v>
      </c>
      <c r="S7675" t="s">
        <v>33797</v>
      </c>
      <c r="T7675" t="s">
        <v>34357</v>
      </c>
      <c r="U7675" t="s">
        <v>32634</v>
      </c>
      <c r="V7675" t="s">
        <v>35042</v>
      </c>
      <c r="X7675">
        <v>2</v>
      </c>
      <c r="Y7675" t="s">
        <v>32661</v>
      </c>
      <c r="AA7675">
        <v>9</v>
      </c>
      <c r="AB7675">
        <v>25</v>
      </c>
      <c r="AC7675">
        <v>1</v>
      </c>
      <c r="AD7675" t="str">
        <f t="shared" si="1189"/>
        <v/>
      </c>
      <c r="AE7675" t="str">
        <f t="shared" si="1186"/>
        <v/>
      </c>
      <c r="AF7675" t="str">
        <f t="shared" si="1187"/>
        <v/>
      </c>
      <c r="AG7675">
        <f t="shared" si="1193"/>
        <v>1</v>
      </c>
      <c r="AH7675">
        <f t="shared" si="1191"/>
        <v>2.8</v>
      </c>
      <c r="AI7675">
        <v>0.14499999999999999</v>
      </c>
      <c r="AJ7675">
        <f t="shared" ref="AJ7675:AJ7738" si="1194">IF(COUNTBLANK(AH7675),"",AH7675*AI7675)</f>
        <v>0.40599999999999997</v>
      </c>
      <c r="AK7675" t="str">
        <f t="shared" si="1192"/>
        <v/>
      </c>
      <c r="AL7675" t="str">
        <f t="shared" si="1190"/>
        <v/>
      </c>
    </row>
    <row r="7676" spans="1:38" x14ac:dyDescent="0.2">
      <c r="A7676" t="s">
        <v>10903</v>
      </c>
      <c r="B7676" t="s">
        <v>52</v>
      </c>
      <c r="C7676" t="s">
        <v>10904</v>
      </c>
      <c r="D7676" s="1">
        <v>36465</v>
      </c>
      <c r="E7676" s="1">
        <v>43456</v>
      </c>
      <c r="F7676" t="s">
        <v>19</v>
      </c>
      <c r="I7676">
        <v>100</v>
      </c>
      <c r="J7676">
        <v>0</v>
      </c>
      <c r="K7676">
        <v>0</v>
      </c>
      <c r="L7676">
        <v>1092</v>
      </c>
      <c r="M7676">
        <v>1092</v>
      </c>
      <c r="N7676" t="s">
        <v>20</v>
      </c>
      <c r="O7676" t="s">
        <v>10905</v>
      </c>
      <c r="P7676" t="s">
        <v>28</v>
      </c>
      <c r="Q7676" t="s">
        <v>34233</v>
      </c>
      <c r="R7676" t="s">
        <v>34233</v>
      </c>
      <c r="S7676" t="s">
        <v>33797</v>
      </c>
      <c r="T7676" t="s">
        <v>34365</v>
      </c>
      <c r="U7676" t="s">
        <v>32634</v>
      </c>
      <c r="V7676" t="s">
        <v>35042</v>
      </c>
      <c r="X7676">
        <v>2</v>
      </c>
      <c r="Y7676" t="s">
        <v>32661</v>
      </c>
      <c r="AA7676">
        <v>9</v>
      </c>
      <c r="AB7676">
        <v>25</v>
      </c>
      <c r="AC7676">
        <v>1</v>
      </c>
      <c r="AD7676" t="str">
        <f t="shared" si="1189"/>
        <v/>
      </c>
      <c r="AE7676" t="str">
        <f t="shared" si="1186"/>
        <v/>
      </c>
      <c r="AF7676" t="str">
        <f t="shared" si="1187"/>
        <v/>
      </c>
      <c r="AG7676">
        <f t="shared" si="1193"/>
        <v>1</v>
      </c>
      <c r="AH7676">
        <f t="shared" si="1191"/>
        <v>2.8</v>
      </c>
      <c r="AI7676">
        <v>0.14499999999999999</v>
      </c>
      <c r="AJ7676">
        <f t="shared" si="1194"/>
        <v>0.40599999999999997</v>
      </c>
      <c r="AK7676" t="str">
        <f t="shared" si="1192"/>
        <v/>
      </c>
      <c r="AL7676" t="str">
        <f t="shared" si="1190"/>
        <v/>
      </c>
    </row>
    <row r="7677" spans="1:38" x14ac:dyDescent="0.2">
      <c r="A7677" t="s">
        <v>10688</v>
      </c>
      <c r="B7677" t="s">
        <v>52</v>
      </c>
      <c r="C7677" t="s">
        <v>10689</v>
      </c>
      <c r="D7677" s="1">
        <v>36480</v>
      </c>
      <c r="E7677" s="1">
        <v>43456</v>
      </c>
      <c r="F7677" t="s">
        <v>19</v>
      </c>
      <c r="I7677">
        <v>100</v>
      </c>
      <c r="J7677">
        <v>0</v>
      </c>
      <c r="K7677">
        <v>0</v>
      </c>
      <c r="L7677">
        <v>1165</v>
      </c>
      <c r="M7677">
        <v>1165</v>
      </c>
      <c r="N7677" t="s">
        <v>20</v>
      </c>
      <c r="O7677" t="s">
        <v>10690</v>
      </c>
      <c r="P7677" t="s">
        <v>28</v>
      </c>
      <c r="Q7677" t="s">
        <v>32794</v>
      </c>
      <c r="R7677" t="s">
        <v>33782</v>
      </c>
      <c r="S7677" t="s">
        <v>33797</v>
      </c>
      <c r="T7677" t="s">
        <v>34365</v>
      </c>
      <c r="U7677" t="s">
        <v>32634</v>
      </c>
      <c r="V7677" t="s">
        <v>35042</v>
      </c>
      <c r="X7677">
        <v>2</v>
      </c>
      <c r="Y7677" t="s">
        <v>32661</v>
      </c>
      <c r="AA7677">
        <v>9</v>
      </c>
      <c r="AB7677">
        <v>25</v>
      </c>
      <c r="AC7677">
        <v>1</v>
      </c>
      <c r="AD7677" t="str">
        <f t="shared" si="1189"/>
        <v/>
      </c>
      <c r="AE7677" t="str">
        <f t="shared" si="1186"/>
        <v/>
      </c>
      <c r="AF7677" t="str">
        <f t="shared" si="1187"/>
        <v/>
      </c>
      <c r="AG7677">
        <f t="shared" si="1193"/>
        <v>1</v>
      </c>
      <c r="AH7677">
        <f t="shared" si="1191"/>
        <v>2.8</v>
      </c>
      <c r="AI7677">
        <v>0.14499999999999999</v>
      </c>
      <c r="AJ7677">
        <f t="shared" si="1194"/>
        <v>0.40599999999999997</v>
      </c>
      <c r="AK7677" t="str">
        <f t="shared" si="1192"/>
        <v/>
      </c>
      <c r="AL7677" t="str">
        <f t="shared" si="1190"/>
        <v/>
      </c>
    </row>
    <row r="7678" spans="1:38" x14ac:dyDescent="0.2">
      <c r="A7678" t="s">
        <v>10900</v>
      </c>
      <c r="B7678" t="s">
        <v>52</v>
      </c>
      <c r="C7678" t="s">
        <v>10901</v>
      </c>
      <c r="D7678" s="1">
        <v>36465</v>
      </c>
      <c r="E7678" s="1">
        <v>43456</v>
      </c>
      <c r="F7678" t="s">
        <v>19</v>
      </c>
      <c r="I7678">
        <v>100</v>
      </c>
      <c r="J7678">
        <v>0</v>
      </c>
      <c r="K7678">
        <v>0</v>
      </c>
      <c r="L7678">
        <v>1225</v>
      </c>
      <c r="M7678">
        <v>1225</v>
      </c>
      <c r="N7678" t="s">
        <v>20</v>
      </c>
      <c r="O7678" t="s">
        <v>10902</v>
      </c>
      <c r="P7678" t="s">
        <v>28</v>
      </c>
      <c r="Q7678" t="s">
        <v>34233</v>
      </c>
      <c r="R7678" t="s">
        <v>34233</v>
      </c>
      <c r="S7678" t="s">
        <v>33800</v>
      </c>
      <c r="T7678" t="s">
        <v>34349</v>
      </c>
      <c r="U7678" t="s">
        <v>32634</v>
      </c>
      <c r="V7678" t="s">
        <v>35042</v>
      </c>
      <c r="X7678">
        <v>2</v>
      </c>
      <c r="Y7678" t="s">
        <v>32661</v>
      </c>
      <c r="AA7678">
        <v>9</v>
      </c>
      <c r="AB7678">
        <v>25</v>
      </c>
      <c r="AC7678">
        <v>1</v>
      </c>
      <c r="AD7678" t="str">
        <f t="shared" si="1189"/>
        <v/>
      </c>
      <c r="AE7678" t="str">
        <f t="shared" si="1186"/>
        <v/>
      </c>
      <c r="AF7678" t="str">
        <f t="shared" si="1187"/>
        <v/>
      </c>
      <c r="AG7678">
        <f t="shared" si="1193"/>
        <v>1</v>
      </c>
      <c r="AH7678">
        <f t="shared" si="1191"/>
        <v>2.8</v>
      </c>
      <c r="AI7678">
        <v>0.14499999999999999</v>
      </c>
      <c r="AJ7678">
        <f t="shared" si="1194"/>
        <v>0.40599999999999997</v>
      </c>
      <c r="AK7678" t="str">
        <f t="shared" si="1192"/>
        <v/>
      </c>
      <c r="AL7678" t="str">
        <f t="shared" si="1190"/>
        <v/>
      </c>
    </row>
    <row r="7679" spans="1:38" x14ac:dyDescent="0.2">
      <c r="A7679" t="s">
        <v>10888</v>
      </c>
      <c r="B7679" t="s">
        <v>52</v>
      </c>
      <c r="C7679" t="s">
        <v>10889</v>
      </c>
      <c r="D7679" s="1">
        <v>36465</v>
      </c>
      <c r="E7679" s="1">
        <v>43456</v>
      </c>
      <c r="F7679" t="s">
        <v>19</v>
      </c>
      <c r="I7679">
        <v>100</v>
      </c>
      <c r="J7679">
        <v>0</v>
      </c>
      <c r="K7679">
        <v>0</v>
      </c>
      <c r="L7679">
        <v>1316</v>
      </c>
      <c r="M7679">
        <v>1316</v>
      </c>
      <c r="N7679" t="s">
        <v>20</v>
      </c>
      <c r="O7679" t="s">
        <v>10890</v>
      </c>
      <c r="P7679" t="s">
        <v>28</v>
      </c>
      <c r="Q7679" t="s">
        <v>34233</v>
      </c>
      <c r="R7679" t="s">
        <v>34233</v>
      </c>
      <c r="S7679" t="s">
        <v>33797</v>
      </c>
      <c r="T7679" t="s">
        <v>34357</v>
      </c>
      <c r="U7679" t="s">
        <v>32634</v>
      </c>
      <c r="V7679" t="s">
        <v>35042</v>
      </c>
      <c r="X7679">
        <v>2</v>
      </c>
      <c r="Y7679" t="s">
        <v>32661</v>
      </c>
      <c r="AA7679">
        <v>9</v>
      </c>
      <c r="AB7679">
        <v>25</v>
      </c>
      <c r="AC7679">
        <v>1</v>
      </c>
      <c r="AD7679" t="str">
        <f t="shared" si="1189"/>
        <v/>
      </c>
      <c r="AE7679" t="str">
        <f t="shared" si="1186"/>
        <v/>
      </c>
      <c r="AF7679" t="str">
        <f t="shared" si="1187"/>
        <v/>
      </c>
      <c r="AG7679">
        <f t="shared" si="1193"/>
        <v>1</v>
      </c>
      <c r="AH7679">
        <f t="shared" si="1191"/>
        <v>2.8</v>
      </c>
      <c r="AI7679">
        <v>0.14499999999999999</v>
      </c>
      <c r="AJ7679">
        <f t="shared" si="1194"/>
        <v>0.40599999999999997</v>
      </c>
      <c r="AK7679" t="str">
        <f t="shared" si="1192"/>
        <v/>
      </c>
      <c r="AL7679" t="str">
        <f t="shared" si="1190"/>
        <v/>
      </c>
    </row>
    <row r="7680" spans="1:38" x14ac:dyDescent="0.2">
      <c r="A7680" t="s">
        <v>10882</v>
      </c>
      <c r="B7680" t="s">
        <v>52</v>
      </c>
      <c r="C7680" t="s">
        <v>10883</v>
      </c>
      <c r="D7680" s="1">
        <v>36465</v>
      </c>
      <c r="E7680" s="1">
        <v>44546</v>
      </c>
      <c r="F7680" t="s">
        <v>19</v>
      </c>
      <c r="I7680">
        <v>100</v>
      </c>
      <c r="J7680">
        <v>0</v>
      </c>
      <c r="K7680">
        <v>0</v>
      </c>
      <c r="L7680">
        <v>1390</v>
      </c>
      <c r="M7680">
        <v>1390</v>
      </c>
      <c r="N7680" t="s">
        <v>20</v>
      </c>
      <c r="O7680" t="s">
        <v>10884</v>
      </c>
      <c r="P7680" t="s">
        <v>28</v>
      </c>
      <c r="Q7680" t="s">
        <v>34233</v>
      </c>
      <c r="R7680" t="s">
        <v>34233</v>
      </c>
      <c r="S7680" t="s">
        <v>33801</v>
      </c>
      <c r="T7680" t="s">
        <v>34357</v>
      </c>
      <c r="U7680" t="s">
        <v>32634</v>
      </c>
      <c r="V7680" t="s">
        <v>35042</v>
      </c>
      <c r="X7680">
        <v>2</v>
      </c>
      <c r="Y7680" t="s">
        <v>32661</v>
      </c>
      <c r="AA7680">
        <v>9</v>
      </c>
      <c r="AB7680">
        <v>25</v>
      </c>
      <c r="AC7680">
        <v>1</v>
      </c>
      <c r="AD7680" t="str">
        <f t="shared" si="1189"/>
        <v/>
      </c>
      <c r="AE7680" t="str">
        <f t="shared" si="1186"/>
        <v/>
      </c>
      <c r="AF7680" t="str">
        <f t="shared" si="1187"/>
        <v/>
      </c>
      <c r="AG7680">
        <f t="shared" si="1193"/>
        <v>1</v>
      </c>
      <c r="AH7680">
        <f t="shared" si="1191"/>
        <v>2.8</v>
      </c>
      <c r="AI7680">
        <v>0.14499999999999999</v>
      </c>
      <c r="AJ7680">
        <f t="shared" si="1194"/>
        <v>0.40599999999999997</v>
      </c>
      <c r="AK7680" t="str">
        <f t="shared" si="1192"/>
        <v/>
      </c>
      <c r="AL7680" t="str">
        <f t="shared" si="1190"/>
        <v/>
      </c>
    </row>
    <row r="7681" spans="1:38" x14ac:dyDescent="0.2">
      <c r="A7681" t="s">
        <v>21679</v>
      </c>
      <c r="B7681" t="s">
        <v>52</v>
      </c>
      <c r="C7681" t="s">
        <v>21680</v>
      </c>
      <c r="D7681" s="1">
        <v>38596</v>
      </c>
      <c r="E7681" s="1">
        <v>43456</v>
      </c>
      <c r="F7681" t="s">
        <v>19</v>
      </c>
      <c r="I7681">
        <v>100</v>
      </c>
      <c r="J7681">
        <v>0</v>
      </c>
      <c r="K7681">
        <v>0</v>
      </c>
      <c r="L7681">
        <v>1423</v>
      </c>
      <c r="M7681">
        <v>1423</v>
      </c>
      <c r="N7681" t="s">
        <v>20</v>
      </c>
      <c r="O7681" t="s">
        <v>21681</v>
      </c>
      <c r="P7681" t="s">
        <v>28</v>
      </c>
      <c r="Q7681" t="s">
        <v>34233</v>
      </c>
      <c r="R7681" t="s">
        <v>34233</v>
      </c>
      <c r="S7681" t="s">
        <v>33797</v>
      </c>
      <c r="T7681" t="s">
        <v>34357</v>
      </c>
      <c r="U7681" t="s">
        <v>32634</v>
      </c>
      <c r="V7681" t="s">
        <v>33356</v>
      </c>
      <c r="W7681">
        <v>200</v>
      </c>
      <c r="X7681">
        <v>2</v>
      </c>
      <c r="Y7681" t="s">
        <v>32654</v>
      </c>
      <c r="Z7681">
        <v>400</v>
      </c>
      <c r="AA7681">
        <v>8.5</v>
      </c>
      <c r="AC7681">
        <v>1</v>
      </c>
      <c r="AD7681" t="str">
        <f t="shared" si="1189"/>
        <v/>
      </c>
      <c r="AE7681" t="str">
        <f t="shared" si="1186"/>
        <v/>
      </c>
      <c r="AF7681" t="str">
        <f t="shared" si="1187"/>
        <v/>
      </c>
      <c r="AG7681">
        <f t="shared" si="1193"/>
        <v>1</v>
      </c>
      <c r="AH7681">
        <f t="shared" si="1191"/>
        <v>2.8</v>
      </c>
      <c r="AI7681">
        <v>0.14499999999999999</v>
      </c>
      <c r="AJ7681">
        <f t="shared" si="1194"/>
        <v>0.40599999999999997</v>
      </c>
      <c r="AK7681" t="str">
        <f t="shared" si="1192"/>
        <v/>
      </c>
      <c r="AL7681" t="str">
        <f t="shared" si="1190"/>
        <v/>
      </c>
    </row>
    <row r="7682" spans="1:38" x14ac:dyDescent="0.2">
      <c r="A7682" t="s">
        <v>10777</v>
      </c>
      <c r="B7682" t="s">
        <v>52</v>
      </c>
      <c r="C7682" t="s">
        <v>10778</v>
      </c>
      <c r="D7682" s="1">
        <v>36465</v>
      </c>
      <c r="E7682" s="1">
        <v>44546</v>
      </c>
      <c r="F7682" t="s">
        <v>19</v>
      </c>
      <c r="I7682">
        <v>100</v>
      </c>
      <c r="J7682">
        <v>0</v>
      </c>
      <c r="K7682">
        <v>0</v>
      </c>
      <c r="L7682">
        <v>2152</v>
      </c>
      <c r="M7682">
        <v>2152</v>
      </c>
      <c r="N7682" t="s">
        <v>20</v>
      </c>
      <c r="O7682" t="s">
        <v>10779</v>
      </c>
      <c r="P7682" t="s">
        <v>28</v>
      </c>
      <c r="Q7682" t="s">
        <v>34233</v>
      </c>
      <c r="R7682" t="s">
        <v>34233</v>
      </c>
      <c r="S7682" t="s">
        <v>33807</v>
      </c>
      <c r="T7682" t="s">
        <v>34349</v>
      </c>
      <c r="U7682" t="s">
        <v>32634</v>
      </c>
      <c r="V7682" t="s">
        <v>35042</v>
      </c>
      <c r="X7682">
        <v>2</v>
      </c>
      <c r="Y7682" t="s">
        <v>32661</v>
      </c>
      <c r="AA7682">
        <v>9</v>
      </c>
      <c r="AB7682">
        <v>25</v>
      </c>
      <c r="AC7682">
        <v>1</v>
      </c>
      <c r="AD7682" t="str">
        <f t="shared" si="1189"/>
        <v/>
      </c>
      <c r="AE7682" t="str">
        <f t="shared" si="1186"/>
        <v/>
      </c>
      <c r="AF7682" t="str">
        <f t="shared" si="1187"/>
        <v/>
      </c>
      <c r="AG7682">
        <f t="shared" si="1193"/>
        <v>1</v>
      </c>
      <c r="AH7682">
        <f t="shared" si="1191"/>
        <v>2.8</v>
      </c>
      <c r="AI7682">
        <v>0.14499999999999999</v>
      </c>
      <c r="AJ7682">
        <f t="shared" si="1194"/>
        <v>0.40599999999999997</v>
      </c>
      <c r="AK7682" t="str">
        <f t="shared" si="1192"/>
        <v/>
      </c>
      <c r="AL7682" t="str">
        <f t="shared" si="1190"/>
        <v/>
      </c>
    </row>
    <row r="7683" spans="1:38" x14ac:dyDescent="0.2">
      <c r="A7683" t="s">
        <v>10771</v>
      </c>
      <c r="B7683" t="s">
        <v>52</v>
      </c>
      <c r="C7683" t="s">
        <v>10772</v>
      </c>
      <c r="D7683" s="1">
        <v>36465</v>
      </c>
      <c r="E7683" s="1">
        <v>43456</v>
      </c>
      <c r="F7683" t="s">
        <v>19</v>
      </c>
      <c r="I7683">
        <v>100</v>
      </c>
      <c r="J7683">
        <v>0</v>
      </c>
      <c r="K7683">
        <v>0</v>
      </c>
      <c r="L7683">
        <v>1260</v>
      </c>
      <c r="M7683">
        <v>1260</v>
      </c>
      <c r="N7683" t="s">
        <v>20</v>
      </c>
      <c r="O7683" t="s">
        <v>10773</v>
      </c>
      <c r="P7683" t="s">
        <v>28</v>
      </c>
      <c r="Q7683" t="s">
        <v>32794</v>
      </c>
      <c r="R7683" t="s">
        <v>33782</v>
      </c>
      <c r="S7683" t="s">
        <v>32628</v>
      </c>
      <c r="T7683" t="s">
        <v>34365</v>
      </c>
      <c r="U7683" t="s">
        <v>32634</v>
      </c>
      <c r="V7683" t="s">
        <v>35042</v>
      </c>
      <c r="X7683">
        <v>2</v>
      </c>
      <c r="Y7683" t="s">
        <v>32661</v>
      </c>
      <c r="AA7683">
        <v>9</v>
      </c>
      <c r="AB7683">
        <v>25</v>
      </c>
      <c r="AC7683">
        <v>1</v>
      </c>
      <c r="AD7683" t="str">
        <f t="shared" si="1189"/>
        <v/>
      </c>
      <c r="AE7683" t="str">
        <f t="shared" si="1186"/>
        <v/>
      </c>
      <c r="AF7683" t="str">
        <f t="shared" si="1187"/>
        <v/>
      </c>
      <c r="AG7683">
        <f t="shared" si="1193"/>
        <v>1</v>
      </c>
      <c r="AH7683">
        <f t="shared" si="1191"/>
        <v>2.8</v>
      </c>
      <c r="AI7683">
        <v>0.14499999999999999</v>
      </c>
      <c r="AJ7683">
        <f t="shared" si="1194"/>
        <v>0.40599999999999997</v>
      </c>
      <c r="AK7683" t="str">
        <f t="shared" si="1192"/>
        <v/>
      </c>
      <c r="AL7683" t="str">
        <f t="shared" si="1190"/>
        <v/>
      </c>
    </row>
    <row r="7684" spans="1:38" x14ac:dyDescent="0.2">
      <c r="A7684" t="s">
        <v>16058</v>
      </c>
      <c r="B7684" t="s">
        <v>52</v>
      </c>
      <c r="C7684" t="s">
        <v>16059</v>
      </c>
      <c r="D7684" s="1">
        <v>37424</v>
      </c>
      <c r="E7684" s="1">
        <v>43456</v>
      </c>
      <c r="F7684" t="s">
        <v>19</v>
      </c>
      <c r="I7684">
        <v>100</v>
      </c>
      <c r="J7684">
        <v>0</v>
      </c>
      <c r="K7684">
        <v>0</v>
      </c>
      <c r="L7684">
        <v>1205</v>
      </c>
      <c r="M7684">
        <v>1205</v>
      </c>
      <c r="N7684" t="s">
        <v>20</v>
      </c>
      <c r="O7684" t="s">
        <v>16060</v>
      </c>
      <c r="P7684" t="s">
        <v>28</v>
      </c>
      <c r="Q7684" t="s">
        <v>34233</v>
      </c>
      <c r="R7684" t="s">
        <v>34233</v>
      </c>
      <c r="S7684" t="s">
        <v>32628</v>
      </c>
      <c r="T7684" t="s">
        <v>34357</v>
      </c>
      <c r="U7684" t="s">
        <v>32634</v>
      </c>
      <c r="V7684" t="s">
        <v>35050</v>
      </c>
      <c r="X7684">
        <v>2</v>
      </c>
      <c r="Y7684">
        <v>1</v>
      </c>
      <c r="AB7684">
        <v>25</v>
      </c>
      <c r="AC7684">
        <v>1</v>
      </c>
      <c r="AD7684" t="str">
        <f t="shared" si="1189"/>
        <v/>
      </c>
      <c r="AE7684" t="str">
        <f t="shared" si="1186"/>
        <v/>
      </c>
      <c r="AF7684" t="str">
        <f t="shared" si="1187"/>
        <v/>
      </c>
      <c r="AG7684">
        <f t="shared" si="1193"/>
        <v>1</v>
      </c>
      <c r="AH7684">
        <f t="shared" si="1191"/>
        <v>2.8</v>
      </c>
      <c r="AI7684">
        <v>0.14499999999999999</v>
      </c>
      <c r="AJ7684">
        <f t="shared" si="1194"/>
        <v>0.40599999999999997</v>
      </c>
      <c r="AK7684" t="str">
        <f t="shared" si="1192"/>
        <v/>
      </c>
      <c r="AL7684" t="str">
        <f t="shared" si="1190"/>
        <v/>
      </c>
    </row>
    <row r="7685" spans="1:38" x14ac:dyDescent="0.2">
      <c r="A7685" t="s">
        <v>23988</v>
      </c>
      <c r="B7685" t="s">
        <v>52</v>
      </c>
      <c r="C7685" t="s">
        <v>23989</v>
      </c>
      <c r="D7685" s="1">
        <v>39296</v>
      </c>
      <c r="E7685" s="1">
        <v>43456</v>
      </c>
      <c r="F7685" t="s">
        <v>19</v>
      </c>
      <c r="I7685">
        <v>100</v>
      </c>
      <c r="J7685">
        <v>0</v>
      </c>
      <c r="K7685">
        <v>0</v>
      </c>
      <c r="L7685">
        <v>1272</v>
      </c>
      <c r="M7685">
        <v>1272</v>
      </c>
      <c r="N7685" t="s">
        <v>20</v>
      </c>
      <c r="O7685" t="s">
        <v>23990</v>
      </c>
      <c r="P7685" t="s">
        <v>28</v>
      </c>
      <c r="Q7685" t="s">
        <v>34256</v>
      </c>
      <c r="R7685" t="s">
        <v>33783</v>
      </c>
      <c r="S7685" t="s">
        <v>33942</v>
      </c>
      <c r="T7685" t="s">
        <v>34233</v>
      </c>
      <c r="U7685" t="s">
        <v>32634</v>
      </c>
      <c r="V7685" t="s">
        <v>35049</v>
      </c>
      <c r="W7685">
        <v>200</v>
      </c>
      <c r="X7685">
        <v>2</v>
      </c>
      <c r="Y7685" t="s">
        <v>32654</v>
      </c>
      <c r="Z7685">
        <v>400</v>
      </c>
      <c r="AA7685">
        <v>8.5</v>
      </c>
      <c r="AC7685">
        <v>1</v>
      </c>
      <c r="AD7685" t="str">
        <f t="shared" si="1189"/>
        <v/>
      </c>
      <c r="AE7685">
        <f t="shared" si="1186"/>
        <v>1</v>
      </c>
      <c r="AF7685" t="str">
        <f t="shared" si="1187"/>
        <v/>
      </c>
      <c r="AG7685" t="str">
        <f t="shared" si="1193"/>
        <v/>
      </c>
      <c r="AH7685" t="str">
        <f t="shared" si="1191"/>
        <v/>
      </c>
      <c r="AI7685">
        <v>0.14499999999999999</v>
      </c>
      <c r="AJ7685" t="str">
        <f t="shared" si="1194"/>
        <v/>
      </c>
      <c r="AK7685">
        <f t="shared" si="1192"/>
        <v>2.8</v>
      </c>
      <c r="AL7685">
        <f t="shared" si="1190"/>
        <v>0.40599999999999997</v>
      </c>
    </row>
    <row r="7686" spans="1:38" x14ac:dyDescent="0.2">
      <c r="A7686" t="s">
        <v>6409</v>
      </c>
      <c r="B7686" t="s">
        <v>52</v>
      </c>
      <c r="C7686" t="s">
        <v>6410</v>
      </c>
      <c r="D7686" s="1">
        <v>36192</v>
      </c>
      <c r="E7686" s="1">
        <v>43456</v>
      </c>
      <c r="F7686" t="s">
        <v>19</v>
      </c>
      <c r="I7686">
        <v>100</v>
      </c>
      <c r="J7686">
        <v>0</v>
      </c>
      <c r="K7686">
        <v>0</v>
      </c>
      <c r="L7686">
        <v>1053</v>
      </c>
      <c r="M7686">
        <v>1053</v>
      </c>
      <c r="N7686" t="s">
        <v>20</v>
      </c>
      <c r="O7686" t="s">
        <v>6411</v>
      </c>
      <c r="P7686" t="s">
        <v>28</v>
      </c>
      <c r="Q7686" t="s">
        <v>32794</v>
      </c>
      <c r="R7686" t="s">
        <v>33782</v>
      </c>
      <c r="S7686" t="s">
        <v>32628</v>
      </c>
      <c r="T7686" t="s">
        <v>32794</v>
      </c>
      <c r="U7686" t="s">
        <v>32634</v>
      </c>
      <c r="V7686" t="s">
        <v>35050</v>
      </c>
      <c r="X7686">
        <v>2</v>
      </c>
      <c r="Y7686">
        <v>1</v>
      </c>
      <c r="AB7686">
        <v>25</v>
      </c>
      <c r="AC7686">
        <v>1</v>
      </c>
      <c r="AD7686" t="str">
        <f t="shared" si="1189"/>
        <v/>
      </c>
      <c r="AE7686" t="str">
        <f t="shared" si="1186"/>
        <v/>
      </c>
      <c r="AF7686" t="str">
        <f t="shared" si="1187"/>
        <v/>
      </c>
      <c r="AG7686">
        <f t="shared" si="1193"/>
        <v>1</v>
      </c>
      <c r="AH7686">
        <f t="shared" si="1191"/>
        <v>2.8</v>
      </c>
      <c r="AI7686">
        <v>0.14499999999999999</v>
      </c>
      <c r="AJ7686">
        <f t="shared" si="1194"/>
        <v>0.40599999999999997</v>
      </c>
      <c r="AK7686" t="str">
        <f t="shared" si="1192"/>
        <v/>
      </c>
      <c r="AL7686" t="str">
        <f t="shared" si="1190"/>
        <v/>
      </c>
    </row>
    <row r="7687" spans="1:38" x14ac:dyDescent="0.2">
      <c r="A7687" t="s">
        <v>23976</v>
      </c>
      <c r="B7687" t="s">
        <v>52</v>
      </c>
      <c r="C7687" t="s">
        <v>23977</v>
      </c>
      <c r="D7687" s="1">
        <v>39296</v>
      </c>
      <c r="E7687" s="1">
        <v>43951</v>
      </c>
      <c r="F7687" t="s">
        <v>19</v>
      </c>
      <c r="I7687">
        <v>100</v>
      </c>
      <c r="J7687">
        <v>0</v>
      </c>
      <c r="K7687">
        <v>0</v>
      </c>
      <c r="L7687">
        <v>1287</v>
      </c>
      <c r="M7687">
        <v>1287</v>
      </c>
      <c r="N7687" t="s">
        <v>20</v>
      </c>
      <c r="O7687" t="s">
        <v>23978</v>
      </c>
      <c r="P7687" t="s">
        <v>28</v>
      </c>
      <c r="Q7687" t="s">
        <v>34256</v>
      </c>
      <c r="R7687" t="s">
        <v>33783</v>
      </c>
      <c r="S7687" t="s">
        <v>33942</v>
      </c>
      <c r="T7687" t="s">
        <v>34233</v>
      </c>
      <c r="U7687" t="s">
        <v>32634</v>
      </c>
      <c r="V7687" t="s">
        <v>35049</v>
      </c>
      <c r="W7687">
        <v>250</v>
      </c>
      <c r="X7687">
        <v>2</v>
      </c>
      <c r="Y7687" t="s">
        <v>32654</v>
      </c>
      <c r="Z7687">
        <v>500</v>
      </c>
      <c r="AA7687">
        <v>8.5</v>
      </c>
      <c r="AC7687">
        <v>1</v>
      </c>
      <c r="AD7687" t="str">
        <f t="shared" si="1189"/>
        <v/>
      </c>
      <c r="AE7687">
        <f t="shared" si="1186"/>
        <v>1</v>
      </c>
      <c r="AF7687" t="str">
        <f t="shared" si="1187"/>
        <v/>
      </c>
      <c r="AG7687" t="str">
        <f t="shared" si="1193"/>
        <v/>
      </c>
      <c r="AH7687" t="str">
        <f t="shared" si="1191"/>
        <v/>
      </c>
      <c r="AI7687">
        <v>0.14499999999999999</v>
      </c>
      <c r="AJ7687" t="str">
        <f t="shared" si="1194"/>
        <v/>
      </c>
      <c r="AK7687">
        <f t="shared" si="1192"/>
        <v>2.8</v>
      </c>
      <c r="AL7687">
        <f t="shared" si="1190"/>
        <v>0.40599999999999997</v>
      </c>
    </row>
    <row r="7688" spans="1:38" x14ac:dyDescent="0.2">
      <c r="A7688" t="s">
        <v>6406</v>
      </c>
      <c r="B7688" t="s">
        <v>52</v>
      </c>
      <c r="C7688" t="s">
        <v>6407</v>
      </c>
      <c r="D7688" s="1">
        <v>36192</v>
      </c>
      <c r="E7688" s="1">
        <v>43456</v>
      </c>
      <c r="F7688" t="s">
        <v>19</v>
      </c>
      <c r="I7688">
        <v>100</v>
      </c>
      <c r="J7688">
        <v>0</v>
      </c>
      <c r="K7688">
        <v>0</v>
      </c>
      <c r="L7688">
        <v>1061</v>
      </c>
      <c r="M7688">
        <v>1061</v>
      </c>
      <c r="N7688" t="s">
        <v>20</v>
      </c>
      <c r="O7688" t="s">
        <v>6408</v>
      </c>
      <c r="P7688" t="s">
        <v>28</v>
      </c>
      <c r="Q7688" t="s">
        <v>34233</v>
      </c>
      <c r="R7688" t="s">
        <v>34233</v>
      </c>
      <c r="S7688" t="s">
        <v>33797</v>
      </c>
      <c r="T7688" t="s">
        <v>32634</v>
      </c>
      <c r="U7688" t="s">
        <v>32634</v>
      </c>
      <c r="V7688" t="s">
        <v>35050</v>
      </c>
      <c r="X7688">
        <v>2</v>
      </c>
      <c r="Y7688">
        <v>1</v>
      </c>
      <c r="AB7688">
        <v>25</v>
      </c>
      <c r="AC7688">
        <v>1</v>
      </c>
      <c r="AD7688" t="str">
        <f t="shared" si="1189"/>
        <v/>
      </c>
      <c r="AE7688" t="str">
        <f t="shared" si="1186"/>
        <v/>
      </c>
      <c r="AF7688" t="str">
        <f t="shared" si="1187"/>
        <v/>
      </c>
      <c r="AG7688">
        <f t="shared" si="1193"/>
        <v>1</v>
      </c>
      <c r="AH7688">
        <f t="shared" si="1191"/>
        <v>2.8</v>
      </c>
      <c r="AI7688">
        <v>0.14499999999999999</v>
      </c>
      <c r="AJ7688">
        <f t="shared" si="1194"/>
        <v>0.40599999999999997</v>
      </c>
      <c r="AK7688" t="str">
        <f t="shared" si="1192"/>
        <v/>
      </c>
      <c r="AL7688" t="str">
        <f t="shared" si="1190"/>
        <v/>
      </c>
    </row>
    <row r="7689" spans="1:38" x14ac:dyDescent="0.2">
      <c r="A7689" t="s">
        <v>27527</v>
      </c>
      <c r="B7689" t="s">
        <v>52</v>
      </c>
      <c r="C7689" t="s">
        <v>27528</v>
      </c>
      <c r="D7689" s="1">
        <v>41949</v>
      </c>
      <c r="E7689" s="1">
        <v>44546</v>
      </c>
      <c r="F7689" t="s">
        <v>26</v>
      </c>
      <c r="I7689">
        <v>100</v>
      </c>
      <c r="J7689">
        <v>0</v>
      </c>
      <c r="K7689">
        <v>0</v>
      </c>
      <c r="L7689">
        <v>2156</v>
      </c>
      <c r="M7689">
        <v>2156</v>
      </c>
      <c r="N7689" t="s">
        <v>20</v>
      </c>
      <c r="O7689" t="s">
        <v>27529</v>
      </c>
      <c r="P7689" t="s">
        <v>44</v>
      </c>
      <c r="Q7689" t="s">
        <v>34233</v>
      </c>
      <c r="R7689" t="s">
        <v>34233</v>
      </c>
      <c r="S7689" t="s">
        <v>34233</v>
      </c>
      <c r="T7689" t="s">
        <v>34233</v>
      </c>
      <c r="AD7689" t="str">
        <f t="shared" si="1189"/>
        <v/>
      </c>
      <c r="AE7689" t="str">
        <f t="shared" si="1186"/>
        <v/>
      </c>
      <c r="AF7689" t="str">
        <f t="shared" si="1187"/>
        <v/>
      </c>
      <c r="AG7689" t="str">
        <f t="shared" si="1193"/>
        <v/>
      </c>
      <c r="AH7689" t="str">
        <f t="shared" si="1191"/>
        <v/>
      </c>
      <c r="AI7689">
        <v>0.14499999999999999</v>
      </c>
      <c r="AJ7689" t="str">
        <f t="shared" si="1194"/>
        <v/>
      </c>
      <c r="AK7689" t="str">
        <f t="shared" si="1192"/>
        <v/>
      </c>
      <c r="AL7689" t="str">
        <f t="shared" si="1190"/>
        <v/>
      </c>
    </row>
    <row r="7690" spans="1:38" x14ac:dyDescent="0.2">
      <c r="A7690" t="s">
        <v>928</v>
      </c>
      <c r="B7690" t="s">
        <v>52</v>
      </c>
      <c r="C7690" t="s">
        <v>929</v>
      </c>
      <c r="D7690" s="1">
        <v>35156</v>
      </c>
      <c r="E7690" s="1">
        <v>43456</v>
      </c>
      <c r="F7690" t="s">
        <v>19</v>
      </c>
      <c r="I7690">
        <v>100</v>
      </c>
      <c r="J7690">
        <v>0</v>
      </c>
      <c r="K7690">
        <v>0</v>
      </c>
      <c r="L7690">
        <v>1029</v>
      </c>
      <c r="M7690">
        <v>1029</v>
      </c>
      <c r="N7690" t="s">
        <v>20</v>
      </c>
      <c r="O7690" t="s">
        <v>930</v>
      </c>
      <c r="P7690" t="s">
        <v>28</v>
      </c>
      <c r="Q7690" t="s">
        <v>34233</v>
      </c>
      <c r="R7690" t="s">
        <v>34233</v>
      </c>
      <c r="S7690" t="s">
        <v>32628</v>
      </c>
      <c r="T7690" t="s">
        <v>34349</v>
      </c>
      <c r="AE7690" t="str">
        <f t="shared" si="1186"/>
        <v/>
      </c>
      <c r="AF7690" t="str">
        <f t="shared" si="1187"/>
        <v/>
      </c>
      <c r="AG7690" s="17">
        <v>1</v>
      </c>
      <c r="AH7690">
        <f t="shared" si="1191"/>
        <v>2.8</v>
      </c>
      <c r="AI7690">
        <v>0.14499999999999999</v>
      </c>
      <c r="AJ7690">
        <f t="shared" si="1194"/>
        <v>0.40599999999999997</v>
      </c>
      <c r="AK7690" t="str">
        <f t="shared" si="1192"/>
        <v/>
      </c>
      <c r="AL7690" t="str">
        <f t="shared" si="1190"/>
        <v/>
      </c>
    </row>
    <row r="7691" spans="1:38" x14ac:dyDescent="0.2">
      <c r="A7691" t="s">
        <v>1079</v>
      </c>
      <c r="B7691" t="s">
        <v>52</v>
      </c>
      <c r="C7691" t="s">
        <v>1080</v>
      </c>
      <c r="D7691" s="1">
        <v>35326</v>
      </c>
      <c r="E7691" s="1">
        <v>44594</v>
      </c>
      <c r="F7691" t="s">
        <v>19</v>
      </c>
      <c r="I7691">
        <v>100</v>
      </c>
      <c r="J7691">
        <v>0</v>
      </c>
      <c r="K7691">
        <v>0</v>
      </c>
      <c r="L7691">
        <v>1514</v>
      </c>
      <c r="M7691">
        <v>1514</v>
      </c>
      <c r="N7691" t="s">
        <v>20</v>
      </c>
      <c r="O7691" t="s">
        <v>1081</v>
      </c>
      <c r="P7691" t="s">
        <v>28</v>
      </c>
      <c r="Q7691" t="s">
        <v>34233</v>
      </c>
      <c r="R7691" t="s">
        <v>34233</v>
      </c>
      <c r="S7691" t="s">
        <v>32628</v>
      </c>
      <c r="T7691" t="s">
        <v>34349</v>
      </c>
      <c r="AE7691" t="str">
        <f t="shared" si="1186"/>
        <v/>
      </c>
      <c r="AF7691" t="str">
        <f t="shared" si="1187"/>
        <v/>
      </c>
      <c r="AG7691" s="17">
        <v>1</v>
      </c>
      <c r="AH7691">
        <f t="shared" si="1191"/>
        <v>2.8</v>
      </c>
      <c r="AI7691">
        <v>0.14499999999999999</v>
      </c>
      <c r="AJ7691">
        <f t="shared" si="1194"/>
        <v>0.40599999999999997</v>
      </c>
      <c r="AK7691" t="str">
        <f t="shared" si="1192"/>
        <v/>
      </c>
      <c r="AL7691" t="str">
        <f t="shared" si="1190"/>
        <v/>
      </c>
    </row>
    <row r="7692" spans="1:38" x14ac:dyDescent="0.2">
      <c r="A7692" t="s">
        <v>8587</v>
      </c>
      <c r="B7692" t="s">
        <v>52</v>
      </c>
      <c r="C7692" t="s">
        <v>8588</v>
      </c>
      <c r="D7692" s="1">
        <v>36244</v>
      </c>
      <c r="E7692" s="1">
        <v>43456</v>
      </c>
      <c r="F7692" t="s">
        <v>19</v>
      </c>
      <c r="I7692">
        <v>100</v>
      </c>
      <c r="J7692">
        <v>0</v>
      </c>
      <c r="K7692">
        <v>0</v>
      </c>
      <c r="L7692">
        <v>961</v>
      </c>
      <c r="M7692">
        <v>960</v>
      </c>
      <c r="N7692" t="s">
        <v>20</v>
      </c>
      <c r="O7692" t="s">
        <v>8589</v>
      </c>
      <c r="P7692" t="s">
        <v>28</v>
      </c>
      <c r="Q7692" t="s">
        <v>34233</v>
      </c>
      <c r="R7692" t="s">
        <v>34233</v>
      </c>
      <c r="S7692" t="s">
        <v>32628</v>
      </c>
      <c r="T7692" t="s">
        <v>34349</v>
      </c>
      <c r="AE7692" t="str">
        <f t="shared" si="1186"/>
        <v/>
      </c>
      <c r="AF7692" t="str">
        <f t="shared" si="1187"/>
        <v/>
      </c>
      <c r="AG7692" s="17">
        <v>1</v>
      </c>
      <c r="AH7692">
        <f t="shared" si="1191"/>
        <v>2.8</v>
      </c>
      <c r="AI7692">
        <v>0.14499999999999999</v>
      </c>
      <c r="AJ7692">
        <f t="shared" si="1194"/>
        <v>0.40599999999999997</v>
      </c>
      <c r="AK7692" t="str">
        <f t="shared" si="1192"/>
        <v/>
      </c>
      <c r="AL7692" t="str">
        <f t="shared" si="1190"/>
        <v/>
      </c>
    </row>
    <row r="7693" spans="1:38" x14ac:dyDescent="0.2">
      <c r="A7693" t="s">
        <v>1557</v>
      </c>
      <c r="B7693" t="s">
        <v>52</v>
      </c>
      <c r="C7693" t="s">
        <v>1558</v>
      </c>
      <c r="D7693" s="1">
        <v>35571</v>
      </c>
      <c r="E7693" s="1">
        <v>43456</v>
      </c>
      <c r="F7693" t="s">
        <v>19</v>
      </c>
      <c r="I7693">
        <v>100</v>
      </c>
      <c r="J7693">
        <v>0</v>
      </c>
      <c r="K7693">
        <v>0</v>
      </c>
      <c r="L7693">
        <v>1022</v>
      </c>
      <c r="M7693">
        <v>1022</v>
      </c>
      <c r="N7693" t="s">
        <v>20</v>
      </c>
      <c r="O7693" t="s">
        <v>1559</v>
      </c>
      <c r="P7693" t="s">
        <v>28</v>
      </c>
      <c r="Q7693" t="s">
        <v>34233</v>
      </c>
      <c r="R7693" t="s">
        <v>34233</v>
      </c>
      <c r="S7693" t="s">
        <v>32628</v>
      </c>
      <c r="T7693" t="s">
        <v>34349</v>
      </c>
      <c r="AE7693" t="str">
        <f t="shared" si="1186"/>
        <v/>
      </c>
      <c r="AF7693" t="str">
        <f t="shared" si="1187"/>
        <v/>
      </c>
      <c r="AG7693" s="17">
        <v>1</v>
      </c>
      <c r="AH7693">
        <f t="shared" si="1191"/>
        <v>2.8</v>
      </c>
      <c r="AI7693">
        <v>0.14499999999999999</v>
      </c>
      <c r="AJ7693">
        <f t="shared" si="1194"/>
        <v>0.40599999999999997</v>
      </c>
      <c r="AK7693" t="str">
        <f t="shared" si="1192"/>
        <v/>
      </c>
      <c r="AL7693" t="str">
        <f t="shared" si="1190"/>
        <v/>
      </c>
    </row>
    <row r="7694" spans="1:38" x14ac:dyDescent="0.2">
      <c r="A7694" t="s">
        <v>15357</v>
      </c>
      <c r="B7694" t="s">
        <v>52</v>
      </c>
      <c r="C7694" t="s">
        <v>15358</v>
      </c>
      <c r="D7694" s="1">
        <v>37386</v>
      </c>
      <c r="E7694" s="1">
        <v>43456</v>
      </c>
      <c r="F7694" t="s">
        <v>19</v>
      </c>
      <c r="I7694">
        <v>100</v>
      </c>
      <c r="J7694">
        <v>0</v>
      </c>
      <c r="K7694">
        <v>0</v>
      </c>
      <c r="L7694">
        <v>963</v>
      </c>
      <c r="M7694">
        <v>963</v>
      </c>
      <c r="N7694" t="s">
        <v>20</v>
      </c>
      <c r="O7694" t="s">
        <v>15359</v>
      </c>
      <c r="P7694" t="s">
        <v>28</v>
      </c>
      <c r="Q7694" t="s">
        <v>34233</v>
      </c>
      <c r="R7694" t="s">
        <v>34233</v>
      </c>
      <c r="S7694" t="s">
        <v>32628</v>
      </c>
      <c r="T7694" t="s">
        <v>32634</v>
      </c>
      <c r="AE7694" t="str">
        <f t="shared" si="1186"/>
        <v/>
      </c>
      <c r="AF7694" t="str">
        <f t="shared" si="1187"/>
        <v/>
      </c>
      <c r="AG7694" s="17">
        <v>1</v>
      </c>
      <c r="AH7694">
        <f t="shared" si="1191"/>
        <v>2.8</v>
      </c>
      <c r="AI7694">
        <v>0.14499999999999999</v>
      </c>
      <c r="AJ7694">
        <f t="shared" si="1194"/>
        <v>0.40599999999999997</v>
      </c>
      <c r="AK7694" t="str">
        <f t="shared" si="1192"/>
        <v/>
      </c>
      <c r="AL7694" t="str">
        <f t="shared" si="1190"/>
        <v/>
      </c>
    </row>
    <row r="7695" spans="1:38" x14ac:dyDescent="0.2">
      <c r="A7695" t="s">
        <v>931</v>
      </c>
      <c r="B7695" t="s">
        <v>52</v>
      </c>
      <c r="C7695" t="s">
        <v>932</v>
      </c>
      <c r="D7695" s="1">
        <v>35156</v>
      </c>
      <c r="E7695" s="1">
        <v>43456</v>
      </c>
      <c r="F7695" t="s">
        <v>19</v>
      </c>
      <c r="I7695">
        <v>100</v>
      </c>
      <c r="J7695">
        <v>0</v>
      </c>
      <c r="K7695">
        <v>0</v>
      </c>
      <c r="L7695">
        <v>1036</v>
      </c>
      <c r="M7695">
        <v>1036</v>
      </c>
      <c r="N7695" t="s">
        <v>20</v>
      </c>
      <c r="O7695" t="s">
        <v>933</v>
      </c>
      <c r="P7695" t="s">
        <v>28</v>
      </c>
      <c r="Q7695" t="s">
        <v>34233</v>
      </c>
      <c r="R7695" t="s">
        <v>34233</v>
      </c>
      <c r="S7695" t="s">
        <v>32628</v>
      </c>
      <c r="T7695" t="s">
        <v>34349</v>
      </c>
      <c r="AE7695" t="str">
        <f t="shared" si="1186"/>
        <v/>
      </c>
      <c r="AF7695" t="str">
        <f t="shared" si="1187"/>
        <v/>
      </c>
      <c r="AG7695" s="17">
        <v>1</v>
      </c>
      <c r="AH7695">
        <f t="shared" si="1191"/>
        <v>2.8</v>
      </c>
      <c r="AI7695">
        <v>0.14499999999999999</v>
      </c>
      <c r="AJ7695">
        <f t="shared" si="1194"/>
        <v>0.40599999999999997</v>
      </c>
      <c r="AK7695" t="str">
        <f t="shared" si="1192"/>
        <v/>
      </c>
      <c r="AL7695" t="str">
        <f t="shared" si="1190"/>
        <v/>
      </c>
    </row>
    <row r="7696" spans="1:38" x14ac:dyDescent="0.2">
      <c r="A7696" t="s">
        <v>9163</v>
      </c>
      <c r="B7696" t="s">
        <v>52</v>
      </c>
      <c r="C7696" t="s">
        <v>9164</v>
      </c>
      <c r="D7696" s="1">
        <v>36319</v>
      </c>
      <c r="E7696" s="1">
        <v>43456</v>
      </c>
      <c r="F7696" t="s">
        <v>19</v>
      </c>
      <c r="I7696">
        <v>100</v>
      </c>
      <c r="J7696">
        <v>0</v>
      </c>
      <c r="K7696">
        <v>0</v>
      </c>
      <c r="L7696">
        <v>961</v>
      </c>
      <c r="M7696">
        <v>961</v>
      </c>
      <c r="N7696" t="s">
        <v>20</v>
      </c>
      <c r="O7696" t="s">
        <v>9165</v>
      </c>
      <c r="P7696" t="s">
        <v>28</v>
      </c>
      <c r="Q7696" t="s">
        <v>34233</v>
      </c>
      <c r="R7696" t="s">
        <v>34233</v>
      </c>
      <c r="S7696" t="s">
        <v>32628</v>
      </c>
      <c r="T7696" t="s">
        <v>34349</v>
      </c>
      <c r="AE7696" t="str">
        <f t="shared" ref="AE7696:AE7698" si="1195">IF((S7696="tühi")*(AC7696&lt;&gt;""),AC7696,"")</f>
        <v/>
      </c>
      <c r="AF7696" t="str">
        <f t="shared" si="1187"/>
        <v/>
      </c>
      <c r="AG7696" s="17">
        <v>1</v>
      </c>
      <c r="AH7696">
        <f t="shared" si="1191"/>
        <v>2.8</v>
      </c>
      <c r="AI7696">
        <v>0.14499999999999999</v>
      </c>
      <c r="AJ7696">
        <f t="shared" si="1194"/>
        <v>0.40599999999999997</v>
      </c>
      <c r="AK7696" t="str">
        <f t="shared" si="1192"/>
        <v/>
      </c>
      <c r="AL7696" t="str">
        <f t="shared" si="1190"/>
        <v/>
      </c>
    </row>
    <row r="7697" spans="1:39" x14ac:dyDescent="0.2">
      <c r="A7697" t="s">
        <v>934</v>
      </c>
      <c r="B7697" t="s">
        <v>52</v>
      </c>
      <c r="C7697" t="s">
        <v>935</v>
      </c>
      <c r="D7697" s="1">
        <v>35156</v>
      </c>
      <c r="E7697" s="1">
        <v>43456</v>
      </c>
      <c r="F7697" t="s">
        <v>19</v>
      </c>
      <c r="I7697">
        <v>100</v>
      </c>
      <c r="J7697">
        <v>0</v>
      </c>
      <c r="K7697">
        <v>0</v>
      </c>
      <c r="L7697">
        <v>1326</v>
      </c>
      <c r="M7697">
        <v>1326</v>
      </c>
      <c r="N7697" t="s">
        <v>20</v>
      </c>
      <c r="O7697" t="s">
        <v>936</v>
      </c>
      <c r="P7697" t="s">
        <v>28</v>
      </c>
      <c r="Q7697" t="s">
        <v>34233</v>
      </c>
      <c r="R7697" t="s">
        <v>34233</v>
      </c>
      <c r="S7697" t="s">
        <v>32628</v>
      </c>
      <c r="T7697" t="s">
        <v>34349</v>
      </c>
      <c r="AE7697" t="str">
        <f t="shared" si="1195"/>
        <v/>
      </c>
      <c r="AF7697" t="str">
        <f t="shared" si="1187"/>
        <v/>
      </c>
      <c r="AG7697" s="17">
        <v>1</v>
      </c>
      <c r="AH7697">
        <f t="shared" si="1191"/>
        <v>2.8</v>
      </c>
      <c r="AI7697">
        <v>0.14499999999999999</v>
      </c>
      <c r="AJ7697">
        <f t="shared" si="1194"/>
        <v>0.40599999999999997</v>
      </c>
      <c r="AK7697" t="str">
        <f t="shared" si="1192"/>
        <v/>
      </c>
      <c r="AL7697" t="str">
        <f t="shared" si="1190"/>
        <v/>
      </c>
    </row>
    <row r="7698" spans="1:39" x14ac:dyDescent="0.2">
      <c r="A7698" t="s">
        <v>13612</v>
      </c>
      <c r="B7698" t="s">
        <v>52</v>
      </c>
      <c r="C7698" t="s">
        <v>13613</v>
      </c>
      <c r="D7698" s="1">
        <v>36950</v>
      </c>
      <c r="E7698" s="1">
        <v>43456</v>
      </c>
      <c r="F7698" t="s">
        <v>19</v>
      </c>
      <c r="I7698">
        <v>100</v>
      </c>
      <c r="J7698">
        <v>0</v>
      </c>
      <c r="K7698">
        <v>0</v>
      </c>
      <c r="L7698">
        <v>965</v>
      </c>
      <c r="M7698">
        <v>965</v>
      </c>
      <c r="N7698" t="s">
        <v>20</v>
      </c>
      <c r="O7698" t="s">
        <v>13614</v>
      </c>
      <c r="P7698" t="s">
        <v>28</v>
      </c>
      <c r="Q7698" t="s">
        <v>34233</v>
      </c>
      <c r="R7698" t="s">
        <v>34233</v>
      </c>
      <c r="S7698" t="s">
        <v>32628</v>
      </c>
      <c r="T7698" t="s">
        <v>34349</v>
      </c>
      <c r="AE7698" t="str">
        <f t="shared" si="1195"/>
        <v/>
      </c>
      <c r="AF7698" t="str">
        <f t="shared" ref="AF7698" si="1196">IF((S7698&lt;&gt;"tühi")*(F7698&lt;&gt;"Elamumaa")*(G7698&lt;&gt;"Elamumaa")*(H7698&lt;&gt;"Elamumaa"),IF(Z7698=0,"",Z7698),"")</f>
        <v/>
      </c>
      <c r="AG7698" s="17">
        <v>1</v>
      </c>
      <c r="AH7698">
        <f t="shared" si="1191"/>
        <v>2.8</v>
      </c>
      <c r="AI7698">
        <v>0.14499999999999999</v>
      </c>
      <c r="AJ7698">
        <f t="shared" si="1194"/>
        <v>0.40599999999999997</v>
      </c>
      <c r="AK7698" t="str">
        <f t="shared" si="1192"/>
        <v/>
      </c>
      <c r="AL7698" t="str">
        <f t="shared" si="1190"/>
        <v/>
      </c>
    </row>
    <row r="7699" spans="1:39" x14ac:dyDescent="0.2">
      <c r="A7699" t="s">
        <v>776</v>
      </c>
      <c r="B7699" t="s">
        <v>52</v>
      </c>
      <c r="C7699" t="s">
        <v>777</v>
      </c>
      <c r="D7699" s="1">
        <v>35137</v>
      </c>
      <c r="E7699" s="1">
        <v>43456</v>
      </c>
      <c r="F7699" t="s">
        <v>19</v>
      </c>
      <c r="I7699">
        <v>100</v>
      </c>
      <c r="J7699">
        <v>0</v>
      </c>
      <c r="K7699">
        <v>0</v>
      </c>
      <c r="L7699">
        <v>551</v>
      </c>
      <c r="M7699">
        <v>551</v>
      </c>
      <c r="N7699" t="s">
        <v>20</v>
      </c>
      <c r="O7699" t="s">
        <v>778</v>
      </c>
      <c r="P7699" t="s">
        <v>28</v>
      </c>
      <c r="Q7699" t="s">
        <v>34233</v>
      </c>
      <c r="R7699" t="s">
        <v>34233</v>
      </c>
      <c r="S7699" t="s">
        <v>33942</v>
      </c>
      <c r="T7699" t="s">
        <v>34233</v>
      </c>
      <c r="V7699" t="s">
        <v>33357</v>
      </c>
      <c r="AD7699" t="str">
        <f t="shared" si="1189"/>
        <v/>
      </c>
      <c r="AE7699" t="str">
        <f t="shared" ref="AE7699:AE7759" si="1197">IF((S7699="tühi")*(AC7699&lt;&gt;""),AC7699,"")</f>
        <v/>
      </c>
      <c r="AF7699" t="str">
        <f t="shared" ref="AF7699:AF7753" si="1198">IF((S7699&lt;&gt;"tühi")*(F7699&lt;&gt;"Elamumaa")*(G7699&lt;&gt;"Elamumaa")*(H7699&lt;&gt;"Elamumaa"),IF(Z7699=0,"",Z7699),"")</f>
        <v/>
      </c>
      <c r="AG7699" t="str">
        <f t="shared" si="1193"/>
        <v/>
      </c>
      <c r="AH7699" t="str">
        <f t="shared" si="1191"/>
        <v/>
      </c>
      <c r="AI7699">
        <v>0.14499999999999999</v>
      </c>
      <c r="AJ7699" t="str">
        <f t="shared" si="1194"/>
        <v/>
      </c>
      <c r="AK7699" t="str">
        <f t="shared" si="1192"/>
        <v/>
      </c>
      <c r="AL7699" t="str">
        <f t="shared" si="1190"/>
        <v/>
      </c>
      <c r="AM7699" t="s">
        <v>34326</v>
      </c>
    </row>
    <row r="7700" spans="1:39" x14ac:dyDescent="0.2">
      <c r="A7700" t="s">
        <v>6975</v>
      </c>
      <c r="B7700" t="s">
        <v>52</v>
      </c>
      <c r="C7700" t="s">
        <v>6976</v>
      </c>
      <c r="D7700" s="1">
        <v>36138</v>
      </c>
      <c r="E7700" s="1">
        <v>43456</v>
      </c>
      <c r="F7700" t="s">
        <v>19</v>
      </c>
      <c r="I7700">
        <v>100</v>
      </c>
      <c r="J7700">
        <v>0</v>
      </c>
      <c r="K7700">
        <v>0</v>
      </c>
      <c r="L7700">
        <v>1405</v>
      </c>
      <c r="M7700">
        <v>1405</v>
      </c>
      <c r="N7700" t="s">
        <v>20</v>
      </c>
      <c r="O7700" t="s">
        <v>6977</v>
      </c>
      <c r="P7700" t="s">
        <v>28</v>
      </c>
      <c r="Q7700" t="s">
        <v>34233</v>
      </c>
      <c r="R7700" t="s">
        <v>34233</v>
      </c>
      <c r="S7700" t="s">
        <v>32628</v>
      </c>
      <c r="T7700" t="s">
        <v>34349</v>
      </c>
      <c r="U7700" t="s">
        <v>32634</v>
      </c>
      <c r="V7700" t="s">
        <v>33357</v>
      </c>
      <c r="X7700">
        <v>2</v>
      </c>
      <c r="AB7700">
        <v>20</v>
      </c>
      <c r="AC7700">
        <v>1</v>
      </c>
      <c r="AD7700" t="str">
        <f t="shared" si="1189"/>
        <v/>
      </c>
      <c r="AE7700" t="str">
        <f t="shared" si="1197"/>
        <v/>
      </c>
      <c r="AF7700" t="str">
        <f t="shared" si="1198"/>
        <v/>
      </c>
      <c r="AG7700">
        <f t="shared" si="1193"/>
        <v>1</v>
      </c>
      <c r="AH7700">
        <f t="shared" si="1191"/>
        <v>2.8</v>
      </c>
      <c r="AI7700">
        <v>0.14499999999999999</v>
      </c>
      <c r="AJ7700">
        <f t="shared" si="1194"/>
        <v>0.40599999999999997</v>
      </c>
      <c r="AK7700" t="str">
        <f t="shared" si="1192"/>
        <v/>
      </c>
      <c r="AL7700" t="str">
        <f t="shared" si="1190"/>
        <v/>
      </c>
    </row>
    <row r="7701" spans="1:39" x14ac:dyDescent="0.2">
      <c r="A7701" t="s">
        <v>6972</v>
      </c>
      <c r="B7701" t="s">
        <v>52</v>
      </c>
      <c r="C7701" t="s">
        <v>6973</v>
      </c>
      <c r="D7701" s="1">
        <v>36138</v>
      </c>
      <c r="E7701" s="1">
        <v>43456</v>
      </c>
      <c r="F7701" t="s">
        <v>19</v>
      </c>
      <c r="I7701">
        <v>100</v>
      </c>
      <c r="J7701">
        <v>0</v>
      </c>
      <c r="K7701">
        <v>0</v>
      </c>
      <c r="L7701">
        <v>994</v>
      </c>
      <c r="M7701">
        <v>994</v>
      </c>
      <c r="N7701" t="s">
        <v>20</v>
      </c>
      <c r="O7701" t="s">
        <v>6974</v>
      </c>
      <c r="P7701" t="s">
        <v>28</v>
      </c>
      <c r="Q7701" t="s">
        <v>34233</v>
      </c>
      <c r="R7701" t="s">
        <v>34233</v>
      </c>
      <c r="S7701" t="s">
        <v>32628</v>
      </c>
      <c r="T7701" t="s">
        <v>34349</v>
      </c>
      <c r="U7701" t="s">
        <v>32634</v>
      </c>
      <c r="V7701" t="s">
        <v>33357</v>
      </c>
      <c r="X7701">
        <v>2</v>
      </c>
      <c r="AB7701">
        <v>20</v>
      </c>
      <c r="AC7701">
        <v>1</v>
      </c>
      <c r="AD7701" t="str">
        <f t="shared" si="1189"/>
        <v/>
      </c>
      <c r="AE7701" t="str">
        <f t="shared" si="1197"/>
        <v/>
      </c>
      <c r="AF7701" t="str">
        <f t="shared" si="1198"/>
        <v/>
      </c>
      <c r="AG7701">
        <f t="shared" si="1193"/>
        <v>1</v>
      </c>
      <c r="AH7701">
        <f t="shared" si="1191"/>
        <v>2.8</v>
      </c>
      <c r="AI7701">
        <v>0.14499999999999999</v>
      </c>
      <c r="AJ7701">
        <f t="shared" si="1194"/>
        <v>0.40599999999999997</v>
      </c>
      <c r="AK7701" t="str">
        <f t="shared" si="1192"/>
        <v/>
      </c>
      <c r="AL7701" t="str">
        <f t="shared" si="1190"/>
        <v/>
      </c>
    </row>
    <row r="7702" spans="1:39" x14ac:dyDescent="0.2">
      <c r="A7702" t="s">
        <v>6969</v>
      </c>
      <c r="B7702" t="s">
        <v>52</v>
      </c>
      <c r="C7702" t="s">
        <v>6970</v>
      </c>
      <c r="D7702" s="1">
        <v>36138</v>
      </c>
      <c r="E7702" s="1">
        <v>43456</v>
      </c>
      <c r="F7702" t="s">
        <v>19</v>
      </c>
      <c r="I7702">
        <v>100</v>
      </c>
      <c r="J7702">
        <v>0</v>
      </c>
      <c r="K7702">
        <v>0</v>
      </c>
      <c r="L7702">
        <v>1839</v>
      </c>
      <c r="M7702">
        <v>1839</v>
      </c>
      <c r="N7702" t="s">
        <v>20</v>
      </c>
      <c r="O7702" t="s">
        <v>6971</v>
      </c>
      <c r="P7702" t="s">
        <v>28</v>
      </c>
      <c r="Q7702" t="s">
        <v>34233</v>
      </c>
      <c r="R7702" t="s">
        <v>34233</v>
      </c>
      <c r="S7702" t="s">
        <v>32628</v>
      </c>
      <c r="T7702" t="s">
        <v>34349</v>
      </c>
      <c r="U7702" t="s">
        <v>32634</v>
      </c>
      <c r="V7702" t="s">
        <v>33357</v>
      </c>
      <c r="X7702">
        <v>2</v>
      </c>
      <c r="AB7702">
        <v>18</v>
      </c>
      <c r="AC7702">
        <v>1</v>
      </c>
      <c r="AD7702" t="str">
        <f t="shared" si="1189"/>
        <v/>
      </c>
      <c r="AE7702" t="str">
        <f t="shared" si="1197"/>
        <v/>
      </c>
      <c r="AF7702" t="str">
        <f t="shared" si="1198"/>
        <v/>
      </c>
      <c r="AG7702">
        <f t="shared" si="1193"/>
        <v>1</v>
      </c>
      <c r="AH7702">
        <f t="shared" si="1191"/>
        <v>2.8</v>
      </c>
      <c r="AI7702">
        <v>0.14499999999999999</v>
      </c>
      <c r="AJ7702">
        <f t="shared" si="1194"/>
        <v>0.40599999999999997</v>
      </c>
      <c r="AK7702" t="str">
        <f t="shared" si="1192"/>
        <v/>
      </c>
      <c r="AL7702" t="str">
        <f t="shared" si="1190"/>
        <v/>
      </c>
    </row>
    <row r="7703" spans="1:39" x14ac:dyDescent="0.2">
      <c r="A7703" t="s">
        <v>6966</v>
      </c>
      <c r="B7703" t="s">
        <v>52</v>
      </c>
      <c r="C7703" t="s">
        <v>6967</v>
      </c>
      <c r="D7703" s="1">
        <v>36138</v>
      </c>
      <c r="E7703" s="1">
        <v>43456</v>
      </c>
      <c r="F7703" t="s">
        <v>19</v>
      </c>
      <c r="I7703">
        <v>100</v>
      </c>
      <c r="J7703">
        <v>0</v>
      </c>
      <c r="K7703">
        <v>0</v>
      </c>
      <c r="L7703">
        <v>1050</v>
      </c>
      <c r="M7703">
        <v>1050</v>
      </c>
      <c r="N7703" t="s">
        <v>20</v>
      </c>
      <c r="O7703" t="s">
        <v>6968</v>
      </c>
      <c r="P7703" t="s">
        <v>28</v>
      </c>
      <c r="Q7703" t="s">
        <v>34233</v>
      </c>
      <c r="R7703" t="s">
        <v>34233</v>
      </c>
      <c r="S7703" t="s">
        <v>32628</v>
      </c>
      <c r="T7703" t="s">
        <v>34357</v>
      </c>
      <c r="U7703" t="s">
        <v>32634</v>
      </c>
      <c r="V7703" t="s">
        <v>33357</v>
      </c>
      <c r="X7703">
        <v>2</v>
      </c>
      <c r="AB7703">
        <v>20</v>
      </c>
      <c r="AC7703">
        <v>1</v>
      </c>
      <c r="AD7703" t="str">
        <f t="shared" si="1189"/>
        <v/>
      </c>
      <c r="AE7703" t="str">
        <f t="shared" si="1197"/>
        <v/>
      </c>
      <c r="AF7703" t="str">
        <f t="shared" si="1198"/>
        <v/>
      </c>
      <c r="AG7703">
        <f t="shared" si="1193"/>
        <v>1</v>
      </c>
      <c r="AH7703">
        <f t="shared" si="1191"/>
        <v>2.8</v>
      </c>
      <c r="AI7703">
        <v>0.14499999999999999</v>
      </c>
      <c r="AJ7703">
        <f t="shared" si="1194"/>
        <v>0.40599999999999997</v>
      </c>
      <c r="AK7703" t="str">
        <f t="shared" si="1192"/>
        <v/>
      </c>
      <c r="AL7703" t="str">
        <f t="shared" si="1190"/>
        <v/>
      </c>
    </row>
    <row r="7704" spans="1:39" x14ac:dyDescent="0.2">
      <c r="A7704" t="s">
        <v>6903</v>
      </c>
      <c r="B7704" t="s">
        <v>52</v>
      </c>
      <c r="C7704" t="s">
        <v>6904</v>
      </c>
      <c r="D7704" s="1">
        <v>36138</v>
      </c>
      <c r="E7704" s="1">
        <v>43456</v>
      </c>
      <c r="F7704" t="s">
        <v>19</v>
      </c>
      <c r="I7704">
        <v>100</v>
      </c>
      <c r="J7704">
        <v>0</v>
      </c>
      <c r="K7704">
        <v>0</v>
      </c>
      <c r="L7704">
        <v>1434</v>
      </c>
      <c r="M7704">
        <v>1434</v>
      </c>
      <c r="N7704" t="s">
        <v>20</v>
      </c>
      <c r="O7704" t="s">
        <v>6905</v>
      </c>
      <c r="P7704" t="s">
        <v>28</v>
      </c>
      <c r="Q7704" t="s">
        <v>34233</v>
      </c>
      <c r="R7704" t="s">
        <v>34233</v>
      </c>
      <c r="S7704" t="s">
        <v>33797</v>
      </c>
      <c r="T7704" t="s">
        <v>34349</v>
      </c>
      <c r="U7704" t="s">
        <v>32634</v>
      </c>
      <c r="V7704" t="s">
        <v>33357</v>
      </c>
      <c r="X7704">
        <v>2</v>
      </c>
      <c r="AB7704">
        <v>20</v>
      </c>
      <c r="AC7704">
        <v>1</v>
      </c>
      <c r="AD7704" t="str">
        <f t="shared" si="1189"/>
        <v/>
      </c>
      <c r="AE7704" t="str">
        <f t="shared" si="1197"/>
        <v/>
      </c>
      <c r="AF7704" t="str">
        <f t="shared" si="1198"/>
        <v/>
      </c>
      <c r="AG7704">
        <f t="shared" si="1193"/>
        <v>1</v>
      </c>
      <c r="AH7704">
        <f t="shared" si="1191"/>
        <v>2.8</v>
      </c>
      <c r="AI7704">
        <v>0.14499999999999999</v>
      </c>
      <c r="AJ7704">
        <f t="shared" si="1194"/>
        <v>0.40599999999999997</v>
      </c>
      <c r="AK7704" t="str">
        <f t="shared" si="1192"/>
        <v/>
      </c>
      <c r="AL7704" t="str">
        <f t="shared" si="1190"/>
        <v/>
      </c>
    </row>
    <row r="7705" spans="1:39" x14ac:dyDescent="0.2">
      <c r="A7705" t="s">
        <v>27487</v>
      </c>
      <c r="B7705" t="s">
        <v>52</v>
      </c>
      <c r="C7705" t="s">
        <v>27488</v>
      </c>
      <c r="D7705" s="1">
        <v>41954</v>
      </c>
      <c r="E7705" s="1">
        <v>44546</v>
      </c>
      <c r="F7705" t="s">
        <v>26</v>
      </c>
      <c r="I7705">
        <v>100</v>
      </c>
      <c r="J7705">
        <v>0</v>
      </c>
      <c r="K7705">
        <v>0</v>
      </c>
      <c r="L7705">
        <v>13592</v>
      </c>
      <c r="M7705">
        <v>13592</v>
      </c>
      <c r="N7705" t="s">
        <v>20</v>
      </c>
      <c r="O7705" t="s">
        <v>27489</v>
      </c>
      <c r="P7705" t="s">
        <v>44</v>
      </c>
      <c r="Q7705" t="s">
        <v>34233</v>
      </c>
      <c r="R7705" t="s">
        <v>34233</v>
      </c>
      <c r="S7705" t="s">
        <v>34233</v>
      </c>
      <c r="T7705" t="s">
        <v>34233</v>
      </c>
      <c r="AD7705" t="str">
        <f t="shared" si="1189"/>
        <v/>
      </c>
      <c r="AE7705" t="str">
        <f t="shared" si="1197"/>
        <v/>
      </c>
      <c r="AF7705" t="str">
        <f t="shared" si="1198"/>
        <v/>
      </c>
      <c r="AG7705" t="str">
        <f t="shared" si="1193"/>
        <v/>
      </c>
      <c r="AH7705" t="str">
        <f t="shared" si="1191"/>
        <v/>
      </c>
      <c r="AI7705">
        <v>0.14499999999999999</v>
      </c>
      <c r="AJ7705" t="str">
        <f t="shared" si="1194"/>
        <v/>
      </c>
      <c r="AK7705" t="str">
        <f t="shared" si="1192"/>
        <v/>
      </c>
      <c r="AL7705" t="str">
        <f t="shared" si="1190"/>
        <v/>
      </c>
    </row>
    <row r="7706" spans="1:39" x14ac:dyDescent="0.2">
      <c r="A7706" t="s">
        <v>7489</v>
      </c>
      <c r="B7706" t="s">
        <v>52</v>
      </c>
      <c r="C7706" t="s">
        <v>7490</v>
      </c>
      <c r="D7706" s="1">
        <v>36157</v>
      </c>
      <c r="E7706" s="1">
        <v>44594</v>
      </c>
      <c r="F7706" t="s">
        <v>19</v>
      </c>
      <c r="I7706">
        <v>100</v>
      </c>
      <c r="J7706">
        <v>0</v>
      </c>
      <c r="K7706">
        <v>0</v>
      </c>
      <c r="L7706">
        <v>2410</v>
      </c>
      <c r="M7706">
        <v>2410</v>
      </c>
      <c r="N7706" t="s">
        <v>20</v>
      </c>
      <c r="O7706" t="s">
        <v>7491</v>
      </c>
      <c r="P7706" t="s">
        <v>28</v>
      </c>
      <c r="Q7706" t="s">
        <v>34233</v>
      </c>
      <c r="R7706" t="s">
        <v>34233</v>
      </c>
      <c r="S7706" t="s">
        <v>33797</v>
      </c>
      <c r="T7706" t="s">
        <v>34349</v>
      </c>
      <c r="AD7706" t="str">
        <f t="shared" si="1189"/>
        <v/>
      </c>
      <c r="AE7706" t="str">
        <f t="shared" si="1197"/>
        <v/>
      </c>
      <c r="AF7706" t="str">
        <f t="shared" si="1198"/>
        <v/>
      </c>
      <c r="AG7706" s="17">
        <v>1</v>
      </c>
      <c r="AH7706">
        <f t="shared" si="1191"/>
        <v>2.8</v>
      </c>
      <c r="AI7706">
        <v>0.14499999999999999</v>
      </c>
      <c r="AJ7706">
        <f t="shared" si="1194"/>
        <v>0.40599999999999997</v>
      </c>
      <c r="AK7706" t="str">
        <f t="shared" si="1192"/>
        <v/>
      </c>
      <c r="AL7706" t="str">
        <f t="shared" si="1190"/>
        <v/>
      </c>
    </row>
    <row r="7707" spans="1:39" x14ac:dyDescent="0.2">
      <c r="A7707" t="s">
        <v>12407</v>
      </c>
      <c r="B7707" t="s">
        <v>52</v>
      </c>
      <c r="C7707" t="s">
        <v>12408</v>
      </c>
      <c r="D7707" s="1">
        <v>36719</v>
      </c>
      <c r="E7707" s="1">
        <v>43456</v>
      </c>
      <c r="F7707" t="s">
        <v>19</v>
      </c>
      <c r="I7707">
        <v>100</v>
      </c>
      <c r="J7707">
        <v>0</v>
      </c>
      <c r="K7707">
        <v>0</v>
      </c>
      <c r="L7707">
        <v>1203</v>
      </c>
      <c r="M7707">
        <v>1203</v>
      </c>
      <c r="N7707" t="s">
        <v>20</v>
      </c>
      <c r="O7707" t="s">
        <v>12409</v>
      </c>
      <c r="P7707" t="s">
        <v>28</v>
      </c>
      <c r="Q7707" t="s">
        <v>34256</v>
      </c>
      <c r="R7707" t="s">
        <v>33783</v>
      </c>
      <c r="S7707" t="s">
        <v>32628</v>
      </c>
      <c r="T7707" t="s">
        <v>32634</v>
      </c>
      <c r="U7707" t="s">
        <v>32634</v>
      </c>
      <c r="V7707" t="s">
        <v>33358</v>
      </c>
      <c r="W7707">
        <v>240</v>
      </c>
      <c r="X7707">
        <v>2</v>
      </c>
      <c r="Y7707" t="s">
        <v>32654</v>
      </c>
      <c r="AA7707">
        <v>8.5</v>
      </c>
      <c r="AB7707">
        <v>10</v>
      </c>
      <c r="AC7707">
        <v>1</v>
      </c>
      <c r="AD7707" t="str">
        <f t="shared" si="1189"/>
        <v/>
      </c>
      <c r="AE7707" t="str">
        <f t="shared" si="1197"/>
        <v/>
      </c>
      <c r="AF7707" t="str">
        <f t="shared" si="1198"/>
        <v/>
      </c>
      <c r="AG7707">
        <f>IF((S7707&lt;&gt;"tühi")*(AC7707&lt;&gt;""),AC7707,"")</f>
        <v>1</v>
      </c>
      <c r="AH7707">
        <f t="shared" si="1191"/>
        <v>2.8</v>
      </c>
      <c r="AI7707">
        <v>0.14499999999999999</v>
      </c>
      <c r="AJ7707">
        <f t="shared" si="1194"/>
        <v>0.40599999999999997</v>
      </c>
      <c r="AK7707" t="str">
        <f t="shared" si="1192"/>
        <v/>
      </c>
      <c r="AL7707" t="str">
        <f t="shared" si="1190"/>
        <v/>
      </c>
      <c r="AM7707" t="s">
        <v>34799</v>
      </c>
    </row>
    <row r="7708" spans="1:39" x14ac:dyDescent="0.2">
      <c r="A7708" t="s">
        <v>18948</v>
      </c>
      <c r="B7708" t="s">
        <v>52</v>
      </c>
      <c r="C7708" t="s">
        <v>18949</v>
      </c>
      <c r="D7708" s="1">
        <v>38029</v>
      </c>
      <c r="E7708" s="1">
        <v>43456</v>
      </c>
      <c r="F7708" t="s">
        <v>19</v>
      </c>
      <c r="I7708">
        <v>100</v>
      </c>
      <c r="J7708">
        <v>0</v>
      </c>
      <c r="K7708">
        <v>0</v>
      </c>
      <c r="L7708">
        <v>1492</v>
      </c>
      <c r="M7708">
        <v>1492</v>
      </c>
      <c r="N7708" t="s">
        <v>20</v>
      </c>
      <c r="O7708" t="s">
        <v>18950</v>
      </c>
      <c r="P7708" t="s">
        <v>28</v>
      </c>
      <c r="Q7708" t="s">
        <v>34233</v>
      </c>
      <c r="R7708" t="s">
        <v>34233</v>
      </c>
      <c r="S7708" t="s">
        <v>33800</v>
      </c>
      <c r="T7708" t="s">
        <v>34349</v>
      </c>
      <c r="AD7708" t="str">
        <f t="shared" si="1189"/>
        <v/>
      </c>
      <c r="AE7708" t="str">
        <f t="shared" si="1197"/>
        <v/>
      </c>
      <c r="AF7708" t="str">
        <f t="shared" si="1198"/>
        <v/>
      </c>
      <c r="AG7708" s="17">
        <v>1</v>
      </c>
      <c r="AH7708">
        <f t="shared" si="1191"/>
        <v>2.8</v>
      </c>
      <c r="AI7708">
        <v>0.14499999999999999</v>
      </c>
      <c r="AJ7708">
        <f t="shared" si="1194"/>
        <v>0.40599999999999997</v>
      </c>
      <c r="AK7708" t="str">
        <f t="shared" si="1192"/>
        <v/>
      </c>
      <c r="AL7708" t="str">
        <f t="shared" si="1190"/>
        <v/>
      </c>
    </row>
    <row r="7709" spans="1:39" x14ac:dyDescent="0.2">
      <c r="A7709" t="s">
        <v>12410</v>
      </c>
      <c r="B7709" t="s">
        <v>52</v>
      </c>
      <c r="C7709" t="s">
        <v>12411</v>
      </c>
      <c r="D7709" s="1">
        <v>36719</v>
      </c>
      <c r="E7709" s="1">
        <v>44546</v>
      </c>
      <c r="F7709" t="s">
        <v>19</v>
      </c>
      <c r="I7709">
        <v>100</v>
      </c>
      <c r="J7709">
        <v>0</v>
      </c>
      <c r="K7709">
        <v>0</v>
      </c>
      <c r="L7709">
        <v>1638</v>
      </c>
      <c r="M7709">
        <v>1638</v>
      </c>
      <c r="N7709" t="s">
        <v>20</v>
      </c>
      <c r="O7709" t="s">
        <v>12412</v>
      </c>
      <c r="P7709" t="s">
        <v>28</v>
      </c>
      <c r="Q7709" t="s">
        <v>34233</v>
      </c>
      <c r="R7709" t="s">
        <v>34233</v>
      </c>
      <c r="S7709" t="s">
        <v>33804</v>
      </c>
      <c r="T7709" t="s">
        <v>34349</v>
      </c>
      <c r="U7709" t="s">
        <v>32634</v>
      </c>
      <c r="V7709" t="s">
        <v>33333</v>
      </c>
      <c r="X7709">
        <v>2</v>
      </c>
      <c r="Y7709" t="s">
        <v>32654</v>
      </c>
      <c r="AB7709">
        <v>15</v>
      </c>
      <c r="AC7709">
        <v>1</v>
      </c>
      <c r="AD7709" t="str">
        <f t="shared" si="1189"/>
        <v/>
      </c>
      <c r="AE7709" t="str">
        <f t="shared" si="1197"/>
        <v/>
      </c>
      <c r="AF7709" t="str">
        <f t="shared" si="1198"/>
        <v/>
      </c>
      <c r="AG7709">
        <f>IF((S7709&lt;&gt;"tühi")*(AC7709&lt;&gt;""),AC7709,"")</f>
        <v>1</v>
      </c>
      <c r="AH7709">
        <f t="shared" si="1191"/>
        <v>2.8</v>
      </c>
      <c r="AI7709">
        <v>0.14499999999999999</v>
      </c>
      <c r="AJ7709">
        <f t="shared" si="1194"/>
        <v>0.40599999999999997</v>
      </c>
      <c r="AK7709" t="str">
        <f t="shared" si="1192"/>
        <v/>
      </c>
      <c r="AL7709" t="str">
        <f t="shared" si="1190"/>
        <v/>
      </c>
    </row>
    <row r="7710" spans="1:39" x14ac:dyDescent="0.2">
      <c r="A7710" t="s">
        <v>12413</v>
      </c>
      <c r="B7710" t="s">
        <v>52</v>
      </c>
      <c r="C7710" t="s">
        <v>12414</v>
      </c>
      <c r="D7710" s="1">
        <v>36719</v>
      </c>
      <c r="E7710" s="1">
        <v>44546</v>
      </c>
      <c r="F7710" t="s">
        <v>19</v>
      </c>
      <c r="I7710">
        <v>100</v>
      </c>
      <c r="J7710">
        <v>0</v>
      </c>
      <c r="K7710">
        <v>0</v>
      </c>
      <c r="L7710">
        <v>1962</v>
      </c>
      <c r="M7710">
        <v>1962</v>
      </c>
      <c r="N7710" t="s">
        <v>20</v>
      </c>
      <c r="O7710" t="s">
        <v>12415</v>
      </c>
      <c r="P7710" t="s">
        <v>28</v>
      </c>
      <c r="Q7710" t="s">
        <v>34256</v>
      </c>
      <c r="R7710" t="s">
        <v>33783</v>
      </c>
      <c r="S7710" t="s">
        <v>33942</v>
      </c>
      <c r="T7710" t="s">
        <v>34233</v>
      </c>
      <c r="U7710" t="s">
        <v>32634</v>
      </c>
      <c r="V7710" t="s">
        <v>33333</v>
      </c>
      <c r="X7710">
        <v>2</v>
      </c>
      <c r="Y7710" t="s">
        <v>32654</v>
      </c>
      <c r="AB7710">
        <v>15</v>
      </c>
      <c r="AC7710">
        <v>1</v>
      </c>
      <c r="AD7710" t="str">
        <f t="shared" si="1189"/>
        <v/>
      </c>
      <c r="AE7710">
        <f t="shared" si="1197"/>
        <v>1</v>
      </c>
      <c r="AF7710" t="str">
        <f t="shared" si="1198"/>
        <v/>
      </c>
      <c r="AG7710" t="str">
        <f>IF((S7710&lt;&gt;"tühi")*(AC7710&lt;&gt;""),AC7710,"")</f>
        <v/>
      </c>
      <c r="AH7710" t="str">
        <f t="shared" si="1191"/>
        <v/>
      </c>
      <c r="AI7710">
        <v>0.14499999999999999</v>
      </c>
      <c r="AJ7710" t="str">
        <f t="shared" si="1194"/>
        <v/>
      </c>
      <c r="AK7710">
        <f t="shared" si="1192"/>
        <v>2.8</v>
      </c>
      <c r="AL7710">
        <f t="shared" si="1190"/>
        <v>0.40599999999999997</v>
      </c>
    </row>
    <row r="7711" spans="1:39" x14ac:dyDescent="0.2">
      <c r="A7711" t="s">
        <v>22197</v>
      </c>
      <c r="B7711" t="s">
        <v>52</v>
      </c>
      <c r="C7711" t="s">
        <v>22198</v>
      </c>
      <c r="D7711" s="1">
        <v>38754</v>
      </c>
      <c r="E7711" s="1">
        <v>43456</v>
      </c>
      <c r="F7711" t="s">
        <v>19</v>
      </c>
      <c r="I7711">
        <v>100</v>
      </c>
      <c r="J7711">
        <v>0</v>
      </c>
      <c r="K7711">
        <v>0</v>
      </c>
      <c r="L7711">
        <v>1412</v>
      </c>
      <c r="M7711">
        <v>1412</v>
      </c>
      <c r="N7711" t="s">
        <v>20</v>
      </c>
      <c r="O7711" t="s">
        <v>22199</v>
      </c>
      <c r="P7711" t="s">
        <v>28</v>
      </c>
      <c r="Q7711" t="s">
        <v>34256</v>
      </c>
      <c r="R7711" s="9" t="s">
        <v>33783</v>
      </c>
      <c r="S7711" t="s">
        <v>32628</v>
      </c>
      <c r="T7711" t="s">
        <v>32634</v>
      </c>
      <c r="U7711" t="s">
        <v>32634</v>
      </c>
      <c r="V7711" t="s">
        <v>33359</v>
      </c>
      <c r="W7711">
        <v>200</v>
      </c>
      <c r="X7711">
        <v>2</v>
      </c>
      <c r="Y7711" t="s">
        <v>32654</v>
      </c>
      <c r="AA7711">
        <v>7.5</v>
      </c>
      <c r="AC7711">
        <v>1</v>
      </c>
      <c r="AD7711" t="str">
        <f t="shared" si="1189"/>
        <v/>
      </c>
      <c r="AE7711" t="str">
        <f t="shared" si="1197"/>
        <v/>
      </c>
      <c r="AF7711" t="str">
        <f t="shared" si="1198"/>
        <v/>
      </c>
      <c r="AG7711">
        <f>IF((S7711&lt;&gt;"tühi")*(AC7711&lt;&gt;""),AC7711,"")</f>
        <v>1</v>
      </c>
      <c r="AH7711">
        <f t="shared" si="1191"/>
        <v>2.8</v>
      </c>
      <c r="AI7711">
        <v>0.14499999999999999</v>
      </c>
      <c r="AJ7711">
        <f t="shared" si="1194"/>
        <v>0.40599999999999997</v>
      </c>
      <c r="AK7711" t="str">
        <f t="shared" si="1192"/>
        <v/>
      </c>
      <c r="AL7711" t="str">
        <f t="shared" si="1190"/>
        <v/>
      </c>
      <c r="AM7711" t="s">
        <v>34836</v>
      </c>
    </row>
    <row r="7712" spans="1:39" x14ac:dyDescent="0.2">
      <c r="A7712" t="s">
        <v>8756</v>
      </c>
      <c r="B7712" t="s">
        <v>52</v>
      </c>
      <c r="C7712" t="s">
        <v>8757</v>
      </c>
      <c r="D7712" s="1">
        <v>36209</v>
      </c>
      <c r="E7712" s="1">
        <v>43951</v>
      </c>
      <c r="F7712" t="s">
        <v>19</v>
      </c>
      <c r="I7712">
        <v>100</v>
      </c>
      <c r="J7712">
        <v>0</v>
      </c>
      <c r="K7712">
        <v>0</v>
      </c>
      <c r="L7712">
        <v>1506</v>
      </c>
      <c r="M7712">
        <v>1506</v>
      </c>
      <c r="N7712" t="s">
        <v>20</v>
      </c>
      <c r="O7712" t="s">
        <v>8758</v>
      </c>
      <c r="P7712" t="s">
        <v>28</v>
      </c>
      <c r="Q7712" t="s">
        <v>34233</v>
      </c>
      <c r="R7712" t="s">
        <v>34233</v>
      </c>
      <c r="S7712" t="s">
        <v>32628</v>
      </c>
      <c r="T7712" t="s">
        <v>34354</v>
      </c>
      <c r="U7712" t="s">
        <v>32634</v>
      </c>
      <c r="V7712" t="s">
        <v>33360</v>
      </c>
      <c r="W7712">
        <v>250</v>
      </c>
      <c r="X7712">
        <v>2</v>
      </c>
      <c r="Y7712" t="s">
        <v>32654</v>
      </c>
      <c r="AA7712">
        <v>11</v>
      </c>
      <c r="AB7712">
        <v>20</v>
      </c>
      <c r="AC7712">
        <v>1</v>
      </c>
      <c r="AD7712" t="str">
        <f t="shared" si="1189"/>
        <v/>
      </c>
      <c r="AE7712" t="str">
        <f t="shared" si="1197"/>
        <v/>
      </c>
      <c r="AF7712" t="str">
        <f t="shared" si="1198"/>
        <v/>
      </c>
      <c r="AG7712">
        <f>IF((S7712&lt;&gt;"tühi")*(AC7712&lt;&gt;""),AC7712,"")</f>
        <v>1</v>
      </c>
      <c r="AH7712">
        <f t="shared" si="1191"/>
        <v>2.8</v>
      </c>
      <c r="AI7712">
        <v>0.14499999999999999</v>
      </c>
      <c r="AJ7712">
        <f t="shared" si="1194"/>
        <v>0.40599999999999997</v>
      </c>
      <c r="AK7712" t="str">
        <f t="shared" si="1192"/>
        <v/>
      </c>
      <c r="AL7712" t="str">
        <f t="shared" si="1190"/>
        <v/>
      </c>
    </row>
    <row r="7713" spans="1:39" x14ac:dyDescent="0.2">
      <c r="A7713" t="s">
        <v>2232</v>
      </c>
      <c r="B7713" t="s">
        <v>52</v>
      </c>
      <c r="C7713" t="s">
        <v>2233</v>
      </c>
      <c r="D7713" s="1">
        <v>35718</v>
      </c>
      <c r="E7713" s="1">
        <v>43456</v>
      </c>
      <c r="F7713" t="s">
        <v>19</v>
      </c>
      <c r="I7713">
        <v>100</v>
      </c>
      <c r="J7713">
        <v>0</v>
      </c>
      <c r="K7713">
        <v>0</v>
      </c>
      <c r="L7713">
        <v>1571</v>
      </c>
      <c r="M7713">
        <v>1571</v>
      </c>
      <c r="N7713" t="s">
        <v>20</v>
      </c>
      <c r="O7713" t="s">
        <v>2234</v>
      </c>
      <c r="P7713" t="s">
        <v>28</v>
      </c>
      <c r="Q7713" t="s">
        <v>34233</v>
      </c>
      <c r="R7713" t="s">
        <v>34233</v>
      </c>
      <c r="S7713" t="s">
        <v>32628</v>
      </c>
      <c r="T7713" t="s">
        <v>34349</v>
      </c>
      <c r="AD7713" t="str">
        <f t="shared" si="1189"/>
        <v/>
      </c>
      <c r="AE7713" t="str">
        <f t="shared" si="1197"/>
        <v/>
      </c>
      <c r="AF7713" t="str">
        <f t="shared" si="1198"/>
        <v/>
      </c>
      <c r="AG7713" s="17">
        <v>1</v>
      </c>
      <c r="AH7713">
        <f t="shared" si="1191"/>
        <v>2.8</v>
      </c>
      <c r="AI7713">
        <v>0.14499999999999999</v>
      </c>
      <c r="AJ7713">
        <f t="shared" si="1194"/>
        <v>0.40599999999999997</v>
      </c>
      <c r="AK7713" t="str">
        <f t="shared" si="1192"/>
        <v/>
      </c>
      <c r="AL7713" t="str">
        <f t="shared" si="1190"/>
        <v/>
      </c>
    </row>
    <row r="7714" spans="1:39" x14ac:dyDescent="0.2">
      <c r="A7714" t="s">
        <v>2758</v>
      </c>
      <c r="B7714" t="s">
        <v>52</v>
      </c>
      <c r="C7714" t="s">
        <v>2759</v>
      </c>
      <c r="D7714" s="1">
        <v>35884</v>
      </c>
      <c r="E7714" s="1">
        <v>44546</v>
      </c>
      <c r="F7714" t="s">
        <v>19</v>
      </c>
      <c r="I7714">
        <v>100</v>
      </c>
      <c r="J7714">
        <v>0</v>
      </c>
      <c r="K7714">
        <v>0</v>
      </c>
      <c r="L7714">
        <v>2890</v>
      </c>
      <c r="M7714">
        <v>2890</v>
      </c>
      <c r="N7714" t="s">
        <v>20</v>
      </c>
      <c r="O7714" t="s">
        <v>2760</v>
      </c>
      <c r="P7714" t="s">
        <v>28</v>
      </c>
      <c r="Q7714" t="s">
        <v>34233</v>
      </c>
      <c r="R7714" t="s">
        <v>34233</v>
      </c>
      <c r="S7714" t="s">
        <v>32628</v>
      </c>
      <c r="T7714" t="s">
        <v>34349</v>
      </c>
      <c r="U7714" t="s">
        <v>32634</v>
      </c>
      <c r="V7714" t="s">
        <v>33356</v>
      </c>
      <c r="W7714">
        <v>200</v>
      </c>
      <c r="X7714">
        <v>2</v>
      </c>
      <c r="Y7714" t="s">
        <v>32654</v>
      </c>
      <c r="Z7714">
        <v>400</v>
      </c>
      <c r="AA7714">
        <v>8.5</v>
      </c>
      <c r="AC7714">
        <v>1</v>
      </c>
      <c r="AD7714" t="str">
        <f t="shared" si="1189"/>
        <v/>
      </c>
      <c r="AE7714" t="str">
        <f t="shared" si="1197"/>
        <v/>
      </c>
      <c r="AF7714" t="str">
        <f t="shared" si="1198"/>
        <v/>
      </c>
      <c r="AG7714">
        <f t="shared" ref="AG7714:AG7725" si="1199">IF((S7714&lt;&gt;"tühi")*(AC7714&lt;&gt;""),AC7714,"")</f>
        <v>1</v>
      </c>
      <c r="AH7714">
        <f t="shared" si="1191"/>
        <v>2.8</v>
      </c>
      <c r="AI7714">
        <v>0.14499999999999999</v>
      </c>
      <c r="AJ7714">
        <f t="shared" si="1194"/>
        <v>0.40599999999999997</v>
      </c>
      <c r="AK7714" t="str">
        <f t="shared" si="1192"/>
        <v/>
      </c>
      <c r="AL7714" t="str">
        <f t="shared" si="1190"/>
        <v/>
      </c>
    </row>
    <row r="7715" spans="1:39" x14ac:dyDescent="0.2">
      <c r="A7715" t="s">
        <v>35107</v>
      </c>
      <c r="B7715" t="s">
        <v>52</v>
      </c>
      <c r="C7715" t="s">
        <v>2759</v>
      </c>
      <c r="D7715" s="1">
        <v>35884</v>
      </c>
      <c r="E7715" s="1">
        <v>44546</v>
      </c>
      <c r="F7715" t="s">
        <v>19</v>
      </c>
      <c r="I7715">
        <v>100</v>
      </c>
      <c r="J7715">
        <v>0</v>
      </c>
      <c r="K7715">
        <v>0</v>
      </c>
      <c r="L7715">
        <v>2890</v>
      </c>
      <c r="M7715">
        <v>2890</v>
      </c>
      <c r="N7715" t="s">
        <v>20</v>
      </c>
      <c r="O7715" t="s">
        <v>2760</v>
      </c>
      <c r="P7715" t="s">
        <v>28</v>
      </c>
      <c r="Q7715" t="s">
        <v>34233</v>
      </c>
      <c r="R7715" t="s">
        <v>34233</v>
      </c>
      <c r="S7715" t="s">
        <v>33942</v>
      </c>
      <c r="T7715" t="s">
        <v>34349</v>
      </c>
      <c r="U7715" t="s">
        <v>32634</v>
      </c>
      <c r="V7715" t="s">
        <v>33356</v>
      </c>
      <c r="W7715">
        <v>200</v>
      </c>
      <c r="X7715">
        <v>2</v>
      </c>
      <c r="Y7715" t="s">
        <v>32654</v>
      </c>
      <c r="Z7715">
        <v>400</v>
      </c>
      <c r="AA7715">
        <v>8.5</v>
      </c>
      <c r="AC7715">
        <v>1</v>
      </c>
      <c r="AD7715" t="str">
        <f t="shared" si="1189"/>
        <v/>
      </c>
      <c r="AE7715">
        <f t="shared" si="1197"/>
        <v>1</v>
      </c>
      <c r="AF7715" t="str">
        <f t="shared" si="1198"/>
        <v/>
      </c>
      <c r="AG7715" t="str">
        <f t="shared" si="1199"/>
        <v/>
      </c>
      <c r="AH7715" t="str">
        <f t="shared" si="1191"/>
        <v/>
      </c>
      <c r="AI7715">
        <v>0.14499999999999999</v>
      </c>
      <c r="AJ7715" t="str">
        <f t="shared" si="1194"/>
        <v/>
      </c>
      <c r="AK7715">
        <f t="shared" si="1192"/>
        <v>2.8</v>
      </c>
      <c r="AL7715">
        <f t="shared" si="1190"/>
        <v>0.40599999999999997</v>
      </c>
      <c r="AM7715" t="s">
        <v>34057</v>
      </c>
    </row>
    <row r="7716" spans="1:39" x14ac:dyDescent="0.2">
      <c r="A7716" t="s">
        <v>21704</v>
      </c>
      <c r="B7716" t="s">
        <v>52</v>
      </c>
      <c r="C7716" t="s">
        <v>21705</v>
      </c>
      <c r="D7716" s="1">
        <v>38596</v>
      </c>
      <c r="E7716" s="1">
        <v>43456</v>
      </c>
      <c r="F7716" t="s">
        <v>19</v>
      </c>
      <c r="I7716">
        <v>100</v>
      </c>
      <c r="J7716">
        <v>0</v>
      </c>
      <c r="K7716">
        <v>0</v>
      </c>
      <c r="L7716">
        <v>1810</v>
      </c>
      <c r="M7716">
        <v>1810</v>
      </c>
      <c r="N7716" t="s">
        <v>20</v>
      </c>
      <c r="O7716" t="s">
        <v>21706</v>
      </c>
      <c r="P7716" t="s">
        <v>28</v>
      </c>
      <c r="Q7716" t="s">
        <v>34233</v>
      </c>
      <c r="R7716" t="s">
        <v>34233</v>
      </c>
      <c r="S7716" t="s">
        <v>32628</v>
      </c>
      <c r="T7716" t="s">
        <v>34349</v>
      </c>
      <c r="U7716" t="s">
        <v>32634</v>
      </c>
      <c r="V7716" t="s">
        <v>33356</v>
      </c>
      <c r="W7716">
        <v>200</v>
      </c>
      <c r="X7716">
        <v>2</v>
      </c>
      <c r="Y7716" t="s">
        <v>32654</v>
      </c>
      <c r="Z7716">
        <v>400</v>
      </c>
      <c r="AA7716">
        <v>8.5</v>
      </c>
      <c r="AC7716">
        <v>1</v>
      </c>
      <c r="AD7716" t="str">
        <f t="shared" si="1189"/>
        <v/>
      </c>
      <c r="AE7716" t="str">
        <f t="shared" si="1197"/>
        <v/>
      </c>
      <c r="AF7716" t="str">
        <f t="shared" si="1198"/>
        <v/>
      </c>
      <c r="AG7716">
        <f t="shared" si="1199"/>
        <v>1</v>
      </c>
      <c r="AH7716">
        <f t="shared" si="1191"/>
        <v>2.8</v>
      </c>
      <c r="AI7716">
        <v>0.14499999999999999</v>
      </c>
      <c r="AJ7716">
        <f t="shared" si="1194"/>
        <v>0.40599999999999997</v>
      </c>
      <c r="AK7716" t="str">
        <f t="shared" si="1192"/>
        <v/>
      </c>
      <c r="AL7716" t="str">
        <f t="shared" si="1190"/>
        <v/>
      </c>
      <c r="AM7716" t="s">
        <v>34057</v>
      </c>
    </row>
    <row r="7717" spans="1:39" x14ac:dyDescent="0.2">
      <c r="A7717" t="s">
        <v>13690</v>
      </c>
      <c r="B7717" t="s">
        <v>52</v>
      </c>
      <c r="C7717" t="s">
        <v>13691</v>
      </c>
      <c r="D7717" s="1">
        <v>37061</v>
      </c>
      <c r="E7717" s="1">
        <v>43456</v>
      </c>
      <c r="F7717" t="s">
        <v>19</v>
      </c>
      <c r="I7717">
        <v>100</v>
      </c>
      <c r="J7717">
        <v>0</v>
      </c>
      <c r="K7717">
        <v>0</v>
      </c>
      <c r="L7717">
        <v>1805</v>
      </c>
      <c r="M7717">
        <v>1805</v>
      </c>
      <c r="N7717" t="s">
        <v>20</v>
      </c>
      <c r="O7717" t="s">
        <v>13692</v>
      </c>
      <c r="P7717" t="s">
        <v>28</v>
      </c>
      <c r="Q7717" t="s">
        <v>34233</v>
      </c>
      <c r="R7717" t="s">
        <v>34233</v>
      </c>
      <c r="S7717" t="s">
        <v>32628</v>
      </c>
      <c r="T7717" t="s">
        <v>34349</v>
      </c>
      <c r="U7717" t="s">
        <v>32634</v>
      </c>
      <c r="V7717" t="s">
        <v>33361</v>
      </c>
      <c r="W7717">
        <v>451</v>
      </c>
      <c r="X7717">
        <v>2</v>
      </c>
      <c r="Y7717" t="s">
        <v>32654</v>
      </c>
      <c r="Z7717">
        <v>600</v>
      </c>
      <c r="AB7717">
        <v>25</v>
      </c>
      <c r="AC7717">
        <v>1</v>
      </c>
      <c r="AD7717" t="str">
        <f t="shared" si="1189"/>
        <v/>
      </c>
      <c r="AE7717" t="str">
        <f t="shared" si="1197"/>
        <v/>
      </c>
      <c r="AF7717" t="str">
        <f t="shared" si="1198"/>
        <v/>
      </c>
      <c r="AG7717">
        <f t="shared" si="1199"/>
        <v>1</v>
      </c>
      <c r="AH7717">
        <f t="shared" si="1191"/>
        <v>2.8</v>
      </c>
      <c r="AI7717">
        <v>0.14499999999999999</v>
      </c>
      <c r="AJ7717">
        <f t="shared" si="1194"/>
        <v>0.40599999999999997</v>
      </c>
      <c r="AK7717" t="str">
        <f t="shared" si="1192"/>
        <v/>
      </c>
      <c r="AL7717" t="str">
        <f t="shared" si="1190"/>
        <v/>
      </c>
    </row>
    <row r="7718" spans="1:39" x14ac:dyDescent="0.2">
      <c r="A7718" t="s">
        <v>15354</v>
      </c>
      <c r="B7718" t="s">
        <v>52</v>
      </c>
      <c r="C7718" t="s">
        <v>15355</v>
      </c>
      <c r="D7718" s="1">
        <v>37386</v>
      </c>
      <c r="E7718" s="1">
        <v>43951</v>
      </c>
      <c r="F7718" t="s">
        <v>19</v>
      </c>
      <c r="I7718">
        <v>100</v>
      </c>
      <c r="J7718">
        <v>0</v>
      </c>
      <c r="K7718">
        <v>0</v>
      </c>
      <c r="L7718">
        <v>5053</v>
      </c>
      <c r="M7718">
        <v>5053</v>
      </c>
      <c r="N7718" t="s">
        <v>20</v>
      </c>
      <c r="O7718" t="s">
        <v>15356</v>
      </c>
      <c r="P7718" t="s">
        <v>28</v>
      </c>
      <c r="Q7718" t="s">
        <v>34233</v>
      </c>
      <c r="R7718" t="s">
        <v>34233</v>
      </c>
      <c r="S7718" t="s">
        <v>33797</v>
      </c>
      <c r="T7718" t="s">
        <v>34357</v>
      </c>
      <c r="U7718" t="s">
        <v>32634</v>
      </c>
      <c r="V7718" t="s">
        <v>33336</v>
      </c>
      <c r="W7718">
        <v>800</v>
      </c>
      <c r="X7718">
        <v>3</v>
      </c>
      <c r="Y7718" t="s">
        <v>33362</v>
      </c>
      <c r="Z7718">
        <v>2400</v>
      </c>
      <c r="AA7718">
        <v>8.5</v>
      </c>
      <c r="AB7718">
        <v>16</v>
      </c>
      <c r="AC7718">
        <v>2</v>
      </c>
      <c r="AD7718" t="str">
        <f t="shared" si="1189"/>
        <v/>
      </c>
      <c r="AE7718" t="str">
        <f t="shared" si="1197"/>
        <v/>
      </c>
      <c r="AF7718" t="str">
        <f t="shared" si="1198"/>
        <v/>
      </c>
      <c r="AG7718">
        <f t="shared" si="1199"/>
        <v>2</v>
      </c>
      <c r="AH7718">
        <f t="shared" si="1191"/>
        <v>5.6</v>
      </c>
      <c r="AI7718">
        <v>0.14499999999999999</v>
      </c>
      <c r="AJ7718">
        <f t="shared" si="1194"/>
        <v>0.81199999999999994</v>
      </c>
      <c r="AK7718" t="str">
        <f t="shared" si="1192"/>
        <v/>
      </c>
      <c r="AL7718" t="str">
        <f t="shared" si="1190"/>
        <v/>
      </c>
      <c r="AM7718" t="s">
        <v>34195</v>
      </c>
    </row>
    <row r="7719" spans="1:39" x14ac:dyDescent="0.2">
      <c r="A7719" t="s">
        <v>13290</v>
      </c>
      <c r="B7719" t="s">
        <v>52</v>
      </c>
      <c r="C7719" t="s">
        <v>13291</v>
      </c>
      <c r="D7719" s="1">
        <v>36901</v>
      </c>
      <c r="E7719" s="1">
        <v>43456</v>
      </c>
      <c r="F7719" t="s">
        <v>19</v>
      </c>
      <c r="I7719">
        <v>100</v>
      </c>
      <c r="J7719">
        <v>0</v>
      </c>
      <c r="K7719">
        <v>0</v>
      </c>
      <c r="L7719">
        <v>1794</v>
      </c>
      <c r="M7719">
        <v>1794</v>
      </c>
      <c r="N7719" t="s">
        <v>20</v>
      </c>
      <c r="O7719" t="s">
        <v>13292</v>
      </c>
      <c r="P7719" t="s">
        <v>28</v>
      </c>
      <c r="Q7719" t="s">
        <v>34233</v>
      </c>
      <c r="R7719" t="s">
        <v>34233</v>
      </c>
      <c r="S7719" t="s">
        <v>32628</v>
      </c>
      <c r="T7719" t="s">
        <v>34349</v>
      </c>
      <c r="U7719" t="s">
        <v>32634</v>
      </c>
      <c r="V7719" t="s">
        <v>33361</v>
      </c>
      <c r="W7719">
        <v>448</v>
      </c>
      <c r="X7719">
        <v>2</v>
      </c>
      <c r="Y7719" t="s">
        <v>32654</v>
      </c>
      <c r="Z7719">
        <v>600</v>
      </c>
      <c r="AB7719">
        <v>25</v>
      </c>
      <c r="AC7719">
        <v>1</v>
      </c>
      <c r="AD7719" t="str">
        <f t="shared" ref="AD7719:AD7759" si="1200">IF((S7719="tühi")*(F7719&lt;&gt;"Elamumaa")*(G7719&lt;&gt;"Elamumaa")*(H7719&lt;&gt;"Elamumaa"),IF(Z7719=0,"",Z7719),"")</f>
        <v/>
      </c>
      <c r="AE7719" t="str">
        <f t="shared" si="1197"/>
        <v/>
      </c>
      <c r="AF7719" t="str">
        <f t="shared" si="1198"/>
        <v/>
      </c>
      <c r="AG7719">
        <f t="shared" si="1199"/>
        <v>1</v>
      </c>
      <c r="AH7719">
        <f t="shared" si="1191"/>
        <v>2.8</v>
      </c>
      <c r="AI7719">
        <v>0.14499999999999999</v>
      </c>
      <c r="AJ7719">
        <f t="shared" si="1194"/>
        <v>0.40599999999999997</v>
      </c>
      <c r="AK7719" t="str">
        <f t="shared" si="1192"/>
        <v/>
      </c>
      <c r="AL7719" t="str">
        <f t="shared" si="1190"/>
        <v/>
      </c>
    </row>
    <row r="7720" spans="1:39" x14ac:dyDescent="0.2">
      <c r="A7720" t="s">
        <v>1416</v>
      </c>
      <c r="B7720" t="s">
        <v>52</v>
      </c>
      <c r="C7720" t="s">
        <v>1417</v>
      </c>
      <c r="D7720" s="1">
        <v>35529</v>
      </c>
      <c r="E7720" s="1">
        <v>43951</v>
      </c>
      <c r="F7720" t="s">
        <v>19</v>
      </c>
      <c r="I7720">
        <v>100</v>
      </c>
      <c r="J7720">
        <v>0</v>
      </c>
      <c r="K7720">
        <v>0</v>
      </c>
      <c r="L7720">
        <v>2954</v>
      </c>
      <c r="M7720">
        <v>2954</v>
      </c>
      <c r="N7720" t="s">
        <v>20</v>
      </c>
      <c r="O7720" t="s">
        <v>1418</v>
      </c>
      <c r="P7720" t="s">
        <v>28</v>
      </c>
      <c r="Q7720" t="s">
        <v>34233</v>
      </c>
      <c r="R7720" t="s">
        <v>34233</v>
      </c>
      <c r="S7720" t="s">
        <v>32628</v>
      </c>
      <c r="T7720" t="s">
        <v>34357</v>
      </c>
      <c r="U7720" t="s">
        <v>32634</v>
      </c>
      <c r="V7720" t="s">
        <v>33363</v>
      </c>
      <c r="W7720">
        <v>443</v>
      </c>
      <c r="X7720">
        <v>2</v>
      </c>
      <c r="Y7720" s="5" t="s">
        <v>32661</v>
      </c>
      <c r="AB7720">
        <v>15</v>
      </c>
      <c r="AC7720">
        <v>1</v>
      </c>
      <c r="AD7720" t="str">
        <f t="shared" si="1200"/>
        <v/>
      </c>
      <c r="AE7720" t="str">
        <f t="shared" si="1197"/>
        <v/>
      </c>
      <c r="AF7720" t="str">
        <f t="shared" si="1198"/>
        <v/>
      </c>
      <c r="AG7720">
        <f t="shared" si="1199"/>
        <v>1</v>
      </c>
      <c r="AH7720">
        <f t="shared" si="1191"/>
        <v>2.8</v>
      </c>
      <c r="AI7720">
        <v>0.14499999999999999</v>
      </c>
      <c r="AJ7720">
        <f t="shared" si="1194"/>
        <v>0.40599999999999997</v>
      </c>
      <c r="AK7720" t="str">
        <f t="shared" si="1192"/>
        <v/>
      </c>
      <c r="AL7720" t="str">
        <f t="shared" si="1190"/>
        <v/>
      </c>
    </row>
    <row r="7721" spans="1:39" x14ac:dyDescent="0.2">
      <c r="A7721" t="s">
        <v>20573</v>
      </c>
      <c r="B7721" t="s">
        <v>52</v>
      </c>
      <c r="C7721" t="s">
        <v>20574</v>
      </c>
      <c r="D7721" s="1">
        <v>38411</v>
      </c>
      <c r="E7721" s="1">
        <v>43456</v>
      </c>
      <c r="F7721" t="s">
        <v>19</v>
      </c>
      <c r="I7721">
        <v>100</v>
      </c>
      <c r="J7721">
        <v>0</v>
      </c>
      <c r="K7721">
        <v>0</v>
      </c>
      <c r="L7721">
        <v>1403</v>
      </c>
      <c r="M7721">
        <v>1403</v>
      </c>
      <c r="N7721" t="s">
        <v>20</v>
      </c>
      <c r="O7721" t="s">
        <v>20575</v>
      </c>
      <c r="P7721" t="s">
        <v>28</v>
      </c>
      <c r="Q7721" t="s">
        <v>34233</v>
      </c>
      <c r="R7721" t="s">
        <v>34233</v>
      </c>
      <c r="S7721" t="s">
        <v>32628</v>
      </c>
      <c r="T7721" t="s">
        <v>34357</v>
      </c>
      <c r="U7721" t="s">
        <v>32634</v>
      </c>
      <c r="V7721" t="s">
        <v>33337</v>
      </c>
      <c r="X7721">
        <v>2</v>
      </c>
      <c r="Y7721" t="s">
        <v>32661</v>
      </c>
      <c r="AA7721">
        <v>11</v>
      </c>
      <c r="AB7721">
        <v>15</v>
      </c>
      <c r="AC7721">
        <v>1</v>
      </c>
      <c r="AD7721" t="str">
        <f t="shared" si="1200"/>
        <v/>
      </c>
      <c r="AE7721" t="str">
        <f t="shared" si="1197"/>
        <v/>
      </c>
      <c r="AF7721" t="str">
        <f t="shared" si="1198"/>
        <v/>
      </c>
      <c r="AG7721">
        <f t="shared" si="1199"/>
        <v>1</v>
      </c>
      <c r="AH7721">
        <f t="shared" si="1191"/>
        <v>2.8</v>
      </c>
      <c r="AI7721">
        <v>0.14499999999999999</v>
      </c>
      <c r="AJ7721">
        <f t="shared" si="1194"/>
        <v>0.40599999999999997</v>
      </c>
      <c r="AK7721" t="str">
        <f t="shared" si="1192"/>
        <v/>
      </c>
      <c r="AL7721" t="str">
        <f t="shared" si="1190"/>
        <v/>
      </c>
    </row>
    <row r="7722" spans="1:39" x14ac:dyDescent="0.2">
      <c r="A7722" t="s">
        <v>20570</v>
      </c>
      <c r="B7722" t="s">
        <v>52</v>
      </c>
      <c r="C7722" t="s">
        <v>20571</v>
      </c>
      <c r="D7722" s="1">
        <v>38411</v>
      </c>
      <c r="E7722" s="1">
        <v>43456</v>
      </c>
      <c r="F7722" t="s">
        <v>19</v>
      </c>
      <c r="I7722">
        <v>100</v>
      </c>
      <c r="J7722">
        <v>0</v>
      </c>
      <c r="K7722">
        <v>0</v>
      </c>
      <c r="L7722">
        <v>1250</v>
      </c>
      <c r="M7722">
        <v>1250</v>
      </c>
      <c r="N7722" t="s">
        <v>20</v>
      </c>
      <c r="O7722" t="s">
        <v>20572</v>
      </c>
      <c r="P7722" t="s">
        <v>28</v>
      </c>
      <c r="Q7722" t="s">
        <v>34233</v>
      </c>
      <c r="R7722" t="s">
        <v>34233</v>
      </c>
      <c r="S7722" t="s">
        <v>33797</v>
      </c>
      <c r="T7722" t="s">
        <v>34357</v>
      </c>
      <c r="U7722" t="s">
        <v>32634</v>
      </c>
      <c r="V7722" t="s">
        <v>33337</v>
      </c>
      <c r="X7722">
        <v>2</v>
      </c>
      <c r="Y7722" t="s">
        <v>32661</v>
      </c>
      <c r="AA7722">
        <v>11</v>
      </c>
      <c r="AB7722">
        <v>15</v>
      </c>
      <c r="AC7722">
        <v>1</v>
      </c>
      <c r="AD7722" t="str">
        <f t="shared" si="1200"/>
        <v/>
      </c>
      <c r="AE7722" t="str">
        <f t="shared" si="1197"/>
        <v/>
      </c>
      <c r="AF7722" t="str">
        <f t="shared" si="1198"/>
        <v/>
      </c>
      <c r="AG7722">
        <f t="shared" si="1199"/>
        <v>1</v>
      </c>
      <c r="AH7722">
        <f t="shared" si="1191"/>
        <v>2.8</v>
      </c>
      <c r="AI7722">
        <v>0.14499999999999999</v>
      </c>
      <c r="AJ7722">
        <f t="shared" si="1194"/>
        <v>0.40599999999999997</v>
      </c>
      <c r="AK7722" t="str">
        <f t="shared" si="1192"/>
        <v/>
      </c>
      <c r="AL7722" t="str">
        <f t="shared" si="1190"/>
        <v/>
      </c>
    </row>
    <row r="7723" spans="1:39" x14ac:dyDescent="0.2">
      <c r="A7723" t="s">
        <v>20567</v>
      </c>
      <c r="B7723" t="s">
        <v>52</v>
      </c>
      <c r="C7723" t="s">
        <v>20568</v>
      </c>
      <c r="D7723" s="1">
        <v>38411</v>
      </c>
      <c r="E7723" s="1">
        <v>43521</v>
      </c>
      <c r="F7723" t="s">
        <v>19</v>
      </c>
      <c r="G7723" t="s">
        <v>20562</v>
      </c>
      <c r="I7723">
        <v>95</v>
      </c>
      <c r="J7723">
        <v>5</v>
      </c>
      <c r="K7723">
        <v>0</v>
      </c>
      <c r="L7723">
        <v>1250</v>
      </c>
      <c r="M7723">
        <v>1250</v>
      </c>
      <c r="N7723" t="s">
        <v>20</v>
      </c>
      <c r="O7723" t="s">
        <v>20569</v>
      </c>
      <c r="P7723" t="s">
        <v>28</v>
      </c>
      <c r="Q7723" t="s">
        <v>34256</v>
      </c>
      <c r="R7723" t="s">
        <v>33783</v>
      </c>
      <c r="S7723" t="s">
        <v>32628</v>
      </c>
      <c r="T7723" t="s">
        <v>34233</v>
      </c>
      <c r="U7723" t="s">
        <v>32634</v>
      </c>
      <c r="V7723" t="s">
        <v>33364</v>
      </c>
      <c r="W7723">
        <v>250</v>
      </c>
      <c r="X7723">
        <v>2</v>
      </c>
      <c r="Y7723" t="s">
        <v>32661</v>
      </c>
      <c r="AA7723">
        <v>8.5</v>
      </c>
      <c r="AB7723">
        <v>15</v>
      </c>
      <c r="AC7723">
        <v>1</v>
      </c>
      <c r="AD7723" t="str">
        <f t="shared" si="1200"/>
        <v/>
      </c>
      <c r="AE7723" t="str">
        <f t="shared" si="1197"/>
        <v/>
      </c>
      <c r="AF7723" t="str">
        <f t="shared" si="1198"/>
        <v/>
      </c>
      <c r="AG7723">
        <f t="shared" si="1199"/>
        <v>1</v>
      </c>
      <c r="AH7723">
        <f t="shared" si="1191"/>
        <v>2.8</v>
      </c>
      <c r="AI7723">
        <v>0.14499999999999999</v>
      </c>
      <c r="AJ7723">
        <f t="shared" si="1194"/>
        <v>0.40599999999999997</v>
      </c>
      <c r="AK7723" t="str">
        <f t="shared" si="1192"/>
        <v/>
      </c>
      <c r="AL7723" t="str">
        <f t="shared" ref="AL7723:AL7786" si="1201">IF(COUNTBLANK(AK7723),"",AK7723*AI7723)</f>
        <v/>
      </c>
    </row>
    <row r="7724" spans="1:39" x14ac:dyDescent="0.2">
      <c r="A7724" t="s">
        <v>30986</v>
      </c>
      <c r="B7724" t="s">
        <v>52</v>
      </c>
      <c r="C7724" t="s">
        <v>30987</v>
      </c>
      <c r="D7724" s="1">
        <v>43845</v>
      </c>
      <c r="E7724" s="1">
        <v>43845</v>
      </c>
      <c r="F7724" t="s">
        <v>19</v>
      </c>
      <c r="I7724">
        <v>100</v>
      </c>
      <c r="J7724">
        <v>0</v>
      </c>
      <c r="K7724">
        <v>0</v>
      </c>
      <c r="L7724">
        <v>1323</v>
      </c>
      <c r="M7724">
        <v>1323</v>
      </c>
      <c r="N7724" t="s">
        <v>20</v>
      </c>
      <c r="O7724" t="s">
        <v>30988</v>
      </c>
      <c r="P7724" t="s">
        <v>28</v>
      </c>
      <c r="Q7724" t="s">
        <v>34233</v>
      </c>
      <c r="R7724" t="s">
        <v>34233</v>
      </c>
      <c r="S7724" t="s">
        <v>32628</v>
      </c>
      <c r="T7724" t="s">
        <v>34357</v>
      </c>
      <c r="U7724" t="s">
        <v>32634</v>
      </c>
      <c r="V7724" t="s">
        <v>33365</v>
      </c>
      <c r="W7724">
        <v>260</v>
      </c>
      <c r="X7724">
        <v>2</v>
      </c>
      <c r="Y7724" t="s">
        <v>32661</v>
      </c>
      <c r="AA7724">
        <v>8.5</v>
      </c>
      <c r="AC7724">
        <v>1</v>
      </c>
      <c r="AD7724" t="str">
        <f t="shared" si="1200"/>
        <v/>
      </c>
      <c r="AE7724" t="str">
        <f t="shared" si="1197"/>
        <v/>
      </c>
      <c r="AF7724" t="str">
        <f t="shared" si="1198"/>
        <v/>
      </c>
      <c r="AG7724">
        <f t="shared" si="1199"/>
        <v>1</v>
      </c>
      <c r="AH7724">
        <f t="shared" si="1191"/>
        <v>2.8</v>
      </c>
      <c r="AI7724">
        <v>0.14499999999999999</v>
      </c>
      <c r="AJ7724">
        <f t="shared" si="1194"/>
        <v>0.40599999999999997</v>
      </c>
      <c r="AK7724" t="str">
        <f t="shared" si="1192"/>
        <v/>
      </c>
      <c r="AL7724" t="str">
        <f t="shared" si="1201"/>
        <v/>
      </c>
    </row>
    <row r="7725" spans="1:39" x14ac:dyDescent="0.2">
      <c r="A7725" t="s">
        <v>30980</v>
      </c>
      <c r="B7725" t="s">
        <v>52</v>
      </c>
      <c r="C7725" t="s">
        <v>30981</v>
      </c>
      <c r="D7725" s="1">
        <v>43845</v>
      </c>
      <c r="E7725" s="1">
        <v>44546</v>
      </c>
      <c r="F7725" t="s">
        <v>19</v>
      </c>
      <c r="I7725">
        <v>100</v>
      </c>
      <c r="J7725">
        <v>0</v>
      </c>
      <c r="K7725">
        <v>0</v>
      </c>
      <c r="L7725">
        <v>1566</v>
      </c>
      <c r="M7725">
        <v>1566</v>
      </c>
      <c r="N7725" t="s">
        <v>20</v>
      </c>
      <c r="O7725" t="s">
        <v>30982</v>
      </c>
      <c r="P7725" t="s">
        <v>28</v>
      </c>
      <c r="Q7725" t="s">
        <v>34233</v>
      </c>
      <c r="R7725" t="s">
        <v>34233</v>
      </c>
      <c r="S7725" t="s">
        <v>33942</v>
      </c>
      <c r="T7725" t="s">
        <v>34233</v>
      </c>
      <c r="U7725" t="s">
        <v>32634</v>
      </c>
      <c r="V7725" t="s">
        <v>33365</v>
      </c>
      <c r="W7725">
        <v>300</v>
      </c>
      <c r="X7725">
        <v>2</v>
      </c>
      <c r="Y7725" t="s">
        <v>32661</v>
      </c>
      <c r="AA7725">
        <v>8.5</v>
      </c>
      <c r="AC7725">
        <v>1</v>
      </c>
      <c r="AD7725" t="str">
        <f t="shared" si="1200"/>
        <v/>
      </c>
      <c r="AE7725">
        <f t="shared" si="1197"/>
        <v>1</v>
      </c>
      <c r="AF7725" t="str">
        <f t="shared" si="1198"/>
        <v/>
      </c>
      <c r="AG7725" t="str">
        <f t="shared" si="1199"/>
        <v/>
      </c>
      <c r="AH7725" t="str">
        <f t="shared" si="1191"/>
        <v/>
      </c>
      <c r="AI7725">
        <v>0.14499999999999999</v>
      </c>
      <c r="AJ7725" t="str">
        <f t="shared" si="1194"/>
        <v/>
      </c>
      <c r="AK7725">
        <f t="shared" si="1192"/>
        <v>2.8</v>
      </c>
      <c r="AL7725">
        <f t="shared" si="1201"/>
        <v>0.40599999999999997</v>
      </c>
    </row>
    <row r="7726" spans="1:39" x14ac:dyDescent="0.2">
      <c r="A7726" t="s">
        <v>11565</v>
      </c>
      <c r="B7726" t="s">
        <v>52</v>
      </c>
      <c r="C7726" t="s">
        <v>11566</v>
      </c>
      <c r="D7726" s="1">
        <v>36545</v>
      </c>
      <c r="E7726" s="1">
        <v>43456</v>
      </c>
      <c r="F7726" t="s">
        <v>19</v>
      </c>
      <c r="I7726">
        <v>100</v>
      </c>
      <c r="J7726">
        <v>0</v>
      </c>
      <c r="K7726">
        <v>0</v>
      </c>
      <c r="L7726">
        <v>1576</v>
      </c>
      <c r="M7726">
        <v>1576</v>
      </c>
      <c r="N7726" t="s">
        <v>20</v>
      </c>
      <c r="O7726" t="s">
        <v>11567</v>
      </c>
      <c r="P7726" t="s">
        <v>28</v>
      </c>
      <c r="Q7726" t="s">
        <v>34233</v>
      </c>
      <c r="R7726" t="s">
        <v>34233</v>
      </c>
      <c r="S7726" t="s">
        <v>32628</v>
      </c>
      <c r="T7726" t="s">
        <v>34357</v>
      </c>
      <c r="AD7726" t="str">
        <f t="shared" si="1200"/>
        <v/>
      </c>
      <c r="AE7726" t="str">
        <f t="shared" si="1197"/>
        <v/>
      </c>
      <c r="AF7726" t="str">
        <f t="shared" si="1198"/>
        <v/>
      </c>
      <c r="AG7726" s="17">
        <v>1</v>
      </c>
      <c r="AH7726">
        <f t="shared" si="1191"/>
        <v>2.8</v>
      </c>
      <c r="AI7726">
        <v>0.14499999999999999</v>
      </c>
      <c r="AJ7726">
        <f t="shared" si="1194"/>
        <v>0.40599999999999997</v>
      </c>
      <c r="AK7726" t="str">
        <f t="shared" si="1192"/>
        <v/>
      </c>
      <c r="AL7726" t="str">
        <f t="shared" si="1201"/>
        <v/>
      </c>
    </row>
    <row r="7727" spans="1:39" x14ac:dyDescent="0.2">
      <c r="A7727" t="s">
        <v>20564</v>
      </c>
      <c r="B7727" t="s">
        <v>52</v>
      </c>
      <c r="C7727" t="s">
        <v>20565</v>
      </c>
      <c r="D7727" s="1">
        <v>38411</v>
      </c>
      <c r="E7727" s="1">
        <v>43456</v>
      </c>
      <c r="F7727" t="s">
        <v>19</v>
      </c>
      <c r="G7727" t="s">
        <v>20562</v>
      </c>
      <c r="I7727">
        <v>95</v>
      </c>
      <c r="J7727">
        <v>5</v>
      </c>
      <c r="K7727">
        <v>0</v>
      </c>
      <c r="L7727">
        <v>1253</v>
      </c>
      <c r="M7727">
        <v>1253</v>
      </c>
      <c r="N7727" t="s">
        <v>20</v>
      </c>
      <c r="O7727" t="s">
        <v>20566</v>
      </c>
      <c r="P7727" t="s">
        <v>28</v>
      </c>
      <c r="Q7727" t="s">
        <v>34233</v>
      </c>
      <c r="R7727" t="s">
        <v>34233</v>
      </c>
      <c r="S7727" t="s">
        <v>32628</v>
      </c>
      <c r="T7727" t="s">
        <v>34382</v>
      </c>
      <c r="U7727" t="s">
        <v>32634</v>
      </c>
      <c r="V7727" t="s">
        <v>33337</v>
      </c>
      <c r="X7727">
        <v>2</v>
      </c>
      <c r="Y7727" t="s">
        <v>32661</v>
      </c>
      <c r="AA7727">
        <v>11</v>
      </c>
      <c r="AB7727">
        <v>15</v>
      </c>
      <c r="AC7727">
        <v>1</v>
      </c>
      <c r="AD7727" t="str">
        <f t="shared" si="1200"/>
        <v/>
      </c>
      <c r="AE7727" t="str">
        <f t="shared" si="1197"/>
        <v/>
      </c>
      <c r="AF7727" t="str">
        <f t="shared" si="1198"/>
        <v/>
      </c>
      <c r="AG7727">
        <f>IF((S7727&lt;&gt;"tühi")*(AC7727&lt;&gt;""),AC7727,"")</f>
        <v>1</v>
      </c>
      <c r="AH7727">
        <f t="shared" si="1191"/>
        <v>2.8</v>
      </c>
      <c r="AI7727">
        <v>0.14499999999999999</v>
      </c>
      <c r="AJ7727">
        <f t="shared" si="1194"/>
        <v>0.40599999999999997</v>
      </c>
      <c r="AK7727" t="str">
        <f t="shared" si="1192"/>
        <v/>
      </c>
      <c r="AL7727" t="str">
        <f t="shared" si="1201"/>
        <v/>
      </c>
    </row>
    <row r="7728" spans="1:39" x14ac:dyDescent="0.2">
      <c r="A7728" t="s">
        <v>20560</v>
      </c>
      <c r="B7728" t="s">
        <v>52</v>
      </c>
      <c r="C7728" t="s">
        <v>20561</v>
      </c>
      <c r="D7728" s="1">
        <v>38411</v>
      </c>
      <c r="E7728" s="1">
        <v>43456</v>
      </c>
      <c r="F7728" t="s">
        <v>20562</v>
      </c>
      <c r="G7728" t="s">
        <v>19</v>
      </c>
      <c r="I7728">
        <v>50</v>
      </c>
      <c r="J7728">
        <v>50</v>
      </c>
      <c r="K7728">
        <v>0</v>
      </c>
      <c r="L7728">
        <v>2911</v>
      </c>
      <c r="M7728">
        <v>2911</v>
      </c>
      <c r="N7728" t="s">
        <v>20</v>
      </c>
      <c r="O7728" t="s">
        <v>20563</v>
      </c>
      <c r="P7728" t="s">
        <v>28</v>
      </c>
      <c r="Q7728" t="s">
        <v>34233</v>
      </c>
      <c r="R7728" t="s">
        <v>34233</v>
      </c>
      <c r="S7728" t="s">
        <v>32628</v>
      </c>
      <c r="T7728" t="s">
        <v>34357</v>
      </c>
      <c r="U7728" t="s">
        <v>32634</v>
      </c>
      <c r="V7728" t="s">
        <v>33337</v>
      </c>
      <c r="X7728">
        <v>2</v>
      </c>
      <c r="Y7728" t="s">
        <v>32661</v>
      </c>
      <c r="AA7728">
        <v>11</v>
      </c>
      <c r="AB7728">
        <v>10</v>
      </c>
      <c r="AC7728">
        <v>1</v>
      </c>
      <c r="AD7728" t="str">
        <f t="shared" si="1200"/>
        <v/>
      </c>
      <c r="AE7728" t="str">
        <f t="shared" si="1197"/>
        <v/>
      </c>
      <c r="AF7728" t="str">
        <f t="shared" si="1198"/>
        <v/>
      </c>
      <c r="AG7728">
        <f>IF((S7728&lt;&gt;"tühi")*(AC7728&lt;&gt;""),AC7728,"")</f>
        <v>1</v>
      </c>
      <c r="AH7728">
        <f t="shared" ref="AH7728:AH7791" si="1202">IF(AG7728="","",AG7728*2.8)</f>
        <v>2.8</v>
      </c>
      <c r="AI7728">
        <v>0.14499999999999999</v>
      </c>
      <c r="AJ7728">
        <f t="shared" si="1194"/>
        <v>0.40599999999999997</v>
      </c>
      <c r="AK7728" t="str">
        <f t="shared" ref="AK7728:AK7791" si="1203">IF(AE7728="","",AE7728*2.8)</f>
        <v/>
      </c>
      <c r="AL7728" t="str">
        <f t="shared" si="1201"/>
        <v/>
      </c>
    </row>
    <row r="7729" spans="1:38" x14ac:dyDescent="0.2">
      <c r="A7729" t="s">
        <v>1677</v>
      </c>
      <c r="B7729" t="s">
        <v>52</v>
      </c>
      <c r="C7729" t="s">
        <v>1678</v>
      </c>
      <c r="D7729" s="1">
        <v>35613</v>
      </c>
      <c r="E7729" s="1">
        <v>44546</v>
      </c>
      <c r="F7729" t="s">
        <v>19</v>
      </c>
      <c r="I7729">
        <v>100</v>
      </c>
      <c r="J7729">
        <v>0</v>
      </c>
      <c r="K7729">
        <v>0</v>
      </c>
      <c r="L7729">
        <v>1417</v>
      </c>
      <c r="M7729">
        <v>1417</v>
      </c>
      <c r="N7729" t="s">
        <v>20</v>
      </c>
      <c r="O7729" t="s">
        <v>1679</v>
      </c>
      <c r="P7729" t="s">
        <v>28</v>
      </c>
      <c r="Q7729" t="s">
        <v>34233</v>
      </c>
      <c r="R7729" t="s">
        <v>34233</v>
      </c>
      <c r="S7729" t="s">
        <v>32628</v>
      </c>
      <c r="T7729" t="s">
        <v>34349</v>
      </c>
      <c r="AD7729" t="str">
        <f t="shared" si="1200"/>
        <v/>
      </c>
      <c r="AE7729" t="str">
        <f t="shared" si="1197"/>
        <v/>
      </c>
      <c r="AF7729" t="str">
        <f t="shared" si="1198"/>
        <v/>
      </c>
      <c r="AG7729" s="17">
        <v>1</v>
      </c>
      <c r="AH7729">
        <f t="shared" si="1202"/>
        <v>2.8</v>
      </c>
      <c r="AI7729">
        <v>0.14499999999999999</v>
      </c>
      <c r="AJ7729">
        <f t="shared" si="1194"/>
        <v>0.40599999999999997</v>
      </c>
      <c r="AK7729" t="str">
        <f t="shared" si="1203"/>
        <v/>
      </c>
      <c r="AL7729" t="str">
        <f t="shared" si="1201"/>
        <v/>
      </c>
    </row>
    <row r="7730" spans="1:38" x14ac:dyDescent="0.2">
      <c r="A7730" t="s">
        <v>2055</v>
      </c>
      <c r="B7730" t="s">
        <v>52</v>
      </c>
      <c r="C7730" t="s">
        <v>2056</v>
      </c>
      <c r="D7730" s="1">
        <v>35696</v>
      </c>
      <c r="E7730" s="1">
        <v>43895</v>
      </c>
      <c r="F7730" t="s">
        <v>19</v>
      </c>
      <c r="I7730">
        <v>100</v>
      </c>
      <c r="J7730">
        <v>0</v>
      </c>
      <c r="K7730">
        <v>0</v>
      </c>
      <c r="L7730">
        <v>1470</v>
      </c>
      <c r="M7730">
        <v>1470</v>
      </c>
      <c r="N7730" t="s">
        <v>20</v>
      </c>
      <c r="O7730" t="s">
        <v>2057</v>
      </c>
      <c r="P7730" t="s">
        <v>28</v>
      </c>
      <c r="Q7730" t="s">
        <v>34233</v>
      </c>
      <c r="R7730" t="s">
        <v>34233</v>
      </c>
      <c r="S7730" t="s">
        <v>33800</v>
      </c>
      <c r="T7730" t="s">
        <v>34349</v>
      </c>
      <c r="AD7730" t="str">
        <f t="shared" si="1200"/>
        <v/>
      </c>
      <c r="AE7730" t="str">
        <f t="shared" si="1197"/>
        <v/>
      </c>
      <c r="AF7730" t="str">
        <f t="shared" si="1198"/>
        <v/>
      </c>
      <c r="AG7730" s="17">
        <v>1</v>
      </c>
      <c r="AH7730">
        <f t="shared" si="1202"/>
        <v>2.8</v>
      </c>
      <c r="AI7730">
        <v>0.14499999999999999</v>
      </c>
      <c r="AJ7730">
        <f t="shared" si="1194"/>
        <v>0.40599999999999997</v>
      </c>
      <c r="AK7730" t="str">
        <f t="shared" si="1203"/>
        <v/>
      </c>
      <c r="AL7730" t="str">
        <f t="shared" si="1201"/>
        <v/>
      </c>
    </row>
    <row r="7731" spans="1:38" x14ac:dyDescent="0.2">
      <c r="A7731" t="s">
        <v>9166</v>
      </c>
      <c r="B7731" t="s">
        <v>52</v>
      </c>
      <c r="C7731" t="s">
        <v>9167</v>
      </c>
      <c r="D7731" s="1">
        <v>36320</v>
      </c>
      <c r="E7731" s="1">
        <v>44546</v>
      </c>
      <c r="F7731" t="s">
        <v>19</v>
      </c>
      <c r="I7731">
        <v>100</v>
      </c>
      <c r="J7731">
        <v>0</v>
      </c>
      <c r="K7731">
        <v>0</v>
      </c>
      <c r="L7731">
        <v>1564</v>
      </c>
      <c r="M7731">
        <v>1564</v>
      </c>
      <c r="N7731" t="s">
        <v>20</v>
      </c>
      <c r="O7731" t="s">
        <v>9168</v>
      </c>
      <c r="P7731" t="s">
        <v>28</v>
      </c>
      <c r="Q7731" t="s">
        <v>34233</v>
      </c>
      <c r="R7731" t="s">
        <v>34233</v>
      </c>
      <c r="S7731" t="s">
        <v>33797</v>
      </c>
      <c r="T7731" t="s">
        <v>34349</v>
      </c>
      <c r="AD7731" t="str">
        <f t="shared" si="1200"/>
        <v/>
      </c>
      <c r="AE7731" t="str">
        <f t="shared" si="1197"/>
        <v/>
      </c>
      <c r="AF7731" t="str">
        <f t="shared" si="1198"/>
        <v/>
      </c>
      <c r="AG7731" s="17">
        <v>1</v>
      </c>
      <c r="AH7731">
        <f t="shared" si="1202"/>
        <v>2.8</v>
      </c>
      <c r="AI7731">
        <v>0.14499999999999999</v>
      </c>
      <c r="AJ7731">
        <f t="shared" si="1194"/>
        <v>0.40599999999999997</v>
      </c>
      <c r="AK7731" t="str">
        <f t="shared" si="1203"/>
        <v/>
      </c>
      <c r="AL7731" t="str">
        <f t="shared" si="1201"/>
        <v/>
      </c>
    </row>
    <row r="7732" spans="1:38" x14ac:dyDescent="0.2">
      <c r="A7732" t="s">
        <v>1587</v>
      </c>
      <c r="B7732" t="s">
        <v>52</v>
      </c>
      <c r="C7732" t="s">
        <v>1588</v>
      </c>
      <c r="D7732" s="1">
        <v>35593</v>
      </c>
      <c r="E7732" s="1">
        <v>43456</v>
      </c>
      <c r="F7732" t="s">
        <v>19</v>
      </c>
      <c r="I7732">
        <v>100</v>
      </c>
      <c r="J7732">
        <v>0</v>
      </c>
      <c r="K7732">
        <v>0</v>
      </c>
      <c r="L7732">
        <v>1036</v>
      </c>
      <c r="M7732">
        <v>1036</v>
      </c>
      <c r="N7732" t="s">
        <v>20</v>
      </c>
      <c r="O7732" t="s">
        <v>1589</v>
      </c>
      <c r="P7732" t="s">
        <v>28</v>
      </c>
      <c r="Q7732" t="s">
        <v>34233</v>
      </c>
      <c r="R7732" t="s">
        <v>34233</v>
      </c>
      <c r="S7732" t="s">
        <v>32628</v>
      </c>
      <c r="T7732" t="s">
        <v>34357</v>
      </c>
      <c r="AD7732" t="str">
        <f t="shared" si="1200"/>
        <v/>
      </c>
      <c r="AE7732" t="str">
        <f t="shared" si="1197"/>
        <v/>
      </c>
      <c r="AF7732" t="str">
        <f t="shared" si="1198"/>
        <v/>
      </c>
      <c r="AG7732" s="17">
        <v>1</v>
      </c>
      <c r="AH7732">
        <f t="shared" si="1202"/>
        <v>2.8</v>
      </c>
      <c r="AI7732">
        <v>0.14499999999999999</v>
      </c>
      <c r="AJ7732">
        <f t="shared" si="1194"/>
        <v>0.40599999999999997</v>
      </c>
      <c r="AK7732" t="str">
        <f t="shared" si="1203"/>
        <v/>
      </c>
      <c r="AL7732" t="str">
        <f t="shared" si="1201"/>
        <v/>
      </c>
    </row>
    <row r="7733" spans="1:38" x14ac:dyDescent="0.2">
      <c r="A7733" t="s">
        <v>30637</v>
      </c>
      <c r="B7733" t="s">
        <v>52</v>
      </c>
      <c r="C7733" t="s">
        <v>30638</v>
      </c>
      <c r="D7733" s="1">
        <v>43859</v>
      </c>
      <c r="E7733" s="1">
        <v>43859</v>
      </c>
      <c r="F7733" t="s">
        <v>15348</v>
      </c>
      <c r="I7733">
        <v>100</v>
      </c>
      <c r="J7733">
        <v>0</v>
      </c>
      <c r="K7733">
        <v>0</v>
      </c>
      <c r="L7733">
        <v>1453</v>
      </c>
      <c r="M7733">
        <v>1453</v>
      </c>
      <c r="N7733" t="s">
        <v>20</v>
      </c>
      <c r="P7733" t="s">
        <v>30340</v>
      </c>
      <c r="Q7733" t="s">
        <v>34233</v>
      </c>
      <c r="R7733" t="s">
        <v>34233</v>
      </c>
      <c r="S7733" t="s">
        <v>33800</v>
      </c>
      <c r="T7733" t="s">
        <v>34349</v>
      </c>
      <c r="AD7733" t="str">
        <f t="shared" si="1200"/>
        <v/>
      </c>
      <c r="AE7733" t="str">
        <f t="shared" si="1197"/>
        <v/>
      </c>
      <c r="AF7733" t="str">
        <f t="shared" si="1198"/>
        <v/>
      </c>
      <c r="AG7733" s="17">
        <v>1</v>
      </c>
      <c r="AH7733">
        <f t="shared" si="1202"/>
        <v>2.8</v>
      </c>
      <c r="AI7733">
        <v>0.14499999999999999</v>
      </c>
      <c r="AJ7733">
        <f t="shared" si="1194"/>
        <v>0.40599999999999997</v>
      </c>
      <c r="AK7733" t="str">
        <f t="shared" si="1203"/>
        <v/>
      </c>
      <c r="AL7733" t="str">
        <f t="shared" si="1201"/>
        <v/>
      </c>
    </row>
    <row r="7734" spans="1:38" x14ac:dyDescent="0.2">
      <c r="A7734" t="s">
        <v>5800</v>
      </c>
      <c r="B7734" t="s">
        <v>52</v>
      </c>
      <c r="C7734" t="s">
        <v>5801</v>
      </c>
      <c r="D7734" s="1">
        <v>36171</v>
      </c>
      <c r="E7734" s="1">
        <v>43456</v>
      </c>
      <c r="F7734" t="s">
        <v>19</v>
      </c>
      <c r="I7734">
        <v>100</v>
      </c>
      <c r="J7734">
        <v>0</v>
      </c>
      <c r="K7734">
        <v>0</v>
      </c>
      <c r="L7734">
        <v>1351</v>
      </c>
      <c r="M7734">
        <v>1351</v>
      </c>
      <c r="N7734" t="s">
        <v>20</v>
      </c>
      <c r="O7734" t="s">
        <v>5802</v>
      </c>
      <c r="P7734" t="s">
        <v>28</v>
      </c>
      <c r="Q7734" t="s">
        <v>34233</v>
      </c>
      <c r="R7734" t="s">
        <v>34233</v>
      </c>
      <c r="S7734" t="s">
        <v>33797</v>
      </c>
      <c r="T7734" t="s">
        <v>34349</v>
      </c>
      <c r="AD7734" t="str">
        <f t="shared" si="1200"/>
        <v/>
      </c>
      <c r="AE7734" t="str">
        <f t="shared" si="1197"/>
        <v/>
      </c>
      <c r="AF7734" t="str">
        <f t="shared" si="1198"/>
        <v/>
      </c>
      <c r="AG7734" s="17">
        <v>1</v>
      </c>
      <c r="AH7734">
        <f t="shared" si="1202"/>
        <v>2.8</v>
      </c>
      <c r="AI7734">
        <v>0.14499999999999999</v>
      </c>
      <c r="AJ7734">
        <f t="shared" si="1194"/>
        <v>0.40599999999999997</v>
      </c>
      <c r="AK7734" t="str">
        <f t="shared" si="1203"/>
        <v/>
      </c>
      <c r="AL7734" t="str">
        <f t="shared" si="1201"/>
        <v/>
      </c>
    </row>
    <row r="7735" spans="1:38" x14ac:dyDescent="0.2">
      <c r="A7735" t="s">
        <v>13917</v>
      </c>
      <c r="B7735" t="s">
        <v>52</v>
      </c>
      <c r="C7735" t="s">
        <v>13918</v>
      </c>
      <c r="D7735" s="1">
        <v>37046</v>
      </c>
      <c r="E7735" s="1">
        <v>43456</v>
      </c>
      <c r="F7735" t="s">
        <v>19</v>
      </c>
      <c r="I7735">
        <v>100</v>
      </c>
      <c r="J7735">
        <v>0</v>
      </c>
      <c r="K7735">
        <v>0</v>
      </c>
      <c r="L7735">
        <v>1205</v>
      </c>
      <c r="M7735">
        <v>1205</v>
      </c>
      <c r="N7735" t="s">
        <v>20</v>
      </c>
      <c r="O7735" t="s">
        <v>13919</v>
      </c>
      <c r="P7735" t="s">
        <v>28</v>
      </c>
      <c r="Q7735" t="s">
        <v>34233</v>
      </c>
      <c r="R7735" t="s">
        <v>34233</v>
      </c>
      <c r="S7735" t="s">
        <v>33797</v>
      </c>
      <c r="T7735" t="s">
        <v>34357</v>
      </c>
      <c r="U7735" t="s">
        <v>32634</v>
      </c>
      <c r="V7735" t="s">
        <v>33333</v>
      </c>
      <c r="X7735">
        <v>2</v>
      </c>
      <c r="Y7735" t="s">
        <v>32654</v>
      </c>
      <c r="AB7735">
        <v>15</v>
      </c>
      <c r="AC7735">
        <v>1</v>
      </c>
      <c r="AD7735" t="str">
        <f t="shared" si="1200"/>
        <v/>
      </c>
      <c r="AE7735" t="str">
        <f t="shared" si="1197"/>
        <v/>
      </c>
      <c r="AF7735" t="str">
        <f t="shared" si="1198"/>
        <v/>
      </c>
      <c r="AG7735">
        <f>IF((S7735&lt;&gt;"tühi")*(AC7735&lt;&gt;""),AC7735,"")</f>
        <v>1</v>
      </c>
      <c r="AH7735">
        <f t="shared" si="1202"/>
        <v>2.8</v>
      </c>
      <c r="AI7735">
        <v>0.14499999999999999</v>
      </c>
      <c r="AJ7735">
        <f t="shared" si="1194"/>
        <v>0.40599999999999997</v>
      </c>
      <c r="AK7735" t="str">
        <f t="shared" si="1203"/>
        <v/>
      </c>
      <c r="AL7735" t="str">
        <f t="shared" si="1201"/>
        <v/>
      </c>
    </row>
    <row r="7736" spans="1:38" x14ac:dyDescent="0.2">
      <c r="A7736" t="s">
        <v>342</v>
      </c>
      <c r="B7736" t="s">
        <v>52</v>
      </c>
      <c r="C7736" t="s">
        <v>343</v>
      </c>
      <c r="D7736" s="1">
        <v>34067</v>
      </c>
      <c r="E7736" s="1">
        <v>43895</v>
      </c>
      <c r="F7736" t="s">
        <v>19</v>
      </c>
      <c r="I7736">
        <v>100</v>
      </c>
      <c r="J7736">
        <v>0</v>
      </c>
      <c r="K7736">
        <v>0</v>
      </c>
      <c r="L7736">
        <v>1502</v>
      </c>
      <c r="M7736">
        <v>1502</v>
      </c>
      <c r="N7736" t="s">
        <v>20</v>
      </c>
      <c r="O7736" t="s">
        <v>344</v>
      </c>
      <c r="P7736" t="s">
        <v>28</v>
      </c>
      <c r="Q7736" t="s">
        <v>34233</v>
      </c>
      <c r="R7736" t="s">
        <v>34233</v>
      </c>
      <c r="S7736" t="s">
        <v>33807</v>
      </c>
      <c r="T7736" t="s">
        <v>34349</v>
      </c>
      <c r="AD7736" t="str">
        <f t="shared" si="1200"/>
        <v/>
      </c>
      <c r="AE7736" t="str">
        <f t="shared" si="1197"/>
        <v/>
      </c>
      <c r="AF7736" t="str">
        <f t="shared" si="1198"/>
        <v/>
      </c>
      <c r="AG7736" s="17">
        <v>1</v>
      </c>
      <c r="AH7736">
        <f t="shared" si="1202"/>
        <v>2.8</v>
      </c>
      <c r="AI7736">
        <v>0.14499999999999999</v>
      </c>
      <c r="AJ7736">
        <f t="shared" si="1194"/>
        <v>0.40599999999999997</v>
      </c>
      <c r="AK7736" t="str">
        <f t="shared" si="1203"/>
        <v/>
      </c>
      <c r="AL7736" t="str">
        <f t="shared" si="1201"/>
        <v/>
      </c>
    </row>
    <row r="7737" spans="1:38" x14ac:dyDescent="0.2">
      <c r="A7737" t="s">
        <v>16935</v>
      </c>
      <c r="B7737" t="s">
        <v>52</v>
      </c>
      <c r="C7737" t="s">
        <v>16936</v>
      </c>
      <c r="D7737" s="1">
        <v>37583</v>
      </c>
      <c r="E7737" s="1">
        <v>43951</v>
      </c>
      <c r="F7737" t="s">
        <v>26</v>
      </c>
      <c r="I7737">
        <v>100</v>
      </c>
      <c r="J7737">
        <v>0</v>
      </c>
      <c r="K7737">
        <v>0</v>
      </c>
      <c r="L7737">
        <v>1169</v>
      </c>
      <c r="M7737">
        <v>1169</v>
      </c>
      <c r="N7737" t="s">
        <v>20</v>
      </c>
      <c r="O7737" t="s">
        <v>16937</v>
      </c>
      <c r="P7737" t="s">
        <v>44</v>
      </c>
      <c r="Q7737" t="s">
        <v>34233</v>
      </c>
      <c r="R7737" t="s">
        <v>34233</v>
      </c>
      <c r="S7737" t="s">
        <v>34233</v>
      </c>
      <c r="T7737" t="s">
        <v>34233</v>
      </c>
      <c r="V7737" t="s">
        <v>33337</v>
      </c>
      <c r="AD7737" t="str">
        <f t="shared" si="1200"/>
        <v/>
      </c>
      <c r="AE7737" t="str">
        <f t="shared" si="1197"/>
        <v/>
      </c>
      <c r="AF7737" t="str">
        <f t="shared" si="1198"/>
        <v/>
      </c>
      <c r="AG7737" t="str">
        <f>IF((S7737&lt;&gt;"tühi")*(AC7737&lt;&gt;""),AC7737,"")</f>
        <v/>
      </c>
      <c r="AH7737" t="str">
        <f t="shared" si="1202"/>
        <v/>
      </c>
      <c r="AI7737">
        <v>0.14499999999999999</v>
      </c>
      <c r="AJ7737" t="str">
        <f t="shared" si="1194"/>
        <v/>
      </c>
      <c r="AK7737" t="str">
        <f t="shared" si="1203"/>
        <v/>
      </c>
      <c r="AL7737" t="str">
        <f t="shared" si="1201"/>
        <v/>
      </c>
    </row>
    <row r="7738" spans="1:38" x14ac:dyDescent="0.2">
      <c r="A7738" t="s">
        <v>16938</v>
      </c>
      <c r="B7738" t="s">
        <v>52</v>
      </c>
      <c r="C7738" t="s">
        <v>16939</v>
      </c>
      <c r="D7738" s="1">
        <v>37583</v>
      </c>
      <c r="E7738" s="1">
        <v>44546</v>
      </c>
      <c r="F7738" t="s">
        <v>26</v>
      </c>
      <c r="I7738">
        <v>100</v>
      </c>
      <c r="J7738">
        <v>0</v>
      </c>
      <c r="K7738">
        <v>0</v>
      </c>
      <c r="L7738">
        <v>1088</v>
      </c>
      <c r="M7738">
        <v>1088</v>
      </c>
      <c r="N7738" t="s">
        <v>20</v>
      </c>
      <c r="O7738" t="s">
        <v>16940</v>
      </c>
      <c r="P7738" t="s">
        <v>44</v>
      </c>
      <c r="Q7738" t="s">
        <v>34233</v>
      </c>
      <c r="R7738" t="s">
        <v>34233</v>
      </c>
      <c r="S7738" t="s">
        <v>34233</v>
      </c>
      <c r="T7738" t="s">
        <v>34233</v>
      </c>
      <c r="V7738" t="s">
        <v>33337</v>
      </c>
      <c r="AD7738" t="str">
        <f t="shared" si="1200"/>
        <v/>
      </c>
      <c r="AE7738" t="str">
        <f t="shared" si="1197"/>
        <v/>
      </c>
      <c r="AF7738" t="str">
        <f t="shared" si="1198"/>
        <v/>
      </c>
      <c r="AG7738" t="str">
        <f>IF((S7738&lt;&gt;"tühi")*(AC7738&lt;&gt;""),AC7738,"")</f>
        <v/>
      </c>
      <c r="AH7738" t="str">
        <f t="shared" si="1202"/>
        <v/>
      </c>
      <c r="AI7738">
        <v>0.14499999999999999</v>
      </c>
      <c r="AJ7738" t="str">
        <f t="shared" si="1194"/>
        <v/>
      </c>
      <c r="AK7738" t="str">
        <f t="shared" si="1203"/>
        <v/>
      </c>
      <c r="AL7738" t="str">
        <f t="shared" si="1201"/>
        <v/>
      </c>
    </row>
    <row r="7739" spans="1:38" x14ac:dyDescent="0.2">
      <c r="A7739" t="s">
        <v>30983</v>
      </c>
      <c r="B7739" t="s">
        <v>52</v>
      </c>
      <c r="C7739" t="s">
        <v>30984</v>
      </c>
      <c r="D7739" s="1">
        <v>43845</v>
      </c>
      <c r="E7739" s="1">
        <v>43951</v>
      </c>
      <c r="F7739" t="s">
        <v>26</v>
      </c>
      <c r="I7739">
        <v>100</v>
      </c>
      <c r="J7739">
        <v>0</v>
      </c>
      <c r="K7739">
        <v>0</v>
      </c>
      <c r="L7739">
        <v>190</v>
      </c>
      <c r="M7739">
        <v>190</v>
      </c>
      <c r="N7739" t="s">
        <v>20</v>
      </c>
      <c r="O7739" t="s">
        <v>30985</v>
      </c>
      <c r="P7739" t="s">
        <v>28</v>
      </c>
      <c r="Q7739" t="s">
        <v>34233</v>
      </c>
      <c r="R7739" t="s">
        <v>34233</v>
      </c>
      <c r="S7739" t="s">
        <v>34233</v>
      </c>
      <c r="T7739" t="s">
        <v>34233</v>
      </c>
      <c r="V7739" t="s">
        <v>33365</v>
      </c>
      <c r="AD7739" t="str">
        <f t="shared" si="1200"/>
        <v/>
      </c>
      <c r="AE7739" t="str">
        <f t="shared" si="1197"/>
        <v/>
      </c>
      <c r="AF7739" t="str">
        <f t="shared" si="1198"/>
        <v/>
      </c>
      <c r="AG7739" t="str">
        <f>IF((S7739&lt;&gt;"tühi")*(AC7739&lt;&gt;""),AC7739,"")</f>
        <v/>
      </c>
      <c r="AH7739" t="str">
        <f t="shared" si="1202"/>
        <v/>
      </c>
      <c r="AI7739">
        <v>0.14499999999999999</v>
      </c>
      <c r="AJ7739" t="str">
        <f t="shared" ref="AJ7739:AJ7776" si="1204">IF(COUNTBLANK(AH7739),"",AH7739*AI7739)</f>
        <v/>
      </c>
      <c r="AK7739" t="str">
        <f t="shared" si="1203"/>
        <v/>
      </c>
      <c r="AL7739" t="str">
        <f t="shared" si="1201"/>
        <v/>
      </c>
    </row>
    <row r="7740" spans="1:38" x14ac:dyDescent="0.2">
      <c r="A7740" t="s">
        <v>12870</v>
      </c>
      <c r="B7740" t="s">
        <v>52</v>
      </c>
      <c r="C7740" t="s">
        <v>12871</v>
      </c>
      <c r="D7740" s="1">
        <v>36794</v>
      </c>
      <c r="E7740" s="1">
        <v>44687</v>
      </c>
      <c r="F7740" t="s">
        <v>26</v>
      </c>
      <c r="I7740">
        <v>100</v>
      </c>
      <c r="J7740">
        <v>0</v>
      </c>
      <c r="K7740">
        <v>0</v>
      </c>
      <c r="L7740">
        <v>780</v>
      </c>
      <c r="M7740">
        <v>780</v>
      </c>
      <c r="N7740" t="s">
        <v>20</v>
      </c>
      <c r="O7740" t="s">
        <v>12872</v>
      </c>
      <c r="P7740" t="s">
        <v>44</v>
      </c>
      <c r="Q7740" t="s">
        <v>34233</v>
      </c>
      <c r="R7740" t="s">
        <v>34233</v>
      </c>
      <c r="S7740" t="s">
        <v>34233</v>
      </c>
      <c r="T7740" t="s">
        <v>34233</v>
      </c>
      <c r="AD7740" t="str">
        <f t="shared" si="1200"/>
        <v/>
      </c>
      <c r="AE7740" t="str">
        <f t="shared" si="1197"/>
        <v/>
      </c>
      <c r="AF7740" t="str">
        <f t="shared" si="1198"/>
        <v/>
      </c>
      <c r="AG7740" t="str">
        <f>IF((S7740&lt;&gt;"tühi")*(AC7740&lt;&gt;""),AC7740,"")</f>
        <v/>
      </c>
      <c r="AH7740" t="str">
        <f t="shared" si="1202"/>
        <v/>
      </c>
      <c r="AI7740">
        <v>0.14499999999999999</v>
      </c>
      <c r="AJ7740" t="str">
        <f t="shared" si="1204"/>
        <v/>
      </c>
      <c r="AK7740" t="str">
        <f t="shared" si="1203"/>
        <v/>
      </c>
      <c r="AL7740" t="str">
        <f t="shared" si="1201"/>
        <v/>
      </c>
    </row>
    <row r="7741" spans="1:38" x14ac:dyDescent="0.2">
      <c r="A7741" t="s">
        <v>8089</v>
      </c>
      <c r="B7741" t="s">
        <v>52</v>
      </c>
      <c r="C7741" t="s">
        <v>8090</v>
      </c>
      <c r="D7741" s="1">
        <v>36285</v>
      </c>
      <c r="E7741" s="1">
        <v>44680</v>
      </c>
      <c r="F7741" t="s">
        <v>19</v>
      </c>
      <c r="I7741">
        <v>100</v>
      </c>
      <c r="J7741">
        <v>0</v>
      </c>
      <c r="K7741">
        <v>0</v>
      </c>
      <c r="L7741">
        <v>1502</v>
      </c>
      <c r="M7741">
        <v>1502</v>
      </c>
      <c r="N7741" t="s">
        <v>20</v>
      </c>
      <c r="O7741" t="s">
        <v>8091</v>
      </c>
      <c r="P7741" t="s">
        <v>28</v>
      </c>
      <c r="Q7741" t="s">
        <v>34233</v>
      </c>
      <c r="R7741" t="s">
        <v>34233</v>
      </c>
      <c r="S7741" t="s">
        <v>32628</v>
      </c>
      <c r="T7741" t="s">
        <v>34349</v>
      </c>
      <c r="AD7741" t="str">
        <f t="shared" si="1200"/>
        <v/>
      </c>
      <c r="AE7741" t="str">
        <f t="shared" si="1197"/>
        <v/>
      </c>
      <c r="AF7741" t="str">
        <f t="shared" si="1198"/>
        <v/>
      </c>
      <c r="AG7741" s="17">
        <v>1</v>
      </c>
      <c r="AH7741">
        <f t="shared" si="1202"/>
        <v>2.8</v>
      </c>
      <c r="AI7741">
        <v>0.14499999999999999</v>
      </c>
      <c r="AJ7741">
        <f t="shared" si="1204"/>
        <v>0.40599999999999997</v>
      </c>
      <c r="AK7741" t="str">
        <f t="shared" si="1203"/>
        <v/>
      </c>
      <c r="AL7741" t="str">
        <f t="shared" si="1201"/>
        <v/>
      </c>
    </row>
    <row r="7742" spans="1:38" x14ac:dyDescent="0.2">
      <c r="A7742" t="s">
        <v>8171</v>
      </c>
      <c r="B7742" t="s">
        <v>52</v>
      </c>
      <c r="C7742" t="s">
        <v>8172</v>
      </c>
      <c r="D7742" s="1">
        <v>36285</v>
      </c>
      <c r="E7742" s="1">
        <v>44680</v>
      </c>
      <c r="F7742" t="s">
        <v>19</v>
      </c>
      <c r="I7742">
        <v>100</v>
      </c>
      <c r="J7742">
        <v>0</v>
      </c>
      <c r="K7742">
        <v>0</v>
      </c>
      <c r="L7742">
        <v>1160</v>
      </c>
      <c r="M7742">
        <v>1160</v>
      </c>
      <c r="N7742" t="s">
        <v>20</v>
      </c>
      <c r="O7742" t="s">
        <v>8173</v>
      </c>
      <c r="P7742" t="s">
        <v>28</v>
      </c>
      <c r="Q7742" t="s">
        <v>34233</v>
      </c>
      <c r="R7742" t="s">
        <v>34233</v>
      </c>
      <c r="S7742" t="s">
        <v>32628</v>
      </c>
      <c r="T7742" t="s">
        <v>34357</v>
      </c>
      <c r="AD7742" t="str">
        <f t="shared" si="1200"/>
        <v/>
      </c>
      <c r="AE7742" t="str">
        <f t="shared" si="1197"/>
        <v/>
      </c>
      <c r="AF7742" t="str">
        <f t="shared" si="1198"/>
        <v/>
      </c>
      <c r="AG7742" s="17">
        <v>1</v>
      </c>
      <c r="AH7742">
        <f t="shared" si="1202"/>
        <v>2.8</v>
      </c>
      <c r="AI7742">
        <v>0.14499999999999999</v>
      </c>
      <c r="AJ7742">
        <f t="shared" si="1204"/>
        <v>0.40599999999999997</v>
      </c>
      <c r="AK7742" t="str">
        <f t="shared" si="1203"/>
        <v/>
      </c>
      <c r="AL7742" t="str">
        <f t="shared" si="1201"/>
        <v/>
      </c>
    </row>
    <row r="7743" spans="1:38" x14ac:dyDescent="0.2">
      <c r="A7743" t="s">
        <v>8174</v>
      </c>
      <c r="B7743" t="s">
        <v>52</v>
      </c>
      <c r="C7743" t="s">
        <v>8175</v>
      </c>
      <c r="D7743" s="1">
        <v>36285</v>
      </c>
      <c r="E7743" s="1">
        <v>44680</v>
      </c>
      <c r="F7743" t="s">
        <v>19</v>
      </c>
      <c r="I7743">
        <v>100</v>
      </c>
      <c r="J7743">
        <v>0</v>
      </c>
      <c r="K7743">
        <v>0</v>
      </c>
      <c r="L7743">
        <v>1299</v>
      </c>
      <c r="M7743">
        <v>1299</v>
      </c>
      <c r="N7743" t="s">
        <v>20</v>
      </c>
      <c r="O7743" t="s">
        <v>8176</v>
      </c>
      <c r="P7743" t="s">
        <v>28</v>
      </c>
      <c r="Q7743" t="s">
        <v>34233</v>
      </c>
      <c r="R7743" t="s">
        <v>34233</v>
      </c>
      <c r="S7743" t="s">
        <v>33797</v>
      </c>
      <c r="T7743" t="s">
        <v>34349</v>
      </c>
      <c r="AD7743" t="str">
        <f t="shared" si="1200"/>
        <v/>
      </c>
      <c r="AE7743" t="str">
        <f t="shared" si="1197"/>
        <v/>
      </c>
      <c r="AF7743" t="str">
        <f t="shared" si="1198"/>
        <v/>
      </c>
      <c r="AG7743" s="17">
        <v>1</v>
      </c>
      <c r="AH7743">
        <f t="shared" si="1202"/>
        <v>2.8</v>
      </c>
      <c r="AI7743">
        <v>0.14499999999999999</v>
      </c>
      <c r="AJ7743">
        <f t="shared" si="1204"/>
        <v>0.40599999999999997</v>
      </c>
      <c r="AK7743" t="str">
        <f t="shared" si="1203"/>
        <v/>
      </c>
      <c r="AL7743" t="str">
        <f t="shared" si="1201"/>
        <v/>
      </c>
    </row>
    <row r="7744" spans="1:38" x14ac:dyDescent="0.2">
      <c r="A7744" t="s">
        <v>8177</v>
      </c>
      <c r="B7744" t="s">
        <v>52</v>
      </c>
      <c r="C7744" t="s">
        <v>8178</v>
      </c>
      <c r="D7744" s="1">
        <v>36285</v>
      </c>
      <c r="E7744" s="1">
        <v>44680</v>
      </c>
      <c r="F7744" t="s">
        <v>19</v>
      </c>
      <c r="I7744">
        <v>100</v>
      </c>
      <c r="J7744">
        <v>0</v>
      </c>
      <c r="K7744">
        <v>0</v>
      </c>
      <c r="L7744">
        <v>1033</v>
      </c>
      <c r="M7744">
        <v>1033</v>
      </c>
      <c r="N7744" t="s">
        <v>20</v>
      </c>
      <c r="O7744" t="s">
        <v>8179</v>
      </c>
      <c r="P7744" t="s">
        <v>28</v>
      </c>
      <c r="Q7744" t="s">
        <v>34233</v>
      </c>
      <c r="R7744" t="s">
        <v>34233</v>
      </c>
      <c r="S7744" t="s">
        <v>32628</v>
      </c>
      <c r="T7744" t="s">
        <v>34365</v>
      </c>
      <c r="AD7744" t="str">
        <f t="shared" si="1200"/>
        <v/>
      </c>
      <c r="AE7744" t="str">
        <f t="shared" si="1197"/>
        <v/>
      </c>
      <c r="AF7744" t="str">
        <f t="shared" si="1198"/>
        <v/>
      </c>
      <c r="AG7744" s="17">
        <v>1</v>
      </c>
      <c r="AH7744">
        <f t="shared" si="1202"/>
        <v>2.8</v>
      </c>
      <c r="AI7744">
        <v>0.14499999999999999</v>
      </c>
      <c r="AJ7744">
        <f t="shared" si="1204"/>
        <v>0.40599999999999997</v>
      </c>
      <c r="AK7744" t="str">
        <f t="shared" si="1203"/>
        <v/>
      </c>
      <c r="AL7744" t="str">
        <f t="shared" si="1201"/>
        <v/>
      </c>
    </row>
    <row r="7745" spans="1:39" x14ac:dyDescent="0.2">
      <c r="A7745" t="s">
        <v>21640</v>
      </c>
      <c r="B7745" t="s">
        <v>52</v>
      </c>
      <c r="C7745" t="s">
        <v>21641</v>
      </c>
      <c r="D7745" s="1">
        <v>38513</v>
      </c>
      <c r="E7745" s="1">
        <v>44546</v>
      </c>
      <c r="F7745" t="s">
        <v>39</v>
      </c>
      <c r="I7745">
        <v>100</v>
      </c>
      <c r="J7745">
        <v>0</v>
      </c>
      <c r="K7745">
        <v>0</v>
      </c>
      <c r="L7745">
        <v>4846</v>
      </c>
      <c r="M7745">
        <v>4846</v>
      </c>
      <c r="N7745" t="s">
        <v>20</v>
      </c>
      <c r="O7745" t="s">
        <v>21642</v>
      </c>
      <c r="P7745" t="s">
        <v>28</v>
      </c>
      <c r="Q7745" t="s">
        <v>34233</v>
      </c>
      <c r="R7745" t="s">
        <v>34233</v>
      </c>
      <c r="S7745" t="s">
        <v>33942</v>
      </c>
      <c r="T7745" t="s">
        <v>34233</v>
      </c>
      <c r="V7745" t="s">
        <v>33327</v>
      </c>
      <c r="AD7745" t="str">
        <f t="shared" si="1200"/>
        <v/>
      </c>
      <c r="AE7745" t="str">
        <f t="shared" si="1197"/>
        <v/>
      </c>
      <c r="AF7745" t="str">
        <f t="shared" si="1198"/>
        <v/>
      </c>
      <c r="AG7745" t="str">
        <f t="shared" ref="AG7745:AG7751" si="1205">IF((S7745&lt;&gt;"tühi")*(AC7745&lt;&gt;""),AC7745,"")</f>
        <v/>
      </c>
      <c r="AH7745" t="str">
        <f t="shared" si="1202"/>
        <v/>
      </c>
      <c r="AI7745">
        <v>0.14499999999999999</v>
      </c>
      <c r="AJ7745" t="str">
        <f t="shared" si="1204"/>
        <v/>
      </c>
      <c r="AK7745" t="str">
        <f t="shared" si="1203"/>
        <v/>
      </c>
      <c r="AL7745" t="str">
        <f t="shared" si="1201"/>
        <v/>
      </c>
    </row>
    <row r="7746" spans="1:39" x14ac:dyDescent="0.2">
      <c r="A7746" t="s">
        <v>1467</v>
      </c>
      <c r="B7746" t="s">
        <v>52</v>
      </c>
      <c r="C7746" t="s">
        <v>1468</v>
      </c>
      <c r="D7746" s="1">
        <v>35522</v>
      </c>
      <c r="E7746" s="1">
        <v>43951</v>
      </c>
      <c r="F7746" t="s">
        <v>474</v>
      </c>
      <c r="I7746">
        <v>100</v>
      </c>
      <c r="J7746">
        <v>0</v>
      </c>
      <c r="K7746">
        <v>0</v>
      </c>
      <c r="L7746">
        <v>40760</v>
      </c>
      <c r="M7746">
        <v>40760</v>
      </c>
      <c r="N7746" t="s">
        <v>20</v>
      </c>
      <c r="O7746" t="s">
        <v>1469</v>
      </c>
      <c r="P7746" t="s">
        <v>28</v>
      </c>
      <c r="Q7746" t="s">
        <v>34233</v>
      </c>
      <c r="R7746" t="s">
        <v>34233</v>
      </c>
      <c r="S7746" t="s">
        <v>33807</v>
      </c>
      <c r="T7746" t="s">
        <v>34636</v>
      </c>
      <c r="AD7746" t="str">
        <f t="shared" si="1200"/>
        <v/>
      </c>
      <c r="AE7746" t="str">
        <f t="shared" si="1197"/>
        <v/>
      </c>
      <c r="AF7746" t="str">
        <f t="shared" si="1198"/>
        <v/>
      </c>
      <c r="AG7746" t="str">
        <f t="shared" si="1205"/>
        <v/>
      </c>
      <c r="AH7746" t="str">
        <f t="shared" si="1202"/>
        <v/>
      </c>
      <c r="AI7746">
        <v>0.14499999999999999</v>
      </c>
      <c r="AJ7746" t="str">
        <f t="shared" si="1204"/>
        <v/>
      </c>
      <c r="AK7746" t="str">
        <f t="shared" si="1203"/>
        <v/>
      </c>
      <c r="AL7746" t="str">
        <f t="shared" si="1201"/>
        <v/>
      </c>
    </row>
    <row r="7747" spans="1:39" x14ac:dyDescent="0.2">
      <c r="A7747" t="s">
        <v>29970</v>
      </c>
      <c r="B7747" t="s">
        <v>52</v>
      </c>
      <c r="C7747" t="s">
        <v>29971</v>
      </c>
      <c r="D7747" s="1">
        <v>43840</v>
      </c>
      <c r="E7747" s="1">
        <v>43951</v>
      </c>
      <c r="F7747" t="s">
        <v>26</v>
      </c>
      <c r="I7747">
        <v>100</v>
      </c>
      <c r="J7747">
        <v>0</v>
      </c>
      <c r="K7747">
        <v>0</v>
      </c>
      <c r="L7747">
        <v>1602</v>
      </c>
      <c r="M7747">
        <v>1602</v>
      </c>
      <c r="N7747" t="s">
        <v>20</v>
      </c>
      <c r="O7747" t="s">
        <v>29972</v>
      </c>
      <c r="P7747" t="s">
        <v>44</v>
      </c>
      <c r="Q7747" t="s">
        <v>34233</v>
      </c>
      <c r="R7747" t="s">
        <v>34233</v>
      </c>
      <c r="S7747" t="s">
        <v>34233</v>
      </c>
      <c r="T7747" t="s">
        <v>34233</v>
      </c>
      <c r="AD7747" t="str">
        <f t="shared" si="1200"/>
        <v/>
      </c>
      <c r="AE7747" t="str">
        <f t="shared" si="1197"/>
        <v/>
      </c>
      <c r="AF7747" t="str">
        <f t="shared" si="1198"/>
        <v/>
      </c>
      <c r="AG7747" t="str">
        <f t="shared" si="1205"/>
        <v/>
      </c>
      <c r="AH7747" t="str">
        <f t="shared" si="1202"/>
        <v/>
      </c>
      <c r="AI7747">
        <v>0.14499999999999999</v>
      </c>
      <c r="AJ7747" t="str">
        <f t="shared" si="1204"/>
        <v/>
      </c>
      <c r="AK7747" t="str">
        <f t="shared" si="1203"/>
        <v/>
      </c>
      <c r="AL7747" t="str">
        <f t="shared" si="1201"/>
        <v/>
      </c>
    </row>
    <row r="7748" spans="1:39" x14ac:dyDescent="0.2">
      <c r="A7748" t="s">
        <v>20946</v>
      </c>
      <c r="B7748" t="s">
        <v>52</v>
      </c>
      <c r="C7748" t="s">
        <v>20947</v>
      </c>
      <c r="D7748" s="1">
        <v>38470</v>
      </c>
      <c r="E7748" s="1">
        <v>44532</v>
      </c>
      <c r="F7748" t="s">
        <v>19</v>
      </c>
      <c r="I7748">
        <v>100</v>
      </c>
      <c r="J7748">
        <v>0</v>
      </c>
      <c r="K7748">
        <v>0</v>
      </c>
      <c r="L7748">
        <v>1201</v>
      </c>
      <c r="M7748">
        <v>1201</v>
      </c>
      <c r="N7748" t="s">
        <v>20</v>
      </c>
      <c r="O7748" t="s">
        <v>20948</v>
      </c>
      <c r="P7748" t="s">
        <v>28</v>
      </c>
      <c r="Q7748" t="s">
        <v>34233</v>
      </c>
      <c r="R7748" t="s">
        <v>34233</v>
      </c>
      <c r="S7748" t="s">
        <v>33797</v>
      </c>
      <c r="T7748" t="s">
        <v>34349</v>
      </c>
      <c r="U7748" t="s">
        <v>32634</v>
      </c>
      <c r="V7748" t="s">
        <v>33366</v>
      </c>
      <c r="W7748">
        <v>180</v>
      </c>
      <c r="X7748">
        <v>2</v>
      </c>
      <c r="Y7748">
        <v>1</v>
      </c>
      <c r="Z7748">
        <v>360</v>
      </c>
      <c r="AA7748">
        <v>8.5</v>
      </c>
      <c r="AC7748">
        <v>1</v>
      </c>
      <c r="AD7748" t="str">
        <f t="shared" si="1200"/>
        <v/>
      </c>
      <c r="AE7748" t="str">
        <f t="shared" si="1197"/>
        <v/>
      </c>
      <c r="AF7748" t="str">
        <f t="shared" si="1198"/>
        <v/>
      </c>
      <c r="AG7748">
        <f t="shared" si="1205"/>
        <v>1</v>
      </c>
      <c r="AH7748">
        <f t="shared" si="1202"/>
        <v>2.8</v>
      </c>
      <c r="AI7748">
        <v>0.14499999999999999</v>
      </c>
      <c r="AJ7748">
        <f t="shared" si="1204"/>
        <v>0.40599999999999997</v>
      </c>
      <c r="AK7748" t="str">
        <f t="shared" si="1203"/>
        <v/>
      </c>
      <c r="AL7748" t="str">
        <f t="shared" si="1201"/>
        <v/>
      </c>
    </row>
    <row r="7749" spans="1:39" x14ac:dyDescent="0.2">
      <c r="A7749" t="s">
        <v>20943</v>
      </c>
      <c r="B7749" t="s">
        <v>52</v>
      </c>
      <c r="C7749" t="s">
        <v>20944</v>
      </c>
      <c r="D7749" s="1">
        <v>38470</v>
      </c>
      <c r="E7749" s="1">
        <v>43456</v>
      </c>
      <c r="F7749" t="s">
        <v>19</v>
      </c>
      <c r="I7749">
        <v>100</v>
      </c>
      <c r="J7749">
        <v>0</v>
      </c>
      <c r="K7749">
        <v>0</v>
      </c>
      <c r="L7749">
        <v>1201</v>
      </c>
      <c r="M7749">
        <v>1201</v>
      </c>
      <c r="N7749" t="s">
        <v>20</v>
      </c>
      <c r="O7749" t="s">
        <v>20945</v>
      </c>
      <c r="P7749" t="s">
        <v>28</v>
      </c>
      <c r="Q7749" t="s">
        <v>34233</v>
      </c>
      <c r="R7749" t="s">
        <v>34233</v>
      </c>
      <c r="S7749" t="s">
        <v>32628</v>
      </c>
      <c r="T7749" t="s">
        <v>34357</v>
      </c>
      <c r="U7749" t="s">
        <v>32634</v>
      </c>
      <c r="V7749" t="s">
        <v>33366</v>
      </c>
      <c r="W7749">
        <v>180</v>
      </c>
      <c r="X7749">
        <v>2</v>
      </c>
      <c r="Y7749">
        <v>1</v>
      </c>
      <c r="Z7749">
        <v>360</v>
      </c>
      <c r="AA7749">
        <v>8.5</v>
      </c>
      <c r="AC7749">
        <v>1</v>
      </c>
      <c r="AD7749" t="str">
        <f t="shared" si="1200"/>
        <v/>
      </c>
      <c r="AE7749" t="str">
        <f t="shared" si="1197"/>
        <v/>
      </c>
      <c r="AF7749" t="str">
        <f t="shared" si="1198"/>
        <v/>
      </c>
      <c r="AG7749">
        <f t="shared" si="1205"/>
        <v>1</v>
      </c>
      <c r="AH7749">
        <f t="shared" si="1202"/>
        <v>2.8</v>
      </c>
      <c r="AI7749">
        <v>0.14499999999999999</v>
      </c>
      <c r="AJ7749">
        <f t="shared" si="1204"/>
        <v>0.40599999999999997</v>
      </c>
      <c r="AK7749" t="str">
        <f t="shared" si="1203"/>
        <v/>
      </c>
      <c r="AL7749" t="str">
        <f t="shared" si="1201"/>
        <v/>
      </c>
    </row>
    <row r="7750" spans="1:39" x14ac:dyDescent="0.2">
      <c r="A7750" t="s">
        <v>12586</v>
      </c>
      <c r="B7750" t="s">
        <v>52</v>
      </c>
      <c r="C7750" t="s">
        <v>12587</v>
      </c>
      <c r="D7750" s="1">
        <v>36640</v>
      </c>
      <c r="E7750" s="1">
        <v>43456</v>
      </c>
      <c r="F7750" t="s">
        <v>19</v>
      </c>
      <c r="I7750">
        <v>100</v>
      </c>
      <c r="J7750">
        <v>0</v>
      </c>
      <c r="K7750">
        <v>0</v>
      </c>
      <c r="L7750">
        <v>1801</v>
      </c>
      <c r="M7750">
        <v>1801</v>
      </c>
      <c r="N7750" t="s">
        <v>20</v>
      </c>
      <c r="O7750" t="s">
        <v>12588</v>
      </c>
      <c r="P7750" t="s">
        <v>28</v>
      </c>
      <c r="Q7750" t="s">
        <v>34233</v>
      </c>
      <c r="R7750" t="s">
        <v>34233</v>
      </c>
      <c r="S7750" t="s">
        <v>32628</v>
      </c>
      <c r="T7750" t="s">
        <v>34357</v>
      </c>
      <c r="U7750" t="s">
        <v>32634</v>
      </c>
      <c r="V7750" t="s">
        <v>33339</v>
      </c>
      <c r="X7750">
        <v>2</v>
      </c>
      <c r="Y7750">
        <v>1</v>
      </c>
      <c r="AA7750">
        <v>8</v>
      </c>
      <c r="AB7750">
        <v>10</v>
      </c>
      <c r="AC7750">
        <v>1</v>
      </c>
      <c r="AD7750" t="str">
        <f t="shared" si="1200"/>
        <v/>
      </c>
      <c r="AE7750" t="str">
        <f t="shared" si="1197"/>
        <v/>
      </c>
      <c r="AF7750" t="str">
        <f t="shared" si="1198"/>
        <v/>
      </c>
      <c r="AG7750">
        <f t="shared" si="1205"/>
        <v>1</v>
      </c>
      <c r="AH7750">
        <f t="shared" si="1202"/>
        <v>2.8</v>
      </c>
      <c r="AI7750">
        <v>0.14499999999999999</v>
      </c>
      <c r="AJ7750">
        <f t="shared" si="1204"/>
        <v>0.40599999999999997</v>
      </c>
      <c r="AK7750" t="str">
        <f t="shared" si="1203"/>
        <v/>
      </c>
      <c r="AL7750" t="str">
        <f t="shared" si="1201"/>
        <v/>
      </c>
    </row>
    <row r="7751" spans="1:39" x14ac:dyDescent="0.2">
      <c r="A7751" t="s">
        <v>12589</v>
      </c>
      <c r="B7751" t="s">
        <v>52</v>
      </c>
      <c r="C7751" t="s">
        <v>12590</v>
      </c>
      <c r="D7751" s="1">
        <v>36640</v>
      </c>
      <c r="E7751" s="1">
        <v>44621</v>
      </c>
      <c r="F7751" t="s">
        <v>19</v>
      </c>
      <c r="I7751">
        <v>100</v>
      </c>
      <c r="J7751">
        <v>0</v>
      </c>
      <c r="K7751">
        <v>0</v>
      </c>
      <c r="L7751">
        <v>3798</v>
      </c>
      <c r="M7751">
        <v>3798</v>
      </c>
      <c r="N7751" t="s">
        <v>20</v>
      </c>
      <c r="O7751" t="s">
        <v>12591</v>
      </c>
      <c r="P7751" t="s">
        <v>28</v>
      </c>
      <c r="Q7751" t="s">
        <v>34256</v>
      </c>
      <c r="R7751" s="9" t="s">
        <v>33783</v>
      </c>
      <c r="S7751" t="s">
        <v>32627</v>
      </c>
      <c r="T7751" t="s">
        <v>34363</v>
      </c>
      <c r="U7751" t="s">
        <v>32634</v>
      </c>
      <c r="V7751" t="s">
        <v>33339</v>
      </c>
      <c r="X7751">
        <v>2</v>
      </c>
      <c r="Y7751">
        <v>1</v>
      </c>
      <c r="AA7751">
        <v>8</v>
      </c>
      <c r="AB7751">
        <v>10</v>
      </c>
      <c r="AC7751">
        <v>1</v>
      </c>
      <c r="AD7751" t="str">
        <f t="shared" si="1200"/>
        <v/>
      </c>
      <c r="AE7751" t="str">
        <f t="shared" si="1197"/>
        <v/>
      </c>
      <c r="AF7751" t="str">
        <f t="shared" si="1198"/>
        <v/>
      </c>
      <c r="AG7751">
        <f t="shared" si="1205"/>
        <v>1</v>
      </c>
      <c r="AH7751">
        <f t="shared" si="1202"/>
        <v>2.8</v>
      </c>
      <c r="AI7751">
        <v>0.14499999999999999</v>
      </c>
      <c r="AJ7751">
        <f t="shared" si="1204"/>
        <v>0.40599999999999997</v>
      </c>
      <c r="AK7751" t="str">
        <f t="shared" si="1203"/>
        <v/>
      </c>
      <c r="AL7751" t="str">
        <f t="shared" si="1201"/>
        <v/>
      </c>
    </row>
    <row r="7752" spans="1:39" x14ac:dyDescent="0.2">
      <c r="A7752" t="s">
        <v>357</v>
      </c>
      <c r="B7752" t="s">
        <v>52</v>
      </c>
      <c r="C7752" t="s">
        <v>358</v>
      </c>
      <c r="D7752" s="1">
        <v>34298</v>
      </c>
      <c r="E7752" s="1">
        <v>44532</v>
      </c>
      <c r="F7752" t="s">
        <v>19</v>
      </c>
      <c r="I7752">
        <v>100</v>
      </c>
      <c r="J7752">
        <v>0</v>
      </c>
      <c r="K7752">
        <v>0</v>
      </c>
      <c r="L7752">
        <v>2453</v>
      </c>
      <c r="M7752">
        <v>2453</v>
      </c>
      <c r="N7752" t="s">
        <v>20</v>
      </c>
      <c r="O7752" t="s">
        <v>359</v>
      </c>
      <c r="P7752" t="s">
        <v>28</v>
      </c>
      <c r="Q7752" t="s">
        <v>34233</v>
      </c>
      <c r="R7752" t="s">
        <v>34233</v>
      </c>
      <c r="S7752" t="s">
        <v>33797</v>
      </c>
      <c r="T7752" t="s">
        <v>34349</v>
      </c>
      <c r="AD7752" t="str">
        <f t="shared" si="1200"/>
        <v/>
      </c>
      <c r="AE7752" t="str">
        <f t="shared" si="1197"/>
        <v/>
      </c>
      <c r="AF7752" t="str">
        <f t="shared" si="1198"/>
        <v/>
      </c>
      <c r="AG7752" s="17">
        <v>1</v>
      </c>
      <c r="AH7752">
        <f t="shared" si="1202"/>
        <v>2.8</v>
      </c>
      <c r="AI7752">
        <v>0.14499999999999999</v>
      </c>
      <c r="AJ7752">
        <f t="shared" si="1204"/>
        <v>0.40599999999999997</v>
      </c>
      <c r="AK7752" t="str">
        <f t="shared" si="1203"/>
        <v/>
      </c>
      <c r="AL7752" t="str">
        <f t="shared" si="1201"/>
        <v/>
      </c>
    </row>
    <row r="7753" spans="1:39" s="20" customFormat="1" x14ac:dyDescent="0.2">
      <c r="A7753" s="20" t="s">
        <v>30694</v>
      </c>
      <c r="B7753" s="20" t="s">
        <v>52</v>
      </c>
      <c r="C7753" s="20" t="s">
        <v>30695</v>
      </c>
      <c r="D7753" s="21">
        <v>43859</v>
      </c>
      <c r="E7753" s="21">
        <v>44532</v>
      </c>
      <c r="F7753" s="20" t="s">
        <v>19</v>
      </c>
      <c r="I7753" s="20">
        <v>100</v>
      </c>
      <c r="J7753" s="20">
        <v>0</v>
      </c>
      <c r="K7753" s="20">
        <v>0</v>
      </c>
      <c r="L7753" s="20">
        <v>203</v>
      </c>
      <c r="M7753" s="20">
        <v>203</v>
      </c>
      <c r="N7753" s="20" t="s">
        <v>20</v>
      </c>
      <c r="O7753" s="20" t="s">
        <v>359</v>
      </c>
      <c r="P7753" s="20" t="s">
        <v>28</v>
      </c>
      <c r="Q7753" s="20" t="s">
        <v>34233</v>
      </c>
      <c r="R7753" s="20" t="s">
        <v>34233</v>
      </c>
      <c r="S7753" s="20" t="s">
        <v>33942</v>
      </c>
      <c r="T7753" s="20" t="s">
        <v>34233</v>
      </c>
      <c r="AD7753" s="20" t="str">
        <f t="shared" si="1200"/>
        <v/>
      </c>
      <c r="AE7753" s="20" t="str">
        <f t="shared" si="1197"/>
        <v/>
      </c>
      <c r="AF7753" s="20" t="str">
        <f t="shared" si="1198"/>
        <v/>
      </c>
      <c r="AG7753" s="20" t="str">
        <f>IF((S7753&lt;&gt;"tühi")*(AC7753&lt;&gt;""),AC7753,"")</f>
        <v/>
      </c>
      <c r="AH7753" s="20" t="str">
        <f t="shared" si="1202"/>
        <v/>
      </c>
      <c r="AI7753" s="20">
        <v>0.14499999999999999</v>
      </c>
      <c r="AJ7753" s="20" t="str">
        <f t="shared" si="1204"/>
        <v/>
      </c>
      <c r="AK7753" s="20" t="str">
        <f t="shared" si="1203"/>
        <v/>
      </c>
      <c r="AL7753" s="20" t="str">
        <f t="shared" si="1201"/>
        <v/>
      </c>
      <c r="AM7753" s="20" t="s">
        <v>34327</v>
      </c>
    </row>
    <row r="7754" spans="1:39" x14ac:dyDescent="0.2">
      <c r="A7754" t="s">
        <v>13150</v>
      </c>
      <c r="B7754" t="s">
        <v>52</v>
      </c>
      <c r="C7754" t="s">
        <v>13151</v>
      </c>
      <c r="D7754" s="1">
        <v>36824</v>
      </c>
      <c r="E7754" s="1">
        <v>44620</v>
      </c>
      <c r="F7754" s="9" t="s">
        <v>19</v>
      </c>
      <c r="I7754">
        <v>100</v>
      </c>
      <c r="J7754">
        <v>0</v>
      </c>
      <c r="K7754">
        <v>0</v>
      </c>
      <c r="L7754">
        <v>6143</v>
      </c>
      <c r="M7754">
        <v>6143</v>
      </c>
      <c r="N7754" t="s">
        <v>20</v>
      </c>
      <c r="O7754" t="s">
        <v>13152</v>
      </c>
      <c r="P7754" t="s">
        <v>28</v>
      </c>
      <c r="Q7754" t="s">
        <v>34233</v>
      </c>
      <c r="R7754" t="s">
        <v>34233</v>
      </c>
      <c r="S7754" t="s">
        <v>33808</v>
      </c>
      <c r="T7754" t="s">
        <v>34349</v>
      </c>
      <c r="U7754" t="s">
        <v>33367</v>
      </c>
      <c r="V7754" t="s">
        <v>35046</v>
      </c>
      <c r="W7754">
        <f>L7754*0.15</f>
        <v>921.44999999999993</v>
      </c>
      <c r="X7754">
        <v>2</v>
      </c>
      <c r="Y7754" t="s">
        <v>32665</v>
      </c>
      <c r="Z7754">
        <f>W7754*X7754</f>
        <v>1842.8999999999999</v>
      </c>
      <c r="AA7754">
        <v>10</v>
      </c>
      <c r="AB7754">
        <v>15</v>
      </c>
      <c r="AD7754" t="str">
        <f t="shared" si="1200"/>
        <v/>
      </c>
      <c r="AE7754" t="str">
        <f t="shared" si="1197"/>
        <v/>
      </c>
      <c r="AF7754">
        <v>900</v>
      </c>
      <c r="AG7754" t="str">
        <f>IF((S7754&lt;&gt;"tühi")*(AC7754&lt;&gt;""),AC7754,"")</f>
        <v/>
      </c>
      <c r="AH7754" t="str">
        <f t="shared" si="1202"/>
        <v/>
      </c>
      <c r="AI7754">
        <v>0.14499999999999999</v>
      </c>
      <c r="AJ7754">
        <v>3.68</v>
      </c>
      <c r="AK7754" t="str">
        <f t="shared" si="1203"/>
        <v/>
      </c>
      <c r="AL7754" t="str">
        <f t="shared" si="1201"/>
        <v/>
      </c>
      <c r="AM7754" t="s">
        <v>34058</v>
      </c>
    </row>
    <row r="7755" spans="1:39" x14ac:dyDescent="0.2">
      <c r="A7755" t="s">
        <v>13479</v>
      </c>
      <c r="B7755" t="s">
        <v>52</v>
      </c>
      <c r="C7755" t="s">
        <v>13480</v>
      </c>
      <c r="D7755" s="1">
        <v>36811</v>
      </c>
      <c r="E7755" s="1">
        <v>44546</v>
      </c>
      <c r="F7755" t="s">
        <v>19</v>
      </c>
      <c r="I7755">
        <v>100</v>
      </c>
      <c r="J7755">
        <v>0</v>
      </c>
      <c r="K7755">
        <v>0</v>
      </c>
      <c r="L7755">
        <v>3100</v>
      </c>
      <c r="M7755">
        <v>3100</v>
      </c>
      <c r="N7755" t="s">
        <v>20</v>
      </c>
      <c r="O7755" t="s">
        <v>13481</v>
      </c>
      <c r="P7755" t="s">
        <v>28</v>
      </c>
      <c r="Q7755" t="s">
        <v>34233</v>
      </c>
      <c r="R7755" t="s">
        <v>34233</v>
      </c>
      <c r="S7755" t="s">
        <v>33797</v>
      </c>
      <c r="T7755" t="s">
        <v>34357</v>
      </c>
      <c r="AD7755" t="str">
        <f t="shared" si="1200"/>
        <v/>
      </c>
      <c r="AE7755" t="str">
        <f t="shared" si="1197"/>
        <v/>
      </c>
      <c r="AF7755" t="str">
        <f t="shared" ref="AF7755:AF7818" si="1206">IF((S7755&lt;&gt;"tühi")*(F7755&lt;&gt;"Elamumaa")*(G7755&lt;&gt;"Elamumaa")*(H7755&lt;&gt;"Elamumaa"),IF(Z7755=0,"",Z7755),"")</f>
        <v/>
      </c>
      <c r="AG7755" s="17">
        <v>1</v>
      </c>
      <c r="AH7755">
        <f t="shared" si="1202"/>
        <v>2.8</v>
      </c>
      <c r="AI7755">
        <v>0.14499999999999999</v>
      </c>
      <c r="AJ7755">
        <f t="shared" si="1204"/>
        <v>0.40599999999999997</v>
      </c>
      <c r="AK7755" t="str">
        <f t="shared" si="1203"/>
        <v/>
      </c>
      <c r="AL7755" t="str">
        <f t="shared" si="1201"/>
        <v/>
      </c>
    </row>
    <row r="7756" spans="1:39" x14ac:dyDescent="0.2">
      <c r="A7756" t="s">
        <v>13153</v>
      </c>
      <c r="B7756" t="s">
        <v>52</v>
      </c>
      <c r="C7756" t="s">
        <v>13154</v>
      </c>
      <c r="D7756" s="1">
        <v>36824</v>
      </c>
      <c r="E7756" s="1">
        <v>44546</v>
      </c>
      <c r="F7756" t="s">
        <v>474</v>
      </c>
      <c r="I7756">
        <v>100</v>
      </c>
      <c r="J7756">
        <v>0</v>
      </c>
      <c r="K7756">
        <v>0</v>
      </c>
      <c r="L7756">
        <v>41</v>
      </c>
      <c r="M7756">
        <v>41</v>
      </c>
      <c r="N7756" t="s">
        <v>20</v>
      </c>
      <c r="O7756" t="s">
        <v>13152</v>
      </c>
      <c r="P7756" t="s">
        <v>28</v>
      </c>
      <c r="Q7756" t="s">
        <v>34233</v>
      </c>
      <c r="R7756" t="s">
        <v>34233</v>
      </c>
      <c r="S7756" t="s">
        <v>32627</v>
      </c>
      <c r="T7756" t="s">
        <v>34233</v>
      </c>
      <c r="V7756" t="s">
        <v>35046</v>
      </c>
      <c r="W7756">
        <f>L7756*0.5</f>
        <v>20.5</v>
      </c>
      <c r="X7756">
        <v>1</v>
      </c>
      <c r="Y7756">
        <v>1</v>
      </c>
      <c r="Z7756">
        <f>W7756*X7756</f>
        <v>20.5</v>
      </c>
      <c r="AA7756">
        <v>10</v>
      </c>
      <c r="AB7756">
        <v>50</v>
      </c>
      <c r="AD7756" t="str">
        <f t="shared" si="1200"/>
        <v/>
      </c>
      <c r="AE7756" t="str">
        <f t="shared" si="1197"/>
        <v/>
      </c>
      <c r="AF7756">
        <f t="shared" si="1206"/>
        <v>20.5</v>
      </c>
      <c r="AG7756" t="str">
        <f>IF((S7756&lt;&gt;"tühi")*(AC7756&lt;&gt;""),AC7756,"")</f>
        <v/>
      </c>
      <c r="AH7756" t="str">
        <f t="shared" si="1202"/>
        <v/>
      </c>
      <c r="AI7756">
        <v>0.14499999999999999</v>
      </c>
      <c r="AJ7756" t="str">
        <f t="shared" si="1204"/>
        <v/>
      </c>
      <c r="AK7756" t="str">
        <f t="shared" si="1203"/>
        <v/>
      </c>
      <c r="AL7756" t="str">
        <f t="shared" si="1201"/>
        <v/>
      </c>
    </row>
    <row r="7757" spans="1:39" x14ac:dyDescent="0.2">
      <c r="A7757" t="s">
        <v>13223</v>
      </c>
      <c r="B7757" t="s">
        <v>52</v>
      </c>
      <c r="C7757" t="s">
        <v>13224</v>
      </c>
      <c r="D7757" s="1">
        <v>36958</v>
      </c>
      <c r="E7757" s="1">
        <v>43894</v>
      </c>
      <c r="F7757" t="s">
        <v>19</v>
      </c>
      <c r="I7757">
        <v>100</v>
      </c>
      <c r="J7757">
        <v>0</v>
      </c>
      <c r="K7757">
        <v>0</v>
      </c>
      <c r="L7757">
        <v>2374</v>
      </c>
      <c r="M7757">
        <v>2374</v>
      </c>
      <c r="N7757" t="s">
        <v>20</v>
      </c>
      <c r="O7757" t="s">
        <v>13225</v>
      </c>
      <c r="P7757" t="s">
        <v>28</v>
      </c>
      <c r="Q7757" t="s">
        <v>34233</v>
      </c>
      <c r="R7757" t="s">
        <v>34233</v>
      </c>
      <c r="S7757" t="s">
        <v>33800</v>
      </c>
      <c r="T7757" t="s">
        <v>34349</v>
      </c>
      <c r="AD7757" t="str">
        <f t="shared" si="1200"/>
        <v/>
      </c>
      <c r="AE7757" t="str">
        <f t="shared" si="1197"/>
        <v/>
      </c>
      <c r="AF7757" t="str">
        <f t="shared" si="1206"/>
        <v/>
      </c>
      <c r="AG7757" s="17">
        <v>1</v>
      </c>
      <c r="AH7757">
        <f t="shared" si="1202"/>
        <v>2.8</v>
      </c>
      <c r="AI7757">
        <v>0.14499999999999999</v>
      </c>
      <c r="AJ7757">
        <f t="shared" si="1204"/>
        <v>0.40599999999999997</v>
      </c>
      <c r="AK7757" t="str">
        <f t="shared" si="1203"/>
        <v/>
      </c>
      <c r="AL7757" t="str">
        <f t="shared" si="1201"/>
        <v/>
      </c>
    </row>
    <row r="7758" spans="1:39" x14ac:dyDescent="0.2">
      <c r="A7758" t="s">
        <v>5866</v>
      </c>
      <c r="B7758" t="s">
        <v>52</v>
      </c>
      <c r="C7758" t="s">
        <v>5867</v>
      </c>
      <c r="D7758" s="1">
        <v>36171</v>
      </c>
      <c r="E7758" s="1">
        <v>43456</v>
      </c>
      <c r="F7758" t="s">
        <v>19</v>
      </c>
      <c r="I7758">
        <v>100</v>
      </c>
      <c r="J7758">
        <v>0</v>
      </c>
      <c r="K7758">
        <v>0</v>
      </c>
      <c r="L7758">
        <v>1500</v>
      </c>
      <c r="M7758">
        <v>1500</v>
      </c>
      <c r="N7758" t="s">
        <v>20</v>
      </c>
      <c r="O7758" t="s">
        <v>5868</v>
      </c>
      <c r="P7758" t="s">
        <v>28</v>
      </c>
      <c r="Q7758" t="s">
        <v>34233</v>
      </c>
      <c r="R7758" t="s">
        <v>34233</v>
      </c>
      <c r="S7758" t="s">
        <v>33797</v>
      </c>
      <c r="T7758" t="s">
        <v>34382</v>
      </c>
      <c r="AD7758" t="str">
        <f t="shared" si="1200"/>
        <v/>
      </c>
      <c r="AE7758" t="str">
        <f t="shared" si="1197"/>
        <v/>
      </c>
      <c r="AF7758" t="str">
        <f t="shared" si="1206"/>
        <v/>
      </c>
      <c r="AG7758" s="17">
        <v>1</v>
      </c>
      <c r="AH7758">
        <f t="shared" si="1202"/>
        <v>2.8</v>
      </c>
      <c r="AI7758">
        <v>0.14499999999999999</v>
      </c>
      <c r="AJ7758">
        <f t="shared" si="1204"/>
        <v>0.40599999999999997</v>
      </c>
      <c r="AK7758" t="str">
        <f t="shared" si="1203"/>
        <v/>
      </c>
      <c r="AL7758" t="str">
        <f t="shared" si="1201"/>
        <v/>
      </c>
    </row>
    <row r="7759" spans="1:39" x14ac:dyDescent="0.2">
      <c r="A7759" t="s">
        <v>16105</v>
      </c>
      <c r="B7759" t="s">
        <v>52</v>
      </c>
      <c r="C7759" t="s">
        <v>16106</v>
      </c>
      <c r="D7759" s="1">
        <v>37417</v>
      </c>
      <c r="E7759" s="1">
        <v>43951</v>
      </c>
      <c r="F7759" t="s">
        <v>19</v>
      </c>
      <c r="I7759">
        <v>100</v>
      </c>
      <c r="J7759">
        <v>0</v>
      </c>
      <c r="K7759">
        <v>0</v>
      </c>
      <c r="L7759">
        <v>2273</v>
      </c>
      <c r="M7759">
        <v>2273</v>
      </c>
      <c r="N7759" t="s">
        <v>20</v>
      </c>
      <c r="O7759" t="s">
        <v>16107</v>
      </c>
      <c r="P7759" t="s">
        <v>28</v>
      </c>
      <c r="Q7759" t="s">
        <v>34233</v>
      </c>
      <c r="R7759" t="s">
        <v>34233</v>
      </c>
      <c r="S7759" t="s">
        <v>33803</v>
      </c>
      <c r="T7759" t="s">
        <v>34349</v>
      </c>
      <c r="AD7759" t="str">
        <f t="shared" si="1200"/>
        <v/>
      </c>
      <c r="AE7759" t="str">
        <f t="shared" si="1197"/>
        <v/>
      </c>
      <c r="AF7759" t="str">
        <f t="shared" si="1206"/>
        <v/>
      </c>
      <c r="AG7759" s="17">
        <v>1</v>
      </c>
      <c r="AH7759">
        <f t="shared" si="1202"/>
        <v>2.8</v>
      </c>
      <c r="AI7759">
        <v>0.14499999999999999</v>
      </c>
      <c r="AJ7759">
        <f t="shared" si="1204"/>
        <v>0.40599999999999997</v>
      </c>
      <c r="AK7759" t="str">
        <f t="shared" si="1203"/>
        <v/>
      </c>
      <c r="AL7759" t="str">
        <f t="shared" si="1201"/>
        <v/>
      </c>
    </row>
    <row r="7760" spans="1:39" x14ac:dyDescent="0.2">
      <c r="A7760" t="s">
        <v>30974</v>
      </c>
      <c r="B7760" t="s">
        <v>52</v>
      </c>
      <c r="C7760" t="s">
        <v>30975</v>
      </c>
      <c r="D7760" s="1">
        <v>43845</v>
      </c>
      <c r="E7760" s="1">
        <v>44546</v>
      </c>
      <c r="F7760" t="s">
        <v>470</v>
      </c>
      <c r="G7760" t="s">
        <v>19</v>
      </c>
      <c r="I7760">
        <v>50</v>
      </c>
      <c r="J7760">
        <v>50</v>
      </c>
      <c r="K7760">
        <v>0</v>
      </c>
      <c r="L7760">
        <v>2413</v>
      </c>
      <c r="M7760">
        <v>2413</v>
      </c>
      <c r="N7760" t="s">
        <v>20</v>
      </c>
      <c r="O7760" t="s">
        <v>30976</v>
      </c>
      <c r="P7760" t="s">
        <v>28</v>
      </c>
      <c r="Q7760" t="s">
        <v>34266</v>
      </c>
      <c r="R7760">
        <v>5</v>
      </c>
      <c r="S7760" t="s">
        <v>33942</v>
      </c>
      <c r="T7760" t="s">
        <v>34233</v>
      </c>
      <c r="U7760" t="s">
        <v>33368</v>
      </c>
      <c r="V7760" t="s">
        <v>33365</v>
      </c>
      <c r="W7760">
        <v>460</v>
      </c>
      <c r="X7760">
        <v>1</v>
      </c>
      <c r="Y7760" t="s">
        <v>32654</v>
      </c>
      <c r="Z7760">
        <f>W7760*X7760</f>
        <v>460</v>
      </c>
      <c r="AA7760">
        <v>6.5</v>
      </c>
      <c r="AC7760">
        <v>1</v>
      </c>
      <c r="AD7760">
        <f>IF((S7760="tühi")*(F7760&lt;&gt;"Elamumaa"),IF(Z7760=0,"",Z7760),"")</f>
        <v>460</v>
      </c>
      <c r="AE7760">
        <f t="shared" ref="AE7760:AE7823" si="1207">IF((S7760="tühi")*(AC7760&lt;&gt;""),AC7760,"")</f>
        <v>1</v>
      </c>
      <c r="AF7760" t="str">
        <f t="shared" si="1206"/>
        <v/>
      </c>
      <c r="AG7760" t="str">
        <f>IF((S7760&lt;&gt;"tühi")*(AC7760&lt;&gt;""),AC7760,"")</f>
        <v/>
      </c>
      <c r="AH7760" t="str">
        <f t="shared" si="1202"/>
        <v/>
      </c>
      <c r="AI7760">
        <v>0.14499999999999999</v>
      </c>
      <c r="AJ7760" t="str">
        <f t="shared" si="1204"/>
        <v/>
      </c>
      <c r="AK7760">
        <f t="shared" si="1203"/>
        <v>2.8</v>
      </c>
      <c r="AL7760">
        <v>5</v>
      </c>
    </row>
    <row r="7761" spans="1:39" x14ac:dyDescent="0.2">
      <c r="A7761" t="s">
        <v>30977</v>
      </c>
      <c r="B7761" t="s">
        <v>52</v>
      </c>
      <c r="C7761" t="s">
        <v>30978</v>
      </c>
      <c r="D7761" s="1">
        <v>43845</v>
      </c>
      <c r="E7761" s="1">
        <v>44546</v>
      </c>
      <c r="F7761" t="s">
        <v>19</v>
      </c>
      <c r="I7761">
        <v>100</v>
      </c>
      <c r="J7761">
        <v>0</v>
      </c>
      <c r="K7761">
        <v>0</v>
      </c>
      <c r="L7761">
        <v>1387</v>
      </c>
      <c r="M7761">
        <v>1387</v>
      </c>
      <c r="N7761" t="s">
        <v>20</v>
      </c>
      <c r="O7761" t="s">
        <v>30979</v>
      </c>
      <c r="P7761" t="s">
        <v>28</v>
      </c>
      <c r="Q7761" t="s">
        <v>34256</v>
      </c>
      <c r="R7761" t="s">
        <v>33783</v>
      </c>
      <c r="S7761" t="s">
        <v>33942</v>
      </c>
      <c r="T7761" t="s">
        <v>34233</v>
      </c>
      <c r="U7761" t="s">
        <v>32634</v>
      </c>
      <c r="V7761" t="s">
        <v>33365</v>
      </c>
      <c r="W7761">
        <v>270</v>
      </c>
      <c r="X7761">
        <v>2</v>
      </c>
      <c r="Y7761" t="s">
        <v>32661</v>
      </c>
      <c r="AA7761">
        <v>8.5</v>
      </c>
      <c r="AC7761">
        <v>1</v>
      </c>
      <c r="AD7761" t="str">
        <f t="shared" ref="AD7761:AD7819" si="1208">IF((S7761="tühi")*(F7761&lt;&gt;"Elamumaa")*(G7761&lt;&gt;"Elamumaa")*(H7761&lt;&gt;"Elamumaa"),IF(Z7761=0,"",Z7761),"")</f>
        <v/>
      </c>
      <c r="AE7761">
        <f t="shared" si="1207"/>
        <v>1</v>
      </c>
      <c r="AF7761" t="str">
        <f t="shared" si="1206"/>
        <v/>
      </c>
      <c r="AG7761" t="str">
        <f>IF((S7761&lt;&gt;"tühi")*(AC7761&lt;&gt;""),AC7761,"")</f>
        <v/>
      </c>
      <c r="AH7761" t="str">
        <f t="shared" si="1202"/>
        <v/>
      </c>
      <c r="AI7761">
        <v>0.14499999999999999</v>
      </c>
      <c r="AJ7761" t="str">
        <f t="shared" si="1204"/>
        <v/>
      </c>
      <c r="AK7761">
        <f t="shared" si="1203"/>
        <v>2.8</v>
      </c>
      <c r="AL7761">
        <f t="shared" si="1201"/>
        <v>0.40599999999999997</v>
      </c>
    </row>
    <row r="7762" spans="1:39" x14ac:dyDescent="0.2">
      <c r="A7762" t="s">
        <v>15320</v>
      </c>
      <c r="B7762" t="s">
        <v>52</v>
      </c>
      <c r="C7762" t="s">
        <v>15321</v>
      </c>
      <c r="D7762" s="1">
        <v>37386</v>
      </c>
      <c r="E7762" s="1">
        <v>43951</v>
      </c>
      <c r="F7762" t="s">
        <v>19</v>
      </c>
      <c r="I7762">
        <v>100</v>
      </c>
      <c r="J7762">
        <v>0</v>
      </c>
      <c r="K7762">
        <v>0</v>
      </c>
      <c r="L7762">
        <v>5065</v>
      </c>
      <c r="M7762">
        <v>5065</v>
      </c>
      <c r="N7762" t="s">
        <v>20</v>
      </c>
      <c r="O7762" t="s">
        <v>15322</v>
      </c>
      <c r="P7762" t="s">
        <v>28</v>
      </c>
      <c r="Q7762" t="s">
        <v>34233</v>
      </c>
      <c r="R7762" t="s">
        <v>34233</v>
      </c>
      <c r="S7762" t="s">
        <v>33800</v>
      </c>
      <c r="T7762" t="s">
        <v>34357</v>
      </c>
      <c r="AD7762" t="str">
        <f t="shared" si="1208"/>
        <v/>
      </c>
      <c r="AE7762" t="str">
        <f t="shared" si="1207"/>
        <v/>
      </c>
      <c r="AF7762" t="str">
        <f t="shared" si="1206"/>
        <v/>
      </c>
      <c r="AG7762" s="17">
        <v>1</v>
      </c>
      <c r="AH7762">
        <f t="shared" si="1202"/>
        <v>2.8</v>
      </c>
      <c r="AI7762">
        <v>0.14499999999999999</v>
      </c>
      <c r="AJ7762">
        <f t="shared" si="1204"/>
        <v>0.40599999999999997</v>
      </c>
      <c r="AK7762" t="str">
        <f t="shared" si="1203"/>
        <v/>
      </c>
      <c r="AL7762" t="str">
        <f t="shared" si="1201"/>
        <v/>
      </c>
    </row>
    <row r="7763" spans="1:39" x14ac:dyDescent="0.2">
      <c r="A7763" t="s">
        <v>22637</v>
      </c>
      <c r="B7763" t="s">
        <v>52</v>
      </c>
      <c r="C7763" t="s">
        <v>22638</v>
      </c>
      <c r="D7763" s="1">
        <v>38765</v>
      </c>
      <c r="E7763" s="1">
        <v>44546</v>
      </c>
      <c r="F7763" t="s">
        <v>19</v>
      </c>
      <c r="I7763">
        <v>100</v>
      </c>
      <c r="J7763">
        <v>0</v>
      </c>
      <c r="K7763">
        <v>0</v>
      </c>
      <c r="L7763">
        <v>2000</v>
      </c>
      <c r="M7763">
        <v>2000</v>
      </c>
      <c r="N7763" t="s">
        <v>20</v>
      </c>
      <c r="O7763" t="s">
        <v>13214</v>
      </c>
      <c r="P7763" t="s">
        <v>28</v>
      </c>
      <c r="Q7763" t="s">
        <v>34256</v>
      </c>
      <c r="R7763" t="s">
        <v>33783</v>
      </c>
      <c r="S7763" t="s">
        <v>33942</v>
      </c>
      <c r="T7763" t="s">
        <v>34233</v>
      </c>
      <c r="U7763" t="s">
        <v>32634</v>
      </c>
      <c r="V7763" t="s">
        <v>33328</v>
      </c>
      <c r="W7763">
        <v>250</v>
      </c>
      <c r="X7763">
        <v>2</v>
      </c>
      <c r="Y7763" t="s">
        <v>32654</v>
      </c>
      <c r="Z7763">
        <v>500</v>
      </c>
      <c r="AA7763">
        <v>8.5</v>
      </c>
      <c r="AC7763">
        <v>1</v>
      </c>
      <c r="AD7763" t="str">
        <f t="shared" si="1208"/>
        <v/>
      </c>
      <c r="AE7763">
        <f t="shared" si="1207"/>
        <v>1</v>
      </c>
      <c r="AF7763" t="str">
        <f t="shared" si="1206"/>
        <v/>
      </c>
      <c r="AG7763" t="str">
        <f t="shared" ref="AG7763:AG7770" si="1209">IF((S7763&lt;&gt;"tühi")*(AC7763&lt;&gt;""),AC7763,"")</f>
        <v/>
      </c>
      <c r="AH7763" t="str">
        <f t="shared" si="1202"/>
        <v/>
      </c>
      <c r="AI7763">
        <v>0.14499999999999999</v>
      </c>
      <c r="AJ7763" t="str">
        <f t="shared" si="1204"/>
        <v/>
      </c>
      <c r="AK7763">
        <f t="shared" si="1203"/>
        <v>2.8</v>
      </c>
      <c r="AL7763">
        <f t="shared" si="1201"/>
        <v>0.40599999999999997</v>
      </c>
    </row>
    <row r="7764" spans="1:39" x14ac:dyDescent="0.2">
      <c r="A7764" t="s">
        <v>22639</v>
      </c>
      <c r="B7764" t="s">
        <v>52</v>
      </c>
      <c r="C7764" t="s">
        <v>22640</v>
      </c>
      <c r="D7764" s="1">
        <v>38765</v>
      </c>
      <c r="E7764" s="1">
        <v>44546</v>
      </c>
      <c r="F7764" t="s">
        <v>19</v>
      </c>
      <c r="I7764">
        <v>100</v>
      </c>
      <c r="J7764">
        <v>0</v>
      </c>
      <c r="K7764">
        <v>0</v>
      </c>
      <c r="L7764">
        <v>2005</v>
      </c>
      <c r="M7764">
        <v>2005</v>
      </c>
      <c r="N7764" t="s">
        <v>20</v>
      </c>
      <c r="O7764" t="s">
        <v>22641</v>
      </c>
      <c r="P7764" t="s">
        <v>28</v>
      </c>
      <c r="Q7764" t="s">
        <v>34256</v>
      </c>
      <c r="R7764" t="s">
        <v>33783</v>
      </c>
      <c r="S7764" t="s">
        <v>33942</v>
      </c>
      <c r="T7764" t="s">
        <v>34233</v>
      </c>
      <c r="U7764" t="s">
        <v>32634</v>
      </c>
      <c r="V7764" t="s">
        <v>33328</v>
      </c>
      <c r="W7764">
        <v>250</v>
      </c>
      <c r="X7764">
        <v>2</v>
      </c>
      <c r="Y7764" t="s">
        <v>32654</v>
      </c>
      <c r="Z7764">
        <v>500</v>
      </c>
      <c r="AA7764">
        <v>8.5</v>
      </c>
      <c r="AC7764">
        <v>1</v>
      </c>
      <c r="AD7764" t="str">
        <f t="shared" si="1208"/>
        <v/>
      </c>
      <c r="AE7764">
        <f t="shared" si="1207"/>
        <v>1</v>
      </c>
      <c r="AF7764" t="str">
        <f t="shared" si="1206"/>
        <v/>
      </c>
      <c r="AG7764" t="str">
        <f t="shared" si="1209"/>
        <v/>
      </c>
      <c r="AH7764" t="str">
        <f t="shared" si="1202"/>
        <v/>
      </c>
      <c r="AI7764">
        <v>0.14499999999999999</v>
      </c>
      <c r="AJ7764" t="str">
        <f t="shared" si="1204"/>
        <v/>
      </c>
      <c r="AK7764">
        <f t="shared" si="1203"/>
        <v>2.8</v>
      </c>
      <c r="AL7764">
        <f t="shared" si="1201"/>
        <v>0.40599999999999997</v>
      </c>
    </row>
    <row r="7765" spans="1:39" x14ac:dyDescent="0.2">
      <c r="A7765" t="s">
        <v>15519</v>
      </c>
      <c r="B7765" t="s">
        <v>52</v>
      </c>
      <c r="C7765" t="s">
        <v>15520</v>
      </c>
      <c r="D7765" s="1">
        <v>37370</v>
      </c>
      <c r="E7765" s="1">
        <v>43456</v>
      </c>
      <c r="F7765" t="s">
        <v>474</v>
      </c>
      <c r="I7765">
        <v>100</v>
      </c>
      <c r="J7765">
        <v>0</v>
      </c>
      <c r="K7765">
        <v>0</v>
      </c>
      <c r="L7765">
        <v>8977</v>
      </c>
      <c r="M7765">
        <v>8977</v>
      </c>
      <c r="N7765" t="s">
        <v>20</v>
      </c>
      <c r="O7765" t="s">
        <v>15521</v>
      </c>
      <c r="P7765" t="s">
        <v>28</v>
      </c>
      <c r="Q7765" t="s">
        <v>34256</v>
      </c>
      <c r="R7765" t="s">
        <v>34267</v>
      </c>
      <c r="S7765" t="s">
        <v>33797</v>
      </c>
      <c r="T7765" t="s">
        <v>34233</v>
      </c>
      <c r="AD7765" t="str">
        <f t="shared" si="1208"/>
        <v/>
      </c>
      <c r="AE7765" t="str">
        <f t="shared" si="1207"/>
        <v/>
      </c>
      <c r="AF7765" t="str">
        <f t="shared" si="1206"/>
        <v/>
      </c>
      <c r="AG7765" t="str">
        <f t="shared" si="1209"/>
        <v/>
      </c>
      <c r="AH7765" t="str">
        <f t="shared" si="1202"/>
        <v/>
      </c>
      <c r="AI7765">
        <v>0.14499999999999999</v>
      </c>
      <c r="AJ7765" t="str">
        <f t="shared" si="1204"/>
        <v/>
      </c>
      <c r="AK7765" t="str">
        <f t="shared" si="1203"/>
        <v/>
      </c>
      <c r="AL7765" t="str">
        <f t="shared" si="1201"/>
        <v/>
      </c>
    </row>
    <row r="7766" spans="1:39" x14ac:dyDescent="0.2">
      <c r="A7766" t="s">
        <v>23740</v>
      </c>
      <c r="B7766" t="s">
        <v>52</v>
      </c>
      <c r="C7766" t="s">
        <v>23741</v>
      </c>
      <c r="D7766" s="1">
        <v>39135</v>
      </c>
      <c r="E7766" s="1">
        <v>43951</v>
      </c>
      <c r="F7766" t="s">
        <v>474</v>
      </c>
      <c r="I7766">
        <v>100</v>
      </c>
      <c r="J7766">
        <v>0</v>
      </c>
      <c r="K7766">
        <v>0</v>
      </c>
      <c r="L7766">
        <v>1628</v>
      </c>
      <c r="M7766">
        <v>1628</v>
      </c>
      <c r="N7766" t="s">
        <v>20</v>
      </c>
      <c r="O7766" t="s">
        <v>23742</v>
      </c>
      <c r="P7766" t="s">
        <v>28</v>
      </c>
      <c r="Q7766" t="s">
        <v>34233</v>
      </c>
      <c r="R7766" t="s">
        <v>34233</v>
      </c>
      <c r="S7766" t="s">
        <v>32627</v>
      </c>
      <c r="T7766" t="s">
        <v>34637</v>
      </c>
      <c r="AD7766" t="str">
        <f t="shared" si="1208"/>
        <v/>
      </c>
      <c r="AE7766" t="str">
        <f t="shared" si="1207"/>
        <v/>
      </c>
      <c r="AF7766" t="str">
        <f t="shared" si="1206"/>
        <v/>
      </c>
      <c r="AG7766" t="str">
        <f t="shared" si="1209"/>
        <v/>
      </c>
      <c r="AH7766" t="str">
        <f t="shared" si="1202"/>
        <v/>
      </c>
      <c r="AI7766">
        <v>0.14499999999999999</v>
      </c>
      <c r="AJ7766" t="str">
        <f t="shared" si="1204"/>
        <v/>
      </c>
      <c r="AK7766" t="str">
        <f t="shared" si="1203"/>
        <v/>
      </c>
      <c r="AL7766" t="str">
        <f t="shared" si="1201"/>
        <v/>
      </c>
    </row>
    <row r="7767" spans="1:39" x14ac:dyDescent="0.2">
      <c r="A7767" t="s">
        <v>25575</v>
      </c>
      <c r="B7767" t="s">
        <v>52</v>
      </c>
      <c r="C7767" t="s">
        <v>25576</v>
      </c>
      <c r="D7767" s="1">
        <v>40063</v>
      </c>
      <c r="E7767" s="1">
        <v>44592</v>
      </c>
      <c r="F7767" t="s">
        <v>474</v>
      </c>
      <c r="I7767">
        <v>100</v>
      </c>
      <c r="J7767">
        <v>0</v>
      </c>
      <c r="K7767">
        <v>0</v>
      </c>
      <c r="L7767">
        <v>565</v>
      </c>
      <c r="M7767">
        <v>565</v>
      </c>
      <c r="N7767" t="s">
        <v>20</v>
      </c>
      <c r="O7767" t="s">
        <v>25577</v>
      </c>
      <c r="P7767" t="s">
        <v>28</v>
      </c>
      <c r="Q7767" t="s">
        <v>34233</v>
      </c>
      <c r="R7767" t="s">
        <v>34233</v>
      </c>
      <c r="S7767" t="s">
        <v>32627</v>
      </c>
      <c r="T7767" t="s">
        <v>34373</v>
      </c>
      <c r="AD7767" t="str">
        <f t="shared" si="1208"/>
        <v/>
      </c>
      <c r="AE7767" t="str">
        <f t="shared" si="1207"/>
        <v/>
      </c>
      <c r="AF7767" t="str">
        <f t="shared" si="1206"/>
        <v/>
      </c>
      <c r="AG7767" t="str">
        <f t="shared" si="1209"/>
        <v/>
      </c>
      <c r="AH7767" t="str">
        <f t="shared" si="1202"/>
        <v/>
      </c>
      <c r="AI7767">
        <v>0.14499999999999999</v>
      </c>
      <c r="AJ7767" t="str">
        <f t="shared" si="1204"/>
        <v/>
      </c>
      <c r="AK7767" t="str">
        <f t="shared" si="1203"/>
        <v/>
      </c>
      <c r="AL7767" t="str">
        <f t="shared" si="1201"/>
        <v/>
      </c>
    </row>
    <row r="7768" spans="1:39" x14ac:dyDescent="0.2">
      <c r="A7768" t="s">
        <v>20481</v>
      </c>
      <c r="B7768" t="s">
        <v>52</v>
      </c>
      <c r="C7768" t="s">
        <v>20482</v>
      </c>
      <c r="D7768" s="1">
        <v>38384</v>
      </c>
      <c r="E7768" s="1">
        <v>43456</v>
      </c>
      <c r="F7768" t="s">
        <v>19</v>
      </c>
      <c r="I7768">
        <v>100</v>
      </c>
      <c r="J7768">
        <v>0</v>
      </c>
      <c r="K7768">
        <v>0</v>
      </c>
      <c r="L7768">
        <v>2990</v>
      </c>
      <c r="M7768">
        <v>2990</v>
      </c>
      <c r="N7768" t="s">
        <v>20</v>
      </c>
      <c r="O7768" t="s">
        <v>20483</v>
      </c>
      <c r="P7768" t="s">
        <v>28</v>
      </c>
      <c r="Q7768" t="s">
        <v>34233</v>
      </c>
      <c r="R7768" t="s">
        <v>34233</v>
      </c>
      <c r="S7768" t="s">
        <v>33807</v>
      </c>
      <c r="T7768" t="s">
        <v>34356</v>
      </c>
      <c r="U7768" t="s">
        <v>32634</v>
      </c>
      <c r="V7768" t="s">
        <v>33369</v>
      </c>
      <c r="W7768">
        <v>400</v>
      </c>
      <c r="X7768">
        <v>2</v>
      </c>
      <c r="Y7768" t="s">
        <v>32661</v>
      </c>
      <c r="Z7768">
        <v>800</v>
      </c>
      <c r="AA7768">
        <v>8</v>
      </c>
      <c r="AB7768">
        <v>14</v>
      </c>
      <c r="AC7768">
        <v>1</v>
      </c>
      <c r="AD7768" t="str">
        <f t="shared" si="1208"/>
        <v/>
      </c>
      <c r="AE7768" t="str">
        <f t="shared" si="1207"/>
        <v/>
      </c>
      <c r="AF7768" t="str">
        <f t="shared" si="1206"/>
        <v/>
      </c>
      <c r="AG7768">
        <f t="shared" si="1209"/>
        <v>1</v>
      </c>
      <c r="AH7768">
        <f t="shared" si="1202"/>
        <v>2.8</v>
      </c>
      <c r="AI7768">
        <v>0.14499999999999999</v>
      </c>
      <c r="AJ7768">
        <f t="shared" si="1204"/>
        <v>0.40599999999999997</v>
      </c>
      <c r="AK7768" t="str">
        <f t="shared" si="1203"/>
        <v/>
      </c>
      <c r="AL7768" t="str">
        <f t="shared" si="1201"/>
        <v/>
      </c>
    </row>
    <row r="7769" spans="1:39" s="18" customFormat="1" x14ac:dyDescent="0.2">
      <c r="A7769" s="18" t="s">
        <v>15953</v>
      </c>
      <c r="B7769" s="18" t="s">
        <v>52</v>
      </c>
      <c r="C7769" s="18" t="s">
        <v>15954</v>
      </c>
      <c r="D7769" s="19">
        <v>37474</v>
      </c>
      <c r="E7769" s="19">
        <v>43951</v>
      </c>
      <c r="F7769" s="18" t="s">
        <v>19</v>
      </c>
      <c r="I7769" s="18">
        <v>100</v>
      </c>
      <c r="J7769" s="18">
        <v>0</v>
      </c>
      <c r="K7769" s="18">
        <v>0</v>
      </c>
      <c r="L7769" s="18">
        <v>1820</v>
      </c>
      <c r="M7769" s="18">
        <v>1820</v>
      </c>
      <c r="N7769" s="18" t="s">
        <v>20</v>
      </c>
      <c r="O7769" s="18" t="s">
        <v>15955</v>
      </c>
      <c r="P7769" s="18" t="s">
        <v>28</v>
      </c>
      <c r="Q7769" s="18" t="s">
        <v>34256</v>
      </c>
      <c r="R7769" s="18" t="s">
        <v>33783</v>
      </c>
      <c r="S7769" s="18" t="s">
        <v>33942</v>
      </c>
      <c r="T7769" s="18" t="s">
        <v>34357</v>
      </c>
      <c r="U7769" s="18" t="s">
        <v>32634</v>
      </c>
      <c r="V7769" s="18" t="s">
        <v>33370</v>
      </c>
      <c r="W7769" s="18">
        <v>250</v>
      </c>
      <c r="X7769" s="18">
        <v>2</v>
      </c>
      <c r="Y7769" s="18" t="s">
        <v>32654</v>
      </c>
      <c r="AA7769" s="18">
        <v>8.5</v>
      </c>
      <c r="AC7769" s="18">
        <v>1</v>
      </c>
      <c r="AD7769" s="18" t="str">
        <f t="shared" si="1208"/>
        <v/>
      </c>
      <c r="AE7769" s="18">
        <f t="shared" si="1207"/>
        <v>1</v>
      </c>
      <c r="AF7769" s="18" t="str">
        <f t="shared" si="1206"/>
        <v/>
      </c>
      <c r="AG7769" s="18" t="str">
        <f t="shared" si="1209"/>
        <v/>
      </c>
      <c r="AH7769" s="18" t="str">
        <f t="shared" si="1202"/>
        <v/>
      </c>
      <c r="AI7769" s="18">
        <v>0.14499999999999999</v>
      </c>
      <c r="AJ7769" s="18" t="str">
        <f t="shared" si="1204"/>
        <v/>
      </c>
      <c r="AK7769" s="18">
        <f t="shared" si="1203"/>
        <v>2.8</v>
      </c>
      <c r="AL7769" s="18">
        <f t="shared" si="1201"/>
        <v>0.40599999999999997</v>
      </c>
      <c r="AM7769" s="18" t="s">
        <v>34837</v>
      </c>
    </row>
    <row r="7770" spans="1:39" x14ac:dyDescent="0.2">
      <c r="A7770" t="s">
        <v>21880</v>
      </c>
      <c r="B7770" t="s">
        <v>52</v>
      </c>
      <c r="C7770" t="s">
        <v>21881</v>
      </c>
      <c r="D7770" s="1">
        <v>38673</v>
      </c>
      <c r="E7770" s="1">
        <v>43456</v>
      </c>
      <c r="F7770" t="s">
        <v>19</v>
      </c>
      <c r="I7770">
        <v>100</v>
      </c>
      <c r="J7770">
        <v>0</v>
      </c>
      <c r="K7770">
        <v>0</v>
      </c>
      <c r="L7770">
        <v>1289</v>
      </c>
      <c r="M7770">
        <v>1289</v>
      </c>
      <c r="N7770" t="s">
        <v>20</v>
      </c>
      <c r="O7770" t="s">
        <v>21882</v>
      </c>
      <c r="P7770" t="s">
        <v>28</v>
      </c>
      <c r="Q7770" t="s">
        <v>34256</v>
      </c>
      <c r="R7770" t="s">
        <v>33783</v>
      </c>
      <c r="S7770" t="s">
        <v>33942</v>
      </c>
      <c r="T7770" t="s">
        <v>34233</v>
      </c>
      <c r="U7770" t="s">
        <v>32634</v>
      </c>
      <c r="V7770" t="s">
        <v>33313</v>
      </c>
      <c r="W7770">
        <v>265</v>
      </c>
      <c r="X7770">
        <v>2</v>
      </c>
      <c r="Y7770" t="s">
        <v>32654</v>
      </c>
      <c r="AB7770">
        <v>22</v>
      </c>
      <c r="AC7770">
        <v>1</v>
      </c>
      <c r="AD7770" t="str">
        <f t="shared" si="1208"/>
        <v/>
      </c>
      <c r="AF7770" t="str">
        <f t="shared" si="1206"/>
        <v/>
      </c>
      <c r="AG7770" t="str">
        <f t="shared" si="1209"/>
        <v/>
      </c>
      <c r="AH7770" t="str">
        <f t="shared" si="1202"/>
        <v/>
      </c>
      <c r="AI7770">
        <v>0.14499999999999999</v>
      </c>
      <c r="AJ7770" t="str">
        <f t="shared" si="1204"/>
        <v/>
      </c>
      <c r="AK7770" t="str">
        <f t="shared" si="1203"/>
        <v/>
      </c>
      <c r="AL7770" t="str">
        <f t="shared" si="1201"/>
        <v/>
      </c>
      <c r="AM7770" t="s">
        <v>35135</v>
      </c>
    </row>
    <row r="7771" spans="1:39" x14ac:dyDescent="0.2">
      <c r="A7771" t="s">
        <v>18366</v>
      </c>
      <c r="B7771" t="s">
        <v>52</v>
      </c>
      <c r="C7771" t="s">
        <v>18367</v>
      </c>
      <c r="D7771" s="1">
        <v>38020</v>
      </c>
      <c r="E7771" s="1">
        <v>44238</v>
      </c>
      <c r="F7771" t="s">
        <v>19</v>
      </c>
      <c r="I7771">
        <v>100</v>
      </c>
      <c r="J7771">
        <v>0</v>
      </c>
      <c r="K7771">
        <v>0</v>
      </c>
      <c r="L7771">
        <v>2723</v>
      </c>
      <c r="M7771">
        <v>2723</v>
      </c>
      <c r="N7771" t="s">
        <v>20</v>
      </c>
      <c r="O7771" t="s">
        <v>18368</v>
      </c>
      <c r="P7771" t="s">
        <v>28</v>
      </c>
      <c r="Q7771" t="s">
        <v>34233</v>
      </c>
      <c r="R7771" t="s">
        <v>34233</v>
      </c>
      <c r="S7771" t="s">
        <v>32628</v>
      </c>
      <c r="T7771" t="s">
        <v>34357</v>
      </c>
      <c r="AD7771" t="str">
        <f t="shared" si="1208"/>
        <v/>
      </c>
      <c r="AE7771" t="str">
        <f t="shared" si="1207"/>
        <v/>
      </c>
      <c r="AF7771" t="str">
        <f t="shared" si="1206"/>
        <v/>
      </c>
      <c r="AG7771" s="17">
        <v>1</v>
      </c>
      <c r="AH7771">
        <f t="shared" si="1202"/>
        <v>2.8</v>
      </c>
      <c r="AI7771">
        <v>0.14499999999999999</v>
      </c>
      <c r="AJ7771">
        <f t="shared" si="1204"/>
        <v>0.40599999999999997</v>
      </c>
      <c r="AK7771" t="str">
        <f t="shared" si="1203"/>
        <v/>
      </c>
      <c r="AL7771" t="str">
        <f t="shared" si="1201"/>
        <v/>
      </c>
    </row>
    <row r="7772" spans="1:39" x14ac:dyDescent="0.2">
      <c r="A7772" t="s">
        <v>14439</v>
      </c>
      <c r="B7772" t="s">
        <v>52</v>
      </c>
      <c r="C7772" t="s">
        <v>14440</v>
      </c>
      <c r="D7772" s="1">
        <v>37240</v>
      </c>
      <c r="E7772" s="1">
        <v>43456</v>
      </c>
      <c r="F7772" t="s">
        <v>19</v>
      </c>
      <c r="I7772">
        <v>100</v>
      </c>
      <c r="J7772">
        <v>0</v>
      </c>
      <c r="K7772">
        <v>0</v>
      </c>
      <c r="L7772">
        <v>2115</v>
      </c>
      <c r="M7772">
        <v>2115</v>
      </c>
      <c r="N7772" t="s">
        <v>20</v>
      </c>
      <c r="O7772" t="s">
        <v>14441</v>
      </c>
      <c r="P7772" t="s">
        <v>28</v>
      </c>
      <c r="Q7772" t="s">
        <v>34233</v>
      </c>
      <c r="R7772" t="s">
        <v>34233</v>
      </c>
      <c r="S7772" t="s">
        <v>33797</v>
      </c>
      <c r="T7772" t="s">
        <v>34233</v>
      </c>
      <c r="U7772" t="s">
        <v>32634</v>
      </c>
      <c r="V7772" t="s">
        <v>33371</v>
      </c>
      <c r="AC7772">
        <v>1</v>
      </c>
      <c r="AD7772" t="str">
        <f t="shared" si="1208"/>
        <v/>
      </c>
      <c r="AE7772" t="str">
        <f t="shared" si="1207"/>
        <v/>
      </c>
      <c r="AF7772" t="str">
        <f t="shared" si="1206"/>
        <v/>
      </c>
      <c r="AG7772">
        <f>IF((S7772&lt;&gt;"tühi")*(AC7772&lt;&gt;""),AC7772,"")</f>
        <v>1</v>
      </c>
      <c r="AH7772">
        <f t="shared" si="1202"/>
        <v>2.8</v>
      </c>
      <c r="AI7772">
        <v>0.14499999999999999</v>
      </c>
      <c r="AJ7772">
        <f t="shared" si="1204"/>
        <v>0.40599999999999997</v>
      </c>
      <c r="AK7772" t="str">
        <f t="shared" si="1203"/>
        <v/>
      </c>
      <c r="AL7772" t="str">
        <f t="shared" si="1201"/>
        <v/>
      </c>
      <c r="AM7772" t="s">
        <v>34054</v>
      </c>
    </row>
    <row r="7773" spans="1:39" x14ac:dyDescent="0.2">
      <c r="A7773" t="s">
        <v>25914</v>
      </c>
      <c r="B7773" t="s">
        <v>52</v>
      </c>
      <c r="C7773" t="s">
        <v>25915</v>
      </c>
      <c r="D7773" s="1">
        <v>40640</v>
      </c>
      <c r="E7773" s="1">
        <v>44599</v>
      </c>
      <c r="F7773" t="s">
        <v>19</v>
      </c>
      <c r="I7773">
        <v>100</v>
      </c>
      <c r="J7773">
        <v>0</v>
      </c>
      <c r="K7773">
        <v>0</v>
      </c>
      <c r="L7773">
        <v>2566</v>
      </c>
      <c r="M7773">
        <v>2566</v>
      </c>
      <c r="N7773" t="s">
        <v>20</v>
      </c>
      <c r="O7773" t="s">
        <v>25916</v>
      </c>
      <c r="P7773" t="s">
        <v>28</v>
      </c>
      <c r="Q7773" t="s">
        <v>34233</v>
      </c>
      <c r="R7773" t="s">
        <v>34233</v>
      </c>
      <c r="S7773" t="s">
        <v>32628</v>
      </c>
      <c r="T7773" t="s">
        <v>32634</v>
      </c>
      <c r="U7773" t="s">
        <v>32634</v>
      </c>
      <c r="V7773" t="s">
        <v>34903</v>
      </c>
      <c r="W7773">
        <v>180</v>
      </c>
      <c r="X7773">
        <v>2</v>
      </c>
      <c r="Y7773" t="s">
        <v>32654</v>
      </c>
      <c r="Z7773">
        <v>360</v>
      </c>
      <c r="AA7773">
        <v>8.5</v>
      </c>
      <c r="AC7773">
        <v>1</v>
      </c>
      <c r="AD7773" t="str">
        <f t="shared" si="1208"/>
        <v/>
      </c>
      <c r="AE7773" t="str">
        <f t="shared" si="1207"/>
        <v/>
      </c>
      <c r="AF7773" t="str">
        <f t="shared" si="1206"/>
        <v/>
      </c>
      <c r="AG7773">
        <f>IF((S7773&lt;&gt;"tühi")*(AC7773&lt;&gt;""),AC7773,"")</f>
        <v>1</v>
      </c>
      <c r="AH7773">
        <f t="shared" si="1202"/>
        <v>2.8</v>
      </c>
      <c r="AI7773">
        <v>0.14499999999999999</v>
      </c>
      <c r="AJ7773">
        <f t="shared" si="1204"/>
        <v>0.40599999999999997</v>
      </c>
      <c r="AK7773" t="str">
        <f t="shared" si="1203"/>
        <v/>
      </c>
      <c r="AL7773" t="str">
        <f t="shared" si="1201"/>
        <v/>
      </c>
    </row>
    <row r="7774" spans="1:39" x14ac:dyDescent="0.2">
      <c r="A7774" t="s">
        <v>2737</v>
      </c>
      <c r="B7774" t="s">
        <v>52</v>
      </c>
      <c r="C7774" t="s">
        <v>2738</v>
      </c>
      <c r="D7774" s="1">
        <v>35817</v>
      </c>
      <c r="E7774" s="1">
        <v>44599</v>
      </c>
      <c r="F7774" t="s">
        <v>19</v>
      </c>
      <c r="I7774">
        <v>100</v>
      </c>
      <c r="J7774">
        <v>0</v>
      </c>
      <c r="K7774">
        <v>0</v>
      </c>
      <c r="L7774">
        <v>1847</v>
      </c>
      <c r="M7774">
        <v>1847</v>
      </c>
      <c r="N7774" t="s">
        <v>20</v>
      </c>
      <c r="O7774" t="s">
        <v>2739</v>
      </c>
      <c r="P7774" t="s">
        <v>28</v>
      </c>
      <c r="Q7774" t="s">
        <v>34233</v>
      </c>
      <c r="R7774" t="s">
        <v>34233</v>
      </c>
      <c r="S7774" t="s">
        <v>33800</v>
      </c>
      <c r="T7774" t="s">
        <v>34366</v>
      </c>
      <c r="AD7774" t="str">
        <f t="shared" si="1208"/>
        <v/>
      </c>
      <c r="AE7774" t="str">
        <f t="shared" si="1207"/>
        <v/>
      </c>
      <c r="AF7774" t="str">
        <f t="shared" si="1206"/>
        <v/>
      </c>
      <c r="AG7774" s="17">
        <v>1</v>
      </c>
      <c r="AH7774">
        <f t="shared" si="1202"/>
        <v>2.8</v>
      </c>
      <c r="AI7774">
        <v>0.14499999999999999</v>
      </c>
      <c r="AJ7774">
        <f t="shared" si="1204"/>
        <v>0.40599999999999997</v>
      </c>
      <c r="AK7774" t="str">
        <f t="shared" si="1203"/>
        <v/>
      </c>
      <c r="AL7774" t="str">
        <f t="shared" si="1201"/>
        <v/>
      </c>
    </row>
    <row r="7775" spans="1:39" x14ac:dyDescent="0.2">
      <c r="A7775" t="s">
        <v>2540</v>
      </c>
      <c r="B7775" t="s">
        <v>52</v>
      </c>
      <c r="C7775" t="s">
        <v>2541</v>
      </c>
      <c r="D7775" s="1">
        <v>35794</v>
      </c>
      <c r="E7775" s="1">
        <v>44546</v>
      </c>
      <c r="F7775" t="s">
        <v>19</v>
      </c>
      <c r="I7775">
        <v>100</v>
      </c>
      <c r="J7775">
        <v>0</v>
      </c>
      <c r="K7775">
        <v>0</v>
      </c>
      <c r="L7775">
        <v>1576</v>
      </c>
      <c r="M7775">
        <v>1576</v>
      </c>
      <c r="N7775" t="s">
        <v>20</v>
      </c>
      <c r="O7775" t="s">
        <v>2542</v>
      </c>
      <c r="P7775" t="s">
        <v>28</v>
      </c>
      <c r="Q7775" t="s">
        <v>34233</v>
      </c>
      <c r="R7775" t="s">
        <v>34233</v>
      </c>
      <c r="S7775" t="s">
        <v>32628</v>
      </c>
      <c r="T7775" t="s">
        <v>34349</v>
      </c>
      <c r="AD7775" t="str">
        <f t="shared" si="1208"/>
        <v/>
      </c>
      <c r="AE7775" t="str">
        <f t="shared" si="1207"/>
        <v/>
      </c>
      <c r="AF7775" t="str">
        <f t="shared" si="1206"/>
        <v/>
      </c>
      <c r="AG7775" s="17">
        <v>1</v>
      </c>
      <c r="AH7775">
        <f t="shared" si="1202"/>
        <v>2.8</v>
      </c>
      <c r="AI7775">
        <v>0.14499999999999999</v>
      </c>
      <c r="AJ7775">
        <f t="shared" si="1204"/>
        <v>0.40599999999999997</v>
      </c>
      <c r="AK7775" t="str">
        <f t="shared" si="1203"/>
        <v/>
      </c>
      <c r="AL7775" t="str">
        <f t="shared" si="1201"/>
        <v/>
      </c>
    </row>
    <row r="7776" spans="1:39" x14ac:dyDescent="0.2">
      <c r="A7776" t="s">
        <v>18608</v>
      </c>
      <c r="B7776" t="s">
        <v>52</v>
      </c>
      <c r="C7776" t="s">
        <v>18609</v>
      </c>
      <c r="D7776" s="1">
        <v>38056</v>
      </c>
      <c r="E7776" s="1">
        <v>44546</v>
      </c>
      <c r="F7776" t="s">
        <v>39</v>
      </c>
      <c r="G7776" t="s">
        <v>19</v>
      </c>
      <c r="I7776">
        <v>70</v>
      </c>
      <c r="J7776">
        <v>30</v>
      </c>
      <c r="K7776">
        <v>0</v>
      </c>
      <c r="L7776">
        <v>23273</v>
      </c>
      <c r="M7776">
        <v>23273</v>
      </c>
      <c r="N7776" t="s">
        <v>20</v>
      </c>
      <c r="O7776" t="s">
        <v>18610</v>
      </c>
      <c r="P7776" t="s">
        <v>28</v>
      </c>
      <c r="Q7776" t="s">
        <v>34233</v>
      </c>
      <c r="R7776" t="s">
        <v>34233</v>
      </c>
      <c r="S7776" t="s">
        <v>33808</v>
      </c>
      <c r="T7776" t="s">
        <v>34349</v>
      </c>
      <c r="AD7776" t="str">
        <f t="shared" si="1208"/>
        <v/>
      </c>
      <c r="AE7776" t="str">
        <f t="shared" si="1207"/>
        <v/>
      </c>
      <c r="AF7776" t="str">
        <f t="shared" si="1206"/>
        <v/>
      </c>
      <c r="AG7776" s="17">
        <v>1</v>
      </c>
      <c r="AH7776">
        <f t="shared" si="1202"/>
        <v>2.8</v>
      </c>
      <c r="AI7776">
        <v>0.14499999999999999</v>
      </c>
      <c r="AJ7776">
        <f t="shared" si="1204"/>
        <v>0.40599999999999997</v>
      </c>
      <c r="AK7776" t="str">
        <f t="shared" si="1203"/>
        <v/>
      </c>
      <c r="AL7776" t="str">
        <f t="shared" si="1201"/>
        <v/>
      </c>
    </row>
    <row r="7777" spans="1:39" x14ac:dyDescent="0.2">
      <c r="A7777" t="s">
        <v>15823</v>
      </c>
      <c r="B7777" t="s">
        <v>52</v>
      </c>
      <c r="C7777" t="s">
        <v>15824</v>
      </c>
      <c r="D7777" s="1">
        <v>37426</v>
      </c>
      <c r="E7777" s="1">
        <v>43521</v>
      </c>
      <c r="F7777" t="s">
        <v>19</v>
      </c>
      <c r="I7777">
        <v>100</v>
      </c>
      <c r="J7777">
        <v>0</v>
      </c>
      <c r="K7777">
        <v>0</v>
      </c>
      <c r="L7777">
        <v>1207</v>
      </c>
      <c r="M7777">
        <v>1207</v>
      </c>
      <c r="N7777" t="s">
        <v>20</v>
      </c>
      <c r="O7777" t="s">
        <v>15825</v>
      </c>
      <c r="P7777" t="s">
        <v>28</v>
      </c>
      <c r="Q7777" t="s">
        <v>34233</v>
      </c>
      <c r="R7777" t="s">
        <v>34233</v>
      </c>
      <c r="S7777" t="s">
        <v>32628</v>
      </c>
      <c r="T7777" t="s">
        <v>34354</v>
      </c>
      <c r="U7777" t="s">
        <v>32634</v>
      </c>
      <c r="V7777" t="s">
        <v>33372</v>
      </c>
      <c r="W7777">
        <v>444</v>
      </c>
      <c r="X7777">
        <v>2</v>
      </c>
      <c r="Y7777" t="s">
        <v>32654</v>
      </c>
      <c r="Z7777">
        <v>890</v>
      </c>
      <c r="AB7777">
        <v>35</v>
      </c>
      <c r="AC7777">
        <v>1</v>
      </c>
      <c r="AD7777" t="str">
        <f t="shared" si="1208"/>
        <v/>
      </c>
      <c r="AE7777" t="str">
        <f t="shared" si="1207"/>
        <v/>
      </c>
      <c r="AF7777" t="str">
        <f t="shared" si="1206"/>
        <v/>
      </c>
      <c r="AG7777">
        <f t="shared" ref="AG7777:AG7782" si="1210">IF((S7777&lt;&gt;"tühi")*(AC7777&lt;&gt;""),AC7777,"")</f>
        <v>1</v>
      </c>
      <c r="AH7777">
        <f t="shared" si="1202"/>
        <v>2.8</v>
      </c>
      <c r="AI7777">
        <v>0.14499999999999999</v>
      </c>
      <c r="AJ7777">
        <v>1</v>
      </c>
      <c r="AK7777" t="str">
        <f t="shared" si="1203"/>
        <v/>
      </c>
      <c r="AL7777" t="str">
        <f t="shared" si="1201"/>
        <v/>
      </c>
    </row>
    <row r="7778" spans="1:39" x14ac:dyDescent="0.2">
      <c r="A7778" t="s">
        <v>15826</v>
      </c>
      <c r="B7778" t="s">
        <v>52</v>
      </c>
      <c r="C7778" t="s">
        <v>15827</v>
      </c>
      <c r="D7778" s="1">
        <v>37426</v>
      </c>
      <c r="E7778" s="1">
        <v>43456</v>
      </c>
      <c r="F7778" t="s">
        <v>19</v>
      </c>
      <c r="I7778">
        <v>100</v>
      </c>
      <c r="J7778">
        <v>0</v>
      </c>
      <c r="K7778">
        <v>0</v>
      </c>
      <c r="L7778">
        <v>1277</v>
      </c>
      <c r="M7778">
        <v>1277</v>
      </c>
      <c r="N7778" t="s">
        <v>20</v>
      </c>
      <c r="O7778" t="s">
        <v>15828</v>
      </c>
      <c r="P7778" t="s">
        <v>28</v>
      </c>
      <c r="Q7778" t="s">
        <v>34233</v>
      </c>
      <c r="R7778" t="s">
        <v>34233</v>
      </c>
      <c r="S7778" t="s">
        <v>33797</v>
      </c>
      <c r="T7778" t="s">
        <v>34357</v>
      </c>
      <c r="U7778" t="s">
        <v>32634</v>
      </c>
      <c r="V7778" t="s">
        <v>33373</v>
      </c>
      <c r="W7778">
        <v>360</v>
      </c>
      <c r="X7778">
        <v>2</v>
      </c>
      <c r="Y7778">
        <v>1</v>
      </c>
      <c r="Z7778">
        <v>840</v>
      </c>
      <c r="AB7778">
        <v>30</v>
      </c>
      <c r="AC7778">
        <v>1</v>
      </c>
      <c r="AD7778" t="str">
        <f t="shared" si="1208"/>
        <v/>
      </c>
      <c r="AE7778" t="str">
        <f t="shared" si="1207"/>
        <v/>
      </c>
      <c r="AF7778" t="str">
        <f t="shared" si="1206"/>
        <v/>
      </c>
      <c r="AG7778">
        <f t="shared" si="1210"/>
        <v>1</v>
      </c>
      <c r="AH7778">
        <f t="shared" si="1202"/>
        <v>2.8</v>
      </c>
      <c r="AI7778">
        <v>0.14499999999999999</v>
      </c>
      <c r="AJ7778">
        <v>1</v>
      </c>
      <c r="AK7778" t="str">
        <f t="shared" si="1203"/>
        <v/>
      </c>
      <c r="AL7778" t="str">
        <f t="shared" si="1201"/>
        <v/>
      </c>
    </row>
    <row r="7779" spans="1:39" x14ac:dyDescent="0.2">
      <c r="A7779" t="s">
        <v>28997</v>
      </c>
      <c r="B7779" t="s">
        <v>52</v>
      </c>
      <c r="C7779" t="s">
        <v>28998</v>
      </c>
      <c r="D7779" s="1">
        <v>42719</v>
      </c>
      <c r="E7779" s="1">
        <v>44546</v>
      </c>
      <c r="F7779" t="s">
        <v>19</v>
      </c>
      <c r="I7779">
        <v>100</v>
      </c>
      <c r="J7779">
        <v>0</v>
      </c>
      <c r="K7779">
        <v>0</v>
      </c>
      <c r="L7779">
        <v>2635</v>
      </c>
      <c r="M7779">
        <v>2635</v>
      </c>
      <c r="N7779" t="s">
        <v>20</v>
      </c>
      <c r="O7779" t="s">
        <v>28999</v>
      </c>
      <c r="P7779" t="s">
        <v>28</v>
      </c>
      <c r="Q7779" t="s">
        <v>34233</v>
      </c>
      <c r="R7779" t="s">
        <v>34233</v>
      </c>
      <c r="S7779" t="s">
        <v>33800</v>
      </c>
      <c r="T7779" t="s">
        <v>34349</v>
      </c>
      <c r="U7779" t="s">
        <v>32634</v>
      </c>
      <c r="V7779" t="s">
        <v>33374</v>
      </c>
      <c r="W7779">
        <v>420</v>
      </c>
      <c r="X7779">
        <v>2</v>
      </c>
      <c r="Y7779" t="s">
        <v>32661</v>
      </c>
      <c r="Z7779">
        <v>600</v>
      </c>
      <c r="AA7779">
        <v>8.5</v>
      </c>
      <c r="AC7779">
        <v>1</v>
      </c>
      <c r="AD7779" t="str">
        <f t="shared" si="1208"/>
        <v/>
      </c>
      <c r="AE7779" t="str">
        <f t="shared" si="1207"/>
        <v/>
      </c>
      <c r="AF7779" t="str">
        <f t="shared" si="1206"/>
        <v/>
      </c>
      <c r="AG7779">
        <f t="shared" si="1210"/>
        <v>1</v>
      </c>
      <c r="AH7779">
        <f t="shared" si="1202"/>
        <v>2.8</v>
      </c>
      <c r="AI7779">
        <v>0.14499999999999999</v>
      </c>
      <c r="AJ7779">
        <f>IF(COUNTBLANK(AH7779),"",AH7779*AI7779)</f>
        <v>0.40599999999999997</v>
      </c>
      <c r="AK7779" t="str">
        <f t="shared" si="1203"/>
        <v/>
      </c>
      <c r="AL7779" t="str">
        <f t="shared" si="1201"/>
        <v/>
      </c>
      <c r="AM7779" t="s">
        <v>34059</v>
      </c>
    </row>
    <row r="7780" spans="1:39" x14ac:dyDescent="0.2">
      <c r="A7780" t="s">
        <v>779</v>
      </c>
      <c r="B7780" t="s">
        <v>52</v>
      </c>
      <c r="C7780" t="s">
        <v>780</v>
      </c>
      <c r="D7780" s="1">
        <v>35137</v>
      </c>
      <c r="E7780" s="1">
        <v>43456</v>
      </c>
      <c r="F7780" t="s">
        <v>19</v>
      </c>
      <c r="I7780">
        <v>100</v>
      </c>
      <c r="J7780">
        <v>0</v>
      </c>
      <c r="K7780">
        <v>0</v>
      </c>
      <c r="L7780">
        <v>2776</v>
      </c>
      <c r="M7780">
        <v>2776</v>
      </c>
      <c r="N7780" t="s">
        <v>20</v>
      </c>
      <c r="O7780" t="s">
        <v>21</v>
      </c>
      <c r="P7780" t="s">
        <v>28</v>
      </c>
      <c r="Q7780" t="s">
        <v>34233</v>
      </c>
      <c r="R7780" t="s">
        <v>34233</v>
      </c>
      <c r="S7780" t="s">
        <v>33798</v>
      </c>
      <c r="T7780" t="s">
        <v>34362</v>
      </c>
      <c r="U7780" t="s">
        <v>32650</v>
      </c>
      <c r="V7780" t="s">
        <v>33375</v>
      </c>
      <c r="W7780">
        <v>830</v>
      </c>
      <c r="X7780">
        <v>2</v>
      </c>
      <c r="Y7780">
        <v>1</v>
      </c>
      <c r="Z7780">
        <v>1200</v>
      </c>
      <c r="AC7780">
        <v>4</v>
      </c>
      <c r="AD7780" t="str">
        <f t="shared" si="1208"/>
        <v/>
      </c>
      <c r="AE7780" t="str">
        <f t="shared" si="1207"/>
        <v/>
      </c>
      <c r="AF7780" t="str">
        <f t="shared" si="1206"/>
        <v/>
      </c>
      <c r="AG7780">
        <f t="shared" si="1210"/>
        <v>4</v>
      </c>
      <c r="AH7780">
        <f t="shared" si="1202"/>
        <v>11.2</v>
      </c>
      <c r="AI7780">
        <v>0.14499999999999999</v>
      </c>
      <c r="AJ7780">
        <v>3.2</v>
      </c>
      <c r="AK7780" t="str">
        <f t="shared" si="1203"/>
        <v/>
      </c>
      <c r="AL7780" t="str">
        <f t="shared" si="1201"/>
        <v/>
      </c>
    </row>
    <row r="7781" spans="1:39" x14ac:dyDescent="0.2">
      <c r="A7781" t="s">
        <v>19151</v>
      </c>
      <c r="B7781" t="s">
        <v>52</v>
      </c>
      <c r="C7781" t="s">
        <v>19152</v>
      </c>
      <c r="D7781" s="1">
        <v>38103</v>
      </c>
      <c r="E7781" s="1">
        <v>43456</v>
      </c>
      <c r="F7781" t="s">
        <v>19</v>
      </c>
      <c r="I7781">
        <v>100</v>
      </c>
      <c r="J7781">
        <v>0</v>
      </c>
      <c r="K7781">
        <v>0</v>
      </c>
      <c r="L7781">
        <v>1220</v>
      </c>
      <c r="M7781">
        <v>1220</v>
      </c>
      <c r="N7781" t="s">
        <v>20</v>
      </c>
      <c r="O7781" t="s">
        <v>19153</v>
      </c>
      <c r="P7781" t="s">
        <v>28</v>
      </c>
      <c r="Q7781" t="s">
        <v>34233</v>
      </c>
      <c r="R7781" t="s">
        <v>34233</v>
      </c>
      <c r="S7781" t="s">
        <v>33797</v>
      </c>
      <c r="T7781" t="s">
        <v>34357</v>
      </c>
      <c r="U7781" t="s">
        <v>32634</v>
      </c>
      <c r="V7781" t="s">
        <v>33376</v>
      </c>
      <c r="W7781">
        <v>250</v>
      </c>
      <c r="X7781">
        <v>2</v>
      </c>
      <c r="Y7781">
        <v>1</v>
      </c>
      <c r="Z7781">
        <v>300</v>
      </c>
      <c r="AA7781">
        <v>7.5</v>
      </c>
      <c r="AB7781">
        <v>18</v>
      </c>
      <c r="AC7781">
        <v>1</v>
      </c>
      <c r="AD7781" t="str">
        <f t="shared" si="1208"/>
        <v/>
      </c>
      <c r="AE7781" t="str">
        <f t="shared" si="1207"/>
        <v/>
      </c>
      <c r="AF7781" t="str">
        <f t="shared" si="1206"/>
        <v/>
      </c>
      <c r="AG7781">
        <f t="shared" si="1210"/>
        <v>1</v>
      </c>
      <c r="AH7781">
        <f t="shared" si="1202"/>
        <v>2.8</v>
      </c>
      <c r="AI7781">
        <v>0.14499999999999999</v>
      </c>
      <c r="AJ7781">
        <f>IF(COUNTBLANK(AH7781),"",AH7781*AI7781)</f>
        <v>0.40599999999999997</v>
      </c>
      <c r="AK7781" t="str">
        <f t="shared" si="1203"/>
        <v/>
      </c>
      <c r="AL7781" t="str">
        <f t="shared" si="1201"/>
        <v/>
      </c>
    </row>
    <row r="7782" spans="1:39" x14ac:dyDescent="0.2">
      <c r="A7782" t="s">
        <v>19154</v>
      </c>
      <c r="B7782" t="s">
        <v>52</v>
      </c>
      <c r="C7782" t="s">
        <v>19155</v>
      </c>
      <c r="D7782" s="1">
        <v>38103</v>
      </c>
      <c r="E7782" s="1">
        <v>43456</v>
      </c>
      <c r="F7782" t="s">
        <v>19</v>
      </c>
      <c r="I7782">
        <v>100</v>
      </c>
      <c r="J7782">
        <v>0</v>
      </c>
      <c r="K7782">
        <v>0</v>
      </c>
      <c r="L7782">
        <v>1085</v>
      </c>
      <c r="M7782">
        <v>1085</v>
      </c>
      <c r="N7782" t="s">
        <v>20</v>
      </c>
      <c r="O7782" t="s">
        <v>19156</v>
      </c>
      <c r="P7782" t="s">
        <v>28</v>
      </c>
      <c r="Q7782" t="s">
        <v>34233</v>
      </c>
      <c r="R7782" t="s">
        <v>34233</v>
      </c>
      <c r="S7782" t="s">
        <v>33797</v>
      </c>
      <c r="T7782" t="s">
        <v>34357</v>
      </c>
      <c r="U7782" t="s">
        <v>32634</v>
      </c>
      <c r="V7782" t="s">
        <v>33376</v>
      </c>
      <c r="W7782">
        <v>250</v>
      </c>
      <c r="X7782">
        <v>2</v>
      </c>
      <c r="Y7782">
        <v>1</v>
      </c>
      <c r="Z7782">
        <v>300</v>
      </c>
      <c r="AA7782">
        <v>7.5</v>
      </c>
      <c r="AB7782">
        <v>18</v>
      </c>
      <c r="AC7782">
        <v>1</v>
      </c>
      <c r="AD7782" t="str">
        <f t="shared" si="1208"/>
        <v/>
      </c>
      <c r="AE7782" t="str">
        <f t="shared" si="1207"/>
        <v/>
      </c>
      <c r="AF7782" t="str">
        <f t="shared" si="1206"/>
        <v/>
      </c>
      <c r="AG7782">
        <f t="shared" si="1210"/>
        <v>1</v>
      </c>
      <c r="AH7782">
        <f t="shared" si="1202"/>
        <v>2.8</v>
      </c>
      <c r="AI7782">
        <v>0.14499999999999999</v>
      </c>
      <c r="AJ7782">
        <f t="shared" ref="AJ7782:AJ7845" si="1211">IF(COUNTBLANK(AH7782),"",AH7782*AI7782)</f>
        <v>0.40599999999999997</v>
      </c>
      <c r="AK7782" t="str">
        <f t="shared" si="1203"/>
        <v/>
      </c>
      <c r="AL7782" t="str">
        <f t="shared" si="1201"/>
        <v/>
      </c>
    </row>
    <row r="7783" spans="1:39" x14ac:dyDescent="0.2">
      <c r="A7783" t="s">
        <v>18704</v>
      </c>
      <c r="B7783" t="s">
        <v>52</v>
      </c>
      <c r="C7783" t="s">
        <v>18705</v>
      </c>
      <c r="D7783" s="1">
        <v>38042</v>
      </c>
      <c r="E7783" s="1">
        <v>43456</v>
      </c>
      <c r="F7783" t="s">
        <v>19</v>
      </c>
      <c r="I7783">
        <v>100</v>
      </c>
      <c r="J7783">
        <v>0</v>
      </c>
      <c r="K7783">
        <v>0</v>
      </c>
      <c r="L7783">
        <v>2148</v>
      </c>
      <c r="M7783">
        <v>2148</v>
      </c>
      <c r="N7783" t="s">
        <v>20</v>
      </c>
      <c r="O7783" t="s">
        <v>18706</v>
      </c>
      <c r="P7783" t="s">
        <v>28</v>
      </c>
      <c r="Q7783" t="s">
        <v>34233</v>
      </c>
      <c r="R7783" t="s">
        <v>34233</v>
      </c>
      <c r="S7783" t="s">
        <v>33800</v>
      </c>
      <c r="T7783" t="s">
        <v>34349</v>
      </c>
      <c r="AD7783" t="str">
        <f t="shared" si="1208"/>
        <v/>
      </c>
      <c r="AE7783" t="str">
        <f t="shared" si="1207"/>
        <v/>
      </c>
      <c r="AF7783" t="str">
        <f t="shared" si="1206"/>
        <v/>
      </c>
      <c r="AG7783" s="17">
        <v>1</v>
      </c>
      <c r="AH7783">
        <f t="shared" si="1202"/>
        <v>2.8</v>
      </c>
      <c r="AI7783">
        <v>0.14499999999999999</v>
      </c>
      <c r="AJ7783">
        <f t="shared" si="1211"/>
        <v>0.40599999999999997</v>
      </c>
      <c r="AK7783" t="str">
        <f t="shared" si="1203"/>
        <v/>
      </c>
      <c r="AL7783" t="str">
        <f t="shared" si="1201"/>
        <v/>
      </c>
    </row>
    <row r="7784" spans="1:39" x14ac:dyDescent="0.2">
      <c r="A7784" t="s">
        <v>13293</v>
      </c>
      <c r="B7784" t="s">
        <v>52</v>
      </c>
      <c r="C7784" t="s">
        <v>13294</v>
      </c>
      <c r="D7784" s="1">
        <v>36901</v>
      </c>
      <c r="E7784" s="1">
        <v>43456</v>
      </c>
      <c r="F7784" t="s">
        <v>19</v>
      </c>
      <c r="I7784">
        <v>100</v>
      </c>
      <c r="J7784">
        <v>0</v>
      </c>
      <c r="K7784">
        <v>0</v>
      </c>
      <c r="L7784">
        <v>2263</v>
      </c>
      <c r="M7784">
        <v>2263</v>
      </c>
      <c r="N7784" t="s">
        <v>20</v>
      </c>
      <c r="O7784" t="s">
        <v>13295</v>
      </c>
      <c r="P7784" t="s">
        <v>28</v>
      </c>
      <c r="Q7784" t="s">
        <v>34233</v>
      </c>
      <c r="R7784" t="s">
        <v>34233</v>
      </c>
      <c r="S7784" t="s">
        <v>33797</v>
      </c>
      <c r="T7784" t="s">
        <v>34349</v>
      </c>
      <c r="AD7784" t="str">
        <f t="shared" si="1208"/>
        <v/>
      </c>
      <c r="AE7784" t="str">
        <f t="shared" si="1207"/>
        <v/>
      </c>
      <c r="AF7784" t="str">
        <f t="shared" si="1206"/>
        <v/>
      </c>
      <c r="AG7784" s="17">
        <v>1</v>
      </c>
      <c r="AH7784">
        <f t="shared" si="1202"/>
        <v>2.8</v>
      </c>
      <c r="AI7784">
        <v>0.14499999999999999</v>
      </c>
      <c r="AJ7784">
        <f t="shared" si="1211"/>
        <v>0.40599999999999997</v>
      </c>
      <c r="AK7784" t="str">
        <f t="shared" si="1203"/>
        <v/>
      </c>
      <c r="AL7784" t="str">
        <f t="shared" si="1201"/>
        <v/>
      </c>
    </row>
    <row r="7785" spans="1:39" x14ac:dyDescent="0.2">
      <c r="A7785" t="s">
        <v>14246</v>
      </c>
      <c r="B7785" t="s">
        <v>52</v>
      </c>
      <c r="C7785" t="s">
        <v>14247</v>
      </c>
      <c r="D7785" s="1">
        <v>37152</v>
      </c>
      <c r="E7785" s="1">
        <v>43456</v>
      </c>
      <c r="F7785" t="s">
        <v>19</v>
      </c>
      <c r="I7785">
        <v>100</v>
      </c>
      <c r="J7785">
        <v>0</v>
      </c>
      <c r="K7785">
        <v>0</v>
      </c>
      <c r="L7785">
        <v>3596</v>
      </c>
      <c r="M7785">
        <v>3596</v>
      </c>
      <c r="N7785" t="s">
        <v>20</v>
      </c>
      <c r="O7785" t="s">
        <v>14248</v>
      </c>
      <c r="P7785" t="s">
        <v>28</v>
      </c>
      <c r="Q7785" t="s">
        <v>34233</v>
      </c>
      <c r="R7785" t="s">
        <v>34233</v>
      </c>
      <c r="S7785" t="s">
        <v>33804</v>
      </c>
      <c r="T7785" t="s">
        <v>34349</v>
      </c>
      <c r="U7785" t="s">
        <v>32634</v>
      </c>
      <c r="V7785" t="s">
        <v>33377</v>
      </c>
      <c r="X7785">
        <v>2</v>
      </c>
      <c r="Y7785" t="s">
        <v>32661</v>
      </c>
      <c r="AB7785">
        <v>20</v>
      </c>
      <c r="AC7785">
        <v>1</v>
      </c>
      <c r="AD7785" t="str">
        <f t="shared" si="1208"/>
        <v/>
      </c>
      <c r="AE7785" t="str">
        <f t="shared" si="1207"/>
        <v/>
      </c>
      <c r="AF7785" t="str">
        <f t="shared" si="1206"/>
        <v/>
      </c>
      <c r="AG7785">
        <f>IF((S7785&lt;&gt;"tühi")*(AC7785&lt;&gt;""),AC7785,"")</f>
        <v>1</v>
      </c>
      <c r="AH7785">
        <f t="shared" si="1202"/>
        <v>2.8</v>
      </c>
      <c r="AI7785">
        <v>0.14499999999999999</v>
      </c>
      <c r="AJ7785">
        <f t="shared" si="1211"/>
        <v>0.40599999999999997</v>
      </c>
      <c r="AK7785" t="str">
        <f t="shared" si="1203"/>
        <v/>
      </c>
      <c r="AL7785" t="str">
        <f t="shared" si="1201"/>
        <v/>
      </c>
    </row>
    <row r="7786" spans="1:39" x14ac:dyDescent="0.2">
      <c r="A7786" t="s">
        <v>9415</v>
      </c>
      <c r="B7786" t="s">
        <v>52</v>
      </c>
      <c r="C7786" t="s">
        <v>9416</v>
      </c>
      <c r="D7786" s="1">
        <v>36389</v>
      </c>
      <c r="E7786" s="1">
        <v>43894</v>
      </c>
      <c r="F7786" t="s">
        <v>19</v>
      </c>
      <c r="I7786">
        <v>100</v>
      </c>
      <c r="J7786">
        <v>0</v>
      </c>
      <c r="K7786">
        <v>0</v>
      </c>
      <c r="L7786">
        <v>1067</v>
      </c>
      <c r="M7786">
        <v>1067</v>
      </c>
      <c r="N7786" t="s">
        <v>20</v>
      </c>
      <c r="O7786" t="s">
        <v>9417</v>
      </c>
      <c r="P7786" t="s">
        <v>28</v>
      </c>
      <c r="Q7786" t="s">
        <v>34233</v>
      </c>
      <c r="R7786" t="s">
        <v>34233</v>
      </c>
      <c r="S7786" t="s">
        <v>32628</v>
      </c>
      <c r="T7786" t="s">
        <v>34349</v>
      </c>
      <c r="AD7786" t="str">
        <f t="shared" si="1208"/>
        <v/>
      </c>
      <c r="AE7786" t="str">
        <f t="shared" si="1207"/>
        <v/>
      </c>
      <c r="AF7786" t="str">
        <f t="shared" si="1206"/>
        <v/>
      </c>
      <c r="AG7786" s="17">
        <v>1</v>
      </c>
      <c r="AH7786">
        <f t="shared" si="1202"/>
        <v>2.8</v>
      </c>
      <c r="AI7786">
        <v>0.14499999999999999</v>
      </c>
      <c r="AJ7786">
        <f t="shared" si="1211"/>
        <v>0.40599999999999997</v>
      </c>
      <c r="AK7786" t="str">
        <f t="shared" si="1203"/>
        <v/>
      </c>
      <c r="AL7786" t="str">
        <f t="shared" si="1201"/>
        <v/>
      </c>
    </row>
    <row r="7787" spans="1:39" x14ac:dyDescent="0.2">
      <c r="A7787" t="s">
        <v>12160</v>
      </c>
      <c r="B7787" t="s">
        <v>52</v>
      </c>
      <c r="C7787" t="s">
        <v>12161</v>
      </c>
      <c r="D7787" s="1">
        <v>36636</v>
      </c>
      <c r="E7787" s="1">
        <v>43894</v>
      </c>
      <c r="F7787" t="s">
        <v>19</v>
      </c>
      <c r="I7787">
        <v>100</v>
      </c>
      <c r="J7787">
        <v>0</v>
      </c>
      <c r="K7787">
        <v>0</v>
      </c>
      <c r="L7787">
        <v>1137</v>
      </c>
      <c r="M7787">
        <v>1137</v>
      </c>
      <c r="N7787" t="s">
        <v>20</v>
      </c>
      <c r="O7787" t="s">
        <v>12162</v>
      </c>
      <c r="P7787" t="s">
        <v>28</v>
      </c>
      <c r="Q7787" t="s">
        <v>34233</v>
      </c>
      <c r="R7787" t="s">
        <v>34233</v>
      </c>
      <c r="S7787" t="s">
        <v>32627</v>
      </c>
      <c r="T7787" t="s">
        <v>34357</v>
      </c>
      <c r="U7787" t="s">
        <v>32634</v>
      </c>
      <c r="V7787" t="s">
        <v>35028</v>
      </c>
      <c r="W7787">
        <v>220</v>
      </c>
      <c r="X7787">
        <v>1.5</v>
      </c>
      <c r="Y7787">
        <v>1</v>
      </c>
      <c r="AA7787">
        <v>8.5</v>
      </c>
      <c r="AB7787">
        <v>19</v>
      </c>
      <c r="AC7787">
        <v>1</v>
      </c>
      <c r="AD7787" t="str">
        <f t="shared" si="1208"/>
        <v/>
      </c>
      <c r="AE7787" t="str">
        <f t="shared" si="1207"/>
        <v/>
      </c>
      <c r="AF7787" t="str">
        <f t="shared" si="1206"/>
        <v/>
      </c>
      <c r="AG7787">
        <f>IF((S7787&lt;&gt;"tühi")*(AC7787&lt;&gt;""),AC7787,"")</f>
        <v>1</v>
      </c>
      <c r="AH7787">
        <f t="shared" si="1202"/>
        <v>2.8</v>
      </c>
      <c r="AI7787">
        <v>0.14499999999999999</v>
      </c>
      <c r="AJ7787">
        <f t="shared" si="1211"/>
        <v>0.40599999999999997</v>
      </c>
      <c r="AK7787" t="str">
        <f t="shared" si="1203"/>
        <v/>
      </c>
      <c r="AL7787" t="str">
        <f t="shared" ref="AL7787:AL7850" si="1212">IF(COUNTBLANK(AK7787),"",AK7787*AI7787)</f>
        <v/>
      </c>
      <c r="AM7787" t="s">
        <v>34060</v>
      </c>
    </row>
    <row r="7788" spans="1:39" x14ac:dyDescent="0.2">
      <c r="A7788" t="s">
        <v>30473</v>
      </c>
      <c r="B7788" t="s">
        <v>52</v>
      </c>
      <c r="C7788" t="s">
        <v>30474</v>
      </c>
      <c r="D7788" s="1">
        <v>43859</v>
      </c>
      <c r="E7788" s="1">
        <v>43859</v>
      </c>
      <c r="F7788" t="s">
        <v>15348</v>
      </c>
      <c r="I7788">
        <v>100</v>
      </c>
      <c r="J7788">
        <v>0</v>
      </c>
      <c r="K7788">
        <v>0</v>
      </c>
      <c r="L7788">
        <v>68</v>
      </c>
      <c r="M7788">
        <v>68</v>
      </c>
      <c r="N7788" t="s">
        <v>20</v>
      </c>
      <c r="P7788" t="s">
        <v>30340</v>
      </c>
      <c r="Q7788" t="s">
        <v>34233</v>
      </c>
      <c r="R7788" t="s">
        <v>34233</v>
      </c>
      <c r="S7788" t="s">
        <v>33942</v>
      </c>
      <c r="T7788" t="s">
        <v>34233</v>
      </c>
      <c r="AD7788" t="str">
        <f t="shared" si="1208"/>
        <v/>
      </c>
      <c r="AE7788" t="str">
        <f t="shared" si="1207"/>
        <v/>
      </c>
      <c r="AF7788" t="str">
        <f t="shared" si="1206"/>
        <v/>
      </c>
      <c r="AG7788" t="str">
        <f>IF((S7788&lt;&gt;"tühi")*(AC7788&lt;&gt;""),AC7788,"")</f>
        <v/>
      </c>
      <c r="AH7788" t="str">
        <f t="shared" si="1202"/>
        <v/>
      </c>
      <c r="AI7788">
        <v>0.14499999999999999</v>
      </c>
      <c r="AJ7788" t="str">
        <f t="shared" si="1211"/>
        <v/>
      </c>
      <c r="AK7788" t="str">
        <f t="shared" si="1203"/>
        <v/>
      </c>
      <c r="AL7788" t="str">
        <f t="shared" si="1212"/>
        <v/>
      </c>
    </row>
    <row r="7789" spans="1:39" x14ac:dyDescent="0.2">
      <c r="A7789" t="s">
        <v>2761</v>
      </c>
      <c r="B7789" t="s">
        <v>52</v>
      </c>
      <c r="C7789" t="s">
        <v>2762</v>
      </c>
      <c r="D7789" s="1">
        <v>35884</v>
      </c>
      <c r="E7789" s="1">
        <v>44546</v>
      </c>
      <c r="F7789" t="s">
        <v>19</v>
      </c>
      <c r="I7789">
        <v>100</v>
      </c>
      <c r="J7789">
        <v>0</v>
      </c>
      <c r="K7789">
        <v>0</v>
      </c>
      <c r="L7789">
        <v>3089</v>
      </c>
      <c r="M7789">
        <v>3089</v>
      </c>
      <c r="N7789" t="s">
        <v>20</v>
      </c>
      <c r="O7789" t="s">
        <v>2763</v>
      </c>
      <c r="P7789" t="s">
        <v>28</v>
      </c>
      <c r="Q7789" t="s">
        <v>34233</v>
      </c>
      <c r="R7789" t="s">
        <v>34233</v>
      </c>
      <c r="S7789" t="s">
        <v>33803</v>
      </c>
      <c r="T7789" t="s">
        <v>34349</v>
      </c>
      <c r="AD7789" t="str">
        <f t="shared" si="1208"/>
        <v/>
      </c>
      <c r="AE7789" t="str">
        <f t="shared" si="1207"/>
        <v/>
      </c>
      <c r="AF7789" t="str">
        <f t="shared" si="1206"/>
        <v/>
      </c>
      <c r="AG7789" s="17">
        <v>1</v>
      </c>
      <c r="AH7789">
        <f t="shared" si="1202"/>
        <v>2.8</v>
      </c>
      <c r="AI7789">
        <v>0.14499999999999999</v>
      </c>
      <c r="AJ7789">
        <f t="shared" si="1211"/>
        <v>0.40599999999999997</v>
      </c>
      <c r="AK7789" t="str">
        <f t="shared" si="1203"/>
        <v/>
      </c>
      <c r="AL7789" t="str">
        <f t="shared" si="1212"/>
        <v/>
      </c>
    </row>
    <row r="7790" spans="1:39" x14ac:dyDescent="0.2">
      <c r="A7790" t="s">
        <v>1085</v>
      </c>
      <c r="B7790" t="s">
        <v>52</v>
      </c>
      <c r="C7790" t="s">
        <v>1086</v>
      </c>
      <c r="D7790" s="1">
        <v>35360</v>
      </c>
      <c r="E7790" s="1">
        <v>44546</v>
      </c>
      <c r="F7790" t="s">
        <v>19</v>
      </c>
      <c r="I7790">
        <v>100</v>
      </c>
      <c r="J7790">
        <v>0</v>
      </c>
      <c r="K7790">
        <v>0</v>
      </c>
      <c r="L7790">
        <v>3375</v>
      </c>
      <c r="M7790">
        <v>3375</v>
      </c>
      <c r="N7790" t="s">
        <v>20</v>
      </c>
      <c r="O7790" t="s">
        <v>1087</v>
      </c>
      <c r="P7790" t="s">
        <v>28</v>
      </c>
      <c r="Q7790" t="s">
        <v>34233</v>
      </c>
      <c r="R7790" t="s">
        <v>34233</v>
      </c>
      <c r="S7790" t="s">
        <v>33800</v>
      </c>
      <c r="T7790" t="s">
        <v>34349</v>
      </c>
      <c r="U7790" t="s">
        <v>32634</v>
      </c>
      <c r="V7790" t="s">
        <v>33378</v>
      </c>
      <c r="W7790">
        <v>200</v>
      </c>
      <c r="X7790">
        <v>2</v>
      </c>
      <c r="Y7790" t="s">
        <v>32654</v>
      </c>
      <c r="AC7790">
        <v>1</v>
      </c>
      <c r="AD7790" t="str">
        <f t="shared" si="1208"/>
        <v/>
      </c>
      <c r="AE7790" t="str">
        <f t="shared" si="1207"/>
        <v/>
      </c>
      <c r="AF7790" t="str">
        <f t="shared" si="1206"/>
        <v/>
      </c>
      <c r="AG7790">
        <f>IF((S7790&lt;&gt;"tühi")*(AC7790&lt;&gt;""),AC7790,"")</f>
        <v>1</v>
      </c>
      <c r="AH7790">
        <f t="shared" si="1202"/>
        <v>2.8</v>
      </c>
      <c r="AI7790">
        <v>0.14499999999999999</v>
      </c>
      <c r="AJ7790">
        <f t="shared" si="1211"/>
        <v>0.40599999999999997</v>
      </c>
      <c r="AK7790" t="str">
        <f t="shared" si="1203"/>
        <v/>
      </c>
      <c r="AL7790" t="str">
        <f t="shared" si="1212"/>
        <v/>
      </c>
    </row>
    <row r="7791" spans="1:39" x14ac:dyDescent="0.2">
      <c r="A7791" t="s">
        <v>7707</v>
      </c>
      <c r="B7791" t="s">
        <v>52</v>
      </c>
      <c r="C7791" t="s">
        <v>7708</v>
      </c>
      <c r="D7791" s="1">
        <v>36292</v>
      </c>
      <c r="E7791" s="1">
        <v>43456</v>
      </c>
      <c r="F7791" t="s">
        <v>19</v>
      </c>
      <c r="I7791">
        <v>100</v>
      </c>
      <c r="J7791">
        <v>0</v>
      </c>
      <c r="K7791">
        <v>0</v>
      </c>
      <c r="L7791">
        <v>2248</v>
      </c>
      <c r="M7791">
        <v>2248</v>
      </c>
      <c r="N7791" t="s">
        <v>20</v>
      </c>
      <c r="O7791" t="s">
        <v>7709</v>
      </c>
      <c r="P7791" t="s">
        <v>28</v>
      </c>
      <c r="Q7791" t="s">
        <v>34233</v>
      </c>
      <c r="R7791" t="s">
        <v>34233</v>
      </c>
      <c r="S7791" t="s">
        <v>32628</v>
      </c>
      <c r="T7791" t="s">
        <v>34357</v>
      </c>
      <c r="AD7791" t="str">
        <f t="shared" si="1208"/>
        <v/>
      </c>
      <c r="AE7791" t="str">
        <f t="shared" si="1207"/>
        <v/>
      </c>
      <c r="AF7791" t="str">
        <f t="shared" si="1206"/>
        <v/>
      </c>
      <c r="AG7791" s="17">
        <v>1</v>
      </c>
      <c r="AH7791">
        <f t="shared" si="1202"/>
        <v>2.8</v>
      </c>
      <c r="AI7791">
        <v>0.14499999999999999</v>
      </c>
      <c r="AJ7791">
        <f t="shared" si="1211"/>
        <v>0.40599999999999997</v>
      </c>
      <c r="AK7791" t="str">
        <f t="shared" si="1203"/>
        <v/>
      </c>
      <c r="AL7791" t="str">
        <f t="shared" si="1212"/>
        <v/>
      </c>
    </row>
    <row r="7792" spans="1:39" x14ac:dyDescent="0.2">
      <c r="A7792" t="s">
        <v>7704</v>
      </c>
      <c r="B7792" t="s">
        <v>52</v>
      </c>
      <c r="C7792" t="s">
        <v>7705</v>
      </c>
      <c r="D7792" s="1">
        <v>36292</v>
      </c>
      <c r="E7792" s="1">
        <v>43456</v>
      </c>
      <c r="F7792" t="s">
        <v>19</v>
      </c>
      <c r="I7792">
        <v>100</v>
      </c>
      <c r="J7792">
        <v>0</v>
      </c>
      <c r="K7792">
        <v>0</v>
      </c>
      <c r="L7792">
        <v>1391</v>
      </c>
      <c r="M7792">
        <v>1391</v>
      </c>
      <c r="N7792" t="s">
        <v>20</v>
      </c>
      <c r="O7792" t="s">
        <v>7706</v>
      </c>
      <c r="P7792" t="s">
        <v>28</v>
      </c>
      <c r="Q7792" t="s">
        <v>34233</v>
      </c>
      <c r="R7792" t="s">
        <v>34233</v>
      </c>
      <c r="S7792" t="s">
        <v>32628</v>
      </c>
      <c r="T7792" t="s">
        <v>32634</v>
      </c>
      <c r="AD7792" t="str">
        <f t="shared" si="1208"/>
        <v/>
      </c>
      <c r="AE7792" t="str">
        <f t="shared" si="1207"/>
        <v/>
      </c>
      <c r="AF7792" t="str">
        <f t="shared" si="1206"/>
        <v/>
      </c>
      <c r="AG7792" s="17">
        <v>1</v>
      </c>
      <c r="AH7792">
        <f t="shared" ref="AH7792:AH7855" si="1213">IF(AG7792="","",AG7792*2.8)</f>
        <v>2.8</v>
      </c>
      <c r="AI7792">
        <v>0.14499999999999999</v>
      </c>
      <c r="AJ7792">
        <f t="shared" si="1211"/>
        <v>0.40599999999999997</v>
      </c>
      <c r="AK7792" t="str">
        <f t="shared" ref="AK7792:AK7855" si="1214">IF(AE7792="","",AE7792*2.8)</f>
        <v/>
      </c>
      <c r="AL7792" t="str">
        <f t="shared" si="1212"/>
        <v/>
      </c>
    </row>
    <row r="7793" spans="1:39" x14ac:dyDescent="0.2">
      <c r="A7793" t="s">
        <v>15814</v>
      </c>
      <c r="B7793" t="s">
        <v>52</v>
      </c>
      <c r="C7793" t="s">
        <v>15815</v>
      </c>
      <c r="D7793" s="1">
        <v>37460</v>
      </c>
      <c r="E7793" s="1">
        <v>44546</v>
      </c>
      <c r="F7793" t="s">
        <v>19</v>
      </c>
      <c r="I7793">
        <v>100</v>
      </c>
      <c r="J7793">
        <v>0</v>
      </c>
      <c r="K7793">
        <v>0</v>
      </c>
      <c r="L7793">
        <v>1007</v>
      </c>
      <c r="M7793">
        <v>1007</v>
      </c>
      <c r="N7793" t="s">
        <v>20</v>
      </c>
      <c r="O7793" t="s">
        <v>15816</v>
      </c>
      <c r="P7793" t="s">
        <v>28</v>
      </c>
      <c r="Q7793" t="s">
        <v>34256</v>
      </c>
      <c r="R7793" t="s">
        <v>33783</v>
      </c>
      <c r="S7793" t="s">
        <v>33942</v>
      </c>
      <c r="T7793" t="s">
        <v>34357</v>
      </c>
      <c r="AD7793" t="str">
        <f t="shared" si="1208"/>
        <v/>
      </c>
      <c r="AE7793" s="16">
        <v>1</v>
      </c>
      <c r="AF7793" t="str">
        <f t="shared" si="1206"/>
        <v/>
      </c>
      <c r="AG7793" t="str">
        <f t="shared" ref="AG7793:AG7799" si="1215">IF((S7793&lt;&gt;"tühi")*(AC7793&lt;&gt;""),AC7793,"")</f>
        <v/>
      </c>
      <c r="AH7793" t="str">
        <f t="shared" si="1213"/>
        <v/>
      </c>
      <c r="AI7793">
        <v>0.14499999999999999</v>
      </c>
      <c r="AJ7793" t="str">
        <f t="shared" si="1211"/>
        <v/>
      </c>
      <c r="AK7793">
        <f t="shared" si="1214"/>
        <v>2.8</v>
      </c>
      <c r="AL7793">
        <f t="shared" si="1212"/>
        <v>0.40599999999999997</v>
      </c>
      <c r="AM7793" t="s">
        <v>34876</v>
      </c>
    </row>
    <row r="7794" spans="1:39" x14ac:dyDescent="0.2">
      <c r="A7794" t="s">
        <v>22191</v>
      </c>
      <c r="B7794" t="s">
        <v>52</v>
      </c>
      <c r="C7794" t="s">
        <v>22192</v>
      </c>
      <c r="D7794" s="1">
        <v>38754</v>
      </c>
      <c r="E7794" s="1">
        <v>43951</v>
      </c>
      <c r="F7794" t="s">
        <v>19</v>
      </c>
      <c r="I7794">
        <v>100</v>
      </c>
      <c r="J7794">
        <v>0</v>
      </c>
      <c r="K7794">
        <v>0</v>
      </c>
      <c r="L7794">
        <v>1869</v>
      </c>
      <c r="M7794">
        <v>1869</v>
      </c>
      <c r="N7794" t="s">
        <v>20</v>
      </c>
      <c r="O7794" t="s">
        <v>22193</v>
      </c>
      <c r="P7794" t="s">
        <v>28</v>
      </c>
      <c r="Q7794" t="s">
        <v>34233</v>
      </c>
      <c r="R7794" t="s">
        <v>34233</v>
      </c>
      <c r="S7794" t="s">
        <v>33807</v>
      </c>
      <c r="T7794" t="s">
        <v>34349</v>
      </c>
      <c r="U7794" t="s">
        <v>32634</v>
      </c>
      <c r="V7794" t="s">
        <v>33359</v>
      </c>
      <c r="W7794">
        <v>250</v>
      </c>
      <c r="X7794">
        <v>2</v>
      </c>
      <c r="Y7794" t="s">
        <v>32654</v>
      </c>
      <c r="AA7794">
        <v>7.5</v>
      </c>
      <c r="AC7794">
        <v>1</v>
      </c>
      <c r="AD7794" t="str">
        <f t="shared" si="1208"/>
        <v/>
      </c>
      <c r="AE7794" t="str">
        <f t="shared" si="1207"/>
        <v/>
      </c>
      <c r="AF7794" t="str">
        <f t="shared" si="1206"/>
        <v/>
      </c>
      <c r="AG7794">
        <f t="shared" si="1215"/>
        <v>1</v>
      </c>
      <c r="AH7794">
        <f t="shared" si="1213"/>
        <v>2.8</v>
      </c>
      <c r="AI7794">
        <v>0.14499999999999999</v>
      </c>
      <c r="AJ7794">
        <f t="shared" si="1211"/>
        <v>0.40599999999999997</v>
      </c>
      <c r="AK7794" t="str">
        <f t="shared" si="1214"/>
        <v/>
      </c>
      <c r="AL7794" t="str">
        <f t="shared" si="1212"/>
        <v/>
      </c>
    </row>
    <row r="7795" spans="1:39" x14ac:dyDescent="0.2">
      <c r="A7795" t="s">
        <v>12553</v>
      </c>
      <c r="B7795" t="s">
        <v>52</v>
      </c>
      <c r="C7795" t="s">
        <v>12554</v>
      </c>
      <c r="D7795" s="1">
        <v>36640</v>
      </c>
      <c r="E7795" s="1">
        <v>44622</v>
      </c>
      <c r="F7795" t="s">
        <v>19</v>
      </c>
      <c r="I7795">
        <v>100</v>
      </c>
      <c r="J7795">
        <v>0</v>
      </c>
      <c r="K7795">
        <v>0</v>
      </c>
      <c r="L7795">
        <v>3081</v>
      </c>
      <c r="M7795">
        <v>3081</v>
      </c>
      <c r="N7795" t="s">
        <v>20</v>
      </c>
      <c r="O7795" t="s">
        <v>12555</v>
      </c>
      <c r="P7795" t="s">
        <v>28</v>
      </c>
      <c r="Q7795" t="s">
        <v>34233</v>
      </c>
      <c r="R7795" t="s">
        <v>34233</v>
      </c>
      <c r="S7795" t="s">
        <v>32628</v>
      </c>
      <c r="T7795" t="s">
        <v>34357</v>
      </c>
      <c r="U7795" t="s">
        <v>32634</v>
      </c>
      <c r="V7795" t="s">
        <v>33339</v>
      </c>
      <c r="X7795">
        <v>2</v>
      </c>
      <c r="Y7795">
        <v>1</v>
      </c>
      <c r="AA7795">
        <v>8</v>
      </c>
      <c r="AB7795">
        <v>10</v>
      </c>
      <c r="AC7795">
        <v>1</v>
      </c>
      <c r="AD7795" t="str">
        <f t="shared" si="1208"/>
        <v/>
      </c>
      <c r="AE7795" t="str">
        <f t="shared" si="1207"/>
        <v/>
      </c>
      <c r="AF7795" t="str">
        <f t="shared" si="1206"/>
        <v/>
      </c>
      <c r="AG7795">
        <f t="shared" si="1215"/>
        <v>1</v>
      </c>
      <c r="AH7795">
        <f t="shared" si="1213"/>
        <v>2.8</v>
      </c>
      <c r="AI7795">
        <v>0.14499999999999999</v>
      </c>
      <c r="AJ7795">
        <f t="shared" si="1211"/>
        <v>0.40599999999999997</v>
      </c>
      <c r="AK7795" t="str">
        <f t="shared" si="1214"/>
        <v/>
      </c>
      <c r="AL7795" t="str">
        <f t="shared" si="1212"/>
        <v/>
      </c>
    </row>
    <row r="7796" spans="1:39" x14ac:dyDescent="0.2">
      <c r="A7796" t="s">
        <v>22200</v>
      </c>
      <c r="B7796" t="s">
        <v>52</v>
      </c>
      <c r="C7796" t="s">
        <v>22201</v>
      </c>
      <c r="D7796" s="1">
        <v>38869</v>
      </c>
      <c r="E7796" s="1">
        <v>43456</v>
      </c>
      <c r="F7796" t="s">
        <v>470</v>
      </c>
      <c r="I7796">
        <v>100</v>
      </c>
      <c r="J7796">
        <v>0</v>
      </c>
      <c r="K7796">
        <v>0</v>
      </c>
      <c r="L7796">
        <v>1368</v>
      </c>
      <c r="M7796">
        <v>1368</v>
      </c>
      <c r="N7796" t="s">
        <v>20</v>
      </c>
      <c r="O7796" t="s">
        <v>22202</v>
      </c>
      <c r="P7796" t="s">
        <v>28</v>
      </c>
      <c r="Q7796" t="s">
        <v>34233</v>
      </c>
      <c r="R7796" t="s">
        <v>34233</v>
      </c>
      <c r="S7796" t="s">
        <v>32627</v>
      </c>
      <c r="T7796" t="s">
        <v>34638</v>
      </c>
      <c r="AD7796" t="str">
        <f t="shared" si="1208"/>
        <v/>
      </c>
      <c r="AE7796" t="str">
        <f t="shared" si="1207"/>
        <v/>
      </c>
      <c r="AF7796" t="str">
        <f t="shared" si="1206"/>
        <v/>
      </c>
      <c r="AG7796" t="str">
        <f t="shared" si="1215"/>
        <v/>
      </c>
      <c r="AH7796" t="str">
        <f t="shared" si="1213"/>
        <v/>
      </c>
      <c r="AI7796">
        <v>0.14499999999999999</v>
      </c>
      <c r="AJ7796" t="str">
        <f t="shared" si="1211"/>
        <v/>
      </c>
      <c r="AK7796" t="str">
        <f t="shared" si="1214"/>
        <v/>
      </c>
      <c r="AL7796" t="str">
        <f t="shared" si="1212"/>
        <v/>
      </c>
    </row>
    <row r="7797" spans="1:39" x14ac:dyDescent="0.2">
      <c r="A7797" t="s">
        <v>23340</v>
      </c>
      <c r="B7797" t="s">
        <v>52</v>
      </c>
      <c r="C7797" t="s">
        <v>23341</v>
      </c>
      <c r="D7797" s="1">
        <v>38992</v>
      </c>
      <c r="E7797" s="1">
        <v>43456</v>
      </c>
      <c r="F7797" t="s">
        <v>19</v>
      </c>
      <c r="I7797">
        <v>100</v>
      </c>
      <c r="J7797">
        <v>0</v>
      </c>
      <c r="K7797">
        <v>0</v>
      </c>
      <c r="L7797">
        <v>284</v>
      </c>
      <c r="M7797">
        <v>284</v>
      </c>
      <c r="N7797" t="s">
        <v>20</v>
      </c>
      <c r="O7797" t="s">
        <v>23342</v>
      </c>
      <c r="P7797" t="s">
        <v>28</v>
      </c>
      <c r="Q7797" t="s">
        <v>34233</v>
      </c>
      <c r="R7797" t="s">
        <v>34233</v>
      </c>
      <c r="S7797" t="s">
        <v>32627</v>
      </c>
      <c r="T7797" t="s">
        <v>34393</v>
      </c>
      <c r="AD7797" t="str">
        <f t="shared" si="1208"/>
        <v/>
      </c>
      <c r="AE7797" t="str">
        <f t="shared" si="1207"/>
        <v/>
      </c>
      <c r="AF7797" t="str">
        <f t="shared" si="1206"/>
        <v/>
      </c>
      <c r="AG7797" t="str">
        <f t="shared" si="1215"/>
        <v/>
      </c>
      <c r="AH7797" t="str">
        <f t="shared" si="1213"/>
        <v/>
      </c>
      <c r="AI7797">
        <v>0.14499999999999999</v>
      </c>
      <c r="AJ7797" t="str">
        <f t="shared" si="1211"/>
        <v/>
      </c>
      <c r="AK7797" t="str">
        <f t="shared" si="1214"/>
        <v/>
      </c>
      <c r="AL7797" t="str">
        <f t="shared" si="1212"/>
        <v/>
      </c>
    </row>
    <row r="7798" spans="1:39" x14ac:dyDescent="0.2">
      <c r="A7798" t="s">
        <v>29509</v>
      </c>
      <c r="B7798" t="s">
        <v>52</v>
      </c>
      <c r="C7798" t="s">
        <v>29510</v>
      </c>
      <c r="D7798" s="1">
        <v>43369</v>
      </c>
      <c r="E7798" s="1">
        <v>43456</v>
      </c>
      <c r="F7798" t="s">
        <v>474</v>
      </c>
      <c r="I7798">
        <v>100</v>
      </c>
      <c r="J7798">
        <v>0</v>
      </c>
      <c r="K7798">
        <v>0</v>
      </c>
      <c r="L7798">
        <v>91</v>
      </c>
      <c r="M7798">
        <v>91</v>
      </c>
      <c r="N7798" t="s">
        <v>20</v>
      </c>
      <c r="O7798" t="s">
        <v>29511</v>
      </c>
      <c r="P7798" t="s">
        <v>28</v>
      </c>
      <c r="Q7798" t="s">
        <v>34233</v>
      </c>
      <c r="R7798" t="s">
        <v>34233</v>
      </c>
      <c r="S7798" t="s">
        <v>32627</v>
      </c>
      <c r="T7798" t="s">
        <v>34639</v>
      </c>
      <c r="AD7798" t="str">
        <f t="shared" si="1208"/>
        <v/>
      </c>
      <c r="AE7798" t="str">
        <f t="shared" si="1207"/>
        <v/>
      </c>
      <c r="AF7798" t="str">
        <f t="shared" si="1206"/>
        <v/>
      </c>
      <c r="AG7798" t="str">
        <f t="shared" si="1215"/>
        <v/>
      </c>
      <c r="AH7798" t="str">
        <f t="shared" si="1213"/>
        <v/>
      </c>
      <c r="AI7798">
        <v>0.14499999999999999</v>
      </c>
      <c r="AJ7798" t="str">
        <f t="shared" si="1211"/>
        <v/>
      </c>
      <c r="AK7798" t="str">
        <f t="shared" si="1214"/>
        <v/>
      </c>
      <c r="AL7798" t="str">
        <f t="shared" si="1212"/>
        <v/>
      </c>
    </row>
    <row r="7799" spans="1:39" x14ac:dyDescent="0.2">
      <c r="A7799" t="s">
        <v>22194</v>
      </c>
      <c r="B7799" t="s">
        <v>52</v>
      </c>
      <c r="C7799" t="s">
        <v>22195</v>
      </c>
      <c r="D7799" s="1">
        <v>38754</v>
      </c>
      <c r="E7799" s="1">
        <v>43456</v>
      </c>
      <c r="F7799" t="s">
        <v>19</v>
      </c>
      <c r="I7799">
        <v>100</v>
      </c>
      <c r="J7799">
        <v>0</v>
      </c>
      <c r="K7799">
        <v>0</v>
      </c>
      <c r="L7799">
        <v>1152</v>
      </c>
      <c r="M7799">
        <v>1152</v>
      </c>
      <c r="N7799" t="s">
        <v>20</v>
      </c>
      <c r="O7799" t="s">
        <v>22196</v>
      </c>
      <c r="P7799" t="s">
        <v>28</v>
      </c>
      <c r="Q7799" t="s">
        <v>34233</v>
      </c>
      <c r="R7799" t="s">
        <v>34233</v>
      </c>
      <c r="S7799" t="s">
        <v>32628</v>
      </c>
      <c r="T7799" t="s">
        <v>34357</v>
      </c>
      <c r="U7799" t="s">
        <v>32634</v>
      </c>
      <c r="V7799" t="s">
        <v>33359</v>
      </c>
      <c r="W7799">
        <v>200</v>
      </c>
      <c r="X7799">
        <v>2</v>
      </c>
      <c r="Y7799" t="s">
        <v>32654</v>
      </c>
      <c r="AA7799">
        <v>7.5</v>
      </c>
      <c r="AC7799">
        <v>1</v>
      </c>
      <c r="AD7799" t="str">
        <f t="shared" si="1208"/>
        <v/>
      </c>
      <c r="AE7799" t="str">
        <f t="shared" si="1207"/>
        <v/>
      </c>
      <c r="AF7799" t="str">
        <f t="shared" si="1206"/>
        <v/>
      </c>
      <c r="AG7799">
        <f t="shared" si="1215"/>
        <v>1</v>
      </c>
      <c r="AH7799">
        <f t="shared" si="1213"/>
        <v>2.8</v>
      </c>
      <c r="AI7799">
        <v>0.14499999999999999</v>
      </c>
      <c r="AJ7799">
        <f t="shared" si="1211"/>
        <v>0.40599999999999997</v>
      </c>
      <c r="AK7799" t="str">
        <f t="shared" si="1214"/>
        <v/>
      </c>
      <c r="AL7799" t="str">
        <f t="shared" si="1212"/>
        <v/>
      </c>
    </row>
    <row r="7800" spans="1:39" x14ac:dyDescent="0.2">
      <c r="A7800" t="s">
        <v>9157</v>
      </c>
      <c r="B7800" t="s">
        <v>52</v>
      </c>
      <c r="C7800" t="s">
        <v>9158</v>
      </c>
      <c r="D7800" s="1">
        <v>36319</v>
      </c>
      <c r="E7800" s="1">
        <v>43456</v>
      </c>
      <c r="F7800" t="s">
        <v>19</v>
      </c>
      <c r="I7800">
        <v>100</v>
      </c>
      <c r="J7800">
        <v>0</v>
      </c>
      <c r="K7800">
        <v>0</v>
      </c>
      <c r="L7800">
        <v>2010</v>
      </c>
      <c r="M7800">
        <v>2010</v>
      </c>
      <c r="N7800" t="s">
        <v>20</v>
      </c>
      <c r="O7800" t="s">
        <v>9159</v>
      </c>
      <c r="P7800" t="s">
        <v>28</v>
      </c>
      <c r="Q7800" t="s">
        <v>34233</v>
      </c>
      <c r="R7800" t="s">
        <v>34233</v>
      </c>
      <c r="S7800" t="s">
        <v>33806</v>
      </c>
      <c r="T7800" t="s">
        <v>34349</v>
      </c>
      <c r="AD7800" t="str">
        <f t="shared" si="1208"/>
        <v/>
      </c>
      <c r="AE7800" t="str">
        <f t="shared" si="1207"/>
        <v/>
      </c>
      <c r="AF7800" t="str">
        <f t="shared" si="1206"/>
        <v/>
      </c>
      <c r="AG7800" s="17">
        <v>1</v>
      </c>
      <c r="AH7800">
        <f t="shared" si="1213"/>
        <v>2.8</v>
      </c>
      <c r="AI7800">
        <v>0.14499999999999999</v>
      </c>
      <c r="AJ7800">
        <f t="shared" si="1211"/>
        <v>0.40599999999999997</v>
      </c>
      <c r="AK7800" t="str">
        <f t="shared" si="1214"/>
        <v/>
      </c>
      <c r="AL7800" t="str">
        <f t="shared" si="1212"/>
        <v/>
      </c>
    </row>
    <row r="7801" spans="1:39" x14ac:dyDescent="0.2">
      <c r="A7801" t="s">
        <v>12562</v>
      </c>
      <c r="B7801" t="s">
        <v>52</v>
      </c>
      <c r="C7801" t="s">
        <v>12563</v>
      </c>
      <c r="D7801" s="1">
        <v>36640</v>
      </c>
      <c r="E7801" s="1">
        <v>44622</v>
      </c>
      <c r="F7801" t="s">
        <v>19</v>
      </c>
      <c r="I7801">
        <v>100</v>
      </c>
      <c r="J7801">
        <v>0</v>
      </c>
      <c r="K7801">
        <v>0</v>
      </c>
      <c r="L7801">
        <v>3244</v>
      </c>
      <c r="M7801">
        <v>3244</v>
      </c>
      <c r="N7801" t="s">
        <v>20</v>
      </c>
      <c r="O7801" t="s">
        <v>12564</v>
      </c>
      <c r="P7801" t="s">
        <v>28</v>
      </c>
      <c r="Q7801" t="s">
        <v>34256</v>
      </c>
      <c r="R7801" t="s">
        <v>33783</v>
      </c>
      <c r="S7801" t="s">
        <v>33942</v>
      </c>
      <c r="T7801" t="s">
        <v>34233</v>
      </c>
      <c r="U7801" t="s">
        <v>32634</v>
      </c>
      <c r="V7801" t="s">
        <v>33339</v>
      </c>
      <c r="X7801">
        <v>2</v>
      </c>
      <c r="Y7801">
        <v>1</v>
      </c>
      <c r="AA7801">
        <v>8</v>
      </c>
      <c r="AB7801">
        <v>10</v>
      </c>
      <c r="AC7801">
        <v>1</v>
      </c>
      <c r="AD7801" t="str">
        <f t="shared" si="1208"/>
        <v/>
      </c>
      <c r="AE7801">
        <f t="shared" si="1207"/>
        <v>1</v>
      </c>
      <c r="AF7801" t="str">
        <f t="shared" si="1206"/>
        <v/>
      </c>
      <c r="AG7801" t="str">
        <f t="shared" ref="AG7801:AG7835" si="1216">IF((S7801&lt;&gt;"tühi")*(AC7801&lt;&gt;""),AC7801,"")</f>
        <v/>
      </c>
      <c r="AH7801" t="str">
        <f t="shared" si="1213"/>
        <v/>
      </c>
      <c r="AI7801">
        <v>0.14499999999999999</v>
      </c>
      <c r="AJ7801" t="str">
        <f t="shared" si="1211"/>
        <v/>
      </c>
      <c r="AK7801">
        <f t="shared" si="1214"/>
        <v>2.8</v>
      </c>
      <c r="AL7801">
        <f t="shared" si="1212"/>
        <v>0.40599999999999997</v>
      </c>
    </row>
    <row r="7802" spans="1:39" x14ac:dyDescent="0.2">
      <c r="A7802" t="s">
        <v>32014</v>
      </c>
      <c r="B7802" t="s">
        <v>52</v>
      </c>
      <c r="C7802" t="s">
        <v>32015</v>
      </c>
      <c r="D7802" s="1">
        <v>44350</v>
      </c>
      <c r="E7802" s="1">
        <v>44350</v>
      </c>
      <c r="F7802" t="s">
        <v>15348</v>
      </c>
      <c r="I7802">
        <v>100</v>
      </c>
      <c r="J7802">
        <v>0</v>
      </c>
      <c r="K7802">
        <v>0</v>
      </c>
      <c r="L7802">
        <v>102</v>
      </c>
      <c r="M7802">
        <v>102</v>
      </c>
      <c r="N7802" t="s">
        <v>20</v>
      </c>
      <c r="P7802" t="s">
        <v>30340</v>
      </c>
      <c r="Q7802" t="s">
        <v>34233</v>
      </c>
      <c r="R7802" t="s">
        <v>34233</v>
      </c>
      <c r="S7802" t="s">
        <v>33942</v>
      </c>
      <c r="T7802" t="s">
        <v>34233</v>
      </c>
      <c r="AD7802" t="str">
        <f t="shared" si="1208"/>
        <v/>
      </c>
      <c r="AE7802" t="str">
        <f t="shared" si="1207"/>
        <v/>
      </c>
      <c r="AF7802" t="str">
        <f t="shared" si="1206"/>
        <v/>
      </c>
      <c r="AG7802" t="str">
        <f t="shared" si="1216"/>
        <v/>
      </c>
      <c r="AH7802" t="str">
        <f t="shared" si="1213"/>
        <v/>
      </c>
      <c r="AI7802">
        <v>0.14499999999999999</v>
      </c>
      <c r="AJ7802" t="str">
        <f t="shared" si="1211"/>
        <v/>
      </c>
      <c r="AK7802" t="str">
        <f t="shared" si="1214"/>
        <v/>
      </c>
      <c r="AL7802" t="str">
        <f t="shared" si="1212"/>
        <v/>
      </c>
    </row>
    <row r="7803" spans="1:39" x14ac:dyDescent="0.2">
      <c r="A7803" t="s">
        <v>20443</v>
      </c>
      <c r="B7803" t="s">
        <v>52</v>
      </c>
      <c r="C7803" t="s">
        <v>20444</v>
      </c>
      <c r="D7803" s="1">
        <v>38383</v>
      </c>
      <c r="E7803" s="1">
        <v>44313</v>
      </c>
      <c r="F7803" t="s">
        <v>26</v>
      </c>
      <c r="I7803">
        <v>100</v>
      </c>
      <c r="J7803">
        <v>0</v>
      </c>
      <c r="K7803">
        <v>0</v>
      </c>
      <c r="L7803">
        <v>233</v>
      </c>
      <c r="M7803">
        <v>233</v>
      </c>
      <c r="N7803" t="s">
        <v>20</v>
      </c>
      <c r="O7803" t="s">
        <v>20445</v>
      </c>
      <c r="P7803" t="s">
        <v>28</v>
      </c>
      <c r="Q7803" t="s">
        <v>34233</v>
      </c>
      <c r="R7803" t="s">
        <v>34233</v>
      </c>
      <c r="S7803" t="s">
        <v>34233</v>
      </c>
      <c r="T7803" t="s">
        <v>34233</v>
      </c>
      <c r="AD7803" t="str">
        <f t="shared" si="1208"/>
        <v/>
      </c>
      <c r="AE7803" t="str">
        <f t="shared" si="1207"/>
        <v/>
      </c>
      <c r="AF7803" t="str">
        <f t="shared" si="1206"/>
        <v/>
      </c>
      <c r="AG7803" t="str">
        <f t="shared" si="1216"/>
        <v/>
      </c>
      <c r="AH7803" t="str">
        <f t="shared" si="1213"/>
        <v/>
      </c>
      <c r="AI7803">
        <v>0.14499999999999999</v>
      </c>
      <c r="AJ7803" t="str">
        <f t="shared" si="1211"/>
        <v/>
      </c>
      <c r="AK7803" t="str">
        <f t="shared" si="1214"/>
        <v/>
      </c>
      <c r="AL7803" t="str">
        <f t="shared" si="1212"/>
        <v/>
      </c>
    </row>
    <row r="7804" spans="1:39" x14ac:dyDescent="0.2">
      <c r="A7804" t="s">
        <v>20446</v>
      </c>
      <c r="B7804" t="s">
        <v>52</v>
      </c>
      <c r="C7804" t="s">
        <v>20447</v>
      </c>
      <c r="D7804" s="1">
        <v>38383</v>
      </c>
      <c r="E7804" s="1">
        <v>43456</v>
      </c>
      <c r="F7804" t="s">
        <v>26</v>
      </c>
      <c r="I7804">
        <v>100</v>
      </c>
      <c r="J7804">
        <v>0</v>
      </c>
      <c r="K7804">
        <v>0</v>
      </c>
      <c r="L7804">
        <v>36</v>
      </c>
      <c r="M7804">
        <v>36</v>
      </c>
      <c r="N7804" t="s">
        <v>20</v>
      </c>
      <c r="O7804" t="s">
        <v>20448</v>
      </c>
      <c r="P7804" t="s">
        <v>28</v>
      </c>
      <c r="Q7804" t="s">
        <v>34233</v>
      </c>
      <c r="R7804" t="s">
        <v>34233</v>
      </c>
      <c r="S7804" t="s">
        <v>34233</v>
      </c>
      <c r="T7804" t="s">
        <v>34233</v>
      </c>
      <c r="V7804" t="s">
        <v>35044</v>
      </c>
      <c r="AD7804" t="str">
        <f t="shared" si="1208"/>
        <v/>
      </c>
      <c r="AE7804" t="str">
        <f t="shared" si="1207"/>
        <v/>
      </c>
      <c r="AF7804" t="str">
        <f t="shared" si="1206"/>
        <v/>
      </c>
      <c r="AG7804" t="str">
        <f t="shared" si="1216"/>
        <v/>
      </c>
      <c r="AH7804" t="str">
        <f t="shared" si="1213"/>
        <v/>
      </c>
      <c r="AI7804">
        <v>0.14499999999999999</v>
      </c>
      <c r="AJ7804" t="str">
        <f t="shared" si="1211"/>
        <v/>
      </c>
      <c r="AK7804" t="str">
        <f t="shared" si="1214"/>
        <v/>
      </c>
      <c r="AL7804" t="str">
        <f t="shared" si="1212"/>
        <v/>
      </c>
    </row>
    <row r="7805" spans="1:39" x14ac:dyDescent="0.2">
      <c r="A7805" t="s">
        <v>20449</v>
      </c>
      <c r="B7805" t="s">
        <v>52</v>
      </c>
      <c r="C7805" t="s">
        <v>20450</v>
      </c>
      <c r="D7805" s="1">
        <v>38383</v>
      </c>
      <c r="E7805" s="1">
        <v>44546</v>
      </c>
      <c r="F7805" t="s">
        <v>26</v>
      </c>
      <c r="I7805">
        <v>100</v>
      </c>
      <c r="J7805">
        <v>0</v>
      </c>
      <c r="K7805">
        <v>0</v>
      </c>
      <c r="L7805">
        <v>82</v>
      </c>
      <c r="M7805">
        <v>82</v>
      </c>
      <c r="N7805" t="s">
        <v>20</v>
      </c>
      <c r="O7805" t="s">
        <v>20451</v>
      </c>
      <c r="P7805" t="s">
        <v>28</v>
      </c>
      <c r="Q7805" t="s">
        <v>34233</v>
      </c>
      <c r="R7805" t="s">
        <v>34233</v>
      </c>
      <c r="S7805" t="s">
        <v>34233</v>
      </c>
      <c r="T7805" t="s">
        <v>34233</v>
      </c>
      <c r="V7805" t="s">
        <v>35044</v>
      </c>
      <c r="AD7805" t="str">
        <f t="shared" si="1208"/>
        <v/>
      </c>
      <c r="AE7805" t="str">
        <f t="shared" si="1207"/>
        <v/>
      </c>
      <c r="AF7805" t="str">
        <f t="shared" si="1206"/>
        <v/>
      </c>
      <c r="AG7805" t="str">
        <f t="shared" si="1216"/>
        <v/>
      </c>
      <c r="AH7805" t="str">
        <f t="shared" si="1213"/>
        <v/>
      </c>
      <c r="AI7805">
        <v>0.14499999999999999</v>
      </c>
      <c r="AJ7805" t="str">
        <f t="shared" si="1211"/>
        <v/>
      </c>
      <c r="AK7805" t="str">
        <f t="shared" si="1214"/>
        <v/>
      </c>
      <c r="AL7805" t="str">
        <f t="shared" si="1212"/>
        <v/>
      </c>
    </row>
    <row r="7806" spans="1:39" x14ac:dyDescent="0.2">
      <c r="A7806" t="s">
        <v>30892</v>
      </c>
      <c r="B7806" t="s">
        <v>52</v>
      </c>
      <c r="C7806" t="s">
        <v>30893</v>
      </c>
      <c r="D7806" s="1">
        <v>43859</v>
      </c>
      <c r="E7806" s="1">
        <v>43948</v>
      </c>
      <c r="F7806" t="s">
        <v>26</v>
      </c>
      <c r="I7806">
        <v>100</v>
      </c>
      <c r="J7806">
        <v>0</v>
      </c>
      <c r="K7806">
        <v>0</v>
      </c>
      <c r="L7806">
        <v>335</v>
      </c>
      <c r="M7806">
        <v>335</v>
      </c>
      <c r="N7806" t="s">
        <v>20</v>
      </c>
      <c r="O7806" t="s">
        <v>30894</v>
      </c>
      <c r="P7806" t="s">
        <v>44</v>
      </c>
      <c r="Q7806" t="s">
        <v>34233</v>
      </c>
      <c r="R7806" t="s">
        <v>34233</v>
      </c>
      <c r="S7806" t="s">
        <v>34233</v>
      </c>
      <c r="T7806" t="s">
        <v>34233</v>
      </c>
      <c r="AD7806" t="str">
        <f t="shared" si="1208"/>
        <v/>
      </c>
      <c r="AE7806" t="str">
        <f t="shared" si="1207"/>
        <v/>
      </c>
      <c r="AF7806" t="str">
        <f t="shared" si="1206"/>
        <v/>
      </c>
      <c r="AG7806" t="str">
        <f t="shared" si="1216"/>
        <v/>
      </c>
      <c r="AH7806" t="str">
        <f t="shared" si="1213"/>
        <v/>
      </c>
      <c r="AI7806">
        <v>0.14499999999999999</v>
      </c>
      <c r="AJ7806" t="str">
        <f t="shared" si="1211"/>
        <v/>
      </c>
      <c r="AK7806" t="str">
        <f t="shared" si="1214"/>
        <v/>
      </c>
      <c r="AL7806" t="str">
        <f t="shared" si="1212"/>
        <v/>
      </c>
    </row>
    <row r="7807" spans="1:39" x14ac:dyDescent="0.2">
      <c r="A7807" t="s">
        <v>30781</v>
      </c>
      <c r="B7807" t="s">
        <v>52</v>
      </c>
      <c r="C7807" t="s">
        <v>30782</v>
      </c>
      <c r="D7807" s="1">
        <v>43859</v>
      </c>
      <c r="E7807" s="1">
        <v>44546</v>
      </c>
      <c r="F7807" t="s">
        <v>26</v>
      </c>
      <c r="I7807">
        <v>100</v>
      </c>
      <c r="J7807">
        <v>0</v>
      </c>
      <c r="K7807">
        <v>0</v>
      </c>
      <c r="L7807">
        <v>523</v>
      </c>
      <c r="M7807">
        <v>523</v>
      </c>
      <c r="N7807" t="s">
        <v>20</v>
      </c>
      <c r="O7807" t="s">
        <v>30783</v>
      </c>
      <c r="P7807" t="s">
        <v>44</v>
      </c>
      <c r="Q7807" t="s">
        <v>34233</v>
      </c>
      <c r="R7807" t="s">
        <v>34233</v>
      </c>
      <c r="S7807" t="s">
        <v>34233</v>
      </c>
      <c r="T7807" t="s">
        <v>34233</v>
      </c>
      <c r="AD7807" t="str">
        <f t="shared" si="1208"/>
        <v/>
      </c>
      <c r="AE7807" t="str">
        <f t="shared" si="1207"/>
        <v/>
      </c>
      <c r="AF7807" t="str">
        <f t="shared" si="1206"/>
        <v/>
      </c>
      <c r="AG7807" t="str">
        <f t="shared" si="1216"/>
        <v/>
      </c>
      <c r="AH7807" t="str">
        <f t="shared" si="1213"/>
        <v/>
      </c>
      <c r="AI7807">
        <v>0.14499999999999999</v>
      </c>
      <c r="AJ7807" t="str">
        <f t="shared" si="1211"/>
        <v/>
      </c>
      <c r="AK7807" t="str">
        <f t="shared" si="1214"/>
        <v/>
      </c>
      <c r="AL7807" t="str">
        <f t="shared" si="1212"/>
        <v/>
      </c>
    </row>
    <row r="7808" spans="1:39" x14ac:dyDescent="0.2">
      <c r="A7808" t="s">
        <v>30710</v>
      </c>
      <c r="B7808" t="s">
        <v>52</v>
      </c>
      <c r="C7808" t="s">
        <v>30711</v>
      </c>
      <c r="D7808" s="1">
        <v>43859</v>
      </c>
      <c r="E7808" s="1">
        <v>44546</v>
      </c>
      <c r="F7808" t="s">
        <v>26</v>
      </c>
      <c r="I7808">
        <v>100</v>
      </c>
      <c r="J7808">
        <v>0</v>
      </c>
      <c r="K7808">
        <v>0</v>
      </c>
      <c r="L7808">
        <v>266</v>
      </c>
      <c r="M7808">
        <v>266</v>
      </c>
      <c r="N7808" t="s">
        <v>20</v>
      </c>
      <c r="O7808" t="s">
        <v>30712</v>
      </c>
      <c r="P7808" t="s">
        <v>44</v>
      </c>
      <c r="Q7808" t="s">
        <v>34233</v>
      </c>
      <c r="R7808" t="s">
        <v>34233</v>
      </c>
      <c r="S7808" t="s">
        <v>34233</v>
      </c>
      <c r="T7808" t="s">
        <v>34233</v>
      </c>
      <c r="V7808" t="s">
        <v>33370</v>
      </c>
      <c r="AD7808" t="str">
        <f t="shared" si="1208"/>
        <v/>
      </c>
      <c r="AE7808" t="str">
        <f t="shared" si="1207"/>
        <v/>
      </c>
      <c r="AF7808" t="str">
        <f t="shared" si="1206"/>
        <v/>
      </c>
      <c r="AG7808" t="str">
        <f t="shared" si="1216"/>
        <v/>
      </c>
      <c r="AH7808" t="str">
        <f t="shared" si="1213"/>
        <v/>
      </c>
      <c r="AI7808">
        <v>0.14499999999999999</v>
      </c>
      <c r="AJ7808" t="str">
        <f t="shared" si="1211"/>
        <v/>
      </c>
      <c r="AK7808" t="str">
        <f t="shared" si="1214"/>
        <v/>
      </c>
      <c r="AL7808" t="str">
        <f t="shared" si="1212"/>
        <v/>
      </c>
    </row>
    <row r="7809" spans="1:38" x14ac:dyDescent="0.2">
      <c r="A7809" t="s">
        <v>30898</v>
      </c>
      <c r="B7809" t="s">
        <v>52</v>
      </c>
      <c r="C7809" t="s">
        <v>30899</v>
      </c>
      <c r="D7809" s="1">
        <v>43859</v>
      </c>
      <c r="E7809" s="1">
        <v>44546</v>
      </c>
      <c r="F7809" t="s">
        <v>26</v>
      </c>
      <c r="I7809">
        <v>100</v>
      </c>
      <c r="J7809">
        <v>0</v>
      </c>
      <c r="K7809">
        <v>0</v>
      </c>
      <c r="L7809">
        <v>351</v>
      </c>
      <c r="M7809">
        <v>351</v>
      </c>
      <c r="N7809" t="s">
        <v>20</v>
      </c>
      <c r="O7809" t="s">
        <v>30900</v>
      </c>
      <c r="P7809" t="s">
        <v>44</v>
      </c>
      <c r="Q7809" t="s">
        <v>34233</v>
      </c>
      <c r="R7809" t="s">
        <v>34233</v>
      </c>
      <c r="S7809" t="s">
        <v>34233</v>
      </c>
      <c r="T7809" t="s">
        <v>34233</v>
      </c>
      <c r="AD7809" t="str">
        <f t="shared" si="1208"/>
        <v/>
      </c>
      <c r="AE7809" t="str">
        <f t="shared" si="1207"/>
        <v/>
      </c>
      <c r="AF7809" t="str">
        <f t="shared" si="1206"/>
        <v/>
      </c>
      <c r="AG7809" t="str">
        <f t="shared" si="1216"/>
        <v/>
      </c>
      <c r="AH7809" t="str">
        <f t="shared" si="1213"/>
        <v/>
      </c>
      <c r="AI7809">
        <v>0.14499999999999999</v>
      </c>
      <c r="AJ7809" t="str">
        <f t="shared" si="1211"/>
        <v/>
      </c>
      <c r="AK7809" t="str">
        <f t="shared" si="1214"/>
        <v/>
      </c>
      <c r="AL7809" t="str">
        <f t="shared" si="1212"/>
        <v/>
      </c>
    </row>
    <row r="7810" spans="1:38" x14ac:dyDescent="0.2">
      <c r="A7810" t="s">
        <v>27442</v>
      </c>
      <c r="B7810" t="s">
        <v>52</v>
      </c>
      <c r="C7810" t="s">
        <v>27443</v>
      </c>
      <c r="D7810" s="1">
        <v>41950</v>
      </c>
      <c r="E7810" s="1">
        <v>44546</v>
      </c>
      <c r="F7810" t="s">
        <v>26</v>
      </c>
      <c r="I7810">
        <v>100</v>
      </c>
      <c r="J7810">
        <v>0</v>
      </c>
      <c r="K7810">
        <v>0</v>
      </c>
      <c r="L7810">
        <v>5706</v>
      </c>
      <c r="M7810">
        <v>5706</v>
      </c>
      <c r="N7810" t="s">
        <v>20</v>
      </c>
      <c r="O7810" t="s">
        <v>27444</v>
      </c>
      <c r="P7810" t="s">
        <v>44</v>
      </c>
      <c r="Q7810" t="s">
        <v>34233</v>
      </c>
      <c r="R7810" t="s">
        <v>34233</v>
      </c>
      <c r="S7810" t="s">
        <v>34233</v>
      </c>
      <c r="T7810" t="s">
        <v>34233</v>
      </c>
      <c r="AD7810" t="str">
        <f t="shared" si="1208"/>
        <v/>
      </c>
      <c r="AE7810" t="str">
        <f t="shared" si="1207"/>
        <v/>
      </c>
      <c r="AF7810" t="str">
        <f t="shared" si="1206"/>
        <v/>
      </c>
      <c r="AG7810" t="str">
        <f t="shared" si="1216"/>
        <v/>
      </c>
      <c r="AH7810" t="str">
        <f t="shared" si="1213"/>
        <v/>
      </c>
      <c r="AI7810">
        <v>0.14499999999999999</v>
      </c>
      <c r="AJ7810" t="str">
        <f t="shared" si="1211"/>
        <v/>
      </c>
      <c r="AK7810" t="str">
        <f t="shared" si="1214"/>
        <v/>
      </c>
      <c r="AL7810" t="str">
        <f t="shared" si="1212"/>
        <v/>
      </c>
    </row>
    <row r="7811" spans="1:38" x14ac:dyDescent="0.2">
      <c r="A7811" t="s">
        <v>2543</v>
      </c>
      <c r="B7811" t="s">
        <v>52</v>
      </c>
      <c r="C7811" t="s">
        <v>2544</v>
      </c>
      <c r="D7811" s="1">
        <v>35727</v>
      </c>
      <c r="E7811" s="1">
        <v>43456</v>
      </c>
      <c r="F7811" t="s">
        <v>19</v>
      </c>
      <c r="I7811">
        <v>100</v>
      </c>
      <c r="J7811">
        <v>0</v>
      </c>
      <c r="K7811">
        <v>0</v>
      </c>
      <c r="L7811">
        <v>1699</v>
      </c>
      <c r="M7811">
        <v>1699</v>
      </c>
      <c r="N7811" t="s">
        <v>20</v>
      </c>
      <c r="O7811" t="s">
        <v>2545</v>
      </c>
      <c r="P7811" t="s">
        <v>28</v>
      </c>
      <c r="Q7811" t="s">
        <v>34233</v>
      </c>
      <c r="R7811" t="s">
        <v>34233</v>
      </c>
      <c r="S7811" t="s">
        <v>33797</v>
      </c>
      <c r="T7811" t="s">
        <v>34357</v>
      </c>
      <c r="AE7811" t="str">
        <f t="shared" si="1207"/>
        <v/>
      </c>
      <c r="AF7811" t="str">
        <f t="shared" si="1206"/>
        <v/>
      </c>
      <c r="AG7811" s="17">
        <v>1</v>
      </c>
      <c r="AH7811">
        <f t="shared" si="1213"/>
        <v>2.8</v>
      </c>
      <c r="AI7811">
        <v>0.14499999999999999</v>
      </c>
      <c r="AJ7811">
        <f t="shared" si="1211"/>
        <v>0.40599999999999997</v>
      </c>
      <c r="AK7811" t="str">
        <f t="shared" si="1214"/>
        <v/>
      </c>
      <c r="AL7811" t="str">
        <f t="shared" si="1212"/>
        <v/>
      </c>
    </row>
    <row r="7812" spans="1:38" x14ac:dyDescent="0.2">
      <c r="A7812" t="s">
        <v>1127</v>
      </c>
      <c r="B7812" t="s">
        <v>52</v>
      </c>
      <c r="C7812" t="s">
        <v>1128</v>
      </c>
      <c r="D7812" s="1">
        <v>35376</v>
      </c>
      <c r="E7812" s="1">
        <v>43456</v>
      </c>
      <c r="F7812" t="s">
        <v>19</v>
      </c>
      <c r="I7812">
        <v>100</v>
      </c>
      <c r="J7812">
        <v>0</v>
      </c>
      <c r="K7812">
        <v>0</v>
      </c>
      <c r="L7812">
        <v>1297</v>
      </c>
      <c r="M7812">
        <v>1297</v>
      </c>
      <c r="N7812" t="s">
        <v>20</v>
      </c>
      <c r="O7812" t="s">
        <v>1129</v>
      </c>
      <c r="P7812" t="s">
        <v>28</v>
      </c>
      <c r="Q7812" t="s">
        <v>34233</v>
      </c>
      <c r="R7812" t="s">
        <v>34233</v>
      </c>
      <c r="S7812" t="s">
        <v>32628</v>
      </c>
      <c r="T7812" t="s">
        <v>34640</v>
      </c>
      <c r="AE7812" t="str">
        <f t="shared" si="1207"/>
        <v/>
      </c>
      <c r="AF7812" t="str">
        <f t="shared" si="1206"/>
        <v/>
      </c>
      <c r="AG7812" s="17">
        <v>1</v>
      </c>
      <c r="AH7812">
        <f t="shared" si="1213"/>
        <v>2.8</v>
      </c>
      <c r="AI7812">
        <v>0.14499999999999999</v>
      </c>
      <c r="AJ7812">
        <f t="shared" si="1211"/>
        <v>0.40599999999999997</v>
      </c>
      <c r="AK7812" t="str">
        <f t="shared" si="1214"/>
        <v/>
      </c>
      <c r="AL7812" t="str">
        <f t="shared" si="1212"/>
        <v/>
      </c>
    </row>
    <row r="7813" spans="1:38" x14ac:dyDescent="0.2">
      <c r="A7813" t="s">
        <v>1593</v>
      </c>
      <c r="B7813" t="s">
        <v>52</v>
      </c>
      <c r="C7813" t="s">
        <v>1594</v>
      </c>
      <c r="D7813" s="1">
        <v>35593</v>
      </c>
      <c r="E7813" s="1">
        <v>43456</v>
      </c>
      <c r="F7813" t="s">
        <v>19</v>
      </c>
      <c r="I7813">
        <v>100</v>
      </c>
      <c r="J7813">
        <v>0</v>
      </c>
      <c r="K7813">
        <v>0</v>
      </c>
      <c r="L7813">
        <v>1495</v>
      </c>
      <c r="M7813">
        <v>1495</v>
      </c>
      <c r="N7813" t="s">
        <v>20</v>
      </c>
      <c r="O7813" t="s">
        <v>1595</v>
      </c>
      <c r="P7813" t="s">
        <v>28</v>
      </c>
      <c r="Q7813" t="s">
        <v>34233</v>
      </c>
      <c r="R7813" t="s">
        <v>34233</v>
      </c>
      <c r="S7813" t="s">
        <v>33797</v>
      </c>
      <c r="T7813" t="s">
        <v>34349</v>
      </c>
      <c r="AE7813" t="str">
        <f t="shared" si="1207"/>
        <v/>
      </c>
      <c r="AF7813" t="str">
        <f t="shared" si="1206"/>
        <v/>
      </c>
      <c r="AG7813" s="17">
        <v>1</v>
      </c>
      <c r="AH7813">
        <f t="shared" si="1213"/>
        <v>2.8</v>
      </c>
      <c r="AI7813">
        <v>0.14499999999999999</v>
      </c>
      <c r="AJ7813">
        <f t="shared" si="1211"/>
        <v>0.40599999999999997</v>
      </c>
      <c r="AK7813" t="str">
        <f t="shared" si="1214"/>
        <v/>
      </c>
      <c r="AL7813" t="str">
        <f t="shared" si="1212"/>
        <v/>
      </c>
    </row>
    <row r="7814" spans="1:38" x14ac:dyDescent="0.2">
      <c r="A7814" t="s">
        <v>1422</v>
      </c>
      <c r="B7814" t="s">
        <v>52</v>
      </c>
      <c r="C7814" t="s">
        <v>1423</v>
      </c>
      <c r="D7814" s="1">
        <v>35531</v>
      </c>
      <c r="E7814" s="1">
        <v>43456</v>
      </c>
      <c r="F7814" t="s">
        <v>19</v>
      </c>
      <c r="I7814">
        <v>100</v>
      </c>
      <c r="J7814">
        <v>0</v>
      </c>
      <c r="K7814">
        <v>0</v>
      </c>
      <c r="L7814">
        <v>1295</v>
      </c>
      <c r="M7814">
        <v>1295</v>
      </c>
      <c r="N7814" t="s">
        <v>20</v>
      </c>
      <c r="O7814" t="s">
        <v>1424</v>
      </c>
      <c r="P7814" t="s">
        <v>28</v>
      </c>
      <c r="Q7814" t="s">
        <v>34233</v>
      </c>
      <c r="R7814" t="s">
        <v>34233</v>
      </c>
      <c r="S7814" t="s">
        <v>32628</v>
      </c>
      <c r="T7814" t="s">
        <v>34349</v>
      </c>
      <c r="AE7814" t="str">
        <f t="shared" si="1207"/>
        <v/>
      </c>
      <c r="AF7814" t="str">
        <f t="shared" si="1206"/>
        <v/>
      </c>
      <c r="AG7814" s="17">
        <v>1</v>
      </c>
      <c r="AH7814">
        <f t="shared" si="1213"/>
        <v>2.8</v>
      </c>
      <c r="AI7814">
        <v>0.14499999999999999</v>
      </c>
      <c r="AJ7814">
        <f t="shared" si="1211"/>
        <v>0.40599999999999997</v>
      </c>
      <c r="AK7814" t="str">
        <f t="shared" si="1214"/>
        <v/>
      </c>
      <c r="AL7814" t="str">
        <f t="shared" si="1212"/>
        <v/>
      </c>
    </row>
    <row r="7815" spans="1:38" x14ac:dyDescent="0.2">
      <c r="A7815" t="s">
        <v>1374</v>
      </c>
      <c r="B7815" t="s">
        <v>52</v>
      </c>
      <c r="C7815" t="s">
        <v>1375</v>
      </c>
      <c r="D7815" s="1">
        <v>35457</v>
      </c>
      <c r="E7815" s="1">
        <v>43456</v>
      </c>
      <c r="F7815" t="s">
        <v>19</v>
      </c>
      <c r="I7815">
        <v>100</v>
      </c>
      <c r="J7815">
        <v>0</v>
      </c>
      <c r="K7815">
        <v>0</v>
      </c>
      <c r="L7815">
        <v>1357</v>
      </c>
      <c r="M7815">
        <v>1357</v>
      </c>
      <c r="N7815" t="s">
        <v>20</v>
      </c>
      <c r="O7815" t="s">
        <v>1376</v>
      </c>
      <c r="P7815" t="s">
        <v>28</v>
      </c>
      <c r="Q7815" t="s">
        <v>34233</v>
      </c>
      <c r="R7815" t="s">
        <v>34233</v>
      </c>
      <c r="S7815" t="s">
        <v>32628</v>
      </c>
      <c r="T7815" t="s">
        <v>34349</v>
      </c>
      <c r="AE7815" t="str">
        <f t="shared" si="1207"/>
        <v/>
      </c>
      <c r="AF7815" t="str">
        <f t="shared" si="1206"/>
        <v/>
      </c>
      <c r="AG7815" s="17">
        <v>1</v>
      </c>
      <c r="AH7815">
        <f t="shared" si="1213"/>
        <v>2.8</v>
      </c>
      <c r="AI7815">
        <v>0.14499999999999999</v>
      </c>
      <c r="AJ7815">
        <f t="shared" si="1211"/>
        <v>0.40599999999999997</v>
      </c>
      <c r="AK7815" t="str">
        <f t="shared" si="1214"/>
        <v/>
      </c>
      <c r="AL7815" t="str">
        <f t="shared" si="1212"/>
        <v/>
      </c>
    </row>
    <row r="7816" spans="1:38" x14ac:dyDescent="0.2">
      <c r="A7816" t="s">
        <v>16076</v>
      </c>
      <c r="B7816" t="s">
        <v>52</v>
      </c>
      <c r="C7816" t="s">
        <v>16077</v>
      </c>
      <c r="D7816" s="1">
        <v>37495</v>
      </c>
      <c r="E7816" s="1">
        <v>43456</v>
      </c>
      <c r="F7816" t="s">
        <v>19</v>
      </c>
      <c r="I7816">
        <v>100</v>
      </c>
      <c r="J7816">
        <v>0</v>
      </c>
      <c r="K7816">
        <v>0</v>
      </c>
      <c r="L7816">
        <v>6719</v>
      </c>
      <c r="M7816">
        <v>6719</v>
      </c>
      <c r="N7816" t="s">
        <v>20</v>
      </c>
      <c r="O7816" t="s">
        <v>16078</v>
      </c>
      <c r="P7816" t="s">
        <v>28</v>
      </c>
      <c r="Q7816" t="s">
        <v>34233</v>
      </c>
      <c r="R7816" t="s">
        <v>34233</v>
      </c>
      <c r="S7816" t="s">
        <v>32628</v>
      </c>
      <c r="T7816" t="s">
        <v>34349</v>
      </c>
      <c r="U7816" t="s">
        <v>32634</v>
      </c>
      <c r="V7816" t="s">
        <v>35047</v>
      </c>
      <c r="W7816">
        <v>1200</v>
      </c>
      <c r="X7816">
        <v>2.5</v>
      </c>
      <c r="Y7816" t="s">
        <v>32665</v>
      </c>
      <c r="AA7816">
        <v>12</v>
      </c>
      <c r="AB7816">
        <v>20</v>
      </c>
      <c r="AC7816">
        <v>1</v>
      </c>
      <c r="AD7816" t="str">
        <f t="shared" si="1208"/>
        <v/>
      </c>
      <c r="AE7816" t="str">
        <f t="shared" si="1207"/>
        <v/>
      </c>
      <c r="AF7816" t="str">
        <f t="shared" si="1206"/>
        <v/>
      </c>
      <c r="AG7816">
        <f t="shared" si="1216"/>
        <v>1</v>
      </c>
      <c r="AH7816">
        <f t="shared" si="1213"/>
        <v>2.8</v>
      </c>
      <c r="AI7816">
        <v>0.14499999999999999</v>
      </c>
      <c r="AJ7816">
        <f t="shared" si="1211"/>
        <v>0.40599999999999997</v>
      </c>
      <c r="AK7816" t="str">
        <f t="shared" si="1214"/>
        <v/>
      </c>
      <c r="AL7816" t="str">
        <f t="shared" si="1212"/>
        <v/>
      </c>
    </row>
    <row r="7817" spans="1:38" x14ac:dyDescent="0.2">
      <c r="A7817" t="s">
        <v>1115</v>
      </c>
      <c r="B7817" t="s">
        <v>52</v>
      </c>
      <c r="C7817" t="s">
        <v>1116</v>
      </c>
      <c r="D7817" s="1">
        <v>35326</v>
      </c>
      <c r="E7817" s="1">
        <v>43456</v>
      </c>
      <c r="F7817" t="s">
        <v>19</v>
      </c>
      <c r="I7817">
        <v>100</v>
      </c>
      <c r="J7817">
        <v>0</v>
      </c>
      <c r="K7817">
        <v>0</v>
      </c>
      <c r="L7817">
        <v>1663</v>
      </c>
      <c r="M7817">
        <v>1663</v>
      </c>
      <c r="N7817" t="s">
        <v>20</v>
      </c>
      <c r="O7817" t="s">
        <v>1117</v>
      </c>
      <c r="P7817" t="s">
        <v>28</v>
      </c>
      <c r="Q7817" t="s">
        <v>34233</v>
      </c>
      <c r="R7817" t="s">
        <v>34233</v>
      </c>
      <c r="S7817" t="s">
        <v>32628</v>
      </c>
      <c r="T7817" t="s">
        <v>34357</v>
      </c>
      <c r="AE7817" t="str">
        <f t="shared" si="1207"/>
        <v/>
      </c>
      <c r="AF7817" t="str">
        <f t="shared" si="1206"/>
        <v/>
      </c>
      <c r="AG7817" s="17">
        <v>1</v>
      </c>
      <c r="AH7817">
        <f t="shared" si="1213"/>
        <v>2.8</v>
      </c>
      <c r="AI7817">
        <v>0.14499999999999999</v>
      </c>
      <c r="AJ7817">
        <f t="shared" si="1211"/>
        <v>0.40599999999999997</v>
      </c>
      <c r="AK7817" t="str">
        <f t="shared" si="1214"/>
        <v/>
      </c>
      <c r="AL7817" t="str">
        <f t="shared" si="1212"/>
        <v/>
      </c>
    </row>
    <row r="7818" spans="1:38" x14ac:dyDescent="0.2">
      <c r="A7818" t="s">
        <v>16969</v>
      </c>
      <c r="B7818" t="s">
        <v>52</v>
      </c>
      <c r="C7818" t="s">
        <v>16970</v>
      </c>
      <c r="D7818" s="1">
        <v>37631</v>
      </c>
      <c r="E7818" s="1">
        <v>43456</v>
      </c>
      <c r="F7818" t="s">
        <v>19</v>
      </c>
      <c r="I7818">
        <v>100</v>
      </c>
      <c r="J7818">
        <v>0</v>
      </c>
      <c r="K7818">
        <v>0</v>
      </c>
      <c r="L7818">
        <v>1392</v>
      </c>
      <c r="M7818">
        <v>1392</v>
      </c>
      <c r="N7818" t="s">
        <v>20</v>
      </c>
      <c r="O7818" t="s">
        <v>16971</v>
      </c>
      <c r="P7818" t="s">
        <v>28</v>
      </c>
      <c r="Q7818" t="s">
        <v>34233</v>
      </c>
      <c r="R7818" t="s">
        <v>34233</v>
      </c>
      <c r="S7818" t="s">
        <v>32628</v>
      </c>
      <c r="T7818" t="s">
        <v>34357</v>
      </c>
      <c r="U7818" t="s">
        <v>32634</v>
      </c>
      <c r="V7818" t="s">
        <v>33379</v>
      </c>
      <c r="X7818">
        <v>2</v>
      </c>
      <c r="Y7818" t="s">
        <v>32665</v>
      </c>
      <c r="AA7818">
        <v>8.5</v>
      </c>
      <c r="AB7818">
        <v>25</v>
      </c>
      <c r="AC7818">
        <v>1</v>
      </c>
      <c r="AD7818" t="str">
        <f t="shared" si="1208"/>
        <v/>
      </c>
      <c r="AE7818" t="str">
        <f t="shared" si="1207"/>
        <v/>
      </c>
      <c r="AF7818" t="str">
        <f t="shared" si="1206"/>
        <v/>
      </c>
      <c r="AG7818">
        <f t="shared" si="1216"/>
        <v>1</v>
      </c>
      <c r="AH7818">
        <f t="shared" si="1213"/>
        <v>2.8</v>
      </c>
      <c r="AI7818">
        <v>0.14499999999999999</v>
      </c>
      <c r="AJ7818">
        <f t="shared" si="1211"/>
        <v>0.40599999999999997</v>
      </c>
      <c r="AK7818" t="str">
        <f t="shared" si="1214"/>
        <v/>
      </c>
      <c r="AL7818" t="str">
        <f t="shared" si="1212"/>
        <v/>
      </c>
    </row>
    <row r="7819" spans="1:38" x14ac:dyDescent="0.2">
      <c r="A7819" t="s">
        <v>27076</v>
      </c>
      <c r="B7819" t="s">
        <v>52</v>
      </c>
      <c r="C7819" t="s">
        <v>27077</v>
      </c>
      <c r="D7819" s="1">
        <v>41697</v>
      </c>
      <c r="E7819" s="1">
        <v>43456</v>
      </c>
      <c r="F7819" t="s">
        <v>19</v>
      </c>
      <c r="I7819">
        <v>100</v>
      </c>
      <c r="J7819">
        <v>0</v>
      </c>
      <c r="K7819">
        <v>0</v>
      </c>
      <c r="L7819">
        <v>1022</v>
      </c>
      <c r="M7819">
        <v>1022</v>
      </c>
      <c r="N7819" t="s">
        <v>20</v>
      </c>
      <c r="O7819" t="s">
        <v>27078</v>
      </c>
      <c r="P7819" t="s">
        <v>28</v>
      </c>
      <c r="Q7819" t="s">
        <v>34233</v>
      </c>
      <c r="R7819" t="s">
        <v>34233</v>
      </c>
      <c r="S7819" t="s">
        <v>33797</v>
      </c>
      <c r="T7819" t="s">
        <v>34357</v>
      </c>
      <c r="U7819" t="s">
        <v>32634</v>
      </c>
      <c r="V7819" t="s">
        <v>33379</v>
      </c>
      <c r="X7819">
        <v>2</v>
      </c>
      <c r="Y7819" t="s">
        <v>32665</v>
      </c>
      <c r="AA7819">
        <v>8.5</v>
      </c>
      <c r="AB7819">
        <v>25</v>
      </c>
      <c r="AC7819">
        <v>1</v>
      </c>
      <c r="AD7819" t="str">
        <f t="shared" si="1208"/>
        <v/>
      </c>
      <c r="AE7819" t="str">
        <f t="shared" si="1207"/>
        <v/>
      </c>
      <c r="AF7819" t="str">
        <f t="shared" ref="AF7819:AF7882" si="1217">IF((S7819&lt;&gt;"tühi")*(F7819&lt;&gt;"Elamumaa")*(G7819&lt;&gt;"Elamumaa")*(H7819&lt;&gt;"Elamumaa"),IF(Z7819=0,"",Z7819),"")</f>
        <v/>
      </c>
      <c r="AG7819">
        <f t="shared" si="1216"/>
        <v>1</v>
      </c>
      <c r="AH7819">
        <f t="shared" si="1213"/>
        <v>2.8</v>
      </c>
      <c r="AI7819">
        <v>0.14499999999999999</v>
      </c>
      <c r="AJ7819">
        <f t="shared" si="1211"/>
        <v>0.40599999999999997</v>
      </c>
      <c r="AK7819" t="str">
        <f t="shared" si="1214"/>
        <v/>
      </c>
      <c r="AL7819" t="str">
        <f t="shared" si="1212"/>
        <v/>
      </c>
    </row>
    <row r="7820" spans="1:38" x14ac:dyDescent="0.2">
      <c r="A7820" t="s">
        <v>1701</v>
      </c>
      <c r="B7820" t="s">
        <v>52</v>
      </c>
      <c r="C7820" t="s">
        <v>1702</v>
      </c>
      <c r="D7820" s="1">
        <v>35654</v>
      </c>
      <c r="E7820" s="1">
        <v>43951</v>
      </c>
      <c r="F7820" t="s">
        <v>19</v>
      </c>
      <c r="I7820">
        <v>100</v>
      </c>
      <c r="J7820">
        <v>0</v>
      </c>
      <c r="K7820">
        <v>0</v>
      </c>
      <c r="L7820">
        <v>1030</v>
      </c>
      <c r="M7820">
        <v>1030</v>
      </c>
      <c r="N7820" t="s">
        <v>20</v>
      </c>
      <c r="O7820" t="s">
        <v>1703</v>
      </c>
      <c r="P7820" t="s">
        <v>28</v>
      </c>
      <c r="Q7820" t="s">
        <v>34233</v>
      </c>
      <c r="R7820" t="s">
        <v>34233</v>
      </c>
      <c r="S7820" t="s">
        <v>32628</v>
      </c>
      <c r="T7820" t="s">
        <v>34349</v>
      </c>
      <c r="AE7820" t="str">
        <f t="shared" si="1207"/>
        <v/>
      </c>
      <c r="AF7820" t="str">
        <f t="shared" si="1217"/>
        <v/>
      </c>
      <c r="AG7820" s="17">
        <v>1</v>
      </c>
      <c r="AH7820">
        <f t="shared" si="1213"/>
        <v>2.8</v>
      </c>
      <c r="AI7820">
        <v>0.14499999999999999</v>
      </c>
      <c r="AJ7820">
        <f t="shared" si="1211"/>
        <v>0.40599999999999997</v>
      </c>
      <c r="AK7820" t="str">
        <f t="shared" si="1214"/>
        <v/>
      </c>
      <c r="AL7820" t="str">
        <f t="shared" si="1212"/>
        <v/>
      </c>
    </row>
    <row r="7821" spans="1:38" x14ac:dyDescent="0.2">
      <c r="A7821" t="s">
        <v>23369</v>
      </c>
      <c r="B7821" t="s">
        <v>52</v>
      </c>
      <c r="C7821" t="s">
        <v>23370</v>
      </c>
      <c r="D7821" s="1">
        <v>36209</v>
      </c>
      <c r="E7821" s="1">
        <v>43951</v>
      </c>
      <c r="F7821" t="s">
        <v>19</v>
      </c>
      <c r="I7821">
        <v>100</v>
      </c>
      <c r="J7821">
        <v>0</v>
      </c>
      <c r="K7821">
        <v>0</v>
      </c>
      <c r="L7821">
        <v>1230</v>
      </c>
      <c r="M7821">
        <v>1230</v>
      </c>
      <c r="N7821" t="s">
        <v>20</v>
      </c>
      <c r="O7821" t="s">
        <v>23371</v>
      </c>
      <c r="P7821" t="s">
        <v>28</v>
      </c>
      <c r="Q7821" t="s">
        <v>34233</v>
      </c>
      <c r="R7821" t="s">
        <v>34233</v>
      </c>
      <c r="S7821" t="s">
        <v>32628</v>
      </c>
      <c r="T7821" t="s">
        <v>34357</v>
      </c>
      <c r="AE7821" t="str">
        <f t="shared" si="1207"/>
        <v/>
      </c>
      <c r="AF7821" t="str">
        <f t="shared" si="1217"/>
        <v/>
      </c>
      <c r="AG7821" s="17">
        <v>1</v>
      </c>
      <c r="AH7821">
        <f t="shared" si="1213"/>
        <v>2.8</v>
      </c>
      <c r="AI7821">
        <v>0.14499999999999999</v>
      </c>
      <c r="AJ7821">
        <f t="shared" si="1211"/>
        <v>0.40599999999999997</v>
      </c>
      <c r="AK7821" t="str">
        <f t="shared" si="1214"/>
        <v/>
      </c>
      <c r="AL7821" t="str">
        <f t="shared" si="1212"/>
        <v/>
      </c>
    </row>
    <row r="7822" spans="1:38" x14ac:dyDescent="0.2">
      <c r="A7822" t="s">
        <v>1130</v>
      </c>
      <c r="B7822" t="s">
        <v>52</v>
      </c>
      <c r="C7822" t="s">
        <v>1131</v>
      </c>
      <c r="D7822" s="1">
        <v>35376</v>
      </c>
      <c r="E7822" s="1">
        <v>43456</v>
      </c>
      <c r="F7822" t="s">
        <v>19</v>
      </c>
      <c r="I7822">
        <v>100</v>
      </c>
      <c r="J7822">
        <v>0</v>
      </c>
      <c r="K7822">
        <v>0</v>
      </c>
      <c r="L7822">
        <v>1097</v>
      </c>
      <c r="M7822">
        <v>1097</v>
      </c>
      <c r="N7822" t="s">
        <v>20</v>
      </c>
      <c r="O7822" t="s">
        <v>1132</v>
      </c>
      <c r="P7822" t="s">
        <v>28</v>
      </c>
      <c r="Q7822" t="s">
        <v>34233</v>
      </c>
      <c r="R7822" t="s">
        <v>34233</v>
      </c>
      <c r="S7822" t="s">
        <v>32628</v>
      </c>
      <c r="T7822" t="s">
        <v>34366</v>
      </c>
      <c r="AE7822" t="str">
        <f t="shared" si="1207"/>
        <v/>
      </c>
      <c r="AF7822" t="str">
        <f t="shared" si="1217"/>
        <v/>
      </c>
      <c r="AG7822" s="17">
        <v>1</v>
      </c>
      <c r="AH7822">
        <f t="shared" si="1213"/>
        <v>2.8</v>
      </c>
      <c r="AI7822">
        <v>0.14499999999999999</v>
      </c>
      <c r="AJ7822">
        <f t="shared" si="1211"/>
        <v>0.40599999999999997</v>
      </c>
      <c r="AK7822" t="str">
        <f t="shared" si="1214"/>
        <v/>
      </c>
      <c r="AL7822" t="str">
        <f t="shared" si="1212"/>
        <v/>
      </c>
    </row>
    <row r="7823" spans="1:38" x14ac:dyDescent="0.2">
      <c r="A7823" t="s">
        <v>1347</v>
      </c>
      <c r="B7823" t="s">
        <v>52</v>
      </c>
      <c r="C7823" t="s">
        <v>1348</v>
      </c>
      <c r="D7823" s="1">
        <v>35486</v>
      </c>
      <c r="E7823" s="1">
        <v>43456</v>
      </c>
      <c r="F7823" t="s">
        <v>19</v>
      </c>
      <c r="I7823">
        <v>100</v>
      </c>
      <c r="J7823">
        <v>0</v>
      </c>
      <c r="K7823">
        <v>0</v>
      </c>
      <c r="L7823">
        <v>1291</v>
      </c>
      <c r="M7823">
        <v>1291</v>
      </c>
      <c r="N7823" t="s">
        <v>20</v>
      </c>
      <c r="O7823" t="s">
        <v>1349</v>
      </c>
      <c r="P7823" t="s">
        <v>28</v>
      </c>
      <c r="Q7823" t="s">
        <v>34233</v>
      </c>
      <c r="R7823" t="s">
        <v>34233</v>
      </c>
      <c r="S7823" t="s">
        <v>32628</v>
      </c>
      <c r="T7823" t="s">
        <v>34349</v>
      </c>
      <c r="AE7823" t="str">
        <f t="shared" si="1207"/>
        <v/>
      </c>
      <c r="AF7823" t="str">
        <f t="shared" si="1217"/>
        <v/>
      </c>
      <c r="AG7823" s="17">
        <v>1</v>
      </c>
      <c r="AH7823">
        <f t="shared" si="1213"/>
        <v>2.8</v>
      </c>
      <c r="AI7823">
        <v>0.14499999999999999</v>
      </c>
      <c r="AJ7823">
        <f t="shared" si="1211"/>
        <v>0.40599999999999997</v>
      </c>
      <c r="AK7823" t="str">
        <f t="shared" si="1214"/>
        <v/>
      </c>
      <c r="AL7823" t="str">
        <f t="shared" si="1212"/>
        <v/>
      </c>
    </row>
    <row r="7824" spans="1:38" x14ac:dyDescent="0.2">
      <c r="A7824" t="s">
        <v>22000</v>
      </c>
      <c r="B7824" t="s">
        <v>52</v>
      </c>
      <c r="C7824" t="s">
        <v>22001</v>
      </c>
      <c r="D7824" s="1">
        <v>35317</v>
      </c>
      <c r="E7824" s="1">
        <v>43456</v>
      </c>
      <c r="F7824" t="s">
        <v>19</v>
      </c>
      <c r="I7824">
        <v>100</v>
      </c>
      <c r="J7824">
        <v>0</v>
      </c>
      <c r="K7824">
        <v>0</v>
      </c>
      <c r="L7824">
        <v>1475</v>
      </c>
      <c r="M7824">
        <v>1475</v>
      </c>
      <c r="N7824" t="s">
        <v>20</v>
      </c>
      <c r="O7824" t="s">
        <v>22002</v>
      </c>
      <c r="P7824" t="s">
        <v>28</v>
      </c>
      <c r="Q7824" t="s">
        <v>34233</v>
      </c>
      <c r="R7824" t="s">
        <v>34233</v>
      </c>
      <c r="S7824" t="s">
        <v>32628</v>
      </c>
      <c r="T7824" t="s">
        <v>34349</v>
      </c>
      <c r="AE7824" t="str">
        <f t="shared" ref="AE7824" si="1218">IF((S7824="tühi")*(AC7824&lt;&gt;""),AC7824,"")</f>
        <v/>
      </c>
      <c r="AF7824" t="str">
        <f t="shared" si="1217"/>
        <v/>
      </c>
      <c r="AG7824" s="17">
        <v>1</v>
      </c>
      <c r="AH7824">
        <f t="shared" si="1213"/>
        <v>2.8</v>
      </c>
      <c r="AI7824">
        <v>0.14499999999999999</v>
      </c>
      <c r="AJ7824">
        <f t="shared" si="1211"/>
        <v>0.40599999999999997</v>
      </c>
      <c r="AK7824" t="str">
        <f t="shared" si="1214"/>
        <v/>
      </c>
      <c r="AL7824" t="str">
        <f t="shared" si="1212"/>
        <v/>
      </c>
    </row>
    <row r="7825" spans="1:38" x14ac:dyDescent="0.2">
      <c r="A7825" t="s">
        <v>28472</v>
      </c>
      <c r="B7825" t="s">
        <v>52</v>
      </c>
      <c r="C7825" t="s">
        <v>28473</v>
      </c>
      <c r="D7825" s="1">
        <v>42633</v>
      </c>
      <c r="E7825" s="1">
        <v>44546</v>
      </c>
      <c r="F7825" t="s">
        <v>26</v>
      </c>
      <c r="I7825">
        <v>100</v>
      </c>
      <c r="J7825">
        <v>0</v>
      </c>
      <c r="K7825">
        <v>0</v>
      </c>
      <c r="L7825">
        <v>2574</v>
      </c>
      <c r="M7825">
        <v>2574</v>
      </c>
      <c r="N7825" t="s">
        <v>20</v>
      </c>
      <c r="O7825" t="s">
        <v>28474</v>
      </c>
      <c r="P7825" t="s">
        <v>44</v>
      </c>
      <c r="Q7825" t="s">
        <v>34233</v>
      </c>
      <c r="R7825" t="s">
        <v>34233</v>
      </c>
      <c r="S7825" t="s">
        <v>34233</v>
      </c>
      <c r="T7825" t="s">
        <v>34233</v>
      </c>
      <c r="AD7825" t="str">
        <f t="shared" ref="AD7825:AD7888" si="1219">IF((S7825="tühi")*(F7825&lt;&gt;"Elamumaa")*(G7825&lt;&gt;"Elamumaa")*(H7825&lt;&gt;"Elamumaa"),IF(Z7825=0,"",Z7825),"")</f>
        <v/>
      </c>
      <c r="AE7825" t="str">
        <f t="shared" ref="AE7825:AE7887" si="1220">IF((S7825="tühi")*(AC7825&lt;&gt;""),AC7825,"")</f>
        <v/>
      </c>
      <c r="AF7825" t="str">
        <f t="shared" si="1217"/>
        <v/>
      </c>
      <c r="AG7825" t="str">
        <f t="shared" si="1216"/>
        <v/>
      </c>
      <c r="AH7825" t="str">
        <f t="shared" si="1213"/>
        <v/>
      </c>
      <c r="AI7825">
        <v>0.14499999999999999</v>
      </c>
      <c r="AJ7825" t="str">
        <f t="shared" si="1211"/>
        <v/>
      </c>
      <c r="AK7825" t="str">
        <f t="shared" si="1214"/>
        <v/>
      </c>
      <c r="AL7825" t="str">
        <f t="shared" si="1212"/>
        <v/>
      </c>
    </row>
    <row r="7826" spans="1:38" x14ac:dyDescent="0.2">
      <c r="A7826" t="s">
        <v>6849</v>
      </c>
      <c r="B7826" t="s">
        <v>52</v>
      </c>
      <c r="C7826" t="s">
        <v>6850</v>
      </c>
      <c r="D7826" s="1">
        <v>36192</v>
      </c>
      <c r="E7826" s="1">
        <v>44546</v>
      </c>
      <c r="F7826" t="s">
        <v>19</v>
      </c>
      <c r="I7826">
        <v>100</v>
      </c>
      <c r="J7826">
        <v>0</v>
      </c>
      <c r="K7826">
        <v>0</v>
      </c>
      <c r="L7826">
        <v>1377</v>
      </c>
      <c r="M7826">
        <v>1377</v>
      </c>
      <c r="N7826" t="s">
        <v>20</v>
      </c>
      <c r="O7826" t="s">
        <v>6851</v>
      </c>
      <c r="P7826" t="s">
        <v>28</v>
      </c>
      <c r="Q7826" t="s">
        <v>34233</v>
      </c>
      <c r="R7826" t="s">
        <v>34233</v>
      </c>
      <c r="S7826" t="s">
        <v>32628</v>
      </c>
      <c r="T7826" t="s">
        <v>34357</v>
      </c>
      <c r="U7826" t="s">
        <v>32634</v>
      </c>
      <c r="V7826" t="s">
        <v>35052</v>
      </c>
      <c r="W7826">
        <v>263</v>
      </c>
      <c r="X7826">
        <v>2</v>
      </c>
      <c r="Y7826">
        <v>1</v>
      </c>
      <c r="AB7826">
        <v>25</v>
      </c>
      <c r="AC7826">
        <v>1</v>
      </c>
      <c r="AD7826" t="str">
        <f t="shared" si="1219"/>
        <v/>
      </c>
      <c r="AE7826" t="str">
        <f t="shared" si="1220"/>
        <v/>
      </c>
      <c r="AF7826" t="str">
        <f t="shared" si="1217"/>
        <v/>
      </c>
      <c r="AG7826">
        <f t="shared" si="1216"/>
        <v>1</v>
      </c>
      <c r="AH7826">
        <f t="shared" si="1213"/>
        <v>2.8</v>
      </c>
      <c r="AI7826">
        <v>0.14499999999999999</v>
      </c>
      <c r="AJ7826">
        <f t="shared" si="1211"/>
        <v>0.40599999999999997</v>
      </c>
      <c r="AK7826" t="str">
        <f t="shared" si="1214"/>
        <v/>
      </c>
      <c r="AL7826" t="str">
        <f t="shared" si="1212"/>
        <v/>
      </c>
    </row>
    <row r="7827" spans="1:38" x14ac:dyDescent="0.2">
      <c r="A7827" t="s">
        <v>19868</v>
      </c>
      <c r="B7827" t="s">
        <v>52</v>
      </c>
      <c r="C7827" t="s">
        <v>19869</v>
      </c>
      <c r="D7827" s="1">
        <v>38205</v>
      </c>
      <c r="E7827" s="1">
        <v>43456</v>
      </c>
      <c r="F7827" t="s">
        <v>19</v>
      </c>
      <c r="I7827">
        <v>100</v>
      </c>
      <c r="J7827">
        <v>0</v>
      </c>
      <c r="K7827">
        <v>0</v>
      </c>
      <c r="L7827">
        <v>1185</v>
      </c>
      <c r="M7827">
        <v>1185</v>
      </c>
      <c r="N7827" t="s">
        <v>20</v>
      </c>
      <c r="O7827" t="s">
        <v>19870</v>
      </c>
      <c r="P7827" t="s">
        <v>28</v>
      </c>
      <c r="Q7827" t="s">
        <v>34233</v>
      </c>
      <c r="R7827" t="s">
        <v>34233</v>
      </c>
      <c r="S7827" t="s">
        <v>32628</v>
      </c>
      <c r="T7827" t="s">
        <v>34365</v>
      </c>
      <c r="U7827" t="s">
        <v>32634</v>
      </c>
      <c r="V7827" t="s">
        <v>35053</v>
      </c>
      <c r="W7827">
        <v>182</v>
      </c>
      <c r="X7827">
        <v>2</v>
      </c>
      <c r="Y7827" t="s">
        <v>32654</v>
      </c>
      <c r="Z7827">
        <v>364</v>
      </c>
      <c r="AA7827">
        <v>8.5</v>
      </c>
      <c r="AB7827">
        <v>15</v>
      </c>
      <c r="AC7827">
        <v>1</v>
      </c>
      <c r="AD7827" t="str">
        <f t="shared" si="1219"/>
        <v/>
      </c>
      <c r="AE7827" t="str">
        <f t="shared" si="1220"/>
        <v/>
      </c>
      <c r="AF7827" t="str">
        <f t="shared" si="1217"/>
        <v/>
      </c>
      <c r="AG7827">
        <f t="shared" si="1216"/>
        <v>1</v>
      </c>
      <c r="AH7827">
        <f t="shared" si="1213"/>
        <v>2.8</v>
      </c>
      <c r="AI7827">
        <v>0.14499999999999999</v>
      </c>
      <c r="AJ7827">
        <f t="shared" si="1211"/>
        <v>0.40599999999999997</v>
      </c>
      <c r="AK7827" t="str">
        <f t="shared" si="1214"/>
        <v/>
      </c>
      <c r="AL7827" t="str">
        <f t="shared" si="1212"/>
        <v/>
      </c>
    </row>
    <row r="7828" spans="1:38" x14ac:dyDescent="0.2">
      <c r="A7828" t="s">
        <v>19871</v>
      </c>
      <c r="B7828" t="s">
        <v>52</v>
      </c>
      <c r="C7828" t="s">
        <v>19872</v>
      </c>
      <c r="D7828" s="1">
        <v>38205</v>
      </c>
      <c r="E7828" s="1">
        <v>43951</v>
      </c>
      <c r="F7828" t="s">
        <v>19</v>
      </c>
      <c r="I7828">
        <v>100</v>
      </c>
      <c r="J7828">
        <v>0</v>
      </c>
      <c r="K7828">
        <v>0</v>
      </c>
      <c r="L7828">
        <v>1232</v>
      </c>
      <c r="M7828">
        <v>1232</v>
      </c>
      <c r="N7828" t="s">
        <v>20</v>
      </c>
      <c r="O7828" t="s">
        <v>19873</v>
      </c>
      <c r="P7828" t="s">
        <v>28</v>
      </c>
      <c r="Q7828" t="s">
        <v>34233</v>
      </c>
      <c r="R7828" t="s">
        <v>34233</v>
      </c>
      <c r="S7828" t="s">
        <v>32628</v>
      </c>
      <c r="T7828" t="s">
        <v>34382</v>
      </c>
      <c r="U7828" t="s">
        <v>32634</v>
      </c>
      <c r="V7828" t="s">
        <v>35048</v>
      </c>
      <c r="W7828">
        <v>180</v>
      </c>
      <c r="X7828">
        <v>2</v>
      </c>
      <c r="Y7828" t="s">
        <v>32654</v>
      </c>
      <c r="Z7828">
        <v>360</v>
      </c>
      <c r="AA7828">
        <v>8.5</v>
      </c>
      <c r="AB7828">
        <v>15</v>
      </c>
      <c r="AC7828">
        <v>1</v>
      </c>
      <c r="AD7828" t="str">
        <f t="shared" si="1219"/>
        <v/>
      </c>
      <c r="AE7828" t="str">
        <f t="shared" si="1220"/>
        <v/>
      </c>
      <c r="AF7828" t="str">
        <f t="shared" si="1217"/>
        <v/>
      </c>
      <c r="AG7828">
        <f t="shared" si="1216"/>
        <v>1</v>
      </c>
      <c r="AH7828">
        <f t="shared" si="1213"/>
        <v>2.8</v>
      </c>
      <c r="AI7828">
        <v>0.14499999999999999</v>
      </c>
      <c r="AJ7828">
        <f t="shared" si="1211"/>
        <v>0.40599999999999997</v>
      </c>
      <c r="AK7828" t="str">
        <f t="shared" si="1214"/>
        <v/>
      </c>
      <c r="AL7828" t="str">
        <f t="shared" si="1212"/>
        <v/>
      </c>
    </row>
    <row r="7829" spans="1:38" x14ac:dyDescent="0.2">
      <c r="A7829" t="s">
        <v>6846</v>
      </c>
      <c r="B7829" t="s">
        <v>52</v>
      </c>
      <c r="C7829" t="s">
        <v>6847</v>
      </c>
      <c r="D7829" s="1">
        <v>36192</v>
      </c>
      <c r="E7829" s="1">
        <v>43456</v>
      </c>
      <c r="F7829" t="s">
        <v>19</v>
      </c>
      <c r="I7829">
        <v>100</v>
      </c>
      <c r="J7829">
        <v>0</v>
      </c>
      <c r="K7829">
        <v>0</v>
      </c>
      <c r="L7829">
        <v>1282</v>
      </c>
      <c r="M7829">
        <v>1282</v>
      </c>
      <c r="N7829" t="s">
        <v>20</v>
      </c>
      <c r="O7829" t="s">
        <v>6848</v>
      </c>
      <c r="P7829" t="s">
        <v>28</v>
      </c>
      <c r="Q7829" t="s">
        <v>34233</v>
      </c>
      <c r="R7829" t="s">
        <v>34233</v>
      </c>
      <c r="S7829" t="s">
        <v>33800</v>
      </c>
      <c r="T7829" t="s">
        <v>34357</v>
      </c>
      <c r="U7829" t="s">
        <v>32634</v>
      </c>
      <c r="V7829" t="s">
        <v>35050</v>
      </c>
      <c r="X7829">
        <v>2</v>
      </c>
      <c r="Y7829">
        <v>1</v>
      </c>
      <c r="AB7829">
        <v>25</v>
      </c>
      <c r="AC7829">
        <v>1</v>
      </c>
      <c r="AD7829" t="str">
        <f t="shared" si="1219"/>
        <v/>
      </c>
      <c r="AE7829" t="str">
        <f t="shared" si="1220"/>
        <v/>
      </c>
      <c r="AF7829" t="str">
        <f t="shared" si="1217"/>
        <v/>
      </c>
      <c r="AG7829">
        <f t="shared" si="1216"/>
        <v>1</v>
      </c>
      <c r="AH7829">
        <f t="shared" si="1213"/>
        <v>2.8</v>
      </c>
      <c r="AI7829">
        <v>0.14499999999999999</v>
      </c>
      <c r="AJ7829">
        <f t="shared" si="1211"/>
        <v>0.40599999999999997</v>
      </c>
      <c r="AK7829" t="str">
        <f t="shared" si="1214"/>
        <v/>
      </c>
      <c r="AL7829" t="str">
        <f t="shared" si="1212"/>
        <v/>
      </c>
    </row>
    <row r="7830" spans="1:38" x14ac:dyDescent="0.2">
      <c r="A7830" t="s">
        <v>7602</v>
      </c>
      <c r="B7830" t="s">
        <v>52</v>
      </c>
      <c r="C7830" t="s">
        <v>7603</v>
      </c>
      <c r="D7830" s="1">
        <v>36192</v>
      </c>
      <c r="E7830" s="1">
        <v>44546</v>
      </c>
      <c r="F7830" t="s">
        <v>19</v>
      </c>
      <c r="I7830">
        <v>100</v>
      </c>
      <c r="J7830">
        <v>0</v>
      </c>
      <c r="K7830">
        <v>0</v>
      </c>
      <c r="L7830">
        <v>1420</v>
      </c>
      <c r="M7830">
        <v>1420</v>
      </c>
      <c r="N7830" t="s">
        <v>20</v>
      </c>
      <c r="O7830" t="s">
        <v>7604</v>
      </c>
      <c r="P7830" t="s">
        <v>28</v>
      </c>
      <c r="Q7830" t="s">
        <v>34233</v>
      </c>
      <c r="R7830" t="s">
        <v>34233</v>
      </c>
      <c r="S7830" t="s">
        <v>32628</v>
      </c>
      <c r="T7830" t="s">
        <v>33071</v>
      </c>
      <c r="U7830" t="s">
        <v>32634</v>
      </c>
      <c r="V7830" t="s">
        <v>35052</v>
      </c>
      <c r="W7830">
        <v>229</v>
      </c>
      <c r="X7830">
        <v>2</v>
      </c>
      <c r="Y7830">
        <v>1</v>
      </c>
      <c r="AB7830">
        <v>25</v>
      </c>
      <c r="AC7830">
        <v>1</v>
      </c>
      <c r="AD7830" t="str">
        <f t="shared" si="1219"/>
        <v/>
      </c>
      <c r="AE7830" t="str">
        <f t="shared" si="1220"/>
        <v/>
      </c>
      <c r="AF7830" t="str">
        <f t="shared" si="1217"/>
        <v/>
      </c>
      <c r="AG7830">
        <f t="shared" si="1216"/>
        <v>1</v>
      </c>
      <c r="AH7830">
        <f t="shared" si="1213"/>
        <v>2.8</v>
      </c>
      <c r="AI7830">
        <v>0.14499999999999999</v>
      </c>
      <c r="AJ7830">
        <f t="shared" si="1211"/>
        <v>0.40599999999999997</v>
      </c>
      <c r="AK7830" t="str">
        <f t="shared" si="1214"/>
        <v/>
      </c>
      <c r="AL7830" t="str">
        <f t="shared" si="1212"/>
        <v/>
      </c>
    </row>
    <row r="7831" spans="1:38" x14ac:dyDescent="0.2">
      <c r="A7831" t="s">
        <v>6418</v>
      </c>
      <c r="B7831" t="s">
        <v>52</v>
      </c>
      <c r="C7831" t="s">
        <v>6419</v>
      </c>
      <c r="D7831" s="1">
        <v>36192</v>
      </c>
      <c r="E7831" s="1">
        <v>43456</v>
      </c>
      <c r="F7831" t="s">
        <v>19</v>
      </c>
      <c r="I7831">
        <v>100</v>
      </c>
      <c r="J7831">
        <v>0</v>
      </c>
      <c r="K7831">
        <v>0</v>
      </c>
      <c r="L7831">
        <v>1737</v>
      </c>
      <c r="M7831">
        <v>1737</v>
      </c>
      <c r="N7831" t="s">
        <v>20</v>
      </c>
      <c r="O7831" t="s">
        <v>6420</v>
      </c>
      <c r="P7831" t="s">
        <v>28</v>
      </c>
      <c r="Q7831" t="s">
        <v>34233</v>
      </c>
      <c r="R7831" t="s">
        <v>34233</v>
      </c>
      <c r="S7831" t="s">
        <v>33797</v>
      </c>
      <c r="T7831" t="s">
        <v>34357</v>
      </c>
      <c r="U7831" t="s">
        <v>32634</v>
      </c>
      <c r="V7831" t="s">
        <v>35050</v>
      </c>
      <c r="X7831">
        <v>2</v>
      </c>
      <c r="Y7831">
        <v>1</v>
      </c>
      <c r="AB7831">
        <v>25</v>
      </c>
      <c r="AC7831">
        <v>1</v>
      </c>
      <c r="AD7831" t="str">
        <f t="shared" si="1219"/>
        <v/>
      </c>
      <c r="AE7831" t="str">
        <f t="shared" si="1220"/>
        <v/>
      </c>
      <c r="AF7831" t="str">
        <f t="shared" si="1217"/>
        <v/>
      </c>
      <c r="AG7831">
        <f t="shared" si="1216"/>
        <v>1</v>
      </c>
      <c r="AH7831">
        <f t="shared" si="1213"/>
        <v>2.8</v>
      </c>
      <c r="AI7831">
        <v>0.14499999999999999</v>
      </c>
      <c r="AJ7831">
        <f t="shared" si="1211"/>
        <v>0.40599999999999997</v>
      </c>
      <c r="AK7831" t="str">
        <f t="shared" si="1214"/>
        <v/>
      </c>
      <c r="AL7831" t="str">
        <f t="shared" si="1212"/>
        <v/>
      </c>
    </row>
    <row r="7832" spans="1:38" x14ac:dyDescent="0.2">
      <c r="A7832" t="s">
        <v>11523</v>
      </c>
      <c r="B7832" t="s">
        <v>52</v>
      </c>
      <c r="C7832" t="s">
        <v>11524</v>
      </c>
      <c r="D7832" s="1">
        <v>36487</v>
      </c>
      <c r="E7832" s="1">
        <v>44546</v>
      </c>
      <c r="F7832" t="s">
        <v>19</v>
      </c>
      <c r="I7832">
        <v>100</v>
      </c>
      <c r="J7832">
        <v>0</v>
      </c>
      <c r="K7832">
        <v>0</v>
      </c>
      <c r="L7832">
        <v>1633</v>
      </c>
      <c r="M7832">
        <v>1633</v>
      </c>
      <c r="N7832" t="s">
        <v>20</v>
      </c>
      <c r="O7832" t="s">
        <v>11525</v>
      </c>
      <c r="P7832" t="s">
        <v>28</v>
      </c>
      <c r="Q7832" t="s">
        <v>34233</v>
      </c>
      <c r="R7832" t="s">
        <v>34233</v>
      </c>
      <c r="S7832" t="s">
        <v>32628</v>
      </c>
      <c r="T7832" t="s">
        <v>34357</v>
      </c>
      <c r="U7832" t="s">
        <v>32634</v>
      </c>
      <c r="V7832" t="s">
        <v>35052</v>
      </c>
      <c r="W7832">
        <v>228</v>
      </c>
      <c r="X7832">
        <v>2</v>
      </c>
      <c r="Y7832">
        <v>1</v>
      </c>
      <c r="AB7832">
        <v>25</v>
      </c>
      <c r="AC7832">
        <v>1</v>
      </c>
      <c r="AD7832" t="str">
        <f t="shared" si="1219"/>
        <v/>
      </c>
      <c r="AE7832" t="str">
        <f t="shared" si="1220"/>
        <v/>
      </c>
      <c r="AF7832" t="str">
        <f t="shared" si="1217"/>
        <v/>
      </c>
      <c r="AG7832">
        <f t="shared" si="1216"/>
        <v>1</v>
      </c>
      <c r="AH7832">
        <f t="shared" si="1213"/>
        <v>2.8</v>
      </c>
      <c r="AI7832">
        <v>0.14499999999999999</v>
      </c>
      <c r="AJ7832">
        <f t="shared" si="1211"/>
        <v>0.40599999999999997</v>
      </c>
      <c r="AK7832" t="str">
        <f t="shared" si="1214"/>
        <v/>
      </c>
      <c r="AL7832" t="str">
        <f t="shared" si="1212"/>
        <v/>
      </c>
    </row>
    <row r="7833" spans="1:38" x14ac:dyDescent="0.2">
      <c r="A7833" t="s">
        <v>17214</v>
      </c>
      <c r="B7833" t="s">
        <v>52</v>
      </c>
      <c r="C7833" t="s">
        <v>17215</v>
      </c>
      <c r="D7833" s="1">
        <v>37557</v>
      </c>
      <c r="E7833" s="1">
        <v>43456</v>
      </c>
      <c r="F7833" t="s">
        <v>19</v>
      </c>
      <c r="I7833">
        <v>100</v>
      </c>
      <c r="J7833">
        <v>0</v>
      </c>
      <c r="K7833">
        <v>0</v>
      </c>
      <c r="L7833">
        <v>950</v>
      </c>
      <c r="M7833">
        <v>950</v>
      </c>
      <c r="N7833" t="s">
        <v>20</v>
      </c>
      <c r="O7833" t="s">
        <v>17216</v>
      </c>
      <c r="P7833" t="s">
        <v>28</v>
      </c>
      <c r="Q7833" t="s">
        <v>34256</v>
      </c>
      <c r="R7833" t="s">
        <v>34263</v>
      </c>
      <c r="S7833" t="s">
        <v>33807</v>
      </c>
      <c r="T7833" t="s">
        <v>34365</v>
      </c>
      <c r="U7833" t="s">
        <v>32634</v>
      </c>
      <c r="V7833" t="s">
        <v>35054</v>
      </c>
      <c r="W7833">
        <v>235</v>
      </c>
      <c r="X7833">
        <v>2</v>
      </c>
      <c r="Y7833">
        <v>1</v>
      </c>
      <c r="AB7833">
        <v>25</v>
      </c>
      <c r="AC7833">
        <v>1</v>
      </c>
      <c r="AD7833" t="str">
        <f t="shared" si="1219"/>
        <v/>
      </c>
      <c r="AE7833" t="str">
        <f t="shared" si="1220"/>
        <v/>
      </c>
      <c r="AF7833" t="str">
        <f t="shared" si="1217"/>
        <v/>
      </c>
      <c r="AG7833">
        <f t="shared" si="1216"/>
        <v>1</v>
      </c>
      <c r="AH7833">
        <f t="shared" si="1213"/>
        <v>2.8</v>
      </c>
      <c r="AI7833">
        <v>0.14499999999999999</v>
      </c>
      <c r="AJ7833">
        <f t="shared" si="1211"/>
        <v>0.40599999999999997</v>
      </c>
      <c r="AK7833" t="str">
        <f t="shared" si="1214"/>
        <v/>
      </c>
      <c r="AL7833" t="str">
        <f t="shared" si="1212"/>
        <v/>
      </c>
    </row>
    <row r="7834" spans="1:38" x14ac:dyDescent="0.2">
      <c r="A7834" t="s">
        <v>6415</v>
      </c>
      <c r="B7834" t="s">
        <v>52</v>
      </c>
      <c r="C7834" t="s">
        <v>6416</v>
      </c>
      <c r="D7834" s="1">
        <v>36192</v>
      </c>
      <c r="E7834" s="1">
        <v>43456</v>
      </c>
      <c r="F7834" t="s">
        <v>19</v>
      </c>
      <c r="I7834">
        <v>100</v>
      </c>
      <c r="J7834">
        <v>0</v>
      </c>
      <c r="K7834">
        <v>0</v>
      </c>
      <c r="L7834">
        <v>1637</v>
      </c>
      <c r="M7834">
        <v>1637</v>
      </c>
      <c r="N7834" t="s">
        <v>20</v>
      </c>
      <c r="O7834" t="s">
        <v>6417</v>
      </c>
      <c r="P7834" t="s">
        <v>28</v>
      </c>
      <c r="Q7834" t="s">
        <v>34233</v>
      </c>
      <c r="R7834" t="s">
        <v>34233</v>
      </c>
      <c r="S7834" t="s">
        <v>33797</v>
      </c>
      <c r="T7834" t="s">
        <v>34349</v>
      </c>
      <c r="U7834" t="s">
        <v>32634</v>
      </c>
      <c r="V7834" t="s">
        <v>35054</v>
      </c>
      <c r="W7834">
        <v>229</v>
      </c>
      <c r="X7834">
        <v>2</v>
      </c>
      <c r="Y7834">
        <v>1</v>
      </c>
      <c r="AB7834">
        <v>25</v>
      </c>
      <c r="AC7834">
        <v>1</v>
      </c>
      <c r="AD7834" t="str">
        <f t="shared" si="1219"/>
        <v/>
      </c>
      <c r="AE7834" t="str">
        <f t="shared" si="1220"/>
        <v/>
      </c>
      <c r="AF7834" t="str">
        <f t="shared" si="1217"/>
        <v/>
      </c>
      <c r="AG7834">
        <f t="shared" si="1216"/>
        <v>1</v>
      </c>
      <c r="AH7834">
        <f t="shared" si="1213"/>
        <v>2.8</v>
      </c>
      <c r="AI7834">
        <v>0.14499999999999999</v>
      </c>
      <c r="AJ7834">
        <f t="shared" si="1211"/>
        <v>0.40599999999999997</v>
      </c>
      <c r="AK7834" t="str">
        <f t="shared" si="1214"/>
        <v/>
      </c>
      <c r="AL7834" t="str">
        <f t="shared" si="1212"/>
        <v/>
      </c>
    </row>
    <row r="7835" spans="1:38" x14ac:dyDescent="0.2">
      <c r="A7835" t="s">
        <v>28588</v>
      </c>
      <c r="B7835" t="s">
        <v>52</v>
      </c>
      <c r="C7835" t="s">
        <v>28589</v>
      </c>
      <c r="D7835" s="1">
        <v>42520</v>
      </c>
      <c r="E7835" s="1">
        <v>43456</v>
      </c>
      <c r="F7835" t="s">
        <v>26</v>
      </c>
      <c r="I7835">
        <v>100</v>
      </c>
      <c r="J7835">
        <v>0</v>
      </c>
      <c r="K7835">
        <v>0</v>
      </c>
      <c r="L7835">
        <v>2663</v>
      </c>
      <c r="M7835">
        <v>2663</v>
      </c>
      <c r="N7835" t="s">
        <v>20</v>
      </c>
      <c r="O7835" t="s">
        <v>28590</v>
      </c>
      <c r="P7835" t="s">
        <v>44</v>
      </c>
      <c r="Q7835" t="s">
        <v>34233</v>
      </c>
      <c r="R7835" t="s">
        <v>34233</v>
      </c>
      <c r="S7835" t="s">
        <v>34233</v>
      </c>
      <c r="T7835" t="s">
        <v>34233</v>
      </c>
      <c r="AD7835" t="str">
        <f t="shared" si="1219"/>
        <v/>
      </c>
      <c r="AE7835" t="str">
        <f t="shared" si="1220"/>
        <v/>
      </c>
      <c r="AF7835" t="str">
        <f t="shared" si="1217"/>
        <v/>
      </c>
      <c r="AG7835" t="str">
        <f t="shared" si="1216"/>
        <v/>
      </c>
      <c r="AH7835" t="str">
        <f t="shared" si="1213"/>
        <v/>
      </c>
      <c r="AI7835">
        <v>0.14499999999999999</v>
      </c>
      <c r="AJ7835" t="str">
        <f t="shared" si="1211"/>
        <v/>
      </c>
      <c r="AK7835" t="str">
        <f t="shared" si="1214"/>
        <v/>
      </c>
      <c r="AL7835" t="str">
        <f t="shared" si="1212"/>
        <v/>
      </c>
    </row>
    <row r="7836" spans="1:38" x14ac:dyDescent="0.2">
      <c r="A7836" t="s">
        <v>5944</v>
      </c>
      <c r="B7836" t="s">
        <v>52</v>
      </c>
      <c r="C7836" t="s">
        <v>5945</v>
      </c>
      <c r="D7836" s="1">
        <v>36171</v>
      </c>
      <c r="E7836" s="1">
        <v>43895</v>
      </c>
      <c r="F7836" t="s">
        <v>19</v>
      </c>
      <c r="I7836">
        <v>100</v>
      </c>
      <c r="J7836">
        <v>0</v>
      </c>
      <c r="K7836">
        <v>0</v>
      </c>
      <c r="L7836">
        <v>1500</v>
      </c>
      <c r="M7836">
        <v>1500</v>
      </c>
      <c r="N7836" t="s">
        <v>20</v>
      </c>
      <c r="O7836" t="s">
        <v>5946</v>
      </c>
      <c r="P7836" t="s">
        <v>28</v>
      </c>
      <c r="Q7836" t="s">
        <v>34233</v>
      </c>
      <c r="R7836" t="s">
        <v>34233</v>
      </c>
      <c r="S7836" t="s">
        <v>33800</v>
      </c>
      <c r="T7836" t="s">
        <v>34349</v>
      </c>
      <c r="AD7836" t="str">
        <f t="shared" si="1219"/>
        <v/>
      </c>
      <c r="AE7836" t="str">
        <f t="shared" si="1220"/>
        <v/>
      </c>
      <c r="AF7836" t="str">
        <f t="shared" si="1217"/>
        <v/>
      </c>
      <c r="AG7836" s="17">
        <v>1</v>
      </c>
      <c r="AH7836">
        <f t="shared" si="1213"/>
        <v>2.8</v>
      </c>
      <c r="AI7836">
        <v>0.14499999999999999</v>
      </c>
      <c r="AJ7836">
        <f t="shared" si="1211"/>
        <v>0.40599999999999997</v>
      </c>
      <c r="AK7836" t="str">
        <f t="shared" si="1214"/>
        <v/>
      </c>
      <c r="AL7836" t="str">
        <f t="shared" si="1212"/>
        <v/>
      </c>
    </row>
    <row r="7837" spans="1:38" x14ac:dyDescent="0.2">
      <c r="A7837" t="s">
        <v>31971</v>
      </c>
      <c r="B7837" t="s">
        <v>52</v>
      </c>
      <c r="C7837" t="s">
        <v>31972</v>
      </c>
      <c r="D7837" s="1">
        <v>44378</v>
      </c>
      <c r="E7837" s="1">
        <v>44378</v>
      </c>
      <c r="F7837" t="s">
        <v>15348</v>
      </c>
      <c r="I7837">
        <v>100</v>
      </c>
      <c r="J7837">
        <v>0</v>
      </c>
      <c r="K7837">
        <v>0</v>
      </c>
      <c r="L7837">
        <v>83</v>
      </c>
      <c r="M7837">
        <v>83</v>
      </c>
      <c r="N7837" t="s">
        <v>20</v>
      </c>
      <c r="P7837" t="s">
        <v>30340</v>
      </c>
      <c r="Q7837" t="s">
        <v>34233</v>
      </c>
      <c r="R7837" t="s">
        <v>34233</v>
      </c>
      <c r="S7837" t="s">
        <v>33942</v>
      </c>
      <c r="T7837" t="s">
        <v>34233</v>
      </c>
      <c r="AD7837" t="str">
        <f t="shared" si="1219"/>
        <v/>
      </c>
      <c r="AE7837" t="str">
        <f t="shared" si="1220"/>
        <v/>
      </c>
      <c r="AF7837" t="str">
        <f t="shared" si="1217"/>
        <v/>
      </c>
      <c r="AG7837" t="str">
        <f>IF((S7837&lt;&gt;"tühi")*(AC7837&lt;&gt;""),AC7837,"")</f>
        <v/>
      </c>
      <c r="AH7837" t="str">
        <f t="shared" si="1213"/>
        <v/>
      </c>
      <c r="AI7837">
        <v>0.14499999999999999</v>
      </c>
      <c r="AJ7837" t="str">
        <f t="shared" si="1211"/>
        <v/>
      </c>
      <c r="AK7837" t="str">
        <f t="shared" si="1214"/>
        <v/>
      </c>
      <c r="AL7837" t="str">
        <f t="shared" si="1212"/>
        <v/>
      </c>
    </row>
    <row r="7838" spans="1:38" x14ac:dyDescent="0.2">
      <c r="A7838" t="s">
        <v>16521</v>
      </c>
      <c r="B7838" t="s">
        <v>52</v>
      </c>
      <c r="C7838" t="s">
        <v>16522</v>
      </c>
      <c r="D7838" s="1">
        <v>37592</v>
      </c>
      <c r="E7838" s="1">
        <v>43456</v>
      </c>
      <c r="F7838" t="s">
        <v>19</v>
      </c>
      <c r="I7838">
        <v>100</v>
      </c>
      <c r="J7838">
        <v>0</v>
      </c>
      <c r="K7838">
        <v>0</v>
      </c>
      <c r="L7838">
        <v>1504</v>
      </c>
      <c r="M7838">
        <v>1504</v>
      </c>
      <c r="N7838" t="s">
        <v>20</v>
      </c>
      <c r="O7838" t="s">
        <v>16523</v>
      </c>
      <c r="P7838" t="s">
        <v>28</v>
      </c>
      <c r="Q7838" t="s">
        <v>34233</v>
      </c>
      <c r="R7838" t="s">
        <v>34233</v>
      </c>
      <c r="S7838" t="s">
        <v>32628</v>
      </c>
      <c r="T7838" t="s">
        <v>34349</v>
      </c>
      <c r="AD7838" t="str">
        <f t="shared" si="1219"/>
        <v/>
      </c>
      <c r="AE7838" t="str">
        <f t="shared" si="1220"/>
        <v/>
      </c>
      <c r="AF7838" t="str">
        <f t="shared" si="1217"/>
        <v/>
      </c>
      <c r="AG7838" s="17">
        <v>1</v>
      </c>
      <c r="AH7838">
        <f t="shared" si="1213"/>
        <v>2.8</v>
      </c>
      <c r="AI7838">
        <v>0.14499999999999999</v>
      </c>
      <c r="AJ7838">
        <f t="shared" si="1211"/>
        <v>0.40599999999999997</v>
      </c>
      <c r="AK7838" t="str">
        <f t="shared" si="1214"/>
        <v/>
      </c>
      <c r="AL7838" t="str">
        <f t="shared" si="1212"/>
        <v/>
      </c>
    </row>
    <row r="7839" spans="1:38" x14ac:dyDescent="0.2">
      <c r="A7839" t="s">
        <v>25407</v>
      </c>
      <c r="B7839" t="s">
        <v>52</v>
      </c>
      <c r="C7839" t="s">
        <v>25408</v>
      </c>
      <c r="D7839" s="1">
        <v>39891</v>
      </c>
      <c r="E7839" s="1">
        <v>43456</v>
      </c>
      <c r="F7839" t="s">
        <v>19</v>
      </c>
      <c r="I7839">
        <v>100</v>
      </c>
      <c r="J7839">
        <v>0</v>
      </c>
      <c r="K7839">
        <v>0</v>
      </c>
      <c r="L7839">
        <v>1775</v>
      </c>
      <c r="M7839">
        <v>1775</v>
      </c>
      <c r="N7839" t="s">
        <v>20</v>
      </c>
      <c r="O7839" t="s">
        <v>25409</v>
      </c>
      <c r="P7839" t="s">
        <v>28</v>
      </c>
      <c r="Q7839" t="s">
        <v>34233</v>
      </c>
      <c r="R7839" t="s">
        <v>34233</v>
      </c>
      <c r="S7839" t="s">
        <v>33797</v>
      </c>
      <c r="T7839" t="s">
        <v>34349</v>
      </c>
      <c r="AD7839" t="str">
        <f t="shared" si="1219"/>
        <v/>
      </c>
      <c r="AE7839" t="str">
        <f t="shared" si="1220"/>
        <v/>
      </c>
      <c r="AF7839" t="str">
        <f t="shared" si="1217"/>
        <v/>
      </c>
      <c r="AG7839" s="17">
        <v>1</v>
      </c>
      <c r="AH7839">
        <f t="shared" si="1213"/>
        <v>2.8</v>
      </c>
      <c r="AI7839">
        <v>0.14499999999999999</v>
      </c>
      <c r="AJ7839">
        <f t="shared" si="1211"/>
        <v>0.40599999999999997</v>
      </c>
      <c r="AK7839" t="str">
        <f t="shared" si="1214"/>
        <v/>
      </c>
      <c r="AL7839" t="str">
        <f t="shared" si="1212"/>
        <v/>
      </c>
    </row>
    <row r="7840" spans="1:38" x14ac:dyDescent="0.2">
      <c r="A7840" t="s">
        <v>8980</v>
      </c>
      <c r="B7840" t="s">
        <v>52</v>
      </c>
      <c r="C7840" t="s">
        <v>8981</v>
      </c>
      <c r="D7840" s="1">
        <v>36248</v>
      </c>
      <c r="E7840" s="1">
        <v>43456</v>
      </c>
      <c r="F7840" t="s">
        <v>19</v>
      </c>
      <c r="I7840">
        <v>100</v>
      </c>
      <c r="J7840">
        <v>0</v>
      </c>
      <c r="K7840">
        <v>0</v>
      </c>
      <c r="L7840">
        <v>1497</v>
      </c>
      <c r="M7840">
        <v>1497</v>
      </c>
      <c r="N7840" t="s">
        <v>20</v>
      </c>
      <c r="O7840" t="s">
        <v>8982</v>
      </c>
      <c r="P7840" t="s">
        <v>28</v>
      </c>
      <c r="Q7840" t="s">
        <v>34233</v>
      </c>
      <c r="R7840" t="s">
        <v>34233</v>
      </c>
      <c r="S7840" t="s">
        <v>33800</v>
      </c>
      <c r="T7840" t="s">
        <v>34349</v>
      </c>
      <c r="AD7840" t="str">
        <f t="shared" si="1219"/>
        <v/>
      </c>
      <c r="AE7840" t="str">
        <f t="shared" si="1220"/>
        <v/>
      </c>
      <c r="AF7840" t="str">
        <f t="shared" si="1217"/>
        <v/>
      </c>
      <c r="AG7840" s="17">
        <v>1</v>
      </c>
      <c r="AH7840">
        <f t="shared" si="1213"/>
        <v>2.8</v>
      </c>
      <c r="AI7840">
        <v>0.14499999999999999</v>
      </c>
      <c r="AJ7840">
        <f t="shared" si="1211"/>
        <v>0.40599999999999997</v>
      </c>
      <c r="AK7840" t="str">
        <f t="shared" si="1214"/>
        <v/>
      </c>
      <c r="AL7840" t="str">
        <f t="shared" si="1212"/>
        <v/>
      </c>
    </row>
    <row r="7841" spans="1:39" x14ac:dyDescent="0.2">
      <c r="A7841" t="s">
        <v>5742</v>
      </c>
      <c r="B7841" t="s">
        <v>52</v>
      </c>
      <c r="C7841" t="s">
        <v>5743</v>
      </c>
      <c r="D7841" s="1">
        <v>36131</v>
      </c>
      <c r="E7841" s="1">
        <v>43951</v>
      </c>
      <c r="F7841" t="s">
        <v>19</v>
      </c>
      <c r="I7841">
        <v>100</v>
      </c>
      <c r="J7841">
        <v>0</v>
      </c>
      <c r="K7841">
        <v>0</v>
      </c>
      <c r="L7841">
        <v>1678</v>
      </c>
      <c r="M7841">
        <v>1678</v>
      </c>
      <c r="N7841" t="s">
        <v>20</v>
      </c>
      <c r="O7841" t="s">
        <v>21</v>
      </c>
      <c r="P7841" t="s">
        <v>28</v>
      </c>
      <c r="Q7841" t="s">
        <v>34233</v>
      </c>
      <c r="R7841" t="s">
        <v>34233</v>
      </c>
      <c r="S7841" t="s">
        <v>32628</v>
      </c>
      <c r="T7841" t="s">
        <v>34372</v>
      </c>
      <c r="U7841" t="s">
        <v>32656</v>
      </c>
      <c r="V7841" t="s">
        <v>33380</v>
      </c>
      <c r="X7841">
        <v>2</v>
      </c>
      <c r="Y7841">
        <v>1</v>
      </c>
      <c r="AA7841">
        <v>7</v>
      </c>
      <c r="AB7841">
        <v>12</v>
      </c>
      <c r="AC7841">
        <v>2</v>
      </c>
      <c r="AD7841" t="str">
        <f t="shared" si="1219"/>
        <v/>
      </c>
      <c r="AE7841" t="str">
        <f t="shared" si="1220"/>
        <v/>
      </c>
      <c r="AF7841" t="str">
        <f t="shared" si="1217"/>
        <v/>
      </c>
      <c r="AG7841">
        <f t="shared" ref="AG7841:AG7874" si="1221">IF((S7841&lt;&gt;"tühi")*(AC7841&lt;&gt;""),AC7841,"")</f>
        <v>2</v>
      </c>
      <c r="AH7841">
        <f t="shared" si="1213"/>
        <v>5.6</v>
      </c>
      <c r="AI7841">
        <v>0.14499999999999999</v>
      </c>
      <c r="AJ7841">
        <f t="shared" si="1211"/>
        <v>0.81199999999999994</v>
      </c>
      <c r="AK7841" t="str">
        <f t="shared" si="1214"/>
        <v/>
      </c>
      <c r="AL7841" t="str">
        <f t="shared" si="1212"/>
        <v/>
      </c>
      <c r="AM7841" t="s">
        <v>34061</v>
      </c>
    </row>
    <row r="7842" spans="1:39" x14ac:dyDescent="0.2">
      <c r="A7842" t="s">
        <v>16324</v>
      </c>
      <c r="B7842" t="s">
        <v>52</v>
      </c>
      <c r="C7842" t="s">
        <v>16325</v>
      </c>
      <c r="D7842" s="1">
        <v>37540</v>
      </c>
      <c r="E7842" s="1">
        <v>43456</v>
      </c>
      <c r="F7842" t="s">
        <v>19</v>
      </c>
      <c r="I7842">
        <v>100</v>
      </c>
      <c r="J7842">
        <v>0</v>
      </c>
      <c r="K7842">
        <v>0</v>
      </c>
      <c r="L7842">
        <v>1056</v>
      </c>
      <c r="M7842">
        <v>1056</v>
      </c>
      <c r="N7842" t="s">
        <v>20</v>
      </c>
      <c r="O7842" t="s">
        <v>16326</v>
      </c>
      <c r="P7842" t="s">
        <v>28</v>
      </c>
      <c r="Q7842" t="s">
        <v>34233</v>
      </c>
      <c r="R7842" t="s">
        <v>34233</v>
      </c>
      <c r="S7842" t="s">
        <v>32628</v>
      </c>
      <c r="T7842" t="s">
        <v>34357</v>
      </c>
      <c r="U7842" t="s">
        <v>32634</v>
      </c>
      <c r="V7842" t="s">
        <v>33346</v>
      </c>
      <c r="X7842">
        <v>2</v>
      </c>
      <c r="Y7842">
        <v>1</v>
      </c>
      <c r="AA7842">
        <v>9</v>
      </c>
      <c r="AB7842">
        <v>15</v>
      </c>
      <c r="AC7842">
        <v>1</v>
      </c>
      <c r="AD7842" t="str">
        <f t="shared" si="1219"/>
        <v/>
      </c>
      <c r="AE7842" t="str">
        <f t="shared" si="1220"/>
        <v/>
      </c>
      <c r="AF7842" t="str">
        <f t="shared" si="1217"/>
        <v/>
      </c>
      <c r="AG7842">
        <f t="shared" si="1221"/>
        <v>1</v>
      </c>
      <c r="AH7842">
        <f t="shared" si="1213"/>
        <v>2.8</v>
      </c>
      <c r="AI7842">
        <v>0.14499999999999999</v>
      </c>
      <c r="AJ7842">
        <f t="shared" si="1211"/>
        <v>0.40599999999999997</v>
      </c>
      <c r="AK7842" t="str">
        <f t="shared" si="1214"/>
        <v/>
      </c>
      <c r="AL7842" t="str">
        <f t="shared" si="1212"/>
        <v/>
      </c>
    </row>
    <row r="7843" spans="1:39" x14ac:dyDescent="0.2">
      <c r="A7843" t="s">
        <v>28481</v>
      </c>
      <c r="B7843" t="s">
        <v>52</v>
      </c>
      <c r="C7843" t="s">
        <v>28482</v>
      </c>
      <c r="D7843" s="1">
        <v>42633</v>
      </c>
      <c r="E7843" s="1">
        <v>44546</v>
      </c>
      <c r="F7843" t="s">
        <v>26</v>
      </c>
      <c r="I7843">
        <v>100</v>
      </c>
      <c r="J7843">
        <v>0</v>
      </c>
      <c r="K7843">
        <v>0</v>
      </c>
      <c r="L7843">
        <v>1925</v>
      </c>
      <c r="M7843">
        <v>1925</v>
      </c>
      <c r="N7843" t="s">
        <v>20</v>
      </c>
      <c r="O7843" t="s">
        <v>28483</v>
      </c>
      <c r="P7843" t="s">
        <v>44</v>
      </c>
      <c r="Q7843" t="s">
        <v>34233</v>
      </c>
      <c r="R7843" t="s">
        <v>34233</v>
      </c>
      <c r="S7843" t="s">
        <v>34233</v>
      </c>
      <c r="T7843" t="s">
        <v>34233</v>
      </c>
      <c r="AD7843" t="str">
        <f t="shared" si="1219"/>
        <v/>
      </c>
      <c r="AE7843" t="str">
        <f t="shared" si="1220"/>
        <v/>
      </c>
      <c r="AF7843" t="str">
        <f t="shared" si="1217"/>
        <v/>
      </c>
      <c r="AG7843" t="str">
        <f t="shared" si="1221"/>
        <v/>
      </c>
      <c r="AH7843" t="str">
        <f t="shared" si="1213"/>
        <v/>
      </c>
      <c r="AI7843">
        <v>0.14499999999999999</v>
      </c>
      <c r="AJ7843" t="str">
        <f t="shared" si="1211"/>
        <v/>
      </c>
      <c r="AK7843" t="str">
        <f t="shared" si="1214"/>
        <v/>
      </c>
      <c r="AL7843" t="str">
        <f t="shared" si="1212"/>
        <v/>
      </c>
    </row>
    <row r="7844" spans="1:39" x14ac:dyDescent="0.2">
      <c r="A7844" t="s">
        <v>4273</v>
      </c>
      <c r="B7844" t="s">
        <v>52</v>
      </c>
      <c r="C7844" t="s">
        <v>4274</v>
      </c>
      <c r="D7844" s="1">
        <v>35944</v>
      </c>
      <c r="E7844" s="1">
        <v>43456</v>
      </c>
      <c r="F7844" t="s">
        <v>19</v>
      </c>
      <c r="I7844">
        <v>100</v>
      </c>
      <c r="J7844">
        <v>0</v>
      </c>
      <c r="K7844">
        <v>0</v>
      </c>
      <c r="L7844">
        <v>1097</v>
      </c>
      <c r="M7844">
        <v>1097</v>
      </c>
      <c r="N7844" t="s">
        <v>20</v>
      </c>
      <c r="O7844" t="s">
        <v>4275</v>
      </c>
      <c r="P7844" t="s">
        <v>28</v>
      </c>
      <c r="Q7844" t="s">
        <v>34233</v>
      </c>
      <c r="R7844" t="s">
        <v>34233</v>
      </c>
      <c r="S7844" t="s">
        <v>32628</v>
      </c>
      <c r="T7844" t="s">
        <v>34349</v>
      </c>
      <c r="AE7844" t="str">
        <f t="shared" si="1220"/>
        <v/>
      </c>
      <c r="AF7844" t="str">
        <f t="shared" si="1217"/>
        <v/>
      </c>
      <c r="AG7844" s="17">
        <v>1</v>
      </c>
      <c r="AH7844">
        <f t="shared" si="1213"/>
        <v>2.8</v>
      </c>
      <c r="AI7844">
        <v>0.14499999999999999</v>
      </c>
      <c r="AJ7844">
        <f t="shared" si="1211"/>
        <v>0.40599999999999997</v>
      </c>
      <c r="AK7844" t="str">
        <f t="shared" si="1214"/>
        <v/>
      </c>
      <c r="AL7844" t="str">
        <f t="shared" si="1212"/>
        <v/>
      </c>
    </row>
    <row r="7845" spans="1:39" x14ac:dyDescent="0.2">
      <c r="A7845" t="s">
        <v>4330</v>
      </c>
      <c r="B7845" t="s">
        <v>52</v>
      </c>
      <c r="C7845" t="s">
        <v>4331</v>
      </c>
      <c r="D7845" s="1">
        <v>35944</v>
      </c>
      <c r="E7845" s="1">
        <v>44592</v>
      </c>
      <c r="F7845" t="s">
        <v>19</v>
      </c>
      <c r="I7845">
        <v>100</v>
      </c>
      <c r="J7845">
        <v>0</v>
      </c>
      <c r="K7845">
        <v>0</v>
      </c>
      <c r="L7845">
        <v>1179</v>
      </c>
      <c r="M7845">
        <v>1179</v>
      </c>
      <c r="N7845" t="s">
        <v>20</v>
      </c>
      <c r="O7845" t="s">
        <v>4332</v>
      </c>
      <c r="P7845" t="s">
        <v>28</v>
      </c>
      <c r="Q7845" t="s">
        <v>34233</v>
      </c>
      <c r="R7845" t="s">
        <v>34233</v>
      </c>
      <c r="S7845" t="s">
        <v>32628</v>
      </c>
      <c r="T7845" t="s">
        <v>34357</v>
      </c>
      <c r="AE7845" t="str">
        <f t="shared" si="1220"/>
        <v/>
      </c>
      <c r="AF7845" t="str">
        <f t="shared" si="1217"/>
        <v/>
      </c>
      <c r="AG7845" s="17">
        <v>1</v>
      </c>
      <c r="AH7845">
        <f t="shared" si="1213"/>
        <v>2.8</v>
      </c>
      <c r="AI7845">
        <v>0.14499999999999999</v>
      </c>
      <c r="AJ7845">
        <f t="shared" si="1211"/>
        <v>0.40599999999999997</v>
      </c>
      <c r="AK7845" t="str">
        <f t="shared" si="1214"/>
        <v/>
      </c>
      <c r="AL7845" t="str">
        <f t="shared" si="1212"/>
        <v/>
      </c>
    </row>
    <row r="7846" spans="1:39" x14ac:dyDescent="0.2">
      <c r="A7846" t="s">
        <v>29293</v>
      </c>
      <c r="B7846" t="s">
        <v>52</v>
      </c>
      <c r="C7846" t="s">
        <v>29294</v>
      </c>
      <c r="D7846" s="1">
        <v>43382</v>
      </c>
      <c r="E7846" s="1">
        <v>43456</v>
      </c>
      <c r="F7846" t="s">
        <v>19</v>
      </c>
      <c r="I7846">
        <v>100</v>
      </c>
      <c r="J7846">
        <v>0</v>
      </c>
      <c r="K7846">
        <v>0</v>
      </c>
      <c r="L7846">
        <v>1204</v>
      </c>
      <c r="M7846">
        <v>1204</v>
      </c>
      <c r="N7846" t="s">
        <v>20</v>
      </c>
      <c r="O7846" t="s">
        <v>29295</v>
      </c>
      <c r="P7846" t="s">
        <v>28</v>
      </c>
      <c r="Q7846" t="s">
        <v>34256</v>
      </c>
      <c r="R7846" t="s">
        <v>33783</v>
      </c>
      <c r="S7846" t="s">
        <v>33942</v>
      </c>
      <c r="T7846" t="s">
        <v>34233</v>
      </c>
      <c r="U7846" t="s">
        <v>32634</v>
      </c>
      <c r="V7846" t="s">
        <v>33381</v>
      </c>
      <c r="W7846">
        <v>240</v>
      </c>
      <c r="X7846">
        <v>2</v>
      </c>
      <c r="Y7846" t="s">
        <v>32654</v>
      </c>
      <c r="Z7846">
        <v>480</v>
      </c>
      <c r="AA7846">
        <v>8.5</v>
      </c>
      <c r="AC7846">
        <v>1</v>
      </c>
      <c r="AD7846" t="str">
        <f t="shared" si="1219"/>
        <v/>
      </c>
      <c r="AE7846">
        <f t="shared" si="1220"/>
        <v>1</v>
      </c>
      <c r="AF7846" t="str">
        <f t="shared" si="1217"/>
        <v/>
      </c>
      <c r="AG7846" t="str">
        <f t="shared" si="1221"/>
        <v/>
      </c>
      <c r="AH7846" t="str">
        <f t="shared" si="1213"/>
        <v/>
      </c>
      <c r="AI7846">
        <v>0.14499999999999999</v>
      </c>
      <c r="AJ7846" t="str">
        <f t="shared" ref="AJ7846:AJ7909" si="1222">IF(COUNTBLANK(AH7846),"",AH7846*AI7846)</f>
        <v/>
      </c>
      <c r="AK7846">
        <f t="shared" si="1214"/>
        <v>2.8</v>
      </c>
      <c r="AL7846">
        <f t="shared" si="1212"/>
        <v>0.40599999999999997</v>
      </c>
    </row>
    <row r="7847" spans="1:39" x14ac:dyDescent="0.2">
      <c r="A7847" t="s">
        <v>3380</v>
      </c>
      <c r="B7847" t="s">
        <v>52</v>
      </c>
      <c r="C7847" t="s">
        <v>3381</v>
      </c>
      <c r="D7847" s="1">
        <v>35907</v>
      </c>
      <c r="E7847" s="1">
        <v>44592</v>
      </c>
      <c r="F7847" t="s">
        <v>19</v>
      </c>
      <c r="I7847">
        <v>100</v>
      </c>
      <c r="J7847">
        <v>0</v>
      </c>
      <c r="K7847">
        <v>0</v>
      </c>
      <c r="L7847">
        <v>1465</v>
      </c>
      <c r="M7847">
        <v>1465</v>
      </c>
      <c r="N7847" t="s">
        <v>20</v>
      </c>
      <c r="O7847" t="s">
        <v>3382</v>
      </c>
      <c r="P7847" t="s">
        <v>28</v>
      </c>
      <c r="Q7847" t="s">
        <v>34233</v>
      </c>
      <c r="R7847" t="s">
        <v>34233</v>
      </c>
      <c r="S7847" t="s">
        <v>32628</v>
      </c>
      <c r="T7847" t="s">
        <v>34349</v>
      </c>
      <c r="AE7847" t="str">
        <f t="shared" si="1220"/>
        <v/>
      </c>
      <c r="AF7847" t="str">
        <f t="shared" si="1217"/>
        <v/>
      </c>
      <c r="AG7847" s="17">
        <v>1</v>
      </c>
      <c r="AH7847">
        <f t="shared" si="1213"/>
        <v>2.8</v>
      </c>
      <c r="AI7847">
        <v>0.14499999999999999</v>
      </c>
      <c r="AJ7847">
        <f t="shared" si="1222"/>
        <v>0.40599999999999997</v>
      </c>
      <c r="AK7847" t="str">
        <f t="shared" si="1214"/>
        <v/>
      </c>
      <c r="AL7847" t="str">
        <f t="shared" si="1212"/>
        <v/>
      </c>
    </row>
    <row r="7848" spans="1:39" x14ac:dyDescent="0.2">
      <c r="A7848" t="s">
        <v>27006</v>
      </c>
      <c r="B7848" t="s">
        <v>52</v>
      </c>
      <c r="C7848" t="s">
        <v>27007</v>
      </c>
      <c r="D7848" s="1">
        <v>41613</v>
      </c>
      <c r="E7848" s="1">
        <v>43456</v>
      </c>
      <c r="F7848" t="s">
        <v>19</v>
      </c>
      <c r="I7848">
        <v>100</v>
      </c>
      <c r="J7848">
        <v>0</v>
      </c>
      <c r="K7848">
        <v>0</v>
      </c>
      <c r="L7848">
        <v>1299</v>
      </c>
      <c r="M7848">
        <v>1299</v>
      </c>
      <c r="N7848" t="s">
        <v>20</v>
      </c>
      <c r="O7848" t="s">
        <v>27008</v>
      </c>
      <c r="P7848" t="s">
        <v>28</v>
      </c>
      <c r="Q7848" t="s">
        <v>34233</v>
      </c>
      <c r="R7848" t="s">
        <v>34233</v>
      </c>
      <c r="S7848" t="s">
        <v>32628</v>
      </c>
      <c r="T7848" t="s">
        <v>34357</v>
      </c>
      <c r="U7848" t="s">
        <v>32634</v>
      </c>
      <c r="V7848" t="s">
        <v>33315</v>
      </c>
      <c r="W7848">
        <v>250</v>
      </c>
      <c r="X7848">
        <v>2</v>
      </c>
      <c r="Y7848" t="s">
        <v>32654</v>
      </c>
      <c r="Z7848">
        <v>500</v>
      </c>
      <c r="AA7848">
        <v>8.5</v>
      </c>
      <c r="AC7848">
        <v>1</v>
      </c>
      <c r="AD7848" t="str">
        <f t="shared" si="1219"/>
        <v/>
      </c>
      <c r="AE7848" t="str">
        <f t="shared" si="1220"/>
        <v/>
      </c>
      <c r="AF7848" t="str">
        <f t="shared" si="1217"/>
        <v/>
      </c>
      <c r="AG7848">
        <f t="shared" si="1221"/>
        <v>1</v>
      </c>
      <c r="AH7848">
        <f t="shared" si="1213"/>
        <v>2.8</v>
      </c>
      <c r="AI7848">
        <v>0.14499999999999999</v>
      </c>
      <c r="AJ7848">
        <f t="shared" si="1222"/>
        <v>0.40599999999999997</v>
      </c>
      <c r="AK7848" t="str">
        <f t="shared" si="1214"/>
        <v/>
      </c>
      <c r="AL7848" t="str">
        <f t="shared" si="1212"/>
        <v/>
      </c>
    </row>
    <row r="7849" spans="1:39" x14ac:dyDescent="0.2">
      <c r="A7849" t="s">
        <v>4183</v>
      </c>
      <c r="B7849" t="s">
        <v>52</v>
      </c>
      <c r="C7849" t="s">
        <v>4184</v>
      </c>
      <c r="D7849" s="1">
        <v>35964</v>
      </c>
      <c r="E7849" s="1">
        <v>43456</v>
      </c>
      <c r="F7849" t="s">
        <v>19</v>
      </c>
      <c r="I7849">
        <v>100</v>
      </c>
      <c r="J7849">
        <v>0</v>
      </c>
      <c r="K7849">
        <v>0</v>
      </c>
      <c r="L7849">
        <v>1450</v>
      </c>
      <c r="M7849">
        <v>1450</v>
      </c>
      <c r="N7849" t="s">
        <v>20</v>
      </c>
      <c r="O7849" t="s">
        <v>4185</v>
      </c>
      <c r="P7849" t="s">
        <v>28</v>
      </c>
      <c r="Q7849" t="s">
        <v>34233</v>
      </c>
      <c r="R7849" t="s">
        <v>34233</v>
      </c>
      <c r="S7849" t="s">
        <v>32628</v>
      </c>
      <c r="T7849" t="s">
        <v>34349</v>
      </c>
      <c r="AE7849" t="str">
        <f t="shared" si="1220"/>
        <v/>
      </c>
      <c r="AF7849" t="str">
        <f t="shared" si="1217"/>
        <v/>
      </c>
      <c r="AG7849" s="17">
        <v>1</v>
      </c>
      <c r="AH7849">
        <f t="shared" si="1213"/>
        <v>2.8</v>
      </c>
      <c r="AI7849">
        <v>0.14499999999999999</v>
      </c>
      <c r="AJ7849">
        <f t="shared" si="1222"/>
        <v>0.40599999999999997</v>
      </c>
      <c r="AK7849" t="str">
        <f t="shared" si="1214"/>
        <v/>
      </c>
      <c r="AL7849" t="str">
        <f t="shared" si="1212"/>
        <v/>
      </c>
    </row>
    <row r="7850" spans="1:39" x14ac:dyDescent="0.2">
      <c r="A7850" t="s">
        <v>27633</v>
      </c>
      <c r="B7850" t="s">
        <v>52</v>
      </c>
      <c r="C7850" t="s">
        <v>27634</v>
      </c>
      <c r="D7850" s="1">
        <v>42061</v>
      </c>
      <c r="E7850" s="1">
        <v>43951</v>
      </c>
      <c r="F7850" t="s">
        <v>19</v>
      </c>
      <c r="I7850">
        <v>100</v>
      </c>
      <c r="J7850">
        <v>0</v>
      </c>
      <c r="K7850">
        <v>0</v>
      </c>
      <c r="L7850">
        <v>1518</v>
      </c>
      <c r="M7850">
        <v>1518</v>
      </c>
      <c r="N7850" t="s">
        <v>20</v>
      </c>
      <c r="O7850" t="s">
        <v>27635</v>
      </c>
      <c r="P7850" t="s">
        <v>28</v>
      </c>
      <c r="Q7850" t="s">
        <v>34233</v>
      </c>
      <c r="R7850" t="s">
        <v>34233</v>
      </c>
      <c r="S7850" t="s">
        <v>32628</v>
      </c>
      <c r="T7850" t="s">
        <v>34357</v>
      </c>
      <c r="U7850" t="s">
        <v>32634</v>
      </c>
      <c r="V7850" t="s">
        <v>33315</v>
      </c>
      <c r="W7850">
        <v>250</v>
      </c>
      <c r="X7850">
        <v>2</v>
      </c>
      <c r="Y7850" t="s">
        <v>32654</v>
      </c>
      <c r="Z7850">
        <v>500</v>
      </c>
      <c r="AA7850">
        <v>8.5</v>
      </c>
      <c r="AC7850">
        <v>1</v>
      </c>
      <c r="AD7850" t="str">
        <f t="shared" si="1219"/>
        <v/>
      </c>
      <c r="AE7850" t="str">
        <f t="shared" si="1220"/>
        <v/>
      </c>
      <c r="AF7850" t="str">
        <f t="shared" si="1217"/>
        <v/>
      </c>
      <c r="AG7850">
        <f t="shared" si="1221"/>
        <v>1</v>
      </c>
      <c r="AH7850">
        <f t="shared" si="1213"/>
        <v>2.8</v>
      </c>
      <c r="AI7850">
        <v>0.14499999999999999</v>
      </c>
      <c r="AJ7850">
        <f t="shared" si="1222"/>
        <v>0.40599999999999997</v>
      </c>
      <c r="AK7850" t="str">
        <f t="shared" si="1214"/>
        <v/>
      </c>
      <c r="AL7850" t="str">
        <f t="shared" si="1212"/>
        <v/>
      </c>
    </row>
    <row r="7851" spans="1:39" x14ac:dyDescent="0.2">
      <c r="A7851" t="s">
        <v>1329</v>
      </c>
      <c r="B7851" t="s">
        <v>52</v>
      </c>
      <c r="C7851" t="s">
        <v>1330</v>
      </c>
      <c r="D7851" s="1">
        <v>35471</v>
      </c>
      <c r="E7851" s="1">
        <v>43456</v>
      </c>
      <c r="F7851" t="s">
        <v>19</v>
      </c>
      <c r="I7851">
        <v>100</v>
      </c>
      <c r="J7851">
        <v>0</v>
      </c>
      <c r="K7851">
        <v>0</v>
      </c>
      <c r="L7851">
        <v>1874</v>
      </c>
      <c r="M7851">
        <v>1874</v>
      </c>
      <c r="N7851" t="s">
        <v>20</v>
      </c>
      <c r="O7851" t="s">
        <v>1331</v>
      </c>
      <c r="P7851" t="s">
        <v>28</v>
      </c>
      <c r="Q7851" t="s">
        <v>34233</v>
      </c>
      <c r="R7851" t="s">
        <v>34233</v>
      </c>
      <c r="S7851" t="s">
        <v>33797</v>
      </c>
      <c r="T7851" t="s">
        <v>34349</v>
      </c>
      <c r="AE7851" t="str">
        <f t="shared" si="1220"/>
        <v/>
      </c>
      <c r="AF7851" t="str">
        <f t="shared" si="1217"/>
        <v/>
      </c>
      <c r="AG7851" s="17">
        <v>1</v>
      </c>
      <c r="AH7851">
        <f t="shared" si="1213"/>
        <v>2.8</v>
      </c>
      <c r="AI7851">
        <v>0.14499999999999999</v>
      </c>
      <c r="AJ7851">
        <f t="shared" si="1222"/>
        <v>0.40599999999999997</v>
      </c>
      <c r="AK7851" t="str">
        <f t="shared" si="1214"/>
        <v/>
      </c>
      <c r="AL7851" t="str">
        <f t="shared" ref="AL7851:AL7914" si="1223">IF(COUNTBLANK(AK7851),"",AK7851*AI7851)</f>
        <v/>
      </c>
    </row>
    <row r="7852" spans="1:39" x14ac:dyDescent="0.2">
      <c r="A7852" t="s">
        <v>1073</v>
      </c>
      <c r="B7852" t="s">
        <v>52</v>
      </c>
      <c r="C7852" t="s">
        <v>1074</v>
      </c>
      <c r="D7852" s="1">
        <v>35362</v>
      </c>
      <c r="E7852" s="1">
        <v>43456</v>
      </c>
      <c r="F7852" t="s">
        <v>19</v>
      </c>
      <c r="I7852">
        <v>100</v>
      </c>
      <c r="J7852">
        <v>0</v>
      </c>
      <c r="K7852">
        <v>0</v>
      </c>
      <c r="L7852">
        <v>1278</v>
      </c>
      <c r="M7852">
        <v>1278</v>
      </c>
      <c r="N7852" t="s">
        <v>20</v>
      </c>
      <c r="O7852" t="s">
        <v>1075</v>
      </c>
      <c r="P7852" t="s">
        <v>28</v>
      </c>
      <c r="Q7852" t="s">
        <v>34233</v>
      </c>
      <c r="R7852" t="s">
        <v>34233</v>
      </c>
      <c r="S7852" t="s">
        <v>32628</v>
      </c>
      <c r="T7852" t="s">
        <v>34357</v>
      </c>
      <c r="U7852" t="s">
        <v>32634</v>
      </c>
      <c r="V7852" t="s">
        <v>33317</v>
      </c>
      <c r="X7852">
        <v>2</v>
      </c>
      <c r="AC7852">
        <v>1</v>
      </c>
      <c r="AD7852" t="str">
        <f t="shared" si="1219"/>
        <v/>
      </c>
      <c r="AE7852" t="str">
        <f t="shared" si="1220"/>
        <v/>
      </c>
      <c r="AF7852" t="str">
        <f t="shared" si="1217"/>
        <v/>
      </c>
      <c r="AG7852">
        <f t="shared" si="1221"/>
        <v>1</v>
      </c>
      <c r="AH7852">
        <f t="shared" si="1213"/>
        <v>2.8</v>
      </c>
      <c r="AI7852">
        <v>0.14499999999999999</v>
      </c>
      <c r="AJ7852">
        <f t="shared" si="1222"/>
        <v>0.40599999999999997</v>
      </c>
      <c r="AK7852" t="str">
        <f t="shared" si="1214"/>
        <v/>
      </c>
      <c r="AL7852" t="str">
        <f t="shared" si="1223"/>
        <v/>
      </c>
    </row>
    <row r="7853" spans="1:39" x14ac:dyDescent="0.2">
      <c r="A7853" t="s">
        <v>3063</v>
      </c>
      <c r="B7853" t="s">
        <v>52</v>
      </c>
      <c r="C7853" t="s">
        <v>3064</v>
      </c>
      <c r="D7853" s="1">
        <v>35852</v>
      </c>
      <c r="E7853" s="1">
        <v>43456</v>
      </c>
      <c r="F7853" t="s">
        <v>19</v>
      </c>
      <c r="I7853">
        <v>100</v>
      </c>
      <c r="J7853">
        <v>0</v>
      </c>
      <c r="K7853">
        <v>0</v>
      </c>
      <c r="L7853">
        <v>1281</v>
      </c>
      <c r="M7853">
        <v>1281</v>
      </c>
      <c r="N7853" t="s">
        <v>20</v>
      </c>
      <c r="O7853" t="s">
        <v>3065</v>
      </c>
      <c r="P7853" t="s">
        <v>28</v>
      </c>
      <c r="Q7853" t="s">
        <v>34256</v>
      </c>
      <c r="R7853" s="9" t="s">
        <v>33783</v>
      </c>
      <c r="S7853" t="s">
        <v>32627</v>
      </c>
      <c r="T7853" t="s">
        <v>34641</v>
      </c>
      <c r="U7853" t="s">
        <v>32634</v>
      </c>
      <c r="V7853" t="s">
        <v>33317</v>
      </c>
      <c r="X7853">
        <v>2</v>
      </c>
      <c r="AD7853" t="str">
        <f t="shared" si="1219"/>
        <v/>
      </c>
      <c r="AE7853" t="str">
        <f t="shared" si="1220"/>
        <v/>
      </c>
      <c r="AF7853" t="str">
        <f t="shared" si="1217"/>
        <v/>
      </c>
      <c r="AG7853" t="str">
        <f t="shared" si="1221"/>
        <v/>
      </c>
      <c r="AH7853" t="str">
        <f t="shared" si="1213"/>
        <v/>
      </c>
      <c r="AI7853">
        <v>0.14499999999999999</v>
      </c>
      <c r="AJ7853" t="str">
        <f t="shared" si="1222"/>
        <v/>
      </c>
      <c r="AK7853" t="str">
        <f t="shared" si="1214"/>
        <v/>
      </c>
      <c r="AL7853" t="str">
        <f t="shared" si="1223"/>
        <v/>
      </c>
      <c r="AM7853" t="s">
        <v>34062</v>
      </c>
    </row>
    <row r="7854" spans="1:39" x14ac:dyDescent="0.2">
      <c r="A7854" t="s">
        <v>21316</v>
      </c>
      <c r="B7854" t="s">
        <v>52</v>
      </c>
      <c r="C7854" t="s">
        <v>21317</v>
      </c>
      <c r="D7854" s="1">
        <v>35852</v>
      </c>
      <c r="E7854" s="1">
        <v>43456</v>
      </c>
      <c r="F7854" t="s">
        <v>19</v>
      </c>
      <c r="I7854">
        <v>100</v>
      </c>
      <c r="J7854">
        <v>0</v>
      </c>
      <c r="K7854">
        <v>0</v>
      </c>
      <c r="L7854">
        <v>1269</v>
      </c>
      <c r="M7854">
        <v>1269</v>
      </c>
      <c r="N7854" t="s">
        <v>20</v>
      </c>
      <c r="O7854" t="s">
        <v>21318</v>
      </c>
      <c r="P7854" t="s">
        <v>28</v>
      </c>
      <c r="Q7854" t="s">
        <v>34233</v>
      </c>
      <c r="R7854" t="s">
        <v>34233</v>
      </c>
      <c r="S7854" t="s">
        <v>32628</v>
      </c>
      <c r="T7854" t="s">
        <v>34349</v>
      </c>
      <c r="U7854" t="s">
        <v>32634</v>
      </c>
      <c r="V7854" t="s">
        <v>33317</v>
      </c>
      <c r="X7854">
        <v>2</v>
      </c>
      <c r="AC7854">
        <v>1</v>
      </c>
      <c r="AD7854" t="str">
        <f t="shared" si="1219"/>
        <v/>
      </c>
      <c r="AE7854" t="str">
        <f t="shared" si="1220"/>
        <v/>
      </c>
      <c r="AF7854" t="str">
        <f t="shared" si="1217"/>
        <v/>
      </c>
      <c r="AG7854">
        <f t="shared" si="1221"/>
        <v>1</v>
      </c>
      <c r="AH7854">
        <f t="shared" si="1213"/>
        <v>2.8</v>
      </c>
      <c r="AI7854">
        <v>0.14499999999999999</v>
      </c>
      <c r="AJ7854">
        <f t="shared" si="1222"/>
        <v>0.40599999999999997</v>
      </c>
      <c r="AK7854" t="str">
        <f t="shared" si="1214"/>
        <v/>
      </c>
      <c r="AL7854" t="str">
        <f t="shared" si="1223"/>
        <v/>
      </c>
    </row>
    <row r="7855" spans="1:39" x14ac:dyDescent="0.2">
      <c r="A7855" t="s">
        <v>2850</v>
      </c>
      <c r="B7855" t="s">
        <v>52</v>
      </c>
      <c r="C7855" t="s">
        <v>2851</v>
      </c>
      <c r="D7855" s="1">
        <v>35852</v>
      </c>
      <c r="E7855" s="1">
        <v>43456</v>
      </c>
      <c r="F7855" t="s">
        <v>19</v>
      </c>
      <c r="I7855">
        <v>100</v>
      </c>
      <c r="J7855">
        <v>0</v>
      </c>
      <c r="K7855">
        <v>0</v>
      </c>
      <c r="L7855">
        <v>1148</v>
      </c>
      <c r="M7855">
        <v>1148</v>
      </c>
      <c r="N7855" t="s">
        <v>20</v>
      </c>
      <c r="O7855" t="s">
        <v>2852</v>
      </c>
      <c r="P7855" t="s">
        <v>28</v>
      </c>
      <c r="Q7855" t="s">
        <v>34233</v>
      </c>
      <c r="R7855" t="s">
        <v>34233</v>
      </c>
      <c r="S7855" t="s">
        <v>32628</v>
      </c>
      <c r="T7855" t="s">
        <v>34349</v>
      </c>
      <c r="U7855" t="s">
        <v>32634</v>
      </c>
      <c r="V7855" t="s">
        <v>33317</v>
      </c>
      <c r="X7855">
        <v>2</v>
      </c>
      <c r="AC7855">
        <v>1</v>
      </c>
      <c r="AD7855" t="str">
        <f t="shared" si="1219"/>
        <v/>
      </c>
      <c r="AE7855" t="str">
        <f t="shared" si="1220"/>
        <v/>
      </c>
      <c r="AF7855" t="str">
        <f t="shared" si="1217"/>
        <v/>
      </c>
      <c r="AG7855">
        <f t="shared" si="1221"/>
        <v>1</v>
      </c>
      <c r="AH7855">
        <f t="shared" si="1213"/>
        <v>2.8</v>
      </c>
      <c r="AI7855">
        <v>0.14499999999999999</v>
      </c>
      <c r="AJ7855">
        <f t="shared" si="1222"/>
        <v>0.40599999999999997</v>
      </c>
      <c r="AK7855" t="str">
        <f t="shared" si="1214"/>
        <v/>
      </c>
      <c r="AL7855" t="str">
        <f t="shared" si="1223"/>
        <v/>
      </c>
    </row>
    <row r="7856" spans="1:39" x14ac:dyDescent="0.2">
      <c r="A7856" t="s">
        <v>2853</v>
      </c>
      <c r="B7856" t="s">
        <v>52</v>
      </c>
      <c r="C7856" t="s">
        <v>2854</v>
      </c>
      <c r="D7856" s="1">
        <v>35852</v>
      </c>
      <c r="E7856" s="1">
        <v>43456</v>
      </c>
      <c r="F7856" t="s">
        <v>19</v>
      </c>
      <c r="I7856">
        <v>100</v>
      </c>
      <c r="J7856">
        <v>0</v>
      </c>
      <c r="K7856">
        <v>0</v>
      </c>
      <c r="L7856">
        <v>1381</v>
      </c>
      <c r="M7856">
        <v>1381</v>
      </c>
      <c r="N7856" t="s">
        <v>20</v>
      </c>
      <c r="O7856" t="s">
        <v>2855</v>
      </c>
      <c r="P7856" t="s">
        <v>28</v>
      </c>
      <c r="Q7856" t="s">
        <v>34233</v>
      </c>
      <c r="R7856" t="s">
        <v>34233</v>
      </c>
      <c r="S7856" t="s">
        <v>32628</v>
      </c>
      <c r="T7856" t="s">
        <v>34357</v>
      </c>
      <c r="U7856" t="s">
        <v>32634</v>
      </c>
      <c r="V7856" t="s">
        <v>33317</v>
      </c>
      <c r="X7856">
        <v>2</v>
      </c>
      <c r="AC7856">
        <v>1</v>
      </c>
      <c r="AD7856" t="str">
        <f t="shared" si="1219"/>
        <v/>
      </c>
      <c r="AE7856" t="str">
        <f t="shared" si="1220"/>
        <v/>
      </c>
      <c r="AF7856" t="str">
        <f t="shared" si="1217"/>
        <v/>
      </c>
      <c r="AG7856">
        <f t="shared" si="1221"/>
        <v>1</v>
      </c>
      <c r="AH7856">
        <f t="shared" ref="AH7856:AH7919" si="1224">IF(AG7856="","",AG7856*2.8)</f>
        <v>2.8</v>
      </c>
      <c r="AI7856">
        <v>0.14499999999999999</v>
      </c>
      <c r="AJ7856">
        <f t="shared" si="1222"/>
        <v>0.40599999999999997</v>
      </c>
      <c r="AK7856" t="str">
        <f t="shared" ref="AK7856:AK7919" si="1225">IF(AE7856="","",AE7856*2.8)</f>
        <v/>
      </c>
      <c r="AL7856" t="str">
        <f t="shared" si="1223"/>
        <v/>
      </c>
    </row>
    <row r="7857" spans="1:39" x14ac:dyDescent="0.2">
      <c r="A7857" t="s">
        <v>2856</v>
      </c>
      <c r="B7857" t="s">
        <v>52</v>
      </c>
      <c r="C7857" t="s">
        <v>2857</v>
      </c>
      <c r="D7857" s="1">
        <v>35852</v>
      </c>
      <c r="E7857" s="1">
        <v>43456</v>
      </c>
      <c r="F7857" t="s">
        <v>19</v>
      </c>
      <c r="I7857">
        <v>100</v>
      </c>
      <c r="J7857">
        <v>0</v>
      </c>
      <c r="K7857">
        <v>0</v>
      </c>
      <c r="L7857">
        <v>1086</v>
      </c>
      <c r="M7857">
        <v>1086</v>
      </c>
      <c r="N7857" t="s">
        <v>20</v>
      </c>
      <c r="O7857" t="s">
        <v>2858</v>
      </c>
      <c r="P7857" t="s">
        <v>28</v>
      </c>
      <c r="Q7857" t="s">
        <v>34233</v>
      </c>
      <c r="R7857" t="s">
        <v>34233</v>
      </c>
      <c r="S7857" t="s">
        <v>32628</v>
      </c>
      <c r="T7857" t="s">
        <v>34357</v>
      </c>
      <c r="U7857" t="s">
        <v>32634</v>
      </c>
      <c r="V7857" t="s">
        <v>33317</v>
      </c>
      <c r="X7857">
        <v>2</v>
      </c>
      <c r="AC7857">
        <v>1</v>
      </c>
      <c r="AD7857" t="str">
        <f t="shared" si="1219"/>
        <v/>
      </c>
      <c r="AE7857" t="str">
        <f t="shared" si="1220"/>
        <v/>
      </c>
      <c r="AF7857" t="str">
        <f t="shared" si="1217"/>
        <v/>
      </c>
      <c r="AG7857">
        <f t="shared" si="1221"/>
        <v>1</v>
      </c>
      <c r="AH7857">
        <f t="shared" si="1224"/>
        <v>2.8</v>
      </c>
      <c r="AI7857">
        <v>0.14499999999999999</v>
      </c>
      <c r="AJ7857">
        <f t="shared" si="1222"/>
        <v>0.40599999999999997</v>
      </c>
      <c r="AK7857" t="str">
        <f t="shared" si="1225"/>
        <v/>
      </c>
      <c r="AL7857" t="str">
        <f t="shared" si="1223"/>
        <v/>
      </c>
    </row>
    <row r="7858" spans="1:39" x14ac:dyDescent="0.2">
      <c r="A7858" t="s">
        <v>2862</v>
      </c>
      <c r="B7858" t="s">
        <v>52</v>
      </c>
      <c r="C7858" t="s">
        <v>2863</v>
      </c>
      <c r="D7858" s="1">
        <v>35852</v>
      </c>
      <c r="E7858" s="1">
        <v>43456</v>
      </c>
      <c r="F7858" t="s">
        <v>19</v>
      </c>
      <c r="I7858">
        <v>100</v>
      </c>
      <c r="J7858">
        <v>0</v>
      </c>
      <c r="K7858">
        <v>0</v>
      </c>
      <c r="L7858">
        <v>1193</v>
      </c>
      <c r="M7858">
        <v>1193</v>
      </c>
      <c r="N7858" t="s">
        <v>20</v>
      </c>
      <c r="O7858" t="s">
        <v>2864</v>
      </c>
      <c r="P7858" t="s">
        <v>28</v>
      </c>
      <c r="Q7858" t="s">
        <v>34256</v>
      </c>
      <c r="R7858" t="s">
        <v>33787</v>
      </c>
      <c r="S7858" t="s">
        <v>32628</v>
      </c>
      <c r="T7858" t="s">
        <v>34349</v>
      </c>
      <c r="U7858" t="s">
        <v>32634</v>
      </c>
      <c r="V7858" t="s">
        <v>33317</v>
      </c>
      <c r="X7858">
        <v>2</v>
      </c>
      <c r="AC7858">
        <v>1</v>
      </c>
      <c r="AD7858" t="str">
        <f t="shared" si="1219"/>
        <v/>
      </c>
      <c r="AE7858" t="str">
        <f t="shared" si="1220"/>
        <v/>
      </c>
      <c r="AF7858" t="str">
        <f t="shared" si="1217"/>
        <v/>
      </c>
      <c r="AG7858">
        <f t="shared" si="1221"/>
        <v>1</v>
      </c>
      <c r="AH7858">
        <f t="shared" si="1224"/>
        <v>2.8</v>
      </c>
      <c r="AI7858">
        <v>0.14499999999999999</v>
      </c>
      <c r="AJ7858">
        <f t="shared" si="1222"/>
        <v>0.40599999999999997</v>
      </c>
      <c r="AK7858" t="str">
        <f t="shared" si="1225"/>
        <v/>
      </c>
      <c r="AL7858" t="str">
        <f t="shared" si="1223"/>
        <v/>
      </c>
    </row>
    <row r="7859" spans="1:39" x14ac:dyDescent="0.2">
      <c r="A7859" t="s">
        <v>18372</v>
      </c>
      <c r="B7859" t="s">
        <v>52</v>
      </c>
      <c r="C7859" t="s">
        <v>18373</v>
      </c>
      <c r="D7859" s="1">
        <v>38114</v>
      </c>
      <c r="E7859" s="1">
        <v>43770</v>
      </c>
      <c r="F7859" t="s">
        <v>19</v>
      </c>
      <c r="I7859">
        <v>100</v>
      </c>
      <c r="J7859">
        <v>0</v>
      </c>
      <c r="K7859">
        <v>0</v>
      </c>
      <c r="L7859">
        <v>860</v>
      </c>
      <c r="M7859">
        <v>860</v>
      </c>
      <c r="N7859" t="s">
        <v>20</v>
      </c>
      <c r="O7859" t="s">
        <v>18374</v>
      </c>
      <c r="P7859" t="s">
        <v>28</v>
      </c>
      <c r="Q7859" t="s">
        <v>34233</v>
      </c>
      <c r="R7859" t="s">
        <v>34233</v>
      </c>
      <c r="S7859" t="s">
        <v>32628</v>
      </c>
      <c r="T7859" t="s">
        <v>34357</v>
      </c>
      <c r="U7859" t="s">
        <v>32634</v>
      </c>
      <c r="V7859" t="s">
        <v>33326</v>
      </c>
      <c r="W7859">
        <v>125</v>
      </c>
      <c r="X7859">
        <v>2</v>
      </c>
      <c r="Y7859">
        <v>1</v>
      </c>
      <c r="Z7859">
        <v>250</v>
      </c>
      <c r="AB7859">
        <v>14.5</v>
      </c>
      <c r="AC7859">
        <v>1</v>
      </c>
      <c r="AD7859" t="str">
        <f t="shared" si="1219"/>
        <v/>
      </c>
      <c r="AE7859" t="str">
        <f t="shared" si="1220"/>
        <v/>
      </c>
      <c r="AF7859" t="str">
        <f t="shared" si="1217"/>
        <v/>
      </c>
      <c r="AG7859">
        <f t="shared" si="1221"/>
        <v>1</v>
      </c>
      <c r="AH7859">
        <f t="shared" si="1224"/>
        <v>2.8</v>
      </c>
      <c r="AI7859">
        <v>0.14499999999999999</v>
      </c>
      <c r="AJ7859">
        <f t="shared" si="1222"/>
        <v>0.40599999999999997</v>
      </c>
      <c r="AK7859" t="str">
        <f t="shared" si="1225"/>
        <v/>
      </c>
      <c r="AL7859" t="str">
        <f t="shared" si="1223"/>
        <v/>
      </c>
    </row>
    <row r="7860" spans="1:39" x14ac:dyDescent="0.2">
      <c r="A7860" t="s">
        <v>18375</v>
      </c>
      <c r="B7860" t="s">
        <v>52</v>
      </c>
      <c r="C7860" t="s">
        <v>18376</v>
      </c>
      <c r="D7860" s="1">
        <v>38114</v>
      </c>
      <c r="E7860" s="1">
        <v>44546</v>
      </c>
      <c r="F7860" t="s">
        <v>26</v>
      </c>
      <c r="I7860">
        <v>100</v>
      </c>
      <c r="J7860">
        <v>0</v>
      </c>
      <c r="K7860">
        <v>0</v>
      </c>
      <c r="L7860">
        <v>267</v>
      </c>
      <c r="M7860">
        <v>267</v>
      </c>
      <c r="N7860" t="s">
        <v>20</v>
      </c>
      <c r="O7860" t="s">
        <v>18374</v>
      </c>
      <c r="P7860" t="s">
        <v>28</v>
      </c>
      <c r="Q7860" t="s">
        <v>34233</v>
      </c>
      <c r="R7860" t="s">
        <v>34233</v>
      </c>
      <c r="S7860" t="s">
        <v>34233</v>
      </c>
      <c r="T7860" t="s">
        <v>34233</v>
      </c>
      <c r="V7860" t="s">
        <v>33326</v>
      </c>
      <c r="AD7860" t="str">
        <f t="shared" si="1219"/>
        <v/>
      </c>
      <c r="AE7860" t="str">
        <f t="shared" si="1220"/>
        <v/>
      </c>
      <c r="AF7860" t="str">
        <f t="shared" si="1217"/>
        <v/>
      </c>
      <c r="AG7860" t="str">
        <f t="shared" si="1221"/>
        <v/>
      </c>
      <c r="AH7860" t="str">
        <f t="shared" si="1224"/>
        <v/>
      </c>
      <c r="AI7860">
        <v>0.14499999999999999</v>
      </c>
      <c r="AJ7860" t="str">
        <f t="shared" si="1222"/>
        <v/>
      </c>
      <c r="AK7860" t="str">
        <f t="shared" si="1225"/>
        <v/>
      </c>
      <c r="AL7860" t="str">
        <f t="shared" si="1223"/>
        <v/>
      </c>
    </row>
    <row r="7861" spans="1:39" x14ac:dyDescent="0.2">
      <c r="A7861" t="s">
        <v>2865</v>
      </c>
      <c r="B7861" t="s">
        <v>52</v>
      </c>
      <c r="C7861" t="s">
        <v>2866</v>
      </c>
      <c r="D7861" s="1">
        <v>35852</v>
      </c>
      <c r="E7861" s="1">
        <v>43456</v>
      </c>
      <c r="F7861" t="s">
        <v>19</v>
      </c>
      <c r="I7861">
        <v>100</v>
      </c>
      <c r="J7861">
        <v>0</v>
      </c>
      <c r="K7861">
        <v>0</v>
      </c>
      <c r="L7861">
        <v>1511</v>
      </c>
      <c r="M7861">
        <v>1511</v>
      </c>
      <c r="N7861" t="s">
        <v>20</v>
      </c>
      <c r="O7861" t="s">
        <v>2867</v>
      </c>
      <c r="P7861" t="s">
        <v>28</v>
      </c>
      <c r="Q7861" t="s">
        <v>34233</v>
      </c>
      <c r="R7861" t="s">
        <v>34233</v>
      </c>
      <c r="S7861" t="s">
        <v>32628</v>
      </c>
      <c r="T7861" t="s">
        <v>34349</v>
      </c>
      <c r="U7861" t="s">
        <v>32634</v>
      </c>
      <c r="V7861" t="s">
        <v>33317</v>
      </c>
      <c r="X7861">
        <v>2</v>
      </c>
      <c r="AC7861">
        <v>1</v>
      </c>
      <c r="AD7861" t="str">
        <f t="shared" si="1219"/>
        <v/>
      </c>
      <c r="AE7861" t="str">
        <f t="shared" si="1220"/>
        <v/>
      </c>
      <c r="AF7861" t="str">
        <f t="shared" si="1217"/>
        <v/>
      </c>
      <c r="AG7861">
        <f t="shared" si="1221"/>
        <v>1</v>
      </c>
      <c r="AH7861">
        <f t="shared" si="1224"/>
        <v>2.8</v>
      </c>
      <c r="AI7861">
        <v>0.14499999999999999</v>
      </c>
      <c r="AJ7861">
        <f t="shared" si="1222"/>
        <v>0.40599999999999997</v>
      </c>
      <c r="AK7861" t="str">
        <f t="shared" si="1225"/>
        <v/>
      </c>
      <c r="AL7861" t="str">
        <f t="shared" si="1223"/>
        <v/>
      </c>
    </row>
    <row r="7862" spans="1:39" x14ac:dyDescent="0.2">
      <c r="A7862" t="s">
        <v>2989</v>
      </c>
      <c r="B7862" t="s">
        <v>52</v>
      </c>
      <c r="C7862" t="s">
        <v>2990</v>
      </c>
      <c r="D7862" s="1">
        <v>35852</v>
      </c>
      <c r="E7862" s="1">
        <v>43456</v>
      </c>
      <c r="F7862" t="s">
        <v>19</v>
      </c>
      <c r="I7862">
        <v>100</v>
      </c>
      <c r="J7862">
        <v>0</v>
      </c>
      <c r="K7862">
        <v>0</v>
      </c>
      <c r="L7862">
        <v>1774</v>
      </c>
      <c r="M7862">
        <v>1774</v>
      </c>
      <c r="N7862" t="s">
        <v>20</v>
      </c>
      <c r="O7862" t="s">
        <v>2991</v>
      </c>
      <c r="P7862" t="s">
        <v>28</v>
      </c>
      <c r="Q7862" t="s">
        <v>34233</v>
      </c>
      <c r="R7862" t="s">
        <v>34233</v>
      </c>
      <c r="S7862" t="s">
        <v>33797</v>
      </c>
      <c r="T7862" t="s">
        <v>34349</v>
      </c>
      <c r="U7862" t="s">
        <v>32634</v>
      </c>
      <c r="V7862" t="s">
        <v>33317</v>
      </c>
      <c r="X7862">
        <v>2</v>
      </c>
      <c r="AC7862">
        <v>1</v>
      </c>
      <c r="AD7862" t="str">
        <f t="shared" si="1219"/>
        <v/>
      </c>
      <c r="AE7862" t="str">
        <f t="shared" si="1220"/>
        <v/>
      </c>
      <c r="AF7862" t="str">
        <f t="shared" si="1217"/>
        <v/>
      </c>
      <c r="AG7862">
        <f t="shared" si="1221"/>
        <v>1</v>
      </c>
      <c r="AH7862">
        <f t="shared" si="1224"/>
        <v>2.8</v>
      </c>
      <c r="AI7862">
        <v>0.14499999999999999</v>
      </c>
      <c r="AJ7862">
        <f t="shared" si="1222"/>
        <v>0.40599999999999997</v>
      </c>
      <c r="AK7862" t="str">
        <f t="shared" si="1225"/>
        <v/>
      </c>
      <c r="AL7862" t="str">
        <f t="shared" si="1223"/>
        <v/>
      </c>
    </row>
    <row r="7863" spans="1:39" x14ac:dyDescent="0.2">
      <c r="A7863" t="s">
        <v>2868</v>
      </c>
      <c r="B7863" t="s">
        <v>52</v>
      </c>
      <c r="C7863" t="s">
        <v>2869</v>
      </c>
      <c r="D7863" s="1">
        <v>35852</v>
      </c>
      <c r="E7863" s="1">
        <v>43951</v>
      </c>
      <c r="F7863" t="s">
        <v>19</v>
      </c>
      <c r="I7863">
        <v>100</v>
      </c>
      <c r="J7863">
        <v>0</v>
      </c>
      <c r="K7863">
        <v>0</v>
      </c>
      <c r="L7863">
        <v>1672</v>
      </c>
      <c r="M7863">
        <v>1672</v>
      </c>
      <c r="N7863" t="s">
        <v>20</v>
      </c>
      <c r="O7863" t="s">
        <v>2870</v>
      </c>
      <c r="P7863" t="s">
        <v>28</v>
      </c>
      <c r="Q7863" t="s">
        <v>34233</v>
      </c>
      <c r="R7863" t="s">
        <v>34233</v>
      </c>
      <c r="S7863" t="s">
        <v>32628</v>
      </c>
      <c r="T7863" t="s">
        <v>34349</v>
      </c>
      <c r="U7863" t="s">
        <v>32634</v>
      </c>
      <c r="V7863" t="s">
        <v>33317</v>
      </c>
      <c r="X7863">
        <v>2</v>
      </c>
      <c r="AC7863">
        <v>1</v>
      </c>
      <c r="AD7863" t="str">
        <f t="shared" si="1219"/>
        <v/>
      </c>
      <c r="AE7863" t="str">
        <f t="shared" si="1220"/>
        <v/>
      </c>
      <c r="AF7863" t="str">
        <f t="shared" si="1217"/>
        <v/>
      </c>
      <c r="AG7863">
        <f t="shared" si="1221"/>
        <v>1</v>
      </c>
      <c r="AH7863">
        <f t="shared" si="1224"/>
        <v>2.8</v>
      </c>
      <c r="AI7863">
        <v>0.14499999999999999</v>
      </c>
      <c r="AJ7863">
        <f t="shared" si="1222"/>
        <v>0.40599999999999997</v>
      </c>
      <c r="AK7863" t="str">
        <f t="shared" si="1225"/>
        <v/>
      </c>
      <c r="AL7863" t="str">
        <f t="shared" si="1223"/>
        <v/>
      </c>
    </row>
    <row r="7864" spans="1:39" x14ac:dyDescent="0.2">
      <c r="A7864" t="s">
        <v>2871</v>
      </c>
      <c r="B7864" t="s">
        <v>52</v>
      </c>
      <c r="C7864" t="s">
        <v>2872</v>
      </c>
      <c r="D7864" s="1">
        <v>35852</v>
      </c>
      <c r="E7864" s="1">
        <v>44546</v>
      </c>
      <c r="F7864" t="s">
        <v>19</v>
      </c>
      <c r="I7864">
        <v>100</v>
      </c>
      <c r="J7864">
        <v>0</v>
      </c>
      <c r="K7864">
        <v>0</v>
      </c>
      <c r="L7864">
        <v>1237</v>
      </c>
      <c r="M7864">
        <v>1237</v>
      </c>
      <c r="N7864" t="s">
        <v>20</v>
      </c>
      <c r="O7864" t="s">
        <v>2873</v>
      </c>
      <c r="P7864" t="s">
        <v>28</v>
      </c>
      <c r="Q7864" t="s">
        <v>34233</v>
      </c>
      <c r="R7864" t="s">
        <v>34233</v>
      </c>
      <c r="S7864" t="s">
        <v>32628</v>
      </c>
      <c r="T7864" t="s">
        <v>32634</v>
      </c>
      <c r="U7864" t="s">
        <v>32634</v>
      </c>
      <c r="V7864" t="s">
        <v>33317</v>
      </c>
      <c r="X7864">
        <v>2</v>
      </c>
      <c r="AC7864">
        <v>1</v>
      </c>
      <c r="AD7864" t="str">
        <f t="shared" si="1219"/>
        <v/>
      </c>
      <c r="AE7864" t="str">
        <f t="shared" si="1220"/>
        <v/>
      </c>
      <c r="AF7864" t="str">
        <f t="shared" si="1217"/>
        <v/>
      </c>
      <c r="AG7864">
        <f t="shared" si="1221"/>
        <v>1</v>
      </c>
      <c r="AH7864">
        <f t="shared" si="1224"/>
        <v>2.8</v>
      </c>
      <c r="AI7864">
        <v>0.14499999999999999</v>
      </c>
      <c r="AJ7864">
        <f t="shared" si="1222"/>
        <v>0.40599999999999997</v>
      </c>
      <c r="AK7864" t="str">
        <f t="shared" si="1225"/>
        <v/>
      </c>
      <c r="AL7864" t="str">
        <f t="shared" si="1223"/>
        <v/>
      </c>
    </row>
    <row r="7865" spans="1:39" x14ac:dyDescent="0.2">
      <c r="A7865" t="s">
        <v>2992</v>
      </c>
      <c r="B7865" t="s">
        <v>52</v>
      </c>
      <c r="C7865" t="s">
        <v>2993</v>
      </c>
      <c r="D7865" s="1">
        <v>35852</v>
      </c>
      <c r="E7865" s="1">
        <v>43456</v>
      </c>
      <c r="F7865" t="s">
        <v>19</v>
      </c>
      <c r="I7865">
        <v>100</v>
      </c>
      <c r="J7865">
        <v>0</v>
      </c>
      <c r="K7865">
        <v>0</v>
      </c>
      <c r="L7865">
        <v>1523</v>
      </c>
      <c r="M7865">
        <v>1523</v>
      </c>
      <c r="N7865" t="s">
        <v>20</v>
      </c>
      <c r="O7865" t="s">
        <v>2994</v>
      </c>
      <c r="P7865" t="s">
        <v>28</v>
      </c>
      <c r="Q7865" t="s">
        <v>34233</v>
      </c>
      <c r="R7865" t="s">
        <v>34233</v>
      </c>
      <c r="S7865" t="s">
        <v>32628</v>
      </c>
      <c r="T7865" t="s">
        <v>34357</v>
      </c>
      <c r="U7865" t="s">
        <v>32634</v>
      </c>
      <c r="V7865" t="s">
        <v>33317</v>
      </c>
      <c r="X7865">
        <v>2</v>
      </c>
      <c r="AC7865">
        <v>1</v>
      </c>
      <c r="AD7865" t="str">
        <f t="shared" si="1219"/>
        <v/>
      </c>
      <c r="AE7865" t="str">
        <f t="shared" si="1220"/>
        <v/>
      </c>
      <c r="AF7865" t="str">
        <f t="shared" si="1217"/>
        <v/>
      </c>
      <c r="AG7865">
        <f t="shared" si="1221"/>
        <v>1</v>
      </c>
      <c r="AH7865">
        <f t="shared" si="1224"/>
        <v>2.8</v>
      </c>
      <c r="AI7865">
        <v>0.14499999999999999</v>
      </c>
      <c r="AJ7865">
        <f t="shared" si="1222"/>
        <v>0.40599999999999997</v>
      </c>
      <c r="AK7865" t="str">
        <f t="shared" si="1225"/>
        <v/>
      </c>
      <c r="AL7865" t="str">
        <f t="shared" si="1223"/>
        <v/>
      </c>
    </row>
    <row r="7866" spans="1:39" x14ac:dyDescent="0.2">
      <c r="A7866" t="s">
        <v>2995</v>
      </c>
      <c r="B7866" t="s">
        <v>52</v>
      </c>
      <c r="C7866" t="s">
        <v>2996</v>
      </c>
      <c r="D7866" s="1">
        <v>35852</v>
      </c>
      <c r="E7866" s="1">
        <v>43456</v>
      </c>
      <c r="F7866" t="s">
        <v>19</v>
      </c>
      <c r="I7866">
        <v>100</v>
      </c>
      <c r="J7866">
        <v>0</v>
      </c>
      <c r="K7866">
        <v>0</v>
      </c>
      <c r="L7866">
        <v>1167</v>
      </c>
      <c r="M7866">
        <v>1167</v>
      </c>
      <c r="N7866" t="s">
        <v>20</v>
      </c>
      <c r="O7866" t="s">
        <v>2997</v>
      </c>
      <c r="P7866" t="s">
        <v>28</v>
      </c>
      <c r="Q7866" t="s">
        <v>34233</v>
      </c>
      <c r="R7866" t="s">
        <v>34233</v>
      </c>
      <c r="S7866" t="s">
        <v>33797</v>
      </c>
      <c r="T7866" t="s">
        <v>34349</v>
      </c>
      <c r="U7866" t="s">
        <v>32634</v>
      </c>
      <c r="V7866" t="s">
        <v>33317</v>
      </c>
      <c r="X7866">
        <v>2</v>
      </c>
      <c r="AC7866">
        <v>1</v>
      </c>
      <c r="AD7866" t="str">
        <f t="shared" si="1219"/>
        <v/>
      </c>
      <c r="AE7866" t="str">
        <f t="shared" si="1220"/>
        <v/>
      </c>
      <c r="AF7866" t="str">
        <f t="shared" si="1217"/>
        <v/>
      </c>
      <c r="AG7866">
        <f t="shared" si="1221"/>
        <v>1</v>
      </c>
      <c r="AH7866">
        <f t="shared" si="1224"/>
        <v>2.8</v>
      </c>
      <c r="AI7866">
        <v>0.14499999999999999</v>
      </c>
      <c r="AJ7866">
        <f t="shared" si="1222"/>
        <v>0.40599999999999997</v>
      </c>
      <c r="AK7866" t="str">
        <f t="shared" si="1225"/>
        <v/>
      </c>
      <c r="AL7866" t="str">
        <f t="shared" si="1223"/>
        <v/>
      </c>
    </row>
    <row r="7867" spans="1:39" x14ac:dyDescent="0.2">
      <c r="A7867" t="s">
        <v>2998</v>
      </c>
      <c r="B7867" t="s">
        <v>52</v>
      </c>
      <c r="C7867" t="s">
        <v>2999</v>
      </c>
      <c r="D7867" s="1">
        <v>35852</v>
      </c>
      <c r="E7867" s="1">
        <v>44546</v>
      </c>
      <c r="F7867" t="s">
        <v>19</v>
      </c>
      <c r="I7867">
        <v>100</v>
      </c>
      <c r="J7867">
        <v>0</v>
      </c>
      <c r="K7867">
        <v>0</v>
      </c>
      <c r="L7867">
        <v>1235</v>
      </c>
      <c r="M7867">
        <v>1235</v>
      </c>
      <c r="N7867" t="s">
        <v>20</v>
      </c>
      <c r="O7867" t="s">
        <v>3000</v>
      </c>
      <c r="P7867" t="s">
        <v>28</v>
      </c>
      <c r="Q7867" t="s">
        <v>34233</v>
      </c>
      <c r="R7867" t="s">
        <v>34233</v>
      </c>
      <c r="S7867" t="s">
        <v>32628</v>
      </c>
      <c r="T7867" t="s">
        <v>34357</v>
      </c>
      <c r="U7867" t="s">
        <v>32634</v>
      </c>
      <c r="V7867" t="s">
        <v>33317</v>
      </c>
      <c r="X7867">
        <v>2</v>
      </c>
      <c r="AC7867">
        <v>1</v>
      </c>
      <c r="AD7867" t="str">
        <f t="shared" si="1219"/>
        <v/>
      </c>
      <c r="AE7867" t="str">
        <f t="shared" si="1220"/>
        <v/>
      </c>
      <c r="AF7867" t="str">
        <f t="shared" si="1217"/>
        <v/>
      </c>
      <c r="AG7867">
        <f t="shared" si="1221"/>
        <v>1</v>
      </c>
      <c r="AH7867">
        <f t="shared" si="1224"/>
        <v>2.8</v>
      </c>
      <c r="AI7867">
        <v>0.14499999999999999</v>
      </c>
      <c r="AJ7867">
        <f t="shared" si="1222"/>
        <v>0.40599999999999997</v>
      </c>
      <c r="AK7867" t="str">
        <f t="shared" si="1225"/>
        <v/>
      </c>
      <c r="AL7867" t="str">
        <f t="shared" si="1223"/>
        <v/>
      </c>
    </row>
    <row r="7868" spans="1:39" x14ac:dyDescent="0.2">
      <c r="A7868" t="s">
        <v>3051</v>
      </c>
      <c r="B7868" t="s">
        <v>52</v>
      </c>
      <c r="C7868" t="s">
        <v>3052</v>
      </c>
      <c r="D7868" s="1">
        <v>35852</v>
      </c>
      <c r="E7868" s="1">
        <v>43456</v>
      </c>
      <c r="F7868" t="s">
        <v>19</v>
      </c>
      <c r="I7868">
        <v>100</v>
      </c>
      <c r="J7868">
        <v>0</v>
      </c>
      <c r="K7868">
        <v>0</v>
      </c>
      <c r="L7868">
        <v>1153</v>
      </c>
      <c r="M7868">
        <v>1153</v>
      </c>
      <c r="N7868" t="s">
        <v>20</v>
      </c>
      <c r="O7868" t="s">
        <v>3053</v>
      </c>
      <c r="P7868" t="s">
        <v>28</v>
      </c>
      <c r="Q7868" t="s">
        <v>34233</v>
      </c>
      <c r="R7868" t="s">
        <v>34233</v>
      </c>
      <c r="S7868" t="s">
        <v>32628</v>
      </c>
      <c r="T7868" t="s">
        <v>34349</v>
      </c>
      <c r="U7868" t="s">
        <v>32634</v>
      </c>
      <c r="V7868" t="s">
        <v>33317</v>
      </c>
      <c r="X7868">
        <v>2</v>
      </c>
      <c r="AC7868">
        <v>1</v>
      </c>
      <c r="AD7868" t="str">
        <f t="shared" si="1219"/>
        <v/>
      </c>
      <c r="AE7868" t="str">
        <f t="shared" si="1220"/>
        <v/>
      </c>
      <c r="AF7868" t="str">
        <f t="shared" si="1217"/>
        <v/>
      </c>
      <c r="AG7868">
        <f t="shared" si="1221"/>
        <v>1</v>
      </c>
      <c r="AH7868">
        <f t="shared" si="1224"/>
        <v>2.8</v>
      </c>
      <c r="AI7868">
        <v>0.14499999999999999</v>
      </c>
      <c r="AJ7868">
        <f t="shared" si="1222"/>
        <v>0.40599999999999997</v>
      </c>
      <c r="AK7868" t="str">
        <f t="shared" si="1225"/>
        <v/>
      </c>
      <c r="AL7868" t="str">
        <f t="shared" si="1223"/>
        <v/>
      </c>
    </row>
    <row r="7869" spans="1:39" x14ac:dyDescent="0.2">
      <c r="A7869" t="s">
        <v>3054</v>
      </c>
      <c r="B7869" t="s">
        <v>52</v>
      </c>
      <c r="C7869" t="s">
        <v>3055</v>
      </c>
      <c r="D7869" s="1">
        <v>35852</v>
      </c>
      <c r="E7869" s="1">
        <v>43456</v>
      </c>
      <c r="F7869" t="s">
        <v>19</v>
      </c>
      <c r="I7869">
        <v>100</v>
      </c>
      <c r="J7869">
        <v>0</v>
      </c>
      <c r="K7869">
        <v>0</v>
      </c>
      <c r="L7869">
        <v>1439</v>
      </c>
      <c r="M7869">
        <v>1439</v>
      </c>
      <c r="N7869" t="s">
        <v>20</v>
      </c>
      <c r="O7869" t="s">
        <v>3056</v>
      </c>
      <c r="P7869" t="s">
        <v>28</v>
      </c>
      <c r="Q7869" t="s">
        <v>34233</v>
      </c>
      <c r="R7869" t="s">
        <v>34233</v>
      </c>
      <c r="S7869" t="s">
        <v>33797</v>
      </c>
      <c r="T7869" t="s">
        <v>34349</v>
      </c>
      <c r="U7869" t="s">
        <v>32634</v>
      </c>
      <c r="V7869" t="s">
        <v>33317</v>
      </c>
      <c r="X7869">
        <v>2</v>
      </c>
      <c r="AC7869">
        <v>1</v>
      </c>
      <c r="AD7869" t="str">
        <f t="shared" si="1219"/>
        <v/>
      </c>
      <c r="AE7869" t="str">
        <f t="shared" si="1220"/>
        <v/>
      </c>
      <c r="AF7869" t="str">
        <f t="shared" si="1217"/>
        <v/>
      </c>
      <c r="AG7869">
        <f t="shared" si="1221"/>
        <v>1</v>
      </c>
      <c r="AH7869">
        <f t="shared" si="1224"/>
        <v>2.8</v>
      </c>
      <c r="AI7869">
        <v>0.14499999999999999</v>
      </c>
      <c r="AJ7869">
        <f t="shared" si="1222"/>
        <v>0.40599999999999997</v>
      </c>
      <c r="AK7869" t="str">
        <f t="shared" si="1225"/>
        <v/>
      </c>
      <c r="AL7869" t="str">
        <f t="shared" si="1223"/>
        <v/>
      </c>
    </row>
    <row r="7870" spans="1:39" x14ac:dyDescent="0.2">
      <c r="A7870" t="s">
        <v>3057</v>
      </c>
      <c r="B7870" t="s">
        <v>52</v>
      </c>
      <c r="C7870" t="s">
        <v>3058</v>
      </c>
      <c r="D7870" s="1">
        <v>35852</v>
      </c>
      <c r="E7870" s="1">
        <v>43456</v>
      </c>
      <c r="F7870" t="s">
        <v>19</v>
      </c>
      <c r="I7870">
        <v>100</v>
      </c>
      <c r="J7870">
        <v>0</v>
      </c>
      <c r="K7870">
        <v>0</v>
      </c>
      <c r="L7870">
        <v>1079</v>
      </c>
      <c r="M7870">
        <v>1079</v>
      </c>
      <c r="N7870" t="s">
        <v>20</v>
      </c>
      <c r="O7870" t="s">
        <v>3059</v>
      </c>
      <c r="P7870" t="s">
        <v>28</v>
      </c>
      <c r="Q7870" t="s">
        <v>34256</v>
      </c>
      <c r="R7870" s="9" t="s">
        <v>33783</v>
      </c>
      <c r="S7870" t="s">
        <v>32627</v>
      </c>
      <c r="T7870" t="s">
        <v>34642</v>
      </c>
      <c r="U7870" t="s">
        <v>32634</v>
      </c>
      <c r="V7870" t="s">
        <v>33317</v>
      </c>
      <c r="X7870">
        <v>2</v>
      </c>
      <c r="AD7870" t="str">
        <f t="shared" si="1219"/>
        <v/>
      </c>
      <c r="AE7870" t="str">
        <f t="shared" si="1220"/>
        <v/>
      </c>
      <c r="AF7870" t="str">
        <f t="shared" si="1217"/>
        <v/>
      </c>
      <c r="AG7870" t="str">
        <f t="shared" si="1221"/>
        <v/>
      </c>
      <c r="AH7870" t="str">
        <f t="shared" si="1224"/>
        <v/>
      </c>
      <c r="AI7870">
        <v>0.14499999999999999</v>
      </c>
      <c r="AJ7870" t="str">
        <f t="shared" si="1222"/>
        <v/>
      </c>
      <c r="AK7870" t="str">
        <f t="shared" si="1225"/>
        <v/>
      </c>
      <c r="AL7870" t="str">
        <f t="shared" si="1223"/>
        <v/>
      </c>
      <c r="AM7870" t="s">
        <v>34838</v>
      </c>
    </row>
    <row r="7871" spans="1:39" x14ac:dyDescent="0.2">
      <c r="A7871" t="s">
        <v>3060</v>
      </c>
      <c r="B7871" t="s">
        <v>52</v>
      </c>
      <c r="C7871" t="s">
        <v>3061</v>
      </c>
      <c r="D7871" s="1">
        <v>35852</v>
      </c>
      <c r="E7871" s="1">
        <v>43456</v>
      </c>
      <c r="F7871" t="s">
        <v>19</v>
      </c>
      <c r="I7871">
        <v>100</v>
      </c>
      <c r="J7871">
        <v>0</v>
      </c>
      <c r="K7871">
        <v>0</v>
      </c>
      <c r="L7871">
        <v>1272</v>
      </c>
      <c r="M7871">
        <v>1272</v>
      </c>
      <c r="N7871" t="s">
        <v>20</v>
      </c>
      <c r="O7871" t="s">
        <v>3062</v>
      </c>
      <c r="P7871" t="s">
        <v>28</v>
      </c>
      <c r="Q7871" t="s">
        <v>34233</v>
      </c>
      <c r="R7871" t="s">
        <v>34233</v>
      </c>
      <c r="S7871" t="s">
        <v>32628</v>
      </c>
      <c r="T7871" t="s">
        <v>34349</v>
      </c>
      <c r="U7871" t="s">
        <v>32634</v>
      </c>
      <c r="V7871" t="s">
        <v>33317</v>
      </c>
      <c r="X7871">
        <v>2</v>
      </c>
      <c r="AC7871">
        <v>1</v>
      </c>
      <c r="AD7871" t="str">
        <f t="shared" si="1219"/>
        <v/>
      </c>
      <c r="AE7871" t="str">
        <f t="shared" si="1220"/>
        <v/>
      </c>
      <c r="AF7871" t="str">
        <f t="shared" si="1217"/>
        <v/>
      </c>
      <c r="AG7871">
        <f t="shared" si="1221"/>
        <v>1</v>
      </c>
      <c r="AH7871">
        <f t="shared" si="1224"/>
        <v>2.8</v>
      </c>
      <c r="AI7871">
        <v>0.14499999999999999</v>
      </c>
      <c r="AJ7871">
        <f t="shared" si="1222"/>
        <v>0.40599999999999997</v>
      </c>
      <c r="AK7871" t="str">
        <f t="shared" si="1225"/>
        <v/>
      </c>
      <c r="AL7871" t="str">
        <f t="shared" si="1223"/>
        <v/>
      </c>
    </row>
    <row r="7872" spans="1:39" x14ac:dyDescent="0.2">
      <c r="A7872" t="s">
        <v>15808</v>
      </c>
      <c r="B7872" t="s">
        <v>52</v>
      </c>
      <c r="C7872" t="s">
        <v>15809</v>
      </c>
      <c r="D7872" s="1">
        <v>37460</v>
      </c>
      <c r="E7872" s="1">
        <v>44546</v>
      </c>
      <c r="F7872" t="s">
        <v>26</v>
      </c>
      <c r="I7872">
        <v>100</v>
      </c>
      <c r="J7872">
        <v>0</v>
      </c>
      <c r="K7872">
        <v>0</v>
      </c>
      <c r="L7872">
        <v>379</v>
      </c>
      <c r="M7872">
        <v>379</v>
      </c>
      <c r="N7872" t="s">
        <v>20</v>
      </c>
      <c r="O7872" t="s">
        <v>15810</v>
      </c>
      <c r="P7872" t="s">
        <v>28</v>
      </c>
      <c r="Q7872" t="s">
        <v>34233</v>
      </c>
      <c r="R7872" t="s">
        <v>34233</v>
      </c>
      <c r="S7872" t="s">
        <v>34233</v>
      </c>
      <c r="T7872" t="s">
        <v>34233</v>
      </c>
      <c r="AD7872" t="str">
        <f t="shared" si="1219"/>
        <v/>
      </c>
      <c r="AE7872" t="str">
        <f t="shared" si="1220"/>
        <v/>
      </c>
      <c r="AF7872" t="str">
        <f t="shared" si="1217"/>
        <v/>
      </c>
      <c r="AG7872" t="str">
        <f t="shared" si="1221"/>
        <v/>
      </c>
      <c r="AH7872" t="str">
        <f t="shared" si="1224"/>
        <v/>
      </c>
      <c r="AI7872">
        <v>0.14499999999999999</v>
      </c>
      <c r="AJ7872" t="str">
        <f t="shared" si="1222"/>
        <v/>
      </c>
      <c r="AK7872" t="str">
        <f t="shared" si="1225"/>
        <v/>
      </c>
      <c r="AL7872" t="str">
        <f t="shared" si="1223"/>
        <v/>
      </c>
    </row>
    <row r="7873" spans="1:39" x14ac:dyDescent="0.2">
      <c r="A7873" t="s">
        <v>15811</v>
      </c>
      <c r="B7873" t="s">
        <v>52</v>
      </c>
      <c r="C7873" t="s">
        <v>15812</v>
      </c>
      <c r="D7873" s="1">
        <v>37460</v>
      </c>
      <c r="E7873" s="1">
        <v>44546</v>
      </c>
      <c r="F7873" t="s">
        <v>19</v>
      </c>
      <c r="I7873">
        <v>100</v>
      </c>
      <c r="J7873">
        <v>0</v>
      </c>
      <c r="K7873">
        <v>0</v>
      </c>
      <c r="L7873">
        <v>1174</v>
      </c>
      <c r="M7873">
        <v>1174</v>
      </c>
      <c r="N7873" t="s">
        <v>20</v>
      </c>
      <c r="O7873" t="s">
        <v>15813</v>
      </c>
      <c r="P7873" t="s">
        <v>28</v>
      </c>
      <c r="Q7873" t="s">
        <v>34233</v>
      </c>
      <c r="R7873" t="s">
        <v>34233</v>
      </c>
      <c r="S7873" t="s">
        <v>32628</v>
      </c>
      <c r="T7873" t="s">
        <v>34357</v>
      </c>
      <c r="U7873" t="s">
        <v>32634</v>
      </c>
      <c r="V7873" t="s">
        <v>33378</v>
      </c>
      <c r="W7873">
        <v>200</v>
      </c>
      <c r="X7873">
        <v>2</v>
      </c>
      <c r="Y7873" t="s">
        <v>32654</v>
      </c>
      <c r="AC7873">
        <v>1</v>
      </c>
      <c r="AD7873" t="str">
        <f t="shared" si="1219"/>
        <v/>
      </c>
      <c r="AE7873" t="str">
        <f t="shared" si="1220"/>
        <v/>
      </c>
      <c r="AF7873" t="str">
        <f t="shared" si="1217"/>
        <v/>
      </c>
      <c r="AG7873">
        <f t="shared" si="1221"/>
        <v>1</v>
      </c>
      <c r="AH7873">
        <f t="shared" si="1224"/>
        <v>2.8</v>
      </c>
      <c r="AI7873">
        <v>0.14499999999999999</v>
      </c>
      <c r="AJ7873">
        <f t="shared" si="1222"/>
        <v>0.40599999999999997</v>
      </c>
      <c r="AK7873" t="str">
        <f t="shared" si="1225"/>
        <v/>
      </c>
      <c r="AL7873" t="str">
        <f t="shared" si="1223"/>
        <v/>
      </c>
    </row>
    <row r="7874" spans="1:39" x14ac:dyDescent="0.2">
      <c r="A7874" t="s">
        <v>15817</v>
      </c>
      <c r="B7874" t="s">
        <v>52</v>
      </c>
      <c r="C7874" t="s">
        <v>15818</v>
      </c>
      <c r="D7874" s="1">
        <v>37460</v>
      </c>
      <c r="E7874" s="1">
        <v>44546</v>
      </c>
      <c r="F7874" t="s">
        <v>19</v>
      </c>
      <c r="I7874">
        <v>100</v>
      </c>
      <c r="J7874">
        <v>0</v>
      </c>
      <c r="K7874">
        <v>0</v>
      </c>
      <c r="L7874">
        <v>1440</v>
      </c>
      <c r="M7874">
        <v>1440</v>
      </c>
      <c r="N7874" t="s">
        <v>20</v>
      </c>
      <c r="O7874" t="s">
        <v>15819</v>
      </c>
      <c r="P7874" t="s">
        <v>28</v>
      </c>
      <c r="Q7874" t="s">
        <v>34233</v>
      </c>
      <c r="R7874" t="s">
        <v>34233</v>
      </c>
      <c r="S7874" t="s">
        <v>33806</v>
      </c>
      <c r="T7874" t="s">
        <v>34349</v>
      </c>
      <c r="U7874" t="s">
        <v>32634</v>
      </c>
      <c r="V7874" t="s">
        <v>33750</v>
      </c>
      <c r="W7874">
        <v>290</v>
      </c>
      <c r="X7874">
        <v>2</v>
      </c>
      <c r="Y7874" t="s">
        <v>32654</v>
      </c>
      <c r="AA7874">
        <v>8.5</v>
      </c>
      <c r="AC7874">
        <v>1</v>
      </c>
      <c r="AD7874" t="str">
        <f t="shared" si="1219"/>
        <v/>
      </c>
      <c r="AE7874" t="str">
        <f t="shared" si="1220"/>
        <v/>
      </c>
      <c r="AF7874" t="str">
        <f t="shared" si="1217"/>
        <v/>
      </c>
      <c r="AG7874">
        <f t="shared" si="1221"/>
        <v>1</v>
      </c>
      <c r="AH7874">
        <f t="shared" si="1224"/>
        <v>2.8</v>
      </c>
      <c r="AI7874">
        <v>0.14499999999999999</v>
      </c>
      <c r="AJ7874">
        <f t="shared" si="1222"/>
        <v>0.40599999999999997</v>
      </c>
      <c r="AK7874" t="str">
        <f t="shared" si="1225"/>
        <v/>
      </c>
      <c r="AL7874" t="str">
        <f t="shared" si="1223"/>
        <v/>
      </c>
    </row>
    <row r="7875" spans="1:39" x14ac:dyDescent="0.2">
      <c r="A7875" t="s">
        <v>10747</v>
      </c>
      <c r="B7875" t="s">
        <v>52</v>
      </c>
      <c r="C7875" t="s">
        <v>10748</v>
      </c>
      <c r="D7875" s="1">
        <v>36480</v>
      </c>
      <c r="E7875" s="1">
        <v>43456</v>
      </c>
      <c r="F7875" t="s">
        <v>19</v>
      </c>
      <c r="I7875">
        <v>100</v>
      </c>
      <c r="J7875">
        <v>0</v>
      </c>
      <c r="K7875">
        <v>0</v>
      </c>
      <c r="L7875">
        <v>1835</v>
      </c>
      <c r="M7875">
        <v>1835</v>
      </c>
      <c r="N7875" t="s">
        <v>20</v>
      </c>
      <c r="O7875" t="s">
        <v>10749</v>
      </c>
      <c r="P7875" t="s">
        <v>28</v>
      </c>
      <c r="Q7875" t="s">
        <v>34233</v>
      </c>
      <c r="R7875" t="s">
        <v>34233</v>
      </c>
      <c r="S7875" t="s">
        <v>33800</v>
      </c>
      <c r="T7875" t="s">
        <v>34349</v>
      </c>
      <c r="AD7875" t="str">
        <f t="shared" si="1219"/>
        <v/>
      </c>
      <c r="AE7875" t="str">
        <f t="shared" si="1220"/>
        <v/>
      </c>
      <c r="AF7875" t="str">
        <f t="shared" si="1217"/>
        <v/>
      </c>
      <c r="AG7875" s="17">
        <v>1</v>
      </c>
      <c r="AH7875">
        <f t="shared" si="1224"/>
        <v>2.8</v>
      </c>
      <c r="AI7875">
        <v>0.14499999999999999</v>
      </c>
      <c r="AJ7875">
        <f t="shared" si="1222"/>
        <v>0.40599999999999997</v>
      </c>
      <c r="AK7875" t="str">
        <f t="shared" si="1225"/>
        <v/>
      </c>
      <c r="AL7875" t="str">
        <f t="shared" si="1223"/>
        <v/>
      </c>
    </row>
    <row r="7876" spans="1:39" x14ac:dyDescent="0.2">
      <c r="A7876" t="s">
        <v>15881</v>
      </c>
      <c r="B7876" t="s">
        <v>52</v>
      </c>
      <c r="C7876" t="s">
        <v>15882</v>
      </c>
      <c r="D7876" s="1">
        <v>37453</v>
      </c>
      <c r="E7876" s="1">
        <v>43456</v>
      </c>
      <c r="F7876" t="s">
        <v>19</v>
      </c>
      <c r="I7876">
        <v>100</v>
      </c>
      <c r="J7876">
        <v>0</v>
      </c>
      <c r="K7876">
        <v>0</v>
      </c>
      <c r="L7876">
        <v>2472</v>
      </c>
      <c r="M7876">
        <v>2472</v>
      </c>
      <c r="N7876" t="s">
        <v>20</v>
      </c>
      <c r="O7876" t="s">
        <v>15883</v>
      </c>
      <c r="P7876" t="s">
        <v>28</v>
      </c>
      <c r="Q7876" t="s">
        <v>34233</v>
      </c>
      <c r="R7876" t="s">
        <v>34233</v>
      </c>
      <c r="S7876" t="s">
        <v>33797</v>
      </c>
      <c r="T7876" t="s">
        <v>34357</v>
      </c>
      <c r="U7876" t="s">
        <v>32634</v>
      </c>
      <c r="V7876" t="s">
        <v>35045</v>
      </c>
      <c r="X7876">
        <v>2</v>
      </c>
      <c r="AC7876">
        <v>1</v>
      </c>
      <c r="AD7876" t="str">
        <f t="shared" si="1219"/>
        <v/>
      </c>
      <c r="AE7876" t="str">
        <f t="shared" si="1220"/>
        <v/>
      </c>
      <c r="AF7876" t="str">
        <f t="shared" si="1217"/>
        <v/>
      </c>
      <c r="AG7876">
        <f t="shared" ref="AG7876:AG7908" si="1226">IF((S7876&lt;&gt;"tühi")*(AC7876&lt;&gt;""),AC7876,"")</f>
        <v>1</v>
      </c>
      <c r="AH7876">
        <f t="shared" si="1224"/>
        <v>2.8</v>
      </c>
      <c r="AI7876">
        <v>0.14499999999999999</v>
      </c>
      <c r="AJ7876">
        <f t="shared" si="1222"/>
        <v>0.40599999999999997</v>
      </c>
      <c r="AK7876" t="str">
        <f t="shared" si="1225"/>
        <v/>
      </c>
      <c r="AL7876" t="str">
        <f t="shared" si="1223"/>
        <v/>
      </c>
    </row>
    <row r="7877" spans="1:39" x14ac:dyDescent="0.2">
      <c r="A7877" t="s">
        <v>24891</v>
      </c>
      <c r="B7877" t="s">
        <v>52</v>
      </c>
      <c r="C7877" t="s">
        <v>24892</v>
      </c>
      <c r="D7877" s="1">
        <v>39497</v>
      </c>
      <c r="E7877" s="1">
        <v>44607</v>
      </c>
      <c r="F7877" t="s">
        <v>2354</v>
      </c>
      <c r="I7877">
        <v>100</v>
      </c>
      <c r="J7877">
        <v>0</v>
      </c>
      <c r="K7877">
        <v>0</v>
      </c>
      <c r="L7877">
        <v>500</v>
      </c>
      <c r="M7877">
        <v>500</v>
      </c>
      <c r="N7877" t="s">
        <v>20</v>
      </c>
      <c r="O7877" t="s">
        <v>24893</v>
      </c>
      <c r="P7877" t="s">
        <v>28</v>
      </c>
      <c r="Q7877" t="s">
        <v>34233</v>
      </c>
      <c r="R7877" t="s">
        <v>34233</v>
      </c>
      <c r="S7877" t="s">
        <v>33942</v>
      </c>
      <c r="T7877" t="s">
        <v>34233</v>
      </c>
      <c r="AD7877" t="str">
        <f t="shared" si="1219"/>
        <v/>
      </c>
      <c r="AE7877" t="str">
        <f t="shared" si="1220"/>
        <v/>
      </c>
      <c r="AF7877" t="str">
        <f t="shared" si="1217"/>
        <v/>
      </c>
      <c r="AG7877" t="str">
        <f t="shared" si="1226"/>
        <v/>
      </c>
      <c r="AH7877" t="str">
        <f t="shared" si="1224"/>
        <v/>
      </c>
      <c r="AI7877">
        <v>0.14499999999999999</v>
      </c>
      <c r="AJ7877" t="str">
        <f t="shared" si="1222"/>
        <v/>
      </c>
      <c r="AK7877" t="str">
        <f t="shared" si="1225"/>
        <v/>
      </c>
      <c r="AL7877" t="str">
        <f t="shared" si="1223"/>
        <v/>
      </c>
    </row>
    <row r="7878" spans="1:39" x14ac:dyDescent="0.2">
      <c r="A7878" t="s">
        <v>13693</v>
      </c>
      <c r="B7878" t="s">
        <v>52</v>
      </c>
      <c r="C7878" t="s">
        <v>13694</v>
      </c>
      <c r="D7878" s="1">
        <v>37061</v>
      </c>
      <c r="E7878" s="1">
        <v>44546</v>
      </c>
      <c r="F7878" t="s">
        <v>474</v>
      </c>
      <c r="I7878">
        <v>100</v>
      </c>
      <c r="J7878">
        <v>0</v>
      </c>
      <c r="K7878">
        <v>0</v>
      </c>
      <c r="L7878">
        <v>13311</v>
      </c>
      <c r="M7878">
        <v>13311</v>
      </c>
      <c r="N7878" t="s">
        <v>20</v>
      </c>
      <c r="O7878" t="s">
        <v>13695</v>
      </c>
      <c r="P7878" t="s">
        <v>28</v>
      </c>
      <c r="Q7878" t="s">
        <v>34233</v>
      </c>
      <c r="R7878" t="s">
        <v>34233</v>
      </c>
      <c r="S7878" t="s">
        <v>33799</v>
      </c>
      <c r="T7878" t="s">
        <v>34643</v>
      </c>
      <c r="AD7878" t="str">
        <f t="shared" si="1219"/>
        <v/>
      </c>
      <c r="AE7878" t="str">
        <f t="shared" si="1220"/>
        <v/>
      </c>
      <c r="AF7878" t="str">
        <f t="shared" si="1217"/>
        <v/>
      </c>
      <c r="AG7878" t="str">
        <f t="shared" si="1226"/>
        <v/>
      </c>
      <c r="AH7878" t="str">
        <f t="shared" si="1224"/>
        <v/>
      </c>
      <c r="AI7878">
        <v>0.14499999999999999</v>
      </c>
      <c r="AJ7878" t="str">
        <f t="shared" si="1222"/>
        <v/>
      </c>
      <c r="AK7878" t="str">
        <f t="shared" si="1225"/>
        <v/>
      </c>
      <c r="AL7878" t="str">
        <f t="shared" si="1223"/>
        <v/>
      </c>
    </row>
    <row r="7879" spans="1:39" x14ac:dyDescent="0.2">
      <c r="A7879" t="s">
        <v>27645</v>
      </c>
      <c r="B7879" t="s">
        <v>52</v>
      </c>
      <c r="C7879" t="s">
        <v>27646</v>
      </c>
      <c r="D7879" s="1">
        <v>41949</v>
      </c>
      <c r="E7879" s="1">
        <v>43951</v>
      </c>
      <c r="F7879" t="s">
        <v>26</v>
      </c>
      <c r="I7879">
        <v>100</v>
      </c>
      <c r="J7879">
        <v>0</v>
      </c>
      <c r="K7879">
        <v>0</v>
      </c>
      <c r="L7879">
        <v>2040</v>
      </c>
      <c r="M7879">
        <v>2040</v>
      </c>
      <c r="N7879" t="s">
        <v>20</v>
      </c>
      <c r="O7879" t="s">
        <v>27647</v>
      </c>
      <c r="P7879" t="s">
        <v>44</v>
      </c>
      <c r="Q7879" t="s">
        <v>34233</v>
      </c>
      <c r="R7879" t="s">
        <v>34233</v>
      </c>
      <c r="S7879" t="s">
        <v>34233</v>
      </c>
      <c r="T7879" t="s">
        <v>34233</v>
      </c>
      <c r="AD7879" t="str">
        <f t="shared" si="1219"/>
        <v/>
      </c>
      <c r="AE7879" t="str">
        <f t="shared" si="1220"/>
        <v/>
      </c>
      <c r="AF7879" t="str">
        <f t="shared" si="1217"/>
        <v/>
      </c>
      <c r="AG7879" t="str">
        <f t="shared" si="1226"/>
        <v/>
      </c>
      <c r="AH7879" t="str">
        <f t="shared" si="1224"/>
        <v/>
      </c>
      <c r="AI7879">
        <v>0.14499999999999999</v>
      </c>
      <c r="AJ7879" t="str">
        <f t="shared" si="1222"/>
        <v/>
      </c>
      <c r="AK7879" t="str">
        <f t="shared" si="1225"/>
        <v/>
      </c>
      <c r="AL7879" t="str">
        <f t="shared" si="1223"/>
        <v/>
      </c>
    </row>
    <row r="7880" spans="1:39" x14ac:dyDescent="0.2">
      <c r="A7880" t="s">
        <v>13873</v>
      </c>
      <c r="B7880" t="s">
        <v>52</v>
      </c>
      <c r="C7880" t="s">
        <v>13874</v>
      </c>
      <c r="D7880" s="1">
        <v>36977</v>
      </c>
      <c r="E7880" s="1">
        <v>43456</v>
      </c>
      <c r="F7880" t="s">
        <v>19</v>
      </c>
      <c r="I7880">
        <v>100</v>
      </c>
      <c r="J7880">
        <v>0</v>
      </c>
      <c r="K7880">
        <v>0</v>
      </c>
      <c r="L7880">
        <v>923</v>
      </c>
      <c r="M7880">
        <v>923</v>
      </c>
      <c r="N7880" t="s">
        <v>20</v>
      </c>
      <c r="O7880" t="s">
        <v>13875</v>
      </c>
      <c r="P7880" t="s">
        <v>28</v>
      </c>
      <c r="Q7880" t="s">
        <v>34233</v>
      </c>
      <c r="R7880" t="s">
        <v>34233</v>
      </c>
      <c r="S7880" t="s">
        <v>32628</v>
      </c>
      <c r="T7880" t="s">
        <v>34365</v>
      </c>
      <c r="U7880" t="s">
        <v>32634</v>
      </c>
      <c r="V7880" t="s">
        <v>35050</v>
      </c>
      <c r="W7880">
        <v>290</v>
      </c>
      <c r="X7880">
        <v>2</v>
      </c>
      <c r="Y7880">
        <v>1</v>
      </c>
      <c r="AB7880">
        <v>25</v>
      </c>
      <c r="AC7880">
        <v>1</v>
      </c>
      <c r="AD7880" t="str">
        <f t="shared" si="1219"/>
        <v/>
      </c>
      <c r="AE7880" t="str">
        <f t="shared" si="1220"/>
        <v/>
      </c>
      <c r="AF7880" t="str">
        <f t="shared" si="1217"/>
        <v/>
      </c>
      <c r="AG7880">
        <f t="shared" si="1226"/>
        <v>1</v>
      </c>
      <c r="AH7880">
        <f t="shared" si="1224"/>
        <v>2.8</v>
      </c>
      <c r="AI7880">
        <v>0.14499999999999999</v>
      </c>
      <c r="AJ7880">
        <f t="shared" si="1222"/>
        <v>0.40599999999999997</v>
      </c>
      <c r="AK7880" t="str">
        <f t="shared" si="1225"/>
        <v/>
      </c>
      <c r="AL7880" t="str">
        <f t="shared" si="1223"/>
        <v/>
      </c>
    </row>
    <row r="7881" spans="1:39" x14ac:dyDescent="0.2">
      <c r="A7881" t="s">
        <v>6858</v>
      </c>
      <c r="B7881" t="s">
        <v>52</v>
      </c>
      <c r="C7881" t="s">
        <v>6859</v>
      </c>
      <c r="D7881" s="1">
        <v>36192</v>
      </c>
      <c r="E7881" s="1">
        <v>43456</v>
      </c>
      <c r="F7881" t="s">
        <v>19</v>
      </c>
      <c r="I7881">
        <v>100</v>
      </c>
      <c r="J7881">
        <v>0</v>
      </c>
      <c r="K7881">
        <v>0</v>
      </c>
      <c r="L7881">
        <v>914</v>
      </c>
      <c r="M7881">
        <v>914</v>
      </c>
      <c r="N7881" t="s">
        <v>20</v>
      </c>
      <c r="O7881" t="s">
        <v>6860</v>
      </c>
      <c r="P7881" t="s">
        <v>28</v>
      </c>
      <c r="Q7881" t="s">
        <v>34233</v>
      </c>
      <c r="R7881" t="s">
        <v>34233</v>
      </c>
      <c r="S7881" t="s">
        <v>32628</v>
      </c>
      <c r="T7881" t="s">
        <v>34365</v>
      </c>
      <c r="U7881" t="s">
        <v>32634</v>
      </c>
      <c r="V7881" t="s">
        <v>35050</v>
      </c>
      <c r="W7881">
        <v>315</v>
      </c>
      <c r="X7881">
        <v>2</v>
      </c>
      <c r="Y7881">
        <v>1</v>
      </c>
      <c r="AB7881">
        <v>25</v>
      </c>
      <c r="AC7881">
        <v>1</v>
      </c>
      <c r="AD7881" t="str">
        <f t="shared" si="1219"/>
        <v/>
      </c>
      <c r="AE7881" t="str">
        <f t="shared" si="1220"/>
        <v/>
      </c>
      <c r="AF7881" t="str">
        <f t="shared" si="1217"/>
        <v/>
      </c>
      <c r="AG7881">
        <f t="shared" si="1226"/>
        <v>1</v>
      </c>
      <c r="AH7881">
        <f t="shared" si="1224"/>
        <v>2.8</v>
      </c>
      <c r="AI7881">
        <v>0.14499999999999999</v>
      </c>
      <c r="AJ7881">
        <f t="shared" si="1222"/>
        <v>0.40599999999999997</v>
      </c>
      <c r="AK7881" t="str">
        <f t="shared" si="1225"/>
        <v/>
      </c>
      <c r="AL7881" t="str">
        <f t="shared" si="1223"/>
        <v/>
      </c>
    </row>
    <row r="7882" spans="1:39" x14ac:dyDescent="0.2">
      <c r="A7882" t="s">
        <v>6855</v>
      </c>
      <c r="B7882" t="s">
        <v>52</v>
      </c>
      <c r="C7882" t="s">
        <v>6856</v>
      </c>
      <c r="D7882" s="1">
        <v>36192</v>
      </c>
      <c r="E7882" s="1">
        <v>43456</v>
      </c>
      <c r="F7882" t="s">
        <v>19</v>
      </c>
      <c r="I7882">
        <v>100</v>
      </c>
      <c r="J7882">
        <v>0</v>
      </c>
      <c r="K7882">
        <v>0</v>
      </c>
      <c r="L7882">
        <v>915</v>
      </c>
      <c r="M7882">
        <v>915</v>
      </c>
      <c r="N7882" t="s">
        <v>20</v>
      </c>
      <c r="O7882" t="s">
        <v>6857</v>
      </c>
      <c r="P7882" t="s">
        <v>28</v>
      </c>
      <c r="Q7882" t="s">
        <v>34233</v>
      </c>
      <c r="R7882" t="s">
        <v>34233</v>
      </c>
      <c r="S7882" t="s">
        <v>33797</v>
      </c>
      <c r="T7882" t="s">
        <v>34349</v>
      </c>
      <c r="U7882" t="s">
        <v>32634</v>
      </c>
      <c r="V7882" t="s">
        <v>35050</v>
      </c>
      <c r="W7882">
        <v>278</v>
      </c>
      <c r="X7882">
        <v>2</v>
      </c>
      <c r="Y7882">
        <v>1</v>
      </c>
      <c r="AB7882">
        <v>25</v>
      </c>
      <c r="AC7882">
        <v>1</v>
      </c>
      <c r="AD7882" t="str">
        <f t="shared" si="1219"/>
        <v/>
      </c>
      <c r="AE7882" t="str">
        <f t="shared" si="1220"/>
        <v/>
      </c>
      <c r="AF7882" t="str">
        <f t="shared" si="1217"/>
        <v/>
      </c>
      <c r="AG7882">
        <f t="shared" si="1226"/>
        <v>1</v>
      </c>
      <c r="AH7882">
        <f t="shared" si="1224"/>
        <v>2.8</v>
      </c>
      <c r="AI7882">
        <v>0.14499999999999999</v>
      </c>
      <c r="AJ7882">
        <f t="shared" si="1222"/>
        <v>0.40599999999999997</v>
      </c>
      <c r="AK7882" t="str">
        <f t="shared" si="1225"/>
        <v/>
      </c>
      <c r="AL7882" t="str">
        <f t="shared" si="1223"/>
        <v/>
      </c>
    </row>
    <row r="7883" spans="1:39" x14ac:dyDescent="0.2">
      <c r="A7883" t="s">
        <v>6852</v>
      </c>
      <c r="B7883" t="s">
        <v>52</v>
      </c>
      <c r="C7883" t="s">
        <v>6853</v>
      </c>
      <c r="D7883" s="1">
        <v>36192</v>
      </c>
      <c r="E7883" s="1">
        <v>43456</v>
      </c>
      <c r="F7883" t="s">
        <v>19</v>
      </c>
      <c r="I7883">
        <v>100</v>
      </c>
      <c r="J7883">
        <v>0</v>
      </c>
      <c r="K7883">
        <v>0</v>
      </c>
      <c r="L7883">
        <v>908</v>
      </c>
      <c r="M7883">
        <v>908</v>
      </c>
      <c r="N7883" t="s">
        <v>20</v>
      </c>
      <c r="O7883" t="s">
        <v>6854</v>
      </c>
      <c r="P7883" t="s">
        <v>28</v>
      </c>
      <c r="Q7883" t="s">
        <v>34233</v>
      </c>
      <c r="R7883" t="s">
        <v>34233</v>
      </c>
      <c r="S7883" t="s">
        <v>32628</v>
      </c>
      <c r="T7883" t="s">
        <v>34365</v>
      </c>
      <c r="U7883" t="s">
        <v>32634</v>
      </c>
      <c r="V7883" t="s">
        <v>35050</v>
      </c>
      <c r="W7883">
        <v>250</v>
      </c>
      <c r="X7883">
        <v>2</v>
      </c>
      <c r="Y7883">
        <v>1</v>
      </c>
      <c r="AB7883">
        <v>25</v>
      </c>
      <c r="AC7883">
        <v>1</v>
      </c>
      <c r="AD7883" t="str">
        <f t="shared" si="1219"/>
        <v/>
      </c>
      <c r="AE7883" t="str">
        <f t="shared" si="1220"/>
        <v/>
      </c>
      <c r="AF7883" t="str">
        <f t="shared" ref="AF7883:AF7946" si="1227">IF((S7883&lt;&gt;"tühi")*(F7883&lt;&gt;"Elamumaa")*(G7883&lt;&gt;"Elamumaa")*(H7883&lt;&gt;"Elamumaa"),IF(Z7883=0,"",Z7883),"")</f>
        <v/>
      </c>
      <c r="AG7883">
        <f t="shared" si="1226"/>
        <v>1</v>
      </c>
      <c r="AH7883">
        <f t="shared" si="1224"/>
        <v>2.8</v>
      </c>
      <c r="AI7883">
        <v>0.14499999999999999</v>
      </c>
      <c r="AJ7883">
        <f t="shared" si="1222"/>
        <v>0.40599999999999997</v>
      </c>
      <c r="AK7883" t="str">
        <f t="shared" si="1225"/>
        <v/>
      </c>
      <c r="AL7883" t="str">
        <f t="shared" si="1223"/>
        <v/>
      </c>
    </row>
    <row r="7884" spans="1:39" x14ac:dyDescent="0.2">
      <c r="A7884" t="s">
        <v>17672</v>
      </c>
      <c r="B7884" t="s">
        <v>52</v>
      </c>
      <c r="C7884" t="s">
        <v>17673</v>
      </c>
      <c r="D7884" s="1">
        <v>37718</v>
      </c>
      <c r="E7884" s="1">
        <v>43456</v>
      </c>
      <c r="F7884" t="s">
        <v>19</v>
      </c>
      <c r="I7884">
        <v>100</v>
      </c>
      <c r="J7884">
        <v>0</v>
      </c>
      <c r="K7884">
        <v>0</v>
      </c>
      <c r="L7884">
        <v>936</v>
      </c>
      <c r="M7884">
        <v>936</v>
      </c>
      <c r="N7884" t="s">
        <v>20</v>
      </c>
      <c r="O7884" t="s">
        <v>17674</v>
      </c>
      <c r="P7884" t="s">
        <v>28</v>
      </c>
      <c r="Q7884" t="s">
        <v>34233</v>
      </c>
      <c r="R7884" t="s">
        <v>34233</v>
      </c>
      <c r="S7884" t="s">
        <v>33800</v>
      </c>
      <c r="T7884" t="s">
        <v>34365</v>
      </c>
      <c r="U7884" t="s">
        <v>32634</v>
      </c>
      <c r="V7884" t="s">
        <v>35050</v>
      </c>
      <c r="W7884">
        <v>287</v>
      </c>
      <c r="X7884">
        <v>2</v>
      </c>
      <c r="Y7884">
        <v>1</v>
      </c>
      <c r="AB7884">
        <v>25</v>
      </c>
      <c r="AC7884">
        <v>1</v>
      </c>
      <c r="AD7884" t="str">
        <f t="shared" si="1219"/>
        <v/>
      </c>
      <c r="AE7884" t="str">
        <f t="shared" si="1220"/>
        <v/>
      </c>
      <c r="AF7884" t="str">
        <f t="shared" si="1227"/>
        <v/>
      </c>
      <c r="AG7884">
        <f t="shared" si="1226"/>
        <v>1</v>
      </c>
      <c r="AH7884">
        <f t="shared" si="1224"/>
        <v>2.8</v>
      </c>
      <c r="AI7884">
        <v>0.14499999999999999</v>
      </c>
      <c r="AJ7884">
        <f t="shared" si="1222"/>
        <v>0.40599999999999997</v>
      </c>
      <c r="AK7884" t="str">
        <f t="shared" si="1225"/>
        <v/>
      </c>
      <c r="AL7884" t="str">
        <f t="shared" si="1223"/>
        <v/>
      </c>
    </row>
    <row r="7885" spans="1:39" x14ac:dyDescent="0.2">
      <c r="A7885" t="s">
        <v>4961</v>
      </c>
      <c r="B7885" t="s">
        <v>52</v>
      </c>
      <c r="C7885" t="s">
        <v>735</v>
      </c>
      <c r="D7885" s="1">
        <v>35958</v>
      </c>
      <c r="E7885" s="1">
        <v>43894</v>
      </c>
      <c r="F7885" t="s">
        <v>889</v>
      </c>
      <c r="I7885">
        <v>100</v>
      </c>
      <c r="J7885">
        <v>0</v>
      </c>
      <c r="K7885">
        <v>0</v>
      </c>
      <c r="L7885">
        <v>2049</v>
      </c>
      <c r="M7885">
        <v>2049</v>
      </c>
      <c r="N7885" t="s">
        <v>20</v>
      </c>
      <c r="O7885" t="s">
        <v>4962</v>
      </c>
      <c r="P7885" t="s">
        <v>28</v>
      </c>
      <c r="Q7885" t="s">
        <v>34233</v>
      </c>
      <c r="R7885" t="s">
        <v>34233</v>
      </c>
      <c r="S7885" t="s">
        <v>33942</v>
      </c>
      <c r="T7885" t="s">
        <v>34233</v>
      </c>
      <c r="AD7885" t="str">
        <f t="shared" si="1219"/>
        <v/>
      </c>
      <c r="AE7885" t="str">
        <f t="shared" si="1220"/>
        <v/>
      </c>
      <c r="AF7885" t="str">
        <f t="shared" si="1227"/>
        <v/>
      </c>
      <c r="AG7885" t="str">
        <f t="shared" si="1226"/>
        <v/>
      </c>
      <c r="AH7885" t="str">
        <f t="shared" si="1224"/>
        <v/>
      </c>
      <c r="AI7885">
        <v>0.14499999999999999</v>
      </c>
      <c r="AJ7885" t="str">
        <f t="shared" si="1222"/>
        <v/>
      </c>
      <c r="AK7885" t="str">
        <f t="shared" si="1225"/>
        <v/>
      </c>
      <c r="AL7885" t="str">
        <f t="shared" si="1223"/>
        <v/>
      </c>
    </row>
    <row r="7886" spans="1:39" x14ac:dyDescent="0.2">
      <c r="A7886" t="s">
        <v>26437</v>
      </c>
      <c r="B7886" t="s">
        <v>52</v>
      </c>
      <c r="C7886" t="s">
        <v>26438</v>
      </c>
      <c r="D7886" s="1">
        <v>41955</v>
      </c>
      <c r="E7886" s="1">
        <v>43951</v>
      </c>
      <c r="F7886" t="s">
        <v>26</v>
      </c>
      <c r="I7886">
        <v>100</v>
      </c>
      <c r="J7886">
        <v>0</v>
      </c>
      <c r="K7886">
        <v>0</v>
      </c>
      <c r="L7886">
        <v>2919</v>
      </c>
      <c r="M7886">
        <v>2919</v>
      </c>
      <c r="N7886" t="s">
        <v>20</v>
      </c>
      <c r="O7886" t="s">
        <v>26439</v>
      </c>
      <c r="P7886" t="s">
        <v>44</v>
      </c>
      <c r="Q7886" t="s">
        <v>34233</v>
      </c>
      <c r="R7886" t="s">
        <v>34233</v>
      </c>
      <c r="S7886" t="s">
        <v>34233</v>
      </c>
      <c r="T7886" t="s">
        <v>34233</v>
      </c>
      <c r="AD7886" t="str">
        <f t="shared" si="1219"/>
        <v/>
      </c>
      <c r="AE7886" t="str">
        <f t="shared" si="1220"/>
        <v/>
      </c>
      <c r="AF7886" t="str">
        <f t="shared" si="1227"/>
        <v/>
      </c>
      <c r="AG7886" t="str">
        <f t="shared" si="1226"/>
        <v/>
      </c>
      <c r="AH7886" t="str">
        <f t="shared" si="1224"/>
        <v/>
      </c>
      <c r="AI7886">
        <v>0.14499999999999999</v>
      </c>
      <c r="AJ7886" t="str">
        <f t="shared" si="1222"/>
        <v/>
      </c>
      <c r="AK7886" t="str">
        <f t="shared" si="1225"/>
        <v/>
      </c>
      <c r="AL7886" t="str">
        <f t="shared" si="1223"/>
        <v/>
      </c>
    </row>
    <row r="7887" spans="1:39" x14ac:dyDescent="0.2">
      <c r="A7887" t="s">
        <v>3377</v>
      </c>
      <c r="B7887" t="s">
        <v>52</v>
      </c>
      <c r="C7887" t="s">
        <v>3378</v>
      </c>
      <c r="D7887" s="1">
        <v>35899</v>
      </c>
      <c r="E7887" s="1">
        <v>43951</v>
      </c>
      <c r="F7887" t="s">
        <v>19</v>
      </c>
      <c r="I7887">
        <v>100</v>
      </c>
      <c r="J7887">
        <v>0</v>
      </c>
      <c r="K7887">
        <v>0</v>
      </c>
      <c r="L7887">
        <v>1925</v>
      </c>
      <c r="M7887">
        <v>1925</v>
      </c>
      <c r="N7887" t="s">
        <v>20</v>
      </c>
      <c r="O7887" t="s">
        <v>3379</v>
      </c>
      <c r="P7887" t="s">
        <v>28</v>
      </c>
      <c r="Q7887" t="s">
        <v>34256</v>
      </c>
      <c r="R7887" t="s">
        <v>33783</v>
      </c>
      <c r="S7887" t="s">
        <v>33942</v>
      </c>
      <c r="T7887" t="s">
        <v>34233</v>
      </c>
      <c r="U7887" t="s">
        <v>32634</v>
      </c>
      <c r="V7887" t="s">
        <v>33382</v>
      </c>
      <c r="W7887">
        <v>350</v>
      </c>
      <c r="X7887">
        <v>2</v>
      </c>
      <c r="Y7887" t="s">
        <v>32661</v>
      </c>
      <c r="Z7887">
        <v>700</v>
      </c>
      <c r="AA7887">
        <v>8.5</v>
      </c>
      <c r="AC7887">
        <v>1</v>
      </c>
      <c r="AD7887" t="str">
        <f t="shared" si="1219"/>
        <v/>
      </c>
      <c r="AE7887">
        <f t="shared" si="1220"/>
        <v>1</v>
      </c>
      <c r="AF7887" t="str">
        <f t="shared" si="1227"/>
        <v/>
      </c>
      <c r="AG7887" t="str">
        <f t="shared" si="1226"/>
        <v/>
      </c>
      <c r="AH7887" t="str">
        <f t="shared" si="1224"/>
        <v/>
      </c>
      <c r="AI7887">
        <v>0.14499999999999999</v>
      </c>
      <c r="AJ7887" t="str">
        <f t="shared" si="1222"/>
        <v/>
      </c>
      <c r="AK7887">
        <f t="shared" si="1225"/>
        <v>2.8</v>
      </c>
      <c r="AL7887">
        <f t="shared" si="1223"/>
        <v>0.40599999999999997</v>
      </c>
    </row>
    <row r="7888" spans="1:39" x14ac:dyDescent="0.2">
      <c r="A7888" t="s">
        <v>9097</v>
      </c>
      <c r="B7888" t="s">
        <v>52</v>
      </c>
      <c r="C7888" t="s">
        <v>9098</v>
      </c>
      <c r="D7888" s="1">
        <v>36290</v>
      </c>
      <c r="E7888" s="1">
        <v>43456</v>
      </c>
      <c r="F7888" t="s">
        <v>19</v>
      </c>
      <c r="I7888">
        <v>100</v>
      </c>
      <c r="J7888">
        <v>0</v>
      </c>
      <c r="K7888">
        <v>0</v>
      </c>
      <c r="L7888">
        <v>1218</v>
      </c>
      <c r="M7888">
        <v>1218</v>
      </c>
      <c r="N7888" t="s">
        <v>20</v>
      </c>
      <c r="O7888" t="s">
        <v>9099</v>
      </c>
      <c r="P7888" t="s">
        <v>28</v>
      </c>
      <c r="Q7888" t="s">
        <v>34233</v>
      </c>
      <c r="R7888" t="s">
        <v>34233</v>
      </c>
      <c r="S7888" t="s">
        <v>33800</v>
      </c>
      <c r="T7888" t="s">
        <v>34349</v>
      </c>
      <c r="U7888" t="s">
        <v>33319</v>
      </c>
      <c r="V7888" t="s">
        <v>33320</v>
      </c>
      <c r="W7888">
        <v>304</v>
      </c>
      <c r="X7888">
        <v>2</v>
      </c>
      <c r="AA7888">
        <v>7.5</v>
      </c>
      <c r="AB7888">
        <v>25</v>
      </c>
      <c r="AC7888">
        <v>1</v>
      </c>
      <c r="AD7888" t="str">
        <f t="shared" si="1219"/>
        <v/>
      </c>
      <c r="AE7888" t="str">
        <f t="shared" ref="AE7888:AE7905" si="1228">IF((S7888="tühi")*(AC7888&lt;&gt;""),AC7888,"")</f>
        <v/>
      </c>
      <c r="AF7888" t="str">
        <f t="shared" si="1227"/>
        <v/>
      </c>
      <c r="AG7888">
        <f t="shared" si="1226"/>
        <v>1</v>
      </c>
      <c r="AH7888">
        <f t="shared" si="1224"/>
        <v>2.8</v>
      </c>
      <c r="AI7888">
        <v>0.14499999999999999</v>
      </c>
      <c r="AJ7888">
        <f t="shared" si="1222"/>
        <v>0.40599999999999997</v>
      </c>
      <c r="AK7888" t="str">
        <f t="shared" si="1225"/>
        <v/>
      </c>
      <c r="AL7888" t="str">
        <f t="shared" si="1223"/>
        <v/>
      </c>
      <c r="AM7888" t="s">
        <v>34052</v>
      </c>
    </row>
    <row r="7889" spans="1:39" x14ac:dyDescent="0.2">
      <c r="A7889" t="s">
        <v>11514</v>
      </c>
      <c r="B7889" t="s">
        <v>52</v>
      </c>
      <c r="C7889" t="s">
        <v>11515</v>
      </c>
      <c r="D7889" s="1">
        <v>36551</v>
      </c>
      <c r="E7889" s="1">
        <v>43951</v>
      </c>
      <c r="F7889" t="s">
        <v>19</v>
      </c>
      <c r="I7889">
        <v>100</v>
      </c>
      <c r="J7889">
        <v>0</v>
      </c>
      <c r="K7889">
        <v>0</v>
      </c>
      <c r="L7889">
        <v>1004</v>
      </c>
      <c r="M7889">
        <v>1004</v>
      </c>
      <c r="N7889" t="s">
        <v>20</v>
      </c>
      <c r="O7889" t="s">
        <v>11516</v>
      </c>
      <c r="P7889" t="s">
        <v>28</v>
      </c>
      <c r="Q7889" t="s">
        <v>34233</v>
      </c>
      <c r="R7889" t="s">
        <v>34233</v>
      </c>
      <c r="S7889" t="s">
        <v>32628</v>
      </c>
      <c r="T7889" t="s">
        <v>34365</v>
      </c>
      <c r="U7889" t="s">
        <v>33319</v>
      </c>
      <c r="V7889" t="s">
        <v>33320</v>
      </c>
      <c r="W7889">
        <v>250</v>
      </c>
      <c r="X7889">
        <v>2</v>
      </c>
      <c r="AA7889">
        <v>7.5</v>
      </c>
      <c r="AB7889">
        <v>25</v>
      </c>
      <c r="AC7889">
        <v>1</v>
      </c>
      <c r="AD7889" t="str">
        <f t="shared" ref="AD7889:AD7952" si="1229">IF((S7889="tühi")*(F7889&lt;&gt;"Elamumaa")*(G7889&lt;&gt;"Elamumaa")*(H7889&lt;&gt;"Elamumaa"),IF(Z7889=0,"",Z7889),"")</f>
        <v/>
      </c>
      <c r="AE7889" t="str">
        <f t="shared" si="1228"/>
        <v/>
      </c>
      <c r="AF7889" t="str">
        <f t="shared" si="1227"/>
        <v/>
      </c>
      <c r="AG7889">
        <f t="shared" si="1226"/>
        <v>1</v>
      </c>
      <c r="AH7889">
        <f t="shared" si="1224"/>
        <v>2.8</v>
      </c>
      <c r="AI7889">
        <v>0.14499999999999999</v>
      </c>
      <c r="AJ7889">
        <f t="shared" si="1222"/>
        <v>0.40599999999999997</v>
      </c>
      <c r="AK7889" t="str">
        <f t="shared" si="1225"/>
        <v/>
      </c>
      <c r="AL7889" t="str">
        <f t="shared" si="1223"/>
        <v/>
      </c>
      <c r="AM7889" t="s">
        <v>34052</v>
      </c>
    </row>
    <row r="7890" spans="1:39" x14ac:dyDescent="0.2">
      <c r="A7890" t="s">
        <v>6768</v>
      </c>
      <c r="B7890" t="s">
        <v>52</v>
      </c>
      <c r="C7890" t="s">
        <v>6769</v>
      </c>
      <c r="D7890" s="1">
        <v>36140</v>
      </c>
      <c r="E7890" s="1">
        <v>43456</v>
      </c>
      <c r="F7890" t="s">
        <v>19</v>
      </c>
      <c r="I7890">
        <v>100</v>
      </c>
      <c r="J7890">
        <v>0</v>
      </c>
      <c r="K7890">
        <v>0</v>
      </c>
      <c r="L7890">
        <v>985</v>
      </c>
      <c r="M7890">
        <v>985</v>
      </c>
      <c r="N7890" t="s">
        <v>20</v>
      </c>
      <c r="O7890" t="s">
        <v>6770</v>
      </c>
      <c r="P7890" t="s">
        <v>28</v>
      </c>
      <c r="Q7890" t="s">
        <v>34233</v>
      </c>
      <c r="R7890" t="s">
        <v>34233</v>
      </c>
      <c r="S7890" t="s">
        <v>32628</v>
      </c>
      <c r="T7890" t="s">
        <v>34349</v>
      </c>
      <c r="U7890" t="s">
        <v>33319</v>
      </c>
      <c r="V7890" t="s">
        <v>33320</v>
      </c>
      <c r="W7890">
        <v>246</v>
      </c>
      <c r="X7890">
        <v>2</v>
      </c>
      <c r="AA7890">
        <v>7.5</v>
      </c>
      <c r="AB7890">
        <v>25</v>
      </c>
      <c r="AC7890">
        <v>1</v>
      </c>
      <c r="AD7890" t="str">
        <f t="shared" si="1229"/>
        <v/>
      </c>
      <c r="AE7890" t="str">
        <f t="shared" si="1228"/>
        <v/>
      </c>
      <c r="AF7890" t="str">
        <f t="shared" si="1227"/>
        <v/>
      </c>
      <c r="AG7890">
        <f t="shared" si="1226"/>
        <v>1</v>
      </c>
      <c r="AH7890">
        <f t="shared" si="1224"/>
        <v>2.8</v>
      </c>
      <c r="AI7890">
        <v>0.14499999999999999</v>
      </c>
      <c r="AJ7890">
        <f t="shared" si="1222"/>
        <v>0.40599999999999997</v>
      </c>
      <c r="AK7890" t="str">
        <f t="shared" si="1225"/>
        <v/>
      </c>
      <c r="AL7890" t="str">
        <f t="shared" si="1223"/>
        <v/>
      </c>
      <c r="AM7890" t="s">
        <v>34052</v>
      </c>
    </row>
    <row r="7891" spans="1:39" x14ac:dyDescent="0.2">
      <c r="A7891" t="s">
        <v>6771</v>
      </c>
      <c r="B7891" t="s">
        <v>52</v>
      </c>
      <c r="C7891" t="s">
        <v>6772</v>
      </c>
      <c r="D7891" s="1">
        <v>36140</v>
      </c>
      <c r="E7891" s="1">
        <v>43456</v>
      </c>
      <c r="F7891" t="s">
        <v>19</v>
      </c>
      <c r="I7891">
        <v>100</v>
      </c>
      <c r="J7891">
        <v>0</v>
      </c>
      <c r="K7891">
        <v>0</v>
      </c>
      <c r="L7891">
        <v>1004</v>
      </c>
      <c r="M7891">
        <v>1004</v>
      </c>
      <c r="N7891" t="s">
        <v>20</v>
      </c>
      <c r="O7891" t="s">
        <v>6773</v>
      </c>
      <c r="P7891" t="s">
        <v>28</v>
      </c>
      <c r="Q7891" t="s">
        <v>34233</v>
      </c>
      <c r="R7891" t="s">
        <v>34233</v>
      </c>
      <c r="S7891" t="s">
        <v>33846</v>
      </c>
      <c r="T7891" t="s">
        <v>34365</v>
      </c>
      <c r="U7891" t="s">
        <v>33319</v>
      </c>
      <c r="V7891" t="s">
        <v>33320</v>
      </c>
      <c r="W7891">
        <v>251</v>
      </c>
      <c r="X7891">
        <v>2</v>
      </c>
      <c r="AA7891">
        <v>7.5</v>
      </c>
      <c r="AB7891">
        <v>25</v>
      </c>
      <c r="AC7891">
        <v>1</v>
      </c>
      <c r="AD7891" t="str">
        <f t="shared" si="1229"/>
        <v/>
      </c>
      <c r="AE7891" t="str">
        <f t="shared" si="1228"/>
        <v/>
      </c>
      <c r="AF7891" t="str">
        <f t="shared" si="1227"/>
        <v/>
      </c>
      <c r="AG7891">
        <f t="shared" si="1226"/>
        <v>1</v>
      </c>
      <c r="AH7891">
        <f t="shared" si="1224"/>
        <v>2.8</v>
      </c>
      <c r="AI7891">
        <v>0.14499999999999999</v>
      </c>
      <c r="AJ7891">
        <f t="shared" si="1222"/>
        <v>0.40599999999999997</v>
      </c>
      <c r="AK7891" t="str">
        <f t="shared" si="1225"/>
        <v/>
      </c>
      <c r="AL7891" t="str">
        <f t="shared" si="1223"/>
        <v/>
      </c>
      <c r="AM7891" t="s">
        <v>34052</v>
      </c>
    </row>
    <row r="7892" spans="1:39" x14ac:dyDescent="0.2">
      <c r="A7892" t="s">
        <v>10703</v>
      </c>
      <c r="B7892" t="s">
        <v>52</v>
      </c>
      <c r="C7892" t="s">
        <v>10704</v>
      </c>
      <c r="D7892" s="1">
        <v>36465</v>
      </c>
      <c r="E7892" s="1">
        <v>43456</v>
      </c>
      <c r="F7892" t="s">
        <v>19</v>
      </c>
      <c r="I7892">
        <v>100</v>
      </c>
      <c r="J7892">
        <v>0</v>
      </c>
      <c r="K7892">
        <v>0</v>
      </c>
      <c r="L7892">
        <v>1346</v>
      </c>
      <c r="M7892">
        <v>1346</v>
      </c>
      <c r="N7892" t="s">
        <v>20</v>
      </c>
      <c r="O7892" t="s">
        <v>10705</v>
      </c>
      <c r="P7892" t="s">
        <v>28</v>
      </c>
      <c r="Q7892" t="s">
        <v>34233</v>
      </c>
      <c r="R7892" t="s">
        <v>34233</v>
      </c>
      <c r="S7892" t="s">
        <v>33800</v>
      </c>
      <c r="T7892" t="s">
        <v>34357</v>
      </c>
      <c r="U7892" t="s">
        <v>32634</v>
      </c>
      <c r="V7892" t="s">
        <v>35042</v>
      </c>
      <c r="X7892">
        <v>2</v>
      </c>
      <c r="Y7892" t="s">
        <v>32661</v>
      </c>
      <c r="AA7892">
        <v>9</v>
      </c>
      <c r="AB7892">
        <v>25</v>
      </c>
      <c r="AC7892">
        <v>1</v>
      </c>
      <c r="AD7892" t="str">
        <f t="shared" si="1229"/>
        <v/>
      </c>
      <c r="AE7892" t="str">
        <f t="shared" si="1228"/>
        <v/>
      </c>
      <c r="AF7892" t="str">
        <f t="shared" si="1227"/>
        <v/>
      </c>
      <c r="AG7892">
        <f t="shared" si="1226"/>
        <v>1</v>
      </c>
      <c r="AH7892">
        <f t="shared" si="1224"/>
        <v>2.8</v>
      </c>
      <c r="AI7892">
        <v>0.14499999999999999</v>
      </c>
      <c r="AJ7892">
        <f t="shared" si="1222"/>
        <v>0.40599999999999997</v>
      </c>
      <c r="AK7892" t="str">
        <f t="shared" si="1225"/>
        <v/>
      </c>
      <c r="AL7892" t="str">
        <f t="shared" si="1223"/>
        <v/>
      </c>
    </row>
    <row r="7893" spans="1:39" x14ac:dyDescent="0.2">
      <c r="A7893" t="s">
        <v>29356</v>
      </c>
      <c r="B7893" t="s">
        <v>52</v>
      </c>
      <c r="C7893" t="s">
        <v>29357</v>
      </c>
      <c r="D7893" s="1">
        <v>43521</v>
      </c>
      <c r="E7893" s="1">
        <v>44546</v>
      </c>
      <c r="F7893" t="s">
        <v>19</v>
      </c>
      <c r="I7893">
        <v>100</v>
      </c>
      <c r="J7893">
        <v>0</v>
      </c>
      <c r="K7893">
        <v>0</v>
      </c>
      <c r="L7893">
        <v>1540</v>
      </c>
      <c r="M7893">
        <v>1540</v>
      </c>
      <c r="N7893" t="s">
        <v>20</v>
      </c>
      <c r="O7893" t="s">
        <v>29358</v>
      </c>
      <c r="P7893" t="s">
        <v>28</v>
      </c>
      <c r="Q7893" t="s">
        <v>34256</v>
      </c>
      <c r="R7893" t="s">
        <v>33783</v>
      </c>
      <c r="S7893" t="s">
        <v>33942</v>
      </c>
      <c r="T7893" t="s">
        <v>34233</v>
      </c>
      <c r="U7893" t="s">
        <v>32634</v>
      </c>
      <c r="V7893" t="s">
        <v>33382</v>
      </c>
      <c r="W7893">
        <v>300</v>
      </c>
      <c r="X7893">
        <v>2</v>
      </c>
      <c r="Y7893" t="s">
        <v>32661</v>
      </c>
      <c r="Z7893">
        <v>600</v>
      </c>
      <c r="AA7893">
        <v>8.5</v>
      </c>
      <c r="AC7893">
        <v>1</v>
      </c>
      <c r="AD7893" t="str">
        <f t="shared" si="1229"/>
        <v/>
      </c>
      <c r="AE7893">
        <f t="shared" si="1228"/>
        <v>1</v>
      </c>
      <c r="AF7893" t="str">
        <f t="shared" si="1227"/>
        <v/>
      </c>
      <c r="AG7893" t="str">
        <f t="shared" si="1226"/>
        <v/>
      </c>
      <c r="AH7893" t="str">
        <f t="shared" si="1224"/>
        <v/>
      </c>
      <c r="AI7893">
        <v>0.14499999999999999</v>
      </c>
      <c r="AJ7893" t="str">
        <f t="shared" si="1222"/>
        <v/>
      </c>
      <c r="AK7893">
        <f t="shared" si="1225"/>
        <v>2.8</v>
      </c>
      <c r="AL7893">
        <f t="shared" si="1223"/>
        <v>0.40599999999999997</v>
      </c>
    </row>
    <row r="7894" spans="1:39" x14ac:dyDescent="0.2">
      <c r="A7894" t="s">
        <v>5809</v>
      </c>
      <c r="B7894" t="s">
        <v>52</v>
      </c>
      <c r="C7894" t="s">
        <v>5810</v>
      </c>
      <c r="D7894" s="1">
        <v>36140</v>
      </c>
      <c r="E7894" s="1">
        <v>43456</v>
      </c>
      <c r="F7894" t="s">
        <v>19</v>
      </c>
      <c r="I7894">
        <v>100</v>
      </c>
      <c r="J7894">
        <v>0</v>
      </c>
      <c r="K7894">
        <v>0</v>
      </c>
      <c r="L7894">
        <v>987</v>
      </c>
      <c r="M7894">
        <v>987</v>
      </c>
      <c r="N7894" t="s">
        <v>20</v>
      </c>
      <c r="O7894" t="s">
        <v>5811</v>
      </c>
      <c r="P7894" t="s">
        <v>28</v>
      </c>
      <c r="Q7894" t="s">
        <v>34233</v>
      </c>
      <c r="R7894" t="s">
        <v>34233</v>
      </c>
      <c r="S7894" t="s">
        <v>33797</v>
      </c>
      <c r="T7894" t="s">
        <v>34357</v>
      </c>
      <c r="U7894" t="s">
        <v>33319</v>
      </c>
      <c r="V7894" t="s">
        <v>33320</v>
      </c>
      <c r="W7894">
        <v>247</v>
      </c>
      <c r="X7894">
        <v>2</v>
      </c>
      <c r="AA7894">
        <v>7.5</v>
      </c>
      <c r="AB7894">
        <v>25</v>
      </c>
      <c r="AC7894">
        <v>1</v>
      </c>
      <c r="AD7894" t="str">
        <f t="shared" si="1229"/>
        <v/>
      </c>
      <c r="AE7894" t="str">
        <f t="shared" si="1228"/>
        <v/>
      </c>
      <c r="AF7894" t="str">
        <f t="shared" si="1227"/>
        <v/>
      </c>
      <c r="AG7894">
        <f t="shared" si="1226"/>
        <v>1</v>
      </c>
      <c r="AH7894">
        <f t="shared" si="1224"/>
        <v>2.8</v>
      </c>
      <c r="AI7894">
        <v>0.14499999999999999</v>
      </c>
      <c r="AJ7894">
        <f t="shared" si="1222"/>
        <v>0.40599999999999997</v>
      </c>
      <c r="AK7894" t="str">
        <f t="shared" si="1225"/>
        <v/>
      </c>
      <c r="AL7894" t="str">
        <f t="shared" si="1223"/>
        <v/>
      </c>
      <c r="AM7894" t="s">
        <v>34052</v>
      </c>
    </row>
    <row r="7895" spans="1:39" x14ac:dyDescent="0.2">
      <c r="A7895" t="s">
        <v>10700</v>
      </c>
      <c r="B7895" t="s">
        <v>52</v>
      </c>
      <c r="C7895" t="s">
        <v>10701</v>
      </c>
      <c r="D7895" s="1">
        <v>36465</v>
      </c>
      <c r="E7895" s="1">
        <v>43456</v>
      </c>
      <c r="F7895" t="s">
        <v>19</v>
      </c>
      <c r="I7895">
        <v>100</v>
      </c>
      <c r="J7895">
        <v>0</v>
      </c>
      <c r="K7895">
        <v>0</v>
      </c>
      <c r="L7895">
        <v>1154</v>
      </c>
      <c r="M7895">
        <v>1154</v>
      </c>
      <c r="N7895" t="s">
        <v>20</v>
      </c>
      <c r="O7895" t="s">
        <v>10702</v>
      </c>
      <c r="P7895" t="s">
        <v>28</v>
      </c>
      <c r="Q7895" t="s">
        <v>34233</v>
      </c>
      <c r="R7895" t="s">
        <v>34233</v>
      </c>
      <c r="S7895" t="s">
        <v>33797</v>
      </c>
      <c r="T7895" t="s">
        <v>34357</v>
      </c>
      <c r="U7895" t="s">
        <v>32634</v>
      </c>
      <c r="V7895" t="s">
        <v>35042</v>
      </c>
      <c r="X7895">
        <v>2</v>
      </c>
      <c r="Y7895" t="s">
        <v>32661</v>
      </c>
      <c r="AA7895">
        <v>9</v>
      </c>
      <c r="AB7895">
        <v>25</v>
      </c>
      <c r="AC7895">
        <v>1</v>
      </c>
      <c r="AD7895" t="str">
        <f t="shared" si="1229"/>
        <v/>
      </c>
      <c r="AE7895" t="str">
        <f t="shared" si="1228"/>
        <v/>
      </c>
      <c r="AF7895" t="str">
        <f t="shared" si="1227"/>
        <v/>
      </c>
      <c r="AG7895">
        <f t="shared" si="1226"/>
        <v>1</v>
      </c>
      <c r="AH7895">
        <f t="shared" si="1224"/>
        <v>2.8</v>
      </c>
      <c r="AI7895">
        <v>0.14499999999999999</v>
      </c>
      <c r="AJ7895">
        <f t="shared" si="1222"/>
        <v>0.40599999999999997</v>
      </c>
      <c r="AK7895" t="str">
        <f t="shared" si="1225"/>
        <v/>
      </c>
      <c r="AL7895" t="str">
        <f t="shared" si="1223"/>
        <v/>
      </c>
    </row>
    <row r="7896" spans="1:39" x14ac:dyDescent="0.2">
      <c r="A7896" t="s">
        <v>14796</v>
      </c>
      <c r="B7896" t="s">
        <v>52</v>
      </c>
      <c r="C7896" t="s">
        <v>14797</v>
      </c>
      <c r="D7896" s="1">
        <v>37341</v>
      </c>
      <c r="E7896" s="1">
        <v>43456</v>
      </c>
      <c r="F7896" t="s">
        <v>19</v>
      </c>
      <c r="I7896">
        <v>100</v>
      </c>
      <c r="J7896">
        <v>0</v>
      </c>
      <c r="K7896">
        <v>0</v>
      </c>
      <c r="L7896">
        <v>1004</v>
      </c>
      <c r="M7896">
        <v>1004</v>
      </c>
      <c r="N7896" t="s">
        <v>20</v>
      </c>
      <c r="O7896" t="s">
        <v>14798</v>
      </c>
      <c r="P7896" t="s">
        <v>28</v>
      </c>
      <c r="Q7896" t="s">
        <v>34233</v>
      </c>
      <c r="R7896" t="s">
        <v>34233</v>
      </c>
      <c r="S7896" t="s">
        <v>33800</v>
      </c>
      <c r="T7896" t="s">
        <v>34357</v>
      </c>
      <c r="U7896" t="s">
        <v>33319</v>
      </c>
      <c r="V7896" t="s">
        <v>33320</v>
      </c>
      <c r="W7896">
        <v>251</v>
      </c>
      <c r="X7896">
        <v>2</v>
      </c>
      <c r="AA7896">
        <v>7.5</v>
      </c>
      <c r="AB7896">
        <v>25</v>
      </c>
      <c r="AC7896">
        <v>1</v>
      </c>
      <c r="AD7896" t="str">
        <f t="shared" si="1229"/>
        <v/>
      </c>
      <c r="AE7896" t="str">
        <f t="shared" si="1228"/>
        <v/>
      </c>
      <c r="AF7896" t="str">
        <f t="shared" si="1227"/>
        <v/>
      </c>
      <c r="AG7896">
        <f t="shared" si="1226"/>
        <v>1</v>
      </c>
      <c r="AH7896">
        <f t="shared" si="1224"/>
        <v>2.8</v>
      </c>
      <c r="AI7896">
        <v>0.14499999999999999</v>
      </c>
      <c r="AJ7896">
        <f t="shared" si="1222"/>
        <v>0.40599999999999997</v>
      </c>
      <c r="AK7896" t="str">
        <f t="shared" si="1225"/>
        <v/>
      </c>
      <c r="AL7896" t="str">
        <f t="shared" si="1223"/>
        <v/>
      </c>
      <c r="AM7896" t="s">
        <v>34052</v>
      </c>
    </row>
    <row r="7897" spans="1:39" x14ac:dyDescent="0.2">
      <c r="A7897" t="s">
        <v>10750</v>
      </c>
      <c r="B7897" t="s">
        <v>52</v>
      </c>
      <c r="C7897" t="s">
        <v>10751</v>
      </c>
      <c r="D7897" s="1">
        <v>36480</v>
      </c>
      <c r="E7897" s="1">
        <v>43456</v>
      </c>
      <c r="F7897" t="s">
        <v>19</v>
      </c>
      <c r="I7897">
        <v>100</v>
      </c>
      <c r="J7897">
        <v>0</v>
      </c>
      <c r="K7897">
        <v>0</v>
      </c>
      <c r="L7897">
        <v>1118</v>
      </c>
      <c r="M7897">
        <v>1118</v>
      </c>
      <c r="N7897" t="s">
        <v>20</v>
      </c>
      <c r="O7897" t="s">
        <v>10752</v>
      </c>
      <c r="P7897" t="s">
        <v>28</v>
      </c>
      <c r="Q7897" t="s">
        <v>32794</v>
      </c>
      <c r="R7897" t="s">
        <v>33782</v>
      </c>
      <c r="S7897" t="s">
        <v>33800</v>
      </c>
      <c r="T7897" t="s">
        <v>34365</v>
      </c>
      <c r="U7897" t="s">
        <v>32634</v>
      </c>
      <c r="V7897" t="s">
        <v>35042</v>
      </c>
      <c r="X7897">
        <v>2</v>
      </c>
      <c r="Y7897" t="s">
        <v>32661</v>
      </c>
      <c r="AA7897">
        <v>9</v>
      </c>
      <c r="AB7897">
        <v>25</v>
      </c>
      <c r="AC7897">
        <v>1</v>
      </c>
      <c r="AD7897" t="str">
        <f t="shared" si="1229"/>
        <v/>
      </c>
      <c r="AE7897" t="str">
        <f t="shared" si="1228"/>
        <v/>
      </c>
      <c r="AF7897" t="str">
        <f t="shared" si="1227"/>
        <v/>
      </c>
      <c r="AG7897">
        <f t="shared" si="1226"/>
        <v>1</v>
      </c>
      <c r="AH7897">
        <f t="shared" si="1224"/>
        <v>2.8</v>
      </c>
      <c r="AI7897">
        <v>0.14499999999999999</v>
      </c>
      <c r="AJ7897">
        <f t="shared" si="1222"/>
        <v>0.40599999999999997</v>
      </c>
      <c r="AK7897" t="str">
        <f t="shared" si="1225"/>
        <v/>
      </c>
      <c r="AL7897" t="str">
        <f t="shared" si="1223"/>
        <v/>
      </c>
    </row>
    <row r="7898" spans="1:39" x14ac:dyDescent="0.2">
      <c r="A7898" t="s">
        <v>13675</v>
      </c>
      <c r="B7898" t="s">
        <v>52</v>
      </c>
      <c r="C7898" t="s">
        <v>13676</v>
      </c>
      <c r="D7898" s="1">
        <v>37019</v>
      </c>
      <c r="E7898" s="1">
        <v>43456</v>
      </c>
      <c r="F7898" t="s">
        <v>19</v>
      </c>
      <c r="I7898">
        <v>100</v>
      </c>
      <c r="J7898">
        <v>0</v>
      </c>
      <c r="K7898">
        <v>0</v>
      </c>
      <c r="L7898">
        <v>1002</v>
      </c>
      <c r="M7898">
        <v>1002</v>
      </c>
      <c r="N7898" t="s">
        <v>20</v>
      </c>
      <c r="O7898" t="s">
        <v>13677</v>
      </c>
      <c r="P7898" t="s">
        <v>28</v>
      </c>
      <c r="Q7898" t="s">
        <v>34233</v>
      </c>
      <c r="R7898" t="s">
        <v>34233</v>
      </c>
      <c r="S7898" t="s">
        <v>32628</v>
      </c>
      <c r="T7898" t="s">
        <v>34365</v>
      </c>
      <c r="U7898" t="s">
        <v>33319</v>
      </c>
      <c r="V7898" t="s">
        <v>33320</v>
      </c>
      <c r="W7898">
        <v>250</v>
      </c>
      <c r="X7898">
        <v>2</v>
      </c>
      <c r="AA7898">
        <v>7.5</v>
      </c>
      <c r="AB7898">
        <v>25</v>
      </c>
      <c r="AC7898">
        <v>1</v>
      </c>
      <c r="AD7898" t="str">
        <f t="shared" si="1229"/>
        <v/>
      </c>
      <c r="AE7898" t="str">
        <f t="shared" si="1228"/>
        <v/>
      </c>
      <c r="AF7898" t="str">
        <f t="shared" si="1227"/>
        <v/>
      </c>
      <c r="AG7898">
        <f t="shared" si="1226"/>
        <v>1</v>
      </c>
      <c r="AH7898">
        <f t="shared" si="1224"/>
        <v>2.8</v>
      </c>
      <c r="AI7898">
        <v>0.14499999999999999</v>
      </c>
      <c r="AJ7898">
        <f t="shared" si="1222"/>
        <v>0.40599999999999997</v>
      </c>
      <c r="AK7898" t="str">
        <f t="shared" si="1225"/>
        <v/>
      </c>
      <c r="AL7898" t="str">
        <f t="shared" si="1223"/>
        <v/>
      </c>
      <c r="AM7898" t="s">
        <v>34052</v>
      </c>
    </row>
    <row r="7899" spans="1:39" x14ac:dyDescent="0.2">
      <c r="A7899" t="s">
        <v>10685</v>
      </c>
      <c r="B7899" t="s">
        <v>52</v>
      </c>
      <c r="C7899" t="s">
        <v>10686</v>
      </c>
      <c r="D7899" s="1">
        <v>36465</v>
      </c>
      <c r="E7899" s="1">
        <v>43456</v>
      </c>
      <c r="F7899" t="s">
        <v>19</v>
      </c>
      <c r="I7899">
        <v>100</v>
      </c>
      <c r="J7899">
        <v>0</v>
      </c>
      <c r="K7899">
        <v>0</v>
      </c>
      <c r="L7899">
        <v>1110</v>
      </c>
      <c r="M7899">
        <v>1110</v>
      </c>
      <c r="N7899" t="s">
        <v>20</v>
      </c>
      <c r="O7899" t="s">
        <v>10687</v>
      </c>
      <c r="P7899" t="s">
        <v>28</v>
      </c>
      <c r="Q7899" t="s">
        <v>34233</v>
      </c>
      <c r="R7899" t="s">
        <v>34233</v>
      </c>
      <c r="S7899" t="s">
        <v>33801</v>
      </c>
      <c r="T7899" t="s">
        <v>34365</v>
      </c>
      <c r="U7899" t="s">
        <v>32634</v>
      </c>
      <c r="V7899" t="s">
        <v>35042</v>
      </c>
      <c r="X7899">
        <v>2</v>
      </c>
      <c r="Y7899" t="s">
        <v>32661</v>
      </c>
      <c r="AA7899">
        <v>9</v>
      </c>
      <c r="AB7899">
        <v>25</v>
      </c>
      <c r="AC7899">
        <v>1</v>
      </c>
      <c r="AD7899" t="str">
        <f t="shared" si="1229"/>
        <v/>
      </c>
      <c r="AE7899" t="str">
        <f t="shared" si="1228"/>
        <v/>
      </c>
      <c r="AF7899" t="str">
        <f t="shared" si="1227"/>
        <v/>
      </c>
      <c r="AG7899">
        <f t="shared" si="1226"/>
        <v>1</v>
      </c>
      <c r="AH7899">
        <f t="shared" si="1224"/>
        <v>2.8</v>
      </c>
      <c r="AI7899">
        <v>0.14499999999999999</v>
      </c>
      <c r="AJ7899">
        <f t="shared" si="1222"/>
        <v>0.40599999999999997</v>
      </c>
      <c r="AK7899" t="str">
        <f t="shared" si="1225"/>
        <v/>
      </c>
      <c r="AL7899" t="str">
        <f t="shared" si="1223"/>
        <v/>
      </c>
    </row>
    <row r="7900" spans="1:39" x14ac:dyDescent="0.2">
      <c r="A7900" t="s">
        <v>5806</v>
      </c>
      <c r="B7900" t="s">
        <v>52</v>
      </c>
      <c r="C7900" t="s">
        <v>5807</v>
      </c>
      <c r="D7900" s="1">
        <v>36140</v>
      </c>
      <c r="E7900" s="1">
        <v>43456</v>
      </c>
      <c r="F7900" t="s">
        <v>19</v>
      </c>
      <c r="I7900">
        <v>100</v>
      </c>
      <c r="J7900">
        <v>0</v>
      </c>
      <c r="K7900">
        <v>0</v>
      </c>
      <c r="L7900">
        <v>998</v>
      </c>
      <c r="M7900">
        <v>998</v>
      </c>
      <c r="N7900" t="s">
        <v>20</v>
      </c>
      <c r="O7900" t="s">
        <v>5808</v>
      </c>
      <c r="P7900" t="s">
        <v>28</v>
      </c>
      <c r="Q7900" t="s">
        <v>34233</v>
      </c>
      <c r="R7900" t="s">
        <v>34233</v>
      </c>
      <c r="S7900" t="s">
        <v>33801</v>
      </c>
      <c r="T7900" t="s">
        <v>34365</v>
      </c>
      <c r="U7900" t="s">
        <v>33319</v>
      </c>
      <c r="V7900" t="s">
        <v>33320</v>
      </c>
      <c r="W7900">
        <v>250</v>
      </c>
      <c r="X7900">
        <v>2</v>
      </c>
      <c r="AA7900">
        <v>7.5</v>
      </c>
      <c r="AB7900">
        <v>25</v>
      </c>
      <c r="AC7900">
        <v>1</v>
      </c>
      <c r="AD7900" t="str">
        <f t="shared" si="1229"/>
        <v/>
      </c>
      <c r="AE7900" t="str">
        <f t="shared" si="1228"/>
        <v/>
      </c>
      <c r="AF7900" t="str">
        <f t="shared" si="1227"/>
        <v/>
      </c>
      <c r="AG7900">
        <f t="shared" si="1226"/>
        <v>1</v>
      </c>
      <c r="AH7900">
        <f t="shared" si="1224"/>
        <v>2.8</v>
      </c>
      <c r="AI7900">
        <v>0.14499999999999999</v>
      </c>
      <c r="AJ7900">
        <f t="shared" si="1222"/>
        <v>0.40599999999999997</v>
      </c>
      <c r="AK7900" t="str">
        <f t="shared" si="1225"/>
        <v/>
      </c>
      <c r="AL7900" t="str">
        <f t="shared" si="1223"/>
        <v/>
      </c>
      <c r="AM7900" t="s">
        <v>34052</v>
      </c>
    </row>
    <row r="7901" spans="1:39" x14ac:dyDescent="0.2">
      <c r="A7901" t="s">
        <v>10879</v>
      </c>
      <c r="B7901" t="s">
        <v>52</v>
      </c>
      <c r="C7901" t="s">
        <v>10880</v>
      </c>
      <c r="D7901" s="1">
        <v>36465</v>
      </c>
      <c r="E7901" s="1">
        <v>43456</v>
      </c>
      <c r="F7901" t="s">
        <v>19</v>
      </c>
      <c r="I7901">
        <v>100</v>
      </c>
      <c r="J7901">
        <v>0</v>
      </c>
      <c r="K7901">
        <v>0</v>
      </c>
      <c r="L7901">
        <v>1111</v>
      </c>
      <c r="M7901">
        <v>1111</v>
      </c>
      <c r="N7901" t="s">
        <v>20</v>
      </c>
      <c r="O7901" t="s">
        <v>10881</v>
      </c>
      <c r="P7901" t="s">
        <v>28</v>
      </c>
      <c r="Q7901" t="s">
        <v>34233</v>
      </c>
      <c r="R7901" t="s">
        <v>34233</v>
      </c>
      <c r="S7901" t="s">
        <v>33797</v>
      </c>
      <c r="T7901" t="s">
        <v>34354</v>
      </c>
      <c r="U7901" t="s">
        <v>32634</v>
      </c>
      <c r="V7901" t="s">
        <v>35042</v>
      </c>
      <c r="X7901">
        <v>2</v>
      </c>
      <c r="Y7901" t="s">
        <v>32661</v>
      </c>
      <c r="AA7901">
        <v>9</v>
      </c>
      <c r="AB7901">
        <v>25</v>
      </c>
      <c r="AC7901">
        <v>1</v>
      </c>
      <c r="AD7901" t="str">
        <f t="shared" si="1229"/>
        <v/>
      </c>
      <c r="AE7901" t="str">
        <f t="shared" si="1228"/>
        <v/>
      </c>
      <c r="AF7901" t="str">
        <f t="shared" si="1227"/>
        <v/>
      </c>
      <c r="AG7901">
        <f t="shared" si="1226"/>
        <v>1</v>
      </c>
      <c r="AH7901">
        <f t="shared" si="1224"/>
        <v>2.8</v>
      </c>
      <c r="AI7901">
        <v>0.14499999999999999</v>
      </c>
      <c r="AJ7901">
        <f t="shared" si="1222"/>
        <v>0.40599999999999997</v>
      </c>
      <c r="AK7901" t="str">
        <f t="shared" si="1225"/>
        <v/>
      </c>
      <c r="AL7901" t="str">
        <f t="shared" si="1223"/>
        <v/>
      </c>
    </row>
    <row r="7902" spans="1:39" x14ac:dyDescent="0.2">
      <c r="A7902" t="s">
        <v>7342</v>
      </c>
      <c r="B7902" t="s">
        <v>52</v>
      </c>
      <c r="C7902" t="s">
        <v>7343</v>
      </c>
      <c r="D7902" s="1">
        <v>36209</v>
      </c>
      <c r="E7902" s="1">
        <v>43456</v>
      </c>
      <c r="F7902" t="s">
        <v>19</v>
      </c>
      <c r="I7902">
        <v>100</v>
      </c>
      <c r="J7902">
        <v>0</v>
      </c>
      <c r="K7902">
        <v>0</v>
      </c>
      <c r="L7902">
        <v>1261</v>
      </c>
      <c r="M7902">
        <v>1261</v>
      </c>
      <c r="N7902" t="s">
        <v>20</v>
      </c>
      <c r="O7902" t="s">
        <v>7344</v>
      </c>
      <c r="P7902" t="s">
        <v>28</v>
      </c>
      <c r="Q7902" t="s">
        <v>34233</v>
      </c>
      <c r="R7902" t="s">
        <v>34233</v>
      </c>
      <c r="S7902" t="s">
        <v>32628</v>
      </c>
      <c r="T7902" t="s">
        <v>34357</v>
      </c>
      <c r="U7902" t="s">
        <v>33319</v>
      </c>
      <c r="V7902" t="s">
        <v>33320</v>
      </c>
      <c r="W7902">
        <v>312</v>
      </c>
      <c r="X7902">
        <v>2</v>
      </c>
      <c r="AA7902">
        <v>7.5</v>
      </c>
      <c r="AB7902">
        <v>25</v>
      </c>
      <c r="AC7902">
        <v>1</v>
      </c>
      <c r="AD7902" t="str">
        <f t="shared" si="1229"/>
        <v/>
      </c>
      <c r="AE7902" t="str">
        <f t="shared" si="1228"/>
        <v/>
      </c>
      <c r="AF7902" t="str">
        <f t="shared" si="1227"/>
        <v/>
      </c>
      <c r="AG7902">
        <f t="shared" si="1226"/>
        <v>1</v>
      </c>
      <c r="AH7902">
        <f t="shared" si="1224"/>
        <v>2.8</v>
      </c>
      <c r="AI7902">
        <v>0.14499999999999999</v>
      </c>
      <c r="AJ7902">
        <f t="shared" si="1222"/>
        <v>0.40599999999999997</v>
      </c>
      <c r="AK7902" t="str">
        <f t="shared" si="1225"/>
        <v/>
      </c>
      <c r="AL7902" t="str">
        <f t="shared" si="1223"/>
        <v/>
      </c>
      <c r="AM7902" t="s">
        <v>34052</v>
      </c>
    </row>
    <row r="7903" spans="1:39" x14ac:dyDescent="0.2">
      <c r="A7903" t="s">
        <v>29359</v>
      </c>
      <c r="B7903" t="s">
        <v>52</v>
      </c>
      <c r="C7903" t="s">
        <v>29360</v>
      </c>
      <c r="D7903" s="1">
        <v>43521</v>
      </c>
      <c r="E7903" s="1">
        <v>44546</v>
      </c>
      <c r="F7903" t="s">
        <v>19</v>
      </c>
      <c r="I7903">
        <v>100</v>
      </c>
      <c r="J7903">
        <v>0</v>
      </c>
      <c r="K7903">
        <v>0</v>
      </c>
      <c r="L7903">
        <v>1513</v>
      </c>
      <c r="M7903">
        <v>1513</v>
      </c>
      <c r="N7903" t="s">
        <v>20</v>
      </c>
      <c r="O7903" t="s">
        <v>29361</v>
      </c>
      <c r="P7903" t="s">
        <v>28</v>
      </c>
      <c r="Q7903" t="s">
        <v>34256</v>
      </c>
      <c r="R7903" t="s">
        <v>33783</v>
      </c>
      <c r="S7903" t="s">
        <v>33942</v>
      </c>
      <c r="T7903" t="s">
        <v>34233</v>
      </c>
      <c r="U7903" t="s">
        <v>32634</v>
      </c>
      <c r="V7903" t="s">
        <v>33382</v>
      </c>
      <c r="W7903">
        <v>300</v>
      </c>
      <c r="X7903">
        <v>2</v>
      </c>
      <c r="Y7903" t="s">
        <v>32661</v>
      </c>
      <c r="Z7903">
        <v>600</v>
      </c>
      <c r="AA7903">
        <v>8.5</v>
      </c>
      <c r="AC7903">
        <v>1</v>
      </c>
      <c r="AD7903" t="str">
        <f t="shared" si="1229"/>
        <v/>
      </c>
      <c r="AE7903">
        <f t="shared" si="1228"/>
        <v>1</v>
      </c>
      <c r="AF7903" t="str">
        <f t="shared" si="1227"/>
        <v/>
      </c>
      <c r="AG7903" t="str">
        <f t="shared" si="1226"/>
        <v/>
      </c>
      <c r="AH7903" t="str">
        <f t="shared" si="1224"/>
        <v/>
      </c>
      <c r="AI7903">
        <v>0.14499999999999999</v>
      </c>
      <c r="AJ7903" t="str">
        <f t="shared" si="1222"/>
        <v/>
      </c>
      <c r="AK7903">
        <f t="shared" si="1225"/>
        <v>2.8</v>
      </c>
      <c r="AL7903">
        <f t="shared" si="1223"/>
        <v>0.40599999999999997</v>
      </c>
    </row>
    <row r="7904" spans="1:39" x14ac:dyDescent="0.2">
      <c r="A7904" t="s">
        <v>27436</v>
      </c>
      <c r="B7904" t="s">
        <v>52</v>
      </c>
      <c r="C7904" t="s">
        <v>27437</v>
      </c>
      <c r="D7904" s="1">
        <v>41949</v>
      </c>
      <c r="E7904" s="1">
        <v>44546</v>
      </c>
      <c r="F7904" t="s">
        <v>26</v>
      </c>
      <c r="I7904">
        <v>100</v>
      </c>
      <c r="J7904">
        <v>0</v>
      </c>
      <c r="K7904">
        <v>0</v>
      </c>
      <c r="L7904">
        <v>4587</v>
      </c>
      <c r="M7904">
        <v>4587</v>
      </c>
      <c r="N7904" t="s">
        <v>20</v>
      </c>
      <c r="O7904" t="s">
        <v>27438</v>
      </c>
      <c r="P7904" t="s">
        <v>44</v>
      </c>
      <c r="Q7904" t="s">
        <v>34233</v>
      </c>
      <c r="R7904" t="s">
        <v>34233</v>
      </c>
      <c r="S7904" t="s">
        <v>34233</v>
      </c>
      <c r="T7904" t="s">
        <v>34233</v>
      </c>
      <c r="AD7904" t="str">
        <f t="shared" si="1229"/>
        <v/>
      </c>
      <c r="AE7904" t="str">
        <f t="shared" si="1228"/>
        <v/>
      </c>
      <c r="AF7904" t="str">
        <f t="shared" si="1227"/>
        <v/>
      </c>
      <c r="AG7904" t="str">
        <f t="shared" si="1226"/>
        <v/>
      </c>
      <c r="AH7904" t="str">
        <f t="shared" si="1224"/>
        <v/>
      </c>
      <c r="AI7904">
        <v>0.14499999999999999</v>
      </c>
      <c r="AJ7904" t="str">
        <f t="shared" si="1222"/>
        <v/>
      </c>
      <c r="AK7904" t="str">
        <f t="shared" si="1225"/>
        <v/>
      </c>
      <c r="AL7904" t="str">
        <f t="shared" si="1223"/>
        <v/>
      </c>
    </row>
    <row r="7905" spans="1:39" x14ac:dyDescent="0.2">
      <c r="A7905" t="s">
        <v>29362</v>
      </c>
      <c r="B7905" t="s">
        <v>52</v>
      </c>
      <c r="C7905" t="s">
        <v>29363</v>
      </c>
      <c r="D7905" s="1">
        <v>43521</v>
      </c>
      <c r="E7905" s="1">
        <v>43521</v>
      </c>
      <c r="F7905" t="s">
        <v>26</v>
      </c>
      <c r="I7905">
        <v>100</v>
      </c>
      <c r="J7905">
        <v>0</v>
      </c>
      <c r="K7905">
        <v>0</v>
      </c>
      <c r="L7905">
        <v>115</v>
      </c>
      <c r="M7905">
        <v>115</v>
      </c>
      <c r="N7905" t="s">
        <v>20</v>
      </c>
      <c r="O7905" t="s">
        <v>29364</v>
      </c>
      <c r="P7905" t="s">
        <v>44</v>
      </c>
      <c r="Q7905" t="s">
        <v>34233</v>
      </c>
      <c r="R7905" t="s">
        <v>34233</v>
      </c>
      <c r="S7905" t="s">
        <v>34233</v>
      </c>
      <c r="T7905" t="s">
        <v>34233</v>
      </c>
      <c r="AD7905" t="str">
        <f t="shared" si="1229"/>
        <v/>
      </c>
      <c r="AE7905" t="str">
        <f t="shared" si="1228"/>
        <v/>
      </c>
      <c r="AF7905" t="str">
        <f t="shared" si="1227"/>
        <v/>
      </c>
      <c r="AG7905" t="str">
        <f t="shared" si="1226"/>
        <v/>
      </c>
      <c r="AH7905" t="str">
        <f t="shared" si="1224"/>
        <v/>
      </c>
      <c r="AI7905">
        <v>0.14499999999999999</v>
      </c>
      <c r="AJ7905" t="str">
        <f t="shared" si="1222"/>
        <v/>
      </c>
      <c r="AK7905" t="str">
        <f t="shared" si="1225"/>
        <v/>
      </c>
      <c r="AL7905" t="str">
        <f t="shared" si="1223"/>
        <v/>
      </c>
    </row>
    <row r="7906" spans="1:39" x14ac:dyDescent="0.2">
      <c r="A7906" t="s">
        <v>13597</v>
      </c>
      <c r="B7906" t="s">
        <v>52</v>
      </c>
      <c r="C7906" t="s">
        <v>13598</v>
      </c>
      <c r="D7906" s="1">
        <v>36950</v>
      </c>
      <c r="E7906" s="1">
        <v>44546</v>
      </c>
      <c r="F7906" t="s">
        <v>19</v>
      </c>
      <c r="I7906">
        <v>100</v>
      </c>
      <c r="J7906">
        <v>0</v>
      </c>
      <c r="K7906">
        <v>0</v>
      </c>
      <c r="L7906">
        <v>799</v>
      </c>
      <c r="M7906">
        <v>799</v>
      </c>
      <c r="N7906" t="s">
        <v>20</v>
      </c>
      <c r="O7906" t="s">
        <v>13599</v>
      </c>
      <c r="P7906" t="s">
        <v>28</v>
      </c>
      <c r="Q7906" t="s">
        <v>34256</v>
      </c>
      <c r="R7906" t="s">
        <v>33783</v>
      </c>
      <c r="S7906" t="s">
        <v>33942</v>
      </c>
      <c r="T7906" t="s">
        <v>34233</v>
      </c>
      <c r="AD7906" t="str">
        <f t="shared" si="1229"/>
        <v/>
      </c>
      <c r="AE7906" s="16">
        <v>1</v>
      </c>
      <c r="AF7906" t="str">
        <f t="shared" si="1227"/>
        <v/>
      </c>
      <c r="AG7906" t="str">
        <f t="shared" si="1226"/>
        <v/>
      </c>
      <c r="AH7906" t="str">
        <f t="shared" si="1224"/>
        <v/>
      </c>
      <c r="AI7906">
        <v>0.14499999999999999</v>
      </c>
      <c r="AJ7906" t="str">
        <f t="shared" si="1222"/>
        <v/>
      </c>
      <c r="AK7906">
        <f t="shared" si="1225"/>
        <v>2.8</v>
      </c>
      <c r="AL7906">
        <f t="shared" si="1223"/>
        <v>0.40599999999999997</v>
      </c>
    </row>
    <row r="7907" spans="1:39" x14ac:dyDescent="0.2">
      <c r="A7907" t="s">
        <v>21589</v>
      </c>
      <c r="B7907" t="s">
        <v>52</v>
      </c>
      <c r="C7907" t="s">
        <v>21590</v>
      </c>
      <c r="D7907" s="1">
        <v>38513</v>
      </c>
      <c r="E7907" s="1">
        <v>44546</v>
      </c>
      <c r="F7907" t="s">
        <v>889</v>
      </c>
      <c r="I7907">
        <v>100</v>
      </c>
      <c r="J7907">
        <v>0</v>
      </c>
      <c r="K7907">
        <v>0</v>
      </c>
      <c r="L7907">
        <v>5001</v>
      </c>
      <c r="M7907">
        <v>5001</v>
      </c>
      <c r="N7907" t="s">
        <v>20</v>
      </c>
      <c r="O7907" t="s">
        <v>21591</v>
      </c>
      <c r="P7907" t="s">
        <v>28</v>
      </c>
      <c r="Q7907" t="s">
        <v>34233</v>
      </c>
      <c r="R7907" t="s">
        <v>34233</v>
      </c>
      <c r="S7907" t="s">
        <v>33942</v>
      </c>
      <c r="T7907" t="s">
        <v>34233</v>
      </c>
      <c r="V7907" t="s">
        <v>33327</v>
      </c>
      <c r="AD7907" t="str">
        <f t="shared" si="1229"/>
        <v/>
      </c>
      <c r="AE7907" t="str">
        <f t="shared" ref="AE7907:AE7938" si="1230">IF((S7907="tühi")*(AC7907&lt;&gt;""),AC7907,"")</f>
        <v/>
      </c>
      <c r="AF7907" t="str">
        <f t="shared" si="1227"/>
        <v/>
      </c>
      <c r="AG7907" t="str">
        <f t="shared" si="1226"/>
        <v/>
      </c>
      <c r="AH7907" t="str">
        <f t="shared" si="1224"/>
        <v/>
      </c>
      <c r="AI7907">
        <v>0.14499999999999999</v>
      </c>
      <c r="AJ7907" t="str">
        <f t="shared" si="1222"/>
        <v/>
      </c>
      <c r="AK7907" t="str">
        <f t="shared" si="1225"/>
        <v/>
      </c>
      <c r="AL7907" t="str">
        <f t="shared" si="1223"/>
        <v/>
      </c>
    </row>
    <row r="7908" spans="1:39" x14ac:dyDescent="0.2">
      <c r="A7908" t="s">
        <v>22249</v>
      </c>
      <c r="B7908" t="s">
        <v>52</v>
      </c>
      <c r="C7908" t="s">
        <v>22250</v>
      </c>
      <c r="D7908" s="1">
        <v>38811</v>
      </c>
      <c r="E7908" s="1">
        <v>43829</v>
      </c>
      <c r="F7908" t="s">
        <v>39</v>
      </c>
      <c r="I7908">
        <v>100</v>
      </c>
      <c r="J7908">
        <v>0</v>
      </c>
      <c r="K7908">
        <v>0</v>
      </c>
      <c r="L7908">
        <v>1137</v>
      </c>
      <c r="M7908">
        <v>1137</v>
      </c>
      <c r="N7908" t="s">
        <v>20</v>
      </c>
      <c r="O7908" t="s">
        <v>22251</v>
      </c>
      <c r="P7908" t="s">
        <v>22</v>
      </c>
      <c r="Q7908" t="s">
        <v>34233</v>
      </c>
      <c r="R7908" t="s">
        <v>34233</v>
      </c>
      <c r="S7908" t="s">
        <v>33942</v>
      </c>
      <c r="T7908" t="s">
        <v>34233</v>
      </c>
      <c r="AD7908" t="str">
        <f t="shared" si="1229"/>
        <v/>
      </c>
      <c r="AE7908" t="str">
        <f t="shared" si="1230"/>
        <v/>
      </c>
      <c r="AF7908" t="str">
        <f t="shared" si="1227"/>
        <v/>
      </c>
      <c r="AG7908" t="str">
        <f t="shared" si="1226"/>
        <v/>
      </c>
      <c r="AH7908" t="str">
        <f t="shared" si="1224"/>
        <v/>
      </c>
      <c r="AI7908">
        <v>0.14499999999999999</v>
      </c>
      <c r="AJ7908" t="str">
        <f t="shared" si="1222"/>
        <v/>
      </c>
      <c r="AK7908" t="str">
        <f t="shared" si="1225"/>
        <v/>
      </c>
      <c r="AL7908" t="str">
        <f t="shared" si="1223"/>
        <v/>
      </c>
    </row>
    <row r="7909" spans="1:39" x14ac:dyDescent="0.2">
      <c r="A7909" t="s">
        <v>9368</v>
      </c>
      <c r="B7909" t="s">
        <v>52</v>
      </c>
      <c r="C7909" t="s">
        <v>9369</v>
      </c>
      <c r="D7909" s="1">
        <v>36301</v>
      </c>
      <c r="E7909" s="1">
        <v>43662</v>
      </c>
      <c r="F7909" t="s">
        <v>474</v>
      </c>
      <c r="I7909">
        <v>100</v>
      </c>
      <c r="J7909">
        <v>0</v>
      </c>
      <c r="K7909">
        <v>0</v>
      </c>
      <c r="L7909">
        <v>7722</v>
      </c>
      <c r="M7909">
        <v>7722</v>
      </c>
      <c r="N7909" t="s">
        <v>20</v>
      </c>
      <c r="O7909" t="s">
        <v>9370</v>
      </c>
      <c r="P7909" t="s">
        <v>28</v>
      </c>
      <c r="Q7909" t="s">
        <v>34233</v>
      </c>
      <c r="R7909" t="s">
        <v>34233</v>
      </c>
      <c r="S7909" t="s">
        <v>32630</v>
      </c>
      <c r="T7909" t="s">
        <v>34644</v>
      </c>
      <c r="AD7909" t="str">
        <f t="shared" si="1229"/>
        <v/>
      </c>
      <c r="AE7909" t="str">
        <f t="shared" si="1230"/>
        <v/>
      </c>
      <c r="AF7909" t="str">
        <f t="shared" si="1227"/>
        <v/>
      </c>
      <c r="AG7909" t="str">
        <f t="shared" ref="AG7909:AG7925" si="1231">IF((S7909&lt;&gt;"tühi")*(AC7909&lt;&gt;""),AC7909,"")</f>
        <v/>
      </c>
      <c r="AH7909" t="str">
        <f t="shared" si="1224"/>
        <v/>
      </c>
      <c r="AI7909">
        <v>0.14499999999999999</v>
      </c>
      <c r="AJ7909" t="str">
        <f t="shared" si="1222"/>
        <v/>
      </c>
      <c r="AK7909" t="str">
        <f t="shared" si="1225"/>
        <v/>
      </c>
      <c r="AL7909" t="str">
        <f t="shared" si="1223"/>
        <v/>
      </c>
    </row>
    <row r="7910" spans="1:39" x14ac:dyDescent="0.2">
      <c r="A7910" t="s">
        <v>25404</v>
      </c>
      <c r="B7910" t="s">
        <v>52</v>
      </c>
      <c r="C7910" t="s">
        <v>25405</v>
      </c>
      <c r="D7910" s="1">
        <v>39864</v>
      </c>
      <c r="E7910" s="1">
        <v>43951</v>
      </c>
      <c r="F7910" t="s">
        <v>26</v>
      </c>
      <c r="I7910">
        <v>100</v>
      </c>
      <c r="J7910">
        <v>0</v>
      </c>
      <c r="K7910">
        <v>0</v>
      </c>
      <c r="L7910">
        <v>8459</v>
      </c>
      <c r="M7910">
        <v>8459</v>
      </c>
      <c r="N7910" t="s">
        <v>20</v>
      </c>
      <c r="O7910" t="s">
        <v>25406</v>
      </c>
      <c r="P7910" t="s">
        <v>44</v>
      </c>
      <c r="Q7910" t="s">
        <v>34233</v>
      </c>
      <c r="R7910" t="s">
        <v>34233</v>
      </c>
      <c r="S7910" t="s">
        <v>34233</v>
      </c>
      <c r="T7910" t="s">
        <v>34233</v>
      </c>
      <c r="AD7910" t="str">
        <f t="shared" si="1229"/>
        <v/>
      </c>
      <c r="AE7910" t="str">
        <f t="shared" si="1230"/>
        <v/>
      </c>
      <c r="AF7910" t="str">
        <f t="shared" si="1227"/>
        <v/>
      </c>
      <c r="AG7910" t="str">
        <f t="shared" si="1231"/>
        <v/>
      </c>
      <c r="AH7910" t="str">
        <f t="shared" si="1224"/>
        <v/>
      </c>
      <c r="AI7910">
        <v>0.14499999999999999</v>
      </c>
      <c r="AJ7910" t="str">
        <f t="shared" ref="AJ7910:AJ7973" si="1232">IF(COUNTBLANK(AH7910),"",AH7910*AI7910)</f>
        <v/>
      </c>
      <c r="AK7910" t="str">
        <f t="shared" si="1225"/>
        <v/>
      </c>
      <c r="AL7910" t="str">
        <f t="shared" si="1223"/>
        <v/>
      </c>
    </row>
    <row r="7911" spans="1:39" x14ac:dyDescent="0.2">
      <c r="A7911" t="s">
        <v>22352</v>
      </c>
      <c r="B7911" t="s">
        <v>52</v>
      </c>
      <c r="C7911" t="s">
        <v>22353</v>
      </c>
      <c r="D7911" s="1">
        <v>38861</v>
      </c>
      <c r="E7911" s="1">
        <v>44546</v>
      </c>
      <c r="F7911" t="s">
        <v>474</v>
      </c>
      <c r="I7911">
        <v>100</v>
      </c>
      <c r="J7911">
        <v>0</v>
      </c>
      <c r="K7911">
        <v>0</v>
      </c>
      <c r="L7911">
        <v>5730</v>
      </c>
      <c r="M7911">
        <v>5730</v>
      </c>
      <c r="N7911" t="s">
        <v>20</v>
      </c>
      <c r="O7911" t="s">
        <v>22354</v>
      </c>
      <c r="P7911" t="s">
        <v>28</v>
      </c>
      <c r="Q7911" t="s">
        <v>34233</v>
      </c>
      <c r="R7911" t="s">
        <v>34233</v>
      </c>
      <c r="S7911" t="s">
        <v>33814</v>
      </c>
      <c r="T7911" t="s">
        <v>34645</v>
      </c>
      <c r="AD7911" t="str">
        <f t="shared" si="1229"/>
        <v/>
      </c>
      <c r="AE7911" t="str">
        <f t="shared" si="1230"/>
        <v/>
      </c>
      <c r="AF7911" t="str">
        <f t="shared" si="1227"/>
        <v/>
      </c>
      <c r="AG7911" t="str">
        <f t="shared" si="1231"/>
        <v/>
      </c>
      <c r="AH7911" t="str">
        <f t="shared" si="1224"/>
        <v/>
      </c>
      <c r="AI7911">
        <v>0.14499999999999999</v>
      </c>
      <c r="AJ7911" t="str">
        <f t="shared" si="1232"/>
        <v/>
      </c>
      <c r="AK7911" t="str">
        <f t="shared" si="1225"/>
        <v/>
      </c>
      <c r="AL7911" t="str">
        <f t="shared" si="1223"/>
        <v/>
      </c>
    </row>
    <row r="7912" spans="1:39" x14ac:dyDescent="0.2">
      <c r="A7912" t="s">
        <v>21646</v>
      </c>
      <c r="B7912" t="s">
        <v>52</v>
      </c>
      <c r="C7912" t="s">
        <v>21647</v>
      </c>
      <c r="D7912" s="1">
        <v>38513</v>
      </c>
      <c r="E7912" s="1">
        <v>44530</v>
      </c>
      <c r="F7912" t="s">
        <v>19</v>
      </c>
      <c r="I7912">
        <v>100</v>
      </c>
      <c r="J7912">
        <v>0</v>
      </c>
      <c r="K7912">
        <v>0</v>
      </c>
      <c r="L7912">
        <v>1871</v>
      </c>
      <c r="M7912">
        <v>1871</v>
      </c>
      <c r="N7912" t="s">
        <v>20</v>
      </c>
      <c r="O7912" t="s">
        <v>21648</v>
      </c>
      <c r="P7912" t="s">
        <v>28</v>
      </c>
      <c r="Q7912" t="s">
        <v>34233</v>
      </c>
      <c r="R7912" t="s">
        <v>34233</v>
      </c>
      <c r="S7912" t="s">
        <v>32628</v>
      </c>
      <c r="T7912" t="s">
        <v>34357</v>
      </c>
      <c r="U7912" t="s">
        <v>32634</v>
      </c>
      <c r="V7912" t="s">
        <v>33327</v>
      </c>
      <c r="W7912">
        <v>240</v>
      </c>
      <c r="X7912">
        <v>2</v>
      </c>
      <c r="Y7912">
        <v>1</v>
      </c>
      <c r="AA7912">
        <v>8.5</v>
      </c>
      <c r="AC7912">
        <v>1</v>
      </c>
      <c r="AD7912" t="str">
        <f t="shared" si="1229"/>
        <v/>
      </c>
      <c r="AE7912" t="str">
        <f t="shared" si="1230"/>
        <v/>
      </c>
      <c r="AF7912" t="str">
        <f t="shared" si="1227"/>
        <v/>
      </c>
      <c r="AG7912">
        <f t="shared" si="1231"/>
        <v>1</v>
      </c>
      <c r="AH7912">
        <f t="shared" si="1224"/>
        <v>2.8</v>
      </c>
      <c r="AI7912">
        <v>0.14499999999999999</v>
      </c>
      <c r="AJ7912">
        <f t="shared" si="1232"/>
        <v>0.40599999999999997</v>
      </c>
      <c r="AK7912" t="str">
        <f t="shared" si="1225"/>
        <v/>
      </c>
      <c r="AL7912" t="str">
        <f t="shared" si="1223"/>
        <v/>
      </c>
    </row>
    <row r="7913" spans="1:39" x14ac:dyDescent="0.2">
      <c r="A7913" t="s">
        <v>21649</v>
      </c>
      <c r="B7913" t="s">
        <v>52</v>
      </c>
      <c r="C7913" t="s">
        <v>21650</v>
      </c>
      <c r="D7913" s="1">
        <v>38513</v>
      </c>
      <c r="E7913" s="1">
        <v>44530</v>
      </c>
      <c r="F7913" t="s">
        <v>19</v>
      </c>
      <c r="I7913">
        <v>100</v>
      </c>
      <c r="J7913">
        <v>0</v>
      </c>
      <c r="K7913">
        <v>0</v>
      </c>
      <c r="L7913">
        <v>1823</v>
      </c>
      <c r="M7913">
        <v>1823</v>
      </c>
      <c r="N7913" t="s">
        <v>20</v>
      </c>
      <c r="O7913" t="s">
        <v>21651</v>
      </c>
      <c r="P7913" t="s">
        <v>28</v>
      </c>
      <c r="Q7913" t="s">
        <v>34233</v>
      </c>
      <c r="R7913" t="s">
        <v>34233</v>
      </c>
      <c r="S7913" t="s">
        <v>32628</v>
      </c>
      <c r="T7913" t="s">
        <v>34357</v>
      </c>
      <c r="U7913" t="s">
        <v>32634</v>
      </c>
      <c r="V7913" t="s">
        <v>33327</v>
      </c>
      <c r="W7913">
        <v>240</v>
      </c>
      <c r="X7913">
        <v>2</v>
      </c>
      <c r="Y7913">
        <v>1</v>
      </c>
      <c r="AA7913">
        <v>8.5</v>
      </c>
      <c r="AC7913">
        <v>1</v>
      </c>
      <c r="AD7913" t="str">
        <f t="shared" si="1229"/>
        <v/>
      </c>
      <c r="AE7913" t="str">
        <f t="shared" si="1230"/>
        <v/>
      </c>
      <c r="AF7913" t="str">
        <f t="shared" si="1227"/>
        <v/>
      </c>
      <c r="AG7913">
        <f t="shared" si="1231"/>
        <v>1</v>
      </c>
      <c r="AH7913">
        <f t="shared" si="1224"/>
        <v>2.8</v>
      </c>
      <c r="AI7913">
        <v>0.14499999999999999</v>
      </c>
      <c r="AJ7913">
        <f t="shared" si="1232"/>
        <v>0.40599999999999997</v>
      </c>
      <c r="AK7913" t="str">
        <f t="shared" si="1225"/>
        <v/>
      </c>
      <c r="AL7913" t="str">
        <f t="shared" si="1223"/>
        <v/>
      </c>
    </row>
    <row r="7914" spans="1:39" s="20" customFormat="1" x14ac:dyDescent="0.2">
      <c r="A7914" s="20" t="s">
        <v>31215</v>
      </c>
      <c r="B7914" s="20" t="s">
        <v>52</v>
      </c>
      <c r="C7914" s="20" t="s">
        <v>31216</v>
      </c>
      <c r="D7914" s="21">
        <v>43859</v>
      </c>
      <c r="E7914" s="21">
        <v>44530</v>
      </c>
      <c r="F7914" s="20" t="s">
        <v>19</v>
      </c>
      <c r="I7914" s="20">
        <v>100</v>
      </c>
      <c r="J7914" s="20">
        <v>0</v>
      </c>
      <c r="K7914" s="20">
        <v>0</v>
      </c>
      <c r="L7914" s="20">
        <v>109</v>
      </c>
      <c r="M7914" s="20">
        <v>109</v>
      </c>
      <c r="N7914" s="20" t="s">
        <v>20</v>
      </c>
      <c r="O7914" s="20" t="s">
        <v>21651</v>
      </c>
      <c r="P7914" s="20" t="s">
        <v>28</v>
      </c>
      <c r="Q7914" s="20" t="s">
        <v>34233</v>
      </c>
      <c r="R7914" s="20" t="s">
        <v>34233</v>
      </c>
      <c r="S7914" s="20" t="s">
        <v>33942</v>
      </c>
      <c r="T7914" s="20" t="s">
        <v>34233</v>
      </c>
      <c r="AD7914" s="20" t="str">
        <f t="shared" si="1229"/>
        <v/>
      </c>
      <c r="AE7914" s="20" t="str">
        <f t="shared" si="1230"/>
        <v/>
      </c>
      <c r="AF7914" s="20" t="str">
        <f t="shared" si="1227"/>
        <v/>
      </c>
      <c r="AG7914" s="20" t="str">
        <f t="shared" si="1231"/>
        <v/>
      </c>
      <c r="AH7914" s="20" t="str">
        <f t="shared" si="1224"/>
        <v/>
      </c>
      <c r="AI7914" s="20">
        <v>0.14499999999999999</v>
      </c>
      <c r="AJ7914" s="20" t="str">
        <f t="shared" si="1232"/>
        <v/>
      </c>
      <c r="AK7914" s="20" t="str">
        <f t="shared" si="1225"/>
        <v/>
      </c>
      <c r="AL7914" s="20" t="str">
        <f t="shared" si="1223"/>
        <v/>
      </c>
      <c r="AM7914" s="20" t="s">
        <v>34328</v>
      </c>
    </row>
    <row r="7915" spans="1:39" x14ac:dyDescent="0.2">
      <c r="A7915" t="s">
        <v>21652</v>
      </c>
      <c r="B7915" t="s">
        <v>52</v>
      </c>
      <c r="C7915" t="s">
        <v>21653</v>
      </c>
      <c r="D7915" s="1">
        <v>38513</v>
      </c>
      <c r="E7915" s="1">
        <v>43456</v>
      </c>
      <c r="F7915" t="s">
        <v>19</v>
      </c>
      <c r="I7915">
        <v>100</v>
      </c>
      <c r="J7915">
        <v>0</v>
      </c>
      <c r="K7915">
        <v>0</v>
      </c>
      <c r="L7915">
        <v>1245</v>
      </c>
      <c r="M7915">
        <v>1245</v>
      </c>
      <c r="N7915" t="s">
        <v>20</v>
      </c>
      <c r="O7915" t="s">
        <v>21654</v>
      </c>
      <c r="P7915" t="s">
        <v>28</v>
      </c>
      <c r="Q7915" t="s">
        <v>34233</v>
      </c>
      <c r="R7915" t="s">
        <v>34233</v>
      </c>
      <c r="S7915" t="s">
        <v>33942</v>
      </c>
      <c r="T7915" t="s">
        <v>34233</v>
      </c>
      <c r="U7915" t="s">
        <v>32634</v>
      </c>
      <c r="V7915" t="s">
        <v>33327</v>
      </c>
      <c r="W7915">
        <v>180</v>
      </c>
      <c r="X7915">
        <v>2</v>
      </c>
      <c r="Y7915">
        <v>1</v>
      </c>
      <c r="AA7915">
        <v>8.5</v>
      </c>
      <c r="AC7915">
        <v>1</v>
      </c>
      <c r="AD7915" t="str">
        <f t="shared" si="1229"/>
        <v/>
      </c>
      <c r="AE7915">
        <f t="shared" si="1230"/>
        <v>1</v>
      </c>
      <c r="AF7915" t="str">
        <f t="shared" si="1227"/>
        <v/>
      </c>
      <c r="AG7915" t="str">
        <f t="shared" si="1231"/>
        <v/>
      </c>
      <c r="AH7915" t="str">
        <f t="shared" si="1224"/>
        <v/>
      </c>
      <c r="AI7915">
        <v>0.14499999999999999</v>
      </c>
      <c r="AJ7915" t="str">
        <f t="shared" si="1232"/>
        <v/>
      </c>
      <c r="AK7915">
        <f t="shared" si="1225"/>
        <v>2.8</v>
      </c>
      <c r="AL7915">
        <f t="shared" ref="AL7915:AL7978" si="1233">IF(COUNTBLANK(AK7915),"",AK7915*AI7915)</f>
        <v>0.40599999999999997</v>
      </c>
    </row>
    <row r="7916" spans="1:39" x14ac:dyDescent="0.2">
      <c r="A7916" t="s">
        <v>21628</v>
      </c>
      <c r="B7916" t="s">
        <v>52</v>
      </c>
      <c r="C7916" t="s">
        <v>21629</v>
      </c>
      <c r="D7916" s="1">
        <v>38513</v>
      </c>
      <c r="E7916" s="1">
        <v>43456</v>
      </c>
      <c r="F7916" t="s">
        <v>19</v>
      </c>
      <c r="I7916">
        <v>100</v>
      </c>
      <c r="J7916">
        <v>0</v>
      </c>
      <c r="K7916">
        <v>0</v>
      </c>
      <c r="L7916">
        <v>1603</v>
      </c>
      <c r="M7916">
        <v>1603</v>
      </c>
      <c r="N7916" t="s">
        <v>20</v>
      </c>
      <c r="O7916" t="s">
        <v>21630</v>
      </c>
      <c r="P7916" t="s">
        <v>28</v>
      </c>
      <c r="Q7916" t="s">
        <v>34233</v>
      </c>
      <c r="R7916" t="s">
        <v>34233</v>
      </c>
      <c r="S7916" t="s">
        <v>32628</v>
      </c>
      <c r="T7916" t="s">
        <v>34357</v>
      </c>
      <c r="U7916" t="s">
        <v>32634</v>
      </c>
      <c r="V7916" t="s">
        <v>33327</v>
      </c>
      <c r="W7916">
        <v>240</v>
      </c>
      <c r="X7916">
        <v>2</v>
      </c>
      <c r="Y7916">
        <v>1</v>
      </c>
      <c r="AA7916">
        <v>8.5</v>
      </c>
      <c r="AC7916">
        <v>1</v>
      </c>
      <c r="AD7916" t="str">
        <f t="shared" si="1229"/>
        <v/>
      </c>
      <c r="AE7916" t="str">
        <f t="shared" si="1230"/>
        <v/>
      </c>
      <c r="AF7916" t="str">
        <f t="shared" si="1227"/>
        <v/>
      </c>
      <c r="AG7916">
        <f t="shared" si="1231"/>
        <v>1</v>
      </c>
      <c r="AH7916">
        <f t="shared" si="1224"/>
        <v>2.8</v>
      </c>
      <c r="AI7916">
        <v>0.14499999999999999</v>
      </c>
      <c r="AJ7916">
        <f t="shared" si="1232"/>
        <v>0.40599999999999997</v>
      </c>
      <c r="AK7916" t="str">
        <f t="shared" si="1225"/>
        <v/>
      </c>
      <c r="AL7916" t="str">
        <f t="shared" si="1233"/>
        <v/>
      </c>
    </row>
    <row r="7917" spans="1:39" x14ac:dyDescent="0.2">
      <c r="A7917" t="s">
        <v>21631</v>
      </c>
      <c r="B7917" t="s">
        <v>52</v>
      </c>
      <c r="C7917" t="s">
        <v>21632</v>
      </c>
      <c r="D7917" s="1">
        <v>38513</v>
      </c>
      <c r="E7917" s="1">
        <v>43456</v>
      </c>
      <c r="F7917" t="s">
        <v>19</v>
      </c>
      <c r="I7917">
        <v>100</v>
      </c>
      <c r="J7917">
        <v>0</v>
      </c>
      <c r="K7917">
        <v>0</v>
      </c>
      <c r="L7917">
        <v>1656</v>
      </c>
      <c r="M7917">
        <v>1656</v>
      </c>
      <c r="N7917" t="s">
        <v>20</v>
      </c>
      <c r="O7917" t="s">
        <v>21633</v>
      </c>
      <c r="P7917" t="s">
        <v>28</v>
      </c>
      <c r="Q7917" t="s">
        <v>34233</v>
      </c>
      <c r="R7917" t="s">
        <v>34233</v>
      </c>
      <c r="S7917" t="s">
        <v>32628</v>
      </c>
      <c r="T7917" t="s">
        <v>34357</v>
      </c>
      <c r="U7917" t="s">
        <v>32634</v>
      </c>
      <c r="V7917" t="s">
        <v>33327</v>
      </c>
      <c r="W7917">
        <v>240</v>
      </c>
      <c r="X7917">
        <v>2</v>
      </c>
      <c r="Y7917">
        <v>1</v>
      </c>
      <c r="AA7917">
        <v>8.5</v>
      </c>
      <c r="AC7917">
        <v>1</v>
      </c>
      <c r="AD7917" t="str">
        <f t="shared" si="1229"/>
        <v/>
      </c>
      <c r="AE7917" t="str">
        <f t="shared" si="1230"/>
        <v/>
      </c>
      <c r="AF7917" t="str">
        <f t="shared" si="1227"/>
        <v/>
      </c>
      <c r="AG7917">
        <f t="shared" si="1231"/>
        <v>1</v>
      </c>
      <c r="AH7917">
        <f t="shared" si="1224"/>
        <v>2.8</v>
      </c>
      <c r="AI7917">
        <v>0.14499999999999999</v>
      </c>
      <c r="AJ7917">
        <f t="shared" si="1232"/>
        <v>0.40599999999999997</v>
      </c>
      <c r="AK7917" t="str">
        <f t="shared" si="1225"/>
        <v/>
      </c>
      <c r="AL7917" t="str">
        <f t="shared" si="1233"/>
        <v/>
      </c>
    </row>
    <row r="7918" spans="1:39" x14ac:dyDescent="0.2">
      <c r="A7918" t="s">
        <v>21634</v>
      </c>
      <c r="B7918" t="s">
        <v>52</v>
      </c>
      <c r="C7918" t="s">
        <v>21635</v>
      </c>
      <c r="D7918" s="1">
        <v>38513</v>
      </c>
      <c r="E7918" s="1">
        <v>43456</v>
      </c>
      <c r="F7918" t="s">
        <v>19</v>
      </c>
      <c r="I7918">
        <v>100</v>
      </c>
      <c r="J7918">
        <v>0</v>
      </c>
      <c r="K7918">
        <v>0</v>
      </c>
      <c r="L7918">
        <v>1764</v>
      </c>
      <c r="M7918">
        <v>1764</v>
      </c>
      <c r="N7918" t="s">
        <v>20</v>
      </c>
      <c r="O7918" t="s">
        <v>21636</v>
      </c>
      <c r="P7918" t="s">
        <v>28</v>
      </c>
      <c r="Q7918" t="s">
        <v>34233</v>
      </c>
      <c r="R7918" t="s">
        <v>34233</v>
      </c>
      <c r="S7918" t="s">
        <v>32628</v>
      </c>
      <c r="T7918" t="s">
        <v>34357</v>
      </c>
      <c r="U7918" t="s">
        <v>32634</v>
      </c>
      <c r="V7918" t="s">
        <v>33327</v>
      </c>
      <c r="W7918">
        <v>240</v>
      </c>
      <c r="X7918">
        <v>2</v>
      </c>
      <c r="Y7918">
        <v>1</v>
      </c>
      <c r="AA7918">
        <v>8.5</v>
      </c>
      <c r="AC7918">
        <v>1</v>
      </c>
      <c r="AD7918" t="str">
        <f t="shared" si="1229"/>
        <v/>
      </c>
      <c r="AE7918" t="str">
        <f t="shared" si="1230"/>
        <v/>
      </c>
      <c r="AF7918" t="str">
        <f t="shared" si="1227"/>
        <v/>
      </c>
      <c r="AG7918">
        <f t="shared" si="1231"/>
        <v>1</v>
      </c>
      <c r="AH7918">
        <f t="shared" si="1224"/>
        <v>2.8</v>
      </c>
      <c r="AI7918">
        <v>0.14499999999999999</v>
      </c>
      <c r="AJ7918">
        <f t="shared" si="1232"/>
        <v>0.40599999999999997</v>
      </c>
      <c r="AK7918" t="str">
        <f t="shared" si="1225"/>
        <v/>
      </c>
      <c r="AL7918" t="str">
        <f t="shared" si="1233"/>
        <v/>
      </c>
    </row>
    <row r="7919" spans="1:39" x14ac:dyDescent="0.2">
      <c r="A7919" t="s">
        <v>21595</v>
      </c>
      <c r="B7919" t="s">
        <v>52</v>
      </c>
      <c r="C7919" t="s">
        <v>21596</v>
      </c>
      <c r="D7919" s="1">
        <v>38513</v>
      </c>
      <c r="E7919" s="1">
        <v>43456</v>
      </c>
      <c r="F7919" t="s">
        <v>19</v>
      </c>
      <c r="I7919">
        <v>100</v>
      </c>
      <c r="J7919">
        <v>0</v>
      </c>
      <c r="K7919">
        <v>0</v>
      </c>
      <c r="L7919">
        <v>1437</v>
      </c>
      <c r="M7919">
        <v>1437</v>
      </c>
      <c r="N7919" t="s">
        <v>20</v>
      </c>
      <c r="O7919" t="s">
        <v>21597</v>
      </c>
      <c r="P7919" t="s">
        <v>28</v>
      </c>
      <c r="Q7919" t="s">
        <v>34233</v>
      </c>
      <c r="R7919" t="s">
        <v>34233</v>
      </c>
      <c r="S7919" t="s">
        <v>32628</v>
      </c>
      <c r="T7919" t="s">
        <v>34357</v>
      </c>
      <c r="U7919" t="s">
        <v>32634</v>
      </c>
      <c r="V7919" t="s">
        <v>33327</v>
      </c>
      <c r="W7919">
        <v>210</v>
      </c>
      <c r="X7919">
        <v>2</v>
      </c>
      <c r="Y7919">
        <v>1</v>
      </c>
      <c r="AA7919">
        <v>8.5</v>
      </c>
      <c r="AC7919">
        <v>1</v>
      </c>
      <c r="AD7919" t="str">
        <f t="shared" si="1229"/>
        <v/>
      </c>
      <c r="AE7919" t="str">
        <f t="shared" si="1230"/>
        <v/>
      </c>
      <c r="AF7919" t="str">
        <f t="shared" si="1227"/>
        <v/>
      </c>
      <c r="AG7919">
        <f t="shared" si="1231"/>
        <v>1</v>
      </c>
      <c r="AH7919">
        <f t="shared" si="1224"/>
        <v>2.8</v>
      </c>
      <c r="AI7919">
        <v>0.14499999999999999</v>
      </c>
      <c r="AJ7919">
        <f t="shared" si="1232"/>
        <v>0.40599999999999997</v>
      </c>
      <c r="AK7919" t="str">
        <f t="shared" si="1225"/>
        <v/>
      </c>
      <c r="AL7919" t="str">
        <f t="shared" si="1233"/>
        <v/>
      </c>
    </row>
    <row r="7920" spans="1:39" x14ac:dyDescent="0.2">
      <c r="A7920" t="s">
        <v>21637</v>
      </c>
      <c r="B7920" t="s">
        <v>52</v>
      </c>
      <c r="C7920" t="s">
        <v>21638</v>
      </c>
      <c r="D7920" s="1">
        <v>38513</v>
      </c>
      <c r="E7920" s="1">
        <v>43456</v>
      </c>
      <c r="F7920" t="s">
        <v>474</v>
      </c>
      <c r="I7920">
        <v>100</v>
      </c>
      <c r="J7920">
        <v>0</v>
      </c>
      <c r="K7920">
        <v>0</v>
      </c>
      <c r="L7920">
        <v>30</v>
      </c>
      <c r="M7920">
        <v>30</v>
      </c>
      <c r="N7920" t="s">
        <v>20</v>
      </c>
      <c r="O7920" t="s">
        <v>21639</v>
      </c>
      <c r="P7920" t="s">
        <v>44</v>
      </c>
      <c r="Q7920" t="s">
        <v>34233</v>
      </c>
      <c r="R7920" t="s">
        <v>34233</v>
      </c>
      <c r="S7920" t="s">
        <v>33942</v>
      </c>
      <c r="T7920" t="s">
        <v>34233</v>
      </c>
      <c r="U7920" t="s">
        <v>32641</v>
      </c>
      <c r="V7920" t="s">
        <v>33327</v>
      </c>
      <c r="AD7920" t="str">
        <f t="shared" si="1229"/>
        <v/>
      </c>
      <c r="AE7920" t="str">
        <f t="shared" si="1230"/>
        <v/>
      </c>
      <c r="AF7920" t="str">
        <f t="shared" si="1227"/>
        <v/>
      </c>
      <c r="AG7920" t="str">
        <f t="shared" si="1231"/>
        <v/>
      </c>
      <c r="AH7920" t="str">
        <f t="shared" ref="AH7920:AH7983" si="1234">IF(AG7920="","",AG7920*2.8)</f>
        <v/>
      </c>
      <c r="AI7920">
        <v>0.14499999999999999</v>
      </c>
      <c r="AJ7920" t="str">
        <f t="shared" si="1232"/>
        <v/>
      </c>
      <c r="AK7920" t="str">
        <f t="shared" ref="AK7920:AK7983" si="1235">IF(AE7920="","",AE7920*2.8)</f>
        <v/>
      </c>
      <c r="AL7920" t="str">
        <f t="shared" si="1233"/>
        <v/>
      </c>
    </row>
    <row r="7921" spans="1:38" x14ac:dyDescent="0.2">
      <c r="A7921" t="s">
        <v>17767</v>
      </c>
      <c r="B7921" t="s">
        <v>52</v>
      </c>
      <c r="C7921" t="s">
        <v>17768</v>
      </c>
      <c r="D7921" s="1">
        <v>37860</v>
      </c>
      <c r="E7921" s="1">
        <v>43951</v>
      </c>
      <c r="F7921" t="s">
        <v>474</v>
      </c>
      <c r="I7921">
        <v>100</v>
      </c>
      <c r="J7921">
        <v>0</v>
      </c>
      <c r="K7921">
        <v>0</v>
      </c>
      <c r="L7921">
        <v>9400</v>
      </c>
      <c r="M7921">
        <v>9400</v>
      </c>
      <c r="N7921" t="s">
        <v>20</v>
      </c>
      <c r="O7921" t="s">
        <v>17769</v>
      </c>
      <c r="P7921" t="s">
        <v>28</v>
      </c>
      <c r="Q7921" t="s">
        <v>34268</v>
      </c>
      <c r="R7921">
        <v>10</v>
      </c>
      <c r="S7921" t="s">
        <v>33831</v>
      </c>
      <c r="T7921" t="s">
        <v>34595</v>
      </c>
      <c r="AD7921" t="str">
        <f t="shared" si="1229"/>
        <v/>
      </c>
      <c r="AE7921" t="str">
        <f t="shared" si="1230"/>
        <v/>
      </c>
      <c r="AF7921" t="str">
        <f t="shared" si="1227"/>
        <v/>
      </c>
      <c r="AG7921" t="str">
        <f t="shared" si="1231"/>
        <v/>
      </c>
      <c r="AH7921" t="str">
        <f t="shared" si="1234"/>
        <v/>
      </c>
      <c r="AI7921">
        <v>0.14499999999999999</v>
      </c>
      <c r="AJ7921">
        <v>10</v>
      </c>
      <c r="AK7921" t="str">
        <f t="shared" si="1235"/>
        <v/>
      </c>
      <c r="AL7921" t="str">
        <f t="shared" si="1233"/>
        <v/>
      </c>
    </row>
    <row r="7922" spans="1:38" x14ac:dyDescent="0.2">
      <c r="A7922" t="s">
        <v>16410</v>
      </c>
      <c r="B7922" t="s">
        <v>52</v>
      </c>
      <c r="C7922" t="s">
        <v>16411</v>
      </c>
      <c r="D7922" s="1">
        <v>37411</v>
      </c>
      <c r="E7922" s="1">
        <v>43591</v>
      </c>
      <c r="F7922" t="s">
        <v>889</v>
      </c>
      <c r="I7922">
        <v>100</v>
      </c>
      <c r="J7922">
        <v>0</v>
      </c>
      <c r="K7922">
        <v>0</v>
      </c>
      <c r="L7922">
        <v>1495</v>
      </c>
      <c r="M7922">
        <v>1495</v>
      </c>
      <c r="N7922" t="s">
        <v>20</v>
      </c>
      <c r="O7922" t="s">
        <v>16412</v>
      </c>
      <c r="P7922" t="s">
        <v>28</v>
      </c>
      <c r="Q7922" t="s">
        <v>34233</v>
      </c>
      <c r="R7922" t="s">
        <v>34233</v>
      </c>
      <c r="S7922" t="s">
        <v>33942</v>
      </c>
      <c r="T7922" t="s">
        <v>34233</v>
      </c>
      <c r="AD7922" t="str">
        <f t="shared" si="1229"/>
        <v/>
      </c>
      <c r="AE7922" t="str">
        <f t="shared" si="1230"/>
        <v/>
      </c>
      <c r="AF7922" t="str">
        <f t="shared" si="1227"/>
        <v/>
      </c>
      <c r="AG7922" t="str">
        <f t="shared" si="1231"/>
        <v/>
      </c>
      <c r="AH7922" t="str">
        <f t="shared" si="1234"/>
        <v/>
      </c>
      <c r="AI7922">
        <v>0.14499999999999999</v>
      </c>
      <c r="AJ7922" t="str">
        <f t="shared" si="1232"/>
        <v/>
      </c>
      <c r="AK7922" t="str">
        <f t="shared" si="1235"/>
        <v/>
      </c>
      <c r="AL7922" t="str">
        <f t="shared" si="1233"/>
        <v/>
      </c>
    </row>
    <row r="7923" spans="1:38" x14ac:dyDescent="0.2">
      <c r="A7923" t="s">
        <v>30887</v>
      </c>
      <c r="B7923" t="s">
        <v>52</v>
      </c>
      <c r="C7923" t="s">
        <v>30888</v>
      </c>
      <c r="D7923" s="1">
        <v>43859</v>
      </c>
      <c r="E7923" s="1">
        <v>44068</v>
      </c>
      <c r="F7923" t="s">
        <v>20562</v>
      </c>
      <c r="I7923">
        <v>100</v>
      </c>
      <c r="J7923">
        <v>0</v>
      </c>
      <c r="K7923">
        <v>0</v>
      </c>
      <c r="L7923">
        <v>551</v>
      </c>
      <c r="M7923">
        <v>551</v>
      </c>
      <c r="N7923" t="s">
        <v>20</v>
      </c>
      <c r="P7923" t="s">
        <v>44</v>
      </c>
      <c r="Q7923" t="s">
        <v>34233</v>
      </c>
      <c r="R7923" t="s">
        <v>34233</v>
      </c>
      <c r="S7923" t="s">
        <v>33942</v>
      </c>
      <c r="T7923" t="s">
        <v>34233</v>
      </c>
      <c r="AD7923" t="str">
        <f t="shared" si="1229"/>
        <v/>
      </c>
      <c r="AE7923" t="str">
        <f t="shared" si="1230"/>
        <v/>
      </c>
      <c r="AF7923" t="str">
        <f t="shared" si="1227"/>
        <v/>
      </c>
      <c r="AG7923" t="str">
        <f t="shared" si="1231"/>
        <v/>
      </c>
      <c r="AH7923" t="str">
        <f t="shared" si="1234"/>
        <v/>
      </c>
      <c r="AI7923">
        <v>0.14499999999999999</v>
      </c>
      <c r="AJ7923" t="str">
        <f t="shared" si="1232"/>
        <v/>
      </c>
      <c r="AK7923" t="str">
        <f t="shared" si="1235"/>
        <v/>
      </c>
      <c r="AL7923" t="str">
        <f t="shared" si="1233"/>
        <v/>
      </c>
    </row>
    <row r="7924" spans="1:38" x14ac:dyDescent="0.2">
      <c r="A7924" t="s">
        <v>30971</v>
      </c>
      <c r="B7924" t="s">
        <v>52</v>
      </c>
      <c r="C7924" t="s">
        <v>30972</v>
      </c>
      <c r="D7924" s="1">
        <v>43859</v>
      </c>
      <c r="E7924" s="1">
        <v>44546</v>
      </c>
      <c r="F7924" t="s">
        <v>26</v>
      </c>
      <c r="I7924">
        <v>100</v>
      </c>
      <c r="J7924">
        <v>0</v>
      </c>
      <c r="K7924">
        <v>0</v>
      </c>
      <c r="L7924">
        <v>3981</v>
      </c>
      <c r="M7924">
        <v>3981</v>
      </c>
      <c r="N7924" t="s">
        <v>20</v>
      </c>
      <c r="O7924" t="s">
        <v>30973</v>
      </c>
      <c r="P7924" t="s">
        <v>44</v>
      </c>
      <c r="Q7924" t="s">
        <v>34233</v>
      </c>
      <c r="R7924" t="s">
        <v>34233</v>
      </c>
      <c r="S7924" t="s">
        <v>34233</v>
      </c>
      <c r="T7924" t="s">
        <v>34233</v>
      </c>
      <c r="AD7924" t="str">
        <f t="shared" si="1229"/>
        <v/>
      </c>
      <c r="AE7924" t="str">
        <f t="shared" si="1230"/>
        <v/>
      </c>
      <c r="AF7924" t="str">
        <f t="shared" si="1227"/>
        <v/>
      </c>
      <c r="AG7924" t="str">
        <f t="shared" si="1231"/>
        <v/>
      </c>
      <c r="AH7924" t="str">
        <f t="shared" si="1234"/>
        <v/>
      </c>
      <c r="AI7924">
        <v>0.14499999999999999</v>
      </c>
      <c r="AJ7924" t="str">
        <f t="shared" si="1232"/>
        <v/>
      </c>
      <c r="AK7924" t="str">
        <f t="shared" si="1235"/>
        <v/>
      </c>
      <c r="AL7924" t="str">
        <f t="shared" si="1233"/>
        <v/>
      </c>
    </row>
    <row r="7925" spans="1:38" x14ac:dyDescent="0.2">
      <c r="A7925" t="s">
        <v>3938</v>
      </c>
      <c r="B7925" t="s">
        <v>52</v>
      </c>
      <c r="C7925" t="s">
        <v>3939</v>
      </c>
      <c r="D7925" s="1">
        <v>35936</v>
      </c>
      <c r="E7925" s="1">
        <v>43951</v>
      </c>
      <c r="F7925" t="s">
        <v>19</v>
      </c>
      <c r="I7925">
        <v>100</v>
      </c>
      <c r="J7925">
        <v>0</v>
      </c>
      <c r="K7925">
        <v>0</v>
      </c>
      <c r="L7925">
        <v>1318</v>
      </c>
      <c r="M7925">
        <v>1318</v>
      </c>
      <c r="N7925" t="s">
        <v>20</v>
      </c>
      <c r="O7925" t="s">
        <v>3940</v>
      </c>
      <c r="P7925" t="s">
        <v>28</v>
      </c>
      <c r="Q7925" t="s">
        <v>34233</v>
      </c>
      <c r="R7925" t="s">
        <v>34233</v>
      </c>
      <c r="S7925" t="s">
        <v>33804</v>
      </c>
      <c r="T7925" t="s">
        <v>34365</v>
      </c>
      <c r="U7925" t="s">
        <v>32634</v>
      </c>
      <c r="V7925" t="s">
        <v>35041</v>
      </c>
      <c r="X7925">
        <v>2</v>
      </c>
      <c r="Y7925" t="s">
        <v>32654</v>
      </c>
      <c r="AA7925">
        <v>9</v>
      </c>
      <c r="AB7925">
        <v>25</v>
      </c>
      <c r="AC7925">
        <v>1</v>
      </c>
      <c r="AD7925" t="str">
        <f t="shared" si="1229"/>
        <v/>
      </c>
      <c r="AE7925" t="str">
        <f t="shared" si="1230"/>
        <v/>
      </c>
      <c r="AF7925" t="str">
        <f t="shared" si="1227"/>
        <v/>
      </c>
      <c r="AG7925">
        <f t="shared" si="1231"/>
        <v>1</v>
      </c>
      <c r="AH7925">
        <f t="shared" si="1234"/>
        <v>2.8</v>
      </c>
      <c r="AI7925">
        <v>0.14499999999999999</v>
      </c>
      <c r="AJ7925">
        <f t="shared" si="1232"/>
        <v>0.40599999999999997</v>
      </c>
      <c r="AK7925" t="str">
        <f t="shared" si="1235"/>
        <v/>
      </c>
      <c r="AL7925" t="str">
        <f t="shared" si="1233"/>
        <v/>
      </c>
    </row>
    <row r="7926" spans="1:38" x14ac:dyDescent="0.2">
      <c r="A7926" t="s">
        <v>3905</v>
      </c>
      <c r="B7926" t="s">
        <v>52</v>
      </c>
      <c r="C7926" t="s">
        <v>3906</v>
      </c>
      <c r="D7926" s="1">
        <v>35936</v>
      </c>
      <c r="E7926" s="1">
        <v>43894</v>
      </c>
      <c r="F7926" t="s">
        <v>19</v>
      </c>
      <c r="I7926">
        <v>100</v>
      </c>
      <c r="J7926">
        <v>0</v>
      </c>
      <c r="K7926">
        <v>0</v>
      </c>
      <c r="L7926">
        <v>527</v>
      </c>
      <c r="M7926">
        <v>527</v>
      </c>
      <c r="N7926" t="s">
        <v>20</v>
      </c>
      <c r="O7926" t="s">
        <v>3907</v>
      </c>
      <c r="P7926" t="s">
        <v>28</v>
      </c>
      <c r="Q7926" t="s">
        <v>34233</v>
      </c>
      <c r="R7926" t="s">
        <v>34233</v>
      </c>
      <c r="S7926" t="s">
        <v>32628</v>
      </c>
      <c r="T7926" t="s">
        <v>34365</v>
      </c>
      <c r="AD7926" t="str">
        <f t="shared" si="1229"/>
        <v/>
      </c>
      <c r="AE7926" t="str">
        <f t="shared" si="1230"/>
        <v/>
      </c>
      <c r="AF7926" t="str">
        <f t="shared" si="1227"/>
        <v/>
      </c>
      <c r="AG7926" s="17">
        <v>1</v>
      </c>
      <c r="AH7926">
        <f t="shared" si="1234"/>
        <v>2.8</v>
      </c>
      <c r="AI7926">
        <v>0.14499999999999999</v>
      </c>
      <c r="AJ7926">
        <f t="shared" si="1232"/>
        <v>0.40599999999999997</v>
      </c>
      <c r="AK7926" t="str">
        <f t="shared" si="1235"/>
        <v/>
      </c>
      <c r="AL7926" t="str">
        <f t="shared" si="1233"/>
        <v/>
      </c>
    </row>
    <row r="7927" spans="1:38" x14ac:dyDescent="0.2">
      <c r="A7927" t="s">
        <v>22012</v>
      </c>
      <c r="B7927" t="s">
        <v>52</v>
      </c>
      <c r="C7927" t="s">
        <v>22013</v>
      </c>
      <c r="D7927" s="1">
        <v>35936</v>
      </c>
      <c r="E7927" s="1">
        <v>43456</v>
      </c>
      <c r="F7927" t="s">
        <v>19</v>
      </c>
      <c r="I7927">
        <v>100</v>
      </c>
      <c r="J7927">
        <v>0</v>
      </c>
      <c r="K7927">
        <v>0</v>
      </c>
      <c r="L7927">
        <v>892</v>
      </c>
      <c r="M7927">
        <v>892</v>
      </c>
      <c r="N7927" t="s">
        <v>20</v>
      </c>
      <c r="O7927" t="s">
        <v>22014</v>
      </c>
      <c r="P7927" t="s">
        <v>28</v>
      </c>
      <c r="Q7927" t="s">
        <v>32794</v>
      </c>
      <c r="R7927" t="s">
        <v>33782</v>
      </c>
      <c r="S7927" t="s">
        <v>33797</v>
      </c>
      <c r="T7927" t="s">
        <v>34365</v>
      </c>
      <c r="AD7927" t="str">
        <f t="shared" si="1229"/>
        <v/>
      </c>
      <c r="AE7927" t="str">
        <f t="shared" si="1230"/>
        <v/>
      </c>
      <c r="AF7927" t="str">
        <f t="shared" si="1227"/>
        <v/>
      </c>
      <c r="AG7927" s="17">
        <v>1</v>
      </c>
      <c r="AH7927">
        <f t="shared" si="1234"/>
        <v>2.8</v>
      </c>
      <c r="AI7927">
        <v>0.14499999999999999</v>
      </c>
      <c r="AJ7927">
        <f t="shared" si="1232"/>
        <v>0.40599999999999997</v>
      </c>
      <c r="AK7927" t="str">
        <f t="shared" si="1235"/>
        <v/>
      </c>
      <c r="AL7927" t="str">
        <f t="shared" si="1233"/>
        <v/>
      </c>
    </row>
    <row r="7928" spans="1:38" x14ac:dyDescent="0.2">
      <c r="A7928" t="s">
        <v>22015</v>
      </c>
      <c r="B7928" t="s">
        <v>52</v>
      </c>
      <c r="C7928" t="s">
        <v>22016</v>
      </c>
      <c r="D7928" s="1">
        <v>35936</v>
      </c>
      <c r="E7928" s="1">
        <v>44546</v>
      </c>
      <c r="F7928" t="s">
        <v>19</v>
      </c>
      <c r="I7928">
        <v>100</v>
      </c>
      <c r="J7928">
        <v>0</v>
      </c>
      <c r="K7928">
        <v>0</v>
      </c>
      <c r="L7928">
        <v>1293</v>
      </c>
      <c r="M7928">
        <v>1293</v>
      </c>
      <c r="N7928" t="s">
        <v>20</v>
      </c>
      <c r="O7928" t="s">
        <v>22017</v>
      </c>
      <c r="P7928" t="s">
        <v>28</v>
      </c>
      <c r="Q7928" t="s">
        <v>34233</v>
      </c>
      <c r="R7928" t="s">
        <v>34233</v>
      </c>
      <c r="S7928" t="s">
        <v>33797</v>
      </c>
      <c r="T7928" t="s">
        <v>34365</v>
      </c>
      <c r="U7928" t="s">
        <v>32634</v>
      </c>
      <c r="V7928" t="s">
        <v>35041</v>
      </c>
      <c r="X7928">
        <v>2</v>
      </c>
      <c r="Y7928" t="s">
        <v>32654</v>
      </c>
      <c r="AA7928">
        <v>9</v>
      </c>
      <c r="AB7928">
        <v>25</v>
      </c>
      <c r="AC7928">
        <v>1</v>
      </c>
      <c r="AD7928" t="str">
        <f t="shared" si="1229"/>
        <v/>
      </c>
      <c r="AE7928" t="str">
        <f t="shared" si="1230"/>
        <v/>
      </c>
      <c r="AF7928" t="str">
        <f t="shared" si="1227"/>
        <v/>
      </c>
      <c r="AG7928">
        <f>IF((S7928&lt;&gt;"tühi")*(AC7928&lt;&gt;""),AC7928,"")</f>
        <v>1</v>
      </c>
      <c r="AH7928">
        <f t="shared" si="1234"/>
        <v>2.8</v>
      </c>
      <c r="AI7928">
        <v>0.14499999999999999</v>
      </c>
      <c r="AJ7928">
        <f t="shared" si="1232"/>
        <v>0.40599999999999997</v>
      </c>
      <c r="AK7928" t="str">
        <f t="shared" si="1235"/>
        <v/>
      </c>
      <c r="AL7928" t="str">
        <f t="shared" si="1233"/>
        <v/>
      </c>
    </row>
    <row r="7929" spans="1:38" x14ac:dyDescent="0.2">
      <c r="A7929" t="s">
        <v>3215</v>
      </c>
      <c r="B7929" t="s">
        <v>52</v>
      </c>
      <c r="C7929" t="s">
        <v>3216</v>
      </c>
      <c r="D7929" s="1">
        <v>35936</v>
      </c>
      <c r="E7929" s="1">
        <v>43894</v>
      </c>
      <c r="F7929" t="s">
        <v>19</v>
      </c>
      <c r="I7929">
        <v>100</v>
      </c>
      <c r="J7929">
        <v>0</v>
      </c>
      <c r="K7929">
        <v>0</v>
      </c>
      <c r="L7929">
        <v>1590</v>
      </c>
      <c r="M7929">
        <v>1590</v>
      </c>
      <c r="N7929" t="s">
        <v>20</v>
      </c>
      <c r="O7929" t="s">
        <v>3217</v>
      </c>
      <c r="P7929" t="s">
        <v>28</v>
      </c>
      <c r="Q7929" t="s">
        <v>34256</v>
      </c>
      <c r="R7929" t="s">
        <v>34237</v>
      </c>
      <c r="S7929" t="s">
        <v>32628</v>
      </c>
      <c r="T7929" t="s">
        <v>34365</v>
      </c>
      <c r="AD7929" t="str">
        <f t="shared" si="1229"/>
        <v/>
      </c>
      <c r="AE7929" t="str">
        <f t="shared" si="1230"/>
        <v/>
      </c>
      <c r="AF7929" t="str">
        <f t="shared" si="1227"/>
        <v/>
      </c>
      <c r="AG7929" s="17">
        <v>1</v>
      </c>
      <c r="AH7929">
        <f t="shared" si="1234"/>
        <v>2.8</v>
      </c>
      <c r="AI7929">
        <v>0.14499999999999999</v>
      </c>
      <c r="AJ7929">
        <f t="shared" si="1232"/>
        <v>0.40599999999999997</v>
      </c>
      <c r="AK7929" t="str">
        <f t="shared" si="1235"/>
        <v/>
      </c>
      <c r="AL7929" t="str">
        <f t="shared" si="1233"/>
        <v/>
      </c>
    </row>
    <row r="7930" spans="1:38" x14ac:dyDescent="0.2">
      <c r="A7930" t="s">
        <v>3218</v>
      </c>
      <c r="B7930" t="s">
        <v>52</v>
      </c>
      <c r="C7930" t="s">
        <v>3219</v>
      </c>
      <c r="D7930" s="1">
        <v>35936</v>
      </c>
      <c r="E7930" s="1">
        <v>43456</v>
      </c>
      <c r="F7930" t="s">
        <v>19</v>
      </c>
      <c r="I7930">
        <v>100</v>
      </c>
      <c r="J7930">
        <v>0</v>
      </c>
      <c r="K7930">
        <v>0</v>
      </c>
      <c r="L7930">
        <v>2077</v>
      </c>
      <c r="M7930">
        <v>2077</v>
      </c>
      <c r="N7930" t="s">
        <v>20</v>
      </c>
      <c r="O7930" t="s">
        <v>3220</v>
      </c>
      <c r="P7930" t="s">
        <v>28</v>
      </c>
      <c r="Q7930" t="s">
        <v>34233</v>
      </c>
      <c r="R7930" t="s">
        <v>34233</v>
      </c>
      <c r="S7930" t="s">
        <v>33797</v>
      </c>
      <c r="T7930" t="s">
        <v>34365</v>
      </c>
      <c r="AD7930" t="str">
        <f t="shared" si="1229"/>
        <v/>
      </c>
      <c r="AE7930" t="str">
        <f t="shared" si="1230"/>
        <v/>
      </c>
      <c r="AF7930" t="str">
        <f t="shared" si="1227"/>
        <v/>
      </c>
      <c r="AG7930" s="17">
        <v>1</v>
      </c>
      <c r="AH7930">
        <f t="shared" si="1234"/>
        <v>2.8</v>
      </c>
      <c r="AI7930">
        <v>0.14499999999999999</v>
      </c>
      <c r="AJ7930">
        <f t="shared" si="1232"/>
        <v>0.40599999999999997</v>
      </c>
      <c r="AK7930" t="str">
        <f t="shared" si="1235"/>
        <v/>
      </c>
      <c r="AL7930" t="str">
        <f t="shared" si="1233"/>
        <v/>
      </c>
    </row>
    <row r="7931" spans="1:38" x14ac:dyDescent="0.2">
      <c r="A7931" t="s">
        <v>3212</v>
      </c>
      <c r="B7931" t="s">
        <v>52</v>
      </c>
      <c r="C7931" t="s">
        <v>3213</v>
      </c>
      <c r="D7931" s="1">
        <v>35936</v>
      </c>
      <c r="E7931" s="1">
        <v>43894</v>
      </c>
      <c r="F7931" t="s">
        <v>19</v>
      </c>
      <c r="I7931">
        <v>100</v>
      </c>
      <c r="J7931">
        <v>0</v>
      </c>
      <c r="K7931">
        <v>0</v>
      </c>
      <c r="L7931">
        <v>1148</v>
      </c>
      <c r="M7931">
        <v>1148</v>
      </c>
      <c r="N7931" t="s">
        <v>20</v>
      </c>
      <c r="O7931" t="s">
        <v>3214</v>
      </c>
      <c r="P7931" t="s">
        <v>28</v>
      </c>
      <c r="Q7931" t="s">
        <v>34233</v>
      </c>
      <c r="R7931" t="s">
        <v>34233</v>
      </c>
      <c r="S7931" t="s">
        <v>33797</v>
      </c>
      <c r="T7931" t="s">
        <v>34349</v>
      </c>
      <c r="U7931" t="s">
        <v>32634</v>
      </c>
      <c r="V7931" t="s">
        <v>35041</v>
      </c>
      <c r="X7931">
        <v>2</v>
      </c>
      <c r="Y7931" t="s">
        <v>32654</v>
      </c>
      <c r="AA7931">
        <v>9</v>
      </c>
      <c r="AB7931">
        <v>25</v>
      </c>
      <c r="AC7931">
        <v>1</v>
      </c>
      <c r="AD7931" t="str">
        <f t="shared" si="1229"/>
        <v/>
      </c>
      <c r="AE7931" t="str">
        <f t="shared" si="1230"/>
        <v/>
      </c>
      <c r="AF7931" t="str">
        <f t="shared" si="1227"/>
        <v/>
      </c>
      <c r="AG7931">
        <f>IF((S7931&lt;&gt;"tühi")*(AC7931&lt;&gt;""),AC7931,"")</f>
        <v>1</v>
      </c>
      <c r="AH7931">
        <f t="shared" si="1234"/>
        <v>2.8</v>
      </c>
      <c r="AI7931">
        <v>0.14499999999999999</v>
      </c>
      <c r="AJ7931">
        <f t="shared" si="1232"/>
        <v>0.40599999999999997</v>
      </c>
      <c r="AK7931" t="str">
        <f t="shared" si="1235"/>
        <v/>
      </c>
      <c r="AL7931" t="str">
        <f t="shared" si="1233"/>
        <v/>
      </c>
    </row>
    <row r="7932" spans="1:38" x14ac:dyDescent="0.2">
      <c r="A7932" t="s">
        <v>3209</v>
      </c>
      <c r="B7932" t="s">
        <v>52</v>
      </c>
      <c r="C7932" t="s">
        <v>3210</v>
      </c>
      <c r="D7932" s="1">
        <v>35936</v>
      </c>
      <c r="E7932" s="1">
        <v>43894</v>
      </c>
      <c r="F7932" t="s">
        <v>19</v>
      </c>
      <c r="I7932">
        <v>100</v>
      </c>
      <c r="J7932">
        <v>0</v>
      </c>
      <c r="K7932">
        <v>0</v>
      </c>
      <c r="L7932">
        <v>1102</v>
      </c>
      <c r="M7932">
        <v>1102</v>
      </c>
      <c r="N7932" t="s">
        <v>20</v>
      </c>
      <c r="O7932" t="s">
        <v>3211</v>
      </c>
      <c r="P7932" t="s">
        <v>28</v>
      </c>
      <c r="Q7932" t="s">
        <v>34233</v>
      </c>
      <c r="R7932" t="s">
        <v>34233</v>
      </c>
      <c r="S7932" t="s">
        <v>33797</v>
      </c>
      <c r="T7932" t="s">
        <v>32634</v>
      </c>
      <c r="U7932" t="s">
        <v>32634</v>
      </c>
      <c r="V7932" t="s">
        <v>35041</v>
      </c>
      <c r="X7932">
        <v>2</v>
      </c>
      <c r="Y7932" t="s">
        <v>32654</v>
      </c>
      <c r="AA7932">
        <v>9</v>
      </c>
      <c r="AB7932">
        <v>25</v>
      </c>
      <c r="AC7932">
        <v>1</v>
      </c>
      <c r="AD7932" t="str">
        <f t="shared" si="1229"/>
        <v/>
      </c>
      <c r="AE7932" t="str">
        <f t="shared" si="1230"/>
        <v/>
      </c>
      <c r="AF7932" t="str">
        <f t="shared" si="1227"/>
        <v/>
      </c>
      <c r="AG7932">
        <f>IF((S7932&lt;&gt;"tühi")*(AC7932&lt;&gt;""),AC7932,"")</f>
        <v>1</v>
      </c>
      <c r="AH7932">
        <f t="shared" si="1234"/>
        <v>2.8</v>
      </c>
      <c r="AI7932">
        <v>0.14499999999999999</v>
      </c>
      <c r="AJ7932">
        <f t="shared" si="1232"/>
        <v>0.40599999999999997</v>
      </c>
      <c r="AK7932" t="str">
        <f t="shared" si="1235"/>
        <v/>
      </c>
      <c r="AL7932" t="str">
        <f t="shared" si="1233"/>
        <v/>
      </c>
    </row>
    <row r="7933" spans="1:38" x14ac:dyDescent="0.2">
      <c r="A7933" t="s">
        <v>3138</v>
      </c>
      <c r="B7933" t="s">
        <v>52</v>
      </c>
      <c r="C7933" t="s">
        <v>3139</v>
      </c>
      <c r="D7933" s="1">
        <v>35936</v>
      </c>
      <c r="E7933" s="1">
        <v>43894</v>
      </c>
      <c r="F7933" t="s">
        <v>19</v>
      </c>
      <c r="I7933">
        <v>100</v>
      </c>
      <c r="J7933">
        <v>0</v>
      </c>
      <c r="K7933">
        <v>0</v>
      </c>
      <c r="L7933">
        <v>1538</v>
      </c>
      <c r="M7933">
        <v>1538</v>
      </c>
      <c r="N7933" t="s">
        <v>20</v>
      </c>
      <c r="O7933" t="s">
        <v>3140</v>
      </c>
      <c r="P7933" t="s">
        <v>28</v>
      </c>
      <c r="Q7933" t="s">
        <v>34233</v>
      </c>
      <c r="R7933" t="s">
        <v>34233</v>
      </c>
      <c r="S7933" t="s">
        <v>33800</v>
      </c>
      <c r="T7933" t="s">
        <v>34349</v>
      </c>
      <c r="AD7933" t="str">
        <f t="shared" si="1229"/>
        <v/>
      </c>
      <c r="AE7933" t="str">
        <f t="shared" si="1230"/>
        <v/>
      </c>
      <c r="AF7933" t="str">
        <f t="shared" si="1227"/>
        <v/>
      </c>
      <c r="AG7933" s="17">
        <v>1</v>
      </c>
      <c r="AH7933">
        <f t="shared" si="1234"/>
        <v>2.8</v>
      </c>
      <c r="AI7933">
        <v>0.14499999999999999</v>
      </c>
      <c r="AJ7933">
        <f t="shared" si="1232"/>
        <v>0.40599999999999997</v>
      </c>
      <c r="AK7933" t="str">
        <f t="shared" si="1235"/>
        <v/>
      </c>
      <c r="AL7933" t="str">
        <f t="shared" si="1233"/>
        <v/>
      </c>
    </row>
    <row r="7934" spans="1:38" x14ac:dyDescent="0.2">
      <c r="A7934" t="s">
        <v>3135</v>
      </c>
      <c r="B7934" t="s">
        <v>52</v>
      </c>
      <c r="C7934" t="s">
        <v>3136</v>
      </c>
      <c r="D7934" s="1">
        <v>35936</v>
      </c>
      <c r="E7934" s="1">
        <v>43894</v>
      </c>
      <c r="F7934" t="s">
        <v>19</v>
      </c>
      <c r="I7934">
        <v>100</v>
      </c>
      <c r="J7934">
        <v>0</v>
      </c>
      <c r="K7934">
        <v>0</v>
      </c>
      <c r="L7934">
        <v>1256</v>
      </c>
      <c r="M7934">
        <v>1256</v>
      </c>
      <c r="N7934" t="s">
        <v>20</v>
      </c>
      <c r="O7934" t="s">
        <v>3137</v>
      </c>
      <c r="P7934" t="s">
        <v>28</v>
      </c>
      <c r="Q7934" t="s">
        <v>34256</v>
      </c>
      <c r="R7934" t="s">
        <v>34237</v>
      </c>
      <c r="S7934" t="s">
        <v>32627</v>
      </c>
      <c r="T7934" t="s">
        <v>34233</v>
      </c>
      <c r="U7934" t="s">
        <v>32634</v>
      </c>
      <c r="V7934" t="s">
        <v>35041</v>
      </c>
      <c r="X7934">
        <v>2</v>
      </c>
      <c r="Y7934" t="s">
        <v>32654</v>
      </c>
      <c r="AA7934">
        <v>9</v>
      </c>
      <c r="AB7934">
        <v>25</v>
      </c>
      <c r="AC7934">
        <v>1</v>
      </c>
      <c r="AD7934" t="str">
        <f t="shared" si="1229"/>
        <v/>
      </c>
      <c r="AE7934" t="str">
        <f t="shared" si="1230"/>
        <v/>
      </c>
      <c r="AF7934" t="str">
        <f t="shared" si="1227"/>
        <v/>
      </c>
      <c r="AG7934">
        <f>IF((S7934&lt;&gt;"tühi")*(AC7934&lt;&gt;""),AC7934,"")</f>
        <v>1</v>
      </c>
      <c r="AH7934">
        <f t="shared" si="1234"/>
        <v>2.8</v>
      </c>
      <c r="AI7934">
        <v>0.14499999999999999</v>
      </c>
      <c r="AJ7934">
        <f t="shared" si="1232"/>
        <v>0.40599999999999997</v>
      </c>
      <c r="AK7934" t="str">
        <f t="shared" si="1235"/>
        <v/>
      </c>
      <c r="AL7934" t="str">
        <f t="shared" si="1233"/>
        <v/>
      </c>
    </row>
    <row r="7935" spans="1:38" x14ac:dyDescent="0.2">
      <c r="A7935" t="s">
        <v>3776</v>
      </c>
      <c r="B7935" t="s">
        <v>52</v>
      </c>
      <c r="C7935" t="s">
        <v>3777</v>
      </c>
      <c r="D7935" s="1">
        <v>35936</v>
      </c>
      <c r="E7935" s="1">
        <v>43894</v>
      </c>
      <c r="F7935" t="s">
        <v>19</v>
      </c>
      <c r="I7935">
        <v>100</v>
      </c>
      <c r="J7935">
        <v>0</v>
      </c>
      <c r="K7935">
        <v>0</v>
      </c>
      <c r="L7935">
        <v>1455</v>
      </c>
      <c r="M7935">
        <v>1455</v>
      </c>
      <c r="N7935" t="s">
        <v>20</v>
      </c>
      <c r="O7935" t="s">
        <v>3778</v>
      </c>
      <c r="P7935" t="s">
        <v>28</v>
      </c>
      <c r="Q7935" t="s">
        <v>34233</v>
      </c>
      <c r="R7935" t="s">
        <v>34233</v>
      </c>
      <c r="S7935" t="s">
        <v>32628</v>
      </c>
      <c r="T7935" t="s">
        <v>34365</v>
      </c>
      <c r="AD7935" t="str">
        <f t="shared" si="1229"/>
        <v/>
      </c>
      <c r="AE7935" t="str">
        <f t="shared" si="1230"/>
        <v/>
      </c>
      <c r="AF7935" t="str">
        <f t="shared" si="1227"/>
        <v/>
      </c>
      <c r="AG7935" s="17">
        <v>1</v>
      </c>
      <c r="AH7935">
        <f t="shared" si="1234"/>
        <v>2.8</v>
      </c>
      <c r="AI7935">
        <v>0.14499999999999999</v>
      </c>
      <c r="AJ7935">
        <f t="shared" si="1232"/>
        <v>0.40599999999999997</v>
      </c>
      <c r="AK7935" t="str">
        <f t="shared" si="1235"/>
        <v/>
      </c>
      <c r="AL7935" t="str">
        <f t="shared" si="1233"/>
        <v/>
      </c>
    </row>
    <row r="7936" spans="1:38" x14ac:dyDescent="0.2">
      <c r="A7936" t="s">
        <v>11661</v>
      </c>
      <c r="B7936" t="s">
        <v>52</v>
      </c>
      <c r="C7936" t="s">
        <v>11662</v>
      </c>
      <c r="D7936" s="1">
        <v>36511</v>
      </c>
      <c r="E7936" s="1">
        <v>43894</v>
      </c>
      <c r="F7936" t="s">
        <v>19</v>
      </c>
      <c r="I7936">
        <v>100</v>
      </c>
      <c r="J7936">
        <v>0</v>
      </c>
      <c r="K7936">
        <v>0</v>
      </c>
      <c r="L7936">
        <v>1002</v>
      </c>
      <c r="M7936">
        <v>1002</v>
      </c>
      <c r="N7936" t="s">
        <v>20</v>
      </c>
      <c r="O7936" t="s">
        <v>11663</v>
      </c>
      <c r="P7936" t="s">
        <v>28</v>
      </c>
      <c r="Q7936" t="s">
        <v>34233</v>
      </c>
      <c r="R7936" t="s">
        <v>34233</v>
      </c>
      <c r="S7936" t="s">
        <v>32628</v>
      </c>
      <c r="T7936" t="s">
        <v>34357</v>
      </c>
      <c r="U7936" t="s">
        <v>32634</v>
      </c>
      <c r="V7936" t="s">
        <v>33383</v>
      </c>
      <c r="W7936">
        <v>250</v>
      </c>
      <c r="X7936">
        <v>2</v>
      </c>
      <c r="Y7936" t="s">
        <v>32661</v>
      </c>
      <c r="Z7936">
        <v>400</v>
      </c>
      <c r="AA7936">
        <v>8.5</v>
      </c>
      <c r="AB7936">
        <v>25</v>
      </c>
      <c r="AC7936">
        <v>1</v>
      </c>
      <c r="AD7936" t="str">
        <f t="shared" si="1229"/>
        <v/>
      </c>
      <c r="AE7936" t="str">
        <f t="shared" si="1230"/>
        <v/>
      </c>
      <c r="AF7936" t="str">
        <f t="shared" si="1227"/>
        <v/>
      </c>
      <c r="AG7936">
        <f>IF((S7936&lt;&gt;"tühi")*(AC7936&lt;&gt;""),AC7936,"")</f>
        <v>1</v>
      </c>
      <c r="AH7936">
        <f t="shared" si="1234"/>
        <v>2.8</v>
      </c>
      <c r="AI7936">
        <v>0.14499999999999999</v>
      </c>
      <c r="AJ7936">
        <f t="shared" si="1232"/>
        <v>0.40599999999999997</v>
      </c>
      <c r="AK7936" t="str">
        <f t="shared" si="1235"/>
        <v/>
      </c>
      <c r="AL7936" t="str">
        <f t="shared" si="1233"/>
        <v/>
      </c>
    </row>
    <row r="7937" spans="1:39" x14ac:dyDescent="0.2">
      <c r="A7937" t="s">
        <v>13702</v>
      </c>
      <c r="B7937" t="s">
        <v>52</v>
      </c>
      <c r="C7937" t="s">
        <v>13703</v>
      </c>
      <c r="D7937" s="1">
        <v>36985</v>
      </c>
      <c r="E7937" s="1">
        <v>44530</v>
      </c>
      <c r="F7937" t="s">
        <v>19</v>
      </c>
      <c r="I7937">
        <v>100</v>
      </c>
      <c r="J7937">
        <v>0</v>
      </c>
      <c r="K7937">
        <v>0</v>
      </c>
      <c r="L7937">
        <v>1192</v>
      </c>
      <c r="M7937">
        <v>1192</v>
      </c>
      <c r="N7937" t="s">
        <v>20</v>
      </c>
      <c r="O7937" t="s">
        <v>13704</v>
      </c>
      <c r="P7937" t="s">
        <v>28</v>
      </c>
      <c r="Q7937" t="s">
        <v>34233</v>
      </c>
      <c r="R7937" t="s">
        <v>34233</v>
      </c>
      <c r="S7937" t="s">
        <v>32628</v>
      </c>
      <c r="T7937" t="s">
        <v>34349</v>
      </c>
      <c r="AD7937" t="str">
        <f t="shared" si="1229"/>
        <v/>
      </c>
      <c r="AE7937" t="str">
        <f t="shared" si="1230"/>
        <v/>
      </c>
      <c r="AF7937" t="str">
        <f t="shared" si="1227"/>
        <v/>
      </c>
      <c r="AG7937" s="17">
        <v>1</v>
      </c>
      <c r="AH7937">
        <f t="shared" si="1234"/>
        <v>2.8</v>
      </c>
      <c r="AI7937">
        <v>0.14499999999999999</v>
      </c>
      <c r="AJ7937">
        <f t="shared" si="1232"/>
        <v>0.40599999999999997</v>
      </c>
      <c r="AK7937" t="str">
        <f t="shared" si="1235"/>
        <v/>
      </c>
      <c r="AL7937" t="str">
        <f t="shared" si="1233"/>
        <v/>
      </c>
    </row>
    <row r="7938" spans="1:39" x14ac:dyDescent="0.2">
      <c r="A7938" t="s">
        <v>8747</v>
      </c>
      <c r="B7938" t="s">
        <v>52</v>
      </c>
      <c r="C7938" t="s">
        <v>8748</v>
      </c>
      <c r="D7938" s="1">
        <v>36244</v>
      </c>
      <c r="E7938" s="1">
        <v>44447</v>
      </c>
      <c r="F7938" t="s">
        <v>19</v>
      </c>
      <c r="I7938">
        <v>100</v>
      </c>
      <c r="J7938">
        <v>0</v>
      </c>
      <c r="K7938">
        <v>0</v>
      </c>
      <c r="L7938">
        <v>1213</v>
      </c>
      <c r="M7938">
        <v>1213</v>
      </c>
      <c r="N7938" t="s">
        <v>20</v>
      </c>
      <c r="O7938" t="s">
        <v>8749</v>
      </c>
      <c r="P7938" t="s">
        <v>28</v>
      </c>
      <c r="Q7938" t="s">
        <v>34233</v>
      </c>
      <c r="R7938" t="s">
        <v>34233</v>
      </c>
      <c r="S7938" t="s">
        <v>32628</v>
      </c>
      <c r="T7938" t="s">
        <v>34349</v>
      </c>
      <c r="AD7938" t="str">
        <f t="shared" si="1229"/>
        <v/>
      </c>
      <c r="AE7938" t="str">
        <f t="shared" si="1230"/>
        <v/>
      </c>
      <c r="AF7938" t="str">
        <f t="shared" si="1227"/>
        <v/>
      </c>
      <c r="AG7938" s="17">
        <v>1</v>
      </c>
      <c r="AH7938">
        <f t="shared" si="1234"/>
        <v>2.8</v>
      </c>
      <c r="AI7938">
        <v>0.14499999999999999</v>
      </c>
      <c r="AJ7938">
        <f t="shared" si="1232"/>
        <v>0.40599999999999997</v>
      </c>
      <c r="AK7938" t="str">
        <f t="shared" si="1235"/>
        <v/>
      </c>
      <c r="AL7938" t="str">
        <f t="shared" si="1233"/>
        <v/>
      </c>
    </row>
    <row r="7939" spans="1:39" s="20" customFormat="1" x14ac:dyDescent="0.2">
      <c r="A7939" s="20" t="s">
        <v>30705</v>
      </c>
      <c r="B7939" s="20" t="s">
        <v>52</v>
      </c>
      <c r="C7939" s="20" t="s">
        <v>30706</v>
      </c>
      <c r="D7939" s="21">
        <v>43859</v>
      </c>
      <c r="E7939" s="21">
        <v>44530</v>
      </c>
      <c r="F7939" s="20" t="s">
        <v>19</v>
      </c>
      <c r="I7939" s="20">
        <v>100</v>
      </c>
      <c r="J7939" s="20">
        <v>0</v>
      </c>
      <c r="K7939" s="20">
        <v>0</v>
      </c>
      <c r="L7939" s="20">
        <v>54</v>
      </c>
      <c r="M7939" s="20">
        <v>54</v>
      </c>
      <c r="N7939" s="20" t="s">
        <v>20</v>
      </c>
      <c r="O7939" s="20" t="s">
        <v>8749</v>
      </c>
      <c r="P7939" s="20" t="s">
        <v>28</v>
      </c>
      <c r="Q7939" s="20" t="s">
        <v>34233</v>
      </c>
      <c r="R7939" s="20" t="s">
        <v>34233</v>
      </c>
      <c r="S7939" s="20" t="s">
        <v>33942</v>
      </c>
      <c r="T7939" s="20" t="s">
        <v>34233</v>
      </c>
      <c r="AD7939" s="20" t="str">
        <f t="shared" si="1229"/>
        <v/>
      </c>
      <c r="AE7939" s="20" t="str">
        <f t="shared" ref="AE7939:AE7970" si="1236">IF((S7939="tühi")*(AC7939&lt;&gt;""),AC7939,"")</f>
        <v/>
      </c>
      <c r="AF7939" s="20" t="str">
        <f t="shared" si="1227"/>
        <v/>
      </c>
      <c r="AG7939" s="20" t="str">
        <f>IF((S7939&lt;&gt;"tühi")*(AC7939&lt;&gt;""),AC7939,"")</f>
        <v/>
      </c>
      <c r="AH7939" s="20" t="str">
        <f t="shared" si="1234"/>
        <v/>
      </c>
      <c r="AI7939" s="20">
        <v>0.14499999999999999</v>
      </c>
      <c r="AJ7939" s="20" t="str">
        <f t="shared" si="1232"/>
        <v/>
      </c>
      <c r="AK7939" s="20" t="str">
        <f t="shared" si="1235"/>
        <v/>
      </c>
      <c r="AL7939" s="20" t="str">
        <f t="shared" si="1233"/>
        <v/>
      </c>
      <c r="AM7939" s="20" t="s">
        <v>34329</v>
      </c>
    </row>
    <row r="7940" spans="1:39" x14ac:dyDescent="0.2">
      <c r="A7940" t="s">
        <v>3524</v>
      </c>
      <c r="B7940" t="s">
        <v>52</v>
      </c>
      <c r="C7940" t="s">
        <v>3525</v>
      </c>
      <c r="D7940" s="1">
        <v>35907</v>
      </c>
      <c r="E7940" s="1">
        <v>44530</v>
      </c>
      <c r="F7940" t="s">
        <v>19</v>
      </c>
      <c r="I7940">
        <v>100</v>
      </c>
      <c r="J7940">
        <v>0</v>
      </c>
      <c r="K7940">
        <v>0</v>
      </c>
      <c r="L7940">
        <v>2474</v>
      </c>
      <c r="M7940">
        <v>2474</v>
      </c>
      <c r="N7940" t="s">
        <v>20</v>
      </c>
      <c r="O7940" t="s">
        <v>3526</v>
      </c>
      <c r="P7940" t="s">
        <v>28</v>
      </c>
      <c r="Q7940" t="s">
        <v>34233</v>
      </c>
      <c r="R7940" t="s">
        <v>34233</v>
      </c>
      <c r="S7940" t="s">
        <v>33797</v>
      </c>
      <c r="T7940" t="s">
        <v>34357</v>
      </c>
      <c r="AD7940" t="str">
        <f t="shared" si="1229"/>
        <v/>
      </c>
      <c r="AE7940" t="str">
        <f t="shared" si="1236"/>
        <v/>
      </c>
      <c r="AF7940" t="str">
        <f t="shared" si="1227"/>
        <v/>
      </c>
      <c r="AG7940" s="17">
        <v>1</v>
      </c>
      <c r="AH7940">
        <f t="shared" si="1234"/>
        <v>2.8</v>
      </c>
      <c r="AI7940">
        <v>0.14499999999999999</v>
      </c>
      <c r="AJ7940">
        <f t="shared" si="1232"/>
        <v>0.40599999999999997</v>
      </c>
      <c r="AK7940" t="str">
        <f t="shared" si="1235"/>
        <v/>
      </c>
      <c r="AL7940" t="str">
        <f t="shared" si="1233"/>
        <v/>
      </c>
    </row>
    <row r="7941" spans="1:39" x14ac:dyDescent="0.2">
      <c r="A7941" t="s">
        <v>11658</v>
      </c>
      <c r="B7941" t="s">
        <v>52</v>
      </c>
      <c r="C7941" t="s">
        <v>11659</v>
      </c>
      <c r="D7941" s="1">
        <v>36511</v>
      </c>
      <c r="E7941" s="1">
        <v>43951</v>
      </c>
      <c r="F7941" t="s">
        <v>19</v>
      </c>
      <c r="I7941">
        <v>100</v>
      </c>
      <c r="J7941">
        <v>0</v>
      </c>
      <c r="K7941">
        <v>0</v>
      </c>
      <c r="L7941">
        <v>1025</v>
      </c>
      <c r="M7941">
        <v>1025</v>
      </c>
      <c r="N7941" t="s">
        <v>20</v>
      </c>
      <c r="O7941" t="s">
        <v>11660</v>
      </c>
      <c r="P7941" t="s">
        <v>28</v>
      </c>
      <c r="Q7941" t="s">
        <v>34233</v>
      </c>
      <c r="R7941" t="s">
        <v>34233</v>
      </c>
      <c r="S7941" t="s">
        <v>33797</v>
      </c>
      <c r="T7941" t="s">
        <v>34365</v>
      </c>
      <c r="AD7941" t="str">
        <f t="shared" si="1229"/>
        <v/>
      </c>
      <c r="AE7941" t="str">
        <f t="shared" si="1236"/>
        <v/>
      </c>
      <c r="AF7941" t="str">
        <f t="shared" si="1227"/>
        <v/>
      </c>
      <c r="AG7941" s="17">
        <v>1</v>
      </c>
      <c r="AH7941">
        <f t="shared" si="1234"/>
        <v>2.8</v>
      </c>
      <c r="AI7941">
        <v>0.14499999999999999</v>
      </c>
      <c r="AJ7941">
        <f t="shared" si="1232"/>
        <v>0.40599999999999997</v>
      </c>
      <c r="AK7941" t="str">
        <f t="shared" si="1235"/>
        <v/>
      </c>
      <c r="AL7941" t="str">
        <f t="shared" si="1233"/>
        <v/>
      </c>
    </row>
    <row r="7942" spans="1:39" x14ac:dyDescent="0.2">
      <c r="A7942" t="s">
        <v>3935</v>
      </c>
      <c r="B7942" t="s">
        <v>52</v>
      </c>
      <c r="C7942" t="s">
        <v>3936</v>
      </c>
      <c r="D7942" s="1">
        <v>35936</v>
      </c>
      <c r="E7942" s="1">
        <v>43894</v>
      </c>
      <c r="F7942" t="s">
        <v>19</v>
      </c>
      <c r="I7942">
        <v>100</v>
      </c>
      <c r="J7942">
        <v>0</v>
      </c>
      <c r="K7942">
        <v>0</v>
      </c>
      <c r="L7942">
        <v>1406</v>
      </c>
      <c r="M7942">
        <v>1406</v>
      </c>
      <c r="N7942" t="s">
        <v>20</v>
      </c>
      <c r="O7942" t="s">
        <v>3937</v>
      </c>
      <c r="P7942" t="s">
        <v>28</v>
      </c>
      <c r="Q7942" t="s">
        <v>32794</v>
      </c>
      <c r="R7942" t="s">
        <v>33782</v>
      </c>
      <c r="S7942" t="s">
        <v>32628</v>
      </c>
      <c r="T7942" t="s">
        <v>34365</v>
      </c>
      <c r="U7942" t="s">
        <v>32634</v>
      </c>
      <c r="V7942" t="s">
        <v>35041</v>
      </c>
      <c r="X7942">
        <v>2</v>
      </c>
      <c r="Y7942" t="s">
        <v>32654</v>
      </c>
      <c r="AA7942">
        <v>9</v>
      </c>
      <c r="AB7942">
        <v>25</v>
      </c>
      <c r="AC7942">
        <v>1</v>
      </c>
      <c r="AD7942" t="str">
        <f t="shared" si="1229"/>
        <v/>
      </c>
      <c r="AE7942" t="str">
        <f t="shared" si="1236"/>
        <v/>
      </c>
      <c r="AF7942" t="str">
        <f t="shared" si="1227"/>
        <v/>
      </c>
      <c r="AG7942">
        <f>IF((S7942&lt;&gt;"tühi")*(AC7942&lt;&gt;""),AC7942,"")</f>
        <v>1</v>
      </c>
      <c r="AH7942">
        <f t="shared" si="1234"/>
        <v>2.8</v>
      </c>
      <c r="AI7942">
        <v>0.14499999999999999</v>
      </c>
      <c r="AJ7942">
        <f t="shared" si="1232"/>
        <v>0.40599999999999997</v>
      </c>
      <c r="AK7942" t="str">
        <f t="shared" si="1235"/>
        <v/>
      </c>
      <c r="AL7942" t="str">
        <f t="shared" si="1233"/>
        <v/>
      </c>
    </row>
    <row r="7943" spans="1:39" x14ac:dyDescent="0.2">
      <c r="A7943" t="s">
        <v>3917</v>
      </c>
      <c r="B7943" t="s">
        <v>52</v>
      </c>
      <c r="C7943" t="s">
        <v>3918</v>
      </c>
      <c r="D7943" s="1">
        <v>35936</v>
      </c>
      <c r="E7943" s="1">
        <v>43951</v>
      </c>
      <c r="F7943" t="s">
        <v>19</v>
      </c>
      <c r="I7943">
        <v>100</v>
      </c>
      <c r="J7943">
        <v>0</v>
      </c>
      <c r="K7943">
        <v>0</v>
      </c>
      <c r="L7943">
        <v>1548</v>
      </c>
      <c r="M7943">
        <v>1548</v>
      </c>
      <c r="N7943" t="s">
        <v>20</v>
      </c>
      <c r="O7943" t="s">
        <v>3919</v>
      </c>
      <c r="P7943" t="s">
        <v>28</v>
      </c>
      <c r="Q7943" t="s">
        <v>34233</v>
      </c>
      <c r="R7943" t="s">
        <v>34233</v>
      </c>
      <c r="S7943" t="s">
        <v>33800</v>
      </c>
      <c r="T7943" t="s">
        <v>34357</v>
      </c>
      <c r="AD7943" t="str">
        <f t="shared" si="1229"/>
        <v/>
      </c>
      <c r="AE7943" t="str">
        <f t="shared" si="1236"/>
        <v/>
      </c>
      <c r="AF7943" t="str">
        <f t="shared" si="1227"/>
        <v/>
      </c>
      <c r="AG7943" s="17">
        <v>1</v>
      </c>
      <c r="AH7943">
        <f t="shared" si="1234"/>
        <v>2.8</v>
      </c>
      <c r="AI7943">
        <v>0.14499999999999999</v>
      </c>
      <c r="AJ7943">
        <f t="shared" si="1232"/>
        <v>0.40599999999999997</v>
      </c>
      <c r="AK7943" t="str">
        <f t="shared" si="1235"/>
        <v/>
      </c>
      <c r="AL7943" t="str">
        <f t="shared" si="1233"/>
        <v/>
      </c>
    </row>
    <row r="7944" spans="1:39" x14ac:dyDescent="0.2">
      <c r="A7944" t="s">
        <v>3914</v>
      </c>
      <c r="B7944" t="s">
        <v>52</v>
      </c>
      <c r="C7944" t="s">
        <v>3915</v>
      </c>
      <c r="D7944" s="1">
        <v>35936</v>
      </c>
      <c r="E7944" s="1">
        <v>43894</v>
      </c>
      <c r="F7944" t="s">
        <v>19</v>
      </c>
      <c r="I7944">
        <v>100</v>
      </c>
      <c r="J7944">
        <v>0</v>
      </c>
      <c r="K7944">
        <v>0</v>
      </c>
      <c r="L7944">
        <v>1234</v>
      </c>
      <c r="M7944">
        <v>1234</v>
      </c>
      <c r="N7944" t="s">
        <v>20</v>
      </c>
      <c r="O7944" t="s">
        <v>3916</v>
      </c>
      <c r="P7944" t="s">
        <v>28</v>
      </c>
      <c r="Q7944" t="s">
        <v>34233</v>
      </c>
      <c r="R7944" t="s">
        <v>34233</v>
      </c>
      <c r="S7944" t="s">
        <v>32628</v>
      </c>
      <c r="T7944" t="s">
        <v>34357</v>
      </c>
      <c r="U7944" t="s">
        <v>32634</v>
      </c>
      <c r="V7944" t="s">
        <v>35041</v>
      </c>
      <c r="X7944">
        <v>2</v>
      </c>
      <c r="Y7944" t="s">
        <v>32654</v>
      </c>
      <c r="AA7944">
        <v>9</v>
      </c>
      <c r="AB7944">
        <v>25</v>
      </c>
      <c r="AC7944">
        <v>1</v>
      </c>
      <c r="AD7944" t="str">
        <f t="shared" si="1229"/>
        <v/>
      </c>
      <c r="AE7944" t="str">
        <f t="shared" si="1236"/>
        <v/>
      </c>
      <c r="AF7944" t="str">
        <f t="shared" si="1227"/>
        <v/>
      </c>
      <c r="AG7944">
        <f>IF((S7944&lt;&gt;"tühi")*(AC7944&lt;&gt;""),AC7944,"")</f>
        <v>1</v>
      </c>
      <c r="AH7944">
        <f t="shared" si="1234"/>
        <v>2.8</v>
      </c>
      <c r="AI7944">
        <v>0.14499999999999999</v>
      </c>
      <c r="AJ7944">
        <f t="shared" si="1232"/>
        <v>0.40599999999999997</v>
      </c>
      <c r="AK7944" t="str">
        <f t="shared" si="1235"/>
        <v/>
      </c>
      <c r="AL7944" t="str">
        <f t="shared" si="1233"/>
        <v/>
      </c>
    </row>
    <row r="7945" spans="1:39" x14ac:dyDescent="0.2">
      <c r="A7945" t="s">
        <v>12754</v>
      </c>
      <c r="B7945" t="s">
        <v>52</v>
      </c>
      <c r="C7945" t="s">
        <v>12755</v>
      </c>
      <c r="D7945" s="1">
        <v>36609</v>
      </c>
      <c r="E7945" s="1">
        <v>43894</v>
      </c>
      <c r="F7945" t="s">
        <v>19</v>
      </c>
      <c r="I7945">
        <v>100</v>
      </c>
      <c r="J7945">
        <v>0</v>
      </c>
      <c r="K7945">
        <v>0</v>
      </c>
      <c r="L7945">
        <v>1618</v>
      </c>
      <c r="M7945">
        <v>1618</v>
      </c>
      <c r="N7945" t="s">
        <v>20</v>
      </c>
      <c r="O7945" t="s">
        <v>12756</v>
      </c>
      <c r="P7945" t="s">
        <v>28</v>
      </c>
      <c r="Q7945" t="s">
        <v>34233</v>
      </c>
      <c r="R7945" t="s">
        <v>34233</v>
      </c>
      <c r="S7945" t="s">
        <v>32628</v>
      </c>
      <c r="T7945" t="s">
        <v>34365</v>
      </c>
      <c r="AD7945" t="str">
        <f t="shared" si="1229"/>
        <v/>
      </c>
      <c r="AE7945" t="str">
        <f t="shared" si="1236"/>
        <v/>
      </c>
      <c r="AF7945" t="str">
        <f t="shared" si="1227"/>
        <v/>
      </c>
      <c r="AG7945" s="17">
        <v>1</v>
      </c>
      <c r="AH7945">
        <f t="shared" si="1234"/>
        <v>2.8</v>
      </c>
      <c r="AI7945">
        <v>0.14499999999999999</v>
      </c>
      <c r="AJ7945">
        <f t="shared" si="1232"/>
        <v>0.40599999999999997</v>
      </c>
      <c r="AK7945" t="str">
        <f t="shared" si="1235"/>
        <v/>
      </c>
      <c r="AL7945" t="str">
        <f t="shared" si="1233"/>
        <v/>
      </c>
    </row>
    <row r="7946" spans="1:39" x14ac:dyDescent="0.2">
      <c r="A7946" t="s">
        <v>3911</v>
      </c>
      <c r="B7946" t="s">
        <v>52</v>
      </c>
      <c r="C7946" t="s">
        <v>3912</v>
      </c>
      <c r="D7946" s="1">
        <v>35936</v>
      </c>
      <c r="E7946" s="1">
        <v>43894</v>
      </c>
      <c r="F7946" t="s">
        <v>19</v>
      </c>
      <c r="I7946">
        <v>100</v>
      </c>
      <c r="J7946">
        <v>0</v>
      </c>
      <c r="K7946">
        <v>0</v>
      </c>
      <c r="L7946">
        <v>1471</v>
      </c>
      <c r="M7946">
        <v>1471</v>
      </c>
      <c r="N7946" t="s">
        <v>20</v>
      </c>
      <c r="O7946" t="s">
        <v>3913</v>
      </c>
      <c r="P7946" t="s">
        <v>28</v>
      </c>
      <c r="Q7946" t="s">
        <v>34233</v>
      </c>
      <c r="R7946" t="s">
        <v>34233</v>
      </c>
      <c r="S7946" t="s">
        <v>32628</v>
      </c>
      <c r="T7946" t="s">
        <v>34349</v>
      </c>
      <c r="U7946" t="s">
        <v>32634</v>
      </c>
      <c r="V7946" t="s">
        <v>35041</v>
      </c>
      <c r="X7946">
        <v>2</v>
      </c>
      <c r="Y7946" t="s">
        <v>32654</v>
      </c>
      <c r="AA7946">
        <v>9</v>
      </c>
      <c r="AB7946">
        <v>25</v>
      </c>
      <c r="AC7946">
        <v>1</v>
      </c>
      <c r="AD7946" t="str">
        <f t="shared" si="1229"/>
        <v/>
      </c>
      <c r="AE7946" t="str">
        <f t="shared" si="1236"/>
        <v/>
      </c>
      <c r="AF7946" t="str">
        <f t="shared" si="1227"/>
        <v/>
      </c>
      <c r="AG7946">
        <f>IF((S7946&lt;&gt;"tühi")*(AC7946&lt;&gt;""),AC7946,"")</f>
        <v>1</v>
      </c>
      <c r="AH7946">
        <f t="shared" si="1234"/>
        <v>2.8</v>
      </c>
      <c r="AI7946">
        <v>0.14499999999999999</v>
      </c>
      <c r="AJ7946">
        <f t="shared" si="1232"/>
        <v>0.40599999999999997</v>
      </c>
      <c r="AK7946" t="str">
        <f t="shared" si="1235"/>
        <v/>
      </c>
      <c r="AL7946" t="str">
        <f t="shared" si="1233"/>
        <v/>
      </c>
    </row>
    <row r="7947" spans="1:39" x14ac:dyDescent="0.2">
      <c r="A7947" t="s">
        <v>4859</v>
      </c>
      <c r="B7947" t="s">
        <v>52</v>
      </c>
      <c r="C7947" t="s">
        <v>4860</v>
      </c>
      <c r="D7947" s="1">
        <v>36056</v>
      </c>
      <c r="E7947" s="1">
        <v>43951</v>
      </c>
      <c r="F7947" t="s">
        <v>19</v>
      </c>
      <c r="I7947">
        <v>100</v>
      </c>
      <c r="J7947">
        <v>0</v>
      </c>
      <c r="K7947">
        <v>0</v>
      </c>
      <c r="L7947">
        <v>1420</v>
      </c>
      <c r="M7947">
        <v>1420</v>
      </c>
      <c r="N7947" t="s">
        <v>20</v>
      </c>
      <c r="O7947" t="s">
        <v>4861</v>
      </c>
      <c r="P7947" t="s">
        <v>28</v>
      </c>
      <c r="Q7947" t="s">
        <v>34233</v>
      </c>
      <c r="R7947" t="s">
        <v>34233</v>
      </c>
      <c r="S7947" t="s">
        <v>32628</v>
      </c>
      <c r="T7947" t="s">
        <v>34349</v>
      </c>
      <c r="AD7947" t="str">
        <f t="shared" si="1229"/>
        <v/>
      </c>
      <c r="AE7947" t="str">
        <f t="shared" si="1236"/>
        <v/>
      </c>
      <c r="AF7947" t="str">
        <f t="shared" ref="AF7947:AF8010" si="1237">IF((S7947&lt;&gt;"tühi")*(F7947&lt;&gt;"Elamumaa")*(G7947&lt;&gt;"Elamumaa")*(H7947&lt;&gt;"Elamumaa"),IF(Z7947=0,"",Z7947),"")</f>
        <v/>
      </c>
      <c r="AG7947" s="17">
        <v>1</v>
      </c>
      <c r="AH7947">
        <f t="shared" si="1234"/>
        <v>2.8</v>
      </c>
      <c r="AI7947">
        <v>0.14499999999999999</v>
      </c>
      <c r="AJ7947">
        <f t="shared" si="1232"/>
        <v>0.40599999999999997</v>
      </c>
      <c r="AK7947" t="str">
        <f t="shared" si="1235"/>
        <v/>
      </c>
      <c r="AL7947" t="str">
        <f t="shared" si="1233"/>
        <v/>
      </c>
    </row>
    <row r="7948" spans="1:39" x14ac:dyDescent="0.2">
      <c r="A7948" t="s">
        <v>3908</v>
      </c>
      <c r="B7948" t="s">
        <v>52</v>
      </c>
      <c r="C7948" t="s">
        <v>3909</v>
      </c>
      <c r="D7948" s="1">
        <v>35936</v>
      </c>
      <c r="E7948" s="1">
        <v>44546</v>
      </c>
      <c r="F7948" t="s">
        <v>19</v>
      </c>
      <c r="I7948">
        <v>100</v>
      </c>
      <c r="J7948">
        <v>0</v>
      </c>
      <c r="K7948">
        <v>0</v>
      </c>
      <c r="L7948">
        <v>1597</v>
      </c>
      <c r="M7948">
        <v>1597</v>
      </c>
      <c r="N7948" t="s">
        <v>20</v>
      </c>
      <c r="O7948" t="s">
        <v>3910</v>
      </c>
      <c r="P7948" t="s">
        <v>28</v>
      </c>
      <c r="Q7948" t="s">
        <v>34233</v>
      </c>
      <c r="R7948" t="s">
        <v>34233</v>
      </c>
      <c r="S7948" t="s">
        <v>32628</v>
      </c>
      <c r="T7948" t="s">
        <v>34357</v>
      </c>
      <c r="U7948" t="s">
        <v>32634</v>
      </c>
      <c r="V7948" t="s">
        <v>35041</v>
      </c>
      <c r="X7948">
        <v>2</v>
      </c>
      <c r="Y7948" t="s">
        <v>32654</v>
      </c>
      <c r="AA7948">
        <v>9</v>
      </c>
      <c r="AB7948">
        <v>25</v>
      </c>
      <c r="AC7948">
        <v>1</v>
      </c>
      <c r="AD7948" t="str">
        <f t="shared" si="1229"/>
        <v/>
      </c>
      <c r="AE7948" t="str">
        <f t="shared" si="1236"/>
        <v/>
      </c>
      <c r="AF7948" t="str">
        <f t="shared" si="1237"/>
        <v/>
      </c>
      <c r="AG7948">
        <f t="shared" ref="AG7948:AG7972" si="1238">IF((S7948&lt;&gt;"tühi")*(AC7948&lt;&gt;""),AC7948,"")</f>
        <v>1</v>
      </c>
      <c r="AH7948">
        <f t="shared" si="1234"/>
        <v>2.8</v>
      </c>
      <c r="AI7948">
        <v>0.14499999999999999</v>
      </c>
      <c r="AJ7948">
        <f t="shared" si="1232"/>
        <v>0.40599999999999997</v>
      </c>
      <c r="AK7948" t="str">
        <f t="shared" si="1235"/>
        <v/>
      </c>
      <c r="AL7948" t="str">
        <f t="shared" si="1233"/>
        <v/>
      </c>
    </row>
    <row r="7949" spans="1:39" x14ac:dyDescent="0.2">
      <c r="A7949" t="s">
        <v>29000</v>
      </c>
      <c r="B7949" t="s">
        <v>52</v>
      </c>
      <c r="C7949" t="s">
        <v>29001</v>
      </c>
      <c r="D7949" s="1">
        <v>42719</v>
      </c>
      <c r="E7949" s="1">
        <v>43521</v>
      </c>
      <c r="F7949" t="s">
        <v>889</v>
      </c>
      <c r="I7949">
        <v>100</v>
      </c>
      <c r="J7949">
        <v>0</v>
      </c>
      <c r="K7949">
        <v>0</v>
      </c>
      <c r="L7949">
        <v>415</v>
      </c>
      <c r="M7949">
        <v>415</v>
      </c>
      <c r="N7949" t="s">
        <v>20</v>
      </c>
      <c r="O7949" t="s">
        <v>29002</v>
      </c>
      <c r="P7949" t="s">
        <v>28</v>
      </c>
      <c r="Q7949" t="s">
        <v>34233</v>
      </c>
      <c r="R7949" t="s">
        <v>34233</v>
      </c>
      <c r="S7949" t="s">
        <v>33942</v>
      </c>
      <c r="T7949" t="s">
        <v>34233</v>
      </c>
      <c r="V7949" t="s">
        <v>33374</v>
      </c>
      <c r="AD7949" t="str">
        <f t="shared" si="1229"/>
        <v/>
      </c>
      <c r="AE7949" t="str">
        <f t="shared" si="1236"/>
        <v/>
      </c>
      <c r="AF7949" t="str">
        <f t="shared" si="1237"/>
        <v/>
      </c>
      <c r="AG7949" t="str">
        <f t="shared" si="1238"/>
        <v/>
      </c>
      <c r="AH7949" t="str">
        <f t="shared" si="1234"/>
        <v/>
      </c>
      <c r="AI7949">
        <v>0.14499999999999999</v>
      </c>
      <c r="AJ7949" t="str">
        <f t="shared" si="1232"/>
        <v/>
      </c>
      <c r="AK7949" t="str">
        <f t="shared" si="1235"/>
        <v/>
      </c>
      <c r="AL7949" t="str">
        <f t="shared" si="1233"/>
        <v/>
      </c>
    </row>
    <row r="7950" spans="1:39" x14ac:dyDescent="0.2">
      <c r="A7950" t="s">
        <v>29353</v>
      </c>
      <c r="B7950" t="s">
        <v>52</v>
      </c>
      <c r="C7950" t="s">
        <v>29354</v>
      </c>
      <c r="D7950" s="1">
        <v>43521</v>
      </c>
      <c r="E7950" s="1">
        <v>44546</v>
      </c>
      <c r="F7950" t="s">
        <v>889</v>
      </c>
      <c r="I7950">
        <v>100</v>
      </c>
      <c r="J7950">
        <v>0</v>
      </c>
      <c r="K7950">
        <v>0</v>
      </c>
      <c r="L7950">
        <v>8136</v>
      </c>
      <c r="M7950">
        <v>8136</v>
      </c>
      <c r="N7950" t="s">
        <v>20</v>
      </c>
      <c r="O7950" t="s">
        <v>29355</v>
      </c>
      <c r="P7950" t="s">
        <v>44</v>
      </c>
      <c r="Q7950" t="s">
        <v>34233</v>
      </c>
      <c r="R7950" t="s">
        <v>34233</v>
      </c>
      <c r="S7950" t="s">
        <v>33942</v>
      </c>
      <c r="T7950" t="s">
        <v>34233</v>
      </c>
      <c r="V7950" t="s">
        <v>33382</v>
      </c>
      <c r="AD7950" t="str">
        <f t="shared" si="1229"/>
        <v/>
      </c>
      <c r="AE7950" t="str">
        <f t="shared" si="1236"/>
        <v/>
      </c>
      <c r="AF7950" t="str">
        <f t="shared" si="1237"/>
        <v/>
      </c>
      <c r="AG7950" t="str">
        <f t="shared" si="1238"/>
        <v/>
      </c>
      <c r="AH7950" t="str">
        <f t="shared" si="1234"/>
        <v/>
      </c>
      <c r="AI7950">
        <v>0.14499999999999999</v>
      </c>
      <c r="AJ7950" t="str">
        <f t="shared" si="1232"/>
        <v/>
      </c>
      <c r="AK7950" t="str">
        <f t="shared" si="1235"/>
        <v/>
      </c>
      <c r="AL7950" t="str">
        <f t="shared" si="1233"/>
        <v/>
      </c>
    </row>
    <row r="7951" spans="1:39" x14ac:dyDescent="0.2">
      <c r="A7951" t="s">
        <v>15372</v>
      </c>
      <c r="B7951" t="s">
        <v>52</v>
      </c>
      <c r="C7951" t="s">
        <v>15373</v>
      </c>
      <c r="D7951" s="1">
        <v>37386</v>
      </c>
      <c r="E7951" s="1">
        <v>43456</v>
      </c>
      <c r="F7951" t="s">
        <v>39</v>
      </c>
      <c r="I7951">
        <v>100</v>
      </c>
      <c r="J7951">
        <v>0</v>
      </c>
      <c r="K7951">
        <v>0</v>
      </c>
      <c r="L7951">
        <v>1756</v>
      </c>
      <c r="M7951">
        <v>1756</v>
      </c>
      <c r="N7951" t="s">
        <v>20</v>
      </c>
      <c r="O7951" t="s">
        <v>15374</v>
      </c>
      <c r="P7951" t="s">
        <v>28</v>
      </c>
      <c r="Q7951" t="s">
        <v>34233</v>
      </c>
      <c r="R7951" t="s">
        <v>34233</v>
      </c>
      <c r="S7951" t="s">
        <v>33942</v>
      </c>
      <c r="T7951" t="s">
        <v>34233</v>
      </c>
      <c r="V7951" s="2" t="s">
        <v>33324</v>
      </c>
      <c r="AD7951" t="str">
        <f t="shared" si="1229"/>
        <v/>
      </c>
      <c r="AE7951" t="str">
        <f t="shared" si="1236"/>
        <v/>
      </c>
      <c r="AF7951" t="str">
        <f t="shared" si="1237"/>
        <v/>
      </c>
      <c r="AG7951" t="str">
        <f t="shared" si="1238"/>
        <v/>
      </c>
      <c r="AH7951" t="str">
        <f t="shared" si="1234"/>
        <v/>
      </c>
      <c r="AI7951">
        <v>0.14499999999999999</v>
      </c>
      <c r="AJ7951" t="str">
        <f t="shared" si="1232"/>
        <v/>
      </c>
      <c r="AK7951" t="str">
        <f t="shared" si="1235"/>
        <v/>
      </c>
      <c r="AL7951" t="str">
        <f t="shared" si="1233"/>
        <v/>
      </c>
    </row>
    <row r="7952" spans="1:39" x14ac:dyDescent="0.2">
      <c r="A7952" t="s">
        <v>22565</v>
      </c>
      <c r="B7952" t="s">
        <v>52</v>
      </c>
      <c r="C7952" t="s">
        <v>22566</v>
      </c>
      <c r="D7952" s="1">
        <v>38811</v>
      </c>
      <c r="E7952" s="1">
        <v>43951</v>
      </c>
      <c r="F7952" t="s">
        <v>39</v>
      </c>
      <c r="I7952">
        <v>100</v>
      </c>
      <c r="J7952">
        <v>0</v>
      </c>
      <c r="K7952">
        <v>0</v>
      </c>
      <c r="L7952">
        <v>785</v>
      </c>
      <c r="M7952">
        <v>785</v>
      </c>
      <c r="N7952" t="s">
        <v>20</v>
      </c>
      <c r="O7952" t="s">
        <v>22567</v>
      </c>
      <c r="P7952" t="s">
        <v>28</v>
      </c>
      <c r="Q7952" t="s">
        <v>34269</v>
      </c>
      <c r="R7952" t="s">
        <v>33783</v>
      </c>
      <c r="S7952" t="s">
        <v>33942</v>
      </c>
      <c r="T7952" t="s">
        <v>34546</v>
      </c>
      <c r="AD7952" t="str">
        <f t="shared" si="1229"/>
        <v/>
      </c>
      <c r="AE7952" t="str">
        <f t="shared" si="1236"/>
        <v/>
      </c>
      <c r="AF7952" t="str">
        <f t="shared" si="1237"/>
        <v/>
      </c>
      <c r="AG7952" t="str">
        <f t="shared" si="1238"/>
        <v/>
      </c>
      <c r="AH7952" t="str">
        <f t="shared" si="1234"/>
        <v/>
      </c>
      <c r="AI7952">
        <v>0.14499999999999999</v>
      </c>
      <c r="AJ7952" t="str">
        <f t="shared" si="1232"/>
        <v/>
      </c>
      <c r="AK7952" t="str">
        <f t="shared" si="1235"/>
        <v/>
      </c>
      <c r="AL7952" t="str">
        <f t="shared" si="1233"/>
        <v/>
      </c>
    </row>
    <row r="7953" spans="1:39" x14ac:dyDescent="0.2">
      <c r="A7953" t="s">
        <v>16253</v>
      </c>
      <c r="B7953" t="s">
        <v>52</v>
      </c>
      <c r="C7953" t="s">
        <v>16254</v>
      </c>
      <c r="D7953" s="1">
        <v>37505</v>
      </c>
      <c r="E7953" s="1">
        <v>43456</v>
      </c>
      <c r="F7953" t="s">
        <v>26</v>
      </c>
      <c r="I7953">
        <v>100</v>
      </c>
      <c r="J7953">
        <v>0</v>
      </c>
      <c r="K7953">
        <v>0</v>
      </c>
      <c r="L7953">
        <v>22</v>
      </c>
      <c r="M7953">
        <v>22</v>
      </c>
      <c r="N7953" t="s">
        <v>20</v>
      </c>
      <c r="O7953" t="s">
        <v>16255</v>
      </c>
      <c r="P7953" t="s">
        <v>44</v>
      </c>
      <c r="Q7953" t="s">
        <v>34233</v>
      </c>
      <c r="R7953" t="s">
        <v>34233</v>
      </c>
      <c r="S7953" t="s">
        <v>34233</v>
      </c>
      <c r="T7953" t="s">
        <v>34233</v>
      </c>
      <c r="AD7953" t="str">
        <f t="shared" ref="AD7953:AD8016" si="1239">IF((S7953="tühi")*(F7953&lt;&gt;"Elamumaa")*(G7953&lt;&gt;"Elamumaa")*(H7953&lt;&gt;"Elamumaa"),IF(Z7953=0,"",Z7953),"")</f>
        <v/>
      </c>
      <c r="AE7953" t="str">
        <f t="shared" si="1236"/>
        <v/>
      </c>
      <c r="AF7953" t="str">
        <f t="shared" si="1237"/>
        <v/>
      </c>
      <c r="AG7953" t="str">
        <f t="shared" si="1238"/>
        <v/>
      </c>
      <c r="AH7953" t="str">
        <f t="shared" si="1234"/>
        <v/>
      </c>
      <c r="AI7953">
        <v>0.14499999999999999</v>
      </c>
      <c r="AJ7953" t="str">
        <f t="shared" si="1232"/>
        <v/>
      </c>
      <c r="AK7953" t="str">
        <f t="shared" si="1235"/>
        <v/>
      </c>
      <c r="AL7953" t="str">
        <f t="shared" si="1233"/>
        <v/>
      </c>
    </row>
    <row r="7954" spans="1:39" x14ac:dyDescent="0.2">
      <c r="A7954" t="s">
        <v>30860</v>
      </c>
      <c r="B7954" t="s">
        <v>52</v>
      </c>
      <c r="C7954" t="s">
        <v>30861</v>
      </c>
      <c r="D7954" s="1">
        <v>43859</v>
      </c>
      <c r="E7954" s="1">
        <v>44085</v>
      </c>
      <c r="F7954" t="s">
        <v>889</v>
      </c>
      <c r="I7954">
        <v>100</v>
      </c>
      <c r="J7954">
        <v>0</v>
      </c>
      <c r="K7954">
        <v>0</v>
      </c>
      <c r="L7954">
        <v>899</v>
      </c>
      <c r="M7954">
        <v>899</v>
      </c>
      <c r="N7954" t="s">
        <v>20</v>
      </c>
      <c r="O7954" t="s">
        <v>30862</v>
      </c>
      <c r="P7954" t="s">
        <v>44</v>
      </c>
      <c r="Q7954" t="s">
        <v>34233</v>
      </c>
      <c r="R7954" t="s">
        <v>34233</v>
      </c>
      <c r="S7954" t="s">
        <v>33942</v>
      </c>
      <c r="T7954" t="s">
        <v>34233</v>
      </c>
      <c r="AD7954" t="str">
        <f t="shared" si="1239"/>
        <v/>
      </c>
      <c r="AE7954" t="str">
        <f t="shared" si="1236"/>
        <v/>
      </c>
      <c r="AF7954" t="str">
        <f t="shared" si="1237"/>
        <v/>
      </c>
      <c r="AG7954" t="str">
        <f t="shared" si="1238"/>
        <v/>
      </c>
      <c r="AH7954" t="str">
        <f t="shared" si="1234"/>
        <v/>
      </c>
      <c r="AI7954">
        <v>0.14499999999999999</v>
      </c>
      <c r="AJ7954" t="str">
        <f t="shared" si="1232"/>
        <v/>
      </c>
      <c r="AK7954" t="str">
        <f t="shared" si="1235"/>
        <v/>
      </c>
      <c r="AL7954" t="str">
        <f t="shared" si="1233"/>
        <v/>
      </c>
    </row>
    <row r="7955" spans="1:39" x14ac:dyDescent="0.2">
      <c r="A7955" t="s">
        <v>15363</v>
      </c>
      <c r="B7955" t="s">
        <v>52</v>
      </c>
      <c r="C7955" t="s">
        <v>15364</v>
      </c>
      <c r="D7955" s="1">
        <v>37386</v>
      </c>
      <c r="E7955" s="1">
        <v>43843</v>
      </c>
      <c r="F7955" t="s">
        <v>39</v>
      </c>
      <c r="I7955">
        <v>100</v>
      </c>
      <c r="J7955">
        <v>0</v>
      </c>
      <c r="K7955">
        <v>0</v>
      </c>
      <c r="L7955">
        <v>6200</v>
      </c>
      <c r="M7955">
        <v>6200</v>
      </c>
      <c r="N7955" t="s">
        <v>20</v>
      </c>
      <c r="O7955" t="s">
        <v>15365</v>
      </c>
      <c r="P7955" t="s">
        <v>28</v>
      </c>
      <c r="Q7955" t="s">
        <v>34233</v>
      </c>
      <c r="R7955" t="s">
        <v>34233</v>
      </c>
      <c r="S7955" t="s">
        <v>33942</v>
      </c>
      <c r="T7955" t="s">
        <v>34233</v>
      </c>
      <c r="V7955" t="s">
        <v>33324</v>
      </c>
      <c r="AD7955" t="str">
        <f t="shared" si="1239"/>
        <v/>
      </c>
      <c r="AE7955" t="str">
        <f t="shared" si="1236"/>
        <v/>
      </c>
      <c r="AF7955" t="str">
        <f t="shared" si="1237"/>
        <v/>
      </c>
      <c r="AG7955" t="str">
        <f t="shared" si="1238"/>
        <v/>
      </c>
      <c r="AH7955" t="str">
        <f t="shared" si="1234"/>
        <v/>
      </c>
      <c r="AI7955">
        <v>0.14499999999999999</v>
      </c>
      <c r="AJ7955" t="str">
        <f t="shared" si="1232"/>
        <v/>
      </c>
      <c r="AK7955" t="str">
        <f t="shared" si="1235"/>
        <v/>
      </c>
      <c r="AL7955" t="str">
        <f t="shared" si="1233"/>
        <v/>
      </c>
      <c r="AM7955" t="s">
        <v>34053</v>
      </c>
    </row>
    <row r="7956" spans="1:39" x14ac:dyDescent="0.2">
      <c r="A7956" t="s">
        <v>13188</v>
      </c>
      <c r="B7956" t="s">
        <v>52</v>
      </c>
      <c r="C7956" t="s">
        <v>13189</v>
      </c>
      <c r="D7956" s="1">
        <v>36811</v>
      </c>
      <c r="E7956" s="1">
        <v>43456</v>
      </c>
      <c r="F7956" t="s">
        <v>889</v>
      </c>
      <c r="I7956">
        <v>100</v>
      </c>
      <c r="J7956">
        <v>0</v>
      </c>
      <c r="K7956">
        <v>0</v>
      </c>
      <c r="L7956">
        <v>8797</v>
      </c>
      <c r="M7956">
        <v>8797</v>
      </c>
      <c r="N7956" t="s">
        <v>20</v>
      </c>
      <c r="O7956" t="s">
        <v>13190</v>
      </c>
      <c r="P7956" t="s">
        <v>44</v>
      </c>
      <c r="Q7956" t="s">
        <v>34233</v>
      </c>
      <c r="R7956" t="s">
        <v>34233</v>
      </c>
      <c r="S7956" t="s">
        <v>33942</v>
      </c>
      <c r="T7956" t="s">
        <v>34233</v>
      </c>
      <c r="V7956" t="s">
        <v>33324</v>
      </c>
      <c r="AD7956" t="str">
        <f t="shared" si="1239"/>
        <v/>
      </c>
      <c r="AE7956" t="str">
        <f t="shared" si="1236"/>
        <v/>
      </c>
      <c r="AF7956" t="str">
        <f t="shared" si="1237"/>
        <v/>
      </c>
      <c r="AG7956" t="str">
        <f t="shared" si="1238"/>
        <v/>
      </c>
      <c r="AH7956" t="str">
        <f t="shared" si="1234"/>
        <v/>
      </c>
      <c r="AI7956">
        <v>0.14499999999999999</v>
      </c>
      <c r="AJ7956" t="str">
        <f t="shared" si="1232"/>
        <v/>
      </c>
      <c r="AK7956" t="str">
        <f t="shared" si="1235"/>
        <v/>
      </c>
      <c r="AL7956" t="str">
        <f t="shared" si="1233"/>
        <v/>
      </c>
      <c r="AM7956" t="s">
        <v>34053</v>
      </c>
    </row>
    <row r="7957" spans="1:39" x14ac:dyDescent="0.2">
      <c r="A7957" t="s">
        <v>27627</v>
      </c>
      <c r="B7957" t="s">
        <v>52</v>
      </c>
      <c r="C7957" t="s">
        <v>27628</v>
      </c>
      <c r="D7957" s="1">
        <v>42061</v>
      </c>
      <c r="E7957" s="1">
        <v>44546</v>
      </c>
      <c r="F7957" t="s">
        <v>26</v>
      </c>
      <c r="I7957">
        <v>100</v>
      </c>
      <c r="J7957">
        <v>0</v>
      </c>
      <c r="K7957">
        <v>0</v>
      </c>
      <c r="L7957">
        <v>4470</v>
      </c>
      <c r="M7957">
        <v>4470</v>
      </c>
      <c r="N7957" t="s">
        <v>20</v>
      </c>
      <c r="O7957" t="s">
        <v>27629</v>
      </c>
      <c r="P7957" t="s">
        <v>44</v>
      </c>
      <c r="Q7957" t="s">
        <v>34233</v>
      </c>
      <c r="R7957" t="s">
        <v>34233</v>
      </c>
      <c r="S7957" t="s">
        <v>34233</v>
      </c>
      <c r="T7957" t="s">
        <v>34233</v>
      </c>
      <c r="V7957" t="s">
        <v>33324</v>
      </c>
      <c r="AD7957" t="str">
        <f t="shared" si="1239"/>
        <v/>
      </c>
      <c r="AE7957" t="str">
        <f t="shared" si="1236"/>
        <v/>
      </c>
      <c r="AF7957" t="str">
        <f t="shared" si="1237"/>
        <v/>
      </c>
      <c r="AG7957" t="str">
        <f t="shared" si="1238"/>
        <v/>
      </c>
      <c r="AH7957" t="str">
        <f t="shared" si="1234"/>
        <v/>
      </c>
      <c r="AI7957">
        <v>0.14499999999999999</v>
      </c>
      <c r="AJ7957" t="str">
        <f t="shared" si="1232"/>
        <v/>
      </c>
      <c r="AK7957" t="str">
        <f t="shared" si="1235"/>
        <v/>
      </c>
      <c r="AL7957" t="str">
        <f t="shared" si="1233"/>
        <v/>
      </c>
      <c r="AM7957" t="s">
        <v>34053</v>
      </c>
    </row>
    <row r="7958" spans="1:39" x14ac:dyDescent="0.2">
      <c r="A7958" t="s">
        <v>16518</v>
      </c>
      <c r="B7958" t="s">
        <v>52</v>
      </c>
      <c r="C7958" t="s">
        <v>16519</v>
      </c>
      <c r="D7958" s="1">
        <v>37608</v>
      </c>
      <c r="E7958" s="1">
        <v>43893</v>
      </c>
      <c r="F7958" t="s">
        <v>19</v>
      </c>
      <c r="I7958">
        <v>100</v>
      </c>
      <c r="J7958">
        <v>0</v>
      </c>
      <c r="K7958">
        <v>0</v>
      </c>
      <c r="L7958">
        <v>961</v>
      </c>
      <c r="M7958">
        <v>961</v>
      </c>
      <c r="N7958" t="s">
        <v>20</v>
      </c>
      <c r="O7958" t="s">
        <v>16520</v>
      </c>
      <c r="P7958" t="s">
        <v>28</v>
      </c>
      <c r="Q7958" t="s">
        <v>34233</v>
      </c>
      <c r="R7958" t="s">
        <v>34233</v>
      </c>
      <c r="S7958" t="s">
        <v>33797</v>
      </c>
      <c r="T7958" t="s">
        <v>34349</v>
      </c>
      <c r="AE7958" t="str">
        <f t="shared" si="1236"/>
        <v/>
      </c>
      <c r="AF7958" t="str">
        <f t="shared" si="1237"/>
        <v/>
      </c>
      <c r="AG7958" s="17">
        <v>1</v>
      </c>
      <c r="AH7958">
        <f t="shared" si="1234"/>
        <v>2.8</v>
      </c>
      <c r="AI7958">
        <v>0.14499999999999999</v>
      </c>
      <c r="AJ7958">
        <f t="shared" si="1232"/>
        <v>0.40599999999999997</v>
      </c>
      <c r="AK7958" t="str">
        <f t="shared" si="1235"/>
        <v/>
      </c>
      <c r="AL7958" t="str">
        <f t="shared" si="1233"/>
        <v/>
      </c>
    </row>
    <row r="7959" spans="1:39" x14ac:dyDescent="0.2">
      <c r="A7959" t="s">
        <v>6861</v>
      </c>
      <c r="B7959" t="s">
        <v>52</v>
      </c>
      <c r="C7959" t="s">
        <v>6862</v>
      </c>
      <c r="D7959" s="1">
        <v>36196</v>
      </c>
      <c r="E7959" s="1">
        <v>43456</v>
      </c>
      <c r="F7959" t="s">
        <v>19</v>
      </c>
      <c r="I7959">
        <v>100</v>
      </c>
      <c r="J7959">
        <v>0</v>
      </c>
      <c r="K7959">
        <v>0</v>
      </c>
      <c r="L7959">
        <v>1416</v>
      </c>
      <c r="M7959">
        <v>1416</v>
      </c>
      <c r="N7959" t="s">
        <v>20</v>
      </c>
      <c r="O7959" t="s">
        <v>6863</v>
      </c>
      <c r="P7959" t="s">
        <v>28</v>
      </c>
      <c r="Q7959" t="s">
        <v>34233</v>
      </c>
      <c r="R7959" t="s">
        <v>34233</v>
      </c>
      <c r="S7959" t="s">
        <v>32628</v>
      </c>
      <c r="T7959" t="s">
        <v>34349</v>
      </c>
      <c r="AE7959" t="str">
        <f t="shared" si="1236"/>
        <v/>
      </c>
      <c r="AF7959" t="str">
        <f t="shared" si="1237"/>
        <v/>
      </c>
      <c r="AG7959" s="17">
        <v>1</v>
      </c>
      <c r="AH7959">
        <f t="shared" si="1234"/>
        <v>2.8</v>
      </c>
      <c r="AI7959">
        <v>0.14499999999999999</v>
      </c>
      <c r="AJ7959">
        <f t="shared" si="1232"/>
        <v>0.40599999999999997</v>
      </c>
      <c r="AK7959" t="str">
        <f t="shared" si="1235"/>
        <v/>
      </c>
      <c r="AL7959" t="str">
        <f t="shared" si="1233"/>
        <v/>
      </c>
    </row>
    <row r="7960" spans="1:39" x14ac:dyDescent="0.2">
      <c r="A7960" t="s">
        <v>27639</v>
      </c>
      <c r="B7960" t="s">
        <v>52</v>
      </c>
      <c r="C7960" t="s">
        <v>27640</v>
      </c>
      <c r="D7960" s="1">
        <v>42061</v>
      </c>
      <c r="E7960" s="1">
        <v>43456</v>
      </c>
      <c r="F7960" t="s">
        <v>19</v>
      </c>
      <c r="I7960">
        <v>100</v>
      </c>
      <c r="J7960">
        <v>0</v>
      </c>
      <c r="K7960">
        <v>0</v>
      </c>
      <c r="L7960">
        <v>1243</v>
      </c>
      <c r="M7960">
        <v>1243</v>
      </c>
      <c r="N7960" t="s">
        <v>20</v>
      </c>
      <c r="O7960" t="s">
        <v>27641</v>
      </c>
      <c r="P7960" t="s">
        <v>28</v>
      </c>
      <c r="Q7960" t="s">
        <v>34256</v>
      </c>
      <c r="R7960" t="s">
        <v>33768</v>
      </c>
      <c r="S7960" t="s">
        <v>32628</v>
      </c>
      <c r="T7960" t="s">
        <v>32634</v>
      </c>
      <c r="U7960" t="s">
        <v>32634</v>
      </c>
      <c r="V7960" t="s">
        <v>33315</v>
      </c>
      <c r="W7960">
        <v>250</v>
      </c>
      <c r="X7960">
        <v>2</v>
      </c>
      <c r="Y7960" t="s">
        <v>32654</v>
      </c>
      <c r="Z7960">
        <v>500</v>
      </c>
      <c r="AA7960">
        <v>8.5</v>
      </c>
      <c r="AC7960">
        <v>1</v>
      </c>
      <c r="AD7960" t="str">
        <f t="shared" si="1239"/>
        <v/>
      </c>
      <c r="AE7960" t="str">
        <f t="shared" si="1236"/>
        <v/>
      </c>
      <c r="AF7960" t="str">
        <f t="shared" si="1237"/>
        <v/>
      </c>
      <c r="AG7960">
        <f t="shared" si="1238"/>
        <v>1</v>
      </c>
      <c r="AH7960">
        <f t="shared" si="1234"/>
        <v>2.8</v>
      </c>
      <c r="AI7960">
        <v>0.14499999999999999</v>
      </c>
      <c r="AJ7960">
        <f t="shared" si="1232"/>
        <v>0.40599999999999997</v>
      </c>
      <c r="AK7960" t="str">
        <f t="shared" si="1235"/>
        <v/>
      </c>
      <c r="AL7960" t="str">
        <f t="shared" si="1233"/>
        <v/>
      </c>
    </row>
    <row r="7961" spans="1:39" x14ac:dyDescent="0.2">
      <c r="A7961" t="s">
        <v>27642</v>
      </c>
      <c r="B7961" t="s">
        <v>52</v>
      </c>
      <c r="C7961" t="s">
        <v>27643</v>
      </c>
      <c r="D7961" s="1">
        <v>42061</v>
      </c>
      <c r="E7961" s="1">
        <v>44546</v>
      </c>
      <c r="F7961" t="s">
        <v>19</v>
      </c>
      <c r="I7961">
        <v>100</v>
      </c>
      <c r="J7961">
        <v>0</v>
      </c>
      <c r="K7961">
        <v>0</v>
      </c>
      <c r="L7961">
        <v>1301</v>
      </c>
      <c r="M7961">
        <v>1301</v>
      </c>
      <c r="N7961" t="s">
        <v>20</v>
      </c>
      <c r="O7961" t="s">
        <v>27644</v>
      </c>
      <c r="P7961" t="s">
        <v>28</v>
      </c>
      <c r="Q7961" t="s">
        <v>34233</v>
      </c>
      <c r="R7961" t="s">
        <v>34233</v>
      </c>
      <c r="S7961" t="s">
        <v>32628</v>
      </c>
      <c r="T7961" t="s">
        <v>34357</v>
      </c>
      <c r="U7961" t="s">
        <v>32634</v>
      </c>
      <c r="V7961" t="s">
        <v>33315</v>
      </c>
      <c r="W7961">
        <v>250</v>
      </c>
      <c r="X7961">
        <v>2</v>
      </c>
      <c r="Y7961" t="s">
        <v>32654</v>
      </c>
      <c r="Z7961">
        <v>500</v>
      </c>
      <c r="AA7961">
        <v>8.5</v>
      </c>
      <c r="AC7961">
        <v>1</v>
      </c>
      <c r="AD7961" t="str">
        <f t="shared" si="1239"/>
        <v/>
      </c>
      <c r="AE7961" t="str">
        <f t="shared" si="1236"/>
        <v/>
      </c>
      <c r="AF7961" t="str">
        <f t="shared" si="1237"/>
        <v/>
      </c>
      <c r="AG7961">
        <f t="shared" si="1238"/>
        <v>1</v>
      </c>
      <c r="AH7961">
        <f t="shared" si="1234"/>
        <v>2.8</v>
      </c>
      <c r="AI7961">
        <v>0.14499999999999999</v>
      </c>
      <c r="AJ7961">
        <f t="shared" si="1232"/>
        <v>0.40599999999999997</v>
      </c>
      <c r="AK7961" t="str">
        <f t="shared" si="1235"/>
        <v/>
      </c>
      <c r="AL7961" t="str">
        <f t="shared" si="1233"/>
        <v/>
      </c>
    </row>
    <row r="7962" spans="1:39" x14ac:dyDescent="0.2">
      <c r="A7962" t="s">
        <v>29296</v>
      </c>
      <c r="B7962" t="s">
        <v>52</v>
      </c>
      <c r="C7962" t="s">
        <v>29297</v>
      </c>
      <c r="D7962" s="1">
        <v>43382</v>
      </c>
      <c r="E7962" s="1">
        <v>44546</v>
      </c>
      <c r="F7962" t="s">
        <v>19</v>
      </c>
      <c r="I7962">
        <v>100</v>
      </c>
      <c r="J7962">
        <v>0</v>
      </c>
      <c r="K7962">
        <v>0</v>
      </c>
      <c r="L7962">
        <v>1205</v>
      </c>
      <c r="M7962">
        <v>1205</v>
      </c>
      <c r="N7962" t="s">
        <v>20</v>
      </c>
      <c r="O7962" t="s">
        <v>29298</v>
      </c>
      <c r="P7962" t="s">
        <v>28</v>
      </c>
      <c r="Q7962" t="s">
        <v>34256</v>
      </c>
      <c r="R7962" t="s">
        <v>33768</v>
      </c>
      <c r="S7962" t="s">
        <v>32628</v>
      </c>
      <c r="T7962" t="s">
        <v>34357</v>
      </c>
      <c r="U7962" t="s">
        <v>32634</v>
      </c>
      <c r="V7962" t="s">
        <v>33381</v>
      </c>
      <c r="W7962">
        <v>240</v>
      </c>
      <c r="X7962">
        <v>2</v>
      </c>
      <c r="Y7962" t="s">
        <v>32654</v>
      </c>
      <c r="Z7962">
        <v>480</v>
      </c>
      <c r="AA7962">
        <v>8.5</v>
      </c>
      <c r="AC7962">
        <v>1</v>
      </c>
      <c r="AD7962" t="str">
        <f t="shared" si="1239"/>
        <v/>
      </c>
      <c r="AE7962" t="str">
        <f t="shared" si="1236"/>
        <v/>
      </c>
      <c r="AF7962" t="str">
        <f t="shared" si="1237"/>
        <v/>
      </c>
      <c r="AG7962">
        <f t="shared" si="1238"/>
        <v>1</v>
      </c>
      <c r="AH7962">
        <f t="shared" si="1234"/>
        <v>2.8</v>
      </c>
      <c r="AI7962">
        <v>0.14499999999999999</v>
      </c>
      <c r="AJ7962">
        <f t="shared" si="1232"/>
        <v>0.40599999999999997</v>
      </c>
      <c r="AK7962" t="str">
        <f t="shared" si="1235"/>
        <v/>
      </c>
      <c r="AL7962" t="str">
        <f t="shared" si="1233"/>
        <v/>
      </c>
    </row>
    <row r="7963" spans="1:39" x14ac:dyDescent="0.2">
      <c r="A7963" t="s">
        <v>2764</v>
      </c>
      <c r="B7963" t="s">
        <v>52</v>
      </c>
      <c r="C7963" t="s">
        <v>2765</v>
      </c>
      <c r="D7963" s="1">
        <v>35884</v>
      </c>
      <c r="E7963" s="1">
        <v>43456</v>
      </c>
      <c r="F7963" t="s">
        <v>19</v>
      </c>
      <c r="I7963">
        <v>100</v>
      </c>
      <c r="J7963">
        <v>0</v>
      </c>
      <c r="K7963">
        <v>0</v>
      </c>
      <c r="L7963">
        <v>948</v>
      </c>
      <c r="M7963">
        <v>948</v>
      </c>
      <c r="N7963" t="s">
        <v>20</v>
      </c>
      <c r="O7963" t="s">
        <v>2766</v>
      </c>
      <c r="P7963" t="s">
        <v>28</v>
      </c>
      <c r="Q7963" t="s">
        <v>34233</v>
      </c>
      <c r="R7963" t="s">
        <v>34233</v>
      </c>
      <c r="S7963" t="s">
        <v>32628</v>
      </c>
      <c r="T7963" t="s">
        <v>34357</v>
      </c>
      <c r="AE7963" t="str">
        <f t="shared" si="1236"/>
        <v/>
      </c>
      <c r="AF7963" t="str">
        <f t="shared" si="1237"/>
        <v/>
      </c>
      <c r="AG7963" s="17">
        <v>1</v>
      </c>
      <c r="AH7963">
        <f t="shared" si="1234"/>
        <v>2.8</v>
      </c>
      <c r="AI7963">
        <v>0.14499999999999999</v>
      </c>
      <c r="AJ7963">
        <f t="shared" si="1232"/>
        <v>0.40599999999999997</v>
      </c>
      <c r="AK7963" t="str">
        <f t="shared" si="1235"/>
        <v/>
      </c>
      <c r="AL7963" t="str">
        <f t="shared" si="1233"/>
        <v/>
      </c>
    </row>
    <row r="7964" spans="1:39" x14ac:dyDescent="0.2">
      <c r="A7964" t="s">
        <v>9525</v>
      </c>
      <c r="B7964" t="s">
        <v>52</v>
      </c>
      <c r="C7964" t="s">
        <v>9526</v>
      </c>
      <c r="D7964" s="1">
        <v>36304</v>
      </c>
      <c r="E7964" s="1">
        <v>43893</v>
      </c>
      <c r="F7964" t="s">
        <v>19</v>
      </c>
      <c r="I7964">
        <v>100</v>
      </c>
      <c r="J7964">
        <v>0</v>
      </c>
      <c r="K7964">
        <v>0</v>
      </c>
      <c r="L7964">
        <v>1573</v>
      </c>
      <c r="M7964">
        <v>1573</v>
      </c>
      <c r="N7964" t="s">
        <v>20</v>
      </c>
      <c r="O7964" t="s">
        <v>9527</v>
      </c>
      <c r="P7964" t="s">
        <v>28</v>
      </c>
      <c r="Q7964" t="s">
        <v>34233</v>
      </c>
      <c r="R7964" t="s">
        <v>34233</v>
      </c>
      <c r="S7964" t="s">
        <v>32628</v>
      </c>
      <c r="T7964" t="s">
        <v>32634</v>
      </c>
      <c r="AE7964" t="str">
        <f t="shared" si="1236"/>
        <v/>
      </c>
      <c r="AF7964" t="str">
        <f t="shared" si="1237"/>
        <v/>
      </c>
      <c r="AG7964" s="17">
        <v>1</v>
      </c>
      <c r="AH7964">
        <f t="shared" si="1234"/>
        <v>2.8</v>
      </c>
      <c r="AI7964">
        <v>0.14499999999999999</v>
      </c>
      <c r="AJ7964">
        <f t="shared" si="1232"/>
        <v>0.40599999999999997</v>
      </c>
      <c r="AK7964" t="str">
        <f t="shared" si="1235"/>
        <v/>
      </c>
      <c r="AL7964" t="str">
        <f t="shared" si="1233"/>
        <v/>
      </c>
    </row>
    <row r="7965" spans="1:39" x14ac:dyDescent="0.2">
      <c r="A7965" t="s">
        <v>1434</v>
      </c>
      <c r="B7965" t="s">
        <v>52</v>
      </c>
      <c r="C7965" t="s">
        <v>1435</v>
      </c>
      <c r="D7965" s="1">
        <v>35521</v>
      </c>
      <c r="E7965" s="1">
        <v>43456</v>
      </c>
      <c r="F7965" t="s">
        <v>19</v>
      </c>
      <c r="I7965">
        <v>100</v>
      </c>
      <c r="J7965">
        <v>0</v>
      </c>
      <c r="K7965">
        <v>0</v>
      </c>
      <c r="L7965">
        <v>999</v>
      </c>
      <c r="M7965">
        <v>999</v>
      </c>
      <c r="N7965" t="s">
        <v>20</v>
      </c>
      <c r="O7965" t="s">
        <v>1436</v>
      </c>
      <c r="P7965" t="s">
        <v>28</v>
      </c>
      <c r="Q7965" t="s">
        <v>34233</v>
      </c>
      <c r="R7965" t="s">
        <v>34233</v>
      </c>
      <c r="S7965" t="s">
        <v>32628</v>
      </c>
      <c r="T7965" t="s">
        <v>34349</v>
      </c>
      <c r="AE7965" t="str">
        <f t="shared" si="1236"/>
        <v/>
      </c>
      <c r="AF7965" t="str">
        <f t="shared" si="1237"/>
        <v/>
      </c>
      <c r="AG7965" s="17">
        <v>1</v>
      </c>
      <c r="AH7965">
        <f t="shared" si="1234"/>
        <v>2.8</v>
      </c>
      <c r="AI7965">
        <v>0.14499999999999999</v>
      </c>
      <c r="AJ7965">
        <f t="shared" si="1232"/>
        <v>0.40599999999999997</v>
      </c>
      <c r="AK7965" t="str">
        <f t="shared" si="1235"/>
        <v/>
      </c>
      <c r="AL7965" t="str">
        <f t="shared" si="1233"/>
        <v/>
      </c>
    </row>
    <row r="7966" spans="1:39" x14ac:dyDescent="0.2">
      <c r="A7966" t="s">
        <v>21693</v>
      </c>
      <c r="B7966" t="s">
        <v>52</v>
      </c>
      <c r="C7966" t="s">
        <v>21694</v>
      </c>
      <c r="D7966" s="1">
        <v>38600</v>
      </c>
      <c r="E7966" s="1">
        <v>43456</v>
      </c>
      <c r="F7966" t="s">
        <v>19</v>
      </c>
      <c r="I7966">
        <v>100</v>
      </c>
      <c r="J7966">
        <v>0</v>
      </c>
      <c r="K7966">
        <v>0</v>
      </c>
      <c r="L7966">
        <v>1053</v>
      </c>
      <c r="M7966">
        <v>1053</v>
      </c>
      <c r="N7966" t="s">
        <v>20</v>
      </c>
      <c r="O7966" t="s">
        <v>21695</v>
      </c>
      <c r="P7966" t="s">
        <v>28</v>
      </c>
      <c r="Q7966" t="s">
        <v>34233</v>
      </c>
      <c r="R7966" t="s">
        <v>34233</v>
      </c>
      <c r="S7966" t="s">
        <v>32628</v>
      </c>
      <c r="T7966" t="s">
        <v>34357</v>
      </c>
      <c r="AE7966" t="str">
        <f t="shared" si="1236"/>
        <v/>
      </c>
      <c r="AF7966" t="str">
        <f t="shared" si="1237"/>
        <v/>
      </c>
      <c r="AG7966" s="17">
        <v>1</v>
      </c>
      <c r="AH7966">
        <f t="shared" si="1234"/>
        <v>2.8</v>
      </c>
      <c r="AI7966">
        <v>0.14499999999999999</v>
      </c>
      <c r="AJ7966">
        <f t="shared" si="1232"/>
        <v>0.40599999999999997</v>
      </c>
      <c r="AK7966" t="str">
        <f t="shared" si="1235"/>
        <v/>
      </c>
      <c r="AL7966" t="str">
        <f t="shared" si="1233"/>
        <v/>
      </c>
    </row>
    <row r="7967" spans="1:39" x14ac:dyDescent="0.2">
      <c r="A7967" t="s">
        <v>5736</v>
      </c>
      <c r="B7967" t="s">
        <v>52</v>
      </c>
      <c r="C7967" t="s">
        <v>5737</v>
      </c>
      <c r="D7967" s="1">
        <v>36131</v>
      </c>
      <c r="E7967" s="1">
        <v>43512</v>
      </c>
      <c r="F7967" t="s">
        <v>26</v>
      </c>
      <c r="I7967">
        <v>100</v>
      </c>
      <c r="J7967">
        <v>0</v>
      </c>
      <c r="K7967">
        <v>0</v>
      </c>
      <c r="L7967">
        <v>319</v>
      </c>
      <c r="M7967">
        <v>319</v>
      </c>
      <c r="N7967" t="s">
        <v>20</v>
      </c>
      <c r="O7967" t="s">
        <v>5738</v>
      </c>
      <c r="P7967" t="s">
        <v>28</v>
      </c>
      <c r="Q7967" t="s">
        <v>34233</v>
      </c>
      <c r="R7967" t="s">
        <v>34233</v>
      </c>
      <c r="S7967" t="s">
        <v>34233</v>
      </c>
      <c r="T7967" t="s">
        <v>34233</v>
      </c>
      <c r="V7967" t="s">
        <v>33340</v>
      </c>
      <c r="AD7967" t="str">
        <f t="shared" si="1239"/>
        <v/>
      </c>
      <c r="AE7967" t="str">
        <f t="shared" si="1236"/>
        <v/>
      </c>
      <c r="AF7967" t="str">
        <f t="shared" si="1237"/>
        <v/>
      </c>
      <c r="AG7967" t="str">
        <f t="shared" si="1238"/>
        <v/>
      </c>
      <c r="AH7967" t="str">
        <f t="shared" si="1234"/>
        <v/>
      </c>
      <c r="AI7967">
        <v>0.14499999999999999</v>
      </c>
      <c r="AJ7967" t="str">
        <f t="shared" si="1232"/>
        <v/>
      </c>
      <c r="AK7967" t="str">
        <f t="shared" si="1235"/>
        <v/>
      </c>
      <c r="AL7967" t="str">
        <f t="shared" si="1233"/>
        <v/>
      </c>
    </row>
    <row r="7968" spans="1:39" x14ac:dyDescent="0.2">
      <c r="A7968" t="s">
        <v>31470</v>
      </c>
      <c r="B7968" t="s">
        <v>37</v>
      </c>
      <c r="C7968" t="s">
        <v>31471</v>
      </c>
      <c r="D7968" s="1">
        <v>43957</v>
      </c>
      <c r="E7968" s="1">
        <v>44585</v>
      </c>
      <c r="F7968" t="s">
        <v>26</v>
      </c>
      <c r="I7968">
        <v>100</v>
      </c>
      <c r="J7968">
        <v>0</v>
      </c>
      <c r="K7968">
        <v>0</v>
      </c>
      <c r="L7968">
        <v>199700</v>
      </c>
      <c r="M7968">
        <v>199733</v>
      </c>
      <c r="N7968" t="s">
        <v>401</v>
      </c>
      <c r="O7968" t="s">
        <v>31472</v>
      </c>
      <c r="P7968" t="s">
        <v>2356</v>
      </c>
      <c r="Q7968" t="s">
        <v>34233</v>
      </c>
      <c r="R7968" t="s">
        <v>34233</v>
      </c>
      <c r="S7968" t="s">
        <v>34233</v>
      </c>
      <c r="T7968" t="s">
        <v>34233</v>
      </c>
      <c r="AD7968" t="str">
        <f t="shared" si="1239"/>
        <v/>
      </c>
      <c r="AE7968" t="str">
        <f t="shared" si="1236"/>
        <v/>
      </c>
      <c r="AF7968" t="str">
        <f t="shared" si="1237"/>
        <v/>
      </c>
      <c r="AG7968" t="str">
        <f t="shared" si="1238"/>
        <v/>
      </c>
      <c r="AH7968" t="str">
        <f t="shared" si="1234"/>
        <v/>
      </c>
      <c r="AI7968">
        <v>0.14499999999999999</v>
      </c>
      <c r="AJ7968" t="str">
        <f t="shared" si="1232"/>
        <v/>
      </c>
      <c r="AK7968" t="str">
        <f t="shared" si="1235"/>
        <v/>
      </c>
      <c r="AL7968" t="str">
        <f t="shared" si="1233"/>
        <v/>
      </c>
    </row>
    <row r="7969" spans="1:38" x14ac:dyDescent="0.2">
      <c r="A7969" t="s">
        <v>19772</v>
      </c>
      <c r="B7969" t="s">
        <v>37</v>
      </c>
      <c r="C7969" t="s">
        <v>19773</v>
      </c>
      <c r="D7969" s="1">
        <v>38072</v>
      </c>
      <c r="E7969" s="1">
        <v>44546</v>
      </c>
      <c r="F7969" t="s">
        <v>26</v>
      </c>
      <c r="I7969">
        <v>100</v>
      </c>
      <c r="J7969">
        <v>0</v>
      </c>
      <c r="K7969">
        <v>0</v>
      </c>
      <c r="L7969">
        <v>50729</v>
      </c>
      <c r="M7969">
        <v>50729</v>
      </c>
      <c r="N7969" t="s">
        <v>20</v>
      </c>
      <c r="O7969" t="s">
        <v>19774</v>
      </c>
      <c r="P7969" t="s">
        <v>2356</v>
      </c>
      <c r="Q7969" t="s">
        <v>34233</v>
      </c>
      <c r="R7969" t="s">
        <v>34233</v>
      </c>
      <c r="S7969" t="s">
        <v>34233</v>
      </c>
      <c r="T7969" t="s">
        <v>34233</v>
      </c>
      <c r="AD7969" t="str">
        <f t="shared" si="1239"/>
        <v/>
      </c>
      <c r="AE7969" t="str">
        <f t="shared" si="1236"/>
        <v/>
      </c>
      <c r="AF7969" t="str">
        <f t="shared" si="1237"/>
        <v/>
      </c>
      <c r="AG7969" t="str">
        <f t="shared" si="1238"/>
        <v/>
      </c>
      <c r="AH7969" t="str">
        <f t="shared" si="1234"/>
        <v/>
      </c>
      <c r="AI7969">
        <v>0.14499999999999999</v>
      </c>
      <c r="AJ7969" t="str">
        <f t="shared" si="1232"/>
        <v/>
      </c>
      <c r="AK7969" t="str">
        <f t="shared" si="1235"/>
        <v/>
      </c>
      <c r="AL7969" t="str">
        <f t="shared" si="1233"/>
        <v/>
      </c>
    </row>
    <row r="7970" spans="1:38" x14ac:dyDescent="0.2">
      <c r="A7970" t="s">
        <v>28776</v>
      </c>
      <c r="B7970" t="s">
        <v>37</v>
      </c>
      <c r="C7970" t="s">
        <v>28777</v>
      </c>
      <c r="D7970" s="1">
        <v>42677</v>
      </c>
      <c r="E7970" s="1">
        <v>44399</v>
      </c>
      <c r="F7970" t="s">
        <v>26</v>
      </c>
      <c r="I7970">
        <v>100</v>
      </c>
      <c r="J7970">
        <v>0</v>
      </c>
      <c r="K7970">
        <v>0</v>
      </c>
      <c r="L7970">
        <v>1065</v>
      </c>
      <c r="M7970">
        <v>1065</v>
      </c>
      <c r="N7970" t="s">
        <v>20</v>
      </c>
      <c r="O7970" t="s">
        <v>28778</v>
      </c>
      <c r="P7970" t="s">
        <v>2356</v>
      </c>
      <c r="Q7970" t="s">
        <v>34233</v>
      </c>
      <c r="R7970" t="s">
        <v>34233</v>
      </c>
      <c r="S7970" t="s">
        <v>34233</v>
      </c>
      <c r="T7970" t="s">
        <v>34233</v>
      </c>
      <c r="AD7970" t="str">
        <f t="shared" si="1239"/>
        <v/>
      </c>
      <c r="AE7970" t="str">
        <f t="shared" si="1236"/>
        <v/>
      </c>
      <c r="AF7970" t="str">
        <f t="shared" si="1237"/>
        <v/>
      </c>
      <c r="AG7970" t="str">
        <f t="shared" si="1238"/>
        <v/>
      </c>
      <c r="AH7970" t="str">
        <f t="shared" si="1234"/>
        <v/>
      </c>
      <c r="AI7970">
        <v>0.14499999999999999</v>
      </c>
      <c r="AJ7970" t="str">
        <f t="shared" si="1232"/>
        <v/>
      </c>
      <c r="AK7970" t="str">
        <f t="shared" si="1235"/>
        <v/>
      </c>
      <c r="AL7970" t="str">
        <f t="shared" si="1233"/>
        <v/>
      </c>
    </row>
    <row r="7971" spans="1:38" x14ac:dyDescent="0.2">
      <c r="A7971" t="s">
        <v>28764</v>
      </c>
      <c r="B7971" t="s">
        <v>37</v>
      </c>
      <c r="C7971" t="s">
        <v>28765</v>
      </c>
      <c r="D7971" s="1">
        <v>42699</v>
      </c>
      <c r="E7971" s="1">
        <v>44546</v>
      </c>
      <c r="F7971" t="s">
        <v>26</v>
      </c>
      <c r="I7971">
        <v>100</v>
      </c>
      <c r="J7971">
        <v>0</v>
      </c>
      <c r="K7971">
        <v>0</v>
      </c>
      <c r="L7971">
        <v>233</v>
      </c>
      <c r="M7971">
        <v>233</v>
      </c>
      <c r="N7971" t="s">
        <v>20</v>
      </c>
      <c r="O7971" t="s">
        <v>28766</v>
      </c>
      <c r="P7971" t="s">
        <v>2356</v>
      </c>
      <c r="Q7971" t="s">
        <v>34233</v>
      </c>
      <c r="R7971" t="s">
        <v>34233</v>
      </c>
      <c r="S7971" t="s">
        <v>34233</v>
      </c>
      <c r="T7971" t="s">
        <v>34233</v>
      </c>
      <c r="AD7971" t="str">
        <f t="shared" si="1239"/>
        <v/>
      </c>
      <c r="AE7971" t="str">
        <f t="shared" ref="AE7971:AE8002" si="1240">IF((S7971="tühi")*(AC7971&lt;&gt;""),AC7971,"")</f>
        <v/>
      </c>
      <c r="AF7971" t="str">
        <f t="shared" si="1237"/>
        <v/>
      </c>
      <c r="AG7971" t="str">
        <f t="shared" si="1238"/>
        <v/>
      </c>
      <c r="AH7971" t="str">
        <f t="shared" si="1234"/>
        <v/>
      </c>
      <c r="AI7971">
        <v>0.14499999999999999</v>
      </c>
      <c r="AJ7971" t="str">
        <f t="shared" si="1232"/>
        <v/>
      </c>
      <c r="AK7971" t="str">
        <f t="shared" si="1235"/>
        <v/>
      </c>
      <c r="AL7971" t="str">
        <f t="shared" si="1233"/>
        <v/>
      </c>
    </row>
    <row r="7972" spans="1:38" x14ac:dyDescent="0.2">
      <c r="A7972" t="s">
        <v>12169</v>
      </c>
      <c r="B7972" t="s">
        <v>37</v>
      </c>
      <c r="C7972" t="s">
        <v>11593</v>
      </c>
      <c r="D7972" s="1">
        <v>36608</v>
      </c>
      <c r="E7972" s="1">
        <v>44546</v>
      </c>
      <c r="F7972" t="s">
        <v>39</v>
      </c>
      <c r="I7972">
        <v>100</v>
      </c>
      <c r="J7972">
        <v>0</v>
      </c>
      <c r="K7972">
        <v>0</v>
      </c>
      <c r="L7972">
        <v>15606</v>
      </c>
      <c r="M7972">
        <v>15606</v>
      </c>
      <c r="N7972" t="s">
        <v>20</v>
      </c>
      <c r="O7972" t="s">
        <v>12170</v>
      </c>
      <c r="P7972" t="s">
        <v>28</v>
      </c>
      <c r="Q7972" t="s">
        <v>34233</v>
      </c>
      <c r="R7972" t="s">
        <v>34233</v>
      </c>
      <c r="S7972" t="s">
        <v>33942</v>
      </c>
      <c r="T7972" t="s">
        <v>34233</v>
      </c>
      <c r="AD7972" t="str">
        <f t="shared" si="1239"/>
        <v/>
      </c>
      <c r="AE7972" t="str">
        <f t="shared" si="1240"/>
        <v/>
      </c>
      <c r="AF7972" t="str">
        <f t="shared" si="1237"/>
        <v/>
      </c>
      <c r="AG7972" t="str">
        <f t="shared" si="1238"/>
        <v/>
      </c>
      <c r="AH7972" t="str">
        <f t="shared" si="1234"/>
        <v/>
      </c>
      <c r="AI7972">
        <v>0.14499999999999999</v>
      </c>
      <c r="AJ7972" t="str">
        <f t="shared" si="1232"/>
        <v/>
      </c>
      <c r="AK7972" t="str">
        <f t="shared" si="1235"/>
        <v/>
      </c>
      <c r="AL7972" t="str">
        <f t="shared" si="1233"/>
        <v/>
      </c>
    </row>
    <row r="7973" spans="1:38" x14ac:dyDescent="0.2">
      <c r="A7973" t="s">
        <v>2085</v>
      </c>
      <c r="B7973" t="s">
        <v>37</v>
      </c>
      <c r="C7973" t="s">
        <v>2086</v>
      </c>
      <c r="D7973" s="1">
        <v>35688</v>
      </c>
      <c r="E7973" s="1">
        <v>44522</v>
      </c>
      <c r="F7973" t="s">
        <v>19</v>
      </c>
      <c r="I7973">
        <v>100</v>
      </c>
      <c r="J7973">
        <v>0</v>
      </c>
      <c r="K7973">
        <v>0</v>
      </c>
      <c r="L7973">
        <v>3008</v>
      </c>
      <c r="M7973">
        <v>3008</v>
      </c>
      <c r="N7973" t="s">
        <v>20</v>
      </c>
      <c r="O7973" t="s">
        <v>2087</v>
      </c>
      <c r="P7973" t="s">
        <v>28</v>
      </c>
      <c r="Q7973" t="s">
        <v>32794</v>
      </c>
      <c r="R7973" t="s">
        <v>33782</v>
      </c>
      <c r="S7973" t="s">
        <v>32628</v>
      </c>
      <c r="T7973" t="s">
        <v>34365</v>
      </c>
      <c r="AD7973" t="str">
        <f t="shared" si="1239"/>
        <v/>
      </c>
      <c r="AE7973" t="str">
        <f t="shared" si="1240"/>
        <v/>
      </c>
      <c r="AF7973" t="str">
        <f t="shared" si="1237"/>
        <v/>
      </c>
      <c r="AG7973" s="17">
        <v>1</v>
      </c>
      <c r="AH7973">
        <f t="shared" si="1234"/>
        <v>2.8</v>
      </c>
      <c r="AI7973">
        <v>0.14499999999999999</v>
      </c>
      <c r="AJ7973">
        <f t="shared" si="1232"/>
        <v>0.40599999999999997</v>
      </c>
      <c r="AK7973" t="str">
        <f t="shared" si="1235"/>
        <v/>
      </c>
      <c r="AL7973" t="str">
        <f t="shared" si="1233"/>
        <v/>
      </c>
    </row>
    <row r="7974" spans="1:38" x14ac:dyDescent="0.2">
      <c r="A7974" t="s">
        <v>2082</v>
      </c>
      <c r="B7974" t="s">
        <v>37</v>
      </c>
      <c r="C7974" t="s">
        <v>2083</v>
      </c>
      <c r="D7974" s="1">
        <v>35688</v>
      </c>
      <c r="E7974" s="1">
        <v>43456</v>
      </c>
      <c r="F7974" t="s">
        <v>19</v>
      </c>
      <c r="I7974">
        <v>100</v>
      </c>
      <c r="J7974">
        <v>0</v>
      </c>
      <c r="K7974">
        <v>0</v>
      </c>
      <c r="L7974">
        <v>1054</v>
      </c>
      <c r="M7974">
        <v>1054</v>
      </c>
      <c r="N7974" t="s">
        <v>20</v>
      </c>
      <c r="O7974" t="s">
        <v>2084</v>
      </c>
      <c r="P7974" t="s">
        <v>28</v>
      </c>
      <c r="Q7974" t="s">
        <v>34233</v>
      </c>
      <c r="R7974" t="s">
        <v>34233</v>
      </c>
      <c r="S7974" t="s">
        <v>33797</v>
      </c>
      <c r="T7974" t="s">
        <v>34365</v>
      </c>
      <c r="AD7974" t="str">
        <f t="shared" si="1239"/>
        <v/>
      </c>
      <c r="AE7974" t="str">
        <f t="shared" si="1240"/>
        <v/>
      </c>
      <c r="AF7974" t="str">
        <f t="shared" si="1237"/>
        <v/>
      </c>
      <c r="AG7974" s="17">
        <v>1</v>
      </c>
      <c r="AH7974">
        <f t="shared" si="1234"/>
        <v>2.8</v>
      </c>
      <c r="AI7974">
        <v>0.14499999999999999</v>
      </c>
      <c r="AJ7974">
        <f t="shared" ref="AJ7974:AJ8037" si="1241">IF(COUNTBLANK(AH7974),"",AH7974*AI7974)</f>
        <v>0.40599999999999997</v>
      </c>
      <c r="AK7974" t="str">
        <f t="shared" si="1235"/>
        <v/>
      </c>
      <c r="AL7974" t="str">
        <f t="shared" si="1233"/>
        <v/>
      </c>
    </row>
    <row r="7975" spans="1:38" x14ac:dyDescent="0.2">
      <c r="A7975" t="s">
        <v>2079</v>
      </c>
      <c r="B7975" t="s">
        <v>37</v>
      </c>
      <c r="C7975" t="s">
        <v>2080</v>
      </c>
      <c r="D7975" s="1">
        <v>35688</v>
      </c>
      <c r="E7975" s="1">
        <v>43456</v>
      </c>
      <c r="F7975" t="s">
        <v>19</v>
      </c>
      <c r="I7975">
        <v>100</v>
      </c>
      <c r="J7975">
        <v>0</v>
      </c>
      <c r="K7975">
        <v>0</v>
      </c>
      <c r="L7975">
        <v>1154</v>
      </c>
      <c r="M7975">
        <v>1154</v>
      </c>
      <c r="N7975" t="s">
        <v>20</v>
      </c>
      <c r="O7975" t="s">
        <v>2081</v>
      </c>
      <c r="P7975" t="s">
        <v>28</v>
      </c>
      <c r="Q7975" t="s">
        <v>34234</v>
      </c>
      <c r="R7975" t="s">
        <v>34235</v>
      </c>
      <c r="S7975" t="s">
        <v>32628</v>
      </c>
      <c r="T7975" t="s">
        <v>34365</v>
      </c>
      <c r="AD7975" t="str">
        <f t="shared" si="1239"/>
        <v/>
      </c>
      <c r="AE7975" t="str">
        <f t="shared" si="1240"/>
        <v/>
      </c>
      <c r="AF7975" t="str">
        <f t="shared" si="1237"/>
        <v/>
      </c>
      <c r="AG7975" s="17">
        <v>1</v>
      </c>
      <c r="AH7975">
        <f t="shared" si="1234"/>
        <v>2.8</v>
      </c>
      <c r="AI7975">
        <v>0.14499999999999999</v>
      </c>
      <c r="AJ7975">
        <f t="shared" si="1241"/>
        <v>0.40599999999999997</v>
      </c>
      <c r="AK7975" t="str">
        <f t="shared" si="1235"/>
        <v/>
      </c>
      <c r="AL7975" t="str">
        <f t="shared" si="1233"/>
        <v/>
      </c>
    </row>
    <row r="7976" spans="1:38" x14ac:dyDescent="0.2">
      <c r="A7976" t="s">
        <v>13410</v>
      </c>
      <c r="B7976" t="s">
        <v>37</v>
      </c>
      <c r="C7976" t="s">
        <v>13411</v>
      </c>
      <c r="D7976" s="1">
        <v>36795</v>
      </c>
      <c r="E7976" s="1">
        <v>43456</v>
      </c>
      <c r="F7976" t="s">
        <v>19</v>
      </c>
      <c r="I7976">
        <v>100</v>
      </c>
      <c r="J7976">
        <v>0</v>
      </c>
      <c r="K7976">
        <v>0</v>
      </c>
      <c r="L7976">
        <v>1494</v>
      </c>
      <c r="M7976">
        <v>1494</v>
      </c>
      <c r="N7976" t="s">
        <v>20</v>
      </c>
      <c r="O7976" t="s">
        <v>13412</v>
      </c>
      <c r="P7976" t="s">
        <v>28</v>
      </c>
      <c r="Q7976" t="s">
        <v>34233</v>
      </c>
      <c r="R7976" t="s">
        <v>34233</v>
      </c>
      <c r="S7976" t="s">
        <v>33801</v>
      </c>
      <c r="T7976" t="s">
        <v>34357</v>
      </c>
      <c r="U7976" t="s">
        <v>32634</v>
      </c>
      <c r="V7976" t="s">
        <v>33384</v>
      </c>
      <c r="W7976">
        <v>200</v>
      </c>
      <c r="X7976">
        <v>2</v>
      </c>
      <c r="Y7976" t="s">
        <v>32661</v>
      </c>
      <c r="AA7976">
        <v>11</v>
      </c>
      <c r="AB7976">
        <v>25</v>
      </c>
      <c r="AC7976">
        <v>1</v>
      </c>
      <c r="AD7976" t="str">
        <f t="shared" si="1239"/>
        <v/>
      </c>
      <c r="AE7976" t="str">
        <f t="shared" si="1240"/>
        <v/>
      </c>
      <c r="AF7976" t="str">
        <f t="shared" si="1237"/>
        <v/>
      </c>
      <c r="AG7976">
        <f t="shared" ref="AG7976:AG7983" si="1242">IF((S7976&lt;&gt;"tühi")*(AC7976&lt;&gt;""),AC7976,"")</f>
        <v>1</v>
      </c>
      <c r="AH7976">
        <f t="shared" si="1234"/>
        <v>2.8</v>
      </c>
      <c r="AI7976">
        <v>0.14499999999999999</v>
      </c>
      <c r="AJ7976">
        <f t="shared" si="1241"/>
        <v>0.40599999999999997</v>
      </c>
      <c r="AK7976" t="str">
        <f t="shared" si="1235"/>
        <v/>
      </c>
      <c r="AL7976" t="str">
        <f t="shared" si="1233"/>
        <v/>
      </c>
    </row>
    <row r="7977" spans="1:38" x14ac:dyDescent="0.2">
      <c r="A7977" t="s">
        <v>12091</v>
      </c>
      <c r="B7977" t="s">
        <v>37</v>
      </c>
      <c r="C7977" t="s">
        <v>12092</v>
      </c>
      <c r="D7977" s="1">
        <v>36677</v>
      </c>
      <c r="E7977" s="1">
        <v>43456</v>
      </c>
      <c r="F7977" t="s">
        <v>19</v>
      </c>
      <c r="I7977">
        <v>100</v>
      </c>
      <c r="J7977">
        <v>0</v>
      </c>
      <c r="K7977">
        <v>0</v>
      </c>
      <c r="L7977">
        <v>2264</v>
      </c>
      <c r="M7977">
        <v>2264</v>
      </c>
      <c r="N7977" t="s">
        <v>20</v>
      </c>
      <c r="O7977" t="s">
        <v>12093</v>
      </c>
      <c r="P7977" t="s">
        <v>28</v>
      </c>
      <c r="Q7977" t="s">
        <v>34233</v>
      </c>
      <c r="R7977" t="s">
        <v>34233</v>
      </c>
      <c r="S7977" t="s">
        <v>32628</v>
      </c>
      <c r="T7977" t="s">
        <v>34357</v>
      </c>
      <c r="U7977" t="s">
        <v>32634</v>
      </c>
      <c r="V7977" t="s">
        <v>33384</v>
      </c>
      <c r="W7977">
        <v>200</v>
      </c>
      <c r="X7977">
        <v>2</v>
      </c>
      <c r="Y7977" t="s">
        <v>32661</v>
      </c>
      <c r="AA7977">
        <v>11</v>
      </c>
      <c r="AB7977">
        <v>25</v>
      </c>
      <c r="AC7977">
        <v>1</v>
      </c>
      <c r="AD7977" t="str">
        <f t="shared" si="1239"/>
        <v/>
      </c>
      <c r="AE7977" t="str">
        <f t="shared" si="1240"/>
        <v/>
      </c>
      <c r="AF7977" t="str">
        <f t="shared" si="1237"/>
        <v/>
      </c>
      <c r="AG7977">
        <f t="shared" si="1242"/>
        <v>1</v>
      </c>
      <c r="AH7977">
        <f t="shared" si="1234"/>
        <v>2.8</v>
      </c>
      <c r="AI7977">
        <v>0.14499999999999999</v>
      </c>
      <c r="AJ7977">
        <f t="shared" si="1241"/>
        <v>0.40599999999999997</v>
      </c>
      <c r="AK7977" t="str">
        <f t="shared" si="1235"/>
        <v/>
      </c>
      <c r="AL7977" t="str">
        <f t="shared" si="1233"/>
        <v/>
      </c>
    </row>
    <row r="7978" spans="1:38" x14ac:dyDescent="0.2">
      <c r="A7978" t="s">
        <v>12094</v>
      </c>
      <c r="B7978" t="s">
        <v>37</v>
      </c>
      <c r="C7978" t="s">
        <v>12095</v>
      </c>
      <c r="D7978" s="1">
        <v>36677</v>
      </c>
      <c r="E7978" s="1">
        <v>43456</v>
      </c>
      <c r="F7978" t="s">
        <v>19</v>
      </c>
      <c r="I7978">
        <v>100</v>
      </c>
      <c r="J7978">
        <v>0</v>
      </c>
      <c r="K7978">
        <v>0</v>
      </c>
      <c r="L7978">
        <v>793</v>
      </c>
      <c r="M7978">
        <v>793</v>
      </c>
      <c r="N7978" t="s">
        <v>20</v>
      </c>
      <c r="O7978" t="s">
        <v>12096</v>
      </c>
      <c r="P7978" t="s">
        <v>28</v>
      </c>
      <c r="Q7978" t="s">
        <v>34233</v>
      </c>
      <c r="R7978" t="s">
        <v>34233</v>
      </c>
      <c r="S7978" t="s">
        <v>32628</v>
      </c>
      <c r="T7978" t="s">
        <v>34357</v>
      </c>
      <c r="U7978" t="s">
        <v>32634</v>
      </c>
      <c r="V7978" t="s">
        <v>33384</v>
      </c>
      <c r="W7978">
        <v>200</v>
      </c>
      <c r="X7978">
        <v>2</v>
      </c>
      <c r="Y7978" t="s">
        <v>32661</v>
      </c>
      <c r="AA7978">
        <v>11</v>
      </c>
      <c r="AB7978">
        <v>15</v>
      </c>
      <c r="AC7978">
        <v>1</v>
      </c>
      <c r="AD7978" t="str">
        <f t="shared" si="1239"/>
        <v/>
      </c>
      <c r="AE7978" t="str">
        <f t="shared" si="1240"/>
        <v/>
      </c>
      <c r="AF7978" t="str">
        <f t="shared" si="1237"/>
        <v/>
      </c>
      <c r="AG7978">
        <f t="shared" si="1242"/>
        <v>1</v>
      </c>
      <c r="AH7978">
        <f t="shared" si="1234"/>
        <v>2.8</v>
      </c>
      <c r="AI7978">
        <v>0.14499999999999999</v>
      </c>
      <c r="AJ7978">
        <f t="shared" si="1241"/>
        <v>0.40599999999999997</v>
      </c>
      <c r="AK7978" t="str">
        <f t="shared" si="1235"/>
        <v/>
      </c>
      <c r="AL7978" t="str">
        <f t="shared" si="1233"/>
        <v/>
      </c>
    </row>
    <row r="7979" spans="1:38" x14ac:dyDescent="0.2">
      <c r="A7979" t="s">
        <v>13164</v>
      </c>
      <c r="B7979" t="s">
        <v>37</v>
      </c>
      <c r="C7979" t="s">
        <v>13165</v>
      </c>
      <c r="D7979" s="1">
        <v>36685</v>
      </c>
      <c r="E7979" s="1">
        <v>43845</v>
      </c>
      <c r="F7979" t="s">
        <v>19</v>
      </c>
      <c r="I7979">
        <v>100</v>
      </c>
      <c r="J7979">
        <v>0</v>
      </c>
      <c r="K7979">
        <v>0</v>
      </c>
      <c r="L7979">
        <v>2582</v>
      </c>
      <c r="M7979">
        <v>2582</v>
      </c>
      <c r="N7979" t="s">
        <v>20</v>
      </c>
      <c r="O7979" t="s">
        <v>13166</v>
      </c>
      <c r="P7979" t="s">
        <v>28</v>
      </c>
      <c r="Q7979" t="s">
        <v>34233</v>
      </c>
      <c r="R7979" t="s">
        <v>34233</v>
      </c>
      <c r="S7979" t="s">
        <v>33801</v>
      </c>
      <c r="T7979" t="s">
        <v>34365</v>
      </c>
      <c r="U7979" t="s">
        <v>32634</v>
      </c>
      <c r="V7979" t="s">
        <v>33384</v>
      </c>
      <c r="W7979">
        <v>200</v>
      </c>
      <c r="X7979">
        <v>2</v>
      </c>
      <c r="Y7979" t="s">
        <v>32661</v>
      </c>
      <c r="AA7979">
        <v>11</v>
      </c>
      <c r="AB7979">
        <v>25</v>
      </c>
      <c r="AC7979">
        <v>1</v>
      </c>
      <c r="AD7979" t="str">
        <f t="shared" si="1239"/>
        <v/>
      </c>
      <c r="AE7979" t="str">
        <f t="shared" si="1240"/>
        <v/>
      </c>
      <c r="AF7979" t="str">
        <f t="shared" si="1237"/>
        <v/>
      </c>
      <c r="AG7979">
        <f t="shared" si="1242"/>
        <v>1</v>
      </c>
      <c r="AH7979">
        <f t="shared" si="1234"/>
        <v>2.8</v>
      </c>
      <c r="AI7979">
        <v>0.14499999999999999</v>
      </c>
      <c r="AJ7979">
        <f t="shared" si="1241"/>
        <v>0.40599999999999997</v>
      </c>
      <c r="AK7979" t="str">
        <f t="shared" si="1235"/>
        <v/>
      </c>
      <c r="AL7979" t="str">
        <f t="shared" ref="AL7979:AL8042" si="1243">IF(COUNTBLANK(AK7979),"",AK7979*AI7979)</f>
        <v/>
      </c>
    </row>
    <row r="7980" spans="1:38" x14ac:dyDescent="0.2">
      <c r="A7980" t="s">
        <v>29928</v>
      </c>
      <c r="B7980" t="s">
        <v>37</v>
      </c>
      <c r="C7980" t="s">
        <v>29929</v>
      </c>
      <c r="D7980" s="1">
        <v>43756</v>
      </c>
      <c r="E7980" s="1">
        <v>43951</v>
      </c>
      <c r="F7980" t="s">
        <v>26</v>
      </c>
      <c r="I7980">
        <v>100</v>
      </c>
      <c r="J7980">
        <v>0</v>
      </c>
      <c r="K7980">
        <v>0</v>
      </c>
      <c r="L7980">
        <v>2638</v>
      </c>
      <c r="M7980">
        <v>2638</v>
      </c>
      <c r="N7980" t="s">
        <v>20</v>
      </c>
      <c r="O7980" t="s">
        <v>29930</v>
      </c>
      <c r="P7980" t="s">
        <v>44</v>
      </c>
      <c r="Q7980" t="s">
        <v>34233</v>
      </c>
      <c r="R7980" t="s">
        <v>34233</v>
      </c>
      <c r="S7980" t="s">
        <v>34233</v>
      </c>
      <c r="T7980" t="s">
        <v>34233</v>
      </c>
      <c r="V7980" t="s">
        <v>33384</v>
      </c>
      <c r="AD7980" t="str">
        <f t="shared" si="1239"/>
        <v/>
      </c>
      <c r="AE7980" t="str">
        <f t="shared" si="1240"/>
        <v/>
      </c>
      <c r="AF7980" t="str">
        <f t="shared" si="1237"/>
        <v/>
      </c>
      <c r="AG7980" t="str">
        <f t="shared" si="1242"/>
        <v/>
      </c>
      <c r="AH7980" t="str">
        <f t="shared" si="1234"/>
        <v/>
      </c>
      <c r="AI7980">
        <v>0.14499999999999999</v>
      </c>
      <c r="AJ7980" t="str">
        <f t="shared" si="1241"/>
        <v/>
      </c>
      <c r="AK7980" t="str">
        <f t="shared" si="1235"/>
        <v/>
      </c>
      <c r="AL7980" t="str">
        <f t="shared" si="1243"/>
        <v/>
      </c>
    </row>
    <row r="7981" spans="1:38" x14ac:dyDescent="0.2">
      <c r="A7981" t="s">
        <v>30338</v>
      </c>
      <c r="B7981" t="s">
        <v>37</v>
      </c>
      <c r="C7981" t="s">
        <v>30339</v>
      </c>
      <c r="D7981" s="1">
        <v>43859</v>
      </c>
      <c r="E7981" s="1">
        <v>44546</v>
      </c>
      <c r="F7981" t="s">
        <v>15348</v>
      </c>
      <c r="I7981">
        <v>100</v>
      </c>
      <c r="J7981">
        <v>0</v>
      </c>
      <c r="K7981">
        <v>0</v>
      </c>
      <c r="L7981">
        <v>5817</v>
      </c>
      <c r="M7981">
        <v>5817</v>
      </c>
      <c r="N7981" t="s">
        <v>20</v>
      </c>
      <c r="P7981" t="s">
        <v>30340</v>
      </c>
      <c r="Q7981" t="s">
        <v>34233</v>
      </c>
      <c r="R7981" t="s">
        <v>34233</v>
      </c>
      <c r="S7981" t="s">
        <v>33942</v>
      </c>
      <c r="T7981" t="s">
        <v>34233</v>
      </c>
      <c r="AD7981" t="str">
        <f t="shared" si="1239"/>
        <v/>
      </c>
      <c r="AE7981" t="str">
        <f t="shared" si="1240"/>
        <v/>
      </c>
      <c r="AF7981" t="str">
        <f t="shared" si="1237"/>
        <v/>
      </c>
      <c r="AG7981" t="str">
        <f t="shared" si="1242"/>
        <v/>
      </c>
      <c r="AH7981" t="str">
        <f t="shared" si="1234"/>
        <v/>
      </c>
      <c r="AI7981">
        <v>0.14499999999999999</v>
      </c>
      <c r="AJ7981" t="str">
        <f t="shared" si="1241"/>
        <v/>
      </c>
      <c r="AK7981" t="str">
        <f t="shared" si="1235"/>
        <v/>
      </c>
      <c r="AL7981" t="str">
        <f t="shared" si="1243"/>
        <v/>
      </c>
    </row>
    <row r="7982" spans="1:38" x14ac:dyDescent="0.2">
      <c r="A7982" t="s">
        <v>5245</v>
      </c>
      <c r="B7982" t="s">
        <v>37</v>
      </c>
      <c r="C7982" t="s">
        <v>5246</v>
      </c>
      <c r="D7982" s="1">
        <v>36091</v>
      </c>
      <c r="E7982" s="1">
        <v>44221</v>
      </c>
      <c r="F7982" t="s">
        <v>19</v>
      </c>
      <c r="I7982">
        <v>100</v>
      </c>
      <c r="J7982">
        <v>0</v>
      </c>
      <c r="K7982">
        <v>0</v>
      </c>
      <c r="L7982">
        <v>1553</v>
      </c>
      <c r="M7982">
        <v>1553</v>
      </c>
      <c r="N7982" t="s">
        <v>20</v>
      </c>
      <c r="O7982" t="s">
        <v>5247</v>
      </c>
      <c r="P7982" t="s">
        <v>28</v>
      </c>
      <c r="Q7982" t="s">
        <v>34233</v>
      </c>
      <c r="R7982" t="s">
        <v>34233</v>
      </c>
      <c r="S7982" t="s">
        <v>32628</v>
      </c>
      <c r="T7982" t="s">
        <v>34365</v>
      </c>
      <c r="U7982" t="s">
        <v>32634</v>
      </c>
      <c r="V7982" t="s">
        <v>33385</v>
      </c>
      <c r="X7982">
        <v>2</v>
      </c>
      <c r="AA7982">
        <v>9</v>
      </c>
      <c r="AB7982">
        <v>25</v>
      </c>
      <c r="AC7982">
        <v>1</v>
      </c>
      <c r="AD7982" t="str">
        <f t="shared" si="1239"/>
        <v/>
      </c>
      <c r="AE7982" t="str">
        <f t="shared" si="1240"/>
        <v/>
      </c>
      <c r="AF7982" t="str">
        <f t="shared" si="1237"/>
        <v/>
      </c>
      <c r="AG7982">
        <f t="shared" si="1242"/>
        <v>1</v>
      </c>
      <c r="AH7982">
        <f t="shared" si="1234"/>
        <v>2.8</v>
      </c>
      <c r="AI7982">
        <v>0.14499999999999999</v>
      </c>
      <c r="AJ7982">
        <f t="shared" si="1241"/>
        <v>0.40599999999999997</v>
      </c>
      <c r="AK7982" t="str">
        <f t="shared" si="1235"/>
        <v/>
      </c>
      <c r="AL7982" t="str">
        <f t="shared" si="1243"/>
        <v/>
      </c>
    </row>
    <row r="7983" spans="1:38" x14ac:dyDescent="0.2">
      <c r="A7983" t="s">
        <v>5242</v>
      </c>
      <c r="B7983" t="s">
        <v>37</v>
      </c>
      <c r="C7983" t="s">
        <v>5243</v>
      </c>
      <c r="D7983" s="1">
        <v>36091</v>
      </c>
      <c r="E7983" s="1">
        <v>43790</v>
      </c>
      <c r="F7983" t="s">
        <v>19</v>
      </c>
      <c r="I7983">
        <v>100</v>
      </c>
      <c r="J7983">
        <v>0</v>
      </c>
      <c r="K7983">
        <v>0</v>
      </c>
      <c r="L7983">
        <v>1757</v>
      </c>
      <c r="M7983">
        <v>1757</v>
      </c>
      <c r="N7983" t="s">
        <v>20</v>
      </c>
      <c r="O7983" t="s">
        <v>5244</v>
      </c>
      <c r="P7983" t="s">
        <v>28</v>
      </c>
      <c r="Q7983" t="s">
        <v>34233</v>
      </c>
      <c r="R7983" t="s">
        <v>34233</v>
      </c>
      <c r="S7983" t="s">
        <v>33797</v>
      </c>
      <c r="T7983" t="s">
        <v>34349</v>
      </c>
      <c r="U7983" t="s">
        <v>32634</v>
      </c>
      <c r="V7983" t="s">
        <v>33385</v>
      </c>
      <c r="X7983">
        <v>2</v>
      </c>
      <c r="AA7983">
        <v>9</v>
      </c>
      <c r="AB7983">
        <v>25</v>
      </c>
      <c r="AC7983">
        <v>1</v>
      </c>
      <c r="AD7983" t="str">
        <f t="shared" si="1239"/>
        <v/>
      </c>
      <c r="AE7983" t="str">
        <f t="shared" si="1240"/>
        <v/>
      </c>
      <c r="AF7983" t="str">
        <f t="shared" si="1237"/>
        <v/>
      </c>
      <c r="AG7983">
        <f t="shared" si="1242"/>
        <v>1</v>
      </c>
      <c r="AH7983">
        <f t="shared" si="1234"/>
        <v>2.8</v>
      </c>
      <c r="AI7983">
        <v>0.14499999999999999</v>
      </c>
      <c r="AJ7983">
        <f t="shared" si="1241"/>
        <v>0.40599999999999997</v>
      </c>
      <c r="AK7983" t="str">
        <f t="shared" si="1235"/>
        <v/>
      </c>
      <c r="AL7983" t="str">
        <f t="shared" si="1243"/>
        <v/>
      </c>
    </row>
    <row r="7984" spans="1:38" x14ac:dyDescent="0.2">
      <c r="A7984" t="s">
        <v>2749</v>
      </c>
      <c r="B7984" t="s">
        <v>37</v>
      </c>
      <c r="C7984" t="s">
        <v>2750</v>
      </c>
      <c r="D7984" s="1">
        <v>35846</v>
      </c>
      <c r="E7984" s="1">
        <v>44546</v>
      </c>
      <c r="F7984" t="s">
        <v>19</v>
      </c>
      <c r="I7984">
        <v>100</v>
      </c>
      <c r="J7984">
        <v>0</v>
      </c>
      <c r="K7984">
        <v>0</v>
      </c>
      <c r="L7984">
        <v>4143</v>
      </c>
      <c r="M7984">
        <v>4143</v>
      </c>
      <c r="N7984" t="s">
        <v>20</v>
      </c>
      <c r="O7984" t="s">
        <v>2751</v>
      </c>
      <c r="P7984" t="s">
        <v>28</v>
      </c>
      <c r="Q7984" t="s">
        <v>34233</v>
      </c>
      <c r="R7984" t="s">
        <v>34233</v>
      </c>
      <c r="S7984" t="s">
        <v>33797</v>
      </c>
      <c r="T7984" t="s">
        <v>34349</v>
      </c>
      <c r="AD7984" t="str">
        <f t="shared" si="1239"/>
        <v/>
      </c>
      <c r="AE7984" t="str">
        <f t="shared" si="1240"/>
        <v/>
      </c>
      <c r="AF7984" t="str">
        <f t="shared" si="1237"/>
        <v/>
      </c>
      <c r="AG7984" s="17">
        <v>1</v>
      </c>
      <c r="AH7984">
        <f t="shared" ref="AH7984:AH8047" si="1244">IF(AG7984="","",AG7984*2.8)</f>
        <v>2.8</v>
      </c>
      <c r="AI7984">
        <v>0.14499999999999999</v>
      </c>
      <c r="AJ7984">
        <f t="shared" si="1241"/>
        <v>0.40599999999999997</v>
      </c>
      <c r="AK7984" t="str">
        <f t="shared" ref="AK7984:AK8047" si="1245">IF(AE7984="","",AE7984*2.8)</f>
        <v/>
      </c>
      <c r="AL7984" t="str">
        <f t="shared" si="1243"/>
        <v/>
      </c>
    </row>
    <row r="7985" spans="1:39" x14ac:dyDescent="0.2">
      <c r="A7985" t="s">
        <v>2663</v>
      </c>
      <c r="B7985" t="s">
        <v>37</v>
      </c>
      <c r="C7985" t="s">
        <v>2664</v>
      </c>
      <c r="D7985" s="1">
        <v>35885</v>
      </c>
      <c r="E7985" s="1">
        <v>44683</v>
      </c>
      <c r="F7985" t="s">
        <v>19</v>
      </c>
      <c r="I7985">
        <v>100</v>
      </c>
      <c r="J7985">
        <v>0</v>
      </c>
      <c r="K7985">
        <v>0</v>
      </c>
      <c r="L7985">
        <v>3143</v>
      </c>
      <c r="M7985">
        <v>3143</v>
      </c>
      <c r="N7985" t="s">
        <v>20</v>
      </c>
      <c r="O7985" t="s">
        <v>2665</v>
      </c>
      <c r="P7985" t="s">
        <v>28</v>
      </c>
      <c r="Q7985" t="s">
        <v>34233</v>
      </c>
      <c r="R7985" t="s">
        <v>34233</v>
      </c>
      <c r="S7985" t="s">
        <v>33800</v>
      </c>
      <c r="T7985" t="s">
        <v>34349</v>
      </c>
      <c r="AD7985" t="str">
        <f t="shared" si="1239"/>
        <v/>
      </c>
      <c r="AE7985" t="str">
        <f t="shared" si="1240"/>
        <v/>
      </c>
      <c r="AF7985" t="str">
        <f t="shared" si="1237"/>
        <v/>
      </c>
      <c r="AG7985" s="17">
        <v>1</v>
      </c>
      <c r="AH7985">
        <f t="shared" si="1244"/>
        <v>2.8</v>
      </c>
      <c r="AI7985">
        <v>0.14499999999999999</v>
      </c>
      <c r="AJ7985">
        <f t="shared" si="1241"/>
        <v>0.40599999999999997</v>
      </c>
      <c r="AK7985" t="str">
        <f t="shared" si="1245"/>
        <v/>
      </c>
      <c r="AL7985" t="str">
        <f t="shared" si="1243"/>
        <v/>
      </c>
    </row>
    <row r="7986" spans="1:39" x14ac:dyDescent="0.2">
      <c r="A7986" t="s">
        <v>2295</v>
      </c>
      <c r="B7986" t="s">
        <v>37</v>
      </c>
      <c r="C7986" t="s">
        <v>2296</v>
      </c>
      <c r="D7986" s="1">
        <v>35751</v>
      </c>
      <c r="E7986" s="1">
        <v>44546</v>
      </c>
      <c r="F7986" t="s">
        <v>19</v>
      </c>
      <c r="I7986">
        <v>100</v>
      </c>
      <c r="J7986">
        <v>0</v>
      </c>
      <c r="K7986">
        <v>0</v>
      </c>
      <c r="L7986">
        <v>2043</v>
      </c>
      <c r="M7986">
        <v>2043</v>
      </c>
      <c r="N7986" t="s">
        <v>20</v>
      </c>
      <c r="O7986" t="s">
        <v>2297</v>
      </c>
      <c r="P7986" t="s">
        <v>28</v>
      </c>
      <c r="Q7986" t="s">
        <v>34233</v>
      </c>
      <c r="R7986" t="s">
        <v>34233</v>
      </c>
      <c r="S7986" t="s">
        <v>33807</v>
      </c>
      <c r="T7986" t="s">
        <v>34349</v>
      </c>
      <c r="AD7986" t="str">
        <f t="shared" si="1239"/>
        <v/>
      </c>
      <c r="AE7986" t="str">
        <f t="shared" si="1240"/>
        <v/>
      </c>
      <c r="AF7986" t="str">
        <f t="shared" si="1237"/>
        <v/>
      </c>
      <c r="AG7986" s="17">
        <v>1</v>
      </c>
      <c r="AH7986">
        <f t="shared" si="1244"/>
        <v>2.8</v>
      </c>
      <c r="AI7986">
        <v>0.14499999999999999</v>
      </c>
      <c r="AJ7986">
        <f t="shared" si="1241"/>
        <v>0.40599999999999997</v>
      </c>
      <c r="AK7986" t="str">
        <f t="shared" si="1245"/>
        <v/>
      </c>
      <c r="AL7986" t="str">
        <f t="shared" si="1243"/>
        <v/>
      </c>
    </row>
    <row r="7987" spans="1:39" x14ac:dyDescent="0.2">
      <c r="A7987" t="s">
        <v>3278</v>
      </c>
      <c r="B7987" t="s">
        <v>37</v>
      </c>
      <c r="C7987" t="s">
        <v>3279</v>
      </c>
      <c r="D7987" s="1">
        <v>35943</v>
      </c>
      <c r="E7987" s="1">
        <v>43456</v>
      </c>
      <c r="F7987" t="s">
        <v>19</v>
      </c>
      <c r="I7987">
        <v>100</v>
      </c>
      <c r="J7987">
        <v>0</v>
      </c>
      <c r="K7987">
        <v>0</v>
      </c>
      <c r="L7987">
        <v>3170</v>
      </c>
      <c r="M7987">
        <v>3170</v>
      </c>
      <c r="N7987" t="s">
        <v>20</v>
      </c>
      <c r="O7987" t="s">
        <v>3280</v>
      </c>
      <c r="P7987" t="s">
        <v>28</v>
      </c>
      <c r="Q7987" t="s">
        <v>34233</v>
      </c>
      <c r="R7987" t="s">
        <v>34233</v>
      </c>
      <c r="S7987" t="s">
        <v>32628</v>
      </c>
      <c r="T7987" t="s">
        <v>34349</v>
      </c>
      <c r="AD7987" t="str">
        <f t="shared" si="1239"/>
        <v/>
      </c>
      <c r="AE7987" t="str">
        <f t="shared" si="1240"/>
        <v/>
      </c>
      <c r="AF7987" t="str">
        <f t="shared" si="1237"/>
        <v/>
      </c>
      <c r="AG7987" s="17">
        <v>1</v>
      </c>
      <c r="AH7987">
        <f t="shared" si="1244"/>
        <v>2.8</v>
      </c>
      <c r="AI7987">
        <v>0.14499999999999999</v>
      </c>
      <c r="AJ7987">
        <f t="shared" si="1241"/>
        <v>0.40599999999999997</v>
      </c>
      <c r="AK7987" t="str">
        <f t="shared" si="1245"/>
        <v/>
      </c>
      <c r="AL7987" t="str">
        <f t="shared" si="1243"/>
        <v/>
      </c>
    </row>
    <row r="7988" spans="1:39" x14ac:dyDescent="0.2">
      <c r="A7988" t="s">
        <v>24397</v>
      </c>
      <c r="B7988" t="s">
        <v>37</v>
      </c>
      <c r="C7988" t="s">
        <v>24398</v>
      </c>
      <c r="D7988" s="1">
        <v>39503</v>
      </c>
      <c r="E7988" s="1">
        <v>43945</v>
      </c>
      <c r="F7988" t="s">
        <v>19</v>
      </c>
      <c r="I7988">
        <v>100</v>
      </c>
      <c r="J7988">
        <v>0</v>
      </c>
      <c r="K7988">
        <v>0</v>
      </c>
      <c r="L7988">
        <v>1019</v>
      </c>
      <c r="M7988">
        <v>1019</v>
      </c>
      <c r="N7988" t="s">
        <v>20</v>
      </c>
      <c r="O7988" t="s">
        <v>24399</v>
      </c>
      <c r="P7988" t="s">
        <v>28</v>
      </c>
      <c r="Q7988" t="s">
        <v>34233</v>
      </c>
      <c r="R7988" t="s">
        <v>34233</v>
      </c>
      <c r="S7988" t="s">
        <v>32628</v>
      </c>
      <c r="T7988" t="s">
        <v>34357</v>
      </c>
      <c r="U7988" t="s">
        <v>32634</v>
      </c>
      <c r="V7988" t="s">
        <v>32695</v>
      </c>
      <c r="W7988">
        <v>204</v>
      </c>
      <c r="Y7988">
        <v>1</v>
      </c>
      <c r="AA7988">
        <v>8.5</v>
      </c>
      <c r="AC7988">
        <v>1</v>
      </c>
      <c r="AD7988" t="str">
        <f t="shared" si="1239"/>
        <v/>
      </c>
      <c r="AE7988" t="str">
        <f t="shared" si="1240"/>
        <v/>
      </c>
      <c r="AF7988" t="str">
        <f t="shared" si="1237"/>
        <v/>
      </c>
      <c r="AG7988">
        <f>IF((S7988&lt;&gt;"tühi")*(AC7988&lt;&gt;""),AC7988,"")</f>
        <v>1</v>
      </c>
      <c r="AH7988">
        <f t="shared" si="1244"/>
        <v>2.8</v>
      </c>
      <c r="AI7988">
        <v>0.14499999999999999</v>
      </c>
      <c r="AJ7988">
        <f t="shared" si="1241"/>
        <v>0.40599999999999997</v>
      </c>
      <c r="AK7988" t="str">
        <f t="shared" si="1245"/>
        <v/>
      </c>
      <c r="AL7988" t="str">
        <f t="shared" si="1243"/>
        <v/>
      </c>
    </row>
    <row r="7989" spans="1:39" x14ac:dyDescent="0.2">
      <c r="A7989" t="s">
        <v>2286</v>
      </c>
      <c r="B7989" t="s">
        <v>37</v>
      </c>
      <c r="C7989" t="s">
        <v>2287</v>
      </c>
      <c r="D7989" s="1">
        <v>35753</v>
      </c>
      <c r="E7989" s="1">
        <v>43630</v>
      </c>
      <c r="F7989" t="s">
        <v>19</v>
      </c>
      <c r="I7989">
        <v>100</v>
      </c>
      <c r="J7989">
        <v>0</v>
      </c>
      <c r="K7989">
        <v>0</v>
      </c>
      <c r="L7989">
        <v>3422</v>
      </c>
      <c r="M7989">
        <v>3422</v>
      </c>
      <c r="N7989" t="s">
        <v>20</v>
      </c>
      <c r="O7989" t="s">
        <v>2288</v>
      </c>
      <c r="P7989" t="s">
        <v>28</v>
      </c>
      <c r="Q7989" t="s">
        <v>34233</v>
      </c>
      <c r="R7989" t="s">
        <v>34233</v>
      </c>
      <c r="S7989" t="s">
        <v>33807</v>
      </c>
      <c r="T7989" t="s">
        <v>34357</v>
      </c>
      <c r="AD7989" t="str">
        <f t="shared" si="1239"/>
        <v/>
      </c>
      <c r="AE7989" t="str">
        <f t="shared" si="1240"/>
        <v/>
      </c>
      <c r="AF7989" t="str">
        <f t="shared" si="1237"/>
        <v/>
      </c>
      <c r="AG7989" s="17">
        <v>1</v>
      </c>
      <c r="AH7989">
        <f t="shared" si="1244"/>
        <v>2.8</v>
      </c>
      <c r="AI7989">
        <v>0.14499999999999999</v>
      </c>
      <c r="AJ7989">
        <f t="shared" si="1241"/>
        <v>0.40599999999999997</v>
      </c>
      <c r="AK7989" t="str">
        <f t="shared" si="1245"/>
        <v/>
      </c>
      <c r="AL7989" t="str">
        <f t="shared" si="1243"/>
        <v/>
      </c>
    </row>
    <row r="7990" spans="1:39" x14ac:dyDescent="0.2">
      <c r="A7990" t="s">
        <v>24400</v>
      </c>
      <c r="B7990" t="s">
        <v>37</v>
      </c>
      <c r="C7990" t="s">
        <v>24401</v>
      </c>
      <c r="D7990" s="1">
        <v>39503</v>
      </c>
      <c r="E7990" s="1">
        <v>43951</v>
      </c>
      <c r="F7990" t="s">
        <v>19</v>
      </c>
      <c r="I7990">
        <v>100</v>
      </c>
      <c r="J7990">
        <v>0</v>
      </c>
      <c r="K7990">
        <v>0</v>
      </c>
      <c r="L7990">
        <v>2037</v>
      </c>
      <c r="M7990">
        <v>2037</v>
      </c>
      <c r="N7990" t="s">
        <v>20</v>
      </c>
      <c r="O7990" t="s">
        <v>24402</v>
      </c>
      <c r="P7990" t="s">
        <v>28</v>
      </c>
      <c r="Q7990" t="s">
        <v>34233</v>
      </c>
      <c r="R7990" t="s">
        <v>34233</v>
      </c>
      <c r="S7990" t="s">
        <v>33797</v>
      </c>
      <c r="T7990" t="s">
        <v>34366</v>
      </c>
      <c r="AD7990" t="str">
        <f t="shared" si="1239"/>
        <v/>
      </c>
      <c r="AE7990" t="str">
        <f t="shared" si="1240"/>
        <v/>
      </c>
      <c r="AF7990" t="str">
        <f t="shared" si="1237"/>
        <v/>
      </c>
      <c r="AG7990" s="17">
        <v>1</v>
      </c>
      <c r="AH7990">
        <f t="shared" si="1244"/>
        <v>2.8</v>
      </c>
      <c r="AI7990">
        <v>0.14499999999999999</v>
      </c>
      <c r="AJ7990">
        <f t="shared" si="1241"/>
        <v>0.40599999999999997</v>
      </c>
      <c r="AK7990" t="str">
        <f t="shared" si="1245"/>
        <v/>
      </c>
      <c r="AL7990" t="str">
        <f t="shared" si="1243"/>
        <v/>
      </c>
    </row>
    <row r="7991" spans="1:39" x14ac:dyDescent="0.2">
      <c r="A7991" t="s">
        <v>12961</v>
      </c>
      <c r="B7991" t="s">
        <v>37</v>
      </c>
      <c r="C7991" t="s">
        <v>12962</v>
      </c>
      <c r="D7991" s="1">
        <v>36795</v>
      </c>
      <c r="E7991" s="1">
        <v>43951</v>
      </c>
      <c r="F7991" t="s">
        <v>19</v>
      </c>
      <c r="I7991">
        <v>100</v>
      </c>
      <c r="J7991">
        <v>0</v>
      </c>
      <c r="K7991">
        <v>0</v>
      </c>
      <c r="L7991">
        <v>2372</v>
      </c>
      <c r="M7991">
        <v>2372</v>
      </c>
      <c r="N7991" t="s">
        <v>20</v>
      </c>
      <c r="O7991" t="s">
        <v>12963</v>
      </c>
      <c r="P7991" t="s">
        <v>28</v>
      </c>
      <c r="Q7991" t="s">
        <v>34233</v>
      </c>
      <c r="R7991" t="s">
        <v>34233</v>
      </c>
      <c r="S7991" t="s">
        <v>33797</v>
      </c>
      <c r="T7991" t="s">
        <v>34349</v>
      </c>
      <c r="U7991" t="s">
        <v>32634</v>
      </c>
      <c r="V7991" t="s">
        <v>33384</v>
      </c>
      <c r="W7991">
        <v>200</v>
      </c>
      <c r="X7991">
        <v>2</v>
      </c>
      <c r="Y7991" t="s">
        <v>32661</v>
      </c>
      <c r="AA7991">
        <v>11</v>
      </c>
      <c r="AB7991">
        <v>15</v>
      </c>
      <c r="AC7991">
        <v>1</v>
      </c>
      <c r="AD7991" t="str">
        <f t="shared" si="1239"/>
        <v/>
      </c>
      <c r="AE7991" t="str">
        <f t="shared" si="1240"/>
        <v/>
      </c>
      <c r="AF7991" t="str">
        <f t="shared" si="1237"/>
        <v/>
      </c>
      <c r="AG7991">
        <f>IF((S7991&lt;&gt;"tühi")*(AC7991&lt;&gt;""),AC7991,"")</f>
        <v>1</v>
      </c>
      <c r="AH7991">
        <f t="shared" si="1244"/>
        <v>2.8</v>
      </c>
      <c r="AI7991">
        <v>0.14499999999999999</v>
      </c>
      <c r="AJ7991">
        <f t="shared" si="1241"/>
        <v>0.40599999999999997</v>
      </c>
      <c r="AK7991" t="str">
        <f t="shared" si="1245"/>
        <v/>
      </c>
      <c r="AL7991" t="str">
        <f t="shared" si="1243"/>
        <v/>
      </c>
    </row>
    <row r="7992" spans="1:39" x14ac:dyDescent="0.2">
      <c r="A7992" t="s">
        <v>29591</v>
      </c>
      <c r="B7992" t="s">
        <v>37</v>
      </c>
      <c r="C7992" t="s">
        <v>29592</v>
      </c>
      <c r="D7992" s="1">
        <v>43630</v>
      </c>
      <c r="E7992" s="1">
        <v>43951</v>
      </c>
      <c r="F7992" t="s">
        <v>19</v>
      </c>
      <c r="I7992">
        <v>100</v>
      </c>
      <c r="J7992">
        <v>0</v>
      </c>
      <c r="K7992">
        <v>0</v>
      </c>
      <c r="L7992">
        <v>2857</v>
      </c>
      <c r="M7992">
        <v>2857</v>
      </c>
      <c r="N7992" t="s">
        <v>20</v>
      </c>
      <c r="O7992" t="s">
        <v>29593</v>
      </c>
      <c r="P7992" t="s">
        <v>28</v>
      </c>
      <c r="Q7992" t="s">
        <v>34233</v>
      </c>
      <c r="R7992" t="s">
        <v>34233</v>
      </c>
      <c r="S7992" t="s">
        <v>33800</v>
      </c>
      <c r="T7992" t="s">
        <v>34349</v>
      </c>
      <c r="U7992" t="s">
        <v>32634</v>
      </c>
      <c r="V7992" t="s">
        <v>33386</v>
      </c>
      <c r="W7992">
        <v>615</v>
      </c>
      <c r="X7992" t="s">
        <v>32784</v>
      </c>
      <c r="Y7992" t="s">
        <v>32914</v>
      </c>
      <c r="Z7992">
        <f>850+300</f>
        <v>1150</v>
      </c>
      <c r="AA7992">
        <v>8.5</v>
      </c>
      <c r="AC7992">
        <v>1</v>
      </c>
      <c r="AD7992" t="str">
        <f t="shared" si="1239"/>
        <v/>
      </c>
      <c r="AE7992" t="str">
        <f t="shared" si="1240"/>
        <v/>
      </c>
      <c r="AF7992" t="str">
        <f t="shared" si="1237"/>
        <v/>
      </c>
      <c r="AG7992">
        <f>IF((S7992&lt;&gt;"tühi")*(AC7992&lt;&gt;""),AC7992,"")</f>
        <v>1</v>
      </c>
      <c r="AH7992">
        <f t="shared" si="1244"/>
        <v>2.8</v>
      </c>
      <c r="AI7992">
        <v>0.14499999999999999</v>
      </c>
      <c r="AJ7992">
        <f t="shared" si="1241"/>
        <v>0.40599999999999997</v>
      </c>
      <c r="AK7992" t="str">
        <f t="shared" si="1245"/>
        <v/>
      </c>
      <c r="AL7992" t="str">
        <f t="shared" si="1243"/>
        <v/>
      </c>
      <c r="AM7992" t="s">
        <v>34064</v>
      </c>
    </row>
    <row r="7993" spans="1:39" s="18" customFormat="1" x14ac:dyDescent="0.2">
      <c r="A7993" s="18" t="s">
        <v>23595</v>
      </c>
      <c r="B7993" s="18" t="s">
        <v>37</v>
      </c>
      <c r="C7993" s="18" t="s">
        <v>23596</v>
      </c>
      <c r="D7993" s="19">
        <v>39045</v>
      </c>
      <c r="E7993" s="19">
        <v>44546</v>
      </c>
      <c r="F7993" s="18" t="s">
        <v>19</v>
      </c>
      <c r="I7993" s="18">
        <v>100</v>
      </c>
      <c r="J7993" s="18">
        <v>0</v>
      </c>
      <c r="K7993" s="18">
        <v>0</v>
      </c>
      <c r="L7993" s="18">
        <v>1500</v>
      </c>
      <c r="M7993" s="18">
        <v>1500</v>
      </c>
      <c r="N7993" s="18" t="s">
        <v>20</v>
      </c>
      <c r="O7993" s="18" t="s">
        <v>23597</v>
      </c>
      <c r="P7993" s="18" t="s">
        <v>28</v>
      </c>
      <c r="Q7993" s="18" t="s">
        <v>34234</v>
      </c>
      <c r="R7993" s="18" t="s">
        <v>33762</v>
      </c>
      <c r="S7993" s="18" t="s">
        <v>33942</v>
      </c>
      <c r="T7993" s="18" t="s">
        <v>34357</v>
      </c>
      <c r="U7993" s="18" t="s">
        <v>32634</v>
      </c>
      <c r="V7993" s="18" t="s">
        <v>33387</v>
      </c>
      <c r="W7993" s="18">
        <v>200</v>
      </c>
      <c r="Y7993" s="18" t="s">
        <v>32654</v>
      </c>
      <c r="Z7993" s="18">
        <v>400</v>
      </c>
      <c r="AA7993" s="18">
        <v>8.5</v>
      </c>
      <c r="AC7993" s="18">
        <v>1</v>
      </c>
      <c r="AD7993" s="18" t="str">
        <f t="shared" si="1239"/>
        <v/>
      </c>
      <c r="AE7993" s="18">
        <f>IF((S7993="tühi")*(AC7993&lt;&gt;""),AC7993,"")</f>
        <v>1</v>
      </c>
      <c r="AF7993" s="18" t="str">
        <f t="shared" si="1237"/>
        <v/>
      </c>
      <c r="AG7993" s="18" t="str">
        <f>IF((S7993&lt;&gt;"tühi")*(AC7993&lt;&gt;""),AC7993,"")</f>
        <v/>
      </c>
      <c r="AH7993" s="18" t="str">
        <f t="shared" si="1244"/>
        <v/>
      </c>
      <c r="AI7993" s="18">
        <v>0.14499999999999999</v>
      </c>
      <c r="AJ7993" s="18" t="str">
        <f t="shared" si="1241"/>
        <v/>
      </c>
      <c r="AK7993" s="18">
        <f t="shared" si="1245"/>
        <v>2.8</v>
      </c>
      <c r="AL7993" s="18">
        <f t="shared" si="1243"/>
        <v>0.40599999999999997</v>
      </c>
      <c r="AM7993" s="18" t="s">
        <v>34839</v>
      </c>
    </row>
    <row r="7994" spans="1:39" x14ac:dyDescent="0.2">
      <c r="A7994" t="s">
        <v>29594</v>
      </c>
      <c r="B7994" t="s">
        <v>37</v>
      </c>
      <c r="C7994" t="s">
        <v>29595</v>
      </c>
      <c r="D7994" s="1">
        <v>43630</v>
      </c>
      <c r="E7994" s="1">
        <v>44546</v>
      </c>
      <c r="F7994" t="s">
        <v>19</v>
      </c>
      <c r="I7994">
        <v>100</v>
      </c>
      <c r="J7994">
        <v>0</v>
      </c>
      <c r="K7994">
        <v>0</v>
      </c>
      <c r="L7994">
        <v>3996</v>
      </c>
      <c r="M7994">
        <v>3996</v>
      </c>
      <c r="N7994" t="s">
        <v>20</v>
      </c>
      <c r="O7994" t="s">
        <v>29596</v>
      </c>
      <c r="P7994" t="s">
        <v>28</v>
      </c>
      <c r="Q7994" t="s">
        <v>34233</v>
      </c>
      <c r="R7994" t="s">
        <v>34233</v>
      </c>
      <c r="S7994" t="s">
        <v>32628</v>
      </c>
      <c r="T7994" t="s">
        <v>34349</v>
      </c>
      <c r="U7994" t="s">
        <v>32634</v>
      </c>
      <c r="V7994" t="s">
        <v>33386</v>
      </c>
      <c r="W7994">
        <v>600</v>
      </c>
      <c r="X7994" t="s">
        <v>32784</v>
      </c>
      <c r="Y7994" t="s">
        <v>32661</v>
      </c>
      <c r="Z7994">
        <f>750+200</f>
        <v>950</v>
      </c>
      <c r="AA7994">
        <v>8.5</v>
      </c>
      <c r="AC7994">
        <v>1</v>
      </c>
      <c r="AD7994" t="str">
        <f t="shared" si="1239"/>
        <v/>
      </c>
      <c r="AE7994" t="str">
        <f t="shared" si="1240"/>
        <v/>
      </c>
      <c r="AF7994" t="str">
        <f t="shared" si="1237"/>
        <v/>
      </c>
      <c r="AG7994">
        <f>IF((S7994&lt;&gt;"tühi")*(AC7994&lt;&gt;""),AC7994,"")</f>
        <v>1</v>
      </c>
      <c r="AH7994">
        <f t="shared" si="1244"/>
        <v>2.8</v>
      </c>
      <c r="AI7994">
        <v>0.14499999999999999</v>
      </c>
      <c r="AJ7994">
        <f t="shared" si="1241"/>
        <v>0.40599999999999997</v>
      </c>
      <c r="AK7994" t="str">
        <f t="shared" si="1245"/>
        <v/>
      </c>
      <c r="AL7994" t="str">
        <f t="shared" si="1243"/>
        <v/>
      </c>
      <c r="AM7994" t="s">
        <v>34065</v>
      </c>
    </row>
    <row r="7995" spans="1:39" x14ac:dyDescent="0.2">
      <c r="A7995" t="s">
        <v>23592</v>
      </c>
      <c r="B7995" t="s">
        <v>37</v>
      </c>
      <c r="C7995" t="s">
        <v>23593</v>
      </c>
      <c r="D7995" s="1">
        <v>39045</v>
      </c>
      <c r="E7995" s="1">
        <v>44546</v>
      </c>
      <c r="F7995" t="s">
        <v>19</v>
      </c>
      <c r="I7995">
        <v>100</v>
      </c>
      <c r="J7995">
        <v>0</v>
      </c>
      <c r="K7995">
        <v>0</v>
      </c>
      <c r="L7995">
        <v>3259</v>
      </c>
      <c r="M7995">
        <v>3259</v>
      </c>
      <c r="N7995" t="s">
        <v>20</v>
      </c>
      <c r="O7995" t="s">
        <v>23594</v>
      </c>
      <c r="P7995" t="s">
        <v>28</v>
      </c>
      <c r="Q7995" t="s">
        <v>34233</v>
      </c>
      <c r="R7995" t="s">
        <v>34233</v>
      </c>
      <c r="S7995" t="s">
        <v>33797</v>
      </c>
      <c r="T7995" t="s">
        <v>34366</v>
      </c>
      <c r="U7995" t="s">
        <v>32634</v>
      </c>
      <c r="V7995" t="s">
        <v>33388</v>
      </c>
      <c r="W7995">
        <v>200</v>
      </c>
      <c r="X7995">
        <v>2</v>
      </c>
      <c r="Y7995" t="s">
        <v>32661</v>
      </c>
      <c r="Z7995">
        <v>400</v>
      </c>
      <c r="AA7995">
        <v>8.5</v>
      </c>
      <c r="AC7995">
        <v>1</v>
      </c>
      <c r="AD7995" t="str">
        <f t="shared" si="1239"/>
        <v/>
      </c>
      <c r="AE7995" t="str">
        <f t="shared" si="1240"/>
        <v/>
      </c>
      <c r="AF7995" t="str">
        <f t="shared" si="1237"/>
        <v/>
      </c>
      <c r="AG7995">
        <f>IF((S7995&lt;&gt;"tühi")*(AC7995&lt;&gt;""),AC7995,"")</f>
        <v>1</v>
      </c>
      <c r="AH7995">
        <f t="shared" si="1244"/>
        <v>2.8</v>
      </c>
      <c r="AI7995">
        <v>0.14499999999999999</v>
      </c>
      <c r="AJ7995">
        <f t="shared" si="1241"/>
        <v>0.40599999999999997</v>
      </c>
      <c r="AK7995" t="str">
        <f t="shared" si="1245"/>
        <v/>
      </c>
      <c r="AL7995" t="str">
        <f t="shared" si="1243"/>
        <v/>
      </c>
    </row>
    <row r="7996" spans="1:39" x14ac:dyDescent="0.2">
      <c r="A7996" t="s">
        <v>670</v>
      </c>
      <c r="B7996" t="s">
        <v>37</v>
      </c>
      <c r="C7996" t="s">
        <v>671</v>
      </c>
      <c r="D7996" s="1">
        <v>35027</v>
      </c>
      <c r="E7996" s="1">
        <v>44546</v>
      </c>
      <c r="F7996" t="s">
        <v>19</v>
      </c>
      <c r="I7996">
        <v>100</v>
      </c>
      <c r="J7996">
        <v>0</v>
      </c>
      <c r="K7996">
        <v>0</v>
      </c>
      <c r="L7996">
        <v>4324</v>
      </c>
      <c r="M7996">
        <v>4324</v>
      </c>
      <c r="N7996" t="s">
        <v>20</v>
      </c>
      <c r="O7996" t="s">
        <v>672</v>
      </c>
      <c r="P7996" t="s">
        <v>28</v>
      </c>
      <c r="Q7996" t="s">
        <v>34233</v>
      </c>
      <c r="R7996" t="s">
        <v>34233</v>
      </c>
      <c r="S7996" t="s">
        <v>33797</v>
      </c>
      <c r="T7996" t="s">
        <v>34349</v>
      </c>
      <c r="AD7996" t="str">
        <f t="shared" si="1239"/>
        <v/>
      </c>
      <c r="AE7996" t="str">
        <f t="shared" si="1240"/>
        <v/>
      </c>
      <c r="AF7996" t="str">
        <f t="shared" si="1237"/>
        <v/>
      </c>
      <c r="AG7996" s="17">
        <v>1</v>
      </c>
      <c r="AH7996">
        <f t="shared" si="1244"/>
        <v>2.8</v>
      </c>
      <c r="AI7996">
        <v>0.14499999999999999</v>
      </c>
      <c r="AJ7996">
        <f t="shared" si="1241"/>
        <v>0.40599999999999997</v>
      </c>
      <c r="AK7996" t="str">
        <f t="shared" si="1245"/>
        <v/>
      </c>
      <c r="AL7996" t="str">
        <f t="shared" si="1243"/>
        <v/>
      </c>
    </row>
    <row r="7997" spans="1:39" x14ac:dyDescent="0.2">
      <c r="A7997" t="s">
        <v>2322</v>
      </c>
      <c r="B7997" t="s">
        <v>37</v>
      </c>
      <c r="C7997" t="s">
        <v>2323</v>
      </c>
      <c r="D7997" s="1">
        <v>35794</v>
      </c>
      <c r="E7997" s="1">
        <v>44546</v>
      </c>
      <c r="F7997" t="s">
        <v>19</v>
      </c>
      <c r="I7997">
        <v>100</v>
      </c>
      <c r="J7997">
        <v>0</v>
      </c>
      <c r="K7997">
        <v>0</v>
      </c>
      <c r="L7997">
        <v>2195</v>
      </c>
      <c r="M7997">
        <v>2195</v>
      </c>
      <c r="N7997" t="s">
        <v>20</v>
      </c>
      <c r="O7997" t="s">
        <v>2324</v>
      </c>
      <c r="P7997" t="s">
        <v>28</v>
      </c>
      <c r="Q7997" t="s">
        <v>34234</v>
      </c>
      <c r="R7997" t="s">
        <v>34235</v>
      </c>
      <c r="S7997" t="s">
        <v>32628</v>
      </c>
      <c r="T7997" t="s">
        <v>34349</v>
      </c>
      <c r="AD7997" t="str">
        <f t="shared" si="1239"/>
        <v/>
      </c>
      <c r="AE7997" t="str">
        <f t="shared" si="1240"/>
        <v/>
      </c>
      <c r="AF7997" t="str">
        <f t="shared" si="1237"/>
        <v/>
      </c>
      <c r="AG7997" s="17">
        <v>1</v>
      </c>
      <c r="AH7997">
        <f t="shared" si="1244"/>
        <v>2.8</v>
      </c>
      <c r="AI7997">
        <v>0.14499999999999999</v>
      </c>
      <c r="AJ7997">
        <f t="shared" si="1241"/>
        <v>0.40599999999999997</v>
      </c>
      <c r="AK7997" t="str">
        <f t="shared" si="1245"/>
        <v/>
      </c>
      <c r="AL7997" t="str">
        <f t="shared" si="1243"/>
        <v/>
      </c>
    </row>
    <row r="7998" spans="1:39" x14ac:dyDescent="0.2">
      <c r="A7998" t="s">
        <v>3782</v>
      </c>
      <c r="B7998" t="s">
        <v>37</v>
      </c>
      <c r="C7998" t="s">
        <v>3783</v>
      </c>
      <c r="D7998" s="1">
        <v>35920</v>
      </c>
      <c r="E7998" s="1">
        <v>44221</v>
      </c>
      <c r="F7998" t="s">
        <v>19</v>
      </c>
      <c r="I7998">
        <v>100</v>
      </c>
      <c r="J7998">
        <v>0</v>
      </c>
      <c r="K7998">
        <v>0</v>
      </c>
      <c r="L7998">
        <v>1973</v>
      </c>
      <c r="M7998">
        <v>1973</v>
      </c>
      <c r="N7998" t="s">
        <v>20</v>
      </c>
      <c r="O7998" t="s">
        <v>3784</v>
      </c>
      <c r="P7998" t="s">
        <v>28</v>
      </c>
      <c r="Q7998" t="s">
        <v>34233</v>
      </c>
      <c r="R7998" t="s">
        <v>34233</v>
      </c>
      <c r="S7998" t="s">
        <v>33797</v>
      </c>
      <c r="T7998" t="s">
        <v>34357</v>
      </c>
      <c r="U7998" t="s">
        <v>32634</v>
      </c>
      <c r="V7998" t="s">
        <v>33385</v>
      </c>
      <c r="X7998">
        <v>2</v>
      </c>
      <c r="AA7998">
        <v>9</v>
      </c>
      <c r="AB7998">
        <v>25</v>
      </c>
      <c r="AC7998">
        <v>1</v>
      </c>
      <c r="AD7998" t="str">
        <f t="shared" si="1239"/>
        <v/>
      </c>
      <c r="AE7998" t="str">
        <f t="shared" si="1240"/>
        <v/>
      </c>
      <c r="AF7998" t="str">
        <f t="shared" si="1237"/>
        <v/>
      </c>
      <c r="AG7998">
        <f t="shared" ref="AG7998:AG8007" si="1246">IF((S7998&lt;&gt;"tühi")*(AC7998&lt;&gt;""),AC7998,"")</f>
        <v>1</v>
      </c>
      <c r="AH7998">
        <f t="shared" si="1244"/>
        <v>2.8</v>
      </c>
      <c r="AI7998">
        <v>0.14499999999999999</v>
      </c>
      <c r="AJ7998">
        <f t="shared" si="1241"/>
        <v>0.40599999999999997</v>
      </c>
      <c r="AK7998" t="str">
        <f t="shared" si="1245"/>
        <v/>
      </c>
      <c r="AL7998" t="str">
        <f t="shared" si="1243"/>
        <v/>
      </c>
    </row>
    <row r="7999" spans="1:39" x14ac:dyDescent="0.2">
      <c r="A7999" t="s">
        <v>30967</v>
      </c>
      <c r="B7999" t="s">
        <v>37</v>
      </c>
      <c r="C7999" t="s">
        <v>30968</v>
      </c>
      <c r="D7999" s="1">
        <v>43859</v>
      </c>
      <c r="E7999" s="1">
        <v>43859</v>
      </c>
      <c r="F7999" s="9" t="s">
        <v>15348</v>
      </c>
      <c r="I7999">
        <v>100</v>
      </c>
      <c r="J7999">
        <v>0</v>
      </c>
      <c r="K7999">
        <v>0</v>
      </c>
      <c r="L7999">
        <v>2264</v>
      </c>
      <c r="M7999">
        <v>2264</v>
      </c>
      <c r="N7999" t="s">
        <v>20</v>
      </c>
      <c r="P7999" t="s">
        <v>30340</v>
      </c>
      <c r="Q7999" t="s">
        <v>34233</v>
      </c>
      <c r="R7999" t="s">
        <v>34233</v>
      </c>
      <c r="S7999" t="s">
        <v>33942</v>
      </c>
      <c r="T7999" t="s">
        <v>34233</v>
      </c>
      <c r="U7999" t="s">
        <v>32884</v>
      </c>
      <c r="V7999" t="s">
        <v>33384</v>
      </c>
      <c r="W7999">
        <v>50</v>
      </c>
      <c r="X7999">
        <v>1</v>
      </c>
      <c r="Y7999">
        <v>1</v>
      </c>
      <c r="Z7999">
        <v>50</v>
      </c>
      <c r="AA7999">
        <v>4</v>
      </c>
      <c r="AD7999">
        <f t="shared" si="1239"/>
        <v>50</v>
      </c>
      <c r="AE7999" t="str">
        <f t="shared" si="1240"/>
        <v/>
      </c>
      <c r="AF7999" t="str">
        <f t="shared" si="1237"/>
        <v/>
      </c>
      <c r="AG7999" t="str">
        <f t="shared" si="1246"/>
        <v/>
      </c>
      <c r="AH7999" t="str">
        <f t="shared" si="1244"/>
        <v/>
      </c>
      <c r="AI7999">
        <v>0.14499999999999999</v>
      </c>
      <c r="AJ7999" t="str">
        <f t="shared" si="1241"/>
        <v/>
      </c>
      <c r="AK7999" t="str">
        <f t="shared" si="1245"/>
        <v/>
      </c>
      <c r="AL7999" t="str">
        <f t="shared" si="1243"/>
        <v/>
      </c>
      <c r="AM7999" t="s">
        <v>34066</v>
      </c>
    </row>
    <row r="8000" spans="1:39" x14ac:dyDescent="0.2">
      <c r="A8000" t="s">
        <v>29162</v>
      </c>
      <c r="B8000" t="s">
        <v>37</v>
      </c>
      <c r="C8000" t="s">
        <v>29163</v>
      </c>
      <c r="D8000" s="1">
        <v>43564</v>
      </c>
      <c r="E8000" s="1">
        <v>43976</v>
      </c>
      <c r="F8000" t="s">
        <v>19</v>
      </c>
      <c r="I8000">
        <v>100</v>
      </c>
      <c r="J8000">
        <v>0</v>
      </c>
      <c r="K8000">
        <v>0</v>
      </c>
      <c r="L8000">
        <v>1321</v>
      </c>
      <c r="M8000">
        <v>1321</v>
      </c>
      <c r="N8000" t="s">
        <v>20</v>
      </c>
      <c r="O8000" t="s">
        <v>29164</v>
      </c>
      <c r="P8000" t="s">
        <v>28</v>
      </c>
      <c r="Q8000" t="s">
        <v>34233</v>
      </c>
      <c r="R8000" t="s">
        <v>34233</v>
      </c>
      <c r="S8000" t="s">
        <v>33797</v>
      </c>
      <c r="T8000" t="s">
        <v>34357</v>
      </c>
      <c r="U8000" t="s">
        <v>32634</v>
      </c>
      <c r="V8000" t="s">
        <v>33389</v>
      </c>
      <c r="W8000">
        <v>260</v>
      </c>
      <c r="X8000">
        <v>2</v>
      </c>
      <c r="Y8000" t="s">
        <v>32661</v>
      </c>
      <c r="Z8000">
        <v>340</v>
      </c>
      <c r="AA8000">
        <v>8.5</v>
      </c>
      <c r="AC8000">
        <v>1</v>
      </c>
      <c r="AD8000" t="str">
        <f t="shared" si="1239"/>
        <v/>
      </c>
      <c r="AE8000" t="str">
        <f t="shared" si="1240"/>
        <v/>
      </c>
      <c r="AF8000" t="str">
        <f t="shared" si="1237"/>
        <v/>
      </c>
      <c r="AG8000">
        <f t="shared" si="1246"/>
        <v>1</v>
      </c>
      <c r="AH8000">
        <f t="shared" si="1244"/>
        <v>2.8</v>
      </c>
      <c r="AI8000">
        <v>0.14499999999999999</v>
      </c>
      <c r="AJ8000">
        <f t="shared" si="1241"/>
        <v>0.40599999999999997</v>
      </c>
      <c r="AK8000" t="str">
        <f t="shared" si="1245"/>
        <v/>
      </c>
      <c r="AL8000" t="str">
        <f t="shared" si="1243"/>
        <v/>
      </c>
    </row>
    <row r="8001" spans="1:38" x14ac:dyDescent="0.2">
      <c r="A8001" t="s">
        <v>31495</v>
      </c>
      <c r="B8001" t="s">
        <v>37</v>
      </c>
      <c r="C8001" t="s">
        <v>31496</v>
      </c>
      <c r="D8001" s="1">
        <v>43976</v>
      </c>
      <c r="E8001" s="1">
        <v>43976</v>
      </c>
      <c r="F8001" t="s">
        <v>19</v>
      </c>
      <c r="I8001">
        <v>100</v>
      </c>
      <c r="J8001">
        <v>0</v>
      </c>
      <c r="K8001">
        <v>0</v>
      </c>
      <c r="L8001">
        <v>1456</v>
      </c>
      <c r="M8001">
        <v>1456</v>
      </c>
      <c r="N8001" t="s">
        <v>20</v>
      </c>
      <c r="O8001" t="s">
        <v>31497</v>
      </c>
      <c r="P8001" t="s">
        <v>28</v>
      </c>
      <c r="Q8001" t="s">
        <v>34233</v>
      </c>
      <c r="R8001" t="s">
        <v>34233</v>
      </c>
      <c r="S8001" t="s">
        <v>32628</v>
      </c>
      <c r="T8001" t="s">
        <v>34365</v>
      </c>
      <c r="U8001" t="s">
        <v>32634</v>
      </c>
      <c r="V8001" t="s">
        <v>33390</v>
      </c>
      <c r="W8001">
        <v>290</v>
      </c>
      <c r="X8001">
        <v>2</v>
      </c>
      <c r="Y8001" t="s">
        <v>32661</v>
      </c>
      <c r="Z8001">
        <v>450</v>
      </c>
      <c r="AA8001">
        <v>8.5</v>
      </c>
      <c r="AC8001">
        <v>1</v>
      </c>
      <c r="AD8001" t="str">
        <f t="shared" si="1239"/>
        <v/>
      </c>
      <c r="AE8001" t="str">
        <f t="shared" si="1240"/>
        <v/>
      </c>
      <c r="AF8001" t="str">
        <f t="shared" si="1237"/>
        <v/>
      </c>
      <c r="AG8001">
        <f t="shared" si="1246"/>
        <v>1</v>
      </c>
      <c r="AH8001">
        <f t="shared" si="1244"/>
        <v>2.8</v>
      </c>
      <c r="AI8001">
        <v>0.14499999999999999</v>
      </c>
      <c r="AJ8001">
        <f t="shared" si="1241"/>
        <v>0.40599999999999997</v>
      </c>
      <c r="AK8001" t="str">
        <f t="shared" si="1245"/>
        <v/>
      </c>
      <c r="AL8001" t="str">
        <f t="shared" si="1243"/>
        <v/>
      </c>
    </row>
    <row r="8002" spans="1:38" x14ac:dyDescent="0.2">
      <c r="A8002" t="s">
        <v>4168</v>
      </c>
      <c r="B8002" t="s">
        <v>37</v>
      </c>
      <c r="C8002" t="s">
        <v>4169</v>
      </c>
      <c r="D8002" s="1">
        <v>36020</v>
      </c>
      <c r="E8002" s="1">
        <v>43976</v>
      </c>
      <c r="F8002" t="s">
        <v>19</v>
      </c>
      <c r="I8002">
        <v>100</v>
      </c>
      <c r="J8002">
        <v>0</v>
      </c>
      <c r="K8002">
        <v>0</v>
      </c>
      <c r="L8002">
        <v>1368</v>
      </c>
      <c r="M8002">
        <v>1368</v>
      </c>
      <c r="N8002" t="s">
        <v>20</v>
      </c>
      <c r="O8002" t="s">
        <v>4170</v>
      </c>
      <c r="P8002" t="s">
        <v>28</v>
      </c>
      <c r="Q8002" t="s">
        <v>34233</v>
      </c>
      <c r="R8002" t="s">
        <v>34233</v>
      </c>
      <c r="S8002" t="s">
        <v>32628</v>
      </c>
      <c r="T8002" t="s">
        <v>34365</v>
      </c>
      <c r="U8002" t="s">
        <v>32634</v>
      </c>
      <c r="V8002" t="s">
        <v>33385</v>
      </c>
      <c r="X8002">
        <v>2</v>
      </c>
      <c r="AA8002">
        <v>9</v>
      </c>
      <c r="AB8002">
        <v>25</v>
      </c>
      <c r="AC8002">
        <v>1</v>
      </c>
      <c r="AD8002" t="str">
        <f t="shared" si="1239"/>
        <v/>
      </c>
      <c r="AE8002" t="str">
        <f t="shared" si="1240"/>
        <v/>
      </c>
      <c r="AF8002" t="str">
        <f t="shared" si="1237"/>
        <v/>
      </c>
      <c r="AG8002">
        <f t="shared" si="1246"/>
        <v>1</v>
      </c>
      <c r="AH8002">
        <f t="shared" si="1244"/>
        <v>2.8</v>
      </c>
      <c r="AI8002">
        <v>0.14499999999999999</v>
      </c>
      <c r="AJ8002">
        <f t="shared" si="1241"/>
        <v>0.40599999999999997</v>
      </c>
      <c r="AK8002" t="str">
        <f t="shared" si="1245"/>
        <v/>
      </c>
      <c r="AL8002" t="str">
        <f t="shared" si="1243"/>
        <v/>
      </c>
    </row>
    <row r="8003" spans="1:38" x14ac:dyDescent="0.2">
      <c r="A8003" t="s">
        <v>29808</v>
      </c>
      <c r="B8003" t="s">
        <v>37</v>
      </c>
      <c r="C8003" t="s">
        <v>29809</v>
      </c>
      <c r="D8003" s="1">
        <v>43773</v>
      </c>
      <c r="E8003" s="1">
        <v>44221</v>
      </c>
      <c r="F8003" t="s">
        <v>26</v>
      </c>
      <c r="I8003">
        <v>100</v>
      </c>
      <c r="J8003">
        <v>0</v>
      </c>
      <c r="K8003">
        <v>0</v>
      </c>
      <c r="L8003">
        <v>3512</v>
      </c>
      <c r="M8003">
        <v>3512</v>
      </c>
      <c r="N8003" t="s">
        <v>20</v>
      </c>
      <c r="O8003" t="s">
        <v>29810</v>
      </c>
      <c r="P8003" t="s">
        <v>44</v>
      </c>
      <c r="Q8003" t="s">
        <v>34233</v>
      </c>
      <c r="R8003" t="s">
        <v>34233</v>
      </c>
      <c r="S8003" t="s">
        <v>34233</v>
      </c>
      <c r="T8003" t="s">
        <v>34233</v>
      </c>
      <c r="AD8003" t="str">
        <f t="shared" si="1239"/>
        <v/>
      </c>
      <c r="AE8003" t="str">
        <f t="shared" ref="AE8003:AE8034" si="1247">IF((S8003="tühi")*(AC8003&lt;&gt;""),AC8003,"")</f>
        <v/>
      </c>
      <c r="AF8003" t="str">
        <f t="shared" si="1237"/>
        <v/>
      </c>
      <c r="AG8003" t="str">
        <f t="shared" si="1246"/>
        <v/>
      </c>
      <c r="AH8003" t="str">
        <f t="shared" si="1244"/>
        <v/>
      </c>
      <c r="AI8003">
        <v>0.14499999999999999</v>
      </c>
      <c r="AJ8003" t="str">
        <f t="shared" si="1241"/>
        <v/>
      </c>
      <c r="AK8003" t="str">
        <f t="shared" si="1245"/>
        <v/>
      </c>
      <c r="AL8003" t="str">
        <f t="shared" si="1243"/>
        <v/>
      </c>
    </row>
    <row r="8004" spans="1:38" x14ac:dyDescent="0.2">
      <c r="A8004" t="s">
        <v>29708</v>
      </c>
      <c r="B8004" t="s">
        <v>37</v>
      </c>
      <c r="C8004" t="s">
        <v>29709</v>
      </c>
      <c r="D8004" s="1">
        <v>43791</v>
      </c>
      <c r="E8004" s="1">
        <v>44546</v>
      </c>
      <c r="F8004" t="s">
        <v>26</v>
      </c>
      <c r="I8004">
        <v>100</v>
      </c>
      <c r="J8004">
        <v>0</v>
      </c>
      <c r="K8004">
        <v>0</v>
      </c>
      <c r="L8004">
        <v>5442</v>
      </c>
      <c r="M8004">
        <v>5442</v>
      </c>
      <c r="N8004" t="s">
        <v>20</v>
      </c>
      <c r="O8004" t="s">
        <v>29710</v>
      </c>
      <c r="P8004" t="s">
        <v>44</v>
      </c>
      <c r="Q8004" t="s">
        <v>34233</v>
      </c>
      <c r="R8004" t="s">
        <v>34233</v>
      </c>
      <c r="S8004" t="s">
        <v>34233</v>
      </c>
      <c r="T8004" t="s">
        <v>34233</v>
      </c>
      <c r="AD8004" t="str">
        <f t="shared" si="1239"/>
        <v/>
      </c>
      <c r="AE8004" t="str">
        <f t="shared" si="1247"/>
        <v/>
      </c>
      <c r="AF8004" t="str">
        <f t="shared" si="1237"/>
        <v/>
      </c>
      <c r="AG8004" t="str">
        <f t="shared" si="1246"/>
        <v/>
      </c>
      <c r="AH8004" t="str">
        <f t="shared" si="1244"/>
        <v/>
      </c>
      <c r="AI8004">
        <v>0.14499999999999999</v>
      </c>
      <c r="AJ8004" t="str">
        <f t="shared" si="1241"/>
        <v/>
      </c>
      <c r="AK8004" t="str">
        <f t="shared" si="1245"/>
        <v/>
      </c>
      <c r="AL8004" t="str">
        <f t="shared" si="1243"/>
        <v/>
      </c>
    </row>
    <row r="8005" spans="1:38" x14ac:dyDescent="0.2">
      <c r="A8005" t="s">
        <v>25664</v>
      </c>
      <c r="B8005" t="s">
        <v>37</v>
      </c>
      <c r="C8005" t="s">
        <v>25665</v>
      </c>
      <c r="D8005" s="1">
        <v>40249</v>
      </c>
      <c r="E8005" s="1">
        <v>44749</v>
      </c>
      <c r="F8005" t="s">
        <v>39</v>
      </c>
      <c r="I8005">
        <v>100</v>
      </c>
      <c r="J8005">
        <v>0</v>
      </c>
      <c r="K8005">
        <v>0</v>
      </c>
      <c r="L8005">
        <v>28200</v>
      </c>
      <c r="M8005">
        <v>28216</v>
      </c>
      <c r="N8005" t="s">
        <v>401</v>
      </c>
      <c r="O8005" t="s">
        <v>25666</v>
      </c>
      <c r="P8005" t="s">
        <v>28</v>
      </c>
      <c r="Q8005" t="s">
        <v>34233</v>
      </c>
      <c r="R8005" t="s">
        <v>34233</v>
      </c>
      <c r="S8005" t="s">
        <v>33942</v>
      </c>
      <c r="T8005" t="s">
        <v>34233</v>
      </c>
      <c r="AD8005" t="str">
        <f t="shared" si="1239"/>
        <v/>
      </c>
      <c r="AE8005" t="str">
        <f t="shared" si="1247"/>
        <v/>
      </c>
      <c r="AF8005" t="str">
        <f t="shared" si="1237"/>
        <v/>
      </c>
      <c r="AG8005" t="str">
        <f t="shared" si="1246"/>
        <v/>
      </c>
      <c r="AH8005" t="str">
        <f t="shared" si="1244"/>
        <v/>
      </c>
      <c r="AI8005">
        <v>0.14499999999999999</v>
      </c>
      <c r="AJ8005" t="str">
        <f t="shared" si="1241"/>
        <v/>
      </c>
      <c r="AK8005" t="str">
        <f t="shared" si="1245"/>
        <v/>
      </c>
      <c r="AL8005" t="str">
        <f t="shared" si="1243"/>
        <v/>
      </c>
    </row>
    <row r="8006" spans="1:38" x14ac:dyDescent="0.2">
      <c r="A8006" t="s">
        <v>31639</v>
      </c>
      <c r="B8006" t="s">
        <v>37</v>
      </c>
      <c r="C8006" t="s">
        <v>31640</v>
      </c>
      <c r="D8006" s="1">
        <v>44221</v>
      </c>
      <c r="E8006" s="1">
        <v>44221</v>
      </c>
      <c r="F8006" t="s">
        <v>889</v>
      </c>
      <c r="I8006">
        <v>100</v>
      </c>
      <c r="J8006">
        <v>0</v>
      </c>
      <c r="K8006">
        <v>0</v>
      </c>
      <c r="L8006">
        <v>1706</v>
      </c>
      <c r="M8006">
        <v>1706</v>
      </c>
      <c r="N8006" t="s">
        <v>20</v>
      </c>
      <c r="O8006" t="s">
        <v>31641</v>
      </c>
      <c r="P8006" t="s">
        <v>44</v>
      </c>
      <c r="Q8006" t="s">
        <v>34233</v>
      </c>
      <c r="R8006" t="s">
        <v>34233</v>
      </c>
      <c r="S8006" t="s">
        <v>33942</v>
      </c>
      <c r="T8006" t="s">
        <v>34233</v>
      </c>
      <c r="V8006" t="s">
        <v>33391</v>
      </c>
      <c r="AD8006" t="str">
        <f t="shared" si="1239"/>
        <v/>
      </c>
      <c r="AE8006" t="str">
        <f t="shared" si="1247"/>
        <v/>
      </c>
      <c r="AF8006" t="str">
        <f t="shared" si="1237"/>
        <v/>
      </c>
      <c r="AG8006" t="str">
        <f t="shared" si="1246"/>
        <v/>
      </c>
      <c r="AH8006" t="str">
        <f t="shared" si="1244"/>
        <v/>
      </c>
      <c r="AI8006">
        <v>0.14499999999999999</v>
      </c>
      <c r="AJ8006" t="str">
        <f t="shared" si="1241"/>
        <v/>
      </c>
      <c r="AK8006" t="str">
        <f t="shared" si="1245"/>
        <v/>
      </c>
      <c r="AL8006" t="str">
        <f t="shared" si="1243"/>
        <v/>
      </c>
    </row>
    <row r="8007" spans="1:38" x14ac:dyDescent="0.2">
      <c r="A8007" t="s">
        <v>22384</v>
      </c>
      <c r="B8007" t="s">
        <v>37</v>
      </c>
      <c r="C8007" t="s">
        <v>22385</v>
      </c>
      <c r="D8007" s="1">
        <v>38817</v>
      </c>
      <c r="E8007" s="1">
        <v>44221</v>
      </c>
      <c r="F8007" t="s">
        <v>19</v>
      </c>
      <c r="I8007">
        <v>100</v>
      </c>
      <c r="J8007">
        <v>0</v>
      </c>
      <c r="K8007">
        <v>0</v>
      </c>
      <c r="L8007">
        <v>1011</v>
      </c>
      <c r="M8007">
        <v>1011</v>
      </c>
      <c r="N8007" t="s">
        <v>20</v>
      </c>
      <c r="O8007" t="s">
        <v>22386</v>
      </c>
      <c r="P8007" t="s">
        <v>28</v>
      </c>
      <c r="Q8007" t="s">
        <v>34233</v>
      </c>
      <c r="R8007" t="s">
        <v>34233</v>
      </c>
      <c r="S8007" t="s">
        <v>32628</v>
      </c>
      <c r="T8007" t="s">
        <v>34365</v>
      </c>
      <c r="U8007" t="s">
        <v>32634</v>
      </c>
      <c r="V8007" t="s">
        <v>33385</v>
      </c>
      <c r="X8007">
        <v>2</v>
      </c>
      <c r="AA8007">
        <v>9</v>
      </c>
      <c r="AB8007">
        <v>25</v>
      </c>
      <c r="AC8007">
        <v>1</v>
      </c>
      <c r="AD8007" t="str">
        <f t="shared" si="1239"/>
        <v/>
      </c>
      <c r="AE8007" t="str">
        <f t="shared" si="1247"/>
        <v/>
      </c>
      <c r="AF8007" t="str">
        <f t="shared" si="1237"/>
        <v/>
      </c>
      <c r="AG8007">
        <f t="shared" si="1246"/>
        <v>1</v>
      </c>
      <c r="AH8007">
        <f t="shared" si="1244"/>
        <v>2.8</v>
      </c>
      <c r="AI8007">
        <v>0.14499999999999999</v>
      </c>
      <c r="AJ8007">
        <f t="shared" si="1241"/>
        <v>0.40599999999999997</v>
      </c>
      <c r="AK8007" t="str">
        <f t="shared" si="1245"/>
        <v/>
      </c>
      <c r="AL8007" t="str">
        <f t="shared" si="1243"/>
        <v/>
      </c>
    </row>
    <row r="8008" spans="1:38" x14ac:dyDescent="0.2">
      <c r="A8008" t="s">
        <v>9323</v>
      </c>
      <c r="B8008" t="s">
        <v>37</v>
      </c>
      <c r="C8008" t="s">
        <v>9324</v>
      </c>
      <c r="D8008" s="1">
        <v>36383</v>
      </c>
      <c r="E8008" s="1">
        <v>44545</v>
      </c>
      <c r="F8008" t="s">
        <v>39</v>
      </c>
      <c r="I8008">
        <v>100</v>
      </c>
      <c r="J8008">
        <v>0</v>
      </c>
      <c r="K8008">
        <v>0</v>
      </c>
      <c r="L8008">
        <v>4903</v>
      </c>
      <c r="M8008">
        <v>4903</v>
      </c>
      <c r="N8008" t="s">
        <v>20</v>
      </c>
      <c r="O8008" t="s">
        <v>9325</v>
      </c>
      <c r="P8008" t="s">
        <v>28</v>
      </c>
      <c r="Q8008" t="s">
        <v>34233</v>
      </c>
      <c r="R8008" t="s">
        <v>34233</v>
      </c>
      <c r="S8008" t="s">
        <v>33797</v>
      </c>
      <c r="T8008" t="s">
        <v>34357</v>
      </c>
      <c r="AD8008" t="str">
        <f t="shared" si="1239"/>
        <v/>
      </c>
      <c r="AE8008" t="str">
        <f t="shared" si="1247"/>
        <v/>
      </c>
      <c r="AF8008" t="str">
        <f t="shared" si="1237"/>
        <v/>
      </c>
      <c r="AG8008" s="17">
        <v>1</v>
      </c>
      <c r="AH8008">
        <f t="shared" si="1244"/>
        <v>2.8</v>
      </c>
      <c r="AI8008">
        <v>0.14499999999999999</v>
      </c>
      <c r="AJ8008">
        <f t="shared" si="1241"/>
        <v>0.40599999999999997</v>
      </c>
      <c r="AK8008" t="str">
        <f t="shared" si="1245"/>
        <v/>
      </c>
      <c r="AL8008" t="str">
        <f t="shared" si="1243"/>
        <v/>
      </c>
    </row>
    <row r="8009" spans="1:38" x14ac:dyDescent="0.2">
      <c r="A8009" t="s">
        <v>664</v>
      </c>
      <c r="B8009" t="s">
        <v>37</v>
      </c>
      <c r="C8009" t="s">
        <v>665</v>
      </c>
      <c r="D8009" s="1">
        <v>34989</v>
      </c>
      <c r="E8009" s="1">
        <v>44545</v>
      </c>
      <c r="F8009" t="s">
        <v>39</v>
      </c>
      <c r="I8009">
        <v>100</v>
      </c>
      <c r="J8009">
        <v>0</v>
      </c>
      <c r="K8009">
        <v>0</v>
      </c>
      <c r="L8009">
        <v>12748</v>
      </c>
      <c r="M8009">
        <v>12748</v>
      </c>
      <c r="N8009" t="s">
        <v>20</v>
      </c>
      <c r="O8009" t="s">
        <v>666</v>
      </c>
      <c r="P8009" t="s">
        <v>28</v>
      </c>
      <c r="Q8009" t="s">
        <v>34233</v>
      </c>
      <c r="R8009" t="s">
        <v>34233</v>
      </c>
      <c r="S8009" t="s">
        <v>33800</v>
      </c>
      <c r="T8009" t="s">
        <v>34349</v>
      </c>
      <c r="AD8009" t="str">
        <f t="shared" si="1239"/>
        <v/>
      </c>
      <c r="AE8009" t="str">
        <f t="shared" si="1247"/>
        <v/>
      </c>
      <c r="AF8009" t="str">
        <f t="shared" si="1237"/>
        <v/>
      </c>
      <c r="AG8009" s="17">
        <v>1</v>
      </c>
      <c r="AH8009">
        <f t="shared" si="1244"/>
        <v>2.8</v>
      </c>
      <c r="AI8009">
        <v>0.14499999999999999</v>
      </c>
      <c r="AJ8009">
        <f t="shared" si="1241"/>
        <v>0.40599999999999997</v>
      </c>
      <c r="AK8009" t="str">
        <f t="shared" si="1245"/>
        <v/>
      </c>
      <c r="AL8009" t="str">
        <f t="shared" si="1243"/>
        <v/>
      </c>
    </row>
    <row r="8010" spans="1:38" x14ac:dyDescent="0.2">
      <c r="A8010" t="s">
        <v>29159</v>
      </c>
      <c r="B8010" t="s">
        <v>37</v>
      </c>
      <c r="C8010" t="s">
        <v>29160</v>
      </c>
      <c r="D8010" s="1">
        <v>43564</v>
      </c>
      <c r="E8010" s="1">
        <v>43564</v>
      </c>
      <c r="F8010" t="s">
        <v>19</v>
      </c>
      <c r="I8010">
        <v>100</v>
      </c>
      <c r="J8010">
        <v>0</v>
      </c>
      <c r="K8010">
        <v>0</v>
      </c>
      <c r="L8010">
        <v>1201</v>
      </c>
      <c r="M8010">
        <v>1201</v>
      </c>
      <c r="N8010" t="s">
        <v>20</v>
      </c>
      <c r="O8010" t="s">
        <v>29161</v>
      </c>
      <c r="P8010" t="s">
        <v>28</v>
      </c>
      <c r="Q8010" t="s">
        <v>34234</v>
      </c>
      <c r="R8010" t="s">
        <v>33762</v>
      </c>
      <c r="S8010" t="s">
        <v>33942</v>
      </c>
      <c r="T8010" t="s">
        <v>34233</v>
      </c>
      <c r="U8010" t="s">
        <v>32634</v>
      </c>
      <c r="V8010" t="s">
        <v>33389</v>
      </c>
      <c r="W8010">
        <v>240</v>
      </c>
      <c r="X8010">
        <v>2</v>
      </c>
      <c r="Y8010" t="s">
        <v>32661</v>
      </c>
      <c r="Z8010">
        <v>340</v>
      </c>
      <c r="AA8010">
        <v>8.5</v>
      </c>
      <c r="AC8010">
        <v>1</v>
      </c>
      <c r="AD8010" t="str">
        <f t="shared" si="1239"/>
        <v/>
      </c>
      <c r="AE8010">
        <f t="shared" si="1247"/>
        <v>1</v>
      </c>
      <c r="AF8010" t="str">
        <f t="shared" si="1237"/>
        <v/>
      </c>
      <c r="AG8010" t="str">
        <f>IF((S8010&lt;&gt;"tühi")*(AC8010&lt;&gt;""),AC8010,"")</f>
        <v/>
      </c>
      <c r="AH8010" t="str">
        <f t="shared" si="1244"/>
        <v/>
      </c>
      <c r="AI8010">
        <v>0.14499999999999999</v>
      </c>
      <c r="AJ8010" t="str">
        <f t="shared" si="1241"/>
        <v/>
      </c>
      <c r="AK8010">
        <f t="shared" si="1245"/>
        <v>2.8</v>
      </c>
      <c r="AL8010">
        <f t="shared" si="1243"/>
        <v>0.40599999999999997</v>
      </c>
    </row>
    <row r="8011" spans="1:38" x14ac:dyDescent="0.2">
      <c r="A8011" t="s">
        <v>1112</v>
      </c>
      <c r="B8011" t="s">
        <v>37</v>
      </c>
      <c r="C8011" t="s">
        <v>1113</v>
      </c>
      <c r="D8011" s="1">
        <v>35339</v>
      </c>
      <c r="E8011" s="1">
        <v>43880</v>
      </c>
      <c r="F8011" t="s">
        <v>19</v>
      </c>
      <c r="I8011">
        <v>100</v>
      </c>
      <c r="J8011">
        <v>0</v>
      </c>
      <c r="K8011">
        <v>0</v>
      </c>
      <c r="L8011">
        <v>2637</v>
      </c>
      <c r="M8011">
        <v>2637</v>
      </c>
      <c r="N8011" t="s">
        <v>20</v>
      </c>
      <c r="O8011" t="s">
        <v>1114</v>
      </c>
      <c r="P8011" t="s">
        <v>28</v>
      </c>
      <c r="Q8011" t="s">
        <v>34233</v>
      </c>
      <c r="R8011" t="s">
        <v>34233</v>
      </c>
      <c r="S8011" t="s">
        <v>32628</v>
      </c>
      <c r="T8011" t="s">
        <v>34357</v>
      </c>
      <c r="AD8011" t="str">
        <f t="shared" si="1239"/>
        <v/>
      </c>
      <c r="AE8011" t="str">
        <f t="shared" si="1247"/>
        <v/>
      </c>
      <c r="AF8011" t="str">
        <f t="shared" ref="AF8011:AF8074" si="1248">IF((S8011&lt;&gt;"tühi")*(F8011&lt;&gt;"Elamumaa")*(G8011&lt;&gt;"Elamumaa")*(H8011&lt;&gt;"Elamumaa"),IF(Z8011=0,"",Z8011),"")</f>
        <v/>
      </c>
      <c r="AG8011" s="17">
        <v>1</v>
      </c>
      <c r="AH8011">
        <f t="shared" si="1244"/>
        <v>2.8</v>
      </c>
      <c r="AI8011">
        <v>0.14499999999999999</v>
      </c>
      <c r="AJ8011">
        <f t="shared" si="1241"/>
        <v>0.40599999999999997</v>
      </c>
      <c r="AK8011" t="str">
        <f t="shared" si="1245"/>
        <v/>
      </c>
      <c r="AL8011" t="str">
        <f t="shared" si="1243"/>
        <v/>
      </c>
    </row>
    <row r="8012" spans="1:38" x14ac:dyDescent="0.2">
      <c r="A8012" t="s">
        <v>22288</v>
      </c>
      <c r="B8012" t="s">
        <v>37</v>
      </c>
      <c r="C8012" t="s">
        <v>22289</v>
      </c>
      <c r="D8012" s="1">
        <v>38873</v>
      </c>
      <c r="E8012" s="1">
        <v>43456</v>
      </c>
      <c r="F8012" t="s">
        <v>19</v>
      </c>
      <c r="I8012">
        <v>100</v>
      </c>
      <c r="J8012">
        <v>0</v>
      </c>
      <c r="K8012">
        <v>0</v>
      </c>
      <c r="L8012">
        <v>2698</v>
      </c>
      <c r="M8012">
        <v>2698</v>
      </c>
      <c r="N8012" t="s">
        <v>20</v>
      </c>
      <c r="O8012" t="s">
        <v>22290</v>
      </c>
      <c r="P8012" t="s">
        <v>28</v>
      </c>
      <c r="Q8012" t="s">
        <v>34233</v>
      </c>
      <c r="R8012" t="s">
        <v>34233</v>
      </c>
      <c r="S8012" t="s">
        <v>33797</v>
      </c>
      <c r="T8012" t="s">
        <v>34349</v>
      </c>
      <c r="AD8012" t="str">
        <f t="shared" si="1239"/>
        <v/>
      </c>
      <c r="AE8012" t="str">
        <f t="shared" si="1247"/>
        <v/>
      </c>
      <c r="AF8012" t="str">
        <f t="shared" si="1248"/>
        <v/>
      </c>
      <c r="AG8012" s="17">
        <v>1</v>
      </c>
      <c r="AH8012">
        <f t="shared" si="1244"/>
        <v>2.8</v>
      </c>
      <c r="AI8012">
        <v>0.14499999999999999</v>
      </c>
      <c r="AJ8012">
        <f t="shared" si="1241"/>
        <v>0.40599999999999997</v>
      </c>
      <c r="AK8012" t="str">
        <f t="shared" si="1245"/>
        <v/>
      </c>
      <c r="AL8012" t="str">
        <f t="shared" si="1243"/>
        <v/>
      </c>
    </row>
    <row r="8013" spans="1:38" x14ac:dyDescent="0.2">
      <c r="A8013" t="s">
        <v>4180</v>
      </c>
      <c r="B8013" t="s">
        <v>37</v>
      </c>
      <c r="C8013" t="s">
        <v>4181</v>
      </c>
      <c r="D8013" s="1">
        <v>35964</v>
      </c>
      <c r="E8013" s="1">
        <v>44546</v>
      </c>
      <c r="F8013" t="s">
        <v>19</v>
      </c>
      <c r="I8013">
        <v>100</v>
      </c>
      <c r="J8013">
        <v>0</v>
      </c>
      <c r="K8013">
        <v>0</v>
      </c>
      <c r="L8013">
        <v>3465</v>
      </c>
      <c r="M8013">
        <v>3465</v>
      </c>
      <c r="N8013" t="s">
        <v>20</v>
      </c>
      <c r="O8013" t="s">
        <v>4182</v>
      </c>
      <c r="P8013" t="s">
        <v>28</v>
      </c>
      <c r="Q8013" t="s">
        <v>34233</v>
      </c>
      <c r="R8013" t="s">
        <v>34233</v>
      </c>
      <c r="S8013" t="s">
        <v>33797</v>
      </c>
      <c r="T8013" t="s">
        <v>34365</v>
      </c>
      <c r="AD8013" t="str">
        <f t="shared" si="1239"/>
        <v/>
      </c>
      <c r="AE8013" t="str">
        <f t="shared" si="1247"/>
        <v/>
      </c>
      <c r="AF8013" t="str">
        <f t="shared" si="1248"/>
        <v/>
      </c>
      <c r="AG8013" s="17">
        <v>1</v>
      </c>
      <c r="AH8013">
        <f t="shared" si="1244"/>
        <v>2.8</v>
      </c>
      <c r="AI8013">
        <v>0.14499999999999999</v>
      </c>
      <c r="AJ8013">
        <f t="shared" si="1241"/>
        <v>0.40599999999999997</v>
      </c>
      <c r="AK8013" t="str">
        <f t="shared" si="1245"/>
        <v/>
      </c>
      <c r="AL8013" t="str">
        <f t="shared" si="1243"/>
        <v/>
      </c>
    </row>
    <row r="8014" spans="1:38" x14ac:dyDescent="0.2">
      <c r="A8014" t="s">
        <v>31498</v>
      </c>
      <c r="B8014" t="s">
        <v>37</v>
      </c>
      <c r="C8014" t="s">
        <v>31499</v>
      </c>
      <c r="D8014" s="1">
        <v>43976</v>
      </c>
      <c r="E8014" s="1">
        <v>43976</v>
      </c>
      <c r="F8014" t="s">
        <v>19</v>
      </c>
      <c r="I8014">
        <v>100</v>
      </c>
      <c r="J8014">
        <v>0</v>
      </c>
      <c r="K8014">
        <v>0</v>
      </c>
      <c r="L8014">
        <v>1203</v>
      </c>
      <c r="M8014">
        <v>1203</v>
      </c>
      <c r="N8014" t="s">
        <v>20</v>
      </c>
      <c r="O8014" t="s">
        <v>31500</v>
      </c>
      <c r="P8014" t="s">
        <v>28</v>
      </c>
      <c r="Q8014" t="s">
        <v>34234</v>
      </c>
      <c r="R8014" t="s">
        <v>33762</v>
      </c>
      <c r="S8014" t="s">
        <v>33942</v>
      </c>
      <c r="T8014" t="s">
        <v>34233</v>
      </c>
      <c r="U8014" t="s">
        <v>32634</v>
      </c>
      <c r="V8014" t="s">
        <v>33390</v>
      </c>
      <c r="W8014">
        <v>240</v>
      </c>
      <c r="X8014">
        <v>2</v>
      </c>
      <c r="Y8014" t="s">
        <v>32661</v>
      </c>
      <c r="Z8014">
        <v>450</v>
      </c>
      <c r="AA8014">
        <v>8.5</v>
      </c>
      <c r="AC8014">
        <v>1</v>
      </c>
      <c r="AD8014" t="str">
        <f t="shared" si="1239"/>
        <v/>
      </c>
      <c r="AE8014">
        <f t="shared" si="1247"/>
        <v>1</v>
      </c>
      <c r="AF8014" t="str">
        <f t="shared" si="1248"/>
        <v/>
      </c>
      <c r="AG8014" t="str">
        <f t="shared" ref="AG8014:AG8043" si="1249">IF((S8014&lt;&gt;"tühi")*(AC8014&lt;&gt;""),AC8014,"")</f>
        <v/>
      </c>
      <c r="AH8014" t="str">
        <f t="shared" si="1244"/>
        <v/>
      </c>
      <c r="AI8014">
        <v>0.14499999999999999</v>
      </c>
      <c r="AJ8014" t="str">
        <f t="shared" si="1241"/>
        <v/>
      </c>
      <c r="AK8014">
        <f t="shared" si="1245"/>
        <v>2.8</v>
      </c>
      <c r="AL8014">
        <f t="shared" si="1243"/>
        <v>0.40599999999999997</v>
      </c>
    </row>
    <row r="8015" spans="1:38" x14ac:dyDescent="0.2">
      <c r="A8015" t="s">
        <v>5782</v>
      </c>
      <c r="B8015" t="s">
        <v>37</v>
      </c>
      <c r="C8015" t="s">
        <v>5783</v>
      </c>
      <c r="D8015" s="1">
        <v>36122</v>
      </c>
      <c r="E8015" s="1">
        <v>44221</v>
      </c>
      <c r="F8015" t="s">
        <v>19</v>
      </c>
      <c r="I8015">
        <v>100</v>
      </c>
      <c r="J8015">
        <v>0</v>
      </c>
      <c r="K8015">
        <v>0</v>
      </c>
      <c r="L8015">
        <v>1196</v>
      </c>
      <c r="M8015">
        <v>1196</v>
      </c>
      <c r="N8015" t="s">
        <v>20</v>
      </c>
      <c r="O8015" t="s">
        <v>5784</v>
      </c>
      <c r="P8015" t="s">
        <v>28</v>
      </c>
      <c r="Q8015" t="s">
        <v>32794</v>
      </c>
      <c r="R8015" t="s">
        <v>33782</v>
      </c>
      <c r="S8015" t="s">
        <v>32628</v>
      </c>
      <c r="T8015" t="s">
        <v>34365</v>
      </c>
      <c r="U8015" t="s">
        <v>32634</v>
      </c>
      <c r="V8015" t="s">
        <v>33385</v>
      </c>
      <c r="X8015">
        <v>2</v>
      </c>
      <c r="AA8015">
        <v>9</v>
      </c>
      <c r="AB8015">
        <v>25</v>
      </c>
      <c r="AC8015">
        <v>1</v>
      </c>
      <c r="AD8015" t="str">
        <f t="shared" si="1239"/>
        <v/>
      </c>
      <c r="AE8015" t="str">
        <f t="shared" si="1247"/>
        <v/>
      </c>
      <c r="AF8015" t="str">
        <f t="shared" si="1248"/>
        <v/>
      </c>
      <c r="AG8015">
        <f t="shared" si="1249"/>
        <v>1</v>
      </c>
      <c r="AH8015">
        <f t="shared" si="1244"/>
        <v>2.8</v>
      </c>
      <c r="AI8015">
        <v>0.14499999999999999</v>
      </c>
      <c r="AJ8015">
        <f t="shared" si="1241"/>
        <v>0.40599999999999997</v>
      </c>
      <c r="AK8015" t="str">
        <f t="shared" si="1245"/>
        <v/>
      </c>
      <c r="AL8015" t="str">
        <f t="shared" si="1243"/>
        <v/>
      </c>
    </row>
    <row r="8016" spans="1:38" x14ac:dyDescent="0.2">
      <c r="A8016" t="s">
        <v>6007</v>
      </c>
      <c r="B8016" t="s">
        <v>37</v>
      </c>
      <c r="C8016" t="s">
        <v>6008</v>
      </c>
      <c r="D8016" s="1">
        <v>36132</v>
      </c>
      <c r="E8016" s="1">
        <v>44221</v>
      </c>
      <c r="F8016" t="s">
        <v>19</v>
      </c>
      <c r="I8016">
        <v>100</v>
      </c>
      <c r="J8016">
        <v>0</v>
      </c>
      <c r="K8016">
        <v>0</v>
      </c>
      <c r="L8016">
        <v>1386</v>
      </c>
      <c r="M8016">
        <v>1386</v>
      </c>
      <c r="N8016" t="s">
        <v>20</v>
      </c>
      <c r="O8016" t="s">
        <v>6009</v>
      </c>
      <c r="P8016" t="s">
        <v>28</v>
      </c>
      <c r="Q8016" t="s">
        <v>34233</v>
      </c>
      <c r="R8016" t="s">
        <v>34233</v>
      </c>
      <c r="S8016" t="s">
        <v>32628</v>
      </c>
      <c r="T8016" t="s">
        <v>34365</v>
      </c>
      <c r="U8016" t="s">
        <v>32634</v>
      </c>
      <c r="V8016" t="s">
        <v>33385</v>
      </c>
      <c r="X8016">
        <v>2</v>
      </c>
      <c r="AA8016">
        <v>9</v>
      </c>
      <c r="AB8016">
        <v>25</v>
      </c>
      <c r="AC8016">
        <v>1</v>
      </c>
      <c r="AD8016" t="str">
        <f t="shared" si="1239"/>
        <v/>
      </c>
      <c r="AE8016" t="str">
        <f t="shared" si="1247"/>
        <v/>
      </c>
      <c r="AF8016" t="str">
        <f t="shared" si="1248"/>
        <v/>
      </c>
      <c r="AG8016">
        <f t="shared" si="1249"/>
        <v>1</v>
      </c>
      <c r="AH8016">
        <f t="shared" si="1244"/>
        <v>2.8</v>
      </c>
      <c r="AI8016">
        <v>0.14499999999999999</v>
      </c>
      <c r="AJ8016">
        <f t="shared" si="1241"/>
        <v>0.40599999999999997</v>
      </c>
      <c r="AK8016" t="str">
        <f t="shared" si="1245"/>
        <v/>
      </c>
      <c r="AL8016" t="str">
        <f t="shared" si="1243"/>
        <v/>
      </c>
    </row>
    <row r="8017" spans="1:38" x14ac:dyDescent="0.2">
      <c r="A8017" t="s">
        <v>31636</v>
      </c>
      <c r="B8017" t="s">
        <v>37</v>
      </c>
      <c r="C8017" t="s">
        <v>31637</v>
      </c>
      <c r="D8017" s="1">
        <v>44221</v>
      </c>
      <c r="E8017" s="1">
        <v>44221</v>
      </c>
      <c r="F8017" t="s">
        <v>19</v>
      </c>
      <c r="I8017">
        <v>100</v>
      </c>
      <c r="J8017">
        <v>0</v>
      </c>
      <c r="K8017">
        <v>0</v>
      </c>
      <c r="L8017">
        <v>1707</v>
      </c>
      <c r="M8017">
        <v>1707</v>
      </c>
      <c r="N8017" t="s">
        <v>20</v>
      </c>
      <c r="O8017" t="s">
        <v>31638</v>
      </c>
      <c r="P8017" t="s">
        <v>28</v>
      </c>
      <c r="Q8017" t="s">
        <v>34234</v>
      </c>
      <c r="R8017" t="s">
        <v>34235</v>
      </c>
      <c r="S8017" t="s">
        <v>32627</v>
      </c>
      <c r="T8017" t="s">
        <v>34363</v>
      </c>
      <c r="U8017" t="s">
        <v>32634</v>
      </c>
      <c r="V8017" t="s">
        <v>33391</v>
      </c>
      <c r="W8017">
        <v>250</v>
      </c>
      <c r="X8017">
        <v>2</v>
      </c>
      <c r="Y8017" t="s">
        <v>32661</v>
      </c>
      <c r="Z8017">
        <v>400</v>
      </c>
      <c r="AA8017">
        <v>8.5</v>
      </c>
      <c r="AC8017">
        <v>1</v>
      </c>
      <c r="AD8017" t="str">
        <f t="shared" ref="AD8017:AD8080" si="1250">IF((S8017="tühi")*(F8017&lt;&gt;"Elamumaa")*(G8017&lt;&gt;"Elamumaa")*(H8017&lt;&gt;"Elamumaa"),IF(Z8017=0,"",Z8017),"")</f>
        <v/>
      </c>
      <c r="AE8017" t="str">
        <f t="shared" si="1247"/>
        <v/>
      </c>
      <c r="AF8017" t="str">
        <f t="shared" si="1248"/>
        <v/>
      </c>
      <c r="AG8017">
        <f t="shared" si="1249"/>
        <v>1</v>
      </c>
      <c r="AH8017">
        <f t="shared" si="1244"/>
        <v>2.8</v>
      </c>
      <c r="AI8017">
        <v>0.14499999999999999</v>
      </c>
      <c r="AJ8017">
        <f t="shared" si="1241"/>
        <v>0.40599999999999997</v>
      </c>
      <c r="AK8017" t="str">
        <f t="shared" si="1245"/>
        <v/>
      </c>
      <c r="AL8017" t="str">
        <f t="shared" si="1243"/>
        <v/>
      </c>
    </row>
    <row r="8018" spans="1:38" x14ac:dyDescent="0.2">
      <c r="A8018" t="s">
        <v>5179</v>
      </c>
      <c r="B8018" t="s">
        <v>37</v>
      </c>
      <c r="C8018" t="s">
        <v>5180</v>
      </c>
      <c r="D8018" s="1">
        <v>36091</v>
      </c>
      <c r="E8018" s="1">
        <v>44221</v>
      </c>
      <c r="F8018" t="s">
        <v>19</v>
      </c>
      <c r="I8018">
        <v>100</v>
      </c>
      <c r="J8018">
        <v>0</v>
      </c>
      <c r="K8018">
        <v>0</v>
      </c>
      <c r="L8018">
        <v>1501</v>
      </c>
      <c r="M8018">
        <v>1501</v>
      </c>
      <c r="N8018" t="s">
        <v>20</v>
      </c>
      <c r="O8018" t="s">
        <v>5181</v>
      </c>
      <c r="P8018" t="s">
        <v>28</v>
      </c>
      <c r="Q8018" t="s">
        <v>34233</v>
      </c>
      <c r="R8018" t="s">
        <v>34233</v>
      </c>
      <c r="S8018" t="s">
        <v>32628</v>
      </c>
      <c r="T8018" t="s">
        <v>34349</v>
      </c>
      <c r="U8018" t="s">
        <v>32634</v>
      </c>
      <c r="V8018" t="s">
        <v>33385</v>
      </c>
      <c r="X8018">
        <v>2</v>
      </c>
      <c r="AA8018">
        <v>9</v>
      </c>
      <c r="AB8018">
        <v>25</v>
      </c>
      <c r="AC8018">
        <v>1</v>
      </c>
      <c r="AD8018" t="str">
        <f t="shared" si="1250"/>
        <v/>
      </c>
      <c r="AE8018" t="str">
        <f t="shared" si="1247"/>
        <v/>
      </c>
      <c r="AF8018" t="str">
        <f t="shared" si="1248"/>
        <v/>
      </c>
      <c r="AG8018">
        <f t="shared" si="1249"/>
        <v>1</v>
      </c>
      <c r="AH8018">
        <f t="shared" si="1244"/>
        <v>2.8</v>
      </c>
      <c r="AI8018">
        <v>0.14499999999999999</v>
      </c>
      <c r="AJ8018">
        <f t="shared" si="1241"/>
        <v>0.40599999999999997</v>
      </c>
      <c r="AK8018" t="str">
        <f t="shared" si="1245"/>
        <v/>
      </c>
      <c r="AL8018" t="str">
        <f t="shared" si="1243"/>
        <v/>
      </c>
    </row>
    <row r="8019" spans="1:38" x14ac:dyDescent="0.2">
      <c r="A8019" t="s">
        <v>22378</v>
      </c>
      <c r="B8019" t="s">
        <v>37</v>
      </c>
      <c r="C8019" t="s">
        <v>22379</v>
      </c>
      <c r="D8019" s="1">
        <v>38817</v>
      </c>
      <c r="E8019" s="1">
        <v>44221</v>
      </c>
      <c r="F8019" t="s">
        <v>19</v>
      </c>
      <c r="I8019">
        <v>100</v>
      </c>
      <c r="J8019">
        <v>0</v>
      </c>
      <c r="K8019">
        <v>0</v>
      </c>
      <c r="L8019">
        <v>1154</v>
      </c>
      <c r="M8019">
        <v>1154</v>
      </c>
      <c r="N8019" t="s">
        <v>20</v>
      </c>
      <c r="O8019" t="s">
        <v>22380</v>
      </c>
      <c r="P8019" t="s">
        <v>28</v>
      </c>
      <c r="Q8019" t="s">
        <v>34233</v>
      </c>
      <c r="R8019" t="s">
        <v>34233</v>
      </c>
      <c r="S8019" t="s">
        <v>33800</v>
      </c>
      <c r="T8019" t="s">
        <v>34365</v>
      </c>
      <c r="U8019" t="s">
        <v>32634</v>
      </c>
      <c r="V8019" t="s">
        <v>33392</v>
      </c>
      <c r="X8019">
        <v>2</v>
      </c>
      <c r="AA8019">
        <v>9</v>
      </c>
      <c r="AB8019">
        <v>25</v>
      </c>
      <c r="AC8019">
        <v>1</v>
      </c>
      <c r="AD8019" t="str">
        <f t="shared" si="1250"/>
        <v/>
      </c>
      <c r="AE8019" t="str">
        <f t="shared" si="1247"/>
        <v/>
      </c>
      <c r="AF8019" t="str">
        <f t="shared" si="1248"/>
        <v/>
      </c>
      <c r="AG8019">
        <f t="shared" si="1249"/>
        <v>1</v>
      </c>
      <c r="AH8019">
        <f t="shared" si="1244"/>
        <v>2.8</v>
      </c>
      <c r="AI8019">
        <v>0.14499999999999999</v>
      </c>
      <c r="AJ8019">
        <f t="shared" si="1241"/>
        <v>0.40599999999999997</v>
      </c>
      <c r="AK8019" t="str">
        <f t="shared" si="1245"/>
        <v/>
      </c>
      <c r="AL8019" t="str">
        <f t="shared" si="1243"/>
        <v/>
      </c>
    </row>
    <row r="8020" spans="1:38" x14ac:dyDescent="0.2">
      <c r="A8020" t="s">
        <v>5167</v>
      </c>
      <c r="B8020" t="s">
        <v>37</v>
      </c>
      <c r="C8020" t="s">
        <v>5168</v>
      </c>
      <c r="D8020" s="1">
        <v>36091</v>
      </c>
      <c r="E8020" s="1">
        <v>43976</v>
      </c>
      <c r="F8020" t="s">
        <v>19</v>
      </c>
      <c r="I8020">
        <v>100</v>
      </c>
      <c r="J8020">
        <v>0</v>
      </c>
      <c r="K8020">
        <v>0</v>
      </c>
      <c r="L8020">
        <v>1459</v>
      </c>
      <c r="M8020">
        <v>1459</v>
      </c>
      <c r="N8020" t="s">
        <v>20</v>
      </c>
      <c r="O8020" t="s">
        <v>5169</v>
      </c>
      <c r="P8020" t="s">
        <v>28</v>
      </c>
      <c r="Q8020" t="s">
        <v>34233</v>
      </c>
      <c r="R8020" t="s">
        <v>34233</v>
      </c>
      <c r="S8020" t="s">
        <v>32628</v>
      </c>
      <c r="T8020" t="s">
        <v>34365</v>
      </c>
      <c r="U8020" t="s">
        <v>32634</v>
      </c>
      <c r="V8020" t="s">
        <v>33385</v>
      </c>
      <c r="X8020">
        <v>2</v>
      </c>
      <c r="AA8020">
        <v>9</v>
      </c>
      <c r="AB8020">
        <v>25</v>
      </c>
      <c r="AC8020">
        <v>1</v>
      </c>
      <c r="AD8020" t="str">
        <f t="shared" si="1250"/>
        <v/>
      </c>
      <c r="AE8020" t="str">
        <f t="shared" si="1247"/>
        <v/>
      </c>
      <c r="AF8020" t="str">
        <f t="shared" si="1248"/>
        <v/>
      </c>
      <c r="AG8020">
        <f t="shared" si="1249"/>
        <v>1</v>
      </c>
      <c r="AH8020">
        <f t="shared" si="1244"/>
        <v>2.8</v>
      </c>
      <c r="AI8020">
        <v>0.14499999999999999</v>
      </c>
      <c r="AJ8020">
        <f t="shared" si="1241"/>
        <v>0.40599999999999997</v>
      </c>
      <c r="AK8020" t="str">
        <f t="shared" si="1245"/>
        <v/>
      </c>
      <c r="AL8020" t="str">
        <f t="shared" si="1243"/>
        <v/>
      </c>
    </row>
    <row r="8021" spans="1:38" x14ac:dyDescent="0.2">
      <c r="A8021" t="s">
        <v>22381</v>
      </c>
      <c r="B8021" t="s">
        <v>37</v>
      </c>
      <c r="C8021" t="s">
        <v>22382</v>
      </c>
      <c r="D8021" s="1">
        <v>38817</v>
      </c>
      <c r="E8021" s="1">
        <v>44221</v>
      </c>
      <c r="F8021" t="s">
        <v>19</v>
      </c>
      <c r="I8021">
        <v>100</v>
      </c>
      <c r="J8021">
        <v>0</v>
      </c>
      <c r="K8021">
        <v>0</v>
      </c>
      <c r="L8021">
        <v>851</v>
      </c>
      <c r="M8021">
        <v>851</v>
      </c>
      <c r="N8021" t="s">
        <v>20</v>
      </c>
      <c r="O8021" t="s">
        <v>22383</v>
      </c>
      <c r="P8021" t="s">
        <v>28</v>
      </c>
      <c r="Q8021" t="s">
        <v>32794</v>
      </c>
      <c r="R8021" t="s">
        <v>33782</v>
      </c>
      <c r="S8021" t="s">
        <v>32628</v>
      </c>
      <c r="T8021" t="s">
        <v>34365</v>
      </c>
      <c r="U8021" t="s">
        <v>32634</v>
      </c>
      <c r="V8021" t="s">
        <v>33385</v>
      </c>
      <c r="X8021">
        <v>2</v>
      </c>
      <c r="AA8021">
        <v>9</v>
      </c>
      <c r="AB8021">
        <v>25</v>
      </c>
      <c r="AC8021">
        <v>1</v>
      </c>
      <c r="AD8021" t="str">
        <f t="shared" si="1250"/>
        <v/>
      </c>
      <c r="AE8021" t="str">
        <f t="shared" si="1247"/>
        <v/>
      </c>
      <c r="AF8021" t="str">
        <f t="shared" si="1248"/>
        <v/>
      </c>
      <c r="AG8021">
        <f t="shared" si="1249"/>
        <v>1</v>
      </c>
      <c r="AH8021">
        <f t="shared" si="1244"/>
        <v>2.8</v>
      </c>
      <c r="AI8021">
        <v>0.14499999999999999</v>
      </c>
      <c r="AJ8021">
        <f t="shared" si="1241"/>
        <v>0.40599999999999997</v>
      </c>
      <c r="AK8021" t="str">
        <f t="shared" si="1245"/>
        <v/>
      </c>
      <c r="AL8021" t="str">
        <f t="shared" si="1243"/>
        <v/>
      </c>
    </row>
    <row r="8022" spans="1:38" x14ac:dyDescent="0.2">
      <c r="A8022" t="s">
        <v>31633</v>
      </c>
      <c r="B8022" t="s">
        <v>37</v>
      </c>
      <c r="C8022" t="s">
        <v>31634</v>
      </c>
      <c r="D8022" s="1">
        <v>44221</v>
      </c>
      <c r="E8022" s="1">
        <v>44221</v>
      </c>
      <c r="F8022" t="s">
        <v>26</v>
      </c>
      <c r="I8022">
        <v>100</v>
      </c>
      <c r="J8022">
        <v>0</v>
      </c>
      <c r="K8022">
        <v>0</v>
      </c>
      <c r="L8022">
        <v>1850</v>
      </c>
      <c r="M8022">
        <v>1850</v>
      </c>
      <c r="N8022" t="s">
        <v>20</v>
      </c>
      <c r="O8022" t="s">
        <v>31635</v>
      </c>
      <c r="P8022" t="s">
        <v>44</v>
      </c>
      <c r="Q8022" t="s">
        <v>34233</v>
      </c>
      <c r="R8022" t="s">
        <v>34233</v>
      </c>
      <c r="S8022" t="s">
        <v>34233</v>
      </c>
      <c r="T8022" t="s">
        <v>34233</v>
      </c>
      <c r="V8022" t="s">
        <v>33391</v>
      </c>
      <c r="AD8022" t="str">
        <f t="shared" si="1250"/>
        <v/>
      </c>
      <c r="AE8022" t="str">
        <f t="shared" si="1247"/>
        <v/>
      </c>
      <c r="AF8022" t="str">
        <f t="shared" si="1248"/>
        <v/>
      </c>
      <c r="AG8022" t="str">
        <f t="shared" si="1249"/>
        <v/>
      </c>
      <c r="AH8022" t="str">
        <f t="shared" si="1244"/>
        <v/>
      </c>
      <c r="AI8022">
        <v>0.14499999999999999</v>
      </c>
      <c r="AJ8022" t="str">
        <f t="shared" si="1241"/>
        <v/>
      </c>
      <c r="AK8022" t="str">
        <f t="shared" si="1245"/>
        <v/>
      </c>
      <c r="AL8022" t="str">
        <f t="shared" si="1243"/>
        <v/>
      </c>
    </row>
    <row r="8023" spans="1:38" x14ac:dyDescent="0.2">
      <c r="A8023" t="s">
        <v>30396</v>
      </c>
      <c r="B8023" t="s">
        <v>37</v>
      </c>
      <c r="C8023" t="s">
        <v>30397</v>
      </c>
      <c r="D8023" s="1">
        <v>43859</v>
      </c>
      <c r="E8023" s="1">
        <v>44546</v>
      </c>
      <c r="F8023" t="s">
        <v>26</v>
      </c>
      <c r="I8023">
        <v>100</v>
      </c>
      <c r="J8023">
        <v>0</v>
      </c>
      <c r="K8023">
        <v>0</v>
      </c>
      <c r="L8023">
        <v>1297</v>
      </c>
      <c r="M8023">
        <v>1297</v>
      </c>
      <c r="N8023" t="s">
        <v>20</v>
      </c>
      <c r="O8023" t="s">
        <v>30398</v>
      </c>
      <c r="P8023" t="s">
        <v>44</v>
      </c>
      <c r="Q8023" t="s">
        <v>34233</v>
      </c>
      <c r="R8023" t="s">
        <v>34233</v>
      </c>
      <c r="S8023" t="s">
        <v>34233</v>
      </c>
      <c r="T8023" t="s">
        <v>34233</v>
      </c>
      <c r="AD8023" t="str">
        <f t="shared" si="1250"/>
        <v/>
      </c>
      <c r="AE8023" t="str">
        <f t="shared" si="1247"/>
        <v/>
      </c>
      <c r="AF8023" t="str">
        <f t="shared" si="1248"/>
        <v/>
      </c>
      <c r="AG8023" t="str">
        <f t="shared" si="1249"/>
        <v/>
      </c>
      <c r="AH8023" t="str">
        <f t="shared" si="1244"/>
        <v/>
      </c>
      <c r="AI8023">
        <v>0.14499999999999999</v>
      </c>
      <c r="AJ8023" t="str">
        <f t="shared" si="1241"/>
        <v/>
      </c>
      <c r="AK8023" t="str">
        <f t="shared" si="1245"/>
        <v/>
      </c>
      <c r="AL8023" t="str">
        <f t="shared" si="1243"/>
        <v/>
      </c>
    </row>
    <row r="8024" spans="1:38" x14ac:dyDescent="0.2">
      <c r="A8024" t="s">
        <v>17905</v>
      </c>
      <c r="B8024" t="s">
        <v>37</v>
      </c>
      <c r="C8024" t="s">
        <v>17906</v>
      </c>
      <c r="D8024" s="1">
        <v>37944</v>
      </c>
      <c r="E8024" s="1">
        <v>44602</v>
      </c>
      <c r="F8024" t="s">
        <v>2354</v>
      </c>
      <c r="I8024">
        <v>100</v>
      </c>
      <c r="J8024">
        <v>0</v>
      </c>
      <c r="K8024">
        <v>0</v>
      </c>
      <c r="L8024">
        <v>68800</v>
      </c>
      <c r="M8024">
        <v>68807</v>
      </c>
      <c r="N8024" t="s">
        <v>401</v>
      </c>
      <c r="O8024" t="s">
        <v>17907</v>
      </c>
      <c r="P8024" t="s">
        <v>44</v>
      </c>
      <c r="Q8024" t="s">
        <v>33796</v>
      </c>
      <c r="R8024">
        <v>22</v>
      </c>
      <c r="S8024" t="s">
        <v>33829</v>
      </c>
      <c r="T8024" t="s">
        <v>34646</v>
      </c>
      <c r="U8024" t="s">
        <v>33393</v>
      </c>
      <c r="V8024" t="s">
        <v>33394</v>
      </c>
      <c r="W8024">
        <f>L8024*0.1</f>
        <v>6880</v>
      </c>
      <c r="X8024">
        <v>2</v>
      </c>
      <c r="Y8024">
        <v>5</v>
      </c>
      <c r="Z8024">
        <f>W8024*X8024</f>
        <v>13760</v>
      </c>
      <c r="AB8024">
        <v>10</v>
      </c>
      <c r="AD8024" t="str">
        <f t="shared" si="1250"/>
        <v/>
      </c>
      <c r="AE8024" t="str">
        <f t="shared" si="1247"/>
        <v/>
      </c>
      <c r="AF8024">
        <f t="shared" si="1248"/>
        <v>13760</v>
      </c>
      <c r="AG8024" t="str">
        <f t="shared" si="1249"/>
        <v/>
      </c>
      <c r="AH8024" t="str">
        <f t="shared" si="1244"/>
        <v/>
      </c>
      <c r="AI8024">
        <v>0.14499999999999999</v>
      </c>
      <c r="AJ8024">
        <v>22</v>
      </c>
      <c r="AK8024" t="str">
        <f t="shared" si="1245"/>
        <v/>
      </c>
      <c r="AL8024" t="str">
        <f t="shared" si="1243"/>
        <v/>
      </c>
    </row>
    <row r="8025" spans="1:38" x14ac:dyDescent="0.2">
      <c r="A8025" t="s">
        <v>30167</v>
      </c>
      <c r="B8025" t="s">
        <v>37</v>
      </c>
      <c r="C8025" t="s">
        <v>30168</v>
      </c>
      <c r="D8025" s="1">
        <v>43734</v>
      </c>
      <c r="E8025" s="1">
        <v>44546</v>
      </c>
      <c r="F8025" t="s">
        <v>26</v>
      </c>
      <c r="I8025">
        <v>100</v>
      </c>
      <c r="J8025">
        <v>0</v>
      </c>
      <c r="K8025">
        <v>0</v>
      </c>
      <c r="L8025">
        <v>13093</v>
      </c>
      <c r="M8025">
        <v>13093</v>
      </c>
      <c r="N8025" t="s">
        <v>20</v>
      </c>
      <c r="O8025" t="s">
        <v>30169</v>
      </c>
      <c r="P8025" t="s">
        <v>44</v>
      </c>
      <c r="Q8025" t="s">
        <v>34233</v>
      </c>
      <c r="R8025" t="s">
        <v>34233</v>
      </c>
      <c r="S8025" t="s">
        <v>34233</v>
      </c>
      <c r="T8025" t="s">
        <v>34233</v>
      </c>
      <c r="AD8025" t="str">
        <f t="shared" si="1250"/>
        <v/>
      </c>
      <c r="AE8025" t="str">
        <f t="shared" si="1247"/>
        <v/>
      </c>
      <c r="AF8025" t="str">
        <f t="shared" si="1248"/>
        <v/>
      </c>
      <c r="AG8025" t="str">
        <f t="shared" si="1249"/>
        <v/>
      </c>
      <c r="AH8025" t="str">
        <f t="shared" si="1244"/>
        <v/>
      </c>
      <c r="AI8025">
        <v>0.14499999999999999</v>
      </c>
      <c r="AJ8025" t="str">
        <f t="shared" si="1241"/>
        <v/>
      </c>
      <c r="AK8025" t="str">
        <f t="shared" si="1245"/>
        <v/>
      </c>
      <c r="AL8025" t="str">
        <f t="shared" si="1243"/>
        <v/>
      </c>
    </row>
    <row r="8026" spans="1:38" x14ac:dyDescent="0.2">
      <c r="A8026" t="s">
        <v>21775</v>
      </c>
      <c r="B8026" t="s">
        <v>37</v>
      </c>
      <c r="C8026" t="s">
        <v>21776</v>
      </c>
      <c r="D8026" s="1">
        <v>38036</v>
      </c>
      <c r="E8026" s="1">
        <v>43552</v>
      </c>
      <c r="F8026" t="s">
        <v>39</v>
      </c>
      <c r="I8026">
        <v>100</v>
      </c>
      <c r="J8026">
        <v>0</v>
      </c>
      <c r="K8026">
        <v>0</v>
      </c>
      <c r="L8026">
        <v>40400</v>
      </c>
      <c r="M8026">
        <v>40389</v>
      </c>
      <c r="N8026" t="s">
        <v>401</v>
      </c>
      <c r="O8026" t="s">
        <v>21777</v>
      </c>
      <c r="P8026" t="s">
        <v>28</v>
      </c>
      <c r="Q8026" t="s">
        <v>34233</v>
      </c>
      <c r="R8026" t="s">
        <v>34233</v>
      </c>
      <c r="S8026" t="s">
        <v>32627</v>
      </c>
      <c r="T8026" t="s">
        <v>34647</v>
      </c>
      <c r="AD8026" t="str">
        <f t="shared" si="1250"/>
        <v/>
      </c>
      <c r="AE8026" t="str">
        <f t="shared" si="1247"/>
        <v/>
      </c>
      <c r="AF8026" t="str">
        <f t="shared" si="1248"/>
        <v/>
      </c>
      <c r="AG8026" t="str">
        <f t="shared" si="1249"/>
        <v/>
      </c>
      <c r="AH8026" t="str">
        <f t="shared" si="1244"/>
        <v/>
      </c>
      <c r="AI8026">
        <v>0.14499999999999999</v>
      </c>
      <c r="AJ8026" t="str">
        <f t="shared" si="1241"/>
        <v/>
      </c>
      <c r="AK8026" t="str">
        <f t="shared" si="1245"/>
        <v/>
      </c>
      <c r="AL8026" t="str">
        <f t="shared" si="1243"/>
        <v/>
      </c>
    </row>
    <row r="8027" spans="1:38" x14ac:dyDescent="0.2">
      <c r="A8027" t="s">
        <v>5370</v>
      </c>
      <c r="B8027" t="s">
        <v>37</v>
      </c>
      <c r="C8027" t="s">
        <v>5371</v>
      </c>
      <c r="D8027" s="1">
        <v>36091</v>
      </c>
      <c r="E8027" s="1">
        <v>44546</v>
      </c>
      <c r="F8027" t="s">
        <v>19</v>
      </c>
      <c r="I8027">
        <v>100</v>
      </c>
      <c r="J8027">
        <v>0</v>
      </c>
      <c r="K8027">
        <v>0</v>
      </c>
      <c r="L8027">
        <v>878</v>
      </c>
      <c r="M8027">
        <v>878</v>
      </c>
      <c r="N8027" t="s">
        <v>20</v>
      </c>
      <c r="O8027" t="s">
        <v>5372</v>
      </c>
      <c r="P8027" t="s">
        <v>28</v>
      </c>
      <c r="Q8027" t="s">
        <v>34233</v>
      </c>
      <c r="R8027" t="s">
        <v>34233</v>
      </c>
      <c r="S8027" t="s">
        <v>32628</v>
      </c>
      <c r="T8027" t="s">
        <v>34357</v>
      </c>
      <c r="U8027" t="s">
        <v>32634</v>
      </c>
      <c r="V8027" t="s">
        <v>33395</v>
      </c>
      <c r="W8027">
        <v>219</v>
      </c>
      <c r="X8027">
        <v>2</v>
      </c>
      <c r="Y8027">
        <v>1</v>
      </c>
      <c r="Z8027">
        <v>330</v>
      </c>
      <c r="AA8027">
        <v>8.5</v>
      </c>
      <c r="AC8027">
        <v>1</v>
      </c>
      <c r="AD8027" t="str">
        <f t="shared" si="1250"/>
        <v/>
      </c>
      <c r="AE8027" t="str">
        <f t="shared" si="1247"/>
        <v/>
      </c>
      <c r="AF8027" t="str">
        <f t="shared" si="1248"/>
        <v/>
      </c>
      <c r="AG8027">
        <f t="shared" si="1249"/>
        <v>1</v>
      </c>
      <c r="AH8027">
        <f t="shared" si="1244"/>
        <v>2.8</v>
      </c>
      <c r="AI8027">
        <v>0.14499999999999999</v>
      </c>
      <c r="AJ8027">
        <f t="shared" si="1241"/>
        <v>0.40599999999999997</v>
      </c>
      <c r="AK8027" t="str">
        <f t="shared" si="1245"/>
        <v/>
      </c>
      <c r="AL8027" t="str">
        <f t="shared" si="1243"/>
        <v/>
      </c>
    </row>
    <row r="8028" spans="1:38" x14ac:dyDescent="0.2">
      <c r="A8028" t="s">
        <v>5601</v>
      </c>
      <c r="B8028" t="s">
        <v>37</v>
      </c>
      <c r="C8028" t="s">
        <v>5602</v>
      </c>
      <c r="D8028" s="1">
        <v>36091</v>
      </c>
      <c r="E8028" s="1">
        <v>44221</v>
      </c>
      <c r="F8028" t="s">
        <v>19</v>
      </c>
      <c r="I8028">
        <v>100</v>
      </c>
      <c r="J8028">
        <v>0</v>
      </c>
      <c r="K8028">
        <v>0</v>
      </c>
      <c r="L8028">
        <v>870</v>
      </c>
      <c r="M8028">
        <v>870</v>
      </c>
      <c r="N8028" t="s">
        <v>20</v>
      </c>
      <c r="O8028" t="s">
        <v>5603</v>
      </c>
      <c r="P8028" t="s">
        <v>28</v>
      </c>
      <c r="Q8028" t="s">
        <v>34233</v>
      </c>
      <c r="R8028" t="s">
        <v>34233</v>
      </c>
      <c r="S8028" t="s">
        <v>33800</v>
      </c>
      <c r="T8028" t="s">
        <v>34357</v>
      </c>
      <c r="U8028" t="s">
        <v>32634</v>
      </c>
      <c r="V8028" t="s">
        <v>33385</v>
      </c>
      <c r="X8028">
        <v>2</v>
      </c>
      <c r="AA8028">
        <v>9</v>
      </c>
      <c r="AB8028">
        <v>25</v>
      </c>
      <c r="AC8028">
        <v>1</v>
      </c>
      <c r="AD8028" t="str">
        <f t="shared" si="1250"/>
        <v/>
      </c>
      <c r="AE8028" t="str">
        <f t="shared" si="1247"/>
        <v/>
      </c>
      <c r="AF8028" t="str">
        <f t="shared" si="1248"/>
        <v/>
      </c>
      <c r="AG8028">
        <f t="shared" si="1249"/>
        <v>1</v>
      </c>
      <c r="AH8028">
        <f t="shared" si="1244"/>
        <v>2.8</v>
      </c>
      <c r="AI8028">
        <v>0.14499999999999999</v>
      </c>
      <c r="AJ8028">
        <f t="shared" si="1241"/>
        <v>0.40599999999999997</v>
      </c>
      <c r="AK8028" t="str">
        <f t="shared" si="1245"/>
        <v/>
      </c>
      <c r="AL8028" t="str">
        <f t="shared" si="1243"/>
        <v/>
      </c>
    </row>
    <row r="8029" spans="1:38" x14ac:dyDescent="0.2">
      <c r="A8029" t="s">
        <v>5604</v>
      </c>
      <c r="B8029" t="s">
        <v>37</v>
      </c>
      <c r="C8029" t="s">
        <v>5605</v>
      </c>
      <c r="D8029" s="1">
        <v>36091</v>
      </c>
      <c r="E8029" s="1">
        <v>44221</v>
      </c>
      <c r="F8029" t="s">
        <v>19</v>
      </c>
      <c r="I8029">
        <v>100</v>
      </c>
      <c r="J8029">
        <v>0</v>
      </c>
      <c r="K8029">
        <v>0</v>
      </c>
      <c r="L8029">
        <v>1491</v>
      </c>
      <c r="M8029">
        <v>1491</v>
      </c>
      <c r="N8029" t="s">
        <v>20</v>
      </c>
      <c r="O8029" t="s">
        <v>5606</v>
      </c>
      <c r="P8029" t="s">
        <v>28</v>
      </c>
      <c r="Q8029" t="s">
        <v>34233</v>
      </c>
      <c r="R8029" t="s">
        <v>34233</v>
      </c>
      <c r="S8029" t="s">
        <v>33797</v>
      </c>
      <c r="T8029" t="s">
        <v>34365</v>
      </c>
      <c r="U8029" t="s">
        <v>32634</v>
      </c>
      <c r="V8029" t="s">
        <v>33385</v>
      </c>
      <c r="X8029">
        <v>2</v>
      </c>
      <c r="AA8029">
        <v>9</v>
      </c>
      <c r="AB8029">
        <v>25</v>
      </c>
      <c r="AC8029">
        <v>1</v>
      </c>
      <c r="AD8029" t="str">
        <f t="shared" si="1250"/>
        <v/>
      </c>
      <c r="AE8029" t="str">
        <f t="shared" si="1247"/>
        <v/>
      </c>
      <c r="AF8029" t="str">
        <f t="shared" si="1248"/>
        <v/>
      </c>
      <c r="AG8029">
        <f t="shared" si="1249"/>
        <v>1</v>
      </c>
      <c r="AH8029">
        <f t="shared" si="1244"/>
        <v>2.8</v>
      </c>
      <c r="AI8029">
        <v>0.14499999999999999</v>
      </c>
      <c r="AJ8029">
        <f t="shared" si="1241"/>
        <v>0.40599999999999997</v>
      </c>
      <c r="AK8029" t="str">
        <f t="shared" si="1245"/>
        <v/>
      </c>
      <c r="AL8029" t="str">
        <f t="shared" si="1243"/>
        <v/>
      </c>
    </row>
    <row r="8030" spans="1:38" x14ac:dyDescent="0.2">
      <c r="A8030" t="s">
        <v>6825</v>
      </c>
      <c r="B8030" t="s">
        <v>37</v>
      </c>
      <c r="C8030" t="s">
        <v>6826</v>
      </c>
      <c r="D8030" s="1">
        <v>36138</v>
      </c>
      <c r="E8030" s="1">
        <v>44221</v>
      </c>
      <c r="F8030" t="s">
        <v>19</v>
      </c>
      <c r="I8030">
        <v>100</v>
      </c>
      <c r="J8030">
        <v>0</v>
      </c>
      <c r="K8030">
        <v>0</v>
      </c>
      <c r="L8030">
        <v>851</v>
      </c>
      <c r="M8030">
        <v>851</v>
      </c>
      <c r="N8030" t="s">
        <v>20</v>
      </c>
      <c r="O8030" t="s">
        <v>6827</v>
      </c>
      <c r="P8030" t="s">
        <v>28</v>
      </c>
      <c r="Q8030" t="s">
        <v>32794</v>
      </c>
      <c r="R8030" t="s">
        <v>33782</v>
      </c>
      <c r="S8030" t="s">
        <v>32628</v>
      </c>
      <c r="T8030" t="s">
        <v>34365</v>
      </c>
      <c r="U8030" t="s">
        <v>32634</v>
      </c>
      <c r="V8030" t="s">
        <v>33385</v>
      </c>
      <c r="X8030">
        <v>2</v>
      </c>
      <c r="AA8030">
        <v>9</v>
      </c>
      <c r="AB8030">
        <v>25</v>
      </c>
      <c r="AC8030">
        <v>1</v>
      </c>
      <c r="AD8030" t="str">
        <f t="shared" si="1250"/>
        <v/>
      </c>
      <c r="AE8030" t="str">
        <f t="shared" si="1247"/>
        <v/>
      </c>
      <c r="AF8030" t="str">
        <f t="shared" si="1248"/>
        <v/>
      </c>
      <c r="AG8030">
        <f t="shared" si="1249"/>
        <v>1</v>
      </c>
      <c r="AH8030">
        <f t="shared" si="1244"/>
        <v>2.8</v>
      </c>
      <c r="AI8030">
        <v>0.14499999999999999</v>
      </c>
      <c r="AJ8030">
        <f t="shared" si="1241"/>
        <v>0.40599999999999997</v>
      </c>
      <c r="AK8030" t="str">
        <f t="shared" si="1245"/>
        <v/>
      </c>
      <c r="AL8030" t="str">
        <f t="shared" si="1243"/>
        <v/>
      </c>
    </row>
    <row r="8031" spans="1:38" x14ac:dyDescent="0.2">
      <c r="A8031" t="s">
        <v>3785</v>
      </c>
      <c r="B8031" t="s">
        <v>37</v>
      </c>
      <c r="C8031" t="s">
        <v>3786</v>
      </c>
      <c r="D8031" s="1">
        <v>35920</v>
      </c>
      <c r="E8031" s="1">
        <v>44221</v>
      </c>
      <c r="F8031" t="s">
        <v>19</v>
      </c>
      <c r="I8031">
        <v>100</v>
      </c>
      <c r="J8031">
        <v>0</v>
      </c>
      <c r="K8031">
        <v>0</v>
      </c>
      <c r="L8031">
        <v>1506</v>
      </c>
      <c r="M8031">
        <v>1506</v>
      </c>
      <c r="N8031" t="s">
        <v>20</v>
      </c>
      <c r="O8031" t="s">
        <v>3787</v>
      </c>
      <c r="P8031" t="s">
        <v>28</v>
      </c>
      <c r="Q8031" t="s">
        <v>32794</v>
      </c>
      <c r="R8031" t="s">
        <v>33782</v>
      </c>
      <c r="S8031" t="s">
        <v>32628</v>
      </c>
      <c r="T8031" t="s">
        <v>34365</v>
      </c>
      <c r="U8031" t="s">
        <v>32634</v>
      </c>
      <c r="V8031" t="s">
        <v>33385</v>
      </c>
      <c r="X8031">
        <v>2</v>
      </c>
      <c r="AA8031">
        <v>9</v>
      </c>
      <c r="AB8031">
        <v>25</v>
      </c>
      <c r="AC8031">
        <v>1</v>
      </c>
      <c r="AD8031" t="str">
        <f t="shared" si="1250"/>
        <v/>
      </c>
      <c r="AE8031" t="str">
        <f t="shared" si="1247"/>
        <v/>
      </c>
      <c r="AF8031" t="str">
        <f t="shared" si="1248"/>
        <v/>
      </c>
      <c r="AG8031">
        <f t="shared" si="1249"/>
        <v>1</v>
      </c>
      <c r="AH8031">
        <f t="shared" si="1244"/>
        <v>2.8</v>
      </c>
      <c r="AI8031">
        <v>0.14499999999999999</v>
      </c>
      <c r="AJ8031">
        <f t="shared" si="1241"/>
        <v>0.40599999999999997</v>
      </c>
      <c r="AK8031" t="str">
        <f t="shared" si="1245"/>
        <v/>
      </c>
      <c r="AL8031" t="str">
        <f t="shared" si="1243"/>
        <v/>
      </c>
    </row>
    <row r="8032" spans="1:38" x14ac:dyDescent="0.2">
      <c r="A8032" t="s">
        <v>31630</v>
      </c>
      <c r="B8032" t="s">
        <v>37</v>
      </c>
      <c r="C8032" t="s">
        <v>31631</v>
      </c>
      <c r="D8032" s="1">
        <v>44221</v>
      </c>
      <c r="E8032" s="1">
        <v>44221</v>
      </c>
      <c r="F8032" t="s">
        <v>26</v>
      </c>
      <c r="I8032">
        <v>100</v>
      </c>
      <c r="J8032">
        <v>0</v>
      </c>
      <c r="K8032">
        <v>0</v>
      </c>
      <c r="L8032">
        <v>1003</v>
      </c>
      <c r="M8032">
        <v>1003</v>
      </c>
      <c r="N8032" t="s">
        <v>20</v>
      </c>
      <c r="O8032" t="s">
        <v>31632</v>
      </c>
      <c r="P8032" t="s">
        <v>44</v>
      </c>
      <c r="Q8032" t="s">
        <v>34233</v>
      </c>
      <c r="R8032" t="s">
        <v>34233</v>
      </c>
      <c r="S8032" t="s">
        <v>34233</v>
      </c>
      <c r="T8032" t="s">
        <v>34233</v>
      </c>
      <c r="V8032" t="s">
        <v>33391</v>
      </c>
      <c r="AD8032" t="str">
        <f t="shared" si="1250"/>
        <v/>
      </c>
      <c r="AE8032" t="str">
        <f t="shared" si="1247"/>
        <v/>
      </c>
      <c r="AF8032" t="str">
        <f t="shared" si="1248"/>
        <v/>
      </c>
      <c r="AG8032" t="str">
        <f t="shared" si="1249"/>
        <v/>
      </c>
      <c r="AH8032" t="str">
        <f t="shared" si="1244"/>
        <v/>
      </c>
      <c r="AI8032">
        <v>0.14499999999999999</v>
      </c>
      <c r="AJ8032" t="str">
        <f t="shared" si="1241"/>
        <v/>
      </c>
      <c r="AK8032" t="str">
        <f t="shared" si="1245"/>
        <v/>
      </c>
      <c r="AL8032" t="str">
        <f t="shared" si="1243"/>
        <v/>
      </c>
    </row>
    <row r="8033" spans="1:39" x14ac:dyDescent="0.2">
      <c r="A8033" t="s">
        <v>31627</v>
      </c>
      <c r="B8033" t="s">
        <v>37</v>
      </c>
      <c r="C8033" t="s">
        <v>31628</v>
      </c>
      <c r="D8033" s="1">
        <v>44221</v>
      </c>
      <c r="E8033" s="1">
        <v>44221</v>
      </c>
      <c r="F8033" t="s">
        <v>26</v>
      </c>
      <c r="I8033">
        <v>100</v>
      </c>
      <c r="J8033">
        <v>0</v>
      </c>
      <c r="K8033">
        <v>0</v>
      </c>
      <c r="L8033">
        <v>160</v>
      </c>
      <c r="M8033">
        <v>160</v>
      </c>
      <c r="N8033" t="s">
        <v>20</v>
      </c>
      <c r="O8033" t="s">
        <v>31629</v>
      </c>
      <c r="P8033" t="s">
        <v>44</v>
      </c>
      <c r="Q8033" t="s">
        <v>34233</v>
      </c>
      <c r="R8033" t="s">
        <v>34233</v>
      </c>
      <c r="S8033" t="s">
        <v>34233</v>
      </c>
      <c r="T8033" t="s">
        <v>34233</v>
      </c>
      <c r="V8033" t="s">
        <v>33391</v>
      </c>
      <c r="AD8033" t="str">
        <f t="shared" si="1250"/>
        <v/>
      </c>
      <c r="AE8033" t="str">
        <f t="shared" si="1247"/>
        <v/>
      </c>
      <c r="AF8033" t="str">
        <f t="shared" si="1248"/>
        <v/>
      </c>
      <c r="AG8033" t="str">
        <f t="shared" si="1249"/>
        <v/>
      </c>
      <c r="AH8033" t="str">
        <f t="shared" si="1244"/>
        <v/>
      </c>
      <c r="AI8033">
        <v>0.14499999999999999</v>
      </c>
      <c r="AJ8033" t="str">
        <f t="shared" si="1241"/>
        <v/>
      </c>
      <c r="AK8033" t="str">
        <f t="shared" si="1245"/>
        <v/>
      </c>
      <c r="AL8033" t="str">
        <f t="shared" si="1243"/>
        <v/>
      </c>
    </row>
    <row r="8034" spans="1:39" x14ac:dyDescent="0.2">
      <c r="A8034" t="s">
        <v>31619</v>
      </c>
      <c r="B8034" t="s">
        <v>37</v>
      </c>
      <c r="C8034" t="s">
        <v>31620</v>
      </c>
      <c r="D8034" s="1">
        <v>44221</v>
      </c>
      <c r="E8034" s="1">
        <v>44221</v>
      </c>
      <c r="F8034" t="s">
        <v>26</v>
      </c>
      <c r="I8034">
        <v>100</v>
      </c>
      <c r="J8034">
        <v>0</v>
      </c>
      <c r="K8034">
        <v>0</v>
      </c>
      <c r="L8034">
        <v>1004</v>
      </c>
      <c r="M8034">
        <v>1004</v>
      </c>
      <c r="N8034" t="s">
        <v>20</v>
      </c>
      <c r="O8034" t="s">
        <v>31621</v>
      </c>
      <c r="P8034" t="s">
        <v>44</v>
      </c>
      <c r="Q8034" t="s">
        <v>34233</v>
      </c>
      <c r="R8034" t="s">
        <v>34233</v>
      </c>
      <c r="S8034" t="s">
        <v>34233</v>
      </c>
      <c r="T8034" t="s">
        <v>34233</v>
      </c>
      <c r="V8034" t="s">
        <v>33391</v>
      </c>
      <c r="AD8034" t="str">
        <f t="shared" si="1250"/>
        <v/>
      </c>
      <c r="AE8034" t="str">
        <f t="shared" si="1247"/>
        <v/>
      </c>
      <c r="AF8034" t="str">
        <f t="shared" si="1248"/>
        <v/>
      </c>
      <c r="AG8034" t="str">
        <f t="shared" si="1249"/>
        <v/>
      </c>
      <c r="AH8034" t="str">
        <f t="shared" si="1244"/>
        <v/>
      </c>
      <c r="AI8034">
        <v>0.14499999999999999</v>
      </c>
      <c r="AJ8034" t="str">
        <f t="shared" si="1241"/>
        <v/>
      </c>
      <c r="AK8034" t="str">
        <f t="shared" si="1245"/>
        <v/>
      </c>
      <c r="AL8034" t="str">
        <f t="shared" si="1243"/>
        <v/>
      </c>
    </row>
    <row r="8035" spans="1:39" x14ac:dyDescent="0.2">
      <c r="A8035" t="s">
        <v>622</v>
      </c>
      <c r="B8035" t="s">
        <v>37</v>
      </c>
      <c r="C8035" t="s">
        <v>623</v>
      </c>
      <c r="D8035" s="1">
        <v>34928</v>
      </c>
      <c r="E8035" s="1">
        <v>43951</v>
      </c>
      <c r="F8035" t="s">
        <v>26</v>
      </c>
      <c r="I8035">
        <v>100</v>
      </c>
      <c r="J8035">
        <v>0</v>
      </c>
      <c r="K8035">
        <v>0</v>
      </c>
      <c r="L8035">
        <v>4176</v>
      </c>
      <c r="M8035">
        <v>4176</v>
      </c>
      <c r="N8035" t="s">
        <v>20</v>
      </c>
      <c r="O8035" t="s">
        <v>624</v>
      </c>
      <c r="P8035" t="s">
        <v>44</v>
      </c>
      <c r="Q8035" t="s">
        <v>34233</v>
      </c>
      <c r="R8035" t="s">
        <v>34233</v>
      </c>
      <c r="S8035" t="s">
        <v>34233</v>
      </c>
      <c r="T8035" t="s">
        <v>34233</v>
      </c>
      <c r="V8035" t="s">
        <v>33396</v>
      </c>
      <c r="AD8035" t="str">
        <f t="shared" si="1250"/>
        <v/>
      </c>
      <c r="AE8035" t="str">
        <f t="shared" ref="AE8035:AE8066" si="1251">IF((S8035="tühi")*(AC8035&lt;&gt;""),AC8035,"")</f>
        <v/>
      </c>
      <c r="AF8035" t="str">
        <f t="shared" si="1248"/>
        <v/>
      </c>
      <c r="AG8035" t="str">
        <f t="shared" si="1249"/>
        <v/>
      </c>
      <c r="AH8035" t="str">
        <f t="shared" si="1244"/>
        <v/>
      </c>
      <c r="AI8035">
        <v>0.14499999999999999</v>
      </c>
      <c r="AJ8035" t="str">
        <f t="shared" si="1241"/>
        <v/>
      </c>
      <c r="AK8035" t="str">
        <f t="shared" si="1245"/>
        <v/>
      </c>
      <c r="AL8035" t="str">
        <f t="shared" si="1243"/>
        <v/>
      </c>
    </row>
    <row r="8036" spans="1:39" x14ac:dyDescent="0.2">
      <c r="A8036" t="s">
        <v>5676</v>
      </c>
      <c r="B8036" t="s">
        <v>37</v>
      </c>
      <c r="C8036" t="s">
        <v>5677</v>
      </c>
      <c r="D8036" s="1">
        <v>36046</v>
      </c>
      <c r="E8036" s="1">
        <v>43456</v>
      </c>
      <c r="F8036" t="s">
        <v>19</v>
      </c>
      <c r="I8036">
        <v>100</v>
      </c>
      <c r="J8036">
        <v>0</v>
      </c>
      <c r="K8036">
        <v>0</v>
      </c>
      <c r="L8036">
        <v>1209</v>
      </c>
      <c r="M8036">
        <v>1209</v>
      </c>
      <c r="N8036" t="s">
        <v>20</v>
      </c>
      <c r="O8036" t="s">
        <v>5678</v>
      </c>
      <c r="P8036" t="s">
        <v>28</v>
      </c>
      <c r="Q8036" t="s">
        <v>34233</v>
      </c>
      <c r="R8036" t="s">
        <v>34233</v>
      </c>
      <c r="S8036" t="s">
        <v>32628</v>
      </c>
      <c r="T8036" t="s">
        <v>34382</v>
      </c>
      <c r="U8036" t="s">
        <v>33397</v>
      </c>
      <c r="V8036" t="s">
        <v>33396</v>
      </c>
      <c r="X8036">
        <v>2</v>
      </c>
      <c r="AB8036">
        <v>25</v>
      </c>
      <c r="AC8036">
        <v>1</v>
      </c>
      <c r="AD8036" t="str">
        <f t="shared" si="1250"/>
        <v/>
      </c>
      <c r="AE8036" t="str">
        <f t="shared" si="1251"/>
        <v/>
      </c>
      <c r="AF8036" t="str">
        <f t="shared" si="1248"/>
        <v/>
      </c>
      <c r="AG8036">
        <f t="shared" si="1249"/>
        <v>1</v>
      </c>
      <c r="AH8036">
        <f t="shared" si="1244"/>
        <v>2.8</v>
      </c>
      <c r="AI8036">
        <v>0.14499999999999999</v>
      </c>
      <c r="AJ8036">
        <f t="shared" si="1241"/>
        <v>0.40599999999999997</v>
      </c>
      <c r="AK8036" t="str">
        <f t="shared" si="1245"/>
        <v/>
      </c>
      <c r="AL8036" t="str">
        <f t="shared" si="1243"/>
        <v/>
      </c>
    </row>
    <row r="8037" spans="1:39" x14ac:dyDescent="0.2">
      <c r="A8037" t="s">
        <v>5586</v>
      </c>
      <c r="B8037" t="s">
        <v>37</v>
      </c>
      <c r="C8037" t="s">
        <v>5587</v>
      </c>
      <c r="D8037" s="1">
        <v>36046</v>
      </c>
      <c r="E8037" s="1">
        <v>43456</v>
      </c>
      <c r="F8037" t="s">
        <v>19</v>
      </c>
      <c r="I8037">
        <v>100</v>
      </c>
      <c r="J8037">
        <v>0</v>
      </c>
      <c r="K8037">
        <v>0</v>
      </c>
      <c r="L8037">
        <v>1529</v>
      </c>
      <c r="M8037">
        <v>1529</v>
      </c>
      <c r="N8037" t="s">
        <v>20</v>
      </c>
      <c r="O8037" t="s">
        <v>5588</v>
      </c>
      <c r="P8037" t="s">
        <v>28</v>
      </c>
      <c r="Q8037" t="s">
        <v>34233</v>
      </c>
      <c r="R8037" t="s">
        <v>34233</v>
      </c>
      <c r="S8037" t="s">
        <v>33797</v>
      </c>
      <c r="T8037" t="s">
        <v>34349</v>
      </c>
      <c r="U8037" t="s">
        <v>32634</v>
      </c>
      <c r="V8037" t="s">
        <v>33396</v>
      </c>
      <c r="X8037">
        <v>2</v>
      </c>
      <c r="AB8037">
        <v>20</v>
      </c>
      <c r="AC8037">
        <v>1</v>
      </c>
      <c r="AD8037" t="str">
        <f t="shared" si="1250"/>
        <v/>
      </c>
      <c r="AE8037" t="str">
        <f t="shared" si="1251"/>
        <v/>
      </c>
      <c r="AF8037" t="str">
        <f t="shared" si="1248"/>
        <v/>
      </c>
      <c r="AG8037">
        <f t="shared" si="1249"/>
        <v>1</v>
      </c>
      <c r="AH8037">
        <f t="shared" si="1244"/>
        <v>2.8</v>
      </c>
      <c r="AI8037">
        <v>0.14499999999999999</v>
      </c>
      <c r="AJ8037">
        <f t="shared" si="1241"/>
        <v>0.40599999999999997</v>
      </c>
      <c r="AK8037" t="str">
        <f t="shared" si="1245"/>
        <v/>
      </c>
      <c r="AL8037" t="str">
        <f t="shared" si="1243"/>
        <v/>
      </c>
    </row>
    <row r="8038" spans="1:39" x14ac:dyDescent="0.2">
      <c r="A8038" t="s">
        <v>5583</v>
      </c>
      <c r="B8038" t="s">
        <v>37</v>
      </c>
      <c r="C8038" t="s">
        <v>5584</v>
      </c>
      <c r="D8038" s="1">
        <v>36046</v>
      </c>
      <c r="E8038" s="1">
        <v>43456</v>
      </c>
      <c r="F8038" t="s">
        <v>19</v>
      </c>
      <c r="I8038">
        <v>100</v>
      </c>
      <c r="J8038">
        <v>0</v>
      </c>
      <c r="K8038">
        <v>0</v>
      </c>
      <c r="L8038">
        <v>1538</v>
      </c>
      <c r="M8038">
        <v>1538</v>
      </c>
      <c r="N8038" t="s">
        <v>20</v>
      </c>
      <c r="O8038" t="s">
        <v>5585</v>
      </c>
      <c r="P8038" t="s">
        <v>28</v>
      </c>
      <c r="Q8038" t="s">
        <v>34233</v>
      </c>
      <c r="R8038" t="s">
        <v>34233</v>
      </c>
      <c r="S8038" t="s">
        <v>32628</v>
      </c>
      <c r="T8038" t="s">
        <v>34354</v>
      </c>
      <c r="U8038" t="s">
        <v>32634</v>
      </c>
      <c r="V8038" t="s">
        <v>33396</v>
      </c>
      <c r="X8038">
        <v>2</v>
      </c>
      <c r="AB8038">
        <v>20</v>
      </c>
      <c r="AC8038">
        <v>1</v>
      </c>
      <c r="AD8038" t="str">
        <f t="shared" si="1250"/>
        <v/>
      </c>
      <c r="AE8038" t="str">
        <f t="shared" si="1251"/>
        <v/>
      </c>
      <c r="AF8038" t="str">
        <f t="shared" si="1248"/>
        <v/>
      </c>
      <c r="AG8038">
        <f t="shared" si="1249"/>
        <v>1</v>
      </c>
      <c r="AH8038">
        <f t="shared" si="1244"/>
        <v>2.8</v>
      </c>
      <c r="AI8038">
        <v>0.14499999999999999</v>
      </c>
      <c r="AJ8038">
        <f t="shared" ref="AJ8038:AJ8101" si="1252">IF(COUNTBLANK(AH8038),"",AH8038*AI8038)</f>
        <v>0.40599999999999997</v>
      </c>
      <c r="AK8038" t="str">
        <f t="shared" si="1245"/>
        <v/>
      </c>
      <c r="AL8038" t="str">
        <f t="shared" si="1243"/>
        <v/>
      </c>
    </row>
    <row r="8039" spans="1:39" x14ac:dyDescent="0.2">
      <c r="A8039" t="s">
        <v>5521</v>
      </c>
      <c r="B8039" t="s">
        <v>37</v>
      </c>
      <c r="C8039" t="s">
        <v>5522</v>
      </c>
      <c r="D8039" s="1">
        <v>36046</v>
      </c>
      <c r="E8039" s="1">
        <v>43456</v>
      </c>
      <c r="F8039" t="s">
        <v>19</v>
      </c>
      <c r="I8039">
        <v>100</v>
      </c>
      <c r="J8039">
        <v>0</v>
      </c>
      <c r="K8039">
        <v>0</v>
      </c>
      <c r="L8039">
        <v>999</v>
      </c>
      <c r="M8039">
        <v>999</v>
      </c>
      <c r="N8039" t="s">
        <v>20</v>
      </c>
      <c r="O8039" t="s">
        <v>5523</v>
      </c>
      <c r="P8039" t="s">
        <v>28</v>
      </c>
      <c r="Q8039" t="s">
        <v>34233</v>
      </c>
      <c r="R8039" t="s">
        <v>34233</v>
      </c>
      <c r="S8039" t="s">
        <v>32628</v>
      </c>
      <c r="T8039" t="s">
        <v>34357</v>
      </c>
      <c r="U8039" t="s">
        <v>32634</v>
      </c>
      <c r="V8039" t="s">
        <v>33396</v>
      </c>
      <c r="X8039">
        <v>2</v>
      </c>
      <c r="AB8039">
        <v>25</v>
      </c>
      <c r="AC8039">
        <v>1</v>
      </c>
      <c r="AD8039" t="str">
        <f t="shared" si="1250"/>
        <v/>
      </c>
      <c r="AE8039" t="str">
        <f t="shared" si="1251"/>
        <v/>
      </c>
      <c r="AF8039" t="str">
        <f t="shared" si="1248"/>
        <v/>
      </c>
      <c r="AG8039">
        <f t="shared" si="1249"/>
        <v>1</v>
      </c>
      <c r="AH8039">
        <f t="shared" si="1244"/>
        <v>2.8</v>
      </c>
      <c r="AI8039">
        <v>0.14499999999999999</v>
      </c>
      <c r="AJ8039">
        <f t="shared" si="1252"/>
        <v>0.40599999999999997</v>
      </c>
      <c r="AK8039" t="str">
        <f t="shared" si="1245"/>
        <v/>
      </c>
      <c r="AL8039" t="str">
        <f t="shared" si="1243"/>
        <v/>
      </c>
    </row>
    <row r="8040" spans="1:39" x14ac:dyDescent="0.2">
      <c r="A8040" t="s">
        <v>5518</v>
      </c>
      <c r="B8040" t="s">
        <v>37</v>
      </c>
      <c r="C8040" t="s">
        <v>5519</v>
      </c>
      <c r="D8040" s="1">
        <v>36046</v>
      </c>
      <c r="E8040" s="1">
        <v>43456</v>
      </c>
      <c r="F8040" t="s">
        <v>19</v>
      </c>
      <c r="I8040">
        <v>100</v>
      </c>
      <c r="J8040">
        <v>0</v>
      </c>
      <c r="K8040">
        <v>0</v>
      </c>
      <c r="L8040">
        <v>930</v>
      </c>
      <c r="M8040">
        <v>930</v>
      </c>
      <c r="N8040" t="s">
        <v>20</v>
      </c>
      <c r="O8040" t="s">
        <v>5520</v>
      </c>
      <c r="P8040" t="s">
        <v>28</v>
      </c>
      <c r="Q8040" t="s">
        <v>34233</v>
      </c>
      <c r="R8040" t="s">
        <v>34233</v>
      </c>
      <c r="S8040" t="s">
        <v>32628</v>
      </c>
      <c r="T8040" t="s">
        <v>34357</v>
      </c>
      <c r="U8040" t="s">
        <v>32634</v>
      </c>
      <c r="V8040" t="s">
        <v>33396</v>
      </c>
      <c r="X8040">
        <v>2</v>
      </c>
      <c r="AB8040">
        <v>25</v>
      </c>
      <c r="AC8040">
        <v>1</v>
      </c>
      <c r="AD8040" t="str">
        <f t="shared" si="1250"/>
        <v/>
      </c>
      <c r="AE8040" t="str">
        <f t="shared" si="1251"/>
        <v/>
      </c>
      <c r="AF8040" t="str">
        <f t="shared" si="1248"/>
        <v/>
      </c>
      <c r="AG8040">
        <f t="shared" si="1249"/>
        <v>1</v>
      </c>
      <c r="AH8040">
        <f t="shared" si="1244"/>
        <v>2.8</v>
      </c>
      <c r="AI8040">
        <v>0.14499999999999999</v>
      </c>
      <c r="AJ8040">
        <f t="shared" si="1252"/>
        <v>0.40599999999999997</v>
      </c>
      <c r="AK8040" t="str">
        <f t="shared" si="1245"/>
        <v/>
      </c>
      <c r="AL8040" t="str">
        <f t="shared" si="1243"/>
        <v/>
      </c>
    </row>
    <row r="8041" spans="1:39" x14ac:dyDescent="0.2">
      <c r="A8041" t="s">
        <v>5515</v>
      </c>
      <c r="B8041" t="s">
        <v>37</v>
      </c>
      <c r="C8041" t="s">
        <v>5516</v>
      </c>
      <c r="D8041" s="1">
        <v>36046</v>
      </c>
      <c r="E8041" s="1">
        <v>43456</v>
      </c>
      <c r="F8041" t="s">
        <v>19</v>
      </c>
      <c r="I8041">
        <v>100</v>
      </c>
      <c r="J8041">
        <v>0</v>
      </c>
      <c r="K8041">
        <v>0</v>
      </c>
      <c r="L8041">
        <v>930</v>
      </c>
      <c r="M8041">
        <v>930</v>
      </c>
      <c r="N8041" t="s">
        <v>20</v>
      </c>
      <c r="O8041" t="s">
        <v>5517</v>
      </c>
      <c r="P8041" t="s">
        <v>28</v>
      </c>
      <c r="Q8041" t="s">
        <v>34233</v>
      </c>
      <c r="R8041" t="s">
        <v>34233</v>
      </c>
      <c r="S8041" t="s">
        <v>32628</v>
      </c>
      <c r="T8041" t="s">
        <v>34357</v>
      </c>
      <c r="U8041" t="s">
        <v>32634</v>
      </c>
      <c r="V8041" t="s">
        <v>33396</v>
      </c>
      <c r="X8041">
        <v>2</v>
      </c>
      <c r="AB8041">
        <v>25</v>
      </c>
      <c r="AC8041">
        <v>1</v>
      </c>
      <c r="AD8041" t="str">
        <f t="shared" si="1250"/>
        <v/>
      </c>
      <c r="AE8041" t="str">
        <f t="shared" si="1251"/>
        <v/>
      </c>
      <c r="AF8041" t="str">
        <f t="shared" si="1248"/>
        <v/>
      </c>
      <c r="AG8041">
        <f t="shared" si="1249"/>
        <v>1</v>
      </c>
      <c r="AH8041">
        <f t="shared" si="1244"/>
        <v>2.8</v>
      </c>
      <c r="AI8041">
        <v>0.14499999999999999</v>
      </c>
      <c r="AJ8041">
        <f t="shared" si="1252"/>
        <v>0.40599999999999997</v>
      </c>
      <c r="AK8041" t="str">
        <f t="shared" si="1245"/>
        <v/>
      </c>
      <c r="AL8041" t="str">
        <f t="shared" si="1243"/>
        <v/>
      </c>
    </row>
    <row r="8042" spans="1:39" x14ac:dyDescent="0.2">
      <c r="A8042" t="s">
        <v>5511</v>
      </c>
      <c r="B8042" t="s">
        <v>37</v>
      </c>
      <c r="C8042" t="s">
        <v>5512</v>
      </c>
      <c r="D8042" s="1">
        <v>36046</v>
      </c>
      <c r="E8042" s="1">
        <v>43456</v>
      </c>
      <c r="F8042" s="9" t="s">
        <v>5513</v>
      </c>
      <c r="I8042">
        <v>100</v>
      </c>
      <c r="J8042">
        <v>0</v>
      </c>
      <c r="K8042">
        <v>0</v>
      </c>
      <c r="L8042">
        <v>377</v>
      </c>
      <c r="M8042">
        <v>377</v>
      </c>
      <c r="N8042" t="s">
        <v>20</v>
      </c>
      <c r="O8042" t="s">
        <v>5514</v>
      </c>
      <c r="P8042" t="s">
        <v>44</v>
      </c>
      <c r="Q8042" t="s">
        <v>34233</v>
      </c>
      <c r="R8042" t="s">
        <v>34233</v>
      </c>
      <c r="S8042" t="s">
        <v>33942</v>
      </c>
      <c r="T8042" t="s">
        <v>34233</v>
      </c>
      <c r="V8042" t="s">
        <v>33396</v>
      </c>
      <c r="AD8042" t="str">
        <f t="shared" si="1250"/>
        <v/>
      </c>
      <c r="AE8042" t="str">
        <f t="shared" si="1251"/>
        <v/>
      </c>
      <c r="AF8042" t="str">
        <f t="shared" si="1248"/>
        <v/>
      </c>
      <c r="AG8042" t="str">
        <f t="shared" si="1249"/>
        <v/>
      </c>
      <c r="AH8042" t="str">
        <f t="shared" si="1244"/>
        <v/>
      </c>
      <c r="AI8042">
        <v>0.14499999999999999</v>
      </c>
      <c r="AJ8042" t="str">
        <f t="shared" si="1252"/>
        <v/>
      </c>
      <c r="AK8042" t="str">
        <f t="shared" si="1245"/>
        <v/>
      </c>
      <c r="AL8042" t="str">
        <f t="shared" si="1243"/>
        <v/>
      </c>
      <c r="AM8042" t="s">
        <v>34194</v>
      </c>
    </row>
    <row r="8043" spans="1:39" x14ac:dyDescent="0.2">
      <c r="A8043" t="s">
        <v>21313</v>
      </c>
      <c r="B8043" t="s">
        <v>37</v>
      </c>
      <c r="C8043" t="s">
        <v>21314</v>
      </c>
      <c r="D8043" s="1">
        <v>36046</v>
      </c>
      <c r="E8043" s="1">
        <v>43456</v>
      </c>
      <c r="F8043" t="s">
        <v>19</v>
      </c>
      <c r="I8043">
        <v>100</v>
      </c>
      <c r="J8043">
        <v>0</v>
      </c>
      <c r="K8043">
        <v>0</v>
      </c>
      <c r="L8043">
        <v>975</v>
      </c>
      <c r="M8043">
        <v>975</v>
      </c>
      <c r="N8043" t="s">
        <v>20</v>
      </c>
      <c r="O8043" t="s">
        <v>21315</v>
      </c>
      <c r="P8043" t="s">
        <v>28</v>
      </c>
      <c r="Q8043" t="s">
        <v>34233</v>
      </c>
      <c r="R8043" t="s">
        <v>34233</v>
      </c>
      <c r="S8043" t="s">
        <v>33797</v>
      </c>
      <c r="T8043" t="s">
        <v>34349</v>
      </c>
      <c r="U8043" t="s">
        <v>33397</v>
      </c>
      <c r="V8043" t="s">
        <v>33396</v>
      </c>
      <c r="X8043">
        <v>2</v>
      </c>
      <c r="AB8043">
        <v>25</v>
      </c>
      <c r="AC8043">
        <v>1</v>
      </c>
      <c r="AD8043" t="str">
        <f t="shared" si="1250"/>
        <v/>
      </c>
      <c r="AE8043" t="str">
        <f t="shared" si="1251"/>
        <v/>
      </c>
      <c r="AF8043" t="str">
        <f t="shared" si="1248"/>
        <v/>
      </c>
      <c r="AG8043">
        <f t="shared" si="1249"/>
        <v>1</v>
      </c>
      <c r="AH8043">
        <f t="shared" si="1244"/>
        <v>2.8</v>
      </c>
      <c r="AI8043">
        <v>0.14499999999999999</v>
      </c>
      <c r="AJ8043">
        <f t="shared" si="1252"/>
        <v>0.40599999999999997</v>
      </c>
      <c r="AK8043" t="str">
        <f t="shared" si="1245"/>
        <v/>
      </c>
      <c r="AL8043" t="str">
        <f t="shared" ref="AL8043:AL8106" si="1253">IF(COUNTBLANK(AK8043),"",AK8043*AI8043)</f>
        <v/>
      </c>
    </row>
    <row r="8044" spans="1:39" x14ac:dyDescent="0.2">
      <c r="A8044" t="s">
        <v>5670</v>
      </c>
      <c r="B8044" t="s">
        <v>37</v>
      </c>
      <c r="C8044" t="s">
        <v>5671</v>
      </c>
      <c r="D8044" s="1">
        <v>36046</v>
      </c>
      <c r="E8044" s="1">
        <v>43456</v>
      </c>
      <c r="F8044" t="s">
        <v>19</v>
      </c>
      <c r="I8044">
        <v>100</v>
      </c>
      <c r="J8044">
        <v>0</v>
      </c>
      <c r="K8044">
        <v>0</v>
      </c>
      <c r="L8044">
        <v>1496</v>
      </c>
      <c r="M8044">
        <v>1496</v>
      </c>
      <c r="N8044" t="s">
        <v>20</v>
      </c>
      <c r="O8044" t="s">
        <v>5672</v>
      </c>
      <c r="P8044" t="s">
        <v>28</v>
      </c>
      <c r="Q8044" t="s">
        <v>34233</v>
      </c>
      <c r="R8044" t="s">
        <v>34233</v>
      </c>
      <c r="S8044" t="s">
        <v>32628</v>
      </c>
      <c r="T8044" t="s">
        <v>34354</v>
      </c>
      <c r="AD8044" t="str">
        <f t="shared" si="1250"/>
        <v/>
      </c>
      <c r="AE8044" t="str">
        <f t="shared" si="1251"/>
        <v/>
      </c>
      <c r="AF8044" t="str">
        <f t="shared" si="1248"/>
        <v/>
      </c>
      <c r="AG8044" s="17">
        <v>1</v>
      </c>
      <c r="AH8044">
        <f t="shared" si="1244"/>
        <v>2.8</v>
      </c>
      <c r="AI8044">
        <v>0.14499999999999999</v>
      </c>
      <c r="AJ8044">
        <f t="shared" si="1252"/>
        <v>0.40599999999999997</v>
      </c>
      <c r="AK8044" t="str">
        <f t="shared" si="1245"/>
        <v/>
      </c>
      <c r="AL8044" t="str">
        <f t="shared" si="1253"/>
        <v/>
      </c>
    </row>
    <row r="8045" spans="1:39" x14ac:dyDescent="0.2">
      <c r="A8045" t="s">
        <v>5667</v>
      </c>
      <c r="B8045" t="s">
        <v>37</v>
      </c>
      <c r="C8045" t="s">
        <v>5668</v>
      </c>
      <c r="D8045" s="1">
        <v>36046</v>
      </c>
      <c r="E8045" s="1">
        <v>43456</v>
      </c>
      <c r="F8045" t="s">
        <v>19</v>
      </c>
      <c r="I8045">
        <v>100</v>
      </c>
      <c r="J8045">
        <v>0</v>
      </c>
      <c r="K8045">
        <v>0</v>
      </c>
      <c r="L8045">
        <v>975</v>
      </c>
      <c r="M8045">
        <v>975</v>
      </c>
      <c r="N8045" t="s">
        <v>20</v>
      </c>
      <c r="O8045" t="s">
        <v>5669</v>
      </c>
      <c r="P8045" t="s">
        <v>28</v>
      </c>
      <c r="Q8045" t="s">
        <v>34233</v>
      </c>
      <c r="R8045" t="s">
        <v>34233</v>
      </c>
      <c r="S8045" t="s">
        <v>32628</v>
      </c>
      <c r="T8045" t="s">
        <v>34357</v>
      </c>
      <c r="U8045" t="s">
        <v>33397</v>
      </c>
      <c r="V8045" t="s">
        <v>33396</v>
      </c>
      <c r="X8045">
        <v>2</v>
      </c>
      <c r="AB8045">
        <v>25</v>
      </c>
      <c r="AC8045">
        <v>1</v>
      </c>
      <c r="AD8045" t="str">
        <f t="shared" si="1250"/>
        <v/>
      </c>
      <c r="AE8045" t="str">
        <f t="shared" si="1251"/>
        <v/>
      </c>
      <c r="AF8045" t="str">
        <f t="shared" si="1248"/>
        <v/>
      </c>
      <c r="AG8045">
        <f>IF((S8045&lt;&gt;"tühi")*(AC8045&lt;&gt;""),AC8045,"")</f>
        <v>1</v>
      </c>
      <c r="AH8045">
        <f t="shared" si="1244"/>
        <v>2.8</v>
      </c>
      <c r="AI8045">
        <v>0.14499999999999999</v>
      </c>
      <c r="AJ8045">
        <f t="shared" si="1252"/>
        <v>0.40599999999999997</v>
      </c>
      <c r="AK8045" t="str">
        <f t="shared" si="1245"/>
        <v/>
      </c>
      <c r="AL8045" t="str">
        <f t="shared" si="1253"/>
        <v/>
      </c>
    </row>
    <row r="8046" spans="1:39" x14ac:dyDescent="0.2">
      <c r="A8046" t="s">
        <v>5664</v>
      </c>
      <c r="B8046" t="s">
        <v>37</v>
      </c>
      <c r="C8046" t="s">
        <v>5665</v>
      </c>
      <c r="D8046" s="1">
        <v>36046</v>
      </c>
      <c r="E8046" s="1">
        <v>43951</v>
      </c>
      <c r="F8046" t="s">
        <v>19</v>
      </c>
      <c r="I8046">
        <v>100</v>
      </c>
      <c r="J8046">
        <v>0</v>
      </c>
      <c r="K8046">
        <v>0</v>
      </c>
      <c r="L8046">
        <v>1497</v>
      </c>
      <c r="M8046">
        <v>1497</v>
      </c>
      <c r="N8046" t="s">
        <v>20</v>
      </c>
      <c r="O8046" t="s">
        <v>5666</v>
      </c>
      <c r="P8046" t="s">
        <v>28</v>
      </c>
      <c r="Q8046" t="s">
        <v>34233</v>
      </c>
      <c r="R8046" t="s">
        <v>34233</v>
      </c>
      <c r="S8046" t="s">
        <v>32628</v>
      </c>
      <c r="T8046" t="s">
        <v>34349</v>
      </c>
      <c r="AD8046" t="str">
        <f t="shared" si="1250"/>
        <v/>
      </c>
      <c r="AE8046" t="str">
        <f t="shared" si="1251"/>
        <v/>
      </c>
      <c r="AF8046" t="str">
        <f t="shared" si="1248"/>
        <v/>
      </c>
      <c r="AG8046" s="17">
        <v>1</v>
      </c>
      <c r="AH8046">
        <f t="shared" si="1244"/>
        <v>2.8</v>
      </c>
      <c r="AI8046">
        <v>0.14499999999999999</v>
      </c>
      <c r="AJ8046">
        <f t="shared" si="1252"/>
        <v>0.40599999999999997</v>
      </c>
      <c r="AK8046" t="str">
        <f t="shared" si="1245"/>
        <v/>
      </c>
      <c r="AL8046" t="str">
        <f t="shared" si="1253"/>
        <v/>
      </c>
    </row>
    <row r="8047" spans="1:39" x14ac:dyDescent="0.2">
      <c r="A8047" t="s">
        <v>5595</v>
      </c>
      <c r="B8047" t="s">
        <v>37</v>
      </c>
      <c r="C8047" t="s">
        <v>5596</v>
      </c>
      <c r="D8047" s="1">
        <v>36046</v>
      </c>
      <c r="E8047" s="1">
        <v>43456</v>
      </c>
      <c r="F8047" t="s">
        <v>19</v>
      </c>
      <c r="I8047">
        <v>100</v>
      </c>
      <c r="J8047">
        <v>0</v>
      </c>
      <c r="K8047">
        <v>0</v>
      </c>
      <c r="L8047">
        <v>962</v>
      </c>
      <c r="M8047">
        <v>962</v>
      </c>
      <c r="N8047" t="s">
        <v>20</v>
      </c>
      <c r="O8047" t="s">
        <v>5597</v>
      </c>
      <c r="P8047" t="s">
        <v>28</v>
      </c>
      <c r="Q8047" t="s">
        <v>34234</v>
      </c>
      <c r="R8047" t="s">
        <v>33762</v>
      </c>
      <c r="S8047" t="s">
        <v>33942</v>
      </c>
      <c r="T8047" t="s">
        <v>34233</v>
      </c>
      <c r="U8047" t="s">
        <v>33397</v>
      </c>
      <c r="V8047" t="s">
        <v>33396</v>
      </c>
      <c r="X8047">
        <v>2</v>
      </c>
      <c r="AB8047">
        <v>25</v>
      </c>
      <c r="AC8047">
        <v>1</v>
      </c>
      <c r="AD8047" t="str">
        <f t="shared" si="1250"/>
        <v/>
      </c>
      <c r="AE8047">
        <f t="shared" si="1251"/>
        <v>1</v>
      </c>
      <c r="AF8047" t="str">
        <f t="shared" si="1248"/>
        <v/>
      </c>
      <c r="AG8047" t="str">
        <f t="shared" ref="AG8047:AG8078" si="1254">IF((S8047&lt;&gt;"tühi")*(AC8047&lt;&gt;""),AC8047,"")</f>
        <v/>
      </c>
      <c r="AH8047" t="str">
        <f t="shared" si="1244"/>
        <v/>
      </c>
      <c r="AI8047">
        <v>0.14499999999999999</v>
      </c>
      <c r="AJ8047" t="str">
        <f t="shared" si="1252"/>
        <v/>
      </c>
      <c r="AK8047">
        <f t="shared" si="1245"/>
        <v>2.8</v>
      </c>
      <c r="AL8047">
        <f t="shared" si="1253"/>
        <v>0.40599999999999997</v>
      </c>
    </row>
    <row r="8048" spans="1:39" x14ac:dyDescent="0.2">
      <c r="A8048" t="s">
        <v>5592</v>
      </c>
      <c r="B8048" t="s">
        <v>37</v>
      </c>
      <c r="C8048" t="s">
        <v>5593</v>
      </c>
      <c r="D8048" s="1">
        <v>36046</v>
      </c>
      <c r="E8048" s="1">
        <v>44546</v>
      </c>
      <c r="F8048" t="s">
        <v>19</v>
      </c>
      <c r="I8048">
        <v>100</v>
      </c>
      <c r="J8048">
        <v>0</v>
      </c>
      <c r="K8048">
        <v>0</v>
      </c>
      <c r="L8048">
        <v>711</v>
      </c>
      <c r="M8048">
        <v>711</v>
      </c>
      <c r="N8048" t="s">
        <v>20</v>
      </c>
      <c r="O8048" t="s">
        <v>5594</v>
      </c>
      <c r="P8048" t="s">
        <v>28</v>
      </c>
      <c r="Q8048" t="s">
        <v>34233</v>
      </c>
      <c r="R8048" t="s">
        <v>34233</v>
      </c>
      <c r="S8048" t="s">
        <v>32628</v>
      </c>
      <c r="T8048" t="s">
        <v>34357</v>
      </c>
      <c r="U8048" t="s">
        <v>33397</v>
      </c>
      <c r="V8048" t="s">
        <v>33398</v>
      </c>
      <c r="W8048">
        <v>220</v>
      </c>
      <c r="X8048">
        <v>2</v>
      </c>
      <c r="Y8048">
        <v>1</v>
      </c>
      <c r="AC8048">
        <v>1</v>
      </c>
      <c r="AD8048" t="str">
        <f t="shared" si="1250"/>
        <v/>
      </c>
      <c r="AE8048" t="str">
        <f t="shared" si="1251"/>
        <v/>
      </c>
      <c r="AF8048" t="str">
        <f t="shared" si="1248"/>
        <v/>
      </c>
      <c r="AG8048">
        <f t="shared" si="1254"/>
        <v>1</v>
      </c>
      <c r="AH8048">
        <f t="shared" ref="AH8048:AH8111" si="1255">IF(AG8048="","",AG8048*2.8)</f>
        <v>2.8</v>
      </c>
      <c r="AI8048">
        <v>0.14499999999999999</v>
      </c>
      <c r="AJ8048">
        <f t="shared" si="1252"/>
        <v>0.40599999999999997</v>
      </c>
      <c r="AK8048" t="str">
        <f t="shared" ref="AK8048:AK8111" si="1256">IF(AE8048="","",AE8048*2.8)</f>
        <v/>
      </c>
      <c r="AL8048" t="str">
        <f t="shared" si="1253"/>
        <v/>
      </c>
      <c r="AM8048" t="s">
        <v>34067</v>
      </c>
    </row>
    <row r="8049" spans="1:39" x14ac:dyDescent="0.2">
      <c r="A8049" t="s">
        <v>5580</v>
      </c>
      <c r="B8049" t="s">
        <v>37</v>
      </c>
      <c r="C8049" t="s">
        <v>5581</v>
      </c>
      <c r="D8049" s="1">
        <v>36046</v>
      </c>
      <c r="E8049" s="1">
        <v>43456</v>
      </c>
      <c r="F8049" t="s">
        <v>19</v>
      </c>
      <c r="I8049">
        <v>100</v>
      </c>
      <c r="J8049">
        <v>0</v>
      </c>
      <c r="K8049">
        <v>0</v>
      </c>
      <c r="L8049">
        <v>987</v>
      </c>
      <c r="M8049">
        <v>987</v>
      </c>
      <c r="N8049" t="s">
        <v>20</v>
      </c>
      <c r="O8049" t="s">
        <v>5582</v>
      </c>
      <c r="P8049" t="s">
        <v>28</v>
      </c>
      <c r="Q8049" t="s">
        <v>34233</v>
      </c>
      <c r="R8049" t="s">
        <v>34233</v>
      </c>
      <c r="S8049" t="s">
        <v>32628</v>
      </c>
      <c r="T8049" t="s">
        <v>34357</v>
      </c>
      <c r="U8049" t="s">
        <v>33397</v>
      </c>
      <c r="V8049" t="s">
        <v>33396</v>
      </c>
      <c r="X8049">
        <v>2</v>
      </c>
      <c r="AB8049">
        <v>25</v>
      </c>
      <c r="AC8049">
        <v>1</v>
      </c>
      <c r="AD8049" t="str">
        <f t="shared" si="1250"/>
        <v/>
      </c>
      <c r="AE8049" t="str">
        <f t="shared" si="1251"/>
        <v/>
      </c>
      <c r="AF8049" t="str">
        <f t="shared" si="1248"/>
        <v/>
      </c>
      <c r="AG8049">
        <f t="shared" si="1254"/>
        <v>1</v>
      </c>
      <c r="AH8049">
        <f t="shared" si="1255"/>
        <v>2.8</v>
      </c>
      <c r="AI8049">
        <v>0.14499999999999999</v>
      </c>
      <c r="AJ8049">
        <f t="shared" si="1252"/>
        <v>0.40599999999999997</v>
      </c>
      <c r="AK8049" t="str">
        <f t="shared" si="1256"/>
        <v/>
      </c>
      <c r="AL8049" t="str">
        <f t="shared" si="1253"/>
        <v/>
      </c>
    </row>
    <row r="8050" spans="1:39" x14ac:dyDescent="0.2">
      <c r="A8050" t="s">
        <v>5589</v>
      </c>
      <c r="B8050" t="s">
        <v>37</v>
      </c>
      <c r="C8050" t="s">
        <v>5590</v>
      </c>
      <c r="D8050" s="1">
        <v>36046</v>
      </c>
      <c r="E8050" s="1">
        <v>43456</v>
      </c>
      <c r="F8050" t="s">
        <v>19</v>
      </c>
      <c r="I8050">
        <v>100</v>
      </c>
      <c r="J8050">
        <v>0</v>
      </c>
      <c r="K8050">
        <v>0</v>
      </c>
      <c r="L8050">
        <v>3249</v>
      </c>
      <c r="M8050">
        <v>3249</v>
      </c>
      <c r="N8050" t="s">
        <v>20</v>
      </c>
      <c r="O8050" t="s">
        <v>5591</v>
      </c>
      <c r="P8050" t="s">
        <v>28</v>
      </c>
      <c r="Q8050" t="s">
        <v>34233</v>
      </c>
      <c r="R8050" t="s">
        <v>34233</v>
      </c>
      <c r="S8050" t="s">
        <v>33800</v>
      </c>
      <c r="T8050" t="s">
        <v>34354</v>
      </c>
      <c r="U8050" t="s">
        <v>32634</v>
      </c>
      <c r="V8050" t="s">
        <v>33396</v>
      </c>
      <c r="X8050">
        <v>2</v>
      </c>
      <c r="AB8050">
        <v>15</v>
      </c>
      <c r="AC8050">
        <v>1</v>
      </c>
      <c r="AD8050" t="str">
        <f t="shared" si="1250"/>
        <v/>
      </c>
      <c r="AE8050" t="str">
        <f t="shared" si="1251"/>
        <v/>
      </c>
      <c r="AF8050" t="str">
        <f t="shared" si="1248"/>
        <v/>
      </c>
      <c r="AG8050">
        <f t="shared" si="1254"/>
        <v>1</v>
      </c>
      <c r="AH8050">
        <f t="shared" si="1255"/>
        <v>2.8</v>
      </c>
      <c r="AI8050">
        <v>0.14499999999999999</v>
      </c>
      <c r="AJ8050">
        <f t="shared" si="1252"/>
        <v>0.40599999999999997</v>
      </c>
      <c r="AK8050" t="str">
        <f t="shared" si="1256"/>
        <v/>
      </c>
      <c r="AL8050" t="str">
        <f t="shared" si="1253"/>
        <v/>
      </c>
    </row>
    <row r="8051" spans="1:39" x14ac:dyDescent="0.2">
      <c r="A8051" t="s">
        <v>19734</v>
      </c>
      <c r="B8051" t="s">
        <v>37</v>
      </c>
      <c r="C8051" t="s">
        <v>19735</v>
      </c>
      <c r="D8051" s="1">
        <v>38069</v>
      </c>
      <c r="E8051" s="1">
        <v>44546</v>
      </c>
      <c r="F8051" t="s">
        <v>26</v>
      </c>
      <c r="I8051">
        <v>100</v>
      </c>
      <c r="J8051">
        <v>0</v>
      </c>
      <c r="K8051">
        <v>0</v>
      </c>
      <c r="L8051">
        <v>15378</v>
      </c>
      <c r="M8051">
        <v>15378</v>
      </c>
      <c r="N8051" t="s">
        <v>20</v>
      </c>
      <c r="O8051" t="s">
        <v>19736</v>
      </c>
      <c r="P8051" t="s">
        <v>44</v>
      </c>
      <c r="Q8051" t="s">
        <v>34233</v>
      </c>
      <c r="R8051" t="s">
        <v>34233</v>
      </c>
      <c r="S8051" t="s">
        <v>34233</v>
      </c>
      <c r="T8051" t="s">
        <v>34233</v>
      </c>
      <c r="V8051" t="s">
        <v>33399</v>
      </c>
      <c r="AD8051" t="str">
        <f t="shared" si="1250"/>
        <v/>
      </c>
      <c r="AE8051" t="str">
        <f t="shared" si="1251"/>
        <v/>
      </c>
      <c r="AF8051" t="str">
        <f t="shared" si="1248"/>
        <v/>
      </c>
      <c r="AG8051" t="str">
        <f t="shared" si="1254"/>
        <v/>
      </c>
      <c r="AH8051" t="str">
        <f t="shared" si="1255"/>
        <v/>
      </c>
      <c r="AI8051">
        <v>0.14499999999999999</v>
      </c>
      <c r="AJ8051" t="str">
        <f t="shared" si="1252"/>
        <v/>
      </c>
      <c r="AK8051" t="str">
        <f t="shared" si="1256"/>
        <v/>
      </c>
      <c r="AL8051" t="str">
        <f t="shared" si="1253"/>
        <v/>
      </c>
    </row>
    <row r="8052" spans="1:39" x14ac:dyDescent="0.2">
      <c r="A8052" t="s">
        <v>18721</v>
      </c>
      <c r="B8052" t="s">
        <v>37</v>
      </c>
      <c r="C8052" t="s">
        <v>18722</v>
      </c>
      <c r="D8052" s="1">
        <v>38069</v>
      </c>
      <c r="E8052" s="1">
        <v>43456</v>
      </c>
      <c r="F8052" t="s">
        <v>19</v>
      </c>
      <c r="I8052">
        <v>100</v>
      </c>
      <c r="J8052">
        <v>0</v>
      </c>
      <c r="K8052">
        <v>0</v>
      </c>
      <c r="L8052">
        <v>1367</v>
      </c>
      <c r="M8052">
        <v>1367</v>
      </c>
      <c r="N8052" t="s">
        <v>20</v>
      </c>
      <c r="O8052" t="s">
        <v>18723</v>
      </c>
      <c r="P8052" t="s">
        <v>28</v>
      </c>
      <c r="Q8052" t="s">
        <v>34233</v>
      </c>
      <c r="R8052" t="s">
        <v>34233</v>
      </c>
      <c r="S8052" t="s">
        <v>32628</v>
      </c>
      <c r="T8052" t="s">
        <v>34381</v>
      </c>
      <c r="U8052" t="s">
        <v>32634</v>
      </c>
      <c r="V8052" t="s">
        <v>33399</v>
      </c>
      <c r="W8052">
        <v>342</v>
      </c>
      <c r="X8052">
        <v>2</v>
      </c>
      <c r="Y8052" t="s">
        <v>32654</v>
      </c>
      <c r="AA8052">
        <v>9</v>
      </c>
      <c r="AB8052">
        <v>25</v>
      </c>
      <c r="AC8052">
        <v>1</v>
      </c>
      <c r="AD8052" t="str">
        <f t="shared" si="1250"/>
        <v/>
      </c>
      <c r="AE8052" t="str">
        <f t="shared" si="1251"/>
        <v/>
      </c>
      <c r="AF8052" t="str">
        <f t="shared" si="1248"/>
        <v/>
      </c>
      <c r="AG8052">
        <f t="shared" si="1254"/>
        <v>1</v>
      </c>
      <c r="AH8052">
        <f t="shared" si="1255"/>
        <v>2.8</v>
      </c>
      <c r="AI8052">
        <v>0.14499999999999999</v>
      </c>
      <c r="AJ8052">
        <f t="shared" si="1252"/>
        <v>0.40599999999999997</v>
      </c>
      <c r="AK8052" t="str">
        <f t="shared" si="1256"/>
        <v/>
      </c>
      <c r="AL8052" t="str">
        <f t="shared" si="1253"/>
        <v/>
      </c>
    </row>
    <row r="8053" spans="1:39" x14ac:dyDescent="0.2">
      <c r="A8053" t="s">
        <v>18733</v>
      </c>
      <c r="B8053" t="s">
        <v>37</v>
      </c>
      <c r="C8053" t="s">
        <v>18734</v>
      </c>
      <c r="D8053" s="1">
        <v>38069</v>
      </c>
      <c r="E8053" s="1">
        <v>43456</v>
      </c>
      <c r="F8053" t="s">
        <v>19</v>
      </c>
      <c r="I8053">
        <v>100</v>
      </c>
      <c r="J8053">
        <v>0</v>
      </c>
      <c r="K8053">
        <v>0</v>
      </c>
      <c r="L8053">
        <v>1031</v>
      </c>
      <c r="M8053">
        <v>1031</v>
      </c>
      <c r="N8053" t="s">
        <v>20</v>
      </c>
      <c r="O8053" t="s">
        <v>18735</v>
      </c>
      <c r="P8053" t="s">
        <v>28</v>
      </c>
      <c r="Q8053" t="s">
        <v>34233</v>
      </c>
      <c r="R8053" t="s">
        <v>34233</v>
      </c>
      <c r="S8053" t="s">
        <v>32628</v>
      </c>
      <c r="T8053" t="s">
        <v>34356</v>
      </c>
      <c r="U8053" t="s">
        <v>32634</v>
      </c>
      <c r="V8053" t="s">
        <v>33399</v>
      </c>
      <c r="W8053">
        <v>267</v>
      </c>
      <c r="X8053">
        <v>2</v>
      </c>
      <c r="Y8053" t="s">
        <v>32654</v>
      </c>
      <c r="AA8053">
        <v>9</v>
      </c>
      <c r="AB8053">
        <v>25</v>
      </c>
      <c r="AC8053">
        <v>1</v>
      </c>
      <c r="AD8053" t="str">
        <f t="shared" si="1250"/>
        <v/>
      </c>
      <c r="AE8053" t="str">
        <f t="shared" si="1251"/>
        <v/>
      </c>
      <c r="AF8053" t="str">
        <f t="shared" si="1248"/>
        <v/>
      </c>
      <c r="AG8053">
        <f t="shared" si="1254"/>
        <v>1</v>
      </c>
      <c r="AH8053">
        <f t="shared" si="1255"/>
        <v>2.8</v>
      </c>
      <c r="AI8053">
        <v>0.14499999999999999</v>
      </c>
      <c r="AJ8053">
        <f t="shared" si="1252"/>
        <v>0.40599999999999997</v>
      </c>
      <c r="AK8053" t="str">
        <f t="shared" si="1256"/>
        <v/>
      </c>
      <c r="AL8053" t="str">
        <f t="shared" si="1253"/>
        <v/>
      </c>
    </row>
    <row r="8054" spans="1:39" x14ac:dyDescent="0.2">
      <c r="A8054" t="s">
        <v>19695</v>
      </c>
      <c r="B8054" t="s">
        <v>37</v>
      </c>
      <c r="C8054" t="s">
        <v>19696</v>
      </c>
      <c r="D8054" s="1">
        <v>38069</v>
      </c>
      <c r="E8054" s="1">
        <v>43456</v>
      </c>
      <c r="F8054" t="s">
        <v>19</v>
      </c>
      <c r="I8054">
        <v>100</v>
      </c>
      <c r="J8054">
        <v>0</v>
      </c>
      <c r="K8054">
        <v>0</v>
      </c>
      <c r="L8054">
        <v>1198</v>
      </c>
      <c r="M8054">
        <v>1198</v>
      </c>
      <c r="N8054" t="s">
        <v>20</v>
      </c>
      <c r="O8054" t="s">
        <v>19697</v>
      </c>
      <c r="P8054" t="s">
        <v>28</v>
      </c>
      <c r="Q8054" t="s">
        <v>34233</v>
      </c>
      <c r="R8054" t="s">
        <v>34233</v>
      </c>
      <c r="S8054" t="s">
        <v>32628</v>
      </c>
      <c r="T8054" t="s">
        <v>32663</v>
      </c>
      <c r="U8054" t="s">
        <v>32634</v>
      </c>
      <c r="V8054" t="s">
        <v>33399</v>
      </c>
      <c r="W8054">
        <v>298</v>
      </c>
      <c r="X8054">
        <v>2</v>
      </c>
      <c r="Y8054" t="s">
        <v>32654</v>
      </c>
      <c r="AA8054">
        <v>9</v>
      </c>
      <c r="AB8054">
        <v>25</v>
      </c>
      <c r="AC8054">
        <v>1</v>
      </c>
      <c r="AD8054" t="str">
        <f t="shared" si="1250"/>
        <v/>
      </c>
      <c r="AE8054" t="str">
        <f t="shared" si="1251"/>
        <v/>
      </c>
      <c r="AF8054" t="str">
        <f t="shared" si="1248"/>
        <v/>
      </c>
      <c r="AG8054">
        <f t="shared" si="1254"/>
        <v>1</v>
      </c>
      <c r="AH8054">
        <f t="shared" si="1255"/>
        <v>2.8</v>
      </c>
      <c r="AI8054">
        <v>0.14499999999999999</v>
      </c>
      <c r="AJ8054">
        <f t="shared" si="1252"/>
        <v>0.40599999999999997</v>
      </c>
      <c r="AK8054" t="str">
        <f t="shared" si="1256"/>
        <v/>
      </c>
      <c r="AL8054" t="str">
        <f t="shared" si="1253"/>
        <v/>
      </c>
    </row>
    <row r="8055" spans="1:39" x14ac:dyDescent="0.2">
      <c r="A8055" t="s">
        <v>19698</v>
      </c>
      <c r="B8055" t="s">
        <v>37</v>
      </c>
      <c r="C8055" t="s">
        <v>19699</v>
      </c>
      <c r="D8055" s="1">
        <v>38069</v>
      </c>
      <c r="E8055" s="1">
        <v>43456</v>
      </c>
      <c r="F8055" t="s">
        <v>474</v>
      </c>
      <c r="I8055">
        <v>100</v>
      </c>
      <c r="J8055">
        <v>0</v>
      </c>
      <c r="K8055">
        <v>0</v>
      </c>
      <c r="L8055">
        <v>49</v>
      </c>
      <c r="M8055">
        <v>49</v>
      </c>
      <c r="N8055" t="s">
        <v>20</v>
      </c>
      <c r="O8055" t="s">
        <v>19700</v>
      </c>
      <c r="P8055" t="s">
        <v>28</v>
      </c>
      <c r="Q8055" t="s">
        <v>34233</v>
      </c>
      <c r="R8055" t="s">
        <v>34233</v>
      </c>
      <c r="S8055" t="s">
        <v>32627</v>
      </c>
      <c r="T8055" t="s">
        <v>34233</v>
      </c>
      <c r="V8055" t="s">
        <v>33399</v>
      </c>
      <c r="W8055">
        <v>25</v>
      </c>
      <c r="X8055">
        <v>1</v>
      </c>
      <c r="Y8055">
        <v>1</v>
      </c>
      <c r="Z8055">
        <v>25</v>
      </c>
      <c r="AB8055">
        <v>50</v>
      </c>
      <c r="AD8055" t="str">
        <f t="shared" si="1250"/>
        <v/>
      </c>
      <c r="AE8055" t="str">
        <f t="shared" si="1251"/>
        <v/>
      </c>
      <c r="AF8055">
        <f t="shared" si="1248"/>
        <v>25</v>
      </c>
      <c r="AG8055" t="str">
        <f t="shared" si="1254"/>
        <v/>
      </c>
      <c r="AH8055" t="str">
        <f t="shared" si="1255"/>
        <v/>
      </c>
      <c r="AI8055">
        <v>0.14499999999999999</v>
      </c>
      <c r="AJ8055" t="str">
        <f t="shared" si="1252"/>
        <v/>
      </c>
      <c r="AK8055" t="str">
        <f t="shared" si="1256"/>
        <v/>
      </c>
      <c r="AL8055" t="str">
        <f t="shared" si="1253"/>
        <v/>
      </c>
      <c r="AM8055" t="s">
        <v>34330</v>
      </c>
    </row>
    <row r="8056" spans="1:39" x14ac:dyDescent="0.2">
      <c r="A8056" t="s">
        <v>18736</v>
      </c>
      <c r="B8056" t="s">
        <v>37</v>
      </c>
      <c r="C8056" t="s">
        <v>18737</v>
      </c>
      <c r="D8056" s="1">
        <v>38069</v>
      </c>
      <c r="E8056" s="1">
        <v>43456</v>
      </c>
      <c r="F8056" t="s">
        <v>19</v>
      </c>
      <c r="I8056">
        <v>100</v>
      </c>
      <c r="J8056">
        <v>0</v>
      </c>
      <c r="K8056">
        <v>0</v>
      </c>
      <c r="L8056">
        <v>1074</v>
      </c>
      <c r="M8056">
        <v>1074</v>
      </c>
      <c r="N8056" t="s">
        <v>20</v>
      </c>
      <c r="O8056" t="s">
        <v>18738</v>
      </c>
      <c r="P8056" t="s">
        <v>28</v>
      </c>
      <c r="Q8056" t="s">
        <v>34233</v>
      </c>
      <c r="R8056" t="s">
        <v>34233</v>
      </c>
      <c r="S8056" t="s">
        <v>32628</v>
      </c>
      <c r="T8056" t="s">
        <v>34356</v>
      </c>
      <c r="U8056" t="s">
        <v>32634</v>
      </c>
      <c r="V8056" t="s">
        <v>33399</v>
      </c>
      <c r="W8056">
        <v>267</v>
      </c>
      <c r="X8056">
        <v>2</v>
      </c>
      <c r="Y8056" t="s">
        <v>32654</v>
      </c>
      <c r="AA8056">
        <v>9</v>
      </c>
      <c r="AB8056">
        <v>25</v>
      </c>
      <c r="AC8056">
        <v>1</v>
      </c>
      <c r="AD8056" t="str">
        <f t="shared" si="1250"/>
        <v/>
      </c>
      <c r="AE8056" t="str">
        <f t="shared" si="1251"/>
        <v/>
      </c>
      <c r="AF8056" t="str">
        <f t="shared" si="1248"/>
        <v/>
      </c>
      <c r="AG8056">
        <f t="shared" si="1254"/>
        <v>1</v>
      </c>
      <c r="AH8056">
        <f t="shared" si="1255"/>
        <v>2.8</v>
      </c>
      <c r="AI8056">
        <v>0.14499999999999999</v>
      </c>
      <c r="AJ8056">
        <f t="shared" si="1252"/>
        <v>0.40599999999999997</v>
      </c>
      <c r="AK8056" t="str">
        <f t="shared" si="1256"/>
        <v/>
      </c>
      <c r="AL8056" t="str">
        <f t="shared" si="1253"/>
        <v/>
      </c>
    </row>
    <row r="8057" spans="1:39" x14ac:dyDescent="0.2">
      <c r="A8057" t="s">
        <v>21770</v>
      </c>
      <c r="B8057" t="s">
        <v>37</v>
      </c>
      <c r="C8057" t="s">
        <v>21771</v>
      </c>
      <c r="D8057" s="1">
        <v>38069</v>
      </c>
      <c r="E8057" s="1">
        <v>43456</v>
      </c>
      <c r="F8057" t="s">
        <v>19</v>
      </c>
      <c r="I8057">
        <v>100</v>
      </c>
      <c r="J8057">
        <v>0</v>
      </c>
      <c r="K8057">
        <v>0</v>
      </c>
      <c r="L8057">
        <v>1155</v>
      </c>
      <c r="M8057">
        <v>1155</v>
      </c>
      <c r="N8057" t="s">
        <v>20</v>
      </c>
      <c r="O8057" t="s">
        <v>21772</v>
      </c>
      <c r="P8057" t="s">
        <v>28</v>
      </c>
      <c r="Q8057" t="s">
        <v>34233</v>
      </c>
      <c r="R8057" t="s">
        <v>34233</v>
      </c>
      <c r="S8057" t="s">
        <v>32628</v>
      </c>
      <c r="T8057" t="s">
        <v>34356</v>
      </c>
      <c r="U8057" t="s">
        <v>32634</v>
      </c>
      <c r="V8057" t="s">
        <v>33399</v>
      </c>
      <c r="W8057">
        <v>287</v>
      </c>
      <c r="X8057">
        <v>2</v>
      </c>
      <c r="Y8057" t="s">
        <v>32654</v>
      </c>
      <c r="AA8057">
        <v>9</v>
      </c>
      <c r="AB8057">
        <v>25</v>
      </c>
      <c r="AC8057">
        <v>1</v>
      </c>
      <c r="AD8057" t="str">
        <f t="shared" si="1250"/>
        <v/>
      </c>
      <c r="AE8057" t="str">
        <f t="shared" si="1251"/>
        <v/>
      </c>
      <c r="AF8057" t="str">
        <f t="shared" si="1248"/>
        <v/>
      </c>
      <c r="AG8057">
        <f t="shared" si="1254"/>
        <v>1</v>
      </c>
      <c r="AH8057">
        <f t="shared" si="1255"/>
        <v>2.8</v>
      </c>
      <c r="AI8057">
        <v>0.14499999999999999</v>
      </c>
      <c r="AJ8057">
        <f t="shared" si="1252"/>
        <v>0.40599999999999997</v>
      </c>
      <c r="AK8057" t="str">
        <f t="shared" si="1256"/>
        <v/>
      </c>
      <c r="AL8057" t="str">
        <f t="shared" si="1253"/>
        <v/>
      </c>
    </row>
    <row r="8058" spans="1:39" x14ac:dyDescent="0.2">
      <c r="A8058" t="s">
        <v>18739</v>
      </c>
      <c r="B8058" t="s">
        <v>37</v>
      </c>
      <c r="C8058" t="s">
        <v>18740</v>
      </c>
      <c r="D8058" s="1">
        <v>38069</v>
      </c>
      <c r="E8058" s="1">
        <v>43456</v>
      </c>
      <c r="F8058" t="s">
        <v>19</v>
      </c>
      <c r="I8058">
        <v>100</v>
      </c>
      <c r="J8058">
        <v>0</v>
      </c>
      <c r="K8058">
        <v>0</v>
      </c>
      <c r="L8058">
        <v>1142</v>
      </c>
      <c r="M8058">
        <v>1142</v>
      </c>
      <c r="N8058" t="s">
        <v>20</v>
      </c>
      <c r="O8058" t="s">
        <v>18741</v>
      </c>
      <c r="P8058" t="s">
        <v>28</v>
      </c>
      <c r="Q8058" t="s">
        <v>34234</v>
      </c>
      <c r="R8058" t="s">
        <v>33762</v>
      </c>
      <c r="S8058" t="s">
        <v>33942</v>
      </c>
      <c r="T8058" t="s">
        <v>34233</v>
      </c>
      <c r="U8058" t="s">
        <v>32634</v>
      </c>
      <c r="V8058" t="s">
        <v>33399</v>
      </c>
      <c r="W8058">
        <v>285</v>
      </c>
      <c r="X8058">
        <v>2</v>
      </c>
      <c r="Y8058" t="s">
        <v>32654</v>
      </c>
      <c r="AA8058">
        <v>9</v>
      </c>
      <c r="AB8058">
        <v>25</v>
      </c>
      <c r="AC8058">
        <v>1</v>
      </c>
      <c r="AD8058" t="str">
        <f t="shared" si="1250"/>
        <v/>
      </c>
      <c r="AE8058">
        <f t="shared" si="1251"/>
        <v>1</v>
      </c>
      <c r="AF8058" t="str">
        <f t="shared" si="1248"/>
        <v/>
      </c>
      <c r="AG8058" t="str">
        <f t="shared" si="1254"/>
        <v/>
      </c>
      <c r="AH8058" t="str">
        <f t="shared" si="1255"/>
        <v/>
      </c>
      <c r="AI8058">
        <v>0.14499999999999999</v>
      </c>
      <c r="AJ8058" t="str">
        <f t="shared" si="1252"/>
        <v/>
      </c>
      <c r="AK8058">
        <f t="shared" si="1256"/>
        <v>2.8</v>
      </c>
      <c r="AL8058">
        <f t="shared" si="1253"/>
        <v>0.40599999999999997</v>
      </c>
    </row>
    <row r="8059" spans="1:39" x14ac:dyDescent="0.2">
      <c r="A8059" t="s">
        <v>18742</v>
      </c>
      <c r="B8059" t="s">
        <v>37</v>
      </c>
      <c r="C8059" t="s">
        <v>18743</v>
      </c>
      <c r="D8059" s="1">
        <v>38069</v>
      </c>
      <c r="E8059" s="1">
        <v>43456</v>
      </c>
      <c r="F8059" t="s">
        <v>19</v>
      </c>
      <c r="I8059">
        <v>100</v>
      </c>
      <c r="J8059">
        <v>0</v>
      </c>
      <c r="K8059">
        <v>0</v>
      </c>
      <c r="L8059">
        <v>1173</v>
      </c>
      <c r="M8059">
        <v>1173</v>
      </c>
      <c r="N8059" t="s">
        <v>20</v>
      </c>
      <c r="O8059" t="s">
        <v>18744</v>
      </c>
      <c r="P8059" t="s">
        <v>28</v>
      </c>
      <c r="Q8059" t="s">
        <v>34233</v>
      </c>
      <c r="R8059" t="s">
        <v>34233</v>
      </c>
      <c r="S8059" t="s">
        <v>32628</v>
      </c>
      <c r="T8059" t="s">
        <v>34357</v>
      </c>
      <c r="U8059" t="s">
        <v>32634</v>
      </c>
      <c r="V8059" t="s">
        <v>33399</v>
      </c>
      <c r="W8059">
        <v>293</v>
      </c>
      <c r="X8059">
        <v>2</v>
      </c>
      <c r="Y8059" t="s">
        <v>32654</v>
      </c>
      <c r="AA8059">
        <v>9</v>
      </c>
      <c r="AB8059">
        <v>25</v>
      </c>
      <c r="AC8059">
        <v>1</v>
      </c>
      <c r="AD8059" t="str">
        <f t="shared" si="1250"/>
        <v/>
      </c>
      <c r="AE8059" t="str">
        <f t="shared" si="1251"/>
        <v/>
      </c>
      <c r="AF8059" t="str">
        <f t="shared" si="1248"/>
        <v/>
      </c>
      <c r="AG8059">
        <f t="shared" si="1254"/>
        <v>1</v>
      </c>
      <c r="AH8059">
        <f t="shared" si="1255"/>
        <v>2.8</v>
      </c>
      <c r="AI8059">
        <v>0.14499999999999999</v>
      </c>
      <c r="AJ8059">
        <f t="shared" si="1252"/>
        <v>0.40599999999999997</v>
      </c>
      <c r="AK8059" t="str">
        <f t="shared" si="1256"/>
        <v/>
      </c>
      <c r="AL8059" t="str">
        <f t="shared" si="1253"/>
        <v/>
      </c>
    </row>
    <row r="8060" spans="1:39" x14ac:dyDescent="0.2">
      <c r="A8060" t="s">
        <v>19701</v>
      </c>
      <c r="B8060" t="s">
        <v>37</v>
      </c>
      <c r="C8060" t="s">
        <v>19702</v>
      </c>
      <c r="D8060" s="1">
        <v>38069</v>
      </c>
      <c r="E8060" s="1">
        <v>43456</v>
      </c>
      <c r="F8060" t="s">
        <v>19</v>
      </c>
      <c r="I8060">
        <v>100</v>
      </c>
      <c r="J8060">
        <v>0</v>
      </c>
      <c r="K8060">
        <v>0</v>
      </c>
      <c r="L8060">
        <v>1053</v>
      </c>
      <c r="M8060">
        <v>1053</v>
      </c>
      <c r="N8060" t="s">
        <v>20</v>
      </c>
      <c r="O8060" t="s">
        <v>19703</v>
      </c>
      <c r="P8060" t="s">
        <v>28</v>
      </c>
      <c r="Q8060" t="s">
        <v>34233</v>
      </c>
      <c r="R8060" t="s">
        <v>34233</v>
      </c>
      <c r="S8060" t="s">
        <v>32628</v>
      </c>
      <c r="T8060" t="s">
        <v>34357</v>
      </c>
      <c r="U8060" t="s">
        <v>32634</v>
      </c>
      <c r="V8060" t="s">
        <v>33399</v>
      </c>
      <c r="W8060">
        <v>264</v>
      </c>
      <c r="X8060">
        <v>2</v>
      </c>
      <c r="Y8060" t="s">
        <v>32654</v>
      </c>
      <c r="AA8060">
        <v>9</v>
      </c>
      <c r="AB8060">
        <v>25</v>
      </c>
      <c r="AC8060">
        <v>1</v>
      </c>
      <c r="AD8060" t="str">
        <f t="shared" si="1250"/>
        <v/>
      </c>
      <c r="AE8060" t="str">
        <f t="shared" si="1251"/>
        <v/>
      </c>
      <c r="AF8060" t="str">
        <f t="shared" si="1248"/>
        <v/>
      </c>
      <c r="AG8060">
        <f t="shared" si="1254"/>
        <v>1</v>
      </c>
      <c r="AH8060">
        <f t="shared" si="1255"/>
        <v>2.8</v>
      </c>
      <c r="AI8060">
        <v>0.14499999999999999</v>
      </c>
      <c r="AJ8060">
        <f t="shared" si="1252"/>
        <v>0.40599999999999997</v>
      </c>
      <c r="AK8060" t="str">
        <f t="shared" si="1256"/>
        <v/>
      </c>
      <c r="AL8060" t="str">
        <f t="shared" si="1253"/>
        <v/>
      </c>
    </row>
    <row r="8061" spans="1:39" x14ac:dyDescent="0.2">
      <c r="A8061" t="s">
        <v>19704</v>
      </c>
      <c r="B8061" t="s">
        <v>37</v>
      </c>
      <c r="C8061" t="s">
        <v>19705</v>
      </c>
      <c r="D8061" s="1">
        <v>38069</v>
      </c>
      <c r="E8061" s="1">
        <v>43456</v>
      </c>
      <c r="F8061" t="s">
        <v>19</v>
      </c>
      <c r="I8061">
        <v>100</v>
      </c>
      <c r="J8061">
        <v>0</v>
      </c>
      <c r="K8061">
        <v>0</v>
      </c>
      <c r="L8061">
        <v>1225</v>
      </c>
      <c r="M8061">
        <v>1225</v>
      </c>
      <c r="N8061" t="s">
        <v>20</v>
      </c>
      <c r="O8061" t="s">
        <v>19706</v>
      </c>
      <c r="P8061" t="s">
        <v>28</v>
      </c>
      <c r="Q8061" t="s">
        <v>34233</v>
      </c>
      <c r="R8061" t="s">
        <v>34233</v>
      </c>
      <c r="S8061" t="s">
        <v>32628</v>
      </c>
      <c r="T8061" t="s">
        <v>34357</v>
      </c>
      <c r="U8061" t="s">
        <v>32634</v>
      </c>
      <c r="V8061" t="s">
        <v>33399</v>
      </c>
      <c r="W8061">
        <v>306</v>
      </c>
      <c r="X8061">
        <v>2</v>
      </c>
      <c r="Y8061" t="s">
        <v>32654</v>
      </c>
      <c r="AA8061">
        <v>9</v>
      </c>
      <c r="AB8061">
        <v>25</v>
      </c>
      <c r="AC8061">
        <v>1</v>
      </c>
      <c r="AD8061" t="str">
        <f t="shared" si="1250"/>
        <v/>
      </c>
      <c r="AE8061" t="str">
        <f t="shared" si="1251"/>
        <v/>
      </c>
      <c r="AF8061" t="str">
        <f t="shared" si="1248"/>
        <v/>
      </c>
      <c r="AG8061">
        <f t="shared" si="1254"/>
        <v>1</v>
      </c>
      <c r="AH8061">
        <f t="shared" si="1255"/>
        <v>2.8</v>
      </c>
      <c r="AI8061">
        <v>0.14499999999999999</v>
      </c>
      <c r="AJ8061">
        <f t="shared" si="1252"/>
        <v>0.40599999999999997</v>
      </c>
      <c r="AK8061" t="str">
        <f t="shared" si="1256"/>
        <v/>
      </c>
      <c r="AL8061" t="str">
        <f t="shared" si="1253"/>
        <v/>
      </c>
    </row>
    <row r="8062" spans="1:39" x14ac:dyDescent="0.2">
      <c r="A8062" t="s">
        <v>18745</v>
      </c>
      <c r="B8062" t="s">
        <v>37</v>
      </c>
      <c r="C8062" t="s">
        <v>18746</v>
      </c>
      <c r="D8062" s="1">
        <v>38069</v>
      </c>
      <c r="E8062" s="1">
        <v>43456</v>
      </c>
      <c r="F8062" t="s">
        <v>19</v>
      </c>
      <c r="I8062">
        <v>100</v>
      </c>
      <c r="J8062">
        <v>0</v>
      </c>
      <c r="K8062">
        <v>0</v>
      </c>
      <c r="L8062">
        <v>1082</v>
      </c>
      <c r="M8062">
        <v>1082</v>
      </c>
      <c r="N8062" t="s">
        <v>20</v>
      </c>
      <c r="O8062" t="s">
        <v>18747</v>
      </c>
      <c r="P8062" t="s">
        <v>28</v>
      </c>
      <c r="Q8062" t="s">
        <v>34234</v>
      </c>
      <c r="R8062" t="s">
        <v>33762</v>
      </c>
      <c r="S8062" t="s">
        <v>32628</v>
      </c>
      <c r="T8062" t="s">
        <v>34357</v>
      </c>
      <c r="U8062" t="s">
        <v>32634</v>
      </c>
      <c r="V8062" t="s">
        <v>33399</v>
      </c>
      <c r="W8062">
        <v>270</v>
      </c>
      <c r="X8062">
        <v>2</v>
      </c>
      <c r="Y8062" t="s">
        <v>32654</v>
      </c>
      <c r="AA8062">
        <v>9</v>
      </c>
      <c r="AB8062">
        <v>25</v>
      </c>
      <c r="AC8062">
        <v>1</v>
      </c>
      <c r="AD8062" t="str">
        <f t="shared" si="1250"/>
        <v/>
      </c>
      <c r="AE8062" t="str">
        <f t="shared" si="1251"/>
        <v/>
      </c>
      <c r="AF8062" t="str">
        <f t="shared" si="1248"/>
        <v/>
      </c>
      <c r="AG8062">
        <f t="shared" si="1254"/>
        <v>1</v>
      </c>
      <c r="AH8062">
        <f t="shared" si="1255"/>
        <v>2.8</v>
      </c>
      <c r="AI8062">
        <v>0.14499999999999999</v>
      </c>
      <c r="AJ8062">
        <f t="shared" si="1252"/>
        <v>0.40599999999999997</v>
      </c>
      <c r="AK8062" t="str">
        <f t="shared" si="1256"/>
        <v/>
      </c>
      <c r="AL8062" t="str">
        <f t="shared" si="1253"/>
        <v/>
      </c>
      <c r="AM8062" t="s">
        <v>34799</v>
      </c>
    </row>
    <row r="8063" spans="1:39" x14ac:dyDescent="0.2">
      <c r="A8063" t="s">
        <v>18748</v>
      </c>
      <c r="B8063" t="s">
        <v>37</v>
      </c>
      <c r="C8063" t="s">
        <v>18749</v>
      </c>
      <c r="D8063" s="1">
        <v>38069</v>
      </c>
      <c r="E8063" s="1">
        <v>43456</v>
      </c>
      <c r="F8063" t="s">
        <v>19</v>
      </c>
      <c r="I8063">
        <v>100</v>
      </c>
      <c r="J8063">
        <v>0</v>
      </c>
      <c r="K8063">
        <v>0</v>
      </c>
      <c r="L8063">
        <v>1251</v>
      </c>
      <c r="M8063">
        <v>1251</v>
      </c>
      <c r="N8063" t="s">
        <v>20</v>
      </c>
      <c r="O8063" t="s">
        <v>18750</v>
      </c>
      <c r="P8063" t="s">
        <v>28</v>
      </c>
      <c r="Q8063" t="s">
        <v>34233</v>
      </c>
      <c r="R8063" t="s">
        <v>34233</v>
      </c>
      <c r="S8063" t="s">
        <v>33797</v>
      </c>
      <c r="T8063" t="s">
        <v>34357</v>
      </c>
      <c r="U8063" t="s">
        <v>32634</v>
      </c>
      <c r="V8063" t="s">
        <v>33399</v>
      </c>
      <c r="W8063">
        <v>313</v>
      </c>
      <c r="X8063">
        <v>2</v>
      </c>
      <c r="Y8063" t="s">
        <v>32654</v>
      </c>
      <c r="AA8063">
        <v>9</v>
      </c>
      <c r="AB8063">
        <v>25</v>
      </c>
      <c r="AC8063">
        <v>1</v>
      </c>
      <c r="AD8063" t="str">
        <f t="shared" si="1250"/>
        <v/>
      </c>
      <c r="AE8063" t="str">
        <f t="shared" si="1251"/>
        <v/>
      </c>
      <c r="AF8063" t="str">
        <f t="shared" si="1248"/>
        <v/>
      </c>
      <c r="AG8063">
        <f t="shared" si="1254"/>
        <v>1</v>
      </c>
      <c r="AH8063">
        <f t="shared" si="1255"/>
        <v>2.8</v>
      </c>
      <c r="AI8063">
        <v>0.14499999999999999</v>
      </c>
      <c r="AJ8063">
        <f t="shared" si="1252"/>
        <v>0.40599999999999997</v>
      </c>
      <c r="AK8063" t="str">
        <f t="shared" si="1256"/>
        <v/>
      </c>
      <c r="AL8063" t="str">
        <f t="shared" si="1253"/>
        <v/>
      </c>
    </row>
    <row r="8064" spans="1:39" x14ac:dyDescent="0.2">
      <c r="A8064" t="s">
        <v>18751</v>
      </c>
      <c r="B8064" t="s">
        <v>37</v>
      </c>
      <c r="C8064" t="s">
        <v>18752</v>
      </c>
      <c r="D8064" s="1">
        <v>38069</v>
      </c>
      <c r="E8064" s="1">
        <v>43456</v>
      </c>
      <c r="F8064" t="s">
        <v>19</v>
      </c>
      <c r="I8064">
        <v>100</v>
      </c>
      <c r="J8064">
        <v>0</v>
      </c>
      <c r="K8064">
        <v>0</v>
      </c>
      <c r="L8064">
        <v>1031</v>
      </c>
      <c r="M8064">
        <v>1031</v>
      </c>
      <c r="N8064" t="s">
        <v>20</v>
      </c>
      <c r="O8064" t="s">
        <v>18753</v>
      </c>
      <c r="P8064" t="s">
        <v>28</v>
      </c>
      <c r="Q8064" t="s">
        <v>34233</v>
      </c>
      <c r="R8064" t="s">
        <v>34233</v>
      </c>
      <c r="S8064" t="s">
        <v>32628</v>
      </c>
      <c r="T8064" t="s">
        <v>34357</v>
      </c>
      <c r="U8064" t="s">
        <v>32634</v>
      </c>
      <c r="V8064" t="s">
        <v>33399</v>
      </c>
      <c r="W8064">
        <v>258</v>
      </c>
      <c r="X8064">
        <v>2</v>
      </c>
      <c r="Y8064" t="s">
        <v>32654</v>
      </c>
      <c r="AA8064">
        <v>9</v>
      </c>
      <c r="AB8064">
        <v>25</v>
      </c>
      <c r="AC8064">
        <v>1</v>
      </c>
      <c r="AD8064" t="str">
        <f t="shared" si="1250"/>
        <v/>
      </c>
      <c r="AE8064" t="str">
        <f t="shared" si="1251"/>
        <v/>
      </c>
      <c r="AF8064" t="str">
        <f t="shared" si="1248"/>
        <v/>
      </c>
      <c r="AG8064">
        <f t="shared" si="1254"/>
        <v>1</v>
      </c>
      <c r="AH8064">
        <f t="shared" si="1255"/>
        <v>2.8</v>
      </c>
      <c r="AI8064">
        <v>0.14499999999999999</v>
      </c>
      <c r="AJ8064">
        <f t="shared" si="1252"/>
        <v>0.40599999999999997</v>
      </c>
      <c r="AK8064" t="str">
        <f t="shared" si="1256"/>
        <v/>
      </c>
      <c r="AL8064" t="str">
        <f t="shared" si="1253"/>
        <v/>
      </c>
    </row>
    <row r="8065" spans="1:39" x14ac:dyDescent="0.2">
      <c r="A8065" t="s">
        <v>18730</v>
      </c>
      <c r="B8065" t="s">
        <v>37</v>
      </c>
      <c r="C8065" t="s">
        <v>18731</v>
      </c>
      <c r="D8065" s="1">
        <v>38069</v>
      </c>
      <c r="E8065" s="1">
        <v>43456</v>
      </c>
      <c r="F8065" t="s">
        <v>19</v>
      </c>
      <c r="I8065">
        <v>100</v>
      </c>
      <c r="J8065">
        <v>0</v>
      </c>
      <c r="K8065">
        <v>0</v>
      </c>
      <c r="L8065">
        <v>1074</v>
      </c>
      <c r="M8065">
        <v>1074</v>
      </c>
      <c r="N8065" t="s">
        <v>20</v>
      </c>
      <c r="O8065" t="s">
        <v>18732</v>
      </c>
      <c r="P8065" t="s">
        <v>28</v>
      </c>
      <c r="Q8065" t="s">
        <v>34233</v>
      </c>
      <c r="R8065" t="s">
        <v>34233</v>
      </c>
      <c r="S8065" t="s">
        <v>32628</v>
      </c>
      <c r="T8065" t="s">
        <v>34357</v>
      </c>
      <c r="U8065" t="s">
        <v>32634</v>
      </c>
      <c r="V8065" t="s">
        <v>33399</v>
      </c>
      <c r="W8065">
        <v>268</v>
      </c>
      <c r="X8065">
        <v>2</v>
      </c>
      <c r="Y8065" t="s">
        <v>32654</v>
      </c>
      <c r="AA8065">
        <v>9</v>
      </c>
      <c r="AB8065">
        <v>25</v>
      </c>
      <c r="AC8065">
        <v>1</v>
      </c>
      <c r="AD8065" t="str">
        <f t="shared" si="1250"/>
        <v/>
      </c>
      <c r="AE8065" t="str">
        <f t="shared" si="1251"/>
        <v/>
      </c>
      <c r="AF8065" t="str">
        <f t="shared" si="1248"/>
        <v/>
      </c>
      <c r="AG8065">
        <f t="shared" si="1254"/>
        <v>1</v>
      </c>
      <c r="AH8065">
        <f t="shared" si="1255"/>
        <v>2.8</v>
      </c>
      <c r="AI8065">
        <v>0.14499999999999999</v>
      </c>
      <c r="AJ8065">
        <f t="shared" si="1252"/>
        <v>0.40599999999999997</v>
      </c>
      <c r="AK8065" t="str">
        <f t="shared" si="1256"/>
        <v/>
      </c>
      <c r="AL8065" t="str">
        <f t="shared" si="1253"/>
        <v/>
      </c>
    </row>
    <row r="8066" spans="1:39" x14ac:dyDescent="0.2">
      <c r="A8066" t="s">
        <v>21826</v>
      </c>
      <c r="B8066" t="s">
        <v>37</v>
      </c>
      <c r="C8066" t="s">
        <v>21827</v>
      </c>
      <c r="D8066" s="1">
        <v>38069</v>
      </c>
      <c r="E8066" s="1">
        <v>43456</v>
      </c>
      <c r="F8066" t="s">
        <v>19</v>
      </c>
      <c r="I8066">
        <v>100</v>
      </c>
      <c r="J8066">
        <v>0</v>
      </c>
      <c r="K8066">
        <v>0</v>
      </c>
      <c r="L8066">
        <v>1148</v>
      </c>
      <c r="M8066">
        <v>1148</v>
      </c>
      <c r="N8066" t="s">
        <v>20</v>
      </c>
      <c r="O8066" t="s">
        <v>21828</v>
      </c>
      <c r="P8066" t="s">
        <v>28</v>
      </c>
      <c r="Q8066" t="s">
        <v>34233</v>
      </c>
      <c r="R8066" t="s">
        <v>34233</v>
      </c>
      <c r="S8066" t="s">
        <v>32628</v>
      </c>
      <c r="T8066" t="s">
        <v>34357</v>
      </c>
      <c r="U8066" t="s">
        <v>32634</v>
      </c>
      <c r="V8066" t="s">
        <v>33399</v>
      </c>
      <c r="W8066">
        <v>287</v>
      </c>
      <c r="X8066">
        <v>2</v>
      </c>
      <c r="Y8066" t="s">
        <v>32654</v>
      </c>
      <c r="AA8066">
        <v>9</v>
      </c>
      <c r="AB8066">
        <v>25</v>
      </c>
      <c r="AC8066">
        <v>1</v>
      </c>
      <c r="AD8066" t="str">
        <f t="shared" si="1250"/>
        <v/>
      </c>
      <c r="AE8066" t="str">
        <f t="shared" si="1251"/>
        <v/>
      </c>
      <c r="AF8066" t="str">
        <f t="shared" si="1248"/>
        <v/>
      </c>
      <c r="AG8066">
        <f t="shared" si="1254"/>
        <v>1</v>
      </c>
      <c r="AH8066">
        <f t="shared" si="1255"/>
        <v>2.8</v>
      </c>
      <c r="AI8066">
        <v>0.14499999999999999</v>
      </c>
      <c r="AJ8066">
        <f t="shared" si="1252"/>
        <v>0.40599999999999997</v>
      </c>
      <c r="AK8066" t="str">
        <f t="shared" si="1256"/>
        <v/>
      </c>
      <c r="AL8066" t="str">
        <f t="shared" si="1253"/>
        <v/>
      </c>
    </row>
    <row r="8067" spans="1:39" x14ac:dyDescent="0.2">
      <c r="A8067" t="s">
        <v>18754</v>
      </c>
      <c r="B8067" t="s">
        <v>37</v>
      </c>
      <c r="C8067" t="s">
        <v>18755</v>
      </c>
      <c r="D8067" s="1">
        <v>38069</v>
      </c>
      <c r="E8067" s="1">
        <v>43456</v>
      </c>
      <c r="F8067" t="s">
        <v>19</v>
      </c>
      <c r="I8067">
        <v>100</v>
      </c>
      <c r="J8067">
        <v>0</v>
      </c>
      <c r="K8067">
        <v>0</v>
      </c>
      <c r="L8067">
        <v>1045</v>
      </c>
      <c r="M8067">
        <v>1045</v>
      </c>
      <c r="N8067" t="s">
        <v>20</v>
      </c>
      <c r="O8067" t="s">
        <v>18756</v>
      </c>
      <c r="P8067" t="s">
        <v>28</v>
      </c>
      <c r="Q8067" t="s">
        <v>34233</v>
      </c>
      <c r="R8067" t="s">
        <v>34233</v>
      </c>
      <c r="S8067" t="s">
        <v>32628</v>
      </c>
      <c r="T8067" t="s">
        <v>34357</v>
      </c>
      <c r="U8067" t="s">
        <v>32634</v>
      </c>
      <c r="V8067" t="s">
        <v>33399</v>
      </c>
      <c r="W8067">
        <v>261</v>
      </c>
      <c r="X8067">
        <v>2</v>
      </c>
      <c r="Y8067" t="s">
        <v>32654</v>
      </c>
      <c r="AA8067">
        <v>9</v>
      </c>
      <c r="AB8067">
        <v>25</v>
      </c>
      <c r="AC8067">
        <v>1</v>
      </c>
      <c r="AD8067" t="str">
        <f t="shared" si="1250"/>
        <v/>
      </c>
      <c r="AE8067" t="str">
        <f t="shared" ref="AE8067:AE8100" si="1257">IF((S8067="tühi")*(AC8067&lt;&gt;""),AC8067,"")</f>
        <v/>
      </c>
      <c r="AF8067" t="str">
        <f t="shared" si="1248"/>
        <v/>
      </c>
      <c r="AG8067">
        <f t="shared" si="1254"/>
        <v>1</v>
      </c>
      <c r="AH8067">
        <f t="shared" si="1255"/>
        <v>2.8</v>
      </c>
      <c r="AI8067">
        <v>0.14499999999999999</v>
      </c>
      <c r="AJ8067">
        <f t="shared" si="1252"/>
        <v>0.40599999999999997</v>
      </c>
      <c r="AK8067" t="str">
        <f t="shared" si="1256"/>
        <v/>
      </c>
      <c r="AL8067" t="str">
        <f t="shared" si="1253"/>
        <v/>
      </c>
    </row>
    <row r="8068" spans="1:39" x14ac:dyDescent="0.2">
      <c r="A8068" t="s">
        <v>18724</v>
      </c>
      <c r="B8068" t="s">
        <v>37</v>
      </c>
      <c r="C8068" t="s">
        <v>18725</v>
      </c>
      <c r="D8068" s="1">
        <v>38069</v>
      </c>
      <c r="E8068" s="1">
        <v>43456</v>
      </c>
      <c r="F8068" t="s">
        <v>19</v>
      </c>
      <c r="I8068">
        <v>100</v>
      </c>
      <c r="J8068">
        <v>0</v>
      </c>
      <c r="K8068">
        <v>0</v>
      </c>
      <c r="L8068">
        <v>1187</v>
      </c>
      <c r="M8068">
        <v>1187</v>
      </c>
      <c r="N8068" t="s">
        <v>20</v>
      </c>
      <c r="O8068" t="s">
        <v>18726</v>
      </c>
      <c r="P8068" t="s">
        <v>28</v>
      </c>
      <c r="Q8068" t="s">
        <v>34233</v>
      </c>
      <c r="R8068" t="s">
        <v>34233</v>
      </c>
      <c r="S8068" t="s">
        <v>33797</v>
      </c>
      <c r="T8068" t="s">
        <v>34357</v>
      </c>
      <c r="U8068" t="s">
        <v>32634</v>
      </c>
      <c r="V8068" t="s">
        <v>33399</v>
      </c>
      <c r="W8068">
        <v>297</v>
      </c>
      <c r="X8068">
        <v>2</v>
      </c>
      <c r="Y8068" t="s">
        <v>32654</v>
      </c>
      <c r="AA8068">
        <v>9</v>
      </c>
      <c r="AB8068">
        <v>25</v>
      </c>
      <c r="AC8068">
        <v>1</v>
      </c>
      <c r="AD8068" t="str">
        <f t="shared" si="1250"/>
        <v/>
      </c>
      <c r="AE8068" t="str">
        <f t="shared" si="1257"/>
        <v/>
      </c>
      <c r="AF8068" t="str">
        <f t="shared" si="1248"/>
        <v/>
      </c>
      <c r="AG8068">
        <f t="shared" si="1254"/>
        <v>1</v>
      </c>
      <c r="AH8068">
        <f t="shared" si="1255"/>
        <v>2.8</v>
      </c>
      <c r="AI8068">
        <v>0.14499999999999999</v>
      </c>
      <c r="AJ8068">
        <f t="shared" si="1252"/>
        <v>0.40599999999999997</v>
      </c>
      <c r="AK8068" t="str">
        <f t="shared" si="1256"/>
        <v/>
      </c>
      <c r="AL8068" t="str">
        <f t="shared" si="1253"/>
        <v/>
      </c>
    </row>
    <row r="8069" spans="1:39" x14ac:dyDescent="0.2">
      <c r="A8069" t="s">
        <v>25962</v>
      </c>
      <c r="B8069" t="s">
        <v>37</v>
      </c>
      <c r="C8069" t="s">
        <v>25963</v>
      </c>
      <c r="D8069" s="1">
        <v>40714</v>
      </c>
      <c r="E8069" s="1">
        <v>43456</v>
      </c>
      <c r="F8069" t="s">
        <v>19</v>
      </c>
      <c r="I8069">
        <v>100</v>
      </c>
      <c r="J8069">
        <v>0</v>
      </c>
      <c r="K8069">
        <v>0</v>
      </c>
      <c r="L8069">
        <v>1179</v>
      </c>
      <c r="M8069">
        <v>1179</v>
      </c>
      <c r="N8069" t="s">
        <v>20</v>
      </c>
      <c r="O8069" t="s">
        <v>25964</v>
      </c>
      <c r="P8069" t="s">
        <v>28</v>
      </c>
      <c r="Q8069" t="s">
        <v>34233</v>
      </c>
      <c r="R8069" t="s">
        <v>34233</v>
      </c>
      <c r="S8069" t="s">
        <v>32628</v>
      </c>
      <c r="T8069" t="s">
        <v>34356</v>
      </c>
      <c r="U8069" t="s">
        <v>32634</v>
      </c>
      <c r="V8069" t="s">
        <v>33399</v>
      </c>
      <c r="W8069">
        <v>300</v>
      </c>
      <c r="X8069">
        <v>2</v>
      </c>
      <c r="Y8069" t="s">
        <v>32654</v>
      </c>
      <c r="AA8069">
        <v>9</v>
      </c>
      <c r="AB8069">
        <v>25</v>
      </c>
      <c r="AC8069">
        <v>1</v>
      </c>
      <c r="AD8069" t="str">
        <f t="shared" si="1250"/>
        <v/>
      </c>
      <c r="AE8069" t="str">
        <f t="shared" si="1257"/>
        <v/>
      </c>
      <c r="AF8069" t="str">
        <f t="shared" si="1248"/>
        <v/>
      </c>
      <c r="AG8069">
        <f t="shared" si="1254"/>
        <v>1</v>
      </c>
      <c r="AH8069">
        <f t="shared" si="1255"/>
        <v>2.8</v>
      </c>
      <c r="AI8069">
        <v>0.14499999999999999</v>
      </c>
      <c r="AJ8069">
        <f t="shared" si="1252"/>
        <v>0.40599999999999997</v>
      </c>
      <c r="AK8069" t="str">
        <f t="shared" si="1256"/>
        <v/>
      </c>
      <c r="AL8069" t="str">
        <f t="shared" si="1253"/>
        <v/>
      </c>
    </row>
    <row r="8070" spans="1:39" x14ac:dyDescent="0.2">
      <c r="A8070" t="s">
        <v>18934</v>
      </c>
      <c r="B8070" t="s">
        <v>37</v>
      </c>
      <c r="C8070" t="s">
        <v>18935</v>
      </c>
      <c r="D8070" s="1">
        <v>38069</v>
      </c>
      <c r="E8070" s="1">
        <v>43456</v>
      </c>
      <c r="F8070" t="s">
        <v>19</v>
      </c>
      <c r="I8070">
        <v>100</v>
      </c>
      <c r="J8070">
        <v>0</v>
      </c>
      <c r="K8070">
        <v>0</v>
      </c>
      <c r="L8070">
        <v>1097</v>
      </c>
      <c r="M8070">
        <v>1097</v>
      </c>
      <c r="N8070" t="s">
        <v>20</v>
      </c>
      <c r="O8070" t="s">
        <v>18936</v>
      </c>
      <c r="P8070" t="s">
        <v>28</v>
      </c>
      <c r="Q8070" t="s">
        <v>34233</v>
      </c>
      <c r="R8070" t="s">
        <v>34233</v>
      </c>
      <c r="S8070" t="s">
        <v>32628</v>
      </c>
      <c r="T8070" t="s">
        <v>34356</v>
      </c>
      <c r="U8070" t="s">
        <v>32634</v>
      </c>
      <c r="V8070" t="s">
        <v>33399</v>
      </c>
      <c r="W8070">
        <v>274</v>
      </c>
      <c r="X8070">
        <v>2</v>
      </c>
      <c r="Y8070" t="s">
        <v>32654</v>
      </c>
      <c r="AA8070">
        <v>9</v>
      </c>
      <c r="AB8070">
        <v>25</v>
      </c>
      <c r="AC8070">
        <v>1</v>
      </c>
      <c r="AD8070" t="str">
        <f t="shared" si="1250"/>
        <v/>
      </c>
      <c r="AE8070" t="str">
        <f t="shared" si="1257"/>
        <v/>
      </c>
      <c r="AF8070" t="str">
        <f t="shared" si="1248"/>
        <v/>
      </c>
      <c r="AG8070">
        <f t="shared" si="1254"/>
        <v>1</v>
      </c>
      <c r="AH8070">
        <f t="shared" si="1255"/>
        <v>2.8</v>
      </c>
      <c r="AI8070">
        <v>0.14499999999999999</v>
      </c>
      <c r="AJ8070">
        <f t="shared" si="1252"/>
        <v>0.40599999999999997</v>
      </c>
      <c r="AK8070" t="str">
        <f t="shared" si="1256"/>
        <v/>
      </c>
      <c r="AL8070" t="str">
        <f t="shared" si="1253"/>
        <v/>
      </c>
    </row>
    <row r="8071" spans="1:39" x14ac:dyDescent="0.2">
      <c r="A8071" t="s">
        <v>25997</v>
      </c>
      <c r="B8071" t="s">
        <v>37</v>
      </c>
      <c r="C8071" t="s">
        <v>25998</v>
      </c>
      <c r="D8071" s="1">
        <v>40714</v>
      </c>
      <c r="E8071" s="1">
        <v>43456</v>
      </c>
      <c r="F8071" t="s">
        <v>19</v>
      </c>
      <c r="I8071">
        <v>100</v>
      </c>
      <c r="J8071">
        <v>0</v>
      </c>
      <c r="K8071">
        <v>0</v>
      </c>
      <c r="L8071">
        <v>1201</v>
      </c>
      <c r="M8071">
        <v>1201</v>
      </c>
      <c r="N8071" t="s">
        <v>20</v>
      </c>
      <c r="O8071" t="s">
        <v>25999</v>
      </c>
      <c r="P8071" t="s">
        <v>28</v>
      </c>
      <c r="Q8071" t="s">
        <v>34233</v>
      </c>
      <c r="R8071" t="s">
        <v>34233</v>
      </c>
      <c r="S8071" t="s">
        <v>33797</v>
      </c>
      <c r="T8071" t="s">
        <v>34357</v>
      </c>
      <c r="U8071" t="s">
        <v>32634</v>
      </c>
      <c r="V8071" t="s">
        <v>33399</v>
      </c>
      <c r="W8071">
        <v>295</v>
      </c>
      <c r="X8071">
        <v>2</v>
      </c>
      <c r="Y8071" t="s">
        <v>32654</v>
      </c>
      <c r="AA8071">
        <v>9</v>
      </c>
      <c r="AB8071">
        <v>25</v>
      </c>
      <c r="AC8071">
        <v>1</v>
      </c>
      <c r="AD8071" t="str">
        <f t="shared" si="1250"/>
        <v/>
      </c>
      <c r="AE8071" t="str">
        <f t="shared" si="1257"/>
        <v/>
      </c>
      <c r="AF8071" t="str">
        <f t="shared" si="1248"/>
        <v/>
      </c>
      <c r="AG8071">
        <f t="shared" si="1254"/>
        <v>1</v>
      </c>
      <c r="AH8071">
        <f t="shared" si="1255"/>
        <v>2.8</v>
      </c>
      <c r="AI8071">
        <v>0.14499999999999999</v>
      </c>
      <c r="AJ8071">
        <f t="shared" si="1252"/>
        <v>0.40599999999999997</v>
      </c>
      <c r="AK8071" t="str">
        <f t="shared" si="1256"/>
        <v/>
      </c>
      <c r="AL8071" t="str">
        <f t="shared" si="1253"/>
        <v/>
      </c>
    </row>
    <row r="8072" spans="1:39" x14ac:dyDescent="0.2">
      <c r="A8072" t="s">
        <v>18712</v>
      </c>
      <c r="B8072" t="s">
        <v>37</v>
      </c>
      <c r="C8072" t="s">
        <v>18713</v>
      </c>
      <c r="D8072" s="1">
        <v>38069</v>
      </c>
      <c r="E8072" s="1">
        <v>43456</v>
      </c>
      <c r="F8072" t="s">
        <v>19</v>
      </c>
      <c r="I8072">
        <v>100</v>
      </c>
      <c r="J8072">
        <v>0</v>
      </c>
      <c r="K8072">
        <v>0</v>
      </c>
      <c r="L8072">
        <v>1128</v>
      </c>
      <c r="M8072">
        <v>1128</v>
      </c>
      <c r="N8072" t="s">
        <v>20</v>
      </c>
      <c r="O8072" t="s">
        <v>18714</v>
      </c>
      <c r="P8072" t="s">
        <v>28</v>
      </c>
      <c r="Q8072" t="s">
        <v>34233</v>
      </c>
      <c r="R8072" t="s">
        <v>34233</v>
      </c>
      <c r="S8072" t="s">
        <v>32628</v>
      </c>
      <c r="T8072" t="s">
        <v>34356</v>
      </c>
      <c r="U8072" t="s">
        <v>32634</v>
      </c>
      <c r="V8072" t="s">
        <v>33399</v>
      </c>
      <c r="W8072">
        <v>282</v>
      </c>
      <c r="X8072">
        <v>2</v>
      </c>
      <c r="Y8072" t="s">
        <v>32654</v>
      </c>
      <c r="AA8072">
        <v>9</v>
      </c>
      <c r="AB8072">
        <v>25</v>
      </c>
      <c r="AC8072">
        <v>1</v>
      </c>
      <c r="AD8072" t="str">
        <f t="shared" si="1250"/>
        <v/>
      </c>
      <c r="AE8072" t="str">
        <f t="shared" si="1257"/>
        <v/>
      </c>
      <c r="AF8072" t="str">
        <f t="shared" si="1248"/>
        <v/>
      </c>
      <c r="AG8072">
        <f t="shared" si="1254"/>
        <v>1</v>
      </c>
      <c r="AH8072">
        <f t="shared" si="1255"/>
        <v>2.8</v>
      </c>
      <c r="AI8072">
        <v>0.14499999999999999</v>
      </c>
      <c r="AJ8072">
        <f t="shared" si="1252"/>
        <v>0.40599999999999997</v>
      </c>
      <c r="AK8072" t="str">
        <f t="shared" si="1256"/>
        <v/>
      </c>
      <c r="AL8072" t="str">
        <f t="shared" si="1253"/>
        <v/>
      </c>
    </row>
    <row r="8073" spans="1:39" x14ac:dyDescent="0.2">
      <c r="A8073" t="s">
        <v>18715</v>
      </c>
      <c r="B8073" t="s">
        <v>37</v>
      </c>
      <c r="C8073" t="s">
        <v>18716</v>
      </c>
      <c r="D8073" s="1">
        <v>38069</v>
      </c>
      <c r="E8073" s="1">
        <v>43456</v>
      </c>
      <c r="F8073" t="s">
        <v>19</v>
      </c>
      <c r="I8073">
        <v>100</v>
      </c>
      <c r="J8073">
        <v>0</v>
      </c>
      <c r="K8073">
        <v>0</v>
      </c>
      <c r="L8073">
        <v>1066</v>
      </c>
      <c r="M8073">
        <v>1066</v>
      </c>
      <c r="N8073" t="s">
        <v>20</v>
      </c>
      <c r="O8073" t="s">
        <v>18717</v>
      </c>
      <c r="P8073" t="s">
        <v>28</v>
      </c>
      <c r="Q8073" t="s">
        <v>34233</v>
      </c>
      <c r="R8073" t="s">
        <v>34233</v>
      </c>
      <c r="S8073" t="s">
        <v>32628</v>
      </c>
      <c r="T8073" t="s">
        <v>32663</v>
      </c>
      <c r="U8073" t="s">
        <v>32634</v>
      </c>
      <c r="V8073" t="s">
        <v>33399</v>
      </c>
      <c r="W8073">
        <v>266</v>
      </c>
      <c r="X8073">
        <v>2</v>
      </c>
      <c r="Y8073" t="s">
        <v>32654</v>
      </c>
      <c r="AA8073">
        <v>9</v>
      </c>
      <c r="AB8073">
        <v>25</v>
      </c>
      <c r="AC8073">
        <v>1</v>
      </c>
      <c r="AD8073" t="str">
        <f t="shared" si="1250"/>
        <v/>
      </c>
      <c r="AE8073" t="str">
        <f t="shared" si="1257"/>
        <v/>
      </c>
      <c r="AF8073" t="str">
        <f t="shared" si="1248"/>
        <v/>
      </c>
      <c r="AG8073">
        <f t="shared" si="1254"/>
        <v>1</v>
      </c>
      <c r="AH8073">
        <f t="shared" si="1255"/>
        <v>2.8</v>
      </c>
      <c r="AI8073">
        <v>0.14499999999999999</v>
      </c>
      <c r="AJ8073">
        <f t="shared" si="1252"/>
        <v>0.40599999999999997</v>
      </c>
      <c r="AK8073" t="str">
        <f t="shared" si="1256"/>
        <v/>
      </c>
      <c r="AL8073" t="str">
        <f t="shared" si="1253"/>
        <v/>
      </c>
    </row>
    <row r="8074" spans="1:39" x14ac:dyDescent="0.2">
      <c r="A8074" t="s">
        <v>18718</v>
      </c>
      <c r="B8074" t="s">
        <v>37</v>
      </c>
      <c r="C8074" t="s">
        <v>18719</v>
      </c>
      <c r="D8074" s="1">
        <v>38069</v>
      </c>
      <c r="E8074" s="1">
        <v>43456</v>
      </c>
      <c r="F8074" t="s">
        <v>19</v>
      </c>
      <c r="I8074">
        <v>100</v>
      </c>
      <c r="J8074">
        <v>0</v>
      </c>
      <c r="K8074">
        <v>0</v>
      </c>
      <c r="L8074">
        <v>1235</v>
      </c>
      <c r="M8074">
        <v>1235</v>
      </c>
      <c r="N8074" t="s">
        <v>20</v>
      </c>
      <c r="O8074" t="s">
        <v>18720</v>
      </c>
      <c r="P8074" t="s">
        <v>28</v>
      </c>
      <c r="Q8074" t="s">
        <v>34234</v>
      </c>
      <c r="R8074" t="s">
        <v>33762</v>
      </c>
      <c r="S8074" t="s">
        <v>32628</v>
      </c>
      <c r="T8074" t="s">
        <v>32634</v>
      </c>
      <c r="U8074" t="s">
        <v>32634</v>
      </c>
      <c r="V8074" t="s">
        <v>33399</v>
      </c>
      <c r="W8074">
        <v>309</v>
      </c>
      <c r="X8074">
        <v>2</v>
      </c>
      <c r="Y8074" t="s">
        <v>32654</v>
      </c>
      <c r="AA8074">
        <v>9</v>
      </c>
      <c r="AB8074">
        <v>25</v>
      </c>
      <c r="AC8074">
        <v>1</v>
      </c>
      <c r="AD8074" t="str">
        <f t="shared" si="1250"/>
        <v/>
      </c>
      <c r="AE8074" t="str">
        <f t="shared" si="1257"/>
        <v/>
      </c>
      <c r="AF8074" t="str">
        <f t="shared" si="1248"/>
        <v/>
      </c>
      <c r="AG8074">
        <f t="shared" si="1254"/>
        <v>1</v>
      </c>
      <c r="AH8074">
        <f t="shared" si="1255"/>
        <v>2.8</v>
      </c>
      <c r="AI8074">
        <v>0.14499999999999999</v>
      </c>
      <c r="AJ8074">
        <f t="shared" si="1252"/>
        <v>0.40599999999999997</v>
      </c>
      <c r="AK8074" t="str">
        <f t="shared" si="1256"/>
        <v/>
      </c>
      <c r="AL8074" t="str">
        <f t="shared" si="1253"/>
        <v/>
      </c>
      <c r="AM8074" t="s">
        <v>34799</v>
      </c>
    </row>
    <row r="8075" spans="1:39" x14ac:dyDescent="0.2">
      <c r="A8075" t="s">
        <v>20018</v>
      </c>
      <c r="B8075" t="s">
        <v>37</v>
      </c>
      <c r="C8075" t="s">
        <v>20019</v>
      </c>
      <c r="D8075" s="1">
        <v>38209</v>
      </c>
      <c r="E8075" s="1">
        <v>43456</v>
      </c>
      <c r="F8075" t="s">
        <v>19</v>
      </c>
      <c r="I8075">
        <v>100</v>
      </c>
      <c r="J8075">
        <v>0</v>
      </c>
      <c r="K8075">
        <v>0</v>
      </c>
      <c r="L8075">
        <v>2513</v>
      </c>
      <c r="M8075">
        <v>2513</v>
      </c>
      <c r="N8075" t="s">
        <v>20</v>
      </c>
      <c r="O8075" t="s">
        <v>20020</v>
      </c>
      <c r="P8075" t="s">
        <v>28</v>
      </c>
      <c r="Q8075" t="s">
        <v>34233</v>
      </c>
      <c r="R8075" t="s">
        <v>34233</v>
      </c>
      <c r="S8075" t="s">
        <v>32628</v>
      </c>
      <c r="T8075" t="s">
        <v>34356</v>
      </c>
      <c r="U8075" t="s">
        <v>32656</v>
      </c>
      <c r="V8075" t="s">
        <v>33400</v>
      </c>
      <c r="X8075">
        <v>2</v>
      </c>
      <c r="Y8075" t="s">
        <v>32654</v>
      </c>
      <c r="AA8075">
        <v>8.5</v>
      </c>
      <c r="AB8075">
        <v>15</v>
      </c>
      <c r="AC8075">
        <v>2</v>
      </c>
      <c r="AD8075" t="str">
        <f t="shared" si="1250"/>
        <v/>
      </c>
      <c r="AE8075" t="str">
        <f t="shared" si="1257"/>
        <v/>
      </c>
      <c r="AF8075" t="str">
        <f t="shared" ref="AF8075:AF8138" si="1258">IF((S8075&lt;&gt;"tühi")*(F8075&lt;&gt;"Elamumaa")*(G8075&lt;&gt;"Elamumaa")*(H8075&lt;&gt;"Elamumaa"),IF(Z8075=0,"",Z8075),"")</f>
        <v/>
      </c>
      <c r="AG8075">
        <f t="shared" si="1254"/>
        <v>2</v>
      </c>
      <c r="AH8075">
        <f t="shared" si="1255"/>
        <v>5.6</v>
      </c>
      <c r="AI8075">
        <v>0.14499999999999999</v>
      </c>
      <c r="AJ8075">
        <f t="shared" si="1252"/>
        <v>0.81199999999999994</v>
      </c>
      <c r="AK8075" t="str">
        <f t="shared" si="1256"/>
        <v/>
      </c>
      <c r="AL8075" t="str">
        <f t="shared" si="1253"/>
        <v/>
      </c>
    </row>
    <row r="8076" spans="1:39" x14ac:dyDescent="0.2">
      <c r="A8076" t="s">
        <v>20000</v>
      </c>
      <c r="B8076" t="s">
        <v>37</v>
      </c>
      <c r="C8076" t="s">
        <v>20001</v>
      </c>
      <c r="D8076" s="1">
        <v>38209</v>
      </c>
      <c r="E8076" s="1">
        <v>43456</v>
      </c>
      <c r="F8076" t="s">
        <v>19</v>
      </c>
      <c r="I8076">
        <v>100</v>
      </c>
      <c r="J8076">
        <v>0</v>
      </c>
      <c r="K8076">
        <v>0</v>
      </c>
      <c r="L8076">
        <v>1807</v>
      </c>
      <c r="M8076">
        <v>1807</v>
      </c>
      <c r="N8076" t="s">
        <v>20</v>
      </c>
      <c r="O8076" t="s">
        <v>20002</v>
      </c>
      <c r="P8076" t="s">
        <v>28</v>
      </c>
      <c r="Q8076" t="s">
        <v>34233</v>
      </c>
      <c r="R8076" t="s">
        <v>34233</v>
      </c>
      <c r="S8076" t="s">
        <v>32628</v>
      </c>
      <c r="T8076" t="s">
        <v>34357</v>
      </c>
      <c r="U8076" t="s">
        <v>32634</v>
      </c>
      <c r="V8076" t="s">
        <v>33400</v>
      </c>
      <c r="X8076">
        <v>2</v>
      </c>
      <c r="Y8076" t="s">
        <v>32654</v>
      </c>
      <c r="AA8076">
        <v>8.5</v>
      </c>
      <c r="AB8076">
        <v>15</v>
      </c>
      <c r="AC8076">
        <v>1</v>
      </c>
      <c r="AD8076" t="str">
        <f t="shared" si="1250"/>
        <v/>
      </c>
      <c r="AE8076" t="str">
        <f t="shared" si="1257"/>
        <v/>
      </c>
      <c r="AF8076" t="str">
        <f t="shared" si="1258"/>
        <v/>
      </c>
      <c r="AG8076">
        <f t="shared" si="1254"/>
        <v>1</v>
      </c>
      <c r="AH8076">
        <f t="shared" si="1255"/>
        <v>2.8</v>
      </c>
      <c r="AI8076">
        <v>0.14499999999999999</v>
      </c>
      <c r="AJ8076">
        <f t="shared" si="1252"/>
        <v>0.40599999999999997</v>
      </c>
      <c r="AK8076" t="str">
        <f t="shared" si="1256"/>
        <v/>
      </c>
      <c r="AL8076" t="str">
        <f t="shared" si="1253"/>
        <v/>
      </c>
    </row>
    <row r="8077" spans="1:39" x14ac:dyDescent="0.2">
      <c r="A8077" t="s">
        <v>19943</v>
      </c>
      <c r="B8077" t="s">
        <v>37</v>
      </c>
      <c r="C8077" t="s">
        <v>19944</v>
      </c>
      <c r="D8077" s="1">
        <v>38209</v>
      </c>
      <c r="E8077" s="1">
        <v>43456</v>
      </c>
      <c r="F8077" t="s">
        <v>19</v>
      </c>
      <c r="I8077">
        <v>100</v>
      </c>
      <c r="J8077">
        <v>0</v>
      </c>
      <c r="K8077">
        <v>0</v>
      </c>
      <c r="L8077">
        <v>2268</v>
      </c>
      <c r="M8077">
        <v>2268</v>
      </c>
      <c r="N8077" t="s">
        <v>20</v>
      </c>
      <c r="O8077" t="s">
        <v>19945</v>
      </c>
      <c r="P8077" t="s">
        <v>28</v>
      </c>
      <c r="Q8077" t="s">
        <v>34233</v>
      </c>
      <c r="R8077" t="s">
        <v>34233</v>
      </c>
      <c r="S8077" t="s">
        <v>32628</v>
      </c>
      <c r="T8077" t="s">
        <v>32663</v>
      </c>
      <c r="U8077" t="s">
        <v>32656</v>
      </c>
      <c r="V8077" t="s">
        <v>33400</v>
      </c>
      <c r="X8077">
        <v>2</v>
      </c>
      <c r="Y8077" t="s">
        <v>32654</v>
      </c>
      <c r="AA8077">
        <v>8.5</v>
      </c>
      <c r="AB8077">
        <v>15</v>
      </c>
      <c r="AC8077">
        <v>2</v>
      </c>
      <c r="AD8077" t="str">
        <f t="shared" si="1250"/>
        <v/>
      </c>
      <c r="AE8077" t="str">
        <f t="shared" si="1257"/>
        <v/>
      </c>
      <c r="AF8077" t="str">
        <f t="shared" si="1258"/>
        <v/>
      </c>
      <c r="AG8077">
        <f t="shared" si="1254"/>
        <v>2</v>
      </c>
      <c r="AH8077">
        <f t="shared" si="1255"/>
        <v>5.6</v>
      </c>
      <c r="AI8077">
        <v>0.14499999999999999</v>
      </c>
      <c r="AJ8077">
        <f t="shared" si="1252"/>
        <v>0.81199999999999994</v>
      </c>
      <c r="AK8077" t="str">
        <f t="shared" si="1256"/>
        <v/>
      </c>
      <c r="AL8077" t="str">
        <f t="shared" si="1253"/>
        <v/>
      </c>
    </row>
    <row r="8078" spans="1:39" x14ac:dyDescent="0.2">
      <c r="A8078" t="s">
        <v>19949</v>
      </c>
      <c r="B8078" t="s">
        <v>37</v>
      </c>
      <c r="C8078" t="s">
        <v>19950</v>
      </c>
      <c r="D8078" s="1">
        <v>38209</v>
      </c>
      <c r="E8078" s="1">
        <v>43951</v>
      </c>
      <c r="F8078" t="s">
        <v>19</v>
      </c>
      <c r="I8078">
        <v>100</v>
      </c>
      <c r="J8078">
        <v>0</v>
      </c>
      <c r="K8078">
        <v>0</v>
      </c>
      <c r="L8078">
        <v>2063</v>
      </c>
      <c r="M8078">
        <v>2063</v>
      </c>
      <c r="N8078" t="s">
        <v>20</v>
      </c>
      <c r="O8078" t="s">
        <v>19951</v>
      </c>
      <c r="P8078" t="s">
        <v>28</v>
      </c>
      <c r="Q8078" t="s">
        <v>34233</v>
      </c>
      <c r="R8078" t="s">
        <v>34233</v>
      </c>
      <c r="S8078" t="s">
        <v>32628</v>
      </c>
      <c r="T8078" t="s">
        <v>34356</v>
      </c>
      <c r="U8078" t="s">
        <v>32656</v>
      </c>
      <c r="V8078" t="s">
        <v>33400</v>
      </c>
      <c r="X8078">
        <v>2</v>
      </c>
      <c r="Y8078" t="s">
        <v>32654</v>
      </c>
      <c r="AA8078">
        <v>8.5</v>
      </c>
      <c r="AB8078">
        <v>15</v>
      </c>
      <c r="AC8078">
        <v>2</v>
      </c>
      <c r="AD8078" t="str">
        <f t="shared" si="1250"/>
        <v/>
      </c>
      <c r="AE8078" t="str">
        <f t="shared" si="1257"/>
        <v/>
      </c>
      <c r="AF8078" t="str">
        <f t="shared" si="1258"/>
        <v/>
      </c>
      <c r="AG8078">
        <f t="shared" si="1254"/>
        <v>2</v>
      </c>
      <c r="AH8078">
        <f t="shared" si="1255"/>
        <v>5.6</v>
      </c>
      <c r="AI8078">
        <v>0.14499999999999999</v>
      </c>
      <c r="AJ8078">
        <f t="shared" si="1252"/>
        <v>0.81199999999999994</v>
      </c>
      <c r="AK8078" t="str">
        <f t="shared" si="1256"/>
        <v/>
      </c>
      <c r="AL8078" t="str">
        <f t="shared" si="1253"/>
        <v/>
      </c>
    </row>
    <row r="8079" spans="1:39" x14ac:dyDescent="0.2">
      <c r="A8079" t="s">
        <v>19955</v>
      </c>
      <c r="B8079" t="s">
        <v>37</v>
      </c>
      <c r="C8079" t="s">
        <v>19956</v>
      </c>
      <c r="D8079" s="1">
        <v>38209</v>
      </c>
      <c r="E8079" s="1">
        <v>43951</v>
      </c>
      <c r="F8079" t="s">
        <v>19</v>
      </c>
      <c r="I8079">
        <v>100</v>
      </c>
      <c r="J8079">
        <v>0</v>
      </c>
      <c r="K8079">
        <v>0</v>
      </c>
      <c r="L8079">
        <v>1636</v>
      </c>
      <c r="M8079">
        <v>1636</v>
      </c>
      <c r="N8079" t="s">
        <v>20</v>
      </c>
      <c r="O8079" t="s">
        <v>19957</v>
      </c>
      <c r="P8079" t="s">
        <v>28</v>
      </c>
      <c r="Q8079" t="s">
        <v>34233</v>
      </c>
      <c r="R8079" t="s">
        <v>34233</v>
      </c>
      <c r="S8079" t="s">
        <v>32628</v>
      </c>
      <c r="T8079" t="s">
        <v>34648</v>
      </c>
      <c r="U8079" t="s">
        <v>32656</v>
      </c>
      <c r="V8079" t="s">
        <v>33400</v>
      </c>
      <c r="X8079">
        <v>2</v>
      </c>
      <c r="Y8079" t="s">
        <v>32654</v>
      </c>
      <c r="AA8079">
        <v>8.5</v>
      </c>
      <c r="AB8079">
        <v>15</v>
      </c>
      <c r="AC8079">
        <v>2</v>
      </c>
      <c r="AD8079" t="str">
        <f t="shared" si="1250"/>
        <v/>
      </c>
      <c r="AE8079" t="str">
        <f t="shared" si="1257"/>
        <v/>
      </c>
      <c r="AF8079" t="str">
        <f t="shared" si="1258"/>
        <v/>
      </c>
      <c r="AG8079">
        <f t="shared" ref="AG8079:AG8099" si="1259">IF((S8079&lt;&gt;"tühi")*(AC8079&lt;&gt;""),AC8079,"")</f>
        <v>2</v>
      </c>
      <c r="AH8079">
        <f t="shared" si="1255"/>
        <v>5.6</v>
      </c>
      <c r="AI8079">
        <v>0.14499999999999999</v>
      </c>
      <c r="AJ8079">
        <f t="shared" si="1252"/>
        <v>0.81199999999999994</v>
      </c>
      <c r="AK8079" t="str">
        <f t="shared" si="1256"/>
        <v/>
      </c>
      <c r="AL8079" t="str">
        <f t="shared" si="1253"/>
        <v/>
      </c>
    </row>
    <row r="8080" spans="1:39" x14ac:dyDescent="0.2">
      <c r="A8080" t="s">
        <v>633</v>
      </c>
      <c r="B8080" t="s">
        <v>37</v>
      </c>
      <c r="C8080" t="s">
        <v>634</v>
      </c>
      <c r="D8080" s="1">
        <v>34989</v>
      </c>
      <c r="E8080" s="1">
        <v>44221</v>
      </c>
      <c r="F8080" t="s">
        <v>39</v>
      </c>
      <c r="I8080">
        <v>100</v>
      </c>
      <c r="J8080">
        <v>0</v>
      </c>
      <c r="K8080">
        <v>0</v>
      </c>
      <c r="L8080">
        <v>1174</v>
      </c>
      <c r="M8080">
        <v>1174</v>
      </c>
      <c r="N8080" t="s">
        <v>20</v>
      </c>
      <c r="O8080" t="s">
        <v>635</v>
      </c>
      <c r="P8080" t="s">
        <v>28</v>
      </c>
      <c r="Q8080" t="s">
        <v>34233</v>
      </c>
      <c r="R8080" t="s">
        <v>34233</v>
      </c>
      <c r="S8080" t="s">
        <v>33942</v>
      </c>
      <c r="T8080" t="s">
        <v>34233</v>
      </c>
      <c r="V8080" t="s">
        <v>33385</v>
      </c>
      <c r="AD8080" t="str">
        <f t="shared" si="1250"/>
        <v/>
      </c>
      <c r="AE8080" t="str">
        <f t="shared" si="1257"/>
        <v/>
      </c>
      <c r="AF8080" t="str">
        <f t="shared" si="1258"/>
        <v/>
      </c>
      <c r="AG8080" t="str">
        <f t="shared" si="1259"/>
        <v/>
      </c>
      <c r="AH8080" t="str">
        <f t="shared" si="1255"/>
        <v/>
      </c>
      <c r="AI8080">
        <v>0.14499999999999999</v>
      </c>
      <c r="AJ8080" t="str">
        <f t="shared" si="1252"/>
        <v/>
      </c>
      <c r="AK8080" t="str">
        <f t="shared" si="1256"/>
        <v/>
      </c>
      <c r="AL8080" t="str">
        <f t="shared" si="1253"/>
        <v/>
      </c>
    </row>
    <row r="8081" spans="1:39" x14ac:dyDescent="0.2">
      <c r="A8081" t="s">
        <v>30501</v>
      </c>
      <c r="B8081" t="s">
        <v>37</v>
      </c>
      <c r="C8081" t="s">
        <v>30502</v>
      </c>
      <c r="D8081" s="1">
        <v>43878</v>
      </c>
      <c r="E8081" s="1">
        <v>43878</v>
      </c>
      <c r="F8081" t="s">
        <v>39</v>
      </c>
      <c r="I8081">
        <v>100</v>
      </c>
      <c r="J8081">
        <v>0</v>
      </c>
      <c r="K8081">
        <v>0</v>
      </c>
      <c r="L8081">
        <v>24400</v>
      </c>
      <c r="M8081">
        <v>24404</v>
      </c>
      <c r="N8081" t="s">
        <v>401</v>
      </c>
      <c r="O8081" t="s">
        <v>30503</v>
      </c>
      <c r="P8081" t="s">
        <v>28</v>
      </c>
      <c r="Q8081" t="s">
        <v>34233</v>
      </c>
      <c r="R8081" t="s">
        <v>34233</v>
      </c>
      <c r="S8081" t="s">
        <v>33942</v>
      </c>
      <c r="T8081" t="s">
        <v>34233</v>
      </c>
      <c r="AD8081" t="str">
        <f t="shared" ref="AD8081:AD8144" si="1260">IF((S8081="tühi")*(F8081&lt;&gt;"Elamumaa")*(G8081&lt;&gt;"Elamumaa")*(H8081&lt;&gt;"Elamumaa"),IF(Z8081=0,"",Z8081),"")</f>
        <v/>
      </c>
      <c r="AE8081" t="str">
        <f t="shared" si="1257"/>
        <v/>
      </c>
      <c r="AF8081" t="str">
        <f t="shared" si="1258"/>
        <v/>
      </c>
      <c r="AG8081" t="str">
        <f t="shared" si="1259"/>
        <v/>
      </c>
      <c r="AH8081" t="str">
        <f t="shared" si="1255"/>
        <v/>
      </c>
      <c r="AI8081">
        <v>0.14499999999999999</v>
      </c>
      <c r="AJ8081" t="str">
        <f t="shared" si="1252"/>
        <v/>
      </c>
      <c r="AK8081" t="str">
        <f t="shared" si="1256"/>
        <v/>
      </c>
      <c r="AL8081" t="str">
        <f t="shared" si="1253"/>
        <v/>
      </c>
    </row>
    <row r="8082" spans="1:39" x14ac:dyDescent="0.2">
      <c r="A8082" t="s">
        <v>17283</v>
      </c>
      <c r="B8082" t="s">
        <v>37</v>
      </c>
      <c r="C8082" t="s">
        <v>17284</v>
      </c>
      <c r="D8082" s="1">
        <v>37705</v>
      </c>
      <c r="E8082" s="1">
        <v>43456</v>
      </c>
      <c r="F8082" t="s">
        <v>26</v>
      </c>
      <c r="I8082">
        <v>100</v>
      </c>
      <c r="J8082">
        <v>0</v>
      </c>
      <c r="K8082">
        <v>0</v>
      </c>
      <c r="L8082">
        <v>2891</v>
      </c>
      <c r="M8082">
        <v>2891</v>
      </c>
      <c r="N8082" t="s">
        <v>20</v>
      </c>
      <c r="O8082" t="s">
        <v>17285</v>
      </c>
      <c r="P8082" t="s">
        <v>44</v>
      </c>
      <c r="Q8082" t="s">
        <v>34233</v>
      </c>
      <c r="R8082" t="s">
        <v>34233</v>
      </c>
      <c r="S8082" t="s">
        <v>34233</v>
      </c>
      <c r="T8082" t="s">
        <v>34233</v>
      </c>
      <c r="V8082" t="s">
        <v>33401</v>
      </c>
      <c r="AD8082" t="str">
        <f t="shared" si="1260"/>
        <v/>
      </c>
      <c r="AE8082" t="str">
        <f t="shared" si="1257"/>
        <v/>
      </c>
      <c r="AF8082" t="str">
        <f t="shared" si="1258"/>
        <v/>
      </c>
      <c r="AG8082" t="str">
        <f t="shared" si="1259"/>
        <v/>
      </c>
      <c r="AH8082" t="str">
        <f t="shared" si="1255"/>
        <v/>
      </c>
      <c r="AI8082">
        <v>0.14499999999999999</v>
      </c>
      <c r="AJ8082" t="str">
        <f t="shared" si="1252"/>
        <v/>
      </c>
      <c r="AK8082" t="str">
        <f t="shared" si="1256"/>
        <v/>
      </c>
      <c r="AL8082" t="str">
        <f t="shared" si="1253"/>
        <v/>
      </c>
    </row>
    <row r="8083" spans="1:39" x14ac:dyDescent="0.2">
      <c r="A8083" t="s">
        <v>17220</v>
      </c>
      <c r="B8083" t="s">
        <v>37</v>
      </c>
      <c r="C8083" t="s">
        <v>17221</v>
      </c>
      <c r="D8083" s="1">
        <v>37705</v>
      </c>
      <c r="E8083" s="1">
        <v>43456</v>
      </c>
      <c r="F8083" t="s">
        <v>19</v>
      </c>
      <c r="I8083">
        <v>100</v>
      </c>
      <c r="J8083">
        <v>0</v>
      </c>
      <c r="K8083">
        <v>0</v>
      </c>
      <c r="L8083">
        <v>1091</v>
      </c>
      <c r="M8083">
        <v>1091</v>
      </c>
      <c r="N8083" t="s">
        <v>20</v>
      </c>
      <c r="O8083" t="s">
        <v>17222</v>
      </c>
      <c r="P8083" t="s">
        <v>28</v>
      </c>
      <c r="Q8083" t="s">
        <v>34233</v>
      </c>
      <c r="R8083" t="s">
        <v>34233</v>
      </c>
      <c r="S8083" t="s">
        <v>32628</v>
      </c>
      <c r="T8083" t="s">
        <v>34357</v>
      </c>
      <c r="U8083" t="s">
        <v>32634</v>
      </c>
      <c r="V8083" t="s">
        <v>33401</v>
      </c>
      <c r="X8083">
        <v>2</v>
      </c>
      <c r="Y8083">
        <v>1</v>
      </c>
      <c r="AB8083">
        <v>17</v>
      </c>
      <c r="AC8083">
        <v>1</v>
      </c>
      <c r="AD8083" t="str">
        <f t="shared" si="1260"/>
        <v/>
      </c>
      <c r="AE8083" t="str">
        <f t="shared" si="1257"/>
        <v/>
      </c>
      <c r="AF8083" t="str">
        <f t="shared" si="1258"/>
        <v/>
      </c>
      <c r="AG8083">
        <f t="shared" si="1259"/>
        <v>1</v>
      </c>
      <c r="AH8083">
        <f t="shared" si="1255"/>
        <v>2.8</v>
      </c>
      <c r="AI8083">
        <v>0.14499999999999999</v>
      </c>
      <c r="AJ8083">
        <f t="shared" si="1252"/>
        <v>0.40599999999999997</v>
      </c>
      <c r="AK8083" t="str">
        <f t="shared" si="1256"/>
        <v/>
      </c>
      <c r="AL8083" t="str">
        <f t="shared" si="1253"/>
        <v/>
      </c>
    </row>
    <row r="8084" spans="1:39" x14ac:dyDescent="0.2">
      <c r="A8084" t="s">
        <v>17274</v>
      </c>
      <c r="B8084" t="s">
        <v>37</v>
      </c>
      <c r="C8084" t="s">
        <v>17275</v>
      </c>
      <c r="D8084" s="1">
        <v>37705</v>
      </c>
      <c r="E8084" s="1">
        <v>43456</v>
      </c>
      <c r="F8084" t="s">
        <v>19</v>
      </c>
      <c r="I8084">
        <v>100</v>
      </c>
      <c r="J8084">
        <v>0</v>
      </c>
      <c r="K8084">
        <v>0</v>
      </c>
      <c r="L8084">
        <v>1245</v>
      </c>
      <c r="M8084">
        <v>1245</v>
      </c>
      <c r="N8084" t="s">
        <v>20</v>
      </c>
      <c r="O8084" t="s">
        <v>17276</v>
      </c>
      <c r="P8084" t="s">
        <v>28</v>
      </c>
      <c r="Q8084" t="s">
        <v>34233</v>
      </c>
      <c r="R8084" t="s">
        <v>34233</v>
      </c>
      <c r="S8084" t="s">
        <v>32628</v>
      </c>
      <c r="T8084" t="s">
        <v>34357</v>
      </c>
      <c r="U8084" t="s">
        <v>32634</v>
      </c>
      <c r="V8084" t="s">
        <v>33401</v>
      </c>
      <c r="X8084">
        <v>2</v>
      </c>
      <c r="Y8084">
        <v>1</v>
      </c>
      <c r="AB8084">
        <v>17</v>
      </c>
      <c r="AC8084">
        <v>1</v>
      </c>
      <c r="AD8084" t="str">
        <f t="shared" si="1260"/>
        <v/>
      </c>
      <c r="AE8084" t="str">
        <f t="shared" si="1257"/>
        <v/>
      </c>
      <c r="AF8084" t="str">
        <f t="shared" si="1258"/>
        <v/>
      </c>
      <c r="AG8084">
        <f t="shared" si="1259"/>
        <v>1</v>
      </c>
      <c r="AH8084">
        <f t="shared" si="1255"/>
        <v>2.8</v>
      </c>
      <c r="AI8084">
        <v>0.14499999999999999</v>
      </c>
      <c r="AJ8084">
        <f t="shared" si="1252"/>
        <v>0.40599999999999997</v>
      </c>
      <c r="AK8084" t="str">
        <f t="shared" si="1256"/>
        <v/>
      </c>
      <c r="AL8084" t="str">
        <f t="shared" si="1253"/>
        <v/>
      </c>
    </row>
    <row r="8085" spans="1:39" x14ac:dyDescent="0.2">
      <c r="A8085" t="s">
        <v>17277</v>
      </c>
      <c r="B8085" t="s">
        <v>37</v>
      </c>
      <c r="C8085" t="s">
        <v>17278</v>
      </c>
      <c r="D8085" s="1">
        <v>37705</v>
      </c>
      <c r="E8085" s="1">
        <v>43456</v>
      </c>
      <c r="F8085" t="s">
        <v>19</v>
      </c>
      <c r="I8085">
        <v>100</v>
      </c>
      <c r="J8085">
        <v>0</v>
      </c>
      <c r="K8085">
        <v>0</v>
      </c>
      <c r="L8085">
        <v>1113</v>
      </c>
      <c r="M8085">
        <v>1113</v>
      </c>
      <c r="N8085" t="s">
        <v>20</v>
      </c>
      <c r="O8085" t="s">
        <v>17279</v>
      </c>
      <c r="P8085" t="s">
        <v>28</v>
      </c>
      <c r="Q8085" t="s">
        <v>34233</v>
      </c>
      <c r="R8085" t="s">
        <v>34233</v>
      </c>
      <c r="S8085" t="s">
        <v>32628</v>
      </c>
      <c r="T8085" t="s">
        <v>34357</v>
      </c>
      <c r="U8085" t="s">
        <v>32634</v>
      </c>
      <c r="V8085" t="s">
        <v>33401</v>
      </c>
      <c r="X8085">
        <v>2</v>
      </c>
      <c r="Y8085">
        <v>1</v>
      </c>
      <c r="AB8085">
        <v>17</v>
      </c>
      <c r="AC8085">
        <v>1</v>
      </c>
      <c r="AD8085" t="str">
        <f t="shared" si="1260"/>
        <v/>
      </c>
      <c r="AE8085" t="str">
        <f t="shared" si="1257"/>
        <v/>
      </c>
      <c r="AF8085" t="str">
        <f t="shared" si="1258"/>
        <v/>
      </c>
      <c r="AG8085">
        <f t="shared" si="1259"/>
        <v>1</v>
      </c>
      <c r="AH8085">
        <f t="shared" si="1255"/>
        <v>2.8</v>
      </c>
      <c r="AI8085">
        <v>0.14499999999999999</v>
      </c>
      <c r="AJ8085">
        <f t="shared" si="1252"/>
        <v>0.40599999999999997</v>
      </c>
      <c r="AK8085" t="str">
        <f t="shared" si="1256"/>
        <v/>
      </c>
      <c r="AL8085" t="str">
        <f t="shared" si="1253"/>
        <v/>
      </c>
    </row>
    <row r="8086" spans="1:39" x14ac:dyDescent="0.2">
      <c r="A8086" t="s">
        <v>17280</v>
      </c>
      <c r="B8086" t="s">
        <v>37</v>
      </c>
      <c r="C8086" t="s">
        <v>17281</v>
      </c>
      <c r="D8086" s="1">
        <v>37705</v>
      </c>
      <c r="E8086" s="1">
        <v>43456</v>
      </c>
      <c r="F8086" t="s">
        <v>19</v>
      </c>
      <c r="I8086">
        <v>100</v>
      </c>
      <c r="J8086">
        <v>0</v>
      </c>
      <c r="K8086">
        <v>0</v>
      </c>
      <c r="L8086">
        <v>1124</v>
      </c>
      <c r="M8086">
        <v>1124</v>
      </c>
      <c r="N8086" t="s">
        <v>20</v>
      </c>
      <c r="O8086" t="s">
        <v>17282</v>
      </c>
      <c r="P8086" t="s">
        <v>28</v>
      </c>
      <c r="Q8086" t="s">
        <v>34233</v>
      </c>
      <c r="R8086" t="s">
        <v>34233</v>
      </c>
      <c r="S8086" t="s">
        <v>32628</v>
      </c>
      <c r="T8086" t="s">
        <v>34357</v>
      </c>
      <c r="U8086" t="s">
        <v>32634</v>
      </c>
      <c r="V8086" t="s">
        <v>33401</v>
      </c>
      <c r="X8086">
        <v>2</v>
      </c>
      <c r="Y8086">
        <v>1</v>
      </c>
      <c r="AB8086">
        <v>17</v>
      </c>
      <c r="AC8086">
        <v>1</v>
      </c>
      <c r="AD8086" t="str">
        <f t="shared" si="1260"/>
        <v/>
      </c>
      <c r="AE8086" t="str">
        <f t="shared" si="1257"/>
        <v/>
      </c>
      <c r="AF8086" t="str">
        <f t="shared" si="1258"/>
        <v/>
      </c>
      <c r="AG8086">
        <f t="shared" si="1259"/>
        <v>1</v>
      </c>
      <c r="AH8086">
        <f t="shared" si="1255"/>
        <v>2.8</v>
      </c>
      <c r="AI8086">
        <v>0.14499999999999999</v>
      </c>
      <c r="AJ8086">
        <f t="shared" si="1252"/>
        <v>0.40599999999999997</v>
      </c>
      <c r="AK8086" t="str">
        <f t="shared" si="1256"/>
        <v/>
      </c>
      <c r="AL8086" t="str">
        <f t="shared" si="1253"/>
        <v/>
      </c>
    </row>
    <row r="8087" spans="1:39" x14ac:dyDescent="0.2">
      <c r="A8087" t="s">
        <v>18727</v>
      </c>
      <c r="B8087" t="s">
        <v>37</v>
      </c>
      <c r="C8087" t="s">
        <v>18728</v>
      </c>
      <c r="D8087" s="1">
        <v>38069</v>
      </c>
      <c r="E8087" s="1">
        <v>43770</v>
      </c>
      <c r="F8087" t="s">
        <v>19</v>
      </c>
      <c r="I8087">
        <v>100</v>
      </c>
      <c r="J8087">
        <v>0</v>
      </c>
      <c r="K8087">
        <v>0</v>
      </c>
      <c r="L8087">
        <v>1074</v>
      </c>
      <c r="M8087">
        <v>1074</v>
      </c>
      <c r="N8087" t="s">
        <v>20</v>
      </c>
      <c r="O8087" t="s">
        <v>18729</v>
      </c>
      <c r="P8087" t="s">
        <v>28</v>
      </c>
      <c r="Q8087" t="s">
        <v>34233</v>
      </c>
      <c r="R8087" t="s">
        <v>34233</v>
      </c>
      <c r="S8087" t="s">
        <v>32628</v>
      </c>
      <c r="T8087" t="s">
        <v>34357</v>
      </c>
      <c r="U8087" t="s">
        <v>32634</v>
      </c>
      <c r="V8087" t="s">
        <v>33399</v>
      </c>
      <c r="W8087">
        <v>268</v>
      </c>
      <c r="X8087">
        <v>2</v>
      </c>
      <c r="Y8087" t="s">
        <v>32654</v>
      </c>
      <c r="AA8087">
        <v>9</v>
      </c>
      <c r="AB8087">
        <v>25</v>
      </c>
      <c r="AC8087">
        <v>1</v>
      </c>
      <c r="AD8087" t="str">
        <f t="shared" si="1260"/>
        <v/>
      </c>
      <c r="AE8087" t="str">
        <f t="shared" si="1257"/>
        <v/>
      </c>
      <c r="AF8087" t="str">
        <f t="shared" si="1258"/>
        <v/>
      </c>
      <c r="AG8087">
        <f t="shared" si="1259"/>
        <v>1</v>
      </c>
      <c r="AH8087">
        <f t="shared" si="1255"/>
        <v>2.8</v>
      </c>
      <c r="AI8087">
        <v>0.14499999999999999</v>
      </c>
      <c r="AJ8087">
        <f t="shared" si="1252"/>
        <v>0.40599999999999997</v>
      </c>
      <c r="AK8087" t="str">
        <f t="shared" si="1256"/>
        <v/>
      </c>
      <c r="AL8087" t="str">
        <f t="shared" si="1253"/>
        <v/>
      </c>
    </row>
    <row r="8088" spans="1:39" x14ac:dyDescent="0.2">
      <c r="A8088" t="s">
        <v>17223</v>
      </c>
      <c r="B8088" t="s">
        <v>37</v>
      </c>
      <c r="C8088" t="s">
        <v>17224</v>
      </c>
      <c r="D8088" s="1">
        <v>37705</v>
      </c>
      <c r="E8088" s="1">
        <v>43456</v>
      </c>
      <c r="F8088" t="s">
        <v>19</v>
      </c>
      <c r="I8088">
        <v>100</v>
      </c>
      <c r="J8088">
        <v>0</v>
      </c>
      <c r="K8088">
        <v>0</v>
      </c>
      <c r="L8088">
        <v>1106</v>
      </c>
      <c r="M8088">
        <v>1106</v>
      </c>
      <c r="N8088" t="s">
        <v>20</v>
      </c>
      <c r="O8088" t="s">
        <v>17225</v>
      </c>
      <c r="P8088" t="s">
        <v>28</v>
      </c>
      <c r="Q8088" t="s">
        <v>34233</v>
      </c>
      <c r="R8088" t="s">
        <v>34233</v>
      </c>
      <c r="S8088" t="s">
        <v>32628</v>
      </c>
      <c r="T8088" t="s">
        <v>34354</v>
      </c>
      <c r="U8088" t="s">
        <v>32634</v>
      </c>
      <c r="V8088" t="s">
        <v>33401</v>
      </c>
      <c r="X8088">
        <v>2</v>
      </c>
      <c r="Y8088">
        <v>1</v>
      </c>
      <c r="AB8088">
        <v>17</v>
      </c>
      <c r="AC8088">
        <v>1</v>
      </c>
      <c r="AD8088" t="str">
        <f t="shared" si="1260"/>
        <v/>
      </c>
      <c r="AE8088" t="str">
        <f t="shared" si="1257"/>
        <v/>
      </c>
      <c r="AF8088" t="str">
        <f t="shared" si="1258"/>
        <v/>
      </c>
      <c r="AG8088">
        <f t="shared" si="1259"/>
        <v>1</v>
      </c>
      <c r="AH8088">
        <f t="shared" si="1255"/>
        <v>2.8</v>
      </c>
      <c r="AI8088">
        <v>0.14499999999999999</v>
      </c>
      <c r="AJ8088">
        <f t="shared" si="1252"/>
        <v>0.40599999999999997</v>
      </c>
      <c r="AK8088" t="str">
        <f t="shared" si="1256"/>
        <v/>
      </c>
      <c r="AL8088" t="str">
        <f t="shared" si="1253"/>
        <v/>
      </c>
    </row>
    <row r="8089" spans="1:39" x14ac:dyDescent="0.2">
      <c r="A8089" t="s">
        <v>17226</v>
      </c>
      <c r="B8089" t="s">
        <v>37</v>
      </c>
      <c r="C8089" t="s">
        <v>17227</v>
      </c>
      <c r="D8089" s="1">
        <v>37705</v>
      </c>
      <c r="E8089" s="1">
        <v>43456</v>
      </c>
      <c r="F8089" t="s">
        <v>19</v>
      </c>
      <c r="I8089">
        <v>100</v>
      </c>
      <c r="J8089">
        <v>0</v>
      </c>
      <c r="K8089">
        <v>0</v>
      </c>
      <c r="L8089">
        <v>1128</v>
      </c>
      <c r="M8089">
        <v>1128</v>
      </c>
      <c r="N8089" t="s">
        <v>20</v>
      </c>
      <c r="O8089" t="s">
        <v>17228</v>
      </c>
      <c r="P8089" t="s">
        <v>28</v>
      </c>
      <c r="Q8089" t="s">
        <v>34233</v>
      </c>
      <c r="R8089" t="s">
        <v>34233</v>
      </c>
      <c r="S8089" t="s">
        <v>33797</v>
      </c>
      <c r="T8089" t="s">
        <v>34349</v>
      </c>
      <c r="U8089" t="s">
        <v>32634</v>
      </c>
      <c r="V8089" t="s">
        <v>33401</v>
      </c>
      <c r="X8089">
        <v>2</v>
      </c>
      <c r="Y8089">
        <v>1</v>
      </c>
      <c r="AB8089">
        <v>17</v>
      </c>
      <c r="AC8089">
        <v>1</v>
      </c>
      <c r="AD8089" t="str">
        <f t="shared" si="1260"/>
        <v/>
      </c>
      <c r="AE8089" t="str">
        <f t="shared" si="1257"/>
        <v/>
      </c>
      <c r="AF8089" t="str">
        <f t="shared" si="1258"/>
        <v/>
      </c>
      <c r="AG8089">
        <f t="shared" si="1259"/>
        <v>1</v>
      </c>
      <c r="AH8089">
        <f t="shared" si="1255"/>
        <v>2.8</v>
      </c>
      <c r="AI8089">
        <v>0.14499999999999999</v>
      </c>
      <c r="AJ8089">
        <f t="shared" si="1252"/>
        <v>0.40599999999999997</v>
      </c>
      <c r="AK8089" t="str">
        <f t="shared" si="1256"/>
        <v/>
      </c>
      <c r="AL8089" t="str">
        <f t="shared" si="1253"/>
        <v/>
      </c>
    </row>
    <row r="8090" spans="1:39" x14ac:dyDescent="0.2">
      <c r="A8090" t="s">
        <v>17229</v>
      </c>
      <c r="B8090" t="s">
        <v>37</v>
      </c>
      <c r="C8090" t="s">
        <v>17230</v>
      </c>
      <c r="D8090" s="1">
        <v>37705</v>
      </c>
      <c r="E8090" s="1">
        <v>43456</v>
      </c>
      <c r="F8090" t="s">
        <v>19</v>
      </c>
      <c r="I8090">
        <v>100</v>
      </c>
      <c r="J8090">
        <v>0</v>
      </c>
      <c r="K8090">
        <v>0</v>
      </c>
      <c r="L8090">
        <v>1142</v>
      </c>
      <c r="M8090">
        <v>1142</v>
      </c>
      <c r="N8090" t="s">
        <v>20</v>
      </c>
      <c r="O8090" t="s">
        <v>17231</v>
      </c>
      <c r="P8090" t="s">
        <v>28</v>
      </c>
      <c r="Q8090" t="s">
        <v>34233</v>
      </c>
      <c r="R8090" t="s">
        <v>34233</v>
      </c>
      <c r="S8090" t="s">
        <v>32628</v>
      </c>
      <c r="T8090" t="s">
        <v>34357</v>
      </c>
      <c r="U8090" t="s">
        <v>32634</v>
      </c>
      <c r="V8090" t="s">
        <v>33401</v>
      </c>
      <c r="X8090">
        <v>2</v>
      </c>
      <c r="Y8090">
        <v>1</v>
      </c>
      <c r="AB8090">
        <v>17</v>
      </c>
      <c r="AC8090">
        <v>1</v>
      </c>
      <c r="AD8090" t="str">
        <f t="shared" si="1260"/>
        <v/>
      </c>
      <c r="AE8090" t="str">
        <f t="shared" si="1257"/>
        <v/>
      </c>
      <c r="AF8090" t="str">
        <f t="shared" si="1258"/>
        <v/>
      </c>
      <c r="AG8090">
        <f t="shared" si="1259"/>
        <v>1</v>
      </c>
      <c r="AH8090">
        <f t="shared" si="1255"/>
        <v>2.8</v>
      </c>
      <c r="AI8090">
        <v>0.14499999999999999</v>
      </c>
      <c r="AJ8090">
        <f t="shared" si="1252"/>
        <v>0.40599999999999997</v>
      </c>
      <c r="AK8090" t="str">
        <f t="shared" si="1256"/>
        <v/>
      </c>
      <c r="AL8090" t="str">
        <f t="shared" si="1253"/>
        <v/>
      </c>
    </row>
    <row r="8091" spans="1:39" x14ac:dyDescent="0.2">
      <c r="A8091" t="s">
        <v>17232</v>
      </c>
      <c r="B8091" t="s">
        <v>37</v>
      </c>
      <c r="C8091" t="s">
        <v>17233</v>
      </c>
      <c r="D8091" s="1">
        <v>37705</v>
      </c>
      <c r="E8091" s="1">
        <v>43456</v>
      </c>
      <c r="F8091" t="s">
        <v>19</v>
      </c>
      <c r="I8091">
        <v>100</v>
      </c>
      <c r="J8091">
        <v>0</v>
      </c>
      <c r="K8091">
        <v>0</v>
      </c>
      <c r="L8091">
        <v>1096</v>
      </c>
      <c r="M8091">
        <v>1096</v>
      </c>
      <c r="N8091" t="s">
        <v>20</v>
      </c>
      <c r="O8091" t="s">
        <v>17234</v>
      </c>
      <c r="P8091" t="s">
        <v>28</v>
      </c>
      <c r="Q8091" t="s">
        <v>34233</v>
      </c>
      <c r="R8091" t="s">
        <v>34233</v>
      </c>
      <c r="S8091" t="s">
        <v>33797</v>
      </c>
      <c r="T8091" t="s">
        <v>34357</v>
      </c>
      <c r="U8091" t="s">
        <v>32634</v>
      </c>
      <c r="V8091" t="s">
        <v>33401</v>
      </c>
      <c r="X8091">
        <v>2</v>
      </c>
      <c r="Y8091">
        <v>1</v>
      </c>
      <c r="AB8091">
        <v>17</v>
      </c>
      <c r="AC8091">
        <v>1</v>
      </c>
      <c r="AD8091" t="str">
        <f t="shared" si="1260"/>
        <v/>
      </c>
      <c r="AE8091" t="str">
        <f t="shared" si="1257"/>
        <v/>
      </c>
      <c r="AF8091" t="str">
        <f t="shared" si="1258"/>
        <v/>
      </c>
      <c r="AG8091">
        <f t="shared" si="1259"/>
        <v>1</v>
      </c>
      <c r="AH8091">
        <f t="shared" si="1255"/>
        <v>2.8</v>
      </c>
      <c r="AI8091">
        <v>0.14499999999999999</v>
      </c>
      <c r="AJ8091">
        <f t="shared" si="1252"/>
        <v>0.40599999999999997</v>
      </c>
      <c r="AK8091" t="str">
        <f t="shared" si="1256"/>
        <v/>
      </c>
      <c r="AL8091" t="str">
        <f t="shared" si="1253"/>
        <v/>
      </c>
    </row>
    <row r="8092" spans="1:39" s="18" customFormat="1" x14ac:dyDescent="0.2">
      <c r="A8092" s="18" t="s">
        <v>17235</v>
      </c>
      <c r="B8092" s="18" t="s">
        <v>37</v>
      </c>
      <c r="C8092" s="18" t="s">
        <v>17236</v>
      </c>
      <c r="D8092" s="19">
        <v>37705</v>
      </c>
      <c r="E8092" s="19">
        <v>43456</v>
      </c>
      <c r="F8092" s="18" t="s">
        <v>19</v>
      </c>
      <c r="I8092" s="18">
        <v>100</v>
      </c>
      <c r="J8092" s="18">
        <v>0</v>
      </c>
      <c r="K8092" s="18">
        <v>0</v>
      </c>
      <c r="L8092" s="18">
        <v>1161</v>
      </c>
      <c r="M8092" s="18">
        <v>1161</v>
      </c>
      <c r="N8092" s="18" t="s">
        <v>20</v>
      </c>
      <c r="O8092" s="18" t="s">
        <v>17237</v>
      </c>
      <c r="P8092" s="18" t="s">
        <v>28</v>
      </c>
      <c r="Q8092" s="18" t="s">
        <v>34234</v>
      </c>
      <c r="R8092" s="18" t="s">
        <v>33762</v>
      </c>
      <c r="S8092" s="18" t="s">
        <v>33942</v>
      </c>
      <c r="T8092" s="18" t="s">
        <v>34354</v>
      </c>
      <c r="U8092" s="18" t="s">
        <v>32634</v>
      </c>
      <c r="V8092" s="18" t="s">
        <v>33401</v>
      </c>
      <c r="X8092" s="18">
        <v>2</v>
      </c>
      <c r="Y8092" s="18">
        <v>1</v>
      </c>
      <c r="AB8092" s="18">
        <v>17</v>
      </c>
      <c r="AC8092" s="18">
        <v>1</v>
      </c>
      <c r="AD8092" s="18" t="str">
        <f t="shared" si="1260"/>
        <v/>
      </c>
      <c r="AE8092" s="18">
        <f t="shared" si="1257"/>
        <v>1</v>
      </c>
      <c r="AF8092" s="18" t="str">
        <f t="shared" si="1258"/>
        <v/>
      </c>
      <c r="AG8092" s="18" t="str">
        <f t="shared" si="1259"/>
        <v/>
      </c>
      <c r="AH8092" s="18" t="str">
        <f t="shared" si="1255"/>
        <v/>
      </c>
      <c r="AI8092" s="18">
        <v>0.14499999999999999</v>
      </c>
      <c r="AJ8092" s="18" t="str">
        <f t="shared" si="1252"/>
        <v/>
      </c>
      <c r="AK8092" s="18">
        <f t="shared" si="1256"/>
        <v>2.8</v>
      </c>
      <c r="AL8092" s="18">
        <f t="shared" si="1253"/>
        <v>0.40599999999999997</v>
      </c>
      <c r="AM8092" s="18" t="s">
        <v>34814</v>
      </c>
    </row>
    <row r="8093" spans="1:39" x14ac:dyDescent="0.2">
      <c r="A8093" t="s">
        <v>17238</v>
      </c>
      <c r="B8093" t="s">
        <v>37</v>
      </c>
      <c r="C8093" t="s">
        <v>17239</v>
      </c>
      <c r="D8093" s="1">
        <v>37705</v>
      </c>
      <c r="E8093" s="1">
        <v>43456</v>
      </c>
      <c r="F8093" t="s">
        <v>19</v>
      </c>
      <c r="I8093">
        <v>100</v>
      </c>
      <c r="J8093">
        <v>0</v>
      </c>
      <c r="K8093">
        <v>0</v>
      </c>
      <c r="L8093">
        <v>1119</v>
      </c>
      <c r="M8093">
        <v>1119</v>
      </c>
      <c r="N8093" t="s">
        <v>20</v>
      </c>
      <c r="O8093" t="s">
        <v>17240</v>
      </c>
      <c r="P8093" t="s">
        <v>28</v>
      </c>
      <c r="Q8093" t="s">
        <v>34233</v>
      </c>
      <c r="R8093" t="s">
        <v>34233</v>
      </c>
      <c r="S8093" t="s">
        <v>32628</v>
      </c>
      <c r="T8093" t="s">
        <v>34354</v>
      </c>
      <c r="U8093" t="s">
        <v>32634</v>
      </c>
      <c r="V8093" t="s">
        <v>33401</v>
      </c>
      <c r="X8093">
        <v>2</v>
      </c>
      <c r="Y8093">
        <v>1</v>
      </c>
      <c r="AB8093">
        <v>17</v>
      </c>
      <c r="AC8093">
        <v>1</v>
      </c>
      <c r="AD8093" t="str">
        <f t="shared" si="1260"/>
        <v/>
      </c>
      <c r="AE8093" t="str">
        <f t="shared" si="1257"/>
        <v/>
      </c>
      <c r="AF8093" t="str">
        <f t="shared" si="1258"/>
        <v/>
      </c>
      <c r="AG8093">
        <f t="shared" si="1259"/>
        <v>1</v>
      </c>
      <c r="AH8093">
        <f t="shared" si="1255"/>
        <v>2.8</v>
      </c>
      <c r="AI8093">
        <v>0.14499999999999999</v>
      </c>
      <c r="AJ8093">
        <f t="shared" si="1252"/>
        <v>0.40599999999999997</v>
      </c>
      <c r="AK8093" t="str">
        <f t="shared" si="1256"/>
        <v/>
      </c>
      <c r="AL8093" t="str">
        <f t="shared" si="1253"/>
        <v/>
      </c>
    </row>
    <row r="8094" spans="1:39" x14ac:dyDescent="0.2">
      <c r="A8094" t="s">
        <v>17241</v>
      </c>
      <c r="B8094" t="s">
        <v>37</v>
      </c>
      <c r="C8094" t="s">
        <v>17242</v>
      </c>
      <c r="D8094" s="1">
        <v>37705</v>
      </c>
      <c r="E8094" s="1">
        <v>44546</v>
      </c>
      <c r="F8094" t="s">
        <v>19</v>
      </c>
      <c r="I8094">
        <v>100</v>
      </c>
      <c r="J8094">
        <v>0</v>
      </c>
      <c r="K8094">
        <v>0</v>
      </c>
      <c r="L8094">
        <v>1268</v>
      </c>
      <c r="M8094">
        <v>1268</v>
      </c>
      <c r="N8094" t="s">
        <v>20</v>
      </c>
      <c r="O8094" t="s">
        <v>17243</v>
      </c>
      <c r="P8094" t="s">
        <v>28</v>
      </c>
      <c r="Q8094" t="s">
        <v>34233</v>
      </c>
      <c r="R8094" t="s">
        <v>34233</v>
      </c>
      <c r="S8094" t="s">
        <v>32628</v>
      </c>
      <c r="T8094" t="s">
        <v>32634</v>
      </c>
      <c r="U8094" t="s">
        <v>32634</v>
      </c>
      <c r="V8094" t="s">
        <v>33401</v>
      </c>
      <c r="X8094">
        <v>2</v>
      </c>
      <c r="Y8094">
        <v>1</v>
      </c>
      <c r="AB8094">
        <v>17</v>
      </c>
      <c r="AC8094">
        <v>1</v>
      </c>
      <c r="AD8094" t="str">
        <f t="shared" si="1260"/>
        <v/>
      </c>
      <c r="AE8094" t="str">
        <f t="shared" si="1257"/>
        <v/>
      </c>
      <c r="AF8094" t="str">
        <f t="shared" si="1258"/>
        <v/>
      </c>
      <c r="AG8094">
        <f t="shared" si="1259"/>
        <v>1</v>
      </c>
      <c r="AH8094">
        <f t="shared" si="1255"/>
        <v>2.8</v>
      </c>
      <c r="AI8094">
        <v>0.14499999999999999</v>
      </c>
      <c r="AJ8094">
        <f t="shared" si="1252"/>
        <v>0.40599999999999997</v>
      </c>
      <c r="AK8094" t="str">
        <f t="shared" si="1256"/>
        <v/>
      </c>
      <c r="AL8094" t="str">
        <f t="shared" si="1253"/>
        <v/>
      </c>
    </row>
    <row r="8095" spans="1:39" x14ac:dyDescent="0.2">
      <c r="A8095" t="s">
        <v>17271</v>
      </c>
      <c r="B8095" t="s">
        <v>37</v>
      </c>
      <c r="C8095" t="s">
        <v>17272</v>
      </c>
      <c r="D8095" s="1">
        <v>37705</v>
      </c>
      <c r="E8095" s="1">
        <v>43456</v>
      </c>
      <c r="F8095" t="s">
        <v>19</v>
      </c>
      <c r="I8095">
        <v>100</v>
      </c>
      <c r="J8095">
        <v>0</v>
      </c>
      <c r="K8095">
        <v>0</v>
      </c>
      <c r="L8095">
        <v>1108</v>
      </c>
      <c r="M8095">
        <v>1108</v>
      </c>
      <c r="N8095" t="s">
        <v>20</v>
      </c>
      <c r="O8095" t="s">
        <v>17273</v>
      </c>
      <c r="P8095" t="s">
        <v>28</v>
      </c>
      <c r="Q8095" t="s">
        <v>34233</v>
      </c>
      <c r="R8095" t="s">
        <v>34233</v>
      </c>
      <c r="S8095" t="s">
        <v>32628</v>
      </c>
      <c r="T8095" t="s">
        <v>34357</v>
      </c>
      <c r="U8095" t="s">
        <v>32634</v>
      </c>
      <c r="V8095" t="s">
        <v>33401</v>
      </c>
      <c r="X8095">
        <v>2</v>
      </c>
      <c r="Y8095">
        <v>1</v>
      </c>
      <c r="AB8095">
        <v>17</v>
      </c>
      <c r="AC8095">
        <v>1</v>
      </c>
      <c r="AD8095" t="str">
        <f t="shared" si="1260"/>
        <v/>
      </c>
      <c r="AE8095" t="str">
        <f t="shared" si="1257"/>
        <v/>
      </c>
      <c r="AF8095" t="str">
        <f t="shared" si="1258"/>
        <v/>
      </c>
      <c r="AG8095">
        <f t="shared" si="1259"/>
        <v>1</v>
      </c>
      <c r="AH8095">
        <f t="shared" si="1255"/>
        <v>2.8</v>
      </c>
      <c r="AI8095">
        <v>0.14499999999999999</v>
      </c>
      <c r="AJ8095">
        <f t="shared" si="1252"/>
        <v>0.40599999999999997</v>
      </c>
      <c r="AK8095" t="str">
        <f t="shared" si="1256"/>
        <v/>
      </c>
      <c r="AL8095" t="str">
        <f t="shared" si="1253"/>
        <v/>
      </c>
    </row>
    <row r="8096" spans="1:39" x14ac:dyDescent="0.2">
      <c r="A8096" t="s">
        <v>27210</v>
      </c>
      <c r="B8096" t="s">
        <v>37</v>
      </c>
      <c r="C8096" t="s">
        <v>27211</v>
      </c>
      <c r="D8096" s="1">
        <v>41851</v>
      </c>
      <c r="E8096" s="1">
        <v>44546</v>
      </c>
      <c r="F8096" t="s">
        <v>26</v>
      </c>
      <c r="I8096">
        <v>100</v>
      </c>
      <c r="J8096">
        <v>0</v>
      </c>
      <c r="K8096">
        <v>0</v>
      </c>
      <c r="L8096">
        <v>721</v>
      </c>
      <c r="M8096">
        <v>721</v>
      </c>
      <c r="N8096" t="s">
        <v>20</v>
      </c>
      <c r="O8096" t="s">
        <v>27212</v>
      </c>
      <c r="P8096" t="s">
        <v>44</v>
      </c>
      <c r="Q8096" t="s">
        <v>34233</v>
      </c>
      <c r="R8096" t="s">
        <v>34233</v>
      </c>
      <c r="S8096" t="s">
        <v>34233</v>
      </c>
      <c r="T8096" t="s">
        <v>34233</v>
      </c>
      <c r="V8096" t="s">
        <v>33402</v>
      </c>
      <c r="AD8096" t="str">
        <f t="shared" si="1260"/>
        <v/>
      </c>
      <c r="AE8096" t="str">
        <f t="shared" si="1257"/>
        <v/>
      </c>
      <c r="AF8096" t="str">
        <f t="shared" si="1258"/>
        <v/>
      </c>
      <c r="AG8096" t="str">
        <f t="shared" si="1259"/>
        <v/>
      </c>
      <c r="AH8096" t="str">
        <f t="shared" si="1255"/>
        <v/>
      </c>
      <c r="AI8096">
        <v>0.14499999999999999</v>
      </c>
      <c r="AJ8096" t="str">
        <f t="shared" si="1252"/>
        <v/>
      </c>
      <c r="AK8096" t="str">
        <f t="shared" si="1256"/>
        <v/>
      </c>
      <c r="AL8096" t="str">
        <f t="shared" si="1253"/>
        <v/>
      </c>
    </row>
    <row r="8097" spans="1:38" x14ac:dyDescent="0.2">
      <c r="A8097" t="s">
        <v>27207</v>
      </c>
      <c r="B8097" t="s">
        <v>37</v>
      </c>
      <c r="C8097" t="s">
        <v>27208</v>
      </c>
      <c r="D8097" s="1">
        <v>41851</v>
      </c>
      <c r="E8097" s="1">
        <v>44546</v>
      </c>
      <c r="F8097" t="s">
        <v>19</v>
      </c>
      <c r="I8097">
        <v>100</v>
      </c>
      <c r="J8097">
        <v>0</v>
      </c>
      <c r="K8097">
        <v>0</v>
      </c>
      <c r="L8097">
        <v>2503</v>
      </c>
      <c r="M8097">
        <v>2503</v>
      </c>
      <c r="N8097" t="s">
        <v>20</v>
      </c>
      <c r="O8097" t="s">
        <v>27209</v>
      </c>
      <c r="P8097" t="s">
        <v>28</v>
      </c>
      <c r="Q8097" t="s">
        <v>34233</v>
      </c>
      <c r="R8097" t="s">
        <v>34233</v>
      </c>
      <c r="S8097" t="s">
        <v>32628</v>
      </c>
      <c r="T8097" t="s">
        <v>34357</v>
      </c>
      <c r="U8097" t="s">
        <v>32634</v>
      </c>
      <c r="V8097" t="s">
        <v>33402</v>
      </c>
      <c r="W8097">
        <v>280</v>
      </c>
      <c r="X8097">
        <v>2</v>
      </c>
      <c r="Y8097" t="s">
        <v>32661</v>
      </c>
      <c r="Z8097">
        <v>400</v>
      </c>
      <c r="AA8097">
        <v>8.5</v>
      </c>
      <c r="AC8097">
        <v>1</v>
      </c>
      <c r="AD8097" t="str">
        <f t="shared" si="1260"/>
        <v/>
      </c>
      <c r="AE8097" t="str">
        <f t="shared" si="1257"/>
        <v/>
      </c>
      <c r="AF8097" t="str">
        <f t="shared" si="1258"/>
        <v/>
      </c>
      <c r="AG8097">
        <f t="shared" si="1259"/>
        <v>1</v>
      </c>
      <c r="AH8097">
        <f t="shared" si="1255"/>
        <v>2.8</v>
      </c>
      <c r="AI8097">
        <v>0.14499999999999999</v>
      </c>
      <c r="AJ8097">
        <f t="shared" si="1252"/>
        <v>0.40599999999999997</v>
      </c>
      <c r="AK8097" t="str">
        <f t="shared" si="1256"/>
        <v/>
      </c>
      <c r="AL8097" t="str">
        <f t="shared" si="1253"/>
        <v/>
      </c>
    </row>
    <row r="8098" spans="1:38" x14ac:dyDescent="0.2">
      <c r="A8098" t="s">
        <v>27202</v>
      </c>
      <c r="B8098" t="s">
        <v>37</v>
      </c>
      <c r="C8098" t="s">
        <v>27203</v>
      </c>
      <c r="D8098" s="1">
        <v>41851</v>
      </c>
      <c r="E8098" s="1">
        <v>44546</v>
      </c>
      <c r="F8098" t="s">
        <v>19</v>
      </c>
      <c r="I8098">
        <v>100</v>
      </c>
      <c r="J8098">
        <v>0</v>
      </c>
      <c r="K8098">
        <v>0</v>
      </c>
      <c r="L8098">
        <v>4594</v>
      </c>
      <c r="M8098">
        <v>4594</v>
      </c>
      <c r="N8098" t="s">
        <v>20</v>
      </c>
      <c r="O8098" t="s">
        <v>27204</v>
      </c>
      <c r="P8098" t="s">
        <v>28</v>
      </c>
      <c r="Q8098" t="s">
        <v>34234</v>
      </c>
      <c r="R8098" t="s">
        <v>33784</v>
      </c>
      <c r="S8098" t="s">
        <v>33797</v>
      </c>
      <c r="T8098" t="s">
        <v>34349</v>
      </c>
      <c r="U8098" t="s">
        <v>32634</v>
      </c>
      <c r="V8098" t="s">
        <v>33402</v>
      </c>
      <c r="W8098">
        <v>400</v>
      </c>
      <c r="X8098">
        <v>2</v>
      </c>
      <c r="Y8098" t="s">
        <v>32661</v>
      </c>
      <c r="Z8098">
        <v>550</v>
      </c>
      <c r="AA8098">
        <v>8.5</v>
      </c>
      <c r="AC8098">
        <v>1</v>
      </c>
      <c r="AD8098" t="str">
        <f t="shared" si="1260"/>
        <v/>
      </c>
      <c r="AE8098" t="str">
        <f t="shared" si="1257"/>
        <v/>
      </c>
      <c r="AF8098" t="str">
        <f t="shared" si="1258"/>
        <v/>
      </c>
      <c r="AG8098">
        <f t="shared" si="1259"/>
        <v>1</v>
      </c>
      <c r="AH8098">
        <f t="shared" si="1255"/>
        <v>2.8</v>
      </c>
      <c r="AI8098">
        <v>0.14499999999999999</v>
      </c>
      <c r="AJ8098">
        <f t="shared" si="1252"/>
        <v>0.40599999999999997</v>
      </c>
      <c r="AK8098" t="str">
        <f t="shared" si="1256"/>
        <v/>
      </c>
      <c r="AL8098" t="str">
        <f t="shared" si="1253"/>
        <v/>
      </c>
    </row>
    <row r="8099" spans="1:38" x14ac:dyDescent="0.2">
      <c r="A8099" t="s">
        <v>27205</v>
      </c>
      <c r="B8099" t="s">
        <v>37</v>
      </c>
      <c r="C8099" t="s">
        <v>27206</v>
      </c>
      <c r="D8099" s="1">
        <v>41851</v>
      </c>
      <c r="E8099" s="1">
        <v>44546</v>
      </c>
      <c r="F8099" t="s">
        <v>889</v>
      </c>
      <c r="I8099">
        <v>100</v>
      </c>
      <c r="J8099">
        <v>0</v>
      </c>
      <c r="K8099">
        <v>0</v>
      </c>
      <c r="L8099">
        <v>667</v>
      </c>
      <c r="M8099">
        <v>667</v>
      </c>
      <c r="N8099" t="s">
        <v>20</v>
      </c>
      <c r="O8099" t="s">
        <v>27204</v>
      </c>
      <c r="P8099" t="s">
        <v>28</v>
      </c>
      <c r="Q8099" t="s">
        <v>34233</v>
      </c>
      <c r="R8099" t="s">
        <v>34233</v>
      </c>
      <c r="S8099" t="s">
        <v>33942</v>
      </c>
      <c r="T8099" t="s">
        <v>34233</v>
      </c>
      <c r="V8099" t="s">
        <v>33402</v>
      </c>
      <c r="AD8099" t="str">
        <f t="shared" si="1260"/>
        <v/>
      </c>
      <c r="AE8099" t="str">
        <f t="shared" si="1257"/>
        <v/>
      </c>
      <c r="AF8099" t="str">
        <f t="shared" si="1258"/>
        <v/>
      </c>
      <c r="AG8099" t="str">
        <f t="shared" si="1259"/>
        <v/>
      </c>
      <c r="AH8099" t="str">
        <f t="shared" si="1255"/>
        <v/>
      </c>
      <c r="AI8099">
        <v>0.14499999999999999</v>
      </c>
      <c r="AJ8099" t="str">
        <f t="shared" si="1252"/>
        <v/>
      </c>
      <c r="AK8099" t="str">
        <f t="shared" si="1256"/>
        <v/>
      </c>
      <c r="AL8099" t="str">
        <f t="shared" si="1253"/>
        <v/>
      </c>
    </row>
    <row r="8100" spans="1:38" x14ac:dyDescent="0.2">
      <c r="A8100" t="s">
        <v>2058</v>
      </c>
      <c r="B8100" t="s">
        <v>37</v>
      </c>
      <c r="C8100" t="s">
        <v>2059</v>
      </c>
      <c r="D8100" s="1">
        <v>35696</v>
      </c>
      <c r="E8100" s="1">
        <v>43456</v>
      </c>
      <c r="F8100" t="s">
        <v>19</v>
      </c>
      <c r="I8100">
        <v>100</v>
      </c>
      <c r="J8100">
        <v>0</v>
      </c>
      <c r="K8100">
        <v>0</v>
      </c>
      <c r="L8100">
        <v>2516</v>
      </c>
      <c r="M8100">
        <v>2516</v>
      </c>
      <c r="N8100" t="s">
        <v>20</v>
      </c>
      <c r="O8100" t="s">
        <v>2060</v>
      </c>
      <c r="P8100" t="s">
        <v>28</v>
      </c>
      <c r="Q8100" t="s">
        <v>34233</v>
      </c>
      <c r="R8100" t="s">
        <v>34233</v>
      </c>
      <c r="S8100" t="s">
        <v>33800</v>
      </c>
      <c r="T8100" t="s">
        <v>34349</v>
      </c>
      <c r="AD8100" t="str">
        <f t="shared" si="1260"/>
        <v/>
      </c>
      <c r="AE8100" t="str">
        <f t="shared" si="1257"/>
        <v/>
      </c>
      <c r="AF8100" t="str">
        <f t="shared" si="1258"/>
        <v/>
      </c>
      <c r="AG8100" s="17">
        <v>1</v>
      </c>
      <c r="AH8100">
        <f t="shared" si="1255"/>
        <v>2.8</v>
      </c>
      <c r="AI8100">
        <v>0.14499999999999999</v>
      </c>
      <c r="AJ8100">
        <f t="shared" si="1252"/>
        <v>0.40599999999999997</v>
      </c>
      <c r="AK8100" t="str">
        <f t="shared" si="1256"/>
        <v/>
      </c>
      <c r="AL8100" t="str">
        <f t="shared" si="1253"/>
        <v/>
      </c>
    </row>
    <row r="8101" spans="1:38" x14ac:dyDescent="0.2">
      <c r="A8101" t="s">
        <v>25339</v>
      </c>
      <c r="B8101" t="s">
        <v>37</v>
      </c>
      <c r="C8101" t="s">
        <v>25340</v>
      </c>
      <c r="D8101" s="1">
        <v>39731</v>
      </c>
      <c r="E8101" s="1">
        <v>43456</v>
      </c>
      <c r="F8101" t="s">
        <v>19</v>
      </c>
      <c r="I8101">
        <v>100</v>
      </c>
      <c r="J8101">
        <v>0</v>
      </c>
      <c r="K8101">
        <v>0</v>
      </c>
      <c r="L8101">
        <v>2595</v>
      </c>
      <c r="M8101">
        <v>2595</v>
      </c>
      <c r="N8101" t="s">
        <v>20</v>
      </c>
      <c r="O8101" t="s">
        <v>25341</v>
      </c>
      <c r="P8101" t="s">
        <v>28</v>
      </c>
      <c r="Q8101" t="s">
        <v>34234</v>
      </c>
      <c r="R8101" t="s">
        <v>33762</v>
      </c>
      <c r="S8101" t="s">
        <v>33942</v>
      </c>
      <c r="T8101" t="s">
        <v>34233</v>
      </c>
      <c r="AD8101" t="str">
        <f t="shared" si="1260"/>
        <v/>
      </c>
      <c r="AE8101" s="16">
        <v>1</v>
      </c>
      <c r="AF8101" t="str">
        <f t="shared" si="1258"/>
        <v/>
      </c>
      <c r="AG8101" t="str">
        <f>IF((S8101&lt;&gt;"tühi")*(AC8101&lt;&gt;""),AC8101,"")</f>
        <v/>
      </c>
      <c r="AH8101" t="str">
        <f t="shared" si="1255"/>
        <v/>
      </c>
      <c r="AI8101">
        <v>0.14499999999999999</v>
      </c>
      <c r="AJ8101" t="str">
        <f t="shared" si="1252"/>
        <v/>
      </c>
      <c r="AK8101">
        <f t="shared" si="1256"/>
        <v>2.8</v>
      </c>
      <c r="AL8101">
        <f t="shared" si="1253"/>
        <v>0.40599999999999997</v>
      </c>
    </row>
    <row r="8102" spans="1:38" x14ac:dyDescent="0.2">
      <c r="A8102" t="s">
        <v>24897</v>
      </c>
      <c r="B8102" t="s">
        <v>37</v>
      </c>
      <c r="C8102" t="s">
        <v>24898</v>
      </c>
      <c r="D8102" s="1">
        <v>39531</v>
      </c>
      <c r="E8102" s="1">
        <v>43880</v>
      </c>
      <c r="F8102" t="s">
        <v>19</v>
      </c>
      <c r="I8102">
        <v>100</v>
      </c>
      <c r="J8102">
        <v>0</v>
      </c>
      <c r="K8102">
        <v>0</v>
      </c>
      <c r="L8102">
        <v>1391</v>
      </c>
      <c r="M8102">
        <v>1391</v>
      </c>
      <c r="N8102" t="s">
        <v>20</v>
      </c>
      <c r="O8102" t="s">
        <v>24899</v>
      </c>
      <c r="P8102" t="s">
        <v>28</v>
      </c>
      <c r="Q8102" t="s">
        <v>34233</v>
      </c>
      <c r="R8102" t="s">
        <v>34233</v>
      </c>
      <c r="S8102" t="s">
        <v>33804</v>
      </c>
      <c r="T8102" t="s">
        <v>34365</v>
      </c>
      <c r="AD8102" t="str">
        <f t="shared" si="1260"/>
        <v/>
      </c>
      <c r="AE8102" t="str">
        <f t="shared" ref="AE8102:AE8133" si="1261">IF((S8102="tühi")*(AC8102&lt;&gt;""),AC8102,"")</f>
        <v/>
      </c>
      <c r="AF8102" t="str">
        <f t="shared" si="1258"/>
        <v/>
      </c>
      <c r="AG8102" s="17">
        <v>1</v>
      </c>
      <c r="AH8102">
        <f t="shared" si="1255"/>
        <v>2.8</v>
      </c>
      <c r="AI8102">
        <v>0.14499999999999999</v>
      </c>
      <c r="AJ8102">
        <f t="shared" ref="AJ8102:AJ8165" si="1262">IF(COUNTBLANK(AH8102),"",AH8102*AI8102)</f>
        <v>0.40599999999999997</v>
      </c>
      <c r="AK8102" t="str">
        <f t="shared" si="1256"/>
        <v/>
      </c>
      <c r="AL8102" t="str">
        <f t="shared" si="1253"/>
        <v/>
      </c>
    </row>
    <row r="8103" spans="1:38" x14ac:dyDescent="0.2">
      <c r="A8103" t="s">
        <v>11646</v>
      </c>
      <c r="B8103" t="s">
        <v>37</v>
      </c>
      <c r="C8103" t="s">
        <v>11647</v>
      </c>
      <c r="D8103" s="1">
        <v>36510</v>
      </c>
      <c r="E8103" s="1">
        <v>43951</v>
      </c>
      <c r="F8103" t="s">
        <v>19</v>
      </c>
      <c r="I8103">
        <v>100</v>
      </c>
      <c r="J8103">
        <v>0</v>
      </c>
      <c r="K8103">
        <v>0</v>
      </c>
      <c r="L8103">
        <v>1218</v>
      </c>
      <c r="M8103">
        <v>1218</v>
      </c>
      <c r="N8103" t="s">
        <v>20</v>
      </c>
      <c r="O8103" t="s">
        <v>11648</v>
      </c>
      <c r="P8103" t="s">
        <v>28</v>
      </c>
      <c r="Q8103" t="s">
        <v>32794</v>
      </c>
      <c r="R8103" t="s">
        <v>33782</v>
      </c>
      <c r="S8103" t="s">
        <v>32628</v>
      </c>
      <c r="T8103" t="s">
        <v>33071</v>
      </c>
      <c r="AD8103" t="str">
        <f t="shared" si="1260"/>
        <v/>
      </c>
      <c r="AE8103" t="str">
        <f t="shared" si="1261"/>
        <v/>
      </c>
      <c r="AF8103" t="str">
        <f t="shared" si="1258"/>
        <v/>
      </c>
      <c r="AG8103" s="17">
        <v>1</v>
      </c>
      <c r="AH8103">
        <f t="shared" si="1255"/>
        <v>2.8</v>
      </c>
      <c r="AI8103">
        <v>0.14499999999999999</v>
      </c>
      <c r="AJ8103">
        <f t="shared" si="1262"/>
        <v>0.40599999999999997</v>
      </c>
      <c r="AK8103" t="str">
        <f t="shared" si="1256"/>
        <v/>
      </c>
      <c r="AL8103" t="str">
        <f t="shared" si="1253"/>
        <v/>
      </c>
    </row>
    <row r="8104" spans="1:38" x14ac:dyDescent="0.2">
      <c r="A8104" t="s">
        <v>4522</v>
      </c>
      <c r="B8104" t="s">
        <v>37</v>
      </c>
      <c r="C8104" t="s">
        <v>4523</v>
      </c>
      <c r="D8104" s="1">
        <v>36088</v>
      </c>
      <c r="E8104" s="1">
        <v>43880</v>
      </c>
      <c r="F8104" t="s">
        <v>19</v>
      </c>
      <c r="I8104">
        <v>100</v>
      </c>
      <c r="J8104">
        <v>0</v>
      </c>
      <c r="K8104">
        <v>0</v>
      </c>
      <c r="L8104">
        <v>1034</v>
      </c>
      <c r="M8104">
        <v>1034</v>
      </c>
      <c r="N8104" t="s">
        <v>20</v>
      </c>
      <c r="O8104" t="s">
        <v>4524</v>
      </c>
      <c r="P8104" t="s">
        <v>28</v>
      </c>
      <c r="Q8104" t="s">
        <v>34233</v>
      </c>
      <c r="R8104" t="s">
        <v>34233</v>
      </c>
      <c r="S8104" t="s">
        <v>32628</v>
      </c>
      <c r="T8104" t="s">
        <v>34354</v>
      </c>
      <c r="U8104" t="s">
        <v>32634</v>
      </c>
      <c r="V8104" t="s">
        <v>32755</v>
      </c>
      <c r="W8104">
        <v>207</v>
      </c>
      <c r="Y8104">
        <v>1</v>
      </c>
      <c r="AA8104">
        <v>8.5</v>
      </c>
      <c r="AC8104">
        <v>1</v>
      </c>
      <c r="AD8104" t="str">
        <f t="shared" si="1260"/>
        <v/>
      </c>
      <c r="AE8104" t="str">
        <f t="shared" si="1261"/>
        <v/>
      </c>
      <c r="AF8104" t="str">
        <f t="shared" si="1258"/>
        <v/>
      </c>
      <c r="AG8104">
        <f>IF((S8104&lt;&gt;"tühi")*(AC8104&lt;&gt;""),AC8104,"")</f>
        <v>1</v>
      </c>
      <c r="AH8104">
        <f t="shared" si="1255"/>
        <v>2.8</v>
      </c>
      <c r="AI8104">
        <v>0.14499999999999999</v>
      </c>
      <c r="AJ8104">
        <f t="shared" si="1262"/>
        <v>0.40599999999999997</v>
      </c>
      <c r="AK8104" t="str">
        <f t="shared" si="1256"/>
        <v/>
      </c>
      <c r="AL8104" t="str">
        <f t="shared" si="1253"/>
        <v/>
      </c>
    </row>
    <row r="8105" spans="1:38" x14ac:dyDescent="0.2">
      <c r="A8105" t="s">
        <v>13272</v>
      </c>
      <c r="B8105" t="s">
        <v>37</v>
      </c>
      <c r="C8105" t="s">
        <v>13273</v>
      </c>
      <c r="D8105" s="1">
        <v>36812</v>
      </c>
      <c r="E8105" s="1">
        <v>44068</v>
      </c>
      <c r="F8105" t="s">
        <v>19</v>
      </c>
      <c r="I8105">
        <v>100</v>
      </c>
      <c r="J8105">
        <v>0</v>
      </c>
      <c r="K8105">
        <v>0</v>
      </c>
      <c r="L8105">
        <v>2140</v>
      </c>
      <c r="M8105">
        <v>2140</v>
      </c>
      <c r="N8105" t="s">
        <v>20</v>
      </c>
      <c r="O8105" t="s">
        <v>13274</v>
      </c>
      <c r="P8105" t="s">
        <v>28</v>
      </c>
      <c r="Q8105" t="s">
        <v>32794</v>
      </c>
      <c r="R8105" t="s">
        <v>33782</v>
      </c>
      <c r="S8105" t="s">
        <v>32628</v>
      </c>
      <c r="T8105" t="s">
        <v>34354</v>
      </c>
      <c r="AD8105" t="str">
        <f t="shared" si="1260"/>
        <v/>
      </c>
      <c r="AE8105" t="str">
        <f t="shared" si="1261"/>
        <v/>
      </c>
      <c r="AF8105" t="str">
        <f t="shared" si="1258"/>
        <v/>
      </c>
      <c r="AG8105" s="17">
        <v>1</v>
      </c>
      <c r="AH8105">
        <f t="shared" si="1255"/>
        <v>2.8</v>
      </c>
      <c r="AI8105">
        <v>0.14499999999999999</v>
      </c>
      <c r="AJ8105">
        <f t="shared" si="1262"/>
        <v>0.40599999999999997</v>
      </c>
      <c r="AK8105" t="str">
        <f t="shared" si="1256"/>
        <v/>
      </c>
      <c r="AL8105" t="str">
        <f t="shared" si="1253"/>
        <v/>
      </c>
    </row>
    <row r="8106" spans="1:38" x14ac:dyDescent="0.2">
      <c r="A8106" t="s">
        <v>32025</v>
      </c>
      <c r="B8106" t="s">
        <v>37</v>
      </c>
      <c r="C8106" t="s">
        <v>32026</v>
      </c>
      <c r="D8106" s="1">
        <v>44068</v>
      </c>
      <c r="E8106" s="1">
        <v>44546</v>
      </c>
      <c r="F8106" t="s">
        <v>19</v>
      </c>
      <c r="I8106">
        <v>100</v>
      </c>
      <c r="J8106">
        <v>0</v>
      </c>
      <c r="K8106">
        <v>0</v>
      </c>
      <c r="L8106">
        <v>2956</v>
      </c>
      <c r="M8106">
        <v>2956</v>
      </c>
      <c r="N8106" t="s">
        <v>20</v>
      </c>
      <c r="O8106" t="s">
        <v>32027</v>
      </c>
      <c r="P8106" t="s">
        <v>28</v>
      </c>
      <c r="Q8106" t="s">
        <v>34233</v>
      </c>
      <c r="R8106" t="s">
        <v>34233</v>
      </c>
      <c r="S8106" t="s">
        <v>32628</v>
      </c>
      <c r="T8106" t="s">
        <v>34349</v>
      </c>
      <c r="AD8106" t="str">
        <f t="shared" si="1260"/>
        <v/>
      </c>
      <c r="AE8106" t="str">
        <f t="shared" si="1261"/>
        <v/>
      </c>
      <c r="AF8106" t="str">
        <f t="shared" si="1258"/>
        <v/>
      </c>
      <c r="AG8106" s="17">
        <v>1</v>
      </c>
      <c r="AH8106">
        <f t="shared" si="1255"/>
        <v>2.8</v>
      </c>
      <c r="AI8106">
        <v>0.14499999999999999</v>
      </c>
      <c r="AJ8106">
        <f t="shared" si="1262"/>
        <v>0.40599999999999997</v>
      </c>
      <c r="AK8106" t="str">
        <f t="shared" si="1256"/>
        <v/>
      </c>
      <c r="AL8106" t="str">
        <f t="shared" si="1253"/>
        <v/>
      </c>
    </row>
    <row r="8107" spans="1:38" x14ac:dyDescent="0.2">
      <c r="A8107" t="s">
        <v>32028</v>
      </c>
      <c r="B8107" t="s">
        <v>37</v>
      </c>
      <c r="C8107" t="s">
        <v>32029</v>
      </c>
      <c r="D8107" s="1">
        <v>44068</v>
      </c>
      <c r="E8107" s="1">
        <v>44068</v>
      </c>
      <c r="F8107" t="s">
        <v>19</v>
      </c>
      <c r="I8107">
        <v>100</v>
      </c>
      <c r="J8107">
        <v>0</v>
      </c>
      <c r="K8107">
        <v>0</v>
      </c>
      <c r="L8107">
        <v>2003</v>
      </c>
      <c r="M8107">
        <v>2003</v>
      </c>
      <c r="N8107" t="s">
        <v>20</v>
      </c>
      <c r="O8107" t="s">
        <v>32030</v>
      </c>
      <c r="P8107" t="s">
        <v>28</v>
      </c>
      <c r="Q8107" t="s">
        <v>34234</v>
      </c>
      <c r="R8107" t="s">
        <v>33762</v>
      </c>
      <c r="S8107" t="s">
        <v>33942</v>
      </c>
      <c r="T8107" t="s">
        <v>34233</v>
      </c>
      <c r="U8107" t="s">
        <v>32634</v>
      </c>
      <c r="V8107" t="s">
        <v>32696</v>
      </c>
      <c r="W8107">
        <v>400</v>
      </c>
      <c r="Y8107">
        <v>1</v>
      </c>
      <c r="AA8107">
        <v>8.5</v>
      </c>
      <c r="AC8107">
        <v>1</v>
      </c>
      <c r="AD8107" t="str">
        <f t="shared" si="1260"/>
        <v/>
      </c>
      <c r="AE8107">
        <f t="shared" si="1261"/>
        <v>1</v>
      </c>
      <c r="AF8107" t="str">
        <f t="shared" si="1258"/>
        <v/>
      </c>
      <c r="AG8107" t="str">
        <f>IF((S8107&lt;&gt;"tühi")*(AC8107&lt;&gt;""),AC8107,"")</f>
        <v/>
      </c>
      <c r="AH8107" t="str">
        <f t="shared" si="1255"/>
        <v/>
      </c>
      <c r="AI8107">
        <v>0.14499999999999999</v>
      </c>
      <c r="AJ8107" t="str">
        <f t="shared" si="1262"/>
        <v/>
      </c>
      <c r="AK8107">
        <f t="shared" si="1256"/>
        <v>2.8</v>
      </c>
      <c r="AL8107">
        <f t="shared" ref="AL8107:AL8170" si="1263">IF(COUNTBLANK(AK8107),"",AK8107*AI8107)</f>
        <v>0.40599999999999997</v>
      </c>
    </row>
    <row r="8108" spans="1:38" x14ac:dyDescent="0.2">
      <c r="A8108" t="s">
        <v>7815</v>
      </c>
      <c r="B8108" t="s">
        <v>37</v>
      </c>
      <c r="C8108" t="s">
        <v>7816</v>
      </c>
      <c r="D8108" s="1">
        <v>36264</v>
      </c>
      <c r="E8108" s="1">
        <v>44546</v>
      </c>
      <c r="F8108" t="s">
        <v>19</v>
      </c>
      <c r="I8108">
        <v>100</v>
      </c>
      <c r="J8108">
        <v>0</v>
      </c>
      <c r="K8108">
        <v>0</v>
      </c>
      <c r="L8108">
        <v>3040</v>
      </c>
      <c r="M8108">
        <v>3040</v>
      </c>
      <c r="N8108" t="s">
        <v>20</v>
      </c>
      <c r="O8108" t="s">
        <v>7817</v>
      </c>
      <c r="P8108" t="s">
        <v>28</v>
      </c>
      <c r="Q8108" t="s">
        <v>34233</v>
      </c>
      <c r="R8108" t="s">
        <v>34233</v>
      </c>
      <c r="S8108" t="s">
        <v>33797</v>
      </c>
      <c r="T8108" t="s">
        <v>34349</v>
      </c>
      <c r="AD8108" t="str">
        <f t="shared" si="1260"/>
        <v/>
      </c>
      <c r="AE8108" t="str">
        <f t="shared" si="1261"/>
        <v/>
      </c>
      <c r="AF8108" t="str">
        <f t="shared" si="1258"/>
        <v/>
      </c>
      <c r="AG8108" s="17">
        <v>1</v>
      </c>
      <c r="AH8108">
        <f t="shared" si="1255"/>
        <v>2.8</v>
      </c>
      <c r="AI8108">
        <v>0.14499999999999999</v>
      </c>
      <c r="AJ8108">
        <f t="shared" si="1262"/>
        <v>0.40599999999999997</v>
      </c>
      <c r="AK8108" t="str">
        <f t="shared" si="1256"/>
        <v/>
      </c>
      <c r="AL8108" t="str">
        <f t="shared" si="1263"/>
        <v/>
      </c>
    </row>
    <row r="8109" spans="1:38" x14ac:dyDescent="0.2">
      <c r="A8109" t="s">
        <v>5548</v>
      </c>
      <c r="B8109" t="s">
        <v>37</v>
      </c>
      <c r="C8109" t="s">
        <v>5549</v>
      </c>
      <c r="D8109" s="1">
        <v>36088</v>
      </c>
      <c r="E8109" s="1">
        <v>43880</v>
      </c>
      <c r="F8109" t="s">
        <v>19</v>
      </c>
      <c r="I8109">
        <v>100</v>
      </c>
      <c r="J8109">
        <v>0</v>
      </c>
      <c r="K8109">
        <v>0</v>
      </c>
      <c r="L8109">
        <v>1319</v>
      </c>
      <c r="M8109">
        <v>1319</v>
      </c>
      <c r="N8109" t="s">
        <v>20</v>
      </c>
      <c r="O8109" t="s">
        <v>5550</v>
      </c>
      <c r="P8109" t="s">
        <v>28</v>
      </c>
      <c r="Q8109" t="s">
        <v>34233</v>
      </c>
      <c r="R8109" t="s">
        <v>34233</v>
      </c>
      <c r="S8109" t="s">
        <v>33797</v>
      </c>
      <c r="T8109" t="s">
        <v>34357</v>
      </c>
      <c r="U8109" t="s">
        <v>32634</v>
      </c>
      <c r="V8109" t="s">
        <v>33403</v>
      </c>
      <c r="W8109">
        <v>264</v>
      </c>
      <c r="X8109">
        <v>1.5</v>
      </c>
      <c r="Y8109" t="s">
        <v>32661</v>
      </c>
      <c r="Z8109">
        <v>520</v>
      </c>
      <c r="AA8109">
        <v>9</v>
      </c>
      <c r="AB8109">
        <v>20</v>
      </c>
      <c r="AC8109">
        <v>1</v>
      </c>
      <c r="AD8109" t="str">
        <f t="shared" si="1260"/>
        <v/>
      </c>
      <c r="AE8109" t="str">
        <f t="shared" si="1261"/>
        <v/>
      </c>
      <c r="AF8109" t="str">
        <f t="shared" si="1258"/>
        <v/>
      </c>
      <c r="AG8109">
        <f>IF((S8109&lt;&gt;"tühi")*(AC8109&lt;&gt;""),AC8109,"")</f>
        <v>1</v>
      </c>
      <c r="AH8109">
        <f t="shared" si="1255"/>
        <v>2.8</v>
      </c>
      <c r="AI8109">
        <v>0.14499999999999999</v>
      </c>
      <c r="AJ8109">
        <f t="shared" si="1262"/>
        <v>0.40599999999999997</v>
      </c>
      <c r="AK8109" t="str">
        <f t="shared" si="1256"/>
        <v/>
      </c>
      <c r="AL8109" t="str">
        <f t="shared" si="1263"/>
        <v/>
      </c>
    </row>
    <row r="8110" spans="1:38" x14ac:dyDescent="0.2">
      <c r="A8110" t="s">
        <v>13476</v>
      </c>
      <c r="B8110" t="s">
        <v>37</v>
      </c>
      <c r="C8110" t="s">
        <v>13477</v>
      </c>
      <c r="D8110" s="1">
        <v>36900</v>
      </c>
      <c r="E8110" s="1">
        <v>43584</v>
      </c>
      <c r="F8110" t="s">
        <v>19</v>
      </c>
      <c r="I8110">
        <v>100</v>
      </c>
      <c r="J8110">
        <v>0</v>
      </c>
      <c r="K8110">
        <v>0</v>
      </c>
      <c r="L8110">
        <v>1474</v>
      </c>
      <c r="M8110">
        <v>1474</v>
      </c>
      <c r="N8110" t="s">
        <v>20</v>
      </c>
      <c r="O8110" t="s">
        <v>13478</v>
      </c>
      <c r="P8110" t="s">
        <v>28</v>
      </c>
      <c r="Q8110" t="s">
        <v>34233</v>
      </c>
      <c r="R8110" t="s">
        <v>34233</v>
      </c>
      <c r="S8110" t="s">
        <v>33797</v>
      </c>
      <c r="T8110" t="s">
        <v>34357</v>
      </c>
      <c r="AD8110" t="str">
        <f t="shared" si="1260"/>
        <v/>
      </c>
      <c r="AE8110" t="str">
        <f t="shared" si="1261"/>
        <v/>
      </c>
      <c r="AF8110" t="str">
        <f t="shared" si="1258"/>
        <v/>
      </c>
      <c r="AG8110" s="17">
        <v>1</v>
      </c>
      <c r="AH8110">
        <f t="shared" si="1255"/>
        <v>2.8</v>
      </c>
      <c r="AI8110">
        <v>0.14499999999999999</v>
      </c>
      <c r="AJ8110">
        <f t="shared" si="1262"/>
        <v>0.40599999999999997</v>
      </c>
      <c r="AK8110" t="str">
        <f t="shared" si="1256"/>
        <v/>
      </c>
      <c r="AL8110" t="str">
        <f t="shared" si="1263"/>
        <v/>
      </c>
    </row>
    <row r="8111" spans="1:38" x14ac:dyDescent="0.2">
      <c r="A8111" t="s">
        <v>13473</v>
      </c>
      <c r="B8111" t="s">
        <v>37</v>
      </c>
      <c r="C8111" t="s">
        <v>13474</v>
      </c>
      <c r="D8111" s="1">
        <v>36900</v>
      </c>
      <c r="E8111" s="1">
        <v>44546</v>
      </c>
      <c r="F8111" t="s">
        <v>19</v>
      </c>
      <c r="I8111">
        <v>100</v>
      </c>
      <c r="J8111">
        <v>0</v>
      </c>
      <c r="K8111">
        <v>0</v>
      </c>
      <c r="L8111">
        <v>1783</v>
      </c>
      <c r="M8111">
        <v>1783</v>
      </c>
      <c r="N8111" t="s">
        <v>20</v>
      </c>
      <c r="O8111" t="s">
        <v>13475</v>
      </c>
      <c r="P8111" t="s">
        <v>28</v>
      </c>
      <c r="Q8111" t="s">
        <v>34233</v>
      </c>
      <c r="R8111" t="s">
        <v>34233</v>
      </c>
      <c r="S8111" t="s">
        <v>32628</v>
      </c>
      <c r="T8111" t="s">
        <v>34357</v>
      </c>
      <c r="U8111" t="s">
        <v>32634</v>
      </c>
      <c r="V8111" t="s">
        <v>32707</v>
      </c>
      <c r="AC8111">
        <v>1</v>
      </c>
      <c r="AD8111" t="str">
        <f t="shared" si="1260"/>
        <v/>
      </c>
      <c r="AE8111" t="str">
        <f t="shared" si="1261"/>
        <v/>
      </c>
      <c r="AF8111" t="str">
        <f t="shared" si="1258"/>
        <v/>
      </c>
      <c r="AG8111">
        <f>IF((S8111&lt;&gt;"tühi")*(AC8111&lt;&gt;""),AC8111,"")</f>
        <v>1</v>
      </c>
      <c r="AH8111">
        <f t="shared" si="1255"/>
        <v>2.8</v>
      </c>
      <c r="AI8111">
        <v>0.14499999999999999</v>
      </c>
      <c r="AJ8111">
        <f t="shared" si="1262"/>
        <v>0.40599999999999997</v>
      </c>
      <c r="AK8111" t="str">
        <f t="shared" si="1256"/>
        <v/>
      </c>
      <c r="AL8111" t="str">
        <f t="shared" si="1263"/>
        <v/>
      </c>
    </row>
    <row r="8112" spans="1:38" x14ac:dyDescent="0.2">
      <c r="A8112" t="s">
        <v>18360</v>
      </c>
      <c r="B8112" t="s">
        <v>37</v>
      </c>
      <c r="C8112" t="s">
        <v>18361</v>
      </c>
      <c r="D8112" s="1">
        <v>40966</v>
      </c>
      <c r="E8112" s="1">
        <v>43456</v>
      </c>
      <c r="F8112" t="s">
        <v>474</v>
      </c>
      <c r="I8112">
        <v>100</v>
      </c>
      <c r="J8112">
        <v>0</v>
      </c>
      <c r="K8112">
        <v>0</v>
      </c>
      <c r="L8112">
        <v>100</v>
      </c>
      <c r="M8112">
        <v>100</v>
      </c>
      <c r="N8112" t="s">
        <v>20</v>
      </c>
      <c r="O8112" t="s">
        <v>18362</v>
      </c>
      <c r="P8112" t="s">
        <v>28</v>
      </c>
      <c r="Q8112" t="s">
        <v>34233</v>
      </c>
      <c r="R8112" t="s">
        <v>34233</v>
      </c>
      <c r="S8112" t="s">
        <v>32627</v>
      </c>
      <c r="T8112" t="s">
        <v>34560</v>
      </c>
      <c r="U8112" t="s">
        <v>33140</v>
      </c>
      <c r="V8112" t="s">
        <v>33404</v>
      </c>
      <c r="W8112">
        <v>20</v>
      </c>
      <c r="X8112">
        <v>1</v>
      </c>
      <c r="Y8112">
        <v>1</v>
      </c>
      <c r="Z8112">
        <v>20</v>
      </c>
      <c r="AD8112" t="str">
        <f t="shared" si="1260"/>
        <v/>
      </c>
      <c r="AE8112" t="str">
        <f t="shared" si="1261"/>
        <v/>
      </c>
      <c r="AF8112">
        <f t="shared" si="1258"/>
        <v>20</v>
      </c>
      <c r="AG8112" t="str">
        <f>IF((S8112&lt;&gt;"tühi")*(AC8112&lt;&gt;""),AC8112,"")</f>
        <v/>
      </c>
      <c r="AH8112" t="str">
        <f t="shared" ref="AH8112:AH8175" si="1264">IF(AG8112="","",AG8112*2.8)</f>
        <v/>
      </c>
      <c r="AI8112">
        <v>0.14499999999999999</v>
      </c>
      <c r="AJ8112" t="str">
        <f t="shared" si="1262"/>
        <v/>
      </c>
      <c r="AK8112" t="str">
        <f t="shared" ref="AK8112:AK8175" si="1265">IF(AE8112="","",AE8112*2.8)</f>
        <v/>
      </c>
      <c r="AL8112" t="str">
        <f t="shared" si="1263"/>
        <v/>
      </c>
    </row>
    <row r="8113" spans="1:38" x14ac:dyDescent="0.2">
      <c r="A8113" t="s">
        <v>25342</v>
      </c>
      <c r="B8113" t="s">
        <v>37</v>
      </c>
      <c r="C8113" t="s">
        <v>25343</v>
      </c>
      <c r="D8113" s="1">
        <v>39731</v>
      </c>
      <c r="E8113" s="1">
        <v>43951</v>
      </c>
      <c r="F8113" t="s">
        <v>19</v>
      </c>
      <c r="I8113">
        <v>100</v>
      </c>
      <c r="J8113">
        <v>0</v>
      </c>
      <c r="K8113">
        <v>0</v>
      </c>
      <c r="L8113">
        <v>1308</v>
      </c>
      <c r="M8113">
        <v>1308</v>
      </c>
      <c r="N8113" t="s">
        <v>20</v>
      </c>
      <c r="O8113" t="s">
        <v>25344</v>
      </c>
      <c r="P8113" t="s">
        <v>28</v>
      </c>
      <c r="Q8113" t="s">
        <v>34233</v>
      </c>
      <c r="R8113" t="s">
        <v>34233</v>
      </c>
      <c r="S8113" t="s">
        <v>32628</v>
      </c>
      <c r="T8113" t="s">
        <v>34357</v>
      </c>
      <c r="U8113" t="s">
        <v>32634</v>
      </c>
      <c r="V8113" t="s">
        <v>33405</v>
      </c>
      <c r="X8113">
        <v>2</v>
      </c>
      <c r="Y8113" t="s">
        <v>32654</v>
      </c>
      <c r="AA8113">
        <v>11</v>
      </c>
      <c r="AB8113">
        <v>25</v>
      </c>
      <c r="AC8113">
        <v>1</v>
      </c>
      <c r="AD8113" t="str">
        <f t="shared" si="1260"/>
        <v/>
      </c>
      <c r="AE8113" t="str">
        <f t="shared" si="1261"/>
        <v/>
      </c>
      <c r="AF8113" t="str">
        <f t="shared" si="1258"/>
        <v/>
      </c>
      <c r="AG8113">
        <f>IF((S8113&lt;&gt;"tühi")*(AC8113&lt;&gt;""),AC8113,"")</f>
        <v>1</v>
      </c>
      <c r="AH8113">
        <f t="shared" si="1264"/>
        <v>2.8</v>
      </c>
      <c r="AI8113">
        <v>0.14499999999999999</v>
      </c>
      <c r="AJ8113">
        <f t="shared" si="1262"/>
        <v>0.40599999999999997</v>
      </c>
      <c r="AK8113" t="str">
        <f t="shared" si="1265"/>
        <v/>
      </c>
      <c r="AL8113" t="str">
        <f t="shared" si="1263"/>
        <v/>
      </c>
    </row>
    <row r="8114" spans="1:38" x14ac:dyDescent="0.2">
      <c r="A8114" t="s">
        <v>5551</v>
      </c>
      <c r="B8114" t="s">
        <v>37</v>
      </c>
      <c r="C8114" t="s">
        <v>5552</v>
      </c>
      <c r="D8114" s="1">
        <v>36088</v>
      </c>
      <c r="E8114" s="1">
        <v>43880</v>
      </c>
      <c r="F8114" t="s">
        <v>19</v>
      </c>
      <c r="I8114">
        <v>100</v>
      </c>
      <c r="J8114">
        <v>0</v>
      </c>
      <c r="K8114">
        <v>0</v>
      </c>
      <c r="L8114">
        <v>975</v>
      </c>
      <c r="M8114">
        <v>975</v>
      </c>
      <c r="N8114" t="s">
        <v>20</v>
      </c>
      <c r="O8114" t="s">
        <v>5553</v>
      </c>
      <c r="P8114" t="s">
        <v>28</v>
      </c>
      <c r="Q8114" t="s">
        <v>34233</v>
      </c>
      <c r="R8114" t="s">
        <v>34233</v>
      </c>
      <c r="S8114" t="s">
        <v>32628</v>
      </c>
      <c r="T8114" t="s">
        <v>34350</v>
      </c>
      <c r="U8114" t="s">
        <v>32634</v>
      </c>
      <c r="V8114" t="s">
        <v>33403</v>
      </c>
      <c r="W8114">
        <v>195</v>
      </c>
      <c r="X8114">
        <v>1.5</v>
      </c>
      <c r="Y8114" t="s">
        <v>32661</v>
      </c>
      <c r="Z8114">
        <v>390</v>
      </c>
      <c r="AA8114">
        <v>9</v>
      </c>
      <c r="AB8114">
        <v>20</v>
      </c>
      <c r="AC8114">
        <v>1</v>
      </c>
      <c r="AD8114" t="str">
        <f t="shared" si="1260"/>
        <v/>
      </c>
      <c r="AE8114" t="str">
        <f t="shared" si="1261"/>
        <v/>
      </c>
      <c r="AF8114" t="str">
        <f t="shared" si="1258"/>
        <v/>
      </c>
      <c r="AG8114">
        <f>IF((S8114&lt;&gt;"tühi")*(AC8114&lt;&gt;""),AC8114,"")</f>
        <v>1</v>
      </c>
      <c r="AH8114">
        <f t="shared" si="1264"/>
        <v>2.8</v>
      </c>
      <c r="AI8114">
        <v>0.14499999999999999</v>
      </c>
      <c r="AJ8114">
        <f t="shared" si="1262"/>
        <v>0.40599999999999997</v>
      </c>
      <c r="AK8114" t="str">
        <f t="shared" si="1265"/>
        <v/>
      </c>
      <c r="AL8114" t="str">
        <f t="shared" si="1263"/>
        <v/>
      </c>
    </row>
    <row r="8115" spans="1:38" x14ac:dyDescent="0.2">
      <c r="A8115" t="s">
        <v>5869</v>
      </c>
      <c r="B8115" t="s">
        <v>37</v>
      </c>
      <c r="C8115" t="s">
        <v>5870</v>
      </c>
      <c r="D8115" s="1">
        <v>36171</v>
      </c>
      <c r="E8115" s="1">
        <v>43456</v>
      </c>
      <c r="F8115" t="s">
        <v>19</v>
      </c>
      <c r="I8115">
        <v>100</v>
      </c>
      <c r="J8115">
        <v>0</v>
      </c>
      <c r="K8115">
        <v>0</v>
      </c>
      <c r="L8115">
        <v>1430</v>
      </c>
      <c r="M8115">
        <v>1430</v>
      </c>
      <c r="N8115" t="s">
        <v>20</v>
      </c>
      <c r="O8115" t="s">
        <v>5871</v>
      </c>
      <c r="P8115" t="s">
        <v>28</v>
      </c>
      <c r="Q8115" t="s">
        <v>34233</v>
      </c>
      <c r="R8115" t="s">
        <v>34233</v>
      </c>
      <c r="S8115" t="s">
        <v>32628</v>
      </c>
      <c r="T8115" t="s">
        <v>34365</v>
      </c>
      <c r="AD8115" t="str">
        <f t="shared" si="1260"/>
        <v/>
      </c>
      <c r="AE8115" t="str">
        <f t="shared" si="1261"/>
        <v/>
      </c>
      <c r="AF8115" t="str">
        <f t="shared" si="1258"/>
        <v/>
      </c>
      <c r="AG8115" s="17">
        <v>1</v>
      </c>
      <c r="AH8115">
        <f t="shared" si="1264"/>
        <v>2.8</v>
      </c>
      <c r="AI8115">
        <v>0.14499999999999999</v>
      </c>
      <c r="AJ8115">
        <f t="shared" si="1262"/>
        <v>0.40599999999999997</v>
      </c>
      <c r="AK8115" t="str">
        <f t="shared" si="1265"/>
        <v/>
      </c>
      <c r="AL8115" t="str">
        <f t="shared" si="1263"/>
        <v/>
      </c>
    </row>
    <row r="8116" spans="1:38" x14ac:dyDescent="0.2">
      <c r="A8116" t="s">
        <v>5257</v>
      </c>
      <c r="B8116" t="s">
        <v>37</v>
      </c>
      <c r="C8116" t="s">
        <v>5258</v>
      </c>
      <c r="D8116" s="1">
        <v>36088</v>
      </c>
      <c r="E8116" s="1">
        <v>43456</v>
      </c>
      <c r="F8116" t="s">
        <v>19</v>
      </c>
      <c r="I8116">
        <v>100</v>
      </c>
      <c r="J8116">
        <v>0</v>
      </c>
      <c r="K8116">
        <v>0</v>
      </c>
      <c r="L8116">
        <v>943</v>
      </c>
      <c r="M8116">
        <v>943</v>
      </c>
      <c r="N8116" t="s">
        <v>20</v>
      </c>
      <c r="O8116" t="s">
        <v>5259</v>
      </c>
      <c r="P8116" t="s">
        <v>28</v>
      </c>
      <c r="Q8116" t="s">
        <v>34233</v>
      </c>
      <c r="R8116" t="s">
        <v>34233</v>
      </c>
      <c r="S8116" t="s">
        <v>32628</v>
      </c>
      <c r="T8116" t="s">
        <v>34357</v>
      </c>
      <c r="AD8116" t="str">
        <f t="shared" si="1260"/>
        <v/>
      </c>
      <c r="AE8116" t="str">
        <f t="shared" si="1261"/>
        <v/>
      </c>
      <c r="AF8116" t="str">
        <f t="shared" si="1258"/>
        <v/>
      </c>
      <c r="AG8116" s="17">
        <v>1</v>
      </c>
      <c r="AH8116">
        <f t="shared" si="1264"/>
        <v>2.8</v>
      </c>
      <c r="AI8116">
        <v>0.14499999999999999</v>
      </c>
      <c r="AJ8116">
        <f t="shared" si="1262"/>
        <v>0.40599999999999997</v>
      </c>
      <c r="AK8116" t="str">
        <f t="shared" si="1265"/>
        <v/>
      </c>
      <c r="AL8116" t="str">
        <f t="shared" si="1263"/>
        <v/>
      </c>
    </row>
    <row r="8117" spans="1:38" x14ac:dyDescent="0.2">
      <c r="A8117" t="s">
        <v>8165</v>
      </c>
      <c r="B8117" t="s">
        <v>37</v>
      </c>
      <c r="C8117" t="s">
        <v>8166</v>
      </c>
      <c r="D8117" s="1">
        <v>36294</v>
      </c>
      <c r="E8117" s="1">
        <v>43880</v>
      </c>
      <c r="F8117" t="s">
        <v>19</v>
      </c>
      <c r="I8117">
        <v>100</v>
      </c>
      <c r="J8117">
        <v>0</v>
      </c>
      <c r="K8117">
        <v>0</v>
      </c>
      <c r="L8117">
        <v>1276</v>
      </c>
      <c r="M8117">
        <v>1276</v>
      </c>
      <c r="N8117" t="s">
        <v>20</v>
      </c>
      <c r="O8117" t="s">
        <v>8167</v>
      </c>
      <c r="P8117" t="s">
        <v>28</v>
      </c>
      <c r="Q8117" t="s">
        <v>34233</v>
      </c>
      <c r="R8117" t="s">
        <v>34233</v>
      </c>
      <c r="S8117" t="s">
        <v>32628</v>
      </c>
      <c r="T8117" t="s">
        <v>34357</v>
      </c>
      <c r="U8117" t="s">
        <v>32634</v>
      </c>
      <c r="V8117" t="s">
        <v>33406</v>
      </c>
      <c r="W8117">
        <v>255</v>
      </c>
      <c r="X8117">
        <v>2</v>
      </c>
      <c r="Y8117">
        <v>1</v>
      </c>
      <c r="AA8117">
        <v>9.5</v>
      </c>
      <c r="AB8117">
        <v>20</v>
      </c>
      <c r="AC8117">
        <v>1</v>
      </c>
      <c r="AD8117" t="str">
        <f t="shared" si="1260"/>
        <v/>
      </c>
      <c r="AE8117" t="str">
        <f t="shared" si="1261"/>
        <v/>
      </c>
      <c r="AF8117" t="str">
        <f t="shared" si="1258"/>
        <v/>
      </c>
      <c r="AG8117">
        <f>IF((S8117&lt;&gt;"tühi")*(AC8117&lt;&gt;""),AC8117,"")</f>
        <v>1</v>
      </c>
      <c r="AH8117">
        <f t="shared" si="1264"/>
        <v>2.8</v>
      </c>
      <c r="AI8117">
        <v>0.14499999999999999</v>
      </c>
      <c r="AJ8117">
        <f t="shared" si="1262"/>
        <v>0.40599999999999997</v>
      </c>
      <c r="AK8117" t="str">
        <f t="shared" si="1265"/>
        <v/>
      </c>
      <c r="AL8117" t="str">
        <f t="shared" si="1263"/>
        <v/>
      </c>
    </row>
    <row r="8118" spans="1:38" x14ac:dyDescent="0.2">
      <c r="A8118" t="s">
        <v>27325</v>
      </c>
      <c r="B8118" t="s">
        <v>37</v>
      </c>
      <c r="C8118" t="s">
        <v>27326</v>
      </c>
      <c r="D8118" s="1">
        <v>41807</v>
      </c>
      <c r="E8118" s="1">
        <v>43456</v>
      </c>
      <c r="F8118" t="s">
        <v>19</v>
      </c>
      <c r="I8118">
        <v>100</v>
      </c>
      <c r="J8118">
        <v>0</v>
      </c>
      <c r="K8118">
        <v>0</v>
      </c>
      <c r="L8118">
        <v>1723</v>
      </c>
      <c r="M8118">
        <v>1723</v>
      </c>
      <c r="N8118" t="s">
        <v>20</v>
      </c>
      <c r="O8118" t="s">
        <v>27327</v>
      </c>
      <c r="P8118" t="s">
        <v>28</v>
      </c>
      <c r="Q8118" t="s">
        <v>34233</v>
      </c>
      <c r="R8118" t="s">
        <v>34233</v>
      </c>
      <c r="S8118" t="s">
        <v>33797</v>
      </c>
      <c r="T8118" t="s">
        <v>34349</v>
      </c>
      <c r="AD8118" t="str">
        <f t="shared" si="1260"/>
        <v/>
      </c>
      <c r="AE8118" t="str">
        <f t="shared" si="1261"/>
        <v/>
      </c>
      <c r="AF8118" t="str">
        <f t="shared" si="1258"/>
        <v/>
      </c>
      <c r="AG8118" s="17">
        <v>1</v>
      </c>
      <c r="AH8118">
        <f t="shared" si="1264"/>
        <v>2.8</v>
      </c>
      <c r="AI8118">
        <v>0.14499999999999999</v>
      </c>
      <c r="AJ8118">
        <f t="shared" si="1262"/>
        <v>0.40599999999999997</v>
      </c>
      <c r="AK8118" t="str">
        <f t="shared" si="1265"/>
        <v/>
      </c>
      <c r="AL8118" t="str">
        <f t="shared" si="1263"/>
        <v/>
      </c>
    </row>
    <row r="8119" spans="1:38" x14ac:dyDescent="0.2">
      <c r="A8119" t="s">
        <v>11689</v>
      </c>
      <c r="B8119" t="s">
        <v>37</v>
      </c>
      <c r="C8119" t="s">
        <v>11690</v>
      </c>
      <c r="D8119" s="1">
        <v>36546</v>
      </c>
      <c r="E8119" s="1">
        <v>43951</v>
      </c>
      <c r="F8119" t="s">
        <v>19</v>
      </c>
      <c r="I8119">
        <v>100</v>
      </c>
      <c r="J8119">
        <v>0</v>
      </c>
      <c r="K8119">
        <v>0</v>
      </c>
      <c r="L8119">
        <v>1190</v>
      </c>
      <c r="M8119">
        <v>1190</v>
      </c>
      <c r="N8119" t="s">
        <v>20</v>
      </c>
      <c r="O8119" t="s">
        <v>11691</v>
      </c>
      <c r="P8119" t="s">
        <v>28</v>
      </c>
      <c r="Q8119" t="s">
        <v>32794</v>
      </c>
      <c r="R8119" t="s">
        <v>33782</v>
      </c>
      <c r="S8119" t="s">
        <v>32628</v>
      </c>
      <c r="T8119" t="s">
        <v>34365</v>
      </c>
      <c r="AD8119" t="str">
        <f t="shared" si="1260"/>
        <v/>
      </c>
      <c r="AE8119" t="str">
        <f t="shared" si="1261"/>
        <v/>
      </c>
      <c r="AF8119" t="str">
        <f t="shared" si="1258"/>
        <v/>
      </c>
      <c r="AG8119" s="17">
        <v>1</v>
      </c>
      <c r="AH8119">
        <f t="shared" si="1264"/>
        <v>2.8</v>
      </c>
      <c r="AI8119">
        <v>0.14499999999999999</v>
      </c>
      <c r="AJ8119">
        <f t="shared" si="1262"/>
        <v>0.40599999999999997</v>
      </c>
      <c r="AK8119" t="str">
        <f t="shared" si="1265"/>
        <v/>
      </c>
      <c r="AL8119" t="str">
        <f t="shared" si="1263"/>
        <v/>
      </c>
    </row>
    <row r="8120" spans="1:38" x14ac:dyDescent="0.2">
      <c r="A8120" t="s">
        <v>30555</v>
      </c>
      <c r="B8120" t="s">
        <v>37</v>
      </c>
      <c r="C8120" t="s">
        <v>30556</v>
      </c>
      <c r="D8120" s="1">
        <v>43859</v>
      </c>
      <c r="E8120" s="1">
        <v>44546</v>
      </c>
      <c r="F8120" t="s">
        <v>26</v>
      </c>
      <c r="I8120">
        <v>100</v>
      </c>
      <c r="J8120">
        <v>0</v>
      </c>
      <c r="K8120">
        <v>0</v>
      </c>
      <c r="L8120">
        <v>6044</v>
      </c>
      <c r="M8120">
        <v>6044</v>
      </c>
      <c r="N8120" t="s">
        <v>20</v>
      </c>
      <c r="O8120" t="s">
        <v>30557</v>
      </c>
      <c r="P8120" t="s">
        <v>44</v>
      </c>
      <c r="Q8120" t="s">
        <v>34233</v>
      </c>
      <c r="R8120" t="s">
        <v>34233</v>
      </c>
      <c r="S8120" t="s">
        <v>34233</v>
      </c>
      <c r="T8120" t="s">
        <v>34233</v>
      </c>
      <c r="V8120" t="s">
        <v>33404</v>
      </c>
      <c r="AD8120" t="str">
        <f t="shared" si="1260"/>
        <v/>
      </c>
      <c r="AE8120" t="str">
        <f t="shared" si="1261"/>
        <v/>
      </c>
      <c r="AF8120" t="str">
        <f t="shared" si="1258"/>
        <v/>
      </c>
      <c r="AG8120" t="str">
        <f>IF((S8120&lt;&gt;"tühi")*(AC8120&lt;&gt;""),AC8120,"")</f>
        <v/>
      </c>
      <c r="AH8120" t="str">
        <f t="shared" si="1264"/>
        <v/>
      </c>
      <c r="AI8120">
        <v>0.14499999999999999</v>
      </c>
      <c r="AJ8120" t="str">
        <f t="shared" si="1262"/>
        <v/>
      </c>
      <c r="AK8120" t="str">
        <f t="shared" si="1265"/>
        <v/>
      </c>
      <c r="AL8120" t="str">
        <f t="shared" si="1263"/>
        <v/>
      </c>
    </row>
    <row r="8121" spans="1:38" x14ac:dyDescent="0.2">
      <c r="A8121" t="s">
        <v>32022</v>
      </c>
      <c r="B8121" t="s">
        <v>37</v>
      </c>
      <c r="C8121" t="s">
        <v>32023</v>
      </c>
      <c r="D8121" s="1">
        <v>44068</v>
      </c>
      <c r="E8121" s="1">
        <v>44546</v>
      </c>
      <c r="F8121" t="s">
        <v>26</v>
      </c>
      <c r="I8121">
        <v>100</v>
      </c>
      <c r="J8121">
        <v>0</v>
      </c>
      <c r="K8121">
        <v>0</v>
      </c>
      <c r="L8121">
        <v>283</v>
      </c>
      <c r="M8121">
        <v>283</v>
      </c>
      <c r="N8121" t="s">
        <v>20</v>
      </c>
      <c r="O8121" t="s">
        <v>32024</v>
      </c>
      <c r="P8121" t="s">
        <v>44</v>
      </c>
      <c r="Q8121" t="s">
        <v>34233</v>
      </c>
      <c r="R8121" t="s">
        <v>34233</v>
      </c>
      <c r="S8121" t="s">
        <v>34233</v>
      </c>
      <c r="T8121" t="s">
        <v>34233</v>
      </c>
      <c r="AD8121" t="str">
        <f t="shared" si="1260"/>
        <v/>
      </c>
      <c r="AE8121" t="str">
        <f t="shared" si="1261"/>
        <v/>
      </c>
      <c r="AF8121" t="str">
        <f t="shared" si="1258"/>
        <v/>
      </c>
      <c r="AG8121" t="str">
        <f>IF((S8121&lt;&gt;"tühi")*(AC8121&lt;&gt;""),AC8121,"")</f>
        <v/>
      </c>
      <c r="AH8121" t="str">
        <f t="shared" si="1264"/>
        <v/>
      </c>
      <c r="AI8121">
        <v>0.14499999999999999</v>
      </c>
      <c r="AJ8121" t="str">
        <f t="shared" si="1262"/>
        <v/>
      </c>
      <c r="AK8121" t="str">
        <f t="shared" si="1265"/>
        <v/>
      </c>
      <c r="AL8121" t="str">
        <f t="shared" si="1263"/>
        <v/>
      </c>
    </row>
    <row r="8122" spans="1:38" x14ac:dyDescent="0.2">
      <c r="A8122" t="s">
        <v>5254</v>
      </c>
      <c r="B8122" t="s">
        <v>37</v>
      </c>
      <c r="C8122" t="s">
        <v>5255</v>
      </c>
      <c r="D8122" s="1">
        <v>36088</v>
      </c>
      <c r="E8122" s="1">
        <v>44267</v>
      </c>
      <c r="F8122" t="s">
        <v>19</v>
      </c>
      <c r="I8122">
        <v>100</v>
      </c>
      <c r="J8122">
        <v>0</v>
      </c>
      <c r="K8122">
        <v>0</v>
      </c>
      <c r="L8122">
        <v>1022</v>
      </c>
      <c r="M8122">
        <v>1022</v>
      </c>
      <c r="N8122" t="s">
        <v>20</v>
      </c>
      <c r="O8122" t="s">
        <v>5256</v>
      </c>
      <c r="P8122" t="s">
        <v>28</v>
      </c>
      <c r="Q8122" t="s">
        <v>34233</v>
      </c>
      <c r="R8122" t="s">
        <v>34233</v>
      </c>
      <c r="S8122" t="s">
        <v>32628</v>
      </c>
      <c r="T8122" t="s">
        <v>32794</v>
      </c>
      <c r="AD8122" t="str">
        <f t="shared" si="1260"/>
        <v/>
      </c>
      <c r="AE8122" t="str">
        <f t="shared" si="1261"/>
        <v/>
      </c>
      <c r="AF8122" t="str">
        <f t="shared" si="1258"/>
        <v/>
      </c>
      <c r="AG8122" s="17">
        <v>1</v>
      </c>
      <c r="AH8122">
        <f t="shared" si="1264"/>
        <v>2.8</v>
      </c>
      <c r="AI8122">
        <v>0.14499999999999999</v>
      </c>
      <c r="AJ8122">
        <f t="shared" si="1262"/>
        <v>0.40599999999999997</v>
      </c>
      <c r="AK8122" t="str">
        <f t="shared" si="1265"/>
        <v/>
      </c>
      <c r="AL8122" t="str">
        <f t="shared" si="1263"/>
        <v/>
      </c>
    </row>
    <row r="8123" spans="1:38" x14ac:dyDescent="0.2">
      <c r="A8123" t="s">
        <v>5917</v>
      </c>
      <c r="B8123" t="s">
        <v>37</v>
      </c>
      <c r="C8123" t="s">
        <v>5918</v>
      </c>
      <c r="D8123" s="1">
        <v>36171</v>
      </c>
      <c r="E8123" s="1">
        <v>44607</v>
      </c>
      <c r="F8123" t="s">
        <v>19</v>
      </c>
      <c r="I8123">
        <v>100</v>
      </c>
      <c r="J8123">
        <v>0</v>
      </c>
      <c r="K8123">
        <v>0</v>
      </c>
      <c r="L8123">
        <v>1084</v>
      </c>
      <c r="M8123">
        <v>1084</v>
      </c>
      <c r="N8123" t="s">
        <v>20</v>
      </c>
      <c r="O8123" t="s">
        <v>5919</v>
      </c>
      <c r="P8123" t="s">
        <v>28</v>
      </c>
      <c r="Q8123" t="s">
        <v>32794</v>
      </c>
      <c r="R8123" t="s">
        <v>33782</v>
      </c>
      <c r="S8123" t="s">
        <v>32628</v>
      </c>
      <c r="T8123" t="s">
        <v>34357</v>
      </c>
      <c r="AD8123" t="str">
        <f t="shared" si="1260"/>
        <v/>
      </c>
      <c r="AE8123" t="str">
        <f t="shared" si="1261"/>
        <v/>
      </c>
      <c r="AF8123" t="str">
        <f t="shared" si="1258"/>
        <v/>
      </c>
      <c r="AG8123" s="17">
        <v>1</v>
      </c>
      <c r="AH8123">
        <f t="shared" si="1264"/>
        <v>2.8</v>
      </c>
      <c r="AI8123">
        <v>0.14499999999999999</v>
      </c>
      <c r="AJ8123">
        <f t="shared" si="1262"/>
        <v>0.40599999999999997</v>
      </c>
      <c r="AK8123" t="str">
        <f t="shared" si="1265"/>
        <v/>
      </c>
      <c r="AL8123" t="str">
        <f t="shared" si="1263"/>
        <v/>
      </c>
    </row>
    <row r="8124" spans="1:38" x14ac:dyDescent="0.2">
      <c r="A8124" t="s">
        <v>7166</v>
      </c>
      <c r="B8124" t="s">
        <v>37</v>
      </c>
      <c r="C8124" t="s">
        <v>7167</v>
      </c>
      <c r="D8124" s="1">
        <v>36192</v>
      </c>
      <c r="E8124" s="1">
        <v>44607</v>
      </c>
      <c r="F8124" t="s">
        <v>19</v>
      </c>
      <c r="I8124">
        <v>100</v>
      </c>
      <c r="J8124">
        <v>0</v>
      </c>
      <c r="K8124">
        <v>0</v>
      </c>
      <c r="L8124">
        <v>1222</v>
      </c>
      <c r="M8124">
        <v>1222</v>
      </c>
      <c r="N8124" t="s">
        <v>20</v>
      </c>
      <c r="O8124" t="s">
        <v>7168</v>
      </c>
      <c r="P8124" t="s">
        <v>28</v>
      </c>
      <c r="Q8124" t="s">
        <v>34233</v>
      </c>
      <c r="R8124" t="s">
        <v>34233</v>
      </c>
      <c r="S8124" t="s">
        <v>32628</v>
      </c>
      <c r="T8124" t="s">
        <v>34357</v>
      </c>
      <c r="AD8124" t="str">
        <f t="shared" si="1260"/>
        <v/>
      </c>
      <c r="AE8124" t="str">
        <f t="shared" si="1261"/>
        <v/>
      </c>
      <c r="AF8124" t="str">
        <f t="shared" si="1258"/>
        <v/>
      </c>
      <c r="AG8124" s="17">
        <v>1</v>
      </c>
      <c r="AH8124">
        <f t="shared" si="1264"/>
        <v>2.8</v>
      </c>
      <c r="AI8124">
        <v>0.14499999999999999</v>
      </c>
      <c r="AJ8124">
        <f t="shared" si="1262"/>
        <v>0.40599999999999997</v>
      </c>
      <c r="AK8124" t="str">
        <f t="shared" si="1265"/>
        <v/>
      </c>
      <c r="AL8124" t="str">
        <f t="shared" si="1263"/>
        <v/>
      </c>
    </row>
    <row r="8125" spans="1:38" x14ac:dyDescent="0.2">
      <c r="A8125" t="s">
        <v>9365</v>
      </c>
      <c r="B8125" t="s">
        <v>37</v>
      </c>
      <c r="C8125" t="s">
        <v>9366</v>
      </c>
      <c r="D8125" s="1">
        <v>36314</v>
      </c>
      <c r="E8125" s="1">
        <v>44607</v>
      </c>
      <c r="F8125" t="s">
        <v>19</v>
      </c>
      <c r="I8125">
        <v>100</v>
      </c>
      <c r="J8125">
        <v>0</v>
      </c>
      <c r="K8125">
        <v>0</v>
      </c>
      <c r="L8125">
        <v>1516</v>
      </c>
      <c r="M8125">
        <v>1516</v>
      </c>
      <c r="N8125" t="s">
        <v>20</v>
      </c>
      <c r="O8125" t="s">
        <v>9367</v>
      </c>
      <c r="P8125" t="s">
        <v>28</v>
      </c>
      <c r="Q8125" t="s">
        <v>34233</v>
      </c>
      <c r="R8125" t="s">
        <v>34233</v>
      </c>
      <c r="S8125" t="s">
        <v>33797</v>
      </c>
      <c r="T8125" t="s">
        <v>34349</v>
      </c>
      <c r="U8125" t="s">
        <v>32634</v>
      </c>
      <c r="V8125" t="s">
        <v>33407</v>
      </c>
      <c r="X8125">
        <v>2</v>
      </c>
      <c r="Y8125" t="s">
        <v>32654</v>
      </c>
      <c r="AA8125">
        <v>10</v>
      </c>
      <c r="AB8125">
        <v>20</v>
      </c>
      <c r="AC8125">
        <v>1</v>
      </c>
      <c r="AD8125" t="str">
        <f t="shared" si="1260"/>
        <v/>
      </c>
      <c r="AE8125" t="str">
        <f t="shared" si="1261"/>
        <v/>
      </c>
      <c r="AF8125" t="str">
        <f t="shared" si="1258"/>
        <v/>
      </c>
      <c r="AG8125">
        <f t="shared" ref="AG8125:AG8139" si="1266">IF((S8125&lt;&gt;"tühi")*(AC8125&lt;&gt;""),AC8125,"")</f>
        <v>1</v>
      </c>
      <c r="AH8125">
        <f t="shared" si="1264"/>
        <v>2.8</v>
      </c>
      <c r="AI8125">
        <v>0.14499999999999999</v>
      </c>
      <c r="AJ8125">
        <f t="shared" si="1262"/>
        <v>0.40599999999999997</v>
      </c>
      <c r="AK8125" t="str">
        <f t="shared" si="1265"/>
        <v/>
      </c>
      <c r="AL8125" t="str">
        <f t="shared" si="1263"/>
        <v/>
      </c>
    </row>
    <row r="8126" spans="1:38" x14ac:dyDescent="0.2">
      <c r="A8126" t="s">
        <v>7118</v>
      </c>
      <c r="B8126" t="s">
        <v>37</v>
      </c>
      <c r="C8126" t="s">
        <v>7119</v>
      </c>
      <c r="D8126" s="1">
        <v>36192</v>
      </c>
      <c r="E8126" s="1">
        <v>44607</v>
      </c>
      <c r="F8126" t="s">
        <v>19</v>
      </c>
      <c r="I8126">
        <v>100</v>
      </c>
      <c r="J8126">
        <v>0</v>
      </c>
      <c r="K8126">
        <v>0</v>
      </c>
      <c r="L8126">
        <v>1323</v>
      </c>
      <c r="M8126">
        <v>1323</v>
      </c>
      <c r="N8126" t="s">
        <v>20</v>
      </c>
      <c r="O8126" t="s">
        <v>7120</v>
      </c>
      <c r="P8126" t="s">
        <v>28</v>
      </c>
      <c r="Q8126" t="s">
        <v>34233</v>
      </c>
      <c r="R8126" t="s">
        <v>34233</v>
      </c>
      <c r="S8126" t="s">
        <v>32628</v>
      </c>
      <c r="T8126" t="s">
        <v>34365</v>
      </c>
      <c r="U8126" t="s">
        <v>32634</v>
      </c>
      <c r="V8126" t="s">
        <v>33086</v>
      </c>
      <c r="W8126">
        <v>267</v>
      </c>
      <c r="Y8126">
        <v>1</v>
      </c>
      <c r="AA8126">
        <v>8.5</v>
      </c>
      <c r="AC8126">
        <v>1</v>
      </c>
      <c r="AD8126" t="str">
        <f t="shared" si="1260"/>
        <v/>
      </c>
      <c r="AE8126" t="str">
        <f t="shared" si="1261"/>
        <v/>
      </c>
      <c r="AF8126" t="str">
        <f t="shared" si="1258"/>
        <v/>
      </c>
      <c r="AG8126">
        <f t="shared" si="1266"/>
        <v>1</v>
      </c>
      <c r="AH8126">
        <f t="shared" si="1264"/>
        <v>2.8</v>
      </c>
      <c r="AI8126">
        <v>0.14499999999999999</v>
      </c>
      <c r="AJ8126">
        <f t="shared" si="1262"/>
        <v>0.40599999999999997</v>
      </c>
      <c r="AK8126" t="str">
        <f t="shared" si="1265"/>
        <v/>
      </c>
      <c r="AL8126" t="str">
        <f t="shared" si="1263"/>
        <v/>
      </c>
    </row>
    <row r="8127" spans="1:38" x14ac:dyDescent="0.2">
      <c r="A8127" t="s">
        <v>8686</v>
      </c>
      <c r="B8127" t="s">
        <v>37</v>
      </c>
      <c r="C8127" t="s">
        <v>8687</v>
      </c>
      <c r="D8127" s="1">
        <v>36298</v>
      </c>
      <c r="E8127" s="1">
        <v>44546</v>
      </c>
      <c r="F8127" t="s">
        <v>26</v>
      </c>
      <c r="I8127">
        <v>100</v>
      </c>
      <c r="J8127">
        <v>0</v>
      </c>
      <c r="K8127">
        <v>0</v>
      </c>
      <c r="L8127">
        <v>363</v>
      </c>
      <c r="M8127">
        <v>363</v>
      </c>
      <c r="N8127" t="s">
        <v>20</v>
      </c>
      <c r="O8127" t="s">
        <v>8688</v>
      </c>
      <c r="P8127" t="s">
        <v>44</v>
      </c>
      <c r="Q8127" t="s">
        <v>34233</v>
      </c>
      <c r="R8127" t="s">
        <v>34233</v>
      </c>
      <c r="S8127" t="s">
        <v>34233</v>
      </c>
      <c r="T8127" t="s">
        <v>34233</v>
      </c>
      <c r="AD8127" t="str">
        <f t="shared" si="1260"/>
        <v/>
      </c>
      <c r="AE8127" t="str">
        <f t="shared" si="1261"/>
        <v/>
      </c>
      <c r="AF8127" t="str">
        <f t="shared" si="1258"/>
        <v/>
      </c>
      <c r="AG8127" t="str">
        <f t="shared" si="1266"/>
        <v/>
      </c>
      <c r="AH8127" t="str">
        <f t="shared" si="1264"/>
        <v/>
      </c>
      <c r="AI8127">
        <v>0.14499999999999999</v>
      </c>
      <c r="AJ8127" t="str">
        <f t="shared" si="1262"/>
        <v/>
      </c>
      <c r="AK8127" t="str">
        <f t="shared" si="1265"/>
        <v/>
      </c>
      <c r="AL8127" t="str">
        <f t="shared" si="1263"/>
        <v/>
      </c>
    </row>
    <row r="8128" spans="1:38" x14ac:dyDescent="0.2">
      <c r="A8128" t="s">
        <v>20139</v>
      </c>
      <c r="B8128" t="s">
        <v>37</v>
      </c>
      <c r="C8128" t="s">
        <v>20140</v>
      </c>
      <c r="D8128" s="1">
        <v>38322</v>
      </c>
      <c r="E8128" s="1">
        <v>44544</v>
      </c>
      <c r="F8128" t="s">
        <v>39</v>
      </c>
      <c r="I8128">
        <v>100</v>
      </c>
      <c r="J8128">
        <v>0</v>
      </c>
      <c r="K8128">
        <v>0</v>
      </c>
      <c r="L8128">
        <v>11170</v>
      </c>
      <c r="M8128">
        <v>11170</v>
      </c>
      <c r="N8128" t="s">
        <v>20</v>
      </c>
      <c r="O8128" t="s">
        <v>20141</v>
      </c>
      <c r="P8128" t="s">
        <v>28</v>
      </c>
      <c r="Q8128" t="s">
        <v>34233</v>
      </c>
      <c r="R8128" t="s">
        <v>34233</v>
      </c>
      <c r="S8128" t="s">
        <v>33942</v>
      </c>
      <c r="T8128" t="s">
        <v>34233</v>
      </c>
      <c r="AD8128" t="str">
        <f t="shared" si="1260"/>
        <v/>
      </c>
      <c r="AE8128" t="str">
        <f t="shared" si="1261"/>
        <v/>
      </c>
      <c r="AF8128" t="str">
        <f t="shared" si="1258"/>
        <v/>
      </c>
      <c r="AG8128" t="str">
        <f t="shared" si="1266"/>
        <v/>
      </c>
      <c r="AH8128" t="str">
        <f t="shared" si="1264"/>
        <v/>
      </c>
      <c r="AI8128">
        <v>0.14499999999999999</v>
      </c>
      <c r="AJ8128" t="str">
        <f t="shared" si="1262"/>
        <v/>
      </c>
      <c r="AK8128" t="str">
        <f t="shared" si="1265"/>
        <v/>
      </c>
      <c r="AL8128" t="str">
        <f t="shared" si="1263"/>
        <v/>
      </c>
    </row>
    <row r="8129" spans="1:39" x14ac:dyDescent="0.2">
      <c r="A8129" t="s">
        <v>20142</v>
      </c>
      <c r="B8129" t="s">
        <v>37</v>
      </c>
      <c r="C8129" t="s">
        <v>20140</v>
      </c>
      <c r="D8129" s="1">
        <v>38322</v>
      </c>
      <c r="E8129" s="1">
        <v>44174</v>
      </c>
      <c r="F8129" s="9" t="s">
        <v>39</v>
      </c>
      <c r="I8129">
        <v>100</v>
      </c>
      <c r="J8129">
        <v>0</v>
      </c>
      <c r="K8129">
        <v>0</v>
      </c>
      <c r="L8129">
        <v>12077</v>
      </c>
      <c r="M8129">
        <v>12077</v>
      </c>
      <c r="N8129" t="s">
        <v>20</v>
      </c>
      <c r="O8129" t="s">
        <v>20141</v>
      </c>
      <c r="P8129" t="s">
        <v>28</v>
      </c>
      <c r="Q8129" t="s">
        <v>34233</v>
      </c>
      <c r="R8129" t="s">
        <v>34233</v>
      </c>
      <c r="S8129" t="s">
        <v>33942</v>
      </c>
      <c r="T8129" t="s">
        <v>34233</v>
      </c>
      <c r="U8129" t="s">
        <v>33751</v>
      </c>
      <c r="V8129" t="s">
        <v>33408</v>
      </c>
      <c r="AD8129" t="str">
        <f t="shared" si="1260"/>
        <v/>
      </c>
      <c r="AE8129" t="str">
        <f t="shared" si="1261"/>
        <v/>
      </c>
      <c r="AF8129" t="str">
        <f t="shared" si="1258"/>
        <v/>
      </c>
      <c r="AG8129" t="str">
        <f t="shared" si="1266"/>
        <v/>
      </c>
      <c r="AH8129" t="str">
        <f t="shared" si="1264"/>
        <v/>
      </c>
      <c r="AI8129">
        <v>0.14499999999999999</v>
      </c>
      <c r="AJ8129" t="str">
        <f t="shared" si="1262"/>
        <v/>
      </c>
      <c r="AK8129" t="str">
        <f t="shared" si="1265"/>
        <v/>
      </c>
      <c r="AL8129" t="str">
        <f t="shared" si="1263"/>
        <v/>
      </c>
      <c r="AM8129" t="s">
        <v>34069</v>
      </c>
    </row>
    <row r="8130" spans="1:39" x14ac:dyDescent="0.2">
      <c r="A8130" t="s">
        <v>35108</v>
      </c>
      <c r="B8130" t="s">
        <v>37</v>
      </c>
      <c r="C8130" t="s">
        <v>20140</v>
      </c>
      <c r="D8130" s="1">
        <v>38322</v>
      </c>
      <c r="E8130" s="1">
        <v>44174</v>
      </c>
      <c r="F8130" s="9" t="s">
        <v>39</v>
      </c>
      <c r="I8130">
        <v>100</v>
      </c>
      <c r="J8130">
        <v>0</v>
      </c>
      <c r="K8130">
        <v>0</v>
      </c>
      <c r="L8130">
        <v>12077</v>
      </c>
      <c r="M8130">
        <v>12077</v>
      </c>
      <c r="N8130" t="s">
        <v>20</v>
      </c>
      <c r="O8130" t="s">
        <v>20141</v>
      </c>
      <c r="P8130" t="s">
        <v>28</v>
      </c>
      <c r="Q8130" t="s">
        <v>34233</v>
      </c>
      <c r="R8130" t="s">
        <v>34233</v>
      </c>
      <c r="S8130" t="s">
        <v>33942</v>
      </c>
      <c r="T8130" t="s">
        <v>34233</v>
      </c>
      <c r="U8130" t="s">
        <v>33752</v>
      </c>
      <c r="V8130" t="s">
        <v>33408</v>
      </c>
      <c r="W8130">
        <v>15</v>
      </c>
      <c r="X8130">
        <v>1</v>
      </c>
      <c r="Y8130">
        <v>1</v>
      </c>
      <c r="Z8130">
        <v>10</v>
      </c>
      <c r="AA8130">
        <v>8.5</v>
      </c>
      <c r="AD8130">
        <f t="shared" si="1260"/>
        <v>10</v>
      </c>
      <c r="AE8130" t="str">
        <f t="shared" si="1261"/>
        <v/>
      </c>
      <c r="AF8130" t="str">
        <f t="shared" si="1258"/>
        <v/>
      </c>
      <c r="AG8130" t="str">
        <f t="shared" si="1266"/>
        <v/>
      </c>
      <c r="AH8130" t="str">
        <f t="shared" si="1264"/>
        <v/>
      </c>
      <c r="AI8130">
        <v>0.14499999999999999</v>
      </c>
      <c r="AJ8130" t="str">
        <f t="shared" si="1262"/>
        <v/>
      </c>
      <c r="AK8130" t="str">
        <f t="shared" si="1265"/>
        <v/>
      </c>
      <c r="AL8130" t="str">
        <f t="shared" si="1263"/>
        <v/>
      </c>
      <c r="AM8130" t="s">
        <v>34069</v>
      </c>
    </row>
    <row r="8131" spans="1:39" x14ac:dyDescent="0.2">
      <c r="A8131" t="s">
        <v>35109</v>
      </c>
      <c r="B8131" t="s">
        <v>37</v>
      </c>
      <c r="C8131" t="s">
        <v>20140</v>
      </c>
      <c r="D8131" s="1">
        <v>38322</v>
      </c>
      <c r="E8131" s="1">
        <v>44174</v>
      </c>
      <c r="F8131" s="9" t="s">
        <v>39</v>
      </c>
      <c r="I8131">
        <v>100</v>
      </c>
      <c r="J8131">
        <v>0</v>
      </c>
      <c r="K8131">
        <v>0</v>
      </c>
      <c r="L8131">
        <v>12077</v>
      </c>
      <c r="M8131">
        <v>12077</v>
      </c>
      <c r="N8131" t="s">
        <v>20</v>
      </c>
      <c r="O8131" t="s">
        <v>20141</v>
      </c>
      <c r="P8131" t="s">
        <v>28</v>
      </c>
      <c r="Q8131" t="s">
        <v>34233</v>
      </c>
      <c r="R8131" t="s">
        <v>34233</v>
      </c>
      <c r="S8131" t="s">
        <v>33942</v>
      </c>
      <c r="T8131" t="s">
        <v>34233</v>
      </c>
      <c r="U8131" t="s">
        <v>32634</v>
      </c>
      <c r="V8131" t="s">
        <v>33408</v>
      </c>
      <c r="W8131">
        <v>220</v>
      </c>
      <c r="X8131">
        <v>2</v>
      </c>
      <c r="Y8131" t="s">
        <v>32654</v>
      </c>
      <c r="Z8131">
        <v>500</v>
      </c>
      <c r="AA8131">
        <v>8.5</v>
      </c>
      <c r="AC8131">
        <v>1</v>
      </c>
      <c r="AE8131">
        <f t="shared" si="1261"/>
        <v>1</v>
      </c>
      <c r="AF8131" t="str">
        <f t="shared" si="1258"/>
        <v/>
      </c>
      <c r="AG8131" t="str">
        <f t="shared" si="1266"/>
        <v/>
      </c>
      <c r="AH8131" t="str">
        <f t="shared" si="1264"/>
        <v/>
      </c>
      <c r="AI8131">
        <v>0.14499999999999999</v>
      </c>
      <c r="AJ8131" t="str">
        <f t="shared" si="1262"/>
        <v/>
      </c>
      <c r="AK8131">
        <f t="shared" si="1265"/>
        <v>2.8</v>
      </c>
      <c r="AL8131">
        <f t="shared" si="1263"/>
        <v>0.40599999999999997</v>
      </c>
      <c r="AM8131" t="s">
        <v>34069</v>
      </c>
    </row>
    <row r="8132" spans="1:39" x14ac:dyDescent="0.2">
      <c r="A8132" t="s">
        <v>35110</v>
      </c>
      <c r="B8132" t="s">
        <v>37</v>
      </c>
      <c r="C8132" t="s">
        <v>20140</v>
      </c>
      <c r="D8132" s="1">
        <v>38322</v>
      </c>
      <c r="E8132" s="1">
        <v>44174</v>
      </c>
      <c r="F8132" s="9" t="s">
        <v>39</v>
      </c>
      <c r="I8132">
        <v>100</v>
      </c>
      <c r="J8132">
        <v>0</v>
      </c>
      <c r="K8132">
        <v>0</v>
      </c>
      <c r="L8132">
        <v>12077</v>
      </c>
      <c r="M8132">
        <v>12077</v>
      </c>
      <c r="N8132" t="s">
        <v>20</v>
      </c>
      <c r="O8132" t="s">
        <v>20141</v>
      </c>
      <c r="P8132" t="s">
        <v>28</v>
      </c>
      <c r="Q8132" t="s">
        <v>34233</v>
      </c>
      <c r="R8132" t="s">
        <v>34233</v>
      </c>
      <c r="S8132" t="s">
        <v>33942</v>
      </c>
      <c r="T8132" t="s">
        <v>34233</v>
      </c>
      <c r="U8132" t="s">
        <v>32634</v>
      </c>
      <c r="V8132" t="s">
        <v>33408</v>
      </c>
      <c r="W8132">
        <v>220</v>
      </c>
      <c r="X8132">
        <v>2</v>
      </c>
      <c r="Y8132" t="s">
        <v>32654</v>
      </c>
      <c r="Z8132">
        <v>500</v>
      </c>
      <c r="AA8132">
        <v>8.5</v>
      </c>
      <c r="AC8132">
        <v>1</v>
      </c>
      <c r="AE8132">
        <f t="shared" si="1261"/>
        <v>1</v>
      </c>
      <c r="AF8132" t="str">
        <f t="shared" si="1258"/>
        <v/>
      </c>
      <c r="AG8132" t="str">
        <f t="shared" si="1266"/>
        <v/>
      </c>
      <c r="AH8132" t="str">
        <f t="shared" si="1264"/>
        <v/>
      </c>
      <c r="AI8132">
        <v>0.14499999999999999</v>
      </c>
      <c r="AJ8132" t="str">
        <f t="shared" si="1262"/>
        <v/>
      </c>
      <c r="AK8132">
        <f t="shared" si="1265"/>
        <v>2.8</v>
      </c>
      <c r="AL8132">
        <f t="shared" si="1263"/>
        <v>0.40599999999999997</v>
      </c>
      <c r="AM8132" t="s">
        <v>34069</v>
      </c>
    </row>
    <row r="8133" spans="1:39" x14ac:dyDescent="0.2">
      <c r="A8133" t="s">
        <v>35111</v>
      </c>
      <c r="B8133" t="s">
        <v>37</v>
      </c>
      <c r="C8133" t="s">
        <v>20140</v>
      </c>
      <c r="D8133" s="1">
        <v>38322</v>
      </c>
      <c r="E8133" s="1">
        <v>44174</v>
      </c>
      <c r="F8133" s="9" t="s">
        <v>39</v>
      </c>
      <c r="I8133">
        <v>100</v>
      </c>
      <c r="J8133">
        <v>0</v>
      </c>
      <c r="K8133">
        <v>0</v>
      </c>
      <c r="L8133">
        <v>12077</v>
      </c>
      <c r="M8133">
        <v>12077</v>
      </c>
      <c r="N8133" t="s">
        <v>20</v>
      </c>
      <c r="O8133" t="s">
        <v>20141</v>
      </c>
      <c r="P8133" t="s">
        <v>28</v>
      </c>
      <c r="Q8133" t="s">
        <v>34233</v>
      </c>
      <c r="R8133" t="s">
        <v>34233</v>
      </c>
      <c r="S8133" t="s">
        <v>33942</v>
      </c>
      <c r="T8133" t="s">
        <v>34233</v>
      </c>
      <c r="U8133" t="s">
        <v>32634</v>
      </c>
      <c r="V8133" t="s">
        <v>33408</v>
      </c>
      <c r="W8133">
        <v>250</v>
      </c>
      <c r="X8133">
        <v>2</v>
      </c>
      <c r="Y8133" t="s">
        <v>32654</v>
      </c>
      <c r="Z8133">
        <v>500</v>
      </c>
      <c r="AA8133">
        <v>8.5</v>
      </c>
      <c r="AC8133">
        <v>1</v>
      </c>
      <c r="AE8133">
        <f t="shared" si="1261"/>
        <v>1</v>
      </c>
      <c r="AF8133" t="str">
        <f t="shared" si="1258"/>
        <v/>
      </c>
      <c r="AG8133" t="str">
        <f t="shared" si="1266"/>
        <v/>
      </c>
      <c r="AH8133" t="str">
        <f t="shared" si="1264"/>
        <v/>
      </c>
      <c r="AI8133">
        <v>0.14499999999999999</v>
      </c>
      <c r="AJ8133" t="str">
        <f t="shared" si="1262"/>
        <v/>
      </c>
      <c r="AK8133">
        <f t="shared" si="1265"/>
        <v>2.8</v>
      </c>
      <c r="AL8133">
        <f t="shared" si="1263"/>
        <v>0.40599999999999997</v>
      </c>
      <c r="AM8133" t="s">
        <v>34069</v>
      </c>
    </row>
    <row r="8134" spans="1:39" x14ac:dyDescent="0.2">
      <c r="A8134" t="s">
        <v>35112</v>
      </c>
      <c r="B8134" t="s">
        <v>37</v>
      </c>
      <c r="C8134" t="s">
        <v>20140</v>
      </c>
      <c r="D8134" s="1">
        <v>38322</v>
      </c>
      <c r="E8134" s="1">
        <v>44174</v>
      </c>
      <c r="F8134" s="9" t="s">
        <v>39</v>
      </c>
      <c r="I8134">
        <v>100</v>
      </c>
      <c r="J8134">
        <v>0</v>
      </c>
      <c r="K8134">
        <v>0</v>
      </c>
      <c r="L8134">
        <v>12077</v>
      </c>
      <c r="M8134">
        <v>12077</v>
      </c>
      <c r="N8134" t="s">
        <v>20</v>
      </c>
      <c r="O8134" t="s">
        <v>20141</v>
      </c>
      <c r="P8134" t="s">
        <v>28</v>
      </c>
      <c r="Q8134" t="s">
        <v>34233</v>
      </c>
      <c r="R8134" t="s">
        <v>34233</v>
      </c>
      <c r="S8134" t="s">
        <v>33942</v>
      </c>
      <c r="T8134" t="s">
        <v>34233</v>
      </c>
      <c r="U8134" t="s">
        <v>32634</v>
      </c>
      <c r="V8134" t="s">
        <v>33408</v>
      </c>
      <c r="W8134">
        <v>250</v>
      </c>
      <c r="X8134">
        <v>2</v>
      </c>
      <c r="Y8134" t="s">
        <v>32654</v>
      </c>
      <c r="Z8134">
        <v>500</v>
      </c>
      <c r="AA8134">
        <v>8.5</v>
      </c>
      <c r="AC8134">
        <v>1</v>
      </c>
      <c r="AE8134">
        <f t="shared" ref="AE8134:AE8165" si="1267">IF((S8134="tühi")*(AC8134&lt;&gt;""),AC8134,"")</f>
        <v>1</v>
      </c>
      <c r="AF8134" t="str">
        <f t="shared" si="1258"/>
        <v/>
      </c>
      <c r="AG8134" t="str">
        <f t="shared" si="1266"/>
        <v/>
      </c>
      <c r="AH8134" t="str">
        <f t="shared" si="1264"/>
        <v/>
      </c>
      <c r="AI8134">
        <v>0.14499999999999999</v>
      </c>
      <c r="AJ8134" t="str">
        <f t="shared" si="1262"/>
        <v/>
      </c>
      <c r="AK8134">
        <f t="shared" si="1265"/>
        <v>2.8</v>
      </c>
      <c r="AL8134">
        <f t="shared" si="1263"/>
        <v>0.40599999999999997</v>
      </c>
      <c r="AM8134" t="s">
        <v>34069</v>
      </c>
    </row>
    <row r="8135" spans="1:39" x14ac:dyDescent="0.2">
      <c r="A8135" t="s">
        <v>35113</v>
      </c>
      <c r="B8135" t="s">
        <v>37</v>
      </c>
      <c r="C8135" t="s">
        <v>20140</v>
      </c>
      <c r="D8135" s="1">
        <v>38322</v>
      </c>
      <c r="E8135" s="1">
        <v>44174</v>
      </c>
      <c r="F8135" s="9" t="s">
        <v>39</v>
      </c>
      <c r="I8135">
        <v>100</v>
      </c>
      <c r="J8135">
        <v>0</v>
      </c>
      <c r="K8135">
        <v>0</v>
      </c>
      <c r="L8135">
        <v>12077</v>
      </c>
      <c r="M8135">
        <v>12077</v>
      </c>
      <c r="N8135" t="s">
        <v>20</v>
      </c>
      <c r="O8135" t="s">
        <v>20141</v>
      </c>
      <c r="P8135" t="s">
        <v>28</v>
      </c>
      <c r="Q8135" t="s">
        <v>34233</v>
      </c>
      <c r="R8135" t="s">
        <v>34233</v>
      </c>
      <c r="S8135" t="s">
        <v>33942</v>
      </c>
      <c r="T8135" t="s">
        <v>34233</v>
      </c>
      <c r="U8135" t="s">
        <v>32634</v>
      </c>
      <c r="V8135" t="s">
        <v>33408</v>
      </c>
      <c r="W8135">
        <v>250</v>
      </c>
      <c r="X8135">
        <v>2</v>
      </c>
      <c r="Y8135" t="s">
        <v>32654</v>
      </c>
      <c r="Z8135">
        <v>500</v>
      </c>
      <c r="AA8135">
        <v>8.5</v>
      </c>
      <c r="AC8135">
        <v>1</v>
      </c>
      <c r="AE8135">
        <f t="shared" si="1267"/>
        <v>1</v>
      </c>
      <c r="AF8135" t="str">
        <f t="shared" si="1258"/>
        <v/>
      </c>
      <c r="AG8135" t="str">
        <f t="shared" si="1266"/>
        <v/>
      </c>
      <c r="AH8135" t="str">
        <f t="shared" si="1264"/>
        <v/>
      </c>
      <c r="AI8135">
        <v>0.14499999999999999</v>
      </c>
      <c r="AJ8135" t="str">
        <f t="shared" si="1262"/>
        <v/>
      </c>
      <c r="AK8135">
        <f t="shared" si="1265"/>
        <v>2.8</v>
      </c>
      <c r="AL8135">
        <f t="shared" si="1263"/>
        <v>0.40599999999999997</v>
      </c>
      <c r="AM8135" t="s">
        <v>34069</v>
      </c>
    </row>
    <row r="8136" spans="1:39" x14ac:dyDescent="0.2">
      <c r="A8136" t="s">
        <v>35114</v>
      </c>
      <c r="B8136" t="s">
        <v>37</v>
      </c>
      <c r="C8136" t="s">
        <v>20140</v>
      </c>
      <c r="D8136" s="1">
        <v>38322</v>
      </c>
      <c r="E8136" s="1">
        <v>44174</v>
      </c>
      <c r="F8136" s="9" t="s">
        <v>39</v>
      </c>
      <c r="I8136">
        <v>100</v>
      </c>
      <c r="J8136">
        <v>0</v>
      </c>
      <c r="K8136">
        <v>0</v>
      </c>
      <c r="L8136">
        <v>12077</v>
      </c>
      <c r="M8136">
        <v>12077</v>
      </c>
      <c r="N8136" t="s">
        <v>20</v>
      </c>
      <c r="O8136" t="s">
        <v>20141</v>
      </c>
      <c r="P8136" t="s">
        <v>28</v>
      </c>
      <c r="Q8136" t="s">
        <v>34233</v>
      </c>
      <c r="R8136" t="s">
        <v>34233</v>
      </c>
      <c r="S8136" t="s">
        <v>33942</v>
      </c>
      <c r="T8136" t="s">
        <v>34233</v>
      </c>
      <c r="U8136" t="s">
        <v>32634</v>
      </c>
      <c r="V8136" t="s">
        <v>33408</v>
      </c>
      <c r="W8136">
        <v>250</v>
      </c>
      <c r="X8136">
        <v>2</v>
      </c>
      <c r="Y8136" t="s">
        <v>32654</v>
      </c>
      <c r="Z8136">
        <v>500</v>
      </c>
      <c r="AA8136">
        <v>8.5</v>
      </c>
      <c r="AC8136">
        <v>1</v>
      </c>
      <c r="AE8136">
        <f t="shared" si="1267"/>
        <v>1</v>
      </c>
      <c r="AF8136" t="str">
        <f t="shared" si="1258"/>
        <v/>
      </c>
      <c r="AG8136" t="str">
        <f t="shared" si="1266"/>
        <v/>
      </c>
      <c r="AH8136" t="str">
        <f t="shared" si="1264"/>
        <v/>
      </c>
      <c r="AI8136">
        <v>0.14499999999999999</v>
      </c>
      <c r="AJ8136" t="str">
        <f t="shared" si="1262"/>
        <v/>
      </c>
      <c r="AK8136">
        <f t="shared" si="1265"/>
        <v>2.8</v>
      </c>
      <c r="AL8136">
        <f t="shared" si="1263"/>
        <v>0.40599999999999997</v>
      </c>
      <c r="AM8136" t="s">
        <v>34069</v>
      </c>
    </row>
    <row r="8137" spans="1:39" x14ac:dyDescent="0.2">
      <c r="A8137" t="s">
        <v>20143</v>
      </c>
      <c r="B8137" t="s">
        <v>37</v>
      </c>
      <c r="C8137" t="s">
        <v>20140</v>
      </c>
      <c r="D8137" s="1">
        <v>38322</v>
      </c>
      <c r="E8137" s="1">
        <v>43740</v>
      </c>
      <c r="F8137" t="s">
        <v>39</v>
      </c>
      <c r="I8137">
        <v>100</v>
      </c>
      <c r="J8137">
        <v>0</v>
      </c>
      <c r="K8137">
        <v>0</v>
      </c>
      <c r="L8137">
        <v>9537</v>
      </c>
      <c r="M8137">
        <v>9537</v>
      </c>
      <c r="N8137" t="s">
        <v>20</v>
      </c>
      <c r="O8137" t="s">
        <v>20144</v>
      </c>
      <c r="P8137" t="s">
        <v>28</v>
      </c>
      <c r="Q8137" t="s">
        <v>34233</v>
      </c>
      <c r="R8137" t="s">
        <v>34233</v>
      </c>
      <c r="S8137" t="s">
        <v>33942</v>
      </c>
      <c r="T8137" t="s">
        <v>34233</v>
      </c>
      <c r="AD8137" t="str">
        <f t="shared" si="1260"/>
        <v/>
      </c>
      <c r="AE8137" t="str">
        <f t="shared" si="1267"/>
        <v/>
      </c>
      <c r="AF8137" t="str">
        <f t="shared" si="1258"/>
        <v/>
      </c>
      <c r="AG8137" t="str">
        <f t="shared" si="1266"/>
        <v/>
      </c>
      <c r="AH8137" t="str">
        <f t="shared" si="1264"/>
        <v/>
      </c>
      <c r="AI8137">
        <v>0.14499999999999999</v>
      </c>
      <c r="AJ8137" t="str">
        <f t="shared" si="1262"/>
        <v/>
      </c>
      <c r="AK8137" t="str">
        <f t="shared" si="1265"/>
        <v/>
      </c>
      <c r="AL8137" t="str">
        <f t="shared" si="1263"/>
        <v/>
      </c>
    </row>
    <row r="8138" spans="1:39" x14ac:dyDescent="0.2">
      <c r="A8138" t="s">
        <v>26408</v>
      </c>
      <c r="B8138" t="s">
        <v>37</v>
      </c>
      <c r="C8138" t="s">
        <v>26409</v>
      </c>
      <c r="D8138" s="1">
        <v>41284</v>
      </c>
      <c r="E8138" s="1">
        <v>44546</v>
      </c>
      <c r="F8138" t="s">
        <v>39</v>
      </c>
      <c r="I8138">
        <v>100</v>
      </c>
      <c r="J8138">
        <v>0</v>
      </c>
      <c r="K8138">
        <v>0</v>
      </c>
      <c r="L8138">
        <v>1966</v>
      </c>
      <c r="M8138">
        <v>1966</v>
      </c>
      <c r="N8138" t="s">
        <v>20</v>
      </c>
      <c r="O8138" t="s">
        <v>26410</v>
      </c>
      <c r="P8138" t="s">
        <v>28</v>
      </c>
      <c r="Q8138" t="s">
        <v>34233</v>
      </c>
      <c r="R8138" t="s">
        <v>34233</v>
      </c>
      <c r="S8138" t="s">
        <v>33942</v>
      </c>
      <c r="T8138" t="s">
        <v>34233</v>
      </c>
      <c r="AD8138" t="str">
        <f t="shared" si="1260"/>
        <v/>
      </c>
      <c r="AE8138" t="str">
        <f t="shared" si="1267"/>
        <v/>
      </c>
      <c r="AF8138" t="str">
        <f t="shared" si="1258"/>
        <v/>
      </c>
      <c r="AG8138" t="str">
        <f t="shared" si="1266"/>
        <v/>
      </c>
      <c r="AH8138" t="str">
        <f t="shared" si="1264"/>
        <v/>
      </c>
      <c r="AI8138">
        <v>0.14499999999999999</v>
      </c>
      <c r="AJ8138" t="str">
        <f t="shared" si="1262"/>
        <v/>
      </c>
      <c r="AK8138" t="str">
        <f t="shared" si="1265"/>
        <v/>
      </c>
      <c r="AL8138" t="str">
        <f t="shared" si="1263"/>
        <v/>
      </c>
    </row>
    <row r="8139" spans="1:39" x14ac:dyDescent="0.2">
      <c r="A8139" t="s">
        <v>8762</v>
      </c>
      <c r="B8139" t="s">
        <v>37</v>
      </c>
      <c r="C8139" t="s">
        <v>8763</v>
      </c>
      <c r="D8139" s="1">
        <v>36298</v>
      </c>
      <c r="E8139" s="1">
        <v>43531</v>
      </c>
      <c r="F8139" t="s">
        <v>26</v>
      </c>
      <c r="I8139">
        <v>100</v>
      </c>
      <c r="J8139">
        <v>0</v>
      </c>
      <c r="K8139">
        <v>0</v>
      </c>
      <c r="L8139">
        <v>809</v>
      </c>
      <c r="M8139">
        <v>809</v>
      </c>
      <c r="N8139" t="s">
        <v>20</v>
      </c>
      <c r="O8139" t="s">
        <v>8764</v>
      </c>
      <c r="P8139" t="s">
        <v>44</v>
      </c>
      <c r="Q8139" t="s">
        <v>34233</v>
      </c>
      <c r="R8139" t="s">
        <v>34233</v>
      </c>
      <c r="S8139" t="s">
        <v>34233</v>
      </c>
      <c r="T8139" t="s">
        <v>34233</v>
      </c>
      <c r="AD8139" t="str">
        <f t="shared" si="1260"/>
        <v/>
      </c>
      <c r="AE8139" t="str">
        <f t="shared" si="1267"/>
        <v/>
      </c>
      <c r="AF8139" t="str">
        <f t="shared" ref="AF8139:AF8202" si="1268">IF((S8139&lt;&gt;"tühi")*(F8139&lt;&gt;"Elamumaa")*(G8139&lt;&gt;"Elamumaa")*(H8139&lt;&gt;"Elamumaa"),IF(Z8139=0,"",Z8139),"")</f>
        <v/>
      </c>
      <c r="AG8139" t="str">
        <f t="shared" si="1266"/>
        <v/>
      </c>
      <c r="AH8139" t="str">
        <f t="shared" si="1264"/>
        <v/>
      </c>
      <c r="AI8139">
        <v>0.14499999999999999</v>
      </c>
      <c r="AJ8139" t="str">
        <f t="shared" si="1262"/>
        <v/>
      </c>
      <c r="AK8139" t="str">
        <f t="shared" si="1265"/>
        <v/>
      </c>
      <c r="AL8139" t="str">
        <f t="shared" si="1263"/>
        <v/>
      </c>
    </row>
    <row r="8140" spans="1:39" x14ac:dyDescent="0.2">
      <c r="A8140" t="s">
        <v>12103</v>
      </c>
      <c r="B8140" t="s">
        <v>37</v>
      </c>
      <c r="C8140" t="s">
        <v>12104</v>
      </c>
      <c r="D8140" s="1">
        <v>36544</v>
      </c>
      <c r="E8140" s="1">
        <v>43456</v>
      </c>
      <c r="F8140" t="s">
        <v>19</v>
      </c>
      <c r="I8140">
        <v>100</v>
      </c>
      <c r="J8140">
        <v>0</v>
      </c>
      <c r="K8140">
        <v>0</v>
      </c>
      <c r="L8140">
        <v>1021</v>
      </c>
      <c r="M8140">
        <v>1021</v>
      </c>
      <c r="N8140" t="s">
        <v>20</v>
      </c>
      <c r="O8140" t="s">
        <v>12105</v>
      </c>
      <c r="P8140" t="s">
        <v>28</v>
      </c>
      <c r="Q8140" t="s">
        <v>34233</v>
      </c>
      <c r="R8140" t="s">
        <v>34233</v>
      </c>
      <c r="S8140" t="s">
        <v>32628</v>
      </c>
      <c r="T8140" t="s">
        <v>34357</v>
      </c>
      <c r="AD8140" t="str">
        <f t="shared" si="1260"/>
        <v/>
      </c>
      <c r="AE8140" t="str">
        <f t="shared" si="1267"/>
        <v/>
      </c>
      <c r="AF8140" t="str">
        <f t="shared" si="1268"/>
        <v/>
      </c>
      <c r="AG8140" s="17">
        <v>1</v>
      </c>
      <c r="AH8140">
        <f t="shared" si="1264"/>
        <v>2.8</v>
      </c>
      <c r="AI8140">
        <v>0.14499999999999999</v>
      </c>
      <c r="AJ8140">
        <f t="shared" si="1262"/>
        <v>0.40599999999999997</v>
      </c>
      <c r="AK8140" t="str">
        <f t="shared" si="1265"/>
        <v/>
      </c>
      <c r="AL8140" t="str">
        <f t="shared" si="1263"/>
        <v/>
      </c>
    </row>
    <row r="8141" spans="1:39" x14ac:dyDescent="0.2">
      <c r="A8141" t="s">
        <v>5394</v>
      </c>
      <c r="B8141" t="s">
        <v>37</v>
      </c>
      <c r="C8141" t="s">
        <v>5395</v>
      </c>
      <c r="D8141" s="1">
        <v>36088</v>
      </c>
      <c r="E8141" s="1">
        <v>44174</v>
      </c>
      <c r="F8141" t="s">
        <v>19</v>
      </c>
      <c r="I8141">
        <v>100</v>
      </c>
      <c r="J8141">
        <v>0</v>
      </c>
      <c r="K8141">
        <v>0</v>
      </c>
      <c r="L8141">
        <v>1101</v>
      </c>
      <c r="M8141">
        <v>1101</v>
      </c>
      <c r="N8141" t="s">
        <v>20</v>
      </c>
      <c r="O8141" t="s">
        <v>5396</v>
      </c>
      <c r="P8141" t="s">
        <v>28</v>
      </c>
      <c r="Q8141" t="s">
        <v>32794</v>
      </c>
      <c r="R8141" t="s">
        <v>33782</v>
      </c>
      <c r="S8141" t="s">
        <v>33797</v>
      </c>
      <c r="T8141" t="s">
        <v>34365</v>
      </c>
      <c r="AD8141" t="str">
        <f t="shared" si="1260"/>
        <v/>
      </c>
      <c r="AE8141" t="str">
        <f t="shared" si="1267"/>
        <v/>
      </c>
      <c r="AF8141" t="str">
        <f t="shared" si="1268"/>
        <v/>
      </c>
      <c r="AG8141" s="17">
        <v>1</v>
      </c>
      <c r="AH8141">
        <f t="shared" si="1264"/>
        <v>2.8</v>
      </c>
      <c r="AI8141">
        <v>0.14499999999999999</v>
      </c>
      <c r="AJ8141">
        <f t="shared" si="1262"/>
        <v>0.40599999999999997</v>
      </c>
      <c r="AK8141" t="str">
        <f t="shared" si="1265"/>
        <v/>
      </c>
      <c r="AL8141" t="str">
        <f t="shared" si="1263"/>
        <v/>
      </c>
    </row>
    <row r="8142" spans="1:39" x14ac:dyDescent="0.2">
      <c r="A8142" t="s">
        <v>7339</v>
      </c>
      <c r="B8142" t="s">
        <v>37</v>
      </c>
      <c r="C8142" t="s">
        <v>7340</v>
      </c>
      <c r="D8142" s="1">
        <v>36171</v>
      </c>
      <c r="E8142" s="1">
        <v>43456</v>
      </c>
      <c r="F8142" t="s">
        <v>19</v>
      </c>
      <c r="I8142">
        <v>100</v>
      </c>
      <c r="J8142">
        <v>0</v>
      </c>
      <c r="K8142">
        <v>0</v>
      </c>
      <c r="L8142">
        <v>1089</v>
      </c>
      <c r="M8142">
        <v>1089</v>
      </c>
      <c r="N8142" t="s">
        <v>20</v>
      </c>
      <c r="O8142" t="s">
        <v>7341</v>
      </c>
      <c r="P8142" t="s">
        <v>28</v>
      </c>
      <c r="Q8142" t="s">
        <v>34233</v>
      </c>
      <c r="R8142" t="s">
        <v>34233</v>
      </c>
      <c r="S8142" t="s">
        <v>32628</v>
      </c>
      <c r="T8142" t="s">
        <v>34365</v>
      </c>
      <c r="AD8142" t="str">
        <f t="shared" si="1260"/>
        <v/>
      </c>
      <c r="AE8142" t="str">
        <f t="shared" si="1267"/>
        <v/>
      </c>
      <c r="AF8142" t="str">
        <f t="shared" si="1268"/>
        <v/>
      </c>
      <c r="AG8142" s="17">
        <v>1</v>
      </c>
      <c r="AH8142">
        <f t="shared" si="1264"/>
        <v>2.8</v>
      </c>
      <c r="AI8142">
        <v>0.14499999999999999</v>
      </c>
      <c r="AJ8142">
        <f t="shared" si="1262"/>
        <v>0.40599999999999997</v>
      </c>
      <c r="AK8142" t="str">
        <f t="shared" si="1265"/>
        <v/>
      </c>
      <c r="AL8142" t="str">
        <f t="shared" si="1263"/>
        <v/>
      </c>
    </row>
    <row r="8143" spans="1:39" x14ac:dyDescent="0.2">
      <c r="A8143" t="s">
        <v>7383</v>
      </c>
      <c r="B8143" t="s">
        <v>37</v>
      </c>
      <c r="C8143" t="s">
        <v>7384</v>
      </c>
      <c r="D8143" s="1">
        <v>36139</v>
      </c>
      <c r="E8143" s="1">
        <v>43456</v>
      </c>
      <c r="F8143" t="s">
        <v>19</v>
      </c>
      <c r="I8143">
        <v>100</v>
      </c>
      <c r="J8143">
        <v>0</v>
      </c>
      <c r="K8143">
        <v>0</v>
      </c>
      <c r="L8143">
        <v>1046</v>
      </c>
      <c r="M8143">
        <v>1046</v>
      </c>
      <c r="N8143" t="s">
        <v>20</v>
      </c>
      <c r="O8143" t="s">
        <v>7385</v>
      </c>
      <c r="P8143" t="s">
        <v>28</v>
      </c>
      <c r="Q8143" t="s">
        <v>32794</v>
      </c>
      <c r="R8143" t="s">
        <v>33782</v>
      </c>
      <c r="S8143" t="s">
        <v>32628</v>
      </c>
      <c r="T8143" t="s">
        <v>34365</v>
      </c>
      <c r="AD8143" t="str">
        <f t="shared" si="1260"/>
        <v/>
      </c>
      <c r="AE8143" t="str">
        <f t="shared" si="1267"/>
        <v/>
      </c>
      <c r="AF8143" t="str">
        <f t="shared" si="1268"/>
        <v/>
      </c>
      <c r="AG8143" s="17">
        <v>1</v>
      </c>
      <c r="AH8143">
        <f t="shared" si="1264"/>
        <v>2.8</v>
      </c>
      <c r="AI8143">
        <v>0.14499999999999999</v>
      </c>
      <c r="AJ8143">
        <f t="shared" si="1262"/>
        <v>0.40599999999999997</v>
      </c>
      <c r="AK8143" t="str">
        <f t="shared" si="1265"/>
        <v/>
      </c>
      <c r="AL8143" t="str">
        <f t="shared" si="1263"/>
        <v/>
      </c>
    </row>
    <row r="8144" spans="1:39" x14ac:dyDescent="0.2">
      <c r="A8144" t="s">
        <v>7380</v>
      </c>
      <c r="B8144" t="s">
        <v>37</v>
      </c>
      <c r="C8144" t="s">
        <v>7381</v>
      </c>
      <c r="D8144" s="1">
        <v>36139</v>
      </c>
      <c r="E8144" s="1">
        <v>43456</v>
      </c>
      <c r="F8144" t="s">
        <v>19</v>
      </c>
      <c r="I8144">
        <v>100</v>
      </c>
      <c r="J8144">
        <v>0</v>
      </c>
      <c r="K8144">
        <v>0</v>
      </c>
      <c r="L8144">
        <v>911</v>
      </c>
      <c r="M8144">
        <v>911</v>
      </c>
      <c r="N8144" t="s">
        <v>20</v>
      </c>
      <c r="O8144" t="s">
        <v>7382</v>
      </c>
      <c r="P8144" t="s">
        <v>28</v>
      </c>
      <c r="Q8144" t="s">
        <v>32794</v>
      </c>
      <c r="R8144" t="s">
        <v>33782</v>
      </c>
      <c r="S8144" t="s">
        <v>33797</v>
      </c>
      <c r="T8144" t="s">
        <v>34365</v>
      </c>
      <c r="AD8144" t="str">
        <f t="shared" si="1260"/>
        <v/>
      </c>
      <c r="AE8144" t="str">
        <f t="shared" si="1267"/>
        <v/>
      </c>
      <c r="AF8144" t="str">
        <f t="shared" si="1268"/>
        <v/>
      </c>
      <c r="AG8144" s="17">
        <v>1</v>
      </c>
      <c r="AH8144">
        <f t="shared" si="1264"/>
        <v>2.8</v>
      </c>
      <c r="AI8144">
        <v>0.14499999999999999</v>
      </c>
      <c r="AJ8144">
        <f t="shared" si="1262"/>
        <v>0.40599999999999997</v>
      </c>
      <c r="AK8144" t="str">
        <f t="shared" si="1265"/>
        <v/>
      </c>
      <c r="AL8144" t="str">
        <f t="shared" si="1263"/>
        <v/>
      </c>
    </row>
    <row r="8145" spans="1:39" x14ac:dyDescent="0.2">
      <c r="A8145" t="s">
        <v>5445</v>
      </c>
      <c r="B8145" t="s">
        <v>37</v>
      </c>
      <c r="C8145" t="s">
        <v>5446</v>
      </c>
      <c r="D8145" s="1">
        <v>36088</v>
      </c>
      <c r="E8145" s="1">
        <v>43531</v>
      </c>
      <c r="F8145" t="s">
        <v>19</v>
      </c>
      <c r="I8145">
        <v>100</v>
      </c>
      <c r="J8145">
        <v>0</v>
      </c>
      <c r="K8145">
        <v>0</v>
      </c>
      <c r="L8145">
        <v>903</v>
      </c>
      <c r="M8145">
        <v>903</v>
      </c>
      <c r="N8145" t="s">
        <v>20</v>
      </c>
      <c r="O8145" t="s">
        <v>5447</v>
      </c>
      <c r="P8145" t="s">
        <v>28</v>
      </c>
      <c r="Q8145" t="s">
        <v>34233</v>
      </c>
      <c r="R8145" t="s">
        <v>34233</v>
      </c>
      <c r="S8145" t="s">
        <v>32628</v>
      </c>
      <c r="T8145" t="s">
        <v>34357</v>
      </c>
      <c r="AD8145" t="str">
        <f t="shared" ref="AD8145:AD8208" si="1269">IF((S8145="tühi")*(F8145&lt;&gt;"Elamumaa")*(G8145&lt;&gt;"Elamumaa")*(H8145&lt;&gt;"Elamumaa"),IF(Z8145=0,"",Z8145),"")</f>
        <v/>
      </c>
      <c r="AE8145" t="str">
        <f t="shared" si="1267"/>
        <v/>
      </c>
      <c r="AF8145" t="str">
        <f t="shared" si="1268"/>
        <v/>
      </c>
      <c r="AG8145" s="17">
        <v>1</v>
      </c>
      <c r="AH8145">
        <f t="shared" si="1264"/>
        <v>2.8</v>
      </c>
      <c r="AI8145">
        <v>0.14499999999999999</v>
      </c>
      <c r="AJ8145">
        <f t="shared" si="1262"/>
        <v>0.40599999999999997</v>
      </c>
      <c r="AK8145" t="str">
        <f t="shared" si="1265"/>
        <v/>
      </c>
      <c r="AL8145" t="str">
        <f t="shared" si="1263"/>
        <v/>
      </c>
    </row>
    <row r="8146" spans="1:39" x14ac:dyDescent="0.2">
      <c r="A8146" t="s">
        <v>7345</v>
      </c>
      <c r="B8146" t="s">
        <v>37</v>
      </c>
      <c r="C8146" t="s">
        <v>7346</v>
      </c>
      <c r="D8146" s="1">
        <v>36171</v>
      </c>
      <c r="E8146" s="1">
        <v>44174</v>
      </c>
      <c r="F8146" t="s">
        <v>19</v>
      </c>
      <c r="I8146">
        <v>100</v>
      </c>
      <c r="J8146">
        <v>0</v>
      </c>
      <c r="K8146">
        <v>0</v>
      </c>
      <c r="L8146">
        <v>1069</v>
      </c>
      <c r="M8146">
        <v>1069</v>
      </c>
      <c r="N8146" t="s">
        <v>20</v>
      </c>
      <c r="O8146" t="s">
        <v>7347</v>
      </c>
      <c r="P8146" t="s">
        <v>28</v>
      </c>
      <c r="Q8146" t="s">
        <v>32794</v>
      </c>
      <c r="R8146" t="s">
        <v>33782</v>
      </c>
      <c r="S8146" t="s">
        <v>32628</v>
      </c>
      <c r="T8146" t="s">
        <v>34365</v>
      </c>
      <c r="U8146" t="s">
        <v>32634</v>
      </c>
      <c r="V8146" t="s">
        <v>32781</v>
      </c>
      <c r="W8146">
        <v>210</v>
      </c>
      <c r="X8146">
        <v>2</v>
      </c>
      <c r="Y8146" t="s">
        <v>32654</v>
      </c>
      <c r="AA8146">
        <v>8.5</v>
      </c>
      <c r="AC8146">
        <v>1</v>
      </c>
      <c r="AD8146" t="str">
        <f t="shared" si="1269"/>
        <v/>
      </c>
      <c r="AE8146" t="str">
        <f t="shared" si="1267"/>
        <v/>
      </c>
      <c r="AF8146" t="str">
        <f t="shared" si="1268"/>
        <v/>
      </c>
      <c r="AG8146">
        <f>IF((S8146&lt;&gt;"tühi")*(AC8146&lt;&gt;""),AC8146,"")</f>
        <v>1</v>
      </c>
      <c r="AH8146">
        <f t="shared" si="1264"/>
        <v>2.8</v>
      </c>
      <c r="AI8146">
        <v>0.14499999999999999</v>
      </c>
      <c r="AJ8146">
        <f t="shared" si="1262"/>
        <v>0.40599999999999997</v>
      </c>
      <c r="AK8146" t="str">
        <f t="shared" si="1265"/>
        <v/>
      </c>
      <c r="AL8146" t="str">
        <f t="shared" si="1263"/>
        <v/>
      </c>
    </row>
    <row r="8147" spans="1:39" x14ac:dyDescent="0.2">
      <c r="A8147" t="s">
        <v>5400</v>
      </c>
      <c r="B8147" t="s">
        <v>37</v>
      </c>
      <c r="C8147" t="s">
        <v>5401</v>
      </c>
      <c r="D8147" s="1">
        <v>36088</v>
      </c>
      <c r="E8147" s="1">
        <v>43456</v>
      </c>
      <c r="F8147" t="s">
        <v>19</v>
      </c>
      <c r="I8147">
        <v>100</v>
      </c>
      <c r="J8147">
        <v>0</v>
      </c>
      <c r="K8147">
        <v>0</v>
      </c>
      <c r="L8147">
        <v>1000</v>
      </c>
      <c r="M8147">
        <v>1000</v>
      </c>
      <c r="N8147" t="s">
        <v>20</v>
      </c>
      <c r="O8147" t="s">
        <v>5402</v>
      </c>
      <c r="P8147" t="s">
        <v>28</v>
      </c>
      <c r="Q8147" t="s">
        <v>34233</v>
      </c>
      <c r="R8147" t="s">
        <v>34233</v>
      </c>
      <c r="S8147" t="s">
        <v>32628</v>
      </c>
      <c r="T8147" t="s">
        <v>34357</v>
      </c>
      <c r="AD8147" t="str">
        <f t="shared" si="1269"/>
        <v/>
      </c>
      <c r="AE8147" t="str">
        <f t="shared" si="1267"/>
        <v/>
      </c>
      <c r="AF8147" t="str">
        <f t="shared" si="1268"/>
        <v/>
      </c>
      <c r="AG8147" s="17">
        <v>1</v>
      </c>
      <c r="AH8147">
        <f t="shared" si="1264"/>
        <v>2.8</v>
      </c>
      <c r="AI8147">
        <v>0.14499999999999999</v>
      </c>
      <c r="AJ8147">
        <f t="shared" si="1262"/>
        <v>0.40599999999999997</v>
      </c>
      <c r="AK8147" t="str">
        <f t="shared" si="1265"/>
        <v/>
      </c>
      <c r="AL8147" t="str">
        <f t="shared" si="1263"/>
        <v/>
      </c>
    </row>
    <row r="8148" spans="1:39" x14ac:dyDescent="0.2">
      <c r="A8148" t="s">
        <v>5391</v>
      </c>
      <c r="B8148" t="s">
        <v>37</v>
      </c>
      <c r="C8148" t="s">
        <v>5392</v>
      </c>
      <c r="D8148" s="1">
        <v>36088</v>
      </c>
      <c r="E8148" s="1">
        <v>44174</v>
      </c>
      <c r="F8148" t="s">
        <v>19</v>
      </c>
      <c r="I8148">
        <v>100</v>
      </c>
      <c r="J8148">
        <v>0</v>
      </c>
      <c r="K8148">
        <v>0</v>
      </c>
      <c r="L8148">
        <v>875</v>
      </c>
      <c r="M8148">
        <v>875</v>
      </c>
      <c r="N8148" t="s">
        <v>20</v>
      </c>
      <c r="O8148" t="s">
        <v>5393</v>
      </c>
      <c r="P8148" t="s">
        <v>28</v>
      </c>
      <c r="Q8148" t="s">
        <v>34233</v>
      </c>
      <c r="R8148" t="s">
        <v>34233</v>
      </c>
      <c r="S8148" t="s">
        <v>33797</v>
      </c>
      <c r="T8148" t="s">
        <v>34365</v>
      </c>
      <c r="AD8148" t="str">
        <f t="shared" si="1269"/>
        <v/>
      </c>
      <c r="AE8148" t="str">
        <f t="shared" si="1267"/>
        <v/>
      </c>
      <c r="AF8148" t="str">
        <f t="shared" si="1268"/>
        <v/>
      </c>
      <c r="AG8148" s="17">
        <v>1</v>
      </c>
      <c r="AH8148">
        <f t="shared" si="1264"/>
        <v>2.8</v>
      </c>
      <c r="AI8148">
        <v>0.14499999999999999</v>
      </c>
      <c r="AJ8148">
        <f t="shared" si="1262"/>
        <v>0.40599999999999997</v>
      </c>
      <c r="AK8148" t="str">
        <f t="shared" si="1265"/>
        <v/>
      </c>
      <c r="AL8148" t="str">
        <f t="shared" si="1263"/>
        <v/>
      </c>
    </row>
    <row r="8149" spans="1:39" x14ac:dyDescent="0.2">
      <c r="A8149" t="s">
        <v>5397</v>
      </c>
      <c r="B8149" t="s">
        <v>37</v>
      </c>
      <c r="C8149" t="s">
        <v>5398</v>
      </c>
      <c r="D8149" s="1">
        <v>36088</v>
      </c>
      <c r="E8149" s="1">
        <v>43951</v>
      </c>
      <c r="F8149" t="s">
        <v>19</v>
      </c>
      <c r="I8149">
        <v>100</v>
      </c>
      <c r="J8149">
        <v>0</v>
      </c>
      <c r="K8149">
        <v>0</v>
      </c>
      <c r="L8149">
        <v>932</v>
      </c>
      <c r="M8149">
        <v>932</v>
      </c>
      <c r="N8149" t="s">
        <v>20</v>
      </c>
      <c r="O8149" t="s">
        <v>5399</v>
      </c>
      <c r="P8149" t="s">
        <v>28</v>
      </c>
      <c r="Q8149" t="s">
        <v>32794</v>
      </c>
      <c r="R8149" t="s">
        <v>33782</v>
      </c>
      <c r="S8149" t="s">
        <v>32628</v>
      </c>
      <c r="T8149" t="s">
        <v>34365</v>
      </c>
      <c r="U8149" t="s">
        <v>32634</v>
      </c>
      <c r="V8149" t="s">
        <v>32698</v>
      </c>
      <c r="W8149">
        <v>186</v>
      </c>
      <c r="X8149">
        <v>2</v>
      </c>
      <c r="Y8149">
        <v>1</v>
      </c>
      <c r="AA8149">
        <v>8.5</v>
      </c>
      <c r="AC8149">
        <v>1</v>
      </c>
      <c r="AD8149" t="str">
        <f t="shared" si="1269"/>
        <v/>
      </c>
      <c r="AE8149" t="str">
        <f t="shared" si="1267"/>
        <v/>
      </c>
      <c r="AF8149" t="str">
        <f t="shared" si="1268"/>
        <v/>
      </c>
      <c r="AG8149">
        <f t="shared" ref="AG8149:AG8154" si="1270">IF((S8149&lt;&gt;"tühi")*(AC8149&lt;&gt;""),AC8149,"")</f>
        <v>1</v>
      </c>
      <c r="AH8149">
        <f t="shared" si="1264"/>
        <v>2.8</v>
      </c>
      <c r="AI8149">
        <v>0.14499999999999999</v>
      </c>
      <c r="AJ8149">
        <f t="shared" si="1262"/>
        <v>0.40599999999999997</v>
      </c>
      <c r="AK8149" t="str">
        <f t="shared" si="1265"/>
        <v/>
      </c>
      <c r="AL8149" t="str">
        <f t="shared" si="1263"/>
        <v/>
      </c>
    </row>
    <row r="8150" spans="1:39" x14ac:dyDescent="0.2">
      <c r="A8150" t="s">
        <v>23062</v>
      </c>
      <c r="B8150" t="s">
        <v>37</v>
      </c>
      <c r="C8150" t="s">
        <v>23063</v>
      </c>
      <c r="D8150" s="1">
        <v>38897</v>
      </c>
      <c r="E8150" s="1">
        <v>43456</v>
      </c>
      <c r="F8150" t="s">
        <v>39</v>
      </c>
      <c r="I8150">
        <v>100</v>
      </c>
      <c r="J8150">
        <v>0</v>
      </c>
      <c r="K8150">
        <v>0</v>
      </c>
      <c r="L8150">
        <v>24300</v>
      </c>
      <c r="M8150">
        <v>24281</v>
      </c>
      <c r="N8150" t="s">
        <v>401</v>
      </c>
      <c r="O8150" t="s">
        <v>23064</v>
      </c>
      <c r="P8150" t="s">
        <v>28</v>
      </c>
      <c r="Q8150" t="s">
        <v>34233</v>
      </c>
      <c r="R8150" t="s">
        <v>34233</v>
      </c>
      <c r="S8150" t="s">
        <v>33942</v>
      </c>
      <c r="T8150" t="s">
        <v>34233</v>
      </c>
      <c r="AD8150" t="str">
        <f t="shared" si="1269"/>
        <v/>
      </c>
      <c r="AE8150" t="str">
        <f t="shared" si="1267"/>
        <v/>
      </c>
      <c r="AF8150" t="str">
        <f t="shared" si="1268"/>
        <v/>
      </c>
      <c r="AG8150" t="str">
        <f t="shared" si="1270"/>
        <v/>
      </c>
      <c r="AH8150" t="str">
        <f t="shared" si="1264"/>
        <v/>
      </c>
      <c r="AI8150">
        <v>0.14499999999999999</v>
      </c>
      <c r="AJ8150" t="str">
        <f t="shared" si="1262"/>
        <v/>
      </c>
      <c r="AK8150" t="str">
        <f t="shared" si="1265"/>
        <v/>
      </c>
      <c r="AL8150" t="str">
        <f t="shared" si="1263"/>
        <v/>
      </c>
    </row>
    <row r="8151" spans="1:39" x14ac:dyDescent="0.2">
      <c r="A8151" t="s">
        <v>23039</v>
      </c>
      <c r="B8151" t="s">
        <v>37</v>
      </c>
      <c r="C8151" t="s">
        <v>23040</v>
      </c>
      <c r="D8151" s="1">
        <v>38897</v>
      </c>
      <c r="E8151" s="1">
        <v>44546</v>
      </c>
      <c r="F8151" t="s">
        <v>26</v>
      </c>
      <c r="I8151">
        <v>100</v>
      </c>
      <c r="J8151">
        <v>0</v>
      </c>
      <c r="K8151">
        <v>0</v>
      </c>
      <c r="L8151">
        <v>5184</v>
      </c>
      <c r="M8151">
        <v>5184</v>
      </c>
      <c r="N8151" t="s">
        <v>20</v>
      </c>
      <c r="O8151" t="s">
        <v>23041</v>
      </c>
      <c r="P8151" t="s">
        <v>44</v>
      </c>
      <c r="Q8151" t="s">
        <v>34233</v>
      </c>
      <c r="R8151" t="s">
        <v>34233</v>
      </c>
      <c r="S8151" t="s">
        <v>34233</v>
      </c>
      <c r="T8151" t="s">
        <v>34233</v>
      </c>
      <c r="V8151" t="s">
        <v>33409</v>
      </c>
      <c r="AD8151" t="str">
        <f t="shared" si="1269"/>
        <v/>
      </c>
      <c r="AE8151" t="str">
        <f t="shared" si="1267"/>
        <v/>
      </c>
      <c r="AF8151" t="str">
        <f t="shared" si="1268"/>
        <v/>
      </c>
      <c r="AG8151" t="str">
        <f t="shared" si="1270"/>
        <v/>
      </c>
      <c r="AH8151" t="str">
        <f t="shared" si="1264"/>
        <v/>
      </c>
      <c r="AI8151">
        <v>0.14499999999999999</v>
      </c>
      <c r="AJ8151" t="str">
        <f t="shared" si="1262"/>
        <v/>
      </c>
      <c r="AK8151" t="str">
        <f t="shared" si="1265"/>
        <v/>
      </c>
      <c r="AL8151" t="str">
        <f t="shared" si="1263"/>
        <v/>
      </c>
    </row>
    <row r="8152" spans="1:39" x14ac:dyDescent="0.2">
      <c r="A8152" t="s">
        <v>23042</v>
      </c>
      <c r="B8152" t="s">
        <v>37</v>
      </c>
      <c r="C8152" t="s">
        <v>23043</v>
      </c>
      <c r="D8152" s="1">
        <v>38897</v>
      </c>
      <c r="E8152" s="1">
        <v>43456</v>
      </c>
      <c r="F8152" t="s">
        <v>474</v>
      </c>
      <c r="I8152">
        <v>100</v>
      </c>
      <c r="J8152">
        <v>0</v>
      </c>
      <c r="K8152">
        <v>0</v>
      </c>
      <c r="L8152">
        <v>30</v>
      </c>
      <c r="M8152">
        <v>30</v>
      </c>
      <c r="N8152" t="s">
        <v>20</v>
      </c>
      <c r="O8152" t="s">
        <v>23044</v>
      </c>
      <c r="P8152" t="s">
        <v>28</v>
      </c>
      <c r="Q8152" t="s">
        <v>34233</v>
      </c>
      <c r="R8152" t="s">
        <v>34233</v>
      </c>
      <c r="S8152" t="s">
        <v>32627</v>
      </c>
      <c r="T8152" t="s">
        <v>34233</v>
      </c>
      <c r="U8152" t="s">
        <v>32641</v>
      </c>
      <c r="V8152" t="s">
        <v>33409</v>
      </c>
      <c r="AD8152" t="str">
        <f t="shared" si="1269"/>
        <v/>
      </c>
      <c r="AE8152" t="str">
        <f t="shared" si="1267"/>
        <v/>
      </c>
      <c r="AF8152" t="str">
        <f t="shared" si="1268"/>
        <v/>
      </c>
      <c r="AG8152" t="str">
        <f t="shared" si="1270"/>
        <v/>
      </c>
      <c r="AH8152" t="str">
        <f t="shared" si="1264"/>
        <v/>
      </c>
      <c r="AI8152">
        <v>0.14499999999999999</v>
      </c>
      <c r="AJ8152" t="str">
        <f t="shared" si="1262"/>
        <v/>
      </c>
      <c r="AK8152" t="str">
        <f t="shared" si="1265"/>
        <v/>
      </c>
      <c r="AL8152" t="str">
        <f t="shared" si="1263"/>
        <v/>
      </c>
    </row>
    <row r="8153" spans="1:39" x14ac:dyDescent="0.2">
      <c r="A8153" t="s">
        <v>23059</v>
      </c>
      <c r="B8153" t="s">
        <v>37</v>
      </c>
      <c r="C8153" t="s">
        <v>23060</v>
      </c>
      <c r="D8153" s="1">
        <v>38897</v>
      </c>
      <c r="E8153" s="1">
        <v>43456</v>
      </c>
      <c r="F8153" t="s">
        <v>19</v>
      </c>
      <c r="I8153">
        <v>100</v>
      </c>
      <c r="J8153">
        <v>0</v>
      </c>
      <c r="K8153">
        <v>0</v>
      </c>
      <c r="L8153">
        <v>1579</v>
      </c>
      <c r="M8153">
        <v>1579</v>
      </c>
      <c r="N8153" t="s">
        <v>20</v>
      </c>
      <c r="O8153" t="s">
        <v>23061</v>
      </c>
      <c r="P8153" t="s">
        <v>28</v>
      </c>
      <c r="Q8153" t="s">
        <v>34233</v>
      </c>
      <c r="R8153" t="s">
        <v>34233</v>
      </c>
      <c r="S8153" t="s">
        <v>32628</v>
      </c>
      <c r="T8153" t="s">
        <v>34356</v>
      </c>
      <c r="U8153" t="s">
        <v>32656</v>
      </c>
      <c r="V8153" t="s">
        <v>33409</v>
      </c>
      <c r="W8153">
        <v>200</v>
      </c>
      <c r="X8153">
        <v>2</v>
      </c>
      <c r="Y8153">
        <v>1</v>
      </c>
      <c r="AA8153">
        <v>8.5</v>
      </c>
      <c r="AB8153">
        <v>13</v>
      </c>
      <c r="AC8153">
        <v>2</v>
      </c>
      <c r="AD8153" t="str">
        <f t="shared" si="1269"/>
        <v/>
      </c>
      <c r="AE8153" t="str">
        <f t="shared" si="1267"/>
        <v/>
      </c>
      <c r="AF8153" t="str">
        <f t="shared" si="1268"/>
        <v/>
      </c>
      <c r="AG8153">
        <f t="shared" si="1270"/>
        <v>2</v>
      </c>
      <c r="AH8153">
        <f t="shared" si="1264"/>
        <v>5.6</v>
      </c>
      <c r="AI8153">
        <v>0.14499999999999999</v>
      </c>
      <c r="AJ8153">
        <f t="shared" si="1262"/>
        <v>0.81199999999999994</v>
      </c>
      <c r="AK8153" t="str">
        <f t="shared" si="1265"/>
        <v/>
      </c>
      <c r="AL8153" t="str">
        <f t="shared" si="1263"/>
        <v/>
      </c>
    </row>
    <row r="8154" spans="1:39" x14ac:dyDescent="0.2">
      <c r="A8154" t="s">
        <v>23045</v>
      </c>
      <c r="B8154" t="s">
        <v>37</v>
      </c>
      <c r="C8154" t="s">
        <v>23046</v>
      </c>
      <c r="D8154" s="1">
        <v>38897</v>
      </c>
      <c r="E8154" s="1">
        <v>43951</v>
      </c>
      <c r="F8154" t="s">
        <v>470</v>
      </c>
      <c r="I8154">
        <v>100</v>
      </c>
      <c r="J8154">
        <v>0</v>
      </c>
      <c r="K8154">
        <v>0</v>
      </c>
      <c r="L8154">
        <v>814</v>
      </c>
      <c r="M8154">
        <v>814</v>
      </c>
      <c r="N8154" t="s">
        <v>20</v>
      </c>
      <c r="O8154" t="s">
        <v>23047</v>
      </c>
      <c r="P8154" t="s">
        <v>28</v>
      </c>
      <c r="Q8154" t="s">
        <v>34233</v>
      </c>
      <c r="R8154" t="s">
        <v>34233</v>
      </c>
      <c r="S8154" t="s">
        <v>33942</v>
      </c>
      <c r="T8154" t="s">
        <v>34233</v>
      </c>
      <c r="U8154" t="s">
        <v>32668</v>
      </c>
      <c r="V8154" t="s">
        <v>33409</v>
      </c>
      <c r="W8154">
        <v>160</v>
      </c>
      <c r="X8154">
        <v>2</v>
      </c>
      <c r="Y8154">
        <v>1</v>
      </c>
      <c r="Z8154">
        <f>W8154*X8154</f>
        <v>320</v>
      </c>
      <c r="AA8154">
        <v>8.5</v>
      </c>
      <c r="AB8154">
        <v>20</v>
      </c>
      <c r="AD8154">
        <f t="shared" si="1269"/>
        <v>320</v>
      </c>
      <c r="AE8154" t="str">
        <f t="shared" si="1267"/>
        <v/>
      </c>
      <c r="AF8154" t="str">
        <f t="shared" si="1268"/>
        <v/>
      </c>
      <c r="AG8154" t="str">
        <f t="shared" si="1270"/>
        <v/>
      </c>
      <c r="AH8154" t="str">
        <f t="shared" si="1264"/>
        <v/>
      </c>
      <c r="AI8154">
        <v>0.14499999999999999</v>
      </c>
      <c r="AJ8154" t="str">
        <f t="shared" si="1262"/>
        <v/>
      </c>
      <c r="AK8154" t="str">
        <f t="shared" si="1265"/>
        <v/>
      </c>
      <c r="AL8154" s="9">
        <v>1</v>
      </c>
      <c r="AM8154" t="s">
        <v>34916</v>
      </c>
    </row>
    <row r="8155" spans="1:39" x14ac:dyDescent="0.2">
      <c r="A8155" t="s">
        <v>23048</v>
      </c>
      <c r="B8155" t="s">
        <v>37</v>
      </c>
      <c r="C8155" t="s">
        <v>23049</v>
      </c>
      <c r="D8155" s="1">
        <v>38897</v>
      </c>
      <c r="E8155" s="1">
        <v>43456</v>
      </c>
      <c r="F8155" t="s">
        <v>19</v>
      </c>
      <c r="I8155">
        <v>100</v>
      </c>
      <c r="J8155">
        <v>0</v>
      </c>
      <c r="K8155">
        <v>0</v>
      </c>
      <c r="L8155">
        <v>1593</v>
      </c>
      <c r="M8155">
        <v>1593</v>
      </c>
      <c r="N8155" t="s">
        <v>20</v>
      </c>
      <c r="O8155" t="s">
        <v>21</v>
      </c>
      <c r="P8155" t="s">
        <v>28</v>
      </c>
      <c r="Q8155" t="s">
        <v>34233</v>
      </c>
      <c r="R8155" t="s">
        <v>34233</v>
      </c>
      <c r="S8155" t="s">
        <v>33797</v>
      </c>
      <c r="T8155" t="s">
        <v>34362</v>
      </c>
      <c r="U8155" t="s">
        <v>32650</v>
      </c>
      <c r="V8155" t="s">
        <v>33409</v>
      </c>
      <c r="W8155">
        <v>510</v>
      </c>
      <c r="X8155">
        <v>2</v>
      </c>
      <c r="Y8155">
        <v>1</v>
      </c>
      <c r="AA8155">
        <v>8.5</v>
      </c>
      <c r="AB8155">
        <v>30</v>
      </c>
      <c r="AC8155">
        <v>3</v>
      </c>
      <c r="AD8155" t="str">
        <f t="shared" si="1269"/>
        <v/>
      </c>
      <c r="AE8155" t="str">
        <f t="shared" si="1267"/>
        <v/>
      </c>
      <c r="AF8155" t="str">
        <f t="shared" si="1268"/>
        <v/>
      </c>
      <c r="AG8155">
        <v>4</v>
      </c>
      <c r="AH8155">
        <f t="shared" si="1264"/>
        <v>11.2</v>
      </c>
      <c r="AI8155">
        <v>0.14499999999999999</v>
      </c>
      <c r="AJ8155">
        <f t="shared" si="1262"/>
        <v>1.6239999999999999</v>
      </c>
      <c r="AK8155" t="str">
        <f t="shared" si="1265"/>
        <v/>
      </c>
      <c r="AL8155" t="str">
        <f t="shared" si="1263"/>
        <v/>
      </c>
    </row>
    <row r="8156" spans="1:39" x14ac:dyDescent="0.2">
      <c r="A8156" t="s">
        <v>23053</v>
      </c>
      <c r="B8156" t="s">
        <v>37</v>
      </c>
      <c r="C8156" t="s">
        <v>23054</v>
      </c>
      <c r="D8156" s="1">
        <v>38897</v>
      </c>
      <c r="E8156" s="1">
        <v>43456</v>
      </c>
      <c r="F8156" t="s">
        <v>19</v>
      </c>
      <c r="I8156">
        <v>100</v>
      </c>
      <c r="J8156">
        <v>0</v>
      </c>
      <c r="K8156">
        <v>0</v>
      </c>
      <c r="L8156">
        <v>1513</v>
      </c>
      <c r="M8156">
        <v>1513</v>
      </c>
      <c r="N8156" t="s">
        <v>20</v>
      </c>
      <c r="O8156" t="s">
        <v>21</v>
      </c>
      <c r="P8156" t="s">
        <v>28</v>
      </c>
      <c r="Q8156" t="s">
        <v>34233</v>
      </c>
      <c r="R8156" t="s">
        <v>34233</v>
      </c>
      <c r="S8156" t="s">
        <v>32628</v>
      </c>
      <c r="T8156" t="s">
        <v>34362</v>
      </c>
      <c r="U8156" t="s">
        <v>32650</v>
      </c>
      <c r="V8156" t="s">
        <v>33409</v>
      </c>
      <c r="W8156">
        <v>510</v>
      </c>
      <c r="X8156">
        <v>2</v>
      </c>
      <c r="Y8156">
        <v>1</v>
      </c>
      <c r="AA8156">
        <v>8.5</v>
      </c>
      <c r="AB8156">
        <v>30</v>
      </c>
      <c r="AC8156">
        <v>3</v>
      </c>
      <c r="AD8156" t="str">
        <f t="shared" si="1269"/>
        <v/>
      </c>
      <c r="AE8156" t="str">
        <f t="shared" si="1267"/>
        <v/>
      </c>
      <c r="AF8156" t="str">
        <f t="shared" si="1268"/>
        <v/>
      </c>
      <c r="AG8156">
        <v>4</v>
      </c>
      <c r="AH8156">
        <f t="shared" si="1264"/>
        <v>11.2</v>
      </c>
      <c r="AI8156">
        <v>0.14499999999999999</v>
      </c>
      <c r="AJ8156">
        <f t="shared" si="1262"/>
        <v>1.6239999999999999</v>
      </c>
      <c r="AK8156" t="str">
        <f t="shared" si="1265"/>
        <v/>
      </c>
      <c r="AL8156" t="str">
        <f t="shared" si="1263"/>
        <v/>
      </c>
    </row>
    <row r="8157" spans="1:39" x14ac:dyDescent="0.2">
      <c r="A8157" t="s">
        <v>23055</v>
      </c>
      <c r="B8157" t="s">
        <v>37</v>
      </c>
      <c r="C8157" t="s">
        <v>23056</v>
      </c>
      <c r="D8157" s="1">
        <v>38897</v>
      </c>
      <c r="E8157" s="1">
        <v>43456</v>
      </c>
      <c r="F8157" t="s">
        <v>19</v>
      </c>
      <c r="I8157">
        <v>100</v>
      </c>
      <c r="J8157">
        <v>0</v>
      </c>
      <c r="K8157">
        <v>0</v>
      </c>
      <c r="L8157">
        <v>1331</v>
      </c>
      <c r="M8157">
        <v>1331</v>
      </c>
      <c r="N8157" t="s">
        <v>20</v>
      </c>
      <c r="O8157" t="s">
        <v>21</v>
      </c>
      <c r="P8157" t="s">
        <v>28</v>
      </c>
      <c r="Q8157" t="s">
        <v>34233</v>
      </c>
      <c r="R8157" t="s">
        <v>34233</v>
      </c>
      <c r="S8157" t="s">
        <v>32628</v>
      </c>
      <c r="T8157" t="s">
        <v>34362</v>
      </c>
      <c r="U8157" t="s">
        <v>32650</v>
      </c>
      <c r="V8157" t="s">
        <v>33409</v>
      </c>
      <c r="W8157">
        <v>510</v>
      </c>
      <c r="X8157">
        <v>2</v>
      </c>
      <c r="Y8157">
        <v>1</v>
      </c>
      <c r="AA8157">
        <v>8.5</v>
      </c>
      <c r="AB8157">
        <v>30</v>
      </c>
      <c r="AC8157">
        <v>4</v>
      </c>
      <c r="AD8157" t="str">
        <f t="shared" si="1269"/>
        <v/>
      </c>
      <c r="AE8157" t="str">
        <f t="shared" si="1267"/>
        <v/>
      </c>
      <c r="AF8157" t="str">
        <f t="shared" si="1268"/>
        <v/>
      </c>
      <c r="AG8157">
        <f>IF((S8157&lt;&gt;"tühi")*(AC8157&lt;&gt;""),AC8157,"")</f>
        <v>4</v>
      </c>
      <c r="AH8157">
        <f t="shared" si="1264"/>
        <v>11.2</v>
      </c>
      <c r="AI8157">
        <v>0.14499999999999999</v>
      </c>
      <c r="AJ8157">
        <f t="shared" si="1262"/>
        <v>1.6239999999999999</v>
      </c>
      <c r="AK8157" t="str">
        <f t="shared" si="1265"/>
        <v/>
      </c>
      <c r="AL8157" t="str">
        <f t="shared" si="1263"/>
        <v/>
      </c>
    </row>
    <row r="8158" spans="1:39" x14ac:dyDescent="0.2">
      <c r="A8158" t="s">
        <v>23057</v>
      </c>
      <c r="B8158" t="s">
        <v>37</v>
      </c>
      <c r="C8158" t="s">
        <v>23058</v>
      </c>
      <c r="D8158" s="1">
        <v>38897</v>
      </c>
      <c r="E8158" s="1">
        <v>43456</v>
      </c>
      <c r="F8158" t="s">
        <v>19</v>
      </c>
      <c r="I8158">
        <v>100</v>
      </c>
      <c r="J8158">
        <v>0</v>
      </c>
      <c r="K8158">
        <v>0</v>
      </c>
      <c r="L8158">
        <v>1836</v>
      </c>
      <c r="M8158">
        <v>1836</v>
      </c>
      <c r="N8158" t="s">
        <v>20</v>
      </c>
      <c r="O8158" t="s">
        <v>21</v>
      </c>
      <c r="P8158" t="s">
        <v>28</v>
      </c>
      <c r="Q8158" t="s">
        <v>34233</v>
      </c>
      <c r="R8158" t="s">
        <v>34233</v>
      </c>
      <c r="S8158" t="s">
        <v>32628</v>
      </c>
      <c r="T8158" t="s">
        <v>34362</v>
      </c>
      <c r="U8158" t="s">
        <v>32650</v>
      </c>
      <c r="V8158" t="s">
        <v>33409</v>
      </c>
      <c r="W8158">
        <v>860</v>
      </c>
      <c r="X8158">
        <v>2</v>
      </c>
      <c r="Y8158">
        <v>1</v>
      </c>
      <c r="AA8158">
        <v>8.5</v>
      </c>
      <c r="AB8158">
        <v>45</v>
      </c>
      <c r="AC8158">
        <v>5</v>
      </c>
      <c r="AD8158" t="str">
        <f t="shared" si="1269"/>
        <v/>
      </c>
      <c r="AE8158" t="str">
        <f t="shared" si="1267"/>
        <v/>
      </c>
      <c r="AF8158" t="str">
        <f t="shared" si="1268"/>
        <v/>
      </c>
      <c r="AG8158">
        <v>6</v>
      </c>
      <c r="AH8158">
        <f t="shared" si="1264"/>
        <v>16.799999999999997</v>
      </c>
      <c r="AI8158">
        <v>0.14499999999999999</v>
      </c>
      <c r="AJ8158">
        <f t="shared" si="1262"/>
        <v>2.4359999999999995</v>
      </c>
      <c r="AK8158" t="str">
        <f t="shared" si="1265"/>
        <v/>
      </c>
      <c r="AL8158" t="str">
        <f t="shared" si="1263"/>
        <v/>
      </c>
    </row>
    <row r="8159" spans="1:39" x14ac:dyDescent="0.2">
      <c r="A8159" t="s">
        <v>25879</v>
      </c>
      <c r="B8159" t="s">
        <v>37</v>
      </c>
      <c r="C8159" t="s">
        <v>25880</v>
      </c>
      <c r="D8159" s="1">
        <v>40549</v>
      </c>
      <c r="E8159" s="1">
        <v>44607</v>
      </c>
      <c r="F8159" t="s">
        <v>26</v>
      </c>
      <c r="I8159">
        <v>100</v>
      </c>
      <c r="J8159">
        <v>0</v>
      </c>
      <c r="K8159">
        <v>0</v>
      </c>
      <c r="L8159">
        <v>3423</v>
      </c>
      <c r="M8159">
        <v>3423</v>
      </c>
      <c r="N8159" t="s">
        <v>20</v>
      </c>
      <c r="O8159" t="s">
        <v>25881</v>
      </c>
      <c r="P8159" t="s">
        <v>44</v>
      </c>
      <c r="Q8159" t="s">
        <v>34233</v>
      </c>
      <c r="R8159" t="s">
        <v>34233</v>
      </c>
      <c r="S8159" t="s">
        <v>34233</v>
      </c>
      <c r="T8159" t="s">
        <v>34233</v>
      </c>
      <c r="AD8159" t="str">
        <f t="shared" si="1269"/>
        <v/>
      </c>
      <c r="AE8159" t="str">
        <f t="shared" si="1267"/>
        <v/>
      </c>
      <c r="AF8159" t="str">
        <f t="shared" si="1268"/>
        <v/>
      </c>
      <c r="AG8159" t="str">
        <f>IF((S8159&lt;&gt;"tühi")*(AC8159&lt;&gt;""),AC8159,"")</f>
        <v/>
      </c>
      <c r="AH8159" t="str">
        <f t="shared" si="1264"/>
        <v/>
      </c>
      <c r="AI8159">
        <v>0.14499999999999999</v>
      </c>
      <c r="AJ8159" t="str">
        <f t="shared" si="1262"/>
        <v/>
      </c>
      <c r="AK8159" t="str">
        <f t="shared" si="1265"/>
        <v/>
      </c>
      <c r="AL8159" t="str">
        <f t="shared" si="1263"/>
        <v/>
      </c>
    </row>
    <row r="8160" spans="1:39" x14ac:dyDescent="0.2">
      <c r="A8160" t="s">
        <v>5542</v>
      </c>
      <c r="B8160" t="s">
        <v>37</v>
      </c>
      <c r="C8160" t="s">
        <v>5543</v>
      </c>
      <c r="D8160" s="1">
        <v>36088</v>
      </c>
      <c r="E8160" s="1">
        <v>43456</v>
      </c>
      <c r="F8160" t="s">
        <v>19</v>
      </c>
      <c r="I8160">
        <v>100</v>
      </c>
      <c r="J8160">
        <v>0</v>
      </c>
      <c r="K8160">
        <v>0</v>
      </c>
      <c r="L8160">
        <v>1320</v>
      </c>
      <c r="M8160">
        <v>1320</v>
      </c>
      <c r="N8160" t="s">
        <v>20</v>
      </c>
      <c r="O8160" t="s">
        <v>5544</v>
      </c>
      <c r="P8160" t="s">
        <v>28</v>
      </c>
      <c r="Q8160" t="s">
        <v>34233</v>
      </c>
      <c r="R8160" t="s">
        <v>34233</v>
      </c>
      <c r="S8160" t="s">
        <v>32628</v>
      </c>
      <c r="T8160" t="s">
        <v>34349</v>
      </c>
      <c r="AD8160" t="str">
        <f t="shared" si="1269"/>
        <v/>
      </c>
      <c r="AE8160" t="str">
        <f t="shared" si="1267"/>
        <v/>
      </c>
      <c r="AF8160" t="str">
        <f t="shared" si="1268"/>
        <v/>
      </c>
      <c r="AG8160" s="17">
        <v>1</v>
      </c>
      <c r="AH8160">
        <f t="shared" si="1264"/>
        <v>2.8</v>
      </c>
      <c r="AI8160">
        <v>0.14499999999999999</v>
      </c>
      <c r="AJ8160">
        <f t="shared" si="1262"/>
        <v>0.40599999999999997</v>
      </c>
      <c r="AK8160" t="str">
        <f t="shared" si="1265"/>
        <v/>
      </c>
      <c r="AL8160" t="str">
        <f t="shared" si="1263"/>
        <v/>
      </c>
    </row>
    <row r="8161" spans="1:39" x14ac:dyDescent="0.2">
      <c r="A8161" t="s">
        <v>5836</v>
      </c>
      <c r="B8161" t="s">
        <v>37</v>
      </c>
      <c r="C8161" t="s">
        <v>5837</v>
      </c>
      <c r="D8161" s="1">
        <v>36192</v>
      </c>
      <c r="E8161" s="1">
        <v>44546</v>
      </c>
      <c r="F8161" t="s">
        <v>19</v>
      </c>
      <c r="I8161">
        <v>100</v>
      </c>
      <c r="J8161">
        <v>0</v>
      </c>
      <c r="K8161">
        <v>0</v>
      </c>
      <c r="L8161">
        <v>1244</v>
      </c>
      <c r="M8161">
        <v>1244</v>
      </c>
      <c r="N8161" t="s">
        <v>20</v>
      </c>
      <c r="O8161" t="s">
        <v>5838</v>
      </c>
      <c r="P8161" t="s">
        <v>28</v>
      </c>
      <c r="Q8161" t="s">
        <v>34233</v>
      </c>
      <c r="R8161" t="s">
        <v>34233</v>
      </c>
      <c r="S8161" t="s">
        <v>32628</v>
      </c>
      <c r="T8161" t="s">
        <v>34357</v>
      </c>
      <c r="U8161" t="s">
        <v>32634</v>
      </c>
      <c r="V8161" t="s">
        <v>33410</v>
      </c>
      <c r="X8161">
        <v>2</v>
      </c>
      <c r="Y8161" t="s">
        <v>32654</v>
      </c>
      <c r="AA8161">
        <v>10</v>
      </c>
      <c r="AB8161">
        <v>20</v>
      </c>
      <c r="AC8161">
        <v>1</v>
      </c>
      <c r="AD8161" t="str">
        <f t="shared" si="1269"/>
        <v/>
      </c>
      <c r="AE8161" t="str">
        <f t="shared" si="1267"/>
        <v/>
      </c>
      <c r="AF8161" t="str">
        <f t="shared" si="1268"/>
        <v/>
      </c>
      <c r="AG8161">
        <f>IF((S8161&lt;&gt;"tühi")*(AC8161&lt;&gt;""),AC8161,"")</f>
        <v>1</v>
      </c>
      <c r="AH8161">
        <f t="shared" si="1264"/>
        <v>2.8</v>
      </c>
      <c r="AI8161">
        <v>0.14499999999999999</v>
      </c>
      <c r="AJ8161">
        <f t="shared" si="1262"/>
        <v>0.40599999999999997</v>
      </c>
      <c r="AK8161" t="str">
        <f t="shared" si="1265"/>
        <v/>
      </c>
      <c r="AL8161" t="str">
        <f t="shared" si="1263"/>
        <v/>
      </c>
    </row>
    <row r="8162" spans="1:39" x14ac:dyDescent="0.2">
      <c r="A8162" t="s">
        <v>5197</v>
      </c>
      <c r="B8162" t="s">
        <v>37</v>
      </c>
      <c r="C8162" t="s">
        <v>5198</v>
      </c>
      <c r="D8162" s="1">
        <v>36088</v>
      </c>
      <c r="E8162" s="1">
        <v>43456</v>
      </c>
      <c r="F8162" t="s">
        <v>19</v>
      </c>
      <c r="I8162">
        <v>100</v>
      </c>
      <c r="J8162">
        <v>0</v>
      </c>
      <c r="K8162">
        <v>0</v>
      </c>
      <c r="L8162">
        <v>932</v>
      </c>
      <c r="M8162">
        <v>932</v>
      </c>
      <c r="N8162" t="s">
        <v>20</v>
      </c>
      <c r="O8162" t="s">
        <v>5199</v>
      </c>
      <c r="P8162" t="s">
        <v>28</v>
      </c>
      <c r="Q8162" t="s">
        <v>34233</v>
      </c>
      <c r="R8162" t="s">
        <v>34233</v>
      </c>
      <c r="S8162" t="s">
        <v>32628</v>
      </c>
      <c r="T8162" t="s">
        <v>33071</v>
      </c>
      <c r="AD8162" t="str">
        <f t="shared" si="1269"/>
        <v/>
      </c>
      <c r="AE8162" t="str">
        <f t="shared" si="1267"/>
        <v/>
      </c>
      <c r="AF8162" t="str">
        <f t="shared" si="1268"/>
        <v/>
      </c>
      <c r="AG8162" s="17">
        <v>1</v>
      </c>
      <c r="AH8162">
        <f t="shared" si="1264"/>
        <v>2.8</v>
      </c>
      <c r="AI8162">
        <v>0.14499999999999999</v>
      </c>
      <c r="AJ8162">
        <f t="shared" si="1262"/>
        <v>0.40599999999999997</v>
      </c>
      <c r="AK8162" t="str">
        <f t="shared" si="1265"/>
        <v/>
      </c>
      <c r="AL8162" t="str">
        <f t="shared" si="1263"/>
        <v/>
      </c>
    </row>
    <row r="8163" spans="1:39" x14ac:dyDescent="0.2">
      <c r="A8163" t="s">
        <v>5833</v>
      </c>
      <c r="B8163" t="s">
        <v>37</v>
      </c>
      <c r="C8163" t="s">
        <v>5834</v>
      </c>
      <c r="D8163" s="1">
        <v>36192</v>
      </c>
      <c r="E8163" s="1">
        <v>44546</v>
      </c>
      <c r="F8163" t="s">
        <v>19</v>
      </c>
      <c r="I8163">
        <v>100</v>
      </c>
      <c r="J8163">
        <v>0</v>
      </c>
      <c r="K8163">
        <v>0</v>
      </c>
      <c r="L8163">
        <v>1067</v>
      </c>
      <c r="M8163">
        <v>1067</v>
      </c>
      <c r="N8163" t="s">
        <v>20</v>
      </c>
      <c r="O8163" t="s">
        <v>5835</v>
      </c>
      <c r="P8163" t="s">
        <v>28</v>
      </c>
      <c r="Q8163" t="s">
        <v>34233</v>
      </c>
      <c r="R8163" t="s">
        <v>34233</v>
      </c>
      <c r="S8163" t="s">
        <v>32628</v>
      </c>
      <c r="T8163" t="s">
        <v>34365</v>
      </c>
      <c r="AD8163" t="str">
        <f t="shared" si="1269"/>
        <v/>
      </c>
      <c r="AE8163" t="str">
        <f t="shared" si="1267"/>
        <v/>
      </c>
      <c r="AF8163" t="str">
        <f t="shared" si="1268"/>
        <v/>
      </c>
      <c r="AG8163" s="17">
        <v>1</v>
      </c>
      <c r="AH8163">
        <f t="shared" si="1264"/>
        <v>2.8</v>
      </c>
      <c r="AI8163">
        <v>0.14499999999999999</v>
      </c>
      <c r="AJ8163">
        <f t="shared" si="1262"/>
        <v>0.40599999999999997</v>
      </c>
      <c r="AK8163" t="str">
        <f t="shared" si="1265"/>
        <v/>
      </c>
      <c r="AL8163" t="str">
        <f t="shared" si="1263"/>
        <v/>
      </c>
    </row>
    <row r="8164" spans="1:39" x14ac:dyDescent="0.2">
      <c r="A8164" t="s">
        <v>7040</v>
      </c>
      <c r="B8164" t="s">
        <v>37</v>
      </c>
      <c r="C8164" t="s">
        <v>7041</v>
      </c>
      <c r="D8164" s="1">
        <v>36192</v>
      </c>
      <c r="E8164" s="1">
        <v>43456</v>
      </c>
      <c r="F8164" t="s">
        <v>19</v>
      </c>
      <c r="I8164">
        <v>100</v>
      </c>
      <c r="J8164">
        <v>0</v>
      </c>
      <c r="K8164">
        <v>0</v>
      </c>
      <c r="L8164">
        <v>1167</v>
      </c>
      <c r="M8164">
        <v>1167</v>
      </c>
      <c r="N8164" t="s">
        <v>20</v>
      </c>
      <c r="O8164" t="s">
        <v>7042</v>
      </c>
      <c r="P8164" t="s">
        <v>28</v>
      </c>
      <c r="Q8164" t="s">
        <v>34233</v>
      </c>
      <c r="R8164" t="s">
        <v>34233</v>
      </c>
      <c r="S8164" t="s">
        <v>32628</v>
      </c>
      <c r="T8164" t="s">
        <v>34357</v>
      </c>
      <c r="AD8164" t="str">
        <f t="shared" si="1269"/>
        <v/>
      </c>
      <c r="AE8164" t="str">
        <f t="shared" si="1267"/>
        <v/>
      </c>
      <c r="AF8164" t="str">
        <f t="shared" si="1268"/>
        <v/>
      </c>
      <c r="AG8164" s="17">
        <v>1</v>
      </c>
      <c r="AH8164">
        <f t="shared" si="1264"/>
        <v>2.8</v>
      </c>
      <c r="AI8164">
        <v>0.14499999999999999</v>
      </c>
      <c r="AJ8164">
        <f t="shared" si="1262"/>
        <v>0.40599999999999997</v>
      </c>
      <c r="AK8164" t="str">
        <f t="shared" si="1265"/>
        <v/>
      </c>
      <c r="AL8164" t="str">
        <f t="shared" si="1263"/>
        <v/>
      </c>
    </row>
    <row r="8165" spans="1:39" x14ac:dyDescent="0.2">
      <c r="A8165" t="s">
        <v>25836</v>
      </c>
      <c r="B8165" t="s">
        <v>37</v>
      </c>
      <c r="C8165" t="s">
        <v>25837</v>
      </c>
      <c r="D8165" s="1">
        <v>40589</v>
      </c>
      <c r="E8165" s="1">
        <v>43951</v>
      </c>
      <c r="F8165" t="s">
        <v>19</v>
      </c>
      <c r="I8165">
        <v>100</v>
      </c>
      <c r="J8165">
        <v>0</v>
      </c>
      <c r="K8165">
        <v>0</v>
      </c>
      <c r="L8165">
        <v>1898</v>
      </c>
      <c r="M8165">
        <v>1898</v>
      </c>
      <c r="N8165" t="s">
        <v>20</v>
      </c>
      <c r="O8165" t="s">
        <v>25838</v>
      </c>
      <c r="P8165" t="s">
        <v>28</v>
      </c>
      <c r="Q8165" t="s">
        <v>34233</v>
      </c>
      <c r="R8165" t="s">
        <v>34233</v>
      </c>
      <c r="S8165" t="s">
        <v>32628</v>
      </c>
      <c r="T8165" t="s">
        <v>34365</v>
      </c>
      <c r="AD8165" t="str">
        <f t="shared" si="1269"/>
        <v/>
      </c>
      <c r="AE8165" t="str">
        <f t="shared" si="1267"/>
        <v/>
      </c>
      <c r="AF8165" t="str">
        <f t="shared" si="1268"/>
        <v/>
      </c>
      <c r="AG8165" s="17">
        <v>1</v>
      </c>
      <c r="AH8165">
        <f t="shared" si="1264"/>
        <v>2.8</v>
      </c>
      <c r="AI8165">
        <v>0.14499999999999999</v>
      </c>
      <c r="AJ8165">
        <f t="shared" si="1262"/>
        <v>0.40599999999999997</v>
      </c>
      <c r="AK8165" t="str">
        <f t="shared" si="1265"/>
        <v/>
      </c>
      <c r="AL8165" t="str">
        <f t="shared" si="1263"/>
        <v/>
      </c>
    </row>
    <row r="8166" spans="1:39" x14ac:dyDescent="0.2">
      <c r="A8166" t="s">
        <v>7842</v>
      </c>
      <c r="B8166" t="s">
        <v>37</v>
      </c>
      <c r="C8166" t="s">
        <v>7843</v>
      </c>
      <c r="D8166" s="1">
        <v>36206</v>
      </c>
      <c r="E8166" s="1">
        <v>43456</v>
      </c>
      <c r="F8166" t="s">
        <v>19</v>
      </c>
      <c r="I8166">
        <v>100</v>
      </c>
      <c r="J8166">
        <v>0</v>
      </c>
      <c r="K8166">
        <v>0</v>
      </c>
      <c r="L8166">
        <v>1200</v>
      </c>
      <c r="M8166">
        <v>1200</v>
      </c>
      <c r="N8166" t="s">
        <v>20</v>
      </c>
      <c r="O8166" t="s">
        <v>7844</v>
      </c>
      <c r="P8166" t="s">
        <v>28</v>
      </c>
      <c r="Q8166" t="s">
        <v>34233</v>
      </c>
      <c r="R8166" t="s">
        <v>34233</v>
      </c>
      <c r="S8166" t="s">
        <v>32628</v>
      </c>
      <c r="T8166" t="s">
        <v>34349</v>
      </c>
      <c r="AD8166" t="str">
        <f t="shared" si="1269"/>
        <v/>
      </c>
      <c r="AE8166" t="str">
        <f t="shared" ref="AE8166:AE8197" si="1271">IF((S8166="tühi")*(AC8166&lt;&gt;""),AC8166,"")</f>
        <v/>
      </c>
      <c r="AF8166" t="str">
        <f t="shared" si="1268"/>
        <v/>
      </c>
      <c r="AG8166" s="17">
        <v>1</v>
      </c>
      <c r="AH8166">
        <f t="shared" si="1264"/>
        <v>2.8</v>
      </c>
      <c r="AI8166">
        <v>0.14499999999999999</v>
      </c>
      <c r="AJ8166">
        <f t="shared" ref="AJ8166:AJ8229" si="1272">IF(COUNTBLANK(AH8166),"",AH8166*AI8166)</f>
        <v>0.40599999999999997</v>
      </c>
      <c r="AK8166" t="str">
        <f t="shared" si="1265"/>
        <v/>
      </c>
      <c r="AL8166" t="str">
        <f t="shared" si="1263"/>
        <v/>
      </c>
    </row>
    <row r="8167" spans="1:39" s="20" customFormat="1" x14ac:dyDescent="0.2">
      <c r="A8167" s="20" t="s">
        <v>25839</v>
      </c>
      <c r="B8167" s="20" t="s">
        <v>37</v>
      </c>
      <c r="C8167" s="20" t="s">
        <v>25840</v>
      </c>
      <c r="D8167" s="21">
        <v>40589</v>
      </c>
      <c r="E8167" s="21">
        <v>43456</v>
      </c>
      <c r="F8167" s="20" t="s">
        <v>19</v>
      </c>
      <c r="I8167" s="20">
        <v>100</v>
      </c>
      <c r="J8167" s="20">
        <v>0</v>
      </c>
      <c r="K8167" s="20">
        <v>0</v>
      </c>
      <c r="L8167" s="20">
        <v>327</v>
      </c>
      <c r="M8167" s="20">
        <v>327</v>
      </c>
      <c r="N8167" s="20" t="s">
        <v>20</v>
      </c>
      <c r="O8167" s="20" t="s">
        <v>25841</v>
      </c>
      <c r="P8167" s="20" t="s">
        <v>28</v>
      </c>
      <c r="Q8167" s="20" t="s">
        <v>34233</v>
      </c>
      <c r="R8167" s="20" t="s">
        <v>34233</v>
      </c>
      <c r="S8167" s="20" t="s">
        <v>33942</v>
      </c>
      <c r="T8167" s="20" t="s">
        <v>34233</v>
      </c>
      <c r="AD8167" s="20" t="str">
        <f t="shared" si="1269"/>
        <v/>
      </c>
      <c r="AE8167" s="20" t="str">
        <f t="shared" si="1271"/>
        <v/>
      </c>
      <c r="AF8167" s="20" t="str">
        <f t="shared" si="1268"/>
        <v/>
      </c>
      <c r="AG8167" s="20" t="str">
        <f>IF((S8167&lt;&gt;"tühi")*(AC8167&lt;&gt;""),AC8167,"")</f>
        <v/>
      </c>
      <c r="AH8167" s="20" t="str">
        <f t="shared" si="1264"/>
        <v/>
      </c>
      <c r="AI8167" s="20">
        <v>0.14499999999999999</v>
      </c>
      <c r="AJ8167" s="20" t="str">
        <f t="shared" si="1272"/>
        <v/>
      </c>
      <c r="AK8167" s="20" t="str">
        <f t="shared" si="1265"/>
        <v/>
      </c>
      <c r="AL8167" s="20" t="str">
        <f t="shared" si="1263"/>
        <v/>
      </c>
      <c r="AM8167" s="20" t="s">
        <v>34331</v>
      </c>
    </row>
    <row r="8168" spans="1:39" x14ac:dyDescent="0.2">
      <c r="A8168" t="s">
        <v>5200</v>
      </c>
      <c r="B8168" t="s">
        <v>37</v>
      </c>
      <c r="C8168" t="s">
        <v>5201</v>
      </c>
      <c r="D8168" s="1">
        <v>36088</v>
      </c>
      <c r="E8168" s="1">
        <v>44546</v>
      </c>
      <c r="F8168" t="s">
        <v>19</v>
      </c>
      <c r="I8168">
        <v>100</v>
      </c>
      <c r="J8168">
        <v>0</v>
      </c>
      <c r="K8168">
        <v>0</v>
      </c>
      <c r="L8168">
        <v>908</v>
      </c>
      <c r="M8168">
        <v>908</v>
      </c>
      <c r="N8168" t="s">
        <v>20</v>
      </c>
      <c r="O8168" t="s">
        <v>5202</v>
      </c>
      <c r="P8168" t="s">
        <v>28</v>
      </c>
      <c r="Q8168" t="s">
        <v>32794</v>
      </c>
      <c r="R8168" t="s">
        <v>33782</v>
      </c>
      <c r="S8168" t="s">
        <v>32628</v>
      </c>
      <c r="T8168" t="s">
        <v>33071</v>
      </c>
      <c r="AD8168" t="str">
        <f t="shared" si="1269"/>
        <v/>
      </c>
      <c r="AE8168" t="str">
        <f t="shared" si="1271"/>
        <v/>
      </c>
      <c r="AF8168" t="str">
        <f t="shared" si="1268"/>
        <v/>
      </c>
      <c r="AG8168" s="17">
        <v>1</v>
      </c>
      <c r="AH8168">
        <f t="shared" si="1264"/>
        <v>2.8</v>
      </c>
      <c r="AI8168">
        <v>0.14499999999999999</v>
      </c>
      <c r="AJ8168">
        <f t="shared" si="1272"/>
        <v>0.40599999999999997</v>
      </c>
      <c r="AK8168" t="str">
        <f t="shared" si="1265"/>
        <v/>
      </c>
      <c r="AL8168" t="str">
        <f t="shared" si="1263"/>
        <v/>
      </c>
    </row>
    <row r="8169" spans="1:39" x14ac:dyDescent="0.2">
      <c r="A8169" t="s">
        <v>25608</v>
      </c>
      <c r="B8169" t="s">
        <v>37</v>
      </c>
      <c r="C8169" t="s">
        <v>25609</v>
      </c>
      <c r="D8169" s="1">
        <v>40151</v>
      </c>
      <c r="E8169" s="1">
        <v>43951</v>
      </c>
      <c r="F8169" t="s">
        <v>19</v>
      </c>
      <c r="I8169">
        <v>100</v>
      </c>
      <c r="J8169">
        <v>0</v>
      </c>
      <c r="K8169">
        <v>0</v>
      </c>
      <c r="L8169">
        <v>1328</v>
      </c>
      <c r="M8169">
        <v>1328</v>
      </c>
      <c r="N8169" t="s">
        <v>20</v>
      </c>
      <c r="O8169" t="s">
        <v>25610</v>
      </c>
      <c r="P8169" t="s">
        <v>28</v>
      </c>
      <c r="Q8169" t="s">
        <v>34233</v>
      </c>
      <c r="R8169" t="s">
        <v>34233</v>
      </c>
      <c r="S8169" t="s">
        <v>32628</v>
      </c>
      <c r="T8169" t="s">
        <v>34349</v>
      </c>
      <c r="U8169" t="s">
        <v>32634</v>
      </c>
      <c r="V8169" t="s">
        <v>33411</v>
      </c>
      <c r="X8169">
        <v>1.5</v>
      </c>
      <c r="Y8169" t="s">
        <v>32661</v>
      </c>
      <c r="AA8169">
        <v>8.5</v>
      </c>
      <c r="AB8169">
        <v>10.3</v>
      </c>
      <c r="AC8169">
        <v>1</v>
      </c>
      <c r="AD8169" t="str">
        <f t="shared" si="1269"/>
        <v/>
      </c>
      <c r="AE8169" t="str">
        <f t="shared" si="1271"/>
        <v/>
      </c>
      <c r="AF8169" t="str">
        <f t="shared" si="1268"/>
        <v/>
      </c>
      <c r="AG8169">
        <f>IF((S8169&lt;&gt;"tühi")*(AC8169&lt;&gt;""),AC8169,"")</f>
        <v>1</v>
      </c>
      <c r="AH8169">
        <f t="shared" si="1264"/>
        <v>2.8</v>
      </c>
      <c r="AI8169">
        <v>0.14499999999999999</v>
      </c>
      <c r="AJ8169">
        <f t="shared" si="1272"/>
        <v>0.40599999999999997</v>
      </c>
      <c r="AK8169" t="str">
        <f t="shared" si="1265"/>
        <v/>
      </c>
      <c r="AL8169" t="str">
        <f t="shared" si="1263"/>
        <v/>
      </c>
    </row>
    <row r="8170" spans="1:39" x14ac:dyDescent="0.2">
      <c r="A8170" t="s">
        <v>5203</v>
      </c>
      <c r="B8170" t="s">
        <v>37</v>
      </c>
      <c r="C8170" t="s">
        <v>5204</v>
      </c>
      <c r="D8170" s="1">
        <v>36088</v>
      </c>
      <c r="E8170" s="1">
        <v>44546</v>
      </c>
      <c r="F8170" t="s">
        <v>19</v>
      </c>
      <c r="I8170">
        <v>100</v>
      </c>
      <c r="J8170">
        <v>0</v>
      </c>
      <c r="K8170">
        <v>0</v>
      </c>
      <c r="L8170">
        <v>928</v>
      </c>
      <c r="M8170">
        <v>928</v>
      </c>
      <c r="N8170" t="s">
        <v>20</v>
      </c>
      <c r="O8170" t="s">
        <v>5205</v>
      </c>
      <c r="P8170" t="s">
        <v>28</v>
      </c>
      <c r="Q8170" t="s">
        <v>32794</v>
      </c>
      <c r="R8170" t="s">
        <v>33782</v>
      </c>
      <c r="S8170" t="s">
        <v>32628</v>
      </c>
      <c r="T8170" t="s">
        <v>33071</v>
      </c>
      <c r="AD8170" t="str">
        <f t="shared" si="1269"/>
        <v/>
      </c>
      <c r="AE8170" t="str">
        <f t="shared" si="1271"/>
        <v/>
      </c>
      <c r="AF8170" t="str">
        <f t="shared" si="1268"/>
        <v/>
      </c>
      <c r="AG8170" s="17">
        <v>1</v>
      </c>
      <c r="AH8170">
        <f t="shared" si="1264"/>
        <v>2.8</v>
      </c>
      <c r="AI8170">
        <v>0.14499999999999999</v>
      </c>
      <c r="AJ8170">
        <f t="shared" si="1272"/>
        <v>0.40599999999999997</v>
      </c>
      <c r="AK8170" t="str">
        <f t="shared" si="1265"/>
        <v/>
      </c>
      <c r="AL8170" t="str">
        <f t="shared" si="1263"/>
        <v/>
      </c>
    </row>
    <row r="8171" spans="1:39" x14ac:dyDescent="0.2">
      <c r="A8171" t="s">
        <v>7418</v>
      </c>
      <c r="B8171" t="s">
        <v>37</v>
      </c>
      <c r="C8171" t="s">
        <v>7419</v>
      </c>
      <c r="D8171" s="1">
        <v>36139</v>
      </c>
      <c r="E8171" s="1">
        <v>43951</v>
      </c>
      <c r="F8171" t="s">
        <v>19</v>
      </c>
      <c r="I8171">
        <v>100</v>
      </c>
      <c r="J8171">
        <v>0</v>
      </c>
      <c r="K8171">
        <v>0</v>
      </c>
      <c r="L8171">
        <v>1945</v>
      </c>
      <c r="M8171">
        <v>1945</v>
      </c>
      <c r="N8171" t="s">
        <v>20</v>
      </c>
      <c r="O8171" t="s">
        <v>7420</v>
      </c>
      <c r="P8171" t="s">
        <v>28</v>
      </c>
      <c r="Q8171" t="s">
        <v>34233</v>
      </c>
      <c r="R8171" t="s">
        <v>34233</v>
      </c>
      <c r="S8171" t="s">
        <v>33797</v>
      </c>
      <c r="T8171" t="s">
        <v>34357</v>
      </c>
      <c r="U8171" t="s">
        <v>32634</v>
      </c>
      <c r="V8171" t="s">
        <v>33412</v>
      </c>
      <c r="X8171">
        <v>2</v>
      </c>
      <c r="Y8171" t="s">
        <v>32654</v>
      </c>
      <c r="AA8171">
        <v>10</v>
      </c>
      <c r="AB8171">
        <v>15</v>
      </c>
      <c r="AC8171">
        <v>1</v>
      </c>
      <c r="AD8171" t="str">
        <f t="shared" si="1269"/>
        <v/>
      </c>
      <c r="AE8171" t="str">
        <f t="shared" si="1271"/>
        <v/>
      </c>
      <c r="AF8171" t="str">
        <f t="shared" si="1268"/>
        <v/>
      </c>
      <c r="AG8171">
        <f>IF((S8171&lt;&gt;"tühi")*(AC8171&lt;&gt;""),AC8171,"")</f>
        <v>1</v>
      </c>
      <c r="AH8171">
        <f t="shared" si="1264"/>
        <v>2.8</v>
      </c>
      <c r="AI8171">
        <v>0.14499999999999999</v>
      </c>
      <c r="AJ8171">
        <f t="shared" si="1272"/>
        <v>0.40599999999999997</v>
      </c>
      <c r="AK8171" t="str">
        <f t="shared" si="1265"/>
        <v/>
      </c>
      <c r="AL8171" t="str">
        <f t="shared" ref="AL8171:AL8234" si="1273">IF(COUNTBLANK(AK8171),"",AK8171*AI8171)</f>
        <v/>
      </c>
    </row>
    <row r="8172" spans="1:39" x14ac:dyDescent="0.2">
      <c r="A8172" t="s">
        <v>5854</v>
      </c>
      <c r="B8172" t="s">
        <v>37</v>
      </c>
      <c r="C8172" t="s">
        <v>5855</v>
      </c>
      <c r="D8172" s="1">
        <v>36171</v>
      </c>
      <c r="E8172" s="1">
        <v>43882</v>
      </c>
      <c r="F8172" t="s">
        <v>19</v>
      </c>
      <c r="I8172">
        <v>100</v>
      </c>
      <c r="J8172">
        <v>0</v>
      </c>
      <c r="K8172">
        <v>0</v>
      </c>
      <c r="L8172">
        <v>1228</v>
      </c>
      <c r="M8172">
        <v>1228</v>
      </c>
      <c r="N8172" t="s">
        <v>20</v>
      </c>
      <c r="O8172" t="s">
        <v>5856</v>
      </c>
      <c r="P8172" t="s">
        <v>28</v>
      </c>
      <c r="Q8172" t="s">
        <v>34233</v>
      </c>
      <c r="R8172" t="s">
        <v>34233</v>
      </c>
      <c r="S8172" t="s">
        <v>33797</v>
      </c>
      <c r="T8172" t="s">
        <v>34357</v>
      </c>
      <c r="U8172" t="s">
        <v>32634</v>
      </c>
      <c r="V8172" t="s">
        <v>33413</v>
      </c>
      <c r="W8172">
        <v>245</v>
      </c>
      <c r="X8172">
        <v>2</v>
      </c>
      <c r="AB8172">
        <v>20</v>
      </c>
      <c r="AC8172">
        <v>1</v>
      </c>
      <c r="AD8172" t="str">
        <f t="shared" si="1269"/>
        <v/>
      </c>
      <c r="AE8172" t="str">
        <f t="shared" si="1271"/>
        <v/>
      </c>
      <c r="AF8172" t="str">
        <f t="shared" si="1268"/>
        <v/>
      </c>
      <c r="AG8172">
        <f>IF((S8172&lt;&gt;"tühi")*(AC8172&lt;&gt;""),AC8172,"")</f>
        <v>1</v>
      </c>
      <c r="AH8172">
        <f t="shared" si="1264"/>
        <v>2.8</v>
      </c>
      <c r="AI8172">
        <v>0.14499999999999999</v>
      </c>
      <c r="AJ8172">
        <f t="shared" si="1272"/>
        <v>0.40599999999999997</v>
      </c>
      <c r="AK8172" t="str">
        <f t="shared" si="1265"/>
        <v/>
      </c>
      <c r="AL8172" t="str">
        <f t="shared" si="1273"/>
        <v/>
      </c>
    </row>
    <row r="8173" spans="1:39" x14ac:dyDescent="0.2">
      <c r="A8173" t="s">
        <v>5206</v>
      </c>
      <c r="B8173" t="s">
        <v>37</v>
      </c>
      <c r="C8173" t="s">
        <v>5207</v>
      </c>
      <c r="D8173" s="1">
        <v>36088</v>
      </c>
      <c r="E8173" s="1">
        <v>43456</v>
      </c>
      <c r="F8173" t="s">
        <v>19</v>
      </c>
      <c r="I8173">
        <v>100</v>
      </c>
      <c r="J8173">
        <v>0</v>
      </c>
      <c r="K8173">
        <v>0</v>
      </c>
      <c r="L8173">
        <v>1242</v>
      </c>
      <c r="M8173">
        <v>1242</v>
      </c>
      <c r="N8173" t="s">
        <v>20</v>
      </c>
      <c r="O8173" t="s">
        <v>5208</v>
      </c>
      <c r="P8173" t="s">
        <v>28</v>
      </c>
      <c r="Q8173" t="s">
        <v>34233</v>
      </c>
      <c r="R8173" t="s">
        <v>34233</v>
      </c>
      <c r="S8173" t="s">
        <v>32628</v>
      </c>
      <c r="T8173" t="s">
        <v>34350</v>
      </c>
      <c r="AD8173" t="str">
        <f t="shared" si="1269"/>
        <v/>
      </c>
      <c r="AE8173" t="str">
        <f t="shared" si="1271"/>
        <v/>
      </c>
      <c r="AF8173" t="str">
        <f t="shared" si="1268"/>
        <v/>
      </c>
      <c r="AG8173" s="17">
        <v>1</v>
      </c>
      <c r="AH8173">
        <f t="shared" si="1264"/>
        <v>2.8</v>
      </c>
      <c r="AI8173">
        <v>0.14499999999999999</v>
      </c>
      <c r="AJ8173">
        <f t="shared" si="1272"/>
        <v>0.40599999999999997</v>
      </c>
      <c r="AK8173" t="str">
        <f t="shared" si="1265"/>
        <v/>
      </c>
      <c r="AL8173" t="str">
        <f t="shared" si="1273"/>
        <v/>
      </c>
    </row>
    <row r="8174" spans="1:39" x14ac:dyDescent="0.2">
      <c r="A8174" t="s">
        <v>6774</v>
      </c>
      <c r="B8174" t="s">
        <v>37</v>
      </c>
      <c r="C8174" t="s">
        <v>6775</v>
      </c>
      <c r="D8174" s="1">
        <v>36192</v>
      </c>
      <c r="E8174" s="1">
        <v>44607</v>
      </c>
      <c r="F8174" t="s">
        <v>19</v>
      </c>
      <c r="I8174">
        <v>100</v>
      </c>
      <c r="J8174">
        <v>0</v>
      </c>
      <c r="K8174">
        <v>0</v>
      </c>
      <c r="L8174">
        <v>1300</v>
      </c>
      <c r="M8174">
        <v>1300</v>
      </c>
      <c r="N8174" t="s">
        <v>20</v>
      </c>
      <c r="O8174" t="s">
        <v>6776</v>
      </c>
      <c r="P8174" t="s">
        <v>28</v>
      </c>
      <c r="Q8174" t="s">
        <v>32794</v>
      </c>
      <c r="R8174" t="s">
        <v>33782</v>
      </c>
      <c r="S8174" t="s">
        <v>32627</v>
      </c>
      <c r="T8174" t="s">
        <v>34649</v>
      </c>
      <c r="AD8174" t="str">
        <f t="shared" si="1269"/>
        <v/>
      </c>
      <c r="AE8174" t="str">
        <f t="shared" si="1271"/>
        <v/>
      </c>
      <c r="AF8174" t="str">
        <f t="shared" si="1268"/>
        <v/>
      </c>
      <c r="AG8174" s="17">
        <v>1</v>
      </c>
      <c r="AH8174">
        <f t="shared" si="1264"/>
        <v>2.8</v>
      </c>
      <c r="AI8174">
        <v>0.14499999999999999</v>
      </c>
      <c r="AJ8174">
        <f t="shared" si="1272"/>
        <v>0.40599999999999997</v>
      </c>
      <c r="AK8174" t="str">
        <f t="shared" si="1265"/>
        <v/>
      </c>
      <c r="AL8174" t="str">
        <f t="shared" si="1273"/>
        <v/>
      </c>
    </row>
    <row r="8175" spans="1:39" x14ac:dyDescent="0.2">
      <c r="A8175" t="s">
        <v>6721</v>
      </c>
      <c r="B8175" t="s">
        <v>37</v>
      </c>
      <c r="C8175" t="s">
        <v>6722</v>
      </c>
      <c r="D8175" s="1">
        <v>36192</v>
      </c>
      <c r="E8175" s="1">
        <v>44607</v>
      </c>
      <c r="F8175" t="s">
        <v>19</v>
      </c>
      <c r="I8175">
        <v>100</v>
      </c>
      <c r="J8175">
        <v>0</v>
      </c>
      <c r="K8175">
        <v>0</v>
      </c>
      <c r="L8175">
        <v>1098</v>
      </c>
      <c r="M8175">
        <v>1098</v>
      </c>
      <c r="N8175" t="s">
        <v>20</v>
      </c>
      <c r="O8175" t="s">
        <v>6723</v>
      </c>
      <c r="P8175" t="s">
        <v>28</v>
      </c>
      <c r="Q8175" t="s">
        <v>34233</v>
      </c>
      <c r="R8175" t="s">
        <v>34233</v>
      </c>
      <c r="S8175" t="s">
        <v>33797</v>
      </c>
      <c r="T8175" t="s">
        <v>34357</v>
      </c>
      <c r="AD8175" t="str">
        <f t="shared" si="1269"/>
        <v/>
      </c>
      <c r="AE8175" t="str">
        <f t="shared" si="1271"/>
        <v/>
      </c>
      <c r="AF8175" t="str">
        <f t="shared" si="1268"/>
        <v/>
      </c>
      <c r="AG8175" s="17">
        <v>1</v>
      </c>
      <c r="AH8175">
        <f t="shared" si="1264"/>
        <v>2.8</v>
      </c>
      <c r="AI8175">
        <v>0.14499999999999999</v>
      </c>
      <c r="AJ8175">
        <f t="shared" si="1272"/>
        <v>0.40599999999999997</v>
      </c>
      <c r="AK8175" t="str">
        <f t="shared" si="1265"/>
        <v/>
      </c>
      <c r="AL8175" t="str">
        <f t="shared" si="1273"/>
        <v/>
      </c>
    </row>
    <row r="8176" spans="1:39" x14ac:dyDescent="0.2">
      <c r="A8176" t="s">
        <v>6780</v>
      </c>
      <c r="B8176" t="s">
        <v>37</v>
      </c>
      <c r="C8176" t="s">
        <v>6781</v>
      </c>
      <c r="D8176" s="1">
        <v>36192</v>
      </c>
      <c r="E8176" s="1">
        <v>44607</v>
      </c>
      <c r="F8176" t="s">
        <v>19</v>
      </c>
      <c r="I8176">
        <v>100</v>
      </c>
      <c r="J8176">
        <v>0</v>
      </c>
      <c r="K8176">
        <v>0</v>
      </c>
      <c r="L8176">
        <v>977</v>
      </c>
      <c r="M8176">
        <v>977</v>
      </c>
      <c r="N8176" t="s">
        <v>20</v>
      </c>
      <c r="O8176" t="s">
        <v>6782</v>
      </c>
      <c r="P8176" t="s">
        <v>28</v>
      </c>
      <c r="Q8176" t="s">
        <v>32794</v>
      </c>
      <c r="R8176" t="s">
        <v>33782</v>
      </c>
      <c r="S8176" t="s">
        <v>32628</v>
      </c>
      <c r="T8176" t="s">
        <v>34365</v>
      </c>
      <c r="U8176" t="s">
        <v>32634</v>
      </c>
      <c r="V8176" t="s">
        <v>32696</v>
      </c>
      <c r="W8176">
        <v>203</v>
      </c>
      <c r="Y8176">
        <v>1</v>
      </c>
      <c r="AA8176">
        <v>8.5</v>
      </c>
      <c r="AC8176">
        <v>1</v>
      </c>
      <c r="AD8176" t="str">
        <f t="shared" si="1269"/>
        <v/>
      </c>
      <c r="AE8176" t="str">
        <f t="shared" si="1271"/>
        <v/>
      </c>
      <c r="AF8176" t="str">
        <f t="shared" si="1268"/>
        <v/>
      </c>
      <c r="AG8176">
        <f>IF((S8176&lt;&gt;"tühi")*(AC8176&lt;&gt;""),AC8176,"")</f>
        <v>1</v>
      </c>
      <c r="AH8176">
        <f t="shared" ref="AH8176:AH8239" si="1274">IF(AG8176="","",AG8176*2.8)</f>
        <v>2.8</v>
      </c>
      <c r="AI8176">
        <v>0.14499999999999999</v>
      </c>
      <c r="AJ8176">
        <f t="shared" si="1272"/>
        <v>0.40599999999999997</v>
      </c>
      <c r="AK8176" t="str">
        <f t="shared" ref="AK8176:AK8239" si="1275">IF(AE8176="","",AE8176*2.8)</f>
        <v/>
      </c>
      <c r="AL8176" t="str">
        <f t="shared" si="1273"/>
        <v/>
      </c>
    </row>
    <row r="8177" spans="1:38" x14ac:dyDescent="0.2">
      <c r="A8177" t="s">
        <v>6777</v>
      </c>
      <c r="B8177" t="s">
        <v>37</v>
      </c>
      <c r="C8177" t="s">
        <v>6778</v>
      </c>
      <c r="D8177" s="1">
        <v>36192</v>
      </c>
      <c r="E8177" s="1">
        <v>44607</v>
      </c>
      <c r="F8177" t="s">
        <v>19</v>
      </c>
      <c r="I8177">
        <v>100</v>
      </c>
      <c r="J8177">
        <v>0</v>
      </c>
      <c r="K8177">
        <v>0</v>
      </c>
      <c r="L8177">
        <v>1131</v>
      </c>
      <c r="M8177">
        <v>1131</v>
      </c>
      <c r="N8177" t="s">
        <v>20</v>
      </c>
      <c r="O8177" t="s">
        <v>6779</v>
      </c>
      <c r="P8177" t="s">
        <v>28</v>
      </c>
      <c r="Q8177" t="s">
        <v>34233</v>
      </c>
      <c r="R8177" t="s">
        <v>34233</v>
      </c>
      <c r="S8177" t="s">
        <v>32628</v>
      </c>
      <c r="T8177" t="s">
        <v>34357</v>
      </c>
      <c r="AD8177" t="str">
        <f t="shared" si="1269"/>
        <v/>
      </c>
      <c r="AE8177" t="str">
        <f t="shared" si="1271"/>
        <v/>
      </c>
      <c r="AF8177" t="str">
        <f t="shared" si="1268"/>
        <v/>
      </c>
      <c r="AG8177" s="17">
        <v>1</v>
      </c>
      <c r="AH8177">
        <f t="shared" si="1274"/>
        <v>2.8</v>
      </c>
      <c r="AI8177">
        <v>0.14499999999999999</v>
      </c>
      <c r="AJ8177">
        <f t="shared" si="1272"/>
        <v>0.40599999999999997</v>
      </c>
      <c r="AK8177" t="str">
        <f t="shared" si="1275"/>
        <v/>
      </c>
      <c r="AL8177" t="str">
        <f t="shared" si="1273"/>
        <v/>
      </c>
    </row>
    <row r="8178" spans="1:38" x14ac:dyDescent="0.2">
      <c r="A8178" t="s">
        <v>5971</v>
      </c>
      <c r="B8178" t="s">
        <v>37</v>
      </c>
      <c r="C8178" t="s">
        <v>5972</v>
      </c>
      <c r="D8178" s="1">
        <v>36192</v>
      </c>
      <c r="E8178" s="1">
        <v>43456</v>
      </c>
      <c r="F8178" t="s">
        <v>19</v>
      </c>
      <c r="I8178">
        <v>100</v>
      </c>
      <c r="J8178">
        <v>0</v>
      </c>
      <c r="K8178">
        <v>0</v>
      </c>
      <c r="L8178">
        <v>985</v>
      </c>
      <c r="M8178">
        <v>985</v>
      </c>
      <c r="N8178" t="s">
        <v>20</v>
      </c>
      <c r="O8178" t="s">
        <v>5973</v>
      </c>
      <c r="P8178" t="s">
        <v>28</v>
      </c>
      <c r="Q8178" t="s">
        <v>34233</v>
      </c>
      <c r="R8178" t="s">
        <v>34233</v>
      </c>
      <c r="S8178" t="s">
        <v>32628</v>
      </c>
      <c r="T8178" t="s">
        <v>34365</v>
      </c>
      <c r="AD8178" t="str">
        <f t="shared" si="1269"/>
        <v/>
      </c>
      <c r="AE8178" t="str">
        <f t="shared" si="1271"/>
        <v/>
      </c>
      <c r="AF8178" t="str">
        <f t="shared" si="1268"/>
        <v/>
      </c>
      <c r="AG8178" s="17">
        <v>1</v>
      </c>
      <c r="AH8178">
        <f t="shared" si="1274"/>
        <v>2.8</v>
      </c>
      <c r="AI8178">
        <v>0.14499999999999999</v>
      </c>
      <c r="AJ8178">
        <f t="shared" si="1272"/>
        <v>0.40599999999999997</v>
      </c>
      <c r="AK8178" t="str">
        <f t="shared" si="1275"/>
        <v/>
      </c>
      <c r="AL8178" t="str">
        <f t="shared" si="1273"/>
        <v/>
      </c>
    </row>
    <row r="8179" spans="1:38" x14ac:dyDescent="0.2">
      <c r="A8179" t="s">
        <v>5209</v>
      </c>
      <c r="B8179" t="s">
        <v>37</v>
      </c>
      <c r="C8179" t="s">
        <v>5210</v>
      </c>
      <c r="D8179" s="1">
        <v>36088</v>
      </c>
      <c r="E8179" s="1">
        <v>43456</v>
      </c>
      <c r="F8179" t="s">
        <v>19</v>
      </c>
      <c r="I8179">
        <v>100</v>
      </c>
      <c r="J8179">
        <v>0</v>
      </c>
      <c r="K8179">
        <v>0</v>
      </c>
      <c r="L8179">
        <v>1169</v>
      </c>
      <c r="M8179">
        <v>1169</v>
      </c>
      <c r="N8179" t="s">
        <v>20</v>
      </c>
      <c r="O8179" t="s">
        <v>5211</v>
      </c>
      <c r="P8179" t="s">
        <v>28</v>
      </c>
      <c r="Q8179" t="s">
        <v>34233</v>
      </c>
      <c r="R8179" t="s">
        <v>34233</v>
      </c>
      <c r="S8179" t="s">
        <v>33800</v>
      </c>
      <c r="T8179" t="s">
        <v>34357</v>
      </c>
      <c r="U8179" t="s">
        <v>32634</v>
      </c>
      <c r="V8179" t="s">
        <v>33414</v>
      </c>
      <c r="X8179">
        <v>2</v>
      </c>
      <c r="Y8179" t="s">
        <v>32654</v>
      </c>
      <c r="AA8179">
        <v>10</v>
      </c>
      <c r="AB8179">
        <v>25</v>
      </c>
      <c r="AC8179">
        <v>1</v>
      </c>
      <c r="AD8179" t="str">
        <f t="shared" si="1269"/>
        <v/>
      </c>
      <c r="AE8179" t="str">
        <f t="shared" si="1271"/>
        <v/>
      </c>
      <c r="AF8179" t="str">
        <f t="shared" si="1268"/>
        <v/>
      </c>
      <c r="AG8179">
        <f>IF((S8179&lt;&gt;"tühi")*(AC8179&lt;&gt;""),AC8179,"")</f>
        <v>1</v>
      </c>
      <c r="AH8179">
        <f t="shared" si="1274"/>
        <v>2.8</v>
      </c>
      <c r="AI8179">
        <v>0.14499999999999999</v>
      </c>
      <c r="AJ8179">
        <f t="shared" si="1272"/>
        <v>0.40599999999999997</v>
      </c>
      <c r="AK8179" t="str">
        <f t="shared" si="1275"/>
        <v/>
      </c>
      <c r="AL8179" t="str">
        <f t="shared" si="1273"/>
        <v/>
      </c>
    </row>
    <row r="8180" spans="1:38" x14ac:dyDescent="0.2">
      <c r="A8180" t="s">
        <v>5248</v>
      </c>
      <c r="B8180" t="s">
        <v>37</v>
      </c>
      <c r="C8180" t="s">
        <v>5249</v>
      </c>
      <c r="D8180" s="1">
        <v>36088</v>
      </c>
      <c r="E8180" s="1">
        <v>43456</v>
      </c>
      <c r="F8180" t="s">
        <v>19</v>
      </c>
      <c r="I8180">
        <v>100</v>
      </c>
      <c r="J8180">
        <v>0</v>
      </c>
      <c r="K8180">
        <v>0</v>
      </c>
      <c r="L8180">
        <v>963</v>
      </c>
      <c r="M8180">
        <v>963</v>
      </c>
      <c r="N8180" t="s">
        <v>20</v>
      </c>
      <c r="O8180" t="s">
        <v>5250</v>
      </c>
      <c r="P8180" t="s">
        <v>28</v>
      </c>
      <c r="Q8180" t="s">
        <v>34233</v>
      </c>
      <c r="R8180" t="s">
        <v>34233</v>
      </c>
      <c r="S8180" t="s">
        <v>32628</v>
      </c>
      <c r="T8180" t="s">
        <v>34365</v>
      </c>
      <c r="AD8180" t="str">
        <f t="shared" si="1269"/>
        <v/>
      </c>
      <c r="AE8180" t="str">
        <f t="shared" si="1271"/>
        <v/>
      </c>
      <c r="AF8180" t="str">
        <f t="shared" si="1268"/>
        <v/>
      </c>
      <c r="AG8180" s="17">
        <v>1</v>
      </c>
      <c r="AH8180">
        <f t="shared" si="1274"/>
        <v>2.8</v>
      </c>
      <c r="AI8180">
        <v>0.14499999999999999</v>
      </c>
      <c r="AJ8180">
        <f t="shared" si="1272"/>
        <v>0.40599999999999997</v>
      </c>
      <c r="AK8180" t="str">
        <f t="shared" si="1275"/>
        <v/>
      </c>
      <c r="AL8180" t="str">
        <f t="shared" si="1273"/>
        <v/>
      </c>
    </row>
    <row r="8181" spans="1:38" x14ac:dyDescent="0.2">
      <c r="A8181" t="s">
        <v>5545</v>
      </c>
      <c r="B8181" t="s">
        <v>37</v>
      </c>
      <c r="C8181" t="s">
        <v>5546</v>
      </c>
      <c r="D8181" s="1">
        <v>36088</v>
      </c>
      <c r="E8181" s="1">
        <v>43951</v>
      </c>
      <c r="F8181" t="s">
        <v>19</v>
      </c>
      <c r="I8181">
        <v>100</v>
      </c>
      <c r="J8181">
        <v>0</v>
      </c>
      <c r="K8181">
        <v>0</v>
      </c>
      <c r="L8181">
        <v>981</v>
      </c>
      <c r="M8181">
        <v>981</v>
      </c>
      <c r="N8181" t="s">
        <v>20</v>
      </c>
      <c r="O8181" t="s">
        <v>5547</v>
      </c>
      <c r="P8181" t="s">
        <v>28</v>
      </c>
      <c r="Q8181" t="s">
        <v>34233</v>
      </c>
      <c r="R8181" t="s">
        <v>34233</v>
      </c>
      <c r="S8181" t="s">
        <v>32628</v>
      </c>
      <c r="T8181" t="s">
        <v>34357</v>
      </c>
      <c r="U8181" t="s">
        <v>32634</v>
      </c>
      <c r="V8181" t="s">
        <v>33415</v>
      </c>
      <c r="X8181">
        <v>2</v>
      </c>
      <c r="Y8181" t="s">
        <v>32654</v>
      </c>
      <c r="AA8181">
        <v>10</v>
      </c>
      <c r="AB8181">
        <v>25</v>
      </c>
      <c r="AC8181">
        <v>1</v>
      </c>
      <c r="AD8181" t="str">
        <f t="shared" si="1269"/>
        <v/>
      </c>
      <c r="AE8181" t="str">
        <f t="shared" si="1271"/>
        <v/>
      </c>
      <c r="AF8181" t="str">
        <f t="shared" si="1268"/>
        <v/>
      </c>
      <c r="AG8181">
        <f>IF((S8181&lt;&gt;"tühi")*(AC8181&lt;&gt;""),AC8181,"")</f>
        <v>1</v>
      </c>
      <c r="AH8181">
        <f t="shared" si="1274"/>
        <v>2.8</v>
      </c>
      <c r="AI8181">
        <v>0.14499999999999999</v>
      </c>
      <c r="AJ8181">
        <f t="shared" si="1272"/>
        <v>0.40599999999999997</v>
      </c>
      <c r="AK8181" t="str">
        <f t="shared" si="1275"/>
        <v/>
      </c>
      <c r="AL8181" t="str">
        <f t="shared" si="1273"/>
        <v/>
      </c>
    </row>
    <row r="8182" spans="1:38" x14ac:dyDescent="0.2">
      <c r="A8182" t="s">
        <v>5251</v>
      </c>
      <c r="B8182" t="s">
        <v>37</v>
      </c>
      <c r="C8182" t="s">
        <v>5252</v>
      </c>
      <c r="D8182" s="1">
        <v>36088</v>
      </c>
      <c r="E8182" s="1">
        <v>43456</v>
      </c>
      <c r="F8182" t="s">
        <v>19</v>
      </c>
      <c r="I8182">
        <v>100</v>
      </c>
      <c r="J8182">
        <v>0</v>
      </c>
      <c r="K8182">
        <v>0</v>
      </c>
      <c r="L8182">
        <v>1134</v>
      </c>
      <c r="M8182">
        <v>1134</v>
      </c>
      <c r="N8182" t="s">
        <v>20</v>
      </c>
      <c r="O8182" t="s">
        <v>5253</v>
      </c>
      <c r="P8182" t="s">
        <v>28</v>
      </c>
      <c r="Q8182" t="s">
        <v>34233</v>
      </c>
      <c r="R8182" t="s">
        <v>34233</v>
      </c>
      <c r="S8182" t="s">
        <v>32628</v>
      </c>
      <c r="T8182" t="s">
        <v>34354</v>
      </c>
      <c r="U8182" t="s">
        <v>32634</v>
      </c>
      <c r="V8182" t="s">
        <v>33403</v>
      </c>
      <c r="W8182">
        <v>234</v>
      </c>
      <c r="X8182">
        <v>1.5</v>
      </c>
      <c r="Y8182" t="s">
        <v>32661</v>
      </c>
      <c r="Z8182">
        <v>460</v>
      </c>
      <c r="AA8182">
        <v>9</v>
      </c>
      <c r="AB8182">
        <v>20</v>
      </c>
      <c r="AC8182">
        <v>1</v>
      </c>
      <c r="AD8182" t="str">
        <f t="shared" si="1269"/>
        <v/>
      </c>
      <c r="AE8182" t="str">
        <f t="shared" si="1271"/>
        <v/>
      </c>
      <c r="AF8182" t="str">
        <f t="shared" si="1268"/>
        <v/>
      </c>
      <c r="AG8182">
        <f>IF((S8182&lt;&gt;"tühi")*(AC8182&lt;&gt;""),AC8182,"")</f>
        <v>1</v>
      </c>
      <c r="AH8182">
        <f t="shared" si="1274"/>
        <v>2.8</v>
      </c>
      <c r="AI8182">
        <v>0.14499999999999999</v>
      </c>
      <c r="AJ8182">
        <f t="shared" si="1272"/>
        <v>0.40599999999999997</v>
      </c>
      <c r="AK8182" t="str">
        <f t="shared" si="1275"/>
        <v/>
      </c>
      <c r="AL8182" t="str">
        <f t="shared" si="1273"/>
        <v/>
      </c>
    </row>
    <row r="8183" spans="1:38" x14ac:dyDescent="0.2">
      <c r="A8183" t="s">
        <v>7112</v>
      </c>
      <c r="B8183" t="s">
        <v>37</v>
      </c>
      <c r="C8183" t="s">
        <v>7113</v>
      </c>
      <c r="D8183" s="1">
        <v>36192</v>
      </c>
      <c r="E8183" s="1">
        <v>43456</v>
      </c>
      <c r="F8183" t="s">
        <v>19</v>
      </c>
      <c r="I8183">
        <v>100</v>
      </c>
      <c r="J8183">
        <v>0</v>
      </c>
      <c r="K8183">
        <v>0</v>
      </c>
      <c r="L8183">
        <v>1210</v>
      </c>
      <c r="M8183">
        <v>1210</v>
      </c>
      <c r="N8183" t="s">
        <v>20</v>
      </c>
      <c r="O8183" t="s">
        <v>7114</v>
      </c>
      <c r="P8183" t="s">
        <v>28</v>
      </c>
      <c r="Q8183" t="s">
        <v>34233</v>
      </c>
      <c r="R8183" t="s">
        <v>34233</v>
      </c>
      <c r="S8183" t="s">
        <v>32628</v>
      </c>
      <c r="T8183" t="s">
        <v>34365</v>
      </c>
      <c r="AD8183" t="str">
        <f t="shared" si="1269"/>
        <v/>
      </c>
      <c r="AE8183" t="str">
        <f t="shared" si="1271"/>
        <v/>
      </c>
      <c r="AF8183" t="str">
        <f t="shared" si="1268"/>
        <v/>
      </c>
      <c r="AG8183" s="17">
        <v>1</v>
      </c>
      <c r="AH8183">
        <f t="shared" si="1274"/>
        <v>2.8</v>
      </c>
      <c r="AI8183">
        <v>0.14499999999999999</v>
      </c>
      <c r="AJ8183">
        <f t="shared" si="1272"/>
        <v>0.40599999999999997</v>
      </c>
      <c r="AK8183" t="str">
        <f t="shared" si="1275"/>
        <v/>
      </c>
      <c r="AL8183" t="str">
        <f t="shared" si="1273"/>
        <v/>
      </c>
    </row>
    <row r="8184" spans="1:38" x14ac:dyDescent="0.2">
      <c r="A8184" t="s">
        <v>19544</v>
      </c>
      <c r="B8184" t="s">
        <v>37</v>
      </c>
      <c r="C8184" t="s">
        <v>19545</v>
      </c>
      <c r="D8184" s="1">
        <v>38092</v>
      </c>
      <c r="E8184" s="1">
        <v>44546</v>
      </c>
      <c r="F8184" t="s">
        <v>19</v>
      </c>
      <c r="I8184">
        <v>100</v>
      </c>
      <c r="J8184">
        <v>0</v>
      </c>
      <c r="K8184">
        <v>0</v>
      </c>
      <c r="L8184">
        <v>1080</v>
      </c>
      <c r="M8184">
        <v>1080</v>
      </c>
      <c r="N8184" t="s">
        <v>20</v>
      </c>
      <c r="O8184" t="s">
        <v>19546</v>
      </c>
      <c r="P8184" t="s">
        <v>28</v>
      </c>
      <c r="Q8184" t="s">
        <v>34233</v>
      </c>
      <c r="R8184" t="s">
        <v>34233</v>
      </c>
      <c r="S8184" t="s">
        <v>33807</v>
      </c>
      <c r="T8184" t="s">
        <v>34354</v>
      </c>
      <c r="U8184" t="s">
        <v>32634</v>
      </c>
      <c r="V8184" t="s">
        <v>33416</v>
      </c>
      <c r="X8184">
        <v>2</v>
      </c>
      <c r="Y8184" t="s">
        <v>32654</v>
      </c>
      <c r="AA8184">
        <v>9</v>
      </c>
      <c r="AB8184">
        <v>20</v>
      </c>
      <c r="AC8184">
        <v>1</v>
      </c>
      <c r="AD8184" t="str">
        <f t="shared" si="1269"/>
        <v/>
      </c>
      <c r="AE8184" t="str">
        <f t="shared" si="1271"/>
        <v/>
      </c>
      <c r="AF8184" t="str">
        <f t="shared" si="1268"/>
        <v/>
      </c>
      <c r="AG8184">
        <f>IF((S8184&lt;&gt;"tühi")*(AC8184&lt;&gt;""),AC8184,"")</f>
        <v>1</v>
      </c>
      <c r="AH8184">
        <f t="shared" si="1274"/>
        <v>2.8</v>
      </c>
      <c r="AI8184">
        <v>0.14499999999999999</v>
      </c>
      <c r="AJ8184">
        <f t="shared" si="1272"/>
        <v>0.40599999999999997</v>
      </c>
      <c r="AK8184" t="str">
        <f t="shared" si="1275"/>
        <v/>
      </c>
      <c r="AL8184" t="str">
        <f t="shared" si="1273"/>
        <v/>
      </c>
    </row>
    <row r="8185" spans="1:38" x14ac:dyDescent="0.2">
      <c r="A8185" t="s">
        <v>19547</v>
      </c>
      <c r="B8185" t="s">
        <v>37</v>
      </c>
      <c r="C8185" t="s">
        <v>19548</v>
      </c>
      <c r="D8185" s="1">
        <v>38092</v>
      </c>
      <c r="E8185" s="1">
        <v>44546</v>
      </c>
      <c r="F8185" t="s">
        <v>19</v>
      </c>
      <c r="I8185">
        <v>100</v>
      </c>
      <c r="J8185">
        <v>0</v>
      </c>
      <c r="K8185">
        <v>0</v>
      </c>
      <c r="L8185">
        <v>1000</v>
      </c>
      <c r="M8185">
        <v>1000</v>
      </c>
      <c r="N8185" t="s">
        <v>20</v>
      </c>
      <c r="O8185" t="s">
        <v>19549</v>
      </c>
      <c r="P8185" t="s">
        <v>28</v>
      </c>
      <c r="Q8185" t="s">
        <v>34233</v>
      </c>
      <c r="R8185" t="s">
        <v>34233</v>
      </c>
      <c r="S8185" t="s">
        <v>32628</v>
      </c>
      <c r="T8185" t="s">
        <v>34357</v>
      </c>
      <c r="U8185" t="s">
        <v>32634</v>
      </c>
      <c r="V8185" t="s">
        <v>33416</v>
      </c>
      <c r="X8185">
        <v>2</v>
      </c>
      <c r="Y8185" t="s">
        <v>32654</v>
      </c>
      <c r="AA8185">
        <v>9</v>
      </c>
      <c r="AB8185">
        <v>20</v>
      </c>
      <c r="AC8185">
        <v>1</v>
      </c>
      <c r="AD8185" t="str">
        <f t="shared" si="1269"/>
        <v/>
      </c>
      <c r="AE8185" t="str">
        <f t="shared" si="1271"/>
        <v/>
      </c>
      <c r="AF8185" t="str">
        <f t="shared" si="1268"/>
        <v/>
      </c>
      <c r="AG8185">
        <f>IF((S8185&lt;&gt;"tühi")*(AC8185&lt;&gt;""),AC8185,"")</f>
        <v>1</v>
      </c>
      <c r="AH8185">
        <f t="shared" si="1274"/>
        <v>2.8</v>
      </c>
      <c r="AI8185">
        <v>0.14499999999999999</v>
      </c>
      <c r="AJ8185">
        <f t="shared" si="1272"/>
        <v>0.40599999999999997</v>
      </c>
      <c r="AK8185" t="str">
        <f t="shared" si="1275"/>
        <v/>
      </c>
      <c r="AL8185" t="str">
        <f t="shared" si="1273"/>
        <v/>
      </c>
    </row>
    <row r="8186" spans="1:38" x14ac:dyDescent="0.2">
      <c r="A8186" t="s">
        <v>5191</v>
      </c>
      <c r="B8186" t="s">
        <v>37</v>
      </c>
      <c r="C8186" t="s">
        <v>5192</v>
      </c>
      <c r="D8186" s="1">
        <v>36088</v>
      </c>
      <c r="E8186" s="1">
        <v>43456</v>
      </c>
      <c r="F8186" t="s">
        <v>19</v>
      </c>
      <c r="I8186">
        <v>100</v>
      </c>
      <c r="J8186">
        <v>0</v>
      </c>
      <c r="K8186">
        <v>0</v>
      </c>
      <c r="L8186">
        <v>1198</v>
      </c>
      <c r="M8186">
        <v>1198</v>
      </c>
      <c r="N8186" t="s">
        <v>20</v>
      </c>
      <c r="O8186" t="s">
        <v>5193</v>
      </c>
      <c r="P8186" t="s">
        <v>28</v>
      </c>
      <c r="Q8186" t="s">
        <v>34233</v>
      </c>
      <c r="R8186" t="s">
        <v>34233</v>
      </c>
      <c r="S8186" t="s">
        <v>33800</v>
      </c>
      <c r="T8186" t="s">
        <v>34365</v>
      </c>
      <c r="AD8186" t="str">
        <f t="shared" si="1269"/>
        <v/>
      </c>
      <c r="AE8186" t="str">
        <f t="shared" si="1271"/>
        <v/>
      </c>
      <c r="AF8186" t="str">
        <f t="shared" si="1268"/>
        <v/>
      </c>
      <c r="AG8186" s="17">
        <v>1</v>
      </c>
      <c r="AH8186">
        <f t="shared" si="1274"/>
        <v>2.8</v>
      </c>
      <c r="AI8186">
        <v>0.14499999999999999</v>
      </c>
      <c r="AJ8186">
        <f t="shared" si="1272"/>
        <v>0.40599999999999997</v>
      </c>
      <c r="AK8186" t="str">
        <f t="shared" si="1275"/>
        <v/>
      </c>
      <c r="AL8186" t="str">
        <f t="shared" si="1273"/>
        <v/>
      </c>
    </row>
    <row r="8187" spans="1:38" x14ac:dyDescent="0.2">
      <c r="A8187" t="s">
        <v>5908</v>
      </c>
      <c r="B8187" t="s">
        <v>37</v>
      </c>
      <c r="C8187" t="s">
        <v>5909</v>
      </c>
      <c r="D8187" s="1">
        <v>36192</v>
      </c>
      <c r="E8187" s="1">
        <v>44546</v>
      </c>
      <c r="F8187" t="s">
        <v>19</v>
      </c>
      <c r="I8187">
        <v>100</v>
      </c>
      <c r="J8187">
        <v>0</v>
      </c>
      <c r="K8187">
        <v>0</v>
      </c>
      <c r="L8187">
        <v>1052</v>
      </c>
      <c r="M8187">
        <v>1052</v>
      </c>
      <c r="N8187" t="s">
        <v>20</v>
      </c>
      <c r="O8187" t="s">
        <v>5910</v>
      </c>
      <c r="P8187" t="s">
        <v>28</v>
      </c>
      <c r="Q8187" t="s">
        <v>34233</v>
      </c>
      <c r="R8187" t="s">
        <v>34233</v>
      </c>
      <c r="S8187" t="s">
        <v>32628</v>
      </c>
      <c r="T8187" t="s">
        <v>34233</v>
      </c>
      <c r="U8187" t="s">
        <v>32634</v>
      </c>
      <c r="V8187" t="s">
        <v>33417</v>
      </c>
      <c r="X8187">
        <v>2</v>
      </c>
      <c r="Y8187" t="s">
        <v>32654</v>
      </c>
      <c r="AA8187">
        <v>11</v>
      </c>
      <c r="AB8187">
        <v>25</v>
      </c>
      <c r="AC8187">
        <v>1</v>
      </c>
      <c r="AD8187" t="str">
        <f t="shared" si="1269"/>
        <v/>
      </c>
      <c r="AE8187" t="str">
        <f t="shared" si="1271"/>
        <v/>
      </c>
      <c r="AF8187" t="str">
        <f t="shared" si="1268"/>
        <v/>
      </c>
      <c r="AG8187">
        <f>IF((S8187&lt;&gt;"tühi")*(AC8187&lt;&gt;""),AC8187,"")</f>
        <v>1</v>
      </c>
      <c r="AH8187">
        <f t="shared" si="1274"/>
        <v>2.8</v>
      </c>
      <c r="AI8187">
        <v>0.14499999999999999</v>
      </c>
      <c r="AJ8187">
        <f t="shared" si="1272"/>
        <v>0.40599999999999997</v>
      </c>
      <c r="AK8187" t="str">
        <f t="shared" si="1275"/>
        <v/>
      </c>
      <c r="AL8187" t="str">
        <f t="shared" si="1273"/>
        <v/>
      </c>
    </row>
    <row r="8188" spans="1:38" x14ac:dyDescent="0.2">
      <c r="A8188" t="s">
        <v>5194</v>
      </c>
      <c r="B8188" t="s">
        <v>37</v>
      </c>
      <c r="C8188" t="s">
        <v>5195</v>
      </c>
      <c r="D8188" s="1">
        <v>36088</v>
      </c>
      <c r="E8188" s="1">
        <v>44546</v>
      </c>
      <c r="F8188" t="s">
        <v>19</v>
      </c>
      <c r="I8188">
        <v>100</v>
      </c>
      <c r="J8188">
        <v>0</v>
      </c>
      <c r="K8188">
        <v>0</v>
      </c>
      <c r="L8188">
        <v>871</v>
      </c>
      <c r="M8188">
        <v>871</v>
      </c>
      <c r="N8188" t="s">
        <v>20</v>
      </c>
      <c r="O8188" t="s">
        <v>5196</v>
      </c>
      <c r="P8188" t="s">
        <v>28</v>
      </c>
      <c r="Q8188" t="s">
        <v>34233</v>
      </c>
      <c r="R8188" t="s">
        <v>34233</v>
      </c>
      <c r="S8188" t="s">
        <v>32628</v>
      </c>
      <c r="T8188" t="s">
        <v>33071</v>
      </c>
      <c r="AD8188" t="str">
        <f t="shared" si="1269"/>
        <v/>
      </c>
      <c r="AE8188" t="str">
        <f t="shared" si="1271"/>
        <v/>
      </c>
      <c r="AF8188" t="str">
        <f t="shared" si="1268"/>
        <v/>
      </c>
      <c r="AG8188" s="17">
        <v>1</v>
      </c>
      <c r="AH8188">
        <f t="shared" si="1274"/>
        <v>2.8</v>
      </c>
      <c r="AI8188">
        <v>0.14499999999999999</v>
      </c>
      <c r="AJ8188">
        <f t="shared" si="1272"/>
        <v>0.40599999999999997</v>
      </c>
      <c r="AK8188" t="str">
        <f t="shared" si="1275"/>
        <v/>
      </c>
      <c r="AL8188" t="str">
        <f t="shared" si="1273"/>
        <v/>
      </c>
    </row>
    <row r="8189" spans="1:38" x14ac:dyDescent="0.2">
      <c r="A8189" t="s">
        <v>25882</v>
      </c>
      <c r="B8189" t="s">
        <v>37</v>
      </c>
      <c r="C8189" t="s">
        <v>25883</v>
      </c>
      <c r="D8189" s="1">
        <v>40549</v>
      </c>
      <c r="E8189" s="1">
        <v>43456</v>
      </c>
      <c r="F8189" t="s">
        <v>26</v>
      </c>
      <c r="I8189">
        <v>100</v>
      </c>
      <c r="J8189">
        <v>0</v>
      </c>
      <c r="K8189">
        <v>0</v>
      </c>
      <c r="L8189">
        <v>229</v>
      </c>
      <c r="M8189">
        <v>229</v>
      </c>
      <c r="N8189" t="s">
        <v>20</v>
      </c>
      <c r="O8189" t="s">
        <v>25881</v>
      </c>
      <c r="P8189" t="s">
        <v>44</v>
      </c>
      <c r="Q8189" t="s">
        <v>34233</v>
      </c>
      <c r="R8189" t="s">
        <v>34233</v>
      </c>
      <c r="S8189" t="s">
        <v>34233</v>
      </c>
      <c r="T8189" t="s">
        <v>34233</v>
      </c>
      <c r="AD8189" t="str">
        <f t="shared" si="1269"/>
        <v/>
      </c>
      <c r="AE8189" t="str">
        <f t="shared" si="1271"/>
        <v/>
      </c>
      <c r="AF8189" t="str">
        <f t="shared" si="1268"/>
        <v/>
      </c>
      <c r="AG8189" t="str">
        <f t="shared" ref="AG8189:AG8197" si="1276">IF((S8189&lt;&gt;"tühi")*(AC8189&lt;&gt;""),AC8189,"")</f>
        <v/>
      </c>
      <c r="AH8189" t="str">
        <f t="shared" si="1274"/>
        <v/>
      </c>
      <c r="AI8189">
        <v>0.14499999999999999</v>
      </c>
      <c r="AJ8189" t="str">
        <f t="shared" si="1272"/>
        <v/>
      </c>
      <c r="AK8189" t="str">
        <f t="shared" si="1275"/>
        <v/>
      </c>
      <c r="AL8189" t="str">
        <f t="shared" si="1273"/>
        <v/>
      </c>
    </row>
    <row r="8190" spans="1:38" x14ac:dyDescent="0.2">
      <c r="A8190" t="s">
        <v>25884</v>
      </c>
      <c r="B8190" t="s">
        <v>37</v>
      </c>
      <c r="C8190" t="s">
        <v>25885</v>
      </c>
      <c r="D8190" s="1">
        <v>40549</v>
      </c>
      <c r="E8190" s="1">
        <v>44546</v>
      </c>
      <c r="F8190" t="s">
        <v>26</v>
      </c>
      <c r="I8190">
        <v>100</v>
      </c>
      <c r="J8190">
        <v>0</v>
      </c>
      <c r="K8190">
        <v>0</v>
      </c>
      <c r="L8190">
        <v>232</v>
      </c>
      <c r="M8190">
        <v>232</v>
      </c>
      <c r="N8190" t="s">
        <v>20</v>
      </c>
      <c r="O8190" t="s">
        <v>25881</v>
      </c>
      <c r="P8190" t="s">
        <v>44</v>
      </c>
      <c r="Q8190" t="s">
        <v>34233</v>
      </c>
      <c r="R8190" t="s">
        <v>34233</v>
      </c>
      <c r="S8190" t="s">
        <v>34233</v>
      </c>
      <c r="T8190" t="s">
        <v>34233</v>
      </c>
      <c r="AD8190" t="str">
        <f t="shared" si="1269"/>
        <v/>
      </c>
      <c r="AE8190" t="str">
        <f t="shared" si="1271"/>
        <v/>
      </c>
      <c r="AF8190" t="str">
        <f t="shared" si="1268"/>
        <v/>
      </c>
      <c r="AG8190" t="str">
        <f t="shared" si="1276"/>
        <v/>
      </c>
      <c r="AH8190" t="str">
        <f t="shared" si="1274"/>
        <v/>
      </c>
      <c r="AI8190">
        <v>0.14499999999999999</v>
      </c>
      <c r="AJ8190" t="str">
        <f t="shared" si="1272"/>
        <v/>
      </c>
      <c r="AK8190" t="str">
        <f t="shared" si="1275"/>
        <v/>
      </c>
      <c r="AL8190" t="str">
        <f t="shared" si="1273"/>
        <v/>
      </c>
    </row>
    <row r="8191" spans="1:38" x14ac:dyDescent="0.2">
      <c r="A8191" t="s">
        <v>25886</v>
      </c>
      <c r="B8191" t="s">
        <v>37</v>
      </c>
      <c r="C8191" t="s">
        <v>25887</v>
      </c>
      <c r="D8191" s="1">
        <v>40549</v>
      </c>
      <c r="E8191" s="1">
        <v>44546</v>
      </c>
      <c r="F8191" t="s">
        <v>26</v>
      </c>
      <c r="I8191">
        <v>100</v>
      </c>
      <c r="J8191">
        <v>0</v>
      </c>
      <c r="K8191">
        <v>0</v>
      </c>
      <c r="L8191">
        <v>213</v>
      </c>
      <c r="M8191">
        <v>213</v>
      </c>
      <c r="N8191" t="s">
        <v>20</v>
      </c>
      <c r="O8191" t="s">
        <v>25881</v>
      </c>
      <c r="P8191" t="s">
        <v>44</v>
      </c>
      <c r="Q8191" t="s">
        <v>34233</v>
      </c>
      <c r="R8191" t="s">
        <v>34233</v>
      </c>
      <c r="S8191" t="s">
        <v>34233</v>
      </c>
      <c r="T8191" t="s">
        <v>34233</v>
      </c>
      <c r="AD8191" t="str">
        <f t="shared" si="1269"/>
        <v/>
      </c>
      <c r="AE8191" t="str">
        <f t="shared" si="1271"/>
        <v/>
      </c>
      <c r="AF8191" t="str">
        <f t="shared" si="1268"/>
        <v/>
      </c>
      <c r="AG8191" t="str">
        <f t="shared" si="1276"/>
        <v/>
      </c>
      <c r="AH8191" t="str">
        <f t="shared" si="1274"/>
        <v/>
      </c>
      <c r="AI8191">
        <v>0.14499999999999999</v>
      </c>
      <c r="AJ8191" t="str">
        <f t="shared" si="1272"/>
        <v/>
      </c>
      <c r="AK8191" t="str">
        <f t="shared" si="1275"/>
        <v/>
      </c>
      <c r="AL8191" t="str">
        <f t="shared" si="1273"/>
        <v/>
      </c>
    </row>
    <row r="8192" spans="1:38" x14ac:dyDescent="0.2">
      <c r="A8192" t="s">
        <v>25888</v>
      </c>
      <c r="B8192" t="s">
        <v>37</v>
      </c>
      <c r="C8192" t="s">
        <v>25889</v>
      </c>
      <c r="D8192" s="1">
        <v>40549</v>
      </c>
      <c r="E8192" s="1">
        <v>44546</v>
      </c>
      <c r="F8192" t="s">
        <v>26</v>
      </c>
      <c r="I8192">
        <v>100</v>
      </c>
      <c r="J8192">
        <v>0</v>
      </c>
      <c r="K8192">
        <v>0</v>
      </c>
      <c r="L8192">
        <v>234</v>
      </c>
      <c r="M8192">
        <v>234</v>
      </c>
      <c r="N8192" t="s">
        <v>20</v>
      </c>
      <c r="O8192" t="s">
        <v>25881</v>
      </c>
      <c r="P8192" t="s">
        <v>44</v>
      </c>
      <c r="Q8192" t="s">
        <v>34233</v>
      </c>
      <c r="R8192" t="s">
        <v>34233</v>
      </c>
      <c r="S8192" t="s">
        <v>34233</v>
      </c>
      <c r="T8192" t="s">
        <v>34233</v>
      </c>
      <c r="AD8192" t="str">
        <f t="shared" si="1269"/>
        <v/>
      </c>
      <c r="AE8192" t="str">
        <f t="shared" si="1271"/>
        <v/>
      </c>
      <c r="AF8192" t="str">
        <f t="shared" si="1268"/>
        <v/>
      </c>
      <c r="AG8192" t="str">
        <f t="shared" si="1276"/>
        <v/>
      </c>
      <c r="AH8192" t="str">
        <f t="shared" si="1274"/>
        <v/>
      </c>
      <c r="AI8192">
        <v>0.14499999999999999</v>
      </c>
      <c r="AJ8192" t="str">
        <f t="shared" si="1272"/>
        <v/>
      </c>
      <c r="AK8192" t="str">
        <f t="shared" si="1275"/>
        <v/>
      </c>
      <c r="AL8192" t="str">
        <f t="shared" si="1273"/>
        <v/>
      </c>
    </row>
    <row r="8193" spans="1:39" x14ac:dyDescent="0.2">
      <c r="A8193" t="s">
        <v>25890</v>
      </c>
      <c r="B8193" t="s">
        <v>37</v>
      </c>
      <c r="C8193" t="s">
        <v>25891</v>
      </c>
      <c r="D8193" s="1">
        <v>40549</v>
      </c>
      <c r="E8193" s="1">
        <v>43456</v>
      </c>
      <c r="F8193" t="s">
        <v>26</v>
      </c>
      <c r="I8193">
        <v>100</v>
      </c>
      <c r="J8193">
        <v>0</v>
      </c>
      <c r="K8193">
        <v>0</v>
      </c>
      <c r="L8193">
        <v>232</v>
      </c>
      <c r="M8193">
        <v>232</v>
      </c>
      <c r="N8193" t="s">
        <v>20</v>
      </c>
      <c r="O8193" t="s">
        <v>25881</v>
      </c>
      <c r="P8193" t="s">
        <v>44</v>
      </c>
      <c r="Q8193" t="s">
        <v>34233</v>
      </c>
      <c r="R8193" t="s">
        <v>34233</v>
      </c>
      <c r="S8193" t="s">
        <v>34233</v>
      </c>
      <c r="T8193" t="s">
        <v>34233</v>
      </c>
      <c r="AD8193" t="str">
        <f t="shared" si="1269"/>
        <v/>
      </c>
      <c r="AE8193" t="str">
        <f t="shared" si="1271"/>
        <v/>
      </c>
      <c r="AF8193" t="str">
        <f t="shared" si="1268"/>
        <v/>
      </c>
      <c r="AG8193" t="str">
        <f t="shared" si="1276"/>
        <v/>
      </c>
      <c r="AH8193" t="str">
        <f t="shared" si="1274"/>
        <v/>
      </c>
      <c r="AI8193">
        <v>0.14499999999999999</v>
      </c>
      <c r="AJ8193" t="str">
        <f t="shared" si="1272"/>
        <v/>
      </c>
      <c r="AK8193" t="str">
        <f t="shared" si="1275"/>
        <v/>
      </c>
      <c r="AL8193" t="str">
        <f t="shared" si="1273"/>
        <v/>
      </c>
    </row>
    <row r="8194" spans="1:39" x14ac:dyDescent="0.2">
      <c r="A8194" t="s">
        <v>12392</v>
      </c>
      <c r="B8194" t="s">
        <v>37</v>
      </c>
      <c r="C8194" t="s">
        <v>12393</v>
      </c>
      <c r="D8194" s="1">
        <v>36782</v>
      </c>
      <c r="E8194" s="1">
        <v>43893</v>
      </c>
      <c r="F8194" t="s">
        <v>39</v>
      </c>
      <c r="I8194">
        <v>100</v>
      </c>
      <c r="J8194">
        <v>0</v>
      </c>
      <c r="K8194">
        <v>0</v>
      </c>
      <c r="L8194">
        <v>31300</v>
      </c>
      <c r="M8194">
        <v>31347</v>
      </c>
      <c r="N8194" t="s">
        <v>401</v>
      </c>
      <c r="O8194" t="s">
        <v>12394</v>
      </c>
      <c r="P8194" t="s">
        <v>28</v>
      </c>
      <c r="Q8194" t="s">
        <v>34233</v>
      </c>
      <c r="R8194" t="s">
        <v>34233</v>
      </c>
      <c r="S8194" t="s">
        <v>33942</v>
      </c>
      <c r="T8194" t="s">
        <v>34233</v>
      </c>
      <c r="AD8194" t="str">
        <f t="shared" si="1269"/>
        <v/>
      </c>
      <c r="AE8194" t="str">
        <f t="shared" si="1271"/>
        <v/>
      </c>
      <c r="AF8194" t="str">
        <f t="shared" si="1268"/>
        <v/>
      </c>
      <c r="AG8194" t="str">
        <f t="shared" si="1276"/>
        <v/>
      </c>
      <c r="AH8194" t="str">
        <f t="shared" si="1274"/>
        <v/>
      </c>
      <c r="AI8194">
        <v>0.14499999999999999</v>
      </c>
      <c r="AJ8194" t="str">
        <f t="shared" si="1272"/>
        <v/>
      </c>
      <c r="AK8194" t="str">
        <f t="shared" si="1275"/>
        <v/>
      </c>
      <c r="AL8194" t="str">
        <f t="shared" si="1273"/>
        <v/>
      </c>
    </row>
    <row r="8195" spans="1:39" x14ac:dyDescent="0.2">
      <c r="A8195" t="s">
        <v>3126</v>
      </c>
      <c r="B8195" t="s">
        <v>37</v>
      </c>
      <c r="C8195" t="s">
        <v>3127</v>
      </c>
      <c r="D8195" s="1">
        <v>35940</v>
      </c>
      <c r="E8195" s="1">
        <v>43951</v>
      </c>
      <c r="F8195" t="s">
        <v>19</v>
      </c>
      <c r="I8195">
        <v>100</v>
      </c>
      <c r="J8195">
        <v>0</v>
      </c>
      <c r="K8195">
        <v>0</v>
      </c>
      <c r="L8195">
        <v>1718</v>
      </c>
      <c r="M8195">
        <v>1718</v>
      </c>
      <c r="N8195" t="s">
        <v>20</v>
      </c>
      <c r="O8195" t="s">
        <v>3128</v>
      </c>
      <c r="P8195" t="s">
        <v>28</v>
      </c>
      <c r="Q8195" t="s">
        <v>34234</v>
      </c>
      <c r="R8195" t="s">
        <v>34235</v>
      </c>
      <c r="S8195" t="s">
        <v>33797</v>
      </c>
      <c r="T8195" t="s">
        <v>34365</v>
      </c>
      <c r="U8195" t="s">
        <v>32634</v>
      </c>
      <c r="V8195" t="s">
        <v>33418</v>
      </c>
      <c r="W8195">
        <v>439</v>
      </c>
      <c r="X8195">
        <v>2</v>
      </c>
      <c r="Y8195" t="s">
        <v>32665</v>
      </c>
      <c r="AA8195">
        <v>8</v>
      </c>
      <c r="AB8195">
        <v>25</v>
      </c>
      <c r="AC8195">
        <v>1</v>
      </c>
      <c r="AD8195" t="str">
        <f t="shared" si="1269"/>
        <v/>
      </c>
      <c r="AE8195" t="str">
        <f t="shared" si="1271"/>
        <v/>
      </c>
      <c r="AF8195" t="str">
        <f t="shared" si="1268"/>
        <v/>
      </c>
      <c r="AG8195">
        <f t="shared" si="1276"/>
        <v>1</v>
      </c>
      <c r="AH8195">
        <f t="shared" si="1274"/>
        <v>2.8</v>
      </c>
      <c r="AI8195">
        <v>0.14499999999999999</v>
      </c>
      <c r="AJ8195">
        <f t="shared" si="1272"/>
        <v>0.40599999999999997</v>
      </c>
      <c r="AK8195" t="str">
        <f t="shared" si="1275"/>
        <v/>
      </c>
      <c r="AL8195" t="str">
        <f t="shared" si="1273"/>
        <v/>
      </c>
    </row>
    <row r="8196" spans="1:39" x14ac:dyDescent="0.2">
      <c r="A8196" t="s">
        <v>3129</v>
      </c>
      <c r="B8196" t="s">
        <v>37</v>
      </c>
      <c r="C8196" t="s">
        <v>3130</v>
      </c>
      <c r="D8196" s="1">
        <v>35940</v>
      </c>
      <c r="E8196" s="1">
        <v>44546</v>
      </c>
      <c r="F8196" t="s">
        <v>19</v>
      </c>
      <c r="I8196">
        <v>100</v>
      </c>
      <c r="J8196">
        <v>0</v>
      </c>
      <c r="K8196">
        <v>0</v>
      </c>
      <c r="L8196">
        <v>1881</v>
      </c>
      <c r="M8196">
        <v>1881</v>
      </c>
      <c r="N8196" t="s">
        <v>20</v>
      </c>
      <c r="O8196" t="s">
        <v>3131</v>
      </c>
      <c r="P8196" t="s">
        <v>28</v>
      </c>
      <c r="Q8196" t="s">
        <v>34234</v>
      </c>
      <c r="R8196" t="s">
        <v>34235</v>
      </c>
      <c r="S8196" t="s">
        <v>32628</v>
      </c>
      <c r="T8196" t="s">
        <v>34365</v>
      </c>
      <c r="U8196" t="s">
        <v>32634</v>
      </c>
      <c r="V8196" t="s">
        <v>33418</v>
      </c>
      <c r="W8196">
        <v>409</v>
      </c>
      <c r="X8196">
        <v>2</v>
      </c>
      <c r="Y8196" t="s">
        <v>32665</v>
      </c>
      <c r="AA8196">
        <v>8</v>
      </c>
      <c r="AB8196">
        <v>25</v>
      </c>
      <c r="AC8196">
        <v>1</v>
      </c>
      <c r="AD8196" t="str">
        <f t="shared" si="1269"/>
        <v/>
      </c>
      <c r="AE8196" t="str">
        <f t="shared" si="1271"/>
        <v/>
      </c>
      <c r="AF8196" t="str">
        <f t="shared" si="1268"/>
        <v/>
      </c>
      <c r="AG8196">
        <f t="shared" si="1276"/>
        <v>1</v>
      </c>
      <c r="AH8196">
        <f t="shared" si="1274"/>
        <v>2.8</v>
      </c>
      <c r="AI8196">
        <v>0.14499999999999999</v>
      </c>
      <c r="AJ8196">
        <f t="shared" si="1272"/>
        <v>0.40599999999999997</v>
      </c>
      <c r="AK8196" t="str">
        <f t="shared" si="1275"/>
        <v/>
      </c>
      <c r="AL8196" t="str">
        <f t="shared" si="1273"/>
        <v/>
      </c>
    </row>
    <row r="8197" spans="1:39" x14ac:dyDescent="0.2">
      <c r="A8197" t="s">
        <v>3132</v>
      </c>
      <c r="B8197" t="s">
        <v>37</v>
      </c>
      <c r="C8197" t="s">
        <v>3133</v>
      </c>
      <c r="D8197" s="1">
        <v>35940</v>
      </c>
      <c r="E8197" s="1">
        <v>44546</v>
      </c>
      <c r="F8197" t="s">
        <v>19</v>
      </c>
      <c r="I8197">
        <v>100</v>
      </c>
      <c r="J8197">
        <v>0</v>
      </c>
      <c r="K8197">
        <v>0</v>
      </c>
      <c r="L8197">
        <v>1744</v>
      </c>
      <c r="M8197">
        <v>1744</v>
      </c>
      <c r="N8197" t="s">
        <v>20</v>
      </c>
      <c r="O8197" t="s">
        <v>3134</v>
      </c>
      <c r="P8197" t="s">
        <v>28</v>
      </c>
      <c r="Q8197" t="s">
        <v>34234</v>
      </c>
      <c r="R8197" t="s">
        <v>34235</v>
      </c>
      <c r="S8197" t="s">
        <v>33797</v>
      </c>
      <c r="T8197" t="s">
        <v>34365</v>
      </c>
      <c r="U8197" t="s">
        <v>32634</v>
      </c>
      <c r="V8197" t="s">
        <v>33418</v>
      </c>
      <c r="W8197">
        <v>427</v>
      </c>
      <c r="X8197">
        <v>2</v>
      </c>
      <c r="Y8197" t="s">
        <v>32665</v>
      </c>
      <c r="AA8197">
        <v>8</v>
      </c>
      <c r="AB8197">
        <v>25</v>
      </c>
      <c r="AC8197">
        <v>1</v>
      </c>
      <c r="AD8197" t="str">
        <f t="shared" si="1269"/>
        <v/>
      </c>
      <c r="AE8197" t="str">
        <f t="shared" si="1271"/>
        <v/>
      </c>
      <c r="AF8197" t="str">
        <f t="shared" si="1268"/>
        <v/>
      </c>
      <c r="AG8197">
        <f t="shared" si="1276"/>
        <v>1</v>
      </c>
      <c r="AH8197">
        <f t="shared" si="1274"/>
        <v>2.8</v>
      </c>
      <c r="AI8197">
        <v>0.14499999999999999</v>
      </c>
      <c r="AJ8197">
        <f t="shared" si="1272"/>
        <v>0.40599999999999997</v>
      </c>
      <c r="AK8197" t="str">
        <f t="shared" si="1275"/>
        <v/>
      </c>
      <c r="AL8197" t="str">
        <f t="shared" si="1273"/>
        <v/>
      </c>
    </row>
    <row r="8198" spans="1:39" x14ac:dyDescent="0.2">
      <c r="A8198" t="s">
        <v>9558</v>
      </c>
      <c r="B8198" t="s">
        <v>37</v>
      </c>
      <c r="C8198" t="s">
        <v>9559</v>
      </c>
      <c r="D8198" s="1">
        <v>36390</v>
      </c>
      <c r="E8198" s="1">
        <v>43549</v>
      </c>
      <c r="F8198" t="s">
        <v>19</v>
      </c>
      <c r="I8198">
        <v>100</v>
      </c>
      <c r="J8198">
        <v>0</v>
      </c>
      <c r="K8198">
        <v>0</v>
      </c>
      <c r="L8198">
        <v>1198</v>
      </c>
      <c r="M8198">
        <v>1198</v>
      </c>
      <c r="N8198" t="s">
        <v>20</v>
      </c>
      <c r="O8198" t="s">
        <v>9560</v>
      </c>
      <c r="P8198" t="s">
        <v>28</v>
      </c>
      <c r="Q8198" t="s">
        <v>34234</v>
      </c>
      <c r="R8198" t="s">
        <v>34235</v>
      </c>
      <c r="S8198" t="s">
        <v>33800</v>
      </c>
      <c r="T8198" t="s">
        <v>34386</v>
      </c>
      <c r="AD8198" t="str">
        <f t="shared" si="1269"/>
        <v/>
      </c>
      <c r="AE8198" t="str">
        <f t="shared" ref="AE8198:AE8229" si="1277">IF((S8198="tühi")*(AC8198&lt;&gt;""),AC8198,"")</f>
        <v/>
      </c>
      <c r="AF8198" t="str">
        <f t="shared" si="1268"/>
        <v/>
      </c>
      <c r="AG8198" s="17">
        <v>1</v>
      </c>
      <c r="AH8198">
        <f t="shared" si="1274"/>
        <v>2.8</v>
      </c>
      <c r="AI8198">
        <v>0.14499999999999999</v>
      </c>
      <c r="AJ8198">
        <f t="shared" si="1272"/>
        <v>0.40599999999999997</v>
      </c>
      <c r="AK8198" t="str">
        <f t="shared" si="1275"/>
        <v/>
      </c>
      <c r="AL8198" t="str">
        <f t="shared" si="1273"/>
        <v/>
      </c>
    </row>
    <row r="8199" spans="1:39" x14ac:dyDescent="0.2">
      <c r="A8199" t="s">
        <v>30104</v>
      </c>
      <c r="B8199" t="s">
        <v>37</v>
      </c>
      <c r="C8199" t="s">
        <v>30105</v>
      </c>
      <c r="D8199" s="1">
        <v>43719</v>
      </c>
      <c r="E8199" s="1">
        <v>44522</v>
      </c>
      <c r="F8199" t="s">
        <v>26</v>
      </c>
      <c r="I8199">
        <v>100</v>
      </c>
      <c r="J8199">
        <v>0</v>
      </c>
      <c r="K8199">
        <v>0</v>
      </c>
      <c r="L8199">
        <v>1311</v>
      </c>
      <c r="M8199">
        <v>1311</v>
      </c>
      <c r="N8199" t="s">
        <v>20</v>
      </c>
      <c r="O8199" t="s">
        <v>30106</v>
      </c>
      <c r="P8199" t="s">
        <v>44</v>
      </c>
      <c r="Q8199" t="s">
        <v>34233</v>
      </c>
      <c r="R8199" t="s">
        <v>34233</v>
      </c>
      <c r="S8199" t="s">
        <v>34233</v>
      </c>
      <c r="T8199" t="s">
        <v>34233</v>
      </c>
      <c r="V8199" t="s">
        <v>33418</v>
      </c>
      <c r="AD8199" t="str">
        <f t="shared" si="1269"/>
        <v/>
      </c>
      <c r="AE8199" t="str">
        <f t="shared" si="1277"/>
        <v/>
      </c>
      <c r="AF8199" t="str">
        <f t="shared" si="1268"/>
        <v/>
      </c>
      <c r="AG8199" t="str">
        <f t="shared" ref="AG8199:AG8207" si="1278">IF((S8199&lt;&gt;"tühi")*(AC8199&lt;&gt;""),AC8199,"")</f>
        <v/>
      </c>
      <c r="AH8199" t="str">
        <f t="shared" si="1274"/>
        <v/>
      </c>
      <c r="AI8199">
        <v>0.14499999999999999</v>
      </c>
      <c r="AJ8199" t="str">
        <f t="shared" si="1272"/>
        <v/>
      </c>
      <c r="AK8199" t="str">
        <f t="shared" si="1275"/>
        <v/>
      </c>
      <c r="AL8199" t="str">
        <f t="shared" si="1273"/>
        <v/>
      </c>
    </row>
    <row r="8200" spans="1:39" x14ac:dyDescent="0.2">
      <c r="A8200" t="s">
        <v>30346</v>
      </c>
      <c r="B8200" t="s">
        <v>37</v>
      </c>
      <c r="C8200" t="s">
        <v>30347</v>
      </c>
      <c r="D8200" s="1">
        <v>43859</v>
      </c>
      <c r="E8200" s="1">
        <v>44551</v>
      </c>
      <c r="F8200" t="s">
        <v>889</v>
      </c>
      <c r="I8200">
        <v>100</v>
      </c>
      <c r="J8200">
        <v>0</v>
      </c>
      <c r="K8200">
        <v>0</v>
      </c>
      <c r="L8200">
        <v>1121</v>
      </c>
      <c r="M8200">
        <v>1121</v>
      </c>
      <c r="N8200" t="s">
        <v>20</v>
      </c>
      <c r="O8200" t="s">
        <v>30348</v>
      </c>
      <c r="P8200" t="s">
        <v>44</v>
      </c>
      <c r="Q8200" t="s">
        <v>34233</v>
      </c>
      <c r="R8200" t="s">
        <v>34233</v>
      </c>
      <c r="S8200" t="s">
        <v>33942</v>
      </c>
      <c r="T8200" t="s">
        <v>34233</v>
      </c>
      <c r="AD8200" t="str">
        <f t="shared" si="1269"/>
        <v/>
      </c>
      <c r="AE8200" t="str">
        <f t="shared" si="1277"/>
        <v/>
      </c>
      <c r="AF8200" t="str">
        <f t="shared" si="1268"/>
        <v/>
      </c>
      <c r="AG8200" t="str">
        <f t="shared" si="1278"/>
        <v/>
      </c>
      <c r="AH8200" t="str">
        <f t="shared" si="1274"/>
        <v/>
      </c>
      <c r="AI8200">
        <v>0.14499999999999999</v>
      </c>
      <c r="AJ8200" t="str">
        <f t="shared" si="1272"/>
        <v/>
      </c>
      <c r="AK8200" t="str">
        <f t="shared" si="1275"/>
        <v/>
      </c>
      <c r="AL8200" t="str">
        <f t="shared" si="1273"/>
        <v/>
      </c>
    </row>
    <row r="8201" spans="1:39" x14ac:dyDescent="0.2">
      <c r="A8201" t="s">
        <v>19788</v>
      </c>
      <c r="B8201" t="s">
        <v>37</v>
      </c>
      <c r="C8201" t="s">
        <v>19789</v>
      </c>
      <c r="D8201" s="1">
        <v>38204</v>
      </c>
      <c r="E8201" s="1">
        <v>44522</v>
      </c>
      <c r="F8201" t="s">
        <v>2354</v>
      </c>
      <c r="I8201">
        <v>100</v>
      </c>
      <c r="J8201">
        <v>0</v>
      </c>
      <c r="K8201">
        <v>0</v>
      </c>
      <c r="L8201">
        <v>15051</v>
      </c>
      <c r="M8201">
        <v>15051</v>
      </c>
      <c r="N8201" t="s">
        <v>20</v>
      </c>
      <c r="O8201" t="s">
        <v>19790</v>
      </c>
      <c r="P8201" t="s">
        <v>28</v>
      </c>
      <c r="Q8201" t="s">
        <v>34233</v>
      </c>
      <c r="R8201" t="s">
        <v>34233</v>
      </c>
      <c r="S8201" t="s">
        <v>32627</v>
      </c>
      <c r="T8201" t="s">
        <v>34651</v>
      </c>
      <c r="U8201" t="s">
        <v>32682</v>
      </c>
      <c r="V8201" t="s">
        <v>33419</v>
      </c>
      <c r="W8201">
        <v>2325</v>
      </c>
      <c r="X8201">
        <v>2</v>
      </c>
      <c r="Y8201">
        <v>2</v>
      </c>
      <c r="Z8201">
        <f>W8201*X8201</f>
        <v>4650</v>
      </c>
      <c r="AB8201">
        <v>15</v>
      </c>
      <c r="AD8201" t="str">
        <f t="shared" si="1269"/>
        <v/>
      </c>
      <c r="AE8201" t="str">
        <f t="shared" si="1277"/>
        <v/>
      </c>
      <c r="AF8201">
        <f t="shared" si="1268"/>
        <v>4650</v>
      </c>
      <c r="AG8201" t="str">
        <f t="shared" si="1278"/>
        <v/>
      </c>
      <c r="AH8201" t="str">
        <f t="shared" si="1274"/>
        <v/>
      </c>
      <c r="AI8201">
        <v>0.14499999999999999</v>
      </c>
      <c r="AJ8201" t="str">
        <f t="shared" si="1272"/>
        <v/>
      </c>
      <c r="AK8201" t="str">
        <f t="shared" si="1275"/>
        <v/>
      </c>
      <c r="AL8201" t="str">
        <f t="shared" si="1273"/>
        <v/>
      </c>
    </row>
    <row r="8202" spans="1:39" x14ac:dyDescent="0.2">
      <c r="A8202" t="s">
        <v>3123</v>
      </c>
      <c r="B8202" t="s">
        <v>37</v>
      </c>
      <c r="C8202" t="s">
        <v>3124</v>
      </c>
      <c r="D8202" s="1">
        <v>35940</v>
      </c>
      <c r="E8202" s="1">
        <v>43549</v>
      </c>
      <c r="F8202" t="s">
        <v>19</v>
      </c>
      <c r="I8202">
        <v>100</v>
      </c>
      <c r="J8202">
        <v>0</v>
      </c>
      <c r="K8202">
        <v>0</v>
      </c>
      <c r="L8202">
        <v>1774</v>
      </c>
      <c r="M8202">
        <v>1774</v>
      </c>
      <c r="N8202" t="s">
        <v>20</v>
      </c>
      <c r="O8202" t="s">
        <v>3125</v>
      </c>
      <c r="P8202" t="s">
        <v>28</v>
      </c>
      <c r="Q8202" t="s">
        <v>34234</v>
      </c>
      <c r="R8202" t="s">
        <v>34235</v>
      </c>
      <c r="S8202" t="s">
        <v>33797</v>
      </c>
      <c r="T8202" t="s">
        <v>34357</v>
      </c>
      <c r="U8202" t="s">
        <v>32634</v>
      </c>
      <c r="V8202" t="s">
        <v>33418</v>
      </c>
      <c r="W8202">
        <v>440</v>
      </c>
      <c r="X8202">
        <v>2</v>
      </c>
      <c r="Y8202" t="s">
        <v>32665</v>
      </c>
      <c r="AA8202">
        <v>8</v>
      </c>
      <c r="AB8202">
        <v>25</v>
      </c>
      <c r="AC8202">
        <v>1</v>
      </c>
      <c r="AD8202" t="str">
        <f t="shared" si="1269"/>
        <v/>
      </c>
      <c r="AE8202" t="str">
        <f t="shared" si="1277"/>
        <v/>
      </c>
      <c r="AF8202" t="str">
        <f t="shared" si="1268"/>
        <v/>
      </c>
      <c r="AG8202">
        <f t="shared" si="1278"/>
        <v>1</v>
      </c>
      <c r="AH8202">
        <f t="shared" si="1274"/>
        <v>2.8</v>
      </c>
      <c r="AI8202">
        <v>0.14499999999999999</v>
      </c>
      <c r="AJ8202">
        <f t="shared" si="1272"/>
        <v>0.40599999999999997</v>
      </c>
      <c r="AK8202" t="str">
        <f t="shared" si="1275"/>
        <v/>
      </c>
      <c r="AL8202" t="str">
        <f t="shared" si="1273"/>
        <v/>
      </c>
    </row>
    <row r="8203" spans="1:39" x14ac:dyDescent="0.2">
      <c r="A8203" t="s">
        <v>26683</v>
      </c>
      <c r="B8203" t="s">
        <v>37</v>
      </c>
      <c r="C8203" t="s">
        <v>26684</v>
      </c>
      <c r="D8203" s="1">
        <v>41415</v>
      </c>
      <c r="E8203" s="1">
        <v>44546</v>
      </c>
      <c r="F8203" t="s">
        <v>19</v>
      </c>
      <c r="I8203">
        <v>100</v>
      </c>
      <c r="J8203">
        <v>0</v>
      </c>
      <c r="K8203">
        <v>0</v>
      </c>
      <c r="L8203">
        <v>1299</v>
      </c>
      <c r="M8203">
        <v>1299</v>
      </c>
      <c r="N8203" t="s">
        <v>20</v>
      </c>
      <c r="O8203" t="s">
        <v>26685</v>
      </c>
      <c r="P8203" t="s">
        <v>28</v>
      </c>
      <c r="Q8203" t="s">
        <v>34234</v>
      </c>
      <c r="R8203" t="s">
        <v>34235</v>
      </c>
      <c r="S8203" t="s">
        <v>33800</v>
      </c>
      <c r="T8203" t="s">
        <v>34357</v>
      </c>
      <c r="U8203" t="s">
        <v>32634</v>
      </c>
      <c r="V8203" t="s">
        <v>33420</v>
      </c>
      <c r="W8203">
        <v>300</v>
      </c>
      <c r="X8203">
        <v>2</v>
      </c>
      <c r="Y8203" t="s">
        <v>32654</v>
      </c>
      <c r="Z8203">
        <v>600</v>
      </c>
      <c r="AA8203">
        <v>10</v>
      </c>
      <c r="AC8203">
        <v>1</v>
      </c>
      <c r="AD8203" t="str">
        <f t="shared" si="1269"/>
        <v/>
      </c>
      <c r="AE8203" t="str">
        <f t="shared" si="1277"/>
        <v/>
      </c>
      <c r="AF8203" t="str">
        <f t="shared" ref="AF8203:AF8266" si="1279">IF((S8203&lt;&gt;"tühi")*(F8203&lt;&gt;"Elamumaa")*(G8203&lt;&gt;"Elamumaa")*(H8203&lt;&gt;"Elamumaa"),IF(Z8203=0,"",Z8203),"")</f>
        <v/>
      </c>
      <c r="AG8203">
        <f t="shared" si="1278"/>
        <v>1</v>
      </c>
      <c r="AH8203">
        <f t="shared" si="1274"/>
        <v>2.8</v>
      </c>
      <c r="AI8203">
        <v>0.14499999999999999</v>
      </c>
      <c r="AJ8203">
        <f t="shared" si="1272"/>
        <v>0.40599999999999997</v>
      </c>
      <c r="AK8203" t="str">
        <f t="shared" si="1275"/>
        <v/>
      </c>
      <c r="AL8203" t="str">
        <f t="shared" si="1273"/>
        <v/>
      </c>
    </row>
    <row r="8204" spans="1:39" x14ac:dyDescent="0.2">
      <c r="A8204" t="s">
        <v>3120</v>
      </c>
      <c r="B8204" t="s">
        <v>37</v>
      </c>
      <c r="C8204" t="s">
        <v>3121</v>
      </c>
      <c r="D8204" s="1">
        <v>35940</v>
      </c>
      <c r="E8204" s="1">
        <v>44546</v>
      </c>
      <c r="F8204" t="s">
        <v>19</v>
      </c>
      <c r="I8204">
        <v>100</v>
      </c>
      <c r="J8204">
        <v>0</v>
      </c>
      <c r="K8204">
        <v>0</v>
      </c>
      <c r="L8204">
        <v>1704</v>
      </c>
      <c r="M8204">
        <v>1704</v>
      </c>
      <c r="N8204" t="s">
        <v>20</v>
      </c>
      <c r="O8204" t="s">
        <v>3122</v>
      </c>
      <c r="P8204" t="s">
        <v>28</v>
      </c>
      <c r="Q8204" t="s">
        <v>34234</v>
      </c>
      <c r="R8204" t="s">
        <v>34235</v>
      </c>
      <c r="S8204" t="s">
        <v>32628</v>
      </c>
      <c r="T8204" t="s">
        <v>34365</v>
      </c>
      <c r="U8204" t="s">
        <v>32634</v>
      </c>
      <c r="V8204" t="s">
        <v>33418</v>
      </c>
      <c r="W8204">
        <v>428</v>
      </c>
      <c r="X8204">
        <v>2</v>
      </c>
      <c r="Y8204" t="s">
        <v>32665</v>
      </c>
      <c r="AA8204">
        <v>8</v>
      </c>
      <c r="AB8204">
        <v>25</v>
      </c>
      <c r="AC8204">
        <v>1</v>
      </c>
      <c r="AD8204" t="str">
        <f t="shared" si="1269"/>
        <v/>
      </c>
      <c r="AE8204" t="str">
        <f t="shared" si="1277"/>
        <v/>
      </c>
      <c r="AF8204" t="str">
        <f t="shared" si="1279"/>
        <v/>
      </c>
      <c r="AG8204">
        <f t="shared" si="1278"/>
        <v>1</v>
      </c>
      <c r="AH8204">
        <f t="shared" si="1274"/>
        <v>2.8</v>
      </c>
      <c r="AI8204">
        <v>0.14499999999999999</v>
      </c>
      <c r="AJ8204">
        <f t="shared" si="1272"/>
        <v>0.40599999999999997</v>
      </c>
      <c r="AK8204" t="str">
        <f t="shared" si="1275"/>
        <v/>
      </c>
      <c r="AL8204" t="str">
        <f t="shared" si="1273"/>
        <v/>
      </c>
    </row>
    <row r="8205" spans="1:39" x14ac:dyDescent="0.2">
      <c r="A8205" t="s">
        <v>3117</v>
      </c>
      <c r="B8205" t="s">
        <v>37</v>
      </c>
      <c r="C8205" t="s">
        <v>3118</v>
      </c>
      <c r="D8205" s="1">
        <v>35940</v>
      </c>
      <c r="E8205" s="1">
        <v>44546</v>
      </c>
      <c r="F8205" t="s">
        <v>474</v>
      </c>
      <c r="I8205">
        <v>100</v>
      </c>
      <c r="J8205">
        <v>0</v>
      </c>
      <c r="K8205">
        <v>0</v>
      </c>
      <c r="L8205">
        <v>678</v>
      </c>
      <c r="M8205">
        <v>678</v>
      </c>
      <c r="N8205" t="s">
        <v>20</v>
      </c>
      <c r="O8205" t="s">
        <v>3119</v>
      </c>
      <c r="P8205" t="s">
        <v>28</v>
      </c>
      <c r="Q8205" t="s">
        <v>34233</v>
      </c>
      <c r="R8205" t="s">
        <v>34233</v>
      </c>
      <c r="S8205" t="s">
        <v>32627</v>
      </c>
      <c r="T8205" t="s">
        <v>34358</v>
      </c>
      <c r="V8205" t="s">
        <v>33418</v>
      </c>
      <c r="AD8205" t="str">
        <f t="shared" si="1269"/>
        <v/>
      </c>
      <c r="AE8205" t="str">
        <f t="shared" si="1277"/>
        <v/>
      </c>
      <c r="AF8205" t="str">
        <f t="shared" si="1279"/>
        <v/>
      </c>
      <c r="AG8205" t="str">
        <f t="shared" si="1278"/>
        <v/>
      </c>
      <c r="AH8205" t="str">
        <f t="shared" si="1274"/>
        <v/>
      </c>
      <c r="AI8205">
        <v>0.14499999999999999</v>
      </c>
      <c r="AJ8205" t="str">
        <f t="shared" si="1272"/>
        <v/>
      </c>
      <c r="AK8205" t="str">
        <f t="shared" si="1275"/>
        <v/>
      </c>
      <c r="AL8205" t="str">
        <f t="shared" si="1273"/>
        <v/>
      </c>
      <c r="AM8205" t="s">
        <v>34193</v>
      </c>
    </row>
    <row r="8206" spans="1:39" x14ac:dyDescent="0.2">
      <c r="A8206" t="s">
        <v>3114</v>
      </c>
      <c r="B8206" t="s">
        <v>37</v>
      </c>
      <c r="C8206" t="s">
        <v>3115</v>
      </c>
      <c r="D8206" s="1">
        <v>35940</v>
      </c>
      <c r="E8206" s="1">
        <v>43549</v>
      </c>
      <c r="F8206" t="s">
        <v>19</v>
      </c>
      <c r="I8206">
        <v>100</v>
      </c>
      <c r="J8206">
        <v>0</v>
      </c>
      <c r="K8206">
        <v>0</v>
      </c>
      <c r="L8206">
        <v>1398</v>
      </c>
      <c r="M8206">
        <v>1398</v>
      </c>
      <c r="N8206" t="s">
        <v>20</v>
      </c>
      <c r="O8206" t="s">
        <v>3116</v>
      </c>
      <c r="P8206" t="s">
        <v>28</v>
      </c>
      <c r="Q8206" t="s">
        <v>34234</v>
      </c>
      <c r="R8206" t="s">
        <v>34235</v>
      </c>
      <c r="S8206" t="s">
        <v>32628</v>
      </c>
      <c r="T8206" t="s">
        <v>34350</v>
      </c>
      <c r="U8206" t="s">
        <v>32634</v>
      </c>
      <c r="V8206" t="s">
        <v>33418</v>
      </c>
      <c r="W8206">
        <v>351</v>
      </c>
      <c r="X8206">
        <v>2</v>
      </c>
      <c r="Y8206" t="s">
        <v>32665</v>
      </c>
      <c r="AA8206">
        <v>8</v>
      </c>
      <c r="AB8206">
        <v>25</v>
      </c>
      <c r="AC8206">
        <v>1</v>
      </c>
      <c r="AD8206" t="str">
        <f t="shared" si="1269"/>
        <v/>
      </c>
      <c r="AE8206" t="str">
        <f t="shared" si="1277"/>
        <v/>
      </c>
      <c r="AF8206" t="str">
        <f t="shared" si="1279"/>
        <v/>
      </c>
      <c r="AG8206">
        <f t="shared" si="1278"/>
        <v>1</v>
      </c>
      <c r="AH8206">
        <f t="shared" si="1274"/>
        <v>2.8</v>
      </c>
      <c r="AI8206">
        <v>0.14499999999999999</v>
      </c>
      <c r="AJ8206">
        <f t="shared" si="1272"/>
        <v>0.40599999999999997</v>
      </c>
      <c r="AK8206" t="str">
        <f t="shared" si="1275"/>
        <v/>
      </c>
      <c r="AL8206" t="str">
        <f t="shared" si="1273"/>
        <v/>
      </c>
    </row>
    <row r="8207" spans="1:39" x14ac:dyDescent="0.2">
      <c r="A8207" t="s">
        <v>23215</v>
      </c>
      <c r="B8207" t="s">
        <v>37</v>
      </c>
      <c r="C8207" t="s">
        <v>23216</v>
      </c>
      <c r="D8207" s="1">
        <v>38966</v>
      </c>
      <c r="E8207" s="1">
        <v>43456</v>
      </c>
      <c r="F8207" t="s">
        <v>19</v>
      </c>
      <c r="I8207">
        <v>100</v>
      </c>
      <c r="J8207">
        <v>0</v>
      </c>
      <c r="K8207">
        <v>0</v>
      </c>
      <c r="L8207">
        <v>1212</v>
      </c>
      <c r="M8207">
        <v>1212</v>
      </c>
      <c r="N8207" t="s">
        <v>20</v>
      </c>
      <c r="O8207" t="s">
        <v>23217</v>
      </c>
      <c r="P8207" t="s">
        <v>28</v>
      </c>
      <c r="Q8207" t="s">
        <v>34234</v>
      </c>
      <c r="R8207" t="s">
        <v>34235</v>
      </c>
      <c r="S8207" t="s">
        <v>33798</v>
      </c>
      <c r="T8207" t="s">
        <v>34357</v>
      </c>
      <c r="U8207" t="s">
        <v>32634</v>
      </c>
      <c r="V8207" t="s">
        <v>33418</v>
      </c>
      <c r="W8207">
        <v>359</v>
      </c>
      <c r="X8207">
        <v>2</v>
      </c>
      <c r="Y8207" t="s">
        <v>32665</v>
      </c>
      <c r="AA8207">
        <v>8</v>
      </c>
      <c r="AB8207">
        <v>25</v>
      </c>
      <c r="AC8207">
        <v>1</v>
      </c>
      <c r="AD8207" t="str">
        <f t="shared" si="1269"/>
        <v/>
      </c>
      <c r="AE8207" t="str">
        <f t="shared" si="1277"/>
        <v/>
      </c>
      <c r="AF8207" t="str">
        <f t="shared" si="1279"/>
        <v/>
      </c>
      <c r="AG8207">
        <f t="shared" si="1278"/>
        <v>1</v>
      </c>
      <c r="AH8207">
        <f t="shared" si="1274"/>
        <v>2.8</v>
      </c>
      <c r="AI8207">
        <v>0.14499999999999999</v>
      </c>
      <c r="AJ8207">
        <f t="shared" si="1272"/>
        <v>0.40599999999999997</v>
      </c>
      <c r="AK8207" t="str">
        <f t="shared" si="1275"/>
        <v/>
      </c>
      <c r="AL8207" t="str">
        <f t="shared" si="1273"/>
        <v/>
      </c>
    </row>
    <row r="8208" spans="1:39" x14ac:dyDescent="0.2">
      <c r="A8208" t="s">
        <v>13876</v>
      </c>
      <c r="B8208" t="s">
        <v>37</v>
      </c>
      <c r="C8208" t="s">
        <v>13877</v>
      </c>
      <c r="D8208" s="1">
        <v>36977</v>
      </c>
      <c r="E8208" s="1">
        <v>43549</v>
      </c>
      <c r="F8208" t="s">
        <v>19</v>
      </c>
      <c r="I8208">
        <v>100</v>
      </c>
      <c r="J8208">
        <v>0</v>
      </c>
      <c r="K8208">
        <v>0</v>
      </c>
      <c r="L8208">
        <v>1407</v>
      </c>
      <c r="M8208">
        <v>1407</v>
      </c>
      <c r="N8208" t="s">
        <v>20</v>
      </c>
      <c r="O8208" t="s">
        <v>13878</v>
      </c>
      <c r="P8208" t="s">
        <v>28</v>
      </c>
      <c r="Q8208" t="s">
        <v>34233</v>
      </c>
      <c r="R8208" t="s">
        <v>34233</v>
      </c>
      <c r="S8208" t="s">
        <v>33807</v>
      </c>
      <c r="T8208" t="s">
        <v>32634</v>
      </c>
      <c r="AD8208" t="str">
        <f t="shared" si="1269"/>
        <v/>
      </c>
      <c r="AE8208" t="str">
        <f t="shared" si="1277"/>
        <v/>
      </c>
      <c r="AF8208" t="str">
        <f t="shared" si="1279"/>
        <v/>
      </c>
      <c r="AG8208" s="17">
        <v>1</v>
      </c>
      <c r="AH8208">
        <f t="shared" si="1274"/>
        <v>2.8</v>
      </c>
      <c r="AI8208">
        <v>0.14499999999999999</v>
      </c>
      <c r="AJ8208">
        <f t="shared" si="1272"/>
        <v>0.40599999999999997</v>
      </c>
      <c r="AK8208" t="str">
        <f t="shared" si="1275"/>
        <v/>
      </c>
      <c r="AL8208" t="str">
        <f t="shared" si="1273"/>
        <v/>
      </c>
    </row>
    <row r="8209" spans="1:39" x14ac:dyDescent="0.2">
      <c r="A8209" t="s">
        <v>12739</v>
      </c>
      <c r="B8209" t="s">
        <v>37</v>
      </c>
      <c r="C8209" t="s">
        <v>12740</v>
      </c>
      <c r="D8209" s="1">
        <v>36608</v>
      </c>
      <c r="E8209" s="1">
        <v>44589</v>
      </c>
      <c r="F8209" t="s">
        <v>19</v>
      </c>
      <c r="I8209">
        <v>100</v>
      </c>
      <c r="J8209">
        <v>0</v>
      </c>
      <c r="K8209">
        <v>0</v>
      </c>
      <c r="L8209">
        <v>919</v>
      </c>
      <c r="M8209">
        <v>919</v>
      </c>
      <c r="N8209" t="s">
        <v>20</v>
      </c>
      <c r="O8209" t="s">
        <v>12741</v>
      </c>
      <c r="P8209" t="s">
        <v>28</v>
      </c>
      <c r="Q8209" t="s">
        <v>34234</v>
      </c>
      <c r="R8209" t="s">
        <v>33762</v>
      </c>
      <c r="S8209" t="s">
        <v>33797</v>
      </c>
      <c r="T8209" t="s">
        <v>34363</v>
      </c>
      <c r="U8209" t="s">
        <v>32634</v>
      </c>
      <c r="V8209" t="s">
        <v>33421</v>
      </c>
      <c r="W8209">
        <v>160</v>
      </c>
      <c r="X8209">
        <v>2</v>
      </c>
      <c r="Y8209">
        <v>1</v>
      </c>
      <c r="Z8209">
        <v>260</v>
      </c>
      <c r="AA8209">
        <v>8.5</v>
      </c>
      <c r="AB8209">
        <v>17</v>
      </c>
      <c r="AC8209">
        <v>1</v>
      </c>
      <c r="AD8209" t="str">
        <f t="shared" ref="AD8209:AD8272" si="1280">IF((S8209="tühi")*(F8209&lt;&gt;"Elamumaa")*(G8209&lt;&gt;"Elamumaa")*(H8209&lt;&gt;"Elamumaa"),IF(Z8209=0,"",Z8209),"")</f>
        <v/>
      </c>
      <c r="AE8209" t="str">
        <f t="shared" si="1277"/>
        <v/>
      </c>
      <c r="AF8209" t="str">
        <f t="shared" si="1279"/>
        <v/>
      </c>
      <c r="AG8209">
        <f>IF((S8209&lt;&gt;"tühi")*(AC8209&lt;&gt;""),AC8209,"")</f>
        <v>1</v>
      </c>
      <c r="AH8209">
        <f t="shared" si="1274"/>
        <v>2.8</v>
      </c>
      <c r="AI8209">
        <v>0.14499999999999999</v>
      </c>
      <c r="AJ8209">
        <f t="shared" si="1272"/>
        <v>0.40599999999999997</v>
      </c>
      <c r="AK8209" t="str">
        <f t="shared" si="1275"/>
        <v/>
      </c>
      <c r="AL8209" t="str">
        <f t="shared" si="1273"/>
        <v/>
      </c>
      <c r="AM8209" t="s">
        <v>34840</v>
      </c>
    </row>
    <row r="8210" spans="1:39" x14ac:dyDescent="0.2">
      <c r="A8210" t="s">
        <v>1893</v>
      </c>
      <c r="B8210" t="s">
        <v>37</v>
      </c>
      <c r="C8210" t="s">
        <v>1894</v>
      </c>
      <c r="D8210" s="1">
        <v>35688</v>
      </c>
      <c r="E8210" s="1">
        <v>43881</v>
      </c>
      <c r="F8210" t="s">
        <v>19</v>
      </c>
      <c r="I8210">
        <v>100</v>
      </c>
      <c r="J8210">
        <v>0</v>
      </c>
      <c r="K8210">
        <v>0</v>
      </c>
      <c r="L8210">
        <v>1224</v>
      </c>
      <c r="M8210">
        <v>1224</v>
      </c>
      <c r="N8210" t="s">
        <v>20</v>
      </c>
      <c r="O8210" t="s">
        <v>1895</v>
      </c>
      <c r="P8210" t="s">
        <v>28</v>
      </c>
      <c r="Q8210" t="s">
        <v>34233</v>
      </c>
      <c r="R8210" t="s">
        <v>34233</v>
      </c>
      <c r="S8210" t="s">
        <v>33797</v>
      </c>
      <c r="T8210" t="s">
        <v>34357</v>
      </c>
      <c r="AD8210" t="str">
        <f t="shared" si="1280"/>
        <v/>
      </c>
      <c r="AE8210" t="str">
        <f t="shared" si="1277"/>
        <v/>
      </c>
      <c r="AF8210" t="str">
        <f t="shared" si="1279"/>
        <v/>
      </c>
      <c r="AG8210" s="17">
        <v>1</v>
      </c>
      <c r="AH8210">
        <f t="shared" si="1274"/>
        <v>2.8</v>
      </c>
      <c r="AI8210">
        <v>0.14499999999999999</v>
      </c>
      <c r="AJ8210">
        <f t="shared" si="1272"/>
        <v>0.40599999999999997</v>
      </c>
      <c r="AK8210" t="str">
        <f t="shared" si="1275"/>
        <v/>
      </c>
      <c r="AL8210" t="str">
        <f t="shared" si="1273"/>
        <v/>
      </c>
    </row>
    <row r="8211" spans="1:39" x14ac:dyDescent="0.2">
      <c r="A8211" t="s">
        <v>7536</v>
      </c>
      <c r="B8211" t="s">
        <v>37</v>
      </c>
      <c r="C8211" t="s">
        <v>7537</v>
      </c>
      <c r="D8211" s="1">
        <v>36182</v>
      </c>
      <c r="E8211" s="1">
        <v>44546</v>
      </c>
      <c r="F8211" t="s">
        <v>19</v>
      </c>
      <c r="I8211">
        <v>100</v>
      </c>
      <c r="J8211">
        <v>0</v>
      </c>
      <c r="K8211">
        <v>0</v>
      </c>
      <c r="L8211">
        <v>2250</v>
      </c>
      <c r="M8211">
        <v>2250</v>
      </c>
      <c r="N8211" t="s">
        <v>20</v>
      </c>
      <c r="O8211" t="s">
        <v>7538</v>
      </c>
      <c r="P8211" t="s">
        <v>28</v>
      </c>
      <c r="Q8211" t="s">
        <v>34233</v>
      </c>
      <c r="R8211" t="s">
        <v>34233</v>
      </c>
      <c r="S8211" t="s">
        <v>33804</v>
      </c>
      <c r="T8211" t="s">
        <v>34349</v>
      </c>
      <c r="AD8211" t="str">
        <f t="shared" si="1280"/>
        <v/>
      </c>
      <c r="AE8211" t="str">
        <f t="shared" si="1277"/>
        <v/>
      </c>
      <c r="AF8211" t="str">
        <f t="shared" si="1279"/>
        <v/>
      </c>
      <c r="AG8211" s="17">
        <v>1</v>
      </c>
      <c r="AH8211">
        <f t="shared" si="1274"/>
        <v>2.8</v>
      </c>
      <c r="AI8211">
        <v>0.14499999999999999</v>
      </c>
      <c r="AJ8211">
        <f t="shared" si="1272"/>
        <v>0.40599999999999997</v>
      </c>
      <c r="AK8211" t="str">
        <f t="shared" si="1275"/>
        <v/>
      </c>
      <c r="AL8211" t="str">
        <f t="shared" si="1273"/>
        <v/>
      </c>
    </row>
    <row r="8212" spans="1:39" x14ac:dyDescent="0.2">
      <c r="A8212" t="s">
        <v>23641</v>
      </c>
      <c r="B8212" t="s">
        <v>37</v>
      </c>
      <c r="C8212" t="s">
        <v>23642</v>
      </c>
      <c r="D8212" s="1">
        <v>39073</v>
      </c>
      <c r="E8212" s="1">
        <v>43456</v>
      </c>
      <c r="F8212" t="s">
        <v>19</v>
      </c>
      <c r="I8212">
        <v>100</v>
      </c>
      <c r="J8212">
        <v>0</v>
      </c>
      <c r="K8212">
        <v>0</v>
      </c>
      <c r="L8212">
        <v>601</v>
      </c>
      <c r="M8212">
        <v>601</v>
      </c>
      <c r="N8212" t="s">
        <v>20</v>
      </c>
      <c r="O8212" t="s">
        <v>23643</v>
      </c>
      <c r="P8212" t="s">
        <v>28</v>
      </c>
      <c r="Q8212" t="s">
        <v>34233</v>
      </c>
      <c r="R8212" t="s">
        <v>34233</v>
      </c>
      <c r="S8212" t="s">
        <v>32628</v>
      </c>
      <c r="T8212" t="s">
        <v>32634</v>
      </c>
      <c r="U8212" t="s">
        <v>32634</v>
      </c>
      <c r="V8212" t="s">
        <v>32781</v>
      </c>
      <c r="W8212">
        <v>120</v>
      </c>
      <c r="X8212">
        <v>2</v>
      </c>
      <c r="Y8212">
        <v>1</v>
      </c>
      <c r="AA8212">
        <v>8.5</v>
      </c>
      <c r="AC8212">
        <v>1</v>
      </c>
      <c r="AD8212" t="str">
        <f t="shared" si="1280"/>
        <v/>
      </c>
      <c r="AE8212" t="str">
        <f t="shared" si="1277"/>
        <v/>
      </c>
      <c r="AF8212" t="str">
        <f t="shared" si="1279"/>
        <v/>
      </c>
      <c r="AG8212">
        <f>IF((S8212&lt;&gt;"tühi")*(AC8212&lt;&gt;""),AC8212,"")</f>
        <v>1</v>
      </c>
      <c r="AH8212">
        <f t="shared" si="1274"/>
        <v>2.8</v>
      </c>
      <c r="AI8212">
        <v>0.14499999999999999</v>
      </c>
      <c r="AJ8212">
        <f t="shared" si="1272"/>
        <v>0.40599999999999997</v>
      </c>
      <c r="AK8212" t="str">
        <f t="shared" si="1275"/>
        <v/>
      </c>
      <c r="AL8212" t="str">
        <f t="shared" si="1273"/>
        <v/>
      </c>
    </row>
    <row r="8213" spans="1:39" x14ac:dyDescent="0.2">
      <c r="A8213" t="s">
        <v>11898</v>
      </c>
      <c r="B8213" t="s">
        <v>37</v>
      </c>
      <c r="C8213" t="s">
        <v>11899</v>
      </c>
      <c r="D8213" s="1">
        <v>36516</v>
      </c>
      <c r="E8213" s="1">
        <v>43882</v>
      </c>
      <c r="F8213" t="s">
        <v>19</v>
      </c>
      <c r="I8213">
        <v>100</v>
      </c>
      <c r="J8213">
        <v>0</v>
      </c>
      <c r="K8213">
        <v>0</v>
      </c>
      <c r="L8213">
        <v>1468</v>
      </c>
      <c r="M8213">
        <v>1468</v>
      </c>
      <c r="N8213" t="s">
        <v>20</v>
      </c>
      <c r="O8213" t="s">
        <v>11900</v>
      </c>
      <c r="P8213" t="s">
        <v>28</v>
      </c>
      <c r="Q8213" t="s">
        <v>34233</v>
      </c>
      <c r="R8213" t="s">
        <v>34233</v>
      </c>
      <c r="S8213" t="s">
        <v>33797</v>
      </c>
      <c r="T8213" t="s">
        <v>34349</v>
      </c>
      <c r="AD8213" t="str">
        <f t="shared" si="1280"/>
        <v/>
      </c>
      <c r="AE8213" t="str">
        <f t="shared" si="1277"/>
        <v/>
      </c>
      <c r="AF8213" t="str">
        <f t="shared" si="1279"/>
        <v/>
      </c>
      <c r="AG8213" s="17">
        <v>1</v>
      </c>
      <c r="AH8213">
        <f t="shared" si="1274"/>
        <v>2.8</v>
      </c>
      <c r="AI8213">
        <v>0.14499999999999999</v>
      </c>
      <c r="AJ8213">
        <f t="shared" si="1272"/>
        <v>0.40599999999999997</v>
      </c>
      <c r="AK8213" t="str">
        <f t="shared" si="1275"/>
        <v/>
      </c>
      <c r="AL8213" t="str">
        <f t="shared" si="1273"/>
        <v/>
      </c>
    </row>
    <row r="8214" spans="1:39" x14ac:dyDescent="0.2">
      <c r="A8214" t="s">
        <v>8828</v>
      </c>
      <c r="B8214" t="s">
        <v>37</v>
      </c>
      <c r="C8214" t="s">
        <v>8829</v>
      </c>
      <c r="D8214" s="1">
        <v>36298</v>
      </c>
      <c r="E8214" s="1">
        <v>43893</v>
      </c>
      <c r="F8214" t="s">
        <v>19</v>
      </c>
      <c r="I8214">
        <v>100</v>
      </c>
      <c r="J8214">
        <v>0</v>
      </c>
      <c r="K8214">
        <v>0</v>
      </c>
      <c r="L8214">
        <v>1794</v>
      </c>
      <c r="M8214">
        <v>1794</v>
      </c>
      <c r="N8214" t="s">
        <v>20</v>
      </c>
      <c r="O8214" t="s">
        <v>8830</v>
      </c>
      <c r="P8214" t="s">
        <v>28</v>
      </c>
      <c r="Q8214" t="s">
        <v>34233</v>
      </c>
      <c r="R8214" t="s">
        <v>34233</v>
      </c>
      <c r="S8214" t="s">
        <v>33803</v>
      </c>
      <c r="T8214" t="s">
        <v>34349</v>
      </c>
      <c r="AD8214" t="str">
        <f t="shared" si="1280"/>
        <v/>
      </c>
      <c r="AE8214" t="str">
        <f t="shared" si="1277"/>
        <v/>
      </c>
      <c r="AF8214" t="str">
        <f t="shared" si="1279"/>
        <v/>
      </c>
      <c r="AG8214" s="17">
        <v>1</v>
      </c>
      <c r="AH8214">
        <f t="shared" si="1274"/>
        <v>2.8</v>
      </c>
      <c r="AI8214">
        <v>0.14499999999999999</v>
      </c>
      <c r="AJ8214">
        <f t="shared" si="1272"/>
        <v>0.40599999999999997</v>
      </c>
      <c r="AK8214" t="str">
        <f t="shared" si="1275"/>
        <v/>
      </c>
      <c r="AL8214" t="str">
        <f t="shared" si="1273"/>
        <v/>
      </c>
    </row>
    <row r="8215" spans="1:39" x14ac:dyDescent="0.2">
      <c r="A8215" t="s">
        <v>22164</v>
      </c>
      <c r="B8215" t="s">
        <v>37</v>
      </c>
      <c r="C8215" t="s">
        <v>22165</v>
      </c>
      <c r="D8215" s="1">
        <v>36416</v>
      </c>
      <c r="E8215" s="1">
        <v>44546</v>
      </c>
      <c r="F8215" s="9" t="s">
        <v>39</v>
      </c>
      <c r="I8215">
        <v>100</v>
      </c>
      <c r="J8215">
        <v>0</v>
      </c>
      <c r="K8215">
        <v>0</v>
      </c>
      <c r="L8215">
        <v>8197</v>
      </c>
      <c r="M8215">
        <v>8197</v>
      </c>
      <c r="N8215" t="s">
        <v>20</v>
      </c>
      <c r="O8215" t="s">
        <v>22166</v>
      </c>
      <c r="P8215" t="s">
        <v>28</v>
      </c>
      <c r="Q8215" t="s">
        <v>34233</v>
      </c>
      <c r="R8215" t="s">
        <v>34233</v>
      </c>
      <c r="S8215" t="s">
        <v>33797</v>
      </c>
      <c r="T8215" t="s">
        <v>34357</v>
      </c>
      <c r="U8215" t="s">
        <v>32634</v>
      </c>
      <c r="V8215" t="s">
        <v>33422</v>
      </c>
      <c r="W8215">
        <v>104</v>
      </c>
      <c r="X8215">
        <v>2</v>
      </c>
      <c r="Y8215" t="s">
        <v>32654</v>
      </c>
      <c r="AA8215">
        <v>8</v>
      </c>
      <c r="AC8215">
        <v>1</v>
      </c>
      <c r="AD8215" t="str">
        <f t="shared" si="1280"/>
        <v/>
      </c>
      <c r="AE8215" t="str">
        <f t="shared" si="1277"/>
        <v/>
      </c>
      <c r="AF8215" t="str">
        <f t="shared" si="1279"/>
        <v/>
      </c>
      <c r="AG8215">
        <f>IF((S8215&lt;&gt;"tühi")*(AC8215&lt;&gt;""),AC8215,"")</f>
        <v>1</v>
      </c>
      <c r="AH8215">
        <f t="shared" si="1274"/>
        <v>2.8</v>
      </c>
      <c r="AI8215">
        <v>0.14499999999999999</v>
      </c>
      <c r="AJ8215">
        <f t="shared" si="1272"/>
        <v>0.40599999999999997</v>
      </c>
      <c r="AK8215" t="str">
        <f t="shared" si="1275"/>
        <v/>
      </c>
      <c r="AL8215" t="str">
        <f t="shared" si="1273"/>
        <v/>
      </c>
      <c r="AM8215" t="s">
        <v>34070</v>
      </c>
    </row>
    <row r="8216" spans="1:39" x14ac:dyDescent="0.2">
      <c r="A8216" t="s">
        <v>7365</v>
      </c>
      <c r="B8216" t="s">
        <v>37</v>
      </c>
      <c r="C8216" t="s">
        <v>7366</v>
      </c>
      <c r="D8216" s="1">
        <v>36208</v>
      </c>
      <c r="E8216" s="1">
        <v>43456</v>
      </c>
      <c r="F8216" t="s">
        <v>19</v>
      </c>
      <c r="I8216">
        <v>100</v>
      </c>
      <c r="J8216">
        <v>0</v>
      </c>
      <c r="K8216">
        <v>0</v>
      </c>
      <c r="L8216">
        <v>711</v>
      </c>
      <c r="M8216">
        <v>711</v>
      </c>
      <c r="N8216" t="s">
        <v>20</v>
      </c>
      <c r="O8216" t="s">
        <v>7367</v>
      </c>
      <c r="P8216" t="s">
        <v>28</v>
      </c>
      <c r="Q8216" t="s">
        <v>32794</v>
      </c>
      <c r="R8216" t="s">
        <v>33782</v>
      </c>
      <c r="S8216" t="s">
        <v>33797</v>
      </c>
      <c r="T8216" t="s">
        <v>34349</v>
      </c>
      <c r="AD8216" t="str">
        <f t="shared" si="1280"/>
        <v/>
      </c>
      <c r="AE8216" t="str">
        <f t="shared" si="1277"/>
        <v/>
      </c>
      <c r="AF8216" t="str">
        <f t="shared" si="1279"/>
        <v/>
      </c>
      <c r="AG8216" s="17">
        <v>1</v>
      </c>
      <c r="AH8216">
        <f t="shared" si="1274"/>
        <v>2.8</v>
      </c>
      <c r="AI8216">
        <v>0.14499999999999999</v>
      </c>
      <c r="AJ8216">
        <f t="shared" si="1272"/>
        <v>0.40599999999999997</v>
      </c>
      <c r="AK8216" t="str">
        <f t="shared" si="1275"/>
        <v/>
      </c>
      <c r="AL8216" t="str">
        <f t="shared" si="1273"/>
        <v/>
      </c>
    </row>
    <row r="8217" spans="1:39" x14ac:dyDescent="0.2">
      <c r="A8217" t="s">
        <v>22167</v>
      </c>
      <c r="B8217" t="s">
        <v>37</v>
      </c>
      <c r="C8217" t="s">
        <v>22168</v>
      </c>
      <c r="D8217" s="1">
        <v>36418</v>
      </c>
      <c r="E8217" s="1">
        <v>43456</v>
      </c>
      <c r="F8217" t="s">
        <v>19</v>
      </c>
      <c r="I8217">
        <v>100</v>
      </c>
      <c r="J8217">
        <v>0</v>
      </c>
      <c r="K8217">
        <v>0</v>
      </c>
      <c r="L8217">
        <v>3504</v>
      </c>
      <c r="M8217">
        <v>3504</v>
      </c>
      <c r="N8217" t="s">
        <v>20</v>
      </c>
      <c r="O8217" t="s">
        <v>22169</v>
      </c>
      <c r="P8217" t="s">
        <v>28</v>
      </c>
      <c r="Q8217" t="s">
        <v>34233</v>
      </c>
      <c r="R8217" t="s">
        <v>34233</v>
      </c>
      <c r="S8217" t="s">
        <v>33799</v>
      </c>
      <c r="T8217" t="s">
        <v>34349</v>
      </c>
      <c r="AD8217" t="str">
        <f t="shared" si="1280"/>
        <v/>
      </c>
      <c r="AE8217" t="str">
        <f t="shared" si="1277"/>
        <v/>
      </c>
      <c r="AF8217" t="str">
        <f t="shared" si="1279"/>
        <v/>
      </c>
      <c r="AG8217" s="17">
        <v>1</v>
      </c>
      <c r="AH8217">
        <f t="shared" si="1274"/>
        <v>2.8</v>
      </c>
      <c r="AI8217">
        <v>0.14499999999999999</v>
      </c>
      <c r="AJ8217">
        <f t="shared" si="1272"/>
        <v>0.40599999999999997</v>
      </c>
      <c r="AK8217" t="str">
        <f t="shared" si="1275"/>
        <v/>
      </c>
      <c r="AL8217" t="str">
        <f t="shared" si="1273"/>
        <v/>
      </c>
    </row>
    <row r="8218" spans="1:39" x14ac:dyDescent="0.2">
      <c r="A8218" t="s">
        <v>26671</v>
      </c>
      <c r="B8218" t="s">
        <v>37</v>
      </c>
      <c r="C8218" t="s">
        <v>26672</v>
      </c>
      <c r="D8218" s="1">
        <v>41415</v>
      </c>
      <c r="E8218" s="1">
        <v>43456</v>
      </c>
      <c r="F8218" t="s">
        <v>19</v>
      </c>
      <c r="I8218">
        <v>100</v>
      </c>
      <c r="J8218">
        <v>0</v>
      </c>
      <c r="K8218">
        <v>0</v>
      </c>
      <c r="L8218">
        <v>2840</v>
      </c>
      <c r="M8218">
        <v>2840</v>
      </c>
      <c r="N8218" t="s">
        <v>20</v>
      </c>
      <c r="O8218" t="s">
        <v>26673</v>
      </c>
      <c r="P8218" t="s">
        <v>28</v>
      </c>
      <c r="Q8218" t="s">
        <v>34234</v>
      </c>
      <c r="R8218" t="s">
        <v>34235</v>
      </c>
      <c r="S8218" t="s">
        <v>33800</v>
      </c>
      <c r="T8218" t="s">
        <v>34357</v>
      </c>
      <c r="U8218" t="s">
        <v>32634</v>
      </c>
      <c r="V8218" t="s">
        <v>33420</v>
      </c>
      <c r="W8218">
        <v>600</v>
      </c>
      <c r="X8218">
        <v>2</v>
      </c>
      <c r="Y8218" t="s">
        <v>32665</v>
      </c>
      <c r="Z8218">
        <v>1200</v>
      </c>
      <c r="AA8218">
        <v>10</v>
      </c>
      <c r="AC8218">
        <v>1</v>
      </c>
      <c r="AD8218" t="str">
        <f t="shared" si="1280"/>
        <v/>
      </c>
      <c r="AE8218" t="str">
        <f t="shared" si="1277"/>
        <v/>
      </c>
      <c r="AF8218" t="str">
        <f t="shared" si="1279"/>
        <v/>
      </c>
      <c r="AG8218">
        <f>IF((S8218&lt;&gt;"tühi")*(AC8218&lt;&gt;""),AC8218,"")</f>
        <v>1</v>
      </c>
      <c r="AH8218">
        <f t="shared" si="1274"/>
        <v>2.8</v>
      </c>
      <c r="AI8218">
        <v>0.14499999999999999</v>
      </c>
      <c r="AJ8218">
        <f t="shared" si="1272"/>
        <v>0.40599999999999997</v>
      </c>
      <c r="AK8218" t="str">
        <f t="shared" si="1275"/>
        <v/>
      </c>
      <c r="AL8218" t="str">
        <f t="shared" si="1273"/>
        <v/>
      </c>
    </row>
    <row r="8219" spans="1:39" s="20" customFormat="1" x14ac:dyDescent="0.2">
      <c r="A8219" s="20" t="s">
        <v>26611</v>
      </c>
      <c r="B8219" s="20" t="s">
        <v>37</v>
      </c>
      <c r="C8219" s="20" t="s">
        <v>26612</v>
      </c>
      <c r="D8219" s="21">
        <v>41354</v>
      </c>
      <c r="E8219" s="21">
        <v>43456</v>
      </c>
      <c r="F8219" s="20" t="s">
        <v>19</v>
      </c>
      <c r="I8219" s="20">
        <v>100</v>
      </c>
      <c r="J8219" s="20">
        <v>0</v>
      </c>
      <c r="K8219" s="20">
        <v>0</v>
      </c>
      <c r="L8219" s="20">
        <v>128</v>
      </c>
      <c r="M8219" s="20">
        <v>128</v>
      </c>
      <c r="N8219" s="20" t="s">
        <v>20</v>
      </c>
      <c r="O8219" s="20" t="s">
        <v>26613</v>
      </c>
      <c r="P8219" s="20" t="s">
        <v>28</v>
      </c>
      <c r="Q8219" s="20" t="s">
        <v>34233</v>
      </c>
      <c r="R8219" s="20" t="s">
        <v>34233</v>
      </c>
      <c r="S8219" s="20" t="s">
        <v>33942</v>
      </c>
      <c r="T8219" s="20" t="s">
        <v>34233</v>
      </c>
      <c r="V8219" s="20" t="s">
        <v>33420</v>
      </c>
      <c r="AD8219" s="20" t="str">
        <f t="shared" si="1280"/>
        <v/>
      </c>
      <c r="AE8219" s="20" t="str">
        <f t="shared" si="1277"/>
        <v/>
      </c>
      <c r="AF8219" s="20" t="str">
        <f t="shared" si="1279"/>
        <v/>
      </c>
      <c r="AG8219" s="20" t="str">
        <f>IF((S8219&lt;&gt;"tühi")*(AC8219&lt;&gt;""),AC8219,"")</f>
        <v/>
      </c>
      <c r="AH8219" s="20" t="str">
        <f t="shared" si="1274"/>
        <v/>
      </c>
      <c r="AI8219" s="20">
        <v>0.14499999999999999</v>
      </c>
      <c r="AJ8219" s="20" t="str">
        <f t="shared" si="1272"/>
        <v/>
      </c>
      <c r="AK8219" s="20" t="str">
        <f t="shared" si="1275"/>
        <v/>
      </c>
      <c r="AL8219" s="20" t="str">
        <f t="shared" si="1273"/>
        <v/>
      </c>
      <c r="AM8219" s="20" t="s">
        <v>34192</v>
      </c>
    </row>
    <row r="8220" spans="1:39" x14ac:dyDescent="0.2">
      <c r="A8220" t="s">
        <v>1896</v>
      </c>
      <c r="B8220" t="s">
        <v>37</v>
      </c>
      <c r="C8220" t="s">
        <v>1897</v>
      </c>
      <c r="D8220" s="1">
        <v>35688</v>
      </c>
      <c r="E8220" s="1">
        <v>44522</v>
      </c>
      <c r="F8220" t="s">
        <v>19</v>
      </c>
      <c r="I8220">
        <v>100</v>
      </c>
      <c r="J8220">
        <v>0</v>
      </c>
      <c r="K8220">
        <v>0</v>
      </c>
      <c r="L8220">
        <v>1160</v>
      </c>
      <c r="M8220">
        <v>1160</v>
      </c>
      <c r="N8220" t="s">
        <v>20</v>
      </c>
      <c r="O8220" t="s">
        <v>1898</v>
      </c>
      <c r="P8220" t="s">
        <v>28</v>
      </c>
      <c r="Q8220" t="s">
        <v>34233</v>
      </c>
      <c r="R8220" t="s">
        <v>34233</v>
      </c>
      <c r="S8220" t="s">
        <v>33797</v>
      </c>
      <c r="T8220" t="s">
        <v>32634</v>
      </c>
      <c r="U8220" t="s">
        <v>32634</v>
      </c>
      <c r="V8220" t="s">
        <v>32695</v>
      </c>
      <c r="W8220">
        <v>232</v>
      </c>
      <c r="Y8220" t="s">
        <v>32654</v>
      </c>
      <c r="AA8220">
        <v>8.5</v>
      </c>
      <c r="AC8220">
        <v>1</v>
      </c>
      <c r="AD8220" t="str">
        <f t="shared" si="1280"/>
        <v/>
      </c>
      <c r="AE8220" t="str">
        <f t="shared" si="1277"/>
        <v/>
      </c>
      <c r="AF8220" t="str">
        <f t="shared" si="1279"/>
        <v/>
      </c>
      <c r="AG8220">
        <f>IF((S8220&lt;&gt;"tühi")*(AC8220&lt;&gt;""),AC8220,"")</f>
        <v>1</v>
      </c>
      <c r="AH8220">
        <f t="shared" si="1274"/>
        <v>2.8</v>
      </c>
      <c r="AI8220">
        <v>0.14499999999999999</v>
      </c>
      <c r="AJ8220">
        <f t="shared" si="1272"/>
        <v>0.40599999999999997</v>
      </c>
      <c r="AK8220" t="str">
        <f t="shared" si="1275"/>
        <v/>
      </c>
      <c r="AL8220" t="str">
        <f t="shared" si="1273"/>
        <v/>
      </c>
    </row>
    <row r="8221" spans="1:39" x14ac:dyDescent="0.2">
      <c r="A8221" t="s">
        <v>26674</v>
      </c>
      <c r="B8221" t="s">
        <v>37</v>
      </c>
      <c r="C8221" t="s">
        <v>26675</v>
      </c>
      <c r="D8221" s="1">
        <v>41415</v>
      </c>
      <c r="E8221" s="1">
        <v>43456</v>
      </c>
      <c r="F8221" t="s">
        <v>19</v>
      </c>
      <c r="I8221">
        <v>100</v>
      </c>
      <c r="J8221">
        <v>0</v>
      </c>
      <c r="K8221">
        <v>0</v>
      </c>
      <c r="L8221">
        <v>1890</v>
      </c>
      <c r="M8221">
        <v>1890</v>
      </c>
      <c r="N8221" t="s">
        <v>20</v>
      </c>
      <c r="O8221" t="s">
        <v>26676</v>
      </c>
      <c r="P8221" t="s">
        <v>28</v>
      </c>
      <c r="Q8221" t="s">
        <v>34234</v>
      </c>
      <c r="R8221" t="s">
        <v>34235</v>
      </c>
      <c r="S8221" t="s">
        <v>33797</v>
      </c>
      <c r="T8221" t="s">
        <v>34349</v>
      </c>
      <c r="U8221" t="s">
        <v>32634</v>
      </c>
      <c r="V8221" t="s">
        <v>33420</v>
      </c>
      <c r="W8221">
        <v>660</v>
      </c>
      <c r="X8221">
        <v>3</v>
      </c>
      <c r="Y8221" t="s">
        <v>32654</v>
      </c>
      <c r="Z8221">
        <v>1300</v>
      </c>
      <c r="AA8221">
        <v>12.5</v>
      </c>
      <c r="AC8221">
        <v>1</v>
      </c>
      <c r="AD8221" t="str">
        <f t="shared" si="1280"/>
        <v/>
      </c>
      <c r="AE8221" t="str">
        <f t="shared" si="1277"/>
        <v/>
      </c>
      <c r="AF8221" t="str">
        <f t="shared" si="1279"/>
        <v/>
      </c>
      <c r="AG8221">
        <f>IF((S8221&lt;&gt;"tühi")*(AC8221&lt;&gt;""),AC8221,"")</f>
        <v>1</v>
      </c>
      <c r="AH8221">
        <f t="shared" si="1274"/>
        <v>2.8</v>
      </c>
      <c r="AI8221">
        <v>0.14499999999999999</v>
      </c>
      <c r="AJ8221">
        <f t="shared" si="1272"/>
        <v>0.40599999999999997</v>
      </c>
      <c r="AK8221" t="str">
        <f t="shared" si="1275"/>
        <v/>
      </c>
      <c r="AL8221" t="str">
        <f t="shared" si="1273"/>
        <v/>
      </c>
    </row>
    <row r="8222" spans="1:39" x14ac:dyDescent="0.2">
      <c r="A8222" t="s">
        <v>32089</v>
      </c>
      <c r="B8222" t="s">
        <v>37</v>
      </c>
      <c r="C8222" t="s">
        <v>32090</v>
      </c>
      <c r="D8222" s="1">
        <v>44522</v>
      </c>
      <c r="E8222" s="1">
        <v>44522</v>
      </c>
      <c r="F8222" t="s">
        <v>19</v>
      </c>
      <c r="I8222">
        <v>100</v>
      </c>
      <c r="J8222">
        <v>0</v>
      </c>
      <c r="K8222">
        <v>0</v>
      </c>
      <c r="L8222">
        <v>1309</v>
      </c>
      <c r="M8222">
        <v>1309</v>
      </c>
      <c r="N8222" t="s">
        <v>20</v>
      </c>
      <c r="O8222" t="s">
        <v>32088</v>
      </c>
      <c r="P8222" t="s">
        <v>28</v>
      </c>
      <c r="Q8222" t="s">
        <v>34234</v>
      </c>
      <c r="R8222" t="s">
        <v>34235</v>
      </c>
      <c r="S8222" t="s">
        <v>33807</v>
      </c>
      <c r="T8222" t="s">
        <v>34349</v>
      </c>
      <c r="AD8222" t="str">
        <f t="shared" si="1280"/>
        <v/>
      </c>
      <c r="AE8222" t="str">
        <f t="shared" si="1277"/>
        <v/>
      </c>
      <c r="AF8222" t="str">
        <f t="shared" si="1279"/>
        <v/>
      </c>
      <c r="AG8222" s="17">
        <v>1</v>
      </c>
      <c r="AH8222">
        <f t="shared" si="1274"/>
        <v>2.8</v>
      </c>
      <c r="AI8222">
        <v>0.14499999999999999</v>
      </c>
      <c r="AJ8222">
        <f t="shared" si="1272"/>
        <v>0.40599999999999997</v>
      </c>
      <c r="AK8222" t="str">
        <f t="shared" si="1275"/>
        <v/>
      </c>
      <c r="AL8222" t="str">
        <f t="shared" si="1273"/>
        <v/>
      </c>
    </row>
    <row r="8223" spans="1:39" x14ac:dyDescent="0.2">
      <c r="A8223" t="s">
        <v>32086</v>
      </c>
      <c r="B8223" t="s">
        <v>37</v>
      </c>
      <c r="C8223" t="s">
        <v>32087</v>
      </c>
      <c r="D8223" s="1">
        <v>44522</v>
      </c>
      <c r="E8223" s="1">
        <v>44522</v>
      </c>
      <c r="F8223" t="s">
        <v>19</v>
      </c>
      <c r="I8223">
        <v>100</v>
      </c>
      <c r="J8223">
        <v>0</v>
      </c>
      <c r="K8223">
        <v>0</v>
      </c>
      <c r="L8223">
        <v>1638</v>
      </c>
      <c r="M8223">
        <v>1638</v>
      </c>
      <c r="N8223" t="s">
        <v>20</v>
      </c>
      <c r="O8223" t="s">
        <v>32088</v>
      </c>
      <c r="P8223" t="s">
        <v>28</v>
      </c>
      <c r="Q8223" t="s">
        <v>34233</v>
      </c>
      <c r="R8223" t="s">
        <v>34233</v>
      </c>
      <c r="S8223" t="s">
        <v>32627</v>
      </c>
      <c r="T8223" t="s">
        <v>34386</v>
      </c>
      <c r="AD8223" t="str">
        <f t="shared" si="1280"/>
        <v/>
      </c>
      <c r="AE8223" t="str">
        <f t="shared" si="1277"/>
        <v/>
      </c>
      <c r="AF8223" t="str">
        <f t="shared" si="1279"/>
        <v/>
      </c>
      <c r="AG8223" s="17">
        <v>1</v>
      </c>
      <c r="AH8223">
        <f t="shared" si="1274"/>
        <v>2.8</v>
      </c>
      <c r="AI8223">
        <v>0.14499999999999999</v>
      </c>
      <c r="AJ8223">
        <f t="shared" si="1272"/>
        <v>0.40599999999999997</v>
      </c>
      <c r="AK8223" t="str">
        <f t="shared" si="1275"/>
        <v/>
      </c>
      <c r="AL8223" t="str">
        <f t="shared" si="1273"/>
        <v/>
      </c>
    </row>
    <row r="8224" spans="1:39" x14ac:dyDescent="0.2">
      <c r="A8224" t="s">
        <v>26677</v>
      </c>
      <c r="B8224" t="s">
        <v>37</v>
      </c>
      <c r="C8224" t="s">
        <v>26678</v>
      </c>
      <c r="D8224" s="1">
        <v>41415</v>
      </c>
      <c r="E8224" s="1">
        <v>44546</v>
      </c>
      <c r="F8224" t="s">
        <v>19</v>
      </c>
      <c r="I8224">
        <v>100</v>
      </c>
      <c r="J8224">
        <v>0</v>
      </c>
      <c r="K8224">
        <v>0</v>
      </c>
      <c r="L8224">
        <v>1411</v>
      </c>
      <c r="M8224">
        <v>1411</v>
      </c>
      <c r="N8224" t="s">
        <v>20</v>
      </c>
      <c r="O8224" t="s">
        <v>26679</v>
      </c>
      <c r="P8224" t="s">
        <v>28</v>
      </c>
      <c r="Q8224" t="s">
        <v>34234</v>
      </c>
      <c r="R8224" t="s">
        <v>34235</v>
      </c>
      <c r="S8224" t="s">
        <v>32628</v>
      </c>
      <c r="T8224" t="s">
        <v>34357</v>
      </c>
      <c r="U8224" t="s">
        <v>32634</v>
      </c>
      <c r="V8224" t="s">
        <v>33420</v>
      </c>
      <c r="W8224">
        <v>400</v>
      </c>
      <c r="X8224">
        <v>2</v>
      </c>
      <c r="Y8224" t="s">
        <v>32654</v>
      </c>
      <c r="Z8224">
        <v>800</v>
      </c>
      <c r="AA8224">
        <v>12.5</v>
      </c>
      <c r="AC8224">
        <v>1</v>
      </c>
      <c r="AD8224" t="str">
        <f t="shared" si="1280"/>
        <v/>
      </c>
      <c r="AE8224" t="str">
        <f t="shared" si="1277"/>
        <v/>
      </c>
      <c r="AF8224" t="str">
        <f t="shared" si="1279"/>
        <v/>
      </c>
      <c r="AG8224">
        <f>IF((S8224&lt;&gt;"tühi")*(AC8224&lt;&gt;""),AC8224,"")</f>
        <v>1</v>
      </c>
      <c r="AH8224">
        <f t="shared" si="1274"/>
        <v>2.8</v>
      </c>
      <c r="AI8224">
        <v>0.14499999999999999</v>
      </c>
      <c r="AJ8224">
        <f t="shared" si="1272"/>
        <v>0.40599999999999997</v>
      </c>
      <c r="AK8224" t="str">
        <f t="shared" si="1275"/>
        <v/>
      </c>
      <c r="AL8224" t="str">
        <f t="shared" si="1273"/>
        <v/>
      </c>
    </row>
    <row r="8225" spans="1:38" x14ac:dyDescent="0.2">
      <c r="A8225" t="s">
        <v>1133</v>
      </c>
      <c r="B8225" t="s">
        <v>37</v>
      </c>
      <c r="C8225" t="s">
        <v>1134</v>
      </c>
      <c r="D8225" s="1">
        <v>35332</v>
      </c>
      <c r="E8225" s="1">
        <v>44522</v>
      </c>
      <c r="F8225" t="s">
        <v>19</v>
      </c>
      <c r="I8225">
        <v>100</v>
      </c>
      <c r="J8225">
        <v>0</v>
      </c>
      <c r="K8225">
        <v>0</v>
      </c>
      <c r="L8225">
        <v>1059</v>
      </c>
      <c r="M8225">
        <v>1059</v>
      </c>
      <c r="N8225" t="s">
        <v>20</v>
      </c>
      <c r="O8225" t="s">
        <v>1135</v>
      </c>
      <c r="P8225" t="s">
        <v>28</v>
      </c>
      <c r="Q8225" t="s">
        <v>34233</v>
      </c>
      <c r="R8225" t="s">
        <v>34233</v>
      </c>
      <c r="S8225" t="s">
        <v>33804</v>
      </c>
      <c r="T8225" t="s">
        <v>34349</v>
      </c>
      <c r="AD8225" t="str">
        <f t="shared" si="1280"/>
        <v/>
      </c>
      <c r="AE8225" t="str">
        <f t="shared" si="1277"/>
        <v/>
      </c>
      <c r="AF8225" t="str">
        <f t="shared" si="1279"/>
        <v/>
      </c>
      <c r="AG8225" s="17">
        <v>1</v>
      </c>
      <c r="AH8225">
        <f t="shared" si="1274"/>
        <v>2.8</v>
      </c>
      <c r="AI8225">
        <v>0.14499999999999999</v>
      </c>
      <c r="AJ8225">
        <f t="shared" si="1272"/>
        <v>0.40599999999999997</v>
      </c>
      <c r="AK8225" t="str">
        <f t="shared" si="1275"/>
        <v/>
      </c>
      <c r="AL8225" t="str">
        <f t="shared" si="1273"/>
        <v/>
      </c>
    </row>
    <row r="8226" spans="1:38" x14ac:dyDescent="0.2">
      <c r="A8226" t="s">
        <v>26680</v>
      </c>
      <c r="B8226" t="s">
        <v>37</v>
      </c>
      <c r="C8226" t="s">
        <v>26681</v>
      </c>
      <c r="D8226" s="1">
        <v>41415</v>
      </c>
      <c r="E8226" s="1">
        <v>44546</v>
      </c>
      <c r="F8226" t="s">
        <v>19</v>
      </c>
      <c r="I8226">
        <v>100</v>
      </c>
      <c r="J8226">
        <v>0</v>
      </c>
      <c r="K8226">
        <v>0</v>
      </c>
      <c r="L8226">
        <v>2680</v>
      </c>
      <c r="M8226">
        <v>2680</v>
      </c>
      <c r="N8226" t="s">
        <v>20</v>
      </c>
      <c r="O8226" t="s">
        <v>26682</v>
      </c>
      <c r="P8226" t="s">
        <v>28</v>
      </c>
      <c r="Q8226" t="s">
        <v>34234</v>
      </c>
      <c r="R8226" t="s">
        <v>34235</v>
      </c>
      <c r="S8226" t="s">
        <v>33797</v>
      </c>
      <c r="T8226" t="s">
        <v>32634</v>
      </c>
      <c r="U8226" t="s">
        <v>32634</v>
      </c>
      <c r="V8226" t="s">
        <v>33420</v>
      </c>
      <c r="W8226">
        <v>800</v>
      </c>
      <c r="X8226">
        <v>2</v>
      </c>
      <c r="Y8226" t="s">
        <v>32654</v>
      </c>
      <c r="Z8226">
        <v>1600</v>
      </c>
      <c r="AA8226">
        <v>10</v>
      </c>
      <c r="AC8226">
        <v>1</v>
      </c>
      <c r="AD8226" t="str">
        <f t="shared" si="1280"/>
        <v/>
      </c>
      <c r="AE8226" t="str">
        <f t="shared" si="1277"/>
        <v/>
      </c>
      <c r="AF8226" t="str">
        <f t="shared" si="1279"/>
        <v/>
      </c>
      <c r="AG8226">
        <f t="shared" ref="AG8226:AG8257" si="1281">IF((S8226&lt;&gt;"tühi")*(AC8226&lt;&gt;""),AC8226,"")</f>
        <v>1</v>
      </c>
      <c r="AH8226">
        <f t="shared" si="1274"/>
        <v>2.8</v>
      </c>
      <c r="AI8226">
        <v>0.14499999999999999</v>
      </c>
      <c r="AJ8226">
        <f t="shared" si="1272"/>
        <v>0.40599999999999997</v>
      </c>
      <c r="AK8226" t="str">
        <f t="shared" si="1275"/>
        <v/>
      </c>
      <c r="AL8226" t="str">
        <f t="shared" si="1273"/>
        <v/>
      </c>
    </row>
    <row r="8227" spans="1:38" x14ac:dyDescent="0.2">
      <c r="A8227" t="s">
        <v>26686</v>
      </c>
      <c r="B8227" t="s">
        <v>37</v>
      </c>
      <c r="C8227" t="s">
        <v>26687</v>
      </c>
      <c r="D8227" s="1">
        <v>41415</v>
      </c>
      <c r="E8227" s="1">
        <v>43456</v>
      </c>
      <c r="F8227" t="s">
        <v>26</v>
      </c>
      <c r="I8227">
        <v>100</v>
      </c>
      <c r="J8227">
        <v>0</v>
      </c>
      <c r="K8227">
        <v>0</v>
      </c>
      <c r="L8227">
        <v>332</v>
      </c>
      <c r="M8227">
        <v>332</v>
      </c>
      <c r="N8227" t="s">
        <v>20</v>
      </c>
      <c r="O8227" t="s">
        <v>26688</v>
      </c>
      <c r="P8227" t="s">
        <v>28</v>
      </c>
      <c r="Q8227" t="s">
        <v>34233</v>
      </c>
      <c r="R8227" t="s">
        <v>34233</v>
      </c>
      <c r="S8227" t="s">
        <v>34233</v>
      </c>
      <c r="T8227" t="s">
        <v>34233</v>
      </c>
      <c r="V8227" t="s">
        <v>33420</v>
      </c>
      <c r="AD8227" t="str">
        <f t="shared" si="1280"/>
        <v/>
      </c>
      <c r="AE8227" t="str">
        <f t="shared" si="1277"/>
        <v/>
      </c>
      <c r="AF8227" t="str">
        <f t="shared" si="1279"/>
        <v/>
      </c>
      <c r="AG8227" t="str">
        <f t="shared" si="1281"/>
        <v/>
      </c>
      <c r="AH8227" t="str">
        <f t="shared" si="1274"/>
        <v/>
      </c>
      <c r="AI8227">
        <v>0.14499999999999999</v>
      </c>
      <c r="AJ8227" t="str">
        <f t="shared" si="1272"/>
        <v/>
      </c>
      <c r="AK8227" t="str">
        <f t="shared" si="1275"/>
        <v/>
      </c>
      <c r="AL8227" t="str">
        <f t="shared" si="1273"/>
        <v/>
      </c>
    </row>
    <row r="8228" spans="1:38" x14ac:dyDescent="0.2">
      <c r="A8228" t="s">
        <v>30773</v>
      </c>
      <c r="B8228" t="s">
        <v>37</v>
      </c>
      <c r="C8228" t="s">
        <v>30774</v>
      </c>
      <c r="D8228" s="1">
        <v>43859</v>
      </c>
      <c r="E8228" s="1">
        <v>44546</v>
      </c>
      <c r="F8228" t="s">
        <v>26</v>
      </c>
      <c r="G8228" t="s">
        <v>889</v>
      </c>
      <c r="I8228">
        <v>80</v>
      </c>
      <c r="J8228">
        <v>20</v>
      </c>
      <c r="K8228">
        <v>0</v>
      </c>
      <c r="L8228">
        <v>5815</v>
      </c>
      <c r="M8228">
        <v>5815</v>
      </c>
      <c r="N8228" t="s">
        <v>20</v>
      </c>
      <c r="O8228" t="s">
        <v>30775</v>
      </c>
      <c r="P8228" t="s">
        <v>44</v>
      </c>
      <c r="Q8228" t="s">
        <v>34233</v>
      </c>
      <c r="R8228" t="s">
        <v>34233</v>
      </c>
      <c r="S8228" t="s">
        <v>34233</v>
      </c>
      <c r="T8228" t="s">
        <v>34233</v>
      </c>
      <c r="V8228" t="s">
        <v>33418</v>
      </c>
      <c r="AD8228" t="str">
        <f t="shared" si="1280"/>
        <v/>
      </c>
      <c r="AE8228" t="str">
        <f t="shared" si="1277"/>
        <v/>
      </c>
      <c r="AF8228" t="str">
        <f t="shared" si="1279"/>
        <v/>
      </c>
      <c r="AG8228" t="str">
        <f t="shared" si="1281"/>
        <v/>
      </c>
      <c r="AH8228" t="str">
        <f t="shared" si="1274"/>
        <v/>
      </c>
      <c r="AI8228">
        <v>0.14499999999999999</v>
      </c>
      <c r="AJ8228" t="str">
        <f t="shared" si="1272"/>
        <v/>
      </c>
      <c r="AK8228" t="str">
        <f t="shared" si="1275"/>
        <v/>
      </c>
      <c r="AL8228" t="str">
        <f t="shared" si="1273"/>
        <v/>
      </c>
    </row>
    <row r="8229" spans="1:38" x14ac:dyDescent="0.2">
      <c r="A8229" t="s">
        <v>19707</v>
      </c>
      <c r="B8229" t="s">
        <v>37</v>
      </c>
      <c r="C8229" t="s">
        <v>19708</v>
      </c>
      <c r="D8229" s="1">
        <v>38069</v>
      </c>
      <c r="E8229" s="1">
        <v>44546</v>
      </c>
      <c r="F8229" t="s">
        <v>26</v>
      </c>
      <c r="I8229">
        <v>100</v>
      </c>
      <c r="J8229">
        <v>0</v>
      </c>
      <c r="K8229">
        <v>0</v>
      </c>
      <c r="L8229">
        <v>7485</v>
      </c>
      <c r="M8229">
        <v>7485</v>
      </c>
      <c r="N8229" t="s">
        <v>20</v>
      </c>
      <c r="O8229" t="s">
        <v>19709</v>
      </c>
      <c r="P8229" t="s">
        <v>44</v>
      </c>
      <c r="Q8229" t="s">
        <v>34233</v>
      </c>
      <c r="R8229" t="s">
        <v>34233</v>
      </c>
      <c r="S8229" t="s">
        <v>34233</v>
      </c>
      <c r="T8229" t="s">
        <v>34233</v>
      </c>
      <c r="V8229" t="s">
        <v>33399</v>
      </c>
      <c r="AD8229" t="str">
        <f t="shared" si="1280"/>
        <v/>
      </c>
      <c r="AE8229" t="str">
        <f t="shared" si="1277"/>
        <v/>
      </c>
      <c r="AF8229" t="str">
        <f t="shared" si="1279"/>
        <v/>
      </c>
      <c r="AG8229" t="str">
        <f t="shared" si="1281"/>
        <v/>
      </c>
      <c r="AH8229" t="str">
        <f t="shared" si="1274"/>
        <v/>
      </c>
      <c r="AI8229">
        <v>0.14499999999999999</v>
      </c>
      <c r="AJ8229" t="str">
        <f t="shared" si="1272"/>
        <v/>
      </c>
      <c r="AK8229" t="str">
        <f t="shared" si="1275"/>
        <v/>
      </c>
      <c r="AL8229" t="str">
        <f t="shared" si="1273"/>
        <v/>
      </c>
    </row>
    <row r="8230" spans="1:38" x14ac:dyDescent="0.2">
      <c r="A8230" t="s">
        <v>18978</v>
      </c>
      <c r="B8230" t="s">
        <v>37</v>
      </c>
      <c r="C8230" t="s">
        <v>18979</v>
      </c>
      <c r="D8230" s="1">
        <v>38069</v>
      </c>
      <c r="E8230" s="1">
        <v>44602</v>
      </c>
      <c r="F8230" t="s">
        <v>19</v>
      </c>
      <c r="I8230">
        <v>100</v>
      </c>
      <c r="J8230">
        <v>0</v>
      </c>
      <c r="K8230">
        <v>0</v>
      </c>
      <c r="L8230">
        <v>1054</v>
      </c>
      <c r="M8230">
        <v>1054</v>
      </c>
      <c r="N8230" t="s">
        <v>20</v>
      </c>
      <c r="O8230" t="s">
        <v>18980</v>
      </c>
      <c r="P8230" t="s">
        <v>28</v>
      </c>
      <c r="Q8230" t="s">
        <v>34233</v>
      </c>
      <c r="R8230" t="s">
        <v>34233</v>
      </c>
      <c r="S8230" t="s">
        <v>32628</v>
      </c>
      <c r="T8230" t="s">
        <v>34357</v>
      </c>
      <c r="U8230" t="s">
        <v>32634</v>
      </c>
      <c r="V8230" t="s">
        <v>33399</v>
      </c>
      <c r="W8230">
        <v>262</v>
      </c>
      <c r="X8230">
        <v>2</v>
      </c>
      <c r="Y8230" t="s">
        <v>32654</v>
      </c>
      <c r="AA8230">
        <v>9</v>
      </c>
      <c r="AB8230">
        <v>25</v>
      </c>
      <c r="AC8230">
        <v>1</v>
      </c>
      <c r="AD8230" t="str">
        <f t="shared" si="1280"/>
        <v/>
      </c>
      <c r="AE8230" t="str">
        <f t="shared" ref="AE8230:AE8261" si="1282">IF((S8230="tühi")*(AC8230&lt;&gt;""),AC8230,"")</f>
        <v/>
      </c>
      <c r="AF8230" t="str">
        <f t="shared" si="1279"/>
        <v/>
      </c>
      <c r="AG8230">
        <f t="shared" si="1281"/>
        <v>1</v>
      </c>
      <c r="AH8230">
        <f t="shared" si="1274"/>
        <v>2.8</v>
      </c>
      <c r="AI8230">
        <v>0.14499999999999999</v>
      </c>
      <c r="AJ8230">
        <f t="shared" ref="AJ8230:AJ8293" si="1283">IF(COUNTBLANK(AH8230),"",AH8230*AI8230)</f>
        <v>0.40599999999999997</v>
      </c>
      <c r="AK8230" t="str">
        <f t="shared" si="1275"/>
        <v/>
      </c>
      <c r="AL8230" t="str">
        <f t="shared" si="1273"/>
        <v/>
      </c>
    </row>
    <row r="8231" spans="1:38" x14ac:dyDescent="0.2">
      <c r="A8231" t="s">
        <v>19005</v>
      </c>
      <c r="B8231" t="s">
        <v>37</v>
      </c>
      <c r="C8231" t="s">
        <v>19006</v>
      </c>
      <c r="D8231" s="1">
        <v>38069</v>
      </c>
      <c r="E8231" s="1">
        <v>43456</v>
      </c>
      <c r="F8231" t="s">
        <v>19</v>
      </c>
      <c r="I8231">
        <v>100</v>
      </c>
      <c r="J8231">
        <v>0</v>
      </c>
      <c r="K8231">
        <v>0</v>
      </c>
      <c r="L8231">
        <v>1298</v>
      </c>
      <c r="M8231">
        <v>1298</v>
      </c>
      <c r="N8231" t="s">
        <v>20</v>
      </c>
      <c r="O8231" t="s">
        <v>19007</v>
      </c>
      <c r="P8231" t="s">
        <v>28</v>
      </c>
      <c r="Q8231" t="s">
        <v>34233</v>
      </c>
      <c r="R8231" t="s">
        <v>34233</v>
      </c>
      <c r="S8231" t="s">
        <v>32628</v>
      </c>
      <c r="T8231" t="s">
        <v>34357</v>
      </c>
      <c r="U8231" t="s">
        <v>32634</v>
      </c>
      <c r="V8231" t="s">
        <v>33399</v>
      </c>
      <c r="W8231">
        <v>324</v>
      </c>
      <c r="X8231">
        <v>2</v>
      </c>
      <c r="Y8231" t="s">
        <v>32654</v>
      </c>
      <c r="AA8231">
        <v>9</v>
      </c>
      <c r="AB8231">
        <v>25</v>
      </c>
      <c r="AC8231">
        <v>1</v>
      </c>
      <c r="AD8231" t="str">
        <f t="shared" si="1280"/>
        <v/>
      </c>
      <c r="AE8231" t="str">
        <f t="shared" si="1282"/>
        <v/>
      </c>
      <c r="AF8231" t="str">
        <f t="shared" si="1279"/>
        <v/>
      </c>
      <c r="AG8231">
        <f t="shared" si="1281"/>
        <v>1</v>
      </c>
      <c r="AH8231">
        <f t="shared" si="1274"/>
        <v>2.8</v>
      </c>
      <c r="AI8231">
        <v>0.14499999999999999</v>
      </c>
      <c r="AJ8231">
        <f t="shared" si="1283"/>
        <v>0.40599999999999997</v>
      </c>
      <c r="AK8231" t="str">
        <f t="shared" si="1275"/>
        <v/>
      </c>
      <c r="AL8231" t="str">
        <f t="shared" si="1273"/>
        <v/>
      </c>
    </row>
    <row r="8232" spans="1:38" x14ac:dyDescent="0.2">
      <c r="A8232" t="s">
        <v>19008</v>
      </c>
      <c r="B8232" t="s">
        <v>37</v>
      </c>
      <c r="C8232" t="s">
        <v>19009</v>
      </c>
      <c r="D8232" s="1">
        <v>38069</v>
      </c>
      <c r="E8232" s="1">
        <v>43456</v>
      </c>
      <c r="F8232" t="s">
        <v>19</v>
      </c>
      <c r="I8232">
        <v>100</v>
      </c>
      <c r="J8232">
        <v>0</v>
      </c>
      <c r="K8232">
        <v>0</v>
      </c>
      <c r="L8232">
        <v>1197</v>
      </c>
      <c r="M8232">
        <v>1197</v>
      </c>
      <c r="N8232" t="s">
        <v>20</v>
      </c>
      <c r="O8232" t="s">
        <v>19010</v>
      </c>
      <c r="P8232" t="s">
        <v>28</v>
      </c>
      <c r="Q8232" t="s">
        <v>34234</v>
      </c>
      <c r="R8232" t="s">
        <v>33762</v>
      </c>
      <c r="S8232" t="s">
        <v>33942</v>
      </c>
      <c r="T8232" t="s">
        <v>34233</v>
      </c>
      <c r="U8232" t="s">
        <v>32634</v>
      </c>
      <c r="V8232" t="s">
        <v>33399</v>
      </c>
      <c r="W8232">
        <v>299</v>
      </c>
      <c r="X8232">
        <v>2</v>
      </c>
      <c r="Y8232" t="s">
        <v>32654</v>
      </c>
      <c r="AA8232">
        <v>9</v>
      </c>
      <c r="AB8232">
        <v>25</v>
      </c>
      <c r="AC8232">
        <v>1</v>
      </c>
      <c r="AD8232" t="str">
        <f t="shared" si="1280"/>
        <v/>
      </c>
      <c r="AE8232">
        <f t="shared" si="1282"/>
        <v>1</v>
      </c>
      <c r="AF8232" t="str">
        <f t="shared" si="1279"/>
        <v/>
      </c>
      <c r="AG8232" t="str">
        <f t="shared" si="1281"/>
        <v/>
      </c>
      <c r="AH8232" t="str">
        <f t="shared" si="1274"/>
        <v/>
      </c>
      <c r="AI8232">
        <v>0.14499999999999999</v>
      </c>
      <c r="AJ8232" t="str">
        <f t="shared" si="1283"/>
        <v/>
      </c>
      <c r="AK8232">
        <f t="shared" si="1275"/>
        <v>2.8</v>
      </c>
      <c r="AL8232">
        <f t="shared" si="1273"/>
        <v>0.40599999999999997</v>
      </c>
    </row>
    <row r="8233" spans="1:38" x14ac:dyDescent="0.2">
      <c r="A8233" t="s">
        <v>19011</v>
      </c>
      <c r="B8233" t="s">
        <v>37</v>
      </c>
      <c r="C8233" t="s">
        <v>19012</v>
      </c>
      <c r="D8233" s="1">
        <v>38069</v>
      </c>
      <c r="E8233" s="1">
        <v>43456</v>
      </c>
      <c r="F8233" t="s">
        <v>19</v>
      </c>
      <c r="I8233">
        <v>100</v>
      </c>
      <c r="J8233">
        <v>0</v>
      </c>
      <c r="K8233">
        <v>0</v>
      </c>
      <c r="L8233">
        <v>1281</v>
      </c>
      <c r="M8233">
        <v>1281</v>
      </c>
      <c r="N8233" t="s">
        <v>20</v>
      </c>
      <c r="O8233" t="s">
        <v>19013</v>
      </c>
      <c r="P8233" t="s">
        <v>28</v>
      </c>
      <c r="Q8233" t="s">
        <v>34233</v>
      </c>
      <c r="R8233" t="s">
        <v>34233</v>
      </c>
      <c r="S8233" t="s">
        <v>32628</v>
      </c>
      <c r="T8233" t="s">
        <v>34357</v>
      </c>
      <c r="U8233" t="s">
        <v>32634</v>
      </c>
      <c r="V8233" t="s">
        <v>33399</v>
      </c>
      <c r="W8233">
        <v>320</v>
      </c>
      <c r="X8233">
        <v>2</v>
      </c>
      <c r="Y8233" t="s">
        <v>32654</v>
      </c>
      <c r="AA8233">
        <v>9</v>
      </c>
      <c r="AB8233">
        <v>25</v>
      </c>
      <c r="AC8233">
        <v>1</v>
      </c>
      <c r="AD8233" t="str">
        <f t="shared" si="1280"/>
        <v/>
      </c>
      <c r="AE8233" t="str">
        <f t="shared" si="1282"/>
        <v/>
      </c>
      <c r="AF8233" t="str">
        <f t="shared" si="1279"/>
        <v/>
      </c>
      <c r="AG8233">
        <f t="shared" si="1281"/>
        <v>1</v>
      </c>
      <c r="AH8233">
        <f t="shared" si="1274"/>
        <v>2.8</v>
      </c>
      <c r="AI8233">
        <v>0.14499999999999999</v>
      </c>
      <c r="AJ8233">
        <f t="shared" si="1283"/>
        <v>0.40599999999999997</v>
      </c>
      <c r="AK8233" t="str">
        <f t="shared" si="1275"/>
        <v/>
      </c>
      <c r="AL8233" t="str">
        <f t="shared" si="1273"/>
        <v/>
      </c>
    </row>
    <row r="8234" spans="1:38" x14ac:dyDescent="0.2">
      <c r="A8234" t="s">
        <v>19710</v>
      </c>
      <c r="B8234" t="s">
        <v>37</v>
      </c>
      <c r="C8234" t="s">
        <v>19711</v>
      </c>
      <c r="D8234" s="1">
        <v>38069</v>
      </c>
      <c r="E8234" s="1">
        <v>44546</v>
      </c>
      <c r="F8234" t="s">
        <v>19</v>
      </c>
      <c r="I8234">
        <v>100</v>
      </c>
      <c r="J8234">
        <v>0</v>
      </c>
      <c r="K8234">
        <v>0</v>
      </c>
      <c r="L8234">
        <v>1345</v>
      </c>
      <c r="M8234">
        <v>1345</v>
      </c>
      <c r="N8234" t="s">
        <v>20</v>
      </c>
      <c r="O8234" t="s">
        <v>19712</v>
      </c>
      <c r="P8234" t="s">
        <v>28</v>
      </c>
      <c r="Q8234" t="s">
        <v>34233</v>
      </c>
      <c r="R8234" t="s">
        <v>34233</v>
      </c>
      <c r="S8234" t="s">
        <v>32628</v>
      </c>
      <c r="T8234" t="s">
        <v>34357</v>
      </c>
      <c r="U8234" t="s">
        <v>32634</v>
      </c>
      <c r="V8234" t="s">
        <v>33399</v>
      </c>
      <c r="W8234">
        <v>336</v>
      </c>
      <c r="X8234">
        <v>2</v>
      </c>
      <c r="Y8234" t="s">
        <v>32654</v>
      </c>
      <c r="AA8234">
        <v>9</v>
      </c>
      <c r="AB8234">
        <v>25</v>
      </c>
      <c r="AC8234">
        <v>1</v>
      </c>
      <c r="AD8234" t="str">
        <f t="shared" si="1280"/>
        <v/>
      </c>
      <c r="AE8234" t="str">
        <f t="shared" si="1282"/>
        <v/>
      </c>
      <c r="AF8234" t="str">
        <f t="shared" si="1279"/>
        <v/>
      </c>
      <c r="AG8234">
        <f t="shared" si="1281"/>
        <v>1</v>
      </c>
      <c r="AH8234">
        <f t="shared" si="1274"/>
        <v>2.8</v>
      </c>
      <c r="AI8234">
        <v>0.14499999999999999</v>
      </c>
      <c r="AJ8234">
        <f t="shared" si="1283"/>
        <v>0.40599999999999997</v>
      </c>
      <c r="AK8234" t="str">
        <f t="shared" si="1275"/>
        <v/>
      </c>
      <c r="AL8234" t="str">
        <f t="shared" si="1273"/>
        <v/>
      </c>
    </row>
    <row r="8235" spans="1:38" x14ac:dyDescent="0.2">
      <c r="A8235" t="s">
        <v>19713</v>
      </c>
      <c r="B8235" t="s">
        <v>37</v>
      </c>
      <c r="C8235" t="s">
        <v>19714</v>
      </c>
      <c r="D8235" s="1">
        <v>38069</v>
      </c>
      <c r="E8235" s="1">
        <v>43456</v>
      </c>
      <c r="F8235" t="s">
        <v>19</v>
      </c>
      <c r="I8235">
        <v>100</v>
      </c>
      <c r="J8235">
        <v>0</v>
      </c>
      <c r="K8235">
        <v>0</v>
      </c>
      <c r="L8235">
        <v>1113</v>
      </c>
      <c r="M8235">
        <v>1113</v>
      </c>
      <c r="N8235" t="s">
        <v>20</v>
      </c>
      <c r="O8235" t="s">
        <v>19715</v>
      </c>
      <c r="P8235" t="s">
        <v>28</v>
      </c>
      <c r="Q8235" t="s">
        <v>34233</v>
      </c>
      <c r="R8235" t="s">
        <v>34233</v>
      </c>
      <c r="S8235" t="s">
        <v>33797</v>
      </c>
      <c r="T8235" t="s">
        <v>34357</v>
      </c>
      <c r="U8235" t="s">
        <v>32634</v>
      </c>
      <c r="V8235" t="s">
        <v>33399</v>
      </c>
      <c r="W8235">
        <v>278</v>
      </c>
      <c r="X8235">
        <v>2</v>
      </c>
      <c r="Y8235" t="s">
        <v>32654</v>
      </c>
      <c r="AA8235">
        <v>9</v>
      </c>
      <c r="AB8235">
        <v>25</v>
      </c>
      <c r="AC8235">
        <v>1</v>
      </c>
      <c r="AD8235" t="str">
        <f t="shared" si="1280"/>
        <v/>
      </c>
      <c r="AE8235" t="str">
        <f t="shared" si="1282"/>
        <v/>
      </c>
      <c r="AF8235" t="str">
        <f t="shared" si="1279"/>
        <v/>
      </c>
      <c r="AG8235">
        <f t="shared" si="1281"/>
        <v>1</v>
      </c>
      <c r="AH8235">
        <f t="shared" si="1274"/>
        <v>2.8</v>
      </c>
      <c r="AI8235">
        <v>0.14499999999999999</v>
      </c>
      <c r="AJ8235">
        <f t="shared" si="1283"/>
        <v>0.40599999999999997</v>
      </c>
      <c r="AK8235" t="str">
        <f t="shared" si="1275"/>
        <v/>
      </c>
      <c r="AL8235" t="str">
        <f t="shared" ref="AL8235:AL8298" si="1284">IF(COUNTBLANK(AK8235),"",AK8235*AI8235)</f>
        <v/>
      </c>
    </row>
    <row r="8236" spans="1:38" x14ac:dyDescent="0.2">
      <c r="A8236" t="s">
        <v>19017</v>
      </c>
      <c r="B8236" t="s">
        <v>37</v>
      </c>
      <c r="C8236" t="s">
        <v>19018</v>
      </c>
      <c r="D8236" s="1">
        <v>38069</v>
      </c>
      <c r="E8236" s="1">
        <v>43456</v>
      </c>
      <c r="F8236" t="s">
        <v>19</v>
      </c>
      <c r="I8236">
        <v>100</v>
      </c>
      <c r="J8236">
        <v>0</v>
      </c>
      <c r="K8236">
        <v>0</v>
      </c>
      <c r="L8236">
        <v>1403</v>
      </c>
      <c r="M8236">
        <v>1403</v>
      </c>
      <c r="N8236" t="s">
        <v>20</v>
      </c>
      <c r="O8236" t="s">
        <v>19019</v>
      </c>
      <c r="P8236" t="s">
        <v>28</v>
      </c>
      <c r="Q8236" t="s">
        <v>34233</v>
      </c>
      <c r="R8236" t="s">
        <v>34233</v>
      </c>
      <c r="S8236" t="s">
        <v>32628</v>
      </c>
      <c r="T8236" t="s">
        <v>34357</v>
      </c>
      <c r="U8236" t="s">
        <v>32634</v>
      </c>
      <c r="V8236" t="s">
        <v>33399</v>
      </c>
      <c r="W8236">
        <v>350</v>
      </c>
      <c r="X8236">
        <v>2</v>
      </c>
      <c r="Y8236" t="s">
        <v>32654</v>
      </c>
      <c r="AA8236">
        <v>9</v>
      </c>
      <c r="AB8236">
        <v>25</v>
      </c>
      <c r="AC8236">
        <v>1</v>
      </c>
      <c r="AD8236" t="str">
        <f t="shared" si="1280"/>
        <v/>
      </c>
      <c r="AE8236" t="str">
        <f t="shared" si="1282"/>
        <v/>
      </c>
      <c r="AF8236" t="str">
        <f t="shared" si="1279"/>
        <v/>
      </c>
      <c r="AG8236">
        <f t="shared" si="1281"/>
        <v>1</v>
      </c>
      <c r="AH8236">
        <f t="shared" si="1274"/>
        <v>2.8</v>
      </c>
      <c r="AI8236">
        <v>0.14499999999999999</v>
      </c>
      <c r="AJ8236">
        <f t="shared" si="1283"/>
        <v>0.40599999999999997</v>
      </c>
      <c r="AK8236" t="str">
        <f t="shared" si="1275"/>
        <v/>
      </c>
      <c r="AL8236" t="str">
        <f t="shared" si="1284"/>
        <v/>
      </c>
    </row>
    <row r="8237" spans="1:38" x14ac:dyDescent="0.2">
      <c r="A8237" t="s">
        <v>19020</v>
      </c>
      <c r="B8237" t="s">
        <v>37</v>
      </c>
      <c r="C8237" t="s">
        <v>19021</v>
      </c>
      <c r="D8237" s="1">
        <v>38069</v>
      </c>
      <c r="E8237" s="1">
        <v>43456</v>
      </c>
      <c r="F8237" t="s">
        <v>19</v>
      </c>
      <c r="I8237">
        <v>100</v>
      </c>
      <c r="J8237">
        <v>0</v>
      </c>
      <c r="K8237">
        <v>0</v>
      </c>
      <c r="L8237">
        <v>1241</v>
      </c>
      <c r="M8237">
        <v>1241</v>
      </c>
      <c r="N8237" t="s">
        <v>20</v>
      </c>
      <c r="O8237" t="s">
        <v>19022</v>
      </c>
      <c r="P8237" t="s">
        <v>28</v>
      </c>
      <c r="Q8237" t="s">
        <v>34233</v>
      </c>
      <c r="R8237" t="s">
        <v>34233</v>
      </c>
      <c r="S8237" t="s">
        <v>32628</v>
      </c>
      <c r="T8237" t="s">
        <v>34357</v>
      </c>
      <c r="U8237" t="s">
        <v>32634</v>
      </c>
      <c r="V8237" t="s">
        <v>33399</v>
      </c>
      <c r="W8237">
        <v>310</v>
      </c>
      <c r="X8237">
        <v>2</v>
      </c>
      <c r="Y8237" t="s">
        <v>32654</v>
      </c>
      <c r="AA8237">
        <v>9</v>
      </c>
      <c r="AB8237">
        <v>25</v>
      </c>
      <c r="AC8237">
        <v>1</v>
      </c>
      <c r="AD8237" t="str">
        <f t="shared" si="1280"/>
        <v/>
      </c>
      <c r="AE8237" t="str">
        <f t="shared" si="1282"/>
        <v/>
      </c>
      <c r="AF8237" t="str">
        <f t="shared" si="1279"/>
        <v/>
      </c>
      <c r="AG8237">
        <f t="shared" si="1281"/>
        <v>1</v>
      </c>
      <c r="AH8237">
        <f t="shared" si="1274"/>
        <v>2.8</v>
      </c>
      <c r="AI8237">
        <v>0.14499999999999999</v>
      </c>
      <c r="AJ8237">
        <f t="shared" si="1283"/>
        <v>0.40599999999999997</v>
      </c>
      <c r="AK8237" t="str">
        <f t="shared" si="1275"/>
        <v/>
      </c>
      <c r="AL8237" t="str">
        <f t="shared" si="1284"/>
        <v/>
      </c>
    </row>
    <row r="8238" spans="1:38" x14ac:dyDescent="0.2">
      <c r="A8238" t="s">
        <v>19035</v>
      </c>
      <c r="B8238" t="s">
        <v>37</v>
      </c>
      <c r="C8238" t="s">
        <v>19036</v>
      </c>
      <c r="D8238" s="1">
        <v>38069</v>
      </c>
      <c r="E8238" s="1">
        <v>43456</v>
      </c>
      <c r="F8238" t="s">
        <v>19</v>
      </c>
      <c r="I8238">
        <v>100</v>
      </c>
      <c r="J8238">
        <v>0</v>
      </c>
      <c r="K8238">
        <v>0</v>
      </c>
      <c r="L8238">
        <v>1343</v>
      </c>
      <c r="M8238">
        <v>1343</v>
      </c>
      <c r="N8238" t="s">
        <v>20</v>
      </c>
      <c r="O8238" t="s">
        <v>19037</v>
      </c>
      <c r="P8238" t="s">
        <v>28</v>
      </c>
      <c r="Q8238" t="s">
        <v>34233</v>
      </c>
      <c r="R8238" t="s">
        <v>34233</v>
      </c>
      <c r="S8238" t="s">
        <v>32628</v>
      </c>
      <c r="T8238" t="s">
        <v>34357</v>
      </c>
      <c r="U8238" t="s">
        <v>32634</v>
      </c>
      <c r="V8238" t="s">
        <v>33399</v>
      </c>
      <c r="W8238">
        <v>335</v>
      </c>
      <c r="X8238">
        <v>2</v>
      </c>
      <c r="Y8238" t="s">
        <v>32654</v>
      </c>
      <c r="AA8238">
        <v>9</v>
      </c>
      <c r="AB8238">
        <v>25</v>
      </c>
      <c r="AC8238">
        <v>1</v>
      </c>
      <c r="AD8238" t="str">
        <f t="shared" si="1280"/>
        <v/>
      </c>
      <c r="AE8238" t="str">
        <f t="shared" si="1282"/>
        <v/>
      </c>
      <c r="AF8238" t="str">
        <f t="shared" si="1279"/>
        <v/>
      </c>
      <c r="AG8238">
        <f t="shared" si="1281"/>
        <v>1</v>
      </c>
      <c r="AH8238">
        <f t="shared" si="1274"/>
        <v>2.8</v>
      </c>
      <c r="AI8238">
        <v>0.14499999999999999</v>
      </c>
      <c r="AJ8238">
        <f t="shared" si="1283"/>
        <v>0.40599999999999997</v>
      </c>
      <c r="AK8238" t="str">
        <f t="shared" si="1275"/>
        <v/>
      </c>
      <c r="AL8238" t="str">
        <f t="shared" si="1284"/>
        <v/>
      </c>
    </row>
    <row r="8239" spans="1:38" x14ac:dyDescent="0.2">
      <c r="A8239" t="s">
        <v>19038</v>
      </c>
      <c r="B8239" t="s">
        <v>37</v>
      </c>
      <c r="C8239" t="s">
        <v>19039</v>
      </c>
      <c r="D8239" s="1">
        <v>38069</v>
      </c>
      <c r="E8239" s="1">
        <v>43456</v>
      </c>
      <c r="F8239" t="s">
        <v>19</v>
      </c>
      <c r="I8239">
        <v>100</v>
      </c>
      <c r="J8239">
        <v>0</v>
      </c>
      <c r="K8239">
        <v>0</v>
      </c>
      <c r="L8239">
        <v>1009</v>
      </c>
      <c r="M8239">
        <v>1009</v>
      </c>
      <c r="N8239" t="s">
        <v>20</v>
      </c>
      <c r="O8239" t="s">
        <v>19040</v>
      </c>
      <c r="P8239" t="s">
        <v>28</v>
      </c>
      <c r="Q8239" t="s">
        <v>34233</v>
      </c>
      <c r="R8239" t="s">
        <v>34233</v>
      </c>
      <c r="S8239" t="s">
        <v>32628</v>
      </c>
      <c r="T8239" t="s">
        <v>32634</v>
      </c>
      <c r="U8239" t="s">
        <v>32634</v>
      </c>
      <c r="V8239" t="s">
        <v>33399</v>
      </c>
      <c r="W8239">
        <v>252</v>
      </c>
      <c r="X8239">
        <v>2</v>
      </c>
      <c r="Y8239" t="s">
        <v>32654</v>
      </c>
      <c r="AA8239">
        <v>9</v>
      </c>
      <c r="AB8239">
        <v>25</v>
      </c>
      <c r="AC8239">
        <v>1</v>
      </c>
      <c r="AD8239" t="str">
        <f t="shared" si="1280"/>
        <v/>
      </c>
      <c r="AE8239" t="str">
        <f t="shared" si="1282"/>
        <v/>
      </c>
      <c r="AF8239" t="str">
        <f t="shared" si="1279"/>
        <v/>
      </c>
      <c r="AG8239">
        <f t="shared" si="1281"/>
        <v>1</v>
      </c>
      <c r="AH8239">
        <f t="shared" si="1274"/>
        <v>2.8</v>
      </c>
      <c r="AI8239">
        <v>0.14499999999999999</v>
      </c>
      <c r="AJ8239">
        <f t="shared" si="1283"/>
        <v>0.40599999999999997</v>
      </c>
      <c r="AK8239" t="str">
        <f t="shared" si="1275"/>
        <v/>
      </c>
      <c r="AL8239" t="str">
        <f t="shared" si="1284"/>
        <v/>
      </c>
    </row>
    <row r="8240" spans="1:38" x14ac:dyDescent="0.2">
      <c r="A8240" t="s">
        <v>19041</v>
      </c>
      <c r="B8240" t="s">
        <v>37</v>
      </c>
      <c r="C8240" t="s">
        <v>19042</v>
      </c>
      <c r="D8240" s="1">
        <v>38069</v>
      </c>
      <c r="E8240" s="1">
        <v>43456</v>
      </c>
      <c r="F8240" t="s">
        <v>19</v>
      </c>
      <c r="I8240">
        <v>100</v>
      </c>
      <c r="J8240">
        <v>0</v>
      </c>
      <c r="K8240">
        <v>0</v>
      </c>
      <c r="L8240">
        <v>1177</v>
      </c>
      <c r="M8240">
        <v>1177</v>
      </c>
      <c r="N8240" t="s">
        <v>20</v>
      </c>
      <c r="O8240" t="s">
        <v>19043</v>
      </c>
      <c r="P8240" t="s">
        <v>28</v>
      </c>
      <c r="Q8240" t="s">
        <v>34233</v>
      </c>
      <c r="R8240" t="s">
        <v>34233</v>
      </c>
      <c r="S8240" t="s">
        <v>33797</v>
      </c>
      <c r="T8240" t="s">
        <v>34357</v>
      </c>
      <c r="U8240" t="s">
        <v>32634</v>
      </c>
      <c r="V8240" t="s">
        <v>33399</v>
      </c>
      <c r="W8240">
        <v>294</v>
      </c>
      <c r="X8240">
        <v>2</v>
      </c>
      <c r="Y8240" t="s">
        <v>32654</v>
      </c>
      <c r="AA8240">
        <v>9</v>
      </c>
      <c r="AB8240">
        <v>25</v>
      </c>
      <c r="AC8240">
        <v>1</v>
      </c>
      <c r="AD8240" t="str">
        <f t="shared" si="1280"/>
        <v/>
      </c>
      <c r="AE8240" t="str">
        <f t="shared" si="1282"/>
        <v/>
      </c>
      <c r="AF8240" t="str">
        <f t="shared" si="1279"/>
        <v/>
      </c>
      <c r="AG8240">
        <f t="shared" si="1281"/>
        <v>1</v>
      </c>
      <c r="AH8240">
        <f t="shared" ref="AH8240:AH8303" si="1285">IF(AG8240="","",AG8240*2.8)</f>
        <v>2.8</v>
      </c>
      <c r="AI8240">
        <v>0.14499999999999999</v>
      </c>
      <c r="AJ8240">
        <f t="shared" si="1283"/>
        <v>0.40599999999999997</v>
      </c>
      <c r="AK8240" t="str">
        <f t="shared" ref="AK8240:AK8303" si="1286">IF(AE8240="","",AE8240*2.8)</f>
        <v/>
      </c>
      <c r="AL8240" t="str">
        <f t="shared" si="1284"/>
        <v/>
      </c>
    </row>
    <row r="8241" spans="1:38" x14ac:dyDescent="0.2">
      <c r="A8241" t="s">
        <v>18981</v>
      </c>
      <c r="B8241" t="s">
        <v>37</v>
      </c>
      <c r="C8241" t="s">
        <v>18982</v>
      </c>
      <c r="D8241" s="1">
        <v>38069</v>
      </c>
      <c r="E8241" s="1">
        <v>43456</v>
      </c>
      <c r="F8241" t="s">
        <v>19</v>
      </c>
      <c r="I8241">
        <v>100</v>
      </c>
      <c r="J8241">
        <v>0</v>
      </c>
      <c r="K8241">
        <v>0</v>
      </c>
      <c r="L8241">
        <v>1648</v>
      </c>
      <c r="M8241">
        <v>1648</v>
      </c>
      <c r="N8241" t="s">
        <v>20</v>
      </c>
      <c r="O8241" t="s">
        <v>18983</v>
      </c>
      <c r="P8241" t="s">
        <v>28</v>
      </c>
      <c r="Q8241" t="s">
        <v>34233</v>
      </c>
      <c r="R8241" t="s">
        <v>34233</v>
      </c>
      <c r="S8241" t="s">
        <v>32628</v>
      </c>
      <c r="T8241" t="s">
        <v>34357</v>
      </c>
      <c r="U8241" t="s">
        <v>32634</v>
      </c>
      <c r="V8241" t="s">
        <v>33399</v>
      </c>
      <c r="W8241">
        <v>411</v>
      </c>
      <c r="X8241">
        <v>2</v>
      </c>
      <c r="Y8241" t="s">
        <v>32654</v>
      </c>
      <c r="AA8241">
        <v>9</v>
      </c>
      <c r="AB8241">
        <v>25</v>
      </c>
      <c r="AC8241">
        <v>1</v>
      </c>
      <c r="AD8241" t="str">
        <f t="shared" si="1280"/>
        <v/>
      </c>
      <c r="AE8241" t="str">
        <f t="shared" si="1282"/>
        <v/>
      </c>
      <c r="AF8241" t="str">
        <f t="shared" si="1279"/>
        <v/>
      </c>
      <c r="AG8241">
        <f t="shared" si="1281"/>
        <v>1</v>
      </c>
      <c r="AH8241">
        <f t="shared" si="1285"/>
        <v>2.8</v>
      </c>
      <c r="AI8241">
        <v>0.14499999999999999</v>
      </c>
      <c r="AJ8241">
        <f t="shared" si="1283"/>
        <v>0.40599999999999997</v>
      </c>
      <c r="AK8241" t="str">
        <f t="shared" si="1286"/>
        <v/>
      </c>
      <c r="AL8241" t="str">
        <f t="shared" si="1284"/>
        <v/>
      </c>
    </row>
    <row r="8242" spans="1:38" x14ac:dyDescent="0.2">
      <c r="A8242" t="s">
        <v>19716</v>
      </c>
      <c r="B8242" t="s">
        <v>37</v>
      </c>
      <c r="C8242" t="s">
        <v>19717</v>
      </c>
      <c r="D8242" s="1">
        <v>38069</v>
      </c>
      <c r="E8242" s="1">
        <v>43456</v>
      </c>
      <c r="F8242" t="s">
        <v>19</v>
      </c>
      <c r="I8242">
        <v>100</v>
      </c>
      <c r="J8242">
        <v>0</v>
      </c>
      <c r="K8242">
        <v>0</v>
      </c>
      <c r="L8242">
        <v>1059</v>
      </c>
      <c r="M8242">
        <v>1059</v>
      </c>
      <c r="N8242" t="s">
        <v>20</v>
      </c>
      <c r="O8242" t="s">
        <v>19718</v>
      </c>
      <c r="P8242" t="s">
        <v>28</v>
      </c>
      <c r="Q8242" t="s">
        <v>34233</v>
      </c>
      <c r="R8242" t="s">
        <v>34233</v>
      </c>
      <c r="S8242" t="s">
        <v>32628</v>
      </c>
      <c r="T8242" t="s">
        <v>34357</v>
      </c>
      <c r="U8242" t="s">
        <v>32634</v>
      </c>
      <c r="V8242" t="s">
        <v>33399</v>
      </c>
      <c r="W8242">
        <v>265</v>
      </c>
      <c r="X8242">
        <v>2</v>
      </c>
      <c r="Y8242" t="s">
        <v>32654</v>
      </c>
      <c r="AA8242">
        <v>9</v>
      </c>
      <c r="AB8242">
        <v>25</v>
      </c>
      <c r="AC8242">
        <v>1</v>
      </c>
      <c r="AD8242" t="str">
        <f t="shared" si="1280"/>
        <v/>
      </c>
      <c r="AE8242" t="str">
        <f t="shared" si="1282"/>
        <v/>
      </c>
      <c r="AF8242" t="str">
        <f t="shared" si="1279"/>
        <v/>
      </c>
      <c r="AG8242">
        <f t="shared" si="1281"/>
        <v>1</v>
      </c>
      <c r="AH8242">
        <f t="shared" si="1285"/>
        <v>2.8</v>
      </c>
      <c r="AI8242">
        <v>0.14499999999999999</v>
      </c>
      <c r="AJ8242">
        <f t="shared" si="1283"/>
        <v>0.40599999999999997</v>
      </c>
      <c r="AK8242" t="str">
        <f t="shared" si="1286"/>
        <v/>
      </c>
      <c r="AL8242" t="str">
        <f t="shared" si="1284"/>
        <v/>
      </c>
    </row>
    <row r="8243" spans="1:38" x14ac:dyDescent="0.2">
      <c r="A8243" t="s">
        <v>19719</v>
      </c>
      <c r="B8243" t="s">
        <v>37</v>
      </c>
      <c r="C8243" t="s">
        <v>19720</v>
      </c>
      <c r="D8243" s="1">
        <v>38069</v>
      </c>
      <c r="E8243" s="1">
        <v>43456</v>
      </c>
      <c r="F8243" t="s">
        <v>19</v>
      </c>
      <c r="I8243">
        <v>100</v>
      </c>
      <c r="J8243">
        <v>0</v>
      </c>
      <c r="K8243">
        <v>0</v>
      </c>
      <c r="L8243">
        <v>1156</v>
      </c>
      <c r="M8243">
        <v>1156</v>
      </c>
      <c r="N8243" t="s">
        <v>20</v>
      </c>
      <c r="O8243" t="s">
        <v>19721</v>
      </c>
      <c r="P8243" t="s">
        <v>28</v>
      </c>
      <c r="Q8243" t="s">
        <v>34233</v>
      </c>
      <c r="R8243" t="s">
        <v>34233</v>
      </c>
      <c r="S8243" t="s">
        <v>32628</v>
      </c>
      <c r="T8243" t="s">
        <v>32634</v>
      </c>
      <c r="U8243" t="s">
        <v>32634</v>
      </c>
      <c r="V8243" t="s">
        <v>33399</v>
      </c>
      <c r="W8243">
        <v>289</v>
      </c>
      <c r="X8243">
        <v>2</v>
      </c>
      <c r="Y8243" t="s">
        <v>32654</v>
      </c>
      <c r="AA8243">
        <v>9</v>
      </c>
      <c r="AB8243">
        <v>25</v>
      </c>
      <c r="AC8243">
        <v>1</v>
      </c>
      <c r="AD8243" t="str">
        <f t="shared" si="1280"/>
        <v/>
      </c>
      <c r="AE8243" t="str">
        <f t="shared" si="1282"/>
        <v/>
      </c>
      <c r="AF8243" t="str">
        <f t="shared" si="1279"/>
        <v/>
      </c>
      <c r="AG8243">
        <f t="shared" si="1281"/>
        <v>1</v>
      </c>
      <c r="AH8243">
        <f t="shared" si="1285"/>
        <v>2.8</v>
      </c>
      <c r="AI8243">
        <v>0.14499999999999999</v>
      </c>
      <c r="AJ8243">
        <f t="shared" si="1283"/>
        <v>0.40599999999999997</v>
      </c>
      <c r="AK8243" t="str">
        <f t="shared" si="1286"/>
        <v/>
      </c>
      <c r="AL8243" t="str">
        <f t="shared" si="1284"/>
        <v/>
      </c>
    </row>
    <row r="8244" spans="1:38" x14ac:dyDescent="0.2">
      <c r="A8244" t="s">
        <v>19044</v>
      </c>
      <c r="B8244" t="s">
        <v>37</v>
      </c>
      <c r="C8244" t="s">
        <v>19045</v>
      </c>
      <c r="D8244" s="1">
        <v>38069</v>
      </c>
      <c r="E8244" s="1">
        <v>44560</v>
      </c>
      <c r="F8244" t="s">
        <v>19</v>
      </c>
      <c r="I8244">
        <v>100</v>
      </c>
      <c r="J8244">
        <v>0</v>
      </c>
      <c r="K8244">
        <v>0</v>
      </c>
      <c r="L8244">
        <v>1017</v>
      </c>
      <c r="M8244">
        <v>1017</v>
      </c>
      <c r="N8244" t="s">
        <v>20</v>
      </c>
      <c r="O8244" t="s">
        <v>19046</v>
      </c>
      <c r="P8244" t="s">
        <v>28</v>
      </c>
      <c r="Q8244" t="s">
        <v>34233</v>
      </c>
      <c r="R8244" t="s">
        <v>34233</v>
      </c>
      <c r="S8244" t="s">
        <v>32628</v>
      </c>
      <c r="T8244" t="s">
        <v>34349</v>
      </c>
      <c r="U8244" t="s">
        <v>32634</v>
      </c>
      <c r="V8244" t="s">
        <v>33399</v>
      </c>
      <c r="W8244">
        <v>254</v>
      </c>
      <c r="X8244">
        <v>2</v>
      </c>
      <c r="Y8244" t="s">
        <v>32654</v>
      </c>
      <c r="AA8244">
        <v>9</v>
      </c>
      <c r="AB8244">
        <v>25</v>
      </c>
      <c r="AC8244">
        <v>1</v>
      </c>
      <c r="AD8244" t="str">
        <f t="shared" si="1280"/>
        <v/>
      </c>
      <c r="AE8244" t="str">
        <f t="shared" si="1282"/>
        <v/>
      </c>
      <c r="AF8244" t="str">
        <f t="shared" si="1279"/>
        <v/>
      </c>
      <c r="AG8244">
        <f t="shared" si="1281"/>
        <v>1</v>
      </c>
      <c r="AH8244">
        <f t="shared" si="1285"/>
        <v>2.8</v>
      </c>
      <c r="AI8244">
        <v>0.14499999999999999</v>
      </c>
      <c r="AJ8244">
        <f t="shared" si="1283"/>
        <v>0.40599999999999997</v>
      </c>
      <c r="AK8244" t="str">
        <f t="shared" si="1286"/>
        <v/>
      </c>
      <c r="AL8244" t="str">
        <f t="shared" si="1284"/>
        <v/>
      </c>
    </row>
    <row r="8245" spans="1:38" x14ac:dyDescent="0.2">
      <c r="A8245" t="s">
        <v>21749</v>
      </c>
      <c r="B8245" t="s">
        <v>37</v>
      </c>
      <c r="C8245" t="s">
        <v>21750</v>
      </c>
      <c r="D8245" s="1">
        <v>38069</v>
      </c>
      <c r="E8245" s="1">
        <v>43456</v>
      </c>
      <c r="F8245" t="s">
        <v>19</v>
      </c>
      <c r="I8245">
        <v>100</v>
      </c>
      <c r="J8245">
        <v>0</v>
      </c>
      <c r="K8245">
        <v>0</v>
      </c>
      <c r="L8245">
        <v>1337</v>
      </c>
      <c r="M8245">
        <v>1337</v>
      </c>
      <c r="N8245" t="s">
        <v>20</v>
      </c>
      <c r="O8245" t="s">
        <v>21751</v>
      </c>
      <c r="P8245" t="s">
        <v>28</v>
      </c>
      <c r="Q8245" t="s">
        <v>34233</v>
      </c>
      <c r="R8245" t="s">
        <v>34233</v>
      </c>
      <c r="S8245" t="s">
        <v>32628</v>
      </c>
      <c r="T8245" t="s">
        <v>34357</v>
      </c>
      <c r="U8245" t="s">
        <v>32634</v>
      </c>
      <c r="V8245" t="s">
        <v>33399</v>
      </c>
      <c r="W8245">
        <v>334</v>
      </c>
      <c r="X8245">
        <v>2</v>
      </c>
      <c r="Y8245" t="s">
        <v>32654</v>
      </c>
      <c r="AA8245">
        <v>9</v>
      </c>
      <c r="AB8245">
        <v>25</v>
      </c>
      <c r="AC8245">
        <v>1</v>
      </c>
      <c r="AD8245" t="str">
        <f t="shared" si="1280"/>
        <v/>
      </c>
      <c r="AE8245" t="str">
        <f t="shared" si="1282"/>
        <v/>
      </c>
      <c r="AF8245" t="str">
        <f t="shared" si="1279"/>
        <v/>
      </c>
      <c r="AG8245">
        <f t="shared" si="1281"/>
        <v>1</v>
      </c>
      <c r="AH8245">
        <f t="shared" si="1285"/>
        <v>2.8</v>
      </c>
      <c r="AI8245">
        <v>0.14499999999999999</v>
      </c>
      <c r="AJ8245">
        <f t="shared" si="1283"/>
        <v>0.40599999999999997</v>
      </c>
      <c r="AK8245" t="str">
        <f t="shared" si="1286"/>
        <v/>
      </c>
      <c r="AL8245" t="str">
        <f t="shared" si="1284"/>
        <v/>
      </c>
    </row>
    <row r="8246" spans="1:38" x14ac:dyDescent="0.2">
      <c r="A8246" t="s">
        <v>19047</v>
      </c>
      <c r="B8246" t="s">
        <v>37</v>
      </c>
      <c r="C8246" t="s">
        <v>19048</v>
      </c>
      <c r="D8246" s="1">
        <v>38069</v>
      </c>
      <c r="E8246" s="1">
        <v>43456</v>
      </c>
      <c r="F8246" t="s">
        <v>19</v>
      </c>
      <c r="I8246">
        <v>100</v>
      </c>
      <c r="J8246">
        <v>0</v>
      </c>
      <c r="K8246">
        <v>0</v>
      </c>
      <c r="L8246">
        <v>1184</v>
      </c>
      <c r="M8246">
        <v>1184</v>
      </c>
      <c r="N8246" t="s">
        <v>20</v>
      </c>
      <c r="O8246" t="s">
        <v>19049</v>
      </c>
      <c r="P8246" t="s">
        <v>28</v>
      </c>
      <c r="Q8246" t="s">
        <v>34234</v>
      </c>
      <c r="R8246" t="s">
        <v>33762</v>
      </c>
      <c r="S8246" t="s">
        <v>33942</v>
      </c>
      <c r="T8246" t="s">
        <v>34233</v>
      </c>
      <c r="U8246" t="s">
        <v>32634</v>
      </c>
      <c r="V8246" t="s">
        <v>33399</v>
      </c>
      <c r="W8246">
        <v>296</v>
      </c>
      <c r="X8246">
        <v>2</v>
      </c>
      <c r="Y8246" t="s">
        <v>32654</v>
      </c>
      <c r="AA8246">
        <v>9</v>
      </c>
      <c r="AB8246">
        <v>25</v>
      </c>
      <c r="AC8246">
        <v>1</v>
      </c>
      <c r="AD8246" t="str">
        <f t="shared" si="1280"/>
        <v/>
      </c>
      <c r="AE8246">
        <f t="shared" si="1282"/>
        <v>1</v>
      </c>
      <c r="AF8246" t="str">
        <f t="shared" si="1279"/>
        <v/>
      </c>
      <c r="AG8246" t="str">
        <f t="shared" si="1281"/>
        <v/>
      </c>
      <c r="AH8246" t="str">
        <f t="shared" si="1285"/>
        <v/>
      </c>
      <c r="AI8246">
        <v>0.14499999999999999</v>
      </c>
      <c r="AJ8246" t="str">
        <f t="shared" si="1283"/>
        <v/>
      </c>
      <c r="AK8246">
        <f t="shared" si="1286"/>
        <v>2.8</v>
      </c>
      <c r="AL8246">
        <f t="shared" si="1284"/>
        <v>0.40599999999999997</v>
      </c>
    </row>
    <row r="8247" spans="1:38" x14ac:dyDescent="0.2">
      <c r="A8247" t="s">
        <v>19050</v>
      </c>
      <c r="B8247" t="s">
        <v>37</v>
      </c>
      <c r="C8247" t="s">
        <v>19051</v>
      </c>
      <c r="D8247" s="1">
        <v>38069</v>
      </c>
      <c r="E8247" s="1">
        <v>43456</v>
      </c>
      <c r="F8247" t="s">
        <v>19</v>
      </c>
      <c r="I8247">
        <v>100</v>
      </c>
      <c r="J8247">
        <v>0</v>
      </c>
      <c r="K8247">
        <v>0</v>
      </c>
      <c r="L8247">
        <v>1103</v>
      </c>
      <c r="M8247">
        <v>1103</v>
      </c>
      <c r="N8247" t="s">
        <v>20</v>
      </c>
      <c r="O8247" t="s">
        <v>19052</v>
      </c>
      <c r="P8247" t="s">
        <v>28</v>
      </c>
      <c r="Q8247" t="s">
        <v>34233</v>
      </c>
      <c r="R8247" t="s">
        <v>34233</v>
      </c>
      <c r="S8247" t="s">
        <v>32628</v>
      </c>
      <c r="T8247" t="s">
        <v>34357</v>
      </c>
      <c r="U8247" t="s">
        <v>32634</v>
      </c>
      <c r="V8247" t="s">
        <v>33399</v>
      </c>
      <c r="W8247">
        <v>275</v>
      </c>
      <c r="X8247">
        <v>2</v>
      </c>
      <c r="Y8247" t="s">
        <v>32654</v>
      </c>
      <c r="AA8247">
        <v>9</v>
      </c>
      <c r="AB8247">
        <v>25</v>
      </c>
      <c r="AC8247">
        <v>1</v>
      </c>
      <c r="AD8247" t="str">
        <f t="shared" si="1280"/>
        <v/>
      </c>
      <c r="AE8247" t="str">
        <f t="shared" si="1282"/>
        <v/>
      </c>
      <c r="AF8247" t="str">
        <f t="shared" si="1279"/>
        <v/>
      </c>
      <c r="AG8247">
        <f t="shared" si="1281"/>
        <v>1</v>
      </c>
      <c r="AH8247">
        <f t="shared" si="1285"/>
        <v>2.8</v>
      </c>
      <c r="AI8247">
        <v>0.14499999999999999</v>
      </c>
      <c r="AJ8247">
        <f t="shared" si="1283"/>
        <v>0.40599999999999997</v>
      </c>
      <c r="AK8247" t="str">
        <f t="shared" si="1286"/>
        <v/>
      </c>
      <c r="AL8247" t="str">
        <f t="shared" si="1284"/>
        <v/>
      </c>
    </row>
    <row r="8248" spans="1:38" x14ac:dyDescent="0.2">
      <c r="A8248" t="s">
        <v>19722</v>
      </c>
      <c r="B8248" t="s">
        <v>37</v>
      </c>
      <c r="C8248" t="s">
        <v>19723</v>
      </c>
      <c r="D8248" s="1">
        <v>38069</v>
      </c>
      <c r="E8248" s="1">
        <v>43456</v>
      </c>
      <c r="F8248" t="s">
        <v>19</v>
      </c>
      <c r="I8248">
        <v>100</v>
      </c>
      <c r="J8248">
        <v>0</v>
      </c>
      <c r="K8248">
        <v>0</v>
      </c>
      <c r="L8248">
        <v>1094</v>
      </c>
      <c r="M8248">
        <v>1094</v>
      </c>
      <c r="N8248" t="s">
        <v>20</v>
      </c>
      <c r="O8248" t="s">
        <v>19724</v>
      </c>
      <c r="P8248" t="s">
        <v>28</v>
      </c>
      <c r="Q8248" t="s">
        <v>34233</v>
      </c>
      <c r="R8248" t="s">
        <v>34233</v>
      </c>
      <c r="S8248" t="s">
        <v>32628</v>
      </c>
      <c r="T8248" t="s">
        <v>34382</v>
      </c>
      <c r="U8248" t="s">
        <v>32634</v>
      </c>
      <c r="V8248" t="s">
        <v>33399</v>
      </c>
      <c r="W8248">
        <v>273</v>
      </c>
      <c r="X8248">
        <v>2</v>
      </c>
      <c r="Y8248" t="s">
        <v>32654</v>
      </c>
      <c r="AA8248">
        <v>9</v>
      </c>
      <c r="AB8248">
        <v>25</v>
      </c>
      <c r="AC8248">
        <v>1</v>
      </c>
      <c r="AD8248" t="str">
        <f t="shared" si="1280"/>
        <v/>
      </c>
      <c r="AE8248" t="str">
        <f t="shared" si="1282"/>
        <v/>
      </c>
      <c r="AF8248" t="str">
        <f t="shared" si="1279"/>
        <v/>
      </c>
      <c r="AG8248">
        <f t="shared" si="1281"/>
        <v>1</v>
      </c>
      <c r="AH8248">
        <f t="shared" si="1285"/>
        <v>2.8</v>
      </c>
      <c r="AI8248">
        <v>0.14499999999999999</v>
      </c>
      <c r="AJ8248">
        <f t="shared" si="1283"/>
        <v>0.40599999999999997</v>
      </c>
      <c r="AK8248" t="str">
        <f t="shared" si="1286"/>
        <v/>
      </c>
      <c r="AL8248" t="str">
        <f t="shared" si="1284"/>
        <v/>
      </c>
    </row>
    <row r="8249" spans="1:38" x14ac:dyDescent="0.2">
      <c r="A8249" t="s">
        <v>19725</v>
      </c>
      <c r="B8249" t="s">
        <v>37</v>
      </c>
      <c r="C8249" t="s">
        <v>19726</v>
      </c>
      <c r="D8249" s="1">
        <v>38069</v>
      </c>
      <c r="E8249" s="1">
        <v>43456</v>
      </c>
      <c r="F8249" t="s">
        <v>19</v>
      </c>
      <c r="I8249">
        <v>100</v>
      </c>
      <c r="J8249">
        <v>0</v>
      </c>
      <c r="K8249">
        <v>0</v>
      </c>
      <c r="L8249">
        <v>1369</v>
      </c>
      <c r="M8249">
        <v>1369</v>
      </c>
      <c r="N8249" t="s">
        <v>20</v>
      </c>
      <c r="O8249" t="s">
        <v>19727</v>
      </c>
      <c r="P8249" t="s">
        <v>28</v>
      </c>
      <c r="Q8249" t="s">
        <v>34233</v>
      </c>
      <c r="R8249" t="s">
        <v>34233</v>
      </c>
      <c r="S8249" t="s">
        <v>32628</v>
      </c>
      <c r="T8249" t="s">
        <v>34357</v>
      </c>
      <c r="U8249" t="s">
        <v>32634</v>
      </c>
      <c r="V8249" t="s">
        <v>33399</v>
      </c>
      <c r="W8249">
        <v>342</v>
      </c>
      <c r="X8249">
        <v>2</v>
      </c>
      <c r="Y8249" t="s">
        <v>32654</v>
      </c>
      <c r="AA8249">
        <v>9</v>
      </c>
      <c r="AB8249">
        <v>25</v>
      </c>
      <c r="AC8249">
        <v>1</v>
      </c>
      <c r="AD8249" t="str">
        <f t="shared" si="1280"/>
        <v/>
      </c>
      <c r="AE8249" t="str">
        <f t="shared" si="1282"/>
        <v/>
      </c>
      <c r="AF8249" t="str">
        <f t="shared" si="1279"/>
        <v/>
      </c>
      <c r="AG8249">
        <f t="shared" si="1281"/>
        <v>1</v>
      </c>
      <c r="AH8249">
        <f t="shared" si="1285"/>
        <v>2.8</v>
      </c>
      <c r="AI8249">
        <v>0.14499999999999999</v>
      </c>
      <c r="AJ8249">
        <f t="shared" si="1283"/>
        <v>0.40599999999999997</v>
      </c>
      <c r="AK8249" t="str">
        <f t="shared" si="1286"/>
        <v/>
      </c>
      <c r="AL8249" t="str">
        <f t="shared" si="1284"/>
        <v/>
      </c>
    </row>
    <row r="8250" spans="1:38" x14ac:dyDescent="0.2">
      <c r="A8250" t="s">
        <v>19023</v>
      </c>
      <c r="B8250" t="s">
        <v>37</v>
      </c>
      <c r="C8250" t="s">
        <v>19024</v>
      </c>
      <c r="D8250" s="1">
        <v>38069</v>
      </c>
      <c r="E8250" s="1">
        <v>43456</v>
      </c>
      <c r="F8250" t="s">
        <v>889</v>
      </c>
      <c r="I8250">
        <v>100</v>
      </c>
      <c r="J8250">
        <v>0</v>
      </c>
      <c r="K8250">
        <v>0</v>
      </c>
      <c r="L8250">
        <v>1171</v>
      </c>
      <c r="M8250">
        <v>1171</v>
      </c>
      <c r="N8250" t="s">
        <v>20</v>
      </c>
      <c r="O8250" t="s">
        <v>19025</v>
      </c>
      <c r="P8250" t="s">
        <v>28</v>
      </c>
      <c r="Q8250" t="s">
        <v>34234</v>
      </c>
      <c r="R8250" t="s">
        <v>33762</v>
      </c>
      <c r="S8250" t="s">
        <v>33942</v>
      </c>
      <c r="T8250" t="s">
        <v>34233</v>
      </c>
      <c r="V8250" t="s">
        <v>33399</v>
      </c>
      <c r="AD8250" t="str">
        <f t="shared" si="1280"/>
        <v/>
      </c>
      <c r="AE8250" t="str">
        <f t="shared" si="1282"/>
        <v/>
      </c>
      <c r="AF8250" t="str">
        <f t="shared" si="1279"/>
        <v/>
      </c>
      <c r="AG8250" t="str">
        <f t="shared" si="1281"/>
        <v/>
      </c>
      <c r="AH8250" t="str">
        <f t="shared" si="1285"/>
        <v/>
      </c>
      <c r="AI8250">
        <v>0.14499999999999999</v>
      </c>
      <c r="AJ8250" t="str">
        <f t="shared" si="1283"/>
        <v/>
      </c>
      <c r="AK8250" t="str">
        <f t="shared" si="1286"/>
        <v/>
      </c>
      <c r="AL8250" t="str">
        <f t="shared" si="1284"/>
        <v/>
      </c>
    </row>
    <row r="8251" spans="1:38" x14ac:dyDescent="0.2">
      <c r="A8251" t="s">
        <v>19026</v>
      </c>
      <c r="B8251" t="s">
        <v>37</v>
      </c>
      <c r="C8251" t="s">
        <v>19027</v>
      </c>
      <c r="D8251" s="1">
        <v>38069</v>
      </c>
      <c r="E8251" s="1">
        <v>43456</v>
      </c>
      <c r="F8251" t="s">
        <v>19</v>
      </c>
      <c r="I8251">
        <v>100</v>
      </c>
      <c r="J8251">
        <v>0</v>
      </c>
      <c r="K8251">
        <v>0</v>
      </c>
      <c r="L8251">
        <v>1517</v>
      </c>
      <c r="M8251">
        <v>1517</v>
      </c>
      <c r="N8251" t="s">
        <v>20</v>
      </c>
      <c r="O8251" t="s">
        <v>19028</v>
      </c>
      <c r="P8251" t="s">
        <v>28</v>
      </c>
      <c r="Q8251" t="s">
        <v>34233</v>
      </c>
      <c r="R8251" t="s">
        <v>34233</v>
      </c>
      <c r="S8251" t="s">
        <v>32628</v>
      </c>
      <c r="T8251" t="s">
        <v>34357</v>
      </c>
      <c r="U8251" t="s">
        <v>32634</v>
      </c>
      <c r="V8251" t="s">
        <v>33399</v>
      </c>
      <c r="W8251">
        <v>379</v>
      </c>
      <c r="X8251">
        <v>2</v>
      </c>
      <c r="Y8251" t="s">
        <v>32654</v>
      </c>
      <c r="AA8251">
        <v>9</v>
      </c>
      <c r="AB8251">
        <v>25</v>
      </c>
      <c r="AC8251">
        <v>1</v>
      </c>
      <c r="AD8251" t="str">
        <f t="shared" si="1280"/>
        <v/>
      </c>
      <c r="AE8251" t="str">
        <f t="shared" si="1282"/>
        <v/>
      </c>
      <c r="AF8251" t="str">
        <f t="shared" si="1279"/>
        <v/>
      </c>
      <c r="AG8251">
        <f t="shared" si="1281"/>
        <v>1</v>
      </c>
      <c r="AH8251">
        <f t="shared" si="1285"/>
        <v>2.8</v>
      </c>
      <c r="AI8251">
        <v>0.14499999999999999</v>
      </c>
      <c r="AJ8251">
        <f t="shared" si="1283"/>
        <v>0.40599999999999997</v>
      </c>
      <c r="AK8251" t="str">
        <f t="shared" si="1286"/>
        <v/>
      </c>
      <c r="AL8251" t="str">
        <f t="shared" si="1284"/>
        <v/>
      </c>
    </row>
    <row r="8252" spans="1:38" x14ac:dyDescent="0.2">
      <c r="A8252" t="s">
        <v>18984</v>
      </c>
      <c r="B8252" t="s">
        <v>37</v>
      </c>
      <c r="C8252" t="s">
        <v>18985</v>
      </c>
      <c r="D8252" s="1">
        <v>38069</v>
      </c>
      <c r="E8252" s="1">
        <v>43456</v>
      </c>
      <c r="F8252" t="s">
        <v>19</v>
      </c>
      <c r="I8252">
        <v>100</v>
      </c>
      <c r="J8252">
        <v>0</v>
      </c>
      <c r="K8252">
        <v>0</v>
      </c>
      <c r="L8252">
        <v>1166</v>
      </c>
      <c r="M8252">
        <v>1166</v>
      </c>
      <c r="N8252" t="s">
        <v>20</v>
      </c>
      <c r="O8252" t="s">
        <v>18986</v>
      </c>
      <c r="P8252" t="s">
        <v>28</v>
      </c>
      <c r="Q8252" t="s">
        <v>34233</v>
      </c>
      <c r="R8252" t="s">
        <v>34233</v>
      </c>
      <c r="S8252" t="s">
        <v>32628</v>
      </c>
      <c r="T8252" t="s">
        <v>34357</v>
      </c>
      <c r="U8252" t="s">
        <v>32634</v>
      </c>
      <c r="V8252" t="s">
        <v>33399</v>
      </c>
      <c r="W8252">
        <v>291</v>
      </c>
      <c r="X8252">
        <v>2</v>
      </c>
      <c r="Y8252" t="s">
        <v>32654</v>
      </c>
      <c r="AA8252">
        <v>9</v>
      </c>
      <c r="AB8252">
        <v>25</v>
      </c>
      <c r="AC8252">
        <v>1</v>
      </c>
      <c r="AD8252" t="str">
        <f t="shared" si="1280"/>
        <v/>
      </c>
      <c r="AE8252" t="str">
        <f t="shared" si="1282"/>
        <v/>
      </c>
      <c r="AF8252" t="str">
        <f t="shared" si="1279"/>
        <v/>
      </c>
      <c r="AG8252">
        <f t="shared" si="1281"/>
        <v>1</v>
      </c>
      <c r="AH8252">
        <f t="shared" si="1285"/>
        <v>2.8</v>
      </c>
      <c r="AI8252">
        <v>0.14499999999999999</v>
      </c>
      <c r="AJ8252">
        <f t="shared" si="1283"/>
        <v>0.40599999999999997</v>
      </c>
      <c r="AK8252" t="str">
        <f t="shared" si="1286"/>
        <v/>
      </c>
      <c r="AL8252" t="str">
        <f t="shared" si="1284"/>
        <v/>
      </c>
    </row>
    <row r="8253" spans="1:38" x14ac:dyDescent="0.2">
      <c r="A8253" t="s">
        <v>19029</v>
      </c>
      <c r="B8253" t="s">
        <v>37</v>
      </c>
      <c r="C8253" t="s">
        <v>19030</v>
      </c>
      <c r="D8253" s="1">
        <v>38069</v>
      </c>
      <c r="E8253" s="1">
        <v>44546</v>
      </c>
      <c r="F8253" t="s">
        <v>19</v>
      </c>
      <c r="I8253">
        <v>100</v>
      </c>
      <c r="J8253">
        <v>0</v>
      </c>
      <c r="K8253">
        <v>0</v>
      </c>
      <c r="L8253">
        <v>1270</v>
      </c>
      <c r="M8253">
        <v>1270</v>
      </c>
      <c r="N8253" t="s">
        <v>20</v>
      </c>
      <c r="O8253" t="s">
        <v>19031</v>
      </c>
      <c r="P8253" t="s">
        <v>28</v>
      </c>
      <c r="Q8253" t="s">
        <v>34233</v>
      </c>
      <c r="R8253" t="s">
        <v>34233</v>
      </c>
      <c r="S8253" t="s">
        <v>32628</v>
      </c>
      <c r="T8253" t="s">
        <v>34357</v>
      </c>
      <c r="U8253" t="s">
        <v>32634</v>
      </c>
      <c r="V8253" t="s">
        <v>33399</v>
      </c>
      <c r="W8253">
        <v>317</v>
      </c>
      <c r="X8253">
        <v>2</v>
      </c>
      <c r="Y8253" t="s">
        <v>32654</v>
      </c>
      <c r="AA8253">
        <v>9</v>
      </c>
      <c r="AB8253">
        <v>25</v>
      </c>
      <c r="AC8253">
        <v>1</v>
      </c>
      <c r="AD8253" t="str">
        <f t="shared" si="1280"/>
        <v/>
      </c>
      <c r="AE8253" t="str">
        <f t="shared" si="1282"/>
        <v/>
      </c>
      <c r="AF8253" t="str">
        <f t="shared" si="1279"/>
        <v/>
      </c>
      <c r="AG8253">
        <f t="shared" si="1281"/>
        <v>1</v>
      </c>
      <c r="AH8253">
        <f t="shared" si="1285"/>
        <v>2.8</v>
      </c>
      <c r="AI8253">
        <v>0.14499999999999999</v>
      </c>
      <c r="AJ8253">
        <f t="shared" si="1283"/>
        <v>0.40599999999999997</v>
      </c>
      <c r="AK8253" t="str">
        <f t="shared" si="1286"/>
        <v/>
      </c>
      <c r="AL8253" t="str">
        <f t="shared" si="1284"/>
        <v/>
      </c>
    </row>
    <row r="8254" spans="1:38" x14ac:dyDescent="0.2">
      <c r="A8254" t="s">
        <v>19032</v>
      </c>
      <c r="B8254" t="s">
        <v>37</v>
      </c>
      <c r="C8254" t="s">
        <v>19033</v>
      </c>
      <c r="D8254" s="1">
        <v>38069</v>
      </c>
      <c r="E8254" s="1">
        <v>43456</v>
      </c>
      <c r="F8254" t="s">
        <v>19</v>
      </c>
      <c r="I8254">
        <v>100</v>
      </c>
      <c r="J8254">
        <v>0</v>
      </c>
      <c r="K8254">
        <v>0</v>
      </c>
      <c r="L8254">
        <v>1345</v>
      </c>
      <c r="M8254">
        <v>1345</v>
      </c>
      <c r="N8254" t="s">
        <v>20</v>
      </c>
      <c r="O8254" t="s">
        <v>19034</v>
      </c>
      <c r="P8254" t="s">
        <v>28</v>
      </c>
      <c r="Q8254" t="s">
        <v>34233</v>
      </c>
      <c r="R8254" t="s">
        <v>34233</v>
      </c>
      <c r="S8254" t="s">
        <v>32628</v>
      </c>
      <c r="T8254" t="s">
        <v>34357</v>
      </c>
      <c r="U8254" t="s">
        <v>32634</v>
      </c>
      <c r="V8254" t="s">
        <v>33399</v>
      </c>
      <c r="W8254">
        <v>336</v>
      </c>
      <c r="X8254">
        <v>2</v>
      </c>
      <c r="Y8254" t="s">
        <v>32654</v>
      </c>
      <c r="AA8254">
        <v>9</v>
      </c>
      <c r="AB8254">
        <v>25</v>
      </c>
      <c r="AC8254">
        <v>1</v>
      </c>
      <c r="AD8254" t="str">
        <f t="shared" si="1280"/>
        <v/>
      </c>
      <c r="AE8254" t="str">
        <f t="shared" si="1282"/>
        <v/>
      </c>
      <c r="AF8254" t="str">
        <f t="shared" si="1279"/>
        <v/>
      </c>
      <c r="AG8254">
        <f t="shared" si="1281"/>
        <v>1</v>
      </c>
      <c r="AH8254">
        <f t="shared" si="1285"/>
        <v>2.8</v>
      </c>
      <c r="AI8254">
        <v>0.14499999999999999</v>
      </c>
      <c r="AJ8254">
        <f t="shared" si="1283"/>
        <v>0.40599999999999997</v>
      </c>
      <c r="AK8254" t="str">
        <f t="shared" si="1286"/>
        <v/>
      </c>
      <c r="AL8254" t="str">
        <f t="shared" si="1284"/>
        <v/>
      </c>
    </row>
    <row r="8255" spans="1:38" x14ac:dyDescent="0.2">
      <c r="A8255" t="s">
        <v>19064</v>
      </c>
      <c r="B8255" t="s">
        <v>37</v>
      </c>
      <c r="C8255" t="s">
        <v>19065</v>
      </c>
      <c r="D8255" s="1">
        <v>38069</v>
      </c>
      <c r="E8255" s="1">
        <v>43456</v>
      </c>
      <c r="F8255" t="s">
        <v>19</v>
      </c>
      <c r="I8255">
        <v>100</v>
      </c>
      <c r="J8255">
        <v>0</v>
      </c>
      <c r="K8255">
        <v>0</v>
      </c>
      <c r="L8255">
        <v>1134</v>
      </c>
      <c r="M8255">
        <v>1134</v>
      </c>
      <c r="N8255" t="s">
        <v>20</v>
      </c>
      <c r="O8255" t="s">
        <v>19066</v>
      </c>
      <c r="P8255" t="s">
        <v>28</v>
      </c>
      <c r="Q8255" t="s">
        <v>34233</v>
      </c>
      <c r="R8255" t="s">
        <v>34233</v>
      </c>
      <c r="S8255" t="s">
        <v>32628</v>
      </c>
      <c r="T8255" t="s">
        <v>34357</v>
      </c>
      <c r="U8255" t="s">
        <v>32634</v>
      </c>
      <c r="V8255" t="s">
        <v>33399</v>
      </c>
      <c r="W8255">
        <v>283</v>
      </c>
      <c r="X8255">
        <v>2</v>
      </c>
      <c r="Y8255" t="s">
        <v>32654</v>
      </c>
      <c r="AA8255">
        <v>9</v>
      </c>
      <c r="AB8255">
        <v>25</v>
      </c>
      <c r="AC8255">
        <v>1</v>
      </c>
      <c r="AD8255" t="str">
        <f t="shared" si="1280"/>
        <v/>
      </c>
      <c r="AE8255" t="str">
        <f t="shared" si="1282"/>
        <v/>
      </c>
      <c r="AF8255" t="str">
        <f t="shared" si="1279"/>
        <v/>
      </c>
      <c r="AG8255">
        <f t="shared" si="1281"/>
        <v>1</v>
      </c>
      <c r="AH8255">
        <f t="shared" si="1285"/>
        <v>2.8</v>
      </c>
      <c r="AI8255">
        <v>0.14499999999999999</v>
      </c>
      <c r="AJ8255">
        <f t="shared" si="1283"/>
        <v>0.40599999999999997</v>
      </c>
      <c r="AK8255" t="str">
        <f t="shared" si="1286"/>
        <v/>
      </c>
      <c r="AL8255" t="str">
        <f t="shared" si="1284"/>
        <v/>
      </c>
    </row>
    <row r="8256" spans="1:38" x14ac:dyDescent="0.2">
      <c r="A8256" t="s">
        <v>19067</v>
      </c>
      <c r="B8256" t="s">
        <v>37</v>
      </c>
      <c r="C8256" t="s">
        <v>19068</v>
      </c>
      <c r="D8256" s="1">
        <v>38069</v>
      </c>
      <c r="E8256" s="1">
        <v>43456</v>
      </c>
      <c r="F8256" t="s">
        <v>19</v>
      </c>
      <c r="I8256">
        <v>100</v>
      </c>
      <c r="J8256">
        <v>0</v>
      </c>
      <c r="K8256">
        <v>0</v>
      </c>
      <c r="L8256">
        <v>1347</v>
      </c>
      <c r="M8256">
        <v>1347</v>
      </c>
      <c r="N8256" t="s">
        <v>20</v>
      </c>
      <c r="O8256" t="s">
        <v>19069</v>
      </c>
      <c r="P8256" t="s">
        <v>28</v>
      </c>
      <c r="Q8256" t="s">
        <v>34233</v>
      </c>
      <c r="R8256" t="s">
        <v>34233</v>
      </c>
      <c r="S8256" t="s">
        <v>32628</v>
      </c>
      <c r="T8256" t="s">
        <v>34357</v>
      </c>
      <c r="U8256" t="s">
        <v>32634</v>
      </c>
      <c r="V8256" t="s">
        <v>33399</v>
      </c>
      <c r="W8256">
        <v>336</v>
      </c>
      <c r="X8256">
        <v>2</v>
      </c>
      <c r="Y8256" t="s">
        <v>32654</v>
      </c>
      <c r="AA8256">
        <v>9</v>
      </c>
      <c r="AB8256">
        <v>25</v>
      </c>
      <c r="AC8256">
        <v>1</v>
      </c>
      <c r="AD8256" t="str">
        <f t="shared" si="1280"/>
        <v/>
      </c>
      <c r="AE8256" t="str">
        <f t="shared" si="1282"/>
        <v/>
      </c>
      <c r="AF8256" t="str">
        <f t="shared" si="1279"/>
        <v/>
      </c>
      <c r="AG8256">
        <f t="shared" si="1281"/>
        <v>1</v>
      </c>
      <c r="AH8256">
        <f t="shared" si="1285"/>
        <v>2.8</v>
      </c>
      <c r="AI8256">
        <v>0.14499999999999999</v>
      </c>
      <c r="AJ8256">
        <f t="shared" si="1283"/>
        <v>0.40599999999999997</v>
      </c>
      <c r="AK8256" t="str">
        <f t="shared" si="1286"/>
        <v/>
      </c>
      <c r="AL8256" t="str">
        <f t="shared" si="1284"/>
        <v/>
      </c>
    </row>
    <row r="8257" spans="1:38" x14ac:dyDescent="0.2">
      <c r="A8257" t="s">
        <v>19070</v>
      </c>
      <c r="B8257" t="s">
        <v>37</v>
      </c>
      <c r="C8257" t="s">
        <v>19071</v>
      </c>
      <c r="D8257" s="1">
        <v>38069</v>
      </c>
      <c r="E8257" s="1">
        <v>43456</v>
      </c>
      <c r="F8257" t="s">
        <v>19</v>
      </c>
      <c r="I8257">
        <v>100</v>
      </c>
      <c r="J8257">
        <v>0</v>
      </c>
      <c r="K8257">
        <v>0</v>
      </c>
      <c r="L8257">
        <v>1102</v>
      </c>
      <c r="M8257">
        <v>1102</v>
      </c>
      <c r="N8257" t="s">
        <v>20</v>
      </c>
      <c r="O8257" t="s">
        <v>19072</v>
      </c>
      <c r="P8257" t="s">
        <v>28</v>
      </c>
      <c r="Q8257" t="s">
        <v>34233</v>
      </c>
      <c r="R8257" t="s">
        <v>34233</v>
      </c>
      <c r="S8257" t="s">
        <v>32628</v>
      </c>
      <c r="T8257" t="s">
        <v>34357</v>
      </c>
      <c r="U8257" t="s">
        <v>32634</v>
      </c>
      <c r="V8257" t="s">
        <v>33399</v>
      </c>
      <c r="W8257">
        <v>275</v>
      </c>
      <c r="X8257">
        <v>2</v>
      </c>
      <c r="Y8257" t="s">
        <v>32654</v>
      </c>
      <c r="AA8257">
        <v>9</v>
      </c>
      <c r="AB8257">
        <v>25</v>
      </c>
      <c r="AC8257">
        <v>1</v>
      </c>
      <c r="AD8257" t="str">
        <f t="shared" si="1280"/>
        <v/>
      </c>
      <c r="AE8257" t="str">
        <f t="shared" si="1282"/>
        <v/>
      </c>
      <c r="AF8257" t="str">
        <f t="shared" si="1279"/>
        <v/>
      </c>
      <c r="AG8257">
        <f t="shared" si="1281"/>
        <v>1</v>
      </c>
      <c r="AH8257">
        <f t="shared" si="1285"/>
        <v>2.8</v>
      </c>
      <c r="AI8257">
        <v>0.14499999999999999</v>
      </c>
      <c r="AJ8257">
        <f t="shared" si="1283"/>
        <v>0.40599999999999997</v>
      </c>
      <c r="AK8257" t="str">
        <f t="shared" si="1286"/>
        <v/>
      </c>
      <c r="AL8257" t="str">
        <f t="shared" si="1284"/>
        <v/>
      </c>
    </row>
    <row r="8258" spans="1:38" x14ac:dyDescent="0.2">
      <c r="A8258" t="s">
        <v>19073</v>
      </c>
      <c r="B8258" t="s">
        <v>37</v>
      </c>
      <c r="C8258" t="s">
        <v>19074</v>
      </c>
      <c r="D8258" s="1">
        <v>38069</v>
      </c>
      <c r="E8258" s="1">
        <v>43456</v>
      </c>
      <c r="F8258" t="s">
        <v>19</v>
      </c>
      <c r="I8258">
        <v>100</v>
      </c>
      <c r="J8258">
        <v>0</v>
      </c>
      <c r="K8258">
        <v>0</v>
      </c>
      <c r="L8258">
        <v>1462</v>
      </c>
      <c r="M8258">
        <v>1461</v>
      </c>
      <c r="N8258" t="s">
        <v>20</v>
      </c>
      <c r="O8258" t="s">
        <v>19075</v>
      </c>
      <c r="P8258" t="s">
        <v>28</v>
      </c>
      <c r="Q8258" t="s">
        <v>34233</v>
      </c>
      <c r="R8258" t="s">
        <v>34233</v>
      </c>
      <c r="S8258" t="s">
        <v>32628</v>
      </c>
      <c r="T8258" t="s">
        <v>34357</v>
      </c>
      <c r="U8258" t="s">
        <v>32634</v>
      </c>
      <c r="V8258" t="s">
        <v>33399</v>
      </c>
      <c r="W8258">
        <v>365</v>
      </c>
      <c r="X8258">
        <v>2</v>
      </c>
      <c r="Y8258" t="s">
        <v>32654</v>
      </c>
      <c r="AA8258">
        <v>9</v>
      </c>
      <c r="AB8258">
        <v>25</v>
      </c>
      <c r="AC8258">
        <v>1</v>
      </c>
      <c r="AD8258" t="str">
        <f t="shared" si="1280"/>
        <v/>
      </c>
      <c r="AE8258" t="str">
        <f t="shared" si="1282"/>
        <v/>
      </c>
      <c r="AF8258" t="str">
        <f t="shared" si="1279"/>
        <v/>
      </c>
      <c r="AG8258">
        <f t="shared" ref="AG8258:AG8274" si="1287">IF((S8258&lt;&gt;"tühi")*(AC8258&lt;&gt;""),AC8258,"")</f>
        <v>1</v>
      </c>
      <c r="AH8258">
        <f t="shared" si="1285"/>
        <v>2.8</v>
      </c>
      <c r="AI8258">
        <v>0.14499999999999999</v>
      </c>
      <c r="AJ8258">
        <f t="shared" si="1283"/>
        <v>0.40599999999999997</v>
      </c>
      <c r="AK8258" t="str">
        <f t="shared" si="1286"/>
        <v/>
      </c>
      <c r="AL8258" t="str">
        <f t="shared" si="1284"/>
        <v/>
      </c>
    </row>
    <row r="8259" spans="1:38" x14ac:dyDescent="0.2">
      <c r="A8259" t="s">
        <v>21994</v>
      </c>
      <c r="B8259" t="s">
        <v>37</v>
      </c>
      <c r="C8259" t="s">
        <v>21995</v>
      </c>
      <c r="D8259" s="1">
        <v>38069</v>
      </c>
      <c r="E8259" s="1">
        <v>43456</v>
      </c>
      <c r="F8259" t="s">
        <v>474</v>
      </c>
      <c r="I8259">
        <v>100</v>
      </c>
      <c r="J8259">
        <v>0</v>
      </c>
      <c r="K8259">
        <v>0</v>
      </c>
      <c r="L8259">
        <v>45</v>
      </c>
      <c r="M8259">
        <v>45</v>
      </c>
      <c r="N8259" t="s">
        <v>20</v>
      </c>
      <c r="O8259" t="s">
        <v>21996</v>
      </c>
      <c r="P8259" t="s">
        <v>28</v>
      </c>
      <c r="Q8259" t="s">
        <v>34233</v>
      </c>
      <c r="R8259" t="s">
        <v>34233</v>
      </c>
      <c r="S8259" t="s">
        <v>32627</v>
      </c>
      <c r="T8259" t="s">
        <v>34233</v>
      </c>
      <c r="V8259" t="s">
        <v>33399</v>
      </c>
      <c r="W8259">
        <v>22</v>
      </c>
      <c r="X8259">
        <v>1</v>
      </c>
      <c r="Y8259">
        <v>1</v>
      </c>
      <c r="Z8259">
        <v>22</v>
      </c>
      <c r="AB8259">
        <v>50</v>
      </c>
      <c r="AD8259" t="str">
        <f t="shared" si="1280"/>
        <v/>
      </c>
      <c r="AE8259" t="str">
        <f t="shared" si="1282"/>
        <v/>
      </c>
      <c r="AF8259">
        <f t="shared" si="1279"/>
        <v>22</v>
      </c>
      <c r="AG8259" t="str">
        <f t="shared" si="1287"/>
        <v/>
      </c>
      <c r="AH8259" t="str">
        <f t="shared" si="1285"/>
        <v/>
      </c>
      <c r="AI8259">
        <v>0.14499999999999999</v>
      </c>
      <c r="AJ8259" t="str">
        <f t="shared" si="1283"/>
        <v/>
      </c>
      <c r="AK8259" t="str">
        <f t="shared" si="1286"/>
        <v/>
      </c>
      <c r="AL8259" t="str">
        <f t="shared" si="1284"/>
        <v/>
      </c>
    </row>
    <row r="8260" spans="1:38" x14ac:dyDescent="0.2">
      <c r="A8260" t="s">
        <v>19749</v>
      </c>
      <c r="B8260" t="s">
        <v>37</v>
      </c>
      <c r="C8260" t="s">
        <v>19750</v>
      </c>
      <c r="D8260" s="1">
        <v>38069</v>
      </c>
      <c r="E8260" s="1">
        <v>43456</v>
      </c>
      <c r="F8260" t="s">
        <v>19</v>
      </c>
      <c r="I8260">
        <v>100</v>
      </c>
      <c r="J8260">
        <v>0</v>
      </c>
      <c r="K8260">
        <v>0</v>
      </c>
      <c r="L8260">
        <v>1334</v>
      </c>
      <c r="M8260">
        <v>1334</v>
      </c>
      <c r="N8260" t="s">
        <v>20</v>
      </c>
      <c r="O8260" t="s">
        <v>19751</v>
      </c>
      <c r="P8260" t="s">
        <v>28</v>
      </c>
      <c r="Q8260" t="s">
        <v>34233</v>
      </c>
      <c r="R8260" t="s">
        <v>34233</v>
      </c>
      <c r="S8260" t="s">
        <v>32628</v>
      </c>
      <c r="T8260" t="s">
        <v>34357</v>
      </c>
      <c r="U8260" t="s">
        <v>32634</v>
      </c>
      <c r="V8260" t="s">
        <v>33399</v>
      </c>
      <c r="W8260">
        <v>336</v>
      </c>
      <c r="X8260">
        <v>2</v>
      </c>
      <c r="Y8260" t="s">
        <v>32654</v>
      </c>
      <c r="AA8260">
        <v>9</v>
      </c>
      <c r="AB8260">
        <v>25</v>
      </c>
      <c r="AC8260">
        <v>1</v>
      </c>
      <c r="AD8260" t="str">
        <f t="shared" si="1280"/>
        <v/>
      </c>
      <c r="AE8260" t="str">
        <f t="shared" si="1282"/>
        <v/>
      </c>
      <c r="AF8260" t="str">
        <f t="shared" si="1279"/>
        <v/>
      </c>
      <c r="AG8260">
        <f t="shared" si="1287"/>
        <v>1</v>
      </c>
      <c r="AH8260">
        <f t="shared" si="1285"/>
        <v>2.8</v>
      </c>
      <c r="AI8260">
        <v>0.14499999999999999</v>
      </c>
      <c r="AJ8260">
        <f t="shared" si="1283"/>
        <v>0.40599999999999997</v>
      </c>
      <c r="AK8260" t="str">
        <f t="shared" si="1286"/>
        <v/>
      </c>
      <c r="AL8260" t="str">
        <f t="shared" si="1284"/>
        <v/>
      </c>
    </row>
    <row r="8261" spans="1:38" x14ac:dyDescent="0.2">
      <c r="A8261" t="s">
        <v>19728</v>
      </c>
      <c r="B8261" t="s">
        <v>37</v>
      </c>
      <c r="C8261" t="s">
        <v>19729</v>
      </c>
      <c r="D8261" s="1">
        <v>38069</v>
      </c>
      <c r="E8261" s="1">
        <v>43456</v>
      </c>
      <c r="F8261" t="s">
        <v>19</v>
      </c>
      <c r="I8261">
        <v>100</v>
      </c>
      <c r="J8261">
        <v>0</v>
      </c>
      <c r="K8261">
        <v>0</v>
      </c>
      <c r="L8261">
        <v>1534</v>
      </c>
      <c r="M8261">
        <v>1534</v>
      </c>
      <c r="N8261" t="s">
        <v>20</v>
      </c>
      <c r="O8261" t="s">
        <v>19730</v>
      </c>
      <c r="P8261" t="s">
        <v>28</v>
      </c>
      <c r="Q8261" t="s">
        <v>34233</v>
      </c>
      <c r="R8261" t="s">
        <v>34233</v>
      </c>
      <c r="S8261" t="s">
        <v>32628</v>
      </c>
      <c r="T8261" t="s">
        <v>32634</v>
      </c>
      <c r="U8261" t="s">
        <v>32634</v>
      </c>
      <c r="V8261" t="s">
        <v>33399</v>
      </c>
      <c r="W8261">
        <v>383</v>
      </c>
      <c r="X8261">
        <v>2</v>
      </c>
      <c r="Y8261" t="s">
        <v>32654</v>
      </c>
      <c r="AA8261">
        <v>9</v>
      </c>
      <c r="AB8261">
        <v>25</v>
      </c>
      <c r="AC8261">
        <v>1</v>
      </c>
      <c r="AD8261" t="str">
        <f t="shared" si="1280"/>
        <v/>
      </c>
      <c r="AE8261" t="str">
        <f t="shared" si="1282"/>
        <v/>
      </c>
      <c r="AF8261" t="str">
        <f t="shared" si="1279"/>
        <v/>
      </c>
      <c r="AG8261">
        <f t="shared" si="1287"/>
        <v>1</v>
      </c>
      <c r="AH8261">
        <f t="shared" si="1285"/>
        <v>2.8</v>
      </c>
      <c r="AI8261">
        <v>0.14499999999999999</v>
      </c>
      <c r="AJ8261">
        <f t="shared" si="1283"/>
        <v>0.40599999999999997</v>
      </c>
      <c r="AK8261" t="str">
        <f t="shared" si="1286"/>
        <v/>
      </c>
      <c r="AL8261" t="str">
        <f t="shared" si="1284"/>
        <v/>
      </c>
    </row>
    <row r="8262" spans="1:38" x14ac:dyDescent="0.2">
      <c r="A8262" t="s">
        <v>23659</v>
      </c>
      <c r="B8262" t="s">
        <v>37</v>
      </c>
      <c r="C8262" t="s">
        <v>23660</v>
      </c>
      <c r="D8262" s="1">
        <v>39073</v>
      </c>
      <c r="E8262" s="1">
        <v>43456</v>
      </c>
      <c r="F8262" t="s">
        <v>19</v>
      </c>
      <c r="I8262">
        <v>100</v>
      </c>
      <c r="J8262">
        <v>0</v>
      </c>
      <c r="K8262">
        <v>0</v>
      </c>
      <c r="L8262">
        <v>1239</v>
      </c>
      <c r="M8262">
        <v>1239</v>
      </c>
      <c r="N8262" t="s">
        <v>20</v>
      </c>
      <c r="O8262" t="s">
        <v>23661</v>
      </c>
      <c r="P8262" t="s">
        <v>28</v>
      </c>
      <c r="Q8262" t="s">
        <v>34233</v>
      </c>
      <c r="R8262" t="s">
        <v>34233</v>
      </c>
      <c r="S8262" t="s">
        <v>32628</v>
      </c>
      <c r="T8262" t="s">
        <v>34357</v>
      </c>
      <c r="U8262" t="s">
        <v>32634</v>
      </c>
      <c r="V8262" t="s">
        <v>33399</v>
      </c>
      <c r="W8262">
        <v>330</v>
      </c>
      <c r="X8262">
        <v>2</v>
      </c>
      <c r="Y8262" t="s">
        <v>32654</v>
      </c>
      <c r="AA8262">
        <v>9</v>
      </c>
      <c r="AB8262">
        <v>25</v>
      </c>
      <c r="AC8262">
        <v>1</v>
      </c>
      <c r="AD8262" t="str">
        <f t="shared" si="1280"/>
        <v/>
      </c>
      <c r="AE8262" t="str">
        <f t="shared" ref="AE8262:AE8295" si="1288">IF((S8262="tühi")*(AC8262&lt;&gt;""),AC8262,"")</f>
        <v/>
      </c>
      <c r="AF8262" t="str">
        <f t="shared" si="1279"/>
        <v/>
      </c>
      <c r="AG8262">
        <f t="shared" si="1287"/>
        <v>1</v>
      </c>
      <c r="AH8262">
        <f t="shared" si="1285"/>
        <v>2.8</v>
      </c>
      <c r="AI8262">
        <v>0.14499999999999999</v>
      </c>
      <c r="AJ8262">
        <f t="shared" si="1283"/>
        <v>0.40599999999999997</v>
      </c>
      <c r="AK8262" t="str">
        <f t="shared" si="1286"/>
        <v/>
      </c>
      <c r="AL8262" t="str">
        <f t="shared" si="1284"/>
        <v/>
      </c>
    </row>
    <row r="8263" spans="1:38" x14ac:dyDescent="0.2">
      <c r="A8263" t="s">
        <v>19076</v>
      </c>
      <c r="B8263" t="s">
        <v>37</v>
      </c>
      <c r="C8263" t="s">
        <v>19077</v>
      </c>
      <c r="D8263" s="1">
        <v>38069</v>
      </c>
      <c r="E8263" s="1">
        <v>43456</v>
      </c>
      <c r="F8263" t="s">
        <v>19</v>
      </c>
      <c r="I8263">
        <v>100</v>
      </c>
      <c r="J8263">
        <v>0</v>
      </c>
      <c r="K8263">
        <v>0</v>
      </c>
      <c r="L8263">
        <v>1391</v>
      </c>
      <c r="M8263">
        <v>1391</v>
      </c>
      <c r="N8263" t="s">
        <v>20</v>
      </c>
      <c r="O8263" t="s">
        <v>19078</v>
      </c>
      <c r="P8263" t="s">
        <v>28</v>
      </c>
      <c r="Q8263" t="s">
        <v>34233</v>
      </c>
      <c r="R8263" t="s">
        <v>34233</v>
      </c>
      <c r="S8263" t="s">
        <v>32628</v>
      </c>
      <c r="T8263" t="s">
        <v>34357</v>
      </c>
      <c r="U8263" t="s">
        <v>32634</v>
      </c>
      <c r="V8263" t="s">
        <v>33399</v>
      </c>
      <c r="W8263">
        <v>347</v>
      </c>
      <c r="X8263">
        <v>2</v>
      </c>
      <c r="Y8263" t="s">
        <v>32654</v>
      </c>
      <c r="AA8263">
        <v>9</v>
      </c>
      <c r="AB8263">
        <v>25</v>
      </c>
      <c r="AC8263">
        <v>1</v>
      </c>
      <c r="AD8263" t="str">
        <f t="shared" si="1280"/>
        <v/>
      </c>
      <c r="AE8263" t="str">
        <f t="shared" si="1288"/>
        <v/>
      </c>
      <c r="AF8263" t="str">
        <f t="shared" si="1279"/>
        <v/>
      </c>
      <c r="AG8263">
        <f t="shared" si="1287"/>
        <v>1</v>
      </c>
      <c r="AH8263">
        <f t="shared" si="1285"/>
        <v>2.8</v>
      </c>
      <c r="AI8263">
        <v>0.14499999999999999</v>
      </c>
      <c r="AJ8263">
        <f t="shared" si="1283"/>
        <v>0.40599999999999997</v>
      </c>
      <c r="AK8263" t="str">
        <f t="shared" si="1286"/>
        <v/>
      </c>
      <c r="AL8263" t="str">
        <f t="shared" si="1284"/>
        <v/>
      </c>
    </row>
    <row r="8264" spans="1:38" x14ac:dyDescent="0.2">
      <c r="A8264" t="s">
        <v>18814</v>
      </c>
      <c r="B8264" t="s">
        <v>37</v>
      </c>
      <c r="C8264" t="s">
        <v>18815</v>
      </c>
      <c r="D8264" s="1">
        <v>38069</v>
      </c>
      <c r="E8264" s="1">
        <v>43456</v>
      </c>
      <c r="F8264" t="s">
        <v>19</v>
      </c>
      <c r="I8264">
        <v>100</v>
      </c>
      <c r="J8264">
        <v>0</v>
      </c>
      <c r="K8264">
        <v>0</v>
      </c>
      <c r="L8264">
        <v>1206</v>
      </c>
      <c r="M8264">
        <v>1206</v>
      </c>
      <c r="N8264" t="s">
        <v>20</v>
      </c>
      <c r="O8264" t="s">
        <v>18816</v>
      </c>
      <c r="P8264" t="s">
        <v>28</v>
      </c>
      <c r="Q8264" t="s">
        <v>34233</v>
      </c>
      <c r="R8264" t="s">
        <v>34233</v>
      </c>
      <c r="S8264" t="s">
        <v>32628</v>
      </c>
      <c r="T8264" t="s">
        <v>34357</v>
      </c>
      <c r="U8264" t="s">
        <v>32634</v>
      </c>
      <c r="V8264" t="s">
        <v>33399</v>
      </c>
      <c r="W8264">
        <v>301</v>
      </c>
      <c r="X8264">
        <v>2</v>
      </c>
      <c r="Y8264" t="s">
        <v>32654</v>
      </c>
      <c r="AA8264">
        <v>9</v>
      </c>
      <c r="AB8264">
        <v>25</v>
      </c>
      <c r="AC8264">
        <v>1</v>
      </c>
      <c r="AD8264" t="str">
        <f t="shared" si="1280"/>
        <v/>
      </c>
      <c r="AE8264" t="str">
        <f t="shared" si="1288"/>
        <v/>
      </c>
      <c r="AF8264" t="str">
        <f t="shared" si="1279"/>
        <v/>
      </c>
      <c r="AG8264">
        <f t="shared" si="1287"/>
        <v>1</v>
      </c>
      <c r="AH8264">
        <f t="shared" si="1285"/>
        <v>2.8</v>
      </c>
      <c r="AI8264">
        <v>0.14499999999999999</v>
      </c>
      <c r="AJ8264">
        <f t="shared" si="1283"/>
        <v>0.40599999999999997</v>
      </c>
      <c r="AK8264" t="str">
        <f t="shared" si="1286"/>
        <v/>
      </c>
      <c r="AL8264" t="str">
        <f t="shared" si="1284"/>
        <v/>
      </c>
    </row>
    <row r="8265" spans="1:38" x14ac:dyDescent="0.2">
      <c r="A8265" t="s">
        <v>18817</v>
      </c>
      <c r="B8265" t="s">
        <v>37</v>
      </c>
      <c r="C8265" t="s">
        <v>18818</v>
      </c>
      <c r="D8265" s="1">
        <v>38069</v>
      </c>
      <c r="E8265" s="1">
        <v>43456</v>
      </c>
      <c r="F8265" t="s">
        <v>19</v>
      </c>
      <c r="I8265">
        <v>100</v>
      </c>
      <c r="J8265">
        <v>0</v>
      </c>
      <c r="K8265">
        <v>0</v>
      </c>
      <c r="L8265">
        <v>1005</v>
      </c>
      <c r="M8265">
        <v>1005</v>
      </c>
      <c r="N8265" t="s">
        <v>20</v>
      </c>
      <c r="O8265" t="s">
        <v>18819</v>
      </c>
      <c r="P8265" t="s">
        <v>28</v>
      </c>
      <c r="Q8265" t="s">
        <v>34233</v>
      </c>
      <c r="R8265" t="s">
        <v>34233</v>
      </c>
      <c r="S8265" t="s">
        <v>32628</v>
      </c>
      <c r="T8265" t="s">
        <v>34357</v>
      </c>
      <c r="U8265" t="s">
        <v>32634</v>
      </c>
      <c r="V8265" t="s">
        <v>33399</v>
      </c>
      <c r="W8265">
        <v>251</v>
      </c>
      <c r="X8265">
        <v>2</v>
      </c>
      <c r="Y8265" t="s">
        <v>32654</v>
      </c>
      <c r="AA8265">
        <v>9</v>
      </c>
      <c r="AB8265">
        <v>25</v>
      </c>
      <c r="AC8265">
        <v>1</v>
      </c>
      <c r="AD8265" t="str">
        <f t="shared" si="1280"/>
        <v/>
      </c>
      <c r="AE8265" t="str">
        <f t="shared" si="1288"/>
        <v/>
      </c>
      <c r="AF8265" t="str">
        <f t="shared" si="1279"/>
        <v/>
      </c>
      <c r="AG8265">
        <f t="shared" si="1287"/>
        <v>1</v>
      </c>
      <c r="AH8265">
        <f t="shared" si="1285"/>
        <v>2.8</v>
      </c>
      <c r="AI8265">
        <v>0.14499999999999999</v>
      </c>
      <c r="AJ8265">
        <f t="shared" si="1283"/>
        <v>0.40599999999999997</v>
      </c>
      <c r="AK8265" t="str">
        <f t="shared" si="1286"/>
        <v/>
      </c>
      <c r="AL8265" t="str">
        <f t="shared" si="1284"/>
        <v/>
      </c>
    </row>
    <row r="8266" spans="1:38" x14ac:dyDescent="0.2">
      <c r="A8266" t="s">
        <v>18820</v>
      </c>
      <c r="B8266" t="s">
        <v>37</v>
      </c>
      <c r="C8266" t="s">
        <v>18821</v>
      </c>
      <c r="D8266" s="1">
        <v>38069</v>
      </c>
      <c r="E8266" s="1">
        <v>43456</v>
      </c>
      <c r="F8266" t="s">
        <v>19</v>
      </c>
      <c r="I8266">
        <v>100</v>
      </c>
      <c r="J8266">
        <v>0</v>
      </c>
      <c r="K8266">
        <v>0</v>
      </c>
      <c r="L8266">
        <v>1286</v>
      </c>
      <c r="M8266">
        <v>1286</v>
      </c>
      <c r="N8266" t="s">
        <v>20</v>
      </c>
      <c r="O8266" t="s">
        <v>18822</v>
      </c>
      <c r="P8266" t="s">
        <v>28</v>
      </c>
      <c r="Q8266" t="s">
        <v>34234</v>
      </c>
      <c r="R8266" t="s">
        <v>33762</v>
      </c>
      <c r="S8266" t="s">
        <v>33942</v>
      </c>
      <c r="T8266" t="s">
        <v>34233</v>
      </c>
      <c r="U8266" t="s">
        <v>32634</v>
      </c>
      <c r="V8266" t="s">
        <v>33399</v>
      </c>
      <c r="W8266">
        <v>321</v>
      </c>
      <c r="X8266">
        <v>2</v>
      </c>
      <c r="Y8266" t="s">
        <v>32654</v>
      </c>
      <c r="AA8266">
        <v>9</v>
      </c>
      <c r="AB8266">
        <v>25</v>
      </c>
      <c r="AC8266">
        <v>1</v>
      </c>
      <c r="AD8266" t="str">
        <f t="shared" si="1280"/>
        <v/>
      </c>
      <c r="AE8266">
        <f t="shared" si="1288"/>
        <v>1</v>
      </c>
      <c r="AF8266" t="str">
        <f t="shared" si="1279"/>
        <v/>
      </c>
      <c r="AG8266" t="str">
        <f t="shared" si="1287"/>
        <v/>
      </c>
      <c r="AH8266" t="str">
        <f t="shared" si="1285"/>
        <v/>
      </c>
      <c r="AI8266">
        <v>0.14499999999999999</v>
      </c>
      <c r="AJ8266" t="str">
        <f t="shared" si="1283"/>
        <v/>
      </c>
      <c r="AK8266">
        <f t="shared" si="1286"/>
        <v>2.8</v>
      </c>
      <c r="AL8266">
        <f t="shared" si="1284"/>
        <v>0.40599999999999997</v>
      </c>
    </row>
    <row r="8267" spans="1:38" x14ac:dyDescent="0.2">
      <c r="A8267" t="s">
        <v>18823</v>
      </c>
      <c r="B8267" t="s">
        <v>37</v>
      </c>
      <c r="C8267" t="s">
        <v>18824</v>
      </c>
      <c r="D8267" s="1">
        <v>38069</v>
      </c>
      <c r="E8267" s="1">
        <v>43456</v>
      </c>
      <c r="F8267" t="s">
        <v>19</v>
      </c>
      <c r="I8267">
        <v>100</v>
      </c>
      <c r="J8267">
        <v>0</v>
      </c>
      <c r="K8267">
        <v>0</v>
      </c>
      <c r="L8267">
        <v>1110</v>
      </c>
      <c r="M8267">
        <v>1110</v>
      </c>
      <c r="N8267" t="s">
        <v>20</v>
      </c>
      <c r="O8267" t="s">
        <v>18825</v>
      </c>
      <c r="P8267" t="s">
        <v>28</v>
      </c>
      <c r="Q8267" t="s">
        <v>34233</v>
      </c>
      <c r="R8267" t="s">
        <v>34233</v>
      </c>
      <c r="S8267" t="s">
        <v>32628</v>
      </c>
      <c r="T8267" t="s">
        <v>34357</v>
      </c>
      <c r="U8267" t="s">
        <v>32634</v>
      </c>
      <c r="V8267" t="s">
        <v>33399</v>
      </c>
      <c r="W8267">
        <v>277</v>
      </c>
      <c r="X8267">
        <v>2</v>
      </c>
      <c r="Y8267" t="s">
        <v>32654</v>
      </c>
      <c r="AA8267">
        <v>9</v>
      </c>
      <c r="AB8267">
        <v>25</v>
      </c>
      <c r="AC8267">
        <v>1</v>
      </c>
      <c r="AD8267" t="str">
        <f t="shared" si="1280"/>
        <v/>
      </c>
      <c r="AE8267" t="str">
        <f t="shared" si="1288"/>
        <v/>
      </c>
      <c r="AF8267" t="str">
        <f t="shared" ref="AF8267:AF8330" si="1289">IF((S8267&lt;&gt;"tühi")*(F8267&lt;&gt;"Elamumaa")*(G8267&lt;&gt;"Elamumaa")*(H8267&lt;&gt;"Elamumaa"),IF(Z8267=0,"",Z8267),"")</f>
        <v/>
      </c>
      <c r="AG8267">
        <f t="shared" si="1287"/>
        <v>1</v>
      </c>
      <c r="AH8267">
        <f t="shared" si="1285"/>
        <v>2.8</v>
      </c>
      <c r="AI8267">
        <v>0.14499999999999999</v>
      </c>
      <c r="AJ8267">
        <f t="shared" si="1283"/>
        <v>0.40599999999999997</v>
      </c>
      <c r="AK8267" t="str">
        <f t="shared" si="1286"/>
        <v/>
      </c>
      <c r="AL8267" t="str">
        <f t="shared" si="1284"/>
        <v/>
      </c>
    </row>
    <row r="8268" spans="1:38" x14ac:dyDescent="0.2">
      <c r="A8268" t="s">
        <v>23656</v>
      </c>
      <c r="B8268" t="s">
        <v>37</v>
      </c>
      <c r="C8268" t="s">
        <v>23657</v>
      </c>
      <c r="D8268" s="1">
        <v>39073</v>
      </c>
      <c r="E8268" s="1">
        <v>44546</v>
      </c>
      <c r="F8268" t="s">
        <v>26</v>
      </c>
      <c r="I8268">
        <v>100</v>
      </c>
      <c r="J8268">
        <v>0</v>
      </c>
      <c r="K8268">
        <v>0</v>
      </c>
      <c r="L8268">
        <v>83</v>
      </c>
      <c r="M8268">
        <v>83</v>
      </c>
      <c r="N8268" t="s">
        <v>20</v>
      </c>
      <c r="O8268" t="s">
        <v>23658</v>
      </c>
      <c r="P8268" t="s">
        <v>28</v>
      </c>
      <c r="Q8268" t="s">
        <v>34233</v>
      </c>
      <c r="R8268" t="s">
        <v>34233</v>
      </c>
      <c r="S8268" t="s">
        <v>34233</v>
      </c>
      <c r="T8268" t="s">
        <v>34233</v>
      </c>
      <c r="AD8268" t="str">
        <f t="shared" si="1280"/>
        <v/>
      </c>
      <c r="AE8268" t="str">
        <f t="shared" si="1288"/>
        <v/>
      </c>
      <c r="AF8268" t="str">
        <f t="shared" si="1289"/>
        <v/>
      </c>
      <c r="AG8268" t="str">
        <f t="shared" si="1287"/>
        <v/>
      </c>
      <c r="AH8268" t="str">
        <f t="shared" si="1285"/>
        <v/>
      </c>
      <c r="AI8268">
        <v>0.14499999999999999</v>
      </c>
      <c r="AJ8268" t="str">
        <f t="shared" si="1283"/>
        <v/>
      </c>
      <c r="AK8268" t="str">
        <f t="shared" si="1286"/>
        <v/>
      </c>
      <c r="AL8268" t="str">
        <f t="shared" si="1284"/>
        <v/>
      </c>
    </row>
    <row r="8269" spans="1:38" x14ac:dyDescent="0.2">
      <c r="A8269" t="s">
        <v>18987</v>
      </c>
      <c r="B8269" t="s">
        <v>37</v>
      </c>
      <c r="C8269" t="s">
        <v>18988</v>
      </c>
      <c r="D8269" s="1">
        <v>38069</v>
      </c>
      <c r="E8269" s="1">
        <v>43456</v>
      </c>
      <c r="F8269" t="s">
        <v>19</v>
      </c>
      <c r="I8269">
        <v>100</v>
      </c>
      <c r="J8269">
        <v>0</v>
      </c>
      <c r="K8269">
        <v>0</v>
      </c>
      <c r="L8269">
        <v>1168</v>
      </c>
      <c r="M8269">
        <v>1168</v>
      </c>
      <c r="N8269" t="s">
        <v>20</v>
      </c>
      <c r="O8269" t="s">
        <v>18989</v>
      </c>
      <c r="P8269" t="s">
        <v>28</v>
      </c>
      <c r="Q8269" t="s">
        <v>34233</v>
      </c>
      <c r="R8269" t="s">
        <v>34233</v>
      </c>
      <c r="S8269" t="s">
        <v>32628</v>
      </c>
      <c r="T8269" t="s">
        <v>34357</v>
      </c>
      <c r="U8269" t="s">
        <v>32634</v>
      </c>
      <c r="V8269" t="s">
        <v>33399</v>
      </c>
      <c r="W8269">
        <v>292</v>
      </c>
      <c r="X8269">
        <v>2</v>
      </c>
      <c r="Y8269" t="s">
        <v>32654</v>
      </c>
      <c r="AA8269">
        <v>9</v>
      </c>
      <c r="AB8269">
        <v>25</v>
      </c>
      <c r="AC8269">
        <v>1</v>
      </c>
      <c r="AD8269" t="str">
        <f t="shared" si="1280"/>
        <v/>
      </c>
      <c r="AE8269" t="str">
        <f t="shared" si="1288"/>
        <v/>
      </c>
      <c r="AF8269" t="str">
        <f t="shared" si="1289"/>
        <v/>
      </c>
      <c r="AG8269">
        <f t="shared" si="1287"/>
        <v>1</v>
      </c>
      <c r="AH8269">
        <f t="shared" si="1285"/>
        <v>2.8</v>
      </c>
      <c r="AI8269">
        <v>0.14499999999999999</v>
      </c>
      <c r="AJ8269">
        <f t="shared" si="1283"/>
        <v>0.40599999999999997</v>
      </c>
      <c r="AK8269" t="str">
        <f t="shared" si="1286"/>
        <v/>
      </c>
      <c r="AL8269" t="str">
        <f t="shared" si="1284"/>
        <v/>
      </c>
    </row>
    <row r="8270" spans="1:38" x14ac:dyDescent="0.2">
      <c r="A8270" t="s">
        <v>18993</v>
      </c>
      <c r="B8270" t="s">
        <v>37</v>
      </c>
      <c r="C8270" t="s">
        <v>18994</v>
      </c>
      <c r="D8270" s="1">
        <v>38069</v>
      </c>
      <c r="E8270" s="1">
        <v>44546</v>
      </c>
      <c r="F8270" t="s">
        <v>19</v>
      </c>
      <c r="I8270">
        <v>100</v>
      </c>
      <c r="J8270">
        <v>0</v>
      </c>
      <c r="K8270">
        <v>0</v>
      </c>
      <c r="L8270">
        <v>1402</v>
      </c>
      <c r="M8270">
        <v>1402</v>
      </c>
      <c r="N8270" t="s">
        <v>20</v>
      </c>
      <c r="O8270" t="s">
        <v>18995</v>
      </c>
      <c r="P8270" t="s">
        <v>28</v>
      </c>
      <c r="Q8270" t="s">
        <v>34233</v>
      </c>
      <c r="R8270" t="s">
        <v>34233</v>
      </c>
      <c r="S8270" t="s">
        <v>32628</v>
      </c>
      <c r="T8270" t="s">
        <v>32634</v>
      </c>
      <c r="U8270" t="s">
        <v>32634</v>
      </c>
      <c r="V8270" t="s">
        <v>33399</v>
      </c>
      <c r="W8270">
        <v>350</v>
      </c>
      <c r="X8270">
        <v>2</v>
      </c>
      <c r="Y8270" t="s">
        <v>32654</v>
      </c>
      <c r="AA8270">
        <v>9</v>
      </c>
      <c r="AB8270">
        <v>25</v>
      </c>
      <c r="AC8270">
        <v>1</v>
      </c>
      <c r="AD8270" t="str">
        <f t="shared" si="1280"/>
        <v/>
      </c>
      <c r="AE8270" t="str">
        <f t="shared" si="1288"/>
        <v/>
      </c>
      <c r="AF8270" t="str">
        <f t="shared" si="1289"/>
        <v/>
      </c>
      <c r="AG8270">
        <f t="shared" si="1287"/>
        <v>1</v>
      </c>
      <c r="AH8270">
        <f t="shared" si="1285"/>
        <v>2.8</v>
      </c>
      <c r="AI8270">
        <v>0.14499999999999999</v>
      </c>
      <c r="AJ8270">
        <f t="shared" si="1283"/>
        <v>0.40599999999999997</v>
      </c>
      <c r="AK8270" t="str">
        <f t="shared" si="1286"/>
        <v/>
      </c>
      <c r="AL8270" t="str">
        <f t="shared" si="1284"/>
        <v/>
      </c>
    </row>
    <row r="8271" spans="1:38" x14ac:dyDescent="0.2">
      <c r="A8271" t="s">
        <v>18996</v>
      </c>
      <c r="B8271" t="s">
        <v>37</v>
      </c>
      <c r="C8271" t="s">
        <v>18997</v>
      </c>
      <c r="D8271" s="1">
        <v>38069</v>
      </c>
      <c r="E8271" s="1">
        <v>43456</v>
      </c>
      <c r="F8271" t="s">
        <v>19</v>
      </c>
      <c r="I8271">
        <v>100</v>
      </c>
      <c r="J8271">
        <v>0</v>
      </c>
      <c r="K8271">
        <v>0</v>
      </c>
      <c r="L8271">
        <v>1330</v>
      </c>
      <c r="M8271">
        <v>1330</v>
      </c>
      <c r="N8271" t="s">
        <v>20</v>
      </c>
      <c r="O8271" t="s">
        <v>18998</v>
      </c>
      <c r="P8271" t="s">
        <v>28</v>
      </c>
      <c r="Q8271" t="s">
        <v>34233</v>
      </c>
      <c r="R8271" t="s">
        <v>34233</v>
      </c>
      <c r="S8271" t="s">
        <v>32628</v>
      </c>
      <c r="T8271" t="s">
        <v>34652</v>
      </c>
      <c r="U8271" t="s">
        <v>32634</v>
      </c>
      <c r="V8271" t="s">
        <v>33399</v>
      </c>
      <c r="W8271">
        <v>332</v>
      </c>
      <c r="X8271">
        <v>2</v>
      </c>
      <c r="Y8271" t="s">
        <v>32654</v>
      </c>
      <c r="AA8271">
        <v>9</v>
      </c>
      <c r="AB8271">
        <v>25</v>
      </c>
      <c r="AC8271">
        <v>1</v>
      </c>
      <c r="AD8271" t="str">
        <f t="shared" si="1280"/>
        <v/>
      </c>
      <c r="AE8271" t="str">
        <f t="shared" si="1288"/>
        <v/>
      </c>
      <c r="AF8271" t="str">
        <f t="shared" si="1289"/>
        <v/>
      </c>
      <c r="AG8271">
        <f t="shared" si="1287"/>
        <v>1</v>
      </c>
      <c r="AH8271">
        <f t="shared" si="1285"/>
        <v>2.8</v>
      </c>
      <c r="AI8271">
        <v>0.14499999999999999</v>
      </c>
      <c r="AJ8271">
        <f t="shared" si="1283"/>
        <v>0.40599999999999997</v>
      </c>
      <c r="AK8271" t="str">
        <f t="shared" si="1286"/>
        <v/>
      </c>
      <c r="AL8271" t="str">
        <f t="shared" si="1284"/>
        <v/>
      </c>
    </row>
    <row r="8272" spans="1:38" x14ac:dyDescent="0.2">
      <c r="A8272" t="s">
        <v>18999</v>
      </c>
      <c r="B8272" t="s">
        <v>37</v>
      </c>
      <c r="C8272" t="s">
        <v>19000</v>
      </c>
      <c r="D8272" s="1">
        <v>38069</v>
      </c>
      <c r="E8272" s="1">
        <v>43456</v>
      </c>
      <c r="F8272" t="s">
        <v>19</v>
      </c>
      <c r="I8272">
        <v>100</v>
      </c>
      <c r="J8272">
        <v>0</v>
      </c>
      <c r="K8272">
        <v>0</v>
      </c>
      <c r="L8272">
        <v>1201</v>
      </c>
      <c r="M8272">
        <v>1201</v>
      </c>
      <c r="N8272" t="s">
        <v>20</v>
      </c>
      <c r="O8272" t="s">
        <v>19001</v>
      </c>
      <c r="P8272" t="s">
        <v>28</v>
      </c>
      <c r="Q8272" t="s">
        <v>34234</v>
      </c>
      <c r="R8272" t="s">
        <v>33762</v>
      </c>
      <c r="S8272" t="s">
        <v>33942</v>
      </c>
      <c r="T8272" t="s">
        <v>34233</v>
      </c>
      <c r="U8272" t="s">
        <v>32634</v>
      </c>
      <c r="V8272" t="s">
        <v>33399</v>
      </c>
      <c r="W8272">
        <v>300</v>
      </c>
      <c r="X8272">
        <v>2</v>
      </c>
      <c r="Y8272" t="s">
        <v>32654</v>
      </c>
      <c r="AA8272">
        <v>9</v>
      </c>
      <c r="AB8272">
        <v>25</v>
      </c>
      <c r="AC8272">
        <v>1</v>
      </c>
      <c r="AD8272" t="str">
        <f t="shared" si="1280"/>
        <v/>
      </c>
      <c r="AE8272">
        <f t="shared" si="1288"/>
        <v>1</v>
      </c>
      <c r="AF8272" t="str">
        <f t="shared" si="1289"/>
        <v/>
      </c>
      <c r="AG8272" t="str">
        <f t="shared" si="1287"/>
        <v/>
      </c>
      <c r="AH8272" t="str">
        <f t="shared" si="1285"/>
        <v/>
      </c>
      <c r="AI8272">
        <v>0.14499999999999999</v>
      </c>
      <c r="AJ8272" t="str">
        <f t="shared" si="1283"/>
        <v/>
      </c>
      <c r="AK8272">
        <f t="shared" si="1286"/>
        <v>2.8</v>
      </c>
      <c r="AL8272">
        <f t="shared" si="1284"/>
        <v>0.40599999999999997</v>
      </c>
    </row>
    <row r="8273" spans="1:39" x14ac:dyDescent="0.2">
      <c r="A8273" t="s">
        <v>19002</v>
      </c>
      <c r="B8273" t="s">
        <v>37</v>
      </c>
      <c r="C8273" t="s">
        <v>19003</v>
      </c>
      <c r="D8273" s="1">
        <v>38069</v>
      </c>
      <c r="E8273" s="1">
        <v>44546</v>
      </c>
      <c r="F8273" t="s">
        <v>19</v>
      </c>
      <c r="I8273">
        <v>100</v>
      </c>
      <c r="J8273">
        <v>0</v>
      </c>
      <c r="K8273">
        <v>0</v>
      </c>
      <c r="L8273">
        <v>1215</v>
      </c>
      <c r="M8273">
        <v>1215</v>
      </c>
      <c r="N8273" t="s">
        <v>20</v>
      </c>
      <c r="O8273" t="s">
        <v>19004</v>
      </c>
      <c r="P8273" t="s">
        <v>28</v>
      </c>
      <c r="Q8273" t="s">
        <v>34233</v>
      </c>
      <c r="R8273" t="s">
        <v>34233</v>
      </c>
      <c r="S8273" t="s">
        <v>32628</v>
      </c>
      <c r="T8273" t="s">
        <v>34357</v>
      </c>
      <c r="U8273" t="s">
        <v>32634</v>
      </c>
      <c r="V8273" t="s">
        <v>33399</v>
      </c>
      <c r="W8273">
        <v>303</v>
      </c>
      <c r="X8273">
        <v>2</v>
      </c>
      <c r="Y8273" t="s">
        <v>32654</v>
      </c>
      <c r="AA8273">
        <v>9</v>
      </c>
      <c r="AB8273">
        <v>25</v>
      </c>
      <c r="AC8273">
        <v>1</v>
      </c>
      <c r="AD8273" t="str">
        <f t="shared" ref="AD8273:AD8336" si="1290">IF((S8273="tühi")*(F8273&lt;&gt;"Elamumaa")*(G8273&lt;&gt;"Elamumaa")*(H8273&lt;&gt;"Elamumaa"),IF(Z8273=0,"",Z8273),"")</f>
        <v/>
      </c>
      <c r="AE8273" t="str">
        <f t="shared" si="1288"/>
        <v/>
      </c>
      <c r="AF8273" t="str">
        <f t="shared" si="1289"/>
        <v/>
      </c>
      <c r="AG8273">
        <f t="shared" si="1287"/>
        <v>1</v>
      </c>
      <c r="AH8273">
        <f t="shared" si="1285"/>
        <v>2.8</v>
      </c>
      <c r="AI8273">
        <v>0.14499999999999999</v>
      </c>
      <c r="AJ8273">
        <f t="shared" si="1283"/>
        <v>0.40599999999999997</v>
      </c>
      <c r="AK8273" t="str">
        <f t="shared" si="1286"/>
        <v/>
      </c>
      <c r="AL8273" t="str">
        <f t="shared" si="1284"/>
        <v/>
      </c>
    </row>
    <row r="8274" spans="1:39" x14ac:dyDescent="0.2">
      <c r="A8274" t="s">
        <v>10834</v>
      </c>
      <c r="B8274" t="s">
        <v>37</v>
      </c>
      <c r="C8274" t="s">
        <v>10835</v>
      </c>
      <c r="D8274" s="1">
        <v>36500</v>
      </c>
      <c r="E8274" s="1">
        <v>44522</v>
      </c>
      <c r="F8274" t="s">
        <v>2354</v>
      </c>
      <c r="I8274">
        <v>100</v>
      </c>
      <c r="J8274">
        <v>0</v>
      </c>
      <c r="K8274">
        <v>0</v>
      </c>
      <c r="L8274">
        <v>7651</v>
      </c>
      <c r="M8274">
        <v>7651</v>
      </c>
      <c r="N8274" t="s">
        <v>20</v>
      </c>
      <c r="O8274" t="s">
        <v>10836</v>
      </c>
      <c r="P8274" t="s">
        <v>28</v>
      </c>
      <c r="Q8274" t="s">
        <v>34233</v>
      </c>
      <c r="R8274" t="s">
        <v>34233</v>
      </c>
      <c r="S8274" t="s">
        <v>32627</v>
      </c>
      <c r="T8274" t="s">
        <v>34399</v>
      </c>
      <c r="AD8274" t="str">
        <f t="shared" si="1290"/>
        <v/>
      </c>
      <c r="AE8274" t="str">
        <f t="shared" si="1288"/>
        <v/>
      </c>
      <c r="AF8274" t="str">
        <f t="shared" si="1289"/>
        <v/>
      </c>
      <c r="AG8274" t="str">
        <f t="shared" si="1287"/>
        <v/>
      </c>
      <c r="AH8274" t="str">
        <f t="shared" si="1285"/>
        <v/>
      </c>
      <c r="AI8274">
        <v>0.14499999999999999</v>
      </c>
      <c r="AJ8274" t="str">
        <f t="shared" si="1283"/>
        <v/>
      </c>
      <c r="AK8274" t="str">
        <f t="shared" si="1286"/>
        <v/>
      </c>
      <c r="AL8274" t="str">
        <f t="shared" si="1284"/>
        <v/>
      </c>
    </row>
    <row r="8275" spans="1:39" x14ac:dyDescent="0.2">
      <c r="A8275" t="s">
        <v>4549</v>
      </c>
      <c r="B8275" t="s">
        <v>37</v>
      </c>
      <c r="C8275" t="s">
        <v>4550</v>
      </c>
      <c r="D8275" s="1">
        <v>36088</v>
      </c>
      <c r="E8275" s="1">
        <v>43880</v>
      </c>
      <c r="F8275" t="s">
        <v>19</v>
      </c>
      <c r="I8275">
        <v>100</v>
      </c>
      <c r="J8275">
        <v>0</v>
      </c>
      <c r="K8275">
        <v>0</v>
      </c>
      <c r="L8275">
        <v>1032</v>
      </c>
      <c r="M8275">
        <v>1032</v>
      </c>
      <c r="N8275" t="s">
        <v>20</v>
      </c>
      <c r="O8275" t="s">
        <v>4551</v>
      </c>
      <c r="P8275" t="s">
        <v>28</v>
      </c>
      <c r="Q8275" t="s">
        <v>32794</v>
      </c>
      <c r="R8275" t="s">
        <v>33782</v>
      </c>
      <c r="S8275" t="s">
        <v>32628</v>
      </c>
      <c r="T8275" t="s">
        <v>34365</v>
      </c>
      <c r="AD8275" t="str">
        <f t="shared" si="1290"/>
        <v/>
      </c>
      <c r="AE8275" t="str">
        <f t="shared" si="1288"/>
        <v/>
      </c>
      <c r="AF8275" t="str">
        <f t="shared" si="1289"/>
        <v/>
      </c>
      <c r="AG8275" s="17">
        <v>1</v>
      </c>
      <c r="AH8275">
        <f t="shared" si="1285"/>
        <v>2.8</v>
      </c>
      <c r="AI8275">
        <v>0.14499999999999999</v>
      </c>
      <c r="AJ8275">
        <f t="shared" si="1283"/>
        <v>0.40599999999999997</v>
      </c>
      <c r="AK8275" t="str">
        <f t="shared" si="1286"/>
        <v/>
      </c>
      <c r="AL8275" t="str">
        <f t="shared" si="1284"/>
        <v/>
      </c>
    </row>
    <row r="8276" spans="1:39" x14ac:dyDescent="0.2">
      <c r="A8276" t="s">
        <v>4546</v>
      </c>
      <c r="B8276" t="s">
        <v>37</v>
      </c>
      <c r="C8276" t="s">
        <v>4547</v>
      </c>
      <c r="D8276" s="1">
        <v>36088</v>
      </c>
      <c r="E8276" s="1">
        <v>43456</v>
      </c>
      <c r="F8276" t="s">
        <v>19</v>
      </c>
      <c r="I8276">
        <v>100</v>
      </c>
      <c r="J8276">
        <v>0</v>
      </c>
      <c r="K8276">
        <v>0</v>
      </c>
      <c r="L8276">
        <v>1100</v>
      </c>
      <c r="M8276">
        <v>1100</v>
      </c>
      <c r="N8276" t="s">
        <v>20</v>
      </c>
      <c r="O8276" t="s">
        <v>4548</v>
      </c>
      <c r="P8276" t="s">
        <v>28</v>
      </c>
      <c r="Q8276" t="s">
        <v>34233</v>
      </c>
      <c r="R8276" t="s">
        <v>34233</v>
      </c>
      <c r="S8276" t="s">
        <v>33797</v>
      </c>
      <c r="T8276" t="s">
        <v>34365</v>
      </c>
      <c r="AD8276" t="str">
        <f t="shared" si="1290"/>
        <v/>
      </c>
      <c r="AE8276" t="str">
        <f t="shared" si="1288"/>
        <v/>
      </c>
      <c r="AF8276" t="str">
        <f t="shared" si="1289"/>
        <v/>
      </c>
      <c r="AG8276" s="17">
        <v>1</v>
      </c>
      <c r="AH8276">
        <f t="shared" si="1285"/>
        <v>2.8</v>
      </c>
      <c r="AI8276">
        <v>0.14499999999999999</v>
      </c>
      <c r="AJ8276">
        <f t="shared" si="1283"/>
        <v>0.40599999999999997</v>
      </c>
      <c r="AK8276" t="str">
        <f t="shared" si="1286"/>
        <v/>
      </c>
      <c r="AL8276" t="str">
        <f t="shared" si="1284"/>
        <v/>
      </c>
    </row>
    <row r="8277" spans="1:39" x14ac:dyDescent="0.2">
      <c r="A8277" t="s">
        <v>4543</v>
      </c>
      <c r="B8277" t="s">
        <v>37</v>
      </c>
      <c r="C8277" t="s">
        <v>4544</v>
      </c>
      <c r="D8277" s="1">
        <v>36088</v>
      </c>
      <c r="E8277" s="1">
        <v>43456</v>
      </c>
      <c r="F8277" t="s">
        <v>19</v>
      </c>
      <c r="I8277">
        <v>100</v>
      </c>
      <c r="J8277">
        <v>0</v>
      </c>
      <c r="K8277">
        <v>0</v>
      </c>
      <c r="L8277">
        <v>980</v>
      </c>
      <c r="M8277">
        <v>980</v>
      </c>
      <c r="N8277" t="s">
        <v>20</v>
      </c>
      <c r="O8277" t="s">
        <v>4545</v>
      </c>
      <c r="P8277" t="s">
        <v>28</v>
      </c>
      <c r="Q8277" t="s">
        <v>32794</v>
      </c>
      <c r="R8277" t="s">
        <v>33782</v>
      </c>
      <c r="S8277" t="s">
        <v>32628</v>
      </c>
      <c r="T8277" t="s">
        <v>32794</v>
      </c>
      <c r="AD8277" t="str">
        <f t="shared" si="1290"/>
        <v/>
      </c>
      <c r="AE8277" t="str">
        <f t="shared" si="1288"/>
        <v/>
      </c>
      <c r="AF8277" t="str">
        <f t="shared" si="1289"/>
        <v/>
      </c>
      <c r="AG8277" s="17">
        <v>1</v>
      </c>
      <c r="AH8277">
        <f t="shared" si="1285"/>
        <v>2.8</v>
      </c>
      <c r="AI8277">
        <v>0.14499999999999999</v>
      </c>
      <c r="AJ8277">
        <f t="shared" si="1283"/>
        <v>0.40599999999999997</v>
      </c>
      <c r="AK8277" t="str">
        <f t="shared" si="1286"/>
        <v/>
      </c>
      <c r="AL8277" t="str">
        <f t="shared" si="1284"/>
        <v/>
      </c>
    </row>
    <row r="8278" spans="1:39" x14ac:dyDescent="0.2">
      <c r="A8278" t="s">
        <v>4540</v>
      </c>
      <c r="B8278" t="s">
        <v>37</v>
      </c>
      <c r="C8278" t="s">
        <v>4541</v>
      </c>
      <c r="D8278" s="1">
        <v>36088</v>
      </c>
      <c r="E8278" s="1">
        <v>43456</v>
      </c>
      <c r="F8278" t="s">
        <v>19</v>
      </c>
      <c r="I8278">
        <v>100</v>
      </c>
      <c r="J8278">
        <v>0</v>
      </c>
      <c r="K8278">
        <v>0</v>
      </c>
      <c r="L8278">
        <v>1091</v>
      </c>
      <c r="M8278">
        <v>1091</v>
      </c>
      <c r="N8278" t="s">
        <v>20</v>
      </c>
      <c r="O8278" t="s">
        <v>4542</v>
      </c>
      <c r="P8278" t="s">
        <v>28</v>
      </c>
      <c r="Q8278" t="s">
        <v>34233</v>
      </c>
      <c r="R8278" t="s">
        <v>34233</v>
      </c>
      <c r="S8278" t="s">
        <v>32628</v>
      </c>
      <c r="T8278" t="s">
        <v>34365</v>
      </c>
      <c r="AD8278" t="str">
        <f t="shared" si="1290"/>
        <v/>
      </c>
      <c r="AE8278" t="str">
        <f t="shared" si="1288"/>
        <v/>
      </c>
      <c r="AF8278" t="str">
        <f t="shared" si="1289"/>
        <v/>
      </c>
      <c r="AG8278" s="17">
        <v>1</v>
      </c>
      <c r="AH8278">
        <f t="shared" si="1285"/>
        <v>2.8</v>
      </c>
      <c r="AI8278">
        <v>0.14499999999999999</v>
      </c>
      <c r="AJ8278">
        <f t="shared" si="1283"/>
        <v>0.40599999999999997</v>
      </c>
      <c r="AK8278" t="str">
        <f t="shared" si="1286"/>
        <v/>
      </c>
      <c r="AL8278" t="str">
        <f t="shared" si="1284"/>
        <v/>
      </c>
    </row>
    <row r="8279" spans="1:39" x14ac:dyDescent="0.2">
      <c r="A8279" t="s">
        <v>4537</v>
      </c>
      <c r="B8279" t="s">
        <v>37</v>
      </c>
      <c r="C8279" t="s">
        <v>4538</v>
      </c>
      <c r="D8279" s="1">
        <v>36088</v>
      </c>
      <c r="E8279" s="1">
        <v>43456</v>
      </c>
      <c r="F8279" t="s">
        <v>19</v>
      </c>
      <c r="I8279">
        <v>100</v>
      </c>
      <c r="J8279">
        <v>0</v>
      </c>
      <c r="K8279">
        <v>0</v>
      </c>
      <c r="L8279">
        <v>953</v>
      </c>
      <c r="M8279">
        <v>953</v>
      </c>
      <c r="N8279" t="s">
        <v>20</v>
      </c>
      <c r="O8279" t="s">
        <v>4539</v>
      </c>
      <c r="P8279" t="s">
        <v>28</v>
      </c>
      <c r="Q8279" t="s">
        <v>34233</v>
      </c>
      <c r="R8279" t="s">
        <v>34233</v>
      </c>
      <c r="S8279" t="s">
        <v>32628</v>
      </c>
      <c r="T8279" t="s">
        <v>34365</v>
      </c>
      <c r="U8279" t="s">
        <v>32634</v>
      </c>
      <c r="V8279" t="s">
        <v>32698</v>
      </c>
      <c r="W8279">
        <v>180</v>
      </c>
      <c r="Y8279">
        <v>1</v>
      </c>
      <c r="AA8279">
        <v>7</v>
      </c>
      <c r="AC8279">
        <v>1</v>
      </c>
      <c r="AD8279" t="str">
        <f t="shared" si="1290"/>
        <v/>
      </c>
      <c r="AE8279" t="str">
        <f t="shared" si="1288"/>
        <v/>
      </c>
      <c r="AF8279" t="str">
        <f t="shared" si="1289"/>
        <v/>
      </c>
      <c r="AG8279">
        <f>IF((S8279&lt;&gt;"tühi")*(AC8279&lt;&gt;""),AC8279,"")</f>
        <v>1</v>
      </c>
      <c r="AH8279">
        <f t="shared" si="1285"/>
        <v>2.8</v>
      </c>
      <c r="AI8279">
        <v>0.14499999999999999</v>
      </c>
      <c r="AJ8279">
        <f t="shared" si="1283"/>
        <v>0.40599999999999997</v>
      </c>
      <c r="AK8279" t="str">
        <f t="shared" si="1286"/>
        <v/>
      </c>
      <c r="AL8279" t="str">
        <f t="shared" si="1284"/>
        <v/>
      </c>
      <c r="AM8279" t="s">
        <v>34071</v>
      </c>
    </row>
    <row r="8280" spans="1:39" x14ac:dyDescent="0.2">
      <c r="A8280" t="s">
        <v>4534</v>
      </c>
      <c r="B8280" t="s">
        <v>37</v>
      </c>
      <c r="C8280" t="s">
        <v>4535</v>
      </c>
      <c r="D8280" s="1">
        <v>36088</v>
      </c>
      <c r="E8280" s="1">
        <v>44603</v>
      </c>
      <c r="F8280" t="s">
        <v>19</v>
      </c>
      <c r="I8280">
        <v>100</v>
      </c>
      <c r="J8280">
        <v>0</v>
      </c>
      <c r="K8280">
        <v>0</v>
      </c>
      <c r="L8280">
        <v>1071</v>
      </c>
      <c r="M8280">
        <v>1071</v>
      </c>
      <c r="N8280" t="s">
        <v>20</v>
      </c>
      <c r="O8280" t="s">
        <v>4536</v>
      </c>
      <c r="P8280" t="s">
        <v>28</v>
      </c>
      <c r="Q8280" t="s">
        <v>34233</v>
      </c>
      <c r="R8280" t="s">
        <v>34233</v>
      </c>
      <c r="S8280" t="s">
        <v>33797</v>
      </c>
      <c r="T8280" t="s">
        <v>34357</v>
      </c>
      <c r="AD8280" t="str">
        <f t="shared" si="1290"/>
        <v/>
      </c>
      <c r="AE8280" t="str">
        <f t="shared" si="1288"/>
        <v/>
      </c>
      <c r="AF8280" t="str">
        <f t="shared" si="1289"/>
        <v/>
      </c>
      <c r="AG8280" s="17">
        <v>1</v>
      </c>
      <c r="AH8280">
        <f t="shared" si="1285"/>
        <v>2.8</v>
      </c>
      <c r="AI8280">
        <v>0.14499999999999999</v>
      </c>
      <c r="AJ8280">
        <f t="shared" si="1283"/>
        <v>0.40599999999999997</v>
      </c>
      <c r="AK8280" t="str">
        <f t="shared" si="1286"/>
        <v/>
      </c>
      <c r="AL8280" t="str">
        <f t="shared" si="1284"/>
        <v/>
      </c>
    </row>
    <row r="8281" spans="1:39" x14ac:dyDescent="0.2">
      <c r="A8281" t="s">
        <v>22995</v>
      </c>
      <c r="B8281" t="s">
        <v>37</v>
      </c>
      <c r="C8281" t="s">
        <v>22996</v>
      </c>
      <c r="D8281" s="1">
        <v>38903</v>
      </c>
      <c r="E8281" s="1">
        <v>43456</v>
      </c>
      <c r="F8281" t="s">
        <v>19</v>
      </c>
      <c r="I8281">
        <v>100</v>
      </c>
      <c r="J8281">
        <v>0</v>
      </c>
      <c r="K8281">
        <v>0</v>
      </c>
      <c r="L8281">
        <v>1062</v>
      </c>
      <c r="M8281">
        <v>1062</v>
      </c>
      <c r="N8281" t="s">
        <v>20</v>
      </c>
      <c r="O8281" t="s">
        <v>22997</v>
      </c>
      <c r="P8281" t="s">
        <v>28</v>
      </c>
      <c r="Q8281" t="s">
        <v>34233</v>
      </c>
      <c r="R8281" t="s">
        <v>34233</v>
      </c>
      <c r="S8281" t="s">
        <v>32628</v>
      </c>
      <c r="T8281" t="s">
        <v>34365</v>
      </c>
      <c r="AD8281" t="str">
        <f t="shared" si="1290"/>
        <v/>
      </c>
      <c r="AE8281" t="str">
        <f t="shared" si="1288"/>
        <v/>
      </c>
      <c r="AF8281" t="str">
        <f t="shared" si="1289"/>
        <v/>
      </c>
      <c r="AG8281" s="17">
        <v>1</v>
      </c>
      <c r="AH8281">
        <f t="shared" si="1285"/>
        <v>2.8</v>
      </c>
      <c r="AI8281">
        <v>0.14499999999999999</v>
      </c>
      <c r="AJ8281">
        <f t="shared" si="1283"/>
        <v>0.40599999999999997</v>
      </c>
      <c r="AK8281" t="str">
        <f t="shared" si="1286"/>
        <v/>
      </c>
      <c r="AL8281" t="str">
        <f t="shared" si="1284"/>
        <v/>
      </c>
    </row>
    <row r="8282" spans="1:39" x14ac:dyDescent="0.2">
      <c r="A8282" t="s">
        <v>2067</v>
      </c>
      <c r="B8282" t="s">
        <v>37</v>
      </c>
      <c r="C8282" t="s">
        <v>2068</v>
      </c>
      <c r="D8282" s="1">
        <v>35655</v>
      </c>
      <c r="E8282" s="1">
        <v>44603</v>
      </c>
      <c r="F8282" t="s">
        <v>19</v>
      </c>
      <c r="I8282">
        <v>100</v>
      </c>
      <c r="J8282">
        <v>0</v>
      </c>
      <c r="K8282">
        <v>0</v>
      </c>
      <c r="L8282">
        <v>11810</v>
      </c>
      <c r="M8282">
        <v>11810</v>
      </c>
      <c r="N8282" t="s">
        <v>20</v>
      </c>
      <c r="O8282" t="s">
        <v>2069</v>
      </c>
      <c r="P8282" t="s">
        <v>28</v>
      </c>
      <c r="Q8282" t="s">
        <v>34233</v>
      </c>
      <c r="R8282" t="s">
        <v>34233</v>
      </c>
      <c r="S8282" t="s">
        <v>33815</v>
      </c>
      <c r="T8282" t="s">
        <v>34349</v>
      </c>
      <c r="AD8282" t="str">
        <f t="shared" si="1290"/>
        <v/>
      </c>
      <c r="AE8282" t="str">
        <f t="shared" si="1288"/>
        <v/>
      </c>
      <c r="AF8282" t="str">
        <f t="shared" si="1289"/>
        <v/>
      </c>
      <c r="AG8282" s="17">
        <v>1</v>
      </c>
      <c r="AH8282">
        <f t="shared" si="1285"/>
        <v>2.8</v>
      </c>
      <c r="AI8282">
        <v>0.14499999999999999</v>
      </c>
      <c r="AJ8282">
        <f t="shared" si="1283"/>
        <v>0.40599999999999997</v>
      </c>
      <c r="AK8282" t="str">
        <f t="shared" si="1286"/>
        <v/>
      </c>
      <c r="AL8282" t="str">
        <f t="shared" si="1284"/>
        <v/>
      </c>
    </row>
    <row r="8283" spans="1:39" x14ac:dyDescent="0.2">
      <c r="A8283" t="s">
        <v>4636</v>
      </c>
      <c r="B8283" t="s">
        <v>37</v>
      </c>
      <c r="C8283" t="s">
        <v>4637</v>
      </c>
      <c r="D8283" s="1">
        <v>36088</v>
      </c>
      <c r="E8283" s="1">
        <v>43456</v>
      </c>
      <c r="F8283" t="s">
        <v>19</v>
      </c>
      <c r="I8283">
        <v>100</v>
      </c>
      <c r="J8283">
        <v>0</v>
      </c>
      <c r="K8283">
        <v>0</v>
      </c>
      <c r="L8283">
        <v>1196</v>
      </c>
      <c r="M8283">
        <v>1196</v>
      </c>
      <c r="N8283" t="s">
        <v>20</v>
      </c>
      <c r="O8283" t="s">
        <v>4638</v>
      </c>
      <c r="P8283" t="s">
        <v>28</v>
      </c>
      <c r="Q8283" t="s">
        <v>32794</v>
      </c>
      <c r="R8283" t="s">
        <v>33782</v>
      </c>
      <c r="S8283" t="s">
        <v>32628</v>
      </c>
      <c r="T8283" t="s">
        <v>34233</v>
      </c>
      <c r="AD8283" t="str">
        <f t="shared" si="1290"/>
        <v/>
      </c>
      <c r="AE8283" t="str">
        <f t="shared" si="1288"/>
        <v/>
      </c>
      <c r="AF8283" t="str">
        <f t="shared" si="1289"/>
        <v/>
      </c>
      <c r="AG8283" s="17">
        <v>1</v>
      </c>
      <c r="AH8283">
        <f t="shared" si="1285"/>
        <v>2.8</v>
      </c>
      <c r="AI8283">
        <v>0.14499999999999999</v>
      </c>
      <c r="AJ8283">
        <f t="shared" si="1283"/>
        <v>0.40599999999999997</v>
      </c>
      <c r="AK8283" t="str">
        <f t="shared" si="1286"/>
        <v/>
      </c>
      <c r="AL8283" t="str">
        <f t="shared" si="1284"/>
        <v/>
      </c>
    </row>
    <row r="8284" spans="1:39" s="20" customFormat="1" x14ac:dyDescent="0.2">
      <c r="A8284" s="20" t="s">
        <v>8599</v>
      </c>
      <c r="B8284" s="20" t="s">
        <v>37</v>
      </c>
      <c r="C8284" s="20" t="s">
        <v>8600</v>
      </c>
      <c r="D8284" s="21">
        <v>36298</v>
      </c>
      <c r="E8284" s="21">
        <v>43456</v>
      </c>
      <c r="F8284" s="20" t="s">
        <v>19</v>
      </c>
      <c r="I8284" s="20">
        <v>100</v>
      </c>
      <c r="J8284" s="20">
        <v>0</v>
      </c>
      <c r="K8284" s="20">
        <v>0</v>
      </c>
      <c r="L8284" s="20">
        <v>614</v>
      </c>
      <c r="M8284" s="20">
        <v>614</v>
      </c>
      <c r="N8284" s="20" t="s">
        <v>20</v>
      </c>
      <c r="O8284" s="20" t="s">
        <v>8601</v>
      </c>
      <c r="P8284" s="20" t="s">
        <v>28</v>
      </c>
      <c r="Q8284" s="20" t="s">
        <v>34233</v>
      </c>
      <c r="R8284" s="20" t="s">
        <v>34233</v>
      </c>
      <c r="S8284" s="20" t="s">
        <v>33942</v>
      </c>
      <c r="T8284" s="20" t="s">
        <v>34233</v>
      </c>
      <c r="AD8284" s="20" t="str">
        <f t="shared" si="1290"/>
        <v/>
      </c>
      <c r="AE8284" s="20" t="str">
        <f t="shared" si="1288"/>
        <v/>
      </c>
      <c r="AF8284" s="20" t="str">
        <f t="shared" si="1289"/>
        <v/>
      </c>
      <c r="AG8284" s="20" t="str">
        <f>IF((S8284&lt;&gt;"tühi")*(AC8284&lt;&gt;""),AC8284,"")</f>
        <v/>
      </c>
      <c r="AH8284" s="20" t="str">
        <f t="shared" si="1285"/>
        <v/>
      </c>
      <c r="AI8284" s="20">
        <v>0.14499999999999999</v>
      </c>
      <c r="AJ8284" s="20" t="str">
        <f t="shared" si="1283"/>
        <v/>
      </c>
      <c r="AK8284" s="20" t="str">
        <f t="shared" si="1286"/>
        <v/>
      </c>
      <c r="AL8284" s="20" t="str">
        <f t="shared" si="1284"/>
        <v/>
      </c>
      <c r="AM8284" s="20" t="s">
        <v>34331</v>
      </c>
    </row>
    <row r="8285" spans="1:39" x14ac:dyDescent="0.2">
      <c r="A8285" t="s">
        <v>4585</v>
      </c>
      <c r="B8285" t="s">
        <v>37</v>
      </c>
      <c r="C8285" t="s">
        <v>4586</v>
      </c>
      <c r="D8285" s="1">
        <v>36088</v>
      </c>
      <c r="E8285" s="1">
        <v>43456</v>
      </c>
      <c r="F8285" t="s">
        <v>19</v>
      </c>
      <c r="I8285">
        <v>100</v>
      </c>
      <c r="J8285">
        <v>0</v>
      </c>
      <c r="K8285">
        <v>0</v>
      </c>
      <c r="L8285">
        <v>1076</v>
      </c>
      <c r="M8285">
        <v>1076</v>
      </c>
      <c r="N8285" t="s">
        <v>20</v>
      </c>
      <c r="O8285" t="s">
        <v>4587</v>
      </c>
      <c r="P8285" t="s">
        <v>28</v>
      </c>
      <c r="Q8285" t="s">
        <v>34233</v>
      </c>
      <c r="R8285" t="s">
        <v>34233</v>
      </c>
      <c r="S8285" t="s">
        <v>32628</v>
      </c>
      <c r="T8285" t="s">
        <v>34365</v>
      </c>
      <c r="AD8285" t="str">
        <f t="shared" si="1290"/>
        <v/>
      </c>
      <c r="AE8285" t="str">
        <f t="shared" si="1288"/>
        <v/>
      </c>
      <c r="AF8285" t="str">
        <f t="shared" si="1289"/>
        <v/>
      </c>
      <c r="AG8285" s="17">
        <v>1</v>
      </c>
      <c r="AH8285">
        <f t="shared" si="1285"/>
        <v>2.8</v>
      </c>
      <c r="AI8285">
        <v>0.14499999999999999</v>
      </c>
      <c r="AJ8285">
        <f t="shared" si="1283"/>
        <v>0.40599999999999997</v>
      </c>
      <c r="AK8285" t="str">
        <f t="shared" si="1286"/>
        <v/>
      </c>
      <c r="AL8285" t="str">
        <f t="shared" si="1284"/>
        <v/>
      </c>
    </row>
    <row r="8286" spans="1:39" x14ac:dyDescent="0.2">
      <c r="A8286" t="s">
        <v>4552</v>
      </c>
      <c r="B8286" t="s">
        <v>37</v>
      </c>
      <c r="C8286" t="s">
        <v>4553</v>
      </c>
      <c r="D8286" s="1">
        <v>36088</v>
      </c>
      <c r="E8286" s="1">
        <v>43456</v>
      </c>
      <c r="F8286" t="s">
        <v>19</v>
      </c>
      <c r="I8286">
        <v>100</v>
      </c>
      <c r="J8286">
        <v>0</v>
      </c>
      <c r="K8286">
        <v>0</v>
      </c>
      <c r="L8286">
        <v>1135</v>
      </c>
      <c r="M8286">
        <v>1135</v>
      </c>
      <c r="N8286" t="s">
        <v>20</v>
      </c>
      <c r="O8286" t="s">
        <v>4554</v>
      </c>
      <c r="P8286" t="s">
        <v>28</v>
      </c>
      <c r="Q8286" t="s">
        <v>34233</v>
      </c>
      <c r="R8286" t="s">
        <v>34233</v>
      </c>
      <c r="S8286" t="s">
        <v>32628</v>
      </c>
      <c r="T8286" t="s">
        <v>34233</v>
      </c>
      <c r="AD8286" t="str">
        <f t="shared" si="1290"/>
        <v/>
      </c>
      <c r="AE8286" t="str">
        <f t="shared" si="1288"/>
        <v/>
      </c>
      <c r="AF8286" t="str">
        <f t="shared" si="1289"/>
        <v/>
      </c>
      <c r="AG8286" s="17">
        <v>1</v>
      </c>
      <c r="AH8286">
        <f t="shared" si="1285"/>
        <v>2.8</v>
      </c>
      <c r="AI8286">
        <v>0.14499999999999999</v>
      </c>
      <c r="AJ8286">
        <f t="shared" si="1283"/>
        <v>0.40599999999999997</v>
      </c>
      <c r="AK8286" t="str">
        <f t="shared" si="1286"/>
        <v/>
      </c>
      <c r="AL8286" t="str">
        <f t="shared" si="1284"/>
        <v/>
      </c>
    </row>
    <row r="8287" spans="1:39" x14ac:dyDescent="0.2">
      <c r="A8287" t="s">
        <v>28051</v>
      </c>
      <c r="B8287" t="s">
        <v>37</v>
      </c>
      <c r="C8287" t="s">
        <v>28052</v>
      </c>
      <c r="D8287" s="1">
        <v>42387</v>
      </c>
      <c r="E8287" s="1">
        <v>44546</v>
      </c>
      <c r="F8287" t="s">
        <v>26</v>
      </c>
      <c r="I8287">
        <v>100</v>
      </c>
      <c r="J8287">
        <v>0</v>
      </c>
      <c r="K8287">
        <v>0</v>
      </c>
      <c r="L8287">
        <v>4169</v>
      </c>
      <c r="M8287">
        <v>4169</v>
      </c>
      <c r="N8287" t="s">
        <v>20</v>
      </c>
      <c r="O8287" t="s">
        <v>28053</v>
      </c>
      <c r="P8287" t="s">
        <v>44</v>
      </c>
      <c r="Q8287" t="s">
        <v>34233</v>
      </c>
      <c r="R8287" t="s">
        <v>34233</v>
      </c>
      <c r="S8287" t="s">
        <v>34233</v>
      </c>
      <c r="T8287" t="s">
        <v>34233</v>
      </c>
      <c r="AD8287" t="str">
        <f t="shared" si="1290"/>
        <v/>
      </c>
      <c r="AE8287" t="str">
        <f t="shared" si="1288"/>
        <v/>
      </c>
      <c r="AF8287" t="str">
        <f t="shared" si="1289"/>
        <v/>
      </c>
      <c r="AG8287" t="str">
        <f>IF((S8287&lt;&gt;"tühi")*(AC8287&lt;&gt;""),AC8287,"")</f>
        <v/>
      </c>
      <c r="AH8287" t="str">
        <f t="shared" si="1285"/>
        <v/>
      </c>
      <c r="AI8287">
        <v>0.14499999999999999</v>
      </c>
      <c r="AJ8287" t="str">
        <f t="shared" si="1283"/>
        <v/>
      </c>
      <c r="AK8287" t="str">
        <f t="shared" si="1286"/>
        <v/>
      </c>
      <c r="AL8287" t="str">
        <f t="shared" si="1284"/>
        <v/>
      </c>
    </row>
    <row r="8288" spans="1:39" x14ac:dyDescent="0.2">
      <c r="A8288" t="s">
        <v>8680</v>
      </c>
      <c r="B8288" t="s">
        <v>37</v>
      </c>
      <c r="C8288" t="s">
        <v>8681</v>
      </c>
      <c r="D8288" s="1">
        <v>36298</v>
      </c>
      <c r="E8288" s="1">
        <v>43456</v>
      </c>
      <c r="F8288" t="s">
        <v>26</v>
      </c>
      <c r="I8288">
        <v>100</v>
      </c>
      <c r="J8288">
        <v>0</v>
      </c>
      <c r="K8288">
        <v>0</v>
      </c>
      <c r="L8288">
        <v>305</v>
      </c>
      <c r="M8288">
        <v>305</v>
      </c>
      <c r="N8288" t="s">
        <v>20</v>
      </c>
      <c r="O8288" t="s">
        <v>8682</v>
      </c>
      <c r="P8288" t="s">
        <v>44</v>
      </c>
      <c r="Q8288" t="s">
        <v>34233</v>
      </c>
      <c r="R8288" t="s">
        <v>34233</v>
      </c>
      <c r="S8288" t="s">
        <v>34233</v>
      </c>
      <c r="T8288" t="s">
        <v>34233</v>
      </c>
      <c r="AD8288" t="str">
        <f t="shared" si="1290"/>
        <v/>
      </c>
      <c r="AE8288" t="str">
        <f t="shared" si="1288"/>
        <v/>
      </c>
      <c r="AF8288" t="str">
        <f t="shared" si="1289"/>
        <v/>
      </c>
      <c r="AG8288" t="str">
        <f>IF((S8288&lt;&gt;"tühi")*(AC8288&lt;&gt;""),AC8288,"")</f>
        <v/>
      </c>
      <c r="AH8288" t="str">
        <f t="shared" si="1285"/>
        <v/>
      </c>
      <c r="AI8288">
        <v>0.14499999999999999</v>
      </c>
      <c r="AJ8288" t="str">
        <f t="shared" si="1283"/>
        <v/>
      </c>
      <c r="AK8288" t="str">
        <f t="shared" si="1286"/>
        <v/>
      </c>
      <c r="AL8288" t="str">
        <f t="shared" si="1284"/>
        <v/>
      </c>
    </row>
    <row r="8289" spans="1:39" x14ac:dyDescent="0.2">
      <c r="A8289" t="s">
        <v>8677</v>
      </c>
      <c r="B8289" t="s">
        <v>37</v>
      </c>
      <c r="C8289" t="s">
        <v>8678</v>
      </c>
      <c r="D8289" s="1">
        <v>36298</v>
      </c>
      <c r="E8289" s="1">
        <v>43456</v>
      </c>
      <c r="F8289" t="s">
        <v>26</v>
      </c>
      <c r="I8289">
        <v>100</v>
      </c>
      <c r="J8289">
        <v>0</v>
      </c>
      <c r="K8289">
        <v>0</v>
      </c>
      <c r="L8289">
        <v>351</v>
      </c>
      <c r="M8289">
        <v>351</v>
      </c>
      <c r="N8289" t="s">
        <v>20</v>
      </c>
      <c r="O8289" t="s">
        <v>8679</v>
      </c>
      <c r="P8289" t="s">
        <v>44</v>
      </c>
      <c r="Q8289" t="s">
        <v>34233</v>
      </c>
      <c r="R8289" t="s">
        <v>34233</v>
      </c>
      <c r="S8289" t="s">
        <v>34233</v>
      </c>
      <c r="T8289" t="s">
        <v>34233</v>
      </c>
      <c r="AD8289" t="str">
        <f t="shared" si="1290"/>
        <v/>
      </c>
      <c r="AE8289" t="str">
        <f t="shared" si="1288"/>
        <v/>
      </c>
      <c r="AF8289" t="str">
        <f t="shared" si="1289"/>
        <v/>
      </c>
      <c r="AG8289" t="str">
        <f>IF((S8289&lt;&gt;"tühi")*(AC8289&lt;&gt;""),AC8289,"")</f>
        <v/>
      </c>
      <c r="AH8289" t="str">
        <f t="shared" si="1285"/>
        <v/>
      </c>
      <c r="AI8289">
        <v>0.14499999999999999</v>
      </c>
      <c r="AJ8289" t="str">
        <f t="shared" si="1283"/>
        <v/>
      </c>
      <c r="AK8289" t="str">
        <f t="shared" si="1286"/>
        <v/>
      </c>
      <c r="AL8289" t="str">
        <f t="shared" si="1284"/>
        <v/>
      </c>
    </row>
    <row r="8290" spans="1:39" x14ac:dyDescent="0.2">
      <c r="A8290" t="s">
        <v>11943</v>
      </c>
      <c r="B8290" t="s">
        <v>37</v>
      </c>
      <c r="C8290" t="s">
        <v>11944</v>
      </c>
      <c r="D8290" s="1">
        <v>36675</v>
      </c>
      <c r="E8290" s="1">
        <v>43456</v>
      </c>
      <c r="F8290" t="s">
        <v>39</v>
      </c>
      <c r="I8290">
        <v>100</v>
      </c>
      <c r="J8290">
        <v>0</v>
      </c>
      <c r="K8290">
        <v>0</v>
      </c>
      <c r="L8290">
        <v>26400</v>
      </c>
      <c r="M8290">
        <v>26441</v>
      </c>
      <c r="N8290" t="s">
        <v>401</v>
      </c>
      <c r="O8290" t="s">
        <v>11945</v>
      </c>
      <c r="P8290" t="s">
        <v>28</v>
      </c>
      <c r="Q8290" t="s">
        <v>34233</v>
      </c>
      <c r="R8290" t="s">
        <v>34233</v>
      </c>
      <c r="S8290" t="s">
        <v>33942</v>
      </c>
      <c r="T8290" t="s">
        <v>34233</v>
      </c>
      <c r="AD8290" t="str">
        <f t="shared" si="1290"/>
        <v/>
      </c>
      <c r="AE8290" t="str">
        <f t="shared" si="1288"/>
        <v/>
      </c>
      <c r="AF8290" t="str">
        <f t="shared" si="1289"/>
        <v/>
      </c>
      <c r="AG8290" t="str">
        <f>IF((S8290&lt;&gt;"tühi")*(AC8290&lt;&gt;""),AC8290,"")</f>
        <v/>
      </c>
      <c r="AH8290" t="str">
        <f t="shared" si="1285"/>
        <v/>
      </c>
      <c r="AI8290">
        <v>0.14499999999999999</v>
      </c>
      <c r="AJ8290" t="str">
        <f t="shared" si="1283"/>
        <v/>
      </c>
      <c r="AK8290" t="str">
        <f t="shared" si="1286"/>
        <v/>
      </c>
      <c r="AL8290" t="str">
        <f t="shared" si="1284"/>
        <v/>
      </c>
    </row>
    <row r="8291" spans="1:39" x14ac:dyDescent="0.2">
      <c r="A8291" t="s">
        <v>6568</v>
      </c>
      <c r="B8291" t="s">
        <v>37</v>
      </c>
      <c r="C8291" t="s">
        <v>6569</v>
      </c>
      <c r="D8291" s="1">
        <v>36171</v>
      </c>
      <c r="E8291" s="1">
        <v>44687</v>
      </c>
      <c r="F8291" t="s">
        <v>889</v>
      </c>
      <c r="I8291">
        <v>100</v>
      </c>
      <c r="J8291">
        <v>0</v>
      </c>
      <c r="K8291">
        <v>0</v>
      </c>
      <c r="L8291">
        <v>678</v>
      </c>
      <c r="M8291">
        <v>678</v>
      </c>
      <c r="N8291" t="s">
        <v>20</v>
      </c>
      <c r="O8291" t="s">
        <v>6570</v>
      </c>
      <c r="P8291" t="s">
        <v>44</v>
      </c>
      <c r="Q8291" t="s">
        <v>34233</v>
      </c>
      <c r="R8291" t="s">
        <v>34233</v>
      </c>
      <c r="S8291" t="s">
        <v>33942</v>
      </c>
      <c r="T8291" t="s">
        <v>34233</v>
      </c>
      <c r="AD8291" t="str">
        <f t="shared" si="1290"/>
        <v/>
      </c>
      <c r="AE8291" t="str">
        <f t="shared" si="1288"/>
        <v/>
      </c>
      <c r="AF8291" t="str">
        <f t="shared" si="1289"/>
        <v/>
      </c>
      <c r="AG8291" t="str">
        <f>IF((S8291&lt;&gt;"tühi")*(AC8291&lt;&gt;""),AC8291,"")</f>
        <v/>
      </c>
      <c r="AH8291" t="str">
        <f t="shared" si="1285"/>
        <v/>
      </c>
      <c r="AI8291">
        <v>0.14499999999999999</v>
      </c>
      <c r="AJ8291" t="str">
        <f t="shared" si="1283"/>
        <v/>
      </c>
      <c r="AK8291" t="str">
        <f t="shared" si="1286"/>
        <v/>
      </c>
      <c r="AL8291" t="str">
        <f t="shared" si="1284"/>
        <v/>
      </c>
    </row>
    <row r="8292" spans="1:39" x14ac:dyDescent="0.2">
      <c r="A8292" t="s">
        <v>6900</v>
      </c>
      <c r="B8292" t="s">
        <v>37</v>
      </c>
      <c r="C8292" t="s">
        <v>6901</v>
      </c>
      <c r="D8292" s="1">
        <v>36138</v>
      </c>
      <c r="E8292" s="1">
        <v>43456</v>
      </c>
      <c r="F8292" t="s">
        <v>19</v>
      </c>
      <c r="I8292">
        <v>100</v>
      </c>
      <c r="J8292">
        <v>0</v>
      </c>
      <c r="K8292">
        <v>0</v>
      </c>
      <c r="L8292">
        <v>1017</v>
      </c>
      <c r="M8292">
        <v>1017</v>
      </c>
      <c r="N8292" t="s">
        <v>20</v>
      </c>
      <c r="O8292" t="s">
        <v>6902</v>
      </c>
      <c r="P8292" t="s">
        <v>28</v>
      </c>
      <c r="Q8292" t="s">
        <v>34233</v>
      </c>
      <c r="R8292" t="s">
        <v>34233</v>
      </c>
      <c r="S8292" t="s">
        <v>33797</v>
      </c>
      <c r="T8292" t="s">
        <v>34365</v>
      </c>
      <c r="AD8292" t="str">
        <f t="shared" si="1290"/>
        <v/>
      </c>
      <c r="AE8292" t="str">
        <f t="shared" si="1288"/>
        <v/>
      </c>
      <c r="AF8292" t="str">
        <f t="shared" si="1289"/>
        <v/>
      </c>
      <c r="AG8292" s="17">
        <v>1</v>
      </c>
      <c r="AH8292">
        <f t="shared" si="1285"/>
        <v>2.8</v>
      </c>
      <c r="AI8292">
        <v>0.14499999999999999</v>
      </c>
      <c r="AJ8292">
        <f t="shared" si="1283"/>
        <v>0.40599999999999997</v>
      </c>
      <c r="AK8292" t="str">
        <f t="shared" si="1286"/>
        <v/>
      </c>
      <c r="AL8292" t="str">
        <f t="shared" si="1284"/>
        <v/>
      </c>
    </row>
    <row r="8293" spans="1:39" x14ac:dyDescent="0.2">
      <c r="A8293" t="s">
        <v>11649</v>
      </c>
      <c r="B8293" t="s">
        <v>37</v>
      </c>
      <c r="C8293" t="s">
        <v>11650</v>
      </c>
      <c r="D8293" s="1">
        <v>36510</v>
      </c>
      <c r="E8293" s="1">
        <v>43456</v>
      </c>
      <c r="F8293" t="s">
        <v>19</v>
      </c>
      <c r="I8293">
        <v>100</v>
      </c>
      <c r="J8293">
        <v>0</v>
      </c>
      <c r="K8293">
        <v>0</v>
      </c>
      <c r="L8293">
        <v>2896</v>
      </c>
      <c r="M8293">
        <v>2896</v>
      </c>
      <c r="N8293" t="s">
        <v>20</v>
      </c>
      <c r="O8293" t="s">
        <v>11651</v>
      </c>
      <c r="P8293" t="s">
        <v>28</v>
      </c>
      <c r="Q8293" t="s">
        <v>34233</v>
      </c>
      <c r="R8293" t="s">
        <v>34233</v>
      </c>
      <c r="S8293" t="s">
        <v>33804</v>
      </c>
      <c r="T8293" t="s">
        <v>34349</v>
      </c>
      <c r="AD8293" t="str">
        <f t="shared" si="1290"/>
        <v/>
      </c>
      <c r="AE8293" t="str">
        <f t="shared" si="1288"/>
        <v/>
      </c>
      <c r="AF8293" t="str">
        <f t="shared" si="1289"/>
        <v/>
      </c>
      <c r="AG8293" s="17">
        <v>1</v>
      </c>
      <c r="AH8293">
        <f t="shared" si="1285"/>
        <v>2.8</v>
      </c>
      <c r="AI8293">
        <v>0.14499999999999999</v>
      </c>
      <c r="AJ8293">
        <f t="shared" si="1283"/>
        <v>0.40599999999999997</v>
      </c>
      <c r="AK8293" t="str">
        <f t="shared" si="1286"/>
        <v/>
      </c>
      <c r="AL8293" t="str">
        <f t="shared" si="1284"/>
        <v/>
      </c>
    </row>
    <row r="8294" spans="1:39" x14ac:dyDescent="0.2">
      <c r="A8294" t="s">
        <v>25123</v>
      </c>
      <c r="B8294" t="s">
        <v>37</v>
      </c>
      <c r="C8294" t="s">
        <v>25124</v>
      </c>
      <c r="D8294" s="1">
        <v>39685</v>
      </c>
      <c r="E8294" s="1">
        <v>43456</v>
      </c>
      <c r="F8294" t="s">
        <v>19</v>
      </c>
      <c r="I8294">
        <v>100</v>
      </c>
      <c r="J8294">
        <v>0</v>
      </c>
      <c r="K8294">
        <v>0</v>
      </c>
      <c r="L8294">
        <v>2572</v>
      </c>
      <c r="M8294">
        <v>2572</v>
      </c>
      <c r="N8294" t="s">
        <v>20</v>
      </c>
      <c r="O8294" t="s">
        <v>25125</v>
      </c>
      <c r="P8294" t="s">
        <v>28</v>
      </c>
      <c r="Q8294" t="s">
        <v>34233</v>
      </c>
      <c r="R8294" t="s">
        <v>34233</v>
      </c>
      <c r="S8294" t="s">
        <v>33797</v>
      </c>
      <c r="T8294" t="s">
        <v>34357</v>
      </c>
      <c r="U8294" t="s">
        <v>32634</v>
      </c>
      <c r="V8294" t="s">
        <v>33423</v>
      </c>
      <c r="W8294">
        <v>260</v>
      </c>
      <c r="X8294">
        <v>2</v>
      </c>
      <c r="Y8294" t="s">
        <v>32654</v>
      </c>
      <c r="Z8294">
        <v>350</v>
      </c>
      <c r="AA8294">
        <v>8.5</v>
      </c>
      <c r="AB8294">
        <v>10</v>
      </c>
      <c r="AC8294">
        <v>1</v>
      </c>
      <c r="AD8294" t="str">
        <f t="shared" si="1290"/>
        <v/>
      </c>
      <c r="AE8294" t="str">
        <f t="shared" si="1288"/>
        <v/>
      </c>
      <c r="AF8294" t="str">
        <f t="shared" si="1289"/>
        <v/>
      </c>
      <c r="AG8294">
        <f>IF((S8294&lt;&gt;"tühi")*(AC8294&lt;&gt;""),AC8294,"")</f>
        <v>1</v>
      </c>
      <c r="AH8294">
        <f t="shared" si="1285"/>
        <v>2.8</v>
      </c>
      <c r="AI8294">
        <v>0.14499999999999999</v>
      </c>
      <c r="AJ8294">
        <f t="shared" ref="AJ8294:AJ8357" si="1291">IF(COUNTBLANK(AH8294),"",AH8294*AI8294)</f>
        <v>0.40599999999999997</v>
      </c>
      <c r="AK8294" t="str">
        <f t="shared" si="1286"/>
        <v/>
      </c>
      <c r="AL8294" t="str">
        <f t="shared" si="1284"/>
        <v/>
      </c>
    </row>
    <row r="8295" spans="1:39" x14ac:dyDescent="0.2">
      <c r="A8295" t="s">
        <v>6831</v>
      </c>
      <c r="B8295" t="s">
        <v>37</v>
      </c>
      <c r="C8295" t="s">
        <v>6832</v>
      </c>
      <c r="D8295" s="1">
        <v>36138</v>
      </c>
      <c r="E8295" s="1">
        <v>44683</v>
      </c>
      <c r="F8295" t="s">
        <v>19</v>
      </c>
      <c r="I8295">
        <v>100</v>
      </c>
      <c r="J8295">
        <v>0</v>
      </c>
      <c r="K8295">
        <v>0</v>
      </c>
      <c r="L8295">
        <v>1227</v>
      </c>
      <c r="M8295">
        <v>1227</v>
      </c>
      <c r="N8295" t="s">
        <v>20</v>
      </c>
      <c r="O8295" t="s">
        <v>6833</v>
      </c>
      <c r="P8295" t="s">
        <v>28</v>
      </c>
      <c r="Q8295" t="s">
        <v>34234</v>
      </c>
      <c r="R8295" s="9" t="s">
        <v>33762</v>
      </c>
      <c r="S8295" t="s">
        <v>32628</v>
      </c>
      <c r="T8295" t="s">
        <v>34365</v>
      </c>
      <c r="AD8295" t="str">
        <f t="shared" si="1290"/>
        <v/>
      </c>
      <c r="AE8295" t="str">
        <f t="shared" si="1288"/>
        <v/>
      </c>
      <c r="AF8295" t="str">
        <f t="shared" si="1289"/>
        <v/>
      </c>
      <c r="AG8295" s="17">
        <v>1</v>
      </c>
      <c r="AH8295">
        <f t="shared" si="1285"/>
        <v>2.8</v>
      </c>
      <c r="AI8295">
        <v>0.14499999999999999</v>
      </c>
      <c r="AJ8295">
        <f t="shared" si="1291"/>
        <v>0.40599999999999997</v>
      </c>
      <c r="AK8295" t="str">
        <f t="shared" si="1286"/>
        <v/>
      </c>
      <c r="AL8295" t="str">
        <f t="shared" si="1284"/>
        <v/>
      </c>
    </row>
    <row r="8296" spans="1:39" x14ac:dyDescent="0.2">
      <c r="A8296" t="s">
        <v>9630</v>
      </c>
      <c r="B8296" t="s">
        <v>37</v>
      </c>
      <c r="C8296" t="s">
        <v>9631</v>
      </c>
      <c r="D8296" s="1">
        <v>36396</v>
      </c>
      <c r="E8296" s="1">
        <v>44546</v>
      </c>
      <c r="F8296" t="s">
        <v>19</v>
      </c>
      <c r="I8296">
        <v>100</v>
      </c>
      <c r="J8296">
        <v>0</v>
      </c>
      <c r="K8296">
        <v>0</v>
      </c>
      <c r="L8296">
        <v>1484</v>
      </c>
      <c r="M8296">
        <v>1484</v>
      </c>
      <c r="N8296" t="s">
        <v>20</v>
      </c>
      <c r="O8296" t="s">
        <v>9632</v>
      </c>
      <c r="P8296" t="s">
        <v>28</v>
      </c>
      <c r="Q8296" t="s">
        <v>34234</v>
      </c>
      <c r="R8296" t="s">
        <v>33762</v>
      </c>
      <c r="S8296" t="s">
        <v>33942</v>
      </c>
      <c r="T8296" t="s">
        <v>34233</v>
      </c>
      <c r="AD8296" t="str">
        <f t="shared" si="1290"/>
        <v/>
      </c>
      <c r="AE8296" s="16">
        <v>1</v>
      </c>
      <c r="AF8296" t="str">
        <f t="shared" si="1289"/>
        <v/>
      </c>
      <c r="AG8296" t="str">
        <f>IF((S8296&lt;&gt;"tühi")*(AC8296&lt;&gt;""),AC8296,"")</f>
        <v/>
      </c>
      <c r="AH8296" t="str">
        <f t="shared" si="1285"/>
        <v/>
      </c>
      <c r="AI8296">
        <v>0.14499999999999999</v>
      </c>
      <c r="AJ8296" t="str">
        <f t="shared" si="1291"/>
        <v/>
      </c>
      <c r="AK8296">
        <f t="shared" si="1286"/>
        <v>2.8</v>
      </c>
      <c r="AL8296">
        <f t="shared" si="1284"/>
        <v>0.40599999999999997</v>
      </c>
    </row>
    <row r="8297" spans="1:39" x14ac:dyDescent="0.2">
      <c r="A8297" t="s">
        <v>11652</v>
      </c>
      <c r="B8297" t="s">
        <v>37</v>
      </c>
      <c r="C8297" t="s">
        <v>11653</v>
      </c>
      <c r="D8297" s="1">
        <v>36510</v>
      </c>
      <c r="E8297" s="1">
        <v>43951</v>
      </c>
      <c r="F8297" t="s">
        <v>19</v>
      </c>
      <c r="I8297">
        <v>100</v>
      </c>
      <c r="J8297">
        <v>0</v>
      </c>
      <c r="K8297">
        <v>0</v>
      </c>
      <c r="L8297">
        <v>945</v>
      </c>
      <c r="M8297">
        <v>945</v>
      </c>
      <c r="N8297" t="s">
        <v>20</v>
      </c>
      <c r="O8297" t="s">
        <v>11654</v>
      </c>
      <c r="P8297" t="s">
        <v>28</v>
      </c>
      <c r="Q8297" t="s">
        <v>34234</v>
      </c>
      <c r="R8297" t="s">
        <v>33762</v>
      </c>
      <c r="S8297" t="s">
        <v>33942</v>
      </c>
      <c r="T8297" t="s">
        <v>34233</v>
      </c>
      <c r="AC8297" s="3">
        <v>1</v>
      </c>
      <c r="AD8297" t="str">
        <f t="shared" si="1290"/>
        <v/>
      </c>
      <c r="AE8297">
        <f t="shared" ref="AE8297:AE8328" si="1292">IF((S8297="tühi")*(AC8297&lt;&gt;""),AC8297,"")</f>
        <v>1</v>
      </c>
      <c r="AF8297" t="str">
        <f t="shared" si="1289"/>
        <v/>
      </c>
      <c r="AG8297" t="str">
        <f>IF((S8297&lt;&gt;"tühi")*(AC8297&lt;&gt;""),AC8297,"")</f>
        <v/>
      </c>
      <c r="AH8297" t="str">
        <f t="shared" si="1285"/>
        <v/>
      </c>
      <c r="AI8297">
        <v>0.14499999999999999</v>
      </c>
      <c r="AJ8297" t="str">
        <f t="shared" si="1291"/>
        <v/>
      </c>
      <c r="AK8297">
        <f t="shared" si="1286"/>
        <v>2.8</v>
      </c>
      <c r="AL8297">
        <f t="shared" si="1284"/>
        <v>0.40599999999999997</v>
      </c>
      <c r="AM8297" s="3" t="s">
        <v>33424</v>
      </c>
    </row>
    <row r="8298" spans="1:39" x14ac:dyDescent="0.2">
      <c r="A8298" t="s">
        <v>24942</v>
      </c>
      <c r="B8298" t="s">
        <v>37</v>
      </c>
      <c r="C8298" t="s">
        <v>24943</v>
      </c>
      <c r="D8298" s="1">
        <v>39590</v>
      </c>
      <c r="E8298" s="1">
        <v>44546</v>
      </c>
      <c r="F8298" t="s">
        <v>39</v>
      </c>
      <c r="I8298">
        <v>100</v>
      </c>
      <c r="J8298">
        <v>0</v>
      </c>
      <c r="K8298">
        <v>0</v>
      </c>
      <c r="L8298">
        <v>4044</v>
      </c>
      <c r="M8298">
        <v>4044</v>
      </c>
      <c r="N8298" t="s">
        <v>20</v>
      </c>
      <c r="O8298" t="s">
        <v>24944</v>
      </c>
      <c r="P8298" t="s">
        <v>28</v>
      </c>
      <c r="Q8298" t="s">
        <v>34234</v>
      </c>
      <c r="R8298" t="s">
        <v>33762</v>
      </c>
      <c r="S8298" t="s">
        <v>33942</v>
      </c>
      <c r="T8298" t="s">
        <v>34233</v>
      </c>
      <c r="AD8298" t="str">
        <f t="shared" si="1290"/>
        <v/>
      </c>
      <c r="AE8298" t="str">
        <f t="shared" si="1292"/>
        <v/>
      </c>
      <c r="AF8298" t="str">
        <f t="shared" si="1289"/>
        <v/>
      </c>
      <c r="AG8298" t="str">
        <f>IF((S8298&lt;&gt;"tühi")*(AC8298&lt;&gt;""),AC8298,"")</f>
        <v/>
      </c>
      <c r="AH8298" t="str">
        <f t="shared" si="1285"/>
        <v/>
      </c>
      <c r="AI8298">
        <v>0.14499999999999999</v>
      </c>
      <c r="AJ8298" t="str">
        <f t="shared" si="1291"/>
        <v/>
      </c>
      <c r="AK8298" t="str">
        <f t="shared" si="1286"/>
        <v/>
      </c>
      <c r="AL8298" t="str">
        <f t="shared" si="1284"/>
        <v/>
      </c>
    </row>
    <row r="8299" spans="1:39" x14ac:dyDescent="0.2">
      <c r="A8299" t="s">
        <v>5478</v>
      </c>
      <c r="B8299" t="s">
        <v>37</v>
      </c>
      <c r="C8299" t="s">
        <v>5479</v>
      </c>
      <c r="D8299" s="1">
        <v>36111</v>
      </c>
      <c r="E8299" s="1">
        <v>43456</v>
      </c>
      <c r="F8299" t="s">
        <v>19</v>
      </c>
      <c r="I8299">
        <v>100</v>
      </c>
      <c r="J8299">
        <v>0</v>
      </c>
      <c r="K8299">
        <v>0</v>
      </c>
      <c r="L8299">
        <v>1097</v>
      </c>
      <c r="M8299">
        <v>1097</v>
      </c>
      <c r="N8299" t="s">
        <v>20</v>
      </c>
      <c r="O8299" t="s">
        <v>5480</v>
      </c>
      <c r="P8299" t="s">
        <v>28</v>
      </c>
      <c r="Q8299" t="s">
        <v>32794</v>
      </c>
      <c r="R8299" t="s">
        <v>33782</v>
      </c>
      <c r="S8299" t="s">
        <v>33807</v>
      </c>
      <c r="T8299" t="s">
        <v>34365</v>
      </c>
      <c r="AD8299" t="str">
        <f t="shared" si="1290"/>
        <v/>
      </c>
      <c r="AE8299" t="str">
        <f t="shared" si="1292"/>
        <v/>
      </c>
      <c r="AF8299" t="str">
        <f t="shared" si="1289"/>
        <v/>
      </c>
      <c r="AG8299" s="17">
        <v>1</v>
      </c>
      <c r="AH8299">
        <f t="shared" si="1285"/>
        <v>2.8</v>
      </c>
      <c r="AI8299">
        <v>0.14499999999999999</v>
      </c>
      <c r="AJ8299">
        <f t="shared" si="1291"/>
        <v>0.40599999999999997</v>
      </c>
      <c r="AK8299" t="str">
        <f t="shared" si="1286"/>
        <v/>
      </c>
      <c r="AL8299" t="str">
        <f t="shared" ref="AL8299:AL8362" si="1293">IF(COUNTBLANK(AK8299),"",AK8299*AI8299)</f>
        <v/>
      </c>
    </row>
    <row r="8300" spans="1:39" x14ac:dyDescent="0.2">
      <c r="A8300" t="s">
        <v>5439</v>
      </c>
      <c r="B8300" t="s">
        <v>37</v>
      </c>
      <c r="C8300" t="s">
        <v>5440</v>
      </c>
      <c r="D8300" s="1">
        <v>36111</v>
      </c>
      <c r="E8300" s="1">
        <v>43456</v>
      </c>
      <c r="F8300" t="s">
        <v>19</v>
      </c>
      <c r="I8300">
        <v>100</v>
      </c>
      <c r="J8300">
        <v>0</v>
      </c>
      <c r="K8300">
        <v>0</v>
      </c>
      <c r="L8300">
        <v>875</v>
      </c>
      <c r="M8300">
        <v>875</v>
      </c>
      <c r="N8300" t="s">
        <v>20</v>
      </c>
      <c r="O8300" t="s">
        <v>5441</v>
      </c>
      <c r="P8300" t="s">
        <v>28</v>
      </c>
      <c r="Q8300" t="s">
        <v>34233</v>
      </c>
      <c r="R8300" t="s">
        <v>34233</v>
      </c>
      <c r="S8300" t="s">
        <v>33797</v>
      </c>
      <c r="T8300" t="s">
        <v>34349</v>
      </c>
      <c r="U8300" t="s">
        <v>32634</v>
      </c>
      <c r="V8300" t="s">
        <v>33425</v>
      </c>
      <c r="W8300">
        <v>250</v>
      </c>
      <c r="X8300">
        <v>2</v>
      </c>
      <c r="AA8300">
        <v>7.5</v>
      </c>
      <c r="AB8300">
        <v>25</v>
      </c>
      <c r="AC8300">
        <v>1</v>
      </c>
      <c r="AD8300" t="str">
        <f t="shared" si="1290"/>
        <v/>
      </c>
      <c r="AE8300" t="str">
        <f t="shared" si="1292"/>
        <v/>
      </c>
      <c r="AF8300" t="str">
        <f t="shared" si="1289"/>
        <v/>
      </c>
      <c r="AG8300">
        <f>IF((S8300&lt;&gt;"tühi")*(AC8300&lt;&gt;""),AC8300,"")</f>
        <v>1</v>
      </c>
      <c r="AH8300">
        <f t="shared" si="1285"/>
        <v>2.8</v>
      </c>
      <c r="AI8300">
        <v>0.14499999999999999</v>
      </c>
      <c r="AJ8300">
        <f t="shared" si="1291"/>
        <v>0.40599999999999997</v>
      </c>
      <c r="AK8300" t="str">
        <f t="shared" si="1286"/>
        <v/>
      </c>
      <c r="AL8300" t="str">
        <f t="shared" si="1293"/>
        <v/>
      </c>
    </row>
    <row r="8301" spans="1:39" x14ac:dyDescent="0.2">
      <c r="A8301" t="s">
        <v>6032</v>
      </c>
      <c r="B8301" t="s">
        <v>37</v>
      </c>
      <c r="C8301" t="s">
        <v>6033</v>
      </c>
      <c r="D8301" s="1">
        <v>36153</v>
      </c>
      <c r="E8301" s="1">
        <v>43456</v>
      </c>
      <c r="F8301" t="s">
        <v>19</v>
      </c>
      <c r="I8301">
        <v>100</v>
      </c>
      <c r="J8301">
        <v>0</v>
      </c>
      <c r="K8301">
        <v>0</v>
      </c>
      <c r="L8301">
        <v>1018</v>
      </c>
      <c r="M8301">
        <v>1018</v>
      </c>
      <c r="N8301" t="s">
        <v>20</v>
      </c>
      <c r="O8301" t="s">
        <v>6034</v>
      </c>
      <c r="P8301" t="s">
        <v>28</v>
      </c>
      <c r="Q8301" t="s">
        <v>34233</v>
      </c>
      <c r="R8301" t="s">
        <v>34233</v>
      </c>
      <c r="S8301" t="s">
        <v>33797</v>
      </c>
      <c r="T8301" t="s">
        <v>34349</v>
      </c>
      <c r="U8301" t="s">
        <v>32634</v>
      </c>
      <c r="V8301" t="s">
        <v>33426</v>
      </c>
      <c r="W8301">
        <v>250</v>
      </c>
      <c r="X8301">
        <v>2</v>
      </c>
      <c r="AA8301">
        <v>7.5</v>
      </c>
      <c r="AB8301">
        <v>25</v>
      </c>
      <c r="AC8301">
        <v>1</v>
      </c>
      <c r="AD8301" t="str">
        <f t="shared" si="1290"/>
        <v/>
      </c>
      <c r="AE8301" t="str">
        <f t="shared" si="1292"/>
        <v/>
      </c>
      <c r="AF8301" t="str">
        <f t="shared" si="1289"/>
        <v/>
      </c>
      <c r="AG8301">
        <f>IF((S8301&lt;&gt;"tühi")*(AC8301&lt;&gt;""),AC8301,"")</f>
        <v>1</v>
      </c>
      <c r="AH8301">
        <f t="shared" si="1285"/>
        <v>2.8</v>
      </c>
      <c r="AI8301">
        <v>0.14499999999999999</v>
      </c>
      <c r="AJ8301">
        <f t="shared" si="1291"/>
        <v>0.40599999999999997</v>
      </c>
      <c r="AK8301" t="str">
        <f t="shared" si="1286"/>
        <v/>
      </c>
      <c r="AL8301" t="str">
        <f t="shared" si="1293"/>
        <v/>
      </c>
    </row>
    <row r="8302" spans="1:39" x14ac:dyDescent="0.2">
      <c r="A8302" t="s">
        <v>5436</v>
      </c>
      <c r="B8302" t="s">
        <v>37</v>
      </c>
      <c r="C8302" t="s">
        <v>5437</v>
      </c>
      <c r="D8302" s="1">
        <v>36111</v>
      </c>
      <c r="E8302" s="1">
        <v>43456</v>
      </c>
      <c r="F8302" t="s">
        <v>19</v>
      </c>
      <c r="I8302">
        <v>100</v>
      </c>
      <c r="J8302">
        <v>0</v>
      </c>
      <c r="K8302">
        <v>0</v>
      </c>
      <c r="L8302">
        <v>819</v>
      </c>
      <c r="M8302">
        <v>819</v>
      </c>
      <c r="N8302" t="s">
        <v>20</v>
      </c>
      <c r="O8302" t="s">
        <v>5438</v>
      </c>
      <c r="P8302" t="s">
        <v>28</v>
      </c>
      <c r="Q8302" t="s">
        <v>34233</v>
      </c>
      <c r="R8302" t="s">
        <v>34233</v>
      </c>
      <c r="S8302" t="s">
        <v>32628</v>
      </c>
      <c r="T8302" t="s">
        <v>34357</v>
      </c>
      <c r="U8302" t="s">
        <v>32634</v>
      </c>
      <c r="V8302" t="s">
        <v>33425</v>
      </c>
      <c r="W8302">
        <v>250</v>
      </c>
      <c r="X8302">
        <v>2</v>
      </c>
      <c r="AA8302">
        <v>7.5</v>
      </c>
      <c r="AB8302">
        <v>25</v>
      </c>
      <c r="AC8302">
        <v>1</v>
      </c>
      <c r="AD8302" t="str">
        <f t="shared" si="1290"/>
        <v/>
      </c>
      <c r="AE8302" t="str">
        <f t="shared" si="1292"/>
        <v/>
      </c>
      <c r="AF8302" t="str">
        <f t="shared" si="1289"/>
        <v/>
      </c>
      <c r="AG8302">
        <f>IF((S8302&lt;&gt;"tühi")*(AC8302&lt;&gt;""),AC8302,"")</f>
        <v>1</v>
      </c>
      <c r="AH8302">
        <f t="shared" si="1285"/>
        <v>2.8</v>
      </c>
      <c r="AI8302">
        <v>0.14499999999999999</v>
      </c>
      <c r="AJ8302">
        <f t="shared" si="1291"/>
        <v>0.40599999999999997</v>
      </c>
      <c r="AK8302" t="str">
        <f t="shared" si="1286"/>
        <v/>
      </c>
      <c r="AL8302" t="str">
        <f t="shared" si="1293"/>
        <v/>
      </c>
    </row>
    <row r="8303" spans="1:39" x14ac:dyDescent="0.2">
      <c r="A8303" t="s">
        <v>6834</v>
      </c>
      <c r="B8303" t="s">
        <v>37</v>
      </c>
      <c r="C8303" t="s">
        <v>6835</v>
      </c>
      <c r="D8303" s="1">
        <v>36138</v>
      </c>
      <c r="E8303" s="1">
        <v>43456</v>
      </c>
      <c r="F8303" t="s">
        <v>19</v>
      </c>
      <c r="I8303">
        <v>100</v>
      </c>
      <c r="J8303">
        <v>0</v>
      </c>
      <c r="K8303">
        <v>0</v>
      </c>
      <c r="L8303">
        <v>1049</v>
      </c>
      <c r="M8303">
        <v>1049</v>
      </c>
      <c r="N8303" t="s">
        <v>20</v>
      </c>
      <c r="O8303" t="s">
        <v>6836</v>
      </c>
      <c r="P8303" t="s">
        <v>28</v>
      </c>
      <c r="Q8303" t="s">
        <v>32794</v>
      </c>
      <c r="R8303" t="s">
        <v>33782</v>
      </c>
      <c r="S8303" t="s">
        <v>32628</v>
      </c>
      <c r="T8303" t="s">
        <v>34365</v>
      </c>
      <c r="AD8303" t="str">
        <f t="shared" si="1290"/>
        <v/>
      </c>
      <c r="AE8303" t="str">
        <f t="shared" si="1292"/>
        <v/>
      </c>
      <c r="AF8303" t="str">
        <f t="shared" si="1289"/>
        <v/>
      </c>
      <c r="AG8303" s="17">
        <v>1</v>
      </c>
      <c r="AH8303">
        <f t="shared" si="1285"/>
        <v>2.8</v>
      </c>
      <c r="AI8303">
        <v>0.14499999999999999</v>
      </c>
      <c r="AJ8303">
        <f t="shared" si="1291"/>
        <v>0.40599999999999997</v>
      </c>
      <c r="AK8303" t="str">
        <f t="shared" si="1286"/>
        <v/>
      </c>
      <c r="AL8303" t="str">
        <f t="shared" si="1293"/>
        <v/>
      </c>
    </row>
    <row r="8304" spans="1:39" x14ac:dyDescent="0.2">
      <c r="A8304" t="s">
        <v>5433</v>
      </c>
      <c r="B8304" t="s">
        <v>37</v>
      </c>
      <c r="C8304" t="s">
        <v>5434</v>
      </c>
      <c r="D8304" s="1">
        <v>36111</v>
      </c>
      <c r="E8304" s="1">
        <v>43456</v>
      </c>
      <c r="F8304" t="s">
        <v>19</v>
      </c>
      <c r="I8304">
        <v>100</v>
      </c>
      <c r="J8304">
        <v>0</v>
      </c>
      <c r="K8304">
        <v>0</v>
      </c>
      <c r="L8304">
        <v>936</v>
      </c>
      <c r="M8304">
        <v>936</v>
      </c>
      <c r="N8304" t="s">
        <v>20</v>
      </c>
      <c r="O8304" t="s">
        <v>5435</v>
      </c>
      <c r="P8304" t="s">
        <v>28</v>
      </c>
      <c r="Q8304" t="s">
        <v>34233</v>
      </c>
      <c r="R8304" t="s">
        <v>34233</v>
      </c>
      <c r="S8304" t="s">
        <v>33797</v>
      </c>
      <c r="T8304" t="s">
        <v>34365</v>
      </c>
      <c r="AD8304" t="str">
        <f t="shared" si="1290"/>
        <v/>
      </c>
      <c r="AE8304" t="str">
        <f t="shared" si="1292"/>
        <v/>
      </c>
      <c r="AF8304" t="str">
        <f t="shared" si="1289"/>
        <v/>
      </c>
      <c r="AG8304" s="17">
        <v>1</v>
      </c>
      <c r="AH8304">
        <f t="shared" ref="AH8304:AH8367" si="1294">IF(AG8304="","",AG8304*2.8)</f>
        <v>2.8</v>
      </c>
      <c r="AI8304">
        <v>0.14499999999999999</v>
      </c>
      <c r="AJ8304">
        <f t="shared" si="1291"/>
        <v>0.40599999999999997</v>
      </c>
      <c r="AK8304" t="str">
        <f t="shared" ref="AK8304:AK8367" si="1295">IF(AE8304="","",AE8304*2.8)</f>
        <v/>
      </c>
      <c r="AL8304" t="str">
        <f t="shared" si="1293"/>
        <v/>
      </c>
    </row>
    <row r="8305" spans="1:38" x14ac:dyDescent="0.2">
      <c r="A8305" t="s">
        <v>5430</v>
      </c>
      <c r="B8305" t="s">
        <v>37</v>
      </c>
      <c r="C8305" t="s">
        <v>5431</v>
      </c>
      <c r="D8305" s="1">
        <v>36111</v>
      </c>
      <c r="E8305" s="1">
        <v>43456</v>
      </c>
      <c r="F8305" t="s">
        <v>19</v>
      </c>
      <c r="I8305">
        <v>100</v>
      </c>
      <c r="J8305">
        <v>0</v>
      </c>
      <c r="K8305">
        <v>0</v>
      </c>
      <c r="L8305">
        <v>1253</v>
      </c>
      <c r="M8305">
        <v>1253</v>
      </c>
      <c r="N8305" t="s">
        <v>20</v>
      </c>
      <c r="O8305" t="s">
        <v>5432</v>
      </c>
      <c r="P8305" t="s">
        <v>28</v>
      </c>
      <c r="Q8305" t="s">
        <v>34233</v>
      </c>
      <c r="R8305" t="s">
        <v>34233</v>
      </c>
      <c r="S8305" t="s">
        <v>33797</v>
      </c>
      <c r="T8305" t="s">
        <v>34365</v>
      </c>
      <c r="AD8305" t="str">
        <f t="shared" si="1290"/>
        <v/>
      </c>
      <c r="AE8305" t="str">
        <f t="shared" si="1292"/>
        <v/>
      </c>
      <c r="AF8305" t="str">
        <f t="shared" si="1289"/>
        <v/>
      </c>
      <c r="AG8305" s="17">
        <v>1</v>
      </c>
      <c r="AH8305">
        <f t="shared" si="1294"/>
        <v>2.8</v>
      </c>
      <c r="AI8305">
        <v>0.14499999999999999</v>
      </c>
      <c r="AJ8305">
        <f t="shared" si="1291"/>
        <v>0.40599999999999997</v>
      </c>
      <c r="AK8305" t="str">
        <f t="shared" si="1295"/>
        <v/>
      </c>
      <c r="AL8305" t="str">
        <f t="shared" si="1293"/>
        <v/>
      </c>
    </row>
    <row r="8306" spans="1:38" x14ac:dyDescent="0.2">
      <c r="A8306" t="s">
        <v>5427</v>
      </c>
      <c r="B8306" t="s">
        <v>37</v>
      </c>
      <c r="C8306" t="s">
        <v>5428</v>
      </c>
      <c r="D8306" s="1">
        <v>36111</v>
      </c>
      <c r="E8306" s="1">
        <v>44683</v>
      </c>
      <c r="F8306" t="s">
        <v>19</v>
      </c>
      <c r="I8306">
        <v>100</v>
      </c>
      <c r="J8306">
        <v>0</v>
      </c>
      <c r="K8306">
        <v>0</v>
      </c>
      <c r="L8306">
        <v>1348</v>
      </c>
      <c r="M8306">
        <v>1348</v>
      </c>
      <c r="N8306" t="s">
        <v>20</v>
      </c>
      <c r="O8306" t="s">
        <v>5429</v>
      </c>
      <c r="P8306" t="s">
        <v>28</v>
      </c>
      <c r="Q8306" t="s">
        <v>34233</v>
      </c>
      <c r="R8306" t="s">
        <v>34233</v>
      </c>
      <c r="S8306" t="s">
        <v>33797</v>
      </c>
      <c r="T8306" t="s">
        <v>34357</v>
      </c>
      <c r="U8306" t="s">
        <v>32634</v>
      </c>
      <c r="V8306" t="s">
        <v>33426</v>
      </c>
      <c r="W8306">
        <v>250</v>
      </c>
      <c r="X8306">
        <v>2</v>
      </c>
      <c r="AA8306">
        <v>7.5</v>
      </c>
      <c r="AB8306">
        <v>25</v>
      </c>
      <c r="AC8306">
        <v>1</v>
      </c>
      <c r="AD8306" t="str">
        <f t="shared" si="1290"/>
        <v/>
      </c>
      <c r="AE8306" t="str">
        <f t="shared" si="1292"/>
        <v/>
      </c>
      <c r="AF8306" t="str">
        <f t="shared" si="1289"/>
        <v/>
      </c>
      <c r="AG8306">
        <f>IF((S8306&lt;&gt;"tühi")*(AC8306&lt;&gt;""),AC8306,"")</f>
        <v>1</v>
      </c>
      <c r="AH8306">
        <f t="shared" si="1294"/>
        <v>2.8</v>
      </c>
      <c r="AI8306">
        <v>0.14499999999999999</v>
      </c>
      <c r="AJ8306">
        <f t="shared" si="1291"/>
        <v>0.40599999999999997</v>
      </c>
      <c r="AK8306" t="str">
        <f t="shared" si="1295"/>
        <v/>
      </c>
      <c r="AL8306" t="str">
        <f t="shared" si="1293"/>
        <v/>
      </c>
    </row>
    <row r="8307" spans="1:38" x14ac:dyDescent="0.2">
      <c r="A8307" t="s">
        <v>28866</v>
      </c>
      <c r="B8307" t="s">
        <v>37</v>
      </c>
      <c r="C8307" t="s">
        <v>28867</v>
      </c>
      <c r="D8307" s="1">
        <v>42733</v>
      </c>
      <c r="E8307" s="1">
        <v>44546</v>
      </c>
      <c r="F8307" t="s">
        <v>26</v>
      </c>
      <c r="I8307">
        <v>100</v>
      </c>
      <c r="J8307">
        <v>0</v>
      </c>
      <c r="K8307">
        <v>0</v>
      </c>
      <c r="L8307">
        <v>2186</v>
      </c>
      <c r="M8307">
        <v>2186</v>
      </c>
      <c r="N8307" t="s">
        <v>20</v>
      </c>
      <c r="O8307" t="s">
        <v>28868</v>
      </c>
      <c r="P8307" t="s">
        <v>44</v>
      </c>
      <c r="Q8307" t="s">
        <v>34233</v>
      </c>
      <c r="R8307" t="s">
        <v>34233</v>
      </c>
      <c r="S8307" t="s">
        <v>34233</v>
      </c>
      <c r="T8307" t="s">
        <v>34233</v>
      </c>
      <c r="AD8307" t="str">
        <f t="shared" si="1290"/>
        <v/>
      </c>
      <c r="AE8307" t="str">
        <f t="shared" si="1292"/>
        <v/>
      </c>
      <c r="AF8307" t="str">
        <f t="shared" si="1289"/>
        <v/>
      </c>
      <c r="AG8307" t="str">
        <f>IF((S8307&lt;&gt;"tühi")*(AC8307&lt;&gt;""),AC8307,"")</f>
        <v/>
      </c>
      <c r="AH8307" t="str">
        <f t="shared" si="1294"/>
        <v/>
      </c>
      <c r="AI8307">
        <v>0.14499999999999999</v>
      </c>
      <c r="AJ8307" t="str">
        <f t="shared" si="1291"/>
        <v/>
      </c>
      <c r="AK8307" t="str">
        <f t="shared" si="1295"/>
        <v/>
      </c>
      <c r="AL8307" t="str">
        <f t="shared" si="1293"/>
        <v/>
      </c>
    </row>
    <row r="8308" spans="1:38" x14ac:dyDescent="0.2">
      <c r="A8308" t="s">
        <v>3185</v>
      </c>
      <c r="B8308" t="s">
        <v>37</v>
      </c>
      <c r="C8308" t="s">
        <v>3186</v>
      </c>
      <c r="D8308" s="1">
        <v>35926</v>
      </c>
      <c r="E8308" s="1">
        <v>43729</v>
      </c>
      <c r="F8308" t="s">
        <v>19</v>
      </c>
      <c r="I8308">
        <v>100</v>
      </c>
      <c r="J8308">
        <v>0</v>
      </c>
      <c r="K8308">
        <v>0</v>
      </c>
      <c r="L8308">
        <v>1232</v>
      </c>
      <c r="M8308">
        <v>1232</v>
      </c>
      <c r="N8308" t="s">
        <v>20</v>
      </c>
      <c r="O8308" t="s">
        <v>3187</v>
      </c>
      <c r="P8308" t="s">
        <v>28</v>
      </c>
      <c r="Q8308" t="s">
        <v>34234</v>
      </c>
      <c r="R8308" t="s">
        <v>34235</v>
      </c>
      <c r="S8308" t="s">
        <v>33797</v>
      </c>
      <c r="T8308" t="s">
        <v>32634</v>
      </c>
      <c r="AD8308" t="str">
        <f t="shared" si="1290"/>
        <v/>
      </c>
      <c r="AE8308" t="str">
        <f t="shared" si="1292"/>
        <v/>
      </c>
      <c r="AF8308" t="str">
        <f t="shared" si="1289"/>
        <v/>
      </c>
      <c r="AG8308" s="17">
        <v>1</v>
      </c>
      <c r="AH8308">
        <f t="shared" si="1294"/>
        <v>2.8</v>
      </c>
      <c r="AI8308">
        <v>0.14499999999999999</v>
      </c>
      <c r="AJ8308">
        <f t="shared" si="1291"/>
        <v>0.40599999999999997</v>
      </c>
      <c r="AK8308" t="str">
        <f t="shared" si="1295"/>
        <v/>
      </c>
      <c r="AL8308" t="str">
        <f t="shared" si="1293"/>
        <v/>
      </c>
    </row>
    <row r="8309" spans="1:38" x14ac:dyDescent="0.2">
      <c r="A8309" t="s">
        <v>3227</v>
      </c>
      <c r="B8309" t="s">
        <v>37</v>
      </c>
      <c r="C8309" t="s">
        <v>3228</v>
      </c>
      <c r="D8309" s="1">
        <v>35926</v>
      </c>
      <c r="E8309" s="1">
        <v>43729</v>
      </c>
      <c r="F8309" t="s">
        <v>19</v>
      </c>
      <c r="I8309">
        <v>100</v>
      </c>
      <c r="J8309">
        <v>0</v>
      </c>
      <c r="K8309">
        <v>0</v>
      </c>
      <c r="L8309">
        <v>3819</v>
      </c>
      <c r="M8309">
        <v>3819</v>
      </c>
      <c r="N8309" t="s">
        <v>20</v>
      </c>
      <c r="O8309" t="s">
        <v>3229</v>
      </c>
      <c r="P8309" t="s">
        <v>28</v>
      </c>
      <c r="Q8309" t="s">
        <v>34234</v>
      </c>
      <c r="R8309" t="s">
        <v>34235</v>
      </c>
      <c r="S8309" t="s">
        <v>33797</v>
      </c>
      <c r="T8309" t="s">
        <v>32634</v>
      </c>
      <c r="AD8309" t="str">
        <f t="shared" si="1290"/>
        <v/>
      </c>
      <c r="AE8309" t="str">
        <f t="shared" si="1292"/>
        <v/>
      </c>
      <c r="AF8309" t="str">
        <f t="shared" si="1289"/>
        <v/>
      </c>
      <c r="AG8309" s="17">
        <v>1</v>
      </c>
      <c r="AH8309">
        <f t="shared" si="1294"/>
        <v>2.8</v>
      </c>
      <c r="AI8309">
        <v>0.14499999999999999</v>
      </c>
      <c r="AJ8309">
        <f t="shared" si="1291"/>
        <v>0.40599999999999997</v>
      </c>
      <c r="AK8309" t="str">
        <f t="shared" si="1295"/>
        <v/>
      </c>
      <c r="AL8309" t="str">
        <f t="shared" si="1293"/>
        <v/>
      </c>
    </row>
    <row r="8310" spans="1:38" x14ac:dyDescent="0.2">
      <c r="A8310" t="s">
        <v>3224</v>
      </c>
      <c r="B8310" t="s">
        <v>37</v>
      </c>
      <c r="C8310" t="s">
        <v>3225</v>
      </c>
      <c r="D8310" s="1">
        <v>35926</v>
      </c>
      <c r="E8310" s="1">
        <v>43729</v>
      </c>
      <c r="F8310" t="s">
        <v>19</v>
      </c>
      <c r="I8310">
        <v>100</v>
      </c>
      <c r="J8310">
        <v>0</v>
      </c>
      <c r="K8310">
        <v>0</v>
      </c>
      <c r="L8310">
        <v>1633</v>
      </c>
      <c r="M8310">
        <v>1633</v>
      </c>
      <c r="N8310" t="s">
        <v>20</v>
      </c>
      <c r="O8310" t="s">
        <v>3226</v>
      </c>
      <c r="P8310" t="s">
        <v>28</v>
      </c>
      <c r="Q8310" t="s">
        <v>34234</v>
      </c>
      <c r="R8310" t="s">
        <v>34235</v>
      </c>
      <c r="S8310" t="s">
        <v>33797</v>
      </c>
      <c r="T8310" t="s">
        <v>34365</v>
      </c>
      <c r="AD8310" t="str">
        <f t="shared" si="1290"/>
        <v/>
      </c>
      <c r="AE8310" t="str">
        <f t="shared" si="1292"/>
        <v/>
      </c>
      <c r="AF8310" t="str">
        <f t="shared" si="1289"/>
        <v/>
      </c>
      <c r="AG8310" s="17">
        <v>1</v>
      </c>
      <c r="AH8310">
        <f t="shared" si="1294"/>
        <v>2.8</v>
      </c>
      <c r="AI8310">
        <v>0.14499999999999999</v>
      </c>
      <c r="AJ8310">
        <f t="shared" si="1291"/>
        <v>0.40599999999999997</v>
      </c>
      <c r="AK8310" t="str">
        <f t="shared" si="1295"/>
        <v/>
      </c>
      <c r="AL8310" t="str">
        <f t="shared" si="1293"/>
        <v/>
      </c>
    </row>
    <row r="8311" spans="1:38" x14ac:dyDescent="0.2">
      <c r="A8311" t="s">
        <v>3179</v>
      </c>
      <c r="B8311" t="s">
        <v>37</v>
      </c>
      <c r="C8311" t="s">
        <v>3180</v>
      </c>
      <c r="D8311" s="1">
        <v>35926</v>
      </c>
      <c r="E8311" s="1">
        <v>43729</v>
      </c>
      <c r="F8311" t="s">
        <v>19</v>
      </c>
      <c r="I8311">
        <v>100</v>
      </c>
      <c r="J8311">
        <v>0</v>
      </c>
      <c r="K8311">
        <v>0</v>
      </c>
      <c r="L8311">
        <v>1482</v>
      </c>
      <c r="M8311">
        <v>1482</v>
      </c>
      <c r="N8311" t="s">
        <v>20</v>
      </c>
      <c r="O8311" t="s">
        <v>3181</v>
      </c>
      <c r="P8311" t="s">
        <v>28</v>
      </c>
      <c r="Q8311" t="s">
        <v>34234</v>
      </c>
      <c r="R8311" t="s">
        <v>34235</v>
      </c>
      <c r="S8311" t="s">
        <v>32628</v>
      </c>
      <c r="T8311" t="s">
        <v>34357</v>
      </c>
      <c r="U8311" t="s">
        <v>32634</v>
      </c>
      <c r="V8311" t="s">
        <v>33427</v>
      </c>
      <c r="W8311">
        <v>222</v>
      </c>
      <c r="X8311">
        <v>2</v>
      </c>
      <c r="Y8311" t="s">
        <v>32654</v>
      </c>
      <c r="AA8311">
        <v>8.5</v>
      </c>
      <c r="AC8311">
        <v>1</v>
      </c>
      <c r="AD8311" t="str">
        <f t="shared" si="1290"/>
        <v/>
      </c>
      <c r="AE8311" t="str">
        <f t="shared" si="1292"/>
        <v/>
      </c>
      <c r="AF8311" t="str">
        <f t="shared" si="1289"/>
        <v/>
      </c>
      <c r="AG8311">
        <f>IF((S8311&lt;&gt;"tühi")*(AC8311&lt;&gt;""),AC8311,"")</f>
        <v>1</v>
      </c>
      <c r="AH8311">
        <f t="shared" si="1294"/>
        <v>2.8</v>
      </c>
      <c r="AI8311">
        <v>0.14499999999999999</v>
      </c>
      <c r="AJ8311">
        <f t="shared" si="1291"/>
        <v>0.40599999999999997</v>
      </c>
      <c r="AK8311" t="str">
        <f t="shared" si="1295"/>
        <v/>
      </c>
      <c r="AL8311" t="str">
        <f t="shared" si="1293"/>
        <v/>
      </c>
    </row>
    <row r="8312" spans="1:38" x14ac:dyDescent="0.2">
      <c r="A8312" t="s">
        <v>3176</v>
      </c>
      <c r="B8312" t="s">
        <v>37</v>
      </c>
      <c r="C8312" t="s">
        <v>3177</v>
      </c>
      <c r="D8312" s="1">
        <v>35926</v>
      </c>
      <c r="E8312" s="1">
        <v>43729</v>
      </c>
      <c r="F8312" t="s">
        <v>19</v>
      </c>
      <c r="I8312">
        <v>100</v>
      </c>
      <c r="J8312">
        <v>0</v>
      </c>
      <c r="K8312">
        <v>0</v>
      </c>
      <c r="L8312">
        <v>1207</v>
      </c>
      <c r="M8312">
        <v>1207</v>
      </c>
      <c r="N8312" t="s">
        <v>20</v>
      </c>
      <c r="O8312" t="s">
        <v>3178</v>
      </c>
      <c r="P8312" t="s">
        <v>28</v>
      </c>
      <c r="Q8312" t="s">
        <v>34234</v>
      </c>
      <c r="R8312" t="s">
        <v>34235</v>
      </c>
      <c r="S8312" t="s">
        <v>32628</v>
      </c>
      <c r="T8312" t="s">
        <v>34365</v>
      </c>
      <c r="U8312" t="s">
        <v>32634</v>
      </c>
      <c r="V8312" t="s">
        <v>32695</v>
      </c>
      <c r="W8312">
        <v>241</v>
      </c>
      <c r="Y8312">
        <v>1</v>
      </c>
      <c r="AA8312">
        <v>8.5</v>
      </c>
      <c r="AC8312">
        <v>1</v>
      </c>
      <c r="AD8312" t="str">
        <f t="shared" si="1290"/>
        <v/>
      </c>
      <c r="AE8312" t="str">
        <f t="shared" si="1292"/>
        <v/>
      </c>
      <c r="AF8312" t="str">
        <f t="shared" si="1289"/>
        <v/>
      </c>
      <c r="AG8312">
        <f>IF((S8312&lt;&gt;"tühi")*(AC8312&lt;&gt;""),AC8312,"")</f>
        <v>1</v>
      </c>
      <c r="AH8312">
        <f t="shared" si="1294"/>
        <v>2.8</v>
      </c>
      <c r="AI8312">
        <v>0.14499999999999999</v>
      </c>
      <c r="AJ8312">
        <f t="shared" si="1291"/>
        <v>0.40599999999999997</v>
      </c>
      <c r="AK8312" t="str">
        <f t="shared" si="1295"/>
        <v/>
      </c>
      <c r="AL8312" t="str">
        <f t="shared" si="1293"/>
        <v/>
      </c>
    </row>
    <row r="8313" spans="1:38" x14ac:dyDescent="0.2">
      <c r="A8313" t="s">
        <v>3182</v>
      </c>
      <c r="B8313" t="s">
        <v>37</v>
      </c>
      <c r="C8313" t="s">
        <v>3183</v>
      </c>
      <c r="D8313" s="1">
        <v>35926</v>
      </c>
      <c r="E8313" s="1">
        <v>43729</v>
      </c>
      <c r="F8313" t="s">
        <v>19</v>
      </c>
      <c r="I8313">
        <v>100</v>
      </c>
      <c r="J8313">
        <v>0</v>
      </c>
      <c r="K8313">
        <v>0</v>
      </c>
      <c r="L8313">
        <v>1254</v>
      </c>
      <c r="M8313">
        <v>1254</v>
      </c>
      <c r="N8313" t="s">
        <v>20</v>
      </c>
      <c r="O8313" t="s">
        <v>3184</v>
      </c>
      <c r="P8313" t="s">
        <v>28</v>
      </c>
      <c r="Q8313" t="s">
        <v>34234</v>
      </c>
      <c r="R8313" t="s">
        <v>34235</v>
      </c>
      <c r="S8313" t="s">
        <v>33804</v>
      </c>
      <c r="T8313" t="s">
        <v>34357</v>
      </c>
      <c r="AD8313" t="str">
        <f t="shared" si="1290"/>
        <v/>
      </c>
      <c r="AE8313" t="str">
        <f t="shared" si="1292"/>
        <v/>
      </c>
      <c r="AF8313" t="str">
        <f t="shared" si="1289"/>
        <v/>
      </c>
      <c r="AG8313" s="17">
        <v>1</v>
      </c>
      <c r="AH8313">
        <f t="shared" si="1294"/>
        <v>2.8</v>
      </c>
      <c r="AI8313">
        <v>0.14499999999999999</v>
      </c>
      <c r="AJ8313">
        <f t="shared" si="1291"/>
        <v>0.40599999999999997</v>
      </c>
      <c r="AK8313" t="str">
        <f t="shared" si="1295"/>
        <v/>
      </c>
      <c r="AL8313" t="str">
        <f t="shared" si="1293"/>
        <v/>
      </c>
    </row>
    <row r="8314" spans="1:38" x14ac:dyDescent="0.2">
      <c r="A8314" t="s">
        <v>28516</v>
      </c>
      <c r="B8314" t="s">
        <v>37</v>
      </c>
      <c r="C8314" t="s">
        <v>28517</v>
      </c>
      <c r="D8314" s="1">
        <v>42383</v>
      </c>
      <c r="E8314" s="1">
        <v>43951</v>
      </c>
      <c r="F8314" t="s">
        <v>26</v>
      </c>
      <c r="I8314">
        <v>100</v>
      </c>
      <c r="J8314">
        <v>0</v>
      </c>
      <c r="K8314">
        <v>0</v>
      </c>
      <c r="L8314">
        <v>1671</v>
      </c>
      <c r="M8314">
        <v>1671</v>
      </c>
      <c r="N8314" t="s">
        <v>20</v>
      </c>
      <c r="O8314" t="s">
        <v>28518</v>
      </c>
      <c r="P8314" t="s">
        <v>44</v>
      </c>
      <c r="Q8314" t="s">
        <v>34233</v>
      </c>
      <c r="R8314" t="s">
        <v>34233</v>
      </c>
      <c r="S8314" t="s">
        <v>34233</v>
      </c>
      <c r="T8314" t="s">
        <v>34233</v>
      </c>
      <c r="AD8314" t="str">
        <f t="shared" si="1290"/>
        <v/>
      </c>
      <c r="AE8314" t="str">
        <f t="shared" si="1292"/>
        <v/>
      </c>
      <c r="AF8314" t="str">
        <f t="shared" si="1289"/>
        <v/>
      </c>
      <c r="AG8314" t="str">
        <f>IF((S8314&lt;&gt;"tühi")*(AC8314&lt;&gt;""),AC8314,"")</f>
        <v/>
      </c>
      <c r="AH8314" t="str">
        <f t="shared" si="1294"/>
        <v/>
      </c>
      <c r="AI8314">
        <v>0.14499999999999999</v>
      </c>
      <c r="AJ8314" t="str">
        <f t="shared" si="1291"/>
        <v/>
      </c>
      <c r="AK8314" t="str">
        <f t="shared" si="1295"/>
        <v/>
      </c>
      <c r="AL8314" t="str">
        <f t="shared" si="1293"/>
        <v/>
      </c>
    </row>
    <row r="8315" spans="1:38" x14ac:dyDescent="0.2">
      <c r="A8315" t="s">
        <v>2877</v>
      </c>
      <c r="B8315" t="s">
        <v>37</v>
      </c>
      <c r="C8315" t="s">
        <v>2878</v>
      </c>
      <c r="D8315" s="1">
        <v>35817</v>
      </c>
      <c r="E8315" s="1">
        <v>43809</v>
      </c>
      <c r="F8315" t="s">
        <v>19</v>
      </c>
      <c r="I8315">
        <v>100</v>
      </c>
      <c r="J8315">
        <v>0</v>
      </c>
      <c r="K8315">
        <v>0</v>
      </c>
      <c r="L8315">
        <v>956</v>
      </c>
      <c r="M8315">
        <v>956</v>
      </c>
      <c r="N8315" t="s">
        <v>20</v>
      </c>
      <c r="O8315" t="s">
        <v>2879</v>
      </c>
      <c r="P8315" t="s">
        <v>28</v>
      </c>
      <c r="Q8315" t="s">
        <v>34233</v>
      </c>
      <c r="R8315" t="s">
        <v>34233</v>
      </c>
      <c r="S8315" t="s">
        <v>33797</v>
      </c>
      <c r="T8315" t="s">
        <v>34349</v>
      </c>
      <c r="AD8315" t="str">
        <f t="shared" si="1290"/>
        <v/>
      </c>
      <c r="AE8315" t="str">
        <f t="shared" si="1292"/>
        <v/>
      </c>
      <c r="AF8315" t="str">
        <f t="shared" si="1289"/>
        <v/>
      </c>
      <c r="AG8315" s="17">
        <v>1</v>
      </c>
      <c r="AH8315">
        <f t="shared" si="1294"/>
        <v>2.8</v>
      </c>
      <c r="AI8315">
        <v>0.14499999999999999</v>
      </c>
      <c r="AJ8315">
        <f t="shared" si="1291"/>
        <v>0.40599999999999997</v>
      </c>
      <c r="AK8315" t="str">
        <f t="shared" si="1295"/>
        <v/>
      </c>
      <c r="AL8315" t="str">
        <f t="shared" si="1293"/>
        <v/>
      </c>
    </row>
    <row r="8316" spans="1:38" x14ac:dyDescent="0.2">
      <c r="A8316" t="s">
        <v>4531</v>
      </c>
      <c r="B8316" t="s">
        <v>37</v>
      </c>
      <c r="C8316" t="s">
        <v>4532</v>
      </c>
      <c r="D8316" s="1">
        <v>36088</v>
      </c>
      <c r="E8316" s="1">
        <v>43456</v>
      </c>
      <c r="F8316" t="s">
        <v>19</v>
      </c>
      <c r="I8316">
        <v>100</v>
      </c>
      <c r="J8316">
        <v>0</v>
      </c>
      <c r="K8316">
        <v>0</v>
      </c>
      <c r="L8316">
        <v>976</v>
      </c>
      <c r="M8316">
        <v>976</v>
      </c>
      <c r="N8316" t="s">
        <v>20</v>
      </c>
      <c r="O8316" t="s">
        <v>4533</v>
      </c>
      <c r="P8316" t="s">
        <v>28</v>
      </c>
      <c r="Q8316" t="s">
        <v>34233</v>
      </c>
      <c r="R8316" t="s">
        <v>34233</v>
      </c>
      <c r="S8316" t="s">
        <v>32628</v>
      </c>
      <c r="T8316" t="s">
        <v>34357</v>
      </c>
      <c r="AD8316" t="str">
        <f t="shared" si="1290"/>
        <v/>
      </c>
      <c r="AE8316" t="str">
        <f t="shared" si="1292"/>
        <v/>
      </c>
      <c r="AF8316" t="str">
        <f t="shared" si="1289"/>
        <v/>
      </c>
      <c r="AG8316" s="17">
        <v>1</v>
      </c>
      <c r="AH8316">
        <f t="shared" si="1294"/>
        <v>2.8</v>
      </c>
      <c r="AI8316">
        <v>0.14499999999999999</v>
      </c>
      <c r="AJ8316">
        <f t="shared" si="1291"/>
        <v>0.40599999999999997</v>
      </c>
      <c r="AK8316" t="str">
        <f t="shared" si="1295"/>
        <v/>
      </c>
      <c r="AL8316" t="str">
        <f t="shared" si="1293"/>
        <v/>
      </c>
    </row>
    <row r="8317" spans="1:38" x14ac:dyDescent="0.2">
      <c r="A8317" t="s">
        <v>5851</v>
      </c>
      <c r="B8317" t="s">
        <v>37</v>
      </c>
      <c r="C8317" t="s">
        <v>5852</v>
      </c>
      <c r="D8317" s="1">
        <v>36171</v>
      </c>
      <c r="E8317" s="1">
        <v>43882</v>
      </c>
      <c r="F8317" t="s">
        <v>19</v>
      </c>
      <c r="I8317">
        <v>100</v>
      </c>
      <c r="J8317">
        <v>0</v>
      </c>
      <c r="K8317">
        <v>0</v>
      </c>
      <c r="L8317">
        <v>1135</v>
      </c>
      <c r="M8317">
        <v>1135</v>
      </c>
      <c r="N8317" t="s">
        <v>20</v>
      </c>
      <c r="O8317" t="s">
        <v>5853</v>
      </c>
      <c r="P8317" t="s">
        <v>28</v>
      </c>
      <c r="Q8317" t="s">
        <v>34233</v>
      </c>
      <c r="R8317" t="s">
        <v>34233</v>
      </c>
      <c r="S8317" t="s">
        <v>33797</v>
      </c>
      <c r="T8317" t="s">
        <v>34350</v>
      </c>
      <c r="U8317" t="s">
        <v>32634</v>
      </c>
      <c r="V8317" t="s">
        <v>32698</v>
      </c>
      <c r="W8317">
        <v>227</v>
      </c>
      <c r="Y8317">
        <v>1</v>
      </c>
      <c r="AA8317">
        <v>8.5</v>
      </c>
      <c r="AC8317">
        <v>1</v>
      </c>
      <c r="AD8317" t="str">
        <f t="shared" si="1290"/>
        <v/>
      </c>
      <c r="AE8317" t="str">
        <f t="shared" si="1292"/>
        <v/>
      </c>
      <c r="AF8317" t="str">
        <f t="shared" si="1289"/>
        <v/>
      </c>
      <c r="AG8317">
        <f>IF((S8317&lt;&gt;"tühi")*(AC8317&lt;&gt;""),AC8317,"")</f>
        <v>1</v>
      </c>
      <c r="AH8317">
        <f t="shared" si="1294"/>
        <v>2.8</v>
      </c>
      <c r="AI8317">
        <v>0.14499999999999999</v>
      </c>
      <c r="AJ8317">
        <f t="shared" si="1291"/>
        <v>0.40599999999999997</v>
      </c>
      <c r="AK8317" t="str">
        <f t="shared" si="1295"/>
        <v/>
      </c>
      <c r="AL8317" t="str">
        <f t="shared" si="1293"/>
        <v/>
      </c>
    </row>
    <row r="8318" spans="1:38" x14ac:dyDescent="0.2">
      <c r="A8318" t="s">
        <v>4528</v>
      </c>
      <c r="B8318" t="s">
        <v>37</v>
      </c>
      <c r="C8318" t="s">
        <v>4529</v>
      </c>
      <c r="D8318" s="1">
        <v>36088</v>
      </c>
      <c r="E8318" s="1">
        <v>43456</v>
      </c>
      <c r="F8318" t="s">
        <v>19</v>
      </c>
      <c r="I8318">
        <v>100</v>
      </c>
      <c r="J8318">
        <v>0</v>
      </c>
      <c r="K8318">
        <v>0</v>
      </c>
      <c r="L8318">
        <v>985</v>
      </c>
      <c r="M8318">
        <v>985</v>
      </c>
      <c r="N8318" t="s">
        <v>20</v>
      </c>
      <c r="O8318" t="s">
        <v>4530</v>
      </c>
      <c r="P8318" t="s">
        <v>28</v>
      </c>
      <c r="Q8318" t="s">
        <v>32794</v>
      </c>
      <c r="R8318" t="s">
        <v>33782</v>
      </c>
      <c r="S8318" t="s">
        <v>33797</v>
      </c>
      <c r="T8318" t="s">
        <v>34350</v>
      </c>
      <c r="AD8318" t="str">
        <f t="shared" si="1290"/>
        <v/>
      </c>
      <c r="AE8318" t="str">
        <f t="shared" si="1292"/>
        <v/>
      </c>
      <c r="AF8318" t="str">
        <f t="shared" si="1289"/>
        <v/>
      </c>
      <c r="AG8318" s="17">
        <v>1</v>
      </c>
      <c r="AH8318">
        <f t="shared" si="1294"/>
        <v>2.8</v>
      </c>
      <c r="AI8318">
        <v>0.14499999999999999</v>
      </c>
      <c r="AJ8318">
        <f t="shared" si="1291"/>
        <v>0.40599999999999997</v>
      </c>
      <c r="AK8318" t="str">
        <f t="shared" si="1295"/>
        <v/>
      </c>
      <c r="AL8318" t="str">
        <f t="shared" si="1293"/>
        <v/>
      </c>
    </row>
    <row r="8319" spans="1:38" x14ac:dyDescent="0.2">
      <c r="A8319" t="s">
        <v>5848</v>
      </c>
      <c r="B8319" t="s">
        <v>37</v>
      </c>
      <c r="C8319" t="s">
        <v>5849</v>
      </c>
      <c r="D8319" s="1">
        <v>36171</v>
      </c>
      <c r="E8319" s="1">
        <v>44546</v>
      </c>
      <c r="F8319" t="s">
        <v>19</v>
      </c>
      <c r="I8319">
        <v>100</v>
      </c>
      <c r="J8319">
        <v>0</v>
      </c>
      <c r="K8319">
        <v>0</v>
      </c>
      <c r="L8319">
        <v>838</v>
      </c>
      <c r="M8319">
        <v>838</v>
      </c>
      <c r="N8319" t="s">
        <v>20</v>
      </c>
      <c r="O8319" t="s">
        <v>5850</v>
      </c>
      <c r="P8319" t="s">
        <v>28</v>
      </c>
      <c r="Q8319" t="s">
        <v>34233</v>
      </c>
      <c r="R8319" t="s">
        <v>34233</v>
      </c>
      <c r="S8319" t="s">
        <v>32628</v>
      </c>
      <c r="T8319" t="s">
        <v>34357</v>
      </c>
      <c r="AD8319" t="str">
        <f t="shared" si="1290"/>
        <v/>
      </c>
      <c r="AE8319" t="str">
        <f t="shared" si="1292"/>
        <v/>
      </c>
      <c r="AF8319" t="str">
        <f t="shared" si="1289"/>
        <v/>
      </c>
      <c r="AG8319" s="17">
        <v>1</v>
      </c>
      <c r="AH8319">
        <f t="shared" si="1294"/>
        <v>2.8</v>
      </c>
      <c r="AI8319">
        <v>0.14499999999999999</v>
      </c>
      <c r="AJ8319">
        <f t="shared" si="1291"/>
        <v>0.40599999999999997</v>
      </c>
      <c r="AK8319" t="str">
        <f t="shared" si="1295"/>
        <v/>
      </c>
      <c r="AL8319" t="str">
        <f t="shared" si="1293"/>
        <v/>
      </c>
    </row>
    <row r="8320" spans="1:38" x14ac:dyDescent="0.2">
      <c r="A8320" t="s">
        <v>4525</v>
      </c>
      <c r="B8320" t="s">
        <v>37</v>
      </c>
      <c r="C8320" t="s">
        <v>4526</v>
      </c>
      <c r="D8320" s="1">
        <v>36088</v>
      </c>
      <c r="E8320" s="1">
        <v>43456</v>
      </c>
      <c r="F8320" t="s">
        <v>19</v>
      </c>
      <c r="I8320">
        <v>100</v>
      </c>
      <c r="J8320">
        <v>0</v>
      </c>
      <c r="K8320">
        <v>0</v>
      </c>
      <c r="L8320">
        <v>899</v>
      </c>
      <c r="M8320">
        <v>899</v>
      </c>
      <c r="N8320" t="s">
        <v>20</v>
      </c>
      <c r="O8320" t="s">
        <v>4527</v>
      </c>
      <c r="P8320" t="s">
        <v>28</v>
      </c>
      <c r="Q8320" t="s">
        <v>34233</v>
      </c>
      <c r="R8320" t="s">
        <v>34233</v>
      </c>
      <c r="S8320" t="s">
        <v>32628</v>
      </c>
      <c r="T8320" t="s">
        <v>34365</v>
      </c>
      <c r="AD8320" t="str">
        <f t="shared" si="1290"/>
        <v/>
      </c>
      <c r="AE8320" t="str">
        <f t="shared" si="1292"/>
        <v/>
      </c>
      <c r="AF8320" t="str">
        <f t="shared" si="1289"/>
        <v/>
      </c>
      <c r="AG8320" s="17">
        <v>1</v>
      </c>
      <c r="AH8320">
        <f t="shared" si="1294"/>
        <v>2.8</v>
      </c>
      <c r="AI8320">
        <v>0.14499999999999999</v>
      </c>
      <c r="AJ8320">
        <f t="shared" si="1291"/>
        <v>0.40599999999999997</v>
      </c>
      <c r="AK8320" t="str">
        <f t="shared" si="1295"/>
        <v/>
      </c>
      <c r="AL8320" t="str">
        <f t="shared" si="1293"/>
        <v/>
      </c>
    </row>
    <row r="8321" spans="1:39" x14ac:dyDescent="0.2">
      <c r="A8321" t="s">
        <v>5554</v>
      </c>
      <c r="B8321" t="s">
        <v>37</v>
      </c>
      <c r="C8321" t="s">
        <v>5555</v>
      </c>
      <c r="D8321" s="1">
        <v>36088</v>
      </c>
      <c r="E8321" s="1">
        <v>43882</v>
      </c>
      <c r="F8321" t="s">
        <v>19</v>
      </c>
      <c r="I8321">
        <v>100</v>
      </c>
      <c r="J8321">
        <v>0</v>
      </c>
      <c r="K8321">
        <v>0</v>
      </c>
      <c r="L8321">
        <v>1221</v>
      </c>
      <c r="M8321">
        <v>1221</v>
      </c>
      <c r="N8321" t="s">
        <v>20</v>
      </c>
      <c r="O8321" t="s">
        <v>5556</v>
      </c>
      <c r="P8321" t="s">
        <v>28</v>
      </c>
      <c r="Q8321" t="s">
        <v>32794</v>
      </c>
      <c r="R8321" t="s">
        <v>33782</v>
      </c>
      <c r="S8321" t="s">
        <v>33797</v>
      </c>
      <c r="T8321" t="s">
        <v>34350</v>
      </c>
      <c r="AD8321" t="str">
        <f t="shared" si="1290"/>
        <v/>
      </c>
      <c r="AE8321" t="str">
        <f t="shared" si="1292"/>
        <v/>
      </c>
      <c r="AF8321" t="str">
        <f t="shared" si="1289"/>
        <v/>
      </c>
      <c r="AG8321" s="17">
        <v>1</v>
      </c>
      <c r="AH8321">
        <f t="shared" si="1294"/>
        <v>2.8</v>
      </c>
      <c r="AI8321">
        <v>0.14499999999999999</v>
      </c>
      <c r="AJ8321">
        <f t="shared" si="1291"/>
        <v>0.40599999999999997</v>
      </c>
      <c r="AK8321" t="str">
        <f t="shared" si="1295"/>
        <v/>
      </c>
      <c r="AL8321" t="str">
        <f t="shared" si="1293"/>
        <v/>
      </c>
    </row>
    <row r="8322" spans="1:39" x14ac:dyDescent="0.2">
      <c r="A8322" t="s">
        <v>7115</v>
      </c>
      <c r="B8322" t="s">
        <v>37</v>
      </c>
      <c r="C8322" t="s">
        <v>7116</v>
      </c>
      <c r="D8322" s="1">
        <v>36192</v>
      </c>
      <c r="E8322" s="1">
        <v>44607</v>
      </c>
      <c r="F8322" t="s">
        <v>19</v>
      </c>
      <c r="I8322">
        <v>100</v>
      </c>
      <c r="J8322">
        <v>0</v>
      </c>
      <c r="K8322">
        <v>0</v>
      </c>
      <c r="L8322">
        <v>1612</v>
      </c>
      <c r="M8322">
        <v>1612</v>
      </c>
      <c r="N8322" t="s">
        <v>20</v>
      </c>
      <c r="O8322" t="s">
        <v>7117</v>
      </c>
      <c r="P8322" t="s">
        <v>28</v>
      </c>
      <c r="Q8322" t="s">
        <v>34233</v>
      </c>
      <c r="R8322" t="s">
        <v>34233</v>
      </c>
      <c r="S8322" t="s">
        <v>33800</v>
      </c>
      <c r="T8322" t="s">
        <v>34357</v>
      </c>
      <c r="U8322" t="s">
        <v>32634</v>
      </c>
      <c r="V8322" t="s">
        <v>33428</v>
      </c>
      <c r="X8322">
        <v>2</v>
      </c>
      <c r="Y8322" t="s">
        <v>32661</v>
      </c>
      <c r="AA8322">
        <v>10</v>
      </c>
      <c r="AB8322">
        <v>20</v>
      </c>
      <c r="AC8322">
        <v>1</v>
      </c>
      <c r="AD8322" t="str">
        <f t="shared" si="1290"/>
        <v/>
      </c>
      <c r="AE8322" t="str">
        <f t="shared" si="1292"/>
        <v/>
      </c>
      <c r="AF8322" t="str">
        <f t="shared" si="1289"/>
        <v/>
      </c>
      <c r="AG8322">
        <f t="shared" ref="AG8322:AG8338" si="1296">IF((S8322&lt;&gt;"tühi")*(AC8322&lt;&gt;""),AC8322,"")</f>
        <v>1</v>
      </c>
      <c r="AH8322">
        <f t="shared" si="1294"/>
        <v>2.8</v>
      </c>
      <c r="AI8322">
        <v>0.14499999999999999</v>
      </c>
      <c r="AJ8322">
        <f t="shared" si="1291"/>
        <v>0.40599999999999997</v>
      </c>
      <c r="AK8322" t="str">
        <f t="shared" si="1295"/>
        <v/>
      </c>
      <c r="AL8322" t="str">
        <f t="shared" si="1293"/>
        <v/>
      </c>
    </row>
    <row r="8323" spans="1:39" x14ac:dyDescent="0.2">
      <c r="A8323" t="s">
        <v>8683</v>
      </c>
      <c r="B8323" t="s">
        <v>37</v>
      </c>
      <c r="C8323" t="s">
        <v>8684</v>
      </c>
      <c r="D8323" s="1">
        <v>36298</v>
      </c>
      <c r="E8323" s="1">
        <v>44546</v>
      </c>
      <c r="F8323" t="s">
        <v>26</v>
      </c>
      <c r="I8323">
        <v>100</v>
      </c>
      <c r="J8323">
        <v>0</v>
      </c>
      <c r="K8323">
        <v>0</v>
      </c>
      <c r="L8323">
        <v>641</v>
      </c>
      <c r="M8323">
        <v>641</v>
      </c>
      <c r="N8323" t="s">
        <v>20</v>
      </c>
      <c r="O8323" t="s">
        <v>8685</v>
      </c>
      <c r="P8323" t="s">
        <v>28</v>
      </c>
      <c r="Q8323" t="s">
        <v>34233</v>
      </c>
      <c r="R8323" t="s">
        <v>34233</v>
      </c>
      <c r="S8323" t="s">
        <v>34233</v>
      </c>
      <c r="T8323" t="s">
        <v>34233</v>
      </c>
      <c r="AD8323" t="str">
        <f t="shared" si="1290"/>
        <v/>
      </c>
      <c r="AE8323" t="str">
        <f t="shared" si="1292"/>
        <v/>
      </c>
      <c r="AF8323" t="str">
        <f t="shared" si="1289"/>
        <v/>
      </c>
      <c r="AG8323" t="str">
        <f t="shared" si="1296"/>
        <v/>
      </c>
      <c r="AH8323" t="str">
        <f t="shared" si="1294"/>
        <v/>
      </c>
      <c r="AI8323">
        <v>0.14499999999999999</v>
      </c>
      <c r="AJ8323" t="str">
        <f t="shared" si="1291"/>
        <v/>
      </c>
      <c r="AK8323" t="str">
        <f t="shared" si="1295"/>
        <v/>
      </c>
      <c r="AL8323" t="str">
        <f t="shared" si="1293"/>
        <v/>
      </c>
    </row>
    <row r="8324" spans="1:39" x14ac:dyDescent="0.2">
      <c r="A8324" t="s">
        <v>29726</v>
      </c>
      <c r="B8324" t="s">
        <v>37</v>
      </c>
      <c r="C8324" t="s">
        <v>29727</v>
      </c>
      <c r="D8324" s="1">
        <v>43808</v>
      </c>
      <c r="E8324" s="1">
        <v>44546</v>
      </c>
      <c r="F8324" t="s">
        <v>26</v>
      </c>
      <c r="I8324">
        <v>100</v>
      </c>
      <c r="J8324">
        <v>0</v>
      </c>
      <c r="K8324">
        <v>0</v>
      </c>
      <c r="L8324">
        <v>644</v>
      </c>
      <c r="M8324">
        <v>644</v>
      </c>
      <c r="N8324" t="s">
        <v>20</v>
      </c>
      <c r="O8324" t="s">
        <v>29725</v>
      </c>
      <c r="P8324" t="s">
        <v>28</v>
      </c>
      <c r="Q8324" t="s">
        <v>34233</v>
      </c>
      <c r="R8324" t="s">
        <v>34233</v>
      </c>
      <c r="S8324" t="s">
        <v>34233</v>
      </c>
      <c r="T8324" t="s">
        <v>34233</v>
      </c>
      <c r="AD8324" t="str">
        <f t="shared" si="1290"/>
        <v/>
      </c>
      <c r="AE8324" t="str">
        <f t="shared" si="1292"/>
        <v/>
      </c>
      <c r="AF8324" t="str">
        <f t="shared" si="1289"/>
        <v/>
      </c>
      <c r="AG8324" t="str">
        <f t="shared" si="1296"/>
        <v/>
      </c>
      <c r="AH8324" t="str">
        <f t="shared" si="1294"/>
        <v/>
      </c>
      <c r="AI8324">
        <v>0.14499999999999999</v>
      </c>
      <c r="AJ8324" t="str">
        <f t="shared" si="1291"/>
        <v/>
      </c>
      <c r="AK8324" t="str">
        <f t="shared" si="1295"/>
        <v/>
      </c>
      <c r="AL8324" t="str">
        <f t="shared" si="1293"/>
        <v/>
      </c>
    </row>
    <row r="8325" spans="1:39" x14ac:dyDescent="0.2">
      <c r="A8325" t="s">
        <v>30666</v>
      </c>
      <c r="B8325" t="s">
        <v>37</v>
      </c>
      <c r="C8325" t="s">
        <v>30667</v>
      </c>
      <c r="D8325" s="1">
        <v>43859</v>
      </c>
      <c r="E8325" s="1">
        <v>44546</v>
      </c>
      <c r="F8325" t="s">
        <v>26</v>
      </c>
      <c r="I8325">
        <v>100</v>
      </c>
      <c r="J8325">
        <v>0</v>
      </c>
      <c r="K8325">
        <v>0</v>
      </c>
      <c r="L8325">
        <v>1733</v>
      </c>
      <c r="M8325">
        <v>1733</v>
      </c>
      <c r="N8325" t="s">
        <v>20</v>
      </c>
      <c r="O8325" t="s">
        <v>30668</v>
      </c>
      <c r="P8325" t="s">
        <v>44</v>
      </c>
      <c r="Q8325" t="s">
        <v>34233</v>
      </c>
      <c r="R8325" t="s">
        <v>34233</v>
      </c>
      <c r="S8325" t="s">
        <v>34233</v>
      </c>
      <c r="T8325" t="s">
        <v>34233</v>
      </c>
      <c r="AD8325" t="str">
        <f t="shared" si="1290"/>
        <v/>
      </c>
      <c r="AE8325" t="str">
        <f t="shared" si="1292"/>
        <v/>
      </c>
      <c r="AF8325" t="str">
        <f t="shared" si="1289"/>
        <v/>
      </c>
      <c r="AG8325" t="str">
        <f t="shared" si="1296"/>
        <v/>
      </c>
      <c r="AH8325" t="str">
        <f t="shared" si="1294"/>
        <v/>
      </c>
      <c r="AI8325">
        <v>0.14499999999999999</v>
      </c>
      <c r="AJ8325" t="str">
        <f t="shared" si="1291"/>
        <v/>
      </c>
      <c r="AK8325" t="str">
        <f t="shared" si="1295"/>
        <v/>
      </c>
      <c r="AL8325" t="str">
        <f t="shared" si="1293"/>
        <v/>
      </c>
    </row>
    <row r="8326" spans="1:39" x14ac:dyDescent="0.2">
      <c r="A8326" t="s">
        <v>12995</v>
      </c>
      <c r="B8326" t="s">
        <v>37</v>
      </c>
      <c r="C8326" t="s">
        <v>12996</v>
      </c>
      <c r="D8326" s="1">
        <v>36838</v>
      </c>
      <c r="E8326" s="1">
        <v>43845</v>
      </c>
      <c r="F8326" t="s">
        <v>19</v>
      </c>
      <c r="I8326">
        <v>100</v>
      </c>
      <c r="J8326">
        <v>0</v>
      </c>
      <c r="K8326">
        <v>0</v>
      </c>
      <c r="L8326">
        <v>543</v>
      </c>
      <c r="M8326">
        <v>543</v>
      </c>
      <c r="N8326" t="s">
        <v>20</v>
      </c>
      <c r="O8326" t="s">
        <v>11912</v>
      </c>
      <c r="P8326" t="s">
        <v>28</v>
      </c>
      <c r="Q8326" t="s">
        <v>34233</v>
      </c>
      <c r="R8326" t="s">
        <v>34233</v>
      </c>
      <c r="S8326" t="s">
        <v>33942</v>
      </c>
      <c r="T8326" t="s">
        <v>34233</v>
      </c>
      <c r="V8326" t="s">
        <v>33384</v>
      </c>
      <c r="AD8326" t="str">
        <f t="shared" si="1290"/>
        <v/>
      </c>
      <c r="AE8326" t="str">
        <f t="shared" si="1292"/>
        <v/>
      </c>
      <c r="AF8326" t="str">
        <f t="shared" si="1289"/>
        <v/>
      </c>
      <c r="AG8326" t="str">
        <f t="shared" si="1296"/>
        <v/>
      </c>
      <c r="AH8326" t="str">
        <f t="shared" si="1294"/>
        <v/>
      </c>
      <c r="AI8326">
        <v>0.14499999999999999</v>
      </c>
      <c r="AJ8326" t="str">
        <f t="shared" si="1291"/>
        <v/>
      </c>
      <c r="AK8326" t="str">
        <f t="shared" si="1295"/>
        <v/>
      </c>
      <c r="AL8326" t="str">
        <f t="shared" si="1293"/>
        <v/>
      </c>
      <c r="AM8326" t="s">
        <v>34191</v>
      </c>
    </row>
    <row r="8327" spans="1:39" x14ac:dyDescent="0.2">
      <c r="A8327" t="s">
        <v>14760</v>
      </c>
      <c r="B8327" t="s">
        <v>37</v>
      </c>
      <c r="C8327" t="s">
        <v>14761</v>
      </c>
      <c r="D8327" s="1">
        <v>37308</v>
      </c>
      <c r="E8327" s="1">
        <v>43740</v>
      </c>
      <c r="F8327" t="s">
        <v>39</v>
      </c>
      <c r="I8327">
        <v>100</v>
      </c>
      <c r="J8327">
        <v>0</v>
      </c>
      <c r="K8327">
        <v>0</v>
      </c>
      <c r="L8327">
        <v>19968</v>
      </c>
      <c r="M8327">
        <v>19968</v>
      </c>
      <c r="N8327" t="s">
        <v>20</v>
      </c>
      <c r="O8327" t="s">
        <v>14762</v>
      </c>
      <c r="P8327" t="s">
        <v>2356</v>
      </c>
      <c r="Q8327" t="s">
        <v>34233</v>
      </c>
      <c r="R8327" t="s">
        <v>34233</v>
      </c>
      <c r="S8327" t="s">
        <v>33942</v>
      </c>
      <c r="T8327" t="s">
        <v>34233</v>
      </c>
      <c r="AD8327" t="str">
        <f t="shared" si="1290"/>
        <v/>
      </c>
      <c r="AE8327" t="str">
        <f t="shared" si="1292"/>
        <v/>
      </c>
      <c r="AF8327" t="str">
        <f t="shared" si="1289"/>
        <v/>
      </c>
      <c r="AG8327" t="str">
        <f t="shared" si="1296"/>
        <v/>
      </c>
      <c r="AH8327" t="str">
        <f t="shared" si="1294"/>
        <v/>
      </c>
      <c r="AI8327">
        <v>0.14499999999999999</v>
      </c>
      <c r="AJ8327" t="str">
        <f t="shared" si="1291"/>
        <v/>
      </c>
      <c r="AK8327" t="str">
        <f t="shared" si="1295"/>
        <v/>
      </c>
      <c r="AL8327" t="str">
        <f t="shared" si="1293"/>
        <v/>
      </c>
    </row>
    <row r="8328" spans="1:39" x14ac:dyDescent="0.2">
      <c r="A8328" t="s">
        <v>14904</v>
      </c>
      <c r="B8328" t="s">
        <v>37</v>
      </c>
      <c r="C8328" t="s">
        <v>14905</v>
      </c>
      <c r="D8328" s="1">
        <v>37301</v>
      </c>
      <c r="E8328" s="1">
        <v>43456</v>
      </c>
      <c r="F8328" t="s">
        <v>19</v>
      </c>
      <c r="I8328">
        <v>100</v>
      </c>
      <c r="J8328">
        <v>0</v>
      </c>
      <c r="K8328">
        <v>0</v>
      </c>
      <c r="L8328">
        <v>1993</v>
      </c>
      <c r="M8328">
        <v>1993</v>
      </c>
      <c r="N8328" t="s">
        <v>20</v>
      </c>
      <c r="O8328" t="s">
        <v>14906</v>
      </c>
      <c r="P8328" t="s">
        <v>28</v>
      </c>
      <c r="Q8328" t="s">
        <v>32794</v>
      </c>
      <c r="R8328" t="s">
        <v>33782</v>
      </c>
      <c r="S8328" t="s">
        <v>33807</v>
      </c>
      <c r="T8328" t="s">
        <v>34365</v>
      </c>
      <c r="U8328" t="s">
        <v>32634</v>
      </c>
      <c r="V8328" t="s">
        <v>33429</v>
      </c>
      <c r="X8328">
        <v>2</v>
      </c>
      <c r="Y8328" t="s">
        <v>32661</v>
      </c>
      <c r="AA8328">
        <v>9</v>
      </c>
      <c r="AB8328">
        <v>25</v>
      </c>
      <c r="AC8328">
        <v>1</v>
      </c>
      <c r="AD8328" t="str">
        <f t="shared" si="1290"/>
        <v/>
      </c>
      <c r="AE8328" t="str">
        <f t="shared" si="1292"/>
        <v/>
      </c>
      <c r="AF8328" t="str">
        <f t="shared" si="1289"/>
        <v/>
      </c>
      <c r="AG8328">
        <f t="shared" si="1296"/>
        <v>1</v>
      </c>
      <c r="AH8328">
        <f t="shared" si="1294"/>
        <v>2.8</v>
      </c>
      <c r="AI8328">
        <v>0.14499999999999999</v>
      </c>
      <c r="AJ8328">
        <f t="shared" si="1291"/>
        <v>0.40599999999999997</v>
      </c>
      <c r="AK8328" t="str">
        <f t="shared" si="1295"/>
        <v/>
      </c>
      <c r="AL8328" t="str">
        <f t="shared" si="1293"/>
        <v/>
      </c>
    </row>
    <row r="8329" spans="1:39" x14ac:dyDescent="0.2">
      <c r="A8329" t="s">
        <v>12148</v>
      </c>
      <c r="B8329" t="s">
        <v>37</v>
      </c>
      <c r="C8329" t="s">
        <v>12149</v>
      </c>
      <c r="D8329" s="1">
        <v>36672</v>
      </c>
      <c r="E8329" s="1">
        <v>43892</v>
      </c>
      <c r="F8329" t="s">
        <v>19</v>
      </c>
      <c r="I8329">
        <v>100</v>
      </c>
      <c r="J8329">
        <v>0</v>
      </c>
      <c r="K8329">
        <v>0</v>
      </c>
      <c r="L8329">
        <v>844</v>
      </c>
      <c r="M8329">
        <v>844</v>
      </c>
      <c r="N8329" t="s">
        <v>20</v>
      </c>
      <c r="O8329" t="s">
        <v>12150</v>
      </c>
      <c r="P8329" t="s">
        <v>28</v>
      </c>
      <c r="Q8329" t="s">
        <v>34233</v>
      </c>
      <c r="R8329" t="s">
        <v>34233</v>
      </c>
      <c r="S8329" t="s">
        <v>33798</v>
      </c>
      <c r="T8329" t="s">
        <v>34365</v>
      </c>
      <c r="U8329" t="s">
        <v>32634</v>
      </c>
      <c r="V8329" t="s">
        <v>33429</v>
      </c>
      <c r="X8329">
        <v>2</v>
      </c>
      <c r="Y8329" t="s">
        <v>32661</v>
      </c>
      <c r="AA8329">
        <v>9</v>
      </c>
      <c r="AB8329">
        <v>25</v>
      </c>
      <c r="AC8329">
        <v>1</v>
      </c>
      <c r="AD8329" t="str">
        <f t="shared" si="1290"/>
        <v/>
      </c>
      <c r="AE8329" t="str">
        <f t="shared" ref="AE8329:AE8360" si="1297">IF((S8329="tühi")*(AC8329&lt;&gt;""),AC8329,"")</f>
        <v/>
      </c>
      <c r="AF8329" t="str">
        <f t="shared" si="1289"/>
        <v/>
      </c>
      <c r="AG8329">
        <f t="shared" si="1296"/>
        <v>1</v>
      </c>
      <c r="AH8329">
        <f t="shared" si="1294"/>
        <v>2.8</v>
      </c>
      <c r="AI8329">
        <v>0.14499999999999999</v>
      </c>
      <c r="AJ8329">
        <f t="shared" si="1291"/>
        <v>0.40599999999999997</v>
      </c>
      <c r="AK8329" t="str">
        <f t="shared" si="1295"/>
        <v/>
      </c>
      <c r="AL8329" t="str">
        <f t="shared" si="1293"/>
        <v/>
      </c>
    </row>
    <row r="8330" spans="1:39" x14ac:dyDescent="0.2">
      <c r="A8330" t="s">
        <v>20507</v>
      </c>
      <c r="B8330" t="s">
        <v>37</v>
      </c>
      <c r="C8330" t="s">
        <v>20508</v>
      </c>
      <c r="D8330" s="1">
        <v>38425</v>
      </c>
      <c r="E8330" s="1">
        <v>43951</v>
      </c>
      <c r="F8330" s="9" t="s">
        <v>2354</v>
      </c>
      <c r="I8330">
        <v>100</v>
      </c>
      <c r="J8330">
        <v>0</v>
      </c>
      <c r="K8330">
        <v>0</v>
      </c>
      <c r="L8330">
        <v>6051</v>
      </c>
      <c r="M8330">
        <v>6051</v>
      </c>
      <c r="N8330" t="s">
        <v>20</v>
      </c>
      <c r="O8330" t="s">
        <v>20509</v>
      </c>
      <c r="P8330" t="s">
        <v>28</v>
      </c>
      <c r="Q8330" t="s">
        <v>34233</v>
      </c>
      <c r="R8330" t="s">
        <v>34233</v>
      </c>
      <c r="S8330" t="s">
        <v>33942</v>
      </c>
      <c r="T8330" t="s">
        <v>34233</v>
      </c>
      <c r="U8330" t="s">
        <v>33430</v>
      </c>
      <c r="V8330" t="s">
        <v>33429</v>
      </c>
      <c r="AD8330" t="str">
        <f t="shared" si="1290"/>
        <v/>
      </c>
      <c r="AE8330" t="str">
        <f t="shared" si="1297"/>
        <v/>
      </c>
      <c r="AF8330" t="str">
        <f t="shared" si="1289"/>
        <v/>
      </c>
      <c r="AG8330" t="str">
        <f t="shared" si="1296"/>
        <v/>
      </c>
      <c r="AH8330" t="str">
        <f t="shared" si="1294"/>
        <v/>
      </c>
      <c r="AI8330">
        <v>0.14499999999999999</v>
      </c>
      <c r="AJ8330" t="str">
        <f t="shared" si="1291"/>
        <v/>
      </c>
      <c r="AK8330" t="str">
        <f t="shared" si="1295"/>
        <v/>
      </c>
      <c r="AL8330" t="str">
        <f t="shared" si="1293"/>
        <v/>
      </c>
      <c r="AM8330" t="s">
        <v>33952</v>
      </c>
    </row>
    <row r="8331" spans="1:39" x14ac:dyDescent="0.2">
      <c r="A8331" t="s">
        <v>10897</v>
      </c>
      <c r="B8331" t="s">
        <v>37</v>
      </c>
      <c r="C8331" t="s">
        <v>10898</v>
      </c>
      <c r="D8331" s="1">
        <v>36460</v>
      </c>
      <c r="E8331" s="1">
        <v>43892</v>
      </c>
      <c r="F8331" t="s">
        <v>19</v>
      </c>
      <c r="I8331">
        <v>100</v>
      </c>
      <c r="J8331">
        <v>0</v>
      </c>
      <c r="K8331">
        <v>0</v>
      </c>
      <c r="L8331">
        <v>965</v>
      </c>
      <c r="M8331">
        <v>965</v>
      </c>
      <c r="N8331" t="s">
        <v>20</v>
      </c>
      <c r="O8331" t="s">
        <v>10899</v>
      </c>
      <c r="P8331" t="s">
        <v>28</v>
      </c>
      <c r="Q8331" t="s">
        <v>34233</v>
      </c>
      <c r="R8331" t="s">
        <v>34233</v>
      </c>
      <c r="S8331" t="s">
        <v>32628</v>
      </c>
      <c r="T8331" t="s">
        <v>34357</v>
      </c>
      <c r="U8331" t="s">
        <v>32634</v>
      </c>
      <c r="V8331" t="s">
        <v>33429</v>
      </c>
      <c r="X8331">
        <v>2</v>
      </c>
      <c r="Y8331" t="s">
        <v>32661</v>
      </c>
      <c r="AA8331">
        <v>9</v>
      </c>
      <c r="AB8331">
        <v>25</v>
      </c>
      <c r="AC8331">
        <v>1</v>
      </c>
      <c r="AD8331" t="str">
        <f t="shared" si="1290"/>
        <v/>
      </c>
      <c r="AE8331" t="str">
        <f t="shared" si="1297"/>
        <v/>
      </c>
      <c r="AF8331" t="str">
        <f t="shared" ref="AF8331:AF8394" si="1298">IF((S8331&lt;&gt;"tühi")*(F8331&lt;&gt;"Elamumaa")*(G8331&lt;&gt;"Elamumaa")*(H8331&lt;&gt;"Elamumaa"),IF(Z8331=0,"",Z8331),"")</f>
        <v/>
      </c>
      <c r="AG8331">
        <f t="shared" si="1296"/>
        <v>1</v>
      </c>
      <c r="AH8331">
        <f t="shared" si="1294"/>
        <v>2.8</v>
      </c>
      <c r="AI8331">
        <v>0.14499999999999999</v>
      </c>
      <c r="AJ8331">
        <f t="shared" si="1291"/>
        <v>0.40599999999999997</v>
      </c>
      <c r="AK8331" t="str">
        <f t="shared" si="1295"/>
        <v/>
      </c>
      <c r="AL8331" t="str">
        <f t="shared" si="1293"/>
        <v/>
      </c>
    </row>
    <row r="8332" spans="1:39" x14ac:dyDescent="0.2">
      <c r="A8332" t="s">
        <v>9784</v>
      </c>
      <c r="B8332" t="s">
        <v>37</v>
      </c>
      <c r="C8332" t="s">
        <v>9785</v>
      </c>
      <c r="D8332" s="1">
        <v>36416</v>
      </c>
      <c r="E8332" s="1">
        <v>44102</v>
      </c>
      <c r="F8332" t="s">
        <v>19</v>
      </c>
      <c r="I8332">
        <v>100</v>
      </c>
      <c r="J8332">
        <v>0</v>
      </c>
      <c r="K8332">
        <v>0</v>
      </c>
      <c r="L8332">
        <v>1025</v>
      </c>
      <c r="M8332">
        <v>1025</v>
      </c>
      <c r="N8332" t="s">
        <v>20</v>
      </c>
      <c r="O8332" t="s">
        <v>9786</v>
      </c>
      <c r="P8332" t="s">
        <v>28</v>
      </c>
      <c r="Q8332" t="s">
        <v>34233</v>
      </c>
      <c r="R8332" t="s">
        <v>34233</v>
      </c>
      <c r="S8332" t="s">
        <v>32628</v>
      </c>
      <c r="T8332" t="s">
        <v>34365</v>
      </c>
      <c r="U8332" t="s">
        <v>32634</v>
      </c>
      <c r="V8332" t="s">
        <v>33429</v>
      </c>
      <c r="X8332">
        <v>2</v>
      </c>
      <c r="Y8332" t="s">
        <v>32661</v>
      </c>
      <c r="AA8332">
        <v>9</v>
      </c>
      <c r="AB8332">
        <v>25</v>
      </c>
      <c r="AC8332">
        <v>1</v>
      </c>
      <c r="AD8332" t="str">
        <f t="shared" si="1290"/>
        <v/>
      </c>
      <c r="AE8332" t="str">
        <f t="shared" si="1297"/>
        <v/>
      </c>
      <c r="AF8332" t="str">
        <f t="shared" si="1298"/>
        <v/>
      </c>
      <c r="AG8332">
        <f t="shared" si="1296"/>
        <v>1</v>
      </c>
      <c r="AH8332">
        <f t="shared" si="1294"/>
        <v>2.8</v>
      </c>
      <c r="AI8332">
        <v>0.14499999999999999</v>
      </c>
      <c r="AJ8332">
        <f t="shared" si="1291"/>
        <v>0.40599999999999997</v>
      </c>
      <c r="AK8332" t="str">
        <f t="shared" si="1295"/>
        <v/>
      </c>
      <c r="AL8332" t="str">
        <f t="shared" si="1293"/>
        <v/>
      </c>
    </row>
    <row r="8333" spans="1:39" x14ac:dyDescent="0.2">
      <c r="A8333" t="s">
        <v>12983</v>
      </c>
      <c r="B8333" t="s">
        <v>37</v>
      </c>
      <c r="C8333" t="s">
        <v>12984</v>
      </c>
      <c r="D8333" s="1">
        <v>36761</v>
      </c>
      <c r="E8333" s="1">
        <v>43892</v>
      </c>
      <c r="F8333" t="s">
        <v>19</v>
      </c>
      <c r="I8333">
        <v>100</v>
      </c>
      <c r="J8333">
        <v>0</v>
      </c>
      <c r="K8333">
        <v>0</v>
      </c>
      <c r="L8333">
        <v>1018</v>
      </c>
      <c r="M8333">
        <v>1018</v>
      </c>
      <c r="N8333" t="s">
        <v>20</v>
      </c>
      <c r="O8333" t="s">
        <v>12985</v>
      </c>
      <c r="P8333" t="s">
        <v>28</v>
      </c>
      <c r="Q8333" t="s">
        <v>34233</v>
      </c>
      <c r="R8333" t="s">
        <v>34233</v>
      </c>
      <c r="S8333" t="s">
        <v>33797</v>
      </c>
      <c r="T8333" t="s">
        <v>34357</v>
      </c>
      <c r="U8333" t="s">
        <v>32634</v>
      </c>
      <c r="V8333" t="s">
        <v>33429</v>
      </c>
      <c r="X8333">
        <v>2</v>
      </c>
      <c r="Y8333" t="s">
        <v>32661</v>
      </c>
      <c r="AA8333">
        <v>9</v>
      </c>
      <c r="AB8333">
        <v>25</v>
      </c>
      <c r="AC8333">
        <v>1</v>
      </c>
      <c r="AD8333" t="str">
        <f t="shared" si="1290"/>
        <v/>
      </c>
      <c r="AE8333" t="str">
        <f t="shared" si="1297"/>
        <v/>
      </c>
      <c r="AF8333" t="str">
        <f t="shared" si="1298"/>
        <v/>
      </c>
      <c r="AG8333">
        <f t="shared" si="1296"/>
        <v>1</v>
      </c>
      <c r="AH8333">
        <f t="shared" si="1294"/>
        <v>2.8</v>
      </c>
      <c r="AI8333">
        <v>0.14499999999999999</v>
      </c>
      <c r="AJ8333">
        <f t="shared" si="1291"/>
        <v>0.40599999999999997</v>
      </c>
      <c r="AK8333" t="str">
        <f t="shared" si="1295"/>
        <v/>
      </c>
      <c r="AL8333" t="str">
        <f t="shared" si="1293"/>
        <v/>
      </c>
    </row>
    <row r="8334" spans="1:39" x14ac:dyDescent="0.2">
      <c r="A8334" t="s">
        <v>9781</v>
      </c>
      <c r="B8334" t="s">
        <v>37</v>
      </c>
      <c r="C8334" t="s">
        <v>9782</v>
      </c>
      <c r="D8334" s="1">
        <v>36416</v>
      </c>
      <c r="E8334" s="1">
        <v>43892</v>
      </c>
      <c r="F8334" t="s">
        <v>19</v>
      </c>
      <c r="I8334">
        <v>100</v>
      </c>
      <c r="J8334">
        <v>0</v>
      </c>
      <c r="K8334">
        <v>0</v>
      </c>
      <c r="L8334">
        <v>916</v>
      </c>
      <c r="M8334">
        <v>916</v>
      </c>
      <c r="N8334" t="s">
        <v>20</v>
      </c>
      <c r="O8334" t="s">
        <v>9783</v>
      </c>
      <c r="P8334" t="s">
        <v>28</v>
      </c>
      <c r="Q8334" t="s">
        <v>32794</v>
      </c>
      <c r="R8334" t="s">
        <v>33782</v>
      </c>
      <c r="S8334" t="s">
        <v>32628</v>
      </c>
      <c r="T8334" t="s">
        <v>34365</v>
      </c>
      <c r="U8334" t="s">
        <v>32634</v>
      </c>
      <c r="V8334" t="s">
        <v>33429</v>
      </c>
      <c r="X8334">
        <v>2</v>
      </c>
      <c r="Y8334" t="s">
        <v>32661</v>
      </c>
      <c r="AA8334">
        <v>9</v>
      </c>
      <c r="AB8334">
        <v>25</v>
      </c>
      <c r="AC8334">
        <v>1</v>
      </c>
      <c r="AD8334" t="str">
        <f t="shared" si="1290"/>
        <v/>
      </c>
      <c r="AE8334" t="str">
        <f t="shared" si="1297"/>
        <v/>
      </c>
      <c r="AF8334" t="str">
        <f t="shared" si="1298"/>
        <v/>
      </c>
      <c r="AG8334">
        <f t="shared" si="1296"/>
        <v>1</v>
      </c>
      <c r="AH8334">
        <f t="shared" si="1294"/>
        <v>2.8</v>
      </c>
      <c r="AI8334">
        <v>0.14499999999999999</v>
      </c>
      <c r="AJ8334">
        <f t="shared" si="1291"/>
        <v>0.40599999999999997</v>
      </c>
      <c r="AK8334" t="str">
        <f t="shared" si="1295"/>
        <v/>
      </c>
      <c r="AL8334" t="str">
        <f t="shared" si="1293"/>
        <v/>
      </c>
    </row>
    <row r="8335" spans="1:39" x14ac:dyDescent="0.2">
      <c r="A8335" t="s">
        <v>9775</v>
      </c>
      <c r="B8335" t="s">
        <v>37</v>
      </c>
      <c r="C8335" t="s">
        <v>9776</v>
      </c>
      <c r="D8335" s="1">
        <v>36416</v>
      </c>
      <c r="E8335" s="1">
        <v>43892</v>
      </c>
      <c r="F8335" t="s">
        <v>19</v>
      </c>
      <c r="I8335">
        <v>100</v>
      </c>
      <c r="J8335">
        <v>0</v>
      </c>
      <c r="K8335">
        <v>0</v>
      </c>
      <c r="L8335">
        <v>1113</v>
      </c>
      <c r="M8335">
        <v>1113</v>
      </c>
      <c r="N8335" t="s">
        <v>20</v>
      </c>
      <c r="O8335" t="s">
        <v>9777</v>
      </c>
      <c r="P8335" t="s">
        <v>28</v>
      </c>
      <c r="Q8335" t="s">
        <v>34233</v>
      </c>
      <c r="R8335" t="s">
        <v>34233</v>
      </c>
      <c r="S8335" t="s">
        <v>32628</v>
      </c>
      <c r="T8335" t="s">
        <v>34365</v>
      </c>
      <c r="U8335" t="s">
        <v>32634</v>
      </c>
      <c r="V8335" t="s">
        <v>33429</v>
      </c>
      <c r="X8335">
        <v>2</v>
      </c>
      <c r="Y8335" t="s">
        <v>32661</v>
      </c>
      <c r="AA8335">
        <v>9</v>
      </c>
      <c r="AB8335">
        <v>25</v>
      </c>
      <c r="AC8335">
        <v>1</v>
      </c>
      <c r="AD8335" t="str">
        <f t="shared" si="1290"/>
        <v/>
      </c>
      <c r="AE8335" t="str">
        <f t="shared" si="1297"/>
        <v/>
      </c>
      <c r="AF8335" t="str">
        <f t="shared" si="1298"/>
        <v/>
      </c>
      <c r="AG8335">
        <f t="shared" si="1296"/>
        <v>1</v>
      </c>
      <c r="AH8335">
        <f t="shared" si="1294"/>
        <v>2.8</v>
      </c>
      <c r="AI8335">
        <v>0.14499999999999999</v>
      </c>
      <c r="AJ8335">
        <f t="shared" si="1291"/>
        <v>0.40599999999999997</v>
      </c>
      <c r="AK8335" t="str">
        <f t="shared" si="1295"/>
        <v/>
      </c>
      <c r="AL8335" t="str">
        <f t="shared" si="1293"/>
        <v/>
      </c>
    </row>
    <row r="8336" spans="1:39" x14ac:dyDescent="0.2">
      <c r="A8336" t="s">
        <v>9769</v>
      </c>
      <c r="B8336" t="s">
        <v>37</v>
      </c>
      <c r="C8336" t="s">
        <v>9770</v>
      </c>
      <c r="D8336" s="1">
        <v>36416</v>
      </c>
      <c r="E8336" s="1">
        <v>43892</v>
      </c>
      <c r="F8336" t="s">
        <v>19</v>
      </c>
      <c r="I8336">
        <v>100</v>
      </c>
      <c r="J8336">
        <v>0</v>
      </c>
      <c r="K8336">
        <v>0</v>
      </c>
      <c r="L8336">
        <v>851</v>
      </c>
      <c r="M8336">
        <v>851</v>
      </c>
      <c r="N8336" t="s">
        <v>20</v>
      </c>
      <c r="O8336" t="s">
        <v>9771</v>
      </c>
      <c r="P8336" t="s">
        <v>28</v>
      </c>
      <c r="Q8336" t="s">
        <v>34233</v>
      </c>
      <c r="R8336" t="s">
        <v>34233</v>
      </c>
      <c r="S8336" t="s">
        <v>33800</v>
      </c>
      <c r="T8336" t="s">
        <v>34365</v>
      </c>
      <c r="U8336" t="s">
        <v>32634</v>
      </c>
      <c r="V8336" t="s">
        <v>33429</v>
      </c>
      <c r="X8336">
        <v>2</v>
      </c>
      <c r="Y8336" t="s">
        <v>32661</v>
      </c>
      <c r="AA8336">
        <v>9</v>
      </c>
      <c r="AB8336">
        <v>25</v>
      </c>
      <c r="AC8336">
        <v>1</v>
      </c>
      <c r="AD8336" t="str">
        <f t="shared" si="1290"/>
        <v/>
      </c>
      <c r="AE8336" t="str">
        <f t="shared" si="1297"/>
        <v/>
      </c>
      <c r="AF8336" t="str">
        <f t="shared" si="1298"/>
        <v/>
      </c>
      <c r="AG8336">
        <f t="shared" si="1296"/>
        <v>1</v>
      </c>
      <c r="AH8336">
        <f t="shared" si="1294"/>
        <v>2.8</v>
      </c>
      <c r="AI8336">
        <v>0.14499999999999999</v>
      </c>
      <c r="AJ8336">
        <f t="shared" si="1291"/>
        <v>0.40599999999999997</v>
      </c>
      <c r="AK8336" t="str">
        <f t="shared" si="1295"/>
        <v/>
      </c>
      <c r="AL8336" t="str">
        <f t="shared" si="1293"/>
        <v/>
      </c>
    </row>
    <row r="8337" spans="1:39" x14ac:dyDescent="0.2">
      <c r="A8337" t="s">
        <v>9766</v>
      </c>
      <c r="B8337" t="s">
        <v>37</v>
      </c>
      <c r="C8337" t="s">
        <v>9767</v>
      </c>
      <c r="D8337" s="1">
        <v>36416</v>
      </c>
      <c r="E8337" s="1">
        <v>43892</v>
      </c>
      <c r="F8337" t="s">
        <v>19</v>
      </c>
      <c r="I8337">
        <v>100</v>
      </c>
      <c r="J8337">
        <v>0</v>
      </c>
      <c r="K8337">
        <v>0</v>
      </c>
      <c r="L8337">
        <v>1050</v>
      </c>
      <c r="M8337">
        <v>1050</v>
      </c>
      <c r="N8337" t="s">
        <v>20</v>
      </c>
      <c r="O8337" t="s">
        <v>9768</v>
      </c>
      <c r="P8337" t="s">
        <v>28</v>
      </c>
      <c r="Q8337" t="s">
        <v>34233</v>
      </c>
      <c r="R8337" t="s">
        <v>34233</v>
      </c>
      <c r="S8337" t="s">
        <v>33797</v>
      </c>
      <c r="T8337" t="s">
        <v>34357</v>
      </c>
      <c r="U8337" t="s">
        <v>32634</v>
      </c>
      <c r="V8337" t="s">
        <v>33429</v>
      </c>
      <c r="X8337">
        <v>2</v>
      </c>
      <c r="Y8337" t="s">
        <v>32661</v>
      </c>
      <c r="AA8337">
        <v>9</v>
      </c>
      <c r="AB8337">
        <v>25</v>
      </c>
      <c r="AC8337">
        <v>1</v>
      </c>
      <c r="AD8337" t="str">
        <f t="shared" ref="AD8337:AD8400" si="1299">IF((S8337="tühi")*(F8337&lt;&gt;"Elamumaa")*(G8337&lt;&gt;"Elamumaa")*(H8337&lt;&gt;"Elamumaa"),IF(Z8337=0,"",Z8337),"")</f>
        <v/>
      </c>
      <c r="AE8337" t="str">
        <f t="shared" si="1297"/>
        <v/>
      </c>
      <c r="AF8337" t="str">
        <f t="shared" si="1298"/>
        <v/>
      </c>
      <c r="AG8337">
        <f t="shared" si="1296"/>
        <v>1</v>
      </c>
      <c r="AH8337">
        <f t="shared" si="1294"/>
        <v>2.8</v>
      </c>
      <c r="AI8337">
        <v>0.14499999999999999</v>
      </c>
      <c r="AJ8337">
        <f t="shared" si="1291"/>
        <v>0.40599999999999997</v>
      </c>
      <c r="AK8337" t="str">
        <f t="shared" si="1295"/>
        <v/>
      </c>
      <c r="AL8337" t="str">
        <f t="shared" si="1293"/>
        <v/>
      </c>
    </row>
    <row r="8338" spans="1:39" x14ac:dyDescent="0.2">
      <c r="A8338" t="s">
        <v>25506</v>
      </c>
      <c r="B8338" t="s">
        <v>37</v>
      </c>
      <c r="C8338" t="s">
        <v>25507</v>
      </c>
      <c r="D8338" s="1">
        <v>39968</v>
      </c>
      <c r="E8338" s="1">
        <v>43456</v>
      </c>
      <c r="F8338" t="s">
        <v>19</v>
      </c>
      <c r="I8338">
        <v>100</v>
      </c>
      <c r="J8338">
        <v>0</v>
      </c>
      <c r="K8338">
        <v>0</v>
      </c>
      <c r="L8338">
        <v>1275</v>
      </c>
      <c r="M8338">
        <v>1275</v>
      </c>
      <c r="N8338" t="s">
        <v>20</v>
      </c>
      <c r="O8338" t="s">
        <v>25508</v>
      </c>
      <c r="P8338" t="s">
        <v>28</v>
      </c>
      <c r="Q8338" t="s">
        <v>34234</v>
      </c>
      <c r="R8338" t="s">
        <v>34235</v>
      </c>
      <c r="S8338" t="s">
        <v>32627</v>
      </c>
      <c r="T8338" t="s">
        <v>34531</v>
      </c>
      <c r="U8338" t="s">
        <v>32634</v>
      </c>
      <c r="V8338" t="s">
        <v>33431</v>
      </c>
      <c r="W8338">
        <v>180</v>
      </c>
      <c r="X8338">
        <v>2</v>
      </c>
      <c r="Y8338" t="s">
        <v>32661</v>
      </c>
      <c r="Z8338">
        <v>400</v>
      </c>
      <c r="AA8338">
        <v>8.5</v>
      </c>
      <c r="AB8338">
        <v>15</v>
      </c>
      <c r="AC8338">
        <v>1</v>
      </c>
      <c r="AD8338" t="str">
        <f t="shared" si="1299"/>
        <v/>
      </c>
      <c r="AE8338" t="str">
        <f t="shared" si="1297"/>
        <v/>
      </c>
      <c r="AF8338" t="str">
        <f t="shared" si="1298"/>
        <v/>
      </c>
      <c r="AG8338">
        <f t="shared" si="1296"/>
        <v>1</v>
      </c>
      <c r="AH8338">
        <f t="shared" si="1294"/>
        <v>2.8</v>
      </c>
      <c r="AI8338">
        <v>0.14499999999999999</v>
      </c>
      <c r="AJ8338">
        <f t="shared" si="1291"/>
        <v>0.40599999999999997</v>
      </c>
      <c r="AK8338" t="str">
        <f t="shared" si="1295"/>
        <v/>
      </c>
      <c r="AL8338" t="str">
        <f t="shared" si="1293"/>
        <v/>
      </c>
    </row>
    <row r="8339" spans="1:39" x14ac:dyDescent="0.2">
      <c r="A8339" t="s">
        <v>9701</v>
      </c>
      <c r="B8339" t="s">
        <v>37</v>
      </c>
      <c r="C8339" t="s">
        <v>9702</v>
      </c>
      <c r="D8339" s="1">
        <v>36416</v>
      </c>
      <c r="E8339" s="1">
        <v>43892</v>
      </c>
      <c r="F8339" t="s">
        <v>19</v>
      </c>
      <c r="I8339">
        <v>100</v>
      </c>
      <c r="J8339">
        <v>0</v>
      </c>
      <c r="K8339">
        <v>0</v>
      </c>
      <c r="L8339">
        <v>1382</v>
      </c>
      <c r="M8339">
        <v>1382</v>
      </c>
      <c r="N8339" t="s">
        <v>20</v>
      </c>
      <c r="O8339" t="s">
        <v>9703</v>
      </c>
      <c r="P8339" t="s">
        <v>28</v>
      </c>
      <c r="Q8339" t="s">
        <v>34233</v>
      </c>
      <c r="R8339" t="s">
        <v>34233</v>
      </c>
      <c r="S8339" t="s">
        <v>32628</v>
      </c>
      <c r="T8339" t="s">
        <v>34349</v>
      </c>
      <c r="U8339" t="s">
        <v>32636</v>
      </c>
      <c r="V8339" t="s">
        <v>33429</v>
      </c>
      <c r="X8339">
        <v>2</v>
      </c>
      <c r="Y8339" t="s">
        <v>32661</v>
      </c>
      <c r="AA8339">
        <v>9</v>
      </c>
      <c r="AB8339">
        <v>25</v>
      </c>
      <c r="AD8339" t="str">
        <f t="shared" si="1299"/>
        <v/>
      </c>
      <c r="AE8339" t="str">
        <f t="shared" si="1297"/>
        <v/>
      </c>
      <c r="AF8339" t="str">
        <f t="shared" si="1298"/>
        <v/>
      </c>
      <c r="AG8339">
        <v>1</v>
      </c>
      <c r="AH8339">
        <f t="shared" si="1294"/>
        <v>2.8</v>
      </c>
      <c r="AI8339">
        <v>0.14499999999999999</v>
      </c>
      <c r="AJ8339">
        <f t="shared" si="1291"/>
        <v>0.40599999999999997</v>
      </c>
      <c r="AK8339" t="str">
        <f t="shared" si="1295"/>
        <v/>
      </c>
      <c r="AL8339" t="str">
        <f t="shared" si="1293"/>
        <v/>
      </c>
      <c r="AM8339" t="s">
        <v>34072</v>
      </c>
    </row>
    <row r="8340" spans="1:39" x14ac:dyDescent="0.2">
      <c r="A8340" t="s">
        <v>9698</v>
      </c>
      <c r="B8340" t="s">
        <v>37</v>
      </c>
      <c r="C8340" t="s">
        <v>9699</v>
      </c>
      <c r="D8340" s="1">
        <v>36416</v>
      </c>
      <c r="E8340" s="1">
        <v>43892</v>
      </c>
      <c r="F8340" t="s">
        <v>19</v>
      </c>
      <c r="I8340">
        <v>100</v>
      </c>
      <c r="J8340">
        <v>0</v>
      </c>
      <c r="K8340">
        <v>0</v>
      </c>
      <c r="L8340">
        <v>1536</v>
      </c>
      <c r="M8340">
        <v>1536</v>
      </c>
      <c r="N8340" t="s">
        <v>20</v>
      </c>
      <c r="O8340" t="s">
        <v>9700</v>
      </c>
      <c r="P8340" t="s">
        <v>28</v>
      </c>
      <c r="Q8340" t="s">
        <v>34233</v>
      </c>
      <c r="R8340" t="s">
        <v>34233</v>
      </c>
      <c r="S8340" t="s">
        <v>32628</v>
      </c>
      <c r="T8340" t="s">
        <v>34357</v>
      </c>
      <c r="U8340" t="s">
        <v>32634</v>
      </c>
      <c r="V8340" t="s">
        <v>33429</v>
      </c>
      <c r="X8340">
        <v>2</v>
      </c>
      <c r="Y8340" t="s">
        <v>32661</v>
      </c>
      <c r="AA8340">
        <v>9</v>
      </c>
      <c r="AB8340">
        <v>25</v>
      </c>
      <c r="AC8340">
        <v>1</v>
      </c>
      <c r="AD8340" t="str">
        <f t="shared" si="1299"/>
        <v/>
      </c>
      <c r="AE8340" t="str">
        <f t="shared" si="1297"/>
        <v/>
      </c>
      <c r="AF8340" t="str">
        <f t="shared" si="1298"/>
        <v/>
      </c>
      <c r="AG8340">
        <f>IF((S8340&lt;&gt;"tühi")*(AC8340&lt;&gt;""),AC8340,"")</f>
        <v>1</v>
      </c>
      <c r="AH8340">
        <f t="shared" si="1294"/>
        <v>2.8</v>
      </c>
      <c r="AI8340">
        <v>0.14499999999999999</v>
      </c>
      <c r="AJ8340">
        <f t="shared" si="1291"/>
        <v>0.40599999999999997</v>
      </c>
      <c r="AK8340" t="str">
        <f t="shared" si="1295"/>
        <v/>
      </c>
      <c r="AL8340" t="str">
        <f t="shared" si="1293"/>
        <v/>
      </c>
    </row>
    <row r="8341" spans="1:39" x14ac:dyDescent="0.2">
      <c r="A8341" t="s">
        <v>9692</v>
      </c>
      <c r="B8341" t="s">
        <v>37</v>
      </c>
      <c r="C8341" t="s">
        <v>9693</v>
      </c>
      <c r="D8341" s="1">
        <v>36416</v>
      </c>
      <c r="E8341" s="1">
        <v>43892</v>
      </c>
      <c r="F8341" t="s">
        <v>19</v>
      </c>
      <c r="I8341">
        <v>100</v>
      </c>
      <c r="J8341">
        <v>0</v>
      </c>
      <c r="K8341">
        <v>0</v>
      </c>
      <c r="L8341">
        <v>949</v>
      </c>
      <c r="M8341">
        <v>949</v>
      </c>
      <c r="N8341" t="s">
        <v>20</v>
      </c>
      <c r="O8341" t="s">
        <v>9694</v>
      </c>
      <c r="P8341" t="s">
        <v>28</v>
      </c>
      <c r="Q8341" t="s">
        <v>34233</v>
      </c>
      <c r="R8341" t="s">
        <v>34233</v>
      </c>
      <c r="S8341" t="s">
        <v>32628</v>
      </c>
      <c r="T8341" t="s">
        <v>34365</v>
      </c>
      <c r="U8341" t="s">
        <v>32634</v>
      </c>
      <c r="V8341" t="s">
        <v>33429</v>
      </c>
      <c r="X8341">
        <v>2</v>
      </c>
      <c r="Y8341" t="s">
        <v>32661</v>
      </c>
      <c r="AA8341">
        <v>9</v>
      </c>
      <c r="AB8341">
        <v>25</v>
      </c>
      <c r="AC8341">
        <v>1</v>
      </c>
      <c r="AD8341" t="str">
        <f t="shared" si="1299"/>
        <v/>
      </c>
      <c r="AE8341" t="str">
        <f t="shared" si="1297"/>
        <v/>
      </c>
      <c r="AF8341" t="str">
        <f t="shared" si="1298"/>
        <v/>
      </c>
      <c r="AG8341">
        <f>IF((S8341&lt;&gt;"tühi")*(AC8341&lt;&gt;""),AC8341,"")</f>
        <v>1</v>
      </c>
      <c r="AH8341">
        <f t="shared" si="1294"/>
        <v>2.8</v>
      </c>
      <c r="AI8341">
        <v>0.14499999999999999</v>
      </c>
      <c r="AJ8341">
        <f t="shared" si="1291"/>
        <v>0.40599999999999997</v>
      </c>
      <c r="AK8341" t="str">
        <f t="shared" si="1295"/>
        <v/>
      </c>
      <c r="AL8341" t="str">
        <f t="shared" si="1293"/>
        <v/>
      </c>
    </row>
    <row r="8342" spans="1:39" x14ac:dyDescent="0.2">
      <c r="A8342" t="s">
        <v>9689</v>
      </c>
      <c r="B8342" t="s">
        <v>37</v>
      </c>
      <c r="C8342" t="s">
        <v>9690</v>
      </c>
      <c r="D8342" s="1">
        <v>36416</v>
      </c>
      <c r="E8342" s="1">
        <v>43889</v>
      </c>
      <c r="F8342" t="s">
        <v>19</v>
      </c>
      <c r="I8342">
        <v>100</v>
      </c>
      <c r="J8342">
        <v>0</v>
      </c>
      <c r="K8342">
        <v>0</v>
      </c>
      <c r="L8342">
        <v>945</v>
      </c>
      <c r="M8342">
        <v>945</v>
      </c>
      <c r="N8342" t="s">
        <v>20</v>
      </c>
      <c r="O8342" t="s">
        <v>9691</v>
      </c>
      <c r="P8342" t="s">
        <v>28</v>
      </c>
      <c r="Q8342" t="s">
        <v>32794</v>
      </c>
      <c r="R8342" t="s">
        <v>33782</v>
      </c>
      <c r="S8342" t="s">
        <v>33797</v>
      </c>
      <c r="T8342" t="s">
        <v>34365</v>
      </c>
      <c r="U8342" t="s">
        <v>32634</v>
      </c>
      <c r="V8342" t="s">
        <v>33429</v>
      </c>
      <c r="X8342">
        <v>2</v>
      </c>
      <c r="Y8342" t="s">
        <v>32661</v>
      </c>
      <c r="AA8342">
        <v>9</v>
      </c>
      <c r="AB8342">
        <v>25</v>
      </c>
      <c r="AC8342">
        <v>1</v>
      </c>
      <c r="AD8342" t="str">
        <f t="shared" si="1299"/>
        <v/>
      </c>
      <c r="AE8342" t="str">
        <f t="shared" si="1297"/>
        <v/>
      </c>
      <c r="AF8342" t="str">
        <f t="shared" si="1298"/>
        <v/>
      </c>
      <c r="AG8342">
        <f>IF((S8342&lt;&gt;"tühi")*(AC8342&lt;&gt;""),AC8342,"")</f>
        <v>1</v>
      </c>
      <c r="AH8342">
        <f t="shared" si="1294"/>
        <v>2.8</v>
      </c>
      <c r="AI8342">
        <v>0.14499999999999999</v>
      </c>
      <c r="AJ8342">
        <f t="shared" si="1291"/>
        <v>0.40599999999999997</v>
      </c>
      <c r="AK8342" t="str">
        <f t="shared" si="1295"/>
        <v/>
      </c>
      <c r="AL8342" t="str">
        <f t="shared" si="1293"/>
        <v/>
      </c>
    </row>
    <row r="8343" spans="1:39" x14ac:dyDescent="0.2">
      <c r="A8343" t="s">
        <v>5266</v>
      </c>
      <c r="B8343" t="s">
        <v>37</v>
      </c>
      <c r="C8343" t="s">
        <v>5267</v>
      </c>
      <c r="D8343" s="1">
        <v>36102</v>
      </c>
      <c r="E8343" s="1">
        <v>43456</v>
      </c>
      <c r="F8343" t="s">
        <v>19</v>
      </c>
      <c r="I8343">
        <v>100</v>
      </c>
      <c r="J8343">
        <v>0</v>
      </c>
      <c r="K8343">
        <v>0</v>
      </c>
      <c r="L8343">
        <v>1322</v>
      </c>
      <c r="M8343">
        <v>1322</v>
      </c>
      <c r="N8343" t="s">
        <v>20</v>
      </c>
      <c r="O8343" t="s">
        <v>5268</v>
      </c>
      <c r="P8343" t="s">
        <v>28</v>
      </c>
      <c r="Q8343" t="s">
        <v>34233</v>
      </c>
      <c r="R8343" t="s">
        <v>34233</v>
      </c>
      <c r="S8343" t="s">
        <v>33800</v>
      </c>
      <c r="T8343" t="s">
        <v>34357</v>
      </c>
      <c r="AD8343" t="str">
        <f t="shared" si="1299"/>
        <v/>
      </c>
      <c r="AE8343" t="str">
        <f t="shared" si="1297"/>
        <v/>
      </c>
      <c r="AF8343" t="str">
        <f t="shared" si="1298"/>
        <v/>
      </c>
      <c r="AG8343" s="17">
        <v>1</v>
      </c>
      <c r="AH8343">
        <f t="shared" si="1294"/>
        <v>2.8</v>
      </c>
      <c r="AI8343">
        <v>0.14499999999999999</v>
      </c>
      <c r="AJ8343">
        <f t="shared" si="1291"/>
        <v>0.40599999999999997</v>
      </c>
      <c r="AK8343" t="str">
        <f t="shared" si="1295"/>
        <v/>
      </c>
      <c r="AL8343" t="str">
        <f t="shared" si="1293"/>
        <v/>
      </c>
    </row>
    <row r="8344" spans="1:39" x14ac:dyDescent="0.2">
      <c r="A8344" t="s">
        <v>5311</v>
      </c>
      <c r="B8344" t="s">
        <v>37</v>
      </c>
      <c r="C8344" t="s">
        <v>5312</v>
      </c>
      <c r="D8344" s="1">
        <v>36102</v>
      </c>
      <c r="E8344" s="1">
        <v>43456</v>
      </c>
      <c r="F8344" t="s">
        <v>19</v>
      </c>
      <c r="I8344">
        <v>100</v>
      </c>
      <c r="J8344">
        <v>0</v>
      </c>
      <c r="K8344">
        <v>0</v>
      </c>
      <c r="L8344">
        <v>1021</v>
      </c>
      <c r="M8344">
        <v>1021</v>
      </c>
      <c r="N8344" t="s">
        <v>20</v>
      </c>
      <c r="O8344" t="s">
        <v>5313</v>
      </c>
      <c r="P8344" t="s">
        <v>28</v>
      </c>
      <c r="Q8344" t="s">
        <v>32794</v>
      </c>
      <c r="R8344" t="s">
        <v>33782</v>
      </c>
      <c r="S8344" t="s">
        <v>32628</v>
      </c>
      <c r="T8344" t="s">
        <v>34365</v>
      </c>
      <c r="AD8344" t="str">
        <f t="shared" si="1299"/>
        <v/>
      </c>
      <c r="AE8344" t="str">
        <f t="shared" si="1297"/>
        <v/>
      </c>
      <c r="AF8344" t="str">
        <f t="shared" si="1298"/>
        <v/>
      </c>
      <c r="AG8344" s="17">
        <v>1</v>
      </c>
      <c r="AH8344">
        <f t="shared" si="1294"/>
        <v>2.8</v>
      </c>
      <c r="AI8344">
        <v>0.14499999999999999</v>
      </c>
      <c r="AJ8344">
        <f t="shared" si="1291"/>
        <v>0.40599999999999997</v>
      </c>
      <c r="AK8344" t="str">
        <f t="shared" si="1295"/>
        <v/>
      </c>
      <c r="AL8344" t="str">
        <f t="shared" si="1293"/>
        <v/>
      </c>
    </row>
    <row r="8345" spans="1:39" x14ac:dyDescent="0.2">
      <c r="A8345" t="s">
        <v>5308</v>
      </c>
      <c r="B8345" t="s">
        <v>37</v>
      </c>
      <c r="C8345" t="s">
        <v>5309</v>
      </c>
      <c r="D8345" s="1">
        <v>36102</v>
      </c>
      <c r="E8345" s="1">
        <v>43456</v>
      </c>
      <c r="F8345" t="s">
        <v>19</v>
      </c>
      <c r="I8345">
        <v>100</v>
      </c>
      <c r="J8345">
        <v>0</v>
      </c>
      <c r="K8345">
        <v>0</v>
      </c>
      <c r="L8345">
        <v>1386</v>
      </c>
      <c r="M8345">
        <v>1386</v>
      </c>
      <c r="N8345" t="s">
        <v>20</v>
      </c>
      <c r="O8345" t="s">
        <v>5310</v>
      </c>
      <c r="P8345" t="s">
        <v>28</v>
      </c>
      <c r="Q8345" t="s">
        <v>32794</v>
      </c>
      <c r="R8345" t="s">
        <v>33782</v>
      </c>
      <c r="S8345" t="s">
        <v>33800</v>
      </c>
      <c r="T8345" t="s">
        <v>34365</v>
      </c>
      <c r="AD8345" t="str">
        <f t="shared" si="1299"/>
        <v/>
      </c>
      <c r="AE8345" t="str">
        <f t="shared" si="1297"/>
        <v/>
      </c>
      <c r="AF8345" t="str">
        <f t="shared" si="1298"/>
        <v/>
      </c>
      <c r="AG8345" s="17">
        <v>1</v>
      </c>
      <c r="AH8345">
        <f t="shared" si="1294"/>
        <v>2.8</v>
      </c>
      <c r="AI8345">
        <v>0.14499999999999999</v>
      </c>
      <c r="AJ8345">
        <f t="shared" si="1291"/>
        <v>0.40599999999999997</v>
      </c>
      <c r="AK8345" t="str">
        <f t="shared" si="1295"/>
        <v/>
      </c>
      <c r="AL8345" t="str">
        <f t="shared" si="1293"/>
        <v/>
      </c>
    </row>
    <row r="8346" spans="1:39" x14ac:dyDescent="0.2">
      <c r="A8346" t="s">
        <v>13030</v>
      </c>
      <c r="B8346" t="s">
        <v>37</v>
      </c>
      <c r="C8346" t="s">
        <v>13031</v>
      </c>
      <c r="D8346" s="1">
        <v>36102</v>
      </c>
      <c r="E8346" s="1">
        <v>43456</v>
      </c>
      <c r="F8346" t="s">
        <v>19</v>
      </c>
      <c r="I8346">
        <v>100</v>
      </c>
      <c r="J8346">
        <v>0</v>
      </c>
      <c r="K8346">
        <v>0</v>
      </c>
      <c r="L8346">
        <v>1001</v>
      </c>
      <c r="M8346">
        <v>1001</v>
      </c>
      <c r="N8346" t="s">
        <v>20</v>
      </c>
      <c r="O8346" t="s">
        <v>13032</v>
      </c>
      <c r="P8346" t="s">
        <v>28</v>
      </c>
      <c r="Q8346" t="s">
        <v>34233</v>
      </c>
      <c r="R8346" t="s">
        <v>34233</v>
      </c>
      <c r="S8346" t="s">
        <v>33797</v>
      </c>
      <c r="T8346" t="s">
        <v>34350</v>
      </c>
      <c r="AD8346" t="str">
        <f t="shared" si="1299"/>
        <v/>
      </c>
      <c r="AE8346" t="str">
        <f t="shared" si="1297"/>
        <v/>
      </c>
      <c r="AF8346" t="str">
        <f t="shared" si="1298"/>
        <v/>
      </c>
      <c r="AG8346" s="17">
        <v>1</v>
      </c>
      <c r="AH8346">
        <f t="shared" si="1294"/>
        <v>2.8</v>
      </c>
      <c r="AI8346">
        <v>0.14499999999999999</v>
      </c>
      <c r="AJ8346">
        <f t="shared" si="1291"/>
        <v>0.40599999999999997</v>
      </c>
      <c r="AK8346" t="str">
        <f t="shared" si="1295"/>
        <v/>
      </c>
      <c r="AL8346" t="str">
        <f t="shared" si="1293"/>
        <v/>
      </c>
    </row>
    <row r="8347" spans="1:39" x14ac:dyDescent="0.2">
      <c r="A8347" t="s">
        <v>5305</v>
      </c>
      <c r="B8347" t="s">
        <v>37</v>
      </c>
      <c r="C8347" t="s">
        <v>5306</v>
      </c>
      <c r="D8347" s="1">
        <v>36102</v>
      </c>
      <c r="E8347" s="1">
        <v>43456</v>
      </c>
      <c r="F8347" t="s">
        <v>19</v>
      </c>
      <c r="I8347">
        <v>100</v>
      </c>
      <c r="J8347">
        <v>0</v>
      </c>
      <c r="K8347">
        <v>0</v>
      </c>
      <c r="L8347">
        <v>1931</v>
      </c>
      <c r="M8347">
        <v>1931</v>
      </c>
      <c r="N8347" t="s">
        <v>20</v>
      </c>
      <c r="O8347" t="s">
        <v>5307</v>
      </c>
      <c r="P8347" t="s">
        <v>28</v>
      </c>
      <c r="Q8347" t="s">
        <v>34233</v>
      </c>
      <c r="R8347" t="s">
        <v>34233</v>
      </c>
      <c r="S8347" t="s">
        <v>33800</v>
      </c>
      <c r="T8347" t="s">
        <v>34349</v>
      </c>
      <c r="U8347" t="s">
        <v>32634</v>
      </c>
      <c r="V8347" t="s">
        <v>33432</v>
      </c>
      <c r="X8347">
        <v>2</v>
      </c>
      <c r="Y8347" t="s">
        <v>32665</v>
      </c>
      <c r="AA8347">
        <v>9</v>
      </c>
      <c r="AB8347">
        <v>20</v>
      </c>
      <c r="AC8347">
        <v>1</v>
      </c>
      <c r="AD8347" t="str">
        <f t="shared" si="1299"/>
        <v/>
      </c>
      <c r="AE8347" t="str">
        <f t="shared" si="1297"/>
        <v/>
      </c>
      <c r="AF8347" t="str">
        <f t="shared" si="1298"/>
        <v/>
      </c>
      <c r="AG8347">
        <f t="shared" ref="AG8347:AG8352" si="1300">IF((S8347&lt;&gt;"tühi")*(AC8347&lt;&gt;""),AC8347,"")</f>
        <v>1</v>
      </c>
      <c r="AH8347">
        <f t="shared" si="1294"/>
        <v>2.8</v>
      </c>
      <c r="AI8347">
        <v>0.14499999999999999</v>
      </c>
      <c r="AJ8347">
        <f t="shared" si="1291"/>
        <v>0.40599999999999997</v>
      </c>
      <c r="AK8347" t="str">
        <f t="shared" si="1295"/>
        <v/>
      </c>
      <c r="AL8347" t="str">
        <f t="shared" si="1293"/>
        <v/>
      </c>
    </row>
    <row r="8348" spans="1:39" x14ac:dyDescent="0.2">
      <c r="A8348" t="s">
        <v>11925</v>
      </c>
      <c r="B8348" t="s">
        <v>37</v>
      </c>
      <c r="C8348" t="s">
        <v>11926</v>
      </c>
      <c r="D8348" s="1">
        <v>36679</v>
      </c>
      <c r="E8348" s="1">
        <v>44399</v>
      </c>
      <c r="F8348" t="s">
        <v>19</v>
      </c>
      <c r="I8348">
        <v>100</v>
      </c>
      <c r="J8348">
        <v>0</v>
      </c>
      <c r="K8348">
        <v>0</v>
      </c>
      <c r="L8348">
        <v>2699</v>
      </c>
      <c r="M8348">
        <v>2699</v>
      </c>
      <c r="N8348" t="s">
        <v>20</v>
      </c>
      <c r="O8348" t="s">
        <v>11927</v>
      </c>
      <c r="P8348" t="s">
        <v>28</v>
      </c>
      <c r="Q8348" t="s">
        <v>34233</v>
      </c>
      <c r="R8348" t="s">
        <v>34233</v>
      </c>
      <c r="S8348" t="s">
        <v>32628</v>
      </c>
      <c r="T8348" t="s">
        <v>34365</v>
      </c>
      <c r="U8348" t="s">
        <v>32634</v>
      </c>
      <c r="V8348" t="s">
        <v>33429</v>
      </c>
      <c r="X8348">
        <v>2</v>
      </c>
      <c r="Y8348" t="s">
        <v>32661</v>
      </c>
      <c r="AA8348">
        <v>9</v>
      </c>
      <c r="AB8348">
        <v>25</v>
      </c>
      <c r="AC8348">
        <v>1</v>
      </c>
      <c r="AD8348" t="str">
        <f t="shared" si="1299"/>
        <v/>
      </c>
      <c r="AE8348" t="str">
        <f t="shared" si="1297"/>
        <v/>
      </c>
      <c r="AF8348" t="str">
        <f t="shared" si="1298"/>
        <v/>
      </c>
      <c r="AG8348">
        <f t="shared" si="1300"/>
        <v>1</v>
      </c>
      <c r="AH8348">
        <f t="shared" si="1294"/>
        <v>2.8</v>
      </c>
      <c r="AI8348">
        <v>0.14499999999999999</v>
      </c>
      <c r="AJ8348">
        <f t="shared" si="1291"/>
        <v>0.40599999999999997</v>
      </c>
      <c r="AK8348" t="str">
        <f t="shared" si="1295"/>
        <v/>
      </c>
      <c r="AL8348" t="str">
        <f t="shared" si="1293"/>
        <v/>
      </c>
    </row>
    <row r="8349" spans="1:39" x14ac:dyDescent="0.2">
      <c r="A8349" t="s">
        <v>5302</v>
      </c>
      <c r="B8349" t="s">
        <v>37</v>
      </c>
      <c r="C8349" t="s">
        <v>5303</v>
      </c>
      <c r="D8349" s="1">
        <v>36102</v>
      </c>
      <c r="E8349" s="1">
        <v>43456</v>
      </c>
      <c r="F8349" t="s">
        <v>19</v>
      </c>
      <c r="I8349">
        <v>100</v>
      </c>
      <c r="J8349">
        <v>0</v>
      </c>
      <c r="K8349">
        <v>0</v>
      </c>
      <c r="L8349">
        <v>1362</v>
      </c>
      <c r="M8349">
        <v>1362</v>
      </c>
      <c r="N8349" t="s">
        <v>20</v>
      </c>
      <c r="O8349" t="s">
        <v>5304</v>
      </c>
      <c r="P8349" t="s">
        <v>28</v>
      </c>
      <c r="Q8349" t="s">
        <v>34233</v>
      </c>
      <c r="R8349" t="s">
        <v>34233</v>
      </c>
      <c r="S8349" t="s">
        <v>33800</v>
      </c>
      <c r="T8349" t="s">
        <v>34350</v>
      </c>
      <c r="U8349" t="s">
        <v>32634</v>
      </c>
      <c r="V8349" t="s">
        <v>33432</v>
      </c>
      <c r="X8349">
        <v>2</v>
      </c>
      <c r="Y8349" t="s">
        <v>32665</v>
      </c>
      <c r="AA8349">
        <v>9</v>
      </c>
      <c r="AB8349">
        <v>20</v>
      </c>
      <c r="AC8349">
        <v>1</v>
      </c>
      <c r="AD8349" t="str">
        <f t="shared" si="1299"/>
        <v/>
      </c>
      <c r="AE8349" t="str">
        <f t="shared" si="1297"/>
        <v/>
      </c>
      <c r="AF8349" t="str">
        <f t="shared" si="1298"/>
        <v/>
      </c>
      <c r="AG8349">
        <f t="shared" si="1300"/>
        <v>1</v>
      </c>
      <c r="AH8349">
        <f t="shared" si="1294"/>
        <v>2.8</v>
      </c>
      <c r="AI8349">
        <v>0.14499999999999999</v>
      </c>
      <c r="AJ8349">
        <f t="shared" si="1291"/>
        <v>0.40599999999999997</v>
      </c>
      <c r="AK8349" t="str">
        <f t="shared" si="1295"/>
        <v/>
      </c>
      <c r="AL8349" t="str">
        <f t="shared" si="1293"/>
        <v/>
      </c>
    </row>
    <row r="8350" spans="1:39" x14ac:dyDescent="0.2">
      <c r="A8350" t="s">
        <v>16418</v>
      </c>
      <c r="B8350" t="s">
        <v>37</v>
      </c>
      <c r="C8350" t="s">
        <v>16419</v>
      </c>
      <c r="D8350" s="1">
        <v>37575</v>
      </c>
      <c r="E8350" s="1">
        <v>43456</v>
      </c>
      <c r="F8350" t="s">
        <v>19</v>
      </c>
      <c r="G8350" t="s">
        <v>26</v>
      </c>
      <c r="I8350">
        <v>70</v>
      </c>
      <c r="J8350">
        <v>30</v>
      </c>
      <c r="K8350">
        <v>0</v>
      </c>
      <c r="L8350">
        <v>733</v>
      </c>
      <c r="M8350">
        <v>733</v>
      </c>
      <c r="N8350" t="s">
        <v>20</v>
      </c>
      <c r="O8350" t="s">
        <v>16420</v>
      </c>
      <c r="P8350" t="s">
        <v>28</v>
      </c>
      <c r="Q8350" t="s">
        <v>34233</v>
      </c>
      <c r="R8350" t="s">
        <v>34233</v>
      </c>
      <c r="S8350" t="s">
        <v>32628</v>
      </c>
      <c r="T8350" t="s">
        <v>34357</v>
      </c>
      <c r="U8350" t="s">
        <v>32634</v>
      </c>
      <c r="V8350" t="s">
        <v>33432</v>
      </c>
      <c r="AC8350">
        <v>1</v>
      </c>
      <c r="AD8350" t="str">
        <f t="shared" si="1299"/>
        <v/>
      </c>
      <c r="AE8350" t="str">
        <f t="shared" si="1297"/>
        <v/>
      </c>
      <c r="AF8350" t="str">
        <f t="shared" si="1298"/>
        <v/>
      </c>
      <c r="AG8350">
        <f t="shared" si="1300"/>
        <v>1</v>
      </c>
      <c r="AH8350">
        <f t="shared" si="1294"/>
        <v>2.8</v>
      </c>
      <c r="AI8350">
        <v>0.14499999999999999</v>
      </c>
      <c r="AJ8350">
        <f t="shared" si="1291"/>
        <v>0.40599999999999997</v>
      </c>
      <c r="AK8350" t="str">
        <f t="shared" si="1295"/>
        <v/>
      </c>
      <c r="AL8350" t="str">
        <f t="shared" si="1293"/>
        <v/>
      </c>
      <c r="AM8350" t="s">
        <v>34147</v>
      </c>
    </row>
    <row r="8351" spans="1:39" x14ac:dyDescent="0.2">
      <c r="A8351" t="s">
        <v>16415</v>
      </c>
      <c r="B8351" t="s">
        <v>37</v>
      </c>
      <c r="C8351" t="s">
        <v>16416</v>
      </c>
      <c r="D8351" s="1">
        <v>37575</v>
      </c>
      <c r="E8351" s="1">
        <v>43456</v>
      </c>
      <c r="F8351" t="s">
        <v>19</v>
      </c>
      <c r="I8351">
        <v>100</v>
      </c>
      <c r="J8351">
        <v>0</v>
      </c>
      <c r="K8351">
        <v>0</v>
      </c>
      <c r="L8351">
        <v>1095</v>
      </c>
      <c r="M8351">
        <v>1095</v>
      </c>
      <c r="N8351" t="s">
        <v>20</v>
      </c>
      <c r="O8351" t="s">
        <v>16417</v>
      </c>
      <c r="P8351" t="s">
        <v>28</v>
      </c>
      <c r="Q8351" t="s">
        <v>34233</v>
      </c>
      <c r="R8351" t="s">
        <v>34233</v>
      </c>
      <c r="S8351" t="s">
        <v>33807</v>
      </c>
      <c r="T8351" t="s">
        <v>34357</v>
      </c>
      <c r="U8351" t="s">
        <v>32634</v>
      </c>
      <c r="V8351" t="s">
        <v>33432</v>
      </c>
      <c r="X8351">
        <v>2</v>
      </c>
      <c r="Y8351" t="s">
        <v>32665</v>
      </c>
      <c r="AA8351">
        <v>9</v>
      </c>
      <c r="AB8351">
        <v>20</v>
      </c>
      <c r="AC8351">
        <v>1</v>
      </c>
      <c r="AD8351" t="str">
        <f t="shared" si="1299"/>
        <v/>
      </c>
      <c r="AE8351" t="str">
        <f t="shared" si="1297"/>
        <v/>
      </c>
      <c r="AF8351" t="str">
        <f t="shared" si="1298"/>
        <v/>
      </c>
      <c r="AG8351">
        <f t="shared" si="1300"/>
        <v>1</v>
      </c>
      <c r="AH8351">
        <f t="shared" si="1294"/>
        <v>2.8</v>
      </c>
      <c r="AI8351">
        <v>0.14499999999999999</v>
      </c>
      <c r="AJ8351">
        <f t="shared" si="1291"/>
        <v>0.40599999999999997</v>
      </c>
      <c r="AK8351" t="str">
        <f t="shared" si="1295"/>
        <v/>
      </c>
      <c r="AL8351" t="str">
        <f t="shared" si="1293"/>
        <v/>
      </c>
    </row>
    <row r="8352" spans="1:39" x14ac:dyDescent="0.2">
      <c r="A8352" t="s">
        <v>5281</v>
      </c>
      <c r="B8352" t="s">
        <v>37</v>
      </c>
      <c r="C8352" t="s">
        <v>5282</v>
      </c>
      <c r="D8352" s="1">
        <v>36102</v>
      </c>
      <c r="E8352" s="1">
        <v>43456</v>
      </c>
      <c r="F8352" t="s">
        <v>19</v>
      </c>
      <c r="I8352">
        <v>100</v>
      </c>
      <c r="J8352">
        <v>0</v>
      </c>
      <c r="K8352">
        <v>0</v>
      </c>
      <c r="L8352">
        <v>1659</v>
      </c>
      <c r="M8352">
        <v>1659</v>
      </c>
      <c r="N8352" t="s">
        <v>20</v>
      </c>
      <c r="O8352" t="s">
        <v>5283</v>
      </c>
      <c r="P8352" t="s">
        <v>28</v>
      </c>
      <c r="Q8352" t="s">
        <v>34233</v>
      </c>
      <c r="R8352" t="s">
        <v>34233</v>
      </c>
      <c r="S8352" t="s">
        <v>33798</v>
      </c>
      <c r="T8352" t="s">
        <v>34357</v>
      </c>
      <c r="U8352" t="s">
        <v>33433</v>
      </c>
      <c r="V8352" t="s">
        <v>33434</v>
      </c>
      <c r="W8352">
        <v>250</v>
      </c>
      <c r="X8352">
        <v>2</v>
      </c>
      <c r="Y8352">
        <v>2</v>
      </c>
      <c r="Z8352">
        <v>500</v>
      </c>
      <c r="AA8352">
        <v>8.5</v>
      </c>
      <c r="AB8352">
        <v>15</v>
      </c>
      <c r="AC8352">
        <v>2</v>
      </c>
      <c r="AD8352" t="str">
        <f t="shared" si="1299"/>
        <v/>
      </c>
      <c r="AE8352" t="str">
        <f t="shared" si="1297"/>
        <v/>
      </c>
      <c r="AF8352" t="str">
        <f t="shared" si="1298"/>
        <v/>
      </c>
      <c r="AG8352">
        <f t="shared" si="1300"/>
        <v>2</v>
      </c>
      <c r="AH8352">
        <f t="shared" si="1294"/>
        <v>5.6</v>
      </c>
      <c r="AI8352">
        <v>0.14499999999999999</v>
      </c>
      <c r="AJ8352">
        <f t="shared" si="1291"/>
        <v>0.81199999999999994</v>
      </c>
      <c r="AK8352" t="str">
        <f t="shared" si="1295"/>
        <v/>
      </c>
      <c r="AL8352" t="str">
        <f t="shared" si="1293"/>
        <v/>
      </c>
    </row>
    <row r="8353" spans="1:38" x14ac:dyDescent="0.2">
      <c r="A8353" t="s">
        <v>5299</v>
      </c>
      <c r="B8353" t="s">
        <v>37</v>
      </c>
      <c r="C8353" t="s">
        <v>5300</v>
      </c>
      <c r="D8353" s="1">
        <v>36102</v>
      </c>
      <c r="E8353" s="1">
        <v>44603</v>
      </c>
      <c r="F8353" t="s">
        <v>19</v>
      </c>
      <c r="I8353">
        <v>100</v>
      </c>
      <c r="J8353">
        <v>0</v>
      </c>
      <c r="K8353">
        <v>0</v>
      </c>
      <c r="L8353">
        <v>2330</v>
      </c>
      <c r="M8353">
        <v>2330</v>
      </c>
      <c r="N8353" t="s">
        <v>20</v>
      </c>
      <c r="O8353" t="s">
        <v>5301</v>
      </c>
      <c r="P8353" t="s">
        <v>28</v>
      </c>
      <c r="Q8353" t="s">
        <v>32794</v>
      </c>
      <c r="R8353" t="s">
        <v>33782</v>
      </c>
      <c r="S8353" t="s">
        <v>33797</v>
      </c>
      <c r="T8353" t="s">
        <v>34365</v>
      </c>
      <c r="AD8353" t="str">
        <f t="shared" si="1299"/>
        <v/>
      </c>
      <c r="AE8353" t="str">
        <f t="shared" si="1297"/>
        <v/>
      </c>
      <c r="AF8353" t="str">
        <f t="shared" si="1298"/>
        <v/>
      </c>
      <c r="AG8353" s="17">
        <v>1</v>
      </c>
      <c r="AH8353">
        <f t="shared" si="1294"/>
        <v>2.8</v>
      </c>
      <c r="AI8353">
        <v>0.14499999999999999</v>
      </c>
      <c r="AJ8353">
        <f t="shared" si="1291"/>
        <v>0.40599999999999997</v>
      </c>
      <c r="AK8353" t="str">
        <f t="shared" si="1295"/>
        <v/>
      </c>
      <c r="AL8353" t="str">
        <f t="shared" si="1293"/>
        <v/>
      </c>
    </row>
    <row r="8354" spans="1:38" x14ac:dyDescent="0.2">
      <c r="A8354" t="s">
        <v>5296</v>
      </c>
      <c r="B8354" t="s">
        <v>37</v>
      </c>
      <c r="C8354" t="s">
        <v>5297</v>
      </c>
      <c r="D8354" s="1">
        <v>36102</v>
      </c>
      <c r="E8354" s="1">
        <v>44603</v>
      </c>
      <c r="F8354" t="s">
        <v>19</v>
      </c>
      <c r="I8354">
        <v>100</v>
      </c>
      <c r="J8354">
        <v>0</v>
      </c>
      <c r="K8354">
        <v>0</v>
      </c>
      <c r="L8354">
        <v>2280</v>
      </c>
      <c r="M8354">
        <v>2280</v>
      </c>
      <c r="N8354" t="s">
        <v>20</v>
      </c>
      <c r="O8354" t="s">
        <v>5298</v>
      </c>
      <c r="P8354" t="s">
        <v>28</v>
      </c>
      <c r="Q8354" t="s">
        <v>34233</v>
      </c>
      <c r="R8354" t="s">
        <v>34233</v>
      </c>
      <c r="S8354" t="s">
        <v>33797</v>
      </c>
      <c r="T8354" t="s">
        <v>34357</v>
      </c>
      <c r="U8354" t="s">
        <v>32634</v>
      </c>
      <c r="V8354" t="s">
        <v>33434</v>
      </c>
      <c r="W8354">
        <v>230</v>
      </c>
      <c r="X8354">
        <v>2</v>
      </c>
      <c r="Y8354" t="s">
        <v>32654</v>
      </c>
      <c r="Z8354">
        <v>460</v>
      </c>
      <c r="AA8354">
        <v>8.5</v>
      </c>
      <c r="AB8354">
        <v>10</v>
      </c>
      <c r="AC8354">
        <v>1</v>
      </c>
      <c r="AD8354" t="str">
        <f t="shared" si="1299"/>
        <v/>
      </c>
      <c r="AE8354" t="str">
        <f t="shared" si="1297"/>
        <v/>
      </c>
      <c r="AF8354" t="str">
        <f t="shared" si="1298"/>
        <v/>
      </c>
      <c r="AG8354">
        <f t="shared" ref="AG8354:AG8363" si="1301">IF((S8354&lt;&gt;"tühi")*(AC8354&lt;&gt;""),AC8354,"")</f>
        <v>1</v>
      </c>
      <c r="AH8354">
        <f t="shared" si="1294"/>
        <v>2.8</v>
      </c>
      <c r="AI8354">
        <v>0.14499999999999999</v>
      </c>
      <c r="AJ8354">
        <f t="shared" si="1291"/>
        <v>0.40599999999999997</v>
      </c>
      <c r="AK8354" t="str">
        <f t="shared" si="1295"/>
        <v/>
      </c>
      <c r="AL8354" t="str">
        <f t="shared" si="1293"/>
        <v/>
      </c>
    </row>
    <row r="8355" spans="1:38" x14ac:dyDescent="0.2">
      <c r="A8355" t="s">
        <v>25509</v>
      </c>
      <c r="B8355" t="s">
        <v>37</v>
      </c>
      <c r="C8355" t="s">
        <v>25510</v>
      </c>
      <c r="D8355" s="1">
        <v>39968</v>
      </c>
      <c r="E8355" s="1">
        <v>43951</v>
      </c>
      <c r="F8355" t="s">
        <v>19</v>
      </c>
      <c r="I8355">
        <v>100</v>
      </c>
      <c r="J8355">
        <v>0</v>
      </c>
      <c r="K8355">
        <v>0</v>
      </c>
      <c r="L8355">
        <v>1220</v>
      </c>
      <c r="M8355">
        <v>1220</v>
      </c>
      <c r="N8355" t="s">
        <v>20</v>
      </c>
      <c r="O8355" t="s">
        <v>25511</v>
      </c>
      <c r="P8355" t="s">
        <v>28</v>
      </c>
      <c r="Q8355" t="s">
        <v>34233</v>
      </c>
      <c r="R8355" t="s">
        <v>34233</v>
      </c>
      <c r="S8355" t="s">
        <v>32628</v>
      </c>
      <c r="T8355" t="s">
        <v>34354</v>
      </c>
      <c r="U8355" t="s">
        <v>32634</v>
      </c>
      <c r="V8355" t="s">
        <v>33431</v>
      </c>
      <c r="W8355">
        <v>180</v>
      </c>
      <c r="X8355">
        <v>2</v>
      </c>
      <c r="Y8355" t="s">
        <v>32661</v>
      </c>
      <c r="Z8355">
        <v>400</v>
      </c>
      <c r="AA8355">
        <v>8.5</v>
      </c>
      <c r="AB8355">
        <v>15</v>
      </c>
      <c r="AC8355">
        <v>1</v>
      </c>
      <c r="AD8355" t="str">
        <f t="shared" si="1299"/>
        <v/>
      </c>
      <c r="AE8355" t="str">
        <f t="shared" si="1297"/>
        <v/>
      </c>
      <c r="AF8355" t="str">
        <f t="shared" si="1298"/>
        <v/>
      </c>
      <c r="AG8355">
        <f t="shared" si="1301"/>
        <v>1</v>
      </c>
      <c r="AH8355">
        <f t="shared" si="1294"/>
        <v>2.8</v>
      </c>
      <c r="AI8355">
        <v>0.14499999999999999</v>
      </c>
      <c r="AJ8355">
        <f t="shared" si="1291"/>
        <v>0.40599999999999997</v>
      </c>
      <c r="AK8355" t="str">
        <f t="shared" si="1295"/>
        <v/>
      </c>
      <c r="AL8355" t="str">
        <f t="shared" si="1293"/>
        <v/>
      </c>
    </row>
    <row r="8356" spans="1:38" x14ac:dyDescent="0.2">
      <c r="A8356" t="s">
        <v>13813</v>
      </c>
      <c r="B8356" t="s">
        <v>37</v>
      </c>
      <c r="C8356" t="s">
        <v>13814</v>
      </c>
      <c r="D8356" s="1">
        <v>37020</v>
      </c>
      <c r="E8356" s="1">
        <v>44102</v>
      </c>
      <c r="F8356" t="s">
        <v>19</v>
      </c>
      <c r="I8356">
        <v>100</v>
      </c>
      <c r="J8356">
        <v>0</v>
      </c>
      <c r="K8356">
        <v>0</v>
      </c>
      <c r="L8356">
        <v>1980</v>
      </c>
      <c r="M8356">
        <v>1980</v>
      </c>
      <c r="N8356" t="s">
        <v>20</v>
      </c>
      <c r="O8356" t="s">
        <v>13815</v>
      </c>
      <c r="P8356" t="s">
        <v>28</v>
      </c>
      <c r="Q8356" t="s">
        <v>34233</v>
      </c>
      <c r="R8356" t="s">
        <v>34233</v>
      </c>
      <c r="S8356" t="s">
        <v>33846</v>
      </c>
      <c r="T8356" t="s">
        <v>34365</v>
      </c>
      <c r="U8356" t="s">
        <v>32634</v>
      </c>
      <c r="V8356" t="s">
        <v>33429</v>
      </c>
      <c r="X8356">
        <v>2</v>
      </c>
      <c r="Y8356" t="s">
        <v>32661</v>
      </c>
      <c r="AA8356">
        <v>9</v>
      </c>
      <c r="AB8356">
        <v>25</v>
      </c>
      <c r="AC8356">
        <v>1</v>
      </c>
      <c r="AD8356" t="str">
        <f t="shared" si="1299"/>
        <v/>
      </c>
      <c r="AE8356" t="str">
        <f t="shared" si="1297"/>
        <v/>
      </c>
      <c r="AF8356" t="str">
        <f t="shared" si="1298"/>
        <v/>
      </c>
      <c r="AG8356">
        <f t="shared" si="1301"/>
        <v>1</v>
      </c>
      <c r="AH8356">
        <f t="shared" si="1294"/>
        <v>2.8</v>
      </c>
      <c r="AI8356">
        <v>0.14499999999999999</v>
      </c>
      <c r="AJ8356">
        <f t="shared" si="1291"/>
        <v>0.40599999999999997</v>
      </c>
      <c r="AK8356" t="str">
        <f t="shared" si="1295"/>
        <v/>
      </c>
      <c r="AL8356" t="str">
        <f t="shared" si="1293"/>
        <v/>
      </c>
    </row>
    <row r="8357" spans="1:38" x14ac:dyDescent="0.2">
      <c r="A8357" t="s">
        <v>12612</v>
      </c>
      <c r="B8357" t="s">
        <v>37</v>
      </c>
      <c r="C8357" t="s">
        <v>12613</v>
      </c>
      <c r="D8357" s="1">
        <v>36711</v>
      </c>
      <c r="E8357" s="1">
        <v>43892</v>
      </c>
      <c r="F8357" t="s">
        <v>19</v>
      </c>
      <c r="I8357">
        <v>100</v>
      </c>
      <c r="J8357">
        <v>0</v>
      </c>
      <c r="K8357">
        <v>0</v>
      </c>
      <c r="L8357">
        <v>679</v>
      </c>
      <c r="M8357">
        <v>679</v>
      </c>
      <c r="N8357" t="s">
        <v>20</v>
      </c>
      <c r="O8357" t="s">
        <v>12614</v>
      </c>
      <c r="P8357" t="s">
        <v>28</v>
      </c>
      <c r="Q8357" t="s">
        <v>32794</v>
      </c>
      <c r="R8357" t="s">
        <v>33782</v>
      </c>
      <c r="S8357" t="s">
        <v>32628</v>
      </c>
      <c r="T8357" t="s">
        <v>34365</v>
      </c>
      <c r="U8357" t="s">
        <v>32634</v>
      </c>
      <c r="V8357" t="s">
        <v>33429</v>
      </c>
      <c r="X8357">
        <v>2</v>
      </c>
      <c r="Y8357" t="s">
        <v>32661</v>
      </c>
      <c r="AA8357">
        <v>9</v>
      </c>
      <c r="AB8357">
        <v>25</v>
      </c>
      <c r="AC8357">
        <v>1</v>
      </c>
      <c r="AD8357" t="str">
        <f t="shared" si="1299"/>
        <v/>
      </c>
      <c r="AE8357" t="str">
        <f t="shared" si="1297"/>
        <v/>
      </c>
      <c r="AF8357" t="str">
        <f t="shared" si="1298"/>
        <v/>
      </c>
      <c r="AG8357">
        <f t="shared" si="1301"/>
        <v>1</v>
      </c>
      <c r="AH8357">
        <f t="shared" si="1294"/>
        <v>2.8</v>
      </c>
      <c r="AI8357">
        <v>0.14499999999999999</v>
      </c>
      <c r="AJ8357">
        <f t="shared" si="1291"/>
        <v>0.40599999999999997</v>
      </c>
      <c r="AK8357" t="str">
        <f t="shared" si="1295"/>
        <v/>
      </c>
      <c r="AL8357" t="str">
        <f t="shared" si="1293"/>
        <v/>
      </c>
    </row>
    <row r="8358" spans="1:38" x14ac:dyDescent="0.2">
      <c r="A8358" t="s">
        <v>16404</v>
      </c>
      <c r="B8358" t="s">
        <v>37</v>
      </c>
      <c r="C8358" t="s">
        <v>16405</v>
      </c>
      <c r="D8358" s="1">
        <v>37411</v>
      </c>
      <c r="E8358" s="1">
        <v>43456</v>
      </c>
      <c r="F8358" t="s">
        <v>19</v>
      </c>
      <c r="I8358">
        <v>100</v>
      </c>
      <c r="J8358">
        <v>0</v>
      </c>
      <c r="K8358">
        <v>0</v>
      </c>
      <c r="L8358">
        <v>1714</v>
      </c>
      <c r="M8358">
        <v>1714</v>
      </c>
      <c r="N8358" t="s">
        <v>20</v>
      </c>
      <c r="O8358" t="s">
        <v>16406</v>
      </c>
      <c r="P8358" t="s">
        <v>28</v>
      </c>
      <c r="Q8358" t="s">
        <v>34233</v>
      </c>
      <c r="R8358" t="s">
        <v>34233</v>
      </c>
      <c r="S8358" t="s">
        <v>33797</v>
      </c>
      <c r="T8358" t="s">
        <v>34357</v>
      </c>
      <c r="U8358" t="s">
        <v>32634</v>
      </c>
      <c r="V8358" t="s">
        <v>33429</v>
      </c>
      <c r="X8358">
        <v>2</v>
      </c>
      <c r="Y8358" t="s">
        <v>32661</v>
      </c>
      <c r="AA8358">
        <v>9</v>
      </c>
      <c r="AB8358">
        <v>25</v>
      </c>
      <c r="AC8358">
        <v>1</v>
      </c>
      <c r="AD8358" t="str">
        <f t="shared" si="1299"/>
        <v/>
      </c>
      <c r="AE8358" t="str">
        <f t="shared" si="1297"/>
        <v/>
      </c>
      <c r="AF8358" t="str">
        <f t="shared" si="1298"/>
        <v/>
      </c>
      <c r="AG8358">
        <f t="shared" si="1301"/>
        <v>1</v>
      </c>
      <c r="AH8358">
        <f t="shared" si="1294"/>
        <v>2.8</v>
      </c>
      <c r="AI8358">
        <v>0.14499999999999999</v>
      </c>
      <c r="AJ8358">
        <f t="shared" ref="AJ8358:AJ8421" si="1302">IF(COUNTBLANK(AH8358),"",AH8358*AI8358)</f>
        <v>0.40599999999999997</v>
      </c>
      <c r="AK8358" t="str">
        <f t="shared" si="1295"/>
        <v/>
      </c>
      <c r="AL8358" t="str">
        <f t="shared" si="1293"/>
        <v/>
      </c>
    </row>
    <row r="8359" spans="1:38" x14ac:dyDescent="0.2">
      <c r="A8359" t="s">
        <v>9106</v>
      </c>
      <c r="B8359" t="s">
        <v>37</v>
      </c>
      <c r="C8359" t="s">
        <v>9107</v>
      </c>
      <c r="D8359" s="1">
        <v>36259</v>
      </c>
      <c r="E8359" s="1">
        <v>43892</v>
      </c>
      <c r="F8359" t="s">
        <v>19</v>
      </c>
      <c r="I8359">
        <v>100</v>
      </c>
      <c r="J8359">
        <v>0</v>
      </c>
      <c r="K8359">
        <v>0</v>
      </c>
      <c r="L8359">
        <v>1729</v>
      </c>
      <c r="M8359">
        <v>1729</v>
      </c>
      <c r="N8359" t="s">
        <v>20</v>
      </c>
      <c r="O8359" t="s">
        <v>9108</v>
      </c>
      <c r="P8359" t="s">
        <v>28</v>
      </c>
      <c r="Q8359" t="s">
        <v>34233</v>
      </c>
      <c r="R8359" t="s">
        <v>34233</v>
      </c>
      <c r="S8359" t="s">
        <v>33797</v>
      </c>
      <c r="T8359" t="s">
        <v>34349</v>
      </c>
      <c r="U8359" t="s">
        <v>32634</v>
      </c>
      <c r="V8359" t="s">
        <v>33435</v>
      </c>
      <c r="W8359">
        <v>346</v>
      </c>
      <c r="X8359">
        <v>2</v>
      </c>
      <c r="Y8359">
        <v>1</v>
      </c>
      <c r="AA8359">
        <v>8.5</v>
      </c>
      <c r="AC8359">
        <v>1</v>
      </c>
      <c r="AD8359" t="str">
        <f t="shared" si="1299"/>
        <v/>
      </c>
      <c r="AE8359" t="str">
        <f t="shared" si="1297"/>
        <v/>
      </c>
      <c r="AF8359" t="str">
        <f t="shared" si="1298"/>
        <v/>
      </c>
      <c r="AG8359">
        <f t="shared" si="1301"/>
        <v>1</v>
      </c>
      <c r="AH8359">
        <f t="shared" si="1294"/>
        <v>2.8</v>
      </c>
      <c r="AI8359">
        <v>0.14499999999999999</v>
      </c>
      <c r="AJ8359">
        <f t="shared" si="1302"/>
        <v>0.40599999999999997</v>
      </c>
      <c r="AK8359" t="str">
        <f t="shared" si="1295"/>
        <v/>
      </c>
      <c r="AL8359" t="str">
        <f t="shared" si="1293"/>
        <v/>
      </c>
    </row>
    <row r="8360" spans="1:38" x14ac:dyDescent="0.2">
      <c r="A8360" t="s">
        <v>30000</v>
      </c>
      <c r="B8360" t="s">
        <v>37</v>
      </c>
      <c r="C8360" t="s">
        <v>30001</v>
      </c>
      <c r="D8360" s="1">
        <v>43739</v>
      </c>
      <c r="E8360" s="1">
        <v>44546</v>
      </c>
      <c r="F8360" t="s">
        <v>26</v>
      </c>
      <c r="I8360">
        <v>100</v>
      </c>
      <c r="J8360">
        <v>0</v>
      </c>
      <c r="K8360">
        <v>0</v>
      </c>
      <c r="L8360">
        <v>4652</v>
      </c>
      <c r="M8360">
        <v>4652</v>
      </c>
      <c r="N8360" t="s">
        <v>20</v>
      </c>
      <c r="O8360" t="s">
        <v>30002</v>
      </c>
      <c r="P8360" t="s">
        <v>44</v>
      </c>
      <c r="Q8360" t="s">
        <v>34233</v>
      </c>
      <c r="R8360" t="s">
        <v>34233</v>
      </c>
      <c r="S8360" t="s">
        <v>34233</v>
      </c>
      <c r="T8360" t="s">
        <v>34233</v>
      </c>
      <c r="AD8360" t="str">
        <f t="shared" si="1299"/>
        <v/>
      </c>
      <c r="AE8360" t="str">
        <f t="shared" si="1297"/>
        <v/>
      </c>
      <c r="AF8360" t="str">
        <f t="shared" si="1298"/>
        <v/>
      </c>
      <c r="AG8360" t="str">
        <f t="shared" si="1301"/>
        <v/>
      </c>
      <c r="AH8360" t="str">
        <f t="shared" si="1294"/>
        <v/>
      </c>
      <c r="AI8360">
        <v>0.14499999999999999</v>
      </c>
      <c r="AJ8360" t="str">
        <f t="shared" si="1302"/>
        <v/>
      </c>
      <c r="AK8360" t="str">
        <f t="shared" si="1295"/>
        <v/>
      </c>
      <c r="AL8360" t="str">
        <f t="shared" si="1293"/>
        <v/>
      </c>
    </row>
    <row r="8361" spans="1:38" x14ac:dyDescent="0.2">
      <c r="A8361" t="s">
        <v>5341</v>
      </c>
      <c r="B8361" t="s">
        <v>37</v>
      </c>
      <c r="C8361" t="s">
        <v>5342</v>
      </c>
      <c r="D8361" s="1">
        <v>36102</v>
      </c>
      <c r="E8361" s="1">
        <v>43916</v>
      </c>
      <c r="F8361" t="s">
        <v>26</v>
      </c>
      <c r="I8361">
        <v>100</v>
      </c>
      <c r="J8361">
        <v>0</v>
      </c>
      <c r="K8361">
        <v>0</v>
      </c>
      <c r="L8361">
        <v>224</v>
      </c>
      <c r="M8361">
        <v>224</v>
      </c>
      <c r="N8361" t="s">
        <v>20</v>
      </c>
      <c r="O8361" t="s">
        <v>5343</v>
      </c>
      <c r="P8361" t="s">
        <v>44</v>
      </c>
      <c r="Q8361" t="s">
        <v>34233</v>
      </c>
      <c r="R8361" t="s">
        <v>34233</v>
      </c>
      <c r="S8361" t="s">
        <v>34233</v>
      </c>
      <c r="T8361" t="s">
        <v>34233</v>
      </c>
      <c r="AD8361" t="str">
        <f t="shared" si="1299"/>
        <v/>
      </c>
      <c r="AE8361" t="str">
        <f t="shared" ref="AE8361:AE8375" si="1303">IF((S8361="tühi")*(AC8361&lt;&gt;""),AC8361,"")</f>
        <v/>
      </c>
      <c r="AF8361" t="str">
        <f t="shared" si="1298"/>
        <v/>
      </c>
      <c r="AG8361" t="str">
        <f t="shared" si="1301"/>
        <v/>
      </c>
      <c r="AH8361" t="str">
        <f t="shared" si="1294"/>
        <v/>
      </c>
      <c r="AI8361">
        <v>0.14499999999999999</v>
      </c>
      <c r="AJ8361" t="str">
        <f t="shared" si="1302"/>
        <v/>
      </c>
      <c r="AK8361" t="str">
        <f t="shared" si="1295"/>
        <v/>
      </c>
      <c r="AL8361" t="str">
        <f t="shared" si="1293"/>
        <v/>
      </c>
    </row>
    <row r="8362" spans="1:38" x14ac:dyDescent="0.2">
      <c r="A8362" t="s">
        <v>21311</v>
      </c>
      <c r="B8362" t="s">
        <v>37</v>
      </c>
      <c r="C8362" t="s">
        <v>15830</v>
      </c>
      <c r="D8362" s="1">
        <v>36046</v>
      </c>
      <c r="E8362" s="1">
        <v>43829</v>
      </c>
      <c r="F8362" t="s">
        <v>39</v>
      </c>
      <c r="I8362">
        <v>100</v>
      </c>
      <c r="J8362">
        <v>0</v>
      </c>
      <c r="K8362">
        <v>0</v>
      </c>
      <c r="L8362">
        <v>757</v>
      </c>
      <c r="M8362">
        <v>757</v>
      </c>
      <c r="N8362" t="s">
        <v>20</v>
      </c>
      <c r="O8362" t="s">
        <v>21312</v>
      </c>
      <c r="P8362" t="s">
        <v>28</v>
      </c>
      <c r="Q8362" t="s">
        <v>34233</v>
      </c>
      <c r="R8362" t="s">
        <v>34233</v>
      </c>
      <c r="S8362" t="s">
        <v>33942</v>
      </c>
      <c r="T8362" t="s">
        <v>34233</v>
      </c>
      <c r="AD8362" t="str">
        <f t="shared" si="1299"/>
        <v/>
      </c>
      <c r="AE8362" t="str">
        <f t="shared" si="1303"/>
        <v/>
      </c>
      <c r="AF8362" t="str">
        <f t="shared" si="1298"/>
        <v/>
      </c>
      <c r="AG8362" t="str">
        <f t="shared" si="1301"/>
        <v/>
      </c>
      <c r="AH8362" t="str">
        <f t="shared" si="1294"/>
        <v/>
      </c>
      <c r="AI8362">
        <v>0.14499999999999999</v>
      </c>
      <c r="AJ8362" t="str">
        <f t="shared" si="1302"/>
        <v/>
      </c>
      <c r="AK8362" t="str">
        <f t="shared" si="1295"/>
        <v/>
      </c>
      <c r="AL8362" t="str">
        <f t="shared" si="1293"/>
        <v/>
      </c>
    </row>
    <row r="8363" spans="1:38" x14ac:dyDescent="0.2">
      <c r="A8363" t="s">
        <v>8759</v>
      </c>
      <c r="B8363" t="s">
        <v>37</v>
      </c>
      <c r="C8363" t="s">
        <v>8760</v>
      </c>
      <c r="D8363" s="1">
        <v>36298</v>
      </c>
      <c r="E8363" s="1">
        <v>44546</v>
      </c>
      <c r="F8363" t="s">
        <v>26</v>
      </c>
      <c r="I8363">
        <v>100</v>
      </c>
      <c r="J8363">
        <v>0</v>
      </c>
      <c r="K8363">
        <v>0</v>
      </c>
      <c r="L8363">
        <v>841</v>
      </c>
      <c r="M8363">
        <v>841</v>
      </c>
      <c r="N8363" t="s">
        <v>20</v>
      </c>
      <c r="O8363" t="s">
        <v>8761</v>
      </c>
      <c r="P8363" t="s">
        <v>44</v>
      </c>
      <c r="Q8363" t="s">
        <v>34233</v>
      </c>
      <c r="R8363" t="s">
        <v>34233</v>
      </c>
      <c r="S8363" t="s">
        <v>34233</v>
      </c>
      <c r="T8363" t="s">
        <v>34233</v>
      </c>
      <c r="AD8363" t="str">
        <f t="shared" si="1299"/>
        <v/>
      </c>
      <c r="AE8363" t="str">
        <f t="shared" si="1303"/>
        <v/>
      </c>
      <c r="AF8363" t="str">
        <f t="shared" si="1298"/>
        <v/>
      </c>
      <c r="AG8363" t="str">
        <f t="shared" si="1301"/>
        <v/>
      </c>
      <c r="AH8363" t="str">
        <f t="shared" si="1294"/>
        <v/>
      </c>
      <c r="AI8363">
        <v>0.14499999999999999</v>
      </c>
      <c r="AJ8363" t="str">
        <f t="shared" si="1302"/>
        <v/>
      </c>
      <c r="AK8363" t="str">
        <f t="shared" si="1295"/>
        <v/>
      </c>
      <c r="AL8363" t="str">
        <f t="shared" ref="AL8363:AL8426" si="1304">IF(COUNTBLANK(AK8363),"",AK8363*AI8363)</f>
        <v/>
      </c>
    </row>
    <row r="8364" spans="1:38" x14ac:dyDescent="0.2">
      <c r="A8364" t="s">
        <v>5463</v>
      </c>
      <c r="B8364" t="s">
        <v>37</v>
      </c>
      <c r="C8364" t="s">
        <v>5464</v>
      </c>
      <c r="D8364" s="1">
        <v>36088</v>
      </c>
      <c r="E8364" s="1">
        <v>44546</v>
      </c>
      <c r="F8364" t="s">
        <v>19</v>
      </c>
      <c r="I8364">
        <v>100</v>
      </c>
      <c r="J8364">
        <v>0</v>
      </c>
      <c r="K8364">
        <v>0</v>
      </c>
      <c r="L8364">
        <v>1772</v>
      </c>
      <c r="M8364">
        <v>1772</v>
      </c>
      <c r="N8364" t="s">
        <v>20</v>
      </c>
      <c r="O8364" t="s">
        <v>5465</v>
      </c>
      <c r="P8364" t="s">
        <v>28</v>
      </c>
      <c r="Q8364" t="s">
        <v>34233</v>
      </c>
      <c r="R8364" t="s">
        <v>34233</v>
      </c>
      <c r="S8364" t="s">
        <v>32628</v>
      </c>
      <c r="T8364" t="s">
        <v>34357</v>
      </c>
      <c r="AD8364" t="str">
        <f t="shared" si="1299"/>
        <v/>
      </c>
      <c r="AE8364" t="str">
        <f t="shared" si="1303"/>
        <v/>
      </c>
      <c r="AF8364" t="str">
        <f t="shared" si="1298"/>
        <v/>
      </c>
      <c r="AG8364" s="17">
        <v>1</v>
      </c>
      <c r="AH8364">
        <f t="shared" si="1294"/>
        <v>2.8</v>
      </c>
      <c r="AI8364">
        <v>0.14499999999999999</v>
      </c>
      <c r="AJ8364">
        <f t="shared" si="1302"/>
        <v>0.40599999999999997</v>
      </c>
      <c r="AK8364" t="str">
        <f t="shared" si="1295"/>
        <v/>
      </c>
      <c r="AL8364" t="str">
        <f t="shared" si="1304"/>
        <v/>
      </c>
    </row>
    <row r="8365" spans="1:38" x14ac:dyDescent="0.2">
      <c r="A8365" t="s">
        <v>5457</v>
      </c>
      <c r="B8365" t="s">
        <v>37</v>
      </c>
      <c r="C8365" t="s">
        <v>5458</v>
      </c>
      <c r="D8365" s="1">
        <v>36088</v>
      </c>
      <c r="E8365" s="1">
        <v>43456</v>
      </c>
      <c r="F8365" t="s">
        <v>19</v>
      </c>
      <c r="I8365">
        <v>100</v>
      </c>
      <c r="J8365">
        <v>0</v>
      </c>
      <c r="K8365">
        <v>0</v>
      </c>
      <c r="L8365">
        <v>900</v>
      </c>
      <c r="M8365">
        <v>900</v>
      </c>
      <c r="N8365" t="s">
        <v>20</v>
      </c>
      <c r="O8365" t="s">
        <v>5459</v>
      </c>
      <c r="P8365" t="s">
        <v>28</v>
      </c>
      <c r="Q8365" t="s">
        <v>34233</v>
      </c>
      <c r="R8365" t="s">
        <v>34233</v>
      </c>
      <c r="S8365" t="s">
        <v>32628</v>
      </c>
      <c r="T8365" t="s">
        <v>34365</v>
      </c>
      <c r="AD8365" t="str">
        <f t="shared" si="1299"/>
        <v/>
      </c>
      <c r="AE8365" t="str">
        <f t="shared" si="1303"/>
        <v/>
      </c>
      <c r="AF8365" t="str">
        <f t="shared" si="1298"/>
        <v/>
      </c>
      <c r="AG8365" s="17">
        <v>1</v>
      </c>
      <c r="AH8365">
        <f t="shared" si="1294"/>
        <v>2.8</v>
      </c>
      <c r="AI8365">
        <v>0.14499999999999999</v>
      </c>
      <c r="AJ8365">
        <f t="shared" si="1302"/>
        <v>0.40599999999999997</v>
      </c>
      <c r="AK8365" t="str">
        <f t="shared" si="1295"/>
        <v/>
      </c>
      <c r="AL8365" t="str">
        <f t="shared" si="1304"/>
        <v/>
      </c>
    </row>
    <row r="8366" spans="1:38" x14ac:dyDescent="0.2">
      <c r="A8366" t="s">
        <v>5448</v>
      </c>
      <c r="B8366" t="s">
        <v>37</v>
      </c>
      <c r="C8366" t="s">
        <v>5449</v>
      </c>
      <c r="D8366" s="1">
        <v>36088</v>
      </c>
      <c r="E8366" s="1">
        <v>43456</v>
      </c>
      <c r="F8366" t="s">
        <v>19</v>
      </c>
      <c r="I8366">
        <v>100</v>
      </c>
      <c r="J8366">
        <v>0</v>
      </c>
      <c r="K8366">
        <v>0</v>
      </c>
      <c r="L8366">
        <v>1069</v>
      </c>
      <c r="M8366">
        <v>1069</v>
      </c>
      <c r="N8366" t="s">
        <v>20</v>
      </c>
      <c r="O8366" t="s">
        <v>5450</v>
      </c>
      <c r="P8366" t="s">
        <v>28</v>
      </c>
      <c r="Q8366" t="s">
        <v>34233</v>
      </c>
      <c r="R8366" t="s">
        <v>34233</v>
      </c>
      <c r="S8366" t="s">
        <v>32628</v>
      </c>
      <c r="T8366" t="s">
        <v>34365</v>
      </c>
      <c r="AD8366" t="str">
        <f t="shared" si="1299"/>
        <v/>
      </c>
      <c r="AE8366" t="str">
        <f t="shared" si="1303"/>
        <v/>
      </c>
      <c r="AF8366" t="str">
        <f t="shared" si="1298"/>
        <v/>
      </c>
      <c r="AG8366" s="17">
        <v>1</v>
      </c>
      <c r="AH8366">
        <f t="shared" si="1294"/>
        <v>2.8</v>
      </c>
      <c r="AI8366">
        <v>0.14499999999999999</v>
      </c>
      <c r="AJ8366">
        <f t="shared" si="1302"/>
        <v>0.40599999999999997</v>
      </c>
      <c r="AK8366" t="str">
        <f t="shared" si="1295"/>
        <v/>
      </c>
      <c r="AL8366" t="str">
        <f t="shared" si="1304"/>
        <v/>
      </c>
    </row>
    <row r="8367" spans="1:38" x14ac:dyDescent="0.2">
      <c r="A8367" t="s">
        <v>7412</v>
      </c>
      <c r="B8367" t="s">
        <v>37</v>
      </c>
      <c r="C8367" t="s">
        <v>7413</v>
      </c>
      <c r="D8367" s="1">
        <v>36139</v>
      </c>
      <c r="E8367" s="1">
        <v>43521</v>
      </c>
      <c r="F8367" t="s">
        <v>19</v>
      </c>
      <c r="I8367">
        <v>100</v>
      </c>
      <c r="J8367">
        <v>0</v>
      </c>
      <c r="K8367">
        <v>0</v>
      </c>
      <c r="L8367">
        <v>1209</v>
      </c>
      <c r="M8367">
        <v>1209</v>
      </c>
      <c r="N8367" t="s">
        <v>20</v>
      </c>
      <c r="O8367" t="s">
        <v>7414</v>
      </c>
      <c r="P8367" t="s">
        <v>28</v>
      </c>
      <c r="Q8367" t="s">
        <v>34233</v>
      </c>
      <c r="R8367" t="s">
        <v>34233</v>
      </c>
      <c r="S8367" t="s">
        <v>33797</v>
      </c>
      <c r="T8367" t="s">
        <v>34365</v>
      </c>
      <c r="AD8367" t="str">
        <f t="shared" si="1299"/>
        <v/>
      </c>
      <c r="AE8367" t="str">
        <f t="shared" si="1303"/>
        <v/>
      </c>
      <c r="AF8367" t="str">
        <f t="shared" si="1298"/>
        <v/>
      </c>
      <c r="AG8367" s="17">
        <v>1</v>
      </c>
      <c r="AH8367">
        <f t="shared" si="1294"/>
        <v>2.8</v>
      </c>
      <c r="AI8367">
        <v>0.14499999999999999</v>
      </c>
      <c r="AJ8367">
        <f t="shared" si="1302"/>
        <v>0.40599999999999997</v>
      </c>
      <c r="AK8367" t="str">
        <f t="shared" si="1295"/>
        <v/>
      </c>
      <c r="AL8367" t="str">
        <f t="shared" si="1304"/>
        <v/>
      </c>
    </row>
    <row r="8368" spans="1:38" x14ac:dyDescent="0.2">
      <c r="A8368" t="s">
        <v>7169</v>
      </c>
      <c r="B8368" t="s">
        <v>37</v>
      </c>
      <c r="C8368" t="s">
        <v>7170</v>
      </c>
      <c r="D8368" s="1">
        <v>36192</v>
      </c>
      <c r="E8368" s="1">
        <v>43456</v>
      </c>
      <c r="F8368" t="s">
        <v>19</v>
      </c>
      <c r="I8368">
        <v>100</v>
      </c>
      <c r="J8368">
        <v>0</v>
      </c>
      <c r="K8368">
        <v>0</v>
      </c>
      <c r="L8368">
        <v>1004</v>
      </c>
      <c r="M8368">
        <v>1004</v>
      </c>
      <c r="N8368" t="s">
        <v>20</v>
      </c>
      <c r="O8368" t="s">
        <v>7171</v>
      </c>
      <c r="P8368" t="s">
        <v>28</v>
      </c>
      <c r="Q8368" t="s">
        <v>32794</v>
      </c>
      <c r="R8368" t="s">
        <v>33782</v>
      </c>
      <c r="S8368" t="s">
        <v>32628</v>
      </c>
      <c r="T8368" t="s">
        <v>34365</v>
      </c>
      <c r="AD8368" t="str">
        <f t="shared" si="1299"/>
        <v/>
      </c>
      <c r="AE8368" t="str">
        <f t="shared" si="1303"/>
        <v/>
      </c>
      <c r="AF8368" t="str">
        <f t="shared" si="1298"/>
        <v/>
      </c>
      <c r="AG8368" s="17">
        <v>1</v>
      </c>
      <c r="AH8368">
        <f t="shared" ref="AH8368:AH8431" si="1305">IF(AG8368="","",AG8368*2.8)</f>
        <v>2.8</v>
      </c>
      <c r="AI8368">
        <v>0.14499999999999999</v>
      </c>
      <c r="AJ8368">
        <f t="shared" si="1302"/>
        <v>0.40599999999999997</v>
      </c>
      <c r="AK8368" t="str">
        <f t="shared" ref="AK8368:AK8431" si="1306">IF(AE8368="","",AE8368*2.8)</f>
        <v/>
      </c>
      <c r="AL8368" t="str">
        <f t="shared" si="1304"/>
        <v/>
      </c>
    </row>
    <row r="8369" spans="1:39" x14ac:dyDescent="0.2">
      <c r="A8369" t="s">
        <v>7409</v>
      </c>
      <c r="B8369" t="s">
        <v>37</v>
      </c>
      <c r="C8369" t="s">
        <v>7410</v>
      </c>
      <c r="D8369" s="1">
        <v>36139</v>
      </c>
      <c r="E8369" s="1">
        <v>43456</v>
      </c>
      <c r="F8369" t="s">
        <v>19</v>
      </c>
      <c r="I8369">
        <v>100</v>
      </c>
      <c r="J8369">
        <v>0</v>
      </c>
      <c r="K8369">
        <v>0</v>
      </c>
      <c r="L8369">
        <v>1335</v>
      </c>
      <c r="M8369">
        <v>1335</v>
      </c>
      <c r="N8369" t="s">
        <v>20</v>
      </c>
      <c r="O8369" t="s">
        <v>7411</v>
      </c>
      <c r="P8369" t="s">
        <v>28</v>
      </c>
      <c r="Q8369" t="s">
        <v>34233</v>
      </c>
      <c r="R8369" t="s">
        <v>34233</v>
      </c>
      <c r="S8369" t="s">
        <v>33797</v>
      </c>
      <c r="T8369" t="s">
        <v>34365</v>
      </c>
      <c r="U8369" t="s">
        <v>32634</v>
      </c>
      <c r="V8369" t="s">
        <v>32755</v>
      </c>
      <c r="W8369">
        <v>267</v>
      </c>
      <c r="Y8369">
        <v>1</v>
      </c>
      <c r="AA8369">
        <v>8.5</v>
      </c>
      <c r="AC8369">
        <v>1</v>
      </c>
      <c r="AD8369" t="str">
        <f t="shared" si="1299"/>
        <v/>
      </c>
      <c r="AE8369" t="str">
        <f t="shared" si="1303"/>
        <v/>
      </c>
      <c r="AF8369" t="str">
        <f t="shared" si="1298"/>
        <v/>
      </c>
      <c r="AG8369">
        <f>IF((S8369&lt;&gt;"tühi")*(AC8369&lt;&gt;""),AC8369,"")</f>
        <v>1</v>
      </c>
      <c r="AH8369">
        <f t="shared" si="1305"/>
        <v>2.8</v>
      </c>
      <c r="AI8369">
        <v>0.14499999999999999</v>
      </c>
      <c r="AJ8369">
        <f t="shared" si="1302"/>
        <v>0.40599999999999997</v>
      </c>
      <c r="AK8369" t="str">
        <f t="shared" si="1306"/>
        <v/>
      </c>
      <c r="AL8369" t="str">
        <f t="shared" si="1304"/>
        <v/>
      </c>
    </row>
    <row r="8370" spans="1:39" x14ac:dyDescent="0.2">
      <c r="A8370" t="s">
        <v>5451</v>
      </c>
      <c r="B8370" t="s">
        <v>37</v>
      </c>
      <c r="C8370" t="s">
        <v>5452</v>
      </c>
      <c r="D8370" s="1">
        <v>36088</v>
      </c>
      <c r="E8370" s="1">
        <v>43456</v>
      </c>
      <c r="F8370" t="s">
        <v>19</v>
      </c>
      <c r="I8370">
        <v>100</v>
      </c>
      <c r="J8370">
        <v>0</v>
      </c>
      <c r="K8370">
        <v>0</v>
      </c>
      <c r="L8370">
        <v>942</v>
      </c>
      <c r="M8370">
        <v>942</v>
      </c>
      <c r="N8370" t="s">
        <v>20</v>
      </c>
      <c r="O8370" t="s">
        <v>5453</v>
      </c>
      <c r="P8370" t="s">
        <v>28</v>
      </c>
      <c r="Q8370" t="s">
        <v>34233</v>
      </c>
      <c r="R8370" t="s">
        <v>34233</v>
      </c>
      <c r="S8370" t="s">
        <v>32628</v>
      </c>
      <c r="T8370" t="s">
        <v>34354</v>
      </c>
      <c r="AD8370" t="str">
        <f t="shared" si="1299"/>
        <v/>
      </c>
      <c r="AE8370" t="str">
        <f t="shared" si="1303"/>
        <v/>
      </c>
      <c r="AF8370" t="str">
        <f t="shared" si="1298"/>
        <v/>
      </c>
      <c r="AG8370" s="17">
        <v>1</v>
      </c>
      <c r="AH8370">
        <f t="shared" si="1305"/>
        <v>2.8</v>
      </c>
      <c r="AI8370">
        <v>0.14499999999999999</v>
      </c>
      <c r="AJ8370">
        <f t="shared" si="1302"/>
        <v>0.40599999999999997</v>
      </c>
      <c r="AK8370" t="str">
        <f t="shared" si="1306"/>
        <v/>
      </c>
      <c r="AL8370" t="str">
        <f t="shared" si="1304"/>
        <v/>
      </c>
    </row>
    <row r="8371" spans="1:39" x14ac:dyDescent="0.2">
      <c r="A8371" t="s">
        <v>7406</v>
      </c>
      <c r="B8371" t="s">
        <v>37</v>
      </c>
      <c r="C8371" t="s">
        <v>7407</v>
      </c>
      <c r="D8371" s="1">
        <v>36139</v>
      </c>
      <c r="E8371" s="1">
        <v>43456</v>
      </c>
      <c r="F8371" t="s">
        <v>19</v>
      </c>
      <c r="I8371">
        <v>100</v>
      </c>
      <c r="J8371">
        <v>0</v>
      </c>
      <c r="K8371">
        <v>0</v>
      </c>
      <c r="L8371">
        <v>1200</v>
      </c>
      <c r="M8371">
        <v>1200</v>
      </c>
      <c r="N8371" t="s">
        <v>20</v>
      </c>
      <c r="O8371" t="s">
        <v>7408</v>
      </c>
      <c r="P8371" t="s">
        <v>28</v>
      </c>
      <c r="Q8371" t="s">
        <v>32794</v>
      </c>
      <c r="R8371" t="s">
        <v>33782</v>
      </c>
      <c r="S8371" t="s">
        <v>32628</v>
      </c>
      <c r="T8371" t="s">
        <v>34365</v>
      </c>
      <c r="AD8371" t="str">
        <f t="shared" si="1299"/>
        <v/>
      </c>
      <c r="AE8371" t="str">
        <f t="shared" si="1303"/>
        <v/>
      </c>
      <c r="AF8371" t="str">
        <f t="shared" si="1298"/>
        <v/>
      </c>
      <c r="AG8371" s="17">
        <v>1</v>
      </c>
      <c r="AH8371">
        <f t="shared" si="1305"/>
        <v>2.8</v>
      </c>
      <c r="AI8371">
        <v>0.14499999999999999</v>
      </c>
      <c r="AJ8371">
        <f t="shared" si="1302"/>
        <v>0.40599999999999997</v>
      </c>
      <c r="AK8371" t="str">
        <f t="shared" si="1306"/>
        <v/>
      </c>
      <c r="AL8371" t="str">
        <f t="shared" si="1304"/>
        <v/>
      </c>
    </row>
    <row r="8372" spans="1:39" x14ac:dyDescent="0.2">
      <c r="A8372" t="s">
        <v>5454</v>
      </c>
      <c r="B8372" t="s">
        <v>37</v>
      </c>
      <c r="C8372" t="s">
        <v>5455</v>
      </c>
      <c r="D8372" s="1">
        <v>36088</v>
      </c>
      <c r="E8372" s="1">
        <v>43456</v>
      </c>
      <c r="F8372" t="s">
        <v>19</v>
      </c>
      <c r="I8372">
        <v>100</v>
      </c>
      <c r="J8372">
        <v>0</v>
      </c>
      <c r="K8372">
        <v>0</v>
      </c>
      <c r="L8372">
        <v>935</v>
      </c>
      <c r="M8372">
        <v>935</v>
      </c>
      <c r="N8372" t="s">
        <v>20</v>
      </c>
      <c r="O8372" t="s">
        <v>5456</v>
      </c>
      <c r="P8372" t="s">
        <v>28</v>
      </c>
      <c r="Q8372" t="s">
        <v>32794</v>
      </c>
      <c r="R8372" t="s">
        <v>33782</v>
      </c>
      <c r="S8372" t="s">
        <v>32628</v>
      </c>
      <c r="T8372" t="s">
        <v>34365</v>
      </c>
      <c r="AD8372" t="str">
        <f t="shared" si="1299"/>
        <v/>
      </c>
      <c r="AE8372" t="str">
        <f t="shared" si="1303"/>
        <v/>
      </c>
      <c r="AF8372" t="str">
        <f t="shared" si="1298"/>
        <v/>
      </c>
      <c r="AG8372" s="17">
        <v>1</v>
      </c>
      <c r="AH8372">
        <f t="shared" si="1305"/>
        <v>2.8</v>
      </c>
      <c r="AI8372">
        <v>0.14499999999999999</v>
      </c>
      <c r="AJ8372">
        <f t="shared" si="1302"/>
        <v>0.40599999999999997</v>
      </c>
      <c r="AK8372" t="str">
        <f t="shared" si="1306"/>
        <v/>
      </c>
      <c r="AL8372" t="str">
        <f t="shared" si="1304"/>
        <v/>
      </c>
    </row>
    <row r="8373" spans="1:39" x14ac:dyDescent="0.2">
      <c r="A8373" t="s">
        <v>5460</v>
      </c>
      <c r="B8373" t="s">
        <v>37</v>
      </c>
      <c r="C8373" t="s">
        <v>5461</v>
      </c>
      <c r="D8373" s="1">
        <v>36088</v>
      </c>
      <c r="E8373" s="1">
        <v>44546</v>
      </c>
      <c r="F8373" t="s">
        <v>19</v>
      </c>
      <c r="I8373">
        <v>100</v>
      </c>
      <c r="J8373">
        <v>0</v>
      </c>
      <c r="K8373">
        <v>0</v>
      </c>
      <c r="L8373">
        <v>1422</v>
      </c>
      <c r="M8373">
        <v>1422</v>
      </c>
      <c r="N8373" t="s">
        <v>20</v>
      </c>
      <c r="O8373" t="s">
        <v>5462</v>
      </c>
      <c r="P8373" t="s">
        <v>28</v>
      </c>
      <c r="Q8373" t="s">
        <v>34233</v>
      </c>
      <c r="R8373" t="s">
        <v>34233</v>
      </c>
      <c r="S8373" t="s">
        <v>32628</v>
      </c>
      <c r="T8373" t="s">
        <v>34365</v>
      </c>
      <c r="AD8373" t="str">
        <f t="shared" si="1299"/>
        <v/>
      </c>
      <c r="AE8373" t="str">
        <f t="shared" si="1303"/>
        <v/>
      </c>
      <c r="AF8373" t="str">
        <f t="shared" si="1298"/>
        <v/>
      </c>
      <c r="AG8373" s="17">
        <v>1</v>
      </c>
      <c r="AH8373">
        <f t="shared" si="1305"/>
        <v>2.8</v>
      </c>
      <c r="AI8373">
        <v>0.14499999999999999</v>
      </c>
      <c r="AJ8373">
        <f t="shared" si="1302"/>
        <v>0.40599999999999997</v>
      </c>
      <c r="AK8373" t="str">
        <f t="shared" si="1306"/>
        <v/>
      </c>
      <c r="AL8373" t="str">
        <f t="shared" si="1304"/>
        <v/>
      </c>
    </row>
    <row r="8374" spans="1:39" x14ac:dyDescent="0.2">
      <c r="A8374" t="s">
        <v>3141</v>
      </c>
      <c r="B8374" t="s">
        <v>37</v>
      </c>
      <c r="C8374" t="s">
        <v>3142</v>
      </c>
      <c r="D8374" s="1">
        <v>35888</v>
      </c>
      <c r="E8374" s="1">
        <v>44546</v>
      </c>
      <c r="F8374" t="s">
        <v>19</v>
      </c>
      <c r="I8374">
        <v>100</v>
      </c>
      <c r="J8374">
        <v>0</v>
      </c>
      <c r="K8374">
        <v>0</v>
      </c>
      <c r="L8374">
        <v>2688</v>
      </c>
      <c r="M8374">
        <v>2688</v>
      </c>
      <c r="N8374" t="s">
        <v>20</v>
      </c>
      <c r="P8374" t="s">
        <v>2356</v>
      </c>
      <c r="Q8374" t="s">
        <v>34233</v>
      </c>
      <c r="R8374" t="s">
        <v>34233</v>
      </c>
      <c r="S8374" t="s">
        <v>33942</v>
      </c>
      <c r="T8374" t="s">
        <v>34233</v>
      </c>
      <c r="AD8374" t="str">
        <f t="shared" si="1299"/>
        <v/>
      </c>
      <c r="AE8374" t="str">
        <f t="shared" si="1303"/>
        <v/>
      </c>
      <c r="AF8374" t="str">
        <f t="shared" si="1298"/>
        <v/>
      </c>
      <c r="AG8374" t="str">
        <f>IF((S8374&lt;&gt;"tühi")*(AC8374&lt;&gt;""),AC8374,"")</f>
        <v/>
      </c>
      <c r="AH8374" t="str">
        <f t="shared" si="1305"/>
        <v/>
      </c>
      <c r="AI8374">
        <v>0.14499999999999999</v>
      </c>
      <c r="AJ8374" t="str">
        <f t="shared" si="1302"/>
        <v/>
      </c>
      <c r="AK8374" t="str">
        <f t="shared" si="1306"/>
        <v/>
      </c>
      <c r="AL8374" t="str">
        <f t="shared" si="1304"/>
        <v/>
      </c>
      <c r="AM8374" t="s">
        <v>34332</v>
      </c>
    </row>
    <row r="8375" spans="1:39" x14ac:dyDescent="0.2">
      <c r="A8375" t="s">
        <v>3025</v>
      </c>
      <c r="B8375" t="s">
        <v>37</v>
      </c>
      <c r="C8375" t="s">
        <v>3026</v>
      </c>
      <c r="D8375" s="1">
        <v>35888</v>
      </c>
      <c r="E8375" s="1">
        <v>44680</v>
      </c>
      <c r="F8375" t="s">
        <v>19</v>
      </c>
      <c r="I8375">
        <v>100</v>
      </c>
      <c r="J8375">
        <v>0</v>
      </c>
      <c r="K8375">
        <v>0</v>
      </c>
      <c r="L8375">
        <v>924</v>
      </c>
      <c r="M8375">
        <v>924</v>
      </c>
      <c r="N8375" t="s">
        <v>20</v>
      </c>
      <c r="O8375" t="s">
        <v>3027</v>
      </c>
      <c r="P8375" t="s">
        <v>28</v>
      </c>
      <c r="Q8375" t="s">
        <v>34233</v>
      </c>
      <c r="R8375" t="s">
        <v>34233</v>
      </c>
      <c r="S8375" t="s">
        <v>33798</v>
      </c>
      <c r="T8375" t="s">
        <v>34365</v>
      </c>
      <c r="AD8375" t="str">
        <f t="shared" si="1299"/>
        <v/>
      </c>
      <c r="AE8375" t="str">
        <f t="shared" si="1303"/>
        <v/>
      </c>
      <c r="AF8375" t="str">
        <f t="shared" si="1298"/>
        <v/>
      </c>
      <c r="AG8375" s="17">
        <v>1</v>
      </c>
      <c r="AH8375">
        <f t="shared" si="1305"/>
        <v>2.8</v>
      </c>
      <c r="AI8375">
        <v>0.14499999999999999</v>
      </c>
      <c r="AJ8375">
        <f t="shared" si="1302"/>
        <v>0.40599999999999997</v>
      </c>
      <c r="AK8375" t="str">
        <f t="shared" si="1306"/>
        <v/>
      </c>
      <c r="AL8375" t="str">
        <f t="shared" si="1304"/>
        <v/>
      </c>
    </row>
    <row r="8376" spans="1:39" x14ac:dyDescent="0.2">
      <c r="A8376" t="s">
        <v>2823</v>
      </c>
      <c r="B8376" t="s">
        <v>37</v>
      </c>
      <c r="C8376" t="s">
        <v>2824</v>
      </c>
      <c r="D8376" s="1">
        <v>35888</v>
      </c>
      <c r="E8376" s="1">
        <v>44680</v>
      </c>
      <c r="F8376" t="s">
        <v>19</v>
      </c>
      <c r="I8376">
        <v>100</v>
      </c>
      <c r="J8376">
        <v>0</v>
      </c>
      <c r="K8376">
        <v>0</v>
      </c>
      <c r="L8376">
        <v>977</v>
      </c>
      <c r="M8376">
        <v>977</v>
      </c>
      <c r="N8376" t="s">
        <v>20</v>
      </c>
      <c r="O8376" t="s">
        <v>2825</v>
      </c>
      <c r="P8376" t="s">
        <v>28</v>
      </c>
      <c r="Q8376" t="s">
        <v>34234</v>
      </c>
      <c r="R8376" t="s">
        <v>33762</v>
      </c>
      <c r="S8376" t="s">
        <v>33942</v>
      </c>
      <c r="T8376" t="s">
        <v>34233</v>
      </c>
      <c r="AD8376" t="str">
        <f t="shared" si="1299"/>
        <v/>
      </c>
      <c r="AE8376" s="16">
        <v>1</v>
      </c>
      <c r="AF8376" t="str">
        <f t="shared" si="1298"/>
        <v/>
      </c>
      <c r="AG8376" t="str">
        <f>IF((S8376&lt;&gt;"tühi")*(AC8376&lt;&gt;""),AC8376,"")</f>
        <v/>
      </c>
      <c r="AH8376" t="str">
        <f t="shared" si="1305"/>
        <v/>
      </c>
      <c r="AI8376">
        <v>0.14499999999999999</v>
      </c>
      <c r="AJ8376" t="str">
        <f t="shared" si="1302"/>
        <v/>
      </c>
      <c r="AK8376">
        <f t="shared" si="1306"/>
        <v>2.8</v>
      </c>
      <c r="AL8376">
        <f t="shared" si="1304"/>
        <v>0.40599999999999997</v>
      </c>
    </row>
    <row r="8377" spans="1:39" x14ac:dyDescent="0.2">
      <c r="A8377" t="s">
        <v>2787</v>
      </c>
      <c r="B8377" t="s">
        <v>37</v>
      </c>
      <c r="C8377" t="s">
        <v>2788</v>
      </c>
      <c r="D8377" s="1">
        <v>35888</v>
      </c>
      <c r="E8377" s="1">
        <v>44680</v>
      </c>
      <c r="F8377" t="s">
        <v>19</v>
      </c>
      <c r="I8377">
        <v>100</v>
      </c>
      <c r="J8377">
        <v>0</v>
      </c>
      <c r="K8377">
        <v>0</v>
      </c>
      <c r="L8377">
        <v>1101</v>
      </c>
      <c r="M8377">
        <v>1101</v>
      </c>
      <c r="N8377" t="s">
        <v>20</v>
      </c>
      <c r="O8377" t="s">
        <v>2789</v>
      </c>
      <c r="P8377" t="s">
        <v>28</v>
      </c>
      <c r="Q8377" t="s">
        <v>34233</v>
      </c>
      <c r="R8377" t="s">
        <v>34233</v>
      </c>
      <c r="S8377" t="s">
        <v>33797</v>
      </c>
      <c r="T8377" t="s">
        <v>34365</v>
      </c>
      <c r="AD8377" t="str">
        <f t="shared" si="1299"/>
        <v/>
      </c>
      <c r="AE8377" t="str">
        <f t="shared" ref="AE8377:AE8440" si="1307">IF((S8377="tühi")*(AC8377&lt;&gt;""),AC8377,"")</f>
        <v/>
      </c>
      <c r="AF8377" t="str">
        <f t="shared" si="1298"/>
        <v/>
      </c>
      <c r="AG8377" s="17">
        <v>1</v>
      </c>
      <c r="AH8377">
        <f t="shared" si="1305"/>
        <v>2.8</v>
      </c>
      <c r="AI8377">
        <v>0.14499999999999999</v>
      </c>
      <c r="AJ8377">
        <f t="shared" si="1302"/>
        <v>0.40599999999999997</v>
      </c>
      <c r="AK8377" t="str">
        <f t="shared" si="1306"/>
        <v/>
      </c>
      <c r="AL8377" t="str">
        <f t="shared" si="1304"/>
        <v/>
      </c>
    </row>
    <row r="8378" spans="1:39" x14ac:dyDescent="0.2">
      <c r="A8378" t="s">
        <v>2784</v>
      </c>
      <c r="B8378" t="s">
        <v>37</v>
      </c>
      <c r="C8378" t="s">
        <v>2785</v>
      </c>
      <c r="D8378" s="1">
        <v>35888</v>
      </c>
      <c r="E8378" s="1">
        <v>44680</v>
      </c>
      <c r="F8378" t="s">
        <v>19</v>
      </c>
      <c r="I8378">
        <v>100</v>
      </c>
      <c r="J8378">
        <v>0</v>
      </c>
      <c r="K8378">
        <v>0</v>
      </c>
      <c r="L8378">
        <v>1001</v>
      </c>
      <c r="M8378">
        <v>1001</v>
      </c>
      <c r="N8378" t="s">
        <v>20</v>
      </c>
      <c r="O8378" t="s">
        <v>2786</v>
      </c>
      <c r="P8378" t="s">
        <v>28</v>
      </c>
      <c r="Q8378" t="s">
        <v>34233</v>
      </c>
      <c r="R8378" t="s">
        <v>34233</v>
      </c>
      <c r="S8378" t="s">
        <v>32628</v>
      </c>
      <c r="T8378" t="s">
        <v>34357</v>
      </c>
      <c r="AD8378" t="str">
        <f t="shared" si="1299"/>
        <v/>
      </c>
      <c r="AE8378" t="str">
        <f t="shared" si="1307"/>
        <v/>
      </c>
      <c r="AF8378" t="str">
        <f t="shared" si="1298"/>
        <v/>
      </c>
      <c r="AG8378" s="17">
        <v>1</v>
      </c>
      <c r="AH8378">
        <f t="shared" si="1305"/>
        <v>2.8</v>
      </c>
      <c r="AI8378">
        <v>0.14499999999999999</v>
      </c>
      <c r="AJ8378">
        <f t="shared" si="1302"/>
        <v>0.40599999999999997</v>
      </c>
      <c r="AK8378" t="str">
        <f t="shared" si="1306"/>
        <v/>
      </c>
      <c r="AL8378" t="str">
        <f t="shared" si="1304"/>
        <v/>
      </c>
    </row>
    <row r="8379" spans="1:39" x14ac:dyDescent="0.2">
      <c r="A8379" t="s">
        <v>2778</v>
      </c>
      <c r="B8379" t="s">
        <v>37</v>
      </c>
      <c r="C8379" t="s">
        <v>2779</v>
      </c>
      <c r="D8379" s="1">
        <v>35888</v>
      </c>
      <c r="E8379" s="1">
        <v>44680</v>
      </c>
      <c r="F8379" t="s">
        <v>19</v>
      </c>
      <c r="I8379">
        <v>100</v>
      </c>
      <c r="J8379">
        <v>0</v>
      </c>
      <c r="K8379">
        <v>0</v>
      </c>
      <c r="L8379">
        <v>883</v>
      </c>
      <c r="M8379">
        <v>883</v>
      </c>
      <c r="N8379" t="s">
        <v>20</v>
      </c>
      <c r="O8379" t="s">
        <v>2780</v>
      </c>
      <c r="P8379" t="s">
        <v>28</v>
      </c>
      <c r="Q8379" t="s">
        <v>34233</v>
      </c>
      <c r="R8379" t="s">
        <v>34233</v>
      </c>
      <c r="S8379" t="s">
        <v>32628</v>
      </c>
      <c r="T8379" t="s">
        <v>34365</v>
      </c>
      <c r="AD8379" t="str">
        <f t="shared" si="1299"/>
        <v/>
      </c>
      <c r="AE8379" t="str">
        <f t="shared" si="1307"/>
        <v/>
      </c>
      <c r="AF8379" t="str">
        <f t="shared" si="1298"/>
        <v/>
      </c>
      <c r="AG8379" s="17">
        <v>1</v>
      </c>
      <c r="AH8379">
        <f t="shared" si="1305"/>
        <v>2.8</v>
      </c>
      <c r="AI8379">
        <v>0.14499999999999999</v>
      </c>
      <c r="AJ8379">
        <f t="shared" si="1302"/>
        <v>0.40599999999999997</v>
      </c>
      <c r="AK8379" t="str">
        <f t="shared" si="1306"/>
        <v/>
      </c>
      <c r="AL8379" t="str">
        <f t="shared" si="1304"/>
        <v/>
      </c>
    </row>
    <row r="8380" spans="1:39" x14ac:dyDescent="0.2">
      <c r="A8380" t="s">
        <v>3539</v>
      </c>
      <c r="B8380" t="s">
        <v>37</v>
      </c>
      <c r="C8380" t="s">
        <v>3540</v>
      </c>
      <c r="D8380" s="1">
        <v>35888</v>
      </c>
      <c r="E8380" s="1">
        <v>44680</v>
      </c>
      <c r="F8380" t="s">
        <v>19</v>
      </c>
      <c r="I8380">
        <v>100</v>
      </c>
      <c r="J8380">
        <v>0</v>
      </c>
      <c r="K8380">
        <v>0</v>
      </c>
      <c r="L8380">
        <v>1028</v>
      </c>
      <c r="M8380">
        <v>1028</v>
      </c>
      <c r="N8380" t="s">
        <v>20</v>
      </c>
      <c r="O8380" t="s">
        <v>3541</v>
      </c>
      <c r="P8380" t="s">
        <v>28</v>
      </c>
      <c r="Q8380" t="s">
        <v>34233</v>
      </c>
      <c r="R8380" t="s">
        <v>34233</v>
      </c>
      <c r="S8380" t="s">
        <v>32628</v>
      </c>
      <c r="T8380" t="s">
        <v>32634</v>
      </c>
      <c r="U8380" t="s">
        <v>32634</v>
      </c>
      <c r="V8380" t="s">
        <v>32781</v>
      </c>
      <c r="W8380">
        <v>205</v>
      </c>
      <c r="X8380">
        <v>2</v>
      </c>
      <c r="Y8380" t="s">
        <v>32654</v>
      </c>
      <c r="AA8380">
        <v>8.5</v>
      </c>
      <c r="AC8380">
        <v>1</v>
      </c>
      <c r="AD8380" t="str">
        <f t="shared" si="1299"/>
        <v/>
      </c>
      <c r="AE8380" t="str">
        <f t="shared" si="1307"/>
        <v/>
      </c>
      <c r="AF8380" t="str">
        <f t="shared" si="1298"/>
        <v/>
      </c>
      <c r="AG8380">
        <f>IF((S8380&lt;&gt;"tühi")*(AC8380&lt;&gt;""),AC8380,"")</f>
        <v>1</v>
      </c>
      <c r="AH8380">
        <f t="shared" si="1305"/>
        <v>2.8</v>
      </c>
      <c r="AI8380">
        <v>0.14499999999999999</v>
      </c>
      <c r="AJ8380">
        <f t="shared" si="1302"/>
        <v>0.40599999999999997</v>
      </c>
      <c r="AK8380" t="str">
        <f t="shared" si="1306"/>
        <v/>
      </c>
      <c r="AL8380" t="str">
        <f t="shared" si="1304"/>
        <v/>
      </c>
    </row>
    <row r="8381" spans="1:39" x14ac:dyDescent="0.2">
      <c r="A8381" t="s">
        <v>3536</v>
      </c>
      <c r="B8381" t="s">
        <v>37</v>
      </c>
      <c r="C8381" t="s">
        <v>3537</v>
      </c>
      <c r="D8381" s="1">
        <v>35888</v>
      </c>
      <c r="E8381" s="1">
        <v>44680</v>
      </c>
      <c r="F8381" t="s">
        <v>19</v>
      </c>
      <c r="I8381">
        <v>100</v>
      </c>
      <c r="J8381">
        <v>0</v>
      </c>
      <c r="K8381">
        <v>0</v>
      </c>
      <c r="L8381">
        <v>861</v>
      </c>
      <c r="M8381">
        <v>861</v>
      </c>
      <c r="N8381" t="s">
        <v>20</v>
      </c>
      <c r="O8381" t="s">
        <v>3538</v>
      </c>
      <c r="P8381" t="s">
        <v>28</v>
      </c>
      <c r="Q8381" t="s">
        <v>34234</v>
      </c>
      <c r="R8381" t="s">
        <v>34235</v>
      </c>
      <c r="S8381" t="s">
        <v>32628</v>
      </c>
      <c r="T8381" t="s">
        <v>34365</v>
      </c>
      <c r="AD8381" t="str">
        <f t="shared" si="1299"/>
        <v/>
      </c>
      <c r="AE8381" t="str">
        <f t="shared" si="1307"/>
        <v/>
      </c>
      <c r="AF8381" t="str">
        <f t="shared" si="1298"/>
        <v/>
      </c>
      <c r="AG8381" s="17">
        <v>1</v>
      </c>
      <c r="AH8381">
        <f t="shared" si="1305"/>
        <v>2.8</v>
      </c>
      <c r="AI8381">
        <v>0.14499999999999999</v>
      </c>
      <c r="AJ8381">
        <f t="shared" si="1302"/>
        <v>0.40599999999999997</v>
      </c>
      <c r="AK8381" t="str">
        <f t="shared" si="1306"/>
        <v/>
      </c>
      <c r="AL8381" t="str">
        <f t="shared" si="1304"/>
        <v/>
      </c>
    </row>
    <row r="8382" spans="1:39" x14ac:dyDescent="0.2">
      <c r="A8382" t="s">
        <v>3533</v>
      </c>
      <c r="B8382" t="s">
        <v>37</v>
      </c>
      <c r="C8382" t="s">
        <v>3534</v>
      </c>
      <c r="D8382" s="1">
        <v>35888</v>
      </c>
      <c r="E8382" s="1">
        <v>44680</v>
      </c>
      <c r="F8382" t="s">
        <v>19</v>
      </c>
      <c r="I8382">
        <v>100</v>
      </c>
      <c r="J8382">
        <v>0</v>
      </c>
      <c r="K8382">
        <v>0</v>
      </c>
      <c r="L8382">
        <v>1351</v>
      </c>
      <c r="M8382">
        <v>1351</v>
      </c>
      <c r="N8382" t="s">
        <v>20</v>
      </c>
      <c r="O8382" t="s">
        <v>3535</v>
      </c>
      <c r="P8382" t="s">
        <v>28</v>
      </c>
      <c r="Q8382" t="s">
        <v>34233</v>
      </c>
      <c r="R8382" t="s">
        <v>34233</v>
      </c>
      <c r="S8382" t="s">
        <v>32628</v>
      </c>
      <c r="T8382" t="s">
        <v>34365</v>
      </c>
      <c r="AD8382" t="str">
        <f t="shared" si="1299"/>
        <v/>
      </c>
      <c r="AE8382" t="str">
        <f t="shared" si="1307"/>
        <v/>
      </c>
      <c r="AF8382" t="str">
        <f t="shared" si="1298"/>
        <v/>
      </c>
      <c r="AG8382" s="17">
        <v>1</v>
      </c>
      <c r="AH8382">
        <f t="shared" si="1305"/>
        <v>2.8</v>
      </c>
      <c r="AI8382">
        <v>0.14499999999999999</v>
      </c>
      <c r="AJ8382">
        <f t="shared" si="1302"/>
        <v>0.40599999999999997</v>
      </c>
      <c r="AK8382" t="str">
        <f t="shared" si="1306"/>
        <v/>
      </c>
      <c r="AL8382" t="str">
        <f t="shared" si="1304"/>
        <v/>
      </c>
    </row>
    <row r="8383" spans="1:39" x14ac:dyDescent="0.2">
      <c r="A8383" t="s">
        <v>3503</v>
      </c>
      <c r="B8383" t="s">
        <v>37</v>
      </c>
      <c r="C8383" t="s">
        <v>3504</v>
      </c>
      <c r="D8383" s="1">
        <v>35888</v>
      </c>
      <c r="E8383" s="1">
        <v>44680</v>
      </c>
      <c r="F8383" t="s">
        <v>19</v>
      </c>
      <c r="I8383">
        <v>100</v>
      </c>
      <c r="J8383">
        <v>0</v>
      </c>
      <c r="K8383">
        <v>0</v>
      </c>
      <c r="L8383">
        <v>1078</v>
      </c>
      <c r="M8383">
        <v>1078</v>
      </c>
      <c r="N8383" t="s">
        <v>20</v>
      </c>
      <c r="O8383" t="s">
        <v>3505</v>
      </c>
      <c r="P8383" t="s">
        <v>28</v>
      </c>
      <c r="Q8383" t="s">
        <v>34233</v>
      </c>
      <c r="R8383" t="s">
        <v>34233</v>
      </c>
      <c r="S8383" t="s">
        <v>32628</v>
      </c>
      <c r="T8383" t="s">
        <v>34365</v>
      </c>
      <c r="AD8383" t="str">
        <f t="shared" si="1299"/>
        <v/>
      </c>
      <c r="AE8383" t="str">
        <f t="shared" si="1307"/>
        <v/>
      </c>
      <c r="AF8383" t="str">
        <f t="shared" si="1298"/>
        <v/>
      </c>
      <c r="AG8383" s="17">
        <v>1</v>
      </c>
      <c r="AH8383">
        <f t="shared" si="1305"/>
        <v>2.8</v>
      </c>
      <c r="AI8383">
        <v>0.14499999999999999</v>
      </c>
      <c r="AJ8383">
        <f t="shared" si="1302"/>
        <v>0.40599999999999997</v>
      </c>
      <c r="AK8383" t="str">
        <f t="shared" si="1306"/>
        <v/>
      </c>
      <c r="AL8383" t="str">
        <f t="shared" si="1304"/>
        <v/>
      </c>
    </row>
    <row r="8384" spans="1:39" x14ac:dyDescent="0.2">
      <c r="A8384" t="s">
        <v>3022</v>
      </c>
      <c r="B8384" t="s">
        <v>37</v>
      </c>
      <c r="C8384" t="s">
        <v>3023</v>
      </c>
      <c r="D8384" s="1">
        <v>35888</v>
      </c>
      <c r="E8384" s="1">
        <v>44680</v>
      </c>
      <c r="F8384" t="s">
        <v>19</v>
      </c>
      <c r="I8384">
        <v>100</v>
      </c>
      <c r="J8384">
        <v>0</v>
      </c>
      <c r="K8384">
        <v>0</v>
      </c>
      <c r="L8384">
        <v>1247</v>
      </c>
      <c r="M8384">
        <v>1247</v>
      </c>
      <c r="N8384" t="s">
        <v>20</v>
      </c>
      <c r="O8384" t="s">
        <v>3024</v>
      </c>
      <c r="P8384" t="s">
        <v>28</v>
      </c>
      <c r="Q8384" t="s">
        <v>34233</v>
      </c>
      <c r="R8384" t="s">
        <v>34233</v>
      </c>
      <c r="S8384" t="s">
        <v>33797</v>
      </c>
      <c r="T8384" t="s">
        <v>34365</v>
      </c>
      <c r="AD8384" t="str">
        <f t="shared" si="1299"/>
        <v/>
      </c>
      <c r="AE8384" t="str">
        <f t="shared" si="1307"/>
        <v/>
      </c>
      <c r="AF8384" t="str">
        <f t="shared" si="1298"/>
        <v/>
      </c>
      <c r="AG8384" s="17">
        <v>1</v>
      </c>
      <c r="AH8384">
        <f t="shared" si="1305"/>
        <v>2.8</v>
      </c>
      <c r="AI8384">
        <v>0.14499999999999999</v>
      </c>
      <c r="AJ8384">
        <f t="shared" si="1302"/>
        <v>0.40599999999999997</v>
      </c>
      <c r="AK8384" t="str">
        <f t="shared" si="1306"/>
        <v/>
      </c>
      <c r="AL8384" t="str">
        <f t="shared" si="1304"/>
        <v/>
      </c>
    </row>
    <row r="8385" spans="1:39" x14ac:dyDescent="0.2">
      <c r="A8385" t="s">
        <v>3500</v>
      </c>
      <c r="B8385" t="s">
        <v>37</v>
      </c>
      <c r="C8385" t="s">
        <v>3501</v>
      </c>
      <c r="D8385" s="1">
        <v>35888</v>
      </c>
      <c r="E8385" s="1">
        <v>44680</v>
      </c>
      <c r="F8385" t="s">
        <v>19</v>
      </c>
      <c r="I8385">
        <v>100</v>
      </c>
      <c r="J8385">
        <v>0</v>
      </c>
      <c r="K8385">
        <v>0</v>
      </c>
      <c r="L8385">
        <v>1267</v>
      </c>
      <c r="M8385">
        <v>1267</v>
      </c>
      <c r="N8385" t="s">
        <v>20</v>
      </c>
      <c r="O8385" t="s">
        <v>3502</v>
      </c>
      <c r="P8385" t="s">
        <v>28</v>
      </c>
      <c r="Q8385" t="s">
        <v>34233</v>
      </c>
      <c r="R8385" t="s">
        <v>34233</v>
      </c>
      <c r="S8385" t="s">
        <v>33800</v>
      </c>
      <c r="T8385" t="s">
        <v>34365</v>
      </c>
      <c r="AD8385" t="str">
        <f t="shared" si="1299"/>
        <v/>
      </c>
      <c r="AE8385" t="str">
        <f t="shared" si="1307"/>
        <v/>
      </c>
      <c r="AF8385" t="str">
        <f t="shared" si="1298"/>
        <v/>
      </c>
      <c r="AG8385" s="17">
        <v>1</v>
      </c>
      <c r="AH8385">
        <f t="shared" si="1305"/>
        <v>2.8</v>
      </c>
      <c r="AI8385">
        <v>0.14499999999999999</v>
      </c>
      <c r="AJ8385">
        <f t="shared" si="1302"/>
        <v>0.40599999999999997</v>
      </c>
      <c r="AK8385" t="str">
        <f t="shared" si="1306"/>
        <v/>
      </c>
      <c r="AL8385" t="str">
        <f t="shared" si="1304"/>
        <v/>
      </c>
    </row>
    <row r="8386" spans="1:39" x14ac:dyDescent="0.2">
      <c r="A8386" t="s">
        <v>3497</v>
      </c>
      <c r="B8386" t="s">
        <v>37</v>
      </c>
      <c r="C8386" t="s">
        <v>3498</v>
      </c>
      <c r="D8386" s="1">
        <v>35888</v>
      </c>
      <c r="E8386" s="1">
        <v>44680</v>
      </c>
      <c r="F8386" t="s">
        <v>19</v>
      </c>
      <c r="I8386">
        <v>100</v>
      </c>
      <c r="J8386">
        <v>0</v>
      </c>
      <c r="K8386">
        <v>0</v>
      </c>
      <c r="L8386">
        <v>1185</v>
      </c>
      <c r="M8386">
        <v>1185</v>
      </c>
      <c r="N8386" t="s">
        <v>20</v>
      </c>
      <c r="O8386" t="s">
        <v>3499</v>
      </c>
      <c r="P8386" t="s">
        <v>28</v>
      </c>
      <c r="Q8386" t="s">
        <v>34233</v>
      </c>
      <c r="R8386" t="s">
        <v>34233</v>
      </c>
      <c r="S8386" t="s">
        <v>32628</v>
      </c>
      <c r="T8386" t="s">
        <v>34365</v>
      </c>
      <c r="AD8386" t="str">
        <f t="shared" si="1299"/>
        <v/>
      </c>
      <c r="AE8386" t="str">
        <f t="shared" si="1307"/>
        <v/>
      </c>
      <c r="AF8386" t="str">
        <f t="shared" si="1298"/>
        <v/>
      </c>
      <c r="AG8386" s="17">
        <v>1</v>
      </c>
      <c r="AH8386">
        <f t="shared" si="1305"/>
        <v>2.8</v>
      </c>
      <c r="AI8386">
        <v>0.14499999999999999</v>
      </c>
      <c r="AJ8386">
        <f t="shared" si="1302"/>
        <v>0.40599999999999997</v>
      </c>
      <c r="AK8386" t="str">
        <f t="shared" si="1306"/>
        <v/>
      </c>
      <c r="AL8386" t="str">
        <f t="shared" si="1304"/>
        <v/>
      </c>
    </row>
    <row r="8387" spans="1:39" x14ac:dyDescent="0.2">
      <c r="A8387" t="s">
        <v>3494</v>
      </c>
      <c r="B8387" t="s">
        <v>37</v>
      </c>
      <c r="C8387" t="s">
        <v>3495</v>
      </c>
      <c r="D8387" s="1">
        <v>35888</v>
      </c>
      <c r="E8387" s="1">
        <v>44680</v>
      </c>
      <c r="F8387" t="s">
        <v>19</v>
      </c>
      <c r="I8387">
        <v>100</v>
      </c>
      <c r="J8387">
        <v>0</v>
      </c>
      <c r="K8387">
        <v>0</v>
      </c>
      <c r="L8387">
        <v>937</v>
      </c>
      <c r="M8387">
        <v>937</v>
      </c>
      <c r="N8387" t="s">
        <v>20</v>
      </c>
      <c r="O8387" t="s">
        <v>3496</v>
      </c>
      <c r="P8387" t="s">
        <v>28</v>
      </c>
      <c r="Q8387" t="s">
        <v>34233</v>
      </c>
      <c r="R8387" t="s">
        <v>34233</v>
      </c>
      <c r="S8387" t="s">
        <v>33797</v>
      </c>
      <c r="T8387" t="s">
        <v>34357</v>
      </c>
      <c r="U8387" t="s">
        <v>32634</v>
      </c>
      <c r="V8387" t="s">
        <v>33436</v>
      </c>
      <c r="W8387">
        <v>233</v>
      </c>
      <c r="X8387">
        <v>2</v>
      </c>
      <c r="Y8387" t="s">
        <v>32654</v>
      </c>
      <c r="AA8387">
        <v>9</v>
      </c>
      <c r="AB8387">
        <v>25</v>
      </c>
      <c r="AC8387">
        <v>1</v>
      </c>
      <c r="AD8387" t="str">
        <f t="shared" si="1299"/>
        <v/>
      </c>
      <c r="AE8387" t="str">
        <f t="shared" si="1307"/>
        <v/>
      </c>
      <c r="AF8387" t="str">
        <f t="shared" si="1298"/>
        <v/>
      </c>
      <c r="AG8387">
        <f>IF((S8387&lt;&gt;"tühi")*(AC8387&lt;&gt;""),AC8387,"")</f>
        <v>1</v>
      </c>
      <c r="AH8387">
        <f t="shared" si="1305"/>
        <v>2.8</v>
      </c>
      <c r="AI8387">
        <v>0.14499999999999999</v>
      </c>
      <c r="AJ8387">
        <f t="shared" si="1302"/>
        <v>0.40599999999999997</v>
      </c>
      <c r="AK8387" t="str">
        <f t="shared" si="1306"/>
        <v/>
      </c>
      <c r="AL8387" t="str">
        <f t="shared" si="1304"/>
        <v/>
      </c>
    </row>
    <row r="8388" spans="1:39" x14ac:dyDescent="0.2">
      <c r="A8388" t="s">
        <v>3491</v>
      </c>
      <c r="B8388" t="s">
        <v>37</v>
      </c>
      <c r="C8388" t="s">
        <v>3492</v>
      </c>
      <c r="D8388" s="1">
        <v>35888</v>
      </c>
      <c r="E8388" s="1">
        <v>44680</v>
      </c>
      <c r="F8388" t="s">
        <v>19</v>
      </c>
      <c r="I8388">
        <v>100</v>
      </c>
      <c r="J8388">
        <v>0</v>
      </c>
      <c r="K8388">
        <v>0</v>
      </c>
      <c r="L8388">
        <v>894</v>
      </c>
      <c r="M8388">
        <v>894</v>
      </c>
      <c r="N8388" t="s">
        <v>20</v>
      </c>
      <c r="O8388" t="s">
        <v>3493</v>
      </c>
      <c r="P8388" t="s">
        <v>28</v>
      </c>
      <c r="Q8388" t="s">
        <v>34233</v>
      </c>
      <c r="R8388" t="s">
        <v>34233</v>
      </c>
      <c r="S8388" t="s">
        <v>32628</v>
      </c>
      <c r="T8388" t="s">
        <v>34349</v>
      </c>
      <c r="AD8388" t="str">
        <f t="shared" si="1299"/>
        <v/>
      </c>
      <c r="AE8388" t="str">
        <f t="shared" si="1307"/>
        <v/>
      </c>
      <c r="AF8388" t="str">
        <f t="shared" si="1298"/>
        <v/>
      </c>
      <c r="AG8388" s="17">
        <v>1</v>
      </c>
      <c r="AH8388">
        <f t="shared" si="1305"/>
        <v>2.8</v>
      </c>
      <c r="AI8388">
        <v>0.14499999999999999</v>
      </c>
      <c r="AJ8388">
        <f t="shared" si="1302"/>
        <v>0.40599999999999997</v>
      </c>
      <c r="AK8388" t="str">
        <f t="shared" si="1306"/>
        <v/>
      </c>
      <c r="AL8388" t="str">
        <f t="shared" si="1304"/>
        <v/>
      </c>
    </row>
    <row r="8389" spans="1:39" x14ac:dyDescent="0.2">
      <c r="A8389" t="s">
        <v>3019</v>
      </c>
      <c r="B8389" t="s">
        <v>37</v>
      </c>
      <c r="C8389" t="s">
        <v>3020</v>
      </c>
      <c r="D8389" s="1">
        <v>35888</v>
      </c>
      <c r="E8389" s="1">
        <v>44680</v>
      </c>
      <c r="F8389" t="s">
        <v>19</v>
      </c>
      <c r="I8389">
        <v>100</v>
      </c>
      <c r="J8389">
        <v>0</v>
      </c>
      <c r="K8389">
        <v>0</v>
      </c>
      <c r="L8389">
        <v>730</v>
      </c>
      <c r="M8389">
        <v>730</v>
      </c>
      <c r="N8389" t="s">
        <v>20</v>
      </c>
      <c r="O8389" t="s">
        <v>3021</v>
      </c>
      <c r="P8389" t="s">
        <v>28</v>
      </c>
      <c r="Q8389" t="s">
        <v>34233</v>
      </c>
      <c r="R8389" t="s">
        <v>34233</v>
      </c>
      <c r="S8389" t="s">
        <v>32628</v>
      </c>
      <c r="T8389" t="s">
        <v>34365</v>
      </c>
      <c r="AD8389" t="str">
        <f t="shared" si="1299"/>
        <v/>
      </c>
      <c r="AE8389" t="str">
        <f t="shared" si="1307"/>
        <v/>
      </c>
      <c r="AF8389" t="str">
        <f t="shared" si="1298"/>
        <v/>
      </c>
      <c r="AG8389" s="17">
        <v>1</v>
      </c>
      <c r="AH8389">
        <f t="shared" si="1305"/>
        <v>2.8</v>
      </c>
      <c r="AI8389">
        <v>0.14499999999999999</v>
      </c>
      <c r="AJ8389">
        <f t="shared" si="1302"/>
        <v>0.40599999999999997</v>
      </c>
      <c r="AK8389" t="str">
        <f t="shared" si="1306"/>
        <v/>
      </c>
      <c r="AL8389" t="str">
        <f t="shared" si="1304"/>
        <v/>
      </c>
    </row>
    <row r="8390" spans="1:39" x14ac:dyDescent="0.2">
      <c r="A8390" t="s">
        <v>3016</v>
      </c>
      <c r="B8390" t="s">
        <v>37</v>
      </c>
      <c r="C8390" t="s">
        <v>3017</v>
      </c>
      <c r="D8390" s="1">
        <v>35888</v>
      </c>
      <c r="E8390" s="1">
        <v>44680</v>
      </c>
      <c r="F8390" t="s">
        <v>19</v>
      </c>
      <c r="I8390">
        <v>100</v>
      </c>
      <c r="J8390">
        <v>0</v>
      </c>
      <c r="K8390">
        <v>0</v>
      </c>
      <c r="L8390">
        <v>1029</v>
      </c>
      <c r="M8390">
        <v>1029</v>
      </c>
      <c r="N8390" t="s">
        <v>20</v>
      </c>
      <c r="O8390" t="s">
        <v>3018</v>
      </c>
      <c r="P8390" t="s">
        <v>28</v>
      </c>
      <c r="Q8390" t="s">
        <v>34233</v>
      </c>
      <c r="R8390" t="s">
        <v>34233</v>
      </c>
      <c r="S8390" t="s">
        <v>32628</v>
      </c>
      <c r="T8390" t="s">
        <v>34357</v>
      </c>
      <c r="AD8390" t="str">
        <f t="shared" si="1299"/>
        <v/>
      </c>
      <c r="AE8390" t="str">
        <f t="shared" si="1307"/>
        <v/>
      </c>
      <c r="AF8390" t="str">
        <f t="shared" si="1298"/>
        <v/>
      </c>
      <c r="AG8390" s="17">
        <v>1</v>
      </c>
      <c r="AH8390">
        <f t="shared" si="1305"/>
        <v>2.8</v>
      </c>
      <c r="AI8390">
        <v>0.14499999999999999</v>
      </c>
      <c r="AJ8390">
        <f t="shared" si="1302"/>
        <v>0.40599999999999997</v>
      </c>
      <c r="AK8390" t="str">
        <f t="shared" si="1306"/>
        <v/>
      </c>
      <c r="AL8390" t="str">
        <f t="shared" si="1304"/>
        <v/>
      </c>
    </row>
    <row r="8391" spans="1:39" x14ac:dyDescent="0.2">
      <c r="A8391" t="s">
        <v>2838</v>
      </c>
      <c r="B8391" t="s">
        <v>37</v>
      </c>
      <c r="C8391" t="s">
        <v>2839</v>
      </c>
      <c r="D8391" s="1">
        <v>35888</v>
      </c>
      <c r="E8391" s="1">
        <v>44680</v>
      </c>
      <c r="F8391" t="s">
        <v>19</v>
      </c>
      <c r="I8391">
        <v>100</v>
      </c>
      <c r="J8391">
        <v>0</v>
      </c>
      <c r="K8391">
        <v>0</v>
      </c>
      <c r="L8391">
        <v>806</v>
      </c>
      <c r="M8391">
        <v>806</v>
      </c>
      <c r="N8391" t="s">
        <v>20</v>
      </c>
      <c r="O8391" t="s">
        <v>2840</v>
      </c>
      <c r="P8391" t="s">
        <v>28</v>
      </c>
      <c r="Q8391" t="s">
        <v>34233</v>
      </c>
      <c r="R8391" t="s">
        <v>34233</v>
      </c>
      <c r="S8391" t="s">
        <v>32628</v>
      </c>
      <c r="T8391" t="s">
        <v>34365</v>
      </c>
      <c r="AD8391" t="str">
        <f t="shared" si="1299"/>
        <v/>
      </c>
      <c r="AE8391" t="str">
        <f t="shared" si="1307"/>
        <v/>
      </c>
      <c r="AF8391" t="str">
        <f t="shared" si="1298"/>
        <v/>
      </c>
      <c r="AG8391" s="17">
        <v>1</v>
      </c>
      <c r="AH8391">
        <f t="shared" si="1305"/>
        <v>2.8</v>
      </c>
      <c r="AI8391">
        <v>0.14499999999999999</v>
      </c>
      <c r="AJ8391">
        <f t="shared" si="1302"/>
        <v>0.40599999999999997</v>
      </c>
      <c r="AK8391" t="str">
        <f t="shared" si="1306"/>
        <v/>
      </c>
      <c r="AL8391" t="str">
        <f t="shared" si="1304"/>
        <v/>
      </c>
    </row>
    <row r="8392" spans="1:39" x14ac:dyDescent="0.2">
      <c r="A8392" t="s">
        <v>2835</v>
      </c>
      <c r="B8392" t="s">
        <v>37</v>
      </c>
      <c r="C8392" t="s">
        <v>2836</v>
      </c>
      <c r="D8392" s="1">
        <v>35888</v>
      </c>
      <c r="E8392" s="1">
        <v>44680</v>
      </c>
      <c r="F8392" t="s">
        <v>19</v>
      </c>
      <c r="I8392">
        <v>100</v>
      </c>
      <c r="J8392">
        <v>0</v>
      </c>
      <c r="K8392">
        <v>0</v>
      </c>
      <c r="L8392">
        <v>983</v>
      </c>
      <c r="M8392">
        <v>983</v>
      </c>
      <c r="N8392" t="s">
        <v>20</v>
      </c>
      <c r="O8392" t="s">
        <v>2837</v>
      </c>
      <c r="P8392" t="s">
        <v>28</v>
      </c>
      <c r="Q8392" t="s">
        <v>34233</v>
      </c>
      <c r="R8392" t="s">
        <v>34233</v>
      </c>
      <c r="S8392" t="s">
        <v>33797</v>
      </c>
      <c r="T8392" t="s">
        <v>34365</v>
      </c>
      <c r="AD8392" t="str">
        <f t="shared" si="1299"/>
        <v/>
      </c>
      <c r="AE8392" t="str">
        <f t="shared" si="1307"/>
        <v/>
      </c>
      <c r="AF8392" t="str">
        <f t="shared" si="1298"/>
        <v/>
      </c>
      <c r="AG8392" s="17">
        <v>1</v>
      </c>
      <c r="AH8392">
        <f t="shared" si="1305"/>
        <v>2.8</v>
      </c>
      <c r="AI8392">
        <v>0.14499999999999999</v>
      </c>
      <c r="AJ8392">
        <f t="shared" si="1302"/>
        <v>0.40599999999999997</v>
      </c>
      <c r="AK8392" t="str">
        <f t="shared" si="1306"/>
        <v/>
      </c>
      <c r="AL8392" t="str">
        <f t="shared" si="1304"/>
        <v/>
      </c>
    </row>
    <row r="8393" spans="1:39" x14ac:dyDescent="0.2">
      <c r="A8393" t="s">
        <v>2832</v>
      </c>
      <c r="B8393" t="s">
        <v>37</v>
      </c>
      <c r="C8393" t="s">
        <v>2833</v>
      </c>
      <c r="D8393" s="1">
        <v>35888</v>
      </c>
      <c r="E8393" s="1">
        <v>44680</v>
      </c>
      <c r="F8393" t="s">
        <v>19</v>
      </c>
      <c r="I8393">
        <v>100</v>
      </c>
      <c r="J8393">
        <v>0</v>
      </c>
      <c r="K8393">
        <v>0</v>
      </c>
      <c r="L8393">
        <v>799</v>
      </c>
      <c r="M8393">
        <v>799</v>
      </c>
      <c r="N8393" t="s">
        <v>20</v>
      </c>
      <c r="O8393" t="s">
        <v>2834</v>
      </c>
      <c r="P8393" t="s">
        <v>28</v>
      </c>
      <c r="Q8393" t="s">
        <v>34233</v>
      </c>
      <c r="R8393" t="s">
        <v>34233</v>
      </c>
      <c r="S8393" t="s">
        <v>33797</v>
      </c>
      <c r="T8393" t="s">
        <v>34365</v>
      </c>
      <c r="AD8393" t="str">
        <f t="shared" si="1299"/>
        <v/>
      </c>
      <c r="AE8393" t="str">
        <f t="shared" si="1307"/>
        <v/>
      </c>
      <c r="AF8393" t="str">
        <f t="shared" si="1298"/>
        <v/>
      </c>
      <c r="AG8393" s="17">
        <v>1</v>
      </c>
      <c r="AH8393">
        <f t="shared" si="1305"/>
        <v>2.8</v>
      </c>
      <c r="AI8393">
        <v>0.14499999999999999</v>
      </c>
      <c r="AJ8393">
        <f t="shared" si="1302"/>
        <v>0.40599999999999997</v>
      </c>
      <c r="AK8393" t="str">
        <f t="shared" si="1306"/>
        <v/>
      </c>
      <c r="AL8393" t="str">
        <f t="shared" si="1304"/>
        <v/>
      </c>
    </row>
    <row r="8394" spans="1:39" x14ac:dyDescent="0.2">
      <c r="A8394" t="s">
        <v>2829</v>
      </c>
      <c r="B8394" t="s">
        <v>37</v>
      </c>
      <c r="C8394" t="s">
        <v>2830</v>
      </c>
      <c r="D8394" s="1">
        <v>35888</v>
      </c>
      <c r="E8394" s="1">
        <v>44680</v>
      </c>
      <c r="F8394" t="s">
        <v>19</v>
      </c>
      <c r="I8394">
        <v>100</v>
      </c>
      <c r="J8394">
        <v>0</v>
      </c>
      <c r="K8394">
        <v>0</v>
      </c>
      <c r="L8394">
        <v>1081</v>
      </c>
      <c r="M8394">
        <v>1081</v>
      </c>
      <c r="N8394" t="s">
        <v>20</v>
      </c>
      <c r="O8394" t="s">
        <v>2831</v>
      </c>
      <c r="P8394" t="s">
        <v>28</v>
      </c>
      <c r="Q8394" t="s">
        <v>34233</v>
      </c>
      <c r="R8394" t="s">
        <v>34233</v>
      </c>
      <c r="S8394" t="s">
        <v>32628</v>
      </c>
      <c r="T8394" t="s">
        <v>34365</v>
      </c>
      <c r="AD8394" t="str">
        <f t="shared" si="1299"/>
        <v/>
      </c>
      <c r="AE8394" t="str">
        <f t="shared" si="1307"/>
        <v/>
      </c>
      <c r="AF8394" t="str">
        <f t="shared" si="1298"/>
        <v/>
      </c>
      <c r="AG8394" s="17">
        <v>1</v>
      </c>
      <c r="AH8394">
        <f t="shared" si="1305"/>
        <v>2.8</v>
      </c>
      <c r="AI8394">
        <v>0.14499999999999999</v>
      </c>
      <c r="AJ8394">
        <f t="shared" si="1302"/>
        <v>0.40599999999999997</v>
      </c>
      <c r="AK8394" t="str">
        <f t="shared" si="1306"/>
        <v/>
      </c>
      <c r="AL8394" t="str">
        <f t="shared" si="1304"/>
        <v/>
      </c>
    </row>
    <row r="8395" spans="1:39" x14ac:dyDescent="0.2">
      <c r="A8395" t="s">
        <v>2826</v>
      </c>
      <c r="B8395" t="s">
        <v>37</v>
      </c>
      <c r="C8395" t="s">
        <v>2827</v>
      </c>
      <c r="D8395" s="1">
        <v>35888</v>
      </c>
      <c r="E8395" s="1">
        <v>44680</v>
      </c>
      <c r="F8395" t="s">
        <v>19</v>
      </c>
      <c r="I8395">
        <v>100</v>
      </c>
      <c r="J8395">
        <v>0</v>
      </c>
      <c r="K8395">
        <v>0</v>
      </c>
      <c r="L8395">
        <v>1136</v>
      </c>
      <c r="M8395">
        <v>1136</v>
      </c>
      <c r="N8395" t="s">
        <v>20</v>
      </c>
      <c r="O8395" t="s">
        <v>2828</v>
      </c>
      <c r="P8395" t="s">
        <v>28</v>
      </c>
      <c r="Q8395" t="s">
        <v>34233</v>
      </c>
      <c r="R8395" t="s">
        <v>34233</v>
      </c>
      <c r="S8395" t="s">
        <v>33800</v>
      </c>
      <c r="T8395" t="s">
        <v>34365</v>
      </c>
      <c r="AD8395" t="str">
        <f t="shared" si="1299"/>
        <v/>
      </c>
      <c r="AE8395" t="str">
        <f t="shared" si="1307"/>
        <v/>
      </c>
      <c r="AF8395" t="str">
        <f t="shared" ref="AF8395:AF8458" si="1308">IF((S8395&lt;&gt;"tühi")*(F8395&lt;&gt;"Elamumaa")*(G8395&lt;&gt;"Elamumaa")*(H8395&lt;&gt;"Elamumaa"),IF(Z8395=0,"",Z8395),"")</f>
        <v/>
      </c>
      <c r="AG8395" s="17">
        <v>1</v>
      </c>
      <c r="AH8395">
        <f t="shared" si="1305"/>
        <v>2.8</v>
      </c>
      <c r="AI8395">
        <v>0.14499999999999999</v>
      </c>
      <c r="AJ8395">
        <f t="shared" si="1302"/>
        <v>0.40599999999999997</v>
      </c>
      <c r="AK8395" t="str">
        <f t="shared" si="1306"/>
        <v/>
      </c>
      <c r="AL8395" t="str">
        <f t="shared" si="1304"/>
        <v/>
      </c>
    </row>
    <row r="8396" spans="1:39" x14ac:dyDescent="0.2">
      <c r="A8396" t="s">
        <v>19731</v>
      </c>
      <c r="B8396" t="s">
        <v>37</v>
      </c>
      <c r="C8396" t="s">
        <v>19732</v>
      </c>
      <c r="D8396" s="1">
        <v>38069</v>
      </c>
      <c r="E8396" s="1">
        <v>44602</v>
      </c>
      <c r="F8396" t="s">
        <v>889</v>
      </c>
      <c r="I8396">
        <v>100</v>
      </c>
      <c r="J8396">
        <v>0</v>
      </c>
      <c r="K8396">
        <v>0</v>
      </c>
      <c r="L8396">
        <v>2794</v>
      </c>
      <c r="M8396">
        <v>2794</v>
      </c>
      <c r="N8396" t="s">
        <v>20</v>
      </c>
      <c r="O8396" t="s">
        <v>19733</v>
      </c>
      <c r="P8396" t="s">
        <v>44</v>
      </c>
      <c r="Q8396" t="s">
        <v>34233</v>
      </c>
      <c r="R8396" t="s">
        <v>34233</v>
      </c>
      <c r="S8396" t="s">
        <v>33942</v>
      </c>
      <c r="T8396" t="s">
        <v>34233</v>
      </c>
      <c r="V8396" t="s">
        <v>33399</v>
      </c>
      <c r="AD8396" t="str">
        <f t="shared" si="1299"/>
        <v/>
      </c>
      <c r="AE8396" t="str">
        <f t="shared" si="1307"/>
        <v/>
      </c>
      <c r="AF8396" t="str">
        <f t="shared" si="1308"/>
        <v/>
      </c>
      <c r="AG8396" t="str">
        <f t="shared" ref="AG8396:AG8415" si="1309">IF((S8396&lt;&gt;"tühi")*(AC8396&lt;&gt;""),AC8396,"")</f>
        <v/>
      </c>
      <c r="AH8396" t="str">
        <f t="shared" si="1305"/>
        <v/>
      </c>
      <c r="AI8396">
        <v>0.14499999999999999</v>
      </c>
      <c r="AJ8396" t="str">
        <f t="shared" si="1302"/>
        <v/>
      </c>
      <c r="AK8396" t="str">
        <f t="shared" si="1306"/>
        <v/>
      </c>
      <c r="AL8396" t="str">
        <f t="shared" si="1304"/>
        <v/>
      </c>
    </row>
    <row r="8397" spans="1:39" x14ac:dyDescent="0.2">
      <c r="A8397" t="s">
        <v>17438</v>
      </c>
      <c r="B8397" t="s">
        <v>37</v>
      </c>
      <c r="C8397" t="s">
        <v>17439</v>
      </c>
      <c r="D8397" s="1">
        <v>37748</v>
      </c>
      <c r="E8397" s="1">
        <v>43456</v>
      </c>
      <c r="F8397" t="s">
        <v>474</v>
      </c>
      <c r="I8397">
        <v>100</v>
      </c>
      <c r="J8397">
        <v>0</v>
      </c>
      <c r="K8397">
        <v>0</v>
      </c>
      <c r="L8397">
        <v>48</v>
      </c>
      <c r="M8397">
        <v>48</v>
      </c>
      <c r="N8397" t="s">
        <v>20</v>
      </c>
      <c r="O8397" t="s">
        <v>17435</v>
      </c>
      <c r="P8397" t="s">
        <v>28</v>
      </c>
      <c r="Q8397" t="s">
        <v>34233</v>
      </c>
      <c r="R8397" t="s">
        <v>34233</v>
      </c>
      <c r="S8397" t="s">
        <v>33942</v>
      </c>
      <c r="T8397" t="s">
        <v>34233</v>
      </c>
      <c r="V8397" t="s">
        <v>33437</v>
      </c>
      <c r="AD8397" t="str">
        <f t="shared" si="1299"/>
        <v/>
      </c>
      <c r="AE8397" t="str">
        <f t="shared" si="1307"/>
        <v/>
      </c>
      <c r="AF8397" t="str">
        <f t="shared" si="1308"/>
        <v/>
      </c>
      <c r="AG8397" t="str">
        <f t="shared" si="1309"/>
        <v/>
      </c>
      <c r="AH8397" t="str">
        <f t="shared" si="1305"/>
        <v/>
      </c>
      <c r="AI8397">
        <v>0.14499999999999999</v>
      </c>
      <c r="AJ8397" t="str">
        <f t="shared" si="1302"/>
        <v/>
      </c>
      <c r="AK8397" t="str">
        <f t="shared" si="1306"/>
        <v/>
      </c>
      <c r="AL8397" t="str">
        <f t="shared" si="1304"/>
        <v/>
      </c>
      <c r="AM8397" t="s">
        <v>34333</v>
      </c>
    </row>
    <row r="8398" spans="1:39" x14ac:dyDescent="0.2">
      <c r="A8398" t="s">
        <v>6246</v>
      </c>
      <c r="B8398" t="s">
        <v>37</v>
      </c>
      <c r="C8398" t="s">
        <v>6247</v>
      </c>
      <c r="D8398" s="1">
        <v>36178</v>
      </c>
      <c r="E8398" s="1">
        <v>43456</v>
      </c>
      <c r="F8398" t="s">
        <v>19</v>
      </c>
      <c r="I8398">
        <v>100</v>
      </c>
      <c r="J8398">
        <v>0</v>
      </c>
      <c r="K8398">
        <v>0</v>
      </c>
      <c r="L8398">
        <v>1018</v>
      </c>
      <c r="M8398">
        <v>1018</v>
      </c>
      <c r="N8398" t="s">
        <v>20</v>
      </c>
      <c r="O8398" t="s">
        <v>6248</v>
      </c>
      <c r="P8398" t="s">
        <v>28</v>
      </c>
      <c r="Q8398" t="s">
        <v>32794</v>
      </c>
      <c r="R8398" t="s">
        <v>33782</v>
      </c>
      <c r="S8398" t="s">
        <v>33800</v>
      </c>
      <c r="T8398" t="s">
        <v>34365</v>
      </c>
      <c r="U8398" t="s">
        <v>32634</v>
      </c>
      <c r="V8398" t="s">
        <v>33437</v>
      </c>
      <c r="W8398">
        <v>260</v>
      </c>
      <c r="X8398">
        <v>2</v>
      </c>
      <c r="AB8398">
        <v>25</v>
      </c>
      <c r="AC8398">
        <v>1</v>
      </c>
      <c r="AD8398" t="str">
        <f t="shared" si="1299"/>
        <v/>
      </c>
      <c r="AE8398" t="str">
        <f t="shared" si="1307"/>
        <v/>
      </c>
      <c r="AF8398" t="str">
        <f t="shared" si="1308"/>
        <v/>
      </c>
      <c r="AG8398">
        <f t="shared" si="1309"/>
        <v>1</v>
      </c>
      <c r="AH8398">
        <f t="shared" si="1305"/>
        <v>2.8</v>
      </c>
      <c r="AI8398">
        <v>0.14499999999999999</v>
      </c>
      <c r="AJ8398">
        <f t="shared" si="1302"/>
        <v>0.40599999999999997</v>
      </c>
      <c r="AK8398" t="str">
        <f t="shared" si="1306"/>
        <v/>
      </c>
      <c r="AL8398" t="str">
        <f t="shared" si="1304"/>
        <v/>
      </c>
    </row>
    <row r="8399" spans="1:39" x14ac:dyDescent="0.2">
      <c r="A8399" t="s">
        <v>6249</v>
      </c>
      <c r="B8399" t="s">
        <v>37</v>
      </c>
      <c r="C8399" t="s">
        <v>6250</v>
      </c>
      <c r="D8399" s="1">
        <v>36178</v>
      </c>
      <c r="E8399" s="1">
        <v>43882</v>
      </c>
      <c r="F8399" t="s">
        <v>19</v>
      </c>
      <c r="I8399">
        <v>100</v>
      </c>
      <c r="J8399">
        <v>0</v>
      </c>
      <c r="K8399">
        <v>0</v>
      </c>
      <c r="L8399">
        <v>1352</v>
      </c>
      <c r="M8399">
        <v>1352</v>
      </c>
      <c r="N8399" t="s">
        <v>20</v>
      </c>
      <c r="O8399" t="s">
        <v>6251</v>
      </c>
      <c r="P8399" t="s">
        <v>28</v>
      </c>
      <c r="Q8399" t="s">
        <v>34233</v>
      </c>
      <c r="R8399" t="s">
        <v>34233</v>
      </c>
      <c r="S8399" t="s">
        <v>32628</v>
      </c>
      <c r="T8399" t="s">
        <v>34349</v>
      </c>
      <c r="U8399" t="s">
        <v>32634</v>
      </c>
      <c r="V8399" t="s">
        <v>33438</v>
      </c>
      <c r="W8399">
        <v>330</v>
      </c>
      <c r="X8399">
        <v>2</v>
      </c>
      <c r="AB8399">
        <v>25</v>
      </c>
      <c r="AC8399">
        <v>1</v>
      </c>
      <c r="AD8399" t="str">
        <f t="shared" si="1299"/>
        <v/>
      </c>
      <c r="AE8399" t="str">
        <f t="shared" si="1307"/>
        <v/>
      </c>
      <c r="AF8399" t="str">
        <f t="shared" si="1308"/>
        <v/>
      </c>
      <c r="AG8399">
        <f t="shared" si="1309"/>
        <v>1</v>
      </c>
      <c r="AH8399">
        <f t="shared" si="1305"/>
        <v>2.8</v>
      </c>
      <c r="AI8399">
        <v>0.14499999999999999</v>
      </c>
      <c r="AJ8399">
        <f t="shared" si="1302"/>
        <v>0.40599999999999997</v>
      </c>
      <c r="AK8399" t="str">
        <f t="shared" si="1306"/>
        <v/>
      </c>
      <c r="AL8399" t="str">
        <f t="shared" si="1304"/>
        <v/>
      </c>
    </row>
    <row r="8400" spans="1:39" x14ac:dyDescent="0.2">
      <c r="A8400" t="s">
        <v>9457</v>
      </c>
      <c r="B8400" t="s">
        <v>37</v>
      </c>
      <c r="C8400" t="s">
        <v>9458</v>
      </c>
      <c r="D8400" s="1">
        <v>36305</v>
      </c>
      <c r="E8400" s="1">
        <v>43882</v>
      </c>
      <c r="F8400" t="s">
        <v>19</v>
      </c>
      <c r="I8400">
        <v>100</v>
      </c>
      <c r="J8400">
        <v>0</v>
      </c>
      <c r="K8400">
        <v>0</v>
      </c>
      <c r="L8400">
        <v>1515</v>
      </c>
      <c r="M8400">
        <v>1515</v>
      </c>
      <c r="N8400" t="s">
        <v>20</v>
      </c>
      <c r="O8400" t="s">
        <v>9459</v>
      </c>
      <c r="P8400" t="s">
        <v>28</v>
      </c>
      <c r="Q8400" t="s">
        <v>34233</v>
      </c>
      <c r="R8400" t="s">
        <v>34233</v>
      </c>
      <c r="S8400" t="s">
        <v>32628</v>
      </c>
      <c r="T8400" t="s">
        <v>34365</v>
      </c>
      <c r="U8400" t="s">
        <v>32634</v>
      </c>
      <c r="V8400" t="s">
        <v>33437</v>
      </c>
      <c r="W8400">
        <v>384</v>
      </c>
      <c r="X8400">
        <v>2</v>
      </c>
      <c r="AB8400">
        <v>25</v>
      </c>
      <c r="AC8400">
        <v>1</v>
      </c>
      <c r="AD8400" t="str">
        <f t="shared" si="1299"/>
        <v/>
      </c>
      <c r="AE8400" t="str">
        <f t="shared" si="1307"/>
        <v/>
      </c>
      <c r="AF8400" t="str">
        <f t="shared" si="1308"/>
        <v/>
      </c>
      <c r="AG8400">
        <f t="shared" si="1309"/>
        <v>1</v>
      </c>
      <c r="AH8400">
        <f t="shared" si="1305"/>
        <v>2.8</v>
      </c>
      <c r="AI8400">
        <v>0.14499999999999999</v>
      </c>
      <c r="AJ8400">
        <f t="shared" si="1302"/>
        <v>0.40599999999999997</v>
      </c>
      <c r="AK8400" t="str">
        <f t="shared" si="1306"/>
        <v/>
      </c>
      <c r="AL8400" t="str">
        <f t="shared" si="1304"/>
        <v/>
      </c>
    </row>
    <row r="8401" spans="1:38" x14ac:dyDescent="0.2">
      <c r="A8401" t="s">
        <v>8718</v>
      </c>
      <c r="B8401" t="s">
        <v>37</v>
      </c>
      <c r="C8401" t="s">
        <v>8719</v>
      </c>
      <c r="D8401" s="1">
        <v>36255</v>
      </c>
      <c r="E8401" s="1">
        <v>43882</v>
      </c>
      <c r="F8401" t="s">
        <v>19</v>
      </c>
      <c r="I8401">
        <v>100</v>
      </c>
      <c r="J8401">
        <v>0</v>
      </c>
      <c r="K8401">
        <v>0</v>
      </c>
      <c r="L8401">
        <v>1311</v>
      </c>
      <c r="M8401">
        <v>1311</v>
      </c>
      <c r="N8401" t="s">
        <v>20</v>
      </c>
      <c r="O8401" t="s">
        <v>8720</v>
      </c>
      <c r="P8401" t="s">
        <v>28</v>
      </c>
      <c r="Q8401" t="s">
        <v>34233</v>
      </c>
      <c r="R8401" t="s">
        <v>34233</v>
      </c>
      <c r="S8401" t="s">
        <v>33797</v>
      </c>
      <c r="T8401" t="s">
        <v>34357</v>
      </c>
      <c r="U8401" t="s">
        <v>32634</v>
      </c>
      <c r="V8401" t="s">
        <v>33439</v>
      </c>
      <c r="W8401">
        <v>365</v>
      </c>
      <c r="X8401">
        <v>2</v>
      </c>
      <c r="Y8401" t="s">
        <v>32654</v>
      </c>
      <c r="Z8401">
        <v>400</v>
      </c>
      <c r="AA8401">
        <v>8.5</v>
      </c>
      <c r="AC8401">
        <v>1</v>
      </c>
      <c r="AD8401" t="str">
        <f t="shared" ref="AD8401:AD8464" si="1310">IF((S8401="tühi")*(F8401&lt;&gt;"Elamumaa")*(G8401&lt;&gt;"Elamumaa")*(H8401&lt;&gt;"Elamumaa"),IF(Z8401=0,"",Z8401),"")</f>
        <v/>
      </c>
      <c r="AE8401" t="str">
        <f t="shared" si="1307"/>
        <v/>
      </c>
      <c r="AF8401" t="str">
        <f t="shared" si="1308"/>
        <v/>
      </c>
      <c r="AG8401">
        <f t="shared" si="1309"/>
        <v>1</v>
      </c>
      <c r="AH8401">
        <f t="shared" si="1305"/>
        <v>2.8</v>
      </c>
      <c r="AI8401">
        <v>0.14499999999999999</v>
      </c>
      <c r="AJ8401">
        <f t="shared" si="1302"/>
        <v>0.40599999999999997</v>
      </c>
      <c r="AK8401" t="str">
        <f t="shared" si="1306"/>
        <v/>
      </c>
      <c r="AL8401" t="str">
        <f t="shared" si="1304"/>
        <v/>
      </c>
    </row>
    <row r="8402" spans="1:38" x14ac:dyDescent="0.2">
      <c r="A8402" t="s">
        <v>8783</v>
      </c>
      <c r="B8402" t="s">
        <v>37</v>
      </c>
      <c r="C8402" t="s">
        <v>8784</v>
      </c>
      <c r="D8402" s="1">
        <v>36255</v>
      </c>
      <c r="E8402" s="1">
        <v>43882</v>
      </c>
      <c r="F8402" t="s">
        <v>19</v>
      </c>
      <c r="I8402">
        <v>100</v>
      </c>
      <c r="J8402">
        <v>0</v>
      </c>
      <c r="K8402">
        <v>0</v>
      </c>
      <c r="L8402">
        <v>1815</v>
      </c>
      <c r="M8402">
        <v>1815</v>
      </c>
      <c r="N8402" t="s">
        <v>20</v>
      </c>
      <c r="O8402" t="s">
        <v>8785</v>
      </c>
      <c r="P8402" t="s">
        <v>28</v>
      </c>
      <c r="Q8402" t="s">
        <v>34233</v>
      </c>
      <c r="R8402" t="s">
        <v>34233</v>
      </c>
      <c r="S8402" t="s">
        <v>32628</v>
      </c>
      <c r="T8402" t="s">
        <v>34357</v>
      </c>
      <c r="U8402" t="s">
        <v>32634</v>
      </c>
      <c r="V8402" t="s">
        <v>33437</v>
      </c>
      <c r="W8402">
        <v>405</v>
      </c>
      <c r="X8402">
        <v>2</v>
      </c>
      <c r="AB8402">
        <v>25</v>
      </c>
      <c r="AC8402">
        <v>1</v>
      </c>
      <c r="AD8402" t="str">
        <f t="shared" si="1310"/>
        <v/>
      </c>
      <c r="AE8402" t="str">
        <f t="shared" si="1307"/>
        <v/>
      </c>
      <c r="AF8402" t="str">
        <f t="shared" si="1308"/>
        <v/>
      </c>
      <c r="AG8402">
        <f t="shared" si="1309"/>
        <v>1</v>
      </c>
      <c r="AH8402">
        <f t="shared" si="1305"/>
        <v>2.8</v>
      </c>
      <c r="AI8402">
        <v>0.14499999999999999</v>
      </c>
      <c r="AJ8402">
        <f t="shared" si="1302"/>
        <v>0.40599999999999997</v>
      </c>
      <c r="AK8402" t="str">
        <f t="shared" si="1306"/>
        <v/>
      </c>
      <c r="AL8402" t="str">
        <f t="shared" si="1304"/>
        <v/>
      </c>
    </row>
    <row r="8403" spans="1:38" x14ac:dyDescent="0.2">
      <c r="A8403" t="s">
        <v>31209</v>
      </c>
      <c r="B8403" t="s">
        <v>37</v>
      </c>
      <c r="C8403" t="s">
        <v>31210</v>
      </c>
      <c r="D8403" s="1">
        <v>43859</v>
      </c>
      <c r="E8403" s="1">
        <v>44546</v>
      </c>
      <c r="F8403" t="s">
        <v>26</v>
      </c>
      <c r="I8403">
        <v>100</v>
      </c>
      <c r="J8403">
        <v>0</v>
      </c>
      <c r="K8403">
        <v>0</v>
      </c>
      <c r="L8403">
        <v>1551</v>
      </c>
      <c r="M8403">
        <v>1551</v>
      </c>
      <c r="N8403" t="s">
        <v>20</v>
      </c>
      <c r="O8403" t="s">
        <v>31211</v>
      </c>
      <c r="P8403" t="s">
        <v>44</v>
      </c>
      <c r="Q8403" t="s">
        <v>34233</v>
      </c>
      <c r="R8403" t="s">
        <v>34233</v>
      </c>
      <c r="S8403" t="s">
        <v>34233</v>
      </c>
      <c r="T8403" t="s">
        <v>34233</v>
      </c>
      <c r="AD8403" t="str">
        <f t="shared" si="1310"/>
        <v/>
      </c>
      <c r="AE8403" t="str">
        <f t="shared" si="1307"/>
        <v/>
      </c>
      <c r="AF8403" t="str">
        <f t="shared" si="1308"/>
        <v/>
      </c>
      <c r="AG8403" t="str">
        <f t="shared" si="1309"/>
        <v/>
      </c>
      <c r="AH8403" t="str">
        <f t="shared" si="1305"/>
        <v/>
      </c>
      <c r="AI8403">
        <v>0.14499999999999999</v>
      </c>
      <c r="AJ8403" t="str">
        <f t="shared" si="1302"/>
        <v/>
      </c>
      <c r="AK8403" t="str">
        <f t="shared" si="1306"/>
        <v/>
      </c>
      <c r="AL8403" t="str">
        <f t="shared" si="1304"/>
        <v/>
      </c>
    </row>
    <row r="8404" spans="1:38" x14ac:dyDescent="0.2">
      <c r="A8404" t="s">
        <v>31180</v>
      </c>
      <c r="B8404" t="s">
        <v>37</v>
      </c>
      <c r="C8404" t="s">
        <v>31181</v>
      </c>
      <c r="D8404" s="1">
        <v>43859</v>
      </c>
      <c r="E8404" s="1">
        <v>44551</v>
      </c>
      <c r="F8404" t="s">
        <v>889</v>
      </c>
      <c r="I8404">
        <v>100</v>
      </c>
      <c r="J8404">
        <v>0</v>
      </c>
      <c r="K8404">
        <v>0</v>
      </c>
      <c r="L8404">
        <v>10660</v>
      </c>
      <c r="M8404">
        <v>10660</v>
      </c>
      <c r="N8404" t="s">
        <v>20</v>
      </c>
      <c r="O8404" t="s">
        <v>31182</v>
      </c>
      <c r="P8404" t="s">
        <v>44</v>
      </c>
      <c r="Q8404" t="s">
        <v>34233</v>
      </c>
      <c r="R8404" t="s">
        <v>34233</v>
      </c>
      <c r="S8404" t="s">
        <v>33942</v>
      </c>
      <c r="T8404" t="s">
        <v>34233</v>
      </c>
      <c r="AD8404" t="str">
        <f t="shared" si="1310"/>
        <v/>
      </c>
      <c r="AE8404" t="str">
        <f t="shared" si="1307"/>
        <v/>
      </c>
      <c r="AF8404" t="str">
        <f t="shared" si="1308"/>
        <v/>
      </c>
      <c r="AG8404" t="str">
        <f t="shared" si="1309"/>
        <v/>
      </c>
      <c r="AH8404" t="str">
        <f t="shared" si="1305"/>
        <v/>
      </c>
      <c r="AI8404">
        <v>0.14499999999999999</v>
      </c>
      <c r="AJ8404" t="str">
        <f t="shared" si="1302"/>
        <v/>
      </c>
      <c r="AK8404" t="str">
        <f t="shared" si="1306"/>
        <v/>
      </c>
      <c r="AL8404" t="str">
        <f t="shared" si="1304"/>
        <v/>
      </c>
    </row>
    <row r="8405" spans="1:38" x14ac:dyDescent="0.2">
      <c r="A8405" t="s">
        <v>4919</v>
      </c>
      <c r="B8405" t="s">
        <v>37</v>
      </c>
      <c r="C8405" t="s">
        <v>4920</v>
      </c>
      <c r="D8405" s="1">
        <v>36063</v>
      </c>
      <c r="E8405" s="1">
        <v>43456</v>
      </c>
      <c r="F8405" t="s">
        <v>19</v>
      </c>
      <c r="I8405">
        <v>100</v>
      </c>
      <c r="J8405">
        <v>0</v>
      </c>
      <c r="K8405">
        <v>0</v>
      </c>
      <c r="L8405">
        <v>823</v>
      </c>
      <c r="M8405">
        <v>823</v>
      </c>
      <c r="N8405" t="s">
        <v>20</v>
      </c>
      <c r="O8405" t="s">
        <v>4921</v>
      </c>
      <c r="P8405" t="s">
        <v>28</v>
      </c>
      <c r="Q8405" t="s">
        <v>34233</v>
      </c>
      <c r="R8405" t="s">
        <v>34233</v>
      </c>
      <c r="S8405" t="s">
        <v>33797</v>
      </c>
      <c r="T8405" t="s">
        <v>34349</v>
      </c>
      <c r="U8405" t="s">
        <v>32634</v>
      </c>
      <c r="V8405" t="s">
        <v>32781</v>
      </c>
      <c r="W8405">
        <v>165</v>
      </c>
      <c r="X8405">
        <v>2</v>
      </c>
      <c r="Y8405">
        <v>1</v>
      </c>
      <c r="AA8405">
        <v>8.5</v>
      </c>
      <c r="AC8405">
        <v>1</v>
      </c>
      <c r="AD8405" t="str">
        <f t="shared" si="1310"/>
        <v/>
      </c>
      <c r="AE8405" t="str">
        <f t="shared" si="1307"/>
        <v/>
      </c>
      <c r="AF8405" t="str">
        <f t="shared" si="1308"/>
        <v/>
      </c>
      <c r="AG8405">
        <f t="shared" si="1309"/>
        <v>1</v>
      </c>
      <c r="AH8405">
        <f t="shared" si="1305"/>
        <v>2.8</v>
      </c>
      <c r="AI8405">
        <v>0.14499999999999999</v>
      </c>
      <c r="AJ8405">
        <f t="shared" si="1302"/>
        <v>0.40599999999999997</v>
      </c>
      <c r="AK8405" t="str">
        <f t="shared" si="1306"/>
        <v/>
      </c>
      <c r="AL8405" t="str">
        <f t="shared" si="1304"/>
        <v/>
      </c>
    </row>
    <row r="8406" spans="1:38" x14ac:dyDescent="0.2">
      <c r="A8406" t="s">
        <v>6325</v>
      </c>
      <c r="B8406" t="s">
        <v>37</v>
      </c>
      <c r="C8406" t="s">
        <v>6326</v>
      </c>
      <c r="D8406" s="1">
        <v>36178</v>
      </c>
      <c r="E8406" s="1">
        <v>43456</v>
      </c>
      <c r="F8406" t="s">
        <v>19</v>
      </c>
      <c r="I8406">
        <v>100</v>
      </c>
      <c r="J8406">
        <v>0</v>
      </c>
      <c r="K8406">
        <v>0</v>
      </c>
      <c r="L8406">
        <v>884</v>
      </c>
      <c r="M8406">
        <v>884</v>
      </c>
      <c r="N8406" t="s">
        <v>20</v>
      </c>
      <c r="O8406" t="s">
        <v>6327</v>
      </c>
      <c r="P8406" t="s">
        <v>28</v>
      </c>
      <c r="Q8406" t="s">
        <v>34233</v>
      </c>
      <c r="R8406" t="s">
        <v>34233</v>
      </c>
      <c r="S8406" t="s">
        <v>32628</v>
      </c>
      <c r="T8406" t="s">
        <v>34365</v>
      </c>
      <c r="U8406" t="s">
        <v>32634</v>
      </c>
      <c r="V8406" t="s">
        <v>33437</v>
      </c>
      <c r="W8406">
        <v>228</v>
      </c>
      <c r="X8406">
        <v>2</v>
      </c>
      <c r="AB8406">
        <v>25</v>
      </c>
      <c r="AC8406">
        <v>1</v>
      </c>
      <c r="AD8406" t="str">
        <f t="shared" si="1310"/>
        <v/>
      </c>
      <c r="AE8406" t="str">
        <f t="shared" si="1307"/>
        <v/>
      </c>
      <c r="AF8406" t="str">
        <f t="shared" si="1308"/>
        <v/>
      </c>
      <c r="AG8406">
        <f t="shared" si="1309"/>
        <v>1</v>
      </c>
      <c r="AH8406">
        <f t="shared" si="1305"/>
        <v>2.8</v>
      </c>
      <c r="AI8406">
        <v>0.14499999999999999</v>
      </c>
      <c r="AJ8406">
        <f t="shared" si="1302"/>
        <v>0.40599999999999997</v>
      </c>
      <c r="AK8406" t="str">
        <f t="shared" si="1306"/>
        <v/>
      </c>
      <c r="AL8406" t="str">
        <f t="shared" si="1304"/>
        <v/>
      </c>
    </row>
    <row r="8407" spans="1:38" x14ac:dyDescent="0.2">
      <c r="A8407" t="s">
        <v>6328</v>
      </c>
      <c r="B8407" t="s">
        <v>37</v>
      </c>
      <c r="C8407" t="s">
        <v>6329</v>
      </c>
      <c r="D8407" s="1">
        <v>36178</v>
      </c>
      <c r="E8407" s="1">
        <v>44599</v>
      </c>
      <c r="F8407" t="s">
        <v>19</v>
      </c>
      <c r="I8407">
        <v>100</v>
      </c>
      <c r="J8407">
        <v>0</v>
      </c>
      <c r="K8407">
        <v>0</v>
      </c>
      <c r="L8407">
        <v>1425</v>
      </c>
      <c r="M8407">
        <v>1425</v>
      </c>
      <c r="N8407" t="s">
        <v>20</v>
      </c>
      <c r="O8407" t="s">
        <v>6330</v>
      </c>
      <c r="P8407" t="s">
        <v>28</v>
      </c>
      <c r="Q8407" t="s">
        <v>34233</v>
      </c>
      <c r="R8407" t="s">
        <v>34233</v>
      </c>
      <c r="S8407" t="s">
        <v>32628</v>
      </c>
      <c r="T8407" t="s">
        <v>34349</v>
      </c>
      <c r="U8407" t="s">
        <v>32634</v>
      </c>
      <c r="V8407" t="s">
        <v>33437</v>
      </c>
      <c r="W8407">
        <v>365</v>
      </c>
      <c r="X8407">
        <v>2</v>
      </c>
      <c r="AB8407">
        <v>25</v>
      </c>
      <c r="AC8407">
        <v>1</v>
      </c>
      <c r="AD8407" t="str">
        <f t="shared" si="1310"/>
        <v/>
      </c>
      <c r="AE8407" t="str">
        <f t="shared" si="1307"/>
        <v/>
      </c>
      <c r="AF8407" t="str">
        <f t="shared" si="1308"/>
        <v/>
      </c>
      <c r="AG8407">
        <f t="shared" si="1309"/>
        <v>1</v>
      </c>
      <c r="AH8407">
        <f t="shared" si="1305"/>
        <v>2.8</v>
      </c>
      <c r="AI8407">
        <v>0.14499999999999999</v>
      </c>
      <c r="AJ8407">
        <f t="shared" si="1302"/>
        <v>0.40599999999999997</v>
      </c>
      <c r="AK8407" t="str">
        <f t="shared" si="1306"/>
        <v/>
      </c>
      <c r="AL8407" t="str">
        <f t="shared" si="1304"/>
        <v/>
      </c>
    </row>
    <row r="8408" spans="1:38" x14ac:dyDescent="0.2">
      <c r="A8408" t="s">
        <v>6023</v>
      </c>
      <c r="B8408" t="s">
        <v>37</v>
      </c>
      <c r="C8408" t="s">
        <v>6024</v>
      </c>
      <c r="D8408" s="1">
        <v>36178</v>
      </c>
      <c r="E8408" s="1">
        <v>43456</v>
      </c>
      <c r="F8408" t="s">
        <v>19</v>
      </c>
      <c r="I8408">
        <v>100</v>
      </c>
      <c r="J8408">
        <v>0</v>
      </c>
      <c r="K8408">
        <v>0</v>
      </c>
      <c r="L8408">
        <v>866</v>
      </c>
      <c r="M8408">
        <v>866</v>
      </c>
      <c r="N8408" t="s">
        <v>20</v>
      </c>
      <c r="O8408" t="s">
        <v>6025</v>
      </c>
      <c r="P8408" t="s">
        <v>28</v>
      </c>
      <c r="Q8408" t="s">
        <v>34233</v>
      </c>
      <c r="R8408" t="s">
        <v>34233</v>
      </c>
      <c r="S8408" t="s">
        <v>32628</v>
      </c>
      <c r="T8408" t="s">
        <v>34357</v>
      </c>
      <c r="U8408" t="s">
        <v>32634</v>
      </c>
      <c r="V8408" t="s">
        <v>33437</v>
      </c>
      <c r="W8408">
        <v>226</v>
      </c>
      <c r="X8408">
        <v>2</v>
      </c>
      <c r="AB8408">
        <v>25</v>
      </c>
      <c r="AC8408">
        <v>1</v>
      </c>
      <c r="AD8408" t="str">
        <f t="shared" si="1310"/>
        <v/>
      </c>
      <c r="AE8408" t="str">
        <f t="shared" si="1307"/>
        <v/>
      </c>
      <c r="AF8408" t="str">
        <f t="shared" si="1308"/>
        <v/>
      </c>
      <c r="AG8408">
        <f t="shared" si="1309"/>
        <v>1</v>
      </c>
      <c r="AH8408">
        <f t="shared" si="1305"/>
        <v>2.8</v>
      </c>
      <c r="AI8408">
        <v>0.14499999999999999</v>
      </c>
      <c r="AJ8408">
        <f t="shared" si="1302"/>
        <v>0.40599999999999997</v>
      </c>
      <c r="AK8408" t="str">
        <f t="shared" si="1306"/>
        <v/>
      </c>
      <c r="AL8408" t="str">
        <f t="shared" si="1304"/>
        <v/>
      </c>
    </row>
    <row r="8409" spans="1:38" x14ac:dyDescent="0.2">
      <c r="A8409" t="s">
        <v>6589</v>
      </c>
      <c r="B8409" t="s">
        <v>37</v>
      </c>
      <c r="C8409" t="s">
        <v>6590</v>
      </c>
      <c r="D8409" s="1">
        <v>36178</v>
      </c>
      <c r="E8409" s="1">
        <v>44599</v>
      </c>
      <c r="F8409" t="s">
        <v>19</v>
      </c>
      <c r="I8409">
        <v>100</v>
      </c>
      <c r="J8409">
        <v>0</v>
      </c>
      <c r="K8409">
        <v>0</v>
      </c>
      <c r="L8409">
        <v>1359</v>
      </c>
      <c r="M8409">
        <v>1359</v>
      </c>
      <c r="N8409" t="s">
        <v>20</v>
      </c>
      <c r="O8409" t="s">
        <v>6591</v>
      </c>
      <c r="P8409" t="s">
        <v>28</v>
      </c>
      <c r="Q8409" t="s">
        <v>34233</v>
      </c>
      <c r="R8409" t="s">
        <v>34233</v>
      </c>
      <c r="S8409" t="s">
        <v>33797</v>
      </c>
      <c r="T8409" t="s">
        <v>34365</v>
      </c>
      <c r="U8409" t="s">
        <v>32634</v>
      </c>
      <c r="V8409" t="s">
        <v>33437</v>
      </c>
      <c r="W8409">
        <v>324</v>
      </c>
      <c r="X8409">
        <v>2</v>
      </c>
      <c r="AB8409">
        <v>25</v>
      </c>
      <c r="AC8409">
        <v>1</v>
      </c>
      <c r="AD8409" t="str">
        <f t="shared" si="1310"/>
        <v/>
      </c>
      <c r="AE8409" t="str">
        <f t="shared" si="1307"/>
        <v/>
      </c>
      <c r="AF8409" t="str">
        <f t="shared" si="1308"/>
        <v/>
      </c>
      <c r="AG8409">
        <f t="shared" si="1309"/>
        <v>1</v>
      </c>
      <c r="AH8409">
        <f t="shared" si="1305"/>
        <v>2.8</v>
      </c>
      <c r="AI8409">
        <v>0.14499999999999999</v>
      </c>
      <c r="AJ8409">
        <f t="shared" si="1302"/>
        <v>0.40599999999999997</v>
      </c>
      <c r="AK8409" t="str">
        <f t="shared" si="1306"/>
        <v/>
      </c>
      <c r="AL8409" t="str">
        <f t="shared" si="1304"/>
        <v/>
      </c>
    </row>
    <row r="8410" spans="1:38" x14ac:dyDescent="0.2">
      <c r="A8410" t="s">
        <v>8336</v>
      </c>
      <c r="B8410" t="s">
        <v>37</v>
      </c>
      <c r="C8410" t="s">
        <v>8337</v>
      </c>
      <c r="D8410" s="1">
        <v>36224</v>
      </c>
      <c r="E8410" s="1">
        <v>43456</v>
      </c>
      <c r="F8410" t="s">
        <v>19</v>
      </c>
      <c r="I8410">
        <v>100</v>
      </c>
      <c r="J8410">
        <v>0</v>
      </c>
      <c r="K8410">
        <v>0</v>
      </c>
      <c r="L8410">
        <v>899</v>
      </c>
      <c r="M8410">
        <v>899</v>
      </c>
      <c r="N8410" t="s">
        <v>20</v>
      </c>
      <c r="O8410" t="s">
        <v>8338</v>
      </c>
      <c r="P8410" t="s">
        <v>28</v>
      </c>
      <c r="Q8410" t="s">
        <v>34233</v>
      </c>
      <c r="R8410" t="s">
        <v>34233</v>
      </c>
      <c r="S8410" t="s">
        <v>32628</v>
      </c>
      <c r="T8410" t="s">
        <v>34365</v>
      </c>
      <c r="U8410" t="s">
        <v>32634</v>
      </c>
      <c r="V8410" t="s">
        <v>33437</v>
      </c>
      <c r="W8410">
        <v>225</v>
      </c>
      <c r="X8410">
        <v>2</v>
      </c>
      <c r="AB8410">
        <v>25</v>
      </c>
      <c r="AC8410">
        <v>1</v>
      </c>
      <c r="AD8410" t="str">
        <f t="shared" si="1310"/>
        <v/>
      </c>
      <c r="AE8410" t="str">
        <f t="shared" si="1307"/>
        <v/>
      </c>
      <c r="AF8410" t="str">
        <f t="shared" si="1308"/>
        <v/>
      </c>
      <c r="AG8410">
        <f t="shared" si="1309"/>
        <v>1</v>
      </c>
      <c r="AH8410">
        <f t="shared" si="1305"/>
        <v>2.8</v>
      </c>
      <c r="AI8410">
        <v>0.14499999999999999</v>
      </c>
      <c r="AJ8410">
        <f t="shared" si="1302"/>
        <v>0.40599999999999997</v>
      </c>
      <c r="AK8410" t="str">
        <f t="shared" si="1306"/>
        <v/>
      </c>
      <c r="AL8410" t="str">
        <f t="shared" si="1304"/>
        <v/>
      </c>
    </row>
    <row r="8411" spans="1:38" x14ac:dyDescent="0.2">
      <c r="A8411" t="s">
        <v>6586</v>
      </c>
      <c r="B8411" t="s">
        <v>37</v>
      </c>
      <c r="C8411" t="s">
        <v>6587</v>
      </c>
      <c r="D8411" s="1">
        <v>36178</v>
      </c>
      <c r="E8411" s="1">
        <v>44599</v>
      </c>
      <c r="F8411" t="s">
        <v>19</v>
      </c>
      <c r="I8411">
        <v>100</v>
      </c>
      <c r="J8411">
        <v>0</v>
      </c>
      <c r="K8411">
        <v>0</v>
      </c>
      <c r="L8411">
        <v>1320</v>
      </c>
      <c r="M8411">
        <v>1320</v>
      </c>
      <c r="N8411" t="s">
        <v>20</v>
      </c>
      <c r="O8411" t="s">
        <v>6588</v>
      </c>
      <c r="P8411" t="s">
        <v>28</v>
      </c>
      <c r="Q8411" t="s">
        <v>32794</v>
      </c>
      <c r="R8411" t="s">
        <v>33782</v>
      </c>
      <c r="S8411" t="s">
        <v>33797</v>
      </c>
      <c r="T8411" t="s">
        <v>34365</v>
      </c>
      <c r="U8411" t="s">
        <v>32634</v>
      </c>
      <c r="V8411" t="s">
        <v>33437</v>
      </c>
      <c r="W8411">
        <v>234</v>
      </c>
      <c r="X8411">
        <v>2</v>
      </c>
      <c r="AB8411">
        <v>25</v>
      </c>
      <c r="AC8411">
        <v>1</v>
      </c>
      <c r="AD8411" t="str">
        <f t="shared" si="1310"/>
        <v/>
      </c>
      <c r="AE8411" t="str">
        <f t="shared" si="1307"/>
        <v/>
      </c>
      <c r="AF8411" t="str">
        <f t="shared" si="1308"/>
        <v/>
      </c>
      <c r="AG8411">
        <f t="shared" si="1309"/>
        <v>1</v>
      </c>
      <c r="AH8411">
        <f t="shared" si="1305"/>
        <v>2.8</v>
      </c>
      <c r="AI8411">
        <v>0.14499999999999999</v>
      </c>
      <c r="AJ8411">
        <f t="shared" si="1302"/>
        <v>0.40599999999999997</v>
      </c>
      <c r="AK8411" t="str">
        <f t="shared" si="1306"/>
        <v/>
      </c>
      <c r="AL8411" t="str">
        <f t="shared" si="1304"/>
        <v/>
      </c>
    </row>
    <row r="8412" spans="1:38" x14ac:dyDescent="0.2">
      <c r="A8412" t="s">
        <v>8360</v>
      </c>
      <c r="B8412" t="s">
        <v>37</v>
      </c>
      <c r="C8412" t="s">
        <v>8361</v>
      </c>
      <c r="D8412" s="1">
        <v>36224</v>
      </c>
      <c r="E8412" s="1">
        <v>43456</v>
      </c>
      <c r="F8412" t="s">
        <v>19</v>
      </c>
      <c r="I8412">
        <v>100</v>
      </c>
      <c r="J8412">
        <v>0</v>
      </c>
      <c r="K8412">
        <v>0</v>
      </c>
      <c r="L8412">
        <v>965</v>
      </c>
      <c r="M8412">
        <v>965</v>
      </c>
      <c r="N8412" t="s">
        <v>20</v>
      </c>
      <c r="O8412" t="s">
        <v>8362</v>
      </c>
      <c r="P8412" t="s">
        <v>28</v>
      </c>
      <c r="Q8412" t="s">
        <v>34233</v>
      </c>
      <c r="R8412" t="s">
        <v>34233</v>
      </c>
      <c r="S8412" t="s">
        <v>32628</v>
      </c>
      <c r="T8412" t="s">
        <v>34357</v>
      </c>
      <c r="U8412" t="s">
        <v>32634</v>
      </c>
      <c r="V8412" t="s">
        <v>33437</v>
      </c>
      <c r="W8412">
        <v>254</v>
      </c>
      <c r="X8412">
        <v>2</v>
      </c>
      <c r="AB8412">
        <v>25</v>
      </c>
      <c r="AC8412">
        <v>1</v>
      </c>
      <c r="AD8412" t="str">
        <f t="shared" si="1310"/>
        <v/>
      </c>
      <c r="AE8412" t="str">
        <f t="shared" si="1307"/>
        <v/>
      </c>
      <c r="AF8412" t="str">
        <f t="shared" si="1308"/>
        <v/>
      </c>
      <c r="AG8412">
        <f t="shared" si="1309"/>
        <v>1</v>
      </c>
      <c r="AH8412">
        <f t="shared" si="1305"/>
        <v>2.8</v>
      </c>
      <c r="AI8412">
        <v>0.14499999999999999</v>
      </c>
      <c r="AJ8412">
        <f t="shared" si="1302"/>
        <v>0.40599999999999997</v>
      </c>
      <c r="AK8412" t="str">
        <f t="shared" si="1306"/>
        <v/>
      </c>
      <c r="AL8412" t="str">
        <f t="shared" si="1304"/>
        <v/>
      </c>
    </row>
    <row r="8413" spans="1:38" x14ac:dyDescent="0.2">
      <c r="A8413" t="s">
        <v>8366</v>
      </c>
      <c r="B8413" t="s">
        <v>37</v>
      </c>
      <c r="C8413" t="s">
        <v>8367</v>
      </c>
      <c r="D8413" s="1">
        <v>36224</v>
      </c>
      <c r="E8413" s="1">
        <v>43456</v>
      </c>
      <c r="F8413" t="s">
        <v>19</v>
      </c>
      <c r="I8413">
        <v>100</v>
      </c>
      <c r="J8413">
        <v>0</v>
      </c>
      <c r="K8413">
        <v>0</v>
      </c>
      <c r="L8413">
        <v>1519</v>
      </c>
      <c r="M8413">
        <v>1519</v>
      </c>
      <c r="N8413" t="s">
        <v>20</v>
      </c>
      <c r="O8413" t="s">
        <v>8368</v>
      </c>
      <c r="P8413" t="s">
        <v>28</v>
      </c>
      <c r="Q8413" t="s">
        <v>32794</v>
      </c>
      <c r="R8413" t="s">
        <v>33782</v>
      </c>
      <c r="S8413" t="s">
        <v>33797</v>
      </c>
      <c r="T8413" t="s">
        <v>34365</v>
      </c>
      <c r="U8413" t="s">
        <v>32634</v>
      </c>
      <c r="V8413" t="s">
        <v>33437</v>
      </c>
      <c r="W8413">
        <v>340</v>
      </c>
      <c r="X8413">
        <v>2</v>
      </c>
      <c r="AB8413">
        <v>25</v>
      </c>
      <c r="AC8413">
        <v>1</v>
      </c>
      <c r="AD8413" t="str">
        <f t="shared" si="1310"/>
        <v/>
      </c>
      <c r="AE8413" t="str">
        <f t="shared" si="1307"/>
        <v/>
      </c>
      <c r="AF8413" t="str">
        <f t="shared" si="1308"/>
        <v/>
      </c>
      <c r="AG8413">
        <f t="shared" si="1309"/>
        <v>1</v>
      </c>
      <c r="AH8413">
        <f t="shared" si="1305"/>
        <v>2.8</v>
      </c>
      <c r="AI8413">
        <v>0.14499999999999999</v>
      </c>
      <c r="AJ8413">
        <f t="shared" si="1302"/>
        <v>0.40599999999999997</v>
      </c>
      <c r="AK8413" t="str">
        <f t="shared" si="1306"/>
        <v/>
      </c>
      <c r="AL8413" t="str">
        <f t="shared" si="1304"/>
        <v/>
      </c>
    </row>
    <row r="8414" spans="1:38" x14ac:dyDescent="0.2">
      <c r="A8414" t="s">
        <v>9460</v>
      </c>
      <c r="B8414" t="s">
        <v>37</v>
      </c>
      <c r="C8414" t="s">
        <v>9461</v>
      </c>
      <c r="D8414" s="1">
        <v>36305</v>
      </c>
      <c r="E8414" s="1">
        <v>43456</v>
      </c>
      <c r="F8414" t="s">
        <v>19</v>
      </c>
      <c r="I8414">
        <v>100</v>
      </c>
      <c r="J8414">
        <v>0</v>
      </c>
      <c r="K8414">
        <v>0</v>
      </c>
      <c r="L8414">
        <v>1448</v>
      </c>
      <c r="M8414">
        <v>1448</v>
      </c>
      <c r="N8414" t="s">
        <v>20</v>
      </c>
      <c r="O8414" t="s">
        <v>9462</v>
      </c>
      <c r="P8414" t="s">
        <v>28</v>
      </c>
      <c r="Q8414" t="s">
        <v>34234</v>
      </c>
      <c r="R8414" t="s">
        <v>34235</v>
      </c>
      <c r="S8414" t="s">
        <v>33797</v>
      </c>
      <c r="T8414" t="s">
        <v>34365</v>
      </c>
      <c r="U8414" t="s">
        <v>32634</v>
      </c>
      <c r="V8414" t="s">
        <v>33437</v>
      </c>
      <c r="W8414">
        <v>351</v>
      </c>
      <c r="X8414">
        <v>2</v>
      </c>
      <c r="AB8414">
        <v>25</v>
      </c>
      <c r="AC8414">
        <v>1</v>
      </c>
      <c r="AD8414" t="str">
        <f t="shared" si="1310"/>
        <v/>
      </c>
      <c r="AE8414" t="str">
        <f t="shared" si="1307"/>
        <v/>
      </c>
      <c r="AF8414" t="str">
        <f t="shared" si="1308"/>
        <v/>
      </c>
      <c r="AG8414">
        <f t="shared" si="1309"/>
        <v>1</v>
      </c>
      <c r="AH8414">
        <f t="shared" si="1305"/>
        <v>2.8</v>
      </c>
      <c r="AI8414">
        <v>0.14499999999999999</v>
      </c>
      <c r="AJ8414">
        <f t="shared" si="1302"/>
        <v>0.40599999999999997</v>
      </c>
      <c r="AK8414" t="str">
        <f t="shared" si="1306"/>
        <v/>
      </c>
      <c r="AL8414" t="str">
        <f t="shared" si="1304"/>
        <v/>
      </c>
    </row>
    <row r="8415" spans="1:38" x14ac:dyDescent="0.2">
      <c r="A8415" t="s">
        <v>6559</v>
      </c>
      <c r="B8415" t="s">
        <v>37</v>
      </c>
      <c r="C8415" t="s">
        <v>6560</v>
      </c>
      <c r="D8415" s="1">
        <v>36178</v>
      </c>
      <c r="E8415" s="1">
        <v>43456</v>
      </c>
      <c r="F8415" t="s">
        <v>19</v>
      </c>
      <c r="I8415">
        <v>100</v>
      </c>
      <c r="J8415">
        <v>0</v>
      </c>
      <c r="K8415">
        <v>0</v>
      </c>
      <c r="L8415">
        <v>1330</v>
      </c>
      <c r="M8415">
        <v>1330</v>
      </c>
      <c r="N8415" t="s">
        <v>20</v>
      </c>
      <c r="O8415" t="s">
        <v>6561</v>
      </c>
      <c r="P8415" t="s">
        <v>28</v>
      </c>
      <c r="Q8415" t="s">
        <v>34233</v>
      </c>
      <c r="R8415" t="s">
        <v>34233</v>
      </c>
      <c r="S8415" t="s">
        <v>32628</v>
      </c>
      <c r="T8415" t="s">
        <v>32634</v>
      </c>
      <c r="U8415" t="s">
        <v>32634</v>
      </c>
      <c r="V8415" t="s">
        <v>33437</v>
      </c>
      <c r="W8415">
        <v>315</v>
      </c>
      <c r="X8415">
        <v>2</v>
      </c>
      <c r="AB8415">
        <v>25</v>
      </c>
      <c r="AC8415">
        <v>1</v>
      </c>
      <c r="AD8415" t="str">
        <f t="shared" si="1310"/>
        <v/>
      </c>
      <c r="AE8415" t="str">
        <f t="shared" si="1307"/>
        <v/>
      </c>
      <c r="AF8415" t="str">
        <f t="shared" si="1308"/>
        <v/>
      </c>
      <c r="AG8415">
        <f t="shared" si="1309"/>
        <v>1</v>
      </c>
      <c r="AH8415">
        <f t="shared" si="1305"/>
        <v>2.8</v>
      </c>
      <c r="AI8415">
        <v>0.14499999999999999</v>
      </c>
      <c r="AJ8415">
        <f t="shared" si="1302"/>
        <v>0.40599999999999997</v>
      </c>
      <c r="AK8415" t="str">
        <f t="shared" si="1306"/>
        <v/>
      </c>
      <c r="AL8415" t="str">
        <f t="shared" si="1304"/>
        <v/>
      </c>
    </row>
    <row r="8416" spans="1:38" x14ac:dyDescent="0.2">
      <c r="A8416" t="s">
        <v>18587</v>
      </c>
      <c r="B8416" t="s">
        <v>37</v>
      </c>
      <c r="C8416" t="s">
        <v>18588</v>
      </c>
      <c r="D8416" s="1">
        <v>38051</v>
      </c>
      <c r="E8416" s="1">
        <v>43456</v>
      </c>
      <c r="F8416" t="s">
        <v>19</v>
      </c>
      <c r="I8416">
        <v>100</v>
      </c>
      <c r="J8416">
        <v>0</v>
      </c>
      <c r="K8416">
        <v>0</v>
      </c>
      <c r="L8416">
        <v>1128</v>
      </c>
      <c r="M8416">
        <v>1128</v>
      </c>
      <c r="N8416" t="s">
        <v>20</v>
      </c>
      <c r="O8416" t="s">
        <v>18589</v>
      </c>
      <c r="P8416" t="s">
        <v>28</v>
      </c>
      <c r="Q8416" t="s">
        <v>34233</v>
      </c>
      <c r="R8416" t="s">
        <v>34233</v>
      </c>
      <c r="S8416" t="s">
        <v>33797</v>
      </c>
      <c r="T8416" t="s">
        <v>34357</v>
      </c>
      <c r="AD8416" t="str">
        <f t="shared" si="1310"/>
        <v/>
      </c>
      <c r="AE8416" t="str">
        <f t="shared" si="1307"/>
        <v/>
      </c>
      <c r="AF8416" t="str">
        <f t="shared" si="1308"/>
        <v/>
      </c>
      <c r="AG8416" s="17">
        <v>1</v>
      </c>
      <c r="AH8416">
        <f t="shared" si="1305"/>
        <v>2.8</v>
      </c>
      <c r="AI8416">
        <v>0.14499999999999999</v>
      </c>
      <c r="AJ8416">
        <f t="shared" si="1302"/>
        <v>0.40599999999999997</v>
      </c>
      <c r="AK8416" t="str">
        <f t="shared" si="1306"/>
        <v/>
      </c>
      <c r="AL8416" t="str">
        <f t="shared" si="1304"/>
        <v/>
      </c>
    </row>
    <row r="8417" spans="1:38" x14ac:dyDescent="0.2">
      <c r="A8417" t="s">
        <v>6556</v>
      </c>
      <c r="B8417" t="s">
        <v>37</v>
      </c>
      <c r="C8417" t="s">
        <v>6557</v>
      </c>
      <c r="D8417" s="1">
        <v>36178</v>
      </c>
      <c r="E8417" s="1">
        <v>43456</v>
      </c>
      <c r="F8417" t="s">
        <v>19</v>
      </c>
      <c r="I8417">
        <v>100</v>
      </c>
      <c r="J8417">
        <v>0</v>
      </c>
      <c r="K8417">
        <v>0</v>
      </c>
      <c r="L8417">
        <v>1370</v>
      </c>
      <c r="M8417">
        <v>1370</v>
      </c>
      <c r="N8417" t="s">
        <v>20</v>
      </c>
      <c r="O8417" t="s">
        <v>6558</v>
      </c>
      <c r="P8417" t="s">
        <v>28</v>
      </c>
      <c r="Q8417" t="s">
        <v>34233</v>
      </c>
      <c r="R8417" t="s">
        <v>34233</v>
      </c>
      <c r="S8417" t="s">
        <v>33801</v>
      </c>
      <c r="T8417" t="s">
        <v>34365</v>
      </c>
      <c r="U8417" t="s">
        <v>32634</v>
      </c>
      <c r="V8417" t="s">
        <v>33437</v>
      </c>
      <c r="W8417">
        <v>402</v>
      </c>
      <c r="X8417">
        <v>2</v>
      </c>
      <c r="AB8417">
        <v>25</v>
      </c>
      <c r="AC8417">
        <v>1</v>
      </c>
      <c r="AD8417" t="str">
        <f t="shared" si="1310"/>
        <v/>
      </c>
      <c r="AE8417" t="str">
        <f t="shared" si="1307"/>
        <v/>
      </c>
      <c r="AF8417" t="str">
        <f t="shared" si="1308"/>
        <v/>
      </c>
      <c r="AG8417">
        <f t="shared" ref="AG8417:AG8427" si="1311">IF((S8417&lt;&gt;"tühi")*(AC8417&lt;&gt;""),AC8417,"")</f>
        <v>1</v>
      </c>
      <c r="AH8417">
        <f t="shared" si="1305"/>
        <v>2.8</v>
      </c>
      <c r="AI8417">
        <v>0.14499999999999999</v>
      </c>
      <c r="AJ8417">
        <f t="shared" si="1302"/>
        <v>0.40599999999999997</v>
      </c>
      <c r="AK8417" t="str">
        <f t="shared" si="1306"/>
        <v/>
      </c>
      <c r="AL8417" t="str">
        <f t="shared" si="1304"/>
        <v/>
      </c>
    </row>
    <row r="8418" spans="1:38" x14ac:dyDescent="0.2">
      <c r="A8418" t="s">
        <v>6553</v>
      </c>
      <c r="B8418" t="s">
        <v>37</v>
      </c>
      <c r="C8418" t="s">
        <v>6554</v>
      </c>
      <c r="D8418" s="1">
        <v>36178</v>
      </c>
      <c r="E8418" s="1">
        <v>43456</v>
      </c>
      <c r="F8418" t="s">
        <v>19</v>
      </c>
      <c r="I8418">
        <v>100</v>
      </c>
      <c r="J8418">
        <v>0</v>
      </c>
      <c r="K8418">
        <v>0</v>
      </c>
      <c r="L8418">
        <v>1275</v>
      </c>
      <c r="M8418">
        <v>1275</v>
      </c>
      <c r="N8418" t="s">
        <v>20</v>
      </c>
      <c r="O8418" t="s">
        <v>6555</v>
      </c>
      <c r="P8418" t="s">
        <v>28</v>
      </c>
      <c r="Q8418" t="s">
        <v>34233</v>
      </c>
      <c r="R8418" t="s">
        <v>34233</v>
      </c>
      <c r="S8418" t="s">
        <v>32628</v>
      </c>
      <c r="T8418" t="s">
        <v>34357</v>
      </c>
      <c r="U8418" t="s">
        <v>32634</v>
      </c>
      <c r="V8418" t="s">
        <v>33437</v>
      </c>
      <c r="W8418">
        <v>305</v>
      </c>
      <c r="X8418">
        <v>2</v>
      </c>
      <c r="AB8418">
        <v>25</v>
      </c>
      <c r="AC8418">
        <v>1</v>
      </c>
      <c r="AD8418" t="str">
        <f t="shared" si="1310"/>
        <v/>
      </c>
      <c r="AE8418" t="str">
        <f t="shared" si="1307"/>
        <v/>
      </c>
      <c r="AF8418" t="str">
        <f t="shared" si="1308"/>
        <v/>
      </c>
      <c r="AG8418">
        <f t="shared" si="1311"/>
        <v>1</v>
      </c>
      <c r="AH8418">
        <f t="shared" si="1305"/>
        <v>2.8</v>
      </c>
      <c r="AI8418">
        <v>0.14499999999999999</v>
      </c>
      <c r="AJ8418">
        <f t="shared" si="1302"/>
        <v>0.40599999999999997</v>
      </c>
      <c r="AK8418" t="str">
        <f t="shared" si="1306"/>
        <v/>
      </c>
      <c r="AL8418" t="str">
        <f t="shared" si="1304"/>
        <v/>
      </c>
    </row>
    <row r="8419" spans="1:38" x14ac:dyDescent="0.2">
      <c r="A8419" t="s">
        <v>17436</v>
      </c>
      <c r="B8419" t="s">
        <v>37</v>
      </c>
      <c r="C8419" t="s">
        <v>17437</v>
      </c>
      <c r="D8419" s="1">
        <v>37748</v>
      </c>
      <c r="E8419" s="1">
        <v>43456</v>
      </c>
      <c r="F8419" t="s">
        <v>474</v>
      </c>
      <c r="I8419">
        <v>100</v>
      </c>
      <c r="J8419">
        <v>0</v>
      </c>
      <c r="K8419">
        <v>0</v>
      </c>
      <c r="L8419">
        <v>1862</v>
      </c>
      <c r="M8419">
        <v>1862</v>
      </c>
      <c r="N8419" t="s">
        <v>20</v>
      </c>
      <c r="O8419" t="s">
        <v>17435</v>
      </c>
      <c r="P8419" t="s">
        <v>28</v>
      </c>
      <c r="Q8419" t="s">
        <v>34233</v>
      </c>
      <c r="R8419" t="s">
        <v>34233</v>
      </c>
      <c r="S8419" t="s">
        <v>32627</v>
      </c>
      <c r="T8419" t="s">
        <v>34233</v>
      </c>
      <c r="AD8419" t="str">
        <f t="shared" si="1310"/>
        <v/>
      </c>
      <c r="AE8419" t="str">
        <f t="shared" si="1307"/>
        <v/>
      </c>
      <c r="AF8419" t="str">
        <f t="shared" si="1308"/>
        <v/>
      </c>
      <c r="AG8419" t="str">
        <f t="shared" si="1311"/>
        <v/>
      </c>
      <c r="AH8419" t="str">
        <f t="shared" si="1305"/>
        <v/>
      </c>
      <c r="AI8419">
        <v>0.14499999999999999</v>
      </c>
      <c r="AJ8419" t="str">
        <f t="shared" si="1302"/>
        <v/>
      </c>
      <c r="AK8419" t="str">
        <f t="shared" si="1306"/>
        <v/>
      </c>
      <c r="AL8419" t="str">
        <f t="shared" si="1304"/>
        <v/>
      </c>
    </row>
    <row r="8420" spans="1:38" x14ac:dyDescent="0.2">
      <c r="A8420" t="s">
        <v>6550</v>
      </c>
      <c r="B8420" t="s">
        <v>37</v>
      </c>
      <c r="C8420" t="s">
        <v>6551</v>
      </c>
      <c r="D8420" s="1">
        <v>36178</v>
      </c>
      <c r="E8420" s="1">
        <v>43456</v>
      </c>
      <c r="F8420" t="s">
        <v>19</v>
      </c>
      <c r="I8420">
        <v>100</v>
      </c>
      <c r="J8420">
        <v>0</v>
      </c>
      <c r="K8420">
        <v>0</v>
      </c>
      <c r="L8420">
        <v>1440</v>
      </c>
      <c r="M8420">
        <v>1440</v>
      </c>
      <c r="N8420" t="s">
        <v>20</v>
      </c>
      <c r="O8420" t="s">
        <v>6552</v>
      </c>
      <c r="P8420" t="s">
        <v>28</v>
      </c>
      <c r="Q8420" t="s">
        <v>34234</v>
      </c>
      <c r="R8420" t="s">
        <v>34235</v>
      </c>
      <c r="S8420" t="s">
        <v>32628</v>
      </c>
      <c r="T8420" t="s">
        <v>34365</v>
      </c>
      <c r="U8420" t="s">
        <v>32634</v>
      </c>
      <c r="V8420" t="s">
        <v>33437</v>
      </c>
      <c r="W8420">
        <v>254</v>
      </c>
      <c r="X8420">
        <v>2</v>
      </c>
      <c r="AB8420">
        <v>25</v>
      </c>
      <c r="AC8420">
        <v>1</v>
      </c>
      <c r="AD8420" t="str">
        <f t="shared" si="1310"/>
        <v/>
      </c>
      <c r="AE8420" t="str">
        <f t="shared" si="1307"/>
        <v/>
      </c>
      <c r="AF8420" t="str">
        <f t="shared" si="1308"/>
        <v/>
      </c>
      <c r="AG8420">
        <f t="shared" si="1311"/>
        <v>1</v>
      </c>
      <c r="AH8420">
        <f t="shared" si="1305"/>
        <v>2.8</v>
      </c>
      <c r="AI8420">
        <v>0.14499999999999999</v>
      </c>
      <c r="AJ8420">
        <f t="shared" si="1302"/>
        <v>0.40599999999999997</v>
      </c>
      <c r="AK8420" t="str">
        <f t="shared" si="1306"/>
        <v/>
      </c>
      <c r="AL8420" t="str">
        <f t="shared" si="1304"/>
        <v/>
      </c>
    </row>
    <row r="8421" spans="1:38" x14ac:dyDescent="0.2">
      <c r="A8421" t="s">
        <v>8715</v>
      </c>
      <c r="B8421" t="s">
        <v>37</v>
      </c>
      <c r="C8421" t="s">
        <v>8716</v>
      </c>
      <c r="D8421" s="1">
        <v>36255</v>
      </c>
      <c r="E8421" s="1">
        <v>43456</v>
      </c>
      <c r="F8421" t="s">
        <v>19</v>
      </c>
      <c r="I8421">
        <v>100</v>
      </c>
      <c r="J8421">
        <v>0</v>
      </c>
      <c r="K8421">
        <v>0</v>
      </c>
      <c r="L8421">
        <v>1013</v>
      </c>
      <c r="M8421">
        <v>1013</v>
      </c>
      <c r="N8421" t="s">
        <v>20</v>
      </c>
      <c r="O8421" t="s">
        <v>8717</v>
      </c>
      <c r="P8421" t="s">
        <v>28</v>
      </c>
      <c r="Q8421" t="s">
        <v>34233</v>
      </c>
      <c r="R8421" t="s">
        <v>34233</v>
      </c>
      <c r="S8421" t="s">
        <v>32628</v>
      </c>
      <c r="T8421" t="s">
        <v>34349</v>
      </c>
      <c r="U8421" t="s">
        <v>32634</v>
      </c>
      <c r="V8421" t="s">
        <v>33437</v>
      </c>
      <c r="W8421">
        <v>270</v>
      </c>
      <c r="X8421">
        <v>2</v>
      </c>
      <c r="AB8421">
        <v>25</v>
      </c>
      <c r="AC8421">
        <v>1</v>
      </c>
      <c r="AD8421" t="str">
        <f t="shared" si="1310"/>
        <v/>
      </c>
      <c r="AE8421" t="str">
        <f t="shared" si="1307"/>
        <v/>
      </c>
      <c r="AF8421" t="str">
        <f t="shared" si="1308"/>
        <v/>
      </c>
      <c r="AG8421">
        <f t="shared" si="1311"/>
        <v>1</v>
      </c>
      <c r="AH8421">
        <f t="shared" si="1305"/>
        <v>2.8</v>
      </c>
      <c r="AI8421">
        <v>0.14499999999999999</v>
      </c>
      <c r="AJ8421">
        <f t="shared" si="1302"/>
        <v>0.40599999999999997</v>
      </c>
      <c r="AK8421" t="str">
        <f t="shared" si="1306"/>
        <v/>
      </c>
      <c r="AL8421" t="str">
        <f t="shared" si="1304"/>
        <v/>
      </c>
    </row>
    <row r="8422" spans="1:38" x14ac:dyDescent="0.2">
      <c r="A8422" t="s">
        <v>6526</v>
      </c>
      <c r="B8422" t="s">
        <v>37</v>
      </c>
      <c r="C8422" t="s">
        <v>6527</v>
      </c>
      <c r="D8422" s="1">
        <v>36178</v>
      </c>
      <c r="E8422" s="1">
        <v>43456</v>
      </c>
      <c r="F8422" t="s">
        <v>19</v>
      </c>
      <c r="I8422">
        <v>100</v>
      </c>
      <c r="J8422">
        <v>0</v>
      </c>
      <c r="K8422">
        <v>0</v>
      </c>
      <c r="L8422">
        <v>1330</v>
      </c>
      <c r="M8422">
        <v>1330</v>
      </c>
      <c r="N8422" t="s">
        <v>20</v>
      </c>
      <c r="O8422" t="s">
        <v>6528</v>
      </c>
      <c r="P8422" t="s">
        <v>28</v>
      </c>
      <c r="Q8422" t="s">
        <v>34233</v>
      </c>
      <c r="R8422" t="s">
        <v>34233</v>
      </c>
      <c r="S8422" t="s">
        <v>33800</v>
      </c>
      <c r="T8422" t="s">
        <v>34349</v>
      </c>
      <c r="U8422" t="s">
        <v>32634</v>
      </c>
      <c r="V8422" t="s">
        <v>33437</v>
      </c>
      <c r="W8422">
        <v>349</v>
      </c>
      <c r="X8422">
        <v>2</v>
      </c>
      <c r="AB8422">
        <v>25</v>
      </c>
      <c r="AC8422">
        <v>1</v>
      </c>
      <c r="AD8422" t="str">
        <f t="shared" si="1310"/>
        <v/>
      </c>
      <c r="AE8422" t="str">
        <f t="shared" si="1307"/>
        <v/>
      </c>
      <c r="AF8422" t="str">
        <f t="shared" si="1308"/>
        <v/>
      </c>
      <c r="AG8422">
        <f t="shared" si="1311"/>
        <v>1</v>
      </c>
      <c r="AH8422">
        <f t="shared" si="1305"/>
        <v>2.8</v>
      </c>
      <c r="AI8422">
        <v>0.14499999999999999</v>
      </c>
      <c r="AJ8422">
        <f t="shared" ref="AJ8422:AJ8485" si="1312">IF(COUNTBLANK(AH8422),"",AH8422*AI8422)</f>
        <v>0.40599999999999997</v>
      </c>
      <c r="AK8422" t="str">
        <f t="shared" si="1306"/>
        <v/>
      </c>
      <c r="AL8422" t="str">
        <f t="shared" si="1304"/>
        <v/>
      </c>
    </row>
    <row r="8423" spans="1:38" x14ac:dyDescent="0.2">
      <c r="A8423" t="s">
        <v>6523</v>
      </c>
      <c r="B8423" t="s">
        <v>37</v>
      </c>
      <c r="C8423" t="s">
        <v>6524</v>
      </c>
      <c r="D8423" s="1">
        <v>36178</v>
      </c>
      <c r="E8423" s="1">
        <v>43456</v>
      </c>
      <c r="F8423" t="s">
        <v>19</v>
      </c>
      <c r="I8423">
        <v>100</v>
      </c>
      <c r="J8423">
        <v>0</v>
      </c>
      <c r="K8423">
        <v>0</v>
      </c>
      <c r="L8423">
        <v>871</v>
      </c>
      <c r="M8423">
        <v>871</v>
      </c>
      <c r="N8423" t="s">
        <v>20</v>
      </c>
      <c r="O8423" t="s">
        <v>6525</v>
      </c>
      <c r="P8423" t="s">
        <v>28</v>
      </c>
      <c r="Q8423" t="s">
        <v>34233</v>
      </c>
      <c r="R8423" t="s">
        <v>34233</v>
      </c>
      <c r="S8423" t="s">
        <v>32628</v>
      </c>
      <c r="T8423" t="s">
        <v>32634</v>
      </c>
      <c r="U8423" t="s">
        <v>32634</v>
      </c>
      <c r="V8423" t="s">
        <v>33437</v>
      </c>
      <c r="W8423">
        <v>227</v>
      </c>
      <c r="X8423">
        <v>2</v>
      </c>
      <c r="AB8423">
        <v>25</v>
      </c>
      <c r="AC8423">
        <v>1</v>
      </c>
      <c r="AD8423" t="str">
        <f t="shared" si="1310"/>
        <v/>
      </c>
      <c r="AE8423" t="str">
        <f t="shared" si="1307"/>
        <v/>
      </c>
      <c r="AF8423" t="str">
        <f t="shared" si="1308"/>
        <v/>
      </c>
      <c r="AG8423">
        <f t="shared" si="1311"/>
        <v>1</v>
      </c>
      <c r="AH8423">
        <f t="shared" si="1305"/>
        <v>2.8</v>
      </c>
      <c r="AI8423">
        <v>0.14499999999999999</v>
      </c>
      <c r="AJ8423">
        <f t="shared" si="1312"/>
        <v>0.40599999999999997</v>
      </c>
      <c r="AK8423" t="str">
        <f t="shared" si="1306"/>
        <v/>
      </c>
      <c r="AL8423" t="str">
        <f t="shared" si="1304"/>
        <v/>
      </c>
    </row>
    <row r="8424" spans="1:38" x14ac:dyDescent="0.2">
      <c r="A8424" t="s">
        <v>6610</v>
      </c>
      <c r="B8424" t="s">
        <v>37</v>
      </c>
      <c r="C8424" t="s">
        <v>6611</v>
      </c>
      <c r="D8424" s="1">
        <v>36178</v>
      </c>
      <c r="E8424" s="1">
        <v>43456</v>
      </c>
      <c r="F8424" t="s">
        <v>19</v>
      </c>
      <c r="I8424">
        <v>100</v>
      </c>
      <c r="J8424">
        <v>0</v>
      </c>
      <c r="K8424">
        <v>0</v>
      </c>
      <c r="L8424">
        <v>873</v>
      </c>
      <c r="M8424">
        <v>873</v>
      </c>
      <c r="N8424" t="s">
        <v>20</v>
      </c>
      <c r="O8424" t="s">
        <v>6612</v>
      </c>
      <c r="P8424" t="s">
        <v>28</v>
      </c>
      <c r="Q8424" t="s">
        <v>34233</v>
      </c>
      <c r="R8424" t="s">
        <v>34233</v>
      </c>
      <c r="S8424" t="s">
        <v>33797</v>
      </c>
      <c r="T8424" t="s">
        <v>34354</v>
      </c>
      <c r="U8424" t="s">
        <v>32634</v>
      </c>
      <c r="V8424" t="s">
        <v>33437</v>
      </c>
      <c r="W8424">
        <v>253</v>
      </c>
      <c r="X8424">
        <v>2</v>
      </c>
      <c r="AB8424">
        <v>25</v>
      </c>
      <c r="AC8424">
        <v>1</v>
      </c>
      <c r="AD8424" t="str">
        <f t="shared" si="1310"/>
        <v/>
      </c>
      <c r="AE8424" t="str">
        <f t="shared" si="1307"/>
        <v/>
      </c>
      <c r="AF8424" t="str">
        <f t="shared" si="1308"/>
        <v/>
      </c>
      <c r="AG8424">
        <f t="shared" si="1311"/>
        <v>1</v>
      </c>
      <c r="AH8424">
        <f t="shared" si="1305"/>
        <v>2.8</v>
      </c>
      <c r="AI8424">
        <v>0.14499999999999999</v>
      </c>
      <c r="AJ8424">
        <f t="shared" si="1312"/>
        <v>0.40599999999999997</v>
      </c>
      <c r="AK8424" t="str">
        <f t="shared" si="1306"/>
        <v/>
      </c>
      <c r="AL8424" t="str">
        <f t="shared" si="1304"/>
        <v/>
      </c>
    </row>
    <row r="8425" spans="1:38" x14ac:dyDescent="0.2">
      <c r="A8425" t="s">
        <v>8363</v>
      </c>
      <c r="B8425" t="s">
        <v>37</v>
      </c>
      <c r="C8425" t="s">
        <v>8364</v>
      </c>
      <c r="D8425" s="1">
        <v>36224</v>
      </c>
      <c r="E8425" s="1">
        <v>43456</v>
      </c>
      <c r="F8425" t="s">
        <v>19</v>
      </c>
      <c r="I8425">
        <v>100</v>
      </c>
      <c r="J8425">
        <v>0</v>
      </c>
      <c r="K8425">
        <v>0</v>
      </c>
      <c r="L8425">
        <v>829</v>
      </c>
      <c r="M8425">
        <v>829</v>
      </c>
      <c r="N8425" t="s">
        <v>20</v>
      </c>
      <c r="O8425" t="s">
        <v>8365</v>
      </c>
      <c r="P8425" t="s">
        <v>28</v>
      </c>
      <c r="Q8425" t="s">
        <v>34233</v>
      </c>
      <c r="R8425" t="s">
        <v>34233</v>
      </c>
      <c r="S8425" t="s">
        <v>32628</v>
      </c>
      <c r="T8425" t="s">
        <v>34365</v>
      </c>
      <c r="U8425" t="s">
        <v>32634</v>
      </c>
      <c r="V8425" t="s">
        <v>33437</v>
      </c>
      <c r="W8425">
        <v>193</v>
      </c>
      <c r="X8425">
        <v>2</v>
      </c>
      <c r="AB8425">
        <v>25</v>
      </c>
      <c r="AC8425">
        <v>1</v>
      </c>
      <c r="AD8425" t="str">
        <f t="shared" si="1310"/>
        <v/>
      </c>
      <c r="AE8425" t="str">
        <f t="shared" si="1307"/>
        <v/>
      </c>
      <c r="AF8425" t="str">
        <f t="shared" si="1308"/>
        <v/>
      </c>
      <c r="AG8425">
        <f t="shared" si="1311"/>
        <v>1</v>
      </c>
      <c r="AH8425">
        <f t="shared" si="1305"/>
        <v>2.8</v>
      </c>
      <c r="AI8425">
        <v>0.14499999999999999</v>
      </c>
      <c r="AJ8425">
        <f t="shared" si="1312"/>
        <v>0.40599999999999997</v>
      </c>
      <c r="AK8425" t="str">
        <f t="shared" si="1306"/>
        <v/>
      </c>
      <c r="AL8425" t="str">
        <f t="shared" si="1304"/>
        <v/>
      </c>
    </row>
    <row r="8426" spans="1:38" x14ac:dyDescent="0.2">
      <c r="A8426" t="s">
        <v>6607</v>
      </c>
      <c r="B8426" t="s">
        <v>37</v>
      </c>
      <c r="C8426" t="s">
        <v>6608</v>
      </c>
      <c r="D8426" s="1">
        <v>36178</v>
      </c>
      <c r="E8426" s="1">
        <v>43456</v>
      </c>
      <c r="F8426" t="s">
        <v>19</v>
      </c>
      <c r="I8426">
        <v>100</v>
      </c>
      <c r="J8426">
        <v>0</v>
      </c>
      <c r="K8426">
        <v>0</v>
      </c>
      <c r="L8426">
        <v>813</v>
      </c>
      <c r="M8426">
        <v>813</v>
      </c>
      <c r="N8426" t="s">
        <v>20</v>
      </c>
      <c r="O8426" t="s">
        <v>6609</v>
      </c>
      <c r="P8426" t="s">
        <v>28</v>
      </c>
      <c r="Q8426" t="s">
        <v>34233</v>
      </c>
      <c r="R8426" t="s">
        <v>34233</v>
      </c>
      <c r="S8426" t="s">
        <v>32628</v>
      </c>
      <c r="T8426" t="s">
        <v>34365</v>
      </c>
      <c r="U8426" t="s">
        <v>32634</v>
      </c>
      <c r="V8426" t="s">
        <v>33437</v>
      </c>
      <c r="W8426">
        <v>197</v>
      </c>
      <c r="X8426">
        <v>2</v>
      </c>
      <c r="AB8426">
        <v>25</v>
      </c>
      <c r="AC8426">
        <v>1</v>
      </c>
      <c r="AD8426" t="str">
        <f t="shared" si="1310"/>
        <v/>
      </c>
      <c r="AE8426" t="str">
        <f t="shared" si="1307"/>
        <v/>
      </c>
      <c r="AF8426" t="str">
        <f t="shared" si="1308"/>
        <v/>
      </c>
      <c r="AG8426">
        <f t="shared" si="1311"/>
        <v>1</v>
      </c>
      <c r="AH8426">
        <f t="shared" si="1305"/>
        <v>2.8</v>
      </c>
      <c r="AI8426">
        <v>0.14499999999999999</v>
      </c>
      <c r="AJ8426">
        <f t="shared" si="1312"/>
        <v>0.40599999999999997</v>
      </c>
      <c r="AK8426" t="str">
        <f t="shared" si="1306"/>
        <v/>
      </c>
      <c r="AL8426" t="str">
        <f t="shared" si="1304"/>
        <v/>
      </c>
    </row>
    <row r="8427" spans="1:38" x14ac:dyDescent="0.2">
      <c r="A8427" t="s">
        <v>6604</v>
      </c>
      <c r="B8427" t="s">
        <v>37</v>
      </c>
      <c r="C8427" t="s">
        <v>6605</v>
      </c>
      <c r="D8427" s="1">
        <v>36178</v>
      </c>
      <c r="E8427" s="1">
        <v>43456</v>
      </c>
      <c r="F8427" t="s">
        <v>19</v>
      </c>
      <c r="I8427">
        <v>100</v>
      </c>
      <c r="J8427">
        <v>0</v>
      </c>
      <c r="K8427">
        <v>0</v>
      </c>
      <c r="L8427">
        <v>829</v>
      </c>
      <c r="M8427">
        <v>829</v>
      </c>
      <c r="N8427" t="s">
        <v>20</v>
      </c>
      <c r="O8427" t="s">
        <v>6606</v>
      </c>
      <c r="P8427" t="s">
        <v>28</v>
      </c>
      <c r="Q8427" t="s">
        <v>34233</v>
      </c>
      <c r="R8427" t="s">
        <v>34233</v>
      </c>
      <c r="S8427" t="s">
        <v>32628</v>
      </c>
      <c r="T8427" t="s">
        <v>34365</v>
      </c>
      <c r="U8427" t="s">
        <v>32634</v>
      </c>
      <c r="V8427" t="s">
        <v>33437</v>
      </c>
      <c r="W8427">
        <v>201</v>
      </c>
      <c r="X8427">
        <v>2</v>
      </c>
      <c r="AB8427">
        <v>25</v>
      </c>
      <c r="AC8427">
        <v>1</v>
      </c>
      <c r="AD8427" t="str">
        <f t="shared" si="1310"/>
        <v/>
      </c>
      <c r="AE8427" t="str">
        <f t="shared" si="1307"/>
        <v/>
      </c>
      <c r="AF8427" t="str">
        <f t="shared" si="1308"/>
        <v/>
      </c>
      <c r="AG8427">
        <f t="shared" si="1311"/>
        <v>1</v>
      </c>
      <c r="AH8427">
        <f t="shared" si="1305"/>
        <v>2.8</v>
      </c>
      <c r="AI8427">
        <v>0.14499999999999999</v>
      </c>
      <c r="AJ8427">
        <f t="shared" si="1312"/>
        <v>0.40599999999999997</v>
      </c>
      <c r="AK8427" t="str">
        <f t="shared" si="1306"/>
        <v/>
      </c>
      <c r="AL8427" t="str">
        <f t="shared" ref="AL8427:AL8490" si="1313">IF(COUNTBLANK(AK8427),"",AK8427*AI8427)</f>
        <v/>
      </c>
    </row>
    <row r="8428" spans="1:38" x14ac:dyDescent="0.2">
      <c r="A8428" t="s">
        <v>4916</v>
      </c>
      <c r="B8428" t="s">
        <v>37</v>
      </c>
      <c r="C8428" t="s">
        <v>4917</v>
      </c>
      <c r="D8428" s="1">
        <v>36063</v>
      </c>
      <c r="E8428" s="1">
        <v>43456</v>
      </c>
      <c r="F8428" t="s">
        <v>19</v>
      </c>
      <c r="I8428">
        <v>100</v>
      </c>
      <c r="J8428">
        <v>0</v>
      </c>
      <c r="K8428">
        <v>0</v>
      </c>
      <c r="L8428">
        <v>996</v>
      </c>
      <c r="M8428">
        <v>996</v>
      </c>
      <c r="N8428" t="s">
        <v>20</v>
      </c>
      <c r="O8428" t="s">
        <v>4918</v>
      </c>
      <c r="P8428" t="s">
        <v>28</v>
      </c>
      <c r="Q8428" t="s">
        <v>34233</v>
      </c>
      <c r="R8428" t="s">
        <v>34233</v>
      </c>
      <c r="S8428" t="s">
        <v>32628</v>
      </c>
      <c r="T8428" t="s">
        <v>34365</v>
      </c>
      <c r="AD8428" t="str">
        <f t="shared" si="1310"/>
        <v/>
      </c>
      <c r="AE8428" t="str">
        <f t="shared" si="1307"/>
        <v/>
      </c>
      <c r="AF8428" t="str">
        <f t="shared" si="1308"/>
        <v/>
      </c>
      <c r="AG8428" s="17">
        <v>1</v>
      </c>
      <c r="AH8428">
        <f t="shared" si="1305"/>
        <v>2.8</v>
      </c>
      <c r="AI8428">
        <v>0.14499999999999999</v>
      </c>
      <c r="AJ8428">
        <f t="shared" si="1312"/>
        <v>0.40599999999999997</v>
      </c>
      <c r="AK8428" t="str">
        <f t="shared" si="1306"/>
        <v/>
      </c>
      <c r="AL8428" t="str">
        <f t="shared" si="1313"/>
        <v/>
      </c>
    </row>
    <row r="8429" spans="1:38" x14ac:dyDescent="0.2">
      <c r="A8429" t="s">
        <v>6601</v>
      </c>
      <c r="B8429" t="s">
        <v>37</v>
      </c>
      <c r="C8429" t="s">
        <v>6602</v>
      </c>
      <c r="D8429" s="1">
        <v>36178</v>
      </c>
      <c r="E8429" s="1">
        <v>43456</v>
      </c>
      <c r="F8429" t="s">
        <v>19</v>
      </c>
      <c r="I8429">
        <v>100</v>
      </c>
      <c r="J8429">
        <v>0</v>
      </c>
      <c r="K8429">
        <v>0</v>
      </c>
      <c r="L8429">
        <v>1140</v>
      </c>
      <c r="M8429">
        <v>1140</v>
      </c>
      <c r="N8429" t="s">
        <v>20</v>
      </c>
      <c r="O8429" t="s">
        <v>6603</v>
      </c>
      <c r="P8429" t="s">
        <v>28</v>
      </c>
      <c r="Q8429" t="s">
        <v>34233</v>
      </c>
      <c r="R8429" t="s">
        <v>34233</v>
      </c>
      <c r="S8429" t="s">
        <v>32628</v>
      </c>
      <c r="T8429" t="s">
        <v>34365</v>
      </c>
      <c r="U8429" t="s">
        <v>32634</v>
      </c>
      <c r="V8429" t="s">
        <v>33437</v>
      </c>
      <c r="W8429">
        <v>261</v>
      </c>
      <c r="X8429">
        <v>2</v>
      </c>
      <c r="AB8429">
        <v>25</v>
      </c>
      <c r="AC8429">
        <v>1</v>
      </c>
      <c r="AD8429" t="str">
        <f t="shared" si="1310"/>
        <v/>
      </c>
      <c r="AE8429" t="str">
        <f t="shared" si="1307"/>
        <v/>
      </c>
      <c r="AF8429" t="str">
        <f t="shared" si="1308"/>
        <v/>
      </c>
      <c r="AG8429">
        <f>IF((S8429&lt;&gt;"tühi")*(AC8429&lt;&gt;""),AC8429,"")</f>
        <v>1</v>
      </c>
      <c r="AH8429">
        <f t="shared" si="1305"/>
        <v>2.8</v>
      </c>
      <c r="AI8429">
        <v>0.14499999999999999</v>
      </c>
      <c r="AJ8429">
        <f t="shared" si="1312"/>
        <v>0.40599999999999997</v>
      </c>
      <c r="AK8429" t="str">
        <f t="shared" si="1306"/>
        <v/>
      </c>
      <c r="AL8429" t="str">
        <f t="shared" si="1313"/>
        <v/>
      </c>
    </row>
    <row r="8430" spans="1:38" x14ac:dyDescent="0.2">
      <c r="A8430" t="s">
        <v>6598</v>
      </c>
      <c r="B8430" t="s">
        <v>37</v>
      </c>
      <c r="C8430" t="s">
        <v>6599</v>
      </c>
      <c r="D8430" s="1">
        <v>36178</v>
      </c>
      <c r="E8430" s="1">
        <v>43888</v>
      </c>
      <c r="F8430" t="s">
        <v>19</v>
      </c>
      <c r="I8430">
        <v>100</v>
      </c>
      <c r="J8430">
        <v>0</v>
      </c>
      <c r="K8430">
        <v>0</v>
      </c>
      <c r="L8430">
        <v>1516</v>
      </c>
      <c r="M8430">
        <v>1516</v>
      </c>
      <c r="N8430" t="s">
        <v>20</v>
      </c>
      <c r="O8430" t="s">
        <v>6600</v>
      </c>
      <c r="P8430" t="s">
        <v>28</v>
      </c>
      <c r="Q8430" t="s">
        <v>34234</v>
      </c>
      <c r="R8430" t="s">
        <v>34235</v>
      </c>
      <c r="S8430" t="s">
        <v>33797</v>
      </c>
      <c r="T8430" t="s">
        <v>34365</v>
      </c>
      <c r="U8430" t="s">
        <v>32634</v>
      </c>
      <c r="V8430" t="s">
        <v>33437</v>
      </c>
      <c r="W8430">
        <v>412</v>
      </c>
      <c r="X8430">
        <v>2</v>
      </c>
      <c r="AB8430">
        <v>25</v>
      </c>
      <c r="AC8430">
        <v>1</v>
      </c>
      <c r="AD8430" t="str">
        <f t="shared" si="1310"/>
        <v/>
      </c>
      <c r="AE8430" t="str">
        <f t="shared" si="1307"/>
        <v/>
      </c>
      <c r="AF8430" t="str">
        <f t="shared" si="1308"/>
        <v/>
      </c>
      <c r="AG8430">
        <f>IF((S8430&lt;&gt;"tühi")*(AC8430&lt;&gt;""),AC8430,"")</f>
        <v>1</v>
      </c>
      <c r="AH8430">
        <f t="shared" si="1305"/>
        <v>2.8</v>
      </c>
      <c r="AI8430">
        <v>0.14499999999999999</v>
      </c>
      <c r="AJ8430">
        <f t="shared" si="1312"/>
        <v>0.40599999999999997</v>
      </c>
      <c r="AK8430" t="str">
        <f t="shared" si="1306"/>
        <v/>
      </c>
      <c r="AL8430" t="str">
        <f t="shared" si="1313"/>
        <v/>
      </c>
    </row>
    <row r="8431" spans="1:38" x14ac:dyDescent="0.2">
      <c r="A8431" t="s">
        <v>6595</v>
      </c>
      <c r="B8431" t="s">
        <v>37</v>
      </c>
      <c r="C8431" t="s">
        <v>6596</v>
      </c>
      <c r="D8431" s="1">
        <v>36178</v>
      </c>
      <c r="E8431" s="1">
        <v>43456</v>
      </c>
      <c r="F8431" t="s">
        <v>19</v>
      </c>
      <c r="I8431">
        <v>100</v>
      </c>
      <c r="J8431">
        <v>0</v>
      </c>
      <c r="K8431">
        <v>0</v>
      </c>
      <c r="L8431">
        <v>1095</v>
      </c>
      <c r="M8431">
        <v>1095</v>
      </c>
      <c r="N8431" t="s">
        <v>20</v>
      </c>
      <c r="O8431" t="s">
        <v>6597</v>
      </c>
      <c r="P8431" t="s">
        <v>28</v>
      </c>
      <c r="Q8431" t="s">
        <v>34233</v>
      </c>
      <c r="R8431" t="s">
        <v>34233</v>
      </c>
      <c r="S8431" t="s">
        <v>33797</v>
      </c>
      <c r="T8431" t="s">
        <v>34365</v>
      </c>
      <c r="U8431" t="s">
        <v>32634</v>
      </c>
      <c r="V8431" t="s">
        <v>33437</v>
      </c>
      <c r="W8431">
        <v>281</v>
      </c>
      <c r="X8431">
        <v>2</v>
      </c>
      <c r="AB8431">
        <v>25</v>
      </c>
      <c r="AC8431">
        <v>1</v>
      </c>
      <c r="AD8431" t="str">
        <f t="shared" si="1310"/>
        <v/>
      </c>
      <c r="AE8431" t="str">
        <f t="shared" si="1307"/>
        <v/>
      </c>
      <c r="AF8431" t="str">
        <f t="shared" si="1308"/>
        <v/>
      </c>
      <c r="AG8431">
        <f>IF((S8431&lt;&gt;"tühi")*(AC8431&lt;&gt;""),AC8431,"")</f>
        <v>1</v>
      </c>
      <c r="AH8431">
        <f t="shared" si="1305"/>
        <v>2.8</v>
      </c>
      <c r="AI8431">
        <v>0.14499999999999999</v>
      </c>
      <c r="AJ8431">
        <f t="shared" si="1312"/>
        <v>0.40599999999999997</v>
      </c>
      <c r="AK8431" t="str">
        <f t="shared" si="1306"/>
        <v/>
      </c>
      <c r="AL8431" t="str">
        <f t="shared" si="1313"/>
        <v/>
      </c>
    </row>
    <row r="8432" spans="1:38" x14ac:dyDescent="0.2">
      <c r="A8432" t="s">
        <v>6592</v>
      </c>
      <c r="B8432" t="s">
        <v>37</v>
      </c>
      <c r="C8432" t="s">
        <v>6593</v>
      </c>
      <c r="D8432" s="1">
        <v>36178</v>
      </c>
      <c r="E8432" s="1">
        <v>44546</v>
      </c>
      <c r="F8432" t="s">
        <v>19</v>
      </c>
      <c r="I8432">
        <v>100</v>
      </c>
      <c r="J8432">
        <v>0</v>
      </c>
      <c r="K8432">
        <v>0</v>
      </c>
      <c r="L8432">
        <v>2832</v>
      </c>
      <c r="M8432">
        <v>2832</v>
      </c>
      <c r="N8432" t="s">
        <v>20</v>
      </c>
      <c r="O8432" t="s">
        <v>6594</v>
      </c>
      <c r="P8432" t="s">
        <v>28</v>
      </c>
      <c r="Q8432" t="s">
        <v>34233</v>
      </c>
      <c r="R8432" t="s">
        <v>34233</v>
      </c>
      <c r="S8432" t="s">
        <v>32628</v>
      </c>
      <c r="T8432" t="s">
        <v>34349</v>
      </c>
      <c r="U8432" t="s">
        <v>32634</v>
      </c>
      <c r="V8432" t="s">
        <v>33440</v>
      </c>
      <c r="W8432">
        <v>431</v>
      </c>
      <c r="X8432">
        <v>2</v>
      </c>
      <c r="AA8432">
        <v>9</v>
      </c>
      <c r="AB8432">
        <v>25</v>
      </c>
      <c r="AC8432">
        <v>1</v>
      </c>
      <c r="AD8432" t="str">
        <f t="shared" si="1310"/>
        <v/>
      </c>
      <c r="AE8432" t="str">
        <f t="shared" si="1307"/>
        <v/>
      </c>
      <c r="AF8432" t="str">
        <f t="shared" si="1308"/>
        <v/>
      </c>
      <c r="AG8432">
        <f>IF((S8432&lt;&gt;"tühi")*(AC8432&lt;&gt;""),AC8432,"")</f>
        <v>1</v>
      </c>
      <c r="AH8432">
        <f t="shared" ref="AH8432:AH8495" si="1314">IF(AG8432="","",AG8432*2.8)</f>
        <v>2.8</v>
      </c>
      <c r="AI8432">
        <v>0.14499999999999999</v>
      </c>
      <c r="AJ8432">
        <f t="shared" si="1312"/>
        <v>0.40599999999999997</v>
      </c>
      <c r="AK8432" t="str">
        <f t="shared" ref="AK8432:AK8495" si="1315">IF(AE8432="","",AE8432*2.8)</f>
        <v/>
      </c>
      <c r="AL8432" t="str">
        <f t="shared" si="1313"/>
        <v/>
      </c>
    </row>
    <row r="8433" spans="1:38" x14ac:dyDescent="0.2">
      <c r="A8433" t="s">
        <v>7593</v>
      </c>
      <c r="B8433" t="s">
        <v>37</v>
      </c>
      <c r="C8433" t="s">
        <v>7594</v>
      </c>
      <c r="D8433" s="1">
        <v>36189</v>
      </c>
      <c r="E8433" s="1">
        <v>43456</v>
      </c>
      <c r="F8433" t="s">
        <v>19</v>
      </c>
      <c r="I8433">
        <v>100</v>
      </c>
      <c r="J8433">
        <v>0</v>
      </c>
      <c r="K8433">
        <v>0</v>
      </c>
      <c r="L8433">
        <v>881</v>
      </c>
      <c r="M8433">
        <v>881</v>
      </c>
      <c r="N8433" t="s">
        <v>20</v>
      </c>
      <c r="O8433" t="s">
        <v>7595</v>
      </c>
      <c r="P8433" t="s">
        <v>28</v>
      </c>
      <c r="Q8433" t="s">
        <v>32794</v>
      </c>
      <c r="R8433" t="s">
        <v>33782</v>
      </c>
      <c r="S8433" t="s">
        <v>32628</v>
      </c>
      <c r="T8433" t="s">
        <v>34365</v>
      </c>
      <c r="U8433" t="s">
        <v>32634</v>
      </c>
      <c r="V8433" t="s">
        <v>33441</v>
      </c>
      <c r="W8433">
        <v>222</v>
      </c>
      <c r="X8433">
        <v>2</v>
      </c>
      <c r="AA8433">
        <v>9</v>
      </c>
      <c r="AB8433">
        <v>25</v>
      </c>
      <c r="AC8433">
        <v>1</v>
      </c>
      <c r="AD8433" t="str">
        <f t="shared" si="1310"/>
        <v/>
      </c>
      <c r="AE8433" t="str">
        <f t="shared" si="1307"/>
        <v/>
      </c>
      <c r="AF8433" t="str">
        <f t="shared" si="1308"/>
        <v/>
      </c>
      <c r="AG8433">
        <f>IF((S8433&lt;&gt;"tühi")*(AC8433&lt;&gt;""),AC8433,"")</f>
        <v>1</v>
      </c>
      <c r="AH8433">
        <f t="shared" si="1314"/>
        <v>2.8</v>
      </c>
      <c r="AI8433">
        <v>0.14499999999999999</v>
      </c>
      <c r="AJ8433">
        <f t="shared" si="1312"/>
        <v>0.40599999999999997</v>
      </c>
      <c r="AK8433" t="str">
        <f t="shared" si="1315"/>
        <v/>
      </c>
      <c r="AL8433" t="str">
        <f t="shared" si="1313"/>
        <v/>
      </c>
    </row>
    <row r="8434" spans="1:38" x14ac:dyDescent="0.2">
      <c r="A8434" t="s">
        <v>4913</v>
      </c>
      <c r="B8434" t="s">
        <v>37</v>
      </c>
      <c r="C8434" t="s">
        <v>4914</v>
      </c>
      <c r="D8434" s="1">
        <v>36063</v>
      </c>
      <c r="E8434" s="1">
        <v>43456</v>
      </c>
      <c r="F8434" t="s">
        <v>19</v>
      </c>
      <c r="I8434">
        <v>100</v>
      </c>
      <c r="J8434">
        <v>0</v>
      </c>
      <c r="K8434">
        <v>0</v>
      </c>
      <c r="L8434">
        <v>963</v>
      </c>
      <c r="M8434">
        <v>963</v>
      </c>
      <c r="N8434" t="s">
        <v>20</v>
      </c>
      <c r="O8434" t="s">
        <v>4915</v>
      </c>
      <c r="P8434" t="s">
        <v>28</v>
      </c>
      <c r="Q8434" t="s">
        <v>34233</v>
      </c>
      <c r="R8434" t="s">
        <v>34233</v>
      </c>
      <c r="S8434" t="s">
        <v>32628</v>
      </c>
      <c r="T8434" t="s">
        <v>34365</v>
      </c>
      <c r="AD8434" t="str">
        <f t="shared" si="1310"/>
        <v/>
      </c>
      <c r="AE8434" t="str">
        <f t="shared" si="1307"/>
        <v/>
      </c>
      <c r="AF8434" t="str">
        <f t="shared" si="1308"/>
        <v/>
      </c>
      <c r="AG8434" s="17">
        <v>1</v>
      </c>
      <c r="AH8434">
        <f t="shared" si="1314"/>
        <v>2.8</v>
      </c>
      <c r="AI8434">
        <v>0.14499999999999999</v>
      </c>
      <c r="AJ8434">
        <f t="shared" si="1312"/>
        <v>0.40599999999999997</v>
      </c>
      <c r="AK8434" t="str">
        <f t="shared" si="1315"/>
        <v/>
      </c>
      <c r="AL8434" t="str">
        <f t="shared" si="1313"/>
        <v/>
      </c>
    </row>
    <row r="8435" spans="1:38" x14ac:dyDescent="0.2">
      <c r="A8435" t="s">
        <v>6252</v>
      </c>
      <c r="B8435" t="s">
        <v>37</v>
      </c>
      <c r="C8435" t="s">
        <v>6253</v>
      </c>
      <c r="D8435" s="1">
        <v>36178</v>
      </c>
      <c r="E8435" s="1">
        <v>43456</v>
      </c>
      <c r="F8435" t="s">
        <v>19</v>
      </c>
      <c r="I8435">
        <v>100</v>
      </c>
      <c r="J8435">
        <v>0</v>
      </c>
      <c r="K8435">
        <v>0</v>
      </c>
      <c r="L8435">
        <v>938</v>
      </c>
      <c r="M8435">
        <v>938</v>
      </c>
      <c r="N8435" t="s">
        <v>20</v>
      </c>
      <c r="O8435" t="s">
        <v>6254</v>
      </c>
      <c r="P8435" t="s">
        <v>28</v>
      </c>
      <c r="Q8435" t="s">
        <v>34233</v>
      </c>
      <c r="R8435" t="s">
        <v>34233</v>
      </c>
      <c r="S8435" t="s">
        <v>33800</v>
      </c>
      <c r="T8435" t="s">
        <v>34349</v>
      </c>
      <c r="U8435" t="s">
        <v>32634</v>
      </c>
      <c r="V8435" t="s">
        <v>33437</v>
      </c>
      <c r="W8435">
        <v>246</v>
      </c>
      <c r="X8435">
        <v>2</v>
      </c>
      <c r="AB8435">
        <v>25</v>
      </c>
      <c r="AC8435">
        <v>1</v>
      </c>
      <c r="AD8435" t="str">
        <f t="shared" si="1310"/>
        <v/>
      </c>
      <c r="AE8435" t="str">
        <f t="shared" si="1307"/>
        <v/>
      </c>
      <c r="AF8435" t="str">
        <f t="shared" si="1308"/>
        <v/>
      </c>
      <c r="AG8435">
        <f>IF((S8435&lt;&gt;"tühi")*(AC8435&lt;&gt;""),AC8435,"")</f>
        <v>1</v>
      </c>
      <c r="AH8435">
        <f t="shared" si="1314"/>
        <v>2.8</v>
      </c>
      <c r="AI8435">
        <v>0.14499999999999999</v>
      </c>
      <c r="AJ8435">
        <f t="shared" si="1312"/>
        <v>0.40599999999999997</v>
      </c>
      <c r="AK8435" t="str">
        <f t="shared" si="1315"/>
        <v/>
      </c>
      <c r="AL8435" t="str">
        <f t="shared" si="1313"/>
        <v/>
      </c>
    </row>
    <row r="8436" spans="1:38" x14ac:dyDescent="0.2">
      <c r="A8436" t="s">
        <v>18213</v>
      </c>
      <c r="B8436" t="s">
        <v>37</v>
      </c>
      <c r="C8436" t="s">
        <v>18214</v>
      </c>
      <c r="D8436" s="1">
        <v>37957</v>
      </c>
      <c r="E8436" s="1">
        <v>43456</v>
      </c>
      <c r="F8436" t="s">
        <v>19</v>
      </c>
      <c r="I8436">
        <v>100</v>
      </c>
      <c r="J8436">
        <v>0</v>
      </c>
      <c r="K8436">
        <v>0</v>
      </c>
      <c r="L8436">
        <v>993</v>
      </c>
      <c r="M8436">
        <v>993</v>
      </c>
      <c r="N8436" t="s">
        <v>20</v>
      </c>
      <c r="O8436" t="s">
        <v>18215</v>
      </c>
      <c r="P8436" t="s">
        <v>28</v>
      </c>
      <c r="Q8436" t="s">
        <v>34233</v>
      </c>
      <c r="R8436" t="s">
        <v>34233</v>
      </c>
      <c r="S8436" t="s">
        <v>32628</v>
      </c>
      <c r="T8436" t="s">
        <v>34357</v>
      </c>
      <c r="AD8436" t="str">
        <f t="shared" si="1310"/>
        <v/>
      </c>
      <c r="AE8436" t="str">
        <f t="shared" si="1307"/>
        <v/>
      </c>
      <c r="AF8436" t="str">
        <f t="shared" si="1308"/>
        <v/>
      </c>
      <c r="AG8436" s="17">
        <v>1</v>
      </c>
      <c r="AH8436">
        <f t="shared" si="1314"/>
        <v>2.8</v>
      </c>
      <c r="AI8436">
        <v>0.14499999999999999</v>
      </c>
      <c r="AJ8436">
        <f t="shared" si="1312"/>
        <v>0.40599999999999997</v>
      </c>
      <c r="AK8436" t="str">
        <f t="shared" si="1315"/>
        <v/>
      </c>
      <c r="AL8436" t="str">
        <f t="shared" si="1313"/>
        <v/>
      </c>
    </row>
    <row r="8437" spans="1:38" x14ac:dyDescent="0.2">
      <c r="A8437" t="s">
        <v>6306</v>
      </c>
      <c r="B8437" t="s">
        <v>37</v>
      </c>
      <c r="C8437" t="s">
        <v>6307</v>
      </c>
      <c r="D8437" s="1">
        <v>36178</v>
      </c>
      <c r="E8437" s="1">
        <v>43456</v>
      </c>
      <c r="F8437" t="s">
        <v>19</v>
      </c>
      <c r="I8437">
        <v>100</v>
      </c>
      <c r="J8437">
        <v>0</v>
      </c>
      <c r="K8437">
        <v>0</v>
      </c>
      <c r="L8437">
        <v>1001</v>
      </c>
      <c r="M8437">
        <v>1001</v>
      </c>
      <c r="N8437" t="s">
        <v>20</v>
      </c>
      <c r="O8437" t="s">
        <v>6308</v>
      </c>
      <c r="P8437" t="s">
        <v>28</v>
      </c>
      <c r="Q8437" t="s">
        <v>32794</v>
      </c>
      <c r="R8437" t="s">
        <v>33782</v>
      </c>
      <c r="S8437" t="s">
        <v>32628</v>
      </c>
      <c r="T8437" t="s">
        <v>34365</v>
      </c>
      <c r="U8437" t="s">
        <v>32634</v>
      </c>
      <c r="V8437" t="s">
        <v>33437</v>
      </c>
      <c r="W8437">
        <v>231</v>
      </c>
      <c r="X8437">
        <v>2</v>
      </c>
      <c r="AB8437">
        <v>25</v>
      </c>
      <c r="AC8437">
        <v>1</v>
      </c>
      <c r="AD8437" t="str">
        <f t="shared" si="1310"/>
        <v/>
      </c>
      <c r="AE8437" t="str">
        <f t="shared" si="1307"/>
        <v/>
      </c>
      <c r="AF8437" t="str">
        <f t="shared" si="1308"/>
        <v/>
      </c>
      <c r="AG8437">
        <f>IF((S8437&lt;&gt;"tühi")*(AC8437&lt;&gt;""),AC8437,"")</f>
        <v>1</v>
      </c>
      <c r="AH8437">
        <f t="shared" si="1314"/>
        <v>2.8</v>
      </c>
      <c r="AI8437">
        <v>0.14499999999999999</v>
      </c>
      <c r="AJ8437">
        <f t="shared" si="1312"/>
        <v>0.40599999999999997</v>
      </c>
      <c r="AK8437" t="str">
        <f t="shared" si="1315"/>
        <v/>
      </c>
      <c r="AL8437" t="str">
        <f t="shared" si="1313"/>
        <v/>
      </c>
    </row>
    <row r="8438" spans="1:38" x14ac:dyDescent="0.2">
      <c r="A8438" t="s">
        <v>4910</v>
      </c>
      <c r="B8438" t="s">
        <v>37</v>
      </c>
      <c r="C8438" t="s">
        <v>4911</v>
      </c>
      <c r="D8438" s="1">
        <v>36063</v>
      </c>
      <c r="E8438" s="1">
        <v>44599</v>
      </c>
      <c r="F8438" t="s">
        <v>19</v>
      </c>
      <c r="I8438">
        <v>100</v>
      </c>
      <c r="J8438">
        <v>0</v>
      </c>
      <c r="K8438">
        <v>0</v>
      </c>
      <c r="L8438">
        <v>1039</v>
      </c>
      <c r="M8438">
        <v>1039</v>
      </c>
      <c r="N8438" t="s">
        <v>20</v>
      </c>
      <c r="O8438" t="s">
        <v>4912</v>
      </c>
      <c r="P8438" t="s">
        <v>28</v>
      </c>
      <c r="Q8438" t="s">
        <v>34233</v>
      </c>
      <c r="R8438" t="s">
        <v>34233</v>
      </c>
      <c r="S8438" t="s">
        <v>33797</v>
      </c>
      <c r="T8438" t="s">
        <v>34357</v>
      </c>
      <c r="AD8438" t="str">
        <f t="shared" si="1310"/>
        <v/>
      </c>
      <c r="AE8438" t="str">
        <f t="shared" si="1307"/>
        <v/>
      </c>
      <c r="AF8438" t="str">
        <f t="shared" si="1308"/>
        <v/>
      </c>
      <c r="AG8438" s="17">
        <v>1</v>
      </c>
      <c r="AH8438">
        <f t="shared" si="1314"/>
        <v>2.8</v>
      </c>
      <c r="AI8438">
        <v>0.14499999999999999</v>
      </c>
      <c r="AJ8438">
        <f t="shared" si="1312"/>
        <v>0.40599999999999997</v>
      </c>
      <c r="AK8438" t="str">
        <f t="shared" si="1315"/>
        <v/>
      </c>
      <c r="AL8438" t="str">
        <f t="shared" si="1313"/>
        <v/>
      </c>
    </row>
    <row r="8439" spans="1:38" x14ac:dyDescent="0.2">
      <c r="A8439" t="s">
        <v>28525</v>
      </c>
      <c r="B8439" t="s">
        <v>37</v>
      </c>
      <c r="C8439" t="s">
        <v>28526</v>
      </c>
      <c r="D8439" s="1">
        <v>42656</v>
      </c>
      <c r="E8439" s="1">
        <v>44594</v>
      </c>
      <c r="F8439" t="s">
        <v>26</v>
      </c>
      <c r="I8439">
        <v>100</v>
      </c>
      <c r="J8439">
        <v>0</v>
      </c>
      <c r="K8439">
        <v>0</v>
      </c>
      <c r="L8439">
        <v>1990</v>
      </c>
      <c r="M8439">
        <v>1990</v>
      </c>
      <c r="N8439" t="s">
        <v>20</v>
      </c>
      <c r="O8439" t="s">
        <v>28527</v>
      </c>
      <c r="P8439" t="s">
        <v>44</v>
      </c>
      <c r="Q8439" t="s">
        <v>34233</v>
      </c>
      <c r="R8439" t="s">
        <v>34233</v>
      </c>
      <c r="S8439" t="s">
        <v>34233</v>
      </c>
      <c r="T8439" t="s">
        <v>34233</v>
      </c>
      <c r="AD8439" t="str">
        <f t="shared" si="1310"/>
        <v/>
      </c>
      <c r="AE8439" t="str">
        <f t="shared" si="1307"/>
        <v/>
      </c>
      <c r="AF8439" t="str">
        <f t="shared" si="1308"/>
        <v/>
      </c>
      <c r="AG8439" t="str">
        <f>IF((S8439&lt;&gt;"tühi")*(AC8439&lt;&gt;""),AC8439,"")</f>
        <v/>
      </c>
      <c r="AH8439" t="str">
        <f t="shared" si="1314"/>
        <v/>
      </c>
      <c r="AI8439">
        <v>0.14499999999999999</v>
      </c>
      <c r="AJ8439" t="str">
        <f t="shared" si="1312"/>
        <v/>
      </c>
      <c r="AK8439" t="str">
        <f t="shared" si="1315"/>
        <v/>
      </c>
      <c r="AL8439" t="str">
        <f t="shared" si="1313"/>
        <v/>
      </c>
    </row>
    <row r="8440" spans="1:38" x14ac:dyDescent="0.2">
      <c r="A8440" t="s">
        <v>17433</v>
      </c>
      <c r="B8440" t="s">
        <v>37</v>
      </c>
      <c r="C8440" t="s">
        <v>17434</v>
      </c>
      <c r="D8440" s="1">
        <v>37748</v>
      </c>
      <c r="E8440" s="1">
        <v>44546</v>
      </c>
      <c r="F8440" t="s">
        <v>26</v>
      </c>
      <c r="I8440">
        <v>100</v>
      </c>
      <c r="J8440">
        <v>0</v>
      </c>
      <c r="K8440">
        <v>0</v>
      </c>
      <c r="L8440">
        <v>4500</v>
      </c>
      <c r="M8440">
        <v>4500</v>
      </c>
      <c r="N8440" t="s">
        <v>20</v>
      </c>
      <c r="O8440" t="s">
        <v>17435</v>
      </c>
      <c r="P8440" t="s">
        <v>28</v>
      </c>
      <c r="Q8440" t="s">
        <v>34233</v>
      </c>
      <c r="R8440" t="s">
        <v>34233</v>
      </c>
      <c r="S8440" t="s">
        <v>34233</v>
      </c>
      <c r="T8440" t="s">
        <v>34233</v>
      </c>
      <c r="V8440" t="s">
        <v>33437</v>
      </c>
      <c r="AD8440" t="str">
        <f t="shared" si="1310"/>
        <v/>
      </c>
      <c r="AE8440" t="str">
        <f t="shared" si="1307"/>
        <v/>
      </c>
      <c r="AF8440" t="str">
        <f t="shared" si="1308"/>
        <v/>
      </c>
      <c r="AG8440" t="str">
        <f>IF((S8440&lt;&gt;"tühi")*(AC8440&lt;&gt;""),AC8440,"")</f>
        <v/>
      </c>
      <c r="AH8440" t="str">
        <f t="shared" si="1314"/>
        <v/>
      </c>
      <c r="AI8440">
        <v>0.14499999999999999</v>
      </c>
      <c r="AJ8440" t="str">
        <f t="shared" si="1312"/>
        <v/>
      </c>
      <c r="AK8440" t="str">
        <f t="shared" si="1315"/>
        <v/>
      </c>
      <c r="AL8440" t="str">
        <f t="shared" si="1313"/>
        <v/>
      </c>
    </row>
    <row r="8441" spans="1:38" x14ac:dyDescent="0.2">
      <c r="A8441" t="s">
        <v>31039</v>
      </c>
      <c r="B8441" t="s">
        <v>37</v>
      </c>
      <c r="C8441" t="s">
        <v>31040</v>
      </c>
      <c r="D8441" s="1">
        <v>43859</v>
      </c>
      <c r="E8441" s="1">
        <v>44546</v>
      </c>
      <c r="F8441" t="s">
        <v>26</v>
      </c>
      <c r="I8441">
        <v>100</v>
      </c>
      <c r="J8441">
        <v>0</v>
      </c>
      <c r="K8441">
        <v>0</v>
      </c>
      <c r="L8441">
        <v>1724</v>
      </c>
      <c r="M8441">
        <v>1724</v>
      </c>
      <c r="N8441" t="s">
        <v>20</v>
      </c>
      <c r="O8441" t="s">
        <v>31041</v>
      </c>
      <c r="P8441" t="s">
        <v>44</v>
      </c>
      <c r="Q8441" t="s">
        <v>34233</v>
      </c>
      <c r="R8441" t="s">
        <v>34233</v>
      </c>
      <c r="S8441" t="s">
        <v>34233</v>
      </c>
      <c r="T8441" t="s">
        <v>34233</v>
      </c>
      <c r="AD8441" t="str">
        <f t="shared" si="1310"/>
        <v/>
      </c>
      <c r="AE8441" t="str">
        <f t="shared" ref="AE8441:AE8504" si="1316">IF((S8441="tühi")*(AC8441&lt;&gt;""),AC8441,"")</f>
        <v/>
      </c>
      <c r="AF8441" t="str">
        <f t="shared" si="1308"/>
        <v/>
      </c>
      <c r="AG8441" t="str">
        <f>IF((S8441&lt;&gt;"tühi")*(AC8441&lt;&gt;""),AC8441,"")</f>
        <v/>
      </c>
      <c r="AH8441" t="str">
        <f t="shared" si="1314"/>
        <v/>
      </c>
      <c r="AI8441">
        <v>0.14499999999999999</v>
      </c>
      <c r="AJ8441" t="str">
        <f t="shared" si="1312"/>
        <v/>
      </c>
      <c r="AK8441" t="str">
        <f t="shared" si="1315"/>
        <v/>
      </c>
      <c r="AL8441" t="str">
        <f t="shared" si="1313"/>
        <v/>
      </c>
    </row>
    <row r="8442" spans="1:38" x14ac:dyDescent="0.2">
      <c r="A8442" t="s">
        <v>12157</v>
      </c>
      <c r="B8442" t="s">
        <v>37</v>
      </c>
      <c r="C8442" t="s">
        <v>12158</v>
      </c>
      <c r="D8442" s="1">
        <v>36672</v>
      </c>
      <c r="E8442" s="1">
        <v>44551</v>
      </c>
      <c r="F8442" t="s">
        <v>19</v>
      </c>
      <c r="I8442">
        <v>100</v>
      </c>
      <c r="J8442">
        <v>0</v>
      </c>
      <c r="K8442">
        <v>0</v>
      </c>
      <c r="L8442">
        <v>8165</v>
      </c>
      <c r="M8442">
        <v>8165</v>
      </c>
      <c r="N8442" t="s">
        <v>20</v>
      </c>
      <c r="O8442" t="s">
        <v>12159</v>
      </c>
      <c r="P8442" t="s">
        <v>28</v>
      </c>
      <c r="Q8442" t="s">
        <v>34233</v>
      </c>
      <c r="R8442" t="s">
        <v>34233</v>
      </c>
      <c r="S8442" t="s">
        <v>33807</v>
      </c>
      <c r="T8442" t="s">
        <v>34357</v>
      </c>
      <c r="AD8442" t="str">
        <f t="shared" si="1310"/>
        <v/>
      </c>
      <c r="AE8442" t="str">
        <f t="shared" si="1316"/>
        <v/>
      </c>
      <c r="AF8442" t="str">
        <f t="shared" si="1308"/>
        <v/>
      </c>
      <c r="AG8442" s="17">
        <v>1</v>
      </c>
      <c r="AH8442">
        <f t="shared" si="1314"/>
        <v>2.8</v>
      </c>
      <c r="AI8442">
        <v>0.14499999999999999</v>
      </c>
      <c r="AJ8442">
        <f t="shared" si="1312"/>
        <v>0.40599999999999997</v>
      </c>
      <c r="AK8442" t="str">
        <f t="shared" si="1315"/>
        <v/>
      </c>
      <c r="AL8442" t="str">
        <f t="shared" si="1313"/>
        <v/>
      </c>
    </row>
    <row r="8443" spans="1:38" x14ac:dyDescent="0.2">
      <c r="A8443" t="s">
        <v>3488</v>
      </c>
      <c r="B8443" t="s">
        <v>37</v>
      </c>
      <c r="C8443" t="s">
        <v>3489</v>
      </c>
      <c r="D8443" s="1">
        <v>35888</v>
      </c>
      <c r="E8443" s="1">
        <v>43889</v>
      </c>
      <c r="F8443" t="s">
        <v>19</v>
      </c>
      <c r="I8443">
        <v>100</v>
      </c>
      <c r="J8443">
        <v>0</v>
      </c>
      <c r="K8443">
        <v>0</v>
      </c>
      <c r="L8443">
        <v>856</v>
      </c>
      <c r="M8443">
        <v>856</v>
      </c>
      <c r="N8443" t="s">
        <v>20</v>
      </c>
      <c r="O8443" t="s">
        <v>3490</v>
      </c>
      <c r="P8443" t="s">
        <v>28</v>
      </c>
      <c r="Q8443" t="s">
        <v>34233</v>
      </c>
      <c r="R8443" t="s">
        <v>34233</v>
      </c>
      <c r="S8443" t="s">
        <v>33797</v>
      </c>
      <c r="T8443" t="s">
        <v>34365</v>
      </c>
      <c r="AD8443" t="str">
        <f t="shared" si="1310"/>
        <v/>
      </c>
      <c r="AE8443" t="str">
        <f t="shared" si="1316"/>
        <v/>
      </c>
      <c r="AF8443" t="str">
        <f t="shared" si="1308"/>
        <v/>
      </c>
      <c r="AG8443" s="17">
        <v>1</v>
      </c>
      <c r="AH8443">
        <f t="shared" si="1314"/>
        <v>2.8</v>
      </c>
      <c r="AI8443">
        <v>0.14499999999999999</v>
      </c>
      <c r="AJ8443">
        <f t="shared" si="1312"/>
        <v>0.40599999999999997</v>
      </c>
      <c r="AK8443" t="str">
        <f t="shared" si="1315"/>
        <v/>
      </c>
      <c r="AL8443" t="str">
        <f t="shared" si="1313"/>
        <v/>
      </c>
    </row>
    <row r="8444" spans="1:38" x14ac:dyDescent="0.2">
      <c r="A8444" t="s">
        <v>3485</v>
      </c>
      <c r="B8444" t="s">
        <v>37</v>
      </c>
      <c r="C8444" t="s">
        <v>3486</v>
      </c>
      <c r="D8444" s="1">
        <v>35888</v>
      </c>
      <c r="E8444" s="1">
        <v>43889</v>
      </c>
      <c r="F8444" t="s">
        <v>19</v>
      </c>
      <c r="I8444">
        <v>100</v>
      </c>
      <c r="J8444">
        <v>0</v>
      </c>
      <c r="K8444">
        <v>0</v>
      </c>
      <c r="L8444">
        <v>958</v>
      </c>
      <c r="M8444">
        <v>958</v>
      </c>
      <c r="N8444" t="s">
        <v>20</v>
      </c>
      <c r="O8444" t="s">
        <v>3487</v>
      </c>
      <c r="P8444" t="s">
        <v>28</v>
      </c>
      <c r="Q8444" t="s">
        <v>34233</v>
      </c>
      <c r="R8444" t="s">
        <v>34233</v>
      </c>
      <c r="S8444" t="s">
        <v>32628</v>
      </c>
      <c r="T8444" t="s">
        <v>34365</v>
      </c>
      <c r="AD8444" t="str">
        <f t="shared" si="1310"/>
        <v/>
      </c>
      <c r="AE8444" t="str">
        <f t="shared" si="1316"/>
        <v/>
      </c>
      <c r="AF8444" t="str">
        <f t="shared" si="1308"/>
        <v/>
      </c>
      <c r="AG8444" s="17">
        <v>1</v>
      </c>
      <c r="AH8444">
        <f t="shared" si="1314"/>
        <v>2.8</v>
      </c>
      <c r="AI8444">
        <v>0.14499999999999999</v>
      </c>
      <c r="AJ8444">
        <f t="shared" si="1312"/>
        <v>0.40599999999999997</v>
      </c>
      <c r="AK8444" t="str">
        <f t="shared" si="1315"/>
        <v/>
      </c>
      <c r="AL8444" t="str">
        <f t="shared" si="1313"/>
        <v/>
      </c>
    </row>
    <row r="8445" spans="1:38" x14ac:dyDescent="0.2">
      <c r="A8445" t="s">
        <v>3482</v>
      </c>
      <c r="B8445" t="s">
        <v>37</v>
      </c>
      <c r="C8445" t="s">
        <v>3483</v>
      </c>
      <c r="D8445" s="1">
        <v>35888</v>
      </c>
      <c r="E8445" s="1">
        <v>43889</v>
      </c>
      <c r="F8445" t="s">
        <v>19</v>
      </c>
      <c r="I8445">
        <v>100</v>
      </c>
      <c r="J8445">
        <v>0</v>
      </c>
      <c r="K8445">
        <v>0</v>
      </c>
      <c r="L8445">
        <v>872</v>
      </c>
      <c r="M8445">
        <v>872</v>
      </c>
      <c r="N8445" t="s">
        <v>20</v>
      </c>
      <c r="O8445" t="s">
        <v>3484</v>
      </c>
      <c r="P8445" t="s">
        <v>28</v>
      </c>
      <c r="Q8445" t="s">
        <v>34233</v>
      </c>
      <c r="R8445" t="s">
        <v>34233</v>
      </c>
      <c r="S8445" t="s">
        <v>32628</v>
      </c>
      <c r="T8445" t="s">
        <v>34365</v>
      </c>
      <c r="AD8445" t="str">
        <f t="shared" si="1310"/>
        <v/>
      </c>
      <c r="AE8445" t="str">
        <f t="shared" si="1316"/>
        <v/>
      </c>
      <c r="AF8445" t="str">
        <f t="shared" si="1308"/>
        <v/>
      </c>
      <c r="AG8445" s="17">
        <v>1</v>
      </c>
      <c r="AH8445">
        <f t="shared" si="1314"/>
        <v>2.8</v>
      </c>
      <c r="AI8445">
        <v>0.14499999999999999</v>
      </c>
      <c r="AJ8445">
        <f t="shared" si="1312"/>
        <v>0.40599999999999997</v>
      </c>
      <c r="AK8445" t="str">
        <f t="shared" si="1315"/>
        <v/>
      </c>
      <c r="AL8445" t="str">
        <f t="shared" si="1313"/>
        <v/>
      </c>
    </row>
    <row r="8446" spans="1:38" x14ac:dyDescent="0.2">
      <c r="A8446" t="s">
        <v>3479</v>
      </c>
      <c r="B8446" t="s">
        <v>37</v>
      </c>
      <c r="C8446" t="s">
        <v>3480</v>
      </c>
      <c r="D8446" s="1">
        <v>35888</v>
      </c>
      <c r="E8446" s="1">
        <v>44680</v>
      </c>
      <c r="F8446" t="s">
        <v>19</v>
      </c>
      <c r="I8446">
        <v>100</v>
      </c>
      <c r="J8446">
        <v>0</v>
      </c>
      <c r="K8446">
        <v>0</v>
      </c>
      <c r="L8446">
        <v>958</v>
      </c>
      <c r="M8446">
        <v>958</v>
      </c>
      <c r="N8446" t="s">
        <v>20</v>
      </c>
      <c r="O8446" t="s">
        <v>3481</v>
      </c>
      <c r="P8446" t="s">
        <v>28</v>
      </c>
      <c r="Q8446" t="s">
        <v>34233</v>
      </c>
      <c r="R8446" t="s">
        <v>34233</v>
      </c>
      <c r="S8446" t="s">
        <v>33797</v>
      </c>
      <c r="T8446" t="s">
        <v>34349</v>
      </c>
      <c r="AD8446" t="str">
        <f t="shared" si="1310"/>
        <v/>
      </c>
      <c r="AE8446" t="str">
        <f t="shared" si="1316"/>
        <v/>
      </c>
      <c r="AF8446" t="str">
        <f t="shared" si="1308"/>
        <v/>
      </c>
      <c r="AG8446" s="17">
        <v>1</v>
      </c>
      <c r="AH8446">
        <f t="shared" si="1314"/>
        <v>2.8</v>
      </c>
      <c r="AI8446">
        <v>0.14499999999999999</v>
      </c>
      <c r="AJ8446">
        <f t="shared" si="1312"/>
        <v>0.40599999999999997</v>
      </c>
      <c r="AK8446" t="str">
        <f t="shared" si="1315"/>
        <v/>
      </c>
      <c r="AL8446" t="str">
        <f t="shared" si="1313"/>
        <v/>
      </c>
    </row>
    <row r="8447" spans="1:38" x14ac:dyDescent="0.2">
      <c r="A8447" t="s">
        <v>3221</v>
      </c>
      <c r="B8447" t="s">
        <v>37</v>
      </c>
      <c r="C8447" t="s">
        <v>3222</v>
      </c>
      <c r="D8447" s="1">
        <v>35888</v>
      </c>
      <c r="E8447" s="1">
        <v>43889</v>
      </c>
      <c r="F8447" t="s">
        <v>19</v>
      </c>
      <c r="I8447">
        <v>100</v>
      </c>
      <c r="J8447">
        <v>0</v>
      </c>
      <c r="K8447">
        <v>0</v>
      </c>
      <c r="L8447">
        <v>860</v>
      </c>
      <c r="M8447">
        <v>860</v>
      </c>
      <c r="N8447" t="s">
        <v>20</v>
      </c>
      <c r="O8447" t="s">
        <v>3223</v>
      </c>
      <c r="P8447" t="s">
        <v>28</v>
      </c>
      <c r="Q8447" t="s">
        <v>34233</v>
      </c>
      <c r="R8447" t="s">
        <v>34233</v>
      </c>
      <c r="S8447" t="s">
        <v>32628</v>
      </c>
      <c r="T8447" t="s">
        <v>34365</v>
      </c>
      <c r="AD8447" t="str">
        <f t="shared" si="1310"/>
        <v/>
      </c>
      <c r="AE8447" t="str">
        <f t="shared" si="1316"/>
        <v/>
      </c>
      <c r="AF8447" t="str">
        <f t="shared" si="1308"/>
        <v/>
      </c>
      <c r="AG8447" s="17">
        <v>1</v>
      </c>
      <c r="AH8447">
        <f t="shared" si="1314"/>
        <v>2.8</v>
      </c>
      <c r="AI8447">
        <v>0.14499999999999999</v>
      </c>
      <c r="AJ8447">
        <f t="shared" si="1312"/>
        <v>0.40599999999999997</v>
      </c>
      <c r="AK8447" t="str">
        <f t="shared" si="1315"/>
        <v/>
      </c>
      <c r="AL8447" t="str">
        <f t="shared" si="1313"/>
        <v/>
      </c>
    </row>
    <row r="8448" spans="1:38" x14ac:dyDescent="0.2">
      <c r="A8448" t="s">
        <v>3143</v>
      </c>
      <c r="B8448" t="s">
        <v>37</v>
      </c>
      <c r="C8448" t="s">
        <v>3144</v>
      </c>
      <c r="D8448" s="1">
        <v>35888</v>
      </c>
      <c r="E8448" s="1">
        <v>44680</v>
      </c>
      <c r="F8448" t="s">
        <v>19</v>
      </c>
      <c r="I8448">
        <v>100</v>
      </c>
      <c r="J8448">
        <v>0</v>
      </c>
      <c r="K8448">
        <v>0</v>
      </c>
      <c r="L8448">
        <v>1033</v>
      </c>
      <c r="M8448">
        <v>1033</v>
      </c>
      <c r="N8448" t="s">
        <v>20</v>
      </c>
      <c r="O8448" t="s">
        <v>3145</v>
      </c>
      <c r="P8448" t="s">
        <v>28</v>
      </c>
      <c r="Q8448" t="s">
        <v>34233</v>
      </c>
      <c r="R8448" t="s">
        <v>34233</v>
      </c>
      <c r="S8448" t="s">
        <v>32628</v>
      </c>
      <c r="T8448" t="s">
        <v>34365</v>
      </c>
      <c r="AD8448" t="str">
        <f t="shared" si="1310"/>
        <v/>
      </c>
      <c r="AE8448" t="str">
        <f t="shared" si="1316"/>
        <v/>
      </c>
      <c r="AF8448" t="str">
        <f t="shared" si="1308"/>
        <v/>
      </c>
      <c r="AG8448" s="17">
        <v>1</v>
      </c>
      <c r="AH8448">
        <f t="shared" si="1314"/>
        <v>2.8</v>
      </c>
      <c r="AI8448">
        <v>0.14499999999999999</v>
      </c>
      <c r="AJ8448">
        <f t="shared" si="1312"/>
        <v>0.40599999999999997</v>
      </c>
      <c r="AK8448" t="str">
        <f t="shared" si="1315"/>
        <v/>
      </c>
      <c r="AL8448" t="str">
        <f t="shared" si="1313"/>
        <v/>
      </c>
    </row>
    <row r="8449" spans="1:38" x14ac:dyDescent="0.2">
      <c r="A8449" t="s">
        <v>30493</v>
      </c>
      <c r="B8449" t="s">
        <v>37</v>
      </c>
      <c r="C8449" t="s">
        <v>30494</v>
      </c>
      <c r="D8449" s="1">
        <v>43859</v>
      </c>
      <c r="E8449" s="1">
        <v>44546</v>
      </c>
      <c r="F8449" t="s">
        <v>26</v>
      </c>
      <c r="I8449">
        <v>100</v>
      </c>
      <c r="J8449">
        <v>0</v>
      </c>
      <c r="K8449">
        <v>0</v>
      </c>
      <c r="L8449">
        <v>360</v>
      </c>
      <c r="M8449">
        <v>360</v>
      </c>
      <c r="N8449" t="s">
        <v>20</v>
      </c>
      <c r="O8449" t="s">
        <v>30495</v>
      </c>
      <c r="P8449" t="s">
        <v>44</v>
      </c>
      <c r="Q8449" t="s">
        <v>34233</v>
      </c>
      <c r="R8449" t="s">
        <v>34233</v>
      </c>
      <c r="S8449" t="s">
        <v>34233</v>
      </c>
      <c r="T8449" t="s">
        <v>34233</v>
      </c>
      <c r="AD8449" t="str">
        <f t="shared" si="1310"/>
        <v/>
      </c>
      <c r="AE8449" t="str">
        <f t="shared" si="1316"/>
        <v/>
      </c>
      <c r="AF8449" t="str">
        <f t="shared" si="1308"/>
        <v/>
      </c>
      <c r="AG8449" t="str">
        <f>IF((S8449&lt;&gt;"tühi")*(AC8449&lt;&gt;""),AC8449,"")</f>
        <v/>
      </c>
      <c r="AH8449" t="str">
        <f t="shared" si="1314"/>
        <v/>
      </c>
      <c r="AI8449">
        <v>0.14499999999999999</v>
      </c>
      <c r="AJ8449" t="str">
        <f t="shared" si="1312"/>
        <v/>
      </c>
      <c r="AK8449" t="str">
        <f t="shared" si="1315"/>
        <v/>
      </c>
      <c r="AL8449" t="str">
        <f t="shared" si="1313"/>
        <v/>
      </c>
    </row>
    <row r="8450" spans="1:38" x14ac:dyDescent="0.2">
      <c r="A8450" t="s">
        <v>4159</v>
      </c>
      <c r="B8450" t="s">
        <v>37</v>
      </c>
      <c r="C8450" t="s">
        <v>4160</v>
      </c>
      <c r="D8450" s="1">
        <v>36021</v>
      </c>
      <c r="E8450" s="1">
        <v>43889</v>
      </c>
      <c r="F8450" t="s">
        <v>19</v>
      </c>
      <c r="I8450">
        <v>100</v>
      </c>
      <c r="J8450">
        <v>0</v>
      </c>
      <c r="K8450">
        <v>0</v>
      </c>
      <c r="L8450">
        <v>1476</v>
      </c>
      <c r="M8450">
        <v>1476</v>
      </c>
      <c r="N8450" t="s">
        <v>20</v>
      </c>
      <c r="O8450" t="s">
        <v>4161</v>
      </c>
      <c r="P8450" t="s">
        <v>28</v>
      </c>
      <c r="Q8450" t="s">
        <v>32794</v>
      </c>
      <c r="R8450" t="s">
        <v>33782</v>
      </c>
      <c r="S8450" t="s">
        <v>33797</v>
      </c>
      <c r="T8450" t="s">
        <v>34349</v>
      </c>
      <c r="AD8450" t="str">
        <f t="shared" si="1310"/>
        <v/>
      </c>
      <c r="AE8450" t="str">
        <f t="shared" si="1316"/>
        <v/>
      </c>
      <c r="AF8450" t="str">
        <f t="shared" si="1308"/>
        <v/>
      </c>
      <c r="AG8450" s="17">
        <v>1</v>
      </c>
      <c r="AH8450">
        <f t="shared" si="1314"/>
        <v>2.8</v>
      </c>
      <c r="AI8450">
        <v>0.14499999999999999</v>
      </c>
      <c r="AJ8450">
        <f t="shared" si="1312"/>
        <v>0.40599999999999997</v>
      </c>
      <c r="AK8450" t="str">
        <f t="shared" si="1315"/>
        <v/>
      </c>
      <c r="AL8450" t="str">
        <f t="shared" si="1313"/>
        <v/>
      </c>
    </row>
    <row r="8451" spans="1:38" x14ac:dyDescent="0.2">
      <c r="A8451" t="s">
        <v>30390</v>
      </c>
      <c r="B8451" t="s">
        <v>37</v>
      </c>
      <c r="C8451" t="s">
        <v>30391</v>
      </c>
      <c r="D8451" s="1">
        <v>43859</v>
      </c>
      <c r="E8451" s="1">
        <v>44595</v>
      </c>
      <c r="F8451" t="s">
        <v>26</v>
      </c>
      <c r="I8451">
        <v>100</v>
      </c>
      <c r="J8451">
        <v>0</v>
      </c>
      <c r="K8451">
        <v>0</v>
      </c>
      <c r="L8451">
        <v>514</v>
      </c>
      <c r="M8451">
        <v>514</v>
      </c>
      <c r="N8451" t="s">
        <v>20</v>
      </c>
      <c r="O8451" t="s">
        <v>30392</v>
      </c>
      <c r="P8451" t="s">
        <v>44</v>
      </c>
      <c r="Q8451" t="s">
        <v>34233</v>
      </c>
      <c r="R8451" t="s">
        <v>34233</v>
      </c>
      <c r="S8451" t="s">
        <v>34233</v>
      </c>
      <c r="T8451" t="s">
        <v>34233</v>
      </c>
      <c r="AD8451" t="str">
        <f t="shared" si="1310"/>
        <v/>
      </c>
      <c r="AE8451" t="str">
        <f t="shared" si="1316"/>
        <v/>
      </c>
      <c r="AF8451" t="str">
        <f t="shared" si="1308"/>
        <v/>
      </c>
      <c r="AG8451" t="str">
        <f>IF((S8451&lt;&gt;"tühi")*(AC8451&lt;&gt;""),AC8451,"")</f>
        <v/>
      </c>
      <c r="AH8451" t="str">
        <f t="shared" si="1314"/>
        <v/>
      </c>
      <c r="AI8451">
        <v>0.14499999999999999</v>
      </c>
      <c r="AJ8451" t="str">
        <f t="shared" si="1312"/>
        <v/>
      </c>
      <c r="AK8451" t="str">
        <f t="shared" si="1315"/>
        <v/>
      </c>
      <c r="AL8451" t="str">
        <f t="shared" si="1313"/>
        <v/>
      </c>
    </row>
    <row r="8452" spans="1:38" x14ac:dyDescent="0.2">
      <c r="A8452" t="s">
        <v>26497</v>
      </c>
      <c r="B8452" t="s">
        <v>37</v>
      </c>
      <c r="C8452" t="s">
        <v>26498</v>
      </c>
      <c r="D8452" s="1">
        <v>41270</v>
      </c>
      <c r="E8452" s="1">
        <v>43951</v>
      </c>
      <c r="F8452" t="s">
        <v>39</v>
      </c>
      <c r="I8452">
        <v>100</v>
      </c>
      <c r="J8452">
        <v>0</v>
      </c>
      <c r="K8452">
        <v>0</v>
      </c>
      <c r="L8452">
        <v>2247</v>
      </c>
      <c r="M8452">
        <v>2247</v>
      </c>
      <c r="N8452" t="s">
        <v>20</v>
      </c>
      <c r="O8452" t="s">
        <v>26499</v>
      </c>
      <c r="P8452" t="s">
        <v>28</v>
      </c>
      <c r="Q8452" t="s">
        <v>34233</v>
      </c>
      <c r="R8452" t="s">
        <v>34233</v>
      </c>
      <c r="S8452" t="s">
        <v>33942</v>
      </c>
      <c r="T8452" t="s">
        <v>34233</v>
      </c>
      <c r="AD8452" t="str">
        <f t="shared" si="1310"/>
        <v/>
      </c>
      <c r="AE8452" t="str">
        <f t="shared" si="1316"/>
        <v/>
      </c>
      <c r="AF8452" t="str">
        <f t="shared" si="1308"/>
        <v/>
      </c>
      <c r="AG8452" t="str">
        <f>IF((S8452&lt;&gt;"tühi")*(AC8452&lt;&gt;""),AC8452,"")</f>
        <v/>
      </c>
      <c r="AH8452" t="str">
        <f t="shared" si="1314"/>
        <v/>
      </c>
      <c r="AI8452">
        <v>0.14499999999999999</v>
      </c>
      <c r="AJ8452" t="str">
        <f t="shared" si="1312"/>
        <v/>
      </c>
      <c r="AK8452" t="str">
        <f t="shared" si="1315"/>
        <v/>
      </c>
      <c r="AL8452" t="str">
        <f t="shared" si="1313"/>
        <v/>
      </c>
    </row>
    <row r="8453" spans="1:38" x14ac:dyDescent="0.2">
      <c r="A8453" t="s">
        <v>5164</v>
      </c>
      <c r="B8453" t="s">
        <v>37</v>
      </c>
      <c r="C8453" t="s">
        <v>5165</v>
      </c>
      <c r="D8453" s="1">
        <v>36102</v>
      </c>
      <c r="E8453" s="1">
        <v>43889</v>
      </c>
      <c r="F8453" t="s">
        <v>19</v>
      </c>
      <c r="I8453">
        <v>100</v>
      </c>
      <c r="J8453">
        <v>0</v>
      </c>
      <c r="K8453">
        <v>0</v>
      </c>
      <c r="L8453">
        <v>897</v>
      </c>
      <c r="M8453">
        <v>897</v>
      </c>
      <c r="N8453" t="s">
        <v>20</v>
      </c>
      <c r="O8453" t="s">
        <v>5166</v>
      </c>
      <c r="P8453" t="s">
        <v>28</v>
      </c>
      <c r="Q8453" t="s">
        <v>34233</v>
      </c>
      <c r="R8453" t="s">
        <v>34233</v>
      </c>
      <c r="S8453" t="s">
        <v>32628</v>
      </c>
      <c r="T8453" t="s">
        <v>33071</v>
      </c>
      <c r="AD8453" t="str">
        <f t="shared" si="1310"/>
        <v/>
      </c>
      <c r="AE8453" t="str">
        <f t="shared" si="1316"/>
        <v/>
      </c>
      <c r="AF8453" t="str">
        <f t="shared" si="1308"/>
        <v/>
      </c>
      <c r="AG8453" s="17">
        <v>1</v>
      </c>
      <c r="AH8453">
        <f t="shared" si="1314"/>
        <v>2.8</v>
      </c>
      <c r="AI8453">
        <v>0.14499999999999999</v>
      </c>
      <c r="AJ8453">
        <f t="shared" si="1312"/>
        <v>0.40599999999999997</v>
      </c>
      <c r="AK8453" t="str">
        <f t="shared" si="1315"/>
        <v/>
      </c>
      <c r="AL8453" t="str">
        <f t="shared" si="1313"/>
        <v/>
      </c>
    </row>
    <row r="8454" spans="1:38" x14ac:dyDescent="0.2">
      <c r="A8454" t="s">
        <v>12980</v>
      </c>
      <c r="B8454" t="s">
        <v>37</v>
      </c>
      <c r="C8454" t="s">
        <v>12981</v>
      </c>
      <c r="D8454" s="1">
        <v>36761</v>
      </c>
      <c r="E8454" s="1">
        <v>43889</v>
      </c>
      <c r="F8454" t="s">
        <v>19</v>
      </c>
      <c r="I8454">
        <v>100</v>
      </c>
      <c r="J8454">
        <v>0</v>
      </c>
      <c r="K8454">
        <v>0</v>
      </c>
      <c r="L8454">
        <v>969</v>
      </c>
      <c r="M8454">
        <v>969</v>
      </c>
      <c r="N8454" t="s">
        <v>20</v>
      </c>
      <c r="O8454" t="s">
        <v>12982</v>
      </c>
      <c r="P8454" t="s">
        <v>28</v>
      </c>
      <c r="Q8454" t="s">
        <v>34233</v>
      </c>
      <c r="R8454" t="s">
        <v>34233</v>
      </c>
      <c r="S8454" t="s">
        <v>32628</v>
      </c>
      <c r="T8454" t="s">
        <v>34357</v>
      </c>
      <c r="U8454" t="s">
        <v>32634</v>
      </c>
      <c r="V8454" t="s">
        <v>33429</v>
      </c>
      <c r="X8454">
        <v>2</v>
      </c>
      <c r="Y8454" t="s">
        <v>32661</v>
      </c>
      <c r="AA8454">
        <v>9</v>
      </c>
      <c r="AB8454">
        <v>25</v>
      </c>
      <c r="AC8454">
        <v>1</v>
      </c>
      <c r="AD8454" t="str">
        <f t="shared" si="1310"/>
        <v/>
      </c>
      <c r="AE8454" t="str">
        <f t="shared" si="1316"/>
        <v/>
      </c>
      <c r="AF8454" t="str">
        <f t="shared" si="1308"/>
        <v/>
      </c>
      <c r="AG8454">
        <f>IF((S8454&lt;&gt;"tühi")*(AC8454&lt;&gt;""),AC8454,"")</f>
        <v>1</v>
      </c>
      <c r="AH8454">
        <f t="shared" si="1314"/>
        <v>2.8</v>
      </c>
      <c r="AI8454">
        <v>0.14499999999999999</v>
      </c>
      <c r="AJ8454">
        <f t="shared" si="1312"/>
        <v>0.40599999999999997</v>
      </c>
      <c r="AK8454" t="str">
        <f t="shared" si="1315"/>
        <v/>
      </c>
      <c r="AL8454" t="str">
        <f t="shared" si="1313"/>
        <v/>
      </c>
    </row>
    <row r="8455" spans="1:38" x14ac:dyDescent="0.2">
      <c r="A8455" t="s">
        <v>5224</v>
      </c>
      <c r="B8455" t="s">
        <v>37</v>
      </c>
      <c r="C8455" t="s">
        <v>5225</v>
      </c>
      <c r="D8455" s="1">
        <v>36102</v>
      </c>
      <c r="E8455" s="1">
        <v>43456</v>
      </c>
      <c r="F8455" t="s">
        <v>19</v>
      </c>
      <c r="I8455">
        <v>100</v>
      </c>
      <c r="J8455">
        <v>0</v>
      </c>
      <c r="K8455">
        <v>0</v>
      </c>
      <c r="L8455">
        <v>1492</v>
      </c>
      <c r="M8455">
        <v>1492</v>
      </c>
      <c r="N8455" t="s">
        <v>20</v>
      </c>
      <c r="O8455" t="s">
        <v>5226</v>
      </c>
      <c r="P8455" t="s">
        <v>28</v>
      </c>
      <c r="Q8455" t="s">
        <v>34233</v>
      </c>
      <c r="R8455" t="s">
        <v>34233</v>
      </c>
      <c r="S8455" t="s">
        <v>32628</v>
      </c>
      <c r="T8455" t="s">
        <v>34357</v>
      </c>
      <c r="AD8455" t="str">
        <f t="shared" si="1310"/>
        <v/>
      </c>
      <c r="AE8455" t="str">
        <f t="shared" si="1316"/>
        <v/>
      </c>
      <c r="AF8455" t="str">
        <f t="shared" si="1308"/>
        <v/>
      </c>
      <c r="AG8455" s="17">
        <v>1</v>
      </c>
      <c r="AH8455">
        <f t="shared" si="1314"/>
        <v>2.8</v>
      </c>
      <c r="AI8455">
        <v>0.14499999999999999</v>
      </c>
      <c r="AJ8455">
        <f t="shared" si="1312"/>
        <v>0.40599999999999997</v>
      </c>
      <c r="AK8455" t="str">
        <f t="shared" si="1315"/>
        <v/>
      </c>
      <c r="AL8455" t="str">
        <f t="shared" si="1313"/>
        <v/>
      </c>
    </row>
    <row r="8456" spans="1:38" x14ac:dyDescent="0.2">
      <c r="A8456" t="s">
        <v>12684</v>
      </c>
      <c r="B8456" t="s">
        <v>37</v>
      </c>
      <c r="C8456" t="s">
        <v>12685</v>
      </c>
      <c r="D8456" s="1">
        <v>36712</v>
      </c>
      <c r="E8456" s="1">
        <v>43889</v>
      </c>
      <c r="F8456" t="s">
        <v>19</v>
      </c>
      <c r="I8456">
        <v>100</v>
      </c>
      <c r="J8456">
        <v>0</v>
      </c>
      <c r="K8456">
        <v>0</v>
      </c>
      <c r="L8456">
        <v>1128</v>
      </c>
      <c r="M8456">
        <v>1128</v>
      </c>
      <c r="N8456" t="s">
        <v>20</v>
      </c>
      <c r="O8456" t="s">
        <v>12686</v>
      </c>
      <c r="P8456" t="s">
        <v>28</v>
      </c>
      <c r="Q8456" t="s">
        <v>34233</v>
      </c>
      <c r="R8456" t="s">
        <v>34233</v>
      </c>
      <c r="S8456" t="s">
        <v>32628</v>
      </c>
      <c r="T8456" t="s">
        <v>34365</v>
      </c>
      <c r="U8456" t="s">
        <v>32634</v>
      </c>
      <c r="V8456" t="s">
        <v>33429</v>
      </c>
      <c r="X8456">
        <v>2</v>
      </c>
      <c r="Y8456" t="s">
        <v>32661</v>
      </c>
      <c r="AA8456">
        <v>9</v>
      </c>
      <c r="AB8456">
        <v>25</v>
      </c>
      <c r="AC8456">
        <v>1</v>
      </c>
      <c r="AD8456" t="str">
        <f t="shared" si="1310"/>
        <v/>
      </c>
      <c r="AE8456" t="str">
        <f t="shared" si="1316"/>
        <v/>
      </c>
      <c r="AF8456" t="str">
        <f t="shared" si="1308"/>
        <v/>
      </c>
      <c r="AG8456">
        <f>IF((S8456&lt;&gt;"tühi")*(AC8456&lt;&gt;""),AC8456,"")</f>
        <v>1</v>
      </c>
      <c r="AH8456">
        <f t="shared" si="1314"/>
        <v>2.8</v>
      </c>
      <c r="AI8456">
        <v>0.14499999999999999</v>
      </c>
      <c r="AJ8456">
        <f t="shared" si="1312"/>
        <v>0.40599999999999997</v>
      </c>
      <c r="AK8456" t="str">
        <f t="shared" si="1315"/>
        <v/>
      </c>
      <c r="AL8456" t="str">
        <f t="shared" si="1313"/>
        <v/>
      </c>
    </row>
    <row r="8457" spans="1:38" x14ac:dyDescent="0.2">
      <c r="A8457" t="s">
        <v>5227</v>
      </c>
      <c r="B8457" t="s">
        <v>37</v>
      </c>
      <c r="C8457" t="s">
        <v>5228</v>
      </c>
      <c r="D8457" s="1">
        <v>36102</v>
      </c>
      <c r="E8457" s="1">
        <v>43456</v>
      </c>
      <c r="F8457" t="s">
        <v>19</v>
      </c>
      <c r="I8457">
        <v>100</v>
      </c>
      <c r="J8457">
        <v>0</v>
      </c>
      <c r="K8457">
        <v>0</v>
      </c>
      <c r="L8457">
        <v>1479</v>
      </c>
      <c r="M8457">
        <v>1479</v>
      </c>
      <c r="N8457" t="s">
        <v>20</v>
      </c>
      <c r="O8457" t="s">
        <v>5229</v>
      </c>
      <c r="P8457" t="s">
        <v>28</v>
      </c>
      <c r="Q8457" t="s">
        <v>32794</v>
      </c>
      <c r="R8457" t="s">
        <v>33782</v>
      </c>
      <c r="S8457" t="s">
        <v>32628</v>
      </c>
      <c r="T8457" t="s">
        <v>34350</v>
      </c>
      <c r="AD8457" t="str">
        <f t="shared" si="1310"/>
        <v/>
      </c>
      <c r="AE8457" t="str">
        <f t="shared" si="1316"/>
        <v/>
      </c>
      <c r="AF8457" t="str">
        <f t="shared" si="1308"/>
        <v/>
      </c>
      <c r="AG8457" s="17">
        <v>1</v>
      </c>
      <c r="AH8457">
        <f t="shared" si="1314"/>
        <v>2.8</v>
      </c>
      <c r="AI8457">
        <v>0.14499999999999999</v>
      </c>
      <c r="AJ8457">
        <f t="shared" si="1312"/>
        <v>0.40599999999999997</v>
      </c>
      <c r="AK8457" t="str">
        <f t="shared" si="1315"/>
        <v/>
      </c>
      <c r="AL8457" t="str">
        <f t="shared" si="1313"/>
        <v/>
      </c>
    </row>
    <row r="8458" spans="1:38" x14ac:dyDescent="0.2">
      <c r="A8458" t="s">
        <v>29323</v>
      </c>
      <c r="B8458" t="s">
        <v>37</v>
      </c>
      <c r="C8458" t="s">
        <v>29324</v>
      </c>
      <c r="D8458" s="1">
        <v>43654</v>
      </c>
      <c r="E8458" s="1">
        <v>43654</v>
      </c>
      <c r="F8458" t="s">
        <v>19</v>
      </c>
      <c r="I8458">
        <v>100</v>
      </c>
      <c r="J8458">
        <v>0</v>
      </c>
      <c r="K8458">
        <v>0</v>
      </c>
      <c r="L8458">
        <v>1213</v>
      </c>
      <c r="M8458">
        <v>1213</v>
      </c>
      <c r="N8458" t="s">
        <v>20</v>
      </c>
      <c r="O8458" t="s">
        <v>29325</v>
      </c>
      <c r="P8458" t="s">
        <v>28</v>
      </c>
      <c r="Q8458" t="s">
        <v>34233</v>
      </c>
      <c r="R8458" t="s">
        <v>34233</v>
      </c>
      <c r="S8458" t="s">
        <v>32628</v>
      </c>
      <c r="T8458" t="s">
        <v>34366</v>
      </c>
      <c r="U8458" t="s">
        <v>32634</v>
      </c>
      <c r="V8458" t="s">
        <v>33442</v>
      </c>
      <c r="W8458">
        <v>243</v>
      </c>
      <c r="X8458">
        <v>2</v>
      </c>
      <c r="Y8458" t="s">
        <v>32654</v>
      </c>
      <c r="AA8458">
        <v>8.5</v>
      </c>
      <c r="AC8458">
        <v>1</v>
      </c>
      <c r="AD8458" t="str">
        <f t="shared" si="1310"/>
        <v/>
      </c>
      <c r="AE8458" t="str">
        <f t="shared" si="1316"/>
        <v/>
      </c>
      <c r="AF8458" t="str">
        <f t="shared" si="1308"/>
        <v/>
      </c>
      <c r="AG8458">
        <f>IF((S8458&lt;&gt;"tühi")*(AC8458&lt;&gt;""),AC8458,"")</f>
        <v>1</v>
      </c>
      <c r="AH8458">
        <f t="shared" si="1314"/>
        <v>2.8</v>
      </c>
      <c r="AI8458">
        <v>0.14499999999999999</v>
      </c>
      <c r="AJ8458">
        <f t="shared" si="1312"/>
        <v>0.40599999999999997</v>
      </c>
      <c r="AK8458" t="str">
        <f t="shared" si="1315"/>
        <v/>
      </c>
      <c r="AL8458" t="str">
        <f t="shared" si="1313"/>
        <v/>
      </c>
    </row>
    <row r="8459" spans="1:38" x14ac:dyDescent="0.2">
      <c r="A8459" t="s">
        <v>10115</v>
      </c>
      <c r="B8459" t="s">
        <v>37</v>
      </c>
      <c r="C8459" t="s">
        <v>10116</v>
      </c>
      <c r="D8459" s="1">
        <v>36416</v>
      </c>
      <c r="E8459" s="1">
        <v>43889</v>
      </c>
      <c r="F8459" t="s">
        <v>19</v>
      </c>
      <c r="I8459">
        <v>100</v>
      </c>
      <c r="J8459">
        <v>0</v>
      </c>
      <c r="K8459">
        <v>0</v>
      </c>
      <c r="L8459">
        <v>1050</v>
      </c>
      <c r="M8459">
        <v>1050</v>
      </c>
      <c r="N8459" t="s">
        <v>20</v>
      </c>
      <c r="O8459" t="s">
        <v>10117</v>
      </c>
      <c r="P8459" t="s">
        <v>28</v>
      </c>
      <c r="Q8459" t="s">
        <v>32794</v>
      </c>
      <c r="R8459" t="s">
        <v>33782</v>
      </c>
      <c r="S8459" t="s">
        <v>32628</v>
      </c>
      <c r="T8459" t="s">
        <v>34365</v>
      </c>
      <c r="U8459" t="s">
        <v>32634</v>
      </c>
      <c r="V8459" t="s">
        <v>33429</v>
      </c>
      <c r="X8459">
        <v>2</v>
      </c>
      <c r="Y8459" t="s">
        <v>32661</v>
      </c>
      <c r="AA8459">
        <v>9</v>
      </c>
      <c r="AB8459">
        <v>25</v>
      </c>
      <c r="AC8459">
        <v>1</v>
      </c>
      <c r="AD8459" t="str">
        <f t="shared" si="1310"/>
        <v/>
      </c>
      <c r="AE8459" t="str">
        <f t="shared" si="1316"/>
        <v/>
      </c>
      <c r="AF8459" t="str">
        <f t="shared" ref="AF8459:AF8522" si="1317">IF((S8459&lt;&gt;"tühi")*(F8459&lt;&gt;"Elamumaa")*(G8459&lt;&gt;"Elamumaa")*(H8459&lt;&gt;"Elamumaa"),IF(Z8459=0,"",Z8459),"")</f>
        <v/>
      </c>
      <c r="AG8459">
        <f>IF((S8459&lt;&gt;"tühi")*(AC8459&lt;&gt;""),AC8459,"")</f>
        <v>1</v>
      </c>
      <c r="AH8459">
        <f t="shared" si="1314"/>
        <v>2.8</v>
      </c>
      <c r="AI8459">
        <v>0.14499999999999999</v>
      </c>
      <c r="AJ8459">
        <f t="shared" si="1312"/>
        <v>0.40599999999999997</v>
      </c>
      <c r="AK8459" t="str">
        <f t="shared" si="1315"/>
        <v/>
      </c>
      <c r="AL8459" t="str">
        <f t="shared" si="1313"/>
        <v/>
      </c>
    </row>
    <row r="8460" spans="1:38" x14ac:dyDescent="0.2">
      <c r="A8460" t="s">
        <v>9662</v>
      </c>
      <c r="B8460" t="s">
        <v>37</v>
      </c>
      <c r="C8460" t="s">
        <v>9663</v>
      </c>
      <c r="D8460" s="1">
        <v>36311</v>
      </c>
      <c r="E8460" s="1">
        <v>43797</v>
      </c>
      <c r="F8460" t="s">
        <v>19</v>
      </c>
      <c r="I8460">
        <v>100</v>
      </c>
      <c r="J8460">
        <v>0</v>
      </c>
      <c r="K8460">
        <v>0</v>
      </c>
      <c r="L8460">
        <v>2491</v>
      </c>
      <c r="M8460">
        <v>2491</v>
      </c>
      <c r="N8460" t="s">
        <v>20</v>
      </c>
      <c r="O8460" t="s">
        <v>9664</v>
      </c>
      <c r="P8460" t="s">
        <v>28</v>
      </c>
      <c r="Q8460" t="s">
        <v>34233</v>
      </c>
      <c r="R8460" t="s">
        <v>34233</v>
      </c>
      <c r="S8460" t="s">
        <v>33797</v>
      </c>
      <c r="T8460" t="s">
        <v>34357</v>
      </c>
      <c r="AD8460" t="str">
        <f t="shared" si="1310"/>
        <v/>
      </c>
      <c r="AE8460" t="str">
        <f t="shared" si="1316"/>
        <v/>
      </c>
      <c r="AF8460" t="str">
        <f t="shared" si="1317"/>
        <v/>
      </c>
      <c r="AG8460" s="17">
        <v>1</v>
      </c>
      <c r="AH8460">
        <f t="shared" si="1314"/>
        <v>2.8</v>
      </c>
      <c r="AI8460">
        <v>0.14499999999999999</v>
      </c>
      <c r="AJ8460">
        <f t="shared" si="1312"/>
        <v>0.40599999999999997</v>
      </c>
      <c r="AK8460" t="str">
        <f t="shared" si="1315"/>
        <v/>
      </c>
      <c r="AL8460" t="str">
        <f t="shared" si="1313"/>
        <v/>
      </c>
    </row>
    <row r="8461" spans="1:38" x14ac:dyDescent="0.2">
      <c r="A8461" t="s">
        <v>30942</v>
      </c>
      <c r="B8461" t="s">
        <v>37</v>
      </c>
      <c r="C8461" t="s">
        <v>30943</v>
      </c>
      <c r="D8461" s="1">
        <v>43859</v>
      </c>
      <c r="E8461" s="1">
        <v>43859</v>
      </c>
      <c r="F8461" t="s">
        <v>15348</v>
      </c>
      <c r="I8461">
        <v>100</v>
      </c>
      <c r="J8461">
        <v>0</v>
      </c>
      <c r="K8461">
        <v>0</v>
      </c>
      <c r="L8461">
        <v>79</v>
      </c>
      <c r="M8461">
        <v>79</v>
      </c>
      <c r="N8461" t="s">
        <v>20</v>
      </c>
      <c r="P8461" t="s">
        <v>30340</v>
      </c>
      <c r="Q8461" t="s">
        <v>34233</v>
      </c>
      <c r="R8461" t="s">
        <v>34233</v>
      </c>
      <c r="S8461" t="s">
        <v>33942</v>
      </c>
      <c r="T8461" t="s">
        <v>34233</v>
      </c>
      <c r="AD8461" t="str">
        <f t="shared" si="1310"/>
        <v/>
      </c>
      <c r="AE8461" t="str">
        <f t="shared" si="1316"/>
        <v/>
      </c>
      <c r="AF8461" t="str">
        <f t="shared" si="1317"/>
        <v/>
      </c>
      <c r="AG8461" t="str">
        <f>IF((S8461&lt;&gt;"tühi")*(AC8461&lt;&gt;""),AC8461,"")</f>
        <v/>
      </c>
      <c r="AH8461" t="str">
        <f t="shared" si="1314"/>
        <v/>
      </c>
      <c r="AI8461">
        <v>0.14499999999999999</v>
      </c>
      <c r="AJ8461" t="str">
        <f t="shared" si="1312"/>
        <v/>
      </c>
      <c r="AK8461" t="str">
        <f t="shared" si="1315"/>
        <v/>
      </c>
      <c r="AL8461" t="str">
        <f t="shared" si="1313"/>
        <v/>
      </c>
    </row>
    <row r="8462" spans="1:38" x14ac:dyDescent="0.2">
      <c r="A8462" t="s">
        <v>5269</v>
      </c>
      <c r="B8462" t="s">
        <v>37</v>
      </c>
      <c r="C8462" t="s">
        <v>5270</v>
      </c>
      <c r="D8462" s="1">
        <v>36102</v>
      </c>
      <c r="E8462" s="1">
        <v>43889</v>
      </c>
      <c r="F8462" t="s">
        <v>19</v>
      </c>
      <c r="I8462">
        <v>100</v>
      </c>
      <c r="J8462">
        <v>0</v>
      </c>
      <c r="K8462">
        <v>0</v>
      </c>
      <c r="L8462">
        <v>1522</v>
      </c>
      <c r="M8462">
        <v>1522</v>
      </c>
      <c r="N8462" t="s">
        <v>20</v>
      </c>
      <c r="O8462" t="s">
        <v>5271</v>
      </c>
      <c r="P8462" t="s">
        <v>28</v>
      </c>
      <c r="Q8462" t="s">
        <v>34233</v>
      </c>
      <c r="R8462" t="s">
        <v>34233</v>
      </c>
      <c r="S8462" t="s">
        <v>32628</v>
      </c>
      <c r="T8462" t="s">
        <v>32634</v>
      </c>
      <c r="AD8462" t="str">
        <f t="shared" si="1310"/>
        <v/>
      </c>
      <c r="AE8462" t="str">
        <f t="shared" si="1316"/>
        <v/>
      </c>
      <c r="AF8462" t="str">
        <f t="shared" si="1317"/>
        <v/>
      </c>
      <c r="AG8462" s="17">
        <v>1</v>
      </c>
      <c r="AH8462">
        <f t="shared" si="1314"/>
        <v>2.8</v>
      </c>
      <c r="AI8462">
        <v>0.14499999999999999</v>
      </c>
      <c r="AJ8462">
        <f t="shared" si="1312"/>
        <v>0.40599999999999997</v>
      </c>
      <c r="AK8462" t="str">
        <f t="shared" si="1315"/>
        <v/>
      </c>
      <c r="AL8462" t="str">
        <f t="shared" si="1313"/>
        <v/>
      </c>
    </row>
    <row r="8463" spans="1:38" x14ac:dyDescent="0.2">
      <c r="A8463" t="s">
        <v>20504</v>
      </c>
      <c r="B8463" t="s">
        <v>37</v>
      </c>
      <c r="C8463" t="s">
        <v>20505</v>
      </c>
      <c r="D8463" s="1">
        <v>38425</v>
      </c>
      <c r="E8463" s="1">
        <v>43951</v>
      </c>
      <c r="F8463" t="s">
        <v>889</v>
      </c>
      <c r="I8463">
        <v>100</v>
      </c>
      <c r="J8463">
        <v>0</v>
      </c>
      <c r="K8463">
        <v>0</v>
      </c>
      <c r="L8463">
        <v>1914</v>
      </c>
      <c r="M8463">
        <v>1914</v>
      </c>
      <c r="N8463" t="s">
        <v>20</v>
      </c>
      <c r="O8463" t="s">
        <v>20506</v>
      </c>
      <c r="P8463" t="s">
        <v>28</v>
      </c>
      <c r="Q8463" t="s">
        <v>34233</v>
      </c>
      <c r="R8463" t="s">
        <v>34233</v>
      </c>
      <c r="S8463" t="s">
        <v>33942</v>
      </c>
      <c r="T8463" t="s">
        <v>34233</v>
      </c>
      <c r="U8463" t="s">
        <v>33443</v>
      </c>
      <c r="V8463" t="s">
        <v>33429</v>
      </c>
      <c r="X8463">
        <v>1</v>
      </c>
      <c r="Y8463">
        <v>1</v>
      </c>
      <c r="AA8463">
        <v>4</v>
      </c>
      <c r="AB8463">
        <v>10</v>
      </c>
      <c r="AD8463" t="str">
        <f t="shared" si="1310"/>
        <v/>
      </c>
      <c r="AE8463" t="str">
        <f t="shared" si="1316"/>
        <v/>
      </c>
      <c r="AF8463" t="str">
        <f t="shared" si="1317"/>
        <v/>
      </c>
      <c r="AG8463" t="str">
        <f>IF((S8463&lt;&gt;"tühi")*(AC8463&lt;&gt;""),AC8463,"")</f>
        <v/>
      </c>
      <c r="AH8463" t="str">
        <f t="shared" si="1314"/>
        <v/>
      </c>
      <c r="AI8463">
        <v>0.14499999999999999</v>
      </c>
      <c r="AJ8463" t="str">
        <f t="shared" si="1312"/>
        <v/>
      </c>
      <c r="AK8463" t="str">
        <f t="shared" si="1315"/>
        <v/>
      </c>
      <c r="AL8463" t="str">
        <f t="shared" si="1313"/>
        <v/>
      </c>
    </row>
    <row r="8464" spans="1:38" x14ac:dyDescent="0.2">
      <c r="A8464" t="s">
        <v>5218</v>
      </c>
      <c r="B8464" t="s">
        <v>37</v>
      </c>
      <c r="C8464" t="s">
        <v>5219</v>
      </c>
      <c r="D8464" s="1">
        <v>36102</v>
      </c>
      <c r="E8464" s="1">
        <v>43889</v>
      </c>
      <c r="F8464" t="s">
        <v>19</v>
      </c>
      <c r="I8464">
        <v>100</v>
      </c>
      <c r="J8464">
        <v>0</v>
      </c>
      <c r="K8464">
        <v>0</v>
      </c>
      <c r="L8464">
        <v>876</v>
      </c>
      <c r="M8464">
        <v>876</v>
      </c>
      <c r="N8464" t="s">
        <v>20</v>
      </c>
      <c r="O8464" t="s">
        <v>5220</v>
      </c>
      <c r="P8464" t="s">
        <v>28</v>
      </c>
      <c r="Q8464" t="s">
        <v>32794</v>
      </c>
      <c r="R8464" t="s">
        <v>33782</v>
      </c>
      <c r="S8464" t="s">
        <v>32628</v>
      </c>
      <c r="T8464" t="s">
        <v>34350</v>
      </c>
      <c r="AD8464" t="str">
        <f t="shared" si="1310"/>
        <v/>
      </c>
      <c r="AE8464" t="str">
        <f t="shared" si="1316"/>
        <v/>
      </c>
      <c r="AF8464" t="str">
        <f t="shared" si="1317"/>
        <v/>
      </c>
      <c r="AG8464" s="17">
        <v>1</v>
      </c>
      <c r="AH8464">
        <f t="shared" si="1314"/>
        <v>2.8</v>
      </c>
      <c r="AI8464">
        <v>0.14499999999999999</v>
      </c>
      <c r="AJ8464">
        <f t="shared" si="1312"/>
        <v>0.40599999999999997</v>
      </c>
      <c r="AK8464" t="str">
        <f t="shared" si="1315"/>
        <v/>
      </c>
      <c r="AL8464" t="str">
        <f t="shared" si="1313"/>
        <v/>
      </c>
    </row>
    <row r="8465" spans="1:38" x14ac:dyDescent="0.2">
      <c r="A8465" t="s">
        <v>10118</v>
      </c>
      <c r="B8465" t="s">
        <v>37</v>
      </c>
      <c r="C8465" t="s">
        <v>10119</v>
      </c>
      <c r="D8465" s="1">
        <v>36416</v>
      </c>
      <c r="E8465" s="1">
        <v>43889</v>
      </c>
      <c r="F8465" t="s">
        <v>19</v>
      </c>
      <c r="I8465">
        <v>100</v>
      </c>
      <c r="J8465">
        <v>0</v>
      </c>
      <c r="K8465">
        <v>0</v>
      </c>
      <c r="L8465">
        <v>1086</v>
      </c>
      <c r="M8465">
        <v>1086</v>
      </c>
      <c r="N8465" t="s">
        <v>20</v>
      </c>
      <c r="O8465" t="s">
        <v>10120</v>
      </c>
      <c r="P8465" t="s">
        <v>28</v>
      </c>
      <c r="Q8465" t="s">
        <v>34233</v>
      </c>
      <c r="R8465" t="s">
        <v>34233</v>
      </c>
      <c r="S8465" t="s">
        <v>32628</v>
      </c>
      <c r="T8465" t="s">
        <v>34365</v>
      </c>
      <c r="U8465" t="s">
        <v>32634</v>
      </c>
      <c r="V8465" t="s">
        <v>33429</v>
      </c>
      <c r="X8465">
        <v>2</v>
      </c>
      <c r="Y8465" t="s">
        <v>32661</v>
      </c>
      <c r="AA8465">
        <v>9</v>
      </c>
      <c r="AB8465">
        <v>25</v>
      </c>
      <c r="AC8465">
        <v>1</v>
      </c>
      <c r="AD8465" t="str">
        <f t="shared" ref="AD8465:AD8528" si="1318">IF((S8465="tühi")*(F8465&lt;&gt;"Elamumaa")*(G8465&lt;&gt;"Elamumaa")*(H8465&lt;&gt;"Elamumaa"),IF(Z8465=0,"",Z8465),"")</f>
        <v/>
      </c>
      <c r="AE8465" t="str">
        <f t="shared" si="1316"/>
        <v/>
      </c>
      <c r="AF8465" t="str">
        <f t="shared" si="1317"/>
        <v/>
      </c>
      <c r="AG8465">
        <f>IF((S8465&lt;&gt;"tühi")*(AC8465&lt;&gt;""),AC8465,"")</f>
        <v>1</v>
      </c>
      <c r="AH8465">
        <f t="shared" si="1314"/>
        <v>2.8</v>
      </c>
      <c r="AI8465">
        <v>0.14499999999999999</v>
      </c>
      <c r="AJ8465">
        <f t="shared" si="1312"/>
        <v>0.40599999999999997</v>
      </c>
      <c r="AK8465" t="str">
        <f t="shared" si="1315"/>
        <v/>
      </c>
      <c r="AL8465" t="str">
        <f t="shared" si="1313"/>
        <v/>
      </c>
    </row>
    <row r="8466" spans="1:38" x14ac:dyDescent="0.2">
      <c r="A8466" t="s">
        <v>5215</v>
      </c>
      <c r="B8466" t="s">
        <v>37</v>
      </c>
      <c r="C8466" t="s">
        <v>5216</v>
      </c>
      <c r="D8466" s="1">
        <v>36102</v>
      </c>
      <c r="E8466" s="1">
        <v>43889</v>
      </c>
      <c r="F8466" t="s">
        <v>19</v>
      </c>
      <c r="I8466">
        <v>100</v>
      </c>
      <c r="J8466">
        <v>0</v>
      </c>
      <c r="K8466">
        <v>0</v>
      </c>
      <c r="L8466">
        <v>814</v>
      </c>
      <c r="M8466">
        <v>814</v>
      </c>
      <c r="N8466" t="s">
        <v>20</v>
      </c>
      <c r="O8466" t="s">
        <v>5217</v>
      </c>
      <c r="P8466" t="s">
        <v>28</v>
      </c>
      <c r="Q8466" t="s">
        <v>32794</v>
      </c>
      <c r="R8466" t="s">
        <v>33782</v>
      </c>
      <c r="S8466" t="s">
        <v>32628</v>
      </c>
      <c r="T8466" t="s">
        <v>33071</v>
      </c>
      <c r="AD8466" t="str">
        <f t="shared" si="1318"/>
        <v/>
      </c>
      <c r="AE8466" t="str">
        <f t="shared" si="1316"/>
        <v/>
      </c>
      <c r="AF8466" t="str">
        <f t="shared" si="1317"/>
        <v/>
      </c>
      <c r="AG8466" s="17">
        <v>1</v>
      </c>
      <c r="AH8466">
        <f t="shared" si="1314"/>
        <v>2.8</v>
      </c>
      <c r="AI8466">
        <v>0.14499999999999999</v>
      </c>
      <c r="AJ8466">
        <f t="shared" si="1312"/>
        <v>0.40599999999999997</v>
      </c>
      <c r="AK8466" t="str">
        <f t="shared" si="1315"/>
        <v/>
      </c>
      <c r="AL8466" t="str">
        <f t="shared" si="1313"/>
        <v/>
      </c>
    </row>
    <row r="8467" spans="1:38" x14ac:dyDescent="0.2">
      <c r="A8467" t="s">
        <v>12681</v>
      </c>
      <c r="B8467" t="s">
        <v>37</v>
      </c>
      <c r="C8467" t="s">
        <v>12682</v>
      </c>
      <c r="D8467" s="1">
        <v>36712</v>
      </c>
      <c r="E8467" s="1">
        <v>43889</v>
      </c>
      <c r="F8467" t="s">
        <v>19</v>
      </c>
      <c r="I8467">
        <v>100</v>
      </c>
      <c r="J8467">
        <v>0</v>
      </c>
      <c r="K8467">
        <v>0</v>
      </c>
      <c r="L8467">
        <v>1002</v>
      </c>
      <c r="M8467">
        <v>1002</v>
      </c>
      <c r="N8467" t="s">
        <v>20</v>
      </c>
      <c r="O8467" t="s">
        <v>12683</v>
      </c>
      <c r="P8467" t="s">
        <v>28</v>
      </c>
      <c r="Q8467" t="s">
        <v>34234</v>
      </c>
      <c r="R8467" s="9" t="s">
        <v>33762</v>
      </c>
      <c r="S8467" t="s">
        <v>32628</v>
      </c>
      <c r="T8467" t="s">
        <v>34233</v>
      </c>
      <c r="U8467" t="s">
        <v>32634</v>
      </c>
      <c r="V8467" t="s">
        <v>33429</v>
      </c>
      <c r="X8467">
        <v>2</v>
      </c>
      <c r="Y8467" t="s">
        <v>32661</v>
      </c>
      <c r="AA8467">
        <v>9</v>
      </c>
      <c r="AB8467">
        <v>25</v>
      </c>
      <c r="AC8467">
        <v>1</v>
      </c>
      <c r="AD8467" t="str">
        <f t="shared" si="1318"/>
        <v/>
      </c>
      <c r="AE8467" t="str">
        <f t="shared" si="1316"/>
        <v/>
      </c>
      <c r="AF8467" t="str">
        <f t="shared" si="1317"/>
        <v/>
      </c>
      <c r="AG8467">
        <f>IF((S8467&lt;&gt;"tühi")*(AC8467&lt;&gt;""),AC8467,"")</f>
        <v>1</v>
      </c>
      <c r="AH8467">
        <f t="shared" si="1314"/>
        <v>2.8</v>
      </c>
      <c r="AI8467">
        <v>0.14499999999999999</v>
      </c>
      <c r="AJ8467">
        <f t="shared" si="1312"/>
        <v>0.40599999999999997</v>
      </c>
      <c r="AK8467" t="str">
        <f t="shared" si="1315"/>
        <v/>
      </c>
      <c r="AL8467" t="str">
        <f t="shared" si="1313"/>
        <v/>
      </c>
    </row>
    <row r="8468" spans="1:38" x14ac:dyDescent="0.2">
      <c r="A8468" t="s">
        <v>5221</v>
      </c>
      <c r="B8468" t="s">
        <v>37</v>
      </c>
      <c r="C8468" t="s">
        <v>5222</v>
      </c>
      <c r="D8468" s="1">
        <v>36102</v>
      </c>
      <c r="E8468" s="1">
        <v>43889</v>
      </c>
      <c r="F8468" t="s">
        <v>19</v>
      </c>
      <c r="I8468">
        <v>100</v>
      </c>
      <c r="J8468">
        <v>0</v>
      </c>
      <c r="K8468">
        <v>0</v>
      </c>
      <c r="L8468">
        <v>1061</v>
      </c>
      <c r="M8468">
        <v>1061</v>
      </c>
      <c r="N8468" t="s">
        <v>20</v>
      </c>
      <c r="O8468" t="s">
        <v>5223</v>
      </c>
      <c r="P8468" t="s">
        <v>28</v>
      </c>
      <c r="Q8468" t="s">
        <v>34233</v>
      </c>
      <c r="R8468" t="s">
        <v>34233</v>
      </c>
      <c r="S8468" t="s">
        <v>32628</v>
      </c>
      <c r="T8468" t="s">
        <v>34349</v>
      </c>
      <c r="AD8468" t="str">
        <f t="shared" si="1318"/>
        <v/>
      </c>
      <c r="AE8468" t="str">
        <f t="shared" si="1316"/>
        <v/>
      </c>
      <c r="AF8468" t="str">
        <f t="shared" si="1317"/>
        <v/>
      </c>
      <c r="AG8468" s="17">
        <v>1</v>
      </c>
      <c r="AH8468">
        <f t="shared" si="1314"/>
        <v>2.8</v>
      </c>
      <c r="AI8468">
        <v>0.14499999999999999</v>
      </c>
      <c r="AJ8468">
        <f t="shared" si="1312"/>
        <v>0.40599999999999997</v>
      </c>
      <c r="AK8468" t="str">
        <f t="shared" si="1315"/>
        <v/>
      </c>
      <c r="AL8468" t="str">
        <f t="shared" si="1313"/>
        <v/>
      </c>
    </row>
    <row r="8469" spans="1:38" x14ac:dyDescent="0.2">
      <c r="A8469" t="s">
        <v>12145</v>
      </c>
      <c r="B8469" t="s">
        <v>37</v>
      </c>
      <c r="C8469" t="s">
        <v>12146</v>
      </c>
      <c r="D8469" s="1">
        <v>36672</v>
      </c>
      <c r="E8469" s="1">
        <v>44102</v>
      </c>
      <c r="F8469" t="s">
        <v>19</v>
      </c>
      <c r="I8469">
        <v>100</v>
      </c>
      <c r="J8469">
        <v>0</v>
      </c>
      <c r="K8469">
        <v>0</v>
      </c>
      <c r="L8469">
        <v>1119</v>
      </c>
      <c r="M8469">
        <v>1119</v>
      </c>
      <c r="N8469" t="s">
        <v>20</v>
      </c>
      <c r="O8469" t="s">
        <v>12147</v>
      </c>
      <c r="P8469" t="s">
        <v>28</v>
      </c>
      <c r="Q8469" t="s">
        <v>34233</v>
      </c>
      <c r="R8469" t="s">
        <v>34233</v>
      </c>
      <c r="S8469" t="s">
        <v>33797</v>
      </c>
      <c r="T8469" t="s">
        <v>34357</v>
      </c>
      <c r="U8469" t="s">
        <v>32634</v>
      </c>
      <c r="V8469" t="s">
        <v>33429</v>
      </c>
      <c r="X8469">
        <v>2</v>
      </c>
      <c r="Y8469" t="s">
        <v>32661</v>
      </c>
      <c r="AA8469">
        <v>9</v>
      </c>
      <c r="AB8469">
        <v>25</v>
      </c>
      <c r="AC8469">
        <v>1</v>
      </c>
      <c r="AD8469" t="str">
        <f t="shared" si="1318"/>
        <v/>
      </c>
      <c r="AE8469" t="str">
        <f t="shared" si="1316"/>
        <v/>
      </c>
      <c r="AF8469" t="str">
        <f t="shared" si="1317"/>
        <v/>
      </c>
      <c r="AG8469">
        <f>IF((S8469&lt;&gt;"tühi")*(AC8469&lt;&gt;""),AC8469,"")</f>
        <v>1</v>
      </c>
      <c r="AH8469">
        <f t="shared" si="1314"/>
        <v>2.8</v>
      </c>
      <c r="AI8469">
        <v>0.14499999999999999</v>
      </c>
      <c r="AJ8469">
        <f t="shared" si="1312"/>
        <v>0.40599999999999997</v>
      </c>
      <c r="AK8469" t="str">
        <f t="shared" si="1315"/>
        <v/>
      </c>
      <c r="AL8469" t="str">
        <f t="shared" si="1313"/>
        <v/>
      </c>
    </row>
    <row r="8470" spans="1:38" x14ac:dyDescent="0.2">
      <c r="A8470" t="s">
        <v>5761</v>
      </c>
      <c r="B8470" t="s">
        <v>37</v>
      </c>
      <c r="C8470" t="s">
        <v>5762</v>
      </c>
      <c r="D8470" s="1">
        <v>36111</v>
      </c>
      <c r="E8470" s="1">
        <v>43456</v>
      </c>
      <c r="F8470" t="s">
        <v>19</v>
      </c>
      <c r="I8470">
        <v>100</v>
      </c>
      <c r="J8470">
        <v>0</v>
      </c>
      <c r="K8470">
        <v>0</v>
      </c>
      <c r="L8470">
        <v>1319</v>
      </c>
      <c r="M8470">
        <v>1319</v>
      </c>
      <c r="N8470" t="s">
        <v>20</v>
      </c>
      <c r="O8470" t="s">
        <v>5763</v>
      </c>
      <c r="P8470" t="s">
        <v>28</v>
      </c>
      <c r="Q8470" t="s">
        <v>34233</v>
      </c>
      <c r="R8470" t="s">
        <v>34233</v>
      </c>
      <c r="S8470" t="s">
        <v>33797</v>
      </c>
      <c r="T8470" t="s">
        <v>34365</v>
      </c>
      <c r="AD8470" t="str">
        <f t="shared" si="1318"/>
        <v/>
      </c>
      <c r="AE8470" t="str">
        <f t="shared" si="1316"/>
        <v/>
      </c>
      <c r="AF8470" t="str">
        <f t="shared" si="1317"/>
        <v/>
      </c>
      <c r="AG8470" s="17">
        <v>1</v>
      </c>
      <c r="AH8470">
        <f t="shared" si="1314"/>
        <v>2.8</v>
      </c>
      <c r="AI8470">
        <v>0.14499999999999999</v>
      </c>
      <c r="AJ8470">
        <f t="shared" si="1312"/>
        <v>0.40599999999999997</v>
      </c>
      <c r="AK8470" t="str">
        <f t="shared" si="1315"/>
        <v/>
      </c>
      <c r="AL8470" t="str">
        <f t="shared" si="1313"/>
        <v/>
      </c>
    </row>
    <row r="8471" spans="1:38" x14ac:dyDescent="0.2">
      <c r="A8471" t="s">
        <v>30546</v>
      </c>
      <c r="B8471" t="s">
        <v>37</v>
      </c>
      <c r="C8471" t="s">
        <v>30547</v>
      </c>
      <c r="D8471" s="1">
        <v>43859</v>
      </c>
      <c r="E8471" s="1">
        <v>44546</v>
      </c>
      <c r="F8471" t="s">
        <v>26</v>
      </c>
      <c r="I8471">
        <v>100</v>
      </c>
      <c r="J8471">
        <v>0</v>
      </c>
      <c r="K8471">
        <v>0</v>
      </c>
      <c r="L8471">
        <v>4635</v>
      </c>
      <c r="M8471">
        <v>4635</v>
      </c>
      <c r="N8471" t="s">
        <v>20</v>
      </c>
      <c r="O8471" t="s">
        <v>30548</v>
      </c>
      <c r="P8471" t="s">
        <v>44</v>
      </c>
      <c r="Q8471" t="s">
        <v>34233</v>
      </c>
      <c r="R8471" t="s">
        <v>34233</v>
      </c>
      <c r="S8471" t="s">
        <v>34233</v>
      </c>
      <c r="T8471" t="s">
        <v>34233</v>
      </c>
      <c r="AD8471" t="str">
        <f t="shared" si="1318"/>
        <v/>
      </c>
      <c r="AE8471" t="str">
        <f t="shared" si="1316"/>
        <v/>
      </c>
      <c r="AF8471" t="str">
        <f t="shared" si="1317"/>
        <v/>
      </c>
      <c r="AG8471" t="str">
        <f t="shared" ref="AG8471:AG8502" si="1319">IF((S8471&lt;&gt;"tühi")*(AC8471&lt;&gt;""),AC8471,"")</f>
        <v/>
      </c>
      <c r="AH8471" t="str">
        <f t="shared" si="1314"/>
        <v/>
      </c>
      <c r="AI8471">
        <v>0.14499999999999999</v>
      </c>
      <c r="AJ8471" t="str">
        <f t="shared" si="1312"/>
        <v/>
      </c>
      <c r="AK8471" t="str">
        <f t="shared" si="1315"/>
        <v/>
      </c>
      <c r="AL8471" t="str">
        <f t="shared" si="1313"/>
        <v/>
      </c>
    </row>
    <row r="8472" spans="1:38" x14ac:dyDescent="0.2">
      <c r="A8472" t="s">
        <v>7569</v>
      </c>
      <c r="B8472" t="s">
        <v>37</v>
      </c>
      <c r="C8472" t="s">
        <v>7570</v>
      </c>
      <c r="D8472" s="1">
        <v>36138</v>
      </c>
      <c r="E8472" s="1">
        <v>44546</v>
      </c>
      <c r="F8472" t="s">
        <v>19</v>
      </c>
      <c r="I8472">
        <v>100</v>
      </c>
      <c r="J8472">
        <v>0</v>
      </c>
      <c r="K8472">
        <v>0</v>
      </c>
      <c r="L8472">
        <v>737</v>
      </c>
      <c r="M8472">
        <v>737</v>
      </c>
      <c r="N8472" t="s">
        <v>20</v>
      </c>
      <c r="O8472" t="s">
        <v>7571</v>
      </c>
      <c r="P8472" t="s">
        <v>28</v>
      </c>
      <c r="Q8472" t="s">
        <v>34233</v>
      </c>
      <c r="R8472" t="s">
        <v>34233</v>
      </c>
      <c r="S8472" t="s">
        <v>32628</v>
      </c>
      <c r="T8472" t="s">
        <v>34365</v>
      </c>
      <c r="U8472" t="s">
        <v>32634</v>
      </c>
      <c r="V8472" t="s">
        <v>33385</v>
      </c>
      <c r="X8472">
        <v>2</v>
      </c>
      <c r="AA8472">
        <v>9</v>
      </c>
      <c r="AB8472">
        <v>25</v>
      </c>
      <c r="AC8472">
        <v>1</v>
      </c>
      <c r="AD8472" t="str">
        <f t="shared" si="1318"/>
        <v/>
      </c>
      <c r="AE8472" t="str">
        <f t="shared" si="1316"/>
        <v/>
      </c>
      <c r="AF8472" t="str">
        <f t="shared" si="1317"/>
        <v/>
      </c>
      <c r="AG8472">
        <f t="shared" si="1319"/>
        <v>1</v>
      </c>
      <c r="AH8472">
        <f t="shared" si="1314"/>
        <v>2.8</v>
      </c>
      <c r="AI8472">
        <v>0.14499999999999999</v>
      </c>
      <c r="AJ8472">
        <f t="shared" si="1312"/>
        <v>0.40599999999999997</v>
      </c>
      <c r="AK8472" t="str">
        <f t="shared" si="1315"/>
        <v/>
      </c>
      <c r="AL8472" t="str">
        <f t="shared" si="1313"/>
        <v/>
      </c>
    </row>
    <row r="8473" spans="1:38" x14ac:dyDescent="0.2">
      <c r="A8473" t="s">
        <v>4612</v>
      </c>
      <c r="B8473" t="s">
        <v>37</v>
      </c>
      <c r="C8473" t="s">
        <v>4613</v>
      </c>
      <c r="D8473" s="1">
        <v>36091</v>
      </c>
      <c r="E8473" s="1">
        <v>44221</v>
      </c>
      <c r="F8473" t="s">
        <v>19</v>
      </c>
      <c r="I8473">
        <v>100</v>
      </c>
      <c r="J8473">
        <v>0</v>
      </c>
      <c r="K8473">
        <v>0</v>
      </c>
      <c r="L8473">
        <v>875</v>
      </c>
      <c r="M8473">
        <v>875</v>
      </c>
      <c r="N8473" t="s">
        <v>20</v>
      </c>
      <c r="O8473" t="s">
        <v>4614</v>
      </c>
      <c r="P8473" t="s">
        <v>28</v>
      </c>
      <c r="Q8473" t="s">
        <v>32794</v>
      </c>
      <c r="R8473" t="s">
        <v>33782</v>
      </c>
      <c r="S8473" t="s">
        <v>33797</v>
      </c>
      <c r="T8473" t="s">
        <v>34365</v>
      </c>
      <c r="U8473" t="s">
        <v>32634</v>
      </c>
      <c r="V8473" t="s">
        <v>33385</v>
      </c>
      <c r="X8473">
        <v>2</v>
      </c>
      <c r="AA8473">
        <v>9</v>
      </c>
      <c r="AB8473">
        <v>25</v>
      </c>
      <c r="AC8473">
        <v>1</v>
      </c>
      <c r="AD8473" t="str">
        <f t="shared" si="1318"/>
        <v/>
      </c>
      <c r="AE8473" t="str">
        <f t="shared" si="1316"/>
        <v/>
      </c>
      <c r="AF8473" t="str">
        <f t="shared" si="1317"/>
        <v/>
      </c>
      <c r="AG8473">
        <f t="shared" si="1319"/>
        <v>1</v>
      </c>
      <c r="AH8473">
        <f t="shared" si="1314"/>
        <v>2.8</v>
      </c>
      <c r="AI8473">
        <v>0.14499999999999999</v>
      </c>
      <c r="AJ8473">
        <f t="shared" si="1312"/>
        <v>0.40599999999999997</v>
      </c>
      <c r="AK8473" t="str">
        <f t="shared" si="1315"/>
        <v/>
      </c>
      <c r="AL8473" t="str">
        <f t="shared" si="1313"/>
        <v/>
      </c>
    </row>
    <row r="8474" spans="1:38" x14ac:dyDescent="0.2">
      <c r="A8474" t="s">
        <v>4606</v>
      </c>
      <c r="B8474" t="s">
        <v>37</v>
      </c>
      <c r="C8474" t="s">
        <v>4607</v>
      </c>
      <c r="D8474" s="1">
        <v>36091</v>
      </c>
      <c r="E8474" s="1">
        <v>44546</v>
      </c>
      <c r="F8474" t="s">
        <v>19</v>
      </c>
      <c r="I8474">
        <v>100</v>
      </c>
      <c r="J8474">
        <v>0</v>
      </c>
      <c r="K8474">
        <v>0</v>
      </c>
      <c r="L8474">
        <v>1036</v>
      </c>
      <c r="M8474">
        <v>1036</v>
      </c>
      <c r="N8474" t="s">
        <v>20</v>
      </c>
      <c r="O8474" t="s">
        <v>4608</v>
      </c>
      <c r="P8474" t="s">
        <v>28</v>
      </c>
      <c r="Q8474" t="s">
        <v>34233</v>
      </c>
      <c r="R8474" t="s">
        <v>34233</v>
      </c>
      <c r="S8474" t="s">
        <v>32628</v>
      </c>
      <c r="T8474" t="s">
        <v>34357</v>
      </c>
      <c r="U8474" t="s">
        <v>32634</v>
      </c>
      <c r="V8474" t="s">
        <v>33385</v>
      </c>
      <c r="X8474">
        <v>2</v>
      </c>
      <c r="AA8474">
        <v>9</v>
      </c>
      <c r="AB8474">
        <v>25</v>
      </c>
      <c r="AC8474">
        <v>1</v>
      </c>
      <c r="AD8474" t="str">
        <f t="shared" si="1318"/>
        <v/>
      </c>
      <c r="AE8474" t="str">
        <f t="shared" si="1316"/>
        <v/>
      </c>
      <c r="AF8474" t="str">
        <f t="shared" si="1317"/>
        <v/>
      </c>
      <c r="AG8474">
        <f t="shared" si="1319"/>
        <v>1</v>
      </c>
      <c r="AH8474">
        <f t="shared" si="1314"/>
        <v>2.8</v>
      </c>
      <c r="AI8474">
        <v>0.14499999999999999</v>
      </c>
      <c r="AJ8474">
        <f t="shared" si="1312"/>
        <v>0.40599999999999997</v>
      </c>
      <c r="AK8474" t="str">
        <f t="shared" si="1315"/>
        <v/>
      </c>
      <c r="AL8474" t="str">
        <f t="shared" si="1313"/>
        <v/>
      </c>
    </row>
    <row r="8475" spans="1:38" x14ac:dyDescent="0.2">
      <c r="A8475" t="s">
        <v>4600</v>
      </c>
      <c r="B8475" t="s">
        <v>37</v>
      </c>
      <c r="C8475" t="s">
        <v>4601</v>
      </c>
      <c r="D8475" s="1">
        <v>36091</v>
      </c>
      <c r="E8475" s="1">
        <v>44221</v>
      </c>
      <c r="F8475" t="s">
        <v>19</v>
      </c>
      <c r="I8475">
        <v>100</v>
      </c>
      <c r="J8475">
        <v>0</v>
      </c>
      <c r="K8475">
        <v>0</v>
      </c>
      <c r="L8475">
        <v>1028</v>
      </c>
      <c r="M8475">
        <v>1028</v>
      </c>
      <c r="N8475" t="s">
        <v>20</v>
      </c>
      <c r="O8475" t="s">
        <v>4602</v>
      </c>
      <c r="P8475" t="s">
        <v>28</v>
      </c>
      <c r="Q8475" t="s">
        <v>34233</v>
      </c>
      <c r="R8475" t="s">
        <v>34233</v>
      </c>
      <c r="S8475" t="s">
        <v>33797</v>
      </c>
      <c r="T8475" t="s">
        <v>34233</v>
      </c>
      <c r="U8475" t="s">
        <v>32634</v>
      </c>
      <c r="V8475" t="s">
        <v>33385</v>
      </c>
      <c r="X8475">
        <v>2</v>
      </c>
      <c r="AA8475">
        <v>9</v>
      </c>
      <c r="AB8475">
        <v>25</v>
      </c>
      <c r="AC8475">
        <v>1</v>
      </c>
      <c r="AD8475" t="str">
        <f t="shared" si="1318"/>
        <v/>
      </c>
      <c r="AE8475" t="str">
        <f t="shared" si="1316"/>
        <v/>
      </c>
      <c r="AF8475" t="str">
        <f t="shared" si="1317"/>
        <v/>
      </c>
      <c r="AG8475">
        <f t="shared" si="1319"/>
        <v>1</v>
      </c>
      <c r="AH8475">
        <f t="shared" si="1314"/>
        <v>2.8</v>
      </c>
      <c r="AI8475">
        <v>0.14499999999999999</v>
      </c>
      <c r="AJ8475">
        <f t="shared" si="1312"/>
        <v>0.40599999999999997</v>
      </c>
      <c r="AK8475" t="str">
        <f t="shared" si="1315"/>
        <v/>
      </c>
      <c r="AL8475" t="str">
        <f t="shared" si="1313"/>
        <v/>
      </c>
    </row>
    <row r="8476" spans="1:38" x14ac:dyDescent="0.2">
      <c r="A8476" t="s">
        <v>7904</v>
      </c>
      <c r="B8476" t="s">
        <v>37</v>
      </c>
      <c r="C8476" t="s">
        <v>7905</v>
      </c>
      <c r="D8476" s="1">
        <v>36193</v>
      </c>
      <c r="E8476" s="1">
        <v>44546</v>
      </c>
      <c r="F8476" t="s">
        <v>19</v>
      </c>
      <c r="I8476">
        <v>100</v>
      </c>
      <c r="J8476">
        <v>0</v>
      </c>
      <c r="K8476">
        <v>0</v>
      </c>
      <c r="L8476">
        <v>1028</v>
      </c>
      <c r="M8476">
        <v>1028</v>
      </c>
      <c r="N8476" t="s">
        <v>20</v>
      </c>
      <c r="O8476" t="s">
        <v>7906</v>
      </c>
      <c r="P8476" t="s">
        <v>28</v>
      </c>
      <c r="Q8476" t="s">
        <v>34233</v>
      </c>
      <c r="R8476" t="s">
        <v>34233</v>
      </c>
      <c r="S8476" t="s">
        <v>32628</v>
      </c>
      <c r="T8476" t="s">
        <v>34365</v>
      </c>
      <c r="U8476" t="s">
        <v>32634</v>
      </c>
      <c r="V8476" t="s">
        <v>33385</v>
      </c>
      <c r="X8476">
        <v>2</v>
      </c>
      <c r="AA8476">
        <v>9</v>
      </c>
      <c r="AB8476">
        <v>25</v>
      </c>
      <c r="AC8476">
        <v>1</v>
      </c>
      <c r="AD8476" t="str">
        <f t="shared" si="1318"/>
        <v/>
      </c>
      <c r="AE8476" t="str">
        <f t="shared" si="1316"/>
        <v/>
      </c>
      <c r="AF8476" t="str">
        <f t="shared" si="1317"/>
        <v/>
      </c>
      <c r="AG8476">
        <f t="shared" si="1319"/>
        <v>1</v>
      </c>
      <c r="AH8476">
        <f t="shared" si="1314"/>
        <v>2.8</v>
      </c>
      <c r="AI8476">
        <v>0.14499999999999999</v>
      </c>
      <c r="AJ8476">
        <f t="shared" si="1312"/>
        <v>0.40599999999999997</v>
      </c>
      <c r="AK8476" t="str">
        <f t="shared" si="1315"/>
        <v/>
      </c>
      <c r="AL8476" t="str">
        <f t="shared" si="1313"/>
        <v/>
      </c>
    </row>
    <row r="8477" spans="1:38" x14ac:dyDescent="0.2">
      <c r="A8477" t="s">
        <v>4597</v>
      </c>
      <c r="B8477" t="s">
        <v>37</v>
      </c>
      <c r="C8477" t="s">
        <v>4598</v>
      </c>
      <c r="D8477" s="1">
        <v>36091</v>
      </c>
      <c r="E8477" s="1">
        <v>44221</v>
      </c>
      <c r="F8477" t="s">
        <v>19</v>
      </c>
      <c r="I8477">
        <v>100</v>
      </c>
      <c r="J8477">
        <v>0</v>
      </c>
      <c r="K8477">
        <v>0</v>
      </c>
      <c r="L8477">
        <v>1051</v>
      </c>
      <c r="M8477">
        <v>1051</v>
      </c>
      <c r="N8477" t="s">
        <v>20</v>
      </c>
      <c r="O8477" t="s">
        <v>4599</v>
      </c>
      <c r="P8477" t="s">
        <v>28</v>
      </c>
      <c r="Q8477" t="s">
        <v>34233</v>
      </c>
      <c r="R8477" t="s">
        <v>34233</v>
      </c>
      <c r="S8477" t="s">
        <v>32628</v>
      </c>
      <c r="T8477" t="s">
        <v>34357</v>
      </c>
      <c r="U8477" t="s">
        <v>32634</v>
      </c>
      <c r="V8477" t="s">
        <v>33385</v>
      </c>
      <c r="X8477">
        <v>2</v>
      </c>
      <c r="AA8477">
        <v>9</v>
      </c>
      <c r="AB8477">
        <v>25</v>
      </c>
      <c r="AC8477">
        <v>1</v>
      </c>
      <c r="AD8477" t="str">
        <f t="shared" si="1318"/>
        <v/>
      </c>
      <c r="AE8477" t="str">
        <f t="shared" si="1316"/>
        <v/>
      </c>
      <c r="AF8477" t="str">
        <f t="shared" si="1317"/>
        <v/>
      </c>
      <c r="AG8477">
        <f t="shared" si="1319"/>
        <v>1</v>
      </c>
      <c r="AH8477">
        <f t="shared" si="1314"/>
        <v>2.8</v>
      </c>
      <c r="AI8477">
        <v>0.14499999999999999</v>
      </c>
      <c r="AJ8477">
        <f t="shared" si="1312"/>
        <v>0.40599999999999997</v>
      </c>
      <c r="AK8477" t="str">
        <f t="shared" si="1315"/>
        <v/>
      </c>
      <c r="AL8477" t="str">
        <f t="shared" si="1313"/>
        <v/>
      </c>
    </row>
    <row r="8478" spans="1:38" x14ac:dyDescent="0.2">
      <c r="A8478" t="s">
        <v>4591</v>
      </c>
      <c r="B8478" t="s">
        <v>37</v>
      </c>
      <c r="C8478" t="s">
        <v>4592</v>
      </c>
      <c r="D8478" s="1">
        <v>36091</v>
      </c>
      <c r="E8478" s="1">
        <v>44221</v>
      </c>
      <c r="F8478" t="s">
        <v>19</v>
      </c>
      <c r="I8478">
        <v>100</v>
      </c>
      <c r="J8478">
        <v>0</v>
      </c>
      <c r="K8478">
        <v>0</v>
      </c>
      <c r="L8478">
        <v>1117</v>
      </c>
      <c r="M8478">
        <v>1117</v>
      </c>
      <c r="N8478" t="s">
        <v>20</v>
      </c>
      <c r="O8478" t="s">
        <v>4593</v>
      </c>
      <c r="P8478" t="s">
        <v>28</v>
      </c>
      <c r="Q8478" t="s">
        <v>34233</v>
      </c>
      <c r="R8478" t="s">
        <v>34233</v>
      </c>
      <c r="S8478" t="s">
        <v>32628</v>
      </c>
      <c r="T8478" t="s">
        <v>34365</v>
      </c>
      <c r="U8478" t="s">
        <v>32634</v>
      </c>
      <c r="V8478" t="s">
        <v>33385</v>
      </c>
      <c r="X8478">
        <v>2</v>
      </c>
      <c r="AA8478">
        <v>9</v>
      </c>
      <c r="AB8478">
        <v>25</v>
      </c>
      <c r="AC8478">
        <v>1</v>
      </c>
      <c r="AD8478" t="str">
        <f t="shared" si="1318"/>
        <v/>
      </c>
      <c r="AE8478" t="str">
        <f t="shared" si="1316"/>
        <v/>
      </c>
      <c r="AF8478" t="str">
        <f t="shared" si="1317"/>
        <v/>
      </c>
      <c r="AG8478">
        <f t="shared" si="1319"/>
        <v>1</v>
      </c>
      <c r="AH8478">
        <f t="shared" si="1314"/>
        <v>2.8</v>
      </c>
      <c r="AI8478">
        <v>0.14499999999999999</v>
      </c>
      <c r="AJ8478">
        <f t="shared" si="1312"/>
        <v>0.40599999999999997</v>
      </c>
      <c r="AK8478" t="str">
        <f t="shared" si="1315"/>
        <v/>
      </c>
      <c r="AL8478" t="str">
        <f t="shared" si="1313"/>
        <v/>
      </c>
    </row>
    <row r="8479" spans="1:38" x14ac:dyDescent="0.2">
      <c r="A8479" t="s">
        <v>5212</v>
      </c>
      <c r="B8479" t="s">
        <v>37</v>
      </c>
      <c r="C8479" t="s">
        <v>5213</v>
      </c>
      <c r="D8479" s="1">
        <v>36077</v>
      </c>
      <c r="E8479" s="1">
        <v>44221</v>
      </c>
      <c r="F8479" t="s">
        <v>19</v>
      </c>
      <c r="I8479">
        <v>100</v>
      </c>
      <c r="J8479">
        <v>0</v>
      </c>
      <c r="K8479">
        <v>0</v>
      </c>
      <c r="L8479">
        <v>1049</v>
      </c>
      <c r="M8479">
        <v>1049</v>
      </c>
      <c r="N8479" t="s">
        <v>20</v>
      </c>
      <c r="O8479" t="s">
        <v>5214</v>
      </c>
      <c r="P8479" t="s">
        <v>28</v>
      </c>
      <c r="Q8479" t="s">
        <v>34233</v>
      </c>
      <c r="R8479" t="s">
        <v>34233</v>
      </c>
      <c r="S8479" t="s">
        <v>33797</v>
      </c>
      <c r="T8479" t="s">
        <v>34357</v>
      </c>
      <c r="U8479" t="s">
        <v>32634</v>
      </c>
      <c r="V8479" t="s">
        <v>33385</v>
      </c>
      <c r="X8479">
        <v>2</v>
      </c>
      <c r="AA8479">
        <v>9</v>
      </c>
      <c r="AB8479">
        <v>25</v>
      </c>
      <c r="AC8479">
        <v>1</v>
      </c>
      <c r="AD8479" t="str">
        <f t="shared" si="1318"/>
        <v/>
      </c>
      <c r="AE8479" t="str">
        <f t="shared" si="1316"/>
        <v/>
      </c>
      <c r="AF8479" t="str">
        <f t="shared" si="1317"/>
        <v/>
      </c>
      <c r="AG8479">
        <f t="shared" si="1319"/>
        <v>1</v>
      </c>
      <c r="AH8479">
        <f t="shared" si="1314"/>
        <v>2.8</v>
      </c>
      <c r="AI8479">
        <v>0.14499999999999999</v>
      </c>
      <c r="AJ8479">
        <f t="shared" si="1312"/>
        <v>0.40599999999999997</v>
      </c>
      <c r="AK8479" t="str">
        <f t="shared" si="1315"/>
        <v/>
      </c>
      <c r="AL8479" t="str">
        <f t="shared" si="1313"/>
        <v/>
      </c>
    </row>
    <row r="8480" spans="1:38" x14ac:dyDescent="0.2">
      <c r="A8480" t="s">
        <v>3788</v>
      </c>
      <c r="B8480" t="s">
        <v>37</v>
      </c>
      <c r="C8480" t="s">
        <v>3789</v>
      </c>
      <c r="D8480" s="1">
        <v>35920</v>
      </c>
      <c r="E8480" s="1">
        <v>44546</v>
      </c>
      <c r="F8480" t="s">
        <v>19</v>
      </c>
      <c r="I8480">
        <v>100</v>
      </c>
      <c r="J8480">
        <v>0</v>
      </c>
      <c r="K8480">
        <v>0</v>
      </c>
      <c r="L8480">
        <v>906</v>
      </c>
      <c r="M8480">
        <v>906</v>
      </c>
      <c r="N8480" t="s">
        <v>20</v>
      </c>
      <c r="O8480" t="s">
        <v>3790</v>
      </c>
      <c r="P8480" t="s">
        <v>28</v>
      </c>
      <c r="Q8480" t="s">
        <v>34233</v>
      </c>
      <c r="R8480" t="s">
        <v>34233</v>
      </c>
      <c r="S8480" t="s">
        <v>33800</v>
      </c>
      <c r="T8480" t="s">
        <v>34382</v>
      </c>
      <c r="U8480" t="s">
        <v>32634</v>
      </c>
      <c r="V8480" t="s">
        <v>33385</v>
      </c>
      <c r="X8480">
        <v>2</v>
      </c>
      <c r="AA8480">
        <v>9</v>
      </c>
      <c r="AB8480">
        <v>25</v>
      </c>
      <c r="AC8480">
        <v>1</v>
      </c>
      <c r="AD8480" t="str">
        <f t="shared" si="1318"/>
        <v/>
      </c>
      <c r="AE8480" t="str">
        <f t="shared" si="1316"/>
        <v/>
      </c>
      <c r="AF8480" t="str">
        <f t="shared" si="1317"/>
        <v/>
      </c>
      <c r="AG8480">
        <f t="shared" si="1319"/>
        <v>1</v>
      </c>
      <c r="AH8480">
        <f t="shared" si="1314"/>
        <v>2.8</v>
      </c>
      <c r="AI8480">
        <v>0.14499999999999999</v>
      </c>
      <c r="AJ8480">
        <f t="shared" si="1312"/>
        <v>0.40599999999999997</v>
      </c>
      <c r="AK8480" t="str">
        <f t="shared" si="1315"/>
        <v/>
      </c>
      <c r="AL8480" t="str">
        <f t="shared" si="1313"/>
        <v/>
      </c>
    </row>
    <row r="8481" spans="1:38" x14ac:dyDescent="0.2">
      <c r="A8481" t="s">
        <v>5068</v>
      </c>
      <c r="B8481" t="s">
        <v>37</v>
      </c>
      <c r="C8481" t="s">
        <v>5069</v>
      </c>
      <c r="D8481" s="1">
        <v>36091</v>
      </c>
      <c r="E8481" s="1">
        <v>44221</v>
      </c>
      <c r="F8481" t="s">
        <v>19</v>
      </c>
      <c r="I8481">
        <v>100</v>
      </c>
      <c r="J8481">
        <v>0</v>
      </c>
      <c r="K8481">
        <v>0</v>
      </c>
      <c r="L8481">
        <v>1049</v>
      </c>
      <c r="M8481">
        <v>1049</v>
      </c>
      <c r="N8481" t="s">
        <v>20</v>
      </c>
      <c r="O8481" t="s">
        <v>5070</v>
      </c>
      <c r="P8481" t="s">
        <v>28</v>
      </c>
      <c r="Q8481" t="s">
        <v>34233</v>
      </c>
      <c r="R8481" t="s">
        <v>34233</v>
      </c>
      <c r="S8481" t="s">
        <v>32628</v>
      </c>
      <c r="T8481" t="s">
        <v>34365</v>
      </c>
      <c r="U8481" t="s">
        <v>32634</v>
      </c>
      <c r="V8481" t="s">
        <v>33385</v>
      </c>
      <c r="X8481">
        <v>2</v>
      </c>
      <c r="AA8481">
        <v>9</v>
      </c>
      <c r="AB8481">
        <v>25</v>
      </c>
      <c r="AC8481">
        <v>1</v>
      </c>
      <c r="AD8481" t="str">
        <f t="shared" si="1318"/>
        <v/>
      </c>
      <c r="AE8481" t="str">
        <f t="shared" si="1316"/>
        <v/>
      </c>
      <c r="AF8481" t="str">
        <f t="shared" si="1317"/>
        <v/>
      </c>
      <c r="AG8481">
        <f t="shared" si="1319"/>
        <v>1</v>
      </c>
      <c r="AH8481">
        <f t="shared" si="1314"/>
        <v>2.8</v>
      </c>
      <c r="AI8481">
        <v>0.14499999999999999</v>
      </c>
      <c r="AJ8481">
        <f t="shared" si="1312"/>
        <v>0.40599999999999997</v>
      </c>
      <c r="AK8481" t="str">
        <f t="shared" si="1315"/>
        <v/>
      </c>
      <c r="AL8481" t="str">
        <f t="shared" si="1313"/>
        <v/>
      </c>
    </row>
    <row r="8482" spans="1:38" x14ac:dyDescent="0.2">
      <c r="A8482" t="s">
        <v>7596</v>
      </c>
      <c r="B8482" t="s">
        <v>37</v>
      </c>
      <c r="C8482" t="s">
        <v>7597</v>
      </c>
      <c r="D8482" s="1">
        <v>36138</v>
      </c>
      <c r="E8482" s="1">
        <v>44221</v>
      </c>
      <c r="F8482" t="s">
        <v>19</v>
      </c>
      <c r="I8482">
        <v>100</v>
      </c>
      <c r="J8482">
        <v>0</v>
      </c>
      <c r="K8482">
        <v>0</v>
      </c>
      <c r="L8482">
        <v>1050</v>
      </c>
      <c r="M8482">
        <v>1050</v>
      </c>
      <c r="N8482" t="s">
        <v>20</v>
      </c>
      <c r="O8482" t="s">
        <v>7598</v>
      </c>
      <c r="P8482" t="s">
        <v>28</v>
      </c>
      <c r="Q8482" t="s">
        <v>34233</v>
      </c>
      <c r="R8482" t="s">
        <v>34233</v>
      </c>
      <c r="S8482" t="s">
        <v>32628</v>
      </c>
      <c r="T8482" t="s">
        <v>34365</v>
      </c>
      <c r="U8482" t="s">
        <v>32634</v>
      </c>
      <c r="V8482" t="s">
        <v>33385</v>
      </c>
      <c r="X8482">
        <v>2</v>
      </c>
      <c r="AA8482">
        <v>9</v>
      </c>
      <c r="AB8482">
        <v>25</v>
      </c>
      <c r="AC8482">
        <v>1</v>
      </c>
      <c r="AD8482" t="str">
        <f t="shared" si="1318"/>
        <v/>
      </c>
      <c r="AE8482" t="str">
        <f t="shared" si="1316"/>
        <v/>
      </c>
      <c r="AF8482" t="str">
        <f t="shared" si="1317"/>
        <v/>
      </c>
      <c r="AG8482">
        <f t="shared" si="1319"/>
        <v>1</v>
      </c>
      <c r="AH8482">
        <f t="shared" si="1314"/>
        <v>2.8</v>
      </c>
      <c r="AI8482">
        <v>0.14499999999999999</v>
      </c>
      <c r="AJ8482">
        <f t="shared" si="1312"/>
        <v>0.40599999999999997</v>
      </c>
      <c r="AK8482" t="str">
        <f t="shared" si="1315"/>
        <v/>
      </c>
      <c r="AL8482" t="str">
        <f t="shared" si="1313"/>
        <v/>
      </c>
    </row>
    <row r="8483" spans="1:38" x14ac:dyDescent="0.2">
      <c r="A8483" t="s">
        <v>5059</v>
      </c>
      <c r="B8483" t="s">
        <v>37</v>
      </c>
      <c r="C8483" t="s">
        <v>5060</v>
      </c>
      <c r="D8483" s="1">
        <v>36091</v>
      </c>
      <c r="E8483" s="1">
        <v>44221</v>
      </c>
      <c r="F8483" t="s">
        <v>19</v>
      </c>
      <c r="I8483">
        <v>100</v>
      </c>
      <c r="J8483">
        <v>0</v>
      </c>
      <c r="K8483">
        <v>0</v>
      </c>
      <c r="L8483">
        <v>1111</v>
      </c>
      <c r="M8483">
        <v>1111</v>
      </c>
      <c r="N8483" t="s">
        <v>20</v>
      </c>
      <c r="O8483" t="s">
        <v>5061</v>
      </c>
      <c r="P8483" t="s">
        <v>28</v>
      </c>
      <c r="Q8483" t="s">
        <v>32794</v>
      </c>
      <c r="R8483" t="s">
        <v>33782</v>
      </c>
      <c r="S8483" t="s">
        <v>33797</v>
      </c>
      <c r="T8483" t="s">
        <v>34365</v>
      </c>
      <c r="U8483" t="s">
        <v>32634</v>
      </c>
      <c r="V8483" t="s">
        <v>33385</v>
      </c>
      <c r="X8483">
        <v>2</v>
      </c>
      <c r="AA8483">
        <v>9</v>
      </c>
      <c r="AB8483">
        <v>25</v>
      </c>
      <c r="AC8483">
        <v>1</v>
      </c>
      <c r="AD8483" t="str">
        <f t="shared" si="1318"/>
        <v/>
      </c>
      <c r="AE8483" t="str">
        <f t="shared" si="1316"/>
        <v/>
      </c>
      <c r="AF8483" t="str">
        <f t="shared" si="1317"/>
        <v/>
      </c>
      <c r="AG8483">
        <f t="shared" si="1319"/>
        <v>1</v>
      </c>
      <c r="AH8483">
        <f t="shared" si="1314"/>
        <v>2.8</v>
      </c>
      <c r="AI8483">
        <v>0.14499999999999999</v>
      </c>
      <c r="AJ8483">
        <f t="shared" si="1312"/>
        <v>0.40599999999999997</v>
      </c>
      <c r="AK8483" t="str">
        <f t="shared" si="1315"/>
        <v/>
      </c>
      <c r="AL8483" t="str">
        <f t="shared" si="1313"/>
        <v/>
      </c>
    </row>
    <row r="8484" spans="1:38" x14ac:dyDescent="0.2">
      <c r="A8484" t="s">
        <v>4633</v>
      </c>
      <c r="B8484" t="s">
        <v>37</v>
      </c>
      <c r="C8484" t="s">
        <v>4634</v>
      </c>
      <c r="D8484" s="1">
        <v>36091</v>
      </c>
      <c r="E8484" s="1">
        <v>44221</v>
      </c>
      <c r="F8484" t="s">
        <v>19</v>
      </c>
      <c r="I8484">
        <v>100</v>
      </c>
      <c r="J8484">
        <v>0</v>
      </c>
      <c r="K8484">
        <v>0</v>
      </c>
      <c r="L8484">
        <v>963</v>
      </c>
      <c r="M8484">
        <v>963</v>
      </c>
      <c r="N8484" t="s">
        <v>20</v>
      </c>
      <c r="O8484" t="s">
        <v>4635</v>
      </c>
      <c r="P8484" t="s">
        <v>28</v>
      </c>
      <c r="Q8484" t="s">
        <v>34233</v>
      </c>
      <c r="R8484" t="s">
        <v>34233</v>
      </c>
      <c r="S8484" t="s">
        <v>32628</v>
      </c>
      <c r="T8484" t="s">
        <v>34357</v>
      </c>
      <c r="U8484" t="s">
        <v>32634</v>
      </c>
      <c r="V8484" t="s">
        <v>33385</v>
      </c>
      <c r="X8484">
        <v>2</v>
      </c>
      <c r="AA8484">
        <v>9</v>
      </c>
      <c r="AB8484">
        <v>25</v>
      </c>
      <c r="AC8484">
        <v>1</v>
      </c>
      <c r="AD8484" t="str">
        <f t="shared" si="1318"/>
        <v/>
      </c>
      <c r="AE8484" t="str">
        <f t="shared" si="1316"/>
        <v/>
      </c>
      <c r="AF8484" t="str">
        <f t="shared" si="1317"/>
        <v/>
      </c>
      <c r="AG8484">
        <f t="shared" si="1319"/>
        <v>1</v>
      </c>
      <c r="AH8484">
        <f t="shared" si="1314"/>
        <v>2.8</v>
      </c>
      <c r="AI8484">
        <v>0.14499999999999999</v>
      </c>
      <c r="AJ8484">
        <f t="shared" si="1312"/>
        <v>0.40599999999999997</v>
      </c>
      <c r="AK8484" t="str">
        <f t="shared" si="1315"/>
        <v/>
      </c>
      <c r="AL8484" t="str">
        <f t="shared" si="1313"/>
        <v/>
      </c>
    </row>
    <row r="8485" spans="1:38" x14ac:dyDescent="0.2">
      <c r="A8485" t="s">
        <v>5779</v>
      </c>
      <c r="B8485" t="s">
        <v>37</v>
      </c>
      <c r="C8485" t="s">
        <v>5780</v>
      </c>
      <c r="D8485" s="1">
        <v>36122</v>
      </c>
      <c r="E8485" s="1">
        <v>44221</v>
      </c>
      <c r="F8485" t="s">
        <v>19</v>
      </c>
      <c r="I8485">
        <v>100</v>
      </c>
      <c r="J8485">
        <v>0</v>
      </c>
      <c r="K8485">
        <v>0</v>
      </c>
      <c r="L8485">
        <v>921</v>
      </c>
      <c r="M8485">
        <v>921</v>
      </c>
      <c r="N8485" t="s">
        <v>20</v>
      </c>
      <c r="O8485" t="s">
        <v>5781</v>
      </c>
      <c r="P8485" t="s">
        <v>28</v>
      </c>
      <c r="Q8485" t="s">
        <v>34233</v>
      </c>
      <c r="R8485" t="s">
        <v>34233</v>
      </c>
      <c r="S8485" t="s">
        <v>32628</v>
      </c>
      <c r="T8485" t="s">
        <v>34357</v>
      </c>
      <c r="U8485" t="s">
        <v>32634</v>
      </c>
      <c r="V8485" t="s">
        <v>33385</v>
      </c>
      <c r="X8485">
        <v>2</v>
      </c>
      <c r="AA8485">
        <v>9</v>
      </c>
      <c r="AB8485">
        <v>25</v>
      </c>
      <c r="AC8485">
        <v>1</v>
      </c>
      <c r="AD8485" t="str">
        <f t="shared" si="1318"/>
        <v/>
      </c>
      <c r="AE8485" t="str">
        <f t="shared" si="1316"/>
        <v/>
      </c>
      <c r="AF8485" t="str">
        <f t="shared" si="1317"/>
        <v/>
      </c>
      <c r="AG8485">
        <f t="shared" si="1319"/>
        <v>1</v>
      </c>
      <c r="AH8485">
        <f t="shared" si="1314"/>
        <v>2.8</v>
      </c>
      <c r="AI8485">
        <v>0.14499999999999999</v>
      </c>
      <c r="AJ8485">
        <f t="shared" si="1312"/>
        <v>0.40599999999999997</v>
      </c>
      <c r="AK8485" t="str">
        <f t="shared" si="1315"/>
        <v/>
      </c>
      <c r="AL8485" t="str">
        <f t="shared" si="1313"/>
        <v/>
      </c>
    </row>
    <row r="8486" spans="1:38" x14ac:dyDescent="0.2">
      <c r="A8486" t="s">
        <v>31616</v>
      </c>
      <c r="B8486" t="s">
        <v>37</v>
      </c>
      <c r="C8486" t="s">
        <v>31617</v>
      </c>
      <c r="D8486" s="1">
        <v>44221</v>
      </c>
      <c r="E8486" s="1">
        <v>44546</v>
      </c>
      <c r="F8486" t="s">
        <v>26</v>
      </c>
      <c r="I8486">
        <v>100</v>
      </c>
      <c r="J8486">
        <v>0</v>
      </c>
      <c r="K8486">
        <v>0</v>
      </c>
      <c r="L8486">
        <v>940</v>
      </c>
      <c r="M8486">
        <v>940</v>
      </c>
      <c r="N8486" t="s">
        <v>20</v>
      </c>
      <c r="O8486" t="s">
        <v>31618</v>
      </c>
      <c r="P8486" t="s">
        <v>44</v>
      </c>
      <c r="Q8486" t="s">
        <v>34233</v>
      </c>
      <c r="R8486" t="s">
        <v>34233</v>
      </c>
      <c r="S8486" t="s">
        <v>34233</v>
      </c>
      <c r="T8486" t="s">
        <v>34233</v>
      </c>
      <c r="V8486" t="s">
        <v>33391</v>
      </c>
      <c r="AD8486" t="str">
        <f t="shared" si="1318"/>
        <v/>
      </c>
      <c r="AE8486" t="str">
        <f t="shared" si="1316"/>
        <v/>
      </c>
      <c r="AF8486" t="str">
        <f t="shared" si="1317"/>
        <v/>
      </c>
      <c r="AG8486" t="str">
        <f t="shared" si="1319"/>
        <v/>
      </c>
      <c r="AH8486" t="str">
        <f t="shared" si="1314"/>
        <v/>
      </c>
      <c r="AI8486">
        <v>0.14499999999999999</v>
      </c>
      <c r="AJ8486" t="str">
        <f t="shared" ref="AJ8486:AJ8549" si="1320">IF(COUNTBLANK(AH8486),"",AH8486*AI8486)</f>
        <v/>
      </c>
      <c r="AK8486" t="str">
        <f t="shared" si="1315"/>
        <v/>
      </c>
      <c r="AL8486" t="str">
        <f t="shared" si="1313"/>
        <v/>
      </c>
    </row>
    <row r="8487" spans="1:38" x14ac:dyDescent="0.2">
      <c r="A8487" t="s">
        <v>31613</v>
      </c>
      <c r="B8487" t="s">
        <v>37</v>
      </c>
      <c r="C8487" t="s">
        <v>31614</v>
      </c>
      <c r="D8487" s="1">
        <v>44221</v>
      </c>
      <c r="E8487" s="1">
        <v>44546</v>
      </c>
      <c r="F8487" t="s">
        <v>26</v>
      </c>
      <c r="I8487">
        <v>100</v>
      </c>
      <c r="J8487">
        <v>0</v>
      </c>
      <c r="K8487">
        <v>0</v>
      </c>
      <c r="L8487">
        <v>245</v>
      </c>
      <c r="M8487">
        <v>245</v>
      </c>
      <c r="N8487" t="s">
        <v>20</v>
      </c>
      <c r="O8487" t="s">
        <v>31615</v>
      </c>
      <c r="P8487" t="s">
        <v>44</v>
      </c>
      <c r="Q8487" t="s">
        <v>34233</v>
      </c>
      <c r="R8487" t="s">
        <v>34233</v>
      </c>
      <c r="S8487" t="s">
        <v>34233</v>
      </c>
      <c r="T8487" t="s">
        <v>34233</v>
      </c>
      <c r="V8487" t="s">
        <v>33391</v>
      </c>
      <c r="AD8487" t="str">
        <f t="shared" si="1318"/>
        <v/>
      </c>
      <c r="AE8487" t="str">
        <f t="shared" si="1316"/>
        <v/>
      </c>
      <c r="AF8487" t="str">
        <f t="shared" si="1317"/>
        <v/>
      </c>
      <c r="AG8487" t="str">
        <f t="shared" si="1319"/>
        <v/>
      </c>
      <c r="AH8487" t="str">
        <f t="shared" si="1314"/>
        <v/>
      </c>
      <c r="AI8487">
        <v>0.14499999999999999</v>
      </c>
      <c r="AJ8487" t="str">
        <f t="shared" si="1320"/>
        <v/>
      </c>
      <c r="AK8487" t="str">
        <f t="shared" si="1315"/>
        <v/>
      </c>
      <c r="AL8487" t="str">
        <f t="shared" si="1313"/>
        <v/>
      </c>
    </row>
    <row r="8488" spans="1:38" x14ac:dyDescent="0.2">
      <c r="A8488" t="s">
        <v>31610</v>
      </c>
      <c r="B8488" t="s">
        <v>37</v>
      </c>
      <c r="C8488" t="s">
        <v>31611</v>
      </c>
      <c r="D8488" s="1">
        <v>44221</v>
      </c>
      <c r="E8488" s="1">
        <v>44546</v>
      </c>
      <c r="F8488" t="s">
        <v>26</v>
      </c>
      <c r="I8488">
        <v>100</v>
      </c>
      <c r="J8488">
        <v>0</v>
      </c>
      <c r="K8488">
        <v>0</v>
      </c>
      <c r="L8488">
        <v>1341</v>
      </c>
      <c r="M8488">
        <v>1341</v>
      </c>
      <c r="N8488" t="s">
        <v>20</v>
      </c>
      <c r="O8488" t="s">
        <v>31612</v>
      </c>
      <c r="P8488" t="s">
        <v>44</v>
      </c>
      <c r="Q8488" t="s">
        <v>34233</v>
      </c>
      <c r="R8488" t="s">
        <v>34233</v>
      </c>
      <c r="S8488" t="s">
        <v>34233</v>
      </c>
      <c r="T8488" t="s">
        <v>34233</v>
      </c>
      <c r="V8488" t="s">
        <v>33391</v>
      </c>
      <c r="AD8488" t="str">
        <f t="shared" si="1318"/>
        <v/>
      </c>
      <c r="AE8488" t="str">
        <f t="shared" si="1316"/>
        <v/>
      </c>
      <c r="AF8488" t="str">
        <f t="shared" si="1317"/>
        <v/>
      </c>
      <c r="AG8488" t="str">
        <f t="shared" si="1319"/>
        <v/>
      </c>
      <c r="AH8488" t="str">
        <f t="shared" si="1314"/>
        <v/>
      </c>
      <c r="AI8488">
        <v>0.14499999999999999</v>
      </c>
      <c r="AJ8488" t="str">
        <f t="shared" si="1320"/>
        <v/>
      </c>
      <c r="AK8488" t="str">
        <f t="shared" si="1315"/>
        <v/>
      </c>
      <c r="AL8488" t="str">
        <f t="shared" si="1313"/>
        <v/>
      </c>
    </row>
    <row r="8489" spans="1:38" x14ac:dyDescent="0.2">
      <c r="A8489" t="s">
        <v>18826</v>
      </c>
      <c r="B8489" t="s">
        <v>37</v>
      </c>
      <c r="C8489" t="s">
        <v>18827</v>
      </c>
      <c r="D8489" s="1">
        <v>38069</v>
      </c>
      <c r="E8489" s="1">
        <v>43456</v>
      </c>
      <c r="F8489" t="s">
        <v>474</v>
      </c>
      <c r="I8489">
        <v>100</v>
      </c>
      <c r="J8489">
        <v>0</v>
      </c>
      <c r="K8489">
        <v>0</v>
      </c>
      <c r="L8489">
        <v>36</v>
      </c>
      <c r="M8489">
        <v>36</v>
      </c>
      <c r="N8489" t="s">
        <v>20</v>
      </c>
      <c r="O8489" t="s">
        <v>18828</v>
      </c>
      <c r="P8489" t="s">
        <v>28</v>
      </c>
      <c r="Q8489" t="s">
        <v>34233</v>
      </c>
      <c r="R8489" t="s">
        <v>34233</v>
      </c>
      <c r="S8489" t="s">
        <v>32627</v>
      </c>
      <c r="T8489" t="s">
        <v>34233</v>
      </c>
      <c r="V8489" t="s">
        <v>33399</v>
      </c>
      <c r="W8489">
        <v>18</v>
      </c>
      <c r="X8489">
        <v>1</v>
      </c>
      <c r="Y8489">
        <v>1</v>
      </c>
      <c r="Z8489">
        <v>18</v>
      </c>
      <c r="AB8489">
        <v>50</v>
      </c>
      <c r="AD8489" t="str">
        <f t="shared" si="1318"/>
        <v/>
      </c>
      <c r="AE8489" t="str">
        <f t="shared" si="1316"/>
        <v/>
      </c>
      <c r="AF8489">
        <f t="shared" si="1317"/>
        <v>18</v>
      </c>
      <c r="AG8489" t="str">
        <f t="shared" si="1319"/>
        <v/>
      </c>
      <c r="AH8489" t="str">
        <f t="shared" si="1314"/>
        <v/>
      </c>
      <c r="AI8489">
        <v>0.14499999999999999</v>
      </c>
      <c r="AJ8489" t="str">
        <f t="shared" si="1320"/>
        <v/>
      </c>
      <c r="AK8489" t="str">
        <f t="shared" si="1315"/>
        <v/>
      </c>
      <c r="AL8489" t="str">
        <f t="shared" si="1313"/>
        <v/>
      </c>
    </row>
    <row r="8490" spans="1:38" x14ac:dyDescent="0.2">
      <c r="A8490" t="s">
        <v>19755</v>
      </c>
      <c r="B8490" t="s">
        <v>37</v>
      </c>
      <c r="C8490" t="s">
        <v>19756</v>
      </c>
      <c r="D8490" s="1">
        <v>38069</v>
      </c>
      <c r="E8490" s="1">
        <v>43456</v>
      </c>
      <c r="F8490" t="s">
        <v>19</v>
      </c>
      <c r="I8490">
        <v>100</v>
      </c>
      <c r="J8490">
        <v>0</v>
      </c>
      <c r="K8490">
        <v>0</v>
      </c>
      <c r="L8490">
        <v>1157</v>
      </c>
      <c r="M8490">
        <v>1157</v>
      </c>
      <c r="N8490" t="s">
        <v>20</v>
      </c>
      <c r="O8490" t="s">
        <v>19757</v>
      </c>
      <c r="P8490" t="s">
        <v>28</v>
      </c>
      <c r="Q8490" t="s">
        <v>34233</v>
      </c>
      <c r="R8490" t="s">
        <v>34233</v>
      </c>
      <c r="S8490" t="s">
        <v>32628</v>
      </c>
      <c r="T8490" t="s">
        <v>34357</v>
      </c>
      <c r="U8490" t="s">
        <v>32634</v>
      </c>
      <c r="V8490" t="s">
        <v>33399</v>
      </c>
      <c r="W8490">
        <v>291</v>
      </c>
      <c r="X8490">
        <v>2</v>
      </c>
      <c r="Y8490" t="s">
        <v>32654</v>
      </c>
      <c r="AA8490">
        <v>9</v>
      </c>
      <c r="AB8490">
        <v>25</v>
      </c>
      <c r="AC8490">
        <v>1</v>
      </c>
      <c r="AD8490" t="str">
        <f t="shared" si="1318"/>
        <v/>
      </c>
      <c r="AE8490" t="str">
        <f t="shared" si="1316"/>
        <v/>
      </c>
      <c r="AF8490" t="str">
        <f t="shared" si="1317"/>
        <v/>
      </c>
      <c r="AG8490">
        <f t="shared" si="1319"/>
        <v>1</v>
      </c>
      <c r="AH8490">
        <f t="shared" si="1314"/>
        <v>2.8</v>
      </c>
      <c r="AI8490">
        <v>0.14499999999999999</v>
      </c>
      <c r="AJ8490">
        <f t="shared" si="1320"/>
        <v>0.40599999999999997</v>
      </c>
      <c r="AK8490" t="str">
        <f t="shared" si="1315"/>
        <v/>
      </c>
      <c r="AL8490" t="str">
        <f t="shared" si="1313"/>
        <v/>
      </c>
    </row>
    <row r="8491" spans="1:38" x14ac:dyDescent="0.2">
      <c r="A8491" t="s">
        <v>18838</v>
      </c>
      <c r="B8491" t="s">
        <v>37</v>
      </c>
      <c r="C8491" t="s">
        <v>18839</v>
      </c>
      <c r="D8491" s="1">
        <v>38069</v>
      </c>
      <c r="E8491" s="1">
        <v>43456</v>
      </c>
      <c r="F8491" t="s">
        <v>19</v>
      </c>
      <c r="I8491">
        <v>100</v>
      </c>
      <c r="J8491">
        <v>0</v>
      </c>
      <c r="K8491">
        <v>0</v>
      </c>
      <c r="L8491">
        <v>1050</v>
      </c>
      <c r="M8491">
        <v>1050</v>
      </c>
      <c r="N8491" t="s">
        <v>20</v>
      </c>
      <c r="O8491" t="s">
        <v>18840</v>
      </c>
      <c r="P8491" t="s">
        <v>28</v>
      </c>
      <c r="Q8491" t="s">
        <v>34233</v>
      </c>
      <c r="R8491" t="s">
        <v>34233</v>
      </c>
      <c r="S8491" t="s">
        <v>33797</v>
      </c>
      <c r="T8491" t="s">
        <v>34357</v>
      </c>
      <c r="U8491" t="s">
        <v>32634</v>
      </c>
      <c r="V8491" t="s">
        <v>33399</v>
      </c>
      <c r="W8491">
        <v>262</v>
      </c>
      <c r="X8491">
        <v>2</v>
      </c>
      <c r="Y8491" t="s">
        <v>32654</v>
      </c>
      <c r="AA8491">
        <v>9</v>
      </c>
      <c r="AB8491">
        <v>25</v>
      </c>
      <c r="AC8491">
        <v>1</v>
      </c>
      <c r="AD8491" t="str">
        <f t="shared" si="1318"/>
        <v/>
      </c>
      <c r="AE8491" t="str">
        <f t="shared" si="1316"/>
        <v/>
      </c>
      <c r="AF8491" t="str">
        <f t="shared" si="1317"/>
        <v/>
      </c>
      <c r="AG8491">
        <f t="shared" si="1319"/>
        <v>1</v>
      </c>
      <c r="AH8491">
        <f t="shared" si="1314"/>
        <v>2.8</v>
      </c>
      <c r="AI8491">
        <v>0.14499999999999999</v>
      </c>
      <c r="AJ8491">
        <f t="shared" si="1320"/>
        <v>0.40599999999999997</v>
      </c>
      <c r="AK8491" t="str">
        <f t="shared" si="1315"/>
        <v/>
      </c>
      <c r="AL8491" t="str">
        <f t="shared" ref="AL8491:AL8554" si="1321">IF(COUNTBLANK(AK8491),"",AK8491*AI8491)</f>
        <v/>
      </c>
    </row>
    <row r="8492" spans="1:38" x14ac:dyDescent="0.2">
      <c r="A8492" t="s">
        <v>18841</v>
      </c>
      <c r="B8492" t="s">
        <v>37</v>
      </c>
      <c r="C8492" t="s">
        <v>18842</v>
      </c>
      <c r="D8492" s="1">
        <v>38069</v>
      </c>
      <c r="E8492" s="1">
        <v>43456</v>
      </c>
      <c r="F8492" t="s">
        <v>19</v>
      </c>
      <c r="I8492">
        <v>100</v>
      </c>
      <c r="J8492">
        <v>0</v>
      </c>
      <c r="K8492">
        <v>0</v>
      </c>
      <c r="L8492">
        <v>1115</v>
      </c>
      <c r="M8492">
        <v>1115</v>
      </c>
      <c r="N8492" t="s">
        <v>20</v>
      </c>
      <c r="O8492" t="s">
        <v>18843</v>
      </c>
      <c r="P8492" t="s">
        <v>28</v>
      </c>
      <c r="Q8492" t="s">
        <v>34233</v>
      </c>
      <c r="R8492" t="s">
        <v>34233</v>
      </c>
      <c r="S8492" t="s">
        <v>32628</v>
      </c>
      <c r="T8492" t="s">
        <v>34357</v>
      </c>
      <c r="U8492" t="s">
        <v>32634</v>
      </c>
      <c r="V8492" t="s">
        <v>33399</v>
      </c>
      <c r="W8492">
        <v>279</v>
      </c>
      <c r="X8492">
        <v>2</v>
      </c>
      <c r="Y8492" t="s">
        <v>32654</v>
      </c>
      <c r="AA8492">
        <v>9</v>
      </c>
      <c r="AB8492">
        <v>25</v>
      </c>
      <c r="AC8492">
        <v>1</v>
      </c>
      <c r="AD8492" t="str">
        <f t="shared" si="1318"/>
        <v/>
      </c>
      <c r="AE8492" t="str">
        <f t="shared" si="1316"/>
        <v/>
      </c>
      <c r="AF8492" t="str">
        <f t="shared" si="1317"/>
        <v/>
      </c>
      <c r="AG8492">
        <f t="shared" si="1319"/>
        <v>1</v>
      </c>
      <c r="AH8492">
        <f t="shared" si="1314"/>
        <v>2.8</v>
      </c>
      <c r="AI8492">
        <v>0.14499999999999999</v>
      </c>
      <c r="AJ8492">
        <f t="shared" si="1320"/>
        <v>0.40599999999999997</v>
      </c>
      <c r="AK8492" t="str">
        <f t="shared" si="1315"/>
        <v/>
      </c>
      <c r="AL8492" t="str">
        <f t="shared" si="1321"/>
        <v/>
      </c>
    </row>
    <row r="8493" spans="1:38" x14ac:dyDescent="0.2">
      <c r="A8493" t="s">
        <v>18844</v>
      </c>
      <c r="B8493" t="s">
        <v>37</v>
      </c>
      <c r="C8493" t="s">
        <v>18845</v>
      </c>
      <c r="D8493" s="1">
        <v>38069</v>
      </c>
      <c r="E8493" s="1">
        <v>43456</v>
      </c>
      <c r="F8493" t="s">
        <v>19</v>
      </c>
      <c r="I8493">
        <v>100</v>
      </c>
      <c r="J8493">
        <v>0</v>
      </c>
      <c r="K8493">
        <v>0</v>
      </c>
      <c r="L8493">
        <v>1078</v>
      </c>
      <c r="M8493">
        <v>1078</v>
      </c>
      <c r="N8493" t="s">
        <v>20</v>
      </c>
      <c r="O8493" t="s">
        <v>18846</v>
      </c>
      <c r="P8493" t="s">
        <v>28</v>
      </c>
      <c r="Q8493" t="s">
        <v>34233</v>
      </c>
      <c r="R8493" t="s">
        <v>34233</v>
      </c>
      <c r="S8493" t="s">
        <v>32628</v>
      </c>
      <c r="T8493" t="s">
        <v>34357</v>
      </c>
      <c r="U8493" t="s">
        <v>32634</v>
      </c>
      <c r="V8493" t="s">
        <v>33399</v>
      </c>
      <c r="W8493">
        <v>269</v>
      </c>
      <c r="X8493">
        <v>2</v>
      </c>
      <c r="Y8493" t="s">
        <v>32654</v>
      </c>
      <c r="AA8493">
        <v>9</v>
      </c>
      <c r="AB8493">
        <v>25</v>
      </c>
      <c r="AC8493">
        <v>1</v>
      </c>
      <c r="AD8493" t="str">
        <f t="shared" si="1318"/>
        <v/>
      </c>
      <c r="AE8493" t="str">
        <f t="shared" si="1316"/>
        <v/>
      </c>
      <c r="AF8493" t="str">
        <f t="shared" si="1317"/>
        <v/>
      </c>
      <c r="AG8493">
        <f t="shared" si="1319"/>
        <v>1</v>
      </c>
      <c r="AH8493">
        <f t="shared" si="1314"/>
        <v>2.8</v>
      </c>
      <c r="AI8493">
        <v>0.14499999999999999</v>
      </c>
      <c r="AJ8493">
        <f t="shared" si="1320"/>
        <v>0.40599999999999997</v>
      </c>
      <c r="AK8493" t="str">
        <f t="shared" si="1315"/>
        <v/>
      </c>
      <c r="AL8493" t="str">
        <f t="shared" si="1321"/>
        <v/>
      </c>
    </row>
    <row r="8494" spans="1:38" x14ac:dyDescent="0.2">
      <c r="A8494" t="s">
        <v>18859</v>
      </c>
      <c r="B8494" t="s">
        <v>37</v>
      </c>
      <c r="C8494" t="s">
        <v>18860</v>
      </c>
      <c r="D8494" s="1">
        <v>38069</v>
      </c>
      <c r="E8494" s="1">
        <v>43456</v>
      </c>
      <c r="F8494" t="s">
        <v>19</v>
      </c>
      <c r="I8494">
        <v>100</v>
      </c>
      <c r="J8494">
        <v>0</v>
      </c>
      <c r="K8494">
        <v>0</v>
      </c>
      <c r="L8494">
        <v>1176</v>
      </c>
      <c r="M8494">
        <v>1176</v>
      </c>
      <c r="N8494" t="s">
        <v>20</v>
      </c>
      <c r="O8494" t="s">
        <v>18861</v>
      </c>
      <c r="P8494" t="s">
        <v>28</v>
      </c>
      <c r="Q8494" t="s">
        <v>34234</v>
      </c>
      <c r="R8494" t="s">
        <v>33768</v>
      </c>
      <c r="S8494" t="s">
        <v>32628</v>
      </c>
      <c r="T8494" t="s">
        <v>34357</v>
      </c>
      <c r="U8494" t="s">
        <v>32634</v>
      </c>
      <c r="V8494" t="s">
        <v>33399</v>
      </c>
      <c r="W8494">
        <v>294</v>
      </c>
      <c r="X8494">
        <v>2</v>
      </c>
      <c r="Y8494" t="s">
        <v>32654</v>
      </c>
      <c r="AA8494">
        <v>9</v>
      </c>
      <c r="AB8494">
        <v>25</v>
      </c>
      <c r="AC8494">
        <v>1</v>
      </c>
      <c r="AD8494" t="str">
        <f t="shared" si="1318"/>
        <v/>
      </c>
      <c r="AE8494" t="str">
        <f t="shared" si="1316"/>
        <v/>
      </c>
      <c r="AF8494" t="str">
        <f t="shared" si="1317"/>
        <v/>
      </c>
      <c r="AG8494">
        <f t="shared" si="1319"/>
        <v>1</v>
      </c>
      <c r="AH8494">
        <f t="shared" si="1314"/>
        <v>2.8</v>
      </c>
      <c r="AI8494">
        <v>0.14499999999999999</v>
      </c>
      <c r="AJ8494">
        <f t="shared" si="1320"/>
        <v>0.40599999999999997</v>
      </c>
      <c r="AK8494" t="str">
        <f t="shared" si="1315"/>
        <v/>
      </c>
      <c r="AL8494" t="str">
        <f t="shared" si="1321"/>
        <v/>
      </c>
    </row>
    <row r="8495" spans="1:38" x14ac:dyDescent="0.2">
      <c r="A8495" t="s">
        <v>18862</v>
      </c>
      <c r="B8495" t="s">
        <v>37</v>
      </c>
      <c r="C8495" t="s">
        <v>18863</v>
      </c>
      <c r="D8495" s="1">
        <v>38069</v>
      </c>
      <c r="E8495" s="1">
        <v>43456</v>
      </c>
      <c r="F8495" t="s">
        <v>19</v>
      </c>
      <c r="I8495">
        <v>100</v>
      </c>
      <c r="J8495">
        <v>0</v>
      </c>
      <c r="K8495">
        <v>0</v>
      </c>
      <c r="L8495">
        <v>1073</v>
      </c>
      <c r="M8495">
        <v>1073</v>
      </c>
      <c r="N8495" t="s">
        <v>20</v>
      </c>
      <c r="O8495" t="s">
        <v>18864</v>
      </c>
      <c r="P8495" t="s">
        <v>28</v>
      </c>
      <c r="Q8495" t="s">
        <v>34233</v>
      </c>
      <c r="R8495" t="s">
        <v>34233</v>
      </c>
      <c r="S8495" t="s">
        <v>32628</v>
      </c>
      <c r="T8495" t="s">
        <v>34356</v>
      </c>
      <c r="U8495" t="s">
        <v>32634</v>
      </c>
      <c r="V8495" t="s">
        <v>33399</v>
      </c>
      <c r="W8495">
        <v>267</v>
      </c>
      <c r="X8495">
        <v>2</v>
      </c>
      <c r="Y8495" t="s">
        <v>32654</v>
      </c>
      <c r="AA8495">
        <v>9</v>
      </c>
      <c r="AB8495">
        <v>25</v>
      </c>
      <c r="AC8495">
        <v>1</v>
      </c>
      <c r="AD8495" t="str">
        <f t="shared" si="1318"/>
        <v/>
      </c>
      <c r="AE8495" t="str">
        <f t="shared" si="1316"/>
        <v/>
      </c>
      <c r="AF8495" t="str">
        <f t="shared" si="1317"/>
        <v/>
      </c>
      <c r="AG8495">
        <f t="shared" si="1319"/>
        <v>1</v>
      </c>
      <c r="AH8495">
        <f t="shared" si="1314"/>
        <v>2.8</v>
      </c>
      <c r="AI8495">
        <v>0.14499999999999999</v>
      </c>
      <c r="AJ8495">
        <f t="shared" si="1320"/>
        <v>0.40599999999999997</v>
      </c>
      <c r="AK8495" t="str">
        <f t="shared" si="1315"/>
        <v/>
      </c>
      <c r="AL8495" t="str">
        <f t="shared" si="1321"/>
        <v/>
      </c>
    </row>
    <row r="8496" spans="1:38" x14ac:dyDescent="0.2">
      <c r="A8496" t="s">
        <v>18865</v>
      </c>
      <c r="B8496" t="s">
        <v>37</v>
      </c>
      <c r="C8496" t="s">
        <v>18866</v>
      </c>
      <c r="D8496" s="1">
        <v>38069</v>
      </c>
      <c r="E8496" s="1">
        <v>43456</v>
      </c>
      <c r="F8496" t="s">
        <v>19</v>
      </c>
      <c r="I8496">
        <v>100</v>
      </c>
      <c r="J8496">
        <v>0</v>
      </c>
      <c r="K8496">
        <v>0</v>
      </c>
      <c r="L8496">
        <v>1169</v>
      </c>
      <c r="M8496">
        <v>1169</v>
      </c>
      <c r="N8496" t="s">
        <v>20</v>
      </c>
      <c r="O8496" t="s">
        <v>18867</v>
      </c>
      <c r="P8496" t="s">
        <v>28</v>
      </c>
      <c r="Q8496" t="s">
        <v>34233</v>
      </c>
      <c r="R8496" t="s">
        <v>34233</v>
      </c>
      <c r="S8496" t="s">
        <v>32628</v>
      </c>
      <c r="T8496" t="s">
        <v>34357</v>
      </c>
      <c r="U8496" t="s">
        <v>32634</v>
      </c>
      <c r="V8496" t="s">
        <v>33399</v>
      </c>
      <c r="W8496">
        <v>292</v>
      </c>
      <c r="X8496">
        <v>2</v>
      </c>
      <c r="Y8496" t="s">
        <v>32654</v>
      </c>
      <c r="AA8496">
        <v>9</v>
      </c>
      <c r="AB8496">
        <v>25</v>
      </c>
      <c r="AC8496">
        <v>1</v>
      </c>
      <c r="AD8496" t="str">
        <f t="shared" si="1318"/>
        <v/>
      </c>
      <c r="AE8496" t="str">
        <f t="shared" si="1316"/>
        <v/>
      </c>
      <c r="AF8496" t="str">
        <f t="shared" si="1317"/>
        <v/>
      </c>
      <c r="AG8496">
        <f t="shared" si="1319"/>
        <v>1</v>
      </c>
      <c r="AH8496">
        <f t="shared" ref="AH8496:AH8559" si="1322">IF(AG8496="","",AG8496*2.8)</f>
        <v>2.8</v>
      </c>
      <c r="AI8496">
        <v>0.14499999999999999</v>
      </c>
      <c r="AJ8496">
        <f t="shared" si="1320"/>
        <v>0.40599999999999997</v>
      </c>
      <c r="AK8496" t="str">
        <f t="shared" ref="AK8496:AK8559" si="1323">IF(AE8496="","",AE8496*2.8)</f>
        <v/>
      </c>
      <c r="AL8496" t="str">
        <f t="shared" si="1321"/>
        <v/>
      </c>
    </row>
    <row r="8497" spans="1:39" x14ac:dyDescent="0.2">
      <c r="A8497" t="s">
        <v>21985</v>
      </c>
      <c r="B8497" t="s">
        <v>37</v>
      </c>
      <c r="C8497" t="s">
        <v>21986</v>
      </c>
      <c r="D8497" s="1">
        <v>38069</v>
      </c>
      <c r="E8497" s="1">
        <v>43456</v>
      </c>
      <c r="F8497" t="s">
        <v>19</v>
      </c>
      <c r="I8497">
        <v>100</v>
      </c>
      <c r="J8497">
        <v>0</v>
      </c>
      <c r="K8497">
        <v>0</v>
      </c>
      <c r="L8497">
        <v>1057</v>
      </c>
      <c r="M8497">
        <v>1057</v>
      </c>
      <c r="N8497" t="s">
        <v>20</v>
      </c>
      <c r="O8497" t="s">
        <v>21987</v>
      </c>
      <c r="P8497" t="s">
        <v>28</v>
      </c>
      <c r="Q8497" t="s">
        <v>34233</v>
      </c>
      <c r="R8497" t="s">
        <v>34233</v>
      </c>
      <c r="S8497" t="s">
        <v>32628</v>
      </c>
      <c r="T8497" t="s">
        <v>34357</v>
      </c>
      <c r="U8497" t="s">
        <v>32634</v>
      </c>
      <c r="V8497" t="s">
        <v>33399</v>
      </c>
      <c r="W8497">
        <v>264</v>
      </c>
      <c r="X8497">
        <v>2</v>
      </c>
      <c r="Y8497" t="s">
        <v>32654</v>
      </c>
      <c r="AA8497">
        <v>9</v>
      </c>
      <c r="AB8497">
        <v>25</v>
      </c>
      <c r="AC8497">
        <v>1</v>
      </c>
      <c r="AD8497" t="str">
        <f t="shared" si="1318"/>
        <v/>
      </c>
      <c r="AE8497" t="str">
        <f t="shared" si="1316"/>
        <v/>
      </c>
      <c r="AF8497" t="str">
        <f t="shared" si="1317"/>
        <v/>
      </c>
      <c r="AG8497">
        <f t="shared" si="1319"/>
        <v>1</v>
      </c>
      <c r="AH8497">
        <f t="shared" si="1322"/>
        <v>2.8</v>
      </c>
      <c r="AI8497">
        <v>0.14499999999999999</v>
      </c>
      <c r="AJ8497">
        <f t="shared" si="1320"/>
        <v>0.40599999999999997</v>
      </c>
      <c r="AK8497" t="str">
        <f t="shared" si="1323"/>
        <v/>
      </c>
      <c r="AL8497" t="str">
        <f t="shared" si="1321"/>
        <v/>
      </c>
    </row>
    <row r="8498" spans="1:39" x14ac:dyDescent="0.2">
      <c r="A8498" t="s">
        <v>18868</v>
      </c>
      <c r="B8498" t="s">
        <v>37</v>
      </c>
      <c r="C8498" t="s">
        <v>18869</v>
      </c>
      <c r="D8498" s="1">
        <v>38069</v>
      </c>
      <c r="E8498" s="1">
        <v>43456</v>
      </c>
      <c r="F8498" t="s">
        <v>19</v>
      </c>
      <c r="I8498">
        <v>100</v>
      </c>
      <c r="J8498">
        <v>0</v>
      </c>
      <c r="K8498">
        <v>0</v>
      </c>
      <c r="L8498">
        <v>1058</v>
      </c>
      <c r="M8498">
        <v>1058</v>
      </c>
      <c r="N8498" t="s">
        <v>20</v>
      </c>
      <c r="O8498" t="s">
        <v>18870</v>
      </c>
      <c r="P8498" t="s">
        <v>28</v>
      </c>
      <c r="Q8498" t="s">
        <v>34233</v>
      </c>
      <c r="R8498" t="s">
        <v>34233</v>
      </c>
      <c r="S8498" t="s">
        <v>32628</v>
      </c>
      <c r="T8498" t="s">
        <v>34356</v>
      </c>
      <c r="U8498" t="s">
        <v>32634</v>
      </c>
      <c r="V8498" t="s">
        <v>33399</v>
      </c>
      <c r="W8498">
        <v>264</v>
      </c>
      <c r="X8498">
        <v>2</v>
      </c>
      <c r="Y8498" t="s">
        <v>32654</v>
      </c>
      <c r="AA8498">
        <v>9</v>
      </c>
      <c r="AB8498">
        <v>25</v>
      </c>
      <c r="AC8498">
        <v>1</v>
      </c>
      <c r="AD8498" t="str">
        <f t="shared" si="1318"/>
        <v/>
      </c>
      <c r="AE8498" t="str">
        <f t="shared" si="1316"/>
        <v/>
      </c>
      <c r="AF8498" t="str">
        <f t="shared" si="1317"/>
        <v/>
      </c>
      <c r="AG8498">
        <f t="shared" si="1319"/>
        <v>1</v>
      </c>
      <c r="AH8498">
        <f t="shared" si="1322"/>
        <v>2.8</v>
      </c>
      <c r="AI8498">
        <v>0.14499999999999999</v>
      </c>
      <c r="AJ8498">
        <f t="shared" si="1320"/>
        <v>0.40599999999999997</v>
      </c>
      <c r="AK8498" t="str">
        <f t="shared" si="1323"/>
        <v/>
      </c>
      <c r="AL8498" t="str">
        <f t="shared" si="1321"/>
        <v/>
      </c>
    </row>
    <row r="8499" spans="1:39" x14ac:dyDescent="0.2">
      <c r="A8499" t="s">
        <v>18829</v>
      </c>
      <c r="B8499" t="s">
        <v>37</v>
      </c>
      <c r="C8499" t="s">
        <v>18830</v>
      </c>
      <c r="D8499" s="1">
        <v>38069</v>
      </c>
      <c r="E8499" s="1">
        <v>44546</v>
      </c>
      <c r="F8499" t="s">
        <v>19</v>
      </c>
      <c r="I8499">
        <v>100</v>
      </c>
      <c r="J8499">
        <v>0</v>
      </c>
      <c r="K8499">
        <v>0</v>
      </c>
      <c r="L8499">
        <v>1705</v>
      </c>
      <c r="M8499">
        <v>1705</v>
      </c>
      <c r="N8499" t="s">
        <v>20</v>
      </c>
      <c r="O8499" t="s">
        <v>18831</v>
      </c>
      <c r="P8499" t="s">
        <v>28</v>
      </c>
      <c r="Q8499" t="s">
        <v>34233</v>
      </c>
      <c r="R8499" t="s">
        <v>34233</v>
      </c>
      <c r="S8499" t="s">
        <v>32628</v>
      </c>
      <c r="T8499" t="s">
        <v>34357</v>
      </c>
      <c r="U8499" t="s">
        <v>32634</v>
      </c>
      <c r="V8499" t="s">
        <v>33399</v>
      </c>
      <c r="W8499">
        <v>426</v>
      </c>
      <c r="X8499">
        <v>2</v>
      </c>
      <c r="Y8499" t="s">
        <v>32654</v>
      </c>
      <c r="AA8499">
        <v>9</v>
      </c>
      <c r="AB8499">
        <v>25</v>
      </c>
      <c r="AC8499">
        <v>1</v>
      </c>
      <c r="AD8499" t="str">
        <f t="shared" si="1318"/>
        <v/>
      </c>
      <c r="AE8499" t="str">
        <f t="shared" si="1316"/>
        <v/>
      </c>
      <c r="AF8499" t="str">
        <f t="shared" si="1317"/>
        <v/>
      </c>
      <c r="AG8499">
        <f t="shared" si="1319"/>
        <v>1</v>
      </c>
      <c r="AH8499">
        <f t="shared" si="1322"/>
        <v>2.8</v>
      </c>
      <c r="AI8499">
        <v>0.14499999999999999</v>
      </c>
      <c r="AJ8499">
        <f t="shared" si="1320"/>
        <v>0.40599999999999997</v>
      </c>
      <c r="AK8499" t="str">
        <f t="shared" si="1323"/>
        <v/>
      </c>
      <c r="AL8499" t="str">
        <f t="shared" si="1321"/>
        <v/>
      </c>
    </row>
    <row r="8500" spans="1:39" x14ac:dyDescent="0.2">
      <c r="A8500" t="s">
        <v>18832</v>
      </c>
      <c r="B8500" t="s">
        <v>37</v>
      </c>
      <c r="C8500" t="s">
        <v>18833</v>
      </c>
      <c r="D8500" s="1">
        <v>38069</v>
      </c>
      <c r="E8500" s="1">
        <v>43456</v>
      </c>
      <c r="F8500" t="s">
        <v>19</v>
      </c>
      <c r="I8500">
        <v>100</v>
      </c>
      <c r="J8500">
        <v>0</v>
      </c>
      <c r="K8500">
        <v>0</v>
      </c>
      <c r="L8500">
        <v>1064</v>
      </c>
      <c r="M8500">
        <v>1064</v>
      </c>
      <c r="N8500" t="s">
        <v>20</v>
      </c>
      <c r="O8500" t="s">
        <v>18834</v>
      </c>
      <c r="P8500" t="s">
        <v>28</v>
      </c>
      <c r="Q8500" t="s">
        <v>34233</v>
      </c>
      <c r="R8500" t="s">
        <v>34233</v>
      </c>
      <c r="S8500" t="s">
        <v>32628</v>
      </c>
      <c r="T8500" t="s">
        <v>34357</v>
      </c>
      <c r="U8500" t="s">
        <v>32634</v>
      </c>
      <c r="V8500" t="s">
        <v>33399</v>
      </c>
      <c r="W8500">
        <v>264</v>
      </c>
      <c r="X8500">
        <v>2</v>
      </c>
      <c r="Y8500" t="s">
        <v>32654</v>
      </c>
      <c r="AA8500">
        <v>9</v>
      </c>
      <c r="AB8500">
        <v>25</v>
      </c>
      <c r="AC8500">
        <v>1</v>
      </c>
      <c r="AD8500" t="str">
        <f t="shared" si="1318"/>
        <v/>
      </c>
      <c r="AE8500" t="str">
        <f t="shared" si="1316"/>
        <v/>
      </c>
      <c r="AF8500" t="str">
        <f t="shared" si="1317"/>
        <v/>
      </c>
      <c r="AG8500">
        <f t="shared" si="1319"/>
        <v>1</v>
      </c>
      <c r="AH8500">
        <f t="shared" si="1322"/>
        <v>2.8</v>
      </c>
      <c r="AI8500">
        <v>0.14499999999999999</v>
      </c>
      <c r="AJ8500">
        <f t="shared" si="1320"/>
        <v>0.40599999999999997</v>
      </c>
      <c r="AK8500" t="str">
        <f t="shared" si="1323"/>
        <v/>
      </c>
      <c r="AL8500" t="str">
        <f t="shared" si="1321"/>
        <v/>
      </c>
    </row>
    <row r="8501" spans="1:39" x14ac:dyDescent="0.2">
      <c r="A8501" t="s">
        <v>18835</v>
      </c>
      <c r="B8501" t="s">
        <v>37</v>
      </c>
      <c r="C8501" t="s">
        <v>18836</v>
      </c>
      <c r="D8501" s="1">
        <v>38069</v>
      </c>
      <c r="E8501" s="1">
        <v>44546</v>
      </c>
      <c r="F8501" t="s">
        <v>19</v>
      </c>
      <c r="I8501">
        <v>100</v>
      </c>
      <c r="J8501">
        <v>0</v>
      </c>
      <c r="K8501">
        <v>0</v>
      </c>
      <c r="L8501">
        <v>1079</v>
      </c>
      <c r="M8501">
        <v>1079</v>
      </c>
      <c r="N8501" t="s">
        <v>20</v>
      </c>
      <c r="O8501" t="s">
        <v>18837</v>
      </c>
      <c r="P8501" t="s">
        <v>28</v>
      </c>
      <c r="Q8501" t="s">
        <v>34233</v>
      </c>
      <c r="R8501" t="s">
        <v>34233</v>
      </c>
      <c r="S8501" t="s">
        <v>32628</v>
      </c>
      <c r="T8501" t="s">
        <v>34357</v>
      </c>
      <c r="U8501" t="s">
        <v>32634</v>
      </c>
      <c r="V8501" t="s">
        <v>33399</v>
      </c>
      <c r="W8501">
        <v>269</v>
      </c>
      <c r="X8501">
        <v>2</v>
      </c>
      <c r="Y8501" t="s">
        <v>32654</v>
      </c>
      <c r="AA8501">
        <v>9</v>
      </c>
      <c r="AB8501">
        <v>25</v>
      </c>
      <c r="AC8501">
        <v>1</v>
      </c>
      <c r="AD8501" t="str">
        <f t="shared" si="1318"/>
        <v/>
      </c>
      <c r="AE8501" t="str">
        <f t="shared" si="1316"/>
        <v/>
      </c>
      <c r="AF8501" t="str">
        <f t="shared" si="1317"/>
        <v/>
      </c>
      <c r="AG8501">
        <f t="shared" si="1319"/>
        <v>1</v>
      </c>
      <c r="AH8501">
        <f t="shared" si="1322"/>
        <v>2.8</v>
      </c>
      <c r="AI8501">
        <v>0.14499999999999999</v>
      </c>
      <c r="AJ8501">
        <f t="shared" si="1320"/>
        <v>0.40599999999999997</v>
      </c>
      <c r="AK8501" t="str">
        <f t="shared" si="1323"/>
        <v/>
      </c>
      <c r="AL8501" t="str">
        <f t="shared" si="1321"/>
        <v/>
      </c>
    </row>
    <row r="8502" spans="1:39" x14ac:dyDescent="0.2">
      <c r="A8502" t="s">
        <v>21829</v>
      </c>
      <c r="B8502" t="s">
        <v>37</v>
      </c>
      <c r="C8502" t="s">
        <v>21830</v>
      </c>
      <c r="D8502" s="1">
        <v>38069</v>
      </c>
      <c r="E8502" s="1">
        <v>43456</v>
      </c>
      <c r="F8502" t="s">
        <v>19</v>
      </c>
      <c r="I8502">
        <v>100</v>
      </c>
      <c r="J8502">
        <v>0</v>
      </c>
      <c r="K8502">
        <v>0</v>
      </c>
      <c r="L8502">
        <v>1078</v>
      </c>
      <c r="M8502">
        <v>1078</v>
      </c>
      <c r="N8502" t="s">
        <v>20</v>
      </c>
      <c r="O8502" t="s">
        <v>21831</v>
      </c>
      <c r="P8502" t="s">
        <v>28</v>
      </c>
      <c r="Q8502" t="s">
        <v>34233</v>
      </c>
      <c r="R8502" t="s">
        <v>34233</v>
      </c>
      <c r="S8502" t="s">
        <v>32628</v>
      </c>
      <c r="T8502" t="s">
        <v>34357</v>
      </c>
      <c r="U8502" t="s">
        <v>32634</v>
      </c>
      <c r="V8502" t="s">
        <v>33399</v>
      </c>
      <c r="W8502">
        <v>270</v>
      </c>
      <c r="X8502">
        <v>2</v>
      </c>
      <c r="Y8502" t="s">
        <v>32654</v>
      </c>
      <c r="AA8502">
        <v>9</v>
      </c>
      <c r="AB8502">
        <v>25</v>
      </c>
      <c r="AC8502">
        <v>1</v>
      </c>
      <c r="AD8502" t="str">
        <f t="shared" si="1318"/>
        <v/>
      </c>
      <c r="AE8502" t="str">
        <f t="shared" si="1316"/>
        <v/>
      </c>
      <c r="AF8502" t="str">
        <f t="shared" si="1317"/>
        <v/>
      </c>
      <c r="AG8502">
        <f t="shared" si="1319"/>
        <v>1</v>
      </c>
      <c r="AH8502">
        <f t="shared" si="1322"/>
        <v>2.8</v>
      </c>
      <c r="AI8502">
        <v>0.14499999999999999</v>
      </c>
      <c r="AJ8502">
        <f t="shared" si="1320"/>
        <v>0.40599999999999997</v>
      </c>
      <c r="AK8502" t="str">
        <f t="shared" si="1323"/>
        <v/>
      </c>
      <c r="AL8502" t="str">
        <f t="shared" si="1321"/>
        <v/>
      </c>
    </row>
    <row r="8503" spans="1:39" x14ac:dyDescent="0.2">
      <c r="A8503" t="s">
        <v>19752</v>
      </c>
      <c r="B8503" t="s">
        <v>37</v>
      </c>
      <c r="C8503" t="s">
        <v>19753</v>
      </c>
      <c r="D8503" s="1">
        <v>38069</v>
      </c>
      <c r="E8503" s="1">
        <v>43456</v>
      </c>
      <c r="F8503" t="s">
        <v>19</v>
      </c>
      <c r="I8503">
        <v>100</v>
      </c>
      <c r="J8503">
        <v>0</v>
      </c>
      <c r="K8503">
        <v>0</v>
      </c>
      <c r="L8503">
        <v>1040</v>
      </c>
      <c r="M8503">
        <v>1040</v>
      </c>
      <c r="N8503" t="s">
        <v>20</v>
      </c>
      <c r="O8503" t="s">
        <v>19754</v>
      </c>
      <c r="P8503" t="s">
        <v>28</v>
      </c>
      <c r="Q8503" t="s">
        <v>34233</v>
      </c>
      <c r="R8503" t="s">
        <v>34233</v>
      </c>
      <c r="S8503" t="s">
        <v>32628</v>
      </c>
      <c r="T8503" t="s">
        <v>34357</v>
      </c>
      <c r="U8503" t="s">
        <v>32634</v>
      </c>
      <c r="V8503" t="s">
        <v>33399</v>
      </c>
      <c r="W8503">
        <v>260</v>
      </c>
      <c r="X8503">
        <v>2</v>
      </c>
      <c r="Y8503" t="s">
        <v>32654</v>
      </c>
      <c r="AA8503">
        <v>9</v>
      </c>
      <c r="AB8503">
        <v>25</v>
      </c>
      <c r="AC8503">
        <v>1</v>
      </c>
      <c r="AD8503" t="str">
        <f t="shared" si="1318"/>
        <v/>
      </c>
      <c r="AE8503" t="str">
        <f t="shared" si="1316"/>
        <v/>
      </c>
      <c r="AF8503" t="str">
        <f t="shared" si="1317"/>
        <v/>
      </c>
      <c r="AG8503">
        <f t="shared" ref="AG8503:AG8534" si="1324">IF((S8503&lt;&gt;"tühi")*(AC8503&lt;&gt;""),AC8503,"")</f>
        <v>1</v>
      </c>
      <c r="AH8503">
        <f t="shared" si="1322"/>
        <v>2.8</v>
      </c>
      <c r="AI8503">
        <v>0.14499999999999999</v>
      </c>
      <c r="AJ8503">
        <f t="shared" si="1320"/>
        <v>0.40599999999999997</v>
      </c>
      <c r="AK8503" t="str">
        <f t="shared" si="1323"/>
        <v/>
      </c>
      <c r="AL8503" t="str">
        <f t="shared" si="1321"/>
        <v/>
      </c>
    </row>
    <row r="8504" spans="1:39" x14ac:dyDescent="0.2">
      <c r="A8504" t="s">
        <v>12742</v>
      </c>
      <c r="B8504" t="s">
        <v>37</v>
      </c>
      <c r="C8504" t="s">
        <v>12743</v>
      </c>
      <c r="D8504" s="1">
        <v>36608</v>
      </c>
      <c r="E8504" s="1">
        <v>44546</v>
      </c>
      <c r="F8504" t="s">
        <v>19</v>
      </c>
      <c r="I8504">
        <v>100</v>
      </c>
      <c r="J8504">
        <v>0</v>
      </c>
      <c r="K8504">
        <v>0</v>
      </c>
      <c r="L8504">
        <v>11895</v>
      </c>
      <c r="M8504">
        <v>11895</v>
      </c>
      <c r="N8504" t="s">
        <v>20</v>
      </c>
      <c r="O8504" t="s">
        <v>12744</v>
      </c>
      <c r="P8504" t="s">
        <v>28</v>
      </c>
      <c r="Q8504" t="s">
        <v>34233</v>
      </c>
      <c r="R8504" t="s">
        <v>34233</v>
      </c>
      <c r="S8504" t="s">
        <v>33807</v>
      </c>
      <c r="T8504" t="s">
        <v>34349</v>
      </c>
      <c r="U8504" t="s">
        <v>32634</v>
      </c>
      <c r="V8504" t="s">
        <v>33444</v>
      </c>
      <c r="W8504">
        <v>300</v>
      </c>
      <c r="X8504">
        <v>2</v>
      </c>
      <c r="Y8504" t="s">
        <v>32654</v>
      </c>
      <c r="AA8504">
        <v>8.5</v>
      </c>
      <c r="AC8504">
        <v>1</v>
      </c>
      <c r="AD8504" t="str">
        <f t="shared" si="1318"/>
        <v/>
      </c>
      <c r="AE8504" t="str">
        <f t="shared" si="1316"/>
        <v/>
      </c>
      <c r="AF8504" t="str">
        <f t="shared" si="1317"/>
        <v/>
      </c>
      <c r="AG8504">
        <f t="shared" si="1324"/>
        <v>1</v>
      </c>
      <c r="AH8504">
        <f t="shared" si="1322"/>
        <v>2.8</v>
      </c>
      <c r="AI8504">
        <v>0.14499999999999999</v>
      </c>
      <c r="AJ8504">
        <f t="shared" si="1320"/>
        <v>0.40599999999999997</v>
      </c>
      <c r="AK8504" t="str">
        <f t="shared" si="1323"/>
        <v/>
      </c>
      <c r="AL8504" t="str">
        <f t="shared" si="1321"/>
        <v/>
      </c>
      <c r="AM8504" t="s">
        <v>34073</v>
      </c>
    </row>
    <row r="8505" spans="1:39" x14ac:dyDescent="0.2">
      <c r="A8505" t="s">
        <v>35115</v>
      </c>
      <c r="B8505" t="s">
        <v>37</v>
      </c>
      <c r="C8505" t="s">
        <v>12743</v>
      </c>
      <c r="D8505" s="1">
        <v>36608</v>
      </c>
      <c r="E8505" s="1">
        <v>44546</v>
      </c>
      <c r="F8505" t="s">
        <v>19</v>
      </c>
      <c r="I8505">
        <v>100</v>
      </c>
      <c r="J8505">
        <v>0</v>
      </c>
      <c r="K8505">
        <v>0</v>
      </c>
      <c r="L8505">
        <v>11895</v>
      </c>
      <c r="M8505">
        <v>11895</v>
      </c>
      <c r="N8505" t="s">
        <v>20</v>
      </c>
      <c r="O8505" t="s">
        <v>12744</v>
      </c>
      <c r="P8505" t="s">
        <v>28</v>
      </c>
      <c r="Q8505" t="s">
        <v>34233</v>
      </c>
      <c r="R8505" t="s">
        <v>34233</v>
      </c>
      <c r="S8505" t="s">
        <v>33942</v>
      </c>
      <c r="T8505" t="s">
        <v>34349</v>
      </c>
      <c r="U8505" t="s">
        <v>32634</v>
      </c>
      <c r="V8505" t="s">
        <v>33444</v>
      </c>
      <c r="W8505">
        <v>300</v>
      </c>
      <c r="X8505">
        <v>2</v>
      </c>
      <c r="Y8505" t="s">
        <v>32654</v>
      </c>
      <c r="AA8505">
        <v>8.5</v>
      </c>
      <c r="AC8505">
        <v>1</v>
      </c>
      <c r="AD8505" t="str">
        <f t="shared" si="1318"/>
        <v/>
      </c>
      <c r="AE8505">
        <f t="shared" ref="AE8505:AE8568" si="1325">IF((S8505="tühi")*(AC8505&lt;&gt;""),AC8505,"")</f>
        <v>1</v>
      </c>
      <c r="AF8505" t="str">
        <f t="shared" si="1317"/>
        <v/>
      </c>
      <c r="AG8505" t="str">
        <f t="shared" si="1324"/>
        <v/>
      </c>
      <c r="AH8505" t="str">
        <f t="shared" si="1322"/>
        <v/>
      </c>
      <c r="AI8505">
        <v>0.14499999999999999</v>
      </c>
      <c r="AJ8505" t="str">
        <f t="shared" si="1320"/>
        <v/>
      </c>
      <c r="AK8505">
        <f t="shared" si="1323"/>
        <v>2.8</v>
      </c>
      <c r="AL8505">
        <f t="shared" si="1321"/>
        <v>0.40599999999999997</v>
      </c>
    </row>
    <row r="8506" spans="1:39" x14ac:dyDescent="0.2">
      <c r="A8506" t="s">
        <v>4588</v>
      </c>
      <c r="B8506" t="s">
        <v>37</v>
      </c>
      <c r="C8506" t="s">
        <v>4589</v>
      </c>
      <c r="D8506" s="1">
        <v>36091</v>
      </c>
      <c r="E8506" s="1">
        <v>44221</v>
      </c>
      <c r="F8506" t="s">
        <v>19</v>
      </c>
      <c r="I8506">
        <v>100</v>
      </c>
      <c r="J8506">
        <v>0</v>
      </c>
      <c r="K8506">
        <v>0</v>
      </c>
      <c r="L8506">
        <v>1093</v>
      </c>
      <c r="M8506">
        <v>1093</v>
      </c>
      <c r="N8506" t="s">
        <v>20</v>
      </c>
      <c r="O8506" t="s">
        <v>4590</v>
      </c>
      <c r="P8506" t="s">
        <v>28</v>
      </c>
      <c r="Q8506" t="s">
        <v>32794</v>
      </c>
      <c r="R8506" t="s">
        <v>33782</v>
      </c>
      <c r="S8506" t="s">
        <v>32628</v>
      </c>
      <c r="T8506" t="s">
        <v>34365</v>
      </c>
      <c r="U8506" t="s">
        <v>32634</v>
      </c>
      <c r="V8506" t="s">
        <v>33385</v>
      </c>
      <c r="X8506">
        <v>2</v>
      </c>
      <c r="AA8506">
        <v>9</v>
      </c>
      <c r="AB8506">
        <v>25</v>
      </c>
      <c r="AC8506">
        <v>1</v>
      </c>
      <c r="AD8506" t="str">
        <f t="shared" si="1318"/>
        <v/>
      </c>
      <c r="AE8506" t="str">
        <f t="shared" si="1325"/>
        <v/>
      </c>
      <c r="AF8506" t="str">
        <f t="shared" si="1317"/>
        <v/>
      </c>
      <c r="AG8506">
        <f t="shared" si="1324"/>
        <v>1</v>
      </c>
      <c r="AH8506">
        <f t="shared" si="1322"/>
        <v>2.8</v>
      </c>
      <c r="AI8506">
        <v>0.14499999999999999</v>
      </c>
      <c r="AJ8506">
        <f t="shared" si="1320"/>
        <v>0.40599999999999997</v>
      </c>
      <c r="AK8506" t="str">
        <f t="shared" si="1323"/>
        <v/>
      </c>
      <c r="AL8506" t="str">
        <f t="shared" si="1321"/>
        <v/>
      </c>
    </row>
    <row r="8507" spans="1:39" x14ac:dyDescent="0.2">
      <c r="A8507" t="s">
        <v>23348</v>
      </c>
      <c r="B8507" t="s">
        <v>37</v>
      </c>
      <c r="C8507" t="s">
        <v>23349</v>
      </c>
      <c r="D8507" s="1">
        <v>38988</v>
      </c>
      <c r="E8507" s="1">
        <v>44546</v>
      </c>
      <c r="F8507" t="s">
        <v>19</v>
      </c>
      <c r="I8507">
        <v>100</v>
      </c>
      <c r="J8507">
        <v>0</v>
      </c>
      <c r="K8507">
        <v>0</v>
      </c>
      <c r="L8507">
        <v>1250</v>
      </c>
      <c r="M8507">
        <v>1250</v>
      </c>
      <c r="N8507" t="s">
        <v>20</v>
      </c>
      <c r="O8507" t="s">
        <v>23350</v>
      </c>
      <c r="P8507" t="s">
        <v>28</v>
      </c>
      <c r="Q8507" t="s">
        <v>32794</v>
      </c>
      <c r="R8507" t="s">
        <v>33782</v>
      </c>
      <c r="S8507" t="s">
        <v>32628</v>
      </c>
      <c r="T8507" t="s">
        <v>34357</v>
      </c>
      <c r="U8507" t="s">
        <v>32634</v>
      </c>
      <c r="V8507" t="s">
        <v>33445</v>
      </c>
      <c r="W8507">
        <v>250</v>
      </c>
      <c r="X8507">
        <v>2</v>
      </c>
      <c r="Y8507" t="s">
        <v>32661</v>
      </c>
      <c r="AA8507">
        <v>8.5</v>
      </c>
      <c r="AB8507">
        <v>20</v>
      </c>
      <c r="AC8507">
        <v>1</v>
      </c>
      <c r="AD8507" t="str">
        <f t="shared" si="1318"/>
        <v/>
      </c>
      <c r="AE8507" t="str">
        <f t="shared" si="1325"/>
        <v/>
      </c>
      <c r="AF8507" t="str">
        <f t="shared" si="1317"/>
        <v/>
      </c>
      <c r="AG8507">
        <f t="shared" si="1324"/>
        <v>1</v>
      </c>
      <c r="AH8507">
        <f t="shared" si="1322"/>
        <v>2.8</v>
      </c>
      <c r="AI8507">
        <v>0.14499999999999999</v>
      </c>
      <c r="AJ8507">
        <f t="shared" si="1320"/>
        <v>0.40599999999999997</v>
      </c>
      <c r="AK8507" t="str">
        <f t="shared" si="1323"/>
        <v/>
      </c>
      <c r="AL8507" t="str">
        <f t="shared" si="1321"/>
        <v/>
      </c>
    </row>
    <row r="8508" spans="1:39" x14ac:dyDescent="0.2">
      <c r="A8508" t="s">
        <v>4609</v>
      </c>
      <c r="B8508" t="s">
        <v>37</v>
      </c>
      <c r="C8508" t="s">
        <v>4610</v>
      </c>
      <c r="D8508" s="1">
        <v>36091</v>
      </c>
      <c r="E8508" s="1">
        <v>44546</v>
      </c>
      <c r="F8508" t="s">
        <v>19</v>
      </c>
      <c r="I8508">
        <v>100</v>
      </c>
      <c r="J8508">
        <v>0</v>
      </c>
      <c r="K8508">
        <v>0</v>
      </c>
      <c r="L8508">
        <v>932</v>
      </c>
      <c r="M8508">
        <v>932</v>
      </c>
      <c r="N8508" t="s">
        <v>20</v>
      </c>
      <c r="O8508" t="s">
        <v>4611</v>
      </c>
      <c r="P8508" t="s">
        <v>28</v>
      </c>
      <c r="Q8508" t="s">
        <v>34233</v>
      </c>
      <c r="R8508" t="s">
        <v>34233</v>
      </c>
      <c r="S8508" t="s">
        <v>32628</v>
      </c>
      <c r="T8508" t="s">
        <v>34365</v>
      </c>
      <c r="U8508" t="s">
        <v>32634</v>
      </c>
      <c r="V8508" t="s">
        <v>33385</v>
      </c>
      <c r="X8508">
        <v>2</v>
      </c>
      <c r="AA8508">
        <v>9</v>
      </c>
      <c r="AB8508">
        <v>25</v>
      </c>
      <c r="AC8508">
        <v>1</v>
      </c>
      <c r="AD8508" t="str">
        <f t="shared" si="1318"/>
        <v/>
      </c>
      <c r="AE8508" t="str">
        <f t="shared" si="1325"/>
        <v/>
      </c>
      <c r="AF8508" t="str">
        <f t="shared" si="1317"/>
        <v/>
      </c>
      <c r="AG8508">
        <f t="shared" si="1324"/>
        <v>1</v>
      </c>
      <c r="AH8508">
        <f t="shared" si="1322"/>
        <v>2.8</v>
      </c>
      <c r="AI8508">
        <v>0.14499999999999999</v>
      </c>
      <c r="AJ8508">
        <f t="shared" si="1320"/>
        <v>0.40599999999999997</v>
      </c>
      <c r="AK8508" t="str">
        <f t="shared" si="1323"/>
        <v/>
      </c>
      <c r="AL8508" t="str">
        <f t="shared" si="1321"/>
        <v/>
      </c>
    </row>
    <row r="8509" spans="1:39" x14ac:dyDescent="0.2">
      <c r="A8509" t="s">
        <v>23351</v>
      </c>
      <c r="B8509" t="s">
        <v>37</v>
      </c>
      <c r="C8509" t="s">
        <v>23352</v>
      </c>
      <c r="D8509" s="1">
        <v>38988</v>
      </c>
      <c r="E8509" s="1">
        <v>44546</v>
      </c>
      <c r="F8509" t="s">
        <v>19</v>
      </c>
      <c r="I8509">
        <v>100</v>
      </c>
      <c r="J8509">
        <v>0</v>
      </c>
      <c r="K8509">
        <v>0</v>
      </c>
      <c r="L8509">
        <v>1252</v>
      </c>
      <c r="M8509">
        <v>1252</v>
      </c>
      <c r="N8509" t="s">
        <v>20</v>
      </c>
      <c r="O8509" t="s">
        <v>23353</v>
      </c>
      <c r="P8509" t="s">
        <v>28</v>
      </c>
      <c r="Q8509" t="s">
        <v>34233</v>
      </c>
      <c r="R8509" t="s">
        <v>34233</v>
      </c>
      <c r="S8509" t="s">
        <v>32628</v>
      </c>
      <c r="T8509" t="s">
        <v>34357</v>
      </c>
      <c r="U8509" t="s">
        <v>32634</v>
      </c>
      <c r="V8509" t="s">
        <v>33445</v>
      </c>
      <c r="W8509">
        <v>250</v>
      </c>
      <c r="X8509">
        <v>2</v>
      </c>
      <c r="Y8509" t="s">
        <v>32661</v>
      </c>
      <c r="AA8509">
        <v>8.5</v>
      </c>
      <c r="AB8509">
        <v>20</v>
      </c>
      <c r="AC8509">
        <v>1</v>
      </c>
      <c r="AD8509" t="str">
        <f t="shared" si="1318"/>
        <v/>
      </c>
      <c r="AE8509" t="str">
        <f t="shared" si="1325"/>
        <v/>
      </c>
      <c r="AF8509" t="str">
        <f t="shared" si="1317"/>
        <v/>
      </c>
      <c r="AG8509">
        <f t="shared" si="1324"/>
        <v>1</v>
      </c>
      <c r="AH8509">
        <f t="shared" si="1322"/>
        <v>2.8</v>
      </c>
      <c r="AI8509">
        <v>0.14499999999999999</v>
      </c>
      <c r="AJ8509">
        <f t="shared" si="1320"/>
        <v>0.40599999999999997</v>
      </c>
      <c r="AK8509" t="str">
        <f t="shared" si="1323"/>
        <v/>
      </c>
      <c r="AL8509" t="str">
        <f t="shared" si="1321"/>
        <v/>
      </c>
    </row>
    <row r="8510" spans="1:39" x14ac:dyDescent="0.2">
      <c r="A8510" t="s">
        <v>4165</v>
      </c>
      <c r="B8510" t="s">
        <v>37</v>
      </c>
      <c r="C8510" t="s">
        <v>4166</v>
      </c>
      <c r="D8510" s="1">
        <v>36020</v>
      </c>
      <c r="E8510" s="1">
        <v>44221</v>
      </c>
      <c r="F8510" t="s">
        <v>19</v>
      </c>
      <c r="I8510">
        <v>100</v>
      </c>
      <c r="J8510">
        <v>0</v>
      </c>
      <c r="K8510">
        <v>0</v>
      </c>
      <c r="L8510">
        <v>1033</v>
      </c>
      <c r="M8510">
        <v>1033</v>
      </c>
      <c r="N8510" t="s">
        <v>20</v>
      </c>
      <c r="O8510" t="s">
        <v>4167</v>
      </c>
      <c r="P8510" t="s">
        <v>28</v>
      </c>
      <c r="Q8510" t="s">
        <v>32794</v>
      </c>
      <c r="R8510" t="s">
        <v>33782</v>
      </c>
      <c r="S8510" t="s">
        <v>33797</v>
      </c>
      <c r="T8510" t="s">
        <v>34365</v>
      </c>
      <c r="U8510" t="s">
        <v>32634</v>
      </c>
      <c r="V8510" t="s">
        <v>33385</v>
      </c>
      <c r="X8510">
        <v>2</v>
      </c>
      <c r="AA8510">
        <v>9</v>
      </c>
      <c r="AB8510">
        <v>25</v>
      </c>
      <c r="AC8510">
        <v>1</v>
      </c>
      <c r="AD8510" t="str">
        <f t="shared" si="1318"/>
        <v/>
      </c>
      <c r="AE8510" t="str">
        <f t="shared" si="1325"/>
        <v/>
      </c>
      <c r="AF8510" t="str">
        <f t="shared" si="1317"/>
        <v/>
      </c>
      <c r="AG8510">
        <f t="shared" si="1324"/>
        <v>1</v>
      </c>
      <c r="AH8510">
        <f t="shared" si="1322"/>
        <v>2.8</v>
      </c>
      <c r="AI8510">
        <v>0.14499999999999999</v>
      </c>
      <c r="AJ8510">
        <f t="shared" si="1320"/>
        <v>0.40599999999999997</v>
      </c>
      <c r="AK8510" t="str">
        <f t="shared" si="1323"/>
        <v/>
      </c>
      <c r="AL8510" t="str">
        <f t="shared" si="1321"/>
        <v/>
      </c>
    </row>
    <row r="8511" spans="1:39" x14ac:dyDescent="0.2">
      <c r="A8511" t="s">
        <v>4603</v>
      </c>
      <c r="B8511" t="s">
        <v>37</v>
      </c>
      <c r="C8511" t="s">
        <v>4604</v>
      </c>
      <c r="D8511" s="1">
        <v>36091</v>
      </c>
      <c r="E8511" s="1">
        <v>44221</v>
      </c>
      <c r="F8511" t="s">
        <v>19</v>
      </c>
      <c r="I8511">
        <v>100</v>
      </c>
      <c r="J8511">
        <v>0</v>
      </c>
      <c r="K8511">
        <v>0</v>
      </c>
      <c r="L8511">
        <v>976</v>
      </c>
      <c r="M8511">
        <v>976</v>
      </c>
      <c r="N8511" t="s">
        <v>20</v>
      </c>
      <c r="O8511" t="s">
        <v>4605</v>
      </c>
      <c r="P8511" t="s">
        <v>28</v>
      </c>
      <c r="Q8511" t="s">
        <v>34233</v>
      </c>
      <c r="R8511" t="s">
        <v>34233</v>
      </c>
      <c r="S8511" t="s">
        <v>32628</v>
      </c>
      <c r="T8511" t="s">
        <v>34365</v>
      </c>
      <c r="U8511" t="s">
        <v>32634</v>
      </c>
      <c r="V8511" t="s">
        <v>33385</v>
      </c>
      <c r="X8511">
        <v>2</v>
      </c>
      <c r="AA8511">
        <v>9</v>
      </c>
      <c r="AB8511">
        <v>25</v>
      </c>
      <c r="AC8511">
        <v>1</v>
      </c>
      <c r="AD8511" t="str">
        <f t="shared" si="1318"/>
        <v/>
      </c>
      <c r="AE8511" t="str">
        <f t="shared" si="1325"/>
        <v/>
      </c>
      <c r="AF8511" t="str">
        <f t="shared" si="1317"/>
        <v/>
      </c>
      <c r="AG8511">
        <f t="shared" si="1324"/>
        <v>1</v>
      </c>
      <c r="AH8511">
        <f t="shared" si="1322"/>
        <v>2.8</v>
      </c>
      <c r="AI8511">
        <v>0.14499999999999999</v>
      </c>
      <c r="AJ8511">
        <f t="shared" si="1320"/>
        <v>0.40599999999999997</v>
      </c>
      <c r="AK8511" t="str">
        <f t="shared" si="1323"/>
        <v/>
      </c>
      <c r="AL8511" t="str">
        <f t="shared" si="1321"/>
        <v/>
      </c>
    </row>
    <row r="8512" spans="1:39" x14ac:dyDescent="0.2">
      <c r="A8512" t="s">
        <v>4594</v>
      </c>
      <c r="B8512" t="s">
        <v>37</v>
      </c>
      <c r="C8512" t="s">
        <v>4595</v>
      </c>
      <c r="D8512" s="1">
        <v>36091</v>
      </c>
      <c r="E8512" s="1">
        <v>44221</v>
      </c>
      <c r="F8512" t="s">
        <v>19</v>
      </c>
      <c r="I8512">
        <v>100</v>
      </c>
      <c r="J8512">
        <v>0</v>
      </c>
      <c r="K8512">
        <v>0</v>
      </c>
      <c r="L8512">
        <v>1092</v>
      </c>
      <c r="M8512">
        <v>1092</v>
      </c>
      <c r="N8512" t="s">
        <v>20</v>
      </c>
      <c r="O8512" t="s">
        <v>4596</v>
      </c>
      <c r="P8512" t="s">
        <v>28</v>
      </c>
      <c r="Q8512" t="s">
        <v>34233</v>
      </c>
      <c r="R8512" t="s">
        <v>34233</v>
      </c>
      <c r="S8512" t="s">
        <v>33797</v>
      </c>
      <c r="T8512" t="s">
        <v>32634</v>
      </c>
      <c r="U8512" t="s">
        <v>32634</v>
      </c>
      <c r="V8512" t="s">
        <v>33385</v>
      </c>
      <c r="X8512">
        <v>2</v>
      </c>
      <c r="AA8512">
        <v>9</v>
      </c>
      <c r="AB8512">
        <v>25</v>
      </c>
      <c r="AC8512">
        <v>1</v>
      </c>
      <c r="AD8512" t="str">
        <f t="shared" si="1318"/>
        <v/>
      </c>
      <c r="AE8512" t="str">
        <f t="shared" si="1325"/>
        <v/>
      </c>
      <c r="AF8512" t="str">
        <f t="shared" si="1317"/>
        <v/>
      </c>
      <c r="AG8512">
        <f t="shared" si="1324"/>
        <v>1</v>
      </c>
      <c r="AH8512">
        <f t="shared" si="1322"/>
        <v>2.8</v>
      </c>
      <c r="AI8512">
        <v>0.14499999999999999</v>
      </c>
      <c r="AJ8512">
        <f t="shared" si="1320"/>
        <v>0.40599999999999997</v>
      </c>
      <c r="AK8512" t="str">
        <f t="shared" si="1323"/>
        <v/>
      </c>
      <c r="AL8512" t="str">
        <f t="shared" si="1321"/>
        <v/>
      </c>
    </row>
    <row r="8513" spans="1:38" x14ac:dyDescent="0.2">
      <c r="A8513" t="s">
        <v>7566</v>
      </c>
      <c r="B8513" t="s">
        <v>37</v>
      </c>
      <c r="C8513" t="s">
        <v>7567</v>
      </c>
      <c r="D8513" s="1">
        <v>36138</v>
      </c>
      <c r="E8513" s="1">
        <v>44221</v>
      </c>
      <c r="F8513" t="s">
        <v>19</v>
      </c>
      <c r="I8513">
        <v>100</v>
      </c>
      <c r="J8513">
        <v>0</v>
      </c>
      <c r="K8513">
        <v>0</v>
      </c>
      <c r="L8513">
        <v>898</v>
      </c>
      <c r="M8513">
        <v>898</v>
      </c>
      <c r="N8513" t="s">
        <v>20</v>
      </c>
      <c r="O8513" t="s">
        <v>7568</v>
      </c>
      <c r="P8513" t="s">
        <v>28</v>
      </c>
      <c r="Q8513" t="s">
        <v>34233</v>
      </c>
      <c r="R8513" t="s">
        <v>34233</v>
      </c>
      <c r="S8513" t="s">
        <v>32628</v>
      </c>
      <c r="T8513" t="s">
        <v>34365</v>
      </c>
      <c r="U8513" t="s">
        <v>32634</v>
      </c>
      <c r="V8513" t="s">
        <v>33385</v>
      </c>
      <c r="X8513">
        <v>2</v>
      </c>
      <c r="AA8513">
        <v>9</v>
      </c>
      <c r="AB8513">
        <v>25</v>
      </c>
      <c r="AC8513">
        <v>1</v>
      </c>
      <c r="AD8513" t="str">
        <f t="shared" si="1318"/>
        <v/>
      </c>
      <c r="AE8513" t="str">
        <f t="shared" si="1325"/>
        <v/>
      </c>
      <c r="AF8513" t="str">
        <f t="shared" si="1317"/>
        <v/>
      </c>
      <c r="AG8513">
        <f t="shared" si="1324"/>
        <v>1</v>
      </c>
      <c r="AH8513">
        <f t="shared" si="1322"/>
        <v>2.8</v>
      </c>
      <c r="AI8513">
        <v>0.14499999999999999</v>
      </c>
      <c r="AJ8513">
        <f t="shared" si="1320"/>
        <v>0.40599999999999997</v>
      </c>
      <c r="AK8513" t="str">
        <f t="shared" si="1323"/>
        <v/>
      </c>
      <c r="AL8513" t="str">
        <f t="shared" si="1321"/>
        <v/>
      </c>
    </row>
    <row r="8514" spans="1:38" x14ac:dyDescent="0.2">
      <c r="A8514" t="s">
        <v>29473</v>
      </c>
      <c r="B8514" t="s">
        <v>37</v>
      </c>
      <c r="C8514" t="s">
        <v>29474</v>
      </c>
      <c r="D8514" s="1">
        <v>43495</v>
      </c>
      <c r="E8514" s="1">
        <v>44546</v>
      </c>
      <c r="F8514" t="s">
        <v>26</v>
      </c>
      <c r="I8514">
        <v>100</v>
      </c>
      <c r="J8514">
        <v>0</v>
      </c>
      <c r="K8514">
        <v>0</v>
      </c>
      <c r="L8514">
        <v>689</v>
      </c>
      <c r="M8514">
        <v>689</v>
      </c>
      <c r="N8514" t="s">
        <v>20</v>
      </c>
      <c r="O8514" t="s">
        <v>29475</v>
      </c>
      <c r="P8514" t="s">
        <v>44</v>
      </c>
      <c r="Q8514" t="s">
        <v>34233</v>
      </c>
      <c r="R8514" t="s">
        <v>34233</v>
      </c>
      <c r="S8514" t="s">
        <v>34233</v>
      </c>
      <c r="T8514" t="s">
        <v>34233</v>
      </c>
      <c r="AD8514" t="str">
        <f t="shared" si="1318"/>
        <v/>
      </c>
      <c r="AE8514" t="str">
        <f t="shared" si="1325"/>
        <v/>
      </c>
      <c r="AF8514" t="str">
        <f t="shared" si="1317"/>
        <v/>
      </c>
      <c r="AG8514" t="str">
        <f t="shared" si="1324"/>
        <v/>
      </c>
      <c r="AH8514" t="str">
        <f t="shared" si="1322"/>
        <v/>
      </c>
      <c r="AI8514">
        <v>0.14499999999999999</v>
      </c>
      <c r="AJ8514" t="str">
        <f t="shared" si="1320"/>
        <v/>
      </c>
      <c r="AK8514" t="str">
        <f t="shared" si="1323"/>
        <v/>
      </c>
      <c r="AL8514" t="str">
        <f t="shared" si="1321"/>
        <v/>
      </c>
    </row>
    <row r="8515" spans="1:38" x14ac:dyDescent="0.2">
      <c r="A8515" t="s">
        <v>31607</v>
      </c>
      <c r="B8515" t="s">
        <v>37</v>
      </c>
      <c r="C8515" t="s">
        <v>31608</v>
      </c>
      <c r="D8515" s="1">
        <v>44221</v>
      </c>
      <c r="E8515" s="1">
        <v>44546</v>
      </c>
      <c r="F8515" t="s">
        <v>26</v>
      </c>
      <c r="I8515">
        <v>100</v>
      </c>
      <c r="J8515">
        <v>0</v>
      </c>
      <c r="K8515">
        <v>0</v>
      </c>
      <c r="L8515">
        <v>842</v>
      </c>
      <c r="M8515">
        <v>842</v>
      </c>
      <c r="N8515" t="s">
        <v>20</v>
      </c>
      <c r="O8515" t="s">
        <v>31609</v>
      </c>
      <c r="P8515" t="s">
        <v>44</v>
      </c>
      <c r="Q8515" t="s">
        <v>34233</v>
      </c>
      <c r="R8515" t="s">
        <v>34233</v>
      </c>
      <c r="S8515" t="s">
        <v>34233</v>
      </c>
      <c r="T8515" t="s">
        <v>34233</v>
      </c>
      <c r="V8515" t="s">
        <v>33391</v>
      </c>
      <c r="AD8515" t="str">
        <f t="shared" si="1318"/>
        <v/>
      </c>
      <c r="AE8515" t="str">
        <f t="shared" si="1325"/>
        <v/>
      </c>
      <c r="AF8515" t="str">
        <f t="shared" si="1317"/>
        <v/>
      </c>
      <c r="AG8515" t="str">
        <f t="shared" si="1324"/>
        <v/>
      </c>
      <c r="AH8515" t="str">
        <f t="shared" si="1322"/>
        <v/>
      </c>
      <c r="AI8515">
        <v>0.14499999999999999</v>
      </c>
      <c r="AJ8515" t="str">
        <f t="shared" si="1320"/>
        <v/>
      </c>
      <c r="AK8515" t="str">
        <f t="shared" si="1323"/>
        <v/>
      </c>
      <c r="AL8515" t="str">
        <f t="shared" si="1321"/>
        <v/>
      </c>
    </row>
    <row r="8516" spans="1:38" x14ac:dyDescent="0.2">
      <c r="A8516" t="s">
        <v>31604</v>
      </c>
      <c r="B8516" t="s">
        <v>37</v>
      </c>
      <c r="C8516" t="s">
        <v>31605</v>
      </c>
      <c r="D8516" s="1">
        <v>44221</v>
      </c>
      <c r="E8516" s="1">
        <v>44546</v>
      </c>
      <c r="F8516" t="s">
        <v>26</v>
      </c>
      <c r="I8516">
        <v>100</v>
      </c>
      <c r="J8516">
        <v>0</v>
      </c>
      <c r="K8516">
        <v>0</v>
      </c>
      <c r="L8516">
        <v>167</v>
      </c>
      <c r="M8516">
        <v>167</v>
      </c>
      <c r="N8516" t="s">
        <v>20</v>
      </c>
      <c r="O8516" t="s">
        <v>31606</v>
      </c>
      <c r="P8516" t="s">
        <v>44</v>
      </c>
      <c r="Q8516" t="s">
        <v>34233</v>
      </c>
      <c r="R8516" t="s">
        <v>34233</v>
      </c>
      <c r="S8516" t="s">
        <v>34233</v>
      </c>
      <c r="T8516" t="s">
        <v>34233</v>
      </c>
      <c r="V8516" t="s">
        <v>33391</v>
      </c>
      <c r="AD8516" t="str">
        <f t="shared" si="1318"/>
        <v/>
      </c>
      <c r="AE8516" t="str">
        <f t="shared" si="1325"/>
        <v/>
      </c>
      <c r="AF8516" t="str">
        <f t="shared" si="1317"/>
        <v/>
      </c>
      <c r="AG8516" t="str">
        <f t="shared" si="1324"/>
        <v/>
      </c>
      <c r="AH8516" t="str">
        <f t="shared" si="1322"/>
        <v/>
      </c>
      <c r="AI8516">
        <v>0.14499999999999999</v>
      </c>
      <c r="AJ8516" t="str">
        <f t="shared" si="1320"/>
        <v/>
      </c>
      <c r="AK8516" t="str">
        <f t="shared" si="1323"/>
        <v/>
      </c>
      <c r="AL8516" t="str">
        <f t="shared" si="1321"/>
        <v/>
      </c>
    </row>
    <row r="8517" spans="1:38" x14ac:dyDescent="0.2">
      <c r="A8517" t="s">
        <v>31582</v>
      </c>
      <c r="B8517" t="s">
        <v>37</v>
      </c>
      <c r="C8517" t="s">
        <v>31583</v>
      </c>
      <c r="D8517" s="1">
        <v>44221</v>
      </c>
      <c r="E8517" s="1">
        <v>44546</v>
      </c>
      <c r="F8517" t="s">
        <v>26</v>
      </c>
      <c r="I8517">
        <v>100</v>
      </c>
      <c r="J8517">
        <v>0</v>
      </c>
      <c r="K8517">
        <v>0</v>
      </c>
      <c r="L8517">
        <v>808</v>
      </c>
      <c r="M8517">
        <v>808</v>
      </c>
      <c r="N8517" t="s">
        <v>20</v>
      </c>
      <c r="O8517" t="s">
        <v>31584</v>
      </c>
      <c r="P8517" t="s">
        <v>44</v>
      </c>
      <c r="Q8517" t="s">
        <v>34233</v>
      </c>
      <c r="R8517" t="s">
        <v>34233</v>
      </c>
      <c r="S8517" t="s">
        <v>34233</v>
      </c>
      <c r="T8517" t="s">
        <v>34233</v>
      </c>
      <c r="V8517" t="s">
        <v>33391</v>
      </c>
      <c r="AD8517" t="str">
        <f t="shared" si="1318"/>
        <v/>
      </c>
      <c r="AE8517" t="str">
        <f t="shared" si="1325"/>
        <v/>
      </c>
      <c r="AF8517" t="str">
        <f t="shared" si="1317"/>
        <v/>
      </c>
      <c r="AG8517" t="str">
        <f t="shared" si="1324"/>
        <v/>
      </c>
      <c r="AH8517" t="str">
        <f t="shared" si="1322"/>
        <v/>
      </c>
      <c r="AI8517">
        <v>0.14499999999999999</v>
      </c>
      <c r="AJ8517" t="str">
        <f t="shared" si="1320"/>
        <v/>
      </c>
      <c r="AK8517" t="str">
        <f t="shared" si="1323"/>
        <v/>
      </c>
      <c r="AL8517" t="str">
        <f t="shared" si="1321"/>
        <v/>
      </c>
    </row>
    <row r="8518" spans="1:38" x14ac:dyDescent="0.2">
      <c r="A8518" t="s">
        <v>32072</v>
      </c>
      <c r="B8518" t="s">
        <v>37</v>
      </c>
      <c r="C8518" t="s">
        <v>32073</v>
      </c>
      <c r="D8518" s="1">
        <v>44532</v>
      </c>
      <c r="E8518" s="1">
        <v>44691</v>
      </c>
      <c r="F8518" t="s">
        <v>889</v>
      </c>
      <c r="I8518">
        <v>100</v>
      </c>
      <c r="J8518">
        <v>0</v>
      </c>
      <c r="K8518">
        <v>0</v>
      </c>
      <c r="L8518">
        <v>934</v>
      </c>
      <c r="M8518">
        <v>934</v>
      </c>
      <c r="N8518" t="s">
        <v>20</v>
      </c>
      <c r="O8518" t="s">
        <v>32074</v>
      </c>
      <c r="P8518" t="s">
        <v>44</v>
      </c>
      <c r="Q8518" t="s">
        <v>34233</v>
      </c>
      <c r="R8518" t="s">
        <v>34233</v>
      </c>
      <c r="S8518" t="s">
        <v>33942</v>
      </c>
      <c r="T8518" t="s">
        <v>34233</v>
      </c>
      <c r="AD8518" t="str">
        <f t="shared" si="1318"/>
        <v/>
      </c>
      <c r="AE8518" t="str">
        <f t="shared" si="1325"/>
        <v/>
      </c>
      <c r="AF8518" t="str">
        <f t="shared" si="1317"/>
        <v/>
      </c>
      <c r="AG8518" t="str">
        <f t="shared" si="1324"/>
        <v/>
      </c>
      <c r="AH8518" t="str">
        <f t="shared" si="1322"/>
        <v/>
      </c>
      <c r="AI8518">
        <v>0.14499999999999999</v>
      </c>
      <c r="AJ8518" t="str">
        <f t="shared" si="1320"/>
        <v/>
      </c>
      <c r="AK8518" t="str">
        <f t="shared" si="1323"/>
        <v/>
      </c>
      <c r="AL8518" t="str">
        <f t="shared" si="1321"/>
        <v/>
      </c>
    </row>
    <row r="8519" spans="1:38" x14ac:dyDescent="0.2">
      <c r="A8519" t="s">
        <v>8351</v>
      </c>
      <c r="B8519" t="s">
        <v>37</v>
      </c>
      <c r="C8519" t="s">
        <v>8352</v>
      </c>
      <c r="D8519" s="1">
        <v>36203</v>
      </c>
      <c r="E8519" s="1">
        <v>43456</v>
      </c>
      <c r="F8519" t="s">
        <v>19</v>
      </c>
      <c r="I8519">
        <v>100</v>
      </c>
      <c r="J8519">
        <v>0</v>
      </c>
      <c r="K8519">
        <v>0</v>
      </c>
      <c r="L8519">
        <v>1301</v>
      </c>
      <c r="M8519">
        <v>1301</v>
      </c>
      <c r="N8519" t="s">
        <v>20</v>
      </c>
      <c r="O8519" t="s">
        <v>8353</v>
      </c>
      <c r="P8519" t="s">
        <v>28</v>
      </c>
      <c r="Q8519" t="s">
        <v>34233</v>
      </c>
      <c r="R8519" t="s">
        <v>34233</v>
      </c>
      <c r="S8519" t="s">
        <v>32628</v>
      </c>
      <c r="T8519" t="s">
        <v>34365</v>
      </c>
      <c r="U8519" t="s">
        <v>32634</v>
      </c>
      <c r="V8519" t="s">
        <v>33446</v>
      </c>
      <c r="W8519">
        <v>650</v>
      </c>
      <c r="X8519">
        <v>2</v>
      </c>
      <c r="AA8519">
        <v>9</v>
      </c>
      <c r="AB8519">
        <v>25</v>
      </c>
      <c r="AC8519">
        <v>1</v>
      </c>
      <c r="AD8519" t="str">
        <f t="shared" si="1318"/>
        <v/>
      </c>
      <c r="AE8519" t="str">
        <f t="shared" si="1325"/>
        <v/>
      </c>
      <c r="AF8519" t="str">
        <f t="shared" si="1317"/>
        <v/>
      </c>
      <c r="AG8519">
        <f t="shared" si="1324"/>
        <v>1</v>
      </c>
      <c r="AH8519">
        <f t="shared" si="1322"/>
        <v>2.8</v>
      </c>
      <c r="AI8519">
        <v>0.14499999999999999</v>
      </c>
      <c r="AJ8519">
        <f t="shared" si="1320"/>
        <v>0.40599999999999997</v>
      </c>
      <c r="AK8519" t="str">
        <f t="shared" si="1323"/>
        <v/>
      </c>
      <c r="AL8519" t="str">
        <f t="shared" si="1321"/>
        <v/>
      </c>
    </row>
    <row r="8520" spans="1:38" x14ac:dyDescent="0.2">
      <c r="A8520" t="s">
        <v>8285</v>
      </c>
      <c r="B8520" t="s">
        <v>37</v>
      </c>
      <c r="C8520" t="s">
        <v>8286</v>
      </c>
      <c r="D8520" s="1">
        <v>36203</v>
      </c>
      <c r="E8520" s="1">
        <v>43456</v>
      </c>
      <c r="F8520" t="s">
        <v>19</v>
      </c>
      <c r="I8520">
        <v>100</v>
      </c>
      <c r="J8520">
        <v>0</v>
      </c>
      <c r="K8520">
        <v>0</v>
      </c>
      <c r="L8520">
        <v>725</v>
      </c>
      <c r="M8520">
        <v>725</v>
      </c>
      <c r="N8520" t="s">
        <v>20</v>
      </c>
      <c r="O8520" t="s">
        <v>8287</v>
      </c>
      <c r="P8520" t="s">
        <v>28</v>
      </c>
      <c r="Q8520" t="s">
        <v>34233</v>
      </c>
      <c r="R8520" t="s">
        <v>34233</v>
      </c>
      <c r="S8520" t="s">
        <v>32628</v>
      </c>
      <c r="T8520" t="s">
        <v>34365</v>
      </c>
      <c r="U8520" t="s">
        <v>32634</v>
      </c>
      <c r="V8520" t="s">
        <v>33446</v>
      </c>
      <c r="W8520">
        <v>362</v>
      </c>
      <c r="X8520">
        <v>2</v>
      </c>
      <c r="AA8520">
        <v>9</v>
      </c>
      <c r="AB8520">
        <v>25</v>
      </c>
      <c r="AC8520">
        <v>1</v>
      </c>
      <c r="AD8520" t="str">
        <f t="shared" si="1318"/>
        <v/>
      </c>
      <c r="AE8520" t="str">
        <f t="shared" si="1325"/>
        <v/>
      </c>
      <c r="AF8520" t="str">
        <f t="shared" si="1317"/>
        <v/>
      </c>
      <c r="AG8520">
        <f t="shared" si="1324"/>
        <v>1</v>
      </c>
      <c r="AH8520">
        <f t="shared" si="1322"/>
        <v>2.8</v>
      </c>
      <c r="AI8520">
        <v>0.14499999999999999</v>
      </c>
      <c r="AJ8520">
        <f t="shared" si="1320"/>
        <v>0.40599999999999997</v>
      </c>
      <c r="AK8520" t="str">
        <f t="shared" si="1323"/>
        <v/>
      </c>
      <c r="AL8520" t="str">
        <f t="shared" si="1321"/>
        <v/>
      </c>
    </row>
    <row r="8521" spans="1:38" x14ac:dyDescent="0.2">
      <c r="A8521" t="s">
        <v>7874</v>
      </c>
      <c r="B8521" t="s">
        <v>37</v>
      </c>
      <c r="C8521" t="s">
        <v>7875</v>
      </c>
      <c r="D8521" s="1">
        <v>36203</v>
      </c>
      <c r="E8521" s="1">
        <v>43456</v>
      </c>
      <c r="F8521" t="s">
        <v>19</v>
      </c>
      <c r="I8521">
        <v>100</v>
      </c>
      <c r="J8521">
        <v>0</v>
      </c>
      <c r="K8521">
        <v>0</v>
      </c>
      <c r="L8521">
        <v>721</v>
      </c>
      <c r="M8521">
        <v>721</v>
      </c>
      <c r="N8521" t="s">
        <v>20</v>
      </c>
      <c r="O8521" t="s">
        <v>7876</v>
      </c>
      <c r="P8521" t="s">
        <v>28</v>
      </c>
      <c r="Q8521" t="s">
        <v>34233</v>
      </c>
      <c r="R8521" t="s">
        <v>34233</v>
      </c>
      <c r="S8521" t="s">
        <v>32628</v>
      </c>
      <c r="T8521" t="s">
        <v>34357</v>
      </c>
      <c r="U8521" t="s">
        <v>32634</v>
      </c>
      <c r="V8521" t="s">
        <v>33446</v>
      </c>
      <c r="W8521">
        <v>361</v>
      </c>
      <c r="X8521">
        <v>2</v>
      </c>
      <c r="AA8521">
        <v>9</v>
      </c>
      <c r="AB8521">
        <v>25</v>
      </c>
      <c r="AC8521">
        <v>1</v>
      </c>
      <c r="AD8521" t="str">
        <f t="shared" si="1318"/>
        <v/>
      </c>
      <c r="AE8521" t="str">
        <f t="shared" si="1325"/>
        <v/>
      </c>
      <c r="AF8521" t="str">
        <f t="shared" si="1317"/>
        <v/>
      </c>
      <c r="AG8521">
        <f t="shared" si="1324"/>
        <v>1</v>
      </c>
      <c r="AH8521">
        <f t="shared" si="1322"/>
        <v>2.8</v>
      </c>
      <c r="AI8521">
        <v>0.14499999999999999</v>
      </c>
      <c r="AJ8521">
        <f t="shared" si="1320"/>
        <v>0.40599999999999997</v>
      </c>
      <c r="AK8521" t="str">
        <f t="shared" si="1323"/>
        <v/>
      </c>
      <c r="AL8521" t="str">
        <f t="shared" si="1321"/>
        <v/>
      </c>
    </row>
    <row r="8522" spans="1:38" x14ac:dyDescent="0.2">
      <c r="A8522" t="s">
        <v>7854</v>
      </c>
      <c r="B8522" t="s">
        <v>37</v>
      </c>
      <c r="C8522" t="s">
        <v>7855</v>
      </c>
      <c r="D8522" s="1">
        <v>36203</v>
      </c>
      <c r="E8522" s="1">
        <v>43951</v>
      </c>
      <c r="F8522" t="s">
        <v>19</v>
      </c>
      <c r="I8522">
        <v>100</v>
      </c>
      <c r="J8522">
        <v>0</v>
      </c>
      <c r="K8522">
        <v>0</v>
      </c>
      <c r="L8522">
        <v>739</v>
      </c>
      <c r="M8522">
        <v>739</v>
      </c>
      <c r="N8522" t="s">
        <v>20</v>
      </c>
      <c r="O8522" t="s">
        <v>7856</v>
      </c>
      <c r="P8522" t="s">
        <v>28</v>
      </c>
      <c r="Q8522" t="s">
        <v>34233</v>
      </c>
      <c r="R8522" t="s">
        <v>34233</v>
      </c>
      <c r="S8522" t="s">
        <v>32628</v>
      </c>
      <c r="T8522" t="s">
        <v>34357</v>
      </c>
      <c r="U8522" t="s">
        <v>32634</v>
      </c>
      <c r="V8522" t="s">
        <v>33446</v>
      </c>
      <c r="W8522">
        <v>369</v>
      </c>
      <c r="X8522">
        <v>2</v>
      </c>
      <c r="AA8522">
        <v>9</v>
      </c>
      <c r="AB8522">
        <v>25</v>
      </c>
      <c r="AC8522">
        <v>1</v>
      </c>
      <c r="AD8522" t="str">
        <f t="shared" si="1318"/>
        <v/>
      </c>
      <c r="AE8522" t="str">
        <f t="shared" si="1325"/>
        <v/>
      </c>
      <c r="AF8522" t="str">
        <f t="shared" si="1317"/>
        <v/>
      </c>
      <c r="AG8522">
        <f t="shared" si="1324"/>
        <v>1</v>
      </c>
      <c r="AH8522">
        <f t="shared" si="1322"/>
        <v>2.8</v>
      </c>
      <c r="AI8522">
        <v>0.14499999999999999</v>
      </c>
      <c r="AJ8522">
        <f t="shared" si="1320"/>
        <v>0.40599999999999997</v>
      </c>
      <c r="AK8522" t="str">
        <f t="shared" si="1323"/>
        <v/>
      </c>
      <c r="AL8522" t="str">
        <f t="shared" si="1321"/>
        <v/>
      </c>
    </row>
    <row r="8523" spans="1:38" x14ac:dyDescent="0.2">
      <c r="A8523" t="s">
        <v>8348</v>
      </c>
      <c r="B8523" t="s">
        <v>37</v>
      </c>
      <c r="C8523" t="s">
        <v>8349</v>
      </c>
      <c r="D8523" s="1">
        <v>36203</v>
      </c>
      <c r="E8523" s="1">
        <v>43456</v>
      </c>
      <c r="F8523" t="s">
        <v>19</v>
      </c>
      <c r="I8523">
        <v>100</v>
      </c>
      <c r="J8523">
        <v>0</v>
      </c>
      <c r="K8523">
        <v>0</v>
      </c>
      <c r="L8523">
        <v>2092</v>
      </c>
      <c r="M8523">
        <v>2092</v>
      </c>
      <c r="N8523" t="s">
        <v>20</v>
      </c>
      <c r="O8523" t="s">
        <v>8350</v>
      </c>
      <c r="P8523" t="s">
        <v>28</v>
      </c>
      <c r="Q8523" t="s">
        <v>34233</v>
      </c>
      <c r="R8523" t="s">
        <v>34233</v>
      </c>
      <c r="S8523" t="s">
        <v>33797</v>
      </c>
      <c r="T8523" t="s">
        <v>34365</v>
      </c>
      <c r="U8523" t="s">
        <v>32634</v>
      </c>
      <c r="V8523" t="s">
        <v>33446</v>
      </c>
      <c r="W8523">
        <v>1026</v>
      </c>
      <c r="X8523">
        <v>2</v>
      </c>
      <c r="AA8523">
        <v>9</v>
      </c>
      <c r="AB8523">
        <v>25</v>
      </c>
      <c r="AC8523">
        <v>1</v>
      </c>
      <c r="AD8523" t="str">
        <f t="shared" si="1318"/>
        <v/>
      </c>
      <c r="AE8523" t="str">
        <f t="shared" si="1325"/>
        <v/>
      </c>
      <c r="AF8523" t="str">
        <f t="shared" ref="AF8523:AF8586" si="1326">IF((S8523&lt;&gt;"tühi")*(F8523&lt;&gt;"Elamumaa")*(G8523&lt;&gt;"Elamumaa")*(H8523&lt;&gt;"Elamumaa"),IF(Z8523=0,"",Z8523),"")</f>
        <v/>
      </c>
      <c r="AG8523">
        <f t="shared" si="1324"/>
        <v>1</v>
      </c>
      <c r="AH8523">
        <f t="shared" si="1322"/>
        <v>2.8</v>
      </c>
      <c r="AI8523">
        <v>0.14499999999999999</v>
      </c>
      <c r="AJ8523">
        <f t="shared" si="1320"/>
        <v>0.40599999999999997</v>
      </c>
      <c r="AK8523" t="str">
        <f t="shared" si="1323"/>
        <v/>
      </c>
      <c r="AL8523" t="str">
        <f t="shared" si="1321"/>
        <v/>
      </c>
    </row>
    <row r="8524" spans="1:38" x14ac:dyDescent="0.2">
      <c r="A8524" t="s">
        <v>8345</v>
      </c>
      <c r="B8524" t="s">
        <v>37</v>
      </c>
      <c r="C8524" t="s">
        <v>8346</v>
      </c>
      <c r="D8524" s="1">
        <v>36203</v>
      </c>
      <c r="E8524" s="1">
        <v>43456</v>
      </c>
      <c r="F8524" t="s">
        <v>19</v>
      </c>
      <c r="I8524">
        <v>100</v>
      </c>
      <c r="J8524">
        <v>0</v>
      </c>
      <c r="K8524">
        <v>0</v>
      </c>
      <c r="L8524">
        <v>804</v>
      </c>
      <c r="M8524">
        <v>804</v>
      </c>
      <c r="N8524" t="s">
        <v>20</v>
      </c>
      <c r="O8524" t="s">
        <v>8347</v>
      </c>
      <c r="P8524" t="s">
        <v>28</v>
      </c>
      <c r="Q8524" t="s">
        <v>34233</v>
      </c>
      <c r="R8524" t="s">
        <v>34233</v>
      </c>
      <c r="S8524" t="s">
        <v>32628</v>
      </c>
      <c r="T8524" t="s">
        <v>34365</v>
      </c>
      <c r="U8524" t="s">
        <v>32634</v>
      </c>
      <c r="V8524" t="s">
        <v>33446</v>
      </c>
      <c r="W8524">
        <v>402</v>
      </c>
      <c r="X8524">
        <v>2</v>
      </c>
      <c r="AA8524">
        <v>9</v>
      </c>
      <c r="AB8524">
        <v>25</v>
      </c>
      <c r="AC8524">
        <v>1</v>
      </c>
      <c r="AD8524" t="str">
        <f t="shared" si="1318"/>
        <v/>
      </c>
      <c r="AE8524" t="str">
        <f t="shared" si="1325"/>
        <v/>
      </c>
      <c r="AF8524" t="str">
        <f t="shared" si="1326"/>
        <v/>
      </c>
      <c r="AG8524">
        <f t="shared" si="1324"/>
        <v>1</v>
      </c>
      <c r="AH8524">
        <f t="shared" si="1322"/>
        <v>2.8</v>
      </c>
      <c r="AI8524">
        <v>0.14499999999999999</v>
      </c>
      <c r="AJ8524">
        <f t="shared" si="1320"/>
        <v>0.40599999999999997</v>
      </c>
      <c r="AK8524" t="str">
        <f t="shared" si="1323"/>
        <v/>
      </c>
      <c r="AL8524" t="str">
        <f t="shared" si="1321"/>
        <v/>
      </c>
    </row>
    <row r="8525" spans="1:38" x14ac:dyDescent="0.2">
      <c r="A8525" t="s">
        <v>8342</v>
      </c>
      <c r="B8525" t="s">
        <v>37</v>
      </c>
      <c r="C8525" t="s">
        <v>8343</v>
      </c>
      <c r="D8525" s="1">
        <v>36203</v>
      </c>
      <c r="E8525" s="1">
        <v>43456</v>
      </c>
      <c r="F8525" t="s">
        <v>19</v>
      </c>
      <c r="I8525">
        <v>100</v>
      </c>
      <c r="J8525">
        <v>0</v>
      </c>
      <c r="K8525">
        <v>0</v>
      </c>
      <c r="L8525">
        <v>753</v>
      </c>
      <c r="M8525">
        <v>753</v>
      </c>
      <c r="N8525" t="s">
        <v>20</v>
      </c>
      <c r="O8525" t="s">
        <v>8344</v>
      </c>
      <c r="P8525" t="s">
        <v>28</v>
      </c>
      <c r="Q8525" t="s">
        <v>34233</v>
      </c>
      <c r="R8525" t="s">
        <v>34233</v>
      </c>
      <c r="S8525" t="s">
        <v>33797</v>
      </c>
      <c r="T8525" t="s">
        <v>34365</v>
      </c>
      <c r="U8525" t="s">
        <v>32634</v>
      </c>
      <c r="V8525" t="s">
        <v>33446</v>
      </c>
      <c r="W8525">
        <v>377</v>
      </c>
      <c r="X8525">
        <v>2</v>
      </c>
      <c r="AA8525">
        <v>9</v>
      </c>
      <c r="AB8525">
        <v>25</v>
      </c>
      <c r="AC8525">
        <v>1</v>
      </c>
      <c r="AD8525" t="str">
        <f t="shared" si="1318"/>
        <v/>
      </c>
      <c r="AE8525" t="str">
        <f t="shared" si="1325"/>
        <v/>
      </c>
      <c r="AF8525" t="str">
        <f t="shared" si="1326"/>
        <v/>
      </c>
      <c r="AG8525">
        <f t="shared" si="1324"/>
        <v>1</v>
      </c>
      <c r="AH8525">
        <f t="shared" si="1322"/>
        <v>2.8</v>
      </c>
      <c r="AI8525">
        <v>0.14499999999999999</v>
      </c>
      <c r="AJ8525">
        <f t="shared" si="1320"/>
        <v>0.40599999999999997</v>
      </c>
      <c r="AK8525" t="str">
        <f t="shared" si="1323"/>
        <v/>
      </c>
      <c r="AL8525" t="str">
        <f t="shared" si="1321"/>
        <v/>
      </c>
    </row>
    <row r="8526" spans="1:38" x14ac:dyDescent="0.2">
      <c r="A8526" t="s">
        <v>8339</v>
      </c>
      <c r="B8526" t="s">
        <v>37</v>
      </c>
      <c r="C8526" t="s">
        <v>8340</v>
      </c>
      <c r="D8526" s="1">
        <v>36203</v>
      </c>
      <c r="E8526" s="1">
        <v>43456</v>
      </c>
      <c r="F8526" t="s">
        <v>19</v>
      </c>
      <c r="I8526">
        <v>100</v>
      </c>
      <c r="J8526">
        <v>0</v>
      </c>
      <c r="K8526">
        <v>0</v>
      </c>
      <c r="L8526">
        <v>780</v>
      </c>
      <c r="M8526">
        <v>780</v>
      </c>
      <c r="N8526" t="s">
        <v>20</v>
      </c>
      <c r="O8526" t="s">
        <v>8341</v>
      </c>
      <c r="P8526" t="s">
        <v>28</v>
      </c>
      <c r="Q8526" t="s">
        <v>34233</v>
      </c>
      <c r="R8526" t="s">
        <v>34233</v>
      </c>
      <c r="S8526" t="s">
        <v>32628</v>
      </c>
      <c r="T8526" t="s">
        <v>34365</v>
      </c>
      <c r="U8526" t="s">
        <v>32634</v>
      </c>
      <c r="V8526" t="s">
        <v>33446</v>
      </c>
      <c r="W8526">
        <v>389</v>
      </c>
      <c r="X8526">
        <v>2</v>
      </c>
      <c r="AA8526">
        <v>9</v>
      </c>
      <c r="AB8526">
        <v>25</v>
      </c>
      <c r="AC8526">
        <v>1</v>
      </c>
      <c r="AD8526" t="str">
        <f t="shared" si="1318"/>
        <v/>
      </c>
      <c r="AE8526" t="str">
        <f t="shared" si="1325"/>
        <v/>
      </c>
      <c r="AF8526" t="str">
        <f t="shared" si="1326"/>
        <v/>
      </c>
      <c r="AG8526">
        <f t="shared" si="1324"/>
        <v>1</v>
      </c>
      <c r="AH8526">
        <f t="shared" si="1322"/>
        <v>2.8</v>
      </c>
      <c r="AI8526">
        <v>0.14499999999999999</v>
      </c>
      <c r="AJ8526">
        <f t="shared" si="1320"/>
        <v>0.40599999999999997</v>
      </c>
      <c r="AK8526" t="str">
        <f t="shared" si="1323"/>
        <v/>
      </c>
      <c r="AL8526" t="str">
        <f t="shared" si="1321"/>
        <v/>
      </c>
    </row>
    <row r="8527" spans="1:38" x14ac:dyDescent="0.2">
      <c r="A8527" t="s">
        <v>8296</v>
      </c>
      <c r="B8527" t="s">
        <v>37</v>
      </c>
      <c r="C8527" t="s">
        <v>8297</v>
      </c>
      <c r="D8527" s="1">
        <v>36203</v>
      </c>
      <c r="E8527" s="1">
        <v>43456</v>
      </c>
      <c r="F8527" t="s">
        <v>19</v>
      </c>
      <c r="I8527">
        <v>100</v>
      </c>
      <c r="J8527">
        <v>0</v>
      </c>
      <c r="K8527">
        <v>0</v>
      </c>
      <c r="L8527">
        <v>726</v>
      </c>
      <c r="M8527">
        <v>726</v>
      </c>
      <c r="N8527" t="s">
        <v>20</v>
      </c>
      <c r="O8527" t="s">
        <v>8298</v>
      </c>
      <c r="P8527" t="s">
        <v>28</v>
      </c>
      <c r="Q8527" t="s">
        <v>34233</v>
      </c>
      <c r="R8527" t="s">
        <v>34233</v>
      </c>
      <c r="S8527" t="s">
        <v>32628</v>
      </c>
      <c r="T8527" t="s">
        <v>34365</v>
      </c>
      <c r="U8527" t="s">
        <v>32634</v>
      </c>
      <c r="V8527" t="s">
        <v>33446</v>
      </c>
      <c r="W8527">
        <v>363</v>
      </c>
      <c r="X8527">
        <v>2</v>
      </c>
      <c r="AA8527">
        <v>9</v>
      </c>
      <c r="AB8527">
        <v>25</v>
      </c>
      <c r="AC8527">
        <v>1</v>
      </c>
      <c r="AD8527" t="str">
        <f t="shared" si="1318"/>
        <v/>
      </c>
      <c r="AE8527" t="str">
        <f t="shared" si="1325"/>
        <v/>
      </c>
      <c r="AF8527" t="str">
        <f t="shared" si="1326"/>
        <v/>
      </c>
      <c r="AG8527">
        <f t="shared" si="1324"/>
        <v>1</v>
      </c>
      <c r="AH8527">
        <f t="shared" si="1322"/>
        <v>2.8</v>
      </c>
      <c r="AI8527">
        <v>0.14499999999999999</v>
      </c>
      <c r="AJ8527">
        <f t="shared" si="1320"/>
        <v>0.40599999999999997</v>
      </c>
      <c r="AK8527" t="str">
        <f t="shared" si="1323"/>
        <v/>
      </c>
      <c r="AL8527" t="str">
        <f t="shared" si="1321"/>
        <v/>
      </c>
    </row>
    <row r="8528" spans="1:38" x14ac:dyDescent="0.2">
      <c r="A8528" t="s">
        <v>8293</v>
      </c>
      <c r="B8528" t="s">
        <v>37</v>
      </c>
      <c r="C8528" t="s">
        <v>8294</v>
      </c>
      <c r="D8528" s="1">
        <v>36203</v>
      </c>
      <c r="E8528" s="1">
        <v>43456</v>
      </c>
      <c r="F8528" t="s">
        <v>19</v>
      </c>
      <c r="I8528">
        <v>100</v>
      </c>
      <c r="J8528">
        <v>0</v>
      </c>
      <c r="K8528">
        <v>0</v>
      </c>
      <c r="L8528">
        <v>761</v>
      </c>
      <c r="M8528">
        <v>761</v>
      </c>
      <c r="N8528" t="s">
        <v>20</v>
      </c>
      <c r="O8528" t="s">
        <v>8295</v>
      </c>
      <c r="P8528" t="s">
        <v>28</v>
      </c>
      <c r="Q8528" t="s">
        <v>34233</v>
      </c>
      <c r="R8528" t="s">
        <v>34233</v>
      </c>
      <c r="S8528" t="s">
        <v>32628</v>
      </c>
      <c r="T8528" t="s">
        <v>34365</v>
      </c>
      <c r="U8528" t="s">
        <v>32634</v>
      </c>
      <c r="V8528" t="s">
        <v>33446</v>
      </c>
      <c r="W8528">
        <v>381</v>
      </c>
      <c r="X8528">
        <v>2</v>
      </c>
      <c r="AA8528">
        <v>9</v>
      </c>
      <c r="AB8528">
        <v>25</v>
      </c>
      <c r="AC8528">
        <v>1</v>
      </c>
      <c r="AD8528" t="str">
        <f t="shared" si="1318"/>
        <v/>
      </c>
      <c r="AE8528" t="str">
        <f t="shared" si="1325"/>
        <v/>
      </c>
      <c r="AF8528" t="str">
        <f t="shared" si="1326"/>
        <v/>
      </c>
      <c r="AG8528">
        <f t="shared" si="1324"/>
        <v>1</v>
      </c>
      <c r="AH8528">
        <f t="shared" si="1322"/>
        <v>2.8</v>
      </c>
      <c r="AI8528">
        <v>0.14499999999999999</v>
      </c>
      <c r="AJ8528">
        <f t="shared" si="1320"/>
        <v>0.40599999999999997</v>
      </c>
      <c r="AK8528" t="str">
        <f t="shared" si="1323"/>
        <v/>
      </c>
      <c r="AL8528" t="str">
        <f t="shared" si="1321"/>
        <v/>
      </c>
    </row>
    <row r="8529" spans="1:38" x14ac:dyDescent="0.2">
      <c r="A8529" t="s">
        <v>8291</v>
      </c>
      <c r="B8529" t="s">
        <v>37</v>
      </c>
      <c r="C8529" t="s">
        <v>8292</v>
      </c>
      <c r="D8529" s="1">
        <v>36203</v>
      </c>
      <c r="E8529" s="1">
        <v>43456</v>
      </c>
      <c r="F8529" t="s">
        <v>19</v>
      </c>
      <c r="I8529">
        <v>100</v>
      </c>
      <c r="J8529">
        <v>0</v>
      </c>
      <c r="K8529">
        <v>0</v>
      </c>
      <c r="L8529">
        <v>738</v>
      </c>
      <c r="M8529">
        <v>738</v>
      </c>
      <c r="N8529" t="s">
        <v>20</v>
      </c>
      <c r="P8529" t="s">
        <v>2356</v>
      </c>
      <c r="Q8529" t="s">
        <v>34233</v>
      </c>
      <c r="R8529" t="s">
        <v>34233</v>
      </c>
      <c r="S8529" t="s">
        <v>32628</v>
      </c>
      <c r="T8529" t="s">
        <v>34365</v>
      </c>
      <c r="U8529" t="s">
        <v>32634</v>
      </c>
      <c r="V8529" t="s">
        <v>33446</v>
      </c>
      <c r="W8529">
        <v>370</v>
      </c>
      <c r="X8529">
        <v>2</v>
      </c>
      <c r="AA8529">
        <v>9</v>
      </c>
      <c r="AB8529">
        <v>25</v>
      </c>
      <c r="AC8529">
        <v>1</v>
      </c>
      <c r="AD8529" t="str">
        <f t="shared" ref="AD8529:AD8592" si="1327">IF((S8529="tühi")*(F8529&lt;&gt;"Elamumaa")*(G8529&lt;&gt;"Elamumaa")*(H8529&lt;&gt;"Elamumaa"),IF(Z8529=0,"",Z8529),"")</f>
        <v/>
      </c>
      <c r="AE8529" t="str">
        <f t="shared" si="1325"/>
        <v/>
      </c>
      <c r="AF8529" t="str">
        <f t="shared" si="1326"/>
        <v/>
      </c>
      <c r="AG8529">
        <f t="shared" si="1324"/>
        <v>1</v>
      </c>
      <c r="AH8529">
        <f t="shared" si="1322"/>
        <v>2.8</v>
      </c>
      <c r="AI8529">
        <v>0.14499999999999999</v>
      </c>
      <c r="AJ8529">
        <f t="shared" si="1320"/>
        <v>0.40599999999999997</v>
      </c>
      <c r="AK8529" t="str">
        <f t="shared" si="1323"/>
        <v/>
      </c>
      <c r="AL8529" t="str">
        <f t="shared" si="1321"/>
        <v/>
      </c>
    </row>
    <row r="8530" spans="1:38" x14ac:dyDescent="0.2">
      <c r="A8530" t="s">
        <v>8288</v>
      </c>
      <c r="B8530" t="s">
        <v>37</v>
      </c>
      <c r="C8530" t="s">
        <v>8289</v>
      </c>
      <c r="D8530" s="1">
        <v>36203</v>
      </c>
      <c r="E8530" s="1">
        <v>43456</v>
      </c>
      <c r="F8530" t="s">
        <v>19</v>
      </c>
      <c r="I8530">
        <v>100</v>
      </c>
      <c r="J8530">
        <v>0</v>
      </c>
      <c r="K8530">
        <v>0</v>
      </c>
      <c r="L8530">
        <v>1087</v>
      </c>
      <c r="M8530">
        <v>1087</v>
      </c>
      <c r="N8530" t="s">
        <v>20</v>
      </c>
      <c r="O8530" t="s">
        <v>8290</v>
      </c>
      <c r="P8530" t="s">
        <v>28</v>
      </c>
      <c r="Q8530" t="s">
        <v>34233</v>
      </c>
      <c r="R8530" t="s">
        <v>34233</v>
      </c>
      <c r="S8530" t="s">
        <v>32628</v>
      </c>
      <c r="T8530" t="s">
        <v>34365</v>
      </c>
      <c r="U8530" t="s">
        <v>32634</v>
      </c>
      <c r="V8530" t="s">
        <v>33446</v>
      </c>
      <c r="W8530">
        <v>541</v>
      </c>
      <c r="X8530">
        <v>2</v>
      </c>
      <c r="AA8530">
        <v>9</v>
      </c>
      <c r="AB8530">
        <v>25</v>
      </c>
      <c r="AC8530">
        <v>1</v>
      </c>
      <c r="AD8530" t="str">
        <f t="shared" si="1327"/>
        <v/>
      </c>
      <c r="AE8530" t="str">
        <f t="shared" si="1325"/>
        <v/>
      </c>
      <c r="AF8530" t="str">
        <f t="shared" si="1326"/>
        <v/>
      </c>
      <c r="AG8530">
        <f t="shared" si="1324"/>
        <v>1</v>
      </c>
      <c r="AH8530">
        <f t="shared" si="1322"/>
        <v>2.8</v>
      </c>
      <c r="AI8530">
        <v>0.14499999999999999</v>
      </c>
      <c r="AJ8530">
        <f t="shared" si="1320"/>
        <v>0.40599999999999997</v>
      </c>
      <c r="AK8530" t="str">
        <f t="shared" si="1323"/>
        <v/>
      </c>
      <c r="AL8530" t="str">
        <f t="shared" si="1321"/>
        <v/>
      </c>
    </row>
    <row r="8531" spans="1:38" x14ac:dyDescent="0.2">
      <c r="A8531" t="s">
        <v>2244</v>
      </c>
      <c r="B8531" t="s">
        <v>37</v>
      </c>
      <c r="C8531" t="s">
        <v>2245</v>
      </c>
      <c r="D8531" s="1">
        <v>35690</v>
      </c>
      <c r="E8531" s="1">
        <v>43456</v>
      </c>
      <c r="F8531" t="s">
        <v>19</v>
      </c>
      <c r="I8531">
        <v>100</v>
      </c>
      <c r="J8531">
        <v>0</v>
      </c>
      <c r="K8531">
        <v>0</v>
      </c>
      <c r="L8531">
        <v>944</v>
      </c>
      <c r="M8531">
        <v>944</v>
      </c>
      <c r="N8531" t="s">
        <v>20</v>
      </c>
      <c r="O8531" t="s">
        <v>2246</v>
      </c>
      <c r="P8531" t="s">
        <v>28</v>
      </c>
      <c r="Q8531" t="s">
        <v>34233</v>
      </c>
      <c r="R8531" t="s">
        <v>34233</v>
      </c>
      <c r="S8531" t="s">
        <v>33797</v>
      </c>
      <c r="T8531" t="s">
        <v>34365</v>
      </c>
      <c r="U8531" t="s">
        <v>32634</v>
      </c>
      <c r="V8531" t="s">
        <v>33447</v>
      </c>
      <c r="X8531">
        <v>2</v>
      </c>
      <c r="AB8531">
        <v>25</v>
      </c>
      <c r="AC8531">
        <v>1</v>
      </c>
      <c r="AD8531" t="str">
        <f t="shared" si="1327"/>
        <v/>
      </c>
      <c r="AE8531" t="str">
        <f t="shared" si="1325"/>
        <v/>
      </c>
      <c r="AF8531" t="str">
        <f t="shared" si="1326"/>
        <v/>
      </c>
      <c r="AG8531">
        <f t="shared" si="1324"/>
        <v>1</v>
      </c>
      <c r="AH8531">
        <f t="shared" si="1322"/>
        <v>2.8</v>
      </c>
      <c r="AI8531">
        <v>0.14499999999999999</v>
      </c>
      <c r="AJ8531">
        <f t="shared" si="1320"/>
        <v>0.40599999999999997</v>
      </c>
      <c r="AK8531" t="str">
        <f t="shared" si="1323"/>
        <v/>
      </c>
      <c r="AL8531" t="str">
        <f t="shared" si="1321"/>
        <v/>
      </c>
    </row>
    <row r="8532" spans="1:38" x14ac:dyDescent="0.2">
      <c r="A8532" t="s">
        <v>1830</v>
      </c>
      <c r="B8532" t="s">
        <v>37</v>
      </c>
      <c r="C8532" t="s">
        <v>1831</v>
      </c>
      <c r="D8532" s="1">
        <v>35689</v>
      </c>
      <c r="E8532" s="1">
        <v>43456</v>
      </c>
      <c r="F8532" t="s">
        <v>19</v>
      </c>
      <c r="I8532">
        <v>100</v>
      </c>
      <c r="J8532">
        <v>0</v>
      </c>
      <c r="K8532">
        <v>0</v>
      </c>
      <c r="L8532">
        <v>822</v>
      </c>
      <c r="M8532">
        <v>822</v>
      </c>
      <c r="N8532" t="s">
        <v>20</v>
      </c>
      <c r="O8532" t="s">
        <v>1832</v>
      </c>
      <c r="P8532" t="s">
        <v>28</v>
      </c>
      <c r="Q8532" t="s">
        <v>32794</v>
      </c>
      <c r="R8532" t="s">
        <v>33782</v>
      </c>
      <c r="S8532" t="s">
        <v>33797</v>
      </c>
      <c r="T8532" t="s">
        <v>34357</v>
      </c>
      <c r="U8532" t="s">
        <v>32634</v>
      </c>
      <c r="V8532" t="s">
        <v>33447</v>
      </c>
      <c r="X8532">
        <v>2</v>
      </c>
      <c r="AB8532">
        <v>25</v>
      </c>
      <c r="AC8532">
        <v>1</v>
      </c>
      <c r="AD8532" t="str">
        <f t="shared" si="1327"/>
        <v/>
      </c>
      <c r="AE8532" t="str">
        <f t="shared" si="1325"/>
        <v/>
      </c>
      <c r="AF8532" t="str">
        <f t="shared" si="1326"/>
        <v/>
      </c>
      <c r="AG8532">
        <f t="shared" si="1324"/>
        <v>1</v>
      </c>
      <c r="AH8532">
        <f t="shared" si="1322"/>
        <v>2.8</v>
      </c>
      <c r="AI8532">
        <v>0.14499999999999999</v>
      </c>
      <c r="AJ8532">
        <f t="shared" si="1320"/>
        <v>0.40599999999999997</v>
      </c>
      <c r="AK8532" t="str">
        <f t="shared" si="1323"/>
        <v/>
      </c>
      <c r="AL8532" t="str">
        <f t="shared" si="1321"/>
        <v/>
      </c>
    </row>
    <row r="8533" spans="1:38" x14ac:dyDescent="0.2">
      <c r="A8533" t="s">
        <v>2253</v>
      </c>
      <c r="B8533" t="s">
        <v>37</v>
      </c>
      <c r="C8533" t="s">
        <v>2254</v>
      </c>
      <c r="D8533" s="1">
        <v>35690</v>
      </c>
      <c r="E8533" s="1">
        <v>43456</v>
      </c>
      <c r="F8533" t="s">
        <v>19</v>
      </c>
      <c r="I8533">
        <v>100</v>
      </c>
      <c r="J8533">
        <v>0</v>
      </c>
      <c r="K8533">
        <v>0</v>
      </c>
      <c r="L8533">
        <v>893</v>
      </c>
      <c r="M8533">
        <v>893</v>
      </c>
      <c r="N8533" t="s">
        <v>20</v>
      </c>
      <c r="O8533" t="s">
        <v>2255</v>
      </c>
      <c r="P8533" t="s">
        <v>28</v>
      </c>
      <c r="Q8533" t="s">
        <v>34233</v>
      </c>
      <c r="R8533" t="s">
        <v>34233</v>
      </c>
      <c r="S8533" t="s">
        <v>32628</v>
      </c>
      <c r="T8533" t="s">
        <v>34365</v>
      </c>
      <c r="U8533" t="s">
        <v>32634</v>
      </c>
      <c r="V8533" t="s">
        <v>33447</v>
      </c>
      <c r="X8533">
        <v>2</v>
      </c>
      <c r="AB8533">
        <v>25</v>
      </c>
      <c r="AC8533">
        <v>1</v>
      </c>
      <c r="AD8533" t="str">
        <f t="shared" si="1327"/>
        <v/>
      </c>
      <c r="AE8533" t="str">
        <f t="shared" si="1325"/>
        <v/>
      </c>
      <c r="AF8533" t="str">
        <f t="shared" si="1326"/>
        <v/>
      </c>
      <c r="AG8533">
        <f t="shared" si="1324"/>
        <v>1</v>
      </c>
      <c r="AH8533">
        <f t="shared" si="1322"/>
        <v>2.8</v>
      </c>
      <c r="AI8533">
        <v>0.14499999999999999</v>
      </c>
      <c r="AJ8533">
        <f t="shared" si="1320"/>
        <v>0.40599999999999997</v>
      </c>
      <c r="AK8533" t="str">
        <f t="shared" si="1323"/>
        <v/>
      </c>
      <c r="AL8533" t="str">
        <f t="shared" si="1321"/>
        <v/>
      </c>
    </row>
    <row r="8534" spans="1:38" x14ac:dyDescent="0.2">
      <c r="A8534" t="s">
        <v>1944</v>
      </c>
      <c r="B8534" t="s">
        <v>37</v>
      </c>
      <c r="C8534" t="s">
        <v>1945</v>
      </c>
      <c r="D8534" s="1">
        <v>35689</v>
      </c>
      <c r="E8534" s="1">
        <v>44599</v>
      </c>
      <c r="F8534" t="s">
        <v>19</v>
      </c>
      <c r="I8534">
        <v>100</v>
      </c>
      <c r="J8534">
        <v>0</v>
      </c>
      <c r="K8534">
        <v>0</v>
      </c>
      <c r="L8534">
        <v>908</v>
      </c>
      <c r="M8534">
        <v>908</v>
      </c>
      <c r="N8534" t="s">
        <v>20</v>
      </c>
      <c r="O8534" t="s">
        <v>1946</v>
      </c>
      <c r="P8534" t="s">
        <v>28</v>
      </c>
      <c r="Q8534" t="s">
        <v>34233</v>
      </c>
      <c r="R8534" t="s">
        <v>34233</v>
      </c>
      <c r="S8534" t="s">
        <v>32628</v>
      </c>
      <c r="T8534" t="s">
        <v>34357</v>
      </c>
      <c r="U8534" t="s">
        <v>32634</v>
      </c>
      <c r="V8534" t="s">
        <v>33447</v>
      </c>
      <c r="X8534">
        <v>2</v>
      </c>
      <c r="AB8534">
        <v>25</v>
      </c>
      <c r="AC8534">
        <v>1</v>
      </c>
      <c r="AD8534" t="str">
        <f t="shared" si="1327"/>
        <v/>
      </c>
      <c r="AE8534" t="str">
        <f t="shared" si="1325"/>
        <v/>
      </c>
      <c r="AF8534" t="str">
        <f t="shared" si="1326"/>
        <v/>
      </c>
      <c r="AG8534">
        <f t="shared" si="1324"/>
        <v>1</v>
      </c>
      <c r="AH8534">
        <f t="shared" si="1322"/>
        <v>2.8</v>
      </c>
      <c r="AI8534">
        <v>0.14499999999999999</v>
      </c>
      <c r="AJ8534">
        <f t="shared" si="1320"/>
        <v>0.40599999999999997</v>
      </c>
      <c r="AK8534" t="str">
        <f t="shared" si="1323"/>
        <v/>
      </c>
      <c r="AL8534" t="str">
        <f t="shared" si="1321"/>
        <v/>
      </c>
    </row>
    <row r="8535" spans="1:38" x14ac:dyDescent="0.2">
      <c r="A8535" t="s">
        <v>1980</v>
      </c>
      <c r="B8535" t="s">
        <v>37</v>
      </c>
      <c r="C8535" t="s">
        <v>1981</v>
      </c>
      <c r="D8535" s="1">
        <v>35689</v>
      </c>
      <c r="E8535" s="1">
        <v>43456</v>
      </c>
      <c r="F8535" t="s">
        <v>19</v>
      </c>
      <c r="I8535">
        <v>100</v>
      </c>
      <c r="J8535">
        <v>0</v>
      </c>
      <c r="K8535">
        <v>0</v>
      </c>
      <c r="L8535">
        <v>865</v>
      </c>
      <c r="M8535">
        <v>865</v>
      </c>
      <c r="N8535" t="s">
        <v>20</v>
      </c>
      <c r="O8535" t="s">
        <v>1982</v>
      </c>
      <c r="P8535" t="s">
        <v>28</v>
      </c>
      <c r="Q8535" t="s">
        <v>34233</v>
      </c>
      <c r="R8535" t="s">
        <v>34233</v>
      </c>
      <c r="S8535" t="s">
        <v>33798</v>
      </c>
      <c r="T8535" t="s">
        <v>34365</v>
      </c>
      <c r="U8535" t="s">
        <v>32634</v>
      </c>
      <c r="V8535" t="s">
        <v>33447</v>
      </c>
      <c r="X8535">
        <v>2</v>
      </c>
      <c r="AB8535">
        <v>25</v>
      </c>
      <c r="AC8535">
        <v>1</v>
      </c>
      <c r="AD8535" t="str">
        <f t="shared" si="1327"/>
        <v/>
      </c>
      <c r="AE8535" t="str">
        <f t="shared" si="1325"/>
        <v/>
      </c>
      <c r="AF8535" t="str">
        <f t="shared" si="1326"/>
        <v/>
      </c>
      <c r="AG8535">
        <f t="shared" ref="AG8535:AG8557" si="1328">IF((S8535&lt;&gt;"tühi")*(AC8535&lt;&gt;""),AC8535,"")</f>
        <v>1</v>
      </c>
      <c r="AH8535">
        <f t="shared" si="1322"/>
        <v>2.8</v>
      </c>
      <c r="AI8535">
        <v>0.14499999999999999</v>
      </c>
      <c r="AJ8535">
        <f t="shared" si="1320"/>
        <v>0.40599999999999997</v>
      </c>
      <c r="AK8535" t="str">
        <f t="shared" si="1323"/>
        <v/>
      </c>
      <c r="AL8535" t="str">
        <f t="shared" si="1321"/>
        <v/>
      </c>
    </row>
    <row r="8536" spans="1:38" x14ac:dyDescent="0.2">
      <c r="A8536" t="s">
        <v>1947</v>
      </c>
      <c r="B8536" t="s">
        <v>37</v>
      </c>
      <c r="C8536" t="s">
        <v>1948</v>
      </c>
      <c r="D8536" s="1">
        <v>35689</v>
      </c>
      <c r="E8536" s="1">
        <v>44599</v>
      </c>
      <c r="F8536" t="s">
        <v>19</v>
      </c>
      <c r="I8536">
        <v>100</v>
      </c>
      <c r="J8536">
        <v>0</v>
      </c>
      <c r="K8536">
        <v>0</v>
      </c>
      <c r="L8536">
        <v>903</v>
      </c>
      <c r="M8536">
        <v>903</v>
      </c>
      <c r="N8536" t="s">
        <v>20</v>
      </c>
      <c r="O8536" t="s">
        <v>1949</v>
      </c>
      <c r="P8536" t="s">
        <v>28</v>
      </c>
      <c r="Q8536" t="s">
        <v>34233</v>
      </c>
      <c r="R8536" t="s">
        <v>34233</v>
      </c>
      <c r="S8536" t="s">
        <v>32628</v>
      </c>
      <c r="T8536" t="s">
        <v>34357</v>
      </c>
      <c r="U8536" t="s">
        <v>32634</v>
      </c>
      <c r="V8536" t="s">
        <v>33447</v>
      </c>
      <c r="X8536">
        <v>2</v>
      </c>
      <c r="AB8536">
        <v>25</v>
      </c>
      <c r="AC8536">
        <v>1</v>
      </c>
      <c r="AD8536" t="str">
        <f t="shared" si="1327"/>
        <v/>
      </c>
      <c r="AE8536" t="str">
        <f t="shared" si="1325"/>
        <v/>
      </c>
      <c r="AF8536" t="str">
        <f t="shared" si="1326"/>
        <v/>
      </c>
      <c r="AG8536">
        <f t="shared" si="1328"/>
        <v>1</v>
      </c>
      <c r="AH8536">
        <f t="shared" si="1322"/>
        <v>2.8</v>
      </c>
      <c r="AI8536">
        <v>0.14499999999999999</v>
      </c>
      <c r="AJ8536">
        <f t="shared" si="1320"/>
        <v>0.40599999999999997</v>
      </c>
      <c r="AK8536" t="str">
        <f t="shared" si="1323"/>
        <v/>
      </c>
      <c r="AL8536" t="str">
        <f t="shared" si="1321"/>
        <v/>
      </c>
    </row>
    <row r="8537" spans="1:38" x14ac:dyDescent="0.2">
      <c r="A8537" t="s">
        <v>1977</v>
      </c>
      <c r="B8537" t="s">
        <v>37</v>
      </c>
      <c r="C8537" t="s">
        <v>1978</v>
      </c>
      <c r="D8537" s="1">
        <v>35689</v>
      </c>
      <c r="E8537" s="1">
        <v>43456</v>
      </c>
      <c r="F8537" t="s">
        <v>19</v>
      </c>
      <c r="I8537">
        <v>100</v>
      </c>
      <c r="J8537">
        <v>0</v>
      </c>
      <c r="K8537">
        <v>0</v>
      </c>
      <c r="L8537">
        <v>834</v>
      </c>
      <c r="M8537">
        <v>834</v>
      </c>
      <c r="N8537" t="s">
        <v>20</v>
      </c>
      <c r="O8537" t="s">
        <v>1979</v>
      </c>
      <c r="P8537" t="s">
        <v>28</v>
      </c>
      <c r="Q8537" t="s">
        <v>34233</v>
      </c>
      <c r="R8537" t="s">
        <v>34233</v>
      </c>
      <c r="S8537" t="s">
        <v>32628</v>
      </c>
      <c r="T8537" t="s">
        <v>34357</v>
      </c>
      <c r="U8537" t="s">
        <v>32634</v>
      </c>
      <c r="V8537" t="s">
        <v>33447</v>
      </c>
      <c r="X8537">
        <v>2</v>
      </c>
      <c r="AB8537">
        <v>25</v>
      </c>
      <c r="AC8537">
        <v>1</v>
      </c>
      <c r="AD8537" t="str">
        <f t="shared" si="1327"/>
        <v/>
      </c>
      <c r="AE8537" t="str">
        <f t="shared" si="1325"/>
        <v/>
      </c>
      <c r="AF8537" t="str">
        <f t="shared" si="1326"/>
        <v/>
      </c>
      <c r="AG8537">
        <f t="shared" si="1328"/>
        <v>1</v>
      </c>
      <c r="AH8537">
        <f t="shared" si="1322"/>
        <v>2.8</v>
      </c>
      <c r="AI8537">
        <v>0.14499999999999999</v>
      </c>
      <c r="AJ8537">
        <f t="shared" si="1320"/>
        <v>0.40599999999999997</v>
      </c>
      <c r="AK8537" t="str">
        <f t="shared" si="1323"/>
        <v/>
      </c>
      <c r="AL8537" t="str">
        <f t="shared" si="1321"/>
        <v/>
      </c>
    </row>
    <row r="8538" spans="1:38" x14ac:dyDescent="0.2">
      <c r="A8538" t="s">
        <v>1950</v>
      </c>
      <c r="B8538" t="s">
        <v>37</v>
      </c>
      <c r="C8538" t="s">
        <v>1951</v>
      </c>
      <c r="D8538" s="1">
        <v>35689</v>
      </c>
      <c r="E8538" s="1">
        <v>44599</v>
      </c>
      <c r="F8538" t="s">
        <v>19</v>
      </c>
      <c r="I8538">
        <v>100</v>
      </c>
      <c r="J8538">
        <v>0</v>
      </c>
      <c r="K8538">
        <v>0</v>
      </c>
      <c r="L8538">
        <v>825</v>
      </c>
      <c r="M8538">
        <v>825</v>
      </c>
      <c r="N8538" t="s">
        <v>20</v>
      </c>
      <c r="O8538" t="s">
        <v>1952</v>
      </c>
      <c r="P8538" t="s">
        <v>28</v>
      </c>
      <c r="Q8538" t="s">
        <v>34233</v>
      </c>
      <c r="R8538" t="s">
        <v>34233</v>
      </c>
      <c r="S8538" t="s">
        <v>32628</v>
      </c>
      <c r="T8538" t="s">
        <v>34365</v>
      </c>
      <c r="U8538" t="s">
        <v>32634</v>
      </c>
      <c r="V8538" t="s">
        <v>33447</v>
      </c>
      <c r="X8538">
        <v>2</v>
      </c>
      <c r="AB8538">
        <v>25</v>
      </c>
      <c r="AC8538">
        <v>1</v>
      </c>
      <c r="AD8538" t="str">
        <f t="shared" si="1327"/>
        <v/>
      </c>
      <c r="AE8538" t="str">
        <f t="shared" si="1325"/>
        <v/>
      </c>
      <c r="AF8538" t="str">
        <f t="shared" si="1326"/>
        <v/>
      </c>
      <c r="AG8538">
        <f t="shared" si="1328"/>
        <v>1</v>
      </c>
      <c r="AH8538">
        <f t="shared" si="1322"/>
        <v>2.8</v>
      </c>
      <c r="AI8538">
        <v>0.14499999999999999</v>
      </c>
      <c r="AJ8538">
        <f t="shared" si="1320"/>
        <v>0.40599999999999997</v>
      </c>
      <c r="AK8538" t="str">
        <f t="shared" si="1323"/>
        <v/>
      </c>
      <c r="AL8538" t="str">
        <f t="shared" si="1321"/>
        <v/>
      </c>
    </row>
    <row r="8539" spans="1:38" x14ac:dyDescent="0.2">
      <c r="A8539" t="s">
        <v>1974</v>
      </c>
      <c r="B8539" t="s">
        <v>37</v>
      </c>
      <c r="C8539" t="s">
        <v>1975</v>
      </c>
      <c r="D8539" s="1">
        <v>35689</v>
      </c>
      <c r="E8539" s="1">
        <v>43456</v>
      </c>
      <c r="F8539" t="s">
        <v>19</v>
      </c>
      <c r="I8539">
        <v>100</v>
      </c>
      <c r="J8539">
        <v>0</v>
      </c>
      <c r="K8539">
        <v>0</v>
      </c>
      <c r="L8539">
        <v>978</v>
      </c>
      <c r="M8539">
        <v>978</v>
      </c>
      <c r="N8539" t="s">
        <v>20</v>
      </c>
      <c r="O8539" t="s">
        <v>1976</v>
      </c>
      <c r="P8539" t="s">
        <v>28</v>
      </c>
      <c r="Q8539" t="s">
        <v>34233</v>
      </c>
      <c r="R8539" t="s">
        <v>34233</v>
      </c>
      <c r="S8539" t="s">
        <v>33797</v>
      </c>
      <c r="T8539" t="s">
        <v>34365</v>
      </c>
      <c r="U8539" t="s">
        <v>32634</v>
      </c>
      <c r="V8539" t="s">
        <v>33447</v>
      </c>
      <c r="X8539">
        <v>2</v>
      </c>
      <c r="AB8539">
        <v>25</v>
      </c>
      <c r="AC8539">
        <v>1</v>
      </c>
      <c r="AD8539" t="str">
        <f t="shared" si="1327"/>
        <v/>
      </c>
      <c r="AE8539" t="str">
        <f t="shared" si="1325"/>
        <v/>
      </c>
      <c r="AF8539" t="str">
        <f t="shared" si="1326"/>
        <v/>
      </c>
      <c r="AG8539">
        <f t="shared" si="1328"/>
        <v>1</v>
      </c>
      <c r="AH8539">
        <f t="shared" si="1322"/>
        <v>2.8</v>
      </c>
      <c r="AI8539">
        <v>0.14499999999999999</v>
      </c>
      <c r="AJ8539">
        <f t="shared" si="1320"/>
        <v>0.40599999999999997</v>
      </c>
      <c r="AK8539" t="str">
        <f t="shared" si="1323"/>
        <v/>
      </c>
      <c r="AL8539" t="str">
        <f t="shared" si="1321"/>
        <v/>
      </c>
    </row>
    <row r="8540" spans="1:38" x14ac:dyDescent="0.2">
      <c r="A8540" t="s">
        <v>1953</v>
      </c>
      <c r="B8540" t="s">
        <v>37</v>
      </c>
      <c r="C8540" t="s">
        <v>1954</v>
      </c>
      <c r="D8540" s="1">
        <v>35689</v>
      </c>
      <c r="E8540" s="1">
        <v>44599</v>
      </c>
      <c r="F8540" t="s">
        <v>19</v>
      </c>
      <c r="I8540">
        <v>100</v>
      </c>
      <c r="J8540">
        <v>0</v>
      </c>
      <c r="K8540">
        <v>0</v>
      </c>
      <c r="L8540">
        <v>819</v>
      </c>
      <c r="M8540">
        <v>819</v>
      </c>
      <c r="N8540" t="s">
        <v>20</v>
      </c>
      <c r="O8540" t="s">
        <v>1955</v>
      </c>
      <c r="P8540" t="s">
        <v>28</v>
      </c>
      <c r="Q8540" t="s">
        <v>34233</v>
      </c>
      <c r="R8540" t="s">
        <v>34233</v>
      </c>
      <c r="S8540" t="s">
        <v>32628</v>
      </c>
      <c r="T8540" t="s">
        <v>34365</v>
      </c>
      <c r="U8540" t="s">
        <v>32634</v>
      </c>
      <c r="V8540" t="s">
        <v>33447</v>
      </c>
      <c r="X8540">
        <v>2</v>
      </c>
      <c r="AB8540">
        <v>25</v>
      </c>
      <c r="AC8540">
        <v>1</v>
      </c>
      <c r="AD8540" t="str">
        <f t="shared" si="1327"/>
        <v/>
      </c>
      <c r="AE8540" t="str">
        <f t="shared" si="1325"/>
        <v/>
      </c>
      <c r="AF8540" t="str">
        <f t="shared" si="1326"/>
        <v/>
      </c>
      <c r="AG8540">
        <f t="shared" si="1328"/>
        <v>1</v>
      </c>
      <c r="AH8540">
        <f t="shared" si="1322"/>
        <v>2.8</v>
      </c>
      <c r="AI8540">
        <v>0.14499999999999999</v>
      </c>
      <c r="AJ8540">
        <f t="shared" si="1320"/>
        <v>0.40599999999999997</v>
      </c>
      <c r="AK8540" t="str">
        <f t="shared" si="1323"/>
        <v/>
      </c>
      <c r="AL8540" t="str">
        <f t="shared" si="1321"/>
        <v/>
      </c>
    </row>
    <row r="8541" spans="1:38" x14ac:dyDescent="0.2">
      <c r="A8541" t="s">
        <v>1806</v>
      </c>
      <c r="B8541" t="s">
        <v>37</v>
      </c>
      <c r="C8541" t="s">
        <v>1807</v>
      </c>
      <c r="D8541" s="1">
        <v>35689</v>
      </c>
      <c r="E8541" s="1">
        <v>44595</v>
      </c>
      <c r="F8541" t="s">
        <v>19</v>
      </c>
      <c r="I8541">
        <v>100</v>
      </c>
      <c r="J8541">
        <v>0</v>
      </c>
      <c r="K8541">
        <v>0</v>
      </c>
      <c r="L8541">
        <v>914</v>
      </c>
      <c r="M8541">
        <v>914</v>
      </c>
      <c r="N8541" t="s">
        <v>20</v>
      </c>
      <c r="O8541" t="s">
        <v>1808</v>
      </c>
      <c r="P8541" t="s">
        <v>28</v>
      </c>
      <c r="Q8541" t="s">
        <v>34233</v>
      </c>
      <c r="R8541" t="s">
        <v>34233</v>
      </c>
      <c r="S8541" t="s">
        <v>32628</v>
      </c>
      <c r="T8541" t="s">
        <v>34398</v>
      </c>
      <c r="U8541" t="s">
        <v>32634</v>
      </c>
      <c r="V8541" t="s">
        <v>33447</v>
      </c>
      <c r="X8541">
        <v>2</v>
      </c>
      <c r="AB8541">
        <v>25</v>
      </c>
      <c r="AC8541">
        <v>1</v>
      </c>
      <c r="AD8541" t="str">
        <f t="shared" si="1327"/>
        <v/>
      </c>
      <c r="AE8541" t="str">
        <f t="shared" si="1325"/>
        <v/>
      </c>
      <c r="AF8541" t="str">
        <f t="shared" si="1326"/>
        <v/>
      </c>
      <c r="AG8541">
        <f t="shared" si="1328"/>
        <v>1</v>
      </c>
      <c r="AH8541">
        <f t="shared" si="1322"/>
        <v>2.8</v>
      </c>
      <c r="AI8541">
        <v>0.14499999999999999</v>
      </c>
      <c r="AJ8541">
        <f t="shared" si="1320"/>
        <v>0.40599999999999997</v>
      </c>
      <c r="AK8541" t="str">
        <f t="shared" si="1323"/>
        <v/>
      </c>
      <c r="AL8541" t="str">
        <f t="shared" si="1321"/>
        <v/>
      </c>
    </row>
    <row r="8542" spans="1:38" x14ac:dyDescent="0.2">
      <c r="A8542" t="s">
        <v>1956</v>
      </c>
      <c r="B8542" t="s">
        <v>37</v>
      </c>
      <c r="C8542" t="s">
        <v>1957</v>
      </c>
      <c r="D8542" s="1">
        <v>35689</v>
      </c>
      <c r="E8542" s="1">
        <v>44599</v>
      </c>
      <c r="F8542" t="s">
        <v>19</v>
      </c>
      <c r="I8542">
        <v>100</v>
      </c>
      <c r="J8542">
        <v>0</v>
      </c>
      <c r="K8542">
        <v>0</v>
      </c>
      <c r="L8542">
        <v>1166</v>
      </c>
      <c r="M8542">
        <v>1166</v>
      </c>
      <c r="N8542" t="s">
        <v>20</v>
      </c>
      <c r="O8542" t="s">
        <v>1958</v>
      </c>
      <c r="P8542" t="s">
        <v>28</v>
      </c>
      <c r="Q8542" t="s">
        <v>34233</v>
      </c>
      <c r="R8542" t="s">
        <v>34233</v>
      </c>
      <c r="S8542" t="s">
        <v>32628</v>
      </c>
      <c r="T8542" t="s">
        <v>34365</v>
      </c>
      <c r="U8542" t="s">
        <v>32634</v>
      </c>
      <c r="V8542" t="s">
        <v>33447</v>
      </c>
      <c r="X8542">
        <v>2</v>
      </c>
      <c r="AB8542">
        <v>25</v>
      </c>
      <c r="AC8542">
        <v>1</v>
      </c>
      <c r="AD8542" t="str">
        <f t="shared" si="1327"/>
        <v/>
      </c>
      <c r="AE8542" t="str">
        <f t="shared" si="1325"/>
        <v/>
      </c>
      <c r="AF8542" t="str">
        <f t="shared" si="1326"/>
        <v/>
      </c>
      <c r="AG8542">
        <f t="shared" si="1328"/>
        <v>1</v>
      </c>
      <c r="AH8542">
        <f t="shared" si="1322"/>
        <v>2.8</v>
      </c>
      <c r="AI8542">
        <v>0.14499999999999999</v>
      </c>
      <c r="AJ8542">
        <f t="shared" si="1320"/>
        <v>0.40599999999999997</v>
      </c>
      <c r="AK8542" t="str">
        <f t="shared" si="1323"/>
        <v/>
      </c>
      <c r="AL8542" t="str">
        <f t="shared" si="1321"/>
        <v/>
      </c>
    </row>
    <row r="8543" spans="1:38" x14ac:dyDescent="0.2">
      <c r="A8543" t="s">
        <v>2139</v>
      </c>
      <c r="B8543" t="s">
        <v>37</v>
      </c>
      <c r="C8543" t="s">
        <v>2140</v>
      </c>
      <c r="D8543" s="1">
        <v>35716</v>
      </c>
      <c r="E8543" s="1">
        <v>44599</v>
      </c>
      <c r="F8543" t="s">
        <v>19</v>
      </c>
      <c r="I8543">
        <v>100</v>
      </c>
      <c r="J8543">
        <v>0</v>
      </c>
      <c r="K8543">
        <v>0</v>
      </c>
      <c r="L8543">
        <v>1215</v>
      </c>
      <c r="M8543">
        <v>1215</v>
      </c>
      <c r="N8543" t="s">
        <v>20</v>
      </c>
      <c r="O8543" t="s">
        <v>2141</v>
      </c>
      <c r="P8543" t="s">
        <v>28</v>
      </c>
      <c r="Q8543" t="s">
        <v>34233</v>
      </c>
      <c r="R8543" t="s">
        <v>34233</v>
      </c>
      <c r="S8543" t="s">
        <v>32628</v>
      </c>
      <c r="T8543" t="s">
        <v>34365</v>
      </c>
      <c r="U8543" t="s">
        <v>32634</v>
      </c>
      <c r="V8543" t="s">
        <v>33447</v>
      </c>
      <c r="X8543">
        <v>2</v>
      </c>
      <c r="AB8543">
        <v>25</v>
      </c>
      <c r="AC8543">
        <v>1</v>
      </c>
      <c r="AD8543" t="str">
        <f t="shared" si="1327"/>
        <v/>
      </c>
      <c r="AE8543" t="str">
        <f t="shared" si="1325"/>
        <v/>
      </c>
      <c r="AF8543" t="str">
        <f t="shared" si="1326"/>
        <v/>
      </c>
      <c r="AG8543">
        <f t="shared" si="1328"/>
        <v>1</v>
      </c>
      <c r="AH8543">
        <f t="shared" si="1322"/>
        <v>2.8</v>
      </c>
      <c r="AI8543">
        <v>0.14499999999999999</v>
      </c>
      <c r="AJ8543">
        <f t="shared" si="1320"/>
        <v>0.40599999999999997</v>
      </c>
      <c r="AK8543" t="str">
        <f t="shared" si="1323"/>
        <v/>
      </c>
      <c r="AL8543" t="str">
        <f t="shared" si="1321"/>
        <v/>
      </c>
    </row>
    <row r="8544" spans="1:38" x14ac:dyDescent="0.2">
      <c r="A8544" t="s">
        <v>2142</v>
      </c>
      <c r="B8544" t="s">
        <v>37</v>
      </c>
      <c r="C8544" t="s">
        <v>2143</v>
      </c>
      <c r="D8544" s="1">
        <v>35716</v>
      </c>
      <c r="E8544" s="1">
        <v>44599</v>
      </c>
      <c r="F8544" t="s">
        <v>19</v>
      </c>
      <c r="I8544">
        <v>100</v>
      </c>
      <c r="J8544">
        <v>0</v>
      </c>
      <c r="K8544">
        <v>0</v>
      </c>
      <c r="L8544">
        <v>1139</v>
      </c>
      <c r="M8544">
        <v>1139</v>
      </c>
      <c r="N8544" t="s">
        <v>20</v>
      </c>
      <c r="O8544" t="s">
        <v>2144</v>
      </c>
      <c r="P8544" t="s">
        <v>28</v>
      </c>
      <c r="Q8544" t="s">
        <v>34233</v>
      </c>
      <c r="R8544" t="s">
        <v>34233</v>
      </c>
      <c r="S8544" t="s">
        <v>33797</v>
      </c>
      <c r="T8544" t="s">
        <v>34357</v>
      </c>
      <c r="U8544" t="s">
        <v>32634</v>
      </c>
      <c r="V8544" t="s">
        <v>33447</v>
      </c>
      <c r="X8544">
        <v>2</v>
      </c>
      <c r="AB8544">
        <v>25</v>
      </c>
      <c r="AC8544">
        <v>1</v>
      </c>
      <c r="AD8544" t="str">
        <f t="shared" si="1327"/>
        <v/>
      </c>
      <c r="AE8544" t="str">
        <f t="shared" si="1325"/>
        <v/>
      </c>
      <c r="AF8544" t="str">
        <f t="shared" si="1326"/>
        <v/>
      </c>
      <c r="AG8544">
        <f t="shared" si="1328"/>
        <v>1</v>
      </c>
      <c r="AH8544">
        <f t="shared" si="1322"/>
        <v>2.8</v>
      </c>
      <c r="AI8544">
        <v>0.14499999999999999</v>
      </c>
      <c r="AJ8544">
        <f t="shared" si="1320"/>
        <v>0.40599999999999997</v>
      </c>
      <c r="AK8544" t="str">
        <f t="shared" si="1323"/>
        <v/>
      </c>
      <c r="AL8544" t="str">
        <f t="shared" si="1321"/>
        <v/>
      </c>
    </row>
    <row r="8545" spans="1:38" x14ac:dyDescent="0.2">
      <c r="A8545" t="s">
        <v>1959</v>
      </c>
      <c r="B8545" t="s">
        <v>37</v>
      </c>
      <c r="C8545" t="s">
        <v>1960</v>
      </c>
      <c r="D8545" s="1">
        <v>35689</v>
      </c>
      <c r="E8545" s="1">
        <v>44599</v>
      </c>
      <c r="F8545" t="s">
        <v>19</v>
      </c>
      <c r="I8545">
        <v>100</v>
      </c>
      <c r="J8545">
        <v>0</v>
      </c>
      <c r="K8545">
        <v>0</v>
      </c>
      <c r="L8545">
        <v>1402</v>
      </c>
      <c r="M8545">
        <v>1402</v>
      </c>
      <c r="N8545" t="s">
        <v>20</v>
      </c>
      <c r="O8545" t="s">
        <v>1961</v>
      </c>
      <c r="P8545" t="s">
        <v>28</v>
      </c>
      <c r="Q8545" t="s">
        <v>34233</v>
      </c>
      <c r="R8545" t="s">
        <v>34233</v>
      </c>
      <c r="S8545" t="s">
        <v>32628</v>
      </c>
      <c r="T8545" t="s">
        <v>34365</v>
      </c>
      <c r="U8545" t="s">
        <v>32634</v>
      </c>
      <c r="V8545" t="s">
        <v>33447</v>
      </c>
      <c r="X8545">
        <v>2</v>
      </c>
      <c r="AB8545">
        <v>25</v>
      </c>
      <c r="AC8545">
        <v>1</v>
      </c>
      <c r="AD8545" t="str">
        <f t="shared" si="1327"/>
        <v/>
      </c>
      <c r="AE8545" t="str">
        <f t="shared" si="1325"/>
        <v/>
      </c>
      <c r="AF8545" t="str">
        <f t="shared" si="1326"/>
        <v/>
      </c>
      <c r="AG8545">
        <f t="shared" si="1328"/>
        <v>1</v>
      </c>
      <c r="AH8545">
        <f t="shared" si="1322"/>
        <v>2.8</v>
      </c>
      <c r="AI8545">
        <v>0.14499999999999999</v>
      </c>
      <c r="AJ8545">
        <f t="shared" si="1320"/>
        <v>0.40599999999999997</v>
      </c>
      <c r="AK8545" t="str">
        <f t="shared" si="1323"/>
        <v/>
      </c>
      <c r="AL8545" t="str">
        <f t="shared" si="1321"/>
        <v/>
      </c>
    </row>
    <row r="8546" spans="1:38" x14ac:dyDescent="0.2">
      <c r="A8546" t="s">
        <v>2298</v>
      </c>
      <c r="B8546" t="s">
        <v>37</v>
      </c>
      <c r="C8546" t="s">
        <v>2299</v>
      </c>
      <c r="D8546" s="1">
        <v>35751</v>
      </c>
      <c r="E8546" s="1">
        <v>43456</v>
      </c>
      <c r="F8546" t="s">
        <v>19</v>
      </c>
      <c r="I8546">
        <v>100</v>
      </c>
      <c r="J8546">
        <v>0</v>
      </c>
      <c r="K8546">
        <v>0</v>
      </c>
      <c r="L8546">
        <v>824</v>
      </c>
      <c r="M8546">
        <v>824</v>
      </c>
      <c r="N8546" t="s">
        <v>20</v>
      </c>
      <c r="O8546" t="s">
        <v>2300</v>
      </c>
      <c r="P8546" t="s">
        <v>28</v>
      </c>
      <c r="Q8546" t="s">
        <v>34233</v>
      </c>
      <c r="R8546" t="s">
        <v>34233</v>
      </c>
      <c r="S8546" t="s">
        <v>32628</v>
      </c>
      <c r="T8546" t="s">
        <v>34349</v>
      </c>
      <c r="U8546" t="s">
        <v>32634</v>
      </c>
      <c r="V8546" t="s">
        <v>33447</v>
      </c>
      <c r="X8546">
        <v>2</v>
      </c>
      <c r="AB8546">
        <v>25</v>
      </c>
      <c r="AC8546">
        <v>1</v>
      </c>
      <c r="AD8546" t="str">
        <f t="shared" si="1327"/>
        <v/>
      </c>
      <c r="AE8546" t="str">
        <f t="shared" si="1325"/>
        <v/>
      </c>
      <c r="AF8546" t="str">
        <f t="shared" si="1326"/>
        <v/>
      </c>
      <c r="AG8546">
        <f t="shared" si="1328"/>
        <v>1</v>
      </c>
      <c r="AH8546">
        <f t="shared" si="1322"/>
        <v>2.8</v>
      </c>
      <c r="AI8546">
        <v>0.14499999999999999</v>
      </c>
      <c r="AJ8546">
        <f t="shared" si="1320"/>
        <v>0.40599999999999997</v>
      </c>
      <c r="AK8546" t="str">
        <f t="shared" si="1323"/>
        <v/>
      </c>
      <c r="AL8546" t="str">
        <f t="shared" si="1321"/>
        <v/>
      </c>
    </row>
    <row r="8547" spans="1:38" x14ac:dyDescent="0.2">
      <c r="A8547" t="s">
        <v>1809</v>
      </c>
      <c r="B8547" t="s">
        <v>37</v>
      </c>
      <c r="C8547" t="s">
        <v>1810</v>
      </c>
      <c r="D8547" s="1">
        <v>35689</v>
      </c>
      <c r="E8547" s="1">
        <v>44595</v>
      </c>
      <c r="F8547" t="s">
        <v>19</v>
      </c>
      <c r="I8547">
        <v>100</v>
      </c>
      <c r="J8547">
        <v>0</v>
      </c>
      <c r="K8547">
        <v>0</v>
      </c>
      <c r="L8547">
        <v>830</v>
      </c>
      <c r="M8547">
        <v>830</v>
      </c>
      <c r="N8547" t="s">
        <v>20</v>
      </c>
      <c r="O8547" t="s">
        <v>1811</v>
      </c>
      <c r="P8547" t="s">
        <v>28</v>
      </c>
      <c r="Q8547" t="s">
        <v>34233</v>
      </c>
      <c r="R8547" t="s">
        <v>34233</v>
      </c>
      <c r="S8547" t="s">
        <v>32628</v>
      </c>
      <c r="T8547" t="s">
        <v>34365</v>
      </c>
      <c r="U8547" t="s">
        <v>32634</v>
      </c>
      <c r="V8547" t="s">
        <v>33447</v>
      </c>
      <c r="X8547">
        <v>2</v>
      </c>
      <c r="AB8547">
        <v>25</v>
      </c>
      <c r="AC8547">
        <v>1</v>
      </c>
      <c r="AD8547" t="str">
        <f t="shared" si="1327"/>
        <v/>
      </c>
      <c r="AE8547" t="str">
        <f t="shared" si="1325"/>
        <v/>
      </c>
      <c r="AF8547" t="str">
        <f t="shared" si="1326"/>
        <v/>
      </c>
      <c r="AG8547">
        <f t="shared" si="1328"/>
        <v>1</v>
      </c>
      <c r="AH8547">
        <f t="shared" si="1322"/>
        <v>2.8</v>
      </c>
      <c r="AI8547">
        <v>0.14499999999999999</v>
      </c>
      <c r="AJ8547">
        <f t="shared" si="1320"/>
        <v>0.40599999999999997</v>
      </c>
      <c r="AK8547" t="str">
        <f t="shared" si="1323"/>
        <v/>
      </c>
      <c r="AL8547" t="str">
        <f t="shared" si="1321"/>
        <v/>
      </c>
    </row>
    <row r="8548" spans="1:38" x14ac:dyDescent="0.2">
      <c r="A8548" t="s">
        <v>2247</v>
      </c>
      <c r="B8548" t="s">
        <v>37</v>
      </c>
      <c r="C8548" t="s">
        <v>2248</v>
      </c>
      <c r="D8548" s="1">
        <v>35690</v>
      </c>
      <c r="E8548" s="1">
        <v>43456</v>
      </c>
      <c r="F8548" t="s">
        <v>19</v>
      </c>
      <c r="I8548">
        <v>100</v>
      </c>
      <c r="J8548">
        <v>0</v>
      </c>
      <c r="K8548">
        <v>0</v>
      </c>
      <c r="L8548">
        <v>837</v>
      </c>
      <c r="M8548">
        <v>837</v>
      </c>
      <c r="N8548" t="s">
        <v>20</v>
      </c>
      <c r="O8548" t="s">
        <v>2249</v>
      </c>
      <c r="P8548" t="s">
        <v>28</v>
      </c>
      <c r="Q8548" t="s">
        <v>32794</v>
      </c>
      <c r="R8548" t="s">
        <v>33782</v>
      </c>
      <c r="S8548" t="s">
        <v>32628</v>
      </c>
      <c r="T8548" t="s">
        <v>33071</v>
      </c>
      <c r="U8548" t="s">
        <v>32634</v>
      </c>
      <c r="V8548" t="s">
        <v>33447</v>
      </c>
      <c r="X8548">
        <v>2</v>
      </c>
      <c r="AB8548">
        <v>25</v>
      </c>
      <c r="AC8548">
        <v>1</v>
      </c>
      <c r="AD8548" t="str">
        <f t="shared" si="1327"/>
        <v/>
      </c>
      <c r="AE8548" t="str">
        <f t="shared" si="1325"/>
        <v/>
      </c>
      <c r="AF8548" t="str">
        <f t="shared" si="1326"/>
        <v/>
      </c>
      <c r="AG8548">
        <f t="shared" si="1328"/>
        <v>1</v>
      </c>
      <c r="AH8548">
        <f t="shared" si="1322"/>
        <v>2.8</v>
      </c>
      <c r="AI8548">
        <v>0.14499999999999999</v>
      </c>
      <c r="AJ8548">
        <f t="shared" si="1320"/>
        <v>0.40599999999999997</v>
      </c>
      <c r="AK8548" t="str">
        <f t="shared" si="1323"/>
        <v/>
      </c>
      <c r="AL8548" t="str">
        <f t="shared" si="1321"/>
        <v/>
      </c>
    </row>
    <row r="8549" spans="1:38" x14ac:dyDescent="0.2">
      <c r="A8549" t="s">
        <v>1812</v>
      </c>
      <c r="B8549" t="s">
        <v>37</v>
      </c>
      <c r="C8549" t="s">
        <v>1813</v>
      </c>
      <c r="D8549" s="1">
        <v>35689</v>
      </c>
      <c r="E8549" s="1">
        <v>44595</v>
      </c>
      <c r="F8549" t="s">
        <v>19</v>
      </c>
      <c r="I8549">
        <v>100</v>
      </c>
      <c r="J8549">
        <v>0</v>
      </c>
      <c r="K8549">
        <v>0</v>
      </c>
      <c r="L8549">
        <v>824</v>
      </c>
      <c r="M8549">
        <v>824</v>
      </c>
      <c r="N8549" t="s">
        <v>20</v>
      </c>
      <c r="O8549" t="s">
        <v>1814</v>
      </c>
      <c r="P8549" t="s">
        <v>28</v>
      </c>
      <c r="Q8549" t="s">
        <v>34233</v>
      </c>
      <c r="R8549" t="s">
        <v>34233</v>
      </c>
      <c r="S8549" t="s">
        <v>32628</v>
      </c>
      <c r="T8549" t="s">
        <v>34349</v>
      </c>
      <c r="U8549" t="s">
        <v>32634</v>
      </c>
      <c r="V8549" t="s">
        <v>33447</v>
      </c>
      <c r="X8549">
        <v>2</v>
      </c>
      <c r="AB8549">
        <v>25</v>
      </c>
      <c r="AC8549">
        <v>1</v>
      </c>
      <c r="AD8549" t="str">
        <f t="shared" si="1327"/>
        <v/>
      </c>
      <c r="AE8549" t="str">
        <f t="shared" si="1325"/>
        <v/>
      </c>
      <c r="AF8549" t="str">
        <f t="shared" si="1326"/>
        <v/>
      </c>
      <c r="AG8549">
        <f t="shared" si="1328"/>
        <v>1</v>
      </c>
      <c r="AH8549">
        <f t="shared" si="1322"/>
        <v>2.8</v>
      </c>
      <c r="AI8549">
        <v>0.14499999999999999</v>
      </c>
      <c r="AJ8549">
        <f t="shared" si="1320"/>
        <v>0.40599999999999997</v>
      </c>
      <c r="AK8549" t="str">
        <f t="shared" si="1323"/>
        <v/>
      </c>
      <c r="AL8549" t="str">
        <f t="shared" si="1321"/>
        <v/>
      </c>
    </row>
    <row r="8550" spans="1:38" x14ac:dyDescent="0.2">
      <c r="A8550" t="s">
        <v>2250</v>
      </c>
      <c r="B8550" t="s">
        <v>37</v>
      </c>
      <c r="C8550" t="s">
        <v>2251</v>
      </c>
      <c r="D8550" s="1">
        <v>35690</v>
      </c>
      <c r="E8550" s="1">
        <v>43456</v>
      </c>
      <c r="F8550" t="s">
        <v>19</v>
      </c>
      <c r="I8550">
        <v>100</v>
      </c>
      <c r="J8550">
        <v>0</v>
      </c>
      <c r="K8550">
        <v>0</v>
      </c>
      <c r="L8550">
        <v>822</v>
      </c>
      <c r="M8550">
        <v>822</v>
      </c>
      <c r="N8550" t="s">
        <v>20</v>
      </c>
      <c r="O8550" t="s">
        <v>2252</v>
      </c>
      <c r="P8550" t="s">
        <v>28</v>
      </c>
      <c r="Q8550" t="s">
        <v>32794</v>
      </c>
      <c r="R8550" t="s">
        <v>33782</v>
      </c>
      <c r="S8550" t="s">
        <v>33797</v>
      </c>
      <c r="T8550" t="s">
        <v>34365</v>
      </c>
      <c r="U8550" t="s">
        <v>32634</v>
      </c>
      <c r="V8550" t="s">
        <v>33447</v>
      </c>
      <c r="X8550">
        <v>2</v>
      </c>
      <c r="AB8550">
        <v>25</v>
      </c>
      <c r="AC8550">
        <v>1</v>
      </c>
      <c r="AD8550" t="str">
        <f t="shared" si="1327"/>
        <v/>
      </c>
      <c r="AE8550" t="str">
        <f t="shared" si="1325"/>
        <v/>
      </c>
      <c r="AF8550" t="str">
        <f t="shared" si="1326"/>
        <v/>
      </c>
      <c r="AG8550">
        <f t="shared" si="1328"/>
        <v>1</v>
      </c>
      <c r="AH8550">
        <f t="shared" si="1322"/>
        <v>2.8</v>
      </c>
      <c r="AI8550">
        <v>0.14499999999999999</v>
      </c>
      <c r="AJ8550">
        <f t="shared" ref="AJ8550:AJ8613" si="1329">IF(COUNTBLANK(AH8550),"",AH8550*AI8550)</f>
        <v>0.40599999999999997</v>
      </c>
      <c r="AK8550" t="str">
        <f t="shared" si="1323"/>
        <v/>
      </c>
      <c r="AL8550" t="str">
        <f t="shared" si="1321"/>
        <v/>
      </c>
    </row>
    <row r="8551" spans="1:38" x14ac:dyDescent="0.2">
      <c r="A8551" t="s">
        <v>1827</v>
      </c>
      <c r="B8551" t="s">
        <v>37</v>
      </c>
      <c r="C8551" t="s">
        <v>1828</v>
      </c>
      <c r="D8551" s="1">
        <v>35689</v>
      </c>
      <c r="E8551" s="1">
        <v>43456</v>
      </c>
      <c r="F8551" t="s">
        <v>19</v>
      </c>
      <c r="I8551">
        <v>100</v>
      </c>
      <c r="J8551">
        <v>0</v>
      </c>
      <c r="K8551">
        <v>0</v>
      </c>
      <c r="L8551">
        <v>827</v>
      </c>
      <c r="M8551">
        <v>827</v>
      </c>
      <c r="N8551" t="s">
        <v>20</v>
      </c>
      <c r="O8551" t="s">
        <v>1829</v>
      </c>
      <c r="P8551" t="s">
        <v>28</v>
      </c>
      <c r="Q8551" t="s">
        <v>34233</v>
      </c>
      <c r="R8551" t="s">
        <v>34233</v>
      </c>
      <c r="S8551" t="s">
        <v>33797</v>
      </c>
      <c r="T8551" t="s">
        <v>34365</v>
      </c>
      <c r="U8551" t="s">
        <v>32634</v>
      </c>
      <c r="V8551" t="s">
        <v>33447</v>
      </c>
      <c r="X8551">
        <v>2</v>
      </c>
      <c r="AB8551">
        <v>25</v>
      </c>
      <c r="AC8551">
        <v>1</v>
      </c>
      <c r="AD8551" t="str">
        <f t="shared" si="1327"/>
        <v/>
      </c>
      <c r="AE8551" t="str">
        <f t="shared" si="1325"/>
        <v/>
      </c>
      <c r="AF8551" t="str">
        <f t="shared" si="1326"/>
        <v/>
      </c>
      <c r="AG8551">
        <f t="shared" si="1328"/>
        <v>1</v>
      </c>
      <c r="AH8551">
        <f t="shared" si="1322"/>
        <v>2.8</v>
      </c>
      <c r="AI8551">
        <v>0.14499999999999999</v>
      </c>
      <c r="AJ8551">
        <f t="shared" si="1329"/>
        <v>0.40599999999999997</v>
      </c>
      <c r="AK8551" t="str">
        <f t="shared" si="1323"/>
        <v/>
      </c>
      <c r="AL8551" t="str">
        <f t="shared" si="1321"/>
        <v/>
      </c>
    </row>
    <row r="8552" spans="1:38" x14ac:dyDescent="0.2">
      <c r="A8552" t="s">
        <v>2343</v>
      </c>
      <c r="B8552" t="s">
        <v>37</v>
      </c>
      <c r="C8552" t="s">
        <v>2344</v>
      </c>
      <c r="D8552" s="1">
        <v>35716</v>
      </c>
      <c r="E8552" s="1">
        <v>43456</v>
      </c>
      <c r="F8552" t="s">
        <v>19</v>
      </c>
      <c r="I8552">
        <v>100</v>
      </c>
      <c r="J8552">
        <v>0</v>
      </c>
      <c r="K8552">
        <v>0</v>
      </c>
      <c r="L8552">
        <v>827</v>
      </c>
      <c r="M8552">
        <v>827</v>
      </c>
      <c r="N8552" t="s">
        <v>20</v>
      </c>
      <c r="O8552" t="s">
        <v>2345</v>
      </c>
      <c r="P8552" t="s">
        <v>28</v>
      </c>
      <c r="Q8552" t="s">
        <v>34233</v>
      </c>
      <c r="R8552" t="s">
        <v>34233</v>
      </c>
      <c r="S8552" t="s">
        <v>32628</v>
      </c>
      <c r="T8552" t="s">
        <v>34349</v>
      </c>
      <c r="U8552" t="s">
        <v>32634</v>
      </c>
      <c r="V8552" t="s">
        <v>33447</v>
      </c>
      <c r="X8552">
        <v>2</v>
      </c>
      <c r="AB8552">
        <v>25</v>
      </c>
      <c r="AC8552">
        <v>1</v>
      </c>
      <c r="AD8552" t="str">
        <f t="shared" si="1327"/>
        <v/>
      </c>
      <c r="AE8552" t="str">
        <f t="shared" si="1325"/>
        <v/>
      </c>
      <c r="AF8552" t="str">
        <f t="shared" si="1326"/>
        <v/>
      </c>
      <c r="AG8552">
        <f t="shared" si="1328"/>
        <v>1</v>
      </c>
      <c r="AH8552">
        <f t="shared" si="1322"/>
        <v>2.8</v>
      </c>
      <c r="AI8552">
        <v>0.14499999999999999</v>
      </c>
      <c r="AJ8552">
        <f t="shared" si="1329"/>
        <v>0.40599999999999997</v>
      </c>
      <c r="AK8552" t="str">
        <f t="shared" si="1323"/>
        <v/>
      </c>
      <c r="AL8552" t="str">
        <f t="shared" si="1321"/>
        <v/>
      </c>
    </row>
    <row r="8553" spans="1:38" x14ac:dyDescent="0.2">
      <c r="A8553" t="s">
        <v>31576</v>
      </c>
      <c r="B8553" t="s">
        <v>37</v>
      </c>
      <c r="C8553" t="s">
        <v>31577</v>
      </c>
      <c r="D8553" s="1">
        <v>44061</v>
      </c>
      <c r="E8553" s="1">
        <v>44133</v>
      </c>
      <c r="F8553" t="s">
        <v>889</v>
      </c>
      <c r="I8553">
        <v>100</v>
      </c>
      <c r="J8553">
        <v>0</v>
      </c>
      <c r="K8553">
        <v>0</v>
      </c>
      <c r="L8553">
        <v>4872</v>
      </c>
      <c r="M8553">
        <v>4872</v>
      </c>
      <c r="N8553" t="s">
        <v>20</v>
      </c>
      <c r="O8553" t="s">
        <v>31578</v>
      </c>
      <c r="P8553" t="s">
        <v>44</v>
      </c>
      <c r="Q8553" t="s">
        <v>34233</v>
      </c>
      <c r="R8553" t="s">
        <v>34233</v>
      </c>
      <c r="S8553" t="s">
        <v>33942</v>
      </c>
      <c r="T8553" t="s">
        <v>34233</v>
      </c>
      <c r="V8553" t="s">
        <v>33448</v>
      </c>
      <c r="AD8553" t="str">
        <f t="shared" si="1327"/>
        <v/>
      </c>
      <c r="AE8553" t="str">
        <f t="shared" si="1325"/>
        <v/>
      </c>
      <c r="AF8553" t="str">
        <f t="shared" si="1326"/>
        <v/>
      </c>
      <c r="AG8553" t="str">
        <f t="shared" si="1328"/>
        <v/>
      </c>
      <c r="AH8553" t="str">
        <f t="shared" si="1322"/>
        <v/>
      </c>
      <c r="AI8553">
        <v>0.14499999999999999</v>
      </c>
      <c r="AJ8553" t="str">
        <f t="shared" si="1329"/>
        <v/>
      </c>
      <c r="AK8553" t="str">
        <f t="shared" si="1323"/>
        <v/>
      </c>
      <c r="AL8553" t="str">
        <f t="shared" si="1321"/>
        <v/>
      </c>
    </row>
    <row r="8554" spans="1:38" x14ac:dyDescent="0.2">
      <c r="A8554" t="s">
        <v>31797</v>
      </c>
      <c r="B8554" t="s">
        <v>37</v>
      </c>
      <c r="C8554" t="s">
        <v>31798</v>
      </c>
      <c r="D8554" s="1">
        <v>44067</v>
      </c>
      <c r="E8554" s="1">
        <v>44546</v>
      </c>
      <c r="F8554" t="s">
        <v>889</v>
      </c>
      <c r="G8554" t="s">
        <v>26</v>
      </c>
      <c r="I8554">
        <v>95</v>
      </c>
      <c r="J8554">
        <v>5</v>
      </c>
      <c r="K8554">
        <v>0</v>
      </c>
      <c r="L8554">
        <v>15071</v>
      </c>
      <c r="M8554">
        <v>15071</v>
      </c>
      <c r="N8554" t="s">
        <v>20</v>
      </c>
      <c r="O8554" t="s">
        <v>31799</v>
      </c>
      <c r="P8554" t="s">
        <v>28</v>
      </c>
      <c r="Q8554" t="s">
        <v>34233</v>
      </c>
      <c r="R8554" t="s">
        <v>34233</v>
      </c>
      <c r="S8554" t="s">
        <v>33942</v>
      </c>
      <c r="T8554" t="s">
        <v>34233</v>
      </c>
      <c r="V8554" t="s">
        <v>33448</v>
      </c>
      <c r="AD8554" t="str">
        <f t="shared" si="1327"/>
        <v/>
      </c>
      <c r="AE8554" t="str">
        <f t="shared" si="1325"/>
        <v/>
      </c>
      <c r="AF8554" t="str">
        <f t="shared" si="1326"/>
        <v/>
      </c>
      <c r="AG8554" t="str">
        <f t="shared" si="1328"/>
        <v/>
      </c>
      <c r="AH8554" t="str">
        <f t="shared" si="1322"/>
        <v/>
      </c>
      <c r="AI8554">
        <v>0.14499999999999999</v>
      </c>
      <c r="AJ8554" t="str">
        <f t="shared" si="1329"/>
        <v/>
      </c>
      <c r="AK8554" t="str">
        <f t="shared" si="1323"/>
        <v/>
      </c>
      <c r="AL8554" t="str">
        <f t="shared" si="1321"/>
        <v/>
      </c>
    </row>
    <row r="8555" spans="1:38" x14ac:dyDescent="0.2">
      <c r="A8555" t="s">
        <v>31573</v>
      </c>
      <c r="B8555" t="s">
        <v>37</v>
      </c>
      <c r="C8555" t="s">
        <v>31574</v>
      </c>
      <c r="D8555" s="1">
        <v>44061</v>
      </c>
      <c r="E8555" s="1">
        <v>44133</v>
      </c>
      <c r="F8555" t="s">
        <v>26</v>
      </c>
      <c r="I8555">
        <v>100</v>
      </c>
      <c r="J8555">
        <v>0</v>
      </c>
      <c r="K8555">
        <v>0</v>
      </c>
      <c r="L8555">
        <v>2732</v>
      </c>
      <c r="M8555">
        <v>2732</v>
      </c>
      <c r="N8555" t="s">
        <v>20</v>
      </c>
      <c r="O8555" t="s">
        <v>31575</v>
      </c>
      <c r="P8555" t="s">
        <v>44</v>
      </c>
      <c r="Q8555" t="s">
        <v>34233</v>
      </c>
      <c r="R8555" t="s">
        <v>34233</v>
      </c>
      <c r="S8555" t="s">
        <v>34233</v>
      </c>
      <c r="T8555" t="s">
        <v>34233</v>
      </c>
      <c r="V8555" t="s">
        <v>33448</v>
      </c>
      <c r="AD8555" t="str">
        <f t="shared" si="1327"/>
        <v/>
      </c>
      <c r="AE8555" t="str">
        <f t="shared" si="1325"/>
        <v/>
      </c>
      <c r="AF8555" t="str">
        <f t="shared" si="1326"/>
        <v/>
      </c>
      <c r="AG8555" t="str">
        <f t="shared" si="1328"/>
        <v/>
      </c>
      <c r="AH8555" t="str">
        <f t="shared" si="1322"/>
        <v/>
      </c>
      <c r="AI8555">
        <v>0.14499999999999999</v>
      </c>
      <c r="AJ8555" t="str">
        <f t="shared" si="1329"/>
        <v/>
      </c>
      <c r="AK8555" t="str">
        <f t="shared" si="1323"/>
        <v/>
      </c>
      <c r="AL8555" t="str">
        <f t="shared" ref="AL8555:AL8618" si="1330">IF(COUNTBLANK(AK8555),"",AK8555*AI8555)</f>
        <v/>
      </c>
    </row>
    <row r="8556" spans="1:38" x14ac:dyDescent="0.2">
      <c r="A8556" t="s">
        <v>4138</v>
      </c>
      <c r="B8556" t="s">
        <v>37</v>
      </c>
      <c r="C8556" t="s">
        <v>4139</v>
      </c>
      <c r="D8556" s="1">
        <v>36031</v>
      </c>
      <c r="E8556" s="1">
        <v>44546</v>
      </c>
      <c r="F8556" t="s">
        <v>26</v>
      </c>
      <c r="I8556">
        <v>100</v>
      </c>
      <c r="J8556">
        <v>0</v>
      </c>
      <c r="K8556">
        <v>0</v>
      </c>
      <c r="L8556">
        <v>1452</v>
      </c>
      <c r="M8556">
        <v>1452</v>
      </c>
      <c r="N8556" t="s">
        <v>20</v>
      </c>
      <c r="O8556" t="s">
        <v>4140</v>
      </c>
      <c r="P8556" t="s">
        <v>44</v>
      </c>
      <c r="Q8556" t="s">
        <v>34233</v>
      </c>
      <c r="R8556" t="s">
        <v>34233</v>
      </c>
      <c r="S8556" t="s">
        <v>34233</v>
      </c>
      <c r="T8556" t="s">
        <v>34233</v>
      </c>
      <c r="AD8556" t="str">
        <f t="shared" si="1327"/>
        <v/>
      </c>
      <c r="AE8556" t="str">
        <f t="shared" si="1325"/>
        <v/>
      </c>
      <c r="AF8556" t="str">
        <f t="shared" si="1326"/>
        <v/>
      </c>
      <c r="AG8556" t="str">
        <f t="shared" si="1328"/>
        <v/>
      </c>
      <c r="AH8556" t="str">
        <f t="shared" si="1322"/>
        <v/>
      </c>
      <c r="AI8556">
        <v>0.14499999999999999</v>
      </c>
      <c r="AJ8556" t="str">
        <f t="shared" si="1329"/>
        <v/>
      </c>
      <c r="AK8556" t="str">
        <f t="shared" si="1323"/>
        <v/>
      </c>
      <c r="AL8556" t="str">
        <f t="shared" si="1330"/>
        <v/>
      </c>
    </row>
    <row r="8557" spans="1:38" x14ac:dyDescent="0.2">
      <c r="A8557" t="s">
        <v>4094</v>
      </c>
      <c r="B8557" t="s">
        <v>37</v>
      </c>
      <c r="C8557" t="s">
        <v>4095</v>
      </c>
      <c r="D8557" s="1">
        <v>36031</v>
      </c>
      <c r="E8557" s="1">
        <v>43456</v>
      </c>
      <c r="F8557" t="s">
        <v>19</v>
      </c>
      <c r="I8557">
        <v>100</v>
      </c>
      <c r="J8557">
        <v>0</v>
      </c>
      <c r="K8557">
        <v>0</v>
      </c>
      <c r="L8557">
        <v>1291</v>
      </c>
      <c r="M8557">
        <v>1291</v>
      </c>
      <c r="N8557" t="s">
        <v>20</v>
      </c>
      <c r="O8557" t="s">
        <v>4096</v>
      </c>
      <c r="P8557" t="s">
        <v>28</v>
      </c>
      <c r="Q8557" t="s">
        <v>34233</v>
      </c>
      <c r="R8557" t="s">
        <v>34233</v>
      </c>
      <c r="S8557" t="s">
        <v>32628</v>
      </c>
      <c r="T8557" t="s">
        <v>34357</v>
      </c>
      <c r="U8557" t="s">
        <v>32634</v>
      </c>
      <c r="V8557" t="s">
        <v>33449</v>
      </c>
      <c r="W8557">
        <v>280</v>
      </c>
      <c r="X8557">
        <v>2</v>
      </c>
      <c r="Y8557" t="s">
        <v>32654</v>
      </c>
      <c r="AA8557">
        <v>8.5</v>
      </c>
      <c r="AB8557">
        <v>25</v>
      </c>
      <c r="AC8557">
        <v>1</v>
      </c>
      <c r="AD8557" t="str">
        <f t="shared" si="1327"/>
        <v/>
      </c>
      <c r="AE8557" t="str">
        <f t="shared" si="1325"/>
        <v/>
      </c>
      <c r="AF8557" t="str">
        <f t="shared" si="1326"/>
        <v/>
      </c>
      <c r="AG8557">
        <f t="shared" si="1328"/>
        <v>1</v>
      </c>
      <c r="AH8557">
        <f t="shared" si="1322"/>
        <v>2.8</v>
      </c>
      <c r="AI8557">
        <v>0.14499999999999999</v>
      </c>
      <c r="AJ8557">
        <f t="shared" si="1329"/>
        <v>0.40599999999999997</v>
      </c>
      <c r="AK8557" t="str">
        <f t="shared" si="1323"/>
        <v/>
      </c>
      <c r="AL8557" t="str">
        <f t="shared" si="1330"/>
        <v/>
      </c>
    </row>
    <row r="8558" spans="1:38" x14ac:dyDescent="0.2">
      <c r="A8558" t="s">
        <v>30205</v>
      </c>
      <c r="B8558" t="s">
        <v>37</v>
      </c>
      <c r="C8558" t="s">
        <v>30206</v>
      </c>
      <c r="D8558" s="1">
        <v>43781</v>
      </c>
      <c r="E8558" s="1">
        <v>43781</v>
      </c>
      <c r="F8558" t="s">
        <v>19</v>
      </c>
      <c r="I8558">
        <v>100</v>
      </c>
      <c r="J8558">
        <v>0</v>
      </c>
      <c r="K8558">
        <v>0</v>
      </c>
      <c r="L8558">
        <v>1204</v>
      </c>
      <c r="M8558">
        <v>1204</v>
      </c>
      <c r="N8558" t="s">
        <v>20</v>
      </c>
      <c r="O8558" t="s">
        <v>30207</v>
      </c>
      <c r="P8558" t="s">
        <v>28</v>
      </c>
      <c r="Q8558" t="s">
        <v>34233</v>
      </c>
      <c r="R8558" t="s">
        <v>34233</v>
      </c>
      <c r="S8558" t="s">
        <v>32628</v>
      </c>
      <c r="T8558" t="s">
        <v>32634</v>
      </c>
      <c r="AD8558" t="str">
        <f t="shared" si="1327"/>
        <v/>
      </c>
      <c r="AE8558" t="str">
        <f t="shared" si="1325"/>
        <v/>
      </c>
      <c r="AF8558" t="str">
        <f t="shared" si="1326"/>
        <v/>
      </c>
      <c r="AG8558" s="17">
        <v>1</v>
      </c>
      <c r="AH8558">
        <f t="shared" si="1322"/>
        <v>2.8</v>
      </c>
      <c r="AI8558">
        <v>0.14499999999999999</v>
      </c>
      <c r="AJ8558">
        <f t="shared" si="1329"/>
        <v>0.40599999999999997</v>
      </c>
      <c r="AK8558" t="str">
        <f t="shared" si="1323"/>
        <v/>
      </c>
      <c r="AL8558" t="str">
        <f t="shared" si="1330"/>
        <v/>
      </c>
    </row>
    <row r="8559" spans="1:38" x14ac:dyDescent="0.2">
      <c r="A8559" t="s">
        <v>30208</v>
      </c>
      <c r="B8559" t="s">
        <v>37</v>
      </c>
      <c r="C8559" t="s">
        <v>30209</v>
      </c>
      <c r="D8559" s="1">
        <v>43781</v>
      </c>
      <c r="E8559" s="1">
        <v>44546</v>
      </c>
      <c r="F8559" t="s">
        <v>19</v>
      </c>
      <c r="I8559">
        <v>100</v>
      </c>
      <c r="J8559">
        <v>0</v>
      </c>
      <c r="K8559">
        <v>0</v>
      </c>
      <c r="L8559">
        <v>1208</v>
      </c>
      <c r="M8559">
        <v>1208</v>
      </c>
      <c r="N8559" t="s">
        <v>20</v>
      </c>
      <c r="O8559" t="s">
        <v>30210</v>
      </c>
      <c r="P8559" t="s">
        <v>28</v>
      </c>
      <c r="Q8559" t="s">
        <v>34233</v>
      </c>
      <c r="R8559" t="s">
        <v>34233</v>
      </c>
      <c r="S8559" t="s">
        <v>32628</v>
      </c>
      <c r="T8559" t="s">
        <v>34357</v>
      </c>
      <c r="U8559" t="s">
        <v>32634</v>
      </c>
      <c r="V8559" t="s">
        <v>32696</v>
      </c>
      <c r="W8559">
        <v>241</v>
      </c>
      <c r="Y8559">
        <v>1</v>
      </c>
      <c r="AA8559">
        <v>8.5</v>
      </c>
      <c r="AC8559">
        <v>1</v>
      </c>
      <c r="AD8559" t="str">
        <f t="shared" si="1327"/>
        <v/>
      </c>
      <c r="AE8559" t="str">
        <f t="shared" si="1325"/>
        <v/>
      </c>
      <c r="AF8559" t="str">
        <f t="shared" si="1326"/>
        <v/>
      </c>
      <c r="AG8559">
        <f>IF((S8559&lt;&gt;"tühi")*(AC8559&lt;&gt;""),AC8559,"")</f>
        <v>1</v>
      </c>
      <c r="AH8559">
        <f t="shared" si="1322"/>
        <v>2.8</v>
      </c>
      <c r="AI8559">
        <v>0.14499999999999999</v>
      </c>
      <c r="AJ8559">
        <f t="shared" si="1329"/>
        <v>0.40599999999999997</v>
      </c>
      <c r="AK8559" t="str">
        <f t="shared" si="1323"/>
        <v/>
      </c>
      <c r="AL8559" t="str">
        <f t="shared" si="1330"/>
        <v/>
      </c>
    </row>
    <row r="8560" spans="1:38" x14ac:dyDescent="0.2">
      <c r="A8560" t="s">
        <v>4573</v>
      </c>
      <c r="B8560" t="s">
        <v>37</v>
      </c>
      <c r="C8560" t="s">
        <v>4574</v>
      </c>
      <c r="D8560" s="1">
        <v>36056</v>
      </c>
      <c r="E8560" s="1">
        <v>43456</v>
      </c>
      <c r="F8560" t="s">
        <v>19</v>
      </c>
      <c r="I8560">
        <v>100</v>
      </c>
      <c r="J8560">
        <v>0</v>
      </c>
      <c r="K8560">
        <v>0</v>
      </c>
      <c r="L8560">
        <v>1095</v>
      </c>
      <c r="M8560">
        <v>1095</v>
      </c>
      <c r="N8560" t="s">
        <v>20</v>
      </c>
      <c r="O8560" t="s">
        <v>4575</v>
      </c>
      <c r="P8560" t="s">
        <v>28</v>
      </c>
      <c r="Q8560" t="s">
        <v>34234</v>
      </c>
      <c r="R8560" t="s">
        <v>34235</v>
      </c>
      <c r="S8560" t="s">
        <v>32628</v>
      </c>
      <c r="T8560" t="s">
        <v>34365</v>
      </c>
      <c r="AD8560" t="str">
        <f t="shared" si="1327"/>
        <v/>
      </c>
      <c r="AE8560" t="str">
        <f t="shared" si="1325"/>
        <v/>
      </c>
      <c r="AF8560" t="str">
        <f t="shared" si="1326"/>
        <v/>
      </c>
      <c r="AG8560" s="17">
        <v>1</v>
      </c>
      <c r="AH8560">
        <f t="shared" ref="AH8560:AH8623" si="1331">IF(AG8560="","",AG8560*2.8)</f>
        <v>2.8</v>
      </c>
      <c r="AI8560">
        <v>0.14499999999999999</v>
      </c>
      <c r="AJ8560">
        <f t="shared" si="1329"/>
        <v>0.40599999999999997</v>
      </c>
      <c r="AK8560" t="str">
        <f t="shared" ref="AK8560:AK8623" si="1332">IF(AE8560="","",AE8560*2.8)</f>
        <v/>
      </c>
      <c r="AL8560" t="str">
        <f t="shared" si="1330"/>
        <v/>
      </c>
    </row>
    <row r="8561" spans="1:39" x14ac:dyDescent="0.2">
      <c r="A8561" t="s">
        <v>4091</v>
      </c>
      <c r="B8561" t="s">
        <v>37</v>
      </c>
      <c r="C8561" t="s">
        <v>4092</v>
      </c>
      <c r="D8561" s="1">
        <v>36031</v>
      </c>
      <c r="E8561" s="1">
        <v>43456</v>
      </c>
      <c r="F8561" t="s">
        <v>19</v>
      </c>
      <c r="I8561">
        <v>100</v>
      </c>
      <c r="J8561">
        <v>0</v>
      </c>
      <c r="K8561">
        <v>0</v>
      </c>
      <c r="L8561">
        <v>1222</v>
      </c>
      <c r="M8561">
        <v>1222</v>
      </c>
      <c r="N8561" t="s">
        <v>20</v>
      </c>
      <c r="O8561" t="s">
        <v>4093</v>
      </c>
      <c r="P8561" t="s">
        <v>28</v>
      </c>
      <c r="Q8561" t="s">
        <v>34233</v>
      </c>
      <c r="R8561" t="s">
        <v>34233</v>
      </c>
      <c r="S8561" t="s">
        <v>32628</v>
      </c>
      <c r="T8561" t="s">
        <v>34365</v>
      </c>
      <c r="U8561" t="s">
        <v>32634</v>
      </c>
      <c r="V8561" t="s">
        <v>33449</v>
      </c>
      <c r="W8561">
        <v>280</v>
      </c>
      <c r="X8561">
        <v>2</v>
      </c>
      <c r="Y8561" t="s">
        <v>32654</v>
      </c>
      <c r="AA8561">
        <v>8.5</v>
      </c>
      <c r="AB8561">
        <v>25</v>
      </c>
      <c r="AC8561">
        <v>1</v>
      </c>
      <c r="AD8561" t="str">
        <f t="shared" si="1327"/>
        <v/>
      </c>
      <c r="AE8561" t="str">
        <f t="shared" si="1325"/>
        <v/>
      </c>
      <c r="AF8561" t="str">
        <f t="shared" si="1326"/>
        <v/>
      </c>
      <c r="AG8561">
        <f>IF((S8561&lt;&gt;"tühi")*(AC8561&lt;&gt;""),AC8561,"")</f>
        <v>1</v>
      </c>
      <c r="AH8561">
        <f t="shared" si="1331"/>
        <v>2.8</v>
      </c>
      <c r="AI8561">
        <v>0.14499999999999999</v>
      </c>
      <c r="AJ8561">
        <f t="shared" si="1329"/>
        <v>0.40599999999999997</v>
      </c>
      <c r="AK8561" t="str">
        <f t="shared" si="1332"/>
        <v/>
      </c>
      <c r="AL8561" t="str">
        <f t="shared" si="1330"/>
        <v/>
      </c>
    </row>
    <row r="8562" spans="1:39" x14ac:dyDescent="0.2">
      <c r="A8562" t="s">
        <v>3995</v>
      </c>
      <c r="B8562" t="s">
        <v>37</v>
      </c>
      <c r="C8562" t="s">
        <v>3996</v>
      </c>
      <c r="D8562" s="1">
        <v>36031</v>
      </c>
      <c r="E8562" s="1">
        <v>43456</v>
      </c>
      <c r="F8562" t="s">
        <v>19</v>
      </c>
      <c r="I8562">
        <v>100</v>
      </c>
      <c r="J8562">
        <v>0</v>
      </c>
      <c r="K8562">
        <v>0</v>
      </c>
      <c r="L8562">
        <v>1273</v>
      </c>
      <c r="M8562">
        <v>1273</v>
      </c>
      <c r="N8562" t="s">
        <v>20</v>
      </c>
      <c r="O8562" t="s">
        <v>3997</v>
      </c>
      <c r="P8562" t="s">
        <v>28</v>
      </c>
      <c r="Q8562" t="s">
        <v>34233</v>
      </c>
      <c r="R8562" t="s">
        <v>34233</v>
      </c>
      <c r="S8562" t="s">
        <v>33797</v>
      </c>
      <c r="T8562" t="s">
        <v>34365</v>
      </c>
      <c r="AD8562" t="str">
        <f t="shared" si="1327"/>
        <v/>
      </c>
      <c r="AE8562" t="str">
        <f t="shared" si="1325"/>
        <v/>
      </c>
      <c r="AF8562" t="str">
        <f t="shared" si="1326"/>
        <v/>
      </c>
      <c r="AG8562" s="17">
        <v>1</v>
      </c>
      <c r="AH8562">
        <f t="shared" si="1331"/>
        <v>2.8</v>
      </c>
      <c r="AI8562">
        <v>0.14499999999999999</v>
      </c>
      <c r="AJ8562">
        <f t="shared" si="1329"/>
        <v>0.40599999999999997</v>
      </c>
      <c r="AK8562" t="str">
        <f t="shared" si="1332"/>
        <v/>
      </c>
      <c r="AL8562" t="str">
        <f t="shared" si="1330"/>
        <v/>
      </c>
    </row>
    <row r="8563" spans="1:39" x14ac:dyDescent="0.2">
      <c r="A8563" t="s">
        <v>4088</v>
      </c>
      <c r="B8563" t="s">
        <v>37</v>
      </c>
      <c r="C8563" t="s">
        <v>4089</v>
      </c>
      <c r="D8563" s="1">
        <v>36031</v>
      </c>
      <c r="E8563" s="1">
        <v>43456</v>
      </c>
      <c r="F8563" t="s">
        <v>19</v>
      </c>
      <c r="I8563">
        <v>100</v>
      </c>
      <c r="J8563">
        <v>0</v>
      </c>
      <c r="K8563">
        <v>0</v>
      </c>
      <c r="L8563">
        <v>1184</v>
      </c>
      <c r="M8563">
        <v>1184</v>
      </c>
      <c r="N8563" t="s">
        <v>20</v>
      </c>
      <c r="O8563" t="s">
        <v>4090</v>
      </c>
      <c r="P8563" t="s">
        <v>28</v>
      </c>
      <c r="Q8563" t="s">
        <v>32794</v>
      </c>
      <c r="R8563" t="s">
        <v>33782</v>
      </c>
      <c r="S8563" t="s">
        <v>32628</v>
      </c>
      <c r="T8563" t="s">
        <v>34365</v>
      </c>
      <c r="U8563" t="s">
        <v>33071</v>
      </c>
      <c r="V8563" t="s">
        <v>32781</v>
      </c>
      <c r="W8563">
        <v>236</v>
      </c>
      <c r="X8563">
        <v>2</v>
      </c>
      <c r="Y8563" t="s">
        <v>32654</v>
      </c>
      <c r="AA8563">
        <v>7.5</v>
      </c>
      <c r="AC8563">
        <v>1</v>
      </c>
      <c r="AD8563" t="str">
        <f t="shared" si="1327"/>
        <v/>
      </c>
      <c r="AE8563" t="str">
        <f t="shared" si="1325"/>
        <v/>
      </c>
      <c r="AF8563" t="str">
        <f t="shared" si="1326"/>
        <v/>
      </c>
      <c r="AG8563">
        <f>IF((S8563&lt;&gt;"tühi")*(AC8563&lt;&gt;""),AC8563,"")</f>
        <v>1</v>
      </c>
      <c r="AH8563">
        <f t="shared" si="1331"/>
        <v>2.8</v>
      </c>
      <c r="AI8563">
        <v>0.14499999999999999</v>
      </c>
      <c r="AJ8563">
        <f t="shared" si="1329"/>
        <v>0.40599999999999997</v>
      </c>
      <c r="AK8563" t="str">
        <f t="shared" si="1332"/>
        <v/>
      </c>
      <c r="AL8563" t="str">
        <f t="shared" si="1330"/>
        <v/>
      </c>
      <c r="AM8563" t="s">
        <v>34074</v>
      </c>
    </row>
    <row r="8564" spans="1:39" x14ac:dyDescent="0.2">
      <c r="A8564" t="s">
        <v>3998</v>
      </c>
      <c r="B8564" t="s">
        <v>37</v>
      </c>
      <c r="C8564" t="s">
        <v>3999</v>
      </c>
      <c r="D8564" s="1">
        <v>36031</v>
      </c>
      <c r="E8564" s="1">
        <v>44546</v>
      </c>
      <c r="F8564" t="s">
        <v>19</v>
      </c>
      <c r="I8564">
        <v>100</v>
      </c>
      <c r="J8564">
        <v>0</v>
      </c>
      <c r="K8564">
        <v>0</v>
      </c>
      <c r="L8564">
        <v>1213</v>
      </c>
      <c r="M8564">
        <v>1213</v>
      </c>
      <c r="N8564" t="s">
        <v>20</v>
      </c>
      <c r="O8564" t="s">
        <v>4000</v>
      </c>
      <c r="P8564" t="s">
        <v>28</v>
      </c>
      <c r="Q8564" t="s">
        <v>34233</v>
      </c>
      <c r="R8564" t="s">
        <v>34233</v>
      </c>
      <c r="S8564" t="s">
        <v>33797</v>
      </c>
      <c r="T8564" t="s">
        <v>34365</v>
      </c>
      <c r="AD8564" t="str">
        <f t="shared" si="1327"/>
        <v/>
      </c>
      <c r="AE8564" t="str">
        <f t="shared" si="1325"/>
        <v/>
      </c>
      <c r="AF8564" t="str">
        <f t="shared" si="1326"/>
        <v/>
      </c>
      <c r="AG8564" s="17">
        <v>1</v>
      </c>
      <c r="AH8564">
        <f t="shared" si="1331"/>
        <v>2.8</v>
      </c>
      <c r="AI8564">
        <v>0.14499999999999999</v>
      </c>
      <c r="AJ8564">
        <f t="shared" si="1329"/>
        <v>0.40599999999999997</v>
      </c>
      <c r="AK8564" t="str">
        <f t="shared" si="1332"/>
        <v/>
      </c>
      <c r="AL8564" t="str">
        <f t="shared" si="1330"/>
        <v/>
      </c>
    </row>
    <row r="8565" spans="1:39" x14ac:dyDescent="0.2">
      <c r="A8565" t="s">
        <v>4016</v>
      </c>
      <c r="B8565" t="s">
        <v>37</v>
      </c>
      <c r="C8565" t="s">
        <v>4017</v>
      </c>
      <c r="D8565" s="1">
        <v>36031</v>
      </c>
      <c r="E8565" s="1">
        <v>43456</v>
      </c>
      <c r="F8565" t="s">
        <v>19</v>
      </c>
      <c r="I8565">
        <v>100</v>
      </c>
      <c r="J8565">
        <v>0</v>
      </c>
      <c r="K8565">
        <v>0</v>
      </c>
      <c r="L8565">
        <v>1941</v>
      </c>
      <c r="M8565">
        <v>1941</v>
      </c>
      <c r="N8565" t="s">
        <v>20</v>
      </c>
      <c r="O8565" t="s">
        <v>4018</v>
      </c>
      <c r="P8565" t="s">
        <v>28</v>
      </c>
      <c r="Q8565" t="s">
        <v>32794</v>
      </c>
      <c r="R8565" t="s">
        <v>33782</v>
      </c>
      <c r="S8565" t="s">
        <v>32628</v>
      </c>
      <c r="T8565" t="s">
        <v>34365</v>
      </c>
      <c r="AD8565" t="str">
        <f t="shared" si="1327"/>
        <v/>
      </c>
      <c r="AE8565" t="str">
        <f t="shared" si="1325"/>
        <v/>
      </c>
      <c r="AF8565" t="str">
        <f t="shared" si="1326"/>
        <v/>
      </c>
      <c r="AG8565" s="17">
        <v>1</v>
      </c>
      <c r="AH8565">
        <f t="shared" si="1331"/>
        <v>2.8</v>
      </c>
      <c r="AI8565">
        <v>0.14499999999999999</v>
      </c>
      <c r="AJ8565">
        <f t="shared" si="1329"/>
        <v>0.40599999999999997</v>
      </c>
      <c r="AK8565" t="str">
        <f t="shared" si="1332"/>
        <v/>
      </c>
      <c r="AL8565" t="str">
        <f t="shared" si="1330"/>
        <v/>
      </c>
    </row>
    <row r="8566" spans="1:39" x14ac:dyDescent="0.2">
      <c r="A8566" t="s">
        <v>4001</v>
      </c>
      <c r="B8566" t="s">
        <v>37</v>
      </c>
      <c r="C8566" t="s">
        <v>4002</v>
      </c>
      <c r="D8566" s="1">
        <v>36031</v>
      </c>
      <c r="E8566" s="1">
        <v>43951</v>
      </c>
      <c r="F8566" t="s">
        <v>19</v>
      </c>
      <c r="I8566">
        <v>100</v>
      </c>
      <c r="J8566">
        <v>0</v>
      </c>
      <c r="K8566">
        <v>0</v>
      </c>
      <c r="L8566">
        <v>2259</v>
      </c>
      <c r="M8566">
        <v>2259</v>
      </c>
      <c r="N8566" t="s">
        <v>20</v>
      </c>
      <c r="O8566" t="s">
        <v>4003</v>
      </c>
      <c r="P8566" t="s">
        <v>28</v>
      </c>
      <c r="Q8566" t="s">
        <v>32794</v>
      </c>
      <c r="R8566" t="s">
        <v>33782</v>
      </c>
      <c r="S8566" t="s">
        <v>32628</v>
      </c>
      <c r="T8566" t="s">
        <v>34357</v>
      </c>
      <c r="U8566" t="s">
        <v>32634</v>
      </c>
      <c r="V8566" t="s">
        <v>32707</v>
      </c>
      <c r="W8566">
        <v>452</v>
      </c>
      <c r="X8566">
        <v>2</v>
      </c>
      <c r="Y8566" t="s">
        <v>32654</v>
      </c>
      <c r="AA8566">
        <v>8.5</v>
      </c>
      <c r="AC8566">
        <v>1</v>
      </c>
      <c r="AD8566" t="str">
        <f t="shared" si="1327"/>
        <v/>
      </c>
      <c r="AE8566" t="str">
        <f t="shared" si="1325"/>
        <v/>
      </c>
      <c r="AF8566" t="str">
        <f t="shared" si="1326"/>
        <v/>
      </c>
      <c r="AG8566">
        <f>IF((S8566&lt;&gt;"tühi")*(AC8566&lt;&gt;""),AC8566,"")</f>
        <v>1</v>
      </c>
      <c r="AH8566">
        <f t="shared" si="1331"/>
        <v>2.8</v>
      </c>
      <c r="AI8566">
        <v>0.14499999999999999</v>
      </c>
      <c r="AJ8566">
        <f t="shared" si="1329"/>
        <v>0.40599999999999997</v>
      </c>
      <c r="AK8566" t="str">
        <f t="shared" si="1332"/>
        <v/>
      </c>
      <c r="AL8566" t="str">
        <f t="shared" si="1330"/>
        <v/>
      </c>
    </row>
    <row r="8567" spans="1:39" x14ac:dyDescent="0.2">
      <c r="A8567" t="s">
        <v>4004</v>
      </c>
      <c r="B8567" t="s">
        <v>37</v>
      </c>
      <c r="C8567" t="s">
        <v>4005</v>
      </c>
      <c r="D8567" s="1">
        <v>36031</v>
      </c>
      <c r="E8567" s="1">
        <v>43797</v>
      </c>
      <c r="F8567" t="s">
        <v>19</v>
      </c>
      <c r="I8567">
        <v>100</v>
      </c>
      <c r="J8567">
        <v>0</v>
      </c>
      <c r="K8567">
        <v>0</v>
      </c>
      <c r="L8567">
        <v>2492</v>
      </c>
      <c r="M8567">
        <v>2492</v>
      </c>
      <c r="N8567" t="s">
        <v>20</v>
      </c>
      <c r="O8567" t="s">
        <v>4006</v>
      </c>
      <c r="P8567" t="s">
        <v>28</v>
      </c>
      <c r="Q8567" t="s">
        <v>32794</v>
      </c>
      <c r="R8567" t="s">
        <v>33782</v>
      </c>
      <c r="S8567" t="s">
        <v>32628</v>
      </c>
      <c r="T8567" t="s">
        <v>34365</v>
      </c>
      <c r="AD8567" t="str">
        <f t="shared" si="1327"/>
        <v/>
      </c>
      <c r="AE8567" t="str">
        <f t="shared" si="1325"/>
        <v/>
      </c>
      <c r="AF8567" t="str">
        <f t="shared" si="1326"/>
        <v/>
      </c>
      <c r="AG8567" s="17">
        <v>1</v>
      </c>
      <c r="AH8567">
        <f t="shared" si="1331"/>
        <v>2.8</v>
      </c>
      <c r="AI8567">
        <v>0.14499999999999999</v>
      </c>
      <c r="AJ8567">
        <f t="shared" si="1329"/>
        <v>0.40599999999999997</v>
      </c>
      <c r="AK8567" t="str">
        <f t="shared" si="1332"/>
        <v/>
      </c>
      <c r="AL8567" t="str">
        <f t="shared" si="1330"/>
        <v/>
      </c>
    </row>
    <row r="8568" spans="1:39" x14ac:dyDescent="0.2">
      <c r="A8568" t="s">
        <v>28761</v>
      </c>
      <c r="B8568" t="s">
        <v>37</v>
      </c>
      <c r="C8568" t="s">
        <v>28762</v>
      </c>
      <c r="D8568" s="1">
        <v>42699</v>
      </c>
      <c r="E8568" s="1">
        <v>43456</v>
      </c>
      <c r="F8568" t="s">
        <v>39</v>
      </c>
      <c r="I8568">
        <v>100</v>
      </c>
      <c r="J8568">
        <v>0</v>
      </c>
      <c r="K8568">
        <v>0</v>
      </c>
      <c r="L8568">
        <v>26000</v>
      </c>
      <c r="M8568">
        <v>26025</v>
      </c>
      <c r="N8568" t="s">
        <v>401</v>
      </c>
      <c r="O8568" t="s">
        <v>28763</v>
      </c>
      <c r="P8568" t="s">
        <v>2356</v>
      </c>
      <c r="Q8568" t="s">
        <v>34233</v>
      </c>
      <c r="R8568" t="s">
        <v>34233</v>
      </c>
      <c r="S8568" t="s">
        <v>33942</v>
      </c>
      <c r="T8568" t="s">
        <v>34233</v>
      </c>
      <c r="AD8568" t="str">
        <f t="shared" si="1327"/>
        <v/>
      </c>
      <c r="AE8568" t="str">
        <f t="shared" si="1325"/>
        <v/>
      </c>
      <c r="AF8568" t="str">
        <f t="shared" si="1326"/>
        <v/>
      </c>
      <c r="AG8568" t="str">
        <f>IF((S8568&lt;&gt;"tühi")*(AC8568&lt;&gt;""),AC8568,"")</f>
        <v/>
      </c>
      <c r="AH8568" t="str">
        <f t="shared" si="1331"/>
        <v/>
      </c>
      <c r="AI8568">
        <v>0.14499999999999999</v>
      </c>
      <c r="AJ8568" t="str">
        <f t="shared" si="1329"/>
        <v/>
      </c>
      <c r="AK8568" t="str">
        <f t="shared" si="1332"/>
        <v/>
      </c>
      <c r="AL8568" t="str">
        <f t="shared" si="1330"/>
        <v/>
      </c>
    </row>
    <row r="8569" spans="1:39" x14ac:dyDescent="0.2">
      <c r="A8569" t="s">
        <v>32220</v>
      </c>
      <c r="B8569" t="s">
        <v>37</v>
      </c>
      <c r="C8569" t="s">
        <v>31850</v>
      </c>
      <c r="D8569" s="1">
        <v>44536</v>
      </c>
      <c r="E8569" s="1">
        <v>44546</v>
      </c>
      <c r="F8569" t="s">
        <v>39</v>
      </c>
      <c r="I8569">
        <v>100</v>
      </c>
      <c r="J8569">
        <v>0</v>
      </c>
      <c r="K8569">
        <v>0</v>
      </c>
      <c r="L8569">
        <v>14116</v>
      </c>
      <c r="M8569">
        <v>14116</v>
      </c>
      <c r="N8569" t="s">
        <v>20</v>
      </c>
      <c r="O8569" t="s">
        <v>32221</v>
      </c>
      <c r="P8569" t="s">
        <v>28</v>
      </c>
      <c r="Q8569" t="s">
        <v>34233</v>
      </c>
      <c r="R8569" t="s">
        <v>34233</v>
      </c>
      <c r="S8569" t="s">
        <v>33942</v>
      </c>
      <c r="T8569" t="s">
        <v>34233</v>
      </c>
      <c r="AD8569" t="str">
        <f t="shared" si="1327"/>
        <v/>
      </c>
      <c r="AE8569" t="str">
        <f t="shared" ref="AE8569:AE8632" si="1333">IF((S8569="tühi")*(AC8569&lt;&gt;""),AC8569,"")</f>
        <v/>
      </c>
      <c r="AF8569" t="str">
        <f t="shared" si="1326"/>
        <v/>
      </c>
      <c r="AG8569" t="str">
        <f>IF((S8569&lt;&gt;"tühi")*(AC8569&lt;&gt;""),AC8569,"")</f>
        <v/>
      </c>
      <c r="AH8569" t="str">
        <f t="shared" si="1331"/>
        <v/>
      </c>
      <c r="AI8569">
        <v>0.14499999999999999</v>
      </c>
      <c r="AJ8569" t="str">
        <f t="shared" si="1329"/>
        <v/>
      </c>
      <c r="AK8569" t="str">
        <f t="shared" si="1332"/>
        <v/>
      </c>
      <c r="AL8569" t="str">
        <f t="shared" si="1330"/>
        <v/>
      </c>
    </row>
    <row r="8570" spans="1:39" x14ac:dyDescent="0.2">
      <c r="A8570" t="s">
        <v>4657</v>
      </c>
      <c r="B8570" t="s">
        <v>37</v>
      </c>
      <c r="C8570" t="s">
        <v>4658</v>
      </c>
      <c r="D8570" s="1">
        <v>36074</v>
      </c>
      <c r="E8570" s="1">
        <v>44546</v>
      </c>
      <c r="F8570" t="s">
        <v>26</v>
      </c>
      <c r="I8570">
        <v>100</v>
      </c>
      <c r="J8570">
        <v>0</v>
      </c>
      <c r="K8570">
        <v>0</v>
      </c>
      <c r="L8570">
        <v>1000</v>
      </c>
      <c r="M8570">
        <v>1000</v>
      </c>
      <c r="N8570" t="s">
        <v>20</v>
      </c>
      <c r="O8570" t="s">
        <v>4659</v>
      </c>
      <c r="P8570" t="s">
        <v>44</v>
      </c>
      <c r="Q8570" t="s">
        <v>34233</v>
      </c>
      <c r="R8570" t="s">
        <v>34233</v>
      </c>
      <c r="S8570" t="s">
        <v>34233</v>
      </c>
      <c r="T8570" t="s">
        <v>34233</v>
      </c>
      <c r="AD8570" t="str">
        <f t="shared" si="1327"/>
        <v/>
      </c>
      <c r="AE8570" t="str">
        <f t="shared" si="1333"/>
        <v/>
      </c>
      <c r="AF8570" t="str">
        <f t="shared" si="1326"/>
        <v/>
      </c>
      <c r="AG8570" t="str">
        <f>IF((S8570&lt;&gt;"tühi")*(AC8570&lt;&gt;""),AC8570,"")</f>
        <v/>
      </c>
      <c r="AH8570" t="str">
        <f t="shared" si="1331"/>
        <v/>
      </c>
      <c r="AI8570">
        <v>0.14499999999999999</v>
      </c>
      <c r="AJ8570" t="str">
        <f t="shared" si="1329"/>
        <v/>
      </c>
      <c r="AK8570" t="str">
        <f t="shared" si="1332"/>
        <v/>
      </c>
      <c r="AL8570" t="str">
        <f t="shared" si="1330"/>
        <v/>
      </c>
    </row>
    <row r="8571" spans="1:39" x14ac:dyDescent="0.2">
      <c r="A8571" t="s">
        <v>22063</v>
      </c>
      <c r="B8571" t="s">
        <v>37</v>
      </c>
      <c r="C8571" t="s">
        <v>22064</v>
      </c>
      <c r="D8571" s="1">
        <v>36052</v>
      </c>
      <c r="E8571" s="1">
        <v>43456</v>
      </c>
      <c r="F8571" t="s">
        <v>19</v>
      </c>
      <c r="I8571">
        <v>100</v>
      </c>
      <c r="J8571">
        <v>0</v>
      </c>
      <c r="K8571">
        <v>0</v>
      </c>
      <c r="L8571">
        <v>1171</v>
      </c>
      <c r="M8571">
        <v>1171</v>
      </c>
      <c r="N8571" t="s">
        <v>20</v>
      </c>
      <c r="O8571" t="s">
        <v>22065</v>
      </c>
      <c r="P8571" t="s">
        <v>28</v>
      </c>
      <c r="Q8571" t="s">
        <v>34233</v>
      </c>
      <c r="R8571" t="s">
        <v>34233</v>
      </c>
      <c r="S8571" t="s">
        <v>33797</v>
      </c>
      <c r="T8571" t="s">
        <v>34365</v>
      </c>
      <c r="AD8571" t="str">
        <f t="shared" si="1327"/>
        <v/>
      </c>
      <c r="AE8571" t="str">
        <f t="shared" si="1333"/>
        <v/>
      </c>
      <c r="AF8571" t="str">
        <f t="shared" si="1326"/>
        <v/>
      </c>
      <c r="AG8571" s="17">
        <v>1</v>
      </c>
      <c r="AH8571">
        <f t="shared" si="1331"/>
        <v>2.8</v>
      </c>
      <c r="AI8571">
        <v>0.14499999999999999</v>
      </c>
      <c r="AJ8571">
        <f t="shared" si="1329"/>
        <v>0.40599999999999997</v>
      </c>
      <c r="AK8571" t="str">
        <f t="shared" si="1332"/>
        <v/>
      </c>
      <c r="AL8571" t="str">
        <f t="shared" si="1330"/>
        <v/>
      </c>
    </row>
    <row r="8572" spans="1:39" x14ac:dyDescent="0.2">
      <c r="A8572" t="s">
        <v>4567</v>
      </c>
      <c r="B8572" t="s">
        <v>37</v>
      </c>
      <c r="C8572" t="s">
        <v>4568</v>
      </c>
      <c r="D8572" s="1">
        <v>36052</v>
      </c>
      <c r="E8572" s="1">
        <v>43456</v>
      </c>
      <c r="F8572" t="s">
        <v>19</v>
      </c>
      <c r="I8572">
        <v>100</v>
      </c>
      <c r="J8572">
        <v>0</v>
      </c>
      <c r="K8572">
        <v>0</v>
      </c>
      <c r="L8572">
        <v>1554</v>
      </c>
      <c r="M8572">
        <v>1554</v>
      </c>
      <c r="N8572" t="s">
        <v>20</v>
      </c>
      <c r="O8572" t="s">
        <v>4569</v>
      </c>
      <c r="P8572" t="s">
        <v>28</v>
      </c>
      <c r="Q8572" t="s">
        <v>34233</v>
      </c>
      <c r="R8572" t="s">
        <v>34233</v>
      </c>
      <c r="S8572" t="s">
        <v>33797</v>
      </c>
      <c r="T8572" t="s">
        <v>34357</v>
      </c>
      <c r="AD8572" t="str">
        <f t="shared" si="1327"/>
        <v/>
      </c>
      <c r="AE8572" t="str">
        <f t="shared" si="1333"/>
        <v/>
      </c>
      <c r="AF8572" t="str">
        <f t="shared" si="1326"/>
        <v/>
      </c>
      <c r="AG8572" s="17">
        <v>1</v>
      </c>
      <c r="AH8572">
        <f t="shared" si="1331"/>
        <v>2.8</v>
      </c>
      <c r="AI8572">
        <v>0.14499999999999999</v>
      </c>
      <c r="AJ8572">
        <f t="shared" si="1329"/>
        <v>0.40599999999999997</v>
      </c>
      <c r="AK8572" t="str">
        <f t="shared" si="1332"/>
        <v/>
      </c>
      <c r="AL8572" t="str">
        <f t="shared" si="1330"/>
        <v/>
      </c>
    </row>
    <row r="8573" spans="1:39" x14ac:dyDescent="0.2">
      <c r="A8573" t="s">
        <v>4564</v>
      </c>
      <c r="B8573" t="s">
        <v>37</v>
      </c>
      <c r="C8573" t="s">
        <v>4565</v>
      </c>
      <c r="D8573" s="1">
        <v>36052</v>
      </c>
      <c r="E8573" s="1">
        <v>43456</v>
      </c>
      <c r="F8573" t="s">
        <v>19</v>
      </c>
      <c r="I8573">
        <v>100</v>
      </c>
      <c r="J8573">
        <v>0</v>
      </c>
      <c r="K8573">
        <v>0</v>
      </c>
      <c r="L8573">
        <v>1108</v>
      </c>
      <c r="M8573">
        <v>1108</v>
      </c>
      <c r="N8573" t="s">
        <v>20</v>
      </c>
      <c r="O8573" t="s">
        <v>4566</v>
      </c>
      <c r="P8573" t="s">
        <v>28</v>
      </c>
      <c r="Q8573" t="s">
        <v>34233</v>
      </c>
      <c r="R8573" t="s">
        <v>34233</v>
      </c>
      <c r="S8573" t="s">
        <v>32628</v>
      </c>
      <c r="T8573" t="s">
        <v>34365</v>
      </c>
      <c r="AD8573" t="str">
        <f t="shared" si="1327"/>
        <v/>
      </c>
      <c r="AE8573" t="str">
        <f t="shared" si="1333"/>
        <v/>
      </c>
      <c r="AF8573" t="str">
        <f t="shared" si="1326"/>
        <v/>
      </c>
      <c r="AG8573" s="17">
        <v>1</v>
      </c>
      <c r="AH8573">
        <f t="shared" si="1331"/>
        <v>2.8</v>
      </c>
      <c r="AI8573">
        <v>0.14499999999999999</v>
      </c>
      <c r="AJ8573">
        <f t="shared" si="1329"/>
        <v>0.40599999999999997</v>
      </c>
      <c r="AK8573" t="str">
        <f t="shared" si="1332"/>
        <v/>
      </c>
      <c r="AL8573" t="str">
        <f t="shared" si="1330"/>
        <v/>
      </c>
    </row>
    <row r="8574" spans="1:39" x14ac:dyDescent="0.2">
      <c r="A8574" t="s">
        <v>4561</v>
      </c>
      <c r="B8574" t="s">
        <v>37</v>
      </c>
      <c r="C8574" t="s">
        <v>4562</v>
      </c>
      <c r="D8574" s="1">
        <v>36052</v>
      </c>
      <c r="E8574" s="1">
        <v>43456</v>
      </c>
      <c r="F8574" t="s">
        <v>19</v>
      </c>
      <c r="I8574">
        <v>100</v>
      </c>
      <c r="J8574">
        <v>0</v>
      </c>
      <c r="K8574">
        <v>0</v>
      </c>
      <c r="L8574">
        <v>1014</v>
      </c>
      <c r="M8574">
        <v>1014</v>
      </c>
      <c r="N8574" t="s">
        <v>20</v>
      </c>
      <c r="O8574" t="s">
        <v>4563</v>
      </c>
      <c r="P8574" t="s">
        <v>28</v>
      </c>
      <c r="Q8574" t="s">
        <v>32794</v>
      </c>
      <c r="R8574" t="s">
        <v>33782</v>
      </c>
      <c r="S8574" t="s">
        <v>32628</v>
      </c>
      <c r="T8574" t="s">
        <v>34365</v>
      </c>
      <c r="AD8574" t="str">
        <f t="shared" si="1327"/>
        <v/>
      </c>
      <c r="AE8574" t="str">
        <f t="shared" si="1333"/>
        <v/>
      </c>
      <c r="AF8574" t="str">
        <f t="shared" si="1326"/>
        <v/>
      </c>
      <c r="AG8574" s="17">
        <v>1</v>
      </c>
      <c r="AH8574">
        <f t="shared" si="1331"/>
        <v>2.8</v>
      </c>
      <c r="AI8574">
        <v>0.14499999999999999</v>
      </c>
      <c r="AJ8574">
        <f t="shared" si="1329"/>
        <v>0.40599999999999997</v>
      </c>
      <c r="AK8574" t="str">
        <f t="shared" si="1332"/>
        <v/>
      </c>
      <c r="AL8574" t="str">
        <f t="shared" si="1330"/>
        <v/>
      </c>
    </row>
    <row r="8575" spans="1:39" x14ac:dyDescent="0.2">
      <c r="A8575" t="s">
        <v>4504</v>
      </c>
      <c r="B8575" t="s">
        <v>37</v>
      </c>
      <c r="C8575" t="s">
        <v>4505</v>
      </c>
      <c r="D8575" s="1">
        <v>36052</v>
      </c>
      <c r="E8575" s="1">
        <v>43456</v>
      </c>
      <c r="F8575" t="s">
        <v>19</v>
      </c>
      <c r="I8575">
        <v>100</v>
      </c>
      <c r="J8575">
        <v>0</v>
      </c>
      <c r="K8575">
        <v>0</v>
      </c>
      <c r="L8575">
        <v>1224</v>
      </c>
      <c r="M8575">
        <v>1224</v>
      </c>
      <c r="N8575" t="s">
        <v>20</v>
      </c>
      <c r="O8575" t="s">
        <v>4506</v>
      </c>
      <c r="P8575" t="s">
        <v>28</v>
      </c>
      <c r="Q8575" t="s">
        <v>32794</v>
      </c>
      <c r="R8575" t="s">
        <v>33782</v>
      </c>
      <c r="S8575" t="s">
        <v>33797</v>
      </c>
      <c r="T8575" t="s">
        <v>34365</v>
      </c>
      <c r="AD8575" t="str">
        <f t="shared" si="1327"/>
        <v/>
      </c>
      <c r="AE8575" t="str">
        <f t="shared" si="1333"/>
        <v/>
      </c>
      <c r="AF8575" t="str">
        <f t="shared" si="1326"/>
        <v/>
      </c>
      <c r="AG8575" s="17">
        <v>1</v>
      </c>
      <c r="AH8575">
        <f t="shared" si="1331"/>
        <v>2.8</v>
      </c>
      <c r="AI8575">
        <v>0.14499999999999999</v>
      </c>
      <c r="AJ8575">
        <f t="shared" si="1329"/>
        <v>0.40599999999999997</v>
      </c>
      <c r="AK8575" t="str">
        <f t="shared" si="1332"/>
        <v/>
      </c>
      <c r="AL8575" t="str">
        <f t="shared" si="1330"/>
        <v/>
      </c>
    </row>
    <row r="8576" spans="1:39" x14ac:dyDescent="0.2">
      <c r="A8576" t="s">
        <v>4501</v>
      </c>
      <c r="B8576" t="s">
        <v>37</v>
      </c>
      <c r="C8576" t="s">
        <v>4502</v>
      </c>
      <c r="D8576" s="1">
        <v>36052</v>
      </c>
      <c r="E8576" s="1">
        <v>43456</v>
      </c>
      <c r="F8576" t="s">
        <v>19</v>
      </c>
      <c r="I8576">
        <v>100</v>
      </c>
      <c r="J8576">
        <v>0</v>
      </c>
      <c r="K8576">
        <v>0</v>
      </c>
      <c r="L8576">
        <v>1291</v>
      </c>
      <c r="M8576">
        <v>1291</v>
      </c>
      <c r="N8576" t="s">
        <v>20</v>
      </c>
      <c r="O8576" t="s">
        <v>4503</v>
      </c>
      <c r="P8576" t="s">
        <v>28</v>
      </c>
      <c r="Q8576" t="s">
        <v>32794</v>
      </c>
      <c r="R8576" t="s">
        <v>33782</v>
      </c>
      <c r="S8576" t="s">
        <v>33797</v>
      </c>
      <c r="T8576" t="s">
        <v>34365</v>
      </c>
      <c r="AD8576" t="str">
        <f t="shared" si="1327"/>
        <v/>
      </c>
      <c r="AE8576" t="str">
        <f t="shared" si="1333"/>
        <v/>
      </c>
      <c r="AF8576" t="str">
        <f t="shared" si="1326"/>
        <v/>
      </c>
      <c r="AG8576" s="17">
        <v>1</v>
      </c>
      <c r="AH8576">
        <f t="shared" si="1331"/>
        <v>2.8</v>
      </c>
      <c r="AI8576">
        <v>0.14499999999999999</v>
      </c>
      <c r="AJ8576">
        <f t="shared" si="1329"/>
        <v>0.40599999999999997</v>
      </c>
      <c r="AK8576" t="str">
        <f t="shared" si="1332"/>
        <v/>
      </c>
      <c r="AL8576" t="str">
        <f t="shared" si="1330"/>
        <v/>
      </c>
    </row>
    <row r="8577" spans="1:38" x14ac:dyDescent="0.2">
      <c r="A8577" t="s">
        <v>4660</v>
      </c>
      <c r="B8577" t="s">
        <v>37</v>
      </c>
      <c r="C8577" t="s">
        <v>4661</v>
      </c>
      <c r="D8577" s="1">
        <v>36074</v>
      </c>
      <c r="E8577" s="1">
        <v>43951</v>
      </c>
      <c r="F8577" t="s">
        <v>26</v>
      </c>
      <c r="I8577">
        <v>100</v>
      </c>
      <c r="J8577">
        <v>0</v>
      </c>
      <c r="K8577">
        <v>0</v>
      </c>
      <c r="L8577">
        <v>2404</v>
      </c>
      <c r="M8577">
        <v>2404</v>
      </c>
      <c r="N8577" t="s">
        <v>20</v>
      </c>
      <c r="O8577" t="s">
        <v>4659</v>
      </c>
      <c r="P8577" t="s">
        <v>44</v>
      </c>
      <c r="Q8577" t="s">
        <v>34233</v>
      </c>
      <c r="R8577" t="s">
        <v>34233</v>
      </c>
      <c r="S8577" t="s">
        <v>34233</v>
      </c>
      <c r="T8577" t="s">
        <v>34233</v>
      </c>
      <c r="AD8577" t="str">
        <f t="shared" si="1327"/>
        <v/>
      </c>
      <c r="AE8577" t="str">
        <f t="shared" si="1333"/>
        <v/>
      </c>
      <c r="AF8577" t="str">
        <f t="shared" si="1326"/>
        <v/>
      </c>
      <c r="AG8577" t="str">
        <f>IF((S8577&lt;&gt;"tühi")*(AC8577&lt;&gt;""),AC8577,"")</f>
        <v/>
      </c>
      <c r="AH8577" t="str">
        <f t="shared" si="1331"/>
        <v/>
      </c>
      <c r="AI8577">
        <v>0.14499999999999999</v>
      </c>
      <c r="AJ8577" t="str">
        <f t="shared" si="1329"/>
        <v/>
      </c>
      <c r="AK8577" t="str">
        <f t="shared" si="1332"/>
        <v/>
      </c>
      <c r="AL8577" t="str">
        <f t="shared" si="1330"/>
        <v/>
      </c>
    </row>
    <row r="8578" spans="1:38" x14ac:dyDescent="0.2">
      <c r="A8578" t="s">
        <v>4519</v>
      </c>
      <c r="B8578" t="s">
        <v>37</v>
      </c>
      <c r="C8578" t="s">
        <v>4520</v>
      </c>
      <c r="D8578" s="1">
        <v>36052</v>
      </c>
      <c r="E8578" s="1">
        <v>43456</v>
      </c>
      <c r="F8578" t="s">
        <v>19</v>
      </c>
      <c r="I8578">
        <v>100</v>
      </c>
      <c r="J8578">
        <v>0</v>
      </c>
      <c r="K8578">
        <v>0</v>
      </c>
      <c r="L8578">
        <v>886</v>
      </c>
      <c r="M8578">
        <v>886</v>
      </c>
      <c r="N8578" t="s">
        <v>20</v>
      </c>
      <c r="O8578" t="s">
        <v>4521</v>
      </c>
      <c r="P8578" t="s">
        <v>28</v>
      </c>
      <c r="Q8578" t="s">
        <v>34233</v>
      </c>
      <c r="R8578" t="s">
        <v>34233</v>
      </c>
      <c r="S8578" t="s">
        <v>32628</v>
      </c>
      <c r="T8578" t="s">
        <v>34357</v>
      </c>
      <c r="AD8578" t="str">
        <f t="shared" si="1327"/>
        <v/>
      </c>
      <c r="AE8578" t="str">
        <f t="shared" si="1333"/>
        <v/>
      </c>
      <c r="AF8578" t="str">
        <f t="shared" si="1326"/>
        <v/>
      </c>
      <c r="AG8578" s="17">
        <v>1</v>
      </c>
      <c r="AH8578">
        <f t="shared" si="1331"/>
        <v>2.8</v>
      </c>
      <c r="AI8578">
        <v>0.14499999999999999</v>
      </c>
      <c r="AJ8578">
        <f t="shared" si="1329"/>
        <v>0.40599999999999997</v>
      </c>
      <c r="AK8578" t="str">
        <f t="shared" si="1332"/>
        <v/>
      </c>
      <c r="AL8578" t="str">
        <f t="shared" si="1330"/>
        <v/>
      </c>
    </row>
    <row r="8579" spans="1:38" x14ac:dyDescent="0.2">
      <c r="A8579" t="s">
        <v>4642</v>
      </c>
      <c r="B8579" t="s">
        <v>37</v>
      </c>
      <c r="C8579" t="s">
        <v>4643</v>
      </c>
      <c r="D8579" s="1">
        <v>36052</v>
      </c>
      <c r="E8579" s="1">
        <v>43456</v>
      </c>
      <c r="F8579" t="s">
        <v>19</v>
      </c>
      <c r="I8579">
        <v>100</v>
      </c>
      <c r="J8579">
        <v>0</v>
      </c>
      <c r="K8579">
        <v>0</v>
      </c>
      <c r="L8579">
        <v>1523</v>
      </c>
      <c r="M8579">
        <v>1523</v>
      </c>
      <c r="N8579" t="s">
        <v>20</v>
      </c>
      <c r="O8579" t="s">
        <v>4644</v>
      </c>
      <c r="P8579" t="s">
        <v>28</v>
      </c>
      <c r="Q8579" t="s">
        <v>34234</v>
      </c>
      <c r="R8579" t="s">
        <v>34235</v>
      </c>
      <c r="S8579" t="s">
        <v>33797</v>
      </c>
      <c r="T8579" t="s">
        <v>34365</v>
      </c>
      <c r="AD8579" t="str">
        <f t="shared" si="1327"/>
        <v/>
      </c>
      <c r="AE8579" t="str">
        <f t="shared" si="1333"/>
        <v/>
      </c>
      <c r="AF8579" t="str">
        <f t="shared" si="1326"/>
        <v/>
      </c>
      <c r="AG8579" s="17">
        <v>1</v>
      </c>
      <c r="AH8579">
        <f t="shared" si="1331"/>
        <v>2.8</v>
      </c>
      <c r="AI8579">
        <v>0.14499999999999999</v>
      </c>
      <c r="AJ8579">
        <f t="shared" si="1329"/>
        <v>0.40599999999999997</v>
      </c>
      <c r="AK8579" t="str">
        <f t="shared" si="1332"/>
        <v/>
      </c>
      <c r="AL8579" t="str">
        <f t="shared" si="1330"/>
        <v/>
      </c>
    </row>
    <row r="8580" spans="1:38" x14ac:dyDescent="0.2">
      <c r="A8580" t="s">
        <v>4639</v>
      </c>
      <c r="B8580" t="s">
        <v>37</v>
      </c>
      <c r="C8580" t="s">
        <v>4640</v>
      </c>
      <c r="D8580" s="1">
        <v>36052</v>
      </c>
      <c r="E8580" s="1">
        <v>44599</v>
      </c>
      <c r="F8580" t="s">
        <v>19</v>
      </c>
      <c r="I8580">
        <v>100</v>
      </c>
      <c r="J8580">
        <v>0</v>
      </c>
      <c r="K8580">
        <v>0</v>
      </c>
      <c r="L8580">
        <v>1087</v>
      </c>
      <c r="M8580">
        <v>1087</v>
      </c>
      <c r="N8580" t="s">
        <v>20</v>
      </c>
      <c r="O8580" t="s">
        <v>4641</v>
      </c>
      <c r="P8580" t="s">
        <v>28</v>
      </c>
      <c r="Q8580" t="s">
        <v>34233</v>
      </c>
      <c r="R8580" t="s">
        <v>34233</v>
      </c>
      <c r="S8580" t="s">
        <v>33797</v>
      </c>
      <c r="T8580" t="s">
        <v>34365</v>
      </c>
      <c r="AD8580" t="str">
        <f t="shared" si="1327"/>
        <v/>
      </c>
      <c r="AE8580" t="str">
        <f t="shared" si="1333"/>
        <v/>
      </c>
      <c r="AF8580" t="str">
        <f t="shared" si="1326"/>
        <v/>
      </c>
      <c r="AG8580" s="17">
        <v>1</v>
      </c>
      <c r="AH8580">
        <f t="shared" si="1331"/>
        <v>2.8</v>
      </c>
      <c r="AI8580">
        <v>0.14499999999999999</v>
      </c>
      <c r="AJ8580">
        <f t="shared" si="1329"/>
        <v>0.40599999999999997</v>
      </c>
      <c r="AK8580" t="str">
        <f t="shared" si="1332"/>
        <v/>
      </c>
      <c r="AL8580" t="str">
        <f t="shared" si="1330"/>
        <v/>
      </c>
    </row>
    <row r="8581" spans="1:38" x14ac:dyDescent="0.2">
      <c r="A8581" t="s">
        <v>4621</v>
      </c>
      <c r="B8581" t="s">
        <v>37</v>
      </c>
      <c r="C8581" t="s">
        <v>4622</v>
      </c>
      <c r="D8581" s="1">
        <v>36052</v>
      </c>
      <c r="E8581" s="1">
        <v>44599</v>
      </c>
      <c r="F8581" t="s">
        <v>19</v>
      </c>
      <c r="I8581">
        <v>100</v>
      </c>
      <c r="J8581">
        <v>0</v>
      </c>
      <c r="K8581">
        <v>0</v>
      </c>
      <c r="L8581">
        <v>1099</v>
      </c>
      <c r="M8581">
        <v>1099</v>
      </c>
      <c r="N8581" t="s">
        <v>20</v>
      </c>
      <c r="O8581" t="s">
        <v>4623</v>
      </c>
      <c r="P8581" t="s">
        <v>28</v>
      </c>
      <c r="Q8581" t="s">
        <v>32794</v>
      </c>
      <c r="R8581" t="s">
        <v>33782</v>
      </c>
      <c r="S8581" t="s">
        <v>33800</v>
      </c>
      <c r="T8581" t="s">
        <v>34365</v>
      </c>
      <c r="AD8581" t="str">
        <f t="shared" si="1327"/>
        <v/>
      </c>
      <c r="AE8581" t="str">
        <f t="shared" si="1333"/>
        <v/>
      </c>
      <c r="AF8581" t="str">
        <f t="shared" si="1326"/>
        <v/>
      </c>
      <c r="AG8581" s="17">
        <v>1</v>
      </c>
      <c r="AH8581">
        <f t="shared" si="1331"/>
        <v>2.8</v>
      </c>
      <c r="AI8581">
        <v>0.14499999999999999</v>
      </c>
      <c r="AJ8581">
        <f t="shared" si="1329"/>
        <v>0.40599999999999997</v>
      </c>
      <c r="AK8581" t="str">
        <f t="shared" si="1332"/>
        <v/>
      </c>
      <c r="AL8581" t="str">
        <f t="shared" si="1330"/>
        <v/>
      </c>
    </row>
    <row r="8582" spans="1:38" x14ac:dyDescent="0.2">
      <c r="A8582" t="s">
        <v>4618</v>
      </c>
      <c r="B8582" t="s">
        <v>37</v>
      </c>
      <c r="C8582" t="s">
        <v>4619</v>
      </c>
      <c r="D8582" s="1">
        <v>36052</v>
      </c>
      <c r="E8582" s="1">
        <v>44599</v>
      </c>
      <c r="F8582" t="s">
        <v>19</v>
      </c>
      <c r="I8582">
        <v>100</v>
      </c>
      <c r="J8582">
        <v>0</v>
      </c>
      <c r="K8582">
        <v>0</v>
      </c>
      <c r="L8582">
        <v>1020</v>
      </c>
      <c r="M8582">
        <v>1020</v>
      </c>
      <c r="N8582" t="s">
        <v>20</v>
      </c>
      <c r="O8582" t="s">
        <v>4620</v>
      </c>
      <c r="P8582" t="s">
        <v>28</v>
      </c>
      <c r="Q8582" t="s">
        <v>34234</v>
      </c>
      <c r="R8582" t="s">
        <v>34235</v>
      </c>
      <c r="S8582" t="s">
        <v>32628</v>
      </c>
      <c r="T8582" t="s">
        <v>34365</v>
      </c>
      <c r="U8582" t="s">
        <v>32634</v>
      </c>
      <c r="V8582" t="s">
        <v>32707</v>
      </c>
      <c r="W8582">
        <v>204</v>
      </c>
      <c r="X8582">
        <v>2</v>
      </c>
      <c r="Y8582" t="s">
        <v>32654</v>
      </c>
      <c r="AA8582">
        <v>8.5</v>
      </c>
      <c r="AC8582">
        <v>1</v>
      </c>
      <c r="AD8582" t="str">
        <f t="shared" si="1327"/>
        <v/>
      </c>
      <c r="AE8582" t="str">
        <f t="shared" si="1333"/>
        <v/>
      </c>
      <c r="AF8582" t="str">
        <f t="shared" si="1326"/>
        <v/>
      </c>
      <c r="AG8582">
        <f>IF((S8582&lt;&gt;"tühi")*(AC8582&lt;&gt;""),AC8582,"")</f>
        <v>1</v>
      </c>
      <c r="AH8582">
        <f t="shared" si="1331"/>
        <v>2.8</v>
      </c>
      <c r="AI8582">
        <v>0.14499999999999999</v>
      </c>
      <c r="AJ8582">
        <f t="shared" si="1329"/>
        <v>0.40599999999999997</v>
      </c>
      <c r="AK8582" t="str">
        <f t="shared" si="1332"/>
        <v/>
      </c>
      <c r="AL8582" t="str">
        <f t="shared" si="1330"/>
        <v/>
      </c>
    </row>
    <row r="8583" spans="1:38" x14ac:dyDescent="0.2">
      <c r="A8583" t="s">
        <v>4570</v>
      </c>
      <c r="B8583" t="s">
        <v>37</v>
      </c>
      <c r="C8583" t="s">
        <v>4571</v>
      </c>
      <c r="D8583" s="1">
        <v>36052</v>
      </c>
      <c r="E8583" s="1">
        <v>43456</v>
      </c>
      <c r="F8583" t="s">
        <v>19</v>
      </c>
      <c r="I8583">
        <v>100</v>
      </c>
      <c r="J8583">
        <v>0</v>
      </c>
      <c r="K8583">
        <v>0</v>
      </c>
      <c r="L8583">
        <v>1089</v>
      </c>
      <c r="M8583">
        <v>1089</v>
      </c>
      <c r="N8583" t="s">
        <v>20</v>
      </c>
      <c r="O8583" t="s">
        <v>4572</v>
      </c>
      <c r="P8583" t="s">
        <v>28</v>
      </c>
      <c r="Q8583" t="s">
        <v>34233</v>
      </c>
      <c r="R8583" t="s">
        <v>34233</v>
      </c>
      <c r="S8583" t="s">
        <v>33817</v>
      </c>
      <c r="T8583" t="s">
        <v>34365</v>
      </c>
      <c r="AD8583" t="str">
        <f t="shared" si="1327"/>
        <v/>
      </c>
      <c r="AE8583" t="str">
        <f t="shared" si="1333"/>
        <v/>
      </c>
      <c r="AF8583" t="str">
        <f t="shared" si="1326"/>
        <v/>
      </c>
      <c r="AG8583" s="17">
        <v>1</v>
      </c>
      <c r="AH8583">
        <f t="shared" si="1331"/>
        <v>2.8</v>
      </c>
      <c r="AI8583">
        <v>0.14499999999999999</v>
      </c>
      <c r="AJ8583">
        <f t="shared" si="1329"/>
        <v>0.40599999999999997</v>
      </c>
      <c r="AK8583" t="str">
        <f t="shared" si="1332"/>
        <v/>
      </c>
      <c r="AL8583" t="str">
        <f t="shared" si="1330"/>
        <v/>
      </c>
    </row>
    <row r="8584" spans="1:38" x14ac:dyDescent="0.2">
      <c r="A8584" t="s">
        <v>4516</v>
      </c>
      <c r="B8584" t="s">
        <v>37</v>
      </c>
      <c r="C8584" t="s">
        <v>4517</v>
      </c>
      <c r="D8584" s="1">
        <v>36052</v>
      </c>
      <c r="E8584" s="1">
        <v>43456</v>
      </c>
      <c r="F8584" t="s">
        <v>19</v>
      </c>
      <c r="I8584">
        <v>100</v>
      </c>
      <c r="J8584">
        <v>0</v>
      </c>
      <c r="K8584">
        <v>0</v>
      </c>
      <c r="L8584">
        <v>1378</v>
      </c>
      <c r="M8584">
        <v>1378</v>
      </c>
      <c r="N8584" t="s">
        <v>20</v>
      </c>
      <c r="O8584" t="s">
        <v>4518</v>
      </c>
      <c r="P8584" t="s">
        <v>28</v>
      </c>
      <c r="Q8584" t="s">
        <v>34234</v>
      </c>
      <c r="R8584" t="s">
        <v>34235</v>
      </c>
      <c r="S8584" t="s">
        <v>33942</v>
      </c>
      <c r="T8584" t="s">
        <v>34349</v>
      </c>
      <c r="U8584" t="s">
        <v>32634</v>
      </c>
      <c r="V8584" t="s">
        <v>32695</v>
      </c>
      <c r="W8584">
        <v>275</v>
      </c>
      <c r="Y8584">
        <v>1</v>
      </c>
      <c r="AA8584">
        <v>8.5</v>
      </c>
      <c r="AC8584">
        <v>1</v>
      </c>
      <c r="AD8584" t="str">
        <f t="shared" si="1327"/>
        <v/>
      </c>
      <c r="AE8584">
        <f t="shared" si="1333"/>
        <v>1</v>
      </c>
      <c r="AF8584" t="str">
        <f t="shared" si="1326"/>
        <v/>
      </c>
      <c r="AG8584" t="str">
        <f>IF((S8584&lt;&gt;"tühi")*(AC8584&lt;&gt;""),AC8584,"")</f>
        <v/>
      </c>
      <c r="AH8584" t="str">
        <f t="shared" si="1331"/>
        <v/>
      </c>
      <c r="AI8584">
        <v>0.14499999999999999</v>
      </c>
      <c r="AJ8584" t="str">
        <f t="shared" si="1329"/>
        <v/>
      </c>
      <c r="AK8584">
        <f t="shared" si="1332"/>
        <v>2.8</v>
      </c>
      <c r="AL8584">
        <f t="shared" si="1330"/>
        <v>0.40599999999999997</v>
      </c>
    </row>
    <row r="8585" spans="1:38" x14ac:dyDescent="0.2">
      <c r="A8585" t="s">
        <v>4513</v>
      </c>
      <c r="B8585" t="s">
        <v>37</v>
      </c>
      <c r="C8585" t="s">
        <v>4514</v>
      </c>
      <c r="D8585" s="1">
        <v>36052</v>
      </c>
      <c r="E8585" s="1">
        <v>43456</v>
      </c>
      <c r="F8585" t="s">
        <v>19</v>
      </c>
      <c r="I8585">
        <v>100</v>
      </c>
      <c r="J8585">
        <v>0</v>
      </c>
      <c r="K8585">
        <v>0</v>
      </c>
      <c r="L8585">
        <v>1174</v>
      </c>
      <c r="M8585">
        <v>1174</v>
      </c>
      <c r="N8585" t="s">
        <v>20</v>
      </c>
      <c r="O8585" t="s">
        <v>4515</v>
      </c>
      <c r="P8585" t="s">
        <v>28</v>
      </c>
      <c r="Q8585" t="s">
        <v>32794</v>
      </c>
      <c r="R8585" t="s">
        <v>33782</v>
      </c>
      <c r="S8585" t="s">
        <v>32628</v>
      </c>
      <c r="T8585" t="s">
        <v>34365</v>
      </c>
      <c r="AD8585" t="str">
        <f t="shared" si="1327"/>
        <v/>
      </c>
      <c r="AE8585" t="str">
        <f t="shared" si="1333"/>
        <v/>
      </c>
      <c r="AF8585" t="str">
        <f t="shared" si="1326"/>
        <v/>
      </c>
      <c r="AG8585" s="17">
        <v>1</v>
      </c>
      <c r="AH8585">
        <f t="shared" si="1331"/>
        <v>2.8</v>
      </c>
      <c r="AI8585">
        <v>0.14499999999999999</v>
      </c>
      <c r="AJ8585">
        <f t="shared" si="1329"/>
        <v>0.40599999999999997</v>
      </c>
      <c r="AK8585" t="str">
        <f t="shared" si="1332"/>
        <v/>
      </c>
      <c r="AL8585" t="str">
        <f t="shared" si="1330"/>
        <v/>
      </c>
    </row>
    <row r="8586" spans="1:38" x14ac:dyDescent="0.2">
      <c r="A8586" t="s">
        <v>4510</v>
      </c>
      <c r="B8586" t="s">
        <v>37</v>
      </c>
      <c r="C8586" t="s">
        <v>4511</v>
      </c>
      <c r="D8586" s="1">
        <v>36052</v>
      </c>
      <c r="E8586" s="1">
        <v>43456</v>
      </c>
      <c r="F8586" t="s">
        <v>19</v>
      </c>
      <c r="I8586">
        <v>100</v>
      </c>
      <c r="J8586">
        <v>0</v>
      </c>
      <c r="K8586">
        <v>0</v>
      </c>
      <c r="L8586">
        <v>1444</v>
      </c>
      <c r="M8586">
        <v>1444</v>
      </c>
      <c r="N8586" t="s">
        <v>20</v>
      </c>
      <c r="O8586" t="s">
        <v>4512</v>
      </c>
      <c r="P8586" t="s">
        <v>28</v>
      </c>
      <c r="Q8586" t="s">
        <v>32794</v>
      </c>
      <c r="R8586" t="s">
        <v>33782</v>
      </c>
      <c r="S8586" t="s">
        <v>33798</v>
      </c>
      <c r="T8586" t="s">
        <v>34365</v>
      </c>
      <c r="U8586" t="s">
        <v>32634</v>
      </c>
      <c r="V8586" t="s">
        <v>32695</v>
      </c>
      <c r="W8586">
        <v>188</v>
      </c>
      <c r="Y8586">
        <v>1</v>
      </c>
      <c r="AA8586">
        <v>8.5</v>
      </c>
      <c r="AC8586">
        <v>1</v>
      </c>
      <c r="AD8586" t="str">
        <f t="shared" si="1327"/>
        <v/>
      </c>
      <c r="AE8586" t="str">
        <f t="shared" si="1333"/>
        <v/>
      </c>
      <c r="AF8586" t="str">
        <f t="shared" si="1326"/>
        <v/>
      </c>
      <c r="AG8586">
        <f>IF((S8586&lt;&gt;"tühi")*(AC8586&lt;&gt;""),AC8586,"")</f>
        <v>1</v>
      </c>
      <c r="AH8586">
        <f t="shared" si="1331"/>
        <v>2.8</v>
      </c>
      <c r="AI8586">
        <v>0.14499999999999999</v>
      </c>
      <c r="AJ8586">
        <f t="shared" si="1329"/>
        <v>0.40599999999999997</v>
      </c>
      <c r="AK8586" t="str">
        <f t="shared" si="1332"/>
        <v/>
      </c>
      <c r="AL8586" t="str">
        <f t="shared" si="1330"/>
        <v/>
      </c>
    </row>
    <row r="8587" spans="1:38" x14ac:dyDescent="0.2">
      <c r="A8587" t="s">
        <v>4507</v>
      </c>
      <c r="B8587" t="s">
        <v>37</v>
      </c>
      <c r="C8587" t="s">
        <v>4508</v>
      </c>
      <c r="D8587" s="1">
        <v>36052</v>
      </c>
      <c r="E8587" s="1">
        <v>44599</v>
      </c>
      <c r="F8587" t="s">
        <v>19</v>
      </c>
      <c r="I8587">
        <v>100</v>
      </c>
      <c r="J8587">
        <v>0</v>
      </c>
      <c r="K8587">
        <v>0</v>
      </c>
      <c r="L8587">
        <v>1195</v>
      </c>
      <c r="M8587">
        <v>1195</v>
      </c>
      <c r="N8587" t="s">
        <v>20</v>
      </c>
      <c r="O8587" t="s">
        <v>4509</v>
      </c>
      <c r="P8587" t="s">
        <v>28</v>
      </c>
      <c r="Q8587" t="s">
        <v>34233</v>
      </c>
      <c r="R8587" t="s">
        <v>34233</v>
      </c>
      <c r="S8587" t="s">
        <v>33797</v>
      </c>
      <c r="T8587" t="s">
        <v>34365</v>
      </c>
      <c r="AD8587" t="str">
        <f t="shared" si="1327"/>
        <v/>
      </c>
      <c r="AE8587" t="str">
        <f t="shared" si="1333"/>
        <v/>
      </c>
      <c r="AF8587" t="str">
        <f t="shared" ref="AF8587:AF8650" si="1334">IF((S8587&lt;&gt;"tühi")*(F8587&lt;&gt;"Elamumaa")*(G8587&lt;&gt;"Elamumaa")*(H8587&lt;&gt;"Elamumaa"),IF(Z8587=0,"",Z8587),"")</f>
        <v/>
      </c>
      <c r="AG8587" s="17">
        <v>1</v>
      </c>
      <c r="AH8587">
        <f t="shared" si="1331"/>
        <v>2.8</v>
      </c>
      <c r="AI8587">
        <v>0.14499999999999999</v>
      </c>
      <c r="AJ8587">
        <f t="shared" si="1329"/>
        <v>0.40599999999999997</v>
      </c>
      <c r="AK8587" t="str">
        <f t="shared" si="1332"/>
        <v/>
      </c>
      <c r="AL8587" t="str">
        <f t="shared" si="1330"/>
        <v/>
      </c>
    </row>
    <row r="8588" spans="1:38" x14ac:dyDescent="0.2">
      <c r="A8588" t="s">
        <v>4654</v>
      </c>
      <c r="B8588" t="s">
        <v>37</v>
      </c>
      <c r="C8588" t="s">
        <v>4655</v>
      </c>
      <c r="D8588" s="1">
        <v>36052</v>
      </c>
      <c r="E8588" s="1">
        <v>43456</v>
      </c>
      <c r="F8588" t="s">
        <v>19</v>
      </c>
      <c r="I8588">
        <v>100</v>
      </c>
      <c r="J8588">
        <v>0</v>
      </c>
      <c r="K8588">
        <v>0</v>
      </c>
      <c r="L8588">
        <v>1450</v>
      </c>
      <c r="M8588">
        <v>1450</v>
      </c>
      <c r="N8588" t="s">
        <v>20</v>
      </c>
      <c r="O8588" t="s">
        <v>4656</v>
      </c>
      <c r="P8588" t="s">
        <v>28</v>
      </c>
      <c r="Q8588" t="s">
        <v>34233</v>
      </c>
      <c r="R8588" t="s">
        <v>34233</v>
      </c>
      <c r="S8588" t="s">
        <v>32628</v>
      </c>
      <c r="T8588" t="s">
        <v>34365</v>
      </c>
      <c r="AD8588" t="str">
        <f t="shared" si="1327"/>
        <v/>
      </c>
      <c r="AE8588" t="str">
        <f t="shared" si="1333"/>
        <v/>
      </c>
      <c r="AF8588" t="str">
        <f t="shared" si="1334"/>
        <v/>
      </c>
      <c r="AG8588" s="17">
        <v>1</v>
      </c>
      <c r="AH8588">
        <f t="shared" si="1331"/>
        <v>2.8</v>
      </c>
      <c r="AI8588">
        <v>0.14499999999999999</v>
      </c>
      <c r="AJ8588">
        <f t="shared" si="1329"/>
        <v>0.40599999999999997</v>
      </c>
      <c r="AK8588" t="str">
        <f t="shared" si="1332"/>
        <v/>
      </c>
      <c r="AL8588" t="str">
        <f t="shared" si="1330"/>
        <v/>
      </c>
    </row>
    <row r="8589" spans="1:38" x14ac:dyDescent="0.2">
      <c r="A8589" t="s">
        <v>4651</v>
      </c>
      <c r="B8589" t="s">
        <v>37</v>
      </c>
      <c r="C8589" t="s">
        <v>4652</v>
      </c>
      <c r="D8589" s="1">
        <v>36052</v>
      </c>
      <c r="E8589" s="1">
        <v>44599</v>
      </c>
      <c r="F8589" t="s">
        <v>19</v>
      </c>
      <c r="I8589">
        <v>100</v>
      </c>
      <c r="J8589">
        <v>0</v>
      </c>
      <c r="K8589">
        <v>0</v>
      </c>
      <c r="L8589">
        <v>1164</v>
      </c>
      <c r="M8589">
        <v>1164</v>
      </c>
      <c r="N8589" t="s">
        <v>20</v>
      </c>
      <c r="O8589" t="s">
        <v>4653</v>
      </c>
      <c r="P8589" t="s">
        <v>28</v>
      </c>
      <c r="Q8589" t="s">
        <v>34233</v>
      </c>
      <c r="R8589" t="s">
        <v>34233</v>
      </c>
      <c r="S8589" t="s">
        <v>32628</v>
      </c>
      <c r="T8589" t="s">
        <v>34365</v>
      </c>
      <c r="AD8589" t="str">
        <f t="shared" si="1327"/>
        <v/>
      </c>
      <c r="AE8589" t="str">
        <f t="shared" si="1333"/>
        <v/>
      </c>
      <c r="AF8589" t="str">
        <f t="shared" si="1334"/>
        <v/>
      </c>
      <c r="AG8589" s="17">
        <v>1</v>
      </c>
      <c r="AH8589">
        <f t="shared" si="1331"/>
        <v>2.8</v>
      </c>
      <c r="AI8589">
        <v>0.14499999999999999</v>
      </c>
      <c r="AJ8589">
        <f t="shared" si="1329"/>
        <v>0.40599999999999997</v>
      </c>
      <c r="AK8589" t="str">
        <f t="shared" si="1332"/>
        <v/>
      </c>
      <c r="AL8589" t="str">
        <f t="shared" si="1330"/>
        <v/>
      </c>
    </row>
    <row r="8590" spans="1:38" x14ac:dyDescent="0.2">
      <c r="A8590" t="s">
        <v>4648</v>
      </c>
      <c r="B8590" t="s">
        <v>37</v>
      </c>
      <c r="C8590" t="s">
        <v>4649</v>
      </c>
      <c r="D8590" s="1">
        <v>36052</v>
      </c>
      <c r="E8590" s="1">
        <v>43951</v>
      </c>
      <c r="F8590" t="s">
        <v>19</v>
      </c>
      <c r="I8590">
        <v>100</v>
      </c>
      <c r="J8590">
        <v>0</v>
      </c>
      <c r="K8590">
        <v>0</v>
      </c>
      <c r="L8590">
        <v>1876</v>
      </c>
      <c r="M8590">
        <v>1876</v>
      </c>
      <c r="N8590" t="s">
        <v>20</v>
      </c>
      <c r="O8590" t="s">
        <v>4650</v>
      </c>
      <c r="P8590" t="s">
        <v>28</v>
      </c>
      <c r="Q8590" t="s">
        <v>34233</v>
      </c>
      <c r="R8590" t="s">
        <v>34233</v>
      </c>
      <c r="S8590" t="s">
        <v>33801</v>
      </c>
      <c r="T8590" t="s">
        <v>34365</v>
      </c>
      <c r="U8590" t="s">
        <v>32634</v>
      </c>
      <c r="V8590" t="s">
        <v>33450</v>
      </c>
      <c r="W8590">
        <v>282</v>
      </c>
      <c r="X8590">
        <v>1</v>
      </c>
      <c r="Y8590" t="s">
        <v>32914</v>
      </c>
      <c r="AA8590">
        <v>9</v>
      </c>
      <c r="AB8590">
        <v>15</v>
      </c>
      <c r="AC8590">
        <v>1</v>
      </c>
      <c r="AD8590" t="str">
        <f t="shared" si="1327"/>
        <v/>
      </c>
      <c r="AE8590" t="str">
        <f t="shared" si="1333"/>
        <v/>
      </c>
      <c r="AF8590" t="str">
        <f t="shared" si="1334"/>
        <v/>
      </c>
      <c r="AG8590">
        <f>IF((S8590&lt;&gt;"tühi")*(AC8590&lt;&gt;""),AC8590,"")</f>
        <v>1</v>
      </c>
      <c r="AH8590">
        <f t="shared" si="1331"/>
        <v>2.8</v>
      </c>
      <c r="AI8590">
        <v>0.14499999999999999</v>
      </c>
      <c r="AJ8590">
        <f t="shared" si="1329"/>
        <v>0.40599999999999997</v>
      </c>
      <c r="AK8590" t="str">
        <f t="shared" si="1332"/>
        <v/>
      </c>
      <c r="AL8590" t="str">
        <f t="shared" si="1330"/>
        <v/>
      </c>
    </row>
    <row r="8591" spans="1:38" x14ac:dyDescent="0.2">
      <c r="A8591" t="s">
        <v>4645</v>
      </c>
      <c r="B8591" t="s">
        <v>37</v>
      </c>
      <c r="C8591" t="s">
        <v>4646</v>
      </c>
      <c r="D8591" s="1">
        <v>36052</v>
      </c>
      <c r="E8591" s="1">
        <v>44599</v>
      </c>
      <c r="F8591" t="s">
        <v>19</v>
      </c>
      <c r="I8591">
        <v>100</v>
      </c>
      <c r="J8591">
        <v>0</v>
      </c>
      <c r="K8591">
        <v>0</v>
      </c>
      <c r="L8591">
        <v>1026</v>
      </c>
      <c r="M8591">
        <v>1026</v>
      </c>
      <c r="N8591" t="s">
        <v>20</v>
      </c>
      <c r="O8591" t="s">
        <v>4647</v>
      </c>
      <c r="P8591" t="s">
        <v>28</v>
      </c>
      <c r="Q8591" t="s">
        <v>34233</v>
      </c>
      <c r="R8591" t="s">
        <v>34233</v>
      </c>
      <c r="S8591" t="s">
        <v>33797</v>
      </c>
      <c r="T8591" t="s">
        <v>34365</v>
      </c>
      <c r="AD8591" t="str">
        <f t="shared" si="1327"/>
        <v/>
      </c>
      <c r="AE8591" t="str">
        <f t="shared" si="1333"/>
        <v/>
      </c>
      <c r="AF8591" t="str">
        <f t="shared" si="1334"/>
        <v/>
      </c>
      <c r="AG8591" s="17">
        <v>1</v>
      </c>
      <c r="AH8591">
        <f t="shared" si="1331"/>
        <v>2.8</v>
      </c>
      <c r="AI8591">
        <v>0.14499999999999999</v>
      </c>
      <c r="AJ8591">
        <f t="shared" si="1329"/>
        <v>0.40599999999999997</v>
      </c>
      <c r="AK8591" t="str">
        <f t="shared" si="1332"/>
        <v/>
      </c>
      <c r="AL8591" t="str">
        <f t="shared" si="1330"/>
        <v/>
      </c>
    </row>
    <row r="8592" spans="1:38" x14ac:dyDescent="0.2">
      <c r="A8592" t="s">
        <v>12748</v>
      </c>
      <c r="B8592" t="s">
        <v>37</v>
      </c>
      <c r="C8592" t="s">
        <v>12749</v>
      </c>
      <c r="D8592" s="1">
        <v>36608</v>
      </c>
      <c r="E8592" s="1">
        <v>43456</v>
      </c>
      <c r="F8592" t="s">
        <v>39</v>
      </c>
      <c r="I8592">
        <v>100</v>
      </c>
      <c r="J8592">
        <v>0</v>
      </c>
      <c r="K8592">
        <v>0</v>
      </c>
      <c r="L8592">
        <v>17273</v>
      </c>
      <c r="M8592">
        <v>17273</v>
      </c>
      <c r="N8592" t="s">
        <v>20</v>
      </c>
      <c r="O8592" t="s">
        <v>12750</v>
      </c>
      <c r="P8592" t="s">
        <v>28</v>
      </c>
      <c r="Q8592" t="s">
        <v>34233</v>
      </c>
      <c r="R8592" t="s">
        <v>34233</v>
      </c>
      <c r="S8592" t="s">
        <v>33942</v>
      </c>
      <c r="T8592" t="s">
        <v>34233</v>
      </c>
      <c r="AD8592" t="str">
        <f t="shared" si="1327"/>
        <v/>
      </c>
      <c r="AE8592" t="str">
        <f t="shared" si="1333"/>
        <v/>
      </c>
      <c r="AF8592" t="str">
        <f t="shared" si="1334"/>
        <v/>
      </c>
      <c r="AG8592" t="str">
        <f>IF((S8592&lt;&gt;"tühi")*(AC8592&lt;&gt;""),AC8592,"")</f>
        <v/>
      </c>
      <c r="AH8592" t="str">
        <f t="shared" si="1331"/>
        <v/>
      </c>
      <c r="AI8592">
        <v>0.14499999999999999</v>
      </c>
      <c r="AJ8592" t="str">
        <f t="shared" si="1329"/>
        <v/>
      </c>
      <c r="AK8592" t="str">
        <f t="shared" si="1332"/>
        <v/>
      </c>
      <c r="AL8592" t="str">
        <f t="shared" si="1330"/>
        <v/>
      </c>
    </row>
    <row r="8593" spans="1:38" x14ac:dyDescent="0.2">
      <c r="A8593" t="s">
        <v>29736</v>
      </c>
      <c r="B8593" t="s">
        <v>37</v>
      </c>
      <c r="C8593" t="s">
        <v>29737</v>
      </c>
      <c r="D8593" s="1">
        <v>43808</v>
      </c>
      <c r="E8593" s="1">
        <v>43951</v>
      </c>
      <c r="F8593" t="s">
        <v>39</v>
      </c>
      <c r="I8593">
        <v>100</v>
      </c>
      <c r="J8593">
        <v>0</v>
      </c>
      <c r="K8593">
        <v>0</v>
      </c>
      <c r="L8593">
        <v>38207</v>
      </c>
      <c r="M8593">
        <v>38207</v>
      </c>
      <c r="N8593" t="s">
        <v>20</v>
      </c>
      <c r="O8593" t="s">
        <v>29738</v>
      </c>
      <c r="P8593" t="s">
        <v>28</v>
      </c>
      <c r="Q8593" t="s">
        <v>34233</v>
      </c>
      <c r="R8593" t="s">
        <v>34233</v>
      </c>
      <c r="S8593" t="s">
        <v>33942</v>
      </c>
      <c r="T8593" t="s">
        <v>34233</v>
      </c>
      <c r="AD8593" t="str">
        <f t="shared" ref="AD8593:AD8656" si="1335">IF((S8593="tühi")*(F8593&lt;&gt;"Elamumaa")*(G8593&lt;&gt;"Elamumaa")*(H8593&lt;&gt;"Elamumaa"),IF(Z8593=0,"",Z8593),"")</f>
        <v/>
      </c>
      <c r="AE8593" t="str">
        <f t="shared" si="1333"/>
        <v/>
      </c>
      <c r="AF8593" t="str">
        <f t="shared" si="1334"/>
        <v/>
      </c>
      <c r="AG8593" t="str">
        <f>IF((S8593&lt;&gt;"tühi")*(AC8593&lt;&gt;""),AC8593,"")</f>
        <v/>
      </c>
      <c r="AH8593" t="str">
        <f t="shared" si="1331"/>
        <v/>
      </c>
      <c r="AI8593">
        <v>0.14499999999999999</v>
      </c>
      <c r="AJ8593" t="str">
        <f t="shared" si="1329"/>
        <v/>
      </c>
      <c r="AK8593" t="str">
        <f t="shared" si="1332"/>
        <v/>
      </c>
      <c r="AL8593" t="str">
        <f t="shared" si="1330"/>
        <v/>
      </c>
    </row>
    <row r="8594" spans="1:38" x14ac:dyDescent="0.2">
      <c r="A8594" t="s">
        <v>12431</v>
      </c>
      <c r="B8594" t="s">
        <v>37</v>
      </c>
      <c r="C8594" t="s">
        <v>12432</v>
      </c>
      <c r="D8594" s="1">
        <v>36616</v>
      </c>
      <c r="E8594" s="1">
        <v>44546</v>
      </c>
      <c r="F8594" t="s">
        <v>26</v>
      </c>
      <c r="I8594">
        <v>100</v>
      </c>
      <c r="J8594">
        <v>0</v>
      </c>
      <c r="K8594">
        <v>0</v>
      </c>
      <c r="L8594">
        <v>1216</v>
      </c>
      <c r="M8594">
        <v>1216</v>
      </c>
      <c r="N8594" t="s">
        <v>20</v>
      </c>
      <c r="O8594" t="s">
        <v>12433</v>
      </c>
      <c r="P8594" t="s">
        <v>44</v>
      </c>
      <c r="Q8594" t="s">
        <v>34233</v>
      </c>
      <c r="R8594" t="s">
        <v>34233</v>
      </c>
      <c r="S8594" t="s">
        <v>34233</v>
      </c>
      <c r="T8594" t="s">
        <v>34233</v>
      </c>
      <c r="AD8594" t="str">
        <f t="shared" si="1335"/>
        <v/>
      </c>
      <c r="AE8594" t="str">
        <f t="shared" si="1333"/>
        <v/>
      </c>
      <c r="AF8594" t="str">
        <f t="shared" si="1334"/>
        <v/>
      </c>
      <c r="AG8594" t="str">
        <f>IF((S8594&lt;&gt;"tühi")*(AC8594&lt;&gt;""),AC8594,"")</f>
        <v/>
      </c>
      <c r="AH8594" t="str">
        <f t="shared" si="1331"/>
        <v/>
      </c>
      <c r="AI8594">
        <v>0.14499999999999999</v>
      </c>
      <c r="AJ8594" t="str">
        <f t="shared" si="1329"/>
        <v/>
      </c>
      <c r="AK8594" t="str">
        <f t="shared" si="1332"/>
        <v/>
      </c>
      <c r="AL8594" t="str">
        <f t="shared" si="1330"/>
        <v/>
      </c>
    </row>
    <row r="8595" spans="1:38" x14ac:dyDescent="0.2">
      <c r="A8595" t="s">
        <v>5424</v>
      </c>
      <c r="B8595" t="s">
        <v>37</v>
      </c>
      <c r="C8595" t="s">
        <v>5425</v>
      </c>
      <c r="D8595" s="1">
        <v>36111</v>
      </c>
      <c r="E8595" s="1">
        <v>43456</v>
      </c>
      <c r="F8595" t="s">
        <v>19</v>
      </c>
      <c r="I8595">
        <v>100</v>
      </c>
      <c r="J8595">
        <v>0</v>
      </c>
      <c r="K8595">
        <v>0</v>
      </c>
      <c r="L8595">
        <v>1172</v>
      </c>
      <c r="M8595">
        <v>1172</v>
      </c>
      <c r="N8595" t="s">
        <v>20</v>
      </c>
      <c r="O8595" t="s">
        <v>5426</v>
      </c>
      <c r="P8595" t="s">
        <v>28</v>
      </c>
      <c r="Q8595" t="s">
        <v>34234</v>
      </c>
      <c r="R8595" t="s">
        <v>34235</v>
      </c>
      <c r="S8595" t="s">
        <v>33797</v>
      </c>
      <c r="T8595" t="s">
        <v>34365</v>
      </c>
      <c r="AD8595" t="str">
        <f t="shared" si="1335"/>
        <v/>
      </c>
      <c r="AE8595" t="str">
        <f t="shared" si="1333"/>
        <v/>
      </c>
      <c r="AF8595" t="str">
        <f t="shared" si="1334"/>
        <v/>
      </c>
      <c r="AG8595" s="17">
        <v>1</v>
      </c>
      <c r="AH8595">
        <f t="shared" si="1331"/>
        <v>2.8</v>
      </c>
      <c r="AI8595">
        <v>0.14499999999999999</v>
      </c>
      <c r="AJ8595">
        <f t="shared" si="1329"/>
        <v>0.40599999999999997</v>
      </c>
      <c r="AK8595" t="str">
        <f t="shared" si="1332"/>
        <v/>
      </c>
      <c r="AL8595" t="str">
        <f t="shared" si="1330"/>
        <v/>
      </c>
    </row>
    <row r="8596" spans="1:38" x14ac:dyDescent="0.2">
      <c r="A8596" t="s">
        <v>6334</v>
      </c>
      <c r="B8596" t="s">
        <v>37</v>
      </c>
      <c r="C8596" t="s">
        <v>6335</v>
      </c>
      <c r="D8596" s="1">
        <v>36178</v>
      </c>
      <c r="E8596" s="1">
        <v>43456</v>
      </c>
      <c r="F8596" t="s">
        <v>19</v>
      </c>
      <c r="I8596">
        <v>100</v>
      </c>
      <c r="J8596">
        <v>0</v>
      </c>
      <c r="K8596">
        <v>0</v>
      </c>
      <c r="L8596">
        <v>991</v>
      </c>
      <c r="M8596">
        <v>991</v>
      </c>
      <c r="N8596" t="s">
        <v>20</v>
      </c>
      <c r="O8596" t="s">
        <v>6336</v>
      </c>
      <c r="P8596" t="s">
        <v>28</v>
      </c>
      <c r="Q8596" t="s">
        <v>34233</v>
      </c>
      <c r="R8596" t="s">
        <v>34233</v>
      </c>
      <c r="S8596" t="s">
        <v>32628</v>
      </c>
      <c r="T8596" t="s">
        <v>34349</v>
      </c>
      <c r="U8596" t="s">
        <v>32634</v>
      </c>
      <c r="V8596" t="s">
        <v>33437</v>
      </c>
      <c r="W8596">
        <v>237</v>
      </c>
      <c r="X8596">
        <v>2</v>
      </c>
      <c r="AB8596">
        <v>25</v>
      </c>
      <c r="AC8596">
        <v>1</v>
      </c>
      <c r="AD8596" t="str">
        <f t="shared" si="1335"/>
        <v/>
      </c>
      <c r="AE8596" t="str">
        <f t="shared" si="1333"/>
        <v/>
      </c>
      <c r="AF8596" t="str">
        <f t="shared" si="1334"/>
        <v/>
      </c>
      <c r="AG8596">
        <f>IF((S8596&lt;&gt;"tühi")*(AC8596&lt;&gt;""),AC8596,"")</f>
        <v>1</v>
      </c>
      <c r="AH8596">
        <f t="shared" si="1331"/>
        <v>2.8</v>
      </c>
      <c r="AI8596">
        <v>0.14499999999999999</v>
      </c>
      <c r="AJ8596">
        <f t="shared" si="1329"/>
        <v>0.40599999999999997</v>
      </c>
      <c r="AK8596" t="str">
        <f t="shared" si="1332"/>
        <v/>
      </c>
      <c r="AL8596" t="str">
        <f t="shared" si="1330"/>
        <v/>
      </c>
    </row>
    <row r="8597" spans="1:38" x14ac:dyDescent="0.2">
      <c r="A8597" t="s">
        <v>25120</v>
      </c>
      <c r="B8597" t="s">
        <v>37</v>
      </c>
      <c r="C8597" t="s">
        <v>25121</v>
      </c>
      <c r="D8597" s="1">
        <v>39685</v>
      </c>
      <c r="E8597" s="1">
        <v>43882</v>
      </c>
      <c r="F8597" t="s">
        <v>19</v>
      </c>
      <c r="I8597">
        <v>100</v>
      </c>
      <c r="J8597">
        <v>0</v>
      </c>
      <c r="K8597">
        <v>0</v>
      </c>
      <c r="L8597">
        <v>2616</v>
      </c>
      <c r="M8597">
        <v>2616</v>
      </c>
      <c r="N8597" t="s">
        <v>20</v>
      </c>
      <c r="O8597" t="s">
        <v>25122</v>
      </c>
      <c r="P8597" t="s">
        <v>28</v>
      </c>
      <c r="Q8597" t="s">
        <v>34234</v>
      </c>
      <c r="R8597" t="s">
        <v>34235</v>
      </c>
      <c r="S8597" t="s">
        <v>32628</v>
      </c>
      <c r="T8597" t="s">
        <v>34349</v>
      </c>
      <c r="U8597" t="s">
        <v>32634</v>
      </c>
      <c r="V8597" t="s">
        <v>33423</v>
      </c>
      <c r="W8597">
        <v>260</v>
      </c>
      <c r="X8597">
        <v>2</v>
      </c>
      <c r="Y8597" t="s">
        <v>32654</v>
      </c>
      <c r="Z8597">
        <v>350</v>
      </c>
      <c r="AA8597">
        <v>8.5</v>
      </c>
      <c r="AB8597">
        <v>10</v>
      </c>
      <c r="AC8597">
        <v>1</v>
      </c>
      <c r="AD8597" t="str">
        <f t="shared" si="1335"/>
        <v/>
      </c>
      <c r="AE8597" t="str">
        <f t="shared" si="1333"/>
        <v/>
      </c>
      <c r="AF8597" t="str">
        <f t="shared" si="1334"/>
        <v/>
      </c>
      <c r="AG8597">
        <f>IF((S8597&lt;&gt;"tühi")*(AC8597&lt;&gt;""),AC8597,"")</f>
        <v>1</v>
      </c>
      <c r="AH8597">
        <f t="shared" si="1331"/>
        <v>2.8</v>
      </c>
      <c r="AI8597">
        <v>0.14499999999999999</v>
      </c>
      <c r="AJ8597">
        <f t="shared" si="1329"/>
        <v>0.40599999999999997</v>
      </c>
      <c r="AK8597" t="str">
        <f t="shared" si="1332"/>
        <v/>
      </c>
      <c r="AL8597" t="str">
        <f t="shared" si="1330"/>
        <v/>
      </c>
    </row>
    <row r="8598" spans="1:38" x14ac:dyDescent="0.2">
      <c r="A8598" t="s">
        <v>5911</v>
      </c>
      <c r="B8598" t="s">
        <v>37</v>
      </c>
      <c r="C8598" t="s">
        <v>5912</v>
      </c>
      <c r="D8598" s="1">
        <v>36132</v>
      </c>
      <c r="E8598" s="1">
        <v>43951</v>
      </c>
      <c r="F8598" t="s">
        <v>19</v>
      </c>
      <c r="I8598">
        <v>100</v>
      </c>
      <c r="J8598">
        <v>0</v>
      </c>
      <c r="K8598">
        <v>0</v>
      </c>
      <c r="L8598">
        <v>1477</v>
      </c>
      <c r="M8598">
        <v>1477</v>
      </c>
      <c r="N8598" t="s">
        <v>20</v>
      </c>
      <c r="O8598" t="s">
        <v>5913</v>
      </c>
      <c r="P8598" t="s">
        <v>28</v>
      </c>
      <c r="Q8598" t="s">
        <v>34233</v>
      </c>
      <c r="R8598" t="s">
        <v>34233</v>
      </c>
      <c r="S8598" t="s">
        <v>33797</v>
      </c>
      <c r="T8598" t="s">
        <v>34357</v>
      </c>
      <c r="U8598" t="s">
        <v>32634</v>
      </c>
      <c r="V8598" t="s">
        <v>33437</v>
      </c>
      <c r="W8598">
        <v>349</v>
      </c>
      <c r="X8598">
        <v>2</v>
      </c>
      <c r="AB8598">
        <v>25</v>
      </c>
      <c r="AC8598">
        <v>1</v>
      </c>
      <c r="AD8598" t="str">
        <f t="shared" si="1335"/>
        <v/>
      </c>
      <c r="AE8598" t="str">
        <f t="shared" si="1333"/>
        <v/>
      </c>
      <c r="AF8598" t="str">
        <f t="shared" si="1334"/>
        <v/>
      </c>
      <c r="AG8598">
        <f>IF((S8598&lt;&gt;"tühi")*(AC8598&lt;&gt;""),AC8598,"")</f>
        <v>1</v>
      </c>
      <c r="AH8598">
        <f t="shared" si="1331"/>
        <v>2.8</v>
      </c>
      <c r="AI8598">
        <v>0.14499999999999999</v>
      </c>
      <c r="AJ8598">
        <f t="shared" si="1329"/>
        <v>0.40599999999999997</v>
      </c>
      <c r="AK8598" t="str">
        <f t="shared" si="1332"/>
        <v/>
      </c>
      <c r="AL8598" t="str">
        <f t="shared" si="1330"/>
        <v/>
      </c>
    </row>
    <row r="8599" spans="1:38" x14ac:dyDescent="0.2">
      <c r="A8599" t="s">
        <v>6535</v>
      </c>
      <c r="B8599" t="s">
        <v>37</v>
      </c>
      <c r="C8599" t="s">
        <v>6536</v>
      </c>
      <c r="D8599" s="1">
        <v>36178</v>
      </c>
      <c r="E8599" s="1">
        <v>43456</v>
      </c>
      <c r="F8599" t="s">
        <v>19</v>
      </c>
      <c r="I8599">
        <v>100</v>
      </c>
      <c r="J8599">
        <v>0</v>
      </c>
      <c r="K8599">
        <v>0</v>
      </c>
      <c r="L8599">
        <v>1156</v>
      </c>
      <c r="M8599">
        <v>1156</v>
      </c>
      <c r="N8599" t="s">
        <v>20</v>
      </c>
      <c r="O8599" t="s">
        <v>6537</v>
      </c>
      <c r="P8599" t="s">
        <v>28</v>
      </c>
      <c r="Q8599" t="s">
        <v>34233</v>
      </c>
      <c r="R8599" t="s">
        <v>34233</v>
      </c>
      <c r="S8599" t="s">
        <v>32628</v>
      </c>
      <c r="T8599" t="s">
        <v>34357</v>
      </c>
      <c r="U8599" t="s">
        <v>32634</v>
      </c>
      <c r="V8599" t="s">
        <v>33437</v>
      </c>
      <c r="W8599">
        <v>309</v>
      </c>
      <c r="X8599">
        <v>2</v>
      </c>
      <c r="AB8599">
        <v>25</v>
      </c>
      <c r="AC8599">
        <v>1</v>
      </c>
      <c r="AD8599" t="str">
        <f t="shared" si="1335"/>
        <v/>
      </c>
      <c r="AE8599" t="str">
        <f t="shared" si="1333"/>
        <v/>
      </c>
      <c r="AF8599" t="str">
        <f t="shared" si="1334"/>
        <v/>
      </c>
      <c r="AG8599">
        <f>IF((S8599&lt;&gt;"tühi")*(AC8599&lt;&gt;""),AC8599,"")</f>
        <v>1</v>
      </c>
      <c r="AH8599">
        <f t="shared" si="1331"/>
        <v>2.8</v>
      </c>
      <c r="AI8599">
        <v>0.14499999999999999</v>
      </c>
      <c r="AJ8599">
        <f t="shared" si="1329"/>
        <v>0.40599999999999997</v>
      </c>
      <c r="AK8599" t="str">
        <f t="shared" si="1332"/>
        <v/>
      </c>
      <c r="AL8599" t="str">
        <f t="shared" si="1330"/>
        <v/>
      </c>
    </row>
    <row r="8600" spans="1:38" x14ac:dyDescent="0.2">
      <c r="A8600" t="s">
        <v>5421</v>
      </c>
      <c r="B8600" t="s">
        <v>37</v>
      </c>
      <c r="C8600" t="s">
        <v>5422</v>
      </c>
      <c r="D8600" s="1">
        <v>36111</v>
      </c>
      <c r="E8600" s="1">
        <v>43456</v>
      </c>
      <c r="F8600" t="s">
        <v>19</v>
      </c>
      <c r="I8600">
        <v>100</v>
      </c>
      <c r="J8600">
        <v>0</v>
      </c>
      <c r="K8600">
        <v>0</v>
      </c>
      <c r="L8600">
        <v>1008</v>
      </c>
      <c r="M8600">
        <v>1008</v>
      </c>
      <c r="N8600" t="s">
        <v>20</v>
      </c>
      <c r="O8600" t="s">
        <v>5423</v>
      </c>
      <c r="P8600" t="s">
        <v>28</v>
      </c>
      <c r="Q8600" t="s">
        <v>34233</v>
      </c>
      <c r="R8600" t="s">
        <v>34233</v>
      </c>
      <c r="S8600" t="s">
        <v>33797</v>
      </c>
      <c r="T8600" t="s">
        <v>34365</v>
      </c>
      <c r="AD8600" t="str">
        <f t="shared" si="1335"/>
        <v/>
      </c>
      <c r="AE8600" t="str">
        <f t="shared" si="1333"/>
        <v/>
      </c>
      <c r="AF8600" t="str">
        <f t="shared" si="1334"/>
        <v/>
      </c>
      <c r="AG8600" s="17">
        <v>1</v>
      </c>
      <c r="AH8600">
        <f t="shared" si="1331"/>
        <v>2.8</v>
      </c>
      <c r="AI8600">
        <v>0.14499999999999999</v>
      </c>
      <c r="AJ8600">
        <f t="shared" si="1329"/>
        <v>0.40599999999999997</v>
      </c>
      <c r="AK8600" t="str">
        <f t="shared" si="1332"/>
        <v/>
      </c>
      <c r="AL8600" t="str">
        <f t="shared" si="1330"/>
        <v/>
      </c>
    </row>
    <row r="8601" spans="1:38" x14ac:dyDescent="0.2">
      <c r="A8601" t="s">
        <v>6331</v>
      </c>
      <c r="B8601" t="s">
        <v>37</v>
      </c>
      <c r="C8601" t="s">
        <v>6332</v>
      </c>
      <c r="D8601" s="1">
        <v>36178</v>
      </c>
      <c r="E8601" s="1">
        <v>43456</v>
      </c>
      <c r="F8601" t="s">
        <v>19</v>
      </c>
      <c r="I8601">
        <v>100</v>
      </c>
      <c r="J8601">
        <v>0</v>
      </c>
      <c r="K8601">
        <v>0</v>
      </c>
      <c r="L8601">
        <v>1001</v>
      </c>
      <c r="M8601">
        <v>1001</v>
      </c>
      <c r="N8601" t="s">
        <v>20</v>
      </c>
      <c r="O8601" t="s">
        <v>6333</v>
      </c>
      <c r="P8601" t="s">
        <v>28</v>
      </c>
      <c r="Q8601" t="s">
        <v>34233</v>
      </c>
      <c r="R8601" t="s">
        <v>34233</v>
      </c>
      <c r="S8601" t="s">
        <v>33800</v>
      </c>
      <c r="T8601" t="s">
        <v>34349</v>
      </c>
      <c r="U8601" t="s">
        <v>32634</v>
      </c>
      <c r="V8601" t="s">
        <v>33437</v>
      </c>
      <c r="W8601">
        <v>210</v>
      </c>
      <c r="X8601">
        <v>2</v>
      </c>
      <c r="AB8601">
        <v>25</v>
      </c>
      <c r="AC8601">
        <v>1</v>
      </c>
      <c r="AD8601" t="str">
        <f t="shared" si="1335"/>
        <v/>
      </c>
      <c r="AE8601" t="str">
        <f t="shared" si="1333"/>
        <v/>
      </c>
      <c r="AF8601" t="str">
        <f t="shared" si="1334"/>
        <v/>
      </c>
      <c r="AG8601">
        <f>IF((S8601&lt;&gt;"tühi")*(AC8601&lt;&gt;""),AC8601,"")</f>
        <v>1</v>
      </c>
      <c r="AH8601">
        <f t="shared" si="1331"/>
        <v>2.8</v>
      </c>
      <c r="AI8601">
        <v>0.14499999999999999</v>
      </c>
      <c r="AJ8601">
        <f t="shared" si="1329"/>
        <v>0.40599999999999997</v>
      </c>
      <c r="AK8601" t="str">
        <f t="shared" si="1332"/>
        <v/>
      </c>
      <c r="AL8601" t="str">
        <f t="shared" si="1330"/>
        <v/>
      </c>
    </row>
    <row r="8602" spans="1:38" x14ac:dyDescent="0.2">
      <c r="A8602" t="s">
        <v>5418</v>
      </c>
      <c r="B8602" t="s">
        <v>37</v>
      </c>
      <c r="C8602" t="s">
        <v>5419</v>
      </c>
      <c r="D8602" s="1">
        <v>36111</v>
      </c>
      <c r="E8602" s="1">
        <v>43456</v>
      </c>
      <c r="F8602" t="s">
        <v>19</v>
      </c>
      <c r="I8602">
        <v>100</v>
      </c>
      <c r="J8602">
        <v>0</v>
      </c>
      <c r="K8602">
        <v>0</v>
      </c>
      <c r="L8602">
        <v>1014</v>
      </c>
      <c r="M8602">
        <v>1014</v>
      </c>
      <c r="N8602" t="s">
        <v>20</v>
      </c>
      <c r="O8602" t="s">
        <v>5420</v>
      </c>
      <c r="P8602" t="s">
        <v>28</v>
      </c>
      <c r="Q8602" t="s">
        <v>34233</v>
      </c>
      <c r="R8602" t="s">
        <v>34233</v>
      </c>
      <c r="S8602" t="s">
        <v>32628</v>
      </c>
      <c r="T8602" t="s">
        <v>34357</v>
      </c>
      <c r="AD8602" t="str">
        <f t="shared" si="1335"/>
        <v/>
      </c>
      <c r="AE8602" t="str">
        <f t="shared" si="1333"/>
        <v/>
      </c>
      <c r="AF8602" t="str">
        <f t="shared" si="1334"/>
        <v/>
      </c>
      <c r="AG8602" s="17">
        <v>1</v>
      </c>
      <c r="AH8602">
        <f t="shared" si="1331"/>
        <v>2.8</v>
      </c>
      <c r="AI8602">
        <v>0.14499999999999999</v>
      </c>
      <c r="AJ8602">
        <f t="shared" si="1329"/>
        <v>0.40599999999999997</v>
      </c>
      <c r="AK8602" t="str">
        <f t="shared" si="1332"/>
        <v/>
      </c>
      <c r="AL8602" t="str">
        <f t="shared" si="1330"/>
        <v/>
      </c>
    </row>
    <row r="8603" spans="1:38" x14ac:dyDescent="0.2">
      <c r="A8603" t="s">
        <v>13516</v>
      </c>
      <c r="B8603" t="s">
        <v>37</v>
      </c>
      <c r="C8603" t="s">
        <v>13517</v>
      </c>
      <c r="D8603" s="1">
        <v>36987</v>
      </c>
      <c r="E8603" s="1">
        <v>43456</v>
      </c>
      <c r="F8603" t="s">
        <v>19</v>
      </c>
      <c r="I8603">
        <v>100</v>
      </c>
      <c r="J8603">
        <v>0</v>
      </c>
      <c r="K8603">
        <v>0</v>
      </c>
      <c r="L8603">
        <v>912</v>
      </c>
      <c r="M8603">
        <v>912</v>
      </c>
      <c r="N8603" t="s">
        <v>20</v>
      </c>
      <c r="O8603" t="s">
        <v>13518</v>
      </c>
      <c r="P8603" t="s">
        <v>28</v>
      </c>
      <c r="Q8603" t="s">
        <v>34233</v>
      </c>
      <c r="R8603" t="s">
        <v>34233</v>
      </c>
      <c r="S8603" t="s">
        <v>32628</v>
      </c>
      <c r="T8603" t="s">
        <v>34365</v>
      </c>
      <c r="U8603" t="s">
        <v>32634</v>
      </c>
      <c r="V8603" t="s">
        <v>33437</v>
      </c>
      <c r="W8603">
        <v>220</v>
      </c>
      <c r="X8603">
        <v>2</v>
      </c>
      <c r="AB8603">
        <v>25</v>
      </c>
      <c r="AC8603">
        <v>1</v>
      </c>
      <c r="AD8603" t="str">
        <f t="shared" si="1335"/>
        <v/>
      </c>
      <c r="AE8603" t="str">
        <f t="shared" si="1333"/>
        <v/>
      </c>
      <c r="AF8603" t="str">
        <f t="shared" si="1334"/>
        <v/>
      </c>
      <c r="AG8603">
        <f>IF((S8603&lt;&gt;"tühi")*(AC8603&lt;&gt;""),AC8603,"")</f>
        <v>1</v>
      </c>
      <c r="AH8603">
        <f t="shared" si="1331"/>
        <v>2.8</v>
      </c>
      <c r="AI8603">
        <v>0.14499999999999999</v>
      </c>
      <c r="AJ8603">
        <f t="shared" si="1329"/>
        <v>0.40599999999999997</v>
      </c>
      <c r="AK8603" t="str">
        <f t="shared" si="1332"/>
        <v/>
      </c>
      <c r="AL8603" t="str">
        <f t="shared" si="1330"/>
        <v/>
      </c>
    </row>
    <row r="8604" spans="1:38" x14ac:dyDescent="0.2">
      <c r="A8604" t="s">
        <v>5415</v>
      </c>
      <c r="B8604" t="s">
        <v>37</v>
      </c>
      <c r="C8604" t="s">
        <v>5416</v>
      </c>
      <c r="D8604" s="1">
        <v>36111</v>
      </c>
      <c r="E8604" s="1">
        <v>43456</v>
      </c>
      <c r="F8604" t="s">
        <v>19</v>
      </c>
      <c r="I8604">
        <v>100</v>
      </c>
      <c r="J8604">
        <v>0</v>
      </c>
      <c r="K8604">
        <v>0</v>
      </c>
      <c r="L8604">
        <v>1032</v>
      </c>
      <c r="M8604">
        <v>1032</v>
      </c>
      <c r="N8604" t="s">
        <v>20</v>
      </c>
      <c r="O8604" t="s">
        <v>5417</v>
      </c>
      <c r="P8604" t="s">
        <v>28</v>
      </c>
      <c r="Q8604" t="s">
        <v>34233</v>
      </c>
      <c r="R8604" t="s">
        <v>34233</v>
      </c>
      <c r="S8604" t="s">
        <v>33800</v>
      </c>
      <c r="T8604" t="s">
        <v>34365</v>
      </c>
      <c r="AD8604" t="str">
        <f t="shared" si="1335"/>
        <v/>
      </c>
      <c r="AE8604" t="str">
        <f t="shared" si="1333"/>
        <v/>
      </c>
      <c r="AF8604" t="str">
        <f t="shared" si="1334"/>
        <v/>
      </c>
      <c r="AG8604" s="17">
        <v>1</v>
      </c>
      <c r="AH8604">
        <f t="shared" si="1331"/>
        <v>2.8</v>
      </c>
      <c r="AI8604">
        <v>0.14499999999999999</v>
      </c>
      <c r="AJ8604">
        <f t="shared" si="1329"/>
        <v>0.40599999999999997</v>
      </c>
      <c r="AK8604" t="str">
        <f t="shared" si="1332"/>
        <v/>
      </c>
      <c r="AL8604" t="str">
        <f t="shared" si="1330"/>
        <v/>
      </c>
    </row>
    <row r="8605" spans="1:38" x14ac:dyDescent="0.2">
      <c r="A8605" t="s">
        <v>13519</v>
      </c>
      <c r="B8605" t="s">
        <v>37</v>
      </c>
      <c r="C8605" t="s">
        <v>13520</v>
      </c>
      <c r="D8605" s="1">
        <v>36987</v>
      </c>
      <c r="E8605" s="1">
        <v>43456</v>
      </c>
      <c r="F8605" t="s">
        <v>19</v>
      </c>
      <c r="I8605">
        <v>100</v>
      </c>
      <c r="J8605">
        <v>0</v>
      </c>
      <c r="K8605">
        <v>0</v>
      </c>
      <c r="L8605">
        <v>938</v>
      </c>
      <c r="M8605">
        <v>938</v>
      </c>
      <c r="N8605" t="s">
        <v>20</v>
      </c>
      <c r="O8605" t="s">
        <v>13521</v>
      </c>
      <c r="P8605" t="s">
        <v>28</v>
      </c>
      <c r="Q8605" t="s">
        <v>34233</v>
      </c>
      <c r="R8605" t="s">
        <v>34233</v>
      </c>
      <c r="S8605" t="s">
        <v>32628</v>
      </c>
      <c r="T8605" t="s">
        <v>34365</v>
      </c>
      <c r="U8605" t="s">
        <v>32634</v>
      </c>
      <c r="V8605" t="s">
        <v>33437</v>
      </c>
      <c r="W8605">
        <v>221</v>
      </c>
      <c r="X8605">
        <v>2</v>
      </c>
      <c r="AB8605">
        <v>25</v>
      </c>
      <c r="AC8605">
        <v>1</v>
      </c>
      <c r="AD8605" t="str">
        <f t="shared" si="1335"/>
        <v/>
      </c>
      <c r="AE8605" t="str">
        <f t="shared" si="1333"/>
        <v/>
      </c>
      <c r="AF8605" t="str">
        <f t="shared" si="1334"/>
        <v/>
      </c>
      <c r="AG8605">
        <f>IF((S8605&lt;&gt;"tühi")*(AC8605&lt;&gt;""),AC8605,"")</f>
        <v>1</v>
      </c>
      <c r="AH8605">
        <f t="shared" si="1331"/>
        <v>2.8</v>
      </c>
      <c r="AI8605">
        <v>0.14499999999999999</v>
      </c>
      <c r="AJ8605">
        <f t="shared" si="1329"/>
        <v>0.40599999999999997</v>
      </c>
      <c r="AK8605" t="str">
        <f t="shared" si="1332"/>
        <v/>
      </c>
      <c r="AL8605" t="str">
        <f t="shared" si="1330"/>
        <v/>
      </c>
    </row>
    <row r="8606" spans="1:38" x14ac:dyDescent="0.2">
      <c r="A8606" t="s">
        <v>5412</v>
      </c>
      <c r="B8606" t="s">
        <v>37</v>
      </c>
      <c r="C8606" t="s">
        <v>5413</v>
      </c>
      <c r="D8606" s="1">
        <v>36111</v>
      </c>
      <c r="E8606" s="1">
        <v>43456</v>
      </c>
      <c r="F8606" t="s">
        <v>19</v>
      </c>
      <c r="I8606">
        <v>100</v>
      </c>
      <c r="J8606">
        <v>0</v>
      </c>
      <c r="K8606">
        <v>0</v>
      </c>
      <c r="L8606">
        <v>1189</v>
      </c>
      <c r="M8606">
        <v>1189</v>
      </c>
      <c r="N8606" t="s">
        <v>20</v>
      </c>
      <c r="O8606" t="s">
        <v>5414</v>
      </c>
      <c r="P8606" t="s">
        <v>28</v>
      </c>
      <c r="Q8606" t="s">
        <v>34233</v>
      </c>
      <c r="R8606" t="s">
        <v>34233</v>
      </c>
      <c r="S8606" t="s">
        <v>33807</v>
      </c>
      <c r="T8606" t="s">
        <v>34357</v>
      </c>
      <c r="AD8606" t="str">
        <f t="shared" si="1335"/>
        <v/>
      </c>
      <c r="AE8606" t="str">
        <f t="shared" si="1333"/>
        <v/>
      </c>
      <c r="AF8606" t="str">
        <f t="shared" si="1334"/>
        <v/>
      </c>
      <c r="AG8606" s="17">
        <v>1</v>
      </c>
      <c r="AH8606">
        <f t="shared" si="1331"/>
        <v>2.8</v>
      </c>
      <c r="AI8606">
        <v>0.14499999999999999</v>
      </c>
      <c r="AJ8606">
        <f t="shared" si="1329"/>
        <v>0.40599999999999997</v>
      </c>
      <c r="AK8606" t="str">
        <f t="shared" si="1332"/>
        <v/>
      </c>
      <c r="AL8606" t="str">
        <f t="shared" si="1330"/>
        <v/>
      </c>
    </row>
    <row r="8607" spans="1:38" x14ac:dyDescent="0.2">
      <c r="A8607" t="s">
        <v>24388</v>
      </c>
      <c r="B8607" t="s">
        <v>37</v>
      </c>
      <c r="C8607" t="s">
        <v>24389</v>
      </c>
      <c r="D8607" s="1">
        <v>39475</v>
      </c>
      <c r="E8607" s="1">
        <v>43951</v>
      </c>
      <c r="F8607" t="s">
        <v>889</v>
      </c>
      <c r="I8607">
        <v>100</v>
      </c>
      <c r="J8607">
        <v>0</v>
      </c>
      <c r="K8607">
        <v>0</v>
      </c>
      <c r="L8607">
        <v>1980</v>
      </c>
      <c r="M8607">
        <v>1980</v>
      </c>
      <c r="N8607" t="s">
        <v>20</v>
      </c>
      <c r="O8607" t="s">
        <v>24390</v>
      </c>
      <c r="P8607" t="s">
        <v>28</v>
      </c>
      <c r="Q8607" t="s">
        <v>34233</v>
      </c>
      <c r="R8607" t="s">
        <v>34233</v>
      </c>
      <c r="S8607" t="s">
        <v>33942</v>
      </c>
      <c r="T8607" t="s">
        <v>34233</v>
      </c>
      <c r="V8607" t="s">
        <v>33447</v>
      </c>
      <c r="AD8607" t="str">
        <f t="shared" si="1335"/>
        <v/>
      </c>
      <c r="AE8607" t="str">
        <f t="shared" si="1333"/>
        <v/>
      </c>
      <c r="AF8607" t="str">
        <f t="shared" si="1334"/>
        <v/>
      </c>
      <c r="AG8607" t="str">
        <f>IF((S8607&lt;&gt;"tühi")*(AC8607&lt;&gt;""),AC8607,"")</f>
        <v/>
      </c>
      <c r="AH8607" t="str">
        <f t="shared" si="1331"/>
        <v/>
      </c>
      <c r="AI8607">
        <v>0.14499999999999999</v>
      </c>
      <c r="AJ8607" t="str">
        <f t="shared" si="1329"/>
        <v/>
      </c>
      <c r="AK8607" t="str">
        <f t="shared" si="1332"/>
        <v/>
      </c>
      <c r="AL8607" t="str">
        <f t="shared" si="1330"/>
        <v/>
      </c>
    </row>
    <row r="8608" spans="1:38" x14ac:dyDescent="0.2">
      <c r="A8608" t="s">
        <v>5338</v>
      </c>
      <c r="B8608" t="s">
        <v>37</v>
      </c>
      <c r="C8608" t="s">
        <v>5339</v>
      </c>
      <c r="D8608" s="1">
        <v>36102</v>
      </c>
      <c r="E8608" s="1">
        <v>44546</v>
      </c>
      <c r="F8608" t="s">
        <v>26</v>
      </c>
      <c r="I8608">
        <v>100</v>
      </c>
      <c r="J8608">
        <v>0</v>
      </c>
      <c r="K8608">
        <v>0</v>
      </c>
      <c r="L8608">
        <v>1643</v>
      </c>
      <c r="M8608">
        <v>1643</v>
      </c>
      <c r="N8608" t="s">
        <v>20</v>
      </c>
      <c r="O8608" t="s">
        <v>5340</v>
      </c>
      <c r="P8608" t="s">
        <v>44</v>
      </c>
      <c r="Q8608" t="s">
        <v>34233</v>
      </c>
      <c r="R8608" t="s">
        <v>34233</v>
      </c>
      <c r="S8608" t="s">
        <v>34233</v>
      </c>
      <c r="T8608" t="s">
        <v>34233</v>
      </c>
      <c r="AD8608" t="str">
        <f t="shared" si="1335"/>
        <v/>
      </c>
      <c r="AE8608" t="str">
        <f t="shared" si="1333"/>
        <v/>
      </c>
      <c r="AF8608" t="str">
        <f t="shared" si="1334"/>
        <v/>
      </c>
      <c r="AG8608" t="str">
        <f>IF((S8608&lt;&gt;"tühi")*(AC8608&lt;&gt;""),AC8608,"")</f>
        <v/>
      </c>
      <c r="AH8608" t="str">
        <f t="shared" si="1331"/>
        <v/>
      </c>
      <c r="AI8608">
        <v>0.14499999999999999</v>
      </c>
      <c r="AJ8608" t="str">
        <f t="shared" si="1329"/>
        <v/>
      </c>
      <c r="AK8608" t="str">
        <f t="shared" si="1332"/>
        <v/>
      </c>
      <c r="AL8608" t="str">
        <f t="shared" si="1330"/>
        <v/>
      </c>
    </row>
    <row r="8609" spans="1:39" x14ac:dyDescent="0.2">
      <c r="A8609" t="s">
        <v>5230</v>
      </c>
      <c r="B8609" t="s">
        <v>37</v>
      </c>
      <c r="C8609" t="s">
        <v>5231</v>
      </c>
      <c r="D8609" s="1">
        <v>36102</v>
      </c>
      <c r="E8609" s="1">
        <v>44606</v>
      </c>
      <c r="F8609" t="s">
        <v>19</v>
      </c>
      <c r="I8609">
        <v>100</v>
      </c>
      <c r="J8609">
        <v>0</v>
      </c>
      <c r="K8609">
        <v>0</v>
      </c>
      <c r="L8609">
        <v>1376</v>
      </c>
      <c r="M8609">
        <v>1376</v>
      </c>
      <c r="N8609" t="s">
        <v>20</v>
      </c>
      <c r="O8609" t="s">
        <v>5232</v>
      </c>
      <c r="P8609" t="s">
        <v>28</v>
      </c>
      <c r="Q8609" t="s">
        <v>32794</v>
      </c>
      <c r="R8609" t="s">
        <v>33782</v>
      </c>
      <c r="S8609" t="s">
        <v>32628</v>
      </c>
      <c r="T8609" t="s">
        <v>34365</v>
      </c>
      <c r="AD8609" t="str">
        <f t="shared" si="1335"/>
        <v/>
      </c>
      <c r="AE8609" t="str">
        <f t="shared" si="1333"/>
        <v/>
      </c>
      <c r="AF8609" t="str">
        <f t="shared" si="1334"/>
        <v/>
      </c>
      <c r="AG8609" s="17">
        <v>1</v>
      </c>
      <c r="AH8609">
        <f t="shared" si="1331"/>
        <v>2.8</v>
      </c>
      <c r="AI8609">
        <v>0.14499999999999999</v>
      </c>
      <c r="AJ8609">
        <f t="shared" si="1329"/>
        <v>0.40599999999999997</v>
      </c>
      <c r="AK8609" t="str">
        <f t="shared" si="1332"/>
        <v/>
      </c>
      <c r="AL8609" t="str">
        <f t="shared" si="1330"/>
        <v/>
      </c>
    </row>
    <row r="8610" spans="1:39" x14ac:dyDescent="0.2">
      <c r="A8610" t="s">
        <v>5233</v>
      </c>
      <c r="B8610" t="s">
        <v>37</v>
      </c>
      <c r="C8610" t="s">
        <v>5234</v>
      </c>
      <c r="D8610" s="1">
        <v>36102</v>
      </c>
      <c r="E8610" s="1">
        <v>43456</v>
      </c>
      <c r="F8610" t="s">
        <v>19</v>
      </c>
      <c r="I8610">
        <v>100</v>
      </c>
      <c r="J8610">
        <v>0</v>
      </c>
      <c r="K8610">
        <v>0</v>
      </c>
      <c r="L8610">
        <v>932</v>
      </c>
      <c r="M8610">
        <v>932</v>
      </c>
      <c r="N8610" t="s">
        <v>20</v>
      </c>
      <c r="O8610" t="s">
        <v>5235</v>
      </c>
      <c r="P8610" t="s">
        <v>28</v>
      </c>
      <c r="Q8610" t="s">
        <v>34233</v>
      </c>
      <c r="R8610" t="s">
        <v>34233</v>
      </c>
      <c r="S8610" t="s">
        <v>33797</v>
      </c>
      <c r="T8610" t="s">
        <v>34349</v>
      </c>
      <c r="AD8610" t="str">
        <f t="shared" si="1335"/>
        <v/>
      </c>
      <c r="AE8610" t="str">
        <f t="shared" si="1333"/>
        <v/>
      </c>
      <c r="AF8610" t="str">
        <f t="shared" si="1334"/>
        <v/>
      </c>
      <c r="AG8610" s="17">
        <v>1</v>
      </c>
      <c r="AH8610">
        <f t="shared" si="1331"/>
        <v>2.8</v>
      </c>
      <c r="AI8610">
        <v>0.14499999999999999</v>
      </c>
      <c r="AJ8610">
        <f t="shared" si="1329"/>
        <v>0.40599999999999997</v>
      </c>
      <c r="AK8610" t="str">
        <f t="shared" si="1332"/>
        <v/>
      </c>
      <c r="AL8610" t="str">
        <f t="shared" si="1330"/>
        <v/>
      </c>
    </row>
    <row r="8611" spans="1:39" x14ac:dyDescent="0.2">
      <c r="A8611" t="s">
        <v>5236</v>
      </c>
      <c r="B8611" t="s">
        <v>37</v>
      </c>
      <c r="C8611" t="s">
        <v>5237</v>
      </c>
      <c r="D8611" s="1">
        <v>36102</v>
      </c>
      <c r="E8611" s="1">
        <v>44606</v>
      </c>
      <c r="F8611" t="s">
        <v>19</v>
      </c>
      <c r="I8611">
        <v>100</v>
      </c>
      <c r="J8611">
        <v>0</v>
      </c>
      <c r="K8611">
        <v>0</v>
      </c>
      <c r="L8611">
        <v>1511</v>
      </c>
      <c r="M8611">
        <v>1511</v>
      </c>
      <c r="N8611" t="s">
        <v>20</v>
      </c>
      <c r="O8611" t="s">
        <v>5238</v>
      </c>
      <c r="P8611" t="s">
        <v>28</v>
      </c>
      <c r="Q8611" t="s">
        <v>32794</v>
      </c>
      <c r="R8611" t="s">
        <v>33782</v>
      </c>
      <c r="S8611" t="s">
        <v>32628</v>
      </c>
      <c r="T8611" t="s">
        <v>34233</v>
      </c>
      <c r="AD8611" t="str">
        <f t="shared" si="1335"/>
        <v/>
      </c>
      <c r="AE8611" t="str">
        <f t="shared" si="1333"/>
        <v/>
      </c>
      <c r="AF8611" t="str">
        <f t="shared" si="1334"/>
        <v/>
      </c>
      <c r="AG8611" s="17">
        <v>1</v>
      </c>
      <c r="AH8611">
        <f t="shared" si="1331"/>
        <v>2.8</v>
      </c>
      <c r="AI8611">
        <v>0.14499999999999999</v>
      </c>
      <c r="AJ8611">
        <f t="shared" si="1329"/>
        <v>0.40599999999999997</v>
      </c>
      <c r="AK8611" t="str">
        <f t="shared" si="1332"/>
        <v/>
      </c>
      <c r="AL8611" t="str">
        <f t="shared" si="1330"/>
        <v/>
      </c>
    </row>
    <row r="8612" spans="1:39" x14ac:dyDescent="0.2">
      <c r="A8612" t="s">
        <v>5239</v>
      </c>
      <c r="B8612" t="s">
        <v>37</v>
      </c>
      <c r="C8612" t="s">
        <v>5240</v>
      </c>
      <c r="D8612" s="1">
        <v>36102</v>
      </c>
      <c r="E8612" s="1">
        <v>43456</v>
      </c>
      <c r="F8612" t="s">
        <v>19</v>
      </c>
      <c r="I8612">
        <v>100</v>
      </c>
      <c r="J8612">
        <v>0</v>
      </c>
      <c r="K8612">
        <v>0</v>
      </c>
      <c r="L8612">
        <v>1023</v>
      </c>
      <c r="M8612">
        <v>1023</v>
      </c>
      <c r="N8612" t="s">
        <v>20</v>
      </c>
      <c r="O8612" t="s">
        <v>5241</v>
      </c>
      <c r="P8612" t="s">
        <v>28</v>
      </c>
      <c r="Q8612" t="s">
        <v>32794</v>
      </c>
      <c r="R8612" t="s">
        <v>33782</v>
      </c>
      <c r="S8612" t="s">
        <v>33797</v>
      </c>
      <c r="T8612" t="s">
        <v>32794</v>
      </c>
      <c r="AD8612" t="str">
        <f t="shared" si="1335"/>
        <v/>
      </c>
      <c r="AE8612" t="str">
        <f t="shared" si="1333"/>
        <v/>
      </c>
      <c r="AF8612" t="str">
        <f t="shared" si="1334"/>
        <v/>
      </c>
      <c r="AG8612" s="17">
        <v>1</v>
      </c>
      <c r="AH8612">
        <f t="shared" si="1331"/>
        <v>2.8</v>
      </c>
      <c r="AI8612">
        <v>0.14499999999999999</v>
      </c>
      <c r="AJ8612">
        <f t="shared" si="1329"/>
        <v>0.40599999999999997</v>
      </c>
      <c r="AK8612" t="str">
        <f t="shared" si="1332"/>
        <v/>
      </c>
      <c r="AL8612" t="str">
        <f t="shared" si="1330"/>
        <v/>
      </c>
    </row>
    <row r="8613" spans="1:39" x14ac:dyDescent="0.2">
      <c r="A8613" t="s">
        <v>5260</v>
      </c>
      <c r="B8613" t="s">
        <v>37</v>
      </c>
      <c r="C8613" t="s">
        <v>5261</v>
      </c>
      <c r="D8613" s="1">
        <v>36102</v>
      </c>
      <c r="E8613" s="1">
        <v>43456</v>
      </c>
      <c r="F8613" t="s">
        <v>19</v>
      </c>
      <c r="I8613">
        <v>100</v>
      </c>
      <c r="J8613">
        <v>0</v>
      </c>
      <c r="K8613">
        <v>0</v>
      </c>
      <c r="L8613">
        <v>1089</v>
      </c>
      <c r="M8613">
        <v>1089</v>
      </c>
      <c r="N8613" t="s">
        <v>20</v>
      </c>
      <c r="O8613" t="s">
        <v>5262</v>
      </c>
      <c r="P8613" t="s">
        <v>28</v>
      </c>
      <c r="Q8613" t="s">
        <v>32794</v>
      </c>
      <c r="R8613" t="s">
        <v>33782</v>
      </c>
      <c r="S8613" t="s">
        <v>32628</v>
      </c>
      <c r="T8613" t="s">
        <v>34365</v>
      </c>
      <c r="AD8613" t="str">
        <f t="shared" si="1335"/>
        <v/>
      </c>
      <c r="AE8613" t="str">
        <f t="shared" si="1333"/>
        <v/>
      </c>
      <c r="AF8613" t="str">
        <f t="shared" si="1334"/>
        <v/>
      </c>
      <c r="AG8613" s="17">
        <v>1</v>
      </c>
      <c r="AH8613">
        <f t="shared" si="1331"/>
        <v>2.8</v>
      </c>
      <c r="AI8613">
        <v>0.14499999999999999</v>
      </c>
      <c r="AJ8613">
        <f t="shared" si="1329"/>
        <v>0.40599999999999997</v>
      </c>
      <c r="AK8613" t="str">
        <f t="shared" si="1332"/>
        <v/>
      </c>
      <c r="AL8613" t="str">
        <f t="shared" si="1330"/>
        <v/>
      </c>
    </row>
    <row r="8614" spans="1:39" x14ac:dyDescent="0.2">
      <c r="A8614" t="s">
        <v>5263</v>
      </c>
      <c r="B8614" t="s">
        <v>37</v>
      </c>
      <c r="C8614" t="s">
        <v>5264</v>
      </c>
      <c r="D8614" s="1">
        <v>36102</v>
      </c>
      <c r="E8614" s="1">
        <v>43456</v>
      </c>
      <c r="F8614" t="s">
        <v>19</v>
      </c>
      <c r="I8614">
        <v>100</v>
      </c>
      <c r="J8614">
        <v>0</v>
      </c>
      <c r="K8614">
        <v>0</v>
      </c>
      <c r="L8614">
        <v>1097</v>
      </c>
      <c r="M8614">
        <v>1097</v>
      </c>
      <c r="N8614" t="s">
        <v>20</v>
      </c>
      <c r="O8614" t="s">
        <v>5265</v>
      </c>
      <c r="P8614" t="s">
        <v>28</v>
      </c>
      <c r="Q8614" t="s">
        <v>34233</v>
      </c>
      <c r="R8614" t="s">
        <v>34233</v>
      </c>
      <c r="S8614" t="s">
        <v>32628</v>
      </c>
      <c r="T8614" t="s">
        <v>34357</v>
      </c>
      <c r="AD8614" t="str">
        <f t="shared" si="1335"/>
        <v/>
      </c>
      <c r="AE8614" t="str">
        <f t="shared" si="1333"/>
        <v/>
      </c>
      <c r="AF8614" t="str">
        <f t="shared" si="1334"/>
        <v/>
      </c>
      <c r="AG8614" s="17">
        <v>1</v>
      </c>
      <c r="AH8614">
        <f t="shared" si="1331"/>
        <v>2.8</v>
      </c>
      <c r="AI8614">
        <v>0.14499999999999999</v>
      </c>
      <c r="AJ8614">
        <f t="shared" ref="AJ8614:AJ8677" si="1336">IF(COUNTBLANK(AH8614),"",AH8614*AI8614)</f>
        <v>0.40599999999999997</v>
      </c>
      <c r="AK8614" t="str">
        <f t="shared" si="1332"/>
        <v/>
      </c>
      <c r="AL8614" t="str">
        <f t="shared" si="1330"/>
        <v/>
      </c>
    </row>
    <row r="8615" spans="1:39" x14ac:dyDescent="0.2">
      <c r="A8615" t="s">
        <v>7377</v>
      </c>
      <c r="B8615" t="s">
        <v>37</v>
      </c>
      <c r="C8615" t="s">
        <v>7378</v>
      </c>
      <c r="D8615" s="1">
        <v>36139</v>
      </c>
      <c r="E8615" s="1">
        <v>43456</v>
      </c>
      <c r="F8615" t="s">
        <v>19</v>
      </c>
      <c r="I8615">
        <v>100</v>
      </c>
      <c r="J8615">
        <v>0</v>
      </c>
      <c r="K8615">
        <v>0</v>
      </c>
      <c r="L8615">
        <v>1218</v>
      </c>
      <c r="M8615">
        <v>1218</v>
      </c>
      <c r="N8615" t="s">
        <v>20</v>
      </c>
      <c r="O8615" t="s">
        <v>7379</v>
      </c>
      <c r="P8615" t="s">
        <v>28</v>
      </c>
      <c r="Q8615" t="s">
        <v>34233</v>
      </c>
      <c r="R8615" t="s">
        <v>34233</v>
      </c>
      <c r="S8615" t="s">
        <v>33797</v>
      </c>
      <c r="T8615" t="s">
        <v>34365</v>
      </c>
      <c r="AD8615" t="str">
        <f t="shared" si="1335"/>
        <v/>
      </c>
      <c r="AE8615" t="str">
        <f t="shared" si="1333"/>
        <v/>
      </c>
      <c r="AF8615" t="str">
        <f t="shared" si="1334"/>
        <v/>
      </c>
      <c r="AG8615" s="17">
        <v>1</v>
      </c>
      <c r="AH8615">
        <f t="shared" si="1331"/>
        <v>2.8</v>
      </c>
      <c r="AI8615">
        <v>0.14499999999999999</v>
      </c>
      <c r="AJ8615">
        <f t="shared" si="1336"/>
        <v>0.40599999999999997</v>
      </c>
      <c r="AK8615" t="str">
        <f t="shared" si="1332"/>
        <v/>
      </c>
      <c r="AL8615" t="str">
        <f t="shared" si="1330"/>
        <v/>
      </c>
    </row>
    <row r="8616" spans="1:39" x14ac:dyDescent="0.2">
      <c r="A8616" t="s">
        <v>29723</v>
      </c>
      <c r="B8616" t="s">
        <v>37</v>
      </c>
      <c r="C8616" t="s">
        <v>29724</v>
      </c>
      <c r="D8616" s="1">
        <v>43808</v>
      </c>
      <c r="E8616" s="1">
        <v>44547</v>
      </c>
      <c r="F8616" t="s">
        <v>39</v>
      </c>
      <c r="I8616">
        <v>100</v>
      </c>
      <c r="J8616">
        <v>0</v>
      </c>
      <c r="K8616">
        <v>0</v>
      </c>
      <c r="L8616">
        <v>50600</v>
      </c>
      <c r="M8616">
        <v>50559</v>
      </c>
      <c r="N8616" t="s">
        <v>401</v>
      </c>
      <c r="O8616" t="s">
        <v>29725</v>
      </c>
      <c r="P8616" t="s">
        <v>28</v>
      </c>
      <c r="Q8616" t="s">
        <v>34233</v>
      </c>
      <c r="R8616" t="s">
        <v>34233</v>
      </c>
      <c r="S8616" t="s">
        <v>33808</v>
      </c>
      <c r="T8616" t="s">
        <v>34357</v>
      </c>
      <c r="AD8616" t="str">
        <f t="shared" si="1335"/>
        <v/>
      </c>
      <c r="AE8616" t="str">
        <f t="shared" si="1333"/>
        <v/>
      </c>
      <c r="AF8616" t="str">
        <f t="shared" si="1334"/>
        <v/>
      </c>
      <c r="AG8616" s="17">
        <v>1</v>
      </c>
      <c r="AH8616">
        <f t="shared" si="1331"/>
        <v>2.8</v>
      </c>
      <c r="AI8616">
        <v>0.14499999999999999</v>
      </c>
      <c r="AJ8616">
        <f t="shared" si="1336"/>
        <v>0.40599999999999997</v>
      </c>
      <c r="AK8616" t="str">
        <f t="shared" si="1332"/>
        <v/>
      </c>
      <c r="AL8616" t="str">
        <f t="shared" si="1330"/>
        <v/>
      </c>
    </row>
    <row r="8617" spans="1:39" x14ac:dyDescent="0.2">
      <c r="A8617" t="s">
        <v>7374</v>
      </c>
      <c r="B8617" t="s">
        <v>37</v>
      </c>
      <c r="C8617" t="s">
        <v>7375</v>
      </c>
      <c r="D8617" s="1">
        <v>36139</v>
      </c>
      <c r="E8617" s="1">
        <v>43456</v>
      </c>
      <c r="F8617" t="s">
        <v>19</v>
      </c>
      <c r="I8617">
        <v>100</v>
      </c>
      <c r="J8617">
        <v>0</v>
      </c>
      <c r="K8617">
        <v>0</v>
      </c>
      <c r="L8617">
        <v>1086</v>
      </c>
      <c r="M8617">
        <v>1086</v>
      </c>
      <c r="N8617" t="s">
        <v>20</v>
      </c>
      <c r="O8617" t="s">
        <v>7376</v>
      </c>
      <c r="P8617" t="s">
        <v>28</v>
      </c>
      <c r="Q8617" t="s">
        <v>32794</v>
      </c>
      <c r="R8617" t="s">
        <v>33782</v>
      </c>
      <c r="S8617" t="s">
        <v>32628</v>
      </c>
      <c r="T8617" t="s">
        <v>34365</v>
      </c>
      <c r="AD8617" t="str">
        <f t="shared" si="1335"/>
        <v/>
      </c>
      <c r="AE8617" t="str">
        <f t="shared" si="1333"/>
        <v/>
      </c>
      <c r="AF8617" t="str">
        <f t="shared" si="1334"/>
        <v/>
      </c>
      <c r="AG8617" s="17">
        <v>1</v>
      </c>
      <c r="AH8617">
        <f t="shared" si="1331"/>
        <v>2.8</v>
      </c>
      <c r="AI8617">
        <v>0.14499999999999999</v>
      </c>
      <c r="AJ8617">
        <f t="shared" si="1336"/>
        <v>0.40599999999999997</v>
      </c>
      <c r="AK8617" t="str">
        <f t="shared" si="1332"/>
        <v/>
      </c>
      <c r="AL8617" t="str">
        <f t="shared" si="1330"/>
        <v/>
      </c>
    </row>
    <row r="8618" spans="1:39" x14ac:dyDescent="0.2">
      <c r="A8618" t="s">
        <v>32008</v>
      </c>
      <c r="B8618" t="s">
        <v>37</v>
      </c>
      <c r="C8618" t="s">
        <v>32009</v>
      </c>
      <c r="D8618" s="1">
        <v>44174</v>
      </c>
      <c r="E8618" s="1">
        <v>44174</v>
      </c>
      <c r="F8618" t="s">
        <v>19</v>
      </c>
      <c r="I8618">
        <v>100</v>
      </c>
      <c r="J8618">
        <v>0</v>
      </c>
      <c r="K8618">
        <v>0</v>
      </c>
      <c r="L8618">
        <v>1199</v>
      </c>
      <c r="M8618">
        <v>1199</v>
      </c>
      <c r="N8618" t="s">
        <v>20</v>
      </c>
      <c r="O8618" t="s">
        <v>32010</v>
      </c>
      <c r="P8618" t="s">
        <v>28</v>
      </c>
      <c r="Q8618" t="s">
        <v>34233</v>
      </c>
      <c r="R8618" t="s">
        <v>34233</v>
      </c>
      <c r="S8618" t="s">
        <v>32628</v>
      </c>
      <c r="T8618" t="s">
        <v>34357</v>
      </c>
      <c r="U8618" t="s">
        <v>32634</v>
      </c>
      <c r="V8618" t="s">
        <v>33451</v>
      </c>
      <c r="W8618">
        <v>250</v>
      </c>
      <c r="X8618">
        <v>2</v>
      </c>
      <c r="Y8618" t="s">
        <v>32661</v>
      </c>
      <c r="AA8618">
        <v>8.5</v>
      </c>
      <c r="AB8618">
        <v>25</v>
      </c>
      <c r="AC8618">
        <v>1</v>
      </c>
      <c r="AD8618" t="str">
        <f t="shared" si="1335"/>
        <v/>
      </c>
      <c r="AE8618" t="str">
        <f t="shared" si="1333"/>
        <v/>
      </c>
      <c r="AF8618" t="str">
        <f t="shared" si="1334"/>
        <v/>
      </c>
      <c r="AG8618">
        <f t="shared" ref="AG8618:AG8649" si="1337">IF((S8618&lt;&gt;"tühi")*(AC8618&lt;&gt;""),AC8618,"")</f>
        <v>1</v>
      </c>
      <c r="AH8618">
        <f t="shared" si="1331"/>
        <v>2.8</v>
      </c>
      <c r="AI8618">
        <v>0.14499999999999999</v>
      </c>
      <c r="AJ8618">
        <f t="shared" si="1336"/>
        <v>0.40599999999999997</v>
      </c>
      <c r="AK8618" t="str">
        <f t="shared" si="1332"/>
        <v/>
      </c>
      <c r="AL8618" t="str">
        <f t="shared" si="1330"/>
        <v/>
      </c>
    </row>
    <row r="8619" spans="1:39" x14ac:dyDescent="0.2">
      <c r="A8619" t="s">
        <v>11749</v>
      </c>
      <c r="B8619" t="s">
        <v>37</v>
      </c>
      <c r="C8619" t="s">
        <v>11750</v>
      </c>
      <c r="D8619" s="1">
        <v>36556</v>
      </c>
      <c r="E8619" s="1">
        <v>44560</v>
      </c>
      <c r="F8619" t="s">
        <v>19</v>
      </c>
      <c r="I8619">
        <v>100</v>
      </c>
      <c r="J8619">
        <v>0</v>
      </c>
      <c r="K8619">
        <v>0</v>
      </c>
      <c r="L8619">
        <v>12404</v>
      </c>
      <c r="M8619">
        <v>12404</v>
      </c>
      <c r="N8619" t="s">
        <v>20</v>
      </c>
      <c r="O8619" t="s">
        <v>11751</v>
      </c>
      <c r="P8619" t="s">
        <v>28</v>
      </c>
      <c r="Q8619" t="s">
        <v>34233</v>
      </c>
      <c r="R8619" t="s">
        <v>34233</v>
      </c>
      <c r="S8619" t="s">
        <v>33846</v>
      </c>
      <c r="T8619" t="s">
        <v>34357</v>
      </c>
      <c r="U8619" t="s">
        <v>32634</v>
      </c>
      <c r="V8619" t="s">
        <v>32698</v>
      </c>
      <c r="W8619">
        <v>250</v>
      </c>
      <c r="X8619">
        <v>2</v>
      </c>
      <c r="Y8619" t="s">
        <v>33687</v>
      </c>
      <c r="AA8619">
        <v>8.5</v>
      </c>
      <c r="AC8619">
        <v>1</v>
      </c>
      <c r="AD8619" t="str">
        <f t="shared" si="1335"/>
        <v/>
      </c>
      <c r="AE8619" t="str">
        <f t="shared" si="1333"/>
        <v/>
      </c>
      <c r="AF8619" t="str">
        <f t="shared" si="1334"/>
        <v/>
      </c>
      <c r="AG8619">
        <f t="shared" si="1337"/>
        <v>1</v>
      </c>
      <c r="AH8619">
        <f t="shared" si="1331"/>
        <v>2.8</v>
      </c>
      <c r="AI8619">
        <v>0.14499999999999999</v>
      </c>
      <c r="AJ8619">
        <f t="shared" si="1336"/>
        <v>0.40599999999999997</v>
      </c>
      <c r="AK8619" t="str">
        <f t="shared" si="1332"/>
        <v/>
      </c>
      <c r="AL8619" t="str">
        <f t="shared" ref="AL8619:AL8682" si="1338">IF(COUNTBLANK(AK8619),"",AK8619*AI8619)</f>
        <v/>
      </c>
      <c r="AM8619" t="s">
        <v>34075</v>
      </c>
    </row>
    <row r="8620" spans="1:39" x14ac:dyDescent="0.2">
      <c r="A8620" t="s">
        <v>29453</v>
      </c>
      <c r="B8620" t="s">
        <v>37</v>
      </c>
      <c r="C8620" t="s">
        <v>29454</v>
      </c>
      <c r="D8620" s="1">
        <v>43642</v>
      </c>
      <c r="E8620" s="1">
        <v>44546</v>
      </c>
      <c r="F8620" t="s">
        <v>26</v>
      </c>
      <c r="I8620">
        <v>100</v>
      </c>
      <c r="J8620">
        <v>0</v>
      </c>
      <c r="K8620">
        <v>0</v>
      </c>
      <c r="L8620">
        <v>2378</v>
      </c>
      <c r="M8620">
        <v>2378</v>
      </c>
      <c r="N8620" t="s">
        <v>20</v>
      </c>
      <c r="O8620" t="s">
        <v>29455</v>
      </c>
      <c r="P8620" t="s">
        <v>44</v>
      </c>
      <c r="Q8620" t="s">
        <v>34233</v>
      </c>
      <c r="R8620" t="s">
        <v>34233</v>
      </c>
      <c r="S8620" t="s">
        <v>34233</v>
      </c>
      <c r="T8620" t="s">
        <v>34233</v>
      </c>
      <c r="AD8620" t="str">
        <f t="shared" si="1335"/>
        <v/>
      </c>
      <c r="AE8620" t="str">
        <f t="shared" si="1333"/>
        <v/>
      </c>
      <c r="AF8620" t="str">
        <f t="shared" si="1334"/>
        <v/>
      </c>
      <c r="AG8620" t="str">
        <f t="shared" si="1337"/>
        <v/>
      </c>
      <c r="AH8620" t="str">
        <f t="shared" si="1331"/>
        <v/>
      </c>
      <c r="AI8620">
        <v>0.14499999999999999</v>
      </c>
      <c r="AJ8620" t="str">
        <f t="shared" si="1336"/>
        <v/>
      </c>
      <c r="AK8620" t="str">
        <f t="shared" si="1332"/>
        <v/>
      </c>
      <c r="AL8620" t="str">
        <f t="shared" si="1338"/>
        <v/>
      </c>
    </row>
    <row r="8621" spans="1:39" x14ac:dyDescent="0.2">
      <c r="A8621" t="s">
        <v>29728</v>
      </c>
      <c r="B8621" t="s">
        <v>37</v>
      </c>
      <c r="C8621" t="s">
        <v>29729</v>
      </c>
      <c r="D8621" s="1">
        <v>43808</v>
      </c>
      <c r="E8621" s="1">
        <v>43808</v>
      </c>
      <c r="F8621" t="s">
        <v>26</v>
      </c>
      <c r="I8621">
        <v>100</v>
      </c>
      <c r="J8621">
        <v>0</v>
      </c>
      <c r="K8621">
        <v>0</v>
      </c>
      <c r="L8621">
        <v>2127</v>
      </c>
      <c r="M8621">
        <v>2127</v>
      </c>
      <c r="N8621" t="s">
        <v>20</v>
      </c>
      <c r="O8621" t="s">
        <v>29725</v>
      </c>
      <c r="P8621" t="s">
        <v>28</v>
      </c>
      <c r="Q8621" t="s">
        <v>34233</v>
      </c>
      <c r="R8621" t="s">
        <v>34233</v>
      </c>
      <c r="S8621" t="s">
        <v>34233</v>
      </c>
      <c r="T8621" t="s">
        <v>34233</v>
      </c>
      <c r="AD8621" t="str">
        <f t="shared" si="1335"/>
        <v/>
      </c>
      <c r="AE8621" t="str">
        <f t="shared" si="1333"/>
        <v/>
      </c>
      <c r="AF8621" t="str">
        <f t="shared" si="1334"/>
        <v/>
      </c>
      <c r="AG8621" t="str">
        <f t="shared" si="1337"/>
        <v/>
      </c>
      <c r="AH8621" t="str">
        <f t="shared" si="1331"/>
        <v/>
      </c>
      <c r="AI8621">
        <v>0.14499999999999999</v>
      </c>
      <c r="AJ8621" t="str">
        <f t="shared" si="1336"/>
        <v/>
      </c>
      <c r="AK8621" t="str">
        <f t="shared" si="1332"/>
        <v/>
      </c>
      <c r="AL8621" t="str">
        <f t="shared" si="1338"/>
        <v/>
      </c>
    </row>
    <row r="8622" spans="1:39" x14ac:dyDescent="0.2">
      <c r="A8622" t="s">
        <v>9082</v>
      </c>
      <c r="B8622" t="s">
        <v>37</v>
      </c>
      <c r="C8622" t="s">
        <v>9083</v>
      </c>
      <c r="D8622" s="1">
        <v>36279</v>
      </c>
      <c r="E8622" s="1">
        <v>43456</v>
      </c>
      <c r="F8622" t="s">
        <v>39</v>
      </c>
      <c r="I8622">
        <v>100</v>
      </c>
      <c r="J8622">
        <v>0</v>
      </c>
      <c r="K8622">
        <v>0</v>
      </c>
      <c r="L8622">
        <v>20700</v>
      </c>
      <c r="M8622">
        <v>20700</v>
      </c>
      <c r="N8622" t="s">
        <v>401</v>
      </c>
      <c r="O8622" t="s">
        <v>9084</v>
      </c>
      <c r="P8622" t="s">
        <v>28</v>
      </c>
      <c r="Q8622" t="s">
        <v>34233</v>
      </c>
      <c r="R8622" t="s">
        <v>34233</v>
      </c>
      <c r="S8622" t="s">
        <v>33942</v>
      </c>
      <c r="T8622" t="s">
        <v>34233</v>
      </c>
      <c r="AD8622" t="str">
        <f t="shared" si="1335"/>
        <v/>
      </c>
      <c r="AE8622" t="str">
        <f t="shared" si="1333"/>
        <v/>
      </c>
      <c r="AF8622" t="str">
        <f t="shared" si="1334"/>
        <v/>
      </c>
      <c r="AG8622" t="str">
        <f t="shared" si="1337"/>
        <v/>
      </c>
      <c r="AH8622" t="str">
        <f t="shared" si="1331"/>
        <v/>
      </c>
      <c r="AI8622">
        <v>0.14499999999999999</v>
      </c>
      <c r="AJ8622" t="str">
        <f t="shared" si="1336"/>
        <v/>
      </c>
      <c r="AK8622" t="str">
        <f t="shared" si="1332"/>
        <v/>
      </c>
      <c r="AL8622" t="str">
        <f t="shared" si="1338"/>
        <v/>
      </c>
    </row>
    <row r="8623" spans="1:39" x14ac:dyDescent="0.2">
      <c r="A8623" t="s">
        <v>13777</v>
      </c>
      <c r="B8623" t="s">
        <v>37</v>
      </c>
      <c r="C8623" t="s">
        <v>13778</v>
      </c>
      <c r="D8623" s="1">
        <v>37165</v>
      </c>
      <c r="E8623" s="1">
        <v>43456</v>
      </c>
      <c r="F8623" t="s">
        <v>26</v>
      </c>
      <c r="I8623">
        <v>100</v>
      </c>
      <c r="J8623">
        <v>0</v>
      </c>
      <c r="K8623">
        <v>0</v>
      </c>
      <c r="L8623">
        <v>3299</v>
      </c>
      <c r="M8623">
        <v>3299</v>
      </c>
      <c r="N8623" t="s">
        <v>20</v>
      </c>
      <c r="O8623" t="s">
        <v>13779</v>
      </c>
      <c r="P8623" t="s">
        <v>28</v>
      </c>
      <c r="Q8623" t="s">
        <v>34233</v>
      </c>
      <c r="R8623" t="s">
        <v>34233</v>
      </c>
      <c r="S8623" t="s">
        <v>34233</v>
      </c>
      <c r="T8623" t="s">
        <v>34233</v>
      </c>
      <c r="V8623" t="s">
        <v>33452</v>
      </c>
      <c r="AD8623" t="str">
        <f t="shared" si="1335"/>
        <v/>
      </c>
      <c r="AE8623" t="str">
        <f t="shared" si="1333"/>
        <v/>
      </c>
      <c r="AF8623" t="str">
        <f t="shared" si="1334"/>
        <v/>
      </c>
      <c r="AG8623" t="str">
        <f t="shared" si="1337"/>
        <v/>
      </c>
      <c r="AH8623" t="str">
        <f t="shared" si="1331"/>
        <v/>
      </c>
      <c r="AI8623">
        <v>0.14499999999999999</v>
      </c>
      <c r="AJ8623" t="str">
        <f t="shared" si="1336"/>
        <v/>
      </c>
      <c r="AK8623" t="str">
        <f t="shared" si="1332"/>
        <v/>
      </c>
      <c r="AL8623" t="str">
        <f t="shared" si="1338"/>
        <v/>
      </c>
    </row>
    <row r="8624" spans="1:39" x14ac:dyDescent="0.2">
      <c r="A8624" t="s">
        <v>13705</v>
      </c>
      <c r="B8624" t="s">
        <v>37</v>
      </c>
      <c r="C8624" t="s">
        <v>13706</v>
      </c>
      <c r="D8624" s="1">
        <v>37165</v>
      </c>
      <c r="E8624" s="1">
        <v>43456</v>
      </c>
      <c r="F8624" t="s">
        <v>474</v>
      </c>
      <c r="I8624">
        <v>100</v>
      </c>
      <c r="J8624">
        <v>0</v>
      </c>
      <c r="K8624">
        <v>0</v>
      </c>
      <c r="L8624">
        <v>49</v>
      </c>
      <c r="M8624">
        <v>49</v>
      </c>
      <c r="N8624" t="s">
        <v>20</v>
      </c>
      <c r="O8624" t="s">
        <v>13707</v>
      </c>
      <c r="P8624" t="s">
        <v>28</v>
      </c>
      <c r="Q8624" t="s">
        <v>34233</v>
      </c>
      <c r="R8624" t="s">
        <v>34233</v>
      </c>
      <c r="S8624" t="s">
        <v>32627</v>
      </c>
      <c r="T8624" t="s">
        <v>34233</v>
      </c>
      <c r="U8624" t="s">
        <v>32884</v>
      </c>
      <c r="V8624" t="s">
        <v>33452</v>
      </c>
      <c r="W8624">
        <f>L8624*0.2</f>
        <v>9.8000000000000007</v>
      </c>
      <c r="X8624">
        <v>1</v>
      </c>
      <c r="Y8624">
        <v>1</v>
      </c>
      <c r="Z8624">
        <f>W8624*X8624</f>
        <v>9.8000000000000007</v>
      </c>
      <c r="AB8624">
        <v>20</v>
      </c>
      <c r="AD8624" t="str">
        <f t="shared" si="1335"/>
        <v/>
      </c>
      <c r="AE8624" t="str">
        <f t="shared" si="1333"/>
        <v/>
      </c>
      <c r="AF8624">
        <f t="shared" si="1334"/>
        <v>9.8000000000000007</v>
      </c>
      <c r="AG8624" t="str">
        <f t="shared" si="1337"/>
        <v/>
      </c>
      <c r="AH8624" t="str">
        <f t="shared" ref="AH8624:AH8687" si="1339">IF(AG8624="","",AG8624*2.8)</f>
        <v/>
      </c>
      <c r="AI8624">
        <v>0.14499999999999999</v>
      </c>
      <c r="AJ8624" t="str">
        <f t="shared" si="1336"/>
        <v/>
      </c>
      <c r="AK8624" t="str">
        <f t="shared" ref="AK8624:AK8687" si="1340">IF(AE8624="","",AE8624*2.8)</f>
        <v/>
      </c>
      <c r="AL8624" t="str">
        <f t="shared" si="1338"/>
        <v/>
      </c>
    </row>
    <row r="8625" spans="1:39" x14ac:dyDescent="0.2">
      <c r="A8625" t="s">
        <v>13744</v>
      </c>
      <c r="B8625" t="s">
        <v>37</v>
      </c>
      <c r="C8625" t="s">
        <v>13745</v>
      </c>
      <c r="D8625" s="1">
        <v>37165</v>
      </c>
      <c r="E8625" s="1">
        <v>43456</v>
      </c>
      <c r="F8625" t="s">
        <v>19</v>
      </c>
      <c r="I8625">
        <v>100</v>
      </c>
      <c r="J8625">
        <v>0</v>
      </c>
      <c r="K8625">
        <v>0</v>
      </c>
      <c r="L8625">
        <v>1451</v>
      </c>
      <c r="M8625">
        <v>1451</v>
      </c>
      <c r="N8625" t="s">
        <v>20</v>
      </c>
      <c r="O8625" t="s">
        <v>13746</v>
      </c>
      <c r="P8625" t="s">
        <v>28</v>
      </c>
      <c r="Q8625" t="s">
        <v>34233</v>
      </c>
      <c r="R8625" t="s">
        <v>34233</v>
      </c>
      <c r="S8625" t="s">
        <v>32628</v>
      </c>
      <c r="T8625" t="s">
        <v>34354</v>
      </c>
      <c r="U8625" t="s">
        <v>32634</v>
      </c>
      <c r="V8625" t="s">
        <v>33452</v>
      </c>
      <c r="X8625">
        <v>2</v>
      </c>
      <c r="Y8625" t="s">
        <v>32654</v>
      </c>
      <c r="AB8625">
        <v>40</v>
      </c>
      <c r="AC8625">
        <v>1</v>
      </c>
      <c r="AD8625" t="str">
        <f t="shared" si="1335"/>
        <v/>
      </c>
      <c r="AE8625" t="str">
        <f t="shared" si="1333"/>
        <v/>
      </c>
      <c r="AF8625" t="str">
        <f t="shared" si="1334"/>
        <v/>
      </c>
      <c r="AG8625">
        <f t="shared" si="1337"/>
        <v>1</v>
      </c>
      <c r="AH8625">
        <f t="shared" si="1339"/>
        <v>2.8</v>
      </c>
      <c r="AI8625">
        <v>0.14499999999999999</v>
      </c>
      <c r="AJ8625">
        <f t="shared" si="1336"/>
        <v>0.40599999999999997</v>
      </c>
      <c r="AK8625" t="str">
        <f t="shared" si="1340"/>
        <v/>
      </c>
      <c r="AL8625" t="str">
        <f t="shared" si="1338"/>
        <v/>
      </c>
    </row>
    <row r="8626" spans="1:39" x14ac:dyDescent="0.2">
      <c r="A8626" t="s">
        <v>13747</v>
      </c>
      <c r="B8626" t="s">
        <v>37</v>
      </c>
      <c r="C8626" t="s">
        <v>13748</v>
      </c>
      <c r="D8626" s="1">
        <v>37165</v>
      </c>
      <c r="E8626" s="1">
        <v>44546</v>
      </c>
      <c r="F8626" t="s">
        <v>19</v>
      </c>
      <c r="I8626">
        <v>100</v>
      </c>
      <c r="J8626">
        <v>0</v>
      </c>
      <c r="K8626">
        <v>0</v>
      </c>
      <c r="L8626">
        <v>1406</v>
      </c>
      <c r="M8626">
        <v>1406</v>
      </c>
      <c r="N8626" t="s">
        <v>20</v>
      </c>
      <c r="O8626" t="s">
        <v>13749</v>
      </c>
      <c r="P8626" t="s">
        <v>28</v>
      </c>
      <c r="Q8626" t="s">
        <v>34233</v>
      </c>
      <c r="R8626" t="s">
        <v>34233</v>
      </c>
      <c r="S8626" t="s">
        <v>32628</v>
      </c>
      <c r="T8626" t="s">
        <v>34357</v>
      </c>
      <c r="U8626" t="s">
        <v>32634</v>
      </c>
      <c r="V8626" t="s">
        <v>33452</v>
      </c>
      <c r="X8626">
        <v>2</v>
      </c>
      <c r="Y8626" t="s">
        <v>32654</v>
      </c>
      <c r="AB8626">
        <v>40</v>
      </c>
      <c r="AC8626">
        <v>1</v>
      </c>
      <c r="AD8626" t="str">
        <f t="shared" si="1335"/>
        <v/>
      </c>
      <c r="AE8626" t="str">
        <f t="shared" si="1333"/>
        <v/>
      </c>
      <c r="AF8626" t="str">
        <f t="shared" si="1334"/>
        <v/>
      </c>
      <c r="AG8626">
        <f t="shared" si="1337"/>
        <v>1</v>
      </c>
      <c r="AH8626">
        <f t="shared" si="1339"/>
        <v>2.8</v>
      </c>
      <c r="AI8626">
        <v>0.14499999999999999</v>
      </c>
      <c r="AJ8626">
        <f t="shared" si="1336"/>
        <v>0.40599999999999997</v>
      </c>
      <c r="AK8626" t="str">
        <f t="shared" si="1340"/>
        <v/>
      </c>
      <c r="AL8626" t="str">
        <f t="shared" si="1338"/>
        <v/>
      </c>
    </row>
    <row r="8627" spans="1:39" s="18" customFormat="1" x14ac:dyDescent="0.2">
      <c r="A8627" s="18" t="s">
        <v>13750</v>
      </c>
      <c r="B8627" s="18" t="s">
        <v>37</v>
      </c>
      <c r="C8627" s="18" t="s">
        <v>13751</v>
      </c>
      <c r="D8627" s="19">
        <v>37165</v>
      </c>
      <c r="E8627" s="19">
        <v>43456</v>
      </c>
      <c r="F8627" s="18" t="s">
        <v>19</v>
      </c>
      <c r="I8627" s="18">
        <v>100</v>
      </c>
      <c r="J8627" s="18">
        <v>0</v>
      </c>
      <c r="K8627" s="18">
        <v>0</v>
      </c>
      <c r="L8627" s="18">
        <v>1392</v>
      </c>
      <c r="M8627" s="18">
        <v>1392</v>
      </c>
      <c r="N8627" s="18" t="s">
        <v>20</v>
      </c>
      <c r="O8627" s="18" t="s">
        <v>13752</v>
      </c>
      <c r="P8627" s="18" t="s">
        <v>28</v>
      </c>
      <c r="Q8627" s="18" t="s">
        <v>34234</v>
      </c>
      <c r="R8627" s="18" t="s">
        <v>33762</v>
      </c>
      <c r="S8627" s="18" t="s">
        <v>33942</v>
      </c>
      <c r="T8627" s="18" t="s">
        <v>34357</v>
      </c>
      <c r="U8627" s="18" t="s">
        <v>32634</v>
      </c>
      <c r="V8627" s="18" t="s">
        <v>33452</v>
      </c>
      <c r="X8627" s="18">
        <v>2</v>
      </c>
      <c r="Y8627" s="18" t="s">
        <v>32654</v>
      </c>
      <c r="AB8627" s="18">
        <v>40</v>
      </c>
      <c r="AC8627" s="18">
        <v>1</v>
      </c>
      <c r="AD8627" s="18" t="str">
        <f t="shared" si="1335"/>
        <v/>
      </c>
      <c r="AE8627" s="18">
        <f t="shared" si="1333"/>
        <v>1</v>
      </c>
      <c r="AF8627" s="18" t="str">
        <f t="shared" si="1334"/>
        <v/>
      </c>
      <c r="AG8627" s="18" t="str">
        <f t="shared" si="1337"/>
        <v/>
      </c>
      <c r="AH8627" s="18" t="str">
        <f t="shared" si="1339"/>
        <v/>
      </c>
      <c r="AI8627" s="18">
        <v>0.14499999999999999</v>
      </c>
      <c r="AJ8627" s="18" t="str">
        <f t="shared" si="1336"/>
        <v/>
      </c>
      <c r="AK8627" s="18">
        <f t="shared" si="1340"/>
        <v>2.8</v>
      </c>
      <c r="AL8627" s="18">
        <f t="shared" si="1338"/>
        <v>0.40599999999999997</v>
      </c>
      <c r="AM8627" s="18" t="s">
        <v>34841</v>
      </c>
    </row>
    <row r="8628" spans="1:39" x14ac:dyDescent="0.2">
      <c r="A8628" t="s">
        <v>13753</v>
      </c>
      <c r="B8628" t="s">
        <v>37</v>
      </c>
      <c r="C8628" t="s">
        <v>13754</v>
      </c>
      <c r="D8628" s="1">
        <v>37165</v>
      </c>
      <c r="E8628" s="1">
        <v>44546</v>
      </c>
      <c r="F8628" t="s">
        <v>474</v>
      </c>
      <c r="I8628">
        <v>100</v>
      </c>
      <c r="J8628">
        <v>0</v>
      </c>
      <c r="K8628">
        <v>0</v>
      </c>
      <c r="L8628">
        <v>40</v>
      </c>
      <c r="M8628">
        <v>40</v>
      </c>
      <c r="N8628" t="s">
        <v>20</v>
      </c>
      <c r="O8628" t="s">
        <v>13755</v>
      </c>
      <c r="P8628" t="s">
        <v>28</v>
      </c>
      <c r="Q8628" t="s">
        <v>34233</v>
      </c>
      <c r="R8628" t="s">
        <v>34233</v>
      </c>
      <c r="S8628" t="s">
        <v>33942</v>
      </c>
      <c r="T8628" t="s">
        <v>34233</v>
      </c>
      <c r="U8628" t="s">
        <v>32641</v>
      </c>
      <c r="V8628" t="s">
        <v>33452</v>
      </c>
      <c r="W8628">
        <f>L8628*0.4</f>
        <v>16</v>
      </c>
      <c r="X8628">
        <v>1</v>
      </c>
      <c r="Y8628">
        <v>1</v>
      </c>
      <c r="Z8628">
        <f>W8628*X8628</f>
        <v>16</v>
      </c>
      <c r="AB8628">
        <v>40</v>
      </c>
      <c r="AD8628">
        <f t="shared" si="1335"/>
        <v>16</v>
      </c>
      <c r="AE8628" t="str">
        <f t="shared" si="1333"/>
        <v/>
      </c>
      <c r="AF8628" t="str">
        <f t="shared" si="1334"/>
        <v/>
      </c>
      <c r="AG8628" t="str">
        <f t="shared" si="1337"/>
        <v/>
      </c>
      <c r="AH8628" t="str">
        <f t="shared" si="1339"/>
        <v/>
      </c>
      <c r="AI8628">
        <v>0.14499999999999999</v>
      </c>
      <c r="AJ8628" t="str">
        <f t="shared" si="1336"/>
        <v/>
      </c>
      <c r="AK8628" t="str">
        <f t="shared" si="1340"/>
        <v/>
      </c>
      <c r="AL8628" t="str">
        <f t="shared" si="1338"/>
        <v/>
      </c>
    </row>
    <row r="8629" spans="1:39" x14ac:dyDescent="0.2">
      <c r="A8629" t="s">
        <v>13708</v>
      </c>
      <c r="B8629" t="s">
        <v>37</v>
      </c>
      <c r="C8629" t="s">
        <v>13709</v>
      </c>
      <c r="D8629" s="1">
        <v>37165</v>
      </c>
      <c r="E8629" s="1">
        <v>43456</v>
      </c>
      <c r="F8629" t="s">
        <v>19</v>
      </c>
      <c r="I8629">
        <v>100</v>
      </c>
      <c r="J8629">
        <v>0</v>
      </c>
      <c r="K8629">
        <v>0</v>
      </c>
      <c r="L8629">
        <v>1576</v>
      </c>
      <c r="M8629">
        <v>1576</v>
      </c>
      <c r="N8629" t="s">
        <v>20</v>
      </c>
      <c r="O8629" t="s">
        <v>13710</v>
      </c>
      <c r="P8629" t="s">
        <v>28</v>
      </c>
      <c r="Q8629" t="s">
        <v>34234</v>
      </c>
      <c r="R8629" t="s">
        <v>34235</v>
      </c>
      <c r="S8629" t="s">
        <v>32628</v>
      </c>
      <c r="T8629" t="s">
        <v>34357</v>
      </c>
      <c r="U8629" t="s">
        <v>32634</v>
      </c>
      <c r="V8629" t="s">
        <v>33452</v>
      </c>
      <c r="X8629">
        <v>2</v>
      </c>
      <c r="Y8629" t="s">
        <v>32654</v>
      </c>
      <c r="AB8629">
        <v>40</v>
      </c>
      <c r="AC8629">
        <v>1</v>
      </c>
      <c r="AD8629" t="str">
        <f t="shared" si="1335"/>
        <v/>
      </c>
      <c r="AE8629" t="str">
        <f t="shared" si="1333"/>
        <v/>
      </c>
      <c r="AF8629" t="str">
        <f t="shared" si="1334"/>
        <v/>
      </c>
      <c r="AG8629">
        <f t="shared" si="1337"/>
        <v>1</v>
      </c>
      <c r="AH8629">
        <f t="shared" si="1339"/>
        <v>2.8</v>
      </c>
      <c r="AI8629">
        <v>0.14499999999999999</v>
      </c>
      <c r="AJ8629">
        <f t="shared" si="1336"/>
        <v>0.40599999999999997</v>
      </c>
      <c r="AK8629" t="str">
        <f t="shared" si="1340"/>
        <v/>
      </c>
      <c r="AL8629" t="str">
        <f t="shared" si="1338"/>
        <v/>
      </c>
    </row>
    <row r="8630" spans="1:39" x14ac:dyDescent="0.2">
      <c r="A8630" t="s">
        <v>20063</v>
      </c>
      <c r="B8630" t="s">
        <v>37</v>
      </c>
      <c r="C8630" t="s">
        <v>20064</v>
      </c>
      <c r="D8630" s="1">
        <v>38288</v>
      </c>
      <c r="E8630" s="1">
        <v>43456</v>
      </c>
      <c r="F8630" t="s">
        <v>19</v>
      </c>
      <c r="I8630">
        <v>100</v>
      </c>
      <c r="J8630">
        <v>0</v>
      </c>
      <c r="K8630">
        <v>0</v>
      </c>
      <c r="L8630">
        <v>2936</v>
      </c>
      <c r="M8630">
        <v>2936</v>
      </c>
      <c r="N8630" t="s">
        <v>20</v>
      </c>
      <c r="O8630" t="s">
        <v>20065</v>
      </c>
      <c r="P8630" t="s">
        <v>28</v>
      </c>
      <c r="Q8630" t="s">
        <v>34234</v>
      </c>
      <c r="R8630" t="s">
        <v>34235</v>
      </c>
      <c r="S8630" t="s">
        <v>33797</v>
      </c>
      <c r="T8630" t="s">
        <v>34357</v>
      </c>
      <c r="U8630" t="s">
        <v>32634</v>
      </c>
      <c r="V8630" t="s">
        <v>33453</v>
      </c>
      <c r="X8630">
        <v>2</v>
      </c>
      <c r="Y8630" t="s">
        <v>32654</v>
      </c>
      <c r="AA8630">
        <v>8.5</v>
      </c>
      <c r="AB8630">
        <v>15</v>
      </c>
      <c r="AC8630">
        <v>1</v>
      </c>
      <c r="AD8630" t="str">
        <f t="shared" si="1335"/>
        <v/>
      </c>
      <c r="AE8630" t="str">
        <f t="shared" si="1333"/>
        <v/>
      </c>
      <c r="AF8630" t="str">
        <f t="shared" si="1334"/>
        <v/>
      </c>
      <c r="AG8630">
        <f t="shared" si="1337"/>
        <v>1</v>
      </c>
      <c r="AH8630">
        <f t="shared" si="1339"/>
        <v>2.8</v>
      </c>
      <c r="AI8630">
        <v>0.14499999999999999</v>
      </c>
      <c r="AJ8630">
        <f t="shared" si="1336"/>
        <v>0.40599999999999997</v>
      </c>
      <c r="AK8630" t="str">
        <f t="shared" si="1340"/>
        <v/>
      </c>
      <c r="AL8630" t="str">
        <f t="shared" si="1338"/>
        <v/>
      </c>
    </row>
    <row r="8631" spans="1:39" x14ac:dyDescent="0.2">
      <c r="A8631" t="s">
        <v>13729</v>
      </c>
      <c r="B8631" t="s">
        <v>37</v>
      </c>
      <c r="C8631" t="s">
        <v>13730</v>
      </c>
      <c r="D8631" s="1">
        <v>37165</v>
      </c>
      <c r="E8631" s="1">
        <v>43456</v>
      </c>
      <c r="F8631" t="s">
        <v>19</v>
      </c>
      <c r="I8631">
        <v>100</v>
      </c>
      <c r="J8631">
        <v>0</v>
      </c>
      <c r="K8631">
        <v>0</v>
      </c>
      <c r="L8631">
        <v>1450</v>
      </c>
      <c r="M8631">
        <v>1450</v>
      </c>
      <c r="N8631" t="s">
        <v>20</v>
      </c>
      <c r="O8631" t="s">
        <v>13731</v>
      </c>
      <c r="P8631" t="s">
        <v>28</v>
      </c>
      <c r="Q8631" t="s">
        <v>34233</v>
      </c>
      <c r="R8631" t="s">
        <v>34233</v>
      </c>
      <c r="S8631" t="s">
        <v>32628</v>
      </c>
      <c r="T8631" t="s">
        <v>34366</v>
      </c>
      <c r="U8631" t="s">
        <v>32634</v>
      </c>
      <c r="V8631" t="s">
        <v>33452</v>
      </c>
      <c r="X8631">
        <v>2</v>
      </c>
      <c r="Y8631" t="s">
        <v>32654</v>
      </c>
      <c r="AB8631">
        <v>40</v>
      </c>
      <c r="AC8631">
        <v>1</v>
      </c>
      <c r="AD8631" t="str">
        <f t="shared" si="1335"/>
        <v/>
      </c>
      <c r="AE8631" t="str">
        <f t="shared" si="1333"/>
        <v/>
      </c>
      <c r="AF8631" t="str">
        <f t="shared" si="1334"/>
        <v/>
      </c>
      <c r="AG8631">
        <f t="shared" si="1337"/>
        <v>1</v>
      </c>
      <c r="AH8631">
        <f t="shared" si="1339"/>
        <v>2.8</v>
      </c>
      <c r="AI8631">
        <v>0.14499999999999999</v>
      </c>
      <c r="AJ8631">
        <f t="shared" si="1336"/>
        <v>0.40599999999999997</v>
      </c>
      <c r="AK8631" t="str">
        <f t="shared" si="1340"/>
        <v/>
      </c>
      <c r="AL8631" t="str">
        <f t="shared" si="1338"/>
        <v/>
      </c>
    </row>
    <row r="8632" spans="1:39" x14ac:dyDescent="0.2">
      <c r="A8632" t="s">
        <v>20066</v>
      </c>
      <c r="B8632" t="s">
        <v>37</v>
      </c>
      <c r="C8632" t="s">
        <v>20067</v>
      </c>
      <c r="D8632" s="1">
        <v>38288</v>
      </c>
      <c r="E8632" s="1">
        <v>43456</v>
      </c>
      <c r="F8632" t="s">
        <v>19</v>
      </c>
      <c r="I8632">
        <v>100</v>
      </c>
      <c r="J8632">
        <v>0</v>
      </c>
      <c r="K8632">
        <v>0</v>
      </c>
      <c r="L8632">
        <v>1200</v>
      </c>
      <c r="M8632">
        <v>1200</v>
      </c>
      <c r="N8632" t="s">
        <v>20</v>
      </c>
      <c r="O8632" t="s">
        <v>20068</v>
      </c>
      <c r="P8632" t="s">
        <v>28</v>
      </c>
      <c r="Q8632" t="s">
        <v>34233</v>
      </c>
      <c r="R8632" t="s">
        <v>34233</v>
      </c>
      <c r="S8632" t="s">
        <v>32628</v>
      </c>
      <c r="T8632" t="s">
        <v>34357</v>
      </c>
      <c r="U8632" t="s">
        <v>32634</v>
      </c>
      <c r="V8632" t="s">
        <v>33453</v>
      </c>
      <c r="X8632">
        <v>2</v>
      </c>
      <c r="Y8632" t="s">
        <v>32654</v>
      </c>
      <c r="AA8632">
        <v>8.5</v>
      </c>
      <c r="AB8632">
        <v>15</v>
      </c>
      <c r="AC8632">
        <v>1</v>
      </c>
      <c r="AD8632" t="str">
        <f t="shared" si="1335"/>
        <v/>
      </c>
      <c r="AE8632" t="str">
        <f t="shared" si="1333"/>
        <v/>
      </c>
      <c r="AF8632" t="str">
        <f t="shared" si="1334"/>
        <v/>
      </c>
      <c r="AG8632">
        <f t="shared" si="1337"/>
        <v>1</v>
      </c>
      <c r="AH8632">
        <f t="shared" si="1339"/>
        <v>2.8</v>
      </c>
      <c r="AI8632">
        <v>0.14499999999999999</v>
      </c>
      <c r="AJ8632">
        <f t="shared" si="1336"/>
        <v>0.40599999999999997</v>
      </c>
      <c r="AK8632" t="str">
        <f t="shared" si="1340"/>
        <v/>
      </c>
      <c r="AL8632" t="str">
        <f t="shared" si="1338"/>
        <v/>
      </c>
    </row>
    <row r="8633" spans="1:39" x14ac:dyDescent="0.2">
      <c r="A8633" t="s">
        <v>13732</v>
      </c>
      <c r="B8633" t="s">
        <v>37</v>
      </c>
      <c r="C8633" t="s">
        <v>13733</v>
      </c>
      <c r="D8633" s="1">
        <v>37165</v>
      </c>
      <c r="E8633" s="1">
        <v>43456</v>
      </c>
      <c r="F8633" t="s">
        <v>19</v>
      </c>
      <c r="I8633">
        <v>100</v>
      </c>
      <c r="J8633">
        <v>0</v>
      </c>
      <c r="K8633">
        <v>0</v>
      </c>
      <c r="L8633">
        <v>1462</v>
      </c>
      <c r="M8633">
        <v>1462</v>
      </c>
      <c r="N8633" t="s">
        <v>20</v>
      </c>
      <c r="O8633" t="s">
        <v>13734</v>
      </c>
      <c r="P8633" t="s">
        <v>28</v>
      </c>
      <c r="Q8633" t="s">
        <v>34234</v>
      </c>
      <c r="R8633" t="s">
        <v>34235</v>
      </c>
      <c r="S8633" t="s">
        <v>32628</v>
      </c>
      <c r="T8633" t="s">
        <v>34357</v>
      </c>
      <c r="U8633" t="s">
        <v>32634</v>
      </c>
      <c r="V8633" t="s">
        <v>33452</v>
      </c>
      <c r="X8633">
        <v>2</v>
      </c>
      <c r="Y8633" t="s">
        <v>32654</v>
      </c>
      <c r="AB8633">
        <v>40</v>
      </c>
      <c r="AC8633">
        <v>1</v>
      </c>
      <c r="AD8633" t="str">
        <f t="shared" si="1335"/>
        <v/>
      </c>
      <c r="AE8633" t="str">
        <f t="shared" ref="AE8633:AE8696" si="1341">IF((S8633="tühi")*(AC8633&lt;&gt;""),AC8633,"")</f>
        <v/>
      </c>
      <c r="AF8633" t="str">
        <f t="shared" si="1334"/>
        <v/>
      </c>
      <c r="AG8633">
        <f t="shared" si="1337"/>
        <v>1</v>
      </c>
      <c r="AH8633">
        <f t="shared" si="1339"/>
        <v>2.8</v>
      </c>
      <c r="AI8633">
        <v>0.14499999999999999</v>
      </c>
      <c r="AJ8633">
        <f t="shared" si="1336"/>
        <v>0.40599999999999997</v>
      </c>
      <c r="AK8633" t="str">
        <f t="shared" si="1340"/>
        <v/>
      </c>
      <c r="AL8633" t="str">
        <f t="shared" si="1338"/>
        <v/>
      </c>
    </row>
    <row r="8634" spans="1:39" x14ac:dyDescent="0.2">
      <c r="A8634" t="s">
        <v>13735</v>
      </c>
      <c r="B8634" t="s">
        <v>37</v>
      </c>
      <c r="C8634" t="s">
        <v>13736</v>
      </c>
      <c r="D8634" s="1">
        <v>37165</v>
      </c>
      <c r="E8634" s="1">
        <v>43951</v>
      </c>
      <c r="F8634" t="s">
        <v>19</v>
      </c>
      <c r="I8634">
        <v>100</v>
      </c>
      <c r="J8634">
        <v>0</v>
      </c>
      <c r="K8634">
        <v>0</v>
      </c>
      <c r="L8634">
        <v>1534</v>
      </c>
      <c r="M8634">
        <v>1534</v>
      </c>
      <c r="N8634" t="s">
        <v>20</v>
      </c>
      <c r="O8634" t="s">
        <v>13737</v>
      </c>
      <c r="P8634" t="s">
        <v>28</v>
      </c>
      <c r="Q8634" t="s">
        <v>34234</v>
      </c>
      <c r="R8634" t="s">
        <v>34235</v>
      </c>
      <c r="S8634" t="s">
        <v>32628</v>
      </c>
      <c r="T8634" t="s">
        <v>34349</v>
      </c>
      <c r="U8634" t="s">
        <v>32634</v>
      </c>
      <c r="V8634" t="s">
        <v>33452</v>
      </c>
      <c r="X8634">
        <v>2</v>
      </c>
      <c r="Y8634" t="s">
        <v>32654</v>
      </c>
      <c r="AB8634">
        <v>40</v>
      </c>
      <c r="AC8634">
        <v>1</v>
      </c>
      <c r="AD8634" t="str">
        <f t="shared" si="1335"/>
        <v/>
      </c>
      <c r="AE8634" t="str">
        <f t="shared" si="1341"/>
        <v/>
      </c>
      <c r="AF8634" t="str">
        <f t="shared" si="1334"/>
        <v/>
      </c>
      <c r="AG8634">
        <f t="shared" si="1337"/>
        <v>1</v>
      </c>
      <c r="AH8634">
        <f t="shared" si="1339"/>
        <v>2.8</v>
      </c>
      <c r="AI8634">
        <v>0.14499999999999999</v>
      </c>
      <c r="AJ8634">
        <f t="shared" si="1336"/>
        <v>0.40599999999999997</v>
      </c>
      <c r="AK8634" t="str">
        <f t="shared" si="1340"/>
        <v/>
      </c>
      <c r="AL8634" t="str">
        <f t="shared" si="1338"/>
        <v/>
      </c>
    </row>
    <row r="8635" spans="1:39" x14ac:dyDescent="0.2">
      <c r="A8635" t="s">
        <v>13738</v>
      </c>
      <c r="B8635" t="s">
        <v>37</v>
      </c>
      <c r="C8635" t="s">
        <v>13739</v>
      </c>
      <c r="D8635" s="1">
        <v>37165</v>
      </c>
      <c r="E8635" s="1">
        <v>43456</v>
      </c>
      <c r="F8635" t="s">
        <v>19</v>
      </c>
      <c r="I8635">
        <v>100</v>
      </c>
      <c r="J8635">
        <v>0</v>
      </c>
      <c r="K8635">
        <v>0</v>
      </c>
      <c r="L8635">
        <v>1455</v>
      </c>
      <c r="M8635">
        <v>1455</v>
      </c>
      <c r="N8635" t="s">
        <v>20</v>
      </c>
      <c r="O8635" t="s">
        <v>13740</v>
      </c>
      <c r="P8635" t="s">
        <v>28</v>
      </c>
      <c r="Q8635" t="s">
        <v>34233</v>
      </c>
      <c r="R8635" t="s">
        <v>34233</v>
      </c>
      <c r="S8635" t="s">
        <v>32628</v>
      </c>
      <c r="T8635" t="s">
        <v>34357</v>
      </c>
      <c r="U8635" t="s">
        <v>32634</v>
      </c>
      <c r="V8635" t="s">
        <v>33452</v>
      </c>
      <c r="X8635">
        <v>2</v>
      </c>
      <c r="Y8635" t="s">
        <v>32654</v>
      </c>
      <c r="AB8635">
        <v>40</v>
      </c>
      <c r="AC8635">
        <v>1</v>
      </c>
      <c r="AD8635" t="str">
        <f t="shared" si="1335"/>
        <v/>
      </c>
      <c r="AE8635" t="str">
        <f t="shared" si="1341"/>
        <v/>
      </c>
      <c r="AF8635" t="str">
        <f t="shared" si="1334"/>
        <v/>
      </c>
      <c r="AG8635">
        <f t="shared" si="1337"/>
        <v>1</v>
      </c>
      <c r="AH8635">
        <f t="shared" si="1339"/>
        <v>2.8</v>
      </c>
      <c r="AI8635">
        <v>0.14499999999999999</v>
      </c>
      <c r="AJ8635">
        <f t="shared" si="1336"/>
        <v>0.40599999999999997</v>
      </c>
      <c r="AK8635" t="str">
        <f t="shared" si="1340"/>
        <v/>
      </c>
      <c r="AL8635" t="str">
        <f t="shared" si="1338"/>
        <v/>
      </c>
    </row>
    <row r="8636" spans="1:39" x14ac:dyDescent="0.2">
      <c r="A8636" t="s">
        <v>13741</v>
      </c>
      <c r="B8636" t="s">
        <v>37</v>
      </c>
      <c r="C8636" t="s">
        <v>13742</v>
      </c>
      <c r="D8636" s="1">
        <v>37165</v>
      </c>
      <c r="E8636" s="1">
        <v>43456</v>
      </c>
      <c r="F8636" t="s">
        <v>19</v>
      </c>
      <c r="I8636">
        <v>100</v>
      </c>
      <c r="J8636">
        <v>0</v>
      </c>
      <c r="K8636">
        <v>0</v>
      </c>
      <c r="L8636">
        <v>1527</v>
      </c>
      <c r="M8636">
        <v>1527</v>
      </c>
      <c r="N8636" t="s">
        <v>20</v>
      </c>
      <c r="O8636" t="s">
        <v>13743</v>
      </c>
      <c r="P8636" t="s">
        <v>28</v>
      </c>
      <c r="Q8636" t="s">
        <v>34234</v>
      </c>
      <c r="R8636" t="s">
        <v>34235</v>
      </c>
      <c r="S8636" t="s">
        <v>32628</v>
      </c>
      <c r="T8636" t="s">
        <v>34349</v>
      </c>
      <c r="U8636" t="s">
        <v>32634</v>
      </c>
      <c r="V8636" t="s">
        <v>33452</v>
      </c>
      <c r="X8636">
        <v>2</v>
      </c>
      <c r="Y8636" t="s">
        <v>32654</v>
      </c>
      <c r="AB8636">
        <v>40</v>
      </c>
      <c r="AC8636">
        <v>1</v>
      </c>
      <c r="AD8636" t="str">
        <f t="shared" si="1335"/>
        <v/>
      </c>
      <c r="AE8636" t="str">
        <f t="shared" si="1341"/>
        <v/>
      </c>
      <c r="AF8636" t="str">
        <f t="shared" si="1334"/>
        <v/>
      </c>
      <c r="AG8636">
        <f t="shared" si="1337"/>
        <v>1</v>
      </c>
      <c r="AH8636">
        <f t="shared" si="1339"/>
        <v>2.8</v>
      </c>
      <c r="AI8636">
        <v>0.14499999999999999</v>
      </c>
      <c r="AJ8636">
        <f t="shared" si="1336"/>
        <v>0.40599999999999997</v>
      </c>
      <c r="AK8636" t="str">
        <f t="shared" si="1340"/>
        <v/>
      </c>
      <c r="AL8636" t="str">
        <f t="shared" si="1338"/>
        <v/>
      </c>
    </row>
    <row r="8637" spans="1:39" x14ac:dyDescent="0.2">
      <c r="A8637" t="s">
        <v>31968</v>
      </c>
      <c r="B8637" t="s">
        <v>37</v>
      </c>
      <c r="C8637" t="s">
        <v>31969</v>
      </c>
      <c r="D8637" s="1">
        <v>44399</v>
      </c>
      <c r="E8637" s="1">
        <v>44399</v>
      </c>
      <c r="F8637" t="s">
        <v>889</v>
      </c>
      <c r="I8637">
        <v>100</v>
      </c>
      <c r="J8637">
        <v>0</v>
      </c>
      <c r="K8637">
        <v>0</v>
      </c>
      <c r="L8637">
        <v>2362</v>
      </c>
      <c r="M8637">
        <v>2362</v>
      </c>
      <c r="N8637" t="s">
        <v>20</v>
      </c>
      <c r="O8637" t="s">
        <v>31970</v>
      </c>
      <c r="P8637" t="s">
        <v>28</v>
      </c>
      <c r="Q8637" t="s">
        <v>34233</v>
      </c>
      <c r="R8637" t="s">
        <v>34233</v>
      </c>
      <c r="S8637" t="s">
        <v>33942</v>
      </c>
      <c r="T8637" t="s">
        <v>34233</v>
      </c>
      <c r="V8637" t="s">
        <v>33454</v>
      </c>
      <c r="AD8637" t="str">
        <f t="shared" si="1335"/>
        <v/>
      </c>
      <c r="AE8637" t="str">
        <f t="shared" si="1341"/>
        <v/>
      </c>
      <c r="AF8637" t="str">
        <f t="shared" si="1334"/>
        <v/>
      </c>
      <c r="AG8637" t="str">
        <f t="shared" si="1337"/>
        <v/>
      </c>
      <c r="AH8637" t="str">
        <f t="shared" si="1339"/>
        <v/>
      </c>
      <c r="AI8637">
        <v>0.14499999999999999</v>
      </c>
      <c r="AJ8637" t="str">
        <f t="shared" si="1336"/>
        <v/>
      </c>
      <c r="AK8637" t="str">
        <f t="shared" si="1340"/>
        <v/>
      </c>
      <c r="AL8637" t="str">
        <f t="shared" si="1338"/>
        <v/>
      </c>
    </row>
    <row r="8638" spans="1:39" x14ac:dyDescent="0.2">
      <c r="A8638" t="s">
        <v>31951</v>
      </c>
      <c r="B8638" t="s">
        <v>37</v>
      </c>
      <c r="C8638" t="s">
        <v>31952</v>
      </c>
      <c r="D8638" s="1">
        <v>44399</v>
      </c>
      <c r="E8638" s="1">
        <v>44399</v>
      </c>
      <c r="F8638" t="s">
        <v>19</v>
      </c>
      <c r="I8638">
        <v>100</v>
      </c>
      <c r="J8638">
        <v>0</v>
      </c>
      <c r="K8638">
        <v>0</v>
      </c>
      <c r="L8638">
        <v>1503</v>
      </c>
      <c r="M8638">
        <v>1503</v>
      </c>
      <c r="N8638" t="s">
        <v>20</v>
      </c>
      <c r="O8638" t="s">
        <v>31953</v>
      </c>
      <c r="P8638" t="s">
        <v>28</v>
      </c>
      <c r="Q8638" t="s">
        <v>34234</v>
      </c>
      <c r="R8638" t="s">
        <v>33762</v>
      </c>
      <c r="S8638" t="s">
        <v>33942</v>
      </c>
      <c r="T8638" t="s">
        <v>34233</v>
      </c>
      <c r="U8638" t="s">
        <v>32634</v>
      </c>
      <c r="V8638" t="s">
        <v>33454</v>
      </c>
      <c r="W8638">
        <v>240</v>
      </c>
      <c r="X8638">
        <v>2</v>
      </c>
      <c r="Y8638" t="s">
        <v>32654</v>
      </c>
      <c r="Z8638">
        <v>480</v>
      </c>
      <c r="AA8638">
        <v>8.5</v>
      </c>
      <c r="AC8638">
        <v>1</v>
      </c>
      <c r="AD8638" t="str">
        <f t="shared" si="1335"/>
        <v/>
      </c>
      <c r="AE8638">
        <f t="shared" si="1341"/>
        <v>1</v>
      </c>
      <c r="AF8638" t="str">
        <f t="shared" si="1334"/>
        <v/>
      </c>
      <c r="AG8638" t="str">
        <f t="shared" si="1337"/>
        <v/>
      </c>
      <c r="AH8638" t="str">
        <f t="shared" si="1339"/>
        <v/>
      </c>
      <c r="AI8638">
        <v>0.14499999999999999</v>
      </c>
      <c r="AJ8638" t="str">
        <f t="shared" si="1336"/>
        <v/>
      </c>
      <c r="AK8638">
        <f t="shared" si="1340"/>
        <v>2.8</v>
      </c>
      <c r="AL8638">
        <f t="shared" si="1338"/>
        <v>0.40599999999999997</v>
      </c>
    </row>
    <row r="8639" spans="1:39" x14ac:dyDescent="0.2">
      <c r="A8639" t="s">
        <v>31960</v>
      </c>
      <c r="B8639" t="s">
        <v>37</v>
      </c>
      <c r="C8639" t="s">
        <v>31961</v>
      </c>
      <c r="D8639" s="1">
        <v>44399</v>
      </c>
      <c r="E8639" s="1">
        <v>44399</v>
      </c>
      <c r="F8639" t="s">
        <v>19</v>
      </c>
      <c r="I8639">
        <v>100</v>
      </c>
      <c r="J8639">
        <v>0</v>
      </c>
      <c r="K8639">
        <v>0</v>
      </c>
      <c r="L8639">
        <v>1684</v>
      </c>
      <c r="M8639">
        <v>1684</v>
      </c>
      <c r="N8639" t="s">
        <v>20</v>
      </c>
      <c r="O8639" t="s">
        <v>31962</v>
      </c>
      <c r="P8639" t="s">
        <v>28</v>
      </c>
      <c r="Q8639" t="s">
        <v>34234</v>
      </c>
      <c r="R8639" t="s">
        <v>33762</v>
      </c>
      <c r="S8639" t="s">
        <v>33942</v>
      </c>
      <c r="T8639" t="s">
        <v>34233</v>
      </c>
      <c r="U8639" t="s">
        <v>32634</v>
      </c>
      <c r="V8639" t="s">
        <v>33454</v>
      </c>
      <c r="W8639">
        <v>240</v>
      </c>
      <c r="X8639">
        <v>2</v>
      </c>
      <c r="Y8639" t="s">
        <v>32654</v>
      </c>
      <c r="Z8639">
        <v>480</v>
      </c>
      <c r="AA8639">
        <v>8.5</v>
      </c>
      <c r="AC8639">
        <v>1</v>
      </c>
      <c r="AD8639" t="str">
        <f t="shared" si="1335"/>
        <v/>
      </c>
      <c r="AE8639">
        <f t="shared" si="1341"/>
        <v>1</v>
      </c>
      <c r="AF8639" t="str">
        <f t="shared" si="1334"/>
        <v/>
      </c>
      <c r="AG8639" t="str">
        <f t="shared" si="1337"/>
        <v/>
      </c>
      <c r="AH8639" t="str">
        <f t="shared" si="1339"/>
        <v/>
      </c>
      <c r="AI8639">
        <v>0.14499999999999999</v>
      </c>
      <c r="AJ8639" t="str">
        <f t="shared" si="1336"/>
        <v/>
      </c>
      <c r="AK8639">
        <f t="shared" si="1340"/>
        <v>2.8</v>
      </c>
      <c r="AL8639">
        <f t="shared" si="1338"/>
        <v>0.40599999999999997</v>
      </c>
    </row>
    <row r="8640" spans="1:39" x14ac:dyDescent="0.2">
      <c r="A8640" t="s">
        <v>31060</v>
      </c>
      <c r="B8640" t="s">
        <v>37</v>
      </c>
      <c r="C8640" t="s">
        <v>31061</v>
      </c>
      <c r="D8640" s="1">
        <v>43859</v>
      </c>
      <c r="E8640" s="1">
        <v>44399</v>
      </c>
      <c r="F8640" t="s">
        <v>889</v>
      </c>
      <c r="I8640">
        <v>100</v>
      </c>
      <c r="J8640">
        <v>0</v>
      </c>
      <c r="K8640">
        <v>0</v>
      </c>
      <c r="L8640">
        <v>1744</v>
      </c>
      <c r="M8640">
        <v>1744</v>
      </c>
      <c r="N8640" t="s">
        <v>20</v>
      </c>
      <c r="O8640" t="s">
        <v>31062</v>
      </c>
      <c r="P8640" t="s">
        <v>44</v>
      </c>
      <c r="Q8640" t="s">
        <v>34233</v>
      </c>
      <c r="R8640" t="s">
        <v>34233</v>
      </c>
      <c r="S8640" t="s">
        <v>33942</v>
      </c>
      <c r="T8640" t="s">
        <v>34233</v>
      </c>
      <c r="AD8640" t="str">
        <f t="shared" si="1335"/>
        <v/>
      </c>
      <c r="AE8640" t="str">
        <f t="shared" si="1341"/>
        <v/>
      </c>
      <c r="AF8640" t="str">
        <f t="shared" si="1334"/>
        <v/>
      </c>
      <c r="AG8640" t="str">
        <f t="shared" si="1337"/>
        <v/>
      </c>
      <c r="AH8640" t="str">
        <f t="shared" si="1339"/>
        <v/>
      </c>
      <c r="AI8640">
        <v>0.14499999999999999</v>
      </c>
      <c r="AJ8640" t="str">
        <f t="shared" si="1336"/>
        <v/>
      </c>
      <c r="AK8640" t="str">
        <f t="shared" si="1340"/>
        <v/>
      </c>
      <c r="AL8640" t="str">
        <f t="shared" si="1338"/>
        <v/>
      </c>
    </row>
    <row r="8641" spans="1:38" x14ac:dyDescent="0.2">
      <c r="A8641" t="s">
        <v>10112</v>
      </c>
      <c r="B8641" t="s">
        <v>37</v>
      </c>
      <c r="C8641" t="s">
        <v>10113</v>
      </c>
      <c r="D8641" s="1">
        <v>36416</v>
      </c>
      <c r="E8641" s="1">
        <v>43892</v>
      </c>
      <c r="F8641" t="s">
        <v>19</v>
      </c>
      <c r="I8641">
        <v>100</v>
      </c>
      <c r="J8641">
        <v>0</v>
      </c>
      <c r="K8641">
        <v>0</v>
      </c>
      <c r="L8641">
        <v>982</v>
      </c>
      <c r="M8641">
        <v>982</v>
      </c>
      <c r="N8641" t="s">
        <v>20</v>
      </c>
      <c r="O8641" t="s">
        <v>10114</v>
      </c>
      <c r="P8641" t="s">
        <v>28</v>
      </c>
      <c r="Q8641" t="s">
        <v>34233</v>
      </c>
      <c r="R8641" t="s">
        <v>34233</v>
      </c>
      <c r="S8641" t="s">
        <v>32628</v>
      </c>
      <c r="T8641" t="s">
        <v>34354</v>
      </c>
      <c r="U8641" t="s">
        <v>32634</v>
      </c>
      <c r="V8641" t="s">
        <v>33429</v>
      </c>
      <c r="X8641">
        <v>2</v>
      </c>
      <c r="Y8641" t="s">
        <v>32661</v>
      </c>
      <c r="AA8641">
        <v>9</v>
      </c>
      <c r="AB8641">
        <v>25</v>
      </c>
      <c r="AC8641">
        <v>1</v>
      </c>
      <c r="AD8641" t="str">
        <f t="shared" si="1335"/>
        <v/>
      </c>
      <c r="AE8641" t="str">
        <f t="shared" si="1341"/>
        <v/>
      </c>
      <c r="AF8641" t="str">
        <f t="shared" si="1334"/>
        <v/>
      </c>
      <c r="AG8641">
        <f t="shared" si="1337"/>
        <v>1</v>
      </c>
      <c r="AH8641">
        <f t="shared" si="1339"/>
        <v>2.8</v>
      </c>
      <c r="AI8641">
        <v>0.14499999999999999</v>
      </c>
      <c r="AJ8641">
        <f t="shared" si="1336"/>
        <v>0.40599999999999997</v>
      </c>
      <c r="AK8641" t="str">
        <f t="shared" si="1340"/>
        <v/>
      </c>
      <c r="AL8641" t="str">
        <f t="shared" si="1338"/>
        <v/>
      </c>
    </row>
    <row r="8642" spans="1:38" x14ac:dyDescent="0.2">
      <c r="A8642" t="s">
        <v>11188</v>
      </c>
      <c r="B8642" t="s">
        <v>37</v>
      </c>
      <c r="C8642" t="s">
        <v>11189</v>
      </c>
      <c r="D8642" s="1">
        <v>36459</v>
      </c>
      <c r="E8642" s="1">
        <v>43892</v>
      </c>
      <c r="F8642" t="s">
        <v>19</v>
      </c>
      <c r="I8642">
        <v>100</v>
      </c>
      <c r="J8642">
        <v>0</v>
      </c>
      <c r="K8642">
        <v>0</v>
      </c>
      <c r="L8642">
        <v>1251</v>
      </c>
      <c r="M8642">
        <v>1251</v>
      </c>
      <c r="N8642" t="s">
        <v>20</v>
      </c>
      <c r="O8642" t="s">
        <v>11190</v>
      </c>
      <c r="P8642" t="s">
        <v>28</v>
      </c>
      <c r="Q8642" t="s">
        <v>34233</v>
      </c>
      <c r="R8642" t="s">
        <v>34233</v>
      </c>
      <c r="S8642" t="s">
        <v>32628</v>
      </c>
      <c r="T8642" t="s">
        <v>34365</v>
      </c>
      <c r="U8642" t="s">
        <v>32634</v>
      </c>
      <c r="V8642" t="s">
        <v>33429</v>
      </c>
      <c r="X8642">
        <v>2</v>
      </c>
      <c r="Y8642" t="s">
        <v>32661</v>
      </c>
      <c r="AA8642">
        <v>9</v>
      </c>
      <c r="AB8642">
        <v>25</v>
      </c>
      <c r="AC8642">
        <v>1</v>
      </c>
      <c r="AD8642" t="str">
        <f t="shared" si="1335"/>
        <v/>
      </c>
      <c r="AE8642" t="str">
        <f t="shared" si="1341"/>
        <v/>
      </c>
      <c r="AF8642" t="str">
        <f t="shared" si="1334"/>
        <v/>
      </c>
      <c r="AG8642">
        <f t="shared" si="1337"/>
        <v>1</v>
      </c>
      <c r="AH8642">
        <f t="shared" si="1339"/>
        <v>2.8</v>
      </c>
      <c r="AI8642">
        <v>0.14499999999999999</v>
      </c>
      <c r="AJ8642">
        <f t="shared" si="1336"/>
        <v>0.40599999999999997</v>
      </c>
      <c r="AK8642" t="str">
        <f t="shared" si="1340"/>
        <v/>
      </c>
      <c r="AL8642" t="str">
        <f t="shared" si="1338"/>
        <v/>
      </c>
    </row>
    <row r="8643" spans="1:38" x14ac:dyDescent="0.2">
      <c r="A8643" t="s">
        <v>12678</v>
      </c>
      <c r="B8643" t="s">
        <v>37</v>
      </c>
      <c r="C8643" t="s">
        <v>12679</v>
      </c>
      <c r="D8643" s="1">
        <v>36712</v>
      </c>
      <c r="E8643" s="1">
        <v>43892</v>
      </c>
      <c r="F8643" t="s">
        <v>19</v>
      </c>
      <c r="I8643">
        <v>100</v>
      </c>
      <c r="J8643">
        <v>0</v>
      </c>
      <c r="K8643">
        <v>0</v>
      </c>
      <c r="L8643">
        <v>1519</v>
      </c>
      <c r="M8643">
        <v>1519</v>
      </c>
      <c r="N8643" t="s">
        <v>20</v>
      </c>
      <c r="O8643" t="s">
        <v>12680</v>
      </c>
      <c r="P8643" t="s">
        <v>28</v>
      </c>
      <c r="Q8643" t="s">
        <v>34233</v>
      </c>
      <c r="R8643" t="s">
        <v>34233</v>
      </c>
      <c r="S8643" t="s">
        <v>33807</v>
      </c>
      <c r="T8643" t="s">
        <v>34365</v>
      </c>
      <c r="U8643" t="s">
        <v>32634</v>
      </c>
      <c r="V8643" t="s">
        <v>33429</v>
      </c>
      <c r="X8643">
        <v>2</v>
      </c>
      <c r="Y8643" t="s">
        <v>32661</v>
      </c>
      <c r="AA8643">
        <v>9</v>
      </c>
      <c r="AB8643">
        <v>25</v>
      </c>
      <c r="AC8643">
        <v>1</v>
      </c>
      <c r="AD8643" t="str">
        <f t="shared" si="1335"/>
        <v/>
      </c>
      <c r="AE8643" t="str">
        <f t="shared" si="1341"/>
        <v/>
      </c>
      <c r="AF8643" t="str">
        <f t="shared" si="1334"/>
        <v/>
      </c>
      <c r="AG8643">
        <f t="shared" si="1337"/>
        <v>1</v>
      </c>
      <c r="AH8643">
        <f t="shared" si="1339"/>
        <v>2.8</v>
      </c>
      <c r="AI8643">
        <v>0.14499999999999999</v>
      </c>
      <c r="AJ8643">
        <f t="shared" si="1336"/>
        <v>0.40599999999999997</v>
      </c>
      <c r="AK8643" t="str">
        <f t="shared" si="1340"/>
        <v/>
      </c>
      <c r="AL8643" t="str">
        <f t="shared" si="1338"/>
        <v/>
      </c>
    </row>
    <row r="8644" spans="1:38" x14ac:dyDescent="0.2">
      <c r="A8644" t="s">
        <v>9915</v>
      </c>
      <c r="B8644" t="s">
        <v>37</v>
      </c>
      <c r="C8644" t="s">
        <v>9916</v>
      </c>
      <c r="D8644" s="1">
        <v>36416</v>
      </c>
      <c r="E8644" s="1">
        <v>44102</v>
      </c>
      <c r="F8644" t="s">
        <v>19</v>
      </c>
      <c r="I8644">
        <v>100</v>
      </c>
      <c r="J8644">
        <v>0</v>
      </c>
      <c r="K8644">
        <v>0</v>
      </c>
      <c r="L8644">
        <v>1826</v>
      </c>
      <c r="M8644">
        <v>1826</v>
      </c>
      <c r="N8644" t="s">
        <v>20</v>
      </c>
      <c r="O8644" t="s">
        <v>9917</v>
      </c>
      <c r="P8644" t="s">
        <v>28</v>
      </c>
      <c r="Q8644" t="s">
        <v>34234</v>
      </c>
      <c r="R8644" t="s">
        <v>34235</v>
      </c>
      <c r="S8644" t="s">
        <v>33797</v>
      </c>
      <c r="T8644" t="s">
        <v>34365</v>
      </c>
      <c r="U8644" t="s">
        <v>32634</v>
      </c>
      <c r="V8644" t="s">
        <v>33429</v>
      </c>
      <c r="X8644">
        <v>2</v>
      </c>
      <c r="Y8644" t="s">
        <v>32661</v>
      </c>
      <c r="AA8644">
        <v>9</v>
      </c>
      <c r="AB8644">
        <v>25</v>
      </c>
      <c r="AC8644">
        <v>1</v>
      </c>
      <c r="AD8644" t="str">
        <f t="shared" si="1335"/>
        <v/>
      </c>
      <c r="AE8644" t="str">
        <f t="shared" si="1341"/>
        <v/>
      </c>
      <c r="AF8644" t="str">
        <f t="shared" si="1334"/>
        <v/>
      </c>
      <c r="AG8644">
        <f t="shared" si="1337"/>
        <v>1</v>
      </c>
      <c r="AH8644">
        <f t="shared" si="1339"/>
        <v>2.8</v>
      </c>
      <c r="AI8644">
        <v>0.14499999999999999</v>
      </c>
      <c r="AJ8644">
        <f t="shared" si="1336"/>
        <v>0.40599999999999997</v>
      </c>
      <c r="AK8644" t="str">
        <f t="shared" si="1340"/>
        <v/>
      </c>
      <c r="AL8644" t="str">
        <f t="shared" si="1338"/>
        <v/>
      </c>
    </row>
    <row r="8645" spans="1:38" x14ac:dyDescent="0.2">
      <c r="A8645" t="s">
        <v>10109</v>
      </c>
      <c r="B8645" t="s">
        <v>37</v>
      </c>
      <c r="C8645" t="s">
        <v>10110</v>
      </c>
      <c r="D8645" s="1">
        <v>36416</v>
      </c>
      <c r="E8645" s="1">
        <v>43892</v>
      </c>
      <c r="F8645" t="s">
        <v>19</v>
      </c>
      <c r="I8645">
        <v>100</v>
      </c>
      <c r="J8645">
        <v>0</v>
      </c>
      <c r="K8645">
        <v>0</v>
      </c>
      <c r="L8645">
        <v>1050</v>
      </c>
      <c r="M8645">
        <v>1050</v>
      </c>
      <c r="N8645" t="s">
        <v>20</v>
      </c>
      <c r="O8645" t="s">
        <v>10111</v>
      </c>
      <c r="P8645" t="s">
        <v>28</v>
      </c>
      <c r="Q8645" t="s">
        <v>32794</v>
      </c>
      <c r="R8645" t="s">
        <v>33782</v>
      </c>
      <c r="S8645" t="s">
        <v>33797</v>
      </c>
      <c r="T8645" t="s">
        <v>34365</v>
      </c>
      <c r="U8645" t="s">
        <v>32634</v>
      </c>
      <c r="V8645" t="s">
        <v>33429</v>
      </c>
      <c r="X8645">
        <v>2</v>
      </c>
      <c r="Y8645" t="s">
        <v>32661</v>
      </c>
      <c r="AA8645">
        <v>9</v>
      </c>
      <c r="AB8645">
        <v>25</v>
      </c>
      <c r="AC8645">
        <v>1</v>
      </c>
      <c r="AD8645" t="str">
        <f t="shared" si="1335"/>
        <v/>
      </c>
      <c r="AE8645" t="str">
        <f t="shared" si="1341"/>
        <v/>
      </c>
      <c r="AF8645" t="str">
        <f t="shared" si="1334"/>
        <v/>
      </c>
      <c r="AG8645">
        <f t="shared" si="1337"/>
        <v>1</v>
      </c>
      <c r="AH8645">
        <f t="shared" si="1339"/>
        <v>2.8</v>
      </c>
      <c r="AI8645">
        <v>0.14499999999999999</v>
      </c>
      <c r="AJ8645">
        <f t="shared" si="1336"/>
        <v>0.40599999999999997</v>
      </c>
      <c r="AK8645" t="str">
        <f t="shared" si="1340"/>
        <v/>
      </c>
      <c r="AL8645" t="str">
        <f t="shared" si="1338"/>
        <v/>
      </c>
    </row>
    <row r="8646" spans="1:38" x14ac:dyDescent="0.2">
      <c r="A8646" t="s">
        <v>11151</v>
      </c>
      <c r="B8646" t="s">
        <v>37</v>
      </c>
      <c r="C8646" t="s">
        <v>11152</v>
      </c>
      <c r="D8646" s="1">
        <v>36459</v>
      </c>
      <c r="E8646" s="1">
        <v>43892</v>
      </c>
      <c r="F8646" t="s">
        <v>19</v>
      </c>
      <c r="I8646">
        <v>100</v>
      </c>
      <c r="J8646">
        <v>0</v>
      </c>
      <c r="K8646">
        <v>0</v>
      </c>
      <c r="L8646">
        <v>984</v>
      </c>
      <c r="M8646">
        <v>984</v>
      </c>
      <c r="N8646" t="s">
        <v>20</v>
      </c>
      <c r="O8646" t="s">
        <v>11153</v>
      </c>
      <c r="P8646" t="s">
        <v>28</v>
      </c>
      <c r="Q8646" t="s">
        <v>34233</v>
      </c>
      <c r="R8646" t="s">
        <v>34233</v>
      </c>
      <c r="S8646" t="s">
        <v>33797</v>
      </c>
      <c r="T8646" t="s">
        <v>34357</v>
      </c>
      <c r="U8646" t="s">
        <v>32634</v>
      </c>
      <c r="V8646" t="s">
        <v>33429</v>
      </c>
      <c r="X8646">
        <v>2</v>
      </c>
      <c r="Y8646" t="s">
        <v>32661</v>
      </c>
      <c r="AA8646">
        <v>9</v>
      </c>
      <c r="AB8646">
        <v>25</v>
      </c>
      <c r="AC8646">
        <v>1</v>
      </c>
      <c r="AD8646" t="str">
        <f t="shared" si="1335"/>
        <v/>
      </c>
      <c r="AE8646" t="str">
        <f t="shared" si="1341"/>
        <v/>
      </c>
      <c r="AF8646" t="str">
        <f t="shared" si="1334"/>
        <v/>
      </c>
      <c r="AG8646">
        <f t="shared" si="1337"/>
        <v>1</v>
      </c>
      <c r="AH8646">
        <f t="shared" si="1339"/>
        <v>2.8</v>
      </c>
      <c r="AI8646">
        <v>0.14499999999999999</v>
      </c>
      <c r="AJ8646">
        <f t="shared" si="1336"/>
        <v>0.40599999999999997</v>
      </c>
      <c r="AK8646" t="str">
        <f t="shared" si="1340"/>
        <v/>
      </c>
      <c r="AL8646" t="str">
        <f t="shared" si="1338"/>
        <v/>
      </c>
    </row>
    <row r="8647" spans="1:38" x14ac:dyDescent="0.2">
      <c r="A8647" t="s">
        <v>10106</v>
      </c>
      <c r="B8647" t="s">
        <v>37</v>
      </c>
      <c r="C8647" t="s">
        <v>10107</v>
      </c>
      <c r="D8647" s="1">
        <v>36416</v>
      </c>
      <c r="E8647" s="1">
        <v>43892</v>
      </c>
      <c r="F8647" t="s">
        <v>19</v>
      </c>
      <c r="I8647">
        <v>100</v>
      </c>
      <c r="J8647">
        <v>0</v>
      </c>
      <c r="K8647">
        <v>0</v>
      </c>
      <c r="L8647">
        <v>1174</v>
      </c>
      <c r="M8647">
        <v>1174</v>
      </c>
      <c r="N8647" t="s">
        <v>20</v>
      </c>
      <c r="O8647" t="s">
        <v>10108</v>
      </c>
      <c r="P8647" t="s">
        <v>28</v>
      </c>
      <c r="Q8647" t="s">
        <v>34233</v>
      </c>
      <c r="R8647" t="s">
        <v>34233</v>
      </c>
      <c r="S8647" t="s">
        <v>33797</v>
      </c>
      <c r="T8647" t="s">
        <v>34349</v>
      </c>
      <c r="U8647" t="s">
        <v>32634</v>
      </c>
      <c r="V8647" t="s">
        <v>33429</v>
      </c>
      <c r="X8647">
        <v>2</v>
      </c>
      <c r="Y8647" t="s">
        <v>32661</v>
      </c>
      <c r="AA8647">
        <v>9</v>
      </c>
      <c r="AB8647">
        <v>25</v>
      </c>
      <c r="AC8647">
        <v>1</v>
      </c>
      <c r="AD8647" t="str">
        <f t="shared" si="1335"/>
        <v/>
      </c>
      <c r="AE8647" t="str">
        <f t="shared" si="1341"/>
        <v/>
      </c>
      <c r="AF8647" t="str">
        <f t="shared" si="1334"/>
        <v/>
      </c>
      <c r="AG8647">
        <f t="shared" si="1337"/>
        <v>1</v>
      </c>
      <c r="AH8647">
        <f t="shared" si="1339"/>
        <v>2.8</v>
      </c>
      <c r="AI8647">
        <v>0.14499999999999999</v>
      </c>
      <c r="AJ8647">
        <f t="shared" si="1336"/>
        <v>0.40599999999999997</v>
      </c>
      <c r="AK8647" t="str">
        <f t="shared" si="1340"/>
        <v/>
      </c>
      <c r="AL8647" t="str">
        <f t="shared" si="1338"/>
        <v/>
      </c>
    </row>
    <row r="8648" spans="1:38" x14ac:dyDescent="0.2">
      <c r="A8648" t="s">
        <v>11185</v>
      </c>
      <c r="B8648" t="s">
        <v>37</v>
      </c>
      <c r="C8648" t="s">
        <v>11186</v>
      </c>
      <c r="D8648" s="1">
        <v>36459</v>
      </c>
      <c r="E8648" s="1">
        <v>43892</v>
      </c>
      <c r="F8648" t="s">
        <v>19</v>
      </c>
      <c r="I8648">
        <v>100</v>
      </c>
      <c r="J8648">
        <v>0</v>
      </c>
      <c r="K8648">
        <v>0</v>
      </c>
      <c r="L8648">
        <v>984</v>
      </c>
      <c r="M8648">
        <v>984</v>
      </c>
      <c r="N8648" t="s">
        <v>20</v>
      </c>
      <c r="O8648" t="s">
        <v>11187</v>
      </c>
      <c r="P8648" t="s">
        <v>28</v>
      </c>
      <c r="Q8648" t="s">
        <v>34233</v>
      </c>
      <c r="R8648" t="s">
        <v>34233</v>
      </c>
      <c r="S8648" t="s">
        <v>32628</v>
      </c>
      <c r="T8648" t="s">
        <v>34357</v>
      </c>
      <c r="U8648" t="s">
        <v>32634</v>
      </c>
      <c r="V8648" t="s">
        <v>33429</v>
      </c>
      <c r="X8648">
        <v>2</v>
      </c>
      <c r="Y8648" t="s">
        <v>32661</v>
      </c>
      <c r="AA8648">
        <v>9</v>
      </c>
      <c r="AB8648">
        <v>25</v>
      </c>
      <c r="AC8648">
        <v>1</v>
      </c>
      <c r="AD8648" t="str">
        <f t="shared" si="1335"/>
        <v/>
      </c>
      <c r="AE8648" t="str">
        <f t="shared" si="1341"/>
        <v/>
      </c>
      <c r="AF8648" t="str">
        <f t="shared" si="1334"/>
        <v/>
      </c>
      <c r="AG8648">
        <f t="shared" si="1337"/>
        <v>1</v>
      </c>
      <c r="AH8648">
        <f t="shared" si="1339"/>
        <v>2.8</v>
      </c>
      <c r="AI8648">
        <v>0.14499999999999999</v>
      </c>
      <c r="AJ8648">
        <f t="shared" si="1336"/>
        <v>0.40599999999999997</v>
      </c>
      <c r="AK8648" t="str">
        <f t="shared" si="1340"/>
        <v/>
      </c>
      <c r="AL8648" t="str">
        <f t="shared" si="1338"/>
        <v/>
      </c>
    </row>
    <row r="8649" spans="1:38" x14ac:dyDescent="0.2">
      <c r="A8649" t="s">
        <v>12648</v>
      </c>
      <c r="B8649" t="s">
        <v>37</v>
      </c>
      <c r="C8649" t="s">
        <v>12649</v>
      </c>
      <c r="D8649" s="1">
        <v>36711</v>
      </c>
      <c r="E8649" s="1">
        <v>43892</v>
      </c>
      <c r="F8649" t="s">
        <v>19</v>
      </c>
      <c r="I8649">
        <v>100</v>
      </c>
      <c r="J8649">
        <v>0</v>
      </c>
      <c r="K8649">
        <v>0</v>
      </c>
      <c r="L8649">
        <v>1278</v>
      </c>
      <c r="M8649">
        <v>1278</v>
      </c>
      <c r="N8649" t="s">
        <v>20</v>
      </c>
      <c r="O8649" t="s">
        <v>12650</v>
      </c>
      <c r="P8649" t="s">
        <v>28</v>
      </c>
      <c r="Q8649" t="s">
        <v>34233</v>
      </c>
      <c r="R8649" t="s">
        <v>34233</v>
      </c>
      <c r="S8649" t="s">
        <v>32628</v>
      </c>
      <c r="T8649" t="s">
        <v>34365</v>
      </c>
      <c r="U8649" t="s">
        <v>32634</v>
      </c>
      <c r="V8649" t="s">
        <v>33429</v>
      </c>
      <c r="X8649">
        <v>2</v>
      </c>
      <c r="Y8649" t="s">
        <v>32661</v>
      </c>
      <c r="AA8649">
        <v>9</v>
      </c>
      <c r="AB8649">
        <v>25</v>
      </c>
      <c r="AC8649">
        <v>1</v>
      </c>
      <c r="AD8649" t="str">
        <f t="shared" si="1335"/>
        <v/>
      </c>
      <c r="AE8649" t="str">
        <f t="shared" si="1341"/>
        <v/>
      </c>
      <c r="AF8649" t="str">
        <f t="shared" si="1334"/>
        <v/>
      </c>
      <c r="AG8649">
        <f t="shared" si="1337"/>
        <v>1</v>
      </c>
      <c r="AH8649">
        <f t="shared" si="1339"/>
        <v>2.8</v>
      </c>
      <c r="AI8649">
        <v>0.14499999999999999</v>
      </c>
      <c r="AJ8649">
        <f t="shared" si="1336"/>
        <v>0.40599999999999997</v>
      </c>
      <c r="AK8649" t="str">
        <f t="shared" si="1340"/>
        <v/>
      </c>
      <c r="AL8649" t="str">
        <f t="shared" si="1338"/>
        <v/>
      </c>
    </row>
    <row r="8650" spans="1:38" x14ac:dyDescent="0.2">
      <c r="A8650" t="s">
        <v>10002</v>
      </c>
      <c r="B8650" t="s">
        <v>37</v>
      </c>
      <c r="C8650" t="s">
        <v>10003</v>
      </c>
      <c r="D8650" s="1">
        <v>36416</v>
      </c>
      <c r="E8650" s="1">
        <v>44399</v>
      </c>
      <c r="F8650" t="s">
        <v>19</v>
      </c>
      <c r="I8650">
        <v>100</v>
      </c>
      <c r="J8650">
        <v>0</v>
      </c>
      <c r="K8650">
        <v>0</v>
      </c>
      <c r="L8650">
        <v>1124</v>
      </c>
      <c r="M8650">
        <v>1124</v>
      </c>
      <c r="N8650" t="s">
        <v>20</v>
      </c>
      <c r="O8650" t="s">
        <v>10004</v>
      </c>
      <c r="P8650" t="s">
        <v>28</v>
      </c>
      <c r="Q8650" t="s">
        <v>34233</v>
      </c>
      <c r="R8650" t="s">
        <v>34233</v>
      </c>
      <c r="S8650" t="s">
        <v>33797</v>
      </c>
      <c r="T8650" t="s">
        <v>34365</v>
      </c>
      <c r="U8650" t="s">
        <v>32634</v>
      </c>
      <c r="V8650" t="s">
        <v>33429</v>
      </c>
      <c r="X8650">
        <v>2</v>
      </c>
      <c r="Y8650" t="s">
        <v>32661</v>
      </c>
      <c r="AA8650">
        <v>9</v>
      </c>
      <c r="AB8650">
        <v>25</v>
      </c>
      <c r="AC8650">
        <v>1</v>
      </c>
      <c r="AD8650" t="str">
        <f t="shared" si="1335"/>
        <v/>
      </c>
      <c r="AE8650" t="str">
        <f t="shared" si="1341"/>
        <v/>
      </c>
      <c r="AF8650" t="str">
        <f t="shared" si="1334"/>
        <v/>
      </c>
      <c r="AG8650">
        <f t="shared" ref="AG8650:AG8681" si="1342">IF((S8650&lt;&gt;"tühi")*(AC8650&lt;&gt;""),AC8650,"")</f>
        <v>1</v>
      </c>
      <c r="AH8650">
        <f t="shared" si="1339"/>
        <v>2.8</v>
      </c>
      <c r="AI8650">
        <v>0.14499999999999999</v>
      </c>
      <c r="AJ8650">
        <f t="shared" si="1336"/>
        <v>0.40599999999999997</v>
      </c>
      <c r="AK8650" t="str">
        <f t="shared" si="1340"/>
        <v/>
      </c>
      <c r="AL8650" t="str">
        <f t="shared" si="1338"/>
        <v/>
      </c>
    </row>
    <row r="8651" spans="1:38" x14ac:dyDescent="0.2">
      <c r="A8651" t="s">
        <v>12654</v>
      </c>
      <c r="B8651" t="s">
        <v>37</v>
      </c>
      <c r="C8651" t="s">
        <v>12655</v>
      </c>
      <c r="D8651" s="1">
        <v>36711</v>
      </c>
      <c r="E8651" s="1">
        <v>43951</v>
      </c>
      <c r="F8651" t="s">
        <v>19</v>
      </c>
      <c r="I8651">
        <v>100</v>
      </c>
      <c r="J8651">
        <v>0</v>
      </c>
      <c r="K8651">
        <v>0</v>
      </c>
      <c r="L8651">
        <v>1575</v>
      </c>
      <c r="M8651">
        <v>1575</v>
      </c>
      <c r="N8651" t="s">
        <v>20</v>
      </c>
      <c r="O8651" t="s">
        <v>12656</v>
      </c>
      <c r="P8651" t="s">
        <v>28</v>
      </c>
      <c r="Q8651" t="s">
        <v>34234</v>
      </c>
      <c r="R8651" t="s">
        <v>34235</v>
      </c>
      <c r="S8651" t="s">
        <v>32628</v>
      </c>
      <c r="T8651" t="s">
        <v>34365</v>
      </c>
      <c r="U8651" t="s">
        <v>32634</v>
      </c>
      <c r="V8651" t="s">
        <v>33429</v>
      </c>
      <c r="X8651">
        <v>2</v>
      </c>
      <c r="Y8651" t="s">
        <v>32661</v>
      </c>
      <c r="AA8651">
        <v>9</v>
      </c>
      <c r="AB8651">
        <v>25</v>
      </c>
      <c r="AC8651">
        <v>1</v>
      </c>
      <c r="AD8651" t="str">
        <f t="shared" si="1335"/>
        <v/>
      </c>
      <c r="AE8651" t="str">
        <f t="shared" si="1341"/>
        <v/>
      </c>
      <c r="AF8651" t="str">
        <f t="shared" ref="AF8651:AF8714" si="1343">IF((S8651&lt;&gt;"tühi")*(F8651&lt;&gt;"Elamumaa")*(G8651&lt;&gt;"Elamumaa")*(H8651&lt;&gt;"Elamumaa"),IF(Z8651=0,"",Z8651),"")</f>
        <v/>
      </c>
      <c r="AG8651">
        <f t="shared" si="1342"/>
        <v>1</v>
      </c>
      <c r="AH8651">
        <f t="shared" si="1339"/>
        <v>2.8</v>
      </c>
      <c r="AI8651">
        <v>0.14499999999999999</v>
      </c>
      <c r="AJ8651">
        <f t="shared" si="1336"/>
        <v>0.40599999999999997</v>
      </c>
      <c r="AK8651" t="str">
        <f t="shared" si="1340"/>
        <v/>
      </c>
      <c r="AL8651" t="str">
        <f t="shared" si="1338"/>
        <v/>
      </c>
    </row>
    <row r="8652" spans="1:38" x14ac:dyDescent="0.2">
      <c r="A8652" t="s">
        <v>9996</v>
      </c>
      <c r="B8652" t="s">
        <v>37</v>
      </c>
      <c r="C8652" t="s">
        <v>9997</v>
      </c>
      <c r="D8652" s="1">
        <v>36416</v>
      </c>
      <c r="E8652" s="1">
        <v>44399</v>
      </c>
      <c r="F8652" t="s">
        <v>19</v>
      </c>
      <c r="I8652">
        <v>100</v>
      </c>
      <c r="J8652">
        <v>0</v>
      </c>
      <c r="K8652">
        <v>0</v>
      </c>
      <c r="L8652">
        <v>1350</v>
      </c>
      <c r="M8652">
        <v>1350</v>
      </c>
      <c r="N8652" t="s">
        <v>20</v>
      </c>
      <c r="O8652" t="s">
        <v>9998</v>
      </c>
      <c r="P8652" t="s">
        <v>28</v>
      </c>
      <c r="Q8652" t="s">
        <v>32794</v>
      </c>
      <c r="R8652" t="s">
        <v>33782</v>
      </c>
      <c r="S8652" t="s">
        <v>33797</v>
      </c>
      <c r="T8652" t="s">
        <v>34365</v>
      </c>
      <c r="U8652" t="s">
        <v>32634</v>
      </c>
      <c r="V8652" t="s">
        <v>33429</v>
      </c>
      <c r="X8652">
        <v>2</v>
      </c>
      <c r="Y8652" t="s">
        <v>32661</v>
      </c>
      <c r="AA8652">
        <v>9</v>
      </c>
      <c r="AB8652">
        <v>25</v>
      </c>
      <c r="AC8652">
        <v>1</v>
      </c>
      <c r="AD8652" t="str">
        <f t="shared" si="1335"/>
        <v/>
      </c>
      <c r="AE8652" t="str">
        <f t="shared" si="1341"/>
        <v/>
      </c>
      <c r="AF8652" t="str">
        <f t="shared" si="1343"/>
        <v/>
      </c>
      <c r="AG8652">
        <f t="shared" si="1342"/>
        <v>1</v>
      </c>
      <c r="AH8652">
        <f t="shared" si="1339"/>
        <v>2.8</v>
      </c>
      <c r="AI8652">
        <v>0.14499999999999999</v>
      </c>
      <c r="AJ8652">
        <f t="shared" si="1336"/>
        <v>0.40599999999999997</v>
      </c>
      <c r="AK8652" t="str">
        <f t="shared" si="1340"/>
        <v/>
      </c>
      <c r="AL8652" t="str">
        <f t="shared" si="1338"/>
        <v/>
      </c>
    </row>
    <row r="8653" spans="1:38" x14ac:dyDescent="0.2">
      <c r="A8653" t="s">
        <v>30549</v>
      </c>
      <c r="B8653" t="s">
        <v>37</v>
      </c>
      <c r="C8653" t="s">
        <v>30550</v>
      </c>
      <c r="D8653" s="1">
        <v>43859</v>
      </c>
      <c r="E8653" s="1">
        <v>44546</v>
      </c>
      <c r="F8653" t="s">
        <v>26</v>
      </c>
      <c r="I8653">
        <v>100</v>
      </c>
      <c r="J8653">
        <v>0</v>
      </c>
      <c r="K8653">
        <v>0</v>
      </c>
      <c r="L8653">
        <v>1903</v>
      </c>
      <c r="M8653">
        <v>1903</v>
      </c>
      <c r="N8653" t="s">
        <v>20</v>
      </c>
      <c r="O8653" t="s">
        <v>30551</v>
      </c>
      <c r="P8653" t="s">
        <v>44</v>
      </c>
      <c r="Q8653" t="s">
        <v>34233</v>
      </c>
      <c r="R8653" t="s">
        <v>34233</v>
      </c>
      <c r="S8653" t="s">
        <v>34233</v>
      </c>
      <c r="T8653" t="s">
        <v>34233</v>
      </c>
      <c r="V8653" t="s">
        <v>33429</v>
      </c>
      <c r="AD8653" t="str">
        <f t="shared" si="1335"/>
        <v/>
      </c>
      <c r="AE8653" t="str">
        <f t="shared" si="1341"/>
        <v/>
      </c>
      <c r="AF8653" t="str">
        <f t="shared" si="1343"/>
        <v/>
      </c>
      <c r="AG8653" t="str">
        <f t="shared" si="1342"/>
        <v/>
      </c>
      <c r="AH8653" t="str">
        <f t="shared" si="1339"/>
        <v/>
      </c>
      <c r="AI8653">
        <v>0.14499999999999999</v>
      </c>
      <c r="AJ8653" t="str">
        <f t="shared" si="1336"/>
        <v/>
      </c>
      <c r="AK8653" t="str">
        <f t="shared" si="1340"/>
        <v/>
      </c>
      <c r="AL8653" t="str">
        <f t="shared" si="1338"/>
        <v/>
      </c>
    </row>
    <row r="8654" spans="1:38" x14ac:dyDescent="0.2">
      <c r="A8654" t="s">
        <v>18340</v>
      </c>
      <c r="B8654" t="s">
        <v>37</v>
      </c>
      <c r="C8654" t="s">
        <v>18341</v>
      </c>
      <c r="D8654" s="1">
        <v>42633</v>
      </c>
      <c r="E8654" s="1">
        <v>43951</v>
      </c>
      <c r="F8654" t="s">
        <v>889</v>
      </c>
      <c r="I8654">
        <v>100</v>
      </c>
      <c r="J8654">
        <v>0</v>
      </c>
      <c r="K8654">
        <v>0</v>
      </c>
      <c r="L8654">
        <v>994</v>
      </c>
      <c r="M8654">
        <v>994</v>
      </c>
      <c r="N8654" t="s">
        <v>20</v>
      </c>
      <c r="O8654" t="s">
        <v>18342</v>
      </c>
      <c r="P8654" t="s">
        <v>44</v>
      </c>
      <c r="Q8654" t="s">
        <v>34233</v>
      </c>
      <c r="R8654" t="s">
        <v>34233</v>
      </c>
      <c r="S8654" t="s">
        <v>33942</v>
      </c>
      <c r="T8654" t="s">
        <v>34233</v>
      </c>
      <c r="U8654" t="s">
        <v>33455</v>
      </c>
      <c r="V8654" t="s">
        <v>33429</v>
      </c>
      <c r="AD8654" t="str">
        <f t="shared" si="1335"/>
        <v/>
      </c>
      <c r="AE8654" t="str">
        <f t="shared" si="1341"/>
        <v/>
      </c>
      <c r="AF8654" t="str">
        <f t="shared" si="1343"/>
        <v/>
      </c>
      <c r="AG8654" t="str">
        <f t="shared" si="1342"/>
        <v/>
      </c>
      <c r="AH8654" t="str">
        <f t="shared" si="1339"/>
        <v/>
      </c>
      <c r="AI8654">
        <v>0.14499999999999999</v>
      </c>
      <c r="AJ8654" t="str">
        <f t="shared" si="1336"/>
        <v/>
      </c>
      <c r="AK8654" t="str">
        <f t="shared" si="1340"/>
        <v/>
      </c>
      <c r="AL8654" t="str">
        <f t="shared" si="1338"/>
        <v/>
      </c>
    </row>
    <row r="8655" spans="1:38" x14ac:dyDescent="0.2">
      <c r="A8655" t="s">
        <v>10861</v>
      </c>
      <c r="B8655" t="s">
        <v>37</v>
      </c>
      <c r="C8655" t="s">
        <v>10862</v>
      </c>
      <c r="D8655" s="1">
        <v>36460</v>
      </c>
      <c r="E8655" s="1">
        <v>44102</v>
      </c>
      <c r="F8655" t="s">
        <v>19</v>
      </c>
      <c r="I8655">
        <v>100</v>
      </c>
      <c r="J8655">
        <v>0</v>
      </c>
      <c r="K8655">
        <v>0</v>
      </c>
      <c r="L8655">
        <v>1866</v>
      </c>
      <c r="M8655">
        <v>1866</v>
      </c>
      <c r="N8655" t="s">
        <v>20</v>
      </c>
      <c r="O8655" t="s">
        <v>10863</v>
      </c>
      <c r="P8655" t="s">
        <v>28</v>
      </c>
      <c r="Q8655" t="s">
        <v>34233</v>
      </c>
      <c r="R8655" t="s">
        <v>34233</v>
      </c>
      <c r="S8655" t="s">
        <v>32628</v>
      </c>
      <c r="T8655" t="s">
        <v>34357</v>
      </c>
      <c r="U8655" t="s">
        <v>32634</v>
      </c>
      <c r="V8655" t="s">
        <v>33429</v>
      </c>
      <c r="X8655">
        <v>2</v>
      </c>
      <c r="Y8655" t="s">
        <v>32661</v>
      </c>
      <c r="AA8655">
        <v>9</v>
      </c>
      <c r="AB8655">
        <v>25</v>
      </c>
      <c r="AC8655">
        <v>1</v>
      </c>
      <c r="AD8655" t="str">
        <f t="shared" si="1335"/>
        <v/>
      </c>
      <c r="AE8655" t="str">
        <f t="shared" si="1341"/>
        <v/>
      </c>
      <c r="AF8655" t="str">
        <f t="shared" si="1343"/>
        <v/>
      </c>
      <c r="AG8655">
        <f t="shared" si="1342"/>
        <v>1</v>
      </c>
      <c r="AH8655">
        <f t="shared" si="1339"/>
        <v>2.8</v>
      </c>
      <c r="AI8655">
        <v>0.14499999999999999</v>
      </c>
      <c r="AJ8655">
        <f t="shared" si="1336"/>
        <v>0.40599999999999997</v>
      </c>
      <c r="AK8655" t="str">
        <f t="shared" si="1340"/>
        <v/>
      </c>
      <c r="AL8655" t="str">
        <f t="shared" si="1338"/>
        <v/>
      </c>
    </row>
    <row r="8656" spans="1:38" x14ac:dyDescent="0.2">
      <c r="A8656" t="s">
        <v>9790</v>
      </c>
      <c r="B8656" t="s">
        <v>37</v>
      </c>
      <c r="C8656" t="s">
        <v>9791</v>
      </c>
      <c r="D8656" s="1">
        <v>36416</v>
      </c>
      <c r="E8656" s="1">
        <v>43892</v>
      </c>
      <c r="F8656" t="s">
        <v>19</v>
      </c>
      <c r="I8656">
        <v>100</v>
      </c>
      <c r="J8656">
        <v>0</v>
      </c>
      <c r="K8656">
        <v>0</v>
      </c>
      <c r="L8656">
        <v>814</v>
      </c>
      <c r="M8656">
        <v>814</v>
      </c>
      <c r="N8656" t="s">
        <v>20</v>
      </c>
      <c r="O8656" t="s">
        <v>9792</v>
      </c>
      <c r="P8656" t="s">
        <v>28</v>
      </c>
      <c r="Q8656" t="s">
        <v>34233</v>
      </c>
      <c r="R8656" t="s">
        <v>34233</v>
      </c>
      <c r="S8656" t="s">
        <v>32628</v>
      </c>
      <c r="T8656" t="s">
        <v>32634</v>
      </c>
      <c r="U8656" t="s">
        <v>32634</v>
      </c>
      <c r="V8656" t="s">
        <v>33429</v>
      </c>
      <c r="X8656">
        <v>2</v>
      </c>
      <c r="Y8656" t="s">
        <v>32661</v>
      </c>
      <c r="AA8656">
        <v>9</v>
      </c>
      <c r="AB8656">
        <v>25</v>
      </c>
      <c r="AC8656">
        <v>1</v>
      </c>
      <c r="AD8656" t="str">
        <f t="shared" si="1335"/>
        <v/>
      </c>
      <c r="AE8656" t="str">
        <f t="shared" si="1341"/>
        <v/>
      </c>
      <c r="AF8656" t="str">
        <f t="shared" si="1343"/>
        <v/>
      </c>
      <c r="AG8656">
        <f t="shared" si="1342"/>
        <v>1</v>
      </c>
      <c r="AH8656">
        <f t="shared" si="1339"/>
        <v>2.8</v>
      </c>
      <c r="AI8656">
        <v>0.14499999999999999</v>
      </c>
      <c r="AJ8656">
        <f t="shared" si="1336"/>
        <v>0.40599999999999997</v>
      </c>
      <c r="AK8656" t="str">
        <f t="shared" si="1340"/>
        <v/>
      </c>
      <c r="AL8656" t="str">
        <f t="shared" si="1338"/>
        <v/>
      </c>
    </row>
    <row r="8657" spans="1:38" x14ac:dyDescent="0.2">
      <c r="A8657" t="s">
        <v>12615</v>
      </c>
      <c r="B8657" t="s">
        <v>37</v>
      </c>
      <c r="C8657" t="s">
        <v>12616</v>
      </c>
      <c r="D8657" s="1">
        <v>36711</v>
      </c>
      <c r="E8657" s="1">
        <v>43892</v>
      </c>
      <c r="F8657" t="s">
        <v>19</v>
      </c>
      <c r="I8657">
        <v>100</v>
      </c>
      <c r="J8657">
        <v>0</v>
      </c>
      <c r="K8657">
        <v>0</v>
      </c>
      <c r="L8657">
        <v>1095</v>
      </c>
      <c r="M8657">
        <v>1095</v>
      </c>
      <c r="N8657" t="s">
        <v>20</v>
      </c>
      <c r="O8657" t="s">
        <v>12617</v>
      </c>
      <c r="P8657" t="s">
        <v>28</v>
      </c>
      <c r="Q8657" t="s">
        <v>34233</v>
      </c>
      <c r="R8657" t="s">
        <v>34233</v>
      </c>
      <c r="S8657" t="s">
        <v>32628</v>
      </c>
      <c r="T8657" t="s">
        <v>34365</v>
      </c>
      <c r="U8657" t="s">
        <v>32634</v>
      </c>
      <c r="V8657" t="s">
        <v>33429</v>
      </c>
      <c r="X8657">
        <v>2</v>
      </c>
      <c r="Y8657" t="s">
        <v>32661</v>
      </c>
      <c r="AA8657">
        <v>9</v>
      </c>
      <c r="AB8657">
        <v>25</v>
      </c>
      <c r="AC8657">
        <v>1</v>
      </c>
      <c r="AD8657" t="str">
        <f t="shared" ref="AD8657:AD8720" si="1344">IF((S8657="tühi")*(F8657&lt;&gt;"Elamumaa")*(G8657&lt;&gt;"Elamumaa")*(H8657&lt;&gt;"Elamumaa"),IF(Z8657=0,"",Z8657),"")</f>
        <v/>
      </c>
      <c r="AE8657" t="str">
        <f t="shared" si="1341"/>
        <v/>
      </c>
      <c r="AF8657" t="str">
        <f t="shared" si="1343"/>
        <v/>
      </c>
      <c r="AG8657">
        <f t="shared" si="1342"/>
        <v>1</v>
      </c>
      <c r="AH8657">
        <f t="shared" si="1339"/>
        <v>2.8</v>
      </c>
      <c r="AI8657">
        <v>0.14499999999999999</v>
      </c>
      <c r="AJ8657">
        <f t="shared" si="1336"/>
        <v>0.40599999999999997</v>
      </c>
      <c r="AK8657" t="str">
        <f t="shared" si="1340"/>
        <v/>
      </c>
      <c r="AL8657" t="str">
        <f t="shared" si="1338"/>
        <v/>
      </c>
    </row>
    <row r="8658" spans="1:38" x14ac:dyDescent="0.2">
      <c r="A8658" t="s">
        <v>30584</v>
      </c>
      <c r="B8658" t="s">
        <v>37</v>
      </c>
      <c r="C8658" t="s">
        <v>30585</v>
      </c>
      <c r="D8658" s="1">
        <v>43859</v>
      </c>
      <c r="E8658" s="1">
        <v>44546</v>
      </c>
      <c r="F8658" t="s">
        <v>26</v>
      </c>
      <c r="I8658">
        <v>100</v>
      </c>
      <c r="J8658">
        <v>0</v>
      </c>
      <c r="K8658">
        <v>0</v>
      </c>
      <c r="L8658">
        <v>996</v>
      </c>
      <c r="M8658">
        <v>996</v>
      </c>
      <c r="N8658" t="s">
        <v>20</v>
      </c>
      <c r="O8658" t="s">
        <v>30586</v>
      </c>
      <c r="P8658" t="s">
        <v>44</v>
      </c>
      <c r="Q8658" t="s">
        <v>34233</v>
      </c>
      <c r="R8658" t="s">
        <v>34233</v>
      </c>
      <c r="S8658" t="s">
        <v>34233</v>
      </c>
      <c r="T8658" t="s">
        <v>34233</v>
      </c>
      <c r="V8658" t="s">
        <v>33429</v>
      </c>
      <c r="AD8658" t="str">
        <f t="shared" si="1344"/>
        <v/>
      </c>
      <c r="AE8658" t="str">
        <f t="shared" si="1341"/>
        <v/>
      </c>
      <c r="AF8658" t="str">
        <f t="shared" si="1343"/>
        <v/>
      </c>
      <c r="AG8658" t="str">
        <f t="shared" si="1342"/>
        <v/>
      </c>
      <c r="AH8658" t="str">
        <f t="shared" si="1339"/>
        <v/>
      </c>
      <c r="AI8658">
        <v>0.14499999999999999</v>
      </c>
      <c r="AJ8658" t="str">
        <f t="shared" si="1336"/>
        <v/>
      </c>
      <c r="AK8658" t="str">
        <f t="shared" si="1340"/>
        <v/>
      </c>
      <c r="AL8658" t="str">
        <f t="shared" si="1338"/>
        <v/>
      </c>
    </row>
    <row r="8659" spans="1:38" x14ac:dyDescent="0.2">
      <c r="A8659" t="s">
        <v>9796</v>
      </c>
      <c r="B8659" t="s">
        <v>37</v>
      </c>
      <c r="C8659" t="s">
        <v>9797</v>
      </c>
      <c r="D8659" s="1">
        <v>36416</v>
      </c>
      <c r="E8659" s="1">
        <v>43892</v>
      </c>
      <c r="F8659" t="s">
        <v>19</v>
      </c>
      <c r="I8659">
        <v>100</v>
      </c>
      <c r="J8659">
        <v>0</v>
      </c>
      <c r="K8659">
        <v>0</v>
      </c>
      <c r="L8659">
        <v>936</v>
      </c>
      <c r="M8659">
        <v>936</v>
      </c>
      <c r="N8659" t="s">
        <v>20</v>
      </c>
      <c r="O8659" t="s">
        <v>9798</v>
      </c>
      <c r="P8659" t="s">
        <v>28</v>
      </c>
      <c r="Q8659" t="s">
        <v>32794</v>
      </c>
      <c r="R8659" t="s">
        <v>33782</v>
      </c>
      <c r="S8659" t="s">
        <v>32628</v>
      </c>
      <c r="T8659" t="s">
        <v>34365</v>
      </c>
      <c r="U8659" t="s">
        <v>32634</v>
      </c>
      <c r="V8659" t="s">
        <v>33429</v>
      </c>
      <c r="X8659">
        <v>2</v>
      </c>
      <c r="Y8659" t="s">
        <v>32661</v>
      </c>
      <c r="AA8659">
        <v>9</v>
      </c>
      <c r="AB8659">
        <v>25</v>
      </c>
      <c r="AC8659">
        <v>1</v>
      </c>
      <c r="AD8659" t="str">
        <f t="shared" si="1344"/>
        <v/>
      </c>
      <c r="AE8659" t="str">
        <f t="shared" si="1341"/>
        <v/>
      </c>
      <c r="AF8659" t="str">
        <f t="shared" si="1343"/>
        <v/>
      </c>
      <c r="AG8659">
        <f t="shared" si="1342"/>
        <v>1</v>
      </c>
      <c r="AH8659">
        <f t="shared" si="1339"/>
        <v>2.8</v>
      </c>
      <c r="AI8659">
        <v>0.14499999999999999</v>
      </c>
      <c r="AJ8659">
        <f t="shared" si="1336"/>
        <v>0.40599999999999997</v>
      </c>
      <c r="AK8659" t="str">
        <f t="shared" si="1340"/>
        <v/>
      </c>
      <c r="AL8659" t="str">
        <f t="shared" si="1338"/>
        <v/>
      </c>
    </row>
    <row r="8660" spans="1:38" x14ac:dyDescent="0.2">
      <c r="A8660" t="s">
        <v>12645</v>
      </c>
      <c r="B8660" t="s">
        <v>37</v>
      </c>
      <c r="C8660" t="s">
        <v>12646</v>
      </c>
      <c r="D8660" s="1">
        <v>36711</v>
      </c>
      <c r="E8660" s="1">
        <v>43892</v>
      </c>
      <c r="F8660" t="s">
        <v>19</v>
      </c>
      <c r="I8660">
        <v>100</v>
      </c>
      <c r="J8660">
        <v>0</v>
      </c>
      <c r="K8660">
        <v>0</v>
      </c>
      <c r="L8660">
        <v>1378</v>
      </c>
      <c r="M8660">
        <v>1378</v>
      </c>
      <c r="N8660" t="s">
        <v>20</v>
      </c>
      <c r="O8660" t="s">
        <v>12647</v>
      </c>
      <c r="P8660" t="s">
        <v>28</v>
      </c>
      <c r="Q8660" t="s">
        <v>34233</v>
      </c>
      <c r="R8660" t="s">
        <v>34233</v>
      </c>
      <c r="S8660" t="s">
        <v>32628</v>
      </c>
      <c r="T8660" t="s">
        <v>34349</v>
      </c>
      <c r="U8660" t="s">
        <v>32634</v>
      </c>
      <c r="V8660" t="s">
        <v>33429</v>
      </c>
      <c r="X8660">
        <v>2</v>
      </c>
      <c r="Y8660" t="s">
        <v>32661</v>
      </c>
      <c r="AA8660">
        <v>9</v>
      </c>
      <c r="AB8660">
        <v>25</v>
      </c>
      <c r="AC8660">
        <v>1</v>
      </c>
      <c r="AD8660" t="str">
        <f t="shared" si="1344"/>
        <v/>
      </c>
      <c r="AE8660" t="str">
        <f t="shared" si="1341"/>
        <v/>
      </c>
      <c r="AF8660" t="str">
        <f t="shared" si="1343"/>
        <v/>
      </c>
      <c r="AG8660">
        <f t="shared" si="1342"/>
        <v>1</v>
      </c>
      <c r="AH8660">
        <f t="shared" si="1339"/>
        <v>2.8</v>
      </c>
      <c r="AI8660">
        <v>0.14499999999999999</v>
      </c>
      <c r="AJ8660">
        <f t="shared" si="1336"/>
        <v>0.40599999999999997</v>
      </c>
      <c r="AK8660" t="str">
        <f t="shared" si="1340"/>
        <v/>
      </c>
      <c r="AL8660" t="str">
        <f t="shared" si="1338"/>
        <v/>
      </c>
    </row>
    <row r="8661" spans="1:38" x14ac:dyDescent="0.2">
      <c r="A8661" t="s">
        <v>12142</v>
      </c>
      <c r="B8661" t="s">
        <v>37</v>
      </c>
      <c r="C8661" t="s">
        <v>12143</v>
      </c>
      <c r="D8661" s="1">
        <v>36672</v>
      </c>
      <c r="E8661" s="1">
        <v>43951</v>
      </c>
      <c r="F8661" t="s">
        <v>19</v>
      </c>
      <c r="I8661">
        <v>100</v>
      </c>
      <c r="J8661">
        <v>0</v>
      </c>
      <c r="K8661">
        <v>0</v>
      </c>
      <c r="L8661">
        <v>1973</v>
      </c>
      <c r="M8661">
        <v>1973</v>
      </c>
      <c r="N8661" t="s">
        <v>20</v>
      </c>
      <c r="O8661" t="s">
        <v>12144</v>
      </c>
      <c r="P8661" t="s">
        <v>28</v>
      </c>
      <c r="Q8661" t="s">
        <v>34233</v>
      </c>
      <c r="R8661" t="s">
        <v>34233</v>
      </c>
      <c r="S8661" t="s">
        <v>33798</v>
      </c>
      <c r="T8661" t="s">
        <v>34365</v>
      </c>
      <c r="U8661" t="s">
        <v>32634</v>
      </c>
      <c r="V8661" t="s">
        <v>33429</v>
      </c>
      <c r="X8661">
        <v>2</v>
      </c>
      <c r="Y8661" t="s">
        <v>32661</v>
      </c>
      <c r="AA8661">
        <v>9</v>
      </c>
      <c r="AB8661">
        <v>25</v>
      </c>
      <c r="AC8661">
        <v>1</v>
      </c>
      <c r="AD8661" t="str">
        <f t="shared" si="1344"/>
        <v/>
      </c>
      <c r="AE8661" t="str">
        <f t="shared" si="1341"/>
        <v/>
      </c>
      <c r="AF8661" t="str">
        <f t="shared" si="1343"/>
        <v/>
      </c>
      <c r="AG8661">
        <f t="shared" si="1342"/>
        <v>1</v>
      </c>
      <c r="AH8661">
        <f t="shared" si="1339"/>
        <v>2.8</v>
      </c>
      <c r="AI8661">
        <v>0.14499999999999999</v>
      </c>
      <c r="AJ8661">
        <f t="shared" si="1336"/>
        <v>0.40599999999999997</v>
      </c>
      <c r="AK8661" t="str">
        <f t="shared" si="1340"/>
        <v/>
      </c>
      <c r="AL8661" t="str">
        <f t="shared" si="1338"/>
        <v/>
      </c>
    </row>
    <row r="8662" spans="1:38" x14ac:dyDescent="0.2">
      <c r="A8662" t="s">
        <v>29320</v>
      </c>
      <c r="B8662" t="s">
        <v>37</v>
      </c>
      <c r="C8662" t="s">
        <v>29321</v>
      </c>
      <c r="D8662" s="1">
        <v>43654</v>
      </c>
      <c r="E8662" s="1">
        <v>43654</v>
      </c>
      <c r="F8662" t="s">
        <v>19</v>
      </c>
      <c r="I8662">
        <v>100</v>
      </c>
      <c r="J8662">
        <v>0</v>
      </c>
      <c r="K8662">
        <v>0</v>
      </c>
      <c r="L8662">
        <v>1723</v>
      </c>
      <c r="M8662">
        <v>1723</v>
      </c>
      <c r="N8662" t="s">
        <v>20</v>
      </c>
      <c r="O8662" t="s">
        <v>29322</v>
      </c>
      <c r="P8662" t="s">
        <v>28</v>
      </c>
      <c r="Q8662" t="s">
        <v>32794</v>
      </c>
      <c r="R8662" t="s">
        <v>33782</v>
      </c>
      <c r="S8662" t="s">
        <v>33797</v>
      </c>
      <c r="T8662" t="s">
        <v>34365</v>
      </c>
      <c r="U8662" t="s">
        <v>32634</v>
      </c>
      <c r="V8662" t="s">
        <v>33442</v>
      </c>
      <c r="W8662">
        <v>352</v>
      </c>
      <c r="X8662">
        <v>2</v>
      </c>
      <c r="Y8662" t="s">
        <v>32654</v>
      </c>
      <c r="AA8662">
        <v>8.5</v>
      </c>
      <c r="AC8662">
        <v>1</v>
      </c>
      <c r="AD8662" t="str">
        <f t="shared" si="1344"/>
        <v/>
      </c>
      <c r="AE8662" t="str">
        <f t="shared" si="1341"/>
        <v/>
      </c>
      <c r="AF8662" t="str">
        <f t="shared" si="1343"/>
        <v/>
      </c>
      <c r="AG8662">
        <f t="shared" si="1342"/>
        <v>1</v>
      </c>
      <c r="AH8662">
        <f t="shared" si="1339"/>
        <v>2.8</v>
      </c>
      <c r="AI8662">
        <v>0.14499999999999999</v>
      </c>
      <c r="AJ8662">
        <f t="shared" si="1336"/>
        <v>0.40599999999999997</v>
      </c>
      <c r="AK8662" t="str">
        <f t="shared" si="1340"/>
        <v/>
      </c>
      <c r="AL8662" t="str">
        <f t="shared" si="1338"/>
        <v/>
      </c>
    </row>
    <row r="8663" spans="1:38" x14ac:dyDescent="0.2">
      <c r="A8663" t="s">
        <v>29317</v>
      </c>
      <c r="B8663" t="s">
        <v>37</v>
      </c>
      <c r="C8663" t="s">
        <v>29318</v>
      </c>
      <c r="D8663" s="1">
        <v>43654</v>
      </c>
      <c r="E8663" s="1">
        <v>44546</v>
      </c>
      <c r="F8663" t="s">
        <v>19</v>
      </c>
      <c r="I8663">
        <v>100</v>
      </c>
      <c r="J8663">
        <v>0</v>
      </c>
      <c r="K8663">
        <v>0</v>
      </c>
      <c r="L8663">
        <v>1630</v>
      </c>
      <c r="M8663">
        <v>1630</v>
      </c>
      <c r="N8663" t="s">
        <v>20</v>
      </c>
      <c r="O8663" t="s">
        <v>29319</v>
      </c>
      <c r="P8663" t="s">
        <v>28</v>
      </c>
      <c r="Q8663" t="s">
        <v>34234</v>
      </c>
      <c r="R8663" t="s">
        <v>33762</v>
      </c>
      <c r="S8663" t="s">
        <v>33942</v>
      </c>
      <c r="T8663" t="s">
        <v>34233</v>
      </c>
      <c r="U8663" t="s">
        <v>32634</v>
      </c>
      <c r="V8663" t="s">
        <v>33442</v>
      </c>
      <c r="W8663">
        <v>323</v>
      </c>
      <c r="X8663">
        <v>2</v>
      </c>
      <c r="Y8663" t="s">
        <v>32654</v>
      </c>
      <c r="AA8663">
        <v>8.5</v>
      </c>
      <c r="AC8663">
        <v>1</v>
      </c>
      <c r="AD8663" t="str">
        <f t="shared" si="1344"/>
        <v/>
      </c>
      <c r="AE8663">
        <f t="shared" si="1341"/>
        <v>1</v>
      </c>
      <c r="AF8663" t="str">
        <f t="shared" si="1343"/>
        <v/>
      </c>
      <c r="AG8663" t="str">
        <f t="shared" si="1342"/>
        <v/>
      </c>
      <c r="AH8663" t="str">
        <f t="shared" si="1339"/>
        <v/>
      </c>
      <c r="AI8663">
        <v>0.14499999999999999</v>
      </c>
      <c r="AJ8663" t="str">
        <f t="shared" si="1336"/>
        <v/>
      </c>
      <c r="AK8663">
        <f t="shared" si="1340"/>
        <v>2.8</v>
      </c>
      <c r="AL8663">
        <f t="shared" si="1338"/>
        <v>0.40599999999999997</v>
      </c>
    </row>
    <row r="8664" spans="1:38" x14ac:dyDescent="0.2">
      <c r="A8664" t="s">
        <v>30698</v>
      </c>
      <c r="B8664" t="s">
        <v>37</v>
      </c>
      <c r="C8664" t="s">
        <v>30699</v>
      </c>
      <c r="D8664" s="1">
        <v>43859</v>
      </c>
      <c r="E8664" s="1">
        <v>44546</v>
      </c>
      <c r="F8664" t="s">
        <v>26</v>
      </c>
      <c r="I8664">
        <v>100</v>
      </c>
      <c r="J8664">
        <v>0</v>
      </c>
      <c r="K8664">
        <v>0</v>
      </c>
      <c r="L8664">
        <v>1321</v>
      </c>
      <c r="M8664">
        <v>1321</v>
      </c>
      <c r="N8664" t="s">
        <v>20</v>
      </c>
      <c r="O8664" t="s">
        <v>30700</v>
      </c>
      <c r="P8664" t="s">
        <v>44</v>
      </c>
      <c r="Q8664" t="s">
        <v>34233</v>
      </c>
      <c r="R8664" t="s">
        <v>34233</v>
      </c>
      <c r="S8664" t="s">
        <v>34233</v>
      </c>
      <c r="T8664" t="s">
        <v>34233</v>
      </c>
      <c r="V8664" t="s">
        <v>33429</v>
      </c>
      <c r="AD8664" t="str">
        <f t="shared" si="1344"/>
        <v/>
      </c>
      <c r="AE8664" t="str">
        <f t="shared" si="1341"/>
        <v/>
      </c>
      <c r="AF8664" t="str">
        <f t="shared" si="1343"/>
        <v/>
      </c>
      <c r="AG8664" t="str">
        <f t="shared" si="1342"/>
        <v/>
      </c>
      <c r="AH8664" t="str">
        <f t="shared" si="1339"/>
        <v/>
      </c>
      <c r="AI8664">
        <v>0.14499999999999999</v>
      </c>
      <c r="AJ8664" t="str">
        <f t="shared" si="1336"/>
        <v/>
      </c>
      <c r="AK8664" t="str">
        <f t="shared" si="1340"/>
        <v/>
      </c>
      <c r="AL8664" t="str">
        <f t="shared" si="1338"/>
        <v/>
      </c>
    </row>
    <row r="8665" spans="1:38" x14ac:dyDescent="0.2">
      <c r="A8665" t="s">
        <v>7797</v>
      </c>
      <c r="B8665" t="s">
        <v>37</v>
      </c>
      <c r="C8665" t="s">
        <v>7798</v>
      </c>
      <c r="D8665" s="1">
        <v>36203</v>
      </c>
      <c r="E8665" s="1">
        <v>43456</v>
      </c>
      <c r="F8665" t="s">
        <v>19</v>
      </c>
      <c r="I8665">
        <v>100</v>
      </c>
      <c r="J8665">
        <v>0</v>
      </c>
      <c r="K8665">
        <v>0</v>
      </c>
      <c r="L8665">
        <v>1155</v>
      </c>
      <c r="M8665">
        <v>1155</v>
      </c>
      <c r="N8665" t="s">
        <v>20</v>
      </c>
      <c r="O8665" t="s">
        <v>7799</v>
      </c>
      <c r="P8665" t="s">
        <v>28</v>
      </c>
      <c r="Q8665" t="s">
        <v>34233</v>
      </c>
      <c r="R8665" t="s">
        <v>34233</v>
      </c>
      <c r="S8665" t="s">
        <v>32628</v>
      </c>
      <c r="T8665" t="s">
        <v>34365</v>
      </c>
      <c r="U8665" t="s">
        <v>32634</v>
      </c>
      <c r="V8665" t="s">
        <v>33446</v>
      </c>
      <c r="W8665">
        <v>578</v>
      </c>
      <c r="X8665">
        <v>2</v>
      </c>
      <c r="AA8665">
        <v>9</v>
      </c>
      <c r="AB8665">
        <v>25</v>
      </c>
      <c r="AC8665">
        <v>1</v>
      </c>
      <c r="AD8665" t="str">
        <f t="shared" si="1344"/>
        <v/>
      </c>
      <c r="AE8665" t="str">
        <f t="shared" si="1341"/>
        <v/>
      </c>
      <c r="AF8665" t="str">
        <f t="shared" si="1343"/>
        <v/>
      </c>
      <c r="AG8665">
        <f t="shared" si="1342"/>
        <v>1</v>
      </c>
      <c r="AH8665">
        <f t="shared" si="1339"/>
        <v>2.8</v>
      </c>
      <c r="AI8665">
        <v>0.14499999999999999</v>
      </c>
      <c r="AJ8665">
        <f t="shared" si="1336"/>
        <v>0.40599999999999997</v>
      </c>
      <c r="AK8665" t="str">
        <f t="shared" si="1340"/>
        <v/>
      </c>
      <c r="AL8665" t="str">
        <f t="shared" si="1338"/>
        <v/>
      </c>
    </row>
    <row r="8666" spans="1:38" x14ac:dyDescent="0.2">
      <c r="A8666" t="s">
        <v>8372</v>
      </c>
      <c r="B8666" t="s">
        <v>37</v>
      </c>
      <c r="C8666" t="s">
        <v>8373</v>
      </c>
      <c r="D8666" s="1">
        <v>36203</v>
      </c>
      <c r="E8666" s="1">
        <v>43894</v>
      </c>
      <c r="F8666" t="s">
        <v>19</v>
      </c>
      <c r="I8666">
        <v>100</v>
      </c>
      <c r="J8666">
        <v>0</v>
      </c>
      <c r="K8666">
        <v>0</v>
      </c>
      <c r="L8666">
        <v>1037</v>
      </c>
      <c r="M8666">
        <v>1037</v>
      </c>
      <c r="N8666" t="s">
        <v>20</v>
      </c>
      <c r="O8666" t="s">
        <v>8374</v>
      </c>
      <c r="P8666" t="s">
        <v>28</v>
      </c>
      <c r="Q8666" t="s">
        <v>34233</v>
      </c>
      <c r="R8666" t="s">
        <v>34233</v>
      </c>
      <c r="S8666" t="s">
        <v>32628</v>
      </c>
      <c r="T8666" t="s">
        <v>34365</v>
      </c>
      <c r="U8666" t="s">
        <v>32634</v>
      </c>
      <c r="V8666" t="s">
        <v>33446</v>
      </c>
      <c r="W8666">
        <v>519</v>
      </c>
      <c r="X8666">
        <v>2</v>
      </c>
      <c r="AA8666">
        <v>9</v>
      </c>
      <c r="AB8666">
        <v>25</v>
      </c>
      <c r="AC8666">
        <v>1</v>
      </c>
      <c r="AD8666" t="str">
        <f t="shared" si="1344"/>
        <v/>
      </c>
      <c r="AE8666" t="str">
        <f t="shared" si="1341"/>
        <v/>
      </c>
      <c r="AF8666" t="str">
        <f t="shared" si="1343"/>
        <v/>
      </c>
      <c r="AG8666">
        <f t="shared" si="1342"/>
        <v>1</v>
      </c>
      <c r="AH8666">
        <f t="shared" si="1339"/>
        <v>2.8</v>
      </c>
      <c r="AI8666">
        <v>0.14499999999999999</v>
      </c>
      <c r="AJ8666">
        <f t="shared" si="1336"/>
        <v>0.40599999999999997</v>
      </c>
      <c r="AK8666" t="str">
        <f t="shared" si="1340"/>
        <v/>
      </c>
      <c r="AL8666" t="str">
        <f t="shared" si="1338"/>
        <v/>
      </c>
    </row>
    <row r="8667" spans="1:38" x14ac:dyDescent="0.2">
      <c r="A8667" t="s">
        <v>8369</v>
      </c>
      <c r="B8667" t="s">
        <v>37</v>
      </c>
      <c r="C8667" t="s">
        <v>8370</v>
      </c>
      <c r="D8667" s="1">
        <v>36203</v>
      </c>
      <c r="E8667" s="1">
        <v>43456</v>
      </c>
      <c r="F8667" t="s">
        <v>19</v>
      </c>
      <c r="I8667">
        <v>100</v>
      </c>
      <c r="J8667">
        <v>0</v>
      </c>
      <c r="K8667">
        <v>0</v>
      </c>
      <c r="L8667">
        <v>1167</v>
      </c>
      <c r="M8667">
        <v>1167</v>
      </c>
      <c r="N8667" t="s">
        <v>20</v>
      </c>
      <c r="O8667" t="s">
        <v>8371</v>
      </c>
      <c r="P8667" t="s">
        <v>28</v>
      </c>
      <c r="Q8667" t="s">
        <v>34233</v>
      </c>
      <c r="R8667" t="s">
        <v>34233</v>
      </c>
      <c r="S8667" t="s">
        <v>32628</v>
      </c>
      <c r="T8667" t="s">
        <v>34365</v>
      </c>
      <c r="U8667" t="s">
        <v>32634</v>
      </c>
      <c r="V8667" t="s">
        <v>33446</v>
      </c>
      <c r="W8667">
        <v>584</v>
      </c>
      <c r="X8667">
        <v>2</v>
      </c>
      <c r="AA8667">
        <v>9</v>
      </c>
      <c r="AB8667">
        <v>25</v>
      </c>
      <c r="AC8667">
        <v>1</v>
      </c>
      <c r="AD8667" t="str">
        <f t="shared" si="1344"/>
        <v/>
      </c>
      <c r="AE8667" t="str">
        <f t="shared" si="1341"/>
        <v/>
      </c>
      <c r="AF8667" t="str">
        <f t="shared" si="1343"/>
        <v/>
      </c>
      <c r="AG8667">
        <f t="shared" si="1342"/>
        <v>1</v>
      </c>
      <c r="AH8667">
        <f t="shared" si="1339"/>
        <v>2.8</v>
      </c>
      <c r="AI8667">
        <v>0.14499999999999999</v>
      </c>
      <c r="AJ8667">
        <f t="shared" si="1336"/>
        <v>0.40599999999999997</v>
      </c>
      <c r="AK8667" t="str">
        <f t="shared" si="1340"/>
        <v/>
      </c>
      <c r="AL8667" t="str">
        <f t="shared" si="1338"/>
        <v/>
      </c>
    </row>
    <row r="8668" spans="1:38" x14ac:dyDescent="0.2">
      <c r="A8668" t="s">
        <v>7877</v>
      </c>
      <c r="B8668" t="s">
        <v>37</v>
      </c>
      <c r="C8668" t="s">
        <v>7878</v>
      </c>
      <c r="D8668" s="1">
        <v>36203</v>
      </c>
      <c r="E8668" s="1">
        <v>43951</v>
      </c>
      <c r="F8668" t="s">
        <v>19</v>
      </c>
      <c r="I8668">
        <v>100</v>
      </c>
      <c r="J8668">
        <v>0</v>
      </c>
      <c r="K8668">
        <v>0</v>
      </c>
      <c r="L8668">
        <v>976</v>
      </c>
      <c r="M8668">
        <v>976</v>
      </c>
      <c r="N8668" t="s">
        <v>20</v>
      </c>
      <c r="O8668" t="s">
        <v>7879</v>
      </c>
      <c r="P8668" t="s">
        <v>28</v>
      </c>
      <c r="Q8668" t="s">
        <v>34233</v>
      </c>
      <c r="R8668" t="s">
        <v>34233</v>
      </c>
      <c r="S8668" t="s">
        <v>32628</v>
      </c>
      <c r="T8668" t="s">
        <v>34365</v>
      </c>
      <c r="U8668" t="s">
        <v>32634</v>
      </c>
      <c r="V8668" t="s">
        <v>33446</v>
      </c>
      <c r="W8668">
        <v>484</v>
      </c>
      <c r="X8668">
        <v>2</v>
      </c>
      <c r="AA8668">
        <v>9</v>
      </c>
      <c r="AB8668">
        <v>25</v>
      </c>
      <c r="AC8668">
        <v>1</v>
      </c>
      <c r="AD8668" t="str">
        <f t="shared" si="1344"/>
        <v/>
      </c>
      <c r="AE8668" t="str">
        <f t="shared" si="1341"/>
        <v/>
      </c>
      <c r="AF8668" t="str">
        <f t="shared" si="1343"/>
        <v/>
      </c>
      <c r="AG8668">
        <f t="shared" si="1342"/>
        <v>1</v>
      </c>
      <c r="AH8668">
        <f t="shared" si="1339"/>
        <v>2.8</v>
      </c>
      <c r="AI8668">
        <v>0.14499999999999999</v>
      </c>
      <c r="AJ8668">
        <f t="shared" si="1336"/>
        <v>0.40599999999999997</v>
      </c>
      <c r="AK8668" t="str">
        <f t="shared" si="1340"/>
        <v/>
      </c>
      <c r="AL8668" t="str">
        <f t="shared" si="1338"/>
        <v/>
      </c>
    </row>
    <row r="8669" spans="1:38" x14ac:dyDescent="0.2">
      <c r="A8669" t="s">
        <v>7794</v>
      </c>
      <c r="B8669" t="s">
        <v>37</v>
      </c>
      <c r="C8669" t="s">
        <v>7795</v>
      </c>
      <c r="D8669" s="1">
        <v>36203</v>
      </c>
      <c r="E8669" s="1">
        <v>43456</v>
      </c>
      <c r="F8669" t="s">
        <v>19</v>
      </c>
      <c r="I8669">
        <v>100</v>
      </c>
      <c r="J8669">
        <v>0</v>
      </c>
      <c r="K8669">
        <v>0</v>
      </c>
      <c r="L8669">
        <v>787</v>
      </c>
      <c r="M8669">
        <v>787</v>
      </c>
      <c r="N8669" t="s">
        <v>20</v>
      </c>
      <c r="O8669" t="s">
        <v>7796</v>
      </c>
      <c r="P8669" t="s">
        <v>28</v>
      </c>
      <c r="Q8669" t="s">
        <v>34233</v>
      </c>
      <c r="R8669" t="s">
        <v>34233</v>
      </c>
      <c r="S8669" t="s">
        <v>32628</v>
      </c>
      <c r="T8669" t="s">
        <v>34357</v>
      </c>
      <c r="U8669" t="s">
        <v>32634</v>
      </c>
      <c r="V8669" t="s">
        <v>33446</v>
      </c>
      <c r="W8669">
        <v>393</v>
      </c>
      <c r="X8669">
        <v>2</v>
      </c>
      <c r="AA8669">
        <v>9</v>
      </c>
      <c r="AB8669">
        <v>25</v>
      </c>
      <c r="AC8669">
        <v>1</v>
      </c>
      <c r="AD8669" t="str">
        <f t="shared" si="1344"/>
        <v/>
      </c>
      <c r="AE8669" t="str">
        <f t="shared" si="1341"/>
        <v/>
      </c>
      <c r="AF8669" t="str">
        <f t="shared" si="1343"/>
        <v/>
      </c>
      <c r="AG8669">
        <f t="shared" si="1342"/>
        <v>1</v>
      </c>
      <c r="AH8669">
        <f t="shared" si="1339"/>
        <v>2.8</v>
      </c>
      <c r="AI8669">
        <v>0.14499999999999999</v>
      </c>
      <c r="AJ8669">
        <f t="shared" si="1336"/>
        <v>0.40599999999999997</v>
      </c>
      <c r="AK8669" t="str">
        <f t="shared" si="1340"/>
        <v/>
      </c>
      <c r="AL8669" t="str">
        <f t="shared" si="1338"/>
        <v/>
      </c>
    </row>
    <row r="8670" spans="1:38" x14ac:dyDescent="0.2">
      <c r="A8670" t="s">
        <v>7791</v>
      </c>
      <c r="B8670" t="s">
        <v>37</v>
      </c>
      <c r="C8670" t="s">
        <v>7792</v>
      </c>
      <c r="D8670" s="1">
        <v>36203</v>
      </c>
      <c r="E8670" s="1">
        <v>43456</v>
      </c>
      <c r="F8670" t="s">
        <v>19</v>
      </c>
      <c r="I8670">
        <v>100</v>
      </c>
      <c r="J8670">
        <v>0</v>
      </c>
      <c r="K8670">
        <v>0</v>
      </c>
      <c r="L8670">
        <v>789</v>
      </c>
      <c r="M8670">
        <v>789</v>
      </c>
      <c r="N8670" t="s">
        <v>20</v>
      </c>
      <c r="O8670" t="s">
        <v>7793</v>
      </c>
      <c r="P8670" t="s">
        <v>28</v>
      </c>
      <c r="Q8670" t="s">
        <v>34233</v>
      </c>
      <c r="R8670" t="s">
        <v>34233</v>
      </c>
      <c r="S8670" t="s">
        <v>32628</v>
      </c>
      <c r="T8670" t="s">
        <v>34382</v>
      </c>
      <c r="U8670" t="s">
        <v>32634</v>
      </c>
      <c r="V8670" t="s">
        <v>33446</v>
      </c>
      <c r="W8670">
        <v>395</v>
      </c>
      <c r="X8670">
        <v>2</v>
      </c>
      <c r="AA8670">
        <v>9</v>
      </c>
      <c r="AB8670">
        <v>25</v>
      </c>
      <c r="AC8670">
        <v>1</v>
      </c>
      <c r="AD8670" t="str">
        <f t="shared" si="1344"/>
        <v/>
      </c>
      <c r="AE8670" t="str">
        <f t="shared" si="1341"/>
        <v/>
      </c>
      <c r="AF8670" t="str">
        <f t="shared" si="1343"/>
        <v/>
      </c>
      <c r="AG8670">
        <f t="shared" si="1342"/>
        <v>1</v>
      </c>
      <c r="AH8670">
        <f t="shared" si="1339"/>
        <v>2.8</v>
      </c>
      <c r="AI8670">
        <v>0.14499999999999999</v>
      </c>
      <c r="AJ8670">
        <f t="shared" si="1336"/>
        <v>0.40599999999999997</v>
      </c>
      <c r="AK8670" t="str">
        <f t="shared" si="1340"/>
        <v/>
      </c>
      <c r="AL8670" t="str">
        <f t="shared" si="1338"/>
        <v/>
      </c>
    </row>
    <row r="8671" spans="1:38" x14ac:dyDescent="0.2">
      <c r="A8671" t="s">
        <v>7788</v>
      </c>
      <c r="B8671" t="s">
        <v>37</v>
      </c>
      <c r="C8671" t="s">
        <v>7789</v>
      </c>
      <c r="D8671" s="1">
        <v>36203</v>
      </c>
      <c r="E8671" s="1">
        <v>43894</v>
      </c>
      <c r="F8671" t="s">
        <v>19</v>
      </c>
      <c r="I8671">
        <v>100</v>
      </c>
      <c r="J8671">
        <v>0</v>
      </c>
      <c r="K8671">
        <v>0</v>
      </c>
      <c r="L8671">
        <v>1016</v>
      </c>
      <c r="M8671">
        <v>1016</v>
      </c>
      <c r="N8671" t="s">
        <v>20</v>
      </c>
      <c r="O8671" t="s">
        <v>7790</v>
      </c>
      <c r="P8671" t="s">
        <v>28</v>
      </c>
      <c r="Q8671" t="s">
        <v>34233</v>
      </c>
      <c r="R8671" t="s">
        <v>34233</v>
      </c>
      <c r="S8671" t="s">
        <v>32628</v>
      </c>
      <c r="T8671" t="s">
        <v>34365</v>
      </c>
      <c r="U8671" t="s">
        <v>32634</v>
      </c>
      <c r="V8671" t="s">
        <v>33446</v>
      </c>
      <c r="W8671">
        <v>508</v>
      </c>
      <c r="X8671">
        <v>2</v>
      </c>
      <c r="AA8671">
        <v>9</v>
      </c>
      <c r="AB8671">
        <v>25</v>
      </c>
      <c r="AC8671">
        <v>1</v>
      </c>
      <c r="AD8671" t="str">
        <f t="shared" si="1344"/>
        <v/>
      </c>
      <c r="AE8671" t="str">
        <f t="shared" si="1341"/>
        <v/>
      </c>
      <c r="AF8671" t="str">
        <f t="shared" si="1343"/>
        <v/>
      </c>
      <c r="AG8671">
        <f t="shared" si="1342"/>
        <v>1</v>
      </c>
      <c r="AH8671">
        <f t="shared" si="1339"/>
        <v>2.8</v>
      </c>
      <c r="AI8671">
        <v>0.14499999999999999</v>
      </c>
      <c r="AJ8671">
        <f t="shared" si="1336"/>
        <v>0.40599999999999997</v>
      </c>
      <c r="AK8671" t="str">
        <f t="shared" si="1340"/>
        <v/>
      </c>
      <c r="AL8671" t="str">
        <f t="shared" si="1338"/>
        <v/>
      </c>
    </row>
    <row r="8672" spans="1:38" x14ac:dyDescent="0.2">
      <c r="A8672" t="s">
        <v>7785</v>
      </c>
      <c r="B8672" t="s">
        <v>37</v>
      </c>
      <c r="C8672" t="s">
        <v>7786</v>
      </c>
      <c r="D8672" s="1">
        <v>36203</v>
      </c>
      <c r="E8672" s="1">
        <v>43456</v>
      </c>
      <c r="F8672" t="s">
        <v>19</v>
      </c>
      <c r="I8672">
        <v>100</v>
      </c>
      <c r="J8672">
        <v>0</v>
      </c>
      <c r="K8672">
        <v>0</v>
      </c>
      <c r="L8672">
        <v>859</v>
      </c>
      <c r="M8672">
        <v>859</v>
      </c>
      <c r="N8672" t="s">
        <v>20</v>
      </c>
      <c r="O8672" t="s">
        <v>7787</v>
      </c>
      <c r="P8672" t="s">
        <v>28</v>
      </c>
      <c r="Q8672" t="s">
        <v>34233</v>
      </c>
      <c r="R8672" t="s">
        <v>34233</v>
      </c>
      <c r="S8672" t="s">
        <v>32628</v>
      </c>
      <c r="T8672" t="s">
        <v>34365</v>
      </c>
      <c r="U8672" t="s">
        <v>32634</v>
      </c>
      <c r="V8672" t="s">
        <v>33446</v>
      </c>
      <c r="W8672">
        <v>430</v>
      </c>
      <c r="X8672">
        <v>2</v>
      </c>
      <c r="AA8672">
        <v>9</v>
      </c>
      <c r="AB8672">
        <v>25</v>
      </c>
      <c r="AC8672">
        <v>1</v>
      </c>
      <c r="AD8672" t="str">
        <f t="shared" si="1344"/>
        <v/>
      </c>
      <c r="AE8672" t="str">
        <f t="shared" si="1341"/>
        <v/>
      </c>
      <c r="AF8672" t="str">
        <f t="shared" si="1343"/>
        <v/>
      </c>
      <c r="AG8672">
        <f t="shared" si="1342"/>
        <v>1</v>
      </c>
      <c r="AH8672">
        <f t="shared" si="1339"/>
        <v>2.8</v>
      </c>
      <c r="AI8672">
        <v>0.14499999999999999</v>
      </c>
      <c r="AJ8672">
        <f t="shared" si="1336"/>
        <v>0.40599999999999997</v>
      </c>
      <c r="AK8672" t="str">
        <f t="shared" si="1340"/>
        <v/>
      </c>
      <c r="AL8672" t="str">
        <f t="shared" si="1338"/>
        <v/>
      </c>
    </row>
    <row r="8673" spans="1:38" x14ac:dyDescent="0.2">
      <c r="A8673" t="s">
        <v>7782</v>
      </c>
      <c r="B8673" t="s">
        <v>37</v>
      </c>
      <c r="C8673" t="s">
        <v>7783</v>
      </c>
      <c r="D8673" s="1">
        <v>36203</v>
      </c>
      <c r="E8673" s="1">
        <v>43894</v>
      </c>
      <c r="F8673" t="s">
        <v>19</v>
      </c>
      <c r="I8673">
        <v>100</v>
      </c>
      <c r="J8673">
        <v>0</v>
      </c>
      <c r="K8673">
        <v>0</v>
      </c>
      <c r="L8673">
        <v>1026</v>
      </c>
      <c r="M8673">
        <v>1026</v>
      </c>
      <c r="N8673" t="s">
        <v>20</v>
      </c>
      <c r="O8673" t="s">
        <v>7784</v>
      </c>
      <c r="P8673" t="s">
        <v>28</v>
      </c>
      <c r="Q8673" t="s">
        <v>34233</v>
      </c>
      <c r="R8673" t="s">
        <v>34233</v>
      </c>
      <c r="S8673" t="s">
        <v>32628</v>
      </c>
      <c r="T8673" t="s">
        <v>34365</v>
      </c>
      <c r="U8673" t="s">
        <v>32634</v>
      </c>
      <c r="V8673" t="s">
        <v>33446</v>
      </c>
      <c r="W8673">
        <v>513</v>
      </c>
      <c r="X8673">
        <v>2</v>
      </c>
      <c r="AA8673">
        <v>9</v>
      </c>
      <c r="AB8673">
        <v>25</v>
      </c>
      <c r="AC8673">
        <v>1</v>
      </c>
      <c r="AD8673" t="str">
        <f t="shared" si="1344"/>
        <v/>
      </c>
      <c r="AE8673" t="str">
        <f t="shared" si="1341"/>
        <v/>
      </c>
      <c r="AF8673" t="str">
        <f t="shared" si="1343"/>
        <v/>
      </c>
      <c r="AG8673">
        <f t="shared" si="1342"/>
        <v>1</v>
      </c>
      <c r="AH8673">
        <f t="shared" si="1339"/>
        <v>2.8</v>
      </c>
      <c r="AI8673">
        <v>0.14499999999999999</v>
      </c>
      <c r="AJ8673">
        <f t="shared" si="1336"/>
        <v>0.40599999999999997</v>
      </c>
      <c r="AK8673" t="str">
        <f t="shared" si="1340"/>
        <v/>
      </c>
      <c r="AL8673" t="str">
        <f t="shared" si="1338"/>
        <v/>
      </c>
    </row>
    <row r="8674" spans="1:38" x14ac:dyDescent="0.2">
      <c r="A8674" t="s">
        <v>8375</v>
      </c>
      <c r="B8674" t="s">
        <v>37</v>
      </c>
      <c r="C8674" t="s">
        <v>8376</v>
      </c>
      <c r="D8674" s="1">
        <v>36203</v>
      </c>
      <c r="E8674" s="1">
        <v>43951</v>
      </c>
      <c r="F8674" t="s">
        <v>19</v>
      </c>
      <c r="I8674">
        <v>100</v>
      </c>
      <c r="J8674">
        <v>0</v>
      </c>
      <c r="K8674">
        <v>0</v>
      </c>
      <c r="L8674">
        <v>870</v>
      </c>
      <c r="M8674">
        <v>870</v>
      </c>
      <c r="N8674" t="s">
        <v>20</v>
      </c>
      <c r="O8674" t="s">
        <v>8377</v>
      </c>
      <c r="P8674" t="s">
        <v>28</v>
      </c>
      <c r="Q8674" t="s">
        <v>34233</v>
      </c>
      <c r="R8674" t="s">
        <v>34233</v>
      </c>
      <c r="S8674" t="s">
        <v>32628</v>
      </c>
      <c r="T8674" t="s">
        <v>34357</v>
      </c>
      <c r="U8674" t="s">
        <v>32634</v>
      </c>
      <c r="V8674" t="s">
        <v>33446</v>
      </c>
      <c r="W8674">
        <v>435</v>
      </c>
      <c r="X8674">
        <v>2</v>
      </c>
      <c r="AA8674">
        <v>9</v>
      </c>
      <c r="AB8674">
        <v>25</v>
      </c>
      <c r="AC8674">
        <v>1</v>
      </c>
      <c r="AD8674" t="str">
        <f t="shared" si="1344"/>
        <v/>
      </c>
      <c r="AE8674" t="str">
        <f t="shared" si="1341"/>
        <v/>
      </c>
      <c r="AF8674" t="str">
        <f t="shared" si="1343"/>
        <v/>
      </c>
      <c r="AG8674">
        <f t="shared" si="1342"/>
        <v>1</v>
      </c>
      <c r="AH8674">
        <f t="shared" si="1339"/>
        <v>2.8</v>
      </c>
      <c r="AI8674">
        <v>0.14499999999999999</v>
      </c>
      <c r="AJ8674">
        <f t="shared" si="1336"/>
        <v>0.40599999999999997</v>
      </c>
      <c r="AK8674" t="str">
        <f t="shared" si="1340"/>
        <v/>
      </c>
      <c r="AL8674" t="str">
        <f t="shared" si="1338"/>
        <v/>
      </c>
    </row>
    <row r="8675" spans="1:38" x14ac:dyDescent="0.2">
      <c r="A8675" t="s">
        <v>24334</v>
      </c>
      <c r="B8675" t="s">
        <v>37</v>
      </c>
      <c r="C8675" t="s">
        <v>21341</v>
      </c>
      <c r="D8675" s="1">
        <v>39475</v>
      </c>
      <c r="E8675" s="1">
        <v>43456</v>
      </c>
      <c r="F8675" t="s">
        <v>39</v>
      </c>
      <c r="I8675">
        <v>100</v>
      </c>
      <c r="J8675">
        <v>0</v>
      </c>
      <c r="K8675">
        <v>0</v>
      </c>
      <c r="L8675">
        <v>1496</v>
      </c>
      <c r="M8675">
        <v>1496</v>
      </c>
      <c r="N8675" t="s">
        <v>20</v>
      </c>
      <c r="O8675" t="s">
        <v>24335</v>
      </c>
      <c r="P8675" t="s">
        <v>28</v>
      </c>
      <c r="Q8675" t="s">
        <v>34233</v>
      </c>
      <c r="R8675" t="s">
        <v>34233</v>
      </c>
      <c r="S8675" t="s">
        <v>33942</v>
      </c>
      <c r="T8675" t="s">
        <v>34233</v>
      </c>
      <c r="V8675" t="s">
        <v>33447</v>
      </c>
      <c r="AD8675" t="str">
        <f t="shared" si="1344"/>
        <v/>
      </c>
      <c r="AE8675" t="str">
        <f t="shared" si="1341"/>
        <v/>
      </c>
      <c r="AF8675" t="str">
        <f t="shared" si="1343"/>
        <v/>
      </c>
      <c r="AG8675" t="str">
        <f t="shared" si="1342"/>
        <v/>
      </c>
      <c r="AH8675" t="str">
        <f t="shared" si="1339"/>
        <v/>
      </c>
      <c r="AI8675">
        <v>0.14499999999999999</v>
      </c>
      <c r="AJ8675" t="str">
        <f t="shared" si="1336"/>
        <v/>
      </c>
      <c r="AK8675" t="str">
        <f t="shared" si="1340"/>
        <v/>
      </c>
      <c r="AL8675" t="str">
        <f t="shared" si="1338"/>
        <v/>
      </c>
    </row>
    <row r="8676" spans="1:38" x14ac:dyDescent="0.2">
      <c r="A8676" t="s">
        <v>30928</v>
      </c>
      <c r="B8676" t="s">
        <v>37</v>
      </c>
      <c r="C8676" t="s">
        <v>30929</v>
      </c>
      <c r="D8676" s="1">
        <v>43859</v>
      </c>
      <c r="E8676" s="1">
        <v>44567</v>
      </c>
      <c r="F8676" t="s">
        <v>39</v>
      </c>
      <c r="I8676">
        <v>100</v>
      </c>
      <c r="J8676">
        <v>0</v>
      </c>
      <c r="K8676">
        <v>0</v>
      </c>
      <c r="L8676">
        <v>3310</v>
      </c>
      <c r="M8676">
        <v>3310</v>
      </c>
      <c r="N8676" t="s">
        <v>20</v>
      </c>
      <c r="O8676" t="s">
        <v>30930</v>
      </c>
      <c r="P8676" t="s">
        <v>2356</v>
      </c>
      <c r="Q8676" t="s">
        <v>34233</v>
      </c>
      <c r="R8676" t="s">
        <v>34233</v>
      </c>
      <c r="S8676" t="s">
        <v>33942</v>
      </c>
      <c r="T8676" t="s">
        <v>34233</v>
      </c>
      <c r="AD8676" t="str">
        <f t="shared" si="1344"/>
        <v/>
      </c>
      <c r="AE8676" t="str">
        <f t="shared" si="1341"/>
        <v/>
      </c>
      <c r="AF8676" t="str">
        <f t="shared" si="1343"/>
        <v/>
      </c>
      <c r="AG8676" t="str">
        <f t="shared" si="1342"/>
        <v/>
      </c>
      <c r="AH8676" t="str">
        <f t="shared" si="1339"/>
        <v/>
      </c>
      <c r="AI8676">
        <v>0.14499999999999999</v>
      </c>
      <c r="AJ8676" t="str">
        <f t="shared" si="1336"/>
        <v/>
      </c>
      <c r="AK8676" t="str">
        <f t="shared" si="1340"/>
        <v/>
      </c>
      <c r="AL8676" t="str">
        <f t="shared" si="1338"/>
        <v/>
      </c>
    </row>
    <row r="8677" spans="1:38" x14ac:dyDescent="0.2">
      <c r="A8677" t="s">
        <v>27657</v>
      </c>
      <c r="B8677" t="s">
        <v>37</v>
      </c>
      <c r="C8677" t="s">
        <v>27658</v>
      </c>
      <c r="D8677" s="1">
        <v>42079</v>
      </c>
      <c r="E8677" s="1">
        <v>43951</v>
      </c>
      <c r="F8677" t="s">
        <v>19</v>
      </c>
      <c r="I8677">
        <v>100</v>
      </c>
      <c r="J8677">
        <v>0</v>
      </c>
      <c r="K8677">
        <v>0</v>
      </c>
      <c r="L8677">
        <v>1593</v>
      </c>
      <c r="M8677">
        <v>1593</v>
      </c>
      <c r="N8677" t="s">
        <v>20</v>
      </c>
      <c r="O8677" t="s">
        <v>27659</v>
      </c>
      <c r="P8677" t="s">
        <v>28</v>
      </c>
      <c r="Q8677" t="s">
        <v>34233</v>
      </c>
      <c r="R8677" t="s">
        <v>34233</v>
      </c>
      <c r="S8677" t="s">
        <v>33797</v>
      </c>
      <c r="T8677" t="s">
        <v>34357</v>
      </c>
      <c r="U8677" t="s">
        <v>32634</v>
      </c>
      <c r="V8677" t="s">
        <v>33456</v>
      </c>
      <c r="W8677">
        <v>320</v>
      </c>
      <c r="X8677">
        <v>2</v>
      </c>
      <c r="Y8677" t="s">
        <v>32654</v>
      </c>
      <c r="Z8677">
        <v>600</v>
      </c>
      <c r="AA8677">
        <v>8.5</v>
      </c>
      <c r="AC8677">
        <v>1</v>
      </c>
      <c r="AD8677" t="str">
        <f t="shared" si="1344"/>
        <v/>
      </c>
      <c r="AE8677" t="str">
        <f t="shared" si="1341"/>
        <v/>
      </c>
      <c r="AF8677" t="str">
        <f t="shared" si="1343"/>
        <v/>
      </c>
      <c r="AG8677">
        <f t="shared" si="1342"/>
        <v>1</v>
      </c>
      <c r="AH8677">
        <f t="shared" si="1339"/>
        <v>2.8</v>
      </c>
      <c r="AI8677">
        <v>0.14499999999999999</v>
      </c>
      <c r="AJ8677">
        <f t="shared" si="1336"/>
        <v>0.40599999999999997</v>
      </c>
      <c r="AK8677" t="str">
        <f t="shared" si="1340"/>
        <v/>
      </c>
      <c r="AL8677" t="str">
        <f t="shared" si="1338"/>
        <v/>
      </c>
    </row>
    <row r="8678" spans="1:38" x14ac:dyDescent="0.2">
      <c r="A8678" t="s">
        <v>2349</v>
      </c>
      <c r="B8678" t="s">
        <v>37</v>
      </c>
      <c r="C8678" t="s">
        <v>2350</v>
      </c>
      <c r="D8678" s="1">
        <v>35716</v>
      </c>
      <c r="E8678" s="1">
        <v>43456</v>
      </c>
      <c r="F8678" t="s">
        <v>19</v>
      </c>
      <c r="I8678">
        <v>100</v>
      </c>
      <c r="J8678">
        <v>0</v>
      </c>
      <c r="K8678">
        <v>0</v>
      </c>
      <c r="L8678">
        <v>1295</v>
      </c>
      <c r="M8678">
        <v>1295</v>
      </c>
      <c r="N8678" t="s">
        <v>20</v>
      </c>
      <c r="O8678" t="s">
        <v>2351</v>
      </c>
      <c r="P8678" t="s">
        <v>28</v>
      </c>
      <c r="Q8678" t="s">
        <v>34233</v>
      </c>
      <c r="R8678" t="s">
        <v>34233</v>
      </c>
      <c r="S8678" t="s">
        <v>33797</v>
      </c>
      <c r="T8678" t="s">
        <v>34360</v>
      </c>
      <c r="U8678" t="s">
        <v>32634</v>
      </c>
      <c r="V8678" t="s">
        <v>33447</v>
      </c>
      <c r="X8678">
        <v>2</v>
      </c>
      <c r="AB8678">
        <v>25</v>
      </c>
      <c r="AC8678">
        <v>1</v>
      </c>
      <c r="AD8678" t="str">
        <f t="shared" si="1344"/>
        <v/>
      </c>
      <c r="AE8678" t="str">
        <f t="shared" si="1341"/>
        <v/>
      </c>
      <c r="AF8678" t="str">
        <f t="shared" si="1343"/>
        <v/>
      </c>
      <c r="AG8678">
        <f t="shared" si="1342"/>
        <v>1</v>
      </c>
      <c r="AH8678">
        <f t="shared" si="1339"/>
        <v>2.8</v>
      </c>
      <c r="AI8678">
        <v>0.14499999999999999</v>
      </c>
      <c r="AJ8678">
        <f t="shared" ref="AJ8678:AJ8741" si="1345">IF(COUNTBLANK(AH8678),"",AH8678*AI8678)</f>
        <v>0.40599999999999997</v>
      </c>
      <c r="AK8678" t="str">
        <f t="shared" si="1340"/>
        <v/>
      </c>
      <c r="AL8678" t="str">
        <f t="shared" si="1338"/>
        <v/>
      </c>
    </row>
    <row r="8679" spans="1:38" x14ac:dyDescent="0.2">
      <c r="A8679" t="s">
        <v>2196</v>
      </c>
      <c r="B8679" t="s">
        <v>37</v>
      </c>
      <c r="C8679" t="s">
        <v>2197</v>
      </c>
      <c r="D8679" s="1">
        <v>35691</v>
      </c>
      <c r="E8679" s="1">
        <v>44546</v>
      </c>
      <c r="F8679" t="s">
        <v>19</v>
      </c>
      <c r="I8679">
        <v>100</v>
      </c>
      <c r="J8679">
        <v>0</v>
      </c>
      <c r="K8679">
        <v>0</v>
      </c>
      <c r="L8679">
        <v>1559</v>
      </c>
      <c r="M8679">
        <v>1559</v>
      </c>
      <c r="N8679" t="s">
        <v>20</v>
      </c>
      <c r="O8679" t="s">
        <v>2198</v>
      </c>
      <c r="P8679" t="s">
        <v>28</v>
      </c>
      <c r="Q8679" t="s">
        <v>32794</v>
      </c>
      <c r="R8679" t="s">
        <v>33782</v>
      </c>
      <c r="S8679" t="s">
        <v>33797</v>
      </c>
      <c r="T8679" t="s">
        <v>34233</v>
      </c>
      <c r="U8679" t="s">
        <v>32634</v>
      </c>
      <c r="V8679" t="s">
        <v>33447</v>
      </c>
      <c r="X8679">
        <v>2</v>
      </c>
      <c r="AB8679">
        <v>25</v>
      </c>
      <c r="AC8679">
        <v>1</v>
      </c>
      <c r="AD8679" t="str">
        <f t="shared" si="1344"/>
        <v/>
      </c>
      <c r="AE8679" t="str">
        <f t="shared" si="1341"/>
        <v/>
      </c>
      <c r="AF8679" t="str">
        <f t="shared" si="1343"/>
        <v/>
      </c>
      <c r="AG8679">
        <f t="shared" si="1342"/>
        <v>1</v>
      </c>
      <c r="AH8679">
        <f t="shared" si="1339"/>
        <v>2.8</v>
      </c>
      <c r="AI8679">
        <v>0.14499999999999999</v>
      </c>
      <c r="AJ8679">
        <f t="shared" si="1345"/>
        <v>0.40599999999999997</v>
      </c>
      <c r="AK8679" t="str">
        <f t="shared" si="1340"/>
        <v/>
      </c>
      <c r="AL8679" t="str">
        <f t="shared" si="1338"/>
        <v/>
      </c>
    </row>
    <row r="8680" spans="1:38" x14ac:dyDescent="0.2">
      <c r="A8680" t="s">
        <v>1983</v>
      </c>
      <c r="B8680" t="s">
        <v>37</v>
      </c>
      <c r="C8680" t="s">
        <v>1984</v>
      </c>
      <c r="D8680" s="1">
        <v>35689</v>
      </c>
      <c r="E8680" s="1">
        <v>44546</v>
      </c>
      <c r="F8680" t="s">
        <v>19</v>
      </c>
      <c r="I8680">
        <v>100</v>
      </c>
      <c r="J8680">
        <v>0</v>
      </c>
      <c r="K8680">
        <v>0</v>
      </c>
      <c r="L8680">
        <v>1127</v>
      </c>
      <c r="M8680">
        <v>1127</v>
      </c>
      <c r="N8680" t="s">
        <v>20</v>
      </c>
      <c r="O8680" t="s">
        <v>1985</v>
      </c>
      <c r="P8680" t="s">
        <v>28</v>
      </c>
      <c r="Q8680" t="s">
        <v>34233</v>
      </c>
      <c r="R8680" t="s">
        <v>34233</v>
      </c>
      <c r="S8680" t="s">
        <v>32628</v>
      </c>
      <c r="T8680" t="s">
        <v>34357</v>
      </c>
      <c r="U8680" t="s">
        <v>32634</v>
      </c>
      <c r="V8680" t="s">
        <v>33447</v>
      </c>
      <c r="X8680">
        <v>2</v>
      </c>
      <c r="AB8680">
        <v>25</v>
      </c>
      <c r="AC8680">
        <v>1</v>
      </c>
      <c r="AD8680" t="str">
        <f t="shared" si="1344"/>
        <v/>
      </c>
      <c r="AE8680" t="str">
        <f t="shared" si="1341"/>
        <v/>
      </c>
      <c r="AF8680" t="str">
        <f t="shared" si="1343"/>
        <v/>
      </c>
      <c r="AG8680">
        <f t="shared" si="1342"/>
        <v>1</v>
      </c>
      <c r="AH8680">
        <f t="shared" si="1339"/>
        <v>2.8</v>
      </c>
      <c r="AI8680">
        <v>0.14499999999999999</v>
      </c>
      <c r="AJ8680">
        <f t="shared" si="1345"/>
        <v>0.40599999999999997</v>
      </c>
      <c r="AK8680" t="str">
        <f t="shared" si="1340"/>
        <v/>
      </c>
      <c r="AL8680" t="str">
        <f t="shared" si="1338"/>
        <v/>
      </c>
    </row>
    <row r="8681" spans="1:38" x14ac:dyDescent="0.2">
      <c r="A8681" t="s">
        <v>1986</v>
      </c>
      <c r="B8681" t="s">
        <v>37</v>
      </c>
      <c r="C8681" t="s">
        <v>1987</v>
      </c>
      <c r="D8681" s="1">
        <v>35689</v>
      </c>
      <c r="E8681" s="1">
        <v>44546</v>
      </c>
      <c r="F8681" t="s">
        <v>19</v>
      </c>
      <c r="I8681">
        <v>100</v>
      </c>
      <c r="J8681">
        <v>0</v>
      </c>
      <c r="K8681">
        <v>0</v>
      </c>
      <c r="L8681">
        <v>1311</v>
      </c>
      <c r="M8681">
        <v>1311</v>
      </c>
      <c r="N8681" t="s">
        <v>20</v>
      </c>
      <c r="O8681" t="s">
        <v>1988</v>
      </c>
      <c r="P8681" t="s">
        <v>28</v>
      </c>
      <c r="Q8681" t="s">
        <v>34233</v>
      </c>
      <c r="R8681" t="s">
        <v>34233</v>
      </c>
      <c r="S8681" t="s">
        <v>33797</v>
      </c>
      <c r="T8681" t="s">
        <v>34386</v>
      </c>
      <c r="U8681" t="s">
        <v>32634</v>
      </c>
      <c r="V8681" t="s">
        <v>33447</v>
      </c>
      <c r="X8681">
        <v>2</v>
      </c>
      <c r="AB8681">
        <v>25</v>
      </c>
      <c r="AC8681">
        <v>1</v>
      </c>
      <c r="AD8681" t="str">
        <f t="shared" si="1344"/>
        <v/>
      </c>
      <c r="AE8681" t="str">
        <f t="shared" si="1341"/>
        <v/>
      </c>
      <c r="AF8681" t="str">
        <f t="shared" si="1343"/>
        <v/>
      </c>
      <c r="AG8681">
        <f t="shared" si="1342"/>
        <v>1</v>
      </c>
      <c r="AH8681">
        <f t="shared" si="1339"/>
        <v>2.8</v>
      </c>
      <c r="AI8681">
        <v>0.14499999999999999</v>
      </c>
      <c r="AJ8681">
        <f t="shared" si="1345"/>
        <v>0.40599999999999997</v>
      </c>
      <c r="AK8681" t="str">
        <f t="shared" si="1340"/>
        <v/>
      </c>
      <c r="AL8681" t="str">
        <f t="shared" si="1338"/>
        <v/>
      </c>
    </row>
    <row r="8682" spans="1:38" x14ac:dyDescent="0.2">
      <c r="A8682" t="s">
        <v>1989</v>
      </c>
      <c r="B8682" t="s">
        <v>37</v>
      </c>
      <c r="C8682" t="s">
        <v>1990</v>
      </c>
      <c r="D8682" s="1">
        <v>35689</v>
      </c>
      <c r="E8682" s="1">
        <v>43456</v>
      </c>
      <c r="F8682" t="s">
        <v>19</v>
      </c>
      <c r="I8682">
        <v>100</v>
      </c>
      <c r="J8682">
        <v>0</v>
      </c>
      <c r="K8682">
        <v>0</v>
      </c>
      <c r="L8682">
        <v>1164</v>
      </c>
      <c r="M8682">
        <v>1164</v>
      </c>
      <c r="N8682" t="s">
        <v>20</v>
      </c>
      <c r="O8682" t="s">
        <v>1991</v>
      </c>
      <c r="P8682" t="s">
        <v>28</v>
      </c>
      <c r="Q8682" t="s">
        <v>34233</v>
      </c>
      <c r="R8682" t="s">
        <v>34233</v>
      </c>
      <c r="S8682" t="s">
        <v>32628</v>
      </c>
      <c r="T8682" t="s">
        <v>34357</v>
      </c>
      <c r="U8682" t="s">
        <v>32634</v>
      </c>
      <c r="V8682" t="s">
        <v>33447</v>
      </c>
      <c r="X8682">
        <v>2</v>
      </c>
      <c r="AB8682">
        <v>25</v>
      </c>
      <c r="AC8682">
        <v>1</v>
      </c>
      <c r="AD8682" t="str">
        <f t="shared" si="1344"/>
        <v/>
      </c>
      <c r="AE8682" t="str">
        <f t="shared" si="1341"/>
        <v/>
      </c>
      <c r="AF8682" t="str">
        <f t="shared" si="1343"/>
        <v/>
      </c>
      <c r="AG8682">
        <f t="shared" ref="AG8682:AG8693" si="1346">IF((S8682&lt;&gt;"tühi")*(AC8682&lt;&gt;""),AC8682,"")</f>
        <v>1</v>
      </c>
      <c r="AH8682">
        <f t="shared" si="1339"/>
        <v>2.8</v>
      </c>
      <c r="AI8682">
        <v>0.14499999999999999</v>
      </c>
      <c r="AJ8682">
        <f t="shared" si="1345"/>
        <v>0.40599999999999997</v>
      </c>
      <c r="AK8682" t="str">
        <f t="shared" si="1340"/>
        <v/>
      </c>
      <c r="AL8682" t="str">
        <f t="shared" si="1338"/>
        <v/>
      </c>
    </row>
    <row r="8683" spans="1:38" x14ac:dyDescent="0.2">
      <c r="A8683" t="s">
        <v>1992</v>
      </c>
      <c r="B8683" t="s">
        <v>37</v>
      </c>
      <c r="C8683" t="s">
        <v>1993</v>
      </c>
      <c r="D8683" s="1">
        <v>35689</v>
      </c>
      <c r="E8683" s="1">
        <v>43456</v>
      </c>
      <c r="F8683" t="s">
        <v>19</v>
      </c>
      <c r="I8683">
        <v>100</v>
      </c>
      <c r="J8683">
        <v>0</v>
      </c>
      <c r="K8683">
        <v>0</v>
      </c>
      <c r="L8683">
        <v>1519</v>
      </c>
      <c r="M8683">
        <v>1519</v>
      </c>
      <c r="N8683" t="s">
        <v>20</v>
      </c>
      <c r="O8683" t="s">
        <v>1994</v>
      </c>
      <c r="P8683" t="s">
        <v>28</v>
      </c>
      <c r="Q8683" t="s">
        <v>32794</v>
      </c>
      <c r="R8683" t="s">
        <v>33782</v>
      </c>
      <c r="S8683" t="s">
        <v>33797</v>
      </c>
      <c r="T8683" t="s">
        <v>34357</v>
      </c>
      <c r="U8683" t="s">
        <v>32634</v>
      </c>
      <c r="V8683" t="s">
        <v>33447</v>
      </c>
      <c r="X8683">
        <v>2</v>
      </c>
      <c r="AB8683">
        <v>25</v>
      </c>
      <c r="AC8683">
        <v>1</v>
      </c>
      <c r="AD8683" t="str">
        <f t="shared" si="1344"/>
        <v/>
      </c>
      <c r="AE8683" t="str">
        <f t="shared" si="1341"/>
        <v/>
      </c>
      <c r="AF8683" t="str">
        <f t="shared" si="1343"/>
        <v/>
      </c>
      <c r="AG8683">
        <f t="shared" si="1346"/>
        <v>1</v>
      </c>
      <c r="AH8683">
        <f t="shared" si="1339"/>
        <v>2.8</v>
      </c>
      <c r="AI8683">
        <v>0.14499999999999999</v>
      </c>
      <c r="AJ8683">
        <f t="shared" si="1345"/>
        <v>0.40599999999999997</v>
      </c>
      <c r="AK8683" t="str">
        <f t="shared" si="1340"/>
        <v/>
      </c>
      <c r="AL8683" t="str">
        <f t="shared" ref="AL8683:AL8746" si="1347">IF(COUNTBLANK(AK8683),"",AK8683*AI8683)</f>
        <v/>
      </c>
    </row>
    <row r="8684" spans="1:38" x14ac:dyDescent="0.2">
      <c r="A8684" t="s">
        <v>24385</v>
      </c>
      <c r="B8684" t="s">
        <v>37</v>
      </c>
      <c r="C8684" t="s">
        <v>24386</v>
      </c>
      <c r="D8684" s="1">
        <v>39475</v>
      </c>
      <c r="E8684" s="1">
        <v>43456</v>
      </c>
      <c r="F8684" t="s">
        <v>889</v>
      </c>
      <c r="I8684">
        <v>100</v>
      </c>
      <c r="J8684">
        <v>0</v>
      </c>
      <c r="K8684">
        <v>0</v>
      </c>
      <c r="L8684">
        <v>798</v>
      </c>
      <c r="M8684">
        <v>798</v>
      </c>
      <c r="N8684" t="s">
        <v>20</v>
      </c>
      <c r="O8684" t="s">
        <v>24387</v>
      </c>
      <c r="P8684" t="s">
        <v>28</v>
      </c>
      <c r="Q8684" t="s">
        <v>34233</v>
      </c>
      <c r="R8684" t="s">
        <v>34233</v>
      </c>
      <c r="S8684" t="s">
        <v>33942</v>
      </c>
      <c r="T8684" t="s">
        <v>34233</v>
      </c>
      <c r="U8684" t="s">
        <v>33457</v>
      </c>
      <c r="V8684" t="s">
        <v>33447</v>
      </c>
      <c r="AD8684" t="str">
        <f t="shared" si="1344"/>
        <v/>
      </c>
      <c r="AE8684" t="str">
        <f t="shared" si="1341"/>
        <v/>
      </c>
      <c r="AF8684" t="str">
        <f t="shared" si="1343"/>
        <v/>
      </c>
      <c r="AG8684" t="str">
        <f t="shared" si="1346"/>
        <v/>
      </c>
      <c r="AH8684" t="str">
        <f t="shared" si="1339"/>
        <v/>
      </c>
      <c r="AI8684">
        <v>0.14499999999999999</v>
      </c>
      <c r="AJ8684" t="str">
        <f t="shared" si="1345"/>
        <v/>
      </c>
      <c r="AK8684" t="str">
        <f t="shared" si="1340"/>
        <v/>
      </c>
      <c r="AL8684" t="str">
        <f t="shared" si="1347"/>
        <v/>
      </c>
    </row>
    <row r="8685" spans="1:38" x14ac:dyDescent="0.2">
      <c r="A8685" t="s">
        <v>2187</v>
      </c>
      <c r="B8685" t="s">
        <v>37</v>
      </c>
      <c r="C8685" t="s">
        <v>2188</v>
      </c>
      <c r="D8685" s="1">
        <v>35691</v>
      </c>
      <c r="E8685" s="1">
        <v>43456</v>
      </c>
      <c r="F8685" t="s">
        <v>19</v>
      </c>
      <c r="I8685">
        <v>100</v>
      </c>
      <c r="J8685">
        <v>0</v>
      </c>
      <c r="K8685">
        <v>0</v>
      </c>
      <c r="L8685">
        <v>1107</v>
      </c>
      <c r="M8685">
        <v>1107</v>
      </c>
      <c r="N8685" t="s">
        <v>20</v>
      </c>
      <c r="O8685" t="s">
        <v>2189</v>
      </c>
      <c r="P8685" t="s">
        <v>28</v>
      </c>
      <c r="Q8685" t="s">
        <v>34233</v>
      </c>
      <c r="R8685" t="s">
        <v>34233</v>
      </c>
      <c r="S8685" t="s">
        <v>32628</v>
      </c>
      <c r="T8685" t="s">
        <v>34365</v>
      </c>
      <c r="U8685" t="s">
        <v>32634</v>
      </c>
      <c r="V8685" t="s">
        <v>33447</v>
      </c>
      <c r="X8685">
        <v>2</v>
      </c>
      <c r="AB8685">
        <v>25</v>
      </c>
      <c r="AC8685">
        <v>1</v>
      </c>
      <c r="AD8685" t="str">
        <f t="shared" si="1344"/>
        <v/>
      </c>
      <c r="AE8685" t="str">
        <f t="shared" si="1341"/>
        <v/>
      </c>
      <c r="AF8685" t="str">
        <f t="shared" si="1343"/>
        <v/>
      </c>
      <c r="AG8685">
        <f t="shared" si="1346"/>
        <v>1</v>
      </c>
      <c r="AH8685">
        <f t="shared" si="1339"/>
        <v>2.8</v>
      </c>
      <c r="AI8685">
        <v>0.14499999999999999</v>
      </c>
      <c r="AJ8685">
        <f t="shared" si="1345"/>
        <v>0.40599999999999997</v>
      </c>
      <c r="AK8685" t="str">
        <f t="shared" si="1340"/>
        <v/>
      </c>
      <c r="AL8685" t="str">
        <f t="shared" si="1347"/>
        <v/>
      </c>
    </row>
    <row r="8686" spans="1:38" x14ac:dyDescent="0.2">
      <c r="A8686" t="s">
        <v>1770</v>
      </c>
      <c r="B8686" t="s">
        <v>37</v>
      </c>
      <c r="C8686" t="s">
        <v>1771</v>
      </c>
      <c r="D8686" s="1">
        <v>35690</v>
      </c>
      <c r="E8686" s="1">
        <v>43456</v>
      </c>
      <c r="F8686" t="s">
        <v>19</v>
      </c>
      <c r="I8686">
        <v>100</v>
      </c>
      <c r="J8686">
        <v>0</v>
      </c>
      <c r="K8686">
        <v>0</v>
      </c>
      <c r="L8686">
        <v>1171</v>
      </c>
      <c r="M8686">
        <v>1171</v>
      </c>
      <c r="N8686" t="s">
        <v>20</v>
      </c>
      <c r="O8686" t="s">
        <v>1772</v>
      </c>
      <c r="P8686" t="s">
        <v>28</v>
      </c>
      <c r="Q8686" t="s">
        <v>34233</v>
      </c>
      <c r="R8686" t="s">
        <v>34233</v>
      </c>
      <c r="S8686" t="s">
        <v>33797</v>
      </c>
      <c r="T8686" t="s">
        <v>34357</v>
      </c>
      <c r="U8686" t="s">
        <v>32634</v>
      </c>
      <c r="V8686" t="s">
        <v>33447</v>
      </c>
      <c r="X8686">
        <v>2</v>
      </c>
      <c r="AB8686">
        <v>25</v>
      </c>
      <c r="AC8686">
        <v>1</v>
      </c>
      <c r="AD8686" t="str">
        <f t="shared" si="1344"/>
        <v/>
      </c>
      <c r="AE8686" t="str">
        <f t="shared" si="1341"/>
        <v/>
      </c>
      <c r="AF8686" t="str">
        <f t="shared" si="1343"/>
        <v/>
      </c>
      <c r="AG8686">
        <f t="shared" si="1346"/>
        <v>1</v>
      </c>
      <c r="AH8686">
        <f t="shared" si="1339"/>
        <v>2.8</v>
      </c>
      <c r="AI8686">
        <v>0.14499999999999999</v>
      </c>
      <c r="AJ8686">
        <f t="shared" si="1345"/>
        <v>0.40599999999999997</v>
      </c>
      <c r="AK8686" t="str">
        <f t="shared" si="1340"/>
        <v/>
      </c>
      <c r="AL8686" t="str">
        <f t="shared" si="1347"/>
        <v/>
      </c>
    </row>
    <row r="8687" spans="1:38" x14ac:dyDescent="0.2">
      <c r="A8687" t="s">
        <v>2190</v>
      </c>
      <c r="B8687" t="s">
        <v>37</v>
      </c>
      <c r="C8687" t="s">
        <v>2191</v>
      </c>
      <c r="D8687" s="1">
        <v>35691</v>
      </c>
      <c r="E8687" s="1">
        <v>43456</v>
      </c>
      <c r="F8687" t="s">
        <v>19</v>
      </c>
      <c r="I8687">
        <v>100</v>
      </c>
      <c r="J8687">
        <v>0</v>
      </c>
      <c r="K8687">
        <v>0</v>
      </c>
      <c r="L8687">
        <v>1969</v>
      </c>
      <c r="M8687">
        <v>1969</v>
      </c>
      <c r="N8687" t="s">
        <v>20</v>
      </c>
      <c r="O8687" t="s">
        <v>2192</v>
      </c>
      <c r="P8687" t="s">
        <v>28</v>
      </c>
      <c r="Q8687" t="s">
        <v>32794</v>
      </c>
      <c r="R8687" t="s">
        <v>33782</v>
      </c>
      <c r="S8687" t="s">
        <v>32628</v>
      </c>
      <c r="T8687" t="s">
        <v>34365</v>
      </c>
      <c r="U8687" t="s">
        <v>32634</v>
      </c>
      <c r="V8687" t="s">
        <v>33447</v>
      </c>
      <c r="X8687">
        <v>2</v>
      </c>
      <c r="AB8687">
        <v>25</v>
      </c>
      <c r="AC8687">
        <v>1</v>
      </c>
      <c r="AD8687" t="str">
        <f t="shared" si="1344"/>
        <v/>
      </c>
      <c r="AE8687" t="str">
        <f t="shared" si="1341"/>
        <v/>
      </c>
      <c r="AF8687" t="str">
        <f t="shared" si="1343"/>
        <v/>
      </c>
      <c r="AG8687">
        <f t="shared" si="1346"/>
        <v>1</v>
      </c>
      <c r="AH8687">
        <f t="shared" si="1339"/>
        <v>2.8</v>
      </c>
      <c r="AI8687">
        <v>0.14499999999999999</v>
      </c>
      <c r="AJ8687">
        <f t="shared" si="1345"/>
        <v>0.40599999999999997</v>
      </c>
      <c r="AK8687" t="str">
        <f t="shared" si="1340"/>
        <v/>
      </c>
      <c r="AL8687" t="str">
        <f t="shared" si="1347"/>
        <v/>
      </c>
    </row>
    <row r="8688" spans="1:38" x14ac:dyDescent="0.2">
      <c r="A8688" t="s">
        <v>2256</v>
      </c>
      <c r="B8688" t="s">
        <v>37</v>
      </c>
      <c r="C8688" t="s">
        <v>2257</v>
      </c>
      <c r="D8688" s="1">
        <v>35690</v>
      </c>
      <c r="E8688" s="1">
        <v>43951</v>
      </c>
      <c r="F8688" t="s">
        <v>19</v>
      </c>
      <c r="I8688">
        <v>100</v>
      </c>
      <c r="J8688">
        <v>0</v>
      </c>
      <c r="K8688">
        <v>0</v>
      </c>
      <c r="L8688">
        <v>1180</v>
      </c>
      <c r="M8688">
        <v>1180</v>
      </c>
      <c r="N8688" t="s">
        <v>20</v>
      </c>
      <c r="O8688" t="s">
        <v>2258</v>
      </c>
      <c r="P8688" t="s">
        <v>28</v>
      </c>
      <c r="Q8688" t="s">
        <v>34233</v>
      </c>
      <c r="R8688" t="s">
        <v>34233</v>
      </c>
      <c r="S8688" t="s">
        <v>32628</v>
      </c>
      <c r="T8688" t="s">
        <v>34365</v>
      </c>
      <c r="U8688" t="s">
        <v>32634</v>
      </c>
      <c r="V8688" t="s">
        <v>33447</v>
      </c>
      <c r="X8688">
        <v>2</v>
      </c>
      <c r="AB8688">
        <v>25</v>
      </c>
      <c r="AC8688">
        <v>1</v>
      </c>
      <c r="AD8688" t="str">
        <f t="shared" si="1344"/>
        <v/>
      </c>
      <c r="AE8688" t="str">
        <f t="shared" si="1341"/>
        <v/>
      </c>
      <c r="AF8688" t="str">
        <f t="shared" si="1343"/>
        <v/>
      </c>
      <c r="AG8688">
        <f t="shared" si="1346"/>
        <v>1</v>
      </c>
      <c r="AH8688">
        <f t="shared" ref="AH8688:AH8751" si="1348">IF(AG8688="","",AG8688*2.8)</f>
        <v>2.8</v>
      </c>
      <c r="AI8688">
        <v>0.14499999999999999</v>
      </c>
      <c r="AJ8688">
        <f t="shared" si="1345"/>
        <v>0.40599999999999997</v>
      </c>
      <c r="AK8688" t="str">
        <f t="shared" ref="AK8688:AK8751" si="1349">IF(AE8688="","",AE8688*2.8)</f>
        <v/>
      </c>
      <c r="AL8688" t="str">
        <f t="shared" si="1347"/>
        <v/>
      </c>
    </row>
    <row r="8689" spans="1:39" x14ac:dyDescent="0.2">
      <c r="A8689" t="s">
        <v>2193</v>
      </c>
      <c r="B8689" t="s">
        <v>37</v>
      </c>
      <c r="C8689" t="s">
        <v>2194</v>
      </c>
      <c r="D8689" s="1">
        <v>35691</v>
      </c>
      <c r="E8689" s="1">
        <v>43951</v>
      </c>
      <c r="F8689" t="s">
        <v>19</v>
      </c>
      <c r="I8689">
        <v>100</v>
      </c>
      <c r="J8689">
        <v>0</v>
      </c>
      <c r="K8689">
        <v>0</v>
      </c>
      <c r="L8689">
        <v>1310</v>
      </c>
      <c r="M8689">
        <v>1310</v>
      </c>
      <c r="N8689" t="s">
        <v>20</v>
      </c>
      <c r="O8689" t="s">
        <v>2195</v>
      </c>
      <c r="P8689" t="s">
        <v>28</v>
      </c>
      <c r="Q8689" t="s">
        <v>34233</v>
      </c>
      <c r="R8689" t="s">
        <v>34233</v>
      </c>
      <c r="S8689" t="s">
        <v>33797</v>
      </c>
      <c r="T8689" t="s">
        <v>34365</v>
      </c>
      <c r="U8689" t="s">
        <v>32634</v>
      </c>
      <c r="V8689" t="s">
        <v>33447</v>
      </c>
      <c r="X8689">
        <v>2</v>
      </c>
      <c r="AB8689">
        <v>25</v>
      </c>
      <c r="AC8689">
        <v>1</v>
      </c>
      <c r="AD8689" t="str">
        <f t="shared" si="1344"/>
        <v/>
      </c>
      <c r="AE8689" t="str">
        <f t="shared" si="1341"/>
        <v/>
      </c>
      <c r="AF8689" t="str">
        <f t="shared" si="1343"/>
        <v/>
      </c>
      <c r="AG8689">
        <f t="shared" si="1346"/>
        <v>1</v>
      </c>
      <c r="AH8689">
        <f t="shared" si="1348"/>
        <v>2.8</v>
      </c>
      <c r="AI8689">
        <v>0.14499999999999999</v>
      </c>
      <c r="AJ8689">
        <f t="shared" si="1345"/>
        <v>0.40599999999999997</v>
      </c>
      <c r="AK8689" t="str">
        <f t="shared" si="1349"/>
        <v/>
      </c>
      <c r="AL8689" t="str">
        <f t="shared" si="1347"/>
        <v/>
      </c>
    </row>
    <row r="8690" spans="1:39" x14ac:dyDescent="0.2">
      <c r="A8690" t="s">
        <v>2346</v>
      </c>
      <c r="B8690" t="s">
        <v>37</v>
      </c>
      <c r="C8690" t="s">
        <v>2347</v>
      </c>
      <c r="D8690" s="1">
        <v>35716</v>
      </c>
      <c r="E8690" s="1">
        <v>43456</v>
      </c>
      <c r="F8690" t="s">
        <v>19</v>
      </c>
      <c r="I8690">
        <v>100</v>
      </c>
      <c r="J8690">
        <v>0</v>
      </c>
      <c r="K8690">
        <v>0</v>
      </c>
      <c r="L8690">
        <v>1202</v>
      </c>
      <c r="M8690">
        <v>1202</v>
      </c>
      <c r="N8690" t="s">
        <v>20</v>
      </c>
      <c r="O8690" t="s">
        <v>2348</v>
      </c>
      <c r="P8690" t="s">
        <v>28</v>
      </c>
      <c r="Q8690" t="s">
        <v>32794</v>
      </c>
      <c r="R8690" t="s">
        <v>33782</v>
      </c>
      <c r="S8690" t="s">
        <v>32628</v>
      </c>
      <c r="T8690" t="s">
        <v>34365</v>
      </c>
      <c r="U8690" t="s">
        <v>32634</v>
      </c>
      <c r="V8690" t="s">
        <v>33447</v>
      </c>
      <c r="X8690">
        <v>2</v>
      </c>
      <c r="AB8690">
        <v>25</v>
      </c>
      <c r="AC8690">
        <v>1</v>
      </c>
      <c r="AD8690" t="str">
        <f t="shared" si="1344"/>
        <v/>
      </c>
      <c r="AE8690" t="str">
        <f t="shared" si="1341"/>
        <v/>
      </c>
      <c r="AF8690" t="str">
        <f t="shared" si="1343"/>
        <v/>
      </c>
      <c r="AG8690">
        <f t="shared" si="1346"/>
        <v>1</v>
      </c>
      <c r="AH8690">
        <f t="shared" si="1348"/>
        <v>2.8</v>
      </c>
      <c r="AI8690">
        <v>0.14499999999999999</v>
      </c>
      <c r="AJ8690">
        <f t="shared" si="1345"/>
        <v>0.40599999999999997</v>
      </c>
      <c r="AK8690" t="str">
        <f t="shared" si="1349"/>
        <v/>
      </c>
      <c r="AL8690" t="str">
        <f t="shared" si="1347"/>
        <v/>
      </c>
    </row>
    <row r="8691" spans="1:39" x14ac:dyDescent="0.2">
      <c r="A8691" t="s">
        <v>2199</v>
      </c>
      <c r="B8691" t="s">
        <v>37</v>
      </c>
      <c r="C8691" t="s">
        <v>2200</v>
      </c>
      <c r="D8691" s="1">
        <v>35691</v>
      </c>
      <c r="E8691" s="1">
        <v>43456</v>
      </c>
      <c r="F8691" t="s">
        <v>19</v>
      </c>
      <c r="I8691">
        <v>100</v>
      </c>
      <c r="J8691">
        <v>0</v>
      </c>
      <c r="K8691">
        <v>0</v>
      </c>
      <c r="L8691">
        <v>1414</v>
      </c>
      <c r="M8691">
        <v>1414</v>
      </c>
      <c r="N8691" t="s">
        <v>20</v>
      </c>
      <c r="O8691" t="s">
        <v>2201</v>
      </c>
      <c r="P8691" t="s">
        <v>28</v>
      </c>
      <c r="Q8691" t="s">
        <v>34233</v>
      </c>
      <c r="R8691" t="s">
        <v>34233</v>
      </c>
      <c r="S8691" t="s">
        <v>33797</v>
      </c>
      <c r="T8691" t="s">
        <v>34357</v>
      </c>
      <c r="U8691" t="s">
        <v>32634</v>
      </c>
      <c r="V8691" t="s">
        <v>33447</v>
      </c>
      <c r="X8691">
        <v>2</v>
      </c>
      <c r="AB8691">
        <v>25</v>
      </c>
      <c r="AC8691">
        <v>1</v>
      </c>
      <c r="AD8691" t="str">
        <f t="shared" si="1344"/>
        <v/>
      </c>
      <c r="AE8691" t="str">
        <f t="shared" si="1341"/>
        <v/>
      </c>
      <c r="AF8691" t="str">
        <f t="shared" si="1343"/>
        <v/>
      </c>
      <c r="AG8691">
        <f t="shared" si="1346"/>
        <v>1</v>
      </c>
      <c r="AH8691">
        <f t="shared" si="1348"/>
        <v>2.8</v>
      </c>
      <c r="AI8691">
        <v>0.14499999999999999</v>
      </c>
      <c r="AJ8691">
        <f t="shared" si="1345"/>
        <v>0.40599999999999997</v>
      </c>
      <c r="AK8691" t="str">
        <f t="shared" si="1349"/>
        <v/>
      </c>
      <c r="AL8691" t="str">
        <f t="shared" si="1347"/>
        <v/>
      </c>
    </row>
    <row r="8692" spans="1:39" x14ac:dyDescent="0.2">
      <c r="A8692" t="s">
        <v>24382</v>
      </c>
      <c r="B8692" t="s">
        <v>37</v>
      </c>
      <c r="C8692" t="s">
        <v>24383</v>
      </c>
      <c r="D8692" s="1">
        <v>39475</v>
      </c>
      <c r="E8692" s="1">
        <v>44546</v>
      </c>
      <c r="F8692" t="s">
        <v>26</v>
      </c>
      <c r="I8692">
        <v>100</v>
      </c>
      <c r="J8692">
        <v>0</v>
      </c>
      <c r="K8692">
        <v>0</v>
      </c>
      <c r="L8692">
        <v>14864</v>
      </c>
      <c r="M8692">
        <v>14864</v>
      </c>
      <c r="N8692" t="s">
        <v>20</v>
      </c>
      <c r="O8692" t="s">
        <v>24384</v>
      </c>
      <c r="P8692" t="s">
        <v>44</v>
      </c>
      <c r="Q8692" t="s">
        <v>34233</v>
      </c>
      <c r="R8692" t="s">
        <v>34233</v>
      </c>
      <c r="S8692" t="s">
        <v>34233</v>
      </c>
      <c r="T8692" t="s">
        <v>34233</v>
      </c>
      <c r="V8692" t="s">
        <v>33447</v>
      </c>
      <c r="AD8692" t="str">
        <f t="shared" si="1344"/>
        <v/>
      </c>
      <c r="AE8692" t="str">
        <f t="shared" si="1341"/>
        <v/>
      </c>
      <c r="AF8692" t="str">
        <f t="shared" si="1343"/>
        <v/>
      </c>
      <c r="AG8692" t="str">
        <f t="shared" si="1346"/>
        <v/>
      </c>
      <c r="AH8692" t="str">
        <f t="shared" si="1348"/>
        <v/>
      </c>
      <c r="AI8692">
        <v>0.14499999999999999</v>
      </c>
      <c r="AJ8692" t="str">
        <f t="shared" si="1345"/>
        <v/>
      </c>
      <c r="AK8692" t="str">
        <f t="shared" si="1349"/>
        <v/>
      </c>
      <c r="AL8692" t="str">
        <f t="shared" si="1347"/>
        <v/>
      </c>
    </row>
    <row r="8693" spans="1:39" x14ac:dyDescent="0.2">
      <c r="A8693" t="s">
        <v>24939</v>
      </c>
      <c r="B8693" t="s">
        <v>37</v>
      </c>
      <c r="C8693" t="s">
        <v>24940</v>
      </c>
      <c r="D8693" s="1">
        <v>39591</v>
      </c>
      <c r="E8693" s="1">
        <v>43829</v>
      </c>
      <c r="F8693" s="9" t="s">
        <v>39</v>
      </c>
      <c r="I8693">
        <v>100</v>
      </c>
      <c r="J8693">
        <v>0</v>
      </c>
      <c r="K8693">
        <v>0</v>
      </c>
      <c r="L8693">
        <v>505</v>
      </c>
      <c r="M8693">
        <v>505</v>
      </c>
      <c r="N8693" t="s">
        <v>20</v>
      </c>
      <c r="O8693" t="s">
        <v>24941</v>
      </c>
      <c r="P8693" t="s">
        <v>44</v>
      </c>
      <c r="Q8693" t="s">
        <v>34233</v>
      </c>
      <c r="R8693" t="s">
        <v>34233</v>
      </c>
      <c r="S8693" t="s">
        <v>33942</v>
      </c>
      <c r="T8693" t="s">
        <v>34233</v>
      </c>
      <c r="V8693" t="s">
        <v>33458</v>
      </c>
      <c r="AD8693" t="str">
        <f t="shared" si="1344"/>
        <v/>
      </c>
      <c r="AE8693" t="str">
        <f t="shared" si="1341"/>
        <v/>
      </c>
      <c r="AF8693" t="str">
        <f t="shared" si="1343"/>
        <v/>
      </c>
      <c r="AG8693" t="str">
        <f t="shared" si="1346"/>
        <v/>
      </c>
      <c r="AH8693" t="str">
        <f t="shared" si="1348"/>
        <v/>
      </c>
      <c r="AI8693">
        <v>0.14499999999999999</v>
      </c>
      <c r="AJ8693" t="str">
        <f t="shared" si="1345"/>
        <v/>
      </c>
      <c r="AK8693" t="str">
        <f t="shared" si="1349"/>
        <v/>
      </c>
      <c r="AL8693" t="str">
        <f t="shared" si="1347"/>
        <v/>
      </c>
      <c r="AM8693" t="s">
        <v>34076</v>
      </c>
    </row>
    <row r="8694" spans="1:39" x14ac:dyDescent="0.2">
      <c r="A8694" t="s">
        <v>5968</v>
      </c>
      <c r="B8694" t="s">
        <v>37</v>
      </c>
      <c r="C8694" t="s">
        <v>5969</v>
      </c>
      <c r="D8694" s="1">
        <v>36192</v>
      </c>
      <c r="E8694" s="1">
        <v>43456</v>
      </c>
      <c r="F8694" t="s">
        <v>19</v>
      </c>
      <c r="I8694">
        <v>100</v>
      </c>
      <c r="J8694">
        <v>0</v>
      </c>
      <c r="K8694">
        <v>0</v>
      </c>
      <c r="L8694">
        <v>1441</v>
      </c>
      <c r="M8694">
        <v>1441</v>
      </c>
      <c r="N8694" t="s">
        <v>20</v>
      </c>
      <c r="O8694" t="s">
        <v>5970</v>
      </c>
      <c r="P8694" t="s">
        <v>28</v>
      </c>
      <c r="Q8694" t="s">
        <v>34233</v>
      </c>
      <c r="R8694" t="s">
        <v>34233</v>
      </c>
      <c r="S8694" t="s">
        <v>33797</v>
      </c>
      <c r="T8694" t="s">
        <v>34357</v>
      </c>
      <c r="AD8694" t="str">
        <f t="shared" si="1344"/>
        <v/>
      </c>
      <c r="AE8694" t="str">
        <f t="shared" si="1341"/>
        <v/>
      </c>
      <c r="AF8694" t="str">
        <f t="shared" si="1343"/>
        <v/>
      </c>
      <c r="AG8694" s="17">
        <v>1</v>
      </c>
      <c r="AH8694">
        <f t="shared" si="1348"/>
        <v>2.8</v>
      </c>
      <c r="AI8694">
        <v>0.14499999999999999</v>
      </c>
      <c r="AJ8694">
        <f t="shared" si="1345"/>
        <v>0.40599999999999997</v>
      </c>
      <c r="AK8694" t="str">
        <f t="shared" si="1349"/>
        <v/>
      </c>
      <c r="AL8694" t="str">
        <f t="shared" si="1347"/>
        <v/>
      </c>
    </row>
    <row r="8695" spans="1:39" x14ac:dyDescent="0.2">
      <c r="A8695" t="s">
        <v>5272</v>
      </c>
      <c r="B8695" t="s">
        <v>37</v>
      </c>
      <c r="C8695" t="s">
        <v>5273</v>
      </c>
      <c r="D8695" s="1">
        <v>36102</v>
      </c>
      <c r="E8695" s="1">
        <v>44603</v>
      </c>
      <c r="F8695" t="s">
        <v>19</v>
      </c>
      <c r="I8695">
        <v>100</v>
      </c>
      <c r="J8695">
        <v>0</v>
      </c>
      <c r="K8695">
        <v>0</v>
      </c>
      <c r="L8695">
        <v>1813</v>
      </c>
      <c r="M8695">
        <v>1813</v>
      </c>
      <c r="N8695" t="s">
        <v>20</v>
      </c>
      <c r="O8695" t="s">
        <v>5274</v>
      </c>
      <c r="P8695" t="s">
        <v>28</v>
      </c>
      <c r="Q8695" t="s">
        <v>32794</v>
      </c>
      <c r="R8695" t="s">
        <v>33782</v>
      </c>
      <c r="S8695" t="s">
        <v>32628</v>
      </c>
      <c r="T8695" t="s">
        <v>34350</v>
      </c>
      <c r="U8695" t="s">
        <v>32794</v>
      </c>
      <c r="V8695" t="s">
        <v>32698</v>
      </c>
      <c r="W8695">
        <v>362</v>
      </c>
      <c r="Y8695" t="s">
        <v>32661</v>
      </c>
      <c r="AA8695">
        <v>7.5</v>
      </c>
      <c r="AC8695">
        <v>1</v>
      </c>
      <c r="AD8695" t="str">
        <f t="shared" si="1344"/>
        <v/>
      </c>
      <c r="AE8695" t="str">
        <f t="shared" si="1341"/>
        <v/>
      </c>
      <c r="AF8695" t="str">
        <f t="shared" si="1343"/>
        <v/>
      </c>
      <c r="AG8695">
        <f t="shared" ref="AG8695:AG8736" si="1350">IF((S8695&lt;&gt;"tühi")*(AC8695&lt;&gt;""),AC8695,"")</f>
        <v>1</v>
      </c>
      <c r="AH8695">
        <f t="shared" si="1348"/>
        <v>2.8</v>
      </c>
      <c r="AI8695">
        <v>0.14499999999999999</v>
      </c>
      <c r="AJ8695">
        <f t="shared" si="1345"/>
        <v>0.40599999999999997</v>
      </c>
      <c r="AK8695" t="str">
        <f t="shared" si="1349"/>
        <v/>
      </c>
      <c r="AL8695" t="str">
        <f t="shared" si="1347"/>
        <v/>
      </c>
      <c r="AM8695" t="s">
        <v>34077</v>
      </c>
    </row>
    <row r="8696" spans="1:39" x14ac:dyDescent="0.2">
      <c r="A8696" t="s">
        <v>5275</v>
      </c>
      <c r="B8696" t="s">
        <v>37</v>
      </c>
      <c r="C8696" t="s">
        <v>5276</v>
      </c>
      <c r="D8696" s="1">
        <v>36102</v>
      </c>
      <c r="E8696" s="1">
        <v>43456</v>
      </c>
      <c r="F8696" t="s">
        <v>19</v>
      </c>
      <c r="I8696">
        <v>100</v>
      </c>
      <c r="J8696">
        <v>0</v>
      </c>
      <c r="K8696">
        <v>0</v>
      </c>
      <c r="L8696">
        <v>1252</v>
      </c>
      <c r="M8696">
        <v>1252</v>
      </c>
      <c r="N8696" t="s">
        <v>20</v>
      </c>
      <c r="O8696" t="s">
        <v>5277</v>
      </c>
      <c r="P8696" t="s">
        <v>28</v>
      </c>
      <c r="Q8696" t="s">
        <v>32794</v>
      </c>
      <c r="R8696" t="s">
        <v>33782</v>
      </c>
      <c r="S8696" t="s">
        <v>32628</v>
      </c>
      <c r="T8696" t="s">
        <v>34365</v>
      </c>
      <c r="U8696" t="s">
        <v>32634</v>
      </c>
      <c r="V8696" t="s">
        <v>33434</v>
      </c>
      <c r="W8696">
        <v>190</v>
      </c>
      <c r="X8696">
        <v>2</v>
      </c>
      <c r="Y8696" t="s">
        <v>32654</v>
      </c>
      <c r="Z8696">
        <v>380</v>
      </c>
      <c r="AA8696">
        <v>8.5</v>
      </c>
      <c r="AB8696">
        <v>15</v>
      </c>
      <c r="AC8696">
        <v>1</v>
      </c>
      <c r="AD8696" t="str">
        <f t="shared" si="1344"/>
        <v/>
      </c>
      <c r="AE8696" t="str">
        <f t="shared" si="1341"/>
        <v/>
      </c>
      <c r="AF8696" t="str">
        <f t="shared" si="1343"/>
        <v/>
      </c>
      <c r="AG8696">
        <f t="shared" si="1350"/>
        <v>1</v>
      </c>
      <c r="AH8696">
        <f t="shared" si="1348"/>
        <v>2.8</v>
      </c>
      <c r="AI8696">
        <v>0.14499999999999999</v>
      </c>
      <c r="AJ8696">
        <f t="shared" si="1345"/>
        <v>0.40599999999999997</v>
      </c>
      <c r="AK8696" t="str">
        <f t="shared" si="1349"/>
        <v/>
      </c>
      <c r="AL8696" t="str">
        <f t="shared" si="1347"/>
        <v/>
      </c>
    </row>
    <row r="8697" spans="1:39" x14ac:dyDescent="0.2">
      <c r="A8697" t="s">
        <v>5278</v>
      </c>
      <c r="B8697" t="s">
        <v>37</v>
      </c>
      <c r="C8697" t="s">
        <v>5279</v>
      </c>
      <c r="D8697" s="1">
        <v>36102</v>
      </c>
      <c r="E8697" s="1">
        <v>43456</v>
      </c>
      <c r="F8697" t="s">
        <v>19</v>
      </c>
      <c r="I8697">
        <v>100</v>
      </c>
      <c r="J8697">
        <v>0</v>
      </c>
      <c r="K8697">
        <v>0</v>
      </c>
      <c r="L8697">
        <v>1263</v>
      </c>
      <c r="M8697">
        <v>1263</v>
      </c>
      <c r="N8697" t="s">
        <v>20</v>
      </c>
      <c r="O8697" t="s">
        <v>5280</v>
      </c>
      <c r="P8697" t="s">
        <v>28</v>
      </c>
      <c r="Q8697" t="s">
        <v>34233</v>
      </c>
      <c r="R8697" t="s">
        <v>34233</v>
      </c>
      <c r="S8697" t="s">
        <v>32628</v>
      </c>
      <c r="T8697" t="s">
        <v>34365</v>
      </c>
      <c r="U8697" t="s">
        <v>32634</v>
      </c>
      <c r="V8697" t="s">
        <v>33434</v>
      </c>
      <c r="W8697">
        <v>190</v>
      </c>
      <c r="X8697">
        <v>2</v>
      </c>
      <c r="Y8697" t="s">
        <v>32654</v>
      </c>
      <c r="Z8697">
        <v>380</v>
      </c>
      <c r="AA8697">
        <v>8.5</v>
      </c>
      <c r="AB8697">
        <v>15</v>
      </c>
      <c r="AC8697">
        <v>1</v>
      </c>
      <c r="AD8697" t="str">
        <f t="shared" si="1344"/>
        <v/>
      </c>
      <c r="AE8697" t="str">
        <f t="shared" ref="AE8697:AE8760" si="1351">IF((S8697="tühi")*(AC8697&lt;&gt;""),AC8697,"")</f>
        <v/>
      </c>
      <c r="AF8697" t="str">
        <f t="shared" si="1343"/>
        <v/>
      </c>
      <c r="AG8697">
        <f t="shared" si="1350"/>
        <v>1</v>
      </c>
      <c r="AH8697">
        <f t="shared" si="1348"/>
        <v>2.8</v>
      </c>
      <c r="AI8697">
        <v>0.14499999999999999</v>
      </c>
      <c r="AJ8697">
        <f t="shared" si="1345"/>
        <v>0.40599999999999997</v>
      </c>
      <c r="AK8697" t="str">
        <f t="shared" si="1349"/>
        <v/>
      </c>
      <c r="AL8697" t="str">
        <f t="shared" si="1347"/>
        <v/>
      </c>
    </row>
    <row r="8698" spans="1:39" x14ac:dyDescent="0.2">
      <c r="A8698" t="s">
        <v>31957</v>
      </c>
      <c r="B8698" t="s">
        <v>37</v>
      </c>
      <c r="C8698" t="s">
        <v>31958</v>
      </c>
      <c r="D8698" s="1">
        <v>44399</v>
      </c>
      <c r="E8698" s="1">
        <v>44399</v>
      </c>
      <c r="F8698" t="s">
        <v>19</v>
      </c>
      <c r="I8698">
        <v>100</v>
      </c>
      <c r="J8698">
        <v>0</v>
      </c>
      <c r="K8698">
        <v>0</v>
      </c>
      <c r="L8698">
        <v>1499</v>
      </c>
      <c r="M8698">
        <v>1499</v>
      </c>
      <c r="N8698" t="s">
        <v>20</v>
      </c>
      <c r="O8698" t="s">
        <v>31959</v>
      </c>
      <c r="P8698" t="s">
        <v>28</v>
      </c>
      <c r="Q8698" t="s">
        <v>34234</v>
      </c>
      <c r="R8698" t="s">
        <v>33762</v>
      </c>
      <c r="S8698" t="s">
        <v>33942</v>
      </c>
      <c r="T8698" t="s">
        <v>34233</v>
      </c>
      <c r="U8698" t="s">
        <v>32634</v>
      </c>
      <c r="V8698" t="s">
        <v>33454</v>
      </c>
      <c r="W8698">
        <v>240</v>
      </c>
      <c r="X8698">
        <v>2</v>
      </c>
      <c r="Y8698" t="s">
        <v>32654</v>
      </c>
      <c r="Z8698">
        <v>480</v>
      </c>
      <c r="AA8698">
        <v>8.5</v>
      </c>
      <c r="AC8698">
        <v>1</v>
      </c>
      <c r="AD8698" t="str">
        <f t="shared" si="1344"/>
        <v/>
      </c>
      <c r="AE8698">
        <f t="shared" si="1351"/>
        <v>1</v>
      </c>
      <c r="AF8698" t="str">
        <f t="shared" si="1343"/>
        <v/>
      </c>
      <c r="AG8698" t="str">
        <f t="shared" si="1350"/>
        <v/>
      </c>
      <c r="AH8698" t="str">
        <f t="shared" si="1348"/>
        <v/>
      </c>
      <c r="AI8698">
        <v>0.14499999999999999</v>
      </c>
      <c r="AJ8698" t="str">
        <f t="shared" si="1345"/>
        <v/>
      </c>
      <c r="AK8698">
        <f t="shared" si="1349"/>
        <v>2.8</v>
      </c>
      <c r="AL8698">
        <f t="shared" si="1347"/>
        <v>0.40599999999999997</v>
      </c>
    </row>
    <row r="8699" spans="1:39" x14ac:dyDescent="0.2">
      <c r="A8699" t="s">
        <v>31965</v>
      </c>
      <c r="B8699" t="s">
        <v>37</v>
      </c>
      <c r="C8699" t="s">
        <v>31966</v>
      </c>
      <c r="D8699" s="1">
        <v>44399</v>
      </c>
      <c r="E8699" s="1">
        <v>44399</v>
      </c>
      <c r="F8699" t="s">
        <v>19</v>
      </c>
      <c r="I8699">
        <v>100</v>
      </c>
      <c r="J8699">
        <v>0</v>
      </c>
      <c r="K8699">
        <v>0</v>
      </c>
      <c r="L8699">
        <v>1506</v>
      </c>
      <c r="M8699">
        <v>1506</v>
      </c>
      <c r="N8699" t="s">
        <v>20</v>
      </c>
      <c r="O8699" t="s">
        <v>31967</v>
      </c>
      <c r="P8699" t="s">
        <v>28</v>
      </c>
      <c r="Q8699" t="s">
        <v>34234</v>
      </c>
      <c r="R8699" t="s">
        <v>33762</v>
      </c>
      <c r="S8699" t="s">
        <v>33942</v>
      </c>
      <c r="T8699" t="s">
        <v>34233</v>
      </c>
      <c r="U8699" t="s">
        <v>32634</v>
      </c>
      <c r="V8699" t="s">
        <v>33454</v>
      </c>
      <c r="W8699">
        <v>240</v>
      </c>
      <c r="X8699">
        <v>2</v>
      </c>
      <c r="Y8699" t="s">
        <v>32654</v>
      </c>
      <c r="Z8699">
        <v>480</v>
      </c>
      <c r="AA8699">
        <v>8.5</v>
      </c>
      <c r="AC8699">
        <v>1</v>
      </c>
      <c r="AD8699" t="str">
        <f t="shared" si="1344"/>
        <v/>
      </c>
      <c r="AE8699">
        <f t="shared" si="1351"/>
        <v>1</v>
      </c>
      <c r="AF8699" t="str">
        <f t="shared" si="1343"/>
        <v/>
      </c>
      <c r="AG8699" t="str">
        <f t="shared" si="1350"/>
        <v/>
      </c>
      <c r="AH8699" t="str">
        <f t="shared" si="1348"/>
        <v/>
      </c>
      <c r="AI8699">
        <v>0.14499999999999999</v>
      </c>
      <c r="AJ8699" t="str">
        <f t="shared" si="1345"/>
        <v/>
      </c>
      <c r="AK8699">
        <f t="shared" si="1349"/>
        <v>2.8</v>
      </c>
      <c r="AL8699">
        <f t="shared" si="1347"/>
        <v>0.40599999999999997</v>
      </c>
    </row>
    <row r="8700" spans="1:39" x14ac:dyDescent="0.2">
      <c r="A8700" t="s">
        <v>31954</v>
      </c>
      <c r="B8700" t="s">
        <v>37</v>
      </c>
      <c r="C8700" t="s">
        <v>31955</v>
      </c>
      <c r="D8700" s="1">
        <v>44399</v>
      </c>
      <c r="E8700" s="1">
        <v>44399</v>
      </c>
      <c r="F8700" t="s">
        <v>26</v>
      </c>
      <c r="I8700">
        <v>100</v>
      </c>
      <c r="J8700">
        <v>0</v>
      </c>
      <c r="K8700">
        <v>0</v>
      </c>
      <c r="L8700">
        <v>154</v>
      </c>
      <c r="M8700">
        <v>154</v>
      </c>
      <c r="N8700" t="s">
        <v>20</v>
      </c>
      <c r="O8700" t="s">
        <v>31956</v>
      </c>
      <c r="P8700" t="s">
        <v>28</v>
      </c>
      <c r="Q8700" t="s">
        <v>34233</v>
      </c>
      <c r="R8700" t="s">
        <v>34233</v>
      </c>
      <c r="S8700" t="s">
        <v>34233</v>
      </c>
      <c r="T8700" t="s">
        <v>34233</v>
      </c>
      <c r="V8700" t="s">
        <v>33454</v>
      </c>
      <c r="AD8700" t="str">
        <f t="shared" si="1344"/>
        <v/>
      </c>
      <c r="AE8700" t="str">
        <f t="shared" si="1351"/>
        <v/>
      </c>
      <c r="AF8700" t="str">
        <f t="shared" si="1343"/>
        <v/>
      </c>
      <c r="AG8700" t="str">
        <f t="shared" si="1350"/>
        <v/>
      </c>
      <c r="AH8700" t="str">
        <f t="shared" si="1348"/>
        <v/>
      </c>
      <c r="AI8700">
        <v>0.14499999999999999</v>
      </c>
      <c r="AJ8700" t="str">
        <f t="shared" si="1345"/>
        <v/>
      </c>
      <c r="AK8700" t="str">
        <f t="shared" si="1349"/>
        <v/>
      </c>
      <c r="AL8700" t="str">
        <f t="shared" si="1347"/>
        <v/>
      </c>
    </row>
    <row r="8701" spans="1:39" x14ac:dyDescent="0.2">
      <c r="A8701" t="s">
        <v>31963</v>
      </c>
      <c r="B8701" t="s">
        <v>37</v>
      </c>
      <c r="C8701" t="s">
        <v>31964</v>
      </c>
      <c r="D8701" s="1">
        <v>44399</v>
      </c>
      <c r="E8701" s="1">
        <v>44399</v>
      </c>
      <c r="F8701" t="s">
        <v>26</v>
      </c>
      <c r="I8701">
        <v>100</v>
      </c>
      <c r="J8701">
        <v>0</v>
      </c>
      <c r="K8701">
        <v>0</v>
      </c>
      <c r="L8701">
        <v>265</v>
      </c>
      <c r="M8701">
        <v>265</v>
      </c>
      <c r="N8701" t="s">
        <v>20</v>
      </c>
      <c r="O8701" t="s">
        <v>31953</v>
      </c>
      <c r="P8701" t="s">
        <v>28</v>
      </c>
      <c r="Q8701" t="s">
        <v>34233</v>
      </c>
      <c r="R8701" t="s">
        <v>34233</v>
      </c>
      <c r="S8701" t="s">
        <v>34233</v>
      </c>
      <c r="T8701" t="s">
        <v>34233</v>
      </c>
      <c r="AD8701" t="str">
        <f t="shared" si="1344"/>
        <v/>
      </c>
      <c r="AE8701" t="str">
        <f t="shared" si="1351"/>
        <v/>
      </c>
      <c r="AF8701" t="str">
        <f t="shared" si="1343"/>
        <v/>
      </c>
      <c r="AG8701" t="str">
        <f t="shared" si="1350"/>
        <v/>
      </c>
      <c r="AH8701" t="str">
        <f t="shared" si="1348"/>
        <v/>
      </c>
      <c r="AI8701">
        <v>0.14499999999999999</v>
      </c>
      <c r="AJ8701" t="str">
        <f t="shared" si="1345"/>
        <v/>
      </c>
      <c r="AK8701" t="str">
        <f t="shared" si="1349"/>
        <v/>
      </c>
      <c r="AL8701" t="str">
        <f t="shared" si="1347"/>
        <v/>
      </c>
    </row>
    <row r="8702" spans="1:39" x14ac:dyDescent="0.2">
      <c r="A8702" t="s">
        <v>30597</v>
      </c>
      <c r="B8702" t="s">
        <v>37</v>
      </c>
      <c r="C8702" t="s">
        <v>30598</v>
      </c>
      <c r="D8702" s="1">
        <v>43859</v>
      </c>
      <c r="E8702" s="1">
        <v>43859</v>
      </c>
      <c r="F8702" t="s">
        <v>15348</v>
      </c>
      <c r="I8702">
        <v>100</v>
      </c>
      <c r="J8702">
        <v>0</v>
      </c>
      <c r="K8702">
        <v>0</v>
      </c>
      <c r="L8702">
        <v>62</v>
      </c>
      <c r="M8702">
        <v>62</v>
      </c>
      <c r="N8702" t="s">
        <v>20</v>
      </c>
      <c r="P8702" t="s">
        <v>30340</v>
      </c>
      <c r="Q8702" t="s">
        <v>34233</v>
      </c>
      <c r="R8702" t="s">
        <v>34233</v>
      </c>
      <c r="S8702" t="s">
        <v>33942</v>
      </c>
      <c r="T8702" t="s">
        <v>34233</v>
      </c>
      <c r="AD8702" t="str">
        <f t="shared" si="1344"/>
        <v/>
      </c>
      <c r="AE8702" t="str">
        <f t="shared" si="1351"/>
        <v/>
      </c>
      <c r="AF8702" t="str">
        <f t="shared" si="1343"/>
        <v/>
      </c>
      <c r="AG8702" t="str">
        <f t="shared" si="1350"/>
        <v/>
      </c>
      <c r="AH8702" t="str">
        <f t="shared" si="1348"/>
        <v/>
      </c>
      <c r="AI8702">
        <v>0.14499999999999999</v>
      </c>
      <c r="AJ8702" t="str">
        <f t="shared" si="1345"/>
        <v/>
      </c>
      <c r="AK8702" t="str">
        <f t="shared" si="1349"/>
        <v/>
      </c>
      <c r="AL8702" t="str">
        <f t="shared" si="1347"/>
        <v/>
      </c>
    </row>
    <row r="8703" spans="1:39" x14ac:dyDescent="0.2">
      <c r="A8703" t="s">
        <v>41</v>
      </c>
      <c r="B8703" t="s">
        <v>37</v>
      </c>
      <c r="C8703" t="s">
        <v>42</v>
      </c>
      <c r="D8703" s="1">
        <v>43469</v>
      </c>
      <c r="E8703" s="1">
        <v>44546</v>
      </c>
      <c r="F8703" t="s">
        <v>26</v>
      </c>
      <c r="I8703">
        <v>100</v>
      </c>
      <c r="J8703">
        <v>0</v>
      </c>
      <c r="K8703">
        <v>0</v>
      </c>
      <c r="L8703">
        <v>21</v>
      </c>
      <c r="M8703">
        <v>21</v>
      </c>
      <c r="N8703" t="s">
        <v>20</v>
      </c>
      <c r="O8703" t="s">
        <v>43</v>
      </c>
      <c r="P8703" t="s">
        <v>44</v>
      </c>
      <c r="Q8703" t="s">
        <v>34233</v>
      </c>
      <c r="R8703" t="s">
        <v>34233</v>
      </c>
      <c r="S8703" t="s">
        <v>34233</v>
      </c>
      <c r="T8703" t="s">
        <v>34233</v>
      </c>
      <c r="AD8703" t="str">
        <f t="shared" si="1344"/>
        <v/>
      </c>
      <c r="AE8703" t="str">
        <f t="shared" si="1351"/>
        <v/>
      </c>
      <c r="AF8703" t="str">
        <f t="shared" si="1343"/>
        <v/>
      </c>
      <c r="AG8703" t="str">
        <f t="shared" si="1350"/>
        <v/>
      </c>
      <c r="AH8703" t="str">
        <f t="shared" si="1348"/>
        <v/>
      </c>
      <c r="AI8703">
        <v>0.14499999999999999</v>
      </c>
      <c r="AJ8703" t="str">
        <f t="shared" si="1345"/>
        <v/>
      </c>
      <c r="AK8703" t="str">
        <f t="shared" si="1349"/>
        <v/>
      </c>
      <c r="AL8703" t="str">
        <f t="shared" si="1347"/>
        <v/>
      </c>
    </row>
    <row r="8704" spans="1:39" x14ac:dyDescent="0.2">
      <c r="A8704" t="s">
        <v>30504</v>
      </c>
      <c r="B8704" t="s">
        <v>37</v>
      </c>
      <c r="C8704" t="s">
        <v>30505</v>
      </c>
      <c r="D8704" s="1">
        <v>43878</v>
      </c>
      <c r="E8704" s="1">
        <v>44546</v>
      </c>
      <c r="F8704" t="s">
        <v>26</v>
      </c>
      <c r="I8704">
        <v>100</v>
      </c>
      <c r="J8704">
        <v>0</v>
      </c>
      <c r="K8704">
        <v>0</v>
      </c>
      <c r="L8704">
        <v>550</v>
      </c>
      <c r="M8704">
        <v>550</v>
      </c>
      <c r="N8704" t="s">
        <v>20</v>
      </c>
      <c r="O8704" t="s">
        <v>30506</v>
      </c>
      <c r="P8704" t="s">
        <v>44</v>
      </c>
      <c r="Q8704" t="s">
        <v>34233</v>
      </c>
      <c r="R8704" t="s">
        <v>34233</v>
      </c>
      <c r="S8704" t="s">
        <v>34233</v>
      </c>
      <c r="T8704" t="s">
        <v>34233</v>
      </c>
      <c r="AD8704" t="str">
        <f t="shared" si="1344"/>
        <v/>
      </c>
      <c r="AE8704" t="str">
        <f t="shared" si="1351"/>
        <v/>
      </c>
      <c r="AF8704" t="str">
        <f t="shared" si="1343"/>
        <v/>
      </c>
      <c r="AG8704" t="str">
        <f t="shared" si="1350"/>
        <v/>
      </c>
      <c r="AH8704" t="str">
        <f t="shared" si="1348"/>
        <v/>
      </c>
      <c r="AI8704">
        <v>0.14499999999999999</v>
      </c>
      <c r="AJ8704" t="str">
        <f t="shared" si="1345"/>
        <v/>
      </c>
      <c r="AK8704" t="str">
        <f t="shared" si="1349"/>
        <v/>
      </c>
      <c r="AL8704" t="str">
        <f t="shared" si="1347"/>
        <v/>
      </c>
    </row>
    <row r="8705" spans="1:38" x14ac:dyDescent="0.2">
      <c r="A8705" t="s">
        <v>12639</v>
      </c>
      <c r="B8705" t="s">
        <v>37</v>
      </c>
      <c r="C8705" t="s">
        <v>12640</v>
      </c>
      <c r="D8705" s="1">
        <v>36698</v>
      </c>
      <c r="E8705" s="1">
        <v>43845</v>
      </c>
      <c r="F8705" t="s">
        <v>19</v>
      </c>
      <c r="I8705">
        <v>100</v>
      </c>
      <c r="J8705">
        <v>0</v>
      </c>
      <c r="K8705">
        <v>0</v>
      </c>
      <c r="L8705">
        <v>2800</v>
      </c>
      <c r="M8705">
        <v>2800</v>
      </c>
      <c r="N8705" t="s">
        <v>20</v>
      </c>
      <c r="O8705" t="s">
        <v>12641</v>
      </c>
      <c r="P8705" t="s">
        <v>28</v>
      </c>
      <c r="Q8705" t="s">
        <v>34233</v>
      </c>
      <c r="R8705" t="s">
        <v>34233</v>
      </c>
      <c r="S8705" t="s">
        <v>33797</v>
      </c>
      <c r="T8705" t="s">
        <v>34365</v>
      </c>
      <c r="U8705" t="s">
        <v>32634</v>
      </c>
      <c r="V8705" t="s">
        <v>33384</v>
      </c>
      <c r="W8705">
        <v>200</v>
      </c>
      <c r="X8705">
        <v>2</v>
      </c>
      <c r="Y8705" t="s">
        <v>32661</v>
      </c>
      <c r="AA8705">
        <v>11</v>
      </c>
      <c r="AB8705">
        <v>15</v>
      </c>
      <c r="AC8705">
        <v>1</v>
      </c>
      <c r="AD8705" t="str">
        <f t="shared" si="1344"/>
        <v/>
      </c>
      <c r="AE8705" t="str">
        <f t="shared" si="1351"/>
        <v/>
      </c>
      <c r="AF8705" t="str">
        <f t="shared" si="1343"/>
        <v/>
      </c>
      <c r="AG8705">
        <f t="shared" si="1350"/>
        <v>1</v>
      </c>
      <c r="AH8705">
        <f t="shared" si="1348"/>
        <v>2.8</v>
      </c>
      <c r="AI8705">
        <v>0.14499999999999999</v>
      </c>
      <c r="AJ8705">
        <f t="shared" si="1345"/>
        <v>0.40599999999999997</v>
      </c>
      <c r="AK8705" t="str">
        <f t="shared" si="1349"/>
        <v/>
      </c>
      <c r="AL8705" t="str">
        <f t="shared" si="1347"/>
        <v/>
      </c>
    </row>
    <row r="8706" spans="1:38" x14ac:dyDescent="0.2">
      <c r="A8706" t="s">
        <v>12958</v>
      </c>
      <c r="B8706" t="s">
        <v>37</v>
      </c>
      <c r="C8706" t="s">
        <v>12959</v>
      </c>
      <c r="D8706" s="1">
        <v>36795</v>
      </c>
      <c r="E8706" s="1">
        <v>43844</v>
      </c>
      <c r="F8706" t="s">
        <v>19</v>
      </c>
      <c r="I8706">
        <v>100</v>
      </c>
      <c r="J8706">
        <v>0</v>
      </c>
      <c r="K8706">
        <v>0</v>
      </c>
      <c r="L8706">
        <v>2103</v>
      </c>
      <c r="M8706">
        <v>2103</v>
      </c>
      <c r="N8706" t="s">
        <v>20</v>
      </c>
      <c r="O8706" t="s">
        <v>12960</v>
      </c>
      <c r="P8706" t="s">
        <v>28</v>
      </c>
      <c r="Q8706" t="s">
        <v>34233</v>
      </c>
      <c r="R8706" t="s">
        <v>34233</v>
      </c>
      <c r="S8706" t="s">
        <v>33797</v>
      </c>
      <c r="T8706" t="s">
        <v>34357</v>
      </c>
      <c r="U8706" t="s">
        <v>32634</v>
      </c>
      <c r="V8706" t="s">
        <v>33384</v>
      </c>
      <c r="W8706">
        <v>200</v>
      </c>
      <c r="X8706">
        <v>2</v>
      </c>
      <c r="Y8706" t="s">
        <v>32661</v>
      </c>
      <c r="AA8706">
        <v>11</v>
      </c>
      <c r="AB8706">
        <v>25</v>
      </c>
      <c r="AC8706">
        <v>1</v>
      </c>
      <c r="AD8706" t="str">
        <f t="shared" si="1344"/>
        <v/>
      </c>
      <c r="AE8706" t="str">
        <f t="shared" si="1351"/>
        <v/>
      </c>
      <c r="AF8706" t="str">
        <f t="shared" si="1343"/>
        <v/>
      </c>
      <c r="AG8706">
        <f t="shared" si="1350"/>
        <v>1</v>
      </c>
      <c r="AH8706">
        <f t="shared" si="1348"/>
        <v>2.8</v>
      </c>
      <c r="AI8706">
        <v>0.14499999999999999</v>
      </c>
      <c r="AJ8706">
        <f t="shared" si="1345"/>
        <v>0.40599999999999997</v>
      </c>
      <c r="AK8706" t="str">
        <f t="shared" si="1349"/>
        <v/>
      </c>
      <c r="AL8706" t="str">
        <f t="shared" si="1347"/>
        <v/>
      </c>
    </row>
    <row r="8707" spans="1:38" x14ac:dyDescent="0.2">
      <c r="A8707" t="s">
        <v>12915</v>
      </c>
      <c r="B8707" t="s">
        <v>37</v>
      </c>
      <c r="C8707" t="s">
        <v>12916</v>
      </c>
      <c r="D8707" s="1">
        <v>36794</v>
      </c>
      <c r="E8707" s="1">
        <v>43845</v>
      </c>
      <c r="F8707" t="s">
        <v>19</v>
      </c>
      <c r="I8707">
        <v>100</v>
      </c>
      <c r="J8707">
        <v>0</v>
      </c>
      <c r="K8707">
        <v>0</v>
      </c>
      <c r="L8707">
        <v>1385</v>
      </c>
      <c r="M8707">
        <v>1385</v>
      </c>
      <c r="N8707" t="s">
        <v>20</v>
      </c>
      <c r="O8707" t="s">
        <v>12917</v>
      </c>
      <c r="P8707" t="s">
        <v>28</v>
      </c>
      <c r="Q8707" t="s">
        <v>34233</v>
      </c>
      <c r="R8707" t="s">
        <v>34233</v>
      </c>
      <c r="S8707" t="s">
        <v>32628</v>
      </c>
      <c r="T8707" t="s">
        <v>34365</v>
      </c>
      <c r="U8707" t="s">
        <v>32634</v>
      </c>
      <c r="V8707" t="s">
        <v>33384</v>
      </c>
      <c r="W8707">
        <v>200</v>
      </c>
      <c r="X8707">
        <v>2</v>
      </c>
      <c r="Y8707" t="s">
        <v>32661</v>
      </c>
      <c r="AA8707">
        <v>11</v>
      </c>
      <c r="AB8707">
        <v>25</v>
      </c>
      <c r="AC8707">
        <v>1</v>
      </c>
      <c r="AD8707" t="str">
        <f t="shared" si="1344"/>
        <v/>
      </c>
      <c r="AE8707" t="str">
        <f t="shared" si="1351"/>
        <v/>
      </c>
      <c r="AF8707" t="str">
        <f t="shared" si="1343"/>
        <v/>
      </c>
      <c r="AG8707">
        <f t="shared" si="1350"/>
        <v>1</v>
      </c>
      <c r="AH8707">
        <f t="shared" si="1348"/>
        <v>2.8</v>
      </c>
      <c r="AI8707">
        <v>0.14499999999999999</v>
      </c>
      <c r="AJ8707">
        <f t="shared" si="1345"/>
        <v>0.40599999999999997</v>
      </c>
      <c r="AK8707" t="str">
        <f t="shared" si="1349"/>
        <v/>
      </c>
      <c r="AL8707" t="str">
        <f t="shared" si="1347"/>
        <v/>
      </c>
    </row>
    <row r="8708" spans="1:38" x14ac:dyDescent="0.2">
      <c r="A8708" t="s">
        <v>11814</v>
      </c>
      <c r="B8708" t="s">
        <v>37</v>
      </c>
      <c r="C8708" t="s">
        <v>11815</v>
      </c>
      <c r="D8708" s="1">
        <v>36677</v>
      </c>
      <c r="E8708" s="1">
        <v>43845</v>
      </c>
      <c r="F8708" t="s">
        <v>19</v>
      </c>
      <c r="I8708">
        <v>100</v>
      </c>
      <c r="J8708">
        <v>0</v>
      </c>
      <c r="K8708">
        <v>0</v>
      </c>
      <c r="L8708">
        <v>1813</v>
      </c>
      <c r="M8708">
        <v>1813</v>
      </c>
      <c r="N8708" t="s">
        <v>20</v>
      </c>
      <c r="O8708" t="s">
        <v>11816</v>
      </c>
      <c r="P8708" t="s">
        <v>28</v>
      </c>
      <c r="Q8708" t="s">
        <v>34234</v>
      </c>
      <c r="R8708" t="s">
        <v>34235</v>
      </c>
      <c r="S8708" t="s">
        <v>32628</v>
      </c>
      <c r="T8708" t="s">
        <v>34365</v>
      </c>
      <c r="U8708" t="s">
        <v>32634</v>
      </c>
      <c r="V8708" t="s">
        <v>33384</v>
      </c>
      <c r="W8708">
        <v>200</v>
      </c>
      <c r="X8708">
        <v>2</v>
      </c>
      <c r="Y8708" t="s">
        <v>32661</v>
      </c>
      <c r="AA8708">
        <v>11</v>
      </c>
      <c r="AB8708">
        <v>25</v>
      </c>
      <c r="AC8708">
        <v>1</v>
      </c>
      <c r="AD8708" t="str">
        <f t="shared" si="1344"/>
        <v/>
      </c>
      <c r="AE8708" t="str">
        <f t="shared" si="1351"/>
        <v/>
      </c>
      <c r="AF8708" t="str">
        <f t="shared" si="1343"/>
        <v/>
      </c>
      <c r="AG8708">
        <f t="shared" si="1350"/>
        <v>1</v>
      </c>
      <c r="AH8708">
        <f t="shared" si="1348"/>
        <v>2.8</v>
      </c>
      <c r="AI8708">
        <v>0.14499999999999999</v>
      </c>
      <c r="AJ8708">
        <f t="shared" si="1345"/>
        <v>0.40599999999999997</v>
      </c>
      <c r="AK8708" t="str">
        <f t="shared" si="1349"/>
        <v/>
      </c>
      <c r="AL8708" t="str">
        <f t="shared" si="1347"/>
        <v/>
      </c>
    </row>
    <row r="8709" spans="1:38" x14ac:dyDescent="0.2">
      <c r="A8709" t="s">
        <v>12040</v>
      </c>
      <c r="B8709" t="s">
        <v>37</v>
      </c>
      <c r="C8709" t="s">
        <v>12041</v>
      </c>
      <c r="D8709" s="1">
        <v>36677</v>
      </c>
      <c r="E8709" s="1">
        <v>43845</v>
      </c>
      <c r="F8709" t="s">
        <v>19</v>
      </c>
      <c r="I8709">
        <v>100</v>
      </c>
      <c r="J8709">
        <v>0</v>
      </c>
      <c r="K8709">
        <v>0</v>
      </c>
      <c r="L8709">
        <v>1353</v>
      </c>
      <c r="M8709">
        <v>1353</v>
      </c>
      <c r="N8709" t="s">
        <v>20</v>
      </c>
      <c r="O8709" t="s">
        <v>12042</v>
      </c>
      <c r="P8709" t="s">
        <v>28</v>
      </c>
      <c r="Q8709" t="s">
        <v>34233</v>
      </c>
      <c r="R8709" t="s">
        <v>34233</v>
      </c>
      <c r="S8709" t="s">
        <v>33797</v>
      </c>
      <c r="T8709" t="s">
        <v>34357</v>
      </c>
      <c r="U8709" t="s">
        <v>32634</v>
      </c>
      <c r="V8709" t="s">
        <v>33384</v>
      </c>
      <c r="W8709">
        <v>200</v>
      </c>
      <c r="X8709">
        <v>2</v>
      </c>
      <c r="Y8709" t="s">
        <v>32661</v>
      </c>
      <c r="AA8709">
        <v>11</v>
      </c>
      <c r="AB8709">
        <v>25</v>
      </c>
      <c r="AC8709">
        <v>1</v>
      </c>
      <c r="AD8709" t="str">
        <f t="shared" si="1344"/>
        <v/>
      </c>
      <c r="AE8709" t="str">
        <f t="shared" si="1351"/>
        <v/>
      </c>
      <c r="AF8709" t="str">
        <f t="shared" si="1343"/>
        <v/>
      </c>
      <c r="AG8709">
        <f t="shared" si="1350"/>
        <v>1</v>
      </c>
      <c r="AH8709">
        <f t="shared" si="1348"/>
        <v>2.8</v>
      </c>
      <c r="AI8709">
        <v>0.14499999999999999</v>
      </c>
      <c r="AJ8709">
        <f t="shared" si="1345"/>
        <v>0.40599999999999997</v>
      </c>
      <c r="AK8709" t="str">
        <f t="shared" si="1349"/>
        <v/>
      </c>
      <c r="AL8709" t="str">
        <f t="shared" si="1347"/>
        <v/>
      </c>
    </row>
    <row r="8710" spans="1:38" x14ac:dyDescent="0.2">
      <c r="A8710" t="s">
        <v>13588</v>
      </c>
      <c r="B8710" t="s">
        <v>37</v>
      </c>
      <c r="C8710" t="s">
        <v>13589</v>
      </c>
      <c r="D8710" s="1">
        <v>36977</v>
      </c>
      <c r="E8710" s="1">
        <v>43845</v>
      </c>
      <c r="F8710" t="s">
        <v>19</v>
      </c>
      <c r="I8710">
        <v>100</v>
      </c>
      <c r="J8710">
        <v>0</v>
      </c>
      <c r="K8710">
        <v>0</v>
      </c>
      <c r="L8710">
        <v>1742</v>
      </c>
      <c r="M8710">
        <v>1742</v>
      </c>
      <c r="N8710" t="s">
        <v>20</v>
      </c>
      <c r="O8710" t="s">
        <v>13590</v>
      </c>
      <c r="P8710" t="s">
        <v>28</v>
      </c>
      <c r="Q8710" t="s">
        <v>32794</v>
      </c>
      <c r="R8710" t="s">
        <v>33782</v>
      </c>
      <c r="S8710" t="s">
        <v>32628</v>
      </c>
      <c r="T8710" t="s">
        <v>34365</v>
      </c>
      <c r="U8710" t="s">
        <v>32634</v>
      </c>
      <c r="V8710" t="s">
        <v>33384</v>
      </c>
      <c r="W8710">
        <v>200</v>
      </c>
      <c r="X8710">
        <v>2</v>
      </c>
      <c r="Y8710" t="s">
        <v>32661</v>
      </c>
      <c r="AA8710">
        <v>11</v>
      </c>
      <c r="AB8710">
        <v>25</v>
      </c>
      <c r="AC8710">
        <v>1</v>
      </c>
      <c r="AD8710" t="str">
        <f t="shared" si="1344"/>
        <v/>
      </c>
      <c r="AE8710" t="str">
        <f t="shared" si="1351"/>
        <v/>
      </c>
      <c r="AF8710" t="str">
        <f t="shared" si="1343"/>
        <v/>
      </c>
      <c r="AG8710">
        <f t="shared" si="1350"/>
        <v>1</v>
      </c>
      <c r="AH8710">
        <f t="shared" si="1348"/>
        <v>2.8</v>
      </c>
      <c r="AI8710">
        <v>0.14499999999999999</v>
      </c>
      <c r="AJ8710">
        <f t="shared" si="1345"/>
        <v>0.40599999999999997</v>
      </c>
      <c r="AK8710" t="str">
        <f t="shared" si="1349"/>
        <v/>
      </c>
      <c r="AL8710" t="str">
        <f t="shared" si="1347"/>
        <v/>
      </c>
    </row>
    <row r="8711" spans="1:38" x14ac:dyDescent="0.2">
      <c r="A8711" t="s">
        <v>12100</v>
      </c>
      <c r="B8711" t="s">
        <v>37</v>
      </c>
      <c r="C8711" t="s">
        <v>12101</v>
      </c>
      <c r="D8711" s="1">
        <v>36677</v>
      </c>
      <c r="E8711" s="1">
        <v>43845</v>
      </c>
      <c r="F8711" t="s">
        <v>19</v>
      </c>
      <c r="I8711">
        <v>100</v>
      </c>
      <c r="J8711">
        <v>0</v>
      </c>
      <c r="K8711">
        <v>0</v>
      </c>
      <c r="L8711">
        <v>1418</v>
      </c>
      <c r="M8711">
        <v>1418</v>
      </c>
      <c r="N8711" t="s">
        <v>20</v>
      </c>
      <c r="O8711" t="s">
        <v>12102</v>
      </c>
      <c r="P8711" t="s">
        <v>28</v>
      </c>
      <c r="Q8711" t="s">
        <v>32794</v>
      </c>
      <c r="R8711" t="s">
        <v>33782</v>
      </c>
      <c r="S8711" t="s">
        <v>32628</v>
      </c>
      <c r="T8711" t="s">
        <v>34365</v>
      </c>
      <c r="U8711" t="s">
        <v>32634</v>
      </c>
      <c r="V8711" t="s">
        <v>33384</v>
      </c>
      <c r="W8711">
        <v>200</v>
      </c>
      <c r="X8711">
        <v>2</v>
      </c>
      <c r="Y8711" t="s">
        <v>32661</v>
      </c>
      <c r="AA8711">
        <v>11</v>
      </c>
      <c r="AB8711">
        <v>25</v>
      </c>
      <c r="AC8711">
        <v>1</v>
      </c>
      <c r="AD8711" t="str">
        <f t="shared" si="1344"/>
        <v/>
      </c>
      <c r="AE8711" t="str">
        <f t="shared" si="1351"/>
        <v/>
      </c>
      <c r="AF8711" t="str">
        <f t="shared" si="1343"/>
        <v/>
      </c>
      <c r="AG8711">
        <f t="shared" si="1350"/>
        <v>1</v>
      </c>
      <c r="AH8711">
        <f t="shared" si="1348"/>
        <v>2.8</v>
      </c>
      <c r="AI8711">
        <v>0.14499999999999999</v>
      </c>
      <c r="AJ8711">
        <f t="shared" si="1345"/>
        <v>0.40599999999999997</v>
      </c>
      <c r="AK8711" t="str">
        <f t="shared" si="1349"/>
        <v/>
      </c>
      <c r="AL8711" t="str">
        <f t="shared" si="1347"/>
        <v/>
      </c>
    </row>
    <row r="8712" spans="1:38" x14ac:dyDescent="0.2">
      <c r="A8712" t="s">
        <v>11910</v>
      </c>
      <c r="B8712" t="s">
        <v>37</v>
      </c>
      <c r="C8712" t="s">
        <v>11911</v>
      </c>
      <c r="D8712" s="1">
        <v>36634</v>
      </c>
      <c r="E8712" s="1">
        <v>43845</v>
      </c>
      <c r="F8712" t="s">
        <v>19</v>
      </c>
      <c r="I8712">
        <v>100</v>
      </c>
      <c r="J8712">
        <v>0</v>
      </c>
      <c r="K8712">
        <v>0</v>
      </c>
      <c r="L8712">
        <v>3984</v>
      </c>
      <c r="M8712">
        <v>3984</v>
      </c>
      <c r="N8712" t="s">
        <v>20</v>
      </c>
      <c r="O8712" t="s">
        <v>11912</v>
      </c>
      <c r="P8712" t="s">
        <v>28</v>
      </c>
      <c r="Q8712" t="s">
        <v>34233</v>
      </c>
      <c r="R8712" t="s">
        <v>34233</v>
      </c>
      <c r="S8712" t="s">
        <v>33798</v>
      </c>
      <c r="T8712" t="s">
        <v>34349</v>
      </c>
      <c r="U8712" t="s">
        <v>32634</v>
      </c>
      <c r="V8712" t="s">
        <v>33384</v>
      </c>
      <c r="W8712">
        <v>200</v>
      </c>
      <c r="X8712">
        <v>2</v>
      </c>
      <c r="Y8712" t="s">
        <v>32661</v>
      </c>
      <c r="AA8712">
        <v>11</v>
      </c>
      <c r="AB8712">
        <v>15</v>
      </c>
      <c r="AC8712">
        <v>1</v>
      </c>
      <c r="AD8712" t="str">
        <f t="shared" si="1344"/>
        <v/>
      </c>
      <c r="AE8712" t="str">
        <f t="shared" si="1351"/>
        <v/>
      </c>
      <c r="AF8712" t="str">
        <f t="shared" si="1343"/>
        <v/>
      </c>
      <c r="AG8712">
        <f t="shared" si="1350"/>
        <v>1</v>
      </c>
      <c r="AH8712">
        <f t="shared" si="1348"/>
        <v>2.8</v>
      </c>
      <c r="AI8712">
        <v>0.14499999999999999</v>
      </c>
      <c r="AJ8712">
        <f t="shared" si="1345"/>
        <v>0.40599999999999997</v>
      </c>
      <c r="AK8712" t="str">
        <f t="shared" si="1349"/>
        <v/>
      </c>
      <c r="AL8712" t="str">
        <f t="shared" si="1347"/>
        <v/>
      </c>
    </row>
    <row r="8713" spans="1:38" x14ac:dyDescent="0.2">
      <c r="A8713" t="s">
        <v>12992</v>
      </c>
      <c r="B8713" t="s">
        <v>37</v>
      </c>
      <c r="C8713" t="s">
        <v>12993</v>
      </c>
      <c r="D8713" s="1">
        <v>36838</v>
      </c>
      <c r="E8713" s="1">
        <v>43845</v>
      </c>
      <c r="F8713" t="s">
        <v>19</v>
      </c>
      <c r="I8713">
        <v>100</v>
      </c>
      <c r="J8713">
        <v>0</v>
      </c>
      <c r="K8713">
        <v>0</v>
      </c>
      <c r="L8713">
        <v>1404</v>
      </c>
      <c r="M8713">
        <v>1404</v>
      </c>
      <c r="N8713" t="s">
        <v>20</v>
      </c>
      <c r="O8713" t="s">
        <v>12994</v>
      </c>
      <c r="P8713" t="s">
        <v>28</v>
      </c>
      <c r="Q8713" t="s">
        <v>34233</v>
      </c>
      <c r="R8713" t="s">
        <v>34233</v>
      </c>
      <c r="S8713" t="s">
        <v>32628</v>
      </c>
      <c r="T8713" t="s">
        <v>34357</v>
      </c>
      <c r="U8713" t="s">
        <v>32634</v>
      </c>
      <c r="V8713" t="s">
        <v>33384</v>
      </c>
      <c r="W8713">
        <v>200</v>
      </c>
      <c r="X8713">
        <v>2</v>
      </c>
      <c r="Y8713" t="s">
        <v>32661</v>
      </c>
      <c r="AA8713">
        <v>11</v>
      </c>
      <c r="AB8713">
        <v>25</v>
      </c>
      <c r="AC8713">
        <v>1</v>
      </c>
      <c r="AD8713" t="str">
        <f t="shared" si="1344"/>
        <v/>
      </c>
      <c r="AE8713" t="str">
        <f t="shared" si="1351"/>
        <v/>
      </c>
      <c r="AF8713" t="str">
        <f t="shared" si="1343"/>
        <v/>
      </c>
      <c r="AG8713">
        <f t="shared" si="1350"/>
        <v>1</v>
      </c>
      <c r="AH8713">
        <f t="shared" si="1348"/>
        <v>2.8</v>
      </c>
      <c r="AI8713">
        <v>0.14499999999999999</v>
      </c>
      <c r="AJ8713">
        <f t="shared" si="1345"/>
        <v>0.40599999999999997</v>
      </c>
      <c r="AK8713" t="str">
        <f t="shared" si="1349"/>
        <v/>
      </c>
      <c r="AL8713" t="str">
        <f t="shared" si="1347"/>
        <v/>
      </c>
    </row>
    <row r="8714" spans="1:38" x14ac:dyDescent="0.2">
      <c r="A8714" t="s">
        <v>30308</v>
      </c>
      <c r="B8714" t="s">
        <v>37</v>
      </c>
      <c r="C8714" t="s">
        <v>30309</v>
      </c>
      <c r="D8714" s="1">
        <v>43845</v>
      </c>
      <c r="E8714" s="1">
        <v>43845</v>
      </c>
      <c r="F8714" t="s">
        <v>26</v>
      </c>
      <c r="G8714" t="s">
        <v>474</v>
      </c>
      <c r="I8714">
        <v>85</v>
      </c>
      <c r="J8714">
        <v>15</v>
      </c>
      <c r="K8714">
        <v>0</v>
      </c>
      <c r="L8714">
        <v>3103</v>
      </c>
      <c r="M8714">
        <v>3103</v>
      </c>
      <c r="N8714" t="s">
        <v>20</v>
      </c>
      <c r="O8714" t="s">
        <v>30310</v>
      </c>
      <c r="P8714" t="s">
        <v>44</v>
      </c>
      <c r="Q8714" t="s">
        <v>34233</v>
      </c>
      <c r="R8714" t="s">
        <v>34233</v>
      </c>
      <c r="S8714" t="s">
        <v>32627</v>
      </c>
      <c r="T8714" t="s">
        <v>34233</v>
      </c>
      <c r="U8714" t="s">
        <v>32980</v>
      </c>
      <c r="V8714" t="s">
        <v>33384</v>
      </c>
      <c r="W8714">
        <v>50</v>
      </c>
      <c r="X8714">
        <v>1</v>
      </c>
      <c r="Y8714">
        <v>1</v>
      </c>
      <c r="Z8714">
        <v>50</v>
      </c>
      <c r="AB8714">
        <v>5</v>
      </c>
      <c r="AD8714" t="str">
        <f t="shared" si="1344"/>
        <v/>
      </c>
      <c r="AE8714" t="str">
        <f t="shared" si="1351"/>
        <v/>
      </c>
      <c r="AF8714">
        <f t="shared" si="1343"/>
        <v>50</v>
      </c>
      <c r="AG8714" t="str">
        <f t="shared" si="1350"/>
        <v/>
      </c>
      <c r="AH8714" t="str">
        <f t="shared" si="1348"/>
        <v/>
      </c>
      <c r="AI8714">
        <v>0.14499999999999999</v>
      </c>
      <c r="AJ8714" t="str">
        <f t="shared" si="1345"/>
        <v/>
      </c>
      <c r="AK8714" t="str">
        <f t="shared" si="1349"/>
        <v/>
      </c>
      <c r="AL8714" t="str">
        <f t="shared" si="1347"/>
        <v/>
      </c>
    </row>
    <row r="8715" spans="1:38" x14ac:dyDescent="0.2">
      <c r="A8715" t="s">
        <v>12912</v>
      </c>
      <c r="B8715" t="s">
        <v>37</v>
      </c>
      <c r="C8715" t="s">
        <v>12913</v>
      </c>
      <c r="D8715" s="1">
        <v>36794</v>
      </c>
      <c r="E8715" s="1">
        <v>43951</v>
      </c>
      <c r="F8715" t="s">
        <v>19</v>
      </c>
      <c r="I8715">
        <v>100</v>
      </c>
      <c r="J8715">
        <v>0</v>
      </c>
      <c r="K8715">
        <v>0</v>
      </c>
      <c r="L8715">
        <v>1616</v>
      </c>
      <c r="M8715">
        <v>1616</v>
      </c>
      <c r="N8715" t="s">
        <v>20</v>
      </c>
      <c r="O8715" t="s">
        <v>12914</v>
      </c>
      <c r="P8715" t="s">
        <v>28</v>
      </c>
      <c r="Q8715" t="s">
        <v>34234</v>
      </c>
      <c r="R8715" t="s">
        <v>33762</v>
      </c>
      <c r="S8715" t="s">
        <v>33942</v>
      </c>
      <c r="T8715" t="s">
        <v>34233</v>
      </c>
      <c r="U8715" t="s">
        <v>32634</v>
      </c>
      <c r="V8715" t="s">
        <v>33384</v>
      </c>
      <c r="W8715">
        <v>200</v>
      </c>
      <c r="X8715">
        <v>2</v>
      </c>
      <c r="Y8715" t="s">
        <v>32661</v>
      </c>
      <c r="AA8715">
        <v>11</v>
      </c>
      <c r="AB8715">
        <v>15</v>
      </c>
      <c r="AC8715">
        <v>1</v>
      </c>
      <c r="AD8715" t="str">
        <f t="shared" si="1344"/>
        <v/>
      </c>
      <c r="AE8715">
        <f t="shared" si="1351"/>
        <v>1</v>
      </c>
      <c r="AF8715" t="str">
        <f t="shared" ref="AF8715:AF8778" si="1352">IF((S8715&lt;&gt;"tühi")*(F8715&lt;&gt;"Elamumaa")*(G8715&lt;&gt;"Elamumaa")*(H8715&lt;&gt;"Elamumaa"),IF(Z8715=0,"",Z8715),"")</f>
        <v/>
      </c>
      <c r="AG8715" t="str">
        <f t="shared" si="1350"/>
        <v/>
      </c>
      <c r="AH8715" t="str">
        <f t="shared" si="1348"/>
        <v/>
      </c>
      <c r="AI8715">
        <v>0.14499999999999999</v>
      </c>
      <c r="AJ8715" t="str">
        <f t="shared" si="1345"/>
        <v/>
      </c>
      <c r="AK8715">
        <f t="shared" si="1349"/>
        <v>2.8</v>
      </c>
      <c r="AL8715">
        <f t="shared" si="1347"/>
        <v>0.40599999999999997</v>
      </c>
    </row>
    <row r="8716" spans="1:38" x14ac:dyDescent="0.2">
      <c r="A8716" t="s">
        <v>12873</v>
      </c>
      <c r="B8716" t="s">
        <v>37</v>
      </c>
      <c r="C8716" t="s">
        <v>12874</v>
      </c>
      <c r="D8716" s="1">
        <v>36794</v>
      </c>
      <c r="E8716" s="1">
        <v>43456</v>
      </c>
      <c r="F8716" t="s">
        <v>19</v>
      </c>
      <c r="I8716">
        <v>100</v>
      </c>
      <c r="J8716">
        <v>0</v>
      </c>
      <c r="K8716">
        <v>0</v>
      </c>
      <c r="L8716">
        <v>1298</v>
      </c>
      <c r="M8716">
        <v>1298</v>
      </c>
      <c r="N8716" t="s">
        <v>20</v>
      </c>
      <c r="O8716" t="s">
        <v>12875</v>
      </c>
      <c r="P8716" t="s">
        <v>28</v>
      </c>
      <c r="Q8716" t="s">
        <v>32794</v>
      </c>
      <c r="R8716" t="s">
        <v>33782</v>
      </c>
      <c r="S8716" t="s">
        <v>32628</v>
      </c>
      <c r="T8716" t="s">
        <v>34365</v>
      </c>
      <c r="U8716" t="s">
        <v>32634</v>
      </c>
      <c r="V8716" t="s">
        <v>33384</v>
      </c>
      <c r="W8716">
        <v>200</v>
      </c>
      <c r="X8716">
        <v>2</v>
      </c>
      <c r="Y8716" t="s">
        <v>32661</v>
      </c>
      <c r="AA8716">
        <v>11</v>
      </c>
      <c r="AB8716">
        <v>25</v>
      </c>
      <c r="AC8716">
        <v>1</v>
      </c>
      <c r="AD8716" t="str">
        <f t="shared" si="1344"/>
        <v/>
      </c>
      <c r="AE8716" t="str">
        <f t="shared" si="1351"/>
        <v/>
      </c>
      <c r="AF8716" t="str">
        <f t="shared" si="1352"/>
        <v/>
      </c>
      <c r="AG8716">
        <f t="shared" si="1350"/>
        <v>1</v>
      </c>
      <c r="AH8716">
        <f t="shared" si="1348"/>
        <v>2.8</v>
      </c>
      <c r="AI8716">
        <v>0.14499999999999999</v>
      </c>
      <c r="AJ8716">
        <f t="shared" si="1345"/>
        <v>0.40599999999999997</v>
      </c>
      <c r="AK8716" t="str">
        <f t="shared" si="1349"/>
        <v/>
      </c>
      <c r="AL8716" t="str">
        <f t="shared" si="1347"/>
        <v/>
      </c>
    </row>
    <row r="8717" spans="1:38" x14ac:dyDescent="0.2">
      <c r="A8717" t="s">
        <v>12918</v>
      </c>
      <c r="B8717" t="s">
        <v>37</v>
      </c>
      <c r="C8717" t="s">
        <v>12919</v>
      </c>
      <c r="D8717" s="1">
        <v>36794</v>
      </c>
      <c r="E8717" s="1">
        <v>44546</v>
      </c>
      <c r="F8717" t="s">
        <v>19</v>
      </c>
      <c r="I8717">
        <v>100</v>
      </c>
      <c r="J8717">
        <v>0</v>
      </c>
      <c r="K8717">
        <v>0</v>
      </c>
      <c r="L8717">
        <v>3755</v>
      </c>
      <c r="M8717">
        <v>3755</v>
      </c>
      <c r="N8717" t="s">
        <v>20</v>
      </c>
      <c r="O8717" t="s">
        <v>12920</v>
      </c>
      <c r="P8717" t="s">
        <v>28</v>
      </c>
      <c r="Q8717" t="s">
        <v>34234</v>
      </c>
      <c r="R8717" t="s">
        <v>33768</v>
      </c>
      <c r="S8717" t="s">
        <v>32628</v>
      </c>
      <c r="T8717" t="s">
        <v>34357</v>
      </c>
      <c r="U8717" t="s">
        <v>32634</v>
      </c>
      <c r="V8717" t="s">
        <v>33384</v>
      </c>
      <c r="W8717">
        <v>200</v>
      </c>
      <c r="X8717">
        <v>2</v>
      </c>
      <c r="Y8717" t="s">
        <v>32661</v>
      </c>
      <c r="AA8717">
        <v>11</v>
      </c>
      <c r="AB8717">
        <v>5</v>
      </c>
      <c r="AC8717">
        <v>1</v>
      </c>
      <c r="AD8717" t="str">
        <f t="shared" si="1344"/>
        <v/>
      </c>
      <c r="AE8717" t="str">
        <f t="shared" si="1351"/>
        <v/>
      </c>
      <c r="AF8717" t="str">
        <f t="shared" si="1352"/>
        <v/>
      </c>
      <c r="AG8717">
        <f t="shared" si="1350"/>
        <v>1</v>
      </c>
      <c r="AH8717">
        <f t="shared" si="1348"/>
        <v>2.8</v>
      </c>
      <c r="AI8717">
        <v>0.14499999999999999</v>
      </c>
      <c r="AJ8717">
        <f t="shared" si="1345"/>
        <v>0.40599999999999997</v>
      </c>
      <c r="AK8717" t="str">
        <f t="shared" si="1349"/>
        <v/>
      </c>
      <c r="AL8717" t="str">
        <f t="shared" si="1347"/>
        <v/>
      </c>
    </row>
    <row r="8718" spans="1:38" x14ac:dyDescent="0.2">
      <c r="A8718" t="s">
        <v>12924</v>
      </c>
      <c r="B8718" t="s">
        <v>37</v>
      </c>
      <c r="C8718" t="s">
        <v>12925</v>
      </c>
      <c r="D8718" s="1">
        <v>36794</v>
      </c>
      <c r="E8718" s="1">
        <v>44749</v>
      </c>
      <c r="F8718" t="s">
        <v>19</v>
      </c>
      <c r="I8718">
        <v>100</v>
      </c>
      <c r="J8718">
        <v>0</v>
      </c>
      <c r="K8718">
        <v>0</v>
      </c>
      <c r="L8718">
        <v>2991</v>
      </c>
      <c r="M8718">
        <v>2991</v>
      </c>
      <c r="N8718" t="s">
        <v>20</v>
      </c>
      <c r="O8718" t="s">
        <v>12926</v>
      </c>
      <c r="P8718" t="s">
        <v>28</v>
      </c>
      <c r="Q8718" t="s">
        <v>34233</v>
      </c>
      <c r="R8718" t="s">
        <v>34233</v>
      </c>
      <c r="S8718" t="s">
        <v>32628</v>
      </c>
      <c r="T8718" t="s">
        <v>34653</v>
      </c>
      <c r="U8718" t="s">
        <v>32634</v>
      </c>
      <c r="V8718" t="s">
        <v>33384</v>
      </c>
      <c r="W8718">
        <v>200</v>
      </c>
      <c r="X8718">
        <v>2</v>
      </c>
      <c r="Y8718" t="s">
        <v>32661</v>
      </c>
      <c r="AA8718">
        <v>11</v>
      </c>
      <c r="AB8718">
        <v>5</v>
      </c>
      <c r="AC8718">
        <v>1</v>
      </c>
      <c r="AD8718" t="str">
        <f t="shared" si="1344"/>
        <v/>
      </c>
      <c r="AE8718" t="str">
        <f t="shared" si="1351"/>
        <v/>
      </c>
      <c r="AF8718" t="str">
        <f t="shared" si="1352"/>
        <v/>
      </c>
      <c r="AG8718">
        <f t="shared" si="1350"/>
        <v>1</v>
      </c>
      <c r="AH8718">
        <f t="shared" si="1348"/>
        <v>2.8</v>
      </c>
      <c r="AI8718">
        <v>0.14499999999999999</v>
      </c>
      <c r="AJ8718">
        <f t="shared" si="1345"/>
        <v>0.40599999999999997</v>
      </c>
      <c r="AK8718" t="str">
        <f t="shared" si="1349"/>
        <v/>
      </c>
      <c r="AL8718" t="str">
        <f t="shared" si="1347"/>
        <v/>
      </c>
    </row>
    <row r="8719" spans="1:38" x14ac:dyDescent="0.2">
      <c r="A8719" t="s">
        <v>12921</v>
      </c>
      <c r="B8719" t="s">
        <v>37</v>
      </c>
      <c r="C8719" t="s">
        <v>12922</v>
      </c>
      <c r="D8719" s="1">
        <v>36794</v>
      </c>
      <c r="E8719" s="1">
        <v>44546</v>
      </c>
      <c r="F8719" t="s">
        <v>19</v>
      </c>
      <c r="I8719">
        <v>100</v>
      </c>
      <c r="J8719">
        <v>0</v>
      </c>
      <c r="K8719">
        <v>0</v>
      </c>
      <c r="L8719">
        <v>2396</v>
      </c>
      <c r="M8719">
        <v>2396</v>
      </c>
      <c r="N8719" t="s">
        <v>20</v>
      </c>
      <c r="O8719" t="s">
        <v>12923</v>
      </c>
      <c r="P8719" t="s">
        <v>28</v>
      </c>
      <c r="Q8719" t="s">
        <v>34233</v>
      </c>
      <c r="R8719" t="s">
        <v>34233</v>
      </c>
      <c r="S8719" t="s">
        <v>33800</v>
      </c>
      <c r="T8719" t="s">
        <v>34365</v>
      </c>
      <c r="U8719" t="s">
        <v>32634</v>
      </c>
      <c r="V8719" t="s">
        <v>33384</v>
      </c>
      <c r="W8719">
        <v>200</v>
      </c>
      <c r="X8719">
        <v>2</v>
      </c>
      <c r="Y8719" t="s">
        <v>32661</v>
      </c>
      <c r="AA8719">
        <v>11</v>
      </c>
      <c r="AB8719">
        <v>25</v>
      </c>
      <c r="AC8719">
        <v>1</v>
      </c>
      <c r="AD8719" t="str">
        <f t="shared" si="1344"/>
        <v/>
      </c>
      <c r="AE8719" t="str">
        <f t="shared" si="1351"/>
        <v/>
      </c>
      <c r="AF8719" t="str">
        <f t="shared" si="1352"/>
        <v/>
      </c>
      <c r="AG8719">
        <f t="shared" si="1350"/>
        <v>1</v>
      </c>
      <c r="AH8719">
        <f t="shared" si="1348"/>
        <v>2.8</v>
      </c>
      <c r="AI8719">
        <v>0.14499999999999999</v>
      </c>
      <c r="AJ8719">
        <f t="shared" si="1345"/>
        <v>0.40599999999999997</v>
      </c>
      <c r="AK8719" t="str">
        <f t="shared" si="1349"/>
        <v/>
      </c>
      <c r="AL8719" t="str">
        <f t="shared" si="1347"/>
        <v/>
      </c>
    </row>
    <row r="8720" spans="1:38" x14ac:dyDescent="0.2">
      <c r="A8720" t="s">
        <v>12777</v>
      </c>
      <c r="B8720" t="s">
        <v>37</v>
      </c>
      <c r="C8720" t="s">
        <v>12778</v>
      </c>
      <c r="D8720" s="1">
        <v>36843</v>
      </c>
      <c r="E8720" s="1">
        <v>43456</v>
      </c>
      <c r="F8720" t="s">
        <v>19</v>
      </c>
      <c r="I8720">
        <v>100</v>
      </c>
      <c r="J8720">
        <v>0</v>
      </c>
      <c r="K8720">
        <v>0</v>
      </c>
      <c r="L8720">
        <v>1436</v>
      </c>
      <c r="M8720">
        <v>1436</v>
      </c>
      <c r="N8720" t="s">
        <v>20</v>
      </c>
      <c r="O8720" t="s">
        <v>12779</v>
      </c>
      <c r="P8720" t="s">
        <v>28</v>
      </c>
      <c r="Q8720" t="s">
        <v>34233</v>
      </c>
      <c r="R8720" t="s">
        <v>34233</v>
      </c>
      <c r="S8720" t="s">
        <v>33798</v>
      </c>
      <c r="T8720" t="s">
        <v>34365</v>
      </c>
      <c r="U8720" t="s">
        <v>32634</v>
      </c>
      <c r="V8720" t="s">
        <v>33384</v>
      </c>
      <c r="W8720">
        <v>200</v>
      </c>
      <c r="X8720">
        <v>2</v>
      </c>
      <c r="Y8720" t="s">
        <v>32661</v>
      </c>
      <c r="AA8720">
        <v>11</v>
      </c>
      <c r="AB8720">
        <v>25</v>
      </c>
      <c r="AC8720">
        <v>1</v>
      </c>
      <c r="AD8720" t="str">
        <f t="shared" si="1344"/>
        <v/>
      </c>
      <c r="AE8720" t="str">
        <f t="shared" si="1351"/>
        <v/>
      </c>
      <c r="AF8720" t="str">
        <f t="shared" si="1352"/>
        <v/>
      </c>
      <c r="AG8720">
        <f t="shared" si="1350"/>
        <v>1</v>
      </c>
      <c r="AH8720">
        <f t="shared" si="1348"/>
        <v>2.8</v>
      </c>
      <c r="AI8720">
        <v>0.14499999999999999</v>
      </c>
      <c r="AJ8720">
        <f t="shared" si="1345"/>
        <v>0.40599999999999997</v>
      </c>
      <c r="AK8720" t="str">
        <f t="shared" si="1349"/>
        <v/>
      </c>
      <c r="AL8720" t="str">
        <f t="shared" si="1347"/>
        <v/>
      </c>
    </row>
    <row r="8721" spans="1:39" x14ac:dyDescent="0.2">
      <c r="A8721" t="s">
        <v>12239</v>
      </c>
      <c r="B8721" t="s">
        <v>37</v>
      </c>
      <c r="C8721" t="s">
        <v>12240</v>
      </c>
      <c r="D8721" s="1">
        <v>36713</v>
      </c>
      <c r="E8721" s="1">
        <v>43951</v>
      </c>
      <c r="F8721" t="s">
        <v>19</v>
      </c>
      <c r="I8721">
        <v>100</v>
      </c>
      <c r="J8721">
        <v>0</v>
      </c>
      <c r="K8721">
        <v>0</v>
      </c>
      <c r="L8721">
        <v>2533</v>
      </c>
      <c r="M8721">
        <v>2533</v>
      </c>
      <c r="N8721" t="s">
        <v>20</v>
      </c>
      <c r="O8721" t="s">
        <v>12241</v>
      </c>
      <c r="P8721" t="s">
        <v>28</v>
      </c>
      <c r="Q8721" t="s">
        <v>34233</v>
      </c>
      <c r="R8721" t="s">
        <v>34233</v>
      </c>
      <c r="S8721" t="s">
        <v>33800</v>
      </c>
      <c r="T8721" t="s">
        <v>34365</v>
      </c>
      <c r="U8721" t="s">
        <v>32634</v>
      </c>
      <c r="V8721" t="s">
        <v>33384</v>
      </c>
      <c r="W8721">
        <v>200</v>
      </c>
      <c r="X8721">
        <v>2</v>
      </c>
      <c r="Y8721" t="s">
        <v>32661</v>
      </c>
      <c r="AA8721">
        <v>11</v>
      </c>
      <c r="AB8721">
        <v>15</v>
      </c>
      <c r="AC8721">
        <v>1</v>
      </c>
      <c r="AD8721" t="str">
        <f t="shared" ref="AD8721:AD8784" si="1353">IF((S8721="tühi")*(F8721&lt;&gt;"Elamumaa")*(G8721&lt;&gt;"Elamumaa")*(H8721&lt;&gt;"Elamumaa"),IF(Z8721=0,"",Z8721),"")</f>
        <v/>
      </c>
      <c r="AE8721" t="str">
        <f t="shared" si="1351"/>
        <v/>
      </c>
      <c r="AF8721" t="str">
        <f t="shared" si="1352"/>
        <v/>
      </c>
      <c r="AG8721">
        <f t="shared" si="1350"/>
        <v>1</v>
      </c>
      <c r="AH8721">
        <f t="shared" si="1348"/>
        <v>2.8</v>
      </c>
      <c r="AI8721">
        <v>0.14499999999999999</v>
      </c>
      <c r="AJ8721">
        <f t="shared" si="1345"/>
        <v>0.40599999999999997</v>
      </c>
      <c r="AK8721" t="str">
        <f t="shared" si="1349"/>
        <v/>
      </c>
      <c r="AL8721" t="str">
        <f t="shared" si="1347"/>
        <v/>
      </c>
    </row>
    <row r="8722" spans="1:39" x14ac:dyDescent="0.2">
      <c r="A8722" t="s">
        <v>12687</v>
      </c>
      <c r="B8722" t="s">
        <v>37</v>
      </c>
      <c r="C8722" t="s">
        <v>12688</v>
      </c>
      <c r="D8722" s="1">
        <v>36712</v>
      </c>
      <c r="E8722" s="1">
        <v>44749</v>
      </c>
      <c r="F8722" t="s">
        <v>19</v>
      </c>
      <c r="I8722">
        <v>100</v>
      </c>
      <c r="J8722">
        <v>0</v>
      </c>
      <c r="K8722">
        <v>0</v>
      </c>
      <c r="L8722">
        <v>3226</v>
      </c>
      <c r="M8722">
        <v>3226</v>
      </c>
      <c r="N8722" t="s">
        <v>20</v>
      </c>
      <c r="O8722" t="s">
        <v>12689</v>
      </c>
      <c r="P8722" t="s">
        <v>28</v>
      </c>
      <c r="Q8722" t="s">
        <v>34233</v>
      </c>
      <c r="R8722" t="s">
        <v>34233</v>
      </c>
      <c r="S8722" t="s">
        <v>33801</v>
      </c>
      <c r="T8722" t="s">
        <v>34365</v>
      </c>
      <c r="U8722" t="s">
        <v>32634</v>
      </c>
      <c r="V8722" t="s">
        <v>33384</v>
      </c>
      <c r="W8722">
        <v>200</v>
      </c>
      <c r="X8722">
        <v>2</v>
      </c>
      <c r="Y8722" t="s">
        <v>32661</v>
      </c>
      <c r="AA8722">
        <v>11</v>
      </c>
      <c r="AB8722">
        <v>15</v>
      </c>
      <c r="AC8722">
        <v>1</v>
      </c>
      <c r="AD8722" t="str">
        <f t="shared" si="1353"/>
        <v/>
      </c>
      <c r="AE8722" t="str">
        <f t="shared" si="1351"/>
        <v/>
      </c>
      <c r="AF8722" t="str">
        <f t="shared" si="1352"/>
        <v/>
      </c>
      <c r="AG8722">
        <f t="shared" si="1350"/>
        <v>1</v>
      </c>
      <c r="AH8722">
        <f t="shared" si="1348"/>
        <v>2.8</v>
      </c>
      <c r="AI8722">
        <v>0.14499999999999999</v>
      </c>
      <c r="AJ8722">
        <f t="shared" si="1345"/>
        <v>0.40599999999999997</v>
      </c>
      <c r="AK8722" t="str">
        <f t="shared" si="1349"/>
        <v/>
      </c>
      <c r="AL8722" t="str">
        <f t="shared" si="1347"/>
        <v/>
      </c>
    </row>
    <row r="8723" spans="1:39" x14ac:dyDescent="0.2">
      <c r="A8723" t="s">
        <v>12115</v>
      </c>
      <c r="B8723" t="s">
        <v>37</v>
      </c>
      <c r="C8723" t="s">
        <v>12116</v>
      </c>
      <c r="D8723" s="1">
        <v>36677</v>
      </c>
      <c r="E8723" s="1">
        <v>43951</v>
      </c>
      <c r="F8723" t="s">
        <v>19</v>
      </c>
      <c r="I8723">
        <v>100</v>
      </c>
      <c r="J8723">
        <v>0</v>
      </c>
      <c r="K8723">
        <v>0</v>
      </c>
      <c r="L8723">
        <v>1641</v>
      </c>
      <c r="M8723">
        <v>1641</v>
      </c>
      <c r="N8723" t="s">
        <v>20</v>
      </c>
      <c r="O8723" t="s">
        <v>12117</v>
      </c>
      <c r="P8723" t="s">
        <v>28</v>
      </c>
      <c r="Q8723" t="s">
        <v>34233</v>
      </c>
      <c r="R8723" t="s">
        <v>34233</v>
      </c>
      <c r="S8723" t="s">
        <v>33800</v>
      </c>
      <c r="T8723" t="s">
        <v>34365</v>
      </c>
      <c r="U8723" t="s">
        <v>32634</v>
      </c>
      <c r="V8723" t="s">
        <v>33384</v>
      </c>
      <c r="W8723">
        <v>200</v>
      </c>
      <c r="X8723">
        <v>2</v>
      </c>
      <c r="Y8723" t="s">
        <v>32661</v>
      </c>
      <c r="AA8723">
        <v>11</v>
      </c>
      <c r="AB8723">
        <v>25</v>
      </c>
      <c r="AC8723">
        <v>1</v>
      </c>
      <c r="AD8723" t="str">
        <f t="shared" si="1353"/>
        <v/>
      </c>
      <c r="AE8723" t="str">
        <f t="shared" si="1351"/>
        <v/>
      </c>
      <c r="AF8723" t="str">
        <f t="shared" si="1352"/>
        <v/>
      </c>
      <c r="AG8723">
        <f t="shared" si="1350"/>
        <v>1</v>
      </c>
      <c r="AH8723">
        <f t="shared" si="1348"/>
        <v>2.8</v>
      </c>
      <c r="AI8723">
        <v>0.14499999999999999</v>
      </c>
      <c r="AJ8723">
        <f t="shared" si="1345"/>
        <v>0.40599999999999997</v>
      </c>
      <c r="AK8723" t="str">
        <f t="shared" si="1349"/>
        <v/>
      </c>
      <c r="AL8723" t="str">
        <f t="shared" si="1347"/>
        <v/>
      </c>
    </row>
    <row r="8724" spans="1:39" x14ac:dyDescent="0.2">
      <c r="A8724" t="s">
        <v>11907</v>
      </c>
      <c r="B8724" t="s">
        <v>37</v>
      </c>
      <c r="C8724" t="s">
        <v>11908</v>
      </c>
      <c r="D8724" s="1">
        <v>36634</v>
      </c>
      <c r="E8724" s="1">
        <v>44546</v>
      </c>
      <c r="F8724" t="s">
        <v>19</v>
      </c>
      <c r="I8724">
        <v>100</v>
      </c>
      <c r="J8724">
        <v>0</v>
      </c>
      <c r="K8724">
        <v>0</v>
      </c>
      <c r="L8724">
        <v>2757</v>
      </c>
      <c r="M8724">
        <v>2757</v>
      </c>
      <c r="N8724" t="s">
        <v>20</v>
      </c>
      <c r="O8724" t="s">
        <v>11909</v>
      </c>
      <c r="P8724" t="s">
        <v>28</v>
      </c>
      <c r="Q8724" t="s">
        <v>34233</v>
      </c>
      <c r="R8724" t="s">
        <v>34233</v>
      </c>
      <c r="S8724" t="s">
        <v>33797</v>
      </c>
      <c r="T8724" t="s">
        <v>34349</v>
      </c>
      <c r="U8724" t="s">
        <v>32634</v>
      </c>
      <c r="V8724" t="s">
        <v>33384</v>
      </c>
      <c r="W8724">
        <v>200</v>
      </c>
      <c r="X8724">
        <v>2</v>
      </c>
      <c r="Y8724" t="s">
        <v>32661</v>
      </c>
      <c r="AA8724">
        <v>11</v>
      </c>
      <c r="AB8724">
        <v>15</v>
      </c>
      <c r="AC8724">
        <v>1</v>
      </c>
      <c r="AD8724" t="str">
        <f t="shared" si="1353"/>
        <v/>
      </c>
      <c r="AE8724" t="str">
        <f t="shared" si="1351"/>
        <v/>
      </c>
      <c r="AF8724" t="str">
        <f t="shared" si="1352"/>
        <v/>
      </c>
      <c r="AG8724">
        <f t="shared" si="1350"/>
        <v>1</v>
      </c>
      <c r="AH8724">
        <f t="shared" si="1348"/>
        <v>2.8</v>
      </c>
      <c r="AI8724">
        <v>0.14499999999999999</v>
      </c>
      <c r="AJ8724">
        <f t="shared" si="1345"/>
        <v>0.40599999999999997</v>
      </c>
      <c r="AK8724" t="str">
        <f t="shared" si="1349"/>
        <v/>
      </c>
      <c r="AL8724" t="str">
        <f t="shared" si="1347"/>
        <v/>
      </c>
    </row>
    <row r="8725" spans="1:39" x14ac:dyDescent="0.2">
      <c r="A8725" t="s">
        <v>13144</v>
      </c>
      <c r="B8725" t="s">
        <v>37</v>
      </c>
      <c r="C8725" t="s">
        <v>13145</v>
      </c>
      <c r="D8725" s="1">
        <v>36685</v>
      </c>
      <c r="E8725" s="1">
        <v>43951</v>
      </c>
      <c r="F8725" t="s">
        <v>19</v>
      </c>
      <c r="I8725">
        <v>100</v>
      </c>
      <c r="J8725">
        <v>0</v>
      </c>
      <c r="K8725">
        <v>0</v>
      </c>
      <c r="L8725">
        <v>2286</v>
      </c>
      <c r="M8725">
        <v>2286</v>
      </c>
      <c r="N8725" t="s">
        <v>20</v>
      </c>
      <c r="O8725" t="s">
        <v>13146</v>
      </c>
      <c r="P8725" t="s">
        <v>28</v>
      </c>
      <c r="Q8725" t="s">
        <v>34233</v>
      </c>
      <c r="R8725" t="s">
        <v>34233</v>
      </c>
      <c r="S8725" t="s">
        <v>32628</v>
      </c>
      <c r="T8725" t="s">
        <v>34365</v>
      </c>
      <c r="U8725" t="s">
        <v>32634</v>
      </c>
      <c r="V8725" t="s">
        <v>33384</v>
      </c>
      <c r="W8725">
        <v>200</v>
      </c>
      <c r="X8725">
        <v>2</v>
      </c>
      <c r="Y8725" t="s">
        <v>32661</v>
      </c>
      <c r="AA8725">
        <v>11</v>
      </c>
      <c r="AB8725">
        <v>15</v>
      </c>
      <c r="AC8725">
        <v>1</v>
      </c>
      <c r="AD8725" t="str">
        <f t="shared" si="1353"/>
        <v/>
      </c>
      <c r="AE8725" t="str">
        <f t="shared" si="1351"/>
        <v/>
      </c>
      <c r="AF8725" t="str">
        <f t="shared" si="1352"/>
        <v/>
      </c>
      <c r="AG8725">
        <f t="shared" si="1350"/>
        <v>1</v>
      </c>
      <c r="AH8725">
        <f t="shared" si="1348"/>
        <v>2.8</v>
      </c>
      <c r="AI8725">
        <v>0.14499999999999999</v>
      </c>
      <c r="AJ8725">
        <f t="shared" si="1345"/>
        <v>0.40599999999999997</v>
      </c>
      <c r="AK8725" t="str">
        <f t="shared" si="1349"/>
        <v/>
      </c>
      <c r="AL8725" t="str">
        <f t="shared" si="1347"/>
        <v/>
      </c>
    </row>
    <row r="8726" spans="1:39" x14ac:dyDescent="0.2">
      <c r="A8726" t="s">
        <v>18482</v>
      </c>
      <c r="B8726" t="s">
        <v>37</v>
      </c>
      <c r="C8726" t="s">
        <v>18483</v>
      </c>
      <c r="D8726" s="1">
        <v>37988</v>
      </c>
      <c r="E8726" s="1">
        <v>43456</v>
      </c>
      <c r="F8726" t="s">
        <v>19</v>
      </c>
      <c r="I8726">
        <v>100</v>
      </c>
      <c r="J8726">
        <v>0</v>
      </c>
      <c r="K8726">
        <v>0</v>
      </c>
      <c r="L8726">
        <v>1873</v>
      </c>
      <c r="M8726">
        <v>1873</v>
      </c>
      <c r="N8726" t="s">
        <v>20</v>
      </c>
      <c r="O8726" t="s">
        <v>18484</v>
      </c>
      <c r="P8726" t="s">
        <v>28</v>
      </c>
      <c r="Q8726" t="s">
        <v>34234</v>
      </c>
      <c r="R8726" t="s">
        <v>34235</v>
      </c>
      <c r="S8726" t="s">
        <v>32628</v>
      </c>
      <c r="T8726" t="s">
        <v>34365</v>
      </c>
      <c r="U8726" t="s">
        <v>32634</v>
      </c>
      <c r="V8726" t="s">
        <v>33384</v>
      </c>
      <c r="W8726">
        <v>200</v>
      </c>
      <c r="X8726">
        <v>2</v>
      </c>
      <c r="Y8726" t="s">
        <v>32661</v>
      </c>
      <c r="AA8726">
        <v>11</v>
      </c>
      <c r="AB8726">
        <v>25</v>
      </c>
      <c r="AC8726">
        <v>1</v>
      </c>
      <c r="AD8726" t="str">
        <f t="shared" si="1353"/>
        <v/>
      </c>
      <c r="AE8726" t="str">
        <f t="shared" si="1351"/>
        <v/>
      </c>
      <c r="AF8726" t="str">
        <f t="shared" si="1352"/>
        <v/>
      </c>
      <c r="AG8726">
        <f t="shared" si="1350"/>
        <v>1</v>
      </c>
      <c r="AH8726">
        <f t="shared" si="1348"/>
        <v>2.8</v>
      </c>
      <c r="AI8726">
        <v>0.14499999999999999</v>
      </c>
      <c r="AJ8726">
        <f t="shared" si="1345"/>
        <v>0.40599999999999997</v>
      </c>
      <c r="AK8726" t="str">
        <f t="shared" si="1349"/>
        <v/>
      </c>
      <c r="AL8726" t="str">
        <f t="shared" si="1347"/>
        <v/>
      </c>
    </row>
    <row r="8727" spans="1:39" x14ac:dyDescent="0.2">
      <c r="A8727" t="s">
        <v>12112</v>
      </c>
      <c r="B8727" t="s">
        <v>37</v>
      </c>
      <c r="C8727" t="s">
        <v>12113</v>
      </c>
      <c r="D8727" s="1">
        <v>36677</v>
      </c>
      <c r="E8727" s="1">
        <v>43951</v>
      </c>
      <c r="F8727" t="s">
        <v>19</v>
      </c>
      <c r="I8727">
        <v>100</v>
      </c>
      <c r="J8727">
        <v>0</v>
      </c>
      <c r="K8727">
        <v>0</v>
      </c>
      <c r="L8727">
        <v>1433</v>
      </c>
      <c r="M8727">
        <v>1433</v>
      </c>
      <c r="N8727" t="s">
        <v>20</v>
      </c>
      <c r="O8727" t="s">
        <v>12114</v>
      </c>
      <c r="P8727" t="s">
        <v>28</v>
      </c>
      <c r="Q8727" t="s">
        <v>32794</v>
      </c>
      <c r="R8727" t="s">
        <v>33782</v>
      </c>
      <c r="S8727" t="s">
        <v>33797</v>
      </c>
      <c r="T8727" t="s">
        <v>34365</v>
      </c>
      <c r="U8727" t="s">
        <v>32634</v>
      </c>
      <c r="V8727" t="s">
        <v>33384</v>
      </c>
      <c r="W8727">
        <v>200</v>
      </c>
      <c r="X8727">
        <v>2</v>
      </c>
      <c r="Y8727" t="s">
        <v>32661</v>
      </c>
      <c r="AA8727">
        <v>11</v>
      </c>
      <c r="AB8727">
        <v>25</v>
      </c>
      <c r="AC8727">
        <v>1</v>
      </c>
      <c r="AD8727" t="str">
        <f t="shared" si="1353"/>
        <v/>
      </c>
      <c r="AE8727" t="str">
        <f t="shared" si="1351"/>
        <v/>
      </c>
      <c r="AF8727" t="str">
        <f t="shared" si="1352"/>
        <v/>
      </c>
      <c r="AG8727">
        <f t="shared" si="1350"/>
        <v>1</v>
      </c>
      <c r="AH8727">
        <f t="shared" si="1348"/>
        <v>2.8</v>
      </c>
      <c r="AI8727">
        <v>0.14499999999999999</v>
      </c>
      <c r="AJ8727">
        <f t="shared" si="1345"/>
        <v>0.40599999999999997</v>
      </c>
      <c r="AK8727" t="str">
        <f t="shared" si="1349"/>
        <v/>
      </c>
      <c r="AL8727" t="str">
        <f t="shared" si="1347"/>
        <v/>
      </c>
    </row>
    <row r="8728" spans="1:39" x14ac:dyDescent="0.2">
      <c r="A8728" t="s">
        <v>12043</v>
      </c>
      <c r="B8728" t="s">
        <v>37</v>
      </c>
      <c r="C8728" t="s">
        <v>12044</v>
      </c>
      <c r="D8728" s="1">
        <v>36677</v>
      </c>
      <c r="E8728" s="1">
        <v>44546</v>
      </c>
      <c r="F8728" t="s">
        <v>19</v>
      </c>
      <c r="I8728">
        <v>100</v>
      </c>
      <c r="J8728">
        <v>0</v>
      </c>
      <c r="K8728">
        <v>0</v>
      </c>
      <c r="L8728">
        <v>1751</v>
      </c>
      <c r="M8728">
        <v>1751</v>
      </c>
      <c r="N8728" t="s">
        <v>20</v>
      </c>
      <c r="O8728" t="s">
        <v>12045</v>
      </c>
      <c r="P8728" t="s">
        <v>28</v>
      </c>
      <c r="Q8728" t="s">
        <v>34233</v>
      </c>
      <c r="R8728" t="s">
        <v>34233</v>
      </c>
      <c r="S8728" t="s">
        <v>33797</v>
      </c>
      <c r="T8728" t="s">
        <v>34365</v>
      </c>
      <c r="U8728" t="s">
        <v>32634</v>
      </c>
      <c r="V8728" t="s">
        <v>33384</v>
      </c>
      <c r="W8728">
        <v>200</v>
      </c>
      <c r="X8728">
        <v>2</v>
      </c>
      <c r="Y8728" t="s">
        <v>32661</v>
      </c>
      <c r="AA8728">
        <v>11</v>
      </c>
      <c r="AB8728">
        <v>25</v>
      </c>
      <c r="AC8728">
        <v>1</v>
      </c>
      <c r="AD8728" t="str">
        <f t="shared" si="1353"/>
        <v/>
      </c>
      <c r="AE8728" t="str">
        <f t="shared" si="1351"/>
        <v/>
      </c>
      <c r="AF8728" t="str">
        <f t="shared" si="1352"/>
        <v/>
      </c>
      <c r="AG8728">
        <f t="shared" si="1350"/>
        <v>1</v>
      </c>
      <c r="AH8728">
        <f t="shared" si="1348"/>
        <v>2.8</v>
      </c>
      <c r="AI8728">
        <v>0.14499999999999999</v>
      </c>
      <c r="AJ8728">
        <f t="shared" si="1345"/>
        <v>0.40599999999999997</v>
      </c>
      <c r="AK8728" t="str">
        <f t="shared" si="1349"/>
        <v/>
      </c>
      <c r="AL8728" t="str">
        <f t="shared" si="1347"/>
        <v/>
      </c>
    </row>
    <row r="8729" spans="1:39" x14ac:dyDescent="0.2">
      <c r="A8729" t="s">
        <v>30185</v>
      </c>
      <c r="B8729" t="s">
        <v>37</v>
      </c>
      <c r="C8729" t="s">
        <v>30186</v>
      </c>
      <c r="D8729" s="1">
        <v>43760</v>
      </c>
      <c r="E8729" s="1">
        <v>44749</v>
      </c>
      <c r="F8729" t="s">
        <v>26</v>
      </c>
      <c r="I8729">
        <v>100</v>
      </c>
      <c r="J8729">
        <v>0</v>
      </c>
      <c r="K8729">
        <v>0</v>
      </c>
      <c r="L8729">
        <v>9300</v>
      </c>
      <c r="M8729">
        <v>9300</v>
      </c>
      <c r="N8729" t="s">
        <v>20</v>
      </c>
      <c r="O8729" t="s">
        <v>30187</v>
      </c>
      <c r="P8729" t="s">
        <v>44</v>
      </c>
      <c r="Q8729" t="s">
        <v>34233</v>
      </c>
      <c r="R8729" t="s">
        <v>34233</v>
      </c>
      <c r="S8729" t="s">
        <v>34233</v>
      </c>
      <c r="T8729" t="s">
        <v>34233</v>
      </c>
      <c r="V8729" t="s">
        <v>33384</v>
      </c>
      <c r="AD8729" t="str">
        <f t="shared" si="1353"/>
        <v/>
      </c>
      <c r="AE8729" t="str">
        <f t="shared" si="1351"/>
        <v/>
      </c>
      <c r="AF8729" t="str">
        <f t="shared" si="1352"/>
        <v/>
      </c>
      <c r="AG8729" t="str">
        <f t="shared" si="1350"/>
        <v/>
      </c>
      <c r="AH8729" t="str">
        <f t="shared" si="1348"/>
        <v/>
      </c>
      <c r="AI8729">
        <v>0.14499999999999999</v>
      </c>
      <c r="AJ8729" t="str">
        <f t="shared" si="1345"/>
        <v/>
      </c>
      <c r="AK8729" t="str">
        <f t="shared" si="1349"/>
        <v/>
      </c>
      <c r="AL8729" t="str">
        <f t="shared" si="1347"/>
        <v/>
      </c>
    </row>
    <row r="8730" spans="1:39" ht="15" x14ac:dyDescent="0.25">
      <c r="A8730" t="s">
        <v>32382</v>
      </c>
      <c r="B8730" t="s">
        <v>37</v>
      </c>
      <c r="C8730" t="s">
        <v>32383</v>
      </c>
      <c r="D8730" s="1">
        <v>44749</v>
      </c>
      <c r="E8730" s="1">
        <v>44749</v>
      </c>
      <c r="F8730" t="s">
        <v>26</v>
      </c>
      <c r="I8730">
        <v>100</v>
      </c>
      <c r="J8730">
        <v>0</v>
      </c>
      <c r="K8730">
        <v>0</v>
      </c>
      <c r="L8730">
        <v>831</v>
      </c>
      <c r="M8730">
        <v>831</v>
      </c>
      <c r="N8730" t="s">
        <v>20</v>
      </c>
      <c r="O8730" t="s">
        <v>32384</v>
      </c>
      <c r="P8730" t="s">
        <v>28</v>
      </c>
      <c r="Q8730" t="s">
        <v>34233</v>
      </c>
      <c r="R8730" t="s">
        <v>34233</v>
      </c>
      <c r="S8730" t="s">
        <v>34233</v>
      </c>
      <c r="T8730" t="s">
        <v>34233</v>
      </c>
      <c r="V8730" s="11" t="s">
        <v>33459</v>
      </c>
      <c r="AD8730" t="str">
        <f t="shared" si="1353"/>
        <v/>
      </c>
      <c r="AE8730" t="str">
        <f t="shared" si="1351"/>
        <v/>
      </c>
      <c r="AF8730" t="str">
        <f t="shared" si="1352"/>
        <v/>
      </c>
      <c r="AG8730" t="str">
        <f t="shared" si="1350"/>
        <v/>
      </c>
      <c r="AH8730" t="str">
        <f t="shared" si="1348"/>
        <v/>
      </c>
      <c r="AI8730">
        <v>0.14499999999999999</v>
      </c>
      <c r="AJ8730" t="str">
        <f t="shared" si="1345"/>
        <v/>
      </c>
      <c r="AK8730" t="str">
        <f t="shared" si="1349"/>
        <v/>
      </c>
      <c r="AL8730" t="str">
        <f t="shared" si="1347"/>
        <v/>
      </c>
    </row>
    <row r="8731" spans="1:39" ht="15" x14ac:dyDescent="0.25">
      <c r="A8731" t="s">
        <v>32389</v>
      </c>
      <c r="B8731" t="s">
        <v>37</v>
      </c>
      <c r="C8731" t="s">
        <v>32390</v>
      </c>
      <c r="D8731" s="1">
        <v>44749</v>
      </c>
      <c r="E8731" s="1">
        <v>44749</v>
      </c>
      <c r="F8731" t="s">
        <v>19</v>
      </c>
      <c r="I8731">
        <v>100</v>
      </c>
      <c r="J8731">
        <v>0</v>
      </c>
      <c r="K8731">
        <v>0</v>
      </c>
      <c r="L8731">
        <v>1307</v>
      </c>
      <c r="M8731">
        <v>1307</v>
      </c>
      <c r="N8731" t="s">
        <v>20</v>
      </c>
      <c r="O8731" t="s">
        <v>32384</v>
      </c>
      <c r="P8731" t="s">
        <v>28</v>
      </c>
      <c r="Q8731" t="s">
        <v>34233</v>
      </c>
      <c r="R8731" t="s">
        <v>34233</v>
      </c>
      <c r="S8731" t="s">
        <v>33942</v>
      </c>
      <c r="T8731" t="s">
        <v>34233</v>
      </c>
      <c r="U8731" t="s">
        <v>32634</v>
      </c>
      <c r="V8731" s="11" t="s">
        <v>33459</v>
      </c>
      <c r="W8731">
        <v>261</v>
      </c>
      <c r="X8731">
        <v>2</v>
      </c>
      <c r="Y8731" t="s">
        <v>32661</v>
      </c>
      <c r="Z8731">
        <v>500</v>
      </c>
      <c r="AA8731">
        <v>8.5</v>
      </c>
      <c r="AC8731">
        <v>1</v>
      </c>
      <c r="AD8731" t="str">
        <f t="shared" si="1353"/>
        <v/>
      </c>
      <c r="AE8731">
        <f t="shared" si="1351"/>
        <v>1</v>
      </c>
      <c r="AF8731" t="str">
        <f t="shared" si="1352"/>
        <v/>
      </c>
      <c r="AG8731" t="str">
        <f t="shared" si="1350"/>
        <v/>
      </c>
      <c r="AH8731" t="str">
        <f t="shared" si="1348"/>
        <v/>
      </c>
      <c r="AI8731">
        <v>0.14499999999999999</v>
      </c>
      <c r="AJ8731" t="str">
        <f t="shared" si="1345"/>
        <v/>
      </c>
      <c r="AK8731">
        <f t="shared" si="1349"/>
        <v>2.8</v>
      </c>
      <c r="AL8731">
        <f t="shared" si="1347"/>
        <v>0.40599999999999997</v>
      </c>
    </row>
    <row r="8732" spans="1:39" ht="15" x14ac:dyDescent="0.25">
      <c r="A8732" t="s">
        <v>32385</v>
      </c>
      <c r="B8732" t="s">
        <v>37</v>
      </c>
      <c r="C8732" t="s">
        <v>32386</v>
      </c>
      <c r="D8732" s="1">
        <v>44749</v>
      </c>
      <c r="E8732" s="1">
        <v>44749</v>
      </c>
      <c r="F8732" t="s">
        <v>19</v>
      </c>
      <c r="I8732">
        <v>100</v>
      </c>
      <c r="J8732">
        <v>0</v>
      </c>
      <c r="K8732">
        <v>0</v>
      </c>
      <c r="L8732">
        <v>1205</v>
      </c>
      <c r="M8732">
        <v>1205</v>
      </c>
      <c r="N8732" t="s">
        <v>20</v>
      </c>
      <c r="O8732" t="s">
        <v>32384</v>
      </c>
      <c r="P8732" t="s">
        <v>28</v>
      </c>
      <c r="Q8732" t="s">
        <v>34233</v>
      </c>
      <c r="R8732" t="s">
        <v>34233</v>
      </c>
      <c r="S8732" t="s">
        <v>33942</v>
      </c>
      <c r="T8732" t="s">
        <v>34233</v>
      </c>
      <c r="U8732" t="s">
        <v>32634</v>
      </c>
      <c r="V8732" s="11" t="s">
        <v>33459</v>
      </c>
      <c r="W8732">
        <v>180</v>
      </c>
      <c r="X8732">
        <v>2</v>
      </c>
      <c r="Y8732" t="s">
        <v>32661</v>
      </c>
      <c r="Z8732">
        <v>350</v>
      </c>
      <c r="AA8732">
        <v>8.5</v>
      </c>
      <c r="AC8732">
        <v>1</v>
      </c>
      <c r="AD8732" t="str">
        <f t="shared" si="1353"/>
        <v/>
      </c>
      <c r="AE8732">
        <f t="shared" si="1351"/>
        <v>1</v>
      </c>
      <c r="AF8732" t="str">
        <f t="shared" si="1352"/>
        <v/>
      </c>
      <c r="AG8732" t="str">
        <f t="shared" si="1350"/>
        <v/>
      </c>
      <c r="AH8732" t="str">
        <f t="shared" si="1348"/>
        <v/>
      </c>
      <c r="AI8732">
        <v>0.14499999999999999</v>
      </c>
      <c r="AJ8732" t="str">
        <f t="shared" si="1345"/>
        <v/>
      </c>
      <c r="AK8732">
        <f t="shared" si="1349"/>
        <v>2.8</v>
      </c>
      <c r="AL8732">
        <f t="shared" si="1347"/>
        <v>0.40599999999999997</v>
      </c>
    </row>
    <row r="8733" spans="1:39" ht="15" x14ac:dyDescent="0.25">
      <c r="A8733" t="s">
        <v>32387</v>
      </c>
      <c r="B8733" t="s">
        <v>37</v>
      </c>
      <c r="C8733" t="s">
        <v>32388</v>
      </c>
      <c r="D8733" s="1">
        <v>44749</v>
      </c>
      <c r="E8733" s="1">
        <v>44749</v>
      </c>
      <c r="F8733" t="s">
        <v>19</v>
      </c>
      <c r="I8733">
        <v>100</v>
      </c>
      <c r="J8733">
        <v>0</v>
      </c>
      <c r="K8733">
        <v>0</v>
      </c>
      <c r="L8733">
        <v>1488</v>
      </c>
      <c r="M8733">
        <v>1488</v>
      </c>
      <c r="N8733" t="s">
        <v>20</v>
      </c>
      <c r="O8733" t="s">
        <v>32384</v>
      </c>
      <c r="P8733" t="s">
        <v>28</v>
      </c>
      <c r="Q8733" t="s">
        <v>34233</v>
      </c>
      <c r="R8733" t="s">
        <v>34233</v>
      </c>
      <c r="S8733" t="s">
        <v>33942</v>
      </c>
      <c r="T8733" t="s">
        <v>34233</v>
      </c>
      <c r="U8733" t="s">
        <v>32634</v>
      </c>
      <c r="V8733" s="11" t="s">
        <v>33459</v>
      </c>
      <c r="W8733">
        <v>298</v>
      </c>
      <c r="X8733">
        <v>2</v>
      </c>
      <c r="Y8733" t="s">
        <v>32661</v>
      </c>
      <c r="Z8733">
        <v>500</v>
      </c>
      <c r="AA8733">
        <v>8.5</v>
      </c>
      <c r="AC8733">
        <v>1</v>
      </c>
      <c r="AD8733" t="str">
        <f t="shared" si="1353"/>
        <v/>
      </c>
      <c r="AE8733">
        <f t="shared" si="1351"/>
        <v>1</v>
      </c>
      <c r="AF8733" t="str">
        <f t="shared" si="1352"/>
        <v/>
      </c>
      <c r="AG8733" t="str">
        <f t="shared" si="1350"/>
        <v/>
      </c>
      <c r="AH8733" t="str">
        <f t="shared" si="1348"/>
        <v/>
      </c>
      <c r="AI8733">
        <v>0.14499999999999999</v>
      </c>
      <c r="AJ8733" t="str">
        <f t="shared" si="1345"/>
        <v/>
      </c>
      <c r="AK8733">
        <f t="shared" si="1349"/>
        <v>2.8</v>
      </c>
      <c r="AL8733">
        <f t="shared" si="1347"/>
        <v>0.40599999999999997</v>
      </c>
    </row>
    <row r="8734" spans="1:39" ht="15" x14ac:dyDescent="0.25">
      <c r="A8734" t="s">
        <v>32391</v>
      </c>
      <c r="B8734" t="s">
        <v>37</v>
      </c>
      <c r="C8734" t="s">
        <v>32392</v>
      </c>
      <c r="D8734" s="1">
        <v>44749</v>
      </c>
      <c r="E8734" s="1">
        <v>44749</v>
      </c>
      <c r="F8734" t="s">
        <v>19</v>
      </c>
      <c r="I8734">
        <v>100</v>
      </c>
      <c r="J8734">
        <v>0</v>
      </c>
      <c r="K8734">
        <v>0</v>
      </c>
      <c r="L8734">
        <v>1330</v>
      </c>
      <c r="M8734">
        <v>1330</v>
      </c>
      <c r="N8734" t="s">
        <v>20</v>
      </c>
      <c r="O8734" t="s">
        <v>32384</v>
      </c>
      <c r="P8734" t="s">
        <v>28</v>
      </c>
      <c r="Q8734" t="s">
        <v>34233</v>
      </c>
      <c r="R8734" t="s">
        <v>34233</v>
      </c>
      <c r="S8734" t="s">
        <v>33942</v>
      </c>
      <c r="T8734" t="s">
        <v>34233</v>
      </c>
      <c r="U8734" t="s">
        <v>32634</v>
      </c>
      <c r="V8734" s="11" t="s">
        <v>33459</v>
      </c>
      <c r="W8734">
        <v>199</v>
      </c>
      <c r="X8734">
        <v>2</v>
      </c>
      <c r="Y8734" t="s">
        <v>32661</v>
      </c>
      <c r="Z8734">
        <v>350</v>
      </c>
      <c r="AA8734">
        <v>8.5</v>
      </c>
      <c r="AC8734">
        <v>1</v>
      </c>
      <c r="AD8734" t="str">
        <f t="shared" si="1353"/>
        <v/>
      </c>
      <c r="AE8734">
        <f t="shared" si="1351"/>
        <v>1</v>
      </c>
      <c r="AF8734" t="str">
        <f t="shared" si="1352"/>
        <v/>
      </c>
      <c r="AG8734" t="str">
        <f t="shared" si="1350"/>
        <v/>
      </c>
      <c r="AH8734" t="str">
        <f t="shared" si="1348"/>
        <v/>
      </c>
      <c r="AI8734">
        <v>0.14499999999999999</v>
      </c>
      <c r="AJ8734" t="str">
        <f t="shared" si="1345"/>
        <v/>
      </c>
      <c r="AK8734">
        <f t="shared" si="1349"/>
        <v>2.8</v>
      </c>
      <c r="AL8734">
        <f t="shared" si="1347"/>
        <v>0.40599999999999997</v>
      </c>
    </row>
    <row r="8735" spans="1:39" x14ac:dyDescent="0.2">
      <c r="A8735" t="s">
        <v>10873</v>
      </c>
      <c r="B8735" t="s">
        <v>37</v>
      </c>
      <c r="C8735" t="s">
        <v>10874</v>
      </c>
      <c r="D8735" s="1">
        <v>36467</v>
      </c>
      <c r="E8735" s="1">
        <v>43829</v>
      </c>
      <c r="F8735" s="9" t="s">
        <v>39</v>
      </c>
      <c r="I8735">
        <v>100</v>
      </c>
      <c r="J8735">
        <v>0</v>
      </c>
      <c r="K8735">
        <v>0</v>
      </c>
      <c r="L8735">
        <v>1388</v>
      </c>
      <c r="M8735">
        <v>1388</v>
      </c>
      <c r="N8735" t="s">
        <v>20</v>
      </c>
      <c r="O8735" t="s">
        <v>10875</v>
      </c>
      <c r="P8735" t="s">
        <v>28</v>
      </c>
      <c r="Q8735" t="s">
        <v>32668</v>
      </c>
      <c r="R8735">
        <v>5</v>
      </c>
      <c r="S8735" t="s">
        <v>33942</v>
      </c>
      <c r="T8735" t="s">
        <v>34233</v>
      </c>
      <c r="U8735" t="s">
        <v>32668</v>
      </c>
      <c r="V8735" t="s">
        <v>33460</v>
      </c>
      <c r="W8735">
        <v>256</v>
      </c>
      <c r="X8735">
        <v>2</v>
      </c>
      <c r="Y8735">
        <v>1</v>
      </c>
      <c r="Z8735">
        <f>450+256</f>
        <v>706</v>
      </c>
      <c r="AA8735">
        <v>8.5</v>
      </c>
      <c r="AD8735">
        <f t="shared" si="1353"/>
        <v>706</v>
      </c>
      <c r="AE8735" t="str">
        <f t="shared" si="1351"/>
        <v/>
      </c>
      <c r="AF8735" t="str">
        <f t="shared" si="1352"/>
        <v/>
      </c>
      <c r="AG8735" t="str">
        <f t="shared" si="1350"/>
        <v/>
      </c>
      <c r="AH8735" t="str">
        <f t="shared" si="1348"/>
        <v/>
      </c>
      <c r="AI8735">
        <v>0.14499999999999999</v>
      </c>
      <c r="AJ8735" t="str">
        <f t="shared" si="1345"/>
        <v/>
      </c>
      <c r="AK8735" t="str">
        <f t="shared" si="1349"/>
        <v/>
      </c>
      <c r="AL8735">
        <v>5</v>
      </c>
      <c r="AM8735" t="s">
        <v>34078</v>
      </c>
    </row>
    <row r="8736" spans="1:39" x14ac:dyDescent="0.2">
      <c r="A8736" t="s">
        <v>7386</v>
      </c>
      <c r="B8736" t="s">
        <v>37</v>
      </c>
      <c r="C8736" t="s">
        <v>7387</v>
      </c>
      <c r="D8736" s="1">
        <v>36208</v>
      </c>
      <c r="E8736" s="1">
        <v>43889</v>
      </c>
      <c r="F8736" t="s">
        <v>39</v>
      </c>
      <c r="I8736">
        <v>100</v>
      </c>
      <c r="J8736">
        <v>0</v>
      </c>
      <c r="K8736">
        <v>0</v>
      </c>
      <c r="L8736">
        <v>8442</v>
      </c>
      <c r="M8736">
        <v>8442</v>
      </c>
      <c r="N8736" t="s">
        <v>20</v>
      </c>
      <c r="O8736" t="s">
        <v>7388</v>
      </c>
      <c r="P8736" t="s">
        <v>28</v>
      </c>
      <c r="Q8736" t="s">
        <v>34233</v>
      </c>
      <c r="R8736" t="s">
        <v>34233</v>
      </c>
      <c r="S8736" t="s">
        <v>33942</v>
      </c>
      <c r="T8736" t="s">
        <v>34233</v>
      </c>
      <c r="AD8736" t="str">
        <f t="shared" si="1353"/>
        <v/>
      </c>
      <c r="AE8736" t="str">
        <f t="shared" si="1351"/>
        <v/>
      </c>
      <c r="AF8736" t="str">
        <f t="shared" si="1352"/>
        <v/>
      </c>
      <c r="AG8736" t="str">
        <f t="shared" si="1350"/>
        <v/>
      </c>
      <c r="AH8736" t="str">
        <f t="shared" si="1348"/>
        <v/>
      </c>
      <c r="AI8736">
        <v>0.14499999999999999</v>
      </c>
      <c r="AJ8736" t="str">
        <f t="shared" si="1345"/>
        <v/>
      </c>
      <c r="AK8736" t="str">
        <f t="shared" si="1349"/>
        <v/>
      </c>
      <c r="AL8736" t="str">
        <f t="shared" si="1347"/>
        <v/>
      </c>
    </row>
    <row r="8737" spans="1:38" x14ac:dyDescent="0.2">
      <c r="A8737" t="s">
        <v>12642</v>
      </c>
      <c r="B8737" t="s">
        <v>37</v>
      </c>
      <c r="C8737" t="s">
        <v>12643</v>
      </c>
      <c r="D8737" s="1">
        <v>36698</v>
      </c>
      <c r="E8737" s="1">
        <v>44546</v>
      </c>
      <c r="F8737" t="s">
        <v>39</v>
      </c>
      <c r="I8737">
        <v>100</v>
      </c>
      <c r="J8737">
        <v>0</v>
      </c>
      <c r="K8737">
        <v>0</v>
      </c>
      <c r="L8737">
        <v>9627</v>
      </c>
      <c r="M8737">
        <v>9627</v>
      </c>
      <c r="N8737" t="s">
        <v>20</v>
      </c>
      <c r="O8737" t="s">
        <v>12644</v>
      </c>
      <c r="P8737" t="s">
        <v>28</v>
      </c>
      <c r="Q8737" t="s">
        <v>34233</v>
      </c>
      <c r="R8737" t="s">
        <v>34233</v>
      </c>
      <c r="S8737" t="s">
        <v>33806</v>
      </c>
      <c r="T8737" t="s">
        <v>34349</v>
      </c>
      <c r="AD8737" t="str">
        <f t="shared" si="1353"/>
        <v/>
      </c>
      <c r="AE8737" t="str">
        <f t="shared" si="1351"/>
        <v/>
      </c>
      <c r="AF8737" t="str">
        <f t="shared" si="1352"/>
        <v/>
      </c>
      <c r="AG8737" s="17">
        <v>1</v>
      </c>
      <c r="AH8737">
        <f t="shared" si="1348"/>
        <v>2.8</v>
      </c>
      <c r="AI8737">
        <v>0.14499999999999999</v>
      </c>
      <c r="AJ8737">
        <f t="shared" si="1345"/>
        <v>0.40599999999999997</v>
      </c>
      <c r="AK8737" t="str">
        <f t="shared" si="1349"/>
        <v/>
      </c>
      <c r="AL8737" t="str">
        <f t="shared" si="1347"/>
        <v/>
      </c>
    </row>
    <row r="8738" spans="1:38" x14ac:dyDescent="0.2">
      <c r="A8738" t="s">
        <v>9061</v>
      </c>
      <c r="B8738" t="s">
        <v>37</v>
      </c>
      <c r="C8738" t="s">
        <v>9062</v>
      </c>
      <c r="D8738" s="1">
        <v>36241</v>
      </c>
      <c r="E8738" s="1">
        <v>44546</v>
      </c>
      <c r="F8738" t="s">
        <v>19</v>
      </c>
      <c r="I8738">
        <v>100</v>
      </c>
      <c r="J8738">
        <v>0</v>
      </c>
      <c r="K8738">
        <v>0</v>
      </c>
      <c r="L8738">
        <v>2851</v>
      </c>
      <c r="M8738">
        <v>2851</v>
      </c>
      <c r="N8738" t="s">
        <v>20</v>
      </c>
      <c r="O8738" t="s">
        <v>9063</v>
      </c>
      <c r="P8738" t="s">
        <v>28</v>
      </c>
      <c r="Q8738" t="s">
        <v>34233</v>
      </c>
      <c r="R8738" t="s">
        <v>34233</v>
      </c>
      <c r="S8738" t="s">
        <v>33798</v>
      </c>
      <c r="T8738" t="s">
        <v>34357</v>
      </c>
      <c r="AD8738" t="str">
        <f t="shared" si="1353"/>
        <v/>
      </c>
      <c r="AE8738" t="str">
        <f t="shared" si="1351"/>
        <v/>
      </c>
      <c r="AF8738" t="str">
        <f t="shared" si="1352"/>
        <v/>
      </c>
      <c r="AG8738" s="17">
        <v>1</v>
      </c>
      <c r="AH8738">
        <f t="shared" si="1348"/>
        <v>2.8</v>
      </c>
      <c r="AI8738">
        <v>0.14499999999999999</v>
      </c>
      <c r="AJ8738">
        <f t="shared" si="1345"/>
        <v>0.40599999999999997</v>
      </c>
      <c r="AK8738" t="str">
        <f t="shared" si="1349"/>
        <v/>
      </c>
      <c r="AL8738" t="str">
        <f t="shared" si="1347"/>
        <v/>
      </c>
    </row>
    <row r="8739" spans="1:38" x14ac:dyDescent="0.2">
      <c r="A8739" t="s">
        <v>9427</v>
      </c>
      <c r="B8739" t="s">
        <v>37</v>
      </c>
      <c r="C8739" t="s">
        <v>9428</v>
      </c>
      <c r="D8739" s="1">
        <v>36384</v>
      </c>
      <c r="E8739" s="1">
        <v>44546</v>
      </c>
      <c r="F8739" t="s">
        <v>19</v>
      </c>
      <c r="I8739">
        <v>100</v>
      </c>
      <c r="J8739">
        <v>0</v>
      </c>
      <c r="K8739">
        <v>0</v>
      </c>
      <c r="L8739">
        <v>2624</v>
      </c>
      <c r="M8739">
        <v>2624</v>
      </c>
      <c r="N8739" t="s">
        <v>20</v>
      </c>
      <c r="O8739" t="s">
        <v>9429</v>
      </c>
      <c r="P8739" t="s">
        <v>28</v>
      </c>
      <c r="Q8739" t="s">
        <v>34233</v>
      </c>
      <c r="R8739" t="s">
        <v>34233</v>
      </c>
      <c r="S8739" t="s">
        <v>33807</v>
      </c>
      <c r="T8739" t="s">
        <v>34349</v>
      </c>
      <c r="AD8739" t="str">
        <f t="shared" si="1353"/>
        <v/>
      </c>
      <c r="AE8739" t="str">
        <f t="shared" si="1351"/>
        <v/>
      </c>
      <c r="AF8739" t="str">
        <f t="shared" si="1352"/>
        <v/>
      </c>
      <c r="AG8739" s="17">
        <v>1</v>
      </c>
      <c r="AH8739">
        <f t="shared" si="1348"/>
        <v>2.8</v>
      </c>
      <c r="AI8739">
        <v>0.14499999999999999</v>
      </c>
      <c r="AJ8739">
        <f t="shared" si="1345"/>
        <v>0.40599999999999997</v>
      </c>
      <c r="AK8739" t="str">
        <f t="shared" si="1349"/>
        <v/>
      </c>
      <c r="AL8739" t="str">
        <f t="shared" si="1347"/>
        <v/>
      </c>
    </row>
    <row r="8740" spans="1:38" x14ac:dyDescent="0.2">
      <c r="A8740" t="s">
        <v>7650</v>
      </c>
      <c r="B8740" t="s">
        <v>37</v>
      </c>
      <c r="C8740" t="s">
        <v>7651</v>
      </c>
      <c r="D8740" s="1">
        <v>36193</v>
      </c>
      <c r="E8740" s="1">
        <v>44546</v>
      </c>
      <c r="F8740" t="s">
        <v>19</v>
      </c>
      <c r="I8740">
        <v>100</v>
      </c>
      <c r="J8740">
        <v>0</v>
      </c>
      <c r="K8740">
        <v>0</v>
      </c>
      <c r="L8740">
        <v>1847</v>
      </c>
      <c r="M8740">
        <v>1847</v>
      </c>
      <c r="N8740" t="s">
        <v>20</v>
      </c>
      <c r="O8740" t="s">
        <v>7652</v>
      </c>
      <c r="P8740" t="s">
        <v>28</v>
      </c>
      <c r="Q8740" t="s">
        <v>34233</v>
      </c>
      <c r="R8740" t="s">
        <v>34233</v>
      </c>
      <c r="S8740" t="s">
        <v>33807</v>
      </c>
      <c r="T8740" t="s">
        <v>34357</v>
      </c>
      <c r="U8740" t="s">
        <v>32634</v>
      </c>
      <c r="V8740" t="s">
        <v>32781</v>
      </c>
      <c r="W8740">
        <v>360</v>
      </c>
      <c r="X8740">
        <v>2</v>
      </c>
      <c r="Y8740" t="s">
        <v>32665</v>
      </c>
      <c r="AA8740">
        <v>8.5</v>
      </c>
      <c r="AC8740">
        <v>1</v>
      </c>
      <c r="AD8740" t="str">
        <f t="shared" si="1353"/>
        <v/>
      </c>
      <c r="AE8740" t="str">
        <f t="shared" si="1351"/>
        <v/>
      </c>
      <c r="AF8740" t="str">
        <f t="shared" si="1352"/>
        <v/>
      </c>
      <c r="AG8740">
        <f t="shared" ref="AG8740:AG8765" si="1354">IF((S8740&lt;&gt;"tühi")*(AC8740&lt;&gt;""),AC8740,"")</f>
        <v>1</v>
      </c>
      <c r="AH8740">
        <f t="shared" si="1348"/>
        <v>2.8</v>
      </c>
      <c r="AI8740">
        <v>0.14499999999999999</v>
      </c>
      <c r="AJ8740">
        <f t="shared" si="1345"/>
        <v>0.40599999999999997</v>
      </c>
      <c r="AK8740" t="str">
        <f t="shared" si="1349"/>
        <v/>
      </c>
      <c r="AL8740" t="str">
        <f t="shared" si="1347"/>
        <v/>
      </c>
    </row>
    <row r="8741" spans="1:38" x14ac:dyDescent="0.2">
      <c r="A8741" t="s">
        <v>5074</v>
      </c>
      <c r="B8741" t="s">
        <v>37</v>
      </c>
      <c r="C8741" t="s">
        <v>5075</v>
      </c>
      <c r="D8741" s="1">
        <v>36091</v>
      </c>
      <c r="E8741" s="1">
        <v>44221</v>
      </c>
      <c r="F8741" t="s">
        <v>19</v>
      </c>
      <c r="I8741">
        <v>100</v>
      </c>
      <c r="J8741">
        <v>0</v>
      </c>
      <c r="K8741">
        <v>0</v>
      </c>
      <c r="L8741">
        <v>1116</v>
      </c>
      <c r="M8741">
        <v>1116</v>
      </c>
      <c r="N8741" t="s">
        <v>20</v>
      </c>
      <c r="O8741" t="s">
        <v>5076</v>
      </c>
      <c r="P8741" t="s">
        <v>28</v>
      </c>
      <c r="Q8741" t="s">
        <v>34233</v>
      </c>
      <c r="R8741" t="s">
        <v>34233</v>
      </c>
      <c r="S8741" t="s">
        <v>33797</v>
      </c>
      <c r="T8741" t="s">
        <v>34365</v>
      </c>
      <c r="U8741" t="s">
        <v>33343</v>
      </c>
      <c r="V8741" t="s">
        <v>33461</v>
      </c>
      <c r="X8741">
        <v>2</v>
      </c>
      <c r="AA8741">
        <v>9</v>
      </c>
      <c r="AB8741">
        <v>25</v>
      </c>
      <c r="AC8741">
        <v>1</v>
      </c>
      <c r="AD8741" t="str">
        <f t="shared" si="1353"/>
        <v/>
      </c>
      <c r="AE8741" t="str">
        <f t="shared" si="1351"/>
        <v/>
      </c>
      <c r="AF8741" t="str">
        <f t="shared" si="1352"/>
        <v/>
      </c>
      <c r="AG8741">
        <f t="shared" si="1354"/>
        <v>1</v>
      </c>
      <c r="AH8741">
        <f t="shared" si="1348"/>
        <v>2.8</v>
      </c>
      <c r="AI8741">
        <v>0.14499999999999999</v>
      </c>
      <c r="AJ8741">
        <f t="shared" si="1345"/>
        <v>0.40599999999999997</v>
      </c>
      <c r="AK8741" t="str">
        <f t="shared" si="1349"/>
        <v/>
      </c>
      <c r="AL8741" t="str">
        <f t="shared" si="1347"/>
        <v/>
      </c>
    </row>
    <row r="8742" spans="1:38" x14ac:dyDescent="0.2">
      <c r="A8742" t="s">
        <v>29567</v>
      </c>
      <c r="B8742" t="s">
        <v>37</v>
      </c>
      <c r="C8742" t="s">
        <v>29568</v>
      </c>
      <c r="D8742" s="1">
        <v>43558</v>
      </c>
      <c r="E8742" s="1">
        <v>44546</v>
      </c>
      <c r="F8742" t="s">
        <v>26</v>
      </c>
      <c r="I8742">
        <v>100</v>
      </c>
      <c r="J8742">
        <v>0</v>
      </c>
      <c r="K8742">
        <v>0</v>
      </c>
      <c r="L8742">
        <v>4849</v>
      </c>
      <c r="M8742">
        <v>4849</v>
      </c>
      <c r="N8742" t="s">
        <v>20</v>
      </c>
      <c r="O8742" t="s">
        <v>29569</v>
      </c>
      <c r="P8742" t="s">
        <v>44</v>
      </c>
      <c r="Q8742" t="s">
        <v>34233</v>
      </c>
      <c r="R8742" t="s">
        <v>34233</v>
      </c>
      <c r="S8742" t="s">
        <v>34233</v>
      </c>
      <c r="T8742" t="s">
        <v>34233</v>
      </c>
      <c r="AD8742" t="str">
        <f t="shared" si="1353"/>
        <v/>
      </c>
      <c r="AE8742" t="str">
        <f t="shared" si="1351"/>
        <v/>
      </c>
      <c r="AF8742" t="str">
        <f t="shared" si="1352"/>
        <v/>
      </c>
      <c r="AG8742" t="str">
        <f t="shared" si="1354"/>
        <v/>
      </c>
      <c r="AH8742" t="str">
        <f t="shared" si="1348"/>
        <v/>
      </c>
      <c r="AI8742">
        <v>0.14499999999999999</v>
      </c>
      <c r="AJ8742" t="str">
        <f t="shared" ref="AJ8742:AJ8805" si="1355">IF(COUNTBLANK(AH8742),"",AH8742*AI8742)</f>
        <v/>
      </c>
      <c r="AK8742" t="str">
        <f t="shared" si="1349"/>
        <v/>
      </c>
      <c r="AL8742" t="str">
        <f t="shared" si="1347"/>
        <v/>
      </c>
    </row>
    <row r="8743" spans="1:38" x14ac:dyDescent="0.2">
      <c r="A8743" t="s">
        <v>5146</v>
      </c>
      <c r="B8743" t="s">
        <v>37</v>
      </c>
      <c r="C8743" t="s">
        <v>5147</v>
      </c>
      <c r="D8743" s="1">
        <v>36091</v>
      </c>
      <c r="E8743" s="1">
        <v>44221</v>
      </c>
      <c r="F8743" t="s">
        <v>19</v>
      </c>
      <c r="I8743">
        <v>100</v>
      </c>
      <c r="J8743">
        <v>0</v>
      </c>
      <c r="K8743">
        <v>0</v>
      </c>
      <c r="L8743">
        <v>1149</v>
      </c>
      <c r="M8743">
        <v>1149</v>
      </c>
      <c r="N8743" t="s">
        <v>20</v>
      </c>
      <c r="O8743" t="s">
        <v>5148</v>
      </c>
      <c r="P8743" t="s">
        <v>28</v>
      </c>
      <c r="Q8743" t="s">
        <v>34233</v>
      </c>
      <c r="R8743" t="s">
        <v>34233</v>
      </c>
      <c r="S8743" t="s">
        <v>33800</v>
      </c>
      <c r="T8743" t="s">
        <v>34357</v>
      </c>
      <c r="U8743" t="s">
        <v>32634</v>
      </c>
      <c r="V8743" t="s">
        <v>33385</v>
      </c>
      <c r="X8743">
        <v>2</v>
      </c>
      <c r="AA8743">
        <v>9</v>
      </c>
      <c r="AB8743">
        <v>25</v>
      </c>
      <c r="AC8743">
        <v>1</v>
      </c>
      <c r="AD8743" t="str">
        <f t="shared" si="1353"/>
        <v/>
      </c>
      <c r="AE8743" t="str">
        <f t="shared" si="1351"/>
        <v/>
      </c>
      <c r="AF8743" t="str">
        <f t="shared" si="1352"/>
        <v/>
      </c>
      <c r="AG8743">
        <f t="shared" si="1354"/>
        <v>1</v>
      </c>
      <c r="AH8743">
        <f t="shared" si="1348"/>
        <v>2.8</v>
      </c>
      <c r="AI8743">
        <v>0.14499999999999999</v>
      </c>
      <c r="AJ8743">
        <f t="shared" si="1355"/>
        <v>0.40599999999999997</v>
      </c>
      <c r="AK8743" t="str">
        <f t="shared" si="1349"/>
        <v/>
      </c>
      <c r="AL8743" t="str">
        <f t="shared" si="1347"/>
        <v/>
      </c>
    </row>
    <row r="8744" spans="1:38" x14ac:dyDescent="0.2">
      <c r="A8744" t="s">
        <v>5083</v>
      </c>
      <c r="B8744" t="s">
        <v>37</v>
      </c>
      <c r="C8744" t="s">
        <v>5084</v>
      </c>
      <c r="D8744" s="1">
        <v>36091</v>
      </c>
      <c r="E8744" s="1">
        <v>44221</v>
      </c>
      <c r="F8744" t="s">
        <v>19</v>
      </c>
      <c r="I8744">
        <v>100</v>
      </c>
      <c r="J8744">
        <v>0</v>
      </c>
      <c r="K8744">
        <v>0</v>
      </c>
      <c r="L8744">
        <v>1490</v>
      </c>
      <c r="M8744">
        <v>1490</v>
      </c>
      <c r="N8744" t="s">
        <v>20</v>
      </c>
      <c r="O8744" t="s">
        <v>5085</v>
      </c>
      <c r="P8744" t="s">
        <v>28</v>
      </c>
      <c r="Q8744" t="s">
        <v>34233</v>
      </c>
      <c r="R8744" t="s">
        <v>34233</v>
      </c>
      <c r="S8744" t="s">
        <v>33942</v>
      </c>
      <c r="T8744" t="s">
        <v>34233</v>
      </c>
      <c r="U8744" t="s">
        <v>32634</v>
      </c>
      <c r="V8744" t="s">
        <v>33385</v>
      </c>
      <c r="X8744">
        <v>2</v>
      </c>
      <c r="AA8744">
        <v>9</v>
      </c>
      <c r="AB8744">
        <v>25</v>
      </c>
      <c r="AC8744">
        <v>1</v>
      </c>
      <c r="AD8744" t="str">
        <f t="shared" si="1353"/>
        <v/>
      </c>
      <c r="AE8744">
        <f t="shared" si="1351"/>
        <v>1</v>
      </c>
      <c r="AF8744" t="str">
        <f t="shared" si="1352"/>
        <v/>
      </c>
      <c r="AG8744" t="str">
        <f t="shared" si="1354"/>
        <v/>
      </c>
      <c r="AH8744" t="str">
        <f t="shared" si="1348"/>
        <v/>
      </c>
      <c r="AI8744">
        <v>0.14499999999999999</v>
      </c>
      <c r="AJ8744" t="str">
        <f t="shared" si="1355"/>
        <v/>
      </c>
      <c r="AK8744">
        <f t="shared" si="1349"/>
        <v>2.8</v>
      </c>
      <c r="AL8744">
        <f t="shared" si="1347"/>
        <v>0.40599999999999997</v>
      </c>
    </row>
    <row r="8745" spans="1:38" x14ac:dyDescent="0.2">
      <c r="A8745" t="s">
        <v>5080</v>
      </c>
      <c r="B8745" t="s">
        <v>37</v>
      </c>
      <c r="C8745" t="s">
        <v>5081</v>
      </c>
      <c r="D8745" s="1">
        <v>36091</v>
      </c>
      <c r="E8745" s="1">
        <v>44221</v>
      </c>
      <c r="F8745" t="s">
        <v>19</v>
      </c>
      <c r="I8745">
        <v>100</v>
      </c>
      <c r="J8745">
        <v>0</v>
      </c>
      <c r="K8745">
        <v>0</v>
      </c>
      <c r="L8745">
        <v>1097</v>
      </c>
      <c r="M8745">
        <v>1097</v>
      </c>
      <c r="N8745" t="s">
        <v>20</v>
      </c>
      <c r="O8745" t="s">
        <v>5082</v>
      </c>
      <c r="P8745" t="s">
        <v>28</v>
      </c>
      <c r="Q8745" t="s">
        <v>34233</v>
      </c>
      <c r="R8745" t="s">
        <v>34233</v>
      </c>
      <c r="S8745" t="s">
        <v>32628</v>
      </c>
      <c r="T8745" t="s">
        <v>34365</v>
      </c>
      <c r="U8745" t="s">
        <v>32634</v>
      </c>
      <c r="V8745" t="s">
        <v>33385</v>
      </c>
      <c r="X8745">
        <v>2</v>
      </c>
      <c r="AA8745">
        <v>9</v>
      </c>
      <c r="AB8745">
        <v>25</v>
      </c>
      <c r="AC8745">
        <v>1</v>
      </c>
      <c r="AD8745" t="str">
        <f t="shared" si="1353"/>
        <v/>
      </c>
      <c r="AE8745" t="str">
        <f t="shared" si="1351"/>
        <v/>
      </c>
      <c r="AF8745" t="str">
        <f t="shared" si="1352"/>
        <v/>
      </c>
      <c r="AG8745">
        <f t="shared" si="1354"/>
        <v>1</v>
      </c>
      <c r="AH8745">
        <f t="shared" si="1348"/>
        <v>2.8</v>
      </c>
      <c r="AI8745">
        <v>0.14499999999999999</v>
      </c>
      <c r="AJ8745">
        <f t="shared" si="1355"/>
        <v>0.40599999999999997</v>
      </c>
      <c r="AK8745" t="str">
        <f t="shared" si="1349"/>
        <v/>
      </c>
      <c r="AL8745" t="str">
        <f t="shared" si="1347"/>
        <v/>
      </c>
    </row>
    <row r="8746" spans="1:38" x14ac:dyDescent="0.2">
      <c r="A8746" t="s">
        <v>5077</v>
      </c>
      <c r="B8746" t="s">
        <v>37</v>
      </c>
      <c r="C8746" t="s">
        <v>5078</v>
      </c>
      <c r="D8746" s="1">
        <v>36091</v>
      </c>
      <c r="E8746" s="1">
        <v>44221</v>
      </c>
      <c r="F8746" t="s">
        <v>19</v>
      </c>
      <c r="I8746">
        <v>100</v>
      </c>
      <c r="J8746">
        <v>0</v>
      </c>
      <c r="K8746">
        <v>0</v>
      </c>
      <c r="L8746">
        <v>1486</v>
      </c>
      <c r="M8746">
        <v>1486</v>
      </c>
      <c r="N8746" t="s">
        <v>20</v>
      </c>
      <c r="O8746" t="s">
        <v>5079</v>
      </c>
      <c r="P8746" t="s">
        <v>28</v>
      </c>
      <c r="Q8746" t="s">
        <v>34233</v>
      </c>
      <c r="R8746" t="s">
        <v>34233</v>
      </c>
      <c r="S8746" t="s">
        <v>33797</v>
      </c>
      <c r="T8746" t="s">
        <v>32634</v>
      </c>
      <c r="U8746" t="s">
        <v>32634</v>
      </c>
      <c r="V8746" t="s">
        <v>33385</v>
      </c>
      <c r="X8746">
        <v>2</v>
      </c>
      <c r="AA8746">
        <v>9</v>
      </c>
      <c r="AB8746">
        <v>25</v>
      </c>
      <c r="AC8746">
        <v>1</v>
      </c>
      <c r="AD8746" t="str">
        <f t="shared" si="1353"/>
        <v/>
      </c>
      <c r="AE8746" t="str">
        <f t="shared" si="1351"/>
        <v/>
      </c>
      <c r="AF8746" t="str">
        <f t="shared" si="1352"/>
        <v/>
      </c>
      <c r="AG8746">
        <f t="shared" si="1354"/>
        <v>1</v>
      </c>
      <c r="AH8746">
        <f t="shared" si="1348"/>
        <v>2.8</v>
      </c>
      <c r="AI8746">
        <v>0.14499999999999999</v>
      </c>
      <c r="AJ8746">
        <f t="shared" si="1355"/>
        <v>0.40599999999999997</v>
      </c>
      <c r="AK8746" t="str">
        <f t="shared" si="1349"/>
        <v/>
      </c>
      <c r="AL8746" t="str">
        <f t="shared" si="1347"/>
        <v/>
      </c>
    </row>
    <row r="8747" spans="1:38" x14ac:dyDescent="0.2">
      <c r="A8747" t="s">
        <v>5071</v>
      </c>
      <c r="B8747" t="s">
        <v>37</v>
      </c>
      <c r="C8747" t="s">
        <v>5072</v>
      </c>
      <c r="D8747" s="1">
        <v>36091</v>
      </c>
      <c r="E8747" s="1">
        <v>44221</v>
      </c>
      <c r="F8747" t="s">
        <v>19</v>
      </c>
      <c r="I8747">
        <v>100</v>
      </c>
      <c r="J8747">
        <v>0</v>
      </c>
      <c r="K8747">
        <v>0</v>
      </c>
      <c r="L8747">
        <v>928</v>
      </c>
      <c r="M8747">
        <v>928</v>
      </c>
      <c r="N8747" t="s">
        <v>20</v>
      </c>
      <c r="O8747" t="s">
        <v>5073</v>
      </c>
      <c r="P8747" t="s">
        <v>28</v>
      </c>
      <c r="Q8747" t="s">
        <v>34233</v>
      </c>
      <c r="R8747" t="s">
        <v>34233</v>
      </c>
      <c r="S8747" t="s">
        <v>32628</v>
      </c>
      <c r="T8747" t="s">
        <v>34365</v>
      </c>
      <c r="U8747" t="s">
        <v>32634</v>
      </c>
      <c r="V8747" t="s">
        <v>33385</v>
      </c>
      <c r="X8747">
        <v>2</v>
      </c>
      <c r="AA8747">
        <v>9</v>
      </c>
      <c r="AB8747">
        <v>25</v>
      </c>
      <c r="AC8747">
        <v>1</v>
      </c>
      <c r="AD8747" t="str">
        <f t="shared" si="1353"/>
        <v/>
      </c>
      <c r="AE8747" t="str">
        <f t="shared" si="1351"/>
        <v/>
      </c>
      <c r="AF8747" t="str">
        <f t="shared" si="1352"/>
        <v/>
      </c>
      <c r="AG8747">
        <f t="shared" si="1354"/>
        <v>1</v>
      </c>
      <c r="AH8747">
        <f t="shared" si="1348"/>
        <v>2.8</v>
      </c>
      <c r="AI8747">
        <v>0.14499999999999999</v>
      </c>
      <c r="AJ8747">
        <f t="shared" si="1355"/>
        <v>0.40599999999999997</v>
      </c>
      <c r="AK8747" t="str">
        <f t="shared" si="1349"/>
        <v/>
      </c>
      <c r="AL8747" t="str">
        <f t="shared" ref="AL8747:AL8810" si="1356">IF(COUNTBLANK(AK8747),"",AK8747*AI8747)</f>
        <v/>
      </c>
    </row>
    <row r="8748" spans="1:38" x14ac:dyDescent="0.2">
      <c r="A8748" t="s">
        <v>5344</v>
      </c>
      <c r="B8748" t="s">
        <v>37</v>
      </c>
      <c r="C8748" t="s">
        <v>5345</v>
      </c>
      <c r="D8748" s="1">
        <v>36123</v>
      </c>
      <c r="E8748" s="1">
        <v>44221</v>
      </c>
      <c r="F8748" t="s">
        <v>19</v>
      </c>
      <c r="I8748">
        <v>100</v>
      </c>
      <c r="J8748">
        <v>0</v>
      </c>
      <c r="K8748">
        <v>0</v>
      </c>
      <c r="L8748">
        <v>1489</v>
      </c>
      <c r="M8748">
        <v>1489</v>
      </c>
      <c r="N8748" t="s">
        <v>20</v>
      </c>
      <c r="O8748" t="s">
        <v>5346</v>
      </c>
      <c r="P8748" t="s">
        <v>28</v>
      </c>
      <c r="Q8748" t="s">
        <v>34233</v>
      </c>
      <c r="R8748" t="s">
        <v>34233</v>
      </c>
      <c r="S8748" t="s">
        <v>33807</v>
      </c>
      <c r="T8748" t="s">
        <v>34357</v>
      </c>
      <c r="U8748" t="s">
        <v>32634</v>
      </c>
      <c r="V8748" t="s">
        <v>33385</v>
      </c>
      <c r="X8748">
        <v>2</v>
      </c>
      <c r="AA8748">
        <v>9</v>
      </c>
      <c r="AB8748">
        <v>25</v>
      </c>
      <c r="AC8748">
        <v>1</v>
      </c>
      <c r="AD8748" t="str">
        <f t="shared" si="1353"/>
        <v/>
      </c>
      <c r="AE8748" t="str">
        <f t="shared" si="1351"/>
        <v/>
      </c>
      <c r="AF8748" t="str">
        <f t="shared" si="1352"/>
        <v/>
      </c>
      <c r="AG8748">
        <f t="shared" si="1354"/>
        <v>1</v>
      </c>
      <c r="AH8748">
        <f t="shared" si="1348"/>
        <v>2.8</v>
      </c>
      <c r="AI8748">
        <v>0.14499999999999999</v>
      </c>
      <c r="AJ8748">
        <f t="shared" si="1355"/>
        <v>0.40599999999999997</v>
      </c>
      <c r="AK8748" t="str">
        <f t="shared" si="1349"/>
        <v/>
      </c>
      <c r="AL8748" t="str">
        <f t="shared" si="1356"/>
        <v/>
      </c>
    </row>
    <row r="8749" spans="1:38" x14ac:dyDescent="0.2">
      <c r="A8749" t="s">
        <v>5065</v>
      </c>
      <c r="B8749" t="s">
        <v>37</v>
      </c>
      <c r="C8749" t="s">
        <v>5066</v>
      </c>
      <c r="D8749" s="1">
        <v>36091</v>
      </c>
      <c r="E8749" s="1">
        <v>44221</v>
      </c>
      <c r="F8749" t="s">
        <v>19</v>
      </c>
      <c r="I8749">
        <v>100</v>
      </c>
      <c r="J8749">
        <v>0</v>
      </c>
      <c r="K8749">
        <v>0</v>
      </c>
      <c r="L8749">
        <v>1614</v>
      </c>
      <c r="M8749">
        <v>1614</v>
      </c>
      <c r="N8749" t="s">
        <v>20</v>
      </c>
      <c r="O8749" t="s">
        <v>5067</v>
      </c>
      <c r="P8749" t="s">
        <v>28</v>
      </c>
      <c r="Q8749" t="s">
        <v>34233</v>
      </c>
      <c r="R8749" t="s">
        <v>34233</v>
      </c>
      <c r="S8749" t="s">
        <v>32628</v>
      </c>
      <c r="T8749" t="s">
        <v>34365</v>
      </c>
      <c r="U8749" t="s">
        <v>32634</v>
      </c>
      <c r="V8749" t="s">
        <v>33385</v>
      </c>
      <c r="X8749">
        <v>2</v>
      </c>
      <c r="AA8749">
        <v>9</v>
      </c>
      <c r="AB8749">
        <v>25</v>
      </c>
      <c r="AC8749">
        <v>1</v>
      </c>
      <c r="AD8749" t="str">
        <f t="shared" si="1353"/>
        <v/>
      </c>
      <c r="AE8749" t="str">
        <f t="shared" si="1351"/>
        <v/>
      </c>
      <c r="AF8749" t="str">
        <f t="shared" si="1352"/>
        <v/>
      </c>
      <c r="AG8749">
        <f t="shared" si="1354"/>
        <v>1</v>
      </c>
      <c r="AH8749">
        <f t="shared" si="1348"/>
        <v>2.8</v>
      </c>
      <c r="AI8749">
        <v>0.14499999999999999</v>
      </c>
      <c r="AJ8749">
        <f t="shared" si="1355"/>
        <v>0.40599999999999997</v>
      </c>
      <c r="AK8749" t="str">
        <f t="shared" si="1349"/>
        <v/>
      </c>
      <c r="AL8749" t="str">
        <f t="shared" si="1356"/>
        <v/>
      </c>
    </row>
    <row r="8750" spans="1:38" x14ac:dyDescent="0.2">
      <c r="A8750" t="s">
        <v>5062</v>
      </c>
      <c r="B8750" t="s">
        <v>37</v>
      </c>
      <c r="C8750" t="s">
        <v>5063</v>
      </c>
      <c r="D8750" s="1">
        <v>36091</v>
      </c>
      <c r="E8750" s="1">
        <v>44221</v>
      </c>
      <c r="F8750" t="s">
        <v>19</v>
      </c>
      <c r="I8750">
        <v>100</v>
      </c>
      <c r="J8750">
        <v>0</v>
      </c>
      <c r="K8750">
        <v>0</v>
      </c>
      <c r="L8750">
        <v>1520</v>
      </c>
      <c r="M8750">
        <v>1520</v>
      </c>
      <c r="N8750" t="s">
        <v>20</v>
      </c>
      <c r="O8750" t="s">
        <v>5064</v>
      </c>
      <c r="P8750" t="s">
        <v>28</v>
      </c>
      <c r="Q8750" t="s">
        <v>34233</v>
      </c>
      <c r="R8750" t="s">
        <v>34233</v>
      </c>
      <c r="S8750" t="s">
        <v>33800</v>
      </c>
      <c r="T8750" t="s">
        <v>34357</v>
      </c>
      <c r="U8750" t="s">
        <v>32634</v>
      </c>
      <c r="V8750" t="s">
        <v>33385</v>
      </c>
      <c r="X8750">
        <v>2</v>
      </c>
      <c r="AA8750">
        <v>9</v>
      </c>
      <c r="AB8750">
        <v>25</v>
      </c>
      <c r="AC8750">
        <v>1</v>
      </c>
      <c r="AD8750" t="str">
        <f t="shared" si="1353"/>
        <v/>
      </c>
      <c r="AE8750" t="str">
        <f t="shared" si="1351"/>
        <v/>
      </c>
      <c r="AF8750" t="str">
        <f t="shared" si="1352"/>
        <v/>
      </c>
      <c r="AG8750">
        <f t="shared" si="1354"/>
        <v>1</v>
      </c>
      <c r="AH8750">
        <f t="shared" si="1348"/>
        <v>2.8</v>
      </c>
      <c r="AI8750">
        <v>0.14499999999999999</v>
      </c>
      <c r="AJ8750">
        <f t="shared" si="1355"/>
        <v>0.40599999999999997</v>
      </c>
      <c r="AK8750" t="str">
        <f t="shared" si="1349"/>
        <v/>
      </c>
      <c r="AL8750" t="str">
        <f t="shared" si="1356"/>
        <v/>
      </c>
    </row>
    <row r="8751" spans="1:38" x14ac:dyDescent="0.2">
      <c r="A8751" t="s">
        <v>5143</v>
      </c>
      <c r="B8751" t="s">
        <v>37</v>
      </c>
      <c r="C8751" t="s">
        <v>5144</v>
      </c>
      <c r="D8751" s="1">
        <v>36091</v>
      </c>
      <c r="E8751" s="1">
        <v>44221</v>
      </c>
      <c r="F8751" t="s">
        <v>19</v>
      </c>
      <c r="I8751">
        <v>100</v>
      </c>
      <c r="J8751">
        <v>0</v>
      </c>
      <c r="K8751">
        <v>0</v>
      </c>
      <c r="L8751">
        <v>1587</v>
      </c>
      <c r="M8751">
        <v>1587</v>
      </c>
      <c r="N8751" t="s">
        <v>20</v>
      </c>
      <c r="O8751" t="s">
        <v>5145</v>
      </c>
      <c r="P8751" t="s">
        <v>28</v>
      </c>
      <c r="Q8751" t="s">
        <v>34234</v>
      </c>
      <c r="R8751" t="s">
        <v>34235</v>
      </c>
      <c r="S8751" t="s">
        <v>33797</v>
      </c>
      <c r="T8751" t="s">
        <v>34365</v>
      </c>
      <c r="U8751" t="s">
        <v>32634</v>
      </c>
      <c r="V8751" t="s">
        <v>33385</v>
      </c>
      <c r="X8751">
        <v>2</v>
      </c>
      <c r="AA8751">
        <v>9</v>
      </c>
      <c r="AB8751">
        <v>25</v>
      </c>
      <c r="AC8751">
        <v>1</v>
      </c>
      <c r="AD8751" t="str">
        <f t="shared" si="1353"/>
        <v/>
      </c>
      <c r="AE8751" t="str">
        <f t="shared" si="1351"/>
        <v/>
      </c>
      <c r="AF8751" t="str">
        <f t="shared" si="1352"/>
        <v/>
      </c>
      <c r="AG8751">
        <f t="shared" si="1354"/>
        <v>1</v>
      </c>
      <c r="AH8751">
        <f t="shared" si="1348"/>
        <v>2.8</v>
      </c>
      <c r="AI8751">
        <v>0.14499999999999999</v>
      </c>
      <c r="AJ8751">
        <f t="shared" si="1355"/>
        <v>0.40599999999999997</v>
      </c>
      <c r="AK8751" t="str">
        <f t="shared" si="1349"/>
        <v/>
      </c>
      <c r="AL8751" t="str">
        <f t="shared" si="1356"/>
        <v/>
      </c>
    </row>
    <row r="8752" spans="1:38" x14ac:dyDescent="0.2">
      <c r="A8752" t="s">
        <v>22051</v>
      </c>
      <c r="B8752" t="s">
        <v>37</v>
      </c>
      <c r="C8752" t="s">
        <v>22052</v>
      </c>
      <c r="D8752" s="1">
        <v>35976</v>
      </c>
      <c r="E8752" s="1">
        <v>44221</v>
      </c>
      <c r="F8752" t="s">
        <v>19</v>
      </c>
      <c r="I8752">
        <v>100</v>
      </c>
      <c r="J8752">
        <v>0</v>
      </c>
      <c r="K8752">
        <v>0</v>
      </c>
      <c r="L8752">
        <v>1834</v>
      </c>
      <c r="M8752">
        <v>1834</v>
      </c>
      <c r="N8752" t="s">
        <v>20</v>
      </c>
      <c r="O8752" t="s">
        <v>22053</v>
      </c>
      <c r="P8752" t="s">
        <v>28</v>
      </c>
      <c r="Q8752" t="s">
        <v>32794</v>
      </c>
      <c r="R8752" t="s">
        <v>33782</v>
      </c>
      <c r="S8752" t="s">
        <v>32628</v>
      </c>
      <c r="T8752" t="s">
        <v>34365</v>
      </c>
      <c r="U8752" t="s">
        <v>32634</v>
      </c>
      <c r="V8752" t="s">
        <v>33385</v>
      </c>
      <c r="X8752">
        <v>2</v>
      </c>
      <c r="AA8752">
        <v>9</v>
      </c>
      <c r="AB8752">
        <v>25</v>
      </c>
      <c r="AC8752">
        <v>1</v>
      </c>
      <c r="AD8752" t="str">
        <f t="shared" si="1353"/>
        <v/>
      </c>
      <c r="AE8752" t="str">
        <f t="shared" si="1351"/>
        <v/>
      </c>
      <c r="AF8752" t="str">
        <f t="shared" si="1352"/>
        <v/>
      </c>
      <c r="AG8752">
        <f t="shared" si="1354"/>
        <v>1</v>
      </c>
      <c r="AH8752">
        <f t="shared" ref="AH8752:AH8815" si="1357">IF(AG8752="","",AG8752*2.8)</f>
        <v>2.8</v>
      </c>
      <c r="AI8752">
        <v>0.14499999999999999</v>
      </c>
      <c r="AJ8752">
        <f t="shared" si="1355"/>
        <v>0.40599999999999997</v>
      </c>
      <c r="AK8752" t="str">
        <f t="shared" ref="AK8752:AK8815" si="1358">IF(AE8752="","",AE8752*2.8)</f>
        <v/>
      </c>
      <c r="AL8752" t="str">
        <f t="shared" si="1356"/>
        <v/>
      </c>
    </row>
    <row r="8753" spans="1:39" x14ac:dyDescent="0.2">
      <c r="A8753" t="s">
        <v>5056</v>
      </c>
      <c r="B8753" t="s">
        <v>37</v>
      </c>
      <c r="C8753" t="s">
        <v>5057</v>
      </c>
      <c r="D8753" s="1">
        <v>36091</v>
      </c>
      <c r="E8753" s="1">
        <v>44221</v>
      </c>
      <c r="F8753" t="s">
        <v>19</v>
      </c>
      <c r="I8753">
        <v>100</v>
      </c>
      <c r="J8753">
        <v>0</v>
      </c>
      <c r="K8753">
        <v>0</v>
      </c>
      <c r="L8753">
        <v>2313</v>
      </c>
      <c r="M8753">
        <v>2313</v>
      </c>
      <c r="N8753" t="s">
        <v>20</v>
      </c>
      <c r="O8753" t="s">
        <v>5058</v>
      </c>
      <c r="P8753" t="s">
        <v>28</v>
      </c>
      <c r="Q8753" t="s">
        <v>32794</v>
      </c>
      <c r="R8753" t="s">
        <v>33782</v>
      </c>
      <c r="S8753" t="s">
        <v>32628</v>
      </c>
      <c r="T8753" t="s">
        <v>34365</v>
      </c>
      <c r="U8753" t="s">
        <v>32634</v>
      </c>
      <c r="V8753" t="s">
        <v>33385</v>
      </c>
      <c r="X8753">
        <v>2</v>
      </c>
      <c r="AA8753">
        <v>9</v>
      </c>
      <c r="AB8753">
        <v>25</v>
      </c>
      <c r="AC8753">
        <v>1</v>
      </c>
      <c r="AD8753" t="str">
        <f t="shared" si="1353"/>
        <v/>
      </c>
      <c r="AE8753" t="str">
        <f t="shared" si="1351"/>
        <v/>
      </c>
      <c r="AF8753" t="str">
        <f t="shared" si="1352"/>
        <v/>
      </c>
      <c r="AG8753">
        <f t="shared" si="1354"/>
        <v>1</v>
      </c>
      <c r="AH8753">
        <f t="shared" si="1357"/>
        <v>2.8</v>
      </c>
      <c r="AI8753">
        <v>0.14499999999999999</v>
      </c>
      <c r="AJ8753">
        <f t="shared" si="1355"/>
        <v>0.40599999999999997</v>
      </c>
      <c r="AK8753" t="str">
        <f t="shared" si="1358"/>
        <v/>
      </c>
      <c r="AL8753" t="str">
        <f t="shared" si="1356"/>
        <v/>
      </c>
    </row>
    <row r="8754" spans="1:39" x14ac:dyDescent="0.2">
      <c r="A8754" t="s">
        <v>4630</v>
      </c>
      <c r="B8754" t="s">
        <v>37</v>
      </c>
      <c r="C8754" t="s">
        <v>4631</v>
      </c>
      <c r="D8754" s="1">
        <v>36091</v>
      </c>
      <c r="E8754" s="1">
        <v>44221</v>
      </c>
      <c r="F8754" t="s">
        <v>19</v>
      </c>
      <c r="I8754">
        <v>100</v>
      </c>
      <c r="J8754">
        <v>0</v>
      </c>
      <c r="K8754">
        <v>0</v>
      </c>
      <c r="L8754">
        <v>1963</v>
      </c>
      <c r="M8754">
        <v>1963</v>
      </c>
      <c r="N8754" t="s">
        <v>20</v>
      </c>
      <c r="O8754" t="s">
        <v>4632</v>
      </c>
      <c r="P8754" t="s">
        <v>28</v>
      </c>
      <c r="Q8754" t="s">
        <v>34233</v>
      </c>
      <c r="R8754" t="s">
        <v>34233</v>
      </c>
      <c r="S8754" t="s">
        <v>33797</v>
      </c>
      <c r="T8754" t="s">
        <v>34357</v>
      </c>
      <c r="U8754" t="s">
        <v>32634</v>
      </c>
      <c r="V8754" t="s">
        <v>33385</v>
      </c>
      <c r="X8754">
        <v>2</v>
      </c>
      <c r="AA8754">
        <v>9</v>
      </c>
      <c r="AB8754">
        <v>25</v>
      </c>
      <c r="AC8754">
        <v>1</v>
      </c>
      <c r="AD8754" t="str">
        <f t="shared" si="1353"/>
        <v/>
      </c>
      <c r="AE8754" t="str">
        <f t="shared" si="1351"/>
        <v/>
      </c>
      <c r="AF8754" t="str">
        <f t="shared" si="1352"/>
        <v/>
      </c>
      <c r="AG8754">
        <f t="shared" si="1354"/>
        <v>1</v>
      </c>
      <c r="AH8754">
        <f t="shared" si="1357"/>
        <v>2.8</v>
      </c>
      <c r="AI8754">
        <v>0.14499999999999999</v>
      </c>
      <c r="AJ8754">
        <f t="shared" si="1355"/>
        <v>0.40599999999999997</v>
      </c>
      <c r="AK8754" t="str">
        <f t="shared" si="1358"/>
        <v/>
      </c>
      <c r="AL8754" t="str">
        <f t="shared" si="1356"/>
        <v/>
      </c>
    </row>
    <row r="8755" spans="1:39" x14ac:dyDescent="0.2">
      <c r="A8755" t="s">
        <v>3146</v>
      </c>
      <c r="B8755" t="s">
        <v>37</v>
      </c>
      <c r="C8755" t="s">
        <v>3147</v>
      </c>
      <c r="D8755" s="1">
        <v>35941</v>
      </c>
      <c r="E8755" s="1">
        <v>44221</v>
      </c>
      <c r="F8755" t="s">
        <v>19</v>
      </c>
      <c r="I8755">
        <v>100</v>
      </c>
      <c r="J8755">
        <v>0</v>
      </c>
      <c r="K8755">
        <v>0</v>
      </c>
      <c r="L8755">
        <v>1012</v>
      </c>
      <c r="M8755">
        <v>1012</v>
      </c>
      <c r="N8755" t="s">
        <v>20</v>
      </c>
      <c r="O8755" t="s">
        <v>3148</v>
      </c>
      <c r="P8755" t="s">
        <v>28</v>
      </c>
      <c r="Q8755" t="s">
        <v>34233</v>
      </c>
      <c r="R8755" t="s">
        <v>34233</v>
      </c>
      <c r="S8755" t="s">
        <v>33797</v>
      </c>
      <c r="T8755" t="s">
        <v>34357</v>
      </c>
      <c r="U8755" t="s">
        <v>32634</v>
      </c>
      <c r="V8755" t="s">
        <v>33385</v>
      </c>
      <c r="X8755">
        <v>2</v>
      </c>
      <c r="AA8755">
        <v>9</v>
      </c>
      <c r="AB8755">
        <v>25</v>
      </c>
      <c r="AC8755">
        <v>1</v>
      </c>
      <c r="AD8755" t="str">
        <f t="shared" si="1353"/>
        <v/>
      </c>
      <c r="AE8755" t="str">
        <f t="shared" si="1351"/>
        <v/>
      </c>
      <c r="AF8755" t="str">
        <f t="shared" si="1352"/>
        <v/>
      </c>
      <c r="AG8755">
        <f t="shared" si="1354"/>
        <v>1</v>
      </c>
      <c r="AH8755">
        <f t="shared" si="1357"/>
        <v>2.8</v>
      </c>
      <c r="AI8755">
        <v>0.14499999999999999</v>
      </c>
      <c r="AJ8755">
        <f t="shared" si="1355"/>
        <v>0.40599999999999997</v>
      </c>
      <c r="AK8755" t="str">
        <f t="shared" si="1358"/>
        <v/>
      </c>
      <c r="AL8755" t="str">
        <f t="shared" si="1356"/>
        <v/>
      </c>
    </row>
    <row r="8756" spans="1:39" x14ac:dyDescent="0.2">
      <c r="A8756" t="s">
        <v>6822</v>
      </c>
      <c r="B8756" t="s">
        <v>37</v>
      </c>
      <c r="C8756" t="s">
        <v>6823</v>
      </c>
      <c r="D8756" s="1">
        <v>36138</v>
      </c>
      <c r="E8756" s="1">
        <v>44221</v>
      </c>
      <c r="F8756" t="s">
        <v>19</v>
      </c>
      <c r="I8756">
        <v>100</v>
      </c>
      <c r="J8756">
        <v>0</v>
      </c>
      <c r="K8756">
        <v>0</v>
      </c>
      <c r="L8756">
        <v>1273</v>
      </c>
      <c r="M8756">
        <v>1273</v>
      </c>
      <c r="N8756" t="s">
        <v>20</v>
      </c>
      <c r="O8756" t="s">
        <v>6824</v>
      </c>
      <c r="P8756" t="s">
        <v>28</v>
      </c>
      <c r="Q8756" t="s">
        <v>34233</v>
      </c>
      <c r="R8756" t="s">
        <v>34233</v>
      </c>
      <c r="S8756" t="s">
        <v>33797</v>
      </c>
      <c r="T8756" t="s">
        <v>34357</v>
      </c>
      <c r="U8756" t="s">
        <v>32634</v>
      </c>
      <c r="V8756" t="s">
        <v>33385</v>
      </c>
      <c r="X8756">
        <v>2</v>
      </c>
      <c r="AA8756">
        <v>9</v>
      </c>
      <c r="AB8756">
        <v>25</v>
      </c>
      <c r="AC8756">
        <v>1</v>
      </c>
      <c r="AD8756" t="str">
        <f t="shared" si="1353"/>
        <v/>
      </c>
      <c r="AE8756" t="str">
        <f t="shared" si="1351"/>
        <v/>
      </c>
      <c r="AF8756" t="str">
        <f t="shared" si="1352"/>
        <v/>
      </c>
      <c r="AG8756">
        <f t="shared" si="1354"/>
        <v>1</v>
      </c>
      <c r="AH8756">
        <f t="shared" si="1357"/>
        <v>2.8</v>
      </c>
      <c r="AI8756">
        <v>0.14499999999999999</v>
      </c>
      <c r="AJ8756">
        <f t="shared" si="1355"/>
        <v>0.40599999999999997</v>
      </c>
      <c r="AK8756" t="str">
        <f t="shared" si="1358"/>
        <v/>
      </c>
      <c r="AL8756" t="str">
        <f t="shared" si="1356"/>
        <v/>
      </c>
    </row>
    <row r="8757" spans="1:39" x14ac:dyDescent="0.2">
      <c r="A8757" t="s">
        <v>3836</v>
      </c>
      <c r="B8757" t="s">
        <v>37</v>
      </c>
      <c r="C8757" t="s">
        <v>3837</v>
      </c>
      <c r="D8757" s="1">
        <v>35972</v>
      </c>
      <c r="E8757" s="1">
        <v>44221</v>
      </c>
      <c r="F8757" t="s">
        <v>19</v>
      </c>
      <c r="I8757">
        <v>100</v>
      </c>
      <c r="J8757">
        <v>0</v>
      </c>
      <c r="K8757">
        <v>0</v>
      </c>
      <c r="L8757">
        <v>1081</v>
      </c>
      <c r="M8757">
        <v>1081</v>
      </c>
      <c r="N8757" t="s">
        <v>20</v>
      </c>
      <c r="O8757" t="s">
        <v>3838</v>
      </c>
      <c r="P8757" t="s">
        <v>28</v>
      </c>
      <c r="Q8757" t="s">
        <v>34233</v>
      </c>
      <c r="R8757" t="s">
        <v>34233</v>
      </c>
      <c r="S8757" t="s">
        <v>32628</v>
      </c>
      <c r="T8757" t="s">
        <v>34365</v>
      </c>
      <c r="U8757" t="s">
        <v>32634</v>
      </c>
      <c r="V8757" t="s">
        <v>33385</v>
      </c>
      <c r="X8757">
        <v>2</v>
      </c>
      <c r="AA8757">
        <v>9</v>
      </c>
      <c r="AB8757">
        <v>25</v>
      </c>
      <c r="AC8757">
        <v>1</v>
      </c>
      <c r="AD8757" t="str">
        <f t="shared" si="1353"/>
        <v/>
      </c>
      <c r="AE8757" t="str">
        <f t="shared" si="1351"/>
        <v/>
      </c>
      <c r="AF8757" t="str">
        <f t="shared" si="1352"/>
        <v/>
      </c>
      <c r="AG8757">
        <f t="shared" si="1354"/>
        <v>1</v>
      </c>
      <c r="AH8757">
        <f t="shared" si="1357"/>
        <v>2.8</v>
      </c>
      <c r="AI8757">
        <v>0.14499999999999999</v>
      </c>
      <c r="AJ8757">
        <f t="shared" si="1355"/>
        <v>0.40599999999999997</v>
      </c>
      <c r="AK8757" t="str">
        <f t="shared" si="1358"/>
        <v/>
      </c>
      <c r="AL8757" t="str">
        <f t="shared" si="1356"/>
        <v/>
      </c>
    </row>
    <row r="8758" spans="1:39" x14ac:dyDescent="0.2">
      <c r="A8758" t="s">
        <v>3791</v>
      </c>
      <c r="B8758" t="s">
        <v>37</v>
      </c>
      <c r="C8758" t="s">
        <v>3792</v>
      </c>
      <c r="D8758" s="1">
        <v>35920</v>
      </c>
      <c r="E8758" s="1">
        <v>44221</v>
      </c>
      <c r="F8758" t="s">
        <v>19</v>
      </c>
      <c r="I8758">
        <v>100</v>
      </c>
      <c r="J8758">
        <v>0</v>
      </c>
      <c r="K8758">
        <v>0</v>
      </c>
      <c r="L8758">
        <v>1390</v>
      </c>
      <c r="M8758">
        <v>1390</v>
      </c>
      <c r="N8758" t="s">
        <v>20</v>
      </c>
      <c r="O8758" t="s">
        <v>3793</v>
      </c>
      <c r="P8758" t="s">
        <v>28</v>
      </c>
      <c r="Q8758" t="s">
        <v>34233</v>
      </c>
      <c r="R8758" t="s">
        <v>34233</v>
      </c>
      <c r="S8758" t="s">
        <v>33797</v>
      </c>
      <c r="T8758" t="s">
        <v>34365</v>
      </c>
      <c r="U8758" t="s">
        <v>32634</v>
      </c>
      <c r="V8758" t="s">
        <v>33385</v>
      </c>
      <c r="X8758">
        <v>2</v>
      </c>
      <c r="AA8758">
        <v>9</v>
      </c>
      <c r="AB8758">
        <v>25</v>
      </c>
      <c r="AC8758">
        <v>1</v>
      </c>
      <c r="AD8758" t="str">
        <f t="shared" si="1353"/>
        <v/>
      </c>
      <c r="AE8758" t="str">
        <f t="shared" si="1351"/>
        <v/>
      </c>
      <c r="AF8758" t="str">
        <f t="shared" si="1352"/>
        <v/>
      </c>
      <c r="AG8758">
        <f t="shared" si="1354"/>
        <v>1</v>
      </c>
      <c r="AH8758">
        <f t="shared" si="1357"/>
        <v>2.8</v>
      </c>
      <c r="AI8758">
        <v>0.14499999999999999</v>
      </c>
      <c r="AJ8758">
        <f t="shared" si="1355"/>
        <v>0.40599999999999997</v>
      </c>
      <c r="AK8758" t="str">
        <f t="shared" si="1358"/>
        <v/>
      </c>
      <c r="AL8758" t="str">
        <f t="shared" si="1356"/>
        <v/>
      </c>
    </row>
    <row r="8759" spans="1:39" x14ac:dyDescent="0.2">
      <c r="A8759" t="s">
        <v>4162</v>
      </c>
      <c r="B8759" t="s">
        <v>37</v>
      </c>
      <c r="C8759" t="s">
        <v>4163</v>
      </c>
      <c r="D8759" s="1">
        <v>36020</v>
      </c>
      <c r="E8759" s="1">
        <v>44221</v>
      </c>
      <c r="F8759" t="s">
        <v>19</v>
      </c>
      <c r="I8759">
        <v>100</v>
      </c>
      <c r="J8759">
        <v>0</v>
      </c>
      <c r="K8759">
        <v>0</v>
      </c>
      <c r="L8759">
        <v>1335</v>
      </c>
      <c r="M8759">
        <v>1335</v>
      </c>
      <c r="N8759" t="s">
        <v>20</v>
      </c>
      <c r="O8759" t="s">
        <v>4164</v>
      </c>
      <c r="P8759" t="s">
        <v>28</v>
      </c>
      <c r="Q8759" t="s">
        <v>34233</v>
      </c>
      <c r="R8759" t="s">
        <v>34233</v>
      </c>
      <c r="S8759" t="s">
        <v>32628</v>
      </c>
      <c r="T8759" t="s">
        <v>34365</v>
      </c>
      <c r="U8759" t="s">
        <v>32634</v>
      </c>
      <c r="V8759" t="s">
        <v>33385</v>
      </c>
      <c r="X8759">
        <v>2</v>
      </c>
      <c r="AA8759">
        <v>9</v>
      </c>
      <c r="AB8759">
        <v>25</v>
      </c>
      <c r="AC8759">
        <v>1</v>
      </c>
      <c r="AD8759" t="str">
        <f t="shared" si="1353"/>
        <v/>
      </c>
      <c r="AE8759" t="str">
        <f t="shared" si="1351"/>
        <v/>
      </c>
      <c r="AF8759" t="str">
        <f t="shared" si="1352"/>
        <v/>
      </c>
      <c r="AG8759">
        <f t="shared" si="1354"/>
        <v>1</v>
      </c>
      <c r="AH8759">
        <f t="shared" si="1357"/>
        <v>2.8</v>
      </c>
      <c r="AI8759">
        <v>0.14499999999999999</v>
      </c>
      <c r="AJ8759">
        <f t="shared" si="1355"/>
        <v>0.40599999999999997</v>
      </c>
      <c r="AK8759" t="str">
        <f t="shared" si="1358"/>
        <v/>
      </c>
      <c r="AL8759" t="str">
        <f t="shared" si="1356"/>
        <v/>
      </c>
    </row>
    <row r="8760" spans="1:39" x14ac:dyDescent="0.2">
      <c r="A8760" t="s">
        <v>7599</v>
      </c>
      <c r="B8760" t="s">
        <v>37</v>
      </c>
      <c r="C8760" t="s">
        <v>7600</v>
      </c>
      <c r="D8760" s="1">
        <v>36138</v>
      </c>
      <c r="E8760" s="1">
        <v>44221</v>
      </c>
      <c r="F8760" t="s">
        <v>19</v>
      </c>
      <c r="I8760">
        <v>100</v>
      </c>
      <c r="J8760">
        <v>0</v>
      </c>
      <c r="K8760">
        <v>0</v>
      </c>
      <c r="L8760">
        <v>2280</v>
      </c>
      <c r="M8760">
        <v>2280</v>
      </c>
      <c r="N8760" t="s">
        <v>20</v>
      </c>
      <c r="O8760" t="s">
        <v>7601</v>
      </c>
      <c r="P8760" t="s">
        <v>28</v>
      </c>
      <c r="Q8760" t="s">
        <v>34233</v>
      </c>
      <c r="R8760" t="s">
        <v>34233</v>
      </c>
      <c r="S8760" t="s">
        <v>33800</v>
      </c>
      <c r="T8760" t="s">
        <v>34357</v>
      </c>
      <c r="U8760" t="s">
        <v>32634</v>
      </c>
      <c r="V8760" t="s">
        <v>33385</v>
      </c>
      <c r="X8760">
        <v>2</v>
      </c>
      <c r="AA8760">
        <v>9</v>
      </c>
      <c r="AB8760">
        <v>25</v>
      </c>
      <c r="AC8760">
        <v>1</v>
      </c>
      <c r="AD8760" t="str">
        <f t="shared" si="1353"/>
        <v/>
      </c>
      <c r="AE8760" t="str">
        <f t="shared" si="1351"/>
        <v/>
      </c>
      <c r="AF8760" t="str">
        <f t="shared" si="1352"/>
        <v/>
      </c>
      <c r="AG8760">
        <f t="shared" si="1354"/>
        <v>1</v>
      </c>
      <c r="AH8760">
        <f t="shared" si="1357"/>
        <v>2.8</v>
      </c>
      <c r="AI8760">
        <v>0.14499999999999999</v>
      </c>
      <c r="AJ8760">
        <f t="shared" si="1355"/>
        <v>0.40599999999999997</v>
      </c>
      <c r="AK8760" t="str">
        <f t="shared" si="1358"/>
        <v/>
      </c>
      <c r="AL8760" t="str">
        <f t="shared" si="1356"/>
        <v/>
      </c>
      <c r="AM8760" t="s">
        <v>34079</v>
      </c>
    </row>
    <row r="8761" spans="1:39" x14ac:dyDescent="0.2">
      <c r="A8761" t="s">
        <v>35116</v>
      </c>
      <c r="B8761" t="s">
        <v>37</v>
      </c>
      <c r="C8761" t="s">
        <v>7600</v>
      </c>
      <c r="D8761" s="1">
        <v>36138</v>
      </c>
      <c r="E8761" s="1">
        <v>44221</v>
      </c>
      <c r="F8761" t="s">
        <v>19</v>
      </c>
      <c r="I8761">
        <v>100</v>
      </c>
      <c r="J8761">
        <v>0</v>
      </c>
      <c r="K8761">
        <v>0</v>
      </c>
      <c r="L8761">
        <v>2280</v>
      </c>
      <c r="M8761">
        <v>2280</v>
      </c>
      <c r="N8761" t="s">
        <v>20</v>
      </c>
      <c r="O8761" t="s">
        <v>7601</v>
      </c>
      <c r="P8761" t="s">
        <v>28</v>
      </c>
      <c r="Q8761" t="s">
        <v>34233</v>
      </c>
      <c r="R8761" t="s">
        <v>34233</v>
      </c>
      <c r="S8761" t="s">
        <v>33800</v>
      </c>
      <c r="T8761" t="s">
        <v>34357</v>
      </c>
      <c r="U8761" t="s">
        <v>32634</v>
      </c>
      <c r="V8761" t="s">
        <v>33385</v>
      </c>
      <c r="X8761">
        <v>2</v>
      </c>
      <c r="AA8761">
        <v>9</v>
      </c>
      <c r="AB8761">
        <v>25</v>
      </c>
      <c r="AC8761">
        <v>1</v>
      </c>
      <c r="AD8761" t="str">
        <f t="shared" si="1353"/>
        <v/>
      </c>
      <c r="AE8761" t="str">
        <f t="shared" ref="AE8761:AE8824" si="1359">IF((S8761="tühi")*(AC8761&lt;&gt;""),AC8761,"")</f>
        <v/>
      </c>
      <c r="AF8761" t="str">
        <f t="shared" si="1352"/>
        <v/>
      </c>
      <c r="AG8761">
        <f t="shared" si="1354"/>
        <v>1</v>
      </c>
      <c r="AH8761">
        <f t="shared" si="1357"/>
        <v>2.8</v>
      </c>
      <c r="AI8761">
        <v>0.14499999999999999</v>
      </c>
      <c r="AJ8761">
        <f t="shared" si="1355"/>
        <v>0.40599999999999997</v>
      </c>
      <c r="AK8761" t="str">
        <f t="shared" si="1358"/>
        <v/>
      </c>
      <c r="AL8761" t="str">
        <f t="shared" si="1356"/>
        <v/>
      </c>
      <c r="AM8761" t="s">
        <v>34079</v>
      </c>
    </row>
    <row r="8762" spans="1:39" x14ac:dyDescent="0.2">
      <c r="A8762" t="s">
        <v>18446</v>
      </c>
      <c r="B8762" t="s">
        <v>37</v>
      </c>
      <c r="C8762" t="s">
        <v>18447</v>
      </c>
      <c r="D8762" s="1">
        <v>44221</v>
      </c>
      <c r="E8762" s="1">
        <v>44546</v>
      </c>
      <c r="F8762" t="s">
        <v>26</v>
      </c>
      <c r="I8762">
        <v>100</v>
      </c>
      <c r="J8762">
        <v>0</v>
      </c>
      <c r="K8762">
        <v>0</v>
      </c>
      <c r="L8762">
        <v>4024</v>
      </c>
      <c r="M8762">
        <v>4024</v>
      </c>
      <c r="N8762" t="s">
        <v>20</v>
      </c>
      <c r="O8762" t="s">
        <v>18448</v>
      </c>
      <c r="P8762" t="s">
        <v>44</v>
      </c>
      <c r="Q8762" t="s">
        <v>34233</v>
      </c>
      <c r="R8762" t="s">
        <v>34233</v>
      </c>
      <c r="S8762" t="s">
        <v>34233</v>
      </c>
      <c r="T8762" t="s">
        <v>34233</v>
      </c>
      <c r="V8762" t="s">
        <v>33391</v>
      </c>
      <c r="AD8762" t="str">
        <f t="shared" si="1353"/>
        <v/>
      </c>
      <c r="AE8762" t="str">
        <f t="shared" si="1359"/>
        <v/>
      </c>
      <c r="AF8762" t="str">
        <f t="shared" si="1352"/>
        <v/>
      </c>
      <c r="AG8762" t="str">
        <f t="shared" si="1354"/>
        <v/>
      </c>
      <c r="AH8762" t="str">
        <f t="shared" si="1357"/>
        <v/>
      </c>
      <c r="AI8762">
        <v>0.14499999999999999</v>
      </c>
      <c r="AJ8762" t="str">
        <f t="shared" si="1355"/>
        <v/>
      </c>
      <c r="AK8762" t="str">
        <f t="shared" si="1358"/>
        <v/>
      </c>
      <c r="AL8762" t="str">
        <f t="shared" si="1356"/>
        <v/>
      </c>
    </row>
    <row r="8763" spans="1:39" x14ac:dyDescent="0.2">
      <c r="A8763" t="s">
        <v>31579</v>
      </c>
      <c r="B8763" t="s">
        <v>37</v>
      </c>
      <c r="C8763" t="s">
        <v>31580</v>
      </c>
      <c r="D8763" s="1">
        <v>44221</v>
      </c>
      <c r="E8763" s="1">
        <v>44221</v>
      </c>
      <c r="F8763" t="s">
        <v>26</v>
      </c>
      <c r="I8763">
        <v>100</v>
      </c>
      <c r="J8763">
        <v>0</v>
      </c>
      <c r="K8763">
        <v>0</v>
      </c>
      <c r="L8763">
        <v>154</v>
      </c>
      <c r="M8763">
        <v>154</v>
      </c>
      <c r="N8763" t="s">
        <v>20</v>
      </c>
      <c r="O8763" t="s">
        <v>31581</v>
      </c>
      <c r="P8763" t="s">
        <v>44</v>
      </c>
      <c r="Q8763" t="s">
        <v>34233</v>
      </c>
      <c r="R8763" t="s">
        <v>34233</v>
      </c>
      <c r="S8763" t="s">
        <v>34233</v>
      </c>
      <c r="T8763" t="s">
        <v>34233</v>
      </c>
      <c r="V8763" t="s">
        <v>33391</v>
      </c>
      <c r="AD8763" t="str">
        <f t="shared" si="1353"/>
        <v/>
      </c>
      <c r="AE8763" t="str">
        <f t="shared" si="1359"/>
        <v/>
      </c>
      <c r="AF8763" t="str">
        <f t="shared" si="1352"/>
        <v/>
      </c>
      <c r="AG8763" t="str">
        <f t="shared" si="1354"/>
        <v/>
      </c>
      <c r="AH8763" t="str">
        <f t="shared" si="1357"/>
        <v/>
      </c>
      <c r="AI8763">
        <v>0.14499999999999999</v>
      </c>
      <c r="AJ8763" t="str">
        <f t="shared" si="1355"/>
        <v/>
      </c>
      <c r="AK8763" t="str">
        <f t="shared" si="1358"/>
        <v/>
      </c>
      <c r="AL8763" t="str">
        <f t="shared" si="1356"/>
        <v/>
      </c>
    </row>
    <row r="8764" spans="1:39" x14ac:dyDescent="0.2">
      <c r="A8764" t="s">
        <v>1875</v>
      </c>
      <c r="B8764" t="s">
        <v>37</v>
      </c>
      <c r="C8764" t="s">
        <v>1876</v>
      </c>
      <c r="D8764" s="1">
        <v>35688</v>
      </c>
      <c r="E8764" s="1">
        <v>43456</v>
      </c>
      <c r="F8764" t="s">
        <v>19</v>
      </c>
      <c r="I8764">
        <v>100</v>
      </c>
      <c r="J8764">
        <v>0</v>
      </c>
      <c r="K8764">
        <v>0</v>
      </c>
      <c r="L8764">
        <v>1209</v>
      </c>
      <c r="M8764">
        <v>1209</v>
      </c>
      <c r="N8764" t="s">
        <v>20</v>
      </c>
      <c r="O8764" t="s">
        <v>1877</v>
      </c>
      <c r="P8764" t="s">
        <v>28</v>
      </c>
      <c r="Q8764" t="s">
        <v>34233</v>
      </c>
      <c r="R8764" t="s">
        <v>34233</v>
      </c>
      <c r="S8764" t="s">
        <v>32628</v>
      </c>
      <c r="T8764" t="s">
        <v>34357</v>
      </c>
      <c r="U8764" t="s">
        <v>32634</v>
      </c>
      <c r="V8764" t="s">
        <v>33462</v>
      </c>
      <c r="W8764">
        <v>303</v>
      </c>
      <c r="X8764">
        <v>2</v>
      </c>
      <c r="AB8764">
        <v>25</v>
      </c>
      <c r="AC8764">
        <v>1</v>
      </c>
      <c r="AD8764" t="str">
        <f t="shared" si="1353"/>
        <v/>
      </c>
      <c r="AE8764" t="str">
        <f t="shared" si="1359"/>
        <v/>
      </c>
      <c r="AF8764" t="str">
        <f t="shared" si="1352"/>
        <v/>
      </c>
      <c r="AG8764">
        <f t="shared" si="1354"/>
        <v>1</v>
      </c>
      <c r="AH8764">
        <f t="shared" si="1357"/>
        <v>2.8</v>
      </c>
      <c r="AI8764">
        <v>0.14499999999999999</v>
      </c>
      <c r="AJ8764">
        <f t="shared" si="1355"/>
        <v>0.40599999999999997</v>
      </c>
      <c r="AK8764" t="str">
        <f t="shared" si="1358"/>
        <v/>
      </c>
      <c r="AL8764" t="str">
        <f t="shared" si="1356"/>
        <v/>
      </c>
    </row>
    <row r="8765" spans="1:39" x14ac:dyDescent="0.2">
      <c r="A8765" t="s">
        <v>1926</v>
      </c>
      <c r="B8765" t="s">
        <v>37</v>
      </c>
      <c r="C8765" t="s">
        <v>1927</v>
      </c>
      <c r="D8765" s="1">
        <v>35688</v>
      </c>
      <c r="E8765" s="1">
        <v>43456</v>
      </c>
      <c r="F8765" t="s">
        <v>19</v>
      </c>
      <c r="I8765">
        <v>100</v>
      </c>
      <c r="J8765">
        <v>0</v>
      </c>
      <c r="K8765">
        <v>0</v>
      </c>
      <c r="L8765">
        <v>1115</v>
      </c>
      <c r="M8765">
        <v>1115</v>
      </c>
      <c r="N8765" t="s">
        <v>20</v>
      </c>
      <c r="O8765" t="s">
        <v>1928</v>
      </c>
      <c r="P8765" t="s">
        <v>28</v>
      </c>
      <c r="Q8765" t="s">
        <v>34233</v>
      </c>
      <c r="R8765" t="s">
        <v>34233</v>
      </c>
      <c r="S8765" t="s">
        <v>33797</v>
      </c>
      <c r="T8765" t="s">
        <v>32634</v>
      </c>
      <c r="U8765" t="s">
        <v>32634</v>
      </c>
      <c r="V8765" t="s">
        <v>32707</v>
      </c>
      <c r="W8765">
        <v>223</v>
      </c>
      <c r="X8765">
        <v>2</v>
      </c>
      <c r="Y8765" t="s">
        <v>32654</v>
      </c>
      <c r="AA8765">
        <v>8.5</v>
      </c>
      <c r="AB8765">
        <v>20</v>
      </c>
      <c r="AC8765">
        <v>1</v>
      </c>
      <c r="AD8765" t="str">
        <f t="shared" si="1353"/>
        <v/>
      </c>
      <c r="AE8765" t="str">
        <f t="shared" si="1359"/>
        <v/>
      </c>
      <c r="AF8765" t="str">
        <f t="shared" si="1352"/>
        <v/>
      </c>
      <c r="AG8765">
        <f t="shared" si="1354"/>
        <v>1</v>
      </c>
      <c r="AH8765">
        <f t="shared" si="1357"/>
        <v>2.8</v>
      </c>
      <c r="AI8765">
        <v>0.14499999999999999</v>
      </c>
      <c r="AJ8765">
        <f t="shared" si="1355"/>
        <v>0.40599999999999997</v>
      </c>
      <c r="AK8765" t="str">
        <f t="shared" si="1358"/>
        <v/>
      </c>
      <c r="AL8765" t="str">
        <f t="shared" si="1356"/>
        <v/>
      </c>
    </row>
    <row r="8766" spans="1:39" x14ac:dyDescent="0.2">
      <c r="A8766" t="s">
        <v>1887</v>
      </c>
      <c r="B8766" t="s">
        <v>37</v>
      </c>
      <c r="C8766" t="s">
        <v>1888</v>
      </c>
      <c r="D8766" s="1">
        <v>35688</v>
      </c>
      <c r="E8766" s="1">
        <v>43456</v>
      </c>
      <c r="F8766" t="s">
        <v>19</v>
      </c>
      <c r="I8766">
        <v>100</v>
      </c>
      <c r="J8766">
        <v>0</v>
      </c>
      <c r="K8766">
        <v>0</v>
      </c>
      <c r="L8766">
        <v>901</v>
      </c>
      <c r="M8766">
        <v>901</v>
      </c>
      <c r="N8766" t="s">
        <v>20</v>
      </c>
      <c r="O8766" t="s">
        <v>1889</v>
      </c>
      <c r="P8766" t="s">
        <v>28</v>
      </c>
      <c r="Q8766" t="s">
        <v>32794</v>
      </c>
      <c r="R8766" t="s">
        <v>33782</v>
      </c>
      <c r="S8766" t="s">
        <v>32628</v>
      </c>
      <c r="T8766" t="s">
        <v>34365</v>
      </c>
      <c r="AD8766" t="str">
        <f t="shared" si="1353"/>
        <v/>
      </c>
      <c r="AE8766" t="str">
        <f t="shared" si="1359"/>
        <v/>
      </c>
      <c r="AF8766" t="str">
        <f t="shared" si="1352"/>
        <v/>
      </c>
      <c r="AG8766" s="17">
        <v>1</v>
      </c>
      <c r="AH8766">
        <f t="shared" si="1357"/>
        <v>2.8</v>
      </c>
      <c r="AI8766">
        <v>0.14499999999999999</v>
      </c>
      <c r="AJ8766">
        <f t="shared" si="1355"/>
        <v>0.40599999999999997</v>
      </c>
      <c r="AK8766" t="str">
        <f t="shared" si="1358"/>
        <v/>
      </c>
      <c r="AL8766" t="str">
        <f t="shared" si="1356"/>
        <v/>
      </c>
    </row>
    <row r="8767" spans="1:39" x14ac:dyDescent="0.2">
      <c r="A8767" t="s">
        <v>1923</v>
      </c>
      <c r="B8767" t="s">
        <v>37</v>
      </c>
      <c r="C8767" t="s">
        <v>1924</v>
      </c>
      <c r="D8767" s="1">
        <v>35688</v>
      </c>
      <c r="E8767" s="1">
        <v>44522</v>
      </c>
      <c r="F8767" t="s">
        <v>19</v>
      </c>
      <c r="I8767">
        <v>100</v>
      </c>
      <c r="J8767">
        <v>0</v>
      </c>
      <c r="K8767">
        <v>0</v>
      </c>
      <c r="L8767">
        <v>1161</v>
      </c>
      <c r="M8767">
        <v>1161</v>
      </c>
      <c r="N8767" t="s">
        <v>20</v>
      </c>
      <c r="O8767" t="s">
        <v>1925</v>
      </c>
      <c r="P8767" t="s">
        <v>28</v>
      </c>
      <c r="Q8767" t="s">
        <v>34233</v>
      </c>
      <c r="R8767" t="s">
        <v>34233</v>
      </c>
      <c r="S8767" t="s">
        <v>32628</v>
      </c>
      <c r="T8767" t="s">
        <v>34365</v>
      </c>
      <c r="AD8767" t="str">
        <f t="shared" si="1353"/>
        <v/>
      </c>
      <c r="AE8767" t="str">
        <f t="shared" si="1359"/>
        <v/>
      </c>
      <c r="AF8767" t="str">
        <f t="shared" si="1352"/>
        <v/>
      </c>
      <c r="AG8767" s="17">
        <v>1</v>
      </c>
      <c r="AH8767">
        <f t="shared" si="1357"/>
        <v>2.8</v>
      </c>
      <c r="AI8767">
        <v>0.14499999999999999</v>
      </c>
      <c r="AJ8767">
        <f t="shared" si="1355"/>
        <v>0.40599999999999997</v>
      </c>
      <c r="AK8767" t="str">
        <f t="shared" si="1358"/>
        <v/>
      </c>
      <c r="AL8767" t="str">
        <f t="shared" si="1356"/>
        <v/>
      </c>
    </row>
    <row r="8768" spans="1:39" x14ac:dyDescent="0.2">
      <c r="A8768" t="s">
        <v>1890</v>
      </c>
      <c r="B8768" t="s">
        <v>37</v>
      </c>
      <c r="C8768" t="s">
        <v>1891</v>
      </c>
      <c r="D8768" s="1">
        <v>35688</v>
      </c>
      <c r="E8768" s="1">
        <v>43881</v>
      </c>
      <c r="F8768" t="s">
        <v>19</v>
      </c>
      <c r="I8768">
        <v>100</v>
      </c>
      <c r="J8768">
        <v>0</v>
      </c>
      <c r="K8768">
        <v>0</v>
      </c>
      <c r="L8768">
        <v>1081</v>
      </c>
      <c r="M8768">
        <v>1081</v>
      </c>
      <c r="N8768" t="s">
        <v>20</v>
      </c>
      <c r="O8768" t="s">
        <v>1892</v>
      </c>
      <c r="P8768" t="s">
        <v>28</v>
      </c>
      <c r="Q8768" t="s">
        <v>34233</v>
      </c>
      <c r="R8768" t="s">
        <v>34233</v>
      </c>
      <c r="S8768" t="s">
        <v>32628</v>
      </c>
      <c r="T8768" t="s">
        <v>34365</v>
      </c>
      <c r="AD8768" t="str">
        <f t="shared" si="1353"/>
        <v/>
      </c>
      <c r="AE8768" t="str">
        <f t="shared" si="1359"/>
        <v/>
      </c>
      <c r="AF8768" t="str">
        <f t="shared" si="1352"/>
        <v/>
      </c>
      <c r="AG8768" s="17">
        <v>1</v>
      </c>
      <c r="AH8768">
        <f t="shared" si="1357"/>
        <v>2.8</v>
      </c>
      <c r="AI8768">
        <v>0.14499999999999999</v>
      </c>
      <c r="AJ8768">
        <f t="shared" si="1355"/>
        <v>0.40599999999999997</v>
      </c>
      <c r="AK8768" t="str">
        <f t="shared" si="1358"/>
        <v/>
      </c>
      <c r="AL8768" t="str">
        <f t="shared" si="1356"/>
        <v/>
      </c>
    </row>
    <row r="8769" spans="1:39" x14ac:dyDescent="0.2">
      <c r="A8769" t="s">
        <v>1899</v>
      </c>
      <c r="B8769" t="s">
        <v>37</v>
      </c>
      <c r="C8769" t="s">
        <v>1900</v>
      </c>
      <c r="D8769" s="1">
        <v>35688</v>
      </c>
      <c r="E8769" s="1">
        <v>43456</v>
      </c>
      <c r="F8769" t="s">
        <v>19</v>
      </c>
      <c r="I8769">
        <v>100</v>
      </c>
      <c r="J8769">
        <v>0</v>
      </c>
      <c r="K8769">
        <v>0</v>
      </c>
      <c r="L8769">
        <v>1052</v>
      </c>
      <c r="M8769">
        <v>1052</v>
      </c>
      <c r="N8769" t="s">
        <v>20</v>
      </c>
      <c r="O8769" t="s">
        <v>1901</v>
      </c>
      <c r="P8769" t="s">
        <v>28</v>
      </c>
      <c r="Q8769" t="s">
        <v>34233</v>
      </c>
      <c r="R8769" t="s">
        <v>34233</v>
      </c>
      <c r="S8769" t="s">
        <v>33797</v>
      </c>
      <c r="T8769" t="s">
        <v>34365</v>
      </c>
      <c r="AD8769" t="str">
        <f t="shared" si="1353"/>
        <v/>
      </c>
      <c r="AE8769" t="str">
        <f t="shared" si="1359"/>
        <v/>
      </c>
      <c r="AF8769" t="str">
        <f t="shared" si="1352"/>
        <v/>
      </c>
      <c r="AG8769" s="17">
        <v>1</v>
      </c>
      <c r="AH8769">
        <f t="shared" si="1357"/>
        <v>2.8</v>
      </c>
      <c r="AI8769">
        <v>0.14499999999999999</v>
      </c>
      <c r="AJ8769">
        <f t="shared" si="1355"/>
        <v>0.40599999999999997</v>
      </c>
      <c r="AK8769" t="str">
        <f t="shared" si="1358"/>
        <v/>
      </c>
      <c r="AL8769" t="str">
        <f t="shared" si="1356"/>
        <v/>
      </c>
    </row>
    <row r="8770" spans="1:39" x14ac:dyDescent="0.2">
      <c r="A8770" t="s">
        <v>2091</v>
      </c>
      <c r="B8770" t="s">
        <v>37</v>
      </c>
      <c r="C8770" t="s">
        <v>2092</v>
      </c>
      <c r="D8770" s="1">
        <v>35688</v>
      </c>
      <c r="E8770" s="1">
        <v>43456</v>
      </c>
      <c r="F8770" t="s">
        <v>19</v>
      </c>
      <c r="I8770">
        <v>100</v>
      </c>
      <c r="J8770">
        <v>0</v>
      </c>
      <c r="K8770">
        <v>0</v>
      </c>
      <c r="L8770">
        <v>1133</v>
      </c>
      <c r="M8770">
        <v>1133</v>
      </c>
      <c r="N8770" t="s">
        <v>20</v>
      </c>
      <c r="O8770" t="s">
        <v>2093</v>
      </c>
      <c r="P8770" t="s">
        <v>28</v>
      </c>
      <c r="Q8770" t="s">
        <v>34233</v>
      </c>
      <c r="R8770" t="s">
        <v>34233</v>
      </c>
      <c r="S8770" t="s">
        <v>33797</v>
      </c>
      <c r="T8770" t="s">
        <v>34350</v>
      </c>
      <c r="AD8770" t="str">
        <f t="shared" si="1353"/>
        <v/>
      </c>
      <c r="AE8770" t="str">
        <f t="shared" si="1359"/>
        <v/>
      </c>
      <c r="AF8770" t="str">
        <f t="shared" si="1352"/>
        <v/>
      </c>
      <c r="AG8770" s="17">
        <v>1</v>
      </c>
      <c r="AH8770">
        <f t="shared" si="1357"/>
        <v>2.8</v>
      </c>
      <c r="AI8770">
        <v>0.14499999999999999</v>
      </c>
      <c r="AJ8770">
        <f t="shared" si="1355"/>
        <v>0.40599999999999997</v>
      </c>
      <c r="AK8770" t="str">
        <f t="shared" si="1358"/>
        <v/>
      </c>
      <c r="AL8770" t="str">
        <f t="shared" si="1356"/>
        <v/>
      </c>
    </row>
    <row r="8771" spans="1:39" x14ac:dyDescent="0.2">
      <c r="A8771" t="s">
        <v>1878</v>
      </c>
      <c r="B8771" t="s">
        <v>37</v>
      </c>
      <c r="C8771" t="s">
        <v>1879</v>
      </c>
      <c r="D8771" s="1">
        <v>35688</v>
      </c>
      <c r="E8771" s="1">
        <v>43456</v>
      </c>
      <c r="F8771" t="s">
        <v>19</v>
      </c>
      <c r="I8771">
        <v>100</v>
      </c>
      <c r="J8771">
        <v>0</v>
      </c>
      <c r="K8771">
        <v>0</v>
      </c>
      <c r="L8771">
        <v>1004</v>
      </c>
      <c r="M8771">
        <v>1004</v>
      </c>
      <c r="N8771" t="s">
        <v>20</v>
      </c>
      <c r="O8771" t="s">
        <v>1880</v>
      </c>
      <c r="P8771" t="s">
        <v>28</v>
      </c>
      <c r="Q8771" t="s">
        <v>34233</v>
      </c>
      <c r="R8771" t="s">
        <v>34233</v>
      </c>
      <c r="S8771" t="s">
        <v>32628</v>
      </c>
      <c r="T8771" t="s">
        <v>34357</v>
      </c>
      <c r="U8771" t="s">
        <v>32634</v>
      </c>
      <c r="V8771" t="s">
        <v>33462</v>
      </c>
      <c r="W8771">
        <v>251</v>
      </c>
      <c r="X8771">
        <v>2</v>
      </c>
      <c r="AB8771">
        <v>25</v>
      </c>
      <c r="AC8771">
        <v>1</v>
      </c>
      <c r="AD8771" t="str">
        <f t="shared" si="1353"/>
        <v/>
      </c>
      <c r="AE8771" t="str">
        <f t="shared" si="1359"/>
        <v/>
      </c>
      <c r="AF8771" t="str">
        <f t="shared" si="1352"/>
        <v/>
      </c>
      <c r="AG8771">
        <f>IF((S8771&lt;&gt;"tühi")*(AC8771&lt;&gt;""),AC8771,"")</f>
        <v>1</v>
      </c>
      <c r="AH8771">
        <f t="shared" si="1357"/>
        <v>2.8</v>
      </c>
      <c r="AI8771">
        <v>0.14499999999999999</v>
      </c>
      <c r="AJ8771">
        <f t="shared" si="1355"/>
        <v>0.40599999999999997</v>
      </c>
      <c r="AK8771" t="str">
        <f t="shared" si="1358"/>
        <v/>
      </c>
      <c r="AL8771" t="str">
        <f t="shared" si="1356"/>
        <v/>
      </c>
    </row>
    <row r="8772" spans="1:39" x14ac:dyDescent="0.2">
      <c r="A8772" t="s">
        <v>2088</v>
      </c>
      <c r="B8772" t="s">
        <v>37</v>
      </c>
      <c r="C8772" t="s">
        <v>2089</v>
      </c>
      <c r="D8772" s="1">
        <v>35688</v>
      </c>
      <c r="E8772" s="1">
        <v>43456</v>
      </c>
      <c r="F8772" t="s">
        <v>19</v>
      </c>
      <c r="I8772">
        <v>100</v>
      </c>
      <c r="J8772">
        <v>0</v>
      </c>
      <c r="K8772">
        <v>0</v>
      </c>
      <c r="L8772">
        <v>1107</v>
      </c>
      <c r="M8772">
        <v>1107</v>
      </c>
      <c r="N8772" t="s">
        <v>20</v>
      </c>
      <c r="O8772" t="s">
        <v>2090</v>
      </c>
      <c r="P8772" t="s">
        <v>28</v>
      </c>
      <c r="Q8772" t="s">
        <v>32794</v>
      </c>
      <c r="R8772" t="s">
        <v>33782</v>
      </c>
      <c r="S8772" t="s">
        <v>32628</v>
      </c>
      <c r="T8772" t="s">
        <v>34365</v>
      </c>
      <c r="AD8772" t="str">
        <f t="shared" si="1353"/>
        <v/>
      </c>
      <c r="AE8772" t="str">
        <f t="shared" si="1359"/>
        <v/>
      </c>
      <c r="AF8772" t="str">
        <f t="shared" si="1352"/>
        <v/>
      </c>
      <c r="AG8772" s="17">
        <v>1</v>
      </c>
      <c r="AH8772">
        <f t="shared" si="1357"/>
        <v>2.8</v>
      </c>
      <c r="AI8772">
        <v>0.14499999999999999</v>
      </c>
      <c r="AJ8772">
        <f t="shared" si="1355"/>
        <v>0.40599999999999997</v>
      </c>
      <c r="AK8772" t="str">
        <f t="shared" si="1358"/>
        <v/>
      </c>
      <c r="AL8772" t="str">
        <f t="shared" si="1356"/>
        <v/>
      </c>
    </row>
    <row r="8773" spans="1:39" x14ac:dyDescent="0.2">
      <c r="A8773" t="s">
        <v>2109</v>
      </c>
      <c r="B8773" t="s">
        <v>37</v>
      </c>
      <c r="C8773" t="s">
        <v>2110</v>
      </c>
      <c r="D8773" s="1">
        <v>35688</v>
      </c>
      <c r="E8773" s="1">
        <v>44546</v>
      </c>
      <c r="F8773" t="s">
        <v>19</v>
      </c>
      <c r="I8773">
        <v>100</v>
      </c>
      <c r="J8773">
        <v>0</v>
      </c>
      <c r="K8773">
        <v>0</v>
      </c>
      <c r="L8773">
        <v>4028</v>
      </c>
      <c r="M8773">
        <v>4028</v>
      </c>
      <c r="N8773" t="s">
        <v>20</v>
      </c>
      <c r="O8773" t="s">
        <v>2111</v>
      </c>
      <c r="P8773" t="s">
        <v>28</v>
      </c>
      <c r="Q8773" t="s">
        <v>34233</v>
      </c>
      <c r="R8773" t="s">
        <v>34233</v>
      </c>
      <c r="S8773" t="s">
        <v>33942</v>
      </c>
      <c r="T8773" t="s">
        <v>34233</v>
      </c>
      <c r="AD8773" t="str">
        <f t="shared" si="1353"/>
        <v/>
      </c>
      <c r="AE8773" t="str">
        <f t="shared" si="1359"/>
        <v/>
      </c>
      <c r="AF8773" t="str">
        <f t="shared" si="1352"/>
        <v/>
      </c>
      <c r="AG8773" t="str">
        <f>IF((S8773&lt;&gt;"tühi")*(AC8773&lt;&gt;""),AC8773,"")</f>
        <v/>
      </c>
      <c r="AH8773" t="str">
        <f t="shared" si="1357"/>
        <v/>
      </c>
      <c r="AI8773">
        <v>0.14499999999999999</v>
      </c>
      <c r="AJ8773" t="str">
        <f t="shared" si="1355"/>
        <v/>
      </c>
      <c r="AK8773" t="str">
        <f t="shared" si="1358"/>
        <v/>
      </c>
      <c r="AL8773" t="str">
        <f t="shared" si="1356"/>
        <v/>
      </c>
      <c r="AM8773" t="s">
        <v>34334</v>
      </c>
    </row>
    <row r="8774" spans="1:39" x14ac:dyDescent="0.2">
      <c r="A8774" t="s">
        <v>2076</v>
      </c>
      <c r="B8774" t="s">
        <v>37</v>
      </c>
      <c r="C8774" t="s">
        <v>2077</v>
      </c>
      <c r="D8774" s="1">
        <v>35688</v>
      </c>
      <c r="E8774" s="1">
        <v>43456</v>
      </c>
      <c r="F8774" t="s">
        <v>19</v>
      </c>
      <c r="I8774">
        <v>100</v>
      </c>
      <c r="J8774">
        <v>0</v>
      </c>
      <c r="K8774">
        <v>0</v>
      </c>
      <c r="L8774">
        <v>1071</v>
      </c>
      <c r="M8774">
        <v>1071</v>
      </c>
      <c r="N8774" t="s">
        <v>20</v>
      </c>
      <c r="O8774" t="s">
        <v>2078</v>
      </c>
      <c r="P8774" t="s">
        <v>28</v>
      </c>
      <c r="Q8774" t="s">
        <v>34233</v>
      </c>
      <c r="R8774" t="s">
        <v>34233</v>
      </c>
      <c r="S8774" t="s">
        <v>32628</v>
      </c>
      <c r="T8774" t="s">
        <v>34381</v>
      </c>
      <c r="AD8774" t="str">
        <f t="shared" si="1353"/>
        <v/>
      </c>
      <c r="AE8774" t="str">
        <f t="shared" si="1359"/>
        <v/>
      </c>
      <c r="AF8774" t="str">
        <f t="shared" si="1352"/>
        <v/>
      </c>
      <c r="AG8774" s="17">
        <v>1</v>
      </c>
      <c r="AH8774">
        <f t="shared" si="1357"/>
        <v>2.8</v>
      </c>
      <c r="AI8774">
        <v>0.14499999999999999</v>
      </c>
      <c r="AJ8774">
        <f t="shared" si="1355"/>
        <v>0.40599999999999997</v>
      </c>
      <c r="AK8774" t="str">
        <f t="shared" si="1358"/>
        <v/>
      </c>
      <c r="AL8774" t="str">
        <f t="shared" si="1356"/>
        <v/>
      </c>
    </row>
    <row r="8775" spans="1:39" x14ac:dyDescent="0.2">
      <c r="A8775" t="s">
        <v>1881</v>
      </c>
      <c r="B8775" t="s">
        <v>37</v>
      </c>
      <c r="C8775" t="s">
        <v>1882</v>
      </c>
      <c r="D8775" s="1">
        <v>35688</v>
      </c>
      <c r="E8775" s="1">
        <v>43456</v>
      </c>
      <c r="F8775" t="s">
        <v>19</v>
      </c>
      <c r="I8775">
        <v>100</v>
      </c>
      <c r="J8775">
        <v>0</v>
      </c>
      <c r="K8775">
        <v>0</v>
      </c>
      <c r="L8775">
        <v>941</v>
      </c>
      <c r="M8775">
        <v>941</v>
      </c>
      <c r="N8775" t="s">
        <v>20</v>
      </c>
      <c r="O8775" t="s">
        <v>1883</v>
      </c>
      <c r="P8775" t="s">
        <v>28</v>
      </c>
      <c r="Q8775" t="s">
        <v>34233</v>
      </c>
      <c r="R8775" t="s">
        <v>34233</v>
      </c>
      <c r="S8775" t="s">
        <v>32628</v>
      </c>
      <c r="T8775" t="s">
        <v>34350</v>
      </c>
      <c r="AD8775" t="str">
        <f t="shared" si="1353"/>
        <v/>
      </c>
      <c r="AE8775" t="str">
        <f t="shared" si="1359"/>
        <v/>
      </c>
      <c r="AF8775" t="str">
        <f t="shared" si="1352"/>
        <v/>
      </c>
      <c r="AG8775" s="17">
        <v>1</v>
      </c>
      <c r="AH8775">
        <f t="shared" si="1357"/>
        <v>2.8</v>
      </c>
      <c r="AI8775">
        <v>0.14499999999999999</v>
      </c>
      <c r="AJ8775">
        <f t="shared" si="1355"/>
        <v>0.40599999999999997</v>
      </c>
      <c r="AK8775" t="str">
        <f t="shared" si="1358"/>
        <v/>
      </c>
      <c r="AL8775" t="str">
        <f t="shared" si="1356"/>
        <v/>
      </c>
    </row>
    <row r="8776" spans="1:39" x14ac:dyDescent="0.2">
      <c r="A8776" t="s">
        <v>2073</v>
      </c>
      <c r="B8776" t="s">
        <v>37</v>
      </c>
      <c r="C8776" t="s">
        <v>2074</v>
      </c>
      <c r="D8776" s="1">
        <v>35688</v>
      </c>
      <c r="E8776" s="1">
        <v>43456</v>
      </c>
      <c r="F8776" t="s">
        <v>19</v>
      </c>
      <c r="I8776">
        <v>100</v>
      </c>
      <c r="J8776">
        <v>0</v>
      </c>
      <c r="K8776">
        <v>0</v>
      </c>
      <c r="L8776">
        <v>1039</v>
      </c>
      <c r="M8776">
        <v>1038</v>
      </c>
      <c r="N8776" t="s">
        <v>20</v>
      </c>
      <c r="O8776" t="s">
        <v>2075</v>
      </c>
      <c r="P8776" t="s">
        <v>28</v>
      </c>
      <c r="Q8776" t="s">
        <v>34233</v>
      </c>
      <c r="R8776" t="s">
        <v>34233</v>
      </c>
      <c r="S8776" t="s">
        <v>32628</v>
      </c>
      <c r="T8776" t="s">
        <v>34365</v>
      </c>
      <c r="AD8776" t="str">
        <f t="shared" si="1353"/>
        <v/>
      </c>
      <c r="AE8776" t="str">
        <f t="shared" si="1359"/>
        <v/>
      </c>
      <c r="AF8776" t="str">
        <f t="shared" si="1352"/>
        <v/>
      </c>
      <c r="AG8776" s="17">
        <v>1</v>
      </c>
      <c r="AH8776">
        <f t="shared" si="1357"/>
        <v>2.8</v>
      </c>
      <c r="AI8776">
        <v>0.14499999999999999</v>
      </c>
      <c r="AJ8776">
        <f t="shared" si="1355"/>
        <v>0.40599999999999997</v>
      </c>
      <c r="AK8776" t="str">
        <f t="shared" si="1358"/>
        <v/>
      </c>
      <c r="AL8776" t="str">
        <f t="shared" si="1356"/>
        <v/>
      </c>
    </row>
    <row r="8777" spans="1:39" x14ac:dyDescent="0.2">
      <c r="A8777" t="s">
        <v>1884</v>
      </c>
      <c r="B8777" t="s">
        <v>37</v>
      </c>
      <c r="C8777" t="s">
        <v>1885</v>
      </c>
      <c r="D8777" s="1">
        <v>35688</v>
      </c>
      <c r="E8777" s="1">
        <v>43456</v>
      </c>
      <c r="F8777" t="s">
        <v>19</v>
      </c>
      <c r="I8777">
        <v>100</v>
      </c>
      <c r="J8777">
        <v>0</v>
      </c>
      <c r="K8777">
        <v>0</v>
      </c>
      <c r="L8777">
        <v>941</v>
      </c>
      <c r="M8777">
        <v>941</v>
      </c>
      <c r="N8777" t="s">
        <v>20</v>
      </c>
      <c r="O8777" t="s">
        <v>1886</v>
      </c>
      <c r="P8777" t="s">
        <v>28</v>
      </c>
      <c r="Q8777" t="s">
        <v>34233</v>
      </c>
      <c r="R8777" t="s">
        <v>34233</v>
      </c>
      <c r="S8777" t="s">
        <v>32628</v>
      </c>
      <c r="T8777" t="s">
        <v>33071</v>
      </c>
      <c r="AD8777" t="str">
        <f t="shared" si="1353"/>
        <v/>
      </c>
      <c r="AE8777" t="str">
        <f t="shared" si="1359"/>
        <v/>
      </c>
      <c r="AF8777" t="str">
        <f t="shared" si="1352"/>
        <v/>
      </c>
      <c r="AG8777" s="17">
        <v>1</v>
      </c>
      <c r="AH8777">
        <f t="shared" si="1357"/>
        <v>2.8</v>
      </c>
      <c r="AI8777">
        <v>0.14499999999999999</v>
      </c>
      <c r="AJ8777">
        <f t="shared" si="1355"/>
        <v>0.40599999999999997</v>
      </c>
      <c r="AK8777" t="str">
        <f t="shared" si="1358"/>
        <v/>
      </c>
      <c r="AL8777" t="str">
        <f t="shared" si="1356"/>
        <v/>
      </c>
    </row>
    <row r="8778" spans="1:39" x14ac:dyDescent="0.2">
      <c r="A8778" t="s">
        <v>36</v>
      </c>
      <c r="B8778" t="s">
        <v>37</v>
      </c>
      <c r="C8778" t="s">
        <v>38</v>
      </c>
      <c r="D8778" s="1">
        <v>43469</v>
      </c>
      <c r="E8778" s="1">
        <v>43951</v>
      </c>
      <c r="F8778" t="s">
        <v>39</v>
      </c>
      <c r="I8778">
        <v>100</v>
      </c>
      <c r="J8778">
        <v>0</v>
      </c>
      <c r="K8778">
        <v>0</v>
      </c>
      <c r="L8778">
        <v>10360</v>
      </c>
      <c r="M8778">
        <v>10360</v>
      </c>
      <c r="N8778" t="s">
        <v>20</v>
      </c>
      <c r="O8778" t="s">
        <v>40</v>
      </c>
      <c r="P8778" t="s">
        <v>28</v>
      </c>
      <c r="Q8778" t="s">
        <v>34233</v>
      </c>
      <c r="R8778" t="s">
        <v>34233</v>
      </c>
      <c r="S8778" t="s">
        <v>33942</v>
      </c>
      <c r="T8778" t="s">
        <v>34233</v>
      </c>
      <c r="AD8778" t="str">
        <f t="shared" si="1353"/>
        <v/>
      </c>
      <c r="AE8778" t="str">
        <f t="shared" si="1359"/>
        <v/>
      </c>
      <c r="AF8778" t="str">
        <f t="shared" si="1352"/>
        <v/>
      </c>
      <c r="AG8778" t="str">
        <f>IF((S8778&lt;&gt;"tühi")*(AC8778&lt;&gt;""),AC8778,"")</f>
        <v/>
      </c>
      <c r="AH8778" t="str">
        <f t="shared" si="1357"/>
        <v/>
      </c>
      <c r="AI8778">
        <v>0.14499999999999999</v>
      </c>
      <c r="AJ8778" t="str">
        <f t="shared" si="1355"/>
        <v/>
      </c>
      <c r="AK8778" t="str">
        <f t="shared" si="1358"/>
        <v/>
      </c>
      <c r="AL8778" t="str">
        <f t="shared" si="1356"/>
        <v/>
      </c>
    </row>
    <row r="8779" spans="1:39" x14ac:dyDescent="0.2">
      <c r="A8779" t="s">
        <v>9350</v>
      </c>
      <c r="B8779" t="s">
        <v>37</v>
      </c>
      <c r="C8779" t="s">
        <v>38</v>
      </c>
      <c r="D8779" s="1">
        <v>36383</v>
      </c>
      <c r="E8779" s="1">
        <v>43469</v>
      </c>
      <c r="F8779" t="s">
        <v>39</v>
      </c>
      <c r="I8779">
        <v>100</v>
      </c>
      <c r="J8779">
        <v>0</v>
      </c>
      <c r="K8779">
        <v>0</v>
      </c>
      <c r="L8779">
        <v>10395</v>
      </c>
      <c r="M8779">
        <v>10395</v>
      </c>
      <c r="N8779" t="s">
        <v>20</v>
      </c>
      <c r="O8779" t="s">
        <v>9351</v>
      </c>
      <c r="P8779" t="s">
        <v>28</v>
      </c>
      <c r="Q8779" t="s">
        <v>34233</v>
      </c>
      <c r="R8779" t="s">
        <v>34233</v>
      </c>
      <c r="S8779" t="s">
        <v>33942</v>
      </c>
      <c r="T8779" t="s">
        <v>34233</v>
      </c>
      <c r="AD8779" t="str">
        <f t="shared" si="1353"/>
        <v/>
      </c>
      <c r="AE8779" t="str">
        <f t="shared" si="1359"/>
        <v/>
      </c>
      <c r="AF8779" t="str">
        <f t="shared" ref="AF8779:AF8842" si="1360">IF((S8779&lt;&gt;"tühi")*(F8779&lt;&gt;"Elamumaa")*(G8779&lt;&gt;"Elamumaa")*(H8779&lt;&gt;"Elamumaa"),IF(Z8779=0,"",Z8779),"")</f>
        <v/>
      </c>
      <c r="AG8779" t="str">
        <f>IF((S8779&lt;&gt;"tühi")*(AC8779&lt;&gt;""),AC8779,"")</f>
        <v/>
      </c>
      <c r="AH8779" t="str">
        <f t="shared" si="1357"/>
        <v/>
      </c>
      <c r="AI8779">
        <v>0.14499999999999999</v>
      </c>
      <c r="AJ8779" t="str">
        <f t="shared" si="1355"/>
        <v/>
      </c>
      <c r="AK8779" t="str">
        <f t="shared" si="1358"/>
        <v/>
      </c>
      <c r="AL8779" t="str">
        <f t="shared" si="1356"/>
        <v/>
      </c>
    </row>
    <row r="8780" spans="1:39" x14ac:dyDescent="0.2">
      <c r="A8780" t="s">
        <v>20839</v>
      </c>
      <c r="B8780" t="s">
        <v>37</v>
      </c>
      <c r="C8780" t="s">
        <v>20840</v>
      </c>
      <c r="D8780" s="1">
        <v>38497</v>
      </c>
      <c r="E8780" s="1">
        <v>43951</v>
      </c>
      <c r="F8780" t="s">
        <v>39</v>
      </c>
      <c r="I8780">
        <v>100</v>
      </c>
      <c r="J8780">
        <v>0</v>
      </c>
      <c r="K8780">
        <v>0</v>
      </c>
      <c r="L8780">
        <v>14809</v>
      </c>
      <c r="M8780">
        <v>14809</v>
      </c>
      <c r="N8780" t="s">
        <v>20</v>
      </c>
      <c r="O8780" t="s">
        <v>20841</v>
      </c>
      <c r="P8780" t="s">
        <v>2356</v>
      </c>
      <c r="Q8780" t="s">
        <v>34233</v>
      </c>
      <c r="R8780" t="s">
        <v>34233</v>
      </c>
      <c r="S8780" t="s">
        <v>33942</v>
      </c>
      <c r="T8780" t="s">
        <v>34233</v>
      </c>
      <c r="AD8780" t="str">
        <f t="shared" si="1353"/>
        <v/>
      </c>
      <c r="AE8780" t="str">
        <f t="shared" si="1359"/>
        <v/>
      </c>
      <c r="AF8780" t="str">
        <f t="shared" si="1360"/>
        <v/>
      </c>
      <c r="AG8780" t="str">
        <f>IF((S8780&lt;&gt;"tühi")*(AC8780&lt;&gt;""),AC8780,"")</f>
        <v/>
      </c>
      <c r="AH8780" t="str">
        <f t="shared" si="1357"/>
        <v/>
      </c>
      <c r="AI8780">
        <v>0.14499999999999999</v>
      </c>
      <c r="AJ8780" t="str">
        <f t="shared" si="1355"/>
        <v/>
      </c>
      <c r="AK8780" t="str">
        <f t="shared" si="1358"/>
        <v/>
      </c>
      <c r="AL8780" t="str">
        <f t="shared" si="1356"/>
        <v/>
      </c>
    </row>
    <row r="8781" spans="1:39" x14ac:dyDescent="0.2">
      <c r="A8781" t="s">
        <v>12559</v>
      </c>
      <c r="B8781" t="s">
        <v>37</v>
      </c>
      <c r="C8781" t="s">
        <v>12560</v>
      </c>
      <c r="D8781" s="1">
        <v>36633</v>
      </c>
      <c r="E8781" s="1">
        <v>43951</v>
      </c>
      <c r="F8781" t="s">
        <v>19</v>
      </c>
      <c r="I8781">
        <v>100</v>
      </c>
      <c r="J8781">
        <v>0</v>
      </c>
      <c r="K8781">
        <v>0</v>
      </c>
      <c r="L8781">
        <v>2323</v>
      </c>
      <c r="M8781">
        <v>2323</v>
      </c>
      <c r="N8781" t="s">
        <v>20</v>
      </c>
      <c r="O8781" t="s">
        <v>12561</v>
      </c>
      <c r="P8781" t="s">
        <v>28</v>
      </c>
      <c r="Q8781" t="s">
        <v>34234</v>
      </c>
      <c r="R8781" t="s">
        <v>33762</v>
      </c>
      <c r="S8781" t="s">
        <v>33942</v>
      </c>
      <c r="T8781" t="s">
        <v>34233</v>
      </c>
      <c r="U8781" t="s">
        <v>32634</v>
      </c>
      <c r="V8781" t="s">
        <v>33463</v>
      </c>
      <c r="W8781">
        <v>350</v>
      </c>
      <c r="X8781">
        <v>2</v>
      </c>
      <c r="Y8781">
        <v>1</v>
      </c>
      <c r="AA8781">
        <v>8</v>
      </c>
      <c r="AB8781">
        <v>15</v>
      </c>
      <c r="AC8781">
        <v>1</v>
      </c>
      <c r="AD8781" t="str">
        <f t="shared" si="1353"/>
        <v/>
      </c>
      <c r="AE8781">
        <f t="shared" si="1359"/>
        <v>1</v>
      </c>
      <c r="AF8781" t="str">
        <f t="shared" si="1360"/>
        <v/>
      </c>
      <c r="AG8781" t="str">
        <f>IF((S8781&lt;&gt;"tühi")*(AC8781&lt;&gt;""),AC8781,"")</f>
        <v/>
      </c>
      <c r="AH8781" t="str">
        <f t="shared" si="1357"/>
        <v/>
      </c>
      <c r="AI8781">
        <v>0.14499999999999999</v>
      </c>
      <c r="AJ8781" t="str">
        <f t="shared" si="1355"/>
        <v/>
      </c>
      <c r="AK8781">
        <f t="shared" si="1358"/>
        <v>2.8</v>
      </c>
      <c r="AL8781">
        <f t="shared" si="1356"/>
        <v>0.40599999999999997</v>
      </c>
    </row>
    <row r="8782" spans="1:39" x14ac:dyDescent="0.2">
      <c r="A8782" t="s">
        <v>4007</v>
      </c>
      <c r="B8782" t="s">
        <v>37</v>
      </c>
      <c r="C8782" t="s">
        <v>4008</v>
      </c>
      <c r="D8782" s="1">
        <v>36031</v>
      </c>
      <c r="E8782" s="1">
        <v>43456</v>
      </c>
      <c r="F8782" t="s">
        <v>19</v>
      </c>
      <c r="I8782">
        <v>100</v>
      </c>
      <c r="J8782">
        <v>0</v>
      </c>
      <c r="K8782">
        <v>0</v>
      </c>
      <c r="L8782">
        <v>2020</v>
      </c>
      <c r="M8782">
        <v>2020</v>
      </c>
      <c r="N8782" t="s">
        <v>20</v>
      </c>
      <c r="O8782" t="s">
        <v>4009</v>
      </c>
      <c r="P8782" t="s">
        <v>28</v>
      </c>
      <c r="Q8782" t="s">
        <v>34233</v>
      </c>
      <c r="R8782" t="s">
        <v>34233</v>
      </c>
      <c r="S8782" t="s">
        <v>32628</v>
      </c>
      <c r="T8782" t="s">
        <v>34357</v>
      </c>
      <c r="AD8782" t="str">
        <f t="shared" si="1353"/>
        <v/>
      </c>
      <c r="AE8782" t="str">
        <f t="shared" si="1359"/>
        <v/>
      </c>
      <c r="AF8782" t="str">
        <f t="shared" si="1360"/>
        <v/>
      </c>
      <c r="AG8782" s="17">
        <v>1</v>
      </c>
      <c r="AH8782">
        <f t="shared" si="1357"/>
        <v>2.8</v>
      </c>
      <c r="AI8782">
        <v>0.14499999999999999</v>
      </c>
      <c r="AJ8782">
        <f t="shared" si="1355"/>
        <v>0.40599999999999997</v>
      </c>
      <c r="AK8782" t="str">
        <f t="shared" si="1358"/>
        <v/>
      </c>
      <c r="AL8782" t="str">
        <f t="shared" si="1356"/>
        <v/>
      </c>
    </row>
    <row r="8783" spans="1:39" x14ac:dyDescent="0.2">
      <c r="A8783" t="s">
        <v>25485</v>
      </c>
      <c r="B8783" t="s">
        <v>37</v>
      </c>
      <c r="C8783" t="s">
        <v>25486</v>
      </c>
      <c r="D8783" s="1">
        <v>40374</v>
      </c>
      <c r="E8783" s="1">
        <v>43456</v>
      </c>
      <c r="F8783" t="s">
        <v>19</v>
      </c>
      <c r="I8783">
        <v>100</v>
      </c>
      <c r="J8783">
        <v>0</v>
      </c>
      <c r="K8783">
        <v>0</v>
      </c>
      <c r="L8783">
        <v>2602</v>
      </c>
      <c r="M8783">
        <v>2602</v>
      </c>
      <c r="N8783" t="s">
        <v>20</v>
      </c>
      <c r="O8783" t="s">
        <v>25487</v>
      </c>
      <c r="P8783" t="s">
        <v>28</v>
      </c>
      <c r="Q8783" t="s">
        <v>34234</v>
      </c>
      <c r="R8783" t="s">
        <v>33762</v>
      </c>
      <c r="S8783" t="s">
        <v>33942</v>
      </c>
      <c r="T8783" t="s">
        <v>34233</v>
      </c>
      <c r="U8783" t="s">
        <v>32634</v>
      </c>
      <c r="V8783" t="s">
        <v>32698</v>
      </c>
      <c r="W8783">
        <v>520</v>
      </c>
      <c r="X8783">
        <v>2</v>
      </c>
      <c r="Y8783">
        <v>1</v>
      </c>
      <c r="AA8783">
        <v>8.5</v>
      </c>
      <c r="AC8783">
        <v>1</v>
      </c>
      <c r="AD8783" t="str">
        <f t="shared" si="1353"/>
        <v/>
      </c>
      <c r="AE8783">
        <f t="shared" si="1359"/>
        <v>1</v>
      </c>
      <c r="AF8783" t="str">
        <f t="shared" si="1360"/>
        <v/>
      </c>
      <c r="AG8783" t="str">
        <f>IF((S8783&lt;&gt;"tühi")*(AC8783&lt;&gt;""),AC8783,"")</f>
        <v/>
      </c>
      <c r="AH8783" t="str">
        <f t="shared" si="1357"/>
        <v/>
      </c>
      <c r="AI8783">
        <v>0.14499999999999999</v>
      </c>
      <c r="AJ8783" t="str">
        <f t="shared" si="1355"/>
        <v/>
      </c>
      <c r="AK8783">
        <f t="shared" si="1358"/>
        <v>2.8</v>
      </c>
      <c r="AL8783">
        <f t="shared" si="1356"/>
        <v>0.40599999999999997</v>
      </c>
    </row>
    <row r="8784" spans="1:39" x14ac:dyDescent="0.2">
      <c r="A8784" t="s">
        <v>29107</v>
      </c>
      <c r="B8784" t="s">
        <v>37</v>
      </c>
      <c r="C8784" t="s">
        <v>29108</v>
      </c>
      <c r="D8784" s="1">
        <v>42689</v>
      </c>
      <c r="E8784" s="1">
        <v>43951</v>
      </c>
      <c r="F8784" t="s">
        <v>26</v>
      </c>
      <c r="I8784">
        <v>100</v>
      </c>
      <c r="J8784">
        <v>0</v>
      </c>
      <c r="K8784">
        <v>0</v>
      </c>
      <c r="L8784">
        <v>839</v>
      </c>
      <c r="M8784">
        <v>839</v>
      </c>
      <c r="N8784" t="s">
        <v>20</v>
      </c>
      <c r="O8784" t="s">
        <v>29109</v>
      </c>
      <c r="P8784" t="s">
        <v>44</v>
      </c>
      <c r="Q8784" t="s">
        <v>34233</v>
      </c>
      <c r="R8784" t="s">
        <v>34233</v>
      </c>
      <c r="S8784" t="s">
        <v>34233</v>
      </c>
      <c r="T8784" t="s">
        <v>34233</v>
      </c>
      <c r="AD8784" t="str">
        <f t="shared" si="1353"/>
        <v/>
      </c>
      <c r="AE8784" t="str">
        <f t="shared" si="1359"/>
        <v/>
      </c>
      <c r="AF8784" t="str">
        <f t="shared" si="1360"/>
        <v/>
      </c>
      <c r="AG8784" t="str">
        <f>IF((S8784&lt;&gt;"tühi")*(AC8784&lt;&gt;""),AC8784,"")</f>
        <v/>
      </c>
      <c r="AH8784" t="str">
        <f t="shared" si="1357"/>
        <v/>
      </c>
      <c r="AI8784">
        <v>0.14499999999999999</v>
      </c>
      <c r="AJ8784" t="str">
        <f t="shared" si="1355"/>
        <v/>
      </c>
      <c r="AK8784" t="str">
        <f t="shared" si="1358"/>
        <v/>
      </c>
      <c r="AL8784" t="str">
        <f t="shared" si="1356"/>
        <v/>
      </c>
    </row>
    <row r="8785" spans="1:39" x14ac:dyDescent="0.2">
      <c r="A8785" t="s">
        <v>4141</v>
      </c>
      <c r="B8785" t="s">
        <v>37</v>
      </c>
      <c r="C8785" t="s">
        <v>4142</v>
      </c>
      <c r="D8785" s="1">
        <v>36031</v>
      </c>
      <c r="E8785" s="1">
        <v>44546</v>
      </c>
      <c r="F8785" t="s">
        <v>26</v>
      </c>
      <c r="I8785">
        <v>100</v>
      </c>
      <c r="J8785">
        <v>0</v>
      </c>
      <c r="K8785">
        <v>0</v>
      </c>
      <c r="L8785">
        <v>687</v>
      </c>
      <c r="M8785">
        <v>687</v>
      </c>
      <c r="N8785" t="s">
        <v>20</v>
      </c>
      <c r="O8785" t="s">
        <v>4140</v>
      </c>
      <c r="P8785" t="s">
        <v>44</v>
      </c>
      <c r="Q8785" t="s">
        <v>34233</v>
      </c>
      <c r="R8785" t="s">
        <v>34233</v>
      </c>
      <c r="S8785" t="s">
        <v>34233</v>
      </c>
      <c r="T8785" t="s">
        <v>34233</v>
      </c>
      <c r="AD8785" t="str">
        <f t="shared" ref="AD8785:AD8848" si="1361">IF((S8785="tühi")*(F8785&lt;&gt;"Elamumaa")*(G8785&lt;&gt;"Elamumaa")*(H8785&lt;&gt;"Elamumaa"),IF(Z8785=0,"",Z8785),"")</f>
        <v/>
      </c>
      <c r="AE8785" t="str">
        <f t="shared" si="1359"/>
        <v/>
      </c>
      <c r="AF8785" t="str">
        <f t="shared" si="1360"/>
        <v/>
      </c>
      <c r="AG8785" t="str">
        <f>IF((S8785&lt;&gt;"tühi")*(AC8785&lt;&gt;""),AC8785,"")</f>
        <v/>
      </c>
      <c r="AH8785" t="str">
        <f t="shared" si="1357"/>
        <v/>
      </c>
      <c r="AI8785">
        <v>0.14499999999999999</v>
      </c>
      <c r="AJ8785" t="str">
        <f t="shared" si="1355"/>
        <v/>
      </c>
      <c r="AK8785" t="str">
        <f t="shared" si="1358"/>
        <v/>
      </c>
      <c r="AL8785" t="str">
        <f t="shared" si="1356"/>
        <v/>
      </c>
    </row>
    <row r="8786" spans="1:39" x14ac:dyDescent="0.2">
      <c r="A8786" t="s">
        <v>4010</v>
      </c>
      <c r="B8786" t="s">
        <v>37</v>
      </c>
      <c r="C8786" t="s">
        <v>4011</v>
      </c>
      <c r="D8786" s="1">
        <v>36031</v>
      </c>
      <c r="E8786" s="1">
        <v>43456</v>
      </c>
      <c r="F8786" t="s">
        <v>19</v>
      </c>
      <c r="I8786">
        <v>100</v>
      </c>
      <c r="J8786">
        <v>0</v>
      </c>
      <c r="K8786">
        <v>0</v>
      </c>
      <c r="L8786">
        <v>1215</v>
      </c>
      <c r="M8786">
        <v>1215</v>
      </c>
      <c r="N8786" t="s">
        <v>20</v>
      </c>
      <c r="O8786" t="s">
        <v>4012</v>
      </c>
      <c r="P8786" t="s">
        <v>28</v>
      </c>
      <c r="Q8786" t="s">
        <v>34233</v>
      </c>
      <c r="R8786" t="s">
        <v>34233</v>
      </c>
      <c r="S8786" t="s">
        <v>32628</v>
      </c>
      <c r="T8786" t="s">
        <v>34365</v>
      </c>
      <c r="AD8786" t="str">
        <f t="shared" si="1361"/>
        <v/>
      </c>
      <c r="AE8786" t="str">
        <f t="shared" si="1359"/>
        <v/>
      </c>
      <c r="AF8786" t="str">
        <f t="shared" si="1360"/>
        <v/>
      </c>
      <c r="AG8786" s="17">
        <v>1</v>
      </c>
      <c r="AH8786">
        <f t="shared" si="1357"/>
        <v>2.8</v>
      </c>
      <c r="AI8786">
        <v>0.14499999999999999</v>
      </c>
      <c r="AJ8786">
        <f t="shared" si="1355"/>
        <v>0.40599999999999997</v>
      </c>
      <c r="AK8786" t="str">
        <f t="shared" si="1358"/>
        <v/>
      </c>
      <c r="AL8786" t="str">
        <f t="shared" si="1356"/>
        <v/>
      </c>
    </row>
    <row r="8787" spans="1:39" x14ac:dyDescent="0.2">
      <c r="A8787" t="s">
        <v>4135</v>
      </c>
      <c r="B8787" t="s">
        <v>37</v>
      </c>
      <c r="C8787" t="s">
        <v>4136</v>
      </c>
      <c r="D8787" s="1">
        <v>36031</v>
      </c>
      <c r="E8787" s="1">
        <v>43456</v>
      </c>
      <c r="F8787" t="s">
        <v>19</v>
      </c>
      <c r="I8787">
        <v>100</v>
      </c>
      <c r="J8787">
        <v>0</v>
      </c>
      <c r="K8787">
        <v>0</v>
      </c>
      <c r="L8787">
        <v>1051</v>
      </c>
      <c r="M8787">
        <v>1051</v>
      </c>
      <c r="N8787" t="s">
        <v>20</v>
      </c>
      <c r="O8787" t="s">
        <v>4137</v>
      </c>
      <c r="P8787" t="s">
        <v>28</v>
      </c>
      <c r="Q8787" t="s">
        <v>34233</v>
      </c>
      <c r="R8787" t="s">
        <v>34233</v>
      </c>
      <c r="S8787" t="s">
        <v>32628</v>
      </c>
      <c r="T8787" t="s">
        <v>32634</v>
      </c>
      <c r="U8787" t="s">
        <v>32634</v>
      </c>
      <c r="V8787" t="s">
        <v>33464</v>
      </c>
      <c r="W8787">
        <v>200</v>
      </c>
      <c r="X8787">
        <v>2</v>
      </c>
      <c r="Y8787" t="s">
        <v>32654</v>
      </c>
      <c r="AA8787">
        <v>8.5</v>
      </c>
      <c r="AB8787">
        <v>20</v>
      </c>
      <c r="AC8787">
        <v>1</v>
      </c>
      <c r="AD8787" t="str">
        <f t="shared" si="1361"/>
        <v/>
      </c>
      <c r="AE8787" t="str">
        <f t="shared" si="1359"/>
        <v/>
      </c>
      <c r="AF8787" t="str">
        <f t="shared" si="1360"/>
        <v/>
      </c>
      <c r="AG8787">
        <f>IF((S8787&lt;&gt;"tühi")*(AC8787&lt;&gt;""),AC8787,"")</f>
        <v>1</v>
      </c>
      <c r="AH8787">
        <f t="shared" si="1357"/>
        <v>2.8</v>
      </c>
      <c r="AI8787">
        <v>0.14499999999999999</v>
      </c>
      <c r="AJ8787">
        <f t="shared" si="1355"/>
        <v>0.40599999999999997</v>
      </c>
      <c r="AK8787" t="str">
        <f t="shared" si="1358"/>
        <v/>
      </c>
      <c r="AL8787" t="str">
        <f t="shared" si="1356"/>
        <v/>
      </c>
    </row>
    <row r="8788" spans="1:39" x14ac:dyDescent="0.2">
      <c r="A8788" t="s">
        <v>4132</v>
      </c>
      <c r="B8788" t="s">
        <v>37</v>
      </c>
      <c r="C8788" t="s">
        <v>4133</v>
      </c>
      <c r="D8788" s="1">
        <v>36031</v>
      </c>
      <c r="E8788" s="1">
        <v>43456</v>
      </c>
      <c r="F8788" t="s">
        <v>19</v>
      </c>
      <c r="I8788">
        <v>100</v>
      </c>
      <c r="J8788">
        <v>0</v>
      </c>
      <c r="K8788">
        <v>0</v>
      </c>
      <c r="L8788">
        <v>1102</v>
      </c>
      <c r="M8788">
        <v>1102</v>
      </c>
      <c r="N8788" t="s">
        <v>20</v>
      </c>
      <c r="O8788" t="s">
        <v>4134</v>
      </c>
      <c r="P8788" t="s">
        <v>28</v>
      </c>
      <c r="Q8788" t="s">
        <v>34233</v>
      </c>
      <c r="R8788" t="s">
        <v>34233</v>
      </c>
      <c r="S8788" t="s">
        <v>32628</v>
      </c>
      <c r="T8788" t="s">
        <v>34357</v>
      </c>
      <c r="AD8788" t="str">
        <f t="shared" si="1361"/>
        <v/>
      </c>
      <c r="AE8788" t="str">
        <f t="shared" si="1359"/>
        <v/>
      </c>
      <c r="AF8788" t="str">
        <f t="shared" si="1360"/>
        <v/>
      </c>
      <c r="AG8788" s="17">
        <v>1</v>
      </c>
      <c r="AH8788">
        <f t="shared" si="1357"/>
        <v>2.8</v>
      </c>
      <c r="AI8788">
        <v>0.14499999999999999</v>
      </c>
      <c r="AJ8788">
        <f t="shared" si="1355"/>
        <v>0.40599999999999997</v>
      </c>
      <c r="AK8788" t="str">
        <f t="shared" si="1358"/>
        <v/>
      </c>
      <c r="AL8788" t="str">
        <f t="shared" si="1356"/>
        <v/>
      </c>
    </row>
    <row r="8789" spans="1:39" x14ac:dyDescent="0.2">
      <c r="A8789" t="s">
        <v>4013</v>
      </c>
      <c r="B8789" t="s">
        <v>37</v>
      </c>
      <c r="C8789" t="s">
        <v>4014</v>
      </c>
      <c r="D8789" s="1">
        <v>36031</v>
      </c>
      <c r="E8789" s="1">
        <v>43456</v>
      </c>
      <c r="F8789" t="s">
        <v>19</v>
      </c>
      <c r="I8789">
        <v>100</v>
      </c>
      <c r="J8789">
        <v>0</v>
      </c>
      <c r="K8789">
        <v>0</v>
      </c>
      <c r="L8789">
        <v>1283</v>
      </c>
      <c r="M8789">
        <v>1283</v>
      </c>
      <c r="N8789" t="s">
        <v>20</v>
      </c>
      <c r="O8789" t="s">
        <v>4015</v>
      </c>
      <c r="P8789" t="s">
        <v>28</v>
      </c>
      <c r="Q8789" t="s">
        <v>34233</v>
      </c>
      <c r="R8789" t="s">
        <v>34233</v>
      </c>
      <c r="S8789" t="s">
        <v>32628</v>
      </c>
      <c r="T8789" t="s">
        <v>34381</v>
      </c>
      <c r="U8789" t="s">
        <v>32634</v>
      </c>
      <c r="V8789" t="s">
        <v>32707</v>
      </c>
      <c r="W8789">
        <v>257</v>
      </c>
      <c r="X8789">
        <v>2</v>
      </c>
      <c r="Y8789" t="s">
        <v>32654</v>
      </c>
      <c r="AA8789">
        <v>8.5</v>
      </c>
      <c r="AB8789">
        <v>20</v>
      </c>
      <c r="AC8789">
        <v>1</v>
      </c>
      <c r="AD8789" t="str">
        <f t="shared" si="1361"/>
        <v/>
      </c>
      <c r="AE8789" t="str">
        <f t="shared" si="1359"/>
        <v/>
      </c>
      <c r="AF8789" t="str">
        <f t="shared" si="1360"/>
        <v/>
      </c>
      <c r="AG8789">
        <f>IF((S8789&lt;&gt;"tühi")*(AC8789&lt;&gt;""),AC8789,"")</f>
        <v>1</v>
      </c>
      <c r="AH8789">
        <f t="shared" si="1357"/>
        <v>2.8</v>
      </c>
      <c r="AI8789">
        <v>0.14499999999999999</v>
      </c>
      <c r="AJ8789">
        <f t="shared" si="1355"/>
        <v>0.40599999999999997</v>
      </c>
      <c r="AK8789" t="str">
        <f t="shared" si="1358"/>
        <v/>
      </c>
      <c r="AL8789" t="str">
        <f t="shared" si="1356"/>
        <v/>
      </c>
    </row>
    <row r="8790" spans="1:39" x14ac:dyDescent="0.2">
      <c r="A8790" t="s">
        <v>4097</v>
      </c>
      <c r="B8790" t="s">
        <v>37</v>
      </c>
      <c r="C8790" t="s">
        <v>4098</v>
      </c>
      <c r="D8790" s="1">
        <v>36031</v>
      </c>
      <c r="E8790" s="1">
        <v>43456</v>
      </c>
      <c r="F8790" t="s">
        <v>19</v>
      </c>
      <c r="I8790">
        <v>100</v>
      </c>
      <c r="J8790">
        <v>0</v>
      </c>
      <c r="K8790">
        <v>0</v>
      </c>
      <c r="L8790">
        <v>1066</v>
      </c>
      <c r="M8790">
        <v>1066</v>
      </c>
      <c r="N8790" t="s">
        <v>20</v>
      </c>
      <c r="O8790" t="s">
        <v>4099</v>
      </c>
      <c r="P8790" t="s">
        <v>28</v>
      </c>
      <c r="Q8790" t="s">
        <v>34233</v>
      </c>
      <c r="R8790" t="s">
        <v>34233</v>
      </c>
      <c r="S8790" t="s">
        <v>33797</v>
      </c>
      <c r="T8790" t="s">
        <v>34365</v>
      </c>
      <c r="AD8790" t="str">
        <f t="shared" si="1361"/>
        <v/>
      </c>
      <c r="AE8790" t="str">
        <f t="shared" si="1359"/>
        <v/>
      </c>
      <c r="AF8790" t="str">
        <f t="shared" si="1360"/>
        <v/>
      </c>
      <c r="AG8790" s="17">
        <v>1</v>
      </c>
      <c r="AH8790">
        <f t="shared" si="1357"/>
        <v>2.8</v>
      </c>
      <c r="AI8790">
        <v>0.14499999999999999</v>
      </c>
      <c r="AJ8790">
        <f t="shared" si="1355"/>
        <v>0.40599999999999997</v>
      </c>
      <c r="AK8790" t="str">
        <f t="shared" si="1358"/>
        <v/>
      </c>
      <c r="AL8790" t="str">
        <f t="shared" si="1356"/>
        <v/>
      </c>
    </row>
    <row r="8791" spans="1:39" x14ac:dyDescent="0.2">
      <c r="A8791" t="s">
        <v>4085</v>
      </c>
      <c r="B8791" t="s">
        <v>37</v>
      </c>
      <c r="C8791" t="s">
        <v>4086</v>
      </c>
      <c r="D8791" s="1">
        <v>36031</v>
      </c>
      <c r="E8791" s="1">
        <v>43456</v>
      </c>
      <c r="F8791" t="s">
        <v>19</v>
      </c>
      <c r="I8791">
        <v>100</v>
      </c>
      <c r="J8791">
        <v>0</v>
      </c>
      <c r="K8791">
        <v>0</v>
      </c>
      <c r="L8791">
        <v>912</v>
      </c>
      <c r="M8791">
        <v>912</v>
      </c>
      <c r="N8791" t="s">
        <v>20</v>
      </c>
      <c r="O8791" t="s">
        <v>4087</v>
      </c>
      <c r="P8791" t="s">
        <v>28</v>
      </c>
      <c r="Q8791" t="s">
        <v>34233</v>
      </c>
      <c r="R8791" t="s">
        <v>34233</v>
      </c>
      <c r="S8791" t="s">
        <v>32628</v>
      </c>
      <c r="T8791" t="s">
        <v>34365</v>
      </c>
      <c r="U8791" t="s">
        <v>32634</v>
      </c>
      <c r="V8791" t="s">
        <v>33449</v>
      </c>
      <c r="W8791">
        <v>200</v>
      </c>
      <c r="X8791">
        <v>2</v>
      </c>
      <c r="Y8791" t="s">
        <v>32654</v>
      </c>
      <c r="AA8791">
        <v>8.5</v>
      </c>
      <c r="AB8791">
        <v>25</v>
      </c>
      <c r="AC8791">
        <v>1</v>
      </c>
      <c r="AD8791" t="str">
        <f t="shared" si="1361"/>
        <v/>
      </c>
      <c r="AE8791" t="str">
        <f t="shared" si="1359"/>
        <v/>
      </c>
      <c r="AF8791" t="str">
        <f t="shared" si="1360"/>
        <v/>
      </c>
      <c r="AG8791">
        <f t="shared" ref="AG8791:AG8807" si="1362">IF((S8791&lt;&gt;"tühi")*(AC8791&lt;&gt;""),AC8791,"")</f>
        <v>1</v>
      </c>
      <c r="AH8791">
        <f t="shared" si="1357"/>
        <v>2.8</v>
      </c>
      <c r="AI8791">
        <v>0.14499999999999999</v>
      </c>
      <c r="AJ8791">
        <f t="shared" si="1355"/>
        <v>0.40599999999999997</v>
      </c>
      <c r="AK8791" t="str">
        <f t="shared" si="1358"/>
        <v/>
      </c>
      <c r="AL8791" t="str">
        <f t="shared" si="1356"/>
        <v/>
      </c>
    </row>
    <row r="8792" spans="1:39" x14ac:dyDescent="0.2">
      <c r="A8792" t="s">
        <v>2746</v>
      </c>
      <c r="B8792" t="s">
        <v>37</v>
      </c>
      <c r="C8792" t="s">
        <v>2747</v>
      </c>
      <c r="D8792" s="1">
        <v>35817</v>
      </c>
      <c r="E8792" s="1">
        <v>44546</v>
      </c>
      <c r="F8792" t="s">
        <v>19</v>
      </c>
      <c r="I8792">
        <v>100</v>
      </c>
      <c r="J8792">
        <v>0</v>
      </c>
      <c r="K8792">
        <v>0</v>
      </c>
      <c r="L8792">
        <v>1325</v>
      </c>
      <c r="M8792">
        <v>1325</v>
      </c>
      <c r="N8792" t="s">
        <v>20</v>
      </c>
      <c r="O8792" t="s">
        <v>2748</v>
      </c>
      <c r="P8792" t="s">
        <v>28</v>
      </c>
      <c r="Q8792" t="s">
        <v>34233</v>
      </c>
      <c r="R8792" t="s">
        <v>34233</v>
      </c>
      <c r="S8792" t="s">
        <v>33797</v>
      </c>
      <c r="T8792" t="s">
        <v>34365</v>
      </c>
      <c r="U8792" t="s">
        <v>32634</v>
      </c>
      <c r="V8792" t="s">
        <v>33465</v>
      </c>
      <c r="X8792">
        <v>1.5</v>
      </c>
      <c r="Y8792" t="s">
        <v>32654</v>
      </c>
      <c r="AA8792">
        <v>7.5</v>
      </c>
      <c r="AB8792">
        <v>20</v>
      </c>
      <c r="AC8792">
        <v>1</v>
      </c>
      <c r="AD8792" t="str">
        <f t="shared" si="1361"/>
        <v/>
      </c>
      <c r="AE8792" t="str">
        <f t="shared" si="1359"/>
        <v/>
      </c>
      <c r="AF8792" t="str">
        <f t="shared" si="1360"/>
        <v/>
      </c>
      <c r="AG8792">
        <f t="shared" si="1362"/>
        <v>1</v>
      </c>
      <c r="AH8792">
        <f t="shared" si="1357"/>
        <v>2.8</v>
      </c>
      <c r="AI8792">
        <v>0.14499999999999999</v>
      </c>
      <c r="AJ8792">
        <f t="shared" si="1355"/>
        <v>0.40599999999999997</v>
      </c>
      <c r="AK8792" t="str">
        <f t="shared" si="1358"/>
        <v/>
      </c>
      <c r="AL8792" t="str">
        <f t="shared" si="1356"/>
        <v/>
      </c>
    </row>
    <row r="8793" spans="1:39" x14ac:dyDescent="0.2">
      <c r="A8793" t="s">
        <v>13843</v>
      </c>
      <c r="B8793" t="s">
        <v>37</v>
      </c>
      <c r="C8793" t="s">
        <v>13844</v>
      </c>
      <c r="D8793" s="1">
        <v>37050</v>
      </c>
      <c r="E8793" s="1">
        <v>43893</v>
      </c>
      <c r="F8793" t="s">
        <v>19</v>
      </c>
      <c r="I8793">
        <v>100</v>
      </c>
      <c r="J8793">
        <v>0</v>
      </c>
      <c r="K8793">
        <v>0</v>
      </c>
      <c r="L8793">
        <v>1219</v>
      </c>
      <c r="M8793">
        <v>1219</v>
      </c>
      <c r="N8793" t="s">
        <v>20</v>
      </c>
      <c r="O8793" t="s">
        <v>13845</v>
      </c>
      <c r="P8793" t="s">
        <v>28</v>
      </c>
      <c r="Q8793" t="s">
        <v>34233</v>
      </c>
      <c r="R8793" t="s">
        <v>34233</v>
      </c>
      <c r="S8793" t="s">
        <v>33797</v>
      </c>
      <c r="T8793" t="s">
        <v>34365</v>
      </c>
      <c r="U8793" t="s">
        <v>32634</v>
      </c>
      <c r="V8793" t="s">
        <v>33429</v>
      </c>
      <c r="X8793">
        <v>2</v>
      </c>
      <c r="Y8793" t="s">
        <v>32661</v>
      </c>
      <c r="AA8793">
        <v>9</v>
      </c>
      <c r="AB8793">
        <v>25</v>
      </c>
      <c r="AC8793">
        <v>1</v>
      </c>
      <c r="AD8793" t="str">
        <f t="shared" si="1361"/>
        <v/>
      </c>
      <c r="AE8793" t="str">
        <f t="shared" si="1359"/>
        <v/>
      </c>
      <c r="AF8793" t="str">
        <f t="shared" si="1360"/>
        <v/>
      </c>
      <c r="AG8793">
        <f t="shared" si="1362"/>
        <v>1</v>
      </c>
      <c r="AH8793">
        <f t="shared" si="1357"/>
        <v>2.8</v>
      </c>
      <c r="AI8793">
        <v>0.14499999999999999</v>
      </c>
      <c r="AJ8793">
        <f t="shared" si="1355"/>
        <v>0.40599999999999997</v>
      </c>
      <c r="AK8793" t="str">
        <f t="shared" si="1358"/>
        <v/>
      </c>
      <c r="AL8793" t="str">
        <f t="shared" si="1356"/>
        <v/>
      </c>
    </row>
    <row r="8794" spans="1:39" x14ac:dyDescent="0.2">
      <c r="A8794" t="s">
        <v>10942</v>
      </c>
      <c r="B8794" t="s">
        <v>37</v>
      </c>
      <c r="C8794" t="s">
        <v>10943</v>
      </c>
      <c r="D8794" s="1">
        <v>36460</v>
      </c>
      <c r="E8794" s="1">
        <v>44399</v>
      </c>
      <c r="F8794" t="s">
        <v>19</v>
      </c>
      <c r="I8794">
        <v>100</v>
      </c>
      <c r="J8794">
        <v>0</v>
      </c>
      <c r="K8794">
        <v>0</v>
      </c>
      <c r="L8794">
        <v>1035</v>
      </c>
      <c r="M8794">
        <v>1035</v>
      </c>
      <c r="N8794" t="s">
        <v>20</v>
      </c>
      <c r="O8794" t="s">
        <v>10944</v>
      </c>
      <c r="P8794" t="s">
        <v>28</v>
      </c>
      <c r="Q8794" t="s">
        <v>34233</v>
      </c>
      <c r="R8794" t="s">
        <v>34233</v>
      </c>
      <c r="S8794" t="s">
        <v>33797</v>
      </c>
      <c r="T8794" t="s">
        <v>34357</v>
      </c>
      <c r="U8794" t="s">
        <v>32634</v>
      </c>
      <c r="V8794" t="s">
        <v>33429</v>
      </c>
      <c r="X8794">
        <v>2</v>
      </c>
      <c r="Y8794" t="s">
        <v>32661</v>
      </c>
      <c r="AA8794">
        <v>9</v>
      </c>
      <c r="AB8794">
        <v>25</v>
      </c>
      <c r="AC8794">
        <v>1</v>
      </c>
      <c r="AD8794" t="str">
        <f t="shared" si="1361"/>
        <v/>
      </c>
      <c r="AE8794" t="str">
        <f t="shared" si="1359"/>
        <v/>
      </c>
      <c r="AF8794" t="str">
        <f t="shared" si="1360"/>
        <v/>
      </c>
      <c r="AG8794">
        <f t="shared" si="1362"/>
        <v>1</v>
      </c>
      <c r="AH8794">
        <f t="shared" si="1357"/>
        <v>2.8</v>
      </c>
      <c r="AI8794">
        <v>0.14499999999999999</v>
      </c>
      <c r="AJ8794">
        <f t="shared" si="1355"/>
        <v>0.40599999999999997</v>
      </c>
      <c r="AK8794" t="str">
        <f t="shared" si="1358"/>
        <v/>
      </c>
      <c r="AL8794" t="str">
        <f t="shared" si="1356"/>
        <v/>
      </c>
    </row>
    <row r="8795" spans="1:39" x14ac:dyDescent="0.2">
      <c r="A8795" t="s">
        <v>9085</v>
      </c>
      <c r="B8795" t="s">
        <v>37</v>
      </c>
      <c r="C8795" t="s">
        <v>9086</v>
      </c>
      <c r="D8795" s="1">
        <v>36259</v>
      </c>
      <c r="E8795" s="1">
        <v>43892</v>
      </c>
      <c r="F8795" t="s">
        <v>19</v>
      </c>
      <c r="I8795">
        <v>100</v>
      </c>
      <c r="J8795">
        <v>0</v>
      </c>
      <c r="K8795">
        <v>0</v>
      </c>
      <c r="L8795">
        <v>540</v>
      </c>
      <c r="M8795">
        <v>540</v>
      </c>
      <c r="N8795" t="s">
        <v>20</v>
      </c>
      <c r="O8795" t="s">
        <v>9087</v>
      </c>
      <c r="P8795" t="s">
        <v>28</v>
      </c>
      <c r="Q8795" t="s">
        <v>34233</v>
      </c>
      <c r="R8795" t="s">
        <v>34233</v>
      </c>
      <c r="S8795" t="s">
        <v>33797</v>
      </c>
      <c r="T8795" t="s">
        <v>34357</v>
      </c>
      <c r="U8795" t="s">
        <v>32634</v>
      </c>
      <c r="V8795" t="s">
        <v>33429</v>
      </c>
      <c r="X8795">
        <v>2</v>
      </c>
      <c r="Y8795" t="s">
        <v>32661</v>
      </c>
      <c r="AA8795">
        <v>9</v>
      </c>
      <c r="AB8795">
        <v>25</v>
      </c>
      <c r="AC8795">
        <v>1</v>
      </c>
      <c r="AD8795" t="str">
        <f t="shared" si="1361"/>
        <v/>
      </c>
      <c r="AE8795" t="str">
        <f t="shared" si="1359"/>
        <v/>
      </c>
      <c r="AF8795" t="str">
        <f t="shared" si="1360"/>
        <v/>
      </c>
      <c r="AG8795">
        <f t="shared" si="1362"/>
        <v>1</v>
      </c>
      <c r="AH8795">
        <f t="shared" si="1357"/>
        <v>2.8</v>
      </c>
      <c r="AI8795">
        <v>0.14499999999999999</v>
      </c>
      <c r="AJ8795">
        <f t="shared" si="1355"/>
        <v>0.40599999999999997</v>
      </c>
      <c r="AK8795" t="str">
        <f t="shared" si="1358"/>
        <v/>
      </c>
      <c r="AL8795" t="str">
        <f t="shared" si="1356"/>
        <v/>
      </c>
    </row>
    <row r="8796" spans="1:39" x14ac:dyDescent="0.2">
      <c r="A8796" t="s">
        <v>23305</v>
      </c>
      <c r="B8796" t="s">
        <v>37</v>
      </c>
      <c r="C8796" t="s">
        <v>23306</v>
      </c>
      <c r="D8796" s="1">
        <v>38985</v>
      </c>
      <c r="E8796" s="1">
        <v>43456</v>
      </c>
      <c r="F8796" t="s">
        <v>19</v>
      </c>
      <c r="I8796">
        <v>100</v>
      </c>
      <c r="J8796">
        <v>0</v>
      </c>
      <c r="K8796">
        <v>0</v>
      </c>
      <c r="L8796">
        <v>955</v>
      </c>
      <c r="M8796">
        <v>955</v>
      </c>
      <c r="N8796" t="s">
        <v>20</v>
      </c>
      <c r="O8796" t="s">
        <v>23307</v>
      </c>
      <c r="P8796" t="s">
        <v>28</v>
      </c>
      <c r="Q8796" t="s">
        <v>34234</v>
      </c>
      <c r="R8796" t="s">
        <v>34235</v>
      </c>
      <c r="S8796" t="s">
        <v>32628</v>
      </c>
      <c r="T8796" t="s">
        <v>34357</v>
      </c>
      <c r="U8796" t="s">
        <v>32634</v>
      </c>
      <c r="V8796" t="s">
        <v>33429</v>
      </c>
      <c r="X8796">
        <v>2</v>
      </c>
      <c r="Y8796" t="s">
        <v>32661</v>
      </c>
      <c r="AA8796">
        <v>9</v>
      </c>
      <c r="AB8796">
        <v>25</v>
      </c>
      <c r="AC8796">
        <v>1</v>
      </c>
      <c r="AD8796" t="str">
        <f t="shared" si="1361"/>
        <v/>
      </c>
      <c r="AE8796" t="str">
        <f t="shared" si="1359"/>
        <v/>
      </c>
      <c r="AF8796" t="str">
        <f t="shared" si="1360"/>
        <v/>
      </c>
      <c r="AG8796">
        <f t="shared" si="1362"/>
        <v>1</v>
      </c>
      <c r="AH8796">
        <f t="shared" si="1357"/>
        <v>2.8</v>
      </c>
      <c r="AI8796">
        <v>0.14499999999999999</v>
      </c>
      <c r="AJ8796">
        <f t="shared" si="1355"/>
        <v>0.40599999999999997</v>
      </c>
      <c r="AK8796" t="str">
        <f t="shared" si="1358"/>
        <v/>
      </c>
      <c r="AL8796" t="str">
        <f t="shared" si="1356"/>
        <v/>
      </c>
    </row>
    <row r="8797" spans="1:39" x14ac:dyDescent="0.2">
      <c r="A8797" t="s">
        <v>12651</v>
      </c>
      <c r="B8797" t="s">
        <v>37</v>
      </c>
      <c r="C8797" t="s">
        <v>12652</v>
      </c>
      <c r="D8797" s="1">
        <v>36711</v>
      </c>
      <c r="E8797" s="1">
        <v>44399</v>
      </c>
      <c r="F8797" t="s">
        <v>19</v>
      </c>
      <c r="I8797">
        <v>100</v>
      </c>
      <c r="J8797">
        <v>0</v>
      </c>
      <c r="K8797">
        <v>0</v>
      </c>
      <c r="L8797">
        <v>1814</v>
      </c>
      <c r="M8797">
        <v>1814</v>
      </c>
      <c r="N8797" t="s">
        <v>20</v>
      </c>
      <c r="O8797" t="s">
        <v>12653</v>
      </c>
      <c r="P8797" t="s">
        <v>28</v>
      </c>
      <c r="Q8797" t="s">
        <v>34234</v>
      </c>
      <c r="R8797" t="s">
        <v>33762</v>
      </c>
      <c r="S8797" t="s">
        <v>33942</v>
      </c>
      <c r="T8797" t="s">
        <v>34233</v>
      </c>
      <c r="U8797" t="s">
        <v>32634</v>
      </c>
      <c r="V8797" t="s">
        <v>33429</v>
      </c>
      <c r="X8797">
        <v>2</v>
      </c>
      <c r="Y8797" t="s">
        <v>32661</v>
      </c>
      <c r="AA8797">
        <v>9</v>
      </c>
      <c r="AB8797">
        <v>25</v>
      </c>
      <c r="AC8797">
        <v>1</v>
      </c>
      <c r="AD8797" t="str">
        <f t="shared" si="1361"/>
        <v/>
      </c>
      <c r="AE8797">
        <f t="shared" si="1359"/>
        <v>1</v>
      </c>
      <c r="AF8797" t="str">
        <f t="shared" si="1360"/>
        <v/>
      </c>
      <c r="AG8797" t="str">
        <f t="shared" si="1362"/>
        <v/>
      </c>
      <c r="AH8797" t="str">
        <f t="shared" si="1357"/>
        <v/>
      </c>
      <c r="AI8797">
        <v>0.14499999999999999</v>
      </c>
      <c r="AJ8797" t="str">
        <f t="shared" si="1355"/>
        <v/>
      </c>
      <c r="AK8797">
        <f t="shared" si="1358"/>
        <v>2.8</v>
      </c>
      <c r="AL8797">
        <f t="shared" si="1356"/>
        <v>0.40599999999999997</v>
      </c>
      <c r="AM8797" t="s">
        <v>35140</v>
      </c>
    </row>
    <row r="8798" spans="1:39" x14ac:dyDescent="0.2">
      <c r="A8798" t="s">
        <v>16529</v>
      </c>
      <c r="B8798" t="s">
        <v>37</v>
      </c>
      <c r="C8798" t="s">
        <v>16530</v>
      </c>
      <c r="D8798" s="1">
        <v>37587</v>
      </c>
      <c r="E8798" s="1">
        <v>43456</v>
      </c>
      <c r="F8798" t="s">
        <v>19</v>
      </c>
      <c r="I8798">
        <v>100</v>
      </c>
      <c r="J8798">
        <v>0</v>
      </c>
      <c r="K8798">
        <v>0</v>
      </c>
      <c r="L8798">
        <v>457</v>
      </c>
      <c r="M8798">
        <v>457</v>
      </c>
      <c r="N8798" t="s">
        <v>20</v>
      </c>
      <c r="O8798" t="s">
        <v>16531</v>
      </c>
      <c r="P8798" t="s">
        <v>28</v>
      </c>
      <c r="Q8798" t="s">
        <v>34233</v>
      </c>
      <c r="R8798" t="s">
        <v>34233</v>
      </c>
      <c r="S8798" t="s">
        <v>32628</v>
      </c>
      <c r="T8798" t="s">
        <v>34365</v>
      </c>
      <c r="U8798" t="s">
        <v>32634</v>
      </c>
      <c r="V8798" t="s">
        <v>33429</v>
      </c>
      <c r="X8798">
        <v>2</v>
      </c>
      <c r="Y8798" t="s">
        <v>32661</v>
      </c>
      <c r="AA8798">
        <v>9</v>
      </c>
      <c r="AB8798">
        <v>25</v>
      </c>
      <c r="AC8798">
        <v>1</v>
      </c>
      <c r="AD8798" t="str">
        <f t="shared" si="1361"/>
        <v/>
      </c>
      <c r="AE8798" t="str">
        <f t="shared" si="1359"/>
        <v/>
      </c>
      <c r="AF8798" t="str">
        <f t="shared" si="1360"/>
        <v/>
      </c>
      <c r="AG8798">
        <f t="shared" si="1362"/>
        <v>1</v>
      </c>
      <c r="AH8798">
        <f t="shared" si="1357"/>
        <v>2.8</v>
      </c>
      <c r="AI8798">
        <v>0.14499999999999999</v>
      </c>
      <c r="AJ8798">
        <f t="shared" si="1355"/>
        <v>0.40599999999999997</v>
      </c>
      <c r="AK8798" t="str">
        <f t="shared" si="1358"/>
        <v/>
      </c>
      <c r="AL8798" t="str">
        <f t="shared" si="1356"/>
        <v/>
      </c>
    </row>
    <row r="8799" spans="1:39" x14ac:dyDescent="0.2">
      <c r="A8799" t="s">
        <v>15020</v>
      </c>
      <c r="B8799" t="s">
        <v>37</v>
      </c>
      <c r="C8799" t="s">
        <v>15021</v>
      </c>
      <c r="D8799" s="1">
        <v>37329</v>
      </c>
      <c r="E8799" s="1">
        <v>44399</v>
      </c>
      <c r="F8799" t="s">
        <v>19</v>
      </c>
      <c r="I8799">
        <v>100</v>
      </c>
      <c r="J8799">
        <v>0</v>
      </c>
      <c r="K8799">
        <v>0</v>
      </c>
      <c r="L8799">
        <v>1657</v>
      </c>
      <c r="M8799">
        <v>1657</v>
      </c>
      <c r="N8799" t="s">
        <v>20</v>
      </c>
      <c r="O8799" t="s">
        <v>15022</v>
      </c>
      <c r="P8799" t="s">
        <v>28</v>
      </c>
      <c r="Q8799" t="s">
        <v>34233</v>
      </c>
      <c r="R8799" t="s">
        <v>34233</v>
      </c>
      <c r="S8799" t="s">
        <v>32628</v>
      </c>
      <c r="T8799" t="s">
        <v>34349</v>
      </c>
      <c r="U8799" t="s">
        <v>32634</v>
      </c>
      <c r="V8799" t="s">
        <v>33429</v>
      </c>
      <c r="X8799">
        <v>2</v>
      </c>
      <c r="Y8799" t="s">
        <v>32661</v>
      </c>
      <c r="AA8799">
        <v>9</v>
      </c>
      <c r="AB8799">
        <v>25</v>
      </c>
      <c r="AC8799">
        <v>1</v>
      </c>
      <c r="AD8799" t="str">
        <f t="shared" si="1361"/>
        <v/>
      </c>
      <c r="AE8799" t="str">
        <f t="shared" si="1359"/>
        <v/>
      </c>
      <c r="AF8799" t="str">
        <f t="shared" si="1360"/>
        <v/>
      </c>
      <c r="AG8799">
        <f t="shared" si="1362"/>
        <v>1</v>
      </c>
      <c r="AH8799">
        <f t="shared" si="1357"/>
        <v>2.8</v>
      </c>
      <c r="AI8799">
        <v>0.14499999999999999</v>
      </c>
      <c r="AJ8799">
        <f t="shared" si="1355"/>
        <v>0.40599999999999997</v>
      </c>
      <c r="AK8799" t="str">
        <f t="shared" si="1358"/>
        <v/>
      </c>
      <c r="AL8799" t="str">
        <f t="shared" si="1356"/>
        <v/>
      </c>
    </row>
    <row r="8800" spans="1:39" x14ac:dyDescent="0.2">
      <c r="A8800" t="s">
        <v>12139</v>
      </c>
      <c r="B8800" t="s">
        <v>37</v>
      </c>
      <c r="C8800" t="s">
        <v>12140</v>
      </c>
      <c r="D8800" s="1">
        <v>36672</v>
      </c>
      <c r="E8800" s="1">
        <v>43893</v>
      </c>
      <c r="F8800" t="s">
        <v>19</v>
      </c>
      <c r="I8800">
        <v>100</v>
      </c>
      <c r="J8800">
        <v>0</v>
      </c>
      <c r="K8800">
        <v>0</v>
      </c>
      <c r="L8800">
        <v>971</v>
      </c>
      <c r="M8800">
        <v>971</v>
      </c>
      <c r="N8800" t="s">
        <v>20</v>
      </c>
      <c r="O8800" t="s">
        <v>12141</v>
      </c>
      <c r="P8800" t="s">
        <v>28</v>
      </c>
      <c r="Q8800" t="s">
        <v>34233</v>
      </c>
      <c r="R8800" t="s">
        <v>34233</v>
      </c>
      <c r="S8800" t="s">
        <v>33801</v>
      </c>
      <c r="T8800" t="s">
        <v>34365</v>
      </c>
      <c r="U8800" t="s">
        <v>32634</v>
      </c>
      <c r="V8800" t="s">
        <v>33429</v>
      </c>
      <c r="X8800">
        <v>2</v>
      </c>
      <c r="Y8800" t="s">
        <v>32661</v>
      </c>
      <c r="AA8800">
        <v>9</v>
      </c>
      <c r="AB8800">
        <v>25</v>
      </c>
      <c r="AC8800">
        <v>1</v>
      </c>
      <c r="AD8800" t="str">
        <f t="shared" si="1361"/>
        <v/>
      </c>
      <c r="AE8800" t="str">
        <f t="shared" si="1359"/>
        <v/>
      </c>
      <c r="AF8800" t="str">
        <f t="shared" si="1360"/>
        <v/>
      </c>
      <c r="AG8800">
        <f t="shared" si="1362"/>
        <v>1</v>
      </c>
      <c r="AH8800">
        <f t="shared" si="1357"/>
        <v>2.8</v>
      </c>
      <c r="AI8800">
        <v>0.14499999999999999</v>
      </c>
      <c r="AJ8800">
        <f t="shared" si="1355"/>
        <v>0.40599999999999997</v>
      </c>
      <c r="AK8800" t="str">
        <f t="shared" si="1358"/>
        <v/>
      </c>
      <c r="AL8800" t="str">
        <f t="shared" si="1356"/>
        <v/>
      </c>
    </row>
    <row r="8801" spans="1:39" x14ac:dyDescent="0.2">
      <c r="A8801" t="s">
        <v>10924</v>
      </c>
      <c r="B8801" t="s">
        <v>37</v>
      </c>
      <c r="C8801" t="s">
        <v>10925</v>
      </c>
      <c r="D8801" s="1">
        <v>36460</v>
      </c>
      <c r="E8801" s="1">
        <v>44399</v>
      </c>
      <c r="F8801" t="s">
        <v>19</v>
      </c>
      <c r="I8801">
        <v>100</v>
      </c>
      <c r="J8801">
        <v>0</v>
      </c>
      <c r="K8801">
        <v>0</v>
      </c>
      <c r="L8801">
        <v>942</v>
      </c>
      <c r="M8801">
        <v>942</v>
      </c>
      <c r="N8801" t="s">
        <v>20</v>
      </c>
      <c r="O8801" t="s">
        <v>10926</v>
      </c>
      <c r="P8801" t="s">
        <v>28</v>
      </c>
      <c r="Q8801" t="s">
        <v>34233</v>
      </c>
      <c r="R8801" t="s">
        <v>34233</v>
      </c>
      <c r="S8801" t="s">
        <v>33797</v>
      </c>
      <c r="T8801" t="s">
        <v>34357</v>
      </c>
      <c r="U8801" t="s">
        <v>32634</v>
      </c>
      <c r="V8801" t="s">
        <v>33429</v>
      </c>
      <c r="X8801">
        <v>2</v>
      </c>
      <c r="Y8801" t="s">
        <v>32661</v>
      </c>
      <c r="AA8801">
        <v>9</v>
      </c>
      <c r="AB8801">
        <v>25</v>
      </c>
      <c r="AC8801">
        <v>1</v>
      </c>
      <c r="AD8801" t="str">
        <f t="shared" si="1361"/>
        <v/>
      </c>
      <c r="AE8801" t="str">
        <f t="shared" si="1359"/>
        <v/>
      </c>
      <c r="AF8801" t="str">
        <f t="shared" si="1360"/>
        <v/>
      </c>
      <c r="AG8801">
        <f t="shared" si="1362"/>
        <v>1</v>
      </c>
      <c r="AH8801">
        <f t="shared" si="1357"/>
        <v>2.8</v>
      </c>
      <c r="AI8801">
        <v>0.14499999999999999</v>
      </c>
      <c r="AJ8801">
        <f t="shared" si="1355"/>
        <v>0.40599999999999997</v>
      </c>
      <c r="AK8801" t="str">
        <f t="shared" si="1358"/>
        <v/>
      </c>
      <c r="AL8801" t="str">
        <f t="shared" si="1356"/>
        <v/>
      </c>
    </row>
    <row r="8802" spans="1:39" x14ac:dyDescent="0.2">
      <c r="A8802" t="s">
        <v>15731</v>
      </c>
      <c r="B8802" t="s">
        <v>37</v>
      </c>
      <c r="C8802" t="s">
        <v>15732</v>
      </c>
      <c r="D8802" s="1">
        <v>37459</v>
      </c>
      <c r="E8802" s="1">
        <v>44399</v>
      </c>
      <c r="F8802" t="s">
        <v>19</v>
      </c>
      <c r="I8802">
        <v>100</v>
      </c>
      <c r="J8802">
        <v>0</v>
      </c>
      <c r="K8802">
        <v>0</v>
      </c>
      <c r="L8802">
        <v>934</v>
      </c>
      <c r="M8802">
        <v>934</v>
      </c>
      <c r="N8802" t="s">
        <v>20</v>
      </c>
      <c r="O8802" t="s">
        <v>15733</v>
      </c>
      <c r="P8802" t="s">
        <v>28</v>
      </c>
      <c r="Q8802" t="s">
        <v>34233</v>
      </c>
      <c r="R8802" t="s">
        <v>34233</v>
      </c>
      <c r="S8802" t="s">
        <v>32628</v>
      </c>
      <c r="T8802" t="s">
        <v>34365</v>
      </c>
      <c r="U8802" t="s">
        <v>32634</v>
      </c>
      <c r="V8802" t="s">
        <v>33429</v>
      </c>
      <c r="X8802">
        <v>2</v>
      </c>
      <c r="Y8802" t="s">
        <v>32661</v>
      </c>
      <c r="AA8802">
        <v>9</v>
      </c>
      <c r="AB8802">
        <v>25</v>
      </c>
      <c r="AC8802">
        <v>1</v>
      </c>
      <c r="AD8802" t="str">
        <f t="shared" si="1361"/>
        <v/>
      </c>
      <c r="AE8802" t="str">
        <f t="shared" si="1359"/>
        <v/>
      </c>
      <c r="AF8802" t="str">
        <f t="shared" si="1360"/>
        <v/>
      </c>
      <c r="AG8802">
        <f t="shared" si="1362"/>
        <v>1</v>
      </c>
      <c r="AH8802">
        <f t="shared" si="1357"/>
        <v>2.8</v>
      </c>
      <c r="AI8802">
        <v>0.14499999999999999</v>
      </c>
      <c r="AJ8802">
        <f t="shared" si="1355"/>
        <v>0.40599999999999997</v>
      </c>
      <c r="AK8802" t="str">
        <f t="shared" si="1358"/>
        <v/>
      </c>
      <c r="AL8802" t="str">
        <f t="shared" si="1356"/>
        <v/>
      </c>
    </row>
    <row r="8803" spans="1:39" x14ac:dyDescent="0.2">
      <c r="A8803" t="s">
        <v>30874</v>
      </c>
      <c r="B8803" t="s">
        <v>37</v>
      </c>
      <c r="C8803" t="s">
        <v>30875</v>
      </c>
      <c r="D8803" s="1">
        <v>43859</v>
      </c>
      <c r="E8803" s="1">
        <v>44546</v>
      </c>
      <c r="F8803" t="s">
        <v>26</v>
      </c>
      <c r="I8803">
        <v>100</v>
      </c>
      <c r="J8803">
        <v>0</v>
      </c>
      <c r="K8803">
        <v>0</v>
      </c>
      <c r="L8803">
        <v>1022</v>
      </c>
      <c r="M8803">
        <v>1022</v>
      </c>
      <c r="N8803" t="s">
        <v>20</v>
      </c>
      <c r="O8803" t="s">
        <v>30876</v>
      </c>
      <c r="P8803" t="s">
        <v>44</v>
      </c>
      <c r="Q8803" t="s">
        <v>34233</v>
      </c>
      <c r="R8803" t="s">
        <v>34233</v>
      </c>
      <c r="S8803" t="s">
        <v>34233</v>
      </c>
      <c r="T8803" t="s">
        <v>34233</v>
      </c>
      <c r="V8803" t="s">
        <v>33429</v>
      </c>
      <c r="AD8803" t="str">
        <f t="shared" si="1361"/>
        <v/>
      </c>
      <c r="AE8803" t="str">
        <f t="shared" si="1359"/>
        <v/>
      </c>
      <c r="AF8803" t="str">
        <f t="shared" si="1360"/>
        <v/>
      </c>
      <c r="AG8803" t="str">
        <f t="shared" si="1362"/>
        <v/>
      </c>
      <c r="AH8803" t="str">
        <f t="shared" si="1357"/>
        <v/>
      </c>
      <c r="AI8803">
        <v>0.14499999999999999</v>
      </c>
      <c r="AJ8803" t="str">
        <f t="shared" si="1355"/>
        <v/>
      </c>
      <c r="AK8803" t="str">
        <f t="shared" si="1358"/>
        <v/>
      </c>
      <c r="AL8803" t="str">
        <f t="shared" si="1356"/>
        <v/>
      </c>
    </row>
    <row r="8804" spans="1:39" x14ac:dyDescent="0.2">
      <c r="A8804" t="s">
        <v>29417</v>
      </c>
      <c r="B8804" t="s">
        <v>37</v>
      </c>
      <c r="C8804" t="s">
        <v>29418</v>
      </c>
      <c r="D8804" s="1">
        <v>43549</v>
      </c>
      <c r="E8804" s="1">
        <v>44551</v>
      </c>
      <c r="F8804" t="s">
        <v>889</v>
      </c>
      <c r="I8804">
        <v>100</v>
      </c>
      <c r="J8804">
        <v>0</v>
      </c>
      <c r="K8804">
        <v>0</v>
      </c>
      <c r="L8804">
        <v>15465</v>
      </c>
      <c r="M8804">
        <v>15465</v>
      </c>
      <c r="N8804" t="s">
        <v>20</v>
      </c>
      <c r="O8804" t="s">
        <v>29419</v>
      </c>
      <c r="P8804" t="s">
        <v>44</v>
      </c>
      <c r="Q8804" t="s">
        <v>34233</v>
      </c>
      <c r="R8804" t="s">
        <v>34233</v>
      </c>
      <c r="S8804" t="s">
        <v>33942</v>
      </c>
      <c r="T8804" t="s">
        <v>34233</v>
      </c>
      <c r="AD8804" t="str">
        <f t="shared" si="1361"/>
        <v/>
      </c>
      <c r="AE8804" t="str">
        <f t="shared" si="1359"/>
        <v/>
      </c>
      <c r="AF8804" t="str">
        <f t="shared" si="1360"/>
        <v/>
      </c>
      <c r="AG8804" t="str">
        <f t="shared" si="1362"/>
        <v/>
      </c>
      <c r="AH8804" t="str">
        <f t="shared" si="1357"/>
        <v/>
      </c>
      <c r="AI8804">
        <v>0.14499999999999999</v>
      </c>
      <c r="AJ8804" t="str">
        <f t="shared" si="1355"/>
        <v/>
      </c>
      <c r="AK8804" t="str">
        <f t="shared" si="1358"/>
        <v/>
      </c>
      <c r="AL8804" t="str">
        <f t="shared" si="1356"/>
        <v/>
      </c>
    </row>
    <row r="8805" spans="1:39" x14ac:dyDescent="0.2">
      <c r="A8805" t="s">
        <v>29420</v>
      </c>
      <c r="B8805" t="s">
        <v>37</v>
      </c>
      <c r="C8805" t="s">
        <v>29421</v>
      </c>
      <c r="D8805" s="1">
        <v>43549</v>
      </c>
      <c r="E8805" s="1">
        <v>44551</v>
      </c>
      <c r="F8805" t="s">
        <v>889</v>
      </c>
      <c r="I8805">
        <v>100</v>
      </c>
      <c r="J8805">
        <v>0</v>
      </c>
      <c r="K8805">
        <v>0</v>
      </c>
      <c r="L8805">
        <v>4532</v>
      </c>
      <c r="M8805">
        <v>4532</v>
      </c>
      <c r="N8805" t="s">
        <v>20</v>
      </c>
      <c r="O8805" t="s">
        <v>29422</v>
      </c>
      <c r="P8805" t="s">
        <v>44</v>
      </c>
      <c r="Q8805" t="s">
        <v>34233</v>
      </c>
      <c r="R8805" t="s">
        <v>34233</v>
      </c>
      <c r="S8805" t="s">
        <v>33942</v>
      </c>
      <c r="T8805" t="s">
        <v>34233</v>
      </c>
      <c r="AD8805" t="str">
        <f t="shared" si="1361"/>
        <v/>
      </c>
      <c r="AE8805" t="str">
        <f t="shared" si="1359"/>
        <v/>
      </c>
      <c r="AF8805" t="str">
        <f t="shared" si="1360"/>
        <v/>
      </c>
      <c r="AG8805" t="str">
        <f t="shared" si="1362"/>
        <v/>
      </c>
      <c r="AH8805" t="str">
        <f t="shared" si="1357"/>
        <v/>
      </c>
      <c r="AI8805">
        <v>0.14499999999999999</v>
      </c>
      <c r="AJ8805" t="str">
        <f t="shared" si="1355"/>
        <v/>
      </c>
      <c r="AK8805" t="str">
        <f t="shared" si="1358"/>
        <v/>
      </c>
      <c r="AL8805" t="str">
        <f t="shared" si="1356"/>
        <v/>
      </c>
    </row>
    <row r="8806" spans="1:39" x14ac:dyDescent="0.2">
      <c r="A8806" t="s">
        <v>29423</v>
      </c>
      <c r="B8806" t="s">
        <v>37</v>
      </c>
      <c r="C8806" t="s">
        <v>29424</v>
      </c>
      <c r="D8806" s="1">
        <v>43549</v>
      </c>
      <c r="E8806" s="1">
        <v>44546</v>
      </c>
      <c r="F8806" t="s">
        <v>889</v>
      </c>
      <c r="I8806">
        <v>100</v>
      </c>
      <c r="J8806">
        <v>0</v>
      </c>
      <c r="K8806">
        <v>0</v>
      </c>
      <c r="L8806">
        <v>6420</v>
      </c>
      <c r="M8806">
        <v>6420</v>
      </c>
      <c r="N8806" t="s">
        <v>20</v>
      </c>
      <c r="O8806" t="s">
        <v>29425</v>
      </c>
      <c r="P8806" t="s">
        <v>44</v>
      </c>
      <c r="Q8806" t="s">
        <v>34233</v>
      </c>
      <c r="R8806" t="s">
        <v>34233</v>
      </c>
      <c r="S8806" t="s">
        <v>33942</v>
      </c>
      <c r="T8806" t="s">
        <v>34233</v>
      </c>
      <c r="AD8806" t="str">
        <f t="shared" si="1361"/>
        <v/>
      </c>
      <c r="AE8806" t="str">
        <f t="shared" si="1359"/>
        <v/>
      </c>
      <c r="AF8806" t="str">
        <f t="shared" si="1360"/>
        <v/>
      </c>
      <c r="AG8806" t="str">
        <f t="shared" si="1362"/>
        <v/>
      </c>
      <c r="AH8806" t="str">
        <f t="shared" si="1357"/>
        <v/>
      </c>
      <c r="AI8806">
        <v>0.14499999999999999</v>
      </c>
      <c r="AJ8806" t="str">
        <f t="shared" ref="AJ8806:AJ8869" si="1363">IF(COUNTBLANK(AH8806),"",AH8806*AI8806)</f>
        <v/>
      </c>
      <c r="AK8806" t="str">
        <f t="shared" si="1358"/>
        <v/>
      </c>
      <c r="AL8806" t="str">
        <f t="shared" si="1356"/>
        <v/>
      </c>
    </row>
    <row r="8807" spans="1:39" x14ac:dyDescent="0.2">
      <c r="A8807" t="s">
        <v>10010</v>
      </c>
      <c r="B8807" t="s">
        <v>37</v>
      </c>
      <c r="C8807" t="s">
        <v>10011</v>
      </c>
      <c r="D8807" s="1">
        <v>36440</v>
      </c>
      <c r="E8807" s="1">
        <v>43951</v>
      </c>
      <c r="F8807" t="s">
        <v>470</v>
      </c>
      <c r="I8807">
        <v>100</v>
      </c>
      <c r="J8807">
        <v>0</v>
      </c>
      <c r="K8807">
        <v>0</v>
      </c>
      <c r="L8807">
        <v>1741</v>
      </c>
      <c r="M8807">
        <v>1741</v>
      </c>
      <c r="N8807" t="s">
        <v>20</v>
      </c>
      <c r="O8807" t="s">
        <v>10012</v>
      </c>
      <c r="P8807" t="s">
        <v>28</v>
      </c>
      <c r="Q8807" t="s">
        <v>33111</v>
      </c>
      <c r="R8807">
        <v>1</v>
      </c>
      <c r="S8807" t="s">
        <v>32627</v>
      </c>
      <c r="T8807" t="s">
        <v>34654</v>
      </c>
      <c r="U8807" t="s">
        <v>33111</v>
      </c>
      <c r="V8807" t="s">
        <v>32878</v>
      </c>
      <c r="AD8807" t="str">
        <f t="shared" si="1361"/>
        <v/>
      </c>
      <c r="AE8807" t="str">
        <f t="shared" si="1359"/>
        <v/>
      </c>
      <c r="AF8807" t="str">
        <f t="shared" si="1360"/>
        <v/>
      </c>
      <c r="AG8807" t="str">
        <f t="shared" si="1362"/>
        <v/>
      </c>
      <c r="AH8807" t="str">
        <f t="shared" si="1357"/>
        <v/>
      </c>
      <c r="AI8807">
        <v>0.14499999999999999</v>
      </c>
      <c r="AJ8807">
        <v>1</v>
      </c>
      <c r="AK8807" t="str">
        <f t="shared" si="1358"/>
        <v/>
      </c>
      <c r="AL8807" t="str">
        <f t="shared" si="1356"/>
        <v/>
      </c>
      <c r="AM8807" t="s">
        <v>34080</v>
      </c>
    </row>
    <row r="8808" spans="1:39" x14ac:dyDescent="0.2">
      <c r="A8808" t="s">
        <v>5785</v>
      </c>
      <c r="B8808" t="s">
        <v>37</v>
      </c>
      <c r="C8808" t="s">
        <v>5786</v>
      </c>
      <c r="D8808" s="1">
        <v>36122</v>
      </c>
      <c r="E8808" s="1">
        <v>44546</v>
      </c>
      <c r="F8808" t="s">
        <v>19</v>
      </c>
      <c r="I8808">
        <v>100</v>
      </c>
      <c r="J8808">
        <v>0</v>
      </c>
      <c r="K8808">
        <v>0</v>
      </c>
      <c r="L8808">
        <v>1429</v>
      </c>
      <c r="M8808">
        <v>1429</v>
      </c>
      <c r="N8808" t="s">
        <v>20</v>
      </c>
      <c r="O8808" t="s">
        <v>5787</v>
      </c>
      <c r="P8808" t="s">
        <v>28</v>
      </c>
      <c r="Q8808" t="s">
        <v>34233</v>
      </c>
      <c r="R8808" t="s">
        <v>34233</v>
      </c>
      <c r="S8808" t="s">
        <v>33800</v>
      </c>
      <c r="T8808" t="s">
        <v>34365</v>
      </c>
      <c r="AD8808" t="str">
        <f t="shared" si="1361"/>
        <v/>
      </c>
      <c r="AE8808" t="str">
        <f t="shared" si="1359"/>
        <v/>
      </c>
      <c r="AF8808" t="str">
        <f t="shared" si="1360"/>
        <v/>
      </c>
      <c r="AG8808" s="17">
        <v>1</v>
      </c>
      <c r="AH8808">
        <f t="shared" si="1357"/>
        <v>2.8</v>
      </c>
      <c r="AI8808">
        <v>0.14499999999999999</v>
      </c>
      <c r="AJ8808">
        <f t="shared" si="1363"/>
        <v>0.40599999999999997</v>
      </c>
      <c r="AK8808" t="str">
        <f t="shared" si="1358"/>
        <v/>
      </c>
      <c r="AL8808" t="str">
        <f t="shared" si="1356"/>
        <v/>
      </c>
    </row>
    <row r="8809" spans="1:39" x14ac:dyDescent="0.2">
      <c r="A8809" t="s">
        <v>3929</v>
      </c>
      <c r="B8809" t="s">
        <v>37</v>
      </c>
      <c r="C8809" t="s">
        <v>3930</v>
      </c>
      <c r="D8809" s="1">
        <v>35956</v>
      </c>
      <c r="E8809" s="1">
        <v>43456</v>
      </c>
      <c r="F8809" t="s">
        <v>19</v>
      </c>
      <c r="I8809">
        <v>100</v>
      </c>
      <c r="J8809">
        <v>0</v>
      </c>
      <c r="K8809">
        <v>0</v>
      </c>
      <c r="L8809">
        <v>1595</v>
      </c>
      <c r="M8809">
        <v>1595</v>
      </c>
      <c r="N8809" t="s">
        <v>20</v>
      </c>
      <c r="O8809" t="s">
        <v>3931</v>
      </c>
      <c r="P8809" t="s">
        <v>28</v>
      </c>
      <c r="Q8809" t="s">
        <v>34233</v>
      </c>
      <c r="R8809" t="s">
        <v>34233</v>
      </c>
      <c r="S8809" t="s">
        <v>33797</v>
      </c>
      <c r="T8809" t="s">
        <v>34365</v>
      </c>
      <c r="U8809" t="s">
        <v>32634</v>
      </c>
      <c r="V8809" t="s">
        <v>33466</v>
      </c>
      <c r="W8809">
        <v>399</v>
      </c>
      <c r="X8809">
        <v>2</v>
      </c>
      <c r="Y8809" t="s">
        <v>32661</v>
      </c>
      <c r="Z8809">
        <v>400</v>
      </c>
      <c r="AA8809">
        <v>9</v>
      </c>
      <c r="AB8809">
        <v>25</v>
      </c>
      <c r="AC8809">
        <v>1</v>
      </c>
      <c r="AD8809" t="str">
        <f t="shared" si="1361"/>
        <v/>
      </c>
      <c r="AE8809" t="str">
        <f t="shared" si="1359"/>
        <v/>
      </c>
      <c r="AF8809" t="str">
        <f t="shared" si="1360"/>
        <v/>
      </c>
      <c r="AG8809">
        <f t="shared" ref="AG8809:AG8822" si="1364">IF((S8809&lt;&gt;"tühi")*(AC8809&lt;&gt;""),AC8809,"")</f>
        <v>1</v>
      </c>
      <c r="AH8809">
        <f t="shared" si="1357"/>
        <v>2.8</v>
      </c>
      <c r="AI8809">
        <v>0.14499999999999999</v>
      </c>
      <c r="AJ8809">
        <f t="shared" si="1363"/>
        <v>0.40599999999999997</v>
      </c>
      <c r="AK8809" t="str">
        <f t="shared" si="1358"/>
        <v/>
      </c>
      <c r="AL8809" t="str">
        <f t="shared" si="1356"/>
        <v/>
      </c>
    </row>
    <row r="8810" spans="1:39" x14ac:dyDescent="0.2">
      <c r="A8810" t="s">
        <v>15631</v>
      </c>
      <c r="B8810" t="s">
        <v>37</v>
      </c>
      <c r="C8810" t="s">
        <v>15632</v>
      </c>
      <c r="D8810" s="1">
        <v>37491</v>
      </c>
      <c r="E8810" s="1">
        <v>43951</v>
      </c>
      <c r="F8810" t="s">
        <v>19</v>
      </c>
      <c r="I8810">
        <v>100</v>
      </c>
      <c r="J8810">
        <v>0</v>
      </c>
      <c r="K8810">
        <v>0</v>
      </c>
      <c r="L8810">
        <v>2000</v>
      </c>
      <c r="M8810">
        <v>2000</v>
      </c>
      <c r="N8810" t="s">
        <v>20</v>
      </c>
      <c r="O8810" t="s">
        <v>15633</v>
      </c>
      <c r="P8810" t="s">
        <v>28</v>
      </c>
      <c r="Q8810" t="s">
        <v>34234</v>
      </c>
      <c r="R8810" s="9" t="s">
        <v>33762</v>
      </c>
      <c r="S8810" t="s">
        <v>32628</v>
      </c>
      <c r="T8810" t="s">
        <v>34357</v>
      </c>
      <c r="U8810" t="s">
        <v>32634</v>
      </c>
      <c r="V8810" t="s">
        <v>33467</v>
      </c>
      <c r="W8810">
        <v>425</v>
      </c>
      <c r="X8810">
        <v>2</v>
      </c>
      <c r="Y8810" t="s">
        <v>32654</v>
      </c>
      <c r="Z8810">
        <v>850</v>
      </c>
      <c r="AA8810">
        <v>11</v>
      </c>
      <c r="AB8810">
        <v>18</v>
      </c>
      <c r="AC8810">
        <v>1</v>
      </c>
      <c r="AD8810" t="str">
        <f t="shared" si="1361"/>
        <v/>
      </c>
      <c r="AE8810" t="str">
        <f t="shared" si="1359"/>
        <v/>
      </c>
      <c r="AF8810" t="str">
        <f t="shared" si="1360"/>
        <v/>
      </c>
      <c r="AG8810">
        <f t="shared" si="1364"/>
        <v>1</v>
      </c>
      <c r="AH8810">
        <f t="shared" si="1357"/>
        <v>2.8</v>
      </c>
      <c r="AI8810">
        <v>0.14499999999999999</v>
      </c>
      <c r="AJ8810">
        <f t="shared" si="1363"/>
        <v>0.40599999999999997</v>
      </c>
      <c r="AK8810" t="str">
        <f t="shared" si="1358"/>
        <v/>
      </c>
      <c r="AL8810" t="str">
        <f t="shared" si="1356"/>
        <v/>
      </c>
      <c r="AM8810" t="s">
        <v>34877</v>
      </c>
    </row>
    <row r="8811" spans="1:39" x14ac:dyDescent="0.2">
      <c r="A8811" t="s">
        <v>25873</v>
      </c>
      <c r="B8811" t="s">
        <v>37</v>
      </c>
      <c r="C8811" t="s">
        <v>25874</v>
      </c>
      <c r="D8811" s="1">
        <v>40625</v>
      </c>
      <c r="E8811" s="1">
        <v>43456</v>
      </c>
      <c r="F8811" t="s">
        <v>19</v>
      </c>
      <c r="I8811">
        <v>100</v>
      </c>
      <c r="J8811">
        <v>0</v>
      </c>
      <c r="K8811">
        <v>0</v>
      </c>
      <c r="L8811">
        <v>1542</v>
      </c>
      <c r="M8811">
        <v>1542</v>
      </c>
      <c r="N8811" t="s">
        <v>20</v>
      </c>
      <c r="O8811" t="s">
        <v>25875</v>
      </c>
      <c r="P8811" t="s">
        <v>28</v>
      </c>
      <c r="Q8811" t="s">
        <v>34233</v>
      </c>
      <c r="R8811" t="s">
        <v>34233</v>
      </c>
      <c r="S8811" t="s">
        <v>33797</v>
      </c>
      <c r="T8811" t="s">
        <v>34357</v>
      </c>
      <c r="U8811" t="s">
        <v>32634</v>
      </c>
      <c r="V8811" t="s">
        <v>33468</v>
      </c>
      <c r="W8811">
        <v>230</v>
      </c>
      <c r="X8811">
        <v>2</v>
      </c>
      <c r="Y8811" t="s">
        <v>32661</v>
      </c>
      <c r="Z8811">
        <v>500</v>
      </c>
      <c r="AA8811">
        <v>8.5</v>
      </c>
      <c r="AC8811">
        <v>1</v>
      </c>
      <c r="AD8811" t="str">
        <f t="shared" si="1361"/>
        <v/>
      </c>
      <c r="AE8811" t="str">
        <f t="shared" si="1359"/>
        <v/>
      </c>
      <c r="AF8811" t="str">
        <f t="shared" si="1360"/>
        <v/>
      </c>
      <c r="AG8811">
        <f t="shared" si="1364"/>
        <v>1</v>
      </c>
      <c r="AH8811">
        <f t="shared" si="1357"/>
        <v>2.8</v>
      </c>
      <c r="AI8811">
        <v>0.14499999999999999</v>
      </c>
      <c r="AJ8811">
        <f t="shared" si="1363"/>
        <v>0.40599999999999997</v>
      </c>
      <c r="AK8811" t="str">
        <f t="shared" si="1358"/>
        <v/>
      </c>
      <c r="AL8811" t="str">
        <f t="shared" ref="AL8811:AL8874" si="1365">IF(COUNTBLANK(AK8811),"",AK8811*AI8811)</f>
        <v/>
      </c>
    </row>
    <row r="8812" spans="1:39" x14ac:dyDescent="0.2">
      <c r="A8812" t="s">
        <v>29657</v>
      </c>
      <c r="B8812" t="s">
        <v>37</v>
      </c>
      <c r="C8812" t="s">
        <v>29658</v>
      </c>
      <c r="D8812" s="1">
        <v>43570</v>
      </c>
      <c r="E8812" s="1">
        <v>43570</v>
      </c>
      <c r="F8812" t="s">
        <v>19</v>
      </c>
      <c r="I8812">
        <v>100</v>
      </c>
      <c r="J8812">
        <v>0</v>
      </c>
      <c r="K8812">
        <v>0</v>
      </c>
      <c r="L8812">
        <v>1236</v>
      </c>
      <c r="M8812">
        <v>1236</v>
      </c>
      <c r="N8812" t="s">
        <v>20</v>
      </c>
      <c r="O8812" t="s">
        <v>29659</v>
      </c>
      <c r="P8812" t="s">
        <v>28</v>
      </c>
      <c r="Q8812" t="s">
        <v>34234</v>
      </c>
      <c r="R8812" t="s">
        <v>34270</v>
      </c>
      <c r="S8812" t="s">
        <v>32628</v>
      </c>
      <c r="T8812" t="s">
        <v>34357</v>
      </c>
      <c r="U8812" t="s">
        <v>32634</v>
      </c>
      <c r="V8812" t="s">
        <v>33469</v>
      </c>
      <c r="W8812">
        <v>200</v>
      </c>
      <c r="X8812">
        <v>2</v>
      </c>
      <c r="Y8812" t="s">
        <v>32654</v>
      </c>
      <c r="Z8812">
        <v>360</v>
      </c>
      <c r="AA8812">
        <v>8.5</v>
      </c>
      <c r="AC8812">
        <v>1</v>
      </c>
      <c r="AD8812" t="str">
        <f t="shared" si="1361"/>
        <v/>
      </c>
      <c r="AE8812" t="str">
        <f t="shared" si="1359"/>
        <v/>
      </c>
      <c r="AF8812" t="str">
        <f t="shared" si="1360"/>
        <v/>
      </c>
      <c r="AG8812">
        <f t="shared" si="1364"/>
        <v>1</v>
      </c>
      <c r="AH8812">
        <f t="shared" si="1357"/>
        <v>2.8</v>
      </c>
      <c r="AI8812">
        <v>0.14499999999999999</v>
      </c>
      <c r="AJ8812">
        <f t="shared" si="1363"/>
        <v>0.40599999999999997</v>
      </c>
      <c r="AK8812" t="str">
        <f t="shared" si="1358"/>
        <v/>
      </c>
      <c r="AL8812" t="str">
        <f t="shared" si="1365"/>
        <v/>
      </c>
    </row>
    <row r="8813" spans="1:39" x14ac:dyDescent="0.2">
      <c r="A8813" t="s">
        <v>29660</v>
      </c>
      <c r="B8813" t="s">
        <v>37</v>
      </c>
      <c r="C8813" t="s">
        <v>29661</v>
      </c>
      <c r="D8813" s="1">
        <v>43570</v>
      </c>
      <c r="E8813" s="1">
        <v>44560</v>
      </c>
      <c r="F8813" t="s">
        <v>19</v>
      </c>
      <c r="I8813">
        <v>100</v>
      </c>
      <c r="J8813">
        <v>0</v>
      </c>
      <c r="K8813">
        <v>0</v>
      </c>
      <c r="L8813">
        <v>1199</v>
      </c>
      <c r="M8813">
        <v>1199</v>
      </c>
      <c r="N8813" t="s">
        <v>20</v>
      </c>
      <c r="O8813" t="s">
        <v>29662</v>
      </c>
      <c r="P8813" t="s">
        <v>28</v>
      </c>
      <c r="Q8813" t="s">
        <v>34234</v>
      </c>
      <c r="R8813" t="s">
        <v>34270</v>
      </c>
      <c r="S8813" t="s">
        <v>32628</v>
      </c>
      <c r="T8813" t="s">
        <v>34357</v>
      </c>
      <c r="U8813" t="s">
        <v>32634</v>
      </c>
      <c r="V8813" t="s">
        <v>33469</v>
      </c>
      <c r="W8813">
        <v>200</v>
      </c>
      <c r="X8813">
        <v>2</v>
      </c>
      <c r="Y8813" t="s">
        <v>32654</v>
      </c>
      <c r="Z8813">
        <v>360</v>
      </c>
      <c r="AA8813">
        <v>8.5</v>
      </c>
      <c r="AC8813">
        <v>1</v>
      </c>
      <c r="AD8813" t="str">
        <f t="shared" si="1361"/>
        <v/>
      </c>
      <c r="AE8813" t="str">
        <f t="shared" si="1359"/>
        <v/>
      </c>
      <c r="AF8813" t="str">
        <f t="shared" si="1360"/>
        <v/>
      </c>
      <c r="AG8813">
        <f t="shared" si="1364"/>
        <v>1</v>
      </c>
      <c r="AH8813">
        <f t="shared" si="1357"/>
        <v>2.8</v>
      </c>
      <c r="AI8813">
        <v>0.14499999999999999</v>
      </c>
      <c r="AJ8813">
        <f t="shared" si="1363"/>
        <v>0.40599999999999997</v>
      </c>
      <c r="AK8813" t="str">
        <f t="shared" si="1358"/>
        <v/>
      </c>
      <c r="AL8813" t="str">
        <f t="shared" si="1365"/>
        <v/>
      </c>
    </row>
    <row r="8814" spans="1:39" x14ac:dyDescent="0.2">
      <c r="A8814" t="s">
        <v>27660</v>
      </c>
      <c r="B8814" t="s">
        <v>37</v>
      </c>
      <c r="C8814" t="s">
        <v>27661</v>
      </c>
      <c r="D8814" s="1">
        <v>42079</v>
      </c>
      <c r="E8814" s="1">
        <v>43456</v>
      </c>
      <c r="F8814" t="s">
        <v>26</v>
      </c>
      <c r="I8814">
        <v>100</v>
      </c>
      <c r="J8814">
        <v>0</v>
      </c>
      <c r="K8814">
        <v>0</v>
      </c>
      <c r="L8814">
        <v>72</v>
      </c>
      <c r="M8814">
        <v>72</v>
      </c>
      <c r="N8814" t="s">
        <v>20</v>
      </c>
      <c r="O8814" t="s">
        <v>27662</v>
      </c>
      <c r="P8814" t="s">
        <v>44</v>
      </c>
      <c r="Q8814" t="s">
        <v>34233</v>
      </c>
      <c r="R8814" t="s">
        <v>34233</v>
      </c>
      <c r="S8814" t="s">
        <v>34233</v>
      </c>
      <c r="T8814" t="s">
        <v>34233</v>
      </c>
      <c r="V8814" t="s">
        <v>33456</v>
      </c>
      <c r="AD8814" t="str">
        <f t="shared" si="1361"/>
        <v/>
      </c>
      <c r="AE8814" t="str">
        <f t="shared" si="1359"/>
        <v/>
      </c>
      <c r="AF8814" t="str">
        <f t="shared" si="1360"/>
        <v/>
      </c>
      <c r="AG8814" t="str">
        <f t="shared" si="1364"/>
        <v/>
      </c>
      <c r="AH8814" t="str">
        <f t="shared" si="1357"/>
        <v/>
      </c>
      <c r="AI8814">
        <v>0.14499999999999999</v>
      </c>
      <c r="AJ8814" t="str">
        <f t="shared" si="1363"/>
        <v/>
      </c>
      <c r="AK8814" t="str">
        <f t="shared" si="1358"/>
        <v/>
      </c>
      <c r="AL8814" t="str">
        <f t="shared" si="1365"/>
        <v/>
      </c>
    </row>
    <row r="8815" spans="1:39" x14ac:dyDescent="0.2">
      <c r="A8815" t="s">
        <v>17360</v>
      </c>
      <c r="B8815" t="s">
        <v>37</v>
      </c>
      <c r="C8815" t="s">
        <v>17361</v>
      </c>
      <c r="D8815" s="1">
        <v>37685</v>
      </c>
      <c r="E8815" s="1">
        <v>43456</v>
      </c>
      <c r="F8815" t="s">
        <v>470</v>
      </c>
      <c r="I8815">
        <v>100</v>
      </c>
      <c r="J8815">
        <v>0</v>
      </c>
      <c r="K8815">
        <v>0</v>
      </c>
      <c r="L8815">
        <v>203</v>
      </c>
      <c r="M8815">
        <v>203</v>
      </c>
      <c r="N8815" t="s">
        <v>20</v>
      </c>
      <c r="O8815" t="s">
        <v>17362</v>
      </c>
      <c r="P8815" t="s">
        <v>28</v>
      </c>
      <c r="Q8815" t="s">
        <v>34233</v>
      </c>
      <c r="R8815" t="s">
        <v>34233</v>
      </c>
      <c r="S8815" t="s">
        <v>33942</v>
      </c>
      <c r="T8815" t="s">
        <v>34233</v>
      </c>
      <c r="AD8815" t="str">
        <f t="shared" si="1361"/>
        <v/>
      </c>
      <c r="AE8815" t="str">
        <f t="shared" si="1359"/>
        <v/>
      </c>
      <c r="AF8815" t="str">
        <f t="shared" si="1360"/>
        <v/>
      </c>
      <c r="AG8815" t="str">
        <f t="shared" si="1364"/>
        <v/>
      </c>
      <c r="AH8815" t="str">
        <f t="shared" si="1357"/>
        <v/>
      </c>
      <c r="AI8815">
        <v>0.14499999999999999</v>
      </c>
      <c r="AJ8815" t="str">
        <f t="shared" si="1363"/>
        <v/>
      </c>
      <c r="AK8815" t="str">
        <f t="shared" si="1358"/>
        <v/>
      </c>
      <c r="AL8815" t="str">
        <f t="shared" si="1365"/>
        <v/>
      </c>
    </row>
    <row r="8816" spans="1:39" x14ac:dyDescent="0.2">
      <c r="A8816" t="s">
        <v>15684</v>
      </c>
      <c r="B8816" t="s">
        <v>37</v>
      </c>
      <c r="C8816" t="s">
        <v>11239</v>
      </c>
      <c r="D8816" s="1">
        <v>37491</v>
      </c>
      <c r="E8816" s="1">
        <v>44104</v>
      </c>
      <c r="F8816" t="s">
        <v>39</v>
      </c>
      <c r="I8816">
        <v>100</v>
      </c>
      <c r="J8816">
        <v>0</v>
      </c>
      <c r="K8816">
        <v>0</v>
      </c>
      <c r="L8816">
        <v>641</v>
      </c>
      <c r="M8816">
        <v>641</v>
      </c>
      <c r="N8816" t="s">
        <v>20</v>
      </c>
      <c r="O8816" t="s">
        <v>15685</v>
      </c>
      <c r="P8816" t="s">
        <v>28</v>
      </c>
      <c r="Q8816" t="s">
        <v>34233</v>
      </c>
      <c r="R8816" t="s">
        <v>34233</v>
      </c>
      <c r="S8816" t="s">
        <v>33942</v>
      </c>
      <c r="T8816" t="s">
        <v>34233</v>
      </c>
      <c r="V8816" t="s">
        <v>33467</v>
      </c>
      <c r="AD8816" t="str">
        <f t="shared" si="1361"/>
        <v/>
      </c>
      <c r="AE8816" t="str">
        <f t="shared" si="1359"/>
        <v/>
      </c>
      <c r="AF8816" t="str">
        <f t="shared" si="1360"/>
        <v/>
      </c>
      <c r="AG8816" t="str">
        <f t="shared" si="1364"/>
        <v/>
      </c>
      <c r="AH8816" t="str">
        <f t="shared" ref="AH8816:AH8879" si="1366">IF(AG8816="","",AG8816*2.8)</f>
        <v/>
      </c>
      <c r="AI8816">
        <v>0.14499999999999999</v>
      </c>
      <c r="AJ8816" t="str">
        <f t="shared" si="1363"/>
        <v/>
      </c>
      <c r="AK8816" t="str">
        <f t="shared" ref="AK8816:AK8879" si="1367">IF(AE8816="","",AE8816*2.8)</f>
        <v/>
      </c>
      <c r="AL8816" t="str">
        <f t="shared" si="1365"/>
        <v/>
      </c>
    </row>
    <row r="8817" spans="1:39" x14ac:dyDescent="0.2">
      <c r="A8817" t="s">
        <v>25587</v>
      </c>
      <c r="B8817" t="s">
        <v>37</v>
      </c>
      <c r="C8817" t="s">
        <v>25588</v>
      </c>
      <c r="D8817" s="1">
        <v>40065</v>
      </c>
      <c r="E8817" s="1">
        <v>43456</v>
      </c>
      <c r="F8817" t="s">
        <v>26</v>
      </c>
      <c r="I8817">
        <v>100</v>
      </c>
      <c r="J8817">
        <v>0</v>
      </c>
      <c r="K8817">
        <v>0</v>
      </c>
      <c r="L8817">
        <v>692</v>
      </c>
      <c r="M8817">
        <v>692</v>
      </c>
      <c r="N8817" t="s">
        <v>20</v>
      </c>
      <c r="O8817" t="s">
        <v>25589</v>
      </c>
      <c r="P8817" t="s">
        <v>28</v>
      </c>
      <c r="Q8817" t="s">
        <v>34233</v>
      </c>
      <c r="R8817" t="s">
        <v>34233</v>
      </c>
      <c r="S8817" t="s">
        <v>34233</v>
      </c>
      <c r="T8817" t="s">
        <v>34233</v>
      </c>
      <c r="V8817" t="s">
        <v>33470</v>
      </c>
      <c r="AD8817" t="str">
        <f t="shared" si="1361"/>
        <v/>
      </c>
      <c r="AE8817" t="str">
        <f t="shared" si="1359"/>
        <v/>
      </c>
      <c r="AF8817" t="str">
        <f t="shared" si="1360"/>
        <v/>
      </c>
      <c r="AG8817" t="str">
        <f t="shared" si="1364"/>
        <v/>
      </c>
      <c r="AH8817" t="str">
        <f t="shared" si="1366"/>
        <v/>
      </c>
      <c r="AI8817">
        <v>0.14499999999999999</v>
      </c>
      <c r="AJ8817" t="str">
        <f t="shared" si="1363"/>
        <v/>
      </c>
      <c r="AK8817" t="str">
        <f t="shared" si="1367"/>
        <v/>
      </c>
      <c r="AL8817" t="str">
        <f t="shared" si="1365"/>
        <v/>
      </c>
    </row>
    <row r="8818" spans="1:39" x14ac:dyDescent="0.2">
      <c r="A8818" t="s">
        <v>25581</v>
      </c>
      <c r="B8818" t="s">
        <v>37</v>
      </c>
      <c r="C8818" t="s">
        <v>25582</v>
      </c>
      <c r="D8818" s="1">
        <v>40065</v>
      </c>
      <c r="E8818" s="1">
        <v>43456</v>
      </c>
      <c r="F8818" t="s">
        <v>19</v>
      </c>
      <c r="I8818">
        <v>100</v>
      </c>
      <c r="J8818">
        <v>0</v>
      </c>
      <c r="K8818">
        <v>0</v>
      </c>
      <c r="L8818">
        <v>1699</v>
      </c>
      <c r="M8818">
        <v>1699</v>
      </c>
      <c r="N8818" t="s">
        <v>20</v>
      </c>
      <c r="O8818" t="s">
        <v>25583</v>
      </c>
      <c r="P8818" t="s">
        <v>28</v>
      </c>
      <c r="Q8818" t="s">
        <v>34234</v>
      </c>
      <c r="R8818" t="s">
        <v>33762</v>
      </c>
      <c r="S8818" t="s">
        <v>33942</v>
      </c>
      <c r="T8818" t="s">
        <v>34233</v>
      </c>
      <c r="U8818" t="s">
        <v>32634</v>
      </c>
      <c r="V8818" t="s">
        <v>33470</v>
      </c>
      <c r="W8818">
        <v>340</v>
      </c>
      <c r="X8818">
        <v>2</v>
      </c>
      <c r="Y8818" t="s">
        <v>32654</v>
      </c>
      <c r="Z8818">
        <v>600</v>
      </c>
      <c r="AA8818">
        <v>8.5</v>
      </c>
      <c r="AB8818">
        <v>20</v>
      </c>
      <c r="AC8818">
        <v>1</v>
      </c>
      <c r="AD8818" t="str">
        <f t="shared" si="1361"/>
        <v/>
      </c>
      <c r="AE8818">
        <f t="shared" si="1359"/>
        <v>1</v>
      </c>
      <c r="AF8818" t="str">
        <f t="shared" si="1360"/>
        <v/>
      </c>
      <c r="AG8818" t="str">
        <f t="shared" si="1364"/>
        <v/>
      </c>
      <c r="AH8818" t="str">
        <f t="shared" si="1366"/>
        <v/>
      </c>
      <c r="AI8818">
        <v>0.14499999999999999</v>
      </c>
      <c r="AJ8818" t="str">
        <f t="shared" si="1363"/>
        <v/>
      </c>
      <c r="AK8818">
        <f t="shared" si="1367"/>
        <v>2.8</v>
      </c>
      <c r="AL8818">
        <f t="shared" si="1365"/>
        <v>0.40599999999999997</v>
      </c>
    </row>
    <row r="8819" spans="1:39" x14ac:dyDescent="0.2">
      <c r="A8819" t="s">
        <v>25584</v>
      </c>
      <c r="B8819" t="s">
        <v>37</v>
      </c>
      <c r="C8819" t="s">
        <v>25585</v>
      </c>
      <c r="D8819" s="1">
        <v>40065</v>
      </c>
      <c r="E8819" s="1">
        <v>43456</v>
      </c>
      <c r="F8819" t="s">
        <v>19</v>
      </c>
      <c r="I8819">
        <v>100</v>
      </c>
      <c r="J8819">
        <v>0</v>
      </c>
      <c r="K8819">
        <v>0</v>
      </c>
      <c r="L8819">
        <v>1638</v>
      </c>
      <c r="M8819">
        <v>1638</v>
      </c>
      <c r="N8819" t="s">
        <v>20</v>
      </c>
      <c r="O8819" t="s">
        <v>25586</v>
      </c>
      <c r="P8819" t="s">
        <v>28</v>
      </c>
      <c r="Q8819" t="s">
        <v>34234</v>
      </c>
      <c r="R8819" t="s">
        <v>33762</v>
      </c>
      <c r="S8819" t="s">
        <v>33942</v>
      </c>
      <c r="T8819" t="s">
        <v>34233</v>
      </c>
      <c r="U8819" t="s">
        <v>32634</v>
      </c>
      <c r="V8819" t="s">
        <v>33470</v>
      </c>
      <c r="W8819">
        <v>320</v>
      </c>
      <c r="X8819">
        <v>2</v>
      </c>
      <c r="Y8819" t="s">
        <v>32654</v>
      </c>
      <c r="Z8819">
        <v>600</v>
      </c>
      <c r="AA8819">
        <v>8.5</v>
      </c>
      <c r="AB8819">
        <v>20</v>
      </c>
      <c r="AC8819">
        <v>1</v>
      </c>
      <c r="AD8819" t="str">
        <f t="shared" si="1361"/>
        <v/>
      </c>
      <c r="AE8819">
        <f t="shared" si="1359"/>
        <v>1</v>
      </c>
      <c r="AF8819" t="str">
        <f t="shared" si="1360"/>
        <v/>
      </c>
      <c r="AG8819" t="str">
        <f t="shared" si="1364"/>
        <v/>
      </c>
      <c r="AH8819" t="str">
        <f t="shared" si="1366"/>
        <v/>
      </c>
      <c r="AI8819">
        <v>0.14499999999999999</v>
      </c>
      <c r="AJ8819" t="str">
        <f t="shared" si="1363"/>
        <v/>
      </c>
      <c r="AK8819">
        <f t="shared" si="1367"/>
        <v>2.8</v>
      </c>
      <c r="AL8819">
        <f t="shared" si="1365"/>
        <v>0.40599999999999997</v>
      </c>
    </row>
    <row r="8820" spans="1:39" x14ac:dyDescent="0.2">
      <c r="A8820" t="s">
        <v>25578</v>
      </c>
      <c r="B8820" t="s">
        <v>37</v>
      </c>
      <c r="C8820" t="s">
        <v>25579</v>
      </c>
      <c r="D8820" s="1">
        <v>40065</v>
      </c>
      <c r="E8820" s="1">
        <v>43456</v>
      </c>
      <c r="F8820" t="s">
        <v>19</v>
      </c>
      <c r="I8820">
        <v>100</v>
      </c>
      <c r="J8820">
        <v>0</v>
      </c>
      <c r="K8820">
        <v>0</v>
      </c>
      <c r="L8820">
        <v>1773</v>
      </c>
      <c r="M8820">
        <v>1773</v>
      </c>
      <c r="N8820" t="s">
        <v>20</v>
      </c>
      <c r="O8820" t="s">
        <v>25580</v>
      </c>
      <c r="P8820" t="s">
        <v>28</v>
      </c>
      <c r="Q8820" t="s">
        <v>34234</v>
      </c>
      <c r="R8820" t="s">
        <v>33762</v>
      </c>
      <c r="S8820" t="s">
        <v>33942</v>
      </c>
      <c r="T8820" t="s">
        <v>34233</v>
      </c>
      <c r="U8820" t="s">
        <v>32634</v>
      </c>
      <c r="V8820" t="s">
        <v>33470</v>
      </c>
      <c r="W8820">
        <v>350</v>
      </c>
      <c r="X8820">
        <v>2</v>
      </c>
      <c r="Y8820" t="s">
        <v>32654</v>
      </c>
      <c r="Z8820">
        <v>600</v>
      </c>
      <c r="AA8820">
        <v>8.5</v>
      </c>
      <c r="AB8820">
        <v>20</v>
      </c>
      <c r="AC8820">
        <v>1</v>
      </c>
      <c r="AD8820" t="str">
        <f t="shared" si="1361"/>
        <v/>
      </c>
      <c r="AE8820">
        <f t="shared" si="1359"/>
        <v>1</v>
      </c>
      <c r="AF8820" t="str">
        <f t="shared" si="1360"/>
        <v/>
      </c>
      <c r="AG8820" t="str">
        <f t="shared" si="1364"/>
        <v/>
      </c>
      <c r="AH8820" t="str">
        <f t="shared" si="1366"/>
        <v/>
      </c>
      <c r="AI8820">
        <v>0.14499999999999999</v>
      </c>
      <c r="AJ8820" t="str">
        <f t="shared" si="1363"/>
        <v/>
      </c>
      <c r="AK8820">
        <f t="shared" si="1367"/>
        <v>2.8</v>
      </c>
      <c r="AL8820">
        <f t="shared" si="1365"/>
        <v>0.40599999999999997</v>
      </c>
    </row>
    <row r="8821" spans="1:39" x14ac:dyDescent="0.2">
      <c r="A8821" t="s">
        <v>25590</v>
      </c>
      <c r="B8821" t="s">
        <v>37</v>
      </c>
      <c r="C8821" t="s">
        <v>25591</v>
      </c>
      <c r="D8821" s="1">
        <v>40065</v>
      </c>
      <c r="E8821" s="1">
        <v>43456</v>
      </c>
      <c r="F8821" t="s">
        <v>19</v>
      </c>
      <c r="I8821">
        <v>100</v>
      </c>
      <c r="J8821">
        <v>0</v>
      </c>
      <c r="K8821">
        <v>0</v>
      </c>
      <c r="L8821">
        <v>1757</v>
      </c>
      <c r="M8821">
        <v>1757</v>
      </c>
      <c r="N8821" t="s">
        <v>20</v>
      </c>
      <c r="O8821" t="s">
        <v>25592</v>
      </c>
      <c r="P8821" t="s">
        <v>28</v>
      </c>
      <c r="Q8821" t="s">
        <v>34234</v>
      </c>
      <c r="R8821" t="s">
        <v>33762</v>
      </c>
      <c r="S8821" t="s">
        <v>33942</v>
      </c>
      <c r="T8821" t="s">
        <v>34233</v>
      </c>
      <c r="U8821" t="s">
        <v>32634</v>
      </c>
      <c r="V8821" t="s">
        <v>33470</v>
      </c>
      <c r="W8821">
        <v>350</v>
      </c>
      <c r="X8821">
        <v>2</v>
      </c>
      <c r="Y8821" t="s">
        <v>32654</v>
      </c>
      <c r="Z8821">
        <v>600</v>
      </c>
      <c r="AA8821">
        <v>8.5</v>
      </c>
      <c r="AB8821">
        <v>20</v>
      </c>
      <c r="AC8821">
        <v>1</v>
      </c>
      <c r="AD8821" t="str">
        <f t="shared" si="1361"/>
        <v/>
      </c>
      <c r="AE8821">
        <f t="shared" si="1359"/>
        <v>1</v>
      </c>
      <c r="AF8821" t="str">
        <f t="shared" si="1360"/>
        <v/>
      </c>
      <c r="AG8821" t="str">
        <f t="shared" si="1364"/>
        <v/>
      </c>
      <c r="AH8821" t="str">
        <f t="shared" si="1366"/>
        <v/>
      </c>
      <c r="AI8821">
        <v>0.14499999999999999</v>
      </c>
      <c r="AJ8821" t="str">
        <f t="shared" si="1363"/>
        <v/>
      </c>
      <c r="AK8821">
        <f t="shared" si="1367"/>
        <v>2.8</v>
      </c>
      <c r="AL8821">
        <f t="shared" si="1365"/>
        <v>0.40599999999999997</v>
      </c>
    </row>
    <row r="8822" spans="1:39" x14ac:dyDescent="0.2">
      <c r="A8822" t="s">
        <v>14919</v>
      </c>
      <c r="B8822" t="s">
        <v>37</v>
      </c>
      <c r="C8822" t="s">
        <v>14920</v>
      </c>
      <c r="D8822" s="1">
        <v>37316</v>
      </c>
      <c r="E8822" s="1">
        <v>43456</v>
      </c>
      <c r="F8822" t="s">
        <v>474</v>
      </c>
      <c r="I8822">
        <v>100</v>
      </c>
      <c r="J8822">
        <v>0</v>
      </c>
      <c r="K8822">
        <v>0</v>
      </c>
      <c r="L8822">
        <v>863</v>
      </c>
      <c r="M8822">
        <v>863</v>
      </c>
      <c r="N8822" t="s">
        <v>20</v>
      </c>
      <c r="O8822" t="s">
        <v>14921</v>
      </c>
      <c r="P8822" t="s">
        <v>28</v>
      </c>
      <c r="Q8822" t="s">
        <v>34234</v>
      </c>
      <c r="R8822" t="s">
        <v>33762</v>
      </c>
      <c r="S8822" t="s">
        <v>33942</v>
      </c>
      <c r="T8822" t="s">
        <v>34233</v>
      </c>
      <c r="AD8822" t="str">
        <f t="shared" si="1361"/>
        <v/>
      </c>
      <c r="AE8822" t="str">
        <f t="shared" si="1359"/>
        <v/>
      </c>
      <c r="AF8822" t="str">
        <f t="shared" si="1360"/>
        <v/>
      </c>
      <c r="AG8822" t="str">
        <f t="shared" si="1364"/>
        <v/>
      </c>
      <c r="AH8822" t="str">
        <f t="shared" si="1366"/>
        <v/>
      </c>
      <c r="AI8822">
        <v>0.14499999999999999</v>
      </c>
      <c r="AJ8822" t="str">
        <f t="shared" si="1363"/>
        <v/>
      </c>
      <c r="AK8822" t="str">
        <f t="shared" si="1367"/>
        <v/>
      </c>
      <c r="AL8822" t="str">
        <f t="shared" si="1365"/>
        <v/>
      </c>
      <c r="AM8822" t="s">
        <v>34081</v>
      </c>
    </row>
    <row r="8823" spans="1:39" x14ac:dyDescent="0.2">
      <c r="A8823" t="s">
        <v>15694</v>
      </c>
      <c r="B8823" t="s">
        <v>37</v>
      </c>
      <c r="C8823" t="s">
        <v>15695</v>
      </c>
      <c r="D8823" s="1">
        <v>37420</v>
      </c>
      <c r="E8823" s="1">
        <v>43951</v>
      </c>
      <c r="F8823" t="s">
        <v>19</v>
      </c>
      <c r="I8823">
        <v>100</v>
      </c>
      <c r="J8823">
        <v>0</v>
      </c>
      <c r="K8823">
        <v>0</v>
      </c>
      <c r="L8823">
        <v>2913</v>
      </c>
      <c r="M8823">
        <v>2913</v>
      </c>
      <c r="N8823" t="s">
        <v>20</v>
      </c>
      <c r="O8823" t="s">
        <v>15696</v>
      </c>
      <c r="P8823" t="s">
        <v>28</v>
      </c>
      <c r="Q8823" t="s">
        <v>34233</v>
      </c>
      <c r="R8823" t="s">
        <v>34233</v>
      </c>
      <c r="S8823" t="s">
        <v>33807</v>
      </c>
      <c r="T8823" t="s">
        <v>34349</v>
      </c>
      <c r="AD8823" t="str">
        <f t="shared" si="1361"/>
        <v/>
      </c>
      <c r="AE8823" t="str">
        <f t="shared" si="1359"/>
        <v/>
      </c>
      <c r="AF8823" t="str">
        <f t="shared" si="1360"/>
        <v/>
      </c>
      <c r="AG8823" s="17">
        <v>1</v>
      </c>
      <c r="AH8823">
        <f t="shared" si="1366"/>
        <v>2.8</v>
      </c>
      <c r="AI8823">
        <v>0.14499999999999999</v>
      </c>
      <c r="AJ8823">
        <f t="shared" si="1363"/>
        <v>0.40599999999999997</v>
      </c>
      <c r="AK8823" t="str">
        <f t="shared" si="1367"/>
        <v/>
      </c>
      <c r="AL8823" t="str">
        <f t="shared" si="1365"/>
        <v/>
      </c>
    </row>
    <row r="8824" spans="1:39" x14ac:dyDescent="0.2">
      <c r="A8824" t="s">
        <v>29497</v>
      </c>
      <c r="B8824" t="s">
        <v>37</v>
      </c>
      <c r="C8824" t="s">
        <v>29498</v>
      </c>
      <c r="D8824" s="1">
        <v>43185</v>
      </c>
      <c r="E8824" s="1">
        <v>43951</v>
      </c>
      <c r="F8824" t="s">
        <v>19</v>
      </c>
      <c r="I8824">
        <v>100</v>
      </c>
      <c r="J8824">
        <v>0</v>
      </c>
      <c r="K8824">
        <v>0</v>
      </c>
      <c r="L8824">
        <v>3022</v>
      </c>
      <c r="M8824">
        <v>3022</v>
      </c>
      <c r="N8824" t="s">
        <v>20</v>
      </c>
      <c r="O8824" t="s">
        <v>29499</v>
      </c>
      <c r="P8824" t="s">
        <v>28</v>
      </c>
      <c r="Q8824" t="s">
        <v>34233</v>
      </c>
      <c r="R8824" t="s">
        <v>34233</v>
      </c>
      <c r="S8824" t="s">
        <v>33797</v>
      </c>
      <c r="T8824" t="s">
        <v>34357</v>
      </c>
      <c r="AD8824" t="str">
        <f t="shared" si="1361"/>
        <v/>
      </c>
      <c r="AE8824" t="str">
        <f t="shared" si="1359"/>
        <v/>
      </c>
      <c r="AF8824" t="str">
        <f t="shared" si="1360"/>
        <v/>
      </c>
      <c r="AG8824" s="17">
        <v>1</v>
      </c>
      <c r="AH8824">
        <f t="shared" si="1366"/>
        <v>2.8</v>
      </c>
      <c r="AI8824">
        <v>0.14499999999999999</v>
      </c>
      <c r="AJ8824">
        <f t="shared" si="1363"/>
        <v>0.40599999999999997</v>
      </c>
      <c r="AK8824" t="str">
        <f t="shared" si="1367"/>
        <v/>
      </c>
      <c r="AL8824" t="str">
        <f t="shared" si="1365"/>
        <v/>
      </c>
    </row>
    <row r="8825" spans="1:39" x14ac:dyDescent="0.2">
      <c r="A8825" t="s">
        <v>13870</v>
      </c>
      <c r="B8825" t="s">
        <v>37</v>
      </c>
      <c r="C8825" t="s">
        <v>13871</v>
      </c>
      <c r="D8825" s="1">
        <v>36977</v>
      </c>
      <c r="E8825" s="1">
        <v>43456</v>
      </c>
      <c r="F8825" t="s">
        <v>19</v>
      </c>
      <c r="I8825">
        <v>100</v>
      </c>
      <c r="J8825">
        <v>0</v>
      </c>
      <c r="K8825">
        <v>0</v>
      </c>
      <c r="L8825">
        <v>262</v>
      </c>
      <c r="M8825">
        <v>262</v>
      </c>
      <c r="N8825" t="s">
        <v>20</v>
      </c>
      <c r="O8825" t="s">
        <v>13872</v>
      </c>
      <c r="P8825" t="s">
        <v>28</v>
      </c>
      <c r="Q8825" t="s">
        <v>34233</v>
      </c>
      <c r="R8825" t="s">
        <v>34233</v>
      </c>
      <c r="S8825" t="s">
        <v>32628</v>
      </c>
      <c r="T8825" t="s">
        <v>34349</v>
      </c>
      <c r="AD8825" t="str">
        <f t="shared" si="1361"/>
        <v/>
      </c>
      <c r="AE8825" t="str">
        <f t="shared" ref="AE8825:AE8888" si="1368">IF((S8825="tühi")*(AC8825&lt;&gt;""),AC8825,"")</f>
        <v/>
      </c>
      <c r="AF8825" t="str">
        <f t="shared" si="1360"/>
        <v/>
      </c>
      <c r="AG8825" s="17">
        <v>1</v>
      </c>
      <c r="AH8825">
        <f t="shared" si="1366"/>
        <v>2.8</v>
      </c>
      <c r="AI8825">
        <v>0.14499999999999999</v>
      </c>
      <c r="AJ8825">
        <f t="shared" si="1363"/>
        <v>0.40599999999999997</v>
      </c>
      <c r="AK8825" t="str">
        <f t="shared" si="1367"/>
        <v/>
      </c>
      <c r="AL8825" t="str">
        <f t="shared" si="1365"/>
        <v/>
      </c>
    </row>
    <row r="8826" spans="1:39" x14ac:dyDescent="0.2">
      <c r="A8826" t="s">
        <v>29500</v>
      </c>
      <c r="B8826" t="s">
        <v>37</v>
      </c>
      <c r="C8826" t="s">
        <v>29501</v>
      </c>
      <c r="D8826" s="1">
        <v>43185</v>
      </c>
      <c r="E8826" s="1">
        <v>44546</v>
      </c>
      <c r="F8826" t="s">
        <v>19</v>
      </c>
      <c r="I8826">
        <v>100</v>
      </c>
      <c r="J8826">
        <v>0</v>
      </c>
      <c r="K8826">
        <v>0</v>
      </c>
      <c r="L8826">
        <v>4160</v>
      </c>
      <c r="M8826">
        <v>4160</v>
      </c>
      <c r="N8826" t="s">
        <v>20</v>
      </c>
      <c r="O8826" t="s">
        <v>29502</v>
      </c>
      <c r="P8826" t="s">
        <v>28</v>
      </c>
      <c r="Q8826" t="s">
        <v>34233</v>
      </c>
      <c r="R8826" t="s">
        <v>34233</v>
      </c>
      <c r="S8826" t="s">
        <v>33800</v>
      </c>
      <c r="T8826" t="s">
        <v>34349</v>
      </c>
      <c r="AD8826" t="str">
        <f t="shared" si="1361"/>
        <v/>
      </c>
      <c r="AE8826" t="str">
        <f t="shared" si="1368"/>
        <v/>
      </c>
      <c r="AF8826" t="str">
        <f t="shared" si="1360"/>
        <v/>
      </c>
      <c r="AG8826" s="17">
        <v>1</v>
      </c>
      <c r="AH8826">
        <f t="shared" si="1366"/>
        <v>2.8</v>
      </c>
      <c r="AI8826">
        <v>0.14499999999999999</v>
      </c>
      <c r="AJ8826">
        <f t="shared" si="1363"/>
        <v>0.40599999999999997</v>
      </c>
      <c r="AK8826" t="str">
        <f t="shared" si="1367"/>
        <v/>
      </c>
      <c r="AL8826" t="str">
        <f t="shared" si="1365"/>
        <v/>
      </c>
    </row>
    <row r="8827" spans="1:39" x14ac:dyDescent="0.2">
      <c r="A8827" t="s">
        <v>14892</v>
      </c>
      <c r="B8827" t="s">
        <v>37</v>
      </c>
      <c r="C8827" t="s">
        <v>14893</v>
      </c>
      <c r="D8827" s="1">
        <v>37316</v>
      </c>
      <c r="E8827" s="1">
        <v>43456</v>
      </c>
      <c r="F8827" t="s">
        <v>19</v>
      </c>
      <c r="I8827">
        <v>100</v>
      </c>
      <c r="J8827">
        <v>0</v>
      </c>
      <c r="K8827">
        <v>0</v>
      </c>
      <c r="L8827">
        <v>1224</v>
      </c>
      <c r="M8827">
        <v>1224</v>
      </c>
      <c r="N8827" t="s">
        <v>20</v>
      </c>
      <c r="O8827" t="s">
        <v>14894</v>
      </c>
      <c r="P8827" t="s">
        <v>28</v>
      </c>
      <c r="Q8827" t="s">
        <v>34233</v>
      </c>
      <c r="R8827" t="s">
        <v>34233</v>
      </c>
      <c r="S8827" t="s">
        <v>32628</v>
      </c>
      <c r="T8827" t="s">
        <v>34354</v>
      </c>
      <c r="U8827" t="s">
        <v>32634</v>
      </c>
      <c r="V8827" t="s">
        <v>33471</v>
      </c>
      <c r="X8827">
        <v>2</v>
      </c>
      <c r="Y8827" t="s">
        <v>32661</v>
      </c>
      <c r="AA8827">
        <v>8.5</v>
      </c>
      <c r="AB8827">
        <v>20</v>
      </c>
      <c r="AC8827">
        <v>1</v>
      </c>
      <c r="AD8827" t="str">
        <f t="shared" si="1361"/>
        <v/>
      </c>
      <c r="AE8827" t="str">
        <f t="shared" si="1368"/>
        <v/>
      </c>
      <c r="AF8827" t="str">
        <f t="shared" si="1360"/>
        <v/>
      </c>
      <c r="AG8827">
        <f t="shared" ref="AG8827:AG8844" si="1369">IF((S8827&lt;&gt;"tühi")*(AC8827&lt;&gt;""),AC8827,"")</f>
        <v>1</v>
      </c>
      <c r="AH8827">
        <f t="shared" si="1366"/>
        <v>2.8</v>
      </c>
      <c r="AI8827">
        <v>0.14499999999999999</v>
      </c>
      <c r="AJ8827">
        <f t="shared" si="1363"/>
        <v>0.40599999999999997</v>
      </c>
      <c r="AK8827" t="str">
        <f t="shared" si="1367"/>
        <v/>
      </c>
      <c r="AL8827" t="str">
        <f t="shared" si="1365"/>
        <v/>
      </c>
    </row>
    <row r="8828" spans="1:39" x14ac:dyDescent="0.2">
      <c r="A8828" t="s">
        <v>19108</v>
      </c>
      <c r="B8828" t="s">
        <v>37</v>
      </c>
      <c r="C8828" t="s">
        <v>19109</v>
      </c>
      <c r="D8828" s="1">
        <v>38071</v>
      </c>
      <c r="E8828" s="1">
        <v>43456</v>
      </c>
      <c r="F8828" t="s">
        <v>19</v>
      </c>
      <c r="I8828">
        <v>100</v>
      </c>
      <c r="J8828">
        <v>0</v>
      </c>
      <c r="K8828">
        <v>0</v>
      </c>
      <c r="L8828">
        <v>1519</v>
      </c>
      <c r="M8828">
        <v>1519</v>
      </c>
      <c r="N8828" t="s">
        <v>20</v>
      </c>
      <c r="O8828" t="s">
        <v>19110</v>
      </c>
      <c r="P8828" t="s">
        <v>28</v>
      </c>
      <c r="Q8828" t="s">
        <v>34233</v>
      </c>
      <c r="R8828" t="s">
        <v>34233</v>
      </c>
      <c r="S8828" t="s">
        <v>33797</v>
      </c>
      <c r="T8828" t="s">
        <v>34357</v>
      </c>
      <c r="U8828" t="s">
        <v>32634</v>
      </c>
      <c r="V8828" t="s">
        <v>33472</v>
      </c>
      <c r="W8828">
        <v>220</v>
      </c>
      <c r="X8828">
        <v>2</v>
      </c>
      <c r="Y8828" t="s">
        <v>32654</v>
      </c>
      <c r="Z8828">
        <v>440</v>
      </c>
      <c r="AA8828">
        <v>8</v>
      </c>
      <c r="AB8828">
        <v>14.5</v>
      </c>
      <c r="AC8828">
        <v>1</v>
      </c>
      <c r="AD8828" t="str">
        <f t="shared" si="1361"/>
        <v/>
      </c>
      <c r="AE8828" t="str">
        <f t="shared" si="1368"/>
        <v/>
      </c>
      <c r="AF8828" t="str">
        <f t="shared" si="1360"/>
        <v/>
      </c>
      <c r="AG8828">
        <f t="shared" si="1369"/>
        <v>1</v>
      </c>
      <c r="AH8828">
        <f t="shared" si="1366"/>
        <v>2.8</v>
      </c>
      <c r="AI8828">
        <v>0.14499999999999999</v>
      </c>
      <c r="AJ8828">
        <f t="shared" si="1363"/>
        <v>0.40599999999999997</v>
      </c>
      <c r="AK8828" t="str">
        <f t="shared" si="1367"/>
        <v/>
      </c>
      <c r="AL8828" t="str">
        <f t="shared" si="1365"/>
        <v/>
      </c>
    </row>
    <row r="8829" spans="1:39" x14ac:dyDescent="0.2">
      <c r="A8829" t="s">
        <v>14895</v>
      </c>
      <c r="B8829" t="s">
        <v>37</v>
      </c>
      <c r="C8829" t="s">
        <v>14896</v>
      </c>
      <c r="D8829" s="1">
        <v>37316</v>
      </c>
      <c r="E8829" s="1">
        <v>43456</v>
      </c>
      <c r="F8829" t="s">
        <v>19</v>
      </c>
      <c r="I8829">
        <v>100</v>
      </c>
      <c r="J8829">
        <v>0</v>
      </c>
      <c r="K8829">
        <v>0</v>
      </c>
      <c r="L8829">
        <v>1101</v>
      </c>
      <c r="M8829">
        <v>1101</v>
      </c>
      <c r="N8829" t="s">
        <v>20</v>
      </c>
      <c r="O8829" t="s">
        <v>14897</v>
      </c>
      <c r="P8829" t="s">
        <v>28</v>
      </c>
      <c r="Q8829" t="s">
        <v>34233</v>
      </c>
      <c r="R8829" t="s">
        <v>34233</v>
      </c>
      <c r="S8829" t="s">
        <v>33797</v>
      </c>
      <c r="T8829" t="s">
        <v>34349</v>
      </c>
      <c r="U8829" t="s">
        <v>32634</v>
      </c>
      <c r="V8829" t="s">
        <v>33471</v>
      </c>
      <c r="X8829">
        <v>2</v>
      </c>
      <c r="Y8829" t="s">
        <v>32661</v>
      </c>
      <c r="AA8829">
        <v>8.5</v>
      </c>
      <c r="AB8829">
        <v>20</v>
      </c>
      <c r="AC8829">
        <v>1</v>
      </c>
      <c r="AD8829" t="str">
        <f t="shared" si="1361"/>
        <v/>
      </c>
      <c r="AE8829" t="str">
        <f t="shared" si="1368"/>
        <v/>
      </c>
      <c r="AF8829" t="str">
        <f t="shared" si="1360"/>
        <v/>
      </c>
      <c r="AG8829">
        <f t="shared" si="1369"/>
        <v>1</v>
      </c>
      <c r="AH8829">
        <f t="shared" si="1366"/>
        <v>2.8</v>
      </c>
      <c r="AI8829">
        <v>0.14499999999999999</v>
      </c>
      <c r="AJ8829">
        <f t="shared" si="1363"/>
        <v>0.40599999999999997</v>
      </c>
      <c r="AK8829" t="str">
        <f t="shared" si="1367"/>
        <v/>
      </c>
      <c r="AL8829" t="str">
        <f t="shared" si="1365"/>
        <v/>
      </c>
    </row>
    <row r="8830" spans="1:39" x14ac:dyDescent="0.2">
      <c r="A8830" t="s">
        <v>14913</v>
      </c>
      <c r="B8830" t="s">
        <v>37</v>
      </c>
      <c r="C8830" t="s">
        <v>14914</v>
      </c>
      <c r="D8830" s="1">
        <v>37316</v>
      </c>
      <c r="E8830" s="1">
        <v>43456</v>
      </c>
      <c r="F8830" t="s">
        <v>19</v>
      </c>
      <c r="I8830">
        <v>100</v>
      </c>
      <c r="J8830">
        <v>0</v>
      </c>
      <c r="K8830">
        <v>0</v>
      </c>
      <c r="L8830">
        <v>1375</v>
      </c>
      <c r="M8830">
        <v>1375</v>
      </c>
      <c r="N8830" t="s">
        <v>20</v>
      </c>
      <c r="O8830" t="s">
        <v>14915</v>
      </c>
      <c r="P8830" t="s">
        <v>28</v>
      </c>
      <c r="Q8830" t="s">
        <v>34233</v>
      </c>
      <c r="R8830" t="s">
        <v>34233</v>
      </c>
      <c r="S8830" t="s">
        <v>33797</v>
      </c>
      <c r="T8830" t="s">
        <v>34357</v>
      </c>
      <c r="U8830" t="s">
        <v>32634</v>
      </c>
      <c r="V8830" t="s">
        <v>33471</v>
      </c>
      <c r="X8830">
        <v>2</v>
      </c>
      <c r="Y8830" t="s">
        <v>32661</v>
      </c>
      <c r="AA8830">
        <v>8.5</v>
      </c>
      <c r="AB8830">
        <v>20</v>
      </c>
      <c r="AC8830">
        <v>1</v>
      </c>
      <c r="AD8830" t="str">
        <f t="shared" si="1361"/>
        <v/>
      </c>
      <c r="AE8830" t="str">
        <f t="shared" si="1368"/>
        <v/>
      </c>
      <c r="AF8830" t="str">
        <f t="shared" si="1360"/>
        <v/>
      </c>
      <c r="AG8830">
        <f t="shared" si="1369"/>
        <v>1</v>
      </c>
      <c r="AH8830">
        <f t="shared" si="1366"/>
        <v>2.8</v>
      </c>
      <c r="AI8830">
        <v>0.14499999999999999</v>
      </c>
      <c r="AJ8830">
        <f t="shared" si="1363"/>
        <v>0.40599999999999997</v>
      </c>
      <c r="AK8830" t="str">
        <f t="shared" si="1367"/>
        <v/>
      </c>
      <c r="AL8830" t="str">
        <f t="shared" si="1365"/>
        <v/>
      </c>
    </row>
    <row r="8831" spans="1:39" x14ac:dyDescent="0.2">
      <c r="A8831" t="s">
        <v>14916</v>
      </c>
      <c r="B8831" t="s">
        <v>37</v>
      </c>
      <c r="C8831" t="s">
        <v>14917</v>
      </c>
      <c r="D8831" s="1">
        <v>37316</v>
      </c>
      <c r="E8831" s="1">
        <v>43456</v>
      </c>
      <c r="F8831" t="s">
        <v>19</v>
      </c>
      <c r="I8831">
        <v>100</v>
      </c>
      <c r="J8831">
        <v>0</v>
      </c>
      <c r="K8831">
        <v>0</v>
      </c>
      <c r="L8831">
        <v>1316</v>
      </c>
      <c r="M8831">
        <v>1316</v>
      </c>
      <c r="N8831" t="s">
        <v>20</v>
      </c>
      <c r="O8831" t="s">
        <v>14918</v>
      </c>
      <c r="P8831" t="s">
        <v>28</v>
      </c>
      <c r="Q8831" t="s">
        <v>34233</v>
      </c>
      <c r="R8831" t="s">
        <v>34233</v>
      </c>
      <c r="S8831" t="s">
        <v>32628</v>
      </c>
      <c r="T8831" t="s">
        <v>34357</v>
      </c>
      <c r="U8831" t="s">
        <v>32634</v>
      </c>
      <c r="V8831" t="s">
        <v>33471</v>
      </c>
      <c r="X8831">
        <v>2</v>
      </c>
      <c r="Y8831" t="s">
        <v>32661</v>
      </c>
      <c r="AA8831">
        <v>8.5</v>
      </c>
      <c r="AB8831">
        <v>20</v>
      </c>
      <c r="AC8831">
        <v>1</v>
      </c>
      <c r="AD8831" t="str">
        <f t="shared" si="1361"/>
        <v/>
      </c>
      <c r="AE8831" t="str">
        <f t="shared" si="1368"/>
        <v/>
      </c>
      <c r="AF8831" t="str">
        <f t="shared" si="1360"/>
        <v/>
      </c>
      <c r="AG8831">
        <f t="shared" si="1369"/>
        <v>1</v>
      </c>
      <c r="AH8831">
        <f t="shared" si="1366"/>
        <v>2.8</v>
      </c>
      <c r="AI8831">
        <v>0.14499999999999999</v>
      </c>
      <c r="AJ8831">
        <f t="shared" si="1363"/>
        <v>0.40599999999999997</v>
      </c>
      <c r="AK8831" t="str">
        <f t="shared" si="1367"/>
        <v/>
      </c>
      <c r="AL8831" t="str">
        <f t="shared" si="1365"/>
        <v/>
      </c>
    </row>
    <row r="8832" spans="1:39" x14ac:dyDescent="0.2">
      <c r="A8832" t="s">
        <v>25593</v>
      </c>
      <c r="B8832" t="s">
        <v>37</v>
      </c>
      <c r="C8832" t="s">
        <v>25594</v>
      </c>
      <c r="D8832" s="1">
        <v>40065</v>
      </c>
      <c r="E8832" s="1">
        <v>43456</v>
      </c>
      <c r="F8832" t="s">
        <v>26</v>
      </c>
      <c r="I8832">
        <v>100</v>
      </c>
      <c r="J8832">
        <v>0</v>
      </c>
      <c r="K8832">
        <v>0</v>
      </c>
      <c r="L8832">
        <v>912</v>
      </c>
      <c r="M8832">
        <v>912</v>
      </c>
      <c r="N8832" t="s">
        <v>20</v>
      </c>
      <c r="O8832" t="s">
        <v>25595</v>
      </c>
      <c r="P8832" t="s">
        <v>44</v>
      </c>
      <c r="Q8832" t="s">
        <v>34233</v>
      </c>
      <c r="R8832" t="s">
        <v>34233</v>
      </c>
      <c r="S8832" t="s">
        <v>34233</v>
      </c>
      <c r="T8832" t="s">
        <v>34233</v>
      </c>
      <c r="V8832" t="s">
        <v>33470</v>
      </c>
      <c r="AD8832" t="str">
        <f t="shared" si="1361"/>
        <v/>
      </c>
      <c r="AE8832" t="str">
        <f t="shared" si="1368"/>
        <v/>
      </c>
      <c r="AF8832" t="str">
        <f t="shared" si="1360"/>
        <v/>
      </c>
      <c r="AG8832" t="str">
        <f t="shared" si="1369"/>
        <v/>
      </c>
      <c r="AH8832" t="str">
        <f t="shared" si="1366"/>
        <v/>
      </c>
      <c r="AI8832">
        <v>0.14499999999999999</v>
      </c>
      <c r="AJ8832" t="str">
        <f t="shared" si="1363"/>
        <v/>
      </c>
      <c r="AK8832" t="str">
        <f t="shared" si="1367"/>
        <v/>
      </c>
      <c r="AL8832" t="str">
        <f t="shared" si="1365"/>
        <v/>
      </c>
    </row>
    <row r="8833" spans="1:39" x14ac:dyDescent="0.2">
      <c r="A8833" t="s">
        <v>19769</v>
      </c>
      <c r="B8833" t="s">
        <v>37</v>
      </c>
      <c r="C8833" t="s">
        <v>19770</v>
      </c>
      <c r="D8833" s="1">
        <v>38071</v>
      </c>
      <c r="E8833" s="1">
        <v>43456</v>
      </c>
      <c r="F8833" t="s">
        <v>26</v>
      </c>
      <c r="I8833">
        <v>100</v>
      </c>
      <c r="J8833">
        <v>0</v>
      </c>
      <c r="K8833">
        <v>0</v>
      </c>
      <c r="L8833">
        <v>1650</v>
      </c>
      <c r="M8833">
        <v>1650</v>
      </c>
      <c r="N8833" t="s">
        <v>20</v>
      </c>
      <c r="O8833" t="s">
        <v>19771</v>
      </c>
      <c r="P8833" t="s">
        <v>44</v>
      </c>
      <c r="Q8833" t="s">
        <v>34233</v>
      </c>
      <c r="R8833" t="s">
        <v>34233</v>
      </c>
      <c r="S8833" t="s">
        <v>34233</v>
      </c>
      <c r="T8833" t="s">
        <v>34233</v>
      </c>
      <c r="V8833" t="s">
        <v>33472</v>
      </c>
      <c r="AD8833" t="str">
        <f t="shared" si="1361"/>
        <v/>
      </c>
      <c r="AE8833" t="str">
        <f t="shared" si="1368"/>
        <v/>
      </c>
      <c r="AF8833" t="str">
        <f t="shared" si="1360"/>
        <v/>
      </c>
      <c r="AG8833" t="str">
        <f t="shared" si="1369"/>
        <v/>
      </c>
      <c r="AH8833" t="str">
        <f t="shared" si="1366"/>
        <v/>
      </c>
      <c r="AI8833">
        <v>0.14499999999999999</v>
      </c>
      <c r="AJ8833" t="str">
        <f t="shared" si="1363"/>
        <v/>
      </c>
      <c r="AK8833" t="str">
        <f t="shared" si="1367"/>
        <v/>
      </c>
      <c r="AL8833" t="str">
        <f t="shared" si="1365"/>
        <v/>
      </c>
    </row>
    <row r="8834" spans="1:39" x14ac:dyDescent="0.2">
      <c r="A8834" t="s">
        <v>29104</v>
      </c>
      <c r="B8834" t="s">
        <v>37</v>
      </c>
      <c r="C8834" t="s">
        <v>29105</v>
      </c>
      <c r="D8834" s="1">
        <v>42689</v>
      </c>
      <c r="E8834" s="1">
        <v>43456</v>
      </c>
      <c r="F8834" t="s">
        <v>26</v>
      </c>
      <c r="I8834">
        <v>100</v>
      </c>
      <c r="J8834">
        <v>0</v>
      </c>
      <c r="K8834">
        <v>0</v>
      </c>
      <c r="L8834">
        <v>686</v>
      </c>
      <c r="M8834">
        <v>686</v>
      </c>
      <c r="N8834" t="s">
        <v>20</v>
      </c>
      <c r="O8834" t="s">
        <v>29106</v>
      </c>
      <c r="P8834" t="s">
        <v>44</v>
      </c>
      <c r="Q8834" t="s">
        <v>34233</v>
      </c>
      <c r="R8834" t="s">
        <v>34233</v>
      </c>
      <c r="S8834" t="s">
        <v>34233</v>
      </c>
      <c r="T8834" t="s">
        <v>34233</v>
      </c>
      <c r="AD8834" t="str">
        <f t="shared" si="1361"/>
        <v/>
      </c>
      <c r="AE8834" t="str">
        <f t="shared" si="1368"/>
        <v/>
      </c>
      <c r="AF8834" t="str">
        <f t="shared" si="1360"/>
        <v/>
      </c>
      <c r="AG8834" t="str">
        <f t="shared" si="1369"/>
        <v/>
      </c>
      <c r="AH8834" t="str">
        <f t="shared" si="1366"/>
        <v/>
      </c>
      <c r="AI8834">
        <v>0.14499999999999999</v>
      </c>
      <c r="AJ8834" t="str">
        <f t="shared" si="1363"/>
        <v/>
      </c>
      <c r="AK8834" t="str">
        <f t="shared" si="1367"/>
        <v/>
      </c>
      <c r="AL8834" t="str">
        <f t="shared" si="1365"/>
        <v/>
      </c>
    </row>
    <row r="8835" spans="1:39" x14ac:dyDescent="0.2">
      <c r="A8835" t="s">
        <v>29503</v>
      </c>
      <c r="B8835" t="s">
        <v>37</v>
      </c>
      <c r="C8835" t="s">
        <v>29504</v>
      </c>
      <c r="D8835" s="1">
        <v>43185</v>
      </c>
      <c r="E8835" s="1">
        <v>43951</v>
      </c>
      <c r="F8835" t="s">
        <v>26</v>
      </c>
      <c r="I8835">
        <v>100</v>
      </c>
      <c r="J8835">
        <v>0</v>
      </c>
      <c r="K8835">
        <v>0</v>
      </c>
      <c r="L8835">
        <v>1208</v>
      </c>
      <c r="M8835">
        <v>1208</v>
      </c>
      <c r="N8835" t="s">
        <v>20</v>
      </c>
      <c r="O8835" t="s">
        <v>29505</v>
      </c>
      <c r="P8835" t="s">
        <v>44</v>
      </c>
      <c r="Q8835" t="s">
        <v>34233</v>
      </c>
      <c r="R8835" t="s">
        <v>34233</v>
      </c>
      <c r="S8835" t="s">
        <v>34233</v>
      </c>
      <c r="T8835" t="s">
        <v>34233</v>
      </c>
      <c r="AD8835" t="str">
        <f t="shared" si="1361"/>
        <v/>
      </c>
      <c r="AE8835" t="str">
        <f t="shared" si="1368"/>
        <v/>
      </c>
      <c r="AF8835" t="str">
        <f t="shared" si="1360"/>
        <v/>
      </c>
      <c r="AG8835" t="str">
        <f t="shared" si="1369"/>
        <v/>
      </c>
      <c r="AH8835" t="str">
        <f t="shared" si="1366"/>
        <v/>
      </c>
      <c r="AI8835">
        <v>0.14499999999999999</v>
      </c>
      <c r="AJ8835" t="str">
        <f t="shared" si="1363"/>
        <v/>
      </c>
      <c r="AK8835" t="str">
        <f t="shared" si="1367"/>
        <v/>
      </c>
      <c r="AL8835" t="str">
        <f t="shared" si="1365"/>
        <v/>
      </c>
    </row>
    <row r="8836" spans="1:39" x14ac:dyDescent="0.2">
      <c r="A8836" t="s">
        <v>10849</v>
      </c>
      <c r="B8836" t="s">
        <v>37</v>
      </c>
      <c r="C8836" t="s">
        <v>10850</v>
      </c>
      <c r="D8836" s="1">
        <v>36468</v>
      </c>
      <c r="E8836" s="1">
        <v>44546</v>
      </c>
      <c r="F8836" t="s">
        <v>19</v>
      </c>
      <c r="I8836">
        <v>100</v>
      </c>
      <c r="J8836">
        <v>0</v>
      </c>
      <c r="K8836">
        <v>0</v>
      </c>
      <c r="L8836">
        <v>1563</v>
      </c>
      <c r="M8836">
        <v>1563</v>
      </c>
      <c r="N8836" t="s">
        <v>20</v>
      </c>
      <c r="O8836" t="s">
        <v>10851</v>
      </c>
      <c r="P8836" t="s">
        <v>28</v>
      </c>
      <c r="Q8836" t="s">
        <v>34233</v>
      </c>
      <c r="R8836" t="s">
        <v>34233</v>
      </c>
      <c r="S8836" t="s">
        <v>33942</v>
      </c>
      <c r="T8836" t="s">
        <v>34233</v>
      </c>
      <c r="U8836" t="s">
        <v>34189</v>
      </c>
      <c r="V8836" t="s">
        <v>33445</v>
      </c>
      <c r="AC8836">
        <v>1</v>
      </c>
      <c r="AD8836" t="str">
        <f t="shared" si="1361"/>
        <v/>
      </c>
      <c r="AE8836">
        <f t="shared" si="1368"/>
        <v>1</v>
      </c>
      <c r="AF8836" t="str">
        <f t="shared" si="1360"/>
        <v/>
      </c>
      <c r="AG8836" t="str">
        <f t="shared" si="1369"/>
        <v/>
      </c>
      <c r="AH8836" t="str">
        <f t="shared" si="1366"/>
        <v/>
      </c>
      <c r="AI8836">
        <v>0.14499999999999999</v>
      </c>
      <c r="AJ8836" t="str">
        <f t="shared" si="1363"/>
        <v/>
      </c>
      <c r="AK8836">
        <f t="shared" si="1367"/>
        <v>2.8</v>
      </c>
      <c r="AL8836">
        <f t="shared" si="1365"/>
        <v>0.40599999999999997</v>
      </c>
      <c r="AM8836" t="s">
        <v>34190</v>
      </c>
    </row>
    <row r="8837" spans="1:39" x14ac:dyDescent="0.2">
      <c r="A8837" t="s">
        <v>20258</v>
      </c>
      <c r="B8837" t="s">
        <v>37</v>
      </c>
      <c r="C8837" t="s">
        <v>20259</v>
      </c>
      <c r="D8837" s="1">
        <v>38293</v>
      </c>
      <c r="E8837" s="1">
        <v>44603</v>
      </c>
      <c r="F8837" t="s">
        <v>39</v>
      </c>
      <c r="I8837">
        <v>100</v>
      </c>
      <c r="J8837">
        <v>0</v>
      </c>
      <c r="K8837">
        <v>0</v>
      </c>
      <c r="L8837">
        <v>10577</v>
      </c>
      <c r="M8837">
        <v>10577</v>
      </c>
      <c r="N8837" t="s">
        <v>20</v>
      </c>
      <c r="O8837" t="s">
        <v>20260</v>
      </c>
      <c r="P8837" t="s">
        <v>28</v>
      </c>
      <c r="Q8837" t="s">
        <v>34233</v>
      </c>
      <c r="R8837" t="s">
        <v>34233</v>
      </c>
      <c r="S8837" t="s">
        <v>33942</v>
      </c>
      <c r="T8837" t="s">
        <v>34233</v>
      </c>
      <c r="AD8837" t="str">
        <f t="shared" si="1361"/>
        <v/>
      </c>
      <c r="AE8837" t="str">
        <f t="shared" si="1368"/>
        <v/>
      </c>
      <c r="AF8837" t="str">
        <f t="shared" si="1360"/>
        <v/>
      </c>
      <c r="AG8837" t="str">
        <f t="shared" si="1369"/>
        <v/>
      </c>
      <c r="AH8837" t="str">
        <f t="shared" si="1366"/>
        <v/>
      </c>
      <c r="AI8837">
        <v>0.14499999999999999</v>
      </c>
      <c r="AJ8837" t="str">
        <f t="shared" si="1363"/>
        <v/>
      </c>
      <c r="AK8837" t="str">
        <f t="shared" si="1367"/>
        <v/>
      </c>
      <c r="AL8837" t="str">
        <f t="shared" si="1365"/>
        <v/>
      </c>
    </row>
    <row r="8838" spans="1:39" x14ac:dyDescent="0.2">
      <c r="A8838" t="s">
        <v>23354</v>
      </c>
      <c r="B8838" t="s">
        <v>37</v>
      </c>
      <c r="C8838" t="s">
        <v>23355</v>
      </c>
      <c r="D8838" s="1">
        <v>38988</v>
      </c>
      <c r="E8838" s="1">
        <v>44546</v>
      </c>
      <c r="F8838" t="s">
        <v>19</v>
      </c>
      <c r="I8838">
        <v>100</v>
      </c>
      <c r="J8838">
        <v>0</v>
      </c>
      <c r="K8838">
        <v>0</v>
      </c>
      <c r="L8838">
        <v>1941</v>
      </c>
      <c r="M8838">
        <v>1941</v>
      </c>
      <c r="N8838" t="s">
        <v>20</v>
      </c>
      <c r="O8838" t="s">
        <v>23356</v>
      </c>
      <c r="P8838" t="s">
        <v>28</v>
      </c>
      <c r="Q8838" t="s">
        <v>34234</v>
      </c>
      <c r="R8838" t="s">
        <v>33762</v>
      </c>
      <c r="S8838" t="s">
        <v>33942</v>
      </c>
      <c r="T8838" t="s">
        <v>34233</v>
      </c>
      <c r="U8838" t="s">
        <v>32634</v>
      </c>
      <c r="V8838" t="s">
        <v>33445</v>
      </c>
      <c r="W8838">
        <v>387</v>
      </c>
      <c r="X8838">
        <v>2</v>
      </c>
      <c r="Y8838" t="s">
        <v>32661</v>
      </c>
      <c r="AA8838">
        <v>8.5</v>
      </c>
      <c r="AB8838">
        <v>20</v>
      </c>
      <c r="AC8838">
        <v>1</v>
      </c>
      <c r="AD8838" t="str">
        <f t="shared" si="1361"/>
        <v/>
      </c>
      <c r="AE8838">
        <f t="shared" si="1368"/>
        <v>1</v>
      </c>
      <c r="AF8838" t="str">
        <f t="shared" si="1360"/>
        <v/>
      </c>
      <c r="AG8838" t="str">
        <f t="shared" si="1369"/>
        <v/>
      </c>
      <c r="AH8838" t="str">
        <f t="shared" si="1366"/>
        <v/>
      </c>
      <c r="AI8838">
        <v>0.14499999999999999</v>
      </c>
      <c r="AJ8838" t="str">
        <f t="shared" si="1363"/>
        <v/>
      </c>
      <c r="AK8838">
        <f t="shared" si="1367"/>
        <v>2.8</v>
      </c>
      <c r="AL8838">
        <f t="shared" si="1365"/>
        <v>0.40599999999999997</v>
      </c>
    </row>
    <row r="8839" spans="1:39" x14ac:dyDescent="0.2">
      <c r="A8839" t="s">
        <v>9326</v>
      </c>
      <c r="B8839" t="s">
        <v>37</v>
      </c>
      <c r="C8839" t="s">
        <v>9327</v>
      </c>
      <c r="D8839" s="1">
        <v>36383</v>
      </c>
      <c r="E8839" s="1">
        <v>44545</v>
      </c>
      <c r="F8839" s="9" t="s">
        <v>39</v>
      </c>
      <c r="I8839">
        <v>100</v>
      </c>
      <c r="J8839">
        <v>0</v>
      </c>
      <c r="K8839">
        <v>0</v>
      </c>
      <c r="L8839">
        <v>4936</v>
      </c>
      <c r="M8839">
        <v>4936</v>
      </c>
      <c r="N8839" t="s">
        <v>20</v>
      </c>
      <c r="O8839" t="s">
        <v>9328</v>
      </c>
      <c r="P8839" t="s">
        <v>28</v>
      </c>
      <c r="Q8839" t="s">
        <v>34234</v>
      </c>
      <c r="R8839" t="s">
        <v>34235</v>
      </c>
      <c r="S8839" t="s">
        <v>32628</v>
      </c>
      <c r="T8839" t="s">
        <v>34354</v>
      </c>
      <c r="U8839" t="s">
        <v>32634</v>
      </c>
      <c r="V8839" t="s">
        <v>33473</v>
      </c>
      <c r="W8839">
        <v>400</v>
      </c>
      <c r="X8839">
        <v>2</v>
      </c>
      <c r="Y8839" t="s">
        <v>32661</v>
      </c>
      <c r="AB8839">
        <v>15</v>
      </c>
      <c r="AC8839">
        <v>1</v>
      </c>
      <c r="AD8839" t="str">
        <f t="shared" si="1361"/>
        <v/>
      </c>
      <c r="AE8839" t="str">
        <f t="shared" si="1368"/>
        <v/>
      </c>
      <c r="AF8839" t="str">
        <f t="shared" si="1360"/>
        <v/>
      </c>
      <c r="AG8839">
        <f t="shared" si="1369"/>
        <v>1</v>
      </c>
      <c r="AH8839">
        <f t="shared" si="1366"/>
        <v>2.8</v>
      </c>
      <c r="AI8839">
        <v>0.14499999999999999</v>
      </c>
      <c r="AJ8839">
        <f t="shared" si="1363"/>
        <v>0.40599999999999997</v>
      </c>
      <c r="AK8839" t="str">
        <f t="shared" si="1367"/>
        <v/>
      </c>
      <c r="AL8839" t="str">
        <f t="shared" si="1365"/>
        <v/>
      </c>
      <c r="AM8839" t="s">
        <v>34082</v>
      </c>
    </row>
    <row r="8840" spans="1:39" x14ac:dyDescent="0.2">
      <c r="A8840" t="s">
        <v>23357</v>
      </c>
      <c r="B8840" t="s">
        <v>37</v>
      </c>
      <c r="C8840" t="s">
        <v>23358</v>
      </c>
      <c r="D8840" s="1">
        <v>38988</v>
      </c>
      <c r="E8840" s="1">
        <v>44545</v>
      </c>
      <c r="F8840" t="s">
        <v>39</v>
      </c>
      <c r="I8840">
        <v>100</v>
      </c>
      <c r="J8840">
        <v>0</v>
      </c>
      <c r="K8840">
        <v>0</v>
      </c>
      <c r="L8840">
        <v>2059</v>
      </c>
      <c r="M8840">
        <v>2059</v>
      </c>
      <c r="N8840" t="s">
        <v>20</v>
      </c>
      <c r="O8840" t="s">
        <v>23359</v>
      </c>
      <c r="P8840" t="s">
        <v>28</v>
      </c>
      <c r="Q8840" t="s">
        <v>34234</v>
      </c>
      <c r="R8840" t="s">
        <v>33762</v>
      </c>
      <c r="S8840" t="s">
        <v>33942</v>
      </c>
      <c r="T8840" t="s">
        <v>34233</v>
      </c>
      <c r="V8840" t="s">
        <v>33445</v>
      </c>
      <c r="AD8840" t="str">
        <f t="shared" si="1361"/>
        <v/>
      </c>
      <c r="AE8840" t="str">
        <f t="shared" si="1368"/>
        <v/>
      </c>
      <c r="AF8840" t="str">
        <f t="shared" si="1360"/>
        <v/>
      </c>
      <c r="AG8840" t="str">
        <f t="shared" si="1369"/>
        <v/>
      </c>
      <c r="AH8840" t="str">
        <f t="shared" si="1366"/>
        <v/>
      </c>
      <c r="AI8840">
        <v>0.14499999999999999</v>
      </c>
      <c r="AJ8840" t="str">
        <f t="shared" si="1363"/>
        <v/>
      </c>
      <c r="AK8840" t="str">
        <f t="shared" si="1367"/>
        <v/>
      </c>
      <c r="AL8840" t="str">
        <f t="shared" si="1365"/>
        <v/>
      </c>
    </row>
    <row r="8841" spans="1:39" x14ac:dyDescent="0.2">
      <c r="A8841" t="s">
        <v>23360</v>
      </c>
      <c r="B8841" t="s">
        <v>37</v>
      </c>
      <c r="C8841" t="s">
        <v>23361</v>
      </c>
      <c r="D8841" s="1">
        <v>38988</v>
      </c>
      <c r="E8841" s="1">
        <v>44545</v>
      </c>
      <c r="F8841" t="s">
        <v>39</v>
      </c>
      <c r="I8841">
        <v>100</v>
      </c>
      <c r="J8841">
        <v>0</v>
      </c>
      <c r="K8841">
        <v>0</v>
      </c>
      <c r="L8841">
        <v>703</v>
      </c>
      <c r="M8841">
        <v>703</v>
      </c>
      <c r="N8841" t="s">
        <v>20</v>
      </c>
      <c r="O8841" t="s">
        <v>23362</v>
      </c>
      <c r="P8841" t="s">
        <v>28</v>
      </c>
      <c r="Q8841" t="s">
        <v>34233</v>
      </c>
      <c r="R8841" t="s">
        <v>34233</v>
      </c>
      <c r="S8841" t="s">
        <v>33942</v>
      </c>
      <c r="T8841" t="s">
        <v>34233</v>
      </c>
      <c r="V8841" t="s">
        <v>33445</v>
      </c>
      <c r="AD8841" t="str">
        <f t="shared" si="1361"/>
        <v/>
      </c>
      <c r="AE8841" t="str">
        <f t="shared" si="1368"/>
        <v/>
      </c>
      <c r="AF8841" t="str">
        <f t="shared" si="1360"/>
        <v/>
      </c>
      <c r="AG8841" t="str">
        <f t="shared" si="1369"/>
        <v/>
      </c>
      <c r="AH8841" t="str">
        <f t="shared" si="1366"/>
        <v/>
      </c>
      <c r="AI8841">
        <v>0.14499999999999999</v>
      </c>
      <c r="AJ8841" t="str">
        <f t="shared" si="1363"/>
        <v/>
      </c>
      <c r="AK8841" t="str">
        <f t="shared" si="1367"/>
        <v/>
      </c>
      <c r="AL8841" t="str">
        <f t="shared" si="1365"/>
        <v/>
      </c>
    </row>
    <row r="8842" spans="1:39" x14ac:dyDescent="0.2">
      <c r="A8842" t="s">
        <v>23363</v>
      </c>
      <c r="B8842" t="s">
        <v>37</v>
      </c>
      <c r="C8842" t="s">
        <v>23364</v>
      </c>
      <c r="D8842" s="1">
        <v>38988</v>
      </c>
      <c r="E8842" s="1">
        <v>44545</v>
      </c>
      <c r="F8842" t="s">
        <v>39</v>
      </c>
      <c r="I8842">
        <v>100</v>
      </c>
      <c r="J8842">
        <v>0</v>
      </c>
      <c r="K8842">
        <v>0</v>
      </c>
      <c r="L8842">
        <v>710</v>
      </c>
      <c r="M8842">
        <v>710</v>
      </c>
      <c r="N8842" t="s">
        <v>20</v>
      </c>
      <c r="O8842" t="s">
        <v>23365</v>
      </c>
      <c r="P8842" t="s">
        <v>28</v>
      </c>
      <c r="Q8842" t="s">
        <v>34233</v>
      </c>
      <c r="R8842" t="s">
        <v>34233</v>
      </c>
      <c r="S8842" t="s">
        <v>33942</v>
      </c>
      <c r="T8842" t="s">
        <v>34233</v>
      </c>
      <c r="V8842" t="s">
        <v>33445</v>
      </c>
      <c r="AD8842" t="str">
        <f t="shared" si="1361"/>
        <v/>
      </c>
      <c r="AE8842" t="str">
        <f t="shared" si="1368"/>
        <v/>
      </c>
      <c r="AF8842" t="str">
        <f t="shared" si="1360"/>
        <v/>
      </c>
      <c r="AG8842" t="str">
        <f t="shared" si="1369"/>
        <v/>
      </c>
      <c r="AH8842" t="str">
        <f t="shared" si="1366"/>
        <v/>
      </c>
      <c r="AI8842">
        <v>0.14499999999999999</v>
      </c>
      <c r="AJ8842" t="str">
        <f t="shared" si="1363"/>
        <v/>
      </c>
      <c r="AK8842" t="str">
        <f t="shared" si="1367"/>
        <v/>
      </c>
      <c r="AL8842" t="str">
        <f t="shared" si="1365"/>
        <v/>
      </c>
    </row>
    <row r="8843" spans="1:39" x14ac:dyDescent="0.2">
      <c r="A8843" t="s">
        <v>20261</v>
      </c>
      <c r="B8843" t="s">
        <v>37</v>
      </c>
      <c r="C8843" t="s">
        <v>20262</v>
      </c>
      <c r="D8843" s="1">
        <v>38293</v>
      </c>
      <c r="E8843" s="1">
        <v>44603</v>
      </c>
      <c r="F8843" t="s">
        <v>39</v>
      </c>
      <c r="I8843">
        <v>100</v>
      </c>
      <c r="J8843">
        <v>0</v>
      </c>
      <c r="K8843">
        <v>0</v>
      </c>
      <c r="L8843">
        <v>10580</v>
      </c>
      <c r="M8843">
        <v>10580</v>
      </c>
      <c r="N8843" t="s">
        <v>20</v>
      </c>
      <c r="O8843" t="s">
        <v>20263</v>
      </c>
      <c r="P8843" t="s">
        <v>28</v>
      </c>
      <c r="Q8843" t="s">
        <v>34233</v>
      </c>
      <c r="R8843" t="s">
        <v>34233</v>
      </c>
      <c r="S8843" t="s">
        <v>33942</v>
      </c>
      <c r="T8843" t="s">
        <v>34233</v>
      </c>
      <c r="AD8843" t="str">
        <f t="shared" si="1361"/>
        <v/>
      </c>
      <c r="AE8843" t="str">
        <f t="shared" si="1368"/>
        <v/>
      </c>
      <c r="AF8843" t="str">
        <f t="shared" ref="AF8843:AF8906" si="1370">IF((S8843&lt;&gt;"tühi")*(F8843&lt;&gt;"Elamumaa")*(G8843&lt;&gt;"Elamumaa")*(H8843&lt;&gt;"Elamumaa"),IF(Z8843=0,"",Z8843),"")</f>
        <v/>
      </c>
      <c r="AG8843" t="str">
        <f t="shared" si="1369"/>
        <v/>
      </c>
      <c r="AH8843" t="str">
        <f t="shared" si="1366"/>
        <v/>
      </c>
      <c r="AI8843">
        <v>0.14499999999999999</v>
      </c>
      <c r="AJ8843" t="str">
        <f t="shared" si="1363"/>
        <v/>
      </c>
      <c r="AK8843" t="str">
        <f t="shared" si="1367"/>
        <v/>
      </c>
      <c r="AL8843" t="str">
        <f t="shared" si="1365"/>
        <v/>
      </c>
    </row>
    <row r="8844" spans="1:39" x14ac:dyDescent="0.2">
      <c r="A8844" t="s">
        <v>30524</v>
      </c>
      <c r="B8844" t="s">
        <v>37</v>
      </c>
      <c r="C8844" t="s">
        <v>30525</v>
      </c>
      <c r="D8844" s="1">
        <v>43859</v>
      </c>
      <c r="E8844" s="1">
        <v>43917</v>
      </c>
      <c r="F8844" t="s">
        <v>15348</v>
      </c>
      <c r="I8844">
        <v>100</v>
      </c>
      <c r="J8844">
        <v>0</v>
      </c>
      <c r="K8844">
        <v>0</v>
      </c>
      <c r="L8844">
        <v>9870</v>
      </c>
      <c r="M8844">
        <v>9870</v>
      </c>
      <c r="N8844" t="s">
        <v>20</v>
      </c>
      <c r="P8844" t="s">
        <v>30340</v>
      </c>
      <c r="Q8844" t="s">
        <v>34233</v>
      </c>
      <c r="R8844" t="s">
        <v>34233</v>
      </c>
      <c r="S8844" t="s">
        <v>33942</v>
      </c>
      <c r="T8844" t="s">
        <v>34233</v>
      </c>
      <c r="AD8844" t="str">
        <f t="shared" si="1361"/>
        <v/>
      </c>
      <c r="AE8844" t="str">
        <f t="shared" si="1368"/>
        <v/>
      </c>
      <c r="AF8844" t="str">
        <f t="shared" si="1370"/>
        <v/>
      </c>
      <c r="AG8844" t="str">
        <f t="shared" si="1369"/>
        <v/>
      </c>
      <c r="AH8844" t="str">
        <f t="shared" si="1366"/>
        <v/>
      </c>
      <c r="AI8844">
        <v>0.14499999999999999</v>
      </c>
      <c r="AJ8844" t="str">
        <f t="shared" si="1363"/>
        <v/>
      </c>
      <c r="AK8844" t="str">
        <f t="shared" si="1367"/>
        <v/>
      </c>
      <c r="AL8844" t="str">
        <f t="shared" si="1365"/>
        <v/>
      </c>
    </row>
    <row r="8845" spans="1:39" x14ac:dyDescent="0.2">
      <c r="A8845" t="s">
        <v>12867</v>
      </c>
      <c r="B8845" t="s">
        <v>37</v>
      </c>
      <c r="C8845" t="s">
        <v>12868</v>
      </c>
      <c r="D8845" s="1">
        <v>36794</v>
      </c>
      <c r="E8845" s="1">
        <v>44551</v>
      </c>
      <c r="F8845" t="s">
        <v>19</v>
      </c>
      <c r="I8845">
        <v>100</v>
      </c>
      <c r="J8845">
        <v>0</v>
      </c>
      <c r="K8845">
        <v>0</v>
      </c>
      <c r="L8845">
        <v>17346</v>
      </c>
      <c r="M8845">
        <v>17346</v>
      </c>
      <c r="N8845" t="s">
        <v>20</v>
      </c>
      <c r="O8845" t="s">
        <v>12869</v>
      </c>
      <c r="P8845" t="s">
        <v>28</v>
      </c>
      <c r="Q8845" t="s">
        <v>34233</v>
      </c>
      <c r="R8845" t="s">
        <v>34233</v>
      </c>
      <c r="S8845" t="s">
        <v>33847</v>
      </c>
      <c r="T8845" t="s">
        <v>34349</v>
      </c>
      <c r="AD8845" t="str">
        <f t="shared" si="1361"/>
        <v/>
      </c>
      <c r="AE8845" t="str">
        <f t="shared" si="1368"/>
        <v/>
      </c>
      <c r="AF8845" t="str">
        <f t="shared" si="1370"/>
        <v/>
      </c>
      <c r="AG8845" s="17">
        <v>1</v>
      </c>
      <c r="AH8845">
        <f t="shared" si="1366"/>
        <v>2.8</v>
      </c>
      <c r="AI8845">
        <v>0.14499999999999999</v>
      </c>
      <c r="AJ8845">
        <f t="shared" si="1363"/>
        <v>0.40599999999999997</v>
      </c>
      <c r="AK8845" t="str">
        <f t="shared" si="1367"/>
        <v/>
      </c>
      <c r="AL8845" t="str">
        <f t="shared" si="1365"/>
        <v/>
      </c>
    </row>
    <row r="8846" spans="1:39" x14ac:dyDescent="0.2">
      <c r="A8846" t="s">
        <v>4222</v>
      </c>
      <c r="B8846" t="s">
        <v>37</v>
      </c>
      <c r="C8846" t="s">
        <v>4223</v>
      </c>
      <c r="D8846" s="1">
        <v>35956</v>
      </c>
      <c r="E8846" s="1">
        <v>43456</v>
      </c>
      <c r="F8846" t="s">
        <v>19</v>
      </c>
      <c r="I8846">
        <v>100</v>
      </c>
      <c r="J8846">
        <v>0</v>
      </c>
      <c r="K8846">
        <v>0</v>
      </c>
      <c r="L8846">
        <v>907</v>
      </c>
      <c r="M8846">
        <v>907</v>
      </c>
      <c r="N8846" t="s">
        <v>20</v>
      </c>
      <c r="O8846" t="s">
        <v>4224</v>
      </c>
      <c r="P8846" t="s">
        <v>28</v>
      </c>
      <c r="Q8846" t="s">
        <v>32794</v>
      </c>
      <c r="R8846" t="s">
        <v>33782</v>
      </c>
      <c r="S8846" t="s">
        <v>32628</v>
      </c>
      <c r="T8846" t="s">
        <v>32794</v>
      </c>
      <c r="U8846" t="s">
        <v>32634</v>
      </c>
      <c r="V8846" t="s">
        <v>33466</v>
      </c>
      <c r="W8846">
        <v>227</v>
      </c>
      <c r="X8846">
        <v>2</v>
      </c>
      <c r="Y8846" t="s">
        <v>32661</v>
      </c>
      <c r="Z8846">
        <v>340.5</v>
      </c>
      <c r="AA8846">
        <v>9</v>
      </c>
      <c r="AB8846">
        <v>25</v>
      </c>
      <c r="AC8846">
        <v>1</v>
      </c>
      <c r="AD8846" t="str">
        <f t="shared" si="1361"/>
        <v/>
      </c>
      <c r="AE8846" t="str">
        <f t="shared" si="1368"/>
        <v/>
      </c>
      <c r="AF8846" t="str">
        <f t="shared" si="1370"/>
        <v/>
      </c>
      <c r="AG8846">
        <f t="shared" ref="AG8846:AG8879" si="1371">IF((S8846&lt;&gt;"tühi")*(AC8846&lt;&gt;""),AC8846,"")</f>
        <v>1</v>
      </c>
      <c r="AH8846">
        <f t="shared" si="1366"/>
        <v>2.8</v>
      </c>
      <c r="AI8846">
        <v>0.14499999999999999</v>
      </c>
      <c r="AJ8846">
        <f t="shared" si="1363"/>
        <v>0.40599999999999997</v>
      </c>
      <c r="AK8846" t="str">
        <f t="shared" si="1367"/>
        <v/>
      </c>
      <c r="AL8846" t="str">
        <f t="shared" si="1365"/>
        <v/>
      </c>
    </row>
    <row r="8847" spans="1:39" x14ac:dyDescent="0.2">
      <c r="A8847" t="s">
        <v>22039</v>
      </c>
      <c r="B8847" t="s">
        <v>37</v>
      </c>
      <c r="C8847" t="s">
        <v>22040</v>
      </c>
      <c r="D8847" s="1">
        <v>35956</v>
      </c>
      <c r="E8847" s="1">
        <v>43456</v>
      </c>
      <c r="F8847" t="s">
        <v>19</v>
      </c>
      <c r="I8847">
        <v>100</v>
      </c>
      <c r="J8847">
        <v>0</v>
      </c>
      <c r="K8847">
        <v>0</v>
      </c>
      <c r="L8847">
        <v>843</v>
      </c>
      <c r="M8847">
        <v>843</v>
      </c>
      <c r="N8847" t="s">
        <v>20</v>
      </c>
      <c r="O8847" t="s">
        <v>22041</v>
      </c>
      <c r="P8847" t="s">
        <v>28</v>
      </c>
      <c r="Q8847" t="s">
        <v>34233</v>
      </c>
      <c r="R8847" t="s">
        <v>34233</v>
      </c>
      <c r="S8847" t="s">
        <v>32628</v>
      </c>
      <c r="T8847" t="s">
        <v>34365</v>
      </c>
      <c r="U8847" t="s">
        <v>32634</v>
      </c>
      <c r="V8847" t="s">
        <v>33466</v>
      </c>
      <c r="W8847">
        <v>211</v>
      </c>
      <c r="X8847">
        <v>2</v>
      </c>
      <c r="Y8847" t="s">
        <v>32661</v>
      </c>
      <c r="Z8847">
        <v>316.5</v>
      </c>
      <c r="AA8847">
        <v>9</v>
      </c>
      <c r="AB8847">
        <v>25</v>
      </c>
      <c r="AC8847">
        <v>1</v>
      </c>
      <c r="AD8847" t="str">
        <f t="shared" si="1361"/>
        <v/>
      </c>
      <c r="AE8847" t="str">
        <f t="shared" si="1368"/>
        <v/>
      </c>
      <c r="AF8847" t="str">
        <f t="shared" si="1370"/>
        <v/>
      </c>
      <c r="AG8847">
        <f t="shared" si="1371"/>
        <v>1</v>
      </c>
      <c r="AH8847">
        <f t="shared" si="1366"/>
        <v>2.8</v>
      </c>
      <c r="AI8847">
        <v>0.14499999999999999</v>
      </c>
      <c r="AJ8847">
        <f t="shared" si="1363"/>
        <v>0.40599999999999997</v>
      </c>
      <c r="AK8847" t="str">
        <f t="shared" si="1367"/>
        <v/>
      </c>
      <c r="AL8847" t="str">
        <f t="shared" si="1365"/>
        <v/>
      </c>
    </row>
    <row r="8848" spans="1:39" x14ac:dyDescent="0.2">
      <c r="A8848" t="s">
        <v>4207</v>
      </c>
      <c r="B8848" t="s">
        <v>37</v>
      </c>
      <c r="C8848" t="s">
        <v>4208</v>
      </c>
      <c r="D8848" s="1">
        <v>35956</v>
      </c>
      <c r="E8848" s="1">
        <v>43456</v>
      </c>
      <c r="F8848" t="s">
        <v>19</v>
      </c>
      <c r="I8848">
        <v>100</v>
      </c>
      <c r="J8848">
        <v>0</v>
      </c>
      <c r="K8848">
        <v>0</v>
      </c>
      <c r="L8848">
        <v>977</v>
      </c>
      <c r="M8848">
        <v>977</v>
      </c>
      <c r="N8848" t="s">
        <v>20</v>
      </c>
      <c r="O8848" t="s">
        <v>4209</v>
      </c>
      <c r="P8848" t="s">
        <v>28</v>
      </c>
      <c r="Q8848" t="s">
        <v>34233</v>
      </c>
      <c r="R8848" t="s">
        <v>34233</v>
      </c>
      <c r="S8848" t="s">
        <v>33797</v>
      </c>
      <c r="T8848" t="s">
        <v>34365</v>
      </c>
      <c r="U8848" t="s">
        <v>32634</v>
      </c>
      <c r="V8848" t="s">
        <v>33466</v>
      </c>
      <c r="W8848">
        <v>244.5</v>
      </c>
      <c r="X8848">
        <v>2</v>
      </c>
      <c r="Y8848" t="s">
        <v>32661</v>
      </c>
      <c r="Z8848">
        <v>367</v>
      </c>
      <c r="AA8848">
        <v>9</v>
      </c>
      <c r="AB8848">
        <v>25</v>
      </c>
      <c r="AC8848">
        <v>1</v>
      </c>
      <c r="AD8848" t="str">
        <f t="shared" si="1361"/>
        <v/>
      </c>
      <c r="AE8848" t="str">
        <f t="shared" si="1368"/>
        <v/>
      </c>
      <c r="AF8848" t="str">
        <f t="shared" si="1370"/>
        <v/>
      </c>
      <c r="AG8848">
        <f t="shared" si="1371"/>
        <v>1</v>
      </c>
      <c r="AH8848">
        <f t="shared" si="1366"/>
        <v>2.8</v>
      </c>
      <c r="AI8848">
        <v>0.14499999999999999</v>
      </c>
      <c r="AJ8848">
        <f t="shared" si="1363"/>
        <v>0.40599999999999997</v>
      </c>
      <c r="AK8848" t="str">
        <f t="shared" si="1367"/>
        <v/>
      </c>
      <c r="AL8848" t="str">
        <f t="shared" si="1365"/>
        <v/>
      </c>
    </row>
    <row r="8849" spans="1:38" x14ac:dyDescent="0.2">
      <c r="A8849" t="s">
        <v>4582</v>
      </c>
      <c r="B8849" t="s">
        <v>37</v>
      </c>
      <c r="C8849" t="s">
        <v>4583</v>
      </c>
      <c r="D8849" s="1">
        <v>35956</v>
      </c>
      <c r="E8849" s="1">
        <v>43456</v>
      </c>
      <c r="F8849" t="s">
        <v>19</v>
      </c>
      <c r="I8849">
        <v>100</v>
      </c>
      <c r="J8849">
        <v>0</v>
      </c>
      <c r="K8849">
        <v>0</v>
      </c>
      <c r="L8849">
        <v>866</v>
      </c>
      <c r="M8849">
        <v>866</v>
      </c>
      <c r="N8849" t="s">
        <v>20</v>
      </c>
      <c r="O8849" t="s">
        <v>4584</v>
      </c>
      <c r="P8849" t="s">
        <v>28</v>
      </c>
      <c r="Q8849" t="s">
        <v>34233</v>
      </c>
      <c r="R8849" t="s">
        <v>34233</v>
      </c>
      <c r="S8849" t="s">
        <v>32628</v>
      </c>
      <c r="T8849" t="s">
        <v>34365</v>
      </c>
      <c r="U8849" t="s">
        <v>32634</v>
      </c>
      <c r="V8849" t="s">
        <v>33466</v>
      </c>
      <c r="W8849">
        <v>216.5</v>
      </c>
      <c r="X8849">
        <v>2</v>
      </c>
      <c r="Y8849" t="s">
        <v>32661</v>
      </c>
      <c r="Z8849">
        <v>325</v>
      </c>
      <c r="AA8849">
        <v>9</v>
      </c>
      <c r="AB8849">
        <v>25</v>
      </c>
      <c r="AC8849">
        <v>1</v>
      </c>
      <c r="AD8849" t="str">
        <f t="shared" ref="AD8849:AD8912" si="1372">IF((S8849="tühi")*(F8849&lt;&gt;"Elamumaa")*(G8849&lt;&gt;"Elamumaa")*(H8849&lt;&gt;"Elamumaa"),IF(Z8849=0,"",Z8849),"")</f>
        <v/>
      </c>
      <c r="AE8849" t="str">
        <f t="shared" si="1368"/>
        <v/>
      </c>
      <c r="AF8849" t="str">
        <f t="shared" si="1370"/>
        <v/>
      </c>
      <c r="AG8849">
        <f t="shared" si="1371"/>
        <v>1</v>
      </c>
      <c r="AH8849">
        <f t="shared" si="1366"/>
        <v>2.8</v>
      </c>
      <c r="AI8849">
        <v>0.14499999999999999</v>
      </c>
      <c r="AJ8849">
        <f t="shared" si="1363"/>
        <v>0.40599999999999997</v>
      </c>
      <c r="AK8849" t="str">
        <f t="shared" si="1367"/>
        <v/>
      </c>
      <c r="AL8849" t="str">
        <f t="shared" si="1365"/>
        <v/>
      </c>
    </row>
    <row r="8850" spans="1:38" x14ac:dyDescent="0.2">
      <c r="A8850" t="s">
        <v>21841</v>
      </c>
      <c r="B8850" t="s">
        <v>37</v>
      </c>
      <c r="C8850" t="s">
        <v>21842</v>
      </c>
      <c r="D8850" s="1">
        <v>35956</v>
      </c>
      <c r="E8850" s="1">
        <v>43456</v>
      </c>
      <c r="F8850" t="s">
        <v>19</v>
      </c>
      <c r="I8850">
        <v>100</v>
      </c>
      <c r="J8850">
        <v>0</v>
      </c>
      <c r="K8850">
        <v>0</v>
      </c>
      <c r="L8850">
        <v>829</v>
      </c>
      <c r="M8850">
        <v>829</v>
      </c>
      <c r="N8850" t="s">
        <v>20</v>
      </c>
      <c r="O8850" t="s">
        <v>21843</v>
      </c>
      <c r="P8850" t="s">
        <v>28</v>
      </c>
      <c r="Q8850" t="s">
        <v>34233</v>
      </c>
      <c r="R8850" t="s">
        <v>34233</v>
      </c>
      <c r="S8850" t="s">
        <v>32628</v>
      </c>
      <c r="T8850" t="s">
        <v>34354</v>
      </c>
      <c r="U8850" t="s">
        <v>32634</v>
      </c>
      <c r="V8850" t="s">
        <v>33466</v>
      </c>
      <c r="W8850">
        <v>207.5</v>
      </c>
      <c r="X8850">
        <v>2</v>
      </c>
      <c r="Y8850" t="s">
        <v>32661</v>
      </c>
      <c r="Z8850">
        <v>311.5</v>
      </c>
      <c r="AA8850">
        <v>9</v>
      </c>
      <c r="AB8850">
        <v>25</v>
      </c>
      <c r="AC8850">
        <v>1</v>
      </c>
      <c r="AD8850" t="str">
        <f t="shared" si="1372"/>
        <v/>
      </c>
      <c r="AE8850" t="str">
        <f t="shared" si="1368"/>
        <v/>
      </c>
      <c r="AF8850" t="str">
        <f t="shared" si="1370"/>
        <v/>
      </c>
      <c r="AG8850">
        <f t="shared" si="1371"/>
        <v>1</v>
      </c>
      <c r="AH8850">
        <f t="shared" si="1366"/>
        <v>2.8</v>
      </c>
      <c r="AI8850">
        <v>0.14499999999999999</v>
      </c>
      <c r="AJ8850">
        <f t="shared" si="1363"/>
        <v>0.40599999999999997</v>
      </c>
      <c r="AK8850" t="str">
        <f t="shared" si="1367"/>
        <v/>
      </c>
      <c r="AL8850" t="str">
        <f t="shared" si="1365"/>
        <v/>
      </c>
    </row>
    <row r="8851" spans="1:38" x14ac:dyDescent="0.2">
      <c r="A8851" t="s">
        <v>4219</v>
      </c>
      <c r="B8851" t="s">
        <v>37</v>
      </c>
      <c r="C8851" t="s">
        <v>4220</v>
      </c>
      <c r="D8851" s="1">
        <v>35956</v>
      </c>
      <c r="E8851" s="1">
        <v>43456</v>
      </c>
      <c r="F8851" t="s">
        <v>19</v>
      </c>
      <c r="I8851">
        <v>100</v>
      </c>
      <c r="J8851">
        <v>0</v>
      </c>
      <c r="K8851">
        <v>0</v>
      </c>
      <c r="L8851">
        <v>801</v>
      </c>
      <c r="M8851">
        <v>801</v>
      </c>
      <c r="N8851" t="s">
        <v>20</v>
      </c>
      <c r="O8851" t="s">
        <v>4221</v>
      </c>
      <c r="P8851" t="s">
        <v>28</v>
      </c>
      <c r="Q8851" t="s">
        <v>34233</v>
      </c>
      <c r="R8851" t="s">
        <v>34233</v>
      </c>
      <c r="S8851" t="s">
        <v>33800</v>
      </c>
      <c r="T8851" t="s">
        <v>34349</v>
      </c>
      <c r="U8851" t="s">
        <v>32634</v>
      </c>
      <c r="V8851" t="s">
        <v>33474</v>
      </c>
      <c r="W8851">
        <v>192</v>
      </c>
      <c r="X8851">
        <v>1.5</v>
      </c>
      <c r="Y8851">
        <v>1</v>
      </c>
      <c r="AA8851">
        <v>8.5</v>
      </c>
      <c r="AB8851">
        <v>24</v>
      </c>
      <c r="AC8851">
        <v>1</v>
      </c>
      <c r="AD8851" t="str">
        <f t="shared" si="1372"/>
        <v/>
      </c>
      <c r="AE8851" t="str">
        <f t="shared" si="1368"/>
        <v/>
      </c>
      <c r="AF8851" t="str">
        <f t="shared" si="1370"/>
        <v/>
      </c>
      <c r="AG8851">
        <f t="shared" si="1371"/>
        <v>1</v>
      </c>
      <c r="AH8851">
        <f t="shared" si="1366"/>
        <v>2.8</v>
      </c>
      <c r="AI8851">
        <v>0.14499999999999999</v>
      </c>
      <c r="AJ8851">
        <f t="shared" si="1363"/>
        <v>0.40599999999999997</v>
      </c>
      <c r="AK8851" t="str">
        <f t="shared" si="1367"/>
        <v/>
      </c>
      <c r="AL8851" t="str">
        <f t="shared" si="1365"/>
        <v/>
      </c>
    </row>
    <row r="8852" spans="1:38" x14ac:dyDescent="0.2">
      <c r="A8852" t="s">
        <v>22042</v>
      </c>
      <c r="B8852" t="s">
        <v>37</v>
      </c>
      <c r="C8852" t="s">
        <v>22043</v>
      </c>
      <c r="D8852" s="1">
        <v>35956</v>
      </c>
      <c r="E8852" s="1">
        <v>43456</v>
      </c>
      <c r="F8852" t="s">
        <v>19</v>
      </c>
      <c r="I8852">
        <v>100</v>
      </c>
      <c r="J8852">
        <v>0</v>
      </c>
      <c r="K8852">
        <v>0</v>
      </c>
      <c r="L8852">
        <v>849</v>
      </c>
      <c r="M8852">
        <v>849</v>
      </c>
      <c r="N8852" t="s">
        <v>20</v>
      </c>
      <c r="O8852" t="s">
        <v>22044</v>
      </c>
      <c r="P8852" t="s">
        <v>28</v>
      </c>
      <c r="Q8852" t="s">
        <v>34233</v>
      </c>
      <c r="R8852" t="s">
        <v>34233</v>
      </c>
      <c r="S8852" t="s">
        <v>32628</v>
      </c>
      <c r="T8852" t="s">
        <v>34365</v>
      </c>
      <c r="U8852" t="s">
        <v>32634</v>
      </c>
      <c r="V8852" t="s">
        <v>33466</v>
      </c>
      <c r="W8852">
        <v>212.5</v>
      </c>
      <c r="X8852">
        <v>2</v>
      </c>
      <c r="Y8852" t="s">
        <v>32661</v>
      </c>
      <c r="Z8852">
        <v>319</v>
      </c>
      <c r="AA8852">
        <v>9</v>
      </c>
      <c r="AB8852">
        <v>25</v>
      </c>
      <c r="AC8852">
        <v>1</v>
      </c>
      <c r="AD8852" t="str">
        <f t="shared" si="1372"/>
        <v/>
      </c>
      <c r="AE8852" t="str">
        <f t="shared" si="1368"/>
        <v/>
      </c>
      <c r="AF8852" t="str">
        <f t="shared" si="1370"/>
        <v/>
      </c>
      <c r="AG8852">
        <f t="shared" si="1371"/>
        <v>1</v>
      </c>
      <c r="AH8852">
        <f t="shared" si="1366"/>
        <v>2.8</v>
      </c>
      <c r="AI8852">
        <v>0.14499999999999999</v>
      </c>
      <c r="AJ8852">
        <f t="shared" si="1363"/>
        <v>0.40599999999999997</v>
      </c>
      <c r="AK8852" t="str">
        <f t="shared" si="1367"/>
        <v/>
      </c>
      <c r="AL8852" t="str">
        <f t="shared" si="1365"/>
        <v/>
      </c>
    </row>
    <row r="8853" spans="1:38" x14ac:dyDescent="0.2">
      <c r="A8853" t="s">
        <v>4216</v>
      </c>
      <c r="B8853" t="s">
        <v>37</v>
      </c>
      <c r="C8853" t="s">
        <v>4217</v>
      </c>
      <c r="D8853" s="1">
        <v>35956</v>
      </c>
      <c r="E8853" s="1">
        <v>43456</v>
      </c>
      <c r="F8853" t="s">
        <v>19</v>
      </c>
      <c r="I8853">
        <v>100</v>
      </c>
      <c r="J8853">
        <v>0</v>
      </c>
      <c r="K8853">
        <v>0</v>
      </c>
      <c r="L8853">
        <v>863</v>
      </c>
      <c r="M8853">
        <v>863</v>
      </c>
      <c r="N8853" t="s">
        <v>20</v>
      </c>
      <c r="O8853" t="s">
        <v>4218</v>
      </c>
      <c r="P8853" t="s">
        <v>28</v>
      </c>
      <c r="Q8853" t="s">
        <v>32794</v>
      </c>
      <c r="R8853" t="s">
        <v>33782</v>
      </c>
      <c r="S8853" t="s">
        <v>32628</v>
      </c>
      <c r="T8853" t="s">
        <v>34365</v>
      </c>
      <c r="U8853" t="s">
        <v>32634</v>
      </c>
      <c r="V8853" t="s">
        <v>33466</v>
      </c>
      <c r="W8853">
        <v>216</v>
      </c>
      <c r="X8853">
        <v>2</v>
      </c>
      <c r="Y8853" t="s">
        <v>32661</v>
      </c>
      <c r="Z8853">
        <v>324</v>
      </c>
      <c r="AA8853">
        <v>9</v>
      </c>
      <c r="AB8853">
        <v>25</v>
      </c>
      <c r="AC8853">
        <v>1</v>
      </c>
      <c r="AD8853" t="str">
        <f t="shared" si="1372"/>
        <v/>
      </c>
      <c r="AE8853" t="str">
        <f t="shared" si="1368"/>
        <v/>
      </c>
      <c r="AF8853" t="str">
        <f t="shared" si="1370"/>
        <v/>
      </c>
      <c r="AG8853">
        <f t="shared" si="1371"/>
        <v>1</v>
      </c>
      <c r="AH8853">
        <f t="shared" si="1366"/>
        <v>2.8</v>
      </c>
      <c r="AI8853">
        <v>0.14499999999999999</v>
      </c>
      <c r="AJ8853">
        <f t="shared" si="1363"/>
        <v>0.40599999999999997</v>
      </c>
      <c r="AK8853" t="str">
        <f t="shared" si="1367"/>
        <v/>
      </c>
      <c r="AL8853" t="str">
        <f t="shared" si="1365"/>
        <v/>
      </c>
    </row>
    <row r="8854" spans="1:38" x14ac:dyDescent="0.2">
      <c r="A8854" t="s">
        <v>4627</v>
      </c>
      <c r="B8854" t="s">
        <v>37</v>
      </c>
      <c r="C8854" t="s">
        <v>4628</v>
      </c>
      <c r="D8854" s="1">
        <v>35956</v>
      </c>
      <c r="E8854" s="1">
        <v>43456</v>
      </c>
      <c r="F8854" t="s">
        <v>19</v>
      </c>
      <c r="I8854">
        <v>100</v>
      </c>
      <c r="J8854">
        <v>0</v>
      </c>
      <c r="K8854">
        <v>0</v>
      </c>
      <c r="L8854">
        <v>801</v>
      </c>
      <c r="M8854">
        <v>801</v>
      </c>
      <c r="N8854" t="s">
        <v>20</v>
      </c>
      <c r="O8854" t="s">
        <v>4629</v>
      </c>
      <c r="P8854" t="s">
        <v>28</v>
      </c>
      <c r="Q8854" t="s">
        <v>34233</v>
      </c>
      <c r="R8854" t="s">
        <v>34233</v>
      </c>
      <c r="S8854" t="s">
        <v>32628</v>
      </c>
      <c r="T8854" t="s">
        <v>34357</v>
      </c>
      <c r="U8854" t="s">
        <v>32634</v>
      </c>
      <c r="V8854" t="s">
        <v>33466</v>
      </c>
      <c r="W8854">
        <v>200.5</v>
      </c>
      <c r="X8854">
        <v>2</v>
      </c>
      <c r="Y8854" t="s">
        <v>32661</v>
      </c>
      <c r="Z8854">
        <v>301</v>
      </c>
      <c r="AA8854">
        <v>9</v>
      </c>
      <c r="AB8854">
        <v>25</v>
      </c>
      <c r="AC8854">
        <v>1</v>
      </c>
      <c r="AD8854" t="str">
        <f t="shared" si="1372"/>
        <v/>
      </c>
      <c r="AE8854" t="str">
        <f t="shared" si="1368"/>
        <v/>
      </c>
      <c r="AF8854" t="str">
        <f t="shared" si="1370"/>
        <v/>
      </c>
      <c r="AG8854">
        <f t="shared" si="1371"/>
        <v>1</v>
      </c>
      <c r="AH8854">
        <f t="shared" si="1366"/>
        <v>2.8</v>
      </c>
      <c r="AI8854">
        <v>0.14499999999999999</v>
      </c>
      <c r="AJ8854">
        <f t="shared" si="1363"/>
        <v>0.40599999999999997</v>
      </c>
      <c r="AK8854" t="str">
        <f t="shared" si="1367"/>
        <v/>
      </c>
      <c r="AL8854" t="str">
        <f t="shared" si="1365"/>
        <v/>
      </c>
    </row>
    <row r="8855" spans="1:38" x14ac:dyDescent="0.2">
      <c r="A8855" t="s">
        <v>4213</v>
      </c>
      <c r="B8855" t="s">
        <v>37</v>
      </c>
      <c r="C8855" t="s">
        <v>4214</v>
      </c>
      <c r="D8855" s="1">
        <v>35956</v>
      </c>
      <c r="E8855" s="1">
        <v>43456</v>
      </c>
      <c r="F8855" t="s">
        <v>19</v>
      </c>
      <c r="I8855">
        <v>100</v>
      </c>
      <c r="J8855">
        <v>0</v>
      </c>
      <c r="K8855">
        <v>0</v>
      </c>
      <c r="L8855">
        <v>840</v>
      </c>
      <c r="M8855">
        <v>840</v>
      </c>
      <c r="N8855" t="s">
        <v>20</v>
      </c>
      <c r="O8855" t="s">
        <v>4215</v>
      </c>
      <c r="P8855" t="s">
        <v>28</v>
      </c>
      <c r="Q8855" t="s">
        <v>32794</v>
      </c>
      <c r="R8855" t="s">
        <v>33782</v>
      </c>
      <c r="S8855" t="s">
        <v>33797</v>
      </c>
      <c r="T8855" t="s">
        <v>34365</v>
      </c>
      <c r="U8855" t="s">
        <v>32634</v>
      </c>
      <c r="V8855" t="s">
        <v>33466</v>
      </c>
      <c r="W8855">
        <v>210</v>
      </c>
      <c r="X8855">
        <v>2</v>
      </c>
      <c r="Y8855" t="s">
        <v>32661</v>
      </c>
      <c r="Z8855">
        <v>315</v>
      </c>
      <c r="AA8855">
        <v>9</v>
      </c>
      <c r="AB8855">
        <v>25</v>
      </c>
      <c r="AC8855">
        <v>1</v>
      </c>
      <c r="AD8855" t="str">
        <f t="shared" si="1372"/>
        <v/>
      </c>
      <c r="AE8855" t="str">
        <f t="shared" si="1368"/>
        <v/>
      </c>
      <c r="AF8855" t="str">
        <f t="shared" si="1370"/>
        <v/>
      </c>
      <c r="AG8855">
        <f t="shared" si="1371"/>
        <v>1</v>
      </c>
      <c r="AH8855">
        <f t="shared" si="1366"/>
        <v>2.8</v>
      </c>
      <c r="AI8855">
        <v>0.14499999999999999</v>
      </c>
      <c r="AJ8855">
        <f t="shared" si="1363"/>
        <v>0.40599999999999997</v>
      </c>
      <c r="AK8855" t="str">
        <f t="shared" si="1367"/>
        <v/>
      </c>
      <c r="AL8855" t="str">
        <f t="shared" si="1365"/>
        <v/>
      </c>
    </row>
    <row r="8856" spans="1:38" x14ac:dyDescent="0.2">
      <c r="A8856" t="s">
        <v>3890</v>
      </c>
      <c r="B8856" t="s">
        <v>37</v>
      </c>
      <c r="C8856" t="s">
        <v>3891</v>
      </c>
      <c r="D8856" s="1">
        <v>35956</v>
      </c>
      <c r="E8856" s="1">
        <v>43456</v>
      </c>
      <c r="F8856" t="s">
        <v>19</v>
      </c>
      <c r="I8856">
        <v>100</v>
      </c>
      <c r="J8856">
        <v>0</v>
      </c>
      <c r="K8856">
        <v>0</v>
      </c>
      <c r="L8856">
        <v>850</v>
      </c>
      <c r="M8856">
        <v>850</v>
      </c>
      <c r="N8856" t="s">
        <v>20</v>
      </c>
      <c r="O8856" t="s">
        <v>3892</v>
      </c>
      <c r="P8856" t="s">
        <v>28</v>
      </c>
      <c r="Q8856" t="s">
        <v>34233</v>
      </c>
      <c r="R8856" t="s">
        <v>34233</v>
      </c>
      <c r="S8856" t="s">
        <v>33797</v>
      </c>
      <c r="T8856" t="s">
        <v>34357</v>
      </c>
      <c r="U8856" t="s">
        <v>32634</v>
      </c>
      <c r="V8856" t="s">
        <v>33466</v>
      </c>
      <c r="W8856">
        <v>213</v>
      </c>
      <c r="X8856">
        <v>2</v>
      </c>
      <c r="Y8856" t="s">
        <v>32661</v>
      </c>
      <c r="Z8856">
        <v>319.5</v>
      </c>
      <c r="AA8856">
        <v>9</v>
      </c>
      <c r="AB8856">
        <v>25</v>
      </c>
      <c r="AC8856">
        <v>1</v>
      </c>
      <c r="AD8856" t="str">
        <f t="shared" si="1372"/>
        <v/>
      </c>
      <c r="AE8856" t="str">
        <f t="shared" si="1368"/>
        <v/>
      </c>
      <c r="AF8856" t="str">
        <f t="shared" si="1370"/>
        <v/>
      </c>
      <c r="AG8856">
        <f t="shared" si="1371"/>
        <v>1</v>
      </c>
      <c r="AH8856">
        <f t="shared" si="1366"/>
        <v>2.8</v>
      </c>
      <c r="AI8856">
        <v>0.14499999999999999</v>
      </c>
      <c r="AJ8856">
        <f t="shared" si="1363"/>
        <v>0.40599999999999997</v>
      </c>
      <c r="AK8856" t="str">
        <f t="shared" si="1367"/>
        <v/>
      </c>
      <c r="AL8856" t="str">
        <f t="shared" si="1365"/>
        <v/>
      </c>
    </row>
    <row r="8857" spans="1:38" x14ac:dyDescent="0.2">
      <c r="A8857" t="s">
        <v>4210</v>
      </c>
      <c r="B8857" t="s">
        <v>37</v>
      </c>
      <c r="C8857" t="s">
        <v>4211</v>
      </c>
      <c r="D8857" s="1">
        <v>35956</v>
      </c>
      <c r="E8857" s="1">
        <v>43456</v>
      </c>
      <c r="F8857" t="s">
        <v>19</v>
      </c>
      <c r="I8857">
        <v>100</v>
      </c>
      <c r="J8857">
        <v>0</v>
      </c>
      <c r="K8857">
        <v>0</v>
      </c>
      <c r="L8857">
        <v>844</v>
      </c>
      <c r="M8857">
        <v>844</v>
      </c>
      <c r="N8857" t="s">
        <v>20</v>
      </c>
      <c r="O8857" t="s">
        <v>4212</v>
      </c>
      <c r="P8857" t="s">
        <v>28</v>
      </c>
      <c r="Q8857" t="s">
        <v>34233</v>
      </c>
      <c r="R8857" t="s">
        <v>34233</v>
      </c>
      <c r="S8857" t="s">
        <v>32628</v>
      </c>
      <c r="T8857" t="s">
        <v>34365</v>
      </c>
      <c r="U8857" t="s">
        <v>32634</v>
      </c>
      <c r="V8857" t="s">
        <v>33466</v>
      </c>
      <c r="W8857">
        <v>211</v>
      </c>
      <c r="X8857">
        <v>2</v>
      </c>
      <c r="Y8857" t="s">
        <v>32661</v>
      </c>
      <c r="Z8857">
        <v>316.5</v>
      </c>
      <c r="AA8857">
        <v>9</v>
      </c>
      <c r="AB8857">
        <v>25</v>
      </c>
      <c r="AC8857">
        <v>1</v>
      </c>
      <c r="AD8857" t="str">
        <f t="shared" si="1372"/>
        <v/>
      </c>
      <c r="AE8857" t="str">
        <f t="shared" si="1368"/>
        <v/>
      </c>
      <c r="AF8857" t="str">
        <f t="shared" si="1370"/>
        <v/>
      </c>
      <c r="AG8857">
        <f t="shared" si="1371"/>
        <v>1</v>
      </c>
      <c r="AH8857">
        <f t="shared" si="1366"/>
        <v>2.8</v>
      </c>
      <c r="AI8857">
        <v>0.14499999999999999</v>
      </c>
      <c r="AJ8857">
        <f t="shared" si="1363"/>
        <v>0.40599999999999997</v>
      </c>
      <c r="AK8857" t="str">
        <f t="shared" si="1367"/>
        <v/>
      </c>
      <c r="AL8857" t="str">
        <f t="shared" si="1365"/>
        <v/>
      </c>
    </row>
    <row r="8858" spans="1:38" x14ac:dyDescent="0.2">
      <c r="A8858" t="s">
        <v>28902</v>
      </c>
      <c r="B8858" t="s">
        <v>37</v>
      </c>
      <c r="C8858" t="s">
        <v>28903</v>
      </c>
      <c r="D8858" s="1">
        <v>42779</v>
      </c>
      <c r="E8858" s="1">
        <v>44546</v>
      </c>
      <c r="F8858" t="s">
        <v>26</v>
      </c>
      <c r="I8858">
        <v>100</v>
      </c>
      <c r="J8858">
        <v>0</v>
      </c>
      <c r="K8858">
        <v>0</v>
      </c>
      <c r="L8858">
        <v>1644</v>
      </c>
      <c r="M8858">
        <v>1644</v>
      </c>
      <c r="N8858" t="s">
        <v>20</v>
      </c>
      <c r="O8858" t="s">
        <v>28904</v>
      </c>
      <c r="P8858" t="s">
        <v>44</v>
      </c>
      <c r="Q8858" t="s">
        <v>34233</v>
      </c>
      <c r="R8858" t="s">
        <v>34233</v>
      </c>
      <c r="S8858" t="s">
        <v>34233</v>
      </c>
      <c r="T8858" t="s">
        <v>34233</v>
      </c>
      <c r="AD8858" t="str">
        <f t="shared" si="1372"/>
        <v/>
      </c>
      <c r="AE8858" t="str">
        <f t="shared" si="1368"/>
        <v/>
      </c>
      <c r="AF8858" t="str">
        <f t="shared" si="1370"/>
        <v/>
      </c>
      <c r="AG8858" t="str">
        <f t="shared" si="1371"/>
        <v/>
      </c>
      <c r="AH8858" t="str">
        <f t="shared" si="1366"/>
        <v/>
      </c>
      <c r="AI8858">
        <v>0.14499999999999999</v>
      </c>
      <c r="AJ8858" t="str">
        <f t="shared" si="1363"/>
        <v/>
      </c>
      <c r="AK8858" t="str">
        <f t="shared" si="1367"/>
        <v/>
      </c>
      <c r="AL8858" t="str">
        <f t="shared" si="1365"/>
        <v/>
      </c>
    </row>
    <row r="8859" spans="1:38" x14ac:dyDescent="0.2">
      <c r="A8859" t="s">
        <v>4579</v>
      </c>
      <c r="B8859" t="s">
        <v>37</v>
      </c>
      <c r="C8859" t="s">
        <v>4580</v>
      </c>
      <c r="D8859" s="1">
        <v>35956</v>
      </c>
      <c r="E8859" s="1">
        <v>44607</v>
      </c>
      <c r="F8859" t="s">
        <v>19</v>
      </c>
      <c r="I8859">
        <v>100</v>
      </c>
      <c r="J8859">
        <v>0</v>
      </c>
      <c r="K8859">
        <v>0</v>
      </c>
      <c r="L8859">
        <v>955</v>
      </c>
      <c r="M8859">
        <v>955</v>
      </c>
      <c r="N8859" t="s">
        <v>20</v>
      </c>
      <c r="O8859" t="s">
        <v>4581</v>
      </c>
      <c r="P8859" t="s">
        <v>28</v>
      </c>
      <c r="Q8859" t="s">
        <v>34233</v>
      </c>
      <c r="R8859" t="s">
        <v>34233</v>
      </c>
      <c r="S8859" t="s">
        <v>33797</v>
      </c>
      <c r="T8859" t="s">
        <v>34365</v>
      </c>
      <c r="U8859" t="s">
        <v>32634</v>
      </c>
      <c r="V8859" t="s">
        <v>33466</v>
      </c>
      <c r="W8859">
        <v>239</v>
      </c>
      <c r="X8859">
        <v>2</v>
      </c>
      <c r="Y8859" t="s">
        <v>32661</v>
      </c>
      <c r="Z8859">
        <v>358.5</v>
      </c>
      <c r="AA8859">
        <v>9</v>
      </c>
      <c r="AB8859">
        <v>25</v>
      </c>
      <c r="AC8859">
        <v>1</v>
      </c>
      <c r="AD8859" t="str">
        <f t="shared" si="1372"/>
        <v/>
      </c>
      <c r="AE8859" t="str">
        <f t="shared" si="1368"/>
        <v/>
      </c>
      <c r="AF8859" t="str">
        <f t="shared" si="1370"/>
        <v/>
      </c>
      <c r="AG8859">
        <f t="shared" si="1371"/>
        <v>1</v>
      </c>
      <c r="AH8859">
        <f t="shared" si="1366"/>
        <v>2.8</v>
      </c>
      <c r="AI8859">
        <v>0.14499999999999999</v>
      </c>
      <c r="AJ8859">
        <f t="shared" si="1363"/>
        <v>0.40599999999999997</v>
      </c>
      <c r="AK8859" t="str">
        <f t="shared" si="1367"/>
        <v/>
      </c>
      <c r="AL8859" t="str">
        <f t="shared" si="1365"/>
        <v/>
      </c>
    </row>
    <row r="8860" spans="1:38" x14ac:dyDescent="0.2">
      <c r="A8860" t="s">
        <v>4246</v>
      </c>
      <c r="B8860" t="s">
        <v>37</v>
      </c>
      <c r="C8860" t="s">
        <v>4247</v>
      </c>
      <c r="D8860" s="1">
        <v>35956</v>
      </c>
      <c r="E8860" s="1">
        <v>44546</v>
      </c>
      <c r="F8860" t="s">
        <v>19</v>
      </c>
      <c r="I8860">
        <v>100</v>
      </c>
      <c r="J8860">
        <v>0</v>
      </c>
      <c r="K8860">
        <v>0</v>
      </c>
      <c r="L8860">
        <v>974</v>
      </c>
      <c r="M8860">
        <v>974</v>
      </c>
      <c r="N8860" t="s">
        <v>20</v>
      </c>
      <c r="O8860" t="s">
        <v>4248</v>
      </c>
      <c r="P8860" t="s">
        <v>28</v>
      </c>
      <c r="Q8860" t="s">
        <v>34233</v>
      </c>
      <c r="R8860" t="s">
        <v>34233</v>
      </c>
      <c r="S8860" t="s">
        <v>33797</v>
      </c>
      <c r="T8860" t="s">
        <v>32634</v>
      </c>
      <c r="U8860" t="s">
        <v>32634</v>
      </c>
      <c r="V8860" t="s">
        <v>33466</v>
      </c>
      <c r="W8860">
        <v>243.5</v>
      </c>
      <c r="X8860">
        <v>2</v>
      </c>
      <c r="Y8860" t="s">
        <v>32661</v>
      </c>
      <c r="Z8860">
        <v>365.5</v>
      </c>
      <c r="AA8860">
        <v>9</v>
      </c>
      <c r="AB8860">
        <v>25</v>
      </c>
      <c r="AC8860">
        <v>1</v>
      </c>
      <c r="AD8860" t="str">
        <f t="shared" si="1372"/>
        <v/>
      </c>
      <c r="AE8860" t="str">
        <f t="shared" si="1368"/>
        <v/>
      </c>
      <c r="AF8860" t="str">
        <f t="shared" si="1370"/>
        <v/>
      </c>
      <c r="AG8860">
        <f t="shared" si="1371"/>
        <v>1</v>
      </c>
      <c r="AH8860">
        <f t="shared" si="1366"/>
        <v>2.8</v>
      </c>
      <c r="AI8860">
        <v>0.14499999999999999</v>
      </c>
      <c r="AJ8860">
        <f t="shared" si="1363"/>
        <v>0.40599999999999997</v>
      </c>
      <c r="AK8860" t="str">
        <f t="shared" si="1367"/>
        <v/>
      </c>
      <c r="AL8860" t="str">
        <f t="shared" si="1365"/>
        <v/>
      </c>
    </row>
    <row r="8861" spans="1:38" x14ac:dyDescent="0.2">
      <c r="A8861" t="s">
        <v>4261</v>
      </c>
      <c r="B8861" t="s">
        <v>37</v>
      </c>
      <c r="C8861" t="s">
        <v>4262</v>
      </c>
      <c r="D8861" s="1">
        <v>35956</v>
      </c>
      <c r="E8861" s="1">
        <v>44599</v>
      </c>
      <c r="F8861" t="s">
        <v>19</v>
      </c>
      <c r="I8861">
        <v>100</v>
      </c>
      <c r="J8861">
        <v>0</v>
      </c>
      <c r="K8861">
        <v>0</v>
      </c>
      <c r="L8861">
        <v>831</v>
      </c>
      <c r="M8861">
        <v>831</v>
      </c>
      <c r="N8861" t="s">
        <v>20</v>
      </c>
      <c r="O8861" t="s">
        <v>4263</v>
      </c>
      <c r="P8861" t="s">
        <v>28</v>
      </c>
      <c r="Q8861" t="s">
        <v>34233</v>
      </c>
      <c r="R8861" t="s">
        <v>34233</v>
      </c>
      <c r="S8861" t="s">
        <v>33797</v>
      </c>
      <c r="T8861" t="s">
        <v>34365</v>
      </c>
      <c r="U8861" t="s">
        <v>32634</v>
      </c>
      <c r="V8861" t="s">
        <v>33466</v>
      </c>
      <c r="W8861">
        <v>207</v>
      </c>
      <c r="X8861">
        <v>2</v>
      </c>
      <c r="Y8861" t="s">
        <v>32661</v>
      </c>
      <c r="Z8861">
        <v>310.5</v>
      </c>
      <c r="AA8861">
        <v>9</v>
      </c>
      <c r="AB8861">
        <v>25</v>
      </c>
      <c r="AC8861">
        <v>1</v>
      </c>
      <c r="AD8861" t="str">
        <f t="shared" si="1372"/>
        <v/>
      </c>
      <c r="AE8861" t="str">
        <f t="shared" si="1368"/>
        <v/>
      </c>
      <c r="AF8861" t="str">
        <f t="shared" si="1370"/>
        <v/>
      </c>
      <c r="AG8861">
        <f t="shared" si="1371"/>
        <v>1</v>
      </c>
      <c r="AH8861">
        <f t="shared" si="1366"/>
        <v>2.8</v>
      </c>
      <c r="AI8861">
        <v>0.14499999999999999</v>
      </c>
      <c r="AJ8861">
        <f t="shared" si="1363"/>
        <v>0.40599999999999997</v>
      </c>
      <c r="AK8861" t="str">
        <f t="shared" si="1367"/>
        <v/>
      </c>
      <c r="AL8861" t="str">
        <f t="shared" si="1365"/>
        <v/>
      </c>
    </row>
    <row r="8862" spans="1:38" x14ac:dyDescent="0.2">
      <c r="A8862" t="s">
        <v>4243</v>
      </c>
      <c r="B8862" t="s">
        <v>37</v>
      </c>
      <c r="C8862" t="s">
        <v>4244</v>
      </c>
      <c r="D8862" s="1">
        <v>35956</v>
      </c>
      <c r="E8862" s="1">
        <v>43951</v>
      </c>
      <c r="F8862" t="s">
        <v>19</v>
      </c>
      <c r="I8862">
        <v>100</v>
      </c>
      <c r="J8862">
        <v>0</v>
      </c>
      <c r="K8862">
        <v>0</v>
      </c>
      <c r="L8862">
        <v>970</v>
      </c>
      <c r="M8862">
        <v>970</v>
      </c>
      <c r="N8862" t="s">
        <v>20</v>
      </c>
      <c r="O8862" t="s">
        <v>4245</v>
      </c>
      <c r="P8862" t="s">
        <v>28</v>
      </c>
      <c r="Q8862" t="s">
        <v>34234</v>
      </c>
      <c r="R8862" t="s">
        <v>33784</v>
      </c>
      <c r="S8862" t="s">
        <v>33800</v>
      </c>
      <c r="T8862" t="s">
        <v>34365</v>
      </c>
      <c r="U8862" t="s">
        <v>32634</v>
      </c>
      <c r="V8862" t="s">
        <v>33466</v>
      </c>
      <c r="W8862">
        <v>242.5</v>
      </c>
      <c r="X8862">
        <v>2</v>
      </c>
      <c r="Y8862" t="s">
        <v>32661</v>
      </c>
      <c r="Z8862">
        <v>364</v>
      </c>
      <c r="AA8862">
        <v>9</v>
      </c>
      <c r="AB8862">
        <v>25</v>
      </c>
      <c r="AC8862">
        <v>1</v>
      </c>
      <c r="AD8862" t="str">
        <f t="shared" si="1372"/>
        <v/>
      </c>
      <c r="AE8862" t="str">
        <f t="shared" si="1368"/>
        <v/>
      </c>
      <c r="AF8862" t="str">
        <f t="shared" si="1370"/>
        <v/>
      </c>
      <c r="AG8862">
        <f t="shared" si="1371"/>
        <v>1</v>
      </c>
      <c r="AH8862">
        <f t="shared" si="1366"/>
        <v>2.8</v>
      </c>
      <c r="AI8862">
        <v>0.14499999999999999</v>
      </c>
      <c r="AJ8862">
        <f t="shared" si="1363"/>
        <v>0.40599999999999997</v>
      </c>
      <c r="AK8862" t="str">
        <f t="shared" si="1367"/>
        <v/>
      </c>
      <c r="AL8862" t="str">
        <f t="shared" si="1365"/>
        <v/>
      </c>
    </row>
    <row r="8863" spans="1:38" x14ac:dyDescent="0.2">
      <c r="A8863" t="s">
        <v>4240</v>
      </c>
      <c r="B8863" t="s">
        <v>37</v>
      </c>
      <c r="C8863" t="s">
        <v>4241</v>
      </c>
      <c r="D8863" s="1">
        <v>35956</v>
      </c>
      <c r="E8863" s="1">
        <v>44536</v>
      </c>
      <c r="F8863" t="s">
        <v>19</v>
      </c>
      <c r="I8863">
        <v>100</v>
      </c>
      <c r="J8863">
        <v>0</v>
      </c>
      <c r="K8863">
        <v>0</v>
      </c>
      <c r="L8863">
        <v>1373</v>
      </c>
      <c r="M8863">
        <v>1373</v>
      </c>
      <c r="N8863" t="s">
        <v>20</v>
      </c>
      <c r="O8863" t="s">
        <v>4242</v>
      </c>
      <c r="P8863" t="s">
        <v>28</v>
      </c>
      <c r="Q8863" t="s">
        <v>34233</v>
      </c>
      <c r="R8863" t="s">
        <v>34233</v>
      </c>
      <c r="S8863" t="s">
        <v>33797</v>
      </c>
      <c r="T8863" t="s">
        <v>34349</v>
      </c>
      <c r="U8863" t="s">
        <v>32634</v>
      </c>
      <c r="V8863" t="s">
        <v>33466</v>
      </c>
      <c r="W8863">
        <v>344</v>
      </c>
      <c r="X8863">
        <v>2</v>
      </c>
      <c r="Y8863" t="s">
        <v>32661</v>
      </c>
      <c r="Z8863">
        <v>400</v>
      </c>
      <c r="AA8863">
        <v>9</v>
      </c>
      <c r="AB8863">
        <v>25</v>
      </c>
      <c r="AC8863">
        <v>1</v>
      </c>
      <c r="AD8863" t="str">
        <f t="shared" si="1372"/>
        <v/>
      </c>
      <c r="AE8863" t="str">
        <f t="shared" si="1368"/>
        <v/>
      </c>
      <c r="AF8863" t="str">
        <f t="shared" si="1370"/>
        <v/>
      </c>
      <c r="AG8863">
        <f t="shared" si="1371"/>
        <v>1</v>
      </c>
      <c r="AH8863">
        <f t="shared" si="1366"/>
        <v>2.8</v>
      </c>
      <c r="AI8863">
        <v>0.14499999999999999</v>
      </c>
      <c r="AJ8863">
        <f t="shared" si="1363"/>
        <v>0.40599999999999997</v>
      </c>
      <c r="AK8863" t="str">
        <f t="shared" si="1367"/>
        <v/>
      </c>
      <c r="AL8863" t="str">
        <f t="shared" si="1365"/>
        <v/>
      </c>
    </row>
    <row r="8864" spans="1:38" x14ac:dyDescent="0.2">
      <c r="A8864" t="s">
        <v>4237</v>
      </c>
      <c r="B8864" t="s">
        <v>37</v>
      </c>
      <c r="C8864" t="s">
        <v>4238</v>
      </c>
      <c r="D8864" s="1">
        <v>35956</v>
      </c>
      <c r="E8864" s="1">
        <v>44536</v>
      </c>
      <c r="F8864" t="s">
        <v>19</v>
      </c>
      <c r="I8864">
        <v>100</v>
      </c>
      <c r="J8864">
        <v>0</v>
      </c>
      <c r="K8864">
        <v>0</v>
      </c>
      <c r="L8864">
        <v>1102</v>
      </c>
      <c r="M8864">
        <v>1102</v>
      </c>
      <c r="N8864" t="s">
        <v>20</v>
      </c>
      <c r="O8864" t="s">
        <v>4239</v>
      </c>
      <c r="P8864" t="s">
        <v>28</v>
      </c>
      <c r="Q8864" t="s">
        <v>34233</v>
      </c>
      <c r="R8864" t="s">
        <v>34233</v>
      </c>
      <c r="S8864" t="s">
        <v>32628</v>
      </c>
      <c r="T8864" t="s">
        <v>34357</v>
      </c>
      <c r="U8864" t="s">
        <v>32634</v>
      </c>
      <c r="V8864" t="s">
        <v>33466</v>
      </c>
      <c r="W8864">
        <v>276</v>
      </c>
      <c r="X8864">
        <v>2</v>
      </c>
      <c r="Y8864" t="s">
        <v>32661</v>
      </c>
      <c r="Z8864">
        <v>400</v>
      </c>
      <c r="AA8864">
        <v>9</v>
      </c>
      <c r="AB8864">
        <v>25</v>
      </c>
      <c r="AC8864">
        <v>1</v>
      </c>
      <c r="AD8864" t="str">
        <f t="shared" si="1372"/>
        <v/>
      </c>
      <c r="AE8864" t="str">
        <f t="shared" si="1368"/>
        <v/>
      </c>
      <c r="AF8864" t="str">
        <f t="shared" si="1370"/>
        <v/>
      </c>
      <c r="AG8864">
        <f t="shared" si="1371"/>
        <v>1</v>
      </c>
      <c r="AH8864">
        <f t="shared" si="1366"/>
        <v>2.8</v>
      </c>
      <c r="AI8864">
        <v>0.14499999999999999</v>
      </c>
      <c r="AJ8864">
        <f t="shared" si="1363"/>
        <v>0.40599999999999997</v>
      </c>
      <c r="AK8864" t="str">
        <f t="shared" si="1367"/>
        <v/>
      </c>
      <c r="AL8864" t="str">
        <f t="shared" si="1365"/>
        <v/>
      </c>
    </row>
    <row r="8865" spans="1:38" x14ac:dyDescent="0.2">
      <c r="A8865" t="s">
        <v>4225</v>
      </c>
      <c r="B8865" t="s">
        <v>37</v>
      </c>
      <c r="C8865" t="s">
        <v>4226</v>
      </c>
      <c r="D8865" s="1">
        <v>35956</v>
      </c>
      <c r="E8865" s="1">
        <v>44595</v>
      </c>
      <c r="F8865" t="s">
        <v>19</v>
      </c>
      <c r="I8865">
        <v>100</v>
      </c>
      <c r="J8865">
        <v>0</v>
      </c>
      <c r="K8865">
        <v>0</v>
      </c>
      <c r="L8865">
        <v>1207</v>
      </c>
      <c r="M8865">
        <v>1207</v>
      </c>
      <c r="N8865" t="s">
        <v>20</v>
      </c>
      <c r="O8865" t="s">
        <v>4227</v>
      </c>
      <c r="P8865" t="s">
        <v>28</v>
      </c>
      <c r="Q8865" t="s">
        <v>34233</v>
      </c>
      <c r="R8865" t="s">
        <v>34233</v>
      </c>
      <c r="S8865" t="s">
        <v>32628</v>
      </c>
      <c r="T8865" t="s">
        <v>34357</v>
      </c>
      <c r="U8865" t="s">
        <v>32634</v>
      </c>
      <c r="V8865" t="s">
        <v>33466</v>
      </c>
      <c r="W8865">
        <v>299</v>
      </c>
      <c r="X8865">
        <v>2</v>
      </c>
      <c r="Y8865" t="s">
        <v>32661</v>
      </c>
      <c r="Z8865">
        <v>400</v>
      </c>
      <c r="AA8865">
        <v>9</v>
      </c>
      <c r="AB8865">
        <v>25</v>
      </c>
      <c r="AC8865">
        <v>1</v>
      </c>
      <c r="AD8865" t="str">
        <f t="shared" si="1372"/>
        <v/>
      </c>
      <c r="AE8865" t="str">
        <f t="shared" si="1368"/>
        <v/>
      </c>
      <c r="AF8865" t="str">
        <f t="shared" si="1370"/>
        <v/>
      </c>
      <c r="AG8865">
        <f t="shared" si="1371"/>
        <v>1</v>
      </c>
      <c r="AH8865">
        <f t="shared" si="1366"/>
        <v>2.8</v>
      </c>
      <c r="AI8865">
        <v>0.14499999999999999</v>
      </c>
      <c r="AJ8865">
        <f t="shared" si="1363"/>
        <v>0.40599999999999997</v>
      </c>
      <c r="AK8865" t="str">
        <f t="shared" si="1367"/>
        <v/>
      </c>
      <c r="AL8865" t="str">
        <f t="shared" si="1365"/>
        <v/>
      </c>
    </row>
    <row r="8866" spans="1:38" x14ac:dyDescent="0.2">
      <c r="A8866" t="s">
        <v>4258</v>
      </c>
      <c r="B8866" t="s">
        <v>37</v>
      </c>
      <c r="C8866" t="s">
        <v>4259</v>
      </c>
      <c r="D8866" s="1">
        <v>35956</v>
      </c>
      <c r="E8866" s="1">
        <v>43456</v>
      </c>
      <c r="F8866" t="s">
        <v>19</v>
      </c>
      <c r="I8866">
        <v>100</v>
      </c>
      <c r="J8866">
        <v>0</v>
      </c>
      <c r="K8866">
        <v>0</v>
      </c>
      <c r="L8866">
        <v>947</v>
      </c>
      <c r="M8866">
        <v>947</v>
      </c>
      <c r="N8866" t="s">
        <v>20</v>
      </c>
      <c r="O8866" t="s">
        <v>4260</v>
      </c>
      <c r="P8866" t="s">
        <v>28</v>
      </c>
      <c r="Q8866" t="s">
        <v>32794</v>
      </c>
      <c r="R8866" t="s">
        <v>33782</v>
      </c>
      <c r="S8866" t="s">
        <v>32628</v>
      </c>
      <c r="T8866" t="s">
        <v>34365</v>
      </c>
      <c r="U8866" t="s">
        <v>32634</v>
      </c>
      <c r="V8866" t="s">
        <v>33466</v>
      </c>
      <c r="W8866">
        <v>237</v>
      </c>
      <c r="X8866">
        <v>2</v>
      </c>
      <c r="Y8866" t="s">
        <v>32661</v>
      </c>
      <c r="Z8866">
        <v>355.5</v>
      </c>
      <c r="AA8866">
        <v>9</v>
      </c>
      <c r="AB8866">
        <v>25</v>
      </c>
      <c r="AC8866">
        <v>1</v>
      </c>
      <c r="AD8866" t="str">
        <f t="shared" si="1372"/>
        <v/>
      </c>
      <c r="AE8866" t="str">
        <f t="shared" si="1368"/>
        <v/>
      </c>
      <c r="AF8866" t="str">
        <f t="shared" si="1370"/>
        <v/>
      </c>
      <c r="AG8866">
        <f t="shared" si="1371"/>
        <v>1</v>
      </c>
      <c r="AH8866">
        <f t="shared" si="1366"/>
        <v>2.8</v>
      </c>
      <c r="AI8866">
        <v>0.14499999999999999</v>
      </c>
      <c r="AJ8866">
        <f t="shared" si="1363"/>
        <v>0.40599999999999997</v>
      </c>
      <c r="AK8866" t="str">
        <f t="shared" si="1367"/>
        <v/>
      </c>
      <c r="AL8866" t="str">
        <f t="shared" si="1365"/>
        <v/>
      </c>
    </row>
    <row r="8867" spans="1:38" x14ac:dyDescent="0.2">
      <c r="A8867" t="s">
        <v>4321</v>
      </c>
      <c r="B8867" t="s">
        <v>37</v>
      </c>
      <c r="C8867" t="s">
        <v>4322</v>
      </c>
      <c r="D8867" s="1">
        <v>35956</v>
      </c>
      <c r="E8867" s="1">
        <v>44599</v>
      </c>
      <c r="F8867" t="s">
        <v>19</v>
      </c>
      <c r="I8867">
        <v>100</v>
      </c>
      <c r="J8867">
        <v>0</v>
      </c>
      <c r="K8867">
        <v>0</v>
      </c>
      <c r="L8867">
        <v>915</v>
      </c>
      <c r="M8867">
        <v>915</v>
      </c>
      <c r="N8867" t="s">
        <v>20</v>
      </c>
      <c r="O8867" t="s">
        <v>4323</v>
      </c>
      <c r="P8867" t="s">
        <v>28</v>
      </c>
      <c r="Q8867" t="s">
        <v>34233</v>
      </c>
      <c r="R8867" t="s">
        <v>34233</v>
      </c>
      <c r="S8867" t="s">
        <v>33797</v>
      </c>
      <c r="T8867" t="s">
        <v>34365</v>
      </c>
      <c r="U8867" t="s">
        <v>32634</v>
      </c>
      <c r="V8867" t="s">
        <v>33466</v>
      </c>
      <c r="W8867">
        <v>228.5</v>
      </c>
      <c r="X8867">
        <v>2</v>
      </c>
      <c r="Y8867" t="s">
        <v>32661</v>
      </c>
      <c r="Z8867">
        <v>343</v>
      </c>
      <c r="AA8867">
        <v>9</v>
      </c>
      <c r="AB8867">
        <v>25</v>
      </c>
      <c r="AC8867">
        <v>1</v>
      </c>
      <c r="AD8867" t="str">
        <f t="shared" si="1372"/>
        <v/>
      </c>
      <c r="AE8867" t="str">
        <f t="shared" si="1368"/>
        <v/>
      </c>
      <c r="AF8867" t="str">
        <f t="shared" si="1370"/>
        <v/>
      </c>
      <c r="AG8867">
        <f t="shared" si="1371"/>
        <v>1</v>
      </c>
      <c r="AH8867">
        <f t="shared" si="1366"/>
        <v>2.8</v>
      </c>
      <c r="AI8867">
        <v>0.14499999999999999</v>
      </c>
      <c r="AJ8867">
        <f t="shared" si="1363"/>
        <v>0.40599999999999997</v>
      </c>
      <c r="AK8867" t="str">
        <f t="shared" si="1367"/>
        <v/>
      </c>
      <c r="AL8867" t="str">
        <f t="shared" si="1365"/>
        <v/>
      </c>
    </row>
    <row r="8868" spans="1:38" x14ac:dyDescent="0.2">
      <c r="A8868" t="s">
        <v>4255</v>
      </c>
      <c r="B8868" t="s">
        <v>37</v>
      </c>
      <c r="C8868" t="s">
        <v>4256</v>
      </c>
      <c r="D8868" s="1">
        <v>35956</v>
      </c>
      <c r="E8868" s="1">
        <v>43456</v>
      </c>
      <c r="F8868" t="s">
        <v>19</v>
      </c>
      <c r="I8868">
        <v>100</v>
      </c>
      <c r="J8868">
        <v>0</v>
      </c>
      <c r="K8868">
        <v>0</v>
      </c>
      <c r="L8868">
        <v>963</v>
      </c>
      <c r="M8868">
        <v>963</v>
      </c>
      <c r="N8868" t="s">
        <v>20</v>
      </c>
      <c r="O8868" t="s">
        <v>4257</v>
      </c>
      <c r="P8868" t="s">
        <v>28</v>
      </c>
      <c r="Q8868" t="s">
        <v>34233</v>
      </c>
      <c r="R8868" t="s">
        <v>34233</v>
      </c>
      <c r="S8868" t="s">
        <v>32628</v>
      </c>
      <c r="T8868" t="s">
        <v>34365</v>
      </c>
      <c r="U8868" t="s">
        <v>32634</v>
      </c>
      <c r="V8868" t="s">
        <v>33466</v>
      </c>
      <c r="W8868">
        <v>241</v>
      </c>
      <c r="X8868">
        <v>2</v>
      </c>
      <c r="Y8868" t="s">
        <v>32661</v>
      </c>
      <c r="Z8868">
        <v>361.5</v>
      </c>
      <c r="AA8868">
        <v>9</v>
      </c>
      <c r="AB8868">
        <v>25</v>
      </c>
      <c r="AC8868">
        <v>1</v>
      </c>
      <c r="AD8868" t="str">
        <f t="shared" si="1372"/>
        <v/>
      </c>
      <c r="AE8868" t="str">
        <f t="shared" si="1368"/>
        <v/>
      </c>
      <c r="AF8868" t="str">
        <f t="shared" si="1370"/>
        <v/>
      </c>
      <c r="AG8868">
        <f t="shared" si="1371"/>
        <v>1</v>
      </c>
      <c r="AH8868">
        <f t="shared" si="1366"/>
        <v>2.8</v>
      </c>
      <c r="AI8868">
        <v>0.14499999999999999</v>
      </c>
      <c r="AJ8868">
        <f t="shared" si="1363"/>
        <v>0.40599999999999997</v>
      </c>
      <c r="AK8868" t="str">
        <f t="shared" si="1367"/>
        <v/>
      </c>
      <c r="AL8868" t="str">
        <f t="shared" si="1365"/>
        <v/>
      </c>
    </row>
    <row r="8869" spans="1:38" x14ac:dyDescent="0.2">
      <c r="A8869" t="s">
        <v>4270</v>
      </c>
      <c r="B8869" t="s">
        <v>37</v>
      </c>
      <c r="C8869" t="s">
        <v>4271</v>
      </c>
      <c r="D8869" s="1">
        <v>35956</v>
      </c>
      <c r="E8869" s="1">
        <v>43456</v>
      </c>
      <c r="F8869" t="s">
        <v>19</v>
      </c>
      <c r="I8869">
        <v>100</v>
      </c>
      <c r="J8869">
        <v>0</v>
      </c>
      <c r="K8869">
        <v>0</v>
      </c>
      <c r="L8869">
        <v>937</v>
      </c>
      <c r="M8869">
        <v>937</v>
      </c>
      <c r="N8869" t="s">
        <v>20</v>
      </c>
      <c r="O8869" t="s">
        <v>4272</v>
      </c>
      <c r="P8869" t="s">
        <v>28</v>
      </c>
      <c r="Q8869" t="s">
        <v>34233</v>
      </c>
      <c r="R8869" t="s">
        <v>34233</v>
      </c>
      <c r="S8869" t="s">
        <v>32628</v>
      </c>
      <c r="T8869" t="s">
        <v>34357</v>
      </c>
      <c r="U8869" t="s">
        <v>32634</v>
      </c>
      <c r="V8869" t="s">
        <v>33475</v>
      </c>
      <c r="W8869">
        <v>234</v>
      </c>
      <c r="X8869">
        <v>2</v>
      </c>
      <c r="Y8869" t="s">
        <v>32661</v>
      </c>
      <c r="AA8869">
        <v>9</v>
      </c>
      <c r="AB8869">
        <v>25</v>
      </c>
      <c r="AC8869">
        <v>1</v>
      </c>
      <c r="AD8869" t="str">
        <f t="shared" si="1372"/>
        <v/>
      </c>
      <c r="AE8869" t="str">
        <f t="shared" si="1368"/>
        <v/>
      </c>
      <c r="AF8869" t="str">
        <f t="shared" si="1370"/>
        <v/>
      </c>
      <c r="AG8869">
        <f t="shared" si="1371"/>
        <v>1</v>
      </c>
      <c r="AH8869">
        <f t="shared" si="1366"/>
        <v>2.8</v>
      </c>
      <c r="AI8869">
        <v>0.14499999999999999</v>
      </c>
      <c r="AJ8869">
        <f t="shared" si="1363"/>
        <v>0.40599999999999997</v>
      </c>
      <c r="AK8869" t="str">
        <f t="shared" si="1367"/>
        <v/>
      </c>
      <c r="AL8869" t="str">
        <f t="shared" si="1365"/>
        <v/>
      </c>
    </row>
    <row r="8870" spans="1:38" x14ac:dyDescent="0.2">
      <c r="A8870" t="s">
        <v>4252</v>
      </c>
      <c r="B8870" t="s">
        <v>37</v>
      </c>
      <c r="C8870" t="s">
        <v>4253</v>
      </c>
      <c r="D8870" s="1">
        <v>35956</v>
      </c>
      <c r="E8870" s="1">
        <v>43456</v>
      </c>
      <c r="F8870" t="s">
        <v>19</v>
      </c>
      <c r="I8870">
        <v>100</v>
      </c>
      <c r="J8870">
        <v>0</v>
      </c>
      <c r="K8870">
        <v>0</v>
      </c>
      <c r="L8870">
        <v>961</v>
      </c>
      <c r="M8870">
        <v>961</v>
      </c>
      <c r="N8870" t="s">
        <v>20</v>
      </c>
      <c r="O8870" t="s">
        <v>4254</v>
      </c>
      <c r="P8870" t="s">
        <v>28</v>
      </c>
      <c r="Q8870" t="s">
        <v>34233</v>
      </c>
      <c r="R8870" t="s">
        <v>34233</v>
      </c>
      <c r="S8870" t="s">
        <v>33797</v>
      </c>
      <c r="T8870" t="s">
        <v>34365</v>
      </c>
      <c r="U8870" t="s">
        <v>32634</v>
      </c>
      <c r="V8870" t="s">
        <v>33466</v>
      </c>
      <c r="W8870">
        <v>240</v>
      </c>
      <c r="X8870">
        <v>2</v>
      </c>
      <c r="Y8870" t="s">
        <v>32661</v>
      </c>
      <c r="Z8870">
        <v>360</v>
      </c>
      <c r="AA8870">
        <v>9</v>
      </c>
      <c r="AB8870">
        <v>25</v>
      </c>
      <c r="AC8870">
        <v>1</v>
      </c>
      <c r="AD8870" t="str">
        <f t="shared" si="1372"/>
        <v/>
      </c>
      <c r="AE8870" t="str">
        <f t="shared" si="1368"/>
        <v/>
      </c>
      <c r="AF8870" t="str">
        <f t="shared" si="1370"/>
        <v/>
      </c>
      <c r="AG8870">
        <f t="shared" si="1371"/>
        <v>1</v>
      </c>
      <c r="AH8870">
        <f t="shared" si="1366"/>
        <v>2.8</v>
      </c>
      <c r="AI8870">
        <v>0.14499999999999999</v>
      </c>
      <c r="AJ8870">
        <f t="shared" ref="AJ8870:AJ8933" si="1373">IF(COUNTBLANK(AH8870),"",AH8870*AI8870)</f>
        <v>0.40599999999999997</v>
      </c>
      <c r="AK8870" t="str">
        <f t="shared" si="1367"/>
        <v/>
      </c>
      <c r="AL8870" t="str">
        <f t="shared" si="1365"/>
        <v/>
      </c>
    </row>
    <row r="8871" spans="1:38" x14ac:dyDescent="0.2">
      <c r="A8871" t="s">
        <v>4267</v>
      </c>
      <c r="B8871" t="s">
        <v>37</v>
      </c>
      <c r="C8871" t="s">
        <v>4268</v>
      </c>
      <c r="D8871" s="1">
        <v>35956</v>
      </c>
      <c r="E8871" s="1">
        <v>44599</v>
      </c>
      <c r="F8871" t="s">
        <v>19</v>
      </c>
      <c r="I8871">
        <v>100</v>
      </c>
      <c r="J8871">
        <v>0</v>
      </c>
      <c r="K8871">
        <v>0</v>
      </c>
      <c r="L8871">
        <v>918</v>
      </c>
      <c r="M8871">
        <v>918</v>
      </c>
      <c r="N8871" t="s">
        <v>20</v>
      </c>
      <c r="O8871" t="s">
        <v>4269</v>
      </c>
      <c r="P8871" t="s">
        <v>28</v>
      </c>
      <c r="Q8871" t="s">
        <v>34233</v>
      </c>
      <c r="R8871" t="s">
        <v>34233</v>
      </c>
      <c r="S8871" t="s">
        <v>33797</v>
      </c>
      <c r="T8871" t="s">
        <v>34357</v>
      </c>
      <c r="U8871" t="s">
        <v>32634</v>
      </c>
      <c r="V8871" t="s">
        <v>33475</v>
      </c>
      <c r="W8871">
        <v>227</v>
      </c>
      <c r="X8871">
        <v>2</v>
      </c>
      <c r="Y8871" t="s">
        <v>32661</v>
      </c>
      <c r="AA8871">
        <v>9</v>
      </c>
      <c r="AB8871">
        <v>25</v>
      </c>
      <c r="AC8871">
        <v>1</v>
      </c>
      <c r="AD8871" t="str">
        <f t="shared" si="1372"/>
        <v/>
      </c>
      <c r="AE8871" t="str">
        <f t="shared" si="1368"/>
        <v/>
      </c>
      <c r="AF8871" t="str">
        <f t="shared" si="1370"/>
        <v/>
      </c>
      <c r="AG8871">
        <f t="shared" si="1371"/>
        <v>1</v>
      </c>
      <c r="AH8871">
        <f t="shared" si="1366"/>
        <v>2.8</v>
      </c>
      <c r="AI8871">
        <v>0.14499999999999999</v>
      </c>
      <c r="AJ8871">
        <f t="shared" si="1373"/>
        <v>0.40599999999999997</v>
      </c>
      <c r="AK8871" t="str">
        <f t="shared" si="1367"/>
        <v/>
      </c>
      <c r="AL8871" t="str">
        <f t="shared" si="1365"/>
        <v/>
      </c>
    </row>
    <row r="8872" spans="1:38" x14ac:dyDescent="0.2">
      <c r="A8872" t="s">
        <v>4249</v>
      </c>
      <c r="B8872" t="s">
        <v>37</v>
      </c>
      <c r="C8872" t="s">
        <v>4250</v>
      </c>
      <c r="D8872" s="1">
        <v>35956</v>
      </c>
      <c r="E8872" s="1">
        <v>43951</v>
      </c>
      <c r="F8872" t="s">
        <v>19</v>
      </c>
      <c r="I8872">
        <v>100</v>
      </c>
      <c r="J8872">
        <v>0</v>
      </c>
      <c r="K8872">
        <v>0</v>
      </c>
      <c r="L8872">
        <v>974</v>
      </c>
      <c r="M8872">
        <v>974</v>
      </c>
      <c r="N8872" t="s">
        <v>20</v>
      </c>
      <c r="O8872" t="s">
        <v>4251</v>
      </c>
      <c r="P8872" t="s">
        <v>28</v>
      </c>
      <c r="Q8872" t="s">
        <v>34233</v>
      </c>
      <c r="R8872" t="s">
        <v>34233</v>
      </c>
      <c r="S8872" t="s">
        <v>32628</v>
      </c>
      <c r="T8872" t="s">
        <v>34365</v>
      </c>
      <c r="U8872" t="s">
        <v>32634</v>
      </c>
      <c r="V8872" t="s">
        <v>33466</v>
      </c>
      <c r="W8872">
        <v>244</v>
      </c>
      <c r="X8872">
        <v>2</v>
      </c>
      <c r="Y8872" t="s">
        <v>32661</v>
      </c>
      <c r="Z8872">
        <v>366</v>
      </c>
      <c r="AA8872">
        <v>9</v>
      </c>
      <c r="AB8872">
        <v>25</v>
      </c>
      <c r="AC8872">
        <v>1</v>
      </c>
      <c r="AD8872" t="str">
        <f t="shared" si="1372"/>
        <v/>
      </c>
      <c r="AE8872" t="str">
        <f t="shared" si="1368"/>
        <v/>
      </c>
      <c r="AF8872" t="str">
        <f t="shared" si="1370"/>
        <v/>
      </c>
      <c r="AG8872">
        <f t="shared" si="1371"/>
        <v>1</v>
      </c>
      <c r="AH8872">
        <f t="shared" si="1366"/>
        <v>2.8</v>
      </c>
      <c r="AI8872">
        <v>0.14499999999999999</v>
      </c>
      <c r="AJ8872">
        <f t="shared" si="1373"/>
        <v>0.40599999999999997</v>
      </c>
      <c r="AK8872" t="str">
        <f t="shared" si="1367"/>
        <v/>
      </c>
      <c r="AL8872" t="str">
        <f t="shared" si="1365"/>
        <v/>
      </c>
    </row>
    <row r="8873" spans="1:38" x14ac:dyDescent="0.2">
      <c r="A8873" t="s">
        <v>4264</v>
      </c>
      <c r="B8873" t="s">
        <v>37</v>
      </c>
      <c r="C8873" t="s">
        <v>4265</v>
      </c>
      <c r="D8873" s="1">
        <v>35956</v>
      </c>
      <c r="E8873" s="1">
        <v>43456</v>
      </c>
      <c r="F8873" t="s">
        <v>19</v>
      </c>
      <c r="I8873">
        <v>100</v>
      </c>
      <c r="J8873">
        <v>0</v>
      </c>
      <c r="K8873">
        <v>0</v>
      </c>
      <c r="L8873">
        <v>869</v>
      </c>
      <c r="M8873">
        <v>869</v>
      </c>
      <c r="N8873" t="s">
        <v>20</v>
      </c>
      <c r="O8873" t="s">
        <v>4266</v>
      </c>
      <c r="P8873" t="s">
        <v>28</v>
      </c>
      <c r="Q8873" t="s">
        <v>34233</v>
      </c>
      <c r="R8873" t="s">
        <v>34233</v>
      </c>
      <c r="S8873" t="s">
        <v>33797</v>
      </c>
      <c r="T8873" t="s">
        <v>34357</v>
      </c>
      <c r="U8873" t="s">
        <v>32634</v>
      </c>
      <c r="V8873" t="s">
        <v>33466</v>
      </c>
      <c r="W8873">
        <v>217.5</v>
      </c>
      <c r="X8873">
        <v>2</v>
      </c>
      <c r="Y8873" t="s">
        <v>32661</v>
      </c>
      <c r="Z8873">
        <v>326.5</v>
      </c>
      <c r="AA8873">
        <v>9</v>
      </c>
      <c r="AB8873">
        <v>25</v>
      </c>
      <c r="AC8873">
        <v>1</v>
      </c>
      <c r="AD8873" t="str">
        <f t="shared" si="1372"/>
        <v/>
      </c>
      <c r="AE8873" t="str">
        <f t="shared" si="1368"/>
        <v/>
      </c>
      <c r="AF8873" t="str">
        <f t="shared" si="1370"/>
        <v/>
      </c>
      <c r="AG8873">
        <f t="shared" si="1371"/>
        <v>1</v>
      </c>
      <c r="AH8873">
        <f t="shared" si="1366"/>
        <v>2.8</v>
      </c>
      <c r="AI8873">
        <v>0.14499999999999999</v>
      </c>
      <c r="AJ8873">
        <f t="shared" si="1373"/>
        <v>0.40599999999999997</v>
      </c>
      <c r="AK8873" t="str">
        <f t="shared" si="1367"/>
        <v/>
      </c>
      <c r="AL8873" t="str">
        <f t="shared" si="1365"/>
        <v/>
      </c>
    </row>
    <row r="8874" spans="1:38" x14ac:dyDescent="0.2">
      <c r="A8874" t="s">
        <v>28770</v>
      </c>
      <c r="B8874" t="s">
        <v>37</v>
      </c>
      <c r="C8874" t="s">
        <v>28771</v>
      </c>
      <c r="D8874" s="1">
        <v>42746</v>
      </c>
      <c r="E8874" s="1">
        <v>44546</v>
      </c>
      <c r="F8874" t="s">
        <v>26</v>
      </c>
      <c r="I8874">
        <v>100</v>
      </c>
      <c r="J8874">
        <v>0</v>
      </c>
      <c r="K8874">
        <v>0</v>
      </c>
      <c r="L8874">
        <v>1026</v>
      </c>
      <c r="M8874">
        <v>1026</v>
      </c>
      <c r="N8874" t="s">
        <v>20</v>
      </c>
      <c r="O8874" t="s">
        <v>28772</v>
      </c>
      <c r="P8874" t="s">
        <v>44</v>
      </c>
      <c r="Q8874" t="s">
        <v>34233</v>
      </c>
      <c r="R8874" t="s">
        <v>34233</v>
      </c>
      <c r="S8874" t="s">
        <v>34233</v>
      </c>
      <c r="T8874" t="s">
        <v>34233</v>
      </c>
      <c r="V8874" t="s">
        <v>33466</v>
      </c>
      <c r="AD8874" t="str">
        <f t="shared" si="1372"/>
        <v/>
      </c>
      <c r="AE8874" t="str">
        <f t="shared" si="1368"/>
        <v/>
      </c>
      <c r="AF8874" t="str">
        <f t="shared" si="1370"/>
        <v/>
      </c>
      <c r="AG8874" t="str">
        <f t="shared" si="1371"/>
        <v/>
      </c>
      <c r="AH8874" t="str">
        <f t="shared" si="1366"/>
        <v/>
      </c>
      <c r="AI8874">
        <v>0.14499999999999999</v>
      </c>
      <c r="AJ8874" t="str">
        <f t="shared" si="1373"/>
        <v/>
      </c>
      <c r="AK8874" t="str">
        <f t="shared" si="1367"/>
        <v/>
      </c>
      <c r="AL8874" t="str">
        <f t="shared" si="1365"/>
        <v/>
      </c>
    </row>
    <row r="8875" spans="1:38" x14ac:dyDescent="0.2">
      <c r="A8875" t="s">
        <v>3851</v>
      </c>
      <c r="B8875" t="s">
        <v>37</v>
      </c>
      <c r="C8875" t="s">
        <v>3852</v>
      </c>
      <c r="D8875" s="1">
        <v>35956</v>
      </c>
      <c r="E8875" s="1">
        <v>43456</v>
      </c>
      <c r="F8875" t="s">
        <v>19</v>
      </c>
      <c r="I8875">
        <v>100</v>
      </c>
      <c r="J8875">
        <v>0</v>
      </c>
      <c r="K8875">
        <v>0</v>
      </c>
      <c r="L8875">
        <v>931</v>
      </c>
      <c r="M8875">
        <v>931</v>
      </c>
      <c r="N8875" t="s">
        <v>20</v>
      </c>
      <c r="O8875" t="s">
        <v>3853</v>
      </c>
      <c r="P8875" t="s">
        <v>28</v>
      </c>
      <c r="Q8875" t="s">
        <v>34233</v>
      </c>
      <c r="R8875" t="s">
        <v>34233</v>
      </c>
      <c r="S8875" t="s">
        <v>32628</v>
      </c>
      <c r="T8875" t="s">
        <v>34365</v>
      </c>
      <c r="U8875" t="s">
        <v>32634</v>
      </c>
      <c r="V8875" t="s">
        <v>33466</v>
      </c>
      <c r="W8875">
        <v>232</v>
      </c>
      <c r="X8875">
        <v>2</v>
      </c>
      <c r="Y8875" t="s">
        <v>32661</v>
      </c>
      <c r="Z8875">
        <v>348</v>
      </c>
      <c r="AA8875">
        <v>9</v>
      </c>
      <c r="AB8875">
        <v>25</v>
      </c>
      <c r="AC8875">
        <v>1</v>
      </c>
      <c r="AD8875" t="str">
        <f t="shared" si="1372"/>
        <v/>
      </c>
      <c r="AE8875" t="str">
        <f t="shared" si="1368"/>
        <v/>
      </c>
      <c r="AF8875" t="str">
        <f t="shared" si="1370"/>
        <v/>
      </c>
      <c r="AG8875">
        <f t="shared" si="1371"/>
        <v>1</v>
      </c>
      <c r="AH8875">
        <f t="shared" si="1366"/>
        <v>2.8</v>
      </c>
      <c r="AI8875">
        <v>0.14499999999999999</v>
      </c>
      <c r="AJ8875">
        <f t="shared" si="1373"/>
        <v>0.40599999999999997</v>
      </c>
      <c r="AK8875" t="str">
        <f t="shared" si="1367"/>
        <v/>
      </c>
      <c r="AL8875" t="str">
        <f t="shared" ref="AL8875:AL8938" si="1374">IF(COUNTBLANK(AK8875),"",AK8875*AI8875)</f>
        <v/>
      </c>
    </row>
    <row r="8876" spans="1:38" x14ac:dyDescent="0.2">
      <c r="A8876" t="s">
        <v>3962</v>
      </c>
      <c r="B8876" t="s">
        <v>37</v>
      </c>
      <c r="C8876" t="s">
        <v>3963</v>
      </c>
      <c r="D8876" s="1">
        <v>35956</v>
      </c>
      <c r="E8876" s="1">
        <v>43456</v>
      </c>
      <c r="F8876" t="s">
        <v>19</v>
      </c>
      <c r="I8876">
        <v>100</v>
      </c>
      <c r="J8876">
        <v>0</v>
      </c>
      <c r="K8876">
        <v>0</v>
      </c>
      <c r="L8876">
        <v>1267</v>
      </c>
      <c r="M8876">
        <v>1267</v>
      </c>
      <c r="N8876" t="s">
        <v>20</v>
      </c>
      <c r="O8876" t="s">
        <v>3964</v>
      </c>
      <c r="P8876" t="s">
        <v>28</v>
      </c>
      <c r="Q8876" t="s">
        <v>34233</v>
      </c>
      <c r="R8876" t="s">
        <v>34233</v>
      </c>
      <c r="S8876" t="s">
        <v>33797</v>
      </c>
      <c r="T8876" t="s">
        <v>34365</v>
      </c>
      <c r="U8876" t="s">
        <v>32634</v>
      </c>
      <c r="V8876" t="s">
        <v>33466</v>
      </c>
      <c r="W8876">
        <v>317</v>
      </c>
      <c r="X8876">
        <v>2</v>
      </c>
      <c r="Y8876" t="s">
        <v>32661</v>
      </c>
      <c r="Z8876">
        <v>400</v>
      </c>
      <c r="AA8876">
        <v>9</v>
      </c>
      <c r="AB8876">
        <v>25</v>
      </c>
      <c r="AC8876">
        <v>1</v>
      </c>
      <c r="AD8876" t="str">
        <f t="shared" si="1372"/>
        <v/>
      </c>
      <c r="AE8876" t="str">
        <f t="shared" si="1368"/>
        <v/>
      </c>
      <c r="AF8876" t="str">
        <f t="shared" si="1370"/>
        <v/>
      </c>
      <c r="AG8876">
        <f t="shared" si="1371"/>
        <v>1</v>
      </c>
      <c r="AH8876">
        <f t="shared" si="1366"/>
        <v>2.8</v>
      </c>
      <c r="AI8876">
        <v>0.14499999999999999</v>
      </c>
      <c r="AJ8876">
        <f t="shared" si="1373"/>
        <v>0.40599999999999997</v>
      </c>
      <c r="AK8876" t="str">
        <f t="shared" si="1367"/>
        <v/>
      </c>
      <c r="AL8876" t="str">
        <f t="shared" si="1374"/>
        <v/>
      </c>
    </row>
    <row r="8877" spans="1:38" x14ac:dyDescent="0.2">
      <c r="A8877" t="s">
        <v>3809</v>
      </c>
      <c r="B8877" t="s">
        <v>37</v>
      </c>
      <c r="C8877" t="s">
        <v>3810</v>
      </c>
      <c r="D8877" s="1">
        <v>35956</v>
      </c>
      <c r="E8877" s="1">
        <v>43456</v>
      </c>
      <c r="F8877" t="s">
        <v>19</v>
      </c>
      <c r="I8877">
        <v>100</v>
      </c>
      <c r="J8877">
        <v>0</v>
      </c>
      <c r="K8877">
        <v>0</v>
      </c>
      <c r="L8877">
        <v>860</v>
      </c>
      <c r="M8877">
        <v>860</v>
      </c>
      <c r="N8877" t="s">
        <v>20</v>
      </c>
      <c r="O8877" t="s">
        <v>3811</v>
      </c>
      <c r="P8877" t="s">
        <v>28</v>
      </c>
      <c r="Q8877" t="s">
        <v>34233</v>
      </c>
      <c r="R8877" t="s">
        <v>34233</v>
      </c>
      <c r="S8877" t="s">
        <v>33797</v>
      </c>
      <c r="T8877" t="s">
        <v>34365</v>
      </c>
      <c r="U8877" t="s">
        <v>32634</v>
      </c>
      <c r="V8877" t="s">
        <v>33466</v>
      </c>
      <c r="W8877">
        <v>215</v>
      </c>
      <c r="X8877">
        <v>2</v>
      </c>
      <c r="Y8877" t="s">
        <v>32661</v>
      </c>
      <c r="Z8877">
        <v>322.5</v>
      </c>
      <c r="AA8877">
        <v>9</v>
      </c>
      <c r="AB8877">
        <v>25</v>
      </c>
      <c r="AC8877">
        <v>1</v>
      </c>
      <c r="AD8877" t="str">
        <f t="shared" si="1372"/>
        <v/>
      </c>
      <c r="AE8877" t="str">
        <f t="shared" si="1368"/>
        <v/>
      </c>
      <c r="AF8877" t="str">
        <f t="shared" si="1370"/>
        <v/>
      </c>
      <c r="AG8877">
        <f t="shared" si="1371"/>
        <v>1</v>
      </c>
      <c r="AH8877">
        <f t="shared" si="1366"/>
        <v>2.8</v>
      </c>
      <c r="AI8877">
        <v>0.14499999999999999</v>
      </c>
      <c r="AJ8877">
        <f t="shared" si="1373"/>
        <v>0.40599999999999997</v>
      </c>
      <c r="AK8877" t="str">
        <f t="shared" si="1367"/>
        <v/>
      </c>
      <c r="AL8877" t="str">
        <f t="shared" si="1374"/>
        <v/>
      </c>
    </row>
    <row r="8878" spans="1:38" x14ac:dyDescent="0.2">
      <c r="A8878" t="s">
        <v>21844</v>
      </c>
      <c r="B8878" t="s">
        <v>37</v>
      </c>
      <c r="C8878" t="s">
        <v>21845</v>
      </c>
      <c r="D8878" s="1">
        <v>35956</v>
      </c>
      <c r="E8878" s="1">
        <v>43456</v>
      </c>
      <c r="F8878" t="s">
        <v>19</v>
      </c>
      <c r="I8878">
        <v>100</v>
      </c>
      <c r="J8878">
        <v>0</v>
      </c>
      <c r="K8878">
        <v>0</v>
      </c>
      <c r="L8878">
        <v>1277</v>
      </c>
      <c r="M8878">
        <v>1277</v>
      </c>
      <c r="N8878" t="s">
        <v>20</v>
      </c>
      <c r="O8878" t="s">
        <v>21846</v>
      </c>
      <c r="P8878" t="s">
        <v>28</v>
      </c>
      <c r="Q8878" t="s">
        <v>34233</v>
      </c>
      <c r="R8878" t="s">
        <v>34233</v>
      </c>
      <c r="S8878" t="s">
        <v>33797</v>
      </c>
      <c r="T8878" t="s">
        <v>34365</v>
      </c>
      <c r="U8878" t="s">
        <v>32634</v>
      </c>
      <c r="V8878" t="s">
        <v>33466</v>
      </c>
      <c r="W8878">
        <v>319</v>
      </c>
      <c r="X8878">
        <v>2</v>
      </c>
      <c r="Y8878" t="s">
        <v>32661</v>
      </c>
      <c r="Z8878">
        <v>400</v>
      </c>
      <c r="AA8878">
        <v>9</v>
      </c>
      <c r="AB8878">
        <v>25</v>
      </c>
      <c r="AC8878">
        <v>1</v>
      </c>
      <c r="AD8878" t="str">
        <f t="shared" si="1372"/>
        <v/>
      </c>
      <c r="AE8878" t="str">
        <f t="shared" si="1368"/>
        <v/>
      </c>
      <c r="AF8878" t="str">
        <f t="shared" si="1370"/>
        <v/>
      </c>
      <c r="AG8878">
        <f t="shared" si="1371"/>
        <v>1</v>
      </c>
      <c r="AH8878">
        <f t="shared" si="1366"/>
        <v>2.8</v>
      </c>
      <c r="AI8878">
        <v>0.14499999999999999</v>
      </c>
      <c r="AJ8878">
        <f t="shared" si="1373"/>
        <v>0.40599999999999997</v>
      </c>
      <c r="AK8878" t="str">
        <f t="shared" si="1367"/>
        <v/>
      </c>
      <c r="AL8878" t="str">
        <f t="shared" si="1374"/>
        <v/>
      </c>
    </row>
    <row r="8879" spans="1:38" x14ac:dyDescent="0.2">
      <c r="A8879" t="s">
        <v>3806</v>
      </c>
      <c r="B8879" t="s">
        <v>37</v>
      </c>
      <c r="C8879" t="s">
        <v>3807</v>
      </c>
      <c r="D8879" s="1">
        <v>35956</v>
      </c>
      <c r="E8879" s="1">
        <v>43456</v>
      </c>
      <c r="F8879" t="s">
        <v>19</v>
      </c>
      <c r="I8879">
        <v>100</v>
      </c>
      <c r="J8879">
        <v>0</v>
      </c>
      <c r="K8879">
        <v>0</v>
      </c>
      <c r="L8879">
        <v>851</v>
      </c>
      <c r="M8879">
        <v>851</v>
      </c>
      <c r="N8879" t="s">
        <v>20</v>
      </c>
      <c r="O8879" t="s">
        <v>3808</v>
      </c>
      <c r="P8879" t="s">
        <v>28</v>
      </c>
      <c r="Q8879" t="s">
        <v>34233</v>
      </c>
      <c r="R8879" t="s">
        <v>34233</v>
      </c>
      <c r="S8879" t="s">
        <v>32628</v>
      </c>
      <c r="T8879" t="s">
        <v>34365</v>
      </c>
      <c r="U8879" t="s">
        <v>32634</v>
      </c>
      <c r="V8879" t="s">
        <v>33466</v>
      </c>
      <c r="W8879">
        <v>213</v>
      </c>
      <c r="X8879">
        <v>2</v>
      </c>
      <c r="Y8879" t="s">
        <v>32661</v>
      </c>
      <c r="Z8879">
        <v>319.5</v>
      </c>
      <c r="AA8879">
        <v>9</v>
      </c>
      <c r="AB8879">
        <v>25</v>
      </c>
      <c r="AC8879">
        <v>1</v>
      </c>
      <c r="AD8879" t="str">
        <f t="shared" si="1372"/>
        <v/>
      </c>
      <c r="AE8879" t="str">
        <f t="shared" si="1368"/>
        <v/>
      </c>
      <c r="AF8879" t="str">
        <f t="shared" si="1370"/>
        <v/>
      </c>
      <c r="AG8879">
        <f t="shared" si="1371"/>
        <v>1</v>
      </c>
      <c r="AH8879">
        <f t="shared" si="1366"/>
        <v>2.8</v>
      </c>
      <c r="AI8879">
        <v>0.14499999999999999</v>
      </c>
      <c r="AJ8879">
        <f t="shared" si="1373"/>
        <v>0.40599999999999997</v>
      </c>
      <c r="AK8879" t="str">
        <f t="shared" si="1367"/>
        <v/>
      </c>
      <c r="AL8879" t="str">
        <f t="shared" si="1374"/>
        <v/>
      </c>
    </row>
    <row r="8880" spans="1:38" x14ac:dyDescent="0.2">
      <c r="A8880" t="s">
        <v>4064</v>
      </c>
      <c r="B8880" t="s">
        <v>37</v>
      </c>
      <c r="C8880" t="s">
        <v>4065</v>
      </c>
      <c r="D8880" s="1">
        <v>35956</v>
      </c>
      <c r="E8880" s="1">
        <v>43893</v>
      </c>
      <c r="F8880" t="s">
        <v>19</v>
      </c>
      <c r="I8880">
        <v>100</v>
      </c>
      <c r="J8880">
        <v>0</v>
      </c>
      <c r="K8880">
        <v>0</v>
      </c>
      <c r="L8880">
        <v>848</v>
      </c>
      <c r="M8880">
        <v>848</v>
      </c>
      <c r="N8880" t="s">
        <v>20</v>
      </c>
      <c r="O8880" t="s">
        <v>4066</v>
      </c>
      <c r="P8880" t="s">
        <v>28</v>
      </c>
      <c r="Q8880" t="s">
        <v>34233</v>
      </c>
      <c r="R8880" t="s">
        <v>34233</v>
      </c>
      <c r="S8880" t="s">
        <v>32628</v>
      </c>
      <c r="T8880" t="s">
        <v>34354</v>
      </c>
      <c r="AD8880" t="str">
        <f t="shared" si="1372"/>
        <v/>
      </c>
      <c r="AE8880" t="str">
        <f t="shared" si="1368"/>
        <v/>
      </c>
      <c r="AF8880" t="str">
        <f t="shared" si="1370"/>
        <v/>
      </c>
      <c r="AG8880" s="17">
        <v>1</v>
      </c>
      <c r="AH8880">
        <f t="shared" ref="AH8880:AH8943" si="1375">IF(AG8880="","",AG8880*2.8)</f>
        <v>2.8</v>
      </c>
      <c r="AI8880">
        <v>0.14499999999999999</v>
      </c>
      <c r="AJ8880">
        <f t="shared" si="1373"/>
        <v>0.40599999999999997</v>
      </c>
      <c r="AK8880" t="str">
        <f t="shared" ref="AK8880:AK8943" si="1376">IF(AE8880="","",AE8880*2.8)</f>
        <v/>
      </c>
      <c r="AL8880" t="str">
        <f t="shared" si="1374"/>
        <v/>
      </c>
    </row>
    <row r="8881" spans="1:39" s="20" customFormat="1" x14ac:dyDescent="0.2">
      <c r="A8881" s="20" t="s">
        <v>30558</v>
      </c>
      <c r="B8881" s="20" t="s">
        <v>37</v>
      </c>
      <c r="C8881" s="20" t="s">
        <v>30559</v>
      </c>
      <c r="D8881" s="21">
        <v>43859</v>
      </c>
      <c r="E8881" s="21">
        <v>43936</v>
      </c>
      <c r="F8881" s="20" t="s">
        <v>19</v>
      </c>
      <c r="I8881" s="20">
        <v>100</v>
      </c>
      <c r="J8881" s="20">
        <v>0</v>
      </c>
      <c r="K8881" s="20">
        <v>0</v>
      </c>
      <c r="L8881" s="20">
        <v>191</v>
      </c>
      <c r="M8881" s="20">
        <v>191</v>
      </c>
      <c r="N8881" s="20" t="s">
        <v>20</v>
      </c>
      <c r="O8881" s="20" t="s">
        <v>4066</v>
      </c>
      <c r="P8881" s="20" t="s">
        <v>28</v>
      </c>
      <c r="Q8881" s="20" t="s">
        <v>34233</v>
      </c>
      <c r="R8881" s="20" t="s">
        <v>34233</v>
      </c>
      <c r="S8881" s="20" t="s">
        <v>33942</v>
      </c>
      <c r="T8881" s="20" t="s">
        <v>34233</v>
      </c>
      <c r="AD8881" s="20" t="str">
        <f t="shared" si="1372"/>
        <v/>
      </c>
      <c r="AE8881" s="20" t="str">
        <f t="shared" si="1368"/>
        <v/>
      </c>
      <c r="AF8881" s="20" t="str">
        <f t="shared" si="1370"/>
        <v/>
      </c>
      <c r="AG8881" s="20" t="str">
        <f t="shared" ref="AG8881:AG8924" si="1377">IF((S8881&lt;&gt;"tühi")*(AC8881&lt;&gt;""),AC8881,"")</f>
        <v/>
      </c>
      <c r="AH8881" s="20" t="str">
        <f t="shared" si="1375"/>
        <v/>
      </c>
      <c r="AI8881" s="20">
        <v>0.14499999999999999</v>
      </c>
      <c r="AJ8881" s="20" t="str">
        <f t="shared" si="1373"/>
        <v/>
      </c>
      <c r="AK8881" s="20" t="str">
        <f t="shared" si="1376"/>
        <v/>
      </c>
      <c r="AL8881" s="20" t="str">
        <f t="shared" si="1374"/>
        <v/>
      </c>
      <c r="AM8881" s="20" t="s">
        <v>34331</v>
      </c>
    </row>
    <row r="8882" spans="1:39" x14ac:dyDescent="0.2">
      <c r="A8882" t="s">
        <v>3959</v>
      </c>
      <c r="B8882" t="s">
        <v>37</v>
      </c>
      <c r="C8882" t="s">
        <v>3960</v>
      </c>
      <c r="D8882" s="1">
        <v>35956</v>
      </c>
      <c r="E8882" s="1">
        <v>43456</v>
      </c>
      <c r="F8882" t="s">
        <v>19</v>
      </c>
      <c r="I8882">
        <v>100</v>
      </c>
      <c r="J8882">
        <v>0</v>
      </c>
      <c r="K8882">
        <v>0</v>
      </c>
      <c r="L8882">
        <v>1239</v>
      </c>
      <c r="M8882">
        <v>1239</v>
      </c>
      <c r="N8882" t="s">
        <v>20</v>
      </c>
      <c r="O8882" t="s">
        <v>3961</v>
      </c>
      <c r="P8882" t="s">
        <v>28</v>
      </c>
      <c r="Q8882" t="s">
        <v>34233</v>
      </c>
      <c r="R8882" t="s">
        <v>34233</v>
      </c>
      <c r="S8882" t="s">
        <v>33797</v>
      </c>
      <c r="T8882" t="s">
        <v>34350</v>
      </c>
      <c r="U8882" t="s">
        <v>32634</v>
      </c>
      <c r="V8882" t="s">
        <v>33466</v>
      </c>
      <c r="W8882">
        <v>310</v>
      </c>
      <c r="X8882">
        <v>2</v>
      </c>
      <c r="Y8882" t="s">
        <v>32661</v>
      </c>
      <c r="Z8882">
        <v>400</v>
      </c>
      <c r="AA8882">
        <v>9</v>
      </c>
      <c r="AB8882">
        <v>25</v>
      </c>
      <c r="AC8882">
        <v>1</v>
      </c>
      <c r="AD8882" t="str">
        <f t="shared" si="1372"/>
        <v/>
      </c>
      <c r="AE8882" t="str">
        <f t="shared" si="1368"/>
        <v/>
      </c>
      <c r="AF8882" t="str">
        <f t="shared" si="1370"/>
        <v/>
      </c>
      <c r="AG8882">
        <f t="shared" si="1377"/>
        <v>1</v>
      </c>
      <c r="AH8882">
        <f t="shared" si="1375"/>
        <v>2.8</v>
      </c>
      <c r="AI8882">
        <v>0.14499999999999999</v>
      </c>
      <c r="AJ8882">
        <f t="shared" si="1373"/>
        <v>0.40599999999999997</v>
      </c>
      <c r="AK8882" t="str">
        <f t="shared" si="1376"/>
        <v/>
      </c>
      <c r="AL8882" t="str">
        <f t="shared" si="1374"/>
        <v/>
      </c>
    </row>
    <row r="8883" spans="1:39" x14ac:dyDescent="0.2">
      <c r="A8883" t="s">
        <v>4061</v>
      </c>
      <c r="B8883" t="s">
        <v>37</v>
      </c>
      <c r="C8883" t="s">
        <v>4062</v>
      </c>
      <c r="D8883" s="1">
        <v>35956</v>
      </c>
      <c r="E8883" s="1">
        <v>43893</v>
      </c>
      <c r="F8883" t="s">
        <v>19</v>
      </c>
      <c r="I8883">
        <v>100</v>
      </c>
      <c r="J8883">
        <v>0</v>
      </c>
      <c r="K8883">
        <v>0</v>
      </c>
      <c r="L8883">
        <v>868</v>
      </c>
      <c r="M8883">
        <v>868</v>
      </c>
      <c r="N8883" t="s">
        <v>20</v>
      </c>
      <c r="O8883" t="s">
        <v>4063</v>
      </c>
      <c r="P8883" t="s">
        <v>28</v>
      </c>
      <c r="Q8883" t="s">
        <v>34233</v>
      </c>
      <c r="R8883" t="s">
        <v>34233</v>
      </c>
      <c r="S8883" t="s">
        <v>32628</v>
      </c>
      <c r="T8883" t="s">
        <v>34357</v>
      </c>
      <c r="U8883" t="s">
        <v>32634</v>
      </c>
      <c r="V8883" t="s">
        <v>33466</v>
      </c>
      <c r="W8883">
        <v>217</v>
      </c>
      <c r="X8883">
        <v>2</v>
      </c>
      <c r="Y8883" t="s">
        <v>32661</v>
      </c>
      <c r="Z8883">
        <v>325.5</v>
      </c>
      <c r="AA8883">
        <v>9</v>
      </c>
      <c r="AB8883">
        <v>25</v>
      </c>
      <c r="AC8883">
        <v>1</v>
      </c>
      <c r="AD8883" t="str">
        <f t="shared" si="1372"/>
        <v/>
      </c>
      <c r="AE8883" t="str">
        <f t="shared" si="1368"/>
        <v/>
      </c>
      <c r="AF8883" t="str">
        <f t="shared" si="1370"/>
        <v/>
      </c>
      <c r="AG8883">
        <f t="shared" si="1377"/>
        <v>1</v>
      </c>
      <c r="AH8883">
        <f t="shared" si="1375"/>
        <v>2.8</v>
      </c>
      <c r="AI8883">
        <v>0.14499999999999999</v>
      </c>
      <c r="AJ8883">
        <f t="shared" si="1373"/>
        <v>0.40599999999999997</v>
      </c>
      <c r="AK8883" t="str">
        <f t="shared" si="1376"/>
        <v/>
      </c>
      <c r="AL8883" t="str">
        <f t="shared" si="1374"/>
        <v/>
      </c>
    </row>
    <row r="8884" spans="1:39" x14ac:dyDescent="0.2">
      <c r="A8884" t="s">
        <v>3956</v>
      </c>
      <c r="B8884" t="s">
        <v>37</v>
      </c>
      <c r="C8884" t="s">
        <v>3957</v>
      </c>
      <c r="D8884" s="1">
        <v>35956</v>
      </c>
      <c r="E8884" s="1">
        <v>43456</v>
      </c>
      <c r="F8884" t="s">
        <v>19</v>
      </c>
      <c r="I8884">
        <v>100</v>
      </c>
      <c r="J8884">
        <v>0</v>
      </c>
      <c r="K8884">
        <v>0</v>
      </c>
      <c r="L8884">
        <v>1240</v>
      </c>
      <c r="M8884">
        <v>1240</v>
      </c>
      <c r="N8884" t="s">
        <v>20</v>
      </c>
      <c r="O8884" t="s">
        <v>3958</v>
      </c>
      <c r="P8884" t="s">
        <v>28</v>
      </c>
      <c r="Q8884" t="s">
        <v>34233</v>
      </c>
      <c r="R8884" t="s">
        <v>34233</v>
      </c>
      <c r="S8884" t="s">
        <v>33797</v>
      </c>
      <c r="T8884" t="s">
        <v>34365</v>
      </c>
      <c r="U8884" t="s">
        <v>32634</v>
      </c>
      <c r="V8884" t="s">
        <v>33466</v>
      </c>
      <c r="W8884">
        <v>310</v>
      </c>
      <c r="X8884">
        <v>2</v>
      </c>
      <c r="Y8884" t="s">
        <v>32661</v>
      </c>
      <c r="Z8884">
        <v>400</v>
      </c>
      <c r="AA8884">
        <v>9</v>
      </c>
      <c r="AB8884">
        <v>25</v>
      </c>
      <c r="AC8884">
        <v>1</v>
      </c>
      <c r="AD8884" t="str">
        <f t="shared" si="1372"/>
        <v/>
      </c>
      <c r="AE8884" t="str">
        <f t="shared" si="1368"/>
        <v/>
      </c>
      <c r="AF8884" t="str">
        <f t="shared" si="1370"/>
        <v/>
      </c>
      <c r="AG8884">
        <f t="shared" si="1377"/>
        <v>1</v>
      </c>
      <c r="AH8884">
        <f t="shared" si="1375"/>
        <v>2.8</v>
      </c>
      <c r="AI8884">
        <v>0.14499999999999999</v>
      </c>
      <c r="AJ8884">
        <f t="shared" si="1373"/>
        <v>0.40599999999999997</v>
      </c>
      <c r="AK8884" t="str">
        <f t="shared" si="1376"/>
        <v/>
      </c>
      <c r="AL8884" t="str">
        <f t="shared" si="1374"/>
        <v/>
      </c>
    </row>
    <row r="8885" spans="1:39" x14ac:dyDescent="0.2">
      <c r="A8885" t="s">
        <v>4058</v>
      </c>
      <c r="B8885" t="s">
        <v>37</v>
      </c>
      <c r="C8885" t="s">
        <v>4059</v>
      </c>
      <c r="D8885" s="1">
        <v>35956</v>
      </c>
      <c r="E8885" s="1">
        <v>43456</v>
      </c>
      <c r="F8885" t="s">
        <v>19</v>
      </c>
      <c r="I8885">
        <v>100</v>
      </c>
      <c r="J8885">
        <v>0</v>
      </c>
      <c r="K8885">
        <v>0</v>
      </c>
      <c r="L8885">
        <v>887</v>
      </c>
      <c r="M8885">
        <v>887</v>
      </c>
      <c r="N8885" t="s">
        <v>20</v>
      </c>
      <c r="O8885" t="s">
        <v>4060</v>
      </c>
      <c r="P8885" t="s">
        <v>28</v>
      </c>
      <c r="Q8885" t="s">
        <v>34233</v>
      </c>
      <c r="R8885" t="s">
        <v>34233</v>
      </c>
      <c r="S8885" t="s">
        <v>32628</v>
      </c>
      <c r="T8885" t="s">
        <v>34365</v>
      </c>
      <c r="U8885" t="s">
        <v>32634</v>
      </c>
      <c r="V8885" t="s">
        <v>33466</v>
      </c>
      <c r="W8885">
        <v>222</v>
      </c>
      <c r="X8885">
        <v>2</v>
      </c>
      <c r="Y8885" t="s">
        <v>32661</v>
      </c>
      <c r="Z8885">
        <v>333</v>
      </c>
      <c r="AA8885">
        <v>9</v>
      </c>
      <c r="AB8885">
        <v>25</v>
      </c>
      <c r="AC8885">
        <v>1</v>
      </c>
      <c r="AD8885" t="str">
        <f t="shared" si="1372"/>
        <v/>
      </c>
      <c r="AE8885" t="str">
        <f t="shared" si="1368"/>
        <v/>
      </c>
      <c r="AF8885" t="str">
        <f t="shared" si="1370"/>
        <v/>
      </c>
      <c r="AG8885">
        <f t="shared" si="1377"/>
        <v>1</v>
      </c>
      <c r="AH8885">
        <f t="shared" si="1375"/>
        <v>2.8</v>
      </c>
      <c r="AI8885">
        <v>0.14499999999999999</v>
      </c>
      <c r="AJ8885">
        <f t="shared" si="1373"/>
        <v>0.40599999999999997</v>
      </c>
      <c r="AK8885" t="str">
        <f t="shared" si="1376"/>
        <v/>
      </c>
      <c r="AL8885" t="str">
        <f t="shared" si="1374"/>
        <v/>
      </c>
    </row>
    <row r="8886" spans="1:39" x14ac:dyDescent="0.2">
      <c r="A8886" t="s">
        <v>25605</v>
      </c>
      <c r="B8886" t="s">
        <v>37</v>
      </c>
      <c r="C8886" t="s">
        <v>25606</v>
      </c>
      <c r="D8886" s="1">
        <v>41194</v>
      </c>
      <c r="E8886" s="1">
        <v>44546</v>
      </c>
      <c r="F8886" t="s">
        <v>19</v>
      </c>
      <c r="I8886">
        <v>100</v>
      </c>
      <c r="J8886">
        <v>0</v>
      </c>
      <c r="K8886">
        <v>0</v>
      </c>
      <c r="L8886">
        <v>2043</v>
      </c>
      <c r="M8886">
        <v>2043</v>
      </c>
      <c r="N8886" t="s">
        <v>20</v>
      </c>
      <c r="O8886" t="s">
        <v>25607</v>
      </c>
      <c r="P8886" t="s">
        <v>28</v>
      </c>
      <c r="Q8886" t="s">
        <v>34233</v>
      </c>
      <c r="R8886" t="s">
        <v>34233</v>
      </c>
      <c r="S8886" t="s">
        <v>33807</v>
      </c>
      <c r="T8886" t="s">
        <v>34357</v>
      </c>
      <c r="U8886" t="s">
        <v>32634</v>
      </c>
      <c r="V8886" t="s">
        <v>33466</v>
      </c>
      <c r="W8886">
        <v>300</v>
      </c>
      <c r="X8886">
        <v>2</v>
      </c>
      <c r="Y8886" t="s">
        <v>32661</v>
      </c>
      <c r="Z8886">
        <v>600</v>
      </c>
      <c r="AA8886">
        <v>9</v>
      </c>
      <c r="AB8886">
        <v>25</v>
      </c>
      <c r="AC8886">
        <v>1</v>
      </c>
      <c r="AD8886" t="str">
        <f t="shared" si="1372"/>
        <v/>
      </c>
      <c r="AE8886" t="str">
        <f t="shared" si="1368"/>
        <v/>
      </c>
      <c r="AF8886" t="str">
        <f t="shared" si="1370"/>
        <v/>
      </c>
      <c r="AG8886">
        <f t="shared" si="1377"/>
        <v>1</v>
      </c>
      <c r="AH8886">
        <f t="shared" si="1375"/>
        <v>2.8</v>
      </c>
      <c r="AI8886">
        <v>0.14499999999999999</v>
      </c>
      <c r="AJ8886">
        <f t="shared" si="1373"/>
        <v>0.40599999999999997</v>
      </c>
      <c r="AK8886" t="str">
        <f t="shared" si="1376"/>
        <v/>
      </c>
      <c r="AL8886" t="str">
        <f t="shared" si="1374"/>
        <v/>
      </c>
    </row>
    <row r="8887" spans="1:39" x14ac:dyDescent="0.2">
      <c r="A8887" t="s">
        <v>22045</v>
      </c>
      <c r="B8887" t="s">
        <v>37</v>
      </c>
      <c r="C8887" t="s">
        <v>22046</v>
      </c>
      <c r="D8887" s="1">
        <v>35956</v>
      </c>
      <c r="E8887" s="1">
        <v>43456</v>
      </c>
      <c r="F8887" t="s">
        <v>19</v>
      </c>
      <c r="I8887">
        <v>100</v>
      </c>
      <c r="J8887">
        <v>0</v>
      </c>
      <c r="K8887">
        <v>0</v>
      </c>
      <c r="L8887">
        <v>1311</v>
      </c>
      <c r="M8887">
        <v>1311</v>
      </c>
      <c r="N8887" t="s">
        <v>20</v>
      </c>
      <c r="O8887" t="s">
        <v>22047</v>
      </c>
      <c r="P8887" t="s">
        <v>28</v>
      </c>
      <c r="Q8887" t="s">
        <v>34233</v>
      </c>
      <c r="R8887" t="s">
        <v>34233</v>
      </c>
      <c r="S8887" t="s">
        <v>33807</v>
      </c>
      <c r="T8887" t="s">
        <v>34349</v>
      </c>
      <c r="U8887" t="s">
        <v>32634</v>
      </c>
      <c r="V8887" t="s">
        <v>33466</v>
      </c>
      <c r="W8887">
        <v>328</v>
      </c>
      <c r="X8887">
        <v>2</v>
      </c>
      <c r="Y8887" t="s">
        <v>32661</v>
      </c>
      <c r="Z8887">
        <v>400</v>
      </c>
      <c r="AA8887">
        <v>9</v>
      </c>
      <c r="AB8887">
        <v>25</v>
      </c>
      <c r="AC8887">
        <v>1</v>
      </c>
      <c r="AD8887" t="str">
        <f t="shared" si="1372"/>
        <v/>
      </c>
      <c r="AE8887" t="str">
        <f t="shared" si="1368"/>
        <v/>
      </c>
      <c r="AF8887" t="str">
        <f t="shared" si="1370"/>
        <v/>
      </c>
      <c r="AG8887">
        <f t="shared" si="1377"/>
        <v>1</v>
      </c>
      <c r="AH8887">
        <f t="shared" si="1375"/>
        <v>2.8</v>
      </c>
      <c r="AI8887">
        <v>0.14499999999999999</v>
      </c>
      <c r="AJ8887">
        <f t="shared" si="1373"/>
        <v>0.40599999999999997</v>
      </c>
      <c r="AK8887" t="str">
        <f t="shared" si="1376"/>
        <v/>
      </c>
      <c r="AL8887" t="str">
        <f t="shared" si="1374"/>
        <v/>
      </c>
    </row>
    <row r="8888" spans="1:39" x14ac:dyDescent="0.2">
      <c r="A8888" t="s">
        <v>4055</v>
      </c>
      <c r="B8888" t="s">
        <v>37</v>
      </c>
      <c r="C8888" t="s">
        <v>4056</v>
      </c>
      <c r="D8888" s="1">
        <v>35956</v>
      </c>
      <c r="E8888" s="1">
        <v>43456</v>
      </c>
      <c r="F8888" t="s">
        <v>19</v>
      </c>
      <c r="I8888">
        <v>100</v>
      </c>
      <c r="J8888">
        <v>0</v>
      </c>
      <c r="K8888">
        <v>0</v>
      </c>
      <c r="L8888">
        <v>854</v>
      </c>
      <c r="M8888">
        <v>854</v>
      </c>
      <c r="N8888" t="s">
        <v>20</v>
      </c>
      <c r="O8888" t="s">
        <v>4057</v>
      </c>
      <c r="P8888" t="s">
        <v>28</v>
      </c>
      <c r="Q8888" t="s">
        <v>34233</v>
      </c>
      <c r="R8888" t="s">
        <v>34233</v>
      </c>
      <c r="S8888" t="s">
        <v>32628</v>
      </c>
      <c r="T8888" t="s">
        <v>34365</v>
      </c>
      <c r="U8888" t="s">
        <v>32634</v>
      </c>
      <c r="V8888" t="s">
        <v>33466</v>
      </c>
      <c r="W8888">
        <v>213.5</v>
      </c>
      <c r="X8888">
        <v>2</v>
      </c>
      <c r="Y8888" t="s">
        <v>32661</v>
      </c>
      <c r="Z8888">
        <v>320.5</v>
      </c>
      <c r="AA8888">
        <v>9</v>
      </c>
      <c r="AB8888">
        <v>25</v>
      </c>
      <c r="AC8888">
        <v>1</v>
      </c>
      <c r="AD8888" t="str">
        <f t="shared" si="1372"/>
        <v/>
      </c>
      <c r="AE8888" t="str">
        <f t="shared" si="1368"/>
        <v/>
      </c>
      <c r="AF8888" t="str">
        <f t="shared" si="1370"/>
        <v/>
      </c>
      <c r="AG8888">
        <f t="shared" si="1377"/>
        <v>1</v>
      </c>
      <c r="AH8888">
        <f t="shared" si="1375"/>
        <v>2.8</v>
      </c>
      <c r="AI8888">
        <v>0.14499999999999999</v>
      </c>
      <c r="AJ8888">
        <f t="shared" si="1373"/>
        <v>0.40599999999999997</v>
      </c>
      <c r="AK8888" t="str">
        <f t="shared" si="1376"/>
        <v/>
      </c>
      <c r="AL8888" t="str">
        <f t="shared" si="1374"/>
        <v/>
      </c>
    </row>
    <row r="8889" spans="1:39" x14ac:dyDescent="0.2">
      <c r="A8889" t="s">
        <v>3932</v>
      </c>
      <c r="B8889" t="s">
        <v>37</v>
      </c>
      <c r="C8889" t="s">
        <v>3933</v>
      </c>
      <c r="D8889" s="1">
        <v>35956</v>
      </c>
      <c r="E8889" s="1">
        <v>43456</v>
      </c>
      <c r="F8889" t="s">
        <v>19</v>
      </c>
      <c r="I8889">
        <v>100</v>
      </c>
      <c r="J8889">
        <v>0</v>
      </c>
      <c r="K8889">
        <v>0</v>
      </c>
      <c r="L8889">
        <v>1256</v>
      </c>
      <c r="M8889">
        <v>1256</v>
      </c>
      <c r="N8889" t="s">
        <v>20</v>
      </c>
      <c r="O8889" t="s">
        <v>3934</v>
      </c>
      <c r="P8889" t="s">
        <v>28</v>
      </c>
      <c r="Q8889" t="s">
        <v>34233</v>
      </c>
      <c r="R8889" t="s">
        <v>34233</v>
      </c>
      <c r="S8889" t="s">
        <v>32628</v>
      </c>
      <c r="T8889" t="s">
        <v>34365</v>
      </c>
      <c r="U8889" t="s">
        <v>32634</v>
      </c>
      <c r="V8889" t="s">
        <v>33466</v>
      </c>
      <c r="W8889">
        <v>314</v>
      </c>
      <c r="X8889">
        <v>2</v>
      </c>
      <c r="Y8889" t="s">
        <v>32661</v>
      </c>
      <c r="Z8889">
        <v>400</v>
      </c>
      <c r="AA8889">
        <v>9</v>
      </c>
      <c r="AB8889">
        <v>25</v>
      </c>
      <c r="AC8889">
        <v>1</v>
      </c>
      <c r="AD8889" t="str">
        <f t="shared" si="1372"/>
        <v/>
      </c>
      <c r="AE8889" t="str">
        <f t="shared" ref="AE8889:AE8952" si="1378">IF((S8889="tühi")*(AC8889&lt;&gt;""),AC8889,"")</f>
        <v/>
      </c>
      <c r="AF8889" t="str">
        <f t="shared" si="1370"/>
        <v/>
      </c>
      <c r="AG8889">
        <f t="shared" si="1377"/>
        <v>1</v>
      </c>
      <c r="AH8889">
        <f t="shared" si="1375"/>
        <v>2.8</v>
      </c>
      <c r="AI8889">
        <v>0.14499999999999999</v>
      </c>
      <c r="AJ8889">
        <f t="shared" si="1373"/>
        <v>0.40599999999999997</v>
      </c>
      <c r="AK8889" t="str">
        <f t="shared" si="1376"/>
        <v/>
      </c>
      <c r="AL8889" t="str">
        <f t="shared" si="1374"/>
        <v/>
      </c>
    </row>
    <row r="8890" spans="1:39" x14ac:dyDescent="0.2">
      <c r="A8890" t="s">
        <v>4052</v>
      </c>
      <c r="B8890" t="s">
        <v>37</v>
      </c>
      <c r="C8890" t="s">
        <v>4053</v>
      </c>
      <c r="D8890" s="1">
        <v>35956</v>
      </c>
      <c r="E8890" s="1">
        <v>43456</v>
      </c>
      <c r="F8890" t="s">
        <v>19</v>
      </c>
      <c r="I8890">
        <v>100</v>
      </c>
      <c r="J8890">
        <v>0</v>
      </c>
      <c r="K8890">
        <v>0</v>
      </c>
      <c r="L8890">
        <v>801</v>
      </c>
      <c r="M8890">
        <v>801</v>
      </c>
      <c r="N8890" t="s">
        <v>20</v>
      </c>
      <c r="O8890" t="s">
        <v>4054</v>
      </c>
      <c r="P8890" t="s">
        <v>28</v>
      </c>
      <c r="Q8890" t="s">
        <v>34233</v>
      </c>
      <c r="R8890" t="s">
        <v>34233</v>
      </c>
      <c r="S8890" t="s">
        <v>32628</v>
      </c>
      <c r="T8890" t="s">
        <v>34365</v>
      </c>
      <c r="U8890" t="s">
        <v>32634</v>
      </c>
      <c r="V8890" t="s">
        <v>33466</v>
      </c>
      <c r="W8890">
        <v>200</v>
      </c>
      <c r="X8890">
        <v>2</v>
      </c>
      <c r="Y8890" t="s">
        <v>32661</v>
      </c>
      <c r="Z8890">
        <v>300</v>
      </c>
      <c r="AA8890">
        <v>9</v>
      </c>
      <c r="AB8890">
        <v>25</v>
      </c>
      <c r="AC8890">
        <v>1</v>
      </c>
      <c r="AD8890" t="str">
        <f t="shared" si="1372"/>
        <v/>
      </c>
      <c r="AE8890" t="str">
        <f t="shared" si="1378"/>
        <v/>
      </c>
      <c r="AF8890" t="str">
        <f t="shared" si="1370"/>
        <v/>
      </c>
      <c r="AG8890">
        <f t="shared" si="1377"/>
        <v>1</v>
      </c>
      <c r="AH8890">
        <f t="shared" si="1375"/>
        <v>2.8</v>
      </c>
      <c r="AI8890">
        <v>0.14499999999999999</v>
      </c>
      <c r="AJ8890">
        <f t="shared" si="1373"/>
        <v>0.40599999999999997</v>
      </c>
      <c r="AK8890" t="str">
        <f t="shared" si="1376"/>
        <v/>
      </c>
      <c r="AL8890" t="str">
        <f t="shared" si="1374"/>
        <v/>
      </c>
    </row>
    <row r="8891" spans="1:39" x14ac:dyDescent="0.2">
      <c r="A8891" t="s">
        <v>29955</v>
      </c>
      <c r="B8891" t="s">
        <v>37</v>
      </c>
      <c r="C8891" t="s">
        <v>29956</v>
      </c>
      <c r="D8891" s="1">
        <v>43747</v>
      </c>
      <c r="E8891" s="1">
        <v>43747</v>
      </c>
      <c r="F8891" t="s">
        <v>20562</v>
      </c>
      <c r="G8891" t="s">
        <v>889</v>
      </c>
      <c r="I8891">
        <v>65</v>
      </c>
      <c r="J8891">
        <v>35</v>
      </c>
      <c r="K8891">
        <v>0</v>
      </c>
      <c r="L8891">
        <v>3841</v>
      </c>
      <c r="M8891">
        <v>3841</v>
      </c>
      <c r="N8891" t="s">
        <v>20</v>
      </c>
      <c r="O8891" t="s">
        <v>29957</v>
      </c>
      <c r="P8891" t="s">
        <v>44</v>
      </c>
      <c r="Q8891" t="s">
        <v>34233</v>
      </c>
      <c r="R8891" t="s">
        <v>34233</v>
      </c>
      <c r="S8891" t="s">
        <v>33942</v>
      </c>
      <c r="T8891" t="s">
        <v>34233</v>
      </c>
      <c r="V8891" t="s">
        <v>33466</v>
      </c>
      <c r="AD8891" t="str">
        <f t="shared" si="1372"/>
        <v/>
      </c>
      <c r="AE8891" t="str">
        <f t="shared" si="1378"/>
        <v/>
      </c>
      <c r="AF8891" t="str">
        <f t="shared" si="1370"/>
        <v/>
      </c>
      <c r="AG8891" t="str">
        <f t="shared" si="1377"/>
        <v/>
      </c>
      <c r="AH8891" t="str">
        <f t="shared" si="1375"/>
        <v/>
      </c>
      <c r="AI8891">
        <v>0.14499999999999999</v>
      </c>
      <c r="AJ8891" t="str">
        <f t="shared" si="1373"/>
        <v/>
      </c>
      <c r="AK8891" t="str">
        <f t="shared" si="1376"/>
        <v/>
      </c>
      <c r="AL8891" t="str">
        <f t="shared" si="1374"/>
        <v/>
      </c>
    </row>
    <row r="8892" spans="1:39" x14ac:dyDescent="0.2">
      <c r="A8892" t="s">
        <v>4049</v>
      </c>
      <c r="B8892" t="s">
        <v>37</v>
      </c>
      <c r="C8892" t="s">
        <v>4050</v>
      </c>
      <c r="D8892" s="1">
        <v>35956</v>
      </c>
      <c r="E8892" s="1">
        <v>43456</v>
      </c>
      <c r="F8892" t="s">
        <v>19</v>
      </c>
      <c r="I8892">
        <v>100</v>
      </c>
      <c r="J8892">
        <v>0</v>
      </c>
      <c r="K8892">
        <v>0</v>
      </c>
      <c r="L8892">
        <v>866</v>
      </c>
      <c r="M8892">
        <v>866</v>
      </c>
      <c r="N8892" t="s">
        <v>20</v>
      </c>
      <c r="O8892" t="s">
        <v>4051</v>
      </c>
      <c r="P8892" t="s">
        <v>28</v>
      </c>
      <c r="Q8892" t="s">
        <v>34233</v>
      </c>
      <c r="R8892" t="s">
        <v>34233</v>
      </c>
      <c r="S8892" t="s">
        <v>32628</v>
      </c>
      <c r="T8892" t="s">
        <v>34365</v>
      </c>
      <c r="U8892" t="s">
        <v>32634</v>
      </c>
      <c r="V8892" t="s">
        <v>33466</v>
      </c>
      <c r="W8892">
        <v>217</v>
      </c>
      <c r="X8892">
        <v>2</v>
      </c>
      <c r="Y8892" t="s">
        <v>32661</v>
      </c>
      <c r="Z8892">
        <v>325.5</v>
      </c>
      <c r="AA8892">
        <v>9</v>
      </c>
      <c r="AB8892">
        <v>25</v>
      </c>
      <c r="AC8892">
        <v>1</v>
      </c>
      <c r="AD8892" t="str">
        <f t="shared" si="1372"/>
        <v/>
      </c>
      <c r="AE8892" t="str">
        <f t="shared" si="1378"/>
        <v/>
      </c>
      <c r="AF8892" t="str">
        <f t="shared" si="1370"/>
        <v/>
      </c>
      <c r="AG8892">
        <f t="shared" si="1377"/>
        <v>1</v>
      </c>
      <c r="AH8892">
        <f t="shared" si="1375"/>
        <v>2.8</v>
      </c>
      <c r="AI8892">
        <v>0.14499999999999999</v>
      </c>
      <c r="AJ8892">
        <f t="shared" si="1373"/>
        <v>0.40599999999999997</v>
      </c>
      <c r="AK8892" t="str">
        <f t="shared" si="1376"/>
        <v/>
      </c>
      <c r="AL8892" t="str">
        <f t="shared" si="1374"/>
        <v/>
      </c>
    </row>
    <row r="8893" spans="1:39" x14ac:dyDescent="0.2">
      <c r="A8893" t="s">
        <v>3902</v>
      </c>
      <c r="B8893" t="s">
        <v>37</v>
      </c>
      <c r="C8893" t="s">
        <v>3903</v>
      </c>
      <c r="D8893" s="1">
        <v>35956</v>
      </c>
      <c r="E8893" s="1">
        <v>43456</v>
      </c>
      <c r="F8893" t="s">
        <v>19</v>
      </c>
      <c r="I8893">
        <v>100</v>
      </c>
      <c r="J8893">
        <v>0</v>
      </c>
      <c r="K8893">
        <v>0</v>
      </c>
      <c r="L8893">
        <v>1090</v>
      </c>
      <c r="M8893">
        <v>1090</v>
      </c>
      <c r="N8893" t="s">
        <v>20</v>
      </c>
      <c r="O8893" t="s">
        <v>3904</v>
      </c>
      <c r="P8893" t="s">
        <v>28</v>
      </c>
      <c r="Q8893" t="s">
        <v>34233</v>
      </c>
      <c r="R8893" t="s">
        <v>34233</v>
      </c>
      <c r="S8893" t="s">
        <v>33800</v>
      </c>
      <c r="T8893" t="s">
        <v>34357</v>
      </c>
      <c r="U8893" t="s">
        <v>32634</v>
      </c>
      <c r="V8893" t="s">
        <v>33466</v>
      </c>
      <c r="W8893">
        <v>272.5</v>
      </c>
      <c r="X8893">
        <v>2</v>
      </c>
      <c r="Y8893" t="s">
        <v>32661</v>
      </c>
      <c r="Z8893">
        <v>400</v>
      </c>
      <c r="AA8893">
        <v>9</v>
      </c>
      <c r="AB8893">
        <v>25</v>
      </c>
      <c r="AC8893">
        <v>1</v>
      </c>
      <c r="AD8893" t="str">
        <f t="shared" si="1372"/>
        <v/>
      </c>
      <c r="AE8893" t="str">
        <f t="shared" si="1378"/>
        <v/>
      </c>
      <c r="AF8893" t="str">
        <f t="shared" si="1370"/>
        <v/>
      </c>
      <c r="AG8893">
        <f t="shared" si="1377"/>
        <v>1</v>
      </c>
      <c r="AH8893">
        <f t="shared" si="1375"/>
        <v>2.8</v>
      </c>
      <c r="AI8893">
        <v>0.14499999999999999</v>
      </c>
      <c r="AJ8893">
        <f t="shared" si="1373"/>
        <v>0.40599999999999997</v>
      </c>
      <c r="AK8893" t="str">
        <f t="shared" si="1376"/>
        <v/>
      </c>
      <c r="AL8893" t="str">
        <f t="shared" si="1374"/>
        <v/>
      </c>
    </row>
    <row r="8894" spans="1:39" x14ac:dyDescent="0.2">
      <c r="A8894" t="s">
        <v>21847</v>
      </c>
      <c r="B8894" t="s">
        <v>37</v>
      </c>
      <c r="C8894" t="s">
        <v>21848</v>
      </c>
      <c r="D8894" s="1">
        <v>35956</v>
      </c>
      <c r="E8894" s="1">
        <v>43456</v>
      </c>
      <c r="F8894" t="s">
        <v>19</v>
      </c>
      <c r="I8894">
        <v>100</v>
      </c>
      <c r="J8894">
        <v>0</v>
      </c>
      <c r="K8894">
        <v>0</v>
      </c>
      <c r="L8894">
        <v>922</v>
      </c>
      <c r="M8894">
        <v>922</v>
      </c>
      <c r="N8894" t="s">
        <v>20</v>
      </c>
      <c r="O8894" t="s">
        <v>21849</v>
      </c>
      <c r="P8894" t="s">
        <v>28</v>
      </c>
      <c r="Q8894" t="s">
        <v>32794</v>
      </c>
      <c r="R8894" t="s">
        <v>33782</v>
      </c>
      <c r="S8894" t="s">
        <v>32628</v>
      </c>
      <c r="T8894" t="s">
        <v>34365</v>
      </c>
      <c r="U8894" t="s">
        <v>32634</v>
      </c>
      <c r="V8894" t="s">
        <v>33466</v>
      </c>
      <c r="W8894">
        <v>230.5</v>
      </c>
      <c r="X8894">
        <v>2</v>
      </c>
      <c r="Y8894" t="s">
        <v>32661</v>
      </c>
      <c r="Z8894">
        <v>346</v>
      </c>
      <c r="AA8894">
        <v>9</v>
      </c>
      <c r="AB8894">
        <v>25</v>
      </c>
      <c r="AC8894">
        <v>1</v>
      </c>
      <c r="AD8894" t="str">
        <f t="shared" si="1372"/>
        <v/>
      </c>
      <c r="AE8894" t="str">
        <f t="shared" si="1378"/>
        <v/>
      </c>
      <c r="AF8894" t="str">
        <f t="shared" si="1370"/>
        <v/>
      </c>
      <c r="AG8894">
        <f t="shared" si="1377"/>
        <v>1</v>
      </c>
      <c r="AH8894">
        <f t="shared" si="1375"/>
        <v>2.8</v>
      </c>
      <c r="AI8894">
        <v>0.14499999999999999</v>
      </c>
      <c r="AJ8894">
        <f t="shared" si="1373"/>
        <v>0.40599999999999997</v>
      </c>
      <c r="AK8894" t="str">
        <f t="shared" si="1376"/>
        <v/>
      </c>
      <c r="AL8894" t="str">
        <f t="shared" si="1374"/>
        <v/>
      </c>
    </row>
    <row r="8895" spans="1:39" x14ac:dyDescent="0.2">
      <c r="A8895" t="s">
        <v>3899</v>
      </c>
      <c r="B8895" t="s">
        <v>37</v>
      </c>
      <c r="C8895" t="s">
        <v>3900</v>
      </c>
      <c r="D8895" s="1">
        <v>35956</v>
      </c>
      <c r="E8895" s="1">
        <v>43456</v>
      </c>
      <c r="F8895" t="s">
        <v>19</v>
      </c>
      <c r="I8895">
        <v>100</v>
      </c>
      <c r="J8895">
        <v>0</v>
      </c>
      <c r="K8895">
        <v>0</v>
      </c>
      <c r="L8895">
        <v>859</v>
      </c>
      <c r="M8895">
        <v>859</v>
      </c>
      <c r="N8895" t="s">
        <v>20</v>
      </c>
      <c r="O8895" t="s">
        <v>3901</v>
      </c>
      <c r="P8895" t="s">
        <v>28</v>
      </c>
      <c r="Q8895" t="s">
        <v>34233</v>
      </c>
      <c r="R8895" t="s">
        <v>34233</v>
      </c>
      <c r="S8895" t="s">
        <v>32628</v>
      </c>
      <c r="T8895" t="s">
        <v>34365</v>
      </c>
      <c r="U8895" t="s">
        <v>32634</v>
      </c>
      <c r="V8895" t="s">
        <v>33466</v>
      </c>
      <c r="W8895">
        <v>215</v>
      </c>
      <c r="X8895">
        <v>2</v>
      </c>
      <c r="Y8895" t="s">
        <v>32661</v>
      </c>
      <c r="Z8895">
        <v>322.5</v>
      </c>
      <c r="AA8895">
        <v>9</v>
      </c>
      <c r="AB8895">
        <v>25</v>
      </c>
      <c r="AC8895">
        <v>1</v>
      </c>
      <c r="AD8895" t="str">
        <f t="shared" si="1372"/>
        <v/>
      </c>
      <c r="AE8895" t="str">
        <f t="shared" si="1378"/>
        <v/>
      </c>
      <c r="AF8895" t="str">
        <f t="shared" si="1370"/>
        <v/>
      </c>
      <c r="AG8895">
        <f t="shared" si="1377"/>
        <v>1</v>
      </c>
      <c r="AH8895">
        <f t="shared" si="1375"/>
        <v>2.8</v>
      </c>
      <c r="AI8895">
        <v>0.14499999999999999</v>
      </c>
      <c r="AJ8895">
        <f t="shared" si="1373"/>
        <v>0.40599999999999997</v>
      </c>
      <c r="AK8895" t="str">
        <f t="shared" si="1376"/>
        <v/>
      </c>
      <c r="AL8895" t="str">
        <f t="shared" si="1374"/>
        <v/>
      </c>
    </row>
    <row r="8896" spans="1:39" x14ac:dyDescent="0.2">
      <c r="A8896" t="s">
        <v>3992</v>
      </c>
      <c r="B8896" t="s">
        <v>37</v>
      </c>
      <c r="C8896" t="s">
        <v>3993</v>
      </c>
      <c r="D8896" s="1">
        <v>35956</v>
      </c>
      <c r="E8896" s="1">
        <v>43456</v>
      </c>
      <c r="F8896" t="s">
        <v>19</v>
      </c>
      <c r="I8896">
        <v>100</v>
      </c>
      <c r="J8896">
        <v>0</v>
      </c>
      <c r="K8896">
        <v>0</v>
      </c>
      <c r="L8896">
        <v>884</v>
      </c>
      <c r="M8896">
        <v>884</v>
      </c>
      <c r="N8896" t="s">
        <v>20</v>
      </c>
      <c r="O8896" t="s">
        <v>3994</v>
      </c>
      <c r="P8896" t="s">
        <v>28</v>
      </c>
      <c r="Q8896" t="s">
        <v>34233</v>
      </c>
      <c r="R8896" t="s">
        <v>34233</v>
      </c>
      <c r="S8896" t="s">
        <v>33797</v>
      </c>
      <c r="T8896" t="s">
        <v>32634</v>
      </c>
      <c r="U8896" t="s">
        <v>32634</v>
      </c>
      <c r="V8896" t="s">
        <v>33466</v>
      </c>
      <c r="W8896">
        <v>221</v>
      </c>
      <c r="X8896">
        <v>2</v>
      </c>
      <c r="Y8896" t="s">
        <v>32661</v>
      </c>
      <c r="Z8896">
        <v>331.5</v>
      </c>
      <c r="AA8896">
        <v>9</v>
      </c>
      <c r="AB8896">
        <v>25</v>
      </c>
      <c r="AC8896">
        <v>1</v>
      </c>
      <c r="AD8896" t="str">
        <f t="shared" si="1372"/>
        <v/>
      </c>
      <c r="AE8896" t="str">
        <f t="shared" si="1378"/>
        <v/>
      </c>
      <c r="AF8896" t="str">
        <f t="shared" si="1370"/>
        <v/>
      </c>
      <c r="AG8896">
        <f t="shared" si="1377"/>
        <v>1</v>
      </c>
      <c r="AH8896">
        <f t="shared" si="1375"/>
        <v>2.8</v>
      </c>
      <c r="AI8896">
        <v>0.14499999999999999</v>
      </c>
      <c r="AJ8896">
        <f t="shared" si="1373"/>
        <v>0.40599999999999997</v>
      </c>
      <c r="AK8896" t="str">
        <f t="shared" si="1376"/>
        <v/>
      </c>
      <c r="AL8896" t="str">
        <f t="shared" si="1374"/>
        <v/>
      </c>
    </row>
    <row r="8897" spans="1:38" x14ac:dyDescent="0.2">
      <c r="A8897" t="s">
        <v>3848</v>
      </c>
      <c r="B8897" t="s">
        <v>37</v>
      </c>
      <c r="C8897" t="s">
        <v>3849</v>
      </c>
      <c r="D8897" s="1">
        <v>35956</v>
      </c>
      <c r="E8897" s="1">
        <v>43456</v>
      </c>
      <c r="F8897" t="s">
        <v>19</v>
      </c>
      <c r="I8897">
        <v>100</v>
      </c>
      <c r="J8897">
        <v>0</v>
      </c>
      <c r="K8897">
        <v>0</v>
      </c>
      <c r="L8897">
        <v>844</v>
      </c>
      <c r="M8897">
        <v>844</v>
      </c>
      <c r="N8897" t="s">
        <v>20</v>
      </c>
      <c r="O8897" t="s">
        <v>3850</v>
      </c>
      <c r="P8897" t="s">
        <v>28</v>
      </c>
      <c r="Q8897" t="s">
        <v>34233</v>
      </c>
      <c r="R8897" t="s">
        <v>34233</v>
      </c>
      <c r="S8897" t="s">
        <v>33797</v>
      </c>
      <c r="T8897" t="s">
        <v>34365</v>
      </c>
      <c r="U8897" t="s">
        <v>32634</v>
      </c>
      <c r="V8897" t="s">
        <v>33466</v>
      </c>
      <c r="W8897">
        <v>211</v>
      </c>
      <c r="X8897">
        <v>2</v>
      </c>
      <c r="Y8897" t="s">
        <v>32661</v>
      </c>
      <c r="Z8897">
        <v>316.5</v>
      </c>
      <c r="AA8897">
        <v>9</v>
      </c>
      <c r="AB8897">
        <v>25</v>
      </c>
      <c r="AC8897">
        <v>1</v>
      </c>
      <c r="AD8897" t="str">
        <f t="shared" si="1372"/>
        <v/>
      </c>
      <c r="AE8897" t="str">
        <f t="shared" si="1378"/>
        <v/>
      </c>
      <c r="AF8897" t="str">
        <f t="shared" si="1370"/>
        <v/>
      </c>
      <c r="AG8897">
        <f t="shared" si="1377"/>
        <v>1</v>
      </c>
      <c r="AH8897">
        <f t="shared" si="1375"/>
        <v>2.8</v>
      </c>
      <c r="AI8897">
        <v>0.14499999999999999</v>
      </c>
      <c r="AJ8897">
        <f t="shared" si="1373"/>
        <v>0.40599999999999997</v>
      </c>
      <c r="AK8897" t="str">
        <f t="shared" si="1376"/>
        <v/>
      </c>
      <c r="AL8897" t="str">
        <f t="shared" si="1374"/>
        <v/>
      </c>
    </row>
    <row r="8898" spans="1:38" x14ac:dyDescent="0.2">
      <c r="A8898" t="s">
        <v>3896</v>
      </c>
      <c r="B8898" t="s">
        <v>37</v>
      </c>
      <c r="C8898" t="s">
        <v>3897</v>
      </c>
      <c r="D8898" s="1">
        <v>35956</v>
      </c>
      <c r="E8898" s="1">
        <v>44546</v>
      </c>
      <c r="F8898" t="s">
        <v>19</v>
      </c>
      <c r="I8898">
        <v>100</v>
      </c>
      <c r="J8898">
        <v>0</v>
      </c>
      <c r="K8898">
        <v>0</v>
      </c>
      <c r="L8898">
        <v>997</v>
      </c>
      <c r="M8898">
        <v>997</v>
      </c>
      <c r="N8898" t="s">
        <v>20</v>
      </c>
      <c r="O8898" t="s">
        <v>3898</v>
      </c>
      <c r="P8898" t="s">
        <v>28</v>
      </c>
      <c r="Q8898" t="s">
        <v>32794</v>
      </c>
      <c r="R8898" t="s">
        <v>33782</v>
      </c>
      <c r="S8898" t="s">
        <v>32628</v>
      </c>
      <c r="T8898" t="s">
        <v>34365</v>
      </c>
      <c r="U8898" t="s">
        <v>32634</v>
      </c>
      <c r="V8898" t="s">
        <v>33466</v>
      </c>
      <c r="W8898">
        <v>249.5</v>
      </c>
      <c r="X8898">
        <v>2</v>
      </c>
      <c r="Y8898" t="s">
        <v>32661</v>
      </c>
      <c r="Z8898">
        <v>374.5</v>
      </c>
      <c r="AA8898">
        <v>9</v>
      </c>
      <c r="AB8898">
        <v>25</v>
      </c>
      <c r="AC8898">
        <v>1</v>
      </c>
      <c r="AD8898" t="str">
        <f t="shared" si="1372"/>
        <v/>
      </c>
      <c r="AE8898" t="str">
        <f t="shared" si="1378"/>
        <v/>
      </c>
      <c r="AF8898" t="str">
        <f t="shared" si="1370"/>
        <v/>
      </c>
      <c r="AG8898">
        <f t="shared" si="1377"/>
        <v>1</v>
      </c>
      <c r="AH8898">
        <f t="shared" si="1375"/>
        <v>2.8</v>
      </c>
      <c r="AI8898">
        <v>0.14499999999999999</v>
      </c>
      <c r="AJ8898">
        <f t="shared" si="1373"/>
        <v>0.40599999999999997</v>
      </c>
      <c r="AK8898" t="str">
        <f t="shared" si="1376"/>
        <v/>
      </c>
      <c r="AL8898" t="str">
        <f t="shared" si="1374"/>
        <v/>
      </c>
    </row>
    <row r="8899" spans="1:38" x14ac:dyDescent="0.2">
      <c r="A8899" t="s">
        <v>3893</v>
      </c>
      <c r="B8899" t="s">
        <v>37</v>
      </c>
      <c r="C8899" t="s">
        <v>3894</v>
      </c>
      <c r="D8899" s="1">
        <v>35956</v>
      </c>
      <c r="E8899" s="1">
        <v>43456</v>
      </c>
      <c r="F8899" t="s">
        <v>19</v>
      </c>
      <c r="I8899">
        <v>100</v>
      </c>
      <c r="J8899">
        <v>0</v>
      </c>
      <c r="K8899">
        <v>0</v>
      </c>
      <c r="L8899">
        <v>950</v>
      </c>
      <c r="M8899">
        <v>950</v>
      </c>
      <c r="N8899" t="s">
        <v>20</v>
      </c>
      <c r="O8899" t="s">
        <v>3895</v>
      </c>
      <c r="P8899" t="s">
        <v>28</v>
      </c>
      <c r="Q8899" t="s">
        <v>34233</v>
      </c>
      <c r="R8899" t="s">
        <v>34233</v>
      </c>
      <c r="S8899" t="s">
        <v>32628</v>
      </c>
      <c r="T8899" t="s">
        <v>34365</v>
      </c>
      <c r="U8899" t="s">
        <v>32634</v>
      </c>
      <c r="V8899" t="s">
        <v>33466</v>
      </c>
      <c r="W8899">
        <v>237.5</v>
      </c>
      <c r="X8899">
        <v>2</v>
      </c>
      <c r="Y8899" t="s">
        <v>32661</v>
      </c>
      <c r="Z8899">
        <v>356.5</v>
      </c>
      <c r="AA8899">
        <v>9</v>
      </c>
      <c r="AB8899">
        <v>25</v>
      </c>
      <c r="AC8899">
        <v>1</v>
      </c>
      <c r="AD8899" t="str">
        <f t="shared" si="1372"/>
        <v/>
      </c>
      <c r="AE8899" t="str">
        <f t="shared" si="1378"/>
        <v/>
      </c>
      <c r="AF8899" t="str">
        <f t="shared" si="1370"/>
        <v/>
      </c>
      <c r="AG8899">
        <f t="shared" si="1377"/>
        <v>1</v>
      </c>
      <c r="AH8899">
        <f t="shared" si="1375"/>
        <v>2.8</v>
      </c>
      <c r="AI8899">
        <v>0.14499999999999999</v>
      </c>
      <c r="AJ8899">
        <f t="shared" si="1373"/>
        <v>0.40599999999999997</v>
      </c>
      <c r="AK8899" t="str">
        <f t="shared" si="1376"/>
        <v/>
      </c>
      <c r="AL8899" t="str">
        <f t="shared" si="1374"/>
        <v/>
      </c>
    </row>
    <row r="8900" spans="1:38" x14ac:dyDescent="0.2">
      <c r="A8900" t="s">
        <v>3803</v>
      </c>
      <c r="B8900" t="s">
        <v>37</v>
      </c>
      <c r="C8900" t="s">
        <v>3804</v>
      </c>
      <c r="D8900" s="1">
        <v>35956</v>
      </c>
      <c r="E8900" s="1">
        <v>43456</v>
      </c>
      <c r="F8900" t="s">
        <v>19</v>
      </c>
      <c r="I8900">
        <v>100</v>
      </c>
      <c r="J8900">
        <v>0</v>
      </c>
      <c r="K8900">
        <v>0</v>
      </c>
      <c r="L8900">
        <v>995</v>
      </c>
      <c r="M8900">
        <v>995</v>
      </c>
      <c r="N8900" t="s">
        <v>20</v>
      </c>
      <c r="O8900" t="s">
        <v>3805</v>
      </c>
      <c r="P8900" t="s">
        <v>28</v>
      </c>
      <c r="Q8900" t="s">
        <v>32794</v>
      </c>
      <c r="R8900" t="s">
        <v>33782</v>
      </c>
      <c r="S8900" t="s">
        <v>32628</v>
      </c>
      <c r="T8900" t="s">
        <v>34365</v>
      </c>
      <c r="U8900" t="s">
        <v>32634</v>
      </c>
      <c r="V8900" t="s">
        <v>33466</v>
      </c>
      <c r="W8900">
        <v>249</v>
      </c>
      <c r="X8900">
        <v>2</v>
      </c>
      <c r="Y8900" t="s">
        <v>32661</v>
      </c>
      <c r="Z8900">
        <v>373.5</v>
      </c>
      <c r="AA8900">
        <v>9</v>
      </c>
      <c r="AB8900">
        <v>25</v>
      </c>
      <c r="AC8900">
        <v>1</v>
      </c>
      <c r="AD8900" t="str">
        <f t="shared" si="1372"/>
        <v/>
      </c>
      <c r="AE8900" t="str">
        <f t="shared" si="1378"/>
        <v/>
      </c>
      <c r="AF8900" t="str">
        <f t="shared" si="1370"/>
        <v/>
      </c>
      <c r="AG8900">
        <f t="shared" si="1377"/>
        <v>1</v>
      </c>
      <c r="AH8900">
        <f t="shared" si="1375"/>
        <v>2.8</v>
      </c>
      <c r="AI8900">
        <v>0.14499999999999999</v>
      </c>
      <c r="AJ8900">
        <f t="shared" si="1373"/>
        <v>0.40599999999999997</v>
      </c>
      <c r="AK8900" t="str">
        <f t="shared" si="1376"/>
        <v/>
      </c>
      <c r="AL8900" t="str">
        <f t="shared" si="1374"/>
        <v/>
      </c>
    </row>
    <row r="8901" spans="1:38" x14ac:dyDescent="0.2">
      <c r="A8901" t="s">
        <v>3800</v>
      </c>
      <c r="B8901" t="s">
        <v>37</v>
      </c>
      <c r="C8901" t="s">
        <v>3801</v>
      </c>
      <c r="D8901" s="1">
        <v>35956</v>
      </c>
      <c r="E8901" s="1">
        <v>43456</v>
      </c>
      <c r="F8901" t="s">
        <v>19</v>
      </c>
      <c r="I8901">
        <v>100</v>
      </c>
      <c r="J8901">
        <v>0</v>
      </c>
      <c r="K8901">
        <v>0</v>
      </c>
      <c r="L8901">
        <v>952</v>
      </c>
      <c r="M8901">
        <v>952</v>
      </c>
      <c r="N8901" t="s">
        <v>20</v>
      </c>
      <c r="O8901" t="s">
        <v>3802</v>
      </c>
      <c r="P8901" t="s">
        <v>28</v>
      </c>
      <c r="Q8901" t="s">
        <v>34233</v>
      </c>
      <c r="R8901" t="s">
        <v>34233</v>
      </c>
      <c r="S8901" t="s">
        <v>33797</v>
      </c>
      <c r="T8901" t="s">
        <v>34357</v>
      </c>
      <c r="U8901" t="s">
        <v>32634</v>
      </c>
      <c r="V8901" t="s">
        <v>33466</v>
      </c>
      <c r="W8901">
        <v>238.5</v>
      </c>
      <c r="X8901">
        <v>2</v>
      </c>
      <c r="Y8901" t="s">
        <v>32661</v>
      </c>
      <c r="Z8901">
        <v>358</v>
      </c>
      <c r="AA8901">
        <v>9</v>
      </c>
      <c r="AB8901">
        <v>25</v>
      </c>
      <c r="AC8901">
        <v>1</v>
      </c>
      <c r="AD8901" t="str">
        <f t="shared" si="1372"/>
        <v/>
      </c>
      <c r="AE8901" t="str">
        <f t="shared" si="1378"/>
        <v/>
      </c>
      <c r="AF8901" t="str">
        <f t="shared" si="1370"/>
        <v/>
      </c>
      <c r="AG8901">
        <f t="shared" si="1377"/>
        <v>1</v>
      </c>
      <c r="AH8901">
        <f t="shared" si="1375"/>
        <v>2.8</v>
      </c>
      <c r="AI8901">
        <v>0.14499999999999999</v>
      </c>
      <c r="AJ8901">
        <f t="shared" si="1373"/>
        <v>0.40599999999999997</v>
      </c>
      <c r="AK8901" t="str">
        <f t="shared" si="1376"/>
        <v/>
      </c>
      <c r="AL8901" t="str">
        <f t="shared" si="1374"/>
        <v/>
      </c>
    </row>
    <row r="8902" spans="1:38" x14ac:dyDescent="0.2">
      <c r="A8902" t="s">
        <v>3797</v>
      </c>
      <c r="B8902" t="s">
        <v>37</v>
      </c>
      <c r="C8902" t="s">
        <v>3798</v>
      </c>
      <c r="D8902" s="1">
        <v>35956</v>
      </c>
      <c r="E8902" s="1">
        <v>43456</v>
      </c>
      <c r="F8902" t="s">
        <v>19</v>
      </c>
      <c r="I8902">
        <v>100</v>
      </c>
      <c r="J8902">
        <v>0</v>
      </c>
      <c r="K8902">
        <v>0</v>
      </c>
      <c r="L8902">
        <v>984</v>
      </c>
      <c r="M8902">
        <v>984</v>
      </c>
      <c r="N8902" t="s">
        <v>20</v>
      </c>
      <c r="O8902" t="s">
        <v>3799</v>
      </c>
      <c r="P8902" t="s">
        <v>28</v>
      </c>
      <c r="Q8902" t="s">
        <v>34233</v>
      </c>
      <c r="R8902" t="s">
        <v>34233</v>
      </c>
      <c r="S8902" t="s">
        <v>32628</v>
      </c>
      <c r="T8902" t="s">
        <v>34357</v>
      </c>
      <c r="U8902" t="s">
        <v>32634</v>
      </c>
      <c r="V8902" t="s">
        <v>33466</v>
      </c>
      <c r="W8902">
        <v>246</v>
      </c>
      <c r="X8902">
        <v>2</v>
      </c>
      <c r="Y8902" t="s">
        <v>32661</v>
      </c>
      <c r="Z8902">
        <v>369</v>
      </c>
      <c r="AA8902">
        <v>9</v>
      </c>
      <c r="AB8902">
        <v>25</v>
      </c>
      <c r="AC8902">
        <v>1</v>
      </c>
      <c r="AD8902" t="str">
        <f t="shared" si="1372"/>
        <v/>
      </c>
      <c r="AE8902" t="str">
        <f t="shared" si="1378"/>
        <v/>
      </c>
      <c r="AF8902" t="str">
        <f t="shared" si="1370"/>
        <v/>
      </c>
      <c r="AG8902">
        <f t="shared" si="1377"/>
        <v>1</v>
      </c>
      <c r="AH8902">
        <f t="shared" si="1375"/>
        <v>2.8</v>
      </c>
      <c r="AI8902">
        <v>0.14499999999999999</v>
      </c>
      <c r="AJ8902">
        <f t="shared" si="1373"/>
        <v>0.40599999999999997</v>
      </c>
      <c r="AK8902" t="str">
        <f t="shared" si="1376"/>
        <v/>
      </c>
      <c r="AL8902" t="str">
        <f t="shared" si="1374"/>
        <v/>
      </c>
    </row>
    <row r="8903" spans="1:38" x14ac:dyDescent="0.2">
      <c r="A8903" t="s">
        <v>3989</v>
      </c>
      <c r="B8903" t="s">
        <v>37</v>
      </c>
      <c r="C8903" t="s">
        <v>3990</v>
      </c>
      <c r="D8903" s="1">
        <v>35956</v>
      </c>
      <c r="E8903" s="1">
        <v>43456</v>
      </c>
      <c r="F8903" t="s">
        <v>19</v>
      </c>
      <c r="I8903">
        <v>100</v>
      </c>
      <c r="J8903">
        <v>0</v>
      </c>
      <c r="K8903">
        <v>0</v>
      </c>
      <c r="L8903">
        <v>1258</v>
      </c>
      <c r="M8903">
        <v>1258</v>
      </c>
      <c r="N8903" t="s">
        <v>20</v>
      </c>
      <c r="O8903" t="s">
        <v>3991</v>
      </c>
      <c r="P8903" t="s">
        <v>28</v>
      </c>
      <c r="Q8903" t="s">
        <v>34233</v>
      </c>
      <c r="R8903" t="s">
        <v>34233</v>
      </c>
      <c r="S8903" t="s">
        <v>32628</v>
      </c>
      <c r="T8903" t="s">
        <v>34365</v>
      </c>
      <c r="U8903" t="s">
        <v>32634</v>
      </c>
      <c r="V8903" t="s">
        <v>33466</v>
      </c>
      <c r="W8903">
        <v>314.5</v>
      </c>
      <c r="X8903">
        <v>2</v>
      </c>
      <c r="Y8903" t="s">
        <v>32661</v>
      </c>
      <c r="Z8903">
        <v>400</v>
      </c>
      <c r="AA8903">
        <v>9</v>
      </c>
      <c r="AB8903">
        <v>25</v>
      </c>
      <c r="AC8903">
        <v>1</v>
      </c>
      <c r="AD8903" t="str">
        <f t="shared" si="1372"/>
        <v/>
      </c>
      <c r="AE8903" t="str">
        <f t="shared" si="1378"/>
        <v/>
      </c>
      <c r="AF8903" t="str">
        <f t="shared" si="1370"/>
        <v/>
      </c>
      <c r="AG8903">
        <f t="shared" si="1377"/>
        <v>1</v>
      </c>
      <c r="AH8903">
        <f t="shared" si="1375"/>
        <v>2.8</v>
      </c>
      <c r="AI8903">
        <v>0.14499999999999999</v>
      </c>
      <c r="AJ8903">
        <f t="shared" si="1373"/>
        <v>0.40599999999999997</v>
      </c>
      <c r="AK8903" t="str">
        <f t="shared" si="1376"/>
        <v/>
      </c>
      <c r="AL8903" t="str">
        <f t="shared" si="1374"/>
        <v/>
      </c>
    </row>
    <row r="8904" spans="1:38" x14ac:dyDescent="0.2">
      <c r="A8904" t="s">
        <v>3794</v>
      </c>
      <c r="B8904" t="s">
        <v>37</v>
      </c>
      <c r="C8904" t="s">
        <v>3795</v>
      </c>
      <c r="D8904" s="1">
        <v>35956</v>
      </c>
      <c r="E8904" s="1">
        <v>43456</v>
      </c>
      <c r="F8904" t="s">
        <v>19</v>
      </c>
      <c r="I8904">
        <v>100</v>
      </c>
      <c r="J8904">
        <v>0</v>
      </c>
      <c r="K8904">
        <v>0</v>
      </c>
      <c r="L8904">
        <v>935</v>
      </c>
      <c r="M8904">
        <v>935</v>
      </c>
      <c r="N8904" t="s">
        <v>20</v>
      </c>
      <c r="O8904" t="s">
        <v>3796</v>
      </c>
      <c r="P8904" t="s">
        <v>28</v>
      </c>
      <c r="Q8904" t="s">
        <v>34233</v>
      </c>
      <c r="R8904" t="s">
        <v>34233</v>
      </c>
      <c r="S8904" t="s">
        <v>32628</v>
      </c>
      <c r="T8904" t="s">
        <v>34354</v>
      </c>
      <c r="U8904" t="s">
        <v>32634</v>
      </c>
      <c r="V8904" t="s">
        <v>33466</v>
      </c>
      <c r="W8904">
        <v>234</v>
      </c>
      <c r="X8904">
        <v>2</v>
      </c>
      <c r="Y8904" t="s">
        <v>32661</v>
      </c>
      <c r="Z8904">
        <v>351</v>
      </c>
      <c r="AA8904">
        <v>9</v>
      </c>
      <c r="AB8904">
        <v>25</v>
      </c>
      <c r="AC8904">
        <v>1</v>
      </c>
      <c r="AD8904" t="str">
        <f t="shared" si="1372"/>
        <v/>
      </c>
      <c r="AE8904" t="str">
        <f t="shared" si="1378"/>
        <v/>
      </c>
      <c r="AF8904" t="str">
        <f t="shared" si="1370"/>
        <v/>
      </c>
      <c r="AG8904">
        <f t="shared" si="1377"/>
        <v>1</v>
      </c>
      <c r="AH8904">
        <f t="shared" si="1375"/>
        <v>2.8</v>
      </c>
      <c r="AI8904">
        <v>0.14499999999999999</v>
      </c>
      <c r="AJ8904">
        <f t="shared" si="1373"/>
        <v>0.40599999999999997</v>
      </c>
      <c r="AK8904" t="str">
        <f t="shared" si="1376"/>
        <v/>
      </c>
      <c r="AL8904" t="str">
        <f t="shared" si="1374"/>
        <v/>
      </c>
    </row>
    <row r="8905" spans="1:38" x14ac:dyDescent="0.2">
      <c r="A8905" t="s">
        <v>4418</v>
      </c>
      <c r="B8905" t="s">
        <v>37</v>
      </c>
      <c r="C8905" t="s">
        <v>4419</v>
      </c>
      <c r="D8905" s="1">
        <v>35956</v>
      </c>
      <c r="E8905" s="1">
        <v>43456</v>
      </c>
      <c r="F8905" t="s">
        <v>19</v>
      </c>
      <c r="I8905">
        <v>100</v>
      </c>
      <c r="J8905">
        <v>0</v>
      </c>
      <c r="K8905">
        <v>0</v>
      </c>
      <c r="L8905">
        <v>951</v>
      </c>
      <c r="M8905">
        <v>951</v>
      </c>
      <c r="N8905" t="s">
        <v>20</v>
      </c>
      <c r="O8905" t="s">
        <v>4420</v>
      </c>
      <c r="P8905" t="s">
        <v>28</v>
      </c>
      <c r="Q8905" t="s">
        <v>32794</v>
      </c>
      <c r="R8905" t="s">
        <v>33782</v>
      </c>
      <c r="S8905" t="s">
        <v>33800</v>
      </c>
      <c r="T8905" t="s">
        <v>34365</v>
      </c>
      <c r="U8905" t="s">
        <v>32634</v>
      </c>
      <c r="V8905" t="s">
        <v>33466</v>
      </c>
      <c r="W8905">
        <v>238</v>
      </c>
      <c r="X8905">
        <v>2</v>
      </c>
      <c r="Y8905" t="s">
        <v>32661</v>
      </c>
      <c r="Z8905">
        <v>357</v>
      </c>
      <c r="AA8905">
        <v>9</v>
      </c>
      <c r="AB8905">
        <v>25</v>
      </c>
      <c r="AC8905">
        <v>1</v>
      </c>
      <c r="AD8905" t="str">
        <f t="shared" si="1372"/>
        <v/>
      </c>
      <c r="AE8905" t="str">
        <f t="shared" si="1378"/>
        <v/>
      </c>
      <c r="AF8905" t="str">
        <f t="shared" si="1370"/>
        <v/>
      </c>
      <c r="AG8905">
        <f t="shared" si="1377"/>
        <v>1</v>
      </c>
      <c r="AH8905">
        <f t="shared" si="1375"/>
        <v>2.8</v>
      </c>
      <c r="AI8905">
        <v>0.14499999999999999</v>
      </c>
      <c r="AJ8905">
        <f t="shared" si="1373"/>
        <v>0.40599999999999997</v>
      </c>
      <c r="AK8905" t="str">
        <f t="shared" si="1376"/>
        <v/>
      </c>
      <c r="AL8905" t="str">
        <f t="shared" si="1374"/>
        <v/>
      </c>
    </row>
    <row r="8906" spans="1:38" x14ac:dyDescent="0.2">
      <c r="A8906" t="s">
        <v>4415</v>
      </c>
      <c r="B8906" t="s">
        <v>37</v>
      </c>
      <c r="C8906" t="s">
        <v>4416</v>
      </c>
      <c r="D8906" s="1">
        <v>35956</v>
      </c>
      <c r="E8906" s="1">
        <v>43456</v>
      </c>
      <c r="F8906" t="s">
        <v>19</v>
      </c>
      <c r="I8906">
        <v>100</v>
      </c>
      <c r="J8906">
        <v>0</v>
      </c>
      <c r="K8906">
        <v>0</v>
      </c>
      <c r="L8906">
        <v>957</v>
      </c>
      <c r="M8906">
        <v>957</v>
      </c>
      <c r="N8906" t="s">
        <v>20</v>
      </c>
      <c r="O8906" t="s">
        <v>4417</v>
      </c>
      <c r="P8906" t="s">
        <v>28</v>
      </c>
      <c r="Q8906" t="s">
        <v>34233</v>
      </c>
      <c r="R8906" t="s">
        <v>34233</v>
      </c>
      <c r="S8906" t="s">
        <v>33797</v>
      </c>
      <c r="T8906" t="s">
        <v>34365</v>
      </c>
      <c r="U8906" t="s">
        <v>32634</v>
      </c>
      <c r="V8906" t="s">
        <v>33466</v>
      </c>
      <c r="W8906">
        <v>239.5</v>
      </c>
      <c r="X8906">
        <v>2</v>
      </c>
      <c r="Y8906" t="s">
        <v>32661</v>
      </c>
      <c r="Z8906">
        <v>359.5</v>
      </c>
      <c r="AA8906">
        <v>9</v>
      </c>
      <c r="AB8906">
        <v>25</v>
      </c>
      <c r="AC8906">
        <v>1</v>
      </c>
      <c r="AD8906" t="str">
        <f t="shared" si="1372"/>
        <v/>
      </c>
      <c r="AE8906" t="str">
        <f t="shared" si="1378"/>
        <v/>
      </c>
      <c r="AF8906" t="str">
        <f t="shared" si="1370"/>
        <v/>
      </c>
      <c r="AG8906">
        <f t="shared" si="1377"/>
        <v>1</v>
      </c>
      <c r="AH8906">
        <f t="shared" si="1375"/>
        <v>2.8</v>
      </c>
      <c r="AI8906">
        <v>0.14499999999999999</v>
      </c>
      <c r="AJ8906">
        <f t="shared" si="1373"/>
        <v>0.40599999999999997</v>
      </c>
      <c r="AK8906" t="str">
        <f t="shared" si="1376"/>
        <v/>
      </c>
      <c r="AL8906" t="str">
        <f t="shared" si="1374"/>
        <v/>
      </c>
    </row>
    <row r="8907" spans="1:38" x14ac:dyDescent="0.2">
      <c r="A8907" t="s">
        <v>21778</v>
      </c>
      <c r="B8907" t="s">
        <v>37</v>
      </c>
      <c r="C8907" t="s">
        <v>21779</v>
      </c>
      <c r="D8907" s="1">
        <v>35956</v>
      </c>
      <c r="E8907" s="1">
        <v>43456</v>
      </c>
      <c r="F8907" t="s">
        <v>19</v>
      </c>
      <c r="I8907">
        <v>100</v>
      </c>
      <c r="J8907">
        <v>0</v>
      </c>
      <c r="K8907">
        <v>0</v>
      </c>
      <c r="L8907">
        <v>865</v>
      </c>
      <c r="M8907">
        <v>865</v>
      </c>
      <c r="N8907" t="s">
        <v>20</v>
      </c>
      <c r="O8907" t="s">
        <v>21780</v>
      </c>
      <c r="P8907" t="s">
        <v>28</v>
      </c>
      <c r="Q8907" t="s">
        <v>34233</v>
      </c>
      <c r="R8907" t="s">
        <v>34233</v>
      </c>
      <c r="S8907" t="s">
        <v>33797</v>
      </c>
      <c r="T8907" t="s">
        <v>34365</v>
      </c>
      <c r="U8907" t="s">
        <v>32634</v>
      </c>
      <c r="V8907" t="s">
        <v>33466</v>
      </c>
      <c r="W8907">
        <v>216.5</v>
      </c>
      <c r="X8907">
        <v>2</v>
      </c>
      <c r="Y8907" t="s">
        <v>32661</v>
      </c>
      <c r="Z8907">
        <v>325</v>
      </c>
      <c r="AA8907">
        <v>9</v>
      </c>
      <c r="AB8907">
        <v>25</v>
      </c>
      <c r="AC8907">
        <v>1</v>
      </c>
      <c r="AD8907" t="str">
        <f t="shared" si="1372"/>
        <v/>
      </c>
      <c r="AE8907" t="str">
        <f t="shared" si="1378"/>
        <v/>
      </c>
      <c r="AF8907" t="str">
        <f t="shared" ref="AF8907:AF8970" si="1379">IF((S8907&lt;&gt;"tühi")*(F8907&lt;&gt;"Elamumaa")*(G8907&lt;&gt;"Elamumaa")*(H8907&lt;&gt;"Elamumaa"),IF(Z8907=0,"",Z8907),"")</f>
        <v/>
      </c>
      <c r="AG8907">
        <f t="shared" si="1377"/>
        <v>1</v>
      </c>
      <c r="AH8907">
        <f t="shared" si="1375"/>
        <v>2.8</v>
      </c>
      <c r="AI8907">
        <v>0.14499999999999999</v>
      </c>
      <c r="AJ8907">
        <f t="shared" si="1373"/>
        <v>0.40599999999999997</v>
      </c>
      <c r="AK8907" t="str">
        <f t="shared" si="1376"/>
        <v/>
      </c>
      <c r="AL8907" t="str">
        <f t="shared" si="1374"/>
        <v/>
      </c>
    </row>
    <row r="8908" spans="1:38" x14ac:dyDescent="0.2">
      <c r="A8908" t="s">
        <v>4412</v>
      </c>
      <c r="B8908" t="s">
        <v>37</v>
      </c>
      <c r="C8908" t="s">
        <v>4413</v>
      </c>
      <c r="D8908" s="1">
        <v>35956</v>
      </c>
      <c r="E8908" s="1">
        <v>43456</v>
      </c>
      <c r="F8908" t="s">
        <v>19</v>
      </c>
      <c r="I8908">
        <v>100</v>
      </c>
      <c r="J8908">
        <v>0</v>
      </c>
      <c r="K8908">
        <v>0</v>
      </c>
      <c r="L8908">
        <v>859</v>
      </c>
      <c r="M8908">
        <v>859</v>
      </c>
      <c r="N8908" t="s">
        <v>20</v>
      </c>
      <c r="O8908" t="s">
        <v>4414</v>
      </c>
      <c r="P8908" t="s">
        <v>28</v>
      </c>
      <c r="Q8908" t="s">
        <v>34233</v>
      </c>
      <c r="R8908" t="s">
        <v>34233</v>
      </c>
      <c r="S8908" t="s">
        <v>32628</v>
      </c>
      <c r="T8908" t="s">
        <v>34357</v>
      </c>
      <c r="U8908" t="s">
        <v>32634</v>
      </c>
      <c r="V8908" t="s">
        <v>33466</v>
      </c>
      <c r="W8908">
        <v>215</v>
      </c>
      <c r="X8908">
        <v>2</v>
      </c>
      <c r="Y8908" t="s">
        <v>32661</v>
      </c>
      <c r="Z8908">
        <v>322.5</v>
      </c>
      <c r="AA8908">
        <v>9</v>
      </c>
      <c r="AB8908">
        <v>25</v>
      </c>
      <c r="AC8908">
        <v>1</v>
      </c>
      <c r="AD8908" t="str">
        <f t="shared" si="1372"/>
        <v/>
      </c>
      <c r="AE8908" t="str">
        <f t="shared" si="1378"/>
        <v/>
      </c>
      <c r="AF8908" t="str">
        <f t="shared" si="1379"/>
        <v/>
      </c>
      <c r="AG8908">
        <f t="shared" si="1377"/>
        <v>1</v>
      </c>
      <c r="AH8908">
        <f t="shared" si="1375"/>
        <v>2.8</v>
      </c>
      <c r="AI8908">
        <v>0.14499999999999999</v>
      </c>
      <c r="AJ8908">
        <f t="shared" si="1373"/>
        <v>0.40599999999999997</v>
      </c>
      <c r="AK8908" t="str">
        <f t="shared" si="1376"/>
        <v/>
      </c>
      <c r="AL8908" t="str">
        <f t="shared" si="1374"/>
        <v/>
      </c>
    </row>
    <row r="8909" spans="1:38" x14ac:dyDescent="0.2">
      <c r="A8909" t="s">
        <v>3845</v>
      </c>
      <c r="B8909" t="s">
        <v>37</v>
      </c>
      <c r="C8909" t="s">
        <v>3846</v>
      </c>
      <c r="D8909" s="1">
        <v>35956</v>
      </c>
      <c r="E8909" s="1">
        <v>43456</v>
      </c>
      <c r="F8909" t="s">
        <v>19</v>
      </c>
      <c r="I8909">
        <v>100</v>
      </c>
      <c r="J8909">
        <v>0</v>
      </c>
      <c r="K8909">
        <v>0</v>
      </c>
      <c r="L8909">
        <v>830</v>
      </c>
      <c r="M8909">
        <v>830</v>
      </c>
      <c r="N8909" t="s">
        <v>20</v>
      </c>
      <c r="O8909" t="s">
        <v>3847</v>
      </c>
      <c r="P8909" t="s">
        <v>28</v>
      </c>
      <c r="Q8909" t="s">
        <v>34233</v>
      </c>
      <c r="R8909" t="s">
        <v>34233</v>
      </c>
      <c r="S8909" t="s">
        <v>32628</v>
      </c>
      <c r="T8909" t="s">
        <v>32634</v>
      </c>
      <c r="U8909" t="s">
        <v>32634</v>
      </c>
      <c r="V8909" t="s">
        <v>33466</v>
      </c>
      <c r="W8909">
        <v>207.5</v>
      </c>
      <c r="X8909">
        <v>2</v>
      </c>
      <c r="Y8909" t="s">
        <v>32661</v>
      </c>
      <c r="Z8909">
        <v>311.5</v>
      </c>
      <c r="AA8909">
        <v>9</v>
      </c>
      <c r="AB8909">
        <v>25</v>
      </c>
      <c r="AC8909">
        <v>1</v>
      </c>
      <c r="AD8909" t="str">
        <f t="shared" si="1372"/>
        <v/>
      </c>
      <c r="AE8909" t="str">
        <f t="shared" si="1378"/>
        <v/>
      </c>
      <c r="AF8909" t="str">
        <f t="shared" si="1379"/>
        <v/>
      </c>
      <c r="AG8909">
        <f t="shared" si="1377"/>
        <v>1</v>
      </c>
      <c r="AH8909">
        <f t="shared" si="1375"/>
        <v>2.8</v>
      </c>
      <c r="AI8909">
        <v>0.14499999999999999</v>
      </c>
      <c r="AJ8909">
        <f t="shared" si="1373"/>
        <v>0.40599999999999997</v>
      </c>
      <c r="AK8909" t="str">
        <f t="shared" si="1376"/>
        <v/>
      </c>
      <c r="AL8909" t="str">
        <f t="shared" si="1374"/>
        <v/>
      </c>
    </row>
    <row r="8910" spans="1:38" x14ac:dyDescent="0.2">
      <c r="A8910" t="s">
        <v>4409</v>
      </c>
      <c r="B8910" t="s">
        <v>37</v>
      </c>
      <c r="C8910" t="s">
        <v>4410</v>
      </c>
      <c r="D8910" s="1">
        <v>35956</v>
      </c>
      <c r="E8910" s="1">
        <v>44599</v>
      </c>
      <c r="F8910" t="s">
        <v>19</v>
      </c>
      <c r="I8910">
        <v>100</v>
      </c>
      <c r="J8910">
        <v>0</v>
      </c>
      <c r="K8910">
        <v>0</v>
      </c>
      <c r="L8910">
        <v>855</v>
      </c>
      <c r="M8910">
        <v>855</v>
      </c>
      <c r="N8910" t="s">
        <v>20</v>
      </c>
      <c r="O8910" t="s">
        <v>4411</v>
      </c>
      <c r="P8910" t="s">
        <v>28</v>
      </c>
      <c r="Q8910" t="s">
        <v>34233</v>
      </c>
      <c r="R8910" t="s">
        <v>34233</v>
      </c>
      <c r="S8910" t="s">
        <v>32628</v>
      </c>
      <c r="T8910" t="s">
        <v>34365</v>
      </c>
      <c r="U8910" t="s">
        <v>32634</v>
      </c>
      <c r="V8910" t="s">
        <v>33466</v>
      </c>
      <c r="W8910">
        <v>213.5</v>
      </c>
      <c r="X8910">
        <v>2</v>
      </c>
      <c r="Y8910" t="s">
        <v>32661</v>
      </c>
      <c r="Z8910">
        <v>320.5</v>
      </c>
      <c r="AA8910">
        <v>9</v>
      </c>
      <c r="AB8910">
        <v>25</v>
      </c>
      <c r="AC8910">
        <v>1</v>
      </c>
      <c r="AD8910" t="str">
        <f t="shared" si="1372"/>
        <v/>
      </c>
      <c r="AE8910" t="str">
        <f t="shared" si="1378"/>
        <v/>
      </c>
      <c r="AF8910" t="str">
        <f t="shared" si="1379"/>
        <v/>
      </c>
      <c r="AG8910">
        <f t="shared" si="1377"/>
        <v>1</v>
      </c>
      <c r="AH8910">
        <f t="shared" si="1375"/>
        <v>2.8</v>
      </c>
      <c r="AI8910">
        <v>0.14499999999999999</v>
      </c>
      <c r="AJ8910">
        <f t="shared" si="1373"/>
        <v>0.40599999999999997</v>
      </c>
      <c r="AK8910" t="str">
        <f t="shared" si="1376"/>
        <v/>
      </c>
      <c r="AL8910" t="str">
        <f t="shared" si="1374"/>
        <v/>
      </c>
    </row>
    <row r="8911" spans="1:38" x14ac:dyDescent="0.2">
      <c r="A8911" t="s">
        <v>4406</v>
      </c>
      <c r="B8911" t="s">
        <v>37</v>
      </c>
      <c r="C8911" t="s">
        <v>4407</v>
      </c>
      <c r="D8911" s="1">
        <v>35956</v>
      </c>
      <c r="E8911" s="1">
        <v>44599</v>
      </c>
      <c r="F8911" t="s">
        <v>19</v>
      </c>
      <c r="I8911">
        <v>100</v>
      </c>
      <c r="J8911">
        <v>0</v>
      </c>
      <c r="K8911">
        <v>0</v>
      </c>
      <c r="L8911">
        <v>1033</v>
      </c>
      <c r="M8911">
        <v>1033</v>
      </c>
      <c r="N8911" t="s">
        <v>20</v>
      </c>
      <c r="O8911" t="s">
        <v>4408</v>
      </c>
      <c r="P8911" t="s">
        <v>28</v>
      </c>
      <c r="Q8911" t="s">
        <v>34233</v>
      </c>
      <c r="R8911" t="s">
        <v>34233</v>
      </c>
      <c r="S8911" t="s">
        <v>32628</v>
      </c>
      <c r="T8911" t="s">
        <v>34365</v>
      </c>
      <c r="U8911" t="s">
        <v>32634</v>
      </c>
      <c r="V8911" t="s">
        <v>33466</v>
      </c>
      <c r="W8911">
        <v>257.5</v>
      </c>
      <c r="X8911">
        <v>2</v>
      </c>
      <c r="Y8911" t="s">
        <v>32661</v>
      </c>
      <c r="Z8911">
        <v>386.5</v>
      </c>
      <c r="AA8911">
        <v>9</v>
      </c>
      <c r="AB8911">
        <v>25</v>
      </c>
      <c r="AC8911">
        <v>1</v>
      </c>
      <c r="AD8911" t="str">
        <f t="shared" si="1372"/>
        <v/>
      </c>
      <c r="AE8911" t="str">
        <f t="shared" si="1378"/>
        <v/>
      </c>
      <c r="AF8911" t="str">
        <f t="shared" si="1379"/>
        <v/>
      </c>
      <c r="AG8911">
        <f t="shared" si="1377"/>
        <v>1</v>
      </c>
      <c r="AH8911">
        <f t="shared" si="1375"/>
        <v>2.8</v>
      </c>
      <c r="AI8911">
        <v>0.14499999999999999</v>
      </c>
      <c r="AJ8911">
        <f t="shared" si="1373"/>
        <v>0.40599999999999997</v>
      </c>
      <c r="AK8911" t="str">
        <f t="shared" si="1376"/>
        <v/>
      </c>
      <c r="AL8911" t="str">
        <f t="shared" si="1374"/>
        <v/>
      </c>
    </row>
    <row r="8912" spans="1:38" x14ac:dyDescent="0.2">
      <c r="A8912" t="s">
        <v>4327</v>
      </c>
      <c r="B8912" t="s">
        <v>37</v>
      </c>
      <c r="C8912" t="s">
        <v>4328</v>
      </c>
      <c r="D8912" s="1">
        <v>35956</v>
      </c>
      <c r="E8912" s="1">
        <v>43456</v>
      </c>
      <c r="F8912" t="s">
        <v>19</v>
      </c>
      <c r="I8912">
        <v>100</v>
      </c>
      <c r="J8912">
        <v>0</v>
      </c>
      <c r="K8912">
        <v>0</v>
      </c>
      <c r="L8912">
        <v>1066</v>
      </c>
      <c r="M8912">
        <v>1066</v>
      </c>
      <c r="N8912" t="s">
        <v>20</v>
      </c>
      <c r="O8912" t="s">
        <v>4329</v>
      </c>
      <c r="P8912" t="s">
        <v>28</v>
      </c>
      <c r="Q8912" t="s">
        <v>34233</v>
      </c>
      <c r="R8912" t="s">
        <v>34233</v>
      </c>
      <c r="S8912" t="s">
        <v>32628</v>
      </c>
      <c r="T8912" t="s">
        <v>34357</v>
      </c>
      <c r="U8912" t="s">
        <v>32634</v>
      </c>
      <c r="V8912" t="s">
        <v>33466</v>
      </c>
      <c r="W8912">
        <v>266.5</v>
      </c>
      <c r="X8912">
        <v>2</v>
      </c>
      <c r="Y8912" t="s">
        <v>32661</v>
      </c>
      <c r="Z8912">
        <v>400</v>
      </c>
      <c r="AA8912">
        <v>9</v>
      </c>
      <c r="AB8912">
        <v>25</v>
      </c>
      <c r="AC8912">
        <v>1</v>
      </c>
      <c r="AD8912" t="str">
        <f t="shared" si="1372"/>
        <v/>
      </c>
      <c r="AE8912" t="str">
        <f t="shared" si="1378"/>
        <v/>
      </c>
      <c r="AF8912" t="str">
        <f t="shared" si="1379"/>
        <v/>
      </c>
      <c r="AG8912">
        <f t="shared" si="1377"/>
        <v>1</v>
      </c>
      <c r="AH8912">
        <f t="shared" si="1375"/>
        <v>2.8</v>
      </c>
      <c r="AI8912">
        <v>0.14499999999999999</v>
      </c>
      <c r="AJ8912">
        <f t="shared" si="1373"/>
        <v>0.40599999999999997</v>
      </c>
      <c r="AK8912" t="str">
        <f t="shared" si="1376"/>
        <v/>
      </c>
      <c r="AL8912" t="str">
        <f t="shared" si="1374"/>
        <v/>
      </c>
    </row>
    <row r="8913" spans="1:38" x14ac:dyDescent="0.2">
      <c r="A8913" t="s">
        <v>4291</v>
      </c>
      <c r="B8913" t="s">
        <v>37</v>
      </c>
      <c r="C8913" t="s">
        <v>4292</v>
      </c>
      <c r="D8913" s="1">
        <v>35977</v>
      </c>
      <c r="E8913" s="1">
        <v>43456</v>
      </c>
      <c r="F8913" t="s">
        <v>19</v>
      </c>
      <c r="I8913">
        <v>100</v>
      </c>
      <c r="J8913">
        <v>0</v>
      </c>
      <c r="K8913">
        <v>0</v>
      </c>
      <c r="L8913">
        <v>863</v>
      </c>
      <c r="M8913">
        <v>863</v>
      </c>
      <c r="N8913" t="s">
        <v>20</v>
      </c>
      <c r="O8913" t="s">
        <v>4293</v>
      </c>
      <c r="P8913" t="s">
        <v>28</v>
      </c>
      <c r="Q8913" t="s">
        <v>34233</v>
      </c>
      <c r="R8913" t="s">
        <v>34233</v>
      </c>
      <c r="S8913" t="s">
        <v>33797</v>
      </c>
      <c r="T8913" t="s">
        <v>34365</v>
      </c>
      <c r="U8913" t="s">
        <v>32634</v>
      </c>
      <c r="V8913" t="s">
        <v>33466</v>
      </c>
      <c r="W8913">
        <v>216</v>
      </c>
      <c r="X8913">
        <v>2</v>
      </c>
      <c r="Y8913" t="s">
        <v>32661</v>
      </c>
      <c r="Z8913">
        <v>324</v>
      </c>
      <c r="AA8913">
        <v>9</v>
      </c>
      <c r="AB8913">
        <v>25</v>
      </c>
      <c r="AC8913">
        <v>1</v>
      </c>
      <c r="AD8913" t="str">
        <f t="shared" ref="AD8913:AD8976" si="1380">IF((S8913="tühi")*(F8913&lt;&gt;"Elamumaa")*(G8913&lt;&gt;"Elamumaa")*(H8913&lt;&gt;"Elamumaa"),IF(Z8913=0,"",Z8913),"")</f>
        <v/>
      </c>
      <c r="AE8913" t="str">
        <f t="shared" si="1378"/>
        <v/>
      </c>
      <c r="AF8913" t="str">
        <f t="shared" si="1379"/>
        <v/>
      </c>
      <c r="AG8913">
        <f t="shared" si="1377"/>
        <v>1</v>
      </c>
      <c r="AH8913">
        <f t="shared" si="1375"/>
        <v>2.8</v>
      </c>
      <c r="AI8913">
        <v>0.14499999999999999</v>
      </c>
      <c r="AJ8913">
        <f t="shared" si="1373"/>
        <v>0.40599999999999997</v>
      </c>
      <c r="AK8913" t="str">
        <f t="shared" si="1376"/>
        <v/>
      </c>
      <c r="AL8913" t="str">
        <f t="shared" si="1374"/>
        <v/>
      </c>
    </row>
    <row r="8914" spans="1:38" x14ac:dyDescent="0.2">
      <c r="A8914" t="s">
        <v>4324</v>
      </c>
      <c r="B8914" t="s">
        <v>37</v>
      </c>
      <c r="C8914" t="s">
        <v>4325</v>
      </c>
      <c r="D8914" s="1">
        <v>35956</v>
      </c>
      <c r="E8914" s="1">
        <v>43456</v>
      </c>
      <c r="F8914" t="s">
        <v>19</v>
      </c>
      <c r="I8914">
        <v>100</v>
      </c>
      <c r="J8914">
        <v>0</v>
      </c>
      <c r="K8914">
        <v>0</v>
      </c>
      <c r="L8914">
        <v>860</v>
      </c>
      <c r="M8914">
        <v>860</v>
      </c>
      <c r="N8914" t="s">
        <v>20</v>
      </c>
      <c r="O8914" t="s">
        <v>4326</v>
      </c>
      <c r="P8914" t="s">
        <v>28</v>
      </c>
      <c r="Q8914" t="s">
        <v>34233</v>
      </c>
      <c r="R8914" t="s">
        <v>34233</v>
      </c>
      <c r="S8914" t="s">
        <v>33797</v>
      </c>
      <c r="T8914" t="s">
        <v>34349</v>
      </c>
      <c r="U8914" t="s">
        <v>32634</v>
      </c>
      <c r="V8914" t="s">
        <v>33466</v>
      </c>
      <c r="W8914">
        <v>215</v>
      </c>
      <c r="X8914">
        <v>2</v>
      </c>
      <c r="Y8914" t="s">
        <v>32661</v>
      </c>
      <c r="Z8914">
        <v>322.5</v>
      </c>
      <c r="AA8914">
        <v>9</v>
      </c>
      <c r="AB8914">
        <v>25</v>
      </c>
      <c r="AC8914">
        <v>1</v>
      </c>
      <c r="AD8914" t="str">
        <f t="shared" si="1380"/>
        <v/>
      </c>
      <c r="AE8914" t="str">
        <f t="shared" si="1378"/>
        <v/>
      </c>
      <c r="AF8914" t="str">
        <f t="shared" si="1379"/>
        <v/>
      </c>
      <c r="AG8914">
        <f t="shared" si="1377"/>
        <v>1</v>
      </c>
      <c r="AH8914">
        <f t="shared" si="1375"/>
        <v>2.8</v>
      </c>
      <c r="AI8914">
        <v>0.14499999999999999</v>
      </c>
      <c r="AJ8914">
        <f t="shared" si="1373"/>
        <v>0.40599999999999997</v>
      </c>
      <c r="AK8914" t="str">
        <f t="shared" si="1376"/>
        <v/>
      </c>
      <c r="AL8914" t="str">
        <f t="shared" si="1374"/>
        <v/>
      </c>
    </row>
    <row r="8915" spans="1:38" x14ac:dyDescent="0.2">
      <c r="A8915" t="s">
        <v>3965</v>
      </c>
      <c r="B8915" t="s">
        <v>37</v>
      </c>
      <c r="C8915" t="s">
        <v>3966</v>
      </c>
      <c r="D8915" s="1">
        <v>35956</v>
      </c>
      <c r="E8915" s="1">
        <v>43456</v>
      </c>
      <c r="F8915" t="s">
        <v>19</v>
      </c>
      <c r="I8915">
        <v>100</v>
      </c>
      <c r="J8915">
        <v>0</v>
      </c>
      <c r="K8915">
        <v>0</v>
      </c>
      <c r="L8915">
        <v>1240</v>
      </c>
      <c r="M8915">
        <v>1240</v>
      </c>
      <c r="N8915" t="s">
        <v>20</v>
      </c>
      <c r="O8915" t="s">
        <v>3967</v>
      </c>
      <c r="P8915" t="s">
        <v>28</v>
      </c>
      <c r="Q8915" t="s">
        <v>34233</v>
      </c>
      <c r="R8915" t="s">
        <v>34233</v>
      </c>
      <c r="S8915" t="s">
        <v>32628</v>
      </c>
      <c r="T8915" t="s">
        <v>34365</v>
      </c>
      <c r="U8915" t="s">
        <v>32634</v>
      </c>
      <c r="V8915" t="s">
        <v>33466</v>
      </c>
      <c r="W8915">
        <v>310</v>
      </c>
      <c r="X8915">
        <v>2</v>
      </c>
      <c r="Y8915" t="s">
        <v>32661</v>
      </c>
      <c r="Z8915">
        <v>400</v>
      </c>
      <c r="AA8915">
        <v>9</v>
      </c>
      <c r="AB8915">
        <v>25</v>
      </c>
      <c r="AC8915">
        <v>1</v>
      </c>
      <c r="AD8915" t="str">
        <f t="shared" si="1380"/>
        <v/>
      </c>
      <c r="AE8915" t="str">
        <f t="shared" si="1378"/>
        <v/>
      </c>
      <c r="AF8915" t="str">
        <f t="shared" si="1379"/>
        <v/>
      </c>
      <c r="AG8915">
        <f t="shared" si="1377"/>
        <v>1</v>
      </c>
      <c r="AH8915">
        <f t="shared" si="1375"/>
        <v>2.8</v>
      </c>
      <c r="AI8915">
        <v>0.14499999999999999</v>
      </c>
      <c r="AJ8915">
        <f t="shared" si="1373"/>
        <v>0.40599999999999997</v>
      </c>
      <c r="AK8915" t="str">
        <f t="shared" si="1376"/>
        <v/>
      </c>
      <c r="AL8915" t="str">
        <f t="shared" si="1374"/>
        <v/>
      </c>
    </row>
    <row r="8916" spans="1:38" x14ac:dyDescent="0.2">
      <c r="A8916" t="s">
        <v>4294</v>
      </c>
      <c r="B8916" t="s">
        <v>37</v>
      </c>
      <c r="C8916" t="s">
        <v>4295</v>
      </c>
      <c r="D8916" s="1">
        <v>35977</v>
      </c>
      <c r="E8916" s="1">
        <v>43456</v>
      </c>
      <c r="F8916" t="s">
        <v>19</v>
      </c>
      <c r="I8916">
        <v>100</v>
      </c>
      <c r="J8916">
        <v>0</v>
      </c>
      <c r="K8916">
        <v>0</v>
      </c>
      <c r="L8916">
        <v>860</v>
      </c>
      <c r="M8916">
        <v>860</v>
      </c>
      <c r="N8916" t="s">
        <v>20</v>
      </c>
      <c r="O8916" t="s">
        <v>4296</v>
      </c>
      <c r="P8916" t="s">
        <v>28</v>
      </c>
      <c r="Q8916" t="s">
        <v>34233</v>
      </c>
      <c r="R8916" t="s">
        <v>34233</v>
      </c>
      <c r="S8916" t="s">
        <v>32628</v>
      </c>
      <c r="T8916" t="s">
        <v>34365</v>
      </c>
      <c r="U8916" t="s">
        <v>32634</v>
      </c>
      <c r="V8916" t="s">
        <v>33466</v>
      </c>
      <c r="W8916">
        <v>215</v>
      </c>
      <c r="X8916">
        <v>2</v>
      </c>
      <c r="Y8916" t="s">
        <v>32661</v>
      </c>
      <c r="Z8916">
        <v>322.5</v>
      </c>
      <c r="AA8916">
        <v>9</v>
      </c>
      <c r="AB8916">
        <v>25</v>
      </c>
      <c r="AC8916">
        <v>1</v>
      </c>
      <c r="AD8916" t="str">
        <f t="shared" si="1380"/>
        <v/>
      </c>
      <c r="AE8916" t="str">
        <f t="shared" si="1378"/>
        <v/>
      </c>
      <c r="AF8916" t="str">
        <f t="shared" si="1379"/>
        <v/>
      </c>
      <c r="AG8916">
        <f t="shared" si="1377"/>
        <v>1</v>
      </c>
      <c r="AH8916">
        <f t="shared" si="1375"/>
        <v>2.8</v>
      </c>
      <c r="AI8916">
        <v>0.14499999999999999</v>
      </c>
      <c r="AJ8916">
        <f t="shared" si="1373"/>
        <v>0.40599999999999997</v>
      </c>
      <c r="AK8916" t="str">
        <f t="shared" si="1376"/>
        <v/>
      </c>
      <c r="AL8916" t="str">
        <f t="shared" si="1374"/>
        <v/>
      </c>
    </row>
    <row r="8917" spans="1:38" x14ac:dyDescent="0.2">
      <c r="A8917" t="s">
        <v>4297</v>
      </c>
      <c r="B8917" t="s">
        <v>37</v>
      </c>
      <c r="C8917" t="s">
        <v>4298</v>
      </c>
      <c r="D8917" s="1">
        <v>35977</v>
      </c>
      <c r="E8917" s="1">
        <v>44595</v>
      </c>
      <c r="F8917" t="s">
        <v>19</v>
      </c>
      <c r="I8917">
        <v>100</v>
      </c>
      <c r="J8917">
        <v>0</v>
      </c>
      <c r="K8917">
        <v>0</v>
      </c>
      <c r="L8917">
        <v>928</v>
      </c>
      <c r="M8917">
        <v>928</v>
      </c>
      <c r="N8917" t="s">
        <v>20</v>
      </c>
      <c r="O8917" t="s">
        <v>4299</v>
      </c>
      <c r="P8917" t="s">
        <v>28</v>
      </c>
      <c r="Q8917" t="s">
        <v>34233</v>
      </c>
      <c r="R8917" t="s">
        <v>34233</v>
      </c>
      <c r="S8917" t="s">
        <v>33797</v>
      </c>
      <c r="T8917" t="s">
        <v>32634</v>
      </c>
      <c r="U8917" t="s">
        <v>32634</v>
      </c>
      <c r="V8917" t="s">
        <v>33466</v>
      </c>
      <c r="W8917">
        <v>231.5</v>
      </c>
      <c r="X8917">
        <v>2</v>
      </c>
      <c r="Y8917" t="s">
        <v>32661</v>
      </c>
      <c r="Z8917">
        <v>347.5</v>
      </c>
      <c r="AA8917">
        <v>9</v>
      </c>
      <c r="AB8917">
        <v>25</v>
      </c>
      <c r="AC8917">
        <v>1</v>
      </c>
      <c r="AD8917" t="str">
        <f t="shared" si="1380"/>
        <v/>
      </c>
      <c r="AE8917" t="str">
        <f t="shared" si="1378"/>
        <v/>
      </c>
      <c r="AF8917" t="str">
        <f t="shared" si="1379"/>
        <v/>
      </c>
      <c r="AG8917">
        <f t="shared" si="1377"/>
        <v>1</v>
      </c>
      <c r="AH8917">
        <f t="shared" si="1375"/>
        <v>2.8</v>
      </c>
      <c r="AI8917">
        <v>0.14499999999999999</v>
      </c>
      <c r="AJ8917">
        <f t="shared" si="1373"/>
        <v>0.40599999999999997</v>
      </c>
      <c r="AK8917" t="str">
        <f t="shared" si="1376"/>
        <v/>
      </c>
      <c r="AL8917" t="str">
        <f t="shared" si="1374"/>
        <v/>
      </c>
    </row>
    <row r="8918" spans="1:38" x14ac:dyDescent="0.2">
      <c r="A8918" t="s">
        <v>3842</v>
      </c>
      <c r="B8918" t="s">
        <v>37</v>
      </c>
      <c r="C8918" t="s">
        <v>3843</v>
      </c>
      <c r="D8918" s="1">
        <v>35956</v>
      </c>
      <c r="E8918" s="1">
        <v>43456</v>
      </c>
      <c r="F8918" t="s">
        <v>19</v>
      </c>
      <c r="I8918">
        <v>100</v>
      </c>
      <c r="J8918">
        <v>0</v>
      </c>
      <c r="K8918">
        <v>0</v>
      </c>
      <c r="L8918">
        <v>860</v>
      </c>
      <c r="M8918">
        <v>860</v>
      </c>
      <c r="N8918" t="s">
        <v>20</v>
      </c>
      <c r="O8918" t="s">
        <v>3844</v>
      </c>
      <c r="P8918" t="s">
        <v>28</v>
      </c>
      <c r="Q8918" t="s">
        <v>34233</v>
      </c>
      <c r="R8918" t="s">
        <v>34233</v>
      </c>
      <c r="S8918" t="s">
        <v>32628</v>
      </c>
      <c r="T8918" t="s">
        <v>34354</v>
      </c>
      <c r="U8918" t="s">
        <v>32634</v>
      </c>
      <c r="V8918" t="s">
        <v>33466</v>
      </c>
      <c r="W8918">
        <v>215</v>
      </c>
      <c r="X8918">
        <v>2</v>
      </c>
      <c r="Y8918" t="s">
        <v>32661</v>
      </c>
      <c r="Z8918">
        <v>322.5</v>
      </c>
      <c r="AA8918">
        <v>9</v>
      </c>
      <c r="AB8918">
        <v>25</v>
      </c>
      <c r="AC8918">
        <v>1</v>
      </c>
      <c r="AD8918" t="str">
        <f t="shared" si="1380"/>
        <v/>
      </c>
      <c r="AE8918" t="str">
        <f t="shared" si="1378"/>
        <v/>
      </c>
      <c r="AF8918" t="str">
        <f t="shared" si="1379"/>
        <v/>
      </c>
      <c r="AG8918">
        <f t="shared" si="1377"/>
        <v>1</v>
      </c>
      <c r="AH8918">
        <f t="shared" si="1375"/>
        <v>2.8</v>
      </c>
      <c r="AI8918">
        <v>0.14499999999999999</v>
      </c>
      <c r="AJ8918">
        <f t="shared" si="1373"/>
        <v>0.40599999999999997</v>
      </c>
      <c r="AK8918" t="str">
        <f t="shared" si="1376"/>
        <v/>
      </c>
      <c r="AL8918" t="str">
        <f t="shared" si="1374"/>
        <v/>
      </c>
    </row>
    <row r="8919" spans="1:38" x14ac:dyDescent="0.2">
      <c r="A8919" t="s">
        <v>21991</v>
      </c>
      <c r="B8919" t="s">
        <v>37</v>
      </c>
      <c r="C8919" t="s">
        <v>21992</v>
      </c>
      <c r="D8919" s="1">
        <v>35956</v>
      </c>
      <c r="E8919" s="1">
        <v>43456</v>
      </c>
      <c r="F8919" t="s">
        <v>19</v>
      </c>
      <c r="I8919">
        <v>100</v>
      </c>
      <c r="J8919">
        <v>0</v>
      </c>
      <c r="K8919">
        <v>0</v>
      </c>
      <c r="L8919">
        <v>1222</v>
      </c>
      <c r="M8919">
        <v>1222</v>
      </c>
      <c r="N8919" t="s">
        <v>20</v>
      </c>
      <c r="O8919" t="s">
        <v>21993</v>
      </c>
      <c r="P8919" t="s">
        <v>28</v>
      </c>
      <c r="Q8919" t="s">
        <v>34233</v>
      </c>
      <c r="R8919" t="s">
        <v>34233</v>
      </c>
      <c r="S8919" t="s">
        <v>32628</v>
      </c>
      <c r="T8919" t="s">
        <v>34365</v>
      </c>
      <c r="U8919" t="s">
        <v>32634</v>
      </c>
      <c r="V8919" t="s">
        <v>33466</v>
      </c>
      <c r="W8919">
        <v>305.5</v>
      </c>
      <c r="X8919">
        <v>2</v>
      </c>
      <c r="Y8919" t="s">
        <v>32661</v>
      </c>
      <c r="Z8919">
        <v>400</v>
      </c>
      <c r="AA8919">
        <v>9</v>
      </c>
      <c r="AB8919">
        <v>25</v>
      </c>
      <c r="AC8919">
        <v>1</v>
      </c>
      <c r="AD8919" t="str">
        <f t="shared" si="1380"/>
        <v/>
      </c>
      <c r="AE8919" t="str">
        <f t="shared" si="1378"/>
        <v/>
      </c>
      <c r="AF8919" t="str">
        <f t="shared" si="1379"/>
        <v/>
      </c>
      <c r="AG8919">
        <f t="shared" si="1377"/>
        <v>1</v>
      </c>
      <c r="AH8919">
        <f t="shared" si="1375"/>
        <v>2.8</v>
      </c>
      <c r="AI8919">
        <v>0.14499999999999999</v>
      </c>
      <c r="AJ8919">
        <f t="shared" si="1373"/>
        <v>0.40599999999999997</v>
      </c>
      <c r="AK8919" t="str">
        <f t="shared" si="1376"/>
        <v/>
      </c>
      <c r="AL8919" t="str">
        <f t="shared" si="1374"/>
        <v/>
      </c>
    </row>
    <row r="8920" spans="1:38" x14ac:dyDescent="0.2">
      <c r="A8920" t="s">
        <v>3839</v>
      </c>
      <c r="B8920" t="s">
        <v>37</v>
      </c>
      <c r="C8920" t="s">
        <v>3840</v>
      </c>
      <c r="D8920" s="1">
        <v>35956</v>
      </c>
      <c r="E8920" s="1">
        <v>43456</v>
      </c>
      <c r="F8920" t="s">
        <v>19</v>
      </c>
      <c r="I8920">
        <v>100</v>
      </c>
      <c r="J8920">
        <v>0</v>
      </c>
      <c r="K8920">
        <v>0</v>
      </c>
      <c r="L8920">
        <v>868</v>
      </c>
      <c r="M8920">
        <v>868</v>
      </c>
      <c r="N8920" t="s">
        <v>20</v>
      </c>
      <c r="O8920" t="s">
        <v>3841</v>
      </c>
      <c r="P8920" t="s">
        <v>28</v>
      </c>
      <c r="Q8920" t="s">
        <v>34233</v>
      </c>
      <c r="R8920" t="s">
        <v>34233</v>
      </c>
      <c r="S8920" t="s">
        <v>32628</v>
      </c>
      <c r="T8920" t="s">
        <v>34365</v>
      </c>
      <c r="U8920" t="s">
        <v>32634</v>
      </c>
      <c r="V8920" t="s">
        <v>33466</v>
      </c>
      <c r="W8920">
        <v>217</v>
      </c>
      <c r="X8920">
        <v>2</v>
      </c>
      <c r="Y8920" t="s">
        <v>32661</v>
      </c>
      <c r="Z8920">
        <v>325.5</v>
      </c>
      <c r="AA8920">
        <v>9</v>
      </c>
      <c r="AB8920">
        <v>25</v>
      </c>
      <c r="AC8920">
        <v>1</v>
      </c>
      <c r="AD8920" t="str">
        <f t="shared" si="1380"/>
        <v/>
      </c>
      <c r="AE8920" t="str">
        <f t="shared" si="1378"/>
        <v/>
      </c>
      <c r="AF8920" t="str">
        <f t="shared" si="1379"/>
        <v/>
      </c>
      <c r="AG8920">
        <f t="shared" si="1377"/>
        <v>1</v>
      </c>
      <c r="AH8920">
        <f t="shared" si="1375"/>
        <v>2.8</v>
      </c>
      <c r="AI8920">
        <v>0.14499999999999999</v>
      </c>
      <c r="AJ8920">
        <f t="shared" si="1373"/>
        <v>0.40599999999999997</v>
      </c>
      <c r="AK8920" t="str">
        <f t="shared" si="1376"/>
        <v/>
      </c>
      <c r="AL8920" t="str">
        <f t="shared" si="1374"/>
        <v/>
      </c>
    </row>
    <row r="8921" spans="1:38" x14ac:dyDescent="0.2">
      <c r="A8921" t="s">
        <v>28196</v>
      </c>
      <c r="B8921" t="s">
        <v>37</v>
      </c>
      <c r="C8921" t="s">
        <v>28197</v>
      </c>
      <c r="D8921" s="1">
        <v>42608</v>
      </c>
      <c r="E8921" s="1">
        <v>43456</v>
      </c>
      <c r="F8921" t="s">
        <v>26</v>
      </c>
      <c r="I8921">
        <v>100</v>
      </c>
      <c r="J8921">
        <v>0</v>
      </c>
      <c r="K8921">
        <v>0</v>
      </c>
      <c r="L8921">
        <v>3042</v>
      </c>
      <c r="M8921">
        <v>3042</v>
      </c>
      <c r="N8921" t="s">
        <v>20</v>
      </c>
      <c r="O8921" t="s">
        <v>28198</v>
      </c>
      <c r="P8921" t="s">
        <v>44</v>
      </c>
      <c r="Q8921" t="s">
        <v>34233</v>
      </c>
      <c r="R8921" t="s">
        <v>34233</v>
      </c>
      <c r="S8921" t="s">
        <v>34233</v>
      </c>
      <c r="T8921" t="s">
        <v>34233</v>
      </c>
      <c r="V8921" t="s">
        <v>33466</v>
      </c>
      <c r="AD8921" t="str">
        <f t="shared" si="1380"/>
        <v/>
      </c>
      <c r="AE8921" t="str">
        <f t="shared" si="1378"/>
        <v/>
      </c>
      <c r="AF8921" t="str">
        <f t="shared" si="1379"/>
        <v/>
      </c>
      <c r="AG8921" t="str">
        <f t="shared" si="1377"/>
        <v/>
      </c>
      <c r="AH8921" t="str">
        <f t="shared" si="1375"/>
        <v/>
      </c>
      <c r="AI8921">
        <v>0.14499999999999999</v>
      </c>
      <c r="AJ8921" t="str">
        <f t="shared" si="1373"/>
        <v/>
      </c>
      <c r="AK8921" t="str">
        <f t="shared" si="1376"/>
        <v/>
      </c>
      <c r="AL8921" t="str">
        <f t="shared" si="1374"/>
        <v/>
      </c>
    </row>
    <row r="8922" spans="1:38" x14ac:dyDescent="0.2">
      <c r="A8922" t="s">
        <v>28678</v>
      </c>
      <c r="B8922" t="s">
        <v>37</v>
      </c>
      <c r="C8922" t="s">
        <v>28679</v>
      </c>
      <c r="D8922" s="1">
        <v>42692</v>
      </c>
      <c r="E8922" s="1">
        <v>43747</v>
      </c>
      <c r="F8922" t="s">
        <v>26</v>
      </c>
      <c r="I8922">
        <v>100</v>
      </c>
      <c r="J8922">
        <v>0</v>
      </c>
      <c r="K8922">
        <v>0</v>
      </c>
      <c r="L8922">
        <v>2341</v>
      </c>
      <c r="M8922">
        <v>2341</v>
      </c>
      <c r="N8922" t="s">
        <v>20</v>
      </c>
      <c r="O8922" t="s">
        <v>28680</v>
      </c>
      <c r="P8922" t="s">
        <v>44</v>
      </c>
      <c r="Q8922" t="s">
        <v>34233</v>
      </c>
      <c r="R8922" t="s">
        <v>34233</v>
      </c>
      <c r="S8922" t="s">
        <v>34233</v>
      </c>
      <c r="T8922" t="s">
        <v>34233</v>
      </c>
      <c r="V8922" t="s">
        <v>33466</v>
      </c>
      <c r="AD8922" t="str">
        <f t="shared" si="1380"/>
        <v/>
      </c>
      <c r="AE8922" t="str">
        <f t="shared" si="1378"/>
        <v/>
      </c>
      <c r="AF8922" t="str">
        <f t="shared" si="1379"/>
        <v/>
      </c>
      <c r="AG8922" t="str">
        <f t="shared" si="1377"/>
        <v/>
      </c>
      <c r="AH8922" t="str">
        <f t="shared" si="1375"/>
        <v/>
      </c>
      <c r="AI8922">
        <v>0.14499999999999999</v>
      </c>
      <c r="AJ8922" t="str">
        <f t="shared" si="1373"/>
        <v/>
      </c>
      <c r="AK8922" t="str">
        <f t="shared" si="1376"/>
        <v/>
      </c>
      <c r="AL8922" t="str">
        <f t="shared" si="1374"/>
        <v/>
      </c>
    </row>
    <row r="8923" spans="1:38" x14ac:dyDescent="0.2">
      <c r="A8923" t="s">
        <v>28503</v>
      </c>
      <c r="B8923" t="s">
        <v>37</v>
      </c>
      <c r="C8923" t="s">
        <v>28504</v>
      </c>
      <c r="D8923" s="1">
        <v>42608</v>
      </c>
      <c r="E8923" s="1">
        <v>43747</v>
      </c>
      <c r="F8923" t="s">
        <v>26</v>
      </c>
      <c r="I8923">
        <v>100</v>
      </c>
      <c r="J8923">
        <v>0</v>
      </c>
      <c r="K8923">
        <v>0</v>
      </c>
      <c r="L8923">
        <v>768</v>
      </c>
      <c r="M8923">
        <v>768</v>
      </c>
      <c r="N8923" t="s">
        <v>20</v>
      </c>
      <c r="O8923" t="s">
        <v>28505</v>
      </c>
      <c r="P8923" t="s">
        <v>44</v>
      </c>
      <c r="Q8923" t="s">
        <v>34233</v>
      </c>
      <c r="R8923" t="s">
        <v>34233</v>
      </c>
      <c r="S8923" t="s">
        <v>34233</v>
      </c>
      <c r="T8923" t="s">
        <v>34233</v>
      </c>
      <c r="V8923" t="s">
        <v>33466</v>
      </c>
      <c r="AD8923" t="str">
        <f t="shared" si="1380"/>
        <v/>
      </c>
      <c r="AE8923" t="str">
        <f t="shared" si="1378"/>
        <v/>
      </c>
      <c r="AF8923" t="str">
        <f t="shared" si="1379"/>
        <v/>
      </c>
      <c r="AG8923" t="str">
        <f t="shared" si="1377"/>
        <v/>
      </c>
      <c r="AH8923" t="str">
        <f t="shared" si="1375"/>
        <v/>
      </c>
      <c r="AI8923">
        <v>0.14499999999999999</v>
      </c>
      <c r="AJ8923" t="str">
        <f t="shared" si="1373"/>
        <v/>
      </c>
      <c r="AK8923" t="str">
        <f t="shared" si="1376"/>
        <v/>
      </c>
      <c r="AL8923" t="str">
        <f t="shared" si="1374"/>
        <v/>
      </c>
    </row>
    <row r="8924" spans="1:38" x14ac:dyDescent="0.2">
      <c r="A8924" t="s">
        <v>28576</v>
      </c>
      <c r="B8924" t="s">
        <v>37</v>
      </c>
      <c r="C8924" t="s">
        <v>28577</v>
      </c>
      <c r="D8924" s="1">
        <v>42608</v>
      </c>
      <c r="E8924" s="1">
        <v>44546</v>
      </c>
      <c r="F8924" t="s">
        <v>26</v>
      </c>
      <c r="I8924">
        <v>100</v>
      </c>
      <c r="J8924">
        <v>0</v>
      </c>
      <c r="K8924">
        <v>0</v>
      </c>
      <c r="L8924">
        <v>2011</v>
      </c>
      <c r="M8924">
        <v>2011</v>
      </c>
      <c r="N8924" t="s">
        <v>20</v>
      </c>
      <c r="O8924" t="s">
        <v>28578</v>
      </c>
      <c r="P8924" t="s">
        <v>44</v>
      </c>
      <c r="Q8924" t="s">
        <v>34233</v>
      </c>
      <c r="R8924" t="s">
        <v>34233</v>
      </c>
      <c r="S8924" t="s">
        <v>34233</v>
      </c>
      <c r="T8924" t="s">
        <v>34233</v>
      </c>
      <c r="V8924" t="s">
        <v>33466</v>
      </c>
      <c r="AD8924" t="str">
        <f t="shared" si="1380"/>
        <v/>
      </c>
      <c r="AE8924" t="str">
        <f t="shared" si="1378"/>
        <v/>
      </c>
      <c r="AF8924" t="str">
        <f t="shared" si="1379"/>
        <v/>
      </c>
      <c r="AG8924" t="str">
        <f t="shared" si="1377"/>
        <v/>
      </c>
      <c r="AH8924" t="str">
        <f t="shared" si="1375"/>
        <v/>
      </c>
      <c r="AI8924">
        <v>0.14499999999999999</v>
      </c>
      <c r="AJ8924" t="str">
        <f t="shared" si="1373"/>
        <v/>
      </c>
      <c r="AK8924" t="str">
        <f t="shared" si="1376"/>
        <v/>
      </c>
      <c r="AL8924" t="str">
        <f t="shared" si="1374"/>
        <v/>
      </c>
    </row>
    <row r="8925" spans="1:38" x14ac:dyDescent="0.2">
      <c r="A8925" t="s">
        <v>1308</v>
      </c>
      <c r="B8925" t="s">
        <v>37</v>
      </c>
      <c r="C8925" t="s">
        <v>1309</v>
      </c>
      <c r="D8925" s="1">
        <v>35402</v>
      </c>
      <c r="E8925" s="1">
        <v>43456</v>
      </c>
      <c r="F8925" t="s">
        <v>19</v>
      </c>
      <c r="I8925">
        <v>100</v>
      </c>
      <c r="J8925">
        <v>0</v>
      </c>
      <c r="K8925">
        <v>0</v>
      </c>
      <c r="L8925">
        <v>1584</v>
      </c>
      <c r="M8925">
        <v>1584</v>
      </c>
      <c r="N8925" t="s">
        <v>20</v>
      </c>
      <c r="O8925" t="s">
        <v>1310</v>
      </c>
      <c r="P8925" t="s">
        <v>28</v>
      </c>
      <c r="Q8925" t="s">
        <v>34233</v>
      </c>
      <c r="R8925" t="s">
        <v>34233</v>
      </c>
      <c r="S8925" t="s">
        <v>33797</v>
      </c>
      <c r="T8925" t="s">
        <v>34357</v>
      </c>
      <c r="AD8925" t="str">
        <f t="shared" si="1380"/>
        <v/>
      </c>
      <c r="AE8925" t="str">
        <f t="shared" si="1378"/>
        <v/>
      </c>
      <c r="AF8925" t="str">
        <f t="shared" si="1379"/>
        <v/>
      </c>
      <c r="AG8925" s="17">
        <v>1</v>
      </c>
      <c r="AH8925">
        <f t="shared" si="1375"/>
        <v>2.8</v>
      </c>
      <c r="AI8925">
        <v>0.14499999999999999</v>
      </c>
      <c r="AJ8925">
        <f t="shared" si="1373"/>
        <v>0.40599999999999997</v>
      </c>
      <c r="AK8925" t="str">
        <f t="shared" si="1376"/>
        <v/>
      </c>
      <c r="AL8925" t="str">
        <f t="shared" si="1374"/>
        <v/>
      </c>
    </row>
    <row r="8926" spans="1:38" x14ac:dyDescent="0.2">
      <c r="A8926" t="s">
        <v>14046</v>
      </c>
      <c r="B8926" t="s">
        <v>37</v>
      </c>
      <c r="C8926" t="s">
        <v>14047</v>
      </c>
      <c r="D8926" s="1">
        <v>37151</v>
      </c>
      <c r="E8926" s="1">
        <v>44594</v>
      </c>
      <c r="F8926" t="s">
        <v>19</v>
      </c>
      <c r="I8926">
        <v>100</v>
      </c>
      <c r="J8926">
        <v>0</v>
      </c>
      <c r="K8926">
        <v>0</v>
      </c>
      <c r="L8926">
        <v>1281</v>
      </c>
      <c r="M8926">
        <v>1281</v>
      </c>
      <c r="N8926" t="s">
        <v>20</v>
      </c>
      <c r="O8926" t="s">
        <v>14048</v>
      </c>
      <c r="P8926" t="s">
        <v>28</v>
      </c>
      <c r="Q8926" t="s">
        <v>34233</v>
      </c>
      <c r="R8926" t="s">
        <v>34233</v>
      </c>
      <c r="S8926" t="s">
        <v>32628</v>
      </c>
      <c r="T8926" t="s">
        <v>34357</v>
      </c>
      <c r="AD8926" t="str">
        <f t="shared" si="1380"/>
        <v/>
      </c>
      <c r="AE8926" t="str">
        <f t="shared" si="1378"/>
        <v/>
      </c>
      <c r="AF8926" t="str">
        <f t="shared" si="1379"/>
        <v/>
      </c>
      <c r="AG8926" s="17">
        <v>1</v>
      </c>
      <c r="AH8926">
        <f t="shared" si="1375"/>
        <v>2.8</v>
      </c>
      <c r="AI8926">
        <v>0.14499999999999999</v>
      </c>
      <c r="AJ8926">
        <f t="shared" si="1373"/>
        <v>0.40599999999999997</v>
      </c>
      <c r="AK8926" t="str">
        <f t="shared" si="1376"/>
        <v/>
      </c>
      <c r="AL8926" t="str">
        <f t="shared" si="1374"/>
        <v/>
      </c>
    </row>
    <row r="8927" spans="1:38" x14ac:dyDescent="0.2">
      <c r="A8927" t="s">
        <v>3287</v>
      </c>
      <c r="B8927" t="s">
        <v>37</v>
      </c>
      <c r="C8927" t="s">
        <v>3288</v>
      </c>
      <c r="D8927" s="1">
        <v>35898</v>
      </c>
      <c r="E8927" s="1">
        <v>43456</v>
      </c>
      <c r="F8927" t="s">
        <v>19</v>
      </c>
      <c r="I8927">
        <v>100</v>
      </c>
      <c r="J8927">
        <v>0</v>
      </c>
      <c r="K8927">
        <v>0</v>
      </c>
      <c r="L8927">
        <v>1291</v>
      </c>
      <c r="M8927">
        <v>1291</v>
      </c>
      <c r="N8927" t="s">
        <v>20</v>
      </c>
      <c r="O8927" t="s">
        <v>3289</v>
      </c>
      <c r="P8927" t="s">
        <v>28</v>
      </c>
      <c r="Q8927" t="s">
        <v>34233</v>
      </c>
      <c r="R8927" t="s">
        <v>34233</v>
      </c>
      <c r="S8927" t="s">
        <v>33797</v>
      </c>
      <c r="T8927" t="s">
        <v>34365</v>
      </c>
      <c r="U8927" t="s">
        <v>32634</v>
      </c>
      <c r="V8927" t="s">
        <v>32695</v>
      </c>
      <c r="W8927">
        <v>258</v>
      </c>
      <c r="Y8927">
        <v>1</v>
      </c>
      <c r="AA8927">
        <v>8.5</v>
      </c>
      <c r="AC8927">
        <v>1</v>
      </c>
      <c r="AD8927" t="str">
        <f t="shared" si="1380"/>
        <v/>
      </c>
      <c r="AE8927" t="str">
        <f t="shared" si="1378"/>
        <v/>
      </c>
      <c r="AF8927" t="str">
        <f t="shared" si="1379"/>
        <v/>
      </c>
      <c r="AG8927">
        <f>IF((S8927&lt;&gt;"tühi")*(AC8927&lt;&gt;""),AC8927,"")</f>
        <v>1</v>
      </c>
      <c r="AH8927">
        <f t="shared" si="1375"/>
        <v>2.8</v>
      </c>
      <c r="AI8927">
        <v>0.14499999999999999</v>
      </c>
      <c r="AJ8927">
        <f t="shared" si="1373"/>
        <v>0.40599999999999997</v>
      </c>
      <c r="AK8927" t="str">
        <f t="shared" si="1376"/>
        <v/>
      </c>
      <c r="AL8927" t="str">
        <f t="shared" si="1374"/>
        <v/>
      </c>
    </row>
    <row r="8928" spans="1:38" x14ac:dyDescent="0.2">
      <c r="A8928" t="s">
        <v>3323</v>
      </c>
      <c r="B8928" t="s">
        <v>37</v>
      </c>
      <c r="C8928" t="s">
        <v>3324</v>
      </c>
      <c r="D8928" s="1">
        <v>35898</v>
      </c>
      <c r="E8928" s="1">
        <v>44594</v>
      </c>
      <c r="F8928" t="s">
        <v>19</v>
      </c>
      <c r="I8928">
        <v>100</v>
      </c>
      <c r="J8928">
        <v>0</v>
      </c>
      <c r="K8928">
        <v>0</v>
      </c>
      <c r="L8928">
        <v>1441</v>
      </c>
      <c r="M8928">
        <v>1441</v>
      </c>
      <c r="N8928" t="s">
        <v>20</v>
      </c>
      <c r="O8928" t="s">
        <v>3325</v>
      </c>
      <c r="P8928" t="s">
        <v>28</v>
      </c>
      <c r="Q8928" t="s">
        <v>32794</v>
      </c>
      <c r="R8928" t="s">
        <v>33782</v>
      </c>
      <c r="S8928" t="s">
        <v>33797</v>
      </c>
      <c r="T8928" t="s">
        <v>34365</v>
      </c>
      <c r="AD8928" t="str">
        <f t="shared" si="1380"/>
        <v/>
      </c>
      <c r="AE8928" t="str">
        <f t="shared" si="1378"/>
        <v/>
      </c>
      <c r="AF8928" t="str">
        <f t="shared" si="1379"/>
        <v/>
      </c>
      <c r="AG8928" s="17">
        <v>1</v>
      </c>
      <c r="AH8928">
        <f t="shared" si="1375"/>
        <v>2.8</v>
      </c>
      <c r="AI8928">
        <v>0.14499999999999999</v>
      </c>
      <c r="AJ8928">
        <f t="shared" si="1373"/>
        <v>0.40599999999999997</v>
      </c>
      <c r="AK8928" t="str">
        <f t="shared" si="1376"/>
        <v/>
      </c>
      <c r="AL8928" t="str">
        <f t="shared" si="1374"/>
        <v/>
      </c>
    </row>
    <row r="8929" spans="1:38" x14ac:dyDescent="0.2">
      <c r="A8929" t="s">
        <v>13988</v>
      </c>
      <c r="B8929" t="s">
        <v>37</v>
      </c>
      <c r="C8929" t="s">
        <v>13989</v>
      </c>
      <c r="D8929" s="1">
        <v>37124</v>
      </c>
      <c r="E8929" s="1">
        <v>43456</v>
      </c>
      <c r="F8929" t="s">
        <v>19</v>
      </c>
      <c r="I8929">
        <v>100</v>
      </c>
      <c r="J8929">
        <v>0</v>
      </c>
      <c r="K8929">
        <v>0</v>
      </c>
      <c r="L8929">
        <v>1429</v>
      </c>
      <c r="M8929">
        <v>1429</v>
      </c>
      <c r="N8929" t="s">
        <v>20</v>
      </c>
      <c r="O8929" t="s">
        <v>13990</v>
      </c>
      <c r="P8929" t="s">
        <v>28</v>
      </c>
      <c r="Q8929" t="s">
        <v>34233</v>
      </c>
      <c r="R8929" t="s">
        <v>34233</v>
      </c>
      <c r="S8929" t="s">
        <v>32628</v>
      </c>
      <c r="T8929" t="s">
        <v>34365</v>
      </c>
      <c r="AD8929" t="str">
        <f t="shared" si="1380"/>
        <v/>
      </c>
      <c r="AE8929" t="str">
        <f t="shared" si="1378"/>
        <v/>
      </c>
      <c r="AF8929" t="str">
        <f t="shared" si="1379"/>
        <v/>
      </c>
      <c r="AG8929" s="17">
        <v>1</v>
      </c>
      <c r="AH8929">
        <f t="shared" si="1375"/>
        <v>2.8</v>
      </c>
      <c r="AI8929">
        <v>0.14499999999999999</v>
      </c>
      <c r="AJ8929">
        <f t="shared" si="1373"/>
        <v>0.40599999999999997</v>
      </c>
      <c r="AK8929" t="str">
        <f t="shared" si="1376"/>
        <v/>
      </c>
      <c r="AL8929" t="str">
        <f t="shared" si="1374"/>
        <v/>
      </c>
    </row>
    <row r="8930" spans="1:38" x14ac:dyDescent="0.2">
      <c r="A8930" t="s">
        <v>3326</v>
      </c>
      <c r="B8930" t="s">
        <v>37</v>
      </c>
      <c r="C8930" t="s">
        <v>3327</v>
      </c>
      <c r="D8930" s="1">
        <v>35898</v>
      </c>
      <c r="E8930" s="1">
        <v>43456</v>
      </c>
      <c r="F8930" t="s">
        <v>19</v>
      </c>
      <c r="I8930">
        <v>100</v>
      </c>
      <c r="J8930">
        <v>0</v>
      </c>
      <c r="K8930">
        <v>0</v>
      </c>
      <c r="L8930">
        <v>1207</v>
      </c>
      <c r="M8930">
        <v>1207</v>
      </c>
      <c r="N8930" t="s">
        <v>20</v>
      </c>
      <c r="O8930" t="s">
        <v>3328</v>
      </c>
      <c r="P8930" t="s">
        <v>28</v>
      </c>
      <c r="Q8930" t="s">
        <v>32794</v>
      </c>
      <c r="R8930" t="s">
        <v>33782</v>
      </c>
      <c r="S8930" t="s">
        <v>33797</v>
      </c>
      <c r="T8930" t="s">
        <v>34365</v>
      </c>
      <c r="AD8930" t="str">
        <f t="shared" si="1380"/>
        <v/>
      </c>
      <c r="AE8930" t="str">
        <f t="shared" si="1378"/>
        <v/>
      </c>
      <c r="AF8930" t="str">
        <f t="shared" si="1379"/>
        <v/>
      </c>
      <c r="AG8930" s="17">
        <v>1</v>
      </c>
      <c r="AH8930">
        <f t="shared" si="1375"/>
        <v>2.8</v>
      </c>
      <c r="AI8930">
        <v>0.14499999999999999</v>
      </c>
      <c r="AJ8930">
        <f t="shared" si="1373"/>
        <v>0.40599999999999997</v>
      </c>
      <c r="AK8930" t="str">
        <f t="shared" si="1376"/>
        <v/>
      </c>
      <c r="AL8930" t="str">
        <f t="shared" si="1374"/>
        <v/>
      </c>
    </row>
    <row r="8931" spans="1:38" x14ac:dyDescent="0.2">
      <c r="A8931" t="s">
        <v>7136</v>
      </c>
      <c r="B8931" t="s">
        <v>37</v>
      </c>
      <c r="C8931" t="s">
        <v>7137</v>
      </c>
      <c r="D8931" s="1">
        <v>36151</v>
      </c>
      <c r="E8931" s="1">
        <v>43456</v>
      </c>
      <c r="F8931" t="s">
        <v>19</v>
      </c>
      <c r="I8931">
        <v>100</v>
      </c>
      <c r="J8931">
        <v>0</v>
      </c>
      <c r="K8931">
        <v>0</v>
      </c>
      <c r="L8931">
        <v>1281</v>
      </c>
      <c r="M8931">
        <v>1281</v>
      </c>
      <c r="N8931" t="s">
        <v>20</v>
      </c>
      <c r="O8931" t="s">
        <v>7138</v>
      </c>
      <c r="P8931" t="s">
        <v>28</v>
      </c>
      <c r="Q8931" t="s">
        <v>34233</v>
      </c>
      <c r="R8931" t="s">
        <v>34233</v>
      </c>
      <c r="S8931" t="s">
        <v>32628</v>
      </c>
      <c r="T8931" t="s">
        <v>34354</v>
      </c>
      <c r="AD8931" t="str">
        <f t="shared" si="1380"/>
        <v/>
      </c>
      <c r="AE8931" t="str">
        <f t="shared" si="1378"/>
        <v/>
      </c>
      <c r="AF8931" t="str">
        <f t="shared" si="1379"/>
        <v/>
      </c>
      <c r="AG8931" s="17">
        <v>1</v>
      </c>
      <c r="AH8931">
        <f t="shared" si="1375"/>
        <v>2.8</v>
      </c>
      <c r="AI8931">
        <v>0.14499999999999999</v>
      </c>
      <c r="AJ8931">
        <f t="shared" si="1373"/>
        <v>0.40599999999999997</v>
      </c>
      <c r="AK8931" t="str">
        <f t="shared" si="1376"/>
        <v/>
      </c>
      <c r="AL8931" t="str">
        <f t="shared" si="1374"/>
        <v/>
      </c>
    </row>
    <row r="8932" spans="1:38" x14ac:dyDescent="0.2">
      <c r="A8932" t="s">
        <v>22066</v>
      </c>
      <c r="B8932" t="s">
        <v>37</v>
      </c>
      <c r="C8932" t="s">
        <v>22067</v>
      </c>
      <c r="D8932" s="1">
        <v>36052</v>
      </c>
      <c r="E8932" s="1">
        <v>44599</v>
      </c>
      <c r="F8932" t="s">
        <v>19</v>
      </c>
      <c r="I8932">
        <v>100</v>
      </c>
      <c r="J8932">
        <v>0</v>
      </c>
      <c r="K8932">
        <v>0</v>
      </c>
      <c r="L8932">
        <v>1040</v>
      </c>
      <c r="M8932">
        <v>1040</v>
      </c>
      <c r="N8932" t="s">
        <v>20</v>
      </c>
      <c r="O8932" t="s">
        <v>22068</v>
      </c>
      <c r="P8932" t="s">
        <v>28</v>
      </c>
      <c r="Q8932" t="s">
        <v>32794</v>
      </c>
      <c r="R8932" t="s">
        <v>33782</v>
      </c>
      <c r="S8932" t="s">
        <v>33797</v>
      </c>
      <c r="T8932" t="s">
        <v>34357</v>
      </c>
      <c r="AD8932" t="str">
        <f t="shared" si="1380"/>
        <v/>
      </c>
      <c r="AE8932" t="str">
        <f t="shared" si="1378"/>
        <v/>
      </c>
      <c r="AF8932" t="str">
        <f t="shared" si="1379"/>
        <v/>
      </c>
      <c r="AG8932" s="17">
        <v>1</v>
      </c>
      <c r="AH8932">
        <f t="shared" si="1375"/>
        <v>2.8</v>
      </c>
      <c r="AI8932">
        <v>0.14499999999999999</v>
      </c>
      <c r="AJ8932">
        <f t="shared" si="1373"/>
        <v>0.40599999999999997</v>
      </c>
      <c r="AK8932" t="str">
        <f t="shared" si="1376"/>
        <v/>
      </c>
      <c r="AL8932" t="str">
        <f t="shared" si="1374"/>
        <v/>
      </c>
    </row>
    <row r="8933" spans="1:38" x14ac:dyDescent="0.2">
      <c r="A8933" t="s">
        <v>4922</v>
      </c>
      <c r="B8933" t="s">
        <v>37</v>
      </c>
      <c r="C8933" t="s">
        <v>4923</v>
      </c>
      <c r="D8933" s="1">
        <v>36063</v>
      </c>
      <c r="E8933" s="1">
        <v>43456</v>
      </c>
      <c r="F8933" t="s">
        <v>19</v>
      </c>
      <c r="I8933">
        <v>100</v>
      </c>
      <c r="J8933">
        <v>0</v>
      </c>
      <c r="K8933">
        <v>0</v>
      </c>
      <c r="L8933">
        <v>828</v>
      </c>
      <c r="M8933">
        <v>828</v>
      </c>
      <c r="N8933" t="s">
        <v>20</v>
      </c>
      <c r="O8933" t="s">
        <v>4924</v>
      </c>
      <c r="P8933" t="s">
        <v>28</v>
      </c>
      <c r="Q8933" t="s">
        <v>34233</v>
      </c>
      <c r="R8933" t="s">
        <v>34233</v>
      </c>
      <c r="S8933" t="s">
        <v>32628</v>
      </c>
      <c r="T8933" t="s">
        <v>34357</v>
      </c>
      <c r="AD8933" t="str">
        <f t="shared" si="1380"/>
        <v/>
      </c>
      <c r="AE8933" t="str">
        <f t="shared" si="1378"/>
        <v/>
      </c>
      <c r="AF8933" t="str">
        <f t="shared" si="1379"/>
        <v/>
      </c>
      <c r="AG8933" s="17">
        <v>1</v>
      </c>
      <c r="AH8933">
        <f t="shared" si="1375"/>
        <v>2.8</v>
      </c>
      <c r="AI8933">
        <v>0.14499999999999999</v>
      </c>
      <c r="AJ8933">
        <f t="shared" si="1373"/>
        <v>0.40599999999999997</v>
      </c>
      <c r="AK8933" t="str">
        <f t="shared" si="1376"/>
        <v/>
      </c>
      <c r="AL8933" t="str">
        <f t="shared" si="1374"/>
        <v/>
      </c>
    </row>
    <row r="8934" spans="1:38" x14ac:dyDescent="0.2">
      <c r="A8934" t="s">
        <v>4925</v>
      </c>
      <c r="B8934" t="s">
        <v>37</v>
      </c>
      <c r="C8934" t="s">
        <v>4926</v>
      </c>
      <c r="D8934" s="1">
        <v>36063</v>
      </c>
      <c r="E8934" s="1">
        <v>43456</v>
      </c>
      <c r="F8934" t="s">
        <v>19</v>
      </c>
      <c r="I8934">
        <v>100</v>
      </c>
      <c r="J8934">
        <v>0</v>
      </c>
      <c r="K8934">
        <v>0</v>
      </c>
      <c r="L8934">
        <v>831</v>
      </c>
      <c r="M8934">
        <v>831</v>
      </c>
      <c r="N8934" t="s">
        <v>20</v>
      </c>
      <c r="O8934" t="s">
        <v>4927</v>
      </c>
      <c r="P8934" t="s">
        <v>28</v>
      </c>
      <c r="Q8934" t="s">
        <v>34234</v>
      </c>
      <c r="R8934" t="s">
        <v>34235</v>
      </c>
      <c r="S8934" t="s">
        <v>32628</v>
      </c>
      <c r="T8934" t="s">
        <v>34365</v>
      </c>
      <c r="AD8934" t="str">
        <f t="shared" si="1380"/>
        <v/>
      </c>
      <c r="AE8934" t="str">
        <f t="shared" si="1378"/>
        <v/>
      </c>
      <c r="AF8934" t="str">
        <f t="shared" si="1379"/>
        <v/>
      </c>
      <c r="AG8934" s="17">
        <v>1</v>
      </c>
      <c r="AH8934">
        <f t="shared" si="1375"/>
        <v>2.8</v>
      </c>
      <c r="AI8934">
        <v>0.14499999999999999</v>
      </c>
      <c r="AJ8934">
        <f t="shared" ref="AJ8934:AJ8997" si="1381">IF(COUNTBLANK(AH8934),"",AH8934*AI8934)</f>
        <v>0.40599999999999997</v>
      </c>
      <c r="AK8934" t="str">
        <f t="shared" si="1376"/>
        <v/>
      </c>
      <c r="AL8934" t="str">
        <f t="shared" si="1374"/>
        <v/>
      </c>
    </row>
    <row r="8935" spans="1:38" x14ac:dyDescent="0.2">
      <c r="A8935" t="s">
        <v>4928</v>
      </c>
      <c r="B8935" t="s">
        <v>37</v>
      </c>
      <c r="C8935" t="s">
        <v>4929</v>
      </c>
      <c r="D8935" s="1">
        <v>36063</v>
      </c>
      <c r="E8935" s="1">
        <v>43456</v>
      </c>
      <c r="F8935" t="s">
        <v>19</v>
      </c>
      <c r="I8935">
        <v>100</v>
      </c>
      <c r="J8935">
        <v>0</v>
      </c>
      <c r="K8935">
        <v>0</v>
      </c>
      <c r="L8935">
        <v>871</v>
      </c>
      <c r="M8935">
        <v>871</v>
      </c>
      <c r="N8935" t="s">
        <v>20</v>
      </c>
      <c r="O8935" t="s">
        <v>4930</v>
      </c>
      <c r="P8935" t="s">
        <v>28</v>
      </c>
      <c r="Q8935" t="s">
        <v>34233</v>
      </c>
      <c r="R8935" t="s">
        <v>34233</v>
      </c>
      <c r="S8935" t="s">
        <v>32628</v>
      </c>
      <c r="T8935" t="s">
        <v>32634</v>
      </c>
      <c r="AD8935" t="str">
        <f t="shared" si="1380"/>
        <v/>
      </c>
      <c r="AE8935" t="str">
        <f t="shared" si="1378"/>
        <v/>
      </c>
      <c r="AF8935" t="str">
        <f t="shared" si="1379"/>
        <v/>
      </c>
      <c r="AG8935" s="17">
        <v>1</v>
      </c>
      <c r="AH8935">
        <f t="shared" si="1375"/>
        <v>2.8</v>
      </c>
      <c r="AI8935">
        <v>0.14499999999999999</v>
      </c>
      <c r="AJ8935">
        <f t="shared" si="1381"/>
        <v>0.40599999999999997</v>
      </c>
      <c r="AK8935" t="str">
        <f t="shared" si="1376"/>
        <v/>
      </c>
      <c r="AL8935" t="str">
        <f t="shared" si="1374"/>
        <v/>
      </c>
    </row>
    <row r="8936" spans="1:38" x14ac:dyDescent="0.2">
      <c r="A8936" t="s">
        <v>4972</v>
      </c>
      <c r="B8936" t="s">
        <v>37</v>
      </c>
      <c r="C8936" t="s">
        <v>4973</v>
      </c>
      <c r="D8936" s="1">
        <v>36063</v>
      </c>
      <c r="E8936" s="1">
        <v>43456</v>
      </c>
      <c r="F8936" t="s">
        <v>19</v>
      </c>
      <c r="I8936">
        <v>100</v>
      </c>
      <c r="J8936">
        <v>0</v>
      </c>
      <c r="K8936">
        <v>0</v>
      </c>
      <c r="L8936">
        <v>873</v>
      </c>
      <c r="M8936">
        <v>873</v>
      </c>
      <c r="N8936" t="s">
        <v>20</v>
      </c>
      <c r="O8936" t="s">
        <v>4974</v>
      </c>
      <c r="P8936" t="s">
        <v>28</v>
      </c>
      <c r="Q8936" t="s">
        <v>34233</v>
      </c>
      <c r="R8936" t="s">
        <v>34233</v>
      </c>
      <c r="S8936" t="s">
        <v>32628</v>
      </c>
      <c r="T8936" t="s">
        <v>34350</v>
      </c>
      <c r="AD8936" t="str">
        <f t="shared" si="1380"/>
        <v/>
      </c>
      <c r="AE8936" t="str">
        <f t="shared" si="1378"/>
        <v/>
      </c>
      <c r="AF8936" t="str">
        <f t="shared" si="1379"/>
        <v/>
      </c>
      <c r="AG8936" s="17">
        <v>1</v>
      </c>
      <c r="AH8936">
        <f t="shared" si="1375"/>
        <v>2.8</v>
      </c>
      <c r="AI8936">
        <v>0.14499999999999999</v>
      </c>
      <c r="AJ8936">
        <f t="shared" si="1381"/>
        <v>0.40599999999999997</v>
      </c>
      <c r="AK8936" t="str">
        <f t="shared" si="1376"/>
        <v/>
      </c>
      <c r="AL8936" t="str">
        <f t="shared" si="1374"/>
        <v/>
      </c>
    </row>
    <row r="8937" spans="1:38" x14ac:dyDescent="0.2">
      <c r="A8937" t="s">
        <v>4975</v>
      </c>
      <c r="B8937" t="s">
        <v>37</v>
      </c>
      <c r="C8937" t="s">
        <v>4976</v>
      </c>
      <c r="D8937" s="1">
        <v>36063</v>
      </c>
      <c r="E8937" s="1">
        <v>43456</v>
      </c>
      <c r="F8937" t="s">
        <v>19</v>
      </c>
      <c r="I8937">
        <v>100</v>
      </c>
      <c r="J8937">
        <v>0</v>
      </c>
      <c r="K8937">
        <v>0</v>
      </c>
      <c r="L8937">
        <v>849</v>
      </c>
      <c r="M8937">
        <v>849</v>
      </c>
      <c r="N8937" t="s">
        <v>20</v>
      </c>
      <c r="O8937" t="s">
        <v>4977</v>
      </c>
      <c r="P8937" t="s">
        <v>28</v>
      </c>
      <c r="Q8937" t="s">
        <v>34233</v>
      </c>
      <c r="R8937" t="s">
        <v>34233</v>
      </c>
      <c r="S8937" t="s">
        <v>32628</v>
      </c>
      <c r="T8937" t="s">
        <v>34365</v>
      </c>
      <c r="AD8937" t="str">
        <f t="shared" si="1380"/>
        <v/>
      </c>
      <c r="AE8937" t="str">
        <f t="shared" si="1378"/>
        <v/>
      </c>
      <c r="AF8937" t="str">
        <f t="shared" si="1379"/>
        <v/>
      </c>
      <c r="AG8937" s="17">
        <v>1</v>
      </c>
      <c r="AH8937">
        <f t="shared" si="1375"/>
        <v>2.8</v>
      </c>
      <c r="AI8937">
        <v>0.14499999999999999</v>
      </c>
      <c r="AJ8937">
        <f t="shared" si="1381"/>
        <v>0.40599999999999997</v>
      </c>
      <c r="AK8937" t="str">
        <f t="shared" si="1376"/>
        <v/>
      </c>
      <c r="AL8937" t="str">
        <f t="shared" si="1374"/>
        <v/>
      </c>
    </row>
    <row r="8938" spans="1:38" x14ac:dyDescent="0.2">
      <c r="A8938" t="s">
        <v>4978</v>
      </c>
      <c r="B8938" t="s">
        <v>37</v>
      </c>
      <c r="C8938" t="s">
        <v>4979</v>
      </c>
      <c r="D8938" s="1">
        <v>36063</v>
      </c>
      <c r="E8938" s="1">
        <v>43456</v>
      </c>
      <c r="F8938" t="s">
        <v>19</v>
      </c>
      <c r="I8938">
        <v>100</v>
      </c>
      <c r="J8938">
        <v>0</v>
      </c>
      <c r="K8938">
        <v>0</v>
      </c>
      <c r="L8938">
        <v>966</v>
      </c>
      <c r="M8938">
        <v>966</v>
      </c>
      <c r="N8938" t="s">
        <v>20</v>
      </c>
      <c r="O8938" t="s">
        <v>4980</v>
      </c>
      <c r="P8938" t="s">
        <v>28</v>
      </c>
      <c r="Q8938" t="s">
        <v>32794</v>
      </c>
      <c r="R8938" t="s">
        <v>33782</v>
      </c>
      <c r="S8938" t="s">
        <v>33797</v>
      </c>
      <c r="T8938" t="s">
        <v>33071</v>
      </c>
      <c r="AD8938" t="str">
        <f t="shared" si="1380"/>
        <v/>
      </c>
      <c r="AE8938" t="str">
        <f t="shared" si="1378"/>
        <v/>
      </c>
      <c r="AF8938" t="str">
        <f t="shared" si="1379"/>
        <v/>
      </c>
      <c r="AG8938" s="17">
        <v>1</v>
      </c>
      <c r="AH8938">
        <f t="shared" si="1375"/>
        <v>2.8</v>
      </c>
      <c r="AI8938">
        <v>0.14499999999999999</v>
      </c>
      <c r="AJ8938">
        <f t="shared" si="1381"/>
        <v>0.40599999999999997</v>
      </c>
      <c r="AK8938" t="str">
        <f t="shared" si="1376"/>
        <v/>
      </c>
      <c r="AL8938" t="str">
        <f t="shared" si="1374"/>
        <v/>
      </c>
    </row>
    <row r="8939" spans="1:38" x14ac:dyDescent="0.2">
      <c r="A8939" t="s">
        <v>3281</v>
      </c>
      <c r="B8939" t="s">
        <v>37</v>
      </c>
      <c r="C8939" t="s">
        <v>3282</v>
      </c>
      <c r="D8939" s="1">
        <v>35898</v>
      </c>
      <c r="E8939" s="1">
        <v>43456</v>
      </c>
      <c r="F8939" t="s">
        <v>19</v>
      </c>
      <c r="I8939">
        <v>100</v>
      </c>
      <c r="J8939">
        <v>0</v>
      </c>
      <c r="K8939">
        <v>0</v>
      </c>
      <c r="L8939">
        <v>1171</v>
      </c>
      <c r="M8939">
        <v>1171</v>
      </c>
      <c r="N8939" t="s">
        <v>20</v>
      </c>
      <c r="O8939" t="s">
        <v>3283</v>
      </c>
      <c r="P8939" t="s">
        <v>28</v>
      </c>
      <c r="Q8939" t="s">
        <v>34234</v>
      </c>
      <c r="R8939" t="s">
        <v>34235</v>
      </c>
      <c r="S8939" t="s">
        <v>32628</v>
      </c>
      <c r="T8939" t="s">
        <v>34365</v>
      </c>
      <c r="AD8939" t="str">
        <f t="shared" si="1380"/>
        <v/>
      </c>
      <c r="AE8939" t="str">
        <f t="shared" si="1378"/>
        <v/>
      </c>
      <c r="AF8939" t="str">
        <f t="shared" si="1379"/>
        <v/>
      </c>
      <c r="AG8939" s="17">
        <v>1</v>
      </c>
      <c r="AH8939">
        <f t="shared" si="1375"/>
        <v>2.8</v>
      </c>
      <c r="AI8939">
        <v>0.14499999999999999</v>
      </c>
      <c r="AJ8939">
        <f t="shared" si="1381"/>
        <v>0.40599999999999997</v>
      </c>
      <c r="AK8939" t="str">
        <f t="shared" si="1376"/>
        <v/>
      </c>
      <c r="AL8939" t="str">
        <f t="shared" ref="AL8939:AL9002" si="1382">IF(COUNTBLANK(AK8939),"",AK8939*AI8939)</f>
        <v/>
      </c>
    </row>
    <row r="8940" spans="1:38" x14ac:dyDescent="0.2">
      <c r="A8940" t="s">
        <v>8261</v>
      </c>
      <c r="B8940" t="s">
        <v>37</v>
      </c>
      <c r="C8940" t="s">
        <v>8262</v>
      </c>
      <c r="D8940" s="1">
        <v>36294</v>
      </c>
      <c r="E8940" s="1">
        <v>43663</v>
      </c>
      <c r="F8940" t="s">
        <v>19</v>
      </c>
      <c r="I8940">
        <v>100</v>
      </c>
      <c r="J8940">
        <v>0</v>
      </c>
      <c r="K8940">
        <v>0</v>
      </c>
      <c r="L8940">
        <v>1083</v>
      </c>
      <c r="M8940">
        <v>1083</v>
      </c>
      <c r="N8940" t="s">
        <v>20</v>
      </c>
      <c r="O8940" t="s">
        <v>8263</v>
      </c>
      <c r="P8940" t="s">
        <v>28</v>
      </c>
      <c r="Q8940" t="s">
        <v>34234</v>
      </c>
      <c r="R8940" t="s">
        <v>33768</v>
      </c>
      <c r="S8940" t="s">
        <v>32628</v>
      </c>
      <c r="T8940" t="s">
        <v>34357</v>
      </c>
      <c r="U8940" t="s">
        <v>32634</v>
      </c>
      <c r="V8940" t="s">
        <v>33476</v>
      </c>
      <c r="W8940">
        <v>184</v>
      </c>
      <c r="X8940">
        <v>1</v>
      </c>
      <c r="AA8940">
        <v>6</v>
      </c>
      <c r="AB8940">
        <v>7.8</v>
      </c>
      <c r="AC8940">
        <v>1</v>
      </c>
      <c r="AD8940" t="str">
        <f t="shared" si="1380"/>
        <v/>
      </c>
      <c r="AE8940" t="str">
        <f t="shared" si="1378"/>
        <v/>
      </c>
      <c r="AF8940" t="str">
        <f t="shared" si="1379"/>
        <v/>
      </c>
      <c r="AG8940">
        <f>IF((S8940&lt;&gt;"tühi")*(AC8940&lt;&gt;""),AC8940,"")</f>
        <v>1</v>
      </c>
      <c r="AH8940">
        <f t="shared" si="1375"/>
        <v>2.8</v>
      </c>
      <c r="AI8940">
        <v>0.14499999999999999</v>
      </c>
      <c r="AJ8940">
        <f t="shared" si="1381"/>
        <v>0.40599999999999997</v>
      </c>
      <c r="AK8940" t="str">
        <f t="shared" si="1376"/>
        <v/>
      </c>
      <c r="AL8940" t="str">
        <f t="shared" si="1382"/>
        <v/>
      </c>
    </row>
    <row r="8941" spans="1:38" x14ac:dyDescent="0.2">
      <c r="A8941" t="s">
        <v>9504</v>
      </c>
      <c r="B8941" t="s">
        <v>37</v>
      </c>
      <c r="C8941" t="s">
        <v>9505</v>
      </c>
      <c r="D8941" s="1">
        <v>36390</v>
      </c>
      <c r="E8941" s="1">
        <v>43617</v>
      </c>
      <c r="F8941" t="s">
        <v>19</v>
      </c>
      <c r="I8941">
        <v>100</v>
      </c>
      <c r="J8941">
        <v>0</v>
      </c>
      <c r="K8941">
        <v>0</v>
      </c>
      <c r="L8941">
        <v>1807</v>
      </c>
      <c r="M8941">
        <v>1807</v>
      </c>
      <c r="N8941" t="s">
        <v>20</v>
      </c>
      <c r="O8941" t="s">
        <v>9506</v>
      </c>
      <c r="P8941" t="s">
        <v>28</v>
      </c>
      <c r="Q8941" t="s">
        <v>34233</v>
      </c>
      <c r="R8941" t="s">
        <v>34233</v>
      </c>
      <c r="S8941" t="s">
        <v>33800</v>
      </c>
      <c r="T8941" t="s">
        <v>34349</v>
      </c>
      <c r="U8941" t="s">
        <v>32634</v>
      </c>
      <c r="V8941" t="s">
        <v>33476</v>
      </c>
      <c r="W8941">
        <v>199.1</v>
      </c>
      <c r="X8941">
        <v>1</v>
      </c>
      <c r="AA8941">
        <v>7.5</v>
      </c>
      <c r="AB8941">
        <v>10.4</v>
      </c>
      <c r="AC8941">
        <v>1</v>
      </c>
      <c r="AD8941" t="str">
        <f t="shared" si="1380"/>
        <v/>
      </c>
      <c r="AE8941" t="str">
        <f t="shared" si="1378"/>
        <v/>
      </c>
      <c r="AF8941" t="str">
        <f t="shared" si="1379"/>
        <v/>
      </c>
      <c r="AG8941">
        <f>IF((S8941&lt;&gt;"tühi")*(AC8941&lt;&gt;""),AC8941,"")</f>
        <v>1</v>
      </c>
      <c r="AH8941">
        <f t="shared" si="1375"/>
        <v>2.8</v>
      </c>
      <c r="AI8941">
        <v>0.14499999999999999</v>
      </c>
      <c r="AJ8941">
        <f t="shared" si="1381"/>
        <v>0.40599999999999997</v>
      </c>
      <c r="AK8941" t="str">
        <f t="shared" si="1376"/>
        <v/>
      </c>
      <c r="AL8941" t="str">
        <f t="shared" si="1382"/>
        <v/>
      </c>
    </row>
    <row r="8942" spans="1:38" x14ac:dyDescent="0.2">
      <c r="A8942" t="s">
        <v>6361</v>
      </c>
      <c r="B8942" t="s">
        <v>37</v>
      </c>
      <c r="C8942" t="s">
        <v>6362</v>
      </c>
      <c r="D8942" s="1">
        <v>36188</v>
      </c>
      <c r="E8942" s="1">
        <v>43951</v>
      </c>
      <c r="F8942" t="s">
        <v>19</v>
      </c>
      <c r="I8942">
        <v>100</v>
      </c>
      <c r="J8942">
        <v>0</v>
      </c>
      <c r="K8942">
        <v>0</v>
      </c>
      <c r="L8942">
        <v>1615</v>
      </c>
      <c r="M8942">
        <v>1615</v>
      </c>
      <c r="N8942" t="s">
        <v>20</v>
      </c>
      <c r="O8942" t="s">
        <v>6363</v>
      </c>
      <c r="P8942" t="s">
        <v>28</v>
      </c>
      <c r="Q8942" t="s">
        <v>34233</v>
      </c>
      <c r="R8942" t="s">
        <v>34233</v>
      </c>
      <c r="S8942" t="s">
        <v>33797</v>
      </c>
      <c r="T8942" t="s">
        <v>34357</v>
      </c>
      <c r="AD8942" t="str">
        <f t="shared" si="1380"/>
        <v/>
      </c>
      <c r="AE8942" t="str">
        <f t="shared" si="1378"/>
        <v/>
      </c>
      <c r="AF8942" t="str">
        <f t="shared" si="1379"/>
        <v/>
      </c>
      <c r="AG8942" s="17">
        <v>1</v>
      </c>
      <c r="AH8942">
        <f t="shared" si="1375"/>
        <v>2.8</v>
      </c>
      <c r="AI8942">
        <v>0.14499999999999999</v>
      </c>
      <c r="AJ8942">
        <f t="shared" si="1381"/>
        <v>0.40599999999999997</v>
      </c>
      <c r="AK8942" t="str">
        <f t="shared" si="1376"/>
        <v/>
      </c>
      <c r="AL8942" t="str">
        <f t="shared" si="1382"/>
        <v/>
      </c>
    </row>
    <row r="8943" spans="1:38" x14ac:dyDescent="0.2">
      <c r="A8943" t="s">
        <v>3284</v>
      </c>
      <c r="B8943" t="s">
        <v>37</v>
      </c>
      <c r="C8943" t="s">
        <v>3285</v>
      </c>
      <c r="D8943" s="1">
        <v>35898</v>
      </c>
      <c r="E8943" s="1">
        <v>43456</v>
      </c>
      <c r="F8943" t="s">
        <v>19</v>
      </c>
      <c r="I8943">
        <v>100</v>
      </c>
      <c r="J8943">
        <v>0</v>
      </c>
      <c r="K8943">
        <v>0</v>
      </c>
      <c r="L8943">
        <v>1180</v>
      </c>
      <c r="M8943">
        <v>1180</v>
      </c>
      <c r="N8943" t="s">
        <v>20</v>
      </c>
      <c r="O8943" t="s">
        <v>3286</v>
      </c>
      <c r="P8943" t="s">
        <v>28</v>
      </c>
      <c r="Q8943" t="s">
        <v>32794</v>
      </c>
      <c r="R8943" t="s">
        <v>33782</v>
      </c>
      <c r="S8943" t="s">
        <v>32628</v>
      </c>
      <c r="T8943" t="s">
        <v>34350</v>
      </c>
      <c r="AD8943" t="str">
        <f t="shared" si="1380"/>
        <v/>
      </c>
      <c r="AE8943" t="str">
        <f t="shared" si="1378"/>
        <v/>
      </c>
      <c r="AF8943" t="str">
        <f t="shared" si="1379"/>
        <v/>
      </c>
      <c r="AG8943" s="17">
        <v>1</v>
      </c>
      <c r="AH8943">
        <f t="shared" si="1375"/>
        <v>2.8</v>
      </c>
      <c r="AI8943">
        <v>0.14499999999999999</v>
      </c>
      <c r="AJ8943">
        <f t="shared" si="1381"/>
        <v>0.40599999999999997</v>
      </c>
      <c r="AK8943" t="str">
        <f t="shared" si="1376"/>
        <v/>
      </c>
      <c r="AL8943" t="str">
        <f t="shared" si="1382"/>
        <v/>
      </c>
    </row>
    <row r="8944" spans="1:38" x14ac:dyDescent="0.2">
      <c r="A8944" t="s">
        <v>12401</v>
      </c>
      <c r="B8944" t="s">
        <v>37</v>
      </c>
      <c r="C8944" t="s">
        <v>12402</v>
      </c>
      <c r="D8944" s="1">
        <v>36782</v>
      </c>
      <c r="E8944" s="1">
        <v>44594</v>
      </c>
      <c r="F8944" t="s">
        <v>19</v>
      </c>
      <c r="I8944">
        <v>100</v>
      </c>
      <c r="J8944">
        <v>0</v>
      </c>
      <c r="K8944">
        <v>0</v>
      </c>
      <c r="L8944">
        <v>1161</v>
      </c>
      <c r="M8944">
        <v>1161</v>
      </c>
      <c r="N8944" t="s">
        <v>20</v>
      </c>
      <c r="O8944" t="s">
        <v>12403</v>
      </c>
      <c r="P8944" t="s">
        <v>28</v>
      </c>
      <c r="Q8944" t="s">
        <v>34233</v>
      </c>
      <c r="R8944" t="s">
        <v>34233</v>
      </c>
      <c r="S8944" t="s">
        <v>33797</v>
      </c>
      <c r="T8944" t="s">
        <v>34357</v>
      </c>
      <c r="AD8944" t="str">
        <f t="shared" si="1380"/>
        <v/>
      </c>
      <c r="AE8944" t="str">
        <f t="shared" si="1378"/>
        <v/>
      </c>
      <c r="AF8944" t="str">
        <f t="shared" si="1379"/>
        <v/>
      </c>
      <c r="AG8944" s="17">
        <v>1</v>
      </c>
      <c r="AH8944">
        <f t="shared" ref="AH8944:AH9007" si="1383">IF(AG8944="","",AG8944*2.8)</f>
        <v>2.8</v>
      </c>
      <c r="AI8944">
        <v>0.14499999999999999</v>
      </c>
      <c r="AJ8944">
        <f t="shared" si="1381"/>
        <v>0.40599999999999997</v>
      </c>
      <c r="AK8944" t="str">
        <f t="shared" ref="AK8944:AK9007" si="1384">IF(AE8944="","",AE8944*2.8)</f>
        <v/>
      </c>
      <c r="AL8944" t="str">
        <f t="shared" si="1382"/>
        <v/>
      </c>
    </row>
    <row r="8945" spans="1:39" x14ac:dyDescent="0.2">
      <c r="A8945" t="s">
        <v>7139</v>
      </c>
      <c r="B8945" t="s">
        <v>37</v>
      </c>
      <c r="C8945" t="s">
        <v>7140</v>
      </c>
      <c r="D8945" s="1">
        <v>36151</v>
      </c>
      <c r="E8945" s="1">
        <v>43456</v>
      </c>
      <c r="F8945" t="s">
        <v>19</v>
      </c>
      <c r="I8945">
        <v>100</v>
      </c>
      <c r="J8945">
        <v>0</v>
      </c>
      <c r="K8945">
        <v>0</v>
      </c>
      <c r="L8945">
        <v>1358</v>
      </c>
      <c r="M8945">
        <v>1358</v>
      </c>
      <c r="N8945" t="s">
        <v>20</v>
      </c>
      <c r="O8945" t="s">
        <v>7141</v>
      </c>
      <c r="P8945" t="s">
        <v>28</v>
      </c>
      <c r="Q8945" t="s">
        <v>34233</v>
      </c>
      <c r="R8945" t="s">
        <v>34233</v>
      </c>
      <c r="S8945" t="s">
        <v>33797</v>
      </c>
      <c r="T8945" t="s">
        <v>34357</v>
      </c>
      <c r="AD8945" t="str">
        <f t="shared" si="1380"/>
        <v/>
      </c>
      <c r="AE8945" t="str">
        <f t="shared" si="1378"/>
        <v/>
      </c>
      <c r="AF8945" t="str">
        <f t="shared" si="1379"/>
        <v/>
      </c>
      <c r="AG8945" s="17">
        <v>1</v>
      </c>
      <c r="AH8945">
        <f t="shared" si="1383"/>
        <v>2.8</v>
      </c>
      <c r="AI8945">
        <v>0.14499999999999999</v>
      </c>
      <c r="AJ8945">
        <f t="shared" si="1381"/>
        <v>0.40599999999999997</v>
      </c>
      <c r="AK8945" t="str">
        <f t="shared" si="1384"/>
        <v/>
      </c>
      <c r="AL8945" t="str">
        <f t="shared" si="1382"/>
        <v/>
      </c>
    </row>
    <row r="8946" spans="1:39" x14ac:dyDescent="0.2">
      <c r="A8946" t="s">
        <v>23469</v>
      </c>
      <c r="B8946" t="s">
        <v>37</v>
      </c>
      <c r="C8946" t="s">
        <v>23470</v>
      </c>
      <c r="D8946" s="1">
        <v>39029</v>
      </c>
      <c r="E8946" s="1">
        <v>44594</v>
      </c>
      <c r="F8946" t="s">
        <v>19</v>
      </c>
      <c r="I8946">
        <v>100</v>
      </c>
      <c r="J8946">
        <v>0</v>
      </c>
      <c r="K8946">
        <v>0</v>
      </c>
      <c r="L8946">
        <v>1224</v>
      </c>
      <c r="M8946">
        <v>1224</v>
      </c>
      <c r="N8946" t="s">
        <v>20</v>
      </c>
      <c r="O8946" t="s">
        <v>23471</v>
      </c>
      <c r="P8946" t="s">
        <v>28</v>
      </c>
      <c r="Q8946" t="s">
        <v>32794</v>
      </c>
      <c r="R8946" t="s">
        <v>33782</v>
      </c>
      <c r="S8946" t="s">
        <v>33800</v>
      </c>
      <c r="T8946" t="s">
        <v>34365</v>
      </c>
      <c r="AD8946" t="str">
        <f t="shared" si="1380"/>
        <v/>
      </c>
      <c r="AE8946" t="str">
        <f t="shared" si="1378"/>
        <v/>
      </c>
      <c r="AF8946" t="str">
        <f t="shared" si="1379"/>
        <v/>
      </c>
      <c r="AG8946" s="17">
        <v>1</v>
      </c>
      <c r="AH8946">
        <f t="shared" si="1383"/>
        <v>2.8</v>
      </c>
      <c r="AI8946">
        <v>0.14499999999999999</v>
      </c>
      <c r="AJ8946">
        <f t="shared" si="1381"/>
        <v>0.40599999999999997</v>
      </c>
      <c r="AK8946" t="str">
        <f t="shared" si="1384"/>
        <v/>
      </c>
      <c r="AL8946" t="str">
        <f t="shared" si="1382"/>
        <v/>
      </c>
    </row>
    <row r="8947" spans="1:39" x14ac:dyDescent="0.2">
      <c r="A8947" t="s">
        <v>20173</v>
      </c>
      <c r="B8947" t="s">
        <v>37</v>
      </c>
      <c r="C8947" t="s">
        <v>20174</v>
      </c>
      <c r="D8947" s="1">
        <v>38337</v>
      </c>
      <c r="E8947" s="1">
        <v>44607</v>
      </c>
      <c r="F8947" t="s">
        <v>19</v>
      </c>
      <c r="I8947">
        <v>100</v>
      </c>
      <c r="J8947">
        <v>0</v>
      </c>
      <c r="K8947">
        <v>0</v>
      </c>
      <c r="L8947">
        <v>1484</v>
      </c>
      <c r="M8947">
        <v>1484</v>
      </c>
      <c r="N8947" t="s">
        <v>20</v>
      </c>
      <c r="O8947" t="s">
        <v>20175</v>
      </c>
      <c r="P8947" t="s">
        <v>28</v>
      </c>
      <c r="Q8947" t="s">
        <v>34233</v>
      </c>
      <c r="R8947" t="s">
        <v>34233</v>
      </c>
      <c r="S8947" t="s">
        <v>32628</v>
      </c>
      <c r="T8947" t="s">
        <v>34365</v>
      </c>
      <c r="U8947" t="s">
        <v>32634</v>
      </c>
      <c r="V8947" t="s">
        <v>32698</v>
      </c>
      <c r="W8947">
        <v>290</v>
      </c>
      <c r="X8947">
        <v>2</v>
      </c>
      <c r="Y8947">
        <v>1</v>
      </c>
      <c r="AA8947">
        <v>8.5</v>
      </c>
      <c r="AC8947">
        <v>1</v>
      </c>
      <c r="AD8947" t="str">
        <f t="shared" si="1380"/>
        <v/>
      </c>
      <c r="AE8947" t="str">
        <f t="shared" si="1378"/>
        <v/>
      </c>
      <c r="AF8947" t="str">
        <f t="shared" si="1379"/>
        <v/>
      </c>
      <c r="AG8947">
        <f t="shared" ref="AG8947:AG8956" si="1385">IF((S8947&lt;&gt;"tühi")*(AC8947&lt;&gt;""),AC8947,"")</f>
        <v>1</v>
      </c>
      <c r="AH8947">
        <f t="shared" si="1383"/>
        <v>2.8</v>
      </c>
      <c r="AI8947">
        <v>0.14499999999999999</v>
      </c>
      <c r="AJ8947">
        <f t="shared" si="1381"/>
        <v>0.40599999999999997</v>
      </c>
      <c r="AK8947" t="str">
        <f t="shared" si="1384"/>
        <v/>
      </c>
      <c r="AL8947" t="str">
        <f t="shared" si="1382"/>
        <v/>
      </c>
    </row>
    <row r="8948" spans="1:39" x14ac:dyDescent="0.2">
      <c r="A8948" t="s">
        <v>28189</v>
      </c>
      <c r="B8948" t="s">
        <v>37</v>
      </c>
      <c r="C8948" t="s">
        <v>28190</v>
      </c>
      <c r="D8948" s="1">
        <v>42418</v>
      </c>
      <c r="E8948" s="1">
        <v>44594</v>
      </c>
      <c r="F8948" t="s">
        <v>26</v>
      </c>
      <c r="I8948">
        <v>100</v>
      </c>
      <c r="J8948">
        <v>0</v>
      </c>
      <c r="K8948">
        <v>0</v>
      </c>
      <c r="L8948">
        <v>4964</v>
      </c>
      <c r="M8948">
        <v>4964</v>
      </c>
      <c r="N8948" t="s">
        <v>20</v>
      </c>
      <c r="O8948" t="s">
        <v>28191</v>
      </c>
      <c r="P8948" t="s">
        <v>44</v>
      </c>
      <c r="Q8948" t="s">
        <v>34233</v>
      </c>
      <c r="R8948" t="s">
        <v>34233</v>
      </c>
      <c r="S8948" t="s">
        <v>34233</v>
      </c>
      <c r="T8948" t="s">
        <v>34233</v>
      </c>
      <c r="AD8948" t="str">
        <f t="shared" si="1380"/>
        <v/>
      </c>
      <c r="AE8948" t="str">
        <f t="shared" si="1378"/>
        <v/>
      </c>
      <c r="AF8948" t="str">
        <f t="shared" si="1379"/>
        <v/>
      </c>
      <c r="AG8948" t="str">
        <f t="shared" si="1385"/>
        <v/>
      </c>
      <c r="AH8948" t="str">
        <f t="shared" si="1383"/>
        <v/>
      </c>
      <c r="AI8948">
        <v>0.14499999999999999</v>
      </c>
      <c r="AJ8948" t="str">
        <f t="shared" si="1381"/>
        <v/>
      </c>
      <c r="AK8948" t="str">
        <f t="shared" si="1384"/>
        <v/>
      </c>
      <c r="AL8948" t="str">
        <f t="shared" si="1382"/>
        <v/>
      </c>
    </row>
    <row r="8949" spans="1:39" x14ac:dyDescent="0.2">
      <c r="A8949" t="s">
        <v>19299</v>
      </c>
      <c r="B8949" t="s">
        <v>37</v>
      </c>
      <c r="C8949" t="s">
        <v>19300</v>
      </c>
      <c r="D8949" s="1">
        <v>38166</v>
      </c>
      <c r="E8949" s="1">
        <v>44607</v>
      </c>
      <c r="F8949" t="s">
        <v>39</v>
      </c>
      <c r="I8949">
        <v>100</v>
      </c>
      <c r="J8949">
        <v>0</v>
      </c>
      <c r="K8949">
        <v>0</v>
      </c>
      <c r="L8949">
        <v>19274</v>
      </c>
      <c r="M8949">
        <v>19274</v>
      </c>
      <c r="N8949" t="s">
        <v>20</v>
      </c>
      <c r="O8949" t="s">
        <v>19301</v>
      </c>
      <c r="P8949" t="s">
        <v>28</v>
      </c>
      <c r="Q8949" t="s">
        <v>34233</v>
      </c>
      <c r="R8949" t="s">
        <v>34233</v>
      </c>
      <c r="S8949" t="s">
        <v>33942</v>
      </c>
      <c r="T8949" t="s">
        <v>34233</v>
      </c>
      <c r="AD8949" t="str">
        <f t="shared" si="1380"/>
        <v/>
      </c>
      <c r="AE8949" t="str">
        <f t="shared" si="1378"/>
        <v/>
      </c>
      <c r="AF8949" t="str">
        <f t="shared" si="1379"/>
        <v/>
      </c>
      <c r="AG8949" t="str">
        <f t="shared" si="1385"/>
        <v/>
      </c>
      <c r="AH8949" t="str">
        <f t="shared" si="1383"/>
        <v/>
      </c>
      <c r="AI8949">
        <v>0.14499999999999999</v>
      </c>
      <c r="AJ8949" t="str">
        <f t="shared" si="1381"/>
        <v/>
      </c>
      <c r="AK8949" t="str">
        <f t="shared" si="1384"/>
        <v/>
      </c>
      <c r="AL8949" t="str">
        <f t="shared" si="1382"/>
        <v/>
      </c>
    </row>
    <row r="8950" spans="1:39" x14ac:dyDescent="0.2">
      <c r="A8950" t="s">
        <v>23695</v>
      </c>
      <c r="B8950" t="s">
        <v>37</v>
      </c>
      <c r="C8950" t="s">
        <v>23696</v>
      </c>
      <c r="D8950" s="1">
        <v>39146</v>
      </c>
      <c r="E8950" s="1">
        <v>43456</v>
      </c>
      <c r="F8950" t="s">
        <v>39</v>
      </c>
      <c r="I8950">
        <v>100</v>
      </c>
      <c r="J8950">
        <v>0</v>
      </c>
      <c r="K8950">
        <v>0</v>
      </c>
      <c r="L8950">
        <v>21900</v>
      </c>
      <c r="M8950">
        <v>21886</v>
      </c>
      <c r="N8950" t="s">
        <v>401</v>
      </c>
      <c r="O8950" t="s">
        <v>23697</v>
      </c>
      <c r="P8950" t="s">
        <v>28</v>
      </c>
      <c r="Q8950" t="s">
        <v>34233</v>
      </c>
      <c r="R8950" t="s">
        <v>34233</v>
      </c>
      <c r="S8950" t="s">
        <v>33942</v>
      </c>
      <c r="T8950" t="s">
        <v>34233</v>
      </c>
      <c r="AD8950" t="str">
        <f t="shared" si="1380"/>
        <v/>
      </c>
      <c r="AE8950" t="str">
        <f t="shared" si="1378"/>
        <v/>
      </c>
      <c r="AF8950" t="str">
        <f t="shared" si="1379"/>
        <v/>
      </c>
      <c r="AG8950" t="str">
        <f t="shared" si="1385"/>
        <v/>
      </c>
      <c r="AH8950" t="str">
        <f t="shared" si="1383"/>
        <v/>
      </c>
      <c r="AI8950">
        <v>0.14499999999999999</v>
      </c>
      <c r="AJ8950" t="str">
        <f t="shared" si="1381"/>
        <v/>
      </c>
      <c r="AK8950" t="str">
        <f t="shared" si="1384"/>
        <v/>
      </c>
      <c r="AL8950" t="str">
        <f t="shared" si="1382"/>
        <v/>
      </c>
    </row>
    <row r="8951" spans="1:39" x14ac:dyDescent="0.2">
      <c r="A8951" t="s">
        <v>32217</v>
      </c>
      <c r="B8951" t="s">
        <v>37</v>
      </c>
      <c r="C8951" t="s">
        <v>32218</v>
      </c>
      <c r="D8951" s="1">
        <v>44536</v>
      </c>
      <c r="E8951" s="1">
        <v>44546</v>
      </c>
      <c r="F8951" t="s">
        <v>39</v>
      </c>
      <c r="I8951">
        <v>100</v>
      </c>
      <c r="J8951">
        <v>0</v>
      </c>
      <c r="K8951">
        <v>0</v>
      </c>
      <c r="L8951">
        <v>3527</v>
      </c>
      <c r="M8951">
        <v>3527</v>
      </c>
      <c r="N8951" t="s">
        <v>20</v>
      </c>
      <c r="O8951" t="s">
        <v>32219</v>
      </c>
      <c r="P8951" t="s">
        <v>28</v>
      </c>
      <c r="Q8951" t="s">
        <v>34233</v>
      </c>
      <c r="R8951" t="s">
        <v>34233</v>
      </c>
      <c r="S8951" t="s">
        <v>33942</v>
      </c>
      <c r="T8951" t="s">
        <v>34233</v>
      </c>
      <c r="AD8951" t="str">
        <f t="shared" si="1380"/>
        <v/>
      </c>
      <c r="AE8951" t="str">
        <f t="shared" si="1378"/>
        <v/>
      </c>
      <c r="AF8951" t="str">
        <f t="shared" si="1379"/>
        <v/>
      </c>
      <c r="AG8951" t="str">
        <f t="shared" si="1385"/>
        <v/>
      </c>
      <c r="AH8951" t="str">
        <f t="shared" si="1383"/>
        <v/>
      </c>
      <c r="AI8951">
        <v>0.14499999999999999</v>
      </c>
      <c r="AJ8951" t="str">
        <f t="shared" si="1381"/>
        <v/>
      </c>
      <c r="AK8951" t="str">
        <f t="shared" si="1384"/>
        <v/>
      </c>
      <c r="AL8951" t="str">
        <f t="shared" si="1382"/>
        <v/>
      </c>
    </row>
    <row r="8952" spans="1:39" x14ac:dyDescent="0.2">
      <c r="A8952" t="s">
        <v>30869</v>
      </c>
      <c r="B8952" t="s">
        <v>37</v>
      </c>
      <c r="C8952" t="s">
        <v>13544</v>
      </c>
      <c r="D8952" s="1">
        <v>43859</v>
      </c>
      <c r="E8952" s="1">
        <v>43860</v>
      </c>
      <c r="F8952" t="s">
        <v>39</v>
      </c>
      <c r="I8952">
        <v>100</v>
      </c>
      <c r="J8952">
        <v>0</v>
      </c>
      <c r="K8952">
        <v>0</v>
      </c>
      <c r="L8952">
        <v>7933</v>
      </c>
      <c r="M8952">
        <v>7933</v>
      </c>
      <c r="N8952" t="s">
        <v>20</v>
      </c>
      <c r="O8952" t="s">
        <v>30870</v>
      </c>
      <c r="P8952" t="s">
        <v>2356</v>
      </c>
      <c r="Q8952" t="s">
        <v>34233</v>
      </c>
      <c r="R8952" t="s">
        <v>34233</v>
      </c>
      <c r="S8952" t="s">
        <v>33942</v>
      </c>
      <c r="T8952" t="s">
        <v>34233</v>
      </c>
      <c r="AD8952" t="str">
        <f t="shared" si="1380"/>
        <v/>
      </c>
      <c r="AE8952" t="str">
        <f t="shared" si="1378"/>
        <v/>
      </c>
      <c r="AF8952" t="str">
        <f t="shared" si="1379"/>
        <v/>
      </c>
      <c r="AG8952" t="str">
        <f t="shared" si="1385"/>
        <v/>
      </c>
      <c r="AH8952" t="str">
        <f t="shared" si="1383"/>
        <v/>
      </c>
      <c r="AI8952">
        <v>0.14499999999999999</v>
      </c>
      <c r="AJ8952" t="str">
        <f t="shared" si="1381"/>
        <v/>
      </c>
      <c r="AK8952" t="str">
        <f t="shared" si="1384"/>
        <v/>
      </c>
      <c r="AL8952" t="str">
        <f t="shared" si="1382"/>
        <v/>
      </c>
    </row>
    <row r="8953" spans="1:39" x14ac:dyDescent="0.2">
      <c r="A8953" t="s">
        <v>26936</v>
      </c>
      <c r="B8953" t="s">
        <v>37</v>
      </c>
      <c r="C8953" t="s">
        <v>26937</v>
      </c>
      <c r="D8953" s="1">
        <v>41561</v>
      </c>
      <c r="E8953" s="1">
        <v>44546</v>
      </c>
      <c r="F8953" t="s">
        <v>889</v>
      </c>
      <c r="I8953">
        <v>100</v>
      </c>
      <c r="J8953">
        <v>0</v>
      </c>
      <c r="K8953">
        <v>0</v>
      </c>
      <c r="L8953">
        <v>1042</v>
      </c>
      <c r="M8953">
        <v>1042</v>
      </c>
      <c r="N8953" t="s">
        <v>20</v>
      </c>
      <c r="O8953" t="s">
        <v>26938</v>
      </c>
      <c r="P8953" t="s">
        <v>28</v>
      </c>
      <c r="Q8953" t="s">
        <v>34233</v>
      </c>
      <c r="R8953" t="s">
        <v>34233</v>
      </c>
      <c r="S8953" t="s">
        <v>33942</v>
      </c>
      <c r="T8953" t="s">
        <v>34233</v>
      </c>
      <c r="V8953" t="s">
        <v>33458</v>
      </c>
      <c r="AD8953" t="str">
        <f t="shared" si="1380"/>
        <v/>
      </c>
      <c r="AE8953" t="str">
        <f t="shared" ref="AE8953:AE8958" si="1386">IF((S8953="tühi")*(AC8953&lt;&gt;""),AC8953,"")</f>
        <v/>
      </c>
      <c r="AF8953" t="str">
        <f t="shared" si="1379"/>
        <v/>
      </c>
      <c r="AG8953" t="str">
        <f t="shared" si="1385"/>
        <v/>
      </c>
      <c r="AH8953" t="str">
        <f t="shared" si="1383"/>
        <v/>
      </c>
      <c r="AI8953">
        <v>0.14499999999999999</v>
      </c>
      <c r="AJ8953" t="str">
        <f t="shared" si="1381"/>
        <v/>
      </c>
      <c r="AK8953" t="str">
        <f t="shared" si="1384"/>
        <v/>
      </c>
      <c r="AL8953" t="str">
        <f t="shared" si="1382"/>
        <v/>
      </c>
    </row>
    <row r="8954" spans="1:39" x14ac:dyDescent="0.2">
      <c r="A8954" t="s">
        <v>28355</v>
      </c>
      <c r="B8954" t="s">
        <v>37</v>
      </c>
      <c r="C8954" t="s">
        <v>28356</v>
      </c>
      <c r="D8954" s="1">
        <v>42381</v>
      </c>
      <c r="E8954" s="1">
        <v>43951</v>
      </c>
      <c r="F8954" t="s">
        <v>26</v>
      </c>
      <c r="I8954">
        <v>100</v>
      </c>
      <c r="J8954">
        <v>0</v>
      </c>
      <c r="K8954">
        <v>0</v>
      </c>
      <c r="L8954">
        <v>1638</v>
      </c>
      <c r="M8954">
        <v>1638</v>
      </c>
      <c r="N8954" t="s">
        <v>20</v>
      </c>
      <c r="O8954" t="s">
        <v>28357</v>
      </c>
      <c r="P8954" t="s">
        <v>44</v>
      </c>
      <c r="Q8954" t="s">
        <v>34233</v>
      </c>
      <c r="R8954" t="s">
        <v>34233</v>
      </c>
      <c r="S8954" t="s">
        <v>34233</v>
      </c>
      <c r="T8954" t="s">
        <v>34233</v>
      </c>
      <c r="AD8954" t="str">
        <f t="shared" si="1380"/>
        <v/>
      </c>
      <c r="AE8954" t="str">
        <f t="shared" si="1386"/>
        <v/>
      </c>
      <c r="AF8954" t="str">
        <f t="shared" si="1379"/>
        <v/>
      </c>
      <c r="AG8954" t="str">
        <f t="shared" si="1385"/>
        <v/>
      </c>
      <c r="AH8954" t="str">
        <f t="shared" si="1383"/>
        <v/>
      </c>
      <c r="AI8954">
        <v>0.14499999999999999</v>
      </c>
      <c r="AJ8954" t="str">
        <f t="shared" si="1381"/>
        <v/>
      </c>
      <c r="AK8954" t="str">
        <f t="shared" si="1384"/>
        <v/>
      </c>
      <c r="AL8954" t="str">
        <f t="shared" si="1382"/>
        <v/>
      </c>
    </row>
    <row r="8955" spans="1:39" x14ac:dyDescent="0.2">
      <c r="A8955" t="s">
        <v>3434</v>
      </c>
      <c r="B8955" t="s">
        <v>37</v>
      </c>
      <c r="C8955" t="s">
        <v>3435</v>
      </c>
      <c r="D8955" s="1">
        <v>35926</v>
      </c>
      <c r="E8955" s="1">
        <v>43456</v>
      </c>
      <c r="F8955" t="s">
        <v>19</v>
      </c>
      <c r="I8955">
        <v>100</v>
      </c>
      <c r="J8955">
        <v>0</v>
      </c>
      <c r="K8955">
        <v>0</v>
      </c>
      <c r="L8955">
        <v>77</v>
      </c>
      <c r="M8955">
        <v>77</v>
      </c>
      <c r="N8955" t="s">
        <v>20</v>
      </c>
      <c r="O8955" t="s">
        <v>3436</v>
      </c>
      <c r="P8955" t="s">
        <v>28</v>
      </c>
      <c r="Q8955" t="s">
        <v>34233</v>
      </c>
      <c r="R8955" t="s">
        <v>34233</v>
      </c>
      <c r="S8955" t="s">
        <v>32627</v>
      </c>
      <c r="T8955" t="s">
        <v>34358</v>
      </c>
      <c r="AD8955" t="str">
        <f t="shared" si="1380"/>
        <v/>
      </c>
      <c r="AE8955" t="str">
        <f t="shared" si="1386"/>
        <v/>
      </c>
      <c r="AF8955" t="str">
        <f t="shared" si="1379"/>
        <v/>
      </c>
      <c r="AG8955" t="str">
        <f t="shared" si="1385"/>
        <v/>
      </c>
      <c r="AH8955" t="str">
        <f t="shared" si="1383"/>
        <v/>
      </c>
      <c r="AI8955">
        <v>0.14499999999999999</v>
      </c>
      <c r="AJ8955" t="str">
        <f t="shared" si="1381"/>
        <v/>
      </c>
      <c r="AK8955" t="str">
        <f t="shared" si="1384"/>
        <v/>
      </c>
      <c r="AL8955" t="str">
        <f t="shared" si="1382"/>
        <v/>
      </c>
    </row>
    <row r="8956" spans="1:39" x14ac:dyDescent="0.2">
      <c r="A8956" t="s">
        <v>31054</v>
      </c>
      <c r="B8956" t="s">
        <v>37</v>
      </c>
      <c r="C8956" t="s">
        <v>31055</v>
      </c>
      <c r="D8956" s="1">
        <v>43859</v>
      </c>
      <c r="E8956" s="1">
        <v>44085</v>
      </c>
      <c r="F8956" t="s">
        <v>889</v>
      </c>
      <c r="I8956">
        <v>100</v>
      </c>
      <c r="J8956">
        <v>0</v>
      </c>
      <c r="K8956">
        <v>0</v>
      </c>
      <c r="L8956">
        <v>32000</v>
      </c>
      <c r="M8956">
        <v>31965</v>
      </c>
      <c r="N8956" t="s">
        <v>401</v>
      </c>
      <c r="O8956" t="s">
        <v>31056</v>
      </c>
      <c r="P8956" t="s">
        <v>44</v>
      </c>
      <c r="Q8956" t="s">
        <v>34233</v>
      </c>
      <c r="R8956" t="s">
        <v>34233</v>
      </c>
      <c r="S8956" t="s">
        <v>33942</v>
      </c>
      <c r="T8956" t="s">
        <v>34233</v>
      </c>
      <c r="AD8956" t="str">
        <f t="shared" si="1380"/>
        <v/>
      </c>
      <c r="AE8956" t="str">
        <f t="shared" si="1386"/>
        <v/>
      </c>
      <c r="AF8956" t="str">
        <f t="shared" si="1379"/>
        <v/>
      </c>
      <c r="AG8956" t="str">
        <f t="shared" si="1385"/>
        <v/>
      </c>
      <c r="AH8956" t="str">
        <f t="shared" si="1383"/>
        <v/>
      </c>
      <c r="AI8956">
        <v>0.14499999999999999</v>
      </c>
      <c r="AJ8956" t="str">
        <f t="shared" si="1381"/>
        <v/>
      </c>
      <c r="AK8956" t="str">
        <f t="shared" si="1384"/>
        <v/>
      </c>
      <c r="AL8956" t="str">
        <f t="shared" si="1382"/>
        <v/>
      </c>
    </row>
    <row r="8957" spans="1:39" x14ac:dyDescent="0.2">
      <c r="A8957" t="s">
        <v>3248</v>
      </c>
      <c r="B8957" t="s">
        <v>37</v>
      </c>
      <c r="C8957" t="s">
        <v>3249</v>
      </c>
      <c r="D8957" s="1">
        <v>35926</v>
      </c>
      <c r="E8957" s="1">
        <v>44546</v>
      </c>
      <c r="F8957" t="s">
        <v>19</v>
      </c>
      <c r="I8957">
        <v>100</v>
      </c>
      <c r="J8957">
        <v>0</v>
      </c>
      <c r="K8957">
        <v>0</v>
      </c>
      <c r="L8957">
        <v>2218</v>
      </c>
      <c r="M8957">
        <v>2218</v>
      </c>
      <c r="N8957" t="s">
        <v>20</v>
      </c>
      <c r="O8957" t="s">
        <v>3250</v>
      </c>
      <c r="P8957" t="s">
        <v>28</v>
      </c>
      <c r="Q8957" t="s">
        <v>34234</v>
      </c>
      <c r="R8957" t="s">
        <v>34235</v>
      </c>
      <c r="S8957" t="s">
        <v>33797</v>
      </c>
      <c r="T8957" t="s">
        <v>34365</v>
      </c>
      <c r="AD8957" t="str">
        <f t="shared" si="1380"/>
        <v/>
      </c>
      <c r="AE8957" t="str">
        <f t="shared" si="1386"/>
        <v/>
      </c>
      <c r="AF8957" t="str">
        <f t="shared" si="1379"/>
        <v/>
      </c>
      <c r="AG8957" s="17">
        <v>1</v>
      </c>
      <c r="AH8957">
        <f t="shared" si="1383"/>
        <v>2.8</v>
      </c>
      <c r="AI8957">
        <v>0.14499999999999999</v>
      </c>
      <c r="AJ8957">
        <f t="shared" si="1381"/>
        <v>0.40599999999999997</v>
      </c>
      <c r="AK8957" t="str">
        <f t="shared" si="1384"/>
        <v/>
      </c>
      <c r="AL8957" t="str">
        <f t="shared" si="1382"/>
        <v/>
      </c>
    </row>
    <row r="8958" spans="1:39" x14ac:dyDescent="0.2">
      <c r="A8958" t="s">
        <v>17452</v>
      </c>
      <c r="B8958" t="s">
        <v>37</v>
      </c>
      <c r="C8958" t="s">
        <v>17453</v>
      </c>
      <c r="D8958" s="1">
        <v>37672</v>
      </c>
      <c r="E8958" s="1">
        <v>44546</v>
      </c>
      <c r="F8958" t="s">
        <v>39</v>
      </c>
      <c r="G8958" t="s">
        <v>19</v>
      </c>
      <c r="I8958">
        <v>75</v>
      </c>
      <c r="J8958">
        <v>25</v>
      </c>
      <c r="K8958">
        <v>0</v>
      </c>
      <c r="L8958">
        <v>3251</v>
      </c>
      <c r="M8958">
        <v>3251</v>
      </c>
      <c r="N8958" t="s">
        <v>20</v>
      </c>
      <c r="O8958" t="s">
        <v>17454</v>
      </c>
      <c r="P8958" t="s">
        <v>28</v>
      </c>
      <c r="Q8958" t="s">
        <v>34234</v>
      </c>
      <c r="R8958" t="s">
        <v>34235</v>
      </c>
      <c r="S8958" t="s">
        <v>33800</v>
      </c>
      <c r="T8958" t="s">
        <v>34357</v>
      </c>
      <c r="U8958" t="s">
        <v>32634</v>
      </c>
      <c r="V8958" t="s">
        <v>33477</v>
      </c>
      <c r="W8958">
        <v>325</v>
      </c>
      <c r="X8958">
        <v>2</v>
      </c>
      <c r="Y8958">
        <v>1</v>
      </c>
      <c r="AA8958">
        <v>8</v>
      </c>
      <c r="AB8958">
        <v>10</v>
      </c>
      <c r="AC8958">
        <v>1</v>
      </c>
      <c r="AD8958" t="str">
        <f t="shared" si="1380"/>
        <v/>
      </c>
      <c r="AE8958" t="str">
        <f t="shared" si="1386"/>
        <v/>
      </c>
      <c r="AF8958" t="str">
        <f t="shared" si="1379"/>
        <v/>
      </c>
      <c r="AG8958">
        <f t="shared" ref="AG8958:AG8964" si="1387">IF((S8958&lt;&gt;"tühi")*(AC8958&lt;&gt;""),AC8958,"")</f>
        <v>1</v>
      </c>
      <c r="AH8958">
        <f t="shared" si="1383"/>
        <v>2.8</v>
      </c>
      <c r="AI8958">
        <v>0.14499999999999999</v>
      </c>
      <c r="AJ8958">
        <f t="shared" si="1381"/>
        <v>0.40599999999999997</v>
      </c>
      <c r="AK8958" t="str">
        <f t="shared" si="1384"/>
        <v/>
      </c>
      <c r="AL8958" t="str">
        <f t="shared" si="1382"/>
        <v/>
      </c>
    </row>
    <row r="8959" spans="1:39" x14ac:dyDescent="0.2">
      <c r="A8959" t="s">
        <v>3230</v>
      </c>
      <c r="B8959" t="s">
        <v>37</v>
      </c>
      <c r="C8959" t="s">
        <v>3231</v>
      </c>
      <c r="D8959" s="1">
        <v>35926</v>
      </c>
      <c r="E8959" s="1">
        <v>44103</v>
      </c>
      <c r="F8959" t="s">
        <v>19</v>
      </c>
      <c r="I8959">
        <v>100</v>
      </c>
      <c r="J8959">
        <v>0</v>
      </c>
      <c r="K8959">
        <v>0</v>
      </c>
      <c r="L8959">
        <v>1132</v>
      </c>
      <c r="M8959">
        <v>1132</v>
      </c>
      <c r="N8959" t="s">
        <v>20</v>
      </c>
      <c r="O8959" t="s">
        <v>3232</v>
      </c>
      <c r="P8959" t="s">
        <v>28</v>
      </c>
      <c r="Q8959" t="s">
        <v>34234</v>
      </c>
      <c r="R8959" s="9" t="s">
        <v>34235</v>
      </c>
      <c r="S8959" t="s">
        <v>33942</v>
      </c>
      <c r="T8959" t="s">
        <v>34233</v>
      </c>
      <c r="AD8959" t="str">
        <f t="shared" si="1380"/>
        <v/>
      </c>
      <c r="AE8959" s="16">
        <v>1</v>
      </c>
      <c r="AF8959" t="str">
        <f t="shared" si="1379"/>
        <v/>
      </c>
      <c r="AG8959" t="str">
        <f t="shared" si="1387"/>
        <v/>
      </c>
      <c r="AH8959" t="str">
        <f t="shared" si="1383"/>
        <v/>
      </c>
      <c r="AI8959">
        <v>0.14499999999999999</v>
      </c>
      <c r="AJ8959" t="str">
        <f t="shared" si="1381"/>
        <v/>
      </c>
      <c r="AK8959">
        <f t="shared" si="1384"/>
        <v>2.8</v>
      </c>
      <c r="AL8959">
        <f t="shared" si="1382"/>
        <v>0.40599999999999997</v>
      </c>
      <c r="AM8959" t="s">
        <v>34842</v>
      </c>
    </row>
    <row r="8960" spans="1:39" x14ac:dyDescent="0.2">
      <c r="A8960" t="s">
        <v>20473</v>
      </c>
      <c r="B8960" t="s">
        <v>37</v>
      </c>
      <c r="C8960" t="s">
        <v>20474</v>
      </c>
      <c r="D8960" s="1">
        <v>38365</v>
      </c>
      <c r="E8960" s="1">
        <v>43829</v>
      </c>
      <c r="F8960" t="s">
        <v>39</v>
      </c>
      <c r="G8960" t="s">
        <v>19</v>
      </c>
      <c r="I8960">
        <v>75</v>
      </c>
      <c r="J8960">
        <v>25</v>
      </c>
      <c r="K8960">
        <v>0</v>
      </c>
      <c r="L8960">
        <v>2434</v>
      </c>
      <c r="M8960">
        <v>2434</v>
      </c>
      <c r="N8960" t="s">
        <v>20</v>
      </c>
      <c r="O8960" t="s">
        <v>20475</v>
      </c>
      <c r="P8960" t="s">
        <v>28</v>
      </c>
      <c r="Q8960" s="9" t="s">
        <v>34234</v>
      </c>
      <c r="R8960" s="9" t="s">
        <v>34235</v>
      </c>
      <c r="S8960" t="s">
        <v>33942</v>
      </c>
      <c r="T8960" t="s">
        <v>34233</v>
      </c>
      <c r="U8960" t="s">
        <v>32634</v>
      </c>
      <c r="V8960" t="s">
        <v>33477</v>
      </c>
      <c r="W8960">
        <v>327</v>
      </c>
      <c r="X8960">
        <v>2</v>
      </c>
      <c r="Y8960">
        <v>1</v>
      </c>
      <c r="AA8960">
        <v>8</v>
      </c>
      <c r="AB8960">
        <v>10</v>
      </c>
      <c r="AC8960">
        <v>1</v>
      </c>
      <c r="AD8960" t="str">
        <f t="shared" si="1380"/>
        <v/>
      </c>
      <c r="AE8960">
        <f t="shared" ref="AE8960:AE9023" si="1388">IF((S8960="tühi")*(AC8960&lt;&gt;""),AC8960,"")</f>
        <v>1</v>
      </c>
      <c r="AF8960" t="str">
        <f t="shared" si="1379"/>
        <v/>
      </c>
      <c r="AG8960" t="str">
        <f t="shared" si="1387"/>
        <v/>
      </c>
      <c r="AH8960" t="str">
        <f t="shared" si="1383"/>
        <v/>
      </c>
      <c r="AI8960">
        <v>0.14499999999999999</v>
      </c>
      <c r="AJ8960" t="str">
        <f t="shared" si="1381"/>
        <v/>
      </c>
      <c r="AK8960">
        <f t="shared" si="1384"/>
        <v>2.8</v>
      </c>
      <c r="AL8960">
        <f t="shared" si="1382"/>
        <v>0.40599999999999997</v>
      </c>
    </row>
    <row r="8961" spans="1:39" x14ac:dyDescent="0.2">
      <c r="A8961" t="s">
        <v>20470</v>
      </c>
      <c r="B8961" t="s">
        <v>37</v>
      </c>
      <c r="C8961" t="s">
        <v>20471</v>
      </c>
      <c r="D8961" s="1">
        <v>38365</v>
      </c>
      <c r="E8961" s="1">
        <v>43893</v>
      </c>
      <c r="F8961" t="s">
        <v>39</v>
      </c>
      <c r="G8961" t="s">
        <v>19</v>
      </c>
      <c r="I8961">
        <v>75</v>
      </c>
      <c r="J8961">
        <v>25</v>
      </c>
      <c r="K8961">
        <v>0</v>
      </c>
      <c r="L8961">
        <v>4314</v>
      </c>
      <c r="M8961">
        <v>4314</v>
      </c>
      <c r="N8961" t="s">
        <v>20</v>
      </c>
      <c r="O8961" t="s">
        <v>20472</v>
      </c>
      <c r="P8961" t="s">
        <v>28</v>
      </c>
      <c r="Q8961" t="s">
        <v>34234</v>
      </c>
      <c r="R8961" t="s">
        <v>34235</v>
      </c>
      <c r="S8961" t="s">
        <v>32628</v>
      </c>
      <c r="T8961" t="s">
        <v>34354</v>
      </c>
      <c r="U8961" t="s">
        <v>32634</v>
      </c>
      <c r="V8961" t="s">
        <v>33477</v>
      </c>
      <c r="W8961">
        <v>347</v>
      </c>
      <c r="X8961">
        <v>2</v>
      </c>
      <c r="Y8961">
        <v>1</v>
      </c>
      <c r="AA8961">
        <v>8</v>
      </c>
      <c r="AB8961">
        <v>10</v>
      </c>
      <c r="AC8961">
        <v>1</v>
      </c>
      <c r="AD8961" t="str">
        <f t="shared" si="1380"/>
        <v/>
      </c>
      <c r="AE8961" t="str">
        <f t="shared" si="1388"/>
        <v/>
      </c>
      <c r="AF8961" t="str">
        <f t="shared" si="1379"/>
        <v/>
      </c>
      <c r="AG8961">
        <f t="shared" si="1387"/>
        <v>1</v>
      </c>
      <c r="AH8961">
        <f t="shared" si="1383"/>
        <v>2.8</v>
      </c>
      <c r="AI8961">
        <v>0.14499999999999999</v>
      </c>
      <c r="AJ8961">
        <f t="shared" si="1381"/>
        <v>0.40599999999999997</v>
      </c>
      <c r="AK8961" t="str">
        <f t="shared" si="1384"/>
        <v/>
      </c>
      <c r="AL8961" t="str">
        <f t="shared" si="1382"/>
        <v/>
      </c>
    </row>
    <row r="8962" spans="1:39" x14ac:dyDescent="0.2">
      <c r="A8962" t="s">
        <v>28307</v>
      </c>
      <c r="B8962" t="s">
        <v>37</v>
      </c>
      <c r="C8962" t="s">
        <v>28308</v>
      </c>
      <c r="D8962" s="1">
        <v>42381</v>
      </c>
      <c r="E8962" s="1">
        <v>44546</v>
      </c>
      <c r="F8962" t="s">
        <v>26</v>
      </c>
      <c r="I8962">
        <v>100</v>
      </c>
      <c r="J8962">
        <v>0</v>
      </c>
      <c r="K8962">
        <v>0</v>
      </c>
      <c r="L8962">
        <v>4355</v>
      </c>
      <c r="M8962">
        <v>4355</v>
      </c>
      <c r="N8962" t="s">
        <v>20</v>
      </c>
      <c r="O8962" t="s">
        <v>28309</v>
      </c>
      <c r="P8962" t="s">
        <v>44</v>
      </c>
      <c r="Q8962" t="s">
        <v>34233</v>
      </c>
      <c r="R8962" t="s">
        <v>34233</v>
      </c>
      <c r="S8962" t="s">
        <v>34233</v>
      </c>
      <c r="T8962" t="s">
        <v>34233</v>
      </c>
      <c r="AD8962" t="str">
        <f t="shared" si="1380"/>
        <v/>
      </c>
      <c r="AE8962" t="str">
        <f t="shared" si="1388"/>
        <v/>
      </c>
      <c r="AF8962" t="str">
        <f t="shared" si="1379"/>
        <v/>
      </c>
      <c r="AG8962" t="str">
        <f t="shared" si="1387"/>
        <v/>
      </c>
      <c r="AH8962" t="str">
        <f t="shared" si="1383"/>
        <v/>
      </c>
      <c r="AI8962">
        <v>0.14499999999999999</v>
      </c>
      <c r="AJ8962" t="str">
        <f t="shared" si="1381"/>
        <v/>
      </c>
      <c r="AK8962" t="str">
        <f t="shared" si="1384"/>
        <v/>
      </c>
      <c r="AL8962" t="str">
        <f t="shared" si="1382"/>
        <v/>
      </c>
    </row>
    <row r="8963" spans="1:39" x14ac:dyDescent="0.2">
      <c r="A8963" t="s">
        <v>3173</v>
      </c>
      <c r="B8963" t="s">
        <v>37</v>
      </c>
      <c r="C8963" t="s">
        <v>3174</v>
      </c>
      <c r="D8963" s="1">
        <v>35926</v>
      </c>
      <c r="E8963" s="1">
        <v>44546</v>
      </c>
      <c r="F8963" t="s">
        <v>19</v>
      </c>
      <c r="I8963">
        <v>100</v>
      </c>
      <c r="J8963">
        <v>0</v>
      </c>
      <c r="K8963">
        <v>0</v>
      </c>
      <c r="L8963">
        <v>2287</v>
      </c>
      <c r="M8963">
        <v>2287</v>
      </c>
      <c r="N8963" t="s">
        <v>20</v>
      </c>
      <c r="O8963" t="s">
        <v>3175</v>
      </c>
      <c r="P8963" t="s">
        <v>28</v>
      </c>
      <c r="Q8963" t="s">
        <v>34234</v>
      </c>
      <c r="R8963" s="9" t="s">
        <v>34235</v>
      </c>
      <c r="S8963" t="s">
        <v>33942</v>
      </c>
      <c r="T8963" t="s">
        <v>34233</v>
      </c>
      <c r="U8963" t="s">
        <v>32634</v>
      </c>
      <c r="V8963" t="s">
        <v>32698</v>
      </c>
      <c r="W8963">
        <v>300</v>
      </c>
      <c r="X8963">
        <v>2</v>
      </c>
      <c r="Y8963">
        <v>1</v>
      </c>
      <c r="AA8963">
        <v>8.5</v>
      </c>
      <c r="AC8963">
        <v>1</v>
      </c>
      <c r="AD8963" t="str">
        <f t="shared" si="1380"/>
        <v/>
      </c>
      <c r="AE8963">
        <f t="shared" si="1388"/>
        <v>1</v>
      </c>
      <c r="AF8963" t="str">
        <f t="shared" si="1379"/>
        <v/>
      </c>
      <c r="AG8963" t="str">
        <f t="shared" si="1387"/>
        <v/>
      </c>
      <c r="AH8963" t="str">
        <f t="shared" si="1383"/>
        <v/>
      </c>
      <c r="AI8963">
        <v>0.14499999999999999</v>
      </c>
      <c r="AJ8963" t="str">
        <f t="shared" si="1381"/>
        <v/>
      </c>
      <c r="AK8963">
        <f t="shared" si="1384"/>
        <v>2.8</v>
      </c>
      <c r="AL8963">
        <f t="shared" si="1382"/>
        <v>0.40599999999999997</v>
      </c>
      <c r="AM8963" t="s">
        <v>34842</v>
      </c>
    </row>
    <row r="8964" spans="1:39" x14ac:dyDescent="0.2">
      <c r="A8964" t="s">
        <v>3081</v>
      </c>
      <c r="B8964" t="s">
        <v>37</v>
      </c>
      <c r="C8964" t="s">
        <v>3082</v>
      </c>
      <c r="D8964" s="1">
        <v>35926</v>
      </c>
      <c r="E8964" s="1">
        <v>43901</v>
      </c>
      <c r="F8964" t="s">
        <v>19</v>
      </c>
      <c r="I8964">
        <v>100</v>
      </c>
      <c r="J8964">
        <v>0</v>
      </c>
      <c r="K8964">
        <v>0</v>
      </c>
      <c r="L8964">
        <v>2414</v>
      </c>
      <c r="M8964">
        <v>2414</v>
      </c>
      <c r="N8964" t="s">
        <v>20</v>
      </c>
      <c r="O8964" t="s">
        <v>3083</v>
      </c>
      <c r="P8964" t="s">
        <v>28</v>
      </c>
      <c r="Q8964" t="s">
        <v>34233</v>
      </c>
      <c r="R8964" t="s">
        <v>34233</v>
      </c>
      <c r="S8964" t="s">
        <v>33798</v>
      </c>
      <c r="T8964" t="s">
        <v>34357</v>
      </c>
      <c r="U8964" t="s">
        <v>32634</v>
      </c>
      <c r="V8964" t="s">
        <v>33478</v>
      </c>
      <c r="W8964">
        <v>178</v>
      </c>
      <c r="X8964">
        <v>2</v>
      </c>
      <c r="Y8964" t="s">
        <v>32654</v>
      </c>
      <c r="Z8964">
        <v>356</v>
      </c>
      <c r="AA8964">
        <v>7</v>
      </c>
      <c r="AB8964">
        <v>12</v>
      </c>
      <c r="AC8964">
        <v>1</v>
      </c>
      <c r="AD8964" t="str">
        <f t="shared" si="1380"/>
        <v/>
      </c>
      <c r="AE8964" t="str">
        <f t="shared" si="1388"/>
        <v/>
      </c>
      <c r="AF8964" t="str">
        <f t="shared" si="1379"/>
        <v/>
      </c>
      <c r="AG8964">
        <f t="shared" si="1387"/>
        <v>1</v>
      </c>
      <c r="AH8964">
        <f t="shared" si="1383"/>
        <v>2.8</v>
      </c>
      <c r="AI8964">
        <v>0.14499999999999999</v>
      </c>
      <c r="AJ8964">
        <f t="shared" si="1381"/>
        <v>0.40599999999999997</v>
      </c>
      <c r="AK8964" t="str">
        <f t="shared" si="1384"/>
        <v/>
      </c>
      <c r="AL8964" t="str">
        <f t="shared" si="1382"/>
        <v/>
      </c>
    </row>
    <row r="8965" spans="1:39" x14ac:dyDescent="0.2">
      <c r="A8965" t="s">
        <v>3761</v>
      </c>
      <c r="B8965" t="s">
        <v>37</v>
      </c>
      <c r="C8965" t="s">
        <v>3762</v>
      </c>
      <c r="D8965" s="1">
        <v>35926</v>
      </c>
      <c r="E8965" s="1">
        <v>43901</v>
      </c>
      <c r="F8965" t="s">
        <v>19</v>
      </c>
      <c r="I8965">
        <v>100</v>
      </c>
      <c r="J8965">
        <v>0</v>
      </c>
      <c r="K8965">
        <v>0</v>
      </c>
      <c r="L8965">
        <v>2191</v>
      </c>
      <c r="M8965">
        <v>2191</v>
      </c>
      <c r="N8965" t="s">
        <v>20</v>
      </c>
      <c r="O8965" t="s">
        <v>3763</v>
      </c>
      <c r="P8965" t="s">
        <v>28</v>
      </c>
      <c r="Q8965" t="s">
        <v>34234</v>
      </c>
      <c r="R8965" t="s">
        <v>34235</v>
      </c>
      <c r="S8965" t="s">
        <v>32628</v>
      </c>
      <c r="T8965" t="s">
        <v>34365</v>
      </c>
      <c r="AD8965" t="str">
        <f t="shared" si="1380"/>
        <v/>
      </c>
      <c r="AE8965" t="str">
        <f t="shared" si="1388"/>
        <v/>
      </c>
      <c r="AF8965" t="str">
        <f t="shared" si="1379"/>
        <v/>
      </c>
      <c r="AG8965" s="17">
        <v>1</v>
      </c>
      <c r="AH8965">
        <f t="shared" si="1383"/>
        <v>2.8</v>
      </c>
      <c r="AI8965">
        <v>0.14499999999999999</v>
      </c>
      <c r="AJ8965">
        <f t="shared" si="1381"/>
        <v>0.40599999999999997</v>
      </c>
      <c r="AK8965" t="str">
        <f t="shared" si="1384"/>
        <v/>
      </c>
      <c r="AL8965" t="str">
        <f t="shared" si="1382"/>
        <v/>
      </c>
    </row>
    <row r="8966" spans="1:39" x14ac:dyDescent="0.2">
      <c r="A8966" t="s">
        <v>3743</v>
      </c>
      <c r="B8966" t="s">
        <v>37</v>
      </c>
      <c r="C8966" t="s">
        <v>3744</v>
      </c>
      <c r="D8966" s="1">
        <v>35926</v>
      </c>
      <c r="E8966" s="1">
        <v>44546</v>
      </c>
      <c r="F8966" t="s">
        <v>19</v>
      </c>
      <c r="I8966">
        <v>100</v>
      </c>
      <c r="J8966">
        <v>0</v>
      </c>
      <c r="K8966">
        <v>0</v>
      </c>
      <c r="L8966">
        <v>2214</v>
      </c>
      <c r="M8966">
        <v>2214</v>
      </c>
      <c r="N8966" t="s">
        <v>20</v>
      </c>
      <c r="O8966" t="s">
        <v>3745</v>
      </c>
      <c r="P8966" t="s">
        <v>28</v>
      </c>
      <c r="Q8966" t="s">
        <v>34234</v>
      </c>
      <c r="R8966" t="s">
        <v>34235</v>
      </c>
      <c r="S8966" t="s">
        <v>32628</v>
      </c>
      <c r="T8966" t="s">
        <v>34365</v>
      </c>
      <c r="AD8966" t="str">
        <f t="shared" si="1380"/>
        <v/>
      </c>
      <c r="AE8966" t="str">
        <f t="shared" si="1388"/>
        <v/>
      </c>
      <c r="AF8966" t="str">
        <f t="shared" si="1379"/>
        <v/>
      </c>
      <c r="AG8966" s="17">
        <v>1</v>
      </c>
      <c r="AH8966">
        <f t="shared" si="1383"/>
        <v>2.8</v>
      </c>
      <c r="AI8966">
        <v>0.14499999999999999</v>
      </c>
      <c r="AJ8966">
        <f t="shared" si="1381"/>
        <v>0.40599999999999997</v>
      </c>
      <c r="AK8966" t="str">
        <f t="shared" si="1384"/>
        <v/>
      </c>
      <c r="AL8966" t="str">
        <f t="shared" si="1382"/>
        <v/>
      </c>
    </row>
    <row r="8967" spans="1:39" x14ac:dyDescent="0.2">
      <c r="A8967" t="s">
        <v>3740</v>
      </c>
      <c r="B8967" t="s">
        <v>37</v>
      </c>
      <c r="C8967" t="s">
        <v>3741</v>
      </c>
      <c r="D8967" s="1">
        <v>35926</v>
      </c>
      <c r="E8967" s="1">
        <v>44546</v>
      </c>
      <c r="F8967" t="s">
        <v>19</v>
      </c>
      <c r="I8967">
        <v>100</v>
      </c>
      <c r="J8967">
        <v>0</v>
      </c>
      <c r="K8967">
        <v>0</v>
      </c>
      <c r="L8967">
        <v>2097</v>
      </c>
      <c r="M8967">
        <v>2097</v>
      </c>
      <c r="N8967" t="s">
        <v>20</v>
      </c>
      <c r="O8967" t="s">
        <v>3742</v>
      </c>
      <c r="P8967" t="s">
        <v>28</v>
      </c>
      <c r="Q8967" t="s">
        <v>34233</v>
      </c>
      <c r="R8967" t="s">
        <v>34233</v>
      </c>
      <c r="S8967" t="s">
        <v>32628</v>
      </c>
      <c r="T8967" t="s">
        <v>34365</v>
      </c>
      <c r="AD8967" t="str">
        <f t="shared" si="1380"/>
        <v/>
      </c>
      <c r="AE8967" t="str">
        <f t="shared" si="1388"/>
        <v/>
      </c>
      <c r="AF8967" t="str">
        <f t="shared" si="1379"/>
        <v/>
      </c>
      <c r="AG8967" s="17">
        <v>1</v>
      </c>
      <c r="AH8967">
        <f t="shared" si="1383"/>
        <v>2.8</v>
      </c>
      <c r="AI8967">
        <v>0.14499999999999999</v>
      </c>
      <c r="AJ8967">
        <f t="shared" si="1381"/>
        <v>0.40599999999999997</v>
      </c>
      <c r="AK8967" t="str">
        <f t="shared" si="1384"/>
        <v/>
      </c>
      <c r="AL8967" t="str">
        <f t="shared" si="1382"/>
        <v/>
      </c>
    </row>
    <row r="8968" spans="1:39" x14ac:dyDescent="0.2">
      <c r="A8968" t="s">
        <v>3704</v>
      </c>
      <c r="B8968" t="s">
        <v>37</v>
      </c>
      <c r="C8968" t="s">
        <v>3705</v>
      </c>
      <c r="D8968" s="1">
        <v>35926</v>
      </c>
      <c r="E8968" s="1">
        <v>43951</v>
      </c>
      <c r="F8968" t="s">
        <v>19</v>
      </c>
      <c r="I8968">
        <v>100</v>
      </c>
      <c r="J8968">
        <v>0</v>
      </c>
      <c r="K8968">
        <v>0</v>
      </c>
      <c r="L8968">
        <v>1982</v>
      </c>
      <c r="M8968">
        <v>1982</v>
      </c>
      <c r="N8968" t="s">
        <v>20</v>
      </c>
      <c r="O8968" t="s">
        <v>3706</v>
      </c>
      <c r="P8968" t="s">
        <v>28</v>
      </c>
      <c r="Q8968" t="s">
        <v>34233</v>
      </c>
      <c r="R8968" t="s">
        <v>34233</v>
      </c>
      <c r="S8968" t="s">
        <v>32628</v>
      </c>
      <c r="T8968" t="s">
        <v>34365</v>
      </c>
      <c r="U8968" t="s">
        <v>32634</v>
      </c>
      <c r="V8968" t="s">
        <v>32698</v>
      </c>
      <c r="W8968">
        <v>369</v>
      </c>
      <c r="X8968">
        <v>2</v>
      </c>
      <c r="Y8968" s="5" t="s">
        <v>32665</v>
      </c>
      <c r="AA8968">
        <v>8.5</v>
      </c>
      <c r="AC8968">
        <v>1</v>
      </c>
      <c r="AD8968" t="str">
        <f t="shared" si="1380"/>
        <v/>
      </c>
      <c r="AE8968" t="str">
        <f t="shared" si="1388"/>
        <v/>
      </c>
      <c r="AF8968" t="str">
        <f t="shared" si="1379"/>
        <v/>
      </c>
      <c r="AG8968">
        <f>IF((S8968&lt;&gt;"tühi")*(AC8968&lt;&gt;""),AC8968,"")</f>
        <v>1</v>
      </c>
      <c r="AH8968">
        <f t="shared" si="1383"/>
        <v>2.8</v>
      </c>
      <c r="AI8968">
        <v>0.14499999999999999</v>
      </c>
      <c r="AJ8968">
        <f t="shared" si="1381"/>
        <v>0.40599999999999997</v>
      </c>
      <c r="AK8968" t="str">
        <f t="shared" si="1384"/>
        <v/>
      </c>
      <c r="AL8968" t="str">
        <f t="shared" si="1382"/>
        <v/>
      </c>
    </row>
    <row r="8969" spans="1:39" x14ac:dyDescent="0.2">
      <c r="A8969" t="s">
        <v>3254</v>
      </c>
      <c r="B8969" t="s">
        <v>37</v>
      </c>
      <c r="C8969" t="s">
        <v>3255</v>
      </c>
      <c r="D8969" s="1">
        <v>35926</v>
      </c>
      <c r="E8969" s="1">
        <v>43901</v>
      </c>
      <c r="F8969" t="s">
        <v>19</v>
      </c>
      <c r="I8969">
        <v>100</v>
      </c>
      <c r="J8969">
        <v>0</v>
      </c>
      <c r="K8969">
        <v>0</v>
      </c>
      <c r="L8969">
        <v>1646</v>
      </c>
      <c r="M8969">
        <v>1646</v>
      </c>
      <c r="N8969" t="s">
        <v>20</v>
      </c>
      <c r="O8969" t="s">
        <v>3256</v>
      </c>
      <c r="P8969" t="s">
        <v>28</v>
      </c>
      <c r="Q8969" t="s">
        <v>34234</v>
      </c>
      <c r="R8969" t="s">
        <v>34270</v>
      </c>
      <c r="S8969" t="s">
        <v>33797</v>
      </c>
      <c r="T8969" t="s">
        <v>32634</v>
      </c>
      <c r="AD8969" t="str">
        <f t="shared" si="1380"/>
        <v/>
      </c>
      <c r="AE8969" t="str">
        <f t="shared" si="1388"/>
        <v/>
      </c>
      <c r="AF8969" t="str">
        <f t="shared" si="1379"/>
        <v/>
      </c>
      <c r="AG8969" s="17">
        <v>1</v>
      </c>
      <c r="AH8969">
        <f t="shared" si="1383"/>
        <v>2.8</v>
      </c>
      <c r="AI8969">
        <v>0.14499999999999999</v>
      </c>
      <c r="AJ8969">
        <f t="shared" si="1381"/>
        <v>0.40599999999999997</v>
      </c>
      <c r="AK8969" t="str">
        <f t="shared" si="1384"/>
        <v/>
      </c>
      <c r="AL8969" t="str">
        <f t="shared" si="1382"/>
        <v/>
      </c>
    </row>
    <row r="8970" spans="1:39" x14ac:dyDescent="0.2">
      <c r="A8970" t="s">
        <v>3093</v>
      </c>
      <c r="B8970" t="s">
        <v>37</v>
      </c>
      <c r="C8970" t="s">
        <v>3094</v>
      </c>
      <c r="D8970" s="1">
        <v>35926</v>
      </c>
      <c r="E8970" s="1">
        <v>43901</v>
      </c>
      <c r="F8970" t="s">
        <v>19</v>
      </c>
      <c r="I8970">
        <v>100</v>
      </c>
      <c r="J8970">
        <v>0</v>
      </c>
      <c r="K8970">
        <v>0</v>
      </c>
      <c r="L8970">
        <v>1699</v>
      </c>
      <c r="M8970">
        <v>1699</v>
      </c>
      <c r="N8970" t="s">
        <v>20</v>
      </c>
      <c r="O8970" t="s">
        <v>3095</v>
      </c>
      <c r="P8970" t="s">
        <v>28</v>
      </c>
      <c r="Q8970" t="s">
        <v>34233</v>
      </c>
      <c r="R8970" t="s">
        <v>34233</v>
      </c>
      <c r="S8970" t="s">
        <v>32628</v>
      </c>
      <c r="T8970" t="s">
        <v>34502</v>
      </c>
      <c r="U8970" t="s">
        <v>32634</v>
      </c>
      <c r="V8970" t="s">
        <v>32781</v>
      </c>
      <c r="W8970">
        <v>320</v>
      </c>
      <c r="X8970">
        <v>2</v>
      </c>
      <c r="Y8970" t="s">
        <v>32654</v>
      </c>
      <c r="AA8970">
        <v>8.5</v>
      </c>
      <c r="AC8970">
        <v>1</v>
      </c>
      <c r="AD8970" t="str">
        <f t="shared" si="1380"/>
        <v/>
      </c>
      <c r="AE8970" t="str">
        <f t="shared" si="1388"/>
        <v/>
      </c>
      <c r="AF8970" t="str">
        <f t="shared" si="1379"/>
        <v/>
      </c>
      <c r="AG8970">
        <f>IF((S8970&lt;&gt;"tühi")*(AC8970&lt;&gt;""),AC8970,"")</f>
        <v>1</v>
      </c>
      <c r="AH8970">
        <f t="shared" si="1383"/>
        <v>2.8</v>
      </c>
      <c r="AI8970">
        <v>0.14499999999999999</v>
      </c>
      <c r="AJ8970">
        <f t="shared" si="1381"/>
        <v>0.40599999999999997</v>
      </c>
      <c r="AK8970" t="str">
        <f t="shared" si="1384"/>
        <v/>
      </c>
      <c r="AL8970" t="str">
        <f t="shared" si="1382"/>
        <v/>
      </c>
    </row>
    <row r="8971" spans="1:39" x14ac:dyDescent="0.2">
      <c r="A8971" t="s">
        <v>3317</v>
      </c>
      <c r="B8971" t="s">
        <v>37</v>
      </c>
      <c r="C8971" t="s">
        <v>3318</v>
      </c>
      <c r="D8971" s="1">
        <v>35926</v>
      </c>
      <c r="E8971" s="1">
        <v>43951</v>
      </c>
      <c r="F8971" t="s">
        <v>19</v>
      </c>
      <c r="I8971">
        <v>100</v>
      </c>
      <c r="J8971">
        <v>0</v>
      </c>
      <c r="K8971">
        <v>0</v>
      </c>
      <c r="L8971">
        <v>973</v>
      </c>
      <c r="M8971">
        <v>973</v>
      </c>
      <c r="N8971" t="s">
        <v>20</v>
      </c>
      <c r="O8971" t="s">
        <v>3319</v>
      </c>
      <c r="P8971" t="s">
        <v>28</v>
      </c>
      <c r="Q8971" t="s">
        <v>34234</v>
      </c>
      <c r="R8971" t="s">
        <v>34235</v>
      </c>
      <c r="S8971" t="s">
        <v>32628</v>
      </c>
      <c r="T8971" t="s">
        <v>34365</v>
      </c>
      <c r="AD8971" t="str">
        <f t="shared" si="1380"/>
        <v/>
      </c>
      <c r="AE8971" t="str">
        <f t="shared" si="1388"/>
        <v/>
      </c>
      <c r="AF8971" t="str">
        <f t="shared" ref="AF8971:AF9034" si="1389">IF((S8971&lt;&gt;"tühi")*(F8971&lt;&gt;"Elamumaa")*(G8971&lt;&gt;"Elamumaa")*(H8971&lt;&gt;"Elamumaa"),IF(Z8971=0,"",Z8971),"")</f>
        <v/>
      </c>
      <c r="AG8971" s="17">
        <v>1</v>
      </c>
      <c r="AH8971">
        <f t="shared" si="1383"/>
        <v>2.8</v>
      </c>
      <c r="AI8971">
        <v>0.14499999999999999</v>
      </c>
      <c r="AJ8971">
        <f t="shared" si="1381"/>
        <v>0.40599999999999997</v>
      </c>
      <c r="AK8971" t="str">
        <f t="shared" si="1384"/>
        <v/>
      </c>
      <c r="AL8971" t="str">
        <f t="shared" si="1382"/>
        <v/>
      </c>
    </row>
    <row r="8972" spans="1:39" x14ac:dyDescent="0.2">
      <c r="A8972" t="s">
        <v>3090</v>
      </c>
      <c r="B8972" t="s">
        <v>37</v>
      </c>
      <c r="C8972" t="s">
        <v>3091</v>
      </c>
      <c r="D8972" s="1">
        <v>35926</v>
      </c>
      <c r="E8972" s="1">
        <v>43901</v>
      </c>
      <c r="F8972" t="s">
        <v>19</v>
      </c>
      <c r="I8972">
        <v>100</v>
      </c>
      <c r="J8972">
        <v>0</v>
      </c>
      <c r="K8972">
        <v>0</v>
      </c>
      <c r="L8972">
        <v>2917</v>
      </c>
      <c r="M8972">
        <v>2917</v>
      </c>
      <c r="N8972" t="s">
        <v>20</v>
      </c>
      <c r="O8972" t="s">
        <v>3092</v>
      </c>
      <c r="P8972" t="s">
        <v>28</v>
      </c>
      <c r="Q8972" t="s">
        <v>34234</v>
      </c>
      <c r="R8972" t="s">
        <v>34270</v>
      </c>
      <c r="S8972" t="s">
        <v>32628</v>
      </c>
      <c r="T8972" t="s">
        <v>34357</v>
      </c>
      <c r="U8972" t="s">
        <v>32634</v>
      </c>
      <c r="V8972" t="s">
        <v>32707</v>
      </c>
      <c r="W8972">
        <v>400</v>
      </c>
      <c r="X8972">
        <v>2</v>
      </c>
      <c r="Y8972">
        <v>1</v>
      </c>
      <c r="AA8972">
        <v>8.5</v>
      </c>
      <c r="AC8972">
        <v>1</v>
      </c>
      <c r="AD8972" t="str">
        <f t="shared" si="1380"/>
        <v/>
      </c>
      <c r="AE8972" t="str">
        <f t="shared" si="1388"/>
        <v/>
      </c>
      <c r="AF8972" t="str">
        <f t="shared" si="1389"/>
        <v/>
      </c>
      <c r="AG8972">
        <f>IF((S8972&lt;&gt;"tühi")*(AC8972&lt;&gt;""),AC8972,"")</f>
        <v>1</v>
      </c>
      <c r="AH8972">
        <f t="shared" si="1383"/>
        <v>2.8</v>
      </c>
      <c r="AI8972">
        <v>0.14499999999999999</v>
      </c>
      <c r="AJ8972">
        <f t="shared" si="1381"/>
        <v>0.40599999999999997</v>
      </c>
      <c r="AK8972" t="str">
        <f t="shared" si="1384"/>
        <v/>
      </c>
      <c r="AL8972" t="str">
        <f t="shared" si="1382"/>
        <v/>
      </c>
    </row>
    <row r="8973" spans="1:39" x14ac:dyDescent="0.2">
      <c r="A8973" t="s">
        <v>3257</v>
      </c>
      <c r="B8973" t="s">
        <v>37</v>
      </c>
      <c r="C8973" t="s">
        <v>3258</v>
      </c>
      <c r="D8973" s="1">
        <v>35926</v>
      </c>
      <c r="E8973" s="1">
        <v>44103</v>
      </c>
      <c r="F8973" t="s">
        <v>19</v>
      </c>
      <c r="I8973">
        <v>100</v>
      </c>
      <c r="J8973">
        <v>0</v>
      </c>
      <c r="K8973">
        <v>0</v>
      </c>
      <c r="L8973">
        <v>1239</v>
      </c>
      <c r="M8973">
        <v>1239</v>
      </c>
      <c r="N8973" t="s">
        <v>20</v>
      </c>
      <c r="O8973" t="s">
        <v>3259</v>
      </c>
      <c r="P8973" t="s">
        <v>28</v>
      </c>
      <c r="Q8973" t="s">
        <v>34234</v>
      </c>
      <c r="R8973" t="s">
        <v>34270</v>
      </c>
      <c r="S8973" t="s">
        <v>33797</v>
      </c>
      <c r="T8973" t="s">
        <v>34365</v>
      </c>
      <c r="AD8973" t="str">
        <f t="shared" si="1380"/>
        <v/>
      </c>
      <c r="AE8973" t="str">
        <f t="shared" si="1388"/>
        <v/>
      </c>
      <c r="AF8973" t="str">
        <f t="shared" si="1389"/>
        <v/>
      </c>
      <c r="AG8973" s="17">
        <v>1</v>
      </c>
      <c r="AH8973">
        <f t="shared" si="1383"/>
        <v>2.8</v>
      </c>
      <c r="AI8973">
        <v>0.14499999999999999</v>
      </c>
      <c r="AJ8973">
        <f t="shared" si="1381"/>
        <v>0.40599999999999997</v>
      </c>
      <c r="AK8973" t="str">
        <f t="shared" si="1384"/>
        <v/>
      </c>
      <c r="AL8973" t="str">
        <f t="shared" si="1382"/>
        <v/>
      </c>
    </row>
    <row r="8974" spans="1:39" x14ac:dyDescent="0.2">
      <c r="A8974" t="s">
        <v>3087</v>
      </c>
      <c r="B8974" t="s">
        <v>37</v>
      </c>
      <c r="C8974" t="s">
        <v>3088</v>
      </c>
      <c r="D8974" s="1">
        <v>35926</v>
      </c>
      <c r="E8974" s="1">
        <v>44546</v>
      </c>
      <c r="F8974" t="s">
        <v>19</v>
      </c>
      <c r="I8974">
        <v>100</v>
      </c>
      <c r="J8974">
        <v>0</v>
      </c>
      <c r="K8974">
        <v>0</v>
      </c>
      <c r="L8974">
        <v>2737</v>
      </c>
      <c r="M8974">
        <v>2737</v>
      </c>
      <c r="N8974" t="s">
        <v>20</v>
      </c>
      <c r="O8974" t="s">
        <v>3089</v>
      </c>
      <c r="P8974" t="s">
        <v>28</v>
      </c>
      <c r="Q8974" t="s">
        <v>34234</v>
      </c>
      <c r="R8974" t="s">
        <v>34235</v>
      </c>
      <c r="S8974" t="s">
        <v>32628</v>
      </c>
      <c r="T8974" t="s">
        <v>34365</v>
      </c>
      <c r="AD8974" t="str">
        <f t="shared" si="1380"/>
        <v/>
      </c>
      <c r="AE8974" t="str">
        <f t="shared" si="1388"/>
        <v/>
      </c>
      <c r="AF8974" t="str">
        <f t="shared" si="1389"/>
        <v/>
      </c>
      <c r="AG8974" s="17">
        <v>1</v>
      </c>
      <c r="AH8974">
        <f t="shared" si="1383"/>
        <v>2.8</v>
      </c>
      <c r="AI8974">
        <v>0.14499999999999999</v>
      </c>
      <c r="AJ8974">
        <f t="shared" si="1381"/>
        <v>0.40599999999999997</v>
      </c>
      <c r="AK8974" t="str">
        <f t="shared" si="1384"/>
        <v/>
      </c>
      <c r="AL8974" t="str">
        <f t="shared" si="1382"/>
        <v/>
      </c>
    </row>
    <row r="8975" spans="1:39" x14ac:dyDescent="0.2">
      <c r="A8975" t="s">
        <v>3251</v>
      </c>
      <c r="B8975" t="s">
        <v>37</v>
      </c>
      <c r="C8975" t="s">
        <v>3252</v>
      </c>
      <c r="D8975" s="1">
        <v>35926</v>
      </c>
      <c r="E8975" s="1">
        <v>44546</v>
      </c>
      <c r="F8975" t="s">
        <v>19</v>
      </c>
      <c r="I8975">
        <v>100</v>
      </c>
      <c r="J8975">
        <v>0</v>
      </c>
      <c r="K8975">
        <v>0</v>
      </c>
      <c r="L8975">
        <v>8547</v>
      </c>
      <c r="M8975">
        <v>8547</v>
      </c>
      <c r="N8975" t="s">
        <v>20</v>
      </c>
      <c r="O8975" t="s">
        <v>3253</v>
      </c>
      <c r="P8975" t="s">
        <v>28</v>
      </c>
      <c r="Q8975" t="s">
        <v>34234</v>
      </c>
      <c r="R8975" t="s">
        <v>34235</v>
      </c>
      <c r="S8975" t="s">
        <v>32628</v>
      </c>
      <c r="T8975" t="s">
        <v>34365</v>
      </c>
      <c r="AD8975" t="str">
        <f t="shared" si="1380"/>
        <v/>
      </c>
      <c r="AE8975" t="str">
        <f t="shared" si="1388"/>
        <v/>
      </c>
      <c r="AF8975" t="str">
        <f t="shared" si="1389"/>
        <v/>
      </c>
      <c r="AG8975" s="17">
        <v>1</v>
      </c>
      <c r="AH8975">
        <f t="shared" si="1383"/>
        <v>2.8</v>
      </c>
      <c r="AI8975">
        <v>0.14499999999999999</v>
      </c>
      <c r="AJ8975">
        <f t="shared" si="1381"/>
        <v>0.40599999999999997</v>
      </c>
      <c r="AK8975" t="str">
        <f t="shared" si="1384"/>
        <v/>
      </c>
      <c r="AL8975" t="str">
        <f t="shared" si="1382"/>
        <v/>
      </c>
    </row>
    <row r="8976" spans="1:39" x14ac:dyDescent="0.2">
      <c r="A8976" t="s">
        <v>3084</v>
      </c>
      <c r="B8976" t="s">
        <v>37</v>
      </c>
      <c r="C8976" t="s">
        <v>3085</v>
      </c>
      <c r="D8976" s="1">
        <v>35926</v>
      </c>
      <c r="E8976" s="1">
        <v>43901</v>
      </c>
      <c r="F8976" t="s">
        <v>19</v>
      </c>
      <c r="I8976">
        <v>100</v>
      </c>
      <c r="J8976">
        <v>0</v>
      </c>
      <c r="K8976">
        <v>0</v>
      </c>
      <c r="L8976">
        <v>2840</v>
      </c>
      <c r="M8976">
        <v>2840</v>
      </c>
      <c r="N8976" t="s">
        <v>20</v>
      </c>
      <c r="O8976" t="s">
        <v>3086</v>
      </c>
      <c r="P8976" t="s">
        <v>28</v>
      </c>
      <c r="Q8976" t="s">
        <v>34234</v>
      </c>
      <c r="R8976" t="s">
        <v>34235</v>
      </c>
      <c r="S8976" t="s">
        <v>33800</v>
      </c>
      <c r="T8976" t="s">
        <v>34365</v>
      </c>
      <c r="AD8976" t="str">
        <f t="shared" si="1380"/>
        <v/>
      </c>
      <c r="AE8976" t="str">
        <f t="shared" si="1388"/>
        <v/>
      </c>
      <c r="AF8976" t="str">
        <f t="shared" si="1389"/>
        <v/>
      </c>
      <c r="AG8976" s="17">
        <v>1</v>
      </c>
      <c r="AH8976">
        <f t="shared" si="1383"/>
        <v>2.8</v>
      </c>
      <c r="AI8976">
        <v>0.14499999999999999</v>
      </c>
      <c r="AJ8976">
        <f t="shared" si="1381"/>
        <v>0.40599999999999997</v>
      </c>
      <c r="AK8976" t="str">
        <f t="shared" si="1384"/>
        <v/>
      </c>
      <c r="AL8976" t="str">
        <f t="shared" si="1382"/>
        <v/>
      </c>
    </row>
    <row r="8977" spans="1:39" x14ac:dyDescent="0.2">
      <c r="A8977" t="s">
        <v>28340</v>
      </c>
      <c r="B8977" t="s">
        <v>37</v>
      </c>
      <c r="C8977" t="s">
        <v>28341</v>
      </c>
      <c r="D8977" s="1">
        <v>42381</v>
      </c>
      <c r="E8977" s="1">
        <v>44546</v>
      </c>
      <c r="F8977" t="s">
        <v>26</v>
      </c>
      <c r="I8977">
        <v>100</v>
      </c>
      <c r="J8977">
        <v>0</v>
      </c>
      <c r="K8977">
        <v>0</v>
      </c>
      <c r="L8977">
        <v>2137</v>
      </c>
      <c r="M8977">
        <v>2137</v>
      </c>
      <c r="N8977" t="s">
        <v>20</v>
      </c>
      <c r="O8977" t="s">
        <v>28342</v>
      </c>
      <c r="P8977" t="s">
        <v>44</v>
      </c>
      <c r="Q8977" t="s">
        <v>34233</v>
      </c>
      <c r="R8977" t="s">
        <v>34233</v>
      </c>
      <c r="S8977" t="s">
        <v>34233</v>
      </c>
      <c r="T8977" t="s">
        <v>34233</v>
      </c>
      <c r="AD8977" t="str">
        <f t="shared" ref="AD8977:AD9040" si="1390">IF((S8977="tühi")*(F8977&lt;&gt;"Elamumaa")*(G8977&lt;&gt;"Elamumaa")*(H8977&lt;&gt;"Elamumaa"),IF(Z8977=0,"",Z8977),"")</f>
        <v/>
      </c>
      <c r="AE8977" t="str">
        <f t="shared" si="1388"/>
        <v/>
      </c>
      <c r="AF8977" t="str">
        <f t="shared" si="1389"/>
        <v/>
      </c>
      <c r="AG8977" t="str">
        <f t="shared" ref="AG8977:AG8984" si="1391">IF((S8977&lt;&gt;"tühi")*(AC8977&lt;&gt;""),AC8977,"")</f>
        <v/>
      </c>
      <c r="AH8977" t="str">
        <f t="shared" si="1383"/>
        <v/>
      </c>
      <c r="AI8977">
        <v>0.14499999999999999</v>
      </c>
      <c r="AJ8977" t="str">
        <f t="shared" si="1381"/>
        <v/>
      </c>
      <c r="AK8977" t="str">
        <f t="shared" si="1384"/>
        <v/>
      </c>
      <c r="AL8977" t="str">
        <f t="shared" si="1382"/>
        <v/>
      </c>
    </row>
    <row r="8978" spans="1:39" s="20" customFormat="1" x14ac:dyDescent="0.2">
      <c r="A8978" s="20" t="s">
        <v>31206</v>
      </c>
      <c r="B8978" s="20" t="s">
        <v>37</v>
      </c>
      <c r="C8978" s="20" t="s">
        <v>31207</v>
      </c>
      <c r="D8978" s="21">
        <v>43859</v>
      </c>
      <c r="E8978" s="21">
        <v>44061</v>
      </c>
      <c r="F8978" s="24" t="s">
        <v>26</v>
      </c>
      <c r="I8978" s="20">
        <v>100</v>
      </c>
      <c r="J8978" s="20">
        <v>0</v>
      </c>
      <c r="K8978" s="20">
        <v>0</v>
      </c>
      <c r="L8978" s="20">
        <v>4065</v>
      </c>
      <c r="M8978" s="20">
        <v>4065</v>
      </c>
      <c r="N8978" s="20" t="s">
        <v>20</v>
      </c>
      <c r="O8978" s="20" t="s">
        <v>31208</v>
      </c>
      <c r="P8978" s="20" t="s">
        <v>44</v>
      </c>
      <c r="Q8978" s="20" t="s">
        <v>34233</v>
      </c>
      <c r="R8978" s="20" t="s">
        <v>34233</v>
      </c>
      <c r="S8978" s="20" t="s">
        <v>34233</v>
      </c>
      <c r="T8978" s="20" t="s">
        <v>34233</v>
      </c>
      <c r="V8978" s="20" t="s">
        <v>33448</v>
      </c>
      <c r="AD8978" s="20" t="str">
        <f t="shared" si="1390"/>
        <v/>
      </c>
      <c r="AE8978" s="20" t="str">
        <f t="shared" si="1388"/>
        <v/>
      </c>
      <c r="AF8978" s="20" t="str">
        <f t="shared" si="1389"/>
        <v/>
      </c>
      <c r="AG8978" s="20" t="str">
        <f t="shared" si="1391"/>
        <v/>
      </c>
      <c r="AH8978" s="20" t="str">
        <f t="shared" si="1383"/>
        <v/>
      </c>
      <c r="AI8978" s="20">
        <v>0.14499999999999999</v>
      </c>
      <c r="AJ8978" s="20" t="str">
        <f t="shared" si="1381"/>
        <v/>
      </c>
      <c r="AK8978" s="20" t="str">
        <f t="shared" si="1384"/>
        <v/>
      </c>
      <c r="AL8978" s="20" t="str">
        <f t="shared" si="1382"/>
        <v/>
      </c>
      <c r="AM8978" s="20" t="s">
        <v>34148</v>
      </c>
    </row>
    <row r="8979" spans="1:39" x14ac:dyDescent="0.2">
      <c r="A8979" t="s">
        <v>31570</v>
      </c>
      <c r="B8979" t="s">
        <v>37</v>
      </c>
      <c r="C8979" t="s">
        <v>31571</v>
      </c>
      <c r="D8979" s="1">
        <v>44061</v>
      </c>
      <c r="E8979" s="1">
        <v>44546</v>
      </c>
      <c r="F8979" t="s">
        <v>889</v>
      </c>
      <c r="I8979">
        <v>100</v>
      </c>
      <c r="J8979">
        <v>0</v>
      </c>
      <c r="K8979">
        <v>0</v>
      </c>
      <c r="L8979">
        <v>8115</v>
      </c>
      <c r="M8979">
        <v>8115</v>
      </c>
      <c r="N8979" t="s">
        <v>20</v>
      </c>
      <c r="O8979" t="s">
        <v>31572</v>
      </c>
      <c r="P8979" t="s">
        <v>44</v>
      </c>
      <c r="Q8979" t="s">
        <v>34233</v>
      </c>
      <c r="R8979" t="s">
        <v>34233</v>
      </c>
      <c r="S8979" t="s">
        <v>33942</v>
      </c>
      <c r="T8979" t="s">
        <v>34233</v>
      </c>
      <c r="V8979" t="s">
        <v>33448</v>
      </c>
      <c r="AD8979" t="str">
        <f t="shared" si="1390"/>
        <v/>
      </c>
      <c r="AE8979" t="str">
        <f t="shared" si="1388"/>
        <v/>
      </c>
      <c r="AF8979" t="str">
        <f t="shared" si="1389"/>
        <v/>
      </c>
      <c r="AG8979" t="str">
        <f t="shared" si="1391"/>
        <v/>
      </c>
      <c r="AH8979" t="str">
        <f t="shared" si="1383"/>
        <v/>
      </c>
      <c r="AI8979">
        <v>0.14499999999999999</v>
      </c>
      <c r="AJ8979" t="str">
        <f t="shared" si="1381"/>
        <v/>
      </c>
      <c r="AK8979" t="str">
        <f t="shared" si="1384"/>
        <v/>
      </c>
      <c r="AL8979" t="str">
        <f t="shared" si="1382"/>
        <v/>
      </c>
    </row>
    <row r="8980" spans="1:39" x14ac:dyDescent="0.2">
      <c r="A8980" t="s">
        <v>31833</v>
      </c>
      <c r="B8980" t="s">
        <v>37</v>
      </c>
      <c r="C8980" t="s">
        <v>31834</v>
      </c>
      <c r="D8980" s="1">
        <v>44067</v>
      </c>
      <c r="E8980" s="1">
        <v>44546</v>
      </c>
      <c r="F8980" t="s">
        <v>889</v>
      </c>
      <c r="I8980">
        <v>100</v>
      </c>
      <c r="J8980">
        <v>0</v>
      </c>
      <c r="K8980">
        <v>0</v>
      </c>
      <c r="L8980">
        <v>18961</v>
      </c>
      <c r="M8980">
        <v>18961</v>
      </c>
      <c r="N8980" t="s">
        <v>20</v>
      </c>
      <c r="O8980" t="s">
        <v>31835</v>
      </c>
      <c r="P8980" t="s">
        <v>28</v>
      </c>
      <c r="Q8980" t="s">
        <v>34233</v>
      </c>
      <c r="R8980" t="s">
        <v>34233</v>
      </c>
      <c r="S8980" t="s">
        <v>33942</v>
      </c>
      <c r="T8980" t="s">
        <v>34233</v>
      </c>
      <c r="V8980" t="s">
        <v>33448</v>
      </c>
      <c r="AD8980" t="str">
        <f t="shared" si="1390"/>
        <v/>
      </c>
      <c r="AE8980" t="str">
        <f t="shared" si="1388"/>
        <v/>
      </c>
      <c r="AF8980" t="str">
        <f t="shared" si="1389"/>
        <v/>
      </c>
      <c r="AG8980" t="str">
        <f t="shared" si="1391"/>
        <v/>
      </c>
      <c r="AH8980" t="str">
        <f t="shared" si="1383"/>
        <v/>
      </c>
      <c r="AI8980">
        <v>0.14499999999999999</v>
      </c>
      <c r="AJ8980" t="str">
        <f t="shared" si="1381"/>
        <v/>
      </c>
      <c r="AK8980" t="str">
        <f t="shared" si="1384"/>
        <v/>
      </c>
      <c r="AL8980" t="str">
        <f t="shared" si="1382"/>
        <v/>
      </c>
    </row>
    <row r="8981" spans="1:39" x14ac:dyDescent="0.2">
      <c r="A8981" t="s">
        <v>31803</v>
      </c>
      <c r="B8981" t="s">
        <v>37</v>
      </c>
      <c r="C8981" t="s">
        <v>31804</v>
      </c>
      <c r="D8981" s="1">
        <v>44067</v>
      </c>
      <c r="E8981" s="1">
        <v>44546</v>
      </c>
      <c r="F8981" t="s">
        <v>889</v>
      </c>
      <c r="I8981">
        <v>100</v>
      </c>
      <c r="J8981">
        <v>0</v>
      </c>
      <c r="K8981">
        <v>0</v>
      </c>
      <c r="L8981">
        <v>52500</v>
      </c>
      <c r="M8981">
        <v>52539</v>
      </c>
      <c r="N8981" t="s">
        <v>401</v>
      </c>
      <c r="O8981" t="s">
        <v>31805</v>
      </c>
      <c r="P8981" t="s">
        <v>28</v>
      </c>
      <c r="Q8981" t="s">
        <v>34233</v>
      </c>
      <c r="R8981" t="s">
        <v>34233</v>
      </c>
      <c r="S8981" t="s">
        <v>33942</v>
      </c>
      <c r="T8981" t="s">
        <v>34233</v>
      </c>
      <c r="V8981" t="s">
        <v>33448</v>
      </c>
      <c r="AD8981" t="str">
        <f t="shared" si="1390"/>
        <v/>
      </c>
      <c r="AE8981" t="str">
        <f t="shared" si="1388"/>
        <v/>
      </c>
      <c r="AF8981" t="str">
        <f t="shared" si="1389"/>
        <v/>
      </c>
      <c r="AG8981" t="str">
        <f t="shared" si="1391"/>
        <v/>
      </c>
      <c r="AH8981" t="str">
        <f t="shared" si="1383"/>
        <v/>
      </c>
      <c r="AI8981">
        <v>0.14499999999999999</v>
      </c>
      <c r="AJ8981" t="str">
        <f t="shared" si="1381"/>
        <v/>
      </c>
      <c r="AK8981" t="str">
        <f t="shared" si="1384"/>
        <v/>
      </c>
      <c r="AL8981" t="str">
        <f t="shared" si="1382"/>
        <v/>
      </c>
    </row>
    <row r="8982" spans="1:39" x14ac:dyDescent="0.2">
      <c r="A8982" t="s">
        <v>31830</v>
      </c>
      <c r="B8982" t="s">
        <v>37</v>
      </c>
      <c r="C8982" t="s">
        <v>31831</v>
      </c>
      <c r="D8982" s="1">
        <v>44067</v>
      </c>
      <c r="E8982" s="1">
        <v>44551</v>
      </c>
      <c r="F8982" t="s">
        <v>889</v>
      </c>
      <c r="I8982">
        <v>100</v>
      </c>
      <c r="J8982">
        <v>0</v>
      </c>
      <c r="K8982">
        <v>0</v>
      </c>
      <c r="L8982">
        <v>11809</v>
      </c>
      <c r="M8982">
        <v>11809</v>
      </c>
      <c r="N8982" t="s">
        <v>20</v>
      </c>
      <c r="O8982" t="s">
        <v>31832</v>
      </c>
      <c r="P8982" t="s">
        <v>44</v>
      </c>
      <c r="Q8982" t="s">
        <v>34233</v>
      </c>
      <c r="R8982" t="s">
        <v>34233</v>
      </c>
      <c r="S8982" t="s">
        <v>33942</v>
      </c>
      <c r="T8982" t="s">
        <v>34233</v>
      </c>
      <c r="V8982" t="s">
        <v>33448</v>
      </c>
      <c r="AD8982" t="str">
        <f t="shared" si="1390"/>
        <v/>
      </c>
      <c r="AE8982" t="str">
        <f t="shared" si="1388"/>
        <v/>
      </c>
      <c r="AF8982" t="str">
        <f t="shared" si="1389"/>
        <v/>
      </c>
      <c r="AG8982" t="str">
        <f t="shared" si="1391"/>
        <v/>
      </c>
      <c r="AH8982" t="str">
        <f t="shared" si="1383"/>
        <v/>
      </c>
      <c r="AI8982">
        <v>0.14499999999999999</v>
      </c>
      <c r="AJ8982" t="str">
        <f t="shared" si="1381"/>
        <v/>
      </c>
      <c r="AK8982" t="str">
        <f t="shared" si="1384"/>
        <v/>
      </c>
      <c r="AL8982" t="str">
        <f t="shared" si="1382"/>
        <v/>
      </c>
    </row>
    <row r="8983" spans="1:39" x14ac:dyDescent="0.2">
      <c r="A8983" t="s">
        <v>20490</v>
      </c>
      <c r="B8983" t="s">
        <v>37</v>
      </c>
      <c r="C8983" t="s">
        <v>20491</v>
      </c>
      <c r="D8983" s="1">
        <v>38370</v>
      </c>
      <c r="E8983" s="1">
        <v>44116</v>
      </c>
      <c r="F8983" t="s">
        <v>889</v>
      </c>
      <c r="I8983">
        <v>100</v>
      </c>
      <c r="J8983">
        <v>0</v>
      </c>
      <c r="K8983">
        <v>0</v>
      </c>
      <c r="L8983">
        <v>92600</v>
      </c>
      <c r="M8983">
        <v>92595</v>
      </c>
      <c r="N8983" t="s">
        <v>401</v>
      </c>
      <c r="O8983" t="s">
        <v>20492</v>
      </c>
      <c r="P8983" t="s">
        <v>2356</v>
      </c>
      <c r="Q8983" t="s">
        <v>34233</v>
      </c>
      <c r="R8983" t="s">
        <v>34233</v>
      </c>
      <c r="S8983" t="s">
        <v>33942</v>
      </c>
      <c r="T8983" t="s">
        <v>34233</v>
      </c>
      <c r="AD8983" t="str">
        <f t="shared" si="1390"/>
        <v/>
      </c>
      <c r="AE8983" t="str">
        <f t="shared" si="1388"/>
        <v/>
      </c>
      <c r="AF8983" t="str">
        <f t="shared" si="1389"/>
        <v/>
      </c>
      <c r="AG8983" t="str">
        <f t="shared" si="1391"/>
        <v/>
      </c>
      <c r="AH8983" t="str">
        <f t="shared" si="1383"/>
        <v/>
      </c>
      <c r="AI8983">
        <v>0.14499999999999999</v>
      </c>
      <c r="AJ8983" t="str">
        <f t="shared" si="1381"/>
        <v/>
      </c>
      <c r="AK8983" t="str">
        <f t="shared" si="1384"/>
        <v/>
      </c>
      <c r="AL8983" t="str">
        <f t="shared" si="1382"/>
        <v/>
      </c>
    </row>
    <row r="8984" spans="1:39" x14ac:dyDescent="0.2">
      <c r="A8984" t="s">
        <v>6565</v>
      </c>
      <c r="B8984" t="s">
        <v>37</v>
      </c>
      <c r="C8984" t="s">
        <v>6566</v>
      </c>
      <c r="D8984" s="1">
        <v>36171</v>
      </c>
      <c r="E8984" s="1">
        <v>44398</v>
      </c>
      <c r="F8984" t="s">
        <v>26</v>
      </c>
      <c r="I8984">
        <v>100</v>
      </c>
      <c r="J8984">
        <v>0</v>
      </c>
      <c r="K8984">
        <v>0</v>
      </c>
      <c r="L8984">
        <v>2107</v>
      </c>
      <c r="M8984">
        <v>2107</v>
      </c>
      <c r="N8984" t="s">
        <v>20</v>
      </c>
      <c r="O8984" t="s">
        <v>6567</v>
      </c>
      <c r="P8984" t="s">
        <v>44</v>
      </c>
      <c r="Q8984" t="s">
        <v>34233</v>
      </c>
      <c r="R8984" t="s">
        <v>34233</v>
      </c>
      <c r="S8984" t="s">
        <v>34233</v>
      </c>
      <c r="T8984" t="s">
        <v>34233</v>
      </c>
      <c r="AD8984" t="str">
        <f t="shared" si="1390"/>
        <v/>
      </c>
      <c r="AE8984" t="str">
        <f t="shared" si="1388"/>
        <v/>
      </c>
      <c r="AF8984" t="str">
        <f t="shared" si="1389"/>
        <v/>
      </c>
      <c r="AG8984" t="str">
        <f t="shared" si="1391"/>
        <v/>
      </c>
      <c r="AH8984" t="str">
        <f t="shared" si="1383"/>
        <v/>
      </c>
      <c r="AI8984">
        <v>0.14499999999999999</v>
      </c>
      <c r="AJ8984" t="str">
        <f t="shared" si="1381"/>
        <v/>
      </c>
      <c r="AK8984" t="str">
        <f t="shared" si="1384"/>
        <v/>
      </c>
      <c r="AL8984" t="str">
        <f t="shared" si="1382"/>
        <v/>
      </c>
    </row>
    <row r="8985" spans="1:39" x14ac:dyDescent="0.2">
      <c r="A8985" t="s">
        <v>5643</v>
      </c>
      <c r="B8985" t="s">
        <v>37</v>
      </c>
      <c r="C8985" t="s">
        <v>5644</v>
      </c>
      <c r="D8985" s="1">
        <v>36111</v>
      </c>
      <c r="E8985" s="1">
        <v>43456</v>
      </c>
      <c r="F8985" t="s">
        <v>19</v>
      </c>
      <c r="I8985">
        <v>100</v>
      </c>
      <c r="J8985">
        <v>0</v>
      </c>
      <c r="K8985">
        <v>0</v>
      </c>
      <c r="L8985">
        <v>2340</v>
      </c>
      <c r="M8985">
        <v>2340</v>
      </c>
      <c r="N8985" t="s">
        <v>20</v>
      </c>
      <c r="O8985" t="s">
        <v>5645</v>
      </c>
      <c r="P8985" t="s">
        <v>28</v>
      </c>
      <c r="Q8985" t="s">
        <v>34233</v>
      </c>
      <c r="R8985" t="s">
        <v>34233</v>
      </c>
      <c r="S8985" t="s">
        <v>33800</v>
      </c>
      <c r="T8985" t="s">
        <v>34349</v>
      </c>
      <c r="AD8985" t="str">
        <f t="shared" si="1390"/>
        <v/>
      </c>
      <c r="AE8985" t="str">
        <f t="shared" si="1388"/>
        <v/>
      </c>
      <c r="AF8985" t="str">
        <f t="shared" si="1389"/>
        <v/>
      </c>
      <c r="AG8985" s="17">
        <v>1</v>
      </c>
      <c r="AH8985">
        <f t="shared" si="1383"/>
        <v>2.8</v>
      </c>
      <c r="AI8985">
        <v>0.14499999999999999</v>
      </c>
      <c r="AJ8985">
        <f t="shared" si="1381"/>
        <v>0.40599999999999997</v>
      </c>
      <c r="AK8985" t="str">
        <f t="shared" si="1384"/>
        <v/>
      </c>
      <c r="AL8985" t="str">
        <f t="shared" si="1382"/>
        <v/>
      </c>
    </row>
    <row r="8986" spans="1:39" ht="15" x14ac:dyDescent="0.25">
      <c r="A8986" t="s">
        <v>5493</v>
      </c>
      <c r="B8986" t="s">
        <v>37</v>
      </c>
      <c r="C8986" t="s">
        <v>5494</v>
      </c>
      <c r="D8986" s="1">
        <v>36111</v>
      </c>
      <c r="E8986" s="1">
        <v>43456</v>
      </c>
      <c r="F8986" t="s">
        <v>19</v>
      </c>
      <c r="I8986">
        <v>100</v>
      </c>
      <c r="J8986">
        <v>0</v>
      </c>
      <c r="K8986">
        <v>0</v>
      </c>
      <c r="L8986">
        <v>1250</v>
      </c>
      <c r="M8986">
        <v>1250</v>
      </c>
      <c r="N8986" t="s">
        <v>20</v>
      </c>
      <c r="O8986" t="s">
        <v>5495</v>
      </c>
      <c r="P8986" t="s">
        <v>28</v>
      </c>
      <c r="Q8986" t="s">
        <v>34233</v>
      </c>
      <c r="R8986" t="s">
        <v>34233</v>
      </c>
      <c r="S8986" t="s">
        <v>33800</v>
      </c>
      <c r="T8986" t="s">
        <v>34357</v>
      </c>
      <c r="U8986" t="s">
        <v>32634</v>
      </c>
      <c r="V8986" s="11" t="s">
        <v>33480</v>
      </c>
      <c r="W8986">
        <v>250</v>
      </c>
      <c r="X8986">
        <v>2</v>
      </c>
      <c r="Y8986" t="s">
        <v>32665</v>
      </c>
      <c r="AA8986">
        <v>8.5</v>
      </c>
      <c r="AB8986">
        <v>20</v>
      </c>
      <c r="AC8986">
        <v>1</v>
      </c>
      <c r="AD8986" t="str">
        <f t="shared" si="1390"/>
        <v/>
      </c>
      <c r="AE8986" t="str">
        <f t="shared" si="1388"/>
        <v/>
      </c>
      <c r="AF8986" t="str">
        <f t="shared" si="1389"/>
        <v/>
      </c>
      <c r="AG8986">
        <f>IF((S8986&lt;&gt;"tühi")*(AC8986&lt;&gt;""),AC8986,"")</f>
        <v>1</v>
      </c>
      <c r="AH8986">
        <f t="shared" si="1383"/>
        <v>2.8</v>
      </c>
      <c r="AI8986">
        <v>0.14499999999999999</v>
      </c>
      <c r="AJ8986">
        <f t="shared" si="1381"/>
        <v>0.40599999999999997</v>
      </c>
      <c r="AK8986" t="str">
        <f t="shared" si="1384"/>
        <v/>
      </c>
      <c r="AL8986" t="str">
        <f t="shared" si="1382"/>
        <v/>
      </c>
    </row>
    <row r="8987" spans="1:39" x14ac:dyDescent="0.2">
      <c r="A8987" t="s">
        <v>5490</v>
      </c>
      <c r="B8987" t="s">
        <v>37</v>
      </c>
      <c r="C8987" t="s">
        <v>5491</v>
      </c>
      <c r="D8987" s="1">
        <v>36111</v>
      </c>
      <c r="E8987" s="1">
        <v>43456</v>
      </c>
      <c r="F8987" t="s">
        <v>19</v>
      </c>
      <c r="I8987">
        <v>100</v>
      </c>
      <c r="J8987">
        <v>0</v>
      </c>
      <c r="K8987">
        <v>0</v>
      </c>
      <c r="L8987">
        <v>1383</v>
      </c>
      <c r="M8987">
        <v>1383</v>
      </c>
      <c r="N8987" t="s">
        <v>20</v>
      </c>
      <c r="O8987" t="s">
        <v>5492</v>
      </c>
      <c r="P8987" t="s">
        <v>28</v>
      </c>
      <c r="Q8987" t="s">
        <v>34233</v>
      </c>
      <c r="R8987" t="s">
        <v>34233</v>
      </c>
      <c r="S8987" t="s">
        <v>32628</v>
      </c>
      <c r="T8987" t="s">
        <v>34365</v>
      </c>
      <c r="AD8987" t="str">
        <f t="shared" si="1390"/>
        <v/>
      </c>
      <c r="AE8987" t="str">
        <f t="shared" si="1388"/>
        <v/>
      </c>
      <c r="AF8987" t="str">
        <f t="shared" si="1389"/>
        <v/>
      </c>
      <c r="AG8987" s="17">
        <v>1</v>
      </c>
      <c r="AH8987">
        <f t="shared" si="1383"/>
        <v>2.8</v>
      </c>
      <c r="AI8987">
        <v>0.14499999999999999</v>
      </c>
      <c r="AJ8987">
        <f t="shared" si="1381"/>
        <v>0.40599999999999997</v>
      </c>
      <c r="AK8987" t="str">
        <f t="shared" si="1384"/>
        <v/>
      </c>
      <c r="AL8987" t="str">
        <f t="shared" si="1382"/>
        <v/>
      </c>
    </row>
    <row r="8988" spans="1:39" x14ac:dyDescent="0.2">
      <c r="A8988" t="s">
        <v>5487</v>
      </c>
      <c r="B8988" t="s">
        <v>37</v>
      </c>
      <c r="C8988" t="s">
        <v>5488</v>
      </c>
      <c r="D8988" s="1">
        <v>36111</v>
      </c>
      <c r="E8988" s="1">
        <v>44683</v>
      </c>
      <c r="F8988" t="s">
        <v>19</v>
      </c>
      <c r="I8988">
        <v>100</v>
      </c>
      <c r="J8988">
        <v>0</v>
      </c>
      <c r="K8988">
        <v>0</v>
      </c>
      <c r="L8988">
        <v>1674</v>
      </c>
      <c r="M8988">
        <v>1674</v>
      </c>
      <c r="N8988" t="s">
        <v>20</v>
      </c>
      <c r="O8988" t="s">
        <v>5489</v>
      </c>
      <c r="P8988" t="s">
        <v>28</v>
      </c>
      <c r="Q8988" t="s">
        <v>34233</v>
      </c>
      <c r="R8988" t="s">
        <v>34233</v>
      </c>
      <c r="S8988" t="s">
        <v>33800</v>
      </c>
      <c r="T8988" t="s">
        <v>34349</v>
      </c>
      <c r="U8988" t="s">
        <v>32634</v>
      </c>
      <c r="V8988" t="s">
        <v>33426</v>
      </c>
      <c r="W8988">
        <v>250</v>
      </c>
      <c r="X8988">
        <v>2</v>
      </c>
      <c r="AA8988">
        <v>7.5</v>
      </c>
      <c r="AB8988">
        <v>25</v>
      </c>
      <c r="AC8988">
        <v>1</v>
      </c>
      <c r="AD8988" t="str">
        <f t="shared" si="1390"/>
        <v/>
      </c>
      <c r="AE8988" t="str">
        <f t="shared" si="1388"/>
        <v/>
      </c>
      <c r="AF8988" t="str">
        <f t="shared" si="1389"/>
        <v/>
      </c>
      <c r="AG8988">
        <f>IF((S8988&lt;&gt;"tühi")*(AC8988&lt;&gt;""),AC8988,"")</f>
        <v>1</v>
      </c>
      <c r="AH8988">
        <f t="shared" si="1383"/>
        <v>2.8</v>
      </c>
      <c r="AI8988">
        <v>0.14499999999999999</v>
      </c>
      <c r="AJ8988">
        <f t="shared" si="1381"/>
        <v>0.40599999999999997</v>
      </c>
      <c r="AK8988" t="str">
        <f t="shared" si="1384"/>
        <v/>
      </c>
      <c r="AL8988" t="str">
        <f t="shared" si="1382"/>
        <v/>
      </c>
    </row>
    <row r="8989" spans="1:39" x14ac:dyDescent="0.2">
      <c r="A8989" t="s">
        <v>5484</v>
      </c>
      <c r="B8989" t="s">
        <v>37</v>
      </c>
      <c r="C8989" t="s">
        <v>5485</v>
      </c>
      <c r="D8989" s="1">
        <v>36111</v>
      </c>
      <c r="E8989" s="1">
        <v>43456</v>
      </c>
      <c r="F8989" t="s">
        <v>19</v>
      </c>
      <c r="I8989">
        <v>100</v>
      </c>
      <c r="J8989">
        <v>0</v>
      </c>
      <c r="K8989">
        <v>0</v>
      </c>
      <c r="L8989">
        <v>1418</v>
      </c>
      <c r="M8989">
        <v>1418</v>
      </c>
      <c r="N8989" t="s">
        <v>20</v>
      </c>
      <c r="O8989" t="s">
        <v>5486</v>
      </c>
      <c r="P8989" t="s">
        <v>28</v>
      </c>
      <c r="Q8989" t="s">
        <v>34233</v>
      </c>
      <c r="R8989" t="s">
        <v>34233</v>
      </c>
      <c r="S8989" t="s">
        <v>32628</v>
      </c>
      <c r="T8989" t="s">
        <v>34365</v>
      </c>
      <c r="AD8989" t="str">
        <f t="shared" si="1390"/>
        <v/>
      </c>
      <c r="AE8989" t="str">
        <f t="shared" si="1388"/>
        <v/>
      </c>
      <c r="AF8989" t="str">
        <f t="shared" si="1389"/>
        <v/>
      </c>
      <c r="AG8989" s="17">
        <v>1</v>
      </c>
      <c r="AH8989">
        <f t="shared" si="1383"/>
        <v>2.8</v>
      </c>
      <c r="AI8989">
        <v>0.14499999999999999</v>
      </c>
      <c r="AJ8989">
        <f t="shared" si="1381"/>
        <v>0.40599999999999997</v>
      </c>
      <c r="AK8989" t="str">
        <f t="shared" si="1384"/>
        <v/>
      </c>
      <c r="AL8989" t="str">
        <f t="shared" si="1382"/>
        <v/>
      </c>
    </row>
    <row r="8990" spans="1:39" x14ac:dyDescent="0.2">
      <c r="A8990" t="s">
        <v>5481</v>
      </c>
      <c r="B8990" t="s">
        <v>37</v>
      </c>
      <c r="C8990" t="s">
        <v>5482</v>
      </c>
      <c r="D8990" s="1">
        <v>36111</v>
      </c>
      <c r="E8990" s="1">
        <v>44683</v>
      </c>
      <c r="F8990" t="s">
        <v>19</v>
      </c>
      <c r="I8990">
        <v>100</v>
      </c>
      <c r="J8990">
        <v>0</v>
      </c>
      <c r="K8990">
        <v>0</v>
      </c>
      <c r="L8990">
        <v>2072</v>
      </c>
      <c r="M8990">
        <v>2072</v>
      </c>
      <c r="N8990" t="s">
        <v>20</v>
      </c>
      <c r="O8990" t="s">
        <v>5483</v>
      </c>
      <c r="P8990" t="s">
        <v>28</v>
      </c>
      <c r="Q8990" t="s">
        <v>34233</v>
      </c>
      <c r="R8990" t="s">
        <v>34233</v>
      </c>
      <c r="S8990" t="s">
        <v>32628</v>
      </c>
      <c r="T8990" t="s">
        <v>34365</v>
      </c>
      <c r="AD8990" t="str">
        <f t="shared" si="1390"/>
        <v/>
      </c>
      <c r="AE8990" t="str">
        <f t="shared" si="1388"/>
        <v/>
      </c>
      <c r="AF8990" t="str">
        <f t="shared" si="1389"/>
        <v/>
      </c>
      <c r="AG8990" s="17">
        <v>1</v>
      </c>
      <c r="AH8990">
        <f t="shared" si="1383"/>
        <v>2.8</v>
      </c>
      <c r="AI8990">
        <v>0.14499999999999999</v>
      </c>
      <c r="AJ8990">
        <f t="shared" si="1381"/>
        <v>0.40599999999999997</v>
      </c>
      <c r="AK8990" t="str">
        <f t="shared" si="1384"/>
        <v/>
      </c>
      <c r="AL8990" t="str">
        <f t="shared" si="1382"/>
        <v/>
      </c>
    </row>
    <row r="8991" spans="1:39" x14ac:dyDescent="0.2">
      <c r="A8991" t="s">
        <v>17721</v>
      </c>
      <c r="B8991" t="s">
        <v>37</v>
      </c>
      <c r="C8991" t="s">
        <v>17722</v>
      </c>
      <c r="D8991" s="1">
        <v>37879</v>
      </c>
      <c r="E8991" s="1">
        <v>43456</v>
      </c>
      <c r="F8991" t="s">
        <v>19</v>
      </c>
      <c r="I8991">
        <v>100</v>
      </c>
      <c r="J8991">
        <v>0</v>
      </c>
      <c r="K8991">
        <v>0</v>
      </c>
      <c r="L8991">
        <v>1284</v>
      </c>
      <c r="M8991">
        <v>1284</v>
      </c>
      <c r="N8991" t="s">
        <v>20</v>
      </c>
      <c r="O8991" t="s">
        <v>17723</v>
      </c>
      <c r="P8991" t="s">
        <v>28</v>
      </c>
      <c r="Q8991" t="s">
        <v>34233</v>
      </c>
      <c r="R8991" t="s">
        <v>34233</v>
      </c>
      <c r="S8991" t="s">
        <v>32628</v>
      </c>
      <c r="T8991" t="s">
        <v>34365</v>
      </c>
      <c r="U8991" t="s">
        <v>32634</v>
      </c>
      <c r="V8991" t="s">
        <v>33481</v>
      </c>
      <c r="W8991">
        <v>200</v>
      </c>
      <c r="X8991">
        <v>2</v>
      </c>
      <c r="Y8991" t="s">
        <v>32661</v>
      </c>
      <c r="AA8991">
        <v>11</v>
      </c>
      <c r="AB8991">
        <v>25</v>
      </c>
      <c r="AC8991">
        <v>1</v>
      </c>
      <c r="AD8991" t="str">
        <f t="shared" si="1390"/>
        <v/>
      </c>
      <c r="AE8991" t="str">
        <f t="shared" si="1388"/>
        <v/>
      </c>
      <c r="AF8991" t="str">
        <f t="shared" si="1389"/>
        <v/>
      </c>
      <c r="AG8991">
        <f>IF((S8991&lt;&gt;"tühi")*(AC8991&lt;&gt;""),AC8991,"")</f>
        <v>1</v>
      </c>
      <c r="AH8991">
        <f t="shared" si="1383"/>
        <v>2.8</v>
      </c>
      <c r="AI8991">
        <v>0.14499999999999999</v>
      </c>
      <c r="AJ8991">
        <f t="shared" si="1381"/>
        <v>0.40599999999999997</v>
      </c>
      <c r="AK8991" t="str">
        <f t="shared" si="1384"/>
        <v/>
      </c>
      <c r="AL8991" t="str">
        <f t="shared" si="1382"/>
        <v/>
      </c>
    </row>
    <row r="8992" spans="1:39" x14ac:dyDescent="0.2">
      <c r="A8992" t="s">
        <v>17957</v>
      </c>
      <c r="B8992" t="s">
        <v>37</v>
      </c>
      <c r="C8992" t="s">
        <v>17958</v>
      </c>
      <c r="D8992" s="1">
        <v>37879</v>
      </c>
      <c r="E8992" s="1">
        <v>43951</v>
      </c>
      <c r="F8992" t="s">
        <v>19</v>
      </c>
      <c r="I8992">
        <v>100</v>
      </c>
      <c r="J8992">
        <v>0</v>
      </c>
      <c r="K8992">
        <v>0</v>
      </c>
      <c r="L8992">
        <v>1080</v>
      </c>
      <c r="M8992">
        <v>1080</v>
      </c>
      <c r="N8992" t="s">
        <v>20</v>
      </c>
      <c r="O8992" t="s">
        <v>17959</v>
      </c>
      <c r="P8992" t="s">
        <v>28</v>
      </c>
      <c r="Q8992" t="s">
        <v>34234</v>
      </c>
      <c r="R8992" s="9" t="s">
        <v>34235</v>
      </c>
      <c r="S8992" t="s">
        <v>33942</v>
      </c>
      <c r="T8992" t="s">
        <v>34233</v>
      </c>
      <c r="U8992" t="s">
        <v>32634</v>
      </c>
      <c r="V8992" t="s">
        <v>33481</v>
      </c>
      <c r="W8992">
        <v>200</v>
      </c>
      <c r="X8992">
        <v>2</v>
      </c>
      <c r="Y8992" t="s">
        <v>32661</v>
      </c>
      <c r="AA8992">
        <v>11</v>
      </c>
      <c r="AB8992">
        <v>25</v>
      </c>
      <c r="AC8992">
        <v>1</v>
      </c>
      <c r="AD8992" t="str">
        <f t="shared" si="1390"/>
        <v/>
      </c>
      <c r="AE8992">
        <f t="shared" si="1388"/>
        <v>1</v>
      </c>
      <c r="AF8992" t="str">
        <f t="shared" si="1389"/>
        <v/>
      </c>
      <c r="AG8992" t="str">
        <f>IF((S8992&lt;&gt;"tühi")*(AC8992&lt;&gt;""),AC8992,"")</f>
        <v/>
      </c>
      <c r="AH8992" t="str">
        <f t="shared" si="1383"/>
        <v/>
      </c>
      <c r="AI8992">
        <v>0.14499999999999999</v>
      </c>
      <c r="AJ8992" t="str">
        <f t="shared" si="1381"/>
        <v/>
      </c>
      <c r="AK8992">
        <f t="shared" si="1384"/>
        <v>2.8</v>
      </c>
      <c r="AL8992">
        <f t="shared" si="1382"/>
        <v>0.40599999999999997</v>
      </c>
    </row>
    <row r="8993" spans="1:39" x14ac:dyDescent="0.2">
      <c r="A8993" t="s">
        <v>22568</v>
      </c>
      <c r="B8993" t="s">
        <v>37</v>
      </c>
      <c r="C8993" t="s">
        <v>22569</v>
      </c>
      <c r="D8993" s="1">
        <v>38791</v>
      </c>
      <c r="E8993" s="1">
        <v>43456</v>
      </c>
      <c r="F8993" t="s">
        <v>19</v>
      </c>
      <c r="I8993">
        <v>100</v>
      </c>
      <c r="J8993">
        <v>0</v>
      </c>
      <c r="K8993">
        <v>0</v>
      </c>
      <c r="L8993">
        <v>1477</v>
      </c>
      <c r="M8993">
        <v>1477</v>
      </c>
      <c r="N8993" t="s">
        <v>20</v>
      </c>
      <c r="O8993" t="s">
        <v>22570</v>
      </c>
      <c r="P8993" t="s">
        <v>28</v>
      </c>
      <c r="Q8993" t="s">
        <v>34234</v>
      </c>
      <c r="R8993" t="s">
        <v>34235</v>
      </c>
      <c r="S8993" t="s">
        <v>33797</v>
      </c>
      <c r="T8993" t="s">
        <v>34365</v>
      </c>
      <c r="AD8993" t="str">
        <f t="shared" si="1390"/>
        <v/>
      </c>
      <c r="AE8993" t="str">
        <f t="shared" si="1388"/>
        <v/>
      </c>
      <c r="AF8993" t="str">
        <f t="shared" si="1389"/>
        <v/>
      </c>
      <c r="AG8993" s="17">
        <v>1</v>
      </c>
      <c r="AH8993">
        <f t="shared" si="1383"/>
        <v>2.8</v>
      </c>
      <c r="AI8993">
        <v>0.14499999999999999</v>
      </c>
      <c r="AJ8993">
        <f t="shared" si="1381"/>
        <v>0.40599999999999997</v>
      </c>
      <c r="AK8993" t="str">
        <f t="shared" si="1384"/>
        <v/>
      </c>
      <c r="AL8993" t="str">
        <f t="shared" si="1382"/>
        <v/>
      </c>
    </row>
    <row r="8994" spans="1:39" x14ac:dyDescent="0.2">
      <c r="A8994" t="s">
        <v>5640</v>
      </c>
      <c r="B8994" t="s">
        <v>37</v>
      </c>
      <c r="C8994" t="s">
        <v>5641</v>
      </c>
      <c r="D8994" s="1">
        <v>36111</v>
      </c>
      <c r="E8994" s="1">
        <v>43456</v>
      </c>
      <c r="F8994" t="s">
        <v>19</v>
      </c>
      <c r="I8994">
        <v>100</v>
      </c>
      <c r="J8994">
        <v>0</v>
      </c>
      <c r="K8994">
        <v>0</v>
      </c>
      <c r="L8994">
        <v>1008</v>
      </c>
      <c r="M8994">
        <v>1008</v>
      </c>
      <c r="N8994" t="s">
        <v>20</v>
      </c>
      <c r="O8994" t="s">
        <v>5642</v>
      </c>
      <c r="P8994" t="s">
        <v>28</v>
      </c>
      <c r="Q8994" t="s">
        <v>34233</v>
      </c>
      <c r="R8994" t="s">
        <v>34233</v>
      </c>
      <c r="S8994" t="s">
        <v>33797</v>
      </c>
      <c r="T8994" t="s">
        <v>34365</v>
      </c>
      <c r="AD8994" t="str">
        <f t="shared" si="1390"/>
        <v/>
      </c>
      <c r="AE8994" t="str">
        <f t="shared" si="1388"/>
        <v/>
      </c>
      <c r="AF8994" t="str">
        <f t="shared" si="1389"/>
        <v/>
      </c>
      <c r="AG8994" s="17">
        <v>1</v>
      </c>
      <c r="AH8994">
        <f t="shared" si="1383"/>
        <v>2.8</v>
      </c>
      <c r="AI8994">
        <v>0.14499999999999999</v>
      </c>
      <c r="AJ8994">
        <f t="shared" si="1381"/>
        <v>0.40599999999999997</v>
      </c>
      <c r="AK8994" t="str">
        <f t="shared" si="1384"/>
        <v/>
      </c>
      <c r="AL8994" t="str">
        <f t="shared" si="1382"/>
        <v/>
      </c>
    </row>
    <row r="8995" spans="1:39" x14ac:dyDescent="0.2">
      <c r="A8995" t="s">
        <v>19874</v>
      </c>
      <c r="B8995" t="s">
        <v>37</v>
      </c>
      <c r="C8995" t="s">
        <v>19875</v>
      </c>
      <c r="D8995" s="1">
        <v>38231</v>
      </c>
      <c r="E8995" s="1">
        <v>43456</v>
      </c>
      <c r="F8995" t="s">
        <v>19</v>
      </c>
      <c r="I8995">
        <v>100</v>
      </c>
      <c r="J8995">
        <v>0</v>
      </c>
      <c r="K8995">
        <v>0</v>
      </c>
      <c r="L8995">
        <v>1017</v>
      </c>
      <c r="M8995">
        <v>1017</v>
      </c>
      <c r="N8995" t="s">
        <v>20</v>
      </c>
      <c r="O8995" t="s">
        <v>19876</v>
      </c>
      <c r="P8995" t="s">
        <v>28</v>
      </c>
      <c r="Q8995" t="s">
        <v>34233</v>
      </c>
      <c r="R8995" t="s">
        <v>34233</v>
      </c>
      <c r="S8995" t="s">
        <v>33797</v>
      </c>
      <c r="T8995" t="s">
        <v>34365</v>
      </c>
      <c r="U8995" t="s">
        <v>32634</v>
      </c>
      <c r="V8995" t="s">
        <v>33482</v>
      </c>
      <c r="W8995">
        <v>254</v>
      </c>
      <c r="X8995">
        <v>2</v>
      </c>
      <c r="Y8995" t="s">
        <v>32654</v>
      </c>
      <c r="AA8995">
        <v>8</v>
      </c>
      <c r="AB8995">
        <v>25</v>
      </c>
      <c r="AC8995">
        <v>1</v>
      </c>
      <c r="AD8995" t="str">
        <f t="shared" si="1390"/>
        <v/>
      </c>
      <c r="AE8995" t="str">
        <f t="shared" si="1388"/>
        <v/>
      </c>
      <c r="AF8995" t="str">
        <f t="shared" si="1389"/>
        <v/>
      </c>
      <c r="AG8995">
        <f>IF((S8995&lt;&gt;"tühi")*(AC8995&lt;&gt;""),AC8995,"")</f>
        <v>1</v>
      </c>
      <c r="AH8995">
        <f t="shared" si="1383"/>
        <v>2.8</v>
      </c>
      <c r="AI8995">
        <v>0.14499999999999999</v>
      </c>
      <c r="AJ8995">
        <f t="shared" si="1381"/>
        <v>0.40599999999999997</v>
      </c>
      <c r="AK8995" t="str">
        <f t="shared" si="1384"/>
        <v/>
      </c>
      <c r="AL8995" t="str">
        <f t="shared" si="1382"/>
        <v/>
      </c>
    </row>
    <row r="8996" spans="1:39" x14ac:dyDescent="0.2">
      <c r="A8996" t="s">
        <v>6828</v>
      </c>
      <c r="B8996" t="s">
        <v>37</v>
      </c>
      <c r="C8996" t="s">
        <v>6829</v>
      </c>
      <c r="D8996" s="1">
        <v>36138</v>
      </c>
      <c r="E8996" s="1">
        <v>43456</v>
      </c>
      <c r="F8996" t="s">
        <v>19</v>
      </c>
      <c r="I8996">
        <v>100</v>
      </c>
      <c r="J8996">
        <v>0</v>
      </c>
      <c r="K8996">
        <v>0</v>
      </c>
      <c r="L8996">
        <v>978</v>
      </c>
      <c r="M8996">
        <v>978</v>
      </c>
      <c r="N8996" t="s">
        <v>20</v>
      </c>
      <c r="O8996" t="s">
        <v>6830</v>
      </c>
      <c r="P8996" t="s">
        <v>28</v>
      </c>
      <c r="Q8996" t="s">
        <v>34233</v>
      </c>
      <c r="R8996" t="s">
        <v>34233</v>
      </c>
      <c r="S8996" t="s">
        <v>33797</v>
      </c>
      <c r="T8996" t="s">
        <v>34365</v>
      </c>
      <c r="U8996" t="s">
        <v>32634</v>
      </c>
      <c r="V8996" t="s">
        <v>33482</v>
      </c>
      <c r="W8996">
        <v>270</v>
      </c>
      <c r="X8996">
        <v>2</v>
      </c>
      <c r="Y8996" t="s">
        <v>32654</v>
      </c>
      <c r="AA8996">
        <v>8</v>
      </c>
      <c r="AB8996">
        <v>25</v>
      </c>
      <c r="AC8996">
        <v>1</v>
      </c>
      <c r="AD8996" t="str">
        <f t="shared" si="1390"/>
        <v/>
      </c>
      <c r="AE8996" t="str">
        <f t="shared" si="1388"/>
        <v/>
      </c>
      <c r="AF8996" t="str">
        <f t="shared" si="1389"/>
        <v/>
      </c>
      <c r="AG8996">
        <f>IF((S8996&lt;&gt;"tühi")*(AC8996&lt;&gt;""),AC8996,"")</f>
        <v>1</v>
      </c>
      <c r="AH8996">
        <f t="shared" si="1383"/>
        <v>2.8</v>
      </c>
      <c r="AI8996">
        <v>0.14499999999999999</v>
      </c>
      <c r="AJ8996">
        <f t="shared" si="1381"/>
        <v>0.40599999999999997</v>
      </c>
      <c r="AK8996" t="str">
        <f t="shared" si="1384"/>
        <v/>
      </c>
      <c r="AL8996" t="str">
        <f t="shared" si="1382"/>
        <v/>
      </c>
    </row>
    <row r="8997" spans="1:39" x14ac:dyDescent="0.2">
      <c r="A8997" t="s">
        <v>5637</v>
      </c>
      <c r="B8997" t="s">
        <v>37</v>
      </c>
      <c r="C8997" t="s">
        <v>5638</v>
      </c>
      <c r="D8997" s="1">
        <v>36111</v>
      </c>
      <c r="E8997" s="1">
        <v>43951</v>
      </c>
      <c r="F8997" t="s">
        <v>19</v>
      </c>
      <c r="I8997">
        <v>100</v>
      </c>
      <c r="J8997">
        <v>0</v>
      </c>
      <c r="K8997">
        <v>0</v>
      </c>
      <c r="L8997">
        <v>2049</v>
      </c>
      <c r="M8997">
        <v>2049</v>
      </c>
      <c r="N8997" t="s">
        <v>20</v>
      </c>
      <c r="O8997" t="s">
        <v>5639</v>
      </c>
      <c r="P8997" t="s">
        <v>28</v>
      </c>
      <c r="Q8997" t="s">
        <v>32656</v>
      </c>
      <c r="R8997" t="s">
        <v>33768</v>
      </c>
      <c r="S8997" t="s">
        <v>32628</v>
      </c>
      <c r="T8997" t="s">
        <v>34355</v>
      </c>
      <c r="U8997" t="s">
        <v>32656</v>
      </c>
      <c r="V8997" t="s">
        <v>33483</v>
      </c>
      <c r="W8997">
        <v>400</v>
      </c>
      <c r="X8997">
        <v>2</v>
      </c>
      <c r="Y8997" t="s">
        <v>32661</v>
      </c>
      <c r="Z8997">
        <v>800</v>
      </c>
      <c r="AA8997">
        <v>8.5</v>
      </c>
      <c r="AC8997">
        <v>2</v>
      </c>
      <c r="AD8997" t="str">
        <f t="shared" si="1390"/>
        <v/>
      </c>
      <c r="AE8997" t="str">
        <f t="shared" si="1388"/>
        <v/>
      </c>
      <c r="AF8997" t="str">
        <f t="shared" si="1389"/>
        <v/>
      </c>
      <c r="AG8997">
        <f>IF((S8997&lt;&gt;"tühi")*(AC8997&lt;&gt;""),AC8997,"")</f>
        <v>2</v>
      </c>
      <c r="AH8997">
        <f t="shared" si="1383"/>
        <v>5.6</v>
      </c>
      <c r="AI8997">
        <v>0.14499999999999999</v>
      </c>
      <c r="AJ8997">
        <f t="shared" si="1381"/>
        <v>0.81199999999999994</v>
      </c>
      <c r="AK8997" t="str">
        <f t="shared" si="1384"/>
        <v/>
      </c>
      <c r="AL8997" t="str">
        <f t="shared" si="1382"/>
        <v/>
      </c>
    </row>
    <row r="8998" spans="1:39" x14ac:dyDescent="0.2">
      <c r="A8998" t="s">
        <v>5634</v>
      </c>
      <c r="B8998" t="s">
        <v>37</v>
      </c>
      <c r="C8998" t="s">
        <v>5635</v>
      </c>
      <c r="D8998" s="1">
        <v>36111</v>
      </c>
      <c r="E8998" s="1">
        <v>43456</v>
      </c>
      <c r="F8998" t="s">
        <v>19</v>
      </c>
      <c r="I8998">
        <v>100</v>
      </c>
      <c r="J8998">
        <v>0</v>
      </c>
      <c r="K8998">
        <v>0</v>
      </c>
      <c r="L8998">
        <v>1085</v>
      </c>
      <c r="M8998">
        <v>1085</v>
      </c>
      <c r="N8998" t="s">
        <v>20</v>
      </c>
      <c r="O8998" t="s">
        <v>5636</v>
      </c>
      <c r="P8998" t="s">
        <v>28</v>
      </c>
      <c r="Q8998" t="s">
        <v>34233</v>
      </c>
      <c r="R8998" t="s">
        <v>34233</v>
      </c>
      <c r="S8998" t="s">
        <v>32628</v>
      </c>
      <c r="T8998" t="s">
        <v>34365</v>
      </c>
      <c r="AD8998" t="str">
        <f t="shared" si="1390"/>
        <v/>
      </c>
      <c r="AE8998" t="str">
        <f t="shared" si="1388"/>
        <v/>
      </c>
      <c r="AF8998" t="str">
        <f t="shared" si="1389"/>
        <v/>
      </c>
      <c r="AG8998" s="17">
        <v>1</v>
      </c>
      <c r="AH8998">
        <f t="shared" si="1383"/>
        <v>2.8</v>
      </c>
      <c r="AI8998">
        <v>0.14499999999999999</v>
      </c>
      <c r="AJ8998">
        <f t="shared" ref="AJ8998:AJ9061" si="1392">IF(COUNTBLANK(AH8998),"",AH8998*AI8998)</f>
        <v>0.40599999999999997</v>
      </c>
      <c r="AK8998" t="str">
        <f t="shared" si="1384"/>
        <v/>
      </c>
      <c r="AL8998" t="str">
        <f t="shared" si="1382"/>
        <v/>
      </c>
    </row>
    <row r="8999" spans="1:39" x14ac:dyDescent="0.2">
      <c r="A8999" t="s">
        <v>5572</v>
      </c>
      <c r="B8999" t="s">
        <v>37</v>
      </c>
      <c r="C8999" t="s">
        <v>5573</v>
      </c>
      <c r="D8999" s="1">
        <v>36111</v>
      </c>
      <c r="E8999" s="1">
        <v>43456</v>
      </c>
      <c r="F8999" t="s">
        <v>19</v>
      </c>
      <c r="I8999">
        <v>100</v>
      </c>
      <c r="J8999">
        <v>0</v>
      </c>
      <c r="K8999">
        <v>0</v>
      </c>
      <c r="L8999">
        <v>1585</v>
      </c>
      <c r="M8999">
        <v>1585</v>
      </c>
      <c r="N8999" t="s">
        <v>20</v>
      </c>
      <c r="O8999" t="s">
        <v>5574</v>
      </c>
      <c r="P8999" t="s">
        <v>28</v>
      </c>
      <c r="Q8999" t="s">
        <v>34233</v>
      </c>
      <c r="R8999" t="s">
        <v>34233</v>
      </c>
      <c r="S8999" t="s">
        <v>33797</v>
      </c>
      <c r="T8999" t="s">
        <v>32634</v>
      </c>
      <c r="AD8999" t="str">
        <f t="shared" si="1390"/>
        <v/>
      </c>
      <c r="AE8999" t="str">
        <f t="shared" si="1388"/>
        <v/>
      </c>
      <c r="AF8999" t="str">
        <f t="shared" si="1389"/>
        <v/>
      </c>
      <c r="AG8999" s="17">
        <v>1</v>
      </c>
      <c r="AH8999">
        <f t="shared" si="1383"/>
        <v>2.8</v>
      </c>
      <c r="AI8999">
        <v>0.14499999999999999</v>
      </c>
      <c r="AJ8999">
        <f t="shared" si="1392"/>
        <v>0.40599999999999997</v>
      </c>
      <c r="AK8999" t="str">
        <f t="shared" si="1384"/>
        <v/>
      </c>
      <c r="AL8999" t="str">
        <f t="shared" si="1382"/>
        <v/>
      </c>
    </row>
    <row r="9000" spans="1:39" x14ac:dyDescent="0.2">
      <c r="A9000" t="s">
        <v>5569</v>
      </c>
      <c r="B9000" t="s">
        <v>37</v>
      </c>
      <c r="C9000" t="s">
        <v>5570</v>
      </c>
      <c r="D9000" s="1">
        <v>36111</v>
      </c>
      <c r="E9000" s="1">
        <v>43456</v>
      </c>
      <c r="F9000" t="s">
        <v>19</v>
      </c>
      <c r="I9000">
        <v>100</v>
      </c>
      <c r="J9000">
        <v>0</v>
      </c>
      <c r="K9000">
        <v>0</v>
      </c>
      <c r="L9000">
        <v>1147</v>
      </c>
      <c r="M9000">
        <v>1147</v>
      </c>
      <c r="N9000" t="s">
        <v>20</v>
      </c>
      <c r="O9000" t="s">
        <v>5571</v>
      </c>
      <c r="P9000" t="s">
        <v>28</v>
      </c>
      <c r="Q9000" t="s">
        <v>34233</v>
      </c>
      <c r="R9000" t="s">
        <v>34233</v>
      </c>
      <c r="S9000" t="s">
        <v>32628</v>
      </c>
      <c r="T9000" t="s">
        <v>32634</v>
      </c>
      <c r="AD9000" t="str">
        <f t="shared" si="1390"/>
        <v/>
      </c>
      <c r="AE9000" t="str">
        <f t="shared" si="1388"/>
        <v/>
      </c>
      <c r="AF9000" t="str">
        <f t="shared" si="1389"/>
        <v/>
      </c>
      <c r="AG9000" s="17">
        <v>1</v>
      </c>
      <c r="AH9000">
        <f t="shared" si="1383"/>
        <v>2.8</v>
      </c>
      <c r="AI9000">
        <v>0.14499999999999999</v>
      </c>
      <c r="AJ9000">
        <f t="shared" si="1392"/>
        <v>0.40599999999999997</v>
      </c>
      <c r="AK9000" t="str">
        <f t="shared" si="1384"/>
        <v/>
      </c>
      <c r="AL9000" t="str">
        <f t="shared" si="1382"/>
        <v/>
      </c>
    </row>
    <row r="9001" spans="1:39" x14ac:dyDescent="0.2">
      <c r="A9001" t="s">
        <v>5496</v>
      </c>
      <c r="B9001" t="s">
        <v>37</v>
      </c>
      <c r="C9001" t="s">
        <v>5497</v>
      </c>
      <c r="D9001" s="1">
        <v>36111</v>
      </c>
      <c r="E9001" s="1">
        <v>44546</v>
      </c>
      <c r="F9001" t="s">
        <v>19</v>
      </c>
      <c r="I9001">
        <v>100</v>
      </c>
      <c r="J9001">
        <v>0</v>
      </c>
      <c r="K9001">
        <v>0</v>
      </c>
      <c r="L9001">
        <v>1456</v>
      </c>
      <c r="M9001">
        <v>1456</v>
      </c>
      <c r="N9001" t="s">
        <v>20</v>
      </c>
      <c r="O9001" t="s">
        <v>5498</v>
      </c>
      <c r="P9001" t="s">
        <v>28</v>
      </c>
      <c r="Q9001" t="s">
        <v>32794</v>
      </c>
      <c r="R9001" t="s">
        <v>33782</v>
      </c>
      <c r="S9001" t="s">
        <v>33797</v>
      </c>
      <c r="T9001" t="s">
        <v>34365</v>
      </c>
      <c r="AD9001" t="str">
        <f t="shared" si="1390"/>
        <v/>
      </c>
      <c r="AE9001" t="str">
        <f t="shared" si="1388"/>
        <v/>
      </c>
      <c r="AF9001" t="str">
        <f t="shared" si="1389"/>
        <v/>
      </c>
      <c r="AG9001" s="17">
        <v>1</v>
      </c>
      <c r="AH9001">
        <f t="shared" si="1383"/>
        <v>2.8</v>
      </c>
      <c r="AI9001">
        <v>0.14499999999999999</v>
      </c>
      <c r="AJ9001">
        <f t="shared" si="1392"/>
        <v>0.40599999999999997</v>
      </c>
      <c r="AK9001" t="str">
        <f t="shared" si="1384"/>
        <v/>
      </c>
      <c r="AL9001" t="str">
        <f t="shared" si="1382"/>
        <v/>
      </c>
    </row>
    <row r="9002" spans="1:39" x14ac:dyDescent="0.2">
      <c r="A9002" t="s">
        <v>32040</v>
      </c>
      <c r="B9002" t="s">
        <v>37</v>
      </c>
      <c r="C9002" t="s">
        <v>32041</v>
      </c>
      <c r="D9002" s="1">
        <v>44061</v>
      </c>
      <c r="E9002" s="1">
        <v>44691</v>
      </c>
      <c r="F9002" t="s">
        <v>889</v>
      </c>
      <c r="I9002">
        <v>100</v>
      </c>
      <c r="J9002">
        <v>0</v>
      </c>
      <c r="K9002">
        <v>0</v>
      </c>
      <c r="L9002">
        <v>12784</v>
      </c>
      <c r="M9002">
        <v>12784</v>
      </c>
      <c r="N9002" t="s">
        <v>20</v>
      </c>
      <c r="O9002" t="s">
        <v>32042</v>
      </c>
      <c r="P9002" t="s">
        <v>44</v>
      </c>
      <c r="Q9002" t="s">
        <v>34233</v>
      </c>
      <c r="R9002" t="s">
        <v>34233</v>
      </c>
      <c r="S9002" t="s">
        <v>33942</v>
      </c>
      <c r="T9002" t="s">
        <v>34233</v>
      </c>
      <c r="AD9002" t="str">
        <f t="shared" si="1390"/>
        <v/>
      </c>
      <c r="AE9002" t="str">
        <f t="shared" si="1388"/>
        <v/>
      </c>
      <c r="AF9002" t="str">
        <f t="shared" si="1389"/>
        <v/>
      </c>
      <c r="AG9002" t="str">
        <f>IF((S9002&lt;&gt;"tühi")*(AC9002&lt;&gt;""),AC9002,"")</f>
        <v/>
      </c>
      <c r="AH9002" t="str">
        <f t="shared" si="1383"/>
        <v/>
      </c>
      <c r="AI9002">
        <v>0.14499999999999999</v>
      </c>
      <c r="AJ9002" t="str">
        <f t="shared" si="1392"/>
        <v/>
      </c>
      <c r="AK9002" t="str">
        <f t="shared" si="1384"/>
        <v/>
      </c>
      <c r="AL9002" t="str">
        <f t="shared" si="1382"/>
        <v/>
      </c>
    </row>
    <row r="9003" spans="1:39" x14ac:dyDescent="0.2">
      <c r="A9003" t="s">
        <v>5965</v>
      </c>
      <c r="B9003" t="s">
        <v>37</v>
      </c>
      <c r="C9003" t="s">
        <v>5966</v>
      </c>
      <c r="D9003" s="1">
        <v>36153</v>
      </c>
      <c r="E9003" s="1">
        <v>44308</v>
      </c>
      <c r="F9003" t="s">
        <v>19</v>
      </c>
      <c r="I9003">
        <v>100</v>
      </c>
      <c r="J9003">
        <v>0</v>
      </c>
      <c r="K9003">
        <v>0</v>
      </c>
      <c r="L9003">
        <v>2052</v>
      </c>
      <c r="M9003">
        <v>2052</v>
      </c>
      <c r="N9003" t="s">
        <v>20</v>
      </c>
      <c r="O9003" t="s">
        <v>5967</v>
      </c>
      <c r="P9003" t="s">
        <v>28</v>
      </c>
      <c r="Q9003" t="s">
        <v>32794</v>
      </c>
      <c r="R9003" t="s">
        <v>33782</v>
      </c>
      <c r="S9003" t="s">
        <v>33799</v>
      </c>
      <c r="T9003" t="s">
        <v>34363</v>
      </c>
      <c r="U9003" t="s">
        <v>32634</v>
      </c>
      <c r="V9003" t="s">
        <v>33484</v>
      </c>
      <c r="W9003">
        <v>200</v>
      </c>
      <c r="X9003">
        <v>2</v>
      </c>
      <c r="Y9003" t="s">
        <v>32661</v>
      </c>
      <c r="AA9003">
        <v>11</v>
      </c>
      <c r="AB9003">
        <v>15</v>
      </c>
      <c r="AC9003">
        <v>1</v>
      </c>
      <c r="AD9003" t="str">
        <f t="shared" si="1390"/>
        <v/>
      </c>
      <c r="AE9003" t="str">
        <f t="shared" si="1388"/>
        <v/>
      </c>
      <c r="AF9003" t="str">
        <f t="shared" si="1389"/>
        <v/>
      </c>
      <c r="AG9003">
        <f>IF((S9003&lt;&gt;"tühi")*(AC9003&lt;&gt;""),AC9003,"")</f>
        <v>1</v>
      </c>
      <c r="AH9003">
        <f t="shared" si="1383"/>
        <v>2.8</v>
      </c>
      <c r="AI9003">
        <v>0.14499999999999999</v>
      </c>
      <c r="AJ9003">
        <f t="shared" si="1392"/>
        <v>0.40599999999999997</v>
      </c>
      <c r="AK9003" t="str">
        <f t="shared" si="1384"/>
        <v/>
      </c>
      <c r="AL9003" t="str">
        <f t="shared" ref="AL9003:AL9066" si="1393">IF(COUNTBLANK(AK9003),"",AK9003*AI9003)</f>
        <v/>
      </c>
    </row>
    <row r="9004" spans="1:39" x14ac:dyDescent="0.2">
      <c r="A9004" t="s">
        <v>3245</v>
      </c>
      <c r="B9004" t="s">
        <v>37</v>
      </c>
      <c r="C9004" t="s">
        <v>3246</v>
      </c>
      <c r="D9004" s="1">
        <v>35943</v>
      </c>
      <c r="E9004" s="1">
        <v>43706</v>
      </c>
      <c r="F9004" t="s">
        <v>19</v>
      </c>
      <c r="I9004">
        <v>100</v>
      </c>
      <c r="J9004">
        <v>0</v>
      </c>
      <c r="K9004">
        <v>0</v>
      </c>
      <c r="L9004">
        <v>6052</v>
      </c>
      <c r="M9004">
        <v>6052</v>
      </c>
      <c r="N9004" t="s">
        <v>20</v>
      </c>
      <c r="O9004" t="s">
        <v>3247</v>
      </c>
      <c r="P9004" t="s">
        <v>28</v>
      </c>
      <c r="Q9004" t="s">
        <v>34233</v>
      </c>
      <c r="R9004" t="s">
        <v>34233</v>
      </c>
      <c r="S9004" t="s">
        <v>33806</v>
      </c>
      <c r="T9004" t="s">
        <v>34357</v>
      </c>
      <c r="AD9004" t="str">
        <f t="shared" si="1390"/>
        <v/>
      </c>
      <c r="AE9004" t="str">
        <f t="shared" si="1388"/>
        <v/>
      </c>
      <c r="AF9004" t="str">
        <f t="shared" si="1389"/>
        <v/>
      </c>
      <c r="AG9004" s="17">
        <v>1</v>
      </c>
      <c r="AH9004">
        <f t="shared" si="1383"/>
        <v>2.8</v>
      </c>
      <c r="AI9004">
        <v>0.14499999999999999</v>
      </c>
      <c r="AJ9004">
        <f t="shared" si="1392"/>
        <v>0.40599999999999997</v>
      </c>
      <c r="AK9004" t="str">
        <f t="shared" si="1384"/>
        <v/>
      </c>
      <c r="AL9004" t="str">
        <f t="shared" si="1393"/>
        <v/>
      </c>
    </row>
    <row r="9005" spans="1:39" x14ac:dyDescent="0.2">
      <c r="A9005" t="s">
        <v>32019</v>
      </c>
      <c r="B9005" t="s">
        <v>37</v>
      </c>
      <c r="C9005" t="s">
        <v>32020</v>
      </c>
      <c r="D9005" s="1">
        <v>44308</v>
      </c>
      <c r="E9005" s="1">
        <v>44546</v>
      </c>
      <c r="F9005" t="s">
        <v>19</v>
      </c>
      <c r="I9005">
        <v>100</v>
      </c>
      <c r="J9005">
        <v>0</v>
      </c>
      <c r="K9005">
        <v>0</v>
      </c>
      <c r="L9005">
        <v>3277</v>
      </c>
      <c r="M9005">
        <v>3277</v>
      </c>
      <c r="N9005" t="s">
        <v>20</v>
      </c>
      <c r="O9005" t="s">
        <v>32021</v>
      </c>
      <c r="P9005" t="s">
        <v>28</v>
      </c>
      <c r="Q9005" t="s">
        <v>34234</v>
      </c>
      <c r="R9005" s="9" t="s">
        <v>33762</v>
      </c>
      <c r="S9005" t="s">
        <v>32628</v>
      </c>
      <c r="T9005" t="s">
        <v>34655</v>
      </c>
      <c r="U9005" t="s">
        <v>32634</v>
      </c>
      <c r="V9005" t="s">
        <v>33458</v>
      </c>
      <c r="W9005">
        <v>350</v>
      </c>
      <c r="X9005">
        <v>2</v>
      </c>
      <c r="Y9005" t="s">
        <v>32661</v>
      </c>
      <c r="Z9005">
        <v>700</v>
      </c>
      <c r="AA9005">
        <v>8.5</v>
      </c>
      <c r="AB9005">
        <v>12</v>
      </c>
      <c r="AC9005">
        <v>1</v>
      </c>
      <c r="AD9005" t="str">
        <f t="shared" si="1390"/>
        <v/>
      </c>
      <c r="AE9005" t="str">
        <f t="shared" si="1388"/>
        <v/>
      </c>
      <c r="AF9005" t="str">
        <f t="shared" si="1389"/>
        <v/>
      </c>
      <c r="AG9005">
        <f>IF((S9005&lt;&gt;"tühi")*(AC9005&lt;&gt;""),AC9005,"")</f>
        <v>1</v>
      </c>
      <c r="AH9005">
        <f t="shared" si="1383"/>
        <v>2.8</v>
      </c>
      <c r="AI9005">
        <v>0.14499999999999999</v>
      </c>
      <c r="AJ9005">
        <f t="shared" si="1392"/>
        <v>0.40599999999999997</v>
      </c>
      <c r="AK9005" t="str">
        <f t="shared" si="1384"/>
        <v/>
      </c>
      <c r="AL9005" t="str">
        <f t="shared" si="1393"/>
        <v/>
      </c>
      <c r="AM9005" t="s">
        <v>34083</v>
      </c>
    </row>
    <row r="9006" spans="1:39" x14ac:dyDescent="0.2">
      <c r="A9006" t="s">
        <v>3554</v>
      </c>
      <c r="B9006" t="s">
        <v>37</v>
      </c>
      <c r="C9006" t="s">
        <v>3555</v>
      </c>
      <c r="D9006" s="1">
        <v>35926</v>
      </c>
      <c r="E9006" s="1">
        <v>44546</v>
      </c>
      <c r="F9006" t="s">
        <v>19</v>
      </c>
      <c r="I9006">
        <v>100</v>
      </c>
      <c r="J9006">
        <v>0</v>
      </c>
      <c r="K9006">
        <v>0</v>
      </c>
      <c r="L9006">
        <v>1391</v>
      </c>
      <c r="M9006">
        <v>1391</v>
      </c>
      <c r="N9006" t="s">
        <v>20</v>
      </c>
      <c r="O9006" t="s">
        <v>3556</v>
      </c>
      <c r="P9006" t="s">
        <v>28</v>
      </c>
      <c r="Q9006" t="s">
        <v>34234</v>
      </c>
      <c r="R9006" t="s">
        <v>34235</v>
      </c>
      <c r="S9006" t="s">
        <v>33797</v>
      </c>
      <c r="T9006" t="s">
        <v>34365</v>
      </c>
      <c r="U9006" t="s">
        <v>32634</v>
      </c>
      <c r="V9006" t="s">
        <v>33485</v>
      </c>
      <c r="W9006">
        <v>278</v>
      </c>
      <c r="Y9006">
        <v>1</v>
      </c>
      <c r="AA9006">
        <v>8.5</v>
      </c>
      <c r="AC9006">
        <v>1</v>
      </c>
      <c r="AD9006" t="str">
        <f t="shared" si="1390"/>
        <v/>
      </c>
      <c r="AE9006" t="str">
        <f t="shared" si="1388"/>
        <v/>
      </c>
      <c r="AF9006" t="str">
        <f t="shared" si="1389"/>
        <v/>
      </c>
      <c r="AG9006">
        <f>IF((S9006&lt;&gt;"tühi")*(AC9006&lt;&gt;""),AC9006,"")</f>
        <v>1</v>
      </c>
      <c r="AH9006">
        <f t="shared" si="1383"/>
        <v>2.8</v>
      </c>
      <c r="AI9006">
        <v>0.14499999999999999</v>
      </c>
      <c r="AJ9006">
        <f t="shared" si="1392"/>
        <v>0.40599999999999997</v>
      </c>
      <c r="AK9006" t="str">
        <f t="shared" si="1384"/>
        <v/>
      </c>
      <c r="AL9006" t="str">
        <f t="shared" si="1393"/>
        <v/>
      </c>
    </row>
    <row r="9007" spans="1:39" x14ac:dyDescent="0.2">
      <c r="A9007" t="s">
        <v>32016</v>
      </c>
      <c r="B9007" t="s">
        <v>37</v>
      </c>
      <c r="C9007" t="s">
        <v>32017</v>
      </c>
      <c r="D9007" s="1">
        <v>44308</v>
      </c>
      <c r="E9007" s="1">
        <v>44308</v>
      </c>
      <c r="F9007" t="s">
        <v>19</v>
      </c>
      <c r="I9007">
        <v>100</v>
      </c>
      <c r="J9007">
        <v>0</v>
      </c>
      <c r="K9007">
        <v>0</v>
      </c>
      <c r="L9007">
        <v>3293</v>
      </c>
      <c r="M9007">
        <v>3293</v>
      </c>
      <c r="N9007" t="s">
        <v>20</v>
      </c>
      <c r="O9007" t="s">
        <v>32018</v>
      </c>
      <c r="P9007" t="s">
        <v>28</v>
      </c>
      <c r="Q9007" t="s">
        <v>34234</v>
      </c>
      <c r="R9007" t="s">
        <v>34235</v>
      </c>
      <c r="S9007" t="s">
        <v>32628</v>
      </c>
      <c r="T9007" t="s">
        <v>34349</v>
      </c>
      <c r="U9007" t="s">
        <v>32634</v>
      </c>
      <c r="V9007" t="s">
        <v>33458</v>
      </c>
      <c r="W9007">
        <v>350</v>
      </c>
      <c r="X9007">
        <v>2</v>
      </c>
      <c r="Y9007" t="s">
        <v>32661</v>
      </c>
      <c r="Z9007">
        <v>700</v>
      </c>
      <c r="AA9007">
        <v>8.5</v>
      </c>
      <c r="AB9007">
        <v>10</v>
      </c>
      <c r="AC9007">
        <v>1</v>
      </c>
      <c r="AD9007" t="str">
        <f t="shared" si="1390"/>
        <v/>
      </c>
      <c r="AE9007" t="str">
        <f t="shared" si="1388"/>
        <v/>
      </c>
      <c r="AF9007" t="str">
        <f t="shared" si="1389"/>
        <v/>
      </c>
      <c r="AG9007">
        <f>IF((S9007&lt;&gt;"tühi")*(AC9007&lt;&gt;""),AC9007,"")</f>
        <v>1</v>
      </c>
      <c r="AH9007">
        <f t="shared" si="1383"/>
        <v>2.8</v>
      </c>
      <c r="AI9007">
        <v>0.14499999999999999</v>
      </c>
      <c r="AJ9007">
        <f t="shared" si="1392"/>
        <v>0.40599999999999997</v>
      </c>
      <c r="AK9007" t="str">
        <f t="shared" si="1384"/>
        <v/>
      </c>
      <c r="AL9007" t="str">
        <f t="shared" si="1393"/>
        <v/>
      </c>
      <c r="AM9007" t="s">
        <v>34083</v>
      </c>
    </row>
    <row r="9008" spans="1:39" x14ac:dyDescent="0.2">
      <c r="A9008" t="s">
        <v>3626</v>
      </c>
      <c r="B9008" t="s">
        <v>37</v>
      </c>
      <c r="C9008" t="s">
        <v>3627</v>
      </c>
      <c r="D9008" s="1">
        <v>35926</v>
      </c>
      <c r="E9008" s="1">
        <v>44546</v>
      </c>
      <c r="F9008" t="s">
        <v>19</v>
      </c>
      <c r="I9008">
        <v>100</v>
      </c>
      <c r="J9008">
        <v>0</v>
      </c>
      <c r="K9008">
        <v>0</v>
      </c>
      <c r="L9008">
        <v>1565</v>
      </c>
      <c r="M9008">
        <v>1565</v>
      </c>
      <c r="N9008" t="s">
        <v>20</v>
      </c>
      <c r="O9008" t="s">
        <v>3628</v>
      </c>
      <c r="P9008" t="s">
        <v>28</v>
      </c>
      <c r="Q9008" t="s">
        <v>34233</v>
      </c>
      <c r="R9008" t="s">
        <v>34233</v>
      </c>
      <c r="S9008" t="s">
        <v>32628</v>
      </c>
      <c r="T9008" t="s">
        <v>34357</v>
      </c>
      <c r="AD9008" t="str">
        <f t="shared" si="1390"/>
        <v/>
      </c>
      <c r="AE9008" t="str">
        <f t="shared" si="1388"/>
        <v/>
      </c>
      <c r="AF9008" t="str">
        <f t="shared" si="1389"/>
        <v/>
      </c>
      <c r="AG9008" s="17">
        <v>1</v>
      </c>
      <c r="AH9008">
        <f t="shared" ref="AH9008:AH9071" si="1394">IF(AG9008="","",AG9008*2.8)</f>
        <v>2.8</v>
      </c>
      <c r="AI9008">
        <v>0.14499999999999999</v>
      </c>
      <c r="AJ9008">
        <f t="shared" si="1392"/>
        <v>0.40599999999999997</v>
      </c>
      <c r="AK9008" t="str">
        <f t="shared" ref="AK9008:AK9071" si="1395">IF(AE9008="","",AE9008*2.8)</f>
        <v/>
      </c>
      <c r="AL9008" t="str">
        <f t="shared" si="1393"/>
        <v/>
      </c>
    </row>
    <row r="9009" spans="1:38" x14ac:dyDescent="0.2">
      <c r="A9009" t="s">
        <v>3629</v>
      </c>
      <c r="B9009" t="s">
        <v>37</v>
      </c>
      <c r="C9009" t="s">
        <v>3630</v>
      </c>
      <c r="D9009" s="1">
        <v>35926</v>
      </c>
      <c r="E9009" s="1">
        <v>44546</v>
      </c>
      <c r="F9009" t="s">
        <v>19</v>
      </c>
      <c r="I9009">
        <v>100</v>
      </c>
      <c r="J9009">
        <v>0</v>
      </c>
      <c r="K9009">
        <v>0</v>
      </c>
      <c r="L9009">
        <v>1604</v>
      </c>
      <c r="M9009">
        <v>1604</v>
      </c>
      <c r="N9009" t="s">
        <v>20</v>
      </c>
      <c r="O9009" t="s">
        <v>3631</v>
      </c>
      <c r="P9009" t="s">
        <v>28</v>
      </c>
      <c r="Q9009" t="s">
        <v>34234</v>
      </c>
      <c r="R9009" t="s">
        <v>34235</v>
      </c>
      <c r="S9009" t="s">
        <v>32628</v>
      </c>
      <c r="T9009" t="s">
        <v>34365</v>
      </c>
      <c r="AD9009" t="str">
        <f t="shared" si="1390"/>
        <v/>
      </c>
      <c r="AE9009" t="str">
        <f t="shared" si="1388"/>
        <v/>
      </c>
      <c r="AF9009" t="str">
        <f t="shared" si="1389"/>
        <v/>
      </c>
      <c r="AG9009" s="17">
        <v>1</v>
      </c>
      <c r="AH9009">
        <f t="shared" si="1394"/>
        <v>2.8</v>
      </c>
      <c r="AI9009">
        <v>0.14499999999999999</v>
      </c>
      <c r="AJ9009">
        <f t="shared" si="1392"/>
        <v>0.40599999999999997</v>
      </c>
      <c r="AK9009" t="str">
        <f t="shared" si="1395"/>
        <v/>
      </c>
      <c r="AL9009" t="str">
        <f t="shared" si="1393"/>
        <v/>
      </c>
    </row>
    <row r="9010" spans="1:38" x14ac:dyDescent="0.2">
      <c r="A9010" t="s">
        <v>3698</v>
      </c>
      <c r="B9010" t="s">
        <v>37</v>
      </c>
      <c r="C9010" t="s">
        <v>3699</v>
      </c>
      <c r="D9010" s="1">
        <v>35926</v>
      </c>
      <c r="E9010" s="1">
        <v>44546</v>
      </c>
      <c r="F9010" t="s">
        <v>19</v>
      </c>
      <c r="I9010">
        <v>100</v>
      </c>
      <c r="J9010">
        <v>0</v>
      </c>
      <c r="K9010">
        <v>0</v>
      </c>
      <c r="L9010">
        <v>1680</v>
      </c>
      <c r="M9010">
        <v>1680</v>
      </c>
      <c r="N9010" t="s">
        <v>20</v>
      </c>
      <c r="O9010" t="s">
        <v>3700</v>
      </c>
      <c r="P9010" t="s">
        <v>28</v>
      </c>
      <c r="Q9010" t="s">
        <v>34234</v>
      </c>
      <c r="R9010" t="s">
        <v>34235</v>
      </c>
      <c r="S9010" t="s">
        <v>32628</v>
      </c>
      <c r="T9010" t="s">
        <v>34365</v>
      </c>
      <c r="AD9010" t="str">
        <f t="shared" si="1390"/>
        <v/>
      </c>
      <c r="AE9010" t="str">
        <f t="shared" si="1388"/>
        <v/>
      </c>
      <c r="AF9010" t="str">
        <f t="shared" si="1389"/>
        <v/>
      </c>
      <c r="AG9010" s="17">
        <v>1</v>
      </c>
      <c r="AH9010">
        <f t="shared" si="1394"/>
        <v>2.8</v>
      </c>
      <c r="AI9010">
        <v>0.14499999999999999</v>
      </c>
      <c r="AJ9010">
        <f t="shared" si="1392"/>
        <v>0.40599999999999997</v>
      </c>
      <c r="AK9010" t="str">
        <f t="shared" si="1395"/>
        <v/>
      </c>
      <c r="AL9010" t="str">
        <f t="shared" si="1393"/>
        <v/>
      </c>
    </row>
    <row r="9011" spans="1:38" x14ac:dyDescent="0.2">
      <c r="A9011" t="s">
        <v>3701</v>
      </c>
      <c r="B9011" t="s">
        <v>37</v>
      </c>
      <c r="C9011" t="s">
        <v>3702</v>
      </c>
      <c r="D9011" s="1">
        <v>35926</v>
      </c>
      <c r="E9011" s="1">
        <v>44546</v>
      </c>
      <c r="F9011" t="s">
        <v>19</v>
      </c>
      <c r="I9011">
        <v>100</v>
      </c>
      <c r="J9011">
        <v>0</v>
      </c>
      <c r="K9011">
        <v>0</v>
      </c>
      <c r="L9011">
        <v>1637</v>
      </c>
      <c r="M9011">
        <v>1637</v>
      </c>
      <c r="N9011" t="s">
        <v>20</v>
      </c>
      <c r="O9011" t="s">
        <v>3703</v>
      </c>
      <c r="P9011" t="s">
        <v>28</v>
      </c>
      <c r="Q9011" t="s">
        <v>34234</v>
      </c>
      <c r="R9011" t="s">
        <v>34235</v>
      </c>
      <c r="S9011" t="s">
        <v>32628</v>
      </c>
      <c r="T9011" t="s">
        <v>34365</v>
      </c>
      <c r="U9011" t="s">
        <v>32634</v>
      </c>
      <c r="V9011" t="s">
        <v>33486</v>
      </c>
      <c r="W9011">
        <v>320</v>
      </c>
      <c r="X9011">
        <v>2</v>
      </c>
      <c r="Y9011" t="s">
        <v>32661</v>
      </c>
      <c r="AA9011">
        <v>8.5</v>
      </c>
      <c r="AB9011">
        <v>20</v>
      </c>
      <c r="AC9011">
        <v>1</v>
      </c>
      <c r="AD9011" t="str">
        <f t="shared" si="1390"/>
        <v/>
      </c>
      <c r="AE9011" t="str">
        <f t="shared" si="1388"/>
        <v/>
      </c>
      <c r="AF9011" t="str">
        <f t="shared" si="1389"/>
        <v/>
      </c>
      <c r="AG9011">
        <f>IF((S9011&lt;&gt;"tühi")*(AC9011&lt;&gt;""),AC9011,"")</f>
        <v>1</v>
      </c>
      <c r="AH9011">
        <f t="shared" si="1394"/>
        <v>2.8</v>
      </c>
      <c r="AI9011">
        <v>0.14499999999999999</v>
      </c>
      <c r="AJ9011">
        <f t="shared" si="1392"/>
        <v>0.40599999999999997</v>
      </c>
      <c r="AK9011" t="str">
        <f t="shared" si="1395"/>
        <v/>
      </c>
      <c r="AL9011" t="str">
        <f t="shared" si="1393"/>
        <v/>
      </c>
    </row>
    <row r="9012" spans="1:38" x14ac:dyDescent="0.2">
      <c r="A9012" t="s">
        <v>3707</v>
      </c>
      <c r="B9012" t="s">
        <v>37</v>
      </c>
      <c r="C9012" t="s">
        <v>3708</v>
      </c>
      <c r="D9012" s="1">
        <v>35926</v>
      </c>
      <c r="E9012" s="1">
        <v>44546</v>
      </c>
      <c r="F9012" t="s">
        <v>19</v>
      </c>
      <c r="I9012">
        <v>100</v>
      </c>
      <c r="J9012">
        <v>0</v>
      </c>
      <c r="K9012">
        <v>0</v>
      </c>
      <c r="L9012">
        <v>1568</v>
      </c>
      <c r="M9012">
        <v>1568</v>
      </c>
      <c r="N9012" t="s">
        <v>20</v>
      </c>
      <c r="O9012" t="s">
        <v>3709</v>
      </c>
      <c r="P9012" t="s">
        <v>28</v>
      </c>
      <c r="Q9012" t="s">
        <v>34234</v>
      </c>
      <c r="R9012" t="s">
        <v>34235</v>
      </c>
      <c r="S9012" t="s">
        <v>32628</v>
      </c>
      <c r="T9012" t="s">
        <v>34365</v>
      </c>
      <c r="AD9012" t="str">
        <f t="shared" si="1390"/>
        <v/>
      </c>
      <c r="AE9012" t="str">
        <f t="shared" si="1388"/>
        <v/>
      </c>
      <c r="AF9012" t="str">
        <f t="shared" si="1389"/>
        <v/>
      </c>
      <c r="AG9012" s="17">
        <v>1</v>
      </c>
      <c r="AH9012">
        <f t="shared" si="1394"/>
        <v>2.8</v>
      </c>
      <c r="AI9012">
        <v>0.14499999999999999</v>
      </c>
      <c r="AJ9012">
        <f t="shared" si="1392"/>
        <v>0.40599999999999997</v>
      </c>
      <c r="AK9012" t="str">
        <f t="shared" si="1395"/>
        <v/>
      </c>
      <c r="AL9012" t="str">
        <f t="shared" si="1393"/>
        <v/>
      </c>
    </row>
    <row r="9013" spans="1:38" x14ac:dyDescent="0.2">
      <c r="A9013" t="s">
        <v>19877</v>
      </c>
      <c r="B9013" t="s">
        <v>37</v>
      </c>
      <c r="C9013" t="s">
        <v>19878</v>
      </c>
      <c r="D9013" s="1">
        <v>38231</v>
      </c>
      <c r="E9013" s="1">
        <v>43706</v>
      </c>
      <c r="F9013" t="s">
        <v>19</v>
      </c>
      <c r="I9013">
        <v>100</v>
      </c>
      <c r="J9013">
        <v>0</v>
      </c>
      <c r="K9013">
        <v>0</v>
      </c>
      <c r="L9013">
        <v>1087</v>
      </c>
      <c r="M9013">
        <v>1087</v>
      </c>
      <c r="N9013" t="s">
        <v>20</v>
      </c>
      <c r="O9013" t="s">
        <v>19879</v>
      </c>
      <c r="P9013" t="s">
        <v>28</v>
      </c>
      <c r="Q9013" t="s">
        <v>34233</v>
      </c>
      <c r="R9013" t="s">
        <v>34233</v>
      </c>
      <c r="S9013" t="s">
        <v>32628</v>
      </c>
      <c r="T9013" t="s">
        <v>34357</v>
      </c>
      <c r="AD9013" t="str">
        <f t="shared" si="1390"/>
        <v/>
      </c>
      <c r="AE9013" t="str">
        <f t="shared" si="1388"/>
        <v/>
      </c>
      <c r="AF9013" t="str">
        <f t="shared" si="1389"/>
        <v/>
      </c>
      <c r="AG9013" s="17">
        <v>1</v>
      </c>
      <c r="AH9013">
        <f t="shared" si="1394"/>
        <v>2.8</v>
      </c>
      <c r="AI9013">
        <v>0.14499999999999999</v>
      </c>
      <c r="AJ9013">
        <f t="shared" si="1392"/>
        <v>0.40599999999999997</v>
      </c>
      <c r="AK9013" t="str">
        <f t="shared" si="1395"/>
        <v/>
      </c>
      <c r="AL9013" t="str">
        <f t="shared" si="1393"/>
        <v/>
      </c>
    </row>
    <row r="9014" spans="1:38" x14ac:dyDescent="0.2">
      <c r="A9014" t="s">
        <v>28457</v>
      </c>
      <c r="B9014" t="s">
        <v>37</v>
      </c>
      <c r="C9014" t="s">
        <v>28458</v>
      </c>
      <c r="D9014" s="1">
        <v>42383</v>
      </c>
      <c r="E9014" s="1">
        <v>43951</v>
      </c>
      <c r="F9014" t="s">
        <v>26</v>
      </c>
      <c r="I9014">
        <v>100</v>
      </c>
      <c r="J9014">
        <v>0</v>
      </c>
      <c r="K9014">
        <v>0</v>
      </c>
      <c r="L9014">
        <v>2959</v>
      </c>
      <c r="M9014">
        <v>2959</v>
      </c>
      <c r="N9014" t="s">
        <v>20</v>
      </c>
      <c r="O9014" t="s">
        <v>28459</v>
      </c>
      <c r="P9014" t="s">
        <v>44</v>
      </c>
      <c r="Q9014" t="s">
        <v>34233</v>
      </c>
      <c r="R9014" t="s">
        <v>34233</v>
      </c>
      <c r="S9014" t="s">
        <v>34233</v>
      </c>
      <c r="T9014" t="s">
        <v>34233</v>
      </c>
      <c r="AD9014" t="str">
        <f t="shared" si="1390"/>
        <v/>
      </c>
      <c r="AE9014" t="str">
        <f t="shared" si="1388"/>
        <v/>
      </c>
      <c r="AF9014" t="str">
        <f t="shared" si="1389"/>
        <v/>
      </c>
      <c r="AG9014" t="str">
        <f t="shared" ref="AG9014:AG9028" si="1396">IF((S9014&lt;&gt;"tühi")*(AC9014&lt;&gt;""),AC9014,"")</f>
        <v/>
      </c>
      <c r="AH9014" t="str">
        <f t="shared" si="1394"/>
        <v/>
      </c>
      <c r="AI9014">
        <v>0.14499999999999999</v>
      </c>
      <c r="AJ9014" t="str">
        <f t="shared" si="1392"/>
        <v/>
      </c>
      <c r="AK9014" t="str">
        <f t="shared" si="1395"/>
        <v/>
      </c>
      <c r="AL9014" t="str">
        <f t="shared" si="1393"/>
        <v/>
      </c>
    </row>
    <row r="9015" spans="1:38" x14ac:dyDescent="0.2">
      <c r="A9015" t="s">
        <v>28908</v>
      </c>
      <c r="B9015" t="s">
        <v>37</v>
      </c>
      <c r="C9015" t="s">
        <v>28909</v>
      </c>
      <c r="D9015" s="1">
        <v>42802</v>
      </c>
      <c r="E9015" s="1">
        <v>44546</v>
      </c>
      <c r="F9015" t="s">
        <v>26</v>
      </c>
      <c r="I9015">
        <v>100</v>
      </c>
      <c r="J9015">
        <v>0</v>
      </c>
      <c r="K9015">
        <v>0</v>
      </c>
      <c r="L9015">
        <v>2155</v>
      </c>
      <c r="M9015">
        <v>2155</v>
      </c>
      <c r="N9015" t="s">
        <v>20</v>
      </c>
      <c r="O9015" t="s">
        <v>28910</v>
      </c>
      <c r="P9015" t="s">
        <v>44</v>
      </c>
      <c r="Q9015" t="s">
        <v>34233</v>
      </c>
      <c r="R9015" t="s">
        <v>34233</v>
      </c>
      <c r="S9015" t="s">
        <v>34233</v>
      </c>
      <c r="T9015" t="s">
        <v>34233</v>
      </c>
      <c r="V9015" t="s">
        <v>33458</v>
      </c>
      <c r="AD9015" t="str">
        <f t="shared" si="1390"/>
        <v/>
      </c>
      <c r="AE9015" t="str">
        <f t="shared" si="1388"/>
        <v/>
      </c>
      <c r="AF9015" t="str">
        <f t="shared" si="1389"/>
        <v/>
      </c>
      <c r="AG9015" t="str">
        <f t="shared" si="1396"/>
        <v/>
      </c>
      <c r="AH9015" t="str">
        <f t="shared" si="1394"/>
        <v/>
      </c>
      <c r="AI9015">
        <v>0.14499999999999999</v>
      </c>
      <c r="AJ9015" t="str">
        <f t="shared" si="1392"/>
        <v/>
      </c>
      <c r="AK9015" t="str">
        <f t="shared" si="1395"/>
        <v/>
      </c>
      <c r="AL9015" t="str">
        <f t="shared" si="1393"/>
        <v/>
      </c>
    </row>
    <row r="9016" spans="1:38" x14ac:dyDescent="0.2">
      <c r="A9016" t="s">
        <v>31812</v>
      </c>
      <c r="B9016" t="s">
        <v>37</v>
      </c>
      <c r="C9016" t="s">
        <v>31813</v>
      </c>
      <c r="D9016" s="1">
        <v>44067</v>
      </c>
      <c r="E9016" s="1">
        <v>44067</v>
      </c>
      <c r="F9016" t="s">
        <v>19</v>
      </c>
      <c r="I9016">
        <v>100</v>
      </c>
      <c r="J9016">
        <v>0</v>
      </c>
      <c r="K9016">
        <v>0</v>
      </c>
      <c r="L9016">
        <v>3339</v>
      </c>
      <c r="M9016">
        <v>3339</v>
      </c>
      <c r="N9016" t="s">
        <v>20</v>
      </c>
      <c r="O9016" t="s">
        <v>31814</v>
      </c>
      <c r="P9016" t="s">
        <v>28</v>
      </c>
      <c r="Q9016" t="s">
        <v>34234</v>
      </c>
      <c r="R9016" t="s">
        <v>33762</v>
      </c>
      <c r="S9016" t="s">
        <v>33942</v>
      </c>
      <c r="T9016" t="s">
        <v>34233</v>
      </c>
      <c r="U9016" t="s">
        <v>32634</v>
      </c>
      <c r="V9016" t="s">
        <v>33448</v>
      </c>
      <c r="W9016">
        <v>350</v>
      </c>
      <c r="X9016">
        <v>2</v>
      </c>
      <c r="Y9016" t="s">
        <v>32661</v>
      </c>
      <c r="Z9016">
        <v>600</v>
      </c>
      <c r="AA9016">
        <v>8.5</v>
      </c>
      <c r="AC9016">
        <v>1</v>
      </c>
      <c r="AD9016" t="str">
        <f t="shared" si="1390"/>
        <v/>
      </c>
      <c r="AE9016">
        <f t="shared" si="1388"/>
        <v>1</v>
      </c>
      <c r="AF9016" t="str">
        <f t="shared" si="1389"/>
        <v/>
      </c>
      <c r="AG9016" t="str">
        <f t="shared" si="1396"/>
        <v/>
      </c>
      <c r="AH9016" t="str">
        <f t="shared" si="1394"/>
        <v/>
      </c>
      <c r="AI9016">
        <v>0.14499999999999999</v>
      </c>
      <c r="AJ9016" t="str">
        <f t="shared" si="1392"/>
        <v/>
      </c>
      <c r="AK9016">
        <f t="shared" si="1395"/>
        <v>2.8</v>
      </c>
      <c r="AL9016">
        <f t="shared" si="1393"/>
        <v>0.40599999999999997</v>
      </c>
    </row>
    <row r="9017" spans="1:38" x14ac:dyDescent="0.2">
      <c r="A9017" t="s">
        <v>31800</v>
      </c>
      <c r="B9017" t="s">
        <v>37</v>
      </c>
      <c r="C9017" t="s">
        <v>31801</v>
      </c>
      <c r="D9017" s="1">
        <v>44067</v>
      </c>
      <c r="E9017" s="1">
        <v>44067</v>
      </c>
      <c r="F9017" t="s">
        <v>19</v>
      </c>
      <c r="I9017">
        <v>100</v>
      </c>
      <c r="J9017">
        <v>0</v>
      </c>
      <c r="K9017">
        <v>0</v>
      </c>
      <c r="L9017">
        <v>3435</v>
      </c>
      <c r="M9017">
        <v>3435</v>
      </c>
      <c r="N9017" t="s">
        <v>20</v>
      </c>
      <c r="O9017" t="s">
        <v>31802</v>
      </c>
      <c r="P9017" t="s">
        <v>28</v>
      </c>
      <c r="Q9017" t="s">
        <v>34234</v>
      </c>
      <c r="R9017" t="s">
        <v>33762</v>
      </c>
      <c r="S9017" t="s">
        <v>33942</v>
      </c>
      <c r="T9017" t="s">
        <v>34233</v>
      </c>
      <c r="U9017" t="s">
        <v>32634</v>
      </c>
      <c r="V9017" t="s">
        <v>33448</v>
      </c>
      <c r="W9017">
        <v>350</v>
      </c>
      <c r="X9017">
        <v>2</v>
      </c>
      <c r="Y9017" t="s">
        <v>32661</v>
      </c>
      <c r="Z9017">
        <v>600</v>
      </c>
      <c r="AA9017">
        <v>8.5</v>
      </c>
      <c r="AC9017">
        <v>1</v>
      </c>
      <c r="AD9017" t="str">
        <f t="shared" si="1390"/>
        <v/>
      </c>
      <c r="AE9017">
        <f t="shared" si="1388"/>
        <v>1</v>
      </c>
      <c r="AF9017" t="str">
        <f t="shared" si="1389"/>
        <v/>
      </c>
      <c r="AG9017" t="str">
        <f t="shared" si="1396"/>
        <v/>
      </c>
      <c r="AH9017" t="str">
        <f t="shared" si="1394"/>
        <v/>
      </c>
      <c r="AI9017">
        <v>0.14499999999999999</v>
      </c>
      <c r="AJ9017" t="str">
        <f t="shared" si="1392"/>
        <v/>
      </c>
      <c r="AK9017">
        <f t="shared" si="1395"/>
        <v>2.8</v>
      </c>
      <c r="AL9017">
        <f t="shared" si="1393"/>
        <v>0.40599999999999997</v>
      </c>
    </row>
    <row r="9018" spans="1:38" x14ac:dyDescent="0.2">
      <c r="A9018" t="s">
        <v>31821</v>
      </c>
      <c r="B9018" t="s">
        <v>37</v>
      </c>
      <c r="C9018" t="s">
        <v>31822</v>
      </c>
      <c r="D9018" s="1">
        <v>44067</v>
      </c>
      <c r="E9018" s="1">
        <v>44067</v>
      </c>
      <c r="F9018" t="s">
        <v>19</v>
      </c>
      <c r="I9018">
        <v>100</v>
      </c>
      <c r="J9018">
        <v>0</v>
      </c>
      <c r="K9018">
        <v>0</v>
      </c>
      <c r="L9018">
        <v>3350</v>
      </c>
      <c r="M9018">
        <v>3350</v>
      </c>
      <c r="N9018" t="s">
        <v>20</v>
      </c>
      <c r="O9018" t="s">
        <v>31823</v>
      </c>
      <c r="P9018" t="s">
        <v>28</v>
      </c>
      <c r="Q9018" t="s">
        <v>34234</v>
      </c>
      <c r="R9018" t="s">
        <v>33762</v>
      </c>
      <c r="S9018" t="s">
        <v>33942</v>
      </c>
      <c r="T9018" t="s">
        <v>34233</v>
      </c>
      <c r="U9018" t="s">
        <v>32634</v>
      </c>
      <c r="V9018" t="s">
        <v>33448</v>
      </c>
      <c r="W9018">
        <v>350</v>
      </c>
      <c r="X9018">
        <v>2</v>
      </c>
      <c r="Y9018" t="s">
        <v>32661</v>
      </c>
      <c r="Z9018">
        <v>600</v>
      </c>
      <c r="AA9018">
        <v>8.5</v>
      </c>
      <c r="AC9018">
        <v>1</v>
      </c>
      <c r="AD9018" t="str">
        <f t="shared" si="1390"/>
        <v/>
      </c>
      <c r="AE9018">
        <f t="shared" si="1388"/>
        <v>1</v>
      </c>
      <c r="AF9018" t="str">
        <f t="shared" si="1389"/>
        <v/>
      </c>
      <c r="AG9018" t="str">
        <f t="shared" si="1396"/>
        <v/>
      </c>
      <c r="AH9018" t="str">
        <f t="shared" si="1394"/>
        <v/>
      </c>
      <c r="AI9018">
        <v>0.14499999999999999</v>
      </c>
      <c r="AJ9018" t="str">
        <f t="shared" si="1392"/>
        <v/>
      </c>
      <c r="AK9018">
        <f t="shared" si="1395"/>
        <v>2.8</v>
      </c>
      <c r="AL9018">
        <f t="shared" si="1393"/>
        <v>0.40599999999999997</v>
      </c>
    </row>
    <row r="9019" spans="1:38" x14ac:dyDescent="0.2">
      <c r="A9019" t="s">
        <v>31818</v>
      </c>
      <c r="B9019" t="s">
        <v>37</v>
      </c>
      <c r="C9019" t="s">
        <v>31819</v>
      </c>
      <c r="D9019" s="1">
        <v>44067</v>
      </c>
      <c r="E9019" s="1">
        <v>44067</v>
      </c>
      <c r="F9019" t="s">
        <v>19</v>
      </c>
      <c r="I9019">
        <v>100</v>
      </c>
      <c r="J9019">
        <v>0</v>
      </c>
      <c r="K9019">
        <v>0</v>
      </c>
      <c r="L9019">
        <v>3317</v>
      </c>
      <c r="M9019">
        <v>3317</v>
      </c>
      <c r="N9019" t="s">
        <v>20</v>
      </c>
      <c r="O9019" t="s">
        <v>31820</v>
      </c>
      <c r="P9019" t="s">
        <v>28</v>
      </c>
      <c r="Q9019" t="s">
        <v>34234</v>
      </c>
      <c r="R9019" t="s">
        <v>33762</v>
      </c>
      <c r="S9019" t="s">
        <v>33942</v>
      </c>
      <c r="T9019" t="s">
        <v>34233</v>
      </c>
      <c r="U9019" t="s">
        <v>32634</v>
      </c>
      <c r="V9019" t="s">
        <v>33448</v>
      </c>
      <c r="W9019">
        <v>350</v>
      </c>
      <c r="X9019">
        <v>2</v>
      </c>
      <c r="Y9019" t="s">
        <v>32661</v>
      </c>
      <c r="Z9019">
        <v>600</v>
      </c>
      <c r="AA9019">
        <v>8.5</v>
      </c>
      <c r="AC9019">
        <v>1</v>
      </c>
      <c r="AD9019" t="str">
        <f t="shared" si="1390"/>
        <v/>
      </c>
      <c r="AE9019">
        <f t="shared" si="1388"/>
        <v>1</v>
      </c>
      <c r="AF9019" t="str">
        <f t="shared" si="1389"/>
        <v/>
      </c>
      <c r="AG9019" t="str">
        <f t="shared" si="1396"/>
        <v/>
      </c>
      <c r="AH9019" t="str">
        <f t="shared" si="1394"/>
        <v/>
      </c>
      <c r="AI9019">
        <v>0.14499999999999999</v>
      </c>
      <c r="AJ9019" t="str">
        <f t="shared" si="1392"/>
        <v/>
      </c>
      <c r="AK9019">
        <f t="shared" si="1395"/>
        <v>2.8</v>
      </c>
      <c r="AL9019">
        <f t="shared" si="1393"/>
        <v>0.40599999999999997</v>
      </c>
    </row>
    <row r="9020" spans="1:38" x14ac:dyDescent="0.2">
      <c r="A9020" t="s">
        <v>31809</v>
      </c>
      <c r="B9020" t="s">
        <v>37</v>
      </c>
      <c r="C9020" t="s">
        <v>31810</v>
      </c>
      <c r="D9020" s="1">
        <v>44067</v>
      </c>
      <c r="E9020" s="1">
        <v>44067</v>
      </c>
      <c r="F9020" t="s">
        <v>19</v>
      </c>
      <c r="I9020">
        <v>100</v>
      </c>
      <c r="J9020">
        <v>0</v>
      </c>
      <c r="K9020">
        <v>0</v>
      </c>
      <c r="L9020">
        <v>3298</v>
      </c>
      <c r="M9020">
        <v>3298</v>
      </c>
      <c r="N9020" t="s">
        <v>20</v>
      </c>
      <c r="O9020" t="s">
        <v>31811</v>
      </c>
      <c r="P9020" t="s">
        <v>28</v>
      </c>
      <c r="Q9020" t="s">
        <v>34234</v>
      </c>
      <c r="R9020" t="s">
        <v>33762</v>
      </c>
      <c r="S9020" t="s">
        <v>33942</v>
      </c>
      <c r="T9020" t="s">
        <v>34233</v>
      </c>
      <c r="U9020" t="s">
        <v>32634</v>
      </c>
      <c r="V9020" t="s">
        <v>33448</v>
      </c>
      <c r="W9020">
        <v>350</v>
      </c>
      <c r="X9020">
        <v>2</v>
      </c>
      <c r="Y9020" t="s">
        <v>32661</v>
      </c>
      <c r="Z9020">
        <v>600</v>
      </c>
      <c r="AA9020">
        <v>8.5</v>
      </c>
      <c r="AC9020">
        <v>1</v>
      </c>
      <c r="AD9020" t="str">
        <f t="shared" si="1390"/>
        <v/>
      </c>
      <c r="AE9020">
        <f t="shared" si="1388"/>
        <v>1</v>
      </c>
      <c r="AF9020" t="str">
        <f t="shared" si="1389"/>
        <v/>
      </c>
      <c r="AG9020" t="str">
        <f t="shared" si="1396"/>
        <v/>
      </c>
      <c r="AH9020" t="str">
        <f t="shared" si="1394"/>
        <v/>
      </c>
      <c r="AI9020">
        <v>0.14499999999999999</v>
      </c>
      <c r="AJ9020" t="str">
        <f t="shared" si="1392"/>
        <v/>
      </c>
      <c r="AK9020">
        <f t="shared" si="1395"/>
        <v>2.8</v>
      </c>
      <c r="AL9020">
        <f t="shared" si="1393"/>
        <v>0.40599999999999997</v>
      </c>
    </row>
    <row r="9021" spans="1:38" x14ac:dyDescent="0.2">
      <c r="A9021" t="s">
        <v>31815</v>
      </c>
      <c r="B9021" t="s">
        <v>37</v>
      </c>
      <c r="C9021" t="s">
        <v>31816</v>
      </c>
      <c r="D9021" s="1">
        <v>44067</v>
      </c>
      <c r="E9021" s="1">
        <v>44067</v>
      </c>
      <c r="F9021" t="s">
        <v>19</v>
      </c>
      <c r="I9021">
        <v>100</v>
      </c>
      <c r="J9021">
        <v>0</v>
      </c>
      <c r="K9021">
        <v>0</v>
      </c>
      <c r="L9021">
        <v>3299</v>
      </c>
      <c r="M9021">
        <v>3299</v>
      </c>
      <c r="N9021" t="s">
        <v>20</v>
      </c>
      <c r="O9021" t="s">
        <v>31817</v>
      </c>
      <c r="P9021" t="s">
        <v>28</v>
      </c>
      <c r="Q9021" t="s">
        <v>34234</v>
      </c>
      <c r="R9021" t="s">
        <v>33762</v>
      </c>
      <c r="S9021" t="s">
        <v>33942</v>
      </c>
      <c r="T9021" t="s">
        <v>34233</v>
      </c>
      <c r="U9021" t="s">
        <v>32634</v>
      </c>
      <c r="V9021" t="s">
        <v>33448</v>
      </c>
      <c r="W9021">
        <v>350</v>
      </c>
      <c r="X9021">
        <v>2</v>
      </c>
      <c r="Y9021" t="s">
        <v>32661</v>
      </c>
      <c r="Z9021">
        <v>600</v>
      </c>
      <c r="AA9021">
        <v>8.5</v>
      </c>
      <c r="AC9021">
        <v>1</v>
      </c>
      <c r="AD9021" t="str">
        <f t="shared" si="1390"/>
        <v/>
      </c>
      <c r="AE9021">
        <f t="shared" si="1388"/>
        <v>1</v>
      </c>
      <c r="AF9021" t="str">
        <f t="shared" si="1389"/>
        <v/>
      </c>
      <c r="AG9021" t="str">
        <f t="shared" si="1396"/>
        <v/>
      </c>
      <c r="AH9021" t="str">
        <f t="shared" si="1394"/>
        <v/>
      </c>
      <c r="AI9021">
        <v>0.14499999999999999</v>
      </c>
      <c r="AJ9021" t="str">
        <f t="shared" si="1392"/>
        <v/>
      </c>
      <c r="AK9021">
        <f t="shared" si="1395"/>
        <v>2.8</v>
      </c>
      <c r="AL9021">
        <f t="shared" si="1393"/>
        <v>0.40599999999999997</v>
      </c>
    </row>
    <row r="9022" spans="1:38" x14ac:dyDescent="0.2">
      <c r="A9022" t="s">
        <v>31836</v>
      </c>
      <c r="B9022" t="s">
        <v>37</v>
      </c>
      <c r="C9022" t="s">
        <v>31837</v>
      </c>
      <c r="D9022" s="1">
        <v>44067</v>
      </c>
      <c r="E9022" s="1">
        <v>44067</v>
      </c>
      <c r="F9022" t="s">
        <v>19</v>
      </c>
      <c r="I9022">
        <v>100</v>
      </c>
      <c r="J9022">
        <v>0</v>
      </c>
      <c r="K9022">
        <v>0</v>
      </c>
      <c r="L9022">
        <v>3369</v>
      </c>
      <c r="M9022">
        <v>3369</v>
      </c>
      <c r="N9022" t="s">
        <v>20</v>
      </c>
      <c r="O9022" t="s">
        <v>31838</v>
      </c>
      <c r="P9022" t="s">
        <v>28</v>
      </c>
      <c r="Q9022" t="s">
        <v>34234</v>
      </c>
      <c r="R9022" t="s">
        <v>33762</v>
      </c>
      <c r="S9022" t="s">
        <v>33942</v>
      </c>
      <c r="T9022" t="s">
        <v>34233</v>
      </c>
      <c r="U9022" t="s">
        <v>32634</v>
      </c>
      <c r="V9022" t="s">
        <v>33448</v>
      </c>
      <c r="W9022">
        <v>350</v>
      </c>
      <c r="X9022">
        <v>2</v>
      </c>
      <c r="Y9022" t="s">
        <v>32661</v>
      </c>
      <c r="Z9022">
        <v>600</v>
      </c>
      <c r="AA9022">
        <v>8.5</v>
      </c>
      <c r="AC9022">
        <v>1</v>
      </c>
      <c r="AD9022" t="str">
        <f t="shared" si="1390"/>
        <v/>
      </c>
      <c r="AE9022">
        <f t="shared" si="1388"/>
        <v>1</v>
      </c>
      <c r="AF9022" t="str">
        <f t="shared" si="1389"/>
        <v/>
      </c>
      <c r="AG9022" t="str">
        <f t="shared" si="1396"/>
        <v/>
      </c>
      <c r="AH9022" t="str">
        <f t="shared" si="1394"/>
        <v/>
      </c>
      <c r="AI9022">
        <v>0.14499999999999999</v>
      </c>
      <c r="AJ9022" t="str">
        <f t="shared" si="1392"/>
        <v/>
      </c>
      <c r="AK9022">
        <f t="shared" si="1395"/>
        <v>2.8</v>
      </c>
      <c r="AL9022">
        <f t="shared" si="1393"/>
        <v>0.40599999999999997</v>
      </c>
    </row>
    <row r="9023" spans="1:38" x14ac:dyDescent="0.2">
      <c r="A9023" t="s">
        <v>31827</v>
      </c>
      <c r="B9023" t="s">
        <v>37</v>
      </c>
      <c r="C9023" t="s">
        <v>31828</v>
      </c>
      <c r="D9023" s="1">
        <v>44067</v>
      </c>
      <c r="E9023" s="1">
        <v>44067</v>
      </c>
      <c r="F9023" t="s">
        <v>19</v>
      </c>
      <c r="I9023">
        <v>100</v>
      </c>
      <c r="J9023">
        <v>0</v>
      </c>
      <c r="K9023">
        <v>0</v>
      </c>
      <c r="L9023">
        <v>3324</v>
      </c>
      <c r="M9023">
        <v>3324</v>
      </c>
      <c r="N9023" t="s">
        <v>20</v>
      </c>
      <c r="O9023" t="s">
        <v>31829</v>
      </c>
      <c r="P9023" t="s">
        <v>28</v>
      </c>
      <c r="Q9023" t="s">
        <v>34234</v>
      </c>
      <c r="R9023" t="s">
        <v>33762</v>
      </c>
      <c r="S9023" t="s">
        <v>33942</v>
      </c>
      <c r="T9023" t="s">
        <v>34233</v>
      </c>
      <c r="U9023" t="s">
        <v>32634</v>
      </c>
      <c r="V9023" t="s">
        <v>33448</v>
      </c>
      <c r="W9023">
        <v>350</v>
      </c>
      <c r="X9023">
        <v>2</v>
      </c>
      <c r="Y9023" t="s">
        <v>32661</v>
      </c>
      <c r="Z9023">
        <v>600</v>
      </c>
      <c r="AA9023">
        <v>8.5</v>
      </c>
      <c r="AC9023">
        <v>1</v>
      </c>
      <c r="AD9023" t="str">
        <f t="shared" si="1390"/>
        <v/>
      </c>
      <c r="AE9023">
        <f t="shared" si="1388"/>
        <v>1</v>
      </c>
      <c r="AF9023" t="str">
        <f t="shared" si="1389"/>
        <v/>
      </c>
      <c r="AG9023" t="str">
        <f t="shared" si="1396"/>
        <v/>
      </c>
      <c r="AH9023" t="str">
        <f t="shared" si="1394"/>
        <v/>
      </c>
      <c r="AI9023">
        <v>0.14499999999999999</v>
      </c>
      <c r="AJ9023" t="str">
        <f t="shared" si="1392"/>
        <v/>
      </c>
      <c r="AK9023">
        <f t="shared" si="1395"/>
        <v>2.8</v>
      </c>
      <c r="AL9023">
        <f t="shared" si="1393"/>
        <v>0.40599999999999997</v>
      </c>
    </row>
    <row r="9024" spans="1:38" x14ac:dyDescent="0.2">
      <c r="A9024" t="s">
        <v>31824</v>
      </c>
      <c r="B9024" t="s">
        <v>37</v>
      </c>
      <c r="C9024" t="s">
        <v>31825</v>
      </c>
      <c r="D9024" s="1">
        <v>44067</v>
      </c>
      <c r="E9024" s="1">
        <v>44067</v>
      </c>
      <c r="F9024" t="s">
        <v>19</v>
      </c>
      <c r="I9024">
        <v>100</v>
      </c>
      <c r="J9024">
        <v>0</v>
      </c>
      <c r="K9024">
        <v>0</v>
      </c>
      <c r="L9024">
        <v>3309</v>
      </c>
      <c r="M9024">
        <v>3309</v>
      </c>
      <c r="N9024" t="s">
        <v>20</v>
      </c>
      <c r="O9024" t="s">
        <v>31826</v>
      </c>
      <c r="P9024" t="s">
        <v>28</v>
      </c>
      <c r="Q9024" t="s">
        <v>34234</v>
      </c>
      <c r="R9024" t="s">
        <v>33762</v>
      </c>
      <c r="S9024" t="s">
        <v>33942</v>
      </c>
      <c r="T9024" t="s">
        <v>34233</v>
      </c>
      <c r="U9024" t="s">
        <v>32634</v>
      </c>
      <c r="V9024" t="s">
        <v>33448</v>
      </c>
      <c r="W9024">
        <v>350</v>
      </c>
      <c r="X9024">
        <v>2</v>
      </c>
      <c r="Y9024" t="s">
        <v>32661</v>
      </c>
      <c r="Z9024">
        <v>600</v>
      </c>
      <c r="AA9024">
        <v>8.5</v>
      </c>
      <c r="AC9024">
        <v>1</v>
      </c>
      <c r="AD9024" t="str">
        <f t="shared" si="1390"/>
        <v/>
      </c>
      <c r="AE9024">
        <f t="shared" ref="AE9024:AE9087" si="1397">IF((S9024="tühi")*(AC9024&lt;&gt;""),AC9024,"")</f>
        <v>1</v>
      </c>
      <c r="AF9024" t="str">
        <f t="shared" si="1389"/>
        <v/>
      </c>
      <c r="AG9024" t="str">
        <f t="shared" si="1396"/>
        <v/>
      </c>
      <c r="AH9024" t="str">
        <f t="shared" si="1394"/>
        <v/>
      </c>
      <c r="AI9024">
        <v>0.14499999999999999</v>
      </c>
      <c r="AJ9024" t="str">
        <f t="shared" si="1392"/>
        <v/>
      </c>
      <c r="AK9024">
        <f t="shared" si="1395"/>
        <v>2.8</v>
      </c>
      <c r="AL9024">
        <f t="shared" si="1393"/>
        <v>0.40599999999999997</v>
      </c>
    </row>
    <row r="9025" spans="1:39" x14ac:dyDescent="0.2">
      <c r="A9025" t="s">
        <v>31806</v>
      </c>
      <c r="B9025" t="s">
        <v>37</v>
      </c>
      <c r="C9025" t="s">
        <v>31807</v>
      </c>
      <c r="D9025" s="1">
        <v>44067</v>
      </c>
      <c r="E9025" s="1">
        <v>44579</v>
      </c>
      <c r="F9025" t="s">
        <v>26</v>
      </c>
      <c r="I9025">
        <v>100</v>
      </c>
      <c r="J9025">
        <v>0</v>
      </c>
      <c r="K9025">
        <v>0</v>
      </c>
      <c r="L9025">
        <v>5333</v>
      </c>
      <c r="M9025">
        <v>5333</v>
      </c>
      <c r="N9025" t="s">
        <v>20</v>
      </c>
      <c r="O9025" t="s">
        <v>31808</v>
      </c>
      <c r="P9025" t="s">
        <v>44</v>
      </c>
      <c r="Q9025" t="s">
        <v>34233</v>
      </c>
      <c r="R9025" t="s">
        <v>34233</v>
      </c>
      <c r="S9025" t="s">
        <v>33942</v>
      </c>
      <c r="T9025" t="s">
        <v>34233</v>
      </c>
      <c r="U9025" t="s">
        <v>34187</v>
      </c>
      <c r="V9025" t="s">
        <v>33448</v>
      </c>
      <c r="W9025">
        <v>50</v>
      </c>
      <c r="X9025">
        <v>1</v>
      </c>
      <c r="Y9025">
        <v>1</v>
      </c>
      <c r="Z9025">
        <v>50</v>
      </c>
      <c r="AA9025">
        <v>5</v>
      </c>
      <c r="AD9025">
        <f t="shared" si="1390"/>
        <v>50</v>
      </c>
      <c r="AE9025" t="str">
        <f t="shared" si="1397"/>
        <v/>
      </c>
      <c r="AF9025" t="str">
        <f t="shared" si="1389"/>
        <v/>
      </c>
      <c r="AG9025" t="str">
        <f t="shared" si="1396"/>
        <v/>
      </c>
      <c r="AH9025" t="str">
        <f t="shared" si="1394"/>
        <v/>
      </c>
      <c r="AI9025">
        <v>0.14499999999999999</v>
      </c>
      <c r="AJ9025" t="str">
        <f t="shared" si="1392"/>
        <v/>
      </c>
      <c r="AK9025" t="str">
        <f t="shared" si="1395"/>
        <v/>
      </c>
      <c r="AL9025" t="str">
        <f t="shared" si="1393"/>
        <v/>
      </c>
      <c r="AM9025" t="s">
        <v>34188</v>
      </c>
    </row>
    <row r="9026" spans="1:39" x14ac:dyDescent="0.2">
      <c r="A9026" t="s">
        <v>25383</v>
      </c>
      <c r="B9026" t="s">
        <v>37</v>
      </c>
      <c r="C9026" t="s">
        <v>25384</v>
      </c>
      <c r="D9026" s="1">
        <v>39791</v>
      </c>
      <c r="E9026" s="1">
        <v>44546</v>
      </c>
      <c r="F9026" t="s">
        <v>11356</v>
      </c>
      <c r="I9026">
        <v>100</v>
      </c>
      <c r="J9026">
        <v>0</v>
      </c>
      <c r="K9026">
        <v>0</v>
      </c>
      <c r="L9026">
        <v>5048</v>
      </c>
      <c r="M9026">
        <v>5048</v>
      </c>
      <c r="N9026" t="s">
        <v>20</v>
      </c>
      <c r="O9026" t="s">
        <v>25385</v>
      </c>
      <c r="P9026" t="s">
        <v>28</v>
      </c>
      <c r="Q9026" t="s">
        <v>34233</v>
      </c>
      <c r="R9026" t="s">
        <v>34233</v>
      </c>
      <c r="S9026" t="s">
        <v>32627</v>
      </c>
      <c r="T9026" t="s">
        <v>34656</v>
      </c>
      <c r="AD9026" t="str">
        <f t="shared" si="1390"/>
        <v/>
      </c>
      <c r="AE9026" t="str">
        <f t="shared" si="1397"/>
        <v/>
      </c>
      <c r="AF9026" t="str">
        <f t="shared" si="1389"/>
        <v/>
      </c>
      <c r="AG9026" t="str">
        <f t="shared" si="1396"/>
        <v/>
      </c>
      <c r="AH9026" t="str">
        <f t="shared" si="1394"/>
        <v/>
      </c>
      <c r="AI9026">
        <v>0.14499999999999999</v>
      </c>
      <c r="AJ9026" t="str">
        <f t="shared" si="1392"/>
        <v/>
      </c>
      <c r="AK9026" t="str">
        <f t="shared" si="1395"/>
        <v/>
      </c>
      <c r="AL9026" t="str">
        <f t="shared" si="1393"/>
        <v/>
      </c>
    </row>
    <row r="9027" spans="1:39" x14ac:dyDescent="0.2">
      <c r="A9027" t="s">
        <v>7960</v>
      </c>
      <c r="B9027" t="s">
        <v>37</v>
      </c>
      <c r="C9027" t="s">
        <v>7961</v>
      </c>
      <c r="D9027" s="1">
        <v>36203</v>
      </c>
      <c r="E9027" s="1">
        <v>43456</v>
      </c>
      <c r="F9027" t="s">
        <v>19</v>
      </c>
      <c r="I9027">
        <v>100</v>
      </c>
      <c r="J9027">
        <v>0</v>
      </c>
      <c r="K9027">
        <v>0</v>
      </c>
      <c r="L9027">
        <v>820</v>
      </c>
      <c r="M9027">
        <v>820</v>
      </c>
      <c r="N9027" t="s">
        <v>20</v>
      </c>
      <c r="O9027" t="s">
        <v>7962</v>
      </c>
      <c r="P9027" t="s">
        <v>28</v>
      </c>
      <c r="Q9027" t="s">
        <v>34233</v>
      </c>
      <c r="R9027" t="s">
        <v>34233</v>
      </c>
      <c r="S9027" t="s">
        <v>32628</v>
      </c>
      <c r="T9027" t="s">
        <v>34365</v>
      </c>
      <c r="U9027" t="s">
        <v>32634</v>
      </c>
      <c r="V9027" t="s">
        <v>33446</v>
      </c>
      <c r="W9027">
        <v>410</v>
      </c>
      <c r="X9027">
        <v>2</v>
      </c>
      <c r="AA9027">
        <v>9</v>
      </c>
      <c r="AB9027">
        <v>25</v>
      </c>
      <c r="AC9027">
        <v>1</v>
      </c>
      <c r="AD9027" t="str">
        <f t="shared" si="1390"/>
        <v/>
      </c>
      <c r="AE9027" t="str">
        <f t="shared" si="1397"/>
        <v/>
      </c>
      <c r="AF9027" t="str">
        <f t="shared" si="1389"/>
        <v/>
      </c>
      <c r="AG9027">
        <f t="shared" si="1396"/>
        <v>1</v>
      </c>
      <c r="AH9027">
        <f t="shared" si="1394"/>
        <v>2.8</v>
      </c>
      <c r="AI9027">
        <v>0.14499999999999999</v>
      </c>
      <c r="AJ9027">
        <f t="shared" si="1392"/>
        <v>0.40599999999999997</v>
      </c>
      <c r="AK9027" t="str">
        <f t="shared" si="1395"/>
        <v/>
      </c>
      <c r="AL9027" t="str">
        <f t="shared" si="1393"/>
        <v/>
      </c>
    </row>
    <row r="9028" spans="1:39" x14ac:dyDescent="0.2">
      <c r="A9028" t="s">
        <v>7892</v>
      </c>
      <c r="B9028" t="s">
        <v>37</v>
      </c>
      <c r="C9028" t="s">
        <v>7893</v>
      </c>
      <c r="D9028" s="1">
        <v>36203</v>
      </c>
      <c r="E9028" s="1">
        <v>43456</v>
      </c>
      <c r="F9028" t="s">
        <v>19</v>
      </c>
      <c r="I9028">
        <v>100</v>
      </c>
      <c r="J9028">
        <v>0</v>
      </c>
      <c r="K9028">
        <v>0</v>
      </c>
      <c r="L9028">
        <v>839</v>
      </c>
      <c r="M9028">
        <v>839</v>
      </c>
      <c r="N9028" t="s">
        <v>20</v>
      </c>
      <c r="O9028" t="s">
        <v>7894</v>
      </c>
      <c r="P9028" t="s">
        <v>28</v>
      </c>
      <c r="Q9028" t="s">
        <v>34233</v>
      </c>
      <c r="R9028" t="s">
        <v>34233</v>
      </c>
      <c r="S9028" t="s">
        <v>33797</v>
      </c>
      <c r="T9028" t="s">
        <v>34357</v>
      </c>
      <c r="U9028" t="s">
        <v>32634</v>
      </c>
      <c r="V9028" t="s">
        <v>33446</v>
      </c>
      <c r="W9028">
        <v>419</v>
      </c>
      <c r="X9028">
        <v>2</v>
      </c>
      <c r="AA9028">
        <v>9</v>
      </c>
      <c r="AB9028">
        <v>25</v>
      </c>
      <c r="AC9028">
        <v>1</v>
      </c>
      <c r="AD9028" t="str">
        <f t="shared" si="1390"/>
        <v/>
      </c>
      <c r="AE9028" t="str">
        <f t="shared" si="1397"/>
        <v/>
      </c>
      <c r="AF9028" t="str">
        <f t="shared" si="1389"/>
        <v/>
      </c>
      <c r="AG9028">
        <f t="shared" si="1396"/>
        <v>1</v>
      </c>
      <c r="AH9028">
        <f t="shared" si="1394"/>
        <v>2.8</v>
      </c>
      <c r="AI9028">
        <v>0.14499999999999999</v>
      </c>
      <c r="AJ9028">
        <f t="shared" si="1392"/>
        <v>0.40599999999999997</v>
      </c>
      <c r="AK9028" t="str">
        <f t="shared" si="1395"/>
        <v/>
      </c>
      <c r="AL9028" t="str">
        <f t="shared" si="1393"/>
        <v/>
      </c>
    </row>
    <row r="9029" spans="1:39" x14ac:dyDescent="0.2">
      <c r="A9029" t="s">
        <v>5182</v>
      </c>
      <c r="B9029" t="s">
        <v>37</v>
      </c>
      <c r="C9029" t="s">
        <v>5183</v>
      </c>
      <c r="D9029" s="1">
        <v>36123</v>
      </c>
      <c r="E9029" s="1">
        <v>44546</v>
      </c>
      <c r="F9029" t="s">
        <v>19</v>
      </c>
      <c r="G9029" t="s">
        <v>26</v>
      </c>
      <c r="I9029">
        <v>90</v>
      </c>
      <c r="J9029">
        <v>10</v>
      </c>
      <c r="K9029">
        <v>0</v>
      </c>
      <c r="L9029">
        <v>2970</v>
      </c>
      <c r="M9029">
        <v>2970</v>
      </c>
      <c r="N9029" t="s">
        <v>20</v>
      </c>
      <c r="O9029" t="s">
        <v>5184</v>
      </c>
      <c r="P9029" t="s">
        <v>28</v>
      </c>
      <c r="Q9029" t="s">
        <v>34233</v>
      </c>
      <c r="R9029" t="s">
        <v>34233</v>
      </c>
      <c r="S9029" t="s">
        <v>33800</v>
      </c>
      <c r="T9029" t="s">
        <v>34349</v>
      </c>
      <c r="AD9029" t="str">
        <f t="shared" si="1390"/>
        <v/>
      </c>
      <c r="AE9029" t="str">
        <f t="shared" si="1397"/>
        <v/>
      </c>
      <c r="AF9029" t="str">
        <f t="shared" si="1389"/>
        <v/>
      </c>
      <c r="AG9029" s="17">
        <v>1</v>
      </c>
      <c r="AH9029">
        <f t="shared" si="1394"/>
        <v>2.8</v>
      </c>
      <c r="AI9029">
        <v>0.14499999999999999</v>
      </c>
      <c r="AJ9029">
        <f t="shared" si="1392"/>
        <v>0.40599999999999997</v>
      </c>
      <c r="AK9029" t="str">
        <f t="shared" si="1395"/>
        <v/>
      </c>
      <c r="AL9029" t="str">
        <f t="shared" si="1393"/>
        <v/>
      </c>
    </row>
    <row r="9030" spans="1:39" x14ac:dyDescent="0.2">
      <c r="A9030" t="s">
        <v>7889</v>
      </c>
      <c r="B9030" t="s">
        <v>37</v>
      </c>
      <c r="C9030" t="s">
        <v>7890</v>
      </c>
      <c r="D9030" s="1">
        <v>36203</v>
      </c>
      <c r="E9030" s="1">
        <v>43456</v>
      </c>
      <c r="F9030" t="s">
        <v>19</v>
      </c>
      <c r="I9030">
        <v>100</v>
      </c>
      <c r="J9030">
        <v>0</v>
      </c>
      <c r="K9030">
        <v>0</v>
      </c>
      <c r="L9030">
        <v>794</v>
      </c>
      <c r="M9030">
        <v>794</v>
      </c>
      <c r="N9030" t="s">
        <v>20</v>
      </c>
      <c r="O9030" t="s">
        <v>7891</v>
      </c>
      <c r="P9030" t="s">
        <v>28</v>
      </c>
      <c r="Q9030" t="s">
        <v>34233</v>
      </c>
      <c r="R9030" t="s">
        <v>34233</v>
      </c>
      <c r="S9030" t="s">
        <v>32628</v>
      </c>
      <c r="T9030" t="s">
        <v>34365</v>
      </c>
      <c r="U9030" t="s">
        <v>32634</v>
      </c>
      <c r="V9030" t="s">
        <v>33446</v>
      </c>
      <c r="W9030">
        <v>397</v>
      </c>
      <c r="X9030">
        <v>2</v>
      </c>
      <c r="AA9030">
        <v>9</v>
      </c>
      <c r="AB9030">
        <v>25</v>
      </c>
      <c r="AC9030">
        <v>1</v>
      </c>
      <c r="AD9030" t="str">
        <f t="shared" si="1390"/>
        <v/>
      </c>
      <c r="AE9030" t="str">
        <f t="shared" si="1397"/>
        <v/>
      </c>
      <c r="AF9030" t="str">
        <f t="shared" si="1389"/>
        <v/>
      </c>
      <c r="AG9030">
        <f t="shared" ref="AG9030:AG9046" si="1398">IF((S9030&lt;&gt;"tühi")*(AC9030&lt;&gt;""),AC9030,"")</f>
        <v>1</v>
      </c>
      <c r="AH9030">
        <f t="shared" si="1394"/>
        <v>2.8</v>
      </c>
      <c r="AI9030">
        <v>0.14499999999999999</v>
      </c>
      <c r="AJ9030">
        <f t="shared" si="1392"/>
        <v>0.40599999999999997</v>
      </c>
      <c r="AK9030" t="str">
        <f t="shared" si="1395"/>
        <v/>
      </c>
      <c r="AL9030" t="str">
        <f t="shared" si="1393"/>
        <v/>
      </c>
    </row>
    <row r="9031" spans="1:39" x14ac:dyDescent="0.2">
      <c r="A9031" t="s">
        <v>8825</v>
      </c>
      <c r="B9031" t="s">
        <v>37</v>
      </c>
      <c r="C9031" t="s">
        <v>8826</v>
      </c>
      <c r="D9031" s="1">
        <v>36298</v>
      </c>
      <c r="E9031" s="1">
        <v>43894</v>
      </c>
      <c r="F9031" t="s">
        <v>19</v>
      </c>
      <c r="I9031">
        <v>100</v>
      </c>
      <c r="J9031">
        <v>0</v>
      </c>
      <c r="K9031">
        <v>0</v>
      </c>
      <c r="L9031">
        <v>1676</v>
      </c>
      <c r="M9031">
        <v>1676</v>
      </c>
      <c r="N9031" t="s">
        <v>20</v>
      </c>
      <c r="O9031" t="s">
        <v>8827</v>
      </c>
      <c r="P9031" t="s">
        <v>28</v>
      </c>
      <c r="Q9031" t="s">
        <v>34234</v>
      </c>
      <c r="R9031" s="9" t="s">
        <v>34235</v>
      </c>
      <c r="S9031" t="s">
        <v>33942</v>
      </c>
      <c r="T9031" t="s">
        <v>34233</v>
      </c>
      <c r="U9031" t="s">
        <v>32634</v>
      </c>
      <c r="V9031" t="s">
        <v>33487</v>
      </c>
      <c r="W9031">
        <v>419</v>
      </c>
      <c r="X9031">
        <v>2</v>
      </c>
      <c r="Y9031">
        <v>1</v>
      </c>
      <c r="AA9031">
        <v>9</v>
      </c>
      <c r="AB9031">
        <v>25</v>
      </c>
      <c r="AC9031">
        <v>1</v>
      </c>
      <c r="AD9031" t="str">
        <f t="shared" si="1390"/>
        <v/>
      </c>
      <c r="AE9031">
        <f t="shared" si="1397"/>
        <v>1</v>
      </c>
      <c r="AF9031" t="str">
        <f t="shared" si="1389"/>
        <v/>
      </c>
      <c r="AG9031" t="str">
        <f t="shared" si="1398"/>
        <v/>
      </c>
      <c r="AH9031" t="str">
        <f t="shared" si="1394"/>
        <v/>
      </c>
      <c r="AI9031">
        <v>0.14499999999999999</v>
      </c>
      <c r="AJ9031" t="str">
        <f t="shared" si="1392"/>
        <v/>
      </c>
      <c r="AK9031">
        <f t="shared" si="1395"/>
        <v>2.8</v>
      </c>
      <c r="AL9031">
        <f t="shared" si="1393"/>
        <v>0.40599999999999997</v>
      </c>
      <c r="AM9031" t="s">
        <v>35132</v>
      </c>
    </row>
    <row r="9032" spans="1:39" x14ac:dyDescent="0.2">
      <c r="A9032" t="s">
        <v>7886</v>
      </c>
      <c r="B9032" t="s">
        <v>37</v>
      </c>
      <c r="C9032" t="s">
        <v>7887</v>
      </c>
      <c r="D9032" s="1">
        <v>36203</v>
      </c>
      <c r="E9032" s="1">
        <v>43456</v>
      </c>
      <c r="F9032" t="s">
        <v>19</v>
      </c>
      <c r="I9032">
        <v>100</v>
      </c>
      <c r="J9032">
        <v>0</v>
      </c>
      <c r="K9032">
        <v>0</v>
      </c>
      <c r="L9032">
        <v>875</v>
      </c>
      <c r="M9032">
        <v>875</v>
      </c>
      <c r="N9032" t="s">
        <v>20</v>
      </c>
      <c r="O9032" t="s">
        <v>7888</v>
      </c>
      <c r="P9032" t="s">
        <v>28</v>
      </c>
      <c r="Q9032" t="s">
        <v>34233</v>
      </c>
      <c r="R9032" t="s">
        <v>34233</v>
      </c>
      <c r="S9032" t="s">
        <v>32628</v>
      </c>
      <c r="T9032" t="s">
        <v>34365</v>
      </c>
      <c r="U9032" t="s">
        <v>32634</v>
      </c>
      <c r="V9032" t="s">
        <v>33446</v>
      </c>
      <c r="W9032">
        <v>437</v>
      </c>
      <c r="X9032">
        <v>2</v>
      </c>
      <c r="AA9032">
        <v>9</v>
      </c>
      <c r="AB9032">
        <v>25</v>
      </c>
      <c r="AC9032">
        <v>1</v>
      </c>
      <c r="AD9032" t="str">
        <f t="shared" si="1390"/>
        <v/>
      </c>
      <c r="AE9032" t="str">
        <f t="shared" si="1397"/>
        <v/>
      </c>
      <c r="AF9032" t="str">
        <f t="shared" si="1389"/>
        <v/>
      </c>
      <c r="AG9032">
        <f t="shared" si="1398"/>
        <v>1</v>
      </c>
      <c r="AH9032">
        <f t="shared" si="1394"/>
        <v>2.8</v>
      </c>
      <c r="AI9032">
        <v>0.14499999999999999</v>
      </c>
      <c r="AJ9032">
        <f t="shared" si="1392"/>
        <v>0.40599999999999997</v>
      </c>
      <c r="AK9032" t="str">
        <f t="shared" si="1395"/>
        <v/>
      </c>
      <c r="AL9032" t="str">
        <f t="shared" si="1393"/>
        <v/>
      </c>
    </row>
    <row r="9033" spans="1:39" x14ac:dyDescent="0.2">
      <c r="A9033" t="s">
        <v>31203</v>
      </c>
      <c r="B9033" t="s">
        <v>37</v>
      </c>
      <c r="C9033" t="s">
        <v>31204</v>
      </c>
      <c r="D9033" s="1">
        <v>43859</v>
      </c>
      <c r="E9033" s="1">
        <v>44691</v>
      </c>
      <c r="F9033" t="s">
        <v>889</v>
      </c>
      <c r="I9033">
        <v>100</v>
      </c>
      <c r="J9033">
        <v>0</v>
      </c>
      <c r="K9033">
        <v>0</v>
      </c>
      <c r="L9033">
        <v>1660</v>
      </c>
      <c r="M9033">
        <v>1660</v>
      </c>
      <c r="N9033" t="s">
        <v>20</v>
      </c>
      <c r="O9033" t="s">
        <v>31205</v>
      </c>
      <c r="P9033" t="s">
        <v>44</v>
      </c>
      <c r="Q9033" t="s">
        <v>34233</v>
      </c>
      <c r="R9033" t="s">
        <v>34233</v>
      </c>
      <c r="S9033" t="s">
        <v>33942</v>
      </c>
      <c r="T9033" t="s">
        <v>34233</v>
      </c>
      <c r="AD9033" t="str">
        <f t="shared" si="1390"/>
        <v/>
      </c>
      <c r="AE9033" t="str">
        <f t="shared" si="1397"/>
        <v/>
      </c>
      <c r="AF9033" t="str">
        <f t="shared" si="1389"/>
        <v/>
      </c>
      <c r="AG9033" t="str">
        <f t="shared" si="1398"/>
        <v/>
      </c>
      <c r="AH9033" t="str">
        <f t="shared" si="1394"/>
        <v/>
      </c>
      <c r="AI9033">
        <v>0.14499999999999999</v>
      </c>
      <c r="AJ9033" t="str">
        <f t="shared" si="1392"/>
        <v/>
      </c>
      <c r="AK9033" t="str">
        <f t="shared" si="1395"/>
        <v/>
      </c>
      <c r="AL9033" t="str">
        <f t="shared" si="1393"/>
        <v/>
      </c>
    </row>
    <row r="9034" spans="1:39" x14ac:dyDescent="0.2">
      <c r="A9034" t="s">
        <v>7315</v>
      </c>
      <c r="B9034" t="s">
        <v>37</v>
      </c>
      <c r="C9034" t="s">
        <v>7316</v>
      </c>
      <c r="D9034" s="1">
        <v>36209</v>
      </c>
      <c r="E9034" s="1">
        <v>44592</v>
      </c>
      <c r="F9034" s="9" t="s">
        <v>19</v>
      </c>
      <c r="I9034">
        <v>100</v>
      </c>
      <c r="J9034">
        <v>0</v>
      </c>
      <c r="K9034">
        <v>0</v>
      </c>
      <c r="L9034">
        <v>17868</v>
      </c>
      <c r="M9034">
        <v>17868</v>
      </c>
      <c r="N9034" t="s">
        <v>20</v>
      </c>
      <c r="O9034" t="s">
        <v>7317</v>
      </c>
      <c r="P9034" t="s">
        <v>28</v>
      </c>
      <c r="Q9034" t="s">
        <v>34233</v>
      </c>
      <c r="R9034" t="s">
        <v>34233</v>
      </c>
      <c r="S9034" t="s">
        <v>32627</v>
      </c>
      <c r="T9034" t="s">
        <v>34233</v>
      </c>
      <c r="U9034" t="s">
        <v>34186</v>
      </c>
      <c r="V9034" t="s">
        <v>33446</v>
      </c>
      <c r="W9034">
        <v>606</v>
      </c>
      <c r="AB9034">
        <v>25</v>
      </c>
      <c r="AD9034" t="str">
        <f t="shared" si="1390"/>
        <v/>
      </c>
      <c r="AE9034" t="str">
        <f t="shared" si="1397"/>
        <v/>
      </c>
      <c r="AF9034" t="str">
        <f t="shared" si="1389"/>
        <v/>
      </c>
      <c r="AG9034" t="str">
        <f t="shared" si="1398"/>
        <v/>
      </c>
      <c r="AH9034" t="str">
        <f t="shared" si="1394"/>
        <v/>
      </c>
      <c r="AI9034">
        <v>0.14499999999999999</v>
      </c>
      <c r="AJ9034" t="str">
        <f t="shared" si="1392"/>
        <v/>
      </c>
      <c r="AK9034" t="str">
        <f t="shared" si="1395"/>
        <v/>
      </c>
      <c r="AL9034" t="str">
        <f t="shared" si="1393"/>
        <v/>
      </c>
      <c r="AM9034" t="s">
        <v>34084</v>
      </c>
    </row>
    <row r="9035" spans="1:39" x14ac:dyDescent="0.2">
      <c r="A9035" t="s">
        <v>7722</v>
      </c>
      <c r="B9035" t="s">
        <v>37</v>
      </c>
      <c r="C9035" t="s">
        <v>7723</v>
      </c>
      <c r="D9035" s="1">
        <v>36203</v>
      </c>
      <c r="E9035" s="1">
        <v>43951</v>
      </c>
      <c r="F9035" t="s">
        <v>19</v>
      </c>
      <c r="I9035">
        <v>100</v>
      </c>
      <c r="J9035">
        <v>0</v>
      </c>
      <c r="K9035">
        <v>0</v>
      </c>
      <c r="L9035">
        <v>809</v>
      </c>
      <c r="M9035">
        <v>809</v>
      </c>
      <c r="N9035" t="s">
        <v>20</v>
      </c>
      <c r="O9035" t="s">
        <v>7724</v>
      </c>
      <c r="P9035" t="s">
        <v>28</v>
      </c>
      <c r="Q9035" t="s">
        <v>34233</v>
      </c>
      <c r="R9035" t="s">
        <v>34233</v>
      </c>
      <c r="S9035" t="s">
        <v>33797</v>
      </c>
      <c r="T9035" t="s">
        <v>34354</v>
      </c>
      <c r="U9035" t="s">
        <v>32634</v>
      </c>
      <c r="V9035" t="s">
        <v>33446</v>
      </c>
      <c r="W9035">
        <v>386</v>
      </c>
      <c r="X9035">
        <v>2</v>
      </c>
      <c r="AA9035">
        <v>9</v>
      </c>
      <c r="AB9035">
        <v>25</v>
      </c>
      <c r="AC9035">
        <v>1</v>
      </c>
      <c r="AD9035" t="str">
        <f t="shared" si="1390"/>
        <v/>
      </c>
      <c r="AE9035" t="str">
        <f t="shared" si="1397"/>
        <v/>
      </c>
      <c r="AF9035" t="str">
        <f t="shared" ref="AF9035:AF9098" si="1399">IF((S9035&lt;&gt;"tühi")*(F9035&lt;&gt;"Elamumaa")*(G9035&lt;&gt;"Elamumaa")*(H9035&lt;&gt;"Elamumaa"),IF(Z9035=0,"",Z9035),"")</f>
        <v/>
      </c>
      <c r="AG9035">
        <f t="shared" si="1398"/>
        <v>1</v>
      </c>
      <c r="AH9035">
        <f t="shared" si="1394"/>
        <v>2.8</v>
      </c>
      <c r="AI9035">
        <v>0.14499999999999999</v>
      </c>
      <c r="AJ9035">
        <f t="shared" si="1392"/>
        <v>0.40599999999999997</v>
      </c>
      <c r="AK9035" t="str">
        <f t="shared" si="1395"/>
        <v/>
      </c>
      <c r="AL9035" t="str">
        <f t="shared" si="1393"/>
        <v/>
      </c>
    </row>
    <row r="9036" spans="1:39" x14ac:dyDescent="0.2">
      <c r="A9036" t="s">
        <v>7725</v>
      </c>
      <c r="B9036" t="s">
        <v>37</v>
      </c>
      <c r="C9036" t="s">
        <v>7726</v>
      </c>
      <c r="D9036" s="1">
        <v>36203</v>
      </c>
      <c r="E9036" s="1">
        <v>43456</v>
      </c>
      <c r="F9036" t="s">
        <v>19</v>
      </c>
      <c r="I9036">
        <v>100</v>
      </c>
      <c r="J9036">
        <v>0</v>
      </c>
      <c r="K9036">
        <v>0</v>
      </c>
      <c r="L9036">
        <v>868</v>
      </c>
      <c r="M9036">
        <v>868</v>
      </c>
      <c r="N9036" t="s">
        <v>20</v>
      </c>
      <c r="O9036" t="s">
        <v>7727</v>
      </c>
      <c r="P9036" t="s">
        <v>28</v>
      </c>
      <c r="Q9036" t="s">
        <v>34233</v>
      </c>
      <c r="R9036" t="s">
        <v>34233</v>
      </c>
      <c r="S9036" t="s">
        <v>32628</v>
      </c>
      <c r="T9036" t="s">
        <v>34365</v>
      </c>
      <c r="U9036" t="s">
        <v>32634</v>
      </c>
      <c r="V9036" t="s">
        <v>33446</v>
      </c>
      <c r="W9036">
        <v>434</v>
      </c>
      <c r="X9036">
        <v>2</v>
      </c>
      <c r="AA9036">
        <v>9</v>
      </c>
      <c r="AB9036">
        <v>25</v>
      </c>
      <c r="AC9036">
        <v>1</v>
      </c>
      <c r="AD9036" t="str">
        <f t="shared" si="1390"/>
        <v/>
      </c>
      <c r="AE9036" t="str">
        <f t="shared" si="1397"/>
        <v/>
      </c>
      <c r="AF9036" t="str">
        <f t="shared" si="1399"/>
        <v/>
      </c>
      <c r="AG9036">
        <f t="shared" si="1398"/>
        <v>1</v>
      </c>
      <c r="AH9036">
        <f t="shared" si="1394"/>
        <v>2.8</v>
      </c>
      <c r="AI9036">
        <v>0.14499999999999999</v>
      </c>
      <c r="AJ9036">
        <f t="shared" si="1392"/>
        <v>0.40599999999999997</v>
      </c>
      <c r="AK9036" t="str">
        <f t="shared" si="1395"/>
        <v/>
      </c>
      <c r="AL9036" t="str">
        <f t="shared" si="1393"/>
        <v/>
      </c>
    </row>
    <row r="9037" spans="1:39" x14ac:dyDescent="0.2">
      <c r="A9037" t="s">
        <v>7728</v>
      </c>
      <c r="B9037" t="s">
        <v>37</v>
      </c>
      <c r="C9037" t="s">
        <v>7729</v>
      </c>
      <c r="D9037" s="1">
        <v>36203</v>
      </c>
      <c r="E9037" s="1">
        <v>43456</v>
      </c>
      <c r="F9037" t="s">
        <v>19</v>
      </c>
      <c r="I9037">
        <v>100</v>
      </c>
      <c r="J9037">
        <v>0</v>
      </c>
      <c r="K9037">
        <v>0</v>
      </c>
      <c r="L9037">
        <v>758</v>
      </c>
      <c r="M9037">
        <v>758</v>
      </c>
      <c r="N9037" t="s">
        <v>20</v>
      </c>
      <c r="O9037" t="s">
        <v>7730</v>
      </c>
      <c r="P9037" t="s">
        <v>28</v>
      </c>
      <c r="Q9037" t="s">
        <v>34233</v>
      </c>
      <c r="R9037" t="s">
        <v>34233</v>
      </c>
      <c r="S9037" t="s">
        <v>32628</v>
      </c>
      <c r="T9037" t="s">
        <v>34365</v>
      </c>
      <c r="U9037" t="s">
        <v>32634</v>
      </c>
      <c r="V9037" t="s">
        <v>33446</v>
      </c>
      <c r="W9037">
        <v>360</v>
      </c>
      <c r="X9037">
        <v>2</v>
      </c>
      <c r="AA9037">
        <v>9</v>
      </c>
      <c r="AB9037">
        <v>25</v>
      </c>
      <c r="AC9037">
        <v>1</v>
      </c>
      <c r="AD9037" t="str">
        <f t="shared" si="1390"/>
        <v/>
      </c>
      <c r="AE9037" t="str">
        <f t="shared" si="1397"/>
        <v/>
      </c>
      <c r="AF9037" t="str">
        <f t="shared" si="1399"/>
        <v/>
      </c>
      <c r="AG9037">
        <f t="shared" si="1398"/>
        <v>1</v>
      </c>
      <c r="AH9037">
        <f t="shared" si="1394"/>
        <v>2.8</v>
      </c>
      <c r="AI9037">
        <v>0.14499999999999999</v>
      </c>
      <c r="AJ9037">
        <f t="shared" si="1392"/>
        <v>0.40599999999999997</v>
      </c>
      <c r="AK9037" t="str">
        <f t="shared" si="1395"/>
        <v/>
      </c>
      <c r="AL9037" t="str">
        <f t="shared" si="1393"/>
        <v/>
      </c>
    </row>
    <row r="9038" spans="1:39" x14ac:dyDescent="0.2">
      <c r="A9038" t="s">
        <v>8282</v>
      </c>
      <c r="B9038" t="s">
        <v>37</v>
      </c>
      <c r="C9038" t="s">
        <v>8283</v>
      </c>
      <c r="D9038" s="1">
        <v>36203</v>
      </c>
      <c r="E9038" s="1">
        <v>43456</v>
      </c>
      <c r="F9038" t="s">
        <v>19</v>
      </c>
      <c r="I9038">
        <v>100</v>
      </c>
      <c r="J9038">
        <v>0</v>
      </c>
      <c r="K9038">
        <v>0</v>
      </c>
      <c r="L9038">
        <v>850</v>
      </c>
      <c r="M9038">
        <v>850</v>
      </c>
      <c r="N9038" t="s">
        <v>20</v>
      </c>
      <c r="O9038" t="s">
        <v>8284</v>
      </c>
      <c r="P9038" t="s">
        <v>28</v>
      </c>
      <c r="Q9038" t="s">
        <v>34233</v>
      </c>
      <c r="R9038" t="s">
        <v>34233</v>
      </c>
      <c r="S9038" t="s">
        <v>32628</v>
      </c>
      <c r="T9038" t="s">
        <v>34365</v>
      </c>
      <c r="U9038" t="s">
        <v>32634</v>
      </c>
      <c r="V9038" t="s">
        <v>33446</v>
      </c>
      <c r="W9038">
        <v>426</v>
      </c>
      <c r="X9038">
        <v>2</v>
      </c>
      <c r="AA9038">
        <v>9</v>
      </c>
      <c r="AB9038">
        <v>25</v>
      </c>
      <c r="AC9038">
        <v>1</v>
      </c>
      <c r="AD9038" t="str">
        <f t="shared" si="1390"/>
        <v/>
      </c>
      <c r="AE9038" t="str">
        <f t="shared" si="1397"/>
        <v/>
      </c>
      <c r="AF9038" t="str">
        <f t="shared" si="1399"/>
        <v/>
      </c>
      <c r="AG9038">
        <f t="shared" si="1398"/>
        <v>1</v>
      </c>
      <c r="AH9038">
        <f t="shared" si="1394"/>
        <v>2.8</v>
      </c>
      <c r="AI9038">
        <v>0.14499999999999999</v>
      </c>
      <c r="AJ9038">
        <f t="shared" si="1392"/>
        <v>0.40599999999999997</v>
      </c>
      <c r="AK9038" t="str">
        <f t="shared" si="1395"/>
        <v/>
      </c>
      <c r="AL9038" t="str">
        <f t="shared" si="1393"/>
        <v/>
      </c>
    </row>
    <row r="9039" spans="1:39" x14ac:dyDescent="0.2">
      <c r="A9039" t="s">
        <v>8279</v>
      </c>
      <c r="B9039" t="s">
        <v>37</v>
      </c>
      <c r="C9039" t="s">
        <v>8280</v>
      </c>
      <c r="D9039" s="1">
        <v>36203</v>
      </c>
      <c r="E9039" s="1">
        <v>43456</v>
      </c>
      <c r="F9039" t="s">
        <v>19</v>
      </c>
      <c r="I9039">
        <v>100</v>
      </c>
      <c r="J9039">
        <v>0</v>
      </c>
      <c r="K9039">
        <v>0</v>
      </c>
      <c r="L9039">
        <v>775</v>
      </c>
      <c r="M9039">
        <v>775</v>
      </c>
      <c r="N9039" t="s">
        <v>20</v>
      </c>
      <c r="O9039" t="s">
        <v>8281</v>
      </c>
      <c r="P9039" t="s">
        <v>28</v>
      </c>
      <c r="Q9039" t="s">
        <v>34233</v>
      </c>
      <c r="R9039" t="s">
        <v>34233</v>
      </c>
      <c r="S9039" t="s">
        <v>33797</v>
      </c>
      <c r="T9039" t="s">
        <v>34349</v>
      </c>
      <c r="U9039" t="s">
        <v>32634</v>
      </c>
      <c r="V9039" t="s">
        <v>33446</v>
      </c>
      <c r="W9039">
        <v>388</v>
      </c>
      <c r="X9039">
        <v>2</v>
      </c>
      <c r="AA9039">
        <v>9</v>
      </c>
      <c r="AB9039">
        <v>25</v>
      </c>
      <c r="AC9039">
        <v>1</v>
      </c>
      <c r="AD9039" t="str">
        <f t="shared" si="1390"/>
        <v/>
      </c>
      <c r="AE9039" t="str">
        <f t="shared" si="1397"/>
        <v/>
      </c>
      <c r="AF9039" t="str">
        <f t="shared" si="1399"/>
        <v/>
      </c>
      <c r="AG9039">
        <f t="shared" si="1398"/>
        <v>1</v>
      </c>
      <c r="AH9039">
        <f t="shared" si="1394"/>
        <v>2.8</v>
      </c>
      <c r="AI9039">
        <v>0.14499999999999999</v>
      </c>
      <c r="AJ9039">
        <f t="shared" si="1392"/>
        <v>0.40599999999999997</v>
      </c>
      <c r="AK9039" t="str">
        <f t="shared" si="1395"/>
        <v/>
      </c>
      <c r="AL9039" t="str">
        <f t="shared" si="1393"/>
        <v/>
      </c>
    </row>
    <row r="9040" spans="1:39" x14ac:dyDescent="0.2">
      <c r="A9040" t="s">
        <v>8258</v>
      </c>
      <c r="B9040" t="s">
        <v>37</v>
      </c>
      <c r="C9040" t="s">
        <v>8259</v>
      </c>
      <c r="D9040" s="1">
        <v>36203</v>
      </c>
      <c r="E9040" s="1">
        <v>43456</v>
      </c>
      <c r="F9040" t="s">
        <v>19</v>
      </c>
      <c r="I9040">
        <v>100</v>
      </c>
      <c r="J9040">
        <v>0</v>
      </c>
      <c r="K9040">
        <v>0</v>
      </c>
      <c r="L9040">
        <v>671</v>
      </c>
      <c r="M9040">
        <v>671</v>
      </c>
      <c r="N9040" t="s">
        <v>20</v>
      </c>
      <c r="O9040" t="s">
        <v>8260</v>
      </c>
      <c r="P9040" t="s">
        <v>28</v>
      </c>
      <c r="Q9040" t="s">
        <v>34233</v>
      </c>
      <c r="R9040" t="s">
        <v>34233</v>
      </c>
      <c r="S9040" t="s">
        <v>32628</v>
      </c>
      <c r="T9040" t="s">
        <v>34365</v>
      </c>
      <c r="U9040" t="s">
        <v>32634</v>
      </c>
      <c r="V9040" t="s">
        <v>33446</v>
      </c>
      <c r="W9040">
        <v>336</v>
      </c>
      <c r="X9040">
        <v>2</v>
      </c>
      <c r="AA9040">
        <v>9</v>
      </c>
      <c r="AB9040">
        <v>25</v>
      </c>
      <c r="AC9040">
        <v>1</v>
      </c>
      <c r="AD9040" t="str">
        <f t="shared" si="1390"/>
        <v/>
      </c>
      <c r="AE9040" t="str">
        <f t="shared" si="1397"/>
        <v/>
      </c>
      <c r="AF9040" t="str">
        <f t="shared" si="1399"/>
        <v/>
      </c>
      <c r="AG9040">
        <f t="shared" si="1398"/>
        <v>1</v>
      </c>
      <c r="AH9040">
        <f t="shared" si="1394"/>
        <v>2.8</v>
      </c>
      <c r="AI9040">
        <v>0.14499999999999999</v>
      </c>
      <c r="AJ9040">
        <f t="shared" si="1392"/>
        <v>0.40599999999999997</v>
      </c>
      <c r="AK9040" t="str">
        <f t="shared" si="1395"/>
        <v/>
      </c>
      <c r="AL9040" t="str">
        <f t="shared" si="1393"/>
        <v/>
      </c>
    </row>
    <row r="9041" spans="1:38" x14ac:dyDescent="0.2">
      <c r="A9041" t="s">
        <v>8255</v>
      </c>
      <c r="B9041" t="s">
        <v>37</v>
      </c>
      <c r="C9041" t="s">
        <v>8256</v>
      </c>
      <c r="D9041" s="1">
        <v>36203</v>
      </c>
      <c r="E9041" s="1">
        <v>43456</v>
      </c>
      <c r="F9041" t="s">
        <v>19</v>
      </c>
      <c r="I9041">
        <v>100</v>
      </c>
      <c r="J9041">
        <v>0</v>
      </c>
      <c r="K9041">
        <v>0</v>
      </c>
      <c r="L9041">
        <v>729</v>
      </c>
      <c r="M9041">
        <v>729</v>
      </c>
      <c r="N9041" t="s">
        <v>20</v>
      </c>
      <c r="O9041" t="s">
        <v>8257</v>
      </c>
      <c r="P9041" t="s">
        <v>28</v>
      </c>
      <c r="Q9041" t="s">
        <v>34233</v>
      </c>
      <c r="R9041" t="s">
        <v>34233</v>
      </c>
      <c r="S9041" t="s">
        <v>32628</v>
      </c>
      <c r="T9041" t="s">
        <v>34365</v>
      </c>
      <c r="U9041" t="s">
        <v>32634</v>
      </c>
      <c r="V9041" t="s">
        <v>33446</v>
      </c>
      <c r="W9041">
        <v>364</v>
      </c>
      <c r="X9041">
        <v>2</v>
      </c>
      <c r="AA9041">
        <v>9</v>
      </c>
      <c r="AB9041">
        <v>25</v>
      </c>
      <c r="AC9041">
        <v>1</v>
      </c>
      <c r="AD9041" t="str">
        <f t="shared" ref="AD9041:AD9104" si="1400">IF((S9041="tühi")*(F9041&lt;&gt;"Elamumaa")*(G9041&lt;&gt;"Elamumaa")*(H9041&lt;&gt;"Elamumaa"),IF(Z9041=0,"",Z9041),"")</f>
        <v/>
      </c>
      <c r="AE9041" t="str">
        <f t="shared" si="1397"/>
        <v/>
      </c>
      <c r="AF9041" t="str">
        <f t="shared" si="1399"/>
        <v/>
      </c>
      <c r="AG9041">
        <f t="shared" si="1398"/>
        <v>1</v>
      </c>
      <c r="AH9041">
        <f t="shared" si="1394"/>
        <v>2.8</v>
      </c>
      <c r="AI9041">
        <v>0.14499999999999999</v>
      </c>
      <c r="AJ9041">
        <f t="shared" si="1392"/>
        <v>0.40599999999999997</v>
      </c>
      <c r="AK9041" t="str">
        <f t="shared" si="1395"/>
        <v/>
      </c>
      <c r="AL9041" t="str">
        <f t="shared" si="1393"/>
        <v/>
      </c>
    </row>
    <row r="9042" spans="1:38" x14ac:dyDescent="0.2">
      <c r="A9042" t="s">
        <v>8252</v>
      </c>
      <c r="B9042" t="s">
        <v>37</v>
      </c>
      <c r="C9042" t="s">
        <v>8253</v>
      </c>
      <c r="D9042" s="1">
        <v>36203</v>
      </c>
      <c r="E9042" s="1">
        <v>43456</v>
      </c>
      <c r="F9042" t="s">
        <v>19</v>
      </c>
      <c r="I9042">
        <v>100</v>
      </c>
      <c r="J9042">
        <v>0</v>
      </c>
      <c r="K9042">
        <v>0</v>
      </c>
      <c r="L9042">
        <v>1153</v>
      </c>
      <c r="M9042">
        <v>1153</v>
      </c>
      <c r="N9042" t="s">
        <v>20</v>
      </c>
      <c r="O9042" t="s">
        <v>8254</v>
      </c>
      <c r="P9042" t="s">
        <v>28</v>
      </c>
      <c r="Q9042" t="s">
        <v>34233</v>
      </c>
      <c r="R9042" t="s">
        <v>34233</v>
      </c>
      <c r="S9042" t="s">
        <v>33797</v>
      </c>
      <c r="T9042" t="s">
        <v>34365</v>
      </c>
      <c r="U9042" t="s">
        <v>32634</v>
      </c>
      <c r="V9042" t="s">
        <v>33446</v>
      </c>
      <c r="W9042">
        <v>576</v>
      </c>
      <c r="X9042">
        <v>2</v>
      </c>
      <c r="AA9042">
        <v>9</v>
      </c>
      <c r="AB9042">
        <v>25</v>
      </c>
      <c r="AC9042">
        <v>1</v>
      </c>
      <c r="AD9042" t="str">
        <f t="shared" si="1400"/>
        <v/>
      </c>
      <c r="AE9042" t="str">
        <f t="shared" si="1397"/>
        <v/>
      </c>
      <c r="AF9042" t="str">
        <f t="shared" si="1399"/>
        <v/>
      </c>
      <c r="AG9042">
        <f t="shared" si="1398"/>
        <v>1</v>
      </c>
      <c r="AH9042">
        <f t="shared" si="1394"/>
        <v>2.8</v>
      </c>
      <c r="AI9042">
        <v>0.14499999999999999</v>
      </c>
      <c r="AJ9042">
        <f t="shared" si="1392"/>
        <v>0.40599999999999997</v>
      </c>
      <c r="AK9042" t="str">
        <f t="shared" si="1395"/>
        <v/>
      </c>
      <c r="AL9042" t="str">
        <f t="shared" si="1393"/>
        <v/>
      </c>
    </row>
    <row r="9043" spans="1:38" x14ac:dyDescent="0.2">
      <c r="A9043" t="s">
        <v>8249</v>
      </c>
      <c r="B9043" t="s">
        <v>37</v>
      </c>
      <c r="C9043" t="s">
        <v>8250</v>
      </c>
      <c r="D9043" s="1">
        <v>36203</v>
      </c>
      <c r="E9043" s="1">
        <v>43456</v>
      </c>
      <c r="F9043" t="s">
        <v>19</v>
      </c>
      <c r="I9043">
        <v>100</v>
      </c>
      <c r="J9043">
        <v>0</v>
      </c>
      <c r="K9043">
        <v>0</v>
      </c>
      <c r="L9043">
        <v>722</v>
      </c>
      <c r="M9043">
        <v>722</v>
      </c>
      <c r="N9043" t="s">
        <v>20</v>
      </c>
      <c r="O9043" t="s">
        <v>8251</v>
      </c>
      <c r="P9043" t="s">
        <v>28</v>
      </c>
      <c r="Q9043" t="s">
        <v>34233</v>
      </c>
      <c r="R9043" t="s">
        <v>34233</v>
      </c>
      <c r="S9043" t="s">
        <v>32628</v>
      </c>
      <c r="T9043" t="s">
        <v>34365</v>
      </c>
      <c r="U9043" t="s">
        <v>32634</v>
      </c>
      <c r="V9043" t="s">
        <v>33446</v>
      </c>
      <c r="W9043">
        <v>361</v>
      </c>
      <c r="X9043">
        <v>2</v>
      </c>
      <c r="AA9043">
        <v>9</v>
      </c>
      <c r="AB9043">
        <v>25</v>
      </c>
      <c r="AC9043">
        <v>1</v>
      </c>
      <c r="AD9043" t="str">
        <f t="shared" si="1400"/>
        <v/>
      </c>
      <c r="AE9043" t="str">
        <f t="shared" si="1397"/>
        <v/>
      </c>
      <c r="AF9043" t="str">
        <f t="shared" si="1399"/>
        <v/>
      </c>
      <c r="AG9043">
        <f t="shared" si="1398"/>
        <v>1</v>
      </c>
      <c r="AH9043">
        <f t="shared" si="1394"/>
        <v>2.8</v>
      </c>
      <c r="AI9043">
        <v>0.14499999999999999</v>
      </c>
      <c r="AJ9043">
        <f t="shared" si="1392"/>
        <v>0.40599999999999997</v>
      </c>
      <c r="AK9043" t="str">
        <f t="shared" si="1395"/>
        <v/>
      </c>
      <c r="AL9043" t="str">
        <f t="shared" si="1393"/>
        <v/>
      </c>
    </row>
    <row r="9044" spans="1:38" x14ac:dyDescent="0.2">
      <c r="A9044" t="s">
        <v>7172</v>
      </c>
      <c r="B9044" t="s">
        <v>37</v>
      </c>
      <c r="C9044" t="s">
        <v>7173</v>
      </c>
      <c r="D9044" s="1">
        <v>36203</v>
      </c>
      <c r="E9044" s="1">
        <v>43456</v>
      </c>
      <c r="F9044" t="s">
        <v>19</v>
      </c>
      <c r="I9044">
        <v>100</v>
      </c>
      <c r="J9044">
        <v>0</v>
      </c>
      <c r="K9044">
        <v>0</v>
      </c>
      <c r="L9044">
        <v>755</v>
      </c>
      <c r="M9044">
        <v>755</v>
      </c>
      <c r="N9044" t="s">
        <v>20</v>
      </c>
      <c r="O9044" t="s">
        <v>7174</v>
      </c>
      <c r="P9044" t="s">
        <v>28</v>
      </c>
      <c r="Q9044" t="s">
        <v>34233</v>
      </c>
      <c r="R9044" t="s">
        <v>34233</v>
      </c>
      <c r="S9044" t="s">
        <v>32628</v>
      </c>
      <c r="T9044" t="s">
        <v>34365</v>
      </c>
      <c r="U9044" t="s">
        <v>32634</v>
      </c>
      <c r="V9044" t="s">
        <v>33446</v>
      </c>
      <c r="W9044">
        <v>378</v>
      </c>
      <c r="X9044">
        <v>2</v>
      </c>
      <c r="AA9044">
        <v>9</v>
      </c>
      <c r="AB9044">
        <v>25</v>
      </c>
      <c r="AC9044">
        <v>1</v>
      </c>
      <c r="AD9044" t="str">
        <f t="shared" si="1400"/>
        <v/>
      </c>
      <c r="AE9044" t="str">
        <f t="shared" si="1397"/>
        <v/>
      </c>
      <c r="AF9044" t="str">
        <f t="shared" si="1399"/>
        <v/>
      </c>
      <c r="AG9044">
        <f t="shared" si="1398"/>
        <v>1</v>
      </c>
      <c r="AH9044">
        <f t="shared" si="1394"/>
        <v>2.8</v>
      </c>
      <c r="AI9044">
        <v>0.14499999999999999</v>
      </c>
      <c r="AJ9044">
        <f t="shared" si="1392"/>
        <v>0.40599999999999997</v>
      </c>
      <c r="AK9044" t="str">
        <f t="shared" si="1395"/>
        <v/>
      </c>
      <c r="AL9044" t="str">
        <f t="shared" si="1393"/>
        <v/>
      </c>
    </row>
    <row r="9045" spans="1:38" x14ac:dyDescent="0.2">
      <c r="A9045" t="s">
        <v>7883</v>
      </c>
      <c r="B9045" t="s">
        <v>37</v>
      </c>
      <c r="C9045" t="s">
        <v>7884</v>
      </c>
      <c r="D9045" s="1">
        <v>36203</v>
      </c>
      <c r="E9045" s="1">
        <v>43456</v>
      </c>
      <c r="F9045" t="s">
        <v>19</v>
      </c>
      <c r="I9045">
        <v>100</v>
      </c>
      <c r="J9045">
        <v>0</v>
      </c>
      <c r="K9045">
        <v>0</v>
      </c>
      <c r="L9045">
        <v>1186</v>
      </c>
      <c r="M9045">
        <v>1186</v>
      </c>
      <c r="N9045" t="s">
        <v>20</v>
      </c>
      <c r="O9045" t="s">
        <v>7885</v>
      </c>
      <c r="P9045" t="s">
        <v>28</v>
      </c>
      <c r="Q9045" t="s">
        <v>34233</v>
      </c>
      <c r="R9045" t="s">
        <v>34233</v>
      </c>
      <c r="S9045" t="s">
        <v>33797</v>
      </c>
      <c r="T9045" t="s">
        <v>34357</v>
      </c>
      <c r="U9045" t="s">
        <v>32634</v>
      </c>
      <c r="V9045" t="s">
        <v>33446</v>
      </c>
      <c r="W9045">
        <v>593</v>
      </c>
      <c r="X9045">
        <v>2</v>
      </c>
      <c r="AA9045">
        <v>9</v>
      </c>
      <c r="AB9045">
        <v>25</v>
      </c>
      <c r="AC9045">
        <v>1</v>
      </c>
      <c r="AD9045" t="str">
        <f t="shared" si="1400"/>
        <v/>
      </c>
      <c r="AE9045" t="str">
        <f t="shared" si="1397"/>
        <v/>
      </c>
      <c r="AF9045" t="str">
        <f t="shared" si="1399"/>
        <v/>
      </c>
      <c r="AG9045">
        <f t="shared" si="1398"/>
        <v>1</v>
      </c>
      <c r="AH9045">
        <f t="shared" si="1394"/>
        <v>2.8</v>
      </c>
      <c r="AI9045">
        <v>0.14499999999999999</v>
      </c>
      <c r="AJ9045">
        <f t="shared" si="1392"/>
        <v>0.40599999999999997</v>
      </c>
      <c r="AK9045" t="str">
        <f t="shared" si="1395"/>
        <v/>
      </c>
      <c r="AL9045" t="str">
        <f t="shared" si="1393"/>
        <v/>
      </c>
    </row>
    <row r="9046" spans="1:38" x14ac:dyDescent="0.2">
      <c r="A9046" t="s">
        <v>8240</v>
      </c>
      <c r="B9046" t="s">
        <v>37</v>
      </c>
      <c r="C9046" t="s">
        <v>8241</v>
      </c>
      <c r="D9046" s="1">
        <v>36203</v>
      </c>
      <c r="E9046" s="1">
        <v>43456</v>
      </c>
      <c r="F9046" t="s">
        <v>19</v>
      </c>
      <c r="I9046">
        <v>100</v>
      </c>
      <c r="J9046">
        <v>0</v>
      </c>
      <c r="K9046">
        <v>0</v>
      </c>
      <c r="L9046">
        <v>704</v>
      </c>
      <c r="M9046">
        <v>704</v>
      </c>
      <c r="N9046" t="s">
        <v>20</v>
      </c>
      <c r="O9046" t="s">
        <v>8242</v>
      </c>
      <c r="P9046" t="s">
        <v>28</v>
      </c>
      <c r="Q9046" t="s">
        <v>34233</v>
      </c>
      <c r="R9046" t="s">
        <v>34233</v>
      </c>
      <c r="S9046" t="s">
        <v>32628</v>
      </c>
      <c r="T9046" t="s">
        <v>34365</v>
      </c>
      <c r="U9046" t="s">
        <v>32634</v>
      </c>
      <c r="V9046" t="s">
        <v>33446</v>
      </c>
      <c r="W9046">
        <v>352</v>
      </c>
      <c r="X9046">
        <v>2</v>
      </c>
      <c r="AA9046">
        <v>9</v>
      </c>
      <c r="AB9046">
        <v>25</v>
      </c>
      <c r="AC9046">
        <v>1</v>
      </c>
      <c r="AD9046" t="str">
        <f t="shared" si="1400"/>
        <v/>
      </c>
      <c r="AE9046" t="str">
        <f t="shared" si="1397"/>
        <v/>
      </c>
      <c r="AF9046" t="str">
        <f t="shared" si="1399"/>
        <v/>
      </c>
      <c r="AG9046">
        <f t="shared" si="1398"/>
        <v>1</v>
      </c>
      <c r="AH9046">
        <f t="shared" si="1394"/>
        <v>2.8</v>
      </c>
      <c r="AI9046">
        <v>0.14499999999999999</v>
      </c>
      <c r="AJ9046">
        <f t="shared" si="1392"/>
        <v>0.40599999999999997</v>
      </c>
      <c r="AK9046" t="str">
        <f t="shared" si="1395"/>
        <v/>
      </c>
      <c r="AL9046" t="str">
        <f t="shared" si="1393"/>
        <v/>
      </c>
    </row>
    <row r="9047" spans="1:38" x14ac:dyDescent="0.2">
      <c r="A9047" t="s">
        <v>8243</v>
      </c>
      <c r="B9047" t="s">
        <v>37</v>
      </c>
      <c r="C9047" t="s">
        <v>8244</v>
      </c>
      <c r="D9047" s="1">
        <v>36207</v>
      </c>
      <c r="E9047" s="1">
        <v>43894</v>
      </c>
      <c r="F9047" t="s">
        <v>19</v>
      </c>
      <c r="I9047">
        <v>100</v>
      </c>
      <c r="J9047">
        <v>0</v>
      </c>
      <c r="K9047">
        <v>0</v>
      </c>
      <c r="L9047">
        <v>719</v>
      </c>
      <c r="M9047">
        <v>719</v>
      </c>
      <c r="N9047" t="s">
        <v>20</v>
      </c>
      <c r="O9047" t="s">
        <v>8245</v>
      </c>
      <c r="P9047" t="s">
        <v>28</v>
      </c>
      <c r="Q9047" t="s">
        <v>34233</v>
      </c>
      <c r="R9047" t="s">
        <v>34233</v>
      </c>
      <c r="S9047" t="s">
        <v>32628</v>
      </c>
      <c r="T9047" t="s">
        <v>34349</v>
      </c>
      <c r="AD9047" t="str">
        <f t="shared" si="1400"/>
        <v/>
      </c>
      <c r="AE9047" t="str">
        <f t="shared" si="1397"/>
        <v/>
      </c>
      <c r="AF9047" t="str">
        <f t="shared" si="1399"/>
        <v/>
      </c>
      <c r="AG9047" s="17">
        <v>1</v>
      </c>
      <c r="AH9047">
        <f t="shared" si="1394"/>
        <v>2.8</v>
      </c>
      <c r="AI9047">
        <v>0.14499999999999999</v>
      </c>
      <c r="AJ9047">
        <f t="shared" si="1392"/>
        <v>0.40599999999999997</v>
      </c>
      <c r="AK9047" t="str">
        <f t="shared" si="1395"/>
        <v/>
      </c>
      <c r="AL9047" t="str">
        <f t="shared" si="1393"/>
        <v/>
      </c>
    </row>
    <row r="9048" spans="1:38" x14ac:dyDescent="0.2">
      <c r="A9048" t="s">
        <v>8237</v>
      </c>
      <c r="B9048" t="s">
        <v>37</v>
      </c>
      <c r="C9048" t="s">
        <v>8238</v>
      </c>
      <c r="D9048" s="1">
        <v>36203</v>
      </c>
      <c r="E9048" s="1">
        <v>43456</v>
      </c>
      <c r="F9048" t="s">
        <v>19</v>
      </c>
      <c r="I9048">
        <v>100</v>
      </c>
      <c r="J9048">
        <v>0</v>
      </c>
      <c r="K9048">
        <v>0</v>
      </c>
      <c r="L9048">
        <v>746</v>
      </c>
      <c r="M9048">
        <v>746</v>
      </c>
      <c r="N9048" t="s">
        <v>20</v>
      </c>
      <c r="O9048" t="s">
        <v>8239</v>
      </c>
      <c r="P9048" t="s">
        <v>28</v>
      </c>
      <c r="Q9048" t="s">
        <v>34233</v>
      </c>
      <c r="R9048" t="s">
        <v>34233</v>
      </c>
      <c r="S9048" t="s">
        <v>32628</v>
      </c>
      <c r="T9048" t="s">
        <v>34357</v>
      </c>
      <c r="U9048" t="s">
        <v>32634</v>
      </c>
      <c r="V9048" t="s">
        <v>33446</v>
      </c>
      <c r="W9048">
        <v>373</v>
      </c>
      <c r="X9048">
        <v>2</v>
      </c>
      <c r="AA9048">
        <v>9</v>
      </c>
      <c r="AB9048">
        <v>25</v>
      </c>
      <c r="AC9048">
        <v>1</v>
      </c>
      <c r="AD9048" t="str">
        <f t="shared" si="1400"/>
        <v/>
      </c>
      <c r="AE9048" t="str">
        <f t="shared" si="1397"/>
        <v/>
      </c>
      <c r="AF9048" t="str">
        <f t="shared" si="1399"/>
        <v/>
      </c>
      <c r="AG9048">
        <f>IF((S9048&lt;&gt;"tühi")*(AC9048&lt;&gt;""),AC9048,"")</f>
        <v>1</v>
      </c>
      <c r="AH9048">
        <f t="shared" si="1394"/>
        <v>2.8</v>
      </c>
      <c r="AI9048">
        <v>0.14499999999999999</v>
      </c>
      <c r="AJ9048">
        <f t="shared" si="1392"/>
        <v>0.40599999999999997</v>
      </c>
      <c r="AK9048" t="str">
        <f t="shared" si="1395"/>
        <v/>
      </c>
      <c r="AL9048" t="str">
        <f t="shared" si="1393"/>
        <v/>
      </c>
    </row>
    <row r="9049" spans="1:38" x14ac:dyDescent="0.2">
      <c r="A9049" t="s">
        <v>8234</v>
      </c>
      <c r="B9049" t="s">
        <v>37</v>
      </c>
      <c r="C9049" t="s">
        <v>8235</v>
      </c>
      <c r="D9049" s="1">
        <v>36203</v>
      </c>
      <c r="E9049" s="1">
        <v>43456</v>
      </c>
      <c r="F9049" t="s">
        <v>19</v>
      </c>
      <c r="I9049">
        <v>100</v>
      </c>
      <c r="J9049">
        <v>0</v>
      </c>
      <c r="K9049">
        <v>0</v>
      </c>
      <c r="L9049">
        <v>754</v>
      </c>
      <c r="M9049">
        <v>754</v>
      </c>
      <c r="N9049" t="s">
        <v>20</v>
      </c>
      <c r="O9049" t="s">
        <v>8236</v>
      </c>
      <c r="P9049" t="s">
        <v>28</v>
      </c>
      <c r="Q9049" t="s">
        <v>34233</v>
      </c>
      <c r="R9049" t="s">
        <v>34233</v>
      </c>
      <c r="S9049" t="s">
        <v>32628</v>
      </c>
      <c r="T9049" t="s">
        <v>34365</v>
      </c>
      <c r="U9049" t="s">
        <v>32634</v>
      </c>
      <c r="V9049" t="s">
        <v>33446</v>
      </c>
      <c r="W9049">
        <v>377</v>
      </c>
      <c r="X9049">
        <v>2</v>
      </c>
      <c r="AA9049">
        <v>9</v>
      </c>
      <c r="AB9049">
        <v>25</v>
      </c>
      <c r="AC9049">
        <v>1</v>
      </c>
      <c r="AD9049" t="str">
        <f t="shared" si="1400"/>
        <v/>
      </c>
      <c r="AE9049" t="str">
        <f t="shared" si="1397"/>
        <v/>
      </c>
      <c r="AF9049" t="str">
        <f t="shared" si="1399"/>
        <v/>
      </c>
      <c r="AG9049">
        <f>IF((S9049&lt;&gt;"tühi")*(AC9049&lt;&gt;""),AC9049,"")</f>
        <v>1</v>
      </c>
      <c r="AH9049">
        <f t="shared" si="1394"/>
        <v>2.8</v>
      </c>
      <c r="AI9049">
        <v>0.14499999999999999</v>
      </c>
      <c r="AJ9049">
        <f t="shared" si="1392"/>
        <v>0.40599999999999997</v>
      </c>
      <c r="AK9049" t="str">
        <f t="shared" si="1395"/>
        <v/>
      </c>
      <c r="AL9049" t="str">
        <f t="shared" si="1393"/>
        <v/>
      </c>
    </row>
    <row r="9050" spans="1:38" x14ac:dyDescent="0.2">
      <c r="A9050" t="s">
        <v>8168</v>
      </c>
      <c r="B9050" t="s">
        <v>37</v>
      </c>
      <c r="C9050" t="s">
        <v>8169</v>
      </c>
      <c r="D9050" s="1">
        <v>36294</v>
      </c>
      <c r="E9050" s="1">
        <v>44657</v>
      </c>
      <c r="F9050" t="s">
        <v>19</v>
      </c>
      <c r="I9050">
        <v>100</v>
      </c>
      <c r="J9050">
        <v>0</v>
      </c>
      <c r="K9050">
        <v>0</v>
      </c>
      <c r="L9050">
        <v>1051</v>
      </c>
      <c r="M9050">
        <v>1051</v>
      </c>
      <c r="N9050" t="s">
        <v>20</v>
      </c>
      <c r="O9050" t="s">
        <v>8170</v>
      </c>
      <c r="P9050" t="s">
        <v>28</v>
      </c>
      <c r="Q9050" t="s">
        <v>34233</v>
      </c>
      <c r="R9050" t="s">
        <v>34233</v>
      </c>
      <c r="S9050" t="s">
        <v>33801</v>
      </c>
      <c r="T9050" t="s">
        <v>34349</v>
      </c>
      <c r="AD9050" t="str">
        <f t="shared" si="1400"/>
        <v/>
      </c>
      <c r="AE9050" t="str">
        <f t="shared" si="1397"/>
        <v/>
      </c>
      <c r="AF9050" t="str">
        <f t="shared" si="1399"/>
        <v/>
      </c>
      <c r="AG9050" s="17">
        <v>1</v>
      </c>
      <c r="AH9050">
        <f t="shared" si="1394"/>
        <v>2.8</v>
      </c>
      <c r="AI9050">
        <v>0.14499999999999999</v>
      </c>
      <c r="AJ9050">
        <f t="shared" si="1392"/>
        <v>0.40599999999999997</v>
      </c>
      <c r="AK9050" t="str">
        <f t="shared" si="1395"/>
        <v/>
      </c>
      <c r="AL9050" t="str">
        <f t="shared" si="1393"/>
        <v/>
      </c>
    </row>
    <row r="9051" spans="1:38" x14ac:dyDescent="0.2">
      <c r="A9051" t="s">
        <v>8983</v>
      </c>
      <c r="B9051" t="s">
        <v>37</v>
      </c>
      <c r="C9051" t="s">
        <v>8984</v>
      </c>
      <c r="D9051" s="1">
        <v>36248</v>
      </c>
      <c r="E9051" s="1">
        <v>43456</v>
      </c>
      <c r="F9051" t="s">
        <v>19</v>
      </c>
      <c r="I9051">
        <v>100</v>
      </c>
      <c r="J9051">
        <v>0</v>
      </c>
      <c r="K9051">
        <v>0</v>
      </c>
      <c r="L9051">
        <v>1293</v>
      </c>
      <c r="M9051">
        <v>1293</v>
      </c>
      <c r="N9051" t="s">
        <v>20</v>
      </c>
      <c r="O9051" t="s">
        <v>8985</v>
      </c>
      <c r="P9051" t="s">
        <v>28</v>
      </c>
      <c r="Q9051" t="s">
        <v>34233</v>
      </c>
      <c r="R9051" t="s">
        <v>34233</v>
      </c>
      <c r="S9051" t="s">
        <v>33804</v>
      </c>
      <c r="T9051" t="s">
        <v>34349</v>
      </c>
      <c r="AD9051" t="str">
        <f t="shared" si="1400"/>
        <v/>
      </c>
      <c r="AE9051" t="str">
        <f t="shared" si="1397"/>
        <v/>
      </c>
      <c r="AF9051" t="str">
        <f t="shared" si="1399"/>
        <v/>
      </c>
      <c r="AG9051" s="17">
        <v>1</v>
      </c>
      <c r="AH9051">
        <f t="shared" si="1394"/>
        <v>2.8</v>
      </c>
      <c r="AI9051">
        <v>0.14499999999999999</v>
      </c>
      <c r="AJ9051">
        <f t="shared" si="1392"/>
        <v>0.40599999999999997</v>
      </c>
      <c r="AK9051" t="str">
        <f t="shared" si="1395"/>
        <v/>
      </c>
      <c r="AL9051" t="str">
        <f t="shared" si="1393"/>
        <v/>
      </c>
    </row>
    <row r="9052" spans="1:38" x14ac:dyDescent="0.2">
      <c r="A9052" t="s">
        <v>17811</v>
      </c>
      <c r="B9052" t="s">
        <v>37</v>
      </c>
      <c r="C9052" t="s">
        <v>17812</v>
      </c>
      <c r="D9052" s="1">
        <v>37837</v>
      </c>
      <c r="E9052" s="1">
        <v>43456</v>
      </c>
      <c r="F9052" t="s">
        <v>19</v>
      </c>
      <c r="I9052">
        <v>100</v>
      </c>
      <c r="J9052">
        <v>0</v>
      </c>
      <c r="K9052">
        <v>0</v>
      </c>
      <c r="L9052">
        <v>1166</v>
      </c>
      <c r="M9052">
        <v>1166</v>
      </c>
      <c r="N9052" t="s">
        <v>20</v>
      </c>
      <c r="O9052" t="s">
        <v>17813</v>
      </c>
      <c r="P9052" t="s">
        <v>28</v>
      </c>
      <c r="Q9052" t="s">
        <v>34233</v>
      </c>
      <c r="R9052" t="s">
        <v>34233</v>
      </c>
      <c r="S9052" t="s">
        <v>33817</v>
      </c>
      <c r="T9052" t="s">
        <v>34349</v>
      </c>
      <c r="AD9052" t="str">
        <f t="shared" si="1400"/>
        <v/>
      </c>
      <c r="AE9052" t="str">
        <f t="shared" si="1397"/>
        <v/>
      </c>
      <c r="AF9052" t="str">
        <f t="shared" si="1399"/>
        <v/>
      </c>
      <c r="AG9052" s="17">
        <v>1</v>
      </c>
      <c r="AH9052">
        <f t="shared" si="1394"/>
        <v>2.8</v>
      </c>
      <c r="AI9052">
        <v>0.14499999999999999</v>
      </c>
      <c r="AJ9052">
        <f t="shared" si="1392"/>
        <v>0.40599999999999997</v>
      </c>
      <c r="AK9052" t="str">
        <f t="shared" si="1395"/>
        <v/>
      </c>
      <c r="AL9052" t="str">
        <f t="shared" si="1393"/>
        <v/>
      </c>
    </row>
    <row r="9053" spans="1:38" x14ac:dyDescent="0.2">
      <c r="A9053" t="s">
        <v>8156</v>
      </c>
      <c r="B9053" t="s">
        <v>37</v>
      </c>
      <c r="C9053" t="s">
        <v>8157</v>
      </c>
      <c r="D9053" s="1">
        <v>36203</v>
      </c>
      <c r="E9053" s="1">
        <v>43456</v>
      </c>
      <c r="F9053" t="s">
        <v>19</v>
      </c>
      <c r="I9053">
        <v>100</v>
      </c>
      <c r="J9053">
        <v>0</v>
      </c>
      <c r="K9053">
        <v>0</v>
      </c>
      <c r="L9053">
        <v>745</v>
      </c>
      <c r="M9053">
        <v>745</v>
      </c>
      <c r="N9053" t="s">
        <v>20</v>
      </c>
      <c r="O9053" t="s">
        <v>8158</v>
      </c>
      <c r="P9053" t="s">
        <v>28</v>
      </c>
      <c r="Q9053" t="s">
        <v>34233</v>
      </c>
      <c r="R9053" t="s">
        <v>34233</v>
      </c>
      <c r="S9053" t="s">
        <v>32628</v>
      </c>
      <c r="T9053" t="s">
        <v>34365</v>
      </c>
      <c r="U9053" t="s">
        <v>32634</v>
      </c>
      <c r="V9053" t="s">
        <v>33446</v>
      </c>
      <c r="W9053">
        <v>373</v>
      </c>
      <c r="X9053">
        <v>2</v>
      </c>
      <c r="AA9053">
        <v>9</v>
      </c>
      <c r="AB9053">
        <v>25</v>
      </c>
      <c r="AC9053">
        <v>1</v>
      </c>
      <c r="AD9053" t="str">
        <f t="shared" si="1400"/>
        <v/>
      </c>
      <c r="AE9053" t="str">
        <f t="shared" si="1397"/>
        <v/>
      </c>
      <c r="AF9053" t="str">
        <f t="shared" si="1399"/>
        <v/>
      </c>
      <c r="AG9053">
        <f t="shared" ref="AG9053:AG9088" si="1401">IF((S9053&lt;&gt;"tühi")*(AC9053&lt;&gt;""),AC9053,"")</f>
        <v>1</v>
      </c>
      <c r="AH9053">
        <f t="shared" si="1394"/>
        <v>2.8</v>
      </c>
      <c r="AI9053">
        <v>0.14499999999999999</v>
      </c>
      <c r="AJ9053">
        <f t="shared" si="1392"/>
        <v>0.40599999999999997</v>
      </c>
      <c r="AK9053" t="str">
        <f t="shared" si="1395"/>
        <v/>
      </c>
      <c r="AL9053" t="str">
        <f t="shared" si="1393"/>
        <v/>
      </c>
    </row>
    <row r="9054" spans="1:38" x14ac:dyDescent="0.2">
      <c r="A9054" t="s">
        <v>8153</v>
      </c>
      <c r="B9054" t="s">
        <v>37</v>
      </c>
      <c r="C9054" t="s">
        <v>8154</v>
      </c>
      <c r="D9054" s="1">
        <v>36203</v>
      </c>
      <c r="E9054" s="1">
        <v>43456</v>
      </c>
      <c r="F9054" t="s">
        <v>19</v>
      </c>
      <c r="I9054">
        <v>100</v>
      </c>
      <c r="J9054">
        <v>0</v>
      </c>
      <c r="K9054">
        <v>0</v>
      </c>
      <c r="L9054">
        <v>799</v>
      </c>
      <c r="M9054">
        <v>799</v>
      </c>
      <c r="N9054" t="s">
        <v>20</v>
      </c>
      <c r="O9054" t="s">
        <v>8155</v>
      </c>
      <c r="P9054" t="s">
        <v>28</v>
      </c>
      <c r="Q9054" t="s">
        <v>34233</v>
      </c>
      <c r="R9054" t="s">
        <v>34233</v>
      </c>
      <c r="S9054" t="s">
        <v>32628</v>
      </c>
      <c r="T9054" t="s">
        <v>34365</v>
      </c>
      <c r="U9054" t="s">
        <v>32634</v>
      </c>
      <c r="V9054" t="s">
        <v>33446</v>
      </c>
      <c r="W9054">
        <v>400</v>
      </c>
      <c r="X9054">
        <v>2</v>
      </c>
      <c r="AA9054">
        <v>9</v>
      </c>
      <c r="AB9054">
        <v>25</v>
      </c>
      <c r="AC9054">
        <v>1</v>
      </c>
      <c r="AD9054" t="str">
        <f t="shared" si="1400"/>
        <v/>
      </c>
      <c r="AE9054" t="str">
        <f t="shared" si="1397"/>
        <v/>
      </c>
      <c r="AF9054" t="str">
        <f t="shared" si="1399"/>
        <v/>
      </c>
      <c r="AG9054">
        <f t="shared" si="1401"/>
        <v>1</v>
      </c>
      <c r="AH9054">
        <f t="shared" si="1394"/>
        <v>2.8</v>
      </c>
      <c r="AI9054">
        <v>0.14499999999999999</v>
      </c>
      <c r="AJ9054">
        <f t="shared" si="1392"/>
        <v>0.40599999999999997</v>
      </c>
      <c r="AK9054" t="str">
        <f t="shared" si="1395"/>
        <v/>
      </c>
      <c r="AL9054" t="str">
        <f t="shared" si="1393"/>
        <v/>
      </c>
    </row>
    <row r="9055" spans="1:38" x14ac:dyDescent="0.2">
      <c r="A9055" t="s">
        <v>8150</v>
      </c>
      <c r="B9055" t="s">
        <v>37</v>
      </c>
      <c r="C9055" t="s">
        <v>8151</v>
      </c>
      <c r="D9055" s="1">
        <v>36203</v>
      </c>
      <c r="E9055" s="1">
        <v>43456</v>
      </c>
      <c r="F9055" t="s">
        <v>19</v>
      </c>
      <c r="I9055">
        <v>100</v>
      </c>
      <c r="J9055">
        <v>0</v>
      </c>
      <c r="K9055">
        <v>0</v>
      </c>
      <c r="L9055">
        <v>1238</v>
      </c>
      <c r="M9055">
        <v>1238</v>
      </c>
      <c r="N9055" t="s">
        <v>20</v>
      </c>
      <c r="O9055" t="s">
        <v>8152</v>
      </c>
      <c r="P9055" t="s">
        <v>28</v>
      </c>
      <c r="Q9055" t="s">
        <v>34233</v>
      </c>
      <c r="R9055" t="s">
        <v>34233</v>
      </c>
      <c r="S9055" t="s">
        <v>32628</v>
      </c>
      <c r="T9055" t="s">
        <v>34365</v>
      </c>
      <c r="U9055" t="s">
        <v>32634</v>
      </c>
      <c r="V9055" t="s">
        <v>33446</v>
      </c>
      <c r="W9055">
        <v>619</v>
      </c>
      <c r="X9055">
        <v>2</v>
      </c>
      <c r="AA9055">
        <v>9</v>
      </c>
      <c r="AB9055">
        <v>25</v>
      </c>
      <c r="AC9055">
        <v>1</v>
      </c>
      <c r="AD9055" t="str">
        <f t="shared" si="1400"/>
        <v/>
      </c>
      <c r="AE9055" t="str">
        <f t="shared" si="1397"/>
        <v/>
      </c>
      <c r="AF9055" t="str">
        <f t="shared" si="1399"/>
        <v/>
      </c>
      <c r="AG9055">
        <f t="shared" si="1401"/>
        <v>1</v>
      </c>
      <c r="AH9055">
        <f t="shared" si="1394"/>
        <v>2.8</v>
      </c>
      <c r="AI9055">
        <v>0.14499999999999999</v>
      </c>
      <c r="AJ9055">
        <f t="shared" si="1392"/>
        <v>0.40599999999999997</v>
      </c>
      <c r="AK9055" t="str">
        <f t="shared" si="1395"/>
        <v/>
      </c>
      <c r="AL9055" t="str">
        <f t="shared" si="1393"/>
        <v/>
      </c>
    </row>
    <row r="9056" spans="1:38" x14ac:dyDescent="0.2">
      <c r="A9056" t="s">
        <v>8395</v>
      </c>
      <c r="B9056" t="s">
        <v>37</v>
      </c>
      <c r="C9056" t="s">
        <v>8396</v>
      </c>
      <c r="D9056" s="1">
        <v>36203</v>
      </c>
      <c r="E9056" s="1">
        <v>43456</v>
      </c>
      <c r="F9056" t="s">
        <v>19</v>
      </c>
      <c r="I9056">
        <v>100</v>
      </c>
      <c r="J9056">
        <v>0</v>
      </c>
      <c r="K9056">
        <v>0</v>
      </c>
      <c r="L9056">
        <v>869</v>
      </c>
      <c r="M9056">
        <v>869</v>
      </c>
      <c r="N9056" t="s">
        <v>20</v>
      </c>
      <c r="O9056" t="s">
        <v>8397</v>
      </c>
      <c r="P9056" t="s">
        <v>28</v>
      </c>
      <c r="Q9056" t="s">
        <v>34233</v>
      </c>
      <c r="R9056" t="s">
        <v>34233</v>
      </c>
      <c r="S9056" t="s">
        <v>32628</v>
      </c>
      <c r="T9056" t="s">
        <v>34365</v>
      </c>
      <c r="U9056" t="s">
        <v>32634</v>
      </c>
      <c r="V9056" t="s">
        <v>33446</v>
      </c>
      <c r="W9056">
        <v>435</v>
      </c>
      <c r="X9056">
        <v>2</v>
      </c>
      <c r="AA9056">
        <v>9</v>
      </c>
      <c r="AB9056">
        <v>25</v>
      </c>
      <c r="AC9056">
        <v>1</v>
      </c>
      <c r="AD9056" t="str">
        <f t="shared" si="1400"/>
        <v/>
      </c>
      <c r="AE9056" t="str">
        <f t="shared" si="1397"/>
        <v/>
      </c>
      <c r="AF9056" t="str">
        <f t="shared" si="1399"/>
        <v/>
      </c>
      <c r="AG9056">
        <f t="shared" si="1401"/>
        <v>1</v>
      </c>
      <c r="AH9056">
        <f t="shared" si="1394"/>
        <v>2.8</v>
      </c>
      <c r="AI9056">
        <v>0.14499999999999999</v>
      </c>
      <c r="AJ9056">
        <f t="shared" si="1392"/>
        <v>0.40599999999999997</v>
      </c>
      <c r="AK9056" t="str">
        <f t="shared" si="1395"/>
        <v/>
      </c>
      <c r="AL9056" t="str">
        <f t="shared" si="1393"/>
        <v/>
      </c>
    </row>
    <row r="9057" spans="1:38" x14ac:dyDescent="0.2">
      <c r="A9057" t="s">
        <v>7880</v>
      </c>
      <c r="B9057" t="s">
        <v>37</v>
      </c>
      <c r="C9057" t="s">
        <v>7881</v>
      </c>
      <c r="D9057" s="1">
        <v>36203</v>
      </c>
      <c r="E9057" s="1">
        <v>43456</v>
      </c>
      <c r="F9057" t="s">
        <v>19</v>
      </c>
      <c r="I9057">
        <v>100</v>
      </c>
      <c r="J9057">
        <v>0</v>
      </c>
      <c r="K9057">
        <v>0</v>
      </c>
      <c r="L9057">
        <v>1300</v>
      </c>
      <c r="M9057">
        <v>1300</v>
      </c>
      <c r="N9057" t="s">
        <v>20</v>
      </c>
      <c r="O9057" t="s">
        <v>7882</v>
      </c>
      <c r="P9057" t="s">
        <v>28</v>
      </c>
      <c r="Q9057" t="s">
        <v>34233</v>
      </c>
      <c r="R9057" t="s">
        <v>34233</v>
      </c>
      <c r="S9057" t="s">
        <v>32628</v>
      </c>
      <c r="T9057" t="s">
        <v>34365</v>
      </c>
      <c r="U9057" t="s">
        <v>32634</v>
      </c>
      <c r="V9057" t="s">
        <v>33446</v>
      </c>
      <c r="W9057">
        <v>536</v>
      </c>
      <c r="X9057">
        <v>2</v>
      </c>
      <c r="AA9057">
        <v>9</v>
      </c>
      <c r="AB9057">
        <v>25</v>
      </c>
      <c r="AC9057">
        <v>1</v>
      </c>
      <c r="AD9057" t="str">
        <f t="shared" si="1400"/>
        <v/>
      </c>
      <c r="AE9057" t="str">
        <f t="shared" si="1397"/>
        <v/>
      </c>
      <c r="AF9057" t="str">
        <f t="shared" si="1399"/>
        <v/>
      </c>
      <c r="AG9057">
        <f t="shared" si="1401"/>
        <v>1</v>
      </c>
      <c r="AH9057">
        <f t="shared" si="1394"/>
        <v>2.8</v>
      </c>
      <c r="AI9057">
        <v>0.14499999999999999</v>
      </c>
      <c r="AJ9057">
        <f t="shared" si="1392"/>
        <v>0.40599999999999997</v>
      </c>
      <c r="AK9057" t="str">
        <f t="shared" si="1395"/>
        <v/>
      </c>
      <c r="AL9057" t="str">
        <f t="shared" si="1393"/>
        <v/>
      </c>
    </row>
    <row r="9058" spans="1:38" x14ac:dyDescent="0.2">
      <c r="A9058" t="s">
        <v>8147</v>
      </c>
      <c r="B9058" t="s">
        <v>37</v>
      </c>
      <c r="C9058" t="s">
        <v>8148</v>
      </c>
      <c r="D9058" s="1">
        <v>36203</v>
      </c>
      <c r="E9058" s="1">
        <v>43456</v>
      </c>
      <c r="F9058" t="s">
        <v>19</v>
      </c>
      <c r="I9058">
        <v>100</v>
      </c>
      <c r="J9058">
        <v>0</v>
      </c>
      <c r="K9058">
        <v>0</v>
      </c>
      <c r="L9058">
        <v>854</v>
      </c>
      <c r="M9058">
        <v>854</v>
      </c>
      <c r="N9058" t="s">
        <v>20</v>
      </c>
      <c r="O9058" t="s">
        <v>8149</v>
      </c>
      <c r="P9058" t="s">
        <v>28</v>
      </c>
      <c r="Q9058" t="s">
        <v>34233</v>
      </c>
      <c r="R9058" t="s">
        <v>34233</v>
      </c>
      <c r="S9058" t="s">
        <v>32628</v>
      </c>
      <c r="T9058" t="s">
        <v>34357</v>
      </c>
      <c r="U9058" t="s">
        <v>32634</v>
      </c>
      <c r="V9058" t="s">
        <v>33446</v>
      </c>
      <c r="W9058">
        <v>427</v>
      </c>
      <c r="X9058">
        <v>2</v>
      </c>
      <c r="AA9058">
        <v>9</v>
      </c>
      <c r="AB9058">
        <v>25</v>
      </c>
      <c r="AC9058">
        <v>1</v>
      </c>
      <c r="AD9058" t="str">
        <f t="shared" si="1400"/>
        <v/>
      </c>
      <c r="AE9058" t="str">
        <f t="shared" si="1397"/>
        <v/>
      </c>
      <c r="AF9058" t="str">
        <f t="shared" si="1399"/>
        <v/>
      </c>
      <c r="AG9058">
        <f t="shared" si="1401"/>
        <v>1</v>
      </c>
      <c r="AH9058">
        <f t="shared" si="1394"/>
        <v>2.8</v>
      </c>
      <c r="AI9058">
        <v>0.14499999999999999</v>
      </c>
      <c r="AJ9058">
        <f t="shared" si="1392"/>
        <v>0.40599999999999997</v>
      </c>
      <c r="AK9058" t="str">
        <f t="shared" si="1395"/>
        <v/>
      </c>
      <c r="AL9058" t="str">
        <f t="shared" si="1393"/>
        <v/>
      </c>
    </row>
    <row r="9059" spans="1:38" x14ac:dyDescent="0.2">
      <c r="A9059" t="s">
        <v>8144</v>
      </c>
      <c r="B9059" t="s">
        <v>37</v>
      </c>
      <c r="C9059" t="s">
        <v>8145</v>
      </c>
      <c r="D9059" s="1">
        <v>36203</v>
      </c>
      <c r="E9059" s="1">
        <v>43456</v>
      </c>
      <c r="F9059" t="s">
        <v>19</v>
      </c>
      <c r="I9059">
        <v>100</v>
      </c>
      <c r="J9059">
        <v>0</v>
      </c>
      <c r="K9059">
        <v>0</v>
      </c>
      <c r="L9059">
        <v>887</v>
      </c>
      <c r="M9059">
        <v>887</v>
      </c>
      <c r="N9059" t="s">
        <v>20</v>
      </c>
      <c r="O9059" t="s">
        <v>8146</v>
      </c>
      <c r="P9059" t="s">
        <v>28</v>
      </c>
      <c r="Q9059" t="s">
        <v>34233</v>
      </c>
      <c r="R9059" t="s">
        <v>34233</v>
      </c>
      <c r="S9059" t="s">
        <v>32628</v>
      </c>
      <c r="T9059" t="s">
        <v>34365</v>
      </c>
      <c r="U9059" t="s">
        <v>32634</v>
      </c>
      <c r="V9059" t="s">
        <v>33446</v>
      </c>
      <c r="W9059">
        <v>443</v>
      </c>
      <c r="X9059">
        <v>2</v>
      </c>
      <c r="AA9059">
        <v>9</v>
      </c>
      <c r="AB9059">
        <v>25</v>
      </c>
      <c r="AC9059">
        <v>1</v>
      </c>
      <c r="AD9059" t="str">
        <f t="shared" si="1400"/>
        <v/>
      </c>
      <c r="AE9059" t="str">
        <f t="shared" si="1397"/>
        <v/>
      </c>
      <c r="AF9059" t="str">
        <f t="shared" si="1399"/>
        <v/>
      </c>
      <c r="AG9059">
        <f t="shared" si="1401"/>
        <v>1</v>
      </c>
      <c r="AH9059">
        <f t="shared" si="1394"/>
        <v>2.8</v>
      </c>
      <c r="AI9059">
        <v>0.14499999999999999</v>
      </c>
      <c r="AJ9059">
        <f t="shared" si="1392"/>
        <v>0.40599999999999997</v>
      </c>
      <c r="AK9059" t="str">
        <f t="shared" si="1395"/>
        <v/>
      </c>
      <c r="AL9059" t="str">
        <f t="shared" si="1393"/>
        <v/>
      </c>
    </row>
    <row r="9060" spans="1:38" x14ac:dyDescent="0.2">
      <c r="A9060" t="s">
        <v>8141</v>
      </c>
      <c r="B9060" t="s">
        <v>37</v>
      </c>
      <c r="C9060" t="s">
        <v>8142</v>
      </c>
      <c r="D9060" s="1">
        <v>36203</v>
      </c>
      <c r="E9060" s="1">
        <v>43456</v>
      </c>
      <c r="F9060" t="s">
        <v>19</v>
      </c>
      <c r="I9060">
        <v>100</v>
      </c>
      <c r="J9060">
        <v>0</v>
      </c>
      <c r="K9060">
        <v>0</v>
      </c>
      <c r="L9060">
        <v>806</v>
      </c>
      <c r="M9060">
        <v>806</v>
      </c>
      <c r="N9060" t="s">
        <v>20</v>
      </c>
      <c r="O9060" t="s">
        <v>8143</v>
      </c>
      <c r="P9060" t="s">
        <v>28</v>
      </c>
      <c r="Q9060" t="s">
        <v>34233</v>
      </c>
      <c r="R9060" t="s">
        <v>34233</v>
      </c>
      <c r="S9060" t="s">
        <v>32628</v>
      </c>
      <c r="T9060" t="s">
        <v>34357</v>
      </c>
      <c r="U9060" t="s">
        <v>32634</v>
      </c>
      <c r="V9060" t="s">
        <v>33446</v>
      </c>
      <c r="W9060">
        <v>403</v>
      </c>
      <c r="X9060">
        <v>2</v>
      </c>
      <c r="AA9060">
        <v>9</v>
      </c>
      <c r="AB9060">
        <v>25</v>
      </c>
      <c r="AC9060">
        <v>1</v>
      </c>
      <c r="AD9060" t="str">
        <f t="shared" si="1400"/>
        <v/>
      </c>
      <c r="AE9060" t="str">
        <f t="shared" si="1397"/>
        <v/>
      </c>
      <c r="AF9060" t="str">
        <f t="shared" si="1399"/>
        <v/>
      </c>
      <c r="AG9060">
        <f t="shared" si="1401"/>
        <v>1</v>
      </c>
      <c r="AH9060">
        <f t="shared" si="1394"/>
        <v>2.8</v>
      </c>
      <c r="AI9060">
        <v>0.14499999999999999</v>
      </c>
      <c r="AJ9060">
        <f t="shared" si="1392"/>
        <v>0.40599999999999997</v>
      </c>
      <c r="AK9060" t="str">
        <f t="shared" si="1395"/>
        <v/>
      </c>
      <c r="AL9060" t="str">
        <f t="shared" si="1393"/>
        <v/>
      </c>
    </row>
    <row r="9061" spans="1:38" x14ac:dyDescent="0.2">
      <c r="A9061" t="s">
        <v>8138</v>
      </c>
      <c r="B9061" t="s">
        <v>37</v>
      </c>
      <c r="C9061" t="s">
        <v>8139</v>
      </c>
      <c r="D9061" s="1">
        <v>36203</v>
      </c>
      <c r="E9061" s="1">
        <v>43456</v>
      </c>
      <c r="F9061" t="s">
        <v>19</v>
      </c>
      <c r="I9061">
        <v>100</v>
      </c>
      <c r="J9061">
        <v>0</v>
      </c>
      <c r="K9061">
        <v>0</v>
      </c>
      <c r="L9061">
        <v>753</v>
      </c>
      <c r="M9061">
        <v>753</v>
      </c>
      <c r="N9061" t="s">
        <v>20</v>
      </c>
      <c r="O9061" t="s">
        <v>8140</v>
      </c>
      <c r="P9061" t="s">
        <v>28</v>
      </c>
      <c r="Q9061" t="s">
        <v>34233</v>
      </c>
      <c r="R9061" t="s">
        <v>34233</v>
      </c>
      <c r="S9061" t="s">
        <v>32628</v>
      </c>
      <c r="T9061" t="s">
        <v>34365</v>
      </c>
      <c r="U9061" t="s">
        <v>32634</v>
      </c>
      <c r="V9061" t="s">
        <v>33446</v>
      </c>
      <c r="W9061">
        <v>377</v>
      </c>
      <c r="X9061">
        <v>2</v>
      </c>
      <c r="AA9061">
        <v>9</v>
      </c>
      <c r="AB9061">
        <v>25</v>
      </c>
      <c r="AC9061">
        <v>1</v>
      </c>
      <c r="AD9061" t="str">
        <f t="shared" si="1400"/>
        <v/>
      </c>
      <c r="AE9061" t="str">
        <f t="shared" si="1397"/>
        <v/>
      </c>
      <c r="AF9061" t="str">
        <f t="shared" si="1399"/>
        <v/>
      </c>
      <c r="AG9061">
        <f t="shared" si="1401"/>
        <v>1</v>
      </c>
      <c r="AH9061">
        <f t="shared" si="1394"/>
        <v>2.8</v>
      </c>
      <c r="AI9061">
        <v>0.14499999999999999</v>
      </c>
      <c r="AJ9061">
        <f t="shared" si="1392"/>
        <v>0.40599999999999997</v>
      </c>
      <c r="AK9061" t="str">
        <f t="shared" si="1395"/>
        <v/>
      </c>
      <c r="AL9061" t="str">
        <f t="shared" si="1393"/>
        <v/>
      </c>
    </row>
    <row r="9062" spans="1:38" x14ac:dyDescent="0.2">
      <c r="A9062" t="s">
        <v>8357</v>
      </c>
      <c r="B9062" t="s">
        <v>37</v>
      </c>
      <c r="C9062" t="s">
        <v>8358</v>
      </c>
      <c r="D9062" s="1">
        <v>36203</v>
      </c>
      <c r="E9062" s="1">
        <v>43456</v>
      </c>
      <c r="F9062" t="s">
        <v>19</v>
      </c>
      <c r="I9062">
        <v>100</v>
      </c>
      <c r="J9062">
        <v>0</v>
      </c>
      <c r="K9062">
        <v>0</v>
      </c>
      <c r="L9062">
        <v>754</v>
      </c>
      <c r="M9062">
        <v>754</v>
      </c>
      <c r="N9062" t="s">
        <v>20</v>
      </c>
      <c r="O9062" t="s">
        <v>8359</v>
      </c>
      <c r="P9062" t="s">
        <v>28</v>
      </c>
      <c r="Q9062" t="s">
        <v>34233</v>
      </c>
      <c r="R9062" t="s">
        <v>34233</v>
      </c>
      <c r="S9062" t="s">
        <v>32628</v>
      </c>
      <c r="T9062" t="s">
        <v>34365</v>
      </c>
      <c r="U9062" t="s">
        <v>32634</v>
      </c>
      <c r="V9062" t="s">
        <v>33446</v>
      </c>
      <c r="W9062">
        <v>377</v>
      </c>
      <c r="X9062">
        <v>2</v>
      </c>
      <c r="AA9062">
        <v>9</v>
      </c>
      <c r="AB9062">
        <v>25</v>
      </c>
      <c r="AC9062">
        <v>1</v>
      </c>
      <c r="AD9062" t="str">
        <f t="shared" si="1400"/>
        <v/>
      </c>
      <c r="AE9062" t="str">
        <f t="shared" si="1397"/>
        <v/>
      </c>
      <c r="AF9062" t="str">
        <f t="shared" si="1399"/>
        <v/>
      </c>
      <c r="AG9062">
        <f t="shared" si="1401"/>
        <v>1</v>
      </c>
      <c r="AH9062">
        <f t="shared" si="1394"/>
        <v>2.8</v>
      </c>
      <c r="AI9062">
        <v>0.14499999999999999</v>
      </c>
      <c r="AJ9062">
        <f t="shared" ref="AJ9062:AJ9125" si="1402">IF(COUNTBLANK(AH9062),"",AH9062*AI9062)</f>
        <v>0.40599999999999997</v>
      </c>
      <c r="AK9062" t="str">
        <f t="shared" si="1395"/>
        <v/>
      </c>
      <c r="AL9062" t="str">
        <f t="shared" si="1393"/>
        <v/>
      </c>
    </row>
    <row r="9063" spans="1:38" x14ac:dyDescent="0.2">
      <c r="A9063" t="s">
        <v>7391</v>
      </c>
      <c r="B9063" t="s">
        <v>37</v>
      </c>
      <c r="C9063" t="s">
        <v>7392</v>
      </c>
      <c r="D9063" s="1">
        <v>36203</v>
      </c>
      <c r="E9063" s="1">
        <v>43456</v>
      </c>
      <c r="F9063" t="s">
        <v>19</v>
      </c>
      <c r="I9063">
        <v>100</v>
      </c>
      <c r="J9063">
        <v>0</v>
      </c>
      <c r="K9063">
        <v>0</v>
      </c>
      <c r="L9063">
        <v>1018</v>
      </c>
      <c r="M9063">
        <v>1018</v>
      </c>
      <c r="N9063" t="s">
        <v>20</v>
      </c>
      <c r="O9063" t="s">
        <v>7393</v>
      </c>
      <c r="P9063" t="s">
        <v>28</v>
      </c>
      <c r="Q9063" t="s">
        <v>34233</v>
      </c>
      <c r="R9063" t="s">
        <v>34233</v>
      </c>
      <c r="S9063" t="s">
        <v>32628</v>
      </c>
      <c r="T9063" t="s">
        <v>34349</v>
      </c>
      <c r="U9063" t="s">
        <v>32634</v>
      </c>
      <c r="V9063" t="s">
        <v>33446</v>
      </c>
      <c r="W9063">
        <v>508</v>
      </c>
      <c r="X9063">
        <v>2</v>
      </c>
      <c r="AA9063">
        <v>9</v>
      </c>
      <c r="AB9063">
        <v>25</v>
      </c>
      <c r="AC9063">
        <v>1</v>
      </c>
      <c r="AD9063" t="str">
        <f t="shared" si="1400"/>
        <v/>
      </c>
      <c r="AE9063" t="str">
        <f t="shared" si="1397"/>
        <v/>
      </c>
      <c r="AF9063" t="str">
        <f t="shared" si="1399"/>
        <v/>
      </c>
      <c r="AG9063">
        <f t="shared" si="1401"/>
        <v>1</v>
      </c>
      <c r="AH9063">
        <f t="shared" si="1394"/>
        <v>2.8</v>
      </c>
      <c r="AI9063">
        <v>0.14499999999999999</v>
      </c>
      <c r="AJ9063">
        <f t="shared" si="1402"/>
        <v>0.40599999999999997</v>
      </c>
      <c r="AK9063" t="str">
        <f t="shared" si="1395"/>
        <v/>
      </c>
      <c r="AL9063" t="str">
        <f t="shared" si="1393"/>
        <v/>
      </c>
    </row>
    <row r="9064" spans="1:38" x14ac:dyDescent="0.2">
      <c r="A9064" t="s">
        <v>8354</v>
      </c>
      <c r="B9064" t="s">
        <v>37</v>
      </c>
      <c r="C9064" t="s">
        <v>8355</v>
      </c>
      <c r="D9064" s="1">
        <v>36203</v>
      </c>
      <c r="E9064" s="1">
        <v>43456</v>
      </c>
      <c r="F9064" t="s">
        <v>19</v>
      </c>
      <c r="I9064">
        <v>100</v>
      </c>
      <c r="J9064">
        <v>0</v>
      </c>
      <c r="K9064">
        <v>0</v>
      </c>
      <c r="L9064">
        <v>1251</v>
      </c>
      <c r="M9064">
        <v>1251</v>
      </c>
      <c r="N9064" t="s">
        <v>20</v>
      </c>
      <c r="O9064" t="s">
        <v>8356</v>
      </c>
      <c r="P9064" t="s">
        <v>28</v>
      </c>
      <c r="Q9064" t="s">
        <v>34233</v>
      </c>
      <c r="R9064" t="s">
        <v>34233</v>
      </c>
      <c r="S9064" t="s">
        <v>32628</v>
      </c>
      <c r="T9064" t="s">
        <v>34365</v>
      </c>
      <c r="U9064" t="s">
        <v>32634</v>
      </c>
      <c r="V9064" t="s">
        <v>33446</v>
      </c>
      <c r="W9064">
        <v>625</v>
      </c>
      <c r="X9064">
        <v>2</v>
      </c>
      <c r="AA9064">
        <v>9</v>
      </c>
      <c r="AB9064">
        <v>25</v>
      </c>
      <c r="AC9064">
        <v>1</v>
      </c>
      <c r="AD9064" t="str">
        <f t="shared" si="1400"/>
        <v/>
      </c>
      <c r="AE9064" t="str">
        <f t="shared" si="1397"/>
        <v/>
      </c>
      <c r="AF9064" t="str">
        <f t="shared" si="1399"/>
        <v/>
      </c>
      <c r="AG9064">
        <f t="shared" si="1401"/>
        <v>1</v>
      </c>
      <c r="AH9064">
        <f t="shared" si="1394"/>
        <v>2.8</v>
      </c>
      <c r="AI9064">
        <v>0.14499999999999999</v>
      </c>
      <c r="AJ9064">
        <f t="shared" si="1402"/>
        <v>0.40599999999999997</v>
      </c>
      <c r="AK9064" t="str">
        <f t="shared" si="1395"/>
        <v/>
      </c>
      <c r="AL9064" t="str">
        <f t="shared" si="1393"/>
        <v/>
      </c>
    </row>
    <row r="9065" spans="1:38" x14ac:dyDescent="0.2">
      <c r="A9065" t="s">
        <v>7692</v>
      </c>
      <c r="B9065" t="s">
        <v>37</v>
      </c>
      <c r="C9065" t="s">
        <v>7693</v>
      </c>
      <c r="D9065" s="1">
        <v>36203</v>
      </c>
      <c r="E9065" s="1">
        <v>43456</v>
      </c>
      <c r="F9065" t="s">
        <v>19</v>
      </c>
      <c r="I9065">
        <v>100</v>
      </c>
      <c r="J9065">
        <v>0</v>
      </c>
      <c r="K9065">
        <v>0</v>
      </c>
      <c r="L9065">
        <v>839</v>
      </c>
      <c r="M9065">
        <v>839</v>
      </c>
      <c r="N9065" t="s">
        <v>20</v>
      </c>
      <c r="O9065" t="s">
        <v>7694</v>
      </c>
      <c r="P9065" t="s">
        <v>28</v>
      </c>
      <c r="Q9065" t="s">
        <v>34233</v>
      </c>
      <c r="R9065" t="s">
        <v>34233</v>
      </c>
      <c r="S9065" t="s">
        <v>32628</v>
      </c>
      <c r="T9065" t="s">
        <v>34365</v>
      </c>
      <c r="U9065" t="s">
        <v>32634</v>
      </c>
      <c r="V9065" t="s">
        <v>33446</v>
      </c>
      <c r="W9065">
        <v>410</v>
      </c>
      <c r="X9065">
        <v>2</v>
      </c>
      <c r="AA9065">
        <v>9</v>
      </c>
      <c r="AB9065">
        <v>25</v>
      </c>
      <c r="AC9065">
        <v>1</v>
      </c>
      <c r="AD9065" t="str">
        <f t="shared" si="1400"/>
        <v/>
      </c>
      <c r="AE9065" t="str">
        <f t="shared" si="1397"/>
        <v/>
      </c>
      <c r="AF9065" t="str">
        <f t="shared" si="1399"/>
        <v/>
      </c>
      <c r="AG9065">
        <f t="shared" si="1401"/>
        <v>1</v>
      </c>
      <c r="AH9065">
        <f t="shared" si="1394"/>
        <v>2.8</v>
      </c>
      <c r="AI9065">
        <v>0.14499999999999999</v>
      </c>
      <c r="AJ9065">
        <f t="shared" si="1402"/>
        <v>0.40599999999999997</v>
      </c>
      <c r="AK9065" t="str">
        <f t="shared" si="1395"/>
        <v/>
      </c>
      <c r="AL9065" t="str">
        <f t="shared" si="1393"/>
        <v/>
      </c>
    </row>
    <row r="9066" spans="1:38" x14ac:dyDescent="0.2">
      <c r="A9066" t="s">
        <v>7716</v>
      </c>
      <c r="B9066" t="s">
        <v>37</v>
      </c>
      <c r="C9066" t="s">
        <v>7717</v>
      </c>
      <c r="D9066" s="1">
        <v>36203</v>
      </c>
      <c r="E9066" s="1">
        <v>43456</v>
      </c>
      <c r="F9066" t="s">
        <v>19</v>
      </c>
      <c r="I9066">
        <v>100</v>
      </c>
      <c r="J9066">
        <v>0</v>
      </c>
      <c r="K9066">
        <v>0</v>
      </c>
      <c r="L9066">
        <v>921</v>
      </c>
      <c r="M9066">
        <v>921</v>
      </c>
      <c r="N9066" t="s">
        <v>20</v>
      </c>
      <c r="O9066" t="s">
        <v>7718</v>
      </c>
      <c r="P9066" t="s">
        <v>28</v>
      </c>
      <c r="Q9066" t="s">
        <v>34233</v>
      </c>
      <c r="R9066" t="s">
        <v>34233</v>
      </c>
      <c r="S9066" t="s">
        <v>32628</v>
      </c>
      <c r="T9066" t="s">
        <v>34365</v>
      </c>
      <c r="U9066" t="s">
        <v>32634</v>
      </c>
      <c r="V9066" t="s">
        <v>33446</v>
      </c>
      <c r="W9066">
        <v>461</v>
      </c>
      <c r="X9066">
        <v>2</v>
      </c>
      <c r="AA9066">
        <v>9</v>
      </c>
      <c r="AB9066">
        <v>25</v>
      </c>
      <c r="AC9066">
        <v>1</v>
      </c>
      <c r="AD9066" t="str">
        <f t="shared" si="1400"/>
        <v/>
      </c>
      <c r="AE9066" t="str">
        <f t="shared" si="1397"/>
        <v/>
      </c>
      <c r="AF9066" t="str">
        <f t="shared" si="1399"/>
        <v/>
      </c>
      <c r="AG9066">
        <f t="shared" si="1401"/>
        <v>1</v>
      </c>
      <c r="AH9066">
        <f t="shared" si="1394"/>
        <v>2.8</v>
      </c>
      <c r="AI9066">
        <v>0.14499999999999999</v>
      </c>
      <c r="AJ9066">
        <f t="shared" si="1402"/>
        <v>0.40599999999999997</v>
      </c>
      <c r="AK9066" t="str">
        <f t="shared" si="1395"/>
        <v/>
      </c>
      <c r="AL9066" t="str">
        <f t="shared" si="1393"/>
        <v/>
      </c>
    </row>
    <row r="9067" spans="1:38" x14ac:dyDescent="0.2">
      <c r="A9067" t="s">
        <v>7719</v>
      </c>
      <c r="B9067" t="s">
        <v>37</v>
      </c>
      <c r="C9067" t="s">
        <v>7720</v>
      </c>
      <c r="D9067" s="1">
        <v>36203</v>
      </c>
      <c r="E9067" s="1">
        <v>43456</v>
      </c>
      <c r="F9067" t="s">
        <v>19</v>
      </c>
      <c r="I9067">
        <v>100</v>
      </c>
      <c r="J9067">
        <v>0</v>
      </c>
      <c r="K9067">
        <v>0</v>
      </c>
      <c r="L9067">
        <v>866</v>
      </c>
      <c r="M9067">
        <v>866</v>
      </c>
      <c r="N9067" t="s">
        <v>20</v>
      </c>
      <c r="O9067" t="s">
        <v>7721</v>
      </c>
      <c r="P9067" t="s">
        <v>28</v>
      </c>
      <c r="Q9067" t="s">
        <v>34233</v>
      </c>
      <c r="R9067" t="s">
        <v>34233</v>
      </c>
      <c r="S9067" t="s">
        <v>32628</v>
      </c>
      <c r="T9067" t="s">
        <v>34365</v>
      </c>
      <c r="U9067" t="s">
        <v>32634</v>
      </c>
      <c r="V9067" t="s">
        <v>33446</v>
      </c>
      <c r="W9067">
        <v>433</v>
      </c>
      <c r="X9067">
        <v>2</v>
      </c>
      <c r="AA9067">
        <v>9</v>
      </c>
      <c r="AB9067">
        <v>25</v>
      </c>
      <c r="AC9067">
        <v>1</v>
      </c>
      <c r="AD9067" t="str">
        <f t="shared" si="1400"/>
        <v/>
      </c>
      <c r="AE9067" t="str">
        <f t="shared" si="1397"/>
        <v/>
      </c>
      <c r="AF9067" t="str">
        <f t="shared" si="1399"/>
        <v/>
      </c>
      <c r="AG9067">
        <f t="shared" si="1401"/>
        <v>1</v>
      </c>
      <c r="AH9067">
        <f t="shared" si="1394"/>
        <v>2.8</v>
      </c>
      <c r="AI9067">
        <v>0.14499999999999999</v>
      </c>
      <c r="AJ9067">
        <f t="shared" si="1402"/>
        <v>0.40599999999999997</v>
      </c>
      <c r="AK9067" t="str">
        <f t="shared" si="1395"/>
        <v/>
      </c>
      <c r="AL9067" t="str">
        <f t="shared" ref="AL9067:AL9130" si="1403">IF(COUNTBLANK(AK9067),"",AK9067*AI9067)</f>
        <v/>
      </c>
    </row>
    <row r="9068" spans="1:38" x14ac:dyDescent="0.2">
      <c r="A9068" t="s">
        <v>2432</v>
      </c>
      <c r="B9068" t="s">
        <v>37</v>
      </c>
      <c r="C9068" t="s">
        <v>2433</v>
      </c>
      <c r="D9068" s="1">
        <v>35726</v>
      </c>
      <c r="E9068" s="1">
        <v>43456</v>
      </c>
      <c r="F9068" t="s">
        <v>19</v>
      </c>
      <c r="I9068">
        <v>100</v>
      </c>
      <c r="J9068">
        <v>0</v>
      </c>
      <c r="K9068">
        <v>0</v>
      </c>
      <c r="L9068">
        <v>939</v>
      </c>
      <c r="M9068">
        <v>939</v>
      </c>
      <c r="N9068" t="s">
        <v>20</v>
      </c>
      <c r="O9068" t="s">
        <v>2434</v>
      </c>
      <c r="P9068" t="s">
        <v>28</v>
      </c>
      <c r="Q9068" t="s">
        <v>34233</v>
      </c>
      <c r="R9068" t="s">
        <v>34233</v>
      </c>
      <c r="S9068" t="s">
        <v>32628</v>
      </c>
      <c r="T9068" t="s">
        <v>34349</v>
      </c>
      <c r="U9068" t="s">
        <v>32634</v>
      </c>
      <c r="V9068" t="s">
        <v>33446</v>
      </c>
      <c r="W9068">
        <v>469</v>
      </c>
      <c r="X9068">
        <v>2</v>
      </c>
      <c r="AA9068">
        <v>9</v>
      </c>
      <c r="AB9068">
        <v>25</v>
      </c>
      <c r="AC9068">
        <v>1</v>
      </c>
      <c r="AD9068" t="str">
        <f t="shared" si="1400"/>
        <v/>
      </c>
      <c r="AE9068" t="str">
        <f t="shared" si="1397"/>
        <v/>
      </c>
      <c r="AF9068" t="str">
        <f t="shared" si="1399"/>
        <v/>
      </c>
      <c r="AG9068">
        <f t="shared" si="1401"/>
        <v>1</v>
      </c>
      <c r="AH9068">
        <f t="shared" si="1394"/>
        <v>2.8</v>
      </c>
      <c r="AI9068">
        <v>0.14499999999999999</v>
      </c>
      <c r="AJ9068">
        <f t="shared" si="1402"/>
        <v>0.40599999999999997</v>
      </c>
      <c r="AK9068" t="str">
        <f t="shared" si="1395"/>
        <v/>
      </c>
      <c r="AL9068" t="str">
        <f t="shared" si="1403"/>
        <v/>
      </c>
    </row>
    <row r="9069" spans="1:38" x14ac:dyDescent="0.2">
      <c r="A9069" t="s">
        <v>30767</v>
      </c>
      <c r="B9069" t="s">
        <v>37</v>
      </c>
      <c r="C9069" t="s">
        <v>30768</v>
      </c>
      <c r="D9069" s="1">
        <v>43859</v>
      </c>
      <c r="E9069" s="1">
        <v>43948</v>
      </c>
      <c r="F9069" t="s">
        <v>26</v>
      </c>
      <c r="I9069">
        <v>100</v>
      </c>
      <c r="J9069">
        <v>0</v>
      </c>
      <c r="K9069">
        <v>0</v>
      </c>
      <c r="L9069">
        <v>73</v>
      </c>
      <c r="M9069">
        <v>73</v>
      </c>
      <c r="N9069" t="s">
        <v>20</v>
      </c>
      <c r="O9069" t="s">
        <v>30769</v>
      </c>
      <c r="P9069" t="s">
        <v>44</v>
      </c>
      <c r="Q9069" t="s">
        <v>34233</v>
      </c>
      <c r="R9069" t="s">
        <v>34233</v>
      </c>
      <c r="S9069" t="s">
        <v>34233</v>
      </c>
      <c r="T9069" t="s">
        <v>34233</v>
      </c>
      <c r="AD9069" t="str">
        <f t="shared" si="1400"/>
        <v/>
      </c>
      <c r="AE9069" t="str">
        <f t="shared" si="1397"/>
        <v/>
      </c>
      <c r="AF9069" t="str">
        <f t="shared" si="1399"/>
        <v/>
      </c>
      <c r="AG9069" t="str">
        <f t="shared" si="1401"/>
        <v/>
      </c>
      <c r="AH9069" t="str">
        <f t="shared" si="1394"/>
        <v/>
      </c>
      <c r="AI9069">
        <v>0.14499999999999999</v>
      </c>
      <c r="AJ9069" t="str">
        <f t="shared" si="1402"/>
        <v/>
      </c>
      <c r="AK9069" t="str">
        <f t="shared" si="1395"/>
        <v/>
      </c>
      <c r="AL9069" t="str">
        <f t="shared" si="1403"/>
        <v/>
      </c>
    </row>
    <row r="9070" spans="1:38" x14ac:dyDescent="0.2">
      <c r="A9070" t="s">
        <v>15686</v>
      </c>
      <c r="B9070" t="s">
        <v>37</v>
      </c>
      <c r="C9070" t="s">
        <v>15687</v>
      </c>
      <c r="D9070" s="1">
        <v>37491</v>
      </c>
      <c r="E9070" s="1">
        <v>43456</v>
      </c>
      <c r="F9070" t="s">
        <v>26</v>
      </c>
      <c r="I9070">
        <v>100</v>
      </c>
      <c r="J9070">
        <v>0</v>
      </c>
      <c r="K9070">
        <v>0</v>
      </c>
      <c r="L9070">
        <v>1723</v>
      </c>
      <c r="M9070">
        <v>1723</v>
      </c>
      <c r="N9070" t="s">
        <v>20</v>
      </c>
      <c r="O9070" t="s">
        <v>15688</v>
      </c>
      <c r="P9070" t="s">
        <v>44</v>
      </c>
      <c r="Q9070" t="s">
        <v>34233</v>
      </c>
      <c r="R9070" t="s">
        <v>34233</v>
      </c>
      <c r="S9070" t="s">
        <v>34233</v>
      </c>
      <c r="T9070" t="s">
        <v>34233</v>
      </c>
      <c r="V9070" t="s">
        <v>33467</v>
      </c>
      <c r="AD9070" t="str">
        <f t="shared" si="1400"/>
        <v/>
      </c>
      <c r="AE9070" t="str">
        <f t="shared" si="1397"/>
        <v/>
      </c>
      <c r="AF9070" t="str">
        <f t="shared" si="1399"/>
        <v/>
      </c>
      <c r="AG9070" t="str">
        <f t="shared" si="1401"/>
        <v/>
      </c>
      <c r="AH9070" t="str">
        <f t="shared" si="1394"/>
        <v/>
      </c>
      <c r="AI9070">
        <v>0.14499999999999999</v>
      </c>
      <c r="AJ9070" t="str">
        <f t="shared" si="1402"/>
        <v/>
      </c>
      <c r="AK9070" t="str">
        <f t="shared" si="1395"/>
        <v/>
      </c>
      <c r="AL9070" t="str">
        <f t="shared" si="1403"/>
        <v/>
      </c>
    </row>
    <row r="9071" spans="1:38" x14ac:dyDescent="0.2">
      <c r="A9071" t="s">
        <v>15637</v>
      </c>
      <c r="B9071" t="s">
        <v>37</v>
      </c>
      <c r="C9071" t="s">
        <v>15638</v>
      </c>
      <c r="D9071" s="1">
        <v>37491</v>
      </c>
      <c r="E9071" s="1">
        <v>44680</v>
      </c>
      <c r="F9071" t="s">
        <v>19</v>
      </c>
      <c r="I9071">
        <v>100</v>
      </c>
      <c r="J9071">
        <v>0</v>
      </c>
      <c r="K9071">
        <v>0</v>
      </c>
      <c r="L9071">
        <v>1576</v>
      </c>
      <c r="M9071">
        <v>1576</v>
      </c>
      <c r="N9071" t="s">
        <v>20</v>
      </c>
      <c r="O9071" t="s">
        <v>15639</v>
      </c>
      <c r="P9071" t="s">
        <v>28</v>
      </c>
      <c r="Q9071" t="s">
        <v>34233</v>
      </c>
      <c r="R9071" t="s">
        <v>34233</v>
      </c>
      <c r="S9071" t="s">
        <v>32628</v>
      </c>
      <c r="T9071" t="s">
        <v>34354</v>
      </c>
      <c r="U9071" t="s">
        <v>32634</v>
      </c>
      <c r="V9071" t="s">
        <v>33467</v>
      </c>
      <c r="W9071">
        <v>315</v>
      </c>
      <c r="X9071">
        <v>2</v>
      </c>
      <c r="Y9071" t="s">
        <v>32654</v>
      </c>
      <c r="Z9071">
        <v>630</v>
      </c>
      <c r="AA9071">
        <v>11</v>
      </c>
      <c r="AB9071">
        <v>20</v>
      </c>
      <c r="AC9071">
        <v>1</v>
      </c>
      <c r="AD9071" t="str">
        <f t="shared" si="1400"/>
        <v/>
      </c>
      <c r="AE9071" t="str">
        <f t="shared" si="1397"/>
        <v/>
      </c>
      <c r="AF9071" t="str">
        <f t="shared" si="1399"/>
        <v/>
      </c>
      <c r="AG9071">
        <f t="shared" si="1401"/>
        <v>1</v>
      </c>
      <c r="AH9071">
        <f t="shared" si="1394"/>
        <v>2.8</v>
      </c>
      <c r="AI9071">
        <v>0.14499999999999999</v>
      </c>
      <c r="AJ9071">
        <f t="shared" si="1402"/>
        <v>0.40599999999999997</v>
      </c>
      <c r="AK9071" t="str">
        <f t="shared" si="1395"/>
        <v/>
      </c>
      <c r="AL9071" t="str">
        <f t="shared" si="1403"/>
        <v/>
      </c>
    </row>
    <row r="9072" spans="1:38" x14ac:dyDescent="0.2">
      <c r="A9072" t="s">
        <v>15672</v>
      </c>
      <c r="B9072" t="s">
        <v>37</v>
      </c>
      <c r="C9072" t="s">
        <v>15673</v>
      </c>
      <c r="D9072" s="1">
        <v>37491</v>
      </c>
      <c r="E9072" s="1">
        <v>44546</v>
      </c>
      <c r="F9072" t="s">
        <v>19</v>
      </c>
      <c r="I9072">
        <v>100</v>
      </c>
      <c r="J9072">
        <v>0</v>
      </c>
      <c r="K9072">
        <v>0</v>
      </c>
      <c r="L9072">
        <v>1605</v>
      </c>
      <c r="M9072">
        <v>1605</v>
      </c>
      <c r="N9072" t="s">
        <v>20</v>
      </c>
      <c r="O9072" t="s">
        <v>15674</v>
      </c>
      <c r="P9072" t="s">
        <v>28</v>
      </c>
      <c r="Q9072" t="s">
        <v>34233</v>
      </c>
      <c r="R9072" t="s">
        <v>34233</v>
      </c>
      <c r="S9072" t="s">
        <v>32628</v>
      </c>
      <c r="T9072" t="s">
        <v>34354</v>
      </c>
      <c r="U9072" t="s">
        <v>32634</v>
      </c>
      <c r="V9072" t="s">
        <v>33467</v>
      </c>
      <c r="W9072">
        <v>320</v>
      </c>
      <c r="X9072">
        <v>2</v>
      </c>
      <c r="Y9072" t="s">
        <v>32654</v>
      </c>
      <c r="Z9072">
        <v>640</v>
      </c>
      <c r="AA9072">
        <v>11</v>
      </c>
      <c r="AB9072">
        <v>20</v>
      </c>
      <c r="AC9072">
        <v>1</v>
      </c>
      <c r="AD9072" t="str">
        <f t="shared" si="1400"/>
        <v/>
      </c>
      <c r="AE9072" t="str">
        <f t="shared" si="1397"/>
        <v/>
      </c>
      <c r="AF9072" t="str">
        <f t="shared" si="1399"/>
        <v/>
      </c>
      <c r="AG9072">
        <f t="shared" si="1401"/>
        <v>1</v>
      </c>
      <c r="AH9072">
        <f t="shared" ref="AH9072:AH9135" si="1404">IF(AG9072="","",AG9072*2.8)</f>
        <v>2.8</v>
      </c>
      <c r="AI9072">
        <v>0.14499999999999999</v>
      </c>
      <c r="AJ9072">
        <f t="shared" si="1402"/>
        <v>0.40599999999999997</v>
      </c>
      <c r="AK9072" t="str">
        <f t="shared" ref="AK9072:AK9135" si="1405">IF(AE9072="","",AE9072*2.8)</f>
        <v/>
      </c>
      <c r="AL9072" t="str">
        <f t="shared" si="1403"/>
        <v/>
      </c>
    </row>
    <row r="9073" spans="1:39" x14ac:dyDescent="0.2">
      <c r="A9073" t="s">
        <v>15689</v>
      </c>
      <c r="B9073" t="s">
        <v>37</v>
      </c>
      <c r="C9073" t="s">
        <v>15690</v>
      </c>
      <c r="D9073" s="1">
        <v>37491</v>
      </c>
      <c r="E9073" s="1">
        <v>43456</v>
      </c>
      <c r="F9073" t="s">
        <v>474</v>
      </c>
      <c r="I9073">
        <v>100</v>
      </c>
      <c r="J9073">
        <v>0</v>
      </c>
      <c r="K9073">
        <v>0</v>
      </c>
      <c r="L9073">
        <v>42</v>
      </c>
      <c r="M9073">
        <v>42</v>
      </c>
      <c r="N9073" t="s">
        <v>20</v>
      </c>
      <c r="O9073" t="s">
        <v>15691</v>
      </c>
      <c r="P9073" t="s">
        <v>28</v>
      </c>
      <c r="Q9073" t="s">
        <v>34233</v>
      </c>
      <c r="R9073" t="s">
        <v>34233</v>
      </c>
      <c r="S9073" t="s">
        <v>32627</v>
      </c>
      <c r="T9073" t="s">
        <v>34233</v>
      </c>
      <c r="U9073" t="s">
        <v>32641</v>
      </c>
      <c r="V9073" t="s">
        <v>33467</v>
      </c>
      <c r="W9073">
        <v>10</v>
      </c>
      <c r="X9073">
        <v>1</v>
      </c>
      <c r="Y9073">
        <v>1</v>
      </c>
      <c r="Z9073">
        <v>10</v>
      </c>
      <c r="AB9073">
        <v>25</v>
      </c>
      <c r="AD9073" t="str">
        <f t="shared" si="1400"/>
        <v/>
      </c>
      <c r="AE9073" t="str">
        <f t="shared" si="1397"/>
        <v/>
      </c>
      <c r="AF9073">
        <f t="shared" si="1399"/>
        <v>10</v>
      </c>
      <c r="AG9073" t="str">
        <f t="shared" si="1401"/>
        <v/>
      </c>
      <c r="AH9073" t="str">
        <f t="shared" si="1404"/>
        <v/>
      </c>
      <c r="AI9073">
        <v>0.14499999999999999</v>
      </c>
      <c r="AJ9073" t="str">
        <f t="shared" si="1402"/>
        <v/>
      </c>
      <c r="AK9073" t="str">
        <f t="shared" si="1405"/>
        <v/>
      </c>
      <c r="AL9073" t="str">
        <f t="shared" si="1403"/>
        <v/>
      </c>
    </row>
    <row r="9074" spans="1:39" x14ac:dyDescent="0.2">
      <c r="A9074" t="s">
        <v>15663</v>
      </c>
      <c r="B9074" t="s">
        <v>37</v>
      </c>
      <c r="C9074" t="s">
        <v>15664</v>
      </c>
      <c r="D9074" s="1">
        <v>37491</v>
      </c>
      <c r="E9074" s="1">
        <v>43456</v>
      </c>
      <c r="F9074" t="s">
        <v>19</v>
      </c>
      <c r="I9074">
        <v>100</v>
      </c>
      <c r="J9074">
        <v>0</v>
      </c>
      <c r="K9074">
        <v>0</v>
      </c>
      <c r="L9074">
        <v>1632</v>
      </c>
      <c r="M9074">
        <v>1632</v>
      </c>
      <c r="N9074" t="s">
        <v>20</v>
      </c>
      <c r="O9074" t="s">
        <v>15665</v>
      </c>
      <c r="P9074" t="s">
        <v>28</v>
      </c>
      <c r="Q9074" t="s">
        <v>34233</v>
      </c>
      <c r="R9074" t="s">
        <v>34233</v>
      </c>
      <c r="S9074" t="s">
        <v>32628</v>
      </c>
      <c r="T9074" t="s">
        <v>34357</v>
      </c>
      <c r="U9074" t="s">
        <v>32634</v>
      </c>
      <c r="V9074" t="s">
        <v>33467</v>
      </c>
      <c r="W9074">
        <v>325</v>
      </c>
      <c r="X9074">
        <v>2</v>
      </c>
      <c r="Y9074" t="s">
        <v>32654</v>
      </c>
      <c r="Z9074">
        <v>650</v>
      </c>
      <c r="AA9074">
        <v>11</v>
      </c>
      <c r="AB9074">
        <v>20</v>
      </c>
      <c r="AC9074">
        <v>1</v>
      </c>
      <c r="AD9074" t="str">
        <f t="shared" si="1400"/>
        <v/>
      </c>
      <c r="AE9074" t="str">
        <f t="shared" si="1397"/>
        <v/>
      </c>
      <c r="AF9074" t="str">
        <f t="shared" si="1399"/>
        <v/>
      </c>
      <c r="AG9074">
        <f t="shared" si="1401"/>
        <v>1</v>
      </c>
      <c r="AH9074">
        <f t="shared" si="1404"/>
        <v>2.8</v>
      </c>
      <c r="AI9074">
        <v>0.14499999999999999</v>
      </c>
      <c r="AJ9074">
        <f t="shared" si="1402"/>
        <v>0.40599999999999997</v>
      </c>
      <c r="AK9074" t="str">
        <f t="shared" si="1405"/>
        <v/>
      </c>
      <c r="AL9074" t="str">
        <f t="shared" si="1403"/>
        <v/>
      </c>
    </row>
    <row r="9075" spans="1:39" x14ac:dyDescent="0.2">
      <c r="A9075" t="s">
        <v>15681</v>
      </c>
      <c r="B9075" t="s">
        <v>37</v>
      </c>
      <c r="C9075" t="s">
        <v>15682</v>
      </c>
      <c r="D9075" s="1">
        <v>37491</v>
      </c>
      <c r="E9075" s="1">
        <v>43456</v>
      </c>
      <c r="F9075" t="s">
        <v>19</v>
      </c>
      <c r="I9075">
        <v>100</v>
      </c>
      <c r="J9075">
        <v>0</v>
      </c>
      <c r="K9075">
        <v>0</v>
      </c>
      <c r="L9075">
        <v>1510</v>
      </c>
      <c r="M9075">
        <v>1510</v>
      </c>
      <c r="N9075" t="s">
        <v>20</v>
      </c>
      <c r="O9075" t="s">
        <v>15683</v>
      </c>
      <c r="P9075" t="s">
        <v>28</v>
      </c>
      <c r="Q9075" t="s">
        <v>34233</v>
      </c>
      <c r="R9075" t="s">
        <v>34233</v>
      </c>
      <c r="S9075" t="s">
        <v>32628</v>
      </c>
      <c r="T9075" t="s">
        <v>34354</v>
      </c>
      <c r="U9075" t="s">
        <v>32634</v>
      </c>
      <c r="V9075" t="s">
        <v>33467</v>
      </c>
      <c r="W9075">
        <v>300</v>
      </c>
      <c r="X9075">
        <v>2</v>
      </c>
      <c r="Y9075" t="s">
        <v>32654</v>
      </c>
      <c r="Z9075">
        <v>600</v>
      </c>
      <c r="AA9075">
        <v>11</v>
      </c>
      <c r="AB9075">
        <v>20</v>
      </c>
      <c r="AC9075">
        <v>1</v>
      </c>
      <c r="AD9075" t="str">
        <f t="shared" si="1400"/>
        <v/>
      </c>
      <c r="AE9075" t="str">
        <f t="shared" si="1397"/>
        <v/>
      </c>
      <c r="AF9075" t="str">
        <f t="shared" si="1399"/>
        <v/>
      </c>
      <c r="AG9075">
        <f t="shared" si="1401"/>
        <v>1</v>
      </c>
      <c r="AH9075">
        <f t="shared" si="1404"/>
        <v>2.8</v>
      </c>
      <c r="AI9075">
        <v>0.14499999999999999</v>
      </c>
      <c r="AJ9075">
        <f t="shared" si="1402"/>
        <v>0.40599999999999997</v>
      </c>
      <c r="AK9075" t="str">
        <f t="shared" si="1405"/>
        <v/>
      </c>
      <c r="AL9075" t="str">
        <f t="shared" si="1403"/>
        <v/>
      </c>
    </row>
    <row r="9076" spans="1:39" x14ac:dyDescent="0.2">
      <c r="A9076" t="s">
        <v>15640</v>
      </c>
      <c r="B9076" t="s">
        <v>37</v>
      </c>
      <c r="C9076" t="s">
        <v>15641</v>
      </c>
      <c r="D9076" s="1">
        <v>37491</v>
      </c>
      <c r="E9076" s="1">
        <v>44680</v>
      </c>
      <c r="F9076" t="s">
        <v>19</v>
      </c>
      <c r="I9076">
        <v>100</v>
      </c>
      <c r="J9076">
        <v>0</v>
      </c>
      <c r="K9076">
        <v>0</v>
      </c>
      <c r="L9076">
        <v>2142</v>
      </c>
      <c r="M9076">
        <v>2142</v>
      </c>
      <c r="N9076" t="s">
        <v>20</v>
      </c>
      <c r="O9076" t="s">
        <v>15642</v>
      </c>
      <c r="P9076" t="s">
        <v>28</v>
      </c>
      <c r="Q9076" t="s">
        <v>34233</v>
      </c>
      <c r="R9076" t="s">
        <v>34233</v>
      </c>
      <c r="S9076" t="s">
        <v>33797</v>
      </c>
      <c r="T9076" t="s">
        <v>34357</v>
      </c>
      <c r="U9076" t="s">
        <v>32634</v>
      </c>
      <c r="V9076" t="s">
        <v>33467</v>
      </c>
      <c r="W9076">
        <v>390</v>
      </c>
      <c r="X9076">
        <v>2</v>
      </c>
      <c r="Y9076" t="s">
        <v>32654</v>
      </c>
      <c r="Z9076">
        <v>780</v>
      </c>
      <c r="AA9076">
        <v>11</v>
      </c>
      <c r="AB9076">
        <v>18</v>
      </c>
      <c r="AC9076">
        <v>1</v>
      </c>
      <c r="AD9076" t="str">
        <f t="shared" si="1400"/>
        <v/>
      </c>
      <c r="AE9076" t="str">
        <f t="shared" si="1397"/>
        <v/>
      </c>
      <c r="AF9076" t="str">
        <f t="shared" si="1399"/>
        <v/>
      </c>
      <c r="AG9076">
        <f t="shared" si="1401"/>
        <v>1</v>
      </c>
      <c r="AH9076">
        <f t="shared" si="1404"/>
        <v>2.8</v>
      </c>
      <c r="AI9076">
        <v>0.14499999999999999</v>
      </c>
      <c r="AJ9076">
        <f t="shared" si="1402"/>
        <v>0.40599999999999997</v>
      </c>
      <c r="AK9076" t="str">
        <f t="shared" si="1405"/>
        <v/>
      </c>
      <c r="AL9076" t="str">
        <f t="shared" si="1403"/>
        <v/>
      </c>
    </row>
    <row r="9077" spans="1:39" x14ac:dyDescent="0.2">
      <c r="A9077" t="s">
        <v>15678</v>
      </c>
      <c r="B9077" t="s">
        <v>37</v>
      </c>
      <c r="C9077" t="s">
        <v>15679</v>
      </c>
      <c r="D9077" s="1">
        <v>37491</v>
      </c>
      <c r="E9077" s="1">
        <v>43456</v>
      </c>
      <c r="F9077" t="s">
        <v>19</v>
      </c>
      <c r="I9077">
        <v>100</v>
      </c>
      <c r="J9077">
        <v>0</v>
      </c>
      <c r="K9077">
        <v>0</v>
      </c>
      <c r="L9077">
        <v>1436</v>
      </c>
      <c r="M9077">
        <v>1436</v>
      </c>
      <c r="N9077" t="s">
        <v>20</v>
      </c>
      <c r="O9077" t="s">
        <v>15680</v>
      </c>
      <c r="P9077" t="s">
        <v>28</v>
      </c>
      <c r="Q9077" t="s">
        <v>34233</v>
      </c>
      <c r="R9077" t="s">
        <v>34233</v>
      </c>
      <c r="S9077" t="s">
        <v>32628</v>
      </c>
      <c r="T9077" t="s">
        <v>34349</v>
      </c>
      <c r="U9077" t="s">
        <v>32634</v>
      </c>
      <c r="V9077" t="s">
        <v>33467</v>
      </c>
      <c r="W9077">
        <v>365</v>
      </c>
      <c r="X9077">
        <v>2</v>
      </c>
      <c r="Y9077" t="s">
        <v>32654</v>
      </c>
      <c r="Z9077">
        <v>730</v>
      </c>
      <c r="AA9077">
        <v>11</v>
      </c>
      <c r="AB9077">
        <v>18</v>
      </c>
      <c r="AC9077">
        <v>1</v>
      </c>
      <c r="AD9077" t="str">
        <f t="shared" si="1400"/>
        <v/>
      </c>
      <c r="AE9077" t="str">
        <f t="shared" si="1397"/>
        <v/>
      </c>
      <c r="AF9077" t="str">
        <f t="shared" si="1399"/>
        <v/>
      </c>
      <c r="AG9077">
        <f t="shared" si="1401"/>
        <v>1</v>
      </c>
      <c r="AH9077">
        <f t="shared" si="1404"/>
        <v>2.8</v>
      </c>
      <c r="AI9077">
        <v>0.14499999999999999</v>
      </c>
      <c r="AJ9077">
        <f t="shared" si="1402"/>
        <v>0.40599999999999997</v>
      </c>
      <c r="AK9077" t="str">
        <f t="shared" si="1405"/>
        <v/>
      </c>
      <c r="AL9077" t="str">
        <f t="shared" si="1403"/>
        <v/>
      </c>
    </row>
    <row r="9078" spans="1:39" x14ac:dyDescent="0.2">
      <c r="A9078" t="s">
        <v>15666</v>
      </c>
      <c r="B9078" t="s">
        <v>37</v>
      </c>
      <c r="C9078" t="s">
        <v>15667</v>
      </c>
      <c r="D9078" s="1">
        <v>37491</v>
      </c>
      <c r="E9078" s="1">
        <v>43951</v>
      </c>
      <c r="F9078" t="s">
        <v>19</v>
      </c>
      <c r="I9078">
        <v>100</v>
      </c>
      <c r="J9078">
        <v>0</v>
      </c>
      <c r="K9078">
        <v>0</v>
      </c>
      <c r="L9078">
        <v>1571</v>
      </c>
      <c r="M9078">
        <v>1571</v>
      </c>
      <c r="N9078" t="s">
        <v>20</v>
      </c>
      <c r="O9078" t="s">
        <v>15668</v>
      </c>
      <c r="P9078" t="s">
        <v>28</v>
      </c>
      <c r="Q9078" t="s">
        <v>34233</v>
      </c>
      <c r="R9078" t="s">
        <v>34233</v>
      </c>
      <c r="S9078" t="s">
        <v>32628</v>
      </c>
      <c r="T9078" t="s">
        <v>34354</v>
      </c>
      <c r="U9078" t="s">
        <v>32634</v>
      </c>
      <c r="V9078" t="s">
        <v>33467</v>
      </c>
      <c r="W9078">
        <v>315</v>
      </c>
      <c r="X9078">
        <v>2</v>
      </c>
      <c r="Y9078" t="s">
        <v>32654</v>
      </c>
      <c r="Z9078">
        <v>630</v>
      </c>
      <c r="AA9078">
        <v>11</v>
      </c>
      <c r="AB9078">
        <v>20</v>
      </c>
      <c r="AC9078">
        <v>1</v>
      </c>
      <c r="AD9078" t="str">
        <f t="shared" si="1400"/>
        <v/>
      </c>
      <c r="AE9078" t="str">
        <f t="shared" si="1397"/>
        <v/>
      </c>
      <c r="AF9078" t="str">
        <f t="shared" si="1399"/>
        <v/>
      </c>
      <c r="AG9078">
        <f t="shared" si="1401"/>
        <v>1</v>
      </c>
      <c r="AH9078">
        <f t="shared" si="1404"/>
        <v>2.8</v>
      </c>
      <c r="AI9078">
        <v>0.14499999999999999</v>
      </c>
      <c r="AJ9078">
        <f t="shared" si="1402"/>
        <v>0.40599999999999997</v>
      </c>
      <c r="AK9078" t="str">
        <f t="shared" si="1405"/>
        <v/>
      </c>
      <c r="AL9078" t="str">
        <f t="shared" si="1403"/>
        <v/>
      </c>
    </row>
    <row r="9079" spans="1:39" x14ac:dyDescent="0.2">
      <c r="A9079" t="s">
        <v>15675</v>
      </c>
      <c r="B9079" t="s">
        <v>37</v>
      </c>
      <c r="C9079" t="s">
        <v>15676</v>
      </c>
      <c r="D9079" s="1">
        <v>37491</v>
      </c>
      <c r="E9079" s="1">
        <v>43456</v>
      </c>
      <c r="F9079" t="s">
        <v>19</v>
      </c>
      <c r="I9079">
        <v>100</v>
      </c>
      <c r="J9079">
        <v>0</v>
      </c>
      <c r="K9079">
        <v>0</v>
      </c>
      <c r="L9079">
        <v>1599</v>
      </c>
      <c r="M9079">
        <v>1599</v>
      </c>
      <c r="N9079" t="s">
        <v>20</v>
      </c>
      <c r="O9079" t="s">
        <v>15677</v>
      </c>
      <c r="P9079" t="s">
        <v>28</v>
      </c>
      <c r="Q9079" t="s">
        <v>34233</v>
      </c>
      <c r="R9079" t="s">
        <v>34233</v>
      </c>
      <c r="S9079" t="s">
        <v>32628</v>
      </c>
      <c r="T9079" t="s">
        <v>34528</v>
      </c>
      <c r="U9079" t="s">
        <v>32634</v>
      </c>
      <c r="V9079" t="s">
        <v>33467</v>
      </c>
      <c r="W9079">
        <v>325</v>
      </c>
      <c r="X9079">
        <v>2</v>
      </c>
      <c r="Y9079" t="s">
        <v>32654</v>
      </c>
      <c r="Z9079">
        <v>650</v>
      </c>
      <c r="AA9079">
        <v>11</v>
      </c>
      <c r="AB9079">
        <v>20</v>
      </c>
      <c r="AC9079">
        <v>1</v>
      </c>
      <c r="AD9079" t="str">
        <f t="shared" si="1400"/>
        <v/>
      </c>
      <c r="AE9079" t="str">
        <f t="shared" si="1397"/>
        <v/>
      </c>
      <c r="AF9079" t="str">
        <f t="shared" si="1399"/>
        <v/>
      </c>
      <c r="AG9079">
        <f t="shared" si="1401"/>
        <v>1</v>
      </c>
      <c r="AH9079">
        <f t="shared" si="1404"/>
        <v>2.8</v>
      </c>
      <c r="AI9079">
        <v>0.14499999999999999</v>
      </c>
      <c r="AJ9079">
        <f t="shared" si="1402"/>
        <v>0.40599999999999997</v>
      </c>
      <c r="AK9079" t="str">
        <f t="shared" si="1405"/>
        <v/>
      </c>
      <c r="AL9079" t="str">
        <f t="shared" si="1403"/>
        <v/>
      </c>
    </row>
    <row r="9080" spans="1:39" x14ac:dyDescent="0.2">
      <c r="A9080" t="s">
        <v>15669</v>
      </c>
      <c r="B9080" t="s">
        <v>37</v>
      </c>
      <c r="C9080" t="s">
        <v>15670</v>
      </c>
      <c r="D9080" s="1">
        <v>37491</v>
      </c>
      <c r="E9080" s="1">
        <v>43456</v>
      </c>
      <c r="F9080" t="s">
        <v>19</v>
      </c>
      <c r="I9080">
        <v>100</v>
      </c>
      <c r="J9080">
        <v>0</v>
      </c>
      <c r="K9080">
        <v>0</v>
      </c>
      <c r="L9080">
        <v>1520</v>
      </c>
      <c r="M9080">
        <v>1520</v>
      </c>
      <c r="N9080" t="s">
        <v>20</v>
      </c>
      <c r="O9080" t="s">
        <v>15671</v>
      </c>
      <c r="P9080" t="s">
        <v>28</v>
      </c>
      <c r="Q9080" t="s">
        <v>34233</v>
      </c>
      <c r="R9080" t="s">
        <v>34233</v>
      </c>
      <c r="S9080" t="s">
        <v>32628</v>
      </c>
      <c r="T9080" t="s">
        <v>34528</v>
      </c>
      <c r="U9080" t="s">
        <v>32634</v>
      </c>
      <c r="V9080" t="s">
        <v>33467</v>
      </c>
      <c r="W9080">
        <v>305</v>
      </c>
      <c r="X9080">
        <v>2</v>
      </c>
      <c r="Y9080" t="s">
        <v>32654</v>
      </c>
      <c r="Z9080">
        <v>610</v>
      </c>
      <c r="AA9080">
        <v>11</v>
      </c>
      <c r="AB9080">
        <v>20</v>
      </c>
      <c r="AC9080">
        <v>1</v>
      </c>
      <c r="AD9080" t="str">
        <f t="shared" si="1400"/>
        <v/>
      </c>
      <c r="AE9080" t="str">
        <f t="shared" si="1397"/>
        <v/>
      </c>
      <c r="AF9080" t="str">
        <f t="shared" si="1399"/>
        <v/>
      </c>
      <c r="AG9080">
        <f t="shared" si="1401"/>
        <v>1</v>
      </c>
      <c r="AH9080">
        <f t="shared" si="1404"/>
        <v>2.8</v>
      </c>
      <c r="AI9080">
        <v>0.14499999999999999</v>
      </c>
      <c r="AJ9080">
        <f t="shared" si="1402"/>
        <v>0.40599999999999997</v>
      </c>
      <c r="AK9080" t="str">
        <f t="shared" si="1405"/>
        <v/>
      </c>
      <c r="AL9080" t="str">
        <f t="shared" si="1403"/>
        <v/>
      </c>
    </row>
    <row r="9081" spans="1:39" x14ac:dyDescent="0.2">
      <c r="A9081" t="s">
        <v>5508</v>
      </c>
      <c r="B9081" t="s">
        <v>37</v>
      </c>
      <c r="C9081" t="s">
        <v>5509</v>
      </c>
      <c r="D9081" s="1">
        <v>36046</v>
      </c>
      <c r="E9081" s="1">
        <v>43456</v>
      </c>
      <c r="F9081" t="s">
        <v>19</v>
      </c>
      <c r="I9081">
        <v>100</v>
      </c>
      <c r="J9081">
        <v>0</v>
      </c>
      <c r="K9081">
        <v>0</v>
      </c>
      <c r="L9081">
        <v>987</v>
      </c>
      <c r="M9081">
        <v>987</v>
      </c>
      <c r="N9081" t="s">
        <v>20</v>
      </c>
      <c r="O9081" t="s">
        <v>5510</v>
      </c>
      <c r="P9081" t="s">
        <v>28</v>
      </c>
      <c r="Q9081" t="s">
        <v>34234</v>
      </c>
      <c r="R9081" t="s">
        <v>33762</v>
      </c>
      <c r="S9081" t="s">
        <v>33942</v>
      </c>
      <c r="T9081" t="s">
        <v>34233</v>
      </c>
      <c r="U9081" t="s">
        <v>32634</v>
      </c>
      <c r="V9081" t="s">
        <v>33396</v>
      </c>
      <c r="X9081">
        <v>2</v>
      </c>
      <c r="AB9081">
        <v>25</v>
      </c>
      <c r="AC9081">
        <v>1</v>
      </c>
      <c r="AD9081" t="str">
        <f t="shared" si="1400"/>
        <v/>
      </c>
      <c r="AE9081">
        <f t="shared" si="1397"/>
        <v>1</v>
      </c>
      <c r="AF9081" t="str">
        <f t="shared" si="1399"/>
        <v/>
      </c>
      <c r="AG9081" t="str">
        <f t="shared" si="1401"/>
        <v/>
      </c>
      <c r="AH9081" t="str">
        <f t="shared" si="1404"/>
        <v/>
      </c>
      <c r="AI9081">
        <v>0.14499999999999999</v>
      </c>
      <c r="AJ9081" t="str">
        <f t="shared" si="1402"/>
        <v/>
      </c>
      <c r="AK9081">
        <f t="shared" si="1405"/>
        <v>2.8</v>
      </c>
      <c r="AL9081">
        <f t="shared" si="1403"/>
        <v>0.40599999999999997</v>
      </c>
    </row>
    <row r="9082" spans="1:39" s="20" customFormat="1" x14ac:dyDescent="0.2">
      <c r="A9082" s="20" t="s">
        <v>5505</v>
      </c>
      <c r="B9082" s="20" t="s">
        <v>37</v>
      </c>
      <c r="C9082" s="20" t="s">
        <v>5506</v>
      </c>
      <c r="D9082" s="21">
        <v>36046</v>
      </c>
      <c r="E9082" s="21">
        <v>43456</v>
      </c>
      <c r="F9082" s="20" t="s">
        <v>19</v>
      </c>
      <c r="I9082" s="20">
        <v>100</v>
      </c>
      <c r="J9082" s="20">
        <v>0</v>
      </c>
      <c r="K9082" s="20">
        <v>0</v>
      </c>
      <c r="L9082" s="20">
        <v>886</v>
      </c>
      <c r="M9082" s="20">
        <v>886</v>
      </c>
      <c r="N9082" s="20" t="s">
        <v>20</v>
      </c>
      <c r="O9082" s="20" t="s">
        <v>5507</v>
      </c>
      <c r="P9082" s="20" t="s">
        <v>28</v>
      </c>
      <c r="Q9082" s="20" t="s">
        <v>34233</v>
      </c>
      <c r="R9082" s="20" t="s">
        <v>34233</v>
      </c>
      <c r="S9082" s="20" t="s">
        <v>32628</v>
      </c>
      <c r="T9082" s="20" t="s">
        <v>34392</v>
      </c>
      <c r="U9082" s="20" t="s">
        <v>34183</v>
      </c>
      <c r="V9082" s="20" t="s">
        <v>33488</v>
      </c>
      <c r="W9082" s="20">
        <f>300/2</f>
        <v>150</v>
      </c>
      <c r="X9082" s="20">
        <v>2</v>
      </c>
      <c r="Y9082" s="20" t="s">
        <v>32654</v>
      </c>
      <c r="AC9082" s="20">
        <v>1</v>
      </c>
      <c r="AD9082" s="20" t="str">
        <f t="shared" si="1400"/>
        <v/>
      </c>
      <c r="AE9082" s="20" t="str">
        <f t="shared" si="1397"/>
        <v/>
      </c>
      <c r="AF9082" s="20" t="str">
        <f t="shared" si="1399"/>
        <v/>
      </c>
      <c r="AG9082" s="20">
        <f t="shared" si="1401"/>
        <v>1</v>
      </c>
      <c r="AH9082" s="20">
        <f t="shared" si="1404"/>
        <v>2.8</v>
      </c>
      <c r="AI9082" s="20">
        <v>0.14499999999999999</v>
      </c>
      <c r="AJ9082" s="20">
        <f t="shared" si="1402"/>
        <v>0.40599999999999997</v>
      </c>
      <c r="AK9082" s="20" t="str">
        <f t="shared" si="1405"/>
        <v/>
      </c>
      <c r="AL9082" s="20" t="str">
        <f t="shared" si="1403"/>
        <v/>
      </c>
      <c r="AM9082" s="20" t="s">
        <v>34184</v>
      </c>
    </row>
    <row r="9083" spans="1:39" s="20" customFormat="1" x14ac:dyDescent="0.2">
      <c r="A9083" s="20" t="s">
        <v>5673</v>
      </c>
      <c r="B9083" s="20" t="s">
        <v>37</v>
      </c>
      <c r="C9083" s="20" t="s">
        <v>5674</v>
      </c>
      <c r="D9083" s="21">
        <v>36046</v>
      </c>
      <c r="E9083" s="21">
        <v>43609</v>
      </c>
      <c r="F9083" s="20" t="s">
        <v>19</v>
      </c>
      <c r="I9083" s="20">
        <v>100</v>
      </c>
      <c r="J9083" s="20">
        <v>0</v>
      </c>
      <c r="K9083" s="20">
        <v>0</v>
      </c>
      <c r="L9083" s="20">
        <v>965</v>
      </c>
      <c r="M9083" s="20">
        <v>965</v>
      </c>
      <c r="N9083" s="20" t="s">
        <v>20</v>
      </c>
      <c r="O9083" s="20" t="s">
        <v>5675</v>
      </c>
      <c r="P9083" s="20" t="s">
        <v>28</v>
      </c>
      <c r="Q9083" s="20" t="s">
        <v>34233</v>
      </c>
      <c r="R9083" s="20" t="s">
        <v>34233</v>
      </c>
      <c r="S9083" s="20" t="s">
        <v>32628</v>
      </c>
      <c r="T9083" s="20" t="s">
        <v>34528</v>
      </c>
      <c r="U9083" s="20" t="s">
        <v>34183</v>
      </c>
      <c r="V9083" s="20" t="s">
        <v>33488</v>
      </c>
      <c r="W9083" s="20">
        <f>300/2</f>
        <v>150</v>
      </c>
      <c r="X9083" s="20">
        <v>2</v>
      </c>
      <c r="Y9083" s="20" t="s">
        <v>32654</v>
      </c>
      <c r="AC9083" s="20">
        <v>1</v>
      </c>
      <c r="AD9083" s="20" t="str">
        <f t="shared" si="1400"/>
        <v/>
      </c>
      <c r="AE9083" s="20" t="str">
        <f t="shared" si="1397"/>
        <v/>
      </c>
      <c r="AF9083" s="20" t="str">
        <f t="shared" si="1399"/>
        <v/>
      </c>
      <c r="AG9083" s="20">
        <f t="shared" si="1401"/>
        <v>1</v>
      </c>
      <c r="AH9083" s="20">
        <f t="shared" si="1404"/>
        <v>2.8</v>
      </c>
      <c r="AI9083" s="20">
        <v>0.14499999999999999</v>
      </c>
      <c r="AJ9083" s="20">
        <f t="shared" si="1402"/>
        <v>0.40599999999999997</v>
      </c>
      <c r="AK9083" s="20" t="str">
        <f t="shared" si="1405"/>
        <v/>
      </c>
      <c r="AL9083" s="20" t="str">
        <f t="shared" si="1403"/>
        <v/>
      </c>
      <c r="AM9083" s="20" t="s">
        <v>34185</v>
      </c>
    </row>
    <row r="9084" spans="1:39" x14ac:dyDescent="0.2">
      <c r="A9084" t="s">
        <v>5502</v>
      </c>
      <c r="B9084" t="s">
        <v>37</v>
      </c>
      <c r="C9084" t="s">
        <v>5503</v>
      </c>
      <c r="D9084" s="1">
        <v>36046</v>
      </c>
      <c r="E9084" s="1">
        <v>43456</v>
      </c>
      <c r="F9084" t="s">
        <v>19</v>
      </c>
      <c r="I9084">
        <v>100</v>
      </c>
      <c r="J9084">
        <v>0</v>
      </c>
      <c r="K9084">
        <v>0</v>
      </c>
      <c r="L9084">
        <v>977</v>
      </c>
      <c r="M9084">
        <v>977</v>
      </c>
      <c r="N9084" t="s">
        <v>20</v>
      </c>
      <c r="O9084" t="s">
        <v>5504</v>
      </c>
      <c r="P9084" t="s">
        <v>28</v>
      </c>
      <c r="Q9084" t="s">
        <v>34233</v>
      </c>
      <c r="R9084" t="s">
        <v>34233</v>
      </c>
      <c r="S9084" t="s">
        <v>32628</v>
      </c>
      <c r="T9084" t="s">
        <v>34357</v>
      </c>
      <c r="U9084" t="s">
        <v>32634</v>
      </c>
      <c r="V9084" t="s">
        <v>33396</v>
      </c>
      <c r="X9084">
        <v>2</v>
      </c>
      <c r="AB9084">
        <v>25</v>
      </c>
      <c r="AC9084">
        <v>1</v>
      </c>
      <c r="AD9084" t="str">
        <f t="shared" si="1400"/>
        <v/>
      </c>
      <c r="AE9084" t="str">
        <f t="shared" si="1397"/>
        <v/>
      </c>
      <c r="AF9084" t="str">
        <f t="shared" si="1399"/>
        <v/>
      </c>
      <c r="AG9084">
        <f t="shared" si="1401"/>
        <v>1</v>
      </c>
      <c r="AH9084">
        <f t="shared" si="1404"/>
        <v>2.8</v>
      </c>
      <c r="AI9084">
        <v>0.14499999999999999</v>
      </c>
      <c r="AJ9084">
        <f t="shared" si="1402"/>
        <v>0.40599999999999997</v>
      </c>
      <c r="AK9084" t="str">
        <f t="shared" si="1405"/>
        <v/>
      </c>
      <c r="AL9084" t="str">
        <f t="shared" si="1403"/>
        <v/>
      </c>
    </row>
    <row r="9085" spans="1:39" s="20" customFormat="1" x14ac:dyDescent="0.2">
      <c r="A9085" s="20" t="s">
        <v>5499</v>
      </c>
      <c r="B9085" s="20" t="s">
        <v>37</v>
      </c>
      <c r="C9085" s="20" t="s">
        <v>5500</v>
      </c>
      <c r="D9085" s="21">
        <v>36046</v>
      </c>
      <c r="E9085" s="21">
        <v>43456</v>
      </c>
      <c r="F9085" s="20" t="s">
        <v>19</v>
      </c>
      <c r="I9085" s="20">
        <v>100</v>
      </c>
      <c r="J9085" s="20">
        <v>0</v>
      </c>
      <c r="K9085" s="20">
        <v>0</v>
      </c>
      <c r="L9085" s="20">
        <v>816</v>
      </c>
      <c r="M9085" s="20">
        <v>816</v>
      </c>
      <c r="N9085" s="20" t="s">
        <v>20</v>
      </c>
      <c r="O9085" s="20" t="s">
        <v>5501</v>
      </c>
      <c r="P9085" s="20" t="s">
        <v>28</v>
      </c>
      <c r="Q9085" s="20" t="s">
        <v>34233</v>
      </c>
      <c r="R9085" s="20" t="s">
        <v>34233</v>
      </c>
      <c r="S9085" s="20" t="s">
        <v>33942</v>
      </c>
      <c r="T9085" s="20" t="s">
        <v>34233</v>
      </c>
      <c r="V9085" s="20" t="s">
        <v>33398</v>
      </c>
      <c r="AD9085" s="20" t="str">
        <f t="shared" si="1400"/>
        <v/>
      </c>
      <c r="AE9085" s="20" t="str">
        <f t="shared" si="1397"/>
        <v/>
      </c>
      <c r="AF9085" s="20" t="str">
        <f t="shared" si="1399"/>
        <v/>
      </c>
      <c r="AG9085" s="20" t="str">
        <f t="shared" si="1401"/>
        <v/>
      </c>
      <c r="AH9085" s="20" t="str">
        <f t="shared" si="1404"/>
        <v/>
      </c>
      <c r="AI9085" s="20">
        <v>0.14499999999999999</v>
      </c>
      <c r="AJ9085" s="20" t="str">
        <f t="shared" si="1402"/>
        <v/>
      </c>
      <c r="AK9085" s="20" t="str">
        <f t="shared" si="1405"/>
        <v/>
      </c>
      <c r="AL9085" s="20" t="str">
        <f t="shared" si="1403"/>
        <v/>
      </c>
      <c r="AM9085" s="20" t="s">
        <v>34182</v>
      </c>
    </row>
    <row r="9086" spans="1:39" x14ac:dyDescent="0.2">
      <c r="A9086" t="s">
        <v>5578</v>
      </c>
      <c r="B9086" t="s">
        <v>37</v>
      </c>
      <c r="C9086" t="s">
        <v>5579</v>
      </c>
      <c r="D9086" s="1">
        <v>36046</v>
      </c>
      <c r="E9086" s="1">
        <v>43456</v>
      </c>
      <c r="F9086" t="s">
        <v>19</v>
      </c>
      <c r="I9086">
        <v>100</v>
      </c>
      <c r="J9086">
        <v>0</v>
      </c>
      <c r="K9086">
        <v>0</v>
      </c>
      <c r="L9086">
        <v>770</v>
      </c>
      <c r="M9086">
        <v>770</v>
      </c>
      <c r="N9086" t="s">
        <v>20</v>
      </c>
      <c r="O9086" t="s">
        <v>5501</v>
      </c>
      <c r="P9086" t="s">
        <v>28</v>
      </c>
      <c r="Q9086" t="s">
        <v>34233</v>
      </c>
      <c r="R9086" t="s">
        <v>34233</v>
      </c>
      <c r="S9086" t="s">
        <v>32628</v>
      </c>
      <c r="T9086" t="s">
        <v>34382</v>
      </c>
      <c r="U9086" t="s">
        <v>32634</v>
      </c>
      <c r="V9086" t="s">
        <v>33398</v>
      </c>
      <c r="W9086">
        <v>260</v>
      </c>
      <c r="X9086">
        <v>2</v>
      </c>
      <c r="Y9086" t="s">
        <v>32654</v>
      </c>
      <c r="AC9086">
        <v>1</v>
      </c>
      <c r="AD9086" t="str">
        <f t="shared" si="1400"/>
        <v/>
      </c>
      <c r="AE9086" t="str">
        <f t="shared" si="1397"/>
        <v/>
      </c>
      <c r="AF9086" t="str">
        <f t="shared" si="1399"/>
        <v/>
      </c>
      <c r="AG9086">
        <f t="shared" si="1401"/>
        <v>1</v>
      </c>
      <c r="AH9086">
        <f t="shared" si="1404"/>
        <v>2.8</v>
      </c>
      <c r="AI9086">
        <v>0.14499999999999999</v>
      </c>
      <c r="AJ9086">
        <f t="shared" si="1402"/>
        <v>0.40599999999999997</v>
      </c>
      <c r="AK9086" t="str">
        <f t="shared" si="1405"/>
        <v/>
      </c>
      <c r="AL9086" t="str">
        <f t="shared" si="1403"/>
        <v/>
      </c>
    </row>
    <row r="9087" spans="1:39" s="20" customFormat="1" x14ac:dyDescent="0.2">
      <c r="A9087" s="20" t="s">
        <v>5575</v>
      </c>
      <c r="B9087" s="20" t="s">
        <v>37</v>
      </c>
      <c r="C9087" s="20" t="s">
        <v>5576</v>
      </c>
      <c r="D9087" s="21">
        <v>36046</v>
      </c>
      <c r="E9087" s="21">
        <v>43456</v>
      </c>
      <c r="F9087" s="20" t="s">
        <v>19</v>
      </c>
      <c r="I9087" s="20">
        <v>100</v>
      </c>
      <c r="J9087" s="20">
        <v>0</v>
      </c>
      <c r="K9087" s="20">
        <v>0</v>
      </c>
      <c r="L9087" s="20">
        <v>739</v>
      </c>
      <c r="M9087" s="20">
        <v>739</v>
      </c>
      <c r="N9087" s="20" t="s">
        <v>20</v>
      </c>
      <c r="O9087" s="20" t="s">
        <v>5577</v>
      </c>
      <c r="P9087" s="20" t="s">
        <v>28</v>
      </c>
      <c r="Q9087" s="20" t="s">
        <v>34233</v>
      </c>
      <c r="R9087" s="20" t="s">
        <v>34233</v>
      </c>
      <c r="S9087" s="20" t="s">
        <v>33942</v>
      </c>
      <c r="T9087" s="20" t="s">
        <v>34357</v>
      </c>
      <c r="V9087" s="20" t="s">
        <v>33398</v>
      </c>
      <c r="AD9087" s="20" t="str">
        <f t="shared" si="1400"/>
        <v/>
      </c>
      <c r="AE9087" s="20" t="str">
        <f t="shared" si="1397"/>
        <v/>
      </c>
      <c r="AF9087" s="20" t="str">
        <f t="shared" si="1399"/>
        <v/>
      </c>
      <c r="AG9087" s="20" t="str">
        <f t="shared" si="1401"/>
        <v/>
      </c>
      <c r="AH9087" s="20" t="str">
        <f t="shared" si="1404"/>
        <v/>
      </c>
      <c r="AI9087" s="20">
        <v>0.14499999999999999</v>
      </c>
      <c r="AJ9087" s="20" t="str">
        <f t="shared" si="1402"/>
        <v/>
      </c>
      <c r="AK9087" s="20" t="str">
        <f t="shared" si="1405"/>
        <v/>
      </c>
      <c r="AL9087" s="20" t="str">
        <f t="shared" si="1403"/>
        <v/>
      </c>
      <c r="AM9087" s="20" t="s">
        <v>34068</v>
      </c>
    </row>
    <row r="9088" spans="1:39" x14ac:dyDescent="0.2">
      <c r="A9088" t="s">
        <v>17378</v>
      </c>
      <c r="B9088" t="s">
        <v>37</v>
      </c>
      <c r="C9088" t="s">
        <v>17379</v>
      </c>
      <c r="D9088" s="1">
        <v>37657</v>
      </c>
      <c r="E9088" s="1">
        <v>44546</v>
      </c>
      <c r="F9088" t="s">
        <v>19</v>
      </c>
      <c r="I9088">
        <v>100</v>
      </c>
      <c r="J9088">
        <v>0</v>
      </c>
      <c r="K9088">
        <v>0</v>
      </c>
      <c r="L9088">
        <v>1100</v>
      </c>
      <c r="M9088">
        <v>1100</v>
      </c>
      <c r="N9088" t="s">
        <v>20</v>
      </c>
      <c r="O9088" t="s">
        <v>21</v>
      </c>
      <c r="P9088" t="s">
        <v>28</v>
      </c>
      <c r="Q9088" t="s">
        <v>34233</v>
      </c>
      <c r="R9088" t="s">
        <v>34233</v>
      </c>
      <c r="S9088" t="s">
        <v>32628</v>
      </c>
      <c r="T9088" t="s">
        <v>34349</v>
      </c>
      <c r="U9088" t="s">
        <v>32634</v>
      </c>
      <c r="W9088">
        <v>210</v>
      </c>
      <c r="X9088">
        <v>2</v>
      </c>
      <c r="Y9088">
        <v>1</v>
      </c>
      <c r="Z9088">
        <v>420</v>
      </c>
      <c r="AA9088">
        <v>8</v>
      </c>
      <c r="AC9088">
        <v>1</v>
      </c>
      <c r="AD9088" t="str">
        <f t="shared" si="1400"/>
        <v/>
      </c>
      <c r="AE9088" t="str">
        <f t="shared" ref="AE9088:AE9151" si="1406">IF((S9088="tühi")*(AC9088&lt;&gt;""),AC9088,"")</f>
        <v/>
      </c>
      <c r="AF9088" t="str">
        <f t="shared" si="1399"/>
        <v/>
      </c>
      <c r="AG9088">
        <f t="shared" si="1401"/>
        <v>1</v>
      </c>
      <c r="AH9088">
        <f t="shared" si="1404"/>
        <v>2.8</v>
      </c>
      <c r="AI9088">
        <v>0.14499999999999999</v>
      </c>
      <c r="AJ9088">
        <f t="shared" si="1402"/>
        <v>0.40599999999999997</v>
      </c>
      <c r="AK9088" t="str">
        <f t="shared" si="1405"/>
        <v/>
      </c>
      <c r="AL9088" t="str">
        <f t="shared" si="1403"/>
        <v/>
      </c>
    </row>
    <row r="9089" spans="1:38" x14ac:dyDescent="0.2">
      <c r="A9089" t="s">
        <v>17372</v>
      </c>
      <c r="B9089" t="s">
        <v>37</v>
      </c>
      <c r="C9089" t="s">
        <v>17373</v>
      </c>
      <c r="D9089" s="1">
        <v>37657</v>
      </c>
      <c r="E9089" s="1">
        <v>43770</v>
      </c>
      <c r="F9089" t="s">
        <v>889</v>
      </c>
      <c r="I9089">
        <v>100</v>
      </c>
      <c r="J9089">
        <v>0</v>
      </c>
      <c r="K9089">
        <v>0</v>
      </c>
      <c r="L9089">
        <v>370</v>
      </c>
      <c r="M9089">
        <v>370</v>
      </c>
      <c r="N9089" t="s">
        <v>20</v>
      </c>
      <c r="O9089" t="s">
        <v>17374</v>
      </c>
      <c r="P9089" t="s">
        <v>28</v>
      </c>
      <c r="Q9089" t="s">
        <v>34234</v>
      </c>
      <c r="R9089" t="s">
        <v>34235</v>
      </c>
      <c r="S9089" t="s">
        <v>33797</v>
      </c>
      <c r="T9089" t="s">
        <v>34363</v>
      </c>
      <c r="AD9089" t="str">
        <f t="shared" si="1400"/>
        <v/>
      </c>
      <c r="AE9089" t="str">
        <f t="shared" si="1406"/>
        <v/>
      </c>
      <c r="AF9089" t="str">
        <f t="shared" si="1399"/>
        <v/>
      </c>
      <c r="AG9089" s="17">
        <v>1</v>
      </c>
      <c r="AH9089">
        <f t="shared" si="1404"/>
        <v>2.8</v>
      </c>
      <c r="AI9089">
        <v>0.14499999999999999</v>
      </c>
      <c r="AJ9089">
        <f t="shared" si="1402"/>
        <v>0.40599999999999997</v>
      </c>
      <c r="AK9089" t="str">
        <f t="shared" si="1405"/>
        <v/>
      </c>
      <c r="AL9089" t="str">
        <f t="shared" si="1403"/>
        <v/>
      </c>
    </row>
    <row r="9090" spans="1:38" x14ac:dyDescent="0.2">
      <c r="A9090" t="s">
        <v>17352</v>
      </c>
      <c r="B9090" t="s">
        <v>37</v>
      </c>
      <c r="C9090" t="s">
        <v>17353</v>
      </c>
      <c r="D9090" s="1">
        <v>37657</v>
      </c>
      <c r="E9090" s="1">
        <v>43762</v>
      </c>
      <c r="F9090" t="s">
        <v>19</v>
      </c>
      <c r="I9090">
        <v>100</v>
      </c>
      <c r="J9090">
        <v>0</v>
      </c>
      <c r="K9090">
        <v>0</v>
      </c>
      <c r="L9090">
        <v>2070</v>
      </c>
      <c r="M9090">
        <v>2070</v>
      </c>
      <c r="N9090" t="s">
        <v>20</v>
      </c>
      <c r="O9090" t="s">
        <v>17354</v>
      </c>
      <c r="P9090" t="s">
        <v>28</v>
      </c>
      <c r="Q9090" t="s">
        <v>34234</v>
      </c>
      <c r="R9090" t="s">
        <v>34235</v>
      </c>
      <c r="S9090" t="s">
        <v>32627</v>
      </c>
      <c r="T9090" t="s">
        <v>34233</v>
      </c>
      <c r="U9090" t="s">
        <v>32634</v>
      </c>
      <c r="V9090" t="s">
        <v>33489</v>
      </c>
      <c r="W9090">
        <v>120</v>
      </c>
      <c r="X9090">
        <v>2</v>
      </c>
      <c r="Y9090">
        <v>1</v>
      </c>
      <c r="Z9090">
        <v>240</v>
      </c>
      <c r="AA9090">
        <v>8</v>
      </c>
      <c r="AC9090">
        <v>1</v>
      </c>
      <c r="AD9090" t="str">
        <f t="shared" si="1400"/>
        <v/>
      </c>
      <c r="AE9090" t="str">
        <f t="shared" si="1406"/>
        <v/>
      </c>
      <c r="AF9090" t="str">
        <f t="shared" si="1399"/>
        <v/>
      </c>
      <c r="AG9090">
        <f>IF((S9090&lt;&gt;"tühi")*(AC9090&lt;&gt;""),AC9090,"")</f>
        <v>1</v>
      </c>
      <c r="AH9090">
        <f t="shared" si="1404"/>
        <v>2.8</v>
      </c>
      <c r="AI9090">
        <v>0.14499999999999999</v>
      </c>
      <c r="AJ9090">
        <f t="shared" si="1402"/>
        <v>0.40599999999999997</v>
      </c>
      <c r="AK9090" t="str">
        <f t="shared" si="1405"/>
        <v/>
      </c>
      <c r="AL9090" t="str">
        <f t="shared" si="1403"/>
        <v/>
      </c>
    </row>
    <row r="9091" spans="1:38" x14ac:dyDescent="0.2">
      <c r="A9091" t="s">
        <v>17375</v>
      </c>
      <c r="B9091" t="s">
        <v>37</v>
      </c>
      <c r="C9091" t="s">
        <v>17376</v>
      </c>
      <c r="D9091" s="1">
        <v>37657</v>
      </c>
      <c r="E9091" s="1">
        <v>44546</v>
      </c>
      <c r="F9091" t="s">
        <v>19</v>
      </c>
      <c r="I9091">
        <v>100</v>
      </c>
      <c r="J9091">
        <v>0</v>
      </c>
      <c r="K9091">
        <v>0</v>
      </c>
      <c r="L9091">
        <v>1785</v>
      </c>
      <c r="M9091">
        <v>1785</v>
      </c>
      <c r="N9091" t="s">
        <v>20</v>
      </c>
      <c r="O9091" t="s">
        <v>17377</v>
      </c>
      <c r="P9091" t="s">
        <v>28</v>
      </c>
      <c r="Q9091" t="s">
        <v>34234</v>
      </c>
      <c r="R9091" t="s">
        <v>33768</v>
      </c>
      <c r="S9091" t="s">
        <v>32628</v>
      </c>
      <c r="T9091" t="s">
        <v>34357</v>
      </c>
      <c r="U9091" t="s">
        <v>32634</v>
      </c>
      <c r="AC9091">
        <v>1</v>
      </c>
      <c r="AD9091" t="str">
        <f t="shared" si="1400"/>
        <v/>
      </c>
      <c r="AE9091" t="str">
        <f t="shared" si="1406"/>
        <v/>
      </c>
      <c r="AF9091" t="str">
        <f t="shared" si="1399"/>
        <v/>
      </c>
      <c r="AG9091">
        <f>IF((S9091&lt;&gt;"tühi")*(AC9091&lt;&gt;""),AC9091,"")</f>
        <v>1</v>
      </c>
      <c r="AH9091">
        <f t="shared" si="1404"/>
        <v>2.8</v>
      </c>
      <c r="AI9091">
        <v>0.14499999999999999</v>
      </c>
      <c r="AJ9091">
        <f t="shared" si="1402"/>
        <v>0.40599999999999997</v>
      </c>
      <c r="AK9091" t="str">
        <f t="shared" si="1405"/>
        <v/>
      </c>
      <c r="AL9091" t="str">
        <f t="shared" si="1403"/>
        <v/>
      </c>
    </row>
    <row r="9092" spans="1:38" x14ac:dyDescent="0.2">
      <c r="A9092" t="s">
        <v>9648</v>
      </c>
      <c r="B9092" t="s">
        <v>37</v>
      </c>
      <c r="C9092" t="s">
        <v>9649</v>
      </c>
      <c r="D9092" s="1">
        <v>36376</v>
      </c>
      <c r="E9092" s="1">
        <v>43456</v>
      </c>
      <c r="F9092" t="s">
        <v>19</v>
      </c>
      <c r="I9092">
        <v>100</v>
      </c>
      <c r="J9092">
        <v>0</v>
      </c>
      <c r="K9092">
        <v>0</v>
      </c>
      <c r="L9092">
        <v>4245</v>
      </c>
      <c r="M9092">
        <v>4245</v>
      </c>
      <c r="N9092" t="s">
        <v>20</v>
      </c>
      <c r="O9092" t="s">
        <v>9650</v>
      </c>
      <c r="P9092" t="s">
        <v>28</v>
      </c>
      <c r="Q9092" t="s">
        <v>34233</v>
      </c>
      <c r="R9092" t="s">
        <v>34233</v>
      </c>
      <c r="S9092" t="s">
        <v>33806</v>
      </c>
      <c r="T9092" t="s">
        <v>34349</v>
      </c>
      <c r="AD9092" t="str">
        <f t="shared" si="1400"/>
        <v/>
      </c>
      <c r="AE9092" t="str">
        <f t="shared" si="1406"/>
        <v/>
      </c>
      <c r="AF9092" t="str">
        <f t="shared" si="1399"/>
        <v/>
      </c>
      <c r="AG9092" s="17">
        <v>1</v>
      </c>
      <c r="AH9092">
        <f t="shared" si="1404"/>
        <v>2.8</v>
      </c>
      <c r="AI9092">
        <v>0.14499999999999999</v>
      </c>
      <c r="AJ9092">
        <f t="shared" si="1402"/>
        <v>0.40599999999999997</v>
      </c>
      <c r="AK9092" t="str">
        <f t="shared" si="1405"/>
        <v/>
      </c>
      <c r="AL9092" t="str">
        <f t="shared" si="1403"/>
        <v/>
      </c>
    </row>
    <row r="9093" spans="1:38" x14ac:dyDescent="0.2">
      <c r="A9093" t="s">
        <v>26247</v>
      </c>
      <c r="B9093" t="s">
        <v>37</v>
      </c>
      <c r="C9093" t="s">
        <v>26248</v>
      </c>
      <c r="D9093" s="1">
        <v>40938</v>
      </c>
      <c r="E9093" s="1">
        <v>44546</v>
      </c>
      <c r="F9093" t="s">
        <v>39</v>
      </c>
      <c r="I9093">
        <v>100</v>
      </c>
      <c r="J9093">
        <v>0</v>
      </c>
      <c r="K9093">
        <v>0</v>
      </c>
      <c r="L9093">
        <v>17304</v>
      </c>
      <c r="M9093">
        <v>17304</v>
      </c>
      <c r="N9093" t="s">
        <v>20</v>
      </c>
      <c r="O9093" t="s">
        <v>26249</v>
      </c>
      <c r="P9093" t="s">
        <v>28</v>
      </c>
      <c r="Q9093" t="s">
        <v>34233</v>
      </c>
      <c r="R9093" t="s">
        <v>34233</v>
      </c>
      <c r="S9093" t="s">
        <v>33807</v>
      </c>
      <c r="T9093" t="s">
        <v>32634</v>
      </c>
      <c r="AD9093" t="str">
        <f t="shared" si="1400"/>
        <v/>
      </c>
      <c r="AE9093" t="str">
        <f t="shared" si="1406"/>
        <v/>
      </c>
      <c r="AF9093" t="str">
        <f t="shared" si="1399"/>
        <v/>
      </c>
      <c r="AG9093" s="17">
        <v>1</v>
      </c>
      <c r="AH9093">
        <f t="shared" si="1404"/>
        <v>2.8</v>
      </c>
      <c r="AI9093">
        <v>0.14499999999999999</v>
      </c>
      <c r="AJ9093">
        <f t="shared" si="1402"/>
        <v>0.40599999999999997</v>
      </c>
      <c r="AK9093" t="str">
        <f t="shared" si="1405"/>
        <v/>
      </c>
      <c r="AL9093" t="str">
        <f t="shared" si="1403"/>
        <v/>
      </c>
    </row>
    <row r="9094" spans="1:38" x14ac:dyDescent="0.2">
      <c r="A9094" t="s">
        <v>23334</v>
      </c>
      <c r="B9094" t="s">
        <v>37</v>
      </c>
      <c r="C9094" t="s">
        <v>23335</v>
      </c>
      <c r="D9094" s="1">
        <v>38992</v>
      </c>
      <c r="E9094" s="1">
        <v>44161</v>
      </c>
      <c r="F9094" t="s">
        <v>474</v>
      </c>
      <c r="I9094">
        <v>100</v>
      </c>
      <c r="J9094">
        <v>0</v>
      </c>
      <c r="K9094">
        <v>0</v>
      </c>
      <c r="L9094">
        <v>3331</v>
      </c>
      <c r="M9094">
        <v>3331</v>
      </c>
      <c r="N9094" t="s">
        <v>20</v>
      </c>
      <c r="O9094" t="s">
        <v>23336</v>
      </c>
      <c r="P9094" t="s">
        <v>28</v>
      </c>
      <c r="Q9094" t="s">
        <v>34233</v>
      </c>
      <c r="R9094" t="s">
        <v>34233</v>
      </c>
      <c r="S9094" t="s">
        <v>32627</v>
      </c>
      <c r="T9094" t="s">
        <v>34373</v>
      </c>
      <c r="AD9094" t="str">
        <f t="shared" si="1400"/>
        <v/>
      </c>
      <c r="AE9094" t="str">
        <f t="shared" si="1406"/>
        <v/>
      </c>
      <c r="AF9094" t="str">
        <f t="shared" si="1399"/>
        <v/>
      </c>
      <c r="AG9094" t="str">
        <f t="shared" ref="AG9094:AG9117" si="1407">IF((S9094&lt;&gt;"tühi")*(AC9094&lt;&gt;""),AC9094,"")</f>
        <v/>
      </c>
      <c r="AH9094" t="str">
        <f t="shared" si="1404"/>
        <v/>
      </c>
      <c r="AI9094">
        <v>0.14499999999999999</v>
      </c>
      <c r="AJ9094" t="str">
        <f t="shared" si="1402"/>
        <v/>
      </c>
      <c r="AK9094" t="str">
        <f t="shared" si="1405"/>
        <v/>
      </c>
      <c r="AL9094" t="str">
        <f t="shared" si="1403"/>
        <v/>
      </c>
    </row>
    <row r="9095" spans="1:38" x14ac:dyDescent="0.2">
      <c r="A9095" t="s">
        <v>30173</v>
      </c>
      <c r="B9095" t="s">
        <v>37</v>
      </c>
      <c r="C9095" t="s">
        <v>30174</v>
      </c>
      <c r="D9095" s="1">
        <v>43760</v>
      </c>
      <c r="E9095" s="1">
        <v>43951</v>
      </c>
      <c r="F9095" t="s">
        <v>26</v>
      </c>
      <c r="I9095">
        <v>100</v>
      </c>
      <c r="J9095">
        <v>0</v>
      </c>
      <c r="K9095">
        <v>0</v>
      </c>
      <c r="L9095">
        <v>10990</v>
      </c>
      <c r="M9095">
        <v>10990</v>
      </c>
      <c r="N9095" t="s">
        <v>20</v>
      </c>
      <c r="O9095" t="s">
        <v>30175</v>
      </c>
      <c r="P9095" t="s">
        <v>44</v>
      </c>
      <c r="Q9095" t="s">
        <v>34233</v>
      </c>
      <c r="R9095" t="s">
        <v>34233</v>
      </c>
      <c r="S9095" t="s">
        <v>34233</v>
      </c>
      <c r="T9095" t="s">
        <v>34233</v>
      </c>
      <c r="AD9095" t="str">
        <f t="shared" si="1400"/>
        <v/>
      </c>
      <c r="AE9095" t="str">
        <f t="shared" si="1406"/>
        <v/>
      </c>
      <c r="AF9095" t="str">
        <f t="shared" si="1399"/>
        <v/>
      </c>
      <c r="AG9095" t="str">
        <f t="shared" si="1407"/>
        <v/>
      </c>
      <c r="AH9095" t="str">
        <f t="shared" si="1404"/>
        <v/>
      </c>
      <c r="AI9095">
        <v>0.14499999999999999</v>
      </c>
      <c r="AJ9095" t="str">
        <f t="shared" si="1402"/>
        <v/>
      </c>
      <c r="AK9095" t="str">
        <f t="shared" si="1405"/>
        <v/>
      </c>
      <c r="AL9095" t="str">
        <f t="shared" si="1403"/>
        <v/>
      </c>
    </row>
    <row r="9096" spans="1:38" x14ac:dyDescent="0.2">
      <c r="A9096" t="s">
        <v>28654</v>
      </c>
      <c r="B9096" t="s">
        <v>37</v>
      </c>
      <c r="C9096" t="s">
        <v>28655</v>
      </c>
      <c r="D9096" s="1">
        <v>42382</v>
      </c>
      <c r="E9096" s="1">
        <v>43951</v>
      </c>
      <c r="F9096" t="s">
        <v>26</v>
      </c>
      <c r="I9096">
        <v>100</v>
      </c>
      <c r="J9096">
        <v>0</v>
      </c>
      <c r="K9096">
        <v>0</v>
      </c>
      <c r="L9096">
        <v>8616</v>
      </c>
      <c r="M9096">
        <v>8616</v>
      </c>
      <c r="N9096" t="s">
        <v>20</v>
      </c>
      <c r="O9096" t="s">
        <v>28656</v>
      </c>
      <c r="P9096" t="s">
        <v>44</v>
      </c>
      <c r="Q9096" t="s">
        <v>34233</v>
      </c>
      <c r="R9096" t="s">
        <v>34233</v>
      </c>
      <c r="S9096" t="s">
        <v>34233</v>
      </c>
      <c r="T9096" t="s">
        <v>34233</v>
      </c>
      <c r="AD9096" t="str">
        <f t="shared" si="1400"/>
        <v/>
      </c>
      <c r="AE9096" t="str">
        <f t="shared" si="1406"/>
        <v/>
      </c>
      <c r="AF9096" t="str">
        <f t="shared" si="1399"/>
        <v/>
      </c>
      <c r="AG9096" t="str">
        <f t="shared" si="1407"/>
        <v/>
      </c>
      <c r="AH9096" t="str">
        <f t="shared" si="1404"/>
        <v/>
      </c>
      <c r="AI9096">
        <v>0.14499999999999999</v>
      </c>
      <c r="AJ9096" t="str">
        <f t="shared" si="1402"/>
        <v/>
      </c>
      <c r="AK9096" t="str">
        <f t="shared" si="1405"/>
        <v/>
      </c>
      <c r="AL9096" t="str">
        <f t="shared" si="1403"/>
        <v/>
      </c>
    </row>
    <row r="9097" spans="1:38" x14ac:dyDescent="0.2">
      <c r="A9097" t="s">
        <v>30121</v>
      </c>
      <c r="B9097" t="s">
        <v>37</v>
      </c>
      <c r="C9097" t="s">
        <v>30122</v>
      </c>
      <c r="D9097" s="1">
        <v>43762</v>
      </c>
      <c r="E9097" s="1">
        <v>44546</v>
      </c>
      <c r="F9097" t="s">
        <v>26</v>
      </c>
      <c r="I9097">
        <v>100</v>
      </c>
      <c r="J9097">
        <v>0</v>
      </c>
      <c r="K9097">
        <v>0</v>
      </c>
      <c r="L9097">
        <v>3133</v>
      </c>
      <c r="M9097">
        <v>3133</v>
      </c>
      <c r="N9097" t="s">
        <v>20</v>
      </c>
      <c r="O9097" t="s">
        <v>30123</v>
      </c>
      <c r="P9097" t="s">
        <v>44</v>
      </c>
      <c r="Q9097" t="s">
        <v>34233</v>
      </c>
      <c r="R9097" t="s">
        <v>34233</v>
      </c>
      <c r="S9097" t="s">
        <v>34233</v>
      </c>
      <c r="T9097" t="s">
        <v>34233</v>
      </c>
      <c r="AD9097" t="str">
        <f t="shared" si="1400"/>
        <v/>
      </c>
      <c r="AE9097" t="str">
        <f t="shared" si="1406"/>
        <v/>
      </c>
      <c r="AF9097" t="str">
        <f t="shared" si="1399"/>
        <v/>
      </c>
      <c r="AG9097" t="str">
        <f t="shared" si="1407"/>
        <v/>
      </c>
      <c r="AH9097" t="str">
        <f t="shared" si="1404"/>
        <v/>
      </c>
      <c r="AI9097">
        <v>0.14499999999999999</v>
      </c>
      <c r="AJ9097" t="str">
        <f t="shared" si="1402"/>
        <v/>
      </c>
      <c r="AK9097" t="str">
        <f t="shared" si="1405"/>
        <v/>
      </c>
      <c r="AL9097" t="str">
        <f t="shared" si="1403"/>
        <v/>
      </c>
    </row>
    <row r="9098" spans="1:38" x14ac:dyDescent="0.2">
      <c r="A9098" t="s">
        <v>14772</v>
      </c>
      <c r="B9098" t="s">
        <v>37</v>
      </c>
      <c r="C9098" t="s">
        <v>14773</v>
      </c>
      <c r="D9098" s="1">
        <v>37316</v>
      </c>
      <c r="E9098" s="1">
        <v>43456</v>
      </c>
      <c r="F9098" t="s">
        <v>26</v>
      </c>
      <c r="I9098">
        <v>100</v>
      </c>
      <c r="J9098">
        <v>0</v>
      </c>
      <c r="K9098">
        <v>0</v>
      </c>
      <c r="L9098">
        <v>2933</v>
      </c>
      <c r="M9098">
        <v>2933</v>
      </c>
      <c r="N9098" t="s">
        <v>20</v>
      </c>
      <c r="O9098" t="s">
        <v>14774</v>
      </c>
      <c r="P9098" t="s">
        <v>44</v>
      </c>
      <c r="Q9098" t="s">
        <v>34233</v>
      </c>
      <c r="R9098" t="s">
        <v>34233</v>
      </c>
      <c r="S9098" t="s">
        <v>34233</v>
      </c>
      <c r="T9098" t="s">
        <v>34233</v>
      </c>
      <c r="V9098" t="s">
        <v>33471</v>
      </c>
      <c r="AD9098" t="str">
        <f t="shared" si="1400"/>
        <v/>
      </c>
      <c r="AE9098" t="str">
        <f t="shared" si="1406"/>
        <v/>
      </c>
      <c r="AF9098" t="str">
        <f t="shared" si="1399"/>
        <v/>
      </c>
      <c r="AG9098" t="str">
        <f t="shared" si="1407"/>
        <v/>
      </c>
      <c r="AH9098" t="str">
        <f t="shared" si="1404"/>
        <v/>
      </c>
      <c r="AI9098">
        <v>0.14499999999999999</v>
      </c>
      <c r="AJ9098" t="str">
        <f t="shared" si="1402"/>
        <v/>
      </c>
      <c r="AK9098" t="str">
        <f t="shared" si="1405"/>
        <v/>
      </c>
      <c r="AL9098" t="str">
        <f t="shared" si="1403"/>
        <v/>
      </c>
    </row>
    <row r="9099" spans="1:38" x14ac:dyDescent="0.2">
      <c r="A9099" t="s">
        <v>14775</v>
      </c>
      <c r="B9099" t="s">
        <v>37</v>
      </c>
      <c r="C9099" t="s">
        <v>14776</v>
      </c>
      <c r="D9099" s="1">
        <v>37316</v>
      </c>
      <c r="E9099" s="1">
        <v>43456</v>
      </c>
      <c r="F9099" t="s">
        <v>19</v>
      </c>
      <c r="I9099">
        <v>100</v>
      </c>
      <c r="J9099">
        <v>0</v>
      </c>
      <c r="K9099">
        <v>0</v>
      </c>
      <c r="L9099">
        <v>1029</v>
      </c>
      <c r="M9099">
        <v>1029</v>
      </c>
      <c r="N9099" t="s">
        <v>20</v>
      </c>
      <c r="O9099" t="s">
        <v>14777</v>
      </c>
      <c r="P9099" t="s">
        <v>28</v>
      </c>
      <c r="Q9099" t="s">
        <v>34233</v>
      </c>
      <c r="R9099" t="s">
        <v>34233</v>
      </c>
      <c r="S9099" t="s">
        <v>32628</v>
      </c>
      <c r="T9099" t="s">
        <v>34354</v>
      </c>
      <c r="U9099" t="s">
        <v>32634</v>
      </c>
      <c r="V9099" t="s">
        <v>33471</v>
      </c>
      <c r="X9099">
        <v>2</v>
      </c>
      <c r="Y9099" t="s">
        <v>32661</v>
      </c>
      <c r="AA9099">
        <v>8.5</v>
      </c>
      <c r="AB9099">
        <v>20</v>
      </c>
      <c r="AC9099">
        <v>1</v>
      </c>
      <c r="AD9099" t="str">
        <f t="shared" si="1400"/>
        <v/>
      </c>
      <c r="AE9099" t="str">
        <f t="shared" si="1406"/>
        <v/>
      </c>
      <c r="AF9099" t="str">
        <f t="shared" ref="AF9099:AF9162" si="1408">IF((S9099&lt;&gt;"tühi")*(F9099&lt;&gt;"Elamumaa")*(G9099&lt;&gt;"Elamumaa")*(H9099&lt;&gt;"Elamumaa"),IF(Z9099=0,"",Z9099),"")</f>
        <v/>
      </c>
      <c r="AG9099">
        <f t="shared" si="1407"/>
        <v>1</v>
      </c>
      <c r="AH9099">
        <f t="shared" si="1404"/>
        <v>2.8</v>
      </c>
      <c r="AI9099">
        <v>0.14499999999999999</v>
      </c>
      <c r="AJ9099">
        <f t="shared" si="1402"/>
        <v>0.40599999999999997</v>
      </c>
      <c r="AK9099" t="str">
        <f t="shared" si="1405"/>
        <v/>
      </c>
      <c r="AL9099" t="str">
        <f t="shared" si="1403"/>
        <v/>
      </c>
    </row>
    <row r="9100" spans="1:38" x14ac:dyDescent="0.2">
      <c r="A9100" t="s">
        <v>14808</v>
      </c>
      <c r="B9100" t="s">
        <v>37</v>
      </c>
      <c r="C9100" t="s">
        <v>14809</v>
      </c>
      <c r="D9100" s="1">
        <v>37316</v>
      </c>
      <c r="E9100" s="1">
        <v>43456</v>
      </c>
      <c r="F9100" t="s">
        <v>19</v>
      </c>
      <c r="I9100">
        <v>100</v>
      </c>
      <c r="J9100">
        <v>0</v>
      </c>
      <c r="K9100">
        <v>0</v>
      </c>
      <c r="L9100">
        <v>1056</v>
      </c>
      <c r="M9100">
        <v>1056</v>
      </c>
      <c r="N9100" t="s">
        <v>20</v>
      </c>
      <c r="O9100" t="s">
        <v>14810</v>
      </c>
      <c r="P9100" t="s">
        <v>28</v>
      </c>
      <c r="Q9100" t="s">
        <v>34233</v>
      </c>
      <c r="R9100" t="s">
        <v>34233</v>
      </c>
      <c r="S9100" t="s">
        <v>32628</v>
      </c>
      <c r="T9100" t="s">
        <v>34357</v>
      </c>
      <c r="U9100" t="s">
        <v>32634</v>
      </c>
      <c r="V9100" t="s">
        <v>33471</v>
      </c>
      <c r="X9100">
        <v>2</v>
      </c>
      <c r="Y9100" t="s">
        <v>32661</v>
      </c>
      <c r="AA9100">
        <v>8.5</v>
      </c>
      <c r="AB9100">
        <v>20</v>
      </c>
      <c r="AC9100">
        <v>1</v>
      </c>
      <c r="AD9100" t="str">
        <f t="shared" si="1400"/>
        <v/>
      </c>
      <c r="AE9100" t="str">
        <f t="shared" si="1406"/>
        <v/>
      </c>
      <c r="AF9100" t="str">
        <f t="shared" si="1408"/>
        <v/>
      </c>
      <c r="AG9100">
        <f t="shared" si="1407"/>
        <v>1</v>
      </c>
      <c r="AH9100">
        <f t="shared" si="1404"/>
        <v>2.8</v>
      </c>
      <c r="AI9100">
        <v>0.14499999999999999</v>
      </c>
      <c r="AJ9100">
        <f t="shared" si="1402"/>
        <v>0.40599999999999997</v>
      </c>
      <c r="AK9100" t="str">
        <f t="shared" si="1405"/>
        <v/>
      </c>
      <c r="AL9100" t="str">
        <f t="shared" si="1403"/>
        <v/>
      </c>
    </row>
    <row r="9101" spans="1:38" x14ac:dyDescent="0.2">
      <c r="A9101" t="s">
        <v>14811</v>
      </c>
      <c r="B9101" t="s">
        <v>37</v>
      </c>
      <c r="C9101" t="s">
        <v>14812</v>
      </c>
      <c r="D9101" s="1">
        <v>37316</v>
      </c>
      <c r="E9101" s="1">
        <v>43456</v>
      </c>
      <c r="F9101" t="s">
        <v>19</v>
      </c>
      <c r="I9101">
        <v>100</v>
      </c>
      <c r="J9101">
        <v>0</v>
      </c>
      <c r="K9101">
        <v>0</v>
      </c>
      <c r="L9101">
        <v>1323</v>
      </c>
      <c r="M9101">
        <v>1323</v>
      </c>
      <c r="N9101" t="s">
        <v>20</v>
      </c>
      <c r="O9101" t="s">
        <v>14813</v>
      </c>
      <c r="P9101" t="s">
        <v>28</v>
      </c>
      <c r="Q9101" t="s">
        <v>34233</v>
      </c>
      <c r="R9101" t="s">
        <v>34233</v>
      </c>
      <c r="S9101" t="s">
        <v>32628</v>
      </c>
      <c r="T9101" t="s">
        <v>34349</v>
      </c>
      <c r="U9101" t="s">
        <v>32634</v>
      </c>
      <c r="V9101" t="s">
        <v>33471</v>
      </c>
      <c r="X9101">
        <v>2</v>
      </c>
      <c r="Y9101" t="s">
        <v>32661</v>
      </c>
      <c r="AA9101">
        <v>8.5</v>
      </c>
      <c r="AB9101">
        <v>20</v>
      </c>
      <c r="AC9101">
        <v>1</v>
      </c>
      <c r="AD9101" t="str">
        <f t="shared" si="1400"/>
        <v/>
      </c>
      <c r="AE9101" t="str">
        <f t="shared" si="1406"/>
        <v/>
      </c>
      <c r="AF9101" t="str">
        <f t="shared" si="1408"/>
        <v/>
      </c>
      <c r="AG9101">
        <f t="shared" si="1407"/>
        <v>1</v>
      </c>
      <c r="AH9101">
        <f t="shared" si="1404"/>
        <v>2.8</v>
      </c>
      <c r="AI9101">
        <v>0.14499999999999999</v>
      </c>
      <c r="AJ9101">
        <f t="shared" si="1402"/>
        <v>0.40599999999999997</v>
      </c>
      <c r="AK9101" t="str">
        <f t="shared" si="1405"/>
        <v/>
      </c>
      <c r="AL9101" t="str">
        <f t="shared" si="1403"/>
        <v/>
      </c>
    </row>
    <row r="9102" spans="1:38" x14ac:dyDescent="0.2">
      <c r="A9102" t="s">
        <v>14814</v>
      </c>
      <c r="B9102" t="s">
        <v>37</v>
      </c>
      <c r="C9102" t="s">
        <v>14815</v>
      </c>
      <c r="D9102" s="1">
        <v>37316</v>
      </c>
      <c r="E9102" s="1">
        <v>43456</v>
      </c>
      <c r="F9102" t="s">
        <v>19</v>
      </c>
      <c r="I9102">
        <v>100</v>
      </c>
      <c r="J9102">
        <v>0</v>
      </c>
      <c r="K9102">
        <v>0</v>
      </c>
      <c r="L9102">
        <v>1062</v>
      </c>
      <c r="M9102">
        <v>1062</v>
      </c>
      <c r="N9102" t="s">
        <v>20</v>
      </c>
      <c r="O9102" t="s">
        <v>14816</v>
      </c>
      <c r="P9102" t="s">
        <v>28</v>
      </c>
      <c r="Q9102" t="s">
        <v>34233</v>
      </c>
      <c r="R9102" t="s">
        <v>34233</v>
      </c>
      <c r="S9102" t="s">
        <v>32628</v>
      </c>
      <c r="T9102" t="s">
        <v>34357</v>
      </c>
      <c r="U9102" t="s">
        <v>32634</v>
      </c>
      <c r="V9102" t="s">
        <v>33471</v>
      </c>
      <c r="X9102">
        <v>2</v>
      </c>
      <c r="Y9102" t="s">
        <v>32661</v>
      </c>
      <c r="AA9102">
        <v>8.5</v>
      </c>
      <c r="AB9102">
        <v>20</v>
      </c>
      <c r="AC9102">
        <v>1</v>
      </c>
      <c r="AD9102" t="str">
        <f t="shared" si="1400"/>
        <v/>
      </c>
      <c r="AE9102" t="str">
        <f t="shared" si="1406"/>
        <v/>
      </c>
      <c r="AF9102" t="str">
        <f t="shared" si="1408"/>
        <v/>
      </c>
      <c r="AG9102">
        <f t="shared" si="1407"/>
        <v>1</v>
      </c>
      <c r="AH9102">
        <f t="shared" si="1404"/>
        <v>2.8</v>
      </c>
      <c r="AI9102">
        <v>0.14499999999999999</v>
      </c>
      <c r="AJ9102">
        <f t="shared" si="1402"/>
        <v>0.40599999999999997</v>
      </c>
      <c r="AK9102" t="str">
        <f t="shared" si="1405"/>
        <v/>
      </c>
      <c r="AL9102" t="str">
        <f t="shared" si="1403"/>
        <v/>
      </c>
    </row>
    <row r="9103" spans="1:38" x14ac:dyDescent="0.2">
      <c r="A9103" t="s">
        <v>14817</v>
      </c>
      <c r="B9103" t="s">
        <v>37</v>
      </c>
      <c r="C9103" t="s">
        <v>14818</v>
      </c>
      <c r="D9103" s="1">
        <v>37316</v>
      </c>
      <c r="E9103" s="1">
        <v>43456</v>
      </c>
      <c r="F9103" t="s">
        <v>19</v>
      </c>
      <c r="I9103">
        <v>100</v>
      </c>
      <c r="J9103">
        <v>0</v>
      </c>
      <c r="K9103">
        <v>0</v>
      </c>
      <c r="L9103">
        <v>1209</v>
      </c>
      <c r="M9103">
        <v>1209</v>
      </c>
      <c r="N9103" t="s">
        <v>20</v>
      </c>
      <c r="O9103" t="s">
        <v>14819</v>
      </c>
      <c r="P9103" t="s">
        <v>28</v>
      </c>
      <c r="Q9103" t="s">
        <v>34233</v>
      </c>
      <c r="R9103" t="s">
        <v>34233</v>
      </c>
      <c r="S9103" t="s">
        <v>32628</v>
      </c>
      <c r="T9103" t="s">
        <v>34357</v>
      </c>
      <c r="U9103" t="s">
        <v>32634</v>
      </c>
      <c r="V9103" t="s">
        <v>33471</v>
      </c>
      <c r="X9103">
        <v>2</v>
      </c>
      <c r="Y9103" t="s">
        <v>32661</v>
      </c>
      <c r="AA9103">
        <v>8.5</v>
      </c>
      <c r="AB9103">
        <v>20</v>
      </c>
      <c r="AC9103">
        <v>1</v>
      </c>
      <c r="AD9103" t="str">
        <f t="shared" si="1400"/>
        <v/>
      </c>
      <c r="AE9103" t="str">
        <f t="shared" si="1406"/>
        <v/>
      </c>
      <c r="AF9103" t="str">
        <f t="shared" si="1408"/>
        <v/>
      </c>
      <c r="AG9103">
        <f t="shared" si="1407"/>
        <v>1</v>
      </c>
      <c r="AH9103">
        <f t="shared" si="1404"/>
        <v>2.8</v>
      </c>
      <c r="AI9103">
        <v>0.14499999999999999</v>
      </c>
      <c r="AJ9103">
        <f t="shared" si="1402"/>
        <v>0.40599999999999997</v>
      </c>
      <c r="AK9103" t="str">
        <f t="shared" si="1405"/>
        <v/>
      </c>
      <c r="AL9103" t="str">
        <f t="shared" si="1403"/>
        <v/>
      </c>
    </row>
    <row r="9104" spans="1:38" x14ac:dyDescent="0.2">
      <c r="A9104" t="s">
        <v>14820</v>
      </c>
      <c r="B9104" t="s">
        <v>37</v>
      </c>
      <c r="C9104" t="s">
        <v>14821</v>
      </c>
      <c r="D9104" s="1">
        <v>37316</v>
      </c>
      <c r="E9104" s="1">
        <v>43456</v>
      </c>
      <c r="F9104" t="s">
        <v>19</v>
      </c>
      <c r="I9104">
        <v>100</v>
      </c>
      <c r="J9104">
        <v>0</v>
      </c>
      <c r="K9104">
        <v>0</v>
      </c>
      <c r="L9104">
        <v>1290</v>
      </c>
      <c r="M9104">
        <v>1290</v>
      </c>
      <c r="N9104" t="s">
        <v>20</v>
      </c>
      <c r="O9104" t="s">
        <v>14822</v>
      </c>
      <c r="P9104" t="s">
        <v>28</v>
      </c>
      <c r="Q9104" t="s">
        <v>34233</v>
      </c>
      <c r="R9104" t="s">
        <v>34233</v>
      </c>
      <c r="S9104" t="s">
        <v>32628</v>
      </c>
      <c r="T9104" t="s">
        <v>34357</v>
      </c>
      <c r="U9104" t="s">
        <v>32634</v>
      </c>
      <c r="V9104" t="s">
        <v>33471</v>
      </c>
      <c r="X9104">
        <v>2</v>
      </c>
      <c r="Y9104" t="s">
        <v>32661</v>
      </c>
      <c r="AA9104">
        <v>8.5</v>
      </c>
      <c r="AB9104">
        <v>20</v>
      </c>
      <c r="AC9104">
        <v>1</v>
      </c>
      <c r="AD9104" t="str">
        <f t="shared" si="1400"/>
        <v/>
      </c>
      <c r="AE9104" t="str">
        <f t="shared" si="1406"/>
        <v/>
      </c>
      <c r="AF9104" t="str">
        <f t="shared" si="1408"/>
        <v/>
      </c>
      <c r="AG9104">
        <f t="shared" si="1407"/>
        <v>1</v>
      </c>
      <c r="AH9104">
        <f t="shared" si="1404"/>
        <v>2.8</v>
      </c>
      <c r="AI9104">
        <v>0.14499999999999999</v>
      </c>
      <c r="AJ9104">
        <f t="shared" si="1402"/>
        <v>0.40599999999999997</v>
      </c>
      <c r="AK9104" t="str">
        <f t="shared" si="1405"/>
        <v/>
      </c>
      <c r="AL9104" t="str">
        <f t="shared" si="1403"/>
        <v/>
      </c>
    </row>
    <row r="9105" spans="1:38" x14ac:dyDescent="0.2">
      <c r="A9105" t="s">
        <v>14823</v>
      </c>
      <c r="B9105" t="s">
        <v>37</v>
      </c>
      <c r="C9105" t="s">
        <v>14824</v>
      </c>
      <c r="D9105" s="1">
        <v>37316</v>
      </c>
      <c r="E9105" s="1">
        <v>43456</v>
      </c>
      <c r="F9105" t="s">
        <v>19</v>
      </c>
      <c r="I9105">
        <v>100</v>
      </c>
      <c r="J9105">
        <v>0</v>
      </c>
      <c r="K9105">
        <v>0</v>
      </c>
      <c r="L9105">
        <v>1966</v>
      </c>
      <c r="M9105">
        <v>1966</v>
      </c>
      <c r="N9105" t="s">
        <v>20</v>
      </c>
      <c r="O9105" t="s">
        <v>14825</v>
      </c>
      <c r="P9105" t="s">
        <v>28</v>
      </c>
      <c r="Q9105" t="s">
        <v>34233</v>
      </c>
      <c r="R9105" t="s">
        <v>34233</v>
      </c>
      <c r="S9105" t="s">
        <v>32628</v>
      </c>
      <c r="T9105" t="s">
        <v>34357</v>
      </c>
      <c r="U9105" t="s">
        <v>32634</v>
      </c>
      <c r="V9105" t="s">
        <v>33471</v>
      </c>
      <c r="X9105">
        <v>2</v>
      </c>
      <c r="Y9105" t="s">
        <v>32661</v>
      </c>
      <c r="AA9105">
        <v>8.5</v>
      </c>
      <c r="AB9105">
        <v>20</v>
      </c>
      <c r="AC9105">
        <v>1</v>
      </c>
      <c r="AD9105" t="str">
        <f t="shared" ref="AD9105:AD9140" si="1409">IF((S9105="tühi")*(F9105&lt;&gt;"Elamumaa")*(G9105&lt;&gt;"Elamumaa")*(H9105&lt;&gt;"Elamumaa"),IF(Z9105=0,"",Z9105),"")</f>
        <v/>
      </c>
      <c r="AE9105" t="str">
        <f t="shared" si="1406"/>
        <v/>
      </c>
      <c r="AF9105" t="str">
        <f t="shared" si="1408"/>
        <v/>
      </c>
      <c r="AG9105">
        <f t="shared" si="1407"/>
        <v>1</v>
      </c>
      <c r="AH9105">
        <f t="shared" si="1404"/>
        <v>2.8</v>
      </c>
      <c r="AI9105">
        <v>0.14499999999999999</v>
      </c>
      <c r="AJ9105">
        <f t="shared" si="1402"/>
        <v>0.40599999999999997</v>
      </c>
      <c r="AK9105" t="str">
        <f t="shared" si="1405"/>
        <v/>
      </c>
      <c r="AL9105" t="str">
        <f t="shared" si="1403"/>
        <v/>
      </c>
    </row>
    <row r="9106" spans="1:38" x14ac:dyDescent="0.2">
      <c r="A9106" t="s">
        <v>14778</v>
      </c>
      <c r="B9106" t="s">
        <v>37</v>
      </c>
      <c r="C9106" t="s">
        <v>14779</v>
      </c>
      <c r="D9106" s="1">
        <v>37316</v>
      </c>
      <c r="E9106" s="1">
        <v>44546</v>
      </c>
      <c r="F9106" t="s">
        <v>470</v>
      </c>
      <c r="I9106">
        <v>100</v>
      </c>
      <c r="J9106">
        <v>0</v>
      </c>
      <c r="K9106">
        <v>0</v>
      </c>
      <c r="L9106">
        <v>5610</v>
      </c>
      <c r="M9106">
        <v>5610</v>
      </c>
      <c r="N9106" t="s">
        <v>20</v>
      </c>
      <c r="O9106" t="s">
        <v>14780</v>
      </c>
      <c r="P9106" t="s">
        <v>28</v>
      </c>
      <c r="Q9106" t="s">
        <v>33775</v>
      </c>
      <c r="R9106">
        <v>2</v>
      </c>
      <c r="S9106" t="s">
        <v>33942</v>
      </c>
      <c r="T9106" t="s">
        <v>34233</v>
      </c>
      <c r="U9106" t="s">
        <v>34181</v>
      </c>
      <c r="V9106" t="s">
        <v>33471</v>
      </c>
      <c r="W9106">
        <f>L9106*0.2</f>
        <v>1122</v>
      </c>
      <c r="X9106">
        <v>3</v>
      </c>
      <c r="Y9106">
        <v>2</v>
      </c>
      <c r="Z9106">
        <f>W9106*X9106</f>
        <v>3366</v>
      </c>
      <c r="AB9106">
        <v>20</v>
      </c>
      <c r="AD9106">
        <f t="shared" si="1409"/>
        <v>3366</v>
      </c>
      <c r="AE9106" t="str">
        <f t="shared" si="1406"/>
        <v/>
      </c>
      <c r="AF9106" t="str">
        <f t="shared" si="1408"/>
        <v/>
      </c>
      <c r="AG9106" t="str">
        <f t="shared" si="1407"/>
        <v/>
      </c>
      <c r="AH9106" t="str">
        <f t="shared" si="1404"/>
        <v/>
      </c>
      <c r="AI9106">
        <v>0.14499999999999999</v>
      </c>
      <c r="AJ9106" t="str">
        <f t="shared" si="1402"/>
        <v/>
      </c>
      <c r="AK9106" t="str">
        <f t="shared" si="1405"/>
        <v/>
      </c>
      <c r="AL9106">
        <v>2</v>
      </c>
    </row>
    <row r="9107" spans="1:38" x14ac:dyDescent="0.2">
      <c r="A9107" t="s">
        <v>14781</v>
      </c>
      <c r="B9107" t="s">
        <v>37</v>
      </c>
      <c r="C9107" t="s">
        <v>14782</v>
      </c>
      <c r="D9107" s="1">
        <v>37316</v>
      </c>
      <c r="E9107" s="1">
        <v>43456</v>
      </c>
      <c r="F9107" t="s">
        <v>19</v>
      </c>
      <c r="I9107">
        <v>100</v>
      </c>
      <c r="J9107">
        <v>0</v>
      </c>
      <c r="K9107">
        <v>0</v>
      </c>
      <c r="L9107">
        <v>1125</v>
      </c>
      <c r="M9107">
        <v>1125</v>
      </c>
      <c r="N9107" t="s">
        <v>20</v>
      </c>
      <c r="O9107" t="s">
        <v>14783</v>
      </c>
      <c r="P9107" t="s">
        <v>28</v>
      </c>
      <c r="Q9107" t="s">
        <v>34233</v>
      </c>
      <c r="R9107" t="s">
        <v>34233</v>
      </c>
      <c r="S9107" t="s">
        <v>32628</v>
      </c>
      <c r="T9107" t="s">
        <v>34349</v>
      </c>
      <c r="U9107" t="s">
        <v>32634</v>
      </c>
      <c r="V9107" t="s">
        <v>33471</v>
      </c>
      <c r="X9107">
        <v>2</v>
      </c>
      <c r="Y9107" t="s">
        <v>32661</v>
      </c>
      <c r="AA9107">
        <v>8.5</v>
      </c>
      <c r="AB9107">
        <v>20</v>
      </c>
      <c r="AC9107">
        <v>1</v>
      </c>
      <c r="AD9107" t="str">
        <f t="shared" si="1409"/>
        <v/>
      </c>
      <c r="AE9107" t="str">
        <f t="shared" si="1406"/>
        <v/>
      </c>
      <c r="AF9107" t="str">
        <f t="shared" si="1408"/>
        <v/>
      </c>
      <c r="AG9107">
        <f t="shared" si="1407"/>
        <v>1</v>
      </c>
      <c r="AH9107">
        <f t="shared" si="1404"/>
        <v>2.8</v>
      </c>
      <c r="AI9107">
        <v>0.14499999999999999</v>
      </c>
      <c r="AJ9107">
        <f t="shared" si="1402"/>
        <v>0.40599999999999997</v>
      </c>
      <c r="AK9107" t="str">
        <f t="shared" si="1405"/>
        <v/>
      </c>
      <c r="AL9107" t="str">
        <f t="shared" si="1403"/>
        <v/>
      </c>
    </row>
    <row r="9108" spans="1:38" x14ac:dyDescent="0.2">
      <c r="A9108" t="s">
        <v>14784</v>
      </c>
      <c r="B9108" t="s">
        <v>37</v>
      </c>
      <c r="C9108" t="s">
        <v>14785</v>
      </c>
      <c r="D9108" s="1">
        <v>37316</v>
      </c>
      <c r="E9108" s="1">
        <v>43456</v>
      </c>
      <c r="F9108" t="s">
        <v>474</v>
      </c>
      <c r="I9108">
        <v>100</v>
      </c>
      <c r="J9108">
        <v>0</v>
      </c>
      <c r="K9108">
        <v>0</v>
      </c>
      <c r="L9108">
        <v>42</v>
      </c>
      <c r="M9108">
        <v>42</v>
      </c>
      <c r="N9108" t="s">
        <v>20</v>
      </c>
      <c r="O9108" t="s">
        <v>14786</v>
      </c>
      <c r="P9108" t="s">
        <v>28</v>
      </c>
      <c r="Q9108" t="s">
        <v>34233</v>
      </c>
      <c r="R9108" t="s">
        <v>34233</v>
      </c>
      <c r="S9108" t="s">
        <v>32627</v>
      </c>
      <c r="T9108" t="s">
        <v>34233</v>
      </c>
      <c r="V9108" t="s">
        <v>33471</v>
      </c>
      <c r="AD9108" t="str">
        <f t="shared" si="1409"/>
        <v/>
      </c>
      <c r="AE9108" t="str">
        <f t="shared" si="1406"/>
        <v/>
      </c>
      <c r="AF9108" t="str">
        <f t="shared" si="1408"/>
        <v/>
      </c>
      <c r="AG9108" t="str">
        <f t="shared" si="1407"/>
        <v/>
      </c>
      <c r="AH9108" t="str">
        <f t="shared" si="1404"/>
        <v/>
      </c>
      <c r="AI9108">
        <v>0.14499999999999999</v>
      </c>
      <c r="AJ9108" t="str">
        <f t="shared" si="1402"/>
        <v/>
      </c>
      <c r="AK9108" t="str">
        <f t="shared" si="1405"/>
        <v/>
      </c>
      <c r="AL9108" t="str">
        <f t="shared" si="1403"/>
        <v/>
      </c>
    </row>
    <row r="9109" spans="1:38" x14ac:dyDescent="0.2">
      <c r="A9109" t="s">
        <v>14787</v>
      </c>
      <c r="B9109" t="s">
        <v>37</v>
      </c>
      <c r="C9109" t="s">
        <v>14788</v>
      </c>
      <c r="D9109" s="1">
        <v>37316</v>
      </c>
      <c r="E9109" s="1">
        <v>43456</v>
      </c>
      <c r="F9109" t="s">
        <v>19</v>
      </c>
      <c r="I9109">
        <v>100</v>
      </c>
      <c r="J9109">
        <v>0</v>
      </c>
      <c r="K9109">
        <v>0</v>
      </c>
      <c r="L9109">
        <v>1204</v>
      </c>
      <c r="M9109">
        <v>1204</v>
      </c>
      <c r="N9109" t="s">
        <v>20</v>
      </c>
      <c r="O9109" t="s">
        <v>14789</v>
      </c>
      <c r="P9109" t="s">
        <v>28</v>
      </c>
      <c r="Q9109" t="s">
        <v>34233</v>
      </c>
      <c r="R9109" t="s">
        <v>34233</v>
      </c>
      <c r="S9109" t="s">
        <v>32628</v>
      </c>
      <c r="T9109" t="s">
        <v>34349</v>
      </c>
      <c r="U9109" t="s">
        <v>32634</v>
      </c>
      <c r="V9109" t="s">
        <v>33471</v>
      </c>
      <c r="X9109">
        <v>2</v>
      </c>
      <c r="Y9109" t="s">
        <v>32661</v>
      </c>
      <c r="AA9109">
        <v>8.5</v>
      </c>
      <c r="AB9109">
        <v>20</v>
      </c>
      <c r="AC9109">
        <v>1</v>
      </c>
      <c r="AD9109" t="str">
        <f t="shared" si="1409"/>
        <v/>
      </c>
      <c r="AE9109" t="str">
        <f t="shared" si="1406"/>
        <v/>
      </c>
      <c r="AF9109" t="str">
        <f t="shared" si="1408"/>
        <v/>
      </c>
      <c r="AG9109">
        <f t="shared" si="1407"/>
        <v>1</v>
      </c>
      <c r="AH9109">
        <f t="shared" si="1404"/>
        <v>2.8</v>
      </c>
      <c r="AI9109">
        <v>0.14499999999999999</v>
      </c>
      <c r="AJ9109">
        <f t="shared" si="1402"/>
        <v>0.40599999999999997</v>
      </c>
      <c r="AK9109" t="str">
        <f t="shared" si="1405"/>
        <v/>
      </c>
      <c r="AL9109" t="str">
        <f t="shared" si="1403"/>
        <v/>
      </c>
    </row>
    <row r="9110" spans="1:38" x14ac:dyDescent="0.2">
      <c r="A9110" t="s">
        <v>14790</v>
      </c>
      <c r="B9110" t="s">
        <v>37</v>
      </c>
      <c r="C9110" t="s">
        <v>14791</v>
      </c>
      <c r="D9110" s="1">
        <v>37316</v>
      </c>
      <c r="E9110" s="1">
        <v>43456</v>
      </c>
      <c r="F9110" t="s">
        <v>19</v>
      </c>
      <c r="I9110">
        <v>100</v>
      </c>
      <c r="J9110">
        <v>0</v>
      </c>
      <c r="K9110">
        <v>0</v>
      </c>
      <c r="L9110">
        <v>907</v>
      </c>
      <c r="M9110">
        <v>907</v>
      </c>
      <c r="N9110" t="s">
        <v>20</v>
      </c>
      <c r="O9110" t="s">
        <v>14792</v>
      </c>
      <c r="P9110" t="s">
        <v>28</v>
      </c>
      <c r="Q9110" t="s">
        <v>34233</v>
      </c>
      <c r="R9110" t="s">
        <v>34233</v>
      </c>
      <c r="S9110" t="s">
        <v>33797</v>
      </c>
      <c r="T9110" t="s">
        <v>34354</v>
      </c>
      <c r="U9110" t="s">
        <v>32634</v>
      </c>
      <c r="V9110" t="s">
        <v>33471</v>
      </c>
      <c r="X9110">
        <v>2</v>
      </c>
      <c r="Y9110" t="s">
        <v>32661</v>
      </c>
      <c r="AA9110">
        <v>8.5</v>
      </c>
      <c r="AB9110">
        <v>20</v>
      </c>
      <c r="AC9110">
        <v>1</v>
      </c>
      <c r="AD9110" t="str">
        <f t="shared" si="1409"/>
        <v/>
      </c>
      <c r="AE9110" t="str">
        <f t="shared" si="1406"/>
        <v/>
      </c>
      <c r="AF9110" t="str">
        <f t="shared" si="1408"/>
        <v/>
      </c>
      <c r="AG9110">
        <f t="shared" si="1407"/>
        <v>1</v>
      </c>
      <c r="AH9110">
        <f t="shared" si="1404"/>
        <v>2.8</v>
      </c>
      <c r="AI9110">
        <v>0.14499999999999999</v>
      </c>
      <c r="AJ9110">
        <f t="shared" si="1402"/>
        <v>0.40599999999999997</v>
      </c>
      <c r="AK9110" t="str">
        <f t="shared" si="1405"/>
        <v/>
      </c>
      <c r="AL9110" t="str">
        <f t="shared" si="1403"/>
        <v/>
      </c>
    </row>
    <row r="9111" spans="1:38" x14ac:dyDescent="0.2">
      <c r="A9111" t="s">
        <v>14799</v>
      </c>
      <c r="B9111" t="s">
        <v>37</v>
      </c>
      <c r="C9111" t="s">
        <v>14800</v>
      </c>
      <c r="D9111" s="1">
        <v>37316</v>
      </c>
      <c r="E9111" s="1">
        <v>43456</v>
      </c>
      <c r="F9111" t="s">
        <v>19</v>
      </c>
      <c r="I9111">
        <v>100</v>
      </c>
      <c r="J9111">
        <v>0</v>
      </c>
      <c r="K9111">
        <v>0</v>
      </c>
      <c r="L9111">
        <v>1411</v>
      </c>
      <c r="M9111">
        <v>1411</v>
      </c>
      <c r="N9111" t="s">
        <v>20</v>
      </c>
      <c r="O9111" t="s">
        <v>14801</v>
      </c>
      <c r="P9111" t="s">
        <v>28</v>
      </c>
      <c r="Q9111" t="s">
        <v>34233</v>
      </c>
      <c r="R9111" t="s">
        <v>34233</v>
      </c>
      <c r="S9111" t="s">
        <v>32628</v>
      </c>
      <c r="T9111" t="s">
        <v>34354</v>
      </c>
      <c r="U9111" t="s">
        <v>32634</v>
      </c>
      <c r="V9111" t="s">
        <v>33471</v>
      </c>
      <c r="X9111">
        <v>2</v>
      </c>
      <c r="Y9111" t="s">
        <v>32661</v>
      </c>
      <c r="AA9111">
        <v>8.5</v>
      </c>
      <c r="AB9111">
        <v>20</v>
      </c>
      <c r="AC9111">
        <v>1</v>
      </c>
      <c r="AD9111" t="str">
        <f t="shared" si="1409"/>
        <v/>
      </c>
      <c r="AE9111" t="str">
        <f t="shared" si="1406"/>
        <v/>
      </c>
      <c r="AF9111" t="str">
        <f t="shared" si="1408"/>
        <v/>
      </c>
      <c r="AG9111">
        <f t="shared" si="1407"/>
        <v>1</v>
      </c>
      <c r="AH9111">
        <f t="shared" si="1404"/>
        <v>2.8</v>
      </c>
      <c r="AI9111">
        <v>0.14499999999999999</v>
      </c>
      <c r="AJ9111">
        <f t="shared" si="1402"/>
        <v>0.40599999999999997</v>
      </c>
      <c r="AK9111" t="str">
        <f t="shared" si="1405"/>
        <v/>
      </c>
      <c r="AL9111" t="str">
        <f t="shared" si="1403"/>
        <v/>
      </c>
    </row>
    <row r="9112" spans="1:38" x14ac:dyDescent="0.2">
      <c r="A9112" t="s">
        <v>14802</v>
      </c>
      <c r="B9112" t="s">
        <v>37</v>
      </c>
      <c r="C9112" t="s">
        <v>14803</v>
      </c>
      <c r="D9112" s="1">
        <v>37316</v>
      </c>
      <c r="E9112" s="1">
        <v>43456</v>
      </c>
      <c r="F9112" t="s">
        <v>19</v>
      </c>
      <c r="I9112">
        <v>100</v>
      </c>
      <c r="J9112">
        <v>0</v>
      </c>
      <c r="K9112">
        <v>0</v>
      </c>
      <c r="L9112">
        <v>1057</v>
      </c>
      <c r="M9112">
        <v>1057</v>
      </c>
      <c r="N9112" t="s">
        <v>20</v>
      </c>
      <c r="O9112" t="s">
        <v>14804</v>
      </c>
      <c r="P9112" t="s">
        <v>28</v>
      </c>
      <c r="Q9112" t="s">
        <v>34233</v>
      </c>
      <c r="R9112" t="s">
        <v>34233</v>
      </c>
      <c r="S9112" t="s">
        <v>33797</v>
      </c>
      <c r="T9112" t="s">
        <v>34349</v>
      </c>
      <c r="U9112" t="s">
        <v>32634</v>
      </c>
      <c r="V9112" t="s">
        <v>33471</v>
      </c>
      <c r="X9112">
        <v>2</v>
      </c>
      <c r="Y9112" t="s">
        <v>32661</v>
      </c>
      <c r="AA9112">
        <v>8.5</v>
      </c>
      <c r="AB9112">
        <v>20</v>
      </c>
      <c r="AC9112">
        <v>1</v>
      </c>
      <c r="AD9112" t="str">
        <f t="shared" si="1409"/>
        <v/>
      </c>
      <c r="AE9112" t="str">
        <f t="shared" si="1406"/>
        <v/>
      </c>
      <c r="AF9112" t="str">
        <f t="shared" si="1408"/>
        <v/>
      </c>
      <c r="AG9112">
        <f t="shared" si="1407"/>
        <v>1</v>
      </c>
      <c r="AH9112">
        <f t="shared" si="1404"/>
        <v>2.8</v>
      </c>
      <c r="AI9112">
        <v>0.14499999999999999</v>
      </c>
      <c r="AJ9112">
        <f t="shared" si="1402"/>
        <v>0.40599999999999997</v>
      </c>
      <c r="AK9112" t="str">
        <f t="shared" si="1405"/>
        <v/>
      </c>
      <c r="AL9112" t="str">
        <f t="shared" si="1403"/>
        <v/>
      </c>
    </row>
    <row r="9113" spans="1:38" x14ac:dyDescent="0.2">
      <c r="A9113" t="s">
        <v>14805</v>
      </c>
      <c r="B9113" t="s">
        <v>37</v>
      </c>
      <c r="C9113" t="s">
        <v>14806</v>
      </c>
      <c r="D9113" s="1">
        <v>37316</v>
      </c>
      <c r="E9113" s="1">
        <v>44546</v>
      </c>
      <c r="F9113" t="s">
        <v>19</v>
      </c>
      <c r="I9113">
        <v>100</v>
      </c>
      <c r="J9113">
        <v>0</v>
      </c>
      <c r="K9113">
        <v>0</v>
      </c>
      <c r="L9113">
        <v>1384</v>
      </c>
      <c r="M9113">
        <v>1384</v>
      </c>
      <c r="N9113" t="s">
        <v>20</v>
      </c>
      <c r="O9113" t="s">
        <v>14807</v>
      </c>
      <c r="P9113" t="s">
        <v>28</v>
      </c>
      <c r="Q9113" t="s">
        <v>34233</v>
      </c>
      <c r="R9113" t="s">
        <v>34233</v>
      </c>
      <c r="S9113" t="s">
        <v>32628</v>
      </c>
      <c r="T9113" t="s">
        <v>34357</v>
      </c>
      <c r="U9113" t="s">
        <v>32634</v>
      </c>
      <c r="V9113" t="s">
        <v>33471</v>
      </c>
      <c r="X9113">
        <v>2</v>
      </c>
      <c r="Y9113" t="s">
        <v>32661</v>
      </c>
      <c r="AA9113">
        <v>8.5</v>
      </c>
      <c r="AB9113">
        <v>20</v>
      </c>
      <c r="AC9113">
        <v>1</v>
      </c>
      <c r="AD9113" t="str">
        <f t="shared" si="1409"/>
        <v/>
      </c>
      <c r="AE9113" t="str">
        <f t="shared" si="1406"/>
        <v/>
      </c>
      <c r="AF9113" t="str">
        <f t="shared" si="1408"/>
        <v/>
      </c>
      <c r="AG9113">
        <f t="shared" si="1407"/>
        <v>1</v>
      </c>
      <c r="AH9113">
        <f t="shared" si="1404"/>
        <v>2.8</v>
      </c>
      <c r="AI9113">
        <v>0.14499999999999999</v>
      </c>
      <c r="AJ9113">
        <f t="shared" si="1402"/>
        <v>0.40599999999999997</v>
      </c>
      <c r="AK9113" t="str">
        <f t="shared" si="1405"/>
        <v/>
      </c>
      <c r="AL9113" t="str">
        <f t="shared" si="1403"/>
        <v/>
      </c>
    </row>
    <row r="9114" spans="1:38" x14ac:dyDescent="0.2">
      <c r="A9114" t="s">
        <v>19105</v>
      </c>
      <c r="B9114" t="s">
        <v>37</v>
      </c>
      <c r="C9114" t="s">
        <v>19106</v>
      </c>
      <c r="D9114" s="1">
        <v>38071</v>
      </c>
      <c r="E9114" s="1">
        <v>43456</v>
      </c>
      <c r="F9114" t="s">
        <v>26</v>
      </c>
      <c r="I9114">
        <v>100</v>
      </c>
      <c r="J9114">
        <v>0</v>
      </c>
      <c r="K9114">
        <v>0</v>
      </c>
      <c r="L9114">
        <v>1354</v>
      </c>
      <c r="M9114">
        <v>1354</v>
      </c>
      <c r="N9114" t="s">
        <v>20</v>
      </c>
      <c r="O9114" t="s">
        <v>19107</v>
      </c>
      <c r="P9114" t="s">
        <v>44</v>
      </c>
      <c r="Q9114" t="s">
        <v>34233</v>
      </c>
      <c r="R9114" t="s">
        <v>34233</v>
      </c>
      <c r="S9114" t="s">
        <v>34233</v>
      </c>
      <c r="T9114" t="s">
        <v>34233</v>
      </c>
      <c r="V9114" t="s">
        <v>33472</v>
      </c>
      <c r="AD9114" t="str">
        <f t="shared" si="1409"/>
        <v/>
      </c>
      <c r="AE9114" t="str">
        <f t="shared" si="1406"/>
        <v/>
      </c>
      <c r="AF9114" t="str">
        <f t="shared" si="1408"/>
        <v/>
      </c>
      <c r="AG9114" t="str">
        <f t="shared" si="1407"/>
        <v/>
      </c>
      <c r="AH9114" t="str">
        <f t="shared" si="1404"/>
        <v/>
      </c>
      <c r="AI9114">
        <v>0.14499999999999999</v>
      </c>
      <c r="AJ9114" t="str">
        <f t="shared" si="1402"/>
        <v/>
      </c>
      <c r="AK9114" t="str">
        <f t="shared" si="1405"/>
        <v/>
      </c>
      <c r="AL9114" t="str">
        <f t="shared" si="1403"/>
        <v/>
      </c>
    </row>
    <row r="9115" spans="1:38" x14ac:dyDescent="0.2">
      <c r="A9115" t="s">
        <v>19087</v>
      </c>
      <c r="B9115" t="s">
        <v>37</v>
      </c>
      <c r="C9115" t="s">
        <v>19088</v>
      </c>
      <c r="D9115" s="1">
        <v>38071</v>
      </c>
      <c r="E9115" s="1">
        <v>43456</v>
      </c>
      <c r="F9115" t="s">
        <v>19</v>
      </c>
      <c r="I9115">
        <v>100</v>
      </c>
      <c r="J9115">
        <v>0</v>
      </c>
      <c r="K9115">
        <v>0</v>
      </c>
      <c r="L9115">
        <v>1509</v>
      </c>
      <c r="M9115">
        <v>1509</v>
      </c>
      <c r="N9115" t="s">
        <v>20</v>
      </c>
      <c r="O9115" t="s">
        <v>19089</v>
      </c>
      <c r="P9115" t="s">
        <v>28</v>
      </c>
      <c r="Q9115" t="s">
        <v>34233</v>
      </c>
      <c r="R9115" t="s">
        <v>34233</v>
      </c>
      <c r="S9115" t="s">
        <v>32628</v>
      </c>
      <c r="T9115" t="s">
        <v>34357</v>
      </c>
      <c r="U9115" t="s">
        <v>32634</v>
      </c>
      <c r="V9115" t="s">
        <v>33472</v>
      </c>
      <c r="W9115">
        <v>220</v>
      </c>
      <c r="X9115">
        <v>2</v>
      </c>
      <c r="Y9115" t="s">
        <v>32654</v>
      </c>
      <c r="Z9115">
        <v>440</v>
      </c>
      <c r="AA9115">
        <v>8</v>
      </c>
      <c r="AB9115">
        <v>14.6</v>
      </c>
      <c r="AC9115">
        <v>1</v>
      </c>
      <c r="AD9115" t="str">
        <f t="shared" si="1409"/>
        <v/>
      </c>
      <c r="AE9115" t="str">
        <f t="shared" si="1406"/>
        <v/>
      </c>
      <c r="AF9115" t="str">
        <f t="shared" si="1408"/>
        <v/>
      </c>
      <c r="AG9115">
        <f t="shared" si="1407"/>
        <v>1</v>
      </c>
      <c r="AH9115">
        <f t="shared" si="1404"/>
        <v>2.8</v>
      </c>
      <c r="AI9115">
        <v>0.14499999999999999</v>
      </c>
      <c r="AJ9115">
        <f t="shared" si="1402"/>
        <v>0.40599999999999997</v>
      </c>
      <c r="AK9115" t="str">
        <f t="shared" si="1405"/>
        <v/>
      </c>
      <c r="AL9115" t="str">
        <f t="shared" si="1403"/>
        <v/>
      </c>
    </row>
    <row r="9116" spans="1:38" x14ac:dyDescent="0.2">
      <c r="A9116" t="s">
        <v>19102</v>
      </c>
      <c r="B9116" t="s">
        <v>37</v>
      </c>
      <c r="C9116" t="s">
        <v>19103</v>
      </c>
      <c r="D9116" s="1">
        <v>38071</v>
      </c>
      <c r="E9116" s="1">
        <v>43456</v>
      </c>
      <c r="F9116" t="s">
        <v>19</v>
      </c>
      <c r="I9116">
        <v>100</v>
      </c>
      <c r="J9116">
        <v>0</v>
      </c>
      <c r="K9116">
        <v>0</v>
      </c>
      <c r="L9116">
        <v>1506</v>
      </c>
      <c r="M9116">
        <v>1506</v>
      </c>
      <c r="N9116" t="s">
        <v>20</v>
      </c>
      <c r="O9116" t="s">
        <v>19104</v>
      </c>
      <c r="P9116" t="s">
        <v>28</v>
      </c>
      <c r="Q9116" t="s">
        <v>34233</v>
      </c>
      <c r="R9116" t="s">
        <v>34233</v>
      </c>
      <c r="S9116" t="s">
        <v>32628</v>
      </c>
      <c r="T9116" t="s">
        <v>34357</v>
      </c>
      <c r="U9116" t="s">
        <v>32634</v>
      </c>
      <c r="V9116" t="s">
        <v>33472</v>
      </c>
      <c r="W9116">
        <v>220</v>
      </c>
      <c r="X9116">
        <v>2</v>
      </c>
      <c r="Y9116" t="s">
        <v>32654</v>
      </c>
      <c r="Z9116">
        <v>440</v>
      </c>
      <c r="AA9116">
        <v>8</v>
      </c>
      <c r="AB9116">
        <v>14.6</v>
      </c>
      <c r="AC9116">
        <v>1</v>
      </c>
      <c r="AD9116" t="str">
        <f t="shared" si="1409"/>
        <v/>
      </c>
      <c r="AE9116" t="str">
        <f t="shared" si="1406"/>
        <v/>
      </c>
      <c r="AF9116" t="str">
        <f t="shared" si="1408"/>
        <v/>
      </c>
      <c r="AG9116">
        <f t="shared" si="1407"/>
        <v>1</v>
      </c>
      <c r="AH9116">
        <f t="shared" si="1404"/>
        <v>2.8</v>
      </c>
      <c r="AI9116">
        <v>0.14499999999999999</v>
      </c>
      <c r="AJ9116">
        <f t="shared" si="1402"/>
        <v>0.40599999999999997</v>
      </c>
      <c r="AK9116" t="str">
        <f t="shared" si="1405"/>
        <v/>
      </c>
      <c r="AL9116" t="str">
        <f t="shared" si="1403"/>
        <v/>
      </c>
    </row>
    <row r="9117" spans="1:38" x14ac:dyDescent="0.2">
      <c r="A9117" t="s">
        <v>21874</v>
      </c>
      <c r="B9117" t="s">
        <v>37</v>
      </c>
      <c r="C9117" t="s">
        <v>21875</v>
      </c>
      <c r="D9117" s="1">
        <v>38071</v>
      </c>
      <c r="E9117" s="1">
        <v>43456</v>
      </c>
      <c r="F9117" t="s">
        <v>19</v>
      </c>
      <c r="I9117">
        <v>100</v>
      </c>
      <c r="J9117">
        <v>0</v>
      </c>
      <c r="K9117">
        <v>0</v>
      </c>
      <c r="L9117">
        <v>1533</v>
      </c>
      <c r="M9117">
        <v>1533</v>
      </c>
      <c r="N9117" t="s">
        <v>20</v>
      </c>
      <c r="O9117" t="s">
        <v>21876</v>
      </c>
      <c r="P9117" t="s">
        <v>28</v>
      </c>
      <c r="Q9117" t="s">
        <v>34233</v>
      </c>
      <c r="R9117" t="s">
        <v>34233</v>
      </c>
      <c r="S9117" t="s">
        <v>32628</v>
      </c>
      <c r="T9117" t="s">
        <v>34357</v>
      </c>
      <c r="U9117" t="s">
        <v>32634</v>
      </c>
      <c r="V9117" t="s">
        <v>33472</v>
      </c>
      <c r="W9117">
        <v>220</v>
      </c>
      <c r="X9117">
        <v>2</v>
      </c>
      <c r="Y9117" t="s">
        <v>32654</v>
      </c>
      <c r="Z9117">
        <v>440</v>
      </c>
      <c r="AA9117">
        <v>8</v>
      </c>
      <c r="AB9117">
        <v>14.3</v>
      </c>
      <c r="AC9117">
        <v>1</v>
      </c>
      <c r="AD9117" t="str">
        <f t="shared" si="1409"/>
        <v/>
      </c>
      <c r="AE9117" t="str">
        <f t="shared" si="1406"/>
        <v/>
      </c>
      <c r="AF9117" t="str">
        <f t="shared" si="1408"/>
        <v/>
      </c>
      <c r="AG9117">
        <f t="shared" si="1407"/>
        <v>1</v>
      </c>
      <c r="AH9117">
        <f t="shared" si="1404"/>
        <v>2.8</v>
      </c>
      <c r="AI9117">
        <v>0.14499999999999999</v>
      </c>
      <c r="AJ9117">
        <f t="shared" si="1402"/>
        <v>0.40599999999999997</v>
      </c>
      <c r="AK9117" t="str">
        <f t="shared" si="1405"/>
        <v/>
      </c>
      <c r="AL9117" t="str">
        <f t="shared" si="1403"/>
        <v/>
      </c>
    </row>
    <row r="9118" spans="1:38" x14ac:dyDescent="0.2">
      <c r="A9118" t="s">
        <v>19090</v>
      </c>
      <c r="B9118" t="s">
        <v>37</v>
      </c>
      <c r="C9118" t="s">
        <v>19091</v>
      </c>
      <c r="D9118" s="1">
        <v>38071</v>
      </c>
      <c r="E9118" s="1">
        <v>43456</v>
      </c>
      <c r="F9118" t="s">
        <v>19</v>
      </c>
      <c r="I9118">
        <v>100</v>
      </c>
      <c r="J9118">
        <v>0</v>
      </c>
      <c r="K9118">
        <v>0</v>
      </c>
      <c r="L9118">
        <v>1501</v>
      </c>
      <c r="M9118">
        <v>1501</v>
      </c>
      <c r="N9118" t="s">
        <v>20</v>
      </c>
      <c r="O9118" t="s">
        <v>19092</v>
      </c>
      <c r="P9118" t="s">
        <v>28</v>
      </c>
      <c r="Q9118" t="s">
        <v>34233</v>
      </c>
      <c r="R9118" t="s">
        <v>34233</v>
      </c>
      <c r="S9118" t="s">
        <v>32628</v>
      </c>
      <c r="T9118" t="s">
        <v>34354</v>
      </c>
      <c r="AD9118" t="str">
        <f t="shared" si="1409"/>
        <v/>
      </c>
      <c r="AE9118" t="str">
        <f t="shared" si="1406"/>
        <v/>
      </c>
      <c r="AF9118" t="str">
        <f t="shared" si="1408"/>
        <v/>
      </c>
      <c r="AG9118" s="17">
        <v>1</v>
      </c>
      <c r="AH9118">
        <f t="shared" si="1404"/>
        <v>2.8</v>
      </c>
      <c r="AI9118">
        <v>0.14499999999999999</v>
      </c>
      <c r="AJ9118">
        <f t="shared" si="1402"/>
        <v>0.40599999999999997</v>
      </c>
      <c r="AK9118" t="str">
        <f t="shared" si="1405"/>
        <v/>
      </c>
      <c r="AL9118" t="str">
        <f t="shared" si="1403"/>
        <v/>
      </c>
    </row>
    <row r="9119" spans="1:38" x14ac:dyDescent="0.2">
      <c r="A9119" t="s">
        <v>19093</v>
      </c>
      <c r="B9119" t="s">
        <v>37</v>
      </c>
      <c r="C9119" t="s">
        <v>19094</v>
      </c>
      <c r="D9119" s="1">
        <v>38071</v>
      </c>
      <c r="E9119" s="1">
        <v>43456</v>
      </c>
      <c r="F9119" t="s">
        <v>19</v>
      </c>
      <c r="I9119">
        <v>100</v>
      </c>
      <c r="J9119">
        <v>0</v>
      </c>
      <c r="K9119">
        <v>0</v>
      </c>
      <c r="L9119">
        <v>1506</v>
      </c>
      <c r="M9119">
        <v>1506</v>
      </c>
      <c r="N9119" t="s">
        <v>20</v>
      </c>
      <c r="O9119" t="s">
        <v>19095</v>
      </c>
      <c r="P9119" t="s">
        <v>28</v>
      </c>
      <c r="Q9119" t="s">
        <v>34233</v>
      </c>
      <c r="R9119" t="s">
        <v>34233</v>
      </c>
      <c r="S9119" t="s">
        <v>32628</v>
      </c>
      <c r="T9119" t="s">
        <v>34357</v>
      </c>
      <c r="U9119" t="s">
        <v>32634</v>
      </c>
      <c r="V9119" t="s">
        <v>33472</v>
      </c>
      <c r="W9119">
        <v>220</v>
      </c>
      <c r="X9119">
        <v>2</v>
      </c>
      <c r="Y9119" t="s">
        <v>32654</v>
      </c>
      <c r="Z9119">
        <v>440</v>
      </c>
      <c r="AA9119">
        <v>8</v>
      </c>
      <c r="AB9119">
        <v>14.6</v>
      </c>
      <c r="AC9119">
        <v>1</v>
      </c>
      <c r="AD9119" t="str">
        <f t="shared" si="1409"/>
        <v/>
      </c>
      <c r="AE9119" t="str">
        <f t="shared" si="1406"/>
        <v/>
      </c>
      <c r="AF9119" t="str">
        <f t="shared" si="1408"/>
        <v/>
      </c>
      <c r="AG9119">
        <f t="shared" ref="AG9119:AG9150" si="1410">IF((S9119&lt;&gt;"tühi")*(AC9119&lt;&gt;""),AC9119,"")</f>
        <v>1</v>
      </c>
      <c r="AH9119">
        <f t="shared" si="1404"/>
        <v>2.8</v>
      </c>
      <c r="AI9119">
        <v>0.14499999999999999</v>
      </c>
      <c r="AJ9119">
        <f t="shared" si="1402"/>
        <v>0.40599999999999997</v>
      </c>
      <c r="AK9119" t="str">
        <f t="shared" si="1405"/>
        <v/>
      </c>
      <c r="AL9119" t="str">
        <f t="shared" si="1403"/>
        <v/>
      </c>
    </row>
    <row r="9120" spans="1:38" x14ac:dyDescent="0.2">
      <c r="A9120" t="s">
        <v>19096</v>
      </c>
      <c r="B9120" t="s">
        <v>37</v>
      </c>
      <c r="C9120" t="s">
        <v>19097</v>
      </c>
      <c r="D9120" s="1">
        <v>38071</v>
      </c>
      <c r="E9120" s="1">
        <v>43456</v>
      </c>
      <c r="F9120" t="s">
        <v>19</v>
      </c>
      <c r="I9120">
        <v>100</v>
      </c>
      <c r="J9120">
        <v>0</v>
      </c>
      <c r="K9120">
        <v>0</v>
      </c>
      <c r="L9120">
        <v>1514</v>
      </c>
      <c r="M9120">
        <v>1514</v>
      </c>
      <c r="N9120" t="s">
        <v>20</v>
      </c>
      <c r="O9120" t="s">
        <v>19098</v>
      </c>
      <c r="P9120" t="s">
        <v>28</v>
      </c>
      <c r="Q9120" t="s">
        <v>34233</v>
      </c>
      <c r="R9120" t="s">
        <v>34233</v>
      </c>
      <c r="S9120" t="s">
        <v>33797</v>
      </c>
      <c r="T9120" t="s">
        <v>34354</v>
      </c>
      <c r="U9120" t="s">
        <v>32634</v>
      </c>
      <c r="V9120" t="s">
        <v>33472</v>
      </c>
      <c r="W9120">
        <v>220</v>
      </c>
      <c r="X9120">
        <v>2</v>
      </c>
      <c r="Y9120" t="s">
        <v>32654</v>
      </c>
      <c r="Z9120">
        <v>440</v>
      </c>
      <c r="AA9120">
        <v>8</v>
      </c>
      <c r="AB9120">
        <v>14.5</v>
      </c>
      <c r="AC9120">
        <v>1</v>
      </c>
      <c r="AD9120" t="str">
        <f t="shared" si="1409"/>
        <v/>
      </c>
      <c r="AE9120" t="str">
        <f t="shared" si="1406"/>
        <v/>
      </c>
      <c r="AF9120" t="str">
        <f t="shared" si="1408"/>
        <v/>
      </c>
      <c r="AG9120">
        <f t="shared" si="1410"/>
        <v>1</v>
      </c>
      <c r="AH9120">
        <f t="shared" si="1404"/>
        <v>2.8</v>
      </c>
      <c r="AI9120">
        <v>0.14499999999999999</v>
      </c>
      <c r="AJ9120">
        <f t="shared" si="1402"/>
        <v>0.40599999999999997</v>
      </c>
      <c r="AK9120" t="str">
        <f t="shared" si="1405"/>
        <v/>
      </c>
      <c r="AL9120" t="str">
        <f t="shared" si="1403"/>
        <v/>
      </c>
    </row>
    <row r="9121" spans="1:38" x14ac:dyDescent="0.2">
      <c r="A9121" t="s">
        <v>19536</v>
      </c>
      <c r="B9121" t="s">
        <v>37</v>
      </c>
      <c r="C9121" t="s">
        <v>19537</v>
      </c>
      <c r="D9121" s="1">
        <v>38071</v>
      </c>
      <c r="E9121" s="1">
        <v>43456</v>
      </c>
      <c r="F9121" t="s">
        <v>19</v>
      </c>
      <c r="I9121">
        <v>100</v>
      </c>
      <c r="J9121">
        <v>0</v>
      </c>
      <c r="K9121">
        <v>0</v>
      </c>
      <c r="L9121">
        <v>1522</v>
      </c>
      <c r="M9121">
        <v>1522</v>
      </c>
      <c r="N9121" t="s">
        <v>20</v>
      </c>
      <c r="O9121" t="s">
        <v>19538</v>
      </c>
      <c r="P9121" t="s">
        <v>28</v>
      </c>
      <c r="Q9121" t="s">
        <v>34233</v>
      </c>
      <c r="R9121" t="s">
        <v>34233</v>
      </c>
      <c r="S9121" t="s">
        <v>32628</v>
      </c>
      <c r="T9121" t="s">
        <v>34357</v>
      </c>
      <c r="U9121" t="s">
        <v>32634</v>
      </c>
      <c r="V9121" t="s">
        <v>33472</v>
      </c>
      <c r="W9121">
        <v>220</v>
      </c>
      <c r="X9121">
        <v>2</v>
      </c>
      <c r="Y9121" t="s">
        <v>32654</v>
      </c>
      <c r="Z9121">
        <v>440</v>
      </c>
      <c r="AA9121">
        <v>8</v>
      </c>
      <c r="AB9121">
        <v>14.5</v>
      </c>
      <c r="AC9121">
        <v>1</v>
      </c>
      <c r="AD9121" t="str">
        <f t="shared" si="1409"/>
        <v/>
      </c>
      <c r="AE9121" t="str">
        <f t="shared" si="1406"/>
        <v/>
      </c>
      <c r="AF9121" t="str">
        <f t="shared" si="1408"/>
        <v/>
      </c>
      <c r="AG9121">
        <f t="shared" si="1410"/>
        <v>1</v>
      </c>
      <c r="AH9121">
        <f t="shared" si="1404"/>
        <v>2.8</v>
      </c>
      <c r="AI9121">
        <v>0.14499999999999999</v>
      </c>
      <c r="AJ9121">
        <f t="shared" si="1402"/>
        <v>0.40599999999999997</v>
      </c>
      <c r="AK9121" t="str">
        <f t="shared" si="1405"/>
        <v/>
      </c>
      <c r="AL9121" t="str">
        <f t="shared" si="1403"/>
        <v/>
      </c>
    </row>
    <row r="9122" spans="1:38" x14ac:dyDescent="0.2">
      <c r="A9122" t="s">
        <v>19766</v>
      </c>
      <c r="B9122" t="s">
        <v>37</v>
      </c>
      <c r="C9122" t="s">
        <v>19767</v>
      </c>
      <c r="D9122" s="1">
        <v>38071</v>
      </c>
      <c r="E9122" s="1">
        <v>43456</v>
      </c>
      <c r="F9122" t="s">
        <v>19</v>
      </c>
      <c r="I9122">
        <v>100</v>
      </c>
      <c r="J9122">
        <v>0</v>
      </c>
      <c r="K9122">
        <v>0</v>
      </c>
      <c r="L9122">
        <v>1521</v>
      </c>
      <c r="M9122">
        <v>1521</v>
      </c>
      <c r="N9122" t="s">
        <v>20</v>
      </c>
      <c r="O9122" t="s">
        <v>19768</v>
      </c>
      <c r="P9122" t="s">
        <v>28</v>
      </c>
      <c r="Q9122" t="s">
        <v>34233</v>
      </c>
      <c r="R9122" t="s">
        <v>34233</v>
      </c>
      <c r="S9122" t="s">
        <v>32628</v>
      </c>
      <c r="T9122" t="s">
        <v>34349</v>
      </c>
      <c r="U9122" t="s">
        <v>32634</v>
      </c>
      <c r="V9122" t="s">
        <v>33472</v>
      </c>
      <c r="W9122">
        <v>220</v>
      </c>
      <c r="X9122">
        <v>2</v>
      </c>
      <c r="Y9122" t="s">
        <v>32654</v>
      </c>
      <c r="Z9122">
        <v>440</v>
      </c>
      <c r="AA9122">
        <v>8</v>
      </c>
      <c r="AB9122">
        <v>14.5</v>
      </c>
      <c r="AC9122">
        <v>1</v>
      </c>
      <c r="AD9122" t="str">
        <f t="shared" si="1409"/>
        <v/>
      </c>
      <c r="AE9122" t="str">
        <f t="shared" si="1406"/>
        <v/>
      </c>
      <c r="AF9122" t="str">
        <f t="shared" si="1408"/>
        <v/>
      </c>
      <c r="AG9122">
        <f t="shared" si="1410"/>
        <v>1</v>
      </c>
      <c r="AH9122">
        <f t="shared" si="1404"/>
        <v>2.8</v>
      </c>
      <c r="AI9122">
        <v>0.14499999999999999</v>
      </c>
      <c r="AJ9122">
        <f t="shared" si="1402"/>
        <v>0.40599999999999997</v>
      </c>
      <c r="AK9122" t="str">
        <f t="shared" si="1405"/>
        <v/>
      </c>
      <c r="AL9122" t="str">
        <f t="shared" si="1403"/>
        <v/>
      </c>
    </row>
    <row r="9123" spans="1:38" x14ac:dyDescent="0.2">
      <c r="A9123" t="s">
        <v>19099</v>
      </c>
      <c r="B9123" t="s">
        <v>37</v>
      </c>
      <c r="C9123" t="s">
        <v>19100</v>
      </c>
      <c r="D9123" s="1">
        <v>38071</v>
      </c>
      <c r="E9123" s="1">
        <v>43456</v>
      </c>
      <c r="F9123" t="s">
        <v>889</v>
      </c>
      <c r="I9123">
        <v>100</v>
      </c>
      <c r="J9123">
        <v>0</v>
      </c>
      <c r="K9123">
        <v>0</v>
      </c>
      <c r="L9123">
        <v>265</v>
      </c>
      <c r="M9123">
        <v>265</v>
      </c>
      <c r="N9123" t="s">
        <v>20</v>
      </c>
      <c r="O9123" t="s">
        <v>19101</v>
      </c>
      <c r="P9123" t="s">
        <v>44</v>
      </c>
      <c r="Q9123" t="s">
        <v>34233</v>
      </c>
      <c r="R9123" t="s">
        <v>34233</v>
      </c>
      <c r="S9123" t="s">
        <v>33942</v>
      </c>
      <c r="T9123" t="s">
        <v>34233</v>
      </c>
      <c r="V9123" t="s">
        <v>33472</v>
      </c>
      <c r="AD9123" t="str">
        <f t="shared" si="1409"/>
        <v/>
      </c>
      <c r="AE9123" t="str">
        <f t="shared" si="1406"/>
        <v/>
      </c>
      <c r="AF9123" t="str">
        <f t="shared" si="1408"/>
        <v/>
      </c>
      <c r="AG9123" t="str">
        <f t="shared" si="1410"/>
        <v/>
      </c>
      <c r="AH9123" t="str">
        <f t="shared" si="1404"/>
        <v/>
      </c>
      <c r="AI9123">
        <v>0.14499999999999999</v>
      </c>
      <c r="AJ9123" t="str">
        <f t="shared" si="1402"/>
        <v/>
      </c>
      <c r="AK9123" t="str">
        <f t="shared" si="1405"/>
        <v/>
      </c>
      <c r="AL9123" t="str">
        <f t="shared" si="1403"/>
        <v/>
      </c>
    </row>
    <row r="9124" spans="1:38" x14ac:dyDescent="0.2">
      <c r="A9124" t="s">
        <v>14826</v>
      </c>
      <c r="B9124" t="s">
        <v>37</v>
      </c>
      <c r="C9124" t="s">
        <v>14827</v>
      </c>
      <c r="D9124" s="1">
        <v>37316</v>
      </c>
      <c r="E9124" s="1">
        <v>43951</v>
      </c>
      <c r="F9124" t="s">
        <v>26</v>
      </c>
      <c r="I9124">
        <v>100</v>
      </c>
      <c r="J9124">
        <v>0</v>
      </c>
      <c r="K9124">
        <v>0</v>
      </c>
      <c r="L9124">
        <v>3726</v>
      </c>
      <c r="M9124">
        <v>3726</v>
      </c>
      <c r="N9124" t="s">
        <v>20</v>
      </c>
      <c r="O9124" t="s">
        <v>14828</v>
      </c>
      <c r="P9124" t="s">
        <v>44</v>
      </c>
      <c r="Q9124" t="s">
        <v>34233</v>
      </c>
      <c r="R9124" t="s">
        <v>34233</v>
      </c>
      <c r="S9124" t="s">
        <v>34233</v>
      </c>
      <c r="T9124" t="s">
        <v>34233</v>
      </c>
      <c r="V9124" t="s">
        <v>33471</v>
      </c>
      <c r="AD9124" t="str">
        <f t="shared" si="1409"/>
        <v/>
      </c>
      <c r="AE9124" t="str">
        <f t="shared" si="1406"/>
        <v/>
      </c>
      <c r="AF9124" t="str">
        <f t="shared" si="1408"/>
        <v/>
      </c>
      <c r="AG9124" t="str">
        <f t="shared" si="1410"/>
        <v/>
      </c>
      <c r="AH9124" t="str">
        <f t="shared" si="1404"/>
        <v/>
      </c>
      <c r="AI9124">
        <v>0.14499999999999999</v>
      </c>
      <c r="AJ9124" t="str">
        <f t="shared" si="1402"/>
        <v/>
      </c>
      <c r="AK9124" t="str">
        <f t="shared" si="1405"/>
        <v/>
      </c>
      <c r="AL9124" t="str">
        <f t="shared" si="1403"/>
        <v/>
      </c>
    </row>
    <row r="9125" spans="1:38" x14ac:dyDescent="0.2">
      <c r="A9125" t="s">
        <v>14838</v>
      </c>
      <c r="B9125" t="s">
        <v>37</v>
      </c>
      <c r="C9125" t="s">
        <v>14839</v>
      </c>
      <c r="D9125" s="1">
        <v>37316</v>
      </c>
      <c r="E9125" s="1">
        <v>43456</v>
      </c>
      <c r="F9125" t="s">
        <v>19</v>
      </c>
      <c r="I9125">
        <v>100</v>
      </c>
      <c r="J9125">
        <v>0</v>
      </c>
      <c r="K9125">
        <v>0</v>
      </c>
      <c r="L9125">
        <v>1061</v>
      </c>
      <c r="M9125">
        <v>1061</v>
      </c>
      <c r="N9125" t="s">
        <v>20</v>
      </c>
      <c r="O9125" t="s">
        <v>14840</v>
      </c>
      <c r="P9125" t="s">
        <v>28</v>
      </c>
      <c r="Q9125" t="s">
        <v>34233</v>
      </c>
      <c r="R9125" t="s">
        <v>34233</v>
      </c>
      <c r="S9125" t="s">
        <v>32628</v>
      </c>
      <c r="T9125" t="s">
        <v>34349</v>
      </c>
      <c r="U9125" t="s">
        <v>32634</v>
      </c>
      <c r="V9125" t="s">
        <v>33471</v>
      </c>
      <c r="X9125">
        <v>2</v>
      </c>
      <c r="Y9125" t="s">
        <v>32661</v>
      </c>
      <c r="AA9125">
        <v>8.5</v>
      </c>
      <c r="AB9125">
        <v>20</v>
      </c>
      <c r="AC9125">
        <v>1</v>
      </c>
      <c r="AD9125" t="str">
        <f t="shared" si="1409"/>
        <v/>
      </c>
      <c r="AE9125" t="str">
        <f t="shared" si="1406"/>
        <v/>
      </c>
      <c r="AF9125" t="str">
        <f t="shared" si="1408"/>
        <v/>
      </c>
      <c r="AG9125">
        <f t="shared" si="1410"/>
        <v>1</v>
      </c>
      <c r="AH9125">
        <f t="shared" si="1404"/>
        <v>2.8</v>
      </c>
      <c r="AI9125">
        <v>0.14499999999999999</v>
      </c>
      <c r="AJ9125">
        <f t="shared" si="1402"/>
        <v>0.40599999999999997</v>
      </c>
      <c r="AK9125" t="str">
        <f t="shared" si="1405"/>
        <v/>
      </c>
      <c r="AL9125" t="str">
        <f t="shared" si="1403"/>
        <v/>
      </c>
    </row>
    <row r="9126" spans="1:38" x14ac:dyDescent="0.2">
      <c r="A9126" t="s">
        <v>14874</v>
      </c>
      <c r="B9126" t="s">
        <v>37</v>
      </c>
      <c r="C9126" t="s">
        <v>14875</v>
      </c>
      <c r="D9126" s="1">
        <v>37316</v>
      </c>
      <c r="E9126" s="1">
        <v>43456</v>
      </c>
      <c r="F9126" t="s">
        <v>19</v>
      </c>
      <c r="I9126">
        <v>100</v>
      </c>
      <c r="J9126">
        <v>0</v>
      </c>
      <c r="K9126">
        <v>0</v>
      </c>
      <c r="L9126">
        <v>1264</v>
      </c>
      <c r="M9126">
        <v>1264</v>
      </c>
      <c r="N9126" t="s">
        <v>20</v>
      </c>
      <c r="O9126" t="s">
        <v>14876</v>
      </c>
      <c r="P9126" t="s">
        <v>28</v>
      </c>
      <c r="Q9126" t="s">
        <v>34233</v>
      </c>
      <c r="R9126" t="s">
        <v>34233</v>
      </c>
      <c r="S9126" t="s">
        <v>32628</v>
      </c>
      <c r="T9126" t="s">
        <v>34357</v>
      </c>
      <c r="U9126" t="s">
        <v>32634</v>
      </c>
      <c r="V9126" t="s">
        <v>33471</v>
      </c>
      <c r="X9126">
        <v>2</v>
      </c>
      <c r="Y9126" t="s">
        <v>32661</v>
      </c>
      <c r="AA9126">
        <v>8.5</v>
      </c>
      <c r="AB9126">
        <v>20</v>
      </c>
      <c r="AC9126">
        <v>1</v>
      </c>
      <c r="AD9126" t="str">
        <f t="shared" si="1409"/>
        <v/>
      </c>
      <c r="AE9126" t="str">
        <f t="shared" si="1406"/>
        <v/>
      </c>
      <c r="AF9126" t="str">
        <f t="shared" si="1408"/>
        <v/>
      </c>
      <c r="AG9126">
        <f t="shared" si="1410"/>
        <v>1</v>
      </c>
      <c r="AH9126">
        <f t="shared" si="1404"/>
        <v>2.8</v>
      </c>
      <c r="AI9126">
        <v>0.14499999999999999</v>
      </c>
      <c r="AJ9126">
        <f t="shared" ref="AJ9126:AJ9189" si="1411">IF(COUNTBLANK(AH9126),"",AH9126*AI9126)</f>
        <v>0.40599999999999997</v>
      </c>
      <c r="AK9126" t="str">
        <f t="shared" si="1405"/>
        <v/>
      </c>
      <c r="AL9126" t="str">
        <f t="shared" si="1403"/>
        <v/>
      </c>
    </row>
    <row r="9127" spans="1:38" x14ac:dyDescent="0.2">
      <c r="A9127" t="s">
        <v>14877</v>
      </c>
      <c r="B9127" t="s">
        <v>37</v>
      </c>
      <c r="C9127" t="s">
        <v>14878</v>
      </c>
      <c r="D9127" s="1">
        <v>37316</v>
      </c>
      <c r="E9127" s="1">
        <v>43456</v>
      </c>
      <c r="F9127" t="s">
        <v>19</v>
      </c>
      <c r="I9127">
        <v>100</v>
      </c>
      <c r="J9127">
        <v>0</v>
      </c>
      <c r="K9127">
        <v>0</v>
      </c>
      <c r="L9127">
        <v>2629</v>
      </c>
      <c r="M9127">
        <v>2629</v>
      </c>
      <c r="N9127" t="s">
        <v>20</v>
      </c>
      <c r="O9127" t="s">
        <v>14879</v>
      </c>
      <c r="P9127" t="s">
        <v>28</v>
      </c>
      <c r="Q9127" t="s">
        <v>34233</v>
      </c>
      <c r="R9127" t="s">
        <v>34233</v>
      </c>
      <c r="S9127" t="s">
        <v>33797</v>
      </c>
      <c r="T9127" t="s">
        <v>34357</v>
      </c>
      <c r="U9127" t="s">
        <v>32634</v>
      </c>
      <c r="V9127" t="s">
        <v>33471</v>
      </c>
      <c r="X9127">
        <v>2</v>
      </c>
      <c r="Y9127" t="s">
        <v>32661</v>
      </c>
      <c r="AA9127">
        <v>8.5</v>
      </c>
      <c r="AB9127">
        <v>20</v>
      </c>
      <c r="AC9127">
        <v>1</v>
      </c>
      <c r="AD9127" t="str">
        <f t="shared" si="1409"/>
        <v/>
      </c>
      <c r="AE9127" t="str">
        <f t="shared" si="1406"/>
        <v/>
      </c>
      <c r="AF9127" t="str">
        <f t="shared" si="1408"/>
        <v/>
      </c>
      <c r="AG9127">
        <f t="shared" si="1410"/>
        <v>1</v>
      </c>
      <c r="AH9127">
        <f t="shared" si="1404"/>
        <v>2.8</v>
      </c>
      <c r="AI9127">
        <v>0.14499999999999999</v>
      </c>
      <c r="AJ9127">
        <f t="shared" si="1411"/>
        <v>0.40599999999999997</v>
      </c>
      <c r="AK9127" t="str">
        <f t="shared" si="1405"/>
        <v/>
      </c>
      <c r="AL9127" t="str">
        <f t="shared" si="1403"/>
        <v/>
      </c>
    </row>
    <row r="9128" spans="1:38" x14ac:dyDescent="0.2">
      <c r="A9128" t="s">
        <v>14880</v>
      </c>
      <c r="B9128" t="s">
        <v>37</v>
      </c>
      <c r="C9128" t="s">
        <v>14881</v>
      </c>
      <c r="D9128" s="1">
        <v>37316</v>
      </c>
      <c r="E9128" s="1">
        <v>43456</v>
      </c>
      <c r="F9128" t="s">
        <v>19</v>
      </c>
      <c r="I9128">
        <v>100</v>
      </c>
      <c r="J9128">
        <v>0</v>
      </c>
      <c r="K9128">
        <v>0</v>
      </c>
      <c r="L9128">
        <v>1266</v>
      </c>
      <c r="M9128">
        <v>1266</v>
      </c>
      <c r="N9128" t="s">
        <v>20</v>
      </c>
      <c r="O9128" t="s">
        <v>14882</v>
      </c>
      <c r="P9128" t="s">
        <v>28</v>
      </c>
      <c r="Q9128" t="s">
        <v>34233</v>
      </c>
      <c r="R9128" t="s">
        <v>34233</v>
      </c>
      <c r="S9128" t="s">
        <v>32628</v>
      </c>
      <c r="T9128" t="s">
        <v>34349</v>
      </c>
      <c r="U9128" t="s">
        <v>32634</v>
      </c>
      <c r="V9128" t="s">
        <v>33471</v>
      </c>
      <c r="X9128">
        <v>2</v>
      </c>
      <c r="Y9128" t="s">
        <v>32661</v>
      </c>
      <c r="AA9128">
        <v>8.5</v>
      </c>
      <c r="AB9128">
        <v>20</v>
      </c>
      <c r="AC9128">
        <v>1</v>
      </c>
      <c r="AD9128" t="str">
        <f t="shared" si="1409"/>
        <v/>
      </c>
      <c r="AE9128" t="str">
        <f t="shared" si="1406"/>
        <v/>
      </c>
      <c r="AF9128" t="str">
        <f t="shared" si="1408"/>
        <v/>
      </c>
      <c r="AG9128">
        <f t="shared" si="1410"/>
        <v>1</v>
      </c>
      <c r="AH9128">
        <f t="shared" si="1404"/>
        <v>2.8</v>
      </c>
      <c r="AI9128">
        <v>0.14499999999999999</v>
      </c>
      <c r="AJ9128">
        <f t="shared" si="1411"/>
        <v>0.40599999999999997</v>
      </c>
      <c r="AK9128" t="str">
        <f t="shared" si="1405"/>
        <v/>
      </c>
      <c r="AL9128" t="str">
        <f t="shared" si="1403"/>
        <v/>
      </c>
    </row>
    <row r="9129" spans="1:38" x14ac:dyDescent="0.2">
      <c r="A9129" t="s">
        <v>14883</v>
      </c>
      <c r="B9129" t="s">
        <v>37</v>
      </c>
      <c r="C9129" t="s">
        <v>14884</v>
      </c>
      <c r="D9129" s="1">
        <v>37316</v>
      </c>
      <c r="E9129" s="1">
        <v>43456</v>
      </c>
      <c r="F9129" t="s">
        <v>19</v>
      </c>
      <c r="I9129">
        <v>100</v>
      </c>
      <c r="J9129">
        <v>0</v>
      </c>
      <c r="K9129">
        <v>0</v>
      </c>
      <c r="L9129">
        <v>1705</v>
      </c>
      <c r="M9129">
        <v>1705</v>
      </c>
      <c r="N9129" t="s">
        <v>20</v>
      </c>
      <c r="O9129" t="s">
        <v>14885</v>
      </c>
      <c r="P9129" t="s">
        <v>28</v>
      </c>
      <c r="Q9129" t="s">
        <v>34233</v>
      </c>
      <c r="R9129" t="s">
        <v>34233</v>
      </c>
      <c r="S9129" t="s">
        <v>33797</v>
      </c>
      <c r="T9129" t="s">
        <v>34357</v>
      </c>
      <c r="U9129" t="s">
        <v>32634</v>
      </c>
      <c r="V9129" t="s">
        <v>33471</v>
      </c>
      <c r="X9129">
        <v>2</v>
      </c>
      <c r="Y9129" t="s">
        <v>32661</v>
      </c>
      <c r="AA9129">
        <v>8.5</v>
      </c>
      <c r="AB9129">
        <v>20</v>
      </c>
      <c r="AC9129">
        <v>1</v>
      </c>
      <c r="AD9129" t="str">
        <f t="shared" si="1409"/>
        <v/>
      </c>
      <c r="AE9129" t="str">
        <f t="shared" si="1406"/>
        <v/>
      </c>
      <c r="AF9129" t="str">
        <f t="shared" si="1408"/>
        <v/>
      </c>
      <c r="AG9129">
        <f t="shared" si="1410"/>
        <v>1</v>
      </c>
      <c r="AH9129">
        <f t="shared" si="1404"/>
        <v>2.8</v>
      </c>
      <c r="AI9129">
        <v>0.14499999999999999</v>
      </c>
      <c r="AJ9129">
        <f t="shared" si="1411"/>
        <v>0.40599999999999997</v>
      </c>
      <c r="AK9129" t="str">
        <f t="shared" si="1405"/>
        <v/>
      </c>
      <c r="AL9129" t="str">
        <f t="shared" si="1403"/>
        <v/>
      </c>
    </row>
    <row r="9130" spans="1:38" x14ac:dyDescent="0.2">
      <c r="A9130" t="s">
        <v>14886</v>
      </c>
      <c r="B9130" t="s">
        <v>37</v>
      </c>
      <c r="C9130" t="s">
        <v>14887</v>
      </c>
      <c r="D9130" s="1">
        <v>37316</v>
      </c>
      <c r="E9130" s="1">
        <v>43456</v>
      </c>
      <c r="F9130" t="s">
        <v>19</v>
      </c>
      <c r="I9130">
        <v>100</v>
      </c>
      <c r="J9130">
        <v>0</v>
      </c>
      <c r="K9130">
        <v>0</v>
      </c>
      <c r="L9130">
        <v>1209</v>
      </c>
      <c r="M9130">
        <v>1209</v>
      </c>
      <c r="N9130" t="s">
        <v>20</v>
      </c>
      <c r="O9130" t="s">
        <v>14888</v>
      </c>
      <c r="P9130" t="s">
        <v>28</v>
      </c>
      <c r="Q9130" t="s">
        <v>34233</v>
      </c>
      <c r="R9130" t="s">
        <v>34233</v>
      </c>
      <c r="S9130" t="s">
        <v>32628</v>
      </c>
      <c r="T9130" t="s">
        <v>34354</v>
      </c>
      <c r="U9130" t="s">
        <v>32634</v>
      </c>
      <c r="V9130" t="s">
        <v>33471</v>
      </c>
      <c r="X9130">
        <v>2</v>
      </c>
      <c r="Y9130" t="s">
        <v>32661</v>
      </c>
      <c r="AA9130">
        <v>8.5</v>
      </c>
      <c r="AB9130">
        <v>20</v>
      </c>
      <c r="AC9130">
        <v>1</v>
      </c>
      <c r="AD9130" t="str">
        <f t="shared" si="1409"/>
        <v/>
      </c>
      <c r="AE9130" t="str">
        <f t="shared" si="1406"/>
        <v/>
      </c>
      <c r="AF9130" t="str">
        <f t="shared" si="1408"/>
        <v/>
      </c>
      <c r="AG9130">
        <f t="shared" si="1410"/>
        <v>1</v>
      </c>
      <c r="AH9130">
        <f t="shared" si="1404"/>
        <v>2.8</v>
      </c>
      <c r="AI9130">
        <v>0.14499999999999999</v>
      </c>
      <c r="AJ9130">
        <f t="shared" si="1411"/>
        <v>0.40599999999999997</v>
      </c>
      <c r="AK9130" t="str">
        <f t="shared" si="1405"/>
        <v/>
      </c>
      <c r="AL9130" t="str">
        <f t="shared" si="1403"/>
        <v/>
      </c>
    </row>
    <row r="9131" spans="1:38" x14ac:dyDescent="0.2">
      <c r="A9131" t="s">
        <v>18874</v>
      </c>
      <c r="B9131" t="s">
        <v>37</v>
      </c>
      <c r="C9131" t="s">
        <v>18875</v>
      </c>
      <c r="D9131" s="1">
        <v>38069</v>
      </c>
      <c r="E9131" s="1">
        <v>43456</v>
      </c>
      <c r="F9131" t="s">
        <v>19</v>
      </c>
      <c r="I9131">
        <v>100</v>
      </c>
      <c r="J9131">
        <v>0</v>
      </c>
      <c r="K9131">
        <v>0</v>
      </c>
      <c r="L9131">
        <v>1257</v>
      </c>
      <c r="M9131">
        <v>1257</v>
      </c>
      <c r="N9131" t="s">
        <v>20</v>
      </c>
      <c r="O9131" t="s">
        <v>18876</v>
      </c>
      <c r="P9131" t="s">
        <v>28</v>
      </c>
      <c r="Q9131" t="s">
        <v>34233</v>
      </c>
      <c r="R9131" t="s">
        <v>34233</v>
      </c>
      <c r="S9131" t="s">
        <v>32628</v>
      </c>
      <c r="T9131" t="s">
        <v>34356</v>
      </c>
      <c r="U9131" t="s">
        <v>32634</v>
      </c>
      <c r="V9131" t="s">
        <v>33399</v>
      </c>
      <c r="W9131">
        <v>314</v>
      </c>
      <c r="X9131">
        <v>2</v>
      </c>
      <c r="Y9131" t="s">
        <v>32654</v>
      </c>
      <c r="AA9131">
        <v>9</v>
      </c>
      <c r="AB9131">
        <v>25</v>
      </c>
      <c r="AC9131">
        <v>1</v>
      </c>
      <c r="AD9131" t="str">
        <f t="shared" si="1409"/>
        <v/>
      </c>
      <c r="AE9131" t="str">
        <f t="shared" si="1406"/>
        <v/>
      </c>
      <c r="AF9131" t="str">
        <f t="shared" si="1408"/>
        <v/>
      </c>
      <c r="AG9131">
        <f t="shared" si="1410"/>
        <v>1</v>
      </c>
      <c r="AH9131">
        <f t="shared" si="1404"/>
        <v>2.8</v>
      </c>
      <c r="AI9131">
        <v>0.14499999999999999</v>
      </c>
      <c r="AJ9131">
        <f t="shared" si="1411"/>
        <v>0.40599999999999997</v>
      </c>
      <c r="AK9131" t="str">
        <f t="shared" si="1405"/>
        <v/>
      </c>
      <c r="AL9131" t="str">
        <f t="shared" ref="AL9131:AL9194" si="1412">IF(COUNTBLANK(AK9131),"",AK9131*AI9131)</f>
        <v/>
      </c>
    </row>
    <row r="9132" spans="1:38" x14ac:dyDescent="0.2">
      <c r="A9132" t="s">
        <v>18922</v>
      </c>
      <c r="B9132" t="s">
        <v>37</v>
      </c>
      <c r="C9132" t="s">
        <v>18923</v>
      </c>
      <c r="D9132" s="1">
        <v>38069</v>
      </c>
      <c r="E9132" s="1">
        <v>43995</v>
      </c>
      <c r="F9132" t="s">
        <v>19</v>
      </c>
      <c r="I9132">
        <v>100</v>
      </c>
      <c r="J9132">
        <v>0</v>
      </c>
      <c r="K9132">
        <v>0</v>
      </c>
      <c r="L9132">
        <v>1086</v>
      </c>
      <c r="M9132">
        <v>1086</v>
      </c>
      <c r="N9132" t="s">
        <v>20</v>
      </c>
      <c r="O9132" t="s">
        <v>18924</v>
      </c>
      <c r="P9132" t="s">
        <v>28</v>
      </c>
      <c r="Q9132" t="s">
        <v>34233</v>
      </c>
      <c r="R9132" t="s">
        <v>34233</v>
      </c>
      <c r="S9132" t="s">
        <v>32628</v>
      </c>
      <c r="T9132" t="s">
        <v>34356</v>
      </c>
      <c r="U9132" t="s">
        <v>32634</v>
      </c>
      <c r="V9132" t="s">
        <v>33399</v>
      </c>
      <c r="W9132">
        <v>271</v>
      </c>
      <c r="X9132">
        <v>2</v>
      </c>
      <c r="Y9132" t="s">
        <v>32654</v>
      </c>
      <c r="AA9132">
        <v>9</v>
      </c>
      <c r="AB9132">
        <v>25</v>
      </c>
      <c r="AC9132">
        <v>1</v>
      </c>
      <c r="AD9132" t="str">
        <f t="shared" si="1409"/>
        <v/>
      </c>
      <c r="AE9132" t="str">
        <f t="shared" si="1406"/>
        <v/>
      </c>
      <c r="AF9132" t="str">
        <f t="shared" si="1408"/>
        <v/>
      </c>
      <c r="AG9132">
        <f t="shared" si="1410"/>
        <v>1</v>
      </c>
      <c r="AH9132">
        <f t="shared" si="1404"/>
        <v>2.8</v>
      </c>
      <c r="AI9132">
        <v>0.14499999999999999</v>
      </c>
      <c r="AJ9132">
        <f t="shared" si="1411"/>
        <v>0.40599999999999997</v>
      </c>
      <c r="AK9132" t="str">
        <f t="shared" si="1405"/>
        <v/>
      </c>
      <c r="AL9132" t="str">
        <f t="shared" si="1412"/>
        <v/>
      </c>
    </row>
    <row r="9133" spans="1:38" x14ac:dyDescent="0.2">
      <c r="A9133" t="s">
        <v>14889</v>
      </c>
      <c r="B9133" t="s">
        <v>37</v>
      </c>
      <c r="C9133" t="s">
        <v>14890</v>
      </c>
      <c r="D9133" s="1">
        <v>37316</v>
      </c>
      <c r="E9133" s="1">
        <v>43456</v>
      </c>
      <c r="F9133" t="s">
        <v>19</v>
      </c>
      <c r="I9133">
        <v>100</v>
      </c>
      <c r="J9133">
        <v>0</v>
      </c>
      <c r="K9133">
        <v>0</v>
      </c>
      <c r="L9133">
        <v>1391</v>
      </c>
      <c r="M9133">
        <v>1391</v>
      </c>
      <c r="N9133" t="s">
        <v>20</v>
      </c>
      <c r="O9133" t="s">
        <v>14891</v>
      </c>
      <c r="P9133" t="s">
        <v>28</v>
      </c>
      <c r="Q9133" t="s">
        <v>34233</v>
      </c>
      <c r="R9133" t="s">
        <v>34233</v>
      </c>
      <c r="S9133" t="s">
        <v>32628</v>
      </c>
      <c r="T9133" t="s">
        <v>34357</v>
      </c>
      <c r="U9133" t="s">
        <v>32634</v>
      </c>
      <c r="V9133" t="s">
        <v>33471</v>
      </c>
      <c r="X9133">
        <v>2</v>
      </c>
      <c r="Y9133" t="s">
        <v>32661</v>
      </c>
      <c r="AA9133">
        <v>8.5</v>
      </c>
      <c r="AB9133">
        <v>20</v>
      </c>
      <c r="AC9133">
        <v>1</v>
      </c>
      <c r="AD9133" t="str">
        <f t="shared" si="1409"/>
        <v/>
      </c>
      <c r="AE9133" t="str">
        <f t="shared" si="1406"/>
        <v/>
      </c>
      <c r="AF9133" t="str">
        <f t="shared" si="1408"/>
        <v/>
      </c>
      <c r="AG9133">
        <f t="shared" si="1410"/>
        <v>1</v>
      </c>
      <c r="AH9133">
        <f t="shared" si="1404"/>
        <v>2.8</v>
      </c>
      <c r="AI9133">
        <v>0.14499999999999999</v>
      </c>
      <c r="AJ9133">
        <f t="shared" si="1411"/>
        <v>0.40599999999999997</v>
      </c>
      <c r="AK9133" t="str">
        <f t="shared" si="1405"/>
        <v/>
      </c>
      <c r="AL9133" t="str">
        <f t="shared" si="1412"/>
        <v/>
      </c>
    </row>
    <row r="9134" spans="1:38" x14ac:dyDescent="0.2">
      <c r="A9134" t="s">
        <v>18877</v>
      </c>
      <c r="B9134" t="s">
        <v>37</v>
      </c>
      <c r="C9134" t="s">
        <v>18878</v>
      </c>
      <c r="D9134" s="1">
        <v>38069</v>
      </c>
      <c r="E9134" s="1">
        <v>43456</v>
      </c>
      <c r="F9134" t="s">
        <v>19</v>
      </c>
      <c r="I9134">
        <v>100</v>
      </c>
      <c r="J9134">
        <v>0</v>
      </c>
      <c r="K9134">
        <v>0</v>
      </c>
      <c r="L9134">
        <v>1201</v>
      </c>
      <c r="M9134">
        <v>1201</v>
      </c>
      <c r="N9134" t="s">
        <v>20</v>
      </c>
      <c r="O9134" t="s">
        <v>18879</v>
      </c>
      <c r="P9134" t="s">
        <v>28</v>
      </c>
      <c r="Q9134" t="s">
        <v>34233</v>
      </c>
      <c r="R9134" t="s">
        <v>34233</v>
      </c>
      <c r="S9134" t="s">
        <v>32628</v>
      </c>
      <c r="T9134" t="s">
        <v>34356</v>
      </c>
      <c r="U9134" t="s">
        <v>32634</v>
      </c>
      <c r="V9134" t="s">
        <v>33399</v>
      </c>
      <c r="W9134">
        <v>300</v>
      </c>
      <c r="X9134">
        <v>2</v>
      </c>
      <c r="Y9134" t="s">
        <v>32654</v>
      </c>
      <c r="AA9134">
        <v>9</v>
      </c>
      <c r="AB9134">
        <v>25</v>
      </c>
      <c r="AC9134">
        <v>1</v>
      </c>
      <c r="AD9134" t="str">
        <f t="shared" si="1409"/>
        <v/>
      </c>
      <c r="AE9134" t="str">
        <f t="shared" si="1406"/>
        <v/>
      </c>
      <c r="AF9134" t="str">
        <f t="shared" si="1408"/>
        <v/>
      </c>
      <c r="AG9134">
        <f t="shared" si="1410"/>
        <v>1</v>
      </c>
      <c r="AH9134">
        <f t="shared" si="1404"/>
        <v>2.8</v>
      </c>
      <c r="AI9134">
        <v>0.14499999999999999</v>
      </c>
      <c r="AJ9134">
        <f t="shared" si="1411"/>
        <v>0.40599999999999997</v>
      </c>
      <c r="AK9134" t="str">
        <f t="shared" si="1405"/>
        <v/>
      </c>
      <c r="AL9134" t="str">
        <f t="shared" si="1412"/>
        <v/>
      </c>
    </row>
    <row r="9135" spans="1:38" x14ac:dyDescent="0.2">
      <c r="A9135" t="s">
        <v>18925</v>
      </c>
      <c r="B9135" t="s">
        <v>37</v>
      </c>
      <c r="C9135" t="s">
        <v>18926</v>
      </c>
      <c r="D9135" s="1">
        <v>38069</v>
      </c>
      <c r="E9135" s="1">
        <v>43770</v>
      </c>
      <c r="F9135" t="s">
        <v>19</v>
      </c>
      <c r="I9135">
        <v>100</v>
      </c>
      <c r="J9135">
        <v>0</v>
      </c>
      <c r="K9135">
        <v>0</v>
      </c>
      <c r="L9135">
        <v>1221</v>
      </c>
      <c r="M9135">
        <v>1221</v>
      </c>
      <c r="N9135" t="s">
        <v>20</v>
      </c>
      <c r="O9135" t="s">
        <v>18927</v>
      </c>
      <c r="P9135" t="s">
        <v>28</v>
      </c>
      <c r="Q9135" t="s">
        <v>34233</v>
      </c>
      <c r="R9135" t="s">
        <v>34233</v>
      </c>
      <c r="S9135" t="s">
        <v>32628</v>
      </c>
      <c r="T9135" t="s">
        <v>34356</v>
      </c>
      <c r="U9135" t="s">
        <v>32634</v>
      </c>
      <c r="V9135" t="s">
        <v>33399</v>
      </c>
      <c r="W9135">
        <v>305</v>
      </c>
      <c r="X9135">
        <v>2</v>
      </c>
      <c r="Y9135" t="s">
        <v>32654</v>
      </c>
      <c r="AA9135">
        <v>9</v>
      </c>
      <c r="AB9135">
        <v>25</v>
      </c>
      <c r="AC9135">
        <v>1</v>
      </c>
      <c r="AD9135" t="str">
        <f t="shared" si="1409"/>
        <v/>
      </c>
      <c r="AE9135" t="str">
        <f t="shared" si="1406"/>
        <v/>
      </c>
      <c r="AF9135" t="str">
        <f t="shared" si="1408"/>
        <v/>
      </c>
      <c r="AG9135">
        <f t="shared" si="1410"/>
        <v>1</v>
      </c>
      <c r="AH9135">
        <f t="shared" si="1404"/>
        <v>2.8</v>
      </c>
      <c r="AI9135">
        <v>0.14499999999999999</v>
      </c>
      <c r="AJ9135">
        <f t="shared" si="1411"/>
        <v>0.40599999999999997</v>
      </c>
      <c r="AK9135" t="str">
        <f t="shared" si="1405"/>
        <v/>
      </c>
      <c r="AL9135" t="str">
        <f t="shared" si="1412"/>
        <v/>
      </c>
    </row>
    <row r="9136" spans="1:38" x14ac:dyDescent="0.2">
      <c r="A9136" t="s">
        <v>18880</v>
      </c>
      <c r="B9136" t="s">
        <v>37</v>
      </c>
      <c r="C9136" t="s">
        <v>18881</v>
      </c>
      <c r="D9136" s="1">
        <v>38069</v>
      </c>
      <c r="E9136" s="1">
        <v>43456</v>
      </c>
      <c r="F9136" t="s">
        <v>19</v>
      </c>
      <c r="I9136">
        <v>100</v>
      </c>
      <c r="J9136">
        <v>0</v>
      </c>
      <c r="K9136">
        <v>0</v>
      </c>
      <c r="L9136">
        <v>1822</v>
      </c>
      <c r="M9136">
        <v>1822</v>
      </c>
      <c r="N9136" t="s">
        <v>20</v>
      </c>
      <c r="O9136" t="s">
        <v>18882</v>
      </c>
      <c r="P9136" t="s">
        <v>28</v>
      </c>
      <c r="Q9136" t="s">
        <v>34233</v>
      </c>
      <c r="R9136" t="s">
        <v>34233</v>
      </c>
      <c r="S9136" t="s">
        <v>32628</v>
      </c>
      <c r="T9136" t="s">
        <v>34356</v>
      </c>
      <c r="U9136" t="s">
        <v>32634</v>
      </c>
      <c r="V9136" t="s">
        <v>33399</v>
      </c>
      <c r="W9136">
        <v>364</v>
      </c>
      <c r="X9136">
        <v>2</v>
      </c>
      <c r="Y9136" t="s">
        <v>32654</v>
      </c>
      <c r="AA9136">
        <v>9</v>
      </c>
      <c r="AB9136">
        <v>20</v>
      </c>
      <c r="AC9136">
        <v>1</v>
      </c>
      <c r="AD9136" t="str">
        <f t="shared" si="1409"/>
        <v/>
      </c>
      <c r="AE9136" t="str">
        <f t="shared" si="1406"/>
        <v/>
      </c>
      <c r="AF9136" t="str">
        <f t="shared" si="1408"/>
        <v/>
      </c>
      <c r="AG9136">
        <f t="shared" si="1410"/>
        <v>1</v>
      </c>
      <c r="AH9136">
        <f t="shared" ref="AH9136:AH9199" si="1413">IF(AG9136="","",AG9136*2.8)</f>
        <v>2.8</v>
      </c>
      <c r="AI9136">
        <v>0.14499999999999999</v>
      </c>
      <c r="AJ9136">
        <f t="shared" si="1411"/>
        <v>0.40599999999999997</v>
      </c>
      <c r="AK9136" t="str">
        <f t="shared" ref="AK9136:AK9199" si="1414">IF(AE9136="","",AE9136*2.8)</f>
        <v/>
      </c>
      <c r="AL9136" t="str">
        <f t="shared" si="1412"/>
        <v/>
      </c>
    </row>
    <row r="9137" spans="1:38" x14ac:dyDescent="0.2">
      <c r="A9137" t="s">
        <v>18883</v>
      </c>
      <c r="B9137" t="s">
        <v>37</v>
      </c>
      <c r="C9137" t="s">
        <v>18884</v>
      </c>
      <c r="D9137" s="1">
        <v>38069</v>
      </c>
      <c r="E9137" s="1">
        <v>43456</v>
      </c>
      <c r="F9137" t="s">
        <v>19</v>
      </c>
      <c r="I9137">
        <v>100</v>
      </c>
      <c r="J9137">
        <v>0</v>
      </c>
      <c r="K9137">
        <v>0</v>
      </c>
      <c r="L9137">
        <v>1195</v>
      </c>
      <c r="M9137">
        <v>1195</v>
      </c>
      <c r="N9137" t="s">
        <v>20</v>
      </c>
      <c r="O9137" t="s">
        <v>18885</v>
      </c>
      <c r="P9137" t="s">
        <v>28</v>
      </c>
      <c r="Q9137" t="s">
        <v>34233</v>
      </c>
      <c r="R9137" t="s">
        <v>34233</v>
      </c>
      <c r="S9137" t="s">
        <v>32628</v>
      </c>
      <c r="T9137" t="s">
        <v>34356</v>
      </c>
      <c r="U9137" t="s">
        <v>32634</v>
      </c>
      <c r="V9137" t="s">
        <v>33399</v>
      </c>
      <c r="W9137">
        <v>299</v>
      </c>
      <c r="X9137">
        <v>2</v>
      </c>
      <c r="Y9137" t="s">
        <v>32654</v>
      </c>
      <c r="AA9137">
        <v>9</v>
      </c>
      <c r="AB9137">
        <v>25</v>
      </c>
      <c r="AC9137">
        <v>1</v>
      </c>
      <c r="AD9137" t="str">
        <f t="shared" si="1409"/>
        <v/>
      </c>
      <c r="AE9137" t="str">
        <f t="shared" si="1406"/>
        <v/>
      </c>
      <c r="AF9137" t="str">
        <f t="shared" si="1408"/>
        <v/>
      </c>
      <c r="AG9137">
        <f t="shared" si="1410"/>
        <v>1</v>
      </c>
      <c r="AH9137">
        <f t="shared" si="1413"/>
        <v>2.8</v>
      </c>
      <c r="AI9137">
        <v>0.14499999999999999</v>
      </c>
      <c r="AJ9137">
        <f t="shared" si="1411"/>
        <v>0.40599999999999997</v>
      </c>
      <c r="AK9137" t="str">
        <f t="shared" si="1414"/>
        <v/>
      </c>
      <c r="AL9137" t="str">
        <f t="shared" si="1412"/>
        <v/>
      </c>
    </row>
    <row r="9138" spans="1:38" x14ac:dyDescent="0.2">
      <c r="A9138" t="s">
        <v>14841</v>
      </c>
      <c r="B9138" t="s">
        <v>37</v>
      </c>
      <c r="C9138" t="s">
        <v>14842</v>
      </c>
      <c r="D9138" s="1">
        <v>37316</v>
      </c>
      <c r="E9138" s="1">
        <v>43456</v>
      </c>
      <c r="F9138" t="s">
        <v>19</v>
      </c>
      <c r="I9138">
        <v>100</v>
      </c>
      <c r="J9138">
        <v>0</v>
      </c>
      <c r="K9138">
        <v>0</v>
      </c>
      <c r="L9138">
        <v>1271</v>
      </c>
      <c r="M9138">
        <v>1271</v>
      </c>
      <c r="N9138" t="s">
        <v>20</v>
      </c>
      <c r="O9138" t="s">
        <v>14843</v>
      </c>
      <c r="P9138" t="s">
        <v>28</v>
      </c>
      <c r="Q9138" t="s">
        <v>34233</v>
      </c>
      <c r="R9138" t="s">
        <v>34233</v>
      </c>
      <c r="S9138" t="s">
        <v>32628</v>
      </c>
      <c r="T9138" t="s">
        <v>34349</v>
      </c>
      <c r="U9138" t="s">
        <v>32634</v>
      </c>
      <c r="V9138" t="s">
        <v>33471</v>
      </c>
      <c r="X9138">
        <v>2</v>
      </c>
      <c r="Y9138" t="s">
        <v>32661</v>
      </c>
      <c r="AA9138">
        <v>8.5</v>
      </c>
      <c r="AB9138">
        <v>20</v>
      </c>
      <c r="AC9138">
        <v>1</v>
      </c>
      <c r="AD9138" t="str">
        <f t="shared" si="1409"/>
        <v/>
      </c>
      <c r="AE9138" t="str">
        <f t="shared" si="1406"/>
        <v/>
      </c>
      <c r="AF9138" t="str">
        <f t="shared" si="1408"/>
        <v/>
      </c>
      <c r="AG9138">
        <f t="shared" si="1410"/>
        <v>1</v>
      </c>
      <c r="AH9138">
        <f t="shared" si="1413"/>
        <v>2.8</v>
      </c>
      <c r="AI9138">
        <v>0.14499999999999999</v>
      </c>
      <c r="AJ9138">
        <f t="shared" si="1411"/>
        <v>0.40599999999999997</v>
      </c>
      <c r="AK9138" t="str">
        <f t="shared" si="1414"/>
        <v/>
      </c>
      <c r="AL9138" t="str">
        <f t="shared" si="1412"/>
        <v/>
      </c>
    </row>
    <row r="9139" spans="1:38" x14ac:dyDescent="0.2">
      <c r="A9139" t="s">
        <v>18919</v>
      </c>
      <c r="B9139" t="s">
        <v>37</v>
      </c>
      <c r="C9139" t="s">
        <v>18920</v>
      </c>
      <c r="D9139" s="1">
        <v>38069</v>
      </c>
      <c r="E9139" s="1">
        <v>43456</v>
      </c>
      <c r="F9139" t="s">
        <v>19</v>
      </c>
      <c r="I9139">
        <v>100</v>
      </c>
      <c r="J9139">
        <v>0</v>
      </c>
      <c r="K9139">
        <v>0</v>
      </c>
      <c r="L9139">
        <v>1770</v>
      </c>
      <c r="M9139">
        <v>1770</v>
      </c>
      <c r="N9139" t="s">
        <v>20</v>
      </c>
      <c r="O9139" t="s">
        <v>18921</v>
      </c>
      <c r="P9139" t="s">
        <v>28</v>
      </c>
      <c r="Q9139" t="s">
        <v>34233</v>
      </c>
      <c r="R9139" t="s">
        <v>34233</v>
      </c>
      <c r="S9139" t="s">
        <v>32628</v>
      </c>
      <c r="T9139" t="s">
        <v>34356</v>
      </c>
      <c r="U9139" t="s">
        <v>32634</v>
      </c>
      <c r="V9139" t="s">
        <v>33399</v>
      </c>
      <c r="W9139">
        <v>353</v>
      </c>
      <c r="X9139">
        <v>2</v>
      </c>
      <c r="Y9139" t="s">
        <v>32654</v>
      </c>
      <c r="AA9139">
        <v>9</v>
      </c>
      <c r="AB9139">
        <v>20</v>
      </c>
      <c r="AC9139">
        <v>1</v>
      </c>
      <c r="AD9139" t="str">
        <f t="shared" si="1409"/>
        <v/>
      </c>
      <c r="AE9139" t="str">
        <f t="shared" si="1406"/>
        <v/>
      </c>
      <c r="AF9139" t="str">
        <f t="shared" si="1408"/>
        <v/>
      </c>
      <c r="AG9139">
        <f t="shared" si="1410"/>
        <v>1</v>
      </c>
      <c r="AH9139">
        <f t="shared" si="1413"/>
        <v>2.8</v>
      </c>
      <c r="AI9139">
        <v>0.14499999999999999</v>
      </c>
      <c r="AJ9139">
        <f t="shared" si="1411"/>
        <v>0.40599999999999997</v>
      </c>
      <c r="AK9139" t="str">
        <f t="shared" si="1414"/>
        <v/>
      </c>
      <c r="AL9139" t="str">
        <f t="shared" si="1412"/>
        <v/>
      </c>
    </row>
    <row r="9140" spans="1:38" x14ac:dyDescent="0.2">
      <c r="A9140" t="s">
        <v>19758</v>
      </c>
      <c r="B9140" t="s">
        <v>37</v>
      </c>
      <c r="C9140" t="s">
        <v>19759</v>
      </c>
      <c r="D9140" s="1">
        <v>38069</v>
      </c>
      <c r="E9140" s="1">
        <v>43798</v>
      </c>
      <c r="F9140" t="s">
        <v>19</v>
      </c>
      <c r="I9140">
        <v>100</v>
      </c>
      <c r="J9140">
        <v>0</v>
      </c>
      <c r="K9140">
        <v>0</v>
      </c>
      <c r="L9140">
        <v>1709</v>
      </c>
      <c r="M9140">
        <v>1709</v>
      </c>
      <c r="N9140" t="s">
        <v>20</v>
      </c>
      <c r="O9140" t="s">
        <v>19760</v>
      </c>
      <c r="P9140" t="s">
        <v>28</v>
      </c>
      <c r="Q9140" t="s">
        <v>32656</v>
      </c>
      <c r="R9140" t="s">
        <v>33768</v>
      </c>
      <c r="S9140" t="s">
        <v>32628</v>
      </c>
      <c r="T9140" t="s">
        <v>34368</v>
      </c>
      <c r="U9140" t="s">
        <v>32656</v>
      </c>
      <c r="V9140" t="s">
        <v>33490</v>
      </c>
      <c r="W9140">
        <v>256</v>
      </c>
      <c r="X9140">
        <v>2</v>
      </c>
      <c r="Y9140">
        <v>1</v>
      </c>
      <c r="Z9140">
        <v>500</v>
      </c>
      <c r="AA9140">
        <v>8.5</v>
      </c>
      <c r="AC9140">
        <v>2</v>
      </c>
      <c r="AD9140" t="str">
        <f t="shared" si="1409"/>
        <v/>
      </c>
      <c r="AE9140" t="str">
        <f t="shared" si="1406"/>
        <v/>
      </c>
      <c r="AF9140" t="str">
        <f t="shared" si="1408"/>
        <v/>
      </c>
      <c r="AG9140">
        <f t="shared" si="1410"/>
        <v>2</v>
      </c>
      <c r="AH9140">
        <f t="shared" si="1413"/>
        <v>5.6</v>
      </c>
      <c r="AI9140">
        <v>0.14499999999999999</v>
      </c>
      <c r="AJ9140">
        <f t="shared" si="1411"/>
        <v>0.81199999999999994</v>
      </c>
      <c r="AK9140" t="str">
        <f t="shared" si="1414"/>
        <v/>
      </c>
      <c r="AL9140" t="str">
        <f t="shared" si="1412"/>
        <v/>
      </c>
    </row>
    <row r="9141" spans="1:38" x14ac:dyDescent="0.2">
      <c r="A9141" t="s">
        <v>19761</v>
      </c>
      <c r="B9141" t="s">
        <v>37</v>
      </c>
      <c r="C9141" t="s">
        <v>19762</v>
      </c>
      <c r="D9141" s="1">
        <v>38069</v>
      </c>
      <c r="E9141" s="1">
        <v>43456</v>
      </c>
      <c r="F9141" t="s">
        <v>470</v>
      </c>
      <c r="G9141" t="s">
        <v>19</v>
      </c>
      <c r="I9141">
        <v>75</v>
      </c>
      <c r="J9141">
        <v>25</v>
      </c>
      <c r="K9141">
        <v>0</v>
      </c>
      <c r="L9141">
        <v>1225</v>
      </c>
      <c r="M9141">
        <v>1225</v>
      </c>
      <c r="N9141" t="s">
        <v>20</v>
      </c>
      <c r="O9141" t="s">
        <v>19763</v>
      </c>
      <c r="P9141" t="s">
        <v>28</v>
      </c>
      <c r="Q9141" t="s">
        <v>34271</v>
      </c>
      <c r="R9141" t="s">
        <v>33762</v>
      </c>
      <c r="S9141" t="s">
        <v>33942</v>
      </c>
      <c r="T9141" t="s">
        <v>34233</v>
      </c>
      <c r="U9141" t="s">
        <v>33735</v>
      </c>
      <c r="V9141" t="s">
        <v>33734</v>
      </c>
      <c r="W9141">
        <v>551</v>
      </c>
      <c r="X9141">
        <v>2</v>
      </c>
      <c r="Y9141">
        <v>1</v>
      </c>
      <c r="Z9141">
        <f>W9141*X9141</f>
        <v>1102</v>
      </c>
      <c r="AA9141">
        <v>8.5</v>
      </c>
      <c r="AB9141">
        <v>45</v>
      </c>
      <c r="AC9141">
        <v>1</v>
      </c>
      <c r="AD9141">
        <f>Z9141</f>
        <v>1102</v>
      </c>
      <c r="AE9141">
        <f t="shared" si="1406"/>
        <v>1</v>
      </c>
      <c r="AF9141" t="str">
        <f t="shared" si="1408"/>
        <v/>
      </c>
      <c r="AG9141" t="str">
        <f t="shared" si="1410"/>
        <v/>
      </c>
      <c r="AH9141" t="str">
        <f t="shared" si="1413"/>
        <v/>
      </c>
      <c r="AI9141">
        <v>0.14499999999999999</v>
      </c>
      <c r="AJ9141" t="str">
        <f t="shared" si="1411"/>
        <v/>
      </c>
      <c r="AK9141">
        <f t="shared" si="1414"/>
        <v>2.8</v>
      </c>
      <c r="AL9141">
        <f t="shared" si="1412"/>
        <v>0.40599999999999997</v>
      </c>
    </row>
    <row r="9142" spans="1:38" x14ac:dyDescent="0.2">
      <c r="A9142" t="s">
        <v>14844</v>
      </c>
      <c r="B9142" t="s">
        <v>37</v>
      </c>
      <c r="C9142" t="s">
        <v>14845</v>
      </c>
      <c r="D9142" s="1">
        <v>37316</v>
      </c>
      <c r="E9142" s="1">
        <v>43456</v>
      </c>
      <c r="F9142" t="s">
        <v>19</v>
      </c>
      <c r="I9142">
        <v>100</v>
      </c>
      <c r="J9142">
        <v>0</v>
      </c>
      <c r="K9142">
        <v>0</v>
      </c>
      <c r="L9142">
        <v>1057</v>
      </c>
      <c r="M9142">
        <v>1057</v>
      </c>
      <c r="N9142" t="s">
        <v>20</v>
      </c>
      <c r="O9142" t="s">
        <v>14846</v>
      </c>
      <c r="P9142" t="s">
        <v>28</v>
      </c>
      <c r="Q9142" t="s">
        <v>34233</v>
      </c>
      <c r="R9142" t="s">
        <v>34233</v>
      </c>
      <c r="S9142" t="s">
        <v>33797</v>
      </c>
      <c r="T9142" t="s">
        <v>32634</v>
      </c>
      <c r="U9142" t="s">
        <v>32634</v>
      </c>
      <c r="V9142" t="s">
        <v>33471</v>
      </c>
      <c r="X9142">
        <v>2</v>
      </c>
      <c r="Y9142" t="s">
        <v>32661</v>
      </c>
      <c r="AA9142">
        <v>8.5</v>
      </c>
      <c r="AB9142">
        <v>20</v>
      </c>
      <c r="AC9142">
        <v>1</v>
      </c>
      <c r="AD9142" t="str">
        <f t="shared" ref="AD9142:AD9173" si="1415">IF((S9142="tühi")*(F9142&lt;&gt;"Elamumaa")*(G9142&lt;&gt;"Elamumaa")*(H9142&lt;&gt;"Elamumaa"),IF(Z9142=0,"",Z9142),"")</f>
        <v/>
      </c>
      <c r="AE9142" t="str">
        <f t="shared" si="1406"/>
        <v/>
      </c>
      <c r="AF9142" t="str">
        <f t="shared" si="1408"/>
        <v/>
      </c>
      <c r="AG9142">
        <f t="shared" si="1410"/>
        <v>1</v>
      </c>
      <c r="AH9142">
        <f t="shared" si="1413"/>
        <v>2.8</v>
      </c>
      <c r="AI9142">
        <v>0.14499999999999999</v>
      </c>
      <c r="AJ9142">
        <f t="shared" si="1411"/>
        <v>0.40599999999999997</v>
      </c>
      <c r="AK9142" t="str">
        <f t="shared" si="1414"/>
        <v/>
      </c>
      <c r="AL9142" t="str">
        <f t="shared" si="1412"/>
        <v/>
      </c>
    </row>
    <row r="9143" spans="1:38" x14ac:dyDescent="0.2">
      <c r="A9143" t="s">
        <v>14847</v>
      </c>
      <c r="B9143" t="s">
        <v>37</v>
      </c>
      <c r="C9143" t="s">
        <v>14848</v>
      </c>
      <c r="D9143" s="1">
        <v>37316</v>
      </c>
      <c r="E9143" s="1">
        <v>43456</v>
      </c>
      <c r="F9143" t="s">
        <v>19</v>
      </c>
      <c r="I9143">
        <v>100</v>
      </c>
      <c r="J9143">
        <v>0</v>
      </c>
      <c r="K9143">
        <v>0</v>
      </c>
      <c r="L9143">
        <v>1267</v>
      </c>
      <c r="M9143">
        <v>1267</v>
      </c>
      <c r="N9143" t="s">
        <v>20</v>
      </c>
      <c r="O9143" t="s">
        <v>14849</v>
      </c>
      <c r="P9143" t="s">
        <v>28</v>
      </c>
      <c r="Q9143" t="s">
        <v>34233</v>
      </c>
      <c r="R9143" t="s">
        <v>34233</v>
      </c>
      <c r="S9143" t="s">
        <v>32628</v>
      </c>
      <c r="T9143" t="s">
        <v>34357</v>
      </c>
      <c r="U9143" t="s">
        <v>32634</v>
      </c>
      <c r="V9143" t="s">
        <v>33471</v>
      </c>
      <c r="X9143">
        <v>2</v>
      </c>
      <c r="Y9143" t="s">
        <v>32661</v>
      </c>
      <c r="AA9143">
        <v>8.5</v>
      </c>
      <c r="AB9143">
        <v>20</v>
      </c>
      <c r="AC9143">
        <v>1</v>
      </c>
      <c r="AD9143" t="str">
        <f t="shared" si="1415"/>
        <v/>
      </c>
      <c r="AE9143" t="str">
        <f t="shared" si="1406"/>
        <v/>
      </c>
      <c r="AF9143" t="str">
        <f t="shared" si="1408"/>
        <v/>
      </c>
      <c r="AG9143">
        <f t="shared" si="1410"/>
        <v>1</v>
      </c>
      <c r="AH9143">
        <f t="shared" si="1413"/>
        <v>2.8</v>
      </c>
      <c r="AI9143">
        <v>0.14499999999999999</v>
      </c>
      <c r="AJ9143">
        <f t="shared" si="1411"/>
        <v>0.40599999999999997</v>
      </c>
      <c r="AK9143" t="str">
        <f t="shared" si="1414"/>
        <v/>
      </c>
      <c r="AL9143" t="str">
        <f t="shared" si="1412"/>
        <v/>
      </c>
    </row>
    <row r="9144" spans="1:38" x14ac:dyDescent="0.2">
      <c r="A9144" t="s">
        <v>14850</v>
      </c>
      <c r="B9144" t="s">
        <v>37</v>
      </c>
      <c r="C9144" t="s">
        <v>14851</v>
      </c>
      <c r="D9144" s="1">
        <v>37316</v>
      </c>
      <c r="E9144" s="1">
        <v>43456</v>
      </c>
      <c r="F9144" t="s">
        <v>19</v>
      </c>
      <c r="I9144">
        <v>100</v>
      </c>
      <c r="J9144">
        <v>0</v>
      </c>
      <c r="K9144">
        <v>0</v>
      </c>
      <c r="L9144">
        <v>1055</v>
      </c>
      <c r="M9144">
        <v>1055</v>
      </c>
      <c r="N9144" t="s">
        <v>20</v>
      </c>
      <c r="O9144" t="s">
        <v>14852</v>
      </c>
      <c r="P9144" t="s">
        <v>28</v>
      </c>
      <c r="Q9144" t="s">
        <v>34233</v>
      </c>
      <c r="R9144" t="s">
        <v>34233</v>
      </c>
      <c r="S9144" t="s">
        <v>32628</v>
      </c>
      <c r="T9144" t="s">
        <v>34349</v>
      </c>
      <c r="U9144" t="s">
        <v>32634</v>
      </c>
      <c r="V9144" t="s">
        <v>33471</v>
      </c>
      <c r="X9144">
        <v>2</v>
      </c>
      <c r="Y9144" t="s">
        <v>32661</v>
      </c>
      <c r="AA9144">
        <v>8.5</v>
      </c>
      <c r="AB9144">
        <v>20</v>
      </c>
      <c r="AC9144">
        <v>1</v>
      </c>
      <c r="AD9144" t="str">
        <f t="shared" si="1415"/>
        <v/>
      </c>
      <c r="AE9144" t="str">
        <f t="shared" si="1406"/>
        <v/>
      </c>
      <c r="AF9144" t="str">
        <f t="shared" si="1408"/>
        <v/>
      </c>
      <c r="AG9144">
        <f t="shared" si="1410"/>
        <v>1</v>
      </c>
      <c r="AH9144">
        <f t="shared" si="1413"/>
        <v>2.8</v>
      </c>
      <c r="AI9144">
        <v>0.14499999999999999</v>
      </c>
      <c r="AJ9144">
        <f t="shared" si="1411"/>
        <v>0.40599999999999997</v>
      </c>
      <c r="AK9144" t="str">
        <f t="shared" si="1414"/>
        <v/>
      </c>
      <c r="AL9144" t="str">
        <f t="shared" si="1412"/>
        <v/>
      </c>
    </row>
    <row r="9145" spans="1:38" x14ac:dyDescent="0.2">
      <c r="A9145" t="s">
        <v>14853</v>
      </c>
      <c r="B9145" t="s">
        <v>37</v>
      </c>
      <c r="C9145" t="s">
        <v>14854</v>
      </c>
      <c r="D9145" s="1">
        <v>37316</v>
      </c>
      <c r="E9145" s="1">
        <v>43456</v>
      </c>
      <c r="F9145" t="s">
        <v>19</v>
      </c>
      <c r="I9145">
        <v>100</v>
      </c>
      <c r="J9145">
        <v>0</v>
      </c>
      <c r="K9145">
        <v>0</v>
      </c>
      <c r="L9145">
        <v>1264</v>
      </c>
      <c r="M9145">
        <v>1264</v>
      </c>
      <c r="N9145" t="s">
        <v>20</v>
      </c>
      <c r="O9145" t="s">
        <v>14855</v>
      </c>
      <c r="P9145" t="s">
        <v>28</v>
      </c>
      <c r="Q9145" t="s">
        <v>34233</v>
      </c>
      <c r="R9145" t="s">
        <v>34233</v>
      </c>
      <c r="S9145" t="s">
        <v>33797</v>
      </c>
      <c r="T9145" t="s">
        <v>34349</v>
      </c>
      <c r="U9145" t="s">
        <v>32634</v>
      </c>
      <c r="V9145" t="s">
        <v>33471</v>
      </c>
      <c r="X9145">
        <v>2</v>
      </c>
      <c r="Y9145" t="s">
        <v>32661</v>
      </c>
      <c r="AA9145">
        <v>8.5</v>
      </c>
      <c r="AB9145">
        <v>20</v>
      </c>
      <c r="AC9145">
        <v>1</v>
      </c>
      <c r="AD9145" t="str">
        <f t="shared" si="1415"/>
        <v/>
      </c>
      <c r="AE9145" t="str">
        <f t="shared" si="1406"/>
        <v/>
      </c>
      <c r="AF9145" t="str">
        <f t="shared" si="1408"/>
        <v/>
      </c>
      <c r="AG9145">
        <f t="shared" si="1410"/>
        <v>1</v>
      </c>
      <c r="AH9145">
        <f t="shared" si="1413"/>
        <v>2.8</v>
      </c>
      <c r="AI9145">
        <v>0.14499999999999999</v>
      </c>
      <c r="AJ9145">
        <f t="shared" si="1411"/>
        <v>0.40599999999999997</v>
      </c>
      <c r="AK9145" t="str">
        <f t="shared" si="1414"/>
        <v/>
      </c>
      <c r="AL9145" t="str">
        <f t="shared" si="1412"/>
        <v/>
      </c>
    </row>
    <row r="9146" spans="1:38" x14ac:dyDescent="0.2">
      <c r="A9146" t="s">
        <v>14856</v>
      </c>
      <c r="B9146" t="s">
        <v>37</v>
      </c>
      <c r="C9146" t="s">
        <v>14857</v>
      </c>
      <c r="D9146" s="1">
        <v>37316</v>
      </c>
      <c r="E9146" s="1">
        <v>43456</v>
      </c>
      <c r="F9146" t="s">
        <v>19</v>
      </c>
      <c r="I9146">
        <v>100</v>
      </c>
      <c r="J9146">
        <v>0</v>
      </c>
      <c r="K9146">
        <v>0</v>
      </c>
      <c r="L9146">
        <v>1062</v>
      </c>
      <c r="M9146">
        <v>1062</v>
      </c>
      <c r="N9146" t="s">
        <v>20</v>
      </c>
      <c r="O9146" t="s">
        <v>14858</v>
      </c>
      <c r="P9146" t="s">
        <v>28</v>
      </c>
      <c r="Q9146" t="s">
        <v>34233</v>
      </c>
      <c r="R9146" t="s">
        <v>34233</v>
      </c>
      <c r="S9146" t="s">
        <v>32628</v>
      </c>
      <c r="T9146" t="s">
        <v>34349</v>
      </c>
      <c r="U9146" t="s">
        <v>32634</v>
      </c>
      <c r="V9146" t="s">
        <v>33471</v>
      </c>
      <c r="X9146">
        <v>2</v>
      </c>
      <c r="Y9146" t="s">
        <v>32661</v>
      </c>
      <c r="AA9146">
        <v>8.5</v>
      </c>
      <c r="AB9146">
        <v>20</v>
      </c>
      <c r="AC9146">
        <v>1</v>
      </c>
      <c r="AD9146" t="str">
        <f t="shared" si="1415"/>
        <v/>
      </c>
      <c r="AE9146" t="str">
        <f t="shared" si="1406"/>
        <v/>
      </c>
      <c r="AF9146" t="str">
        <f t="shared" si="1408"/>
        <v/>
      </c>
      <c r="AG9146">
        <f t="shared" si="1410"/>
        <v>1</v>
      </c>
      <c r="AH9146">
        <f t="shared" si="1413"/>
        <v>2.8</v>
      </c>
      <c r="AI9146">
        <v>0.14499999999999999</v>
      </c>
      <c r="AJ9146">
        <f t="shared" si="1411"/>
        <v>0.40599999999999997</v>
      </c>
      <c r="AK9146" t="str">
        <f t="shared" si="1414"/>
        <v/>
      </c>
      <c r="AL9146" t="str">
        <f t="shared" si="1412"/>
        <v/>
      </c>
    </row>
    <row r="9147" spans="1:38" x14ac:dyDescent="0.2">
      <c r="A9147" t="s">
        <v>14868</v>
      </c>
      <c r="B9147" t="s">
        <v>37</v>
      </c>
      <c r="C9147" t="s">
        <v>14869</v>
      </c>
      <c r="D9147" s="1">
        <v>37316</v>
      </c>
      <c r="E9147" s="1">
        <v>43456</v>
      </c>
      <c r="F9147" t="s">
        <v>19</v>
      </c>
      <c r="I9147">
        <v>100</v>
      </c>
      <c r="J9147">
        <v>0</v>
      </c>
      <c r="K9147">
        <v>0</v>
      </c>
      <c r="L9147">
        <v>1262</v>
      </c>
      <c r="M9147">
        <v>1262</v>
      </c>
      <c r="N9147" t="s">
        <v>20</v>
      </c>
      <c r="O9147" t="s">
        <v>14870</v>
      </c>
      <c r="P9147" t="s">
        <v>28</v>
      </c>
      <c r="Q9147" t="s">
        <v>34233</v>
      </c>
      <c r="R9147" t="s">
        <v>34233</v>
      </c>
      <c r="S9147" t="s">
        <v>33797</v>
      </c>
      <c r="T9147" t="s">
        <v>34357</v>
      </c>
      <c r="U9147" t="s">
        <v>32634</v>
      </c>
      <c r="V9147" t="s">
        <v>33471</v>
      </c>
      <c r="X9147">
        <v>2</v>
      </c>
      <c r="Y9147" t="s">
        <v>32661</v>
      </c>
      <c r="AA9147">
        <v>8.5</v>
      </c>
      <c r="AB9147">
        <v>20</v>
      </c>
      <c r="AC9147">
        <v>1</v>
      </c>
      <c r="AD9147" t="str">
        <f t="shared" si="1415"/>
        <v/>
      </c>
      <c r="AE9147" t="str">
        <f t="shared" si="1406"/>
        <v/>
      </c>
      <c r="AF9147" t="str">
        <f t="shared" si="1408"/>
        <v/>
      </c>
      <c r="AG9147">
        <f t="shared" si="1410"/>
        <v>1</v>
      </c>
      <c r="AH9147">
        <f t="shared" si="1413"/>
        <v>2.8</v>
      </c>
      <c r="AI9147">
        <v>0.14499999999999999</v>
      </c>
      <c r="AJ9147">
        <f t="shared" si="1411"/>
        <v>0.40599999999999997</v>
      </c>
      <c r="AK9147" t="str">
        <f t="shared" si="1414"/>
        <v/>
      </c>
      <c r="AL9147" t="str">
        <f t="shared" si="1412"/>
        <v/>
      </c>
    </row>
    <row r="9148" spans="1:38" x14ac:dyDescent="0.2">
      <c r="A9148" t="s">
        <v>14871</v>
      </c>
      <c r="B9148" t="s">
        <v>37</v>
      </c>
      <c r="C9148" t="s">
        <v>14872</v>
      </c>
      <c r="D9148" s="1">
        <v>37316</v>
      </c>
      <c r="E9148" s="1">
        <v>43456</v>
      </c>
      <c r="F9148" t="s">
        <v>19</v>
      </c>
      <c r="I9148">
        <v>100</v>
      </c>
      <c r="J9148">
        <v>0</v>
      </c>
      <c r="K9148">
        <v>0</v>
      </c>
      <c r="L9148">
        <v>1135</v>
      </c>
      <c r="M9148">
        <v>1135</v>
      </c>
      <c r="N9148" t="s">
        <v>20</v>
      </c>
      <c r="O9148" t="s">
        <v>14873</v>
      </c>
      <c r="P9148" t="s">
        <v>28</v>
      </c>
      <c r="Q9148" t="s">
        <v>34233</v>
      </c>
      <c r="R9148" t="s">
        <v>34233</v>
      </c>
      <c r="S9148" t="s">
        <v>33797</v>
      </c>
      <c r="T9148" t="s">
        <v>34354</v>
      </c>
      <c r="U9148" t="s">
        <v>32634</v>
      </c>
      <c r="V9148" t="s">
        <v>33471</v>
      </c>
      <c r="X9148">
        <v>2</v>
      </c>
      <c r="Y9148" t="s">
        <v>32661</v>
      </c>
      <c r="AA9148">
        <v>8.5</v>
      </c>
      <c r="AB9148">
        <v>20</v>
      </c>
      <c r="AC9148">
        <v>1</v>
      </c>
      <c r="AD9148" t="str">
        <f t="shared" si="1415"/>
        <v/>
      </c>
      <c r="AE9148" t="str">
        <f t="shared" si="1406"/>
        <v/>
      </c>
      <c r="AF9148" t="str">
        <f t="shared" si="1408"/>
        <v/>
      </c>
      <c r="AG9148">
        <f t="shared" si="1410"/>
        <v>1</v>
      </c>
      <c r="AH9148">
        <f t="shared" si="1413"/>
        <v>2.8</v>
      </c>
      <c r="AI9148">
        <v>0.14499999999999999</v>
      </c>
      <c r="AJ9148">
        <f t="shared" si="1411"/>
        <v>0.40599999999999997</v>
      </c>
      <c r="AK9148" t="str">
        <f t="shared" si="1414"/>
        <v/>
      </c>
      <c r="AL9148" t="str">
        <f t="shared" si="1412"/>
        <v/>
      </c>
    </row>
    <row r="9149" spans="1:38" x14ac:dyDescent="0.2">
      <c r="A9149" t="s">
        <v>12556</v>
      </c>
      <c r="B9149" t="s">
        <v>37</v>
      </c>
      <c r="C9149" t="s">
        <v>12557</v>
      </c>
      <c r="D9149" s="1">
        <v>36633</v>
      </c>
      <c r="E9149" s="1">
        <v>43829</v>
      </c>
      <c r="F9149" t="s">
        <v>39</v>
      </c>
      <c r="I9149">
        <v>100</v>
      </c>
      <c r="J9149">
        <v>0</v>
      </c>
      <c r="K9149">
        <v>0</v>
      </c>
      <c r="L9149">
        <v>57100</v>
      </c>
      <c r="M9149">
        <v>57147</v>
      </c>
      <c r="N9149" t="s">
        <v>401</v>
      </c>
      <c r="O9149" t="s">
        <v>12558</v>
      </c>
      <c r="P9149" t="s">
        <v>28</v>
      </c>
      <c r="Q9149" t="s">
        <v>34233</v>
      </c>
      <c r="R9149" t="s">
        <v>34233</v>
      </c>
      <c r="S9149" t="s">
        <v>33942</v>
      </c>
      <c r="T9149" t="s">
        <v>34233</v>
      </c>
      <c r="AD9149" t="str">
        <f t="shared" si="1415"/>
        <v/>
      </c>
      <c r="AE9149" t="str">
        <f t="shared" si="1406"/>
        <v/>
      </c>
      <c r="AF9149" t="str">
        <f t="shared" si="1408"/>
        <v/>
      </c>
      <c r="AG9149" t="str">
        <f t="shared" si="1410"/>
        <v/>
      </c>
      <c r="AH9149" t="str">
        <f t="shared" si="1413"/>
        <v/>
      </c>
      <c r="AI9149">
        <v>0.14499999999999999</v>
      </c>
      <c r="AJ9149" t="str">
        <f t="shared" si="1411"/>
        <v/>
      </c>
      <c r="AK9149" t="str">
        <f t="shared" si="1414"/>
        <v/>
      </c>
      <c r="AL9149" t="str">
        <f t="shared" si="1412"/>
        <v/>
      </c>
    </row>
    <row r="9150" spans="1:38" x14ac:dyDescent="0.2">
      <c r="A9150" t="s">
        <v>17349</v>
      </c>
      <c r="B9150" t="s">
        <v>37</v>
      </c>
      <c r="C9150" t="s">
        <v>17350</v>
      </c>
      <c r="D9150" s="1">
        <v>37657</v>
      </c>
      <c r="E9150" s="1">
        <v>43951</v>
      </c>
      <c r="F9150" t="s">
        <v>19</v>
      </c>
      <c r="I9150">
        <v>100</v>
      </c>
      <c r="J9150">
        <v>0</v>
      </c>
      <c r="K9150">
        <v>0</v>
      </c>
      <c r="L9150">
        <v>1779</v>
      </c>
      <c r="M9150">
        <v>1779</v>
      </c>
      <c r="N9150" t="s">
        <v>20</v>
      </c>
      <c r="O9150" t="s">
        <v>17351</v>
      </c>
      <c r="P9150" t="s">
        <v>28</v>
      </c>
      <c r="Q9150" t="s">
        <v>34233</v>
      </c>
      <c r="R9150" t="s">
        <v>34233</v>
      </c>
      <c r="S9150" t="s">
        <v>33942</v>
      </c>
      <c r="T9150" t="s">
        <v>34233</v>
      </c>
      <c r="U9150" t="s">
        <v>32634</v>
      </c>
      <c r="V9150" t="s">
        <v>33489</v>
      </c>
      <c r="W9150">
        <v>120</v>
      </c>
      <c r="X9150">
        <v>2</v>
      </c>
      <c r="Y9150">
        <v>1</v>
      </c>
      <c r="Z9150">
        <v>240</v>
      </c>
      <c r="AA9150">
        <v>8</v>
      </c>
      <c r="AC9150">
        <v>1</v>
      </c>
      <c r="AD9150" t="str">
        <f t="shared" si="1415"/>
        <v/>
      </c>
      <c r="AE9150">
        <f t="shared" si="1406"/>
        <v>1</v>
      </c>
      <c r="AF9150" t="str">
        <f t="shared" si="1408"/>
        <v/>
      </c>
      <c r="AG9150" t="str">
        <f t="shared" si="1410"/>
        <v/>
      </c>
      <c r="AH9150" t="str">
        <f t="shared" si="1413"/>
        <v/>
      </c>
      <c r="AI9150">
        <v>0.14499999999999999</v>
      </c>
      <c r="AJ9150" t="str">
        <f t="shared" si="1411"/>
        <v/>
      </c>
      <c r="AK9150">
        <f t="shared" si="1414"/>
        <v>2.8</v>
      </c>
      <c r="AL9150">
        <f t="shared" si="1412"/>
        <v>0.40599999999999997</v>
      </c>
    </row>
    <row r="9151" spans="1:38" x14ac:dyDescent="0.2">
      <c r="A9151" t="s">
        <v>12986</v>
      </c>
      <c r="B9151" t="s">
        <v>37</v>
      </c>
      <c r="C9151" t="s">
        <v>12987</v>
      </c>
      <c r="D9151" s="1">
        <v>36767</v>
      </c>
      <c r="E9151" s="1">
        <v>43456</v>
      </c>
      <c r="F9151" t="s">
        <v>19</v>
      </c>
      <c r="I9151">
        <v>100</v>
      </c>
      <c r="J9151">
        <v>0</v>
      </c>
      <c r="K9151">
        <v>0</v>
      </c>
      <c r="L9151">
        <v>2228</v>
      </c>
      <c r="M9151">
        <v>2228</v>
      </c>
      <c r="N9151" t="s">
        <v>20</v>
      </c>
      <c r="O9151" t="s">
        <v>12988</v>
      </c>
      <c r="P9151" t="s">
        <v>28</v>
      </c>
      <c r="Q9151" t="s">
        <v>34233</v>
      </c>
      <c r="R9151" t="s">
        <v>34233</v>
      </c>
      <c r="S9151" t="s">
        <v>32628</v>
      </c>
      <c r="T9151" t="s">
        <v>34349</v>
      </c>
      <c r="AD9151" t="str">
        <f t="shared" si="1415"/>
        <v/>
      </c>
      <c r="AE9151" t="str">
        <f t="shared" si="1406"/>
        <v/>
      </c>
      <c r="AF9151" t="str">
        <f t="shared" si="1408"/>
        <v/>
      </c>
      <c r="AG9151" s="17">
        <v>1</v>
      </c>
      <c r="AH9151">
        <f t="shared" si="1413"/>
        <v>2.8</v>
      </c>
      <c r="AI9151">
        <v>0.14499999999999999</v>
      </c>
      <c r="AJ9151">
        <f t="shared" si="1411"/>
        <v>0.40599999999999997</v>
      </c>
      <c r="AK9151" t="str">
        <f t="shared" si="1414"/>
        <v/>
      </c>
      <c r="AL9151" t="str">
        <f t="shared" si="1412"/>
        <v/>
      </c>
    </row>
    <row r="9152" spans="1:38" x14ac:dyDescent="0.2">
      <c r="A9152" t="s">
        <v>8062</v>
      </c>
      <c r="B9152" t="s">
        <v>37</v>
      </c>
      <c r="C9152" t="s">
        <v>8063</v>
      </c>
      <c r="D9152" s="1">
        <v>36203</v>
      </c>
      <c r="E9152" s="1">
        <v>43456</v>
      </c>
      <c r="F9152" t="s">
        <v>19</v>
      </c>
      <c r="I9152">
        <v>100</v>
      </c>
      <c r="J9152">
        <v>0</v>
      </c>
      <c r="K9152">
        <v>0</v>
      </c>
      <c r="L9152">
        <v>1077</v>
      </c>
      <c r="M9152">
        <v>1077</v>
      </c>
      <c r="N9152" t="s">
        <v>20</v>
      </c>
      <c r="O9152" t="s">
        <v>8064</v>
      </c>
      <c r="P9152" t="s">
        <v>28</v>
      </c>
      <c r="Q9152" t="s">
        <v>34233</v>
      </c>
      <c r="R9152" t="s">
        <v>34233</v>
      </c>
      <c r="S9152" t="s">
        <v>32628</v>
      </c>
      <c r="T9152" t="s">
        <v>34357</v>
      </c>
      <c r="U9152" t="s">
        <v>32634</v>
      </c>
      <c r="V9152" t="s">
        <v>33446</v>
      </c>
      <c r="W9152">
        <v>539</v>
      </c>
      <c r="X9152">
        <v>2</v>
      </c>
      <c r="AA9152">
        <v>9</v>
      </c>
      <c r="AB9152">
        <v>25</v>
      </c>
      <c r="AC9152">
        <v>1</v>
      </c>
      <c r="AD9152" t="str">
        <f t="shared" si="1415"/>
        <v/>
      </c>
      <c r="AE9152" t="str">
        <f t="shared" ref="AE9152:AE9215" si="1416">IF((S9152="tühi")*(AC9152&lt;&gt;""),AC9152,"")</f>
        <v/>
      </c>
      <c r="AF9152" t="str">
        <f t="shared" si="1408"/>
        <v/>
      </c>
      <c r="AG9152">
        <f t="shared" ref="AG9152:AG9182" si="1417">IF((S9152&lt;&gt;"tühi")*(AC9152&lt;&gt;""),AC9152,"")</f>
        <v>1</v>
      </c>
      <c r="AH9152">
        <f t="shared" si="1413"/>
        <v>2.8</v>
      </c>
      <c r="AI9152">
        <v>0.14499999999999999</v>
      </c>
      <c r="AJ9152">
        <f t="shared" si="1411"/>
        <v>0.40599999999999997</v>
      </c>
      <c r="AK9152" t="str">
        <f t="shared" si="1414"/>
        <v/>
      </c>
      <c r="AL9152" t="str">
        <f t="shared" si="1412"/>
        <v/>
      </c>
    </row>
    <row r="9153" spans="1:38" x14ac:dyDescent="0.2">
      <c r="A9153" t="s">
        <v>7587</v>
      </c>
      <c r="B9153" t="s">
        <v>37</v>
      </c>
      <c r="C9153" t="s">
        <v>7588</v>
      </c>
      <c r="D9153" s="1">
        <v>36189</v>
      </c>
      <c r="E9153" s="1">
        <v>43456</v>
      </c>
      <c r="F9153" t="s">
        <v>19</v>
      </c>
      <c r="I9153">
        <v>100</v>
      </c>
      <c r="J9153">
        <v>0</v>
      </c>
      <c r="K9153">
        <v>0</v>
      </c>
      <c r="L9153">
        <v>890</v>
      </c>
      <c r="M9153">
        <v>890</v>
      </c>
      <c r="N9153" t="s">
        <v>20</v>
      </c>
      <c r="O9153" t="s">
        <v>7589</v>
      </c>
      <c r="P9153" t="s">
        <v>28</v>
      </c>
      <c r="Q9153" t="s">
        <v>34233</v>
      </c>
      <c r="R9153" t="s">
        <v>34233</v>
      </c>
      <c r="S9153" t="s">
        <v>32628</v>
      </c>
      <c r="T9153" t="s">
        <v>34357</v>
      </c>
      <c r="U9153" t="s">
        <v>32634</v>
      </c>
      <c r="V9153" t="s">
        <v>33441</v>
      </c>
      <c r="W9153">
        <v>220</v>
      </c>
      <c r="X9153">
        <v>2</v>
      </c>
      <c r="AA9153">
        <v>9</v>
      </c>
      <c r="AB9153">
        <v>25</v>
      </c>
      <c r="AC9153">
        <v>1</v>
      </c>
      <c r="AD9153" t="str">
        <f t="shared" si="1415"/>
        <v/>
      </c>
      <c r="AE9153" t="str">
        <f t="shared" si="1416"/>
        <v/>
      </c>
      <c r="AF9153" t="str">
        <f t="shared" si="1408"/>
        <v/>
      </c>
      <c r="AG9153">
        <f t="shared" si="1417"/>
        <v>1</v>
      </c>
      <c r="AH9153">
        <f t="shared" si="1413"/>
        <v>2.8</v>
      </c>
      <c r="AI9153">
        <v>0.14499999999999999</v>
      </c>
      <c r="AJ9153">
        <f t="shared" si="1411"/>
        <v>0.40599999999999997</v>
      </c>
      <c r="AK9153" t="str">
        <f t="shared" si="1414"/>
        <v/>
      </c>
      <c r="AL9153" t="str">
        <f t="shared" si="1412"/>
        <v/>
      </c>
    </row>
    <row r="9154" spans="1:38" x14ac:dyDescent="0.2">
      <c r="A9154" t="s">
        <v>8059</v>
      </c>
      <c r="B9154" t="s">
        <v>37</v>
      </c>
      <c r="C9154" t="s">
        <v>8060</v>
      </c>
      <c r="D9154" s="1">
        <v>36203</v>
      </c>
      <c r="E9154" s="1">
        <v>43456</v>
      </c>
      <c r="F9154" t="s">
        <v>19</v>
      </c>
      <c r="I9154">
        <v>100</v>
      </c>
      <c r="J9154">
        <v>0</v>
      </c>
      <c r="K9154">
        <v>0</v>
      </c>
      <c r="L9154">
        <v>1090</v>
      </c>
      <c r="M9154">
        <v>1090</v>
      </c>
      <c r="N9154" t="s">
        <v>20</v>
      </c>
      <c r="O9154" t="s">
        <v>8061</v>
      </c>
      <c r="P9154" t="s">
        <v>28</v>
      </c>
      <c r="Q9154" t="s">
        <v>34233</v>
      </c>
      <c r="R9154" t="s">
        <v>34233</v>
      </c>
      <c r="S9154" t="s">
        <v>33797</v>
      </c>
      <c r="T9154" t="s">
        <v>34357</v>
      </c>
      <c r="U9154" t="s">
        <v>32634</v>
      </c>
      <c r="V9154" t="s">
        <v>33446</v>
      </c>
      <c r="W9154">
        <v>536</v>
      </c>
      <c r="X9154">
        <v>2</v>
      </c>
      <c r="AA9154">
        <v>9</v>
      </c>
      <c r="AB9154">
        <v>25</v>
      </c>
      <c r="AC9154">
        <v>1</v>
      </c>
      <c r="AD9154" t="str">
        <f t="shared" si="1415"/>
        <v/>
      </c>
      <c r="AE9154" t="str">
        <f t="shared" si="1416"/>
        <v/>
      </c>
      <c r="AF9154" t="str">
        <f t="shared" si="1408"/>
        <v/>
      </c>
      <c r="AG9154">
        <f t="shared" si="1417"/>
        <v>1</v>
      </c>
      <c r="AH9154">
        <f t="shared" si="1413"/>
        <v>2.8</v>
      </c>
      <c r="AI9154">
        <v>0.14499999999999999</v>
      </c>
      <c r="AJ9154">
        <f t="shared" si="1411"/>
        <v>0.40599999999999997</v>
      </c>
      <c r="AK9154" t="str">
        <f t="shared" si="1414"/>
        <v/>
      </c>
      <c r="AL9154" t="str">
        <f t="shared" si="1412"/>
        <v/>
      </c>
    </row>
    <row r="9155" spans="1:38" x14ac:dyDescent="0.2">
      <c r="A9155" t="s">
        <v>13546</v>
      </c>
      <c r="B9155" t="s">
        <v>37</v>
      </c>
      <c r="C9155" t="s">
        <v>13547</v>
      </c>
      <c r="D9155" s="1">
        <v>36872</v>
      </c>
      <c r="E9155" s="1">
        <v>43456</v>
      </c>
      <c r="F9155" t="s">
        <v>19</v>
      </c>
      <c r="I9155">
        <v>100</v>
      </c>
      <c r="J9155">
        <v>0</v>
      </c>
      <c r="K9155">
        <v>0</v>
      </c>
      <c r="L9155">
        <v>950</v>
      </c>
      <c r="M9155">
        <v>950</v>
      </c>
      <c r="N9155" t="s">
        <v>20</v>
      </c>
      <c r="O9155" t="s">
        <v>13548</v>
      </c>
      <c r="P9155" t="s">
        <v>28</v>
      </c>
      <c r="Q9155" t="s">
        <v>34233</v>
      </c>
      <c r="R9155" t="s">
        <v>34233</v>
      </c>
      <c r="S9155" t="s">
        <v>32628</v>
      </c>
      <c r="T9155" t="s">
        <v>34354</v>
      </c>
      <c r="U9155" t="s">
        <v>32634</v>
      </c>
      <c r="V9155" t="s">
        <v>33441</v>
      </c>
      <c r="W9155">
        <v>241</v>
      </c>
      <c r="X9155">
        <v>2</v>
      </c>
      <c r="AA9155">
        <v>9</v>
      </c>
      <c r="AB9155">
        <v>25</v>
      </c>
      <c r="AC9155">
        <v>1</v>
      </c>
      <c r="AD9155" t="str">
        <f t="shared" si="1415"/>
        <v/>
      </c>
      <c r="AE9155" t="str">
        <f t="shared" si="1416"/>
        <v/>
      </c>
      <c r="AF9155" t="str">
        <f t="shared" si="1408"/>
        <v/>
      </c>
      <c r="AG9155">
        <f t="shared" si="1417"/>
        <v>1</v>
      </c>
      <c r="AH9155">
        <f t="shared" si="1413"/>
        <v>2.8</v>
      </c>
      <c r="AI9155">
        <v>0.14499999999999999</v>
      </c>
      <c r="AJ9155">
        <f t="shared" si="1411"/>
        <v>0.40599999999999997</v>
      </c>
      <c r="AK9155" t="str">
        <f t="shared" si="1414"/>
        <v/>
      </c>
      <c r="AL9155" t="str">
        <f t="shared" si="1412"/>
        <v/>
      </c>
    </row>
    <row r="9156" spans="1:38" x14ac:dyDescent="0.2">
      <c r="A9156" t="s">
        <v>8056</v>
      </c>
      <c r="B9156" t="s">
        <v>37</v>
      </c>
      <c r="C9156" t="s">
        <v>8057</v>
      </c>
      <c r="D9156" s="1">
        <v>36203</v>
      </c>
      <c r="E9156" s="1">
        <v>43456</v>
      </c>
      <c r="F9156" t="s">
        <v>19</v>
      </c>
      <c r="I9156">
        <v>100</v>
      </c>
      <c r="J9156">
        <v>0</v>
      </c>
      <c r="K9156">
        <v>0</v>
      </c>
      <c r="L9156">
        <v>897</v>
      </c>
      <c r="M9156">
        <v>897</v>
      </c>
      <c r="N9156" t="s">
        <v>20</v>
      </c>
      <c r="O9156" t="s">
        <v>8058</v>
      </c>
      <c r="P9156" t="s">
        <v>28</v>
      </c>
      <c r="Q9156" t="s">
        <v>34233</v>
      </c>
      <c r="R9156" t="s">
        <v>34233</v>
      </c>
      <c r="S9156" t="s">
        <v>33798</v>
      </c>
      <c r="T9156" t="s">
        <v>34365</v>
      </c>
      <c r="U9156" t="s">
        <v>32634</v>
      </c>
      <c r="V9156" t="s">
        <v>33446</v>
      </c>
      <c r="W9156">
        <v>449</v>
      </c>
      <c r="X9156">
        <v>2</v>
      </c>
      <c r="AA9156">
        <v>9</v>
      </c>
      <c r="AB9156">
        <v>25</v>
      </c>
      <c r="AC9156">
        <v>1</v>
      </c>
      <c r="AD9156" t="str">
        <f t="shared" si="1415"/>
        <v/>
      </c>
      <c r="AE9156" t="str">
        <f t="shared" si="1416"/>
        <v/>
      </c>
      <c r="AF9156" t="str">
        <f t="shared" si="1408"/>
        <v/>
      </c>
      <c r="AG9156">
        <f t="shared" si="1417"/>
        <v>1</v>
      </c>
      <c r="AH9156">
        <f t="shared" si="1413"/>
        <v>2.8</v>
      </c>
      <c r="AI9156">
        <v>0.14499999999999999</v>
      </c>
      <c r="AJ9156">
        <f t="shared" si="1411"/>
        <v>0.40599999999999997</v>
      </c>
      <c r="AK9156" t="str">
        <f t="shared" si="1414"/>
        <v/>
      </c>
      <c r="AL9156" t="str">
        <f t="shared" si="1412"/>
        <v/>
      </c>
    </row>
    <row r="9157" spans="1:38" x14ac:dyDescent="0.2">
      <c r="A9157" t="s">
        <v>6026</v>
      </c>
      <c r="B9157" t="s">
        <v>37</v>
      </c>
      <c r="C9157" t="s">
        <v>6027</v>
      </c>
      <c r="D9157" s="1">
        <v>36178</v>
      </c>
      <c r="E9157" s="1">
        <v>43456</v>
      </c>
      <c r="F9157" t="s">
        <v>19</v>
      </c>
      <c r="I9157">
        <v>100</v>
      </c>
      <c r="J9157">
        <v>0</v>
      </c>
      <c r="K9157">
        <v>0</v>
      </c>
      <c r="L9157">
        <v>899</v>
      </c>
      <c r="M9157">
        <v>899</v>
      </c>
      <c r="N9157" t="s">
        <v>20</v>
      </c>
      <c r="O9157" t="s">
        <v>6028</v>
      </c>
      <c r="P9157" t="s">
        <v>28</v>
      </c>
      <c r="Q9157" t="s">
        <v>34233</v>
      </c>
      <c r="R9157" t="s">
        <v>34233</v>
      </c>
      <c r="S9157" t="s">
        <v>32628</v>
      </c>
      <c r="T9157" t="s">
        <v>34365</v>
      </c>
      <c r="U9157" t="s">
        <v>32634</v>
      </c>
      <c r="V9157" t="s">
        <v>33441</v>
      </c>
      <c r="W9157">
        <v>225</v>
      </c>
      <c r="X9157">
        <v>2</v>
      </c>
      <c r="AA9157">
        <v>9</v>
      </c>
      <c r="AB9157">
        <v>25</v>
      </c>
      <c r="AC9157">
        <v>1</v>
      </c>
      <c r="AD9157" t="str">
        <f t="shared" si="1415"/>
        <v/>
      </c>
      <c r="AE9157" t="str">
        <f t="shared" si="1416"/>
        <v/>
      </c>
      <c r="AF9157" t="str">
        <f t="shared" si="1408"/>
        <v/>
      </c>
      <c r="AG9157">
        <f t="shared" si="1417"/>
        <v>1</v>
      </c>
      <c r="AH9157">
        <f t="shared" si="1413"/>
        <v>2.8</v>
      </c>
      <c r="AI9157">
        <v>0.14499999999999999</v>
      </c>
      <c r="AJ9157">
        <f t="shared" si="1411"/>
        <v>0.40599999999999997</v>
      </c>
      <c r="AK9157" t="str">
        <f t="shared" si="1414"/>
        <v/>
      </c>
      <c r="AL9157" t="str">
        <f t="shared" si="1412"/>
        <v/>
      </c>
    </row>
    <row r="9158" spans="1:38" x14ac:dyDescent="0.2">
      <c r="A9158" t="s">
        <v>8053</v>
      </c>
      <c r="B9158" t="s">
        <v>37</v>
      </c>
      <c r="C9158" t="s">
        <v>8054</v>
      </c>
      <c r="D9158" s="1">
        <v>36203</v>
      </c>
      <c r="E9158" s="1">
        <v>43456</v>
      </c>
      <c r="F9158" t="s">
        <v>19</v>
      </c>
      <c r="I9158">
        <v>100</v>
      </c>
      <c r="J9158">
        <v>0</v>
      </c>
      <c r="K9158">
        <v>0</v>
      </c>
      <c r="L9158">
        <v>971</v>
      </c>
      <c r="M9158">
        <v>971</v>
      </c>
      <c r="N9158" t="s">
        <v>20</v>
      </c>
      <c r="O9158" t="s">
        <v>8055</v>
      </c>
      <c r="P9158" t="s">
        <v>28</v>
      </c>
      <c r="Q9158" t="s">
        <v>34233</v>
      </c>
      <c r="R9158" t="s">
        <v>34233</v>
      </c>
      <c r="S9158" t="s">
        <v>32628</v>
      </c>
      <c r="T9158" t="s">
        <v>34357</v>
      </c>
      <c r="U9158" t="s">
        <v>32634</v>
      </c>
      <c r="V9158" t="s">
        <v>33446</v>
      </c>
      <c r="W9158">
        <v>486</v>
      </c>
      <c r="X9158">
        <v>2</v>
      </c>
      <c r="AA9158">
        <v>9</v>
      </c>
      <c r="AB9158">
        <v>25</v>
      </c>
      <c r="AC9158">
        <v>1</v>
      </c>
      <c r="AD9158" t="str">
        <f t="shared" si="1415"/>
        <v/>
      </c>
      <c r="AE9158" t="str">
        <f t="shared" si="1416"/>
        <v/>
      </c>
      <c r="AF9158" t="str">
        <f t="shared" si="1408"/>
        <v/>
      </c>
      <c r="AG9158">
        <f t="shared" si="1417"/>
        <v>1</v>
      </c>
      <c r="AH9158">
        <f t="shared" si="1413"/>
        <v>2.8</v>
      </c>
      <c r="AI9158">
        <v>0.14499999999999999</v>
      </c>
      <c r="AJ9158">
        <f t="shared" si="1411"/>
        <v>0.40599999999999997</v>
      </c>
      <c r="AK9158" t="str">
        <f t="shared" si="1414"/>
        <v/>
      </c>
      <c r="AL9158" t="str">
        <f t="shared" si="1412"/>
        <v/>
      </c>
    </row>
    <row r="9159" spans="1:38" x14ac:dyDescent="0.2">
      <c r="A9159" t="s">
        <v>6029</v>
      </c>
      <c r="B9159" t="s">
        <v>37</v>
      </c>
      <c r="C9159" t="s">
        <v>6030</v>
      </c>
      <c r="D9159" s="1">
        <v>36178</v>
      </c>
      <c r="E9159" s="1">
        <v>43456</v>
      </c>
      <c r="F9159" t="s">
        <v>19</v>
      </c>
      <c r="I9159">
        <v>100</v>
      </c>
      <c r="J9159">
        <v>0</v>
      </c>
      <c r="K9159">
        <v>0</v>
      </c>
      <c r="L9159">
        <v>902</v>
      </c>
      <c r="M9159">
        <v>902</v>
      </c>
      <c r="N9159" t="s">
        <v>20</v>
      </c>
      <c r="O9159" t="s">
        <v>6031</v>
      </c>
      <c r="P9159" t="s">
        <v>28</v>
      </c>
      <c r="Q9159" t="s">
        <v>34233</v>
      </c>
      <c r="R9159" t="s">
        <v>34233</v>
      </c>
      <c r="S9159" t="s">
        <v>32628</v>
      </c>
      <c r="T9159" t="s">
        <v>34357</v>
      </c>
      <c r="U9159" t="s">
        <v>32634</v>
      </c>
      <c r="V9159" t="s">
        <v>33441</v>
      </c>
      <c r="W9159">
        <v>225</v>
      </c>
      <c r="X9159">
        <v>2</v>
      </c>
      <c r="AA9159">
        <v>9</v>
      </c>
      <c r="AB9159">
        <v>25</v>
      </c>
      <c r="AC9159">
        <v>1</v>
      </c>
      <c r="AD9159" t="str">
        <f t="shared" si="1415"/>
        <v/>
      </c>
      <c r="AE9159" t="str">
        <f t="shared" si="1416"/>
        <v/>
      </c>
      <c r="AF9159" t="str">
        <f t="shared" si="1408"/>
        <v/>
      </c>
      <c r="AG9159">
        <f t="shared" si="1417"/>
        <v>1</v>
      </c>
      <c r="AH9159">
        <f t="shared" si="1413"/>
        <v>2.8</v>
      </c>
      <c r="AI9159">
        <v>0.14499999999999999</v>
      </c>
      <c r="AJ9159">
        <f t="shared" si="1411"/>
        <v>0.40599999999999997</v>
      </c>
      <c r="AK9159" t="str">
        <f t="shared" si="1414"/>
        <v/>
      </c>
      <c r="AL9159" t="str">
        <f t="shared" si="1412"/>
        <v/>
      </c>
    </row>
    <row r="9160" spans="1:38" x14ac:dyDescent="0.2">
      <c r="A9160" t="s">
        <v>7981</v>
      </c>
      <c r="B9160" t="s">
        <v>37</v>
      </c>
      <c r="C9160" t="s">
        <v>7982</v>
      </c>
      <c r="D9160" s="1">
        <v>36203</v>
      </c>
      <c r="E9160" s="1">
        <v>43456</v>
      </c>
      <c r="F9160" t="s">
        <v>19</v>
      </c>
      <c r="I9160">
        <v>100</v>
      </c>
      <c r="J9160">
        <v>0</v>
      </c>
      <c r="K9160">
        <v>0</v>
      </c>
      <c r="L9160">
        <v>940</v>
      </c>
      <c r="M9160">
        <v>940</v>
      </c>
      <c r="N9160" t="s">
        <v>20</v>
      </c>
      <c r="O9160" t="s">
        <v>7983</v>
      </c>
      <c r="P9160" t="s">
        <v>28</v>
      </c>
      <c r="Q9160" t="s">
        <v>34233</v>
      </c>
      <c r="R9160" t="s">
        <v>34233</v>
      </c>
      <c r="S9160" t="s">
        <v>32628</v>
      </c>
      <c r="T9160" t="s">
        <v>32634</v>
      </c>
      <c r="U9160" t="s">
        <v>32634</v>
      </c>
      <c r="V9160" t="s">
        <v>33446</v>
      </c>
      <c r="W9160">
        <v>470</v>
      </c>
      <c r="X9160">
        <v>2</v>
      </c>
      <c r="AA9160">
        <v>9</v>
      </c>
      <c r="AB9160">
        <v>25</v>
      </c>
      <c r="AC9160">
        <v>1</v>
      </c>
      <c r="AD9160" t="str">
        <f t="shared" si="1415"/>
        <v/>
      </c>
      <c r="AE9160" t="str">
        <f t="shared" si="1416"/>
        <v/>
      </c>
      <c r="AF9160" t="str">
        <f t="shared" si="1408"/>
        <v/>
      </c>
      <c r="AG9160">
        <f t="shared" si="1417"/>
        <v>1</v>
      </c>
      <c r="AH9160">
        <f t="shared" si="1413"/>
        <v>2.8</v>
      </c>
      <c r="AI9160">
        <v>0.14499999999999999</v>
      </c>
      <c r="AJ9160">
        <f t="shared" si="1411"/>
        <v>0.40599999999999997</v>
      </c>
      <c r="AK9160" t="str">
        <f t="shared" si="1414"/>
        <v/>
      </c>
      <c r="AL9160" t="str">
        <f t="shared" si="1412"/>
        <v/>
      </c>
    </row>
    <row r="9161" spans="1:38" x14ac:dyDescent="0.2">
      <c r="A9161" t="s">
        <v>6144</v>
      </c>
      <c r="B9161" t="s">
        <v>37</v>
      </c>
      <c r="C9161" t="s">
        <v>6145</v>
      </c>
      <c r="D9161" s="1">
        <v>36178</v>
      </c>
      <c r="E9161" s="1">
        <v>43456</v>
      </c>
      <c r="F9161" t="s">
        <v>19</v>
      </c>
      <c r="I9161">
        <v>100</v>
      </c>
      <c r="J9161">
        <v>0</v>
      </c>
      <c r="K9161">
        <v>0</v>
      </c>
      <c r="L9161">
        <v>901</v>
      </c>
      <c r="M9161">
        <v>901</v>
      </c>
      <c r="N9161" t="s">
        <v>20</v>
      </c>
      <c r="O9161" t="s">
        <v>6146</v>
      </c>
      <c r="P9161" t="s">
        <v>28</v>
      </c>
      <c r="Q9161" t="s">
        <v>34233</v>
      </c>
      <c r="R9161" t="s">
        <v>34233</v>
      </c>
      <c r="S9161" t="s">
        <v>33797</v>
      </c>
      <c r="T9161" t="s">
        <v>34365</v>
      </c>
      <c r="U9161" t="s">
        <v>32634</v>
      </c>
      <c r="V9161" t="s">
        <v>33441</v>
      </c>
      <c r="W9161">
        <v>218</v>
      </c>
      <c r="X9161">
        <v>2</v>
      </c>
      <c r="AA9161">
        <v>9</v>
      </c>
      <c r="AB9161">
        <v>25</v>
      </c>
      <c r="AC9161">
        <v>1</v>
      </c>
      <c r="AD9161" t="str">
        <f t="shared" si="1415"/>
        <v/>
      </c>
      <c r="AE9161" t="str">
        <f t="shared" si="1416"/>
        <v/>
      </c>
      <c r="AF9161" t="str">
        <f t="shared" si="1408"/>
        <v/>
      </c>
      <c r="AG9161">
        <f t="shared" si="1417"/>
        <v>1</v>
      </c>
      <c r="AH9161">
        <f t="shared" si="1413"/>
        <v>2.8</v>
      </c>
      <c r="AI9161">
        <v>0.14499999999999999</v>
      </c>
      <c r="AJ9161">
        <f t="shared" si="1411"/>
        <v>0.40599999999999997</v>
      </c>
      <c r="AK9161" t="str">
        <f t="shared" si="1414"/>
        <v/>
      </c>
      <c r="AL9161" t="str">
        <f t="shared" si="1412"/>
        <v/>
      </c>
    </row>
    <row r="9162" spans="1:38" x14ac:dyDescent="0.2">
      <c r="A9162" t="s">
        <v>7978</v>
      </c>
      <c r="B9162" t="s">
        <v>37</v>
      </c>
      <c r="C9162" t="s">
        <v>7979</v>
      </c>
      <c r="D9162" s="1">
        <v>36203</v>
      </c>
      <c r="E9162" s="1">
        <v>43456</v>
      </c>
      <c r="F9162" t="s">
        <v>19</v>
      </c>
      <c r="I9162">
        <v>100</v>
      </c>
      <c r="J9162">
        <v>0</v>
      </c>
      <c r="K9162">
        <v>0</v>
      </c>
      <c r="L9162">
        <v>1002</v>
      </c>
      <c r="M9162">
        <v>1002</v>
      </c>
      <c r="N9162" t="s">
        <v>20</v>
      </c>
      <c r="O9162" t="s">
        <v>7980</v>
      </c>
      <c r="P9162" t="s">
        <v>28</v>
      </c>
      <c r="Q9162" t="s">
        <v>34233</v>
      </c>
      <c r="R9162" t="s">
        <v>34233</v>
      </c>
      <c r="S9162" t="s">
        <v>32628</v>
      </c>
      <c r="T9162" t="s">
        <v>34365</v>
      </c>
      <c r="U9162" t="s">
        <v>32634</v>
      </c>
      <c r="V9162" t="s">
        <v>33446</v>
      </c>
      <c r="W9162">
        <v>501</v>
      </c>
      <c r="X9162">
        <v>2</v>
      </c>
      <c r="AA9162">
        <v>9</v>
      </c>
      <c r="AB9162">
        <v>25</v>
      </c>
      <c r="AC9162">
        <v>1</v>
      </c>
      <c r="AD9162" t="str">
        <f t="shared" si="1415"/>
        <v/>
      </c>
      <c r="AE9162" t="str">
        <f t="shared" si="1416"/>
        <v/>
      </c>
      <c r="AF9162" t="str">
        <f t="shared" si="1408"/>
        <v/>
      </c>
      <c r="AG9162">
        <f t="shared" si="1417"/>
        <v>1</v>
      </c>
      <c r="AH9162">
        <f t="shared" si="1413"/>
        <v>2.8</v>
      </c>
      <c r="AI9162">
        <v>0.14499999999999999</v>
      </c>
      <c r="AJ9162">
        <f t="shared" si="1411"/>
        <v>0.40599999999999997</v>
      </c>
      <c r="AK9162" t="str">
        <f t="shared" si="1414"/>
        <v/>
      </c>
      <c r="AL9162" t="str">
        <f t="shared" si="1412"/>
        <v/>
      </c>
    </row>
    <row r="9163" spans="1:38" x14ac:dyDescent="0.2">
      <c r="A9163" t="s">
        <v>7581</v>
      </c>
      <c r="B9163" t="s">
        <v>37</v>
      </c>
      <c r="C9163" t="s">
        <v>7582</v>
      </c>
      <c r="D9163" s="1">
        <v>36189</v>
      </c>
      <c r="E9163" s="1">
        <v>43456</v>
      </c>
      <c r="F9163" t="s">
        <v>19</v>
      </c>
      <c r="I9163">
        <v>100</v>
      </c>
      <c r="J9163">
        <v>0</v>
      </c>
      <c r="K9163">
        <v>0</v>
      </c>
      <c r="L9163">
        <v>1772</v>
      </c>
      <c r="M9163">
        <v>1772</v>
      </c>
      <c r="N9163" t="s">
        <v>20</v>
      </c>
      <c r="O9163" t="s">
        <v>7583</v>
      </c>
      <c r="P9163" t="s">
        <v>28</v>
      </c>
      <c r="Q9163" t="s">
        <v>34233</v>
      </c>
      <c r="R9163" t="s">
        <v>34233</v>
      </c>
      <c r="S9163" t="s">
        <v>33801</v>
      </c>
      <c r="T9163" t="s">
        <v>34365</v>
      </c>
      <c r="U9163" t="s">
        <v>32634</v>
      </c>
      <c r="V9163" t="s">
        <v>33438</v>
      </c>
      <c r="W9163">
        <v>420</v>
      </c>
      <c r="X9163">
        <v>2</v>
      </c>
      <c r="AB9163">
        <v>25</v>
      </c>
      <c r="AC9163">
        <v>1</v>
      </c>
      <c r="AD9163" t="str">
        <f t="shared" si="1415"/>
        <v/>
      </c>
      <c r="AE9163" t="str">
        <f t="shared" si="1416"/>
        <v/>
      </c>
      <c r="AF9163" t="str">
        <f t="shared" ref="AF9163:AF9226" si="1418">IF((S9163&lt;&gt;"tühi")*(F9163&lt;&gt;"Elamumaa")*(G9163&lt;&gt;"Elamumaa")*(H9163&lt;&gt;"Elamumaa"),IF(Z9163=0,"",Z9163),"")</f>
        <v/>
      </c>
      <c r="AG9163">
        <f t="shared" si="1417"/>
        <v>1</v>
      </c>
      <c r="AH9163">
        <f t="shared" si="1413"/>
        <v>2.8</v>
      </c>
      <c r="AI9163">
        <v>0.14499999999999999</v>
      </c>
      <c r="AJ9163">
        <f t="shared" si="1411"/>
        <v>0.40599999999999997</v>
      </c>
      <c r="AK9163" t="str">
        <f t="shared" si="1414"/>
        <v/>
      </c>
      <c r="AL9163" t="str">
        <f t="shared" si="1412"/>
        <v/>
      </c>
    </row>
    <row r="9164" spans="1:38" x14ac:dyDescent="0.2">
      <c r="A9164" t="s">
        <v>7975</v>
      </c>
      <c r="B9164" t="s">
        <v>37</v>
      </c>
      <c r="C9164" t="s">
        <v>7976</v>
      </c>
      <c r="D9164" s="1">
        <v>36203</v>
      </c>
      <c r="E9164" s="1">
        <v>43456</v>
      </c>
      <c r="F9164" t="s">
        <v>19</v>
      </c>
      <c r="I9164">
        <v>100</v>
      </c>
      <c r="J9164">
        <v>0</v>
      </c>
      <c r="K9164">
        <v>0</v>
      </c>
      <c r="L9164">
        <v>938</v>
      </c>
      <c r="M9164">
        <v>938</v>
      </c>
      <c r="N9164" t="s">
        <v>20</v>
      </c>
      <c r="O9164" t="s">
        <v>7977</v>
      </c>
      <c r="P9164" t="s">
        <v>28</v>
      </c>
      <c r="Q9164" t="s">
        <v>34233</v>
      </c>
      <c r="R9164" t="s">
        <v>34233</v>
      </c>
      <c r="S9164" t="s">
        <v>33797</v>
      </c>
      <c r="T9164" t="s">
        <v>34357</v>
      </c>
      <c r="U9164" t="s">
        <v>32634</v>
      </c>
      <c r="V9164" t="s">
        <v>33446</v>
      </c>
      <c r="W9164">
        <v>469</v>
      </c>
      <c r="X9164">
        <v>2</v>
      </c>
      <c r="AA9164">
        <v>9</v>
      </c>
      <c r="AB9164">
        <v>25</v>
      </c>
      <c r="AC9164">
        <v>1</v>
      </c>
      <c r="AD9164" t="str">
        <f t="shared" si="1415"/>
        <v/>
      </c>
      <c r="AE9164" t="str">
        <f t="shared" si="1416"/>
        <v/>
      </c>
      <c r="AF9164" t="str">
        <f t="shared" si="1418"/>
        <v/>
      </c>
      <c r="AG9164">
        <f t="shared" si="1417"/>
        <v>1</v>
      </c>
      <c r="AH9164">
        <f t="shared" si="1413"/>
        <v>2.8</v>
      </c>
      <c r="AI9164">
        <v>0.14499999999999999</v>
      </c>
      <c r="AJ9164">
        <f t="shared" si="1411"/>
        <v>0.40599999999999997</v>
      </c>
      <c r="AK9164" t="str">
        <f t="shared" si="1414"/>
        <v/>
      </c>
      <c r="AL9164" t="str">
        <f t="shared" si="1412"/>
        <v/>
      </c>
    </row>
    <row r="9165" spans="1:38" x14ac:dyDescent="0.2">
      <c r="A9165" t="s">
        <v>6147</v>
      </c>
      <c r="B9165" t="s">
        <v>37</v>
      </c>
      <c r="C9165" t="s">
        <v>6148</v>
      </c>
      <c r="D9165" s="1">
        <v>36178</v>
      </c>
      <c r="E9165" s="1">
        <v>43456</v>
      </c>
      <c r="F9165" t="s">
        <v>19</v>
      </c>
      <c r="I9165">
        <v>100</v>
      </c>
      <c r="J9165">
        <v>0</v>
      </c>
      <c r="K9165">
        <v>0</v>
      </c>
      <c r="L9165">
        <v>942</v>
      </c>
      <c r="M9165">
        <v>942</v>
      </c>
      <c r="N9165" t="s">
        <v>20</v>
      </c>
      <c r="O9165" t="s">
        <v>6149</v>
      </c>
      <c r="P9165" t="s">
        <v>28</v>
      </c>
      <c r="Q9165" t="s">
        <v>34233</v>
      </c>
      <c r="R9165" t="s">
        <v>34233</v>
      </c>
      <c r="S9165" t="s">
        <v>32627</v>
      </c>
      <c r="T9165" t="s">
        <v>34357</v>
      </c>
      <c r="U9165" t="s">
        <v>32634</v>
      </c>
      <c r="V9165" t="s">
        <v>33438</v>
      </c>
      <c r="W9165">
        <v>225</v>
      </c>
      <c r="X9165">
        <v>2</v>
      </c>
      <c r="AB9165">
        <v>25</v>
      </c>
      <c r="AC9165">
        <v>1</v>
      </c>
      <c r="AD9165" t="str">
        <f t="shared" si="1415"/>
        <v/>
      </c>
      <c r="AE9165" t="str">
        <f t="shared" si="1416"/>
        <v/>
      </c>
      <c r="AF9165" t="str">
        <f t="shared" si="1418"/>
        <v/>
      </c>
      <c r="AG9165">
        <f t="shared" si="1417"/>
        <v>1</v>
      </c>
      <c r="AH9165">
        <f t="shared" si="1413"/>
        <v>2.8</v>
      </c>
      <c r="AI9165">
        <v>0.14499999999999999</v>
      </c>
      <c r="AJ9165">
        <f t="shared" si="1411"/>
        <v>0.40599999999999997</v>
      </c>
      <c r="AK9165" t="str">
        <f t="shared" si="1414"/>
        <v/>
      </c>
      <c r="AL9165" t="str">
        <f t="shared" si="1412"/>
        <v/>
      </c>
    </row>
    <row r="9166" spans="1:38" x14ac:dyDescent="0.2">
      <c r="A9166" t="s">
        <v>7972</v>
      </c>
      <c r="B9166" t="s">
        <v>37</v>
      </c>
      <c r="C9166" t="s">
        <v>7973</v>
      </c>
      <c r="D9166" s="1">
        <v>36203</v>
      </c>
      <c r="E9166" s="1">
        <v>43456</v>
      </c>
      <c r="F9166" t="s">
        <v>19</v>
      </c>
      <c r="I9166">
        <v>100</v>
      </c>
      <c r="J9166">
        <v>0</v>
      </c>
      <c r="K9166">
        <v>0</v>
      </c>
      <c r="L9166">
        <v>889</v>
      </c>
      <c r="M9166">
        <v>889</v>
      </c>
      <c r="N9166" t="s">
        <v>20</v>
      </c>
      <c r="O9166" t="s">
        <v>7974</v>
      </c>
      <c r="P9166" t="s">
        <v>28</v>
      </c>
      <c r="Q9166" t="s">
        <v>34233</v>
      </c>
      <c r="R9166" t="s">
        <v>34233</v>
      </c>
      <c r="S9166" t="s">
        <v>32628</v>
      </c>
      <c r="T9166" t="s">
        <v>34365</v>
      </c>
      <c r="U9166" t="s">
        <v>32634</v>
      </c>
      <c r="V9166" t="s">
        <v>33446</v>
      </c>
      <c r="W9166">
        <v>445</v>
      </c>
      <c r="X9166">
        <v>2</v>
      </c>
      <c r="AA9166">
        <v>9</v>
      </c>
      <c r="AB9166">
        <v>25</v>
      </c>
      <c r="AC9166">
        <v>1</v>
      </c>
      <c r="AD9166" t="str">
        <f t="shared" si="1415"/>
        <v/>
      </c>
      <c r="AE9166" t="str">
        <f t="shared" si="1416"/>
        <v/>
      </c>
      <c r="AF9166" t="str">
        <f t="shared" si="1418"/>
        <v/>
      </c>
      <c r="AG9166">
        <f t="shared" si="1417"/>
        <v>1</v>
      </c>
      <c r="AH9166">
        <f t="shared" si="1413"/>
        <v>2.8</v>
      </c>
      <c r="AI9166">
        <v>0.14499999999999999</v>
      </c>
      <c r="AJ9166">
        <f t="shared" si="1411"/>
        <v>0.40599999999999997</v>
      </c>
      <c r="AK9166" t="str">
        <f t="shared" si="1414"/>
        <v/>
      </c>
      <c r="AL9166" t="str">
        <f t="shared" si="1412"/>
        <v/>
      </c>
    </row>
    <row r="9167" spans="1:38" x14ac:dyDescent="0.2">
      <c r="A9167" t="s">
        <v>6231</v>
      </c>
      <c r="B9167" t="s">
        <v>37</v>
      </c>
      <c r="C9167" t="s">
        <v>6232</v>
      </c>
      <c r="D9167" s="1">
        <v>36178</v>
      </c>
      <c r="E9167" s="1">
        <v>43456</v>
      </c>
      <c r="F9167" t="s">
        <v>19</v>
      </c>
      <c r="I9167">
        <v>100</v>
      </c>
      <c r="J9167">
        <v>0</v>
      </c>
      <c r="K9167">
        <v>0</v>
      </c>
      <c r="L9167">
        <v>1002</v>
      </c>
      <c r="M9167">
        <v>1002</v>
      </c>
      <c r="N9167" t="s">
        <v>20</v>
      </c>
      <c r="O9167" t="s">
        <v>6233</v>
      </c>
      <c r="P9167" t="s">
        <v>28</v>
      </c>
      <c r="Q9167" t="s">
        <v>34233</v>
      </c>
      <c r="R9167" t="s">
        <v>34233</v>
      </c>
      <c r="S9167" t="s">
        <v>32628</v>
      </c>
      <c r="T9167" t="s">
        <v>34365</v>
      </c>
      <c r="U9167" t="s">
        <v>32634</v>
      </c>
      <c r="V9167" t="s">
        <v>33438</v>
      </c>
      <c r="W9167">
        <v>245</v>
      </c>
      <c r="X9167">
        <v>2</v>
      </c>
      <c r="AB9167">
        <v>25</v>
      </c>
      <c r="AC9167">
        <v>1</v>
      </c>
      <c r="AD9167" t="str">
        <f t="shared" si="1415"/>
        <v/>
      </c>
      <c r="AE9167" t="str">
        <f t="shared" si="1416"/>
        <v/>
      </c>
      <c r="AF9167" t="str">
        <f t="shared" si="1418"/>
        <v/>
      </c>
      <c r="AG9167">
        <f t="shared" si="1417"/>
        <v>1</v>
      </c>
      <c r="AH9167">
        <f t="shared" si="1413"/>
        <v>2.8</v>
      </c>
      <c r="AI9167">
        <v>0.14499999999999999</v>
      </c>
      <c r="AJ9167">
        <f t="shared" si="1411"/>
        <v>0.40599999999999997</v>
      </c>
      <c r="AK9167" t="str">
        <f t="shared" si="1414"/>
        <v/>
      </c>
      <c r="AL9167" t="str">
        <f t="shared" si="1412"/>
        <v/>
      </c>
    </row>
    <row r="9168" spans="1:38" x14ac:dyDescent="0.2">
      <c r="A9168" t="s">
        <v>7969</v>
      </c>
      <c r="B9168" t="s">
        <v>37</v>
      </c>
      <c r="C9168" t="s">
        <v>7970</v>
      </c>
      <c r="D9168" s="1">
        <v>36203</v>
      </c>
      <c r="E9168" s="1">
        <v>43456</v>
      </c>
      <c r="F9168" t="s">
        <v>19</v>
      </c>
      <c r="I9168">
        <v>100</v>
      </c>
      <c r="J9168">
        <v>0</v>
      </c>
      <c r="K9168">
        <v>0</v>
      </c>
      <c r="L9168">
        <v>850</v>
      </c>
      <c r="M9168">
        <v>850</v>
      </c>
      <c r="N9168" t="s">
        <v>20</v>
      </c>
      <c r="O9168" t="s">
        <v>7971</v>
      </c>
      <c r="P9168" t="s">
        <v>28</v>
      </c>
      <c r="Q9168" t="s">
        <v>34233</v>
      </c>
      <c r="R9168" t="s">
        <v>34233</v>
      </c>
      <c r="S9168" t="s">
        <v>32628</v>
      </c>
      <c r="T9168" t="s">
        <v>34357</v>
      </c>
      <c r="U9168" t="s">
        <v>32634</v>
      </c>
      <c r="V9168" t="s">
        <v>33446</v>
      </c>
      <c r="W9168">
        <v>425</v>
      </c>
      <c r="X9168">
        <v>2</v>
      </c>
      <c r="AA9168">
        <v>9</v>
      </c>
      <c r="AB9168">
        <v>25</v>
      </c>
      <c r="AC9168">
        <v>1</v>
      </c>
      <c r="AD9168" t="str">
        <f t="shared" si="1415"/>
        <v/>
      </c>
      <c r="AE9168" t="str">
        <f t="shared" si="1416"/>
        <v/>
      </c>
      <c r="AF9168" t="str">
        <f t="shared" si="1418"/>
        <v/>
      </c>
      <c r="AG9168">
        <f t="shared" si="1417"/>
        <v>1</v>
      </c>
      <c r="AH9168">
        <f t="shared" si="1413"/>
        <v>2.8</v>
      </c>
      <c r="AI9168">
        <v>0.14499999999999999</v>
      </c>
      <c r="AJ9168">
        <f t="shared" si="1411"/>
        <v>0.40599999999999997</v>
      </c>
      <c r="AK9168" t="str">
        <f t="shared" si="1414"/>
        <v/>
      </c>
      <c r="AL9168" t="str">
        <f t="shared" si="1412"/>
        <v/>
      </c>
    </row>
    <row r="9169" spans="1:38" x14ac:dyDescent="0.2">
      <c r="A9169" t="s">
        <v>6234</v>
      </c>
      <c r="B9169" t="s">
        <v>37</v>
      </c>
      <c r="C9169" t="s">
        <v>6235</v>
      </c>
      <c r="D9169" s="1">
        <v>36178</v>
      </c>
      <c r="E9169" s="1">
        <v>43882</v>
      </c>
      <c r="F9169" t="s">
        <v>19</v>
      </c>
      <c r="I9169">
        <v>100</v>
      </c>
      <c r="J9169">
        <v>0</v>
      </c>
      <c r="K9169">
        <v>0</v>
      </c>
      <c r="L9169">
        <v>1305</v>
      </c>
      <c r="M9169">
        <v>1305</v>
      </c>
      <c r="N9169" t="s">
        <v>20</v>
      </c>
      <c r="O9169" t="s">
        <v>6236</v>
      </c>
      <c r="P9169" t="s">
        <v>28</v>
      </c>
      <c r="Q9169" t="s">
        <v>34233</v>
      </c>
      <c r="R9169" t="s">
        <v>34233</v>
      </c>
      <c r="S9169" t="s">
        <v>32628</v>
      </c>
      <c r="T9169" t="s">
        <v>34365</v>
      </c>
      <c r="U9169" t="s">
        <v>32634</v>
      </c>
      <c r="V9169" t="s">
        <v>33438</v>
      </c>
      <c r="W9169">
        <v>315</v>
      </c>
      <c r="X9169">
        <v>2</v>
      </c>
      <c r="AB9169">
        <v>25</v>
      </c>
      <c r="AC9169">
        <v>1</v>
      </c>
      <c r="AD9169" t="str">
        <f t="shared" si="1415"/>
        <v/>
      </c>
      <c r="AE9169" t="str">
        <f t="shared" si="1416"/>
        <v/>
      </c>
      <c r="AF9169" t="str">
        <f t="shared" si="1418"/>
        <v/>
      </c>
      <c r="AG9169">
        <f t="shared" si="1417"/>
        <v>1</v>
      </c>
      <c r="AH9169">
        <f t="shared" si="1413"/>
        <v>2.8</v>
      </c>
      <c r="AI9169">
        <v>0.14499999999999999</v>
      </c>
      <c r="AJ9169">
        <f t="shared" si="1411"/>
        <v>0.40599999999999997</v>
      </c>
      <c r="AK9169" t="str">
        <f t="shared" si="1414"/>
        <v/>
      </c>
      <c r="AL9169" t="str">
        <f t="shared" si="1412"/>
        <v/>
      </c>
    </row>
    <row r="9170" spans="1:38" x14ac:dyDescent="0.2">
      <c r="A9170" t="s">
        <v>7966</v>
      </c>
      <c r="B9170" t="s">
        <v>37</v>
      </c>
      <c r="C9170" t="s">
        <v>7967</v>
      </c>
      <c r="D9170" s="1">
        <v>36203</v>
      </c>
      <c r="E9170" s="1">
        <v>43456</v>
      </c>
      <c r="F9170" t="s">
        <v>19</v>
      </c>
      <c r="I9170">
        <v>100</v>
      </c>
      <c r="J9170">
        <v>0</v>
      </c>
      <c r="K9170">
        <v>0</v>
      </c>
      <c r="L9170">
        <v>874</v>
      </c>
      <c r="M9170">
        <v>874</v>
      </c>
      <c r="N9170" t="s">
        <v>20</v>
      </c>
      <c r="O9170" t="s">
        <v>7968</v>
      </c>
      <c r="P9170" t="s">
        <v>28</v>
      </c>
      <c r="Q9170" t="s">
        <v>34233</v>
      </c>
      <c r="R9170" t="s">
        <v>34233</v>
      </c>
      <c r="S9170" t="s">
        <v>32628</v>
      </c>
      <c r="T9170" t="s">
        <v>34349</v>
      </c>
      <c r="U9170" t="s">
        <v>32634</v>
      </c>
      <c r="V9170" t="s">
        <v>33446</v>
      </c>
      <c r="W9170">
        <v>437</v>
      </c>
      <c r="X9170">
        <v>2</v>
      </c>
      <c r="AA9170">
        <v>9</v>
      </c>
      <c r="AB9170">
        <v>25</v>
      </c>
      <c r="AC9170">
        <v>1</v>
      </c>
      <c r="AD9170" t="str">
        <f t="shared" si="1415"/>
        <v/>
      </c>
      <c r="AE9170" t="str">
        <f t="shared" si="1416"/>
        <v/>
      </c>
      <c r="AF9170" t="str">
        <f t="shared" si="1418"/>
        <v/>
      </c>
      <c r="AG9170">
        <f t="shared" si="1417"/>
        <v>1</v>
      </c>
      <c r="AH9170">
        <f t="shared" si="1413"/>
        <v>2.8</v>
      </c>
      <c r="AI9170">
        <v>0.14499999999999999</v>
      </c>
      <c r="AJ9170">
        <f t="shared" si="1411"/>
        <v>0.40599999999999997</v>
      </c>
      <c r="AK9170" t="str">
        <f t="shared" si="1414"/>
        <v/>
      </c>
      <c r="AL9170" t="str">
        <f t="shared" si="1412"/>
        <v/>
      </c>
    </row>
    <row r="9171" spans="1:38" x14ac:dyDescent="0.2">
      <c r="A9171" t="s">
        <v>6237</v>
      </c>
      <c r="B9171" t="s">
        <v>37</v>
      </c>
      <c r="C9171" t="s">
        <v>6238</v>
      </c>
      <c r="D9171" s="1">
        <v>36178</v>
      </c>
      <c r="E9171" s="1">
        <v>43882</v>
      </c>
      <c r="F9171" t="s">
        <v>19</v>
      </c>
      <c r="I9171">
        <v>100</v>
      </c>
      <c r="J9171">
        <v>0</v>
      </c>
      <c r="K9171">
        <v>0</v>
      </c>
      <c r="L9171">
        <v>1307</v>
      </c>
      <c r="M9171">
        <v>1307</v>
      </c>
      <c r="N9171" t="s">
        <v>20</v>
      </c>
      <c r="O9171" t="s">
        <v>6239</v>
      </c>
      <c r="P9171" t="s">
        <v>28</v>
      </c>
      <c r="Q9171" t="s">
        <v>34233</v>
      </c>
      <c r="R9171" t="s">
        <v>34233</v>
      </c>
      <c r="S9171" t="s">
        <v>32628</v>
      </c>
      <c r="T9171" t="s">
        <v>34357</v>
      </c>
      <c r="U9171" t="s">
        <v>32634</v>
      </c>
      <c r="V9171" t="s">
        <v>33438</v>
      </c>
      <c r="W9171">
        <v>320</v>
      </c>
      <c r="X9171">
        <v>2</v>
      </c>
      <c r="AB9171">
        <v>25</v>
      </c>
      <c r="AC9171">
        <v>1</v>
      </c>
      <c r="AD9171" t="str">
        <f t="shared" si="1415"/>
        <v/>
      </c>
      <c r="AE9171" t="str">
        <f t="shared" si="1416"/>
        <v/>
      </c>
      <c r="AF9171" t="str">
        <f t="shared" si="1418"/>
        <v/>
      </c>
      <c r="AG9171">
        <f t="shared" si="1417"/>
        <v>1</v>
      </c>
      <c r="AH9171">
        <f t="shared" si="1413"/>
        <v>2.8</v>
      </c>
      <c r="AI9171">
        <v>0.14499999999999999</v>
      </c>
      <c r="AJ9171">
        <f t="shared" si="1411"/>
        <v>0.40599999999999997</v>
      </c>
      <c r="AK9171" t="str">
        <f t="shared" si="1414"/>
        <v/>
      </c>
      <c r="AL9171" t="str">
        <f t="shared" si="1412"/>
        <v/>
      </c>
    </row>
    <row r="9172" spans="1:38" x14ac:dyDescent="0.2">
      <c r="A9172" t="s">
        <v>6240</v>
      </c>
      <c r="B9172" t="s">
        <v>37</v>
      </c>
      <c r="C9172" t="s">
        <v>6241</v>
      </c>
      <c r="D9172" s="1">
        <v>36178</v>
      </c>
      <c r="E9172" s="1">
        <v>43456</v>
      </c>
      <c r="F9172" t="s">
        <v>19</v>
      </c>
      <c r="I9172">
        <v>100</v>
      </c>
      <c r="J9172">
        <v>0</v>
      </c>
      <c r="K9172">
        <v>0</v>
      </c>
      <c r="L9172">
        <v>931</v>
      </c>
      <c r="M9172">
        <v>931</v>
      </c>
      <c r="N9172" t="s">
        <v>20</v>
      </c>
      <c r="O9172" t="s">
        <v>6242</v>
      </c>
      <c r="P9172" t="s">
        <v>28</v>
      </c>
      <c r="Q9172" t="s">
        <v>34233</v>
      </c>
      <c r="R9172" t="s">
        <v>34233</v>
      </c>
      <c r="S9172" t="s">
        <v>33797</v>
      </c>
      <c r="T9172" t="s">
        <v>34357</v>
      </c>
      <c r="U9172" t="s">
        <v>32634</v>
      </c>
      <c r="V9172" t="s">
        <v>33441</v>
      </c>
      <c r="W9172">
        <v>232</v>
      </c>
      <c r="X9172">
        <v>2</v>
      </c>
      <c r="AA9172">
        <v>9</v>
      </c>
      <c r="AB9172">
        <v>25</v>
      </c>
      <c r="AC9172">
        <v>1</v>
      </c>
      <c r="AD9172" t="str">
        <f t="shared" si="1415"/>
        <v/>
      </c>
      <c r="AE9172" t="str">
        <f t="shared" si="1416"/>
        <v/>
      </c>
      <c r="AF9172" t="str">
        <f t="shared" si="1418"/>
        <v/>
      </c>
      <c r="AG9172">
        <f t="shared" si="1417"/>
        <v>1</v>
      </c>
      <c r="AH9172">
        <f t="shared" si="1413"/>
        <v>2.8</v>
      </c>
      <c r="AI9172">
        <v>0.14499999999999999</v>
      </c>
      <c r="AJ9172">
        <f t="shared" si="1411"/>
        <v>0.40599999999999997</v>
      </c>
      <c r="AK9172" t="str">
        <f t="shared" si="1414"/>
        <v/>
      </c>
      <c r="AL9172" t="str">
        <f t="shared" si="1412"/>
        <v/>
      </c>
    </row>
    <row r="9173" spans="1:38" x14ac:dyDescent="0.2">
      <c r="A9173" t="s">
        <v>7963</v>
      </c>
      <c r="B9173" t="s">
        <v>37</v>
      </c>
      <c r="C9173" t="s">
        <v>7964</v>
      </c>
      <c r="D9173" s="1">
        <v>36203</v>
      </c>
      <c r="E9173" s="1">
        <v>43456</v>
      </c>
      <c r="F9173" t="s">
        <v>19</v>
      </c>
      <c r="I9173">
        <v>100</v>
      </c>
      <c r="J9173">
        <v>0</v>
      </c>
      <c r="K9173">
        <v>0</v>
      </c>
      <c r="L9173">
        <v>881</v>
      </c>
      <c r="M9173">
        <v>881</v>
      </c>
      <c r="N9173" t="s">
        <v>20</v>
      </c>
      <c r="O9173" t="s">
        <v>7965</v>
      </c>
      <c r="P9173" t="s">
        <v>28</v>
      </c>
      <c r="Q9173" t="s">
        <v>34233</v>
      </c>
      <c r="R9173" t="s">
        <v>34233</v>
      </c>
      <c r="S9173" t="s">
        <v>32628</v>
      </c>
      <c r="T9173" t="s">
        <v>34365</v>
      </c>
      <c r="U9173" t="s">
        <v>32634</v>
      </c>
      <c r="V9173" t="s">
        <v>33446</v>
      </c>
      <c r="W9173">
        <v>440</v>
      </c>
      <c r="X9173">
        <v>2</v>
      </c>
      <c r="AA9173">
        <v>9</v>
      </c>
      <c r="AB9173">
        <v>25</v>
      </c>
      <c r="AC9173">
        <v>1</v>
      </c>
      <c r="AD9173" t="str">
        <f t="shared" si="1415"/>
        <v/>
      </c>
      <c r="AE9173" t="str">
        <f t="shared" si="1416"/>
        <v/>
      </c>
      <c r="AF9173" t="str">
        <f t="shared" si="1418"/>
        <v/>
      </c>
      <c r="AG9173">
        <f t="shared" si="1417"/>
        <v>1</v>
      </c>
      <c r="AH9173">
        <f t="shared" si="1413"/>
        <v>2.8</v>
      </c>
      <c r="AI9173">
        <v>0.14499999999999999</v>
      </c>
      <c r="AJ9173">
        <f t="shared" si="1411"/>
        <v>0.40599999999999997</v>
      </c>
      <c r="AK9173" t="str">
        <f t="shared" si="1414"/>
        <v/>
      </c>
      <c r="AL9173" t="str">
        <f t="shared" si="1412"/>
        <v/>
      </c>
    </row>
    <row r="9174" spans="1:38" x14ac:dyDescent="0.2">
      <c r="A9174" t="s">
        <v>7578</v>
      </c>
      <c r="B9174" t="s">
        <v>37</v>
      </c>
      <c r="C9174" t="s">
        <v>7579</v>
      </c>
      <c r="D9174" s="1">
        <v>36189</v>
      </c>
      <c r="E9174" s="1">
        <v>44546</v>
      </c>
      <c r="F9174" t="s">
        <v>19</v>
      </c>
      <c r="I9174">
        <v>100</v>
      </c>
      <c r="J9174">
        <v>0</v>
      </c>
      <c r="K9174">
        <v>0</v>
      </c>
      <c r="L9174">
        <v>1252</v>
      </c>
      <c r="M9174">
        <v>1252</v>
      </c>
      <c r="N9174" t="s">
        <v>20</v>
      </c>
      <c r="O9174" t="s">
        <v>7580</v>
      </c>
      <c r="P9174" t="s">
        <v>28</v>
      </c>
      <c r="Q9174" t="s">
        <v>34233</v>
      </c>
      <c r="R9174" t="s">
        <v>34233</v>
      </c>
      <c r="S9174" t="s">
        <v>33800</v>
      </c>
      <c r="T9174" t="s">
        <v>34365</v>
      </c>
      <c r="U9174" t="s">
        <v>32634</v>
      </c>
      <c r="V9174" t="s">
        <v>33438</v>
      </c>
      <c r="W9174">
        <v>300</v>
      </c>
      <c r="X9174">
        <v>2</v>
      </c>
      <c r="AB9174">
        <v>25</v>
      </c>
      <c r="AC9174">
        <v>1</v>
      </c>
      <c r="AD9174" t="str">
        <f t="shared" ref="AD9174:AD9205" si="1419">IF((S9174="tühi")*(F9174&lt;&gt;"Elamumaa")*(G9174&lt;&gt;"Elamumaa")*(H9174&lt;&gt;"Elamumaa"),IF(Z9174=0,"",Z9174),"")</f>
        <v/>
      </c>
      <c r="AE9174" t="str">
        <f t="shared" si="1416"/>
        <v/>
      </c>
      <c r="AF9174" t="str">
        <f t="shared" si="1418"/>
        <v/>
      </c>
      <c r="AG9174">
        <f t="shared" si="1417"/>
        <v>1</v>
      </c>
      <c r="AH9174">
        <f t="shared" si="1413"/>
        <v>2.8</v>
      </c>
      <c r="AI9174">
        <v>0.14499999999999999</v>
      </c>
      <c r="AJ9174">
        <f t="shared" si="1411"/>
        <v>0.40599999999999997</v>
      </c>
      <c r="AK9174" t="str">
        <f t="shared" si="1414"/>
        <v/>
      </c>
      <c r="AL9174" t="str">
        <f t="shared" si="1412"/>
        <v/>
      </c>
    </row>
    <row r="9175" spans="1:38" x14ac:dyDescent="0.2">
      <c r="A9175" t="s">
        <v>8786</v>
      </c>
      <c r="B9175" t="s">
        <v>37</v>
      </c>
      <c r="C9175" t="s">
        <v>8787</v>
      </c>
      <c r="D9175" s="1">
        <v>36255</v>
      </c>
      <c r="E9175" s="1">
        <v>43456</v>
      </c>
      <c r="F9175" t="s">
        <v>19</v>
      </c>
      <c r="I9175">
        <v>100</v>
      </c>
      <c r="J9175">
        <v>0</v>
      </c>
      <c r="K9175">
        <v>0</v>
      </c>
      <c r="L9175">
        <v>991</v>
      </c>
      <c r="M9175">
        <v>991</v>
      </c>
      <c r="N9175" t="s">
        <v>20</v>
      </c>
      <c r="O9175" t="s">
        <v>8788</v>
      </c>
      <c r="P9175" t="s">
        <v>28</v>
      </c>
      <c r="Q9175" t="s">
        <v>34233</v>
      </c>
      <c r="R9175" t="s">
        <v>34233</v>
      </c>
      <c r="S9175" t="s">
        <v>33797</v>
      </c>
      <c r="T9175" t="s">
        <v>34365</v>
      </c>
      <c r="U9175" t="s">
        <v>32634</v>
      </c>
      <c r="V9175" t="s">
        <v>33441</v>
      </c>
      <c r="W9175">
        <v>235</v>
      </c>
      <c r="X9175">
        <v>2</v>
      </c>
      <c r="AA9175">
        <v>9</v>
      </c>
      <c r="AB9175">
        <v>25</v>
      </c>
      <c r="AC9175">
        <v>1</v>
      </c>
      <c r="AD9175" t="str">
        <f t="shared" si="1419"/>
        <v/>
      </c>
      <c r="AE9175" t="str">
        <f t="shared" si="1416"/>
        <v/>
      </c>
      <c r="AF9175" t="str">
        <f t="shared" si="1418"/>
        <v/>
      </c>
      <c r="AG9175">
        <f t="shared" si="1417"/>
        <v>1</v>
      </c>
      <c r="AH9175">
        <f t="shared" si="1413"/>
        <v>2.8</v>
      </c>
      <c r="AI9175">
        <v>0.14499999999999999</v>
      </c>
      <c r="AJ9175">
        <f t="shared" si="1411"/>
        <v>0.40599999999999997</v>
      </c>
      <c r="AK9175" t="str">
        <f t="shared" si="1414"/>
        <v/>
      </c>
      <c r="AL9175" t="str">
        <f t="shared" si="1412"/>
        <v/>
      </c>
    </row>
    <row r="9176" spans="1:38" x14ac:dyDescent="0.2">
      <c r="A9176" t="s">
        <v>9430</v>
      </c>
      <c r="B9176" t="s">
        <v>37</v>
      </c>
      <c r="C9176" t="s">
        <v>9431</v>
      </c>
      <c r="D9176" s="1">
        <v>36384</v>
      </c>
      <c r="E9176" s="1">
        <v>43456</v>
      </c>
      <c r="F9176" t="s">
        <v>19</v>
      </c>
      <c r="I9176">
        <v>100</v>
      </c>
      <c r="J9176">
        <v>0</v>
      </c>
      <c r="K9176">
        <v>0</v>
      </c>
      <c r="L9176">
        <v>756</v>
      </c>
      <c r="M9176">
        <v>756</v>
      </c>
      <c r="N9176" t="s">
        <v>20</v>
      </c>
      <c r="O9176" t="s">
        <v>9432</v>
      </c>
      <c r="P9176" t="s">
        <v>28</v>
      </c>
      <c r="Q9176" t="s">
        <v>34233</v>
      </c>
      <c r="R9176" t="s">
        <v>34233</v>
      </c>
      <c r="S9176" t="s">
        <v>33800</v>
      </c>
      <c r="T9176" t="s">
        <v>34365</v>
      </c>
      <c r="U9176" t="s">
        <v>32634</v>
      </c>
      <c r="V9176" t="s">
        <v>33476</v>
      </c>
      <c r="W9176">
        <v>122.3</v>
      </c>
      <c r="X9176">
        <v>1</v>
      </c>
      <c r="AA9176">
        <v>6</v>
      </c>
      <c r="AB9176">
        <v>16</v>
      </c>
      <c r="AC9176">
        <v>1</v>
      </c>
      <c r="AD9176" t="str">
        <f t="shared" si="1419"/>
        <v/>
      </c>
      <c r="AE9176" t="str">
        <f t="shared" si="1416"/>
        <v/>
      </c>
      <c r="AF9176" t="str">
        <f t="shared" si="1418"/>
        <v/>
      </c>
      <c r="AG9176">
        <f t="shared" si="1417"/>
        <v>1</v>
      </c>
      <c r="AH9176">
        <f t="shared" si="1413"/>
        <v>2.8</v>
      </c>
      <c r="AI9176">
        <v>0.14499999999999999</v>
      </c>
      <c r="AJ9176">
        <f t="shared" si="1411"/>
        <v>0.40599999999999997</v>
      </c>
      <c r="AK9176" t="str">
        <f t="shared" si="1414"/>
        <v/>
      </c>
      <c r="AL9176" t="str">
        <f t="shared" si="1412"/>
        <v/>
      </c>
    </row>
    <row r="9177" spans="1:38" x14ac:dyDescent="0.2">
      <c r="A9177" t="s">
        <v>8789</v>
      </c>
      <c r="B9177" t="s">
        <v>37</v>
      </c>
      <c r="C9177" t="s">
        <v>8790</v>
      </c>
      <c r="D9177" s="1">
        <v>36255</v>
      </c>
      <c r="E9177" s="1">
        <v>43456</v>
      </c>
      <c r="F9177" t="s">
        <v>19</v>
      </c>
      <c r="I9177">
        <v>100</v>
      </c>
      <c r="J9177">
        <v>0</v>
      </c>
      <c r="K9177">
        <v>0</v>
      </c>
      <c r="L9177">
        <v>897</v>
      </c>
      <c r="M9177">
        <v>897</v>
      </c>
      <c r="N9177" t="s">
        <v>20</v>
      </c>
      <c r="O9177" t="s">
        <v>8791</v>
      </c>
      <c r="P9177" t="s">
        <v>28</v>
      </c>
      <c r="Q9177" t="s">
        <v>34233</v>
      </c>
      <c r="R9177" t="s">
        <v>34233</v>
      </c>
      <c r="S9177" t="s">
        <v>33797</v>
      </c>
      <c r="T9177" t="s">
        <v>34365</v>
      </c>
      <c r="U9177" t="s">
        <v>32634</v>
      </c>
      <c r="V9177" t="s">
        <v>33441</v>
      </c>
      <c r="W9177">
        <v>220</v>
      </c>
      <c r="X9177">
        <v>2</v>
      </c>
      <c r="AA9177">
        <v>9</v>
      </c>
      <c r="AB9177">
        <v>25</v>
      </c>
      <c r="AC9177">
        <v>1</v>
      </c>
      <c r="AD9177" t="str">
        <f t="shared" si="1419"/>
        <v/>
      </c>
      <c r="AE9177" t="str">
        <f t="shared" si="1416"/>
        <v/>
      </c>
      <c r="AF9177" t="str">
        <f t="shared" si="1418"/>
        <v/>
      </c>
      <c r="AG9177">
        <f t="shared" si="1417"/>
        <v>1</v>
      </c>
      <c r="AH9177">
        <f t="shared" si="1413"/>
        <v>2.8</v>
      </c>
      <c r="AI9177">
        <v>0.14499999999999999</v>
      </c>
      <c r="AJ9177">
        <f t="shared" si="1411"/>
        <v>0.40599999999999997</v>
      </c>
      <c r="AK9177" t="str">
        <f t="shared" si="1414"/>
        <v/>
      </c>
      <c r="AL9177" t="str">
        <f t="shared" si="1412"/>
        <v/>
      </c>
    </row>
    <row r="9178" spans="1:38" x14ac:dyDescent="0.2">
      <c r="A9178" t="s">
        <v>8264</v>
      </c>
      <c r="B9178" t="s">
        <v>37</v>
      </c>
      <c r="C9178" t="s">
        <v>8265</v>
      </c>
      <c r="D9178" s="1">
        <v>36294</v>
      </c>
      <c r="E9178" s="1">
        <v>43456</v>
      </c>
      <c r="F9178" t="s">
        <v>19</v>
      </c>
      <c r="I9178">
        <v>100</v>
      </c>
      <c r="J9178">
        <v>0</v>
      </c>
      <c r="K9178">
        <v>0</v>
      </c>
      <c r="L9178">
        <v>1044</v>
      </c>
      <c r="M9178">
        <v>1044</v>
      </c>
      <c r="N9178" t="s">
        <v>20</v>
      </c>
      <c r="O9178" t="s">
        <v>8266</v>
      </c>
      <c r="P9178" t="s">
        <v>28</v>
      </c>
      <c r="Q9178" t="s">
        <v>34233</v>
      </c>
      <c r="R9178" t="s">
        <v>34233</v>
      </c>
      <c r="S9178" t="s">
        <v>32628</v>
      </c>
      <c r="T9178" t="s">
        <v>34365</v>
      </c>
      <c r="U9178" t="s">
        <v>32634</v>
      </c>
      <c r="V9178" t="s">
        <v>33476</v>
      </c>
      <c r="W9178">
        <v>134.19999999999999</v>
      </c>
      <c r="X9178">
        <v>1</v>
      </c>
      <c r="AA9178">
        <v>6</v>
      </c>
      <c r="AB9178">
        <v>11.8</v>
      </c>
      <c r="AC9178">
        <v>1</v>
      </c>
      <c r="AD9178" t="str">
        <f t="shared" si="1419"/>
        <v/>
      </c>
      <c r="AE9178" t="str">
        <f t="shared" si="1416"/>
        <v/>
      </c>
      <c r="AF9178" t="str">
        <f t="shared" si="1418"/>
        <v/>
      </c>
      <c r="AG9178">
        <f t="shared" si="1417"/>
        <v>1</v>
      </c>
      <c r="AH9178">
        <f t="shared" si="1413"/>
        <v>2.8</v>
      </c>
      <c r="AI9178">
        <v>0.14499999999999999</v>
      </c>
      <c r="AJ9178">
        <f t="shared" si="1411"/>
        <v>0.40599999999999997</v>
      </c>
      <c r="AK9178" t="str">
        <f t="shared" si="1414"/>
        <v/>
      </c>
      <c r="AL9178" t="str">
        <f t="shared" si="1412"/>
        <v/>
      </c>
    </row>
    <row r="9179" spans="1:38" x14ac:dyDescent="0.2">
      <c r="A9179" t="s">
        <v>6243</v>
      </c>
      <c r="B9179" t="s">
        <v>37</v>
      </c>
      <c r="C9179" t="s">
        <v>6244</v>
      </c>
      <c r="D9179" s="1">
        <v>36178</v>
      </c>
      <c r="E9179" s="1">
        <v>43456</v>
      </c>
      <c r="F9179" t="s">
        <v>19</v>
      </c>
      <c r="I9179">
        <v>100</v>
      </c>
      <c r="J9179">
        <v>0</v>
      </c>
      <c r="K9179">
        <v>0</v>
      </c>
      <c r="L9179">
        <v>902</v>
      </c>
      <c r="M9179">
        <v>902</v>
      </c>
      <c r="N9179" t="s">
        <v>20</v>
      </c>
      <c r="O9179" t="s">
        <v>6245</v>
      </c>
      <c r="P9179" t="s">
        <v>28</v>
      </c>
      <c r="Q9179" t="s">
        <v>34233</v>
      </c>
      <c r="R9179" t="s">
        <v>34233</v>
      </c>
      <c r="S9179" t="s">
        <v>32628</v>
      </c>
      <c r="T9179" t="s">
        <v>34365</v>
      </c>
      <c r="U9179" t="s">
        <v>32634</v>
      </c>
      <c r="V9179" t="s">
        <v>33441</v>
      </c>
      <c r="W9179">
        <v>223</v>
      </c>
      <c r="X9179">
        <v>2</v>
      </c>
      <c r="AA9179">
        <v>9</v>
      </c>
      <c r="AB9179">
        <v>25</v>
      </c>
      <c r="AC9179">
        <v>1</v>
      </c>
      <c r="AD9179" t="str">
        <f t="shared" si="1419"/>
        <v/>
      </c>
      <c r="AE9179" t="str">
        <f t="shared" si="1416"/>
        <v/>
      </c>
      <c r="AF9179" t="str">
        <f t="shared" si="1418"/>
        <v/>
      </c>
      <c r="AG9179">
        <f t="shared" si="1417"/>
        <v>1</v>
      </c>
      <c r="AH9179">
        <f t="shared" si="1413"/>
        <v>2.8</v>
      </c>
      <c r="AI9179">
        <v>0.14499999999999999</v>
      </c>
      <c r="AJ9179">
        <f t="shared" si="1411"/>
        <v>0.40599999999999997</v>
      </c>
      <c r="AK9179" t="str">
        <f t="shared" si="1414"/>
        <v/>
      </c>
      <c r="AL9179" t="str">
        <f t="shared" si="1412"/>
        <v/>
      </c>
    </row>
    <row r="9180" spans="1:38" x14ac:dyDescent="0.2">
      <c r="A9180" t="s">
        <v>12436</v>
      </c>
      <c r="B9180" t="s">
        <v>37</v>
      </c>
      <c r="C9180" t="s">
        <v>12437</v>
      </c>
      <c r="D9180" s="1">
        <v>36616</v>
      </c>
      <c r="E9180" s="1">
        <v>43456</v>
      </c>
      <c r="F9180" t="s">
        <v>26</v>
      </c>
      <c r="I9180">
        <v>100</v>
      </c>
      <c r="J9180">
        <v>0</v>
      </c>
      <c r="K9180">
        <v>0</v>
      </c>
      <c r="L9180">
        <v>186</v>
      </c>
      <c r="M9180">
        <v>186</v>
      </c>
      <c r="N9180" t="s">
        <v>20</v>
      </c>
      <c r="O9180" t="s">
        <v>12433</v>
      </c>
      <c r="P9180" t="s">
        <v>44</v>
      </c>
      <c r="Q9180" t="s">
        <v>34233</v>
      </c>
      <c r="R9180" t="s">
        <v>34233</v>
      </c>
      <c r="S9180" t="s">
        <v>34233</v>
      </c>
      <c r="T9180" t="s">
        <v>34233</v>
      </c>
      <c r="AD9180" t="str">
        <f t="shared" si="1419"/>
        <v/>
      </c>
      <c r="AE9180" t="str">
        <f t="shared" si="1416"/>
        <v/>
      </c>
      <c r="AF9180" t="str">
        <f t="shared" si="1418"/>
        <v/>
      </c>
      <c r="AG9180" t="str">
        <f t="shared" si="1417"/>
        <v/>
      </c>
      <c r="AH9180" t="str">
        <f t="shared" si="1413"/>
        <v/>
      </c>
      <c r="AI9180">
        <v>0.14499999999999999</v>
      </c>
      <c r="AJ9180" t="str">
        <f t="shared" si="1411"/>
        <v/>
      </c>
      <c r="AK9180" t="str">
        <f t="shared" si="1414"/>
        <v/>
      </c>
      <c r="AL9180" t="str">
        <f t="shared" si="1412"/>
        <v/>
      </c>
    </row>
    <row r="9181" spans="1:38" x14ac:dyDescent="0.2">
      <c r="A9181" t="s">
        <v>12438</v>
      </c>
      <c r="B9181" t="s">
        <v>37</v>
      </c>
      <c r="C9181" t="s">
        <v>12439</v>
      </c>
      <c r="D9181" s="1">
        <v>36616</v>
      </c>
      <c r="E9181" s="1">
        <v>43456</v>
      </c>
      <c r="F9181" t="s">
        <v>26</v>
      </c>
      <c r="I9181">
        <v>100</v>
      </c>
      <c r="J9181">
        <v>0</v>
      </c>
      <c r="K9181">
        <v>0</v>
      </c>
      <c r="L9181">
        <v>415</v>
      </c>
      <c r="M9181">
        <v>415</v>
      </c>
      <c r="N9181" t="s">
        <v>20</v>
      </c>
      <c r="O9181" t="s">
        <v>12433</v>
      </c>
      <c r="P9181" t="s">
        <v>44</v>
      </c>
      <c r="Q9181" t="s">
        <v>34233</v>
      </c>
      <c r="R9181" t="s">
        <v>34233</v>
      </c>
      <c r="S9181" t="s">
        <v>34233</v>
      </c>
      <c r="T9181" t="s">
        <v>34233</v>
      </c>
      <c r="V9181" t="s">
        <v>33441</v>
      </c>
      <c r="AD9181" t="str">
        <f t="shared" si="1419"/>
        <v/>
      </c>
      <c r="AE9181" t="str">
        <f t="shared" si="1416"/>
        <v/>
      </c>
      <c r="AF9181" t="str">
        <f t="shared" si="1418"/>
        <v/>
      </c>
      <c r="AG9181" t="str">
        <f t="shared" si="1417"/>
        <v/>
      </c>
      <c r="AH9181" t="str">
        <f t="shared" si="1413"/>
        <v/>
      </c>
      <c r="AI9181">
        <v>0.14499999999999999</v>
      </c>
      <c r="AJ9181" t="str">
        <f t="shared" si="1411"/>
        <v/>
      </c>
      <c r="AK9181" t="str">
        <f t="shared" si="1414"/>
        <v/>
      </c>
      <c r="AL9181" t="str">
        <f t="shared" si="1412"/>
        <v/>
      </c>
    </row>
    <row r="9182" spans="1:38" x14ac:dyDescent="0.2">
      <c r="A9182" t="s">
        <v>12434</v>
      </c>
      <c r="B9182" t="s">
        <v>37</v>
      </c>
      <c r="C9182" t="s">
        <v>12435</v>
      </c>
      <c r="D9182" s="1">
        <v>36616</v>
      </c>
      <c r="E9182" s="1">
        <v>44546</v>
      </c>
      <c r="F9182" t="s">
        <v>26</v>
      </c>
      <c r="I9182">
        <v>100</v>
      </c>
      <c r="J9182">
        <v>0</v>
      </c>
      <c r="K9182">
        <v>0</v>
      </c>
      <c r="L9182">
        <v>476</v>
      </c>
      <c r="M9182">
        <v>476</v>
      </c>
      <c r="N9182" t="s">
        <v>20</v>
      </c>
      <c r="O9182" t="s">
        <v>12433</v>
      </c>
      <c r="P9182" t="s">
        <v>44</v>
      </c>
      <c r="Q9182" t="s">
        <v>34233</v>
      </c>
      <c r="R9182" t="s">
        <v>34233</v>
      </c>
      <c r="S9182" t="s">
        <v>34233</v>
      </c>
      <c r="T9182" t="s">
        <v>34233</v>
      </c>
      <c r="AD9182" t="str">
        <f t="shared" si="1419"/>
        <v/>
      </c>
      <c r="AE9182" t="str">
        <f t="shared" si="1416"/>
        <v/>
      </c>
      <c r="AF9182" t="str">
        <f t="shared" si="1418"/>
        <v/>
      </c>
      <c r="AG9182" t="str">
        <f t="shared" si="1417"/>
        <v/>
      </c>
      <c r="AH9182" t="str">
        <f t="shared" si="1413"/>
        <v/>
      </c>
      <c r="AI9182">
        <v>0.14499999999999999</v>
      </c>
      <c r="AJ9182" t="str">
        <f t="shared" si="1411"/>
        <v/>
      </c>
      <c r="AK9182" t="str">
        <f t="shared" si="1414"/>
        <v/>
      </c>
      <c r="AL9182" t="str">
        <f t="shared" si="1412"/>
        <v/>
      </c>
    </row>
    <row r="9183" spans="1:38" x14ac:dyDescent="0.2">
      <c r="A9183" t="s">
        <v>5905</v>
      </c>
      <c r="B9183" t="s">
        <v>37</v>
      </c>
      <c r="C9183" t="s">
        <v>5906</v>
      </c>
      <c r="D9183" s="1">
        <v>36192</v>
      </c>
      <c r="E9183" s="1">
        <v>43895</v>
      </c>
      <c r="F9183" t="s">
        <v>19</v>
      </c>
      <c r="I9183">
        <v>100</v>
      </c>
      <c r="J9183">
        <v>0</v>
      </c>
      <c r="K9183">
        <v>0</v>
      </c>
      <c r="L9183">
        <v>2058</v>
      </c>
      <c r="M9183">
        <v>2058</v>
      </c>
      <c r="N9183" t="s">
        <v>20</v>
      </c>
      <c r="O9183" t="s">
        <v>5907</v>
      </c>
      <c r="P9183" t="s">
        <v>28</v>
      </c>
      <c r="Q9183" t="s">
        <v>34233</v>
      </c>
      <c r="R9183" t="s">
        <v>34233</v>
      </c>
      <c r="S9183" t="s">
        <v>33797</v>
      </c>
      <c r="T9183" t="s">
        <v>34357</v>
      </c>
      <c r="AD9183" t="str">
        <f t="shared" si="1419"/>
        <v/>
      </c>
      <c r="AE9183" t="str">
        <f t="shared" si="1416"/>
        <v/>
      </c>
      <c r="AF9183" t="str">
        <f t="shared" si="1418"/>
        <v/>
      </c>
      <c r="AG9183" s="17">
        <v>1</v>
      </c>
      <c r="AH9183">
        <f t="shared" si="1413"/>
        <v>2.8</v>
      </c>
      <c r="AI9183">
        <v>0.14499999999999999</v>
      </c>
      <c r="AJ9183">
        <f t="shared" si="1411"/>
        <v>0.40599999999999997</v>
      </c>
      <c r="AK9183" t="str">
        <f t="shared" si="1414"/>
        <v/>
      </c>
      <c r="AL9183" t="str">
        <f t="shared" si="1412"/>
        <v/>
      </c>
    </row>
    <row r="9184" spans="1:38" x14ac:dyDescent="0.2">
      <c r="A9184" t="s">
        <v>5914</v>
      </c>
      <c r="B9184" t="s">
        <v>37</v>
      </c>
      <c r="C9184" t="s">
        <v>5915</v>
      </c>
      <c r="D9184" s="1">
        <v>36171</v>
      </c>
      <c r="E9184" s="1">
        <v>43951</v>
      </c>
      <c r="F9184" t="s">
        <v>19</v>
      </c>
      <c r="I9184">
        <v>100</v>
      </c>
      <c r="J9184">
        <v>0</v>
      </c>
      <c r="K9184">
        <v>0</v>
      </c>
      <c r="L9184">
        <v>1015</v>
      </c>
      <c r="M9184">
        <v>1015</v>
      </c>
      <c r="N9184" t="s">
        <v>20</v>
      </c>
      <c r="O9184" t="s">
        <v>5916</v>
      </c>
      <c r="P9184" t="s">
        <v>28</v>
      </c>
      <c r="Q9184" t="s">
        <v>34233</v>
      </c>
      <c r="R9184" t="s">
        <v>34233</v>
      </c>
      <c r="S9184" t="s">
        <v>33797</v>
      </c>
      <c r="T9184" t="s">
        <v>34382</v>
      </c>
      <c r="AD9184" t="str">
        <f t="shared" si="1419"/>
        <v/>
      </c>
      <c r="AE9184" t="str">
        <f t="shared" si="1416"/>
        <v/>
      </c>
      <c r="AF9184" t="str">
        <f t="shared" si="1418"/>
        <v/>
      </c>
      <c r="AG9184" s="17">
        <v>1</v>
      </c>
      <c r="AH9184">
        <f t="shared" si="1413"/>
        <v>2.8</v>
      </c>
      <c r="AI9184">
        <v>0.14499999999999999</v>
      </c>
      <c r="AJ9184">
        <f t="shared" si="1411"/>
        <v>0.40599999999999997</v>
      </c>
      <c r="AK9184" t="str">
        <f t="shared" si="1414"/>
        <v/>
      </c>
      <c r="AL9184" t="str">
        <f t="shared" si="1412"/>
        <v/>
      </c>
    </row>
    <row r="9185" spans="1:38" x14ac:dyDescent="0.2">
      <c r="A9185" t="s">
        <v>5188</v>
      </c>
      <c r="B9185" t="s">
        <v>37</v>
      </c>
      <c r="C9185" t="s">
        <v>5189</v>
      </c>
      <c r="D9185" s="1">
        <v>36088</v>
      </c>
      <c r="E9185" s="1">
        <v>43910</v>
      </c>
      <c r="F9185" t="s">
        <v>19</v>
      </c>
      <c r="I9185">
        <v>100</v>
      </c>
      <c r="J9185">
        <v>0</v>
      </c>
      <c r="K9185">
        <v>0</v>
      </c>
      <c r="L9185">
        <v>944</v>
      </c>
      <c r="M9185">
        <v>944</v>
      </c>
      <c r="N9185" t="s">
        <v>20</v>
      </c>
      <c r="O9185" t="s">
        <v>5190</v>
      </c>
      <c r="P9185" t="s">
        <v>28</v>
      </c>
      <c r="Q9185" t="s">
        <v>32794</v>
      </c>
      <c r="R9185" t="s">
        <v>33782</v>
      </c>
      <c r="S9185" t="s">
        <v>32628</v>
      </c>
      <c r="T9185" t="s">
        <v>34365</v>
      </c>
      <c r="AD9185" t="str">
        <f t="shared" si="1419"/>
        <v/>
      </c>
      <c r="AE9185" t="str">
        <f t="shared" si="1416"/>
        <v/>
      </c>
      <c r="AF9185" t="str">
        <f t="shared" si="1418"/>
        <v/>
      </c>
      <c r="AG9185" s="17">
        <v>1</v>
      </c>
      <c r="AH9185">
        <f t="shared" si="1413"/>
        <v>2.8</v>
      </c>
      <c r="AI9185">
        <v>0.14499999999999999</v>
      </c>
      <c r="AJ9185">
        <f t="shared" si="1411"/>
        <v>0.40599999999999997</v>
      </c>
      <c r="AK9185" t="str">
        <f t="shared" si="1414"/>
        <v/>
      </c>
      <c r="AL9185" t="str">
        <f t="shared" si="1412"/>
        <v/>
      </c>
    </row>
    <row r="9186" spans="1:38" x14ac:dyDescent="0.2">
      <c r="A9186" t="s">
        <v>5860</v>
      </c>
      <c r="B9186" t="s">
        <v>37</v>
      </c>
      <c r="C9186" t="s">
        <v>5861</v>
      </c>
      <c r="D9186" s="1">
        <v>36171</v>
      </c>
      <c r="E9186" s="1">
        <v>43951</v>
      </c>
      <c r="F9186" t="s">
        <v>19</v>
      </c>
      <c r="I9186">
        <v>100</v>
      </c>
      <c r="J9186">
        <v>0</v>
      </c>
      <c r="K9186">
        <v>0</v>
      </c>
      <c r="L9186">
        <v>949</v>
      </c>
      <c r="M9186">
        <v>949</v>
      </c>
      <c r="N9186" t="s">
        <v>20</v>
      </c>
      <c r="O9186" t="s">
        <v>5862</v>
      </c>
      <c r="P9186" t="s">
        <v>28</v>
      </c>
      <c r="Q9186" t="s">
        <v>34233</v>
      </c>
      <c r="R9186" t="s">
        <v>34233</v>
      </c>
      <c r="S9186" t="s">
        <v>33797</v>
      </c>
      <c r="T9186" t="s">
        <v>34349</v>
      </c>
      <c r="U9186" t="s">
        <v>32634</v>
      </c>
      <c r="V9186" t="s">
        <v>33491</v>
      </c>
      <c r="X9186">
        <v>2</v>
      </c>
      <c r="Y9186" t="s">
        <v>32654</v>
      </c>
      <c r="AA9186">
        <v>10</v>
      </c>
      <c r="AB9186">
        <v>20</v>
      </c>
      <c r="AC9186">
        <v>1</v>
      </c>
      <c r="AD9186" t="str">
        <f t="shared" si="1419"/>
        <v/>
      </c>
      <c r="AE9186" t="str">
        <f t="shared" si="1416"/>
        <v/>
      </c>
      <c r="AF9186" t="str">
        <f t="shared" si="1418"/>
        <v/>
      </c>
      <c r="AG9186">
        <f>IF((S9186&lt;&gt;"tühi")*(AC9186&lt;&gt;""),AC9186,"")</f>
        <v>1</v>
      </c>
      <c r="AH9186">
        <f t="shared" si="1413"/>
        <v>2.8</v>
      </c>
      <c r="AI9186">
        <v>0.14499999999999999</v>
      </c>
      <c r="AJ9186">
        <f t="shared" si="1411"/>
        <v>0.40599999999999997</v>
      </c>
      <c r="AK9186" t="str">
        <f t="shared" si="1414"/>
        <v/>
      </c>
      <c r="AL9186" t="str">
        <f t="shared" si="1412"/>
        <v/>
      </c>
    </row>
    <row r="9187" spans="1:38" x14ac:dyDescent="0.2">
      <c r="A9187" t="s">
        <v>5857</v>
      </c>
      <c r="B9187" t="s">
        <v>37</v>
      </c>
      <c r="C9187" t="s">
        <v>5858</v>
      </c>
      <c r="D9187" s="1">
        <v>36171</v>
      </c>
      <c r="E9187" s="1">
        <v>44546</v>
      </c>
      <c r="F9187" t="s">
        <v>19</v>
      </c>
      <c r="I9187">
        <v>100</v>
      </c>
      <c r="J9187">
        <v>0</v>
      </c>
      <c r="K9187">
        <v>0</v>
      </c>
      <c r="L9187">
        <v>1173</v>
      </c>
      <c r="M9187">
        <v>1173</v>
      </c>
      <c r="N9187" t="s">
        <v>20</v>
      </c>
      <c r="O9187" t="s">
        <v>5859</v>
      </c>
      <c r="P9187" t="s">
        <v>28</v>
      </c>
      <c r="Q9187" t="s">
        <v>34233</v>
      </c>
      <c r="R9187" t="s">
        <v>34233</v>
      </c>
      <c r="S9187" t="s">
        <v>32628</v>
      </c>
      <c r="T9187" t="s">
        <v>34382</v>
      </c>
      <c r="AD9187" t="str">
        <f t="shared" si="1419"/>
        <v/>
      </c>
      <c r="AE9187" t="str">
        <f t="shared" si="1416"/>
        <v/>
      </c>
      <c r="AF9187" t="str">
        <f t="shared" si="1418"/>
        <v/>
      </c>
      <c r="AG9187" s="17">
        <v>1</v>
      </c>
      <c r="AH9187">
        <f t="shared" si="1413"/>
        <v>2.8</v>
      </c>
      <c r="AI9187">
        <v>0.14499999999999999</v>
      </c>
      <c r="AJ9187">
        <f t="shared" si="1411"/>
        <v>0.40599999999999997</v>
      </c>
      <c r="AK9187" t="str">
        <f t="shared" si="1414"/>
        <v/>
      </c>
      <c r="AL9187" t="str">
        <f t="shared" si="1412"/>
        <v/>
      </c>
    </row>
    <row r="9188" spans="1:38" x14ac:dyDescent="0.2">
      <c r="A9188" t="s">
        <v>7415</v>
      </c>
      <c r="B9188" t="s">
        <v>37</v>
      </c>
      <c r="C9188" t="s">
        <v>7416</v>
      </c>
      <c r="D9188" s="1">
        <v>36139</v>
      </c>
      <c r="E9188" s="1">
        <v>43910</v>
      </c>
      <c r="F9188" t="s">
        <v>19</v>
      </c>
      <c r="I9188">
        <v>100</v>
      </c>
      <c r="J9188">
        <v>0</v>
      </c>
      <c r="K9188">
        <v>0</v>
      </c>
      <c r="L9188">
        <v>953</v>
      </c>
      <c r="M9188">
        <v>953</v>
      </c>
      <c r="N9188" t="s">
        <v>20</v>
      </c>
      <c r="O9188" t="s">
        <v>7417</v>
      </c>
      <c r="P9188" t="s">
        <v>28</v>
      </c>
      <c r="Q9188" t="s">
        <v>32794</v>
      </c>
      <c r="R9188" t="s">
        <v>33782</v>
      </c>
      <c r="S9188" t="s">
        <v>32628</v>
      </c>
      <c r="T9188" t="s">
        <v>34365</v>
      </c>
      <c r="AD9188" t="str">
        <f t="shared" si="1419"/>
        <v/>
      </c>
      <c r="AE9188" t="str">
        <f t="shared" si="1416"/>
        <v/>
      </c>
      <c r="AF9188" t="str">
        <f t="shared" si="1418"/>
        <v/>
      </c>
      <c r="AG9188" s="17">
        <v>1</v>
      </c>
      <c r="AH9188">
        <f t="shared" si="1413"/>
        <v>2.8</v>
      </c>
      <c r="AI9188">
        <v>0.14499999999999999</v>
      </c>
      <c r="AJ9188">
        <f t="shared" si="1411"/>
        <v>0.40599999999999997</v>
      </c>
      <c r="AK9188" t="str">
        <f t="shared" si="1414"/>
        <v/>
      </c>
      <c r="AL9188" t="str">
        <f t="shared" si="1412"/>
        <v/>
      </c>
    </row>
    <row r="9189" spans="1:38" x14ac:dyDescent="0.2">
      <c r="A9189" t="s">
        <v>5185</v>
      </c>
      <c r="B9189" t="s">
        <v>37</v>
      </c>
      <c r="C9189" t="s">
        <v>5186</v>
      </c>
      <c r="D9189" s="1">
        <v>36088</v>
      </c>
      <c r="E9189" s="1">
        <v>43895</v>
      </c>
      <c r="F9189" t="s">
        <v>19</v>
      </c>
      <c r="I9189">
        <v>100</v>
      </c>
      <c r="J9189">
        <v>0</v>
      </c>
      <c r="K9189">
        <v>0</v>
      </c>
      <c r="L9189">
        <v>995</v>
      </c>
      <c r="M9189">
        <v>995</v>
      </c>
      <c r="N9189" t="s">
        <v>20</v>
      </c>
      <c r="O9189" t="s">
        <v>5187</v>
      </c>
      <c r="P9189" t="s">
        <v>28</v>
      </c>
      <c r="Q9189" t="s">
        <v>32794</v>
      </c>
      <c r="R9189" t="s">
        <v>33782</v>
      </c>
      <c r="S9189" t="s">
        <v>32628</v>
      </c>
      <c r="T9189" t="s">
        <v>34365</v>
      </c>
      <c r="AD9189" t="str">
        <f t="shared" si="1419"/>
        <v/>
      </c>
      <c r="AE9189" t="str">
        <f t="shared" si="1416"/>
        <v/>
      </c>
      <c r="AF9189" t="str">
        <f t="shared" si="1418"/>
        <v/>
      </c>
      <c r="AG9189" s="17">
        <v>1</v>
      </c>
      <c r="AH9189">
        <f t="shared" si="1413"/>
        <v>2.8</v>
      </c>
      <c r="AI9189">
        <v>0.14499999999999999</v>
      </c>
      <c r="AJ9189">
        <f t="shared" si="1411"/>
        <v>0.40599999999999997</v>
      </c>
      <c r="AK9189" t="str">
        <f t="shared" si="1414"/>
        <v/>
      </c>
      <c r="AL9189" t="str">
        <f t="shared" si="1412"/>
        <v/>
      </c>
    </row>
    <row r="9190" spans="1:38" x14ac:dyDescent="0.2">
      <c r="A9190" t="s">
        <v>5902</v>
      </c>
      <c r="B9190" t="s">
        <v>37</v>
      </c>
      <c r="C9190" t="s">
        <v>5903</v>
      </c>
      <c r="D9190" s="1">
        <v>36192</v>
      </c>
      <c r="E9190" s="1">
        <v>44546</v>
      </c>
      <c r="F9190" t="s">
        <v>19</v>
      </c>
      <c r="I9190">
        <v>100</v>
      </c>
      <c r="J9190">
        <v>0</v>
      </c>
      <c r="K9190">
        <v>0</v>
      </c>
      <c r="L9190">
        <v>2106</v>
      </c>
      <c r="M9190">
        <v>2106</v>
      </c>
      <c r="N9190" t="s">
        <v>20</v>
      </c>
      <c r="O9190" t="s">
        <v>5904</v>
      </c>
      <c r="P9190" t="s">
        <v>28</v>
      </c>
      <c r="Q9190" t="s">
        <v>32794</v>
      </c>
      <c r="R9190" t="s">
        <v>33782</v>
      </c>
      <c r="S9190" t="s">
        <v>32628</v>
      </c>
      <c r="T9190" t="s">
        <v>33071</v>
      </c>
      <c r="AD9190" t="str">
        <f t="shared" si="1419"/>
        <v/>
      </c>
      <c r="AE9190" t="str">
        <f t="shared" si="1416"/>
        <v/>
      </c>
      <c r="AF9190" t="str">
        <f t="shared" si="1418"/>
        <v/>
      </c>
      <c r="AG9190" s="17">
        <v>1</v>
      </c>
      <c r="AH9190">
        <f t="shared" si="1413"/>
        <v>2.8</v>
      </c>
      <c r="AI9190">
        <v>0.14499999999999999</v>
      </c>
      <c r="AJ9190">
        <f t="shared" ref="AJ9190:AJ9253" si="1420">IF(COUNTBLANK(AH9190),"",AH9190*AI9190)</f>
        <v>0.40599999999999997</v>
      </c>
      <c r="AK9190" t="str">
        <f t="shared" si="1414"/>
        <v/>
      </c>
      <c r="AL9190" t="str">
        <f t="shared" si="1412"/>
        <v/>
      </c>
    </row>
    <row r="9191" spans="1:38" x14ac:dyDescent="0.2">
      <c r="A9191" t="s">
        <v>21964</v>
      </c>
      <c r="B9191" t="s">
        <v>37</v>
      </c>
      <c r="C9191" t="s">
        <v>21965</v>
      </c>
      <c r="D9191" s="1">
        <v>36088</v>
      </c>
      <c r="E9191" s="1">
        <v>43895</v>
      </c>
      <c r="F9191" t="s">
        <v>19</v>
      </c>
      <c r="I9191">
        <v>100</v>
      </c>
      <c r="J9191">
        <v>0</v>
      </c>
      <c r="K9191">
        <v>0</v>
      </c>
      <c r="L9191">
        <v>974</v>
      </c>
      <c r="M9191">
        <v>974</v>
      </c>
      <c r="N9191" t="s">
        <v>20</v>
      </c>
      <c r="O9191" t="s">
        <v>21966</v>
      </c>
      <c r="P9191" t="s">
        <v>28</v>
      </c>
      <c r="Q9191" t="s">
        <v>34233</v>
      </c>
      <c r="R9191" t="s">
        <v>34233</v>
      </c>
      <c r="S9191" t="s">
        <v>32628</v>
      </c>
      <c r="T9191" t="s">
        <v>34349</v>
      </c>
      <c r="AD9191" t="str">
        <f t="shared" si="1419"/>
        <v/>
      </c>
      <c r="AE9191" t="str">
        <f t="shared" si="1416"/>
        <v/>
      </c>
      <c r="AF9191" t="str">
        <f t="shared" si="1418"/>
        <v/>
      </c>
      <c r="AG9191" s="17">
        <v>1</v>
      </c>
      <c r="AH9191">
        <f t="shared" si="1413"/>
        <v>2.8</v>
      </c>
      <c r="AI9191">
        <v>0.14499999999999999</v>
      </c>
      <c r="AJ9191">
        <f t="shared" si="1420"/>
        <v>0.40599999999999997</v>
      </c>
      <c r="AK9191" t="str">
        <f t="shared" si="1414"/>
        <v/>
      </c>
      <c r="AL9191" t="str">
        <f t="shared" si="1412"/>
        <v/>
      </c>
    </row>
    <row r="9192" spans="1:38" x14ac:dyDescent="0.2">
      <c r="A9192" t="s">
        <v>5899</v>
      </c>
      <c r="B9192" t="s">
        <v>37</v>
      </c>
      <c r="C9192" t="s">
        <v>5900</v>
      </c>
      <c r="D9192" s="1">
        <v>36192</v>
      </c>
      <c r="E9192" s="1">
        <v>44546</v>
      </c>
      <c r="F9192" t="s">
        <v>19</v>
      </c>
      <c r="I9192">
        <v>100</v>
      </c>
      <c r="J9192">
        <v>0</v>
      </c>
      <c r="K9192">
        <v>0</v>
      </c>
      <c r="L9192">
        <v>1162</v>
      </c>
      <c r="M9192">
        <v>1162</v>
      </c>
      <c r="N9192" t="s">
        <v>20</v>
      </c>
      <c r="O9192" t="s">
        <v>5901</v>
      </c>
      <c r="P9192" t="s">
        <v>28</v>
      </c>
      <c r="Q9192" t="s">
        <v>34233</v>
      </c>
      <c r="R9192" t="s">
        <v>34233</v>
      </c>
      <c r="S9192" t="s">
        <v>32628</v>
      </c>
      <c r="T9192" t="s">
        <v>34354</v>
      </c>
      <c r="U9192" t="s">
        <v>32634</v>
      </c>
      <c r="V9192" t="s">
        <v>33492</v>
      </c>
      <c r="W9192">
        <v>250</v>
      </c>
      <c r="X9192">
        <v>2</v>
      </c>
      <c r="Y9192" t="s">
        <v>32654</v>
      </c>
      <c r="AA9192">
        <v>11</v>
      </c>
      <c r="AB9192">
        <v>25</v>
      </c>
      <c r="AC9192">
        <v>1</v>
      </c>
      <c r="AD9192" t="str">
        <f t="shared" si="1419"/>
        <v/>
      </c>
      <c r="AE9192" t="str">
        <f t="shared" si="1416"/>
        <v/>
      </c>
      <c r="AF9192" t="str">
        <f t="shared" si="1418"/>
        <v/>
      </c>
      <c r="AG9192">
        <f>IF((S9192&lt;&gt;"tühi")*(AC9192&lt;&gt;""),AC9192,"")</f>
        <v>1</v>
      </c>
      <c r="AH9192">
        <f t="shared" si="1413"/>
        <v>2.8</v>
      </c>
      <c r="AI9192">
        <v>0.14499999999999999</v>
      </c>
      <c r="AJ9192">
        <f t="shared" si="1420"/>
        <v>0.40599999999999997</v>
      </c>
      <c r="AK9192" t="str">
        <f t="shared" si="1414"/>
        <v/>
      </c>
      <c r="AL9192" t="str">
        <f t="shared" si="1412"/>
        <v/>
      </c>
    </row>
    <row r="9193" spans="1:38" x14ac:dyDescent="0.2">
      <c r="A9193" t="s">
        <v>23151</v>
      </c>
      <c r="B9193" t="s">
        <v>37</v>
      </c>
      <c r="C9193" t="s">
        <v>23152</v>
      </c>
      <c r="D9193" s="1">
        <v>38916</v>
      </c>
      <c r="E9193" s="1">
        <v>43951</v>
      </c>
      <c r="F9193" t="s">
        <v>19</v>
      </c>
      <c r="I9193">
        <v>100</v>
      </c>
      <c r="J9193">
        <v>0</v>
      </c>
      <c r="K9193">
        <v>0</v>
      </c>
      <c r="L9193">
        <v>1996</v>
      </c>
      <c r="M9193">
        <v>1996</v>
      </c>
      <c r="N9193" t="s">
        <v>20</v>
      </c>
      <c r="O9193" t="s">
        <v>23153</v>
      </c>
      <c r="P9193" t="s">
        <v>28</v>
      </c>
      <c r="Q9193" t="s">
        <v>34233</v>
      </c>
      <c r="R9193" t="s">
        <v>34233</v>
      </c>
      <c r="S9193" t="s">
        <v>33797</v>
      </c>
      <c r="T9193" t="s">
        <v>34357</v>
      </c>
      <c r="U9193" t="s">
        <v>32634</v>
      </c>
      <c r="V9193" t="s">
        <v>33493</v>
      </c>
      <c r="W9193">
        <v>250</v>
      </c>
      <c r="X9193">
        <v>2</v>
      </c>
      <c r="Y9193" t="s">
        <v>32654</v>
      </c>
      <c r="Z9193">
        <v>400</v>
      </c>
      <c r="AA9193">
        <v>8.5</v>
      </c>
      <c r="AC9193">
        <v>1</v>
      </c>
      <c r="AD9193" t="str">
        <f t="shared" si="1419"/>
        <v/>
      </c>
      <c r="AE9193" t="str">
        <f t="shared" si="1416"/>
        <v/>
      </c>
      <c r="AF9193" t="str">
        <f t="shared" si="1418"/>
        <v/>
      </c>
      <c r="AG9193">
        <f>IF((S9193&lt;&gt;"tühi")*(AC9193&lt;&gt;""),AC9193,"")</f>
        <v>1</v>
      </c>
      <c r="AH9193">
        <f t="shared" si="1413"/>
        <v>2.8</v>
      </c>
      <c r="AI9193">
        <v>0.14499999999999999</v>
      </c>
      <c r="AJ9193">
        <f t="shared" si="1420"/>
        <v>0.40599999999999997</v>
      </c>
      <c r="AK9193" t="str">
        <f t="shared" si="1414"/>
        <v/>
      </c>
      <c r="AL9193" t="str">
        <f t="shared" si="1412"/>
        <v/>
      </c>
    </row>
    <row r="9194" spans="1:38" x14ac:dyDescent="0.2">
      <c r="A9194" t="s">
        <v>23154</v>
      </c>
      <c r="B9194" t="s">
        <v>37</v>
      </c>
      <c r="C9194" t="s">
        <v>23155</v>
      </c>
      <c r="D9194" s="1">
        <v>38916</v>
      </c>
      <c r="E9194" s="1">
        <v>43829</v>
      </c>
      <c r="F9194" t="s">
        <v>39</v>
      </c>
      <c r="I9194">
        <v>100</v>
      </c>
      <c r="J9194">
        <v>0</v>
      </c>
      <c r="K9194">
        <v>0</v>
      </c>
      <c r="L9194">
        <v>3144</v>
      </c>
      <c r="M9194">
        <v>3144</v>
      </c>
      <c r="N9194" t="s">
        <v>20</v>
      </c>
      <c r="O9194" t="s">
        <v>23156</v>
      </c>
      <c r="P9194" t="s">
        <v>28</v>
      </c>
      <c r="Q9194" t="s">
        <v>34234</v>
      </c>
      <c r="R9194" t="s">
        <v>33762</v>
      </c>
      <c r="S9194" t="s">
        <v>33942</v>
      </c>
      <c r="T9194" t="s">
        <v>34233</v>
      </c>
      <c r="V9194" t="s">
        <v>33493</v>
      </c>
      <c r="AD9194" t="str">
        <f t="shared" si="1419"/>
        <v/>
      </c>
      <c r="AE9194" t="str">
        <f t="shared" si="1416"/>
        <v/>
      </c>
      <c r="AF9194" t="str">
        <f t="shared" si="1418"/>
        <v/>
      </c>
      <c r="AG9194" t="str">
        <f>IF((S9194&lt;&gt;"tühi")*(AC9194&lt;&gt;""),AC9194,"")</f>
        <v/>
      </c>
      <c r="AH9194" t="str">
        <f t="shared" si="1413"/>
        <v/>
      </c>
      <c r="AI9194">
        <v>0.14499999999999999</v>
      </c>
      <c r="AJ9194" t="str">
        <f t="shared" si="1420"/>
        <v/>
      </c>
      <c r="AK9194" t="str">
        <f t="shared" si="1414"/>
        <v/>
      </c>
      <c r="AL9194" t="str">
        <f t="shared" si="1412"/>
        <v/>
      </c>
    </row>
    <row r="9195" spans="1:38" x14ac:dyDescent="0.2">
      <c r="A9195" t="s">
        <v>5842</v>
      </c>
      <c r="B9195" t="s">
        <v>37</v>
      </c>
      <c r="C9195" t="s">
        <v>5843</v>
      </c>
      <c r="D9195" s="1">
        <v>36192</v>
      </c>
      <c r="E9195" s="1">
        <v>43951</v>
      </c>
      <c r="F9195" t="s">
        <v>19</v>
      </c>
      <c r="I9195">
        <v>100</v>
      </c>
      <c r="J9195">
        <v>0</v>
      </c>
      <c r="K9195">
        <v>0</v>
      </c>
      <c r="L9195">
        <v>945</v>
      </c>
      <c r="M9195">
        <v>945</v>
      </c>
      <c r="N9195" t="s">
        <v>20</v>
      </c>
      <c r="O9195" t="s">
        <v>5844</v>
      </c>
      <c r="P9195" t="s">
        <v>28</v>
      </c>
      <c r="Q9195" t="s">
        <v>32794</v>
      </c>
      <c r="R9195" t="s">
        <v>33782</v>
      </c>
      <c r="S9195" t="s">
        <v>32628</v>
      </c>
      <c r="T9195" t="s">
        <v>34365</v>
      </c>
      <c r="U9195" t="s">
        <v>32634</v>
      </c>
      <c r="V9195" t="s">
        <v>33494</v>
      </c>
      <c r="X9195">
        <v>2</v>
      </c>
      <c r="Y9195" t="s">
        <v>32654</v>
      </c>
      <c r="AA9195">
        <v>10</v>
      </c>
      <c r="AB9195">
        <v>25</v>
      </c>
      <c r="AC9195">
        <v>1</v>
      </c>
      <c r="AD9195" t="str">
        <f t="shared" si="1419"/>
        <v/>
      </c>
      <c r="AE9195" t="str">
        <f t="shared" si="1416"/>
        <v/>
      </c>
      <c r="AF9195" t="str">
        <f t="shared" si="1418"/>
        <v/>
      </c>
      <c r="AG9195">
        <f>IF((S9195&lt;&gt;"tühi")*(AC9195&lt;&gt;""),AC9195,"")</f>
        <v>1</v>
      </c>
      <c r="AH9195">
        <f t="shared" si="1413"/>
        <v>2.8</v>
      </c>
      <c r="AI9195">
        <v>0.14499999999999999</v>
      </c>
      <c r="AJ9195">
        <f t="shared" si="1420"/>
        <v>0.40599999999999997</v>
      </c>
      <c r="AK9195" t="str">
        <f t="shared" si="1414"/>
        <v/>
      </c>
      <c r="AL9195" t="str">
        <f t="shared" ref="AL9195:AL9258" si="1421">IF(COUNTBLANK(AK9195),"",AK9195*AI9195)</f>
        <v/>
      </c>
    </row>
    <row r="9196" spans="1:38" x14ac:dyDescent="0.2">
      <c r="A9196" t="s">
        <v>5839</v>
      </c>
      <c r="B9196" t="s">
        <v>37</v>
      </c>
      <c r="C9196" t="s">
        <v>5840</v>
      </c>
      <c r="D9196" s="1">
        <v>36192</v>
      </c>
      <c r="E9196" s="1">
        <v>43951</v>
      </c>
      <c r="F9196" t="s">
        <v>19</v>
      </c>
      <c r="I9196">
        <v>100</v>
      </c>
      <c r="J9196">
        <v>0</v>
      </c>
      <c r="K9196">
        <v>0</v>
      </c>
      <c r="L9196">
        <v>972</v>
      </c>
      <c r="M9196">
        <v>972</v>
      </c>
      <c r="N9196" t="s">
        <v>20</v>
      </c>
      <c r="O9196" t="s">
        <v>5841</v>
      </c>
      <c r="P9196" t="s">
        <v>28</v>
      </c>
      <c r="Q9196" t="s">
        <v>32794</v>
      </c>
      <c r="R9196" t="s">
        <v>33782</v>
      </c>
      <c r="S9196" t="s">
        <v>33797</v>
      </c>
      <c r="T9196" t="s">
        <v>34350</v>
      </c>
      <c r="AD9196" t="str">
        <f t="shared" si="1419"/>
        <v/>
      </c>
      <c r="AE9196" t="str">
        <f t="shared" si="1416"/>
        <v/>
      </c>
      <c r="AF9196" t="str">
        <f t="shared" si="1418"/>
        <v/>
      </c>
      <c r="AG9196" s="17">
        <v>1</v>
      </c>
      <c r="AH9196">
        <f t="shared" si="1413"/>
        <v>2.8</v>
      </c>
      <c r="AI9196">
        <v>0.14499999999999999</v>
      </c>
      <c r="AJ9196">
        <f t="shared" si="1420"/>
        <v>0.40599999999999997</v>
      </c>
      <c r="AK9196" t="str">
        <f t="shared" si="1414"/>
        <v/>
      </c>
      <c r="AL9196" t="str">
        <f t="shared" si="1421"/>
        <v/>
      </c>
    </row>
    <row r="9197" spans="1:38" x14ac:dyDescent="0.2">
      <c r="A9197" t="s">
        <v>8689</v>
      </c>
      <c r="B9197" t="s">
        <v>37</v>
      </c>
      <c r="C9197" t="s">
        <v>8690</v>
      </c>
      <c r="D9197" s="1">
        <v>36298</v>
      </c>
      <c r="E9197" s="1">
        <v>43910</v>
      </c>
      <c r="F9197" t="s">
        <v>26</v>
      </c>
      <c r="I9197">
        <v>100</v>
      </c>
      <c r="J9197">
        <v>0</v>
      </c>
      <c r="K9197">
        <v>0</v>
      </c>
      <c r="L9197">
        <v>206</v>
      </c>
      <c r="M9197">
        <v>206</v>
      </c>
      <c r="N9197" t="s">
        <v>20</v>
      </c>
      <c r="O9197" t="s">
        <v>8691</v>
      </c>
      <c r="P9197" t="s">
        <v>44</v>
      </c>
      <c r="Q9197" t="s">
        <v>34233</v>
      </c>
      <c r="R9197" t="s">
        <v>34233</v>
      </c>
      <c r="S9197" t="s">
        <v>34233</v>
      </c>
      <c r="T9197" t="s">
        <v>34233</v>
      </c>
      <c r="AD9197" t="str">
        <f t="shared" si="1419"/>
        <v/>
      </c>
      <c r="AE9197" t="str">
        <f t="shared" si="1416"/>
        <v/>
      </c>
      <c r="AF9197" t="str">
        <f t="shared" si="1418"/>
        <v/>
      </c>
      <c r="AG9197" t="str">
        <f t="shared" ref="AG9197:AG9228" si="1422">IF((S9197&lt;&gt;"tühi")*(AC9197&lt;&gt;""),AC9197,"")</f>
        <v/>
      </c>
      <c r="AH9197" t="str">
        <f t="shared" si="1413"/>
        <v/>
      </c>
      <c r="AI9197">
        <v>0.14499999999999999</v>
      </c>
      <c r="AJ9197" t="str">
        <f t="shared" si="1420"/>
        <v/>
      </c>
      <c r="AK9197" t="str">
        <f t="shared" si="1414"/>
        <v/>
      </c>
      <c r="AL9197" t="str">
        <f t="shared" si="1421"/>
        <v/>
      </c>
    </row>
    <row r="9198" spans="1:38" x14ac:dyDescent="0.2">
      <c r="A9198" t="s">
        <v>23157</v>
      </c>
      <c r="B9198" t="s">
        <v>37</v>
      </c>
      <c r="C9198" t="s">
        <v>23158</v>
      </c>
      <c r="D9198" s="1">
        <v>38916</v>
      </c>
      <c r="E9198" s="1">
        <v>43456</v>
      </c>
      <c r="F9198" t="s">
        <v>26</v>
      </c>
      <c r="I9198">
        <v>100</v>
      </c>
      <c r="J9198">
        <v>0</v>
      </c>
      <c r="K9198">
        <v>0</v>
      </c>
      <c r="L9198">
        <v>254</v>
      </c>
      <c r="M9198">
        <v>254</v>
      </c>
      <c r="N9198" t="s">
        <v>20</v>
      </c>
      <c r="O9198" t="s">
        <v>23159</v>
      </c>
      <c r="P9198" t="s">
        <v>28</v>
      </c>
      <c r="Q9198" t="s">
        <v>34233</v>
      </c>
      <c r="R9198" t="s">
        <v>34233</v>
      </c>
      <c r="S9198" t="s">
        <v>34233</v>
      </c>
      <c r="T9198" t="s">
        <v>34233</v>
      </c>
      <c r="AD9198" t="str">
        <f t="shared" si="1419"/>
        <v/>
      </c>
      <c r="AE9198" t="str">
        <f t="shared" si="1416"/>
        <v/>
      </c>
      <c r="AF9198" t="str">
        <f t="shared" si="1418"/>
        <v/>
      </c>
      <c r="AG9198" t="str">
        <f t="shared" si="1422"/>
        <v/>
      </c>
      <c r="AH9198" t="str">
        <f t="shared" si="1413"/>
        <v/>
      </c>
      <c r="AI9198">
        <v>0.14499999999999999</v>
      </c>
      <c r="AJ9198" t="str">
        <f t="shared" si="1420"/>
        <v/>
      </c>
      <c r="AK9198" t="str">
        <f t="shared" si="1414"/>
        <v/>
      </c>
      <c r="AL9198" t="str">
        <f t="shared" si="1421"/>
        <v/>
      </c>
    </row>
    <row r="9199" spans="1:38" x14ac:dyDescent="0.2">
      <c r="A9199" t="s">
        <v>30663</v>
      </c>
      <c r="B9199" t="s">
        <v>37</v>
      </c>
      <c r="C9199" t="s">
        <v>30664</v>
      </c>
      <c r="D9199" s="1">
        <v>43859</v>
      </c>
      <c r="E9199" s="1">
        <v>44546</v>
      </c>
      <c r="F9199" t="s">
        <v>26</v>
      </c>
      <c r="I9199">
        <v>100</v>
      </c>
      <c r="J9199">
        <v>0</v>
      </c>
      <c r="K9199">
        <v>0</v>
      </c>
      <c r="L9199">
        <v>2550</v>
      </c>
      <c r="M9199">
        <v>2550</v>
      </c>
      <c r="N9199" t="s">
        <v>20</v>
      </c>
      <c r="O9199" t="s">
        <v>30665</v>
      </c>
      <c r="P9199" t="s">
        <v>44</v>
      </c>
      <c r="Q9199" t="s">
        <v>34233</v>
      </c>
      <c r="R9199" t="s">
        <v>34233</v>
      </c>
      <c r="S9199" t="s">
        <v>34233</v>
      </c>
      <c r="T9199" t="s">
        <v>34233</v>
      </c>
      <c r="AD9199" t="str">
        <f t="shared" si="1419"/>
        <v/>
      </c>
      <c r="AE9199" t="str">
        <f t="shared" si="1416"/>
        <v/>
      </c>
      <c r="AF9199" t="str">
        <f t="shared" si="1418"/>
        <v/>
      </c>
      <c r="AG9199" t="str">
        <f t="shared" si="1422"/>
        <v/>
      </c>
      <c r="AH9199" t="str">
        <f t="shared" si="1413"/>
        <v/>
      </c>
      <c r="AI9199">
        <v>0.14499999999999999</v>
      </c>
      <c r="AJ9199" t="str">
        <f t="shared" si="1420"/>
        <v/>
      </c>
      <c r="AK9199" t="str">
        <f t="shared" si="1414"/>
        <v/>
      </c>
      <c r="AL9199" t="str">
        <f t="shared" si="1421"/>
        <v/>
      </c>
    </row>
    <row r="9200" spans="1:38" x14ac:dyDescent="0.2">
      <c r="A9200" t="s">
        <v>17369</v>
      </c>
      <c r="B9200" t="s">
        <v>37</v>
      </c>
      <c r="C9200" t="s">
        <v>17370</v>
      </c>
      <c r="D9200" s="1">
        <v>37657</v>
      </c>
      <c r="E9200" s="1">
        <v>43951</v>
      </c>
      <c r="F9200" t="s">
        <v>889</v>
      </c>
      <c r="I9200">
        <v>100</v>
      </c>
      <c r="J9200">
        <v>0</v>
      </c>
      <c r="K9200">
        <v>0</v>
      </c>
      <c r="L9200">
        <v>830</v>
      </c>
      <c r="M9200">
        <v>830</v>
      </c>
      <c r="N9200" t="s">
        <v>20</v>
      </c>
      <c r="O9200" t="s">
        <v>17371</v>
      </c>
      <c r="P9200" t="s">
        <v>28</v>
      </c>
      <c r="Q9200" t="s">
        <v>34233</v>
      </c>
      <c r="R9200" t="s">
        <v>34233</v>
      </c>
      <c r="S9200" t="s">
        <v>33942</v>
      </c>
      <c r="T9200" t="s">
        <v>34233</v>
      </c>
      <c r="AD9200" t="str">
        <f t="shared" si="1419"/>
        <v/>
      </c>
      <c r="AE9200" t="str">
        <f t="shared" si="1416"/>
        <v/>
      </c>
      <c r="AF9200" t="str">
        <f t="shared" si="1418"/>
        <v/>
      </c>
      <c r="AG9200" t="str">
        <f t="shared" si="1422"/>
        <v/>
      </c>
      <c r="AH9200" t="str">
        <f t="shared" ref="AH9200:AH9263" si="1423">IF(AG9200="","",AG9200*2.8)</f>
        <v/>
      </c>
      <c r="AI9200">
        <v>0.14499999999999999</v>
      </c>
      <c r="AJ9200" t="str">
        <f t="shared" si="1420"/>
        <v/>
      </c>
      <c r="AK9200" t="str">
        <f t="shared" ref="AK9200:AK9263" si="1424">IF(AE9200="","",AE9200*2.8)</f>
        <v/>
      </c>
      <c r="AL9200" t="str">
        <f t="shared" si="1421"/>
        <v/>
      </c>
    </row>
    <row r="9201" spans="1:38" x14ac:dyDescent="0.2">
      <c r="A9201" t="s">
        <v>25876</v>
      </c>
      <c r="B9201" t="s">
        <v>37</v>
      </c>
      <c r="C9201" t="s">
        <v>25877</v>
      </c>
      <c r="D9201" s="1">
        <v>40625</v>
      </c>
      <c r="E9201" s="1">
        <v>43456</v>
      </c>
      <c r="F9201" t="s">
        <v>474</v>
      </c>
      <c r="I9201">
        <v>100</v>
      </c>
      <c r="J9201">
        <v>0</v>
      </c>
      <c r="K9201">
        <v>0</v>
      </c>
      <c r="L9201">
        <v>42</v>
      </c>
      <c r="M9201">
        <v>42</v>
      </c>
      <c r="N9201" t="s">
        <v>20</v>
      </c>
      <c r="O9201" t="s">
        <v>25878</v>
      </c>
      <c r="P9201" t="s">
        <v>28</v>
      </c>
      <c r="Q9201" t="s">
        <v>34233</v>
      </c>
      <c r="R9201" t="s">
        <v>34233</v>
      </c>
      <c r="S9201" t="s">
        <v>32627</v>
      </c>
      <c r="T9201" t="s">
        <v>34233</v>
      </c>
      <c r="U9201" t="s">
        <v>32641</v>
      </c>
      <c r="V9201" t="s">
        <v>33468</v>
      </c>
      <c r="W9201">
        <v>14</v>
      </c>
      <c r="X9201">
        <v>1</v>
      </c>
      <c r="Y9201">
        <v>1</v>
      </c>
      <c r="Z9201">
        <v>14</v>
      </c>
      <c r="AD9201" t="str">
        <f t="shared" si="1419"/>
        <v/>
      </c>
      <c r="AE9201" t="str">
        <f t="shared" si="1416"/>
        <v/>
      </c>
      <c r="AF9201">
        <f t="shared" si="1418"/>
        <v>14</v>
      </c>
      <c r="AG9201" t="str">
        <f t="shared" si="1422"/>
        <v/>
      </c>
      <c r="AH9201" t="str">
        <f t="shared" si="1423"/>
        <v/>
      </c>
      <c r="AI9201">
        <v>0.14499999999999999</v>
      </c>
      <c r="AJ9201" t="str">
        <f t="shared" si="1420"/>
        <v/>
      </c>
      <c r="AK9201" t="str">
        <f t="shared" si="1424"/>
        <v/>
      </c>
      <c r="AL9201" t="str">
        <f t="shared" si="1421"/>
        <v/>
      </c>
    </row>
    <row r="9202" spans="1:38" x14ac:dyDescent="0.2">
      <c r="A9202" t="s">
        <v>20594</v>
      </c>
      <c r="B9202" t="s">
        <v>37</v>
      </c>
      <c r="C9202" t="s">
        <v>20595</v>
      </c>
      <c r="D9202" s="1">
        <v>38387</v>
      </c>
      <c r="E9202" s="1">
        <v>43456</v>
      </c>
      <c r="F9202" t="s">
        <v>26</v>
      </c>
      <c r="I9202">
        <v>100</v>
      </c>
      <c r="J9202">
        <v>0</v>
      </c>
      <c r="K9202">
        <v>0</v>
      </c>
      <c r="L9202">
        <v>659</v>
      </c>
      <c r="M9202">
        <v>659</v>
      </c>
      <c r="N9202" t="s">
        <v>20</v>
      </c>
      <c r="O9202" t="s">
        <v>20596</v>
      </c>
      <c r="P9202" t="s">
        <v>28</v>
      </c>
      <c r="Q9202" t="s">
        <v>34233</v>
      </c>
      <c r="R9202" t="s">
        <v>34233</v>
      </c>
      <c r="S9202" t="s">
        <v>34233</v>
      </c>
      <c r="T9202" t="s">
        <v>34233</v>
      </c>
      <c r="V9202" t="s">
        <v>33495</v>
      </c>
      <c r="AD9202" t="str">
        <f t="shared" si="1419"/>
        <v/>
      </c>
      <c r="AE9202" t="str">
        <f t="shared" si="1416"/>
        <v/>
      </c>
      <c r="AF9202" t="str">
        <f t="shared" si="1418"/>
        <v/>
      </c>
      <c r="AG9202" t="str">
        <f t="shared" si="1422"/>
        <v/>
      </c>
      <c r="AH9202" t="str">
        <f t="shared" si="1423"/>
        <v/>
      </c>
      <c r="AI9202">
        <v>0.14499999999999999</v>
      </c>
      <c r="AJ9202" t="str">
        <f t="shared" si="1420"/>
        <v/>
      </c>
      <c r="AK9202" t="str">
        <f t="shared" si="1424"/>
        <v/>
      </c>
      <c r="AL9202" t="str">
        <f t="shared" si="1421"/>
        <v/>
      </c>
    </row>
    <row r="9203" spans="1:38" x14ac:dyDescent="0.2">
      <c r="A9203" t="s">
        <v>20585</v>
      </c>
      <c r="B9203" t="s">
        <v>37</v>
      </c>
      <c r="C9203" t="s">
        <v>20586</v>
      </c>
      <c r="D9203" s="1">
        <v>38387</v>
      </c>
      <c r="E9203" s="1">
        <v>43456</v>
      </c>
      <c r="F9203" t="s">
        <v>19</v>
      </c>
      <c r="I9203">
        <v>100</v>
      </c>
      <c r="J9203">
        <v>0</v>
      </c>
      <c r="K9203">
        <v>0</v>
      </c>
      <c r="L9203">
        <v>1410</v>
      </c>
      <c r="M9203">
        <v>1410</v>
      </c>
      <c r="N9203" t="s">
        <v>20</v>
      </c>
      <c r="O9203" t="s">
        <v>20587</v>
      </c>
      <c r="P9203" t="s">
        <v>28</v>
      </c>
      <c r="Q9203" t="s">
        <v>34233</v>
      </c>
      <c r="R9203" t="s">
        <v>34233</v>
      </c>
      <c r="S9203" t="s">
        <v>33797</v>
      </c>
      <c r="T9203" t="s">
        <v>34357</v>
      </c>
      <c r="U9203" t="s">
        <v>32634</v>
      </c>
      <c r="V9203" t="s">
        <v>33495</v>
      </c>
      <c r="W9203">
        <v>220</v>
      </c>
      <c r="X9203">
        <v>2</v>
      </c>
      <c r="Y9203" t="s">
        <v>32654</v>
      </c>
      <c r="Z9203">
        <v>500</v>
      </c>
      <c r="AA9203">
        <v>7.9</v>
      </c>
      <c r="AB9203">
        <v>16</v>
      </c>
      <c r="AC9203">
        <v>1</v>
      </c>
      <c r="AD9203" t="str">
        <f t="shared" si="1419"/>
        <v/>
      </c>
      <c r="AE9203" t="str">
        <f t="shared" si="1416"/>
        <v/>
      </c>
      <c r="AF9203" t="str">
        <f t="shared" si="1418"/>
        <v/>
      </c>
      <c r="AG9203">
        <f t="shared" si="1422"/>
        <v>1</v>
      </c>
      <c r="AH9203">
        <f t="shared" si="1423"/>
        <v>2.8</v>
      </c>
      <c r="AI9203">
        <v>0.14499999999999999</v>
      </c>
      <c r="AJ9203">
        <f t="shared" si="1420"/>
        <v>0.40599999999999997</v>
      </c>
      <c r="AK9203" t="str">
        <f t="shared" si="1424"/>
        <v/>
      </c>
      <c r="AL9203" t="str">
        <f t="shared" si="1421"/>
        <v/>
      </c>
    </row>
    <row r="9204" spans="1:38" x14ac:dyDescent="0.2">
      <c r="A9204" t="s">
        <v>20600</v>
      </c>
      <c r="B9204" t="s">
        <v>37</v>
      </c>
      <c r="C9204" t="s">
        <v>20601</v>
      </c>
      <c r="D9204" s="1">
        <v>38387</v>
      </c>
      <c r="E9204" s="1">
        <v>43456</v>
      </c>
      <c r="F9204" t="s">
        <v>19</v>
      </c>
      <c r="I9204">
        <v>100</v>
      </c>
      <c r="J9204">
        <v>0</v>
      </c>
      <c r="K9204">
        <v>0</v>
      </c>
      <c r="L9204">
        <v>1530</v>
      </c>
      <c r="M9204">
        <v>1530</v>
      </c>
      <c r="N9204" t="s">
        <v>20</v>
      </c>
      <c r="O9204" t="s">
        <v>20602</v>
      </c>
      <c r="P9204" t="s">
        <v>28</v>
      </c>
      <c r="Q9204" t="s">
        <v>34233</v>
      </c>
      <c r="R9204" t="s">
        <v>34233</v>
      </c>
      <c r="S9204" t="s">
        <v>33800</v>
      </c>
      <c r="T9204" t="s">
        <v>34657</v>
      </c>
      <c r="U9204" t="s">
        <v>32634</v>
      </c>
      <c r="V9204" t="s">
        <v>33495</v>
      </c>
      <c r="W9204">
        <v>220</v>
      </c>
      <c r="X9204">
        <v>2</v>
      </c>
      <c r="Y9204" t="s">
        <v>32654</v>
      </c>
      <c r="Z9204">
        <v>500</v>
      </c>
      <c r="AA9204">
        <v>8.6</v>
      </c>
      <c r="AB9204">
        <v>15</v>
      </c>
      <c r="AC9204">
        <v>1</v>
      </c>
      <c r="AD9204" t="str">
        <f t="shared" si="1419"/>
        <v/>
      </c>
      <c r="AE9204" t="str">
        <f t="shared" si="1416"/>
        <v/>
      </c>
      <c r="AF9204" t="str">
        <f t="shared" si="1418"/>
        <v/>
      </c>
      <c r="AG9204">
        <f t="shared" si="1422"/>
        <v>1</v>
      </c>
      <c r="AH9204">
        <f t="shared" si="1423"/>
        <v>2.8</v>
      </c>
      <c r="AI9204">
        <v>0.14499999999999999</v>
      </c>
      <c r="AJ9204">
        <f t="shared" si="1420"/>
        <v>0.40599999999999997</v>
      </c>
      <c r="AK9204" t="str">
        <f t="shared" si="1424"/>
        <v/>
      </c>
      <c r="AL9204" t="str">
        <f t="shared" si="1421"/>
        <v/>
      </c>
    </row>
    <row r="9205" spans="1:38" x14ac:dyDescent="0.2">
      <c r="A9205" t="s">
        <v>20588</v>
      </c>
      <c r="B9205" t="s">
        <v>37</v>
      </c>
      <c r="C9205" t="s">
        <v>20589</v>
      </c>
      <c r="D9205" s="1">
        <v>38387</v>
      </c>
      <c r="E9205" s="1">
        <v>43456</v>
      </c>
      <c r="F9205" t="s">
        <v>19</v>
      </c>
      <c r="I9205">
        <v>100</v>
      </c>
      <c r="J9205">
        <v>0</v>
      </c>
      <c r="K9205">
        <v>0</v>
      </c>
      <c r="L9205">
        <v>1439</v>
      </c>
      <c r="M9205">
        <v>1439</v>
      </c>
      <c r="N9205" t="s">
        <v>20</v>
      </c>
      <c r="O9205" t="s">
        <v>20590</v>
      </c>
      <c r="P9205" t="s">
        <v>28</v>
      </c>
      <c r="Q9205" t="s">
        <v>34233</v>
      </c>
      <c r="R9205" t="s">
        <v>34233</v>
      </c>
      <c r="S9205" t="s">
        <v>32628</v>
      </c>
      <c r="T9205" t="s">
        <v>34357</v>
      </c>
      <c r="U9205" t="s">
        <v>32634</v>
      </c>
      <c r="V9205" t="s">
        <v>33495</v>
      </c>
      <c r="W9205">
        <v>220</v>
      </c>
      <c r="X9205">
        <v>2</v>
      </c>
      <c r="Y9205" t="s">
        <v>32654</v>
      </c>
      <c r="Z9205">
        <v>500</v>
      </c>
      <c r="AA9205">
        <v>8.1999999999999993</v>
      </c>
      <c r="AB9205">
        <v>15</v>
      </c>
      <c r="AC9205">
        <v>1</v>
      </c>
      <c r="AD9205" t="str">
        <f t="shared" si="1419"/>
        <v/>
      </c>
      <c r="AE9205" t="str">
        <f t="shared" si="1416"/>
        <v/>
      </c>
      <c r="AF9205" t="str">
        <f t="shared" si="1418"/>
        <v/>
      </c>
      <c r="AG9205">
        <f t="shared" si="1422"/>
        <v>1</v>
      </c>
      <c r="AH9205">
        <f t="shared" si="1423"/>
        <v>2.8</v>
      </c>
      <c r="AI9205">
        <v>0.14499999999999999</v>
      </c>
      <c r="AJ9205">
        <f t="shared" si="1420"/>
        <v>0.40599999999999997</v>
      </c>
      <c r="AK9205" t="str">
        <f t="shared" si="1424"/>
        <v/>
      </c>
      <c r="AL9205" t="str">
        <f t="shared" si="1421"/>
        <v/>
      </c>
    </row>
    <row r="9206" spans="1:38" x14ac:dyDescent="0.2">
      <c r="A9206" t="s">
        <v>20591</v>
      </c>
      <c r="B9206" t="s">
        <v>37</v>
      </c>
      <c r="C9206" t="s">
        <v>20592</v>
      </c>
      <c r="D9206" s="1">
        <v>38387</v>
      </c>
      <c r="E9206" s="1">
        <v>43456</v>
      </c>
      <c r="F9206" t="s">
        <v>19</v>
      </c>
      <c r="I9206">
        <v>100</v>
      </c>
      <c r="J9206">
        <v>0</v>
      </c>
      <c r="K9206">
        <v>0</v>
      </c>
      <c r="L9206">
        <v>1413</v>
      </c>
      <c r="M9206">
        <v>1413</v>
      </c>
      <c r="N9206" t="s">
        <v>20</v>
      </c>
      <c r="O9206" t="s">
        <v>20593</v>
      </c>
      <c r="P9206" t="s">
        <v>28</v>
      </c>
      <c r="Q9206" t="s">
        <v>34233</v>
      </c>
      <c r="R9206" t="s">
        <v>34233</v>
      </c>
      <c r="S9206" t="s">
        <v>32628</v>
      </c>
      <c r="T9206" t="s">
        <v>34357</v>
      </c>
      <c r="U9206" t="s">
        <v>32634</v>
      </c>
      <c r="V9206" t="s">
        <v>33495</v>
      </c>
      <c r="W9206">
        <v>220</v>
      </c>
      <c r="X9206">
        <v>2</v>
      </c>
      <c r="Y9206" t="s">
        <v>32654</v>
      </c>
      <c r="Z9206">
        <v>500</v>
      </c>
      <c r="AA9206">
        <v>8.4</v>
      </c>
      <c r="AB9206">
        <v>16</v>
      </c>
      <c r="AC9206">
        <v>1</v>
      </c>
      <c r="AD9206" t="str">
        <f t="shared" ref="AD9206:AD9237" si="1425">IF((S9206="tühi")*(F9206&lt;&gt;"Elamumaa")*(G9206&lt;&gt;"Elamumaa")*(H9206&lt;&gt;"Elamumaa"),IF(Z9206=0,"",Z9206),"")</f>
        <v/>
      </c>
      <c r="AE9206" t="str">
        <f t="shared" si="1416"/>
        <v/>
      </c>
      <c r="AF9206" t="str">
        <f t="shared" si="1418"/>
        <v/>
      </c>
      <c r="AG9206">
        <f t="shared" si="1422"/>
        <v>1</v>
      </c>
      <c r="AH9206">
        <f t="shared" si="1423"/>
        <v>2.8</v>
      </c>
      <c r="AI9206">
        <v>0.14499999999999999</v>
      </c>
      <c r="AJ9206">
        <f t="shared" si="1420"/>
        <v>0.40599999999999997</v>
      </c>
      <c r="AK9206" t="str">
        <f t="shared" si="1424"/>
        <v/>
      </c>
      <c r="AL9206" t="str">
        <f t="shared" si="1421"/>
        <v/>
      </c>
    </row>
    <row r="9207" spans="1:38" x14ac:dyDescent="0.2">
      <c r="A9207" t="s">
        <v>20003</v>
      </c>
      <c r="B9207" t="s">
        <v>37</v>
      </c>
      <c r="C9207" t="s">
        <v>20004</v>
      </c>
      <c r="D9207" s="1">
        <v>38209</v>
      </c>
      <c r="E9207" s="1">
        <v>43456</v>
      </c>
      <c r="F9207" t="s">
        <v>19</v>
      </c>
      <c r="I9207">
        <v>100</v>
      </c>
      <c r="J9207">
        <v>0</v>
      </c>
      <c r="K9207">
        <v>0</v>
      </c>
      <c r="L9207">
        <v>1362</v>
      </c>
      <c r="M9207">
        <v>1362</v>
      </c>
      <c r="N9207" t="s">
        <v>20</v>
      </c>
      <c r="O9207" t="s">
        <v>20005</v>
      </c>
      <c r="P9207" t="s">
        <v>28</v>
      </c>
      <c r="Q9207" t="s">
        <v>34233</v>
      </c>
      <c r="R9207" t="s">
        <v>34233</v>
      </c>
      <c r="S9207" t="s">
        <v>32628</v>
      </c>
      <c r="T9207" t="s">
        <v>34357</v>
      </c>
      <c r="U9207" t="s">
        <v>32634</v>
      </c>
      <c r="V9207" t="s">
        <v>33400</v>
      </c>
      <c r="X9207">
        <v>2</v>
      </c>
      <c r="Y9207" t="s">
        <v>32654</v>
      </c>
      <c r="AA9207">
        <v>8.5</v>
      </c>
      <c r="AB9207">
        <v>15</v>
      </c>
      <c r="AC9207">
        <v>1</v>
      </c>
      <c r="AD9207" t="str">
        <f t="shared" si="1425"/>
        <v/>
      </c>
      <c r="AE9207" t="str">
        <f t="shared" si="1416"/>
        <v/>
      </c>
      <c r="AF9207" t="str">
        <f t="shared" si="1418"/>
        <v/>
      </c>
      <c r="AG9207">
        <f t="shared" si="1422"/>
        <v>1</v>
      </c>
      <c r="AH9207">
        <f t="shared" si="1423"/>
        <v>2.8</v>
      </c>
      <c r="AI9207">
        <v>0.14499999999999999</v>
      </c>
      <c r="AJ9207">
        <f t="shared" si="1420"/>
        <v>0.40599999999999997</v>
      </c>
      <c r="AK9207" t="str">
        <f t="shared" si="1424"/>
        <v/>
      </c>
      <c r="AL9207" t="str">
        <f t="shared" si="1421"/>
        <v/>
      </c>
    </row>
    <row r="9208" spans="1:38" x14ac:dyDescent="0.2">
      <c r="A9208" t="s">
        <v>20006</v>
      </c>
      <c r="B9208" t="s">
        <v>37</v>
      </c>
      <c r="C9208" t="s">
        <v>20007</v>
      </c>
      <c r="D9208" s="1">
        <v>38209</v>
      </c>
      <c r="E9208" s="1">
        <v>43456</v>
      </c>
      <c r="F9208" t="s">
        <v>19</v>
      </c>
      <c r="I9208">
        <v>100</v>
      </c>
      <c r="J9208">
        <v>0</v>
      </c>
      <c r="K9208">
        <v>0</v>
      </c>
      <c r="L9208">
        <v>1630</v>
      </c>
      <c r="M9208">
        <v>1630</v>
      </c>
      <c r="N9208" t="s">
        <v>20</v>
      </c>
      <c r="O9208" t="s">
        <v>20008</v>
      </c>
      <c r="P9208" t="s">
        <v>28</v>
      </c>
      <c r="Q9208" t="s">
        <v>34233</v>
      </c>
      <c r="R9208" t="s">
        <v>34233</v>
      </c>
      <c r="S9208" t="s">
        <v>32628</v>
      </c>
      <c r="T9208" t="s">
        <v>34357</v>
      </c>
      <c r="U9208" t="s">
        <v>32634</v>
      </c>
      <c r="V9208" t="s">
        <v>33400</v>
      </c>
      <c r="X9208">
        <v>2</v>
      </c>
      <c r="Y9208" t="s">
        <v>32654</v>
      </c>
      <c r="AA9208">
        <v>8.5</v>
      </c>
      <c r="AB9208">
        <v>15</v>
      </c>
      <c r="AC9208">
        <v>1</v>
      </c>
      <c r="AD9208" t="str">
        <f t="shared" si="1425"/>
        <v/>
      </c>
      <c r="AE9208" t="str">
        <f t="shared" si="1416"/>
        <v/>
      </c>
      <c r="AF9208" t="str">
        <f t="shared" si="1418"/>
        <v/>
      </c>
      <c r="AG9208">
        <f t="shared" si="1422"/>
        <v>1</v>
      </c>
      <c r="AH9208">
        <f t="shared" si="1423"/>
        <v>2.8</v>
      </c>
      <c r="AI9208">
        <v>0.14499999999999999</v>
      </c>
      <c r="AJ9208">
        <f t="shared" si="1420"/>
        <v>0.40599999999999997</v>
      </c>
      <c r="AK9208" t="str">
        <f t="shared" si="1424"/>
        <v/>
      </c>
      <c r="AL9208" t="str">
        <f t="shared" si="1421"/>
        <v/>
      </c>
    </row>
    <row r="9209" spans="1:38" x14ac:dyDescent="0.2">
      <c r="A9209" t="s">
        <v>26755</v>
      </c>
      <c r="B9209" t="s">
        <v>37</v>
      </c>
      <c r="C9209" t="s">
        <v>26756</v>
      </c>
      <c r="D9209" s="1">
        <v>41402</v>
      </c>
      <c r="E9209" s="1">
        <v>43456</v>
      </c>
      <c r="F9209" t="s">
        <v>19</v>
      </c>
      <c r="I9209">
        <v>100</v>
      </c>
      <c r="J9209">
        <v>0</v>
      </c>
      <c r="K9209">
        <v>0</v>
      </c>
      <c r="L9209">
        <v>2653</v>
      </c>
      <c r="M9209">
        <v>2653</v>
      </c>
      <c r="N9209" t="s">
        <v>20</v>
      </c>
      <c r="O9209" t="s">
        <v>21</v>
      </c>
      <c r="P9209" t="s">
        <v>28</v>
      </c>
      <c r="Q9209" t="s">
        <v>34233</v>
      </c>
      <c r="R9209" t="s">
        <v>34233</v>
      </c>
      <c r="S9209" t="s">
        <v>32628</v>
      </c>
      <c r="T9209" t="s">
        <v>32650</v>
      </c>
      <c r="U9209" t="s">
        <v>32650</v>
      </c>
      <c r="V9209" t="s">
        <v>33496</v>
      </c>
      <c r="W9209">
        <v>600</v>
      </c>
      <c r="X9209">
        <v>2</v>
      </c>
      <c r="Y9209">
        <v>1</v>
      </c>
      <c r="Z9209">
        <v>800</v>
      </c>
      <c r="AA9209">
        <v>8</v>
      </c>
      <c r="AC9209">
        <v>4</v>
      </c>
      <c r="AD9209" t="str">
        <f t="shared" si="1425"/>
        <v/>
      </c>
      <c r="AE9209" t="str">
        <f t="shared" si="1416"/>
        <v/>
      </c>
      <c r="AF9209" t="str">
        <f t="shared" si="1418"/>
        <v/>
      </c>
      <c r="AG9209">
        <f t="shared" si="1422"/>
        <v>4</v>
      </c>
      <c r="AH9209">
        <f t="shared" si="1423"/>
        <v>11.2</v>
      </c>
      <c r="AI9209">
        <v>0.14499999999999999</v>
      </c>
      <c r="AJ9209">
        <f t="shared" si="1420"/>
        <v>1.6239999999999999</v>
      </c>
      <c r="AK9209" t="str">
        <f t="shared" si="1424"/>
        <v/>
      </c>
      <c r="AL9209" t="str">
        <f t="shared" si="1421"/>
        <v/>
      </c>
    </row>
    <row r="9210" spans="1:38" x14ac:dyDescent="0.2">
      <c r="A9210" t="s">
        <v>19994</v>
      </c>
      <c r="B9210" t="s">
        <v>37</v>
      </c>
      <c r="C9210" t="s">
        <v>19995</v>
      </c>
      <c r="D9210" s="1">
        <v>38209</v>
      </c>
      <c r="E9210" s="1">
        <v>43456</v>
      </c>
      <c r="F9210" t="s">
        <v>19</v>
      </c>
      <c r="I9210">
        <v>100</v>
      </c>
      <c r="J9210">
        <v>0</v>
      </c>
      <c r="K9210">
        <v>0</v>
      </c>
      <c r="L9210">
        <v>1769</v>
      </c>
      <c r="M9210">
        <v>1769</v>
      </c>
      <c r="N9210" t="s">
        <v>20</v>
      </c>
      <c r="O9210" t="s">
        <v>19996</v>
      </c>
      <c r="P9210" t="s">
        <v>28</v>
      </c>
      <c r="Q9210" t="s">
        <v>34233</v>
      </c>
      <c r="R9210" t="s">
        <v>34233</v>
      </c>
      <c r="S9210" t="s">
        <v>33797</v>
      </c>
      <c r="T9210" t="s">
        <v>34357</v>
      </c>
      <c r="U9210" t="s">
        <v>32634</v>
      </c>
      <c r="V9210" t="s">
        <v>33400</v>
      </c>
      <c r="X9210">
        <v>2</v>
      </c>
      <c r="Y9210" t="s">
        <v>32654</v>
      </c>
      <c r="AA9210">
        <v>8.5</v>
      </c>
      <c r="AB9210">
        <v>15</v>
      </c>
      <c r="AC9210">
        <v>1</v>
      </c>
      <c r="AD9210" t="str">
        <f t="shared" si="1425"/>
        <v/>
      </c>
      <c r="AE9210" t="str">
        <f t="shared" si="1416"/>
        <v/>
      </c>
      <c r="AF9210" t="str">
        <f t="shared" si="1418"/>
        <v/>
      </c>
      <c r="AG9210">
        <f t="shared" si="1422"/>
        <v>1</v>
      </c>
      <c r="AH9210">
        <f t="shared" si="1423"/>
        <v>2.8</v>
      </c>
      <c r="AI9210">
        <v>0.14499999999999999</v>
      </c>
      <c r="AJ9210">
        <f t="shared" si="1420"/>
        <v>0.40599999999999997</v>
      </c>
      <c r="AK9210" t="str">
        <f t="shared" si="1424"/>
        <v/>
      </c>
      <c r="AL9210" t="str">
        <f t="shared" si="1421"/>
        <v/>
      </c>
    </row>
    <row r="9211" spans="1:38" x14ac:dyDescent="0.2">
      <c r="A9211" t="s">
        <v>19961</v>
      </c>
      <c r="B9211" t="s">
        <v>37</v>
      </c>
      <c r="C9211" t="s">
        <v>19962</v>
      </c>
      <c r="D9211" s="1">
        <v>38209</v>
      </c>
      <c r="E9211" s="1">
        <v>43951</v>
      </c>
      <c r="F9211" t="s">
        <v>19</v>
      </c>
      <c r="I9211">
        <v>100</v>
      </c>
      <c r="J9211">
        <v>0</v>
      </c>
      <c r="K9211">
        <v>0</v>
      </c>
      <c r="L9211">
        <v>1399</v>
      </c>
      <c r="M9211">
        <v>1399</v>
      </c>
      <c r="N9211" t="s">
        <v>20</v>
      </c>
      <c r="O9211" t="s">
        <v>19963</v>
      </c>
      <c r="P9211" t="s">
        <v>28</v>
      </c>
      <c r="Q9211" t="s">
        <v>34233</v>
      </c>
      <c r="R9211" t="s">
        <v>34233</v>
      </c>
      <c r="S9211" t="s">
        <v>32628</v>
      </c>
      <c r="T9211" t="s">
        <v>32634</v>
      </c>
      <c r="U9211" t="s">
        <v>32634</v>
      </c>
      <c r="V9211" t="s">
        <v>33400</v>
      </c>
      <c r="X9211">
        <v>2</v>
      </c>
      <c r="Y9211" t="s">
        <v>32654</v>
      </c>
      <c r="AA9211">
        <v>8.5</v>
      </c>
      <c r="AB9211">
        <v>15</v>
      </c>
      <c r="AC9211">
        <v>1</v>
      </c>
      <c r="AD9211" t="str">
        <f t="shared" si="1425"/>
        <v/>
      </c>
      <c r="AE9211" t="str">
        <f t="shared" si="1416"/>
        <v/>
      </c>
      <c r="AF9211" t="str">
        <f t="shared" si="1418"/>
        <v/>
      </c>
      <c r="AG9211">
        <f t="shared" si="1422"/>
        <v>1</v>
      </c>
      <c r="AH9211">
        <f t="shared" si="1423"/>
        <v>2.8</v>
      </c>
      <c r="AI9211">
        <v>0.14499999999999999</v>
      </c>
      <c r="AJ9211">
        <f t="shared" si="1420"/>
        <v>0.40599999999999997</v>
      </c>
      <c r="AK9211" t="str">
        <f t="shared" si="1424"/>
        <v/>
      </c>
      <c r="AL9211" t="str">
        <f t="shared" si="1421"/>
        <v/>
      </c>
    </row>
    <row r="9212" spans="1:38" x14ac:dyDescent="0.2">
      <c r="A9212" t="s">
        <v>19997</v>
      </c>
      <c r="B9212" t="s">
        <v>37</v>
      </c>
      <c r="C9212" t="s">
        <v>19998</v>
      </c>
      <c r="D9212" s="1">
        <v>38209</v>
      </c>
      <c r="E9212" s="1">
        <v>43456</v>
      </c>
      <c r="F9212" t="s">
        <v>889</v>
      </c>
      <c r="I9212">
        <v>100</v>
      </c>
      <c r="J9212">
        <v>0</v>
      </c>
      <c r="K9212">
        <v>0</v>
      </c>
      <c r="L9212">
        <v>483</v>
      </c>
      <c r="M9212">
        <v>483</v>
      </c>
      <c r="N9212" t="s">
        <v>20</v>
      </c>
      <c r="O9212" t="s">
        <v>19999</v>
      </c>
      <c r="P9212" t="s">
        <v>44</v>
      </c>
      <c r="Q9212" t="s">
        <v>34233</v>
      </c>
      <c r="R9212" t="s">
        <v>34233</v>
      </c>
      <c r="S9212" t="s">
        <v>33942</v>
      </c>
      <c r="T9212" t="s">
        <v>34233</v>
      </c>
      <c r="V9212" t="s">
        <v>33400</v>
      </c>
      <c r="AD9212" t="str">
        <f t="shared" si="1425"/>
        <v/>
      </c>
      <c r="AE9212" t="str">
        <f t="shared" si="1416"/>
        <v/>
      </c>
      <c r="AF9212" t="str">
        <f t="shared" si="1418"/>
        <v/>
      </c>
      <c r="AG9212" t="str">
        <f t="shared" si="1422"/>
        <v/>
      </c>
      <c r="AH9212" t="str">
        <f t="shared" si="1423"/>
        <v/>
      </c>
      <c r="AI9212">
        <v>0.14499999999999999</v>
      </c>
      <c r="AJ9212" t="str">
        <f t="shared" si="1420"/>
        <v/>
      </c>
      <c r="AK9212" t="str">
        <f t="shared" si="1424"/>
        <v/>
      </c>
      <c r="AL9212" t="str">
        <f t="shared" si="1421"/>
        <v/>
      </c>
    </row>
    <row r="9213" spans="1:38" x14ac:dyDescent="0.2">
      <c r="A9213" t="s">
        <v>18871</v>
      </c>
      <c r="B9213" t="s">
        <v>37</v>
      </c>
      <c r="C9213" t="s">
        <v>18872</v>
      </c>
      <c r="D9213" s="1">
        <v>38069</v>
      </c>
      <c r="E9213" s="1">
        <v>43456</v>
      </c>
      <c r="F9213" t="s">
        <v>26</v>
      </c>
      <c r="I9213">
        <v>100</v>
      </c>
      <c r="J9213">
        <v>0</v>
      </c>
      <c r="K9213">
        <v>0</v>
      </c>
      <c r="L9213">
        <v>342</v>
      </c>
      <c r="M9213">
        <v>342</v>
      </c>
      <c r="N9213" t="s">
        <v>20</v>
      </c>
      <c r="O9213" t="s">
        <v>18873</v>
      </c>
      <c r="P9213" t="s">
        <v>44</v>
      </c>
      <c r="Q9213" t="s">
        <v>34233</v>
      </c>
      <c r="R9213" t="s">
        <v>34233</v>
      </c>
      <c r="S9213" t="s">
        <v>34233</v>
      </c>
      <c r="T9213" t="s">
        <v>34233</v>
      </c>
      <c r="AD9213" t="str">
        <f t="shared" si="1425"/>
        <v/>
      </c>
      <c r="AE9213" t="str">
        <f t="shared" si="1416"/>
        <v/>
      </c>
      <c r="AF9213" t="str">
        <f t="shared" si="1418"/>
        <v/>
      </c>
      <c r="AG9213" t="str">
        <f t="shared" si="1422"/>
        <v/>
      </c>
      <c r="AH9213" t="str">
        <f t="shared" si="1423"/>
        <v/>
      </c>
      <c r="AI9213">
        <v>0.14499999999999999</v>
      </c>
      <c r="AJ9213" t="str">
        <f t="shared" si="1420"/>
        <v/>
      </c>
      <c r="AK9213" t="str">
        <f t="shared" si="1424"/>
        <v/>
      </c>
      <c r="AL9213" t="str">
        <f t="shared" si="1421"/>
        <v/>
      </c>
    </row>
    <row r="9214" spans="1:38" x14ac:dyDescent="0.2">
      <c r="A9214" t="s">
        <v>15634</v>
      </c>
      <c r="B9214" t="s">
        <v>37</v>
      </c>
      <c r="C9214" t="s">
        <v>15635</v>
      </c>
      <c r="D9214" s="1">
        <v>37491</v>
      </c>
      <c r="E9214" s="1">
        <v>43951</v>
      </c>
      <c r="F9214" t="s">
        <v>26</v>
      </c>
      <c r="I9214">
        <v>100</v>
      </c>
      <c r="J9214">
        <v>0</v>
      </c>
      <c r="K9214">
        <v>0</v>
      </c>
      <c r="L9214">
        <v>761</v>
      </c>
      <c r="M9214">
        <v>761</v>
      </c>
      <c r="N9214" t="s">
        <v>20</v>
      </c>
      <c r="O9214" t="s">
        <v>15636</v>
      </c>
      <c r="P9214" t="s">
        <v>44</v>
      </c>
      <c r="Q9214" t="s">
        <v>34233</v>
      </c>
      <c r="R9214" t="s">
        <v>34233</v>
      </c>
      <c r="S9214" t="s">
        <v>34233</v>
      </c>
      <c r="T9214" t="s">
        <v>34233</v>
      </c>
      <c r="V9214" t="s">
        <v>33467</v>
      </c>
      <c r="AD9214" t="str">
        <f t="shared" si="1425"/>
        <v/>
      </c>
      <c r="AE9214" t="str">
        <f t="shared" si="1416"/>
        <v/>
      </c>
      <c r="AF9214" t="str">
        <f t="shared" si="1418"/>
        <v/>
      </c>
      <c r="AG9214" t="str">
        <f t="shared" si="1422"/>
        <v/>
      </c>
      <c r="AH9214" t="str">
        <f t="shared" si="1423"/>
        <v/>
      </c>
      <c r="AI9214">
        <v>0.14499999999999999</v>
      </c>
      <c r="AJ9214" t="str">
        <f t="shared" si="1420"/>
        <v/>
      </c>
      <c r="AK9214" t="str">
        <f t="shared" si="1424"/>
        <v/>
      </c>
      <c r="AL9214" t="str">
        <f t="shared" si="1421"/>
        <v/>
      </c>
    </row>
    <row r="9215" spans="1:38" x14ac:dyDescent="0.2">
      <c r="A9215" t="s">
        <v>20012</v>
      </c>
      <c r="B9215" t="s">
        <v>37</v>
      </c>
      <c r="C9215" t="s">
        <v>20013</v>
      </c>
      <c r="D9215" s="1">
        <v>38209</v>
      </c>
      <c r="E9215" s="1">
        <v>43456</v>
      </c>
      <c r="F9215" t="s">
        <v>26</v>
      </c>
      <c r="I9215">
        <v>100</v>
      </c>
      <c r="J9215">
        <v>0</v>
      </c>
      <c r="K9215">
        <v>0</v>
      </c>
      <c r="L9215">
        <v>4049</v>
      </c>
      <c r="M9215">
        <v>4049</v>
      </c>
      <c r="N9215" t="s">
        <v>20</v>
      </c>
      <c r="O9215" t="s">
        <v>20014</v>
      </c>
      <c r="P9215" t="s">
        <v>44</v>
      </c>
      <c r="Q9215" t="s">
        <v>34233</v>
      </c>
      <c r="R9215" t="s">
        <v>34233</v>
      </c>
      <c r="S9215" t="s">
        <v>34233</v>
      </c>
      <c r="T9215" t="s">
        <v>34233</v>
      </c>
      <c r="V9215" t="s">
        <v>33400</v>
      </c>
      <c r="AD9215" t="str">
        <f t="shared" si="1425"/>
        <v/>
      </c>
      <c r="AE9215" t="str">
        <f t="shared" si="1416"/>
        <v/>
      </c>
      <c r="AF9215" t="str">
        <f t="shared" si="1418"/>
        <v/>
      </c>
      <c r="AG9215" t="str">
        <f t="shared" si="1422"/>
        <v/>
      </c>
      <c r="AH9215" t="str">
        <f t="shared" si="1423"/>
        <v/>
      </c>
      <c r="AI9215">
        <v>0.14499999999999999</v>
      </c>
      <c r="AJ9215" t="str">
        <f t="shared" si="1420"/>
        <v/>
      </c>
      <c r="AK9215" t="str">
        <f t="shared" si="1424"/>
        <v/>
      </c>
      <c r="AL9215" t="str">
        <f t="shared" si="1421"/>
        <v/>
      </c>
    </row>
    <row r="9216" spans="1:38" x14ac:dyDescent="0.2">
      <c r="A9216" t="s">
        <v>20009</v>
      </c>
      <c r="B9216" t="s">
        <v>37</v>
      </c>
      <c r="C9216" t="s">
        <v>20010</v>
      </c>
      <c r="D9216" s="1">
        <v>38209</v>
      </c>
      <c r="E9216" s="1">
        <v>43456</v>
      </c>
      <c r="F9216" t="s">
        <v>26</v>
      </c>
      <c r="I9216">
        <v>100</v>
      </c>
      <c r="J9216">
        <v>0</v>
      </c>
      <c r="K9216">
        <v>0</v>
      </c>
      <c r="L9216">
        <v>936</v>
      </c>
      <c r="M9216">
        <v>936</v>
      </c>
      <c r="N9216" t="s">
        <v>20</v>
      </c>
      <c r="O9216" t="s">
        <v>20011</v>
      </c>
      <c r="P9216" t="s">
        <v>44</v>
      </c>
      <c r="Q9216" t="s">
        <v>34233</v>
      </c>
      <c r="R9216" t="s">
        <v>34233</v>
      </c>
      <c r="S9216" t="s">
        <v>34233</v>
      </c>
      <c r="T9216" t="s">
        <v>34233</v>
      </c>
      <c r="V9216" t="s">
        <v>33400</v>
      </c>
      <c r="AD9216" t="str">
        <f t="shared" si="1425"/>
        <v/>
      </c>
      <c r="AE9216" t="str">
        <f t="shared" ref="AE9216:AE9279" si="1426">IF((S9216="tühi")*(AC9216&lt;&gt;""),AC9216,"")</f>
        <v/>
      </c>
      <c r="AF9216" t="str">
        <f t="shared" si="1418"/>
        <v/>
      </c>
      <c r="AG9216" t="str">
        <f t="shared" si="1422"/>
        <v/>
      </c>
      <c r="AH9216" t="str">
        <f t="shared" si="1423"/>
        <v/>
      </c>
      <c r="AI9216">
        <v>0.14499999999999999</v>
      </c>
      <c r="AJ9216" t="str">
        <f t="shared" si="1420"/>
        <v/>
      </c>
      <c r="AK9216" t="str">
        <f t="shared" si="1424"/>
        <v/>
      </c>
      <c r="AL9216" t="str">
        <f t="shared" si="1421"/>
        <v/>
      </c>
    </row>
    <row r="9217" spans="1:38" x14ac:dyDescent="0.2">
      <c r="A9217" t="s">
        <v>20597</v>
      </c>
      <c r="B9217" t="s">
        <v>37</v>
      </c>
      <c r="C9217" t="s">
        <v>20598</v>
      </c>
      <c r="D9217" s="1">
        <v>38387</v>
      </c>
      <c r="E9217" s="1">
        <v>43456</v>
      </c>
      <c r="F9217" t="s">
        <v>26</v>
      </c>
      <c r="I9217">
        <v>100</v>
      </c>
      <c r="J9217">
        <v>0</v>
      </c>
      <c r="K9217">
        <v>0</v>
      </c>
      <c r="L9217">
        <v>3204</v>
      </c>
      <c r="M9217">
        <v>3204</v>
      </c>
      <c r="N9217" t="s">
        <v>20</v>
      </c>
      <c r="O9217" t="s">
        <v>20599</v>
      </c>
      <c r="P9217" t="s">
        <v>28</v>
      </c>
      <c r="Q9217" t="s">
        <v>34233</v>
      </c>
      <c r="R9217" t="s">
        <v>34233</v>
      </c>
      <c r="S9217" t="s">
        <v>34233</v>
      </c>
      <c r="T9217" t="s">
        <v>34233</v>
      </c>
      <c r="V9217" t="s">
        <v>33495</v>
      </c>
      <c r="AD9217" t="str">
        <f t="shared" si="1425"/>
        <v/>
      </c>
      <c r="AE9217" t="str">
        <f t="shared" si="1426"/>
        <v/>
      </c>
      <c r="AF9217" t="str">
        <f t="shared" si="1418"/>
        <v/>
      </c>
      <c r="AG9217" t="str">
        <f t="shared" si="1422"/>
        <v/>
      </c>
      <c r="AH9217" t="str">
        <f t="shared" si="1423"/>
        <v/>
      </c>
      <c r="AI9217">
        <v>0.14499999999999999</v>
      </c>
      <c r="AJ9217" t="str">
        <f t="shared" si="1420"/>
        <v/>
      </c>
      <c r="AK9217" t="str">
        <f t="shared" si="1424"/>
        <v/>
      </c>
      <c r="AL9217" t="str">
        <f t="shared" si="1421"/>
        <v/>
      </c>
    </row>
    <row r="9218" spans="1:38" x14ac:dyDescent="0.2">
      <c r="A9218" t="s">
        <v>29720</v>
      </c>
      <c r="B9218" t="s">
        <v>37</v>
      </c>
      <c r="C9218" t="s">
        <v>29721</v>
      </c>
      <c r="D9218" s="1">
        <v>43766</v>
      </c>
      <c r="E9218" s="1">
        <v>43766</v>
      </c>
      <c r="F9218" t="s">
        <v>19</v>
      </c>
      <c r="I9218">
        <v>100</v>
      </c>
      <c r="J9218">
        <v>0</v>
      </c>
      <c r="K9218">
        <v>0</v>
      </c>
      <c r="L9218">
        <v>1209</v>
      </c>
      <c r="M9218">
        <v>1209</v>
      </c>
      <c r="N9218" t="s">
        <v>20</v>
      </c>
      <c r="O9218" t="s">
        <v>29722</v>
      </c>
      <c r="P9218" t="s">
        <v>28</v>
      </c>
      <c r="Q9218" t="s">
        <v>32794</v>
      </c>
      <c r="R9218" t="s">
        <v>33782</v>
      </c>
      <c r="S9218" t="s">
        <v>32628</v>
      </c>
      <c r="T9218" t="s">
        <v>34365</v>
      </c>
      <c r="U9218" t="s">
        <v>32634</v>
      </c>
      <c r="V9218" t="s">
        <v>33497</v>
      </c>
      <c r="W9218">
        <v>240</v>
      </c>
      <c r="X9218">
        <v>2</v>
      </c>
      <c r="Y9218" t="s">
        <v>32661</v>
      </c>
      <c r="Z9218">
        <v>400</v>
      </c>
      <c r="AA9218">
        <v>8.5</v>
      </c>
      <c r="AC9218">
        <v>1</v>
      </c>
      <c r="AD9218" t="str">
        <f t="shared" si="1425"/>
        <v/>
      </c>
      <c r="AE9218" t="str">
        <f t="shared" si="1426"/>
        <v/>
      </c>
      <c r="AF9218" t="str">
        <f t="shared" si="1418"/>
        <v/>
      </c>
      <c r="AG9218">
        <f t="shared" si="1422"/>
        <v>1</v>
      </c>
      <c r="AH9218">
        <f t="shared" si="1423"/>
        <v>2.8</v>
      </c>
      <c r="AI9218">
        <v>0.14499999999999999</v>
      </c>
      <c r="AJ9218">
        <f t="shared" si="1420"/>
        <v>0.40599999999999997</v>
      </c>
      <c r="AK9218" t="str">
        <f t="shared" si="1424"/>
        <v/>
      </c>
      <c r="AL9218" t="str">
        <f t="shared" si="1421"/>
        <v/>
      </c>
    </row>
    <row r="9219" spans="1:38" x14ac:dyDescent="0.2">
      <c r="A9219" t="s">
        <v>12136</v>
      </c>
      <c r="B9219" t="s">
        <v>37</v>
      </c>
      <c r="C9219" t="s">
        <v>12137</v>
      </c>
      <c r="D9219" s="1">
        <v>36677</v>
      </c>
      <c r="E9219" s="1">
        <v>43951</v>
      </c>
      <c r="F9219" t="s">
        <v>19</v>
      </c>
      <c r="I9219">
        <v>100</v>
      </c>
      <c r="J9219">
        <v>0</v>
      </c>
      <c r="K9219">
        <v>0</v>
      </c>
      <c r="L9219">
        <v>1781</v>
      </c>
      <c r="M9219">
        <v>1781</v>
      </c>
      <c r="N9219" t="s">
        <v>20</v>
      </c>
      <c r="O9219" t="s">
        <v>12138</v>
      </c>
      <c r="P9219" t="s">
        <v>28</v>
      </c>
      <c r="Q9219" t="s">
        <v>34234</v>
      </c>
      <c r="R9219" t="s">
        <v>34235</v>
      </c>
      <c r="S9219" t="s">
        <v>32628</v>
      </c>
      <c r="T9219" t="s">
        <v>34365</v>
      </c>
      <c r="U9219" t="s">
        <v>32634</v>
      </c>
      <c r="V9219" t="s">
        <v>33384</v>
      </c>
      <c r="W9219">
        <v>200</v>
      </c>
      <c r="X9219">
        <v>2</v>
      </c>
      <c r="Y9219" t="s">
        <v>32661</v>
      </c>
      <c r="AA9219">
        <v>11</v>
      </c>
      <c r="AB9219">
        <v>15</v>
      </c>
      <c r="AC9219">
        <v>1</v>
      </c>
      <c r="AD9219" t="str">
        <f t="shared" si="1425"/>
        <v/>
      </c>
      <c r="AE9219" t="str">
        <f t="shared" si="1426"/>
        <v/>
      </c>
      <c r="AF9219" t="str">
        <f t="shared" si="1418"/>
        <v/>
      </c>
      <c r="AG9219">
        <f t="shared" si="1422"/>
        <v>1</v>
      </c>
      <c r="AH9219">
        <f t="shared" si="1423"/>
        <v>2.8</v>
      </c>
      <c r="AI9219">
        <v>0.14499999999999999</v>
      </c>
      <c r="AJ9219">
        <f t="shared" si="1420"/>
        <v>0.40599999999999997</v>
      </c>
      <c r="AK9219" t="str">
        <f t="shared" si="1424"/>
        <v/>
      </c>
      <c r="AL9219" t="str">
        <f t="shared" si="1421"/>
        <v/>
      </c>
    </row>
    <row r="9220" spans="1:38" x14ac:dyDescent="0.2">
      <c r="A9220" t="s">
        <v>12710</v>
      </c>
      <c r="B9220" t="s">
        <v>37</v>
      </c>
      <c r="C9220" t="s">
        <v>12711</v>
      </c>
      <c r="D9220" s="1">
        <v>36686</v>
      </c>
      <c r="E9220" s="1">
        <v>43456</v>
      </c>
      <c r="F9220" t="s">
        <v>19</v>
      </c>
      <c r="I9220">
        <v>100</v>
      </c>
      <c r="J9220">
        <v>0</v>
      </c>
      <c r="K9220">
        <v>0</v>
      </c>
      <c r="L9220">
        <v>1303</v>
      </c>
      <c r="M9220">
        <v>1303</v>
      </c>
      <c r="N9220" t="s">
        <v>20</v>
      </c>
      <c r="O9220" t="s">
        <v>12712</v>
      </c>
      <c r="P9220" t="s">
        <v>28</v>
      </c>
      <c r="Q9220" t="s">
        <v>32794</v>
      </c>
      <c r="R9220" t="s">
        <v>33782</v>
      </c>
      <c r="S9220" t="s">
        <v>32628</v>
      </c>
      <c r="T9220" t="s">
        <v>34365</v>
      </c>
      <c r="U9220" t="s">
        <v>32634</v>
      </c>
      <c r="V9220" t="s">
        <v>33384</v>
      </c>
      <c r="W9220">
        <v>200</v>
      </c>
      <c r="X9220">
        <v>2</v>
      </c>
      <c r="Y9220" t="s">
        <v>32661</v>
      </c>
      <c r="AA9220">
        <v>11</v>
      </c>
      <c r="AB9220">
        <v>25</v>
      </c>
      <c r="AC9220">
        <v>1</v>
      </c>
      <c r="AD9220" t="str">
        <f t="shared" si="1425"/>
        <v/>
      </c>
      <c r="AE9220" t="str">
        <f t="shared" si="1426"/>
        <v/>
      </c>
      <c r="AF9220" t="str">
        <f t="shared" si="1418"/>
        <v/>
      </c>
      <c r="AG9220">
        <f t="shared" si="1422"/>
        <v>1</v>
      </c>
      <c r="AH9220">
        <f t="shared" si="1423"/>
        <v>2.8</v>
      </c>
      <c r="AI9220">
        <v>0.14499999999999999</v>
      </c>
      <c r="AJ9220">
        <f t="shared" si="1420"/>
        <v>0.40599999999999997</v>
      </c>
      <c r="AK9220" t="str">
        <f t="shared" si="1424"/>
        <v/>
      </c>
      <c r="AL9220" t="str">
        <f t="shared" si="1421"/>
        <v/>
      </c>
    </row>
    <row r="9221" spans="1:38" x14ac:dyDescent="0.2">
      <c r="A9221" t="s">
        <v>12716</v>
      </c>
      <c r="B9221" t="s">
        <v>37</v>
      </c>
      <c r="C9221" t="s">
        <v>12717</v>
      </c>
      <c r="D9221" s="1">
        <v>36686</v>
      </c>
      <c r="E9221" s="1">
        <v>43456</v>
      </c>
      <c r="F9221" t="s">
        <v>19</v>
      </c>
      <c r="I9221">
        <v>100</v>
      </c>
      <c r="J9221">
        <v>0</v>
      </c>
      <c r="K9221">
        <v>0</v>
      </c>
      <c r="L9221">
        <v>301</v>
      </c>
      <c r="M9221">
        <v>301</v>
      </c>
      <c r="N9221" t="s">
        <v>20</v>
      </c>
      <c r="O9221" t="s">
        <v>12715</v>
      </c>
      <c r="P9221" t="s">
        <v>28</v>
      </c>
      <c r="Q9221" t="s">
        <v>34233</v>
      </c>
      <c r="R9221" t="s">
        <v>34233</v>
      </c>
      <c r="S9221" t="s">
        <v>33942</v>
      </c>
      <c r="T9221" t="s">
        <v>34233</v>
      </c>
      <c r="U9221" t="s">
        <v>32634</v>
      </c>
      <c r="V9221" t="s">
        <v>33384</v>
      </c>
      <c r="W9221">
        <v>200</v>
      </c>
      <c r="X9221">
        <v>2</v>
      </c>
      <c r="Y9221" t="s">
        <v>32661</v>
      </c>
      <c r="AA9221">
        <v>11</v>
      </c>
      <c r="AB9221">
        <v>15</v>
      </c>
      <c r="AC9221">
        <v>1</v>
      </c>
      <c r="AD9221" t="str">
        <f t="shared" si="1425"/>
        <v/>
      </c>
      <c r="AE9221">
        <f t="shared" si="1426"/>
        <v>1</v>
      </c>
      <c r="AF9221" t="str">
        <f t="shared" si="1418"/>
        <v/>
      </c>
      <c r="AG9221" t="str">
        <f t="shared" si="1422"/>
        <v/>
      </c>
      <c r="AH9221" t="str">
        <f t="shared" si="1423"/>
        <v/>
      </c>
      <c r="AI9221">
        <v>0.14499999999999999</v>
      </c>
      <c r="AJ9221" t="str">
        <f t="shared" si="1420"/>
        <v/>
      </c>
      <c r="AK9221">
        <f t="shared" si="1424"/>
        <v>2.8</v>
      </c>
      <c r="AL9221">
        <f t="shared" si="1421"/>
        <v>0.40599999999999997</v>
      </c>
    </row>
    <row r="9222" spans="1:38" x14ac:dyDescent="0.2">
      <c r="A9222" t="s">
        <v>12721</v>
      </c>
      <c r="B9222" t="s">
        <v>37</v>
      </c>
      <c r="C9222" t="s">
        <v>12722</v>
      </c>
      <c r="D9222" s="1">
        <v>36686</v>
      </c>
      <c r="E9222" s="1">
        <v>43456</v>
      </c>
      <c r="F9222" t="s">
        <v>19</v>
      </c>
      <c r="I9222">
        <v>100</v>
      </c>
      <c r="J9222">
        <v>0</v>
      </c>
      <c r="K9222">
        <v>0</v>
      </c>
      <c r="L9222">
        <v>1556</v>
      </c>
      <c r="M9222">
        <v>1556</v>
      </c>
      <c r="N9222" t="s">
        <v>20</v>
      </c>
      <c r="O9222" t="s">
        <v>12723</v>
      </c>
      <c r="P9222" t="s">
        <v>28</v>
      </c>
      <c r="Q9222" t="s">
        <v>32794</v>
      </c>
      <c r="R9222" t="s">
        <v>33782</v>
      </c>
      <c r="S9222" t="s">
        <v>32628</v>
      </c>
      <c r="T9222" t="s">
        <v>34365</v>
      </c>
      <c r="U9222" t="s">
        <v>32634</v>
      </c>
      <c r="V9222" t="s">
        <v>33384</v>
      </c>
      <c r="W9222">
        <v>200</v>
      </c>
      <c r="X9222">
        <v>2</v>
      </c>
      <c r="Y9222" t="s">
        <v>32661</v>
      </c>
      <c r="AA9222">
        <v>11</v>
      </c>
      <c r="AB9222">
        <v>25</v>
      </c>
      <c r="AC9222">
        <v>1</v>
      </c>
      <c r="AD9222" t="str">
        <f t="shared" si="1425"/>
        <v/>
      </c>
      <c r="AE9222" t="str">
        <f t="shared" si="1426"/>
        <v/>
      </c>
      <c r="AF9222" t="str">
        <f t="shared" si="1418"/>
        <v/>
      </c>
      <c r="AG9222">
        <f t="shared" si="1422"/>
        <v>1</v>
      </c>
      <c r="AH9222">
        <f t="shared" si="1423"/>
        <v>2.8</v>
      </c>
      <c r="AI9222">
        <v>0.14499999999999999</v>
      </c>
      <c r="AJ9222">
        <f t="shared" si="1420"/>
        <v>0.40599999999999997</v>
      </c>
      <c r="AK9222" t="str">
        <f t="shared" si="1424"/>
        <v/>
      </c>
      <c r="AL9222" t="str">
        <f t="shared" si="1421"/>
        <v/>
      </c>
    </row>
    <row r="9223" spans="1:38" x14ac:dyDescent="0.2">
      <c r="A9223" t="s">
        <v>12769</v>
      </c>
      <c r="B9223" t="s">
        <v>37</v>
      </c>
      <c r="C9223" t="s">
        <v>12770</v>
      </c>
      <c r="D9223" s="1">
        <v>36843</v>
      </c>
      <c r="E9223" s="1">
        <v>43951</v>
      </c>
      <c r="F9223" t="s">
        <v>19</v>
      </c>
      <c r="I9223">
        <v>100</v>
      </c>
      <c r="J9223">
        <v>0</v>
      </c>
      <c r="K9223">
        <v>0</v>
      </c>
      <c r="L9223">
        <v>599</v>
      </c>
      <c r="M9223">
        <v>599</v>
      </c>
      <c r="N9223" t="s">
        <v>20</v>
      </c>
      <c r="O9223" t="s">
        <v>12768</v>
      </c>
      <c r="P9223" t="s">
        <v>28</v>
      </c>
      <c r="Q9223" t="s">
        <v>34233</v>
      </c>
      <c r="R9223" t="s">
        <v>34233</v>
      </c>
      <c r="S9223" t="s">
        <v>33942</v>
      </c>
      <c r="T9223" t="s">
        <v>34233</v>
      </c>
      <c r="U9223" t="s">
        <v>32634</v>
      </c>
      <c r="V9223" t="s">
        <v>33384</v>
      </c>
      <c r="W9223">
        <v>200</v>
      </c>
      <c r="X9223">
        <v>2</v>
      </c>
      <c r="Y9223" t="s">
        <v>32661</v>
      </c>
      <c r="AA9223">
        <v>11</v>
      </c>
      <c r="AB9223">
        <v>15</v>
      </c>
      <c r="AC9223">
        <v>1</v>
      </c>
      <c r="AD9223" t="str">
        <f t="shared" si="1425"/>
        <v/>
      </c>
      <c r="AE9223">
        <f t="shared" si="1426"/>
        <v>1</v>
      </c>
      <c r="AF9223" t="str">
        <f t="shared" si="1418"/>
        <v/>
      </c>
      <c r="AG9223" t="str">
        <f t="shared" si="1422"/>
        <v/>
      </c>
      <c r="AH9223" t="str">
        <f t="shared" si="1423"/>
        <v/>
      </c>
      <c r="AI9223">
        <v>0.14499999999999999</v>
      </c>
      <c r="AJ9223" t="str">
        <f t="shared" si="1420"/>
        <v/>
      </c>
      <c r="AK9223">
        <f t="shared" si="1424"/>
        <v>2.8</v>
      </c>
      <c r="AL9223">
        <f t="shared" si="1421"/>
        <v>0.40599999999999997</v>
      </c>
    </row>
    <row r="9224" spans="1:38" x14ac:dyDescent="0.2">
      <c r="A9224" t="s">
        <v>12713</v>
      </c>
      <c r="B9224" t="s">
        <v>37</v>
      </c>
      <c r="C9224" t="s">
        <v>12714</v>
      </c>
      <c r="D9224" s="1">
        <v>36686</v>
      </c>
      <c r="E9224" s="1">
        <v>43456</v>
      </c>
      <c r="F9224" t="s">
        <v>19</v>
      </c>
      <c r="I9224">
        <v>100</v>
      </c>
      <c r="J9224">
        <v>0</v>
      </c>
      <c r="K9224">
        <v>0</v>
      </c>
      <c r="L9224">
        <v>1263</v>
      </c>
      <c r="M9224">
        <v>1263</v>
      </c>
      <c r="N9224" t="s">
        <v>20</v>
      </c>
      <c r="O9224" t="s">
        <v>12715</v>
      </c>
      <c r="P9224" t="s">
        <v>28</v>
      </c>
      <c r="Q9224" t="s">
        <v>32794</v>
      </c>
      <c r="R9224" t="s">
        <v>33782</v>
      </c>
      <c r="S9224" t="s">
        <v>32628</v>
      </c>
      <c r="T9224" t="s">
        <v>34357</v>
      </c>
      <c r="U9224" t="s">
        <v>32634</v>
      </c>
      <c r="V9224" t="s">
        <v>33384</v>
      </c>
      <c r="W9224">
        <v>200</v>
      </c>
      <c r="X9224">
        <v>2</v>
      </c>
      <c r="Y9224" t="s">
        <v>32661</v>
      </c>
      <c r="AA9224">
        <v>11</v>
      </c>
      <c r="AB9224">
        <v>25</v>
      </c>
      <c r="AC9224">
        <v>1</v>
      </c>
      <c r="AD9224" t="str">
        <f t="shared" si="1425"/>
        <v/>
      </c>
      <c r="AE9224" t="str">
        <f t="shared" si="1426"/>
        <v/>
      </c>
      <c r="AF9224" t="str">
        <f t="shared" si="1418"/>
        <v/>
      </c>
      <c r="AG9224">
        <f t="shared" si="1422"/>
        <v>1</v>
      </c>
      <c r="AH9224">
        <f t="shared" si="1423"/>
        <v>2.8</v>
      </c>
      <c r="AI9224">
        <v>0.14499999999999999</v>
      </c>
      <c r="AJ9224">
        <f t="shared" si="1420"/>
        <v>0.40599999999999997</v>
      </c>
      <c r="AK9224" t="str">
        <f t="shared" si="1424"/>
        <v/>
      </c>
      <c r="AL9224" t="str">
        <f t="shared" si="1421"/>
        <v/>
      </c>
    </row>
    <row r="9225" spans="1:38" x14ac:dyDescent="0.2">
      <c r="A9225" t="s">
        <v>13399</v>
      </c>
      <c r="B9225" t="s">
        <v>37</v>
      </c>
      <c r="C9225" t="s">
        <v>13400</v>
      </c>
      <c r="D9225" s="1">
        <v>36795</v>
      </c>
      <c r="E9225" s="1">
        <v>43951</v>
      </c>
      <c r="F9225" t="s">
        <v>19</v>
      </c>
      <c r="I9225">
        <v>100</v>
      </c>
      <c r="J9225">
        <v>0</v>
      </c>
      <c r="K9225">
        <v>0</v>
      </c>
      <c r="L9225">
        <v>689</v>
      </c>
      <c r="M9225">
        <v>689</v>
      </c>
      <c r="N9225" t="s">
        <v>20</v>
      </c>
      <c r="O9225" t="s">
        <v>12966</v>
      </c>
      <c r="P9225" t="s">
        <v>28</v>
      </c>
      <c r="Q9225" t="s">
        <v>34233</v>
      </c>
      <c r="R9225" t="s">
        <v>34233</v>
      </c>
      <c r="S9225" t="s">
        <v>33942</v>
      </c>
      <c r="T9225" t="s">
        <v>34233</v>
      </c>
      <c r="U9225" t="s">
        <v>32634</v>
      </c>
      <c r="V9225" t="s">
        <v>33384</v>
      </c>
      <c r="W9225">
        <v>200</v>
      </c>
      <c r="X9225">
        <v>2</v>
      </c>
      <c r="Y9225" t="s">
        <v>32661</v>
      </c>
      <c r="AA9225">
        <v>11</v>
      </c>
      <c r="AB9225">
        <v>15</v>
      </c>
      <c r="AC9225">
        <v>1</v>
      </c>
      <c r="AD9225" t="str">
        <f t="shared" si="1425"/>
        <v/>
      </c>
      <c r="AE9225">
        <f t="shared" si="1426"/>
        <v>1</v>
      </c>
      <c r="AF9225" t="str">
        <f t="shared" si="1418"/>
        <v/>
      </c>
      <c r="AG9225" t="str">
        <f t="shared" si="1422"/>
        <v/>
      </c>
      <c r="AH9225" t="str">
        <f t="shared" si="1423"/>
        <v/>
      </c>
      <c r="AI9225">
        <v>0.14499999999999999</v>
      </c>
      <c r="AJ9225" t="str">
        <f t="shared" si="1420"/>
        <v/>
      </c>
      <c r="AK9225">
        <f t="shared" si="1424"/>
        <v>2.8</v>
      </c>
      <c r="AL9225">
        <f t="shared" si="1421"/>
        <v>0.40599999999999997</v>
      </c>
    </row>
    <row r="9226" spans="1:38" x14ac:dyDescent="0.2">
      <c r="A9226" t="s">
        <v>12766</v>
      </c>
      <c r="B9226" t="s">
        <v>37</v>
      </c>
      <c r="C9226" t="s">
        <v>12767</v>
      </c>
      <c r="D9226" s="1">
        <v>36843</v>
      </c>
      <c r="E9226" s="1">
        <v>43456</v>
      </c>
      <c r="F9226" t="s">
        <v>19</v>
      </c>
      <c r="I9226">
        <v>100</v>
      </c>
      <c r="J9226">
        <v>0</v>
      </c>
      <c r="K9226">
        <v>0</v>
      </c>
      <c r="L9226">
        <v>1312</v>
      </c>
      <c r="M9226">
        <v>1312</v>
      </c>
      <c r="N9226" t="s">
        <v>20</v>
      </c>
      <c r="O9226" t="s">
        <v>12768</v>
      </c>
      <c r="P9226" t="s">
        <v>28</v>
      </c>
      <c r="Q9226" t="s">
        <v>34234</v>
      </c>
      <c r="R9226" t="s">
        <v>34235</v>
      </c>
      <c r="S9226" t="s">
        <v>32628</v>
      </c>
      <c r="T9226" t="s">
        <v>34365</v>
      </c>
      <c r="U9226" t="s">
        <v>32634</v>
      </c>
      <c r="V9226" t="s">
        <v>33384</v>
      </c>
      <c r="W9226">
        <v>200</v>
      </c>
      <c r="X9226">
        <v>2</v>
      </c>
      <c r="Y9226" t="s">
        <v>32661</v>
      </c>
      <c r="AA9226">
        <v>11</v>
      </c>
      <c r="AB9226">
        <v>25</v>
      </c>
      <c r="AC9226">
        <v>1</v>
      </c>
      <c r="AD9226" t="str">
        <f t="shared" si="1425"/>
        <v/>
      </c>
      <c r="AE9226" t="str">
        <f t="shared" si="1426"/>
        <v/>
      </c>
      <c r="AF9226" t="str">
        <f t="shared" si="1418"/>
        <v/>
      </c>
      <c r="AG9226">
        <f t="shared" si="1422"/>
        <v>1</v>
      </c>
      <c r="AH9226">
        <f t="shared" si="1423"/>
        <v>2.8</v>
      </c>
      <c r="AI9226">
        <v>0.14499999999999999</v>
      </c>
      <c r="AJ9226">
        <f t="shared" si="1420"/>
        <v>0.40599999999999997</v>
      </c>
      <c r="AK9226" t="str">
        <f t="shared" si="1424"/>
        <v/>
      </c>
      <c r="AL9226" t="str">
        <f t="shared" si="1421"/>
        <v/>
      </c>
    </row>
    <row r="9227" spans="1:38" x14ac:dyDescent="0.2">
      <c r="A9227" t="s">
        <v>12636</v>
      </c>
      <c r="B9227" t="s">
        <v>37</v>
      </c>
      <c r="C9227" t="s">
        <v>12637</v>
      </c>
      <c r="D9227" s="1">
        <v>36698</v>
      </c>
      <c r="E9227" s="1">
        <v>43951</v>
      </c>
      <c r="F9227" t="s">
        <v>19</v>
      </c>
      <c r="I9227">
        <v>100</v>
      </c>
      <c r="J9227">
        <v>0</v>
      </c>
      <c r="K9227">
        <v>0</v>
      </c>
      <c r="L9227">
        <v>732</v>
      </c>
      <c r="M9227">
        <v>732</v>
      </c>
      <c r="N9227" t="s">
        <v>20</v>
      </c>
      <c r="O9227" t="s">
        <v>12638</v>
      </c>
      <c r="P9227" t="s">
        <v>28</v>
      </c>
      <c r="Q9227" t="s">
        <v>34234</v>
      </c>
      <c r="R9227" t="s">
        <v>33762</v>
      </c>
      <c r="S9227" t="s">
        <v>33942</v>
      </c>
      <c r="T9227" t="s">
        <v>34233</v>
      </c>
      <c r="U9227" t="s">
        <v>32634</v>
      </c>
      <c r="V9227" t="s">
        <v>33384</v>
      </c>
      <c r="W9227">
        <v>200</v>
      </c>
      <c r="X9227">
        <v>2</v>
      </c>
      <c r="Y9227" t="s">
        <v>32661</v>
      </c>
      <c r="AA9227">
        <v>11</v>
      </c>
      <c r="AB9227">
        <v>15</v>
      </c>
      <c r="AC9227">
        <v>1</v>
      </c>
      <c r="AD9227" t="str">
        <f t="shared" si="1425"/>
        <v/>
      </c>
      <c r="AE9227">
        <f t="shared" si="1426"/>
        <v>1</v>
      </c>
      <c r="AF9227" t="str">
        <f t="shared" ref="AF9227:AF9290" si="1427">IF((S9227&lt;&gt;"tühi")*(F9227&lt;&gt;"Elamumaa")*(G9227&lt;&gt;"Elamumaa")*(H9227&lt;&gt;"Elamumaa"),IF(Z9227=0,"",Z9227),"")</f>
        <v/>
      </c>
      <c r="AG9227" t="str">
        <f t="shared" si="1422"/>
        <v/>
      </c>
      <c r="AH9227" t="str">
        <f t="shared" si="1423"/>
        <v/>
      </c>
      <c r="AI9227">
        <v>0.14499999999999999</v>
      </c>
      <c r="AJ9227" t="str">
        <f t="shared" si="1420"/>
        <v/>
      </c>
      <c r="AK9227">
        <f t="shared" si="1424"/>
        <v>2.8</v>
      </c>
      <c r="AL9227">
        <f t="shared" si="1421"/>
        <v>0.40599999999999997</v>
      </c>
    </row>
    <row r="9228" spans="1:38" x14ac:dyDescent="0.2">
      <c r="A9228" t="s">
        <v>12964</v>
      </c>
      <c r="B9228" t="s">
        <v>37</v>
      </c>
      <c r="C9228" t="s">
        <v>12965</v>
      </c>
      <c r="D9228" s="1">
        <v>36795</v>
      </c>
      <c r="E9228" s="1">
        <v>43456</v>
      </c>
      <c r="F9228" t="s">
        <v>19</v>
      </c>
      <c r="I9228">
        <v>100</v>
      </c>
      <c r="J9228">
        <v>0</v>
      </c>
      <c r="K9228">
        <v>0</v>
      </c>
      <c r="L9228">
        <v>1448</v>
      </c>
      <c r="M9228">
        <v>1448</v>
      </c>
      <c r="N9228" t="s">
        <v>20</v>
      </c>
      <c r="O9228" t="s">
        <v>12966</v>
      </c>
      <c r="P9228" t="s">
        <v>28</v>
      </c>
      <c r="Q9228" t="s">
        <v>32794</v>
      </c>
      <c r="R9228" t="s">
        <v>33782</v>
      </c>
      <c r="S9228" t="s">
        <v>33797</v>
      </c>
      <c r="T9228" t="s">
        <v>34365</v>
      </c>
      <c r="U9228" t="s">
        <v>32634</v>
      </c>
      <c r="V9228" t="s">
        <v>33384</v>
      </c>
      <c r="W9228">
        <v>200</v>
      </c>
      <c r="X9228">
        <v>2</v>
      </c>
      <c r="Y9228" t="s">
        <v>32661</v>
      </c>
      <c r="AA9228">
        <v>11</v>
      </c>
      <c r="AB9228">
        <v>25</v>
      </c>
      <c r="AC9228">
        <v>1</v>
      </c>
      <c r="AD9228" t="str">
        <f t="shared" si="1425"/>
        <v/>
      </c>
      <c r="AE9228" t="str">
        <f t="shared" si="1426"/>
        <v/>
      </c>
      <c r="AF9228" t="str">
        <f t="shared" si="1427"/>
        <v/>
      </c>
      <c r="AG9228">
        <f t="shared" si="1422"/>
        <v>1</v>
      </c>
      <c r="AH9228">
        <f t="shared" si="1423"/>
        <v>2.8</v>
      </c>
      <c r="AI9228">
        <v>0.14499999999999999</v>
      </c>
      <c r="AJ9228">
        <f t="shared" si="1420"/>
        <v>0.40599999999999997</v>
      </c>
      <c r="AK9228" t="str">
        <f t="shared" si="1424"/>
        <v/>
      </c>
      <c r="AL9228" t="str">
        <f t="shared" si="1421"/>
        <v/>
      </c>
    </row>
    <row r="9229" spans="1:38" x14ac:dyDescent="0.2">
      <c r="A9229" t="s">
        <v>29717</v>
      </c>
      <c r="B9229" t="s">
        <v>37</v>
      </c>
      <c r="C9229" t="s">
        <v>29718</v>
      </c>
      <c r="D9229" s="1">
        <v>43766</v>
      </c>
      <c r="E9229" s="1">
        <v>43766</v>
      </c>
      <c r="F9229" t="s">
        <v>19</v>
      </c>
      <c r="I9229">
        <v>100</v>
      </c>
      <c r="J9229">
        <v>0</v>
      </c>
      <c r="K9229">
        <v>0</v>
      </c>
      <c r="L9229">
        <v>1210</v>
      </c>
      <c r="M9229">
        <v>1210</v>
      </c>
      <c r="N9229" t="s">
        <v>20</v>
      </c>
      <c r="O9229" t="s">
        <v>29719</v>
      </c>
      <c r="P9229" t="s">
        <v>28</v>
      </c>
      <c r="Q9229" t="s">
        <v>34234</v>
      </c>
      <c r="R9229" t="s">
        <v>33762</v>
      </c>
      <c r="S9229" t="s">
        <v>33942</v>
      </c>
      <c r="T9229" t="s">
        <v>34233</v>
      </c>
      <c r="U9229" t="s">
        <v>32634</v>
      </c>
      <c r="V9229" t="s">
        <v>33497</v>
      </c>
      <c r="W9229">
        <v>240</v>
      </c>
      <c r="X9229">
        <v>2</v>
      </c>
      <c r="Y9229" t="s">
        <v>32661</v>
      </c>
      <c r="Z9229">
        <v>400</v>
      </c>
      <c r="AA9229">
        <v>8.5</v>
      </c>
      <c r="AC9229">
        <v>1</v>
      </c>
      <c r="AD9229" t="str">
        <f t="shared" si="1425"/>
        <v/>
      </c>
      <c r="AE9229">
        <f t="shared" si="1426"/>
        <v>1</v>
      </c>
      <c r="AF9229" t="str">
        <f t="shared" si="1427"/>
        <v/>
      </c>
      <c r="AG9229" t="str">
        <f t="shared" ref="AG9229:AG9260" si="1428">IF((S9229&lt;&gt;"tühi")*(AC9229&lt;&gt;""),AC9229,"")</f>
        <v/>
      </c>
      <c r="AH9229" t="str">
        <f t="shared" si="1423"/>
        <v/>
      </c>
      <c r="AI9229">
        <v>0.14499999999999999</v>
      </c>
      <c r="AJ9229" t="str">
        <f t="shared" si="1420"/>
        <v/>
      </c>
      <c r="AK9229">
        <f t="shared" si="1424"/>
        <v>2.8</v>
      </c>
      <c r="AL9229">
        <f t="shared" si="1421"/>
        <v>0.40599999999999997</v>
      </c>
    </row>
    <row r="9230" spans="1:38" x14ac:dyDescent="0.2">
      <c r="A9230" t="s">
        <v>12097</v>
      </c>
      <c r="B9230" t="s">
        <v>37</v>
      </c>
      <c r="C9230" t="s">
        <v>12098</v>
      </c>
      <c r="D9230" s="1">
        <v>36677</v>
      </c>
      <c r="E9230" s="1">
        <v>43456</v>
      </c>
      <c r="F9230" t="s">
        <v>19</v>
      </c>
      <c r="I9230">
        <v>100</v>
      </c>
      <c r="J9230">
        <v>0</v>
      </c>
      <c r="K9230">
        <v>0</v>
      </c>
      <c r="L9230">
        <v>1768</v>
      </c>
      <c r="M9230">
        <v>1768</v>
      </c>
      <c r="N9230" t="s">
        <v>20</v>
      </c>
      <c r="O9230" t="s">
        <v>12099</v>
      </c>
      <c r="P9230" t="s">
        <v>28</v>
      </c>
      <c r="Q9230" t="s">
        <v>34233</v>
      </c>
      <c r="R9230" t="s">
        <v>34233</v>
      </c>
      <c r="S9230" t="s">
        <v>33797</v>
      </c>
      <c r="T9230" t="s">
        <v>34365</v>
      </c>
      <c r="U9230" t="s">
        <v>32634</v>
      </c>
      <c r="V9230" t="s">
        <v>33384</v>
      </c>
      <c r="W9230">
        <v>200</v>
      </c>
      <c r="X9230">
        <v>2</v>
      </c>
      <c r="Y9230" t="s">
        <v>32661</v>
      </c>
      <c r="AA9230">
        <v>11</v>
      </c>
      <c r="AB9230">
        <v>25</v>
      </c>
      <c r="AC9230">
        <v>1</v>
      </c>
      <c r="AD9230" t="str">
        <f t="shared" si="1425"/>
        <v/>
      </c>
      <c r="AE9230" t="str">
        <f t="shared" si="1426"/>
        <v/>
      </c>
      <c r="AF9230" t="str">
        <f t="shared" si="1427"/>
        <v/>
      </c>
      <c r="AG9230">
        <f t="shared" si="1428"/>
        <v>1</v>
      </c>
      <c r="AH9230">
        <f t="shared" si="1423"/>
        <v>2.8</v>
      </c>
      <c r="AI9230">
        <v>0.14499999999999999</v>
      </c>
      <c r="AJ9230">
        <f t="shared" si="1420"/>
        <v>0.40599999999999997</v>
      </c>
      <c r="AK9230" t="str">
        <f t="shared" si="1424"/>
        <v/>
      </c>
      <c r="AL9230" t="str">
        <f t="shared" si="1421"/>
        <v/>
      </c>
    </row>
    <row r="9231" spans="1:38" x14ac:dyDescent="0.2">
      <c r="A9231" t="s">
        <v>12633</v>
      </c>
      <c r="B9231" t="s">
        <v>37</v>
      </c>
      <c r="C9231" t="s">
        <v>12634</v>
      </c>
      <c r="D9231" s="1">
        <v>36698</v>
      </c>
      <c r="E9231" s="1">
        <v>43456</v>
      </c>
      <c r="F9231" t="s">
        <v>19</v>
      </c>
      <c r="I9231">
        <v>100</v>
      </c>
      <c r="J9231">
        <v>0</v>
      </c>
      <c r="K9231">
        <v>0</v>
      </c>
      <c r="L9231">
        <v>1823</v>
      </c>
      <c r="M9231">
        <v>1823</v>
      </c>
      <c r="N9231" t="s">
        <v>20</v>
      </c>
      <c r="O9231" t="s">
        <v>12635</v>
      </c>
      <c r="P9231" t="s">
        <v>28</v>
      </c>
      <c r="Q9231" t="s">
        <v>34233</v>
      </c>
      <c r="R9231" t="s">
        <v>34233</v>
      </c>
      <c r="S9231" t="s">
        <v>33797</v>
      </c>
      <c r="T9231" t="s">
        <v>34365</v>
      </c>
      <c r="U9231" t="s">
        <v>32634</v>
      </c>
      <c r="V9231" t="s">
        <v>33384</v>
      </c>
      <c r="W9231">
        <v>200</v>
      </c>
      <c r="X9231">
        <v>2</v>
      </c>
      <c r="Y9231" t="s">
        <v>32661</v>
      </c>
      <c r="AA9231">
        <v>11</v>
      </c>
      <c r="AB9231">
        <v>25</v>
      </c>
      <c r="AC9231">
        <v>1</v>
      </c>
      <c r="AD9231" t="str">
        <f t="shared" si="1425"/>
        <v/>
      </c>
      <c r="AE9231" t="str">
        <f t="shared" si="1426"/>
        <v/>
      </c>
      <c r="AF9231" t="str">
        <f t="shared" si="1427"/>
        <v/>
      </c>
      <c r="AG9231">
        <f t="shared" si="1428"/>
        <v>1</v>
      </c>
      <c r="AH9231">
        <f t="shared" si="1423"/>
        <v>2.8</v>
      </c>
      <c r="AI9231">
        <v>0.14499999999999999</v>
      </c>
      <c r="AJ9231">
        <f t="shared" si="1420"/>
        <v>0.40599999999999997</v>
      </c>
      <c r="AK9231" t="str">
        <f t="shared" si="1424"/>
        <v/>
      </c>
      <c r="AL9231" t="str">
        <f t="shared" si="1421"/>
        <v/>
      </c>
    </row>
    <row r="9232" spans="1:38" x14ac:dyDescent="0.2">
      <c r="A9232" t="s">
        <v>13413</v>
      </c>
      <c r="B9232" t="s">
        <v>37</v>
      </c>
      <c r="C9232" t="s">
        <v>13414</v>
      </c>
      <c r="D9232" s="1">
        <v>36795</v>
      </c>
      <c r="E9232" s="1">
        <v>43456</v>
      </c>
      <c r="F9232" t="s">
        <v>19</v>
      </c>
      <c r="I9232">
        <v>100</v>
      </c>
      <c r="J9232">
        <v>0</v>
      </c>
      <c r="K9232">
        <v>0</v>
      </c>
      <c r="L9232">
        <v>817</v>
      </c>
      <c r="M9232">
        <v>817</v>
      </c>
      <c r="N9232" t="s">
        <v>20</v>
      </c>
      <c r="O9232" t="s">
        <v>13415</v>
      </c>
      <c r="P9232" t="s">
        <v>28</v>
      </c>
      <c r="Q9232" t="s">
        <v>34233</v>
      </c>
      <c r="R9232" t="s">
        <v>34233</v>
      </c>
      <c r="S9232" t="s">
        <v>32628</v>
      </c>
      <c r="T9232" t="s">
        <v>34357</v>
      </c>
      <c r="U9232" t="s">
        <v>32634</v>
      </c>
      <c r="V9232" t="s">
        <v>33384</v>
      </c>
      <c r="W9232">
        <v>200</v>
      </c>
      <c r="X9232">
        <v>2</v>
      </c>
      <c r="Y9232" t="s">
        <v>32661</v>
      </c>
      <c r="AA9232">
        <v>11</v>
      </c>
      <c r="AB9232">
        <v>15</v>
      </c>
      <c r="AC9232">
        <v>1</v>
      </c>
      <c r="AD9232" t="str">
        <f t="shared" si="1425"/>
        <v/>
      </c>
      <c r="AE9232" t="str">
        <f t="shared" si="1426"/>
        <v/>
      </c>
      <c r="AF9232" t="str">
        <f t="shared" si="1427"/>
        <v/>
      </c>
      <c r="AG9232">
        <f t="shared" si="1428"/>
        <v>1</v>
      </c>
      <c r="AH9232">
        <f t="shared" si="1423"/>
        <v>2.8</v>
      </c>
      <c r="AI9232">
        <v>0.14499999999999999</v>
      </c>
      <c r="AJ9232">
        <f t="shared" si="1420"/>
        <v>0.40599999999999997</v>
      </c>
      <c r="AK9232" t="str">
        <f t="shared" si="1424"/>
        <v/>
      </c>
      <c r="AL9232" t="str">
        <f t="shared" si="1421"/>
        <v/>
      </c>
    </row>
    <row r="9233" spans="1:38" x14ac:dyDescent="0.2">
      <c r="A9233" t="s">
        <v>12718</v>
      </c>
      <c r="B9233" t="s">
        <v>37</v>
      </c>
      <c r="C9233" t="s">
        <v>12719</v>
      </c>
      <c r="D9233" s="1">
        <v>36686</v>
      </c>
      <c r="E9233" s="1">
        <v>43456</v>
      </c>
      <c r="F9233" t="s">
        <v>19</v>
      </c>
      <c r="I9233">
        <v>100</v>
      </c>
      <c r="J9233">
        <v>0</v>
      </c>
      <c r="K9233">
        <v>0</v>
      </c>
      <c r="L9233">
        <v>2784</v>
      </c>
      <c r="M9233">
        <v>2784</v>
      </c>
      <c r="N9233" t="s">
        <v>20</v>
      </c>
      <c r="O9233" t="s">
        <v>12720</v>
      </c>
      <c r="P9233" t="s">
        <v>28</v>
      </c>
      <c r="Q9233" t="s">
        <v>34233</v>
      </c>
      <c r="R9233" t="s">
        <v>34233</v>
      </c>
      <c r="S9233" t="s">
        <v>33797</v>
      </c>
      <c r="T9233" t="s">
        <v>34357</v>
      </c>
      <c r="U9233" t="s">
        <v>32634</v>
      </c>
      <c r="V9233" t="s">
        <v>33384</v>
      </c>
      <c r="W9233">
        <v>200</v>
      </c>
      <c r="X9233">
        <v>2</v>
      </c>
      <c r="Y9233" t="s">
        <v>32661</v>
      </c>
      <c r="AA9233">
        <v>11</v>
      </c>
      <c r="AB9233">
        <v>15</v>
      </c>
      <c r="AC9233">
        <v>1</v>
      </c>
      <c r="AD9233" t="str">
        <f t="shared" si="1425"/>
        <v/>
      </c>
      <c r="AE9233" t="str">
        <f t="shared" si="1426"/>
        <v/>
      </c>
      <c r="AF9233" t="str">
        <f t="shared" si="1427"/>
        <v/>
      </c>
      <c r="AG9233">
        <f t="shared" si="1428"/>
        <v>1</v>
      </c>
      <c r="AH9233">
        <f t="shared" si="1423"/>
        <v>2.8</v>
      </c>
      <c r="AI9233">
        <v>0.14499999999999999</v>
      </c>
      <c r="AJ9233">
        <f t="shared" si="1420"/>
        <v>0.40599999999999997</v>
      </c>
      <c r="AK9233" t="str">
        <f t="shared" si="1424"/>
        <v/>
      </c>
      <c r="AL9233" t="str">
        <f t="shared" si="1421"/>
        <v/>
      </c>
    </row>
    <row r="9234" spans="1:38" x14ac:dyDescent="0.2">
      <c r="A9234" t="s">
        <v>13132</v>
      </c>
      <c r="B9234" t="s">
        <v>37</v>
      </c>
      <c r="C9234" t="s">
        <v>13133</v>
      </c>
      <c r="D9234" s="1">
        <v>36685</v>
      </c>
      <c r="E9234" s="1">
        <v>43456</v>
      </c>
      <c r="F9234" t="s">
        <v>19</v>
      </c>
      <c r="I9234">
        <v>100</v>
      </c>
      <c r="J9234">
        <v>0</v>
      </c>
      <c r="K9234">
        <v>0</v>
      </c>
      <c r="L9234">
        <v>1829</v>
      </c>
      <c r="M9234">
        <v>1829</v>
      </c>
      <c r="N9234" t="s">
        <v>20</v>
      </c>
      <c r="O9234" t="s">
        <v>13134</v>
      </c>
      <c r="P9234" t="s">
        <v>28</v>
      </c>
      <c r="Q9234" t="s">
        <v>32794</v>
      </c>
      <c r="R9234" t="s">
        <v>33782</v>
      </c>
      <c r="S9234" t="s">
        <v>33797</v>
      </c>
      <c r="T9234" t="s">
        <v>32634</v>
      </c>
      <c r="U9234" t="s">
        <v>32634</v>
      </c>
      <c r="V9234" t="s">
        <v>33384</v>
      </c>
      <c r="W9234">
        <v>200</v>
      </c>
      <c r="X9234">
        <v>2</v>
      </c>
      <c r="Y9234" t="s">
        <v>32661</v>
      </c>
      <c r="AA9234">
        <v>11</v>
      </c>
      <c r="AB9234">
        <v>25</v>
      </c>
      <c r="AC9234">
        <v>1</v>
      </c>
      <c r="AD9234" t="str">
        <f t="shared" si="1425"/>
        <v/>
      </c>
      <c r="AE9234" t="str">
        <f t="shared" si="1426"/>
        <v/>
      </c>
      <c r="AF9234" t="str">
        <f t="shared" si="1427"/>
        <v/>
      </c>
      <c r="AG9234">
        <f t="shared" si="1428"/>
        <v>1</v>
      </c>
      <c r="AH9234">
        <f t="shared" si="1423"/>
        <v>2.8</v>
      </c>
      <c r="AI9234">
        <v>0.14499999999999999</v>
      </c>
      <c r="AJ9234">
        <f t="shared" si="1420"/>
        <v>0.40599999999999997</v>
      </c>
      <c r="AK9234" t="str">
        <f t="shared" si="1424"/>
        <v/>
      </c>
      <c r="AL9234" t="str">
        <f t="shared" si="1421"/>
        <v/>
      </c>
    </row>
    <row r="9235" spans="1:38" x14ac:dyDescent="0.2">
      <c r="A9235" t="s">
        <v>13129</v>
      </c>
      <c r="B9235" t="s">
        <v>37</v>
      </c>
      <c r="C9235" t="s">
        <v>13130</v>
      </c>
      <c r="D9235" s="1">
        <v>36685</v>
      </c>
      <c r="E9235" s="1">
        <v>43951</v>
      </c>
      <c r="F9235" t="s">
        <v>19</v>
      </c>
      <c r="I9235">
        <v>100</v>
      </c>
      <c r="J9235">
        <v>0</v>
      </c>
      <c r="K9235">
        <v>0</v>
      </c>
      <c r="L9235">
        <v>1812</v>
      </c>
      <c r="M9235">
        <v>1812</v>
      </c>
      <c r="N9235" t="s">
        <v>20</v>
      </c>
      <c r="O9235" t="s">
        <v>13131</v>
      </c>
      <c r="P9235" t="s">
        <v>28</v>
      </c>
      <c r="Q9235" t="s">
        <v>34234</v>
      </c>
      <c r="R9235" t="s">
        <v>33768</v>
      </c>
      <c r="S9235" t="s">
        <v>32628</v>
      </c>
      <c r="T9235" t="s">
        <v>34357</v>
      </c>
      <c r="U9235" t="s">
        <v>32634</v>
      </c>
      <c r="V9235" t="s">
        <v>33384</v>
      </c>
      <c r="W9235">
        <v>200</v>
      </c>
      <c r="X9235">
        <v>2</v>
      </c>
      <c r="Y9235" t="s">
        <v>32661</v>
      </c>
      <c r="AA9235">
        <v>11</v>
      </c>
      <c r="AB9235">
        <v>25</v>
      </c>
      <c r="AC9235">
        <v>1</v>
      </c>
      <c r="AD9235" t="str">
        <f t="shared" si="1425"/>
        <v/>
      </c>
      <c r="AE9235" t="str">
        <f t="shared" si="1426"/>
        <v/>
      </c>
      <c r="AF9235" t="str">
        <f t="shared" si="1427"/>
        <v/>
      </c>
      <c r="AG9235">
        <f t="shared" si="1428"/>
        <v>1</v>
      </c>
      <c r="AH9235">
        <f t="shared" si="1423"/>
        <v>2.8</v>
      </c>
      <c r="AI9235">
        <v>0.14499999999999999</v>
      </c>
      <c r="AJ9235">
        <f t="shared" si="1420"/>
        <v>0.40599999999999997</v>
      </c>
      <c r="AK9235" t="str">
        <f t="shared" si="1424"/>
        <v/>
      </c>
      <c r="AL9235" t="str">
        <f t="shared" si="1421"/>
        <v/>
      </c>
    </row>
    <row r="9236" spans="1:38" x14ac:dyDescent="0.2">
      <c r="A9236" t="s">
        <v>13141</v>
      </c>
      <c r="B9236" t="s">
        <v>37</v>
      </c>
      <c r="C9236" t="s">
        <v>13142</v>
      </c>
      <c r="D9236" s="1">
        <v>36685</v>
      </c>
      <c r="E9236" s="1">
        <v>43766</v>
      </c>
      <c r="F9236" t="s">
        <v>19</v>
      </c>
      <c r="I9236">
        <v>100</v>
      </c>
      <c r="J9236">
        <v>0</v>
      </c>
      <c r="K9236">
        <v>0</v>
      </c>
      <c r="L9236">
        <v>1450</v>
      </c>
      <c r="M9236">
        <v>1450</v>
      </c>
      <c r="N9236" t="s">
        <v>20</v>
      </c>
      <c r="O9236" t="s">
        <v>13143</v>
      </c>
      <c r="P9236" t="s">
        <v>28</v>
      </c>
      <c r="Q9236" t="s">
        <v>34233</v>
      </c>
      <c r="R9236" t="s">
        <v>34233</v>
      </c>
      <c r="S9236" t="s">
        <v>33800</v>
      </c>
      <c r="T9236" t="s">
        <v>34365</v>
      </c>
      <c r="U9236" t="s">
        <v>32634</v>
      </c>
      <c r="V9236" t="s">
        <v>33384</v>
      </c>
      <c r="W9236">
        <v>200</v>
      </c>
      <c r="X9236">
        <v>2</v>
      </c>
      <c r="Y9236" t="s">
        <v>32661</v>
      </c>
      <c r="AA9236">
        <v>11</v>
      </c>
      <c r="AB9236">
        <v>25</v>
      </c>
      <c r="AC9236">
        <v>1</v>
      </c>
      <c r="AD9236" t="str">
        <f t="shared" si="1425"/>
        <v/>
      </c>
      <c r="AE9236" t="str">
        <f t="shared" si="1426"/>
        <v/>
      </c>
      <c r="AF9236" t="str">
        <f t="shared" si="1427"/>
        <v/>
      </c>
      <c r="AG9236">
        <f t="shared" si="1428"/>
        <v>1</v>
      </c>
      <c r="AH9236">
        <f t="shared" si="1423"/>
        <v>2.8</v>
      </c>
      <c r="AI9236">
        <v>0.14499999999999999</v>
      </c>
      <c r="AJ9236">
        <f t="shared" si="1420"/>
        <v>0.40599999999999997</v>
      </c>
      <c r="AK9236" t="str">
        <f t="shared" si="1424"/>
        <v/>
      </c>
      <c r="AL9236" t="str">
        <f t="shared" si="1421"/>
        <v/>
      </c>
    </row>
    <row r="9237" spans="1:38" x14ac:dyDescent="0.2">
      <c r="A9237" t="s">
        <v>21973</v>
      </c>
      <c r="B9237" t="s">
        <v>37</v>
      </c>
      <c r="C9237" t="s">
        <v>21974</v>
      </c>
      <c r="D9237" s="1">
        <v>36677</v>
      </c>
      <c r="E9237" s="1">
        <v>44546</v>
      </c>
      <c r="F9237" t="s">
        <v>19</v>
      </c>
      <c r="I9237">
        <v>100</v>
      </c>
      <c r="J9237">
        <v>0</v>
      </c>
      <c r="K9237">
        <v>0</v>
      </c>
      <c r="L9237">
        <v>1516</v>
      </c>
      <c r="M9237">
        <v>1516</v>
      </c>
      <c r="N9237" t="s">
        <v>20</v>
      </c>
      <c r="O9237" t="s">
        <v>21975</v>
      </c>
      <c r="P9237" t="s">
        <v>28</v>
      </c>
      <c r="Q9237" t="s">
        <v>34233</v>
      </c>
      <c r="R9237" t="s">
        <v>34233</v>
      </c>
      <c r="S9237" t="s">
        <v>32628</v>
      </c>
      <c r="T9237" t="s">
        <v>34365</v>
      </c>
      <c r="U9237" t="s">
        <v>32634</v>
      </c>
      <c r="V9237" t="s">
        <v>33384</v>
      </c>
      <c r="W9237">
        <v>200</v>
      </c>
      <c r="X9237">
        <v>2</v>
      </c>
      <c r="Y9237" t="s">
        <v>32661</v>
      </c>
      <c r="AA9237">
        <v>11</v>
      </c>
      <c r="AB9237">
        <v>25</v>
      </c>
      <c r="AC9237">
        <v>1</v>
      </c>
      <c r="AD9237" t="str">
        <f t="shared" si="1425"/>
        <v/>
      </c>
      <c r="AE9237" t="str">
        <f t="shared" si="1426"/>
        <v/>
      </c>
      <c r="AF9237" t="str">
        <f t="shared" si="1427"/>
        <v/>
      </c>
      <c r="AG9237">
        <f t="shared" si="1428"/>
        <v>1</v>
      </c>
      <c r="AH9237">
        <f t="shared" si="1423"/>
        <v>2.8</v>
      </c>
      <c r="AI9237">
        <v>0.14499999999999999</v>
      </c>
      <c r="AJ9237">
        <f t="shared" si="1420"/>
        <v>0.40599999999999997</v>
      </c>
      <c r="AK9237" t="str">
        <f t="shared" si="1424"/>
        <v/>
      </c>
      <c r="AL9237" t="str">
        <f t="shared" si="1421"/>
        <v/>
      </c>
    </row>
    <row r="9238" spans="1:38" x14ac:dyDescent="0.2">
      <c r="A9238" t="s">
        <v>12704</v>
      </c>
      <c r="B9238" t="s">
        <v>37</v>
      </c>
      <c r="C9238" t="s">
        <v>12705</v>
      </c>
      <c r="D9238" s="1">
        <v>36686</v>
      </c>
      <c r="E9238" s="1">
        <v>43456</v>
      </c>
      <c r="F9238" t="s">
        <v>19</v>
      </c>
      <c r="I9238">
        <v>100</v>
      </c>
      <c r="J9238">
        <v>0</v>
      </c>
      <c r="K9238">
        <v>0</v>
      </c>
      <c r="L9238">
        <v>1687</v>
      </c>
      <c r="M9238">
        <v>1687</v>
      </c>
      <c r="N9238" t="s">
        <v>20</v>
      </c>
      <c r="O9238" t="s">
        <v>12706</v>
      </c>
      <c r="P9238" t="s">
        <v>28</v>
      </c>
      <c r="Q9238" t="s">
        <v>34233</v>
      </c>
      <c r="R9238" t="s">
        <v>34233</v>
      </c>
      <c r="S9238" t="s">
        <v>32628</v>
      </c>
      <c r="T9238" t="s">
        <v>34357</v>
      </c>
      <c r="U9238" t="s">
        <v>32634</v>
      </c>
      <c r="V9238" t="s">
        <v>33384</v>
      </c>
      <c r="W9238">
        <v>200</v>
      </c>
      <c r="X9238">
        <v>2</v>
      </c>
      <c r="Y9238" t="s">
        <v>32661</v>
      </c>
      <c r="AA9238">
        <v>11</v>
      </c>
      <c r="AB9238">
        <v>25</v>
      </c>
      <c r="AC9238">
        <v>1</v>
      </c>
      <c r="AD9238" t="str">
        <f t="shared" ref="AD9238:AD9269" si="1429">IF((S9238="tühi")*(F9238&lt;&gt;"Elamumaa")*(G9238&lt;&gt;"Elamumaa")*(H9238&lt;&gt;"Elamumaa"),IF(Z9238=0,"",Z9238),"")</f>
        <v/>
      </c>
      <c r="AE9238" t="str">
        <f t="shared" si="1426"/>
        <v/>
      </c>
      <c r="AF9238" t="str">
        <f t="shared" si="1427"/>
        <v/>
      </c>
      <c r="AG9238">
        <f t="shared" si="1428"/>
        <v>1</v>
      </c>
      <c r="AH9238">
        <f t="shared" si="1423"/>
        <v>2.8</v>
      </c>
      <c r="AI9238">
        <v>0.14499999999999999</v>
      </c>
      <c r="AJ9238">
        <f t="shared" si="1420"/>
        <v>0.40599999999999997</v>
      </c>
      <c r="AK9238" t="str">
        <f t="shared" si="1424"/>
        <v/>
      </c>
      <c r="AL9238" t="str">
        <f t="shared" si="1421"/>
        <v/>
      </c>
    </row>
    <row r="9239" spans="1:38" x14ac:dyDescent="0.2">
      <c r="A9239" t="s">
        <v>12133</v>
      </c>
      <c r="B9239" t="s">
        <v>37</v>
      </c>
      <c r="C9239" t="s">
        <v>12134</v>
      </c>
      <c r="D9239" s="1">
        <v>36677</v>
      </c>
      <c r="E9239" s="1">
        <v>44546</v>
      </c>
      <c r="F9239" t="s">
        <v>19</v>
      </c>
      <c r="I9239">
        <v>100</v>
      </c>
      <c r="J9239">
        <v>0</v>
      </c>
      <c r="K9239">
        <v>0</v>
      </c>
      <c r="L9239">
        <v>1115</v>
      </c>
      <c r="M9239">
        <v>1115</v>
      </c>
      <c r="N9239" t="s">
        <v>20</v>
      </c>
      <c r="O9239" t="s">
        <v>12135</v>
      </c>
      <c r="P9239" t="s">
        <v>28</v>
      </c>
      <c r="Q9239" t="s">
        <v>34233</v>
      </c>
      <c r="R9239" t="s">
        <v>34233</v>
      </c>
      <c r="S9239" t="s">
        <v>32628</v>
      </c>
      <c r="T9239" t="s">
        <v>34382</v>
      </c>
      <c r="U9239" t="s">
        <v>32634</v>
      </c>
      <c r="V9239" t="s">
        <v>33384</v>
      </c>
      <c r="W9239">
        <v>200</v>
      </c>
      <c r="X9239">
        <v>2</v>
      </c>
      <c r="Y9239" t="s">
        <v>32661</v>
      </c>
      <c r="AA9239">
        <v>11</v>
      </c>
      <c r="AB9239">
        <v>25</v>
      </c>
      <c r="AC9239">
        <v>1</v>
      </c>
      <c r="AD9239" t="str">
        <f t="shared" si="1429"/>
        <v/>
      </c>
      <c r="AE9239" t="str">
        <f t="shared" si="1426"/>
        <v/>
      </c>
      <c r="AF9239" t="str">
        <f t="shared" si="1427"/>
        <v/>
      </c>
      <c r="AG9239">
        <f t="shared" si="1428"/>
        <v>1</v>
      </c>
      <c r="AH9239">
        <f t="shared" si="1423"/>
        <v>2.8</v>
      </c>
      <c r="AI9239">
        <v>0.14499999999999999</v>
      </c>
      <c r="AJ9239">
        <f t="shared" si="1420"/>
        <v>0.40599999999999997</v>
      </c>
      <c r="AK9239" t="str">
        <f t="shared" si="1424"/>
        <v/>
      </c>
      <c r="AL9239" t="str">
        <f t="shared" si="1421"/>
        <v/>
      </c>
    </row>
    <row r="9240" spans="1:38" x14ac:dyDescent="0.2">
      <c r="A9240" t="s">
        <v>23710</v>
      </c>
      <c r="B9240" t="s">
        <v>37</v>
      </c>
      <c r="C9240" t="s">
        <v>23711</v>
      </c>
      <c r="D9240" s="1">
        <v>39142</v>
      </c>
      <c r="E9240" s="1">
        <v>43456</v>
      </c>
      <c r="F9240" t="s">
        <v>19</v>
      </c>
      <c r="I9240">
        <v>100</v>
      </c>
      <c r="J9240">
        <v>0</v>
      </c>
      <c r="K9240">
        <v>0</v>
      </c>
      <c r="L9240">
        <v>1196</v>
      </c>
      <c r="M9240">
        <v>1196</v>
      </c>
      <c r="N9240" t="s">
        <v>20</v>
      </c>
      <c r="O9240" t="s">
        <v>23712</v>
      </c>
      <c r="P9240" t="s">
        <v>28</v>
      </c>
      <c r="Q9240" t="s">
        <v>34233</v>
      </c>
      <c r="R9240" t="s">
        <v>34233</v>
      </c>
      <c r="S9240" t="s">
        <v>32628</v>
      </c>
      <c r="T9240" t="s">
        <v>34357</v>
      </c>
      <c r="U9240" t="s">
        <v>32634</v>
      </c>
      <c r="V9240" t="s">
        <v>33498</v>
      </c>
      <c r="W9240">
        <v>180</v>
      </c>
      <c r="X9240">
        <v>2</v>
      </c>
      <c r="Y9240" t="s">
        <v>32654</v>
      </c>
      <c r="AA9240">
        <v>8.5</v>
      </c>
      <c r="AB9240">
        <v>15</v>
      </c>
      <c r="AC9240">
        <v>1</v>
      </c>
      <c r="AD9240" t="str">
        <f t="shared" si="1429"/>
        <v/>
      </c>
      <c r="AE9240" t="str">
        <f t="shared" si="1426"/>
        <v/>
      </c>
      <c r="AF9240" t="str">
        <f t="shared" si="1427"/>
        <v/>
      </c>
      <c r="AG9240">
        <f t="shared" si="1428"/>
        <v>1</v>
      </c>
      <c r="AH9240">
        <f t="shared" si="1423"/>
        <v>2.8</v>
      </c>
      <c r="AI9240">
        <v>0.14499999999999999</v>
      </c>
      <c r="AJ9240">
        <f t="shared" si="1420"/>
        <v>0.40599999999999997</v>
      </c>
      <c r="AK9240" t="str">
        <f t="shared" si="1424"/>
        <v/>
      </c>
      <c r="AL9240" t="str">
        <f t="shared" si="1421"/>
        <v/>
      </c>
    </row>
    <row r="9241" spans="1:38" x14ac:dyDescent="0.2">
      <c r="A9241" t="s">
        <v>23713</v>
      </c>
      <c r="B9241" t="s">
        <v>37</v>
      </c>
      <c r="C9241" t="s">
        <v>23714</v>
      </c>
      <c r="D9241" s="1">
        <v>39142</v>
      </c>
      <c r="E9241" s="1">
        <v>43456</v>
      </c>
      <c r="F9241" t="s">
        <v>19</v>
      </c>
      <c r="I9241">
        <v>100</v>
      </c>
      <c r="J9241">
        <v>0</v>
      </c>
      <c r="K9241">
        <v>0</v>
      </c>
      <c r="L9241">
        <v>1190</v>
      </c>
      <c r="M9241">
        <v>1190</v>
      </c>
      <c r="N9241" t="s">
        <v>20</v>
      </c>
      <c r="O9241" t="s">
        <v>23715</v>
      </c>
      <c r="P9241" t="s">
        <v>28</v>
      </c>
      <c r="Q9241" t="s">
        <v>34233</v>
      </c>
      <c r="R9241" t="s">
        <v>34233</v>
      </c>
      <c r="S9241" t="s">
        <v>32628</v>
      </c>
      <c r="T9241" t="s">
        <v>34357</v>
      </c>
      <c r="U9241" t="s">
        <v>32634</v>
      </c>
      <c r="V9241" t="s">
        <v>33498</v>
      </c>
      <c r="W9241">
        <v>180</v>
      </c>
      <c r="X9241">
        <v>2</v>
      </c>
      <c r="Y9241" t="s">
        <v>32654</v>
      </c>
      <c r="AA9241">
        <v>8.5</v>
      </c>
      <c r="AB9241">
        <v>15</v>
      </c>
      <c r="AC9241">
        <v>1</v>
      </c>
      <c r="AD9241" t="str">
        <f t="shared" si="1429"/>
        <v/>
      </c>
      <c r="AE9241" t="str">
        <f t="shared" si="1426"/>
        <v/>
      </c>
      <c r="AF9241" t="str">
        <f t="shared" si="1427"/>
        <v/>
      </c>
      <c r="AG9241">
        <f t="shared" si="1428"/>
        <v>1</v>
      </c>
      <c r="AH9241">
        <f t="shared" si="1423"/>
        <v>2.8</v>
      </c>
      <c r="AI9241">
        <v>0.14499999999999999</v>
      </c>
      <c r="AJ9241">
        <f t="shared" si="1420"/>
        <v>0.40599999999999997</v>
      </c>
      <c r="AK9241" t="str">
        <f t="shared" si="1424"/>
        <v/>
      </c>
      <c r="AL9241" t="str">
        <f t="shared" si="1421"/>
        <v/>
      </c>
    </row>
    <row r="9242" spans="1:38" x14ac:dyDescent="0.2">
      <c r="A9242" t="s">
        <v>19625</v>
      </c>
      <c r="B9242" t="s">
        <v>37</v>
      </c>
      <c r="C9242" t="s">
        <v>19626</v>
      </c>
      <c r="D9242" s="1">
        <v>38006</v>
      </c>
      <c r="E9242" s="1">
        <v>44546</v>
      </c>
      <c r="F9242" t="s">
        <v>19</v>
      </c>
      <c r="I9242">
        <v>100</v>
      </c>
      <c r="J9242">
        <v>0</v>
      </c>
      <c r="K9242">
        <v>0</v>
      </c>
      <c r="L9242">
        <v>1416</v>
      </c>
      <c r="M9242">
        <v>1416</v>
      </c>
      <c r="N9242" t="s">
        <v>20</v>
      </c>
      <c r="O9242" t="s">
        <v>19627</v>
      </c>
      <c r="P9242" t="s">
        <v>28</v>
      </c>
      <c r="Q9242" t="s">
        <v>34233</v>
      </c>
      <c r="R9242" t="s">
        <v>34233</v>
      </c>
      <c r="S9242" t="s">
        <v>32628</v>
      </c>
      <c r="T9242" t="s">
        <v>34365</v>
      </c>
      <c r="U9242" t="s">
        <v>32634</v>
      </c>
      <c r="V9242" t="s">
        <v>33384</v>
      </c>
      <c r="W9242">
        <v>200</v>
      </c>
      <c r="X9242">
        <v>2</v>
      </c>
      <c r="Y9242" t="s">
        <v>32661</v>
      </c>
      <c r="AA9242">
        <v>11</v>
      </c>
      <c r="AB9242">
        <v>25</v>
      </c>
      <c r="AC9242">
        <v>1</v>
      </c>
      <c r="AD9242" t="str">
        <f t="shared" si="1429"/>
        <v/>
      </c>
      <c r="AE9242" t="str">
        <f t="shared" si="1426"/>
        <v/>
      </c>
      <c r="AF9242" t="str">
        <f t="shared" si="1427"/>
        <v/>
      </c>
      <c r="AG9242">
        <f t="shared" si="1428"/>
        <v>1</v>
      </c>
      <c r="AH9242">
        <f t="shared" si="1423"/>
        <v>2.8</v>
      </c>
      <c r="AI9242">
        <v>0.14499999999999999</v>
      </c>
      <c r="AJ9242">
        <f t="shared" si="1420"/>
        <v>0.40599999999999997</v>
      </c>
      <c r="AK9242" t="str">
        <f t="shared" si="1424"/>
        <v/>
      </c>
      <c r="AL9242" t="str">
        <f t="shared" si="1421"/>
        <v/>
      </c>
    </row>
    <row r="9243" spans="1:38" x14ac:dyDescent="0.2">
      <c r="A9243" t="s">
        <v>12707</v>
      </c>
      <c r="B9243" t="s">
        <v>37</v>
      </c>
      <c r="C9243" t="s">
        <v>12708</v>
      </c>
      <c r="D9243" s="1">
        <v>36686</v>
      </c>
      <c r="E9243" s="1">
        <v>43456</v>
      </c>
      <c r="F9243" t="s">
        <v>19</v>
      </c>
      <c r="I9243">
        <v>100</v>
      </c>
      <c r="J9243">
        <v>0</v>
      </c>
      <c r="K9243">
        <v>0</v>
      </c>
      <c r="L9243">
        <v>1734</v>
      </c>
      <c r="M9243">
        <v>1734</v>
      </c>
      <c r="N9243" t="s">
        <v>20</v>
      </c>
      <c r="O9243" t="s">
        <v>12709</v>
      </c>
      <c r="P9243" t="s">
        <v>28</v>
      </c>
      <c r="Q9243" t="s">
        <v>34233</v>
      </c>
      <c r="R9243" t="s">
        <v>34233</v>
      </c>
      <c r="S9243" t="s">
        <v>33800</v>
      </c>
      <c r="T9243" t="s">
        <v>34365</v>
      </c>
      <c r="U9243" t="s">
        <v>32634</v>
      </c>
      <c r="V9243" t="s">
        <v>33384</v>
      </c>
      <c r="W9243">
        <v>200</v>
      </c>
      <c r="X9243">
        <v>2</v>
      </c>
      <c r="Y9243" t="s">
        <v>32661</v>
      </c>
      <c r="AA9243">
        <v>11</v>
      </c>
      <c r="AB9243">
        <v>25</v>
      </c>
      <c r="AC9243">
        <v>1</v>
      </c>
      <c r="AD9243" t="str">
        <f t="shared" si="1429"/>
        <v/>
      </c>
      <c r="AE9243" t="str">
        <f t="shared" si="1426"/>
        <v/>
      </c>
      <c r="AF9243" t="str">
        <f t="shared" si="1427"/>
        <v/>
      </c>
      <c r="AG9243">
        <f t="shared" si="1428"/>
        <v>1</v>
      </c>
      <c r="AH9243">
        <f t="shared" si="1423"/>
        <v>2.8</v>
      </c>
      <c r="AI9243">
        <v>0.14499999999999999</v>
      </c>
      <c r="AJ9243">
        <f t="shared" si="1420"/>
        <v>0.40599999999999997</v>
      </c>
      <c r="AK9243" t="str">
        <f t="shared" si="1424"/>
        <v/>
      </c>
      <c r="AL9243" t="str">
        <f t="shared" si="1421"/>
        <v/>
      </c>
    </row>
    <row r="9244" spans="1:38" x14ac:dyDescent="0.2">
      <c r="A9244" t="s">
        <v>30270</v>
      </c>
      <c r="B9244" t="s">
        <v>37</v>
      </c>
      <c r="C9244" t="s">
        <v>30271</v>
      </c>
      <c r="D9244" s="1">
        <v>43759</v>
      </c>
      <c r="E9244" s="1">
        <v>44546</v>
      </c>
      <c r="F9244" t="s">
        <v>26</v>
      </c>
      <c r="I9244">
        <v>100</v>
      </c>
      <c r="J9244">
        <v>0</v>
      </c>
      <c r="K9244">
        <v>0</v>
      </c>
      <c r="L9244">
        <v>4019</v>
      </c>
      <c r="M9244">
        <v>4019</v>
      </c>
      <c r="N9244" t="s">
        <v>20</v>
      </c>
      <c r="O9244" t="s">
        <v>30272</v>
      </c>
      <c r="P9244" t="s">
        <v>44</v>
      </c>
      <c r="Q9244" t="s">
        <v>34233</v>
      </c>
      <c r="R9244" t="s">
        <v>34233</v>
      </c>
      <c r="S9244" t="s">
        <v>34233</v>
      </c>
      <c r="T9244" t="s">
        <v>34233</v>
      </c>
      <c r="V9244" t="s">
        <v>33384</v>
      </c>
      <c r="AD9244" t="str">
        <f t="shared" si="1429"/>
        <v/>
      </c>
      <c r="AE9244" t="str">
        <f t="shared" si="1426"/>
        <v/>
      </c>
      <c r="AF9244" t="str">
        <f t="shared" si="1427"/>
        <v/>
      </c>
      <c r="AG9244" t="str">
        <f t="shared" si="1428"/>
        <v/>
      </c>
      <c r="AH9244" t="str">
        <f t="shared" si="1423"/>
        <v/>
      </c>
      <c r="AI9244">
        <v>0.14499999999999999</v>
      </c>
      <c r="AJ9244" t="str">
        <f t="shared" si="1420"/>
        <v/>
      </c>
      <c r="AK9244" t="str">
        <f t="shared" si="1424"/>
        <v/>
      </c>
      <c r="AL9244" t="str">
        <f t="shared" si="1421"/>
        <v/>
      </c>
    </row>
    <row r="9245" spans="1:38" x14ac:dyDescent="0.2">
      <c r="A9245" t="s">
        <v>19976</v>
      </c>
      <c r="B9245" t="s">
        <v>37</v>
      </c>
      <c r="C9245" t="s">
        <v>19977</v>
      </c>
      <c r="D9245" s="1">
        <v>38218</v>
      </c>
      <c r="E9245" s="1">
        <v>43888</v>
      </c>
      <c r="F9245" t="s">
        <v>19</v>
      </c>
      <c r="I9245">
        <v>100</v>
      </c>
      <c r="J9245">
        <v>0</v>
      </c>
      <c r="K9245">
        <v>0</v>
      </c>
      <c r="L9245">
        <v>1428</v>
      </c>
      <c r="M9245">
        <v>1428</v>
      </c>
      <c r="N9245" t="s">
        <v>20</v>
      </c>
      <c r="O9245" t="s">
        <v>19978</v>
      </c>
      <c r="P9245" t="s">
        <v>28</v>
      </c>
      <c r="Q9245" t="s">
        <v>34233</v>
      </c>
      <c r="R9245" t="s">
        <v>34233</v>
      </c>
      <c r="S9245" t="s">
        <v>32628</v>
      </c>
      <c r="T9245" t="s">
        <v>34357</v>
      </c>
      <c r="U9245" t="s">
        <v>32634</v>
      </c>
      <c r="V9245" t="s">
        <v>33499</v>
      </c>
      <c r="W9245">
        <v>170</v>
      </c>
      <c r="X9245">
        <v>2</v>
      </c>
      <c r="Y9245" t="s">
        <v>32654</v>
      </c>
      <c r="AA9245">
        <v>8.5</v>
      </c>
      <c r="AC9245">
        <v>1</v>
      </c>
      <c r="AD9245" t="str">
        <f t="shared" si="1429"/>
        <v/>
      </c>
      <c r="AE9245" t="str">
        <f t="shared" si="1426"/>
        <v/>
      </c>
      <c r="AF9245" t="str">
        <f t="shared" si="1427"/>
        <v/>
      </c>
      <c r="AG9245">
        <f t="shared" si="1428"/>
        <v>1</v>
      </c>
      <c r="AH9245">
        <f t="shared" si="1423"/>
        <v>2.8</v>
      </c>
      <c r="AI9245">
        <v>0.14499999999999999</v>
      </c>
      <c r="AJ9245">
        <f t="shared" si="1420"/>
        <v>0.40599999999999997</v>
      </c>
      <c r="AK9245" t="str">
        <f t="shared" si="1424"/>
        <v/>
      </c>
      <c r="AL9245" t="str">
        <f t="shared" si="1421"/>
        <v/>
      </c>
    </row>
    <row r="9246" spans="1:38" x14ac:dyDescent="0.2">
      <c r="A9246" t="s">
        <v>19979</v>
      </c>
      <c r="B9246" t="s">
        <v>37</v>
      </c>
      <c r="C9246" t="s">
        <v>19980</v>
      </c>
      <c r="D9246" s="1">
        <v>38218</v>
      </c>
      <c r="E9246" s="1">
        <v>43951</v>
      </c>
      <c r="F9246" t="s">
        <v>19</v>
      </c>
      <c r="I9246">
        <v>100</v>
      </c>
      <c r="J9246">
        <v>0</v>
      </c>
      <c r="K9246">
        <v>0</v>
      </c>
      <c r="L9246">
        <v>1440</v>
      </c>
      <c r="M9246">
        <v>1440</v>
      </c>
      <c r="N9246" t="s">
        <v>20</v>
      </c>
      <c r="O9246" t="s">
        <v>19981</v>
      </c>
      <c r="P9246" t="s">
        <v>28</v>
      </c>
      <c r="Q9246" t="s">
        <v>34233</v>
      </c>
      <c r="R9246" t="s">
        <v>34233</v>
      </c>
      <c r="S9246" t="s">
        <v>32628</v>
      </c>
      <c r="T9246" t="s">
        <v>34357</v>
      </c>
      <c r="U9246" t="s">
        <v>32634</v>
      </c>
      <c r="V9246" t="s">
        <v>33499</v>
      </c>
      <c r="W9246">
        <v>170</v>
      </c>
      <c r="X9246">
        <v>2</v>
      </c>
      <c r="Y9246">
        <v>1</v>
      </c>
      <c r="AA9246">
        <v>8.5</v>
      </c>
      <c r="AC9246">
        <v>1</v>
      </c>
      <c r="AD9246" t="str">
        <f t="shared" si="1429"/>
        <v/>
      </c>
      <c r="AE9246" t="str">
        <f t="shared" si="1426"/>
        <v/>
      </c>
      <c r="AF9246" t="str">
        <f t="shared" si="1427"/>
        <v/>
      </c>
      <c r="AG9246">
        <f t="shared" si="1428"/>
        <v>1</v>
      </c>
      <c r="AH9246">
        <f t="shared" si="1423"/>
        <v>2.8</v>
      </c>
      <c r="AI9246">
        <v>0.14499999999999999</v>
      </c>
      <c r="AJ9246">
        <f t="shared" si="1420"/>
        <v>0.40599999999999997</v>
      </c>
      <c r="AK9246" t="str">
        <f t="shared" si="1424"/>
        <v/>
      </c>
      <c r="AL9246" t="str">
        <f t="shared" si="1421"/>
        <v/>
      </c>
    </row>
    <row r="9247" spans="1:38" x14ac:dyDescent="0.2">
      <c r="A9247" t="s">
        <v>19967</v>
      </c>
      <c r="B9247" t="s">
        <v>37</v>
      </c>
      <c r="C9247" t="s">
        <v>19968</v>
      </c>
      <c r="D9247" s="1">
        <v>38218</v>
      </c>
      <c r="E9247" s="1">
        <v>44546</v>
      </c>
      <c r="F9247" t="s">
        <v>19</v>
      </c>
      <c r="I9247">
        <v>100</v>
      </c>
      <c r="J9247">
        <v>0</v>
      </c>
      <c r="K9247">
        <v>0</v>
      </c>
      <c r="L9247">
        <v>1365</v>
      </c>
      <c r="M9247">
        <v>1365</v>
      </c>
      <c r="N9247" t="s">
        <v>20</v>
      </c>
      <c r="O9247" t="s">
        <v>19969</v>
      </c>
      <c r="P9247" t="s">
        <v>28</v>
      </c>
      <c r="Q9247" t="s">
        <v>34233</v>
      </c>
      <c r="R9247" t="s">
        <v>34233</v>
      </c>
      <c r="S9247" t="s">
        <v>32628</v>
      </c>
      <c r="T9247" t="s">
        <v>34357</v>
      </c>
      <c r="U9247" t="s">
        <v>32634</v>
      </c>
      <c r="V9247" t="s">
        <v>33499</v>
      </c>
      <c r="W9247">
        <v>160</v>
      </c>
      <c r="X9247">
        <v>2</v>
      </c>
      <c r="Y9247">
        <v>1</v>
      </c>
      <c r="AA9247">
        <v>8.5</v>
      </c>
      <c r="AC9247">
        <v>1</v>
      </c>
      <c r="AD9247" t="str">
        <f t="shared" si="1429"/>
        <v/>
      </c>
      <c r="AE9247" t="str">
        <f t="shared" si="1426"/>
        <v/>
      </c>
      <c r="AF9247" t="str">
        <f t="shared" si="1427"/>
        <v/>
      </c>
      <c r="AG9247">
        <f t="shared" si="1428"/>
        <v>1</v>
      </c>
      <c r="AH9247">
        <f t="shared" si="1423"/>
        <v>2.8</v>
      </c>
      <c r="AI9247">
        <v>0.14499999999999999</v>
      </c>
      <c r="AJ9247">
        <f t="shared" si="1420"/>
        <v>0.40599999999999997</v>
      </c>
      <c r="AK9247" t="str">
        <f t="shared" si="1424"/>
        <v/>
      </c>
      <c r="AL9247" t="str">
        <f t="shared" si="1421"/>
        <v/>
      </c>
    </row>
    <row r="9248" spans="1:38" x14ac:dyDescent="0.2">
      <c r="A9248" t="s">
        <v>29341</v>
      </c>
      <c r="B9248" t="s">
        <v>37</v>
      </c>
      <c r="C9248" t="s">
        <v>29342</v>
      </c>
      <c r="D9248" s="1">
        <v>43685</v>
      </c>
      <c r="E9248" s="1">
        <v>44546</v>
      </c>
      <c r="F9248" t="s">
        <v>19</v>
      </c>
      <c r="I9248">
        <v>100</v>
      </c>
      <c r="J9248">
        <v>0</v>
      </c>
      <c r="K9248">
        <v>0</v>
      </c>
      <c r="L9248">
        <v>1476</v>
      </c>
      <c r="M9248">
        <v>1476</v>
      </c>
      <c r="N9248" t="s">
        <v>20</v>
      </c>
      <c r="O9248" t="s">
        <v>29343</v>
      </c>
      <c r="P9248" t="s">
        <v>28</v>
      </c>
      <c r="Q9248" t="s">
        <v>34233</v>
      </c>
      <c r="R9248" t="s">
        <v>34233</v>
      </c>
      <c r="S9248" t="s">
        <v>32628</v>
      </c>
      <c r="T9248" t="s">
        <v>34357</v>
      </c>
      <c r="U9248" t="s">
        <v>32634</v>
      </c>
      <c r="V9248" t="s">
        <v>33500</v>
      </c>
      <c r="W9248">
        <v>207</v>
      </c>
      <c r="X9248">
        <v>2</v>
      </c>
      <c r="Y9248" t="s">
        <v>32661</v>
      </c>
      <c r="Z9248">
        <v>400</v>
      </c>
      <c r="AA9248">
        <v>8.5</v>
      </c>
      <c r="AC9248">
        <v>1</v>
      </c>
      <c r="AD9248" t="str">
        <f t="shared" si="1429"/>
        <v/>
      </c>
      <c r="AE9248" t="str">
        <f t="shared" si="1426"/>
        <v/>
      </c>
      <c r="AF9248" t="str">
        <f t="shared" si="1427"/>
        <v/>
      </c>
      <c r="AG9248">
        <f t="shared" si="1428"/>
        <v>1</v>
      </c>
      <c r="AH9248">
        <f t="shared" si="1423"/>
        <v>2.8</v>
      </c>
      <c r="AI9248">
        <v>0.14499999999999999</v>
      </c>
      <c r="AJ9248">
        <f t="shared" si="1420"/>
        <v>0.40599999999999997</v>
      </c>
      <c r="AK9248" t="str">
        <f t="shared" si="1424"/>
        <v/>
      </c>
      <c r="AL9248" t="str">
        <f t="shared" si="1421"/>
        <v/>
      </c>
    </row>
    <row r="9249" spans="1:38" x14ac:dyDescent="0.2">
      <c r="A9249" t="s">
        <v>19982</v>
      </c>
      <c r="B9249" t="s">
        <v>37</v>
      </c>
      <c r="C9249" t="s">
        <v>19983</v>
      </c>
      <c r="D9249" s="1">
        <v>38218</v>
      </c>
      <c r="E9249" s="1">
        <v>43888</v>
      </c>
      <c r="F9249" t="s">
        <v>19</v>
      </c>
      <c r="I9249">
        <v>100</v>
      </c>
      <c r="J9249">
        <v>0</v>
      </c>
      <c r="K9249">
        <v>0</v>
      </c>
      <c r="L9249">
        <v>1351</v>
      </c>
      <c r="M9249">
        <v>1351</v>
      </c>
      <c r="N9249" t="s">
        <v>20</v>
      </c>
      <c r="O9249" t="s">
        <v>19984</v>
      </c>
      <c r="P9249" t="s">
        <v>28</v>
      </c>
      <c r="Q9249" t="s">
        <v>34233</v>
      </c>
      <c r="R9249" t="s">
        <v>34233</v>
      </c>
      <c r="S9249" t="s">
        <v>33942</v>
      </c>
      <c r="T9249" t="s">
        <v>34233</v>
      </c>
      <c r="U9249" t="s">
        <v>32634</v>
      </c>
      <c r="V9249" t="s">
        <v>33499</v>
      </c>
      <c r="W9249">
        <v>170</v>
      </c>
      <c r="X9249">
        <v>2</v>
      </c>
      <c r="Y9249">
        <v>1</v>
      </c>
      <c r="AA9249">
        <v>8.5</v>
      </c>
      <c r="AC9249">
        <v>1</v>
      </c>
      <c r="AD9249" t="str">
        <f t="shared" si="1429"/>
        <v/>
      </c>
      <c r="AE9249">
        <f t="shared" si="1426"/>
        <v>1</v>
      </c>
      <c r="AF9249" t="str">
        <f t="shared" si="1427"/>
        <v/>
      </c>
      <c r="AG9249" t="str">
        <f t="shared" si="1428"/>
        <v/>
      </c>
      <c r="AH9249" t="str">
        <f t="shared" si="1423"/>
        <v/>
      </c>
      <c r="AI9249">
        <v>0.14499999999999999</v>
      </c>
      <c r="AJ9249" t="str">
        <f t="shared" si="1420"/>
        <v/>
      </c>
      <c r="AK9249">
        <f t="shared" si="1424"/>
        <v>2.8</v>
      </c>
      <c r="AL9249">
        <f t="shared" si="1421"/>
        <v>0.40599999999999997</v>
      </c>
    </row>
    <row r="9250" spans="1:38" x14ac:dyDescent="0.2">
      <c r="A9250" t="s">
        <v>19970</v>
      </c>
      <c r="B9250" t="s">
        <v>37</v>
      </c>
      <c r="C9250" t="s">
        <v>19971</v>
      </c>
      <c r="D9250" s="1">
        <v>38218</v>
      </c>
      <c r="E9250" s="1">
        <v>43888</v>
      </c>
      <c r="F9250" t="s">
        <v>19</v>
      </c>
      <c r="I9250">
        <v>100</v>
      </c>
      <c r="J9250">
        <v>0</v>
      </c>
      <c r="K9250">
        <v>0</v>
      </c>
      <c r="L9250">
        <v>1351</v>
      </c>
      <c r="M9250">
        <v>1351</v>
      </c>
      <c r="N9250" t="s">
        <v>20</v>
      </c>
      <c r="O9250" t="s">
        <v>19972</v>
      </c>
      <c r="P9250" t="s">
        <v>28</v>
      </c>
      <c r="Q9250" t="s">
        <v>34233</v>
      </c>
      <c r="R9250" t="s">
        <v>34233</v>
      </c>
      <c r="S9250" t="s">
        <v>32628</v>
      </c>
      <c r="T9250" t="s">
        <v>34381</v>
      </c>
      <c r="U9250" t="s">
        <v>32634</v>
      </c>
      <c r="V9250" t="s">
        <v>33499</v>
      </c>
      <c r="W9250">
        <v>170</v>
      </c>
      <c r="X9250">
        <v>2</v>
      </c>
      <c r="Y9250">
        <v>1</v>
      </c>
      <c r="AA9250">
        <v>8.5</v>
      </c>
      <c r="AC9250">
        <v>1</v>
      </c>
      <c r="AD9250" t="str">
        <f t="shared" si="1429"/>
        <v/>
      </c>
      <c r="AE9250" t="str">
        <f t="shared" si="1426"/>
        <v/>
      </c>
      <c r="AF9250" t="str">
        <f t="shared" si="1427"/>
        <v/>
      </c>
      <c r="AG9250">
        <f t="shared" si="1428"/>
        <v>1</v>
      </c>
      <c r="AH9250">
        <f t="shared" si="1423"/>
        <v>2.8</v>
      </c>
      <c r="AI9250">
        <v>0.14499999999999999</v>
      </c>
      <c r="AJ9250">
        <f t="shared" si="1420"/>
        <v>0.40599999999999997</v>
      </c>
      <c r="AK9250" t="str">
        <f t="shared" si="1424"/>
        <v/>
      </c>
      <c r="AL9250" t="str">
        <f t="shared" si="1421"/>
        <v/>
      </c>
    </row>
    <row r="9251" spans="1:38" x14ac:dyDescent="0.2">
      <c r="A9251" t="s">
        <v>19922</v>
      </c>
      <c r="B9251" t="s">
        <v>37</v>
      </c>
      <c r="C9251" t="s">
        <v>19923</v>
      </c>
      <c r="D9251" s="1">
        <v>38218</v>
      </c>
      <c r="E9251" s="1">
        <v>43888</v>
      </c>
      <c r="F9251" t="s">
        <v>19</v>
      </c>
      <c r="I9251">
        <v>100</v>
      </c>
      <c r="J9251">
        <v>0</v>
      </c>
      <c r="K9251">
        <v>0</v>
      </c>
      <c r="L9251">
        <v>1429</v>
      </c>
      <c r="M9251">
        <v>1429</v>
      </c>
      <c r="N9251" t="s">
        <v>20</v>
      </c>
      <c r="O9251" t="s">
        <v>19924</v>
      </c>
      <c r="P9251" t="s">
        <v>28</v>
      </c>
      <c r="Q9251" t="s">
        <v>34233</v>
      </c>
      <c r="R9251" t="s">
        <v>34233</v>
      </c>
      <c r="S9251" t="s">
        <v>32628</v>
      </c>
      <c r="T9251" t="s">
        <v>32634</v>
      </c>
      <c r="U9251" t="s">
        <v>32634</v>
      </c>
      <c r="V9251" t="s">
        <v>33499</v>
      </c>
      <c r="W9251">
        <v>170</v>
      </c>
      <c r="X9251">
        <v>2</v>
      </c>
      <c r="Y9251" t="s">
        <v>32654</v>
      </c>
      <c r="AA9251">
        <v>8.5</v>
      </c>
      <c r="AC9251">
        <v>1</v>
      </c>
      <c r="AD9251" t="str">
        <f t="shared" si="1429"/>
        <v/>
      </c>
      <c r="AE9251" t="str">
        <f t="shared" si="1426"/>
        <v/>
      </c>
      <c r="AF9251" t="str">
        <f t="shared" si="1427"/>
        <v/>
      </c>
      <c r="AG9251">
        <f t="shared" si="1428"/>
        <v>1</v>
      </c>
      <c r="AH9251">
        <f t="shared" si="1423"/>
        <v>2.8</v>
      </c>
      <c r="AI9251">
        <v>0.14499999999999999</v>
      </c>
      <c r="AJ9251">
        <f t="shared" si="1420"/>
        <v>0.40599999999999997</v>
      </c>
      <c r="AK9251" t="str">
        <f t="shared" si="1424"/>
        <v/>
      </c>
      <c r="AL9251" t="str">
        <f t="shared" si="1421"/>
        <v/>
      </c>
    </row>
    <row r="9252" spans="1:38" x14ac:dyDescent="0.2">
      <c r="A9252" t="s">
        <v>19925</v>
      </c>
      <c r="B9252" t="s">
        <v>37</v>
      </c>
      <c r="C9252" t="s">
        <v>19926</v>
      </c>
      <c r="D9252" s="1">
        <v>38218</v>
      </c>
      <c r="E9252" s="1">
        <v>43888</v>
      </c>
      <c r="F9252" t="s">
        <v>19</v>
      </c>
      <c r="I9252">
        <v>100</v>
      </c>
      <c r="J9252">
        <v>0</v>
      </c>
      <c r="K9252">
        <v>0</v>
      </c>
      <c r="L9252">
        <v>1352</v>
      </c>
      <c r="M9252">
        <v>1352</v>
      </c>
      <c r="N9252" t="s">
        <v>20</v>
      </c>
      <c r="O9252" t="s">
        <v>19927</v>
      </c>
      <c r="P9252" t="s">
        <v>28</v>
      </c>
      <c r="Q9252" t="s">
        <v>34233</v>
      </c>
      <c r="R9252" t="s">
        <v>34233</v>
      </c>
      <c r="S9252" t="s">
        <v>32628</v>
      </c>
      <c r="T9252" t="s">
        <v>34357</v>
      </c>
      <c r="U9252" t="s">
        <v>32634</v>
      </c>
      <c r="V9252" t="s">
        <v>33499</v>
      </c>
      <c r="W9252">
        <v>170</v>
      </c>
      <c r="X9252">
        <v>2</v>
      </c>
      <c r="Y9252" t="s">
        <v>32654</v>
      </c>
      <c r="AA9252">
        <v>8.5</v>
      </c>
      <c r="AC9252">
        <v>1</v>
      </c>
      <c r="AD9252" t="str">
        <f t="shared" si="1429"/>
        <v/>
      </c>
      <c r="AE9252" t="str">
        <f t="shared" si="1426"/>
        <v/>
      </c>
      <c r="AF9252" t="str">
        <f t="shared" si="1427"/>
        <v/>
      </c>
      <c r="AG9252">
        <f t="shared" si="1428"/>
        <v>1</v>
      </c>
      <c r="AH9252">
        <f t="shared" si="1423"/>
        <v>2.8</v>
      </c>
      <c r="AI9252">
        <v>0.14499999999999999</v>
      </c>
      <c r="AJ9252">
        <f t="shared" si="1420"/>
        <v>0.40599999999999997</v>
      </c>
      <c r="AK9252" t="str">
        <f t="shared" si="1424"/>
        <v/>
      </c>
      <c r="AL9252" t="str">
        <f t="shared" si="1421"/>
        <v/>
      </c>
    </row>
    <row r="9253" spans="1:38" x14ac:dyDescent="0.2">
      <c r="A9253" t="s">
        <v>19928</v>
      </c>
      <c r="B9253" t="s">
        <v>37</v>
      </c>
      <c r="C9253" t="s">
        <v>19929</v>
      </c>
      <c r="D9253" s="1">
        <v>38218</v>
      </c>
      <c r="E9253" s="1">
        <v>43888</v>
      </c>
      <c r="F9253" t="s">
        <v>19</v>
      </c>
      <c r="I9253">
        <v>100</v>
      </c>
      <c r="J9253">
        <v>0</v>
      </c>
      <c r="K9253">
        <v>0</v>
      </c>
      <c r="L9253">
        <v>1436</v>
      </c>
      <c r="M9253">
        <v>1436</v>
      </c>
      <c r="N9253" t="s">
        <v>20</v>
      </c>
      <c r="O9253" t="s">
        <v>19930</v>
      </c>
      <c r="P9253" t="s">
        <v>28</v>
      </c>
      <c r="Q9253" t="s">
        <v>34233</v>
      </c>
      <c r="R9253" t="s">
        <v>34233</v>
      </c>
      <c r="S9253" t="s">
        <v>32628</v>
      </c>
      <c r="T9253" t="s">
        <v>34357</v>
      </c>
      <c r="U9253" t="s">
        <v>32634</v>
      </c>
      <c r="V9253" t="s">
        <v>33499</v>
      </c>
      <c r="W9253">
        <v>170</v>
      </c>
      <c r="X9253">
        <v>2</v>
      </c>
      <c r="Y9253" t="s">
        <v>32654</v>
      </c>
      <c r="AA9253">
        <v>8.5</v>
      </c>
      <c r="AC9253">
        <v>1</v>
      </c>
      <c r="AD9253" t="str">
        <f t="shared" si="1429"/>
        <v/>
      </c>
      <c r="AE9253" t="str">
        <f t="shared" si="1426"/>
        <v/>
      </c>
      <c r="AF9253" t="str">
        <f t="shared" si="1427"/>
        <v/>
      </c>
      <c r="AG9253">
        <f t="shared" si="1428"/>
        <v>1</v>
      </c>
      <c r="AH9253">
        <f t="shared" si="1423"/>
        <v>2.8</v>
      </c>
      <c r="AI9253">
        <v>0.14499999999999999</v>
      </c>
      <c r="AJ9253">
        <f t="shared" si="1420"/>
        <v>0.40599999999999997</v>
      </c>
      <c r="AK9253" t="str">
        <f t="shared" si="1424"/>
        <v/>
      </c>
      <c r="AL9253" t="str">
        <f t="shared" si="1421"/>
        <v/>
      </c>
    </row>
    <row r="9254" spans="1:38" x14ac:dyDescent="0.2">
      <c r="A9254" t="s">
        <v>19931</v>
      </c>
      <c r="B9254" t="s">
        <v>37</v>
      </c>
      <c r="C9254" t="s">
        <v>19932</v>
      </c>
      <c r="D9254" s="1">
        <v>38218</v>
      </c>
      <c r="E9254" s="1">
        <v>43888</v>
      </c>
      <c r="F9254" t="s">
        <v>19</v>
      </c>
      <c r="I9254">
        <v>100</v>
      </c>
      <c r="J9254">
        <v>0</v>
      </c>
      <c r="K9254">
        <v>0</v>
      </c>
      <c r="L9254">
        <v>1335</v>
      </c>
      <c r="M9254">
        <v>1335</v>
      </c>
      <c r="N9254" t="s">
        <v>20</v>
      </c>
      <c r="O9254" t="s">
        <v>19933</v>
      </c>
      <c r="P9254" t="s">
        <v>28</v>
      </c>
      <c r="Q9254" t="s">
        <v>34233</v>
      </c>
      <c r="R9254" t="s">
        <v>34233</v>
      </c>
      <c r="S9254" t="s">
        <v>32628</v>
      </c>
      <c r="T9254" t="s">
        <v>34357</v>
      </c>
      <c r="U9254" t="s">
        <v>32634</v>
      </c>
      <c r="V9254" t="s">
        <v>33499</v>
      </c>
      <c r="W9254">
        <v>170</v>
      </c>
      <c r="X9254">
        <v>2</v>
      </c>
      <c r="Y9254">
        <v>1</v>
      </c>
      <c r="AA9254">
        <v>8.5</v>
      </c>
      <c r="AC9254">
        <v>1</v>
      </c>
      <c r="AD9254" t="str">
        <f t="shared" si="1429"/>
        <v/>
      </c>
      <c r="AE9254" t="str">
        <f t="shared" si="1426"/>
        <v/>
      </c>
      <c r="AF9254" t="str">
        <f t="shared" si="1427"/>
        <v/>
      </c>
      <c r="AG9254">
        <f t="shared" si="1428"/>
        <v>1</v>
      </c>
      <c r="AH9254">
        <f t="shared" si="1423"/>
        <v>2.8</v>
      </c>
      <c r="AI9254">
        <v>0.14499999999999999</v>
      </c>
      <c r="AJ9254">
        <f t="shared" ref="AJ9254:AJ9317" si="1430">IF(COUNTBLANK(AH9254),"",AH9254*AI9254)</f>
        <v>0.40599999999999997</v>
      </c>
      <c r="AK9254" t="str">
        <f t="shared" si="1424"/>
        <v/>
      </c>
      <c r="AL9254" t="str">
        <f t="shared" si="1421"/>
        <v/>
      </c>
    </row>
    <row r="9255" spans="1:38" x14ac:dyDescent="0.2">
      <c r="A9255" t="s">
        <v>29344</v>
      </c>
      <c r="B9255" t="s">
        <v>37</v>
      </c>
      <c r="C9255" t="s">
        <v>29345</v>
      </c>
      <c r="D9255" s="1">
        <v>43685</v>
      </c>
      <c r="E9255" s="1">
        <v>44546</v>
      </c>
      <c r="F9255" t="s">
        <v>26</v>
      </c>
      <c r="I9255">
        <v>100</v>
      </c>
      <c r="J9255">
        <v>0</v>
      </c>
      <c r="K9255">
        <v>0</v>
      </c>
      <c r="L9255">
        <v>1856</v>
      </c>
      <c r="M9255">
        <v>1856</v>
      </c>
      <c r="N9255" t="s">
        <v>20</v>
      </c>
      <c r="O9255" t="s">
        <v>29346</v>
      </c>
      <c r="P9255" t="s">
        <v>44</v>
      </c>
      <c r="Q9255" t="s">
        <v>34233</v>
      </c>
      <c r="R9255" t="s">
        <v>34233</v>
      </c>
      <c r="S9255" t="s">
        <v>34233</v>
      </c>
      <c r="T9255" t="s">
        <v>34233</v>
      </c>
      <c r="V9255" t="s">
        <v>33499</v>
      </c>
      <c r="AD9255" t="str">
        <f t="shared" si="1429"/>
        <v/>
      </c>
      <c r="AE9255" t="str">
        <f t="shared" si="1426"/>
        <v/>
      </c>
      <c r="AF9255" t="str">
        <f t="shared" si="1427"/>
        <v/>
      </c>
      <c r="AG9255" t="str">
        <f t="shared" si="1428"/>
        <v/>
      </c>
      <c r="AH9255" t="str">
        <f t="shared" si="1423"/>
        <v/>
      </c>
      <c r="AI9255">
        <v>0.14499999999999999</v>
      </c>
      <c r="AJ9255" t="str">
        <f t="shared" si="1430"/>
        <v/>
      </c>
      <c r="AK9255" t="str">
        <f t="shared" si="1424"/>
        <v/>
      </c>
      <c r="AL9255" t="str">
        <f t="shared" si="1421"/>
        <v/>
      </c>
    </row>
    <row r="9256" spans="1:38" x14ac:dyDescent="0.2">
      <c r="A9256" t="s">
        <v>19964</v>
      </c>
      <c r="B9256" t="s">
        <v>37</v>
      </c>
      <c r="C9256" t="s">
        <v>19965</v>
      </c>
      <c r="D9256" s="1">
        <v>38218</v>
      </c>
      <c r="E9256" s="1">
        <v>44546</v>
      </c>
      <c r="F9256" t="s">
        <v>26</v>
      </c>
      <c r="I9256">
        <v>100</v>
      </c>
      <c r="J9256">
        <v>0</v>
      </c>
      <c r="K9256">
        <v>0</v>
      </c>
      <c r="L9256">
        <v>403</v>
      </c>
      <c r="M9256">
        <v>403</v>
      </c>
      <c r="N9256" t="s">
        <v>20</v>
      </c>
      <c r="O9256" t="s">
        <v>19966</v>
      </c>
      <c r="P9256" t="s">
        <v>44</v>
      </c>
      <c r="Q9256" t="s">
        <v>34233</v>
      </c>
      <c r="R9256" t="s">
        <v>34233</v>
      </c>
      <c r="S9256" t="s">
        <v>34233</v>
      </c>
      <c r="T9256" t="s">
        <v>34233</v>
      </c>
      <c r="AD9256" t="str">
        <f t="shared" si="1429"/>
        <v/>
      </c>
      <c r="AE9256" t="str">
        <f t="shared" si="1426"/>
        <v/>
      </c>
      <c r="AF9256" t="str">
        <f t="shared" si="1427"/>
        <v/>
      </c>
      <c r="AG9256" t="str">
        <f t="shared" si="1428"/>
        <v/>
      </c>
      <c r="AH9256" t="str">
        <f t="shared" si="1423"/>
        <v/>
      </c>
      <c r="AI9256">
        <v>0.14499999999999999</v>
      </c>
      <c r="AJ9256" t="str">
        <f t="shared" si="1430"/>
        <v/>
      </c>
      <c r="AK9256" t="str">
        <f t="shared" si="1424"/>
        <v/>
      </c>
      <c r="AL9256" t="str">
        <f t="shared" si="1421"/>
        <v/>
      </c>
    </row>
    <row r="9257" spans="1:38" x14ac:dyDescent="0.2">
      <c r="A9257" t="s">
        <v>13375</v>
      </c>
      <c r="B9257" t="s">
        <v>37</v>
      </c>
      <c r="C9257" t="s">
        <v>13376</v>
      </c>
      <c r="D9257" s="1">
        <v>36956</v>
      </c>
      <c r="E9257" s="1">
        <v>44595</v>
      </c>
      <c r="F9257" t="s">
        <v>39</v>
      </c>
      <c r="I9257">
        <v>100</v>
      </c>
      <c r="J9257">
        <v>0</v>
      </c>
      <c r="K9257">
        <v>0</v>
      </c>
      <c r="L9257">
        <v>230500</v>
      </c>
      <c r="M9257">
        <v>230491</v>
      </c>
      <c r="N9257" t="s">
        <v>401</v>
      </c>
      <c r="O9257" t="s">
        <v>13377</v>
      </c>
      <c r="P9257" t="s">
        <v>2356</v>
      </c>
      <c r="Q9257" t="s">
        <v>34233</v>
      </c>
      <c r="R9257" t="s">
        <v>34233</v>
      </c>
      <c r="S9257" t="s">
        <v>33942</v>
      </c>
      <c r="T9257" t="s">
        <v>34233</v>
      </c>
      <c r="AD9257" t="str">
        <f t="shared" si="1429"/>
        <v/>
      </c>
      <c r="AE9257" t="str">
        <f t="shared" si="1426"/>
        <v/>
      </c>
      <c r="AF9257" t="str">
        <f t="shared" si="1427"/>
        <v/>
      </c>
      <c r="AG9257" t="str">
        <f t="shared" si="1428"/>
        <v/>
      </c>
      <c r="AH9257" t="str">
        <f t="shared" si="1423"/>
        <v/>
      </c>
      <c r="AI9257">
        <v>0.14499999999999999</v>
      </c>
      <c r="AJ9257" t="str">
        <f t="shared" si="1430"/>
        <v/>
      </c>
      <c r="AK9257" t="str">
        <f t="shared" si="1424"/>
        <v/>
      </c>
      <c r="AL9257" t="str">
        <f t="shared" si="1421"/>
        <v/>
      </c>
    </row>
    <row r="9258" spans="1:38" x14ac:dyDescent="0.2">
      <c r="A9258" t="s">
        <v>19958</v>
      </c>
      <c r="B9258" t="s">
        <v>37</v>
      </c>
      <c r="C9258" t="s">
        <v>19959</v>
      </c>
      <c r="D9258" s="1">
        <v>38209</v>
      </c>
      <c r="E9258" s="1">
        <v>43456</v>
      </c>
      <c r="F9258" t="s">
        <v>26</v>
      </c>
      <c r="I9258">
        <v>100</v>
      </c>
      <c r="J9258">
        <v>0</v>
      </c>
      <c r="K9258">
        <v>0</v>
      </c>
      <c r="L9258">
        <v>3619</v>
      </c>
      <c r="M9258">
        <v>3619</v>
      </c>
      <c r="N9258" t="s">
        <v>20</v>
      </c>
      <c r="O9258" t="s">
        <v>19960</v>
      </c>
      <c r="P9258" t="s">
        <v>44</v>
      </c>
      <c r="Q9258" t="s">
        <v>34233</v>
      </c>
      <c r="R9258" t="s">
        <v>34233</v>
      </c>
      <c r="S9258" t="s">
        <v>34233</v>
      </c>
      <c r="T9258" t="s">
        <v>34233</v>
      </c>
      <c r="V9258" t="s">
        <v>33400</v>
      </c>
      <c r="AD9258" t="str">
        <f t="shared" si="1429"/>
        <v/>
      </c>
      <c r="AE9258" t="str">
        <f t="shared" si="1426"/>
        <v/>
      </c>
      <c r="AF9258" t="str">
        <f t="shared" si="1427"/>
        <v/>
      </c>
      <c r="AG9258" t="str">
        <f t="shared" si="1428"/>
        <v/>
      </c>
      <c r="AH9258" t="str">
        <f t="shared" si="1423"/>
        <v/>
      </c>
      <c r="AI9258">
        <v>0.14499999999999999</v>
      </c>
      <c r="AJ9258" t="str">
        <f t="shared" si="1430"/>
        <v/>
      </c>
      <c r="AK9258" t="str">
        <f t="shared" si="1424"/>
        <v/>
      </c>
      <c r="AL9258" t="str">
        <f t="shared" si="1421"/>
        <v/>
      </c>
    </row>
    <row r="9259" spans="1:38" x14ac:dyDescent="0.2">
      <c r="A9259" t="s">
        <v>20015</v>
      </c>
      <c r="B9259" t="s">
        <v>37</v>
      </c>
      <c r="C9259" t="s">
        <v>20016</v>
      </c>
      <c r="D9259" s="1">
        <v>38209</v>
      </c>
      <c r="E9259" s="1">
        <v>43456</v>
      </c>
      <c r="F9259" t="s">
        <v>19</v>
      </c>
      <c r="I9259">
        <v>100</v>
      </c>
      <c r="J9259">
        <v>0</v>
      </c>
      <c r="K9259">
        <v>0</v>
      </c>
      <c r="L9259">
        <v>1283</v>
      </c>
      <c r="M9259">
        <v>1283</v>
      </c>
      <c r="N9259" t="s">
        <v>20</v>
      </c>
      <c r="O9259" t="s">
        <v>20017</v>
      </c>
      <c r="P9259" t="s">
        <v>28</v>
      </c>
      <c r="Q9259" t="s">
        <v>34233</v>
      </c>
      <c r="R9259" t="s">
        <v>34233</v>
      </c>
      <c r="S9259" t="s">
        <v>32628</v>
      </c>
      <c r="T9259" t="s">
        <v>34357</v>
      </c>
      <c r="U9259" t="s">
        <v>32634</v>
      </c>
      <c r="V9259" t="s">
        <v>33400</v>
      </c>
      <c r="X9259">
        <v>2</v>
      </c>
      <c r="Y9259" t="s">
        <v>32654</v>
      </c>
      <c r="AA9259">
        <v>8.5</v>
      </c>
      <c r="AB9259">
        <v>15</v>
      </c>
      <c r="AC9259">
        <v>1</v>
      </c>
      <c r="AD9259" t="str">
        <f t="shared" si="1429"/>
        <v/>
      </c>
      <c r="AE9259" t="str">
        <f t="shared" si="1426"/>
        <v/>
      </c>
      <c r="AF9259" t="str">
        <f t="shared" si="1427"/>
        <v/>
      </c>
      <c r="AG9259">
        <f t="shared" si="1428"/>
        <v>1</v>
      </c>
      <c r="AH9259">
        <f t="shared" si="1423"/>
        <v>2.8</v>
      </c>
      <c r="AI9259">
        <v>0.14499999999999999</v>
      </c>
      <c r="AJ9259">
        <f t="shared" si="1430"/>
        <v>0.40599999999999997</v>
      </c>
      <c r="AK9259" t="str">
        <f t="shared" si="1424"/>
        <v/>
      </c>
      <c r="AL9259" t="str">
        <f t="shared" ref="AL9259:AL9322" si="1431">IF(COUNTBLANK(AK9259),"",AK9259*AI9259)</f>
        <v/>
      </c>
    </row>
    <row r="9260" spans="1:38" x14ac:dyDescent="0.2">
      <c r="A9260" t="s">
        <v>19952</v>
      </c>
      <c r="B9260" t="s">
        <v>37</v>
      </c>
      <c r="C9260" t="s">
        <v>19953</v>
      </c>
      <c r="D9260" s="1">
        <v>38209</v>
      </c>
      <c r="E9260" s="1">
        <v>43456</v>
      </c>
      <c r="F9260" t="s">
        <v>19</v>
      </c>
      <c r="I9260">
        <v>100</v>
      </c>
      <c r="J9260">
        <v>0</v>
      </c>
      <c r="K9260">
        <v>0</v>
      </c>
      <c r="L9260">
        <v>1679</v>
      </c>
      <c r="M9260">
        <v>1679</v>
      </c>
      <c r="N9260" t="s">
        <v>20</v>
      </c>
      <c r="O9260" t="s">
        <v>19954</v>
      </c>
      <c r="P9260" t="s">
        <v>28</v>
      </c>
      <c r="Q9260" t="s">
        <v>34233</v>
      </c>
      <c r="R9260" t="s">
        <v>34233</v>
      </c>
      <c r="S9260" t="s">
        <v>32628</v>
      </c>
      <c r="T9260" t="s">
        <v>34357</v>
      </c>
      <c r="U9260" t="s">
        <v>32634</v>
      </c>
      <c r="V9260" t="s">
        <v>33400</v>
      </c>
      <c r="X9260">
        <v>2</v>
      </c>
      <c r="Y9260" t="s">
        <v>32654</v>
      </c>
      <c r="AA9260">
        <v>8.5</v>
      </c>
      <c r="AB9260">
        <v>15</v>
      </c>
      <c r="AC9260">
        <v>1</v>
      </c>
      <c r="AD9260" t="str">
        <f t="shared" si="1429"/>
        <v/>
      </c>
      <c r="AE9260" t="str">
        <f t="shared" si="1426"/>
        <v/>
      </c>
      <c r="AF9260" t="str">
        <f t="shared" si="1427"/>
        <v/>
      </c>
      <c r="AG9260">
        <f t="shared" si="1428"/>
        <v>1</v>
      </c>
      <c r="AH9260">
        <f t="shared" si="1423"/>
        <v>2.8</v>
      </c>
      <c r="AI9260">
        <v>0.14499999999999999</v>
      </c>
      <c r="AJ9260">
        <f t="shared" si="1430"/>
        <v>0.40599999999999997</v>
      </c>
      <c r="AK9260" t="str">
        <f t="shared" si="1424"/>
        <v/>
      </c>
      <c r="AL9260" t="str">
        <f t="shared" si="1431"/>
        <v/>
      </c>
    </row>
    <row r="9261" spans="1:38" x14ac:dyDescent="0.2">
      <c r="A9261" t="s">
        <v>19973</v>
      </c>
      <c r="B9261" t="s">
        <v>37</v>
      </c>
      <c r="C9261" t="s">
        <v>19974</v>
      </c>
      <c r="D9261" s="1">
        <v>38209</v>
      </c>
      <c r="E9261" s="1">
        <v>43456</v>
      </c>
      <c r="F9261" t="s">
        <v>19</v>
      </c>
      <c r="I9261">
        <v>100</v>
      </c>
      <c r="J9261">
        <v>0</v>
      </c>
      <c r="K9261">
        <v>0</v>
      </c>
      <c r="L9261">
        <v>1527</v>
      </c>
      <c r="M9261">
        <v>1527</v>
      </c>
      <c r="N9261" t="s">
        <v>20</v>
      </c>
      <c r="O9261" t="s">
        <v>19975</v>
      </c>
      <c r="P9261" t="s">
        <v>28</v>
      </c>
      <c r="Q9261" t="s">
        <v>34233</v>
      </c>
      <c r="R9261" t="s">
        <v>34233</v>
      </c>
      <c r="S9261" t="s">
        <v>32628</v>
      </c>
      <c r="T9261" t="s">
        <v>34357</v>
      </c>
      <c r="U9261" t="s">
        <v>32634</v>
      </c>
      <c r="V9261" t="s">
        <v>33400</v>
      </c>
      <c r="X9261">
        <v>2</v>
      </c>
      <c r="Y9261" t="s">
        <v>32654</v>
      </c>
      <c r="AA9261">
        <v>8.5</v>
      </c>
      <c r="AB9261">
        <v>15</v>
      </c>
      <c r="AC9261">
        <v>1</v>
      </c>
      <c r="AD9261" t="str">
        <f t="shared" si="1429"/>
        <v/>
      </c>
      <c r="AE9261" t="str">
        <f t="shared" si="1426"/>
        <v/>
      </c>
      <c r="AF9261" t="str">
        <f t="shared" si="1427"/>
        <v/>
      </c>
      <c r="AG9261">
        <f t="shared" ref="AG9261:AG9289" si="1432">IF((S9261&lt;&gt;"tühi")*(AC9261&lt;&gt;""),AC9261,"")</f>
        <v>1</v>
      </c>
      <c r="AH9261">
        <f t="shared" si="1423"/>
        <v>2.8</v>
      </c>
      <c r="AI9261">
        <v>0.14499999999999999</v>
      </c>
      <c r="AJ9261">
        <f t="shared" si="1430"/>
        <v>0.40599999999999997</v>
      </c>
      <c r="AK9261" t="str">
        <f t="shared" si="1424"/>
        <v/>
      </c>
      <c r="AL9261" t="str">
        <f t="shared" si="1431"/>
        <v/>
      </c>
    </row>
    <row r="9262" spans="1:38" x14ac:dyDescent="0.2">
      <c r="A9262" t="s">
        <v>19906</v>
      </c>
      <c r="B9262" t="s">
        <v>37</v>
      </c>
      <c r="C9262" t="s">
        <v>19907</v>
      </c>
      <c r="D9262" s="1">
        <v>38209</v>
      </c>
      <c r="E9262" s="1">
        <v>43456</v>
      </c>
      <c r="F9262" t="s">
        <v>19</v>
      </c>
      <c r="I9262">
        <v>100</v>
      </c>
      <c r="J9262">
        <v>0</v>
      </c>
      <c r="K9262">
        <v>0</v>
      </c>
      <c r="L9262">
        <v>1550</v>
      </c>
      <c r="M9262">
        <v>1550</v>
      </c>
      <c r="N9262" t="s">
        <v>20</v>
      </c>
      <c r="O9262" t="s">
        <v>19908</v>
      </c>
      <c r="P9262" t="s">
        <v>28</v>
      </c>
      <c r="Q9262" t="s">
        <v>34233</v>
      </c>
      <c r="R9262" t="s">
        <v>34233</v>
      </c>
      <c r="S9262" t="s">
        <v>32628</v>
      </c>
      <c r="T9262" t="s">
        <v>34354</v>
      </c>
      <c r="U9262" t="s">
        <v>32634</v>
      </c>
      <c r="V9262" t="s">
        <v>33400</v>
      </c>
      <c r="X9262">
        <v>2</v>
      </c>
      <c r="Y9262" t="s">
        <v>32654</v>
      </c>
      <c r="AA9262">
        <v>8.5</v>
      </c>
      <c r="AB9262">
        <v>15</v>
      </c>
      <c r="AC9262">
        <v>1</v>
      </c>
      <c r="AD9262" t="str">
        <f t="shared" si="1429"/>
        <v/>
      </c>
      <c r="AE9262" t="str">
        <f t="shared" si="1426"/>
        <v/>
      </c>
      <c r="AF9262" t="str">
        <f t="shared" si="1427"/>
        <v/>
      </c>
      <c r="AG9262">
        <f t="shared" si="1432"/>
        <v>1</v>
      </c>
      <c r="AH9262">
        <f t="shared" si="1423"/>
        <v>2.8</v>
      </c>
      <c r="AI9262">
        <v>0.14499999999999999</v>
      </c>
      <c r="AJ9262">
        <f t="shared" si="1430"/>
        <v>0.40599999999999997</v>
      </c>
      <c r="AK9262" t="str">
        <f t="shared" si="1424"/>
        <v/>
      </c>
      <c r="AL9262" t="str">
        <f t="shared" si="1431"/>
        <v/>
      </c>
    </row>
    <row r="9263" spans="1:38" x14ac:dyDescent="0.2">
      <c r="A9263" t="s">
        <v>19985</v>
      </c>
      <c r="B9263" t="s">
        <v>37</v>
      </c>
      <c r="C9263" t="s">
        <v>19986</v>
      </c>
      <c r="D9263" s="1">
        <v>38209</v>
      </c>
      <c r="E9263" s="1">
        <v>43456</v>
      </c>
      <c r="F9263" t="s">
        <v>19</v>
      </c>
      <c r="I9263">
        <v>100</v>
      </c>
      <c r="J9263">
        <v>0</v>
      </c>
      <c r="K9263">
        <v>0</v>
      </c>
      <c r="L9263">
        <v>1643</v>
      </c>
      <c r="M9263">
        <v>1643</v>
      </c>
      <c r="N9263" t="s">
        <v>20</v>
      </c>
      <c r="O9263" t="s">
        <v>19987</v>
      </c>
      <c r="P9263" t="s">
        <v>28</v>
      </c>
      <c r="Q9263" t="s">
        <v>34233</v>
      </c>
      <c r="R9263" t="s">
        <v>34233</v>
      </c>
      <c r="S9263" t="s">
        <v>32628</v>
      </c>
      <c r="T9263" t="s">
        <v>34357</v>
      </c>
      <c r="U9263" t="s">
        <v>32634</v>
      </c>
      <c r="V9263" t="s">
        <v>33400</v>
      </c>
      <c r="X9263">
        <v>2</v>
      </c>
      <c r="Y9263" t="s">
        <v>32654</v>
      </c>
      <c r="AA9263">
        <v>8.5</v>
      </c>
      <c r="AB9263">
        <v>15</v>
      </c>
      <c r="AC9263">
        <v>1</v>
      </c>
      <c r="AD9263" t="str">
        <f t="shared" si="1429"/>
        <v/>
      </c>
      <c r="AE9263" t="str">
        <f t="shared" si="1426"/>
        <v/>
      </c>
      <c r="AF9263" t="str">
        <f t="shared" si="1427"/>
        <v/>
      </c>
      <c r="AG9263">
        <f t="shared" si="1432"/>
        <v>1</v>
      </c>
      <c r="AH9263">
        <f t="shared" si="1423"/>
        <v>2.8</v>
      </c>
      <c r="AI9263">
        <v>0.14499999999999999</v>
      </c>
      <c r="AJ9263">
        <f t="shared" si="1430"/>
        <v>0.40599999999999997</v>
      </c>
      <c r="AK9263" t="str">
        <f t="shared" si="1424"/>
        <v/>
      </c>
      <c r="AL9263" t="str">
        <f t="shared" si="1431"/>
        <v/>
      </c>
    </row>
    <row r="9264" spans="1:38" x14ac:dyDescent="0.2">
      <c r="A9264" t="s">
        <v>19909</v>
      </c>
      <c r="B9264" t="s">
        <v>37</v>
      </c>
      <c r="C9264" t="s">
        <v>19910</v>
      </c>
      <c r="D9264" s="1">
        <v>38209</v>
      </c>
      <c r="E9264" s="1">
        <v>43456</v>
      </c>
      <c r="F9264" t="s">
        <v>19</v>
      </c>
      <c r="I9264">
        <v>100</v>
      </c>
      <c r="J9264">
        <v>0</v>
      </c>
      <c r="K9264">
        <v>0</v>
      </c>
      <c r="L9264">
        <v>1514</v>
      </c>
      <c r="M9264">
        <v>1514</v>
      </c>
      <c r="N9264" t="s">
        <v>20</v>
      </c>
      <c r="O9264" t="s">
        <v>19911</v>
      </c>
      <c r="P9264" t="s">
        <v>28</v>
      </c>
      <c r="Q9264" t="s">
        <v>34233</v>
      </c>
      <c r="R9264" t="s">
        <v>34233</v>
      </c>
      <c r="S9264" t="s">
        <v>32628</v>
      </c>
      <c r="T9264" t="s">
        <v>34357</v>
      </c>
      <c r="U9264" t="s">
        <v>32634</v>
      </c>
      <c r="V9264" t="s">
        <v>33400</v>
      </c>
      <c r="X9264">
        <v>2</v>
      </c>
      <c r="Y9264" t="s">
        <v>32654</v>
      </c>
      <c r="AA9264">
        <v>8.5</v>
      </c>
      <c r="AB9264">
        <v>15</v>
      </c>
      <c r="AC9264">
        <v>1</v>
      </c>
      <c r="AD9264" t="str">
        <f t="shared" si="1429"/>
        <v/>
      </c>
      <c r="AE9264" t="str">
        <f t="shared" si="1426"/>
        <v/>
      </c>
      <c r="AF9264" t="str">
        <f t="shared" si="1427"/>
        <v/>
      </c>
      <c r="AG9264">
        <f t="shared" si="1432"/>
        <v>1</v>
      </c>
      <c r="AH9264">
        <f t="shared" ref="AH9264:AH9327" si="1433">IF(AG9264="","",AG9264*2.8)</f>
        <v>2.8</v>
      </c>
      <c r="AI9264">
        <v>0.14499999999999999</v>
      </c>
      <c r="AJ9264">
        <f t="shared" si="1430"/>
        <v>0.40599999999999997</v>
      </c>
      <c r="AK9264" t="str">
        <f t="shared" ref="AK9264:AK9327" si="1434">IF(AE9264="","",AE9264*2.8)</f>
        <v/>
      </c>
      <c r="AL9264" t="str">
        <f t="shared" si="1431"/>
        <v/>
      </c>
    </row>
    <row r="9265" spans="1:39" s="18" customFormat="1" x14ac:dyDescent="0.2">
      <c r="A9265" s="18" t="s">
        <v>19912</v>
      </c>
      <c r="B9265" s="18" t="s">
        <v>37</v>
      </c>
      <c r="C9265" s="18" t="s">
        <v>19913</v>
      </c>
      <c r="D9265" s="19">
        <v>38209</v>
      </c>
      <c r="E9265" s="19">
        <v>44560</v>
      </c>
      <c r="F9265" s="18" t="s">
        <v>19</v>
      </c>
      <c r="I9265" s="18">
        <v>100</v>
      </c>
      <c r="J9265" s="18">
        <v>0</v>
      </c>
      <c r="K9265" s="18">
        <v>0</v>
      </c>
      <c r="L9265" s="18">
        <v>1400</v>
      </c>
      <c r="M9265" s="18">
        <v>1400</v>
      </c>
      <c r="N9265" s="18" t="s">
        <v>20</v>
      </c>
      <c r="O9265" s="18" t="s">
        <v>19914</v>
      </c>
      <c r="P9265" s="18" t="s">
        <v>28</v>
      </c>
      <c r="Q9265" s="18" t="s">
        <v>34234</v>
      </c>
      <c r="R9265" s="18" t="s">
        <v>33768</v>
      </c>
      <c r="S9265" s="18" t="s">
        <v>33942</v>
      </c>
      <c r="T9265" s="18" t="s">
        <v>34357</v>
      </c>
      <c r="U9265" s="18" t="s">
        <v>32634</v>
      </c>
      <c r="V9265" s="18" t="s">
        <v>33400</v>
      </c>
      <c r="X9265" s="18">
        <v>2</v>
      </c>
      <c r="Y9265" s="18" t="s">
        <v>32654</v>
      </c>
      <c r="AA9265" s="18">
        <v>8.5</v>
      </c>
      <c r="AB9265" s="18">
        <v>15</v>
      </c>
      <c r="AC9265" s="18">
        <v>1</v>
      </c>
      <c r="AD9265" s="18" t="str">
        <f t="shared" si="1429"/>
        <v/>
      </c>
      <c r="AE9265" s="18">
        <f t="shared" si="1426"/>
        <v>1</v>
      </c>
      <c r="AF9265" s="18" t="str">
        <f t="shared" si="1427"/>
        <v/>
      </c>
      <c r="AG9265" s="18" t="str">
        <f t="shared" si="1432"/>
        <v/>
      </c>
      <c r="AH9265" s="18" t="str">
        <f t="shared" si="1433"/>
        <v/>
      </c>
      <c r="AI9265" s="18">
        <v>0.14499999999999999</v>
      </c>
      <c r="AJ9265" s="18" t="str">
        <f t="shared" si="1430"/>
        <v/>
      </c>
      <c r="AK9265" s="18">
        <f t="shared" si="1434"/>
        <v>2.8</v>
      </c>
      <c r="AL9265" s="18">
        <f t="shared" si="1431"/>
        <v>0.40599999999999997</v>
      </c>
      <c r="AM9265" s="18" t="s">
        <v>34843</v>
      </c>
    </row>
    <row r="9266" spans="1:39" x14ac:dyDescent="0.2">
      <c r="A9266" t="s">
        <v>19937</v>
      </c>
      <c r="B9266" t="s">
        <v>37</v>
      </c>
      <c r="C9266" t="s">
        <v>19938</v>
      </c>
      <c r="D9266" s="1">
        <v>38209</v>
      </c>
      <c r="E9266" s="1">
        <v>43456</v>
      </c>
      <c r="F9266" t="s">
        <v>19</v>
      </c>
      <c r="I9266">
        <v>100</v>
      </c>
      <c r="J9266">
        <v>0</v>
      </c>
      <c r="K9266">
        <v>0</v>
      </c>
      <c r="L9266">
        <v>1576</v>
      </c>
      <c r="M9266">
        <v>1576</v>
      </c>
      <c r="N9266" t="s">
        <v>20</v>
      </c>
      <c r="O9266" t="s">
        <v>19939</v>
      </c>
      <c r="P9266" t="s">
        <v>28</v>
      </c>
      <c r="Q9266" t="s">
        <v>34233</v>
      </c>
      <c r="R9266" t="s">
        <v>34233</v>
      </c>
      <c r="S9266" t="s">
        <v>32628</v>
      </c>
      <c r="T9266" t="s">
        <v>32634</v>
      </c>
      <c r="U9266" t="s">
        <v>32634</v>
      </c>
      <c r="V9266" t="s">
        <v>33400</v>
      </c>
      <c r="X9266">
        <v>2</v>
      </c>
      <c r="Y9266" t="s">
        <v>32654</v>
      </c>
      <c r="AA9266">
        <v>8.5</v>
      </c>
      <c r="AB9266">
        <v>15</v>
      </c>
      <c r="AC9266">
        <v>1</v>
      </c>
      <c r="AD9266" t="str">
        <f t="shared" si="1429"/>
        <v/>
      </c>
      <c r="AE9266" t="str">
        <f t="shared" si="1426"/>
        <v/>
      </c>
      <c r="AF9266" t="str">
        <f t="shared" si="1427"/>
        <v/>
      </c>
      <c r="AG9266">
        <f t="shared" si="1432"/>
        <v>1</v>
      </c>
      <c r="AH9266">
        <f t="shared" si="1433"/>
        <v>2.8</v>
      </c>
      <c r="AI9266">
        <v>0.14499999999999999</v>
      </c>
      <c r="AJ9266">
        <f t="shared" si="1430"/>
        <v>0.40599999999999997</v>
      </c>
      <c r="AK9266" t="str">
        <f t="shared" si="1434"/>
        <v/>
      </c>
      <c r="AL9266" t="str">
        <f t="shared" si="1431"/>
        <v/>
      </c>
    </row>
    <row r="9267" spans="1:39" x14ac:dyDescent="0.2">
      <c r="A9267" t="s">
        <v>19940</v>
      </c>
      <c r="B9267" t="s">
        <v>37</v>
      </c>
      <c r="C9267" t="s">
        <v>19941</v>
      </c>
      <c r="D9267" s="1">
        <v>38209</v>
      </c>
      <c r="E9267" s="1">
        <v>44546</v>
      </c>
      <c r="F9267" t="s">
        <v>19</v>
      </c>
      <c r="I9267">
        <v>100</v>
      </c>
      <c r="J9267">
        <v>0</v>
      </c>
      <c r="K9267">
        <v>0</v>
      </c>
      <c r="L9267">
        <v>1399</v>
      </c>
      <c r="M9267">
        <v>1399</v>
      </c>
      <c r="N9267" t="s">
        <v>20</v>
      </c>
      <c r="O9267" t="s">
        <v>19942</v>
      </c>
      <c r="P9267" t="s">
        <v>28</v>
      </c>
      <c r="Q9267" t="s">
        <v>34233</v>
      </c>
      <c r="R9267" t="s">
        <v>34233</v>
      </c>
      <c r="S9267" t="s">
        <v>32628</v>
      </c>
      <c r="T9267" t="s">
        <v>34357</v>
      </c>
      <c r="U9267" t="s">
        <v>32634</v>
      </c>
      <c r="V9267" t="s">
        <v>33400</v>
      </c>
      <c r="X9267">
        <v>2</v>
      </c>
      <c r="Y9267" t="s">
        <v>32654</v>
      </c>
      <c r="AA9267">
        <v>8.5</v>
      </c>
      <c r="AB9267">
        <v>15</v>
      </c>
      <c r="AC9267">
        <v>1</v>
      </c>
      <c r="AD9267" t="str">
        <f t="shared" si="1429"/>
        <v/>
      </c>
      <c r="AE9267" t="str">
        <f t="shared" si="1426"/>
        <v/>
      </c>
      <c r="AF9267" t="str">
        <f t="shared" si="1427"/>
        <v/>
      </c>
      <c r="AG9267">
        <f t="shared" si="1432"/>
        <v>1</v>
      </c>
      <c r="AH9267">
        <f t="shared" si="1433"/>
        <v>2.8</v>
      </c>
      <c r="AI9267">
        <v>0.14499999999999999</v>
      </c>
      <c r="AJ9267">
        <f t="shared" si="1430"/>
        <v>0.40599999999999997</v>
      </c>
      <c r="AK9267" t="str">
        <f t="shared" si="1434"/>
        <v/>
      </c>
      <c r="AL9267" t="str">
        <f t="shared" si="1431"/>
        <v/>
      </c>
    </row>
    <row r="9268" spans="1:39" x14ac:dyDescent="0.2">
      <c r="A9268" t="s">
        <v>19946</v>
      </c>
      <c r="B9268" t="s">
        <v>37</v>
      </c>
      <c r="C9268" t="s">
        <v>19947</v>
      </c>
      <c r="D9268" s="1">
        <v>38209</v>
      </c>
      <c r="E9268" s="1">
        <v>43456</v>
      </c>
      <c r="F9268" t="s">
        <v>19</v>
      </c>
      <c r="I9268">
        <v>100</v>
      </c>
      <c r="J9268">
        <v>0</v>
      </c>
      <c r="K9268">
        <v>0</v>
      </c>
      <c r="L9268">
        <v>1399</v>
      </c>
      <c r="M9268">
        <v>1399</v>
      </c>
      <c r="N9268" t="s">
        <v>20</v>
      </c>
      <c r="O9268" t="s">
        <v>19948</v>
      </c>
      <c r="P9268" t="s">
        <v>28</v>
      </c>
      <c r="Q9268" t="s">
        <v>34233</v>
      </c>
      <c r="R9268" t="s">
        <v>34233</v>
      </c>
      <c r="S9268" t="s">
        <v>32628</v>
      </c>
      <c r="T9268" t="s">
        <v>34357</v>
      </c>
      <c r="U9268" t="s">
        <v>32634</v>
      </c>
      <c r="V9268" t="s">
        <v>33400</v>
      </c>
      <c r="X9268">
        <v>2</v>
      </c>
      <c r="Y9268" t="s">
        <v>32654</v>
      </c>
      <c r="AA9268">
        <v>8.5</v>
      </c>
      <c r="AB9268">
        <v>15</v>
      </c>
      <c r="AC9268">
        <v>1</v>
      </c>
      <c r="AD9268" t="str">
        <f t="shared" si="1429"/>
        <v/>
      </c>
      <c r="AE9268" t="str">
        <f t="shared" si="1426"/>
        <v/>
      </c>
      <c r="AF9268" t="str">
        <f t="shared" si="1427"/>
        <v/>
      </c>
      <c r="AG9268">
        <f t="shared" si="1432"/>
        <v>1</v>
      </c>
      <c r="AH9268">
        <f t="shared" si="1433"/>
        <v>2.8</v>
      </c>
      <c r="AI9268">
        <v>0.14499999999999999</v>
      </c>
      <c r="AJ9268">
        <f t="shared" si="1430"/>
        <v>0.40599999999999997</v>
      </c>
      <c r="AK9268" t="str">
        <f t="shared" si="1434"/>
        <v/>
      </c>
      <c r="AL9268" t="str">
        <f t="shared" si="1431"/>
        <v/>
      </c>
    </row>
    <row r="9269" spans="1:39" x14ac:dyDescent="0.2">
      <c r="A9269" t="s">
        <v>30925</v>
      </c>
      <c r="B9269" t="s">
        <v>37</v>
      </c>
      <c r="C9269" t="s">
        <v>30926</v>
      </c>
      <c r="D9269" s="1">
        <v>43859</v>
      </c>
      <c r="E9269" s="1">
        <v>44085</v>
      </c>
      <c r="F9269" t="s">
        <v>889</v>
      </c>
      <c r="I9269">
        <v>100</v>
      </c>
      <c r="J9269">
        <v>0</v>
      </c>
      <c r="K9269">
        <v>0</v>
      </c>
      <c r="L9269">
        <v>1082</v>
      </c>
      <c r="M9269">
        <v>1082</v>
      </c>
      <c r="N9269" t="s">
        <v>20</v>
      </c>
      <c r="O9269" t="s">
        <v>30927</v>
      </c>
      <c r="P9269" t="s">
        <v>44</v>
      </c>
      <c r="Q9269" t="s">
        <v>34233</v>
      </c>
      <c r="R9269" t="s">
        <v>34233</v>
      </c>
      <c r="S9269" t="s">
        <v>33942</v>
      </c>
      <c r="T9269" t="s">
        <v>34233</v>
      </c>
      <c r="AD9269" t="str">
        <f t="shared" si="1429"/>
        <v/>
      </c>
      <c r="AE9269" t="str">
        <f t="shared" si="1426"/>
        <v/>
      </c>
      <c r="AF9269" t="str">
        <f t="shared" si="1427"/>
        <v/>
      </c>
      <c r="AG9269" t="str">
        <f t="shared" si="1432"/>
        <v/>
      </c>
      <c r="AH9269" t="str">
        <f t="shared" si="1433"/>
        <v/>
      </c>
      <c r="AI9269">
        <v>0.14499999999999999</v>
      </c>
      <c r="AJ9269" t="str">
        <f t="shared" si="1430"/>
        <v/>
      </c>
      <c r="AK9269" t="str">
        <f t="shared" si="1434"/>
        <v/>
      </c>
      <c r="AL9269" t="str">
        <f t="shared" si="1431"/>
        <v/>
      </c>
    </row>
    <row r="9270" spans="1:39" x14ac:dyDescent="0.2">
      <c r="A9270" t="s">
        <v>23698</v>
      </c>
      <c r="B9270" t="s">
        <v>37</v>
      </c>
      <c r="C9270" t="s">
        <v>23699</v>
      </c>
      <c r="D9270" s="1">
        <v>39146</v>
      </c>
      <c r="E9270" s="1">
        <v>43456</v>
      </c>
      <c r="F9270" t="s">
        <v>39</v>
      </c>
      <c r="I9270">
        <v>100</v>
      </c>
      <c r="J9270">
        <v>0</v>
      </c>
      <c r="K9270">
        <v>0</v>
      </c>
      <c r="L9270">
        <v>1868</v>
      </c>
      <c r="M9270">
        <v>1868</v>
      </c>
      <c r="N9270" t="s">
        <v>20</v>
      </c>
      <c r="O9270" t="s">
        <v>23700</v>
      </c>
      <c r="P9270" t="s">
        <v>28</v>
      </c>
      <c r="Q9270" t="s">
        <v>34233</v>
      </c>
      <c r="R9270" t="s">
        <v>34233</v>
      </c>
      <c r="S9270" t="s">
        <v>33942</v>
      </c>
      <c r="T9270" t="s">
        <v>34233</v>
      </c>
      <c r="AD9270" t="str">
        <f t="shared" ref="AD9270:AD9303" si="1435">IF((S9270="tühi")*(F9270&lt;&gt;"Elamumaa")*(G9270&lt;&gt;"Elamumaa")*(H9270&lt;&gt;"Elamumaa"),IF(Z9270=0,"",Z9270),"")</f>
        <v/>
      </c>
      <c r="AE9270" t="str">
        <f t="shared" si="1426"/>
        <v/>
      </c>
      <c r="AF9270" t="str">
        <f t="shared" si="1427"/>
        <v/>
      </c>
      <c r="AG9270" t="str">
        <f t="shared" si="1432"/>
        <v/>
      </c>
      <c r="AH9270" t="str">
        <f t="shared" si="1433"/>
        <v/>
      </c>
      <c r="AI9270">
        <v>0.14499999999999999</v>
      </c>
      <c r="AJ9270" t="str">
        <f t="shared" si="1430"/>
        <v/>
      </c>
      <c r="AK9270" t="str">
        <f t="shared" si="1434"/>
        <v/>
      </c>
      <c r="AL9270" t="str">
        <f t="shared" si="1431"/>
        <v/>
      </c>
    </row>
    <row r="9271" spans="1:39" x14ac:dyDescent="0.2">
      <c r="A9271" t="s">
        <v>12209</v>
      </c>
      <c r="B9271" t="s">
        <v>233</v>
      </c>
      <c r="C9271" t="s">
        <v>12210</v>
      </c>
      <c r="D9271" s="1">
        <v>36627</v>
      </c>
      <c r="E9271" s="1">
        <v>43456</v>
      </c>
      <c r="F9271" t="s">
        <v>26</v>
      </c>
      <c r="I9271">
        <v>100</v>
      </c>
      <c r="J9271">
        <v>0</v>
      </c>
      <c r="K9271">
        <v>0</v>
      </c>
      <c r="L9271">
        <v>100</v>
      </c>
      <c r="M9271">
        <v>100</v>
      </c>
      <c r="N9271" t="s">
        <v>20</v>
      </c>
      <c r="O9271" t="s">
        <v>12211</v>
      </c>
      <c r="P9271" t="s">
        <v>2356</v>
      </c>
      <c r="Q9271" t="s">
        <v>34233</v>
      </c>
      <c r="R9271" t="s">
        <v>34233</v>
      </c>
      <c r="S9271" t="s">
        <v>34233</v>
      </c>
      <c r="T9271" t="s">
        <v>34233</v>
      </c>
      <c r="AD9271" t="str">
        <f t="shared" si="1435"/>
        <v/>
      </c>
      <c r="AE9271" t="str">
        <f t="shared" si="1426"/>
        <v/>
      </c>
      <c r="AF9271" t="str">
        <f t="shared" si="1427"/>
        <v/>
      </c>
      <c r="AG9271" t="str">
        <f t="shared" si="1432"/>
        <v/>
      </c>
      <c r="AH9271" t="str">
        <f t="shared" si="1433"/>
        <v/>
      </c>
      <c r="AI9271">
        <v>0.14499999999999999</v>
      </c>
      <c r="AJ9271" t="str">
        <f t="shared" si="1430"/>
        <v/>
      </c>
      <c r="AK9271" t="str">
        <f t="shared" si="1434"/>
        <v/>
      </c>
      <c r="AL9271" t="str">
        <f t="shared" si="1431"/>
        <v/>
      </c>
    </row>
    <row r="9272" spans="1:39" x14ac:dyDescent="0.2">
      <c r="A9272" t="s">
        <v>21907</v>
      </c>
      <c r="B9272" t="s">
        <v>233</v>
      </c>
      <c r="C9272" t="s">
        <v>21908</v>
      </c>
      <c r="D9272" s="1">
        <v>38659</v>
      </c>
      <c r="E9272" s="1">
        <v>43456</v>
      </c>
      <c r="F9272" t="s">
        <v>889</v>
      </c>
      <c r="I9272">
        <v>100</v>
      </c>
      <c r="J9272">
        <v>0</v>
      </c>
      <c r="K9272">
        <v>0</v>
      </c>
      <c r="L9272">
        <v>2878</v>
      </c>
      <c r="M9272">
        <v>2878</v>
      </c>
      <c r="N9272" t="s">
        <v>20</v>
      </c>
      <c r="O9272" t="s">
        <v>21909</v>
      </c>
      <c r="P9272" t="s">
        <v>28</v>
      </c>
      <c r="Q9272" t="s">
        <v>34233</v>
      </c>
      <c r="R9272" t="s">
        <v>34233</v>
      </c>
      <c r="S9272" t="s">
        <v>33942</v>
      </c>
      <c r="T9272" t="s">
        <v>34233</v>
      </c>
      <c r="AD9272" t="str">
        <f t="shared" si="1435"/>
        <v/>
      </c>
      <c r="AE9272" t="str">
        <f t="shared" si="1426"/>
        <v/>
      </c>
      <c r="AF9272" t="str">
        <f t="shared" si="1427"/>
        <v/>
      </c>
      <c r="AG9272" t="str">
        <f t="shared" si="1432"/>
        <v/>
      </c>
      <c r="AH9272" t="str">
        <f t="shared" si="1433"/>
        <v/>
      </c>
      <c r="AI9272">
        <v>0.14499999999999999</v>
      </c>
      <c r="AJ9272" t="str">
        <f t="shared" si="1430"/>
        <v/>
      </c>
      <c r="AK9272" t="str">
        <f t="shared" si="1434"/>
        <v/>
      </c>
      <c r="AL9272" t="str">
        <f t="shared" si="1431"/>
        <v/>
      </c>
    </row>
    <row r="9273" spans="1:39" x14ac:dyDescent="0.2">
      <c r="A9273" t="s">
        <v>770</v>
      </c>
      <c r="B9273" t="s">
        <v>233</v>
      </c>
      <c r="C9273" t="s">
        <v>771</v>
      </c>
      <c r="D9273" s="1">
        <v>35137</v>
      </c>
      <c r="E9273" s="1">
        <v>43456</v>
      </c>
      <c r="F9273" t="s">
        <v>19</v>
      </c>
      <c r="I9273">
        <v>100</v>
      </c>
      <c r="J9273">
        <v>0</v>
      </c>
      <c r="K9273">
        <v>0</v>
      </c>
      <c r="L9273">
        <v>957</v>
      </c>
      <c r="M9273">
        <v>957</v>
      </c>
      <c r="N9273" t="s">
        <v>20</v>
      </c>
      <c r="O9273" t="s">
        <v>772</v>
      </c>
      <c r="P9273" t="s">
        <v>28</v>
      </c>
      <c r="Q9273" t="s">
        <v>34233</v>
      </c>
      <c r="R9273" t="s">
        <v>34233</v>
      </c>
      <c r="S9273" t="s">
        <v>32628</v>
      </c>
      <c r="T9273" t="s">
        <v>34357</v>
      </c>
      <c r="U9273" t="s">
        <v>32634</v>
      </c>
      <c r="V9273" t="s">
        <v>33501</v>
      </c>
      <c r="W9273">
        <v>260</v>
      </c>
      <c r="X9273">
        <v>2</v>
      </c>
      <c r="AB9273">
        <v>27</v>
      </c>
      <c r="AC9273">
        <v>1</v>
      </c>
      <c r="AD9273" t="str">
        <f t="shared" si="1435"/>
        <v/>
      </c>
      <c r="AE9273" t="str">
        <f t="shared" si="1426"/>
        <v/>
      </c>
      <c r="AF9273" t="str">
        <f t="shared" si="1427"/>
        <v/>
      </c>
      <c r="AG9273">
        <f t="shared" si="1432"/>
        <v>1</v>
      </c>
      <c r="AH9273">
        <f t="shared" si="1433"/>
        <v>2.8</v>
      </c>
      <c r="AI9273">
        <v>0.14499999999999999</v>
      </c>
      <c r="AJ9273">
        <f t="shared" si="1430"/>
        <v>0.40599999999999997</v>
      </c>
      <c r="AK9273" t="str">
        <f t="shared" si="1434"/>
        <v/>
      </c>
      <c r="AL9273" t="str">
        <f t="shared" si="1431"/>
        <v/>
      </c>
    </row>
    <row r="9274" spans="1:39" x14ac:dyDescent="0.2">
      <c r="A9274" t="s">
        <v>26354</v>
      </c>
      <c r="B9274" t="s">
        <v>233</v>
      </c>
      <c r="C9274" t="s">
        <v>26355</v>
      </c>
      <c r="D9274" s="1">
        <v>41205</v>
      </c>
      <c r="E9274" s="1">
        <v>43456</v>
      </c>
      <c r="F9274" t="s">
        <v>19</v>
      </c>
      <c r="I9274">
        <v>100</v>
      </c>
      <c r="J9274">
        <v>0</v>
      </c>
      <c r="K9274">
        <v>0</v>
      </c>
      <c r="L9274">
        <v>1886</v>
      </c>
      <c r="M9274">
        <v>1886</v>
      </c>
      <c r="N9274" t="s">
        <v>20</v>
      </c>
      <c r="O9274" t="s">
        <v>26356</v>
      </c>
      <c r="P9274" t="s">
        <v>28</v>
      </c>
      <c r="Q9274" t="s">
        <v>34233</v>
      </c>
      <c r="R9274" t="s">
        <v>34233</v>
      </c>
      <c r="S9274" t="s">
        <v>33797</v>
      </c>
      <c r="T9274" t="s">
        <v>34357</v>
      </c>
      <c r="U9274" t="s">
        <v>32634</v>
      </c>
      <c r="V9274" t="s">
        <v>33502</v>
      </c>
      <c r="W9274">
        <v>300</v>
      </c>
      <c r="X9274">
        <v>2</v>
      </c>
      <c r="Y9274" t="s">
        <v>32654</v>
      </c>
      <c r="Z9274">
        <v>600</v>
      </c>
      <c r="AA9274">
        <v>8.5</v>
      </c>
      <c r="AC9274">
        <v>1</v>
      </c>
      <c r="AD9274" t="str">
        <f t="shared" si="1435"/>
        <v/>
      </c>
      <c r="AE9274" t="str">
        <f t="shared" si="1426"/>
        <v/>
      </c>
      <c r="AF9274" t="str">
        <f t="shared" si="1427"/>
        <v/>
      </c>
      <c r="AG9274">
        <f t="shared" si="1432"/>
        <v>1</v>
      </c>
      <c r="AH9274">
        <f t="shared" si="1433"/>
        <v>2.8</v>
      </c>
      <c r="AI9274">
        <v>0.14499999999999999</v>
      </c>
      <c r="AJ9274">
        <f t="shared" si="1430"/>
        <v>0.40599999999999997</v>
      </c>
      <c r="AK9274" t="str">
        <f t="shared" si="1434"/>
        <v/>
      </c>
      <c r="AL9274" t="str">
        <f t="shared" si="1431"/>
        <v/>
      </c>
    </row>
    <row r="9275" spans="1:39" s="18" customFormat="1" x14ac:dyDescent="0.2">
      <c r="A9275" s="18" t="s">
        <v>26357</v>
      </c>
      <c r="B9275" s="18" t="s">
        <v>233</v>
      </c>
      <c r="C9275" s="18" t="s">
        <v>26358</v>
      </c>
      <c r="D9275" s="19">
        <v>41205</v>
      </c>
      <c r="E9275" s="19">
        <v>43456</v>
      </c>
      <c r="F9275" s="18" t="s">
        <v>19</v>
      </c>
      <c r="I9275" s="18">
        <v>100</v>
      </c>
      <c r="J9275" s="18">
        <v>0</v>
      </c>
      <c r="K9275" s="18">
        <v>0</v>
      </c>
      <c r="L9275" s="18">
        <v>1886</v>
      </c>
      <c r="M9275" s="18">
        <v>1886</v>
      </c>
      <c r="N9275" s="18" t="s">
        <v>20</v>
      </c>
      <c r="O9275" s="18" t="s">
        <v>26359</v>
      </c>
      <c r="P9275" s="18" t="s">
        <v>28</v>
      </c>
      <c r="Q9275" s="18" t="s">
        <v>34256</v>
      </c>
      <c r="R9275" s="18" t="s">
        <v>33783</v>
      </c>
      <c r="S9275" s="18" t="s">
        <v>33942</v>
      </c>
      <c r="T9275" s="18" t="s">
        <v>34349</v>
      </c>
      <c r="U9275" s="18" t="s">
        <v>32634</v>
      </c>
      <c r="V9275" s="18" t="s">
        <v>33502</v>
      </c>
      <c r="W9275" s="18">
        <v>300</v>
      </c>
      <c r="X9275" s="18">
        <v>2</v>
      </c>
      <c r="Y9275" s="18" t="s">
        <v>32654</v>
      </c>
      <c r="Z9275" s="18">
        <v>600</v>
      </c>
      <c r="AA9275" s="18">
        <v>8.5</v>
      </c>
      <c r="AC9275" s="18">
        <v>1</v>
      </c>
      <c r="AD9275" s="18" t="str">
        <f t="shared" si="1435"/>
        <v/>
      </c>
      <c r="AE9275" s="18">
        <f t="shared" si="1426"/>
        <v>1</v>
      </c>
      <c r="AF9275" s="18" t="str">
        <f t="shared" si="1427"/>
        <v/>
      </c>
      <c r="AG9275" s="18" t="str">
        <f t="shared" si="1432"/>
        <v/>
      </c>
      <c r="AH9275" s="18" t="str">
        <f t="shared" si="1433"/>
        <v/>
      </c>
      <c r="AI9275" s="18">
        <v>0.14499999999999999</v>
      </c>
      <c r="AJ9275" s="18" t="str">
        <f t="shared" si="1430"/>
        <v/>
      </c>
      <c r="AK9275" s="18">
        <f t="shared" si="1434"/>
        <v>2.8</v>
      </c>
      <c r="AL9275" s="18">
        <f t="shared" si="1431"/>
        <v>0.40599999999999997</v>
      </c>
      <c r="AM9275" s="18" t="s">
        <v>34844</v>
      </c>
    </row>
    <row r="9276" spans="1:39" x14ac:dyDescent="0.2">
      <c r="A9276" t="s">
        <v>26360</v>
      </c>
      <c r="B9276" t="s">
        <v>233</v>
      </c>
      <c r="C9276" t="s">
        <v>26361</v>
      </c>
      <c r="D9276" s="1">
        <v>41205</v>
      </c>
      <c r="E9276" s="1">
        <v>43456</v>
      </c>
      <c r="F9276" t="s">
        <v>19</v>
      </c>
      <c r="I9276">
        <v>100</v>
      </c>
      <c r="J9276">
        <v>0</v>
      </c>
      <c r="K9276">
        <v>0</v>
      </c>
      <c r="L9276">
        <v>1886</v>
      </c>
      <c r="M9276">
        <v>1886</v>
      </c>
      <c r="N9276" t="s">
        <v>20</v>
      </c>
      <c r="O9276" t="s">
        <v>26362</v>
      </c>
      <c r="P9276" t="s">
        <v>28</v>
      </c>
      <c r="Q9276" t="s">
        <v>34256</v>
      </c>
      <c r="R9276" t="s">
        <v>33783</v>
      </c>
      <c r="S9276" t="s">
        <v>33942</v>
      </c>
      <c r="T9276" t="s">
        <v>34233</v>
      </c>
      <c r="U9276" t="s">
        <v>32634</v>
      </c>
      <c r="V9276" t="s">
        <v>33502</v>
      </c>
      <c r="W9276">
        <v>300</v>
      </c>
      <c r="X9276">
        <v>2</v>
      </c>
      <c r="Y9276" t="s">
        <v>32654</v>
      </c>
      <c r="Z9276">
        <v>600</v>
      </c>
      <c r="AA9276">
        <v>8.5</v>
      </c>
      <c r="AC9276">
        <v>1</v>
      </c>
      <c r="AD9276" t="str">
        <f t="shared" si="1435"/>
        <v/>
      </c>
      <c r="AE9276">
        <f t="shared" si="1426"/>
        <v>1</v>
      </c>
      <c r="AF9276" t="str">
        <f t="shared" si="1427"/>
        <v/>
      </c>
      <c r="AG9276" t="str">
        <f t="shared" si="1432"/>
        <v/>
      </c>
      <c r="AH9276" t="str">
        <f t="shared" si="1433"/>
        <v/>
      </c>
      <c r="AI9276">
        <v>0.14499999999999999</v>
      </c>
      <c r="AJ9276" t="str">
        <f t="shared" si="1430"/>
        <v/>
      </c>
      <c r="AK9276">
        <f t="shared" si="1434"/>
        <v>2.8</v>
      </c>
      <c r="AL9276">
        <f t="shared" si="1431"/>
        <v>0.40599999999999997</v>
      </c>
    </row>
    <row r="9277" spans="1:39" x14ac:dyDescent="0.2">
      <c r="A9277" t="s">
        <v>26363</v>
      </c>
      <c r="B9277" t="s">
        <v>233</v>
      </c>
      <c r="C9277" t="s">
        <v>26364</v>
      </c>
      <c r="D9277" s="1">
        <v>41205</v>
      </c>
      <c r="E9277" s="1">
        <v>43456</v>
      </c>
      <c r="F9277" t="s">
        <v>19</v>
      </c>
      <c r="I9277">
        <v>100</v>
      </c>
      <c r="J9277">
        <v>0</v>
      </c>
      <c r="K9277">
        <v>0</v>
      </c>
      <c r="L9277">
        <v>2104</v>
      </c>
      <c r="M9277">
        <v>2104</v>
      </c>
      <c r="N9277" t="s">
        <v>20</v>
      </c>
      <c r="O9277" t="s">
        <v>26365</v>
      </c>
      <c r="P9277" t="s">
        <v>28</v>
      </c>
      <c r="Q9277" t="s">
        <v>34256</v>
      </c>
      <c r="R9277" t="s">
        <v>33783</v>
      </c>
      <c r="S9277" t="s">
        <v>33942</v>
      </c>
      <c r="T9277" t="s">
        <v>34233</v>
      </c>
      <c r="U9277" t="s">
        <v>32634</v>
      </c>
      <c r="V9277" t="s">
        <v>33502</v>
      </c>
      <c r="W9277">
        <v>300</v>
      </c>
      <c r="X9277">
        <v>2</v>
      </c>
      <c r="Y9277" t="s">
        <v>32654</v>
      </c>
      <c r="Z9277">
        <v>600</v>
      </c>
      <c r="AA9277">
        <v>8.5</v>
      </c>
      <c r="AC9277">
        <v>1</v>
      </c>
      <c r="AD9277" t="str">
        <f t="shared" si="1435"/>
        <v/>
      </c>
      <c r="AE9277">
        <f t="shared" si="1426"/>
        <v>1</v>
      </c>
      <c r="AF9277" t="str">
        <f t="shared" si="1427"/>
        <v/>
      </c>
      <c r="AG9277" t="str">
        <f t="shared" si="1432"/>
        <v/>
      </c>
      <c r="AH9277" t="str">
        <f t="shared" si="1433"/>
        <v/>
      </c>
      <c r="AI9277">
        <v>0.14499999999999999</v>
      </c>
      <c r="AJ9277" t="str">
        <f t="shared" si="1430"/>
        <v/>
      </c>
      <c r="AK9277">
        <f t="shared" si="1434"/>
        <v>2.8</v>
      </c>
      <c r="AL9277">
        <f t="shared" si="1431"/>
        <v>0.40599999999999997</v>
      </c>
    </row>
    <row r="9278" spans="1:39" x14ac:dyDescent="0.2">
      <c r="A9278" t="s">
        <v>773</v>
      </c>
      <c r="B9278" t="s">
        <v>233</v>
      </c>
      <c r="C9278" t="s">
        <v>774</v>
      </c>
      <c r="D9278" s="1">
        <v>35137</v>
      </c>
      <c r="E9278" s="1">
        <v>43456</v>
      </c>
      <c r="F9278" t="s">
        <v>19</v>
      </c>
      <c r="I9278">
        <v>100</v>
      </c>
      <c r="J9278">
        <v>0</v>
      </c>
      <c r="K9278">
        <v>0</v>
      </c>
      <c r="L9278">
        <v>935</v>
      </c>
      <c r="M9278">
        <v>935</v>
      </c>
      <c r="N9278" t="s">
        <v>20</v>
      </c>
      <c r="O9278" t="s">
        <v>775</v>
      </c>
      <c r="P9278" t="s">
        <v>28</v>
      </c>
      <c r="Q9278" t="s">
        <v>34233</v>
      </c>
      <c r="R9278" t="s">
        <v>34233</v>
      </c>
      <c r="S9278" t="s">
        <v>32628</v>
      </c>
      <c r="T9278" t="s">
        <v>34357</v>
      </c>
      <c r="U9278" t="s">
        <v>32634</v>
      </c>
      <c r="V9278" t="s">
        <v>33501</v>
      </c>
      <c r="W9278">
        <v>260</v>
      </c>
      <c r="X9278">
        <v>2</v>
      </c>
      <c r="AB9278">
        <v>27</v>
      </c>
      <c r="AC9278">
        <v>1</v>
      </c>
      <c r="AD9278" t="str">
        <f t="shared" si="1435"/>
        <v/>
      </c>
      <c r="AE9278" t="str">
        <f t="shared" si="1426"/>
        <v/>
      </c>
      <c r="AF9278" t="str">
        <f t="shared" si="1427"/>
        <v/>
      </c>
      <c r="AG9278">
        <f t="shared" si="1432"/>
        <v>1</v>
      </c>
      <c r="AH9278">
        <f t="shared" si="1433"/>
        <v>2.8</v>
      </c>
      <c r="AI9278">
        <v>0.14499999999999999</v>
      </c>
      <c r="AJ9278">
        <f t="shared" si="1430"/>
        <v>0.40599999999999997</v>
      </c>
      <c r="AK9278" t="str">
        <f t="shared" si="1434"/>
        <v/>
      </c>
      <c r="AL9278" t="str">
        <f t="shared" si="1431"/>
        <v/>
      </c>
    </row>
    <row r="9279" spans="1:39" x14ac:dyDescent="0.2">
      <c r="A9279" t="s">
        <v>26345</v>
      </c>
      <c r="B9279" t="s">
        <v>233</v>
      </c>
      <c r="C9279" t="s">
        <v>26346</v>
      </c>
      <c r="D9279" s="1">
        <v>41205</v>
      </c>
      <c r="E9279" s="1">
        <v>44546</v>
      </c>
      <c r="F9279" t="s">
        <v>19</v>
      </c>
      <c r="I9279">
        <v>100</v>
      </c>
      <c r="J9279">
        <v>0</v>
      </c>
      <c r="K9279">
        <v>0</v>
      </c>
      <c r="L9279">
        <v>1409</v>
      </c>
      <c r="M9279">
        <v>1409</v>
      </c>
      <c r="N9279" t="s">
        <v>20</v>
      </c>
      <c r="O9279" t="s">
        <v>26347</v>
      </c>
      <c r="P9279" t="s">
        <v>28</v>
      </c>
      <c r="Q9279" t="s">
        <v>34233</v>
      </c>
      <c r="R9279" t="s">
        <v>34233</v>
      </c>
      <c r="S9279" t="s">
        <v>32628</v>
      </c>
      <c r="T9279" t="s">
        <v>34357</v>
      </c>
      <c r="U9279" t="s">
        <v>32634</v>
      </c>
      <c r="V9279" t="s">
        <v>33502</v>
      </c>
      <c r="W9279">
        <v>300</v>
      </c>
      <c r="X9279">
        <v>2</v>
      </c>
      <c r="Y9279" t="s">
        <v>32654</v>
      </c>
      <c r="Z9279">
        <v>600</v>
      </c>
      <c r="AA9279">
        <v>8.5</v>
      </c>
      <c r="AC9279">
        <v>1</v>
      </c>
      <c r="AD9279" t="str">
        <f t="shared" si="1435"/>
        <v/>
      </c>
      <c r="AE9279" t="str">
        <f t="shared" si="1426"/>
        <v/>
      </c>
      <c r="AF9279" t="str">
        <f t="shared" si="1427"/>
        <v/>
      </c>
      <c r="AG9279">
        <f t="shared" si="1432"/>
        <v>1</v>
      </c>
      <c r="AH9279">
        <f t="shared" si="1433"/>
        <v>2.8</v>
      </c>
      <c r="AI9279">
        <v>0.14499999999999999</v>
      </c>
      <c r="AJ9279">
        <f t="shared" si="1430"/>
        <v>0.40599999999999997</v>
      </c>
      <c r="AK9279" t="str">
        <f t="shared" si="1434"/>
        <v/>
      </c>
      <c r="AL9279" t="str">
        <f t="shared" si="1431"/>
        <v/>
      </c>
    </row>
    <row r="9280" spans="1:39" x14ac:dyDescent="0.2">
      <c r="A9280" t="s">
        <v>26348</v>
      </c>
      <c r="B9280" t="s">
        <v>233</v>
      </c>
      <c r="C9280" t="s">
        <v>26349</v>
      </c>
      <c r="D9280" s="1">
        <v>41205</v>
      </c>
      <c r="E9280" s="1">
        <v>43456</v>
      </c>
      <c r="F9280" t="s">
        <v>19</v>
      </c>
      <c r="I9280">
        <v>100</v>
      </c>
      <c r="J9280">
        <v>0</v>
      </c>
      <c r="K9280">
        <v>0</v>
      </c>
      <c r="L9280">
        <v>2375</v>
      </c>
      <c r="M9280">
        <v>2375</v>
      </c>
      <c r="N9280" t="s">
        <v>20</v>
      </c>
      <c r="O9280" t="s">
        <v>26350</v>
      </c>
      <c r="P9280" t="s">
        <v>28</v>
      </c>
      <c r="Q9280" t="s">
        <v>34233</v>
      </c>
      <c r="R9280" t="s">
        <v>34233</v>
      </c>
      <c r="S9280" t="s">
        <v>32628</v>
      </c>
      <c r="T9280" t="s">
        <v>34357</v>
      </c>
      <c r="U9280" t="s">
        <v>32634</v>
      </c>
      <c r="V9280" t="s">
        <v>33502</v>
      </c>
      <c r="W9280">
        <v>300</v>
      </c>
      <c r="X9280">
        <v>2</v>
      </c>
      <c r="Y9280" t="s">
        <v>32654</v>
      </c>
      <c r="Z9280">
        <v>600</v>
      </c>
      <c r="AA9280">
        <v>8.5</v>
      </c>
      <c r="AC9280">
        <v>1</v>
      </c>
      <c r="AD9280" t="str">
        <f t="shared" si="1435"/>
        <v/>
      </c>
      <c r="AE9280" t="str">
        <f t="shared" ref="AE9280:AE9343" si="1436">IF((S9280="tühi")*(AC9280&lt;&gt;""),AC9280,"")</f>
        <v/>
      </c>
      <c r="AF9280" t="str">
        <f t="shared" si="1427"/>
        <v/>
      </c>
      <c r="AG9280">
        <f t="shared" si="1432"/>
        <v>1</v>
      </c>
      <c r="AH9280">
        <f t="shared" si="1433"/>
        <v>2.8</v>
      </c>
      <c r="AI9280">
        <v>0.14499999999999999</v>
      </c>
      <c r="AJ9280">
        <f t="shared" si="1430"/>
        <v>0.40599999999999997</v>
      </c>
      <c r="AK9280" t="str">
        <f t="shared" si="1434"/>
        <v/>
      </c>
      <c r="AL9280" t="str">
        <f t="shared" si="1431"/>
        <v/>
      </c>
    </row>
    <row r="9281" spans="1:39" x14ac:dyDescent="0.2">
      <c r="A9281" t="s">
        <v>26351</v>
      </c>
      <c r="B9281" t="s">
        <v>233</v>
      </c>
      <c r="C9281" t="s">
        <v>26352</v>
      </c>
      <c r="D9281" s="1">
        <v>41205</v>
      </c>
      <c r="E9281" s="1">
        <v>43456</v>
      </c>
      <c r="F9281" t="s">
        <v>19</v>
      </c>
      <c r="I9281">
        <v>100</v>
      </c>
      <c r="J9281">
        <v>0</v>
      </c>
      <c r="K9281">
        <v>0</v>
      </c>
      <c r="L9281">
        <v>2668</v>
      </c>
      <c r="M9281">
        <v>2668</v>
      </c>
      <c r="N9281" t="s">
        <v>20</v>
      </c>
      <c r="O9281" t="s">
        <v>26353</v>
      </c>
      <c r="P9281" t="s">
        <v>28</v>
      </c>
      <c r="Q9281" t="s">
        <v>34233</v>
      </c>
      <c r="R9281" t="s">
        <v>34233</v>
      </c>
      <c r="S9281" t="s">
        <v>32628</v>
      </c>
      <c r="T9281" t="s">
        <v>34357</v>
      </c>
      <c r="U9281" t="s">
        <v>32634</v>
      </c>
      <c r="V9281" t="s">
        <v>33502</v>
      </c>
      <c r="W9281">
        <v>300</v>
      </c>
      <c r="X9281">
        <v>2</v>
      </c>
      <c r="Y9281" t="s">
        <v>32654</v>
      </c>
      <c r="Z9281">
        <v>600</v>
      </c>
      <c r="AA9281">
        <v>8.5</v>
      </c>
      <c r="AC9281">
        <v>1</v>
      </c>
      <c r="AD9281" t="str">
        <f t="shared" si="1435"/>
        <v/>
      </c>
      <c r="AE9281" t="str">
        <f t="shared" si="1436"/>
        <v/>
      </c>
      <c r="AF9281" t="str">
        <f t="shared" si="1427"/>
        <v/>
      </c>
      <c r="AG9281">
        <f t="shared" si="1432"/>
        <v>1</v>
      </c>
      <c r="AH9281">
        <f t="shared" si="1433"/>
        <v>2.8</v>
      </c>
      <c r="AI9281">
        <v>0.14499999999999999</v>
      </c>
      <c r="AJ9281">
        <f t="shared" si="1430"/>
        <v>0.40599999999999997</v>
      </c>
      <c r="AK9281" t="str">
        <f t="shared" si="1434"/>
        <v/>
      </c>
      <c r="AL9281" t="str">
        <f t="shared" si="1431"/>
        <v/>
      </c>
    </row>
    <row r="9282" spans="1:39" x14ac:dyDescent="0.2">
      <c r="A9282" t="s">
        <v>22090</v>
      </c>
      <c r="B9282" t="s">
        <v>233</v>
      </c>
      <c r="C9282" t="s">
        <v>22091</v>
      </c>
      <c r="D9282" s="1">
        <v>35671</v>
      </c>
      <c r="E9282" s="1">
        <v>43456</v>
      </c>
      <c r="F9282" t="s">
        <v>39</v>
      </c>
      <c r="I9282">
        <v>100</v>
      </c>
      <c r="J9282">
        <v>0</v>
      </c>
      <c r="K9282">
        <v>0</v>
      </c>
      <c r="L9282">
        <v>11791</v>
      </c>
      <c r="M9282">
        <v>11791</v>
      </c>
      <c r="N9282" t="s">
        <v>20</v>
      </c>
      <c r="O9282" t="s">
        <v>22092</v>
      </c>
      <c r="P9282" t="s">
        <v>28</v>
      </c>
      <c r="Q9282" t="s">
        <v>34233</v>
      </c>
      <c r="R9282" t="s">
        <v>34233</v>
      </c>
      <c r="S9282" t="s">
        <v>33942</v>
      </c>
      <c r="T9282" t="s">
        <v>34233</v>
      </c>
      <c r="AD9282" t="str">
        <f t="shared" si="1435"/>
        <v/>
      </c>
      <c r="AE9282" t="str">
        <f t="shared" si="1436"/>
        <v/>
      </c>
      <c r="AF9282" t="str">
        <f t="shared" si="1427"/>
        <v/>
      </c>
      <c r="AG9282" t="str">
        <f t="shared" si="1432"/>
        <v/>
      </c>
      <c r="AH9282" t="str">
        <f t="shared" si="1433"/>
        <v/>
      </c>
      <c r="AI9282">
        <v>0.14499999999999999</v>
      </c>
      <c r="AJ9282" t="str">
        <f t="shared" si="1430"/>
        <v/>
      </c>
      <c r="AK9282" t="str">
        <f t="shared" si="1434"/>
        <v/>
      </c>
      <c r="AL9282" t="str">
        <f t="shared" si="1431"/>
        <v/>
      </c>
    </row>
    <row r="9283" spans="1:39" x14ac:dyDescent="0.2">
      <c r="A9283" t="s">
        <v>9498</v>
      </c>
      <c r="B9283" t="s">
        <v>233</v>
      </c>
      <c r="C9283" t="s">
        <v>9499</v>
      </c>
      <c r="D9283" s="1">
        <v>36396</v>
      </c>
      <c r="E9283" s="1">
        <v>43951</v>
      </c>
      <c r="F9283" t="s">
        <v>39</v>
      </c>
      <c r="I9283">
        <v>100</v>
      </c>
      <c r="J9283">
        <v>0</v>
      </c>
      <c r="K9283">
        <v>0</v>
      </c>
      <c r="L9283">
        <v>2620</v>
      </c>
      <c r="M9283">
        <v>2620</v>
      </c>
      <c r="N9283" t="s">
        <v>20</v>
      </c>
      <c r="O9283" t="s">
        <v>9500</v>
      </c>
      <c r="P9283" t="s">
        <v>28</v>
      </c>
      <c r="Q9283" t="s">
        <v>34233</v>
      </c>
      <c r="R9283" t="s">
        <v>34233</v>
      </c>
      <c r="S9283" t="s">
        <v>33942</v>
      </c>
      <c r="T9283" t="s">
        <v>34233</v>
      </c>
      <c r="AD9283" t="str">
        <f t="shared" si="1435"/>
        <v/>
      </c>
      <c r="AE9283" t="str">
        <f t="shared" si="1436"/>
        <v/>
      </c>
      <c r="AF9283" t="str">
        <f t="shared" si="1427"/>
        <v/>
      </c>
      <c r="AG9283" t="str">
        <f t="shared" si="1432"/>
        <v/>
      </c>
      <c r="AH9283" t="str">
        <f t="shared" si="1433"/>
        <v/>
      </c>
      <c r="AI9283">
        <v>0.14499999999999999</v>
      </c>
      <c r="AJ9283" t="str">
        <f t="shared" si="1430"/>
        <v/>
      </c>
      <c r="AK9283" t="str">
        <f t="shared" si="1434"/>
        <v/>
      </c>
      <c r="AL9283" t="str">
        <f t="shared" si="1431"/>
        <v/>
      </c>
    </row>
    <row r="9284" spans="1:39" x14ac:dyDescent="0.2">
      <c r="A9284" t="s">
        <v>21982</v>
      </c>
      <c r="B9284" t="s">
        <v>233</v>
      </c>
      <c r="C9284" t="s">
        <v>21983</v>
      </c>
      <c r="D9284" s="1">
        <v>37754</v>
      </c>
      <c r="E9284" s="1">
        <v>44546</v>
      </c>
      <c r="F9284" t="s">
        <v>39</v>
      </c>
      <c r="I9284">
        <v>100</v>
      </c>
      <c r="J9284">
        <v>0</v>
      </c>
      <c r="K9284">
        <v>0</v>
      </c>
      <c r="L9284">
        <v>7699</v>
      </c>
      <c r="M9284">
        <v>7699</v>
      </c>
      <c r="N9284" t="s">
        <v>20</v>
      </c>
      <c r="O9284" t="s">
        <v>21984</v>
      </c>
      <c r="P9284" t="s">
        <v>28</v>
      </c>
      <c r="Q9284" t="s">
        <v>32964</v>
      </c>
      <c r="R9284">
        <v>0.3</v>
      </c>
      <c r="S9284" t="s">
        <v>33942</v>
      </c>
      <c r="T9284" t="s">
        <v>34233</v>
      </c>
      <c r="AD9284" t="str">
        <f t="shared" si="1435"/>
        <v/>
      </c>
      <c r="AE9284" t="str">
        <f t="shared" si="1436"/>
        <v/>
      </c>
      <c r="AF9284" t="str">
        <f t="shared" si="1427"/>
        <v/>
      </c>
      <c r="AG9284" t="str">
        <f t="shared" si="1432"/>
        <v/>
      </c>
      <c r="AH9284" t="str">
        <f t="shared" si="1433"/>
        <v/>
      </c>
      <c r="AI9284">
        <v>0.14499999999999999</v>
      </c>
      <c r="AJ9284" t="str">
        <f t="shared" si="1430"/>
        <v/>
      </c>
      <c r="AK9284" t="str">
        <f t="shared" si="1434"/>
        <v/>
      </c>
    </row>
    <row r="9285" spans="1:39" x14ac:dyDescent="0.2">
      <c r="A9285" t="s">
        <v>22134</v>
      </c>
      <c r="B9285" t="s">
        <v>233</v>
      </c>
      <c r="C9285" t="s">
        <v>22135</v>
      </c>
      <c r="D9285" s="1">
        <v>38121</v>
      </c>
      <c r="E9285" s="1">
        <v>44546</v>
      </c>
      <c r="F9285" t="s">
        <v>39</v>
      </c>
      <c r="I9285">
        <v>100</v>
      </c>
      <c r="J9285">
        <v>0</v>
      </c>
      <c r="K9285">
        <v>0</v>
      </c>
      <c r="L9285">
        <v>1765</v>
      </c>
      <c r="M9285">
        <v>1765</v>
      </c>
      <c r="N9285" t="s">
        <v>20</v>
      </c>
      <c r="O9285" t="s">
        <v>22136</v>
      </c>
      <c r="P9285" t="s">
        <v>28</v>
      </c>
      <c r="Q9285" t="s">
        <v>34233</v>
      </c>
      <c r="R9285" t="s">
        <v>34233</v>
      </c>
      <c r="S9285" t="s">
        <v>33942</v>
      </c>
      <c r="T9285" t="s">
        <v>34233</v>
      </c>
      <c r="AD9285" t="str">
        <f t="shared" si="1435"/>
        <v/>
      </c>
      <c r="AE9285" t="str">
        <f t="shared" si="1436"/>
        <v/>
      </c>
      <c r="AF9285" t="str">
        <f t="shared" si="1427"/>
        <v/>
      </c>
      <c r="AG9285" t="str">
        <f t="shared" si="1432"/>
        <v/>
      </c>
      <c r="AH9285" t="str">
        <f t="shared" si="1433"/>
        <v/>
      </c>
      <c r="AI9285">
        <v>0.14499999999999999</v>
      </c>
      <c r="AJ9285" t="str">
        <f t="shared" si="1430"/>
        <v/>
      </c>
      <c r="AK9285" t="str">
        <f t="shared" si="1434"/>
        <v/>
      </c>
      <c r="AL9285" t="str">
        <f t="shared" si="1431"/>
        <v/>
      </c>
    </row>
    <row r="9286" spans="1:39" x14ac:dyDescent="0.2">
      <c r="A9286" t="s">
        <v>14433</v>
      </c>
      <c r="B9286" t="s">
        <v>233</v>
      </c>
      <c r="C9286" t="s">
        <v>14434</v>
      </c>
      <c r="D9286" s="1">
        <v>37258</v>
      </c>
      <c r="E9286" s="1">
        <v>43456</v>
      </c>
      <c r="F9286" t="s">
        <v>889</v>
      </c>
      <c r="I9286">
        <v>100</v>
      </c>
      <c r="J9286">
        <v>0</v>
      </c>
      <c r="K9286">
        <v>0</v>
      </c>
      <c r="L9286">
        <v>12139</v>
      </c>
      <c r="M9286">
        <v>12139</v>
      </c>
      <c r="N9286" t="s">
        <v>20</v>
      </c>
      <c r="O9286" t="s">
        <v>14435</v>
      </c>
      <c r="P9286" t="s">
        <v>28</v>
      </c>
      <c r="Q9286" t="s">
        <v>34233</v>
      </c>
      <c r="R9286" t="s">
        <v>34233</v>
      </c>
      <c r="S9286" t="s">
        <v>33942</v>
      </c>
      <c r="T9286" t="s">
        <v>34233</v>
      </c>
      <c r="AD9286" t="str">
        <f t="shared" si="1435"/>
        <v/>
      </c>
      <c r="AE9286" t="str">
        <f t="shared" si="1436"/>
        <v/>
      </c>
      <c r="AF9286" t="str">
        <f t="shared" si="1427"/>
        <v/>
      </c>
      <c r="AG9286" t="str">
        <f t="shared" si="1432"/>
        <v/>
      </c>
      <c r="AH9286" t="str">
        <f t="shared" si="1433"/>
        <v/>
      </c>
      <c r="AI9286">
        <v>0.14499999999999999</v>
      </c>
      <c r="AJ9286" t="str">
        <f t="shared" si="1430"/>
        <v/>
      </c>
      <c r="AK9286" t="str">
        <f t="shared" si="1434"/>
        <v/>
      </c>
      <c r="AL9286" t="str">
        <f t="shared" si="1431"/>
        <v/>
      </c>
    </row>
    <row r="9287" spans="1:39" s="20" customFormat="1" x14ac:dyDescent="0.2">
      <c r="A9287" s="20" t="s">
        <v>25459</v>
      </c>
      <c r="B9287" s="20" t="s">
        <v>233</v>
      </c>
      <c r="C9287" s="20" t="s">
        <v>25460</v>
      </c>
      <c r="D9287" s="21">
        <v>39911</v>
      </c>
      <c r="E9287" s="21">
        <v>43456</v>
      </c>
      <c r="F9287" s="20" t="s">
        <v>19</v>
      </c>
      <c r="I9287" s="20">
        <v>100</v>
      </c>
      <c r="J9287" s="20">
        <v>0</v>
      </c>
      <c r="K9287" s="20">
        <v>0</v>
      </c>
      <c r="L9287" s="20">
        <v>350</v>
      </c>
      <c r="M9287" s="20">
        <v>350</v>
      </c>
      <c r="N9287" s="20" t="s">
        <v>20</v>
      </c>
      <c r="O9287" s="20" t="s">
        <v>15147</v>
      </c>
      <c r="P9287" s="20" t="s">
        <v>28</v>
      </c>
      <c r="Q9287" s="20" t="s">
        <v>34233</v>
      </c>
      <c r="R9287" s="20" t="s">
        <v>34233</v>
      </c>
      <c r="S9287" s="20" t="s">
        <v>33942</v>
      </c>
      <c r="T9287" s="20" t="s">
        <v>34233</v>
      </c>
      <c r="V9287" s="20" t="s">
        <v>33503</v>
      </c>
      <c r="AD9287" s="20" t="str">
        <f t="shared" si="1435"/>
        <v/>
      </c>
      <c r="AE9287" s="20" t="str">
        <f t="shared" si="1436"/>
        <v/>
      </c>
      <c r="AF9287" s="20" t="str">
        <f t="shared" si="1427"/>
        <v/>
      </c>
      <c r="AG9287" s="20" t="str">
        <f t="shared" si="1432"/>
        <v/>
      </c>
      <c r="AH9287" s="20" t="str">
        <f t="shared" si="1433"/>
        <v/>
      </c>
      <c r="AI9287" s="20">
        <v>0.14499999999999999</v>
      </c>
      <c r="AJ9287" s="20" t="str">
        <f t="shared" si="1430"/>
        <v/>
      </c>
      <c r="AK9287" s="20" t="str">
        <f t="shared" si="1434"/>
        <v/>
      </c>
      <c r="AL9287" s="20" t="str">
        <f t="shared" si="1431"/>
        <v/>
      </c>
      <c r="AM9287" s="20" t="s">
        <v>34180</v>
      </c>
    </row>
    <row r="9288" spans="1:39" x14ac:dyDescent="0.2">
      <c r="A9288" t="s">
        <v>28494</v>
      </c>
      <c r="B9288" t="s">
        <v>233</v>
      </c>
      <c r="C9288" t="s">
        <v>28495</v>
      </c>
      <c r="D9288" s="1">
        <v>42632</v>
      </c>
      <c r="E9288" s="1">
        <v>44546</v>
      </c>
      <c r="F9288" t="s">
        <v>26</v>
      </c>
      <c r="I9288">
        <v>100</v>
      </c>
      <c r="J9288">
        <v>0</v>
      </c>
      <c r="K9288">
        <v>0</v>
      </c>
      <c r="L9288">
        <v>634</v>
      </c>
      <c r="M9288">
        <v>634</v>
      </c>
      <c r="N9288" t="s">
        <v>20</v>
      </c>
      <c r="O9288" t="s">
        <v>28496</v>
      </c>
      <c r="P9288" t="s">
        <v>28</v>
      </c>
      <c r="Q9288" t="s">
        <v>34233</v>
      </c>
      <c r="R9288" t="s">
        <v>34233</v>
      </c>
      <c r="S9288" t="s">
        <v>34233</v>
      </c>
      <c r="T9288" t="s">
        <v>34233</v>
      </c>
      <c r="V9288" t="s">
        <v>33504</v>
      </c>
      <c r="AD9288" t="str">
        <f t="shared" si="1435"/>
        <v/>
      </c>
      <c r="AE9288" t="str">
        <f t="shared" si="1436"/>
        <v/>
      </c>
      <c r="AF9288" t="str">
        <f t="shared" si="1427"/>
        <v/>
      </c>
      <c r="AG9288" t="str">
        <f t="shared" si="1432"/>
        <v/>
      </c>
      <c r="AH9288" t="str">
        <f t="shared" si="1433"/>
        <v/>
      </c>
      <c r="AI9288">
        <v>0.14499999999999999</v>
      </c>
      <c r="AJ9288" t="str">
        <f t="shared" si="1430"/>
        <v/>
      </c>
      <c r="AK9288" t="str">
        <f t="shared" si="1434"/>
        <v/>
      </c>
      <c r="AL9288" t="str">
        <f t="shared" si="1431"/>
        <v/>
      </c>
    </row>
    <row r="9289" spans="1:39" x14ac:dyDescent="0.2">
      <c r="A9289" t="s">
        <v>28497</v>
      </c>
      <c r="B9289" t="s">
        <v>233</v>
      </c>
      <c r="C9289" t="s">
        <v>28498</v>
      </c>
      <c r="D9289" s="1">
        <v>42632</v>
      </c>
      <c r="E9289" s="1">
        <v>43456</v>
      </c>
      <c r="F9289" t="s">
        <v>19</v>
      </c>
      <c r="I9289">
        <v>100</v>
      </c>
      <c r="J9289">
        <v>0</v>
      </c>
      <c r="K9289">
        <v>0</v>
      </c>
      <c r="L9289">
        <v>1713</v>
      </c>
      <c r="M9289">
        <v>1713</v>
      </c>
      <c r="N9289" t="s">
        <v>20</v>
      </c>
      <c r="O9289" t="s">
        <v>28499</v>
      </c>
      <c r="P9289" t="s">
        <v>28</v>
      </c>
      <c r="Q9289" t="s">
        <v>34233</v>
      </c>
      <c r="R9289" t="s">
        <v>34233</v>
      </c>
      <c r="S9289" t="s">
        <v>33797</v>
      </c>
      <c r="T9289" t="s">
        <v>32634</v>
      </c>
      <c r="U9289" t="s">
        <v>32634</v>
      </c>
      <c r="V9289" t="s">
        <v>33504</v>
      </c>
      <c r="W9289">
        <v>343</v>
      </c>
      <c r="X9289" t="s">
        <v>32784</v>
      </c>
      <c r="Y9289" t="s">
        <v>32665</v>
      </c>
      <c r="Z9289">
        <v>600</v>
      </c>
      <c r="AA9289">
        <v>8.5</v>
      </c>
      <c r="AC9289">
        <v>1</v>
      </c>
      <c r="AD9289" t="str">
        <f t="shared" si="1435"/>
        <v/>
      </c>
      <c r="AE9289" t="str">
        <f t="shared" si="1436"/>
        <v/>
      </c>
      <c r="AF9289" t="str">
        <f t="shared" si="1427"/>
        <v/>
      </c>
      <c r="AG9289">
        <f t="shared" si="1432"/>
        <v>1</v>
      </c>
      <c r="AH9289">
        <f t="shared" si="1433"/>
        <v>2.8</v>
      </c>
      <c r="AI9289">
        <v>0.14499999999999999</v>
      </c>
      <c r="AJ9289">
        <f t="shared" si="1430"/>
        <v>0.40599999999999997</v>
      </c>
      <c r="AK9289" t="str">
        <f t="shared" si="1434"/>
        <v/>
      </c>
      <c r="AL9289" t="str">
        <f t="shared" si="1431"/>
        <v/>
      </c>
    </row>
    <row r="9290" spans="1:39" x14ac:dyDescent="0.2">
      <c r="A9290" t="s">
        <v>30147</v>
      </c>
      <c r="B9290" t="s">
        <v>233</v>
      </c>
      <c r="C9290" t="s">
        <v>24117</v>
      </c>
      <c r="D9290" s="1">
        <v>43794</v>
      </c>
      <c r="E9290" s="1">
        <v>44546</v>
      </c>
      <c r="F9290" t="s">
        <v>39</v>
      </c>
      <c r="I9290">
        <v>100</v>
      </c>
      <c r="J9290">
        <v>0</v>
      </c>
      <c r="K9290">
        <v>0</v>
      </c>
      <c r="L9290">
        <v>45600</v>
      </c>
      <c r="M9290">
        <v>45639</v>
      </c>
      <c r="N9290" t="s">
        <v>401</v>
      </c>
      <c r="O9290" t="s">
        <v>30148</v>
      </c>
      <c r="P9290" t="s">
        <v>28</v>
      </c>
      <c r="Q9290" t="s">
        <v>34233</v>
      </c>
      <c r="R9290" t="s">
        <v>34233</v>
      </c>
      <c r="S9290" t="s">
        <v>33807</v>
      </c>
      <c r="T9290" t="s">
        <v>34349</v>
      </c>
      <c r="AD9290" t="str">
        <f t="shared" si="1435"/>
        <v/>
      </c>
      <c r="AE9290" t="str">
        <f t="shared" si="1436"/>
        <v/>
      </c>
      <c r="AF9290" t="str">
        <f t="shared" si="1427"/>
        <v/>
      </c>
      <c r="AG9290" s="17">
        <v>1</v>
      </c>
      <c r="AH9290">
        <f t="shared" si="1433"/>
        <v>2.8</v>
      </c>
      <c r="AI9290">
        <v>0.14499999999999999</v>
      </c>
      <c r="AJ9290">
        <f t="shared" si="1430"/>
        <v>0.40599999999999997</v>
      </c>
      <c r="AK9290" t="str">
        <f t="shared" si="1434"/>
        <v/>
      </c>
      <c r="AL9290" t="str">
        <f t="shared" si="1431"/>
        <v/>
      </c>
    </row>
    <row r="9291" spans="1:39" x14ac:dyDescent="0.2">
      <c r="A9291" t="s">
        <v>14436</v>
      </c>
      <c r="B9291" t="s">
        <v>233</v>
      </c>
      <c r="C9291" t="s">
        <v>14437</v>
      </c>
      <c r="D9291" s="1">
        <v>37258</v>
      </c>
      <c r="E9291" s="1">
        <v>43456</v>
      </c>
      <c r="F9291" t="s">
        <v>889</v>
      </c>
      <c r="I9291">
        <v>100</v>
      </c>
      <c r="J9291">
        <v>0</v>
      </c>
      <c r="K9291">
        <v>0</v>
      </c>
      <c r="L9291">
        <v>12136</v>
      </c>
      <c r="M9291">
        <v>12136</v>
      </c>
      <c r="N9291" t="s">
        <v>20</v>
      </c>
      <c r="O9291" t="s">
        <v>14438</v>
      </c>
      <c r="P9291" t="s">
        <v>28</v>
      </c>
      <c r="Q9291" t="s">
        <v>34233</v>
      </c>
      <c r="R9291" t="s">
        <v>34233</v>
      </c>
      <c r="S9291" t="s">
        <v>33942</v>
      </c>
      <c r="T9291" t="s">
        <v>34233</v>
      </c>
      <c r="AD9291" t="str">
        <f t="shared" si="1435"/>
        <v/>
      </c>
      <c r="AE9291" t="str">
        <f t="shared" si="1436"/>
        <v/>
      </c>
      <c r="AF9291" t="str">
        <f t="shared" ref="AF9291:AF9354" si="1437">IF((S9291&lt;&gt;"tühi")*(F9291&lt;&gt;"Elamumaa")*(G9291&lt;&gt;"Elamumaa")*(H9291&lt;&gt;"Elamumaa"),IF(Z9291=0,"",Z9291),"")</f>
        <v/>
      </c>
      <c r="AG9291" t="str">
        <f t="shared" ref="AG9291:AG9299" si="1438">IF((S9291&lt;&gt;"tühi")*(AC9291&lt;&gt;""),AC9291,"")</f>
        <v/>
      </c>
      <c r="AH9291" t="str">
        <f t="shared" si="1433"/>
        <v/>
      </c>
      <c r="AI9291">
        <v>0.14499999999999999</v>
      </c>
      <c r="AJ9291" t="str">
        <f t="shared" si="1430"/>
        <v/>
      </c>
      <c r="AK9291" t="str">
        <f t="shared" si="1434"/>
        <v/>
      </c>
      <c r="AL9291" t="str">
        <f t="shared" si="1431"/>
        <v/>
      </c>
    </row>
    <row r="9292" spans="1:39" x14ac:dyDescent="0.2">
      <c r="A9292" t="s">
        <v>14377</v>
      </c>
      <c r="B9292" t="s">
        <v>233</v>
      </c>
      <c r="C9292" t="s">
        <v>14378</v>
      </c>
      <c r="D9292" s="1">
        <v>37169</v>
      </c>
      <c r="E9292" s="1">
        <v>44546</v>
      </c>
      <c r="F9292" t="s">
        <v>889</v>
      </c>
      <c r="I9292">
        <v>100</v>
      </c>
      <c r="J9292">
        <v>0</v>
      </c>
      <c r="K9292">
        <v>0</v>
      </c>
      <c r="L9292">
        <v>110300</v>
      </c>
      <c r="M9292">
        <v>110250</v>
      </c>
      <c r="N9292" t="s">
        <v>401</v>
      </c>
      <c r="O9292" t="s">
        <v>14379</v>
      </c>
      <c r="P9292" t="s">
        <v>44</v>
      </c>
      <c r="Q9292" t="s">
        <v>34233</v>
      </c>
      <c r="R9292" t="s">
        <v>34233</v>
      </c>
      <c r="S9292" t="s">
        <v>33942</v>
      </c>
      <c r="T9292" t="s">
        <v>34233</v>
      </c>
      <c r="V9292" t="s">
        <v>35060</v>
      </c>
      <c r="AD9292" t="str">
        <f t="shared" si="1435"/>
        <v/>
      </c>
      <c r="AE9292" t="str">
        <f t="shared" si="1436"/>
        <v/>
      </c>
      <c r="AF9292" t="str">
        <f t="shared" si="1437"/>
        <v/>
      </c>
      <c r="AG9292" t="str">
        <f t="shared" si="1438"/>
        <v/>
      </c>
      <c r="AH9292" t="str">
        <f t="shared" si="1433"/>
        <v/>
      </c>
      <c r="AI9292">
        <v>0.14499999999999999</v>
      </c>
      <c r="AJ9292" t="str">
        <f t="shared" si="1430"/>
        <v/>
      </c>
      <c r="AK9292" t="str">
        <f t="shared" si="1434"/>
        <v/>
      </c>
      <c r="AL9292" t="str">
        <f t="shared" si="1431"/>
        <v/>
      </c>
    </row>
    <row r="9293" spans="1:39" x14ac:dyDescent="0.2">
      <c r="A9293" t="s">
        <v>14380</v>
      </c>
      <c r="B9293" t="s">
        <v>233</v>
      </c>
      <c r="C9293" t="s">
        <v>14381</v>
      </c>
      <c r="D9293" s="1">
        <v>37169</v>
      </c>
      <c r="E9293" s="1">
        <v>43456</v>
      </c>
      <c r="F9293" t="s">
        <v>889</v>
      </c>
      <c r="I9293">
        <v>100</v>
      </c>
      <c r="J9293">
        <v>0</v>
      </c>
      <c r="K9293">
        <v>0</v>
      </c>
      <c r="L9293">
        <v>102200</v>
      </c>
      <c r="M9293">
        <v>102150</v>
      </c>
      <c r="N9293" t="s">
        <v>401</v>
      </c>
      <c r="O9293" t="s">
        <v>14379</v>
      </c>
      <c r="P9293" t="s">
        <v>44</v>
      </c>
      <c r="Q9293" t="s">
        <v>34233</v>
      </c>
      <c r="R9293" t="s">
        <v>34233</v>
      </c>
      <c r="S9293" t="s">
        <v>33942</v>
      </c>
      <c r="T9293" t="s">
        <v>34233</v>
      </c>
      <c r="V9293" t="s">
        <v>35060</v>
      </c>
      <c r="AD9293" t="str">
        <f t="shared" si="1435"/>
        <v/>
      </c>
      <c r="AE9293" t="str">
        <f t="shared" si="1436"/>
        <v/>
      </c>
      <c r="AF9293" t="str">
        <f t="shared" si="1437"/>
        <v/>
      </c>
      <c r="AG9293" t="str">
        <f t="shared" si="1438"/>
        <v/>
      </c>
      <c r="AH9293" t="str">
        <f t="shared" si="1433"/>
        <v/>
      </c>
      <c r="AI9293">
        <v>0.14499999999999999</v>
      </c>
      <c r="AJ9293" t="str">
        <f t="shared" si="1430"/>
        <v/>
      </c>
      <c r="AK9293" t="str">
        <f t="shared" si="1434"/>
        <v/>
      </c>
      <c r="AL9293" t="str">
        <f t="shared" si="1431"/>
        <v/>
      </c>
    </row>
    <row r="9294" spans="1:39" x14ac:dyDescent="0.2">
      <c r="A9294" t="s">
        <v>18222</v>
      </c>
      <c r="B9294" t="s">
        <v>233</v>
      </c>
      <c r="C9294" t="s">
        <v>18223</v>
      </c>
      <c r="D9294" s="1">
        <v>37973</v>
      </c>
      <c r="E9294" s="1">
        <v>44546</v>
      </c>
      <c r="F9294" t="s">
        <v>889</v>
      </c>
      <c r="I9294">
        <v>100</v>
      </c>
      <c r="J9294">
        <v>0</v>
      </c>
      <c r="K9294">
        <v>0</v>
      </c>
      <c r="L9294">
        <v>161500</v>
      </c>
      <c r="M9294">
        <v>161539</v>
      </c>
      <c r="N9294" t="s">
        <v>401</v>
      </c>
      <c r="O9294" t="s">
        <v>14379</v>
      </c>
      <c r="P9294" t="s">
        <v>44</v>
      </c>
      <c r="Q9294" t="s">
        <v>34233</v>
      </c>
      <c r="R9294" t="s">
        <v>34233</v>
      </c>
      <c r="S9294" t="s">
        <v>33942</v>
      </c>
      <c r="T9294" t="s">
        <v>34233</v>
      </c>
      <c r="U9294" t="s">
        <v>33505</v>
      </c>
      <c r="V9294" t="s">
        <v>35060</v>
      </c>
      <c r="W9294">
        <v>850</v>
      </c>
      <c r="X9294">
        <v>2</v>
      </c>
      <c r="Y9294">
        <v>10</v>
      </c>
      <c r="Z9294">
        <f>W9294*X9294</f>
        <v>1700</v>
      </c>
      <c r="AA9294">
        <v>10</v>
      </c>
      <c r="AB9294">
        <v>5</v>
      </c>
      <c r="AD9294">
        <f t="shared" si="1435"/>
        <v>1700</v>
      </c>
      <c r="AE9294" t="str">
        <f t="shared" si="1436"/>
        <v/>
      </c>
      <c r="AF9294" t="str">
        <f t="shared" si="1437"/>
        <v/>
      </c>
      <c r="AG9294" t="str">
        <f t="shared" si="1438"/>
        <v/>
      </c>
      <c r="AH9294" t="str">
        <f t="shared" si="1433"/>
        <v/>
      </c>
      <c r="AI9294">
        <v>0.14499999999999999</v>
      </c>
      <c r="AJ9294" t="str">
        <f t="shared" si="1430"/>
        <v/>
      </c>
      <c r="AK9294" t="str">
        <f t="shared" si="1434"/>
        <v/>
      </c>
      <c r="AL9294" s="9">
        <v>1</v>
      </c>
      <c r="AM9294" t="s">
        <v>35084</v>
      </c>
    </row>
    <row r="9295" spans="1:39" x14ac:dyDescent="0.2">
      <c r="A9295" t="s">
        <v>14382</v>
      </c>
      <c r="B9295" t="s">
        <v>233</v>
      </c>
      <c r="C9295" t="s">
        <v>14383</v>
      </c>
      <c r="D9295" s="1">
        <v>37169</v>
      </c>
      <c r="E9295" s="1">
        <v>44546</v>
      </c>
      <c r="F9295" t="s">
        <v>889</v>
      </c>
      <c r="I9295">
        <v>100</v>
      </c>
      <c r="J9295">
        <v>0</v>
      </c>
      <c r="K9295">
        <v>0</v>
      </c>
      <c r="L9295">
        <v>353600</v>
      </c>
      <c r="M9295">
        <v>353638</v>
      </c>
      <c r="N9295" t="s">
        <v>401</v>
      </c>
      <c r="O9295" t="s">
        <v>14379</v>
      </c>
      <c r="P9295" t="s">
        <v>44</v>
      </c>
      <c r="Q9295" t="s">
        <v>34233</v>
      </c>
      <c r="R9295" t="s">
        <v>34233</v>
      </c>
      <c r="S9295" t="s">
        <v>33942</v>
      </c>
      <c r="T9295" t="s">
        <v>34233</v>
      </c>
      <c r="V9295" t="s">
        <v>35060</v>
      </c>
      <c r="AD9295" t="str">
        <f t="shared" si="1435"/>
        <v/>
      </c>
      <c r="AE9295" t="str">
        <f t="shared" si="1436"/>
        <v/>
      </c>
      <c r="AF9295" t="str">
        <f t="shared" si="1437"/>
        <v/>
      </c>
      <c r="AG9295" t="str">
        <f t="shared" si="1438"/>
        <v/>
      </c>
      <c r="AH9295" t="str">
        <f t="shared" si="1433"/>
        <v/>
      </c>
      <c r="AI9295">
        <v>0.14499999999999999</v>
      </c>
      <c r="AJ9295" t="str">
        <f t="shared" si="1430"/>
        <v/>
      </c>
      <c r="AK9295" t="str">
        <f t="shared" si="1434"/>
        <v/>
      </c>
      <c r="AL9295" t="str">
        <f t="shared" si="1431"/>
        <v/>
      </c>
    </row>
    <row r="9296" spans="1:39" x14ac:dyDescent="0.2">
      <c r="A9296" t="s">
        <v>18329</v>
      </c>
      <c r="B9296" t="s">
        <v>233</v>
      </c>
      <c r="C9296" t="s">
        <v>18330</v>
      </c>
      <c r="D9296" s="1">
        <v>38031</v>
      </c>
      <c r="E9296" s="1">
        <v>44546</v>
      </c>
      <c r="F9296" t="s">
        <v>889</v>
      </c>
      <c r="I9296">
        <v>100</v>
      </c>
      <c r="J9296">
        <v>0</v>
      </c>
      <c r="K9296">
        <v>0</v>
      </c>
      <c r="L9296">
        <v>156100</v>
      </c>
      <c r="M9296">
        <v>156087</v>
      </c>
      <c r="N9296" t="s">
        <v>401</v>
      </c>
      <c r="O9296" t="s">
        <v>14379</v>
      </c>
      <c r="P9296" t="s">
        <v>44</v>
      </c>
      <c r="Q9296" t="s">
        <v>34233</v>
      </c>
      <c r="R9296" t="s">
        <v>34233</v>
      </c>
      <c r="S9296" t="s">
        <v>33942</v>
      </c>
      <c r="T9296" t="s">
        <v>34233</v>
      </c>
      <c r="V9296" t="s">
        <v>35060</v>
      </c>
      <c r="AD9296" t="str">
        <f t="shared" si="1435"/>
        <v/>
      </c>
      <c r="AE9296" t="str">
        <f t="shared" si="1436"/>
        <v/>
      </c>
      <c r="AF9296" t="str">
        <f t="shared" si="1437"/>
        <v/>
      </c>
      <c r="AG9296" t="str">
        <f t="shared" si="1438"/>
        <v/>
      </c>
      <c r="AH9296" t="str">
        <f t="shared" si="1433"/>
        <v/>
      </c>
      <c r="AI9296">
        <v>0.14499999999999999</v>
      </c>
      <c r="AJ9296" t="str">
        <f t="shared" si="1430"/>
        <v/>
      </c>
      <c r="AK9296" t="str">
        <f t="shared" si="1434"/>
        <v/>
      </c>
      <c r="AL9296" t="str">
        <f t="shared" si="1431"/>
        <v/>
      </c>
    </row>
    <row r="9297" spans="1:39" x14ac:dyDescent="0.2">
      <c r="A9297" t="s">
        <v>18227</v>
      </c>
      <c r="B9297" t="s">
        <v>233</v>
      </c>
      <c r="C9297" t="s">
        <v>18228</v>
      </c>
      <c r="D9297" s="1">
        <v>37973</v>
      </c>
      <c r="E9297" s="1">
        <v>44546</v>
      </c>
      <c r="F9297" t="s">
        <v>889</v>
      </c>
      <c r="I9297">
        <v>100</v>
      </c>
      <c r="J9297">
        <v>0</v>
      </c>
      <c r="K9297">
        <v>0</v>
      </c>
      <c r="L9297">
        <v>171000</v>
      </c>
      <c r="M9297">
        <v>171029</v>
      </c>
      <c r="N9297" t="s">
        <v>401</v>
      </c>
      <c r="O9297" t="s">
        <v>14379</v>
      </c>
      <c r="P9297" t="s">
        <v>44</v>
      </c>
      <c r="Q9297" t="s">
        <v>34233</v>
      </c>
      <c r="R9297" t="s">
        <v>34233</v>
      </c>
      <c r="S9297" t="s">
        <v>33942</v>
      </c>
      <c r="T9297" t="s">
        <v>34233</v>
      </c>
      <c r="V9297" t="s">
        <v>35060</v>
      </c>
      <c r="AD9297" t="str">
        <f t="shared" si="1435"/>
        <v/>
      </c>
      <c r="AE9297" t="str">
        <f t="shared" si="1436"/>
        <v/>
      </c>
      <c r="AF9297" t="str">
        <f t="shared" si="1437"/>
        <v/>
      </c>
      <c r="AG9297" t="str">
        <f t="shared" si="1438"/>
        <v/>
      </c>
      <c r="AH9297" t="str">
        <f t="shared" si="1433"/>
        <v/>
      </c>
      <c r="AI9297">
        <v>0.14499999999999999</v>
      </c>
      <c r="AJ9297" t="str">
        <f t="shared" si="1430"/>
        <v/>
      </c>
      <c r="AK9297" t="str">
        <f t="shared" si="1434"/>
        <v/>
      </c>
      <c r="AL9297" t="str">
        <f t="shared" si="1431"/>
        <v/>
      </c>
    </row>
    <row r="9298" spans="1:39" x14ac:dyDescent="0.2">
      <c r="A9298" t="s">
        <v>18231</v>
      </c>
      <c r="B9298" t="s">
        <v>233</v>
      </c>
      <c r="C9298" t="s">
        <v>18232</v>
      </c>
      <c r="D9298" s="1">
        <v>37973</v>
      </c>
      <c r="E9298" s="1">
        <v>44546</v>
      </c>
      <c r="F9298" t="s">
        <v>889</v>
      </c>
      <c r="I9298">
        <v>100</v>
      </c>
      <c r="J9298">
        <v>0</v>
      </c>
      <c r="K9298">
        <v>0</v>
      </c>
      <c r="L9298">
        <v>102200</v>
      </c>
      <c r="M9298">
        <v>102217</v>
      </c>
      <c r="N9298" t="s">
        <v>401</v>
      </c>
      <c r="O9298" t="s">
        <v>14379</v>
      </c>
      <c r="P9298" t="s">
        <v>44</v>
      </c>
      <c r="Q9298" t="s">
        <v>34233</v>
      </c>
      <c r="R9298" t="s">
        <v>34233</v>
      </c>
      <c r="S9298" t="s">
        <v>33942</v>
      </c>
      <c r="T9298" t="s">
        <v>34233</v>
      </c>
      <c r="V9298" t="s">
        <v>35060</v>
      </c>
      <c r="AD9298" t="str">
        <f t="shared" si="1435"/>
        <v/>
      </c>
      <c r="AE9298" t="str">
        <f t="shared" si="1436"/>
        <v/>
      </c>
      <c r="AF9298" t="str">
        <f t="shared" si="1437"/>
        <v/>
      </c>
      <c r="AG9298" t="str">
        <f t="shared" si="1438"/>
        <v/>
      </c>
      <c r="AH9298" t="str">
        <f t="shared" si="1433"/>
        <v/>
      </c>
      <c r="AI9298">
        <v>0.14499999999999999</v>
      </c>
      <c r="AJ9298" t="str">
        <f t="shared" si="1430"/>
        <v/>
      </c>
      <c r="AK9298" t="str">
        <f t="shared" si="1434"/>
        <v/>
      </c>
      <c r="AL9298" t="str">
        <f t="shared" si="1431"/>
        <v/>
      </c>
    </row>
    <row r="9299" spans="1:39" x14ac:dyDescent="0.2">
      <c r="A9299" t="s">
        <v>28731</v>
      </c>
      <c r="B9299" t="s">
        <v>233</v>
      </c>
      <c r="C9299" t="s">
        <v>28732</v>
      </c>
      <c r="D9299" s="1">
        <v>42699</v>
      </c>
      <c r="E9299" s="1">
        <v>44546</v>
      </c>
      <c r="F9299" t="s">
        <v>26</v>
      </c>
      <c r="I9299">
        <v>100</v>
      </c>
      <c r="J9299">
        <v>0</v>
      </c>
      <c r="K9299">
        <v>0</v>
      </c>
      <c r="L9299">
        <v>7690</v>
      </c>
      <c r="M9299">
        <v>7690</v>
      </c>
      <c r="N9299" t="s">
        <v>20</v>
      </c>
      <c r="O9299" t="s">
        <v>28733</v>
      </c>
      <c r="P9299" t="s">
        <v>44</v>
      </c>
      <c r="Q9299" t="s">
        <v>34233</v>
      </c>
      <c r="R9299" t="s">
        <v>34233</v>
      </c>
      <c r="S9299" t="s">
        <v>34233</v>
      </c>
      <c r="T9299" t="s">
        <v>34233</v>
      </c>
      <c r="AD9299" t="str">
        <f t="shared" si="1435"/>
        <v/>
      </c>
      <c r="AE9299" t="str">
        <f t="shared" si="1436"/>
        <v/>
      </c>
      <c r="AF9299" t="str">
        <f t="shared" si="1437"/>
        <v/>
      </c>
      <c r="AG9299" t="str">
        <f t="shared" si="1438"/>
        <v/>
      </c>
      <c r="AH9299" t="str">
        <f t="shared" si="1433"/>
        <v/>
      </c>
      <c r="AI9299">
        <v>0.14499999999999999</v>
      </c>
      <c r="AJ9299" t="str">
        <f t="shared" si="1430"/>
        <v/>
      </c>
      <c r="AK9299" t="str">
        <f t="shared" si="1434"/>
        <v/>
      </c>
      <c r="AL9299" t="str">
        <f t="shared" si="1431"/>
        <v/>
      </c>
    </row>
    <row r="9300" spans="1:39" x14ac:dyDescent="0.2">
      <c r="A9300" t="s">
        <v>1689</v>
      </c>
      <c r="B9300" t="s">
        <v>233</v>
      </c>
      <c r="C9300" t="s">
        <v>1690</v>
      </c>
      <c r="D9300" s="1">
        <v>35594</v>
      </c>
      <c r="E9300" s="1">
        <v>44546</v>
      </c>
      <c r="F9300" t="s">
        <v>19</v>
      </c>
      <c r="I9300">
        <v>100</v>
      </c>
      <c r="J9300">
        <v>0</v>
      </c>
      <c r="K9300">
        <v>0</v>
      </c>
      <c r="L9300">
        <v>2564</v>
      </c>
      <c r="M9300">
        <v>2564</v>
      </c>
      <c r="N9300" t="s">
        <v>20</v>
      </c>
      <c r="O9300" t="s">
        <v>1691</v>
      </c>
      <c r="P9300" t="s">
        <v>28</v>
      </c>
      <c r="Q9300" t="s">
        <v>34233</v>
      </c>
      <c r="R9300" t="s">
        <v>34233</v>
      </c>
      <c r="S9300" t="s">
        <v>32628</v>
      </c>
      <c r="T9300" t="s">
        <v>34349</v>
      </c>
      <c r="AD9300" t="str">
        <f t="shared" si="1435"/>
        <v/>
      </c>
      <c r="AE9300" t="str">
        <f t="shared" si="1436"/>
        <v/>
      </c>
      <c r="AF9300" t="str">
        <f t="shared" si="1437"/>
        <v/>
      </c>
      <c r="AG9300" s="17">
        <v>1</v>
      </c>
      <c r="AH9300">
        <f t="shared" si="1433"/>
        <v>2.8</v>
      </c>
      <c r="AI9300">
        <v>0.14499999999999999</v>
      </c>
      <c r="AJ9300">
        <f t="shared" si="1430"/>
        <v>0.40599999999999997</v>
      </c>
      <c r="AK9300" t="str">
        <f t="shared" si="1434"/>
        <v/>
      </c>
      <c r="AL9300" t="str">
        <f t="shared" si="1431"/>
        <v/>
      </c>
    </row>
    <row r="9301" spans="1:39" x14ac:dyDescent="0.2">
      <c r="A9301" t="s">
        <v>24185</v>
      </c>
      <c r="B9301" t="s">
        <v>233</v>
      </c>
      <c r="C9301" t="s">
        <v>24186</v>
      </c>
      <c r="D9301" s="1">
        <v>39416</v>
      </c>
      <c r="E9301" s="1">
        <v>43456</v>
      </c>
      <c r="F9301" t="s">
        <v>19</v>
      </c>
      <c r="I9301">
        <v>100</v>
      </c>
      <c r="J9301">
        <v>0</v>
      </c>
      <c r="K9301">
        <v>0</v>
      </c>
      <c r="L9301">
        <v>1916</v>
      </c>
      <c r="M9301">
        <v>1916</v>
      </c>
      <c r="N9301" t="s">
        <v>20</v>
      </c>
      <c r="O9301" t="s">
        <v>24187</v>
      </c>
      <c r="P9301" t="s">
        <v>28</v>
      </c>
      <c r="Q9301" t="s">
        <v>34233</v>
      </c>
      <c r="R9301" t="s">
        <v>34233</v>
      </c>
      <c r="S9301" t="s">
        <v>33797</v>
      </c>
      <c r="T9301" t="s">
        <v>34349</v>
      </c>
      <c r="AD9301" t="str">
        <f t="shared" si="1435"/>
        <v/>
      </c>
      <c r="AE9301" t="str">
        <f t="shared" si="1436"/>
        <v/>
      </c>
      <c r="AF9301" t="str">
        <f t="shared" si="1437"/>
        <v/>
      </c>
      <c r="AG9301" s="17">
        <v>1</v>
      </c>
      <c r="AH9301">
        <f t="shared" si="1433"/>
        <v>2.8</v>
      </c>
      <c r="AI9301">
        <v>0.14499999999999999</v>
      </c>
      <c r="AJ9301">
        <f t="shared" si="1430"/>
        <v>0.40599999999999997</v>
      </c>
      <c r="AK9301" t="str">
        <f t="shared" si="1434"/>
        <v/>
      </c>
      <c r="AL9301" t="str">
        <f t="shared" si="1431"/>
        <v/>
      </c>
    </row>
    <row r="9302" spans="1:39" x14ac:dyDescent="0.2">
      <c r="A9302" t="s">
        <v>24188</v>
      </c>
      <c r="B9302" t="s">
        <v>233</v>
      </c>
      <c r="C9302" t="s">
        <v>24189</v>
      </c>
      <c r="D9302" s="1">
        <v>39416</v>
      </c>
      <c r="E9302" s="1">
        <v>43456</v>
      </c>
      <c r="F9302" t="s">
        <v>19</v>
      </c>
      <c r="I9302">
        <v>100</v>
      </c>
      <c r="J9302">
        <v>0</v>
      </c>
      <c r="K9302">
        <v>0</v>
      </c>
      <c r="L9302">
        <v>1404</v>
      </c>
      <c r="M9302">
        <v>1404</v>
      </c>
      <c r="N9302" t="s">
        <v>20</v>
      </c>
      <c r="O9302" t="s">
        <v>24190</v>
      </c>
      <c r="P9302" t="s">
        <v>28</v>
      </c>
      <c r="Q9302" t="s">
        <v>34233</v>
      </c>
      <c r="R9302" t="s">
        <v>34233</v>
      </c>
      <c r="S9302" t="s">
        <v>33800</v>
      </c>
      <c r="T9302" t="s">
        <v>34357</v>
      </c>
      <c r="AD9302" t="str">
        <f t="shared" si="1435"/>
        <v/>
      </c>
      <c r="AE9302" t="str">
        <f t="shared" si="1436"/>
        <v/>
      </c>
      <c r="AF9302" t="str">
        <f t="shared" si="1437"/>
        <v/>
      </c>
      <c r="AG9302" s="17">
        <v>1</v>
      </c>
      <c r="AH9302">
        <f t="shared" si="1433"/>
        <v>2.8</v>
      </c>
      <c r="AI9302">
        <v>0.14499999999999999</v>
      </c>
      <c r="AJ9302">
        <f t="shared" si="1430"/>
        <v>0.40599999999999997</v>
      </c>
      <c r="AK9302" t="str">
        <f t="shared" si="1434"/>
        <v/>
      </c>
      <c r="AL9302" t="str">
        <f t="shared" si="1431"/>
        <v/>
      </c>
    </row>
    <row r="9303" spans="1:39" x14ac:dyDescent="0.2">
      <c r="A9303" t="s">
        <v>13042</v>
      </c>
      <c r="B9303" t="s">
        <v>233</v>
      </c>
      <c r="C9303" t="s">
        <v>13043</v>
      </c>
      <c r="D9303" s="1">
        <v>36809</v>
      </c>
      <c r="E9303" s="1">
        <v>43951</v>
      </c>
      <c r="F9303" t="s">
        <v>19</v>
      </c>
      <c r="I9303">
        <v>100</v>
      </c>
      <c r="J9303">
        <v>0</v>
      </c>
      <c r="K9303">
        <v>0</v>
      </c>
      <c r="L9303">
        <v>1409</v>
      </c>
      <c r="M9303">
        <v>1409</v>
      </c>
      <c r="N9303" t="s">
        <v>20</v>
      </c>
      <c r="O9303" t="s">
        <v>13044</v>
      </c>
      <c r="P9303" t="s">
        <v>28</v>
      </c>
      <c r="Q9303" t="s">
        <v>34233</v>
      </c>
      <c r="R9303" t="s">
        <v>34233</v>
      </c>
      <c r="S9303" t="s">
        <v>32628</v>
      </c>
      <c r="T9303" t="s">
        <v>34382</v>
      </c>
      <c r="U9303" t="s">
        <v>32634</v>
      </c>
      <c r="V9303" t="s">
        <v>33506</v>
      </c>
      <c r="X9303">
        <v>2</v>
      </c>
      <c r="Y9303">
        <v>1</v>
      </c>
      <c r="AA9303">
        <v>8.5</v>
      </c>
      <c r="AB9303">
        <v>15</v>
      </c>
      <c r="AC9303">
        <v>1</v>
      </c>
      <c r="AD9303" t="str">
        <f t="shared" si="1435"/>
        <v/>
      </c>
      <c r="AE9303" t="str">
        <f t="shared" si="1436"/>
        <v/>
      </c>
      <c r="AF9303" t="str">
        <f t="shared" si="1437"/>
        <v/>
      </c>
      <c r="AG9303">
        <f>IF((S9303&lt;&gt;"tühi")*(AC9303&lt;&gt;""),AC9303,"")</f>
        <v>1</v>
      </c>
      <c r="AH9303">
        <f t="shared" si="1433"/>
        <v>2.8</v>
      </c>
      <c r="AI9303">
        <v>0.14499999999999999</v>
      </c>
      <c r="AJ9303">
        <f t="shared" si="1430"/>
        <v>0.40599999999999997</v>
      </c>
      <c r="AK9303" t="str">
        <f t="shared" si="1434"/>
        <v/>
      </c>
      <c r="AL9303" t="str">
        <f t="shared" si="1431"/>
        <v/>
      </c>
      <c r="AM9303" t="s">
        <v>34085</v>
      </c>
    </row>
    <row r="9304" spans="1:39" x14ac:dyDescent="0.2">
      <c r="A9304" t="s">
        <v>28986</v>
      </c>
      <c r="B9304" t="s">
        <v>233</v>
      </c>
      <c r="C9304" t="s">
        <v>28987</v>
      </c>
      <c r="D9304" s="1">
        <v>42930</v>
      </c>
      <c r="E9304" s="1">
        <v>43456</v>
      </c>
      <c r="F9304" t="s">
        <v>470</v>
      </c>
      <c r="G9304" t="s">
        <v>19</v>
      </c>
      <c r="I9304">
        <v>55</v>
      </c>
      <c r="J9304">
        <v>45</v>
      </c>
      <c r="K9304">
        <v>0</v>
      </c>
      <c r="L9304">
        <v>1635</v>
      </c>
      <c r="M9304">
        <v>1635</v>
      </c>
      <c r="N9304" t="s">
        <v>20</v>
      </c>
      <c r="O9304" t="s">
        <v>28988</v>
      </c>
      <c r="P9304" t="s">
        <v>28</v>
      </c>
      <c r="Q9304" t="s">
        <v>34256</v>
      </c>
      <c r="R9304" t="s">
        <v>33783</v>
      </c>
      <c r="S9304" t="s">
        <v>33942</v>
      </c>
      <c r="T9304" t="s">
        <v>34233</v>
      </c>
      <c r="U9304" t="s">
        <v>33507</v>
      </c>
      <c r="V9304" t="s">
        <v>32698</v>
      </c>
      <c r="W9304">
        <v>400</v>
      </c>
      <c r="X9304">
        <v>2</v>
      </c>
      <c r="Y9304">
        <v>1</v>
      </c>
      <c r="Z9304">
        <f>400+360</f>
        <v>760</v>
      </c>
      <c r="AA9304">
        <v>9</v>
      </c>
      <c r="AC9304">
        <v>1</v>
      </c>
      <c r="AD9304">
        <v>400</v>
      </c>
      <c r="AE9304">
        <f t="shared" si="1436"/>
        <v>1</v>
      </c>
      <c r="AF9304" t="str">
        <f t="shared" si="1437"/>
        <v/>
      </c>
      <c r="AG9304" t="str">
        <f>IF((S9304&lt;&gt;"tühi")*(AC9304&lt;&gt;""),AC9304,"")</f>
        <v/>
      </c>
      <c r="AH9304" t="str">
        <f t="shared" si="1433"/>
        <v/>
      </c>
      <c r="AI9304">
        <v>0.14499999999999999</v>
      </c>
      <c r="AJ9304" t="str">
        <f t="shared" si="1430"/>
        <v/>
      </c>
      <c r="AK9304">
        <f t="shared" si="1434"/>
        <v>2.8</v>
      </c>
      <c r="AL9304">
        <v>0.5</v>
      </c>
      <c r="AM9304" t="s">
        <v>34086</v>
      </c>
    </row>
    <row r="9305" spans="1:39" x14ac:dyDescent="0.2">
      <c r="A9305" t="s">
        <v>15451</v>
      </c>
      <c r="B9305" t="s">
        <v>233</v>
      </c>
      <c r="C9305" t="s">
        <v>15452</v>
      </c>
      <c r="D9305" s="1">
        <v>37361</v>
      </c>
      <c r="E9305" s="1">
        <v>43456</v>
      </c>
      <c r="F9305" t="s">
        <v>19</v>
      </c>
      <c r="I9305">
        <v>100</v>
      </c>
      <c r="J9305">
        <v>0</v>
      </c>
      <c r="K9305">
        <v>0</v>
      </c>
      <c r="L9305">
        <v>2000</v>
      </c>
      <c r="M9305">
        <v>2000</v>
      </c>
      <c r="N9305" t="s">
        <v>20</v>
      </c>
      <c r="O9305" t="s">
        <v>15453</v>
      </c>
      <c r="P9305" t="s">
        <v>28</v>
      </c>
      <c r="Q9305" t="s">
        <v>34233</v>
      </c>
      <c r="R9305" t="s">
        <v>34233</v>
      </c>
      <c r="S9305" t="s">
        <v>32628</v>
      </c>
      <c r="T9305" t="s">
        <v>34349</v>
      </c>
      <c r="U9305" t="s">
        <v>32634</v>
      </c>
      <c r="V9305" t="s">
        <v>33508</v>
      </c>
      <c r="W9305">
        <v>400</v>
      </c>
      <c r="X9305">
        <v>2</v>
      </c>
      <c r="AA9305">
        <v>8.5</v>
      </c>
      <c r="AB9305">
        <v>20</v>
      </c>
      <c r="AC9305">
        <v>1</v>
      </c>
      <c r="AD9305" t="str">
        <f t="shared" ref="AD9305:AD9368" si="1439">IF((S9305="tühi")*(F9305&lt;&gt;"Elamumaa")*(G9305&lt;&gt;"Elamumaa")*(H9305&lt;&gt;"Elamumaa"),IF(Z9305=0,"",Z9305),"")</f>
        <v/>
      </c>
      <c r="AE9305" t="str">
        <f t="shared" si="1436"/>
        <v/>
      </c>
      <c r="AF9305" t="str">
        <f t="shared" si="1437"/>
        <v/>
      </c>
      <c r="AG9305">
        <f>IF((S9305&lt;&gt;"tühi")*(AC9305&lt;&gt;""),AC9305,"")</f>
        <v>1</v>
      </c>
      <c r="AH9305">
        <f t="shared" si="1433"/>
        <v>2.8</v>
      </c>
      <c r="AI9305">
        <v>0.14499999999999999</v>
      </c>
      <c r="AJ9305">
        <f t="shared" si="1430"/>
        <v>0.40599999999999997</v>
      </c>
      <c r="AK9305" t="str">
        <f t="shared" si="1434"/>
        <v/>
      </c>
      <c r="AL9305" t="str">
        <f t="shared" si="1431"/>
        <v/>
      </c>
    </row>
    <row r="9306" spans="1:39" x14ac:dyDescent="0.2">
      <c r="A9306" t="s">
        <v>2331</v>
      </c>
      <c r="B9306" t="s">
        <v>233</v>
      </c>
      <c r="C9306" t="s">
        <v>2332</v>
      </c>
      <c r="D9306" s="1">
        <v>35751</v>
      </c>
      <c r="E9306" s="1">
        <v>43456</v>
      </c>
      <c r="F9306" t="s">
        <v>19</v>
      </c>
      <c r="I9306">
        <v>100</v>
      </c>
      <c r="J9306">
        <v>0</v>
      </c>
      <c r="K9306">
        <v>0</v>
      </c>
      <c r="L9306">
        <v>1000</v>
      </c>
      <c r="M9306">
        <v>1000</v>
      </c>
      <c r="N9306" t="s">
        <v>20</v>
      </c>
      <c r="O9306" t="s">
        <v>2333</v>
      </c>
      <c r="P9306" t="s">
        <v>28</v>
      </c>
      <c r="Q9306" t="s">
        <v>34233</v>
      </c>
      <c r="R9306" t="s">
        <v>34233</v>
      </c>
      <c r="S9306" t="s">
        <v>33797</v>
      </c>
      <c r="T9306" t="s">
        <v>34357</v>
      </c>
      <c r="AD9306" t="str">
        <f t="shared" si="1439"/>
        <v/>
      </c>
      <c r="AE9306" t="str">
        <f t="shared" si="1436"/>
        <v/>
      </c>
      <c r="AF9306" t="str">
        <f t="shared" si="1437"/>
        <v/>
      </c>
      <c r="AG9306" s="17">
        <v>1</v>
      </c>
      <c r="AH9306">
        <f t="shared" si="1433"/>
        <v>2.8</v>
      </c>
      <c r="AI9306">
        <v>0.14499999999999999</v>
      </c>
      <c r="AJ9306">
        <f t="shared" si="1430"/>
        <v>0.40599999999999997</v>
      </c>
      <c r="AK9306" t="str">
        <f t="shared" si="1434"/>
        <v/>
      </c>
      <c r="AL9306" t="str">
        <f t="shared" si="1431"/>
        <v/>
      </c>
    </row>
    <row r="9307" spans="1:39" x14ac:dyDescent="0.2">
      <c r="A9307" t="s">
        <v>25862</v>
      </c>
      <c r="B9307" t="s">
        <v>233</v>
      </c>
      <c r="C9307" t="s">
        <v>25863</v>
      </c>
      <c r="D9307" s="1">
        <v>40616</v>
      </c>
      <c r="E9307" s="1">
        <v>44620</v>
      </c>
      <c r="F9307" t="s">
        <v>889</v>
      </c>
      <c r="I9307">
        <v>100</v>
      </c>
      <c r="J9307">
        <v>0</v>
      </c>
      <c r="K9307">
        <v>0</v>
      </c>
      <c r="L9307">
        <v>133700</v>
      </c>
      <c r="M9307">
        <v>133699</v>
      </c>
      <c r="N9307" t="s">
        <v>401</v>
      </c>
      <c r="O9307" t="s">
        <v>25864</v>
      </c>
      <c r="P9307" t="s">
        <v>5732</v>
      </c>
      <c r="Q9307" t="s">
        <v>34233</v>
      </c>
      <c r="R9307" t="s">
        <v>34233</v>
      </c>
      <c r="S9307" t="s">
        <v>33799</v>
      </c>
      <c r="T9307" t="s">
        <v>34658</v>
      </c>
      <c r="U9307" t="s">
        <v>34179</v>
      </c>
      <c r="V9307" t="s">
        <v>33509</v>
      </c>
      <c r="AD9307" t="str">
        <f t="shared" si="1439"/>
        <v/>
      </c>
      <c r="AE9307" t="str">
        <f t="shared" si="1436"/>
        <v/>
      </c>
      <c r="AF9307" t="str">
        <f t="shared" si="1437"/>
        <v/>
      </c>
      <c r="AG9307" t="str">
        <f>IF((S9307&lt;&gt;"tühi")*(AC9307&lt;&gt;""),AC9307,"")</f>
        <v/>
      </c>
      <c r="AH9307" t="str">
        <f t="shared" si="1433"/>
        <v/>
      </c>
      <c r="AI9307">
        <v>0.14499999999999999</v>
      </c>
      <c r="AJ9307" t="str">
        <f t="shared" si="1430"/>
        <v/>
      </c>
      <c r="AK9307" t="str">
        <f t="shared" si="1434"/>
        <v/>
      </c>
      <c r="AL9307" t="str">
        <f t="shared" si="1431"/>
        <v/>
      </c>
      <c r="AM9307" t="s">
        <v>34178</v>
      </c>
    </row>
    <row r="9308" spans="1:39" x14ac:dyDescent="0.2">
      <c r="A9308" t="s">
        <v>25870</v>
      </c>
      <c r="B9308" t="s">
        <v>233</v>
      </c>
      <c r="C9308" t="s">
        <v>25871</v>
      </c>
      <c r="D9308" s="1">
        <v>40616</v>
      </c>
      <c r="E9308" s="1">
        <v>43456</v>
      </c>
      <c r="F9308" t="s">
        <v>19</v>
      </c>
      <c r="I9308">
        <v>100</v>
      </c>
      <c r="J9308">
        <v>0</v>
      </c>
      <c r="K9308">
        <v>0</v>
      </c>
      <c r="L9308">
        <v>1198</v>
      </c>
      <c r="M9308">
        <v>1198</v>
      </c>
      <c r="N9308" t="s">
        <v>20</v>
      </c>
      <c r="O9308" t="s">
        <v>25872</v>
      </c>
      <c r="P9308" t="s">
        <v>28</v>
      </c>
      <c r="Q9308" t="s">
        <v>34233</v>
      </c>
      <c r="R9308" t="s">
        <v>34233</v>
      </c>
      <c r="S9308" t="s">
        <v>32628</v>
      </c>
      <c r="T9308" t="s">
        <v>34349</v>
      </c>
      <c r="AD9308" t="str">
        <f t="shared" si="1439"/>
        <v/>
      </c>
      <c r="AE9308" t="str">
        <f t="shared" si="1436"/>
        <v/>
      </c>
      <c r="AF9308" t="str">
        <f t="shared" si="1437"/>
        <v/>
      </c>
      <c r="AG9308" s="17">
        <v>1</v>
      </c>
      <c r="AH9308">
        <f t="shared" si="1433"/>
        <v>2.8</v>
      </c>
      <c r="AI9308">
        <v>0.14499999999999999</v>
      </c>
      <c r="AJ9308">
        <f t="shared" si="1430"/>
        <v>0.40599999999999997</v>
      </c>
      <c r="AK9308" t="str">
        <f t="shared" si="1434"/>
        <v/>
      </c>
      <c r="AL9308" t="str">
        <f t="shared" si="1431"/>
        <v/>
      </c>
    </row>
    <row r="9309" spans="1:39" x14ac:dyDescent="0.2">
      <c r="A9309" t="s">
        <v>10978</v>
      </c>
      <c r="B9309" t="s">
        <v>233</v>
      </c>
      <c r="C9309" t="s">
        <v>10979</v>
      </c>
      <c r="D9309" s="1">
        <v>36452</v>
      </c>
      <c r="E9309" s="1">
        <v>43456</v>
      </c>
      <c r="F9309" t="s">
        <v>19</v>
      </c>
      <c r="I9309">
        <v>100</v>
      </c>
      <c r="J9309">
        <v>0</v>
      </c>
      <c r="K9309">
        <v>0</v>
      </c>
      <c r="L9309">
        <v>939</v>
      </c>
      <c r="M9309">
        <v>939</v>
      </c>
      <c r="N9309" t="s">
        <v>20</v>
      </c>
      <c r="O9309" t="s">
        <v>10980</v>
      </c>
      <c r="P9309" t="s">
        <v>28</v>
      </c>
      <c r="Q9309" t="s">
        <v>34233</v>
      </c>
      <c r="R9309" t="s">
        <v>34233</v>
      </c>
      <c r="S9309" t="s">
        <v>33797</v>
      </c>
      <c r="T9309" t="s">
        <v>34357</v>
      </c>
      <c r="U9309" t="s">
        <v>32634</v>
      </c>
      <c r="V9309" t="s">
        <v>33510</v>
      </c>
      <c r="X9309">
        <v>2</v>
      </c>
      <c r="AB9309">
        <v>25</v>
      </c>
      <c r="AC9309">
        <v>1</v>
      </c>
      <c r="AD9309" t="str">
        <f t="shared" si="1439"/>
        <v/>
      </c>
      <c r="AE9309" t="str">
        <f t="shared" si="1436"/>
        <v/>
      </c>
      <c r="AF9309" t="str">
        <f t="shared" si="1437"/>
        <v/>
      </c>
      <c r="AG9309">
        <f>IF((S9309&lt;&gt;"tühi")*(AC9309&lt;&gt;""),AC9309,"")</f>
        <v>1</v>
      </c>
      <c r="AH9309">
        <f t="shared" si="1433"/>
        <v>2.8</v>
      </c>
      <c r="AI9309">
        <v>0.14499999999999999</v>
      </c>
      <c r="AJ9309">
        <f t="shared" si="1430"/>
        <v>0.40599999999999997</v>
      </c>
      <c r="AK9309" t="str">
        <f t="shared" si="1434"/>
        <v/>
      </c>
      <c r="AL9309" t="str">
        <f t="shared" si="1431"/>
        <v/>
      </c>
    </row>
    <row r="9310" spans="1:39" x14ac:dyDescent="0.2">
      <c r="A9310" t="s">
        <v>24442</v>
      </c>
      <c r="B9310" t="s">
        <v>233</v>
      </c>
      <c r="C9310" t="s">
        <v>24443</v>
      </c>
      <c r="D9310" s="1">
        <v>39426</v>
      </c>
      <c r="E9310" s="1">
        <v>44546</v>
      </c>
      <c r="F9310" t="s">
        <v>19</v>
      </c>
      <c r="I9310">
        <v>100</v>
      </c>
      <c r="J9310">
        <v>0</v>
      </c>
      <c r="K9310">
        <v>0</v>
      </c>
      <c r="L9310">
        <v>2129</v>
      </c>
      <c r="M9310">
        <v>2129</v>
      </c>
      <c r="N9310" t="s">
        <v>20</v>
      </c>
      <c r="O9310" t="s">
        <v>24444</v>
      </c>
      <c r="P9310" t="s">
        <v>28</v>
      </c>
      <c r="Q9310" t="s">
        <v>34256</v>
      </c>
      <c r="R9310" t="s">
        <v>33787</v>
      </c>
      <c r="S9310" t="s">
        <v>33804</v>
      </c>
      <c r="T9310" t="s">
        <v>34349</v>
      </c>
      <c r="U9310" t="s">
        <v>32634</v>
      </c>
      <c r="V9310" t="s">
        <v>33511</v>
      </c>
      <c r="W9310">
        <v>250</v>
      </c>
      <c r="X9310">
        <v>2</v>
      </c>
      <c r="Y9310" t="s">
        <v>32654</v>
      </c>
      <c r="Z9310">
        <v>500</v>
      </c>
      <c r="AA9310">
        <v>8.5</v>
      </c>
      <c r="AC9310">
        <v>1</v>
      </c>
      <c r="AD9310" t="str">
        <f t="shared" si="1439"/>
        <v/>
      </c>
      <c r="AE9310" t="str">
        <f t="shared" si="1436"/>
        <v/>
      </c>
      <c r="AF9310" t="str">
        <f t="shared" si="1437"/>
        <v/>
      </c>
      <c r="AG9310">
        <f>IF((S9310&lt;&gt;"tühi")*(AC9310&lt;&gt;""),AC9310,"")</f>
        <v>1</v>
      </c>
      <c r="AH9310">
        <f t="shared" si="1433"/>
        <v>2.8</v>
      </c>
      <c r="AI9310">
        <v>0.14499999999999999</v>
      </c>
      <c r="AJ9310">
        <f t="shared" si="1430"/>
        <v>0.40599999999999997</v>
      </c>
      <c r="AK9310" t="str">
        <f t="shared" si="1434"/>
        <v/>
      </c>
      <c r="AL9310" t="str">
        <f t="shared" si="1431"/>
        <v/>
      </c>
    </row>
    <row r="9311" spans="1:39" x14ac:dyDescent="0.2">
      <c r="A9311" t="s">
        <v>1686</v>
      </c>
      <c r="B9311" t="s">
        <v>233</v>
      </c>
      <c r="C9311" t="s">
        <v>1687</v>
      </c>
      <c r="D9311" s="1">
        <v>35594</v>
      </c>
      <c r="E9311" s="1">
        <v>44546</v>
      </c>
      <c r="F9311" t="s">
        <v>19</v>
      </c>
      <c r="I9311">
        <v>100</v>
      </c>
      <c r="J9311">
        <v>0</v>
      </c>
      <c r="K9311">
        <v>0</v>
      </c>
      <c r="L9311">
        <v>1276</v>
      </c>
      <c r="M9311">
        <v>1276</v>
      </c>
      <c r="N9311" t="s">
        <v>20</v>
      </c>
      <c r="O9311" t="s">
        <v>1688</v>
      </c>
      <c r="P9311" t="s">
        <v>28</v>
      </c>
      <c r="Q9311" t="s">
        <v>34233</v>
      </c>
      <c r="R9311" t="s">
        <v>34233</v>
      </c>
      <c r="S9311" t="s">
        <v>32627</v>
      </c>
      <c r="T9311" t="s">
        <v>34447</v>
      </c>
      <c r="AD9311" t="str">
        <f t="shared" si="1439"/>
        <v/>
      </c>
      <c r="AE9311" t="str">
        <f t="shared" si="1436"/>
        <v/>
      </c>
      <c r="AF9311" t="str">
        <f t="shared" si="1437"/>
        <v/>
      </c>
      <c r="AG9311" s="17">
        <v>1</v>
      </c>
      <c r="AH9311">
        <f t="shared" si="1433"/>
        <v>2.8</v>
      </c>
      <c r="AI9311">
        <v>0.14499999999999999</v>
      </c>
      <c r="AJ9311">
        <f t="shared" si="1430"/>
        <v>0.40599999999999997</v>
      </c>
      <c r="AK9311" t="str">
        <f t="shared" si="1434"/>
        <v/>
      </c>
      <c r="AL9311" t="str">
        <f t="shared" si="1431"/>
        <v/>
      </c>
    </row>
    <row r="9312" spans="1:39" x14ac:dyDescent="0.2">
      <c r="A9312" t="s">
        <v>17500</v>
      </c>
      <c r="B9312" t="s">
        <v>233</v>
      </c>
      <c r="C9312" t="s">
        <v>17501</v>
      </c>
      <c r="D9312" s="1">
        <v>37754</v>
      </c>
      <c r="E9312" s="1">
        <v>43456</v>
      </c>
      <c r="F9312" t="s">
        <v>19</v>
      </c>
      <c r="I9312">
        <v>100</v>
      </c>
      <c r="J9312">
        <v>0</v>
      </c>
      <c r="K9312">
        <v>0</v>
      </c>
      <c r="L9312">
        <v>3809</v>
      </c>
      <c r="M9312">
        <v>3809</v>
      </c>
      <c r="N9312" t="s">
        <v>20</v>
      </c>
      <c r="O9312" t="s">
        <v>17502</v>
      </c>
      <c r="P9312" t="s">
        <v>28</v>
      </c>
      <c r="Q9312" t="s">
        <v>34233</v>
      </c>
      <c r="R9312" t="s">
        <v>34233</v>
      </c>
      <c r="S9312" t="s">
        <v>33815</v>
      </c>
      <c r="T9312" t="s">
        <v>34349</v>
      </c>
      <c r="AD9312" t="str">
        <f t="shared" si="1439"/>
        <v/>
      </c>
      <c r="AE9312" t="str">
        <f t="shared" si="1436"/>
        <v/>
      </c>
      <c r="AF9312" t="str">
        <f t="shared" si="1437"/>
        <v/>
      </c>
      <c r="AG9312" s="17">
        <v>1</v>
      </c>
      <c r="AH9312">
        <f t="shared" si="1433"/>
        <v>2.8</v>
      </c>
      <c r="AI9312">
        <v>0.14499999999999999</v>
      </c>
      <c r="AJ9312">
        <f t="shared" si="1430"/>
        <v>0.40599999999999997</v>
      </c>
      <c r="AK9312" t="str">
        <f t="shared" si="1434"/>
        <v/>
      </c>
      <c r="AL9312" t="str">
        <f t="shared" si="1431"/>
        <v/>
      </c>
    </row>
    <row r="9313" spans="1:39" x14ac:dyDescent="0.2">
      <c r="A9313" t="s">
        <v>3608</v>
      </c>
      <c r="B9313" t="s">
        <v>233</v>
      </c>
      <c r="C9313" t="s">
        <v>3609</v>
      </c>
      <c r="D9313" s="1">
        <v>35866</v>
      </c>
      <c r="E9313" s="1">
        <v>43456</v>
      </c>
      <c r="F9313" t="s">
        <v>19</v>
      </c>
      <c r="I9313">
        <v>100</v>
      </c>
      <c r="J9313">
        <v>0</v>
      </c>
      <c r="K9313">
        <v>0</v>
      </c>
      <c r="L9313">
        <v>632</v>
      </c>
      <c r="M9313">
        <v>632</v>
      </c>
      <c r="N9313" t="s">
        <v>20</v>
      </c>
      <c r="O9313" t="s">
        <v>3610</v>
      </c>
      <c r="P9313" t="s">
        <v>28</v>
      </c>
      <c r="Q9313" t="s">
        <v>34233</v>
      </c>
      <c r="R9313" t="s">
        <v>34233</v>
      </c>
      <c r="S9313" t="s">
        <v>32627</v>
      </c>
      <c r="T9313" t="s">
        <v>34360</v>
      </c>
      <c r="AD9313" t="str">
        <f t="shared" si="1439"/>
        <v/>
      </c>
      <c r="AE9313" t="str">
        <f t="shared" si="1436"/>
        <v/>
      </c>
      <c r="AF9313" t="str">
        <f t="shared" si="1437"/>
        <v/>
      </c>
      <c r="AG9313" s="17">
        <v>1</v>
      </c>
      <c r="AH9313">
        <f t="shared" si="1433"/>
        <v>2.8</v>
      </c>
      <c r="AI9313">
        <v>0.14499999999999999</v>
      </c>
      <c r="AJ9313">
        <f t="shared" si="1430"/>
        <v>0.40599999999999997</v>
      </c>
      <c r="AK9313" t="str">
        <f t="shared" si="1434"/>
        <v/>
      </c>
      <c r="AL9313" t="str">
        <f t="shared" si="1431"/>
        <v/>
      </c>
    </row>
    <row r="9314" spans="1:39" x14ac:dyDescent="0.2">
      <c r="A9314" t="s">
        <v>15145</v>
      </c>
      <c r="B9314" t="s">
        <v>233</v>
      </c>
      <c r="C9314" t="s">
        <v>15146</v>
      </c>
      <c r="D9314" s="1">
        <v>37405</v>
      </c>
      <c r="E9314" s="1">
        <v>43951</v>
      </c>
      <c r="F9314" t="s">
        <v>19</v>
      </c>
      <c r="I9314">
        <v>100</v>
      </c>
      <c r="J9314">
        <v>0</v>
      </c>
      <c r="K9314">
        <v>0</v>
      </c>
      <c r="L9314">
        <v>3120</v>
      </c>
      <c r="M9314">
        <v>3120</v>
      </c>
      <c r="N9314" t="s">
        <v>20</v>
      </c>
      <c r="O9314" t="s">
        <v>15147</v>
      </c>
      <c r="P9314" t="s">
        <v>28</v>
      </c>
      <c r="Q9314" t="s">
        <v>34233</v>
      </c>
      <c r="R9314" t="s">
        <v>34233</v>
      </c>
      <c r="S9314" t="s">
        <v>33807</v>
      </c>
      <c r="T9314" t="s">
        <v>34349</v>
      </c>
      <c r="AD9314" t="str">
        <f t="shared" si="1439"/>
        <v/>
      </c>
      <c r="AE9314" t="str">
        <f t="shared" si="1436"/>
        <v/>
      </c>
      <c r="AF9314" t="str">
        <f t="shared" si="1437"/>
        <v/>
      </c>
      <c r="AG9314" s="17">
        <v>1</v>
      </c>
      <c r="AH9314">
        <f t="shared" si="1433"/>
        <v>2.8</v>
      </c>
      <c r="AI9314">
        <v>0.14499999999999999</v>
      </c>
      <c r="AJ9314">
        <f t="shared" si="1430"/>
        <v>0.40599999999999997</v>
      </c>
      <c r="AK9314" t="str">
        <f t="shared" si="1434"/>
        <v/>
      </c>
      <c r="AL9314" t="str">
        <f t="shared" si="1431"/>
        <v/>
      </c>
    </row>
    <row r="9315" spans="1:39" x14ac:dyDescent="0.2">
      <c r="A9315" t="s">
        <v>25453</v>
      </c>
      <c r="B9315" t="s">
        <v>233</v>
      </c>
      <c r="C9315" t="s">
        <v>25454</v>
      </c>
      <c r="D9315" s="1">
        <v>39911</v>
      </c>
      <c r="E9315" s="1">
        <v>43456</v>
      </c>
      <c r="F9315" t="s">
        <v>19</v>
      </c>
      <c r="I9315">
        <v>100</v>
      </c>
      <c r="J9315">
        <v>0</v>
      </c>
      <c r="K9315">
        <v>0</v>
      </c>
      <c r="L9315">
        <v>2001</v>
      </c>
      <c r="M9315">
        <v>2001</v>
      </c>
      <c r="N9315" t="s">
        <v>20</v>
      </c>
      <c r="O9315" t="s">
        <v>25455</v>
      </c>
      <c r="P9315" t="s">
        <v>28</v>
      </c>
      <c r="Q9315" t="s">
        <v>34256</v>
      </c>
      <c r="R9315" t="s">
        <v>33768</v>
      </c>
      <c r="S9315" t="s">
        <v>32628</v>
      </c>
      <c r="T9315" t="s">
        <v>34357</v>
      </c>
      <c r="U9315" t="s">
        <v>32634</v>
      </c>
      <c r="V9315" t="s">
        <v>33503</v>
      </c>
      <c r="W9315">
        <v>250</v>
      </c>
      <c r="X9315">
        <v>2</v>
      </c>
      <c r="Y9315" t="s">
        <v>32654</v>
      </c>
      <c r="Z9315">
        <v>400</v>
      </c>
      <c r="AA9315">
        <v>8.5</v>
      </c>
      <c r="AC9315">
        <v>1</v>
      </c>
      <c r="AD9315" t="str">
        <f t="shared" si="1439"/>
        <v/>
      </c>
      <c r="AE9315" t="str">
        <f t="shared" si="1436"/>
        <v/>
      </c>
      <c r="AF9315" t="str">
        <f t="shared" si="1437"/>
        <v/>
      </c>
      <c r="AG9315">
        <f>IF((S9315&lt;&gt;"tühi")*(AC9315&lt;&gt;""),AC9315,"")</f>
        <v>1</v>
      </c>
      <c r="AH9315">
        <f t="shared" si="1433"/>
        <v>2.8</v>
      </c>
      <c r="AI9315">
        <v>0.14499999999999999</v>
      </c>
      <c r="AJ9315">
        <f t="shared" si="1430"/>
        <v>0.40599999999999997</v>
      </c>
      <c r="AK9315" t="str">
        <f t="shared" si="1434"/>
        <v/>
      </c>
      <c r="AL9315" t="str">
        <f t="shared" si="1431"/>
        <v/>
      </c>
    </row>
    <row r="9316" spans="1:39" x14ac:dyDescent="0.2">
      <c r="A9316" t="s">
        <v>25450</v>
      </c>
      <c r="B9316" t="s">
        <v>233</v>
      </c>
      <c r="C9316" t="s">
        <v>25451</v>
      </c>
      <c r="D9316" s="1">
        <v>39911</v>
      </c>
      <c r="E9316" s="1">
        <v>43456</v>
      </c>
      <c r="F9316" t="s">
        <v>19</v>
      </c>
      <c r="I9316">
        <v>100</v>
      </c>
      <c r="J9316">
        <v>0</v>
      </c>
      <c r="K9316">
        <v>0</v>
      </c>
      <c r="L9316">
        <v>1999</v>
      </c>
      <c r="M9316">
        <v>1999</v>
      </c>
      <c r="N9316" t="s">
        <v>20</v>
      </c>
      <c r="O9316" t="s">
        <v>25452</v>
      </c>
      <c r="P9316" t="s">
        <v>28</v>
      </c>
      <c r="Q9316" t="s">
        <v>34256</v>
      </c>
      <c r="R9316" t="s">
        <v>33783</v>
      </c>
      <c r="S9316" t="s">
        <v>33942</v>
      </c>
      <c r="T9316" t="s">
        <v>34233</v>
      </c>
      <c r="U9316" t="s">
        <v>32634</v>
      </c>
      <c r="V9316" t="s">
        <v>33503</v>
      </c>
      <c r="W9316">
        <v>250</v>
      </c>
      <c r="X9316">
        <v>2</v>
      </c>
      <c r="Y9316" t="s">
        <v>32654</v>
      </c>
      <c r="Z9316">
        <v>400</v>
      </c>
      <c r="AA9316">
        <v>8.5</v>
      </c>
      <c r="AC9316">
        <v>1</v>
      </c>
      <c r="AD9316" t="str">
        <f t="shared" si="1439"/>
        <v/>
      </c>
      <c r="AE9316">
        <f t="shared" si="1436"/>
        <v>1</v>
      </c>
      <c r="AF9316" t="str">
        <f t="shared" si="1437"/>
        <v/>
      </c>
      <c r="AG9316" t="str">
        <f>IF((S9316&lt;&gt;"tühi")*(AC9316&lt;&gt;""),AC9316,"")</f>
        <v/>
      </c>
      <c r="AH9316" t="str">
        <f t="shared" si="1433"/>
        <v/>
      </c>
      <c r="AI9316">
        <v>0.14499999999999999</v>
      </c>
      <c r="AJ9316" t="str">
        <f t="shared" si="1430"/>
        <v/>
      </c>
      <c r="AK9316">
        <f t="shared" si="1434"/>
        <v>2.8</v>
      </c>
      <c r="AL9316">
        <f t="shared" si="1431"/>
        <v>0.40599999999999997</v>
      </c>
    </row>
    <row r="9317" spans="1:39" x14ac:dyDescent="0.2">
      <c r="A9317" t="s">
        <v>8029</v>
      </c>
      <c r="B9317" t="s">
        <v>233</v>
      </c>
      <c r="C9317" t="s">
        <v>8030</v>
      </c>
      <c r="D9317" s="1">
        <v>36292</v>
      </c>
      <c r="E9317" s="1">
        <v>43456</v>
      </c>
      <c r="F9317" t="s">
        <v>19</v>
      </c>
      <c r="I9317">
        <v>100</v>
      </c>
      <c r="J9317">
        <v>0</v>
      </c>
      <c r="K9317">
        <v>0</v>
      </c>
      <c r="L9317">
        <v>979</v>
      </c>
      <c r="M9317">
        <v>979</v>
      </c>
      <c r="N9317" t="s">
        <v>20</v>
      </c>
      <c r="O9317" t="s">
        <v>8031</v>
      </c>
      <c r="P9317" t="s">
        <v>28</v>
      </c>
      <c r="Q9317" t="s">
        <v>34233</v>
      </c>
      <c r="R9317" t="s">
        <v>34233</v>
      </c>
      <c r="S9317" t="s">
        <v>32628</v>
      </c>
      <c r="T9317" t="s">
        <v>34349</v>
      </c>
      <c r="AD9317" t="str">
        <f t="shared" si="1439"/>
        <v/>
      </c>
      <c r="AE9317" t="str">
        <f t="shared" si="1436"/>
        <v/>
      </c>
      <c r="AF9317" t="str">
        <f t="shared" si="1437"/>
        <v/>
      </c>
      <c r="AG9317" s="17">
        <v>1</v>
      </c>
      <c r="AH9317">
        <f t="shared" si="1433"/>
        <v>2.8</v>
      </c>
      <c r="AI9317">
        <v>0.14499999999999999</v>
      </c>
      <c r="AJ9317">
        <f t="shared" si="1430"/>
        <v>0.40599999999999997</v>
      </c>
      <c r="AK9317" t="str">
        <f t="shared" si="1434"/>
        <v/>
      </c>
      <c r="AL9317" t="str">
        <f t="shared" si="1431"/>
        <v/>
      </c>
    </row>
    <row r="9318" spans="1:39" x14ac:dyDescent="0.2">
      <c r="A9318" t="s">
        <v>25867</v>
      </c>
      <c r="B9318" t="s">
        <v>233</v>
      </c>
      <c r="C9318" t="s">
        <v>25868</v>
      </c>
      <c r="D9318" s="1">
        <v>40616</v>
      </c>
      <c r="E9318" s="1">
        <v>44546</v>
      </c>
      <c r="F9318" t="s">
        <v>26</v>
      </c>
      <c r="I9318">
        <v>100</v>
      </c>
      <c r="J9318">
        <v>0</v>
      </c>
      <c r="K9318">
        <v>0</v>
      </c>
      <c r="L9318">
        <v>6935</v>
      </c>
      <c r="M9318">
        <v>6935</v>
      </c>
      <c r="N9318" t="s">
        <v>20</v>
      </c>
      <c r="O9318" t="s">
        <v>25869</v>
      </c>
      <c r="P9318" t="s">
        <v>44</v>
      </c>
      <c r="Q9318" t="s">
        <v>34233</v>
      </c>
      <c r="R9318" t="s">
        <v>34233</v>
      </c>
      <c r="S9318" t="s">
        <v>34233</v>
      </c>
      <c r="T9318" t="s">
        <v>34233</v>
      </c>
      <c r="AD9318" t="str">
        <f t="shared" si="1439"/>
        <v/>
      </c>
      <c r="AE9318" t="str">
        <f t="shared" si="1436"/>
        <v/>
      </c>
      <c r="AF9318" t="str">
        <f t="shared" si="1437"/>
        <v/>
      </c>
      <c r="AG9318" t="str">
        <f t="shared" ref="AG9318:AG9338" si="1440">IF((S9318&lt;&gt;"tühi")*(AC9318&lt;&gt;""),AC9318,"")</f>
        <v/>
      </c>
      <c r="AH9318" t="str">
        <f t="shared" si="1433"/>
        <v/>
      </c>
      <c r="AI9318">
        <v>0.14499999999999999</v>
      </c>
      <c r="AJ9318" t="str">
        <f t="shared" ref="AJ9318:AJ9381" si="1441">IF(COUNTBLANK(AH9318),"",AH9318*AI9318)</f>
        <v/>
      </c>
      <c r="AK9318" t="str">
        <f t="shared" si="1434"/>
        <v/>
      </c>
      <c r="AL9318" t="str">
        <f t="shared" si="1431"/>
        <v/>
      </c>
    </row>
    <row r="9319" spans="1:39" x14ac:dyDescent="0.2">
      <c r="A9319" t="s">
        <v>14403</v>
      </c>
      <c r="B9319" t="s">
        <v>233</v>
      </c>
      <c r="C9319" t="s">
        <v>14404</v>
      </c>
      <c r="D9319" s="1">
        <v>37258</v>
      </c>
      <c r="E9319" s="1">
        <v>43456</v>
      </c>
      <c r="F9319" t="s">
        <v>889</v>
      </c>
      <c r="I9319">
        <v>100</v>
      </c>
      <c r="J9319">
        <v>0</v>
      </c>
      <c r="K9319">
        <v>0</v>
      </c>
      <c r="L9319">
        <v>12136</v>
      </c>
      <c r="M9319">
        <v>12136</v>
      </c>
      <c r="N9319" t="s">
        <v>20</v>
      </c>
      <c r="O9319" t="s">
        <v>14405</v>
      </c>
      <c r="P9319" t="s">
        <v>28</v>
      </c>
      <c r="Q9319" t="s">
        <v>34233</v>
      </c>
      <c r="R9319" t="s">
        <v>34233</v>
      </c>
      <c r="S9319" t="s">
        <v>33942</v>
      </c>
      <c r="T9319" t="s">
        <v>34233</v>
      </c>
      <c r="AD9319" t="str">
        <f t="shared" si="1439"/>
        <v/>
      </c>
      <c r="AE9319" t="str">
        <f t="shared" si="1436"/>
        <v/>
      </c>
      <c r="AF9319" t="str">
        <f t="shared" si="1437"/>
        <v/>
      </c>
      <c r="AG9319" t="str">
        <f t="shared" si="1440"/>
        <v/>
      </c>
      <c r="AH9319" t="str">
        <f t="shared" si="1433"/>
        <v/>
      </c>
      <c r="AI9319">
        <v>0.14499999999999999</v>
      </c>
      <c r="AJ9319" t="str">
        <f t="shared" si="1441"/>
        <v/>
      </c>
      <c r="AK9319" t="str">
        <f t="shared" si="1434"/>
        <v/>
      </c>
      <c r="AL9319" t="str">
        <f t="shared" si="1431"/>
        <v/>
      </c>
    </row>
    <row r="9320" spans="1:39" x14ac:dyDescent="0.2">
      <c r="A9320" t="s">
        <v>32293</v>
      </c>
      <c r="B9320" t="s">
        <v>233</v>
      </c>
      <c r="C9320" t="s">
        <v>32294</v>
      </c>
      <c r="D9320" s="1">
        <v>36201</v>
      </c>
      <c r="E9320" s="1">
        <v>44614</v>
      </c>
      <c r="F9320" t="s">
        <v>39</v>
      </c>
      <c r="I9320">
        <v>100</v>
      </c>
      <c r="J9320">
        <v>0</v>
      </c>
      <c r="K9320">
        <v>0</v>
      </c>
      <c r="L9320">
        <v>60800</v>
      </c>
      <c r="M9320">
        <v>60779</v>
      </c>
      <c r="N9320" t="s">
        <v>401</v>
      </c>
      <c r="O9320" t="s">
        <v>32295</v>
      </c>
      <c r="P9320" t="s">
        <v>28</v>
      </c>
      <c r="Q9320" t="s">
        <v>34233</v>
      </c>
      <c r="R9320" t="s">
        <v>34233</v>
      </c>
      <c r="S9320" t="s">
        <v>33942</v>
      </c>
      <c r="T9320" t="s">
        <v>34233</v>
      </c>
      <c r="AD9320" t="str">
        <f t="shared" si="1439"/>
        <v/>
      </c>
      <c r="AE9320" t="str">
        <f t="shared" si="1436"/>
        <v/>
      </c>
      <c r="AF9320" t="str">
        <f t="shared" si="1437"/>
        <v/>
      </c>
      <c r="AG9320" t="str">
        <f t="shared" si="1440"/>
        <v/>
      </c>
      <c r="AH9320" t="str">
        <f t="shared" si="1433"/>
        <v/>
      </c>
      <c r="AI9320">
        <v>0.14499999999999999</v>
      </c>
      <c r="AJ9320" t="str">
        <f t="shared" si="1441"/>
        <v/>
      </c>
      <c r="AK9320" t="str">
        <f t="shared" si="1434"/>
        <v/>
      </c>
      <c r="AL9320" t="str">
        <f t="shared" si="1431"/>
        <v/>
      </c>
    </row>
    <row r="9321" spans="1:39" s="20" customFormat="1" x14ac:dyDescent="0.2">
      <c r="A9321" s="20" t="s">
        <v>14136</v>
      </c>
      <c r="B9321" s="20" t="s">
        <v>233</v>
      </c>
      <c r="C9321" s="20" t="s">
        <v>14137</v>
      </c>
      <c r="D9321" s="21">
        <v>37200</v>
      </c>
      <c r="E9321" s="21">
        <v>44546</v>
      </c>
      <c r="F9321" s="20" t="s">
        <v>19</v>
      </c>
      <c r="I9321" s="20">
        <v>100</v>
      </c>
      <c r="J9321" s="20">
        <v>0</v>
      </c>
      <c r="K9321" s="20">
        <v>0</v>
      </c>
      <c r="L9321" s="20">
        <v>1003</v>
      </c>
      <c r="M9321" s="20">
        <v>1003</v>
      </c>
      <c r="N9321" s="20" t="s">
        <v>20</v>
      </c>
      <c r="O9321" s="20" t="s">
        <v>14138</v>
      </c>
      <c r="P9321" s="20" t="s">
        <v>28</v>
      </c>
      <c r="Q9321" s="20" t="s">
        <v>34256</v>
      </c>
      <c r="R9321" s="20" t="s">
        <v>33783</v>
      </c>
      <c r="S9321" s="20" t="s">
        <v>33942</v>
      </c>
      <c r="T9321" s="20" t="s">
        <v>34233</v>
      </c>
      <c r="V9321" s="20" t="s">
        <v>33512</v>
      </c>
      <c r="AD9321" s="20" t="str">
        <f t="shared" si="1439"/>
        <v/>
      </c>
      <c r="AE9321" s="20" t="str">
        <f t="shared" si="1436"/>
        <v/>
      </c>
      <c r="AF9321" s="20" t="str">
        <f t="shared" si="1437"/>
        <v/>
      </c>
      <c r="AG9321" s="20" t="str">
        <f t="shared" si="1440"/>
        <v/>
      </c>
      <c r="AH9321" s="20" t="str">
        <f t="shared" si="1433"/>
        <v/>
      </c>
      <c r="AI9321" s="20">
        <v>0.14499999999999999</v>
      </c>
      <c r="AJ9321" s="20" t="str">
        <f t="shared" si="1441"/>
        <v/>
      </c>
      <c r="AK9321" s="20" t="str">
        <f t="shared" si="1434"/>
        <v/>
      </c>
      <c r="AL9321" s="20" t="str">
        <f t="shared" si="1431"/>
        <v/>
      </c>
      <c r="AM9321" s="20" t="s">
        <v>34177</v>
      </c>
    </row>
    <row r="9322" spans="1:39" x14ac:dyDescent="0.2">
      <c r="A9322" t="s">
        <v>14176</v>
      </c>
      <c r="B9322" t="s">
        <v>233</v>
      </c>
      <c r="C9322" t="s">
        <v>14177</v>
      </c>
      <c r="D9322" s="1">
        <v>37200</v>
      </c>
      <c r="E9322" s="1">
        <v>44546</v>
      </c>
      <c r="F9322" t="s">
        <v>19</v>
      </c>
      <c r="I9322">
        <v>100</v>
      </c>
      <c r="J9322">
        <v>0</v>
      </c>
      <c r="K9322">
        <v>0</v>
      </c>
      <c r="L9322">
        <v>1020</v>
      </c>
      <c r="M9322">
        <v>1020</v>
      </c>
      <c r="N9322" t="s">
        <v>20</v>
      </c>
      <c r="O9322" t="s">
        <v>14178</v>
      </c>
      <c r="P9322" t="s">
        <v>28</v>
      </c>
      <c r="Q9322" t="s">
        <v>34256</v>
      </c>
      <c r="R9322" t="s">
        <v>33783</v>
      </c>
      <c r="S9322" t="s">
        <v>33942</v>
      </c>
      <c r="T9322" t="s">
        <v>34233</v>
      </c>
      <c r="U9322" t="s">
        <v>32634</v>
      </c>
      <c r="V9322" t="s">
        <v>35055</v>
      </c>
      <c r="W9322">
        <v>184</v>
      </c>
      <c r="X9322">
        <v>2</v>
      </c>
      <c r="Y9322" t="s">
        <v>32654</v>
      </c>
      <c r="Z9322">
        <v>368</v>
      </c>
      <c r="AA9322">
        <v>11</v>
      </c>
      <c r="AB9322">
        <v>18</v>
      </c>
      <c r="AC9322">
        <v>1</v>
      </c>
      <c r="AD9322" t="str">
        <f t="shared" si="1439"/>
        <v/>
      </c>
      <c r="AE9322">
        <f t="shared" si="1436"/>
        <v>1</v>
      </c>
      <c r="AF9322" t="str">
        <f t="shared" si="1437"/>
        <v/>
      </c>
      <c r="AG9322" t="str">
        <f t="shared" si="1440"/>
        <v/>
      </c>
      <c r="AH9322" t="str">
        <f t="shared" si="1433"/>
        <v/>
      </c>
      <c r="AI9322">
        <v>0.14499999999999999</v>
      </c>
      <c r="AJ9322" t="str">
        <f t="shared" si="1441"/>
        <v/>
      </c>
      <c r="AK9322">
        <f t="shared" si="1434"/>
        <v>2.8</v>
      </c>
      <c r="AL9322">
        <f t="shared" si="1431"/>
        <v>0.40599999999999997</v>
      </c>
    </row>
    <row r="9323" spans="1:39" x14ac:dyDescent="0.2">
      <c r="A9323" t="s">
        <v>14179</v>
      </c>
      <c r="B9323" t="s">
        <v>233</v>
      </c>
      <c r="C9323" t="s">
        <v>14180</v>
      </c>
      <c r="D9323" s="1">
        <v>37200</v>
      </c>
      <c r="E9323" s="1">
        <v>43456</v>
      </c>
      <c r="F9323" t="s">
        <v>19</v>
      </c>
      <c r="I9323">
        <v>100</v>
      </c>
      <c r="J9323">
        <v>0</v>
      </c>
      <c r="K9323">
        <v>0</v>
      </c>
      <c r="L9323">
        <v>1118</v>
      </c>
      <c r="M9323">
        <v>1118</v>
      </c>
      <c r="N9323" t="s">
        <v>20</v>
      </c>
      <c r="O9323" t="s">
        <v>14181</v>
      </c>
      <c r="P9323" t="s">
        <v>28</v>
      </c>
      <c r="Q9323" t="s">
        <v>34256</v>
      </c>
      <c r="R9323" t="s">
        <v>33783</v>
      </c>
      <c r="S9323" t="s">
        <v>33942</v>
      </c>
      <c r="T9323" t="s">
        <v>34233</v>
      </c>
      <c r="U9323" t="s">
        <v>32634</v>
      </c>
      <c r="V9323" t="s">
        <v>35055</v>
      </c>
      <c r="W9323">
        <v>201</v>
      </c>
      <c r="X9323">
        <v>3</v>
      </c>
      <c r="Y9323" t="s">
        <v>32654</v>
      </c>
      <c r="Z9323">
        <v>603</v>
      </c>
      <c r="AA9323">
        <v>11</v>
      </c>
      <c r="AB9323">
        <v>18</v>
      </c>
      <c r="AC9323">
        <v>1</v>
      </c>
      <c r="AD9323" t="str">
        <f t="shared" si="1439"/>
        <v/>
      </c>
      <c r="AE9323">
        <f t="shared" si="1436"/>
        <v>1</v>
      </c>
      <c r="AF9323" t="str">
        <f t="shared" si="1437"/>
        <v/>
      </c>
      <c r="AG9323" t="str">
        <f t="shared" si="1440"/>
        <v/>
      </c>
      <c r="AH9323" t="str">
        <f t="shared" si="1433"/>
        <v/>
      </c>
      <c r="AI9323">
        <v>0.14499999999999999</v>
      </c>
      <c r="AJ9323" t="str">
        <f t="shared" si="1441"/>
        <v/>
      </c>
      <c r="AK9323">
        <f t="shared" si="1434"/>
        <v>2.8</v>
      </c>
      <c r="AL9323">
        <f t="shared" ref="AL9323:AL9386" si="1442">IF(COUNTBLANK(AK9323),"",AK9323*AI9323)</f>
        <v>0.40599999999999997</v>
      </c>
    </row>
    <row r="9324" spans="1:39" x14ac:dyDescent="0.2">
      <c r="A9324" t="s">
        <v>14182</v>
      </c>
      <c r="B9324" t="s">
        <v>233</v>
      </c>
      <c r="C9324" t="s">
        <v>14183</v>
      </c>
      <c r="D9324" s="1">
        <v>37200</v>
      </c>
      <c r="E9324" s="1">
        <v>44546</v>
      </c>
      <c r="F9324" t="s">
        <v>19</v>
      </c>
      <c r="I9324">
        <v>100</v>
      </c>
      <c r="J9324">
        <v>0</v>
      </c>
      <c r="K9324">
        <v>0</v>
      </c>
      <c r="L9324">
        <v>1020</v>
      </c>
      <c r="M9324">
        <v>1020</v>
      </c>
      <c r="N9324" t="s">
        <v>20</v>
      </c>
      <c r="O9324" t="s">
        <v>14184</v>
      </c>
      <c r="P9324" t="s">
        <v>28</v>
      </c>
      <c r="Q9324" t="s">
        <v>34256</v>
      </c>
      <c r="R9324" t="s">
        <v>33783</v>
      </c>
      <c r="S9324" t="s">
        <v>33942</v>
      </c>
      <c r="T9324" t="s">
        <v>34233</v>
      </c>
      <c r="U9324" t="s">
        <v>32634</v>
      </c>
      <c r="V9324" t="s">
        <v>35055</v>
      </c>
      <c r="W9324">
        <v>184</v>
      </c>
      <c r="X9324">
        <v>2</v>
      </c>
      <c r="Y9324" t="s">
        <v>32654</v>
      </c>
      <c r="Z9324">
        <v>368</v>
      </c>
      <c r="AA9324">
        <v>11</v>
      </c>
      <c r="AB9324">
        <v>18</v>
      </c>
      <c r="AC9324">
        <v>1</v>
      </c>
      <c r="AD9324" t="str">
        <f t="shared" si="1439"/>
        <v/>
      </c>
      <c r="AE9324">
        <f t="shared" si="1436"/>
        <v>1</v>
      </c>
      <c r="AF9324" t="str">
        <f t="shared" si="1437"/>
        <v/>
      </c>
      <c r="AG9324" t="str">
        <f t="shared" si="1440"/>
        <v/>
      </c>
      <c r="AH9324" t="str">
        <f t="shared" si="1433"/>
        <v/>
      </c>
      <c r="AI9324">
        <v>0.14499999999999999</v>
      </c>
      <c r="AJ9324" t="str">
        <f t="shared" si="1441"/>
        <v/>
      </c>
      <c r="AK9324">
        <f t="shared" si="1434"/>
        <v>2.8</v>
      </c>
      <c r="AL9324">
        <f t="shared" si="1442"/>
        <v>0.40599999999999997</v>
      </c>
    </row>
    <row r="9325" spans="1:39" x14ac:dyDescent="0.2">
      <c r="A9325" t="s">
        <v>14185</v>
      </c>
      <c r="B9325" t="s">
        <v>233</v>
      </c>
      <c r="C9325" t="s">
        <v>14186</v>
      </c>
      <c r="D9325" s="1">
        <v>37200</v>
      </c>
      <c r="E9325" s="1">
        <v>44546</v>
      </c>
      <c r="F9325" t="s">
        <v>19</v>
      </c>
      <c r="I9325">
        <v>100</v>
      </c>
      <c r="J9325">
        <v>0</v>
      </c>
      <c r="K9325">
        <v>0</v>
      </c>
      <c r="L9325">
        <v>1013</v>
      </c>
      <c r="M9325">
        <v>1013</v>
      </c>
      <c r="N9325" t="s">
        <v>20</v>
      </c>
      <c r="O9325" t="s">
        <v>14187</v>
      </c>
      <c r="P9325" t="s">
        <v>28</v>
      </c>
      <c r="Q9325" t="s">
        <v>34256</v>
      </c>
      <c r="R9325" t="s">
        <v>33777</v>
      </c>
      <c r="S9325" t="s">
        <v>32628</v>
      </c>
      <c r="T9325" t="s">
        <v>34357</v>
      </c>
      <c r="U9325" t="s">
        <v>32634</v>
      </c>
      <c r="V9325" t="s">
        <v>35055</v>
      </c>
      <c r="W9325">
        <v>182</v>
      </c>
      <c r="X9325">
        <v>2</v>
      </c>
      <c r="Y9325" t="s">
        <v>32654</v>
      </c>
      <c r="Z9325">
        <v>364</v>
      </c>
      <c r="AA9325">
        <v>11</v>
      </c>
      <c r="AB9325">
        <v>18</v>
      </c>
      <c r="AC9325">
        <v>1</v>
      </c>
      <c r="AD9325" t="str">
        <f t="shared" si="1439"/>
        <v/>
      </c>
      <c r="AE9325" t="str">
        <f t="shared" si="1436"/>
        <v/>
      </c>
      <c r="AF9325" t="str">
        <f t="shared" si="1437"/>
        <v/>
      </c>
      <c r="AG9325">
        <f t="shared" si="1440"/>
        <v>1</v>
      </c>
      <c r="AH9325">
        <f t="shared" si="1433"/>
        <v>2.8</v>
      </c>
      <c r="AI9325">
        <v>0.14499999999999999</v>
      </c>
      <c r="AJ9325">
        <f t="shared" si="1441"/>
        <v>0.40599999999999997</v>
      </c>
      <c r="AK9325" t="str">
        <f t="shared" si="1434"/>
        <v/>
      </c>
      <c r="AL9325" t="str">
        <f t="shared" si="1442"/>
        <v/>
      </c>
    </row>
    <row r="9326" spans="1:39" x14ac:dyDescent="0.2">
      <c r="A9326" t="s">
        <v>14127</v>
      </c>
      <c r="B9326" t="s">
        <v>233</v>
      </c>
      <c r="C9326" t="s">
        <v>14128</v>
      </c>
      <c r="D9326" s="1">
        <v>37200</v>
      </c>
      <c r="E9326" s="1">
        <v>44614</v>
      </c>
      <c r="F9326" t="s">
        <v>889</v>
      </c>
      <c r="I9326">
        <v>100</v>
      </c>
      <c r="J9326">
        <v>0</v>
      </c>
      <c r="K9326">
        <v>0</v>
      </c>
      <c r="L9326">
        <v>5276</v>
      </c>
      <c r="M9326">
        <v>5276</v>
      </c>
      <c r="N9326" t="s">
        <v>20</v>
      </c>
      <c r="O9326" t="s">
        <v>14129</v>
      </c>
      <c r="P9326" t="s">
        <v>28</v>
      </c>
      <c r="Q9326" t="s">
        <v>34233</v>
      </c>
      <c r="R9326" t="s">
        <v>34233</v>
      </c>
      <c r="S9326" t="s">
        <v>33942</v>
      </c>
      <c r="T9326" t="s">
        <v>34233</v>
      </c>
      <c r="V9326" t="s">
        <v>35055</v>
      </c>
      <c r="AD9326" t="str">
        <f t="shared" si="1439"/>
        <v/>
      </c>
      <c r="AE9326" t="str">
        <f t="shared" si="1436"/>
        <v/>
      </c>
      <c r="AF9326" t="str">
        <f t="shared" si="1437"/>
        <v/>
      </c>
      <c r="AG9326" t="str">
        <f t="shared" si="1440"/>
        <v/>
      </c>
      <c r="AH9326" t="str">
        <f t="shared" si="1433"/>
        <v/>
      </c>
      <c r="AI9326">
        <v>0.14499999999999999</v>
      </c>
      <c r="AJ9326" t="str">
        <f t="shared" si="1441"/>
        <v/>
      </c>
      <c r="AK9326" t="str">
        <f t="shared" si="1434"/>
        <v/>
      </c>
      <c r="AL9326" t="str">
        <f t="shared" si="1442"/>
        <v/>
      </c>
    </row>
    <row r="9327" spans="1:39" x14ac:dyDescent="0.2">
      <c r="A9327" t="s">
        <v>14130</v>
      </c>
      <c r="B9327" t="s">
        <v>233</v>
      </c>
      <c r="C9327" t="s">
        <v>14131</v>
      </c>
      <c r="D9327" s="1">
        <v>37200</v>
      </c>
      <c r="E9327" s="1">
        <v>44614</v>
      </c>
      <c r="F9327" t="s">
        <v>889</v>
      </c>
      <c r="I9327">
        <v>100</v>
      </c>
      <c r="J9327">
        <v>0</v>
      </c>
      <c r="K9327">
        <v>0</v>
      </c>
      <c r="L9327">
        <v>1590</v>
      </c>
      <c r="M9327">
        <v>1590</v>
      </c>
      <c r="N9327" t="s">
        <v>20</v>
      </c>
      <c r="O9327" t="s">
        <v>14132</v>
      </c>
      <c r="P9327" t="s">
        <v>28</v>
      </c>
      <c r="Q9327" t="s">
        <v>34233</v>
      </c>
      <c r="R9327" t="s">
        <v>34233</v>
      </c>
      <c r="S9327" t="s">
        <v>33942</v>
      </c>
      <c r="T9327" t="s">
        <v>34233</v>
      </c>
      <c r="V9327" t="s">
        <v>35055</v>
      </c>
      <c r="AD9327" t="str">
        <f t="shared" si="1439"/>
        <v/>
      </c>
      <c r="AE9327" t="str">
        <f t="shared" si="1436"/>
        <v/>
      </c>
      <c r="AF9327" t="str">
        <f t="shared" si="1437"/>
        <v/>
      </c>
      <c r="AG9327" t="str">
        <f t="shared" si="1440"/>
        <v/>
      </c>
      <c r="AH9327" t="str">
        <f t="shared" si="1433"/>
        <v/>
      </c>
      <c r="AI9327">
        <v>0.14499999999999999</v>
      </c>
      <c r="AJ9327" t="str">
        <f t="shared" si="1441"/>
        <v/>
      </c>
      <c r="AK9327" t="str">
        <f t="shared" si="1434"/>
        <v/>
      </c>
      <c r="AL9327" t="str">
        <f t="shared" si="1442"/>
        <v/>
      </c>
    </row>
    <row r="9328" spans="1:39" x14ac:dyDescent="0.2">
      <c r="A9328" t="s">
        <v>14133</v>
      </c>
      <c r="B9328" t="s">
        <v>233</v>
      </c>
      <c r="C9328" t="s">
        <v>14134</v>
      </c>
      <c r="D9328" s="1">
        <v>37200</v>
      </c>
      <c r="E9328" s="1">
        <v>44546</v>
      </c>
      <c r="F9328" t="s">
        <v>26</v>
      </c>
      <c r="I9328">
        <v>100</v>
      </c>
      <c r="J9328">
        <v>0</v>
      </c>
      <c r="K9328">
        <v>0</v>
      </c>
      <c r="L9328">
        <v>5000</v>
      </c>
      <c r="M9328">
        <v>5000</v>
      </c>
      <c r="N9328" t="s">
        <v>20</v>
      </c>
      <c r="O9328" t="s">
        <v>14135</v>
      </c>
      <c r="P9328" t="s">
        <v>28</v>
      </c>
      <c r="Q9328" t="s">
        <v>34233</v>
      </c>
      <c r="R9328" t="s">
        <v>34233</v>
      </c>
      <c r="S9328" t="s">
        <v>34233</v>
      </c>
      <c r="T9328" t="s">
        <v>34233</v>
      </c>
      <c r="V9328" t="s">
        <v>35055</v>
      </c>
      <c r="AD9328" t="str">
        <f t="shared" si="1439"/>
        <v/>
      </c>
      <c r="AE9328" t="str">
        <f t="shared" si="1436"/>
        <v/>
      </c>
      <c r="AF9328" t="str">
        <f t="shared" si="1437"/>
        <v/>
      </c>
      <c r="AG9328" t="str">
        <f t="shared" si="1440"/>
        <v/>
      </c>
      <c r="AH9328" t="str">
        <f t="shared" ref="AH9328:AH9391" si="1443">IF(AG9328="","",AG9328*2.8)</f>
        <v/>
      </c>
      <c r="AI9328">
        <v>0.14499999999999999</v>
      </c>
      <c r="AJ9328" t="str">
        <f t="shared" si="1441"/>
        <v/>
      </c>
      <c r="AK9328" t="str">
        <f t="shared" ref="AK9328:AK9391" si="1444">IF(AE9328="","",AE9328*2.8)</f>
        <v/>
      </c>
      <c r="AL9328" t="str">
        <f t="shared" si="1442"/>
        <v/>
      </c>
    </row>
    <row r="9329" spans="1:38" x14ac:dyDescent="0.2">
      <c r="A9329" t="s">
        <v>14061</v>
      </c>
      <c r="B9329" t="s">
        <v>233</v>
      </c>
      <c r="C9329" t="s">
        <v>14062</v>
      </c>
      <c r="D9329" s="1">
        <v>37200</v>
      </c>
      <c r="E9329" s="1">
        <v>43456</v>
      </c>
      <c r="F9329" t="s">
        <v>19</v>
      </c>
      <c r="I9329">
        <v>100</v>
      </c>
      <c r="J9329">
        <v>0</v>
      </c>
      <c r="K9329">
        <v>0</v>
      </c>
      <c r="L9329">
        <v>1062</v>
      </c>
      <c r="M9329">
        <v>1062</v>
      </c>
      <c r="N9329" t="s">
        <v>20</v>
      </c>
      <c r="O9329" t="s">
        <v>14063</v>
      </c>
      <c r="P9329" t="s">
        <v>28</v>
      </c>
      <c r="Q9329" t="s">
        <v>34233</v>
      </c>
      <c r="R9329" t="s">
        <v>34233</v>
      </c>
      <c r="S9329" t="s">
        <v>32628</v>
      </c>
      <c r="T9329" t="s">
        <v>32634</v>
      </c>
      <c r="U9329" t="s">
        <v>32634</v>
      </c>
      <c r="V9329" t="s">
        <v>35055</v>
      </c>
      <c r="W9329">
        <v>191</v>
      </c>
      <c r="X9329">
        <v>2</v>
      </c>
      <c r="Y9329" t="s">
        <v>32654</v>
      </c>
      <c r="Z9329">
        <v>382</v>
      </c>
      <c r="AA9329">
        <v>8</v>
      </c>
      <c r="AB9329">
        <v>18</v>
      </c>
      <c r="AC9329">
        <v>1</v>
      </c>
      <c r="AD9329" t="str">
        <f t="shared" si="1439"/>
        <v/>
      </c>
      <c r="AE9329" t="str">
        <f t="shared" si="1436"/>
        <v/>
      </c>
      <c r="AF9329" t="str">
        <f t="shared" si="1437"/>
        <v/>
      </c>
      <c r="AG9329">
        <f t="shared" si="1440"/>
        <v>1</v>
      </c>
      <c r="AH9329">
        <f t="shared" si="1443"/>
        <v>2.8</v>
      </c>
      <c r="AI9329">
        <v>0.14499999999999999</v>
      </c>
      <c r="AJ9329">
        <f t="shared" si="1441"/>
        <v>0.40599999999999997</v>
      </c>
      <c r="AK9329" t="str">
        <f t="shared" si="1444"/>
        <v/>
      </c>
      <c r="AL9329" t="str">
        <f t="shared" si="1442"/>
        <v/>
      </c>
    </row>
    <row r="9330" spans="1:38" x14ac:dyDescent="0.2">
      <c r="A9330" t="s">
        <v>14094</v>
      </c>
      <c r="B9330" t="s">
        <v>233</v>
      </c>
      <c r="C9330" t="s">
        <v>14095</v>
      </c>
      <c r="D9330" s="1">
        <v>37200</v>
      </c>
      <c r="E9330" s="1">
        <v>44546</v>
      </c>
      <c r="F9330" t="s">
        <v>19</v>
      </c>
      <c r="I9330">
        <v>100</v>
      </c>
      <c r="J9330">
        <v>0</v>
      </c>
      <c r="K9330">
        <v>0</v>
      </c>
      <c r="L9330">
        <v>1753</v>
      </c>
      <c r="M9330">
        <v>1753</v>
      </c>
      <c r="N9330" t="s">
        <v>20</v>
      </c>
      <c r="O9330" t="s">
        <v>14096</v>
      </c>
      <c r="P9330" t="s">
        <v>28</v>
      </c>
      <c r="Q9330" t="s">
        <v>34256</v>
      </c>
      <c r="R9330" t="s">
        <v>33783</v>
      </c>
      <c r="S9330" t="s">
        <v>33942</v>
      </c>
      <c r="T9330" t="s">
        <v>34233</v>
      </c>
      <c r="U9330" t="s">
        <v>32634</v>
      </c>
      <c r="V9330" t="s">
        <v>35055</v>
      </c>
      <c r="W9330">
        <v>319</v>
      </c>
      <c r="X9330">
        <v>2</v>
      </c>
      <c r="Y9330" t="s">
        <v>32654</v>
      </c>
      <c r="Z9330">
        <v>638</v>
      </c>
      <c r="AA9330">
        <v>9</v>
      </c>
      <c r="AB9330">
        <v>18</v>
      </c>
      <c r="AC9330">
        <v>1</v>
      </c>
      <c r="AD9330" t="str">
        <f t="shared" si="1439"/>
        <v/>
      </c>
      <c r="AE9330">
        <f t="shared" si="1436"/>
        <v>1</v>
      </c>
      <c r="AF9330" t="str">
        <f t="shared" si="1437"/>
        <v/>
      </c>
      <c r="AG9330" t="str">
        <f t="shared" si="1440"/>
        <v/>
      </c>
      <c r="AH9330" t="str">
        <f t="shared" si="1443"/>
        <v/>
      </c>
      <c r="AI9330">
        <v>0.14499999999999999</v>
      </c>
      <c r="AJ9330" t="str">
        <f t="shared" si="1441"/>
        <v/>
      </c>
      <c r="AK9330">
        <f t="shared" si="1444"/>
        <v>2.8</v>
      </c>
      <c r="AL9330">
        <f t="shared" si="1442"/>
        <v>0.40599999999999997</v>
      </c>
    </row>
    <row r="9331" spans="1:38" x14ac:dyDescent="0.2">
      <c r="A9331" t="s">
        <v>14097</v>
      </c>
      <c r="B9331" t="s">
        <v>233</v>
      </c>
      <c r="C9331" t="s">
        <v>14098</v>
      </c>
      <c r="D9331" s="1">
        <v>37200</v>
      </c>
      <c r="E9331" s="1">
        <v>43456</v>
      </c>
      <c r="F9331" t="s">
        <v>19</v>
      </c>
      <c r="I9331">
        <v>100</v>
      </c>
      <c r="J9331">
        <v>0</v>
      </c>
      <c r="K9331">
        <v>0</v>
      </c>
      <c r="L9331">
        <v>1052</v>
      </c>
      <c r="M9331">
        <v>1052</v>
      </c>
      <c r="N9331" t="s">
        <v>20</v>
      </c>
      <c r="O9331" t="s">
        <v>14099</v>
      </c>
      <c r="P9331" t="s">
        <v>28</v>
      </c>
      <c r="Q9331" t="s">
        <v>34233</v>
      </c>
      <c r="R9331" t="s">
        <v>34233</v>
      </c>
      <c r="S9331" t="s">
        <v>32628</v>
      </c>
      <c r="T9331" t="s">
        <v>34349</v>
      </c>
      <c r="U9331" t="s">
        <v>32634</v>
      </c>
      <c r="V9331" t="s">
        <v>35055</v>
      </c>
      <c r="W9331">
        <v>189</v>
      </c>
      <c r="X9331">
        <v>3</v>
      </c>
      <c r="Y9331" t="s">
        <v>32654</v>
      </c>
      <c r="Z9331">
        <v>567</v>
      </c>
      <c r="AA9331">
        <v>11</v>
      </c>
      <c r="AB9331">
        <v>18</v>
      </c>
      <c r="AC9331">
        <v>1</v>
      </c>
      <c r="AD9331" t="str">
        <f t="shared" si="1439"/>
        <v/>
      </c>
      <c r="AE9331" t="str">
        <f t="shared" si="1436"/>
        <v/>
      </c>
      <c r="AF9331" t="str">
        <f t="shared" si="1437"/>
        <v/>
      </c>
      <c r="AG9331">
        <f t="shared" si="1440"/>
        <v>1</v>
      </c>
      <c r="AH9331">
        <f t="shared" si="1443"/>
        <v>2.8</v>
      </c>
      <c r="AI9331">
        <v>0.14499999999999999</v>
      </c>
      <c r="AJ9331">
        <f t="shared" si="1441"/>
        <v>0.40599999999999997</v>
      </c>
      <c r="AK9331" t="str">
        <f t="shared" si="1444"/>
        <v/>
      </c>
      <c r="AL9331" t="str">
        <f t="shared" si="1442"/>
        <v/>
      </c>
    </row>
    <row r="9332" spans="1:38" x14ac:dyDescent="0.2">
      <c r="A9332" t="s">
        <v>14100</v>
      </c>
      <c r="B9332" t="s">
        <v>233</v>
      </c>
      <c r="C9332" t="s">
        <v>14101</v>
      </c>
      <c r="D9332" s="1">
        <v>37200</v>
      </c>
      <c r="E9332" s="1">
        <v>44546</v>
      </c>
      <c r="F9332" t="s">
        <v>19</v>
      </c>
      <c r="I9332">
        <v>100</v>
      </c>
      <c r="J9332">
        <v>0</v>
      </c>
      <c r="K9332">
        <v>0</v>
      </c>
      <c r="L9332">
        <v>1448</v>
      </c>
      <c r="M9332">
        <v>1448</v>
      </c>
      <c r="N9332" t="s">
        <v>20</v>
      </c>
      <c r="O9332" t="s">
        <v>14102</v>
      </c>
      <c r="P9332" t="s">
        <v>28</v>
      </c>
      <c r="Q9332" t="s">
        <v>34233</v>
      </c>
      <c r="R9332" t="s">
        <v>34233</v>
      </c>
      <c r="S9332" t="s">
        <v>32628</v>
      </c>
      <c r="T9332" t="s">
        <v>34357</v>
      </c>
      <c r="U9332" t="s">
        <v>32634</v>
      </c>
      <c r="V9332" t="s">
        <v>35055</v>
      </c>
      <c r="W9332">
        <v>258</v>
      </c>
      <c r="X9332">
        <v>2</v>
      </c>
      <c r="Y9332" t="s">
        <v>32654</v>
      </c>
      <c r="Z9332">
        <v>516</v>
      </c>
      <c r="AA9332">
        <v>9</v>
      </c>
      <c r="AB9332">
        <v>18</v>
      </c>
      <c r="AC9332">
        <v>1</v>
      </c>
      <c r="AD9332" t="str">
        <f t="shared" si="1439"/>
        <v/>
      </c>
      <c r="AE9332" t="str">
        <f t="shared" si="1436"/>
        <v/>
      </c>
      <c r="AF9332" t="str">
        <f t="shared" si="1437"/>
        <v/>
      </c>
      <c r="AG9332">
        <f t="shared" si="1440"/>
        <v>1</v>
      </c>
      <c r="AH9332">
        <f t="shared" si="1443"/>
        <v>2.8</v>
      </c>
      <c r="AI9332">
        <v>0.14499999999999999</v>
      </c>
      <c r="AJ9332">
        <f t="shared" si="1441"/>
        <v>0.40599999999999997</v>
      </c>
      <c r="AK9332" t="str">
        <f t="shared" si="1444"/>
        <v/>
      </c>
      <c r="AL9332" t="str">
        <f t="shared" si="1442"/>
        <v/>
      </c>
    </row>
    <row r="9333" spans="1:38" x14ac:dyDescent="0.2">
      <c r="A9333" t="s">
        <v>14103</v>
      </c>
      <c r="B9333" t="s">
        <v>233</v>
      </c>
      <c r="C9333" t="s">
        <v>14104</v>
      </c>
      <c r="D9333" s="1">
        <v>37200</v>
      </c>
      <c r="E9333" s="1">
        <v>43456</v>
      </c>
      <c r="F9333" t="s">
        <v>19</v>
      </c>
      <c r="I9333">
        <v>100</v>
      </c>
      <c r="J9333">
        <v>0</v>
      </c>
      <c r="K9333">
        <v>0</v>
      </c>
      <c r="L9333">
        <v>1349</v>
      </c>
      <c r="M9333">
        <v>1349</v>
      </c>
      <c r="N9333" t="s">
        <v>20</v>
      </c>
      <c r="O9333" t="s">
        <v>14105</v>
      </c>
      <c r="P9333" t="s">
        <v>28</v>
      </c>
      <c r="Q9333" t="s">
        <v>34233</v>
      </c>
      <c r="R9333" t="s">
        <v>34233</v>
      </c>
      <c r="S9333" t="s">
        <v>32628</v>
      </c>
      <c r="T9333" t="s">
        <v>34354</v>
      </c>
      <c r="U9333" t="s">
        <v>32634</v>
      </c>
      <c r="V9333" t="s">
        <v>35055</v>
      </c>
      <c r="W9333">
        <v>233</v>
      </c>
      <c r="X9333">
        <v>2</v>
      </c>
      <c r="Y9333" t="s">
        <v>32654</v>
      </c>
      <c r="Z9333">
        <v>466</v>
      </c>
      <c r="AA9333">
        <v>9</v>
      </c>
      <c r="AB9333">
        <v>18</v>
      </c>
      <c r="AC9333">
        <v>1</v>
      </c>
      <c r="AD9333" t="str">
        <f t="shared" si="1439"/>
        <v/>
      </c>
      <c r="AE9333" t="str">
        <f t="shared" si="1436"/>
        <v/>
      </c>
      <c r="AF9333" t="str">
        <f t="shared" si="1437"/>
        <v/>
      </c>
      <c r="AG9333">
        <f t="shared" si="1440"/>
        <v>1</v>
      </c>
      <c r="AH9333">
        <f t="shared" si="1443"/>
        <v>2.8</v>
      </c>
      <c r="AI9333">
        <v>0.14499999999999999</v>
      </c>
      <c r="AJ9333">
        <f t="shared" si="1441"/>
        <v>0.40599999999999997</v>
      </c>
      <c r="AK9333" t="str">
        <f t="shared" si="1444"/>
        <v/>
      </c>
      <c r="AL9333" t="str">
        <f t="shared" si="1442"/>
        <v/>
      </c>
    </row>
    <row r="9334" spans="1:38" x14ac:dyDescent="0.2">
      <c r="A9334" t="s">
        <v>14106</v>
      </c>
      <c r="B9334" t="s">
        <v>233</v>
      </c>
      <c r="C9334" t="s">
        <v>14107</v>
      </c>
      <c r="D9334" s="1">
        <v>37200</v>
      </c>
      <c r="E9334" s="1">
        <v>43456</v>
      </c>
      <c r="F9334" t="s">
        <v>19</v>
      </c>
      <c r="I9334">
        <v>100</v>
      </c>
      <c r="J9334">
        <v>0</v>
      </c>
      <c r="K9334">
        <v>0</v>
      </c>
      <c r="L9334">
        <v>1337</v>
      </c>
      <c r="M9334">
        <v>1337</v>
      </c>
      <c r="N9334" t="s">
        <v>20</v>
      </c>
      <c r="O9334" t="s">
        <v>14108</v>
      </c>
      <c r="P9334" t="s">
        <v>28</v>
      </c>
      <c r="Q9334" t="s">
        <v>34233</v>
      </c>
      <c r="R9334" t="s">
        <v>34233</v>
      </c>
      <c r="S9334" t="s">
        <v>32628</v>
      </c>
      <c r="T9334" t="s">
        <v>34354</v>
      </c>
      <c r="U9334" t="s">
        <v>32634</v>
      </c>
      <c r="V9334" t="s">
        <v>35055</v>
      </c>
      <c r="W9334">
        <v>229</v>
      </c>
      <c r="X9334">
        <v>2</v>
      </c>
      <c r="Y9334" t="s">
        <v>32654</v>
      </c>
      <c r="Z9334">
        <v>458</v>
      </c>
      <c r="AA9334">
        <v>9</v>
      </c>
      <c r="AB9334">
        <v>18</v>
      </c>
      <c r="AC9334">
        <v>1</v>
      </c>
      <c r="AD9334" t="str">
        <f t="shared" si="1439"/>
        <v/>
      </c>
      <c r="AE9334" t="str">
        <f t="shared" si="1436"/>
        <v/>
      </c>
      <c r="AF9334" t="str">
        <f t="shared" si="1437"/>
        <v/>
      </c>
      <c r="AG9334">
        <f t="shared" si="1440"/>
        <v>1</v>
      </c>
      <c r="AH9334">
        <f t="shared" si="1443"/>
        <v>2.8</v>
      </c>
      <c r="AI9334">
        <v>0.14499999999999999</v>
      </c>
      <c r="AJ9334">
        <f t="shared" si="1441"/>
        <v>0.40599999999999997</v>
      </c>
      <c r="AK9334" t="str">
        <f t="shared" si="1444"/>
        <v/>
      </c>
      <c r="AL9334" t="str">
        <f t="shared" si="1442"/>
        <v/>
      </c>
    </row>
    <row r="9335" spans="1:38" x14ac:dyDescent="0.2">
      <c r="A9335" t="s">
        <v>14109</v>
      </c>
      <c r="B9335" t="s">
        <v>233</v>
      </c>
      <c r="C9335" t="s">
        <v>14110</v>
      </c>
      <c r="D9335" s="1">
        <v>37200</v>
      </c>
      <c r="E9335" s="1">
        <v>44546</v>
      </c>
      <c r="F9335" t="s">
        <v>19</v>
      </c>
      <c r="I9335">
        <v>100</v>
      </c>
      <c r="J9335">
        <v>0</v>
      </c>
      <c r="K9335">
        <v>0</v>
      </c>
      <c r="L9335">
        <v>1724</v>
      </c>
      <c r="M9335">
        <v>1724</v>
      </c>
      <c r="N9335" t="s">
        <v>20</v>
      </c>
      <c r="O9335" t="s">
        <v>14111</v>
      </c>
      <c r="P9335" t="s">
        <v>28</v>
      </c>
      <c r="Q9335" t="s">
        <v>34256</v>
      </c>
      <c r="R9335" t="s">
        <v>33783</v>
      </c>
      <c r="S9335" t="s">
        <v>33942</v>
      </c>
      <c r="T9335" t="s">
        <v>34233</v>
      </c>
      <c r="U9335" t="s">
        <v>32634</v>
      </c>
      <c r="V9335" t="s">
        <v>35055</v>
      </c>
      <c r="W9335">
        <v>306</v>
      </c>
      <c r="X9335">
        <v>2</v>
      </c>
      <c r="Y9335" t="s">
        <v>32654</v>
      </c>
      <c r="Z9335">
        <v>612</v>
      </c>
      <c r="AA9335">
        <v>9</v>
      </c>
      <c r="AB9335">
        <v>18</v>
      </c>
      <c r="AC9335">
        <v>1</v>
      </c>
      <c r="AD9335" t="str">
        <f t="shared" si="1439"/>
        <v/>
      </c>
      <c r="AE9335">
        <f t="shared" si="1436"/>
        <v>1</v>
      </c>
      <c r="AF9335" t="str">
        <f t="shared" si="1437"/>
        <v/>
      </c>
      <c r="AG9335" t="str">
        <f t="shared" si="1440"/>
        <v/>
      </c>
      <c r="AH9335" t="str">
        <f t="shared" si="1443"/>
        <v/>
      </c>
      <c r="AI9335">
        <v>0.14499999999999999</v>
      </c>
      <c r="AJ9335" t="str">
        <f t="shared" si="1441"/>
        <v/>
      </c>
      <c r="AK9335">
        <f t="shared" si="1444"/>
        <v>2.8</v>
      </c>
      <c r="AL9335">
        <f t="shared" si="1442"/>
        <v>0.40599999999999997</v>
      </c>
    </row>
    <row r="9336" spans="1:38" x14ac:dyDescent="0.2">
      <c r="A9336" t="s">
        <v>14064</v>
      </c>
      <c r="B9336" t="s">
        <v>233</v>
      </c>
      <c r="C9336" t="s">
        <v>14065</v>
      </c>
      <c r="D9336" s="1">
        <v>37200</v>
      </c>
      <c r="E9336" s="1">
        <v>44546</v>
      </c>
      <c r="F9336" t="s">
        <v>889</v>
      </c>
      <c r="I9336">
        <v>100</v>
      </c>
      <c r="J9336">
        <v>0</v>
      </c>
      <c r="K9336">
        <v>0</v>
      </c>
      <c r="L9336">
        <v>1982</v>
      </c>
      <c r="M9336">
        <v>1982</v>
      </c>
      <c r="N9336" t="s">
        <v>20</v>
      </c>
      <c r="O9336" t="s">
        <v>14066</v>
      </c>
      <c r="P9336" t="s">
        <v>28</v>
      </c>
      <c r="Q9336" t="s">
        <v>34256</v>
      </c>
      <c r="R9336" t="s">
        <v>33783</v>
      </c>
      <c r="S9336" t="s">
        <v>33942</v>
      </c>
      <c r="T9336" t="s">
        <v>34233</v>
      </c>
      <c r="V9336" t="s">
        <v>35055</v>
      </c>
      <c r="AD9336" t="str">
        <f t="shared" si="1439"/>
        <v/>
      </c>
      <c r="AE9336" t="str">
        <f t="shared" si="1436"/>
        <v/>
      </c>
      <c r="AF9336" t="str">
        <f t="shared" si="1437"/>
        <v/>
      </c>
      <c r="AG9336" t="str">
        <f t="shared" si="1440"/>
        <v/>
      </c>
      <c r="AH9336" t="str">
        <f t="shared" si="1443"/>
        <v/>
      </c>
      <c r="AI9336">
        <v>0.14499999999999999</v>
      </c>
      <c r="AJ9336" t="str">
        <f t="shared" si="1441"/>
        <v/>
      </c>
      <c r="AK9336" t="str">
        <f t="shared" si="1444"/>
        <v/>
      </c>
      <c r="AL9336" t="str">
        <f t="shared" si="1442"/>
        <v/>
      </c>
    </row>
    <row r="9337" spans="1:38" x14ac:dyDescent="0.2">
      <c r="A9337" t="s">
        <v>14124</v>
      </c>
      <c r="B9337" t="s">
        <v>233</v>
      </c>
      <c r="C9337" t="s">
        <v>14125</v>
      </c>
      <c r="D9337" s="1">
        <v>37200</v>
      </c>
      <c r="E9337" s="1">
        <v>44546</v>
      </c>
      <c r="F9337" t="s">
        <v>19</v>
      </c>
      <c r="I9337">
        <v>100</v>
      </c>
      <c r="J9337">
        <v>0</v>
      </c>
      <c r="K9337">
        <v>0</v>
      </c>
      <c r="L9337">
        <v>1197</v>
      </c>
      <c r="M9337">
        <v>1197</v>
      </c>
      <c r="N9337" t="s">
        <v>20</v>
      </c>
      <c r="O9337" t="s">
        <v>14126</v>
      </c>
      <c r="P9337" t="s">
        <v>28</v>
      </c>
      <c r="Q9337" t="s">
        <v>34233</v>
      </c>
      <c r="R9337" t="s">
        <v>34233</v>
      </c>
      <c r="S9337" t="s">
        <v>33797</v>
      </c>
      <c r="T9337" t="s">
        <v>34357</v>
      </c>
      <c r="U9337" t="s">
        <v>32634</v>
      </c>
      <c r="V9337" t="s">
        <v>35055</v>
      </c>
      <c r="W9337">
        <v>215</v>
      </c>
      <c r="X9337">
        <v>3</v>
      </c>
      <c r="Y9337" t="s">
        <v>32654</v>
      </c>
      <c r="Z9337">
        <v>645</v>
      </c>
      <c r="AA9337">
        <v>9</v>
      </c>
      <c r="AB9337">
        <v>18</v>
      </c>
      <c r="AC9337">
        <v>1</v>
      </c>
      <c r="AD9337" t="str">
        <f t="shared" si="1439"/>
        <v/>
      </c>
      <c r="AE9337" t="str">
        <f t="shared" si="1436"/>
        <v/>
      </c>
      <c r="AF9337" t="str">
        <f t="shared" si="1437"/>
        <v/>
      </c>
      <c r="AG9337">
        <f t="shared" si="1440"/>
        <v>1</v>
      </c>
      <c r="AH9337">
        <f t="shared" si="1443"/>
        <v>2.8</v>
      </c>
      <c r="AI9337">
        <v>0.14499999999999999</v>
      </c>
      <c r="AJ9337">
        <f t="shared" si="1441"/>
        <v>0.40599999999999997</v>
      </c>
      <c r="AK9337" t="str">
        <f t="shared" si="1444"/>
        <v/>
      </c>
      <c r="AL9337" t="str">
        <f t="shared" si="1442"/>
        <v/>
      </c>
    </row>
    <row r="9338" spans="1:38" x14ac:dyDescent="0.2">
      <c r="A9338" t="s">
        <v>14067</v>
      </c>
      <c r="B9338" t="s">
        <v>233</v>
      </c>
      <c r="C9338" t="s">
        <v>14068</v>
      </c>
      <c r="D9338" s="1">
        <v>37200</v>
      </c>
      <c r="E9338" s="1">
        <v>44546</v>
      </c>
      <c r="F9338" t="s">
        <v>19</v>
      </c>
      <c r="I9338">
        <v>100</v>
      </c>
      <c r="J9338">
        <v>0</v>
      </c>
      <c r="K9338">
        <v>0</v>
      </c>
      <c r="L9338">
        <v>1313</v>
      </c>
      <c r="M9338">
        <v>1313</v>
      </c>
      <c r="N9338" t="s">
        <v>20</v>
      </c>
      <c r="O9338" t="s">
        <v>14069</v>
      </c>
      <c r="P9338" t="s">
        <v>28</v>
      </c>
      <c r="Q9338" t="s">
        <v>34256</v>
      </c>
      <c r="R9338" t="s">
        <v>33783</v>
      </c>
      <c r="S9338" t="s">
        <v>33942</v>
      </c>
      <c r="T9338" t="s">
        <v>34233</v>
      </c>
      <c r="U9338" t="s">
        <v>32634</v>
      </c>
      <c r="V9338" t="s">
        <v>33512</v>
      </c>
      <c r="W9338">
        <v>300</v>
      </c>
      <c r="X9338">
        <v>2</v>
      </c>
      <c r="Y9338" t="s">
        <v>32654</v>
      </c>
      <c r="Z9338">
        <v>450</v>
      </c>
      <c r="AA9338">
        <v>8.5</v>
      </c>
      <c r="AB9338">
        <v>13</v>
      </c>
      <c r="AC9338">
        <v>1</v>
      </c>
      <c r="AD9338" t="str">
        <f t="shared" si="1439"/>
        <v/>
      </c>
      <c r="AE9338">
        <f t="shared" si="1436"/>
        <v>1</v>
      </c>
      <c r="AF9338" t="str">
        <f t="shared" si="1437"/>
        <v/>
      </c>
      <c r="AG9338" t="str">
        <f t="shared" si="1440"/>
        <v/>
      </c>
      <c r="AH9338" t="str">
        <f t="shared" si="1443"/>
        <v/>
      </c>
      <c r="AI9338">
        <v>0.14499999999999999</v>
      </c>
      <c r="AJ9338" t="str">
        <f t="shared" si="1441"/>
        <v/>
      </c>
      <c r="AK9338">
        <f t="shared" si="1444"/>
        <v>2.8</v>
      </c>
      <c r="AL9338">
        <f t="shared" si="1442"/>
        <v>0.40599999999999997</v>
      </c>
    </row>
    <row r="9339" spans="1:38" x14ac:dyDescent="0.2">
      <c r="A9339" t="s">
        <v>8311</v>
      </c>
      <c r="B9339" t="s">
        <v>233</v>
      </c>
      <c r="C9339" t="s">
        <v>8312</v>
      </c>
      <c r="D9339" s="1">
        <v>36200</v>
      </c>
      <c r="E9339" s="1">
        <v>43456</v>
      </c>
      <c r="F9339" t="s">
        <v>19</v>
      </c>
      <c r="I9339">
        <v>100</v>
      </c>
      <c r="J9339">
        <v>0</v>
      </c>
      <c r="K9339">
        <v>0</v>
      </c>
      <c r="L9339">
        <v>1409</v>
      </c>
      <c r="M9339">
        <v>1409</v>
      </c>
      <c r="N9339" t="s">
        <v>20</v>
      </c>
      <c r="O9339" t="s">
        <v>8313</v>
      </c>
      <c r="P9339" t="s">
        <v>28</v>
      </c>
      <c r="Q9339" t="s">
        <v>34233</v>
      </c>
      <c r="R9339" t="s">
        <v>34233</v>
      </c>
      <c r="S9339" t="s">
        <v>33797</v>
      </c>
      <c r="T9339" t="s">
        <v>34349</v>
      </c>
      <c r="AD9339" t="str">
        <f t="shared" si="1439"/>
        <v/>
      </c>
      <c r="AE9339" t="str">
        <f t="shared" si="1436"/>
        <v/>
      </c>
      <c r="AF9339" t="str">
        <f t="shared" si="1437"/>
        <v/>
      </c>
      <c r="AG9339" s="17">
        <v>1</v>
      </c>
      <c r="AH9339">
        <f t="shared" si="1443"/>
        <v>2.8</v>
      </c>
      <c r="AI9339">
        <v>0.14499999999999999</v>
      </c>
      <c r="AJ9339">
        <f t="shared" si="1441"/>
        <v>0.40599999999999997</v>
      </c>
      <c r="AK9339" t="str">
        <f t="shared" si="1444"/>
        <v/>
      </c>
      <c r="AL9339" t="str">
        <f t="shared" si="1442"/>
        <v/>
      </c>
    </row>
    <row r="9340" spans="1:38" x14ac:dyDescent="0.2">
      <c r="A9340" t="s">
        <v>14070</v>
      </c>
      <c r="B9340" t="s">
        <v>233</v>
      </c>
      <c r="C9340" t="s">
        <v>14071</v>
      </c>
      <c r="D9340" s="1">
        <v>37200</v>
      </c>
      <c r="E9340" s="1">
        <v>43456</v>
      </c>
      <c r="F9340" t="s">
        <v>474</v>
      </c>
      <c r="I9340">
        <v>100</v>
      </c>
      <c r="J9340">
        <v>0</v>
      </c>
      <c r="K9340">
        <v>0</v>
      </c>
      <c r="L9340">
        <v>45</v>
      </c>
      <c r="M9340">
        <v>45</v>
      </c>
      <c r="N9340" t="s">
        <v>20</v>
      </c>
      <c r="O9340" t="s">
        <v>14072</v>
      </c>
      <c r="P9340" t="s">
        <v>28</v>
      </c>
      <c r="Q9340" t="s">
        <v>34233</v>
      </c>
      <c r="R9340" t="s">
        <v>34233</v>
      </c>
      <c r="S9340" t="s">
        <v>32627</v>
      </c>
      <c r="T9340" t="s">
        <v>34233</v>
      </c>
      <c r="U9340" t="s">
        <v>32641</v>
      </c>
      <c r="V9340" t="s">
        <v>35055</v>
      </c>
      <c r="W9340">
        <v>16</v>
      </c>
      <c r="X9340">
        <v>1</v>
      </c>
      <c r="Y9340">
        <v>1</v>
      </c>
      <c r="Z9340">
        <v>16</v>
      </c>
      <c r="AA9340">
        <v>8</v>
      </c>
      <c r="AB9340">
        <v>35</v>
      </c>
      <c r="AD9340" t="str">
        <f t="shared" si="1439"/>
        <v/>
      </c>
      <c r="AE9340" t="str">
        <f t="shared" si="1436"/>
        <v/>
      </c>
      <c r="AF9340">
        <f t="shared" si="1437"/>
        <v>16</v>
      </c>
      <c r="AG9340" t="str">
        <f t="shared" ref="AG9340:AG9360" si="1445">IF((S9340&lt;&gt;"tühi")*(AC9340&lt;&gt;""),AC9340,"")</f>
        <v/>
      </c>
      <c r="AH9340" t="str">
        <f t="shared" si="1443"/>
        <v/>
      </c>
      <c r="AI9340">
        <v>0.14499999999999999</v>
      </c>
      <c r="AJ9340" t="str">
        <f t="shared" si="1441"/>
        <v/>
      </c>
      <c r="AK9340" t="str">
        <f t="shared" si="1444"/>
        <v/>
      </c>
      <c r="AL9340" t="str">
        <f t="shared" si="1442"/>
        <v/>
      </c>
    </row>
    <row r="9341" spans="1:38" x14ac:dyDescent="0.2">
      <c r="A9341" t="s">
        <v>14139</v>
      </c>
      <c r="B9341" t="s">
        <v>233</v>
      </c>
      <c r="C9341" t="s">
        <v>14140</v>
      </c>
      <c r="D9341" s="1">
        <v>37200</v>
      </c>
      <c r="E9341" s="1">
        <v>43456</v>
      </c>
      <c r="F9341" t="s">
        <v>19</v>
      </c>
      <c r="I9341">
        <v>100</v>
      </c>
      <c r="J9341">
        <v>0</v>
      </c>
      <c r="K9341">
        <v>0</v>
      </c>
      <c r="L9341">
        <v>1070</v>
      </c>
      <c r="M9341">
        <v>1070</v>
      </c>
      <c r="N9341" t="s">
        <v>20</v>
      </c>
      <c r="O9341" t="s">
        <v>14141</v>
      </c>
      <c r="P9341" t="s">
        <v>28</v>
      </c>
      <c r="Q9341" t="s">
        <v>34233</v>
      </c>
      <c r="R9341" t="s">
        <v>34233</v>
      </c>
      <c r="S9341" t="s">
        <v>32628</v>
      </c>
      <c r="T9341" t="s">
        <v>34357</v>
      </c>
      <c r="U9341" t="s">
        <v>32634</v>
      </c>
      <c r="V9341" t="s">
        <v>35055</v>
      </c>
      <c r="W9341">
        <v>193</v>
      </c>
      <c r="X9341">
        <v>3</v>
      </c>
      <c r="Y9341" t="s">
        <v>32654</v>
      </c>
      <c r="Z9341">
        <v>579</v>
      </c>
      <c r="AA9341">
        <v>11</v>
      </c>
      <c r="AB9341">
        <v>18</v>
      </c>
      <c r="AC9341">
        <v>1</v>
      </c>
      <c r="AD9341" t="str">
        <f t="shared" si="1439"/>
        <v/>
      </c>
      <c r="AE9341" t="str">
        <f t="shared" si="1436"/>
        <v/>
      </c>
      <c r="AF9341" t="str">
        <f t="shared" si="1437"/>
        <v/>
      </c>
      <c r="AG9341">
        <f t="shared" si="1445"/>
        <v>1</v>
      </c>
      <c r="AH9341">
        <f t="shared" si="1443"/>
        <v>2.8</v>
      </c>
      <c r="AI9341">
        <v>0.14499999999999999</v>
      </c>
      <c r="AJ9341">
        <f t="shared" si="1441"/>
        <v>0.40599999999999997</v>
      </c>
      <c r="AK9341" t="str">
        <f t="shared" si="1444"/>
        <v/>
      </c>
      <c r="AL9341" t="str">
        <f t="shared" si="1442"/>
        <v/>
      </c>
    </row>
    <row r="9342" spans="1:38" x14ac:dyDescent="0.2">
      <c r="A9342" t="s">
        <v>14073</v>
      </c>
      <c r="B9342" t="s">
        <v>233</v>
      </c>
      <c r="C9342" t="s">
        <v>14074</v>
      </c>
      <c r="D9342" s="1">
        <v>37200</v>
      </c>
      <c r="E9342" s="1">
        <v>43456</v>
      </c>
      <c r="F9342" t="s">
        <v>19</v>
      </c>
      <c r="I9342">
        <v>100</v>
      </c>
      <c r="J9342">
        <v>0</v>
      </c>
      <c r="K9342">
        <v>0</v>
      </c>
      <c r="L9342">
        <v>1980</v>
      </c>
      <c r="M9342">
        <v>1980</v>
      </c>
      <c r="N9342" t="s">
        <v>20</v>
      </c>
      <c r="O9342" t="s">
        <v>14075</v>
      </c>
      <c r="P9342" t="s">
        <v>28</v>
      </c>
      <c r="Q9342" t="s">
        <v>34233</v>
      </c>
      <c r="R9342" t="s">
        <v>34233</v>
      </c>
      <c r="S9342" t="s">
        <v>32628</v>
      </c>
      <c r="T9342" t="s">
        <v>34354</v>
      </c>
      <c r="U9342" t="s">
        <v>32634</v>
      </c>
      <c r="V9342" t="s">
        <v>35055</v>
      </c>
      <c r="W9342">
        <v>365</v>
      </c>
      <c r="X9342">
        <v>2</v>
      </c>
      <c r="Y9342" t="s">
        <v>32654</v>
      </c>
      <c r="Z9342">
        <v>712</v>
      </c>
      <c r="AA9342">
        <v>9</v>
      </c>
      <c r="AB9342">
        <v>18</v>
      </c>
      <c r="AC9342">
        <v>1</v>
      </c>
      <c r="AD9342" t="str">
        <f t="shared" si="1439"/>
        <v/>
      </c>
      <c r="AE9342" t="str">
        <f t="shared" si="1436"/>
        <v/>
      </c>
      <c r="AF9342" t="str">
        <f t="shared" si="1437"/>
        <v/>
      </c>
      <c r="AG9342">
        <f t="shared" si="1445"/>
        <v>1</v>
      </c>
      <c r="AH9342">
        <f t="shared" si="1443"/>
        <v>2.8</v>
      </c>
      <c r="AI9342">
        <v>0.14499999999999999</v>
      </c>
      <c r="AJ9342">
        <f t="shared" si="1441"/>
        <v>0.40599999999999997</v>
      </c>
      <c r="AK9342" t="str">
        <f t="shared" si="1444"/>
        <v/>
      </c>
      <c r="AL9342" t="str">
        <f t="shared" si="1442"/>
        <v/>
      </c>
    </row>
    <row r="9343" spans="1:38" x14ac:dyDescent="0.2">
      <c r="A9343" t="s">
        <v>14076</v>
      </c>
      <c r="B9343" t="s">
        <v>233</v>
      </c>
      <c r="C9343" t="s">
        <v>14077</v>
      </c>
      <c r="D9343" s="1">
        <v>37200</v>
      </c>
      <c r="E9343" s="1">
        <v>43456</v>
      </c>
      <c r="F9343" t="s">
        <v>19</v>
      </c>
      <c r="I9343">
        <v>100</v>
      </c>
      <c r="J9343">
        <v>0</v>
      </c>
      <c r="K9343">
        <v>0</v>
      </c>
      <c r="L9343">
        <v>1115</v>
      </c>
      <c r="M9343">
        <v>1115</v>
      </c>
      <c r="N9343" t="s">
        <v>20</v>
      </c>
      <c r="O9343" t="s">
        <v>14078</v>
      </c>
      <c r="P9343" t="s">
        <v>28</v>
      </c>
      <c r="Q9343" t="s">
        <v>34233</v>
      </c>
      <c r="R9343" t="s">
        <v>34233</v>
      </c>
      <c r="S9343" t="s">
        <v>33797</v>
      </c>
      <c r="T9343" t="s">
        <v>34349</v>
      </c>
      <c r="U9343" t="s">
        <v>32634</v>
      </c>
      <c r="V9343" t="s">
        <v>35055</v>
      </c>
      <c r="W9343">
        <v>201</v>
      </c>
      <c r="X9343">
        <v>3</v>
      </c>
      <c r="Y9343" t="s">
        <v>32654</v>
      </c>
      <c r="Z9343">
        <v>603</v>
      </c>
      <c r="AA9343">
        <v>11</v>
      </c>
      <c r="AB9343">
        <v>18</v>
      </c>
      <c r="AC9343">
        <v>1</v>
      </c>
      <c r="AD9343" t="str">
        <f t="shared" si="1439"/>
        <v/>
      </c>
      <c r="AE9343" t="str">
        <f t="shared" si="1436"/>
        <v/>
      </c>
      <c r="AF9343" t="str">
        <f t="shared" si="1437"/>
        <v/>
      </c>
      <c r="AG9343">
        <f t="shared" si="1445"/>
        <v>1</v>
      </c>
      <c r="AH9343">
        <f t="shared" si="1443"/>
        <v>2.8</v>
      </c>
      <c r="AI9343">
        <v>0.14499999999999999</v>
      </c>
      <c r="AJ9343">
        <f t="shared" si="1441"/>
        <v>0.40599999999999997</v>
      </c>
      <c r="AK9343" t="str">
        <f t="shared" si="1444"/>
        <v/>
      </c>
      <c r="AL9343" t="str">
        <f t="shared" si="1442"/>
        <v/>
      </c>
    </row>
    <row r="9344" spans="1:38" x14ac:dyDescent="0.2">
      <c r="A9344" t="s">
        <v>14079</v>
      </c>
      <c r="B9344" t="s">
        <v>233</v>
      </c>
      <c r="C9344" t="s">
        <v>14080</v>
      </c>
      <c r="D9344" s="1">
        <v>37200</v>
      </c>
      <c r="E9344" s="1">
        <v>44546</v>
      </c>
      <c r="F9344" t="s">
        <v>19</v>
      </c>
      <c r="I9344">
        <v>100</v>
      </c>
      <c r="J9344">
        <v>0</v>
      </c>
      <c r="K9344">
        <v>0</v>
      </c>
      <c r="L9344">
        <v>1690</v>
      </c>
      <c r="M9344">
        <v>1690</v>
      </c>
      <c r="N9344" t="s">
        <v>20</v>
      </c>
      <c r="O9344" t="s">
        <v>14081</v>
      </c>
      <c r="P9344" t="s">
        <v>28</v>
      </c>
      <c r="Q9344" t="s">
        <v>34233</v>
      </c>
      <c r="R9344" t="s">
        <v>34233</v>
      </c>
      <c r="S9344" t="s">
        <v>32628</v>
      </c>
      <c r="T9344" t="s">
        <v>34357</v>
      </c>
      <c r="U9344" t="s">
        <v>32634</v>
      </c>
      <c r="V9344" t="s">
        <v>35055</v>
      </c>
      <c r="W9344">
        <v>311</v>
      </c>
      <c r="X9344">
        <v>2</v>
      </c>
      <c r="Y9344" t="s">
        <v>32654</v>
      </c>
      <c r="Z9344">
        <v>622</v>
      </c>
      <c r="AA9344">
        <v>9</v>
      </c>
      <c r="AB9344">
        <v>18</v>
      </c>
      <c r="AC9344">
        <v>1</v>
      </c>
      <c r="AD9344" t="str">
        <f t="shared" si="1439"/>
        <v/>
      </c>
      <c r="AE9344" t="str">
        <f t="shared" ref="AE9344:AE9407" si="1446">IF((S9344="tühi")*(AC9344&lt;&gt;""),AC9344,"")</f>
        <v/>
      </c>
      <c r="AF9344" t="str">
        <f t="shared" si="1437"/>
        <v/>
      </c>
      <c r="AG9344">
        <f t="shared" si="1445"/>
        <v>1</v>
      </c>
      <c r="AH9344">
        <f t="shared" si="1443"/>
        <v>2.8</v>
      </c>
      <c r="AI9344">
        <v>0.14499999999999999</v>
      </c>
      <c r="AJ9344">
        <f t="shared" si="1441"/>
        <v>0.40599999999999997</v>
      </c>
      <c r="AK9344" t="str">
        <f t="shared" si="1444"/>
        <v/>
      </c>
      <c r="AL9344" t="str">
        <f t="shared" si="1442"/>
        <v/>
      </c>
    </row>
    <row r="9345" spans="1:39" x14ac:dyDescent="0.2">
      <c r="A9345" t="s">
        <v>26256</v>
      </c>
      <c r="B9345" t="s">
        <v>233</v>
      </c>
      <c r="C9345" t="s">
        <v>26257</v>
      </c>
      <c r="D9345" s="1">
        <v>40969</v>
      </c>
      <c r="E9345" s="1">
        <v>44546</v>
      </c>
      <c r="F9345" t="s">
        <v>19</v>
      </c>
      <c r="I9345">
        <v>100</v>
      </c>
      <c r="J9345">
        <v>0</v>
      </c>
      <c r="K9345">
        <v>0</v>
      </c>
      <c r="L9345">
        <v>1561</v>
      </c>
      <c r="M9345">
        <v>1561</v>
      </c>
      <c r="N9345" t="s">
        <v>20</v>
      </c>
      <c r="O9345" t="s">
        <v>26258</v>
      </c>
      <c r="P9345" t="s">
        <v>28</v>
      </c>
      <c r="Q9345" t="s">
        <v>34233</v>
      </c>
      <c r="R9345" t="s">
        <v>34233</v>
      </c>
      <c r="S9345" t="s">
        <v>32628</v>
      </c>
      <c r="T9345" t="s">
        <v>34357</v>
      </c>
      <c r="U9345" t="s">
        <v>32634</v>
      </c>
      <c r="V9345" t="s">
        <v>33513</v>
      </c>
      <c r="W9345">
        <v>312</v>
      </c>
      <c r="X9345">
        <v>2</v>
      </c>
      <c r="Y9345">
        <v>1</v>
      </c>
      <c r="Z9345">
        <v>600</v>
      </c>
      <c r="AA9345">
        <v>8.5</v>
      </c>
      <c r="AC9345">
        <v>1</v>
      </c>
      <c r="AD9345" t="str">
        <f t="shared" si="1439"/>
        <v/>
      </c>
      <c r="AE9345" t="str">
        <f t="shared" si="1446"/>
        <v/>
      </c>
      <c r="AF9345" t="str">
        <f t="shared" si="1437"/>
        <v/>
      </c>
      <c r="AG9345">
        <f t="shared" si="1445"/>
        <v>1</v>
      </c>
      <c r="AH9345">
        <f t="shared" si="1443"/>
        <v>2.8</v>
      </c>
      <c r="AI9345">
        <v>0.14499999999999999</v>
      </c>
      <c r="AJ9345">
        <f t="shared" si="1441"/>
        <v>0.40599999999999997</v>
      </c>
      <c r="AK9345" t="str">
        <f t="shared" si="1444"/>
        <v/>
      </c>
      <c r="AL9345" t="str">
        <f t="shared" si="1442"/>
        <v/>
      </c>
    </row>
    <row r="9346" spans="1:39" x14ac:dyDescent="0.2">
      <c r="A9346" t="s">
        <v>21904</v>
      </c>
      <c r="B9346" t="s">
        <v>233</v>
      </c>
      <c r="C9346" t="s">
        <v>21905</v>
      </c>
      <c r="D9346" s="1">
        <v>38659</v>
      </c>
      <c r="E9346" s="1">
        <v>43456</v>
      </c>
      <c r="F9346" t="s">
        <v>889</v>
      </c>
      <c r="I9346">
        <v>100</v>
      </c>
      <c r="J9346">
        <v>0</v>
      </c>
      <c r="K9346">
        <v>0</v>
      </c>
      <c r="L9346">
        <v>2875</v>
      </c>
      <c r="M9346">
        <v>2875</v>
      </c>
      <c r="N9346" t="s">
        <v>20</v>
      </c>
      <c r="O9346" t="s">
        <v>21906</v>
      </c>
      <c r="P9346" t="s">
        <v>28</v>
      </c>
      <c r="Q9346" t="s">
        <v>34233</v>
      </c>
      <c r="R9346" t="s">
        <v>34233</v>
      </c>
      <c r="S9346" t="s">
        <v>33942</v>
      </c>
      <c r="T9346" t="s">
        <v>34233</v>
      </c>
      <c r="AD9346" t="str">
        <f t="shared" si="1439"/>
        <v/>
      </c>
      <c r="AE9346" t="str">
        <f t="shared" si="1446"/>
        <v/>
      </c>
      <c r="AF9346" t="str">
        <f t="shared" si="1437"/>
        <v/>
      </c>
      <c r="AG9346" t="str">
        <f t="shared" si="1445"/>
        <v/>
      </c>
      <c r="AH9346" t="str">
        <f t="shared" si="1443"/>
        <v/>
      </c>
      <c r="AI9346">
        <v>0.14499999999999999</v>
      </c>
      <c r="AJ9346" t="str">
        <f t="shared" si="1441"/>
        <v/>
      </c>
      <c r="AK9346" t="str">
        <f t="shared" si="1444"/>
        <v/>
      </c>
      <c r="AL9346" t="str">
        <f t="shared" si="1442"/>
        <v/>
      </c>
    </row>
    <row r="9347" spans="1:39" x14ac:dyDescent="0.2">
      <c r="A9347" t="s">
        <v>10828</v>
      </c>
      <c r="B9347" t="s">
        <v>233</v>
      </c>
      <c r="C9347" t="s">
        <v>10829</v>
      </c>
      <c r="D9347" s="1">
        <v>36448</v>
      </c>
      <c r="E9347" s="1">
        <v>44546</v>
      </c>
      <c r="F9347" t="s">
        <v>474</v>
      </c>
      <c r="I9347">
        <v>100</v>
      </c>
      <c r="J9347">
        <v>0</v>
      </c>
      <c r="K9347">
        <v>0</v>
      </c>
      <c r="L9347">
        <v>9229</v>
      </c>
      <c r="M9347">
        <v>9229</v>
      </c>
      <c r="N9347" t="s">
        <v>20</v>
      </c>
      <c r="O9347" t="s">
        <v>10830</v>
      </c>
      <c r="P9347" t="s">
        <v>28</v>
      </c>
      <c r="Q9347" t="s">
        <v>34233</v>
      </c>
      <c r="R9347" t="s">
        <v>34233</v>
      </c>
      <c r="S9347" t="s">
        <v>32627</v>
      </c>
      <c r="T9347" t="s">
        <v>34233</v>
      </c>
      <c r="AD9347" t="str">
        <f t="shared" si="1439"/>
        <v/>
      </c>
      <c r="AE9347" t="str">
        <f t="shared" si="1446"/>
        <v/>
      </c>
      <c r="AF9347" t="str">
        <f t="shared" si="1437"/>
        <v/>
      </c>
      <c r="AG9347" t="str">
        <f t="shared" si="1445"/>
        <v/>
      </c>
      <c r="AH9347" t="str">
        <f t="shared" si="1443"/>
        <v/>
      </c>
      <c r="AI9347">
        <v>0.14499999999999999</v>
      </c>
      <c r="AJ9347" t="str">
        <f t="shared" si="1441"/>
        <v/>
      </c>
      <c r="AK9347" t="str">
        <f t="shared" si="1444"/>
        <v/>
      </c>
      <c r="AL9347" t="str">
        <f t="shared" si="1442"/>
        <v/>
      </c>
    </row>
    <row r="9348" spans="1:39" x14ac:dyDescent="0.2">
      <c r="A9348" t="s">
        <v>10028</v>
      </c>
      <c r="B9348" t="s">
        <v>233</v>
      </c>
      <c r="C9348" t="s">
        <v>10029</v>
      </c>
      <c r="D9348" s="1">
        <v>36413</v>
      </c>
      <c r="E9348" s="1">
        <v>43456</v>
      </c>
      <c r="F9348" t="s">
        <v>39</v>
      </c>
      <c r="I9348">
        <v>100</v>
      </c>
      <c r="J9348">
        <v>0</v>
      </c>
      <c r="K9348">
        <v>0</v>
      </c>
      <c r="L9348">
        <v>2619</v>
      </c>
      <c r="M9348">
        <v>2619</v>
      </c>
      <c r="N9348" t="s">
        <v>20</v>
      </c>
      <c r="O9348" t="s">
        <v>10030</v>
      </c>
      <c r="P9348" t="s">
        <v>28</v>
      </c>
      <c r="Q9348" t="s">
        <v>34233</v>
      </c>
      <c r="R9348" t="s">
        <v>34233</v>
      </c>
      <c r="S9348" t="s">
        <v>33942</v>
      </c>
      <c r="T9348" t="s">
        <v>34233</v>
      </c>
      <c r="AD9348" t="str">
        <f t="shared" si="1439"/>
        <v/>
      </c>
      <c r="AE9348" t="str">
        <f t="shared" si="1446"/>
        <v/>
      </c>
      <c r="AF9348" t="str">
        <f t="shared" si="1437"/>
        <v/>
      </c>
      <c r="AG9348" t="str">
        <f t="shared" si="1445"/>
        <v/>
      </c>
      <c r="AH9348" t="str">
        <f t="shared" si="1443"/>
        <v/>
      </c>
      <c r="AI9348">
        <v>0.14499999999999999</v>
      </c>
      <c r="AJ9348" t="str">
        <f t="shared" si="1441"/>
        <v/>
      </c>
      <c r="AK9348" t="str">
        <f t="shared" si="1444"/>
        <v/>
      </c>
      <c r="AL9348" t="str">
        <f t="shared" si="1442"/>
        <v/>
      </c>
    </row>
    <row r="9349" spans="1:39" x14ac:dyDescent="0.2">
      <c r="A9349" t="s">
        <v>232</v>
      </c>
      <c r="B9349" t="s">
        <v>233</v>
      </c>
      <c r="C9349" t="s">
        <v>234</v>
      </c>
      <c r="D9349" s="1">
        <v>34414</v>
      </c>
      <c r="E9349" s="1">
        <v>43762</v>
      </c>
      <c r="F9349" t="s">
        <v>39</v>
      </c>
      <c r="I9349">
        <v>100</v>
      </c>
      <c r="J9349">
        <v>0</v>
      </c>
      <c r="K9349">
        <v>0</v>
      </c>
      <c r="L9349">
        <v>17143</v>
      </c>
      <c r="M9349">
        <v>17143</v>
      </c>
      <c r="N9349" t="s">
        <v>20</v>
      </c>
      <c r="O9349" t="s">
        <v>235</v>
      </c>
      <c r="P9349" t="s">
        <v>28</v>
      </c>
      <c r="Q9349" t="s">
        <v>34233</v>
      </c>
      <c r="R9349" t="s">
        <v>34233</v>
      </c>
      <c r="S9349" t="s">
        <v>33942</v>
      </c>
      <c r="T9349" t="s">
        <v>34233</v>
      </c>
      <c r="AD9349" t="str">
        <f t="shared" si="1439"/>
        <v/>
      </c>
      <c r="AE9349" t="str">
        <f t="shared" si="1446"/>
        <v/>
      </c>
      <c r="AF9349" t="str">
        <f t="shared" si="1437"/>
        <v/>
      </c>
      <c r="AG9349" t="str">
        <f t="shared" si="1445"/>
        <v/>
      </c>
      <c r="AH9349" t="str">
        <f t="shared" si="1443"/>
        <v/>
      </c>
      <c r="AI9349">
        <v>0.14499999999999999</v>
      </c>
      <c r="AJ9349" t="str">
        <f t="shared" si="1441"/>
        <v/>
      </c>
      <c r="AK9349" t="str">
        <f t="shared" si="1444"/>
        <v/>
      </c>
      <c r="AL9349" t="str">
        <f t="shared" si="1442"/>
        <v/>
      </c>
    </row>
    <row r="9350" spans="1:39" x14ac:dyDescent="0.2">
      <c r="A9350" t="s">
        <v>31105</v>
      </c>
      <c r="B9350" t="s">
        <v>233</v>
      </c>
      <c r="C9350" t="s">
        <v>31106</v>
      </c>
      <c r="D9350" s="1">
        <v>43859</v>
      </c>
      <c r="E9350" s="1">
        <v>43859</v>
      </c>
      <c r="F9350" t="s">
        <v>15348</v>
      </c>
      <c r="I9350">
        <v>100</v>
      </c>
      <c r="J9350">
        <v>0</v>
      </c>
      <c r="K9350">
        <v>0</v>
      </c>
      <c r="L9350">
        <v>419</v>
      </c>
      <c r="M9350">
        <v>419</v>
      </c>
      <c r="N9350" t="s">
        <v>20</v>
      </c>
      <c r="P9350" t="s">
        <v>30340</v>
      </c>
      <c r="Q9350" t="s">
        <v>34233</v>
      </c>
      <c r="R9350" t="s">
        <v>34233</v>
      </c>
      <c r="S9350" t="s">
        <v>33942</v>
      </c>
      <c r="T9350" t="s">
        <v>34233</v>
      </c>
      <c r="AD9350" t="str">
        <f t="shared" si="1439"/>
        <v/>
      </c>
      <c r="AE9350" t="str">
        <f t="shared" si="1446"/>
        <v/>
      </c>
      <c r="AF9350" t="str">
        <f t="shared" si="1437"/>
        <v/>
      </c>
      <c r="AG9350" t="str">
        <f t="shared" si="1445"/>
        <v/>
      </c>
      <c r="AH9350" t="str">
        <f t="shared" si="1443"/>
        <v/>
      </c>
      <c r="AI9350">
        <v>0.14499999999999999</v>
      </c>
      <c r="AJ9350" t="str">
        <f t="shared" si="1441"/>
        <v/>
      </c>
      <c r="AK9350" t="str">
        <f t="shared" si="1444"/>
        <v/>
      </c>
      <c r="AL9350" t="str">
        <f t="shared" si="1442"/>
        <v/>
      </c>
    </row>
    <row r="9351" spans="1:39" x14ac:dyDescent="0.2">
      <c r="A9351" t="s">
        <v>18235</v>
      </c>
      <c r="B9351" t="s">
        <v>233</v>
      </c>
      <c r="C9351" t="s">
        <v>18236</v>
      </c>
      <c r="D9351" s="1">
        <v>37973</v>
      </c>
      <c r="E9351" s="1">
        <v>44546</v>
      </c>
      <c r="F9351" t="s">
        <v>889</v>
      </c>
      <c r="I9351">
        <v>100</v>
      </c>
      <c r="J9351">
        <v>0</v>
      </c>
      <c r="K9351">
        <v>0</v>
      </c>
      <c r="L9351">
        <v>50400</v>
      </c>
      <c r="M9351">
        <v>50399</v>
      </c>
      <c r="N9351" t="s">
        <v>401</v>
      </c>
      <c r="O9351" t="s">
        <v>14379</v>
      </c>
      <c r="P9351" t="s">
        <v>44</v>
      </c>
      <c r="Q9351" t="s">
        <v>34233</v>
      </c>
      <c r="R9351" t="s">
        <v>34233</v>
      </c>
      <c r="S9351" t="s">
        <v>33942</v>
      </c>
      <c r="T9351" t="s">
        <v>34233</v>
      </c>
      <c r="V9351" t="s">
        <v>35060</v>
      </c>
      <c r="AD9351" t="str">
        <f t="shared" si="1439"/>
        <v/>
      </c>
      <c r="AE9351" t="str">
        <f t="shared" si="1446"/>
        <v/>
      </c>
      <c r="AF9351" t="str">
        <f t="shared" si="1437"/>
        <v/>
      </c>
      <c r="AG9351" t="str">
        <f t="shared" si="1445"/>
        <v/>
      </c>
      <c r="AH9351" t="str">
        <f t="shared" si="1443"/>
        <v/>
      </c>
      <c r="AI9351">
        <v>0.14499999999999999</v>
      </c>
      <c r="AJ9351" t="str">
        <f t="shared" si="1441"/>
        <v/>
      </c>
      <c r="AK9351" t="str">
        <f t="shared" si="1444"/>
        <v/>
      </c>
      <c r="AL9351" t="str">
        <f t="shared" si="1442"/>
        <v/>
      </c>
    </row>
    <row r="9352" spans="1:39" x14ac:dyDescent="0.2">
      <c r="A9352" t="s">
        <v>18237</v>
      </c>
      <c r="B9352" t="s">
        <v>233</v>
      </c>
      <c r="C9352" t="s">
        <v>18238</v>
      </c>
      <c r="D9352" s="1">
        <v>37973</v>
      </c>
      <c r="E9352" s="1">
        <v>44614</v>
      </c>
      <c r="F9352" t="s">
        <v>889</v>
      </c>
      <c r="I9352">
        <v>100</v>
      </c>
      <c r="J9352">
        <v>0</v>
      </c>
      <c r="K9352">
        <v>0</v>
      </c>
      <c r="L9352">
        <v>55500</v>
      </c>
      <c r="M9352">
        <v>55532</v>
      </c>
      <c r="N9352" t="s">
        <v>401</v>
      </c>
      <c r="O9352" t="s">
        <v>14394</v>
      </c>
      <c r="P9352" t="s">
        <v>2356</v>
      </c>
      <c r="Q9352" t="s">
        <v>34233</v>
      </c>
      <c r="R9352" t="s">
        <v>34233</v>
      </c>
      <c r="S9352" t="s">
        <v>33942</v>
      </c>
      <c r="T9352" t="s">
        <v>34233</v>
      </c>
      <c r="V9352" t="s">
        <v>35060</v>
      </c>
      <c r="AD9352" t="str">
        <f t="shared" si="1439"/>
        <v/>
      </c>
      <c r="AE9352" t="str">
        <f t="shared" si="1446"/>
        <v/>
      </c>
      <c r="AF9352" t="str">
        <f t="shared" si="1437"/>
        <v/>
      </c>
      <c r="AG9352" t="str">
        <f t="shared" si="1445"/>
        <v/>
      </c>
      <c r="AH9352" t="str">
        <f t="shared" si="1443"/>
        <v/>
      </c>
      <c r="AI9352">
        <v>0.14499999999999999</v>
      </c>
      <c r="AJ9352" t="str">
        <f t="shared" si="1441"/>
        <v/>
      </c>
      <c r="AK9352" t="str">
        <f t="shared" si="1444"/>
        <v/>
      </c>
      <c r="AL9352" t="str">
        <f t="shared" si="1442"/>
        <v/>
      </c>
    </row>
    <row r="9353" spans="1:39" x14ac:dyDescent="0.2">
      <c r="A9353" t="s">
        <v>25476</v>
      </c>
      <c r="B9353" t="s">
        <v>233</v>
      </c>
      <c r="C9353" t="s">
        <v>25477</v>
      </c>
      <c r="D9353" s="1">
        <v>39952</v>
      </c>
      <c r="E9353" s="1">
        <v>44614</v>
      </c>
      <c r="F9353" t="s">
        <v>19</v>
      </c>
      <c r="I9353">
        <v>100</v>
      </c>
      <c r="J9353">
        <v>0</v>
      </c>
      <c r="K9353">
        <v>0</v>
      </c>
      <c r="L9353">
        <v>3661</v>
      </c>
      <c r="M9353">
        <v>3661</v>
      </c>
      <c r="N9353" t="s">
        <v>20</v>
      </c>
      <c r="O9353" t="s">
        <v>25478</v>
      </c>
      <c r="P9353" t="s">
        <v>28</v>
      </c>
      <c r="Q9353" t="s">
        <v>34233</v>
      </c>
      <c r="R9353" t="s">
        <v>34233</v>
      </c>
      <c r="S9353" t="s">
        <v>33942</v>
      </c>
      <c r="T9353" t="s">
        <v>34233</v>
      </c>
      <c r="V9353" t="s">
        <v>33514</v>
      </c>
      <c r="AD9353" t="str">
        <f t="shared" si="1439"/>
        <v/>
      </c>
      <c r="AE9353" t="str">
        <f t="shared" si="1446"/>
        <v/>
      </c>
      <c r="AF9353" t="str">
        <f t="shared" si="1437"/>
        <v/>
      </c>
      <c r="AG9353" t="str">
        <f t="shared" si="1445"/>
        <v/>
      </c>
      <c r="AH9353" t="str">
        <f t="shared" si="1443"/>
        <v/>
      </c>
      <c r="AI9353">
        <v>0.14499999999999999</v>
      </c>
      <c r="AJ9353" t="str">
        <f t="shared" si="1441"/>
        <v/>
      </c>
      <c r="AK9353" t="str">
        <f t="shared" si="1444"/>
        <v/>
      </c>
      <c r="AL9353" t="str">
        <f t="shared" si="1442"/>
        <v/>
      </c>
      <c r="AM9353" t="s">
        <v>34176</v>
      </c>
    </row>
    <row r="9354" spans="1:39" x14ac:dyDescent="0.2">
      <c r="A9354" t="s">
        <v>18272</v>
      </c>
      <c r="B9354" t="s">
        <v>233</v>
      </c>
      <c r="C9354" t="s">
        <v>18273</v>
      </c>
      <c r="D9354" s="1">
        <v>37950</v>
      </c>
      <c r="E9354" s="1">
        <v>43456</v>
      </c>
      <c r="F9354" t="s">
        <v>19</v>
      </c>
      <c r="I9354">
        <v>100</v>
      </c>
      <c r="J9354">
        <v>0</v>
      </c>
      <c r="K9354">
        <v>0</v>
      </c>
      <c r="L9354">
        <v>1455</v>
      </c>
      <c r="M9354">
        <v>1455</v>
      </c>
      <c r="N9354" t="s">
        <v>20</v>
      </c>
      <c r="O9354" t="s">
        <v>18274</v>
      </c>
      <c r="P9354" t="s">
        <v>28</v>
      </c>
      <c r="Q9354" t="s">
        <v>34233</v>
      </c>
      <c r="R9354" t="s">
        <v>34233</v>
      </c>
      <c r="S9354" t="s">
        <v>32628</v>
      </c>
      <c r="T9354" t="s">
        <v>34349</v>
      </c>
      <c r="U9354" t="s">
        <v>32634</v>
      </c>
      <c r="V9354" t="s">
        <v>35057</v>
      </c>
      <c r="W9354">
        <v>290</v>
      </c>
      <c r="X9354">
        <v>2</v>
      </c>
      <c r="Y9354" t="s">
        <v>32654</v>
      </c>
      <c r="AA9354">
        <v>8.5</v>
      </c>
      <c r="AB9354">
        <v>20</v>
      </c>
      <c r="AC9354">
        <v>1</v>
      </c>
      <c r="AD9354" t="str">
        <f t="shared" si="1439"/>
        <v/>
      </c>
      <c r="AE9354" t="str">
        <f t="shared" si="1446"/>
        <v/>
      </c>
      <c r="AF9354" t="str">
        <f t="shared" si="1437"/>
        <v/>
      </c>
      <c r="AG9354">
        <f t="shared" si="1445"/>
        <v>1</v>
      </c>
      <c r="AH9354">
        <f t="shared" si="1443"/>
        <v>2.8</v>
      </c>
      <c r="AI9354">
        <v>0.14499999999999999</v>
      </c>
      <c r="AJ9354">
        <f t="shared" si="1441"/>
        <v>0.40599999999999997</v>
      </c>
      <c r="AK9354" t="str">
        <f t="shared" si="1444"/>
        <v/>
      </c>
      <c r="AL9354" t="str">
        <f t="shared" si="1442"/>
        <v/>
      </c>
    </row>
    <row r="9355" spans="1:39" x14ac:dyDescent="0.2">
      <c r="A9355" t="s">
        <v>18280</v>
      </c>
      <c r="B9355" t="s">
        <v>233</v>
      </c>
      <c r="C9355" t="s">
        <v>18281</v>
      </c>
      <c r="D9355" s="1">
        <v>37950</v>
      </c>
      <c r="E9355" s="1">
        <v>43456</v>
      </c>
      <c r="F9355" t="s">
        <v>19</v>
      </c>
      <c r="I9355">
        <v>100</v>
      </c>
      <c r="J9355">
        <v>0</v>
      </c>
      <c r="K9355">
        <v>0</v>
      </c>
      <c r="L9355">
        <v>1313</v>
      </c>
      <c r="M9355">
        <v>1313</v>
      </c>
      <c r="N9355" t="s">
        <v>20</v>
      </c>
      <c r="O9355" t="s">
        <v>18282</v>
      </c>
      <c r="P9355" t="s">
        <v>28</v>
      </c>
      <c r="Q9355" t="s">
        <v>34233</v>
      </c>
      <c r="R9355" t="s">
        <v>34233</v>
      </c>
      <c r="S9355" t="s">
        <v>32628</v>
      </c>
      <c r="T9355" t="s">
        <v>34354</v>
      </c>
      <c r="U9355" t="s">
        <v>32634</v>
      </c>
      <c r="V9355" t="s">
        <v>35057</v>
      </c>
      <c r="W9355">
        <v>260</v>
      </c>
      <c r="X9355">
        <v>2</v>
      </c>
      <c r="Y9355" t="s">
        <v>32654</v>
      </c>
      <c r="AA9355">
        <v>8.5</v>
      </c>
      <c r="AB9355">
        <v>20</v>
      </c>
      <c r="AC9355">
        <v>1</v>
      </c>
      <c r="AD9355" t="str">
        <f t="shared" si="1439"/>
        <v/>
      </c>
      <c r="AE9355" t="str">
        <f t="shared" si="1446"/>
        <v/>
      </c>
      <c r="AF9355" t="str">
        <f t="shared" ref="AF9355:AF9418" si="1447">IF((S9355&lt;&gt;"tühi")*(F9355&lt;&gt;"Elamumaa")*(G9355&lt;&gt;"Elamumaa")*(H9355&lt;&gt;"Elamumaa"),IF(Z9355=0,"",Z9355),"")</f>
        <v/>
      </c>
      <c r="AG9355">
        <f t="shared" si="1445"/>
        <v>1</v>
      </c>
      <c r="AH9355">
        <f t="shared" si="1443"/>
        <v>2.8</v>
      </c>
      <c r="AI9355">
        <v>0.14499999999999999</v>
      </c>
      <c r="AJ9355">
        <f t="shared" si="1441"/>
        <v>0.40599999999999997</v>
      </c>
      <c r="AK9355" t="str">
        <f t="shared" si="1444"/>
        <v/>
      </c>
      <c r="AL9355" t="str">
        <f t="shared" si="1442"/>
        <v/>
      </c>
    </row>
    <row r="9356" spans="1:39" x14ac:dyDescent="0.2">
      <c r="A9356" t="s">
        <v>18283</v>
      </c>
      <c r="B9356" t="s">
        <v>233</v>
      </c>
      <c r="C9356" t="s">
        <v>18284</v>
      </c>
      <c r="D9356" s="1">
        <v>37950</v>
      </c>
      <c r="E9356" s="1">
        <v>44546</v>
      </c>
      <c r="F9356" t="s">
        <v>19</v>
      </c>
      <c r="I9356">
        <v>100</v>
      </c>
      <c r="J9356">
        <v>0</v>
      </c>
      <c r="K9356">
        <v>0</v>
      </c>
      <c r="L9356">
        <v>3357</v>
      </c>
      <c r="M9356">
        <v>3357</v>
      </c>
      <c r="N9356" t="s">
        <v>20</v>
      </c>
      <c r="O9356" t="s">
        <v>18285</v>
      </c>
      <c r="P9356" t="s">
        <v>28</v>
      </c>
      <c r="Q9356" t="s">
        <v>34233</v>
      </c>
      <c r="R9356" t="s">
        <v>34233</v>
      </c>
      <c r="S9356" t="s">
        <v>32628</v>
      </c>
      <c r="T9356" t="s">
        <v>32634</v>
      </c>
      <c r="U9356" t="s">
        <v>32634</v>
      </c>
      <c r="V9356" t="s">
        <v>35057</v>
      </c>
      <c r="W9356">
        <v>300</v>
      </c>
      <c r="X9356">
        <v>2</v>
      </c>
      <c r="Y9356" t="s">
        <v>32654</v>
      </c>
      <c r="AA9356">
        <v>7.5</v>
      </c>
      <c r="AB9356">
        <v>20</v>
      </c>
      <c r="AC9356">
        <v>1</v>
      </c>
      <c r="AD9356" t="str">
        <f t="shared" si="1439"/>
        <v/>
      </c>
      <c r="AE9356" t="str">
        <f t="shared" si="1446"/>
        <v/>
      </c>
      <c r="AF9356" t="str">
        <f t="shared" si="1447"/>
        <v/>
      </c>
      <c r="AG9356">
        <f t="shared" si="1445"/>
        <v>1</v>
      </c>
      <c r="AH9356">
        <f t="shared" si="1443"/>
        <v>2.8</v>
      </c>
      <c r="AI9356">
        <v>0.14499999999999999</v>
      </c>
      <c r="AJ9356">
        <f t="shared" si="1441"/>
        <v>0.40599999999999997</v>
      </c>
      <c r="AK9356" t="str">
        <f t="shared" si="1444"/>
        <v/>
      </c>
      <c r="AL9356" t="str">
        <f t="shared" si="1442"/>
        <v/>
      </c>
    </row>
    <row r="9357" spans="1:39" x14ac:dyDescent="0.2">
      <c r="A9357" t="s">
        <v>18295</v>
      </c>
      <c r="B9357" t="s">
        <v>233</v>
      </c>
      <c r="C9357" t="s">
        <v>18296</v>
      </c>
      <c r="D9357" s="1">
        <v>37950</v>
      </c>
      <c r="E9357" s="1">
        <v>43456</v>
      </c>
      <c r="F9357" t="s">
        <v>19</v>
      </c>
      <c r="I9357">
        <v>100</v>
      </c>
      <c r="J9357">
        <v>0</v>
      </c>
      <c r="K9357">
        <v>0</v>
      </c>
      <c r="L9357">
        <v>2248</v>
      </c>
      <c r="M9357">
        <v>2248</v>
      </c>
      <c r="N9357" t="s">
        <v>20</v>
      </c>
      <c r="O9357" t="s">
        <v>18297</v>
      </c>
      <c r="P9357" t="s">
        <v>28</v>
      </c>
      <c r="Q9357" t="s">
        <v>34256</v>
      </c>
      <c r="R9357" t="s">
        <v>33783</v>
      </c>
      <c r="S9357" t="s">
        <v>33942</v>
      </c>
      <c r="T9357" t="s">
        <v>34233</v>
      </c>
      <c r="U9357" t="s">
        <v>32634</v>
      </c>
      <c r="V9357" t="s">
        <v>35057</v>
      </c>
      <c r="W9357">
        <v>300</v>
      </c>
      <c r="X9357">
        <v>2</v>
      </c>
      <c r="Y9357" t="s">
        <v>32654</v>
      </c>
      <c r="AA9357">
        <v>7.5</v>
      </c>
      <c r="AB9357">
        <v>20</v>
      </c>
      <c r="AC9357">
        <v>1</v>
      </c>
      <c r="AD9357" t="str">
        <f t="shared" si="1439"/>
        <v/>
      </c>
      <c r="AE9357">
        <f t="shared" si="1446"/>
        <v>1</v>
      </c>
      <c r="AF9357" t="str">
        <f t="shared" si="1447"/>
        <v/>
      </c>
      <c r="AG9357" t="str">
        <f t="shared" si="1445"/>
        <v/>
      </c>
      <c r="AH9357" t="str">
        <f t="shared" si="1443"/>
        <v/>
      </c>
      <c r="AI9357">
        <v>0.14499999999999999</v>
      </c>
      <c r="AJ9357" t="str">
        <f t="shared" si="1441"/>
        <v/>
      </c>
      <c r="AK9357">
        <f t="shared" si="1444"/>
        <v>2.8</v>
      </c>
      <c r="AL9357">
        <f t="shared" si="1442"/>
        <v>0.40599999999999997</v>
      </c>
    </row>
    <row r="9358" spans="1:39" x14ac:dyDescent="0.2">
      <c r="A9358" t="s">
        <v>14027</v>
      </c>
      <c r="B9358" t="s">
        <v>233</v>
      </c>
      <c r="C9358" t="s">
        <v>14028</v>
      </c>
      <c r="D9358" s="1">
        <v>37166</v>
      </c>
      <c r="E9358" s="1">
        <v>44546</v>
      </c>
      <c r="F9358" t="s">
        <v>889</v>
      </c>
      <c r="I9358">
        <v>100</v>
      </c>
      <c r="J9358">
        <v>0</v>
      </c>
      <c r="K9358">
        <v>0</v>
      </c>
      <c r="L9358">
        <v>12138</v>
      </c>
      <c r="M9358">
        <v>12138</v>
      </c>
      <c r="N9358" t="s">
        <v>20</v>
      </c>
      <c r="O9358" t="s">
        <v>14029</v>
      </c>
      <c r="P9358" t="s">
        <v>28</v>
      </c>
      <c r="Q9358" t="s">
        <v>34233</v>
      </c>
      <c r="R9358" t="s">
        <v>34233</v>
      </c>
      <c r="S9358" t="s">
        <v>33942</v>
      </c>
      <c r="T9358" t="s">
        <v>34233</v>
      </c>
      <c r="AD9358" t="str">
        <f t="shared" si="1439"/>
        <v/>
      </c>
      <c r="AE9358" t="str">
        <f t="shared" si="1446"/>
        <v/>
      </c>
      <c r="AF9358" t="str">
        <f t="shared" si="1447"/>
        <v/>
      </c>
      <c r="AG9358" t="str">
        <f t="shared" si="1445"/>
        <v/>
      </c>
      <c r="AH9358" t="str">
        <f t="shared" si="1443"/>
        <v/>
      </c>
      <c r="AI9358">
        <v>0.14499999999999999</v>
      </c>
      <c r="AJ9358" t="str">
        <f t="shared" si="1441"/>
        <v/>
      </c>
      <c r="AK9358" t="str">
        <f t="shared" si="1444"/>
        <v/>
      </c>
      <c r="AL9358" t="str">
        <f t="shared" si="1442"/>
        <v/>
      </c>
    </row>
    <row r="9359" spans="1:39" x14ac:dyDescent="0.2">
      <c r="A9359" t="s">
        <v>29153</v>
      </c>
      <c r="B9359" t="s">
        <v>233</v>
      </c>
      <c r="C9359" t="s">
        <v>29154</v>
      </c>
      <c r="D9359" s="1">
        <v>43382</v>
      </c>
      <c r="E9359" s="1">
        <v>44546</v>
      </c>
      <c r="F9359" t="s">
        <v>26</v>
      </c>
      <c r="I9359">
        <v>100</v>
      </c>
      <c r="J9359">
        <v>0</v>
      </c>
      <c r="K9359">
        <v>0</v>
      </c>
      <c r="L9359">
        <v>4222</v>
      </c>
      <c r="M9359">
        <v>4222</v>
      </c>
      <c r="N9359" t="s">
        <v>20</v>
      </c>
      <c r="O9359" t="s">
        <v>29155</v>
      </c>
      <c r="P9359" t="s">
        <v>44</v>
      </c>
      <c r="Q9359" t="s">
        <v>34233</v>
      </c>
      <c r="R9359" t="s">
        <v>34233</v>
      </c>
      <c r="S9359" t="s">
        <v>34233</v>
      </c>
      <c r="T9359" t="s">
        <v>34233</v>
      </c>
      <c r="AD9359" t="str">
        <f t="shared" si="1439"/>
        <v/>
      </c>
      <c r="AE9359" t="str">
        <f t="shared" si="1446"/>
        <v/>
      </c>
      <c r="AF9359" t="str">
        <f t="shared" si="1447"/>
        <v/>
      </c>
      <c r="AG9359" t="str">
        <f t="shared" si="1445"/>
        <v/>
      </c>
      <c r="AH9359" t="str">
        <f t="shared" si="1443"/>
        <v/>
      </c>
      <c r="AI9359">
        <v>0.14499999999999999</v>
      </c>
      <c r="AJ9359" t="str">
        <f t="shared" si="1441"/>
        <v/>
      </c>
      <c r="AK9359" t="str">
        <f t="shared" si="1444"/>
        <v/>
      </c>
      <c r="AL9359" t="str">
        <f t="shared" si="1442"/>
        <v/>
      </c>
    </row>
    <row r="9360" spans="1:39" x14ac:dyDescent="0.2">
      <c r="A9360" t="s">
        <v>24107</v>
      </c>
      <c r="B9360" t="s">
        <v>233</v>
      </c>
      <c r="C9360" t="s">
        <v>24108</v>
      </c>
      <c r="D9360" s="1">
        <v>39254</v>
      </c>
      <c r="E9360" s="1">
        <v>43456</v>
      </c>
      <c r="F9360" t="s">
        <v>19</v>
      </c>
      <c r="I9360">
        <v>100</v>
      </c>
      <c r="J9360">
        <v>0</v>
      </c>
      <c r="K9360">
        <v>0</v>
      </c>
      <c r="L9360">
        <v>1364</v>
      </c>
      <c r="M9360">
        <v>1364</v>
      </c>
      <c r="N9360" t="s">
        <v>20</v>
      </c>
      <c r="O9360" t="s">
        <v>24109</v>
      </c>
      <c r="P9360" t="s">
        <v>28</v>
      </c>
      <c r="Q9360" t="s">
        <v>34256</v>
      </c>
      <c r="R9360" t="s">
        <v>33768</v>
      </c>
      <c r="S9360" t="s">
        <v>32628</v>
      </c>
      <c r="T9360" t="s">
        <v>32634</v>
      </c>
      <c r="U9360" t="s">
        <v>32634</v>
      </c>
      <c r="V9360" t="s">
        <v>33515</v>
      </c>
      <c r="W9360">
        <v>205</v>
      </c>
      <c r="X9360">
        <v>2</v>
      </c>
      <c r="Y9360" t="s">
        <v>32654</v>
      </c>
      <c r="Z9360">
        <v>410</v>
      </c>
      <c r="AA9360">
        <v>8.5</v>
      </c>
      <c r="AC9360">
        <v>1</v>
      </c>
      <c r="AD9360" t="str">
        <f t="shared" si="1439"/>
        <v/>
      </c>
      <c r="AE9360" t="str">
        <f t="shared" si="1446"/>
        <v/>
      </c>
      <c r="AF9360" t="str">
        <f t="shared" si="1447"/>
        <v/>
      </c>
      <c r="AG9360">
        <f t="shared" si="1445"/>
        <v>1</v>
      </c>
      <c r="AH9360">
        <f t="shared" si="1443"/>
        <v>2.8</v>
      </c>
      <c r="AI9360">
        <v>0.14499999999999999</v>
      </c>
      <c r="AJ9360">
        <f t="shared" si="1441"/>
        <v>0.40599999999999997</v>
      </c>
      <c r="AK9360" t="str">
        <f t="shared" si="1444"/>
        <v/>
      </c>
      <c r="AL9360" t="str">
        <f t="shared" si="1442"/>
        <v/>
      </c>
    </row>
    <row r="9361" spans="1:39" x14ac:dyDescent="0.2">
      <c r="A9361" t="s">
        <v>8742</v>
      </c>
      <c r="B9361" t="s">
        <v>233</v>
      </c>
      <c r="C9361" t="s">
        <v>8743</v>
      </c>
      <c r="D9361" s="1">
        <v>36244</v>
      </c>
      <c r="E9361" s="1">
        <v>43456</v>
      </c>
      <c r="F9361" t="s">
        <v>19</v>
      </c>
      <c r="I9361">
        <v>100</v>
      </c>
      <c r="J9361">
        <v>0</v>
      </c>
      <c r="K9361">
        <v>0</v>
      </c>
      <c r="L9361">
        <v>1193</v>
      </c>
      <c r="M9361">
        <v>1193</v>
      </c>
      <c r="N9361" t="s">
        <v>20</v>
      </c>
      <c r="O9361" t="s">
        <v>8744</v>
      </c>
      <c r="P9361" t="s">
        <v>28</v>
      </c>
      <c r="Q9361" t="s">
        <v>34233</v>
      </c>
      <c r="R9361" t="s">
        <v>34233</v>
      </c>
      <c r="S9361" t="s">
        <v>32628</v>
      </c>
      <c r="T9361" t="s">
        <v>34349</v>
      </c>
      <c r="AD9361" t="str">
        <f t="shared" si="1439"/>
        <v/>
      </c>
      <c r="AE9361" t="str">
        <f t="shared" si="1446"/>
        <v/>
      </c>
      <c r="AF9361" t="str">
        <f t="shared" si="1447"/>
        <v/>
      </c>
      <c r="AG9361" s="17">
        <v>1</v>
      </c>
      <c r="AH9361">
        <f t="shared" si="1443"/>
        <v>2.8</v>
      </c>
      <c r="AI9361">
        <v>0.14499999999999999</v>
      </c>
      <c r="AJ9361">
        <f t="shared" si="1441"/>
        <v>0.40599999999999997</v>
      </c>
      <c r="AK9361" t="str">
        <f t="shared" si="1444"/>
        <v/>
      </c>
      <c r="AL9361" t="str">
        <f t="shared" si="1442"/>
        <v/>
      </c>
    </row>
    <row r="9362" spans="1:39" x14ac:dyDescent="0.2">
      <c r="A9362" t="s">
        <v>11235</v>
      </c>
      <c r="B9362" t="s">
        <v>233</v>
      </c>
      <c r="C9362" t="s">
        <v>11236</v>
      </c>
      <c r="D9362" s="1">
        <v>36566</v>
      </c>
      <c r="E9362" s="1">
        <v>43456</v>
      </c>
      <c r="F9362" t="s">
        <v>19</v>
      </c>
      <c r="I9362">
        <v>100</v>
      </c>
      <c r="J9362">
        <v>0</v>
      </c>
      <c r="K9362">
        <v>0</v>
      </c>
      <c r="L9362">
        <v>2191</v>
      </c>
      <c r="M9362">
        <v>2191</v>
      </c>
      <c r="N9362" t="s">
        <v>20</v>
      </c>
      <c r="O9362" t="s">
        <v>11237</v>
      </c>
      <c r="P9362" t="s">
        <v>28</v>
      </c>
      <c r="Q9362" t="s">
        <v>34233</v>
      </c>
      <c r="R9362" t="s">
        <v>34233</v>
      </c>
      <c r="S9362" t="s">
        <v>32628</v>
      </c>
      <c r="T9362" t="s">
        <v>34349</v>
      </c>
      <c r="U9362" t="s">
        <v>32634</v>
      </c>
      <c r="V9362" t="s">
        <v>33516</v>
      </c>
      <c r="W9362">
        <v>535</v>
      </c>
      <c r="X9362">
        <v>2</v>
      </c>
      <c r="AB9362">
        <v>25</v>
      </c>
      <c r="AC9362">
        <v>1</v>
      </c>
      <c r="AD9362" t="str">
        <f t="shared" si="1439"/>
        <v/>
      </c>
      <c r="AE9362" t="str">
        <f t="shared" si="1446"/>
        <v/>
      </c>
      <c r="AF9362" t="str">
        <f t="shared" si="1447"/>
        <v/>
      </c>
      <c r="AG9362">
        <f>IF((S9362&lt;&gt;"tühi")*(AC9362&lt;&gt;""),AC9362,"")</f>
        <v>1</v>
      </c>
      <c r="AH9362">
        <f t="shared" si="1443"/>
        <v>2.8</v>
      </c>
      <c r="AI9362">
        <v>0.14499999999999999</v>
      </c>
      <c r="AJ9362">
        <f t="shared" si="1441"/>
        <v>0.40599999999999997</v>
      </c>
      <c r="AK9362" t="str">
        <f t="shared" si="1444"/>
        <v/>
      </c>
      <c r="AL9362" t="str">
        <f t="shared" si="1442"/>
        <v/>
      </c>
    </row>
    <row r="9363" spans="1:39" x14ac:dyDescent="0.2">
      <c r="A9363" t="s">
        <v>1815</v>
      </c>
      <c r="B9363" t="s">
        <v>233</v>
      </c>
      <c r="C9363" t="s">
        <v>1816</v>
      </c>
      <c r="D9363" s="1">
        <v>35670</v>
      </c>
      <c r="E9363" s="1">
        <v>43456</v>
      </c>
      <c r="F9363" t="s">
        <v>19</v>
      </c>
      <c r="I9363">
        <v>100</v>
      </c>
      <c r="J9363">
        <v>0</v>
      </c>
      <c r="K9363">
        <v>0</v>
      </c>
      <c r="L9363">
        <v>1193</v>
      </c>
      <c r="M9363">
        <v>1193</v>
      </c>
      <c r="N9363" t="s">
        <v>20</v>
      </c>
      <c r="O9363" t="s">
        <v>1817</v>
      </c>
      <c r="P9363" t="s">
        <v>28</v>
      </c>
      <c r="Q9363" t="s">
        <v>34233</v>
      </c>
      <c r="R9363" t="s">
        <v>34233</v>
      </c>
      <c r="S9363" t="s">
        <v>32628</v>
      </c>
      <c r="T9363" t="s">
        <v>34349</v>
      </c>
      <c r="AD9363" t="str">
        <f t="shared" si="1439"/>
        <v/>
      </c>
      <c r="AE9363" t="str">
        <f t="shared" si="1446"/>
        <v/>
      </c>
      <c r="AF9363" t="str">
        <f t="shared" si="1447"/>
        <v/>
      </c>
      <c r="AG9363" s="17">
        <v>1</v>
      </c>
      <c r="AH9363">
        <f t="shared" si="1443"/>
        <v>2.8</v>
      </c>
      <c r="AI9363">
        <v>0.14499999999999999</v>
      </c>
      <c r="AJ9363">
        <f t="shared" si="1441"/>
        <v>0.40599999999999997</v>
      </c>
      <c r="AK9363" t="str">
        <f t="shared" si="1444"/>
        <v/>
      </c>
      <c r="AL9363" t="str">
        <f t="shared" si="1442"/>
        <v/>
      </c>
    </row>
    <row r="9364" spans="1:39" x14ac:dyDescent="0.2">
      <c r="A9364" t="s">
        <v>7145</v>
      </c>
      <c r="B9364" t="s">
        <v>233</v>
      </c>
      <c r="C9364" t="s">
        <v>7146</v>
      </c>
      <c r="D9364" s="1">
        <v>36144</v>
      </c>
      <c r="E9364" s="1">
        <v>43456</v>
      </c>
      <c r="F9364" t="s">
        <v>19</v>
      </c>
      <c r="I9364">
        <v>100</v>
      </c>
      <c r="J9364">
        <v>0</v>
      </c>
      <c r="K9364">
        <v>0</v>
      </c>
      <c r="L9364">
        <v>1646</v>
      </c>
      <c r="M9364">
        <v>1646</v>
      </c>
      <c r="N9364" t="s">
        <v>20</v>
      </c>
      <c r="O9364" t="s">
        <v>7147</v>
      </c>
      <c r="P9364" t="s">
        <v>28</v>
      </c>
      <c r="Q9364" t="s">
        <v>34233</v>
      </c>
      <c r="R9364" t="s">
        <v>34233</v>
      </c>
      <c r="S9364" t="s">
        <v>33797</v>
      </c>
      <c r="T9364" t="s">
        <v>34349</v>
      </c>
      <c r="AD9364" t="str">
        <f t="shared" si="1439"/>
        <v/>
      </c>
      <c r="AE9364" t="str">
        <f t="shared" si="1446"/>
        <v/>
      </c>
      <c r="AF9364" t="str">
        <f t="shared" si="1447"/>
        <v/>
      </c>
      <c r="AG9364" s="17">
        <v>1</v>
      </c>
      <c r="AH9364">
        <f t="shared" si="1443"/>
        <v>2.8</v>
      </c>
      <c r="AI9364">
        <v>0.14499999999999999</v>
      </c>
      <c r="AJ9364">
        <f t="shared" si="1441"/>
        <v>0.40599999999999997</v>
      </c>
      <c r="AK9364" t="str">
        <f t="shared" si="1444"/>
        <v/>
      </c>
      <c r="AL9364" t="str">
        <f t="shared" si="1442"/>
        <v/>
      </c>
    </row>
    <row r="9365" spans="1:39" x14ac:dyDescent="0.2">
      <c r="A9365" t="s">
        <v>24104</v>
      </c>
      <c r="B9365" t="s">
        <v>233</v>
      </c>
      <c r="C9365" t="s">
        <v>24105</v>
      </c>
      <c r="D9365" s="1">
        <v>39254</v>
      </c>
      <c r="E9365" s="1">
        <v>44419</v>
      </c>
      <c r="F9365" t="s">
        <v>19</v>
      </c>
      <c r="I9365">
        <v>100</v>
      </c>
      <c r="J9365">
        <v>0</v>
      </c>
      <c r="K9365">
        <v>0</v>
      </c>
      <c r="L9365">
        <v>1208</v>
      </c>
      <c r="M9365">
        <v>1208</v>
      </c>
      <c r="N9365" t="s">
        <v>20</v>
      </c>
      <c r="O9365" t="s">
        <v>24106</v>
      </c>
      <c r="P9365" t="s">
        <v>28</v>
      </c>
      <c r="Q9365" t="s">
        <v>34233</v>
      </c>
      <c r="R9365" t="s">
        <v>34233</v>
      </c>
      <c r="S9365" t="s">
        <v>32627</v>
      </c>
      <c r="T9365" t="s">
        <v>34360</v>
      </c>
      <c r="U9365" t="s">
        <v>32634</v>
      </c>
      <c r="V9365" t="s">
        <v>33517</v>
      </c>
      <c r="W9365">
        <v>181</v>
      </c>
      <c r="X9365">
        <v>2</v>
      </c>
      <c r="Y9365" t="s">
        <v>32654</v>
      </c>
      <c r="Z9365">
        <v>362</v>
      </c>
      <c r="AA9365">
        <v>8.5</v>
      </c>
      <c r="AC9365">
        <v>1</v>
      </c>
      <c r="AD9365" t="str">
        <f t="shared" si="1439"/>
        <v/>
      </c>
      <c r="AE9365" t="str">
        <f t="shared" si="1446"/>
        <v/>
      </c>
      <c r="AF9365" t="str">
        <f t="shared" si="1447"/>
        <v/>
      </c>
      <c r="AG9365">
        <f>IF((S9365&lt;&gt;"tühi")*(AC9365&lt;&gt;""),AC9365,"")</f>
        <v>1</v>
      </c>
      <c r="AH9365">
        <f t="shared" si="1443"/>
        <v>2.8</v>
      </c>
      <c r="AI9365">
        <v>0.14499999999999999</v>
      </c>
      <c r="AJ9365">
        <f t="shared" si="1441"/>
        <v>0.40599999999999997</v>
      </c>
      <c r="AK9365" t="str">
        <f t="shared" si="1444"/>
        <v/>
      </c>
      <c r="AL9365" t="str">
        <f t="shared" si="1442"/>
        <v/>
      </c>
    </row>
    <row r="9366" spans="1:39" x14ac:dyDescent="0.2">
      <c r="A9366" t="s">
        <v>1566</v>
      </c>
      <c r="B9366" t="s">
        <v>233</v>
      </c>
      <c r="C9366" t="s">
        <v>1567</v>
      </c>
      <c r="D9366" s="1">
        <v>35583</v>
      </c>
      <c r="E9366" s="1">
        <v>43456</v>
      </c>
      <c r="F9366" t="s">
        <v>19</v>
      </c>
      <c r="I9366">
        <v>100</v>
      </c>
      <c r="J9366">
        <v>0</v>
      </c>
      <c r="K9366">
        <v>0</v>
      </c>
      <c r="L9366">
        <v>1216</v>
      </c>
      <c r="M9366">
        <v>1216</v>
      </c>
      <c r="N9366" t="s">
        <v>20</v>
      </c>
      <c r="O9366" t="s">
        <v>1568</v>
      </c>
      <c r="P9366" t="s">
        <v>28</v>
      </c>
      <c r="Q9366" t="s">
        <v>34233</v>
      </c>
      <c r="R9366" t="s">
        <v>34233</v>
      </c>
      <c r="S9366" t="s">
        <v>33797</v>
      </c>
      <c r="T9366" t="s">
        <v>34357</v>
      </c>
      <c r="U9366" t="s">
        <v>32634</v>
      </c>
      <c r="V9366" t="s">
        <v>33510</v>
      </c>
      <c r="X9366">
        <v>2</v>
      </c>
      <c r="AB9366">
        <v>25</v>
      </c>
      <c r="AC9366">
        <v>1</v>
      </c>
      <c r="AD9366" t="str">
        <f t="shared" si="1439"/>
        <v/>
      </c>
      <c r="AE9366" t="str">
        <f t="shared" si="1446"/>
        <v/>
      </c>
      <c r="AF9366" t="str">
        <f t="shared" si="1447"/>
        <v/>
      </c>
      <c r="AG9366">
        <f>IF((S9366&lt;&gt;"tühi")*(AC9366&lt;&gt;""),AC9366,"")</f>
        <v>1</v>
      </c>
      <c r="AH9366">
        <f t="shared" si="1443"/>
        <v>2.8</v>
      </c>
      <c r="AI9366">
        <v>0.14499999999999999</v>
      </c>
      <c r="AJ9366">
        <f t="shared" si="1441"/>
        <v>0.40599999999999997</v>
      </c>
      <c r="AK9366" t="str">
        <f t="shared" si="1444"/>
        <v/>
      </c>
      <c r="AL9366" t="str">
        <f t="shared" si="1442"/>
        <v/>
      </c>
    </row>
    <row r="9367" spans="1:39" x14ac:dyDescent="0.2">
      <c r="A9367" t="s">
        <v>11121</v>
      </c>
      <c r="B9367" t="s">
        <v>233</v>
      </c>
      <c r="C9367" t="s">
        <v>11122</v>
      </c>
      <c r="D9367" s="1">
        <v>36446</v>
      </c>
      <c r="E9367" s="1">
        <v>44419</v>
      </c>
      <c r="F9367" t="s">
        <v>19</v>
      </c>
      <c r="I9367">
        <v>100</v>
      </c>
      <c r="J9367">
        <v>0</v>
      </c>
      <c r="K9367">
        <v>0</v>
      </c>
      <c r="L9367">
        <v>1287</v>
      </c>
      <c r="M9367">
        <v>1287</v>
      </c>
      <c r="N9367" t="s">
        <v>20</v>
      </c>
      <c r="O9367" t="s">
        <v>11123</v>
      </c>
      <c r="P9367" t="s">
        <v>28</v>
      </c>
      <c r="Q9367" t="s">
        <v>34233</v>
      </c>
      <c r="R9367" t="s">
        <v>34233</v>
      </c>
      <c r="S9367" t="s">
        <v>33797</v>
      </c>
      <c r="T9367" t="s">
        <v>34357</v>
      </c>
      <c r="AD9367" t="str">
        <f t="shared" si="1439"/>
        <v/>
      </c>
      <c r="AE9367" t="str">
        <f t="shared" si="1446"/>
        <v/>
      </c>
      <c r="AF9367" t="str">
        <f t="shared" si="1447"/>
        <v/>
      </c>
      <c r="AG9367" s="17">
        <v>1</v>
      </c>
      <c r="AH9367">
        <f t="shared" si="1443"/>
        <v>2.8</v>
      </c>
      <c r="AI9367">
        <v>0.14499999999999999</v>
      </c>
      <c r="AJ9367">
        <f t="shared" si="1441"/>
        <v>0.40599999999999997</v>
      </c>
      <c r="AK9367" t="str">
        <f t="shared" si="1444"/>
        <v/>
      </c>
      <c r="AL9367" t="str">
        <f t="shared" si="1442"/>
        <v/>
      </c>
    </row>
    <row r="9368" spans="1:39" x14ac:dyDescent="0.2">
      <c r="A9368" t="s">
        <v>2061</v>
      </c>
      <c r="B9368" t="s">
        <v>233</v>
      </c>
      <c r="C9368" t="s">
        <v>2062</v>
      </c>
      <c r="D9368" s="1">
        <v>35696</v>
      </c>
      <c r="E9368" s="1">
        <v>43456</v>
      </c>
      <c r="F9368" t="s">
        <v>19</v>
      </c>
      <c r="I9368">
        <v>100</v>
      </c>
      <c r="J9368">
        <v>0</v>
      </c>
      <c r="K9368">
        <v>0</v>
      </c>
      <c r="L9368">
        <v>1210</v>
      </c>
      <c r="M9368">
        <v>1210</v>
      </c>
      <c r="N9368" t="s">
        <v>20</v>
      </c>
      <c r="O9368" t="s">
        <v>2063</v>
      </c>
      <c r="P9368" t="s">
        <v>28</v>
      </c>
      <c r="Q9368" t="s">
        <v>34233</v>
      </c>
      <c r="R9368" t="s">
        <v>34233</v>
      </c>
      <c r="S9368" t="s">
        <v>32628</v>
      </c>
      <c r="T9368" t="s">
        <v>34349</v>
      </c>
      <c r="AD9368" t="str">
        <f t="shared" si="1439"/>
        <v/>
      </c>
      <c r="AE9368" t="str">
        <f t="shared" si="1446"/>
        <v/>
      </c>
      <c r="AF9368" t="str">
        <f t="shared" si="1447"/>
        <v/>
      </c>
      <c r="AG9368" s="17">
        <v>1</v>
      </c>
      <c r="AH9368">
        <f t="shared" si="1443"/>
        <v>2.8</v>
      </c>
      <c r="AI9368">
        <v>0.14499999999999999</v>
      </c>
      <c r="AJ9368">
        <f t="shared" si="1441"/>
        <v>0.40599999999999997</v>
      </c>
      <c r="AK9368" t="str">
        <f t="shared" si="1444"/>
        <v/>
      </c>
      <c r="AL9368" t="str">
        <f t="shared" si="1442"/>
        <v/>
      </c>
    </row>
    <row r="9369" spans="1:39" x14ac:dyDescent="0.2">
      <c r="A9369" t="s">
        <v>20158</v>
      </c>
      <c r="B9369" t="s">
        <v>233</v>
      </c>
      <c r="C9369" t="s">
        <v>20159</v>
      </c>
      <c r="D9369" s="1">
        <v>38274</v>
      </c>
      <c r="E9369" s="1">
        <v>44419</v>
      </c>
      <c r="F9369" t="s">
        <v>19</v>
      </c>
      <c r="I9369">
        <v>100</v>
      </c>
      <c r="J9369">
        <v>0</v>
      </c>
      <c r="K9369">
        <v>0</v>
      </c>
      <c r="L9369">
        <v>1210</v>
      </c>
      <c r="M9369">
        <v>1210</v>
      </c>
      <c r="N9369" t="s">
        <v>20</v>
      </c>
      <c r="O9369" t="s">
        <v>20160</v>
      </c>
      <c r="P9369" t="s">
        <v>28</v>
      </c>
      <c r="Q9369" t="s">
        <v>34233</v>
      </c>
      <c r="R9369" t="s">
        <v>34233</v>
      </c>
      <c r="S9369" t="s">
        <v>32628</v>
      </c>
      <c r="T9369" t="s">
        <v>34357</v>
      </c>
      <c r="AD9369" t="str">
        <f t="shared" ref="AD9369:AD9432" si="1448">IF((S9369="tühi")*(F9369&lt;&gt;"Elamumaa")*(G9369&lt;&gt;"Elamumaa")*(H9369&lt;&gt;"Elamumaa"),IF(Z9369=0,"",Z9369),"")</f>
        <v/>
      </c>
      <c r="AE9369" t="str">
        <f t="shared" si="1446"/>
        <v/>
      </c>
      <c r="AF9369" t="str">
        <f t="shared" si="1447"/>
        <v/>
      </c>
      <c r="AG9369" s="17">
        <v>1</v>
      </c>
      <c r="AH9369">
        <f t="shared" si="1443"/>
        <v>2.8</v>
      </c>
      <c r="AI9369">
        <v>0.14499999999999999</v>
      </c>
      <c r="AJ9369">
        <f t="shared" si="1441"/>
        <v>0.40599999999999997</v>
      </c>
      <c r="AK9369" t="str">
        <f t="shared" si="1444"/>
        <v/>
      </c>
      <c r="AL9369" t="str">
        <f t="shared" si="1442"/>
        <v/>
      </c>
    </row>
    <row r="9370" spans="1:39" x14ac:dyDescent="0.2">
      <c r="A9370" t="s">
        <v>14477</v>
      </c>
      <c r="B9370" t="s">
        <v>233</v>
      </c>
      <c r="C9370" t="s">
        <v>14478</v>
      </c>
      <c r="D9370" s="1">
        <v>37284</v>
      </c>
      <c r="E9370" s="1">
        <v>43456</v>
      </c>
      <c r="F9370" t="s">
        <v>19</v>
      </c>
      <c r="I9370">
        <v>100</v>
      </c>
      <c r="J9370">
        <v>0</v>
      </c>
      <c r="K9370">
        <v>0</v>
      </c>
      <c r="L9370">
        <v>1196</v>
      </c>
      <c r="M9370">
        <v>1196</v>
      </c>
      <c r="N9370" t="s">
        <v>20</v>
      </c>
      <c r="O9370" t="s">
        <v>14479</v>
      </c>
      <c r="P9370" t="s">
        <v>28</v>
      </c>
      <c r="Q9370" t="s">
        <v>34233</v>
      </c>
      <c r="R9370" t="s">
        <v>34233</v>
      </c>
      <c r="S9370" t="s">
        <v>32628</v>
      </c>
      <c r="T9370" t="s">
        <v>34349</v>
      </c>
      <c r="AD9370" t="str">
        <f t="shared" si="1448"/>
        <v/>
      </c>
      <c r="AE9370" t="str">
        <f t="shared" si="1446"/>
        <v/>
      </c>
      <c r="AF9370" t="str">
        <f t="shared" si="1447"/>
        <v/>
      </c>
      <c r="AG9370" s="17">
        <v>1</v>
      </c>
      <c r="AH9370">
        <f t="shared" si="1443"/>
        <v>2.8</v>
      </c>
      <c r="AI9370">
        <v>0.14499999999999999</v>
      </c>
      <c r="AJ9370">
        <f t="shared" si="1441"/>
        <v>0.40599999999999997</v>
      </c>
      <c r="AK9370" t="str">
        <f t="shared" si="1444"/>
        <v/>
      </c>
      <c r="AL9370" t="str">
        <f t="shared" si="1442"/>
        <v/>
      </c>
    </row>
    <row r="9371" spans="1:39" x14ac:dyDescent="0.2">
      <c r="A9371" t="s">
        <v>1031</v>
      </c>
      <c r="B9371" t="s">
        <v>233</v>
      </c>
      <c r="C9371" t="s">
        <v>1032</v>
      </c>
      <c r="D9371" s="1">
        <v>35331</v>
      </c>
      <c r="E9371" s="1">
        <v>44335</v>
      </c>
      <c r="F9371" t="s">
        <v>19</v>
      </c>
      <c r="I9371">
        <v>100</v>
      </c>
      <c r="J9371">
        <v>0</v>
      </c>
      <c r="K9371">
        <v>0</v>
      </c>
      <c r="L9371">
        <v>1208</v>
      </c>
      <c r="M9371">
        <v>1208</v>
      </c>
      <c r="N9371" t="s">
        <v>20</v>
      </c>
      <c r="O9371" t="s">
        <v>1033</v>
      </c>
      <c r="P9371" t="s">
        <v>28</v>
      </c>
      <c r="Q9371" t="s">
        <v>34233</v>
      </c>
      <c r="R9371" t="s">
        <v>34233</v>
      </c>
      <c r="S9371" t="s">
        <v>32628</v>
      </c>
      <c r="T9371" t="s">
        <v>32634</v>
      </c>
      <c r="AD9371" t="str">
        <f t="shared" si="1448"/>
        <v/>
      </c>
      <c r="AE9371" t="str">
        <f t="shared" si="1446"/>
        <v/>
      </c>
      <c r="AF9371" t="str">
        <f t="shared" si="1447"/>
        <v/>
      </c>
      <c r="AG9371" s="17">
        <v>1</v>
      </c>
      <c r="AH9371">
        <f t="shared" si="1443"/>
        <v>2.8</v>
      </c>
      <c r="AI9371">
        <v>0.14499999999999999</v>
      </c>
      <c r="AJ9371">
        <f t="shared" si="1441"/>
        <v>0.40599999999999997</v>
      </c>
      <c r="AK9371" t="str">
        <f t="shared" si="1444"/>
        <v/>
      </c>
      <c r="AL9371" t="str">
        <f t="shared" si="1442"/>
        <v/>
      </c>
    </row>
    <row r="9372" spans="1:39" x14ac:dyDescent="0.2">
      <c r="A9372" t="s">
        <v>1455</v>
      </c>
      <c r="B9372" t="s">
        <v>233</v>
      </c>
      <c r="C9372" t="s">
        <v>1456</v>
      </c>
      <c r="D9372" s="1">
        <v>35531</v>
      </c>
      <c r="E9372" s="1">
        <v>43456</v>
      </c>
      <c r="F9372" t="s">
        <v>19</v>
      </c>
      <c r="I9372">
        <v>100</v>
      </c>
      <c r="J9372">
        <v>0</v>
      </c>
      <c r="K9372">
        <v>0</v>
      </c>
      <c r="L9372">
        <v>1357</v>
      </c>
      <c r="M9372">
        <v>1357</v>
      </c>
      <c r="N9372" t="s">
        <v>20</v>
      </c>
      <c r="O9372" t="s">
        <v>1457</v>
      </c>
      <c r="P9372" t="s">
        <v>28</v>
      </c>
      <c r="Q9372" t="s">
        <v>34233</v>
      </c>
      <c r="R9372" t="s">
        <v>34233</v>
      </c>
      <c r="S9372" t="s">
        <v>32628</v>
      </c>
      <c r="T9372" t="s">
        <v>34357</v>
      </c>
      <c r="AD9372" t="str">
        <f t="shared" si="1448"/>
        <v/>
      </c>
      <c r="AE9372" t="str">
        <f t="shared" si="1446"/>
        <v/>
      </c>
      <c r="AF9372" t="str">
        <f t="shared" si="1447"/>
        <v/>
      </c>
      <c r="AG9372" s="17">
        <v>1</v>
      </c>
      <c r="AH9372">
        <f t="shared" si="1443"/>
        <v>2.8</v>
      </c>
      <c r="AI9372">
        <v>0.14499999999999999</v>
      </c>
      <c r="AJ9372">
        <f t="shared" si="1441"/>
        <v>0.40599999999999997</v>
      </c>
      <c r="AK9372" t="str">
        <f t="shared" si="1444"/>
        <v/>
      </c>
      <c r="AL9372" t="str">
        <f t="shared" si="1442"/>
        <v/>
      </c>
    </row>
    <row r="9373" spans="1:39" x14ac:dyDescent="0.2">
      <c r="A9373" t="s">
        <v>1683</v>
      </c>
      <c r="B9373" t="s">
        <v>233</v>
      </c>
      <c r="C9373" t="s">
        <v>1684</v>
      </c>
      <c r="D9373" s="1">
        <v>35594</v>
      </c>
      <c r="E9373" s="1">
        <v>43456</v>
      </c>
      <c r="F9373" t="s">
        <v>19</v>
      </c>
      <c r="I9373">
        <v>100</v>
      </c>
      <c r="J9373">
        <v>0</v>
      </c>
      <c r="K9373">
        <v>0</v>
      </c>
      <c r="L9373">
        <v>1184</v>
      </c>
      <c r="M9373">
        <v>1184</v>
      </c>
      <c r="N9373" t="s">
        <v>20</v>
      </c>
      <c r="O9373" t="s">
        <v>1685</v>
      </c>
      <c r="P9373" t="s">
        <v>28</v>
      </c>
      <c r="Q9373" t="s">
        <v>34233</v>
      </c>
      <c r="R9373" t="s">
        <v>34233</v>
      </c>
      <c r="S9373" t="s">
        <v>32628</v>
      </c>
      <c r="T9373" t="s">
        <v>34357</v>
      </c>
      <c r="AD9373" t="str">
        <f t="shared" si="1448"/>
        <v/>
      </c>
      <c r="AE9373" t="str">
        <f t="shared" si="1446"/>
        <v/>
      </c>
      <c r="AF9373" t="str">
        <f t="shared" si="1447"/>
        <v/>
      </c>
      <c r="AG9373" s="17">
        <v>1</v>
      </c>
      <c r="AH9373">
        <f t="shared" si="1443"/>
        <v>2.8</v>
      </c>
      <c r="AI9373">
        <v>0.14499999999999999</v>
      </c>
      <c r="AJ9373">
        <f t="shared" si="1441"/>
        <v>0.40599999999999997</v>
      </c>
      <c r="AK9373" t="str">
        <f t="shared" si="1444"/>
        <v/>
      </c>
      <c r="AL9373" t="str">
        <f t="shared" si="1442"/>
        <v/>
      </c>
    </row>
    <row r="9374" spans="1:39" s="20" customFormat="1" x14ac:dyDescent="0.2">
      <c r="A9374" s="20" t="s">
        <v>7662</v>
      </c>
      <c r="B9374" s="20" t="s">
        <v>233</v>
      </c>
      <c r="C9374" s="20" t="s">
        <v>7663</v>
      </c>
      <c r="D9374" s="21">
        <v>36213</v>
      </c>
      <c r="E9374" s="21">
        <v>43456</v>
      </c>
      <c r="F9374" s="20" t="s">
        <v>19</v>
      </c>
      <c r="I9374" s="20">
        <v>100</v>
      </c>
      <c r="J9374" s="20">
        <v>0</v>
      </c>
      <c r="K9374" s="20">
        <v>0</v>
      </c>
      <c r="L9374" s="20">
        <v>474</v>
      </c>
      <c r="M9374" s="20">
        <v>474</v>
      </c>
      <c r="N9374" s="20" t="s">
        <v>20</v>
      </c>
      <c r="O9374" s="20" t="s">
        <v>7664</v>
      </c>
      <c r="P9374" s="20" t="s">
        <v>28</v>
      </c>
      <c r="Q9374" s="20" t="s">
        <v>34233</v>
      </c>
      <c r="R9374" s="20" t="s">
        <v>34233</v>
      </c>
      <c r="S9374" s="20" t="s">
        <v>33942</v>
      </c>
      <c r="T9374" s="20" t="s">
        <v>34233</v>
      </c>
      <c r="AD9374" s="20" t="str">
        <f t="shared" si="1448"/>
        <v/>
      </c>
      <c r="AE9374" s="20" t="str">
        <f t="shared" si="1446"/>
        <v/>
      </c>
      <c r="AF9374" s="20" t="str">
        <f t="shared" si="1447"/>
        <v/>
      </c>
      <c r="AG9374" s="20" t="str">
        <f t="shared" ref="AG9374:AG9381" si="1449">IF((S9374&lt;&gt;"tühi")*(AC9374&lt;&gt;""),AC9374,"")</f>
        <v/>
      </c>
      <c r="AH9374" s="20" t="str">
        <f t="shared" si="1443"/>
        <v/>
      </c>
      <c r="AI9374" s="20">
        <v>0.14499999999999999</v>
      </c>
      <c r="AJ9374" s="20" t="str">
        <f t="shared" si="1441"/>
        <v/>
      </c>
      <c r="AK9374" s="20" t="str">
        <f t="shared" si="1444"/>
        <v/>
      </c>
      <c r="AL9374" s="20" t="str">
        <f t="shared" si="1442"/>
        <v/>
      </c>
      <c r="AM9374" s="20" t="s">
        <v>34331</v>
      </c>
    </row>
    <row r="9375" spans="1:39" x14ac:dyDescent="0.2">
      <c r="A9375" t="s">
        <v>14406</v>
      </c>
      <c r="B9375" t="s">
        <v>233</v>
      </c>
      <c r="C9375" t="s">
        <v>14407</v>
      </c>
      <c r="D9375" s="1">
        <v>37258</v>
      </c>
      <c r="E9375" s="1">
        <v>43456</v>
      </c>
      <c r="F9375" t="s">
        <v>889</v>
      </c>
      <c r="I9375">
        <v>100</v>
      </c>
      <c r="J9375">
        <v>0</v>
      </c>
      <c r="K9375">
        <v>0</v>
      </c>
      <c r="L9375">
        <v>12137</v>
      </c>
      <c r="M9375">
        <v>12137</v>
      </c>
      <c r="N9375" t="s">
        <v>20</v>
      </c>
      <c r="O9375" t="s">
        <v>14408</v>
      </c>
      <c r="P9375" t="s">
        <v>28</v>
      </c>
      <c r="Q9375" t="s">
        <v>34233</v>
      </c>
      <c r="R9375" t="s">
        <v>34233</v>
      </c>
      <c r="S9375" t="s">
        <v>33942</v>
      </c>
      <c r="T9375" t="s">
        <v>34233</v>
      </c>
      <c r="AD9375" t="str">
        <f t="shared" si="1448"/>
        <v/>
      </c>
      <c r="AE9375" t="str">
        <f t="shared" si="1446"/>
        <v/>
      </c>
      <c r="AF9375" t="str">
        <f t="shared" si="1447"/>
        <v/>
      </c>
      <c r="AG9375" t="str">
        <f t="shared" si="1449"/>
        <v/>
      </c>
      <c r="AH9375" t="str">
        <f t="shared" si="1443"/>
        <v/>
      </c>
      <c r="AI9375">
        <v>0.14499999999999999</v>
      </c>
      <c r="AJ9375" t="str">
        <f t="shared" si="1441"/>
        <v/>
      </c>
      <c r="AK9375" t="str">
        <f t="shared" si="1444"/>
        <v/>
      </c>
      <c r="AL9375" t="str">
        <f t="shared" si="1442"/>
        <v/>
      </c>
    </row>
    <row r="9376" spans="1:39" x14ac:dyDescent="0.2">
      <c r="A9376" t="s">
        <v>14430</v>
      </c>
      <c r="B9376" t="s">
        <v>233</v>
      </c>
      <c r="C9376" t="s">
        <v>14431</v>
      </c>
      <c r="D9376" s="1">
        <v>37258</v>
      </c>
      <c r="E9376" s="1">
        <v>44546</v>
      </c>
      <c r="F9376" t="s">
        <v>889</v>
      </c>
      <c r="I9376">
        <v>100</v>
      </c>
      <c r="J9376">
        <v>0</v>
      </c>
      <c r="K9376">
        <v>0</v>
      </c>
      <c r="L9376">
        <v>12137</v>
      </c>
      <c r="M9376">
        <v>12137</v>
      </c>
      <c r="N9376" t="s">
        <v>20</v>
      </c>
      <c r="O9376" t="s">
        <v>14432</v>
      </c>
      <c r="P9376" t="s">
        <v>28</v>
      </c>
      <c r="Q9376" t="s">
        <v>34233</v>
      </c>
      <c r="R9376" t="s">
        <v>34233</v>
      </c>
      <c r="S9376" t="s">
        <v>33942</v>
      </c>
      <c r="T9376" t="s">
        <v>34233</v>
      </c>
      <c r="AD9376" t="str">
        <f t="shared" si="1448"/>
        <v/>
      </c>
      <c r="AE9376" t="str">
        <f t="shared" si="1446"/>
        <v/>
      </c>
      <c r="AF9376" t="str">
        <f t="shared" si="1447"/>
        <v/>
      </c>
      <c r="AG9376" t="str">
        <f t="shared" si="1449"/>
        <v/>
      </c>
      <c r="AH9376" t="str">
        <f t="shared" si="1443"/>
        <v/>
      </c>
      <c r="AI9376">
        <v>0.14499999999999999</v>
      </c>
      <c r="AJ9376" t="str">
        <f t="shared" si="1441"/>
        <v/>
      </c>
      <c r="AK9376" t="str">
        <f t="shared" si="1444"/>
        <v/>
      </c>
      <c r="AL9376" t="str">
        <f t="shared" si="1442"/>
        <v/>
      </c>
    </row>
    <row r="9377" spans="1:39" x14ac:dyDescent="0.2">
      <c r="A9377" t="s">
        <v>27807</v>
      </c>
      <c r="B9377" t="s">
        <v>233</v>
      </c>
      <c r="C9377" t="s">
        <v>27808</v>
      </c>
      <c r="D9377" s="1">
        <v>42104</v>
      </c>
      <c r="E9377" s="1">
        <v>43838</v>
      </c>
      <c r="F9377" t="s">
        <v>39</v>
      </c>
      <c r="I9377">
        <v>100</v>
      </c>
      <c r="J9377">
        <v>0</v>
      </c>
      <c r="K9377">
        <v>0</v>
      </c>
      <c r="L9377">
        <v>7639</v>
      </c>
      <c r="M9377">
        <v>7639</v>
      </c>
      <c r="N9377" t="s">
        <v>20</v>
      </c>
      <c r="O9377" t="s">
        <v>27809</v>
      </c>
      <c r="P9377" t="s">
        <v>28</v>
      </c>
      <c r="Q9377" t="s">
        <v>34233</v>
      </c>
      <c r="R9377" t="s">
        <v>34233</v>
      </c>
      <c r="S9377" t="s">
        <v>33942</v>
      </c>
      <c r="T9377" t="s">
        <v>34233</v>
      </c>
      <c r="AD9377" t="str">
        <f t="shared" si="1448"/>
        <v/>
      </c>
      <c r="AE9377" t="str">
        <f t="shared" si="1446"/>
        <v/>
      </c>
      <c r="AF9377" t="str">
        <f t="shared" si="1447"/>
        <v/>
      </c>
      <c r="AG9377" t="str">
        <f t="shared" si="1449"/>
        <v/>
      </c>
      <c r="AH9377" t="str">
        <f t="shared" si="1443"/>
        <v/>
      </c>
      <c r="AI9377">
        <v>0.14499999999999999</v>
      </c>
      <c r="AJ9377" t="str">
        <f t="shared" si="1441"/>
        <v/>
      </c>
      <c r="AK9377" t="str">
        <f t="shared" si="1444"/>
        <v/>
      </c>
      <c r="AL9377" t="str">
        <f t="shared" si="1442"/>
        <v/>
      </c>
    </row>
    <row r="9378" spans="1:39" x14ac:dyDescent="0.2">
      <c r="A9378" t="s">
        <v>21901</v>
      </c>
      <c r="B9378" t="s">
        <v>233</v>
      </c>
      <c r="C9378" t="s">
        <v>21902</v>
      </c>
      <c r="D9378" s="1">
        <v>38659</v>
      </c>
      <c r="E9378" s="1">
        <v>43456</v>
      </c>
      <c r="F9378" t="s">
        <v>889</v>
      </c>
      <c r="I9378">
        <v>100</v>
      </c>
      <c r="J9378">
        <v>0</v>
      </c>
      <c r="K9378">
        <v>0</v>
      </c>
      <c r="L9378">
        <v>2878</v>
      </c>
      <c r="M9378">
        <v>2878</v>
      </c>
      <c r="N9378" t="s">
        <v>20</v>
      </c>
      <c r="O9378" t="s">
        <v>21903</v>
      </c>
      <c r="P9378" t="s">
        <v>28</v>
      </c>
      <c r="Q9378" t="s">
        <v>34233</v>
      </c>
      <c r="R9378" t="s">
        <v>34233</v>
      </c>
      <c r="S9378" t="s">
        <v>33942</v>
      </c>
      <c r="T9378" t="s">
        <v>34233</v>
      </c>
      <c r="AD9378" t="str">
        <f t="shared" si="1448"/>
        <v/>
      </c>
      <c r="AE9378" t="str">
        <f t="shared" si="1446"/>
        <v/>
      </c>
      <c r="AF9378" t="str">
        <f t="shared" si="1447"/>
        <v/>
      </c>
      <c r="AG9378" t="str">
        <f t="shared" si="1449"/>
        <v/>
      </c>
      <c r="AH9378" t="str">
        <f t="shared" si="1443"/>
        <v/>
      </c>
      <c r="AI9378">
        <v>0.14499999999999999</v>
      </c>
      <c r="AJ9378" t="str">
        <f t="shared" si="1441"/>
        <v/>
      </c>
      <c r="AK9378" t="str">
        <f t="shared" si="1444"/>
        <v/>
      </c>
      <c r="AL9378" t="str">
        <f t="shared" si="1442"/>
        <v/>
      </c>
    </row>
    <row r="9379" spans="1:39" x14ac:dyDescent="0.2">
      <c r="A9379" t="s">
        <v>28086</v>
      </c>
      <c r="B9379" t="s">
        <v>233</v>
      </c>
      <c r="C9379" t="s">
        <v>28087</v>
      </c>
      <c r="D9379" s="1">
        <v>42502</v>
      </c>
      <c r="E9379" s="1">
        <v>43456</v>
      </c>
      <c r="F9379" t="s">
        <v>19</v>
      </c>
      <c r="I9379">
        <v>100</v>
      </c>
      <c r="J9379">
        <v>0</v>
      </c>
      <c r="K9379">
        <v>0</v>
      </c>
      <c r="L9379">
        <v>1536</v>
      </c>
      <c r="M9379">
        <v>1536</v>
      </c>
      <c r="N9379" t="s">
        <v>20</v>
      </c>
      <c r="O9379" t="s">
        <v>28088</v>
      </c>
      <c r="P9379" t="s">
        <v>28</v>
      </c>
      <c r="Q9379" t="s">
        <v>34233</v>
      </c>
      <c r="R9379" t="s">
        <v>34233</v>
      </c>
      <c r="S9379" t="s">
        <v>32628</v>
      </c>
      <c r="T9379" t="s">
        <v>34357</v>
      </c>
      <c r="U9379" t="s">
        <v>32634</v>
      </c>
      <c r="V9379" t="s">
        <v>33518</v>
      </c>
      <c r="W9379">
        <v>300</v>
      </c>
      <c r="X9379" t="s">
        <v>32784</v>
      </c>
      <c r="Y9379" t="s">
        <v>32661</v>
      </c>
      <c r="Z9379">
        <v>400</v>
      </c>
      <c r="AA9379">
        <v>8.5</v>
      </c>
      <c r="AB9379">
        <v>20</v>
      </c>
      <c r="AC9379">
        <v>1</v>
      </c>
      <c r="AD9379" t="str">
        <f t="shared" si="1448"/>
        <v/>
      </c>
      <c r="AE9379" t="str">
        <f t="shared" si="1446"/>
        <v/>
      </c>
      <c r="AF9379" t="str">
        <f t="shared" si="1447"/>
        <v/>
      </c>
      <c r="AG9379">
        <f t="shared" si="1449"/>
        <v>1</v>
      </c>
      <c r="AH9379">
        <f t="shared" si="1443"/>
        <v>2.8</v>
      </c>
      <c r="AI9379">
        <v>0.14499999999999999</v>
      </c>
      <c r="AJ9379">
        <f t="shared" si="1441"/>
        <v>0.40599999999999997</v>
      </c>
      <c r="AK9379" t="str">
        <f t="shared" si="1444"/>
        <v/>
      </c>
      <c r="AL9379" t="str">
        <f t="shared" si="1442"/>
        <v/>
      </c>
    </row>
    <row r="9380" spans="1:39" x14ac:dyDescent="0.2">
      <c r="A9380" t="s">
        <v>28104</v>
      </c>
      <c r="B9380" t="s">
        <v>233</v>
      </c>
      <c r="C9380" t="s">
        <v>28105</v>
      </c>
      <c r="D9380" s="1">
        <v>42502</v>
      </c>
      <c r="E9380" s="1">
        <v>43456</v>
      </c>
      <c r="F9380" t="s">
        <v>470</v>
      </c>
      <c r="I9380">
        <v>100</v>
      </c>
      <c r="J9380">
        <v>0</v>
      </c>
      <c r="K9380">
        <v>0</v>
      </c>
      <c r="L9380">
        <v>276</v>
      </c>
      <c r="M9380">
        <v>276</v>
      </c>
      <c r="N9380" t="s">
        <v>20</v>
      </c>
      <c r="O9380" t="s">
        <v>28106</v>
      </c>
      <c r="P9380" t="s">
        <v>28</v>
      </c>
      <c r="Q9380" t="s">
        <v>34233</v>
      </c>
      <c r="R9380" t="s">
        <v>34233</v>
      </c>
      <c r="S9380" t="s">
        <v>32627</v>
      </c>
      <c r="T9380" t="s">
        <v>34659</v>
      </c>
      <c r="U9380" t="s">
        <v>33519</v>
      </c>
      <c r="V9380" t="s">
        <v>33518</v>
      </c>
      <c r="W9380">
        <v>20</v>
      </c>
      <c r="X9380">
        <v>1</v>
      </c>
      <c r="Y9380">
        <v>1</v>
      </c>
      <c r="Z9380">
        <v>20</v>
      </c>
      <c r="AA9380">
        <v>4</v>
      </c>
      <c r="AD9380" t="str">
        <f t="shared" si="1448"/>
        <v/>
      </c>
      <c r="AE9380" t="str">
        <f t="shared" si="1446"/>
        <v/>
      </c>
      <c r="AF9380">
        <f t="shared" si="1447"/>
        <v>20</v>
      </c>
      <c r="AG9380" t="str">
        <f t="shared" si="1449"/>
        <v/>
      </c>
      <c r="AH9380" t="str">
        <f t="shared" si="1443"/>
        <v/>
      </c>
      <c r="AI9380">
        <v>0.14499999999999999</v>
      </c>
      <c r="AJ9380" t="str">
        <f t="shared" si="1441"/>
        <v/>
      </c>
      <c r="AK9380" t="str">
        <f t="shared" si="1444"/>
        <v/>
      </c>
      <c r="AL9380" t="str">
        <f t="shared" si="1442"/>
        <v/>
      </c>
    </row>
    <row r="9381" spans="1:39" x14ac:dyDescent="0.2">
      <c r="A9381" t="s">
        <v>1965</v>
      </c>
      <c r="B9381" t="s">
        <v>233</v>
      </c>
      <c r="C9381" t="s">
        <v>1966</v>
      </c>
      <c r="D9381" s="1">
        <v>35671</v>
      </c>
      <c r="E9381" s="1">
        <v>43951</v>
      </c>
      <c r="F9381" t="s">
        <v>19</v>
      </c>
      <c r="I9381">
        <v>100</v>
      </c>
      <c r="J9381">
        <v>0</v>
      </c>
      <c r="K9381">
        <v>0</v>
      </c>
      <c r="L9381">
        <v>2760</v>
      </c>
      <c r="M9381">
        <v>2760</v>
      </c>
      <c r="N9381" t="s">
        <v>20</v>
      </c>
      <c r="O9381" t="s">
        <v>1967</v>
      </c>
      <c r="P9381" t="s">
        <v>28</v>
      </c>
      <c r="Q9381" t="s">
        <v>34233</v>
      </c>
      <c r="R9381" t="s">
        <v>34233</v>
      </c>
      <c r="S9381" t="s">
        <v>32628</v>
      </c>
      <c r="T9381" t="s">
        <v>32634</v>
      </c>
      <c r="U9381" t="s">
        <v>32634</v>
      </c>
      <c r="V9381" t="s">
        <v>33520</v>
      </c>
      <c r="W9381">
        <v>350</v>
      </c>
      <c r="X9381">
        <v>2</v>
      </c>
      <c r="Y9381">
        <v>1</v>
      </c>
      <c r="AA9381">
        <v>8.5</v>
      </c>
      <c r="AC9381">
        <v>1</v>
      </c>
      <c r="AD9381" t="str">
        <f t="shared" si="1448"/>
        <v/>
      </c>
      <c r="AE9381" t="str">
        <f t="shared" si="1446"/>
        <v/>
      </c>
      <c r="AF9381" t="str">
        <f t="shared" si="1447"/>
        <v/>
      </c>
      <c r="AG9381">
        <f t="shared" si="1449"/>
        <v>1</v>
      </c>
      <c r="AH9381">
        <f t="shared" si="1443"/>
        <v>2.8</v>
      </c>
      <c r="AI9381">
        <v>0.14499999999999999</v>
      </c>
      <c r="AJ9381">
        <f t="shared" si="1441"/>
        <v>0.40599999999999997</v>
      </c>
      <c r="AK9381" t="str">
        <f t="shared" si="1444"/>
        <v/>
      </c>
      <c r="AL9381" t="str">
        <f t="shared" si="1442"/>
        <v/>
      </c>
    </row>
    <row r="9382" spans="1:39" x14ac:dyDescent="0.2">
      <c r="A9382" t="s">
        <v>1425</v>
      </c>
      <c r="B9382" t="s">
        <v>233</v>
      </c>
      <c r="C9382" t="s">
        <v>1426</v>
      </c>
      <c r="D9382" s="1">
        <v>35531</v>
      </c>
      <c r="E9382" s="1">
        <v>43951</v>
      </c>
      <c r="F9382" t="s">
        <v>19</v>
      </c>
      <c r="I9382">
        <v>100</v>
      </c>
      <c r="J9382">
        <v>0</v>
      </c>
      <c r="K9382">
        <v>0</v>
      </c>
      <c r="L9382">
        <v>2913</v>
      </c>
      <c r="M9382">
        <v>2913</v>
      </c>
      <c r="N9382" t="s">
        <v>20</v>
      </c>
      <c r="O9382" t="s">
        <v>1427</v>
      </c>
      <c r="P9382" t="s">
        <v>28</v>
      </c>
      <c r="Q9382" t="s">
        <v>34233</v>
      </c>
      <c r="R9382" t="s">
        <v>34233</v>
      </c>
      <c r="S9382" t="s">
        <v>33800</v>
      </c>
      <c r="T9382" t="s">
        <v>34357</v>
      </c>
      <c r="AD9382" t="str">
        <f t="shared" si="1448"/>
        <v/>
      </c>
      <c r="AE9382" t="str">
        <f t="shared" si="1446"/>
        <v/>
      </c>
      <c r="AF9382" t="str">
        <f t="shared" si="1447"/>
        <v/>
      </c>
      <c r="AG9382" s="17">
        <v>1</v>
      </c>
      <c r="AH9382">
        <f t="shared" si="1443"/>
        <v>2.8</v>
      </c>
      <c r="AI9382">
        <v>0.14499999999999999</v>
      </c>
      <c r="AJ9382">
        <f t="shared" ref="AJ9382:AJ9445" si="1450">IF(COUNTBLANK(AH9382),"",AH9382*AI9382)</f>
        <v>0.40599999999999997</v>
      </c>
      <c r="AK9382" t="str">
        <f t="shared" si="1444"/>
        <v/>
      </c>
      <c r="AL9382" t="str">
        <f t="shared" si="1442"/>
        <v/>
      </c>
    </row>
    <row r="9383" spans="1:39" x14ac:dyDescent="0.2">
      <c r="A9383" t="s">
        <v>28107</v>
      </c>
      <c r="B9383" t="s">
        <v>233</v>
      </c>
      <c r="C9383" t="s">
        <v>28108</v>
      </c>
      <c r="D9383" s="1">
        <v>42502</v>
      </c>
      <c r="E9383" s="1">
        <v>43951</v>
      </c>
      <c r="F9383" t="s">
        <v>26</v>
      </c>
      <c r="I9383">
        <v>100</v>
      </c>
      <c r="J9383">
        <v>0</v>
      </c>
      <c r="K9383">
        <v>0</v>
      </c>
      <c r="L9383">
        <v>414</v>
      </c>
      <c r="M9383">
        <v>414</v>
      </c>
      <c r="N9383" t="s">
        <v>20</v>
      </c>
      <c r="O9383" t="s">
        <v>28109</v>
      </c>
      <c r="P9383" t="s">
        <v>44</v>
      </c>
      <c r="Q9383" t="s">
        <v>34233</v>
      </c>
      <c r="R9383" t="s">
        <v>34233</v>
      </c>
      <c r="S9383" t="s">
        <v>34233</v>
      </c>
      <c r="T9383" t="s">
        <v>34233</v>
      </c>
      <c r="V9383" t="s">
        <v>33518</v>
      </c>
      <c r="AD9383" t="str">
        <f t="shared" si="1448"/>
        <v/>
      </c>
      <c r="AE9383" t="str">
        <f t="shared" si="1446"/>
        <v/>
      </c>
      <c r="AF9383" t="str">
        <f t="shared" si="1447"/>
        <v/>
      </c>
      <c r="AG9383" t="str">
        <f t="shared" ref="AG9383:AG9393" si="1451">IF((S9383&lt;&gt;"tühi")*(AC9383&lt;&gt;""),AC9383,"")</f>
        <v/>
      </c>
      <c r="AH9383" t="str">
        <f t="shared" si="1443"/>
        <v/>
      </c>
      <c r="AI9383">
        <v>0.14499999999999999</v>
      </c>
      <c r="AJ9383" t="str">
        <f t="shared" si="1450"/>
        <v/>
      </c>
      <c r="AK9383" t="str">
        <f t="shared" si="1444"/>
        <v/>
      </c>
      <c r="AL9383" t="str">
        <f t="shared" si="1442"/>
        <v/>
      </c>
    </row>
    <row r="9384" spans="1:39" x14ac:dyDescent="0.2">
      <c r="A9384" t="s">
        <v>28875</v>
      </c>
      <c r="B9384" t="s">
        <v>233</v>
      </c>
      <c r="C9384" t="s">
        <v>28876</v>
      </c>
      <c r="D9384" s="1">
        <v>42702</v>
      </c>
      <c r="E9384" s="1">
        <v>43951</v>
      </c>
      <c r="F9384" t="s">
        <v>26</v>
      </c>
      <c r="I9384">
        <v>100</v>
      </c>
      <c r="J9384">
        <v>0</v>
      </c>
      <c r="K9384">
        <v>0</v>
      </c>
      <c r="L9384">
        <v>433</v>
      </c>
      <c r="M9384">
        <v>433</v>
      </c>
      <c r="N9384" t="s">
        <v>20</v>
      </c>
      <c r="O9384" t="s">
        <v>28877</v>
      </c>
      <c r="P9384" t="s">
        <v>44</v>
      </c>
      <c r="Q9384" t="s">
        <v>34233</v>
      </c>
      <c r="R9384" t="s">
        <v>34233</v>
      </c>
      <c r="S9384" t="s">
        <v>34233</v>
      </c>
      <c r="T9384" t="s">
        <v>34233</v>
      </c>
      <c r="V9384" t="s">
        <v>33518</v>
      </c>
      <c r="AD9384" t="str">
        <f t="shared" si="1448"/>
        <v/>
      </c>
      <c r="AE9384" t="str">
        <f t="shared" si="1446"/>
        <v/>
      </c>
      <c r="AF9384" t="str">
        <f t="shared" si="1447"/>
        <v/>
      </c>
      <c r="AG9384" t="str">
        <f t="shared" si="1451"/>
        <v/>
      </c>
      <c r="AH9384" t="str">
        <f t="shared" si="1443"/>
        <v/>
      </c>
      <c r="AI9384">
        <v>0.14499999999999999</v>
      </c>
      <c r="AJ9384" t="str">
        <f t="shared" si="1450"/>
        <v/>
      </c>
      <c r="AK9384" t="str">
        <f t="shared" si="1444"/>
        <v/>
      </c>
      <c r="AL9384" t="str">
        <f t="shared" si="1442"/>
        <v/>
      </c>
    </row>
    <row r="9385" spans="1:39" x14ac:dyDescent="0.2">
      <c r="A9385" t="s">
        <v>28475</v>
      </c>
      <c r="B9385" t="s">
        <v>233</v>
      </c>
      <c r="C9385" t="s">
        <v>28476</v>
      </c>
      <c r="D9385" s="1">
        <v>42633</v>
      </c>
      <c r="E9385" s="1">
        <v>43782</v>
      </c>
      <c r="F9385" t="s">
        <v>26</v>
      </c>
      <c r="I9385">
        <v>100</v>
      </c>
      <c r="J9385">
        <v>0</v>
      </c>
      <c r="K9385">
        <v>0</v>
      </c>
      <c r="L9385">
        <v>402</v>
      </c>
      <c r="M9385">
        <v>402</v>
      </c>
      <c r="N9385" t="s">
        <v>20</v>
      </c>
      <c r="O9385" t="s">
        <v>28477</v>
      </c>
      <c r="P9385" t="s">
        <v>44</v>
      </c>
      <c r="Q9385" t="s">
        <v>34233</v>
      </c>
      <c r="R9385" t="s">
        <v>34233</v>
      </c>
      <c r="S9385" t="s">
        <v>34233</v>
      </c>
      <c r="T9385" t="s">
        <v>34233</v>
      </c>
      <c r="AD9385" t="str">
        <f t="shared" si="1448"/>
        <v/>
      </c>
      <c r="AE9385" t="str">
        <f t="shared" si="1446"/>
        <v/>
      </c>
      <c r="AF9385" t="str">
        <f t="shared" si="1447"/>
        <v/>
      </c>
      <c r="AG9385" t="str">
        <f t="shared" si="1451"/>
        <v/>
      </c>
      <c r="AH9385" t="str">
        <f t="shared" si="1443"/>
        <v/>
      </c>
      <c r="AI9385">
        <v>0.14499999999999999</v>
      </c>
      <c r="AJ9385" t="str">
        <f t="shared" si="1450"/>
        <v/>
      </c>
      <c r="AK9385" t="str">
        <f t="shared" si="1444"/>
        <v/>
      </c>
      <c r="AL9385" t="str">
        <f t="shared" si="1442"/>
        <v/>
      </c>
    </row>
    <row r="9386" spans="1:39" x14ac:dyDescent="0.2">
      <c r="A9386" t="s">
        <v>13490</v>
      </c>
      <c r="B9386" t="s">
        <v>233</v>
      </c>
      <c r="C9386" t="s">
        <v>13491</v>
      </c>
      <c r="D9386" s="1">
        <v>37061</v>
      </c>
      <c r="E9386" s="1">
        <v>44546</v>
      </c>
      <c r="F9386" t="s">
        <v>19</v>
      </c>
      <c r="I9386">
        <v>100</v>
      </c>
      <c r="J9386">
        <v>0</v>
      </c>
      <c r="K9386">
        <v>0</v>
      </c>
      <c r="L9386">
        <v>1447</v>
      </c>
      <c r="M9386">
        <v>1447</v>
      </c>
      <c r="N9386" t="s">
        <v>20</v>
      </c>
      <c r="O9386" t="s">
        <v>21</v>
      </c>
      <c r="P9386" t="s">
        <v>28</v>
      </c>
      <c r="Q9386" t="s">
        <v>34233</v>
      </c>
      <c r="R9386" t="s">
        <v>34233</v>
      </c>
      <c r="S9386" t="s">
        <v>32628</v>
      </c>
      <c r="T9386" t="s">
        <v>34362</v>
      </c>
      <c r="U9386" t="s">
        <v>32650</v>
      </c>
      <c r="V9386" t="s">
        <v>33521</v>
      </c>
      <c r="X9386">
        <v>2</v>
      </c>
      <c r="Y9386">
        <v>1</v>
      </c>
      <c r="AA9386">
        <v>8.5</v>
      </c>
      <c r="AB9386">
        <v>25</v>
      </c>
      <c r="AC9386">
        <v>3</v>
      </c>
      <c r="AD9386" t="str">
        <f t="shared" si="1448"/>
        <v/>
      </c>
      <c r="AE9386" t="str">
        <f t="shared" si="1446"/>
        <v/>
      </c>
      <c r="AF9386" t="str">
        <f t="shared" si="1447"/>
        <v/>
      </c>
      <c r="AG9386">
        <f t="shared" si="1451"/>
        <v>3</v>
      </c>
      <c r="AH9386">
        <f t="shared" si="1443"/>
        <v>8.3999999999999986</v>
      </c>
      <c r="AI9386">
        <v>0.14499999999999999</v>
      </c>
      <c r="AJ9386">
        <f t="shared" si="1450"/>
        <v>1.2179999999999997</v>
      </c>
      <c r="AK9386" t="str">
        <f t="shared" si="1444"/>
        <v/>
      </c>
      <c r="AL9386" t="str">
        <f t="shared" si="1442"/>
        <v/>
      </c>
    </row>
    <row r="9387" spans="1:39" s="20" customFormat="1" x14ac:dyDescent="0.2">
      <c r="A9387" s="20" t="s">
        <v>13488</v>
      </c>
      <c r="B9387" s="20" t="s">
        <v>233</v>
      </c>
      <c r="C9387" s="20" t="s">
        <v>13489</v>
      </c>
      <c r="D9387" s="21">
        <v>37061</v>
      </c>
      <c r="E9387" s="21">
        <v>43770</v>
      </c>
      <c r="F9387" s="20" t="s">
        <v>19</v>
      </c>
      <c r="I9387" s="20">
        <v>100</v>
      </c>
      <c r="J9387" s="20">
        <v>0</v>
      </c>
      <c r="K9387" s="20">
        <v>0</v>
      </c>
      <c r="L9387" s="20">
        <v>415</v>
      </c>
      <c r="M9387" s="20">
        <v>415</v>
      </c>
      <c r="N9387" s="20" t="s">
        <v>20</v>
      </c>
      <c r="O9387" s="20" t="s">
        <v>21</v>
      </c>
      <c r="P9387" s="20" t="s">
        <v>28</v>
      </c>
      <c r="Q9387" s="20" t="s">
        <v>34233</v>
      </c>
      <c r="R9387" s="20" t="s">
        <v>34233</v>
      </c>
      <c r="S9387" s="20" t="s">
        <v>33942</v>
      </c>
      <c r="T9387" s="20" t="s">
        <v>34233</v>
      </c>
      <c r="V9387" s="20" t="s">
        <v>33521</v>
      </c>
      <c r="AD9387" s="20" t="str">
        <f t="shared" si="1448"/>
        <v/>
      </c>
      <c r="AE9387" s="20" t="str">
        <f t="shared" si="1446"/>
        <v/>
      </c>
      <c r="AF9387" s="20" t="str">
        <f t="shared" si="1447"/>
        <v/>
      </c>
      <c r="AG9387" s="20" t="str">
        <f t="shared" si="1451"/>
        <v/>
      </c>
      <c r="AH9387" s="20" t="str">
        <f t="shared" si="1443"/>
        <v/>
      </c>
      <c r="AI9387" s="20">
        <v>0.14499999999999999</v>
      </c>
      <c r="AJ9387" s="20" t="str">
        <f t="shared" si="1450"/>
        <v/>
      </c>
      <c r="AK9387" s="20" t="str">
        <f t="shared" si="1444"/>
        <v/>
      </c>
      <c r="AL9387" s="20" t="str">
        <f t="shared" ref="AL9387:AL9450" si="1452">IF(COUNTBLANK(AK9387),"",AK9387*AI9387)</f>
        <v/>
      </c>
      <c r="AM9387" s="20" t="s">
        <v>34175</v>
      </c>
    </row>
    <row r="9388" spans="1:39" x14ac:dyDescent="0.2">
      <c r="A9388" t="s">
        <v>12849</v>
      </c>
      <c r="B9388" t="s">
        <v>233</v>
      </c>
      <c r="C9388" t="s">
        <v>12850</v>
      </c>
      <c r="D9388" s="1">
        <v>36796</v>
      </c>
      <c r="E9388" s="1">
        <v>43770</v>
      </c>
      <c r="F9388" t="s">
        <v>19</v>
      </c>
      <c r="I9388">
        <v>100</v>
      </c>
      <c r="J9388">
        <v>0</v>
      </c>
      <c r="K9388">
        <v>0</v>
      </c>
      <c r="L9388">
        <v>1001</v>
      </c>
      <c r="M9388">
        <v>1001</v>
      </c>
      <c r="N9388" t="s">
        <v>20</v>
      </c>
      <c r="O9388" t="s">
        <v>12851</v>
      </c>
      <c r="P9388" t="s">
        <v>28</v>
      </c>
      <c r="Q9388" t="s">
        <v>34233</v>
      </c>
      <c r="R9388" t="s">
        <v>34233</v>
      </c>
      <c r="S9388" t="s">
        <v>32628</v>
      </c>
      <c r="T9388" t="s">
        <v>34357</v>
      </c>
      <c r="U9388" t="s">
        <v>32634</v>
      </c>
      <c r="V9388" t="s">
        <v>33522</v>
      </c>
      <c r="X9388">
        <v>2</v>
      </c>
      <c r="Y9388" t="s">
        <v>32654</v>
      </c>
      <c r="AB9388">
        <v>20</v>
      </c>
      <c r="AC9388">
        <v>1</v>
      </c>
      <c r="AD9388" t="str">
        <f t="shared" si="1448"/>
        <v/>
      </c>
      <c r="AE9388" t="str">
        <f t="shared" si="1446"/>
        <v/>
      </c>
      <c r="AF9388" t="str">
        <f t="shared" si="1447"/>
        <v/>
      </c>
      <c r="AG9388">
        <f t="shared" si="1451"/>
        <v>1</v>
      </c>
      <c r="AH9388">
        <f t="shared" si="1443"/>
        <v>2.8</v>
      </c>
      <c r="AI9388">
        <v>0.14499999999999999</v>
      </c>
      <c r="AJ9388">
        <f t="shared" si="1450"/>
        <v>0.40599999999999997</v>
      </c>
      <c r="AK9388" t="str">
        <f t="shared" si="1444"/>
        <v/>
      </c>
      <c r="AL9388" t="str">
        <f t="shared" si="1452"/>
        <v/>
      </c>
    </row>
    <row r="9389" spans="1:39" x14ac:dyDescent="0.2">
      <c r="A9389" t="s">
        <v>12846</v>
      </c>
      <c r="B9389" t="s">
        <v>233</v>
      </c>
      <c r="C9389" t="s">
        <v>12847</v>
      </c>
      <c r="D9389" s="1">
        <v>36796</v>
      </c>
      <c r="E9389" s="1">
        <v>43770</v>
      </c>
      <c r="F9389" t="s">
        <v>19</v>
      </c>
      <c r="I9389">
        <v>100</v>
      </c>
      <c r="J9389">
        <v>0</v>
      </c>
      <c r="K9389">
        <v>0</v>
      </c>
      <c r="L9389">
        <v>1001</v>
      </c>
      <c r="M9389">
        <v>1001</v>
      </c>
      <c r="N9389" t="s">
        <v>20</v>
      </c>
      <c r="O9389" t="s">
        <v>12848</v>
      </c>
      <c r="P9389" t="s">
        <v>28</v>
      </c>
      <c r="Q9389" t="s">
        <v>34233</v>
      </c>
      <c r="R9389" t="s">
        <v>34233</v>
      </c>
      <c r="S9389" t="s">
        <v>32628</v>
      </c>
      <c r="T9389" t="s">
        <v>34357</v>
      </c>
      <c r="U9389" t="s">
        <v>32634</v>
      </c>
      <c r="V9389" t="s">
        <v>33522</v>
      </c>
      <c r="X9389">
        <v>2</v>
      </c>
      <c r="Y9389" t="s">
        <v>32654</v>
      </c>
      <c r="AB9389">
        <v>20</v>
      </c>
      <c r="AC9389">
        <v>1</v>
      </c>
      <c r="AD9389" t="str">
        <f t="shared" si="1448"/>
        <v/>
      </c>
      <c r="AE9389" t="str">
        <f t="shared" si="1446"/>
        <v/>
      </c>
      <c r="AF9389" t="str">
        <f t="shared" si="1447"/>
        <v/>
      </c>
      <c r="AG9389">
        <f t="shared" si="1451"/>
        <v>1</v>
      </c>
      <c r="AH9389">
        <f t="shared" si="1443"/>
        <v>2.8</v>
      </c>
      <c r="AI9389">
        <v>0.14499999999999999</v>
      </c>
      <c r="AJ9389">
        <f t="shared" si="1450"/>
        <v>0.40599999999999997</v>
      </c>
      <c r="AK9389" t="str">
        <f t="shared" si="1444"/>
        <v/>
      </c>
      <c r="AL9389" t="str">
        <f t="shared" si="1452"/>
        <v/>
      </c>
    </row>
    <row r="9390" spans="1:39" x14ac:dyDescent="0.2">
      <c r="A9390" t="s">
        <v>21943</v>
      </c>
      <c r="B9390" t="s">
        <v>233</v>
      </c>
      <c r="C9390" t="s">
        <v>21944</v>
      </c>
      <c r="D9390" s="1">
        <v>38709</v>
      </c>
      <c r="E9390" s="1">
        <v>44546</v>
      </c>
      <c r="F9390" t="s">
        <v>39</v>
      </c>
      <c r="I9390">
        <v>100</v>
      </c>
      <c r="J9390">
        <v>0</v>
      </c>
      <c r="K9390">
        <v>0</v>
      </c>
      <c r="L9390">
        <v>3065</v>
      </c>
      <c r="M9390">
        <v>3065</v>
      </c>
      <c r="N9390" t="s">
        <v>20</v>
      </c>
      <c r="O9390" t="s">
        <v>21945</v>
      </c>
      <c r="P9390" t="s">
        <v>28</v>
      </c>
      <c r="Q9390" t="s">
        <v>34233</v>
      </c>
      <c r="R9390" t="s">
        <v>34233</v>
      </c>
      <c r="S9390" t="s">
        <v>33942</v>
      </c>
      <c r="T9390" t="s">
        <v>34233</v>
      </c>
      <c r="V9390" t="s">
        <v>33523</v>
      </c>
      <c r="AD9390" t="str">
        <f t="shared" si="1448"/>
        <v/>
      </c>
      <c r="AE9390" t="str">
        <f t="shared" si="1446"/>
        <v/>
      </c>
      <c r="AF9390" t="str">
        <f t="shared" si="1447"/>
        <v/>
      </c>
      <c r="AG9390" t="str">
        <f t="shared" si="1451"/>
        <v/>
      </c>
      <c r="AH9390" t="str">
        <f t="shared" si="1443"/>
        <v/>
      </c>
      <c r="AI9390">
        <v>0.14499999999999999</v>
      </c>
      <c r="AJ9390" t="str">
        <f t="shared" si="1450"/>
        <v/>
      </c>
      <c r="AK9390" t="str">
        <f t="shared" si="1444"/>
        <v/>
      </c>
      <c r="AL9390" t="str">
        <f t="shared" si="1452"/>
        <v/>
      </c>
      <c r="AM9390" t="s">
        <v>34087</v>
      </c>
    </row>
    <row r="9391" spans="1:39" x14ac:dyDescent="0.2">
      <c r="A9391" t="s">
        <v>14392</v>
      </c>
      <c r="B9391" t="s">
        <v>233</v>
      </c>
      <c r="C9391" t="s">
        <v>14393</v>
      </c>
      <c r="D9391" s="1">
        <v>37169</v>
      </c>
      <c r="E9391" s="1">
        <v>44614</v>
      </c>
      <c r="F9391" t="s">
        <v>889</v>
      </c>
      <c r="I9391">
        <v>100</v>
      </c>
      <c r="J9391">
        <v>0</v>
      </c>
      <c r="K9391">
        <v>0</v>
      </c>
      <c r="L9391">
        <v>112600</v>
      </c>
      <c r="M9391">
        <v>112585</v>
      </c>
      <c r="N9391" t="s">
        <v>401</v>
      </c>
      <c r="O9391" t="s">
        <v>14394</v>
      </c>
      <c r="P9391" t="s">
        <v>2356</v>
      </c>
      <c r="Q9391" t="s">
        <v>34233</v>
      </c>
      <c r="R9391" t="s">
        <v>34233</v>
      </c>
      <c r="S9391" t="s">
        <v>33942</v>
      </c>
      <c r="T9391" t="s">
        <v>34233</v>
      </c>
      <c r="V9391" t="s">
        <v>35060</v>
      </c>
      <c r="AD9391" t="str">
        <f t="shared" si="1448"/>
        <v/>
      </c>
      <c r="AE9391" t="str">
        <f t="shared" si="1446"/>
        <v/>
      </c>
      <c r="AF9391" t="str">
        <f t="shared" si="1447"/>
        <v/>
      </c>
      <c r="AG9391" t="str">
        <f t="shared" si="1451"/>
        <v/>
      </c>
      <c r="AH9391" t="str">
        <f t="shared" si="1443"/>
        <v/>
      </c>
      <c r="AI9391">
        <v>0.14499999999999999</v>
      </c>
      <c r="AJ9391" t="str">
        <f t="shared" si="1450"/>
        <v/>
      </c>
      <c r="AK9391" t="str">
        <f t="shared" si="1444"/>
        <v/>
      </c>
      <c r="AL9391" t="str">
        <f t="shared" si="1452"/>
        <v/>
      </c>
    </row>
    <row r="9392" spans="1:39" x14ac:dyDescent="0.2">
      <c r="A9392" t="s">
        <v>21340</v>
      </c>
      <c r="B9392" t="s">
        <v>233</v>
      </c>
      <c r="C9392" t="s">
        <v>21341</v>
      </c>
      <c r="D9392" s="1">
        <v>38554</v>
      </c>
      <c r="E9392" s="1">
        <v>44546</v>
      </c>
      <c r="F9392" t="s">
        <v>26</v>
      </c>
      <c r="I9392">
        <v>100</v>
      </c>
      <c r="J9392">
        <v>0</v>
      </c>
      <c r="K9392">
        <v>0</v>
      </c>
      <c r="L9392">
        <v>3317</v>
      </c>
      <c r="M9392">
        <v>3317</v>
      </c>
      <c r="N9392" t="s">
        <v>20</v>
      </c>
      <c r="O9392" t="s">
        <v>21342</v>
      </c>
      <c r="P9392" t="s">
        <v>28</v>
      </c>
      <c r="Q9392" t="s">
        <v>34233</v>
      </c>
      <c r="R9392" t="s">
        <v>34233</v>
      </c>
      <c r="S9392" t="s">
        <v>33942</v>
      </c>
      <c r="T9392" t="s">
        <v>34233</v>
      </c>
      <c r="U9392" t="s">
        <v>34088</v>
      </c>
      <c r="V9392" t="s">
        <v>33508</v>
      </c>
      <c r="AD9392" t="str">
        <f t="shared" si="1448"/>
        <v/>
      </c>
      <c r="AE9392" t="str">
        <f t="shared" si="1446"/>
        <v/>
      </c>
      <c r="AF9392" t="str">
        <f t="shared" si="1447"/>
        <v/>
      </c>
      <c r="AG9392" t="str">
        <f t="shared" si="1451"/>
        <v/>
      </c>
      <c r="AH9392" t="str">
        <f t="shared" ref="AH9392:AH9455" si="1453">IF(AG9392="","",AG9392*2.8)</f>
        <v/>
      </c>
      <c r="AI9392">
        <v>0.14499999999999999</v>
      </c>
      <c r="AJ9392" t="str">
        <f t="shared" si="1450"/>
        <v/>
      </c>
      <c r="AK9392" t="str">
        <f t="shared" ref="AK9392:AK9455" si="1454">IF(AE9392="","",AE9392*2.8)</f>
        <v/>
      </c>
      <c r="AL9392" t="str">
        <f t="shared" si="1452"/>
        <v/>
      </c>
      <c r="AM9392" t="s">
        <v>33524</v>
      </c>
    </row>
    <row r="9393" spans="1:38" x14ac:dyDescent="0.2">
      <c r="A9393" t="s">
        <v>29895</v>
      </c>
      <c r="B9393" t="s">
        <v>233</v>
      </c>
      <c r="C9393" t="s">
        <v>29896</v>
      </c>
      <c r="D9393" s="1">
        <v>43838</v>
      </c>
      <c r="E9393" s="1">
        <v>43838</v>
      </c>
      <c r="F9393" t="s">
        <v>39</v>
      </c>
      <c r="I9393">
        <v>100</v>
      </c>
      <c r="J9393">
        <v>0</v>
      </c>
      <c r="K9393">
        <v>0</v>
      </c>
      <c r="L9393">
        <v>5686</v>
      </c>
      <c r="M9393">
        <v>5686</v>
      </c>
      <c r="N9393" t="s">
        <v>20</v>
      </c>
      <c r="O9393" t="s">
        <v>29897</v>
      </c>
      <c r="P9393" t="s">
        <v>28</v>
      </c>
      <c r="Q9393" t="s">
        <v>34233</v>
      </c>
      <c r="R9393" t="s">
        <v>34233</v>
      </c>
      <c r="S9393" t="s">
        <v>33942</v>
      </c>
      <c r="T9393" t="s">
        <v>34233</v>
      </c>
      <c r="AD9393" t="str">
        <f t="shared" si="1448"/>
        <v/>
      </c>
      <c r="AE9393" t="str">
        <f t="shared" si="1446"/>
        <v/>
      </c>
      <c r="AF9393" t="str">
        <f t="shared" si="1447"/>
        <v/>
      </c>
      <c r="AG9393" t="str">
        <f t="shared" si="1451"/>
        <v/>
      </c>
      <c r="AH9393" t="str">
        <f t="shared" si="1453"/>
        <v/>
      </c>
      <c r="AI9393">
        <v>0.14499999999999999</v>
      </c>
      <c r="AJ9393" t="str">
        <f t="shared" si="1450"/>
        <v/>
      </c>
      <c r="AK9393" t="str">
        <f t="shared" si="1454"/>
        <v/>
      </c>
      <c r="AL9393" t="str">
        <f t="shared" si="1452"/>
        <v/>
      </c>
    </row>
    <row r="9394" spans="1:38" x14ac:dyDescent="0.2">
      <c r="A9394" t="s">
        <v>31403</v>
      </c>
      <c r="B9394" t="s">
        <v>233</v>
      </c>
      <c r="C9394" t="s">
        <v>12572</v>
      </c>
      <c r="D9394" s="1">
        <v>43949</v>
      </c>
      <c r="E9394" s="1">
        <v>43949</v>
      </c>
      <c r="F9394" t="s">
        <v>39</v>
      </c>
      <c r="I9394">
        <v>100</v>
      </c>
      <c r="J9394">
        <v>0</v>
      </c>
      <c r="K9394">
        <v>0</v>
      </c>
      <c r="L9394">
        <v>52300</v>
      </c>
      <c r="M9394">
        <v>52310</v>
      </c>
      <c r="N9394" t="s">
        <v>401</v>
      </c>
      <c r="O9394" t="s">
        <v>31402</v>
      </c>
      <c r="P9394" t="s">
        <v>28</v>
      </c>
      <c r="Q9394" t="s">
        <v>34233</v>
      </c>
      <c r="R9394" t="s">
        <v>34233</v>
      </c>
      <c r="S9394" t="s">
        <v>33828</v>
      </c>
      <c r="T9394" t="s">
        <v>34349</v>
      </c>
      <c r="AD9394" t="str">
        <f t="shared" si="1448"/>
        <v/>
      </c>
      <c r="AE9394" t="str">
        <f t="shared" si="1446"/>
        <v/>
      </c>
      <c r="AF9394" t="str">
        <f t="shared" si="1447"/>
        <v/>
      </c>
      <c r="AG9394" s="17">
        <v>1</v>
      </c>
      <c r="AH9394">
        <f t="shared" si="1453"/>
        <v>2.8</v>
      </c>
      <c r="AI9394">
        <v>0.14499999999999999</v>
      </c>
      <c r="AJ9394">
        <f t="shared" si="1450"/>
        <v>0.40599999999999997</v>
      </c>
      <c r="AK9394" t="str">
        <f t="shared" si="1454"/>
        <v/>
      </c>
      <c r="AL9394" t="str">
        <f t="shared" si="1452"/>
        <v/>
      </c>
    </row>
    <row r="9395" spans="1:38" x14ac:dyDescent="0.2">
      <c r="A9395" t="s">
        <v>25205</v>
      </c>
      <c r="B9395" t="s">
        <v>233</v>
      </c>
      <c r="C9395" t="s">
        <v>25206</v>
      </c>
      <c r="D9395" s="1">
        <v>39687</v>
      </c>
      <c r="E9395" s="1">
        <v>44546</v>
      </c>
      <c r="F9395" t="s">
        <v>474</v>
      </c>
      <c r="I9395">
        <v>100</v>
      </c>
      <c r="J9395">
        <v>0</v>
      </c>
      <c r="K9395">
        <v>0</v>
      </c>
      <c r="L9395">
        <v>16</v>
      </c>
      <c r="M9395">
        <v>16</v>
      </c>
      <c r="N9395" t="s">
        <v>20</v>
      </c>
      <c r="O9395" t="s">
        <v>25207</v>
      </c>
      <c r="P9395" t="s">
        <v>28</v>
      </c>
      <c r="Q9395" t="s">
        <v>34233</v>
      </c>
      <c r="R9395" t="s">
        <v>34233</v>
      </c>
      <c r="S9395" t="s">
        <v>32627</v>
      </c>
      <c r="T9395" t="s">
        <v>34233</v>
      </c>
      <c r="U9395" t="s">
        <v>33525</v>
      </c>
      <c r="V9395" t="s">
        <v>33526</v>
      </c>
      <c r="AD9395" t="str">
        <f t="shared" si="1448"/>
        <v/>
      </c>
      <c r="AE9395" t="str">
        <f t="shared" si="1446"/>
        <v/>
      </c>
      <c r="AF9395" t="str">
        <f t="shared" si="1447"/>
        <v/>
      </c>
      <c r="AG9395" t="str">
        <f t="shared" ref="AG9395:AG9402" si="1455">IF((S9395&lt;&gt;"tühi")*(AC9395&lt;&gt;""),AC9395,"")</f>
        <v/>
      </c>
      <c r="AH9395" t="str">
        <f t="shared" si="1453"/>
        <v/>
      </c>
      <c r="AI9395">
        <v>0.14499999999999999</v>
      </c>
      <c r="AJ9395" t="str">
        <f t="shared" si="1450"/>
        <v/>
      </c>
      <c r="AK9395" t="str">
        <f t="shared" si="1454"/>
        <v/>
      </c>
      <c r="AL9395" t="str">
        <f t="shared" si="1452"/>
        <v/>
      </c>
    </row>
    <row r="9396" spans="1:38" x14ac:dyDescent="0.2">
      <c r="A9396" t="s">
        <v>25202</v>
      </c>
      <c r="B9396" t="s">
        <v>233</v>
      </c>
      <c r="C9396" t="s">
        <v>25203</v>
      </c>
      <c r="D9396" s="1">
        <v>39687</v>
      </c>
      <c r="E9396" s="1">
        <v>44546</v>
      </c>
      <c r="F9396" t="s">
        <v>26</v>
      </c>
      <c r="I9396">
        <v>100</v>
      </c>
      <c r="J9396">
        <v>0</v>
      </c>
      <c r="K9396">
        <v>0</v>
      </c>
      <c r="L9396">
        <v>1031</v>
      </c>
      <c r="M9396">
        <v>1031</v>
      </c>
      <c r="N9396" t="s">
        <v>20</v>
      </c>
      <c r="O9396" t="s">
        <v>25204</v>
      </c>
      <c r="P9396" t="s">
        <v>28</v>
      </c>
      <c r="Q9396" t="s">
        <v>34233</v>
      </c>
      <c r="R9396" t="s">
        <v>34233</v>
      </c>
      <c r="S9396" t="s">
        <v>34233</v>
      </c>
      <c r="T9396" t="s">
        <v>34233</v>
      </c>
      <c r="V9396" t="s">
        <v>33526</v>
      </c>
      <c r="AD9396" t="str">
        <f t="shared" si="1448"/>
        <v/>
      </c>
      <c r="AE9396" t="str">
        <f t="shared" si="1446"/>
        <v/>
      </c>
      <c r="AF9396" t="str">
        <f t="shared" si="1447"/>
        <v/>
      </c>
      <c r="AG9396" t="str">
        <f t="shared" si="1455"/>
        <v/>
      </c>
      <c r="AH9396" t="str">
        <f t="shared" si="1453"/>
        <v/>
      </c>
      <c r="AI9396">
        <v>0.14499999999999999</v>
      </c>
      <c r="AJ9396" t="str">
        <f t="shared" si="1450"/>
        <v/>
      </c>
      <c r="AK9396" t="str">
        <f t="shared" si="1454"/>
        <v/>
      </c>
      <c r="AL9396" t="str">
        <f t="shared" si="1452"/>
        <v/>
      </c>
    </row>
    <row r="9397" spans="1:38" x14ac:dyDescent="0.2">
      <c r="A9397" t="s">
        <v>25208</v>
      </c>
      <c r="B9397" t="s">
        <v>233</v>
      </c>
      <c r="C9397" t="s">
        <v>25209</v>
      </c>
      <c r="D9397" s="1">
        <v>39687</v>
      </c>
      <c r="E9397" s="1">
        <v>43456</v>
      </c>
      <c r="F9397" t="s">
        <v>19</v>
      </c>
      <c r="I9397">
        <v>100</v>
      </c>
      <c r="J9397">
        <v>0</v>
      </c>
      <c r="K9397">
        <v>0</v>
      </c>
      <c r="L9397">
        <v>1535</v>
      </c>
      <c r="M9397">
        <v>1535</v>
      </c>
      <c r="N9397" t="s">
        <v>20</v>
      </c>
      <c r="O9397" t="s">
        <v>25210</v>
      </c>
      <c r="P9397" t="s">
        <v>28</v>
      </c>
      <c r="Q9397" t="s">
        <v>34256</v>
      </c>
      <c r="R9397" t="s">
        <v>33783</v>
      </c>
      <c r="S9397" t="s">
        <v>33942</v>
      </c>
      <c r="T9397" t="s">
        <v>34233</v>
      </c>
      <c r="U9397" t="s">
        <v>32634</v>
      </c>
      <c r="V9397" t="s">
        <v>33526</v>
      </c>
      <c r="W9397">
        <v>300</v>
      </c>
      <c r="X9397">
        <v>2</v>
      </c>
      <c r="Y9397" t="s">
        <v>32654</v>
      </c>
      <c r="Z9397">
        <v>600</v>
      </c>
      <c r="AA9397">
        <v>8.5</v>
      </c>
      <c r="AC9397">
        <v>1</v>
      </c>
      <c r="AD9397" t="str">
        <f t="shared" si="1448"/>
        <v/>
      </c>
      <c r="AE9397">
        <f t="shared" si="1446"/>
        <v>1</v>
      </c>
      <c r="AF9397" t="str">
        <f t="shared" si="1447"/>
        <v/>
      </c>
      <c r="AG9397" t="str">
        <f t="shared" si="1455"/>
        <v/>
      </c>
      <c r="AH9397" t="str">
        <f t="shared" si="1453"/>
        <v/>
      </c>
      <c r="AI9397">
        <v>0.14499999999999999</v>
      </c>
      <c r="AJ9397" t="str">
        <f t="shared" si="1450"/>
        <v/>
      </c>
      <c r="AK9397">
        <f t="shared" si="1454"/>
        <v>2.8</v>
      </c>
      <c r="AL9397">
        <f t="shared" si="1452"/>
        <v>0.40599999999999997</v>
      </c>
    </row>
    <row r="9398" spans="1:38" x14ac:dyDescent="0.2">
      <c r="A9398" t="s">
        <v>25220</v>
      </c>
      <c r="B9398" t="s">
        <v>233</v>
      </c>
      <c r="C9398" t="s">
        <v>25221</v>
      </c>
      <c r="D9398" s="1">
        <v>39687</v>
      </c>
      <c r="E9398" s="1">
        <v>43456</v>
      </c>
      <c r="F9398" t="s">
        <v>19</v>
      </c>
      <c r="I9398">
        <v>100</v>
      </c>
      <c r="J9398">
        <v>0</v>
      </c>
      <c r="K9398">
        <v>0</v>
      </c>
      <c r="L9398">
        <v>1371</v>
      </c>
      <c r="M9398">
        <v>1371</v>
      </c>
      <c r="N9398" t="s">
        <v>20</v>
      </c>
      <c r="O9398" t="s">
        <v>25222</v>
      </c>
      <c r="P9398" t="s">
        <v>28</v>
      </c>
      <c r="Q9398" t="s">
        <v>34256</v>
      </c>
      <c r="R9398" t="s">
        <v>33783</v>
      </c>
      <c r="S9398" t="s">
        <v>33942</v>
      </c>
      <c r="T9398" t="s">
        <v>34233</v>
      </c>
      <c r="U9398" t="s">
        <v>32634</v>
      </c>
      <c r="V9398" t="s">
        <v>33526</v>
      </c>
      <c r="W9398">
        <v>300</v>
      </c>
      <c r="X9398">
        <v>2</v>
      </c>
      <c r="Y9398" t="s">
        <v>32654</v>
      </c>
      <c r="Z9398">
        <v>600</v>
      </c>
      <c r="AA9398">
        <v>8.5</v>
      </c>
      <c r="AC9398">
        <v>1</v>
      </c>
      <c r="AD9398" t="str">
        <f t="shared" si="1448"/>
        <v/>
      </c>
      <c r="AE9398">
        <f t="shared" si="1446"/>
        <v>1</v>
      </c>
      <c r="AF9398" t="str">
        <f t="shared" si="1447"/>
        <v/>
      </c>
      <c r="AG9398" t="str">
        <f t="shared" si="1455"/>
        <v/>
      </c>
      <c r="AH9398" t="str">
        <f t="shared" si="1453"/>
        <v/>
      </c>
      <c r="AI9398">
        <v>0.14499999999999999</v>
      </c>
      <c r="AJ9398" t="str">
        <f t="shared" si="1450"/>
        <v/>
      </c>
      <c r="AK9398">
        <f t="shared" si="1454"/>
        <v>2.8</v>
      </c>
      <c r="AL9398">
        <f t="shared" si="1452"/>
        <v>0.40599999999999997</v>
      </c>
    </row>
    <row r="9399" spans="1:38" x14ac:dyDescent="0.2">
      <c r="A9399" t="s">
        <v>25214</v>
      </c>
      <c r="B9399" t="s">
        <v>233</v>
      </c>
      <c r="C9399" t="s">
        <v>25215</v>
      </c>
      <c r="D9399" s="1">
        <v>39687</v>
      </c>
      <c r="E9399" s="1">
        <v>43456</v>
      </c>
      <c r="F9399" t="s">
        <v>19</v>
      </c>
      <c r="I9399">
        <v>100</v>
      </c>
      <c r="J9399">
        <v>0</v>
      </c>
      <c r="K9399">
        <v>0</v>
      </c>
      <c r="L9399">
        <v>1215</v>
      </c>
      <c r="M9399">
        <v>1215</v>
      </c>
      <c r="N9399" t="s">
        <v>20</v>
      </c>
      <c r="O9399" t="s">
        <v>25216</v>
      </c>
      <c r="P9399" t="s">
        <v>28</v>
      </c>
      <c r="Q9399" t="s">
        <v>34256</v>
      </c>
      <c r="R9399" t="s">
        <v>33783</v>
      </c>
      <c r="S9399" t="s">
        <v>33942</v>
      </c>
      <c r="T9399" t="s">
        <v>34233</v>
      </c>
      <c r="U9399" t="s">
        <v>32634</v>
      </c>
      <c r="V9399" t="s">
        <v>33526</v>
      </c>
      <c r="W9399">
        <v>300</v>
      </c>
      <c r="X9399">
        <v>2</v>
      </c>
      <c r="Y9399" t="s">
        <v>32654</v>
      </c>
      <c r="Z9399">
        <v>600</v>
      </c>
      <c r="AA9399">
        <v>8.5</v>
      </c>
      <c r="AC9399">
        <v>1</v>
      </c>
      <c r="AD9399" t="str">
        <f t="shared" si="1448"/>
        <v/>
      </c>
      <c r="AE9399">
        <f t="shared" si="1446"/>
        <v>1</v>
      </c>
      <c r="AF9399" t="str">
        <f t="shared" si="1447"/>
        <v/>
      </c>
      <c r="AG9399" t="str">
        <f t="shared" si="1455"/>
        <v/>
      </c>
      <c r="AH9399" t="str">
        <f t="shared" si="1453"/>
        <v/>
      </c>
      <c r="AI9399">
        <v>0.14499999999999999</v>
      </c>
      <c r="AJ9399" t="str">
        <f t="shared" si="1450"/>
        <v/>
      </c>
      <c r="AK9399">
        <f t="shared" si="1454"/>
        <v>2.8</v>
      </c>
      <c r="AL9399">
        <f t="shared" si="1452"/>
        <v>0.40599999999999997</v>
      </c>
    </row>
    <row r="9400" spans="1:38" x14ac:dyDescent="0.2">
      <c r="A9400" t="s">
        <v>25217</v>
      </c>
      <c r="B9400" t="s">
        <v>233</v>
      </c>
      <c r="C9400" t="s">
        <v>25218</v>
      </c>
      <c r="D9400" s="1">
        <v>39687</v>
      </c>
      <c r="E9400" s="1">
        <v>44615</v>
      </c>
      <c r="F9400" t="s">
        <v>19</v>
      </c>
      <c r="I9400">
        <v>100</v>
      </c>
      <c r="J9400">
        <v>0</v>
      </c>
      <c r="K9400">
        <v>0</v>
      </c>
      <c r="L9400">
        <v>3910</v>
      </c>
      <c r="M9400">
        <v>3910</v>
      </c>
      <c r="N9400" t="s">
        <v>20</v>
      </c>
      <c r="O9400" t="s">
        <v>25219</v>
      </c>
      <c r="P9400" t="s">
        <v>28</v>
      </c>
      <c r="Q9400" t="s">
        <v>34233</v>
      </c>
      <c r="R9400" t="s">
        <v>34233</v>
      </c>
      <c r="S9400" t="s">
        <v>32628</v>
      </c>
      <c r="T9400" t="s">
        <v>34660</v>
      </c>
      <c r="U9400" t="s">
        <v>32634</v>
      </c>
      <c r="V9400" t="s">
        <v>33526</v>
      </c>
      <c r="W9400">
        <v>300</v>
      </c>
      <c r="X9400">
        <v>2</v>
      </c>
      <c r="Y9400" t="s">
        <v>32654</v>
      </c>
      <c r="Z9400">
        <v>600</v>
      </c>
      <c r="AA9400">
        <v>8.5</v>
      </c>
      <c r="AC9400">
        <v>1</v>
      </c>
      <c r="AD9400" t="str">
        <f t="shared" si="1448"/>
        <v/>
      </c>
      <c r="AE9400" t="str">
        <f t="shared" si="1446"/>
        <v/>
      </c>
      <c r="AF9400" t="str">
        <f t="shared" si="1447"/>
        <v/>
      </c>
      <c r="AG9400">
        <f t="shared" si="1455"/>
        <v>1</v>
      </c>
      <c r="AH9400">
        <f t="shared" si="1453"/>
        <v>2.8</v>
      </c>
      <c r="AI9400">
        <v>0.14499999999999999</v>
      </c>
      <c r="AJ9400">
        <f t="shared" si="1450"/>
        <v>0.40599999999999997</v>
      </c>
      <c r="AK9400" t="str">
        <f t="shared" si="1454"/>
        <v/>
      </c>
      <c r="AL9400" t="str">
        <f t="shared" si="1452"/>
        <v/>
      </c>
    </row>
    <row r="9401" spans="1:38" x14ac:dyDescent="0.2">
      <c r="A9401" t="s">
        <v>25211</v>
      </c>
      <c r="B9401" t="s">
        <v>233</v>
      </c>
      <c r="C9401" t="s">
        <v>25212</v>
      </c>
      <c r="D9401" s="1">
        <v>39687</v>
      </c>
      <c r="E9401" s="1">
        <v>44615</v>
      </c>
      <c r="F9401" t="s">
        <v>19</v>
      </c>
      <c r="I9401">
        <v>100</v>
      </c>
      <c r="J9401">
        <v>0</v>
      </c>
      <c r="K9401">
        <v>0</v>
      </c>
      <c r="L9401">
        <v>3658</v>
      </c>
      <c r="M9401">
        <v>3658</v>
      </c>
      <c r="N9401" t="s">
        <v>20</v>
      </c>
      <c r="O9401" t="s">
        <v>25213</v>
      </c>
      <c r="P9401" t="s">
        <v>28</v>
      </c>
      <c r="Q9401" t="s">
        <v>34256</v>
      </c>
      <c r="R9401" t="s">
        <v>33783</v>
      </c>
      <c r="S9401" t="s">
        <v>33942</v>
      </c>
      <c r="T9401" t="s">
        <v>34233</v>
      </c>
      <c r="U9401" t="s">
        <v>32634</v>
      </c>
      <c r="V9401" t="s">
        <v>33526</v>
      </c>
      <c r="W9401">
        <v>300</v>
      </c>
      <c r="X9401">
        <v>2</v>
      </c>
      <c r="Y9401" t="s">
        <v>32654</v>
      </c>
      <c r="Z9401">
        <v>600</v>
      </c>
      <c r="AA9401">
        <v>8.5</v>
      </c>
      <c r="AC9401">
        <v>1</v>
      </c>
      <c r="AD9401" t="str">
        <f t="shared" si="1448"/>
        <v/>
      </c>
      <c r="AE9401">
        <f t="shared" si="1446"/>
        <v>1</v>
      </c>
      <c r="AF9401" t="str">
        <f t="shared" si="1447"/>
        <v/>
      </c>
      <c r="AG9401" t="str">
        <f t="shared" si="1455"/>
        <v/>
      </c>
      <c r="AH9401" t="str">
        <f t="shared" si="1453"/>
        <v/>
      </c>
      <c r="AI9401">
        <v>0.14499999999999999</v>
      </c>
      <c r="AJ9401" t="str">
        <f t="shared" si="1450"/>
        <v/>
      </c>
      <c r="AK9401">
        <f t="shared" si="1454"/>
        <v>2.8</v>
      </c>
      <c r="AL9401">
        <f t="shared" si="1452"/>
        <v>0.40599999999999997</v>
      </c>
    </row>
    <row r="9402" spans="1:38" x14ac:dyDescent="0.2">
      <c r="A9402" t="s">
        <v>31401</v>
      </c>
      <c r="B9402" t="s">
        <v>233</v>
      </c>
      <c r="C9402" t="s">
        <v>1495</v>
      </c>
      <c r="D9402" s="1">
        <v>43949</v>
      </c>
      <c r="E9402" s="1">
        <v>43949</v>
      </c>
      <c r="F9402" t="s">
        <v>39</v>
      </c>
      <c r="I9402">
        <v>100</v>
      </c>
      <c r="J9402">
        <v>0</v>
      </c>
      <c r="K9402">
        <v>0</v>
      </c>
      <c r="L9402">
        <v>31000</v>
      </c>
      <c r="M9402">
        <v>31000</v>
      </c>
      <c r="N9402" t="s">
        <v>401</v>
      </c>
      <c r="O9402" t="s">
        <v>31402</v>
      </c>
      <c r="P9402" t="s">
        <v>28</v>
      </c>
      <c r="Q9402" t="s">
        <v>34233</v>
      </c>
      <c r="R9402" t="s">
        <v>34233</v>
      </c>
      <c r="S9402" t="s">
        <v>32627</v>
      </c>
      <c r="T9402" t="s">
        <v>34661</v>
      </c>
      <c r="AD9402" t="str">
        <f t="shared" si="1448"/>
        <v/>
      </c>
      <c r="AE9402" t="str">
        <f t="shared" si="1446"/>
        <v/>
      </c>
      <c r="AF9402" t="str">
        <f t="shared" si="1447"/>
        <v/>
      </c>
      <c r="AG9402" t="str">
        <f t="shared" si="1455"/>
        <v/>
      </c>
      <c r="AH9402" t="str">
        <f t="shared" si="1453"/>
        <v/>
      </c>
      <c r="AI9402">
        <v>0.14499999999999999</v>
      </c>
      <c r="AJ9402" t="str">
        <f t="shared" si="1450"/>
        <v/>
      </c>
      <c r="AK9402" t="str">
        <f t="shared" si="1454"/>
        <v/>
      </c>
      <c r="AL9402" t="str">
        <f t="shared" si="1452"/>
        <v/>
      </c>
    </row>
    <row r="9403" spans="1:38" x14ac:dyDescent="0.2">
      <c r="A9403" t="s">
        <v>20264</v>
      </c>
      <c r="B9403" t="s">
        <v>233</v>
      </c>
      <c r="C9403" t="s">
        <v>20265</v>
      </c>
      <c r="D9403" s="1">
        <v>38363</v>
      </c>
      <c r="E9403" s="1">
        <v>43791</v>
      </c>
      <c r="F9403" t="s">
        <v>19</v>
      </c>
      <c r="I9403">
        <v>100</v>
      </c>
      <c r="J9403">
        <v>0</v>
      </c>
      <c r="K9403">
        <v>0</v>
      </c>
      <c r="L9403">
        <v>1371</v>
      </c>
      <c r="M9403">
        <v>1371</v>
      </c>
      <c r="N9403" t="s">
        <v>20</v>
      </c>
      <c r="O9403" t="s">
        <v>20266</v>
      </c>
      <c r="P9403" t="s">
        <v>28</v>
      </c>
      <c r="Q9403" t="s">
        <v>34233</v>
      </c>
      <c r="R9403" t="s">
        <v>34233</v>
      </c>
      <c r="S9403" t="s">
        <v>32628</v>
      </c>
      <c r="T9403" t="s">
        <v>34349</v>
      </c>
      <c r="AD9403" t="str">
        <f t="shared" si="1448"/>
        <v/>
      </c>
      <c r="AE9403" t="str">
        <f t="shared" si="1446"/>
        <v/>
      </c>
      <c r="AF9403" t="str">
        <f t="shared" si="1447"/>
        <v/>
      </c>
      <c r="AG9403" s="17">
        <v>1</v>
      </c>
      <c r="AH9403">
        <f t="shared" si="1453"/>
        <v>2.8</v>
      </c>
      <c r="AI9403">
        <v>0.14499999999999999</v>
      </c>
      <c r="AJ9403">
        <f t="shared" si="1450"/>
        <v>0.40599999999999997</v>
      </c>
      <c r="AK9403" t="str">
        <f t="shared" si="1454"/>
        <v/>
      </c>
      <c r="AL9403" t="str">
        <f t="shared" si="1452"/>
        <v/>
      </c>
    </row>
    <row r="9404" spans="1:38" x14ac:dyDescent="0.2">
      <c r="A9404" t="s">
        <v>17764</v>
      </c>
      <c r="B9404" t="s">
        <v>233</v>
      </c>
      <c r="C9404" t="s">
        <v>17765</v>
      </c>
      <c r="D9404" s="1">
        <v>37753</v>
      </c>
      <c r="E9404" s="1">
        <v>44546</v>
      </c>
      <c r="F9404" t="s">
        <v>889</v>
      </c>
      <c r="I9404">
        <v>100</v>
      </c>
      <c r="J9404">
        <v>0</v>
      </c>
      <c r="K9404">
        <v>0</v>
      </c>
      <c r="L9404">
        <v>9507</v>
      </c>
      <c r="M9404">
        <v>9507</v>
      </c>
      <c r="N9404" t="s">
        <v>20</v>
      </c>
      <c r="O9404" t="s">
        <v>17766</v>
      </c>
      <c r="P9404" t="s">
        <v>28</v>
      </c>
      <c r="Q9404" t="s">
        <v>34233</v>
      </c>
      <c r="R9404" t="s">
        <v>34233</v>
      </c>
      <c r="S9404" t="s">
        <v>33942</v>
      </c>
      <c r="T9404" t="s">
        <v>34233</v>
      </c>
      <c r="AD9404" t="str">
        <f t="shared" si="1448"/>
        <v/>
      </c>
      <c r="AE9404" t="str">
        <f t="shared" si="1446"/>
        <v/>
      </c>
      <c r="AF9404" t="str">
        <f t="shared" si="1447"/>
        <v/>
      </c>
      <c r="AG9404" t="str">
        <f t="shared" ref="AG9404:AG9412" si="1456">IF((S9404&lt;&gt;"tühi")*(AC9404&lt;&gt;""),AC9404,"")</f>
        <v/>
      </c>
      <c r="AH9404" t="str">
        <f t="shared" si="1453"/>
        <v/>
      </c>
      <c r="AI9404">
        <v>0.14499999999999999</v>
      </c>
      <c r="AJ9404" t="str">
        <f t="shared" si="1450"/>
        <v/>
      </c>
      <c r="AK9404" t="str">
        <f t="shared" si="1454"/>
        <v/>
      </c>
      <c r="AL9404" t="str">
        <f t="shared" si="1452"/>
        <v/>
      </c>
    </row>
    <row r="9405" spans="1:38" x14ac:dyDescent="0.2">
      <c r="A9405" t="s">
        <v>17503</v>
      </c>
      <c r="B9405" t="s">
        <v>233</v>
      </c>
      <c r="C9405" t="s">
        <v>17504</v>
      </c>
      <c r="D9405" s="1">
        <v>37755</v>
      </c>
      <c r="E9405" s="1">
        <v>43951</v>
      </c>
      <c r="F9405" t="s">
        <v>39</v>
      </c>
      <c r="I9405">
        <v>100</v>
      </c>
      <c r="J9405">
        <v>0</v>
      </c>
      <c r="K9405">
        <v>0</v>
      </c>
      <c r="L9405">
        <v>7128</v>
      </c>
      <c r="M9405">
        <v>7128</v>
      </c>
      <c r="N9405" t="s">
        <v>20</v>
      </c>
      <c r="O9405" t="s">
        <v>17505</v>
      </c>
      <c r="P9405" t="s">
        <v>28</v>
      </c>
      <c r="Q9405" t="s">
        <v>34233</v>
      </c>
      <c r="R9405" t="s">
        <v>34233</v>
      </c>
      <c r="S9405" t="s">
        <v>33942</v>
      </c>
      <c r="T9405" t="s">
        <v>34233</v>
      </c>
      <c r="AD9405" t="str">
        <f t="shared" si="1448"/>
        <v/>
      </c>
      <c r="AE9405" t="str">
        <f t="shared" si="1446"/>
        <v/>
      </c>
      <c r="AF9405" t="str">
        <f t="shared" si="1447"/>
        <v/>
      </c>
      <c r="AG9405" t="str">
        <f t="shared" si="1456"/>
        <v/>
      </c>
      <c r="AH9405" t="str">
        <f t="shared" si="1453"/>
        <v/>
      </c>
      <c r="AI9405">
        <v>0.14499999999999999</v>
      </c>
      <c r="AJ9405" t="str">
        <f t="shared" si="1450"/>
        <v/>
      </c>
      <c r="AK9405" t="str">
        <f t="shared" si="1454"/>
        <v/>
      </c>
      <c r="AL9405" t="str">
        <f t="shared" si="1452"/>
        <v/>
      </c>
    </row>
    <row r="9406" spans="1:38" x14ac:dyDescent="0.2">
      <c r="A9406" t="s">
        <v>399</v>
      </c>
      <c r="B9406" t="s">
        <v>233</v>
      </c>
      <c r="C9406" t="s">
        <v>400</v>
      </c>
      <c r="D9406" s="1">
        <v>34414</v>
      </c>
      <c r="E9406" s="1">
        <v>43949</v>
      </c>
      <c r="F9406" t="s">
        <v>39</v>
      </c>
      <c r="I9406">
        <v>100</v>
      </c>
      <c r="J9406">
        <v>0</v>
      </c>
      <c r="K9406">
        <v>0</v>
      </c>
      <c r="L9406">
        <v>36800</v>
      </c>
      <c r="M9406">
        <v>36771</v>
      </c>
      <c r="N9406" t="s">
        <v>401</v>
      </c>
      <c r="O9406" t="s">
        <v>235</v>
      </c>
      <c r="P9406" t="s">
        <v>28</v>
      </c>
      <c r="Q9406" t="s">
        <v>34233</v>
      </c>
      <c r="R9406" t="s">
        <v>34233</v>
      </c>
      <c r="S9406" t="s">
        <v>33799</v>
      </c>
      <c r="T9406" t="s">
        <v>34661</v>
      </c>
      <c r="AD9406" t="str">
        <f t="shared" si="1448"/>
        <v/>
      </c>
      <c r="AE9406" t="str">
        <f t="shared" si="1446"/>
        <v/>
      </c>
      <c r="AF9406" t="str">
        <f t="shared" si="1447"/>
        <v/>
      </c>
      <c r="AG9406" t="str">
        <f t="shared" si="1456"/>
        <v/>
      </c>
      <c r="AH9406" t="str">
        <f t="shared" si="1453"/>
        <v/>
      </c>
      <c r="AI9406">
        <v>0.14499999999999999</v>
      </c>
      <c r="AJ9406" t="str">
        <f t="shared" si="1450"/>
        <v/>
      </c>
      <c r="AK9406" t="str">
        <f t="shared" si="1454"/>
        <v/>
      </c>
      <c r="AL9406" t="str">
        <f t="shared" si="1452"/>
        <v/>
      </c>
    </row>
    <row r="9407" spans="1:38" x14ac:dyDescent="0.2">
      <c r="A9407" t="s">
        <v>25304</v>
      </c>
      <c r="B9407" t="s">
        <v>233</v>
      </c>
      <c r="C9407" t="s">
        <v>25305</v>
      </c>
      <c r="D9407" s="1">
        <v>39736</v>
      </c>
      <c r="E9407" s="1">
        <v>43843</v>
      </c>
      <c r="F9407" t="s">
        <v>889</v>
      </c>
      <c r="I9407">
        <v>100</v>
      </c>
      <c r="J9407">
        <v>0</v>
      </c>
      <c r="K9407">
        <v>0</v>
      </c>
      <c r="L9407">
        <v>2628</v>
      </c>
      <c r="M9407">
        <v>2628</v>
      </c>
      <c r="N9407" t="s">
        <v>20</v>
      </c>
      <c r="O9407" t="s">
        <v>25306</v>
      </c>
      <c r="P9407" t="s">
        <v>28</v>
      </c>
      <c r="Q9407" t="s">
        <v>34233</v>
      </c>
      <c r="R9407" t="s">
        <v>34233</v>
      </c>
      <c r="S9407" t="s">
        <v>33942</v>
      </c>
      <c r="T9407" t="s">
        <v>34233</v>
      </c>
      <c r="V9407" t="s">
        <v>33527</v>
      </c>
      <c r="AD9407" t="str">
        <f t="shared" si="1448"/>
        <v/>
      </c>
      <c r="AE9407" t="str">
        <f t="shared" si="1446"/>
        <v/>
      </c>
      <c r="AF9407" t="str">
        <f t="shared" si="1447"/>
        <v/>
      </c>
      <c r="AG9407" t="str">
        <f t="shared" si="1456"/>
        <v/>
      </c>
      <c r="AH9407" t="str">
        <f t="shared" si="1453"/>
        <v/>
      </c>
      <c r="AI9407">
        <v>0.14499999999999999</v>
      </c>
      <c r="AJ9407" t="str">
        <f t="shared" si="1450"/>
        <v/>
      </c>
      <c r="AK9407" t="str">
        <f t="shared" si="1454"/>
        <v/>
      </c>
      <c r="AL9407" t="str">
        <f t="shared" si="1452"/>
        <v/>
      </c>
    </row>
    <row r="9408" spans="1:38" x14ac:dyDescent="0.2">
      <c r="A9408" t="s">
        <v>29441</v>
      </c>
      <c r="B9408" t="s">
        <v>233</v>
      </c>
      <c r="C9408" t="s">
        <v>29442</v>
      </c>
      <c r="D9408" s="1">
        <v>43713</v>
      </c>
      <c r="E9408" s="1">
        <v>44546</v>
      </c>
      <c r="F9408" t="s">
        <v>889</v>
      </c>
      <c r="I9408">
        <v>100</v>
      </c>
      <c r="J9408">
        <v>0</v>
      </c>
      <c r="K9408">
        <v>0</v>
      </c>
      <c r="L9408">
        <v>2000</v>
      </c>
      <c r="M9408">
        <v>2000</v>
      </c>
      <c r="N9408" t="s">
        <v>20</v>
      </c>
      <c r="O9408" t="s">
        <v>29443</v>
      </c>
      <c r="P9408" t="s">
        <v>44</v>
      </c>
      <c r="Q9408" t="s">
        <v>34233</v>
      </c>
      <c r="R9408" t="s">
        <v>34233</v>
      </c>
      <c r="S9408" t="s">
        <v>33942</v>
      </c>
      <c r="T9408" t="s">
        <v>34233</v>
      </c>
      <c r="V9408" t="s">
        <v>35060</v>
      </c>
      <c r="AD9408" t="str">
        <f t="shared" si="1448"/>
        <v/>
      </c>
      <c r="AE9408" t="str">
        <f t="shared" ref="AE9408:AE9421" si="1457">IF((S9408="tühi")*(AC9408&lt;&gt;""),AC9408,"")</f>
        <v/>
      </c>
      <c r="AF9408" t="str">
        <f t="shared" si="1447"/>
        <v/>
      </c>
      <c r="AG9408" t="str">
        <f t="shared" si="1456"/>
        <v/>
      </c>
      <c r="AH9408" t="str">
        <f t="shared" si="1453"/>
        <v/>
      </c>
      <c r="AI9408">
        <v>0.14499999999999999</v>
      </c>
      <c r="AJ9408" t="str">
        <f t="shared" si="1450"/>
        <v/>
      </c>
      <c r="AK9408" t="str">
        <f t="shared" si="1454"/>
        <v/>
      </c>
      <c r="AL9408" t="str">
        <f t="shared" si="1452"/>
        <v/>
      </c>
    </row>
    <row r="9409" spans="1:39" x14ac:dyDescent="0.2">
      <c r="A9409" t="s">
        <v>25865</v>
      </c>
      <c r="B9409" t="s">
        <v>233</v>
      </c>
      <c r="C9409" t="s">
        <v>25866</v>
      </c>
      <c r="D9409" s="1">
        <v>40616</v>
      </c>
      <c r="E9409" s="1">
        <v>43456</v>
      </c>
      <c r="F9409" t="s">
        <v>889</v>
      </c>
      <c r="I9409">
        <v>100</v>
      </c>
      <c r="J9409">
        <v>0</v>
      </c>
      <c r="K9409">
        <v>0</v>
      </c>
      <c r="L9409">
        <v>23600</v>
      </c>
      <c r="M9409">
        <v>23609</v>
      </c>
      <c r="N9409" t="s">
        <v>401</v>
      </c>
      <c r="O9409" t="s">
        <v>25864</v>
      </c>
      <c r="P9409" t="s">
        <v>5732</v>
      </c>
      <c r="Q9409" t="s">
        <v>34233</v>
      </c>
      <c r="R9409" t="s">
        <v>34233</v>
      </c>
      <c r="S9409" t="s">
        <v>33942</v>
      </c>
      <c r="T9409" t="s">
        <v>34233</v>
      </c>
      <c r="AD9409" t="str">
        <f t="shared" si="1448"/>
        <v/>
      </c>
      <c r="AE9409" t="str">
        <f t="shared" si="1457"/>
        <v/>
      </c>
      <c r="AF9409" t="str">
        <f t="shared" si="1447"/>
        <v/>
      </c>
      <c r="AG9409" t="str">
        <f t="shared" si="1456"/>
        <v/>
      </c>
      <c r="AH9409" t="str">
        <f t="shared" si="1453"/>
        <v/>
      </c>
      <c r="AI9409">
        <v>0.14499999999999999</v>
      </c>
      <c r="AJ9409" t="str">
        <f t="shared" si="1450"/>
        <v/>
      </c>
      <c r="AK9409" t="str">
        <f t="shared" si="1454"/>
        <v/>
      </c>
      <c r="AL9409" t="str">
        <f t="shared" si="1452"/>
        <v/>
      </c>
    </row>
    <row r="9410" spans="1:39" x14ac:dyDescent="0.2">
      <c r="A9410" t="s">
        <v>18289</v>
      </c>
      <c r="B9410" t="s">
        <v>233</v>
      </c>
      <c r="C9410" t="s">
        <v>18290</v>
      </c>
      <c r="D9410" s="1">
        <v>37939</v>
      </c>
      <c r="E9410" s="1">
        <v>43456</v>
      </c>
      <c r="F9410" t="s">
        <v>889</v>
      </c>
      <c r="I9410">
        <v>100</v>
      </c>
      <c r="J9410">
        <v>0</v>
      </c>
      <c r="K9410">
        <v>0</v>
      </c>
      <c r="L9410">
        <v>1920</v>
      </c>
      <c r="M9410">
        <v>1920</v>
      </c>
      <c r="N9410" t="s">
        <v>20</v>
      </c>
      <c r="O9410" t="s">
        <v>18291</v>
      </c>
      <c r="P9410" t="s">
        <v>44</v>
      </c>
      <c r="Q9410" t="s">
        <v>34233</v>
      </c>
      <c r="R9410" t="s">
        <v>34233</v>
      </c>
      <c r="S9410" t="s">
        <v>33942</v>
      </c>
      <c r="T9410" t="s">
        <v>34233</v>
      </c>
      <c r="V9410" t="s">
        <v>33528</v>
      </c>
      <c r="AD9410" t="str">
        <f t="shared" si="1448"/>
        <v/>
      </c>
      <c r="AE9410" t="str">
        <f t="shared" si="1457"/>
        <v/>
      </c>
      <c r="AF9410" t="str">
        <f t="shared" si="1447"/>
        <v/>
      </c>
      <c r="AG9410" t="str">
        <f t="shared" si="1456"/>
        <v/>
      </c>
      <c r="AH9410" t="str">
        <f t="shared" si="1453"/>
        <v/>
      </c>
      <c r="AI9410">
        <v>0.14499999999999999</v>
      </c>
      <c r="AJ9410" t="str">
        <f t="shared" si="1450"/>
        <v/>
      </c>
      <c r="AK9410" t="str">
        <f t="shared" si="1454"/>
        <v/>
      </c>
      <c r="AL9410" t="str">
        <f t="shared" si="1452"/>
        <v/>
      </c>
    </row>
    <row r="9411" spans="1:39" x14ac:dyDescent="0.2">
      <c r="A9411" t="s">
        <v>25539</v>
      </c>
      <c r="B9411" t="s">
        <v>233</v>
      </c>
      <c r="C9411" t="s">
        <v>25540</v>
      </c>
      <c r="D9411" s="1">
        <v>40084</v>
      </c>
      <c r="E9411" s="1">
        <v>44546</v>
      </c>
      <c r="F9411" t="s">
        <v>19</v>
      </c>
      <c r="I9411">
        <v>100</v>
      </c>
      <c r="J9411">
        <v>0</v>
      </c>
      <c r="K9411">
        <v>0</v>
      </c>
      <c r="L9411">
        <v>5665</v>
      </c>
      <c r="M9411">
        <v>5665</v>
      </c>
      <c r="N9411" t="s">
        <v>20</v>
      </c>
      <c r="O9411" t="s">
        <v>25541</v>
      </c>
      <c r="P9411" t="s">
        <v>28</v>
      </c>
      <c r="Q9411" t="s">
        <v>34233</v>
      </c>
      <c r="R9411" t="s">
        <v>34233</v>
      </c>
      <c r="S9411" t="s">
        <v>33800</v>
      </c>
      <c r="T9411" t="s">
        <v>34349</v>
      </c>
      <c r="U9411" t="s">
        <v>32634</v>
      </c>
      <c r="V9411" t="s">
        <v>33529</v>
      </c>
      <c r="W9411">
        <v>332</v>
      </c>
      <c r="X9411">
        <v>2</v>
      </c>
      <c r="Y9411" t="s">
        <v>32665</v>
      </c>
      <c r="Z9411">
        <v>600</v>
      </c>
      <c r="AA9411">
        <v>8</v>
      </c>
      <c r="AB9411">
        <v>6</v>
      </c>
      <c r="AC9411">
        <v>1</v>
      </c>
      <c r="AD9411" t="str">
        <f t="shared" si="1448"/>
        <v/>
      </c>
      <c r="AE9411" t="str">
        <f t="shared" si="1457"/>
        <v/>
      </c>
      <c r="AF9411" t="str">
        <f t="shared" si="1447"/>
        <v/>
      </c>
      <c r="AG9411">
        <f t="shared" si="1456"/>
        <v>1</v>
      </c>
      <c r="AH9411">
        <f t="shared" si="1453"/>
        <v>2.8</v>
      </c>
      <c r="AI9411">
        <v>0.14499999999999999</v>
      </c>
      <c r="AJ9411">
        <f t="shared" si="1450"/>
        <v>0.40599999999999997</v>
      </c>
      <c r="AK9411" t="str">
        <f t="shared" si="1454"/>
        <v/>
      </c>
      <c r="AL9411" t="str">
        <f t="shared" si="1452"/>
        <v/>
      </c>
    </row>
    <row r="9412" spans="1:39" x14ac:dyDescent="0.2">
      <c r="A9412" t="s">
        <v>25542</v>
      </c>
      <c r="B9412" t="s">
        <v>233</v>
      </c>
      <c r="C9412" t="s">
        <v>25543</v>
      </c>
      <c r="D9412" s="1">
        <v>40084</v>
      </c>
      <c r="E9412" s="1">
        <v>44620</v>
      </c>
      <c r="F9412" t="s">
        <v>19</v>
      </c>
      <c r="I9412">
        <v>100</v>
      </c>
      <c r="J9412">
        <v>0</v>
      </c>
      <c r="K9412">
        <v>0</v>
      </c>
      <c r="L9412">
        <v>5562</v>
      </c>
      <c r="M9412">
        <v>5562</v>
      </c>
      <c r="N9412" t="s">
        <v>20</v>
      </c>
      <c r="O9412" t="s">
        <v>25541</v>
      </c>
      <c r="P9412" t="s">
        <v>28</v>
      </c>
      <c r="Q9412" t="s">
        <v>34233</v>
      </c>
      <c r="R9412" t="s">
        <v>34233</v>
      </c>
      <c r="S9412" t="s">
        <v>32628</v>
      </c>
      <c r="T9412" t="s">
        <v>34354</v>
      </c>
      <c r="U9412" t="s">
        <v>32634</v>
      </c>
      <c r="V9412" t="s">
        <v>33529</v>
      </c>
      <c r="W9412">
        <v>332</v>
      </c>
      <c r="X9412">
        <v>2</v>
      </c>
      <c r="Y9412" t="s">
        <v>32665</v>
      </c>
      <c r="Z9412">
        <v>600</v>
      </c>
      <c r="AA9412">
        <v>8</v>
      </c>
      <c r="AB9412">
        <v>6</v>
      </c>
      <c r="AC9412">
        <v>1</v>
      </c>
      <c r="AD9412" t="str">
        <f t="shared" si="1448"/>
        <v/>
      </c>
      <c r="AE9412" t="str">
        <f t="shared" si="1457"/>
        <v/>
      </c>
      <c r="AF9412" t="str">
        <f t="shared" si="1447"/>
        <v/>
      </c>
      <c r="AG9412">
        <f t="shared" si="1456"/>
        <v>1</v>
      </c>
      <c r="AH9412">
        <f t="shared" si="1453"/>
        <v>2.8</v>
      </c>
      <c r="AI9412">
        <v>0.14499999999999999</v>
      </c>
      <c r="AJ9412">
        <f t="shared" si="1450"/>
        <v>0.40599999999999997</v>
      </c>
      <c r="AK9412" t="str">
        <f t="shared" si="1454"/>
        <v/>
      </c>
      <c r="AL9412" t="str">
        <f t="shared" si="1452"/>
        <v/>
      </c>
    </row>
    <row r="9413" spans="1:39" x14ac:dyDescent="0.2">
      <c r="A9413" t="s">
        <v>2340</v>
      </c>
      <c r="B9413" t="s">
        <v>233</v>
      </c>
      <c r="C9413" t="s">
        <v>2341</v>
      </c>
      <c r="D9413" s="1">
        <v>35759</v>
      </c>
      <c r="E9413" s="1">
        <v>43456</v>
      </c>
      <c r="F9413" t="s">
        <v>19</v>
      </c>
      <c r="I9413">
        <v>100</v>
      </c>
      <c r="J9413">
        <v>0</v>
      </c>
      <c r="K9413">
        <v>0</v>
      </c>
      <c r="L9413">
        <v>2069</v>
      </c>
      <c r="M9413">
        <v>2069</v>
      </c>
      <c r="N9413" t="s">
        <v>20</v>
      </c>
      <c r="O9413" t="s">
        <v>2342</v>
      </c>
      <c r="P9413" t="s">
        <v>28</v>
      </c>
      <c r="Q9413" t="s">
        <v>34233</v>
      </c>
      <c r="R9413" t="s">
        <v>34233</v>
      </c>
      <c r="S9413" t="s">
        <v>32628</v>
      </c>
      <c r="T9413" t="s">
        <v>34349</v>
      </c>
      <c r="AD9413" t="str">
        <f t="shared" si="1448"/>
        <v/>
      </c>
      <c r="AE9413" t="str">
        <f t="shared" si="1457"/>
        <v/>
      </c>
      <c r="AF9413" t="str">
        <f t="shared" si="1447"/>
        <v/>
      </c>
      <c r="AG9413" s="17">
        <v>1</v>
      </c>
      <c r="AH9413">
        <f t="shared" si="1453"/>
        <v>2.8</v>
      </c>
      <c r="AI9413">
        <v>0.14499999999999999</v>
      </c>
      <c r="AJ9413">
        <f t="shared" si="1450"/>
        <v>0.40599999999999997</v>
      </c>
      <c r="AK9413" t="str">
        <f t="shared" si="1454"/>
        <v/>
      </c>
      <c r="AL9413" t="str">
        <f t="shared" si="1452"/>
        <v/>
      </c>
    </row>
    <row r="9414" spans="1:39" x14ac:dyDescent="0.2">
      <c r="A9414" t="s">
        <v>2743</v>
      </c>
      <c r="B9414" t="s">
        <v>233</v>
      </c>
      <c r="C9414" t="s">
        <v>2744</v>
      </c>
      <c r="D9414" s="1">
        <v>35817</v>
      </c>
      <c r="E9414" s="1">
        <v>43456</v>
      </c>
      <c r="F9414" t="s">
        <v>19</v>
      </c>
      <c r="I9414">
        <v>100</v>
      </c>
      <c r="J9414">
        <v>0</v>
      </c>
      <c r="K9414">
        <v>0</v>
      </c>
      <c r="L9414">
        <v>107</v>
      </c>
      <c r="M9414">
        <v>107</v>
      </c>
      <c r="N9414" t="s">
        <v>20</v>
      </c>
      <c r="O9414" t="s">
        <v>2745</v>
      </c>
      <c r="P9414" t="s">
        <v>28</v>
      </c>
      <c r="Q9414" t="s">
        <v>34233</v>
      </c>
      <c r="R9414" t="s">
        <v>34233</v>
      </c>
      <c r="S9414" t="s">
        <v>32627</v>
      </c>
      <c r="T9414" t="s">
        <v>34363</v>
      </c>
      <c r="AD9414" t="str">
        <f t="shared" si="1448"/>
        <v/>
      </c>
      <c r="AE9414" t="str">
        <f t="shared" si="1457"/>
        <v/>
      </c>
      <c r="AF9414" t="str">
        <f t="shared" si="1447"/>
        <v/>
      </c>
      <c r="AG9414" s="17">
        <v>1</v>
      </c>
      <c r="AH9414">
        <f t="shared" si="1453"/>
        <v>2.8</v>
      </c>
      <c r="AI9414">
        <v>0.14499999999999999</v>
      </c>
      <c r="AJ9414">
        <f t="shared" si="1450"/>
        <v>0.40599999999999997</v>
      </c>
      <c r="AK9414" t="str">
        <f t="shared" si="1454"/>
        <v/>
      </c>
      <c r="AL9414" t="str">
        <f t="shared" si="1452"/>
        <v/>
      </c>
    </row>
    <row r="9415" spans="1:39" x14ac:dyDescent="0.2">
      <c r="A9415" t="s">
        <v>22162</v>
      </c>
      <c r="B9415" t="s">
        <v>233</v>
      </c>
      <c r="C9415" t="s">
        <v>22163</v>
      </c>
      <c r="D9415" s="1">
        <v>37342</v>
      </c>
      <c r="E9415" s="1">
        <v>43951</v>
      </c>
      <c r="F9415" t="s">
        <v>19</v>
      </c>
      <c r="I9415">
        <v>100</v>
      </c>
      <c r="J9415">
        <v>0</v>
      </c>
      <c r="K9415">
        <v>0</v>
      </c>
      <c r="L9415">
        <v>2653</v>
      </c>
      <c r="M9415">
        <v>2653</v>
      </c>
      <c r="N9415" t="s">
        <v>20</v>
      </c>
      <c r="O9415" t="s">
        <v>21</v>
      </c>
      <c r="P9415" t="s">
        <v>28</v>
      </c>
      <c r="Q9415" t="s">
        <v>34233</v>
      </c>
      <c r="R9415" t="s">
        <v>34233</v>
      </c>
      <c r="S9415" t="s">
        <v>32628</v>
      </c>
      <c r="T9415" t="s">
        <v>34362</v>
      </c>
      <c r="U9415" t="s">
        <v>32650</v>
      </c>
      <c r="V9415" t="s">
        <v>33530</v>
      </c>
      <c r="W9415">
        <v>850</v>
      </c>
      <c r="X9415">
        <v>2</v>
      </c>
      <c r="Y9415" t="s">
        <v>32654</v>
      </c>
      <c r="AA9415">
        <v>7</v>
      </c>
      <c r="AB9415">
        <v>25</v>
      </c>
      <c r="AC9415">
        <v>6</v>
      </c>
      <c r="AD9415" t="str">
        <f t="shared" si="1448"/>
        <v/>
      </c>
      <c r="AE9415" t="str">
        <f t="shared" si="1457"/>
        <v/>
      </c>
      <c r="AF9415" t="str">
        <f t="shared" si="1447"/>
        <v/>
      </c>
      <c r="AG9415">
        <f>IF((S9415&lt;&gt;"tühi")*(AC9415&lt;&gt;""),AC9415,"")</f>
        <v>6</v>
      </c>
      <c r="AH9415">
        <f t="shared" si="1453"/>
        <v>16.799999999999997</v>
      </c>
      <c r="AI9415">
        <v>0.14499999999999999</v>
      </c>
      <c r="AJ9415">
        <f t="shared" si="1450"/>
        <v>2.4359999999999995</v>
      </c>
      <c r="AK9415" t="str">
        <f t="shared" si="1454"/>
        <v/>
      </c>
      <c r="AL9415" t="str">
        <f t="shared" si="1452"/>
        <v/>
      </c>
    </row>
    <row r="9416" spans="1:39" x14ac:dyDescent="0.2">
      <c r="A9416" t="s">
        <v>29365</v>
      </c>
      <c r="B9416" t="s">
        <v>233</v>
      </c>
      <c r="C9416" t="s">
        <v>29366</v>
      </c>
      <c r="D9416" s="1">
        <v>43150</v>
      </c>
      <c r="E9416" s="1">
        <v>43456</v>
      </c>
      <c r="F9416" t="s">
        <v>19</v>
      </c>
      <c r="I9416">
        <v>100</v>
      </c>
      <c r="J9416">
        <v>0</v>
      </c>
      <c r="K9416">
        <v>0</v>
      </c>
      <c r="L9416">
        <v>1736</v>
      </c>
      <c r="M9416">
        <v>1736</v>
      </c>
      <c r="N9416" t="s">
        <v>20</v>
      </c>
      <c r="O9416" t="s">
        <v>29367</v>
      </c>
      <c r="P9416" t="s">
        <v>28</v>
      </c>
      <c r="Q9416" t="s">
        <v>34256</v>
      </c>
      <c r="R9416" t="s">
        <v>33768</v>
      </c>
      <c r="S9416" t="s">
        <v>33797</v>
      </c>
      <c r="T9416" t="s">
        <v>34357</v>
      </c>
      <c r="U9416" t="s">
        <v>32634</v>
      </c>
      <c r="V9416" t="s">
        <v>33531</v>
      </c>
      <c r="W9416">
        <v>428</v>
      </c>
      <c r="X9416">
        <v>2</v>
      </c>
      <c r="AA9416">
        <v>8.5</v>
      </c>
      <c r="AB9416">
        <v>25</v>
      </c>
      <c r="AC9416">
        <v>1</v>
      </c>
      <c r="AD9416" t="str">
        <f t="shared" si="1448"/>
        <v/>
      </c>
      <c r="AE9416" t="str">
        <f t="shared" si="1457"/>
        <v/>
      </c>
      <c r="AF9416" t="str">
        <f t="shared" si="1447"/>
        <v/>
      </c>
      <c r="AG9416">
        <f>IF((S9416&lt;&gt;"tühi")*(AC9416&lt;&gt;""),AC9416,"")</f>
        <v>1</v>
      </c>
      <c r="AH9416">
        <f t="shared" si="1453"/>
        <v>2.8</v>
      </c>
      <c r="AI9416">
        <v>0.14499999999999999</v>
      </c>
      <c r="AJ9416">
        <f t="shared" si="1450"/>
        <v>0.40599999999999997</v>
      </c>
      <c r="AK9416" t="str">
        <f t="shared" si="1454"/>
        <v/>
      </c>
      <c r="AL9416" t="str">
        <f t="shared" si="1452"/>
        <v/>
      </c>
    </row>
    <row r="9417" spans="1:39" x14ac:dyDescent="0.2">
      <c r="A9417" t="s">
        <v>14937</v>
      </c>
      <c r="B9417" t="s">
        <v>233</v>
      </c>
      <c r="C9417" t="s">
        <v>14938</v>
      </c>
      <c r="D9417" s="1">
        <v>37299</v>
      </c>
      <c r="E9417" s="1">
        <v>43456</v>
      </c>
      <c r="F9417" t="s">
        <v>19</v>
      </c>
      <c r="I9417">
        <v>100</v>
      </c>
      <c r="J9417">
        <v>0</v>
      </c>
      <c r="K9417">
        <v>0</v>
      </c>
      <c r="L9417">
        <v>1950</v>
      </c>
      <c r="M9417">
        <v>1950</v>
      </c>
      <c r="N9417" t="s">
        <v>20</v>
      </c>
      <c r="O9417" t="s">
        <v>14939</v>
      </c>
      <c r="P9417" t="s">
        <v>28</v>
      </c>
      <c r="Q9417" t="s">
        <v>34256</v>
      </c>
      <c r="R9417" t="s">
        <v>33787</v>
      </c>
      <c r="S9417" t="s">
        <v>33797</v>
      </c>
      <c r="T9417" t="s">
        <v>34357</v>
      </c>
      <c r="AD9417" t="str">
        <f t="shared" si="1448"/>
        <v/>
      </c>
      <c r="AE9417" t="str">
        <f t="shared" si="1457"/>
        <v/>
      </c>
      <c r="AF9417" t="str">
        <f t="shared" si="1447"/>
        <v/>
      </c>
      <c r="AG9417" s="17">
        <v>1</v>
      </c>
      <c r="AH9417">
        <f t="shared" si="1453"/>
        <v>2.8</v>
      </c>
      <c r="AI9417">
        <v>0.14499999999999999</v>
      </c>
      <c r="AJ9417">
        <f t="shared" si="1450"/>
        <v>0.40599999999999997</v>
      </c>
      <c r="AK9417" t="str">
        <f t="shared" si="1454"/>
        <v/>
      </c>
      <c r="AL9417" t="str">
        <f t="shared" si="1452"/>
        <v/>
      </c>
    </row>
    <row r="9418" spans="1:39" x14ac:dyDescent="0.2">
      <c r="A9418" t="s">
        <v>25283</v>
      </c>
      <c r="B9418" t="s">
        <v>233</v>
      </c>
      <c r="C9418" t="s">
        <v>25284</v>
      </c>
      <c r="D9418" s="1">
        <v>39736</v>
      </c>
      <c r="E9418" s="1">
        <v>44546</v>
      </c>
      <c r="F9418" t="s">
        <v>19</v>
      </c>
      <c r="I9418">
        <v>100</v>
      </c>
      <c r="J9418">
        <v>0</v>
      </c>
      <c r="K9418">
        <v>0</v>
      </c>
      <c r="L9418">
        <v>1200</v>
      </c>
      <c r="M9418">
        <v>1200</v>
      </c>
      <c r="N9418" t="s">
        <v>20</v>
      </c>
      <c r="O9418" t="s">
        <v>25285</v>
      </c>
      <c r="P9418" t="s">
        <v>28</v>
      </c>
      <c r="Q9418" t="s">
        <v>34256</v>
      </c>
      <c r="R9418" t="s">
        <v>33787</v>
      </c>
      <c r="S9418" t="s">
        <v>32627</v>
      </c>
      <c r="T9418" t="s">
        <v>34360</v>
      </c>
      <c r="U9418" t="s">
        <v>32634</v>
      </c>
      <c r="V9418" t="s">
        <v>33527</v>
      </c>
      <c r="W9418">
        <v>250</v>
      </c>
      <c r="X9418">
        <v>2</v>
      </c>
      <c r="Y9418" t="s">
        <v>32654</v>
      </c>
      <c r="Z9418">
        <v>450</v>
      </c>
      <c r="AA9418">
        <v>8.5</v>
      </c>
      <c r="AC9418">
        <v>1</v>
      </c>
      <c r="AD9418" t="str">
        <f t="shared" si="1448"/>
        <v/>
      </c>
      <c r="AE9418" t="str">
        <f t="shared" si="1457"/>
        <v/>
      </c>
      <c r="AF9418" t="str">
        <f t="shared" si="1447"/>
        <v/>
      </c>
      <c r="AG9418">
        <f>IF((S9418&lt;&gt;"tühi")*(AC9418&lt;&gt;""),AC9418,"")</f>
        <v>1</v>
      </c>
      <c r="AH9418">
        <f t="shared" si="1453"/>
        <v>2.8</v>
      </c>
      <c r="AI9418">
        <v>0.14499999999999999</v>
      </c>
      <c r="AJ9418">
        <f t="shared" si="1450"/>
        <v>0.40599999999999997</v>
      </c>
      <c r="AK9418" t="str">
        <f t="shared" si="1454"/>
        <v/>
      </c>
      <c r="AL9418" t="str">
        <f t="shared" si="1452"/>
        <v/>
      </c>
    </row>
    <row r="9419" spans="1:39" x14ac:dyDescent="0.2">
      <c r="A9419" t="s">
        <v>23193</v>
      </c>
      <c r="B9419" t="s">
        <v>233</v>
      </c>
      <c r="C9419" t="s">
        <v>23194</v>
      </c>
      <c r="D9419" s="1">
        <v>38967</v>
      </c>
      <c r="E9419" s="1">
        <v>44546</v>
      </c>
      <c r="F9419" t="s">
        <v>19</v>
      </c>
      <c r="I9419">
        <v>100</v>
      </c>
      <c r="J9419">
        <v>0</v>
      </c>
      <c r="K9419">
        <v>0</v>
      </c>
      <c r="L9419">
        <v>2612</v>
      </c>
      <c r="M9419">
        <v>2612</v>
      </c>
      <c r="N9419" t="s">
        <v>20</v>
      </c>
      <c r="O9419" t="s">
        <v>23195</v>
      </c>
      <c r="P9419" t="s">
        <v>28</v>
      </c>
      <c r="Q9419" t="s">
        <v>34256</v>
      </c>
      <c r="R9419" t="s">
        <v>33787</v>
      </c>
      <c r="S9419" t="s">
        <v>33807</v>
      </c>
      <c r="T9419" t="s">
        <v>34349</v>
      </c>
      <c r="U9419" t="s">
        <v>32634</v>
      </c>
      <c r="V9419" t="s">
        <v>35058</v>
      </c>
      <c r="W9419">
        <v>650</v>
      </c>
      <c r="X9419">
        <v>2</v>
      </c>
      <c r="Y9419" t="s">
        <v>32661</v>
      </c>
      <c r="AA9419">
        <v>9</v>
      </c>
      <c r="AB9419">
        <v>25</v>
      </c>
      <c r="AC9419">
        <v>1</v>
      </c>
      <c r="AD9419" t="str">
        <f t="shared" si="1448"/>
        <v/>
      </c>
      <c r="AE9419" t="str">
        <f t="shared" si="1457"/>
        <v/>
      </c>
      <c r="AF9419" t="str">
        <f t="shared" ref="AF9419:AF9482" si="1458">IF((S9419&lt;&gt;"tühi")*(F9419&lt;&gt;"Elamumaa")*(G9419&lt;&gt;"Elamumaa")*(H9419&lt;&gt;"Elamumaa"),IF(Z9419=0,"",Z9419),"")</f>
        <v/>
      </c>
      <c r="AG9419">
        <f>IF((S9419&lt;&gt;"tühi")*(AC9419&lt;&gt;""),AC9419,"")</f>
        <v>1</v>
      </c>
      <c r="AH9419">
        <f t="shared" si="1453"/>
        <v>2.8</v>
      </c>
      <c r="AI9419">
        <v>0.14499999999999999</v>
      </c>
      <c r="AJ9419">
        <f t="shared" si="1450"/>
        <v>0.40599999999999997</v>
      </c>
      <c r="AK9419" t="str">
        <f t="shared" si="1454"/>
        <v/>
      </c>
      <c r="AL9419" t="str">
        <f t="shared" si="1452"/>
        <v/>
      </c>
    </row>
    <row r="9420" spans="1:39" x14ac:dyDescent="0.2">
      <c r="A9420" t="s">
        <v>25286</v>
      </c>
      <c r="B9420" t="s">
        <v>233</v>
      </c>
      <c r="C9420" t="s">
        <v>25287</v>
      </c>
      <c r="D9420" s="1">
        <v>39736</v>
      </c>
      <c r="E9420" s="1">
        <v>43456</v>
      </c>
      <c r="F9420" t="s">
        <v>19</v>
      </c>
      <c r="I9420">
        <v>100</v>
      </c>
      <c r="J9420">
        <v>0</v>
      </c>
      <c r="K9420">
        <v>0</v>
      </c>
      <c r="L9420">
        <v>1547</v>
      </c>
      <c r="M9420">
        <v>1547</v>
      </c>
      <c r="N9420" t="s">
        <v>20</v>
      </c>
      <c r="O9420" t="s">
        <v>25288</v>
      </c>
      <c r="P9420" t="s">
        <v>28</v>
      </c>
      <c r="Q9420" t="s">
        <v>34256</v>
      </c>
      <c r="R9420" t="s">
        <v>33787</v>
      </c>
      <c r="S9420" t="s">
        <v>33800</v>
      </c>
      <c r="T9420" t="s">
        <v>32634</v>
      </c>
      <c r="U9420" t="s">
        <v>33397</v>
      </c>
      <c r="V9420" t="s">
        <v>33527</v>
      </c>
      <c r="W9420">
        <v>234</v>
      </c>
      <c r="Y9420" t="s">
        <v>32654</v>
      </c>
      <c r="Z9420">
        <v>234</v>
      </c>
      <c r="AA9420">
        <v>8.5</v>
      </c>
      <c r="AC9420">
        <v>1</v>
      </c>
      <c r="AD9420" t="str">
        <f t="shared" si="1448"/>
        <v/>
      </c>
      <c r="AE9420" t="str">
        <f t="shared" si="1457"/>
        <v/>
      </c>
      <c r="AF9420" t="str">
        <f t="shared" si="1458"/>
        <v/>
      </c>
      <c r="AG9420">
        <f>IF((S9420&lt;&gt;"tühi")*(AC9420&lt;&gt;""),AC9420,"")</f>
        <v>1</v>
      </c>
      <c r="AH9420">
        <f t="shared" si="1453"/>
        <v>2.8</v>
      </c>
      <c r="AI9420">
        <v>0.14499999999999999</v>
      </c>
      <c r="AJ9420">
        <f t="shared" si="1450"/>
        <v>0.40599999999999997</v>
      </c>
      <c r="AK9420" t="str">
        <f t="shared" si="1454"/>
        <v/>
      </c>
      <c r="AL9420" t="str">
        <f t="shared" si="1452"/>
        <v/>
      </c>
    </row>
    <row r="9421" spans="1:39" x14ac:dyDescent="0.2">
      <c r="A9421" t="s">
        <v>1497</v>
      </c>
      <c r="B9421" t="s">
        <v>233</v>
      </c>
      <c r="C9421" t="s">
        <v>1498</v>
      </c>
      <c r="D9421" s="1">
        <v>35557</v>
      </c>
      <c r="E9421" s="1">
        <v>43456</v>
      </c>
      <c r="F9421" t="s">
        <v>19</v>
      </c>
      <c r="I9421">
        <v>100</v>
      </c>
      <c r="J9421">
        <v>0</v>
      </c>
      <c r="K9421">
        <v>0</v>
      </c>
      <c r="L9421">
        <v>2383</v>
      </c>
      <c r="M9421">
        <v>2383</v>
      </c>
      <c r="N9421" t="s">
        <v>20</v>
      </c>
      <c r="O9421" t="s">
        <v>1499</v>
      </c>
      <c r="P9421" t="s">
        <v>28</v>
      </c>
      <c r="Q9421" t="s">
        <v>34233</v>
      </c>
      <c r="R9421" t="s">
        <v>34233</v>
      </c>
      <c r="S9421" t="s">
        <v>33797</v>
      </c>
      <c r="T9421" t="s">
        <v>32634</v>
      </c>
      <c r="U9421" t="s">
        <v>33532</v>
      </c>
      <c r="V9421" t="s">
        <v>32781</v>
      </c>
      <c r="W9421">
        <v>357</v>
      </c>
      <c r="Y9421" t="s">
        <v>32661</v>
      </c>
      <c r="AC9421">
        <v>1</v>
      </c>
      <c r="AD9421" t="str">
        <f t="shared" si="1448"/>
        <v/>
      </c>
      <c r="AE9421" t="str">
        <f t="shared" si="1457"/>
        <v/>
      </c>
      <c r="AF9421" t="str">
        <f t="shared" si="1458"/>
        <v/>
      </c>
      <c r="AG9421">
        <f>IF((S9421&lt;&gt;"tühi")*(AC9421&lt;&gt;""),AC9421,"")</f>
        <v>1</v>
      </c>
      <c r="AH9421">
        <f t="shared" si="1453"/>
        <v>2.8</v>
      </c>
      <c r="AI9421">
        <v>0.14499999999999999</v>
      </c>
      <c r="AJ9421">
        <f t="shared" si="1450"/>
        <v>0.40599999999999997</v>
      </c>
      <c r="AK9421" t="str">
        <f t="shared" si="1454"/>
        <v/>
      </c>
      <c r="AL9421" t="str">
        <f t="shared" si="1452"/>
        <v/>
      </c>
      <c r="AM9421" t="s">
        <v>34089</v>
      </c>
    </row>
    <row r="9422" spans="1:39" x14ac:dyDescent="0.2">
      <c r="A9422" t="s">
        <v>23085</v>
      </c>
      <c r="B9422" t="s">
        <v>233</v>
      </c>
      <c r="C9422" t="s">
        <v>23086</v>
      </c>
      <c r="D9422" s="1">
        <v>38896</v>
      </c>
      <c r="E9422" s="1">
        <v>44546</v>
      </c>
      <c r="F9422" t="s">
        <v>19</v>
      </c>
      <c r="I9422">
        <v>100</v>
      </c>
      <c r="J9422">
        <v>0</v>
      </c>
      <c r="K9422">
        <v>0</v>
      </c>
      <c r="L9422">
        <v>1209</v>
      </c>
      <c r="M9422">
        <v>1209</v>
      </c>
      <c r="N9422" t="s">
        <v>20</v>
      </c>
      <c r="O9422" t="s">
        <v>23087</v>
      </c>
      <c r="P9422" t="s">
        <v>28</v>
      </c>
      <c r="Q9422" t="s">
        <v>34233</v>
      </c>
      <c r="R9422" t="s">
        <v>34233</v>
      </c>
      <c r="S9422" t="s">
        <v>33942</v>
      </c>
      <c r="T9422" t="s">
        <v>34233</v>
      </c>
      <c r="V9422" t="s">
        <v>33533</v>
      </c>
      <c r="AD9422" t="str">
        <f t="shared" si="1448"/>
        <v/>
      </c>
      <c r="AE9422" s="16">
        <v>1</v>
      </c>
      <c r="AF9422" t="str">
        <f t="shared" si="1458"/>
        <v/>
      </c>
      <c r="AG9422" t="str">
        <f>IF((S9422&lt;&gt;"tühi")*(AC9422&lt;&gt;""),AC9422,"")</f>
        <v/>
      </c>
      <c r="AH9422" t="str">
        <f t="shared" si="1453"/>
        <v/>
      </c>
      <c r="AI9422">
        <v>0.14499999999999999</v>
      </c>
      <c r="AJ9422" t="str">
        <f t="shared" si="1450"/>
        <v/>
      </c>
      <c r="AK9422">
        <f t="shared" si="1454"/>
        <v>2.8</v>
      </c>
      <c r="AL9422">
        <f t="shared" si="1452"/>
        <v>0.40599999999999997</v>
      </c>
    </row>
    <row r="9423" spans="1:39" x14ac:dyDescent="0.2">
      <c r="A9423" t="s">
        <v>9570</v>
      </c>
      <c r="B9423" t="s">
        <v>233</v>
      </c>
      <c r="C9423" t="s">
        <v>9571</v>
      </c>
      <c r="D9423" s="1">
        <v>36390</v>
      </c>
      <c r="E9423" s="1">
        <v>43895</v>
      </c>
      <c r="F9423" t="s">
        <v>19</v>
      </c>
      <c r="I9423">
        <v>100</v>
      </c>
      <c r="J9423">
        <v>0</v>
      </c>
      <c r="K9423">
        <v>0</v>
      </c>
      <c r="L9423">
        <v>2768</v>
      </c>
      <c r="M9423">
        <v>2768</v>
      </c>
      <c r="N9423" t="s">
        <v>20</v>
      </c>
      <c r="O9423" t="s">
        <v>9572</v>
      </c>
      <c r="P9423" t="s">
        <v>28</v>
      </c>
      <c r="Q9423" t="s">
        <v>32794</v>
      </c>
      <c r="S9423" t="s">
        <v>33807</v>
      </c>
      <c r="T9423" t="s">
        <v>34349</v>
      </c>
      <c r="AD9423" t="str">
        <f t="shared" si="1448"/>
        <v/>
      </c>
      <c r="AE9423" t="str">
        <f t="shared" ref="AE9423:AE9454" si="1459">IF((S9423="tühi")*(AC9423&lt;&gt;""),AC9423,"")</f>
        <v/>
      </c>
      <c r="AF9423" t="str">
        <f t="shared" si="1458"/>
        <v/>
      </c>
      <c r="AG9423" s="17">
        <v>1</v>
      </c>
      <c r="AH9423">
        <f t="shared" si="1453"/>
        <v>2.8</v>
      </c>
      <c r="AI9423">
        <v>0.14499999999999999</v>
      </c>
      <c r="AJ9423">
        <f t="shared" si="1450"/>
        <v>0.40599999999999997</v>
      </c>
      <c r="AK9423" t="str">
        <f t="shared" si="1454"/>
        <v/>
      </c>
      <c r="AL9423" t="str">
        <f t="shared" si="1452"/>
        <v/>
      </c>
    </row>
    <row r="9424" spans="1:39" x14ac:dyDescent="0.2">
      <c r="A9424" t="s">
        <v>11118</v>
      </c>
      <c r="B9424" t="s">
        <v>233</v>
      </c>
      <c r="C9424" t="s">
        <v>11119</v>
      </c>
      <c r="D9424" s="1">
        <v>36446</v>
      </c>
      <c r="E9424" s="1">
        <v>44320</v>
      </c>
      <c r="F9424" t="s">
        <v>19</v>
      </c>
      <c r="I9424">
        <v>100</v>
      </c>
      <c r="J9424">
        <v>0</v>
      </c>
      <c r="K9424">
        <v>0</v>
      </c>
      <c r="L9424">
        <v>1498</v>
      </c>
      <c r="M9424">
        <v>1498</v>
      </c>
      <c r="N9424" t="s">
        <v>20</v>
      </c>
      <c r="O9424" t="s">
        <v>11120</v>
      </c>
      <c r="P9424" t="s">
        <v>28</v>
      </c>
      <c r="Q9424" t="s">
        <v>34233</v>
      </c>
      <c r="R9424" t="s">
        <v>34233</v>
      </c>
      <c r="S9424" t="s">
        <v>33797</v>
      </c>
      <c r="T9424" t="s">
        <v>34349</v>
      </c>
      <c r="AD9424" t="str">
        <f t="shared" si="1448"/>
        <v/>
      </c>
      <c r="AE9424" t="str">
        <f t="shared" si="1459"/>
        <v/>
      </c>
      <c r="AF9424" t="str">
        <f t="shared" si="1458"/>
        <v/>
      </c>
      <c r="AG9424" s="17">
        <v>1</v>
      </c>
      <c r="AH9424">
        <f t="shared" si="1453"/>
        <v>2.8</v>
      </c>
      <c r="AI9424">
        <v>0.14499999999999999</v>
      </c>
      <c r="AJ9424">
        <f t="shared" si="1450"/>
        <v>0.40599999999999997</v>
      </c>
      <c r="AK9424" t="str">
        <f t="shared" si="1454"/>
        <v/>
      </c>
      <c r="AL9424" t="str">
        <f t="shared" si="1452"/>
        <v/>
      </c>
    </row>
    <row r="9425" spans="1:39" x14ac:dyDescent="0.2">
      <c r="A9425" t="s">
        <v>16413</v>
      </c>
      <c r="B9425" t="s">
        <v>233</v>
      </c>
      <c r="C9425" t="s">
        <v>16414</v>
      </c>
      <c r="D9425" s="1">
        <v>37508</v>
      </c>
      <c r="E9425" s="1">
        <v>43951</v>
      </c>
      <c r="F9425" t="s">
        <v>19</v>
      </c>
      <c r="I9425">
        <v>100</v>
      </c>
      <c r="J9425">
        <v>0</v>
      </c>
      <c r="K9425">
        <v>0</v>
      </c>
      <c r="L9425">
        <v>1392</v>
      </c>
      <c r="M9425">
        <v>1392</v>
      </c>
      <c r="N9425" t="s">
        <v>20</v>
      </c>
      <c r="O9425" t="s">
        <v>21</v>
      </c>
      <c r="P9425" t="s">
        <v>28</v>
      </c>
      <c r="Q9425" t="s">
        <v>34233</v>
      </c>
      <c r="R9425" t="s">
        <v>34233</v>
      </c>
      <c r="S9425" t="s">
        <v>32628</v>
      </c>
      <c r="T9425" t="s">
        <v>34356</v>
      </c>
      <c r="U9425" t="s">
        <v>32656</v>
      </c>
      <c r="V9425" t="s">
        <v>33534</v>
      </c>
      <c r="X9425">
        <v>2</v>
      </c>
      <c r="Y9425">
        <v>1</v>
      </c>
      <c r="AA9425">
        <v>8</v>
      </c>
      <c r="AB9425">
        <v>15</v>
      </c>
      <c r="AC9425">
        <v>2</v>
      </c>
      <c r="AD9425" t="str">
        <f t="shared" si="1448"/>
        <v/>
      </c>
      <c r="AE9425" t="str">
        <f t="shared" si="1459"/>
        <v/>
      </c>
      <c r="AF9425" t="str">
        <f t="shared" si="1458"/>
        <v/>
      </c>
      <c r="AG9425">
        <f>IF((S9425&lt;&gt;"tühi")*(AC9425&lt;&gt;""),AC9425,"")</f>
        <v>2</v>
      </c>
      <c r="AH9425">
        <f t="shared" si="1453"/>
        <v>5.6</v>
      </c>
      <c r="AI9425">
        <v>0.14499999999999999</v>
      </c>
      <c r="AJ9425">
        <f t="shared" si="1450"/>
        <v>0.81199999999999994</v>
      </c>
      <c r="AK9425" t="str">
        <f t="shared" si="1454"/>
        <v/>
      </c>
      <c r="AL9425" t="str">
        <f t="shared" si="1452"/>
        <v/>
      </c>
      <c r="AM9425" t="s">
        <v>34090</v>
      </c>
    </row>
    <row r="9426" spans="1:39" x14ac:dyDescent="0.2">
      <c r="A9426" t="s">
        <v>30796</v>
      </c>
      <c r="B9426" t="s">
        <v>233</v>
      </c>
      <c r="C9426" t="s">
        <v>30797</v>
      </c>
      <c r="D9426" s="1">
        <v>43859</v>
      </c>
      <c r="E9426" s="1">
        <v>43859</v>
      </c>
      <c r="F9426" t="s">
        <v>15348</v>
      </c>
      <c r="I9426">
        <v>100</v>
      </c>
      <c r="J9426">
        <v>0</v>
      </c>
      <c r="K9426">
        <v>0</v>
      </c>
      <c r="L9426">
        <v>144</v>
      </c>
      <c r="M9426">
        <v>144</v>
      </c>
      <c r="N9426" t="s">
        <v>20</v>
      </c>
      <c r="P9426" t="s">
        <v>30340</v>
      </c>
      <c r="Q9426" t="s">
        <v>34233</v>
      </c>
      <c r="R9426" t="s">
        <v>34233</v>
      </c>
      <c r="S9426" t="s">
        <v>32627</v>
      </c>
      <c r="T9426" t="s">
        <v>34233</v>
      </c>
      <c r="AD9426" t="str">
        <f t="shared" si="1448"/>
        <v/>
      </c>
      <c r="AE9426" t="str">
        <f t="shared" si="1459"/>
        <v/>
      </c>
      <c r="AF9426" t="str">
        <f t="shared" si="1458"/>
        <v/>
      </c>
      <c r="AG9426" t="str">
        <f>IF((S9426&lt;&gt;"tühi")*(AC9426&lt;&gt;""),AC9426,"")</f>
        <v/>
      </c>
      <c r="AH9426" t="str">
        <f t="shared" si="1453"/>
        <v/>
      </c>
      <c r="AI9426">
        <v>0.14499999999999999</v>
      </c>
      <c r="AJ9426" t="str">
        <f t="shared" si="1450"/>
        <v/>
      </c>
      <c r="AK9426" t="str">
        <f t="shared" si="1454"/>
        <v/>
      </c>
      <c r="AL9426" t="str">
        <f t="shared" si="1452"/>
        <v/>
      </c>
    </row>
    <row r="9427" spans="1:39" x14ac:dyDescent="0.2">
      <c r="A9427" t="s">
        <v>7199</v>
      </c>
      <c r="B9427" t="s">
        <v>233</v>
      </c>
      <c r="C9427" t="s">
        <v>7200</v>
      </c>
      <c r="D9427" s="1">
        <v>36151</v>
      </c>
      <c r="E9427" s="1">
        <v>44320</v>
      </c>
      <c r="F9427" t="s">
        <v>19</v>
      </c>
      <c r="I9427">
        <v>100</v>
      </c>
      <c r="J9427">
        <v>0</v>
      </c>
      <c r="K9427">
        <v>0</v>
      </c>
      <c r="L9427">
        <v>9227</v>
      </c>
      <c r="M9427">
        <v>9227</v>
      </c>
      <c r="N9427" t="s">
        <v>20</v>
      </c>
      <c r="O9427" t="s">
        <v>7201</v>
      </c>
      <c r="P9427" t="s">
        <v>28</v>
      </c>
      <c r="Q9427" t="s">
        <v>34233</v>
      </c>
      <c r="R9427" t="s">
        <v>34233</v>
      </c>
      <c r="S9427" t="s">
        <v>33800</v>
      </c>
      <c r="T9427" t="s">
        <v>34349</v>
      </c>
      <c r="AD9427" t="str">
        <f t="shared" si="1448"/>
        <v/>
      </c>
      <c r="AE9427" t="str">
        <f t="shared" si="1459"/>
        <v/>
      </c>
      <c r="AF9427" t="str">
        <f t="shared" si="1458"/>
        <v/>
      </c>
      <c r="AG9427" s="17">
        <v>1</v>
      </c>
      <c r="AH9427">
        <f t="shared" si="1453"/>
        <v>2.8</v>
      </c>
      <c r="AI9427">
        <v>0.14499999999999999</v>
      </c>
      <c r="AJ9427">
        <f t="shared" si="1450"/>
        <v>0.40599999999999997</v>
      </c>
      <c r="AK9427" t="str">
        <f t="shared" si="1454"/>
        <v/>
      </c>
      <c r="AL9427" t="str">
        <f t="shared" si="1452"/>
        <v/>
      </c>
    </row>
    <row r="9428" spans="1:39" s="20" customFormat="1" x14ac:dyDescent="0.2">
      <c r="A9428" s="20" t="s">
        <v>30065</v>
      </c>
      <c r="B9428" s="20" t="s">
        <v>233</v>
      </c>
      <c r="C9428" s="20" t="s">
        <v>30066</v>
      </c>
      <c r="D9428" s="21">
        <v>43838</v>
      </c>
      <c r="E9428" s="21">
        <v>43838</v>
      </c>
      <c r="F9428" s="20" t="s">
        <v>19</v>
      </c>
      <c r="I9428" s="20">
        <v>100</v>
      </c>
      <c r="J9428" s="20">
        <v>0</v>
      </c>
      <c r="K9428" s="20">
        <v>0</v>
      </c>
      <c r="L9428" s="20">
        <v>357</v>
      </c>
      <c r="M9428" s="20">
        <v>357</v>
      </c>
      <c r="N9428" s="20" t="s">
        <v>20</v>
      </c>
      <c r="O9428" s="20" t="s">
        <v>7201</v>
      </c>
      <c r="P9428" s="20" t="s">
        <v>28</v>
      </c>
      <c r="Q9428" s="20" t="s">
        <v>34233</v>
      </c>
      <c r="R9428" s="20" t="s">
        <v>34233</v>
      </c>
      <c r="S9428" s="20" t="s">
        <v>33942</v>
      </c>
      <c r="T9428" s="20" t="s">
        <v>34233</v>
      </c>
      <c r="V9428" s="20" t="s">
        <v>33535</v>
      </c>
      <c r="AD9428" s="20" t="str">
        <f t="shared" si="1448"/>
        <v/>
      </c>
      <c r="AE9428" s="20" t="str">
        <f t="shared" si="1459"/>
        <v/>
      </c>
      <c r="AF9428" s="20" t="str">
        <f t="shared" si="1458"/>
        <v/>
      </c>
      <c r="AG9428" s="20" t="str">
        <f>IF((S9428&lt;&gt;"tühi")*(AC9428&lt;&gt;""),AC9428,"")</f>
        <v/>
      </c>
      <c r="AH9428" s="20" t="str">
        <f t="shared" si="1453"/>
        <v/>
      </c>
      <c r="AI9428" s="20">
        <v>0.14499999999999999</v>
      </c>
      <c r="AJ9428" s="20" t="str">
        <f t="shared" si="1450"/>
        <v/>
      </c>
      <c r="AK9428" s="20" t="str">
        <f t="shared" si="1454"/>
        <v/>
      </c>
      <c r="AL9428" s="20" t="str">
        <f t="shared" si="1452"/>
        <v/>
      </c>
      <c r="AM9428" s="20" t="s">
        <v>34174</v>
      </c>
    </row>
    <row r="9429" spans="1:39" x14ac:dyDescent="0.2">
      <c r="A9429" t="s">
        <v>14949</v>
      </c>
      <c r="B9429" t="s">
        <v>233</v>
      </c>
      <c r="C9429" t="s">
        <v>14950</v>
      </c>
      <c r="D9429" s="1">
        <v>37316</v>
      </c>
      <c r="E9429" s="1">
        <v>43951</v>
      </c>
      <c r="F9429" t="s">
        <v>19</v>
      </c>
      <c r="I9429">
        <v>100</v>
      </c>
      <c r="J9429">
        <v>0</v>
      </c>
      <c r="K9429">
        <v>0</v>
      </c>
      <c r="L9429">
        <v>1984</v>
      </c>
      <c r="M9429">
        <v>1984</v>
      </c>
      <c r="N9429" t="s">
        <v>20</v>
      </c>
      <c r="O9429" t="s">
        <v>14951</v>
      </c>
      <c r="P9429" t="s">
        <v>28</v>
      </c>
      <c r="Q9429" t="s">
        <v>34233</v>
      </c>
      <c r="R9429" t="s">
        <v>34233</v>
      </c>
      <c r="S9429" t="s">
        <v>32628</v>
      </c>
      <c r="T9429" t="s">
        <v>34349</v>
      </c>
      <c r="AD9429" t="str">
        <f t="shared" si="1448"/>
        <v/>
      </c>
      <c r="AE9429" t="str">
        <f t="shared" si="1459"/>
        <v/>
      </c>
      <c r="AF9429" t="str">
        <f t="shared" si="1458"/>
        <v/>
      </c>
      <c r="AG9429" s="17">
        <v>1</v>
      </c>
      <c r="AH9429">
        <f t="shared" si="1453"/>
        <v>2.8</v>
      </c>
      <c r="AI9429">
        <v>0.14499999999999999</v>
      </c>
      <c r="AJ9429">
        <f t="shared" si="1450"/>
        <v>0.40599999999999997</v>
      </c>
      <c r="AK9429" t="str">
        <f t="shared" si="1454"/>
        <v/>
      </c>
      <c r="AL9429" t="str">
        <f t="shared" si="1452"/>
        <v/>
      </c>
    </row>
    <row r="9430" spans="1:39" x14ac:dyDescent="0.2">
      <c r="A9430" t="s">
        <v>16187</v>
      </c>
      <c r="B9430" t="s">
        <v>233</v>
      </c>
      <c r="C9430" t="s">
        <v>16188</v>
      </c>
      <c r="D9430" s="1">
        <v>37496</v>
      </c>
      <c r="E9430" s="1">
        <v>43951</v>
      </c>
      <c r="F9430" t="s">
        <v>19</v>
      </c>
      <c r="I9430">
        <v>100</v>
      </c>
      <c r="J9430">
        <v>0</v>
      </c>
      <c r="K9430">
        <v>0</v>
      </c>
      <c r="L9430">
        <v>2002</v>
      </c>
      <c r="M9430">
        <v>2002</v>
      </c>
      <c r="N9430" t="s">
        <v>20</v>
      </c>
      <c r="O9430" t="s">
        <v>16189</v>
      </c>
      <c r="P9430" t="s">
        <v>28</v>
      </c>
      <c r="Q9430" t="s">
        <v>32656</v>
      </c>
      <c r="R9430" t="s">
        <v>33768</v>
      </c>
      <c r="S9430" t="s">
        <v>32628</v>
      </c>
      <c r="T9430" t="s">
        <v>34368</v>
      </c>
      <c r="U9430" t="s">
        <v>32656</v>
      </c>
      <c r="V9430" t="s">
        <v>33536</v>
      </c>
      <c r="W9430">
        <v>500</v>
      </c>
      <c r="X9430" t="s">
        <v>32784</v>
      </c>
      <c r="Y9430" t="s">
        <v>32661</v>
      </c>
      <c r="Z9430">
        <v>1000</v>
      </c>
      <c r="AA9430">
        <v>8.5</v>
      </c>
      <c r="AC9430">
        <v>2</v>
      </c>
      <c r="AD9430" t="str">
        <f t="shared" si="1448"/>
        <v/>
      </c>
      <c r="AE9430" t="str">
        <f t="shared" si="1459"/>
        <v/>
      </c>
      <c r="AF9430" t="str">
        <f t="shared" si="1458"/>
        <v/>
      </c>
      <c r="AG9430">
        <f>IF((S9430&lt;&gt;"tühi")*(AC9430&lt;&gt;""),AC9430,"")</f>
        <v>2</v>
      </c>
      <c r="AH9430">
        <f t="shared" si="1453"/>
        <v>5.6</v>
      </c>
      <c r="AI9430">
        <v>0.14499999999999999</v>
      </c>
      <c r="AJ9430">
        <f t="shared" si="1450"/>
        <v>0.81199999999999994</v>
      </c>
      <c r="AK9430" t="str">
        <f t="shared" si="1454"/>
        <v/>
      </c>
      <c r="AL9430" t="str">
        <f t="shared" si="1452"/>
        <v/>
      </c>
    </row>
    <row r="9431" spans="1:39" x14ac:dyDescent="0.2">
      <c r="A9431" t="s">
        <v>28083</v>
      </c>
      <c r="B9431" t="s">
        <v>233</v>
      </c>
      <c r="C9431" t="s">
        <v>28084</v>
      </c>
      <c r="D9431" s="1">
        <v>42502</v>
      </c>
      <c r="E9431" s="1">
        <v>44546</v>
      </c>
      <c r="F9431" t="s">
        <v>19</v>
      </c>
      <c r="I9431">
        <v>100</v>
      </c>
      <c r="J9431">
        <v>0</v>
      </c>
      <c r="K9431">
        <v>0</v>
      </c>
      <c r="L9431">
        <v>1639</v>
      </c>
      <c r="M9431">
        <v>1639</v>
      </c>
      <c r="N9431" t="s">
        <v>20</v>
      </c>
      <c r="O9431" t="s">
        <v>28085</v>
      </c>
      <c r="P9431" t="s">
        <v>28</v>
      </c>
      <c r="Q9431" t="s">
        <v>34233</v>
      </c>
      <c r="R9431" t="s">
        <v>34233</v>
      </c>
      <c r="S9431" t="s">
        <v>33798</v>
      </c>
      <c r="T9431" t="s">
        <v>34357</v>
      </c>
      <c r="U9431" t="s">
        <v>32634</v>
      </c>
      <c r="V9431" t="s">
        <v>33518</v>
      </c>
      <c r="W9431">
        <v>300</v>
      </c>
      <c r="X9431" t="s">
        <v>32784</v>
      </c>
      <c r="Y9431" t="s">
        <v>32661</v>
      </c>
      <c r="Z9431">
        <v>400</v>
      </c>
      <c r="AA9431">
        <v>8.5</v>
      </c>
      <c r="AB9431">
        <v>18</v>
      </c>
      <c r="AC9431">
        <v>1</v>
      </c>
      <c r="AD9431" t="str">
        <f t="shared" si="1448"/>
        <v/>
      </c>
      <c r="AE9431" t="str">
        <f t="shared" si="1459"/>
        <v/>
      </c>
      <c r="AF9431" t="str">
        <f t="shared" si="1458"/>
        <v/>
      </c>
      <c r="AG9431">
        <f>IF((S9431&lt;&gt;"tühi")*(AC9431&lt;&gt;""),AC9431,"")</f>
        <v>1</v>
      </c>
      <c r="AH9431">
        <f t="shared" si="1453"/>
        <v>2.8</v>
      </c>
      <c r="AI9431">
        <v>0.14499999999999999</v>
      </c>
      <c r="AJ9431">
        <f t="shared" si="1450"/>
        <v>0.40599999999999997</v>
      </c>
      <c r="AK9431" t="str">
        <f t="shared" si="1454"/>
        <v/>
      </c>
      <c r="AL9431" t="str">
        <f t="shared" si="1452"/>
        <v/>
      </c>
    </row>
    <row r="9432" spans="1:39" x14ac:dyDescent="0.2">
      <c r="A9432" t="s">
        <v>4300</v>
      </c>
      <c r="B9432" t="s">
        <v>233</v>
      </c>
      <c r="C9432" t="s">
        <v>4301</v>
      </c>
      <c r="D9432" s="1">
        <v>35962</v>
      </c>
      <c r="E9432" s="1">
        <v>44546</v>
      </c>
      <c r="F9432" t="s">
        <v>19</v>
      </c>
      <c r="I9432">
        <v>100</v>
      </c>
      <c r="J9432">
        <v>0</v>
      </c>
      <c r="K9432">
        <v>0</v>
      </c>
      <c r="L9432">
        <v>2541</v>
      </c>
      <c r="M9432">
        <v>2541</v>
      </c>
      <c r="N9432" t="s">
        <v>20</v>
      </c>
      <c r="O9432" t="s">
        <v>4302</v>
      </c>
      <c r="P9432" t="s">
        <v>28</v>
      </c>
      <c r="Q9432" t="s">
        <v>34256</v>
      </c>
      <c r="R9432" t="s">
        <v>33787</v>
      </c>
      <c r="S9432" t="s">
        <v>33800</v>
      </c>
      <c r="T9432" t="s">
        <v>34357</v>
      </c>
      <c r="AD9432" t="str">
        <f t="shared" si="1448"/>
        <v/>
      </c>
      <c r="AE9432" t="str">
        <f t="shared" si="1459"/>
        <v/>
      </c>
      <c r="AF9432" t="str">
        <f t="shared" si="1458"/>
        <v/>
      </c>
      <c r="AG9432" s="17">
        <v>1</v>
      </c>
      <c r="AH9432">
        <f t="shared" si="1453"/>
        <v>2.8</v>
      </c>
      <c r="AI9432">
        <v>0.14499999999999999</v>
      </c>
      <c r="AJ9432">
        <f t="shared" si="1450"/>
        <v>0.40599999999999997</v>
      </c>
      <c r="AK9432" t="str">
        <f t="shared" si="1454"/>
        <v/>
      </c>
      <c r="AL9432" t="str">
        <f t="shared" si="1452"/>
        <v/>
      </c>
    </row>
    <row r="9433" spans="1:39" x14ac:dyDescent="0.2">
      <c r="A9433" t="s">
        <v>24448</v>
      </c>
      <c r="B9433" t="s">
        <v>233</v>
      </c>
      <c r="C9433" t="s">
        <v>24449</v>
      </c>
      <c r="D9433" s="1">
        <v>39426</v>
      </c>
      <c r="E9433" s="1">
        <v>43456</v>
      </c>
      <c r="F9433" t="s">
        <v>474</v>
      </c>
      <c r="I9433">
        <v>100</v>
      </c>
      <c r="J9433">
        <v>0</v>
      </c>
      <c r="K9433">
        <v>0</v>
      </c>
      <c r="L9433">
        <v>25</v>
      </c>
      <c r="M9433">
        <v>25</v>
      </c>
      <c r="N9433" t="s">
        <v>20</v>
      </c>
      <c r="O9433" t="s">
        <v>24450</v>
      </c>
      <c r="P9433" t="s">
        <v>28</v>
      </c>
      <c r="Q9433" t="s">
        <v>34233</v>
      </c>
      <c r="R9433" t="s">
        <v>34233</v>
      </c>
      <c r="S9433" t="s">
        <v>33942</v>
      </c>
      <c r="T9433" t="s">
        <v>34233</v>
      </c>
      <c r="U9433" t="s">
        <v>33537</v>
      </c>
      <c r="V9433" t="s">
        <v>33511</v>
      </c>
      <c r="AD9433" t="str">
        <f t="shared" ref="AD9433:AD9496" si="1460">IF((S9433="tühi")*(F9433&lt;&gt;"Elamumaa")*(G9433&lt;&gt;"Elamumaa")*(H9433&lt;&gt;"Elamumaa"),IF(Z9433=0,"",Z9433),"")</f>
        <v/>
      </c>
      <c r="AE9433" t="str">
        <f t="shared" si="1459"/>
        <v/>
      </c>
      <c r="AF9433" t="str">
        <f t="shared" si="1458"/>
        <v/>
      </c>
      <c r="AG9433" t="str">
        <f t="shared" ref="AG9433:AG9454" si="1461">IF((S9433&lt;&gt;"tühi")*(AC9433&lt;&gt;""),AC9433,"")</f>
        <v/>
      </c>
      <c r="AH9433" t="str">
        <f t="shared" si="1453"/>
        <v/>
      </c>
      <c r="AI9433">
        <v>0.14499999999999999</v>
      </c>
      <c r="AJ9433" t="str">
        <f t="shared" si="1450"/>
        <v/>
      </c>
      <c r="AK9433" t="str">
        <f t="shared" si="1454"/>
        <v/>
      </c>
      <c r="AL9433" t="str">
        <f t="shared" si="1452"/>
        <v/>
      </c>
    </row>
    <row r="9434" spans="1:39" x14ac:dyDescent="0.2">
      <c r="A9434" t="s">
        <v>24454</v>
      </c>
      <c r="B9434" t="s">
        <v>233</v>
      </c>
      <c r="C9434" t="s">
        <v>24455</v>
      </c>
      <c r="D9434" s="1">
        <v>39426</v>
      </c>
      <c r="E9434" s="1">
        <v>43951</v>
      </c>
      <c r="F9434" t="s">
        <v>19</v>
      </c>
      <c r="I9434">
        <v>100</v>
      </c>
      <c r="J9434">
        <v>0</v>
      </c>
      <c r="K9434">
        <v>0</v>
      </c>
      <c r="L9434">
        <v>2425</v>
      </c>
      <c r="M9434">
        <v>2425</v>
      </c>
      <c r="N9434" t="s">
        <v>20</v>
      </c>
      <c r="O9434" t="s">
        <v>24450</v>
      </c>
      <c r="P9434" t="s">
        <v>28</v>
      </c>
      <c r="Q9434" t="s">
        <v>34256</v>
      </c>
      <c r="R9434" t="s">
        <v>33783</v>
      </c>
      <c r="S9434" t="s">
        <v>33942</v>
      </c>
      <c r="T9434" t="s">
        <v>34233</v>
      </c>
      <c r="U9434" t="s">
        <v>32634</v>
      </c>
      <c r="V9434" t="s">
        <v>33511</v>
      </c>
      <c r="W9434">
        <v>250</v>
      </c>
      <c r="X9434">
        <v>2</v>
      </c>
      <c r="Y9434" t="s">
        <v>32654</v>
      </c>
      <c r="Z9434">
        <v>500</v>
      </c>
      <c r="AA9434">
        <v>8.5</v>
      </c>
      <c r="AC9434">
        <v>1</v>
      </c>
      <c r="AD9434" t="str">
        <f t="shared" si="1460"/>
        <v/>
      </c>
      <c r="AE9434">
        <f t="shared" si="1459"/>
        <v>1</v>
      </c>
      <c r="AF9434" t="str">
        <f t="shared" si="1458"/>
        <v/>
      </c>
      <c r="AG9434" t="str">
        <f t="shared" si="1461"/>
        <v/>
      </c>
      <c r="AH9434" t="str">
        <f t="shared" si="1453"/>
        <v/>
      </c>
      <c r="AI9434">
        <v>0.14499999999999999</v>
      </c>
      <c r="AJ9434" t="str">
        <f t="shared" si="1450"/>
        <v/>
      </c>
      <c r="AK9434">
        <f t="shared" si="1454"/>
        <v>2.8</v>
      </c>
      <c r="AL9434">
        <f t="shared" si="1452"/>
        <v>0.40599999999999997</v>
      </c>
    </row>
    <row r="9435" spans="1:39" x14ac:dyDescent="0.2">
      <c r="A9435" t="s">
        <v>24445</v>
      </c>
      <c r="B9435" t="s">
        <v>233</v>
      </c>
      <c r="C9435" t="s">
        <v>24446</v>
      </c>
      <c r="D9435" s="1">
        <v>39426</v>
      </c>
      <c r="E9435" s="1">
        <v>43456</v>
      </c>
      <c r="F9435" t="s">
        <v>19</v>
      </c>
      <c r="I9435">
        <v>100</v>
      </c>
      <c r="J9435">
        <v>0</v>
      </c>
      <c r="K9435">
        <v>0</v>
      </c>
      <c r="L9435">
        <v>1209</v>
      </c>
      <c r="M9435">
        <v>1209</v>
      </c>
      <c r="N9435" t="s">
        <v>20</v>
      </c>
      <c r="O9435" t="s">
        <v>24447</v>
      </c>
      <c r="P9435" t="s">
        <v>28</v>
      </c>
      <c r="Q9435" t="s">
        <v>34256</v>
      </c>
      <c r="R9435" t="s">
        <v>33783</v>
      </c>
      <c r="S9435" t="s">
        <v>33942</v>
      </c>
      <c r="T9435" t="s">
        <v>34233</v>
      </c>
      <c r="U9435" t="s">
        <v>32634</v>
      </c>
      <c r="V9435" t="s">
        <v>33511</v>
      </c>
      <c r="W9435">
        <v>250</v>
      </c>
      <c r="X9435">
        <v>2</v>
      </c>
      <c r="Y9435" t="s">
        <v>32654</v>
      </c>
      <c r="Z9435">
        <v>500</v>
      </c>
      <c r="AA9435">
        <v>8.5</v>
      </c>
      <c r="AC9435">
        <v>1</v>
      </c>
      <c r="AD9435" t="str">
        <f t="shared" si="1460"/>
        <v/>
      </c>
      <c r="AE9435">
        <f t="shared" si="1459"/>
        <v>1</v>
      </c>
      <c r="AF9435" t="str">
        <f t="shared" si="1458"/>
        <v/>
      </c>
      <c r="AG9435" t="str">
        <f t="shared" si="1461"/>
        <v/>
      </c>
      <c r="AH9435" t="str">
        <f t="shared" si="1453"/>
        <v/>
      </c>
      <c r="AI9435">
        <v>0.14499999999999999</v>
      </c>
      <c r="AJ9435" t="str">
        <f t="shared" si="1450"/>
        <v/>
      </c>
      <c r="AK9435">
        <f t="shared" si="1454"/>
        <v>2.8</v>
      </c>
      <c r="AL9435">
        <f t="shared" si="1452"/>
        <v>0.40599999999999997</v>
      </c>
    </row>
    <row r="9436" spans="1:39" x14ac:dyDescent="0.2">
      <c r="A9436" t="s">
        <v>24451</v>
      </c>
      <c r="B9436" t="s">
        <v>233</v>
      </c>
      <c r="C9436" t="s">
        <v>24452</v>
      </c>
      <c r="D9436" s="1">
        <v>39426</v>
      </c>
      <c r="E9436" s="1">
        <v>43951</v>
      </c>
      <c r="F9436" t="s">
        <v>19</v>
      </c>
      <c r="I9436">
        <v>100</v>
      </c>
      <c r="J9436">
        <v>0</v>
      </c>
      <c r="K9436">
        <v>0</v>
      </c>
      <c r="L9436">
        <v>1854</v>
      </c>
      <c r="M9436">
        <v>1854</v>
      </c>
      <c r="N9436" t="s">
        <v>20</v>
      </c>
      <c r="O9436" t="s">
        <v>24453</v>
      </c>
      <c r="P9436" t="s">
        <v>28</v>
      </c>
      <c r="Q9436" t="s">
        <v>34256</v>
      </c>
      <c r="R9436" t="s">
        <v>33783</v>
      </c>
      <c r="S9436" t="s">
        <v>33942</v>
      </c>
      <c r="T9436" t="s">
        <v>34233</v>
      </c>
      <c r="U9436" t="s">
        <v>32634</v>
      </c>
      <c r="V9436" t="s">
        <v>33511</v>
      </c>
      <c r="W9436">
        <v>250</v>
      </c>
      <c r="X9436">
        <v>2</v>
      </c>
      <c r="Y9436" t="s">
        <v>32914</v>
      </c>
      <c r="Z9436">
        <v>500</v>
      </c>
      <c r="AA9436">
        <v>8.5</v>
      </c>
      <c r="AC9436">
        <v>1</v>
      </c>
      <c r="AD9436" t="str">
        <f t="shared" si="1460"/>
        <v/>
      </c>
      <c r="AE9436">
        <f t="shared" si="1459"/>
        <v>1</v>
      </c>
      <c r="AF9436" t="str">
        <f t="shared" si="1458"/>
        <v/>
      </c>
      <c r="AG9436" t="str">
        <f t="shared" si="1461"/>
        <v/>
      </c>
      <c r="AH9436" t="str">
        <f t="shared" si="1453"/>
        <v/>
      </c>
      <c r="AI9436">
        <v>0.14499999999999999</v>
      </c>
      <c r="AJ9436" t="str">
        <f t="shared" si="1450"/>
        <v/>
      </c>
      <c r="AK9436">
        <f t="shared" si="1454"/>
        <v>2.8</v>
      </c>
      <c r="AL9436">
        <f t="shared" si="1452"/>
        <v>0.40599999999999997</v>
      </c>
    </row>
    <row r="9437" spans="1:39" x14ac:dyDescent="0.2">
      <c r="A9437" t="s">
        <v>27804</v>
      </c>
      <c r="B9437" t="s">
        <v>233</v>
      </c>
      <c r="C9437" t="s">
        <v>27805</v>
      </c>
      <c r="D9437" s="1">
        <v>42104</v>
      </c>
      <c r="E9437" s="1">
        <v>44546</v>
      </c>
      <c r="F9437" t="s">
        <v>26</v>
      </c>
      <c r="I9437">
        <v>100</v>
      </c>
      <c r="J9437">
        <v>0</v>
      </c>
      <c r="K9437">
        <v>0</v>
      </c>
      <c r="L9437">
        <v>1673</v>
      </c>
      <c r="M9437">
        <v>1673</v>
      </c>
      <c r="N9437" t="s">
        <v>20</v>
      </c>
      <c r="O9437" t="s">
        <v>27806</v>
      </c>
      <c r="P9437" t="s">
        <v>28</v>
      </c>
      <c r="Q9437" t="s">
        <v>34233</v>
      </c>
      <c r="R9437" t="s">
        <v>34233</v>
      </c>
      <c r="S9437" t="s">
        <v>34233</v>
      </c>
      <c r="T9437" t="s">
        <v>34233</v>
      </c>
      <c r="V9437" t="s">
        <v>33538</v>
      </c>
      <c r="AD9437" t="str">
        <f t="shared" si="1460"/>
        <v/>
      </c>
      <c r="AE9437" t="str">
        <f t="shared" si="1459"/>
        <v/>
      </c>
      <c r="AF9437" t="str">
        <f t="shared" si="1458"/>
        <v/>
      </c>
      <c r="AG9437" t="str">
        <f t="shared" si="1461"/>
        <v/>
      </c>
      <c r="AH9437" t="str">
        <f t="shared" si="1453"/>
        <v/>
      </c>
      <c r="AI9437">
        <v>0.14499999999999999</v>
      </c>
      <c r="AJ9437" t="str">
        <f t="shared" si="1450"/>
        <v/>
      </c>
      <c r="AK9437" t="str">
        <f t="shared" si="1454"/>
        <v/>
      </c>
      <c r="AL9437" t="str">
        <f t="shared" si="1452"/>
        <v/>
      </c>
    </row>
    <row r="9438" spans="1:39" x14ac:dyDescent="0.2">
      <c r="A9438" t="s">
        <v>27783</v>
      </c>
      <c r="B9438" t="s">
        <v>233</v>
      </c>
      <c r="C9438" t="s">
        <v>27784</v>
      </c>
      <c r="D9438" s="1">
        <v>42104</v>
      </c>
      <c r="E9438" s="1">
        <v>43951</v>
      </c>
      <c r="F9438" t="s">
        <v>19</v>
      </c>
      <c r="I9438">
        <v>100</v>
      </c>
      <c r="J9438">
        <v>0</v>
      </c>
      <c r="K9438">
        <v>0</v>
      </c>
      <c r="L9438">
        <v>1822</v>
      </c>
      <c r="M9438">
        <v>1822</v>
      </c>
      <c r="N9438" t="s">
        <v>20</v>
      </c>
      <c r="O9438" t="s">
        <v>27785</v>
      </c>
      <c r="P9438" t="s">
        <v>28</v>
      </c>
      <c r="Q9438" t="s">
        <v>34256</v>
      </c>
      <c r="R9438" t="s">
        <v>33783</v>
      </c>
      <c r="S9438" t="s">
        <v>33942</v>
      </c>
      <c r="T9438" t="s">
        <v>34233</v>
      </c>
      <c r="U9438" t="s">
        <v>32656</v>
      </c>
      <c r="V9438" t="s">
        <v>33538</v>
      </c>
      <c r="W9438">
        <v>350</v>
      </c>
      <c r="X9438">
        <v>2</v>
      </c>
      <c r="Y9438">
        <v>1</v>
      </c>
      <c r="AA9438">
        <v>8.5</v>
      </c>
      <c r="AC9438">
        <v>1</v>
      </c>
      <c r="AD9438" t="str">
        <f t="shared" si="1460"/>
        <v/>
      </c>
      <c r="AE9438">
        <f t="shared" si="1459"/>
        <v>1</v>
      </c>
      <c r="AF9438" t="str">
        <f t="shared" si="1458"/>
        <v/>
      </c>
      <c r="AG9438" t="str">
        <f t="shared" si="1461"/>
        <v/>
      </c>
      <c r="AH9438" t="str">
        <f t="shared" si="1453"/>
        <v/>
      </c>
      <c r="AI9438">
        <v>0.14499999999999999</v>
      </c>
      <c r="AJ9438" t="str">
        <f t="shared" si="1450"/>
        <v/>
      </c>
      <c r="AK9438">
        <f t="shared" si="1454"/>
        <v>2.8</v>
      </c>
      <c r="AL9438">
        <f t="shared" si="1452"/>
        <v>0.40599999999999997</v>
      </c>
    </row>
    <row r="9439" spans="1:39" x14ac:dyDescent="0.2">
      <c r="A9439" t="s">
        <v>27786</v>
      </c>
      <c r="B9439" t="s">
        <v>233</v>
      </c>
      <c r="C9439" t="s">
        <v>27787</v>
      </c>
      <c r="D9439" s="1">
        <v>42104</v>
      </c>
      <c r="E9439" s="1">
        <v>43838</v>
      </c>
      <c r="F9439" t="s">
        <v>19</v>
      </c>
      <c r="I9439">
        <v>100</v>
      </c>
      <c r="J9439">
        <v>0</v>
      </c>
      <c r="K9439">
        <v>0</v>
      </c>
      <c r="L9439">
        <v>1427</v>
      </c>
      <c r="M9439">
        <v>1427</v>
      </c>
      <c r="N9439" t="s">
        <v>20</v>
      </c>
      <c r="O9439" t="s">
        <v>27788</v>
      </c>
      <c r="P9439" t="s">
        <v>28</v>
      </c>
      <c r="Q9439" t="s">
        <v>34256</v>
      </c>
      <c r="R9439" t="s">
        <v>33783</v>
      </c>
      <c r="S9439" t="s">
        <v>33942</v>
      </c>
      <c r="T9439" t="s">
        <v>34233</v>
      </c>
      <c r="U9439" t="s">
        <v>32634</v>
      </c>
      <c r="V9439" t="s">
        <v>33538</v>
      </c>
      <c r="W9439">
        <v>200</v>
      </c>
      <c r="X9439">
        <v>2</v>
      </c>
      <c r="Y9439" t="s">
        <v>32654</v>
      </c>
      <c r="AA9439">
        <v>8.5</v>
      </c>
      <c r="AC9439">
        <v>1</v>
      </c>
      <c r="AD9439" t="str">
        <f t="shared" si="1460"/>
        <v/>
      </c>
      <c r="AE9439">
        <f t="shared" si="1459"/>
        <v>1</v>
      </c>
      <c r="AF9439" t="str">
        <f t="shared" si="1458"/>
        <v/>
      </c>
      <c r="AG9439" t="str">
        <f t="shared" si="1461"/>
        <v/>
      </c>
      <c r="AH9439" t="str">
        <f t="shared" si="1453"/>
        <v/>
      </c>
      <c r="AI9439">
        <v>0.14499999999999999</v>
      </c>
      <c r="AJ9439" t="str">
        <f t="shared" si="1450"/>
        <v/>
      </c>
      <c r="AK9439">
        <f t="shared" si="1454"/>
        <v>2.8</v>
      </c>
      <c r="AL9439">
        <f t="shared" si="1452"/>
        <v>0.40599999999999997</v>
      </c>
    </row>
    <row r="9440" spans="1:39" x14ac:dyDescent="0.2">
      <c r="A9440" t="s">
        <v>30067</v>
      </c>
      <c r="B9440" t="s">
        <v>233</v>
      </c>
      <c r="C9440" t="s">
        <v>30068</v>
      </c>
      <c r="D9440" s="1">
        <v>43838</v>
      </c>
      <c r="E9440" s="1">
        <v>43838</v>
      </c>
      <c r="F9440" t="s">
        <v>19</v>
      </c>
      <c r="I9440">
        <v>100</v>
      </c>
      <c r="J9440">
        <v>0</v>
      </c>
      <c r="K9440">
        <v>0</v>
      </c>
      <c r="L9440">
        <v>1202</v>
      </c>
      <c r="M9440">
        <v>1202</v>
      </c>
      <c r="N9440" t="s">
        <v>20</v>
      </c>
      <c r="O9440" t="s">
        <v>30069</v>
      </c>
      <c r="P9440" t="s">
        <v>28</v>
      </c>
      <c r="Q9440" t="s">
        <v>34256</v>
      </c>
      <c r="R9440" t="s">
        <v>33783</v>
      </c>
      <c r="S9440" t="s">
        <v>33942</v>
      </c>
      <c r="T9440" t="s">
        <v>34233</v>
      </c>
      <c r="U9440" t="s">
        <v>32634</v>
      </c>
      <c r="V9440" t="s">
        <v>33535</v>
      </c>
      <c r="W9440">
        <v>240</v>
      </c>
      <c r="X9440">
        <v>2</v>
      </c>
      <c r="Y9440" t="s">
        <v>32654</v>
      </c>
      <c r="Z9440">
        <v>440</v>
      </c>
      <c r="AA9440">
        <v>8.5</v>
      </c>
      <c r="AB9440">
        <v>20</v>
      </c>
      <c r="AC9440">
        <v>1</v>
      </c>
      <c r="AD9440" t="str">
        <f t="shared" si="1460"/>
        <v/>
      </c>
      <c r="AE9440">
        <f t="shared" si="1459"/>
        <v>1</v>
      </c>
      <c r="AF9440" t="str">
        <f t="shared" si="1458"/>
        <v/>
      </c>
      <c r="AG9440" t="str">
        <f t="shared" si="1461"/>
        <v/>
      </c>
      <c r="AH9440" t="str">
        <f t="shared" si="1453"/>
        <v/>
      </c>
      <c r="AI9440">
        <v>0.14499999999999999</v>
      </c>
      <c r="AJ9440" t="str">
        <f t="shared" si="1450"/>
        <v/>
      </c>
      <c r="AK9440">
        <f t="shared" si="1454"/>
        <v>2.8</v>
      </c>
      <c r="AL9440">
        <f t="shared" si="1452"/>
        <v>0.40599999999999997</v>
      </c>
    </row>
    <row r="9441" spans="1:39" x14ac:dyDescent="0.2">
      <c r="A9441" t="s">
        <v>29898</v>
      </c>
      <c r="B9441" t="s">
        <v>233</v>
      </c>
      <c r="C9441" t="s">
        <v>29899</v>
      </c>
      <c r="D9441" s="1">
        <v>43838</v>
      </c>
      <c r="E9441" s="1">
        <v>43838</v>
      </c>
      <c r="F9441" t="s">
        <v>19</v>
      </c>
      <c r="I9441">
        <v>100</v>
      </c>
      <c r="J9441">
        <v>0</v>
      </c>
      <c r="K9441">
        <v>0</v>
      </c>
      <c r="L9441">
        <v>1200</v>
      </c>
      <c r="M9441">
        <v>1200</v>
      </c>
      <c r="N9441" t="s">
        <v>20</v>
      </c>
      <c r="O9441" t="s">
        <v>29900</v>
      </c>
      <c r="P9441" t="s">
        <v>28</v>
      </c>
      <c r="Q9441" t="s">
        <v>34256</v>
      </c>
      <c r="R9441" t="s">
        <v>33783</v>
      </c>
      <c r="S9441" t="s">
        <v>33942</v>
      </c>
      <c r="T9441" t="s">
        <v>34233</v>
      </c>
      <c r="U9441" t="s">
        <v>32634</v>
      </c>
      <c r="V9441" t="s">
        <v>33535</v>
      </c>
      <c r="W9441">
        <v>240</v>
      </c>
      <c r="X9441">
        <v>2</v>
      </c>
      <c r="Y9441" t="s">
        <v>32654</v>
      </c>
      <c r="Z9441">
        <v>440</v>
      </c>
      <c r="AA9441">
        <v>8.5</v>
      </c>
      <c r="AB9441">
        <v>20</v>
      </c>
      <c r="AC9441">
        <v>1</v>
      </c>
      <c r="AD9441" t="str">
        <f t="shared" si="1460"/>
        <v/>
      </c>
      <c r="AE9441">
        <f t="shared" si="1459"/>
        <v>1</v>
      </c>
      <c r="AF9441" t="str">
        <f t="shared" si="1458"/>
        <v/>
      </c>
      <c r="AG9441" t="str">
        <f t="shared" si="1461"/>
        <v/>
      </c>
      <c r="AH9441" t="str">
        <f t="shared" si="1453"/>
        <v/>
      </c>
      <c r="AI9441">
        <v>0.14499999999999999</v>
      </c>
      <c r="AJ9441" t="str">
        <f t="shared" si="1450"/>
        <v/>
      </c>
      <c r="AK9441">
        <f t="shared" si="1454"/>
        <v>2.8</v>
      </c>
      <c r="AL9441">
        <f t="shared" si="1452"/>
        <v>0.40599999999999997</v>
      </c>
    </row>
    <row r="9442" spans="1:39" x14ac:dyDescent="0.2">
      <c r="A9442" t="s">
        <v>27789</v>
      </c>
      <c r="B9442" t="s">
        <v>233</v>
      </c>
      <c r="C9442" t="s">
        <v>27790</v>
      </c>
      <c r="D9442" s="1">
        <v>42104</v>
      </c>
      <c r="E9442" s="1">
        <v>43456</v>
      </c>
      <c r="F9442" t="s">
        <v>19</v>
      </c>
      <c r="I9442">
        <v>100</v>
      </c>
      <c r="J9442">
        <v>0</v>
      </c>
      <c r="K9442">
        <v>0</v>
      </c>
      <c r="L9442">
        <v>1201</v>
      </c>
      <c r="M9442">
        <v>1201</v>
      </c>
      <c r="N9442" t="s">
        <v>20</v>
      </c>
      <c r="O9442" t="s">
        <v>27791</v>
      </c>
      <c r="P9442" t="s">
        <v>28</v>
      </c>
      <c r="Q9442" t="s">
        <v>34256</v>
      </c>
      <c r="R9442" t="s">
        <v>33783</v>
      </c>
      <c r="S9442" t="s">
        <v>33942</v>
      </c>
      <c r="T9442" t="s">
        <v>34233</v>
      </c>
      <c r="U9442" t="s">
        <v>32634</v>
      </c>
      <c r="V9442" t="s">
        <v>33538</v>
      </c>
      <c r="W9442">
        <v>180</v>
      </c>
      <c r="X9442">
        <v>2</v>
      </c>
      <c r="Y9442" t="s">
        <v>32654</v>
      </c>
      <c r="AA9442">
        <v>8.5</v>
      </c>
      <c r="AC9442">
        <v>1</v>
      </c>
      <c r="AD9442" t="str">
        <f t="shared" si="1460"/>
        <v/>
      </c>
      <c r="AE9442">
        <f t="shared" si="1459"/>
        <v>1</v>
      </c>
      <c r="AF9442" t="str">
        <f t="shared" si="1458"/>
        <v/>
      </c>
      <c r="AG9442" t="str">
        <f t="shared" si="1461"/>
        <v/>
      </c>
      <c r="AH9442" t="str">
        <f t="shared" si="1453"/>
        <v/>
      </c>
      <c r="AI9442">
        <v>0.14499999999999999</v>
      </c>
      <c r="AJ9442" t="str">
        <f t="shared" si="1450"/>
        <v/>
      </c>
      <c r="AK9442">
        <f t="shared" si="1454"/>
        <v>2.8</v>
      </c>
      <c r="AL9442">
        <f t="shared" si="1452"/>
        <v>0.40599999999999997</v>
      </c>
    </row>
    <row r="9443" spans="1:39" x14ac:dyDescent="0.2">
      <c r="A9443" t="s">
        <v>27792</v>
      </c>
      <c r="B9443" t="s">
        <v>233</v>
      </c>
      <c r="C9443" t="s">
        <v>27793</v>
      </c>
      <c r="D9443" s="1">
        <v>42104</v>
      </c>
      <c r="E9443" s="1">
        <v>43951</v>
      </c>
      <c r="F9443" t="s">
        <v>19</v>
      </c>
      <c r="I9443">
        <v>100</v>
      </c>
      <c r="J9443">
        <v>0</v>
      </c>
      <c r="K9443">
        <v>0</v>
      </c>
      <c r="L9443">
        <v>1388</v>
      </c>
      <c r="M9443">
        <v>1388</v>
      </c>
      <c r="N9443" t="s">
        <v>20</v>
      </c>
      <c r="O9443" t="s">
        <v>27794</v>
      </c>
      <c r="P9443" t="s">
        <v>28</v>
      </c>
      <c r="Q9443" t="s">
        <v>34256</v>
      </c>
      <c r="R9443" t="s">
        <v>33783</v>
      </c>
      <c r="S9443" t="s">
        <v>33942</v>
      </c>
      <c r="T9443" t="s">
        <v>34233</v>
      </c>
      <c r="U9443" t="s">
        <v>32634</v>
      </c>
      <c r="V9443" t="s">
        <v>33538</v>
      </c>
      <c r="W9443">
        <v>200</v>
      </c>
      <c r="X9443">
        <v>2</v>
      </c>
      <c r="Y9443" t="s">
        <v>32654</v>
      </c>
      <c r="AA9443">
        <v>8.5</v>
      </c>
      <c r="AC9443">
        <v>1</v>
      </c>
      <c r="AD9443" t="str">
        <f t="shared" si="1460"/>
        <v/>
      </c>
      <c r="AE9443">
        <f t="shared" si="1459"/>
        <v>1</v>
      </c>
      <c r="AF9443" t="str">
        <f t="shared" si="1458"/>
        <v/>
      </c>
      <c r="AG9443" t="str">
        <f t="shared" si="1461"/>
        <v/>
      </c>
      <c r="AH9443" t="str">
        <f t="shared" si="1453"/>
        <v/>
      </c>
      <c r="AI9443">
        <v>0.14499999999999999</v>
      </c>
      <c r="AJ9443" t="str">
        <f t="shared" si="1450"/>
        <v/>
      </c>
      <c r="AK9443">
        <f t="shared" si="1454"/>
        <v>2.8</v>
      </c>
      <c r="AL9443">
        <f t="shared" si="1452"/>
        <v>0.40599999999999997</v>
      </c>
    </row>
    <row r="9444" spans="1:39" x14ac:dyDescent="0.2">
      <c r="A9444" t="s">
        <v>27795</v>
      </c>
      <c r="B9444" t="s">
        <v>233</v>
      </c>
      <c r="C9444" t="s">
        <v>27796</v>
      </c>
      <c r="D9444" s="1">
        <v>42104</v>
      </c>
      <c r="E9444" s="1">
        <v>43456</v>
      </c>
      <c r="F9444" t="s">
        <v>19</v>
      </c>
      <c r="I9444">
        <v>100</v>
      </c>
      <c r="J9444">
        <v>0</v>
      </c>
      <c r="K9444">
        <v>0</v>
      </c>
      <c r="L9444">
        <v>1205</v>
      </c>
      <c r="M9444">
        <v>1204</v>
      </c>
      <c r="N9444" t="s">
        <v>20</v>
      </c>
      <c r="O9444" t="s">
        <v>27797</v>
      </c>
      <c r="P9444" t="s">
        <v>28</v>
      </c>
      <c r="Q9444" t="s">
        <v>34256</v>
      </c>
      <c r="R9444" t="s">
        <v>33783</v>
      </c>
      <c r="S9444" t="s">
        <v>33942</v>
      </c>
      <c r="T9444" t="s">
        <v>34233</v>
      </c>
      <c r="U9444" t="s">
        <v>32634</v>
      </c>
      <c r="V9444" t="s">
        <v>33538</v>
      </c>
      <c r="W9444">
        <v>180</v>
      </c>
      <c r="X9444">
        <v>2</v>
      </c>
      <c r="Y9444" t="s">
        <v>32654</v>
      </c>
      <c r="AA9444">
        <v>8.5</v>
      </c>
      <c r="AC9444">
        <v>1</v>
      </c>
      <c r="AD9444" t="str">
        <f t="shared" si="1460"/>
        <v/>
      </c>
      <c r="AE9444">
        <f t="shared" si="1459"/>
        <v>1</v>
      </c>
      <c r="AF9444" t="str">
        <f t="shared" si="1458"/>
        <v/>
      </c>
      <c r="AG9444" t="str">
        <f t="shared" si="1461"/>
        <v/>
      </c>
      <c r="AH9444" t="str">
        <f t="shared" si="1453"/>
        <v/>
      </c>
      <c r="AI9444">
        <v>0.14499999999999999</v>
      </c>
      <c r="AJ9444" t="str">
        <f t="shared" si="1450"/>
        <v/>
      </c>
      <c r="AK9444">
        <f t="shared" si="1454"/>
        <v>2.8</v>
      </c>
      <c r="AL9444">
        <f t="shared" si="1452"/>
        <v>0.40599999999999997</v>
      </c>
    </row>
    <row r="9445" spans="1:39" x14ac:dyDescent="0.2">
      <c r="A9445" t="s">
        <v>27798</v>
      </c>
      <c r="B9445" t="s">
        <v>233</v>
      </c>
      <c r="C9445" t="s">
        <v>27799</v>
      </c>
      <c r="D9445" s="1">
        <v>42104</v>
      </c>
      <c r="E9445" s="1">
        <v>43456</v>
      </c>
      <c r="F9445" t="s">
        <v>39</v>
      </c>
      <c r="I9445">
        <v>100</v>
      </c>
      <c r="J9445">
        <v>0</v>
      </c>
      <c r="K9445">
        <v>0</v>
      </c>
      <c r="L9445">
        <v>1133</v>
      </c>
      <c r="M9445">
        <v>1133</v>
      </c>
      <c r="N9445" t="s">
        <v>20</v>
      </c>
      <c r="O9445" t="s">
        <v>27800</v>
      </c>
      <c r="P9445" t="s">
        <v>28</v>
      </c>
      <c r="Q9445" t="s">
        <v>34256</v>
      </c>
      <c r="R9445" t="s">
        <v>33783</v>
      </c>
      <c r="S9445" t="s">
        <v>33942</v>
      </c>
      <c r="T9445" t="s">
        <v>34233</v>
      </c>
      <c r="U9445" t="s">
        <v>32634</v>
      </c>
      <c r="V9445" t="s">
        <v>33538</v>
      </c>
      <c r="W9445">
        <v>200</v>
      </c>
      <c r="X9445">
        <v>2</v>
      </c>
      <c r="Y9445" t="s">
        <v>32654</v>
      </c>
      <c r="AA9445">
        <v>8.5</v>
      </c>
      <c r="AC9445">
        <v>1</v>
      </c>
      <c r="AD9445" t="str">
        <f t="shared" si="1460"/>
        <v/>
      </c>
      <c r="AE9445">
        <f t="shared" si="1459"/>
        <v>1</v>
      </c>
      <c r="AF9445" t="str">
        <f t="shared" si="1458"/>
        <v/>
      </c>
      <c r="AG9445" t="str">
        <f t="shared" si="1461"/>
        <v/>
      </c>
      <c r="AH9445" t="str">
        <f t="shared" si="1453"/>
        <v/>
      </c>
      <c r="AI9445">
        <v>0.14499999999999999</v>
      </c>
      <c r="AJ9445" t="str">
        <f t="shared" si="1450"/>
        <v/>
      </c>
      <c r="AK9445">
        <f t="shared" si="1454"/>
        <v>2.8</v>
      </c>
      <c r="AL9445">
        <f t="shared" si="1452"/>
        <v>0.40599999999999997</v>
      </c>
    </row>
    <row r="9446" spans="1:39" x14ac:dyDescent="0.2">
      <c r="A9446" t="s">
        <v>27801</v>
      </c>
      <c r="B9446" t="s">
        <v>233</v>
      </c>
      <c r="C9446" t="s">
        <v>27802</v>
      </c>
      <c r="D9446" s="1">
        <v>42104</v>
      </c>
      <c r="E9446" s="1">
        <v>43456</v>
      </c>
      <c r="F9446" t="s">
        <v>19</v>
      </c>
      <c r="I9446">
        <v>100</v>
      </c>
      <c r="J9446">
        <v>0</v>
      </c>
      <c r="K9446">
        <v>0</v>
      </c>
      <c r="L9446">
        <v>1666</v>
      </c>
      <c r="M9446">
        <v>1666</v>
      </c>
      <c r="N9446" t="s">
        <v>20</v>
      </c>
      <c r="O9446" t="s">
        <v>27803</v>
      </c>
      <c r="P9446" t="s">
        <v>28</v>
      </c>
      <c r="Q9446" t="s">
        <v>34256</v>
      </c>
      <c r="R9446" t="s">
        <v>33783</v>
      </c>
      <c r="S9446" t="s">
        <v>33942</v>
      </c>
      <c r="T9446" t="s">
        <v>34233</v>
      </c>
      <c r="U9446" t="s">
        <v>32634</v>
      </c>
      <c r="V9446" t="s">
        <v>33538</v>
      </c>
      <c r="W9446">
        <v>250</v>
      </c>
      <c r="X9446">
        <v>2</v>
      </c>
      <c r="Y9446" t="s">
        <v>32654</v>
      </c>
      <c r="AA9446">
        <v>8.5</v>
      </c>
      <c r="AC9446">
        <v>1</v>
      </c>
      <c r="AD9446" t="str">
        <f t="shared" si="1460"/>
        <v/>
      </c>
      <c r="AE9446">
        <f t="shared" si="1459"/>
        <v>1</v>
      </c>
      <c r="AF9446" t="str">
        <f t="shared" si="1458"/>
        <v/>
      </c>
      <c r="AG9446" t="str">
        <f t="shared" si="1461"/>
        <v/>
      </c>
      <c r="AH9446" t="str">
        <f t="shared" si="1453"/>
        <v/>
      </c>
      <c r="AI9446">
        <v>0.14499999999999999</v>
      </c>
      <c r="AJ9446" t="str">
        <f t="shared" ref="AJ9446:AJ9509" si="1462">IF(COUNTBLANK(AH9446),"",AH9446*AI9446)</f>
        <v/>
      </c>
      <c r="AK9446">
        <f t="shared" si="1454"/>
        <v>2.8</v>
      </c>
      <c r="AL9446">
        <f t="shared" si="1452"/>
        <v>0.40599999999999997</v>
      </c>
    </row>
    <row r="9447" spans="1:39" x14ac:dyDescent="0.2">
      <c r="A9447" t="s">
        <v>30264</v>
      </c>
      <c r="B9447" t="s">
        <v>233</v>
      </c>
      <c r="C9447" t="s">
        <v>30265</v>
      </c>
      <c r="D9447" s="1">
        <v>43749</v>
      </c>
      <c r="E9447" s="1">
        <v>43951</v>
      </c>
      <c r="F9447" t="s">
        <v>26</v>
      </c>
      <c r="I9447">
        <v>100</v>
      </c>
      <c r="J9447">
        <v>0</v>
      </c>
      <c r="K9447">
        <v>0</v>
      </c>
      <c r="L9447">
        <v>658</v>
      </c>
      <c r="M9447">
        <v>658</v>
      </c>
      <c r="N9447" t="s">
        <v>20</v>
      </c>
      <c r="O9447" t="s">
        <v>30266</v>
      </c>
      <c r="P9447" t="s">
        <v>44</v>
      </c>
      <c r="Q9447" t="s">
        <v>34233</v>
      </c>
      <c r="R9447" t="s">
        <v>34233</v>
      </c>
      <c r="S9447" t="s">
        <v>34233</v>
      </c>
      <c r="T9447" t="s">
        <v>34233</v>
      </c>
      <c r="AD9447" t="str">
        <f t="shared" si="1460"/>
        <v/>
      </c>
      <c r="AE9447" t="str">
        <f t="shared" si="1459"/>
        <v/>
      </c>
      <c r="AF9447" t="str">
        <f t="shared" si="1458"/>
        <v/>
      </c>
      <c r="AG9447" t="str">
        <f t="shared" si="1461"/>
        <v/>
      </c>
      <c r="AH9447" t="str">
        <f t="shared" si="1453"/>
        <v/>
      </c>
      <c r="AI9447">
        <v>0.14499999999999999</v>
      </c>
      <c r="AJ9447" t="str">
        <f t="shared" si="1462"/>
        <v/>
      </c>
      <c r="AK9447" t="str">
        <f t="shared" si="1454"/>
        <v/>
      </c>
      <c r="AL9447" t="str">
        <f t="shared" si="1452"/>
        <v/>
      </c>
    </row>
    <row r="9448" spans="1:39" x14ac:dyDescent="0.2">
      <c r="A9448" t="s">
        <v>27810</v>
      </c>
      <c r="B9448" t="s">
        <v>233</v>
      </c>
      <c r="C9448" t="s">
        <v>27811</v>
      </c>
      <c r="D9448" s="1">
        <v>42104</v>
      </c>
      <c r="E9448" s="1">
        <v>43951</v>
      </c>
      <c r="F9448" t="s">
        <v>39</v>
      </c>
      <c r="I9448">
        <v>100</v>
      </c>
      <c r="J9448">
        <v>0</v>
      </c>
      <c r="K9448">
        <v>0</v>
      </c>
      <c r="L9448">
        <v>13917</v>
      </c>
      <c r="M9448">
        <v>13917</v>
      </c>
      <c r="N9448" t="s">
        <v>20</v>
      </c>
      <c r="O9448" t="s">
        <v>27812</v>
      </c>
      <c r="P9448" t="s">
        <v>28</v>
      </c>
      <c r="Q9448" t="s">
        <v>34233</v>
      </c>
      <c r="R9448" t="s">
        <v>34233</v>
      </c>
      <c r="S9448" t="s">
        <v>33942</v>
      </c>
      <c r="T9448" t="s">
        <v>34233</v>
      </c>
      <c r="AD9448" t="str">
        <f t="shared" si="1460"/>
        <v/>
      </c>
      <c r="AE9448" t="str">
        <f t="shared" si="1459"/>
        <v/>
      </c>
      <c r="AF9448" t="str">
        <f t="shared" si="1458"/>
        <v/>
      </c>
      <c r="AG9448" t="str">
        <f t="shared" si="1461"/>
        <v/>
      </c>
      <c r="AH9448" t="str">
        <f t="shared" si="1453"/>
        <v/>
      </c>
      <c r="AI9448">
        <v>0.14499999999999999</v>
      </c>
      <c r="AJ9448" t="str">
        <f t="shared" si="1462"/>
        <v/>
      </c>
      <c r="AK9448" t="str">
        <f t="shared" si="1454"/>
        <v/>
      </c>
      <c r="AL9448" t="str">
        <f t="shared" si="1452"/>
        <v/>
      </c>
    </row>
    <row r="9449" spans="1:39" x14ac:dyDescent="0.2">
      <c r="A9449" t="s">
        <v>12763</v>
      </c>
      <c r="B9449" t="s">
        <v>233</v>
      </c>
      <c r="C9449" t="s">
        <v>12764</v>
      </c>
      <c r="D9449" s="1">
        <v>36789</v>
      </c>
      <c r="E9449" s="1">
        <v>44546</v>
      </c>
      <c r="F9449" t="s">
        <v>19</v>
      </c>
      <c r="I9449">
        <v>100</v>
      </c>
      <c r="J9449">
        <v>0</v>
      </c>
      <c r="K9449">
        <v>0</v>
      </c>
      <c r="L9449">
        <v>1131</v>
      </c>
      <c r="M9449">
        <v>1131</v>
      </c>
      <c r="N9449" t="s">
        <v>20</v>
      </c>
      <c r="O9449" t="s">
        <v>12765</v>
      </c>
      <c r="P9449" t="s">
        <v>28</v>
      </c>
      <c r="Q9449" t="s">
        <v>34233</v>
      </c>
      <c r="R9449" t="s">
        <v>34233</v>
      </c>
      <c r="S9449" t="s">
        <v>32628</v>
      </c>
      <c r="T9449" t="s">
        <v>34357</v>
      </c>
      <c r="U9449" t="s">
        <v>32634</v>
      </c>
      <c r="V9449" t="s">
        <v>33531</v>
      </c>
      <c r="W9449">
        <v>423</v>
      </c>
      <c r="X9449">
        <v>2</v>
      </c>
      <c r="AA9449">
        <v>8.5</v>
      </c>
      <c r="AB9449">
        <v>25</v>
      </c>
      <c r="AC9449">
        <v>1</v>
      </c>
      <c r="AD9449" t="str">
        <f t="shared" si="1460"/>
        <v/>
      </c>
      <c r="AE9449" t="str">
        <f t="shared" si="1459"/>
        <v/>
      </c>
      <c r="AF9449" t="str">
        <f t="shared" si="1458"/>
        <v/>
      </c>
      <c r="AG9449">
        <f t="shared" si="1461"/>
        <v>1</v>
      </c>
      <c r="AH9449">
        <f t="shared" si="1453"/>
        <v>2.8</v>
      </c>
      <c r="AI9449">
        <v>0.14499999999999999</v>
      </c>
      <c r="AJ9449">
        <f t="shared" si="1462"/>
        <v>0.40599999999999997</v>
      </c>
      <c r="AK9449" t="str">
        <f t="shared" si="1454"/>
        <v/>
      </c>
      <c r="AL9449" t="str">
        <f t="shared" si="1452"/>
        <v/>
      </c>
    </row>
    <row r="9450" spans="1:39" x14ac:dyDescent="0.2">
      <c r="A9450" t="s">
        <v>18054</v>
      </c>
      <c r="B9450" t="s">
        <v>233</v>
      </c>
      <c r="C9450" t="s">
        <v>18055</v>
      </c>
      <c r="D9450" s="1">
        <v>37887</v>
      </c>
      <c r="E9450" s="1">
        <v>43456</v>
      </c>
      <c r="F9450" t="s">
        <v>19</v>
      </c>
      <c r="I9450">
        <v>100</v>
      </c>
      <c r="J9450">
        <v>0</v>
      </c>
      <c r="K9450">
        <v>0</v>
      </c>
      <c r="L9450">
        <v>1073</v>
      </c>
      <c r="M9450">
        <v>1073</v>
      </c>
      <c r="N9450" t="s">
        <v>20</v>
      </c>
      <c r="O9450" t="s">
        <v>18056</v>
      </c>
      <c r="P9450" t="s">
        <v>28</v>
      </c>
      <c r="Q9450" t="s">
        <v>34256</v>
      </c>
      <c r="R9450" t="s">
        <v>33783</v>
      </c>
      <c r="S9450" t="s">
        <v>33942</v>
      </c>
      <c r="T9450" t="s">
        <v>34233</v>
      </c>
      <c r="U9450" t="s">
        <v>32634</v>
      </c>
      <c r="V9450" t="s">
        <v>33539</v>
      </c>
      <c r="X9450">
        <v>2</v>
      </c>
      <c r="Y9450" t="s">
        <v>32661</v>
      </c>
      <c r="AA9450">
        <v>8.5</v>
      </c>
      <c r="AB9450">
        <v>20</v>
      </c>
      <c r="AC9450">
        <v>1</v>
      </c>
      <c r="AD9450" t="str">
        <f t="shared" si="1460"/>
        <v/>
      </c>
      <c r="AE9450">
        <f t="shared" si="1459"/>
        <v>1</v>
      </c>
      <c r="AF9450" t="str">
        <f t="shared" si="1458"/>
        <v/>
      </c>
      <c r="AG9450" t="str">
        <f t="shared" si="1461"/>
        <v/>
      </c>
      <c r="AH9450" t="str">
        <f t="shared" si="1453"/>
        <v/>
      </c>
      <c r="AI9450">
        <v>0.14499999999999999</v>
      </c>
      <c r="AJ9450" t="str">
        <f t="shared" si="1462"/>
        <v/>
      </c>
      <c r="AK9450">
        <f t="shared" si="1454"/>
        <v>2.8</v>
      </c>
      <c r="AL9450">
        <f t="shared" si="1452"/>
        <v>0.40599999999999997</v>
      </c>
    </row>
    <row r="9451" spans="1:39" s="20" customFormat="1" x14ac:dyDescent="0.2">
      <c r="A9451" s="20" t="s">
        <v>13170</v>
      </c>
      <c r="B9451" s="20" t="s">
        <v>233</v>
      </c>
      <c r="C9451" s="20" t="s">
        <v>13171</v>
      </c>
      <c r="D9451" s="21">
        <v>36789</v>
      </c>
      <c r="E9451" s="21">
        <v>44546</v>
      </c>
      <c r="F9451" s="20" t="s">
        <v>19</v>
      </c>
      <c r="I9451" s="20">
        <v>100</v>
      </c>
      <c r="J9451" s="20">
        <v>0</v>
      </c>
      <c r="K9451" s="20">
        <v>0</v>
      </c>
      <c r="L9451" s="20">
        <v>622</v>
      </c>
      <c r="M9451" s="20">
        <v>622</v>
      </c>
      <c r="N9451" s="20" t="s">
        <v>20</v>
      </c>
      <c r="O9451" s="20" t="s">
        <v>13172</v>
      </c>
      <c r="P9451" s="20" t="s">
        <v>28</v>
      </c>
      <c r="Q9451" s="20" t="s">
        <v>34272</v>
      </c>
      <c r="R9451" s="20">
        <v>0</v>
      </c>
      <c r="S9451" s="20" t="s">
        <v>33942</v>
      </c>
      <c r="T9451" s="20" t="s">
        <v>34233</v>
      </c>
      <c r="V9451" s="20" t="s">
        <v>33531</v>
      </c>
      <c r="AD9451" s="20" t="str">
        <f t="shared" si="1460"/>
        <v/>
      </c>
      <c r="AE9451" s="20" t="str">
        <f t="shared" si="1459"/>
        <v/>
      </c>
      <c r="AF9451" s="20" t="str">
        <f t="shared" si="1458"/>
        <v/>
      </c>
      <c r="AG9451" s="20" t="str">
        <f t="shared" si="1461"/>
        <v/>
      </c>
      <c r="AH9451" s="20" t="str">
        <f t="shared" si="1453"/>
        <v/>
      </c>
      <c r="AI9451" s="20">
        <v>0.14499999999999999</v>
      </c>
      <c r="AJ9451" s="20" t="str">
        <f t="shared" si="1462"/>
        <v/>
      </c>
      <c r="AK9451" s="20" t="str">
        <f t="shared" si="1454"/>
        <v/>
      </c>
      <c r="AL9451" s="20" t="str">
        <f t="shared" ref="AL9451:AL9514" si="1463">IF(COUNTBLANK(AK9451),"",AK9451*AI9451)</f>
        <v/>
      </c>
      <c r="AM9451" s="20" t="s">
        <v>34173</v>
      </c>
    </row>
    <row r="9452" spans="1:39" x14ac:dyDescent="0.2">
      <c r="A9452" t="s">
        <v>12760</v>
      </c>
      <c r="B9452" t="s">
        <v>233</v>
      </c>
      <c r="C9452" t="s">
        <v>12761</v>
      </c>
      <c r="D9452" s="1">
        <v>36789</v>
      </c>
      <c r="E9452" s="1">
        <v>44546</v>
      </c>
      <c r="F9452" t="s">
        <v>19</v>
      </c>
      <c r="I9452">
        <v>100</v>
      </c>
      <c r="J9452">
        <v>0</v>
      </c>
      <c r="K9452">
        <v>0</v>
      </c>
      <c r="L9452">
        <v>1549</v>
      </c>
      <c r="M9452">
        <v>1549</v>
      </c>
      <c r="N9452" t="s">
        <v>20</v>
      </c>
      <c r="O9452" t="s">
        <v>12762</v>
      </c>
      <c r="P9452" t="s">
        <v>28</v>
      </c>
      <c r="Q9452" t="s">
        <v>34233</v>
      </c>
      <c r="R9452" t="s">
        <v>34233</v>
      </c>
      <c r="S9452" t="s">
        <v>33797</v>
      </c>
      <c r="T9452" t="s">
        <v>34349</v>
      </c>
      <c r="U9452" t="s">
        <v>32634</v>
      </c>
      <c r="V9452" t="s">
        <v>33531</v>
      </c>
      <c r="W9452">
        <v>407</v>
      </c>
      <c r="X9452">
        <v>2</v>
      </c>
      <c r="AA9452">
        <v>8.5</v>
      </c>
      <c r="AB9452">
        <v>25</v>
      </c>
      <c r="AC9452">
        <v>1</v>
      </c>
      <c r="AD9452" t="str">
        <f t="shared" si="1460"/>
        <v/>
      </c>
      <c r="AE9452" t="str">
        <f t="shared" si="1459"/>
        <v/>
      </c>
      <c r="AF9452" t="str">
        <f t="shared" si="1458"/>
        <v/>
      </c>
      <c r="AG9452">
        <f t="shared" si="1461"/>
        <v>1</v>
      </c>
      <c r="AH9452">
        <f t="shared" si="1453"/>
        <v>2.8</v>
      </c>
      <c r="AI9452">
        <v>0.14499999999999999</v>
      </c>
      <c r="AJ9452">
        <f t="shared" si="1462"/>
        <v>0.40599999999999997</v>
      </c>
      <c r="AK9452" t="str">
        <f t="shared" si="1454"/>
        <v/>
      </c>
      <c r="AL9452" t="str">
        <f t="shared" si="1463"/>
        <v/>
      </c>
    </row>
    <row r="9453" spans="1:39" x14ac:dyDescent="0.2">
      <c r="A9453" t="s">
        <v>13167</v>
      </c>
      <c r="B9453" t="s">
        <v>233</v>
      </c>
      <c r="C9453" t="s">
        <v>13168</v>
      </c>
      <c r="D9453" s="1">
        <v>36789</v>
      </c>
      <c r="E9453" s="1">
        <v>44546</v>
      </c>
      <c r="F9453" t="s">
        <v>19</v>
      </c>
      <c r="I9453">
        <v>100</v>
      </c>
      <c r="J9453">
        <v>0</v>
      </c>
      <c r="K9453">
        <v>0</v>
      </c>
      <c r="L9453">
        <v>831</v>
      </c>
      <c r="M9453">
        <v>831</v>
      </c>
      <c r="N9453" t="s">
        <v>20</v>
      </c>
      <c r="O9453" t="s">
        <v>13169</v>
      </c>
      <c r="P9453" t="s">
        <v>28</v>
      </c>
      <c r="Q9453" t="s">
        <v>34233</v>
      </c>
      <c r="R9453" t="s">
        <v>34233</v>
      </c>
      <c r="S9453" t="s">
        <v>32628</v>
      </c>
      <c r="T9453" t="s">
        <v>34349</v>
      </c>
      <c r="U9453" t="s">
        <v>32634</v>
      </c>
      <c r="V9453" t="s">
        <v>33531</v>
      </c>
      <c r="W9453">
        <v>208</v>
      </c>
      <c r="X9453">
        <v>2</v>
      </c>
      <c r="AA9453">
        <v>8.5</v>
      </c>
      <c r="AB9453">
        <v>25</v>
      </c>
      <c r="AC9453">
        <v>1</v>
      </c>
      <c r="AD9453" t="str">
        <f t="shared" si="1460"/>
        <v/>
      </c>
      <c r="AE9453" t="str">
        <f t="shared" si="1459"/>
        <v/>
      </c>
      <c r="AF9453" t="str">
        <f t="shared" si="1458"/>
        <v/>
      </c>
      <c r="AG9453">
        <f t="shared" si="1461"/>
        <v>1</v>
      </c>
      <c r="AH9453">
        <f t="shared" si="1453"/>
        <v>2.8</v>
      </c>
      <c r="AI9453">
        <v>0.14499999999999999</v>
      </c>
      <c r="AJ9453">
        <f t="shared" si="1462"/>
        <v>0.40599999999999997</v>
      </c>
      <c r="AK9453" t="str">
        <f t="shared" si="1454"/>
        <v/>
      </c>
      <c r="AL9453" t="str">
        <f t="shared" si="1463"/>
        <v/>
      </c>
    </row>
    <row r="9454" spans="1:39" x14ac:dyDescent="0.2">
      <c r="A9454" t="s">
        <v>18060</v>
      </c>
      <c r="B9454" t="s">
        <v>233</v>
      </c>
      <c r="C9454" t="s">
        <v>18061</v>
      </c>
      <c r="D9454" s="1">
        <v>37887</v>
      </c>
      <c r="E9454" s="1">
        <v>44546</v>
      </c>
      <c r="F9454" t="s">
        <v>19</v>
      </c>
      <c r="I9454">
        <v>100</v>
      </c>
      <c r="J9454">
        <v>0</v>
      </c>
      <c r="K9454">
        <v>0</v>
      </c>
      <c r="L9454">
        <v>1925</v>
      </c>
      <c r="M9454">
        <v>1925</v>
      </c>
      <c r="N9454" t="s">
        <v>20</v>
      </c>
      <c r="O9454" t="s">
        <v>18062</v>
      </c>
      <c r="P9454" t="s">
        <v>28</v>
      </c>
      <c r="Q9454" t="s">
        <v>34233</v>
      </c>
      <c r="R9454" t="s">
        <v>34233</v>
      </c>
      <c r="S9454" t="s">
        <v>32628</v>
      </c>
      <c r="T9454" t="s">
        <v>32634</v>
      </c>
      <c r="U9454" t="s">
        <v>32634</v>
      </c>
      <c r="V9454" t="s">
        <v>33539</v>
      </c>
      <c r="X9454">
        <v>2</v>
      </c>
      <c r="Y9454" t="s">
        <v>32661</v>
      </c>
      <c r="AA9454">
        <v>8.5</v>
      </c>
      <c r="AB9454">
        <v>20</v>
      </c>
      <c r="AC9454">
        <v>1</v>
      </c>
      <c r="AD9454" t="str">
        <f t="shared" si="1460"/>
        <v/>
      </c>
      <c r="AE9454" t="str">
        <f t="shared" si="1459"/>
        <v/>
      </c>
      <c r="AF9454" t="str">
        <f t="shared" si="1458"/>
        <v/>
      </c>
      <c r="AG9454">
        <f t="shared" si="1461"/>
        <v>1</v>
      </c>
      <c r="AH9454">
        <f t="shared" si="1453"/>
        <v>2.8</v>
      </c>
      <c r="AI9454">
        <v>0.14499999999999999</v>
      </c>
      <c r="AJ9454">
        <f t="shared" si="1462"/>
        <v>0.40599999999999997</v>
      </c>
      <c r="AK9454" t="str">
        <f t="shared" si="1454"/>
        <v/>
      </c>
      <c r="AL9454" t="str">
        <f t="shared" si="1463"/>
        <v/>
      </c>
    </row>
    <row r="9455" spans="1:39" x14ac:dyDescent="0.2">
      <c r="A9455" t="s">
        <v>7513</v>
      </c>
      <c r="B9455" t="s">
        <v>233</v>
      </c>
      <c r="C9455" t="s">
        <v>7514</v>
      </c>
      <c r="D9455" s="1">
        <v>36139</v>
      </c>
      <c r="E9455" s="1">
        <v>43895</v>
      </c>
      <c r="F9455" t="s">
        <v>19</v>
      </c>
      <c r="I9455">
        <v>100</v>
      </c>
      <c r="J9455">
        <v>0</v>
      </c>
      <c r="K9455">
        <v>0</v>
      </c>
      <c r="L9455">
        <v>743</v>
      </c>
      <c r="M9455">
        <v>743</v>
      </c>
      <c r="N9455" t="s">
        <v>20</v>
      </c>
      <c r="O9455" t="s">
        <v>7515</v>
      </c>
      <c r="P9455" t="s">
        <v>28</v>
      </c>
      <c r="Q9455" t="s">
        <v>34233</v>
      </c>
      <c r="R9455" t="s">
        <v>34233</v>
      </c>
      <c r="S9455" t="s">
        <v>32628</v>
      </c>
      <c r="T9455" t="s">
        <v>34349</v>
      </c>
      <c r="AD9455" t="str">
        <f t="shared" si="1460"/>
        <v/>
      </c>
      <c r="AE9455" t="str">
        <f t="shared" ref="AE9455:AE9486" si="1464">IF((S9455="tühi")*(AC9455&lt;&gt;""),AC9455,"")</f>
        <v/>
      </c>
      <c r="AF9455" t="str">
        <f t="shared" si="1458"/>
        <v/>
      </c>
      <c r="AG9455" s="17">
        <v>1</v>
      </c>
      <c r="AH9455">
        <f t="shared" si="1453"/>
        <v>2.8</v>
      </c>
      <c r="AI9455">
        <v>0.14499999999999999</v>
      </c>
      <c r="AJ9455">
        <f t="shared" si="1462"/>
        <v>0.40599999999999997</v>
      </c>
      <c r="AK9455" t="str">
        <f t="shared" si="1454"/>
        <v/>
      </c>
      <c r="AL9455" t="str">
        <f t="shared" si="1463"/>
        <v/>
      </c>
    </row>
    <row r="9456" spans="1:39" x14ac:dyDescent="0.2">
      <c r="A9456" t="s">
        <v>18105</v>
      </c>
      <c r="B9456" t="s">
        <v>233</v>
      </c>
      <c r="C9456" t="s">
        <v>18106</v>
      </c>
      <c r="D9456" s="1">
        <v>37887</v>
      </c>
      <c r="E9456" s="1">
        <v>44546</v>
      </c>
      <c r="F9456" t="s">
        <v>19</v>
      </c>
      <c r="I9456">
        <v>100</v>
      </c>
      <c r="J9456">
        <v>0</v>
      </c>
      <c r="K9456">
        <v>0</v>
      </c>
      <c r="L9456">
        <v>2480</v>
      </c>
      <c r="M9456">
        <v>2480</v>
      </c>
      <c r="N9456" t="s">
        <v>20</v>
      </c>
      <c r="O9456" t="s">
        <v>18107</v>
      </c>
      <c r="P9456" t="s">
        <v>28</v>
      </c>
      <c r="Q9456" t="s">
        <v>34233</v>
      </c>
      <c r="R9456" t="s">
        <v>34233</v>
      </c>
      <c r="S9456" t="s">
        <v>33797</v>
      </c>
      <c r="T9456" t="s">
        <v>34349</v>
      </c>
      <c r="U9456" t="s">
        <v>32634</v>
      </c>
      <c r="V9456" t="s">
        <v>33539</v>
      </c>
      <c r="X9456">
        <v>2</v>
      </c>
      <c r="Y9456" t="s">
        <v>32661</v>
      </c>
      <c r="AA9456">
        <v>8.5</v>
      </c>
      <c r="AB9456">
        <v>20</v>
      </c>
      <c r="AC9456">
        <v>1</v>
      </c>
      <c r="AD9456" t="str">
        <f t="shared" si="1460"/>
        <v/>
      </c>
      <c r="AE9456" t="str">
        <f t="shared" si="1464"/>
        <v/>
      </c>
      <c r="AF9456" t="str">
        <f t="shared" si="1458"/>
        <v/>
      </c>
      <c r="AG9456">
        <f t="shared" ref="AG9456:AG9464" si="1465">IF((S9456&lt;&gt;"tühi")*(AC9456&lt;&gt;""),AC9456,"")</f>
        <v>1</v>
      </c>
      <c r="AH9456">
        <f t="shared" ref="AH9456:AH9519" si="1466">IF(AG9456="","",AG9456*2.8)</f>
        <v>2.8</v>
      </c>
      <c r="AI9456">
        <v>0.14499999999999999</v>
      </c>
      <c r="AJ9456">
        <f t="shared" si="1462"/>
        <v>0.40599999999999997</v>
      </c>
      <c r="AK9456" t="str">
        <f t="shared" ref="AK9456:AK9519" si="1467">IF(AE9456="","",AE9456*2.8)</f>
        <v/>
      </c>
      <c r="AL9456" t="str">
        <f t="shared" si="1463"/>
        <v/>
      </c>
    </row>
    <row r="9457" spans="1:39" x14ac:dyDescent="0.2">
      <c r="A9457" t="s">
        <v>18057</v>
      </c>
      <c r="B9457" t="s">
        <v>233</v>
      </c>
      <c r="C9457" t="s">
        <v>18058</v>
      </c>
      <c r="D9457" s="1">
        <v>37887</v>
      </c>
      <c r="E9457" s="1">
        <v>44546</v>
      </c>
      <c r="F9457" t="s">
        <v>19</v>
      </c>
      <c r="I9457">
        <v>100</v>
      </c>
      <c r="J9457">
        <v>0</v>
      </c>
      <c r="K9457">
        <v>0</v>
      </c>
      <c r="L9457">
        <v>1197</v>
      </c>
      <c r="M9457">
        <v>1197</v>
      </c>
      <c r="N9457" t="s">
        <v>20</v>
      </c>
      <c r="O9457" t="s">
        <v>18059</v>
      </c>
      <c r="P9457" t="s">
        <v>28</v>
      </c>
      <c r="Q9457" t="s">
        <v>34233</v>
      </c>
      <c r="R9457" t="s">
        <v>34233</v>
      </c>
      <c r="S9457" t="s">
        <v>32628</v>
      </c>
      <c r="T9457" t="s">
        <v>34357</v>
      </c>
      <c r="U9457" t="s">
        <v>32634</v>
      </c>
      <c r="V9457" t="s">
        <v>33539</v>
      </c>
      <c r="X9457">
        <v>2</v>
      </c>
      <c r="Y9457" t="s">
        <v>32661</v>
      </c>
      <c r="AA9457">
        <v>8.5</v>
      </c>
      <c r="AB9457">
        <v>20</v>
      </c>
      <c r="AC9457">
        <v>1</v>
      </c>
      <c r="AD9457" t="str">
        <f t="shared" si="1460"/>
        <v/>
      </c>
      <c r="AE9457" t="str">
        <f t="shared" si="1464"/>
        <v/>
      </c>
      <c r="AF9457" t="str">
        <f t="shared" si="1458"/>
        <v/>
      </c>
      <c r="AG9457">
        <f t="shared" si="1465"/>
        <v>1</v>
      </c>
      <c r="AH9457">
        <f t="shared" si="1466"/>
        <v>2.8</v>
      </c>
      <c r="AI9457">
        <v>0.14499999999999999</v>
      </c>
      <c r="AJ9457">
        <f t="shared" si="1462"/>
        <v>0.40599999999999997</v>
      </c>
      <c r="AK9457" t="str">
        <f t="shared" si="1467"/>
        <v/>
      </c>
      <c r="AL9457" t="str">
        <f t="shared" si="1463"/>
        <v/>
      </c>
    </row>
    <row r="9458" spans="1:39" x14ac:dyDescent="0.2">
      <c r="A9458" t="s">
        <v>30448</v>
      </c>
      <c r="B9458" t="s">
        <v>233</v>
      </c>
      <c r="C9458" t="s">
        <v>30449</v>
      </c>
      <c r="D9458" s="1">
        <v>43859</v>
      </c>
      <c r="E9458" s="1">
        <v>44637</v>
      </c>
      <c r="F9458" t="s">
        <v>26</v>
      </c>
      <c r="I9458">
        <v>100</v>
      </c>
      <c r="J9458">
        <v>0</v>
      </c>
      <c r="K9458">
        <v>0</v>
      </c>
      <c r="L9458">
        <v>145</v>
      </c>
      <c r="M9458">
        <v>145</v>
      </c>
      <c r="N9458" t="s">
        <v>20</v>
      </c>
      <c r="P9458" t="s">
        <v>44</v>
      </c>
      <c r="Q9458" t="s">
        <v>34233</v>
      </c>
      <c r="R9458" t="s">
        <v>34233</v>
      </c>
      <c r="S9458" t="s">
        <v>34233</v>
      </c>
      <c r="T9458" t="s">
        <v>34233</v>
      </c>
      <c r="AD9458" t="str">
        <f t="shared" si="1460"/>
        <v/>
      </c>
      <c r="AE9458" t="str">
        <f t="shared" si="1464"/>
        <v/>
      </c>
      <c r="AF9458" t="str">
        <f t="shared" si="1458"/>
        <v/>
      </c>
      <c r="AG9458" t="str">
        <f t="shared" si="1465"/>
        <v/>
      </c>
      <c r="AH9458" t="str">
        <f t="shared" si="1466"/>
        <v/>
      </c>
      <c r="AI9458">
        <v>0.14499999999999999</v>
      </c>
      <c r="AJ9458" t="str">
        <f t="shared" si="1462"/>
        <v/>
      </c>
      <c r="AK9458" t="str">
        <f t="shared" si="1467"/>
        <v/>
      </c>
      <c r="AL9458" t="str">
        <f t="shared" si="1463"/>
        <v/>
      </c>
    </row>
    <row r="9459" spans="1:39" x14ac:dyDescent="0.2">
      <c r="A9459" t="s">
        <v>28842</v>
      </c>
      <c r="B9459" t="s">
        <v>233</v>
      </c>
      <c r="C9459" t="s">
        <v>28843</v>
      </c>
      <c r="D9459" s="1">
        <v>42803</v>
      </c>
      <c r="E9459" s="1">
        <v>44546</v>
      </c>
      <c r="F9459" t="s">
        <v>26</v>
      </c>
      <c r="I9459">
        <v>100</v>
      </c>
      <c r="J9459">
        <v>0</v>
      </c>
      <c r="K9459">
        <v>0</v>
      </c>
      <c r="L9459">
        <v>2861</v>
      </c>
      <c r="M9459">
        <v>2861</v>
      </c>
      <c r="N9459" t="s">
        <v>20</v>
      </c>
      <c r="O9459" t="s">
        <v>28844</v>
      </c>
      <c r="P9459" t="s">
        <v>44</v>
      </c>
      <c r="Q9459" t="s">
        <v>34233</v>
      </c>
      <c r="R9459" t="s">
        <v>34233</v>
      </c>
      <c r="S9459" t="s">
        <v>34233</v>
      </c>
      <c r="T9459" t="s">
        <v>34233</v>
      </c>
      <c r="V9459" t="s">
        <v>35056</v>
      </c>
      <c r="AD9459" t="str">
        <f t="shared" si="1460"/>
        <v/>
      </c>
      <c r="AE9459" t="str">
        <f t="shared" si="1464"/>
        <v/>
      </c>
      <c r="AF9459" t="str">
        <f t="shared" si="1458"/>
        <v/>
      </c>
      <c r="AG9459" t="str">
        <f t="shared" si="1465"/>
        <v/>
      </c>
      <c r="AH9459" t="str">
        <f t="shared" si="1466"/>
        <v/>
      </c>
      <c r="AI9459">
        <v>0.14499999999999999</v>
      </c>
      <c r="AJ9459" t="str">
        <f t="shared" si="1462"/>
        <v/>
      </c>
      <c r="AK9459" t="str">
        <f t="shared" si="1467"/>
        <v/>
      </c>
      <c r="AL9459" t="str">
        <f t="shared" si="1463"/>
        <v/>
      </c>
    </row>
    <row r="9460" spans="1:39" x14ac:dyDescent="0.2">
      <c r="A9460" t="s">
        <v>25238</v>
      </c>
      <c r="B9460" t="s">
        <v>233</v>
      </c>
      <c r="C9460" t="s">
        <v>25239</v>
      </c>
      <c r="D9460" s="1">
        <v>39666</v>
      </c>
      <c r="E9460" s="1">
        <v>43456</v>
      </c>
      <c r="F9460" t="s">
        <v>19</v>
      </c>
      <c r="I9460">
        <v>100</v>
      </c>
      <c r="J9460">
        <v>0</v>
      </c>
      <c r="K9460">
        <v>0</v>
      </c>
      <c r="L9460">
        <v>1443</v>
      </c>
      <c r="M9460">
        <v>1443</v>
      </c>
      <c r="N9460" t="s">
        <v>20</v>
      </c>
      <c r="O9460" t="s">
        <v>25240</v>
      </c>
      <c r="P9460" t="s">
        <v>28</v>
      </c>
      <c r="Q9460" t="s">
        <v>34233</v>
      </c>
      <c r="R9460" t="s">
        <v>34233</v>
      </c>
      <c r="S9460" t="s">
        <v>33797</v>
      </c>
      <c r="T9460" t="s">
        <v>34357</v>
      </c>
      <c r="U9460" t="s">
        <v>32634</v>
      </c>
      <c r="V9460" t="s">
        <v>33540</v>
      </c>
      <c r="W9460">
        <v>300</v>
      </c>
      <c r="X9460">
        <v>2</v>
      </c>
      <c r="Y9460" t="s">
        <v>32654</v>
      </c>
      <c r="Z9460">
        <v>500</v>
      </c>
      <c r="AA9460">
        <v>8.6999999999999993</v>
      </c>
      <c r="AC9460">
        <v>1</v>
      </c>
      <c r="AD9460" t="str">
        <f t="shared" si="1460"/>
        <v/>
      </c>
      <c r="AE9460" t="str">
        <f t="shared" si="1464"/>
        <v/>
      </c>
      <c r="AF9460" t="str">
        <f t="shared" si="1458"/>
        <v/>
      </c>
      <c r="AG9460">
        <f t="shared" si="1465"/>
        <v>1</v>
      </c>
      <c r="AH9460">
        <f t="shared" si="1466"/>
        <v>2.8</v>
      </c>
      <c r="AI9460">
        <v>0.14499999999999999</v>
      </c>
      <c r="AJ9460">
        <f t="shared" si="1462"/>
        <v>0.40599999999999997</v>
      </c>
      <c r="AK9460" t="str">
        <f t="shared" si="1467"/>
        <v/>
      </c>
      <c r="AL9460" t="str">
        <f t="shared" si="1463"/>
        <v/>
      </c>
    </row>
    <row r="9461" spans="1:39" x14ac:dyDescent="0.2">
      <c r="A9461" t="s">
        <v>26327</v>
      </c>
      <c r="B9461" t="s">
        <v>233</v>
      </c>
      <c r="C9461" t="s">
        <v>26328</v>
      </c>
      <c r="D9461" s="1">
        <v>41166</v>
      </c>
      <c r="E9461" s="1">
        <v>44546</v>
      </c>
      <c r="F9461" t="s">
        <v>474</v>
      </c>
      <c r="I9461">
        <v>100</v>
      </c>
      <c r="J9461">
        <v>0</v>
      </c>
      <c r="K9461">
        <v>0</v>
      </c>
      <c r="L9461">
        <v>3722</v>
      </c>
      <c r="M9461">
        <v>3722</v>
      </c>
      <c r="N9461" t="s">
        <v>20</v>
      </c>
      <c r="O9461" t="s">
        <v>26329</v>
      </c>
      <c r="P9461" t="s">
        <v>44</v>
      </c>
      <c r="Q9461" t="s">
        <v>34233</v>
      </c>
      <c r="R9461" t="s">
        <v>34233</v>
      </c>
      <c r="S9461" t="s">
        <v>32627</v>
      </c>
      <c r="T9461" t="s">
        <v>34662</v>
      </c>
      <c r="V9461" t="s">
        <v>35056</v>
      </c>
      <c r="W9461">
        <f>L9461*0.02</f>
        <v>74.44</v>
      </c>
      <c r="X9461">
        <v>1</v>
      </c>
      <c r="Y9461">
        <v>1</v>
      </c>
      <c r="Z9461">
        <f>W9461*X9461</f>
        <v>74.44</v>
      </c>
      <c r="AA9461">
        <v>6</v>
      </c>
      <c r="AB9461">
        <v>2</v>
      </c>
      <c r="AD9461" t="str">
        <f t="shared" si="1460"/>
        <v/>
      </c>
      <c r="AE9461" t="str">
        <f t="shared" si="1464"/>
        <v/>
      </c>
      <c r="AF9461">
        <f t="shared" si="1458"/>
        <v>74.44</v>
      </c>
      <c r="AG9461" t="str">
        <f t="shared" si="1465"/>
        <v/>
      </c>
      <c r="AH9461" t="str">
        <f t="shared" si="1466"/>
        <v/>
      </c>
      <c r="AI9461">
        <v>0.14499999999999999</v>
      </c>
      <c r="AJ9461" s="3" t="str">
        <f t="shared" si="1462"/>
        <v/>
      </c>
      <c r="AK9461" t="str">
        <f t="shared" si="1467"/>
        <v/>
      </c>
      <c r="AL9461" t="str">
        <f t="shared" si="1463"/>
        <v/>
      </c>
      <c r="AM9461" t="s">
        <v>34885</v>
      </c>
    </row>
    <row r="9462" spans="1:39" x14ac:dyDescent="0.2">
      <c r="A9462" t="s">
        <v>26334</v>
      </c>
      <c r="B9462" t="s">
        <v>233</v>
      </c>
      <c r="C9462" t="s">
        <v>26335</v>
      </c>
      <c r="D9462" s="1">
        <v>41162</v>
      </c>
      <c r="E9462" s="1">
        <v>44546</v>
      </c>
      <c r="F9462" t="s">
        <v>889</v>
      </c>
      <c r="I9462">
        <v>100</v>
      </c>
      <c r="J9462">
        <v>0</v>
      </c>
      <c r="K9462">
        <v>0</v>
      </c>
      <c r="L9462">
        <v>339</v>
      </c>
      <c r="M9462">
        <v>339</v>
      </c>
      <c r="N9462" t="s">
        <v>20</v>
      </c>
      <c r="O9462" t="s">
        <v>26329</v>
      </c>
      <c r="P9462" t="s">
        <v>44</v>
      </c>
      <c r="Q9462" t="s">
        <v>34233</v>
      </c>
      <c r="R9462" t="s">
        <v>34233</v>
      </c>
      <c r="S9462" t="s">
        <v>33942</v>
      </c>
      <c r="T9462" t="s">
        <v>34233</v>
      </c>
      <c r="AD9462" t="str">
        <f t="shared" si="1460"/>
        <v/>
      </c>
      <c r="AE9462" t="str">
        <f t="shared" si="1464"/>
        <v/>
      </c>
      <c r="AF9462" t="str">
        <f t="shared" si="1458"/>
        <v/>
      </c>
      <c r="AG9462" t="str">
        <f t="shared" si="1465"/>
        <v/>
      </c>
      <c r="AH9462" t="str">
        <f t="shared" si="1466"/>
        <v/>
      </c>
      <c r="AI9462">
        <v>0.14499999999999999</v>
      </c>
      <c r="AJ9462" t="str">
        <f t="shared" si="1462"/>
        <v/>
      </c>
      <c r="AK9462" t="str">
        <f t="shared" si="1467"/>
        <v/>
      </c>
      <c r="AL9462" t="str">
        <f t="shared" si="1463"/>
        <v/>
      </c>
    </row>
    <row r="9463" spans="1:39" x14ac:dyDescent="0.2">
      <c r="A9463" t="s">
        <v>25241</v>
      </c>
      <c r="B9463" t="s">
        <v>233</v>
      </c>
      <c r="C9463" t="s">
        <v>25242</v>
      </c>
      <c r="D9463" s="1">
        <v>39666</v>
      </c>
      <c r="E9463" s="1">
        <v>43456</v>
      </c>
      <c r="F9463" t="s">
        <v>19</v>
      </c>
      <c r="I9463">
        <v>100</v>
      </c>
      <c r="J9463">
        <v>0</v>
      </c>
      <c r="K9463">
        <v>0</v>
      </c>
      <c r="L9463">
        <v>1410</v>
      </c>
      <c r="M9463">
        <v>1410</v>
      </c>
      <c r="N9463" t="s">
        <v>20</v>
      </c>
      <c r="O9463" t="s">
        <v>25243</v>
      </c>
      <c r="P9463" t="s">
        <v>28</v>
      </c>
      <c r="Q9463" t="s">
        <v>34233</v>
      </c>
      <c r="R9463" t="s">
        <v>34233</v>
      </c>
      <c r="S9463" t="s">
        <v>32628</v>
      </c>
      <c r="T9463" t="s">
        <v>34349</v>
      </c>
      <c r="U9463" t="s">
        <v>32634</v>
      </c>
      <c r="V9463" t="s">
        <v>33540</v>
      </c>
      <c r="W9463">
        <v>300</v>
      </c>
      <c r="X9463">
        <v>2</v>
      </c>
      <c r="Y9463" t="s">
        <v>32654</v>
      </c>
      <c r="Z9463">
        <v>500</v>
      </c>
      <c r="AA9463">
        <v>8.6999999999999993</v>
      </c>
      <c r="AC9463">
        <v>1</v>
      </c>
      <c r="AD9463" t="str">
        <f t="shared" si="1460"/>
        <v/>
      </c>
      <c r="AE9463" t="str">
        <f t="shared" si="1464"/>
        <v/>
      </c>
      <c r="AF9463" t="str">
        <f t="shared" si="1458"/>
        <v/>
      </c>
      <c r="AG9463">
        <f t="shared" si="1465"/>
        <v>1</v>
      </c>
      <c r="AH9463">
        <f t="shared" si="1466"/>
        <v>2.8</v>
      </c>
      <c r="AI9463">
        <v>0.14499999999999999</v>
      </c>
      <c r="AJ9463">
        <f t="shared" si="1462"/>
        <v>0.40599999999999997</v>
      </c>
      <c r="AK9463" t="str">
        <f t="shared" si="1467"/>
        <v/>
      </c>
      <c r="AL9463" t="str">
        <f t="shared" si="1463"/>
        <v/>
      </c>
    </row>
    <row r="9464" spans="1:39" s="20" customFormat="1" x14ac:dyDescent="0.2">
      <c r="A9464" s="20" t="s">
        <v>18337</v>
      </c>
      <c r="B9464" s="20" t="s">
        <v>233</v>
      </c>
      <c r="C9464" s="20" t="s">
        <v>18338</v>
      </c>
      <c r="D9464" s="21">
        <v>41162</v>
      </c>
      <c r="E9464" s="21">
        <v>43456</v>
      </c>
      <c r="F9464" s="20" t="s">
        <v>19</v>
      </c>
      <c r="I9464" s="20">
        <v>100</v>
      </c>
      <c r="J9464" s="20">
        <v>0</v>
      </c>
      <c r="K9464" s="20">
        <v>0</v>
      </c>
      <c r="L9464" s="20">
        <v>1237</v>
      </c>
      <c r="M9464" s="20">
        <v>1237</v>
      </c>
      <c r="N9464" s="20" t="s">
        <v>20</v>
      </c>
      <c r="O9464" s="20" t="s">
        <v>18339</v>
      </c>
      <c r="P9464" s="20" t="s">
        <v>28</v>
      </c>
      <c r="Q9464" s="20" t="s">
        <v>34233</v>
      </c>
      <c r="R9464" s="20" t="s">
        <v>34233</v>
      </c>
      <c r="S9464" s="20" t="s">
        <v>33942</v>
      </c>
      <c r="T9464" s="20" t="s">
        <v>34233</v>
      </c>
      <c r="AD9464" s="20" t="str">
        <f t="shared" si="1460"/>
        <v/>
      </c>
      <c r="AE9464" s="20" t="str">
        <f t="shared" si="1464"/>
        <v/>
      </c>
      <c r="AF9464" s="20" t="str">
        <f t="shared" si="1458"/>
        <v/>
      </c>
      <c r="AG9464" s="20" t="str">
        <f t="shared" si="1465"/>
        <v/>
      </c>
      <c r="AH9464" s="20" t="str">
        <f t="shared" si="1466"/>
        <v/>
      </c>
      <c r="AI9464" s="20">
        <v>0.14499999999999999</v>
      </c>
      <c r="AJ9464" s="20" t="str">
        <f t="shared" si="1462"/>
        <v/>
      </c>
      <c r="AK9464" s="20" t="str">
        <f t="shared" si="1467"/>
        <v/>
      </c>
      <c r="AL9464" s="20" t="str">
        <f t="shared" si="1463"/>
        <v/>
      </c>
      <c r="AM9464" s="20" t="s">
        <v>34331</v>
      </c>
    </row>
    <row r="9465" spans="1:39" x14ac:dyDescent="0.2">
      <c r="A9465" t="s">
        <v>26332</v>
      </c>
      <c r="B9465" t="s">
        <v>233</v>
      </c>
      <c r="C9465" t="s">
        <v>26333</v>
      </c>
      <c r="D9465" s="1">
        <v>41162</v>
      </c>
      <c r="E9465" s="1">
        <v>44546</v>
      </c>
      <c r="F9465" t="s">
        <v>19</v>
      </c>
      <c r="I9465">
        <v>100</v>
      </c>
      <c r="J9465">
        <v>0</v>
      </c>
      <c r="K9465">
        <v>0</v>
      </c>
      <c r="L9465">
        <v>4654</v>
      </c>
      <c r="M9465">
        <v>4654</v>
      </c>
      <c r="N9465" t="s">
        <v>20</v>
      </c>
      <c r="O9465" t="s">
        <v>18339</v>
      </c>
      <c r="P9465" t="s">
        <v>28</v>
      </c>
      <c r="Q9465" t="s">
        <v>34233</v>
      </c>
      <c r="R9465" t="s">
        <v>34233</v>
      </c>
      <c r="S9465" t="s">
        <v>32628</v>
      </c>
      <c r="T9465" t="s">
        <v>34357</v>
      </c>
      <c r="AD9465" t="str">
        <f t="shared" si="1460"/>
        <v/>
      </c>
      <c r="AE9465" t="str">
        <f t="shared" si="1464"/>
        <v/>
      </c>
      <c r="AF9465" t="str">
        <f t="shared" si="1458"/>
        <v/>
      </c>
      <c r="AG9465" s="17">
        <v>1</v>
      </c>
      <c r="AH9465">
        <f t="shared" si="1466"/>
        <v>2.8</v>
      </c>
      <c r="AI9465">
        <v>0.14499999999999999</v>
      </c>
      <c r="AJ9465">
        <f t="shared" si="1462"/>
        <v>0.40599999999999997</v>
      </c>
      <c r="AK9465" t="str">
        <f t="shared" si="1467"/>
        <v/>
      </c>
      <c r="AL9465" t="str">
        <f t="shared" si="1463"/>
        <v/>
      </c>
    </row>
    <row r="9466" spans="1:39" s="20" customFormat="1" x14ac:dyDescent="0.2">
      <c r="A9466" s="20" t="s">
        <v>26330</v>
      </c>
      <c r="B9466" s="20" t="s">
        <v>233</v>
      </c>
      <c r="C9466" s="20" t="s">
        <v>26331</v>
      </c>
      <c r="D9466" s="21">
        <v>41166</v>
      </c>
      <c r="E9466" s="21">
        <v>44546</v>
      </c>
      <c r="F9466" s="20" t="s">
        <v>19</v>
      </c>
      <c r="I9466" s="20">
        <v>100</v>
      </c>
      <c r="J9466" s="20">
        <v>0</v>
      </c>
      <c r="K9466" s="20">
        <v>0</v>
      </c>
      <c r="L9466" s="20">
        <v>59</v>
      </c>
      <c r="M9466" s="20">
        <v>59</v>
      </c>
      <c r="N9466" s="20" t="s">
        <v>20</v>
      </c>
      <c r="O9466" s="20" t="s">
        <v>18339</v>
      </c>
      <c r="P9466" s="20" t="s">
        <v>28</v>
      </c>
      <c r="Q9466" s="20" t="s">
        <v>34233</v>
      </c>
      <c r="R9466" s="20" t="s">
        <v>34233</v>
      </c>
      <c r="S9466" s="20" t="s">
        <v>33942</v>
      </c>
      <c r="T9466" s="20" t="s">
        <v>34233</v>
      </c>
      <c r="AD9466" s="20" t="str">
        <f t="shared" si="1460"/>
        <v/>
      </c>
      <c r="AE9466" s="20" t="str">
        <f t="shared" si="1464"/>
        <v/>
      </c>
      <c r="AF9466" s="20" t="str">
        <f t="shared" si="1458"/>
        <v/>
      </c>
      <c r="AG9466" s="20" t="str">
        <f t="shared" ref="AG9466:AG9478" si="1468">IF((S9466&lt;&gt;"tühi")*(AC9466&lt;&gt;""),AC9466,"")</f>
        <v/>
      </c>
      <c r="AH9466" s="20" t="str">
        <f t="shared" si="1466"/>
        <v/>
      </c>
      <c r="AI9466" s="20">
        <v>0.14499999999999999</v>
      </c>
      <c r="AJ9466" s="20" t="str">
        <f t="shared" si="1462"/>
        <v/>
      </c>
      <c r="AK9466" s="20" t="str">
        <f t="shared" si="1467"/>
        <v/>
      </c>
      <c r="AL9466" s="20" t="str">
        <f t="shared" si="1463"/>
        <v/>
      </c>
      <c r="AM9466" s="20" t="s">
        <v>34331</v>
      </c>
    </row>
    <row r="9467" spans="1:39" x14ac:dyDescent="0.2">
      <c r="A9467" t="s">
        <v>13492</v>
      </c>
      <c r="B9467" t="s">
        <v>233</v>
      </c>
      <c r="C9467" t="s">
        <v>13493</v>
      </c>
      <c r="D9467" s="1">
        <v>37061</v>
      </c>
      <c r="E9467" s="1">
        <v>43456</v>
      </c>
      <c r="F9467" t="s">
        <v>19</v>
      </c>
      <c r="I9467">
        <v>100</v>
      </c>
      <c r="J9467">
        <v>0</v>
      </c>
      <c r="K9467">
        <v>0</v>
      </c>
      <c r="L9467">
        <v>1143</v>
      </c>
      <c r="M9467">
        <v>1143</v>
      </c>
      <c r="N9467" t="s">
        <v>20</v>
      </c>
      <c r="O9467" t="s">
        <v>13494</v>
      </c>
      <c r="P9467" t="s">
        <v>28</v>
      </c>
      <c r="Q9467" t="s">
        <v>34233</v>
      </c>
      <c r="R9467" t="s">
        <v>34233</v>
      </c>
      <c r="S9467" t="s">
        <v>33797</v>
      </c>
      <c r="T9467" t="s">
        <v>34357</v>
      </c>
      <c r="U9467" t="s">
        <v>32634</v>
      </c>
      <c r="V9467" t="s">
        <v>33522</v>
      </c>
      <c r="X9467">
        <v>2</v>
      </c>
      <c r="Y9467" t="s">
        <v>32654</v>
      </c>
      <c r="AB9467">
        <v>20</v>
      </c>
      <c r="AC9467">
        <v>1</v>
      </c>
      <c r="AD9467" t="str">
        <f t="shared" si="1460"/>
        <v/>
      </c>
      <c r="AE9467" t="str">
        <f t="shared" si="1464"/>
        <v/>
      </c>
      <c r="AF9467" t="str">
        <f t="shared" si="1458"/>
        <v/>
      </c>
      <c r="AG9467">
        <f t="shared" si="1468"/>
        <v>1</v>
      </c>
      <c r="AH9467">
        <f t="shared" si="1466"/>
        <v>2.8</v>
      </c>
      <c r="AI9467">
        <v>0.14499999999999999</v>
      </c>
      <c r="AJ9467">
        <f t="shared" si="1462"/>
        <v>0.40599999999999997</v>
      </c>
      <c r="AK9467" t="str">
        <f t="shared" si="1467"/>
        <v/>
      </c>
      <c r="AL9467" t="str">
        <f t="shared" si="1463"/>
        <v/>
      </c>
    </row>
    <row r="9468" spans="1:39" x14ac:dyDescent="0.2">
      <c r="A9468" t="s">
        <v>13495</v>
      </c>
      <c r="B9468" t="s">
        <v>233</v>
      </c>
      <c r="C9468" t="s">
        <v>13496</v>
      </c>
      <c r="D9468" s="1">
        <v>37061</v>
      </c>
      <c r="E9468" s="1">
        <v>44546</v>
      </c>
      <c r="F9468" t="s">
        <v>26</v>
      </c>
      <c r="I9468">
        <v>100</v>
      </c>
      <c r="J9468">
        <v>0</v>
      </c>
      <c r="K9468">
        <v>0</v>
      </c>
      <c r="L9468">
        <v>260</v>
      </c>
      <c r="M9468">
        <v>260</v>
      </c>
      <c r="N9468" t="s">
        <v>20</v>
      </c>
      <c r="O9468" t="s">
        <v>13497</v>
      </c>
      <c r="P9468" t="s">
        <v>28</v>
      </c>
      <c r="Q9468" t="s">
        <v>34233</v>
      </c>
      <c r="R9468" t="s">
        <v>34233</v>
      </c>
      <c r="S9468" t="s">
        <v>34233</v>
      </c>
      <c r="T9468" t="s">
        <v>34233</v>
      </c>
      <c r="V9468" t="s">
        <v>33522</v>
      </c>
      <c r="AD9468" t="str">
        <f t="shared" si="1460"/>
        <v/>
      </c>
      <c r="AE9468" t="str">
        <f t="shared" si="1464"/>
        <v/>
      </c>
      <c r="AF9468" t="str">
        <f t="shared" si="1458"/>
        <v/>
      </c>
      <c r="AG9468" t="str">
        <f t="shared" si="1468"/>
        <v/>
      </c>
      <c r="AH9468" t="str">
        <f t="shared" si="1466"/>
        <v/>
      </c>
      <c r="AI9468">
        <v>0.14499999999999999</v>
      </c>
      <c r="AJ9468" t="str">
        <f t="shared" si="1462"/>
        <v/>
      </c>
      <c r="AK9468" t="str">
        <f t="shared" si="1467"/>
        <v/>
      </c>
      <c r="AL9468" t="str">
        <f t="shared" si="1463"/>
        <v/>
      </c>
    </row>
    <row r="9469" spans="1:39" x14ac:dyDescent="0.2">
      <c r="A9469" t="s">
        <v>20932</v>
      </c>
      <c r="B9469" t="s">
        <v>233</v>
      </c>
      <c r="C9469" t="s">
        <v>20933</v>
      </c>
      <c r="D9469" s="1">
        <v>38502</v>
      </c>
      <c r="E9469" s="1">
        <v>44546</v>
      </c>
      <c r="F9469" t="s">
        <v>19</v>
      </c>
      <c r="I9469">
        <v>100</v>
      </c>
      <c r="J9469">
        <v>0</v>
      </c>
      <c r="K9469">
        <v>0</v>
      </c>
      <c r="L9469">
        <v>6846</v>
      </c>
      <c r="M9469">
        <v>6846</v>
      </c>
      <c r="N9469" t="s">
        <v>20</v>
      </c>
      <c r="O9469" t="s">
        <v>2745</v>
      </c>
      <c r="P9469" t="s">
        <v>28</v>
      </c>
      <c r="Q9469" t="s">
        <v>34233</v>
      </c>
      <c r="R9469" t="s">
        <v>34233</v>
      </c>
      <c r="S9469" t="s">
        <v>33836</v>
      </c>
      <c r="T9469" t="s">
        <v>34349</v>
      </c>
      <c r="U9469" t="s">
        <v>34092</v>
      </c>
      <c r="V9469" t="s">
        <v>32755</v>
      </c>
      <c r="W9469">
        <v>250</v>
      </c>
      <c r="Y9469">
        <v>1</v>
      </c>
      <c r="AA9469">
        <v>5</v>
      </c>
      <c r="AC9469">
        <v>1</v>
      </c>
      <c r="AD9469" t="str">
        <f t="shared" si="1460"/>
        <v/>
      </c>
      <c r="AE9469" t="str">
        <f t="shared" si="1464"/>
        <v/>
      </c>
      <c r="AF9469" t="str">
        <f t="shared" si="1458"/>
        <v/>
      </c>
      <c r="AG9469">
        <f t="shared" si="1468"/>
        <v>1</v>
      </c>
      <c r="AH9469">
        <f t="shared" si="1466"/>
        <v>2.8</v>
      </c>
      <c r="AI9469">
        <v>0.14499999999999999</v>
      </c>
      <c r="AJ9469">
        <f t="shared" si="1462"/>
        <v>0.40599999999999997</v>
      </c>
      <c r="AK9469" t="str">
        <f t="shared" si="1467"/>
        <v/>
      </c>
      <c r="AL9469" t="str">
        <f t="shared" si="1463"/>
        <v/>
      </c>
      <c r="AM9469" t="s">
        <v>34093</v>
      </c>
    </row>
    <row r="9470" spans="1:39" x14ac:dyDescent="0.2">
      <c r="A9470" t="s">
        <v>13498</v>
      </c>
      <c r="B9470" t="s">
        <v>233</v>
      </c>
      <c r="C9470" t="s">
        <v>13499</v>
      </c>
      <c r="D9470" s="1">
        <v>37061</v>
      </c>
      <c r="E9470" s="1">
        <v>43456</v>
      </c>
      <c r="F9470" t="s">
        <v>19</v>
      </c>
      <c r="I9470">
        <v>100</v>
      </c>
      <c r="J9470">
        <v>0</v>
      </c>
      <c r="K9470">
        <v>0</v>
      </c>
      <c r="L9470">
        <v>1126</v>
      </c>
      <c r="M9470">
        <v>1126</v>
      </c>
      <c r="N9470" t="s">
        <v>20</v>
      </c>
      <c r="O9470" t="s">
        <v>13500</v>
      </c>
      <c r="P9470" t="s">
        <v>28</v>
      </c>
      <c r="Q9470" t="s">
        <v>34233</v>
      </c>
      <c r="R9470" t="s">
        <v>34233</v>
      </c>
      <c r="S9470" t="s">
        <v>33797</v>
      </c>
      <c r="T9470" t="s">
        <v>34349</v>
      </c>
      <c r="U9470" t="s">
        <v>32634</v>
      </c>
      <c r="V9470" t="s">
        <v>33522</v>
      </c>
      <c r="X9470">
        <v>2</v>
      </c>
      <c r="Y9470" t="s">
        <v>32654</v>
      </c>
      <c r="AB9470">
        <v>20</v>
      </c>
      <c r="AC9470">
        <v>1</v>
      </c>
      <c r="AD9470" t="str">
        <f t="shared" si="1460"/>
        <v/>
      </c>
      <c r="AE9470" t="str">
        <f t="shared" si="1464"/>
        <v/>
      </c>
      <c r="AF9470" t="str">
        <f t="shared" si="1458"/>
        <v/>
      </c>
      <c r="AG9470">
        <f t="shared" si="1468"/>
        <v>1</v>
      </c>
      <c r="AH9470">
        <f t="shared" si="1466"/>
        <v>2.8</v>
      </c>
      <c r="AI9470">
        <v>0.14499999999999999</v>
      </c>
      <c r="AJ9470">
        <f t="shared" si="1462"/>
        <v>0.40599999999999997</v>
      </c>
      <c r="AK9470" t="str">
        <f t="shared" si="1467"/>
        <v/>
      </c>
      <c r="AL9470" t="str">
        <f t="shared" si="1463"/>
        <v/>
      </c>
    </row>
    <row r="9471" spans="1:39" x14ac:dyDescent="0.2">
      <c r="A9471" t="s">
        <v>1971</v>
      </c>
      <c r="B9471" t="s">
        <v>233</v>
      </c>
      <c r="C9471" t="s">
        <v>1972</v>
      </c>
      <c r="D9471" s="1">
        <v>35648</v>
      </c>
      <c r="E9471" s="1">
        <v>44546</v>
      </c>
      <c r="F9471" s="9" t="s">
        <v>474</v>
      </c>
      <c r="I9471">
        <v>100</v>
      </c>
      <c r="J9471">
        <v>0</v>
      </c>
      <c r="K9471">
        <v>0</v>
      </c>
      <c r="L9471">
        <v>2613</v>
      </c>
      <c r="M9471">
        <v>2613</v>
      </c>
      <c r="N9471" t="s">
        <v>20</v>
      </c>
      <c r="O9471" t="s">
        <v>1973</v>
      </c>
      <c r="P9471" t="s">
        <v>28</v>
      </c>
      <c r="Q9471" t="s">
        <v>34233</v>
      </c>
      <c r="R9471" t="s">
        <v>34233</v>
      </c>
      <c r="S9471" t="s">
        <v>32627</v>
      </c>
      <c r="T9471" t="s">
        <v>34663</v>
      </c>
      <c r="U9471" t="s">
        <v>34091</v>
      </c>
      <c r="V9471" t="s">
        <v>33541</v>
      </c>
      <c r="W9471">
        <v>600</v>
      </c>
      <c r="X9471">
        <v>2</v>
      </c>
      <c r="Y9471">
        <v>1</v>
      </c>
      <c r="Z9471">
        <f>W9471*X9471</f>
        <v>1200</v>
      </c>
      <c r="AA9471">
        <v>9</v>
      </c>
      <c r="AB9471">
        <v>23</v>
      </c>
      <c r="AD9471" t="str">
        <f t="shared" si="1460"/>
        <v/>
      </c>
      <c r="AE9471" t="str">
        <f t="shared" si="1464"/>
        <v/>
      </c>
      <c r="AF9471">
        <f t="shared" si="1458"/>
        <v>1200</v>
      </c>
      <c r="AG9471" t="str">
        <f t="shared" si="1468"/>
        <v/>
      </c>
      <c r="AH9471" t="str">
        <f t="shared" si="1466"/>
        <v/>
      </c>
      <c r="AI9471">
        <v>0.14499999999999999</v>
      </c>
      <c r="AJ9471">
        <v>6.5</v>
      </c>
      <c r="AK9471" t="str">
        <f t="shared" si="1467"/>
        <v/>
      </c>
      <c r="AL9471" t="str">
        <f t="shared" si="1463"/>
        <v/>
      </c>
      <c r="AM9471" t="s">
        <v>34094</v>
      </c>
    </row>
    <row r="9472" spans="1:39" x14ac:dyDescent="0.2">
      <c r="A9472" t="s">
        <v>13501</v>
      </c>
      <c r="B9472" t="s">
        <v>233</v>
      </c>
      <c r="C9472" t="s">
        <v>13502</v>
      </c>
      <c r="D9472" s="1">
        <v>37061</v>
      </c>
      <c r="E9472" s="1">
        <v>43456</v>
      </c>
      <c r="F9472" t="s">
        <v>19</v>
      </c>
      <c r="I9472">
        <v>100</v>
      </c>
      <c r="J9472">
        <v>0</v>
      </c>
      <c r="K9472">
        <v>0</v>
      </c>
      <c r="L9472">
        <v>1345</v>
      </c>
      <c r="M9472">
        <v>1345</v>
      </c>
      <c r="N9472" t="s">
        <v>20</v>
      </c>
      <c r="O9472" t="s">
        <v>13503</v>
      </c>
      <c r="P9472" t="s">
        <v>28</v>
      </c>
      <c r="Q9472" t="s">
        <v>34233</v>
      </c>
      <c r="R9472" t="s">
        <v>34233</v>
      </c>
      <c r="S9472" t="s">
        <v>33807</v>
      </c>
      <c r="T9472" t="s">
        <v>34349</v>
      </c>
      <c r="U9472" t="s">
        <v>32634</v>
      </c>
      <c r="V9472" t="s">
        <v>33522</v>
      </c>
      <c r="X9472">
        <v>2</v>
      </c>
      <c r="Y9472" t="s">
        <v>32654</v>
      </c>
      <c r="AB9472">
        <v>20</v>
      </c>
      <c r="AC9472">
        <v>1</v>
      </c>
      <c r="AD9472" t="str">
        <f t="shared" si="1460"/>
        <v/>
      </c>
      <c r="AE9472" t="str">
        <f t="shared" si="1464"/>
        <v/>
      </c>
      <c r="AF9472" t="str">
        <f t="shared" si="1458"/>
        <v/>
      </c>
      <c r="AG9472">
        <f t="shared" si="1468"/>
        <v>1</v>
      </c>
      <c r="AH9472">
        <f t="shared" si="1466"/>
        <v>2.8</v>
      </c>
      <c r="AI9472">
        <v>0.14499999999999999</v>
      </c>
      <c r="AJ9472">
        <f t="shared" si="1462"/>
        <v>0.40599999999999997</v>
      </c>
      <c r="AK9472" t="str">
        <f t="shared" si="1467"/>
        <v/>
      </c>
      <c r="AL9472" t="str">
        <f t="shared" si="1463"/>
        <v/>
      </c>
    </row>
    <row r="9473" spans="1:39" x14ac:dyDescent="0.2">
      <c r="A9473" t="s">
        <v>22144</v>
      </c>
      <c r="B9473" t="s">
        <v>233</v>
      </c>
      <c r="C9473" t="s">
        <v>22145</v>
      </c>
      <c r="D9473" s="1">
        <v>38502</v>
      </c>
      <c r="E9473" s="1">
        <v>44546</v>
      </c>
      <c r="F9473" t="s">
        <v>474</v>
      </c>
      <c r="I9473">
        <v>100</v>
      </c>
      <c r="J9473">
        <v>0</v>
      </c>
      <c r="K9473">
        <v>0</v>
      </c>
      <c r="L9473">
        <v>4439</v>
      </c>
      <c r="M9473">
        <v>4439</v>
      </c>
      <c r="N9473" t="s">
        <v>20</v>
      </c>
      <c r="O9473" t="s">
        <v>22146</v>
      </c>
      <c r="P9473" t="s">
        <v>28</v>
      </c>
      <c r="Q9473" t="s">
        <v>34233</v>
      </c>
      <c r="R9473" t="s">
        <v>34233</v>
      </c>
      <c r="S9473" t="s">
        <v>32627</v>
      </c>
      <c r="T9473" t="s">
        <v>34664</v>
      </c>
      <c r="U9473" t="s">
        <v>33542</v>
      </c>
      <c r="V9473" t="s">
        <v>35056</v>
      </c>
      <c r="W9473">
        <f>L9473*0.3</f>
        <v>1331.7</v>
      </c>
      <c r="X9473">
        <v>3</v>
      </c>
      <c r="Y9473">
        <v>2</v>
      </c>
      <c r="Z9473">
        <f>W9473*2</f>
        <v>2663.4</v>
      </c>
      <c r="AA9473">
        <v>18.5</v>
      </c>
      <c r="AB9473">
        <v>30</v>
      </c>
      <c r="AD9473" t="str">
        <f t="shared" si="1460"/>
        <v/>
      </c>
      <c r="AE9473" t="str">
        <f t="shared" si="1464"/>
        <v/>
      </c>
      <c r="AF9473">
        <f t="shared" si="1458"/>
        <v>2663.4</v>
      </c>
      <c r="AG9473" t="str">
        <f t="shared" si="1468"/>
        <v/>
      </c>
      <c r="AH9473" t="str">
        <f t="shared" si="1466"/>
        <v/>
      </c>
      <c r="AI9473">
        <v>0.14499999999999999</v>
      </c>
      <c r="AJ9473">
        <f>5*24*60*60/1000</f>
        <v>432</v>
      </c>
      <c r="AK9473" t="str">
        <f t="shared" si="1467"/>
        <v/>
      </c>
      <c r="AL9473" t="str">
        <f t="shared" si="1463"/>
        <v/>
      </c>
      <c r="AM9473" t="s">
        <v>34095</v>
      </c>
    </row>
    <row r="9474" spans="1:39" x14ac:dyDescent="0.2">
      <c r="A9474" t="s">
        <v>25244</v>
      </c>
      <c r="B9474" t="s">
        <v>233</v>
      </c>
      <c r="C9474" t="s">
        <v>25245</v>
      </c>
      <c r="D9474" s="1">
        <v>39666</v>
      </c>
      <c r="E9474" s="1">
        <v>43456</v>
      </c>
      <c r="F9474" t="s">
        <v>26</v>
      </c>
      <c r="I9474">
        <v>100</v>
      </c>
      <c r="J9474">
        <v>0</v>
      </c>
      <c r="K9474">
        <v>0</v>
      </c>
      <c r="L9474">
        <v>14</v>
      </c>
      <c r="M9474">
        <v>14</v>
      </c>
      <c r="N9474" t="s">
        <v>20</v>
      </c>
      <c r="O9474" t="s">
        <v>25246</v>
      </c>
      <c r="P9474" t="s">
        <v>28</v>
      </c>
      <c r="Q9474" t="s">
        <v>34233</v>
      </c>
      <c r="R9474" t="s">
        <v>34233</v>
      </c>
      <c r="S9474" t="s">
        <v>34233</v>
      </c>
      <c r="T9474" t="s">
        <v>34233</v>
      </c>
      <c r="AD9474" t="str">
        <f t="shared" si="1460"/>
        <v/>
      </c>
      <c r="AE9474" t="str">
        <f t="shared" si="1464"/>
        <v/>
      </c>
      <c r="AF9474" t="str">
        <f t="shared" si="1458"/>
        <v/>
      </c>
      <c r="AG9474" t="str">
        <f t="shared" si="1468"/>
        <v/>
      </c>
      <c r="AH9474" t="str">
        <f t="shared" si="1466"/>
        <v/>
      </c>
      <c r="AI9474">
        <v>0.14499999999999999</v>
      </c>
      <c r="AJ9474" t="str">
        <f t="shared" si="1462"/>
        <v/>
      </c>
      <c r="AK9474" t="str">
        <f t="shared" si="1467"/>
        <v/>
      </c>
      <c r="AL9474" t="str">
        <f t="shared" si="1463"/>
        <v/>
      </c>
    </row>
    <row r="9475" spans="1:39" x14ac:dyDescent="0.2">
      <c r="A9475" t="s">
        <v>21898</v>
      </c>
      <c r="B9475" t="s">
        <v>233</v>
      </c>
      <c r="C9475" t="s">
        <v>21899</v>
      </c>
      <c r="D9475" s="1">
        <v>38659</v>
      </c>
      <c r="E9475" s="1">
        <v>43456</v>
      </c>
      <c r="F9475" t="s">
        <v>889</v>
      </c>
      <c r="I9475">
        <v>100</v>
      </c>
      <c r="J9475">
        <v>0</v>
      </c>
      <c r="K9475">
        <v>0</v>
      </c>
      <c r="L9475">
        <v>2877</v>
      </c>
      <c r="M9475">
        <v>2877</v>
      </c>
      <c r="N9475" t="s">
        <v>20</v>
      </c>
      <c r="O9475" t="s">
        <v>21900</v>
      </c>
      <c r="P9475" t="s">
        <v>28</v>
      </c>
      <c r="Q9475" t="s">
        <v>34233</v>
      </c>
      <c r="R9475" t="s">
        <v>34233</v>
      </c>
      <c r="S9475" t="s">
        <v>33942</v>
      </c>
      <c r="T9475" t="s">
        <v>34233</v>
      </c>
      <c r="AD9475" t="str">
        <f t="shared" si="1460"/>
        <v/>
      </c>
      <c r="AE9475" t="str">
        <f t="shared" si="1464"/>
        <v/>
      </c>
      <c r="AF9475" t="str">
        <f t="shared" si="1458"/>
        <v/>
      </c>
      <c r="AG9475" t="str">
        <f t="shared" si="1468"/>
        <v/>
      </c>
      <c r="AH9475" t="str">
        <f t="shared" si="1466"/>
        <v/>
      </c>
      <c r="AI9475">
        <v>0.14499999999999999</v>
      </c>
      <c r="AJ9475" t="str">
        <f t="shared" si="1462"/>
        <v/>
      </c>
      <c r="AK9475" t="str">
        <f t="shared" si="1467"/>
        <v/>
      </c>
      <c r="AL9475" t="str">
        <f t="shared" si="1463"/>
        <v/>
      </c>
    </row>
    <row r="9476" spans="1:39" x14ac:dyDescent="0.2">
      <c r="A9476" t="s">
        <v>19117</v>
      </c>
      <c r="B9476" t="s">
        <v>233</v>
      </c>
      <c r="C9476" t="s">
        <v>19118</v>
      </c>
      <c r="D9476" s="1">
        <v>38089</v>
      </c>
      <c r="E9476" s="1">
        <v>43838</v>
      </c>
      <c r="F9476" t="s">
        <v>39</v>
      </c>
      <c r="I9476">
        <v>100</v>
      </c>
      <c r="J9476">
        <v>0</v>
      </c>
      <c r="K9476">
        <v>0</v>
      </c>
      <c r="L9476">
        <v>7907</v>
      </c>
      <c r="M9476">
        <v>7907</v>
      </c>
      <c r="N9476" t="s">
        <v>20</v>
      </c>
      <c r="O9476" t="s">
        <v>19119</v>
      </c>
      <c r="P9476" t="s">
        <v>28</v>
      </c>
      <c r="Q9476" t="s">
        <v>34233</v>
      </c>
      <c r="R9476" t="s">
        <v>34233</v>
      </c>
      <c r="S9476" t="s">
        <v>33942</v>
      </c>
      <c r="T9476" t="s">
        <v>34233</v>
      </c>
      <c r="AD9476" t="str">
        <f t="shared" si="1460"/>
        <v/>
      </c>
      <c r="AE9476" t="str">
        <f t="shared" si="1464"/>
        <v/>
      </c>
      <c r="AF9476" t="str">
        <f t="shared" si="1458"/>
        <v/>
      </c>
      <c r="AG9476" t="str">
        <f t="shared" si="1468"/>
        <v/>
      </c>
      <c r="AH9476" t="str">
        <f t="shared" si="1466"/>
        <v/>
      </c>
      <c r="AI9476">
        <v>0.14499999999999999</v>
      </c>
      <c r="AJ9476" t="str">
        <f t="shared" si="1462"/>
        <v/>
      </c>
      <c r="AK9476" t="str">
        <f t="shared" si="1467"/>
        <v/>
      </c>
      <c r="AL9476" t="str">
        <f t="shared" si="1463"/>
        <v/>
      </c>
    </row>
    <row r="9477" spans="1:39" x14ac:dyDescent="0.2">
      <c r="A9477" t="s">
        <v>28235</v>
      </c>
      <c r="B9477" t="s">
        <v>233</v>
      </c>
      <c r="C9477" t="s">
        <v>28236</v>
      </c>
      <c r="D9477" s="1">
        <v>42521</v>
      </c>
      <c r="E9477" s="1">
        <v>44546</v>
      </c>
      <c r="F9477" t="s">
        <v>26</v>
      </c>
      <c r="I9477">
        <v>100</v>
      </c>
      <c r="J9477">
        <v>0</v>
      </c>
      <c r="K9477">
        <v>0</v>
      </c>
      <c r="L9477">
        <v>14187</v>
      </c>
      <c r="M9477">
        <v>14187</v>
      </c>
      <c r="N9477" t="s">
        <v>20</v>
      </c>
      <c r="O9477" t="s">
        <v>28237</v>
      </c>
      <c r="P9477" t="s">
        <v>44</v>
      </c>
      <c r="Q9477" t="s">
        <v>34233</v>
      </c>
      <c r="R9477" t="s">
        <v>34233</v>
      </c>
      <c r="S9477" t="s">
        <v>34233</v>
      </c>
      <c r="T9477" t="s">
        <v>34233</v>
      </c>
      <c r="AD9477" t="str">
        <f t="shared" si="1460"/>
        <v/>
      </c>
      <c r="AE9477" t="str">
        <f t="shared" si="1464"/>
        <v/>
      </c>
      <c r="AF9477" t="str">
        <f t="shared" si="1458"/>
        <v/>
      </c>
      <c r="AG9477" t="str">
        <f t="shared" si="1468"/>
        <v/>
      </c>
      <c r="AH9477" t="str">
        <f t="shared" si="1466"/>
        <v/>
      </c>
      <c r="AI9477">
        <v>0.14499999999999999</v>
      </c>
      <c r="AJ9477" t="str">
        <f t="shared" si="1462"/>
        <v/>
      </c>
      <c r="AK9477" t="str">
        <f t="shared" si="1467"/>
        <v/>
      </c>
      <c r="AL9477" t="str">
        <f t="shared" si="1463"/>
        <v/>
      </c>
    </row>
    <row r="9478" spans="1:39" x14ac:dyDescent="0.2">
      <c r="A9478" t="s">
        <v>22645</v>
      </c>
      <c r="B9478" t="s">
        <v>233</v>
      </c>
      <c r="C9478" t="s">
        <v>22646</v>
      </c>
      <c r="D9478" s="1">
        <v>38768</v>
      </c>
      <c r="E9478" s="1">
        <v>43456</v>
      </c>
      <c r="F9478" t="s">
        <v>19</v>
      </c>
      <c r="I9478">
        <v>100</v>
      </c>
      <c r="J9478">
        <v>0</v>
      </c>
      <c r="K9478">
        <v>0</v>
      </c>
      <c r="L9478">
        <v>1425</v>
      </c>
      <c r="M9478">
        <v>1425</v>
      </c>
      <c r="N9478" t="s">
        <v>20</v>
      </c>
      <c r="O9478" t="s">
        <v>22647</v>
      </c>
      <c r="P9478" t="s">
        <v>28</v>
      </c>
      <c r="Q9478" t="s">
        <v>34256</v>
      </c>
      <c r="R9478" t="s">
        <v>33783</v>
      </c>
      <c r="S9478" t="s">
        <v>33942</v>
      </c>
      <c r="T9478" t="s">
        <v>34233</v>
      </c>
      <c r="U9478" t="s">
        <v>32634</v>
      </c>
      <c r="V9478" t="s">
        <v>33543</v>
      </c>
      <c r="W9478">
        <v>180</v>
      </c>
      <c r="X9478">
        <v>2</v>
      </c>
      <c r="Y9478" t="s">
        <v>32654</v>
      </c>
      <c r="AA9478">
        <v>8</v>
      </c>
      <c r="AC9478">
        <v>1</v>
      </c>
      <c r="AD9478" t="str">
        <f t="shared" si="1460"/>
        <v/>
      </c>
      <c r="AE9478">
        <f t="shared" si="1464"/>
        <v>1</v>
      </c>
      <c r="AF9478" t="str">
        <f t="shared" si="1458"/>
        <v/>
      </c>
      <c r="AG9478" t="str">
        <f t="shared" si="1468"/>
        <v/>
      </c>
      <c r="AH9478" t="str">
        <f t="shared" si="1466"/>
        <v/>
      </c>
      <c r="AI9478">
        <v>0.14499999999999999</v>
      </c>
      <c r="AJ9478" t="str">
        <f t="shared" si="1462"/>
        <v/>
      </c>
      <c r="AK9478">
        <f t="shared" si="1467"/>
        <v>2.8</v>
      </c>
      <c r="AL9478">
        <f t="shared" si="1463"/>
        <v>0.40599999999999997</v>
      </c>
    </row>
    <row r="9479" spans="1:39" x14ac:dyDescent="0.2">
      <c r="A9479" t="s">
        <v>9576</v>
      </c>
      <c r="B9479" t="s">
        <v>233</v>
      </c>
      <c r="C9479" t="s">
        <v>9577</v>
      </c>
      <c r="D9479" s="1">
        <v>36311</v>
      </c>
      <c r="E9479" s="1">
        <v>43456</v>
      </c>
      <c r="F9479" t="s">
        <v>19</v>
      </c>
      <c r="I9479">
        <v>100</v>
      </c>
      <c r="J9479">
        <v>0</v>
      </c>
      <c r="K9479">
        <v>0</v>
      </c>
      <c r="L9479">
        <v>1195</v>
      </c>
      <c r="M9479">
        <v>1195</v>
      </c>
      <c r="N9479" t="s">
        <v>20</v>
      </c>
      <c r="O9479" t="s">
        <v>9578</v>
      </c>
      <c r="P9479" t="s">
        <v>28</v>
      </c>
      <c r="Q9479" t="s">
        <v>34233</v>
      </c>
      <c r="R9479" t="s">
        <v>34233</v>
      </c>
      <c r="S9479" t="s">
        <v>33797</v>
      </c>
      <c r="T9479" t="s">
        <v>34349</v>
      </c>
      <c r="AD9479" t="str">
        <f t="shared" si="1460"/>
        <v/>
      </c>
      <c r="AE9479" t="str">
        <f t="shared" si="1464"/>
        <v/>
      </c>
      <c r="AF9479" t="str">
        <f t="shared" si="1458"/>
        <v/>
      </c>
      <c r="AG9479" s="17">
        <v>1</v>
      </c>
      <c r="AH9479">
        <f t="shared" si="1466"/>
        <v>2.8</v>
      </c>
      <c r="AI9479">
        <v>0.14499999999999999</v>
      </c>
      <c r="AJ9479">
        <f t="shared" si="1462"/>
        <v>0.40599999999999997</v>
      </c>
      <c r="AK9479" t="str">
        <f t="shared" si="1467"/>
        <v/>
      </c>
      <c r="AL9479" t="str">
        <f t="shared" si="1463"/>
        <v/>
      </c>
    </row>
    <row r="9480" spans="1:39" x14ac:dyDescent="0.2">
      <c r="A9480" t="s">
        <v>14276</v>
      </c>
      <c r="B9480" t="s">
        <v>233</v>
      </c>
      <c r="C9480" t="s">
        <v>14277</v>
      </c>
      <c r="D9480" s="1">
        <v>37200</v>
      </c>
      <c r="E9480" s="1">
        <v>43456</v>
      </c>
      <c r="F9480" t="s">
        <v>19</v>
      </c>
      <c r="I9480">
        <v>100</v>
      </c>
      <c r="J9480">
        <v>0</v>
      </c>
      <c r="K9480">
        <v>0</v>
      </c>
      <c r="L9480">
        <v>1061</v>
      </c>
      <c r="M9480">
        <v>1061</v>
      </c>
      <c r="N9480" t="s">
        <v>20</v>
      </c>
      <c r="O9480" t="s">
        <v>14278</v>
      </c>
      <c r="P9480" t="s">
        <v>28</v>
      </c>
      <c r="Q9480" t="s">
        <v>34233</v>
      </c>
      <c r="R9480" t="s">
        <v>34233</v>
      </c>
      <c r="S9480" t="s">
        <v>32628</v>
      </c>
      <c r="T9480" t="s">
        <v>34357</v>
      </c>
      <c r="U9480" t="s">
        <v>32634</v>
      </c>
      <c r="V9480" t="s">
        <v>35055</v>
      </c>
      <c r="W9480">
        <v>191</v>
      </c>
      <c r="X9480">
        <v>2</v>
      </c>
      <c r="Y9480" t="s">
        <v>32654</v>
      </c>
      <c r="Z9480">
        <v>382</v>
      </c>
      <c r="AA9480">
        <v>8</v>
      </c>
      <c r="AB9480">
        <v>18</v>
      </c>
      <c r="AC9480">
        <v>1</v>
      </c>
      <c r="AD9480" t="str">
        <f t="shared" si="1460"/>
        <v/>
      </c>
      <c r="AE9480" t="str">
        <f t="shared" si="1464"/>
        <v/>
      </c>
      <c r="AF9480" t="str">
        <f t="shared" si="1458"/>
        <v/>
      </c>
      <c r="AG9480">
        <f>IF((S9480&lt;&gt;"tühi")*(AC9480&lt;&gt;""),AC9480,"")</f>
        <v>1</v>
      </c>
      <c r="AH9480">
        <f t="shared" si="1466"/>
        <v>2.8</v>
      </c>
      <c r="AI9480">
        <v>0.14499999999999999</v>
      </c>
      <c r="AJ9480">
        <f t="shared" si="1462"/>
        <v>0.40599999999999997</v>
      </c>
      <c r="AK9480" t="str">
        <f t="shared" si="1467"/>
        <v/>
      </c>
      <c r="AL9480" t="str">
        <f t="shared" si="1463"/>
        <v/>
      </c>
    </row>
    <row r="9481" spans="1:39" x14ac:dyDescent="0.2">
      <c r="A9481" t="s">
        <v>2965</v>
      </c>
      <c r="B9481" t="s">
        <v>233</v>
      </c>
      <c r="C9481" t="s">
        <v>2966</v>
      </c>
      <c r="D9481" s="1">
        <v>35842</v>
      </c>
      <c r="E9481" s="1">
        <v>43456</v>
      </c>
      <c r="F9481" t="s">
        <v>19</v>
      </c>
      <c r="I9481">
        <v>100</v>
      </c>
      <c r="J9481">
        <v>0</v>
      </c>
      <c r="K9481">
        <v>0</v>
      </c>
      <c r="L9481">
        <v>1498</v>
      </c>
      <c r="M9481">
        <v>1498</v>
      </c>
      <c r="N9481" t="s">
        <v>20</v>
      </c>
      <c r="O9481" t="s">
        <v>2967</v>
      </c>
      <c r="P9481" t="s">
        <v>28</v>
      </c>
      <c r="Q9481" t="s">
        <v>34233</v>
      </c>
      <c r="R9481" t="s">
        <v>34233</v>
      </c>
      <c r="S9481" t="s">
        <v>32628</v>
      </c>
      <c r="T9481" t="s">
        <v>34349</v>
      </c>
      <c r="AD9481" t="str">
        <f t="shared" si="1460"/>
        <v/>
      </c>
      <c r="AE9481" t="str">
        <f t="shared" si="1464"/>
        <v/>
      </c>
      <c r="AF9481" t="str">
        <f t="shared" si="1458"/>
        <v/>
      </c>
      <c r="AG9481" s="17">
        <v>1</v>
      </c>
      <c r="AH9481">
        <f t="shared" si="1466"/>
        <v>2.8</v>
      </c>
      <c r="AI9481">
        <v>0.14499999999999999</v>
      </c>
      <c r="AJ9481">
        <f t="shared" si="1462"/>
        <v>0.40599999999999997</v>
      </c>
      <c r="AK9481" t="str">
        <f t="shared" si="1467"/>
        <v/>
      </c>
      <c r="AL9481" t="str">
        <f t="shared" si="1463"/>
        <v/>
      </c>
    </row>
    <row r="9482" spans="1:39" x14ac:dyDescent="0.2">
      <c r="A9482" t="s">
        <v>14279</v>
      </c>
      <c r="B9482" t="s">
        <v>233</v>
      </c>
      <c r="C9482" t="s">
        <v>14280</v>
      </c>
      <c r="D9482" s="1">
        <v>37200</v>
      </c>
      <c r="E9482" s="1">
        <v>43456</v>
      </c>
      <c r="F9482" t="s">
        <v>19</v>
      </c>
      <c r="I9482">
        <v>100</v>
      </c>
      <c r="J9482">
        <v>0</v>
      </c>
      <c r="K9482">
        <v>0</v>
      </c>
      <c r="L9482">
        <v>1061</v>
      </c>
      <c r="M9482">
        <v>1061</v>
      </c>
      <c r="N9482" t="s">
        <v>20</v>
      </c>
      <c r="O9482" t="s">
        <v>14281</v>
      </c>
      <c r="P9482" t="s">
        <v>28</v>
      </c>
      <c r="Q9482" t="s">
        <v>34256</v>
      </c>
      <c r="R9482" t="s">
        <v>33783</v>
      </c>
      <c r="S9482" t="s">
        <v>33942</v>
      </c>
      <c r="T9482" t="s">
        <v>34233</v>
      </c>
      <c r="U9482" t="s">
        <v>32634</v>
      </c>
      <c r="V9482" t="s">
        <v>35055</v>
      </c>
      <c r="W9482">
        <v>191</v>
      </c>
      <c r="X9482">
        <v>2</v>
      </c>
      <c r="Y9482" t="s">
        <v>32654</v>
      </c>
      <c r="Z9482">
        <v>382</v>
      </c>
      <c r="AA9482">
        <v>8</v>
      </c>
      <c r="AB9482">
        <v>18</v>
      </c>
      <c r="AC9482">
        <v>1</v>
      </c>
      <c r="AD9482" t="str">
        <f t="shared" si="1460"/>
        <v/>
      </c>
      <c r="AE9482">
        <f t="shared" si="1464"/>
        <v>1</v>
      </c>
      <c r="AF9482" t="str">
        <f t="shared" si="1458"/>
        <v/>
      </c>
      <c r="AG9482" t="str">
        <f>IF((S9482&lt;&gt;"tühi")*(AC9482&lt;&gt;""),AC9482,"")</f>
        <v/>
      </c>
      <c r="AH9482" t="str">
        <f t="shared" si="1466"/>
        <v/>
      </c>
      <c r="AI9482">
        <v>0.14499999999999999</v>
      </c>
      <c r="AJ9482" t="str">
        <f t="shared" si="1462"/>
        <v/>
      </c>
      <c r="AK9482">
        <f t="shared" si="1467"/>
        <v>2.8</v>
      </c>
      <c r="AL9482">
        <f t="shared" si="1463"/>
        <v>0.40599999999999997</v>
      </c>
    </row>
    <row r="9483" spans="1:39" x14ac:dyDescent="0.2">
      <c r="A9483" t="s">
        <v>1088</v>
      </c>
      <c r="B9483" t="s">
        <v>233</v>
      </c>
      <c r="C9483" t="s">
        <v>1089</v>
      </c>
      <c r="D9483" s="1">
        <v>35360</v>
      </c>
      <c r="E9483" s="1">
        <v>43456</v>
      </c>
      <c r="F9483" t="s">
        <v>19</v>
      </c>
      <c r="I9483">
        <v>100</v>
      </c>
      <c r="J9483">
        <v>0</v>
      </c>
      <c r="K9483">
        <v>0</v>
      </c>
      <c r="L9483">
        <v>1284</v>
      </c>
      <c r="M9483">
        <v>1284</v>
      </c>
      <c r="N9483" t="s">
        <v>20</v>
      </c>
      <c r="O9483" t="s">
        <v>1090</v>
      </c>
      <c r="P9483" t="s">
        <v>28</v>
      </c>
      <c r="Q9483" t="s">
        <v>34233</v>
      </c>
      <c r="R9483" t="s">
        <v>34233</v>
      </c>
      <c r="S9483" t="s">
        <v>32628</v>
      </c>
      <c r="T9483" t="s">
        <v>34349</v>
      </c>
      <c r="AD9483" t="str">
        <f t="shared" si="1460"/>
        <v/>
      </c>
      <c r="AE9483" t="str">
        <f t="shared" si="1464"/>
        <v/>
      </c>
      <c r="AF9483" t="str">
        <f t="shared" ref="AF9483:AF9546" si="1469">IF((S9483&lt;&gt;"tühi")*(F9483&lt;&gt;"Elamumaa")*(G9483&lt;&gt;"Elamumaa")*(H9483&lt;&gt;"Elamumaa"),IF(Z9483=0,"",Z9483),"")</f>
        <v/>
      </c>
      <c r="AG9483" s="17">
        <v>1</v>
      </c>
      <c r="AH9483">
        <f t="shared" si="1466"/>
        <v>2.8</v>
      </c>
      <c r="AI9483">
        <v>0.14499999999999999</v>
      </c>
      <c r="AJ9483">
        <f t="shared" si="1462"/>
        <v>0.40599999999999997</v>
      </c>
      <c r="AK9483" t="str">
        <f t="shared" si="1467"/>
        <v/>
      </c>
      <c r="AL9483" t="str">
        <f t="shared" si="1463"/>
        <v/>
      </c>
    </row>
    <row r="9484" spans="1:39" x14ac:dyDescent="0.2">
      <c r="A9484" t="s">
        <v>30853</v>
      </c>
      <c r="B9484" t="s">
        <v>233</v>
      </c>
      <c r="C9484" t="s">
        <v>30854</v>
      </c>
      <c r="D9484" s="1">
        <v>43859</v>
      </c>
      <c r="E9484" s="1">
        <v>43859</v>
      </c>
      <c r="F9484" t="s">
        <v>15348</v>
      </c>
      <c r="I9484">
        <v>100</v>
      </c>
      <c r="J9484">
        <v>0</v>
      </c>
      <c r="K9484">
        <v>0</v>
      </c>
      <c r="L9484">
        <v>115</v>
      </c>
      <c r="M9484">
        <v>115</v>
      </c>
      <c r="N9484" t="s">
        <v>20</v>
      </c>
      <c r="P9484" t="s">
        <v>30340</v>
      </c>
      <c r="Q9484" t="s">
        <v>34233</v>
      </c>
      <c r="R9484" t="s">
        <v>34233</v>
      </c>
      <c r="S9484" t="s">
        <v>33942</v>
      </c>
      <c r="T9484" t="s">
        <v>34233</v>
      </c>
      <c r="AD9484" t="str">
        <f t="shared" si="1460"/>
        <v/>
      </c>
      <c r="AE9484" t="str">
        <f t="shared" si="1464"/>
        <v/>
      </c>
      <c r="AF9484" t="str">
        <f t="shared" si="1469"/>
        <v/>
      </c>
      <c r="AG9484" t="str">
        <f>IF((S9484&lt;&gt;"tühi")*(AC9484&lt;&gt;""),AC9484,"")</f>
        <v/>
      </c>
      <c r="AH9484" t="str">
        <f t="shared" si="1466"/>
        <v/>
      </c>
      <c r="AI9484">
        <v>0.14499999999999999</v>
      </c>
      <c r="AJ9484" t="str">
        <f t="shared" si="1462"/>
        <v/>
      </c>
      <c r="AK9484" t="str">
        <f t="shared" si="1467"/>
        <v/>
      </c>
      <c r="AL9484" t="str">
        <f t="shared" si="1463"/>
        <v/>
      </c>
    </row>
    <row r="9485" spans="1:39" x14ac:dyDescent="0.2">
      <c r="A9485" t="s">
        <v>14282</v>
      </c>
      <c r="B9485" t="s">
        <v>233</v>
      </c>
      <c r="C9485" t="s">
        <v>14283</v>
      </c>
      <c r="D9485" s="1">
        <v>37200</v>
      </c>
      <c r="E9485" s="1">
        <v>44546</v>
      </c>
      <c r="F9485" t="s">
        <v>19</v>
      </c>
      <c r="I9485">
        <v>100</v>
      </c>
      <c r="J9485">
        <v>0</v>
      </c>
      <c r="K9485">
        <v>0</v>
      </c>
      <c r="L9485">
        <v>1237</v>
      </c>
      <c r="M9485">
        <v>1237</v>
      </c>
      <c r="N9485" t="s">
        <v>20</v>
      </c>
      <c r="O9485" t="s">
        <v>14284</v>
      </c>
      <c r="P9485" t="s">
        <v>28</v>
      </c>
      <c r="Q9485" t="s">
        <v>34233</v>
      </c>
      <c r="R9485" t="s">
        <v>34233</v>
      </c>
      <c r="S9485" t="s">
        <v>33797</v>
      </c>
      <c r="T9485" t="s">
        <v>34357</v>
      </c>
      <c r="U9485" t="s">
        <v>32634</v>
      </c>
      <c r="V9485" t="s">
        <v>35055</v>
      </c>
      <c r="W9485">
        <v>228</v>
      </c>
      <c r="X9485">
        <v>2</v>
      </c>
      <c r="Y9485" t="s">
        <v>32654</v>
      </c>
      <c r="Z9485">
        <v>456</v>
      </c>
      <c r="AA9485">
        <v>11</v>
      </c>
      <c r="AB9485">
        <v>18</v>
      </c>
      <c r="AC9485">
        <v>1</v>
      </c>
      <c r="AD9485" t="str">
        <f t="shared" si="1460"/>
        <v/>
      </c>
      <c r="AE9485" t="str">
        <f t="shared" si="1464"/>
        <v/>
      </c>
      <c r="AF9485" t="str">
        <f t="shared" si="1469"/>
        <v/>
      </c>
      <c r="AG9485">
        <f>IF((S9485&lt;&gt;"tühi")*(AC9485&lt;&gt;""),AC9485,"")</f>
        <v>1</v>
      </c>
      <c r="AH9485">
        <f t="shared" si="1466"/>
        <v>2.8</v>
      </c>
      <c r="AI9485">
        <v>0.14499999999999999</v>
      </c>
      <c r="AJ9485">
        <f t="shared" si="1462"/>
        <v>0.40599999999999997</v>
      </c>
      <c r="AK9485" t="str">
        <f t="shared" si="1467"/>
        <v/>
      </c>
      <c r="AL9485" t="str">
        <f t="shared" si="1463"/>
        <v/>
      </c>
    </row>
    <row r="9486" spans="1:39" x14ac:dyDescent="0.2">
      <c r="A9486" t="s">
        <v>11478</v>
      </c>
      <c r="B9486" t="s">
        <v>233</v>
      </c>
      <c r="C9486" t="s">
        <v>11479</v>
      </c>
      <c r="D9486" s="1">
        <v>36529</v>
      </c>
      <c r="E9486" s="1">
        <v>43456</v>
      </c>
      <c r="F9486" t="s">
        <v>19</v>
      </c>
      <c r="I9486">
        <v>100</v>
      </c>
      <c r="J9486">
        <v>0</v>
      </c>
      <c r="K9486">
        <v>0</v>
      </c>
      <c r="L9486">
        <v>1360</v>
      </c>
      <c r="M9486">
        <v>1360</v>
      </c>
      <c r="N9486" t="s">
        <v>20</v>
      </c>
      <c r="O9486" t="s">
        <v>11480</v>
      </c>
      <c r="P9486" t="s">
        <v>28</v>
      </c>
      <c r="Q9486" t="s">
        <v>34233</v>
      </c>
      <c r="R9486" t="s">
        <v>34233</v>
      </c>
      <c r="S9486" t="s">
        <v>32628</v>
      </c>
      <c r="T9486" t="s">
        <v>34349</v>
      </c>
      <c r="AD9486" t="str">
        <f t="shared" si="1460"/>
        <v/>
      </c>
      <c r="AE9486" t="str">
        <f t="shared" si="1464"/>
        <v/>
      </c>
      <c r="AF9486" t="str">
        <f t="shared" si="1469"/>
        <v/>
      </c>
      <c r="AG9486" s="17">
        <v>1</v>
      </c>
      <c r="AH9486">
        <f t="shared" si="1466"/>
        <v>2.8</v>
      </c>
      <c r="AI9486">
        <v>0.14499999999999999</v>
      </c>
      <c r="AJ9486">
        <f t="shared" si="1462"/>
        <v>0.40599999999999997</v>
      </c>
      <c r="AK9486" t="str">
        <f t="shared" si="1467"/>
        <v/>
      </c>
      <c r="AL9486" t="str">
        <f t="shared" si="1463"/>
        <v/>
      </c>
    </row>
    <row r="9487" spans="1:39" x14ac:dyDescent="0.2">
      <c r="A9487" t="s">
        <v>22215</v>
      </c>
      <c r="B9487" t="s">
        <v>233</v>
      </c>
      <c r="C9487" t="s">
        <v>22216</v>
      </c>
      <c r="D9487" s="1">
        <v>38846</v>
      </c>
      <c r="E9487" s="1">
        <v>44546</v>
      </c>
      <c r="F9487" t="s">
        <v>19</v>
      </c>
      <c r="I9487">
        <v>100</v>
      </c>
      <c r="J9487">
        <v>0</v>
      </c>
      <c r="K9487">
        <v>0</v>
      </c>
      <c r="L9487">
        <v>3849</v>
      </c>
      <c r="M9487">
        <v>3849</v>
      </c>
      <c r="N9487" t="s">
        <v>20</v>
      </c>
      <c r="O9487" t="s">
        <v>22217</v>
      </c>
      <c r="P9487" t="s">
        <v>28</v>
      </c>
      <c r="Q9487" t="s">
        <v>34256</v>
      </c>
      <c r="R9487" t="s">
        <v>34237</v>
      </c>
      <c r="S9487" t="s">
        <v>32627</v>
      </c>
      <c r="T9487" t="s">
        <v>34360</v>
      </c>
      <c r="U9487" t="s">
        <v>32634</v>
      </c>
      <c r="V9487" t="s">
        <v>33544</v>
      </c>
      <c r="W9487">
        <v>250</v>
      </c>
      <c r="X9487">
        <v>2</v>
      </c>
      <c r="Y9487" t="s">
        <v>32661</v>
      </c>
      <c r="Z9487">
        <v>500</v>
      </c>
      <c r="AA9487">
        <v>8.5</v>
      </c>
      <c r="AC9487">
        <v>1</v>
      </c>
      <c r="AD9487" t="str">
        <f t="shared" si="1460"/>
        <v/>
      </c>
      <c r="AE9487" t="str">
        <f t="shared" ref="AE9487:AE9499" si="1470">IF((S9487="tühi")*(AC9487&lt;&gt;""),AC9487,"")</f>
        <v/>
      </c>
      <c r="AF9487" t="str">
        <f t="shared" si="1469"/>
        <v/>
      </c>
      <c r="AG9487">
        <f>IF((S9487&lt;&gt;"tühi")*(AC9487&lt;&gt;""),AC9487,"")</f>
        <v>1</v>
      </c>
      <c r="AH9487">
        <f t="shared" si="1466"/>
        <v>2.8</v>
      </c>
      <c r="AI9487">
        <v>0.14499999999999999</v>
      </c>
      <c r="AJ9487">
        <f t="shared" si="1462"/>
        <v>0.40599999999999997</v>
      </c>
      <c r="AK9487" t="str">
        <f t="shared" si="1467"/>
        <v/>
      </c>
      <c r="AL9487" t="str">
        <f t="shared" si="1463"/>
        <v/>
      </c>
    </row>
    <row r="9488" spans="1:39" x14ac:dyDescent="0.2">
      <c r="A9488" t="s">
        <v>11475</v>
      </c>
      <c r="B9488" t="s">
        <v>233</v>
      </c>
      <c r="C9488" t="s">
        <v>11476</v>
      </c>
      <c r="D9488" s="1">
        <v>36529</v>
      </c>
      <c r="E9488" s="1">
        <v>43900</v>
      </c>
      <c r="F9488" t="s">
        <v>19</v>
      </c>
      <c r="I9488">
        <v>100</v>
      </c>
      <c r="J9488">
        <v>0</v>
      </c>
      <c r="K9488">
        <v>0</v>
      </c>
      <c r="L9488">
        <v>1712</v>
      </c>
      <c r="M9488">
        <v>1712</v>
      </c>
      <c r="N9488" t="s">
        <v>20</v>
      </c>
      <c r="O9488" t="s">
        <v>11477</v>
      </c>
      <c r="P9488" t="s">
        <v>28</v>
      </c>
      <c r="Q9488" t="s">
        <v>34233</v>
      </c>
      <c r="R9488" t="s">
        <v>34233</v>
      </c>
      <c r="S9488" t="s">
        <v>32628</v>
      </c>
      <c r="T9488" t="s">
        <v>34349</v>
      </c>
      <c r="AD9488" t="str">
        <f t="shared" si="1460"/>
        <v/>
      </c>
      <c r="AE9488" t="str">
        <f t="shared" si="1470"/>
        <v/>
      </c>
      <c r="AF9488" t="str">
        <f t="shared" si="1469"/>
        <v/>
      </c>
      <c r="AG9488" s="17">
        <v>1</v>
      </c>
      <c r="AH9488">
        <f t="shared" si="1466"/>
        <v>2.8</v>
      </c>
      <c r="AI9488">
        <v>0.14499999999999999</v>
      </c>
      <c r="AJ9488">
        <f t="shared" si="1462"/>
        <v>0.40599999999999997</v>
      </c>
      <c r="AK9488" t="str">
        <f t="shared" si="1467"/>
        <v/>
      </c>
      <c r="AL9488" t="str">
        <f t="shared" si="1463"/>
        <v/>
      </c>
    </row>
    <row r="9489" spans="1:39" x14ac:dyDescent="0.2">
      <c r="A9489" t="s">
        <v>22218</v>
      </c>
      <c r="B9489" t="s">
        <v>233</v>
      </c>
      <c r="C9489" t="s">
        <v>22219</v>
      </c>
      <c r="D9489" s="1">
        <v>38846</v>
      </c>
      <c r="E9489" s="1">
        <v>44546</v>
      </c>
      <c r="F9489" t="s">
        <v>19</v>
      </c>
      <c r="I9489">
        <v>100</v>
      </c>
      <c r="J9489">
        <v>0</v>
      </c>
      <c r="K9489">
        <v>0</v>
      </c>
      <c r="L9489">
        <v>3037</v>
      </c>
      <c r="M9489">
        <v>3037</v>
      </c>
      <c r="N9489" t="s">
        <v>20</v>
      </c>
      <c r="O9489" t="s">
        <v>22220</v>
      </c>
      <c r="P9489" t="s">
        <v>28</v>
      </c>
      <c r="Q9489" t="s">
        <v>34233</v>
      </c>
      <c r="R9489" t="s">
        <v>34233</v>
      </c>
      <c r="S9489" t="s">
        <v>33797</v>
      </c>
      <c r="T9489" t="s">
        <v>34349</v>
      </c>
      <c r="U9489" t="s">
        <v>32634</v>
      </c>
      <c r="V9489" t="s">
        <v>33544</v>
      </c>
      <c r="W9489">
        <v>130</v>
      </c>
      <c r="X9489">
        <v>2</v>
      </c>
      <c r="Y9489">
        <v>1</v>
      </c>
      <c r="Z9489">
        <v>250</v>
      </c>
      <c r="AA9489">
        <v>8.5</v>
      </c>
      <c r="AC9489">
        <v>1</v>
      </c>
      <c r="AD9489" t="str">
        <f t="shared" si="1460"/>
        <v/>
      </c>
      <c r="AE9489" t="str">
        <f t="shared" si="1470"/>
        <v/>
      </c>
      <c r="AF9489" t="str">
        <f t="shared" si="1469"/>
        <v/>
      </c>
      <c r="AG9489">
        <f>IF((S9489&lt;&gt;"tühi")*(AC9489&lt;&gt;""),AC9489,"")</f>
        <v>1</v>
      </c>
      <c r="AH9489">
        <f t="shared" si="1466"/>
        <v>2.8</v>
      </c>
      <c r="AI9489">
        <v>0.14499999999999999</v>
      </c>
      <c r="AJ9489">
        <f t="shared" si="1462"/>
        <v>0.40599999999999997</v>
      </c>
      <c r="AK9489" t="str">
        <f t="shared" si="1467"/>
        <v/>
      </c>
      <c r="AL9489" t="str">
        <f t="shared" si="1463"/>
        <v/>
      </c>
    </row>
    <row r="9490" spans="1:39" x14ac:dyDescent="0.2">
      <c r="A9490" t="s">
        <v>2375</v>
      </c>
      <c r="B9490" t="s">
        <v>233</v>
      </c>
      <c r="C9490" t="s">
        <v>2376</v>
      </c>
      <c r="D9490" s="1">
        <v>35718</v>
      </c>
      <c r="E9490" s="1">
        <v>44418</v>
      </c>
      <c r="F9490" t="s">
        <v>19</v>
      </c>
      <c r="I9490">
        <v>100</v>
      </c>
      <c r="J9490">
        <v>0</v>
      </c>
      <c r="K9490">
        <v>0</v>
      </c>
      <c r="L9490">
        <v>1707</v>
      </c>
      <c r="M9490">
        <v>1707</v>
      </c>
      <c r="N9490" t="s">
        <v>20</v>
      </c>
      <c r="O9490" t="s">
        <v>2377</v>
      </c>
      <c r="P9490" t="s">
        <v>28</v>
      </c>
      <c r="Q9490" t="s">
        <v>34233</v>
      </c>
      <c r="R9490" t="s">
        <v>34233</v>
      </c>
      <c r="S9490" t="s">
        <v>33797</v>
      </c>
      <c r="T9490" t="s">
        <v>34349</v>
      </c>
      <c r="AD9490" t="str">
        <f t="shared" si="1460"/>
        <v/>
      </c>
      <c r="AE9490" t="str">
        <f t="shared" si="1470"/>
        <v/>
      </c>
      <c r="AF9490" t="str">
        <f t="shared" si="1469"/>
        <v/>
      </c>
      <c r="AG9490" s="17">
        <v>1</v>
      </c>
      <c r="AH9490">
        <f t="shared" si="1466"/>
        <v>2.8</v>
      </c>
      <c r="AI9490">
        <v>0.14499999999999999</v>
      </c>
      <c r="AJ9490">
        <f t="shared" si="1462"/>
        <v>0.40599999999999997</v>
      </c>
      <c r="AK9490" t="str">
        <f t="shared" si="1467"/>
        <v/>
      </c>
      <c r="AL9490" t="str">
        <f t="shared" si="1463"/>
        <v/>
      </c>
    </row>
    <row r="9491" spans="1:39" x14ac:dyDescent="0.2">
      <c r="A9491" t="s">
        <v>9659</v>
      </c>
      <c r="B9491" t="s">
        <v>233</v>
      </c>
      <c r="C9491" t="s">
        <v>9660</v>
      </c>
      <c r="D9491" s="1">
        <v>36322</v>
      </c>
      <c r="E9491" s="1">
        <v>43456</v>
      </c>
      <c r="F9491" t="s">
        <v>19</v>
      </c>
      <c r="I9491">
        <v>100</v>
      </c>
      <c r="J9491">
        <v>0</v>
      </c>
      <c r="K9491">
        <v>0</v>
      </c>
      <c r="L9491">
        <v>1866</v>
      </c>
      <c r="M9491">
        <v>1866</v>
      </c>
      <c r="N9491" t="s">
        <v>20</v>
      </c>
      <c r="O9491" t="s">
        <v>9661</v>
      </c>
      <c r="P9491" t="s">
        <v>28</v>
      </c>
      <c r="Q9491" t="s">
        <v>34233</v>
      </c>
      <c r="R9491" t="s">
        <v>34233</v>
      </c>
      <c r="S9491" t="s">
        <v>32628</v>
      </c>
      <c r="T9491" t="s">
        <v>34349</v>
      </c>
      <c r="U9491" t="s">
        <v>32634</v>
      </c>
      <c r="V9491" t="s">
        <v>33545</v>
      </c>
      <c r="W9491">
        <v>230</v>
      </c>
      <c r="X9491">
        <v>2</v>
      </c>
      <c r="AB9491">
        <v>25</v>
      </c>
      <c r="AC9491">
        <v>1</v>
      </c>
      <c r="AD9491" t="str">
        <f t="shared" si="1460"/>
        <v/>
      </c>
      <c r="AE9491" t="str">
        <f t="shared" si="1470"/>
        <v/>
      </c>
      <c r="AF9491" t="str">
        <f t="shared" si="1469"/>
        <v/>
      </c>
      <c r="AG9491">
        <f>IF((S9491&lt;&gt;"tühi")*(AC9491&lt;&gt;""),AC9491,"")</f>
        <v>1</v>
      </c>
      <c r="AH9491">
        <f t="shared" si="1466"/>
        <v>2.8</v>
      </c>
      <c r="AI9491">
        <v>0.14499999999999999</v>
      </c>
      <c r="AJ9491">
        <f t="shared" si="1462"/>
        <v>0.40599999999999997</v>
      </c>
      <c r="AK9491" t="str">
        <f t="shared" si="1467"/>
        <v/>
      </c>
      <c r="AL9491" t="str">
        <f t="shared" si="1463"/>
        <v/>
      </c>
    </row>
    <row r="9492" spans="1:39" x14ac:dyDescent="0.2">
      <c r="A9492" t="s">
        <v>6038</v>
      </c>
      <c r="B9492" t="s">
        <v>233</v>
      </c>
      <c r="C9492" t="s">
        <v>6039</v>
      </c>
      <c r="D9492" s="1">
        <v>36147</v>
      </c>
      <c r="E9492" s="1">
        <v>43456</v>
      </c>
      <c r="F9492" t="s">
        <v>19</v>
      </c>
      <c r="I9492">
        <v>100</v>
      </c>
      <c r="J9492">
        <v>0</v>
      </c>
      <c r="K9492">
        <v>0</v>
      </c>
      <c r="L9492">
        <v>1992</v>
      </c>
      <c r="M9492">
        <v>1992</v>
      </c>
      <c r="N9492" t="s">
        <v>20</v>
      </c>
      <c r="O9492" t="s">
        <v>6040</v>
      </c>
      <c r="P9492" t="s">
        <v>28</v>
      </c>
      <c r="Q9492" t="s">
        <v>34233</v>
      </c>
      <c r="R9492" t="s">
        <v>34233</v>
      </c>
      <c r="S9492" t="s">
        <v>32628</v>
      </c>
      <c r="T9492" t="s">
        <v>34349</v>
      </c>
      <c r="AD9492" t="str">
        <f t="shared" si="1460"/>
        <v/>
      </c>
      <c r="AE9492" t="str">
        <f t="shared" si="1470"/>
        <v/>
      </c>
      <c r="AF9492" t="str">
        <f t="shared" si="1469"/>
        <v/>
      </c>
      <c r="AG9492" s="17">
        <v>1</v>
      </c>
      <c r="AH9492">
        <f t="shared" si="1466"/>
        <v>2.8</v>
      </c>
      <c r="AI9492">
        <v>0.14499999999999999</v>
      </c>
      <c r="AJ9492">
        <f t="shared" si="1462"/>
        <v>0.40599999999999997</v>
      </c>
      <c r="AK9492" t="str">
        <f t="shared" si="1467"/>
        <v/>
      </c>
      <c r="AL9492" t="str">
        <f t="shared" si="1463"/>
        <v/>
      </c>
    </row>
    <row r="9493" spans="1:39" x14ac:dyDescent="0.2">
      <c r="A9493" t="s">
        <v>19541</v>
      </c>
      <c r="B9493" t="s">
        <v>233</v>
      </c>
      <c r="C9493" t="s">
        <v>19542</v>
      </c>
      <c r="D9493" s="1">
        <v>38092</v>
      </c>
      <c r="E9493" s="1">
        <v>43456</v>
      </c>
      <c r="F9493" t="s">
        <v>19</v>
      </c>
      <c r="I9493">
        <v>100</v>
      </c>
      <c r="J9493">
        <v>0</v>
      </c>
      <c r="K9493">
        <v>0</v>
      </c>
      <c r="L9493">
        <v>1492</v>
      </c>
      <c r="M9493">
        <v>1492</v>
      </c>
      <c r="N9493" t="s">
        <v>20</v>
      </c>
      <c r="O9493" t="s">
        <v>19543</v>
      </c>
      <c r="P9493" t="s">
        <v>28</v>
      </c>
      <c r="Q9493" t="s">
        <v>34256</v>
      </c>
      <c r="R9493" t="s">
        <v>33768</v>
      </c>
      <c r="S9493" t="s">
        <v>32628</v>
      </c>
      <c r="T9493" t="s">
        <v>34357</v>
      </c>
      <c r="U9493" t="s">
        <v>32634</v>
      </c>
      <c r="V9493" t="s">
        <v>32707</v>
      </c>
      <c r="W9493">
        <v>298</v>
      </c>
      <c r="X9493">
        <v>2</v>
      </c>
      <c r="Y9493" t="s">
        <v>32654</v>
      </c>
      <c r="AA9493">
        <v>8.5</v>
      </c>
      <c r="AC9493">
        <v>1</v>
      </c>
      <c r="AD9493" t="str">
        <f t="shared" si="1460"/>
        <v/>
      </c>
      <c r="AE9493" t="str">
        <f t="shared" si="1470"/>
        <v/>
      </c>
      <c r="AF9493" t="str">
        <f t="shared" si="1469"/>
        <v/>
      </c>
      <c r="AG9493">
        <f>IF((S9493&lt;&gt;"tühi")*(AC9493&lt;&gt;""),AC9493,"")</f>
        <v>1</v>
      </c>
      <c r="AH9493">
        <f t="shared" si="1466"/>
        <v>2.8</v>
      </c>
      <c r="AI9493">
        <v>0.14499999999999999</v>
      </c>
      <c r="AJ9493">
        <f t="shared" si="1462"/>
        <v>0.40599999999999997</v>
      </c>
      <c r="AK9493" t="str">
        <f t="shared" si="1467"/>
        <v/>
      </c>
      <c r="AL9493" t="str">
        <f t="shared" si="1463"/>
        <v/>
      </c>
    </row>
    <row r="9494" spans="1:39" x14ac:dyDescent="0.2">
      <c r="A9494" t="s">
        <v>1091</v>
      </c>
      <c r="B9494" t="s">
        <v>233</v>
      </c>
      <c r="C9494" t="s">
        <v>1092</v>
      </c>
      <c r="D9494" s="1">
        <v>35332</v>
      </c>
      <c r="E9494" s="1">
        <v>43456</v>
      </c>
      <c r="F9494" t="s">
        <v>19</v>
      </c>
      <c r="I9494">
        <v>100</v>
      </c>
      <c r="J9494">
        <v>0</v>
      </c>
      <c r="K9494">
        <v>0</v>
      </c>
      <c r="L9494">
        <v>1341</v>
      </c>
      <c r="M9494">
        <v>1341</v>
      </c>
      <c r="N9494" t="s">
        <v>20</v>
      </c>
      <c r="O9494" t="s">
        <v>1093</v>
      </c>
      <c r="P9494" t="s">
        <v>28</v>
      </c>
      <c r="Q9494" t="s">
        <v>34233</v>
      </c>
      <c r="R9494" t="s">
        <v>34233</v>
      </c>
      <c r="S9494" t="s">
        <v>32628</v>
      </c>
      <c r="T9494" t="s">
        <v>34349</v>
      </c>
      <c r="AD9494" t="str">
        <f t="shared" si="1460"/>
        <v/>
      </c>
      <c r="AE9494" t="str">
        <f t="shared" si="1470"/>
        <v/>
      </c>
      <c r="AF9494" t="str">
        <f t="shared" si="1469"/>
        <v/>
      </c>
      <c r="AG9494" s="17">
        <v>1</v>
      </c>
      <c r="AH9494">
        <f t="shared" si="1466"/>
        <v>2.8</v>
      </c>
      <c r="AI9494">
        <v>0.14499999999999999</v>
      </c>
      <c r="AJ9494">
        <f t="shared" si="1462"/>
        <v>0.40599999999999997</v>
      </c>
      <c r="AK9494" t="str">
        <f t="shared" si="1467"/>
        <v/>
      </c>
      <c r="AL9494" t="str">
        <f t="shared" si="1463"/>
        <v/>
      </c>
    </row>
    <row r="9495" spans="1:39" x14ac:dyDescent="0.2">
      <c r="A9495" t="s">
        <v>1479</v>
      </c>
      <c r="B9495" t="s">
        <v>233</v>
      </c>
      <c r="C9495" t="s">
        <v>1480</v>
      </c>
      <c r="D9495" s="1">
        <v>35461</v>
      </c>
      <c r="E9495" s="1">
        <v>43456</v>
      </c>
      <c r="F9495" t="s">
        <v>19</v>
      </c>
      <c r="I9495">
        <v>100</v>
      </c>
      <c r="J9495">
        <v>0</v>
      </c>
      <c r="K9495">
        <v>0</v>
      </c>
      <c r="L9495">
        <v>1681</v>
      </c>
      <c r="M9495">
        <v>1681</v>
      </c>
      <c r="N9495" t="s">
        <v>20</v>
      </c>
      <c r="O9495" t="s">
        <v>1481</v>
      </c>
      <c r="P9495" t="s">
        <v>28</v>
      </c>
      <c r="Q9495" t="s">
        <v>34233</v>
      </c>
      <c r="R9495" t="s">
        <v>34233</v>
      </c>
      <c r="S9495" t="s">
        <v>33797</v>
      </c>
      <c r="T9495" t="s">
        <v>34357</v>
      </c>
      <c r="AD9495" t="str">
        <f t="shared" si="1460"/>
        <v/>
      </c>
      <c r="AE9495" t="str">
        <f t="shared" si="1470"/>
        <v/>
      </c>
      <c r="AF9495" t="str">
        <f t="shared" si="1469"/>
        <v/>
      </c>
      <c r="AG9495" s="17">
        <v>1</v>
      </c>
      <c r="AH9495">
        <f t="shared" si="1466"/>
        <v>2.8</v>
      </c>
      <c r="AI9495">
        <v>0.14499999999999999</v>
      </c>
      <c r="AJ9495">
        <f t="shared" si="1462"/>
        <v>0.40599999999999997</v>
      </c>
      <c r="AK9495" t="str">
        <f t="shared" si="1467"/>
        <v/>
      </c>
      <c r="AL9495" t="str">
        <f t="shared" si="1463"/>
        <v/>
      </c>
    </row>
    <row r="9496" spans="1:39" x14ac:dyDescent="0.2">
      <c r="A9496" t="s">
        <v>17647</v>
      </c>
      <c r="B9496" t="s">
        <v>233</v>
      </c>
      <c r="C9496" t="s">
        <v>17648</v>
      </c>
      <c r="D9496" s="1">
        <v>37609</v>
      </c>
      <c r="E9496" s="1">
        <v>43456</v>
      </c>
      <c r="F9496" t="s">
        <v>19</v>
      </c>
      <c r="I9496">
        <v>100</v>
      </c>
      <c r="J9496">
        <v>0</v>
      </c>
      <c r="K9496">
        <v>0</v>
      </c>
      <c r="L9496">
        <v>1533</v>
      </c>
      <c r="M9496">
        <v>1533</v>
      </c>
      <c r="N9496" t="s">
        <v>20</v>
      </c>
      <c r="O9496" t="s">
        <v>17649</v>
      </c>
      <c r="P9496" t="s">
        <v>28</v>
      </c>
      <c r="Q9496" t="s">
        <v>34233</v>
      </c>
      <c r="R9496" t="s">
        <v>34233</v>
      </c>
      <c r="S9496" t="s">
        <v>33800</v>
      </c>
      <c r="T9496" t="s">
        <v>34349</v>
      </c>
      <c r="AD9496" t="str">
        <f t="shared" si="1460"/>
        <v/>
      </c>
      <c r="AE9496" t="str">
        <f t="shared" si="1470"/>
        <v/>
      </c>
      <c r="AF9496" t="str">
        <f t="shared" si="1469"/>
        <v/>
      </c>
      <c r="AG9496" s="17">
        <v>1</v>
      </c>
      <c r="AH9496">
        <f t="shared" si="1466"/>
        <v>2.8</v>
      </c>
      <c r="AI9496">
        <v>0.14499999999999999</v>
      </c>
      <c r="AJ9496">
        <f t="shared" si="1462"/>
        <v>0.40599999999999997</v>
      </c>
      <c r="AK9496" t="str">
        <f t="shared" si="1467"/>
        <v/>
      </c>
      <c r="AL9496" t="str">
        <f t="shared" si="1463"/>
        <v/>
      </c>
    </row>
    <row r="9497" spans="1:39" x14ac:dyDescent="0.2">
      <c r="A9497" t="s">
        <v>9567</v>
      </c>
      <c r="B9497" t="s">
        <v>233</v>
      </c>
      <c r="C9497" t="s">
        <v>9568</v>
      </c>
      <c r="D9497" s="1">
        <v>36390</v>
      </c>
      <c r="E9497" s="1">
        <v>43456</v>
      </c>
      <c r="F9497" t="s">
        <v>19</v>
      </c>
      <c r="I9497">
        <v>100</v>
      </c>
      <c r="J9497">
        <v>0</v>
      </c>
      <c r="K9497">
        <v>0</v>
      </c>
      <c r="L9497">
        <v>1203</v>
      </c>
      <c r="M9497">
        <v>1203</v>
      </c>
      <c r="N9497" t="s">
        <v>20</v>
      </c>
      <c r="O9497" t="s">
        <v>9569</v>
      </c>
      <c r="P9497" t="s">
        <v>28</v>
      </c>
      <c r="Q9497" t="s">
        <v>34233</v>
      </c>
      <c r="R9497" t="s">
        <v>34233</v>
      </c>
      <c r="S9497" t="s">
        <v>33797</v>
      </c>
      <c r="T9497" t="s">
        <v>34349</v>
      </c>
      <c r="AD9497" t="str">
        <f t="shared" ref="AD9497:AD9560" si="1471">IF((S9497="tühi")*(F9497&lt;&gt;"Elamumaa")*(G9497&lt;&gt;"Elamumaa")*(H9497&lt;&gt;"Elamumaa"),IF(Z9497=0,"",Z9497),"")</f>
        <v/>
      </c>
      <c r="AE9497" t="str">
        <f t="shared" si="1470"/>
        <v/>
      </c>
      <c r="AF9497" t="str">
        <f t="shared" si="1469"/>
        <v/>
      </c>
      <c r="AG9497" s="17">
        <v>1</v>
      </c>
      <c r="AH9497">
        <f t="shared" si="1466"/>
        <v>2.8</v>
      </c>
      <c r="AI9497">
        <v>0.14499999999999999</v>
      </c>
      <c r="AJ9497">
        <f t="shared" si="1462"/>
        <v>0.40599999999999997</v>
      </c>
      <c r="AK9497" t="str">
        <f t="shared" si="1467"/>
        <v/>
      </c>
      <c r="AL9497" t="str">
        <f t="shared" si="1463"/>
        <v/>
      </c>
    </row>
    <row r="9498" spans="1:39" x14ac:dyDescent="0.2">
      <c r="A9498" t="s">
        <v>1094</v>
      </c>
      <c r="B9498" t="s">
        <v>233</v>
      </c>
      <c r="C9498" t="s">
        <v>1095</v>
      </c>
      <c r="D9498" s="1">
        <v>35332</v>
      </c>
      <c r="E9498" s="1">
        <v>43456</v>
      </c>
      <c r="F9498" t="s">
        <v>19</v>
      </c>
      <c r="I9498">
        <v>100</v>
      </c>
      <c r="J9498">
        <v>0</v>
      </c>
      <c r="K9498">
        <v>0</v>
      </c>
      <c r="L9498">
        <v>1229</v>
      </c>
      <c r="M9498">
        <v>1229</v>
      </c>
      <c r="N9498" t="s">
        <v>20</v>
      </c>
      <c r="O9498" t="s">
        <v>1096</v>
      </c>
      <c r="P9498" t="s">
        <v>28</v>
      </c>
      <c r="Q9498" t="s">
        <v>34233</v>
      </c>
      <c r="R9498" t="s">
        <v>34233</v>
      </c>
      <c r="S9498" t="s">
        <v>32628</v>
      </c>
      <c r="T9498" t="s">
        <v>34349</v>
      </c>
      <c r="AD9498" t="str">
        <f t="shared" si="1471"/>
        <v/>
      </c>
      <c r="AE9498" t="str">
        <f t="shared" si="1470"/>
        <v/>
      </c>
      <c r="AF9498" t="str">
        <f t="shared" si="1469"/>
        <v/>
      </c>
      <c r="AG9498" s="17">
        <v>1</v>
      </c>
      <c r="AH9498">
        <f t="shared" si="1466"/>
        <v>2.8</v>
      </c>
      <c r="AI9498">
        <v>0.14499999999999999</v>
      </c>
      <c r="AJ9498">
        <f t="shared" si="1462"/>
        <v>0.40599999999999997</v>
      </c>
      <c r="AK9498" t="str">
        <f t="shared" si="1467"/>
        <v/>
      </c>
      <c r="AL9498" t="str">
        <f t="shared" si="1463"/>
        <v/>
      </c>
    </row>
    <row r="9499" spans="1:39" x14ac:dyDescent="0.2">
      <c r="A9499" t="s">
        <v>8584</v>
      </c>
      <c r="B9499" t="s">
        <v>233</v>
      </c>
      <c r="C9499" t="s">
        <v>8585</v>
      </c>
      <c r="D9499" s="1">
        <v>36244</v>
      </c>
      <c r="E9499" s="1">
        <v>43456</v>
      </c>
      <c r="F9499" t="s">
        <v>19</v>
      </c>
      <c r="I9499">
        <v>100</v>
      </c>
      <c r="J9499">
        <v>0</v>
      </c>
      <c r="K9499">
        <v>0</v>
      </c>
      <c r="L9499">
        <v>1164</v>
      </c>
      <c r="M9499">
        <v>1164</v>
      </c>
      <c r="N9499" t="s">
        <v>20</v>
      </c>
      <c r="O9499" t="s">
        <v>8586</v>
      </c>
      <c r="P9499" t="s">
        <v>28</v>
      </c>
      <c r="Q9499" t="s">
        <v>34233</v>
      </c>
      <c r="R9499" t="s">
        <v>34233</v>
      </c>
      <c r="S9499" t="s">
        <v>32628</v>
      </c>
      <c r="T9499" t="s">
        <v>34349</v>
      </c>
      <c r="AD9499" t="str">
        <f t="shared" si="1471"/>
        <v/>
      </c>
      <c r="AE9499" t="str">
        <f t="shared" si="1470"/>
        <v/>
      </c>
      <c r="AF9499" t="str">
        <f t="shared" si="1469"/>
        <v/>
      </c>
      <c r="AG9499" s="17">
        <v>1</v>
      </c>
      <c r="AH9499">
        <f t="shared" si="1466"/>
        <v>2.8</v>
      </c>
      <c r="AI9499">
        <v>0.14499999999999999</v>
      </c>
      <c r="AJ9499">
        <f t="shared" si="1462"/>
        <v>0.40599999999999997</v>
      </c>
      <c r="AK9499" t="str">
        <f t="shared" si="1467"/>
        <v/>
      </c>
      <c r="AL9499" t="str">
        <f t="shared" si="1463"/>
        <v/>
      </c>
    </row>
    <row r="9500" spans="1:39" x14ac:dyDescent="0.2">
      <c r="A9500" t="s">
        <v>18570</v>
      </c>
      <c r="B9500" t="s">
        <v>233</v>
      </c>
      <c r="C9500" t="s">
        <v>18571</v>
      </c>
      <c r="D9500" s="1">
        <v>38000</v>
      </c>
      <c r="E9500" s="1">
        <v>44419</v>
      </c>
      <c r="F9500" t="s">
        <v>19</v>
      </c>
      <c r="I9500">
        <v>100</v>
      </c>
      <c r="J9500">
        <v>0</v>
      </c>
      <c r="K9500">
        <v>0</v>
      </c>
      <c r="L9500">
        <v>1531</v>
      </c>
      <c r="M9500">
        <v>1531</v>
      </c>
      <c r="N9500" t="s">
        <v>20</v>
      </c>
      <c r="O9500" t="s">
        <v>18572</v>
      </c>
      <c r="P9500" t="s">
        <v>28</v>
      </c>
      <c r="Q9500" t="s">
        <v>34256</v>
      </c>
      <c r="R9500" s="9" t="s">
        <v>34273</v>
      </c>
      <c r="S9500" t="s">
        <v>33942</v>
      </c>
      <c r="T9500" t="s">
        <v>34233</v>
      </c>
      <c r="AD9500" t="str">
        <f t="shared" si="1471"/>
        <v/>
      </c>
      <c r="AE9500" s="16">
        <v>1</v>
      </c>
      <c r="AF9500" t="str">
        <f t="shared" si="1469"/>
        <v/>
      </c>
      <c r="AG9500" t="str">
        <f>IF((S9500&lt;&gt;"tühi")*(AC9500&lt;&gt;""),AC9500,"")</f>
        <v/>
      </c>
      <c r="AH9500" t="str">
        <f t="shared" si="1466"/>
        <v/>
      </c>
      <c r="AI9500">
        <v>0.14499999999999999</v>
      </c>
      <c r="AJ9500" t="str">
        <f t="shared" si="1462"/>
        <v/>
      </c>
      <c r="AK9500">
        <f t="shared" si="1467"/>
        <v>2.8</v>
      </c>
      <c r="AL9500">
        <f t="shared" si="1463"/>
        <v>0.40599999999999997</v>
      </c>
      <c r="AM9500" t="s">
        <v>34845</v>
      </c>
    </row>
    <row r="9501" spans="1:39" x14ac:dyDescent="0.2">
      <c r="A9501" t="s">
        <v>1097</v>
      </c>
      <c r="B9501" t="s">
        <v>233</v>
      </c>
      <c r="C9501" t="s">
        <v>1098</v>
      </c>
      <c r="D9501" s="1">
        <v>35332</v>
      </c>
      <c r="E9501" s="1">
        <v>43456</v>
      </c>
      <c r="F9501" t="s">
        <v>19</v>
      </c>
      <c r="I9501">
        <v>100</v>
      </c>
      <c r="J9501">
        <v>0</v>
      </c>
      <c r="K9501">
        <v>0</v>
      </c>
      <c r="L9501">
        <v>1198</v>
      </c>
      <c r="M9501">
        <v>1198</v>
      </c>
      <c r="N9501" t="s">
        <v>20</v>
      </c>
      <c r="O9501" t="s">
        <v>1099</v>
      </c>
      <c r="P9501" t="s">
        <v>28</v>
      </c>
      <c r="Q9501" t="s">
        <v>34233</v>
      </c>
      <c r="R9501" t="s">
        <v>34233</v>
      </c>
      <c r="S9501" t="s">
        <v>33800</v>
      </c>
      <c r="T9501" t="s">
        <v>34349</v>
      </c>
      <c r="AD9501" t="str">
        <f t="shared" si="1471"/>
        <v/>
      </c>
      <c r="AE9501" t="str">
        <f t="shared" ref="AE9501:AE9519" si="1472">IF((S9501="tühi")*(AC9501&lt;&gt;""),AC9501,"")</f>
        <v/>
      </c>
      <c r="AF9501" t="str">
        <f t="shared" si="1469"/>
        <v/>
      </c>
      <c r="AG9501" s="17">
        <v>1</v>
      </c>
      <c r="AH9501">
        <f t="shared" si="1466"/>
        <v>2.8</v>
      </c>
      <c r="AI9501">
        <v>0.14499999999999999</v>
      </c>
      <c r="AJ9501">
        <f t="shared" si="1462"/>
        <v>0.40599999999999997</v>
      </c>
      <c r="AK9501" t="str">
        <f t="shared" si="1467"/>
        <v/>
      </c>
      <c r="AL9501" t="str">
        <f t="shared" si="1463"/>
        <v/>
      </c>
    </row>
    <row r="9502" spans="1:39" x14ac:dyDescent="0.2">
      <c r="A9502" t="s">
        <v>7321</v>
      </c>
      <c r="B9502" t="s">
        <v>233</v>
      </c>
      <c r="C9502" t="s">
        <v>7322</v>
      </c>
      <c r="D9502" s="1">
        <v>36209</v>
      </c>
      <c r="E9502" s="1">
        <v>43951</v>
      </c>
      <c r="F9502" t="s">
        <v>19</v>
      </c>
      <c r="I9502">
        <v>100</v>
      </c>
      <c r="J9502">
        <v>0</v>
      </c>
      <c r="K9502">
        <v>0</v>
      </c>
      <c r="L9502">
        <v>719</v>
      </c>
      <c r="M9502">
        <v>719</v>
      </c>
      <c r="N9502" t="s">
        <v>20</v>
      </c>
      <c r="O9502" t="s">
        <v>7323</v>
      </c>
      <c r="P9502" t="s">
        <v>28</v>
      </c>
      <c r="Q9502" t="s">
        <v>32794</v>
      </c>
      <c r="R9502">
        <v>0</v>
      </c>
      <c r="S9502" t="s">
        <v>33797</v>
      </c>
      <c r="T9502" t="s">
        <v>34349</v>
      </c>
      <c r="AD9502" t="str">
        <f t="shared" si="1471"/>
        <v/>
      </c>
      <c r="AE9502" t="str">
        <f t="shared" si="1472"/>
        <v/>
      </c>
      <c r="AF9502" t="str">
        <f t="shared" si="1469"/>
        <v/>
      </c>
      <c r="AG9502" s="17">
        <v>1</v>
      </c>
      <c r="AH9502">
        <f t="shared" si="1466"/>
        <v>2.8</v>
      </c>
      <c r="AI9502">
        <v>0.14499999999999999</v>
      </c>
      <c r="AJ9502">
        <f t="shared" si="1462"/>
        <v>0.40599999999999997</v>
      </c>
      <c r="AK9502" t="str">
        <f t="shared" si="1467"/>
        <v/>
      </c>
      <c r="AL9502" t="str">
        <f t="shared" si="1463"/>
        <v/>
      </c>
    </row>
    <row r="9503" spans="1:39" x14ac:dyDescent="0.2">
      <c r="A9503" t="s">
        <v>12774</v>
      </c>
      <c r="B9503" t="s">
        <v>233</v>
      </c>
      <c r="C9503" t="s">
        <v>12775</v>
      </c>
      <c r="D9503" s="1">
        <v>36843</v>
      </c>
      <c r="E9503" s="1">
        <v>44546</v>
      </c>
      <c r="F9503" t="s">
        <v>19</v>
      </c>
      <c r="I9503">
        <v>100</v>
      </c>
      <c r="J9503">
        <v>0</v>
      </c>
      <c r="K9503">
        <v>0</v>
      </c>
      <c r="L9503">
        <v>2263</v>
      </c>
      <c r="M9503">
        <v>2263</v>
      </c>
      <c r="N9503" t="s">
        <v>20</v>
      </c>
      <c r="O9503" t="s">
        <v>12776</v>
      </c>
      <c r="P9503" t="s">
        <v>28</v>
      </c>
      <c r="Q9503" t="s">
        <v>34256</v>
      </c>
      <c r="R9503" t="s">
        <v>33768</v>
      </c>
      <c r="S9503" t="s">
        <v>32628</v>
      </c>
      <c r="T9503" t="s">
        <v>34357</v>
      </c>
      <c r="U9503" t="s">
        <v>32634</v>
      </c>
      <c r="V9503" t="s">
        <v>33546</v>
      </c>
      <c r="W9503">
        <v>341</v>
      </c>
      <c r="X9503">
        <v>2</v>
      </c>
      <c r="AB9503">
        <v>15</v>
      </c>
      <c r="AC9503">
        <v>1</v>
      </c>
      <c r="AD9503" t="str">
        <f t="shared" si="1471"/>
        <v/>
      </c>
      <c r="AE9503" t="str">
        <f t="shared" si="1472"/>
        <v/>
      </c>
      <c r="AF9503" t="str">
        <f t="shared" si="1469"/>
        <v/>
      </c>
      <c r="AG9503">
        <f>IF((S9503&lt;&gt;"tühi")*(AC9503&lt;&gt;""),AC9503,"")</f>
        <v>1</v>
      </c>
      <c r="AH9503">
        <f t="shared" si="1466"/>
        <v>2.8</v>
      </c>
      <c r="AI9503">
        <v>0.14499999999999999</v>
      </c>
      <c r="AJ9503">
        <f t="shared" si="1462"/>
        <v>0.40599999999999997</v>
      </c>
      <c r="AK9503" t="str">
        <f t="shared" si="1467"/>
        <v/>
      </c>
      <c r="AL9503" t="str">
        <f t="shared" si="1463"/>
        <v/>
      </c>
    </row>
    <row r="9504" spans="1:39" x14ac:dyDescent="0.2">
      <c r="A9504" t="s">
        <v>22651</v>
      </c>
      <c r="B9504" t="s">
        <v>233</v>
      </c>
      <c r="C9504" t="s">
        <v>22652</v>
      </c>
      <c r="D9504" s="1">
        <v>38768</v>
      </c>
      <c r="E9504" s="1">
        <v>43456</v>
      </c>
      <c r="F9504" t="s">
        <v>19</v>
      </c>
      <c r="I9504">
        <v>100</v>
      </c>
      <c r="J9504">
        <v>0</v>
      </c>
      <c r="K9504">
        <v>0</v>
      </c>
      <c r="L9504">
        <v>1424</v>
      </c>
      <c r="M9504">
        <v>1424</v>
      </c>
      <c r="N9504" t="s">
        <v>20</v>
      </c>
      <c r="O9504" t="s">
        <v>22653</v>
      </c>
      <c r="P9504" t="s">
        <v>28</v>
      </c>
      <c r="Q9504" t="s">
        <v>34233</v>
      </c>
      <c r="R9504" t="s">
        <v>34233</v>
      </c>
      <c r="S9504" t="s">
        <v>32628</v>
      </c>
      <c r="T9504" t="s">
        <v>34357</v>
      </c>
      <c r="U9504" t="s">
        <v>32634</v>
      </c>
      <c r="V9504" t="s">
        <v>33547</v>
      </c>
      <c r="W9504">
        <v>180</v>
      </c>
      <c r="X9504">
        <v>2</v>
      </c>
      <c r="Y9504" t="s">
        <v>32654</v>
      </c>
      <c r="AA9504">
        <v>8.5</v>
      </c>
      <c r="AC9504">
        <v>1</v>
      </c>
      <c r="AD9504" t="str">
        <f t="shared" si="1471"/>
        <v/>
      </c>
      <c r="AE9504" t="str">
        <f t="shared" si="1472"/>
        <v/>
      </c>
      <c r="AF9504" t="str">
        <f t="shared" si="1469"/>
        <v/>
      </c>
      <c r="AG9504">
        <f>IF((S9504&lt;&gt;"tühi")*(AC9504&lt;&gt;""),AC9504,"")</f>
        <v>1</v>
      </c>
      <c r="AH9504">
        <f t="shared" si="1466"/>
        <v>2.8</v>
      </c>
      <c r="AI9504">
        <v>0.14499999999999999</v>
      </c>
      <c r="AJ9504">
        <f t="shared" si="1462"/>
        <v>0.40599999999999997</v>
      </c>
      <c r="AK9504" t="str">
        <f t="shared" si="1467"/>
        <v/>
      </c>
      <c r="AL9504" t="str">
        <f t="shared" si="1463"/>
        <v/>
      </c>
    </row>
    <row r="9505" spans="1:39" x14ac:dyDescent="0.2">
      <c r="A9505" t="s">
        <v>9579</v>
      </c>
      <c r="B9505" t="s">
        <v>233</v>
      </c>
      <c r="C9505" t="s">
        <v>9580</v>
      </c>
      <c r="D9505" s="1">
        <v>36311</v>
      </c>
      <c r="E9505" s="1">
        <v>44419</v>
      </c>
      <c r="F9505" t="s">
        <v>19</v>
      </c>
      <c r="I9505">
        <v>100</v>
      </c>
      <c r="J9505">
        <v>0</v>
      </c>
      <c r="K9505">
        <v>0</v>
      </c>
      <c r="L9505">
        <v>1154</v>
      </c>
      <c r="M9505">
        <v>1154</v>
      </c>
      <c r="N9505" t="s">
        <v>20</v>
      </c>
      <c r="O9505" t="s">
        <v>9581</v>
      </c>
      <c r="P9505" t="s">
        <v>28</v>
      </c>
      <c r="Q9505" t="s">
        <v>34233</v>
      </c>
      <c r="R9505" t="s">
        <v>34233</v>
      </c>
      <c r="S9505" t="s">
        <v>33797</v>
      </c>
      <c r="T9505" t="s">
        <v>34349</v>
      </c>
      <c r="AD9505" t="str">
        <f t="shared" si="1471"/>
        <v/>
      </c>
      <c r="AE9505" t="str">
        <f t="shared" si="1472"/>
        <v/>
      </c>
      <c r="AF9505" t="str">
        <f t="shared" si="1469"/>
        <v/>
      </c>
      <c r="AG9505" s="17">
        <v>1</v>
      </c>
      <c r="AH9505">
        <f t="shared" si="1466"/>
        <v>2.8</v>
      </c>
      <c r="AI9505">
        <v>0.14499999999999999</v>
      </c>
      <c r="AJ9505">
        <f t="shared" si="1462"/>
        <v>0.40599999999999997</v>
      </c>
      <c r="AK9505" t="str">
        <f t="shared" si="1467"/>
        <v/>
      </c>
      <c r="AL9505" t="str">
        <f t="shared" si="1463"/>
        <v/>
      </c>
    </row>
    <row r="9506" spans="1:39" x14ac:dyDescent="0.2">
      <c r="A9506" t="s">
        <v>22654</v>
      </c>
      <c r="B9506" t="s">
        <v>233</v>
      </c>
      <c r="C9506" t="s">
        <v>22655</v>
      </c>
      <c r="D9506" s="1">
        <v>38768</v>
      </c>
      <c r="E9506" s="1">
        <v>43456</v>
      </c>
      <c r="F9506" t="s">
        <v>19</v>
      </c>
      <c r="I9506">
        <v>100</v>
      </c>
      <c r="J9506">
        <v>0</v>
      </c>
      <c r="K9506">
        <v>0</v>
      </c>
      <c r="L9506">
        <v>1432</v>
      </c>
      <c r="M9506">
        <v>1432</v>
      </c>
      <c r="N9506" t="s">
        <v>20</v>
      </c>
      <c r="O9506" t="s">
        <v>22656</v>
      </c>
      <c r="P9506" t="s">
        <v>28</v>
      </c>
      <c r="Q9506" t="s">
        <v>34256</v>
      </c>
      <c r="R9506" t="s">
        <v>33783</v>
      </c>
      <c r="S9506" t="s">
        <v>33942</v>
      </c>
      <c r="T9506" t="s">
        <v>34233</v>
      </c>
      <c r="U9506" t="s">
        <v>32634</v>
      </c>
      <c r="V9506" t="s">
        <v>33543</v>
      </c>
      <c r="W9506">
        <v>180</v>
      </c>
      <c r="X9506">
        <v>2</v>
      </c>
      <c r="Y9506" t="s">
        <v>32654</v>
      </c>
      <c r="AA9506">
        <v>8</v>
      </c>
      <c r="AC9506">
        <v>1</v>
      </c>
      <c r="AD9506" t="str">
        <f t="shared" si="1471"/>
        <v/>
      </c>
      <c r="AE9506">
        <f t="shared" si="1472"/>
        <v>1</v>
      </c>
      <c r="AF9506" t="str">
        <f t="shared" si="1469"/>
        <v/>
      </c>
      <c r="AG9506" t="str">
        <f>IF((S9506&lt;&gt;"tühi")*(AC9506&lt;&gt;""),AC9506,"")</f>
        <v/>
      </c>
      <c r="AH9506" t="str">
        <f t="shared" si="1466"/>
        <v/>
      </c>
      <c r="AI9506">
        <v>0.14499999999999999</v>
      </c>
      <c r="AJ9506" t="str">
        <f t="shared" si="1462"/>
        <v/>
      </c>
      <c r="AK9506">
        <f t="shared" si="1467"/>
        <v>2.8</v>
      </c>
      <c r="AL9506">
        <f t="shared" si="1463"/>
        <v>0.40599999999999997</v>
      </c>
    </row>
    <row r="9507" spans="1:39" x14ac:dyDescent="0.2">
      <c r="A9507" t="s">
        <v>1518</v>
      </c>
      <c r="B9507" t="s">
        <v>233</v>
      </c>
      <c r="C9507" t="s">
        <v>1519</v>
      </c>
      <c r="D9507" s="1">
        <v>35566</v>
      </c>
      <c r="E9507" s="1">
        <v>44418</v>
      </c>
      <c r="F9507" t="s">
        <v>19</v>
      </c>
      <c r="I9507">
        <v>100</v>
      </c>
      <c r="J9507">
        <v>0</v>
      </c>
      <c r="K9507">
        <v>0</v>
      </c>
      <c r="L9507">
        <v>1206</v>
      </c>
      <c r="M9507">
        <v>1206</v>
      </c>
      <c r="N9507" t="s">
        <v>20</v>
      </c>
      <c r="O9507" t="s">
        <v>1520</v>
      </c>
      <c r="P9507" t="s">
        <v>28</v>
      </c>
      <c r="Q9507" t="s">
        <v>34233</v>
      </c>
      <c r="R9507" t="s">
        <v>34233</v>
      </c>
      <c r="S9507" t="s">
        <v>32628</v>
      </c>
      <c r="T9507" t="s">
        <v>34357</v>
      </c>
      <c r="AD9507" t="str">
        <f t="shared" si="1471"/>
        <v/>
      </c>
      <c r="AE9507" t="str">
        <f t="shared" si="1472"/>
        <v/>
      </c>
      <c r="AF9507" t="str">
        <f t="shared" si="1469"/>
        <v/>
      </c>
      <c r="AG9507" s="17">
        <v>1</v>
      </c>
      <c r="AH9507">
        <f t="shared" si="1466"/>
        <v>2.8</v>
      </c>
      <c r="AI9507">
        <v>0.14499999999999999</v>
      </c>
      <c r="AJ9507">
        <f t="shared" si="1462"/>
        <v>0.40599999999999997</v>
      </c>
      <c r="AK9507" t="str">
        <f t="shared" si="1467"/>
        <v/>
      </c>
      <c r="AL9507" t="str">
        <f t="shared" si="1463"/>
        <v/>
      </c>
    </row>
    <row r="9508" spans="1:39" x14ac:dyDescent="0.2">
      <c r="A9508" t="s">
        <v>14203</v>
      </c>
      <c r="B9508" t="s">
        <v>233</v>
      </c>
      <c r="C9508" t="s">
        <v>14204</v>
      </c>
      <c r="D9508" s="1">
        <v>37200</v>
      </c>
      <c r="E9508" s="1">
        <v>43456</v>
      </c>
      <c r="F9508" t="s">
        <v>19</v>
      </c>
      <c r="I9508">
        <v>100</v>
      </c>
      <c r="J9508">
        <v>0</v>
      </c>
      <c r="K9508">
        <v>0</v>
      </c>
      <c r="L9508">
        <v>1073</v>
      </c>
      <c r="M9508">
        <v>1073</v>
      </c>
      <c r="N9508" t="s">
        <v>20</v>
      </c>
      <c r="O9508" t="s">
        <v>14205</v>
      </c>
      <c r="P9508" t="s">
        <v>28</v>
      </c>
      <c r="Q9508" t="s">
        <v>34233</v>
      </c>
      <c r="R9508" t="s">
        <v>34233</v>
      </c>
      <c r="S9508" t="s">
        <v>32628</v>
      </c>
      <c r="T9508" t="s">
        <v>34349</v>
      </c>
      <c r="U9508" t="s">
        <v>32634</v>
      </c>
      <c r="V9508" t="s">
        <v>35055</v>
      </c>
      <c r="W9508">
        <v>193</v>
      </c>
      <c r="X9508">
        <v>2</v>
      </c>
      <c r="Y9508" t="s">
        <v>32654</v>
      </c>
      <c r="Z9508">
        <v>386</v>
      </c>
      <c r="AA9508">
        <v>8</v>
      </c>
      <c r="AB9508">
        <v>18</v>
      </c>
      <c r="AC9508">
        <v>1</v>
      </c>
      <c r="AD9508" t="str">
        <f t="shared" si="1471"/>
        <v/>
      </c>
      <c r="AE9508" t="str">
        <f t="shared" si="1472"/>
        <v/>
      </c>
      <c r="AF9508" t="str">
        <f t="shared" si="1469"/>
        <v/>
      </c>
      <c r="AG9508">
        <f t="shared" ref="AG9508:AG9514" si="1473">IF((S9508&lt;&gt;"tühi")*(AC9508&lt;&gt;""),AC9508,"")</f>
        <v>1</v>
      </c>
      <c r="AH9508">
        <f t="shared" si="1466"/>
        <v>2.8</v>
      </c>
      <c r="AI9508">
        <v>0.14499999999999999</v>
      </c>
      <c r="AJ9508">
        <f t="shared" si="1462"/>
        <v>0.40599999999999997</v>
      </c>
      <c r="AK9508" t="str">
        <f t="shared" si="1467"/>
        <v/>
      </c>
      <c r="AL9508" t="str">
        <f t="shared" si="1463"/>
        <v/>
      </c>
    </row>
    <row r="9509" spans="1:39" x14ac:dyDescent="0.2">
      <c r="A9509" t="s">
        <v>14400</v>
      </c>
      <c r="B9509" t="s">
        <v>233</v>
      </c>
      <c r="C9509" t="s">
        <v>14401</v>
      </c>
      <c r="D9509" s="1">
        <v>37258</v>
      </c>
      <c r="E9509" s="1">
        <v>44546</v>
      </c>
      <c r="F9509" t="s">
        <v>889</v>
      </c>
      <c r="I9509">
        <v>100</v>
      </c>
      <c r="J9509">
        <v>0</v>
      </c>
      <c r="K9509">
        <v>0</v>
      </c>
      <c r="L9509">
        <v>12137</v>
      </c>
      <c r="M9509">
        <v>12137</v>
      </c>
      <c r="N9509" t="s">
        <v>20</v>
      </c>
      <c r="O9509" t="s">
        <v>14402</v>
      </c>
      <c r="P9509" t="s">
        <v>28</v>
      </c>
      <c r="Q9509" t="s">
        <v>34233</v>
      </c>
      <c r="R9509" t="s">
        <v>34233</v>
      </c>
      <c r="S9509" t="s">
        <v>33942</v>
      </c>
      <c r="T9509" t="s">
        <v>34233</v>
      </c>
      <c r="AD9509" t="str">
        <f t="shared" si="1471"/>
        <v/>
      </c>
      <c r="AE9509" t="str">
        <f t="shared" si="1472"/>
        <v/>
      </c>
      <c r="AF9509" t="str">
        <f t="shared" si="1469"/>
        <v/>
      </c>
      <c r="AG9509" t="str">
        <f t="shared" si="1473"/>
        <v/>
      </c>
      <c r="AH9509" t="str">
        <f t="shared" si="1466"/>
        <v/>
      </c>
      <c r="AI9509">
        <v>0.14499999999999999</v>
      </c>
      <c r="AJ9509" t="str">
        <f t="shared" si="1462"/>
        <v/>
      </c>
      <c r="AK9509" t="str">
        <f t="shared" si="1467"/>
        <v/>
      </c>
      <c r="AL9509" t="str">
        <f t="shared" si="1463"/>
        <v/>
      </c>
    </row>
    <row r="9510" spans="1:39" x14ac:dyDescent="0.2">
      <c r="A9510" t="s">
        <v>21949</v>
      </c>
      <c r="B9510" t="s">
        <v>233</v>
      </c>
      <c r="C9510" t="s">
        <v>21950</v>
      </c>
      <c r="D9510" s="1">
        <v>38709</v>
      </c>
      <c r="E9510" s="1">
        <v>44546</v>
      </c>
      <c r="F9510" t="s">
        <v>26</v>
      </c>
      <c r="I9510">
        <v>100</v>
      </c>
      <c r="J9510">
        <v>0</v>
      </c>
      <c r="K9510">
        <v>0</v>
      </c>
      <c r="L9510">
        <v>585</v>
      </c>
      <c r="M9510">
        <v>585</v>
      </c>
      <c r="N9510" t="s">
        <v>20</v>
      </c>
      <c r="O9510" t="s">
        <v>21951</v>
      </c>
      <c r="P9510" t="s">
        <v>28</v>
      </c>
      <c r="Q9510" t="s">
        <v>34233</v>
      </c>
      <c r="R9510" t="s">
        <v>34233</v>
      </c>
      <c r="S9510" t="s">
        <v>34233</v>
      </c>
      <c r="T9510" t="s">
        <v>34233</v>
      </c>
      <c r="V9510" t="s">
        <v>33523</v>
      </c>
      <c r="AD9510" t="str">
        <f t="shared" si="1471"/>
        <v/>
      </c>
      <c r="AE9510" t="str">
        <f t="shared" si="1472"/>
        <v/>
      </c>
      <c r="AF9510" t="str">
        <f t="shared" si="1469"/>
        <v/>
      </c>
      <c r="AG9510" t="str">
        <f t="shared" si="1473"/>
        <v/>
      </c>
      <c r="AH9510" t="str">
        <f t="shared" si="1466"/>
        <v/>
      </c>
      <c r="AI9510">
        <v>0.14499999999999999</v>
      </c>
      <c r="AJ9510" t="str">
        <f t="shared" ref="AJ9510:AJ9573" si="1474">IF(COUNTBLANK(AH9510),"",AH9510*AI9510)</f>
        <v/>
      </c>
      <c r="AK9510" t="str">
        <f t="shared" si="1467"/>
        <v/>
      </c>
      <c r="AL9510" t="str">
        <f t="shared" si="1463"/>
        <v/>
      </c>
    </row>
    <row r="9511" spans="1:39" x14ac:dyDescent="0.2">
      <c r="A9511" t="s">
        <v>23088</v>
      </c>
      <c r="B9511" t="s">
        <v>233</v>
      </c>
      <c r="C9511" t="s">
        <v>23089</v>
      </c>
      <c r="D9511" s="1">
        <v>38896</v>
      </c>
      <c r="E9511" s="1">
        <v>43456</v>
      </c>
      <c r="F9511" t="s">
        <v>19</v>
      </c>
      <c r="I9511">
        <v>100</v>
      </c>
      <c r="J9511">
        <v>0</v>
      </c>
      <c r="K9511">
        <v>0</v>
      </c>
      <c r="L9511">
        <v>1223</v>
      </c>
      <c r="M9511">
        <v>1223</v>
      </c>
      <c r="N9511" t="s">
        <v>20</v>
      </c>
      <c r="O9511" t="s">
        <v>23090</v>
      </c>
      <c r="P9511" t="s">
        <v>28</v>
      </c>
      <c r="Q9511" t="s">
        <v>34256</v>
      </c>
      <c r="R9511" t="s">
        <v>33783</v>
      </c>
      <c r="S9511" t="s">
        <v>33942</v>
      </c>
      <c r="T9511" t="s">
        <v>34233</v>
      </c>
      <c r="U9511" t="s">
        <v>32634</v>
      </c>
      <c r="V9511" t="s">
        <v>33533</v>
      </c>
      <c r="W9511">
        <v>250</v>
      </c>
      <c r="X9511">
        <v>2</v>
      </c>
      <c r="Y9511">
        <v>1</v>
      </c>
      <c r="AA9511">
        <v>8.5</v>
      </c>
      <c r="AC9511">
        <v>1</v>
      </c>
      <c r="AD9511" t="str">
        <f t="shared" si="1471"/>
        <v/>
      </c>
      <c r="AE9511">
        <f t="shared" si="1472"/>
        <v>1</v>
      </c>
      <c r="AF9511" t="str">
        <f t="shared" si="1469"/>
        <v/>
      </c>
      <c r="AG9511" t="str">
        <f t="shared" si="1473"/>
        <v/>
      </c>
      <c r="AH9511" t="str">
        <f t="shared" si="1466"/>
        <v/>
      </c>
      <c r="AI9511">
        <v>0.14499999999999999</v>
      </c>
      <c r="AJ9511" t="str">
        <f t="shared" si="1474"/>
        <v/>
      </c>
      <c r="AK9511">
        <f t="shared" si="1467"/>
        <v>2.8</v>
      </c>
      <c r="AL9511">
        <f t="shared" si="1463"/>
        <v>0.40599999999999997</v>
      </c>
    </row>
    <row r="9512" spans="1:39" x14ac:dyDescent="0.2">
      <c r="A9512" t="s">
        <v>14194</v>
      </c>
      <c r="B9512" t="s">
        <v>233</v>
      </c>
      <c r="C9512" t="s">
        <v>14195</v>
      </c>
      <c r="D9512" s="1">
        <v>37200</v>
      </c>
      <c r="E9512" s="1">
        <v>44546</v>
      </c>
      <c r="F9512" t="s">
        <v>19</v>
      </c>
      <c r="I9512">
        <v>100</v>
      </c>
      <c r="J9512">
        <v>0</v>
      </c>
      <c r="K9512">
        <v>0</v>
      </c>
      <c r="L9512">
        <v>1156</v>
      </c>
      <c r="M9512">
        <v>1156</v>
      </c>
      <c r="N9512" t="s">
        <v>20</v>
      </c>
      <c r="O9512" t="s">
        <v>14196</v>
      </c>
      <c r="P9512" t="s">
        <v>28</v>
      </c>
      <c r="Q9512" t="s">
        <v>34233</v>
      </c>
      <c r="R9512" t="s">
        <v>34233</v>
      </c>
      <c r="S9512" t="s">
        <v>33942</v>
      </c>
      <c r="T9512" t="s">
        <v>34233</v>
      </c>
      <c r="U9512" t="s">
        <v>32634</v>
      </c>
      <c r="V9512" t="s">
        <v>35055</v>
      </c>
      <c r="W9512">
        <v>208</v>
      </c>
      <c r="X9512">
        <v>3</v>
      </c>
      <c r="Y9512" t="s">
        <v>32654</v>
      </c>
      <c r="Z9512">
        <v>624</v>
      </c>
      <c r="AA9512">
        <v>9</v>
      </c>
      <c r="AB9512">
        <v>18</v>
      </c>
      <c r="AC9512">
        <v>1</v>
      </c>
      <c r="AD9512" t="str">
        <f t="shared" si="1471"/>
        <v/>
      </c>
      <c r="AE9512">
        <f t="shared" si="1472"/>
        <v>1</v>
      </c>
      <c r="AF9512" t="str">
        <f t="shared" si="1469"/>
        <v/>
      </c>
      <c r="AG9512" t="str">
        <f t="shared" si="1473"/>
        <v/>
      </c>
      <c r="AH9512" t="str">
        <f t="shared" si="1466"/>
        <v/>
      </c>
      <c r="AI9512">
        <v>0.14499999999999999</v>
      </c>
      <c r="AJ9512" t="str">
        <f t="shared" si="1474"/>
        <v/>
      </c>
      <c r="AK9512">
        <f t="shared" si="1467"/>
        <v>2.8</v>
      </c>
      <c r="AL9512">
        <f t="shared" si="1463"/>
        <v>0.40599999999999997</v>
      </c>
    </row>
    <row r="9513" spans="1:39" s="18" customFormat="1" x14ac:dyDescent="0.2">
      <c r="A9513" s="18" t="s">
        <v>13463</v>
      </c>
      <c r="B9513" s="18" t="s">
        <v>233</v>
      </c>
      <c r="C9513" s="18" t="s">
        <v>13464</v>
      </c>
      <c r="D9513" s="19">
        <v>36840</v>
      </c>
      <c r="E9513" s="19">
        <v>44546</v>
      </c>
      <c r="F9513" s="18" t="s">
        <v>19</v>
      </c>
      <c r="I9513" s="18">
        <v>100</v>
      </c>
      <c r="J9513" s="18">
        <v>0</v>
      </c>
      <c r="K9513" s="18">
        <v>0</v>
      </c>
      <c r="L9513" s="18">
        <v>3992</v>
      </c>
      <c r="M9513" s="18">
        <v>3992</v>
      </c>
      <c r="N9513" s="18" t="s">
        <v>20</v>
      </c>
      <c r="O9513" s="18" t="s">
        <v>13465</v>
      </c>
      <c r="P9513" s="18" t="s">
        <v>28</v>
      </c>
      <c r="Q9513" s="18" t="s">
        <v>34256</v>
      </c>
      <c r="R9513" s="18" t="s">
        <v>33783</v>
      </c>
      <c r="S9513" s="18" t="s">
        <v>33942</v>
      </c>
      <c r="T9513" s="18" t="s">
        <v>34233</v>
      </c>
      <c r="U9513" s="18" t="s">
        <v>32634</v>
      </c>
      <c r="V9513" s="18" t="s">
        <v>33548</v>
      </c>
      <c r="W9513" s="18">
        <v>250</v>
      </c>
      <c r="X9513" s="18">
        <v>1.5</v>
      </c>
      <c r="Y9513" s="18" t="s">
        <v>32654</v>
      </c>
      <c r="AB9513" s="18">
        <v>9</v>
      </c>
      <c r="AC9513" s="18">
        <v>1</v>
      </c>
      <c r="AD9513" s="18" t="str">
        <f t="shared" si="1471"/>
        <v/>
      </c>
      <c r="AE9513" s="18">
        <f t="shared" si="1472"/>
        <v>1</v>
      </c>
      <c r="AF9513" s="18" t="str">
        <f t="shared" si="1469"/>
        <v/>
      </c>
      <c r="AG9513" s="18" t="str">
        <f t="shared" si="1473"/>
        <v/>
      </c>
      <c r="AH9513" s="18" t="str">
        <f t="shared" si="1466"/>
        <v/>
      </c>
      <c r="AI9513" s="18">
        <v>0.14499999999999999</v>
      </c>
      <c r="AJ9513" s="18" t="str">
        <f t="shared" si="1474"/>
        <v/>
      </c>
      <c r="AK9513" s="18">
        <f t="shared" si="1467"/>
        <v>2.8</v>
      </c>
      <c r="AL9513" s="18">
        <f t="shared" si="1463"/>
        <v>0.40599999999999997</v>
      </c>
      <c r="AM9513" s="18" t="s">
        <v>34814</v>
      </c>
    </row>
    <row r="9514" spans="1:39" x14ac:dyDescent="0.2">
      <c r="A9514" t="s">
        <v>14197</v>
      </c>
      <c r="B9514" t="s">
        <v>233</v>
      </c>
      <c r="C9514" t="s">
        <v>14198</v>
      </c>
      <c r="D9514" s="1">
        <v>37200</v>
      </c>
      <c r="E9514" s="1">
        <v>43456</v>
      </c>
      <c r="F9514" t="s">
        <v>19</v>
      </c>
      <c r="I9514">
        <v>100</v>
      </c>
      <c r="J9514">
        <v>0</v>
      </c>
      <c r="K9514">
        <v>0</v>
      </c>
      <c r="L9514">
        <v>1192</v>
      </c>
      <c r="M9514">
        <v>1192</v>
      </c>
      <c r="N9514" t="s">
        <v>20</v>
      </c>
      <c r="O9514" t="s">
        <v>14199</v>
      </c>
      <c r="P9514" t="s">
        <v>28</v>
      </c>
      <c r="Q9514" t="s">
        <v>34233</v>
      </c>
      <c r="R9514" t="s">
        <v>34233</v>
      </c>
      <c r="S9514" t="s">
        <v>32628</v>
      </c>
      <c r="T9514" t="s">
        <v>34354</v>
      </c>
      <c r="U9514" t="s">
        <v>32634</v>
      </c>
      <c r="V9514" t="s">
        <v>35055</v>
      </c>
      <c r="W9514">
        <v>215</v>
      </c>
      <c r="X9514">
        <v>3</v>
      </c>
      <c r="Y9514" t="s">
        <v>32654</v>
      </c>
      <c r="Z9514">
        <v>645</v>
      </c>
      <c r="AA9514">
        <v>9</v>
      </c>
      <c r="AB9514">
        <v>18</v>
      </c>
      <c r="AC9514">
        <v>1</v>
      </c>
      <c r="AD9514" t="str">
        <f t="shared" si="1471"/>
        <v/>
      </c>
      <c r="AE9514" t="str">
        <f t="shared" si="1472"/>
        <v/>
      </c>
      <c r="AF9514" t="str">
        <f t="shared" si="1469"/>
        <v/>
      </c>
      <c r="AG9514">
        <f t="shared" si="1473"/>
        <v>1</v>
      </c>
      <c r="AH9514">
        <f t="shared" si="1466"/>
        <v>2.8</v>
      </c>
      <c r="AI9514">
        <v>0.14499999999999999</v>
      </c>
      <c r="AJ9514">
        <f t="shared" si="1474"/>
        <v>0.40599999999999997</v>
      </c>
      <c r="AK9514" t="str">
        <f t="shared" si="1467"/>
        <v/>
      </c>
      <c r="AL9514" t="str">
        <f t="shared" si="1463"/>
        <v/>
      </c>
    </row>
    <row r="9515" spans="1:39" x14ac:dyDescent="0.2">
      <c r="A9515" t="s">
        <v>2390</v>
      </c>
      <c r="B9515" t="s">
        <v>233</v>
      </c>
      <c r="C9515" t="s">
        <v>2391</v>
      </c>
      <c r="D9515" s="1">
        <v>35774</v>
      </c>
      <c r="E9515" s="1">
        <v>43456</v>
      </c>
      <c r="F9515" t="s">
        <v>19</v>
      </c>
      <c r="I9515">
        <v>100</v>
      </c>
      <c r="J9515">
        <v>0</v>
      </c>
      <c r="K9515">
        <v>0</v>
      </c>
      <c r="L9515">
        <v>1238</v>
      </c>
      <c r="M9515">
        <v>1238</v>
      </c>
      <c r="N9515" t="s">
        <v>20</v>
      </c>
      <c r="O9515" t="s">
        <v>2392</v>
      </c>
      <c r="P9515" t="s">
        <v>28</v>
      </c>
      <c r="Q9515" t="s">
        <v>34233</v>
      </c>
      <c r="R9515" t="s">
        <v>34233</v>
      </c>
      <c r="S9515" t="s">
        <v>33800</v>
      </c>
      <c r="T9515" t="s">
        <v>34349</v>
      </c>
      <c r="AD9515" t="str">
        <f t="shared" si="1471"/>
        <v/>
      </c>
      <c r="AE9515" t="str">
        <f t="shared" si="1472"/>
        <v/>
      </c>
      <c r="AF9515" t="str">
        <f t="shared" si="1469"/>
        <v/>
      </c>
      <c r="AG9515" s="17">
        <v>1</v>
      </c>
      <c r="AH9515">
        <f t="shared" si="1466"/>
        <v>2.8</v>
      </c>
      <c r="AI9515">
        <v>0.14499999999999999</v>
      </c>
      <c r="AJ9515">
        <f t="shared" si="1474"/>
        <v>0.40599999999999997</v>
      </c>
      <c r="AK9515" t="str">
        <f t="shared" si="1467"/>
        <v/>
      </c>
      <c r="AL9515" t="str">
        <f t="shared" ref="AL9515:AL9578" si="1475">IF(COUNTBLANK(AK9515),"",AK9515*AI9515)</f>
        <v/>
      </c>
    </row>
    <row r="9516" spans="1:39" x14ac:dyDescent="0.2">
      <c r="A9516" t="s">
        <v>14200</v>
      </c>
      <c r="B9516" t="s">
        <v>233</v>
      </c>
      <c r="C9516" t="s">
        <v>14201</v>
      </c>
      <c r="D9516" s="1">
        <v>37200</v>
      </c>
      <c r="E9516" s="1">
        <v>43456</v>
      </c>
      <c r="F9516" t="s">
        <v>19</v>
      </c>
      <c r="I9516">
        <v>100</v>
      </c>
      <c r="J9516">
        <v>0</v>
      </c>
      <c r="K9516">
        <v>0</v>
      </c>
      <c r="L9516">
        <v>1095</v>
      </c>
      <c r="M9516">
        <v>1095</v>
      </c>
      <c r="N9516" t="s">
        <v>20</v>
      </c>
      <c r="O9516" t="s">
        <v>14202</v>
      </c>
      <c r="P9516" t="s">
        <v>28</v>
      </c>
      <c r="Q9516" t="s">
        <v>34233</v>
      </c>
      <c r="R9516" t="s">
        <v>34233</v>
      </c>
      <c r="S9516" t="s">
        <v>32628</v>
      </c>
      <c r="T9516" t="s">
        <v>34357</v>
      </c>
      <c r="U9516" t="s">
        <v>32634</v>
      </c>
      <c r="V9516" t="s">
        <v>35055</v>
      </c>
      <c r="W9516">
        <v>201</v>
      </c>
      <c r="X9516">
        <v>3</v>
      </c>
      <c r="Y9516" t="s">
        <v>32654</v>
      </c>
      <c r="Z9516">
        <v>603</v>
      </c>
      <c r="AA9516">
        <v>9</v>
      </c>
      <c r="AB9516">
        <v>18</v>
      </c>
      <c r="AC9516">
        <v>1</v>
      </c>
      <c r="AD9516" t="str">
        <f t="shared" si="1471"/>
        <v/>
      </c>
      <c r="AE9516" t="str">
        <f t="shared" si="1472"/>
        <v/>
      </c>
      <c r="AF9516" t="str">
        <f t="shared" si="1469"/>
        <v/>
      </c>
      <c r="AG9516">
        <f>IF((S9516&lt;&gt;"tühi")*(AC9516&lt;&gt;""),AC9516,"")</f>
        <v>1</v>
      </c>
      <c r="AH9516">
        <f t="shared" si="1466"/>
        <v>2.8</v>
      </c>
      <c r="AI9516">
        <v>0.14499999999999999</v>
      </c>
      <c r="AJ9516">
        <f t="shared" si="1474"/>
        <v>0.40599999999999997</v>
      </c>
      <c r="AK9516" t="str">
        <f t="shared" si="1467"/>
        <v/>
      </c>
      <c r="AL9516" t="str">
        <f t="shared" si="1475"/>
        <v/>
      </c>
    </row>
    <row r="9517" spans="1:39" x14ac:dyDescent="0.2">
      <c r="A9517" t="s">
        <v>25482</v>
      </c>
      <c r="B9517" t="s">
        <v>233</v>
      </c>
      <c r="C9517" t="s">
        <v>25483</v>
      </c>
      <c r="D9517" s="1">
        <v>39952</v>
      </c>
      <c r="E9517" s="1">
        <v>44614</v>
      </c>
      <c r="F9517" t="s">
        <v>19</v>
      </c>
      <c r="I9517">
        <v>100</v>
      </c>
      <c r="J9517">
        <v>0</v>
      </c>
      <c r="K9517">
        <v>0</v>
      </c>
      <c r="L9517">
        <v>6886</v>
      </c>
      <c r="M9517">
        <v>6886</v>
      </c>
      <c r="N9517" t="s">
        <v>20</v>
      </c>
      <c r="O9517" t="s">
        <v>25484</v>
      </c>
      <c r="P9517" t="s">
        <v>28</v>
      </c>
      <c r="Q9517" t="s">
        <v>34256</v>
      </c>
      <c r="R9517" t="s">
        <v>33787</v>
      </c>
      <c r="S9517" t="s">
        <v>33797</v>
      </c>
      <c r="T9517" t="s">
        <v>34357</v>
      </c>
      <c r="U9517" t="s">
        <v>32634</v>
      </c>
      <c r="V9517" t="s">
        <v>33514</v>
      </c>
      <c r="W9517">
        <v>660</v>
      </c>
      <c r="X9517">
        <v>2</v>
      </c>
      <c r="Y9517" t="s">
        <v>32654</v>
      </c>
      <c r="AA9517">
        <v>8.5</v>
      </c>
      <c r="AC9517">
        <v>1</v>
      </c>
      <c r="AD9517" t="str">
        <f t="shared" si="1471"/>
        <v/>
      </c>
      <c r="AE9517" t="str">
        <f t="shared" si="1472"/>
        <v/>
      </c>
      <c r="AF9517" t="str">
        <f t="shared" si="1469"/>
        <v/>
      </c>
      <c r="AG9517">
        <f>IF((S9517&lt;&gt;"tühi")*(AC9517&lt;&gt;""),AC9517,"")</f>
        <v>1</v>
      </c>
      <c r="AH9517">
        <f t="shared" si="1466"/>
        <v>2.8</v>
      </c>
      <c r="AI9517">
        <v>0.14499999999999999</v>
      </c>
      <c r="AJ9517">
        <f t="shared" si="1474"/>
        <v>0.40599999999999997</v>
      </c>
      <c r="AK9517" t="str">
        <f t="shared" si="1467"/>
        <v/>
      </c>
      <c r="AL9517" t="str">
        <f t="shared" si="1475"/>
        <v/>
      </c>
    </row>
    <row r="9518" spans="1:39" x14ac:dyDescent="0.2">
      <c r="A9518" t="s">
        <v>3671</v>
      </c>
      <c r="B9518" t="s">
        <v>233</v>
      </c>
      <c r="C9518" t="s">
        <v>3672</v>
      </c>
      <c r="D9518" s="1">
        <v>35866</v>
      </c>
      <c r="E9518" s="1">
        <v>43456</v>
      </c>
      <c r="F9518" t="s">
        <v>19</v>
      </c>
      <c r="I9518">
        <v>100</v>
      </c>
      <c r="J9518">
        <v>0</v>
      </c>
      <c r="K9518">
        <v>0</v>
      </c>
      <c r="L9518">
        <v>1115</v>
      </c>
      <c r="M9518">
        <v>1115</v>
      </c>
      <c r="N9518" t="s">
        <v>20</v>
      </c>
      <c r="O9518" t="s">
        <v>3673</v>
      </c>
      <c r="P9518" t="s">
        <v>28</v>
      </c>
      <c r="Q9518" t="s">
        <v>34256</v>
      </c>
      <c r="R9518" t="s">
        <v>33787</v>
      </c>
      <c r="S9518" t="s">
        <v>33800</v>
      </c>
      <c r="T9518" t="s">
        <v>34357</v>
      </c>
      <c r="AD9518" t="str">
        <f t="shared" si="1471"/>
        <v/>
      </c>
      <c r="AE9518" t="str">
        <f t="shared" si="1472"/>
        <v/>
      </c>
      <c r="AF9518" t="str">
        <f t="shared" si="1469"/>
        <v/>
      </c>
      <c r="AG9518" s="17">
        <v>1</v>
      </c>
      <c r="AH9518">
        <f t="shared" si="1466"/>
        <v>2.8</v>
      </c>
      <c r="AI9518">
        <v>0.14499999999999999</v>
      </c>
      <c r="AJ9518">
        <f t="shared" si="1474"/>
        <v>0.40599999999999997</v>
      </c>
      <c r="AK9518" t="str">
        <f t="shared" si="1467"/>
        <v/>
      </c>
      <c r="AL9518" t="str">
        <f t="shared" si="1475"/>
        <v/>
      </c>
    </row>
    <row r="9519" spans="1:39" x14ac:dyDescent="0.2">
      <c r="A9519" t="s">
        <v>22879</v>
      </c>
      <c r="B9519" t="s">
        <v>233</v>
      </c>
      <c r="C9519" t="s">
        <v>22880</v>
      </c>
      <c r="D9519" s="1">
        <v>38790</v>
      </c>
      <c r="E9519" s="1">
        <v>44546</v>
      </c>
      <c r="F9519" t="s">
        <v>19</v>
      </c>
      <c r="I9519">
        <v>100</v>
      </c>
      <c r="J9519">
        <v>0</v>
      </c>
      <c r="K9519">
        <v>0</v>
      </c>
      <c r="L9519">
        <v>2151</v>
      </c>
      <c r="M9519">
        <v>2151</v>
      </c>
      <c r="N9519" t="s">
        <v>20</v>
      </c>
      <c r="O9519" t="s">
        <v>22881</v>
      </c>
      <c r="P9519" t="s">
        <v>28</v>
      </c>
      <c r="Q9519" t="s">
        <v>34233</v>
      </c>
      <c r="R9519" t="s">
        <v>34233</v>
      </c>
      <c r="S9519" t="s">
        <v>32628</v>
      </c>
      <c r="T9519" t="s">
        <v>32634</v>
      </c>
      <c r="AD9519" t="str">
        <f t="shared" si="1471"/>
        <v/>
      </c>
      <c r="AE9519" t="str">
        <f t="shared" si="1472"/>
        <v/>
      </c>
      <c r="AF9519" t="str">
        <f t="shared" si="1469"/>
        <v/>
      </c>
      <c r="AG9519" s="17">
        <v>1</v>
      </c>
      <c r="AH9519">
        <f t="shared" si="1466"/>
        <v>2.8</v>
      </c>
      <c r="AI9519">
        <v>0.14499999999999999</v>
      </c>
      <c r="AJ9519">
        <f t="shared" si="1474"/>
        <v>0.40599999999999997</v>
      </c>
      <c r="AK9519" t="str">
        <f t="shared" si="1467"/>
        <v/>
      </c>
      <c r="AL9519" t="str">
        <f t="shared" si="1475"/>
        <v/>
      </c>
    </row>
    <row r="9520" spans="1:39" x14ac:dyDescent="0.2">
      <c r="A9520" t="s">
        <v>25596</v>
      </c>
      <c r="B9520" t="s">
        <v>233</v>
      </c>
      <c r="C9520" t="s">
        <v>25597</v>
      </c>
      <c r="D9520" s="1">
        <v>40085</v>
      </c>
      <c r="E9520" s="1">
        <v>43456</v>
      </c>
      <c r="F9520" t="s">
        <v>19</v>
      </c>
      <c r="I9520">
        <v>100</v>
      </c>
      <c r="J9520">
        <v>0</v>
      </c>
      <c r="K9520">
        <v>0</v>
      </c>
      <c r="L9520">
        <v>1502</v>
      </c>
      <c r="M9520">
        <v>1502</v>
      </c>
      <c r="N9520" t="s">
        <v>20</v>
      </c>
      <c r="O9520" t="s">
        <v>25598</v>
      </c>
      <c r="P9520" t="s">
        <v>28</v>
      </c>
      <c r="Q9520" t="s">
        <v>34256</v>
      </c>
      <c r="R9520" t="s">
        <v>33783</v>
      </c>
      <c r="S9520" t="s">
        <v>33942</v>
      </c>
      <c r="T9520" t="s">
        <v>34233</v>
      </c>
      <c r="AD9520" t="str">
        <f t="shared" si="1471"/>
        <v/>
      </c>
      <c r="AE9520" s="16">
        <v>1</v>
      </c>
      <c r="AF9520" t="str">
        <f t="shared" si="1469"/>
        <v/>
      </c>
      <c r="AG9520" t="str">
        <f>IF((S9520&lt;&gt;"tühi")*(AC9520&lt;&gt;""),AC9520,"")</f>
        <v/>
      </c>
      <c r="AH9520" t="str">
        <f t="shared" ref="AH9520:AH9583" si="1476">IF(AG9520="","",AG9520*2.8)</f>
        <v/>
      </c>
      <c r="AI9520">
        <v>0.14499999999999999</v>
      </c>
      <c r="AJ9520" t="str">
        <f t="shared" si="1474"/>
        <v/>
      </c>
      <c r="AK9520">
        <f t="shared" ref="AK9520:AK9583" si="1477">IF(AE9520="","",AE9520*2.8)</f>
        <v>2.8</v>
      </c>
      <c r="AL9520">
        <f t="shared" si="1475"/>
        <v>0.40599999999999997</v>
      </c>
    </row>
    <row r="9521" spans="1:39" x14ac:dyDescent="0.2">
      <c r="A9521" t="s">
        <v>24963</v>
      </c>
      <c r="B9521" t="s">
        <v>233</v>
      </c>
      <c r="C9521" t="s">
        <v>24964</v>
      </c>
      <c r="D9521" s="1">
        <v>39644</v>
      </c>
      <c r="E9521" s="1">
        <v>44546</v>
      </c>
      <c r="F9521" t="s">
        <v>19</v>
      </c>
      <c r="I9521">
        <v>100</v>
      </c>
      <c r="J9521">
        <v>0</v>
      </c>
      <c r="K9521">
        <v>0</v>
      </c>
      <c r="L9521">
        <v>2150</v>
      </c>
      <c r="M9521">
        <v>2150</v>
      </c>
      <c r="N9521" t="s">
        <v>20</v>
      </c>
      <c r="O9521" t="s">
        <v>24965</v>
      </c>
      <c r="P9521" t="s">
        <v>28</v>
      </c>
      <c r="Q9521" t="s">
        <v>34233</v>
      </c>
      <c r="R9521" t="s">
        <v>34233</v>
      </c>
      <c r="S9521" t="s">
        <v>33800</v>
      </c>
      <c r="T9521" t="s">
        <v>34349</v>
      </c>
      <c r="AD9521" t="str">
        <f t="shared" si="1471"/>
        <v/>
      </c>
      <c r="AE9521" t="str">
        <f t="shared" ref="AE9521:AE9552" si="1478">IF((S9521="tühi")*(AC9521&lt;&gt;""),AC9521,"")</f>
        <v/>
      </c>
      <c r="AF9521" t="str">
        <f t="shared" si="1469"/>
        <v/>
      </c>
      <c r="AG9521" s="17">
        <v>1</v>
      </c>
      <c r="AH9521">
        <f t="shared" si="1476"/>
        <v>2.8</v>
      </c>
      <c r="AI9521">
        <v>0.14499999999999999</v>
      </c>
      <c r="AJ9521">
        <f t="shared" si="1474"/>
        <v>0.40599999999999997</v>
      </c>
      <c r="AK9521" t="str">
        <f t="shared" si="1477"/>
        <v/>
      </c>
      <c r="AL9521" t="str">
        <f t="shared" si="1475"/>
        <v/>
      </c>
    </row>
    <row r="9522" spans="1:39" x14ac:dyDescent="0.2">
      <c r="A9522" t="s">
        <v>29408</v>
      </c>
      <c r="B9522" t="s">
        <v>233</v>
      </c>
      <c r="C9522" t="s">
        <v>29409</v>
      </c>
      <c r="D9522" s="1">
        <v>43516</v>
      </c>
      <c r="E9522" s="1">
        <v>44615</v>
      </c>
      <c r="F9522" t="s">
        <v>19</v>
      </c>
      <c r="I9522">
        <v>100</v>
      </c>
      <c r="J9522">
        <v>0</v>
      </c>
      <c r="K9522">
        <v>0</v>
      </c>
      <c r="L9522">
        <v>6286</v>
      </c>
      <c r="M9522">
        <v>6286</v>
      </c>
      <c r="N9522" t="s">
        <v>20</v>
      </c>
      <c r="O9522" t="s">
        <v>29410</v>
      </c>
      <c r="P9522" t="s">
        <v>28</v>
      </c>
      <c r="Q9522" t="s">
        <v>34256</v>
      </c>
      <c r="R9522" t="s">
        <v>33787</v>
      </c>
      <c r="S9522" t="s">
        <v>33797</v>
      </c>
      <c r="T9522" t="s">
        <v>34357</v>
      </c>
      <c r="U9522" t="s">
        <v>32634</v>
      </c>
      <c r="V9522" t="s">
        <v>33549</v>
      </c>
      <c r="W9522">
        <v>900</v>
      </c>
      <c r="X9522">
        <v>3</v>
      </c>
      <c r="Y9522" t="s">
        <v>32665</v>
      </c>
      <c r="AA9522">
        <v>11.5</v>
      </c>
      <c r="AB9522">
        <v>15</v>
      </c>
      <c r="AC9522">
        <v>1</v>
      </c>
      <c r="AD9522" t="str">
        <f t="shared" si="1471"/>
        <v/>
      </c>
      <c r="AE9522" t="str">
        <f t="shared" si="1478"/>
        <v/>
      </c>
      <c r="AF9522" t="str">
        <f t="shared" si="1469"/>
        <v/>
      </c>
      <c r="AG9522">
        <f>IF((S9522&lt;&gt;"tühi")*(AC9522&lt;&gt;""),AC9522,"")</f>
        <v>1</v>
      </c>
      <c r="AH9522">
        <f t="shared" si="1476"/>
        <v>2.8</v>
      </c>
      <c r="AI9522">
        <v>0.14499999999999999</v>
      </c>
      <c r="AJ9522">
        <f t="shared" si="1474"/>
        <v>0.40599999999999997</v>
      </c>
      <c r="AK9522" t="str">
        <f t="shared" si="1477"/>
        <v/>
      </c>
      <c r="AL9522" t="str">
        <f t="shared" si="1475"/>
        <v/>
      </c>
    </row>
    <row r="9523" spans="1:39" x14ac:dyDescent="0.2">
      <c r="A9523" t="s">
        <v>25479</v>
      </c>
      <c r="B9523" t="s">
        <v>233</v>
      </c>
      <c r="C9523" t="s">
        <v>25480</v>
      </c>
      <c r="D9523" s="1">
        <v>39952</v>
      </c>
      <c r="E9523" s="1">
        <v>44546</v>
      </c>
      <c r="F9523" t="s">
        <v>19</v>
      </c>
      <c r="I9523">
        <v>100</v>
      </c>
      <c r="J9523">
        <v>0</v>
      </c>
      <c r="K9523">
        <v>0</v>
      </c>
      <c r="L9523">
        <v>3204</v>
      </c>
      <c r="M9523">
        <v>3204</v>
      </c>
      <c r="N9523" t="s">
        <v>20</v>
      </c>
      <c r="O9523" t="s">
        <v>25481</v>
      </c>
      <c r="P9523" t="s">
        <v>28</v>
      </c>
      <c r="Q9523" t="s">
        <v>34256</v>
      </c>
      <c r="R9523" t="s">
        <v>34274</v>
      </c>
      <c r="S9523" t="s">
        <v>32628</v>
      </c>
      <c r="T9523" t="s">
        <v>34357</v>
      </c>
      <c r="U9523" t="s">
        <v>32634</v>
      </c>
      <c r="V9523" t="s">
        <v>33514</v>
      </c>
      <c r="W9523">
        <v>400</v>
      </c>
      <c r="X9523">
        <v>2</v>
      </c>
      <c r="Y9523" t="s">
        <v>32654</v>
      </c>
      <c r="AA9523">
        <v>8.5</v>
      </c>
      <c r="AC9523">
        <v>1</v>
      </c>
      <c r="AD9523" t="str">
        <f t="shared" si="1471"/>
        <v/>
      </c>
      <c r="AE9523" t="str">
        <f t="shared" si="1478"/>
        <v/>
      </c>
      <c r="AF9523" t="str">
        <f t="shared" si="1469"/>
        <v/>
      </c>
      <c r="AG9523">
        <f>IF((S9523&lt;&gt;"tühi")*(AC9523&lt;&gt;""),AC9523,"")</f>
        <v>1</v>
      </c>
      <c r="AH9523">
        <f t="shared" si="1476"/>
        <v>2.8</v>
      </c>
      <c r="AI9523">
        <v>0.14499999999999999</v>
      </c>
      <c r="AJ9523">
        <f t="shared" si="1474"/>
        <v>0.40599999999999997</v>
      </c>
      <c r="AK9523" t="str">
        <f t="shared" si="1477"/>
        <v/>
      </c>
      <c r="AL9523" t="str">
        <f t="shared" si="1475"/>
        <v/>
      </c>
    </row>
    <row r="9524" spans="1:39" s="20" customFormat="1" x14ac:dyDescent="0.2">
      <c r="A9524" s="20" t="s">
        <v>21931</v>
      </c>
      <c r="B9524" s="20" t="s">
        <v>233</v>
      </c>
      <c r="C9524" s="20" t="s">
        <v>21932</v>
      </c>
      <c r="D9524" s="21">
        <v>38709</v>
      </c>
      <c r="E9524" s="21">
        <v>44546</v>
      </c>
      <c r="F9524" s="20" t="s">
        <v>19</v>
      </c>
      <c r="I9524" s="20">
        <v>100</v>
      </c>
      <c r="J9524" s="20">
        <v>0</v>
      </c>
      <c r="K9524" s="20">
        <v>0</v>
      </c>
      <c r="L9524" s="20">
        <v>391</v>
      </c>
      <c r="M9524" s="20">
        <v>391</v>
      </c>
      <c r="N9524" s="20" t="s">
        <v>20</v>
      </c>
      <c r="O9524" s="20" t="s">
        <v>21933</v>
      </c>
      <c r="P9524" s="20" t="s">
        <v>28</v>
      </c>
      <c r="Q9524" s="20" t="s">
        <v>34233</v>
      </c>
      <c r="R9524" s="20" t="s">
        <v>34233</v>
      </c>
      <c r="S9524" s="20" t="s">
        <v>32627</v>
      </c>
      <c r="T9524" s="20" t="s">
        <v>34233</v>
      </c>
      <c r="V9524" s="20" t="s">
        <v>33523</v>
      </c>
      <c r="AD9524" s="20" t="str">
        <f t="shared" si="1471"/>
        <v/>
      </c>
      <c r="AE9524" s="20" t="str">
        <f t="shared" si="1478"/>
        <v/>
      </c>
      <c r="AF9524" s="20" t="str">
        <f t="shared" si="1469"/>
        <v/>
      </c>
      <c r="AG9524" s="20" t="str">
        <f>IF((S9524&lt;&gt;"tühi")*(AC9524&lt;&gt;""),AC9524,"")</f>
        <v/>
      </c>
      <c r="AH9524" s="20" t="str">
        <f t="shared" si="1476"/>
        <v/>
      </c>
      <c r="AI9524" s="20">
        <v>0.14499999999999999</v>
      </c>
      <c r="AJ9524" s="20" t="str">
        <f t="shared" si="1474"/>
        <v/>
      </c>
      <c r="AK9524" s="20" t="str">
        <f t="shared" si="1477"/>
        <v/>
      </c>
      <c r="AL9524" s="20" t="str">
        <f t="shared" si="1475"/>
        <v/>
      </c>
      <c r="AM9524" s="20" t="s">
        <v>33550</v>
      </c>
    </row>
    <row r="9525" spans="1:39" x14ac:dyDescent="0.2">
      <c r="A9525" t="s">
        <v>32314</v>
      </c>
      <c r="B9525" t="s">
        <v>233</v>
      </c>
      <c r="C9525" t="s">
        <v>32315</v>
      </c>
      <c r="D9525" s="1">
        <v>44489</v>
      </c>
      <c r="E9525" s="1">
        <v>44489</v>
      </c>
      <c r="F9525" t="s">
        <v>19</v>
      </c>
      <c r="I9525">
        <v>100</v>
      </c>
      <c r="J9525">
        <v>0</v>
      </c>
      <c r="K9525">
        <v>0</v>
      </c>
      <c r="L9525">
        <v>6910</v>
      </c>
      <c r="M9525">
        <v>6910</v>
      </c>
      <c r="N9525" t="s">
        <v>20</v>
      </c>
      <c r="O9525" t="s">
        <v>29410</v>
      </c>
      <c r="P9525" t="s">
        <v>28</v>
      </c>
      <c r="Q9525" t="s">
        <v>34256</v>
      </c>
      <c r="R9525" t="s">
        <v>33787</v>
      </c>
      <c r="S9525" t="s">
        <v>33797</v>
      </c>
      <c r="T9525" t="s">
        <v>34357</v>
      </c>
      <c r="U9525" t="s">
        <v>32634</v>
      </c>
      <c r="V9525" t="s">
        <v>33549</v>
      </c>
      <c r="W9525">
        <v>900</v>
      </c>
      <c r="X9525">
        <v>3</v>
      </c>
      <c r="Y9525" t="s">
        <v>32665</v>
      </c>
      <c r="AA9525">
        <v>11.5</v>
      </c>
      <c r="AB9525">
        <v>15</v>
      </c>
      <c r="AC9525">
        <v>1</v>
      </c>
      <c r="AD9525" t="str">
        <f t="shared" si="1471"/>
        <v/>
      </c>
      <c r="AE9525" t="str">
        <f t="shared" si="1478"/>
        <v/>
      </c>
      <c r="AF9525" t="str">
        <f t="shared" si="1469"/>
        <v/>
      </c>
      <c r="AG9525">
        <f>IF((S9525&lt;&gt;"tühi")*(AC9525&lt;&gt;""),AC9525,"")</f>
        <v>1</v>
      </c>
      <c r="AH9525">
        <f t="shared" si="1476"/>
        <v>2.8</v>
      </c>
      <c r="AI9525">
        <v>0.14499999999999999</v>
      </c>
      <c r="AJ9525">
        <f t="shared" si="1474"/>
        <v>0.40599999999999997</v>
      </c>
      <c r="AK9525" t="str">
        <f t="shared" si="1477"/>
        <v/>
      </c>
      <c r="AL9525" t="str">
        <f t="shared" si="1475"/>
        <v/>
      </c>
    </row>
    <row r="9526" spans="1:39" x14ac:dyDescent="0.2">
      <c r="A9526" t="s">
        <v>3338</v>
      </c>
      <c r="B9526" t="s">
        <v>233</v>
      </c>
      <c r="C9526" t="s">
        <v>3339</v>
      </c>
      <c r="D9526" s="1">
        <v>35866</v>
      </c>
      <c r="E9526" s="1">
        <v>44489</v>
      </c>
      <c r="F9526" t="s">
        <v>19</v>
      </c>
      <c r="I9526">
        <v>100</v>
      </c>
      <c r="J9526">
        <v>0</v>
      </c>
      <c r="K9526">
        <v>0</v>
      </c>
      <c r="L9526">
        <v>2502</v>
      </c>
      <c r="M9526">
        <v>2502</v>
      </c>
      <c r="N9526" t="s">
        <v>20</v>
      </c>
      <c r="O9526" t="s">
        <v>3340</v>
      </c>
      <c r="P9526" t="s">
        <v>28</v>
      </c>
      <c r="Q9526" t="s">
        <v>34233</v>
      </c>
      <c r="R9526" t="s">
        <v>34233</v>
      </c>
      <c r="S9526" t="s">
        <v>33800</v>
      </c>
      <c r="T9526" t="s">
        <v>34349</v>
      </c>
      <c r="AD9526" t="str">
        <f t="shared" si="1471"/>
        <v/>
      </c>
      <c r="AE9526" t="str">
        <f t="shared" si="1478"/>
        <v/>
      </c>
      <c r="AF9526" t="str">
        <f t="shared" si="1469"/>
        <v/>
      </c>
      <c r="AG9526" s="17">
        <v>1</v>
      </c>
      <c r="AH9526">
        <f t="shared" si="1476"/>
        <v>2.8</v>
      </c>
      <c r="AI9526">
        <v>0.14499999999999999</v>
      </c>
      <c r="AJ9526">
        <f t="shared" si="1474"/>
        <v>0.40599999999999997</v>
      </c>
      <c r="AK9526" t="str">
        <f t="shared" si="1477"/>
        <v/>
      </c>
      <c r="AL9526" t="str">
        <f t="shared" si="1475"/>
        <v/>
      </c>
    </row>
    <row r="9527" spans="1:39" x14ac:dyDescent="0.2">
      <c r="A9527" t="s">
        <v>24391</v>
      </c>
      <c r="B9527" t="s">
        <v>233</v>
      </c>
      <c r="C9527" t="s">
        <v>24392</v>
      </c>
      <c r="D9527" s="1">
        <v>39422</v>
      </c>
      <c r="E9527" s="1">
        <v>44546</v>
      </c>
      <c r="F9527" t="s">
        <v>19</v>
      </c>
      <c r="I9527">
        <v>100</v>
      </c>
      <c r="J9527">
        <v>0</v>
      </c>
      <c r="K9527">
        <v>0</v>
      </c>
      <c r="L9527">
        <v>5472</v>
      </c>
      <c r="M9527">
        <v>5472</v>
      </c>
      <c r="N9527" t="s">
        <v>20</v>
      </c>
      <c r="O9527" t="s">
        <v>24393</v>
      </c>
      <c r="P9527" t="s">
        <v>28</v>
      </c>
      <c r="Q9527" t="s">
        <v>34233</v>
      </c>
      <c r="R9527" t="s">
        <v>34233</v>
      </c>
      <c r="S9527" t="s">
        <v>32628</v>
      </c>
      <c r="T9527" t="s">
        <v>34357</v>
      </c>
      <c r="U9527" t="s">
        <v>32634</v>
      </c>
      <c r="V9527" t="s">
        <v>33551</v>
      </c>
      <c r="AA9527">
        <v>11</v>
      </c>
      <c r="AC9527">
        <v>1</v>
      </c>
      <c r="AD9527" t="str">
        <f t="shared" si="1471"/>
        <v/>
      </c>
      <c r="AE9527" t="str">
        <f t="shared" si="1478"/>
        <v/>
      </c>
      <c r="AF9527" t="str">
        <f t="shared" si="1469"/>
        <v/>
      </c>
      <c r="AG9527">
        <f t="shared" ref="AG9527:AG9543" si="1479">IF((S9527&lt;&gt;"tühi")*(AC9527&lt;&gt;""),AC9527,"")</f>
        <v>1</v>
      </c>
      <c r="AH9527">
        <f t="shared" si="1476"/>
        <v>2.8</v>
      </c>
      <c r="AI9527">
        <v>0.14499999999999999</v>
      </c>
      <c r="AJ9527">
        <f t="shared" si="1474"/>
        <v>0.40599999999999997</v>
      </c>
      <c r="AK9527" t="str">
        <f t="shared" si="1477"/>
        <v/>
      </c>
      <c r="AL9527" t="str">
        <f t="shared" si="1475"/>
        <v/>
      </c>
    </row>
    <row r="9528" spans="1:39" x14ac:dyDescent="0.2">
      <c r="A9528" t="s">
        <v>1169</v>
      </c>
      <c r="B9528" t="s">
        <v>233</v>
      </c>
      <c r="C9528" t="s">
        <v>1170</v>
      </c>
      <c r="D9528" s="1">
        <v>35335</v>
      </c>
      <c r="E9528" s="1">
        <v>44489</v>
      </c>
      <c r="F9528" t="s">
        <v>19</v>
      </c>
      <c r="I9528">
        <v>100</v>
      </c>
      <c r="J9528">
        <v>0</v>
      </c>
      <c r="K9528">
        <v>0</v>
      </c>
      <c r="L9528">
        <v>2619</v>
      </c>
      <c r="M9528">
        <v>2619</v>
      </c>
      <c r="N9528" t="s">
        <v>20</v>
      </c>
      <c r="O9528" t="s">
        <v>1171</v>
      </c>
      <c r="P9528" t="s">
        <v>28</v>
      </c>
      <c r="Q9528" t="s">
        <v>34233</v>
      </c>
      <c r="R9528" t="s">
        <v>34233</v>
      </c>
      <c r="S9528" t="s">
        <v>33799</v>
      </c>
      <c r="T9528" t="s">
        <v>34665</v>
      </c>
      <c r="U9528" t="s">
        <v>34846</v>
      </c>
      <c r="V9528" t="s">
        <v>33551</v>
      </c>
      <c r="AA9528">
        <v>11</v>
      </c>
      <c r="AC9528">
        <v>1</v>
      </c>
      <c r="AD9528" t="str">
        <f t="shared" si="1471"/>
        <v/>
      </c>
      <c r="AE9528" t="str">
        <f t="shared" si="1478"/>
        <v/>
      </c>
      <c r="AF9528" t="str">
        <f t="shared" si="1469"/>
        <v/>
      </c>
      <c r="AG9528">
        <f t="shared" si="1479"/>
        <v>1</v>
      </c>
      <c r="AH9528">
        <f t="shared" si="1476"/>
        <v>2.8</v>
      </c>
      <c r="AI9528">
        <v>0.14499999999999999</v>
      </c>
      <c r="AJ9528">
        <f t="shared" si="1474"/>
        <v>0.40599999999999997</v>
      </c>
      <c r="AK9528" t="str">
        <f t="shared" si="1477"/>
        <v/>
      </c>
      <c r="AL9528" t="str">
        <f t="shared" si="1475"/>
        <v/>
      </c>
    </row>
    <row r="9529" spans="1:39" x14ac:dyDescent="0.2">
      <c r="A9529" t="s">
        <v>24394</v>
      </c>
      <c r="B9529" t="s">
        <v>233</v>
      </c>
      <c r="C9529" t="s">
        <v>24395</v>
      </c>
      <c r="D9529" s="1">
        <v>39422</v>
      </c>
      <c r="E9529" s="1">
        <v>43456</v>
      </c>
      <c r="F9529" t="s">
        <v>19</v>
      </c>
      <c r="I9529">
        <v>100</v>
      </c>
      <c r="J9529">
        <v>0</v>
      </c>
      <c r="K9529">
        <v>0</v>
      </c>
      <c r="L9529">
        <v>5039</v>
      </c>
      <c r="M9529">
        <v>5039</v>
      </c>
      <c r="N9529" t="s">
        <v>20</v>
      </c>
      <c r="O9529" t="s">
        <v>24396</v>
      </c>
      <c r="P9529" t="s">
        <v>28</v>
      </c>
      <c r="Q9529" t="s">
        <v>34233</v>
      </c>
      <c r="R9529" t="s">
        <v>34233</v>
      </c>
      <c r="S9529" t="s">
        <v>32628</v>
      </c>
      <c r="T9529" t="s">
        <v>34666</v>
      </c>
      <c r="U9529" t="s">
        <v>32634</v>
      </c>
      <c r="V9529" t="s">
        <v>35059</v>
      </c>
      <c r="W9529">
        <v>500</v>
      </c>
      <c r="X9529">
        <v>2</v>
      </c>
      <c r="Y9529" t="s">
        <v>32654</v>
      </c>
      <c r="AA9529">
        <v>8.5</v>
      </c>
      <c r="AB9529">
        <v>10</v>
      </c>
      <c r="AC9529">
        <v>1</v>
      </c>
      <c r="AD9529" t="str">
        <f t="shared" si="1471"/>
        <v/>
      </c>
      <c r="AE9529" t="str">
        <f t="shared" si="1478"/>
        <v/>
      </c>
      <c r="AF9529" t="str">
        <f t="shared" si="1469"/>
        <v/>
      </c>
      <c r="AG9529">
        <f t="shared" si="1479"/>
        <v>1</v>
      </c>
      <c r="AH9529">
        <f t="shared" si="1476"/>
        <v>2.8</v>
      </c>
      <c r="AI9529">
        <v>0.14499999999999999</v>
      </c>
      <c r="AJ9529">
        <f t="shared" si="1474"/>
        <v>0.40599999999999997</v>
      </c>
      <c r="AK9529" t="str">
        <f t="shared" si="1477"/>
        <v/>
      </c>
      <c r="AL9529" t="str">
        <f t="shared" si="1475"/>
        <v/>
      </c>
    </row>
    <row r="9530" spans="1:39" x14ac:dyDescent="0.2">
      <c r="A9530" t="s">
        <v>22648</v>
      </c>
      <c r="B9530" t="s">
        <v>233</v>
      </c>
      <c r="C9530" t="s">
        <v>22649</v>
      </c>
      <c r="D9530" s="1">
        <v>38768</v>
      </c>
      <c r="E9530" s="1">
        <v>43456</v>
      </c>
      <c r="F9530" t="s">
        <v>19</v>
      </c>
      <c r="I9530">
        <v>100</v>
      </c>
      <c r="J9530">
        <v>0</v>
      </c>
      <c r="K9530">
        <v>0</v>
      </c>
      <c r="L9530">
        <v>1435</v>
      </c>
      <c r="M9530">
        <v>1435</v>
      </c>
      <c r="N9530" t="s">
        <v>20</v>
      </c>
      <c r="O9530" t="s">
        <v>22650</v>
      </c>
      <c r="P9530" t="s">
        <v>28</v>
      </c>
      <c r="Q9530" t="s">
        <v>34233</v>
      </c>
      <c r="R9530" t="s">
        <v>34233</v>
      </c>
      <c r="S9530" t="s">
        <v>32628</v>
      </c>
      <c r="T9530" t="s">
        <v>34357</v>
      </c>
      <c r="U9530" t="s">
        <v>32634</v>
      </c>
      <c r="V9530" t="s">
        <v>33547</v>
      </c>
      <c r="W9530">
        <v>180</v>
      </c>
      <c r="X9530">
        <v>2</v>
      </c>
      <c r="Y9530" t="s">
        <v>32654</v>
      </c>
      <c r="AA9530">
        <v>8.5</v>
      </c>
      <c r="AC9530">
        <v>1</v>
      </c>
      <c r="AD9530" t="str">
        <f t="shared" si="1471"/>
        <v/>
      </c>
      <c r="AE9530" t="str">
        <f t="shared" si="1478"/>
        <v/>
      </c>
      <c r="AF9530" t="str">
        <f t="shared" si="1469"/>
        <v/>
      </c>
      <c r="AG9530">
        <f t="shared" si="1479"/>
        <v>1</v>
      </c>
      <c r="AH9530">
        <f t="shared" si="1476"/>
        <v>2.8</v>
      </c>
      <c r="AI9530">
        <v>0.14499999999999999</v>
      </c>
      <c r="AJ9530">
        <f t="shared" si="1474"/>
        <v>0.40599999999999997</v>
      </c>
      <c r="AK9530" t="str">
        <f t="shared" si="1477"/>
        <v/>
      </c>
      <c r="AL9530" t="str">
        <f t="shared" si="1475"/>
        <v/>
      </c>
    </row>
    <row r="9531" spans="1:39" x14ac:dyDescent="0.2">
      <c r="A9531" t="s">
        <v>10742</v>
      </c>
      <c r="B9531" t="s">
        <v>233</v>
      </c>
      <c r="C9531" t="s">
        <v>10743</v>
      </c>
      <c r="D9531" s="1">
        <v>36453</v>
      </c>
      <c r="E9531" s="1">
        <v>44546</v>
      </c>
      <c r="F9531" t="s">
        <v>39</v>
      </c>
      <c r="I9531">
        <v>100</v>
      </c>
      <c r="J9531">
        <v>0</v>
      </c>
      <c r="K9531">
        <v>0</v>
      </c>
      <c r="L9531">
        <v>3502</v>
      </c>
      <c r="M9531">
        <v>3502</v>
      </c>
      <c r="N9531" t="s">
        <v>20</v>
      </c>
      <c r="O9531" t="s">
        <v>10744</v>
      </c>
      <c r="P9531" t="s">
        <v>28</v>
      </c>
      <c r="Q9531" t="s">
        <v>34256</v>
      </c>
      <c r="R9531" t="s">
        <v>33783</v>
      </c>
      <c r="S9531" t="s">
        <v>33942</v>
      </c>
      <c r="T9531" t="s">
        <v>34233</v>
      </c>
      <c r="V9531" t="s">
        <v>33552</v>
      </c>
      <c r="AD9531" t="str">
        <f t="shared" si="1471"/>
        <v/>
      </c>
      <c r="AE9531" t="str">
        <f t="shared" si="1478"/>
        <v/>
      </c>
      <c r="AF9531" t="str">
        <f t="shared" si="1469"/>
        <v/>
      </c>
      <c r="AG9531" t="str">
        <f t="shared" si="1479"/>
        <v/>
      </c>
      <c r="AH9531" t="str">
        <f t="shared" si="1476"/>
        <v/>
      </c>
      <c r="AI9531">
        <v>0.14499999999999999</v>
      </c>
      <c r="AJ9531" t="str">
        <f t="shared" si="1474"/>
        <v/>
      </c>
      <c r="AK9531" t="str">
        <f t="shared" si="1477"/>
        <v/>
      </c>
      <c r="AL9531" t="str">
        <f t="shared" si="1475"/>
        <v/>
      </c>
    </row>
    <row r="9532" spans="1:39" x14ac:dyDescent="0.2">
      <c r="A9532" t="s">
        <v>17458</v>
      </c>
      <c r="B9532" t="s">
        <v>233</v>
      </c>
      <c r="C9532" t="s">
        <v>17459</v>
      </c>
      <c r="D9532" s="1">
        <v>37754</v>
      </c>
      <c r="E9532" s="1">
        <v>43456</v>
      </c>
      <c r="F9532" t="s">
        <v>19</v>
      </c>
      <c r="G9532" t="s">
        <v>39</v>
      </c>
      <c r="I9532">
        <v>50</v>
      </c>
      <c r="J9532">
        <v>50</v>
      </c>
      <c r="K9532">
        <v>0</v>
      </c>
      <c r="L9532">
        <v>1613</v>
      </c>
      <c r="M9532">
        <v>1613</v>
      </c>
      <c r="N9532" t="s">
        <v>20</v>
      </c>
      <c r="O9532" t="s">
        <v>17460</v>
      </c>
      <c r="P9532" t="s">
        <v>28</v>
      </c>
      <c r="Q9532" t="s">
        <v>34233</v>
      </c>
      <c r="R9532" t="s">
        <v>34233</v>
      </c>
      <c r="S9532" t="s">
        <v>33942</v>
      </c>
      <c r="T9532" t="s">
        <v>34233</v>
      </c>
      <c r="AD9532" t="str">
        <f t="shared" si="1471"/>
        <v/>
      </c>
      <c r="AE9532" t="str">
        <f t="shared" si="1478"/>
        <v/>
      </c>
      <c r="AF9532" t="str">
        <f t="shared" si="1469"/>
        <v/>
      </c>
      <c r="AG9532" t="str">
        <f t="shared" si="1479"/>
        <v/>
      </c>
      <c r="AH9532" t="str">
        <f t="shared" si="1476"/>
        <v/>
      </c>
      <c r="AI9532">
        <v>0.14499999999999999</v>
      </c>
      <c r="AJ9532" t="str">
        <f t="shared" si="1474"/>
        <v/>
      </c>
      <c r="AK9532" t="str">
        <f t="shared" si="1477"/>
        <v/>
      </c>
      <c r="AL9532" t="str">
        <f t="shared" si="1475"/>
        <v/>
      </c>
      <c r="AM9532" t="s">
        <v>34335</v>
      </c>
    </row>
    <row r="9533" spans="1:39" x14ac:dyDescent="0.2">
      <c r="A9533" t="s">
        <v>17761</v>
      </c>
      <c r="B9533" t="s">
        <v>233</v>
      </c>
      <c r="C9533" t="s">
        <v>17762</v>
      </c>
      <c r="D9533" s="1">
        <v>37775</v>
      </c>
      <c r="E9533" s="1">
        <v>43456</v>
      </c>
      <c r="F9533" t="s">
        <v>19</v>
      </c>
      <c r="G9533" t="s">
        <v>39</v>
      </c>
      <c r="I9533">
        <v>50</v>
      </c>
      <c r="J9533">
        <v>50</v>
      </c>
      <c r="K9533">
        <v>0</v>
      </c>
      <c r="L9533">
        <v>1615</v>
      </c>
      <c r="M9533">
        <v>1615</v>
      </c>
      <c r="N9533" t="s">
        <v>20</v>
      </c>
      <c r="O9533" t="s">
        <v>17763</v>
      </c>
      <c r="P9533" t="s">
        <v>28</v>
      </c>
      <c r="Q9533" t="s">
        <v>34233</v>
      </c>
      <c r="R9533" t="s">
        <v>34233</v>
      </c>
      <c r="S9533" t="s">
        <v>33942</v>
      </c>
      <c r="T9533" t="s">
        <v>34233</v>
      </c>
      <c r="AD9533" t="str">
        <f t="shared" si="1471"/>
        <v/>
      </c>
      <c r="AE9533" t="str">
        <f t="shared" si="1478"/>
        <v/>
      </c>
      <c r="AF9533" t="str">
        <f t="shared" si="1469"/>
        <v/>
      </c>
      <c r="AG9533" t="str">
        <f t="shared" si="1479"/>
        <v/>
      </c>
      <c r="AH9533" t="str">
        <f t="shared" si="1476"/>
        <v/>
      </c>
      <c r="AI9533">
        <v>0.14499999999999999</v>
      </c>
      <c r="AJ9533" t="str">
        <f t="shared" si="1474"/>
        <v/>
      </c>
      <c r="AK9533" t="str">
        <f t="shared" si="1477"/>
        <v/>
      </c>
      <c r="AL9533" t="str">
        <f t="shared" si="1475"/>
        <v/>
      </c>
      <c r="AM9533" t="s">
        <v>34335</v>
      </c>
    </row>
    <row r="9534" spans="1:39" x14ac:dyDescent="0.2">
      <c r="A9534" t="s">
        <v>26140</v>
      </c>
      <c r="B9534" t="s">
        <v>233</v>
      </c>
      <c r="C9534" t="s">
        <v>26141</v>
      </c>
      <c r="D9534" s="1">
        <v>40820</v>
      </c>
      <c r="E9534" s="1">
        <v>44546</v>
      </c>
      <c r="F9534" t="s">
        <v>19</v>
      </c>
      <c r="I9534">
        <v>100</v>
      </c>
      <c r="J9534">
        <v>0</v>
      </c>
      <c r="K9534">
        <v>0</v>
      </c>
      <c r="L9534">
        <v>5897</v>
      </c>
      <c r="M9534">
        <v>5897</v>
      </c>
      <c r="N9534" t="s">
        <v>20</v>
      </c>
      <c r="O9534" t="s">
        <v>26142</v>
      </c>
      <c r="P9534" t="s">
        <v>28</v>
      </c>
      <c r="Q9534" t="s">
        <v>34256</v>
      </c>
      <c r="R9534" t="s">
        <v>33777</v>
      </c>
      <c r="S9534" t="s">
        <v>32628</v>
      </c>
      <c r="T9534" t="s">
        <v>34357</v>
      </c>
      <c r="U9534" t="s">
        <v>32634</v>
      </c>
      <c r="V9534" t="s">
        <v>33523</v>
      </c>
      <c r="W9534">
        <v>350</v>
      </c>
      <c r="Y9534" t="s">
        <v>32654</v>
      </c>
      <c r="AA9534">
        <v>8.5</v>
      </c>
      <c r="AC9534">
        <v>1</v>
      </c>
      <c r="AD9534" t="str">
        <f t="shared" si="1471"/>
        <v/>
      </c>
      <c r="AE9534" t="str">
        <f t="shared" si="1478"/>
        <v/>
      </c>
      <c r="AF9534" t="str">
        <f t="shared" si="1469"/>
        <v/>
      </c>
      <c r="AG9534">
        <f t="shared" si="1479"/>
        <v>1</v>
      </c>
      <c r="AH9534">
        <f t="shared" si="1476"/>
        <v>2.8</v>
      </c>
      <c r="AI9534">
        <v>0.14499999999999999</v>
      </c>
      <c r="AJ9534">
        <f t="shared" si="1474"/>
        <v>0.40599999999999997</v>
      </c>
      <c r="AK9534" t="str">
        <f t="shared" si="1477"/>
        <v/>
      </c>
      <c r="AL9534" t="str">
        <f t="shared" si="1475"/>
        <v/>
      </c>
    </row>
    <row r="9535" spans="1:39" x14ac:dyDescent="0.2">
      <c r="A9535" t="s">
        <v>21934</v>
      </c>
      <c r="B9535" t="s">
        <v>233</v>
      </c>
      <c r="C9535" t="s">
        <v>21935</v>
      </c>
      <c r="D9535" s="1">
        <v>38709</v>
      </c>
      <c r="E9535" s="1">
        <v>44546</v>
      </c>
      <c r="F9535" t="s">
        <v>474</v>
      </c>
      <c r="I9535">
        <v>100</v>
      </c>
      <c r="J9535">
        <v>0</v>
      </c>
      <c r="K9535">
        <v>0</v>
      </c>
      <c r="L9535">
        <v>31</v>
      </c>
      <c r="M9535">
        <v>31</v>
      </c>
      <c r="N9535" t="s">
        <v>20</v>
      </c>
      <c r="O9535" t="s">
        <v>21936</v>
      </c>
      <c r="P9535" t="s">
        <v>28</v>
      </c>
      <c r="Q9535" t="s">
        <v>34233</v>
      </c>
      <c r="R9535" t="s">
        <v>34233</v>
      </c>
      <c r="S9535" t="s">
        <v>32627</v>
      </c>
      <c r="T9535" t="s">
        <v>34233</v>
      </c>
      <c r="U9535" t="s">
        <v>32641</v>
      </c>
      <c r="V9535" t="s">
        <v>33523</v>
      </c>
      <c r="AD9535" t="str">
        <f t="shared" si="1471"/>
        <v/>
      </c>
      <c r="AE9535" t="str">
        <f t="shared" si="1478"/>
        <v/>
      </c>
      <c r="AF9535" t="str">
        <f t="shared" si="1469"/>
        <v/>
      </c>
      <c r="AG9535" t="str">
        <f t="shared" si="1479"/>
        <v/>
      </c>
      <c r="AH9535" t="str">
        <f t="shared" si="1476"/>
        <v/>
      </c>
      <c r="AI9535">
        <v>0.14499999999999999</v>
      </c>
      <c r="AJ9535" t="str">
        <f t="shared" si="1474"/>
        <v/>
      </c>
      <c r="AK9535" t="str">
        <f t="shared" si="1477"/>
        <v/>
      </c>
      <c r="AL9535" t="str">
        <f t="shared" si="1475"/>
        <v/>
      </c>
    </row>
    <row r="9536" spans="1:39" x14ac:dyDescent="0.2">
      <c r="A9536" t="s">
        <v>21937</v>
      </c>
      <c r="B9536" t="s">
        <v>233</v>
      </c>
      <c r="C9536" t="s">
        <v>21938</v>
      </c>
      <c r="D9536" s="1">
        <v>38709</v>
      </c>
      <c r="E9536" s="1">
        <v>44546</v>
      </c>
      <c r="F9536" t="s">
        <v>19</v>
      </c>
      <c r="I9536">
        <v>100</v>
      </c>
      <c r="J9536">
        <v>0</v>
      </c>
      <c r="K9536">
        <v>0</v>
      </c>
      <c r="L9536">
        <v>3289</v>
      </c>
      <c r="M9536">
        <v>3289</v>
      </c>
      <c r="N9536" t="s">
        <v>20</v>
      </c>
      <c r="O9536" t="s">
        <v>21939</v>
      </c>
      <c r="P9536" t="s">
        <v>28</v>
      </c>
      <c r="Q9536" t="s">
        <v>34233</v>
      </c>
      <c r="R9536" t="s">
        <v>34233</v>
      </c>
      <c r="S9536" t="s">
        <v>32628</v>
      </c>
      <c r="T9536" t="s">
        <v>34357</v>
      </c>
      <c r="U9536" t="s">
        <v>32634</v>
      </c>
      <c r="V9536" t="s">
        <v>33523</v>
      </c>
      <c r="W9536">
        <v>300</v>
      </c>
      <c r="Y9536" t="s">
        <v>32654</v>
      </c>
      <c r="AA9536">
        <v>8.5</v>
      </c>
      <c r="AC9536">
        <v>1</v>
      </c>
      <c r="AD9536" t="str">
        <f t="shared" si="1471"/>
        <v/>
      </c>
      <c r="AE9536" t="str">
        <f t="shared" si="1478"/>
        <v/>
      </c>
      <c r="AF9536" t="str">
        <f t="shared" si="1469"/>
        <v/>
      </c>
      <c r="AG9536">
        <f t="shared" si="1479"/>
        <v>1</v>
      </c>
      <c r="AH9536">
        <f t="shared" si="1476"/>
        <v>2.8</v>
      </c>
      <c r="AI9536">
        <v>0.14499999999999999</v>
      </c>
      <c r="AJ9536">
        <f t="shared" si="1474"/>
        <v>0.40599999999999997</v>
      </c>
      <c r="AK9536" t="str">
        <f t="shared" si="1477"/>
        <v/>
      </c>
      <c r="AL9536" t="str">
        <f t="shared" si="1475"/>
        <v/>
      </c>
    </row>
    <row r="9537" spans="1:39" x14ac:dyDescent="0.2">
      <c r="A9537" t="s">
        <v>21940</v>
      </c>
      <c r="B9537" t="s">
        <v>233</v>
      </c>
      <c r="C9537" t="s">
        <v>21941</v>
      </c>
      <c r="D9537" s="1">
        <v>38709</v>
      </c>
      <c r="E9537" s="1">
        <v>44614</v>
      </c>
      <c r="F9537" t="s">
        <v>19</v>
      </c>
      <c r="I9537">
        <v>100</v>
      </c>
      <c r="J9537">
        <v>0</v>
      </c>
      <c r="K9537">
        <v>0</v>
      </c>
      <c r="L9537">
        <v>5810</v>
      </c>
      <c r="M9537">
        <v>5810</v>
      </c>
      <c r="N9537" t="s">
        <v>20</v>
      </c>
      <c r="O9537" t="s">
        <v>21942</v>
      </c>
      <c r="P9537" t="s">
        <v>28</v>
      </c>
      <c r="Q9537" t="s">
        <v>34233</v>
      </c>
      <c r="R9537" t="s">
        <v>34233</v>
      </c>
      <c r="S9537" t="s">
        <v>32628</v>
      </c>
      <c r="T9537" t="s">
        <v>34357</v>
      </c>
      <c r="U9537" t="s">
        <v>32634</v>
      </c>
      <c r="V9537" t="s">
        <v>33523</v>
      </c>
      <c r="W9537">
        <v>350</v>
      </c>
      <c r="Y9537" t="s">
        <v>32654</v>
      </c>
      <c r="AA9537">
        <v>8.5</v>
      </c>
      <c r="AC9537">
        <v>1</v>
      </c>
      <c r="AD9537" t="str">
        <f t="shared" si="1471"/>
        <v/>
      </c>
      <c r="AE9537" t="str">
        <f t="shared" si="1478"/>
        <v/>
      </c>
      <c r="AF9537" t="str">
        <f t="shared" si="1469"/>
        <v/>
      </c>
      <c r="AG9537">
        <f t="shared" si="1479"/>
        <v>1</v>
      </c>
      <c r="AH9537">
        <f t="shared" si="1476"/>
        <v>2.8</v>
      </c>
      <c r="AI9537">
        <v>0.14499999999999999</v>
      </c>
      <c r="AJ9537">
        <f t="shared" si="1474"/>
        <v>0.40599999999999997</v>
      </c>
      <c r="AK9537" t="str">
        <f t="shared" si="1477"/>
        <v/>
      </c>
      <c r="AL9537" t="str">
        <f t="shared" si="1475"/>
        <v/>
      </c>
    </row>
    <row r="9538" spans="1:39" x14ac:dyDescent="0.2">
      <c r="A9538" t="s">
        <v>21928</v>
      </c>
      <c r="B9538" t="s">
        <v>233</v>
      </c>
      <c r="C9538" t="s">
        <v>21929</v>
      </c>
      <c r="D9538" s="1">
        <v>38709</v>
      </c>
      <c r="E9538" s="1">
        <v>44546</v>
      </c>
      <c r="F9538" t="s">
        <v>889</v>
      </c>
      <c r="G9538" t="s">
        <v>19</v>
      </c>
      <c r="H9538" t="s">
        <v>26</v>
      </c>
      <c r="I9538">
        <v>80</v>
      </c>
      <c r="J9538">
        <v>10</v>
      </c>
      <c r="K9538">
        <v>10</v>
      </c>
      <c r="L9538">
        <v>60951</v>
      </c>
      <c r="M9538">
        <v>60951</v>
      </c>
      <c r="N9538" t="s">
        <v>20</v>
      </c>
      <c r="O9538" t="s">
        <v>21930</v>
      </c>
      <c r="P9538" t="s">
        <v>28</v>
      </c>
      <c r="Q9538" t="s">
        <v>34233</v>
      </c>
      <c r="R9538" t="s">
        <v>34233</v>
      </c>
      <c r="S9538" t="s">
        <v>33800</v>
      </c>
      <c r="T9538" t="s">
        <v>34349</v>
      </c>
      <c r="U9538" t="s">
        <v>32634</v>
      </c>
      <c r="V9538" t="s">
        <v>33523</v>
      </c>
      <c r="W9538">
        <v>400</v>
      </c>
      <c r="Y9538" t="s">
        <v>32914</v>
      </c>
      <c r="AA9538">
        <v>8.5</v>
      </c>
      <c r="AC9538">
        <v>1</v>
      </c>
      <c r="AD9538" t="str">
        <f t="shared" si="1471"/>
        <v/>
      </c>
      <c r="AE9538" t="str">
        <f t="shared" si="1478"/>
        <v/>
      </c>
      <c r="AF9538" t="str">
        <f t="shared" si="1469"/>
        <v/>
      </c>
      <c r="AG9538">
        <f t="shared" si="1479"/>
        <v>1</v>
      </c>
      <c r="AH9538">
        <f t="shared" si="1476"/>
        <v>2.8</v>
      </c>
      <c r="AI9538">
        <v>0.14499999999999999</v>
      </c>
      <c r="AJ9538">
        <f t="shared" si="1474"/>
        <v>0.40599999999999997</v>
      </c>
      <c r="AK9538" t="str">
        <f t="shared" si="1477"/>
        <v/>
      </c>
      <c r="AL9538" t="str">
        <f t="shared" si="1475"/>
        <v/>
      </c>
    </row>
    <row r="9539" spans="1:39" x14ac:dyDescent="0.2">
      <c r="A9539" t="s">
        <v>14188</v>
      </c>
      <c r="B9539" t="s">
        <v>233</v>
      </c>
      <c r="C9539" t="s">
        <v>14189</v>
      </c>
      <c r="D9539" s="1">
        <v>37200</v>
      </c>
      <c r="E9539" s="1">
        <v>43456</v>
      </c>
      <c r="F9539" t="s">
        <v>19</v>
      </c>
      <c r="I9539">
        <v>100</v>
      </c>
      <c r="J9539">
        <v>0</v>
      </c>
      <c r="K9539">
        <v>0</v>
      </c>
      <c r="L9539">
        <v>1058</v>
      </c>
      <c r="M9539">
        <v>1058</v>
      </c>
      <c r="N9539" t="s">
        <v>20</v>
      </c>
      <c r="O9539" t="s">
        <v>14190</v>
      </c>
      <c r="P9539" t="s">
        <v>28</v>
      </c>
      <c r="Q9539" t="s">
        <v>34233</v>
      </c>
      <c r="R9539" t="s">
        <v>34233</v>
      </c>
      <c r="S9539" t="s">
        <v>32628</v>
      </c>
      <c r="T9539" t="s">
        <v>34357</v>
      </c>
      <c r="U9539" t="s">
        <v>32634</v>
      </c>
      <c r="V9539" t="s">
        <v>35055</v>
      </c>
      <c r="W9539">
        <v>190</v>
      </c>
      <c r="X9539">
        <v>3</v>
      </c>
      <c r="Y9539" t="s">
        <v>32654</v>
      </c>
      <c r="Z9539">
        <v>570</v>
      </c>
      <c r="AA9539">
        <v>9</v>
      </c>
      <c r="AB9539">
        <v>18</v>
      </c>
      <c r="AC9539">
        <v>1</v>
      </c>
      <c r="AD9539" t="str">
        <f t="shared" si="1471"/>
        <v/>
      </c>
      <c r="AE9539" t="str">
        <f t="shared" si="1478"/>
        <v/>
      </c>
      <c r="AF9539" t="str">
        <f t="shared" si="1469"/>
        <v/>
      </c>
      <c r="AG9539">
        <f t="shared" si="1479"/>
        <v>1</v>
      </c>
      <c r="AH9539">
        <f t="shared" si="1476"/>
        <v>2.8</v>
      </c>
      <c r="AI9539">
        <v>0.14499999999999999</v>
      </c>
      <c r="AJ9539">
        <f t="shared" si="1474"/>
        <v>0.40599999999999997</v>
      </c>
      <c r="AK9539" t="str">
        <f t="shared" si="1477"/>
        <v/>
      </c>
      <c r="AL9539" t="str">
        <f t="shared" si="1475"/>
        <v/>
      </c>
    </row>
    <row r="9540" spans="1:39" x14ac:dyDescent="0.2">
      <c r="A9540" t="s">
        <v>14191</v>
      </c>
      <c r="B9540" t="s">
        <v>233</v>
      </c>
      <c r="C9540" t="s">
        <v>14192</v>
      </c>
      <c r="D9540" s="1">
        <v>37200</v>
      </c>
      <c r="E9540" s="1">
        <v>43456</v>
      </c>
      <c r="F9540" t="s">
        <v>19</v>
      </c>
      <c r="I9540">
        <v>100</v>
      </c>
      <c r="J9540">
        <v>0</v>
      </c>
      <c r="K9540">
        <v>0</v>
      </c>
      <c r="L9540">
        <v>1129</v>
      </c>
      <c r="M9540">
        <v>1129</v>
      </c>
      <c r="N9540" t="s">
        <v>20</v>
      </c>
      <c r="O9540" t="s">
        <v>14193</v>
      </c>
      <c r="P9540" t="s">
        <v>28</v>
      </c>
      <c r="Q9540" t="s">
        <v>34233</v>
      </c>
      <c r="R9540" t="s">
        <v>34233</v>
      </c>
      <c r="S9540" t="s">
        <v>32628</v>
      </c>
      <c r="T9540" t="s">
        <v>34357</v>
      </c>
      <c r="U9540" t="s">
        <v>32634</v>
      </c>
      <c r="V9540" t="s">
        <v>35055</v>
      </c>
      <c r="W9540">
        <v>203</v>
      </c>
      <c r="X9540">
        <v>3</v>
      </c>
      <c r="Y9540" t="s">
        <v>32654</v>
      </c>
      <c r="Z9540">
        <v>609</v>
      </c>
      <c r="AA9540">
        <v>9</v>
      </c>
      <c r="AB9540">
        <v>18</v>
      </c>
      <c r="AC9540">
        <v>1</v>
      </c>
      <c r="AD9540" t="str">
        <f t="shared" si="1471"/>
        <v/>
      </c>
      <c r="AE9540" t="str">
        <f t="shared" si="1478"/>
        <v/>
      </c>
      <c r="AF9540" t="str">
        <f t="shared" si="1469"/>
        <v/>
      </c>
      <c r="AG9540">
        <f t="shared" si="1479"/>
        <v>1</v>
      </c>
      <c r="AH9540">
        <f t="shared" si="1476"/>
        <v>2.8</v>
      </c>
      <c r="AI9540">
        <v>0.14499999999999999</v>
      </c>
      <c r="AJ9540">
        <f t="shared" si="1474"/>
        <v>0.40599999999999997</v>
      </c>
      <c r="AK9540" t="str">
        <f t="shared" si="1477"/>
        <v/>
      </c>
      <c r="AL9540" t="str">
        <f t="shared" si="1475"/>
        <v/>
      </c>
    </row>
    <row r="9541" spans="1:39" x14ac:dyDescent="0.2">
      <c r="A9541" t="s">
        <v>15657</v>
      </c>
      <c r="B9541" t="s">
        <v>233</v>
      </c>
      <c r="C9541" t="s">
        <v>15658</v>
      </c>
      <c r="D9541" s="1">
        <v>37411</v>
      </c>
      <c r="E9541" s="1">
        <v>44546</v>
      </c>
      <c r="F9541" t="s">
        <v>19</v>
      </c>
      <c r="I9541">
        <v>100</v>
      </c>
      <c r="J9541">
        <v>0</v>
      </c>
      <c r="K9541">
        <v>0</v>
      </c>
      <c r="L9541">
        <v>2643</v>
      </c>
      <c r="M9541">
        <v>2643</v>
      </c>
      <c r="N9541" t="s">
        <v>20</v>
      </c>
      <c r="O9541" t="s">
        <v>15659</v>
      </c>
      <c r="P9541" t="s">
        <v>28</v>
      </c>
      <c r="Q9541" t="s">
        <v>34256</v>
      </c>
      <c r="R9541" t="s">
        <v>33783</v>
      </c>
      <c r="S9541" t="s">
        <v>33942</v>
      </c>
      <c r="T9541" t="s">
        <v>34233</v>
      </c>
      <c r="U9541" t="s">
        <v>32634</v>
      </c>
      <c r="V9541" t="s">
        <v>33552</v>
      </c>
      <c r="X9541">
        <v>2</v>
      </c>
      <c r="Y9541" t="s">
        <v>32665</v>
      </c>
      <c r="AB9541">
        <v>25</v>
      </c>
      <c r="AC9541">
        <v>1</v>
      </c>
      <c r="AD9541" t="str">
        <f t="shared" si="1471"/>
        <v/>
      </c>
      <c r="AE9541">
        <f t="shared" si="1478"/>
        <v>1</v>
      </c>
      <c r="AF9541" t="str">
        <f t="shared" si="1469"/>
        <v/>
      </c>
      <c r="AG9541" t="str">
        <f t="shared" si="1479"/>
        <v/>
      </c>
      <c r="AH9541" t="str">
        <f t="shared" si="1476"/>
        <v/>
      </c>
      <c r="AI9541">
        <v>0.14499999999999999</v>
      </c>
      <c r="AJ9541" t="str">
        <f t="shared" si="1474"/>
        <v/>
      </c>
      <c r="AK9541">
        <f t="shared" si="1477"/>
        <v>2.8</v>
      </c>
      <c r="AL9541">
        <f t="shared" si="1475"/>
        <v>0.40599999999999997</v>
      </c>
    </row>
    <row r="9542" spans="1:39" s="18" customFormat="1" x14ac:dyDescent="0.2">
      <c r="A9542" s="18" t="s">
        <v>15660</v>
      </c>
      <c r="B9542" s="18" t="s">
        <v>233</v>
      </c>
      <c r="C9542" s="18" t="s">
        <v>15661</v>
      </c>
      <c r="D9542" s="19">
        <v>37411</v>
      </c>
      <c r="E9542" s="19">
        <v>44546</v>
      </c>
      <c r="F9542" s="18" t="s">
        <v>19</v>
      </c>
      <c r="I9542" s="18">
        <v>100</v>
      </c>
      <c r="J9542" s="18">
        <v>0</v>
      </c>
      <c r="K9542" s="18">
        <v>0</v>
      </c>
      <c r="L9542" s="18">
        <v>3407</v>
      </c>
      <c r="M9542" s="18">
        <v>3407</v>
      </c>
      <c r="N9542" s="18" t="s">
        <v>20</v>
      </c>
      <c r="O9542" s="18" t="s">
        <v>15662</v>
      </c>
      <c r="P9542" s="18" t="s">
        <v>28</v>
      </c>
      <c r="Q9542" s="18" t="s">
        <v>34256</v>
      </c>
      <c r="R9542" s="18" t="s">
        <v>33783</v>
      </c>
      <c r="S9542" s="18" t="s">
        <v>33942</v>
      </c>
      <c r="T9542" s="18" t="s">
        <v>34668</v>
      </c>
      <c r="U9542" s="18" t="s">
        <v>32634</v>
      </c>
      <c r="V9542" s="18" t="s">
        <v>33553</v>
      </c>
      <c r="W9542" s="18">
        <v>600</v>
      </c>
      <c r="X9542" s="18">
        <v>2</v>
      </c>
      <c r="Y9542" s="18" t="s">
        <v>32665</v>
      </c>
      <c r="Z9542" s="18">
        <v>1200</v>
      </c>
      <c r="AA9542" s="18">
        <v>8.5</v>
      </c>
      <c r="AB9542" s="18">
        <v>20</v>
      </c>
      <c r="AC9542" s="18">
        <v>1</v>
      </c>
      <c r="AD9542" s="18" t="str">
        <f t="shared" si="1471"/>
        <v/>
      </c>
      <c r="AE9542" s="18">
        <f t="shared" si="1478"/>
        <v>1</v>
      </c>
      <c r="AF9542" s="18" t="str">
        <f t="shared" si="1469"/>
        <v/>
      </c>
      <c r="AG9542" s="18" t="str">
        <f t="shared" si="1479"/>
        <v/>
      </c>
      <c r="AH9542" s="18" t="str">
        <f t="shared" si="1476"/>
        <v/>
      </c>
      <c r="AI9542" s="18">
        <v>0.14499999999999999</v>
      </c>
      <c r="AJ9542" s="18" t="str">
        <f t="shared" si="1474"/>
        <v/>
      </c>
      <c r="AK9542" s="18">
        <f t="shared" si="1477"/>
        <v>2.8</v>
      </c>
      <c r="AL9542" s="18">
        <f t="shared" si="1475"/>
        <v>0.40599999999999997</v>
      </c>
      <c r="AM9542" s="18" t="s">
        <v>35129</v>
      </c>
    </row>
    <row r="9543" spans="1:39" x14ac:dyDescent="0.2">
      <c r="A9543" t="s">
        <v>26253</v>
      </c>
      <c r="B9543" t="s">
        <v>233</v>
      </c>
      <c r="C9543" t="s">
        <v>26254</v>
      </c>
      <c r="D9543" s="1">
        <v>40969</v>
      </c>
      <c r="E9543" s="1">
        <v>43951</v>
      </c>
      <c r="F9543" t="s">
        <v>19</v>
      </c>
      <c r="I9543">
        <v>100</v>
      </c>
      <c r="J9543">
        <v>0</v>
      </c>
      <c r="K9543">
        <v>0</v>
      </c>
      <c r="L9543">
        <v>1465</v>
      </c>
      <c r="M9543">
        <v>1465</v>
      </c>
      <c r="N9543" t="s">
        <v>20</v>
      </c>
      <c r="O9543" t="s">
        <v>26255</v>
      </c>
      <c r="P9543" t="s">
        <v>28</v>
      </c>
      <c r="Q9543" t="s">
        <v>34256</v>
      </c>
      <c r="R9543" t="s">
        <v>33783</v>
      </c>
      <c r="S9543" t="s">
        <v>33942</v>
      </c>
      <c r="T9543" t="s">
        <v>34233</v>
      </c>
      <c r="U9543" t="s">
        <v>32634</v>
      </c>
      <c r="V9543" t="s">
        <v>33513</v>
      </c>
      <c r="W9543">
        <v>210</v>
      </c>
      <c r="X9543" t="s">
        <v>32784</v>
      </c>
      <c r="Y9543" t="s">
        <v>32654</v>
      </c>
      <c r="Z9543">
        <v>520</v>
      </c>
      <c r="AA9543">
        <v>8.5</v>
      </c>
      <c r="AC9543">
        <v>1</v>
      </c>
      <c r="AD9543" t="str">
        <f t="shared" si="1471"/>
        <v/>
      </c>
      <c r="AE9543">
        <f t="shared" si="1478"/>
        <v>1</v>
      </c>
      <c r="AF9543" t="str">
        <f t="shared" si="1469"/>
        <v/>
      </c>
      <c r="AG9543" t="str">
        <f t="shared" si="1479"/>
        <v/>
      </c>
      <c r="AH9543" t="str">
        <f t="shared" si="1476"/>
        <v/>
      </c>
      <c r="AI9543">
        <v>0.14499999999999999</v>
      </c>
      <c r="AJ9543" t="str">
        <f t="shared" si="1474"/>
        <v/>
      </c>
      <c r="AK9543">
        <f t="shared" si="1477"/>
        <v>2.8</v>
      </c>
      <c r="AL9543">
        <f t="shared" si="1475"/>
        <v>0.40599999999999997</v>
      </c>
    </row>
    <row r="9544" spans="1:39" x14ac:dyDescent="0.2">
      <c r="A9544" t="s">
        <v>11025</v>
      </c>
      <c r="B9544" t="s">
        <v>233</v>
      </c>
      <c r="C9544" t="s">
        <v>11026</v>
      </c>
      <c r="D9544" s="1">
        <v>36453</v>
      </c>
      <c r="E9544" s="1">
        <v>43456</v>
      </c>
      <c r="F9544" t="s">
        <v>19</v>
      </c>
      <c r="I9544">
        <v>100</v>
      </c>
      <c r="J9544">
        <v>0</v>
      </c>
      <c r="K9544">
        <v>0</v>
      </c>
      <c r="L9544">
        <v>1346</v>
      </c>
      <c r="M9544">
        <v>1346</v>
      </c>
      <c r="N9544" t="s">
        <v>20</v>
      </c>
      <c r="O9544" t="s">
        <v>11027</v>
      </c>
      <c r="P9544" t="s">
        <v>28</v>
      </c>
      <c r="Q9544" t="s">
        <v>34256</v>
      </c>
      <c r="R9544" s="9" t="s">
        <v>33783</v>
      </c>
      <c r="S9544" t="s">
        <v>32628</v>
      </c>
      <c r="T9544" t="s">
        <v>34349</v>
      </c>
      <c r="AD9544" t="str">
        <f t="shared" si="1471"/>
        <v/>
      </c>
      <c r="AE9544" t="str">
        <f t="shared" si="1478"/>
        <v/>
      </c>
      <c r="AF9544" t="str">
        <f t="shared" si="1469"/>
        <v/>
      </c>
      <c r="AG9544" s="17">
        <v>1</v>
      </c>
      <c r="AH9544">
        <f t="shared" si="1476"/>
        <v>2.8</v>
      </c>
      <c r="AI9544">
        <v>0.14499999999999999</v>
      </c>
      <c r="AJ9544">
        <f t="shared" si="1474"/>
        <v>0.40599999999999997</v>
      </c>
      <c r="AK9544" t="str">
        <f t="shared" si="1477"/>
        <v/>
      </c>
      <c r="AL9544" t="str">
        <f t="shared" si="1475"/>
        <v/>
      </c>
    </row>
    <row r="9545" spans="1:39" x14ac:dyDescent="0.2">
      <c r="A9545" t="s">
        <v>13454</v>
      </c>
      <c r="B9545" t="s">
        <v>233</v>
      </c>
      <c r="C9545" t="s">
        <v>13455</v>
      </c>
      <c r="D9545" s="1">
        <v>36840</v>
      </c>
      <c r="E9545" s="1">
        <v>43456</v>
      </c>
      <c r="F9545" t="s">
        <v>19</v>
      </c>
      <c r="I9545">
        <v>100</v>
      </c>
      <c r="J9545">
        <v>0</v>
      </c>
      <c r="K9545">
        <v>0</v>
      </c>
      <c r="L9545">
        <v>2048</v>
      </c>
      <c r="M9545">
        <v>2048</v>
      </c>
      <c r="N9545" t="s">
        <v>20</v>
      </c>
      <c r="O9545" t="s">
        <v>13456</v>
      </c>
      <c r="P9545" t="s">
        <v>28</v>
      </c>
      <c r="Q9545" t="s">
        <v>34256</v>
      </c>
      <c r="R9545" t="s">
        <v>33783</v>
      </c>
      <c r="S9545" t="s">
        <v>33942</v>
      </c>
      <c r="T9545" t="s">
        <v>34233</v>
      </c>
      <c r="U9545" t="s">
        <v>32634</v>
      </c>
      <c r="V9545" t="s">
        <v>33548</v>
      </c>
      <c r="W9545">
        <v>250</v>
      </c>
      <c r="X9545">
        <v>1.5</v>
      </c>
      <c r="Y9545" t="s">
        <v>32654</v>
      </c>
      <c r="AB9545">
        <v>12</v>
      </c>
      <c r="AC9545">
        <v>1</v>
      </c>
      <c r="AD9545" t="str">
        <f t="shared" si="1471"/>
        <v/>
      </c>
      <c r="AE9545">
        <f t="shared" si="1478"/>
        <v>1</v>
      </c>
      <c r="AF9545" t="str">
        <f t="shared" si="1469"/>
        <v/>
      </c>
      <c r="AG9545" t="str">
        <f t="shared" ref="AG9545:AG9589" si="1480">IF((S9545&lt;&gt;"tühi")*(AC9545&lt;&gt;""),AC9545,"")</f>
        <v/>
      </c>
      <c r="AH9545" t="str">
        <f t="shared" si="1476"/>
        <v/>
      </c>
      <c r="AI9545">
        <v>0.14499999999999999</v>
      </c>
      <c r="AJ9545" t="str">
        <f t="shared" si="1474"/>
        <v/>
      </c>
      <c r="AK9545">
        <f t="shared" si="1477"/>
        <v>2.8</v>
      </c>
      <c r="AL9545">
        <f t="shared" si="1475"/>
        <v>0.40599999999999997</v>
      </c>
    </row>
    <row r="9546" spans="1:39" x14ac:dyDescent="0.2">
      <c r="A9546" t="s">
        <v>28298</v>
      </c>
      <c r="B9546" t="s">
        <v>233</v>
      </c>
      <c r="C9546" t="s">
        <v>28299</v>
      </c>
      <c r="D9546" s="1">
        <v>42521</v>
      </c>
      <c r="E9546" s="1">
        <v>44489</v>
      </c>
      <c r="F9546" t="s">
        <v>26</v>
      </c>
      <c r="I9546">
        <v>100</v>
      </c>
      <c r="J9546">
        <v>0</v>
      </c>
      <c r="K9546">
        <v>0</v>
      </c>
      <c r="L9546">
        <v>5014</v>
      </c>
      <c r="M9546">
        <v>5014</v>
      </c>
      <c r="N9546" t="s">
        <v>20</v>
      </c>
      <c r="O9546" t="s">
        <v>28300</v>
      </c>
      <c r="P9546" t="s">
        <v>44</v>
      </c>
      <c r="Q9546" t="s">
        <v>34233</v>
      </c>
      <c r="R9546" t="s">
        <v>34233</v>
      </c>
      <c r="S9546" t="s">
        <v>34233</v>
      </c>
      <c r="T9546" t="s">
        <v>34233</v>
      </c>
      <c r="AD9546" t="str">
        <f t="shared" si="1471"/>
        <v/>
      </c>
      <c r="AE9546" t="str">
        <f t="shared" si="1478"/>
        <v/>
      </c>
      <c r="AF9546" t="str">
        <f t="shared" si="1469"/>
        <v/>
      </c>
      <c r="AG9546" t="str">
        <f t="shared" si="1480"/>
        <v/>
      </c>
      <c r="AH9546" t="str">
        <f t="shared" si="1476"/>
        <v/>
      </c>
      <c r="AI9546">
        <v>0.14499999999999999</v>
      </c>
      <c r="AJ9546" t="str">
        <f t="shared" si="1474"/>
        <v/>
      </c>
      <c r="AK9546" t="str">
        <f t="shared" si="1477"/>
        <v/>
      </c>
      <c r="AL9546" t="str">
        <f t="shared" si="1475"/>
        <v/>
      </c>
    </row>
    <row r="9547" spans="1:39" x14ac:dyDescent="0.2">
      <c r="A9547" t="s">
        <v>30464</v>
      </c>
      <c r="B9547" t="s">
        <v>233</v>
      </c>
      <c r="C9547" t="s">
        <v>30465</v>
      </c>
      <c r="D9547" s="1">
        <v>43859</v>
      </c>
      <c r="E9547" s="1">
        <v>44546</v>
      </c>
      <c r="F9547" t="s">
        <v>26</v>
      </c>
      <c r="I9547">
        <v>100</v>
      </c>
      <c r="J9547">
        <v>0</v>
      </c>
      <c r="K9547">
        <v>0</v>
      </c>
      <c r="L9547">
        <v>905</v>
      </c>
      <c r="M9547">
        <v>905</v>
      </c>
      <c r="N9547" t="s">
        <v>20</v>
      </c>
      <c r="O9547" t="s">
        <v>30466</v>
      </c>
      <c r="P9547" t="s">
        <v>44</v>
      </c>
      <c r="Q9547" t="s">
        <v>34233</v>
      </c>
      <c r="R9547" t="s">
        <v>34233</v>
      </c>
      <c r="S9547" t="s">
        <v>34233</v>
      </c>
      <c r="T9547" t="s">
        <v>34233</v>
      </c>
      <c r="AD9547" t="str">
        <f t="shared" si="1471"/>
        <v/>
      </c>
      <c r="AE9547" t="str">
        <f t="shared" si="1478"/>
        <v/>
      </c>
      <c r="AF9547" t="str">
        <f t="shared" ref="AF9547:AF9610" si="1481">IF((S9547&lt;&gt;"tühi")*(F9547&lt;&gt;"Elamumaa")*(G9547&lt;&gt;"Elamumaa")*(H9547&lt;&gt;"Elamumaa"),IF(Z9547=0,"",Z9547),"")</f>
        <v/>
      </c>
      <c r="AG9547" t="str">
        <f t="shared" si="1480"/>
        <v/>
      </c>
      <c r="AH9547" t="str">
        <f t="shared" si="1476"/>
        <v/>
      </c>
      <c r="AI9547">
        <v>0.14499999999999999</v>
      </c>
      <c r="AJ9547" t="str">
        <f t="shared" si="1474"/>
        <v/>
      </c>
      <c r="AK9547" t="str">
        <f t="shared" si="1477"/>
        <v/>
      </c>
      <c r="AL9547" t="str">
        <f t="shared" si="1475"/>
        <v/>
      </c>
    </row>
    <row r="9548" spans="1:39" x14ac:dyDescent="0.2">
      <c r="A9548" t="s">
        <v>22093</v>
      </c>
      <c r="B9548" t="s">
        <v>233</v>
      </c>
      <c r="C9548" t="s">
        <v>22094</v>
      </c>
      <c r="D9548" s="1">
        <v>35671</v>
      </c>
      <c r="E9548" s="1">
        <v>43951</v>
      </c>
      <c r="F9548" t="s">
        <v>39</v>
      </c>
      <c r="I9548">
        <v>100</v>
      </c>
      <c r="J9548">
        <v>0</v>
      </c>
      <c r="K9548">
        <v>0</v>
      </c>
      <c r="L9548">
        <v>7861</v>
      </c>
      <c r="M9548">
        <v>7861</v>
      </c>
      <c r="N9548" t="s">
        <v>20</v>
      </c>
      <c r="O9548" t="s">
        <v>22095</v>
      </c>
      <c r="P9548" t="s">
        <v>28</v>
      </c>
      <c r="Q9548" t="s">
        <v>34233</v>
      </c>
      <c r="R9548" t="s">
        <v>34233</v>
      </c>
      <c r="S9548" t="s">
        <v>33942</v>
      </c>
      <c r="T9548" t="s">
        <v>34233</v>
      </c>
      <c r="AD9548" t="str">
        <f t="shared" si="1471"/>
        <v/>
      </c>
      <c r="AE9548" t="str">
        <f t="shared" si="1478"/>
        <v/>
      </c>
      <c r="AF9548" t="str">
        <f t="shared" si="1481"/>
        <v/>
      </c>
      <c r="AG9548" t="str">
        <f t="shared" si="1480"/>
        <v/>
      </c>
      <c r="AH9548" t="str">
        <f t="shared" si="1476"/>
        <v/>
      </c>
      <c r="AI9548">
        <v>0.14499999999999999</v>
      </c>
      <c r="AJ9548" t="str">
        <f t="shared" si="1474"/>
        <v/>
      </c>
      <c r="AK9548" t="str">
        <f t="shared" si="1477"/>
        <v/>
      </c>
      <c r="AL9548" t="str">
        <f t="shared" si="1475"/>
        <v/>
      </c>
    </row>
    <row r="9549" spans="1:39" x14ac:dyDescent="0.2">
      <c r="A9549" t="s">
        <v>9501</v>
      </c>
      <c r="B9549" t="s">
        <v>233</v>
      </c>
      <c r="C9549" t="s">
        <v>9502</v>
      </c>
      <c r="D9549" s="1">
        <v>36396</v>
      </c>
      <c r="E9549" s="1">
        <v>43456</v>
      </c>
      <c r="F9549" t="s">
        <v>39</v>
      </c>
      <c r="I9549">
        <v>100</v>
      </c>
      <c r="J9549">
        <v>0</v>
      </c>
      <c r="K9549">
        <v>0</v>
      </c>
      <c r="L9549">
        <v>2618</v>
      </c>
      <c r="M9549">
        <v>2618</v>
      </c>
      <c r="N9549" t="s">
        <v>20</v>
      </c>
      <c r="O9549" t="s">
        <v>9503</v>
      </c>
      <c r="P9549" t="s">
        <v>28</v>
      </c>
      <c r="Q9549" t="s">
        <v>34233</v>
      </c>
      <c r="R9549" t="s">
        <v>34233</v>
      </c>
      <c r="S9549" t="s">
        <v>33942</v>
      </c>
      <c r="T9549" t="s">
        <v>34233</v>
      </c>
      <c r="AD9549" t="str">
        <f t="shared" si="1471"/>
        <v/>
      </c>
      <c r="AE9549" t="str">
        <f t="shared" si="1478"/>
        <v/>
      </c>
      <c r="AF9549" t="str">
        <f t="shared" si="1481"/>
        <v/>
      </c>
      <c r="AG9549" t="str">
        <f t="shared" si="1480"/>
        <v/>
      </c>
      <c r="AH9549" t="str">
        <f t="shared" si="1476"/>
        <v/>
      </c>
      <c r="AI9549">
        <v>0.14499999999999999</v>
      </c>
      <c r="AJ9549" t="str">
        <f t="shared" si="1474"/>
        <v/>
      </c>
      <c r="AK9549" t="str">
        <f t="shared" si="1477"/>
        <v/>
      </c>
      <c r="AL9549" t="str">
        <f t="shared" si="1475"/>
        <v/>
      </c>
    </row>
    <row r="9550" spans="1:39" x14ac:dyDescent="0.2">
      <c r="A9550" t="s">
        <v>17547</v>
      </c>
      <c r="B9550" t="s">
        <v>233</v>
      </c>
      <c r="C9550" t="s">
        <v>17548</v>
      </c>
      <c r="D9550" s="1">
        <v>37754</v>
      </c>
      <c r="E9550" s="1">
        <v>44546</v>
      </c>
      <c r="F9550" t="s">
        <v>39</v>
      </c>
      <c r="I9550">
        <v>100</v>
      </c>
      <c r="J9550">
        <v>0</v>
      </c>
      <c r="K9550">
        <v>0</v>
      </c>
      <c r="L9550">
        <v>12751</v>
      </c>
      <c r="M9550">
        <v>12751</v>
      </c>
      <c r="N9550" t="s">
        <v>20</v>
      </c>
      <c r="O9550" t="s">
        <v>17549</v>
      </c>
      <c r="P9550" t="s">
        <v>28</v>
      </c>
      <c r="Q9550" t="s">
        <v>34233</v>
      </c>
      <c r="R9550" t="s">
        <v>34233</v>
      </c>
      <c r="S9550" t="s">
        <v>33942</v>
      </c>
      <c r="T9550" t="s">
        <v>34233</v>
      </c>
      <c r="AD9550" t="str">
        <f t="shared" si="1471"/>
        <v/>
      </c>
      <c r="AE9550" t="str">
        <f t="shared" si="1478"/>
        <v/>
      </c>
      <c r="AF9550" t="str">
        <f t="shared" si="1481"/>
        <v/>
      </c>
      <c r="AG9550" t="str">
        <f t="shared" si="1480"/>
        <v/>
      </c>
      <c r="AH9550" t="str">
        <f t="shared" si="1476"/>
        <v/>
      </c>
      <c r="AI9550">
        <v>0.14499999999999999</v>
      </c>
      <c r="AJ9550" t="str">
        <f t="shared" si="1474"/>
        <v/>
      </c>
      <c r="AK9550" t="str">
        <f t="shared" si="1477"/>
        <v/>
      </c>
      <c r="AL9550" t="str">
        <f t="shared" si="1475"/>
        <v/>
      </c>
    </row>
    <row r="9551" spans="1:39" x14ac:dyDescent="0.2">
      <c r="A9551" t="s">
        <v>19257</v>
      </c>
      <c r="B9551" t="s">
        <v>233</v>
      </c>
      <c r="C9551" t="s">
        <v>19258</v>
      </c>
      <c r="D9551" s="1">
        <v>38121</v>
      </c>
      <c r="E9551" s="1">
        <v>44546</v>
      </c>
      <c r="F9551" t="s">
        <v>39</v>
      </c>
      <c r="I9551">
        <v>100</v>
      </c>
      <c r="J9551">
        <v>0</v>
      </c>
      <c r="K9551">
        <v>0</v>
      </c>
      <c r="L9551">
        <v>2076</v>
      </c>
      <c r="M9551">
        <v>2076</v>
      </c>
      <c r="N9551" t="s">
        <v>20</v>
      </c>
      <c r="O9551" t="s">
        <v>19259</v>
      </c>
      <c r="P9551" t="s">
        <v>28</v>
      </c>
      <c r="Q9551" t="s">
        <v>34233</v>
      </c>
      <c r="R9551" t="s">
        <v>34233</v>
      </c>
      <c r="S9551" t="s">
        <v>33942</v>
      </c>
      <c r="T9551" t="s">
        <v>34233</v>
      </c>
      <c r="AD9551" t="str">
        <f t="shared" si="1471"/>
        <v/>
      </c>
      <c r="AE9551" t="str">
        <f t="shared" si="1478"/>
        <v/>
      </c>
      <c r="AF9551" t="str">
        <f t="shared" si="1481"/>
        <v/>
      </c>
      <c r="AG9551" t="str">
        <f t="shared" si="1480"/>
        <v/>
      </c>
      <c r="AH9551" t="str">
        <f t="shared" si="1476"/>
        <v/>
      </c>
      <c r="AI9551">
        <v>0.14499999999999999</v>
      </c>
      <c r="AJ9551" t="str">
        <f t="shared" si="1474"/>
        <v/>
      </c>
      <c r="AK9551" t="str">
        <f t="shared" si="1477"/>
        <v/>
      </c>
      <c r="AL9551" t="str">
        <f t="shared" si="1475"/>
        <v/>
      </c>
    </row>
    <row r="9552" spans="1:39" x14ac:dyDescent="0.2">
      <c r="A9552" t="s">
        <v>30953</v>
      </c>
      <c r="B9552" t="s">
        <v>233</v>
      </c>
      <c r="C9552" t="s">
        <v>30954</v>
      </c>
      <c r="D9552" s="1">
        <v>43859</v>
      </c>
      <c r="E9552" s="1">
        <v>44649</v>
      </c>
      <c r="F9552" t="s">
        <v>889</v>
      </c>
      <c r="I9552">
        <v>100</v>
      </c>
      <c r="J9552">
        <v>0</v>
      </c>
      <c r="K9552">
        <v>0</v>
      </c>
      <c r="L9552">
        <v>5620</v>
      </c>
      <c r="M9552">
        <v>5620</v>
      </c>
      <c r="N9552" t="s">
        <v>20</v>
      </c>
      <c r="O9552" t="s">
        <v>30955</v>
      </c>
      <c r="P9552" t="s">
        <v>44</v>
      </c>
      <c r="Q9552" t="s">
        <v>34233</v>
      </c>
      <c r="R9552" t="s">
        <v>34233</v>
      </c>
      <c r="S9552" t="s">
        <v>33942</v>
      </c>
      <c r="T9552" t="s">
        <v>34233</v>
      </c>
      <c r="V9552" t="s">
        <v>33554</v>
      </c>
      <c r="AD9552" t="str">
        <f t="shared" si="1471"/>
        <v/>
      </c>
      <c r="AE9552" t="str">
        <f t="shared" si="1478"/>
        <v/>
      </c>
      <c r="AF9552" t="str">
        <f t="shared" si="1481"/>
        <v/>
      </c>
      <c r="AG9552" t="str">
        <f t="shared" si="1480"/>
        <v/>
      </c>
      <c r="AH9552" t="str">
        <f t="shared" si="1476"/>
        <v/>
      </c>
      <c r="AI9552">
        <v>0.14499999999999999</v>
      </c>
      <c r="AJ9552" t="str">
        <f t="shared" si="1474"/>
        <v/>
      </c>
      <c r="AK9552" t="str">
        <f t="shared" si="1477"/>
        <v/>
      </c>
      <c r="AL9552" t="str">
        <f t="shared" si="1475"/>
        <v/>
      </c>
    </row>
    <row r="9553" spans="1:39" x14ac:dyDescent="0.2">
      <c r="A9553" t="s">
        <v>23031</v>
      </c>
      <c r="B9553" t="s">
        <v>233</v>
      </c>
      <c r="C9553" t="s">
        <v>23032</v>
      </c>
      <c r="D9553" s="1">
        <v>38896</v>
      </c>
      <c r="E9553" s="1">
        <v>43456</v>
      </c>
      <c r="F9553" t="s">
        <v>474</v>
      </c>
      <c r="I9553">
        <v>100</v>
      </c>
      <c r="J9553">
        <v>0</v>
      </c>
      <c r="K9553">
        <v>0</v>
      </c>
      <c r="L9553">
        <v>37</v>
      </c>
      <c r="M9553">
        <v>37</v>
      </c>
      <c r="N9553" t="s">
        <v>20</v>
      </c>
      <c r="O9553" t="s">
        <v>23015</v>
      </c>
      <c r="P9553" t="s">
        <v>28</v>
      </c>
      <c r="Q9553" t="s">
        <v>34233</v>
      </c>
      <c r="R9553" t="s">
        <v>34233</v>
      </c>
      <c r="S9553" t="s">
        <v>33942</v>
      </c>
      <c r="T9553" t="s">
        <v>34233</v>
      </c>
      <c r="V9553" t="s">
        <v>33533</v>
      </c>
      <c r="AD9553" t="str">
        <f t="shared" si="1471"/>
        <v/>
      </c>
      <c r="AE9553" t="str">
        <f t="shared" ref="AE9553:AE9584" si="1482">IF((S9553="tühi")*(AC9553&lt;&gt;""),AC9553,"")</f>
        <v/>
      </c>
      <c r="AF9553" t="str">
        <f t="shared" si="1481"/>
        <v/>
      </c>
      <c r="AG9553" t="str">
        <f t="shared" si="1480"/>
        <v/>
      </c>
      <c r="AH9553" t="str">
        <f t="shared" si="1476"/>
        <v/>
      </c>
      <c r="AI9553">
        <v>0.14499999999999999</v>
      </c>
      <c r="AJ9553" t="str">
        <f t="shared" si="1474"/>
        <v/>
      </c>
      <c r="AK9553" t="str">
        <f t="shared" si="1477"/>
        <v/>
      </c>
      <c r="AL9553" t="str">
        <f t="shared" si="1475"/>
        <v/>
      </c>
      <c r="AM9553" t="s">
        <v>34172</v>
      </c>
    </row>
    <row r="9554" spans="1:39" x14ac:dyDescent="0.2">
      <c r="A9554" t="s">
        <v>23091</v>
      </c>
      <c r="B9554" t="s">
        <v>233</v>
      </c>
      <c r="C9554" t="s">
        <v>23092</v>
      </c>
      <c r="D9554" s="1">
        <v>38896</v>
      </c>
      <c r="E9554" s="1">
        <v>44546</v>
      </c>
      <c r="F9554" t="s">
        <v>19</v>
      </c>
      <c r="I9554">
        <v>100</v>
      </c>
      <c r="J9554">
        <v>0</v>
      </c>
      <c r="K9554">
        <v>0</v>
      </c>
      <c r="L9554">
        <v>1204</v>
      </c>
      <c r="M9554">
        <v>1204</v>
      </c>
      <c r="N9554" t="s">
        <v>20</v>
      </c>
      <c r="O9554" t="s">
        <v>23093</v>
      </c>
      <c r="P9554" t="s">
        <v>28</v>
      </c>
      <c r="Q9554" t="s">
        <v>34256</v>
      </c>
      <c r="R9554" t="s">
        <v>33783</v>
      </c>
      <c r="S9554" t="s">
        <v>33942</v>
      </c>
      <c r="T9554" t="s">
        <v>34233</v>
      </c>
      <c r="U9554" t="s">
        <v>32634</v>
      </c>
      <c r="V9554" t="s">
        <v>33533</v>
      </c>
      <c r="W9554">
        <v>250</v>
      </c>
      <c r="X9554">
        <v>2</v>
      </c>
      <c r="Y9554" t="s">
        <v>32654</v>
      </c>
      <c r="AA9554">
        <v>8.5</v>
      </c>
      <c r="AC9554">
        <v>1</v>
      </c>
      <c r="AD9554" t="str">
        <f t="shared" si="1471"/>
        <v/>
      </c>
      <c r="AE9554">
        <f t="shared" si="1482"/>
        <v>1</v>
      </c>
      <c r="AF9554" t="str">
        <f t="shared" si="1481"/>
        <v/>
      </c>
      <c r="AG9554" t="str">
        <f t="shared" si="1480"/>
        <v/>
      </c>
      <c r="AH9554" t="str">
        <f t="shared" si="1476"/>
        <v/>
      </c>
      <c r="AI9554">
        <v>0.14499999999999999</v>
      </c>
      <c r="AJ9554" t="str">
        <f t="shared" si="1474"/>
        <v/>
      </c>
      <c r="AK9554">
        <f t="shared" si="1477"/>
        <v>2.8</v>
      </c>
      <c r="AL9554">
        <f t="shared" si="1475"/>
        <v>0.40599999999999997</v>
      </c>
    </row>
    <row r="9555" spans="1:39" x14ac:dyDescent="0.2">
      <c r="A9555" t="s">
        <v>23013</v>
      </c>
      <c r="B9555" t="s">
        <v>233</v>
      </c>
      <c r="C9555" t="s">
        <v>23014</v>
      </c>
      <c r="D9555" s="1">
        <v>38896</v>
      </c>
      <c r="E9555" s="1">
        <v>44615</v>
      </c>
      <c r="F9555" t="s">
        <v>19</v>
      </c>
      <c r="I9555">
        <v>100</v>
      </c>
      <c r="J9555">
        <v>0</v>
      </c>
      <c r="K9555">
        <v>0</v>
      </c>
      <c r="L9555">
        <v>4563</v>
      </c>
      <c r="M9555">
        <v>4563</v>
      </c>
      <c r="N9555" t="s">
        <v>20</v>
      </c>
      <c r="O9555" t="s">
        <v>23015</v>
      </c>
      <c r="P9555" t="s">
        <v>28</v>
      </c>
      <c r="Q9555" t="s">
        <v>34256</v>
      </c>
      <c r="R9555" t="s">
        <v>33783</v>
      </c>
      <c r="S9555" t="s">
        <v>33942</v>
      </c>
      <c r="T9555" t="s">
        <v>34233</v>
      </c>
      <c r="U9555" t="s">
        <v>32634</v>
      </c>
      <c r="V9555" t="s">
        <v>33533</v>
      </c>
      <c r="W9555">
        <v>250</v>
      </c>
      <c r="X9555">
        <v>2</v>
      </c>
      <c r="Y9555" t="s">
        <v>32654</v>
      </c>
      <c r="AA9555">
        <v>8</v>
      </c>
      <c r="AC9555">
        <v>1</v>
      </c>
      <c r="AD9555" t="str">
        <f t="shared" si="1471"/>
        <v/>
      </c>
      <c r="AE9555">
        <f t="shared" si="1482"/>
        <v>1</v>
      </c>
      <c r="AF9555" t="str">
        <f t="shared" si="1481"/>
        <v/>
      </c>
      <c r="AG9555" t="str">
        <f t="shared" si="1480"/>
        <v/>
      </c>
      <c r="AH9555" t="str">
        <f t="shared" si="1476"/>
        <v/>
      </c>
      <c r="AI9555">
        <v>0.14499999999999999</v>
      </c>
      <c r="AJ9555" t="str">
        <f t="shared" si="1474"/>
        <v/>
      </c>
      <c r="AK9555">
        <f t="shared" si="1477"/>
        <v>2.8</v>
      </c>
      <c r="AL9555">
        <f t="shared" si="1475"/>
        <v>0.40599999999999997</v>
      </c>
    </row>
    <row r="9556" spans="1:39" x14ac:dyDescent="0.2">
      <c r="A9556" t="s">
        <v>23016</v>
      </c>
      <c r="B9556" t="s">
        <v>233</v>
      </c>
      <c r="C9556" t="s">
        <v>23017</v>
      </c>
      <c r="D9556" s="1">
        <v>38896</v>
      </c>
      <c r="E9556" s="1">
        <v>44615</v>
      </c>
      <c r="F9556" t="s">
        <v>19</v>
      </c>
      <c r="I9556">
        <v>100</v>
      </c>
      <c r="J9556">
        <v>0</v>
      </c>
      <c r="K9556">
        <v>0</v>
      </c>
      <c r="L9556">
        <v>3480</v>
      </c>
      <c r="M9556">
        <v>3480</v>
      </c>
      <c r="N9556" t="s">
        <v>20</v>
      </c>
      <c r="O9556" t="s">
        <v>23018</v>
      </c>
      <c r="P9556" t="s">
        <v>28</v>
      </c>
      <c r="Q9556" t="s">
        <v>34256</v>
      </c>
      <c r="R9556" t="s">
        <v>33783</v>
      </c>
      <c r="S9556" t="s">
        <v>33942</v>
      </c>
      <c r="T9556" t="s">
        <v>34233</v>
      </c>
      <c r="U9556" t="s">
        <v>32634</v>
      </c>
      <c r="V9556" t="s">
        <v>33533</v>
      </c>
      <c r="W9556">
        <v>250</v>
      </c>
      <c r="X9556">
        <v>2</v>
      </c>
      <c r="Y9556" t="s">
        <v>32654</v>
      </c>
      <c r="AA9556">
        <v>8</v>
      </c>
      <c r="AC9556">
        <v>1</v>
      </c>
      <c r="AD9556" t="str">
        <f t="shared" si="1471"/>
        <v/>
      </c>
      <c r="AE9556">
        <f t="shared" si="1482"/>
        <v>1</v>
      </c>
      <c r="AF9556" t="str">
        <f t="shared" si="1481"/>
        <v/>
      </c>
      <c r="AG9556" t="str">
        <f t="shared" si="1480"/>
        <v/>
      </c>
      <c r="AH9556" t="str">
        <f t="shared" si="1476"/>
        <v/>
      </c>
      <c r="AI9556">
        <v>0.14499999999999999</v>
      </c>
      <c r="AJ9556" t="str">
        <f t="shared" si="1474"/>
        <v/>
      </c>
      <c r="AK9556">
        <f t="shared" si="1477"/>
        <v>2.8</v>
      </c>
      <c r="AL9556">
        <f t="shared" si="1475"/>
        <v>0.40599999999999997</v>
      </c>
    </row>
    <row r="9557" spans="1:39" x14ac:dyDescent="0.2">
      <c r="A9557" t="s">
        <v>24137</v>
      </c>
      <c r="B9557" t="s">
        <v>233</v>
      </c>
      <c r="C9557" t="s">
        <v>24138</v>
      </c>
      <c r="D9557" s="1">
        <v>39386</v>
      </c>
      <c r="E9557" s="1">
        <v>44546</v>
      </c>
      <c r="F9557" t="s">
        <v>19</v>
      </c>
      <c r="I9557">
        <v>100</v>
      </c>
      <c r="J9557">
        <v>0</v>
      </c>
      <c r="K9557">
        <v>0</v>
      </c>
      <c r="L9557">
        <v>3997</v>
      </c>
      <c r="M9557">
        <v>3997</v>
      </c>
      <c r="N9557" t="s">
        <v>20</v>
      </c>
      <c r="O9557" t="s">
        <v>24139</v>
      </c>
      <c r="P9557" t="s">
        <v>28</v>
      </c>
      <c r="Q9557" t="s">
        <v>34256</v>
      </c>
      <c r="R9557" t="s">
        <v>33783</v>
      </c>
      <c r="S9557" t="s">
        <v>33942</v>
      </c>
      <c r="T9557" t="s">
        <v>34233</v>
      </c>
      <c r="U9557" t="s">
        <v>32634</v>
      </c>
      <c r="V9557" t="s">
        <v>33555</v>
      </c>
      <c r="W9557">
        <v>300</v>
      </c>
      <c r="X9557">
        <v>2</v>
      </c>
      <c r="Y9557" t="s">
        <v>32654</v>
      </c>
      <c r="Z9557">
        <v>500</v>
      </c>
      <c r="AA9557">
        <v>7.5</v>
      </c>
      <c r="AC9557">
        <v>1</v>
      </c>
      <c r="AD9557" t="str">
        <f t="shared" si="1471"/>
        <v/>
      </c>
      <c r="AE9557">
        <f t="shared" si="1482"/>
        <v>1</v>
      </c>
      <c r="AF9557" t="str">
        <f t="shared" si="1481"/>
        <v/>
      </c>
      <c r="AG9557" t="str">
        <f t="shared" si="1480"/>
        <v/>
      </c>
      <c r="AH9557" t="str">
        <f t="shared" si="1476"/>
        <v/>
      </c>
      <c r="AI9557">
        <v>0.14499999999999999</v>
      </c>
      <c r="AJ9557" t="str">
        <f t="shared" si="1474"/>
        <v/>
      </c>
      <c r="AK9557">
        <f t="shared" si="1477"/>
        <v>2.8</v>
      </c>
      <c r="AL9557">
        <f t="shared" si="1475"/>
        <v>0.40599999999999997</v>
      </c>
    </row>
    <row r="9558" spans="1:39" x14ac:dyDescent="0.2">
      <c r="A9558" t="s">
        <v>24140</v>
      </c>
      <c r="B9558" t="s">
        <v>233</v>
      </c>
      <c r="C9558" t="s">
        <v>24141</v>
      </c>
      <c r="D9558" s="1">
        <v>39386</v>
      </c>
      <c r="E9558" s="1">
        <v>44546</v>
      </c>
      <c r="F9558" t="s">
        <v>19</v>
      </c>
      <c r="I9558">
        <v>100</v>
      </c>
      <c r="J9558">
        <v>0</v>
      </c>
      <c r="K9558">
        <v>0</v>
      </c>
      <c r="L9558">
        <v>2992</v>
      </c>
      <c r="M9558">
        <v>2992</v>
      </c>
      <c r="N9558" t="s">
        <v>20</v>
      </c>
      <c r="O9558" t="s">
        <v>24142</v>
      </c>
      <c r="P9558" t="s">
        <v>28</v>
      </c>
      <c r="Q9558" t="s">
        <v>34256</v>
      </c>
      <c r="R9558" t="s">
        <v>33783</v>
      </c>
      <c r="S9558" t="s">
        <v>33942</v>
      </c>
      <c r="T9558" t="s">
        <v>34233</v>
      </c>
      <c r="U9558" t="s">
        <v>32634</v>
      </c>
      <c r="V9558" t="s">
        <v>33555</v>
      </c>
      <c r="W9558">
        <v>300</v>
      </c>
      <c r="X9558">
        <v>2</v>
      </c>
      <c r="Y9558" t="s">
        <v>32661</v>
      </c>
      <c r="Z9558">
        <v>500</v>
      </c>
      <c r="AA9558">
        <v>8.5</v>
      </c>
      <c r="AC9558">
        <v>1</v>
      </c>
      <c r="AD9558" t="str">
        <f t="shared" si="1471"/>
        <v/>
      </c>
      <c r="AE9558">
        <f t="shared" si="1482"/>
        <v>1</v>
      </c>
      <c r="AF9558" t="str">
        <f t="shared" si="1481"/>
        <v/>
      </c>
      <c r="AG9558" t="str">
        <f t="shared" si="1480"/>
        <v/>
      </c>
      <c r="AH9558" t="str">
        <f t="shared" si="1476"/>
        <v/>
      </c>
      <c r="AI9558">
        <v>0.14499999999999999</v>
      </c>
      <c r="AJ9558" t="str">
        <f t="shared" si="1474"/>
        <v/>
      </c>
      <c r="AK9558">
        <f t="shared" si="1477"/>
        <v>2.8</v>
      </c>
      <c r="AL9558">
        <f t="shared" si="1475"/>
        <v>0.40599999999999997</v>
      </c>
    </row>
    <row r="9559" spans="1:39" x14ac:dyDescent="0.2">
      <c r="A9559" t="s">
        <v>23001</v>
      </c>
      <c r="B9559" t="s">
        <v>233</v>
      </c>
      <c r="C9559" t="s">
        <v>23002</v>
      </c>
      <c r="D9559" s="1">
        <v>38896</v>
      </c>
      <c r="E9559" s="1">
        <v>43456</v>
      </c>
      <c r="F9559" t="s">
        <v>19</v>
      </c>
      <c r="I9559">
        <v>100</v>
      </c>
      <c r="J9559">
        <v>0</v>
      </c>
      <c r="K9559">
        <v>0</v>
      </c>
      <c r="L9559">
        <v>1211</v>
      </c>
      <c r="M9559">
        <v>1211</v>
      </c>
      <c r="N9559" t="s">
        <v>20</v>
      </c>
      <c r="O9559" t="s">
        <v>23003</v>
      </c>
      <c r="P9559" t="s">
        <v>28</v>
      </c>
      <c r="Q9559" t="s">
        <v>34256</v>
      </c>
      <c r="R9559" t="s">
        <v>33783</v>
      </c>
      <c r="S9559" t="s">
        <v>33942</v>
      </c>
      <c r="T9559" t="s">
        <v>34233</v>
      </c>
      <c r="U9559" t="s">
        <v>32634</v>
      </c>
      <c r="V9559" t="s">
        <v>33533</v>
      </c>
      <c r="W9559">
        <v>250</v>
      </c>
      <c r="X9559">
        <v>2</v>
      </c>
      <c r="Y9559" t="s">
        <v>32654</v>
      </c>
      <c r="AA9559">
        <v>8.5</v>
      </c>
      <c r="AC9559">
        <v>1</v>
      </c>
      <c r="AD9559" t="str">
        <f t="shared" si="1471"/>
        <v/>
      </c>
      <c r="AE9559">
        <f t="shared" si="1482"/>
        <v>1</v>
      </c>
      <c r="AF9559" t="str">
        <f t="shared" si="1481"/>
        <v/>
      </c>
      <c r="AG9559" t="str">
        <f t="shared" si="1480"/>
        <v/>
      </c>
      <c r="AH9559" t="str">
        <f t="shared" si="1476"/>
        <v/>
      </c>
      <c r="AI9559">
        <v>0.14499999999999999</v>
      </c>
      <c r="AJ9559" t="str">
        <f t="shared" si="1474"/>
        <v/>
      </c>
      <c r="AK9559">
        <f t="shared" si="1477"/>
        <v>2.8</v>
      </c>
      <c r="AL9559">
        <f t="shared" si="1475"/>
        <v>0.40599999999999997</v>
      </c>
    </row>
    <row r="9560" spans="1:39" x14ac:dyDescent="0.2">
      <c r="A9560" t="s">
        <v>23004</v>
      </c>
      <c r="B9560" t="s">
        <v>233</v>
      </c>
      <c r="C9560" t="s">
        <v>23005</v>
      </c>
      <c r="D9560" s="1">
        <v>38896</v>
      </c>
      <c r="E9560" s="1">
        <v>43456</v>
      </c>
      <c r="F9560" t="s">
        <v>19</v>
      </c>
      <c r="I9560">
        <v>100</v>
      </c>
      <c r="J9560">
        <v>0</v>
      </c>
      <c r="K9560">
        <v>0</v>
      </c>
      <c r="L9560">
        <v>1202</v>
      </c>
      <c r="M9560">
        <v>1202</v>
      </c>
      <c r="N9560" t="s">
        <v>20</v>
      </c>
      <c r="O9560" t="s">
        <v>23006</v>
      </c>
      <c r="P9560" t="s">
        <v>28</v>
      </c>
      <c r="Q9560" t="s">
        <v>34256</v>
      </c>
      <c r="R9560" t="s">
        <v>33783</v>
      </c>
      <c r="S9560" t="s">
        <v>33942</v>
      </c>
      <c r="T9560" t="s">
        <v>34233</v>
      </c>
      <c r="U9560" t="s">
        <v>32634</v>
      </c>
      <c r="V9560" t="s">
        <v>33533</v>
      </c>
      <c r="W9560">
        <v>250</v>
      </c>
      <c r="X9560">
        <v>2</v>
      </c>
      <c r="Y9560" t="s">
        <v>32654</v>
      </c>
      <c r="AA9560">
        <v>8.5</v>
      </c>
      <c r="AC9560">
        <v>1</v>
      </c>
      <c r="AD9560" t="str">
        <f t="shared" si="1471"/>
        <v/>
      </c>
      <c r="AE9560">
        <f t="shared" si="1482"/>
        <v>1</v>
      </c>
      <c r="AF9560" t="str">
        <f t="shared" si="1481"/>
        <v/>
      </c>
      <c r="AG9560" t="str">
        <f t="shared" si="1480"/>
        <v/>
      </c>
      <c r="AH9560" t="str">
        <f t="shared" si="1476"/>
        <v/>
      </c>
      <c r="AI9560">
        <v>0.14499999999999999</v>
      </c>
      <c r="AJ9560" t="str">
        <f t="shared" si="1474"/>
        <v/>
      </c>
      <c r="AK9560">
        <f t="shared" si="1477"/>
        <v>2.8</v>
      </c>
      <c r="AL9560">
        <f t="shared" si="1475"/>
        <v>0.40599999999999997</v>
      </c>
    </row>
    <row r="9561" spans="1:39" x14ac:dyDescent="0.2">
      <c r="A9561" t="s">
        <v>23007</v>
      </c>
      <c r="B9561" t="s">
        <v>233</v>
      </c>
      <c r="C9561" t="s">
        <v>23008</v>
      </c>
      <c r="D9561" s="1">
        <v>38896</v>
      </c>
      <c r="E9561" s="1">
        <v>43456</v>
      </c>
      <c r="F9561" t="s">
        <v>19</v>
      </c>
      <c r="I9561">
        <v>100</v>
      </c>
      <c r="J9561">
        <v>0</v>
      </c>
      <c r="K9561">
        <v>0</v>
      </c>
      <c r="L9561">
        <v>1206</v>
      </c>
      <c r="M9561">
        <v>1206</v>
      </c>
      <c r="N9561" t="s">
        <v>20</v>
      </c>
      <c r="O9561" t="s">
        <v>23009</v>
      </c>
      <c r="P9561" t="s">
        <v>28</v>
      </c>
      <c r="Q9561" t="s">
        <v>34256</v>
      </c>
      <c r="R9561" t="s">
        <v>33783</v>
      </c>
      <c r="S9561" t="s">
        <v>33942</v>
      </c>
      <c r="T9561" t="s">
        <v>34233</v>
      </c>
      <c r="U9561" t="s">
        <v>32634</v>
      </c>
      <c r="V9561" t="s">
        <v>33533</v>
      </c>
      <c r="W9561">
        <v>250</v>
      </c>
      <c r="X9561">
        <v>2</v>
      </c>
      <c r="Y9561" t="s">
        <v>32654</v>
      </c>
      <c r="AA9561">
        <v>8.5</v>
      </c>
      <c r="AC9561">
        <v>1</v>
      </c>
      <c r="AD9561" t="str">
        <f t="shared" ref="AD9561:AD9624" si="1483">IF((S9561="tühi")*(F9561&lt;&gt;"Elamumaa")*(G9561&lt;&gt;"Elamumaa")*(H9561&lt;&gt;"Elamumaa"),IF(Z9561=0,"",Z9561),"")</f>
        <v/>
      </c>
      <c r="AE9561">
        <f t="shared" si="1482"/>
        <v>1</v>
      </c>
      <c r="AF9561" t="str">
        <f t="shared" si="1481"/>
        <v/>
      </c>
      <c r="AG9561" t="str">
        <f t="shared" si="1480"/>
        <v/>
      </c>
      <c r="AH9561" t="str">
        <f t="shared" si="1476"/>
        <v/>
      </c>
      <c r="AI9561">
        <v>0.14499999999999999</v>
      </c>
      <c r="AJ9561" t="str">
        <f t="shared" si="1474"/>
        <v/>
      </c>
      <c r="AK9561">
        <f t="shared" si="1477"/>
        <v>2.8</v>
      </c>
      <c r="AL9561">
        <f t="shared" si="1475"/>
        <v>0.40599999999999997</v>
      </c>
    </row>
    <row r="9562" spans="1:39" x14ac:dyDescent="0.2">
      <c r="A9562" t="s">
        <v>28469</v>
      </c>
      <c r="B9562" t="s">
        <v>233</v>
      </c>
      <c r="C9562" t="s">
        <v>28470</v>
      </c>
      <c r="D9562" s="1">
        <v>42529</v>
      </c>
      <c r="E9562" s="1">
        <v>44546</v>
      </c>
      <c r="F9562" t="s">
        <v>19</v>
      </c>
      <c r="I9562">
        <v>100</v>
      </c>
      <c r="J9562">
        <v>0</v>
      </c>
      <c r="K9562">
        <v>0</v>
      </c>
      <c r="L9562">
        <v>10360</v>
      </c>
      <c r="M9562">
        <v>10360</v>
      </c>
      <c r="N9562" t="s">
        <v>20</v>
      </c>
      <c r="O9562" t="s">
        <v>28471</v>
      </c>
      <c r="P9562" t="s">
        <v>28</v>
      </c>
      <c r="Q9562" t="s">
        <v>34256</v>
      </c>
      <c r="R9562" t="s">
        <v>33783</v>
      </c>
      <c r="S9562" t="s">
        <v>33942</v>
      </c>
      <c r="T9562" t="s">
        <v>34233</v>
      </c>
      <c r="U9562" t="s">
        <v>32634</v>
      </c>
      <c r="V9562" t="s">
        <v>33553</v>
      </c>
      <c r="W9562">
        <v>600</v>
      </c>
      <c r="X9562">
        <v>2</v>
      </c>
      <c r="Y9562" t="s">
        <v>32665</v>
      </c>
      <c r="Z9562">
        <v>1200</v>
      </c>
      <c r="AA9562">
        <v>8.5</v>
      </c>
      <c r="AB9562">
        <v>20</v>
      </c>
      <c r="AC9562">
        <v>1</v>
      </c>
      <c r="AD9562" t="str">
        <f t="shared" si="1483"/>
        <v/>
      </c>
      <c r="AE9562">
        <f t="shared" si="1482"/>
        <v>1</v>
      </c>
      <c r="AF9562" t="str">
        <f t="shared" si="1481"/>
        <v/>
      </c>
      <c r="AG9562" t="str">
        <f t="shared" si="1480"/>
        <v/>
      </c>
      <c r="AH9562" t="str">
        <f t="shared" si="1476"/>
        <v/>
      </c>
      <c r="AI9562">
        <v>0.14499999999999999</v>
      </c>
      <c r="AJ9562" t="str">
        <f t="shared" si="1474"/>
        <v/>
      </c>
      <c r="AK9562">
        <f t="shared" si="1477"/>
        <v>2.8</v>
      </c>
      <c r="AL9562">
        <f t="shared" si="1475"/>
        <v>0.40599999999999997</v>
      </c>
    </row>
    <row r="9563" spans="1:39" x14ac:dyDescent="0.2">
      <c r="A9563" t="s">
        <v>23010</v>
      </c>
      <c r="B9563" t="s">
        <v>233</v>
      </c>
      <c r="C9563" t="s">
        <v>23011</v>
      </c>
      <c r="D9563" s="1">
        <v>38896</v>
      </c>
      <c r="E9563" s="1">
        <v>43456</v>
      </c>
      <c r="F9563" t="s">
        <v>19</v>
      </c>
      <c r="I9563">
        <v>100</v>
      </c>
      <c r="J9563">
        <v>0</v>
      </c>
      <c r="K9563">
        <v>0</v>
      </c>
      <c r="L9563">
        <v>1214</v>
      </c>
      <c r="M9563">
        <v>1214</v>
      </c>
      <c r="N9563" t="s">
        <v>20</v>
      </c>
      <c r="O9563" t="s">
        <v>23012</v>
      </c>
      <c r="P9563" t="s">
        <v>28</v>
      </c>
      <c r="Q9563" t="s">
        <v>34233</v>
      </c>
      <c r="R9563" t="s">
        <v>34233</v>
      </c>
      <c r="S9563" t="s">
        <v>32628</v>
      </c>
      <c r="T9563" t="s">
        <v>34357</v>
      </c>
      <c r="U9563" t="s">
        <v>32634</v>
      </c>
      <c r="V9563" t="s">
        <v>33556</v>
      </c>
      <c r="W9563">
        <v>250</v>
      </c>
      <c r="X9563">
        <v>2</v>
      </c>
      <c r="Y9563" t="s">
        <v>32654</v>
      </c>
      <c r="AA9563">
        <v>8.5</v>
      </c>
      <c r="AC9563">
        <v>1</v>
      </c>
      <c r="AD9563" t="str">
        <f t="shared" si="1483"/>
        <v/>
      </c>
      <c r="AE9563" t="str">
        <f t="shared" si="1482"/>
        <v/>
      </c>
      <c r="AF9563" t="str">
        <f t="shared" si="1481"/>
        <v/>
      </c>
      <c r="AG9563">
        <f t="shared" si="1480"/>
        <v>1</v>
      </c>
      <c r="AH9563">
        <f t="shared" si="1476"/>
        <v>2.8</v>
      </c>
      <c r="AI9563">
        <v>0.14499999999999999</v>
      </c>
      <c r="AJ9563">
        <f t="shared" si="1474"/>
        <v>0.40599999999999997</v>
      </c>
      <c r="AK9563" t="str">
        <f t="shared" si="1477"/>
        <v/>
      </c>
      <c r="AL9563" t="str">
        <f t="shared" si="1475"/>
        <v/>
      </c>
    </row>
    <row r="9564" spans="1:39" x14ac:dyDescent="0.2">
      <c r="A9564" t="s">
        <v>23028</v>
      </c>
      <c r="B9564" t="s">
        <v>233</v>
      </c>
      <c r="C9564" t="s">
        <v>23029</v>
      </c>
      <c r="D9564" s="1">
        <v>38896</v>
      </c>
      <c r="E9564" s="1">
        <v>44620</v>
      </c>
      <c r="F9564" t="s">
        <v>26</v>
      </c>
      <c r="I9564">
        <v>100</v>
      </c>
      <c r="J9564">
        <v>0</v>
      </c>
      <c r="K9564">
        <v>0</v>
      </c>
      <c r="L9564">
        <v>2359</v>
      </c>
      <c r="M9564">
        <v>2359</v>
      </c>
      <c r="N9564" t="s">
        <v>20</v>
      </c>
      <c r="O9564" t="s">
        <v>23030</v>
      </c>
      <c r="P9564" t="s">
        <v>44</v>
      </c>
      <c r="Q9564" t="s">
        <v>34233</v>
      </c>
      <c r="R9564" t="s">
        <v>34233</v>
      </c>
      <c r="S9564" t="s">
        <v>34233</v>
      </c>
      <c r="T9564" t="s">
        <v>34233</v>
      </c>
      <c r="V9564" t="s">
        <v>33533</v>
      </c>
      <c r="AD9564" t="str">
        <f t="shared" si="1483"/>
        <v/>
      </c>
      <c r="AE9564" t="str">
        <f t="shared" si="1482"/>
        <v/>
      </c>
      <c r="AF9564" t="str">
        <f t="shared" si="1481"/>
        <v/>
      </c>
      <c r="AG9564" t="str">
        <f t="shared" si="1480"/>
        <v/>
      </c>
      <c r="AH9564" t="str">
        <f t="shared" si="1476"/>
        <v/>
      </c>
      <c r="AI9564">
        <v>0.14499999999999999</v>
      </c>
      <c r="AJ9564" t="str">
        <f t="shared" si="1474"/>
        <v/>
      </c>
      <c r="AK9564" t="str">
        <f t="shared" si="1477"/>
        <v/>
      </c>
      <c r="AL9564" t="str">
        <f t="shared" si="1475"/>
        <v/>
      </c>
    </row>
    <row r="9565" spans="1:39" x14ac:dyDescent="0.2">
      <c r="A9565" t="s">
        <v>24143</v>
      </c>
      <c r="B9565" t="s">
        <v>233</v>
      </c>
      <c r="C9565" t="s">
        <v>24144</v>
      </c>
      <c r="D9565" s="1">
        <v>39386</v>
      </c>
      <c r="E9565" s="1">
        <v>44546</v>
      </c>
      <c r="F9565" t="s">
        <v>26</v>
      </c>
      <c r="I9565">
        <v>100</v>
      </c>
      <c r="J9565">
        <v>0</v>
      </c>
      <c r="K9565">
        <v>0</v>
      </c>
      <c r="L9565">
        <v>345</v>
      </c>
      <c r="M9565">
        <v>345</v>
      </c>
      <c r="N9565" t="s">
        <v>20</v>
      </c>
      <c r="O9565" t="s">
        <v>24145</v>
      </c>
      <c r="P9565" t="s">
        <v>28</v>
      </c>
      <c r="Q9565" t="s">
        <v>34233</v>
      </c>
      <c r="R9565" t="s">
        <v>34233</v>
      </c>
      <c r="S9565" t="s">
        <v>34233</v>
      </c>
      <c r="T9565" t="s">
        <v>34233</v>
      </c>
      <c r="V9565" t="s">
        <v>33555</v>
      </c>
      <c r="AD9565" t="str">
        <f t="shared" si="1483"/>
        <v/>
      </c>
      <c r="AE9565" t="str">
        <f t="shared" si="1482"/>
        <v/>
      </c>
      <c r="AF9565" t="str">
        <f t="shared" si="1481"/>
        <v/>
      </c>
      <c r="AG9565" t="str">
        <f t="shared" si="1480"/>
        <v/>
      </c>
      <c r="AH9565" t="str">
        <f t="shared" si="1476"/>
        <v/>
      </c>
      <c r="AI9565">
        <v>0.14499999999999999</v>
      </c>
      <c r="AJ9565" t="str">
        <f t="shared" si="1474"/>
        <v/>
      </c>
      <c r="AK9565" t="str">
        <f t="shared" si="1477"/>
        <v/>
      </c>
      <c r="AL9565" t="str">
        <f t="shared" si="1475"/>
        <v/>
      </c>
    </row>
    <row r="9566" spans="1:39" x14ac:dyDescent="0.2">
      <c r="A9566" t="s">
        <v>17455</v>
      </c>
      <c r="B9566" t="s">
        <v>233</v>
      </c>
      <c r="C9566" t="s">
        <v>17456</v>
      </c>
      <c r="D9566" s="1">
        <v>37754</v>
      </c>
      <c r="E9566" s="1">
        <v>44546</v>
      </c>
      <c r="F9566" t="s">
        <v>39</v>
      </c>
      <c r="I9566">
        <v>100</v>
      </c>
      <c r="J9566">
        <v>0</v>
      </c>
      <c r="K9566">
        <v>0</v>
      </c>
      <c r="L9566">
        <v>12203</v>
      </c>
      <c r="M9566">
        <v>12203</v>
      </c>
      <c r="N9566" t="s">
        <v>20</v>
      </c>
      <c r="O9566" t="s">
        <v>17457</v>
      </c>
      <c r="P9566" t="s">
        <v>28</v>
      </c>
      <c r="Q9566" t="s">
        <v>34233</v>
      </c>
      <c r="R9566" t="s">
        <v>34233</v>
      </c>
      <c r="S9566" t="s">
        <v>33942</v>
      </c>
      <c r="T9566" t="s">
        <v>34233</v>
      </c>
      <c r="AD9566" t="str">
        <f t="shared" si="1483"/>
        <v/>
      </c>
      <c r="AE9566" t="str">
        <f t="shared" si="1482"/>
        <v/>
      </c>
      <c r="AF9566" t="str">
        <f t="shared" si="1481"/>
        <v/>
      </c>
      <c r="AG9566" t="str">
        <f t="shared" si="1480"/>
        <v/>
      </c>
      <c r="AH9566" t="str">
        <f t="shared" si="1476"/>
        <v/>
      </c>
      <c r="AI9566">
        <v>0.14499999999999999</v>
      </c>
      <c r="AJ9566" t="str">
        <f t="shared" si="1474"/>
        <v/>
      </c>
      <c r="AK9566" t="str">
        <f t="shared" si="1477"/>
        <v/>
      </c>
      <c r="AL9566" t="str">
        <f t="shared" si="1475"/>
        <v/>
      </c>
    </row>
    <row r="9567" spans="1:39" x14ac:dyDescent="0.2">
      <c r="A9567" t="s">
        <v>13045</v>
      </c>
      <c r="B9567" t="s">
        <v>233</v>
      </c>
      <c r="C9567" t="s">
        <v>13046</v>
      </c>
      <c r="D9567" s="1">
        <v>36809</v>
      </c>
      <c r="E9567" s="1">
        <v>43951</v>
      </c>
      <c r="F9567" t="s">
        <v>19</v>
      </c>
      <c r="I9567">
        <v>100</v>
      </c>
      <c r="J9567">
        <v>0</v>
      </c>
      <c r="K9567">
        <v>0</v>
      </c>
      <c r="L9567">
        <v>2073</v>
      </c>
      <c r="M9567">
        <v>2073</v>
      </c>
      <c r="N9567" t="s">
        <v>20</v>
      </c>
      <c r="O9567" t="s">
        <v>13047</v>
      </c>
      <c r="P9567" t="s">
        <v>28</v>
      </c>
      <c r="Q9567" t="s">
        <v>34233</v>
      </c>
      <c r="R9567" t="s">
        <v>34233</v>
      </c>
      <c r="S9567" t="s">
        <v>33797</v>
      </c>
      <c r="T9567" t="s">
        <v>34357</v>
      </c>
      <c r="U9567" t="s">
        <v>32634</v>
      </c>
      <c r="V9567" t="s">
        <v>33508</v>
      </c>
      <c r="W9567">
        <v>414</v>
      </c>
      <c r="X9567">
        <v>2</v>
      </c>
      <c r="AA9567">
        <v>8.5</v>
      </c>
      <c r="AB9567">
        <v>20</v>
      </c>
      <c r="AC9567">
        <v>1</v>
      </c>
      <c r="AD9567" t="str">
        <f t="shared" si="1483"/>
        <v/>
      </c>
      <c r="AE9567" t="str">
        <f t="shared" si="1482"/>
        <v/>
      </c>
      <c r="AF9567" t="str">
        <f t="shared" si="1481"/>
        <v/>
      </c>
      <c r="AG9567">
        <f t="shared" si="1480"/>
        <v>1</v>
      </c>
      <c r="AH9567">
        <f t="shared" si="1476"/>
        <v>2.8</v>
      </c>
      <c r="AI9567">
        <v>0.14499999999999999</v>
      </c>
      <c r="AJ9567">
        <f t="shared" si="1474"/>
        <v>0.40599999999999997</v>
      </c>
      <c r="AK9567" t="str">
        <f t="shared" si="1477"/>
        <v/>
      </c>
      <c r="AL9567" t="str">
        <f t="shared" si="1475"/>
        <v/>
      </c>
    </row>
    <row r="9568" spans="1:39" x14ac:dyDescent="0.2">
      <c r="A9568" t="s">
        <v>13048</v>
      </c>
      <c r="B9568" t="s">
        <v>233</v>
      </c>
      <c r="C9568" t="s">
        <v>13049</v>
      </c>
      <c r="D9568" s="1">
        <v>36809</v>
      </c>
      <c r="E9568" s="1">
        <v>43456</v>
      </c>
      <c r="F9568" t="s">
        <v>19</v>
      </c>
      <c r="I9568">
        <v>100</v>
      </c>
      <c r="J9568">
        <v>0</v>
      </c>
      <c r="K9568">
        <v>0</v>
      </c>
      <c r="L9568">
        <v>1174</v>
      </c>
      <c r="M9568">
        <v>1174</v>
      </c>
      <c r="N9568" t="s">
        <v>20</v>
      </c>
      <c r="O9568" t="s">
        <v>13050</v>
      </c>
      <c r="P9568" t="s">
        <v>28</v>
      </c>
      <c r="Q9568" t="s">
        <v>34233</v>
      </c>
      <c r="R9568" t="s">
        <v>34233</v>
      </c>
      <c r="S9568" t="s">
        <v>32628</v>
      </c>
      <c r="T9568" t="s">
        <v>34357</v>
      </c>
      <c r="U9568" t="s">
        <v>32634</v>
      </c>
      <c r="V9568" t="s">
        <v>33508</v>
      </c>
      <c r="W9568">
        <v>230</v>
      </c>
      <c r="X9568">
        <v>2</v>
      </c>
      <c r="AA9568">
        <v>8.5</v>
      </c>
      <c r="AB9568">
        <v>20</v>
      </c>
      <c r="AC9568">
        <v>1</v>
      </c>
      <c r="AD9568" t="str">
        <f t="shared" si="1483"/>
        <v/>
      </c>
      <c r="AE9568" t="str">
        <f t="shared" si="1482"/>
        <v/>
      </c>
      <c r="AF9568" t="str">
        <f t="shared" si="1481"/>
        <v/>
      </c>
      <c r="AG9568">
        <f t="shared" si="1480"/>
        <v>1</v>
      </c>
      <c r="AH9568">
        <f t="shared" si="1476"/>
        <v>2.8</v>
      </c>
      <c r="AI9568">
        <v>0.14499999999999999</v>
      </c>
      <c r="AJ9568">
        <f t="shared" si="1474"/>
        <v>0.40599999999999997</v>
      </c>
      <c r="AK9568" t="str">
        <f t="shared" si="1477"/>
        <v/>
      </c>
      <c r="AL9568" t="str">
        <f t="shared" si="1475"/>
        <v/>
      </c>
    </row>
    <row r="9569" spans="1:38" x14ac:dyDescent="0.2">
      <c r="A9569" t="s">
        <v>21952</v>
      </c>
      <c r="B9569" t="s">
        <v>233</v>
      </c>
      <c r="C9569" t="s">
        <v>21953</v>
      </c>
      <c r="D9569" s="1">
        <v>38622</v>
      </c>
      <c r="E9569" s="1">
        <v>43456</v>
      </c>
      <c r="F9569" t="s">
        <v>19</v>
      </c>
      <c r="I9569">
        <v>100</v>
      </c>
      <c r="J9569">
        <v>0</v>
      </c>
      <c r="K9569">
        <v>0</v>
      </c>
      <c r="L9569">
        <v>1393</v>
      </c>
      <c r="M9569">
        <v>1393</v>
      </c>
      <c r="N9569" t="s">
        <v>20</v>
      </c>
      <c r="O9569" t="s">
        <v>21954</v>
      </c>
      <c r="P9569" t="s">
        <v>28</v>
      </c>
      <c r="Q9569" t="s">
        <v>34233</v>
      </c>
      <c r="R9569" t="s">
        <v>34233</v>
      </c>
      <c r="S9569" t="s">
        <v>33797</v>
      </c>
      <c r="T9569" t="s">
        <v>34357</v>
      </c>
      <c r="U9569" t="s">
        <v>32634</v>
      </c>
      <c r="V9569" t="s">
        <v>33508</v>
      </c>
      <c r="W9569">
        <v>275</v>
      </c>
      <c r="X9569">
        <v>2</v>
      </c>
      <c r="AA9569">
        <v>8.5</v>
      </c>
      <c r="AB9569">
        <v>20</v>
      </c>
      <c r="AC9569">
        <v>1</v>
      </c>
      <c r="AD9569" t="str">
        <f t="shared" si="1483"/>
        <v/>
      </c>
      <c r="AE9569" t="str">
        <f t="shared" si="1482"/>
        <v/>
      </c>
      <c r="AF9569" t="str">
        <f t="shared" si="1481"/>
        <v/>
      </c>
      <c r="AG9569">
        <f t="shared" si="1480"/>
        <v>1</v>
      </c>
      <c r="AH9569">
        <f t="shared" si="1476"/>
        <v>2.8</v>
      </c>
      <c r="AI9569">
        <v>0.14499999999999999</v>
      </c>
      <c r="AJ9569">
        <f t="shared" si="1474"/>
        <v>0.40599999999999997</v>
      </c>
      <c r="AK9569" t="str">
        <f t="shared" si="1477"/>
        <v/>
      </c>
      <c r="AL9569" t="str">
        <f t="shared" si="1475"/>
        <v/>
      </c>
    </row>
    <row r="9570" spans="1:38" x14ac:dyDescent="0.2">
      <c r="A9570" t="s">
        <v>21955</v>
      </c>
      <c r="B9570" t="s">
        <v>233</v>
      </c>
      <c r="C9570" t="s">
        <v>21956</v>
      </c>
      <c r="D9570" s="1">
        <v>38622</v>
      </c>
      <c r="E9570" s="1">
        <v>43951</v>
      </c>
      <c r="F9570" t="s">
        <v>19</v>
      </c>
      <c r="I9570">
        <v>100</v>
      </c>
      <c r="J9570">
        <v>0</v>
      </c>
      <c r="K9570">
        <v>0</v>
      </c>
      <c r="L9570">
        <v>2751</v>
      </c>
      <c r="M9570">
        <v>2751</v>
      </c>
      <c r="N9570" t="s">
        <v>20</v>
      </c>
      <c r="O9570" t="s">
        <v>21957</v>
      </c>
      <c r="P9570" t="s">
        <v>28</v>
      </c>
      <c r="Q9570" t="s">
        <v>32794</v>
      </c>
      <c r="R9570">
        <v>0</v>
      </c>
      <c r="S9570" t="s">
        <v>33797</v>
      </c>
      <c r="T9570" t="s">
        <v>34349</v>
      </c>
      <c r="U9570" t="s">
        <v>32634</v>
      </c>
      <c r="V9570" t="s">
        <v>33508</v>
      </c>
      <c r="W9570">
        <v>548</v>
      </c>
      <c r="X9570">
        <v>2</v>
      </c>
      <c r="AA9570">
        <v>8.5</v>
      </c>
      <c r="AB9570">
        <v>20</v>
      </c>
      <c r="AC9570">
        <v>1</v>
      </c>
      <c r="AD9570" t="str">
        <f t="shared" si="1483"/>
        <v/>
      </c>
      <c r="AE9570" t="str">
        <f t="shared" si="1482"/>
        <v/>
      </c>
      <c r="AF9570" t="str">
        <f t="shared" si="1481"/>
        <v/>
      </c>
      <c r="AG9570">
        <f t="shared" si="1480"/>
        <v>1</v>
      </c>
      <c r="AH9570">
        <f t="shared" si="1476"/>
        <v>2.8</v>
      </c>
      <c r="AI9570">
        <v>0.14499999999999999</v>
      </c>
      <c r="AJ9570">
        <f t="shared" si="1474"/>
        <v>0.40599999999999997</v>
      </c>
      <c r="AK9570" t="str">
        <f t="shared" si="1477"/>
        <v/>
      </c>
      <c r="AL9570" t="str">
        <f t="shared" si="1475"/>
        <v/>
      </c>
    </row>
    <row r="9571" spans="1:38" x14ac:dyDescent="0.2">
      <c r="A9571" t="s">
        <v>21337</v>
      </c>
      <c r="B9571" t="s">
        <v>233</v>
      </c>
      <c r="C9571" t="s">
        <v>21338</v>
      </c>
      <c r="D9571" s="1">
        <v>38554</v>
      </c>
      <c r="E9571" s="1">
        <v>44546</v>
      </c>
      <c r="F9571" t="s">
        <v>26</v>
      </c>
      <c r="I9571">
        <v>100</v>
      </c>
      <c r="J9571">
        <v>0</v>
      </c>
      <c r="K9571">
        <v>0</v>
      </c>
      <c r="L9571">
        <v>3256</v>
      </c>
      <c r="M9571">
        <v>3256</v>
      </c>
      <c r="N9571" t="s">
        <v>20</v>
      </c>
      <c r="O9571" t="s">
        <v>21339</v>
      </c>
      <c r="P9571" t="s">
        <v>28</v>
      </c>
      <c r="Q9571" t="s">
        <v>34233</v>
      </c>
      <c r="R9571" t="s">
        <v>34233</v>
      </c>
      <c r="S9571" t="s">
        <v>34233</v>
      </c>
      <c r="T9571" t="s">
        <v>34233</v>
      </c>
      <c r="V9571" t="s">
        <v>33508</v>
      </c>
      <c r="AD9571" t="str">
        <f t="shared" si="1483"/>
        <v/>
      </c>
      <c r="AE9571" t="str">
        <f t="shared" si="1482"/>
        <v/>
      </c>
      <c r="AF9571" t="str">
        <f t="shared" si="1481"/>
        <v/>
      </c>
      <c r="AG9571" t="str">
        <f t="shared" si="1480"/>
        <v/>
      </c>
      <c r="AH9571" t="str">
        <f t="shared" si="1476"/>
        <v/>
      </c>
      <c r="AI9571">
        <v>0.14499999999999999</v>
      </c>
      <c r="AJ9571" t="str">
        <f t="shared" si="1474"/>
        <v/>
      </c>
      <c r="AK9571" t="str">
        <f t="shared" si="1477"/>
        <v/>
      </c>
      <c r="AL9571" t="str">
        <f t="shared" si="1475"/>
        <v/>
      </c>
    </row>
    <row r="9572" spans="1:38" x14ac:dyDescent="0.2">
      <c r="A9572" t="s">
        <v>16228</v>
      </c>
      <c r="B9572" t="s">
        <v>233</v>
      </c>
      <c r="C9572" t="s">
        <v>16229</v>
      </c>
      <c r="D9572" s="1">
        <v>37496</v>
      </c>
      <c r="E9572" s="1">
        <v>43456</v>
      </c>
      <c r="F9572" t="s">
        <v>19</v>
      </c>
      <c r="I9572">
        <v>100</v>
      </c>
      <c r="J9572">
        <v>0</v>
      </c>
      <c r="K9572">
        <v>0</v>
      </c>
      <c r="L9572">
        <v>1456</v>
      </c>
      <c r="M9572">
        <v>1456</v>
      </c>
      <c r="N9572" t="s">
        <v>20</v>
      </c>
      <c r="O9572" t="s">
        <v>16230</v>
      </c>
      <c r="P9572" t="s">
        <v>28</v>
      </c>
      <c r="Q9572" t="s">
        <v>34233</v>
      </c>
      <c r="R9572" t="s">
        <v>34233</v>
      </c>
      <c r="S9572" t="s">
        <v>32628</v>
      </c>
      <c r="T9572" t="s">
        <v>34354</v>
      </c>
      <c r="U9572" t="s">
        <v>32634</v>
      </c>
      <c r="V9572" t="s">
        <v>33557</v>
      </c>
      <c r="W9572">
        <v>120</v>
      </c>
      <c r="X9572">
        <v>2</v>
      </c>
      <c r="Y9572" t="s">
        <v>32654</v>
      </c>
      <c r="AA9572">
        <v>8.5</v>
      </c>
      <c r="AB9572">
        <v>8</v>
      </c>
      <c r="AC9572">
        <v>1</v>
      </c>
      <c r="AD9572" t="str">
        <f t="shared" si="1483"/>
        <v/>
      </c>
      <c r="AE9572" t="str">
        <f t="shared" si="1482"/>
        <v/>
      </c>
      <c r="AF9572" t="str">
        <f t="shared" si="1481"/>
        <v/>
      </c>
      <c r="AG9572">
        <f t="shared" si="1480"/>
        <v>1</v>
      </c>
      <c r="AH9572">
        <f t="shared" si="1476"/>
        <v>2.8</v>
      </c>
      <c r="AI9572">
        <v>0.14499999999999999</v>
      </c>
      <c r="AJ9572">
        <f t="shared" si="1474"/>
        <v>0.40599999999999997</v>
      </c>
      <c r="AK9572" t="str">
        <f t="shared" si="1477"/>
        <v/>
      </c>
      <c r="AL9572" t="str">
        <f t="shared" si="1475"/>
        <v/>
      </c>
    </row>
    <row r="9573" spans="1:38" x14ac:dyDescent="0.2">
      <c r="A9573" t="s">
        <v>13018</v>
      </c>
      <c r="B9573" t="s">
        <v>233</v>
      </c>
      <c r="C9573" t="s">
        <v>13019</v>
      </c>
      <c r="D9573" s="1">
        <v>36809</v>
      </c>
      <c r="E9573" s="1">
        <v>43951</v>
      </c>
      <c r="F9573" t="s">
        <v>19</v>
      </c>
      <c r="I9573">
        <v>100</v>
      </c>
      <c r="J9573">
        <v>0</v>
      </c>
      <c r="K9573">
        <v>0</v>
      </c>
      <c r="L9573">
        <v>1116</v>
      </c>
      <c r="M9573">
        <v>1116</v>
      </c>
      <c r="N9573" t="s">
        <v>20</v>
      </c>
      <c r="O9573" t="s">
        <v>13020</v>
      </c>
      <c r="P9573" t="s">
        <v>28</v>
      </c>
      <c r="Q9573" t="s">
        <v>34233</v>
      </c>
      <c r="R9573" t="s">
        <v>34233</v>
      </c>
      <c r="S9573" t="s">
        <v>32628</v>
      </c>
      <c r="T9573" t="s">
        <v>34357</v>
      </c>
      <c r="U9573" t="s">
        <v>32634</v>
      </c>
      <c r="V9573" t="s">
        <v>33508</v>
      </c>
      <c r="W9573">
        <v>223</v>
      </c>
      <c r="X9573">
        <v>2</v>
      </c>
      <c r="AA9573">
        <v>8.5</v>
      </c>
      <c r="AB9573">
        <v>20</v>
      </c>
      <c r="AC9573">
        <v>1</v>
      </c>
      <c r="AD9573" t="str">
        <f t="shared" si="1483"/>
        <v/>
      </c>
      <c r="AE9573" t="str">
        <f t="shared" si="1482"/>
        <v/>
      </c>
      <c r="AF9573" t="str">
        <f t="shared" si="1481"/>
        <v/>
      </c>
      <c r="AG9573">
        <f t="shared" si="1480"/>
        <v>1</v>
      </c>
      <c r="AH9573">
        <f t="shared" si="1476"/>
        <v>2.8</v>
      </c>
      <c r="AI9573">
        <v>0.14499999999999999</v>
      </c>
      <c r="AJ9573">
        <f t="shared" si="1474"/>
        <v>0.40599999999999997</v>
      </c>
      <c r="AK9573" t="str">
        <f t="shared" si="1477"/>
        <v/>
      </c>
      <c r="AL9573" t="str">
        <f t="shared" si="1475"/>
        <v/>
      </c>
    </row>
    <row r="9574" spans="1:38" x14ac:dyDescent="0.2">
      <c r="A9574" t="s">
        <v>15628</v>
      </c>
      <c r="B9574" t="s">
        <v>233</v>
      </c>
      <c r="C9574" t="s">
        <v>15629</v>
      </c>
      <c r="D9574" s="1">
        <v>37496</v>
      </c>
      <c r="E9574" s="1">
        <v>43456</v>
      </c>
      <c r="F9574" t="s">
        <v>19</v>
      </c>
      <c r="I9574">
        <v>100</v>
      </c>
      <c r="J9574">
        <v>0</v>
      </c>
      <c r="K9574">
        <v>0</v>
      </c>
      <c r="L9574">
        <v>1517</v>
      </c>
      <c r="M9574">
        <v>1517</v>
      </c>
      <c r="N9574" t="s">
        <v>20</v>
      </c>
      <c r="O9574" t="s">
        <v>15630</v>
      </c>
      <c r="P9574" t="s">
        <v>28</v>
      </c>
      <c r="Q9574" t="s">
        <v>34233</v>
      </c>
      <c r="R9574" t="s">
        <v>34233</v>
      </c>
      <c r="S9574" t="s">
        <v>32628</v>
      </c>
      <c r="T9574" t="s">
        <v>34349</v>
      </c>
      <c r="U9574" t="s">
        <v>32634</v>
      </c>
      <c r="V9574" t="s">
        <v>33557</v>
      </c>
      <c r="W9574">
        <v>120</v>
      </c>
      <c r="X9574">
        <v>2</v>
      </c>
      <c r="Y9574" t="s">
        <v>32654</v>
      </c>
      <c r="AA9574">
        <v>8.5</v>
      </c>
      <c r="AB9574">
        <v>9</v>
      </c>
      <c r="AC9574">
        <v>1</v>
      </c>
      <c r="AD9574" t="str">
        <f t="shared" si="1483"/>
        <v/>
      </c>
      <c r="AE9574" t="str">
        <f t="shared" si="1482"/>
        <v/>
      </c>
      <c r="AF9574" t="str">
        <f t="shared" si="1481"/>
        <v/>
      </c>
      <c r="AG9574">
        <f t="shared" si="1480"/>
        <v>1</v>
      </c>
      <c r="AH9574">
        <f t="shared" si="1476"/>
        <v>2.8</v>
      </c>
      <c r="AI9574">
        <v>0.14499999999999999</v>
      </c>
      <c r="AJ9574">
        <f t="shared" ref="AJ9574:AJ9637" si="1484">IF(COUNTBLANK(AH9574),"",AH9574*AI9574)</f>
        <v>0.40599999999999997</v>
      </c>
      <c r="AK9574" t="str">
        <f t="shared" si="1477"/>
        <v/>
      </c>
      <c r="AL9574" t="str">
        <f t="shared" si="1475"/>
        <v/>
      </c>
    </row>
    <row r="9575" spans="1:38" x14ac:dyDescent="0.2">
      <c r="A9575" t="s">
        <v>12997</v>
      </c>
      <c r="B9575" t="s">
        <v>233</v>
      </c>
      <c r="C9575" t="s">
        <v>12998</v>
      </c>
      <c r="D9575" s="1">
        <v>36809</v>
      </c>
      <c r="E9575" s="1">
        <v>43951</v>
      </c>
      <c r="F9575" t="s">
        <v>19</v>
      </c>
      <c r="I9575">
        <v>100</v>
      </c>
      <c r="J9575">
        <v>0</v>
      </c>
      <c r="K9575">
        <v>0</v>
      </c>
      <c r="L9575">
        <v>1487</v>
      </c>
      <c r="M9575">
        <v>1487</v>
      </c>
      <c r="N9575" t="s">
        <v>20</v>
      </c>
      <c r="O9575" t="s">
        <v>12999</v>
      </c>
      <c r="P9575" t="s">
        <v>28</v>
      </c>
      <c r="Q9575" t="s">
        <v>34233</v>
      </c>
      <c r="R9575" t="s">
        <v>34233</v>
      </c>
      <c r="S9575" t="s">
        <v>33797</v>
      </c>
      <c r="T9575" t="s">
        <v>34354</v>
      </c>
      <c r="U9575" t="s">
        <v>32634</v>
      </c>
      <c r="V9575" t="s">
        <v>33508</v>
      </c>
      <c r="W9575">
        <v>293</v>
      </c>
      <c r="X9575">
        <v>2</v>
      </c>
      <c r="AA9575">
        <v>8.5</v>
      </c>
      <c r="AB9575">
        <v>20</v>
      </c>
      <c r="AC9575">
        <v>1</v>
      </c>
      <c r="AD9575" t="str">
        <f t="shared" si="1483"/>
        <v/>
      </c>
      <c r="AE9575" t="str">
        <f t="shared" si="1482"/>
        <v/>
      </c>
      <c r="AF9575" t="str">
        <f t="shared" si="1481"/>
        <v/>
      </c>
      <c r="AG9575">
        <f t="shared" si="1480"/>
        <v>1</v>
      </c>
      <c r="AH9575">
        <f t="shared" si="1476"/>
        <v>2.8</v>
      </c>
      <c r="AI9575">
        <v>0.14499999999999999</v>
      </c>
      <c r="AJ9575">
        <f t="shared" si="1484"/>
        <v>0.40599999999999997</v>
      </c>
      <c r="AK9575" t="str">
        <f t="shared" si="1477"/>
        <v/>
      </c>
      <c r="AL9575" t="str">
        <f t="shared" si="1475"/>
        <v/>
      </c>
    </row>
    <row r="9576" spans="1:38" x14ac:dyDescent="0.2">
      <c r="A9576" t="s">
        <v>13000</v>
      </c>
      <c r="B9576" t="s">
        <v>233</v>
      </c>
      <c r="C9576" t="s">
        <v>13001</v>
      </c>
      <c r="D9576" s="1">
        <v>36809</v>
      </c>
      <c r="E9576" s="1">
        <v>43951</v>
      </c>
      <c r="F9576" t="s">
        <v>19</v>
      </c>
      <c r="I9576">
        <v>100</v>
      </c>
      <c r="J9576">
        <v>0</v>
      </c>
      <c r="K9576">
        <v>0</v>
      </c>
      <c r="L9576">
        <v>2320</v>
      </c>
      <c r="M9576">
        <v>2320</v>
      </c>
      <c r="N9576" t="s">
        <v>20</v>
      </c>
      <c r="O9576" t="s">
        <v>13002</v>
      </c>
      <c r="P9576" t="s">
        <v>28</v>
      </c>
      <c r="Q9576" t="s">
        <v>34233</v>
      </c>
      <c r="R9576" t="s">
        <v>34233</v>
      </c>
      <c r="S9576" t="s">
        <v>32628</v>
      </c>
      <c r="T9576" t="s">
        <v>34357</v>
      </c>
      <c r="U9576" t="s">
        <v>32634</v>
      </c>
      <c r="V9576" t="s">
        <v>33508</v>
      </c>
      <c r="W9576">
        <v>450</v>
      </c>
      <c r="X9576">
        <v>2</v>
      </c>
      <c r="AA9576">
        <v>8.5</v>
      </c>
      <c r="AB9576">
        <v>20</v>
      </c>
      <c r="AC9576">
        <v>1</v>
      </c>
      <c r="AD9576" t="str">
        <f t="shared" si="1483"/>
        <v/>
      </c>
      <c r="AE9576" t="str">
        <f t="shared" si="1482"/>
        <v/>
      </c>
      <c r="AF9576" t="str">
        <f t="shared" si="1481"/>
        <v/>
      </c>
      <c r="AG9576">
        <f t="shared" si="1480"/>
        <v>1</v>
      </c>
      <c r="AH9576">
        <f t="shared" si="1476"/>
        <v>2.8</v>
      </c>
      <c r="AI9576">
        <v>0.14499999999999999</v>
      </c>
      <c r="AJ9576">
        <f t="shared" si="1484"/>
        <v>0.40599999999999997</v>
      </c>
      <c r="AK9576" t="str">
        <f t="shared" si="1477"/>
        <v/>
      </c>
      <c r="AL9576" t="str">
        <f t="shared" si="1475"/>
        <v/>
      </c>
    </row>
    <row r="9577" spans="1:38" x14ac:dyDescent="0.2">
      <c r="A9577" t="s">
        <v>13003</v>
      </c>
      <c r="B9577" t="s">
        <v>233</v>
      </c>
      <c r="C9577" t="s">
        <v>13004</v>
      </c>
      <c r="D9577" s="1">
        <v>36809</v>
      </c>
      <c r="E9577" s="1">
        <v>43456</v>
      </c>
      <c r="F9577" t="s">
        <v>19</v>
      </c>
      <c r="I9577">
        <v>100</v>
      </c>
      <c r="J9577">
        <v>0</v>
      </c>
      <c r="K9577">
        <v>0</v>
      </c>
      <c r="L9577">
        <v>1086</v>
      </c>
      <c r="M9577">
        <v>1086</v>
      </c>
      <c r="N9577" t="s">
        <v>20</v>
      </c>
      <c r="O9577" t="s">
        <v>13005</v>
      </c>
      <c r="P9577" t="s">
        <v>28</v>
      </c>
      <c r="Q9577" t="s">
        <v>34233</v>
      </c>
      <c r="R9577" t="s">
        <v>34233</v>
      </c>
      <c r="S9577" t="s">
        <v>32628</v>
      </c>
      <c r="T9577" t="s">
        <v>34349</v>
      </c>
      <c r="U9577" t="s">
        <v>32634</v>
      </c>
      <c r="V9577" t="s">
        <v>33508</v>
      </c>
      <c r="W9577">
        <v>216</v>
      </c>
      <c r="X9577">
        <v>2</v>
      </c>
      <c r="AA9577">
        <v>8.5</v>
      </c>
      <c r="AB9577">
        <v>20</v>
      </c>
      <c r="AC9577">
        <v>1</v>
      </c>
      <c r="AD9577" t="str">
        <f t="shared" si="1483"/>
        <v/>
      </c>
      <c r="AE9577" t="str">
        <f t="shared" si="1482"/>
        <v/>
      </c>
      <c r="AF9577" t="str">
        <f t="shared" si="1481"/>
        <v/>
      </c>
      <c r="AG9577">
        <f t="shared" si="1480"/>
        <v>1</v>
      </c>
      <c r="AH9577">
        <f t="shared" si="1476"/>
        <v>2.8</v>
      </c>
      <c r="AI9577">
        <v>0.14499999999999999</v>
      </c>
      <c r="AJ9577">
        <f t="shared" si="1484"/>
        <v>0.40599999999999997</v>
      </c>
      <c r="AK9577" t="str">
        <f t="shared" si="1477"/>
        <v/>
      </c>
      <c r="AL9577" t="str">
        <f t="shared" si="1475"/>
        <v/>
      </c>
    </row>
    <row r="9578" spans="1:38" x14ac:dyDescent="0.2">
      <c r="A9578" t="s">
        <v>13006</v>
      </c>
      <c r="B9578" t="s">
        <v>233</v>
      </c>
      <c r="C9578" t="s">
        <v>13007</v>
      </c>
      <c r="D9578" s="1">
        <v>36809</v>
      </c>
      <c r="E9578" s="1">
        <v>43456</v>
      </c>
      <c r="F9578" t="s">
        <v>19</v>
      </c>
      <c r="I9578">
        <v>100</v>
      </c>
      <c r="J9578">
        <v>0</v>
      </c>
      <c r="K9578">
        <v>0</v>
      </c>
      <c r="L9578">
        <v>1082</v>
      </c>
      <c r="M9578">
        <v>1082</v>
      </c>
      <c r="N9578" t="s">
        <v>20</v>
      </c>
      <c r="O9578" t="s">
        <v>13008</v>
      </c>
      <c r="P9578" t="s">
        <v>28</v>
      </c>
      <c r="Q9578" t="s">
        <v>34233</v>
      </c>
      <c r="R9578" t="s">
        <v>34233</v>
      </c>
      <c r="S9578" t="s">
        <v>32628</v>
      </c>
      <c r="T9578" t="s">
        <v>34349</v>
      </c>
      <c r="U9578" t="s">
        <v>32634</v>
      </c>
      <c r="V9578" t="s">
        <v>33508</v>
      </c>
      <c r="W9578">
        <v>216</v>
      </c>
      <c r="X9578">
        <v>2</v>
      </c>
      <c r="AA9578">
        <v>8.5</v>
      </c>
      <c r="AB9578">
        <v>20</v>
      </c>
      <c r="AC9578">
        <v>1</v>
      </c>
      <c r="AD9578" t="str">
        <f t="shared" si="1483"/>
        <v/>
      </c>
      <c r="AE9578" t="str">
        <f t="shared" si="1482"/>
        <v/>
      </c>
      <c r="AF9578" t="str">
        <f t="shared" si="1481"/>
        <v/>
      </c>
      <c r="AG9578">
        <f t="shared" si="1480"/>
        <v>1</v>
      </c>
      <c r="AH9578">
        <f t="shared" si="1476"/>
        <v>2.8</v>
      </c>
      <c r="AI9578">
        <v>0.14499999999999999</v>
      </c>
      <c r="AJ9578">
        <f t="shared" si="1484"/>
        <v>0.40599999999999997</v>
      </c>
      <c r="AK9578" t="str">
        <f t="shared" si="1477"/>
        <v/>
      </c>
      <c r="AL9578" t="str">
        <f t="shared" si="1475"/>
        <v/>
      </c>
    </row>
    <row r="9579" spans="1:38" x14ac:dyDescent="0.2">
      <c r="A9579" t="s">
        <v>13009</v>
      </c>
      <c r="B9579" t="s">
        <v>233</v>
      </c>
      <c r="C9579" t="s">
        <v>13010</v>
      </c>
      <c r="D9579" s="1">
        <v>36809</v>
      </c>
      <c r="E9579" s="1">
        <v>43456</v>
      </c>
      <c r="F9579" t="s">
        <v>19</v>
      </c>
      <c r="I9579">
        <v>100</v>
      </c>
      <c r="J9579">
        <v>0</v>
      </c>
      <c r="K9579">
        <v>0</v>
      </c>
      <c r="L9579">
        <v>1116</v>
      </c>
      <c r="M9579">
        <v>1116</v>
      </c>
      <c r="N9579" t="s">
        <v>20</v>
      </c>
      <c r="O9579" t="s">
        <v>13011</v>
      </c>
      <c r="P9579" t="s">
        <v>28</v>
      </c>
      <c r="Q9579" t="s">
        <v>34233</v>
      </c>
      <c r="R9579" t="s">
        <v>34233</v>
      </c>
      <c r="S9579" t="s">
        <v>32628</v>
      </c>
      <c r="T9579" t="s">
        <v>34357</v>
      </c>
      <c r="U9579" t="s">
        <v>32634</v>
      </c>
      <c r="V9579" t="s">
        <v>33508</v>
      </c>
      <c r="W9579">
        <v>223</v>
      </c>
      <c r="X9579">
        <v>2</v>
      </c>
      <c r="AA9579">
        <v>8.5</v>
      </c>
      <c r="AB9579">
        <v>20</v>
      </c>
      <c r="AC9579">
        <v>1</v>
      </c>
      <c r="AD9579" t="str">
        <f t="shared" si="1483"/>
        <v/>
      </c>
      <c r="AE9579" t="str">
        <f t="shared" si="1482"/>
        <v/>
      </c>
      <c r="AF9579" t="str">
        <f t="shared" si="1481"/>
        <v/>
      </c>
      <c r="AG9579">
        <f t="shared" si="1480"/>
        <v>1</v>
      </c>
      <c r="AH9579">
        <f t="shared" si="1476"/>
        <v>2.8</v>
      </c>
      <c r="AI9579">
        <v>0.14499999999999999</v>
      </c>
      <c r="AJ9579">
        <f t="shared" si="1484"/>
        <v>0.40599999999999997</v>
      </c>
      <c r="AK9579" t="str">
        <f t="shared" si="1477"/>
        <v/>
      </c>
      <c r="AL9579" t="str">
        <f t="shared" ref="AL9579:AL9642" si="1485">IF(COUNTBLANK(AK9579),"",AK9579*AI9579)</f>
        <v/>
      </c>
    </row>
    <row r="9580" spans="1:38" x14ac:dyDescent="0.2">
      <c r="A9580" t="s">
        <v>13012</v>
      </c>
      <c r="B9580" t="s">
        <v>233</v>
      </c>
      <c r="C9580" t="s">
        <v>13013</v>
      </c>
      <c r="D9580" s="1">
        <v>36809</v>
      </c>
      <c r="E9580" s="1">
        <v>43456</v>
      </c>
      <c r="F9580" t="s">
        <v>19</v>
      </c>
      <c r="I9580">
        <v>100</v>
      </c>
      <c r="J9580">
        <v>0</v>
      </c>
      <c r="K9580">
        <v>0</v>
      </c>
      <c r="L9580">
        <v>1077</v>
      </c>
      <c r="M9580">
        <v>1077</v>
      </c>
      <c r="N9580" t="s">
        <v>20</v>
      </c>
      <c r="O9580" t="s">
        <v>13014</v>
      </c>
      <c r="P9580" t="s">
        <v>28</v>
      </c>
      <c r="Q9580" t="s">
        <v>34233</v>
      </c>
      <c r="R9580" t="s">
        <v>34233</v>
      </c>
      <c r="S9580" t="s">
        <v>32628</v>
      </c>
      <c r="T9580" t="s">
        <v>34357</v>
      </c>
      <c r="U9580" t="s">
        <v>32634</v>
      </c>
      <c r="V9580" t="s">
        <v>33508</v>
      </c>
      <c r="W9580">
        <v>216</v>
      </c>
      <c r="X9580">
        <v>2</v>
      </c>
      <c r="AA9580">
        <v>8.5</v>
      </c>
      <c r="AB9580">
        <v>20</v>
      </c>
      <c r="AC9580">
        <v>1</v>
      </c>
      <c r="AD9580" t="str">
        <f t="shared" si="1483"/>
        <v/>
      </c>
      <c r="AE9580" t="str">
        <f t="shared" si="1482"/>
        <v/>
      </c>
      <c r="AF9580" t="str">
        <f t="shared" si="1481"/>
        <v/>
      </c>
      <c r="AG9580">
        <f t="shared" si="1480"/>
        <v>1</v>
      </c>
      <c r="AH9580">
        <f t="shared" si="1476"/>
        <v>2.8</v>
      </c>
      <c r="AI9580">
        <v>0.14499999999999999</v>
      </c>
      <c r="AJ9580">
        <f t="shared" si="1484"/>
        <v>0.40599999999999997</v>
      </c>
      <c r="AK9580" t="str">
        <f t="shared" si="1477"/>
        <v/>
      </c>
      <c r="AL9580" t="str">
        <f t="shared" si="1485"/>
        <v/>
      </c>
    </row>
    <row r="9581" spans="1:38" x14ac:dyDescent="0.2">
      <c r="A9581" t="s">
        <v>13015</v>
      </c>
      <c r="B9581" t="s">
        <v>233</v>
      </c>
      <c r="C9581" t="s">
        <v>13016</v>
      </c>
      <c r="D9581" s="1">
        <v>36809</v>
      </c>
      <c r="E9581" s="1">
        <v>43456</v>
      </c>
      <c r="F9581" t="s">
        <v>19</v>
      </c>
      <c r="I9581">
        <v>100</v>
      </c>
      <c r="J9581">
        <v>0</v>
      </c>
      <c r="K9581">
        <v>0</v>
      </c>
      <c r="L9581">
        <v>1116</v>
      </c>
      <c r="M9581">
        <v>1116</v>
      </c>
      <c r="N9581" t="s">
        <v>20</v>
      </c>
      <c r="O9581" t="s">
        <v>13017</v>
      </c>
      <c r="P9581" t="s">
        <v>28</v>
      </c>
      <c r="Q9581" t="s">
        <v>34233</v>
      </c>
      <c r="R9581" t="s">
        <v>34233</v>
      </c>
      <c r="S9581" t="s">
        <v>32628</v>
      </c>
      <c r="T9581" t="s">
        <v>34357</v>
      </c>
      <c r="U9581" t="s">
        <v>32634</v>
      </c>
      <c r="V9581" t="s">
        <v>33508</v>
      </c>
      <c r="W9581">
        <v>223</v>
      </c>
      <c r="X9581">
        <v>2</v>
      </c>
      <c r="AA9581">
        <v>8.5</v>
      </c>
      <c r="AB9581">
        <v>20</v>
      </c>
      <c r="AC9581">
        <v>1</v>
      </c>
      <c r="AD9581" t="str">
        <f t="shared" si="1483"/>
        <v/>
      </c>
      <c r="AE9581" t="str">
        <f t="shared" si="1482"/>
        <v/>
      </c>
      <c r="AF9581" t="str">
        <f t="shared" si="1481"/>
        <v/>
      </c>
      <c r="AG9581">
        <f t="shared" si="1480"/>
        <v>1</v>
      </c>
      <c r="AH9581">
        <f t="shared" si="1476"/>
        <v>2.8</v>
      </c>
      <c r="AI9581">
        <v>0.14499999999999999</v>
      </c>
      <c r="AJ9581">
        <f t="shared" si="1484"/>
        <v>0.40599999999999997</v>
      </c>
      <c r="AK9581" t="str">
        <f t="shared" si="1477"/>
        <v/>
      </c>
      <c r="AL9581" t="str">
        <f t="shared" si="1485"/>
        <v/>
      </c>
    </row>
    <row r="9582" spans="1:38" x14ac:dyDescent="0.2">
      <c r="A9582" t="s">
        <v>25456</v>
      </c>
      <c r="B9582" t="s">
        <v>233</v>
      </c>
      <c r="C9582" t="s">
        <v>25457</v>
      </c>
      <c r="D9582" s="1">
        <v>39911</v>
      </c>
      <c r="E9582" s="1">
        <v>43456</v>
      </c>
      <c r="F9582" t="s">
        <v>39</v>
      </c>
      <c r="I9582">
        <v>100</v>
      </c>
      <c r="J9582">
        <v>0</v>
      </c>
      <c r="K9582">
        <v>0</v>
      </c>
      <c r="L9582">
        <v>4187</v>
      </c>
      <c r="M9582">
        <v>4187</v>
      </c>
      <c r="N9582" t="s">
        <v>20</v>
      </c>
      <c r="O9582" t="s">
        <v>25458</v>
      </c>
      <c r="P9582" t="s">
        <v>28</v>
      </c>
      <c r="Q9582" t="s">
        <v>34233</v>
      </c>
      <c r="R9582" t="s">
        <v>34233</v>
      </c>
      <c r="S9582" t="s">
        <v>33942</v>
      </c>
      <c r="T9582" t="s">
        <v>34233</v>
      </c>
      <c r="V9582" t="s">
        <v>33503</v>
      </c>
      <c r="AD9582" t="str">
        <f t="shared" si="1483"/>
        <v/>
      </c>
      <c r="AE9582" t="str">
        <f t="shared" si="1482"/>
        <v/>
      </c>
      <c r="AF9582" t="str">
        <f t="shared" si="1481"/>
        <v/>
      </c>
      <c r="AG9582" t="str">
        <f t="shared" si="1480"/>
        <v/>
      </c>
      <c r="AH9582" t="str">
        <f t="shared" si="1476"/>
        <v/>
      </c>
      <c r="AI9582">
        <v>0.14499999999999999</v>
      </c>
      <c r="AJ9582" t="str">
        <f t="shared" si="1484"/>
        <v/>
      </c>
      <c r="AK9582" t="str">
        <f t="shared" si="1477"/>
        <v/>
      </c>
      <c r="AL9582" t="str">
        <f t="shared" si="1485"/>
        <v/>
      </c>
    </row>
    <row r="9583" spans="1:38" x14ac:dyDescent="0.2">
      <c r="A9583" t="s">
        <v>13621</v>
      </c>
      <c r="B9583" t="s">
        <v>233</v>
      </c>
      <c r="C9583" t="s">
        <v>13622</v>
      </c>
      <c r="D9583" s="1">
        <v>36950</v>
      </c>
      <c r="E9583" s="1">
        <v>44546</v>
      </c>
      <c r="F9583" t="s">
        <v>39</v>
      </c>
      <c r="I9583">
        <v>100</v>
      </c>
      <c r="J9583">
        <v>0</v>
      </c>
      <c r="K9583">
        <v>0</v>
      </c>
      <c r="L9583">
        <v>8867</v>
      </c>
      <c r="M9583">
        <v>8867</v>
      </c>
      <c r="N9583" t="s">
        <v>20</v>
      </c>
      <c r="O9583" t="s">
        <v>13623</v>
      </c>
      <c r="P9583" t="s">
        <v>28</v>
      </c>
      <c r="Q9583" t="s">
        <v>34233</v>
      </c>
      <c r="R9583" t="s">
        <v>34233</v>
      </c>
      <c r="S9583" t="s">
        <v>33942</v>
      </c>
      <c r="T9583" t="s">
        <v>34233</v>
      </c>
      <c r="AD9583" t="str">
        <f t="shared" si="1483"/>
        <v/>
      </c>
      <c r="AE9583" t="str">
        <f t="shared" si="1482"/>
        <v/>
      </c>
      <c r="AF9583" t="str">
        <f t="shared" si="1481"/>
        <v/>
      </c>
      <c r="AG9583" t="str">
        <f t="shared" si="1480"/>
        <v/>
      </c>
      <c r="AH9583" t="str">
        <f t="shared" si="1476"/>
        <v/>
      </c>
      <c r="AI9583">
        <v>0.14499999999999999</v>
      </c>
      <c r="AJ9583" t="str">
        <f t="shared" si="1484"/>
        <v/>
      </c>
      <c r="AK9583" t="str">
        <f t="shared" si="1477"/>
        <v/>
      </c>
      <c r="AL9583" t="str">
        <f t="shared" si="1485"/>
        <v/>
      </c>
    </row>
    <row r="9584" spans="1:38" x14ac:dyDescent="0.2">
      <c r="A9584" t="s">
        <v>22107</v>
      </c>
      <c r="B9584" t="s">
        <v>233</v>
      </c>
      <c r="C9584" t="s">
        <v>2671</v>
      </c>
      <c r="D9584" s="1">
        <v>36115</v>
      </c>
      <c r="E9584" s="1">
        <v>43456</v>
      </c>
      <c r="F9584" t="s">
        <v>39</v>
      </c>
      <c r="I9584">
        <v>100</v>
      </c>
      <c r="J9584">
        <v>0</v>
      </c>
      <c r="K9584">
        <v>0</v>
      </c>
      <c r="L9584">
        <v>9849</v>
      </c>
      <c r="M9584">
        <v>9849</v>
      </c>
      <c r="N9584" t="s">
        <v>20</v>
      </c>
      <c r="O9584" t="s">
        <v>22108</v>
      </c>
      <c r="P9584" t="s">
        <v>28</v>
      </c>
      <c r="Q9584" t="s">
        <v>34233</v>
      </c>
      <c r="R9584" t="s">
        <v>34233</v>
      </c>
      <c r="S9584" t="s">
        <v>33942</v>
      </c>
      <c r="T9584" t="s">
        <v>34233</v>
      </c>
      <c r="AD9584" t="str">
        <f t="shared" si="1483"/>
        <v/>
      </c>
      <c r="AE9584" t="str">
        <f t="shared" si="1482"/>
        <v/>
      </c>
      <c r="AF9584" t="str">
        <f t="shared" si="1481"/>
        <v/>
      </c>
      <c r="AG9584" t="str">
        <f t="shared" si="1480"/>
        <v/>
      </c>
      <c r="AH9584" t="str">
        <f t="shared" ref="AH9584:AH9634" si="1486">IF(AG9584="","",AG9584*2.8)</f>
        <v/>
      </c>
      <c r="AI9584">
        <v>0.14499999999999999</v>
      </c>
      <c r="AJ9584" t="str">
        <f t="shared" si="1484"/>
        <v/>
      </c>
      <c r="AK9584" t="str">
        <f t="shared" ref="AK9584:AK9634" si="1487">IF(AE9584="","",AE9584*2.8)</f>
        <v/>
      </c>
      <c r="AL9584" t="str">
        <f t="shared" si="1485"/>
        <v/>
      </c>
    </row>
    <row r="9585" spans="1:39" x14ac:dyDescent="0.2">
      <c r="A9585" t="s">
        <v>28500</v>
      </c>
      <c r="B9585" t="s">
        <v>233</v>
      </c>
      <c r="C9585" t="s">
        <v>28501</v>
      </c>
      <c r="D9585" s="1">
        <v>42632</v>
      </c>
      <c r="E9585" s="1">
        <v>44546</v>
      </c>
      <c r="F9585" t="s">
        <v>39</v>
      </c>
      <c r="I9585">
        <v>100</v>
      </c>
      <c r="J9585">
        <v>0</v>
      </c>
      <c r="K9585">
        <v>0</v>
      </c>
      <c r="L9585">
        <v>28557</v>
      </c>
      <c r="M9585">
        <v>28557</v>
      </c>
      <c r="N9585" t="s">
        <v>20</v>
      </c>
      <c r="O9585" t="s">
        <v>28502</v>
      </c>
      <c r="P9585" t="s">
        <v>28</v>
      </c>
      <c r="Q9585" t="s">
        <v>34233</v>
      </c>
      <c r="R9585" t="s">
        <v>34233</v>
      </c>
      <c r="S9585" t="s">
        <v>33942</v>
      </c>
      <c r="T9585" t="s">
        <v>34233</v>
      </c>
      <c r="AD9585" t="str">
        <f t="shared" si="1483"/>
        <v/>
      </c>
      <c r="AE9585" t="str">
        <f t="shared" ref="AE9585:AE9616" si="1488">IF((S9585="tühi")*(AC9585&lt;&gt;""),AC9585,"")</f>
        <v/>
      </c>
      <c r="AF9585" t="str">
        <f t="shared" si="1481"/>
        <v/>
      </c>
      <c r="AG9585" t="str">
        <f t="shared" si="1480"/>
        <v/>
      </c>
      <c r="AH9585" t="str">
        <f t="shared" si="1486"/>
        <v/>
      </c>
      <c r="AI9585">
        <v>0.14499999999999999</v>
      </c>
      <c r="AJ9585" t="str">
        <f t="shared" si="1484"/>
        <v/>
      </c>
      <c r="AK9585" t="str">
        <f t="shared" si="1487"/>
        <v/>
      </c>
      <c r="AL9585" t="str">
        <f t="shared" si="1485"/>
        <v/>
      </c>
    </row>
    <row r="9586" spans="1:39" x14ac:dyDescent="0.2">
      <c r="A9586" t="s">
        <v>28983</v>
      </c>
      <c r="B9586" t="s">
        <v>233</v>
      </c>
      <c r="C9586" t="s">
        <v>28984</v>
      </c>
      <c r="D9586" s="1">
        <v>42930</v>
      </c>
      <c r="E9586" s="1">
        <v>44546</v>
      </c>
      <c r="F9586" t="s">
        <v>39</v>
      </c>
      <c r="I9586">
        <v>100</v>
      </c>
      <c r="J9586">
        <v>0</v>
      </c>
      <c r="K9586">
        <v>0</v>
      </c>
      <c r="L9586">
        <v>15111</v>
      </c>
      <c r="M9586">
        <v>15111</v>
      </c>
      <c r="N9586" t="s">
        <v>20</v>
      </c>
      <c r="O9586" t="s">
        <v>28985</v>
      </c>
      <c r="P9586" t="s">
        <v>28</v>
      </c>
      <c r="Q9586" t="s">
        <v>34233</v>
      </c>
      <c r="R9586" t="s">
        <v>34233</v>
      </c>
      <c r="S9586" t="s">
        <v>33942</v>
      </c>
      <c r="T9586" t="s">
        <v>34233</v>
      </c>
      <c r="V9586" t="s">
        <v>33558</v>
      </c>
      <c r="AD9586" t="str">
        <f t="shared" si="1483"/>
        <v/>
      </c>
      <c r="AE9586" t="str">
        <f t="shared" si="1488"/>
        <v/>
      </c>
      <c r="AF9586" t="str">
        <f t="shared" si="1481"/>
        <v/>
      </c>
      <c r="AG9586" t="str">
        <f t="shared" si="1480"/>
        <v/>
      </c>
      <c r="AH9586" t="str">
        <f t="shared" si="1486"/>
        <v/>
      </c>
      <c r="AI9586">
        <v>0.14499999999999999</v>
      </c>
      <c r="AJ9586" t="str">
        <f t="shared" si="1484"/>
        <v/>
      </c>
      <c r="AK9586" t="str">
        <f t="shared" si="1487"/>
        <v/>
      </c>
      <c r="AL9586" t="str">
        <f t="shared" si="1485"/>
        <v/>
      </c>
    </row>
    <row r="9587" spans="1:39" x14ac:dyDescent="0.2">
      <c r="A9587" t="s">
        <v>30995</v>
      </c>
      <c r="B9587" t="s">
        <v>233</v>
      </c>
      <c r="C9587" t="s">
        <v>11940</v>
      </c>
      <c r="D9587" s="1">
        <v>43859</v>
      </c>
      <c r="E9587" s="1">
        <v>44228</v>
      </c>
      <c r="F9587" t="s">
        <v>15348</v>
      </c>
      <c r="I9587">
        <v>100</v>
      </c>
      <c r="J9587">
        <v>0</v>
      </c>
      <c r="K9587">
        <v>0</v>
      </c>
      <c r="L9587">
        <v>576</v>
      </c>
      <c r="M9587">
        <v>576</v>
      </c>
      <c r="N9587" t="s">
        <v>20</v>
      </c>
      <c r="O9587" t="s">
        <v>30996</v>
      </c>
      <c r="P9587" t="s">
        <v>2356</v>
      </c>
      <c r="Q9587" t="s">
        <v>34233</v>
      </c>
      <c r="R9587" t="s">
        <v>34233</v>
      </c>
      <c r="S9587" t="s">
        <v>33942</v>
      </c>
      <c r="T9587" t="s">
        <v>34233</v>
      </c>
      <c r="AD9587" t="str">
        <f t="shared" si="1483"/>
        <v/>
      </c>
      <c r="AE9587" t="str">
        <f t="shared" si="1488"/>
        <v/>
      </c>
      <c r="AF9587" t="str">
        <f t="shared" si="1481"/>
        <v/>
      </c>
      <c r="AG9587" t="str">
        <f t="shared" si="1480"/>
        <v/>
      </c>
      <c r="AH9587" t="str">
        <f t="shared" si="1486"/>
        <v/>
      </c>
      <c r="AI9587">
        <v>0.14499999999999999</v>
      </c>
      <c r="AJ9587" t="str">
        <f t="shared" si="1484"/>
        <v/>
      </c>
      <c r="AK9587" t="str">
        <f t="shared" si="1487"/>
        <v/>
      </c>
      <c r="AL9587" t="str">
        <f t="shared" si="1485"/>
        <v/>
      </c>
    </row>
    <row r="9588" spans="1:39" x14ac:dyDescent="0.2">
      <c r="A9588" t="s">
        <v>30352</v>
      </c>
      <c r="B9588" t="s">
        <v>233</v>
      </c>
      <c r="C9588" t="s">
        <v>30353</v>
      </c>
      <c r="D9588" s="1">
        <v>43859</v>
      </c>
      <c r="E9588" s="1">
        <v>44111</v>
      </c>
      <c r="F9588" t="s">
        <v>889</v>
      </c>
      <c r="I9588">
        <v>100</v>
      </c>
      <c r="J9588">
        <v>0</v>
      </c>
      <c r="K9588">
        <v>0</v>
      </c>
      <c r="L9588">
        <v>697</v>
      </c>
      <c r="M9588">
        <v>697</v>
      </c>
      <c r="N9588" t="s">
        <v>20</v>
      </c>
      <c r="O9588" t="s">
        <v>30354</v>
      </c>
      <c r="P9588" t="s">
        <v>44</v>
      </c>
      <c r="Q9588" t="s">
        <v>34233</v>
      </c>
      <c r="R9588" t="s">
        <v>34233</v>
      </c>
      <c r="S9588" t="s">
        <v>33942</v>
      </c>
      <c r="T9588" t="s">
        <v>34233</v>
      </c>
      <c r="AD9588" t="str">
        <f t="shared" si="1483"/>
        <v/>
      </c>
      <c r="AE9588" t="str">
        <f t="shared" si="1488"/>
        <v/>
      </c>
      <c r="AF9588" t="str">
        <f t="shared" si="1481"/>
        <v/>
      </c>
      <c r="AG9588" t="str">
        <f t="shared" si="1480"/>
        <v/>
      </c>
      <c r="AH9588" t="str">
        <f t="shared" si="1486"/>
        <v/>
      </c>
      <c r="AI9588">
        <v>0.14499999999999999</v>
      </c>
      <c r="AJ9588" t="str">
        <f t="shared" si="1484"/>
        <v/>
      </c>
      <c r="AK9588" t="str">
        <f t="shared" si="1487"/>
        <v/>
      </c>
      <c r="AL9588" t="str">
        <f t="shared" si="1485"/>
        <v/>
      </c>
    </row>
    <row r="9589" spans="1:39" x14ac:dyDescent="0.2">
      <c r="A9589" t="s">
        <v>28863</v>
      </c>
      <c r="B9589" t="s">
        <v>233</v>
      </c>
      <c r="C9589" t="s">
        <v>28864</v>
      </c>
      <c r="D9589" s="1">
        <v>42733</v>
      </c>
      <c r="E9589" s="1">
        <v>44546</v>
      </c>
      <c r="F9589" t="s">
        <v>26</v>
      </c>
      <c r="I9589">
        <v>100</v>
      </c>
      <c r="J9589">
        <v>0</v>
      </c>
      <c r="K9589">
        <v>0</v>
      </c>
      <c r="L9589">
        <v>1979</v>
      </c>
      <c r="M9589">
        <v>1979</v>
      </c>
      <c r="N9589" t="s">
        <v>20</v>
      </c>
      <c r="O9589" t="s">
        <v>28865</v>
      </c>
      <c r="P9589" t="s">
        <v>44</v>
      </c>
      <c r="Q9589" t="s">
        <v>34233</v>
      </c>
      <c r="R9589" t="s">
        <v>34233</v>
      </c>
      <c r="S9589" t="s">
        <v>34233</v>
      </c>
      <c r="T9589" t="s">
        <v>34233</v>
      </c>
      <c r="AD9589" t="str">
        <f t="shared" si="1483"/>
        <v/>
      </c>
      <c r="AE9589" t="str">
        <f t="shared" si="1488"/>
        <v/>
      </c>
      <c r="AF9589" t="str">
        <f t="shared" si="1481"/>
        <v/>
      </c>
      <c r="AG9589" t="str">
        <f t="shared" si="1480"/>
        <v/>
      </c>
      <c r="AH9589" t="str">
        <f t="shared" si="1486"/>
        <v/>
      </c>
      <c r="AI9589">
        <v>0.14499999999999999</v>
      </c>
      <c r="AJ9589" t="str">
        <f t="shared" si="1484"/>
        <v/>
      </c>
      <c r="AK9589" t="str">
        <f t="shared" si="1487"/>
        <v/>
      </c>
      <c r="AL9589" t="str">
        <f t="shared" si="1485"/>
        <v/>
      </c>
    </row>
    <row r="9590" spans="1:39" x14ac:dyDescent="0.2">
      <c r="A9590" t="s">
        <v>13594</v>
      </c>
      <c r="B9590" t="s">
        <v>233</v>
      </c>
      <c r="C9590" t="s">
        <v>13595</v>
      </c>
      <c r="D9590" s="1">
        <v>36866</v>
      </c>
      <c r="E9590" s="1">
        <v>43456</v>
      </c>
      <c r="F9590" t="s">
        <v>19</v>
      </c>
      <c r="I9590">
        <v>100</v>
      </c>
      <c r="J9590">
        <v>0</v>
      </c>
      <c r="K9590">
        <v>0</v>
      </c>
      <c r="L9590">
        <v>1717</v>
      </c>
      <c r="M9590">
        <v>1717</v>
      </c>
      <c r="N9590" t="s">
        <v>20</v>
      </c>
      <c r="O9590" t="s">
        <v>13596</v>
      </c>
      <c r="P9590" t="s">
        <v>28</v>
      </c>
      <c r="Q9590" t="s">
        <v>34256</v>
      </c>
      <c r="R9590" t="s">
        <v>33787</v>
      </c>
      <c r="S9590" t="s">
        <v>32628</v>
      </c>
      <c r="T9590" t="s">
        <v>34356</v>
      </c>
      <c r="AD9590" t="str">
        <f t="shared" si="1483"/>
        <v/>
      </c>
      <c r="AE9590" t="str">
        <f t="shared" si="1488"/>
        <v/>
      </c>
      <c r="AF9590" t="str">
        <f t="shared" si="1481"/>
        <v/>
      </c>
      <c r="AG9590" s="17">
        <v>1</v>
      </c>
      <c r="AH9590">
        <f t="shared" si="1486"/>
        <v>2.8</v>
      </c>
      <c r="AI9590">
        <v>0.14499999999999999</v>
      </c>
      <c r="AJ9590">
        <f t="shared" si="1484"/>
        <v>0.40599999999999997</v>
      </c>
      <c r="AK9590" t="str">
        <f t="shared" si="1487"/>
        <v/>
      </c>
      <c r="AL9590" t="str">
        <f t="shared" si="1485"/>
        <v/>
      </c>
      <c r="AM9590" t="s">
        <v>34914</v>
      </c>
    </row>
    <row r="9591" spans="1:39" x14ac:dyDescent="0.2">
      <c r="A9591" t="s">
        <v>25289</v>
      </c>
      <c r="B9591" t="s">
        <v>233</v>
      </c>
      <c r="C9591" t="s">
        <v>25290</v>
      </c>
      <c r="D9591" s="1">
        <v>39736</v>
      </c>
      <c r="E9591" s="1">
        <v>43456</v>
      </c>
      <c r="F9591" t="s">
        <v>19</v>
      </c>
      <c r="I9591">
        <v>100</v>
      </c>
      <c r="J9591">
        <v>0</v>
      </c>
      <c r="K9591">
        <v>0</v>
      </c>
      <c r="L9591">
        <v>1199</v>
      </c>
      <c r="M9591">
        <v>1199</v>
      </c>
      <c r="N9591" t="s">
        <v>20</v>
      </c>
      <c r="O9591" t="s">
        <v>25291</v>
      </c>
      <c r="P9591" t="s">
        <v>28</v>
      </c>
      <c r="Q9591" t="s">
        <v>34256</v>
      </c>
      <c r="R9591" t="s">
        <v>33783</v>
      </c>
      <c r="S9591" t="s">
        <v>33942</v>
      </c>
      <c r="T9591" t="s">
        <v>34233</v>
      </c>
      <c r="U9591" t="s">
        <v>32634</v>
      </c>
      <c r="V9591" t="s">
        <v>33527</v>
      </c>
      <c r="W9591">
        <v>250</v>
      </c>
      <c r="X9591">
        <v>2</v>
      </c>
      <c r="Y9591" t="s">
        <v>32654</v>
      </c>
      <c r="Z9591">
        <v>450</v>
      </c>
      <c r="AA9591">
        <v>8.5</v>
      </c>
      <c r="AC9591">
        <v>1</v>
      </c>
      <c r="AD9591" t="str">
        <f t="shared" si="1483"/>
        <v/>
      </c>
      <c r="AE9591">
        <f t="shared" si="1488"/>
        <v>1</v>
      </c>
      <c r="AF9591" t="str">
        <f t="shared" si="1481"/>
        <v/>
      </c>
      <c r="AG9591" t="str">
        <f t="shared" ref="AG9591:AG9620" si="1489">IF((S9591&lt;&gt;"tühi")*(AC9591&lt;&gt;""),AC9591,"")</f>
        <v/>
      </c>
      <c r="AH9591" t="str">
        <f t="shared" si="1486"/>
        <v/>
      </c>
      <c r="AI9591">
        <v>0.14499999999999999</v>
      </c>
      <c r="AJ9591" t="str">
        <f t="shared" si="1484"/>
        <v/>
      </c>
      <c r="AK9591">
        <f t="shared" si="1487"/>
        <v>2.8</v>
      </c>
      <c r="AL9591">
        <f t="shared" si="1485"/>
        <v>0.40599999999999997</v>
      </c>
    </row>
    <row r="9592" spans="1:39" x14ac:dyDescent="0.2">
      <c r="A9592" t="s">
        <v>25292</v>
      </c>
      <c r="B9592" t="s">
        <v>233</v>
      </c>
      <c r="C9592" t="s">
        <v>25293</v>
      </c>
      <c r="D9592" s="1">
        <v>39736</v>
      </c>
      <c r="E9592" s="1">
        <v>43456</v>
      </c>
      <c r="F9592" t="s">
        <v>19</v>
      </c>
      <c r="I9592">
        <v>100</v>
      </c>
      <c r="J9592">
        <v>0</v>
      </c>
      <c r="K9592">
        <v>0</v>
      </c>
      <c r="L9592">
        <v>1202</v>
      </c>
      <c r="M9592">
        <v>1202</v>
      </c>
      <c r="N9592" t="s">
        <v>20</v>
      </c>
      <c r="O9592" t="s">
        <v>25294</v>
      </c>
      <c r="P9592" t="s">
        <v>28</v>
      </c>
      <c r="Q9592" t="s">
        <v>34256</v>
      </c>
      <c r="R9592" t="s">
        <v>33783</v>
      </c>
      <c r="S9592" t="s">
        <v>33942</v>
      </c>
      <c r="T9592" t="s">
        <v>34233</v>
      </c>
      <c r="U9592" t="s">
        <v>32634</v>
      </c>
      <c r="V9592" t="s">
        <v>33527</v>
      </c>
      <c r="W9592">
        <v>250</v>
      </c>
      <c r="X9592">
        <v>2</v>
      </c>
      <c r="Y9592" t="s">
        <v>32654</v>
      </c>
      <c r="Z9592">
        <v>450</v>
      </c>
      <c r="AA9592">
        <v>8.5</v>
      </c>
      <c r="AC9592">
        <v>1</v>
      </c>
      <c r="AD9592" t="str">
        <f t="shared" si="1483"/>
        <v/>
      </c>
      <c r="AE9592">
        <f t="shared" si="1488"/>
        <v>1</v>
      </c>
      <c r="AF9592" t="str">
        <f t="shared" si="1481"/>
        <v/>
      </c>
      <c r="AG9592" t="str">
        <f t="shared" si="1489"/>
        <v/>
      </c>
      <c r="AH9592" t="str">
        <f t="shared" si="1486"/>
        <v/>
      </c>
      <c r="AI9592">
        <v>0.14499999999999999</v>
      </c>
      <c r="AJ9592" t="str">
        <f t="shared" si="1484"/>
        <v/>
      </c>
      <c r="AK9592">
        <f t="shared" si="1487"/>
        <v>2.8</v>
      </c>
      <c r="AL9592">
        <f t="shared" si="1485"/>
        <v>0.40599999999999997</v>
      </c>
    </row>
    <row r="9593" spans="1:39" x14ac:dyDescent="0.2">
      <c r="A9593" t="s">
        <v>25277</v>
      </c>
      <c r="B9593" t="s">
        <v>233</v>
      </c>
      <c r="C9593" t="s">
        <v>25278</v>
      </c>
      <c r="D9593" s="1">
        <v>39736</v>
      </c>
      <c r="E9593" s="1">
        <v>44546</v>
      </c>
      <c r="F9593" t="s">
        <v>19</v>
      </c>
      <c r="I9593">
        <v>100</v>
      </c>
      <c r="J9593">
        <v>0</v>
      </c>
      <c r="K9593">
        <v>0</v>
      </c>
      <c r="L9593">
        <v>1204</v>
      </c>
      <c r="M9593">
        <v>1204</v>
      </c>
      <c r="N9593" t="s">
        <v>20</v>
      </c>
      <c r="O9593" t="s">
        <v>25279</v>
      </c>
      <c r="P9593" t="s">
        <v>28</v>
      </c>
      <c r="Q9593" t="s">
        <v>34256</v>
      </c>
      <c r="R9593" t="s">
        <v>33783</v>
      </c>
      <c r="S9593" t="s">
        <v>33942</v>
      </c>
      <c r="T9593" t="s">
        <v>34233</v>
      </c>
      <c r="U9593" t="s">
        <v>32634</v>
      </c>
      <c r="V9593" t="s">
        <v>33527</v>
      </c>
      <c r="W9593">
        <v>250</v>
      </c>
      <c r="X9593">
        <v>2</v>
      </c>
      <c r="Y9593" t="s">
        <v>32654</v>
      </c>
      <c r="Z9593">
        <v>450</v>
      </c>
      <c r="AA9593">
        <v>8.5</v>
      </c>
      <c r="AC9593">
        <v>1</v>
      </c>
      <c r="AD9593" t="str">
        <f t="shared" si="1483"/>
        <v/>
      </c>
      <c r="AE9593">
        <f t="shared" si="1488"/>
        <v>1</v>
      </c>
      <c r="AF9593" t="str">
        <f t="shared" si="1481"/>
        <v/>
      </c>
      <c r="AG9593" t="str">
        <f t="shared" si="1489"/>
        <v/>
      </c>
      <c r="AH9593" t="str">
        <f t="shared" si="1486"/>
        <v/>
      </c>
      <c r="AI9593">
        <v>0.14499999999999999</v>
      </c>
      <c r="AJ9593" t="str">
        <f t="shared" si="1484"/>
        <v/>
      </c>
      <c r="AK9593">
        <f t="shared" si="1487"/>
        <v>2.8</v>
      </c>
      <c r="AL9593">
        <f t="shared" si="1485"/>
        <v>0.40599999999999997</v>
      </c>
    </row>
    <row r="9594" spans="1:39" x14ac:dyDescent="0.2">
      <c r="A9594" t="s">
        <v>25295</v>
      </c>
      <c r="B9594" t="s">
        <v>233</v>
      </c>
      <c r="C9594" t="s">
        <v>25296</v>
      </c>
      <c r="D9594" s="1">
        <v>39736</v>
      </c>
      <c r="E9594" s="1">
        <v>44546</v>
      </c>
      <c r="F9594" t="s">
        <v>19</v>
      </c>
      <c r="I9594">
        <v>100</v>
      </c>
      <c r="J9594">
        <v>0</v>
      </c>
      <c r="K9594">
        <v>0</v>
      </c>
      <c r="L9594">
        <v>1202</v>
      </c>
      <c r="M9594">
        <v>1202</v>
      </c>
      <c r="N9594" t="s">
        <v>20</v>
      </c>
      <c r="O9594" t="s">
        <v>25297</v>
      </c>
      <c r="P9594" t="s">
        <v>28</v>
      </c>
      <c r="Q9594" t="s">
        <v>34256</v>
      </c>
      <c r="R9594" t="s">
        <v>33783</v>
      </c>
      <c r="S9594" t="s">
        <v>33942</v>
      </c>
      <c r="T9594" t="s">
        <v>34233</v>
      </c>
      <c r="U9594" t="s">
        <v>32634</v>
      </c>
      <c r="V9594" t="s">
        <v>33527</v>
      </c>
      <c r="W9594">
        <v>250</v>
      </c>
      <c r="X9594">
        <v>2</v>
      </c>
      <c r="Y9594" t="s">
        <v>32654</v>
      </c>
      <c r="Z9594">
        <v>450</v>
      </c>
      <c r="AA9594">
        <v>8.5</v>
      </c>
      <c r="AC9594">
        <v>1</v>
      </c>
      <c r="AD9594" t="str">
        <f t="shared" si="1483"/>
        <v/>
      </c>
      <c r="AE9594">
        <f t="shared" si="1488"/>
        <v>1</v>
      </c>
      <c r="AF9594" t="str">
        <f t="shared" si="1481"/>
        <v/>
      </c>
      <c r="AG9594" t="str">
        <f t="shared" si="1489"/>
        <v/>
      </c>
      <c r="AH9594" t="str">
        <f t="shared" si="1486"/>
        <v/>
      </c>
      <c r="AI9594">
        <v>0.14499999999999999</v>
      </c>
      <c r="AJ9594" t="str">
        <f t="shared" si="1484"/>
        <v/>
      </c>
      <c r="AK9594">
        <f t="shared" si="1487"/>
        <v>2.8</v>
      </c>
      <c r="AL9594">
        <f t="shared" si="1485"/>
        <v>0.40599999999999997</v>
      </c>
    </row>
    <row r="9595" spans="1:39" x14ac:dyDescent="0.2">
      <c r="A9595" t="s">
        <v>14488</v>
      </c>
      <c r="B9595" t="s">
        <v>233</v>
      </c>
      <c r="C9595" t="s">
        <v>14489</v>
      </c>
      <c r="D9595" s="1">
        <v>37229</v>
      </c>
      <c r="E9595" s="1">
        <v>43456</v>
      </c>
      <c r="F9595" t="s">
        <v>19</v>
      </c>
      <c r="I9595">
        <v>100</v>
      </c>
      <c r="J9595">
        <v>0</v>
      </c>
      <c r="K9595">
        <v>0</v>
      </c>
      <c r="L9595">
        <v>1681</v>
      </c>
      <c r="M9595">
        <v>1681</v>
      </c>
      <c r="N9595" t="s">
        <v>20</v>
      </c>
      <c r="O9595" t="s">
        <v>14490</v>
      </c>
      <c r="P9595" t="s">
        <v>28</v>
      </c>
      <c r="Q9595" t="s">
        <v>34256</v>
      </c>
      <c r="R9595" t="s">
        <v>33787</v>
      </c>
      <c r="S9595" t="s">
        <v>33800</v>
      </c>
      <c r="T9595" t="s">
        <v>34356</v>
      </c>
      <c r="U9595" t="s">
        <v>32634</v>
      </c>
      <c r="V9595" t="s">
        <v>33559</v>
      </c>
      <c r="W9595">
        <v>304</v>
      </c>
      <c r="X9595">
        <v>2</v>
      </c>
      <c r="Y9595" t="s">
        <v>32654</v>
      </c>
      <c r="AB9595">
        <v>14</v>
      </c>
      <c r="AC9595">
        <v>1</v>
      </c>
      <c r="AD9595" t="str">
        <f t="shared" si="1483"/>
        <v/>
      </c>
      <c r="AE9595" t="str">
        <f t="shared" si="1488"/>
        <v/>
      </c>
      <c r="AF9595" t="str">
        <f t="shared" si="1481"/>
        <v/>
      </c>
      <c r="AG9595">
        <f t="shared" si="1489"/>
        <v>1</v>
      </c>
      <c r="AH9595">
        <f t="shared" si="1486"/>
        <v>2.8</v>
      </c>
      <c r="AI9595">
        <v>0.14499999999999999</v>
      </c>
      <c r="AJ9595">
        <f t="shared" si="1484"/>
        <v>0.40599999999999997</v>
      </c>
      <c r="AK9595" t="str">
        <f t="shared" si="1487"/>
        <v/>
      </c>
      <c r="AL9595" t="str">
        <f t="shared" si="1485"/>
        <v/>
      </c>
      <c r="AM9595" t="s">
        <v>34914</v>
      </c>
    </row>
    <row r="9596" spans="1:39" x14ac:dyDescent="0.2">
      <c r="A9596" t="s">
        <v>14491</v>
      </c>
      <c r="B9596" t="s">
        <v>233</v>
      </c>
      <c r="C9596" t="s">
        <v>14492</v>
      </c>
      <c r="D9596" s="1">
        <v>37229</v>
      </c>
      <c r="E9596" s="1">
        <v>43456</v>
      </c>
      <c r="F9596" t="s">
        <v>19</v>
      </c>
      <c r="I9596">
        <v>100</v>
      </c>
      <c r="J9596">
        <v>0</v>
      </c>
      <c r="K9596">
        <v>0</v>
      </c>
      <c r="L9596">
        <v>1555</v>
      </c>
      <c r="M9596">
        <v>1555</v>
      </c>
      <c r="N9596" t="s">
        <v>20</v>
      </c>
      <c r="O9596" t="s">
        <v>14493</v>
      </c>
      <c r="P9596" t="s">
        <v>28</v>
      </c>
      <c r="Q9596" t="s">
        <v>34233</v>
      </c>
      <c r="R9596" t="s">
        <v>34233</v>
      </c>
      <c r="S9596" t="s">
        <v>32628</v>
      </c>
      <c r="T9596" t="s">
        <v>34357</v>
      </c>
      <c r="U9596" t="s">
        <v>32634</v>
      </c>
      <c r="V9596" t="s">
        <v>33559</v>
      </c>
      <c r="W9596">
        <v>300</v>
      </c>
      <c r="X9596">
        <v>1.5</v>
      </c>
      <c r="Y9596" t="s">
        <v>32654</v>
      </c>
      <c r="AB9596">
        <v>15</v>
      </c>
      <c r="AC9596">
        <v>1</v>
      </c>
      <c r="AD9596" t="str">
        <f t="shared" si="1483"/>
        <v/>
      </c>
      <c r="AE9596" t="str">
        <f t="shared" si="1488"/>
        <v/>
      </c>
      <c r="AF9596" t="str">
        <f t="shared" si="1481"/>
        <v/>
      </c>
      <c r="AG9596">
        <f t="shared" si="1489"/>
        <v>1</v>
      </c>
      <c r="AH9596">
        <f t="shared" si="1486"/>
        <v>2.8</v>
      </c>
      <c r="AI9596">
        <v>0.14499999999999999</v>
      </c>
      <c r="AJ9596">
        <f t="shared" si="1484"/>
        <v>0.40599999999999997</v>
      </c>
      <c r="AK9596" t="str">
        <f t="shared" si="1487"/>
        <v/>
      </c>
      <c r="AL9596" t="str">
        <f t="shared" si="1485"/>
        <v/>
      </c>
    </row>
    <row r="9597" spans="1:39" x14ac:dyDescent="0.2">
      <c r="A9597" t="s">
        <v>25274</v>
      </c>
      <c r="B9597" t="s">
        <v>233</v>
      </c>
      <c r="C9597" t="s">
        <v>25275</v>
      </c>
      <c r="D9597" s="1">
        <v>39736</v>
      </c>
      <c r="E9597" s="1">
        <v>43456</v>
      </c>
      <c r="F9597" t="s">
        <v>19</v>
      </c>
      <c r="I9597">
        <v>100</v>
      </c>
      <c r="J9597">
        <v>0</v>
      </c>
      <c r="K9597">
        <v>0</v>
      </c>
      <c r="L9597">
        <v>1201</v>
      </c>
      <c r="M9597">
        <v>1201</v>
      </c>
      <c r="N9597" t="s">
        <v>20</v>
      </c>
      <c r="O9597" t="s">
        <v>25276</v>
      </c>
      <c r="P9597" t="s">
        <v>28</v>
      </c>
      <c r="Q9597" t="s">
        <v>34256</v>
      </c>
      <c r="R9597" t="s">
        <v>33783</v>
      </c>
      <c r="S9597" t="s">
        <v>33942</v>
      </c>
      <c r="T9597" t="s">
        <v>34233</v>
      </c>
      <c r="U9597" t="s">
        <v>32634</v>
      </c>
      <c r="V9597" t="s">
        <v>33527</v>
      </c>
      <c r="W9597">
        <v>250</v>
      </c>
      <c r="X9597">
        <v>2</v>
      </c>
      <c r="Y9597" t="s">
        <v>32654</v>
      </c>
      <c r="Z9597">
        <v>450</v>
      </c>
      <c r="AA9597">
        <v>8.5</v>
      </c>
      <c r="AC9597">
        <v>1</v>
      </c>
      <c r="AD9597" t="str">
        <f t="shared" si="1483"/>
        <v/>
      </c>
      <c r="AE9597">
        <f t="shared" si="1488"/>
        <v>1</v>
      </c>
      <c r="AF9597" t="str">
        <f t="shared" si="1481"/>
        <v/>
      </c>
      <c r="AG9597" t="str">
        <f t="shared" si="1489"/>
        <v/>
      </c>
      <c r="AH9597" t="str">
        <f t="shared" si="1486"/>
        <v/>
      </c>
      <c r="AI9597">
        <v>0.14499999999999999</v>
      </c>
      <c r="AJ9597" t="str">
        <f t="shared" si="1484"/>
        <v/>
      </c>
      <c r="AK9597">
        <f t="shared" si="1487"/>
        <v>2.8</v>
      </c>
      <c r="AL9597">
        <f t="shared" si="1485"/>
        <v>0.40599999999999997</v>
      </c>
      <c r="AM9597" t="s">
        <v>35134</v>
      </c>
    </row>
    <row r="9598" spans="1:39" x14ac:dyDescent="0.2">
      <c r="A9598" t="s">
        <v>14494</v>
      </c>
      <c r="B9598" t="s">
        <v>233</v>
      </c>
      <c r="C9598" t="s">
        <v>14495</v>
      </c>
      <c r="D9598" s="1">
        <v>37229</v>
      </c>
      <c r="E9598" s="1">
        <v>44546</v>
      </c>
      <c r="F9598" t="s">
        <v>19</v>
      </c>
      <c r="I9598">
        <v>100</v>
      </c>
      <c r="J9598">
        <v>0</v>
      </c>
      <c r="K9598">
        <v>0</v>
      </c>
      <c r="L9598">
        <v>3592</v>
      </c>
      <c r="M9598">
        <v>3592</v>
      </c>
      <c r="N9598" t="s">
        <v>20</v>
      </c>
      <c r="O9598" t="s">
        <v>14496</v>
      </c>
      <c r="P9598" t="s">
        <v>28</v>
      </c>
      <c r="Q9598" t="s">
        <v>34233</v>
      </c>
      <c r="R9598" t="s">
        <v>34233</v>
      </c>
      <c r="S9598" t="s">
        <v>32628</v>
      </c>
      <c r="T9598" t="s">
        <v>34357</v>
      </c>
      <c r="U9598" t="s">
        <v>32634</v>
      </c>
      <c r="V9598" t="s">
        <v>33560</v>
      </c>
      <c r="W9598">
        <v>225</v>
      </c>
      <c r="X9598">
        <v>2</v>
      </c>
      <c r="Y9598" t="s">
        <v>32654</v>
      </c>
      <c r="Z9598">
        <v>450</v>
      </c>
      <c r="AA9598">
        <v>7</v>
      </c>
      <c r="AB9598">
        <v>15</v>
      </c>
      <c r="AC9598">
        <v>1</v>
      </c>
      <c r="AD9598" t="str">
        <f t="shared" si="1483"/>
        <v/>
      </c>
      <c r="AE9598" t="str">
        <f t="shared" si="1488"/>
        <v/>
      </c>
      <c r="AF9598" t="str">
        <f t="shared" si="1481"/>
        <v/>
      </c>
      <c r="AG9598">
        <f t="shared" si="1489"/>
        <v>1</v>
      </c>
      <c r="AH9598">
        <f t="shared" si="1486"/>
        <v>2.8</v>
      </c>
      <c r="AI9598">
        <v>0.14499999999999999</v>
      </c>
      <c r="AJ9598">
        <f t="shared" si="1484"/>
        <v>0.40599999999999997</v>
      </c>
      <c r="AK9598" t="str">
        <f t="shared" si="1487"/>
        <v/>
      </c>
      <c r="AL9598" t="str">
        <f t="shared" si="1485"/>
        <v/>
      </c>
    </row>
    <row r="9599" spans="1:39" x14ac:dyDescent="0.2">
      <c r="A9599" t="s">
        <v>25301</v>
      </c>
      <c r="B9599" t="s">
        <v>233</v>
      </c>
      <c r="C9599" t="s">
        <v>25302</v>
      </c>
      <c r="D9599" s="1">
        <v>39736</v>
      </c>
      <c r="E9599" s="1">
        <v>43456</v>
      </c>
      <c r="F9599" t="s">
        <v>26</v>
      </c>
      <c r="I9599">
        <v>100</v>
      </c>
      <c r="J9599">
        <v>0</v>
      </c>
      <c r="K9599">
        <v>0</v>
      </c>
      <c r="L9599">
        <v>139</v>
      </c>
      <c r="M9599">
        <v>139</v>
      </c>
      <c r="N9599" t="s">
        <v>20</v>
      </c>
      <c r="O9599" t="s">
        <v>25303</v>
      </c>
      <c r="P9599" t="s">
        <v>28</v>
      </c>
      <c r="Q9599" t="s">
        <v>34233</v>
      </c>
      <c r="R9599" t="s">
        <v>34233</v>
      </c>
      <c r="S9599" t="s">
        <v>34233</v>
      </c>
      <c r="T9599" t="s">
        <v>34233</v>
      </c>
      <c r="V9599" t="s">
        <v>33527</v>
      </c>
      <c r="AD9599" t="str">
        <f t="shared" si="1483"/>
        <v/>
      </c>
      <c r="AE9599" t="str">
        <f t="shared" si="1488"/>
        <v/>
      </c>
      <c r="AF9599" t="str">
        <f t="shared" si="1481"/>
        <v/>
      </c>
      <c r="AG9599" t="str">
        <f t="shared" si="1489"/>
        <v/>
      </c>
      <c r="AH9599" t="str">
        <f t="shared" si="1486"/>
        <v/>
      </c>
      <c r="AI9599">
        <v>0.14499999999999999</v>
      </c>
      <c r="AJ9599" t="str">
        <f t="shared" si="1484"/>
        <v/>
      </c>
      <c r="AK9599" t="str">
        <f t="shared" si="1487"/>
        <v/>
      </c>
      <c r="AL9599" t="str">
        <f t="shared" si="1485"/>
        <v/>
      </c>
    </row>
    <row r="9600" spans="1:39" x14ac:dyDescent="0.2">
      <c r="A9600" t="s">
        <v>25280</v>
      </c>
      <c r="B9600" t="s">
        <v>233</v>
      </c>
      <c r="C9600" t="s">
        <v>25281</v>
      </c>
      <c r="D9600" s="1">
        <v>39736</v>
      </c>
      <c r="E9600" s="1">
        <v>43456</v>
      </c>
      <c r="F9600" t="s">
        <v>26</v>
      </c>
      <c r="I9600">
        <v>100</v>
      </c>
      <c r="J9600">
        <v>0</v>
      </c>
      <c r="K9600">
        <v>0</v>
      </c>
      <c r="L9600">
        <v>230</v>
      </c>
      <c r="M9600">
        <v>230</v>
      </c>
      <c r="N9600" t="s">
        <v>20</v>
      </c>
      <c r="O9600" t="s">
        <v>25282</v>
      </c>
      <c r="P9600" t="s">
        <v>44</v>
      </c>
      <c r="Q9600" t="s">
        <v>34233</v>
      </c>
      <c r="R9600" t="s">
        <v>34233</v>
      </c>
      <c r="S9600" t="s">
        <v>34233</v>
      </c>
      <c r="T9600" t="s">
        <v>34233</v>
      </c>
      <c r="V9600" t="s">
        <v>33527</v>
      </c>
      <c r="AD9600" t="str">
        <f t="shared" si="1483"/>
        <v/>
      </c>
      <c r="AE9600" t="str">
        <f t="shared" si="1488"/>
        <v/>
      </c>
      <c r="AF9600" t="str">
        <f t="shared" si="1481"/>
        <v/>
      </c>
      <c r="AG9600" t="str">
        <f t="shared" si="1489"/>
        <v/>
      </c>
      <c r="AH9600" t="str">
        <f t="shared" si="1486"/>
        <v/>
      </c>
      <c r="AI9600">
        <v>0.14499999999999999</v>
      </c>
      <c r="AJ9600" t="str">
        <f t="shared" si="1484"/>
        <v/>
      </c>
      <c r="AK9600" t="str">
        <f t="shared" si="1487"/>
        <v/>
      </c>
      <c r="AL9600" t="str">
        <f t="shared" si="1485"/>
        <v/>
      </c>
    </row>
    <row r="9601" spans="1:39" x14ac:dyDescent="0.2">
      <c r="A9601" t="s">
        <v>25298</v>
      </c>
      <c r="B9601" t="s">
        <v>233</v>
      </c>
      <c r="C9601" t="s">
        <v>25299</v>
      </c>
      <c r="D9601" s="1">
        <v>39736</v>
      </c>
      <c r="E9601" s="1">
        <v>44546</v>
      </c>
      <c r="F9601" t="s">
        <v>26</v>
      </c>
      <c r="I9601">
        <v>100</v>
      </c>
      <c r="J9601">
        <v>0</v>
      </c>
      <c r="K9601">
        <v>0</v>
      </c>
      <c r="L9601">
        <v>73</v>
      </c>
      <c r="M9601">
        <v>73</v>
      </c>
      <c r="N9601" t="s">
        <v>20</v>
      </c>
      <c r="O9601" t="s">
        <v>25300</v>
      </c>
      <c r="P9601" t="s">
        <v>44</v>
      </c>
      <c r="Q9601" t="s">
        <v>34233</v>
      </c>
      <c r="R9601" t="s">
        <v>34233</v>
      </c>
      <c r="S9601" t="s">
        <v>34233</v>
      </c>
      <c r="T9601" t="s">
        <v>34233</v>
      </c>
      <c r="V9601" t="s">
        <v>33527</v>
      </c>
      <c r="AD9601" t="str">
        <f t="shared" si="1483"/>
        <v/>
      </c>
      <c r="AE9601" t="str">
        <f t="shared" si="1488"/>
        <v/>
      </c>
      <c r="AF9601" t="str">
        <f t="shared" si="1481"/>
        <v/>
      </c>
      <c r="AG9601" t="str">
        <f t="shared" si="1489"/>
        <v/>
      </c>
      <c r="AH9601" t="str">
        <f t="shared" si="1486"/>
        <v/>
      </c>
      <c r="AI9601">
        <v>0.14499999999999999</v>
      </c>
      <c r="AJ9601" t="str">
        <f t="shared" si="1484"/>
        <v/>
      </c>
      <c r="AK9601" t="str">
        <f t="shared" si="1487"/>
        <v/>
      </c>
      <c r="AL9601" t="str">
        <f t="shared" si="1485"/>
        <v/>
      </c>
    </row>
    <row r="9602" spans="1:39" x14ac:dyDescent="0.2">
      <c r="A9602" t="s">
        <v>26342</v>
      </c>
      <c r="B9602" t="s">
        <v>233</v>
      </c>
      <c r="C9602" t="s">
        <v>26343</v>
      </c>
      <c r="D9602" s="1">
        <v>41205</v>
      </c>
      <c r="E9602" s="1">
        <v>43456</v>
      </c>
      <c r="F9602" t="s">
        <v>19</v>
      </c>
      <c r="I9602">
        <v>100</v>
      </c>
      <c r="J9602">
        <v>0</v>
      </c>
      <c r="K9602">
        <v>0</v>
      </c>
      <c r="L9602">
        <v>1200</v>
      </c>
      <c r="M9602">
        <v>1200</v>
      </c>
      <c r="N9602" t="s">
        <v>20</v>
      </c>
      <c r="O9602" t="s">
        <v>26344</v>
      </c>
      <c r="P9602" t="s">
        <v>28</v>
      </c>
      <c r="Q9602" t="s">
        <v>34256</v>
      </c>
      <c r="R9602" t="s">
        <v>33768</v>
      </c>
      <c r="S9602" t="s">
        <v>32628</v>
      </c>
      <c r="T9602" t="s">
        <v>34357</v>
      </c>
      <c r="U9602" t="s">
        <v>32634</v>
      </c>
      <c r="V9602" t="s">
        <v>33502</v>
      </c>
      <c r="W9602">
        <v>250</v>
      </c>
      <c r="X9602">
        <v>2</v>
      </c>
      <c r="Y9602" t="s">
        <v>32654</v>
      </c>
      <c r="Z9602">
        <v>500</v>
      </c>
      <c r="AA9602">
        <v>8.5</v>
      </c>
      <c r="AC9602">
        <v>1</v>
      </c>
      <c r="AD9602" t="str">
        <f t="shared" si="1483"/>
        <v/>
      </c>
      <c r="AE9602" t="str">
        <f t="shared" si="1488"/>
        <v/>
      </c>
      <c r="AF9602" t="str">
        <f t="shared" si="1481"/>
        <v/>
      </c>
      <c r="AG9602">
        <f t="shared" si="1489"/>
        <v>1</v>
      </c>
      <c r="AH9602">
        <f t="shared" si="1486"/>
        <v>2.8</v>
      </c>
      <c r="AI9602">
        <v>0.14499999999999999</v>
      </c>
      <c r="AJ9602">
        <f t="shared" si="1484"/>
        <v>0.40599999999999997</v>
      </c>
      <c r="AK9602" t="str">
        <f t="shared" si="1487"/>
        <v/>
      </c>
      <c r="AL9602" t="str">
        <f t="shared" si="1485"/>
        <v/>
      </c>
    </row>
    <row r="9603" spans="1:39" s="18" customFormat="1" x14ac:dyDescent="0.2">
      <c r="A9603" s="18" t="s">
        <v>26339</v>
      </c>
      <c r="B9603" s="18" t="s">
        <v>233</v>
      </c>
      <c r="C9603" s="18" t="s">
        <v>26340</v>
      </c>
      <c r="D9603" s="19">
        <v>41205</v>
      </c>
      <c r="E9603" s="19">
        <v>43951</v>
      </c>
      <c r="F9603" s="18" t="s">
        <v>19</v>
      </c>
      <c r="I9603" s="18">
        <v>100</v>
      </c>
      <c r="J9603" s="18">
        <v>0</v>
      </c>
      <c r="K9603" s="18">
        <v>0</v>
      </c>
      <c r="L9603" s="18">
        <v>1344</v>
      </c>
      <c r="M9603" s="18">
        <v>1344</v>
      </c>
      <c r="N9603" s="18" t="s">
        <v>20</v>
      </c>
      <c r="O9603" s="18" t="s">
        <v>26341</v>
      </c>
      <c r="P9603" s="18" t="s">
        <v>28</v>
      </c>
      <c r="Q9603" s="18" t="s">
        <v>34256</v>
      </c>
      <c r="R9603" s="18" t="s">
        <v>33783</v>
      </c>
      <c r="S9603" s="18" t="s">
        <v>33942</v>
      </c>
      <c r="T9603" s="18" t="s">
        <v>34233</v>
      </c>
      <c r="U9603" s="18" t="s">
        <v>32634</v>
      </c>
      <c r="V9603" s="18" t="s">
        <v>33561</v>
      </c>
      <c r="W9603" s="18">
        <v>270</v>
      </c>
      <c r="X9603" s="18">
        <v>2</v>
      </c>
      <c r="Y9603" s="18" t="s">
        <v>32654</v>
      </c>
      <c r="Z9603" s="18">
        <v>470</v>
      </c>
      <c r="AA9603" s="18">
        <v>8.5</v>
      </c>
      <c r="AC9603" s="18">
        <v>1</v>
      </c>
      <c r="AD9603" s="18" t="str">
        <f t="shared" si="1483"/>
        <v/>
      </c>
      <c r="AE9603" s="18">
        <f t="shared" si="1488"/>
        <v>1</v>
      </c>
      <c r="AF9603" s="18" t="str">
        <f t="shared" si="1481"/>
        <v/>
      </c>
      <c r="AG9603" s="18" t="str">
        <f t="shared" si="1489"/>
        <v/>
      </c>
      <c r="AH9603" s="18" t="str">
        <f t="shared" si="1486"/>
        <v/>
      </c>
      <c r="AI9603" s="18">
        <v>0.14499999999999999</v>
      </c>
      <c r="AJ9603" s="18" t="str">
        <f t="shared" si="1484"/>
        <v/>
      </c>
      <c r="AK9603" s="18">
        <f t="shared" si="1487"/>
        <v>2.8</v>
      </c>
      <c r="AL9603" s="18">
        <f t="shared" si="1485"/>
        <v>0.40599999999999997</v>
      </c>
      <c r="AM9603" s="18" t="s">
        <v>34844</v>
      </c>
    </row>
    <row r="9604" spans="1:39" x14ac:dyDescent="0.2">
      <c r="A9604" t="s">
        <v>7839</v>
      </c>
      <c r="B9604" t="s">
        <v>233</v>
      </c>
      <c r="C9604" t="s">
        <v>7840</v>
      </c>
      <c r="D9604" s="1">
        <v>36237</v>
      </c>
      <c r="E9604" s="1">
        <v>44546</v>
      </c>
      <c r="F9604" t="s">
        <v>19</v>
      </c>
      <c r="I9604">
        <v>100</v>
      </c>
      <c r="J9604">
        <v>0</v>
      </c>
      <c r="K9604">
        <v>0</v>
      </c>
      <c r="L9604">
        <v>1347</v>
      </c>
      <c r="M9604">
        <v>1347</v>
      </c>
      <c r="N9604" t="s">
        <v>20</v>
      </c>
      <c r="O9604" t="s">
        <v>7841</v>
      </c>
      <c r="P9604" t="s">
        <v>28</v>
      </c>
      <c r="Q9604" t="s">
        <v>34233</v>
      </c>
      <c r="R9604" t="s">
        <v>34233</v>
      </c>
      <c r="S9604" t="s">
        <v>32628</v>
      </c>
      <c r="T9604" t="s">
        <v>34357</v>
      </c>
      <c r="U9604" t="s">
        <v>32634</v>
      </c>
      <c r="V9604" t="s">
        <v>33562</v>
      </c>
      <c r="W9604">
        <v>266</v>
      </c>
      <c r="X9604">
        <v>2</v>
      </c>
      <c r="Y9604" t="s">
        <v>32654</v>
      </c>
      <c r="AB9604">
        <v>20</v>
      </c>
      <c r="AC9604">
        <v>1</v>
      </c>
      <c r="AD9604" t="str">
        <f t="shared" si="1483"/>
        <v/>
      </c>
      <c r="AE9604" t="str">
        <f t="shared" si="1488"/>
        <v/>
      </c>
      <c r="AF9604" t="str">
        <f t="shared" si="1481"/>
        <v/>
      </c>
      <c r="AG9604">
        <f t="shared" si="1489"/>
        <v>1</v>
      </c>
      <c r="AH9604">
        <f t="shared" si="1486"/>
        <v>2.8</v>
      </c>
      <c r="AI9604">
        <v>0.14499999999999999</v>
      </c>
      <c r="AJ9604">
        <f t="shared" si="1484"/>
        <v>0.40599999999999997</v>
      </c>
      <c r="AK9604" t="str">
        <f t="shared" si="1487"/>
        <v/>
      </c>
      <c r="AL9604" t="str">
        <f t="shared" si="1485"/>
        <v/>
      </c>
    </row>
    <row r="9605" spans="1:39" x14ac:dyDescent="0.2">
      <c r="A9605" t="s">
        <v>7871</v>
      </c>
      <c r="B9605" t="s">
        <v>233</v>
      </c>
      <c r="C9605" t="s">
        <v>7872</v>
      </c>
      <c r="D9605" s="1">
        <v>36237</v>
      </c>
      <c r="E9605" s="1">
        <v>43838</v>
      </c>
      <c r="F9605" t="s">
        <v>19</v>
      </c>
      <c r="I9605">
        <v>100</v>
      </c>
      <c r="J9605">
        <v>0</v>
      </c>
      <c r="K9605">
        <v>0</v>
      </c>
      <c r="L9605">
        <v>1846</v>
      </c>
      <c r="M9605">
        <v>1846</v>
      </c>
      <c r="N9605" t="s">
        <v>20</v>
      </c>
      <c r="O9605" t="s">
        <v>7873</v>
      </c>
      <c r="P9605" t="s">
        <v>28</v>
      </c>
      <c r="Q9605" t="s">
        <v>34233</v>
      </c>
      <c r="R9605" t="s">
        <v>34233</v>
      </c>
      <c r="S9605" t="s">
        <v>32628</v>
      </c>
      <c r="T9605" t="s">
        <v>34382</v>
      </c>
      <c r="U9605" t="s">
        <v>32634</v>
      </c>
      <c r="V9605" t="s">
        <v>33562</v>
      </c>
      <c r="W9605">
        <v>382</v>
      </c>
      <c r="X9605">
        <v>2</v>
      </c>
      <c r="Y9605" t="s">
        <v>32654</v>
      </c>
      <c r="AB9605">
        <v>20</v>
      </c>
      <c r="AC9605">
        <v>1</v>
      </c>
      <c r="AD9605" t="str">
        <f t="shared" si="1483"/>
        <v/>
      </c>
      <c r="AE9605" t="str">
        <f t="shared" si="1488"/>
        <v/>
      </c>
      <c r="AF9605" t="str">
        <f t="shared" si="1481"/>
        <v/>
      </c>
      <c r="AG9605">
        <f t="shared" si="1489"/>
        <v>1</v>
      </c>
      <c r="AH9605">
        <f t="shared" si="1486"/>
        <v>2.8</v>
      </c>
      <c r="AI9605">
        <v>0.14499999999999999</v>
      </c>
      <c r="AJ9605">
        <f t="shared" si="1484"/>
        <v>0.40599999999999997</v>
      </c>
      <c r="AK9605" t="str">
        <f t="shared" si="1487"/>
        <v/>
      </c>
      <c r="AL9605" t="str">
        <f t="shared" si="1485"/>
        <v/>
      </c>
    </row>
    <row r="9606" spans="1:39" s="18" customFormat="1" x14ac:dyDescent="0.2">
      <c r="A9606" s="18" t="s">
        <v>7836</v>
      </c>
      <c r="B9606" s="18" t="s">
        <v>233</v>
      </c>
      <c r="C9606" s="18" t="s">
        <v>7837</v>
      </c>
      <c r="D9606" s="19">
        <v>36237</v>
      </c>
      <c r="E9606" s="19">
        <v>43456</v>
      </c>
      <c r="F9606" s="18" t="s">
        <v>19</v>
      </c>
      <c r="I9606" s="18">
        <v>100</v>
      </c>
      <c r="J9606" s="18">
        <v>0</v>
      </c>
      <c r="K9606" s="18">
        <v>0</v>
      </c>
      <c r="L9606" s="18">
        <v>1274</v>
      </c>
      <c r="M9606" s="18">
        <v>1274</v>
      </c>
      <c r="N9606" s="18" t="s">
        <v>20</v>
      </c>
      <c r="O9606" s="18" t="s">
        <v>7838</v>
      </c>
      <c r="P9606" s="18" t="s">
        <v>28</v>
      </c>
      <c r="Q9606" s="18" t="s">
        <v>34256</v>
      </c>
      <c r="R9606" s="18" t="s">
        <v>33783</v>
      </c>
      <c r="S9606" s="18" t="s">
        <v>33942</v>
      </c>
      <c r="T9606" s="18" t="s">
        <v>32634</v>
      </c>
      <c r="U9606" s="18" t="s">
        <v>32634</v>
      </c>
      <c r="V9606" s="18" t="s">
        <v>33562</v>
      </c>
      <c r="W9606" s="18">
        <v>335</v>
      </c>
      <c r="X9606" s="18">
        <v>2</v>
      </c>
      <c r="Y9606" s="18" t="s">
        <v>32654</v>
      </c>
      <c r="AB9606" s="18">
        <v>25</v>
      </c>
      <c r="AC9606" s="18">
        <v>1</v>
      </c>
      <c r="AD9606" s="18" t="str">
        <f t="shared" si="1483"/>
        <v/>
      </c>
      <c r="AE9606" s="18">
        <f t="shared" si="1488"/>
        <v>1</v>
      </c>
      <c r="AF9606" s="18" t="str">
        <f t="shared" si="1481"/>
        <v/>
      </c>
      <c r="AG9606" s="18" t="str">
        <f t="shared" si="1489"/>
        <v/>
      </c>
      <c r="AH9606" s="18" t="str">
        <f t="shared" si="1486"/>
        <v/>
      </c>
      <c r="AI9606" s="18">
        <v>0.14499999999999999</v>
      </c>
      <c r="AJ9606" s="18" t="str">
        <f t="shared" si="1484"/>
        <v/>
      </c>
      <c r="AK9606" s="18">
        <f t="shared" si="1487"/>
        <v>2.8</v>
      </c>
      <c r="AL9606" s="18">
        <f t="shared" si="1485"/>
        <v>0.40599999999999997</v>
      </c>
      <c r="AM9606" s="18" t="s">
        <v>34847</v>
      </c>
    </row>
    <row r="9607" spans="1:39" x14ac:dyDescent="0.2">
      <c r="A9607" t="s">
        <v>7833</v>
      </c>
      <c r="B9607" t="s">
        <v>233</v>
      </c>
      <c r="C9607" t="s">
        <v>7834</v>
      </c>
      <c r="D9607" s="1">
        <v>36237</v>
      </c>
      <c r="E9607" s="1">
        <v>43838</v>
      </c>
      <c r="F9607" t="s">
        <v>19</v>
      </c>
      <c r="I9607">
        <v>100</v>
      </c>
      <c r="J9607">
        <v>0</v>
      </c>
      <c r="K9607">
        <v>0</v>
      </c>
      <c r="L9607">
        <v>1236</v>
      </c>
      <c r="M9607">
        <v>1236</v>
      </c>
      <c r="N9607" t="s">
        <v>20</v>
      </c>
      <c r="O9607" t="s">
        <v>7835</v>
      </c>
      <c r="P9607" t="s">
        <v>28</v>
      </c>
      <c r="Q9607" t="s">
        <v>34233</v>
      </c>
      <c r="R9607" t="s">
        <v>34233</v>
      </c>
      <c r="S9607" t="s">
        <v>32628</v>
      </c>
      <c r="T9607" t="s">
        <v>34357</v>
      </c>
      <c r="U9607" t="s">
        <v>32634</v>
      </c>
      <c r="V9607" t="s">
        <v>33562</v>
      </c>
      <c r="W9607">
        <v>313</v>
      </c>
      <c r="X9607">
        <v>2</v>
      </c>
      <c r="Y9607" t="s">
        <v>32654</v>
      </c>
      <c r="AB9607">
        <v>25</v>
      </c>
      <c r="AC9607">
        <v>1</v>
      </c>
      <c r="AD9607" t="str">
        <f t="shared" si="1483"/>
        <v/>
      </c>
      <c r="AE9607" t="str">
        <f t="shared" si="1488"/>
        <v/>
      </c>
      <c r="AF9607" t="str">
        <f t="shared" si="1481"/>
        <v/>
      </c>
      <c r="AG9607">
        <f t="shared" si="1489"/>
        <v>1</v>
      </c>
      <c r="AH9607">
        <f t="shared" si="1486"/>
        <v>2.8</v>
      </c>
      <c r="AI9607">
        <v>0.14499999999999999</v>
      </c>
      <c r="AJ9607">
        <f t="shared" si="1484"/>
        <v>0.40599999999999997</v>
      </c>
      <c r="AK9607" t="str">
        <f t="shared" si="1487"/>
        <v/>
      </c>
      <c r="AL9607" t="str">
        <f t="shared" si="1485"/>
        <v/>
      </c>
    </row>
    <row r="9608" spans="1:39" x14ac:dyDescent="0.2">
      <c r="A9608" t="s">
        <v>26366</v>
      </c>
      <c r="B9608" t="s">
        <v>233</v>
      </c>
      <c r="C9608" t="s">
        <v>26367</v>
      </c>
      <c r="D9608" s="1">
        <v>41205</v>
      </c>
      <c r="E9608" s="1">
        <v>43456</v>
      </c>
      <c r="F9608" t="s">
        <v>26</v>
      </c>
      <c r="I9608">
        <v>100</v>
      </c>
      <c r="J9608">
        <v>0</v>
      </c>
      <c r="K9608">
        <v>0</v>
      </c>
      <c r="L9608">
        <v>297</v>
      </c>
      <c r="M9608">
        <v>297</v>
      </c>
      <c r="N9608" t="s">
        <v>20</v>
      </c>
      <c r="O9608" t="s">
        <v>26368</v>
      </c>
      <c r="P9608" t="s">
        <v>28</v>
      </c>
      <c r="Q9608" t="s">
        <v>34233</v>
      </c>
      <c r="R9608" t="s">
        <v>34233</v>
      </c>
      <c r="S9608" t="s">
        <v>34233</v>
      </c>
      <c r="T9608" t="s">
        <v>34233</v>
      </c>
      <c r="V9608" t="s">
        <v>33502</v>
      </c>
      <c r="AD9608" t="str">
        <f t="shared" si="1483"/>
        <v/>
      </c>
      <c r="AE9608" t="str">
        <f t="shared" si="1488"/>
        <v/>
      </c>
      <c r="AF9608" t="str">
        <f t="shared" si="1481"/>
        <v/>
      </c>
      <c r="AG9608" t="str">
        <f t="shared" si="1489"/>
        <v/>
      </c>
      <c r="AH9608" t="str">
        <f t="shared" si="1486"/>
        <v/>
      </c>
      <c r="AI9608">
        <v>0.14499999999999999</v>
      </c>
      <c r="AJ9608" t="str">
        <f t="shared" si="1484"/>
        <v/>
      </c>
      <c r="AK9608" t="str">
        <f t="shared" si="1487"/>
        <v/>
      </c>
      <c r="AL9608" t="str">
        <f t="shared" si="1485"/>
        <v/>
      </c>
    </row>
    <row r="9609" spans="1:39" x14ac:dyDescent="0.2">
      <c r="A9609" t="s">
        <v>26369</v>
      </c>
      <c r="B9609" t="s">
        <v>233</v>
      </c>
      <c r="C9609" t="s">
        <v>26370</v>
      </c>
      <c r="D9609" s="1">
        <v>41205</v>
      </c>
      <c r="E9609" s="1">
        <v>43456</v>
      </c>
      <c r="F9609" t="s">
        <v>26</v>
      </c>
      <c r="I9609">
        <v>100</v>
      </c>
      <c r="J9609">
        <v>0</v>
      </c>
      <c r="K9609">
        <v>0</v>
      </c>
      <c r="L9609">
        <v>259</v>
      </c>
      <c r="M9609">
        <v>259</v>
      </c>
      <c r="N9609" t="s">
        <v>20</v>
      </c>
      <c r="O9609" t="s">
        <v>26371</v>
      </c>
      <c r="P9609" t="s">
        <v>28</v>
      </c>
      <c r="Q9609" t="s">
        <v>34233</v>
      </c>
      <c r="R9609" t="s">
        <v>34233</v>
      </c>
      <c r="S9609" t="s">
        <v>34233</v>
      </c>
      <c r="T9609" t="s">
        <v>34233</v>
      </c>
      <c r="V9609" t="s">
        <v>33502</v>
      </c>
      <c r="AD9609" t="str">
        <f t="shared" si="1483"/>
        <v/>
      </c>
      <c r="AE9609" t="str">
        <f t="shared" si="1488"/>
        <v/>
      </c>
      <c r="AF9609" t="str">
        <f t="shared" si="1481"/>
        <v/>
      </c>
      <c r="AG9609" t="str">
        <f t="shared" si="1489"/>
        <v/>
      </c>
      <c r="AH9609" t="str">
        <f t="shared" si="1486"/>
        <v/>
      </c>
      <c r="AI9609">
        <v>0.14499999999999999</v>
      </c>
      <c r="AJ9609" t="str">
        <f t="shared" si="1484"/>
        <v/>
      </c>
      <c r="AK9609" t="str">
        <f t="shared" si="1487"/>
        <v/>
      </c>
      <c r="AL9609" t="str">
        <f t="shared" si="1485"/>
        <v/>
      </c>
    </row>
    <row r="9610" spans="1:39" x14ac:dyDescent="0.2">
      <c r="A9610" t="s">
        <v>29901</v>
      </c>
      <c r="B9610" t="s">
        <v>233</v>
      </c>
      <c r="C9610" t="s">
        <v>29902</v>
      </c>
      <c r="D9610" s="1">
        <v>43838</v>
      </c>
      <c r="E9610" s="1">
        <v>43838</v>
      </c>
      <c r="F9610" t="s">
        <v>26</v>
      </c>
      <c r="I9610">
        <v>100</v>
      </c>
      <c r="J9610">
        <v>0</v>
      </c>
      <c r="K9610">
        <v>0</v>
      </c>
      <c r="L9610">
        <v>293</v>
      </c>
      <c r="M9610">
        <v>293</v>
      </c>
      <c r="N9610" t="s">
        <v>20</v>
      </c>
      <c r="O9610" t="s">
        <v>29903</v>
      </c>
      <c r="P9610" t="s">
        <v>44</v>
      </c>
      <c r="Q9610" t="s">
        <v>34233</v>
      </c>
      <c r="R9610" t="s">
        <v>34233</v>
      </c>
      <c r="S9610" t="s">
        <v>34233</v>
      </c>
      <c r="T9610" t="s">
        <v>34233</v>
      </c>
      <c r="V9610" t="s">
        <v>33535</v>
      </c>
      <c r="AD9610" t="str">
        <f t="shared" si="1483"/>
        <v/>
      </c>
      <c r="AE9610" t="str">
        <f t="shared" si="1488"/>
        <v/>
      </c>
      <c r="AF9610" t="str">
        <f t="shared" si="1481"/>
        <v/>
      </c>
      <c r="AG9610" t="str">
        <f t="shared" si="1489"/>
        <v/>
      </c>
      <c r="AH9610" t="str">
        <f t="shared" si="1486"/>
        <v/>
      </c>
      <c r="AI9610">
        <v>0.14499999999999999</v>
      </c>
      <c r="AJ9610" t="str">
        <f t="shared" si="1484"/>
        <v/>
      </c>
      <c r="AK9610" t="str">
        <f t="shared" si="1487"/>
        <v/>
      </c>
      <c r="AL9610" t="str">
        <f t="shared" si="1485"/>
        <v/>
      </c>
    </row>
    <row r="9611" spans="1:39" x14ac:dyDescent="0.2">
      <c r="A9611" t="s">
        <v>18224</v>
      </c>
      <c r="B9611" t="s">
        <v>233</v>
      </c>
      <c r="C9611" t="s">
        <v>18225</v>
      </c>
      <c r="D9611" s="1">
        <v>37973</v>
      </c>
      <c r="E9611" s="1">
        <v>43951</v>
      </c>
      <c r="F9611" t="s">
        <v>889</v>
      </c>
      <c r="I9611">
        <v>100</v>
      </c>
      <c r="J9611">
        <v>0</v>
      </c>
      <c r="K9611">
        <v>0</v>
      </c>
      <c r="L9611">
        <v>6627</v>
      </c>
      <c r="M9611">
        <v>6627</v>
      </c>
      <c r="N9611" t="s">
        <v>20</v>
      </c>
      <c r="O9611" t="s">
        <v>18226</v>
      </c>
      <c r="P9611" t="s">
        <v>2356</v>
      </c>
      <c r="Q9611" t="s">
        <v>34233</v>
      </c>
      <c r="R9611" t="s">
        <v>34233</v>
      </c>
      <c r="S9611" t="s">
        <v>33942</v>
      </c>
      <c r="T9611" t="s">
        <v>34233</v>
      </c>
      <c r="V9611" t="s">
        <v>35060</v>
      </c>
      <c r="AD9611" t="str">
        <f t="shared" si="1483"/>
        <v/>
      </c>
      <c r="AE9611" t="str">
        <f t="shared" si="1488"/>
        <v/>
      </c>
      <c r="AF9611" t="str">
        <f t="shared" ref="AF9611:AF9665" si="1490">IF((S9611&lt;&gt;"tühi")*(F9611&lt;&gt;"Elamumaa")*(G9611&lt;&gt;"Elamumaa")*(H9611&lt;&gt;"Elamumaa"),IF(Z9611=0,"",Z9611),"")</f>
        <v/>
      </c>
      <c r="AG9611" t="str">
        <f t="shared" si="1489"/>
        <v/>
      </c>
      <c r="AH9611" t="str">
        <f t="shared" si="1486"/>
        <v/>
      </c>
      <c r="AI9611">
        <v>0.14499999999999999</v>
      </c>
      <c r="AJ9611" t="str">
        <f t="shared" si="1484"/>
        <v/>
      </c>
      <c r="AK9611" t="str">
        <f t="shared" si="1487"/>
        <v/>
      </c>
      <c r="AL9611" t="str">
        <f t="shared" si="1485"/>
        <v/>
      </c>
    </row>
    <row r="9612" spans="1:39" x14ac:dyDescent="0.2">
      <c r="A9612" t="s">
        <v>18327</v>
      </c>
      <c r="B9612" t="s">
        <v>233</v>
      </c>
      <c r="C9612" t="s">
        <v>18328</v>
      </c>
      <c r="D9612" s="1">
        <v>38031</v>
      </c>
      <c r="E9612" s="1">
        <v>43456</v>
      </c>
      <c r="F9612" t="s">
        <v>889</v>
      </c>
      <c r="I9612">
        <v>100</v>
      </c>
      <c r="J9612">
        <v>0</v>
      </c>
      <c r="K9612">
        <v>0</v>
      </c>
      <c r="L9612">
        <v>3374</v>
      </c>
      <c r="M9612">
        <v>3373</v>
      </c>
      <c r="N9612" t="s">
        <v>20</v>
      </c>
      <c r="O9612" t="s">
        <v>18226</v>
      </c>
      <c r="P9612" t="s">
        <v>2356</v>
      </c>
      <c r="Q9612" t="s">
        <v>34233</v>
      </c>
      <c r="R9612" t="s">
        <v>34233</v>
      </c>
      <c r="S9612" t="s">
        <v>33942</v>
      </c>
      <c r="T9612" t="s">
        <v>34233</v>
      </c>
      <c r="V9612" t="s">
        <v>35060</v>
      </c>
      <c r="AD9612" t="str">
        <f t="shared" si="1483"/>
        <v/>
      </c>
      <c r="AE9612" t="str">
        <f t="shared" si="1488"/>
        <v/>
      </c>
      <c r="AF9612" t="str">
        <f t="shared" si="1490"/>
        <v/>
      </c>
      <c r="AG9612" t="str">
        <f t="shared" si="1489"/>
        <v/>
      </c>
      <c r="AH9612" t="str">
        <f t="shared" si="1486"/>
        <v/>
      </c>
      <c r="AI9612">
        <v>0.14499999999999999</v>
      </c>
      <c r="AJ9612" t="str">
        <f t="shared" si="1484"/>
        <v/>
      </c>
      <c r="AK9612" t="str">
        <f t="shared" si="1487"/>
        <v/>
      </c>
      <c r="AL9612" t="str">
        <f t="shared" si="1485"/>
        <v/>
      </c>
    </row>
    <row r="9613" spans="1:39" x14ac:dyDescent="0.2">
      <c r="A9613" t="s">
        <v>18233</v>
      </c>
      <c r="B9613" t="s">
        <v>233</v>
      </c>
      <c r="C9613" t="s">
        <v>18234</v>
      </c>
      <c r="D9613" s="1">
        <v>37973</v>
      </c>
      <c r="E9613" s="1">
        <v>44614</v>
      </c>
      <c r="F9613" t="s">
        <v>889</v>
      </c>
      <c r="I9613">
        <v>100</v>
      </c>
      <c r="J9613">
        <v>0</v>
      </c>
      <c r="K9613">
        <v>0</v>
      </c>
      <c r="L9613">
        <v>86500</v>
      </c>
      <c r="M9613">
        <v>86476</v>
      </c>
      <c r="N9613" t="s">
        <v>401</v>
      </c>
      <c r="O9613" t="s">
        <v>14394</v>
      </c>
      <c r="P9613" t="s">
        <v>2356</v>
      </c>
      <c r="Q9613" t="s">
        <v>34233</v>
      </c>
      <c r="R9613" t="s">
        <v>34233</v>
      </c>
      <c r="S9613" t="s">
        <v>33942</v>
      </c>
      <c r="T9613" t="s">
        <v>34233</v>
      </c>
      <c r="V9613" t="s">
        <v>35060</v>
      </c>
      <c r="AD9613" t="str">
        <f t="shared" si="1483"/>
        <v/>
      </c>
      <c r="AE9613" t="str">
        <f t="shared" si="1488"/>
        <v/>
      </c>
      <c r="AF9613" t="str">
        <f t="shared" si="1490"/>
        <v/>
      </c>
      <c r="AG9613" t="str">
        <f t="shared" si="1489"/>
        <v/>
      </c>
      <c r="AH9613" t="str">
        <f t="shared" si="1486"/>
        <v/>
      </c>
      <c r="AI9613">
        <v>0.14499999999999999</v>
      </c>
      <c r="AJ9613" t="str">
        <f t="shared" si="1484"/>
        <v/>
      </c>
      <c r="AK9613" t="str">
        <f t="shared" si="1487"/>
        <v/>
      </c>
      <c r="AL9613" t="str">
        <f t="shared" si="1485"/>
        <v/>
      </c>
    </row>
    <row r="9614" spans="1:39" x14ac:dyDescent="0.2">
      <c r="A9614" t="s">
        <v>18229</v>
      </c>
      <c r="B9614" t="s">
        <v>233</v>
      </c>
      <c r="C9614" t="s">
        <v>18230</v>
      </c>
      <c r="D9614" s="1">
        <v>37973</v>
      </c>
      <c r="E9614" s="1">
        <v>44546</v>
      </c>
      <c r="F9614" t="s">
        <v>889</v>
      </c>
      <c r="I9614">
        <v>100</v>
      </c>
      <c r="J9614">
        <v>0</v>
      </c>
      <c r="K9614">
        <v>0</v>
      </c>
      <c r="L9614">
        <v>2521</v>
      </c>
      <c r="M9614">
        <v>2521</v>
      </c>
      <c r="N9614" t="s">
        <v>20</v>
      </c>
      <c r="O9614" t="s">
        <v>14394</v>
      </c>
      <c r="P9614" t="s">
        <v>2356</v>
      </c>
      <c r="Q9614" t="s">
        <v>34233</v>
      </c>
      <c r="R9614" t="s">
        <v>34233</v>
      </c>
      <c r="S9614" t="s">
        <v>33942</v>
      </c>
      <c r="T9614" t="s">
        <v>34233</v>
      </c>
      <c r="V9614" t="s">
        <v>35060</v>
      </c>
      <c r="AD9614" t="str">
        <f t="shared" si="1483"/>
        <v/>
      </c>
      <c r="AE9614" t="str">
        <f t="shared" si="1488"/>
        <v/>
      </c>
      <c r="AF9614" t="str">
        <f t="shared" si="1490"/>
        <v/>
      </c>
      <c r="AG9614" t="str">
        <f t="shared" si="1489"/>
        <v/>
      </c>
      <c r="AH9614" t="str">
        <f t="shared" si="1486"/>
        <v/>
      </c>
      <c r="AI9614">
        <v>0.14499999999999999</v>
      </c>
      <c r="AJ9614" t="str">
        <f t="shared" si="1484"/>
        <v/>
      </c>
      <c r="AK9614" t="str">
        <f t="shared" si="1487"/>
        <v/>
      </c>
      <c r="AL9614" t="str">
        <f t="shared" si="1485"/>
        <v/>
      </c>
    </row>
    <row r="9615" spans="1:39" x14ac:dyDescent="0.2">
      <c r="A9615" t="s">
        <v>19764</v>
      </c>
      <c r="B9615" t="s">
        <v>233</v>
      </c>
      <c r="C9615" t="s">
        <v>19765</v>
      </c>
      <c r="D9615" s="1">
        <v>38031</v>
      </c>
      <c r="E9615" s="1">
        <v>44614</v>
      </c>
      <c r="F9615" t="s">
        <v>889</v>
      </c>
      <c r="I9615">
        <v>100</v>
      </c>
      <c r="J9615">
        <v>0</v>
      </c>
      <c r="K9615">
        <v>0</v>
      </c>
      <c r="L9615">
        <v>70700</v>
      </c>
      <c r="M9615">
        <v>70709</v>
      </c>
      <c r="N9615" t="s">
        <v>401</v>
      </c>
      <c r="O9615" t="s">
        <v>14394</v>
      </c>
      <c r="P9615" t="s">
        <v>2356</v>
      </c>
      <c r="Q9615" t="s">
        <v>34233</v>
      </c>
      <c r="R9615" t="s">
        <v>34233</v>
      </c>
      <c r="S9615" t="s">
        <v>33942</v>
      </c>
      <c r="T9615" t="s">
        <v>34233</v>
      </c>
      <c r="V9615" t="s">
        <v>35060</v>
      </c>
      <c r="AD9615" t="str">
        <f t="shared" si="1483"/>
        <v/>
      </c>
      <c r="AE9615" t="str">
        <f t="shared" si="1488"/>
        <v/>
      </c>
      <c r="AF9615" t="str">
        <f t="shared" si="1490"/>
        <v/>
      </c>
      <c r="AG9615" t="str">
        <f t="shared" si="1489"/>
        <v/>
      </c>
      <c r="AH9615" t="str">
        <f t="shared" si="1486"/>
        <v/>
      </c>
      <c r="AI9615">
        <v>0.14499999999999999</v>
      </c>
      <c r="AJ9615" t="str">
        <f t="shared" si="1484"/>
        <v/>
      </c>
      <c r="AK9615" t="str">
        <f t="shared" si="1487"/>
        <v/>
      </c>
      <c r="AL9615" t="str">
        <f t="shared" si="1485"/>
        <v/>
      </c>
    </row>
    <row r="9616" spans="1:39" x14ac:dyDescent="0.2">
      <c r="A9616" t="s">
        <v>29913</v>
      </c>
      <c r="B9616" t="s">
        <v>233</v>
      </c>
      <c r="C9616" t="s">
        <v>29914</v>
      </c>
      <c r="D9616" s="1">
        <v>43840</v>
      </c>
      <c r="E9616" s="1">
        <v>44546</v>
      </c>
      <c r="F9616" t="s">
        <v>39</v>
      </c>
      <c r="I9616">
        <v>100</v>
      </c>
      <c r="J9616">
        <v>0</v>
      </c>
      <c r="K9616">
        <v>0</v>
      </c>
      <c r="L9616">
        <v>717500</v>
      </c>
      <c r="M9616">
        <v>717506</v>
      </c>
      <c r="N9616" t="s">
        <v>401</v>
      </c>
      <c r="O9616" t="s">
        <v>29915</v>
      </c>
      <c r="P9616" t="s">
        <v>2356</v>
      </c>
      <c r="Q9616" t="s">
        <v>34233</v>
      </c>
      <c r="R9616" t="s">
        <v>34233</v>
      </c>
      <c r="S9616" t="s">
        <v>33942</v>
      </c>
      <c r="T9616" t="s">
        <v>34233</v>
      </c>
      <c r="AD9616" t="str">
        <f t="shared" si="1483"/>
        <v/>
      </c>
      <c r="AE9616" t="str">
        <f t="shared" si="1488"/>
        <v/>
      </c>
      <c r="AF9616" t="str">
        <f t="shared" si="1490"/>
        <v/>
      </c>
      <c r="AG9616" t="str">
        <f t="shared" si="1489"/>
        <v/>
      </c>
      <c r="AH9616" t="str">
        <f t="shared" si="1486"/>
        <v/>
      </c>
      <c r="AI9616">
        <v>0.14499999999999999</v>
      </c>
      <c r="AJ9616" t="str">
        <f t="shared" si="1484"/>
        <v/>
      </c>
      <c r="AK9616" t="str">
        <f t="shared" si="1487"/>
        <v/>
      </c>
      <c r="AL9616" t="str">
        <f t="shared" si="1485"/>
        <v/>
      </c>
    </row>
    <row r="9617" spans="1:39" x14ac:dyDescent="0.2">
      <c r="A9617" t="s">
        <v>21895</v>
      </c>
      <c r="B9617" t="s">
        <v>233</v>
      </c>
      <c r="C9617" t="s">
        <v>21896</v>
      </c>
      <c r="D9617" s="1">
        <v>38659</v>
      </c>
      <c r="E9617" s="1">
        <v>43456</v>
      </c>
      <c r="F9617" t="s">
        <v>889</v>
      </c>
      <c r="I9617">
        <v>100</v>
      </c>
      <c r="J9617">
        <v>0</v>
      </c>
      <c r="K9617">
        <v>0</v>
      </c>
      <c r="L9617">
        <v>630</v>
      </c>
      <c r="M9617">
        <v>629</v>
      </c>
      <c r="N9617" t="s">
        <v>20</v>
      </c>
      <c r="O9617" t="s">
        <v>21897</v>
      </c>
      <c r="P9617" t="s">
        <v>28</v>
      </c>
      <c r="Q9617" t="s">
        <v>34233</v>
      </c>
      <c r="R9617" t="s">
        <v>34233</v>
      </c>
      <c r="S9617" t="s">
        <v>33942</v>
      </c>
      <c r="T9617" t="s">
        <v>34233</v>
      </c>
      <c r="AD9617" t="str">
        <f t="shared" si="1483"/>
        <v/>
      </c>
      <c r="AE9617" t="str">
        <f t="shared" ref="AE9617:AE9636" si="1491">IF((S9617="tühi")*(AC9617&lt;&gt;""),AC9617,"")</f>
        <v/>
      </c>
      <c r="AF9617" t="str">
        <f t="shared" si="1490"/>
        <v/>
      </c>
      <c r="AG9617" t="str">
        <f t="shared" si="1489"/>
        <v/>
      </c>
      <c r="AH9617" t="str">
        <f t="shared" si="1486"/>
        <v/>
      </c>
      <c r="AI9617">
        <v>0.14499999999999999</v>
      </c>
      <c r="AJ9617" t="str">
        <f t="shared" si="1484"/>
        <v/>
      </c>
      <c r="AK9617" t="str">
        <f t="shared" si="1487"/>
        <v/>
      </c>
      <c r="AL9617" t="str">
        <f t="shared" si="1485"/>
        <v/>
      </c>
    </row>
    <row r="9618" spans="1:39" x14ac:dyDescent="0.2">
      <c r="A9618" t="s">
        <v>18628</v>
      </c>
      <c r="B9618" t="s">
        <v>233</v>
      </c>
      <c r="C9618" t="s">
        <v>18629</v>
      </c>
      <c r="D9618" s="1">
        <v>38031</v>
      </c>
      <c r="E9618" s="1">
        <v>44546</v>
      </c>
      <c r="F9618" t="s">
        <v>889</v>
      </c>
      <c r="I9618">
        <v>100</v>
      </c>
      <c r="J9618">
        <v>0</v>
      </c>
      <c r="K9618">
        <v>0</v>
      </c>
      <c r="L9618">
        <v>16060</v>
      </c>
      <c r="M9618">
        <v>16060</v>
      </c>
      <c r="N9618" t="s">
        <v>20</v>
      </c>
      <c r="O9618" t="s">
        <v>14379</v>
      </c>
      <c r="P9618" t="s">
        <v>44</v>
      </c>
      <c r="Q9618" t="s">
        <v>34233</v>
      </c>
      <c r="R9618" t="s">
        <v>34233</v>
      </c>
      <c r="S9618" t="s">
        <v>33942</v>
      </c>
      <c r="T9618" t="s">
        <v>34233</v>
      </c>
      <c r="V9618" t="s">
        <v>35060</v>
      </c>
      <c r="AD9618" t="str">
        <f t="shared" si="1483"/>
        <v/>
      </c>
      <c r="AE9618" t="str">
        <f t="shared" si="1491"/>
        <v/>
      </c>
      <c r="AF9618" t="str">
        <f t="shared" si="1490"/>
        <v/>
      </c>
      <c r="AG9618" t="str">
        <f t="shared" si="1489"/>
        <v/>
      </c>
      <c r="AH9618" t="str">
        <f t="shared" si="1486"/>
        <v/>
      </c>
      <c r="AI9618">
        <v>0.14499999999999999</v>
      </c>
      <c r="AJ9618" t="str">
        <f t="shared" si="1484"/>
        <v/>
      </c>
      <c r="AK9618" t="str">
        <f t="shared" si="1487"/>
        <v/>
      </c>
      <c r="AL9618" t="str">
        <f t="shared" si="1485"/>
        <v/>
      </c>
    </row>
    <row r="9619" spans="1:39" x14ac:dyDescent="0.2">
      <c r="A9619" t="s">
        <v>17497</v>
      </c>
      <c r="B9619" t="s">
        <v>233</v>
      </c>
      <c r="C9619" t="s">
        <v>17498</v>
      </c>
      <c r="D9619" s="1">
        <v>37754</v>
      </c>
      <c r="E9619" s="1">
        <v>44546</v>
      </c>
      <c r="F9619" t="s">
        <v>19</v>
      </c>
      <c r="G9619" t="s">
        <v>39</v>
      </c>
      <c r="I9619">
        <v>50</v>
      </c>
      <c r="J9619">
        <v>50</v>
      </c>
      <c r="K9619">
        <v>0</v>
      </c>
      <c r="L9619">
        <v>1075</v>
      </c>
      <c r="M9619">
        <v>1075</v>
      </c>
      <c r="N9619" t="s">
        <v>20</v>
      </c>
      <c r="O9619" t="s">
        <v>17499</v>
      </c>
      <c r="P9619" t="s">
        <v>28</v>
      </c>
      <c r="Q9619" t="s">
        <v>34233</v>
      </c>
      <c r="R9619" t="s">
        <v>34233</v>
      </c>
      <c r="S9619" t="s">
        <v>33942</v>
      </c>
      <c r="T9619" t="s">
        <v>34233</v>
      </c>
      <c r="AD9619" t="str">
        <f t="shared" si="1483"/>
        <v/>
      </c>
      <c r="AE9619" t="str">
        <f t="shared" si="1491"/>
        <v/>
      </c>
      <c r="AF9619" t="str">
        <f t="shared" si="1490"/>
        <v/>
      </c>
      <c r="AG9619" t="str">
        <f t="shared" si="1489"/>
        <v/>
      </c>
      <c r="AH9619" t="str">
        <f t="shared" si="1486"/>
        <v/>
      </c>
      <c r="AI9619">
        <v>0.14499999999999999</v>
      </c>
      <c r="AJ9619" t="str">
        <f t="shared" si="1484"/>
        <v/>
      </c>
      <c r="AK9619" t="str">
        <f t="shared" si="1487"/>
        <v/>
      </c>
      <c r="AL9619" t="str">
        <f t="shared" si="1485"/>
        <v/>
      </c>
      <c r="AM9619" t="s">
        <v>34335</v>
      </c>
    </row>
    <row r="9620" spans="1:39" x14ac:dyDescent="0.2">
      <c r="A9620" t="s">
        <v>28238</v>
      </c>
      <c r="B9620" t="s">
        <v>233</v>
      </c>
      <c r="C9620" t="s">
        <v>28239</v>
      </c>
      <c r="D9620" s="1">
        <v>42521</v>
      </c>
      <c r="E9620" s="1">
        <v>44546</v>
      </c>
      <c r="F9620" t="s">
        <v>26</v>
      </c>
      <c r="I9620">
        <v>100</v>
      </c>
      <c r="J9620">
        <v>0</v>
      </c>
      <c r="K9620">
        <v>0</v>
      </c>
      <c r="L9620">
        <v>6502</v>
      </c>
      <c r="M9620">
        <v>6502</v>
      </c>
      <c r="N9620" t="s">
        <v>20</v>
      </c>
      <c r="O9620" t="s">
        <v>28240</v>
      </c>
      <c r="P9620" t="s">
        <v>44</v>
      </c>
      <c r="Q9620" t="s">
        <v>34233</v>
      </c>
      <c r="R9620" t="s">
        <v>34233</v>
      </c>
      <c r="S9620" t="s">
        <v>34233</v>
      </c>
      <c r="T9620" t="s">
        <v>34233</v>
      </c>
      <c r="AD9620" t="str">
        <f t="shared" si="1483"/>
        <v/>
      </c>
      <c r="AE9620" t="str">
        <f t="shared" si="1491"/>
        <v/>
      </c>
      <c r="AF9620" t="str">
        <f t="shared" si="1490"/>
        <v/>
      </c>
      <c r="AG9620" t="str">
        <f t="shared" si="1489"/>
        <v/>
      </c>
      <c r="AH9620" t="str">
        <f t="shared" si="1486"/>
        <v/>
      </c>
      <c r="AI9620">
        <v>0.14499999999999999</v>
      </c>
      <c r="AJ9620" t="str">
        <f t="shared" si="1484"/>
        <v/>
      </c>
      <c r="AK9620" t="str">
        <f t="shared" si="1487"/>
        <v/>
      </c>
      <c r="AL9620" t="str">
        <f t="shared" si="1485"/>
        <v/>
      </c>
    </row>
    <row r="9621" spans="1:39" x14ac:dyDescent="0.2">
      <c r="A9621" t="s">
        <v>1746</v>
      </c>
      <c r="B9621" t="s">
        <v>233</v>
      </c>
      <c r="C9621" t="s">
        <v>1747</v>
      </c>
      <c r="D9621" s="1">
        <v>35670</v>
      </c>
      <c r="E9621" s="1">
        <v>43456</v>
      </c>
      <c r="F9621" t="s">
        <v>19</v>
      </c>
      <c r="I9621">
        <v>100</v>
      </c>
      <c r="J9621">
        <v>0</v>
      </c>
      <c r="K9621">
        <v>0</v>
      </c>
      <c r="L9621">
        <v>1592</v>
      </c>
      <c r="M9621">
        <v>1592</v>
      </c>
      <c r="N9621" t="s">
        <v>20</v>
      </c>
      <c r="O9621" t="s">
        <v>1748</v>
      </c>
      <c r="P9621" t="s">
        <v>28</v>
      </c>
      <c r="Q9621" t="s">
        <v>34233</v>
      </c>
      <c r="R9621" t="s">
        <v>34233</v>
      </c>
      <c r="S9621" t="s">
        <v>33797</v>
      </c>
      <c r="T9621" t="s">
        <v>34349</v>
      </c>
      <c r="AD9621" t="str">
        <f t="shared" si="1483"/>
        <v/>
      </c>
      <c r="AE9621" t="str">
        <f t="shared" si="1491"/>
        <v/>
      </c>
      <c r="AF9621" t="str">
        <f t="shared" si="1490"/>
        <v/>
      </c>
      <c r="AG9621" s="17">
        <v>1</v>
      </c>
      <c r="AH9621">
        <f t="shared" si="1486"/>
        <v>2.8</v>
      </c>
      <c r="AI9621">
        <v>0.14499999999999999</v>
      </c>
      <c r="AJ9621">
        <f t="shared" si="1484"/>
        <v>0.40599999999999997</v>
      </c>
      <c r="AK9621" t="str">
        <f t="shared" si="1487"/>
        <v/>
      </c>
      <c r="AL9621" t="str">
        <f t="shared" si="1485"/>
        <v/>
      </c>
    </row>
    <row r="9622" spans="1:39" x14ac:dyDescent="0.2">
      <c r="A9622" t="s">
        <v>3341</v>
      </c>
      <c r="B9622" t="s">
        <v>233</v>
      </c>
      <c r="C9622" t="s">
        <v>3342</v>
      </c>
      <c r="D9622" s="1">
        <v>35902</v>
      </c>
      <c r="E9622" s="1">
        <v>43456</v>
      </c>
      <c r="F9622" t="s">
        <v>19</v>
      </c>
      <c r="I9622">
        <v>100</v>
      </c>
      <c r="J9622">
        <v>0</v>
      </c>
      <c r="K9622">
        <v>0</v>
      </c>
      <c r="L9622">
        <v>1603</v>
      </c>
      <c r="M9622">
        <v>1603</v>
      </c>
      <c r="N9622" t="s">
        <v>20</v>
      </c>
      <c r="O9622" t="s">
        <v>3343</v>
      </c>
      <c r="P9622" t="s">
        <v>28</v>
      </c>
      <c r="Q9622" t="s">
        <v>34233</v>
      </c>
      <c r="R9622" t="s">
        <v>34233</v>
      </c>
      <c r="S9622" t="s">
        <v>33797</v>
      </c>
      <c r="T9622" t="s">
        <v>34349</v>
      </c>
      <c r="AD9622" t="str">
        <f t="shared" si="1483"/>
        <v/>
      </c>
      <c r="AE9622" t="str">
        <f t="shared" si="1491"/>
        <v/>
      </c>
      <c r="AF9622" t="str">
        <f t="shared" si="1490"/>
        <v/>
      </c>
      <c r="AG9622" s="17">
        <v>1</v>
      </c>
      <c r="AH9622">
        <f t="shared" si="1486"/>
        <v>2.8</v>
      </c>
      <c r="AI9622">
        <v>0.14499999999999999</v>
      </c>
      <c r="AJ9622">
        <f t="shared" si="1484"/>
        <v>0.40599999999999997</v>
      </c>
      <c r="AK9622" t="str">
        <f t="shared" si="1487"/>
        <v/>
      </c>
      <c r="AL9622" t="str">
        <f t="shared" si="1485"/>
        <v/>
      </c>
    </row>
    <row r="9623" spans="1:39" x14ac:dyDescent="0.2">
      <c r="A9623" t="s">
        <v>9603</v>
      </c>
      <c r="B9623" t="s">
        <v>233</v>
      </c>
      <c r="C9623" t="s">
        <v>9604</v>
      </c>
      <c r="D9623" s="1">
        <v>36311</v>
      </c>
      <c r="E9623" s="1">
        <v>43456</v>
      </c>
      <c r="F9623" t="s">
        <v>19</v>
      </c>
      <c r="I9623">
        <v>100</v>
      </c>
      <c r="J9623">
        <v>0</v>
      </c>
      <c r="K9623">
        <v>0</v>
      </c>
      <c r="L9623">
        <v>1206</v>
      </c>
      <c r="M9623">
        <v>1206</v>
      </c>
      <c r="N9623" t="s">
        <v>20</v>
      </c>
      <c r="O9623" t="s">
        <v>9605</v>
      </c>
      <c r="P9623" t="s">
        <v>28</v>
      </c>
      <c r="Q9623" t="s">
        <v>34233</v>
      </c>
      <c r="R9623" t="s">
        <v>34233</v>
      </c>
      <c r="S9623" t="s">
        <v>32628</v>
      </c>
      <c r="T9623" t="s">
        <v>34349</v>
      </c>
      <c r="AD9623" t="str">
        <f t="shared" si="1483"/>
        <v/>
      </c>
      <c r="AE9623" t="str">
        <f t="shared" si="1491"/>
        <v/>
      </c>
      <c r="AF9623" t="str">
        <f t="shared" si="1490"/>
        <v/>
      </c>
      <c r="AG9623" s="17">
        <v>1</v>
      </c>
      <c r="AH9623">
        <f t="shared" si="1486"/>
        <v>2.8</v>
      </c>
      <c r="AI9623">
        <v>0.14499999999999999</v>
      </c>
      <c r="AJ9623">
        <f t="shared" si="1484"/>
        <v>0.40599999999999997</v>
      </c>
      <c r="AK9623" t="str">
        <f t="shared" si="1487"/>
        <v/>
      </c>
      <c r="AL9623" t="str">
        <f t="shared" si="1485"/>
        <v/>
      </c>
    </row>
    <row r="9624" spans="1:39" x14ac:dyDescent="0.2">
      <c r="A9624" t="s">
        <v>7142</v>
      </c>
      <c r="B9624" t="s">
        <v>233</v>
      </c>
      <c r="C9624" t="s">
        <v>7143</v>
      </c>
      <c r="D9624" s="1">
        <v>36144</v>
      </c>
      <c r="E9624" s="1">
        <v>43456</v>
      </c>
      <c r="F9624" t="s">
        <v>19</v>
      </c>
      <c r="I9624">
        <v>100</v>
      </c>
      <c r="J9624">
        <v>0</v>
      </c>
      <c r="K9624">
        <v>0</v>
      </c>
      <c r="L9624">
        <v>1553</v>
      </c>
      <c r="M9624">
        <v>1553</v>
      </c>
      <c r="N9624" t="s">
        <v>20</v>
      </c>
      <c r="O9624" t="s">
        <v>7144</v>
      </c>
      <c r="P9624" t="s">
        <v>28</v>
      </c>
      <c r="Q9624" t="s">
        <v>34233</v>
      </c>
      <c r="R9624" t="s">
        <v>34233</v>
      </c>
      <c r="S9624" t="s">
        <v>32628</v>
      </c>
      <c r="T9624" t="s">
        <v>34349</v>
      </c>
      <c r="AD9624" t="str">
        <f t="shared" si="1483"/>
        <v/>
      </c>
      <c r="AE9624" t="str">
        <f t="shared" si="1491"/>
        <v/>
      </c>
      <c r="AF9624" t="str">
        <f t="shared" si="1490"/>
        <v/>
      </c>
      <c r="AG9624" s="17">
        <v>1</v>
      </c>
      <c r="AH9624">
        <f t="shared" si="1486"/>
        <v>2.8</v>
      </c>
      <c r="AI9624">
        <v>0.14499999999999999</v>
      </c>
      <c r="AJ9624">
        <f t="shared" si="1484"/>
        <v>0.40599999999999997</v>
      </c>
      <c r="AK9624" t="str">
        <f t="shared" si="1487"/>
        <v/>
      </c>
      <c r="AL9624" t="str">
        <f t="shared" si="1485"/>
        <v/>
      </c>
    </row>
    <row r="9625" spans="1:39" x14ac:dyDescent="0.2">
      <c r="A9625" t="s">
        <v>1034</v>
      </c>
      <c r="B9625" t="s">
        <v>233</v>
      </c>
      <c r="C9625" t="s">
        <v>1035</v>
      </c>
      <c r="D9625" s="1">
        <v>35331</v>
      </c>
      <c r="E9625" s="1">
        <v>43456</v>
      </c>
      <c r="F9625" t="s">
        <v>19</v>
      </c>
      <c r="I9625">
        <v>100</v>
      </c>
      <c r="J9625">
        <v>0</v>
      </c>
      <c r="K9625">
        <v>0</v>
      </c>
      <c r="L9625">
        <v>1184</v>
      </c>
      <c r="M9625">
        <v>1184</v>
      </c>
      <c r="N9625" t="s">
        <v>20</v>
      </c>
      <c r="O9625" t="s">
        <v>1036</v>
      </c>
      <c r="P9625" t="s">
        <v>28</v>
      </c>
      <c r="Q9625" t="s">
        <v>34233</v>
      </c>
      <c r="R9625" t="s">
        <v>34233</v>
      </c>
      <c r="S9625" t="s">
        <v>33797</v>
      </c>
      <c r="T9625" t="s">
        <v>34349</v>
      </c>
      <c r="AD9625" t="str">
        <f t="shared" ref="AD9625:AD9665" si="1492">IF((S9625="tühi")*(F9625&lt;&gt;"Elamumaa")*(G9625&lt;&gt;"Elamumaa")*(H9625&lt;&gt;"Elamumaa"),IF(Z9625=0,"",Z9625),"")</f>
        <v/>
      </c>
      <c r="AE9625" t="str">
        <f t="shared" si="1491"/>
        <v/>
      </c>
      <c r="AF9625" t="str">
        <f t="shared" si="1490"/>
        <v/>
      </c>
      <c r="AG9625" s="17">
        <v>1</v>
      </c>
      <c r="AH9625">
        <f t="shared" si="1486"/>
        <v>2.8</v>
      </c>
      <c r="AI9625">
        <v>0.14499999999999999</v>
      </c>
      <c r="AJ9625">
        <f t="shared" si="1484"/>
        <v>0.40599999999999997</v>
      </c>
      <c r="AK9625" t="str">
        <f t="shared" si="1487"/>
        <v/>
      </c>
      <c r="AL9625" t="str">
        <f t="shared" si="1485"/>
        <v/>
      </c>
    </row>
    <row r="9626" spans="1:39" x14ac:dyDescent="0.2">
      <c r="A9626" t="s">
        <v>9564</v>
      </c>
      <c r="B9626" t="s">
        <v>233</v>
      </c>
      <c r="C9626" t="s">
        <v>9565</v>
      </c>
      <c r="D9626" s="1">
        <v>36390</v>
      </c>
      <c r="E9626" s="1">
        <v>43456</v>
      </c>
      <c r="F9626" t="s">
        <v>19</v>
      </c>
      <c r="I9626">
        <v>100</v>
      </c>
      <c r="J9626">
        <v>0</v>
      </c>
      <c r="K9626">
        <v>0</v>
      </c>
      <c r="L9626">
        <v>1155</v>
      </c>
      <c r="M9626">
        <v>1155</v>
      </c>
      <c r="N9626" t="s">
        <v>20</v>
      </c>
      <c r="O9626" t="s">
        <v>9566</v>
      </c>
      <c r="P9626" t="s">
        <v>28</v>
      </c>
      <c r="Q9626" t="s">
        <v>34233</v>
      </c>
      <c r="R9626" t="s">
        <v>34233</v>
      </c>
      <c r="S9626" t="s">
        <v>32628</v>
      </c>
      <c r="T9626" t="s">
        <v>34357</v>
      </c>
      <c r="AD9626" t="str">
        <f t="shared" si="1492"/>
        <v/>
      </c>
      <c r="AE9626" t="str">
        <f t="shared" si="1491"/>
        <v/>
      </c>
      <c r="AF9626" t="str">
        <f t="shared" si="1490"/>
        <v/>
      </c>
      <c r="AG9626" s="17">
        <v>1</v>
      </c>
      <c r="AH9626">
        <f t="shared" si="1486"/>
        <v>2.8</v>
      </c>
      <c r="AI9626">
        <v>0.14499999999999999</v>
      </c>
      <c r="AJ9626">
        <f t="shared" si="1484"/>
        <v>0.40599999999999997</v>
      </c>
      <c r="AK9626" t="str">
        <f t="shared" si="1487"/>
        <v/>
      </c>
      <c r="AL9626" t="str">
        <f t="shared" si="1485"/>
        <v/>
      </c>
    </row>
    <row r="9627" spans="1:39" x14ac:dyDescent="0.2">
      <c r="A9627" t="s">
        <v>1037</v>
      </c>
      <c r="B9627" t="s">
        <v>233</v>
      </c>
      <c r="C9627" t="s">
        <v>1038</v>
      </c>
      <c r="D9627" s="1">
        <v>35332</v>
      </c>
      <c r="E9627" s="1">
        <v>43456</v>
      </c>
      <c r="F9627" t="s">
        <v>19</v>
      </c>
      <c r="I9627">
        <v>100</v>
      </c>
      <c r="J9627">
        <v>0</v>
      </c>
      <c r="K9627">
        <v>0</v>
      </c>
      <c r="L9627">
        <v>1224</v>
      </c>
      <c r="M9627">
        <v>1224</v>
      </c>
      <c r="N9627" t="s">
        <v>20</v>
      </c>
      <c r="O9627" t="s">
        <v>1039</v>
      </c>
      <c r="P9627" t="s">
        <v>28</v>
      </c>
      <c r="Q9627" t="s">
        <v>34233</v>
      </c>
      <c r="R9627" t="s">
        <v>34233</v>
      </c>
      <c r="S9627" t="s">
        <v>33797</v>
      </c>
      <c r="T9627" t="s">
        <v>34349</v>
      </c>
      <c r="AD9627" t="str">
        <f t="shared" si="1492"/>
        <v/>
      </c>
      <c r="AE9627" t="str">
        <f t="shared" si="1491"/>
        <v/>
      </c>
      <c r="AF9627" t="str">
        <f t="shared" si="1490"/>
        <v/>
      </c>
      <c r="AG9627" s="17">
        <v>1</v>
      </c>
      <c r="AH9627">
        <f t="shared" si="1486"/>
        <v>2.8</v>
      </c>
      <c r="AI9627">
        <v>0.14499999999999999</v>
      </c>
      <c r="AJ9627">
        <f t="shared" si="1484"/>
        <v>0.40599999999999997</v>
      </c>
      <c r="AK9627" t="str">
        <f t="shared" si="1487"/>
        <v/>
      </c>
      <c r="AL9627" t="str">
        <f t="shared" si="1485"/>
        <v/>
      </c>
    </row>
    <row r="9628" spans="1:39" x14ac:dyDescent="0.2">
      <c r="A9628" t="s">
        <v>7427</v>
      </c>
      <c r="B9628" t="s">
        <v>233</v>
      </c>
      <c r="C9628" t="s">
        <v>7428</v>
      </c>
      <c r="D9628" s="1">
        <v>36222</v>
      </c>
      <c r="E9628" s="1">
        <v>44546</v>
      </c>
      <c r="F9628" t="s">
        <v>19</v>
      </c>
      <c r="I9628">
        <v>100</v>
      </c>
      <c r="J9628">
        <v>0</v>
      </c>
      <c r="K9628">
        <v>0</v>
      </c>
      <c r="L9628">
        <v>1950</v>
      </c>
      <c r="M9628">
        <v>1950</v>
      </c>
      <c r="N9628" t="s">
        <v>20</v>
      </c>
      <c r="O9628" t="s">
        <v>7429</v>
      </c>
      <c r="P9628" t="s">
        <v>28</v>
      </c>
      <c r="Q9628" t="s">
        <v>34233</v>
      </c>
      <c r="R9628" t="s">
        <v>34233</v>
      </c>
      <c r="S9628" t="s">
        <v>32628</v>
      </c>
      <c r="T9628" t="s">
        <v>34349</v>
      </c>
      <c r="AD9628" t="str">
        <f t="shared" si="1492"/>
        <v/>
      </c>
      <c r="AE9628" t="str">
        <f t="shared" si="1491"/>
        <v/>
      </c>
      <c r="AF9628" t="str">
        <f t="shared" si="1490"/>
        <v/>
      </c>
      <c r="AG9628" s="17">
        <v>1</v>
      </c>
      <c r="AH9628">
        <f t="shared" si="1486"/>
        <v>2.8</v>
      </c>
      <c r="AI9628">
        <v>0.14499999999999999</v>
      </c>
      <c r="AJ9628">
        <f t="shared" si="1484"/>
        <v>0.40599999999999997</v>
      </c>
      <c r="AK9628" t="str">
        <f t="shared" si="1487"/>
        <v/>
      </c>
      <c r="AL9628" t="str">
        <f t="shared" si="1485"/>
        <v/>
      </c>
    </row>
    <row r="9629" spans="1:39" x14ac:dyDescent="0.2">
      <c r="A9629" t="s">
        <v>11601</v>
      </c>
      <c r="B9629" t="s">
        <v>233</v>
      </c>
      <c r="C9629" t="s">
        <v>11602</v>
      </c>
      <c r="D9629" s="1">
        <v>36551</v>
      </c>
      <c r="E9629" s="1">
        <v>44595</v>
      </c>
      <c r="F9629" t="s">
        <v>19</v>
      </c>
      <c r="I9629">
        <v>100</v>
      </c>
      <c r="J9629">
        <v>0</v>
      </c>
      <c r="K9629">
        <v>0</v>
      </c>
      <c r="L9629">
        <v>1195</v>
      </c>
      <c r="M9629">
        <v>1195</v>
      </c>
      <c r="N9629" t="s">
        <v>20</v>
      </c>
      <c r="O9629" t="s">
        <v>11603</v>
      </c>
      <c r="P9629" t="s">
        <v>28</v>
      </c>
      <c r="Q9629" t="s">
        <v>34233</v>
      </c>
      <c r="R9629" t="s">
        <v>34233</v>
      </c>
      <c r="S9629" t="s">
        <v>32628</v>
      </c>
      <c r="T9629" t="s">
        <v>34349</v>
      </c>
      <c r="AD9629" t="str">
        <f t="shared" si="1492"/>
        <v/>
      </c>
      <c r="AE9629" t="str">
        <f t="shared" si="1491"/>
        <v/>
      </c>
      <c r="AF9629" t="str">
        <f t="shared" si="1490"/>
        <v/>
      </c>
      <c r="AG9629" s="17">
        <v>1</v>
      </c>
      <c r="AH9629">
        <f t="shared" si="1486"/>
        <v>2.8</v>
      </c>
      <c r="AI9629">
        <v>0.14499999999999999</v>
      </c>
      <c r="AJ9629">
        <f t="shared" si="1484"/>
        <v>0.40599999999999997</v>
      </c>
      <c r="AK9629" t="str">
        <f t="shared" si="1487"/>
        <v/>
      </c>
      <c r="AL9629" t="str">
        <f t="shared" si="1485"/>
        <v/>
      </c>
    </row>
    <row r="9630" spans="1:39" x14ac:dyDescent="0.2">
      <c r="A9630" t="s">
        <v>9600</v>
      </c>
      <c r="B9630" t="s">
        <v>233</v>
      </c>
      <c r="C9630" t="s">
        <v>9601</v>
      </c>
      <c r="D9630" s="1">
        <v>36311</v>
      </c>
      <c r="E9630" s="1">
        <v>43456</v>
      </c>
      <c r="F9630" t="s">
        <v>19</v>
      </c>
      <c r="I9630">
        <v>100</v>
      </c>
      <c r="J9630">
        <v>0</v>
      </c>
      <c r="K9630">
        <v>0</v>
      </c>
      <c r="L9630">
        <v>1200</v>
      </c>
      <c r="M9630">
        <v>1200</v>
      </c>
      <c r="N9630" t="s">
        <v>20</v>
      </c>
      <c r="O9630" t="s">
        <v>9602</v>
      </c>
      <c r="P9630" t="s">
        <v>28</v>
      </c>
      <c r="Q9630" t="s">
        <v>34233</v>
      </c>
      <c r="R9630" t="s">
        <v>34233</v>
      </c>
      <c r="S9630" t="s">
        <v>32628</v>
      </c>
      <c r="T9630" t="s">
        <v>34349</v>
      </c>
      <c r="U9630" t="s">
        <v>32634</v>
      </c>
      <c r="V9630" t="s">
        <v>32707</v>
      </c>
      <c r="W9630">
        <v>240</v>
      </c>
      <c r="X9630">
        <v>2</v>
      </c>
      <c r="Y9630">
        <v>1</v>
      </c>
      <c r="AA9630">
        <v>8.5</v>
      </c>
      <c r="AC9630">
        <v>1</v>
      </c>
      <c r="AD9630" t="str">
        <f t="shared" si="1492"/>
        <v/>
      </c>
      <c r="AE9630" t="str">
        <f t="shared" si="1491"/>
        <v/>
      </c>
      <c r="AF9630" t="str">
        <f t="shared" si="1490"/>
        <v/>
      </c>
      <c r="AG9630">
        <f>IF((S9630&lt;&gt;"tühi")*(AC9630&lt;&gt;""),AC9630,"")</f>
        <v>1</v>
      </c>
      <c r="AH9630">
        <f t="shared" si="1486"/>
        <v>2.8</v>
      </c>
      <c r="AI9630">
        <v>0.14499999999999999</v>
      </c>
      <c r="AJ9630">
        <f t="shared" si="1484"/>
        <v>0.40599999999999997</v>
      </c>
      <c r="AK9630" t="str">
        <f t="shared" si="1487"/>
        <v/>
      </c>
      <c r="AL9630" t="str">
        <f t="shared" si="1485"/>
        <v/>
      </c>
    </row>
    <row r="9631" spans="1:39" x14ac:dyDescent="0.2">
      <c r="A9631" t="s">
        <v>14946</v>
      </c>
      <c r="B9631" t="s">
        <v>233</v>
      </c>
      <c r="C9631" t="s">
        <v>14947</v>
      </c>
      <c r="D9631" s="1">
        <v>37356</v>
      </c>
      <c r="E9631" s="1">
        <v>43456</v>
      </c>
      <c r="F9631" t="s">
        <v>19</v>
      </c>
      <c r="I9631">
        <v>100</v>
      </c>
      <c r="J9631">
        <v>0</v>
      </c>
      <c r="K9631">
        <v>0</v>
      </c>
      <c r="L9631">
        <v>1199</v>
      </c>
      <c r="M9631">
        <v>1199</v>
      </c>
      <c r="N9631" t="s">
        <v>20</v>
      </c>
      <c r="O9631" t="s">
        <v>14948</v>
      </c>
      <c r="P9631" t="s">
        <v>28</v>
      </c>
      <c r="Q9631" t="s">
        <v>34233</v>
      </c>
      <c r="R9631" t="s">
        <v>34233</v>
      </c>
      <c r="S9631" t="s">
        <v>32628</v>
      </c>
      <c r="T9631" t="s">
        <v>34357</v>
      </c>
      <c r="AD9631" t="str">
        <f t="shared" si="1492"/>
        <v/>
      </c>
      <c r="AE9631" t="str">
        <f t="shared" si="1491"/>
        <v/>
      </c>
      <c r="AF9631" t="str">
        <f t="shared" si="1490"/>
        <v/>
      </c>
      <c r="AG9631" s="17">
        <v>1</v>
      </c>
      <c r="AH9631">
        <f t="shared" si="1486"/>
        <v>2.8</v>
      </c>
      <c r="AI9631">
        <v>0.14499999999999999</v>
      </c>
      <c r="AJ9631">
        <f t="shared" si="1484"/>
        <v>0.40599999999999997</v>
      </c>
      <c r="AK9631" t="str">
        <f t="shared" si="1487"/>
        <v/>
      </c>
      <c r="AL9631" t="str">
        <f t="shared" si="1485"/>
        <v/>
      </c>
    </row>
    <row r="9632" spans="1:39" x14ac:dyDescent="0.2">
      <c r="A9632" t="s">
        <v>15004</v>
      </c>
      <c r="B9632" t="s">
        <v>233</v>
      </c>
      <c r="C9632" t="s">
        <v>15005</v>
      </c>
      <c r="D9632" s="1">
        <v>37320</v>
      </c>
      <c r="E9632" s="1">
        <v>43456</v>
      </c>
      <c r="F9632" t="s">
        <v>19</v>
      </c>
      <c r="I9632">
        <v>100</v>
      </c>
      <c r="J9632">
        <v>0</v>
      </c>
      <c r="K9632">
        <v>0</v>
      </c>
      <c r="L9632">
        <v>1231</v>
      </c>
      <c r="M9632">
        <v>1231</v>
      </c>
      <c r="N9632" t="s">
        <v>20</v>
      </c>
      <c r="O9632" t="s">
        <v>15006</v>
      </c>
      <c r="P9632" t="s">
        <v>28</v>
      </c>
      <c r="Q9632" t="s">
        <v>34233</v>
      </c>
      <c r="R9632" t="s">
        <v>34233</v>
      </c>
      <c r="S9632" t="s">
        <v>32628</v>
      </c>
      <c r="T9632" t="s">
        <v>34349</v>
      </c>
      <c r="AD9632" t="str">
        <f t="shared" si="1492"/>
        <v/>
      </c>
      <c r="AE9632" t="str">
        <f t="shared" si="1491"/>
        <v/>
      </c>
      <c r="AF9632" t="str">
        <f t="shared" si="1490"/>
        <v/>
      </c>
      <c r="AG9632" s="17">
        <v>1</v>
      </c>
      <c r="AH9632">
        <f t="shared" si="1486"/>
        <v>2.8</v>
      </c>
      <c r="AI9632">
        <v>0.14499999999999999</v>
      </c>
      <c r="AJ9632">
        <f t="shared" si="1484"/>
        <v>0.40599999999999997</v>
      </c>
      <c r="AK9632" t="str">
        <f t="shared" si="1487"/>
        <v/>
      </c>
      <c r="AL9632" t="str">
        <f t="shared" si="1485"/>
        <v/>
      </c>
    </row>
    <row r="9633" spans="1:39" x14ac:dyDescent="0.2">
      <c r="A9633" t="s">
        <v>25371</v>
      </c>
      <c r="B9633" t="s">
        <v>233</v>
      </c>
      <c r="C9633" t="s">
        <v>25372</v>
      </c>
      <c r="D9633" s="1">
        <v>39786</v>
      </c>
      <c r="E9633" s="1">
        <v>43456</v>
      </c>
      <c r="F9633" t="s">
        <v>474</v>
      </c>
      <c r="I9633">
        <v>100</v>
      </c>
      <c r="J9633">
        <v>0</v>
      </c>
      <c r="K9633">
        <v>0</v>
      </c>
      <c r="L9633">
        <v>1935</v>
      </c>
      <c r="M9633">
        <v>1935</v>
      </c>
      <c r="N9633" t="s">
        <v>20</v>
      </c>
      <c r="O9633" t="s">
        <v>25373</v>
      </c>
      <c r="P9633" t="s">
        <v>44</v>
      </c>
      <c r="Q9633" t="s">
        <v>34233</v>
      </c>
      <c r="R9633" t="s">
        <v>34233</v>
      </c>
      <c r="S9633" t="s">
        <v>32627</v>
      </c>
      <c r="T9633" t="s">
        <v>34358</v>
      </c>
      <c r="AD9633" t="str">
        <f t="shared" si="1492"/>
        <v/>
      </c>
      <c r="AE9633" t="str">
        <f t="shared" si="1491"/>
        <v/>
      </c>
      <c r="AF9633" t="str">
        <f t="shared" si="1490"/>
        <v/>
      </c>
      <c r="AG9633" t="str">
        <f>IF((S9633&lt;&gt;"tühi")*(AC9633&lt;&gt;""),AC9633,"")</f>
        <v/>
      </c>
      <c r="AH9633" t="str">
        <f t="shared" si="1486"/>
        <v/>
      </c>
      <c r="AI9633">
        <v>0.14499999999999999</v>
      </c>
      <c r="AJ9633" t="str">
        <f t="shared" si="1484"/>
        <v/>
      </c>
      <c r="AK9633" t="str">
        <f t="shared" si="1487"/>
        <v/>
      </c>
      <c r="AL9633" t="str">
        <f t="shared" si="1485"/>
        <v/>
      </c>
    </row>
    <row r="9634" spans="1:39" x14ac:dyDescent="0.2">
      <c r="A9634" t="s">
        <v>3668</v>
      </c>
      <c r="B9634" t="s">
        <v>233</v>
      </c>
      <c r="C9634" t="s">
        <v>3669</v>
      </c>
      <c r="D9634" s="1">
        <v>35866</v>
      </c>
      <c r="E9634" s="1">
        <v>44546</v>
      </c>
      <c r="F9634" t="s">
        <v>39</v>
      </c>
      <c r="I9634">
        <v>100</v>
      </c>
      <c r="J9634">
        <v>0</v>
      </c>
      <c r="K9634">
        <v>0</v>
      </c>
      <c r="L9634">
        <v>2579</v>
      </c>
      <c r="M9634">
        <v>2579</v>
      </c>
      <c r="N9634" t="s">
        <v>20</v>
      </c>
      <c r="O9634" t="s">
        <v>3670</v>
      </c>
      <c r="P9634" t="s">
        <v>28</v>
      </c>
      <c r="Q9634" t="s">
        <v>34233</v>
      </c>
      <c r="R9634" t="s">
        <v>34233</v>
      </c>
      <c r="S9634" t="s">
        <v>33942</v>
      </c>
      <c r="T9634" t="s">
        <v>34233</v>
      </c>
      <c r="AD9634" t="str">
        <f t="shared" si="1492"/>
        <v/>
      </c>
      <c r="AE9634" t="str">
        <f t="shared" si="1491"/>
        <v/>
      </c>
      <c r="AF9634" t="str">
        <f t="shared" si="1490"/>
        <v/>
      </c>
      <c r="AG9634" t="str">
        <f>IF((S9634&lt;&gt;"tühi")*(AC9634&lt;&gt;""),AC9634,"")</f>
        <v/>
      </c>
      <c r="AH9634" t="str">
        <f t="shared" si="1486"/>
        <v/>
      </c>
      <c r="AI9634">
        <v>0.14499999999999999</v>
      </c>
      <c r="AJ9634" t="str">
        <f t="shared" si="1484"/>
        <v/>
      </c>
      <c r="AK9634" t="str">
        <f t="shared" si="1487"/>
        <v/>
      </c>
      <c r="AL9634" t="str">
        <f t="shared" si="1485"/>
        <v/>
      </c>
    </row>
    <row r="9635" spans="1:39" x14ac:dyDescent="0.2">
      <c r="A9635" t="s">
        <v>28041</v>
      </c>
      <c r="B9635" t="s">
        <v>2710</v>
      </c>
      <c r="C9635" t="s">
        <v>28042</v>
      </c>
      <c r="D9635" s="1">
        <v>42349</v>
      </c>
      <c r="E9635" s="1">
        <v>43456</v>
      </c>
      <c r="F9635" t="s">
        <v>39</v>
      </c>
      <c r="I9635">
        <v>100</v>
      </c>
      <c r="J9635">
        <v>0</v>
      </c>
      <c r="K9635">
        <v>0</v>
      </c>
      <c r="L9635">
        <v>12961</v>
      </c>
      <c r="M9635">
        <v>12961</v>
      </c>
      <c r="N9635" t="s">
        <v>20</v>
      </c>
      <c r="O9635" t="s">
        <v>28043</v>
      </c>
      <c r="P9635" t="s">
        <v>28</v>
      </c>
      <c r="S9635" t="s">
        <v>33942</v>
      </c>
      <c r="T9635" t="s">
        <v>34233</v>
      </c>
      <c r="AD9635" t="str">
        <f t="shared" si="1492"/>
        <v/>
      </c>
      <c r="AE9635" t="str">
        <f t="shared" si="1491"/>
        <v/>
      </c>
      <c r="AF9635" t="str">
        <f t="shared" si="1490"/>
        <v/>
      </c>
      <c r="AG9635" t="str">
        <f>IF((S9635&lt;&gt;"tühi")*(AC9635&lt;&gt;""),AC9635,"")</f>
        <v/>
      </c>
      <c r="AH9635" t="str">
        <f t="shared" ref="AH9635:AH9670" si="1493">IF(AG9635="","",AG9635*2.7)</f>
        <v/>
      </c>
      <c r="AI9635">
        <v>0.11</v>
      </c>
      <c r="AJ9635" t="str">
        <f t="shared" si="1484"/>
        <v/>
      </c>
      <c r="AK9635" t="str">
        <f t="shared" ref="AK9635:AK9680" si="1494">IF(AE9635="","",AE9635*2.7)</f>
        <v/>
      </c>
      <c r="AL9635" t="str">
        <f t="shared" si="1485"/>
        <v/>
      </c>
    </row>
    <row r="9636" spans="1:39" x14ac:dyDescent="0.2">
      <c r="A9636" t="s">
        <v>11223</v>
      </c>
      <c r="B9636" t="s">
        <v>2710</v>
      </c>
      <c r="C9636" t="s">
        <v>11224</v>
      </c>
      <c r="D9636" s="1">
        <v>36487</v>
      </c>
      <c r="E9636" s="1">
        <v>43456</v>
      </c>
      <c r="F9636" t="s">
        <v>19</v>
      </c>
      <c r="I9636">
        <v>100</v>
      </c>
      <c r="J9636">
        <v>0</v>
      </c>
      <c r="K9636">
        <v>0</v>
      </c>
      <c r="L9636">
        <v>3400</v>
      </c>
      <c r="M9636">
        <v>3400</v>
      </c>
      <c r="N9636" t="s">
        <v>20</v>
      </c>
      <c r="O9636" t="s">
        <v>11225</v>
      </c>
      <c r="P9636" t="s">
        <v>28</v>
      </c>
      <c r="S9636" t="s">
        <v>33797</v>
      </c>
      <c r="T9636" t="s">
        <v>34350</v>
      </c>
      <c r="V9636" t="s">
        <v>33563</v>
      </c>
      <c r="AD9636" t="str">
        <f t="shared" si="1492"/>
        <v/>
      </c>
      <c r="AE9636" t="str">
        <f t="shared" si="1491"/>
        <v/>
      </c>
      <c r="AF9636" t="str">
        <f t="shared" si="1490"/>
        <v/>
      </c>
      <c r="AG9636" s="17">
        <v>1</v>
      </c>
      <c r="AH9636">
        <f t="shared" si="1493"/>
        <v>2.7</v>
      </c>
      <c r="AI9636">
        <v>0.11</v>
      </c>
      <c r="AJ9636">
        <f t="shared" si="1484"/>
        <v>0.29700000000000004</v>
      </c>
      <c r="AK9636" t="str">
        <f t="shared" si="1494"/>
        <v/>
      </c>
      <c r="AL9636" t="str">
        <f t="shared" si="1485"/>
        <v/>
      </c>
      <c r="AM9636" t="s">
        <v>33852</v>
      </c>
    </row>
    <row r="9637" spans="1:39" x14ac:dyDescent="0.2">
      <c r="A9637" t="s">
        <v>11232</v>
      </c>
      <c r="B9637" t="s">
        <v>2710</v>
      </c>
      <c r="C9637" t="s">
        <v>11233</v>
      </c>
      <c r="D9637" s="1">
        <v>36487</v>
      </c>
      <c r="E9637" s="1">
        <v>43456</v>
      </c>
      <c r="F9637" t="s">
        <v>19</v>
      </c>
      <c r="I9637">
        <v>100</v>
      </c>
      <c r="J9637">
        <v>0</v>
      </c>
      <c r="K9637">
        <v>0</v>
      </c>
      <c r="L9637">
        <v>6198</v>
      </c>
      <c r="M9637">
        <v>6198</v>
      </c>
      <c r="N9637" t="s">
        <v>20</v>
      </c>
      <c r="O9637" t="s">
        <v>11234</v>
      </c>
      <c r="P9637" t="s">
        <v>28</v>
      </c>
      <c r="S9637" t="s">
        <v>33942</v>
      </c>
      <c r="T9637" t="s">
        <v>34233</v>
      </c>
      <c r="V9637" t="s">
        <v>33564</v>
      </c>
      <c r="AD9637" t="str">
        <f t="shared" si="1492"/>
        <v/>
      </c>
      <c r="AE9637" s="16">
        <v>1</v>
      </c>
      <c r="AF9637" t="str">
        <f t="shared" si="1490"/>
        <v/>
      </c>
      <c r="AG9637" t="str">
        <f t="shared" ref="AG9637:AG9645" si="1495">IF((S9637&lt;&gt;"tühi")*(AC9637&lt;&gt;""),AC9637,"")</f>
        <v/>
      </c>
      <c r="AH9637" t="str">
        <f t="shared" si="1493"/>
        <v/>
      </c>
      <c r="AI9637">
        <v>0.11</v>
      </c>
      <c r="AJ9637" t="str">
        <f t="shared" si="1484"/>
        <v/>
      </c>
      <c r="AK9637">
        <f t="shared" si="1494"/>
        <v>2.7</v>
      </c>
      <c r="AL9637">
        <f t="shared" si="1485"/>
        <v>0.29700000000000004</v>
      </c>
      <c r="AM9637" t="s">
        <v>33852</v>
      </c>
    </row>
    <row r="9638" spans="1:39" x14ac:dyDescent="0.2">
      <c r="A9638" t="s">
        <v>11220</v>
      </c>
      <c r="B9638" t="s">
        <v>2710</v>
      </c>
      <c r="C9638" t="s">
        <v>11221</v>
      </c>
      <c r="D9638" s="1">
        <v>36487</v>
      </c>
      <c r="E9638" s="1">
        <v>43951</v>
      </c>
      <c r="F9638" t="s">
        <v>19</v>
      </c>
      <c r="I9638">
        <v>100</v>
      </c>
      <c r="J9638">
        <v>0</v>
      </c>
      <c r="K9638">
        <v>0</v>
      </c>
      <c r="L9638">
        <v>10279</v>
      </c>
      <c r="M9638">
        <v>10279</v>
      </c>
      <c r="N9638" t="s">
        <v>20</v>
      </c>
      <c r="O9638" t="s">
        <v>11222</v>
      </c>
      <c r="P9638" t="s">
        <v>28</v>
      </c>
      <c r="S9638" t="s">
        <v>32627</v>
      </c>
      <c r="T9638" t="s">
        <v>34233</v>
      </c>
      <c r="V9638" t="s">
        <v>33563</v>
      </c>
      <c r="AD9638" t="str">
        <f t="shared" si="1492"/>
        <v/>
      </c>
      <c r="AE9638" t="str">
        <f t="shared" ref="AE9638:AE9665" si="1496">IF((S9638="tühi")*(AC9638&lt;&gt;""),AC9638,"")</f>
        <v/>
      </c>
      <c r="AF9638" t="str">
        <f t="shared" si="1490"/>
        <v/>
      </c>
      <c r="AG9638" t="str">
        <f t="shared" si="1495"/>
        <v/>
      </c>
      <c r="AH9638" t="str">
        <f t="shared" si="1493"/>
        <v/>
      </c>
      <c r="AI9638">
        <v>0.11</v>
      </c>
      <c r="AJ9638" t="str">
        <f t="shared" ref="AJ9638:AJ9701" si="1497">IF(COUNTBLANK(AH9638),"",AH9638*AI9638)</f>
        <v/>
      </c>
      <c r="AK9638" t="str">
        <f t="shared" si="1494"/>
        <v/>
      </c>
      <c r="AL9638" t="str">
        <f t="shared" si="1485"/>
        <v/>
      </c>
      <c r="AM9638" t="s">
        <v>34336</v>
      </c>
    </row>
    <row r="9639" spans="1:39" x14ac:dyDescent="0.2">
      <c r="A9639" t="s">
        <v>27545</v>
      </c>
      <c r="B9639" t="s">
        <v>2710</v>
      </c>
      <c r="C9639" t="s">
        <v>27546</v>
      </c>
      <c r="D9639" s="1">
        <v>42026</v>
      </c>
      <c r="E9639" s="1">
        <v>44546</v>
      </c>
      <c r="F9639" t="s">
        <v>11356</v>
      </c>
      <c r="I9639">
        <v>100</v>
      </c>
      <c r="J9639">
        <v>0</v>
      </c>
      <c r="K9639">
        <v>0</v>
      </c>
      <c r="L9639">
        <v>25900</v>
      </c>
      <c r="M9639">
        <v>25852</v>
      </c>
      <c r="N9639" t="s">
        <v>401</v>
      </c>
      <c r="O9639" t="s">
        <v>27547</v>
      </c>
      <c r="P9639" t="s">
        <v>28</v>
      </c>
      <c r="S9639" t="s">
        <v>33799</v>
      </c>
      <c r="T9639" t="s">
        <v>34848</v>
      </c>
      <c r="U9639" t="s">
        <v>34100</v>
      </c>
      <c r="V9639" t="s">
        <v>33566</v>
      </c>
      <c r="AD9639" t="str">
        <f t="shared" si="1492"/>
        <v/>
      </c>
      <c r="AE9639" t="str">
        <f t="shared" si="1496"/>
        <v/>
      </c>
      <c r="AF9639" t="str">
        <f t="shared" si="1490"/>
        <v/>
      </c>
      <c r="AG9639" t="str">
        <f t="shared" si="1495"/>
        <v/>
      </c>
      <c r="AH9639" t="str">
        <f t="shared" si="1493"/>
        <v/>
      </c>
      <c r="AI9639">
        <v>0.11</v>
      </c>
      <c r="AJ9639" t="str">
        <f t="shared" si="1497"/>
        <v/>
      </c>
      <c r="AK9639" t="str">
        <f t="shared" si="1494"/>
        <v/>
      </c>
      <c r="AL9639" t="str">
        <f t="shared" si="1485"/>
        <v/>
      </c>
      <c r="AM9639" t="s">
        <v>34098</v>
      </c>
    </row>
    <row r="9640" spans="1:39" x14ac:dyDescent="0.2">
      <c r="A9640" t="s">
        <v>27551</v>
      </c>
      <c r="B9640" t="s">
        <v>2710</v>
      </c>
      <c r="C9640" t="s">
        <v>27552</v>
      </c>
      <c r="D9640" s="1">
        <v>42026</v>
      </c>
      <c r="E9640" s="1">
        <v>44506</v>
      </c>
      <c r="F9640" t="s">
        <v>11356</v>
      </c>
      <c r="I9640">
        <v>100</v>
      </c>
      <c r="J9640">
        <v>0</v>
      </c>
      <c r="K9640">
        <v>0</v>
      </c>
      <c r="L9640">
        <v>59900</v>
      </c>
      <c r="M9640">
        <v>59937</v>
      </c>
      <c r="N9640" t="s">
        <v>401</v>
      </c>
      <c r="O9640" t="s">
        <v>27553</v>
      </c>
      <c r="P9640" t="s">
        <v>28</v>
      </c>
      <c r="S9640" t="s">
        <v>32630</v>
      </c>
      <c r="T9640" t="s">
        <v>34669</v>
      </c>
      <c r="U9640" t="s">
        <v>34101</v>
      </c>
      <c r="V9640" t="s">
        <v>33566</v>
      </c>
      <c r="AD9640" t="str">
        <f t="shared" si="1492"/>
        <v/>
      </c>
      <c r="AE9640" t="str">
        <f t="shared" si="1496"/>
        <v/>
      </c>
      <c r="AF9640" t="str">
        <f t="shared" si="1490"/>
        <v/>
      </c>
      <c r="AG9640" t="str">
        <f t="shared" si="1495"/>
        <v/>
      </c>
      <c r="AH9640" t="str">
        <f t="shared" si="1493"/>
        <v/>
      </c>
      <c r="AI9640">
        <v>0.11</v>
      </c>
      <c r="AJ9640" t="str">
        <f t="shared" si="1497"/>
        <v/>
      </c>
      <c r="AK9640" t="str">
        <f t="shared" si="1494"/>
        <v/>
      </c>
      <c r="AL9640" t="str">
        <f t="shared" si="1485"/>
        <v/>
      </c>
      <c r="AM9640" t="s">
        <v>34099</v>
      </c>
    </row>
    <row r="9641" spans="1:39" x14ac:dyDescent="0.2">
      <c r="A9641" t="s">
        <v>25648</v>
      </c>
      <c r="B9641" t="s">
        <v>2710</v>
      </c>
      <c r="C9641" t="s">
        <v>25649</v>
      </c>
      <c r="D9641" s="1">
        <v>40213</v>
      </c>
      <c r="E9641" s="1">
        <v>44526</v>
      </c>
      <c r="F9641" t="s">
        <v>19</v>
      </c>
      <c r="I9641">
        <v>100</v>
      </c>
      <c r="J9641">
        <v>0</v>
      </c>
      <c r="K9641">
        <v>0</v>
      </c>
      <c r="L9641">
        <v>8582</v>
      </c>
      <c r="M9641">
        <v>8582</v>
      </c>
      <c r="N9641" t="s">
        <v>20</v>
      </c>
      <c r="O9641" t="s">
        <v>25647</v>
      </c>
      <c r="P9641" t="s">
        <v>28</v>
      </c>
      <c r="S9641" t="s">
        <v>33800</v>
      </c>
      <c r="T9641" t="s">
        <v>34357</v>
      </c>
      <c r="U9641" t="s">
        <v>32794</v>
      </c>
      <c r="V9641" t="s">
        <v>33567</v>
      </c>
      <c r="W9641">
        <v>600</v>
      </c>
      <c r="X9641">
        <v>2</v>
      </c>
      <c r="Y9641" t="s">
        <v>32665</v>
      </c>
      <c r="Z9641">
        <v>850</v>
      </c>
      <c r="AA9641">
        <v>8.5</v>
      </c>
      <c r="AC9641">
        <v>1</v>
      </c>
      <c r="AD9641" t="str">
        <f t="shared" si="1492"/>
        <v/>
      </c>
      <c r="AE9641" t="str">
        <f t="shared" si="1496"/>
        <v/>
      </c>
      <c r="AF9641" t="str">
        <f t="shared" si="1490"/>
        <v/>
      </c>
      <c r="AG9641">
        <f t="shared" si="1495"/>
        <v>1</v>
      </c>
      <c r="AH9641">
        <f t="shared" si="1493"/>
        <v>2.7</v>
      </c>
      <c r="AI9641">
        <v>0.11</v>
      </c>
      <c r="AJ9641">
        <f t="shared" si="1497"/>
        <v>0.29700000000000004</v>
      </c>
      <c r="AK9641" t="str">
        <f t="shared" si="1494"/>
        <v/>
      </c>
      <c r="AL9641" t="str">
        <f t="shared" si="1485"/>
        <v/>
      </c>
    </row>
    <row r="9642" spans="1:39" x14ac:dyDescent="0.2">
      <c r="A9642" t="s">
        <v>30038</v>
      </c>
      <c r="B9642" t="s">
        <v>2710</v>
      </c>
      <c r="C9642" t="s">
        <v>30039</v>
      </c>
      <c r="D9642" s="1"/>
      <c r="E9642" s="1">
        <v>44506</v>
      </c>
      <c r="F9642" s="9" t="s">
        <v>2354</v>
      </c>
      <c r="I9642">
        <v>100</v>
      </c>
      <c r="J9642">
        <v>0</v>
      </c>
      <c r="K9642">
        <v>0</v>
      </c>
      <c r="L9642">
        <v>3810</v>
      </c>
      <c r="M9642">
        <v>3810</v>
      </c>
      <c r="N9642" t="s">
        <v>20</v>
      </c>
      <c r="O9642" t="s">
        <v>30040</v>
      </c>
      <c r="P9642" t="s">
        <v>28</v>
      </c>
      <c r="S9642" t="s">
        <v>33798</v>
      </c>
      <c r="T9642" t="s">
        <v>34233</v>
      </c>
      <c r="U9642" t="s">
        <v>32634</v>
      </c>
      <c r="V9642" t="s">
        <v>35000</v>
      </c>
      <c r="W9642">
        <v>250</v>
      </c>
      <c r="X9642">
        <v>2</v>
      </c>
      <c r="Y9642" t="s">
        <v>32661</v>
      </c>
      <c r="AA9642">
        <v>7.5</v>
      </c>
      <c r="AB9642">
        <v>5</v>
      </c>
      <c r="AC9642">
        <v>1</v>
      </c>
      <c r="AD9642" t="str">
        <f t="shared" si="1492"/>
        <v/>
      </c>
      <c r="AE9642" t="str">
        <f t="shared" si="1496"/>
        <v/>
      </c>
      <c r="AF9642" t="str">
        <f t="shared" si="1490"/>
        <v/>
      </c>
      <c r="AG9642">
        <f t="shared" si="1495"/>
        <v>1</v>
      </c>
      <c r="AH9642">
        <f t="shared" si="1493"/>
        <v>2.7</v>
      </c>
      <c r="AI9642">
        <v>0.14499999999999999</v>
      </c>
      <c r="AJ9642">
        <f t="shared" si="1497"/>
        <v>0.39150000000000001</v>
      </c>
      <c r="AK9642" t="str">
        <f t="shared" si="1494"/>
        <v/>
      </c>
      <c r="AL9642" t="str">
        <f t="shared" si="1485"/>
        <v/>
      </c>
      <c r="AM9642" t="s">
        <v>34849</v>
      </c>
    </row>
    <row r="9643" spans="1:39" x14ac:dyDescent="0.2">
      <c r="A9643" t="s">
        <v>35117</v>
      </c>
      <c r="B9643" t="s">
        <v>2710</v>
      </c>
      <c r="C9643" t="s">
        <v>30039</v>
      </c>
      <c r="D9643" s="1">
        <v>43808</v>
      </c>
      <c r="E9643" s="1">
        <v>44506</v>
      </c>
      <c r="F9643" s="9" t="s">
        <v>2354</v>
      </c>
      <c r="I9643">
        <v>100</v>
      </c>
      <c r="J9643">
        <v>0</v>
      </c>
      <c r="K9643">
        <v>0</v>
      </c>
      <c r="L9643">
        <v>3810</v>
      </c>
      <c r="M9643">
        <v>3810</v>
      </c>
      <c r="N9643" t="s">
        <v>20</v>
      </c>
      <c r="O9643" t="s">
        <v>30040</v>
      </c>
      <c r="P9643" t="s">
        <v>28</v>
      </c>
      <c r="S9643" t="s">
        <v>33798</v>
      </c>
      <c r="T9643" t="s">
        <v>34233</v>
      </c>
      <c r="U9643" t="s">
        <v>33568</v>
      </c>
      <c r="V9643" t="s">
        <v>35000</v>
      </c>
      <c r="W9643">
        <v>250</v>
      </c>
      <c r="X9643">
        <v>2</v>
      </c>
      <c r="Y9643">
        <v>3</v>
      </c>
      <c r="Z9643">
        <f>W9643*X9643</f>
        <v>500</v>
      </c>
      <c r="AA9643">
        <v>7.5</v>
      </c>
      <c r="AB9643">
        <v>5</v>
      </c>
      <c r="AD9643" t="str">
        <f t="shared" si="1492"/>
        <v/>
      </c>
      <c r="AE9643" t="str">
        <f t="shared" si="1496"/>
        <v/>
      </c>
      <c r="AF9643">
        <f t="shared" si="1490"/>
        <v>500</v>
      </c>
      <c r="AG9643" t="str">
        <f t="shared" si="1495"/>
        <v/>
      </c>
      <c r="AH9643" t="str">
        <f t="shared" si="1493"/>
        <v/>
      </c>
      <c r="AI9643">
        <v>0.11</v>
      </c>
      <c r="AJ9643" t="str">
        <f t="shared" si="1497"/>
        <v/>
      </c>
      <c r="AK9643" t="str">
        <f t="shared" si="1494"/>
        <v/>
      </c>
      <c r="AL9643" t="str">
        <f t="shared" ref="AL9643:AL9706" si="1498">IF(COUNTBLANK(AK9643),"",AK9643*AI9643)</f>
        <v/>
      </c>
      <c r="AM9643" t="s">
        <v>34849</v>
      </c>
    </row>
    <row r="9644" spans="1:39" x14ac:dyDescent="0.2">
      <c r="A9644" t="s">
        <v>24122</v>
      </c>
      <c r="B9644" t="s">
        <v>2710</v>
      </c>
      <c r="C9644" t="s">
        <v>24123</v>
      </c>
      <c r="D9644" s="1">
        <v>39196</v>
      </c>
      <c r="E9644" s="1">
        <v>43456</v>
      </c>
      <c r="F9644" t="s">
        <v>470</v>
      </c>
      <c r="I9644">
        <v>100</v>
      </c>
      <c r="J9644">
        <v>0</v>
      </c>
      <c r="K9644">
        <v>0</v>
      </c>
      <c r="L9644">
        <v>7400</v>
      </c>
      <c r="M9644">
        <v>7400</v>
      </c>
      <c r="N9644" t="s">
        <v>20</v>
      </c>
      <c r="O9644" t="s">
        <v>24124</v>
      </c>
      <c r="P9644" t="s">
        <v>28</v>
      </c>
      <c r="S9644" t="s">
        <v>32627</v>
      </c>
      <c r="T9644" t="s">
        <v>34516</v>
      </c>
      <c r="V9644" t="s">
        <v>33564</v>
      </c>
      <c r="AD9644" t="str">
        <f t="shared" si="1492"/>
        <v/>
      </c>
      <c r="AE9644" t="str">
        <f t="shared" si="1496"/>
        <v/>
      </c>
      <c r="AF9644" t="str">
        <f t="shared" si="1490"/>
        <v/>
      </c>
      <c r="AG9644" t="str">
        <f t="shared" si="1495"/>
        <v/>
      </c>
      <c r="AH9644" t="str">
        <f t="shared" si="1493"/>
        <v/>
      </c>
      <c r="AI9644">
        <v>0.11</v>
      </c>
      <c r="AJ9644" t="str">
        <f t="shared" si="1497"/>
        <v/>
      </c>
      <c r="AK9644" t="str">
        <f t="shared" si="1494"/>
        <v/>
      </c>
      <c r="AL9644" t="str">
        <f t="shared" si="1498"/>
        <v/>
      </c>
      <c r="AM9644" t="s">
        <v>33852</v>
      </c>
    </row>
    <row r="9645" spans="1:39" x14ac:dyDescent="0.2">
      <c r="A9645" t="s">
        <v>30855</v>
      </c>
      <c r="B9645" t="s">
        <v>2710</v>
      </c>
      <c r="C9645" t="s">
        <v>30856</v>
      </c>
      <c r="D9645" s="1">
        <v>43859</v>
      </c>
      <c r="E9645" s="1">
        <v>44546</v>
      </c>
      <c r="F9645" t="s">
        <v>39</v>
      </c>
      <c r="I9645">
        <v>100</v>
      </c>
      <c r="J9645">
        <v>0</v>
      </c>
      <c r="K9645">
        <v>0</v>
      </c>
      <c r="L9645">
        <v>4239</v>
      </c>
      <c r="M9645">
        <v>4239</v>
      </c>
      <c r="N9645" t="s">
        <v>20</v>
      </c>
      <c r="P9645" t="s">
        <v>2356</v>
      </c>
      <c r="S9645" t="s">
        <v>33942</v>
      </c>
      <c r="T9645" t="s">
        <v>34233</v>
      </c>
      <c r="AD9645" t="str">
        <f t="shared" si="1492"/>
        <v/>
      </c>
      <c r="AE9645" t="str">
        <f t="shared" si="1496"/>
        <v/>
      </c>
      <c r="AF9645" t="str">
        <f t="shared" si="1490"/>
        <v/>
      </c>
      <c r="AG9645" t="str">
        <f t="shared" si="1495"/>
        <v/>
      </c>
      <c r="AH9645" t="str">
        <f t="shared" si="1493"/>
        <v/>
      </c>
      <c r="AI9645">
        <v>0.11</v>
      </c>
      <c r="AJ9645" t="str">
        <f t="shared" si="1497"/>
        <v/>
      </c>
      <c r="AK9645" t="str">
        <f t="shared" si="1494"/>
        <v/>
      </c>
      <c r="AL9645" t="str">
        <f t="shared" si="1498"/>
        <v/>
      </c>
    </row>
    <row r="9646" spans="1:39" x14ac:dyDescent="0.2">
      <c r="A9646" t="s">
        <v>11217</v>
      </c>
      <c r="B9646" t="s">
        <v>2710</v>
      </c>
      <c r="C9646" t="s">
        <v>11218</v>
      </c>
      <c r="D9646" s="1">
        <v>36487</v>
      </c>
      <c r="E9646" s="1">
        <v>43456</v>
      </c>
      <c r="F9646" t="s">
        <v>19</v>
      </c>
      <c r="I9646">
        <v>100</v>
      </c>
      <c r="J9646">
        <v>0</v>
      </c>
      <c r="K9646">
        <v>0</v>
      </c>
      <c r="L9646">
        <v>5401</v>
      </c>
      <c r="M9646">
        <v>5401</v>
      </c>
      <c r="N9646" t="s">
        <v>20</v>
      </c>
      <c r="O9646" t="s">
        <v>11219</v>
      </c>
      <c r="P9646" t="s">
        <v>28</v>
      </c>
      <c r="S9646" t="s">
        <v>32627</v>
      </c>
      <c r="T9646" t="s">
        <v>34670</v>
      </c>
      <c r="V9646" t="s">
        <v>33564</v>
      </c>
      <c r="AD9646" t="str">
        <f t="shared" si="1492"/>
        <v/>
      </c>
      <c r="AE9646" t="str">
        <f t="shared" si="1496"/>
        <v/>
      </c>
      <c r="AF9646" t="str">
        <f t="shared" si="1490"/>
        <v/>
      </c>
      <c r="AG9646" s="17">
        <v>1</v>
      </c>
      <c r="AH9646">
        <f t="shared" si="1493"/>
        <v>2.7</v>
      </c>
      <c r="AI9646">
        <v>0.11</v>
      </c>
      <c r="AJ9646">
        <f t="shared" si="1497"/>
        <v>0.29700000000000004</v>
      </c>
      <c r="AK9646" t="str">
        <f t="shared" si="1494"/>
        <v/>
      </c>
      <c r="AL9646" t="str">
        <f t="shared" si="1498"/>
        <v/>
      </c>
      <c r="AM9646" t="s">
        <v>33852</v>
      </c>
    </row>
    <row r="9647" spans="1:39" x14ac:dyDescent="0.2">
      <c r="A9647" t="s">
        <v>31071</v>
      </c>
      <c r="B9647" t="s">
        <v>2710</v>
      </c>
      <c r="C9647" t="s">
        <v>31072</v>
      </c>
      <c r="D9647" s="1">
        <v>43859</v>
      </c>
      <c r="E9647" s="1">
        <v>43951</v>
      </c>
      <c r="F9647" t="s">
        <v>39</v>
      </c>
      <c r="I9647">
        <v>100</v>
      </c>
      <c r="J9647">
        <v>0</v>
      </c>
      <c r="K9647">
        <v>0</v>
      </c>
      <c r="L9647">
        <v>3600</v>
      </c>
      <c r="M9647">
        <v>3600</v>
      </c>
      <c r="N9647" t="s">
        <v>20</v>
      </c>
      <c r="O9647" t="s">
        <v>31073</v>
      </c>
      <c r="P9647" t="s">
        <v>2356</v>
      </c>
      <c r="S9647" t="s">
        <v>33942</v>
      </c>
      <c r="T9647" t="s">
        <v>34233</v>
      </c>
      <c r="V9647" t="s">
        <v>33569</v>
      </c>
      <c r="AD9647" t="str">
        <f t="shared" si="1492"/>
        <v/>
      </c>
      <c r="AE9647" t="str">
        <f t="shared" si="1496"/>
        <v/>
      </c>
      <c r="AF9647" t="str">
        <f t="shared" si="1490"/>
        <v/>
      </c>
      <c r="AG9647" t="str">
        <f>IF((S9647&lt;&gt;"tühi")*(AC9647&lt;&gt;""),AC9647,"")</f>
        <v/>
      </c>
      <c r="AH9647" t="str">
        <f t="shared" si="1493"/>
        <v/>
      </c>
      <c r="AI9647">
        <v>0.11</v>
      </c>
      <c r="AJ9647" t="str">
        <f t="shared" si="1497"/>
        <v/>
      </c>
      <c r="AK9647" t="str">
        <f t="shared" si="1494"/>
        <v/>
      </c>
      <c r="AL9647" t="str">
        <f t="shared" si="1498"/>
        <v/>
      </c>
      <c r="AM9647" t="s">
        <v>33852</v>
      </c>
    </row>
    <row r="9648" spans="1:39" x14ac:dyDescent="0.2">
      <c r="A9648" t="s">
        <v>11226</v>
      </c>
      <c r="B9648" t="s">
        <v>2710</v>
      </c>
      <c r="C9648" t="s">
        <v>11227</v>
      </c>
      <c r="D9648" s="1">
        <v>36487</v>
      </c>
      <c r="E9648" s="1">
        <v>43951</v>
      </c>
      <c r="F9648" t="s">
        <v>19</v>
      </c>
      <c r="I9648">
        <v>100</v>
      </c>
      <c r="J9648">
        <v>0</v>
      </c>
      <c r="K9648">
        <v>0</v>
      </c>
      <c r="L9648">
        <v>3801</v>
      </c>
      <c r="M9648">
        <v>3801</v>
      </c>
      <c r="N9648" t="s">
        <v>20</v>
      </c>
      <c r="O9648" t="s">
        <v>11228</v>
      </c>
      <c r="P9648" t="s">
        <v>28</v>
      </c>
      <c r="S9648" t="s">
        <v>32628</v>
      </c>
      <c r="T9648" t="s">
        <v>32794</v>
      </c>
      <c r="V9648" t="s">
        <v>33569</v>
      </c>
      <c r="AD9648" t="str">
        <f t="shared" si="1492"/>
        <v/>
      </c>
      <c r="AE9648" t="str">
        <f t="shared" si="1496"/>
        <v/>
      </c>
      <c r="AF9648" t="str">
        <f t="shared" si="1490"/>
        <v/>
      </c>
      <c r="AG9648" s="17">
        <v>1</v>
      </c>
      <c r="AH9648">
        <f t="shared" si="1493"/>
        <v>2.7</v>
      </c>
      <c r="AI9648">
        <v>0.11</v>
      </c>
      <c r="AJ9648">
        <f t="shared" si="1497"/>
        <v>0.29700000000000004</v>
      </c>
      <c r="AK9648" t="str">
        <f t="shared" si="1494"/>
        <v/>
      </c>
      <c r="AL9648" t="str">
        <f t="shared" si="1498"/>
        <v/>
      </c>
    </row>
    <row r="9649" spans="1:39" x14ac:dyDescent="0.2">
      <c r="A9649" t="s">
        <v>26811</v>
      </c>
      <c r="B9649" t="s">
        <v>2710</v>
      </c>
      <c r="C9649" t="s">
        <v>26812</v>
      </c>
      <c r="D9649" s="1">
        <v>41372</v>
      </c>
      <c r="E9649" s="1">
        <v>43456</v>
      </c>
      <c r="F9649" t="s">
        <v>15352</v>
      </c>
      <c r="I9649">
        <v>100</v>
      </c>
      <c r="J9649">
        <v>0</v>
      </c>
      <c r="K9649">
        <v>0</v>
      </c>
      <c r="L9649">
        <v>944300</v>
      </c>
      <c r="M9649">
        <v>944257</v>
      </c>
      <c r="N9649" t="s">
        <v>401</v>
      </c>
      <c r="O9649" t="s">
        <v>26813</v>
      </c>
      <c r="P9649" t="s">
        <v>2356</v>
      </c>
      <c r="S9649" t="s">
        <v>33942</v>
      </c>
      <c r="T9649" t="s">
        <v>34233</v>
      </c>
      <c r="AD9649" t="str">
        <f t="shared" si="1492"/>
        <v/>
      </c>
      <c r="AE9649" t="str">
        <f t="shared" si="1496"/>
        <v/>
      </c>
      <c r="AF9649" t="str">
        <f t="shared" si="1490"/>
        <v/>
      </c>
      <c r="AG9649" t="str">
        <f>IF((S9649&lt;&gt;"tühi")*(AC9649&lt;&gt;""),AC9649,"")</f>
        <v/>
      </c>
      <c r="AH9649" t="str">
        <f t="shared" si="1493"/>
        <v/>
      </c>
      <c r="AI9649">
        <v>0.11</v>
      </c>
      <c r="AJ9649" t="str">
        <f t="shared" si="1497"/>
        <v/>
      </c>
      <c r="AK9649" t="str">
        <f t="shared" si="1494"/>
        <v/>
      </c>
      <c r="AL9649" t="str">
        <f t="shared" si="1498"/>
        <v/>
      </c>
    </row>
    <row r="9650" spans="1:39" x14ac:dyDescent="0.2">
      <c r="A9650" t="s">
        <v>25781</v>
      </c>
      <c r="B9650" t="s">
        <v>2710</v>
      </c>
      <c r="C9650" t="s">
        <v>25782</v>
      </c>
      <c r="D9650" s="1">
        <v>40456</v>
      </c>
      <c r="E9650" s="1">
        <v>43456</v>
      </c>
      <c r="F9650" t="s">
        <v>19</v>
      </c>
      <c r="I9650">
        <v>100</v>
      </c>
      <c r="J9650">
        <v>0</v>
      </c>
      <c r="K9650">
        <v>0</v>
      </c>
      <c r="L9650">
        <v>2844</v>
      </c>
      <c r="M9650">
        <v>2844</v>
      </c>
      <c r="N9650" t="s">
        <v>20</v>
      </c>
      <c r="O9650" t="s">
        <v>25783</v>
      </c>
      <c r="P9650" t="s">
        <v>2356</v>
      </c>
      <c r="S9650" t="s">
        <v>32627</v>
      </c>
      <c r="T9650" t="s">
        <v>34360</v>
      </c>
      <c r="AD9650" t="str">
        <f t="shared" si="1492"/>
        <v/>
      </c>
      <c r="AE9650" t="str">
        <f t="shared" si="1496"/>
        <v/>
      </c>
      <c r="AF9650" t="str">
        <f t="shared" si="1490"/>
        <v/>
      </c>
      <c r="AG9650" s="17">
        <v>1</v>
      </c>
      <c r="AH9650">
        <f t="shared" si="1493"/>
        <v>2.7</v>
      </c>
      <c r="AI9650">
        <v>0.11</v>
      </c>
      <c r="AJ9650">
        <f t="shared" si="1497"/>
        <v>0.29700000000000004</v>
      </c>
      <c r="AK9650" t="str">
        <f t="shared" si="1494"/>
        <v/>
      </c>
      <c r="AL9650" t="str">
        <f t="shared" si="1498"/>
        <v/>
      </c>
    </row>
    <row r="9651" spans="1:39" x14ac:dyDescent="0.2">
      <c r="A9651" t="s">
        <v>14384</v>
      </c>
      <c r="B9651" t="s">
        <v>2710</v>
      </c>
      <c r="C9651" t="s">
        <v>12631</v>
      </c>
      <c r="D9651" s="1">
        <v>37137</v>
      </c>
      <c r="E9651" s="1">
        <v>44754</v>
      </c>
      <c r="F9651" t="s">
        <v>19</v>
      </c>
      <c r="I9651">
        <v>100</v>
      </c>
      <c r="J9651">
        <v>0</v>
      </c>
      <c r="K9651">
        <v>0</v>
      </c>
      <c r="L9651">
        <v>1471</v>
      </c>
      <c r="M9651">
        <v>1471</v>
      </c>
      <c r="N9651" t="s">
        <v>20</v>
      </c>
      <c r="O9651" t="s">
        <v>14385</v>
      </c>
      <c r="P9651" t="s">
        <v>28</v>
      </c>
      <c r="S9651" t="s">
        <v>33942</v>
      </c>
      <c r="T9651" t="s">
        <v>34233</v>
      </c>
      <c r="U9651" t="s">
        <v>32794</v>
      </c>
      <c r="V9651" t="s">
        <v>33570</v>
      </c>
      <c r="W9651">
        <v>300</v>
      </c>
      <c r="X9651">
        <v>2</v>
      </c>
      <c r="Y9651" t="s">
        <v>32654</v>
      </c>
      <c r="Z9651">
        <v>550</v>
      </c>
      <c r="AA9651">
        <v>8.5</v>
      </c>
      <c r="AC9651">
        <v>1</v>
      </c>
      <c r="AD9651" t="str">
        <f t="shared" si="1492"/>
        <v/>
      </c>
      <c r="AE9651">
        <f t="shared" si="1496"/>
        <v>1</v>
      </c>
      <c r="AF9651" t="str">
        <f t="shared" si="1490"/>
        <v/>
      </c>
      <c r="AG9651" t="str">
        <f>IF((S9651&lt;&gt;"tühi")*(AC9651&lt;&gt;""),AC9651,"")</f>
        <v/>
      </c>
      <c r="AH9651" t="str">
        <f t="shared" si="1493"/>
        <v/>
      </c>
      <c r="AI9651">
        <v>0.11</v>
      </c>
      <c r="AJ9651" t="str">
        <f t="shared" si="1497"/>
        <v/>
      </c>
      <c r="AK9651">
        <f t="shared" si="1494"/>
        <v>2.7</v>
      </c>
      <c r="AL9651">
        <f t="shared" si="1498"/>
        <v>0.29700000000000004</v>
      </c>
    </row>
    <row r="9652" spans="1:39" x14ac:dyDescent="0.2">
      <c r="A9652" t="s">
        <v>26832</v>
      </c>
      <c r="B9652" t="s">
        <v>2710</v>
      </c>
      <c r="C9652" t="s">
        <v>26833</v>
      </c>
      <c r="D9652" s="1">
        <v>41372</v>
      </c>
      <c r="E9652" s="1">
        <v>43456</v>
      </c>
      <c r="F9652" t="s">
        <v>15352</v>
      </c>
      <c r="I9652">
        <v>100</v>
      </c>
      <c r="J9652">
        <v>0</v>
      </c>
      <c r="K9652">
        <v>0</v>
      </c>
      <c r="L9652">
        <v>549700</v>
      </c>
      <c r="M9652">
        <v>549730</v>
      </c>
      <c r="N9652" t="s">
        <v>401</v>
      </c>
      <c r="O9652" t="s">
        <v>26834</v>
      </c>
      <c r="P9652" t="s">
        <v>2356</v>
      </c>
      <c r="S9652" t="s">
        <v>33942</v>
      </c>
      <c r="T9652" t="s">
        <v>34233</v>
      </c>
      <c r="AD9652" t="str">
        <f t="shared" si="1492"/>
        <v/>
      </c>
      <c r="AE9652" t="str">
        <f t="shared" si="1496"/>
        <v/>
      </c>
      <c r="AF9652" t="str">
        <f t="shared" si="1490"/>
        <v/>
      </c>
      <c r="AG9652" t="str">
        <f>IF((S9652&lt;&gt;"tühi")*(AC9652&lt;&gt;""),AC9652,"")</f>
        <v/>
      </c>
      <c r="AH9652" t="str">
        <f t="shared" si="1493"/>
        <v/>
      </c>
      <c r="AI9652">
        <v>0.11</v>
      </c>
      <c r="AJ9652" t="str">
        <f t="shared" si="1497"/>
        <v/>
      </c>
      <c r="AK9652" t="str">
        <f t="shared" si="1494"/>
        <v/>
      </c>
      <c r="AL9652" t="str">
        <f t="shared" si="1498"/>
        <v/>
      </c>
    </row>
    <row r="9653" spans="1:39" x14ac:dyDescent="0.2">
      <c r="A9653" t="s">
        <v>26665</v>
      </c>
      <c r="B9653" t="s">
        <v>2710</v>
      </c>
      <c r="C9653" t="s">
        <v>26666</v>
      </c>
      <c r="D9653" s="1">
        <v>41369</v>
      </c>
      <c r="E9653" s="1">
        <v>43456</v>
      </c>
      <c r="F9653" t="s">
        <v>15352</v>
      </c>
      <c r="I9653">
        <v>100</v>
      </c>
      <c r="J9653">
        <v>0</v>
      </c>
      <c r="K9653">
        <v>0</v>
      </c>
      <c r="L9653">
        <v>387100</v>
      </c>
      <c r="M9653">
        <v>387121</v>
      </c>
      <c r="N9653" t="s">
        <v>401</v>
      </c>
      <c r="O9653" t="s">
        <v>26667</v>
      </c>
      <c r="P9653" t="s">
        <v>2356</v>
      </c>
      <c r="S9653" t="s">
        <v>33942</v>
      </c>
      <c r="T9653" t="s">
        <v>34233</v>
      </c>
      <c r="AD9653" t="str">
        <f t="shared" si="1492"/>
        <v/>
      </c>
      <c r="AE9653" t="str">
        <f t="shared" si="1496"/>
        <v/>
      </c>
      <c r="AF9653" t="str">
        <f t="shared" si="1490"/>
        <v/>
      </c>
      <c r="AG9653" t="str">
        <f>IF((S9653&lt;&gt;"tühi")*(AC9653&lt;&gt;""),AC9653,"")</f>
        <v/>
      </c>
      <c r="AH9653" t="str">
        <f t="shared" si="1493"/>
        <v/>
      </c>
      <c r="AI9653">
        <v>0.11</v>
      </c>
      <c r="AJ9653" t="str">
        <f t="shared" si="1497"/>
        <v/>
      </c>
      <c r="AK9653" t="str">
        <f t="shared" si="1494"/>
        <v/>
      </c>
      <c r="AL9653" t="str">
        <f t="shared" si="1498"/>
        <v/>
      </c>
    </row>
    <row r="9654" spans="1:39" x14ac:dyDescent="0.2">
      <c r="A9654" t="s">
        <v>12347</v>
      </c>
      <c r="B9654" t="s">
        <v>2710</v>
      </c>
      <c r="C9654" t="s">
        <v>12348</v>
      </c>
      <c r="D9654" s="1">
        <v>36782</v>
      </c>
      <c r="E9654" s="1">
        <v>43456</v>
      </c>
      <c r="F9654" t="s">
        <v>39</v>
      </c>
      <c r="I9654">
        <v>100</v>
      </c>
      <c r="J9654">
        <v>0</v>
      </c>
      <c r="K9654">
        <v>0</v>
      </c>
      <c r="L9654">
        <v>15858</v>
      </c>
      <c r="M9654">
        <v>15858</v>
      </c>
      <c r="N9654" t="s">
        <v>20</v>
      </c>
      <c r="O9654" t="s">
        <v>12349</v>
      </c>
      <c r="P9654" t="s">
        <v>28</v>
      </c>
      <c r="S9654" t="s">
        <v>33942</v>
      </c>
      <c r="T9654" t="s">
        <v>34233</v>
      </c>
      <c r="AD9654" t="str">
        <f t="shared" si="1492"/>
        <v/>
      </c>
      <c r="AE9654" t="str">
        <f t="shared" si="1496"/>
        <v/>
      </c>
      <c r="AF9654" t="str">
        <f t="shared" si="1490"/>
        <v/>
      </c>
      <c r="AG9654" t="str">
        <f>IF((S9654&lt;&gt;"tühi")*(AC9654&lt;&gt;""),AC9654,"")</f>
        <v/>
      </c>
      <c r="AH9654" t="str">
        <f t="shared" si="1493"/>
        <v/>
      </c>
      <c r="AI9654">
        <v>0.11</v>
      </c>
      <c r="AJ9654" t="str">
        <f t="shared" si="1497"/>
        <v/>
      </c>
      <c r="AK9654" t="str">
        <f t="shared" si="1494"/>
        <v/>
      </c>
      <c r="AL9654" t="str">
        <f t="shared" si="1498"/>
        <v/>
      </c>
    </row>
    <row r="9655" spans="1:39" x14ac:dyDescent="0.2">
      <c r="A9655" t="s">
        <v>5715</v>
      </c>
      <c r="B9655" t="s">
        <v>2710</v>
      </c>
      <c r="C9655" t="s">
        <v>782</v>
      </c>
      <c r="D9655" s="1">
        <v>36116</v>
      </c>
      <c r="E9655" s="1">
        <v>43456</v>
      </c>
      <c r="F9655" t="s">
        <v>39</v>
      </c>
      <c r="I9655">
        <v>100</v>
      </c>
      <c r="J9655">
        <v>0</v>
      </c>
      <c r="K9655">
        <v>0</v>
      </c>
      <c r="L9655">
        <v>13821</v>
      </c>
      <c r="M9655">
        <v>13821</v>
      </c>
      <c r="N9655" t="s">
        <v>20</v>
      </c>
      <c r="O9655" t="s">
        <v>5716</v>
      </c>
      <c r="P9655" t="s">
        <v>28</v>
      </c>
      <c r="S9655" t="s">
        <v>33806</v>
      </c>
      <c r="T9655" t="s">
        <v>34365</v>
      </c>
      <c r="AD9655" t="str">
        <f t="shared" si="1492"/>
        <v/>
      </c>
      <c r="AE9655" t="str">
        <f t="shared" si="1496"/>
        <v/>
      </c>
      <c r="AF9655" t="str">
        <f t="shared" si="1490"/>
        <v/>
      </c>
      <c r="AG9655" s="17">
        <v>1</v>
      </c>
      <c r="AH9655">
        <f t="shared" si="1493"/>
        <v>2.7</v>
      </c>
      <c r="AI9655">
        <v>0.11</v>
      </c>
      <c r="AJ9655">
        <f t="shared" si="1497"/>
        <v>0.29700000000000004</v>
      </c>
      <c r="AK9655" t="str">
        <f t="shared" si="1494"/>
        <v/>
      </c>
      <c r="AL9655" t="str">
        <f t="shared" si="1498"/>
        <v/>
      </c>
    </row>
    <row r="9656" spans="1:39" x14ac:dyDescent="0.2">
      <c r="A9656" t="s">
        <v>6176</v>
      </c>
      <c r="B9656" t="s">
        <v>2710</v>
      </c>
      <c r="C9656" t="s">
        <v>6177</v>
      </c>
      <c r="D9656" s="1">
        <v>36147</v>
      </c>
      <c r="E9656" s="1">
        <v>43456</v>
      </c>
      <c r="F9656" t="s">
        <v>39</v>
      </c>
      <c r="I9656">
        <v>100</v>
      </c>
      <c r="J9656">
        <v>0</v>
      </c>
      <c r="K9656">
        <v>0</v>
      </c>
      <c r="L9656">
        <v>8694</v>
      </c>
      <c r="M9656">
        <v>8694</v>
      </c>
      <c r="N9656" t="s">
        <v>20</v>
      </c>
      <c r="O9656" t="s">
        <v>6178</v>
      </c>
      <c r="P9656" t="s">
        <v>28</v>
      </c>
      <c r="S9656" t="s">
        <v>32628</v>
      </c>
      <c r="T9656" t="s">
        <v>34357</v>
      </c>
      <c r="AD9656" t="str">
        <f t="shared" si="1492"/>
        <v/>
      </c>
      <c r="AE9656" t="str">
        <f t="shared" si="1496"/>
        <v/>
      </c>
      <c r="AF9656" t="str">
        <f t="shared" si="1490"/>
        <v/>
      </c>
      <c r="AG9656" s="17">
        <v>1</v>
      </c>
      <c r="AH9656">
        <f t="shared" si="1493"/>
        <v>2.7</v>
      </c>
      <c r="AI9656">
        <v>0.11</v>
      </c>
      <c r="AJ9656">
        <f t="shared" si="1497"/>
        <v>0.29700000000000004</v>
      </c>
      <c r="AK9656" t="str">
        <f t="shared" si="1494"/>
        <v/>
      </c>
      <c r="AL9656" t="str">
        <f t="shared" si="1498"/>
        <v/>
      </c>
    </row>
    <row r="9657" spans="1:39" x14ac:dyDescent="0.2">
      <c r="A9657" t="s">
        <v>9695</v>
      </c>
      <c r="B9657" t="s">
        <v>2710</v>
      </c>
      <c r="C9657" t="s">
        <v>9696</v>
      </c>
      <c r="D9657" s="1">
        <v>36413</v>
      </c>
      <c r="E9657" s="1">
        <v>44546</v>
      </c>
      <c r="F9657" t="s">
        <v>39</v>
      </c>
      <c r="I9657">
        <v>100</v>
      </c>
      <c r="J9657">
        <v>0</v>
      </c>
      <c r="K9657">
        <v>0</v>
      </c>
      <c r="L9657">
        <v>5459</v>
      </c>
      <c r="M9657">
        <v>5459</v>
      </c>
      <c r="N9657" t="s">
        <v>20</v>
      </c>
      <c r="O9657" t="s">
        <v>9697</v>
      </c>
      <c r="P9657" t="s">
        <v>28</v>
      </c>
      <c r="S9657" t="s">
        <v>33942</v>
      </c>
      <c r="T9657" t="s">
        <v>34233</v>
      </c>
      <c r="AD9657" t="str">
        <f t="shared" si="1492"/>
        <v/>
      </c>
      <c r="AE9657" t="str">
        <f t="shared" si="1496"/>
        <v/>
      </c>
      <c r="AF9657" t="str">
        <f t="shared" si="1490"/>
        <v/>
      </c>
      <c r="AG9657" t="str">
        <f t="shared" ref="AG9657:AG9662" si="1499">IF((S9657&lt;&gt;"tühi")*(AC9657&lt;&gt;""),AC9657,"")</f>
        <v/>
      </c>
      <c r="AH9657" t="str">
        <f t="shared" si="1493"/>
        <v/>
      </c>
      <c r="AI9657">
        <v>0.11</v>
      </c>
      <c r="AJ9657" t="str">
        <f t="shared" si="1497"/>
        <v/>
      </c>
      <c r="AK9657" t="str">
        <f t="shared" si="1494"/>
        <v/>
      </c>
      <c r="AL9657" t="str">
        <f t="shared" si="1498"/>
        <v/>
      </c>
    </row>
    <row r="9658" spans="1:39" x14ac:dyDescent="0.2">
      <c r="A9658" t="s">
        <v>29943</v>
      </c>
      <c r="B9658" t="s">
        <v>2710</v>
      </c>
      <c r="C9658" t="s">
        <v>29944</v>
      </c>
      <c r="D9658" s="1">
        <v>43713</v>
      </c>
      <c r="E9658" s="1">
        <v>44546</v>
      </c>
      <c r="F9658" t="s">
        <v>26</v>
      </c>
      <c r="I9658">
        <v>100</v>
      </c>
      <c r="J9658">
        <v>0</v>
      </c>
      <c r="K9658">
        <v>0</v>
      </c>
      <c r="L9658">
        <v>679</v>
      </c>
      <c r="M9658">
        <v>679</v>
      </c>
      <c r="N9658" t="s">
        <v>20</v>
      </c>
      <c r="O9658" t="s">
        <v>29945</v>
      </c>
      <c r="P9658" t="s">
        <v>44</v>
      </c>
      <c r="S9658" t="s">
        <v>34233</v>
      </c>
      <c r="T9658" t="s">
        <v>34233</v>
      </c>
      <c r="AD9658" t="str">
        <f t="shared" si="1492"/>
        <v/>
      </c>
      <c r="AE9658" t="str">
        <f t="shared" si="1496"/>
        <v/>
      </c>
      <c r="AF9658" t="str">
        <f t="shared" si="1490"/>
        <v/>
      </c>
      <c r="AG9658" t="str">
        <f t="shared" si="1499"/>
        <v/>
      </c>
      <c r="AH9658" t="str">
        <f t="shared" si="1493"/>
        <v/>
      </c>
      <c r="AI9658">
        <v>0.11</v>
      </c>
      <c r="AJ9658" t="str">
        <f t="shared" si="1497"/>
        <v/>
      </c>
      <c r="AK9658" t="str">
        <f t="shared" si="1494"/>
        <v/>
      </c>
      <c r="AL9658" t="str">
        <f t="shared" si="1498"/>
        <v/>
      </c>
    </row>
    <row r="9659" spans="1:39" x14ac:dyDescent="0.2">
      <c r="A9659" t="s">
        <v>31545</v>
      </c>
      <c r="B9659" t="s">
        <v>2710</v>
      </c>
      <c r="C9659" t="s">
        <v>31546</v>
      </c>
      <c r="D9659" s="1">
        <v>44274</v>
      </c>
      <c r="E9659" s="1">
        <v>44691</v>
      </c>
      <c r="F9659" t="s">
        <v>26</v>
      </c>
      <c r="I9659">
        <v>100</v>
      </c>
      <c r="J9659">
        <v>0</v>
      </c>
      <c r="K9659">
        <v>0</v>
      </c>
      <c r="L9659">
        <v>307</v>
      </c>
      <c r="M9659">
        <v>307</v>
      </c>
      <c r="N9659" t="s">
        <v>20</v>
      </c>
      <c r="O9659" t="s">
        <v>31547</v>
      </c>
      <c r="P9659" t="s">
        <v>44</v>
      </c>
      <c r="S9659" t="s">
        <v>34233</v>
      </c>
      <c r="T9659" t="s">
        <v>34233</v>
      </c>
      <c r="AD9659" t="str">
        <f t="shared" si="1492"/>
        <v/>
      </c>
      <c r="AE9659" t="str">
        <f t="shared" si="1496"/>
        <v/>
      </c>
      <c r="AF9659" t="str">
        <f t="shared" si="1490"/>
        <v/>
      </c>
      <c r="AG9659" t="str">
        <f t="shared" si="1499"/>
        <v/>
      </c>
      <c r="AH9659" t="str">
        <f t="shared" si="1493"/>
        <v/>
      </c>
      <c r="AI9659">
        <v>0.11</v>
      </c>
      <c r="AJ9659" t="str">
        <f t="shared" si="1497"/>
        <v/>
      </c>
      <c r="AK9659" t="str">
        <f t="shared" si="1494"/>
        <v/>
      </c>
      <c r="AL9659" t="str">
        <f t="shared" si="1498"/>
        <v/>
      </c>
    </row>
    <row r="9660" spans="1:39" x14ac:dyDescent="0.2">
      <c r="A9660" t="s">
        <v>11200</v>
      </c>
      <c r="B9660" t="s">
        <v>2710</v>
      </c>
      <c r="C9660" t="s">
        <v>11201</v>
      </c>
      <c r="D9660" s="1">
        <v>36497</v>
      </c>
      <c r="E9660" s="1">
        <v>44657</v>
      </c>
      <c r="F9660" t="s">
        <v>39</v>
      </c>
      <c r="I9660">
        <v>100</v>
      </c>
      <c r="J9660">
        <v>0</v>
      </c>
      <c r="K9660">
        <v>0</v>
      </c>
      <c r="L9660">
        <v>8774</v>
      </c>
      <c r="M9660">
        <v>8774</v>
      </c>
      <c r="N9660" t="s">
        <v>20</v>
      </c>
      <c r="O9660" t="s">
        <v>11202</v>
      </c>
      <c r="P9660" t="s">
        <v>28</v>
      </c>
      <c r="S9660" t="s">
        <v>32628</v>
      </c>
      <c r="T9660" t="s">
        <v>34350</v>
      </c>
      <c r="U9660" t="s">
        <v>32794</v>
      </c>
      <c r="V9660" t="s">
        <v>33571</v>
      </c>
      <c r="W9660">
        <v>150</v>
      </c>
      <c r="X9660">
        <v>2</v>
      </c>
      <c r="Y9660">
        <v>1</v>
      </c>
      <c r="AA9660">
        <v>7.5</v>
      </c>
      <c r="AC9660">
        <v>1</v>
      </c>
      <c r="AD9660" t="str">
        <f t="shared" si="1492"/>
        <v/>
      </c>
      <c r="AE9660" t="str">
        <f t="shared" si="1496"/>
        <v/>
      </c>
      <c r="AF9660" t="str">
        <f t="shared" si="1490"/>
        <v/>
      </c>
      <c r="AG9660">
        <f t="shared" si="1499"/>
        <v>1</v>
      </c>
      <c r="AH9660">
        <f t="shared" si="1493"/>
        <v>2.7</v>
      </c>
      <c r="AI9660">
        <v>0.11</v>
      </c>
      <c r="AJ9660">
        <f t="shared" si="1497"/>
        <v>0.29700000000000004</v>
      </c>
      <c r="AK9660" t="str">
        <f t="shared" si="1494"/>
        <v/>
      </c>
      <c r="AL9660" t="str">
        <f t="shared" si="1498"/>
        <v/>
      </c>
    </row>
    <row r="9661" spans="1:39" x14ac:dyDescent="0.2">
      <c r="A9661" t="s">
        <v>17043</v>
      </c>
      <c r="B9661" t="s">
        <v>2710</v>
      </c>
      <c r="C9661" t="s">
        <v>17044</v>
      </c>
      <c r="D9661" s="1">
        <v>37650</v>
      </c>
      <c r="E9661" s="1">
        <v>43951</v>
      </c>
      <c r="F9661" t="s">
        <v>19</v>
      </c>
      <c r="I9661">
        <v>100</v>
      </c>
      <c r="J9661">
        <v>0</v>
      </c>
      <c r="K9661">
        <v>0</v>
      </c>
      <c r="L9661">
        <v>5802</v>
      </c>
      <c r="M9661">
        <v>5802</v>
      </c>
      <c r="N9661" t="s">
        <v>20</v>
      </c>
      <c r="O9661" t="s">
        <v>17045</v>
      </c>
      <c r="P9661" t="s">
        <v>28</v>
      </c>
      <c r="S9661" t="s">
        <v>33797</v>
      </c>
      <c r="T9661" t="s">
        <v>34350</v>
      </c>
      <c r="U9661" t="s">
        <v>32794</v>
      </c>
      <c r="V9661" t="s">
        <v>34999</v>
      </c>
      <c r="W9661">
        <v>150</v>
      </c>
      <c r="X9661">
        <v>2</v>
      </c>
      <c r="Y9661" t="s">
        <v>32654</v>
      </c>
      <c r="Z9661">
        <v>300</v>
      </c>
      <c r="AA9661">
        <v>7</v>
      </c>
      <c r="AC9661">
        <v>1</v>
      </c>
      <c r="AD9661" t="str">
        <f t="shared" si="1492"/>
        <v/>
      </c>
      <c r="AE9661" t="str">
        <f t="shared" si="1496"/>
        <v/>
      </c>
      <c r="AF9661" t="str">
        <f t="shared" si="1490"/>
        <v/>
      </c>
      <c r="AG9661">
        <f t="shared" si="1499"/>
        <v>1</v>
      </c>
      <c r="AH9661">
        <f t="shared" si="1493"/>
        <v>2.7</v>
      </c>
      <c r="AI9661">
        <v>0.11</v>
      </c>
      <c r="AJ9661">
        <f t="shared" si="1497"/>
        <v>0.29700000000000004</v>
      </c>
      <c r="AK9661" t="str">
        <f t="shared" si="1494"/>
        <v/>
      </c>
      <c r="AL9661" t="str">
        <f t="shared" si="1498"/>
        <v/>
      </c>
    </row>
    <row r="9662" spans="1:39" x14ac:dyDescent="0.2">
      <c r="A9662" t="s">
        <v>29934</v>
      </c>
      <c r="B9662" t="s">
        <v>2710</v>
      </c>
      <c r="C9662" t="s">
        <v>29935</v>
      </c>
      <c r="D9662" s="1">
        <v>43713</v>
      </c>
      <c r="E9662" s="1">
        <v>44546</v>
      </c>
      <c r="F9662" t="s">
        <v>26</v>
      </c>
      <c r="I9662">
        <v>100</v>
      </c>
      <c r="J9662">
        <v>0</v>
      </c>
      <c r="K9662">
        <v>0</v>
      </c>
      <c r="L9662">
        <v>869</v>
      </c>
      <c r="M9662">
        <v>869</v>
      </c>
      <c r="N9662" t="s">
        <v>20</v>
      </c>
      <c r="O9662" t="s">
        <v>29936</v>
      </c>
      <c r="P9662" t="s">
        <v>44</v>
      </c>
      <c r="S9662" t="s">
        <v>34233</v>
      </c>
      <c r="T9662" t="s">
        <v>34233</v>
      </c>
      <c r="AD9662" t="str">
        <f t="shared" si="1492"/>
        <v/>
      </c>
      <c r="AE9662" t="str">
        <f t="shared" si="1496"/>
        <v/>
      </c>
      <c r="AF9662" t="str">
        <f t="shared" si="1490"/>
        <v/>
      </c>
      <c r="AG9662" t="str">
        <f t="shared" si="1499"/>
        <v/>
      </c>
      <c r="AH9662" t="str">
        <f t="shared" si="1493"/>
        <v/>
      </c>
      <c r="AI9662">
        <v>0.11</v>
      </c>
      <c r="AJ9662" t="str">
        <f t="shared" si="1497"/>
        <v/>
      </c>
      <c r="AK9662" t="str">
        <f t="shared" si="1494"/>
        <v/>
      </c>
      <c r="AL9662" t="str">
        <f t="shared" si="1498"/>
        <v/>
      </c>
    </row>
    <row r="9663" spans="1:39" x14ac:dyDescent="0.2">
      <c r="A9663" t="s">
        <v>11229</v>
      </c>
      <c r="B9663" t="s">
        <v>2710</v>
      </c>
      <c r="C9663" t="s">
        <v>11230</v>
      </c>
      <c r="D9663" s="1">
        <v>36487</v>
      </c>
      <c r="E9663" s="1">
        <v>43456</v>
      </c>
      <c r="F9663" t="s">
        <v>19</v>
      </c>
      <c r="I9663">
        <v>100</v>
      </c>
      <c r="J9663">
        <v>0</v>
      </c>
      <c r="K9663">
        <v>0</v>
      </c>
      <c r="L9663">
        <v>3616</v>
      </c>
      <c r="M9663">
        <v>3616</v>
      </c>
      <c r="N9663" t="s">
        <v>20</v>
      </c>
      <c r="O9663" t="s">
        <v>11231</v>
      </c>
      <c r="P9663" t="s">
        <v>28</v>
      </c>
      <c r="S9663" t="s">
        <v>32628</v>
      </c>
      <c r="T9663" t="s">
        <v>34349</v>
      </c>
      <c r="V9663" t="s">
        <v>33563</v>
      </c>
      <c r="AD9663" t="str">
        <f t="shared" si="1492"/>
        <v/>
      </c>
      <c r="AE9663" t="str">
        <f t="shared" si="1496"/>
        <v/>
      </c>
      <c r="AF9663" t="str">
        <f t="shared" si="1490"/>
        <v/>
      </c>
      <c r="AG9663" s="17">
        <v>1</v>
      </c>
      <c r="AH9663">
        <f t="shared" si="1493"/>
        <v>2.7</v>
      </c>
      <c r="AI9663">
        <v>0.11</v>
      </c>
      <c r="AJ9663">
        <f t="shared" si="1497"/>
        <v>0.29700000000000004</v>
      </c>
      <c r="AK9663" t="str">
        <f t="shared" si="1494"/>
        <v/>
      </c>
      <c r="AL9663" t="str">
        <f t="shared" si="1498"/>
        <v/>
      </c>
      <c r="AM9663" t="s">
        <v>33852</v>
      </c>
    </row>
    <row r="9664" spans="1:39" x14ac:dyDescent="0.2">
      <c r="A9664" t="s">
        <v>17914</v>
      </c>
      <c r="B9664" t="s">
        <v>2710</v>
      </c>
      <c r="C9664" t="s">
        <v>17915</v>
      </c>
      <c r="D9664" s="1">
        <v>37942</v>
      </c>
      <c r="E9664" s="1">
        <v>43456</v>
      </c>
      <c r="F9664" t="s">
        <v>19</v>
      </c>
      <c r="I9664">
        <v>100</v>
      </c>
      <c r="J9664">
        <v>0</v>
      </c>
      <c r="K9664">
        <v>0</v>
      </c>
      <c r="L9664">
        <v>4400</v>
      </c>
      <c r="M9664">
        <v>4400</v>
      </c>
      <c r="N9664" t="s">
        <v>20</v>
      </c>
      <c r="O9664" t="s">
        <v>17916</v>
      </c>
      <c r="P9664" t="s">
        <v>28</v>
      </c>
      <c r="S9664" t="s">
        <v>32628</v>
      </c>
      <c r="T9664" t="s">
        <v>34366</v>
      </c>
      <c r="V9664" t="s">
        <v>33572</v>
      </c>
      <c r="AD9664" t="str">
        <f t="shared" si="1492"/>
        <v/>
      </c>
      <c r="AE9664" t="str">
        <f t="shared" si="1496"/>
        <v/>
      </c>
      <c r="AF9664" t="str">
        <f t="shared" si="1490"/>
        <v/>
      </c>
      <c r="AG9664" s="17">
        <v>1</v>
      </c>
      <c r="AH9664">
        <f t="shared" si="1493"/>
        <v>2.7</v>
      </c>
      <c r="AI9664">
        <v>0.11</v>
      </c>
      <c r="AJ9664">
        <f t="shared" si="1497"/>
        <v>0.29700000000000004</v>
      </c>
      <c r="AK9664" t="str">
        <f t="shared" si="1494"/>
        <v/>
      </c>
      <c r="AL9664" t="str">
        <f t="shared" si="1498"/>
        <v/>
      </c>
      <c r="AM9664" t="s">
        <v>33852</v>
      </c>
    </row>
    <row r="9665" spans="1:39" x14ac:dyDescent="0.2">
      <c r="A9665" t="s">
        <v>17911</v>
      </c>
      <c r="B9665" t="s">
        <v>2710</v>
      </c>
      <c r="C9665" t="s">
        <v>17912</v>
      </c>
      <c r="D9665" s="1">
        <v>37942</v>
      </c>
      <c r="E9665" s="1">
        <v>43456</v>
      </c>
      <c r="F9665" t="s">
        <v>19</v>
      </c>
      <c r="I9665">
        <v>100</v>
      </c>
      <c r="J9665">
        <v>0</v>
      </c>
      <c r="K9665">
        <v>0</v>
      </c>
      <c r="L9665">
        <v>3600</v>
      </c>
      <c r="M9665">
        <v>3600</v>
      </c>
      <c r="N9665" t="s">
        <v>20</v>
      </c>
      <c r="O9665" t="s">
        <v>17913</v>
      </c>
      <c r="P9665" t="s">
        <v>28</v>
      </c>
      <c r="S9665" t="s">
        <v>33797</v>
      </c>
      <c r="T9665" t="s">
        <v>34366</v>
      </c>
      <c r="V9665" t="s">
        <v>33572</v>
      </c>
      <c r="AD9665" t="str">
        <f t="shared" si="1492"/>
        <v/>
      </c>
      <c r="AE9665" t="str">
        <f t="shared" si="1496"/>
        <v/>
      </c>
      <c r="AF9665" t="str">
        <f t="shared" si="1490"/>
        <v/>
      </c>
      <c r="AG9665" s="17">
        <v>1</v>
      </c>
      <c r="AH9665">
        <f t="shared" si="1493"/>
        <v>2.7</v>
      </c>
      <c r="AI9665">
        <v>0.11</v>
      </c>
      <c r="AJ9665">
        <f t="shared" si="1497"/>
        <v>0.29700000000000004</v>
      </c>
      <c r="AK9665" t="str">
        <f t="shared" si="1494"/>
        <v/>
      </c>
      <c r="AL9665" t="str">
        <f t="shared" si="1498"/>
        <v/>
      </c>
      <c r="AM9665" t="s">
        <v>33852</v>
      </c>
    </row>
    <row r="9666" spans="1:39" x14ac:dyDescent="0.2">
      <c r="A9666" t="s">
        <v>24125</v>
      </c>
      <c r="B9666" t="s">
        <v>2710</v>
      </c>
      <c r="C9666" t="s">
        <v>24126</v>
      </c>
      <c r="D9666" s="1">
        <v>39196</v>
      </c>
      <c r="E9666" s="1">
        <v>43456</v>
      </c>
      <c r="F9666" t="s">
        <v>19</v>
      </c>
      <c r="I9666">
        <v>100</v>
      </c>
      <c r="J9666">
        <v>0</v>
      </c>
      <c r="K9666">
        <v>0</v>
      </c>
      <c r="L9666">
        <v>3400</v>
      </c>
      <c r="M9666">
        <v>3400</v>
      </c>
      <c r="N9666" t="s">
        <v>20</v>
      </c>
      <c r="O9666" t="s">
        <v>24127</v>
      </c>
      <c r="P9666" t="s">
        <v>28</v>
      </c>
      <c r="S9666" t="s">
        <v>32627</v>
      </c>
      <c r="T9666" t="s">
        <v>34233</v>
      </c>
      <c r="V9666" t="s">
        <v>33572</v>
      </c>
      <c r="AG9666">
        <v>1</v>
      </c>
      <c r="AH9666">
        <f t="shared" si="1493"/>
        <v>2.7</v>
      </c>
      <c r="AI9666">
        <v>0.11</v>
      </c>
      <c r="AJ9666">
        <f t="shared" si="1497"/>
        <v>0.29700000000000004</v>
      </c>
      <c r="AK9666" t="str">
        <f t="shared" si="1494"/>
        <v/>
      </c>
      <c r="AL9666" t="str">
        <f t="shared" si="1498"/>
        <v/>
      </c>
      <c r="AM9666" t="s">
        <v>34337</v>
      </c>
    </row>
    <row r="9667" spans="1:39" x14ac:dyDescent="0.2">
      <c r="A9667" t="s">
        <v>26808</v>
      </c>
      <c r="B9667" t="s">
        <v>2710</v>
      </c>
      <c r="C9667" t="s">
        <v>26809</v>
      </c>
      <c r="D9667" s="1">
        <v>41372</v>
      </c>
      <c r="E9667" s="1">
        <v>43456</v>
      </c>
      <c r="F9667" t="s">
        <v>15352</v>
      </c>
      <c r="I9667">
        <v>100</v>
      </c>
      <c r="J9667">
        <v>0</v>
      </c>
      <c r="K9667">
        <v>0</v>
      </c>
      <c r="L9667">
        <v>253400</v>
      </c>
      <c r="M9667">
        <v>253352</v>
      </c>
      <c r="N9667" t="s">
        <v>401</v>
      </c>
      <c r="O9667" t="s">
        <v>26810</v>
      </c>
      <c r="P9667" t="s">
        <v>2356</v>
      </c>
      <c r="S9667" t="s">
        <v>33942</v>
      </c>
      <c r="T9667" t="s">
        <v>34233</v>
      </c>
      <c r="AD9667" t="str">
        <f t="shared" ref="AD9667:AD9730" si="1500">IF((S9667="tühi")*(F9667&lt;&gt;"Elamumaa")*(G9667&lt;&gt;"Elamumaa")*(H9667&lt;&gt;"Elamumaa"),IF(Z9667=0,"",Z9667),"")</f>
        <v/>
      </c>
      <c r="AE9667" t="str">
        <f t="shared" ref="AE9667:AE9682" si="1501">IF((S9667="tühi")*(AC9667&lt;&gt;""),AC9667,"")</f>
        <v/>
      </c>
      <c r="AF9667" t="str">
        <f t="shared" ref="AF9667:AF9730" si="1502">IF((S9667&lt;&gt;"tühi")*(F9667&lt;&gt;"Elamumaa")*(G9667&lt;&gt;"Elamumaa")*(H9667&lt;&gt;"Elamumaa"),IF(Z9667=0,"",Z9667),"")</f>
        <v/>
      </c>
      <c r="AG9667" t="str">
        <f t="shared" ref="AG9667:AG9672" si="1503">IF((S9667&lt;&gt;"tühi")*(AC9667&lt;&gt;""),AC9667,"")</f>
        <v/>
      </c>
      <c r="AH9667" t="str">
        <f t="shared" si="1493"/>
        <v/>
      </c>
      <c r="AI9667">
        <v>0.11</v>
      </c>
      <c r="AJ9667" t="str">
        <f t="shared" si="1497"/>
        <v/>
      </c>
      <c r="AK9667" t="str">
        <f t="shared" si="1494"/>
        <v/>
      </c>
      <c r="AL9667" t="str">
        <f t="shared" si="1498"/>
        <v/>
      </c>
    </row>
    <row r="9668" spans="1:39" x14ac:dyDescent="0.2">
      <c r="A9668" t="s">
        <v>20770</v>
      </c>
      <c r="B9668" t="s">
        <v>2710</v>
      </c>
      <c r="C9668" t="s">
        <v>20771</v>
      </c>
      <c r="D9668" s="1">
        <v>38490</v>
      </c>
      <c r="E9668" s="1">
        <v>44546</v>
      </c>
      <c r="F9668" t="s">
        <v>39</v>
      </c>
      <c r="I9668">
        <v>100</v>
      </c>
      <c r="J9668">
        <v>0</v>
      </c>
      <c r="K9668">
        <v>0</v>
      </c>
      <c r="L9668">
        <v>12991</v>
      </c>
      <c r="M9668">
        <v>12991</v>
      </c>
      <c r="N9668" t="s">
        <v>20</v>
      </c>
      <c r="O9668" t="s">
        <v>20772</v>
      </c>
      <c r="P9668" t="s">
        <v>28</v>
      </c>
      <c r="S9668" t="s">
        <v>33942</v>
      </c>
      <c r="T9668" t="s">
        <v>34233</v>
      </c>
      <c r="AD9668" t="str">
        <f t="shared" si="1500"/>
        <v/>
      </c>
      <c r="AE9668" t="str">
        <f t="shared" si="1501"/>
        <v/>
      </c>
      <c r="AF9668" t="str">
        <f t="shared" si="1502"/>
        <v/>
      </c>
      <c r="AG9668" t="str">
        <f t="shared" si="1503"/>
        <v/>
      </c>
      <c r="AH9668" t="str">
        <f t="shared" si="1493"/>
        <v/>
      </c>
      <c r="AI9668">
        <v>0.11</v>
      </c>
      <c r="AJ9668" t="str">
        <f t="shared" si="1497"/>
        <v/>
      </c>
      <c r="AK9668" t="str">
        <f t="shared" si="1494"/>
        <v/>
      </c>
      <c r="AL9668" t="str">
        <f t="shared" si="1498"/>
        <v/>
      </c>
    </row>
    <row r="9669" spans="1:39" x14ac:dyDescent="0.2">
      <c r="A9669" t="s">
        <v>25559</v>
      </c>
      <c r="B9669" t="s">
        <v>2710</v>
      </c>
      <c r="C9669" t="s">
        <v>25560</v>
      </c>
      <c r="D9669" s="1">
        <v>40036</v>
      </c>
      <c r="E9669" s="1">
        <v>43456</v>
      </c>
      <c r="F9669" t="s">
        <v>26</v>
      </c>
      <c r="I9669">
        <v>100</v>
      </c>
      <c r="J9669">
        <v>0</v>
      </c>
      <c r="K9669">
        <v>0</v>
      </c>
      <c r="L9669">
        <v>23500</v>
      </c>
      <c r="M9669">
        <v>23505</v>
      </c>
      <c r="N9669" t="s">
        <v>401</v>
      </c>
      <c r="O9669" t="s">
        <v>25561</v>
      </c>
      <c r="P9669" t="s">
        <v>44</v>
      </c>
      <c r="S9669" t="s">
        <v>34233</v>
      </c>
      <c r="T9669" t="s">
        <v>34233</v>
      </c>
      <c r="AD9669" t="str">
        <f t="shared" si="1500"/>
        <v/>
      </c>
      <c r="AE9669" t="str">
        <f t="shared" si="1501"/>
        <v/>
      </c>
      <c r="AF9669" t="str">
        <f t="shared" si="1502"/>
        <v/>
      </c>
      <c r="AG9669" t="str">
        <f t="shared" si="1503"/>
        <v/>
      </c>
      <c r="AH9669" t="str">
        <f t="shared" si="1493"/>
        <v/>
      </c>
      <c r="AI9669">
        <v>0.11</v>
      </c>
      <c r="AJ9669" t="str">
        <f t="shared" si="1497"/>
        <v/>
      </c>
      <c r="AK9669" t="str">
        <f t="shared" si="1494"/>
        <v/>
      </c>
      <c r="AL9669" t="str">
        <f t="shared" si="1498"/>
        <v/>
      </c>
    </row>
    <row r="9670" spans="1:39" x14ac:dyDescent="0.2">
      <c r="A9670" t="s">
        <v>25562</v>
      </c>
      <c r="B9670" t="s">
        <v>2710</v>
      </c>
      <c r="C9670" t="s">
        <v>25563</v>
      </c>
      <c r="D9670" s="1">
        <v>40036</v>
      </c>
      <c r="E9670" s="1">
        <v>44546</v>
      </c>
      <c r="F9670" t="s">
        <v>26</v>
      </c>
      <c r="I9670">
        <v>100</v>
      </c>
      <c r="J9670">
        <v>0</v>
      </c>
      <c r="K9670">
        <v>0</v>
      </c>
      <c r="L9670">
        <v>26800</v>
      </c>
      <c r="M9670">
        <v>26775</v>
      </c>
      <c r="N9670" t="s">
        <v>401</v>
      </c>
      <c r="O9670" t="s">
        <v>25561</v>
      </c>
      <c r="P9670" t="s">
        <v>44</v>
      </c>
      <c r="S9670" t="s">
        <v>34233</v>
      </c>
      <c r="T9670" t="s">
        <v>34233</v>
      </c>
      <c r="AD9670" t="str">
        <f t="shared" si="1500"/>
        <v/>
      </c>
      <c r="AE9670" t="str">
        <f t="shared" si="1501"/>
        <v/>
      </c>
      <c r="AF9670" t="str">
        <f t="shared" si="1502"/>
        <v/>
      </c>
      <c r="AG9670" t="str">
        <f t="shared" si="1503"/>
        <v/>
      </c>
      <c r="AH9670" t="str">
        <f t="shared" si="1493"/>
        <v/>
      </c>
      <c r="AI9670">
        <v>0.11</v>
      </c>
      <c r="AJ9670" t="str">
        <f t="shared" si="1497"/>
        <v/>
      </c>
      <c r="AK9670" t="str">
        <f t="shared" si="1494"/>
        <v/>
      </c>
      <c r="AL9670" t="str">
        <f t="shared" si="1498"/>
        <v/>
      </c>
    </row>
    <row r="9671" spans="1:39" x14ac:dyDescent="0.2">
      <c r="A9671" t="s">
        <v>25566</v>
      </c>
      <c r="B9671" t="s">
        <v>2710</v>
      </c>
      <c r="C9671" t="s">
        <v>25567</v>
      </c>
      <c r="D9671" s="1">
        <v>40036</v>
      </c>
      <c r="E9671" s="1">
        <v>43951</v>
      </c>
      <c r="F9671" t="s">
        <v>26</v>
      </c>
      <c r="I9671">
        <v>100</v>
      </c>
      <c r="J9671">
        <v>0</v>
      </c>
      <c r="K9671">
        <v>0</v>
      </c>
      <c r="L9671">
        <v>15296</v>
      </c>
      <c r="M9671">
        <v>15296</v>
      </c>
      <c r="N9671" t="s">
        <v>20</v>
      </c>
      <c r="O9671" t="s">
        <v>25561</v>
      </c>
      <c r="P9671" t="s">
        <v>44</v>
      </c>
      <c r="S9671" t="s">
        <v>34233</v>
      </c>
      <c r="T9671" t="s">
        <v>34233</v>
      </c>
      <c r="AD9671" t="str">
        <f t="shared" si="1500"/>
        <v/>
      </c>
      <c r="AE9671" t="str">
        <f t="shared" si="1501"/>
        <v/>
      </c>
      <c r="AF9671" t="str">
        <f t="shared" si="1502"/>
        <v/>
      </c>
      <c r="AG9671" t="str">
        <f t="shared" si="1503"/>
        <v/>
      </c>
      <c r="AH9671" t="str">
        <f t="shared" ref="AH9671:AH9700" si="1504">IF(AG9671="","",AG9671*2.7)</f>
        <v/>
      </c>
      <c r="AI9671">
        <v>0.11</v>
      </c>
      <c r="AJ9671" t="str">
        <f t="shared" si="1497"/>
        <v/>
      </c>
      <c r="AK9671" t="str">
        <f t="shared" si="1494"/>
        <v/>
      </c>
      <c r="AL9671" t="str">
        <f t="shared" si="1498"/>
        <v/>
      </c>
    </row>
    <row r="9672" spans="1:39" x14ac:dyDescent="0.2">
      <c r="A9672" t="s">
        <v>27548</v>
      </c>
      <c r="B9672" t="s">
        <v>2710</v>
      </c>
      <c r="C9672" t="s">
        <v>27549</v>
      </c>
      <c r="D9672" s="1">
        <v>42026</v>
      </c>
      <c r="E9672" s="1">
        <v>43951</v>
      </c>
      <c r="F9672" t="s">
        <v>26</v>
      </c>
      <c r="I9672">
        <v>100</v>
      </c>
      <c r="J9672">
        <v>0</v>
      </c>
      <c r="K9672">
        <v>0</v>
      </c>
      <c r="L9672">
        <v>3958</v>
      </c>
      <c r="M9672">
        <v>3958</v>
      </c>
      <c r="N9672" t="s">
        <v>20</v>
      </c>
      <c r="O9672" t="s">
        <v>27550</v>
      </c>
      <c r="P9672" t="s">
        <v>44</v>
      </c>
      <c r="S9672" t="s">
        <v>34233</v>
      </c>
      <c r="T9672" t="s">
        <v>34233</v>
      </c>
      <c r="AD9672" t="str">
        <f t="shared" si="1500"/>
        <v/>
      </c>
      <c r="AE9672" t="str">
        <f t="shared" si="1501"/>
        <v/>
      </c>
      <c r="AF9672" t="str">
        <f t="shared" si="1502"/>
        <v/>
      </c>
      <c r="AG9672" t="str">
        <f t="shared" si="1503"/>
        <v/>
      </c>
      <c r="AH9672" t="str">
        <f t="shared" si="1504"/>
        <v/>
      </c>
      <c r="AI9672">
        <v>0.11</v>
      </c>
      <c r="AJ9672" t="str">
        <f t="shared" si="1497"/>
        <v/>
      </c>
      <c r="AK9672" t="str">
        <f t="shared" si="1494"/>
        <v/>
      </c>
      <c r="AL9672" t="str">
        <f t="shared" si="1498"/>
        <v/>
      </c>
    </row>
    <row r="9673" spans="1:39" x14ac:dyDescent="0.2">
      <c r="A9673" t="s">
        <v>13430</v>
      </c>
      <c r="B9673" t="s">
        <v>2710</v>
      </c>
      <c r="C9673" t="s">
        <v>13431</v>
      </c>
      <c r="D9673" s="1">
        <v>36914</v>
      </c>
      <c r="E9673" s="1">
        <v>43456</v>
      </c>
      <c r="F9673" t="s">
        <v>26</v>
      </c>
      <c r="I9673">
        <v>100</v>
      </c>
      <c r="J9673">
        <v>0</v>
      </c>
      <c r="K9673">
        <v>0</v>
      </c>
      <c r="L9673">
        <v>40800</v>
      </c>
      <c r="M9673">
        <v>40815</v>
      </c>
      <c r="N9673" t="s">
        <v>401</v>
      </c>
      <c r="O9673" t="s">
        <v>13432</v>
      </c>
      <c r="P9673" t="s">
        <v>2356</v>
      </c>
      <c r="S9673" t="s">
        <v>33815</v>
      </c>
      <c r="T9673" t="s">
        <v>34671</v>
      </c>
      <c r="AD9673" t="str">
        <f t="shared" si="1500"/>
        <v/>
      </c>
      <c r="AE9673" t="str">
        <f t="shared" si="1501"/>
        <v/>
      </c>
      <c r="AF9673" t="str">
        <f t="shared" si="1502"/>
        <v/>
      </c>
      <c r="AG9673" s="17">
        <v>4</v>
      </c>
      <c r="AH9673">
        <f t="shared" si="1504"/>
        <v>10.8</v>
      </c>
      <c r="AI9673">
        <v>0.11</v>
      </c>
      <c r="AJ9673">
        <f t="shared" si="1497"/>
        <v>1.1880000000000002</v>
      </c>
      <c r="AK9673" t="str">
        <f t="shared" si="1494"/>
        <v/>
      </c>
      <c r="AL9673" t="str">
        <f t="shared" si="1498"/>
        <v/>
      </c>
    </row>
    <row r="9674" spans="1:39" x14ac:dyDescent="0.2">
      <c r="A9674" t="s">
        <v>31542</v>
      </c>
      <c r="B9674" t="s">
        <v>2710</v>
      </c>
      <c r="C9674" t="s">
        <v>31543</v>
      </c>
      <c r="D9674" s="1">
        <v>44274</v>
      </c>
      <c r="E9674" s="1">
        <v>44607</v>
      </c>
      <c r="F9674" t="s">
        <v>39</v>
      </c>
      <c r="I9674">
        <v>100</v>
      </c>
      <c r="J9674">
        <v>0</v>
      </c>
      <c r="K9674">
        <v>0</v>
      </c>
      <c r="L9674">
        <v>2724</v>
      </c>
      <c r="M9674">
        <v>2724</v>
      </c>
      <c r="N9674" t="s">
        <v>20</v>
      </c>
      <c r="O9674" t="s">
        <v>31544</v>
      </c>
      <c r="P9674" t="s">
        <v>2356</v>
      </c>
      <c r="S9674" t="s">
        <v>33942</v>
      </c>
      <c r="T9674" t="s">
        <v>34233</v>
      </c>
      <c r="AD9674" t="str">
        <f t="shared" si="1500"/>
        <v/>
      </c>
      <c r="AE9674" t="str">
        <f t="shared" si="1501"/>
        <v/>
      </c>
      <c r="AF9674" t="str">
        <f t="shared" si="1502"/>
        <v/>
      </c>
      <c r="AG9674" t="str">
        <f>IF((S9674&lt;&gt;"tühi")*(AC9674&lt;&gt;""),AC9674,"")</f>
        <v/>
      </c>
      <c r="AH9674" t="str">
        <f t="shared" si="1504"/>
        <v/>
      </c>
      <c r="AI9674">
        <v>0.11</v>
      </c>
      <c r="AJ9674" t="str">
        <f t="shared" si="1497"/>
        <v/>
      </c>
      <c r="AK9674" t="str">
        <f t="shared" si="1494"/>
        <v/>
      </c>
      <c r="AL9674" t="str">
        <f t="shared" si="1498"/>
        <v/>
      </c>
    </row>
    <row r="9675" spans="1:39" x14ac:dyDescent="0.2">
      <c r="A9675" t="s">
        <v>2709</v>
      </c>
      <c r="B9675" t="s">
        <v>2710</v>
      </c>
      <c r="C9675" t="s">
        <v>2711</v>
      </c>
      <c r="D9675" s="1">
        <v>35885</v>
      </c>
      <c r="E9675" s="1">
        <v>43951</v>
      </c>
      <c r="F9675" t="s">
        <v>39</v>
      </c>
      <c r="I9675">
        <v>100</v>
      </c>
      <c r="J9675">
        <v>0</v>
      </c>
      <c r="K9675">
        <v>0</v>
      </c>
      <c r="L9675">
        <v>22300</v>
      </c>
      <c r="M9675">
        <v>22343</v>
      </c>
      <c r="N9675" t="s">
        <v>401</v>
      </c>
      <c r="O9675" t="s">
        <v>2712</v>
      </c>
      <c r="P9675" t="s">
        <v>28</v>
      </c>
      <c r="S9675" t="s">
        <v>33800</v>
      </c>
      <c r="T9675" t="s">
        <v>34357</v>
      </c>
      <c r="AD9675" t="str">
        <f t="shared" si="1500"/>
        <v/>
      </c>
      <c r="AE9675" t="str">
        <f t="shared" si="1501"/>
        <v/>
      </c>
      <c r="AF9675" t="str">
        <f t="shared" si="1502"/>
        <v/>
      </c>
      <c r="AG9675" s="17">
        <v>1</v>
      </c>
      <c r="AH9675">
        <f t="shared" si="1504"/>
        <v>2.7</v>
      </c>
      <c r="AI9675">
        <v>0.11</v>
      </c>
      <c r="AJ9675">
        <f t="shared" si="1497"/>
        <v>0.29700000000000004</v>
      </c>
      <c r="AK9675" t="str">
        <f t="shared" si="1494"/>
        <v/>
      </c>
      <c r="AL9675" t="str">
        <f t="shared" si="1498"/>
        <v/>
      </c>
    </row>
    <row r="9676" spans="1:39" x14ac:dyDescent="0.2">
      <c r="A9676" t="s">
        <v>27539</v>
      </c>
      <c r="B9676" t="s">
        <v>2710</v>
      </c>
      <c r="C9676" t="s">
        <v>27540</v>
      </c>
      <c r="D9676" s="1">
        <v>42026</v>
      </c>
      <c r="E9676" s="1">
        <v>43456</v>
      </c>
      <c r="F9676" t="s">
        <v>11356</v>
      </c>
      <c r="I9676">
        <v>100</v>
      </c>
      <c r="J9676">
        <v>0</v>
      </c>
      <c r="K9676">
        <v>0</v>
      </c>
      <c r="L9676">
        <v>10564</v>
      </c>
      <c r="M9676">
        <v>10564</v>
      </c>
      <c r="N9676" t="s">
        <v>20</v>
      </c>
      <c r="O9676" t="s">
        <v>27541</v>
      </c>
      <c r="P9676" t="s">
        <v>2356</v>
      </c>
      <c r="S9676" t="s">
        <v>32627</v>
      </c>
      <c r="T9676" t="s">
        <v>34672</v>
      </c>
      <c r="U9676" t="s">
        <v>34096</v>
      </c>
      <c r="V9676" t="s">
        <v>33566</v>
      </c>
      <c r="W9676">
        <f>100300*0.01</f>
        <v>1003</v>
      </c>
      <c r="X9676">
        <v>2</v>
      </c>
      <c r="Y9676">
        <v>12</v>
      </c>
      <c r="Z9676">
        <f>W9676*X9676</f>
        <v>2006</v>
      </c>
      <c r="AB9676">
        <v>1</v>
      </c>
      <c r="AD9676" t="str">
        <f t="shared" si="1500"/>
        <v/>
      </c>
      <c r="AE9676" t="str">
        <f t="shared" si="1501"/>
        <v/>
      </c>
      <c r="AF9676">
        <f t="shared" si="1502"/>
        <v>2006</v>
      </c>
      <c r="AG9676" t="str">
        <f t="shared" ref="AG9676:AG9717" si="1505">IF((S9676&lt;&gt;"tühi")*(AC9676&lt;&gt;""),AC9676,"")</f>
        <v/>
      </c>
      <c r="AH9676" t="str">
        <f t="shared" si="1504"/>
        <v/>
      </c>
      <c r="AI9676">
        <v>0.11</v>
      </c>
      <c r="AJ9676" t="str">
        <f t="shared" si="1497"/>
        <v/>
      </c>
      <c r="AK9676" t="str">
        <f t="shared" si="1494"/>
        <v/>
      </c>
      <c r="AL9676" t="str">
        <f t="shared" si="1498"/>
        <v/>
      </c>
      <c r="AM9676" t="s">
        <v>34097</v>
      </c>
    </row>
    <row r="9677" spans="1:39" x14ac:dyDescent="0.2">
      <c r="A9677" t="s">
        <v>13275</v>
      </c>
      <c r="B9677" t="s">
        <v>2710</v>
      </c>
      <c r="C9677" t="s">
        <v>13276</v>
      </c>
      <c r="D9677" s="1">
        <v>36801</v>
      </c>
      <c r="E9677" s="1">
        <v>44546</v>
      </c>
      <c r="F9677" t="s">
        <v>39</v>
      </c>
      <c r="I9677">
        <v>100</v>
      </c>
      <c r="J9677">
        <v>0</v>
      </c>
      <c r="K9677">
        <v>0</v>
      </c>
      <c r="L9677">
        <v>4741</v>
      </c>
      <c r="M9677">
        <v>4741</v>
      </c>
      <c r="N9677" t="s">
        <v>20</v>
      </c>
      <c r="O9677" t="s">
        <v>13277</v>
      </c>
      <c r="P9677" t="s">
        <v>28</v>
      </c>
      <c r="S9677" t="s">
        <v>33942</v>
      </c>
      <c r="T9677" t="s">
        <v>34233</v>
      </c>
      <c r="U9677" t="s">
        <v>32794</v>
      </c>
      <c r="V9677" t="s">
        <v>33573</v>
      </c>
      <c r="W9677">
        <v>150</v>
      </c>
      <c r="X9677">
        <v>2</v>
      </c>
      <c r="Y9677" t="s">
        <v>32654</v>
      </c>
      <c r="Z9677">
        <v>300</v>
      </c>
      <c r="AA9677">
        <v>7</v>
      </c>
      <c r="AC9677">
        <v>1</v>
      </c>
      <c r="AE9677">
        <f t="shared" si="1501"/>
        <v>1</v>
      </c>
      <c r="AF9677" t="str">
        <f t="shared" si="1502"/>
        <v/>
      </c>
      <c r="AG9677" t="str">
        <f t="shared" si="1505"/>
        <v/>
      </c>
      <c r="AH9677" t="str">
        <f t="shared" si="1504"/>
        <v/>
      </c>
      <c r="AI9677">
        <v>0.11</v>
      </c>
      <c r="AJ9677" t="str">
        <f t="shared" si="1497"/>
        <v/>
      </c>
      <c r="AK9677">
        <f t="shared" si="1494"/>
        <v>2.7</v>
      </c>
      <c r="AL9677">
        <f t="shared" si="1498"/>
        <v>0.29700000000000004</v>
      </c>
    </row>
    <row r="9678" spans="1:39" x14ac:dyDescent="0.2">
      <c r="A9678" t="s">
        <v>11166</v>
      </c>
      <c r="B9678" t="s">
        <v>2710</v>
      </c>
      <c r="C9678" t="s">
        <v>7952</v>
      </c>
      <c r="D9678" s="1">
        <v>36497</v>
      </c>
      <c r="E9678" s="1">
        <v>43456</v>
      </c>
      <c r="F9678" t="s">
        <v>39</v>
      </c>
      <c r="I9678">
        <v>100</v>
      </c>
      <c r="J9678">
        <v>0</v>
      </c>
      <c r="K9678">
        <v>0</v>
      </c>
      <c r="L9678">
        <v>15477</v>
      </c>
      <c r="M9678">
        <v>15477</v>
      </c>
      <c r="N9678" t="s">
        <v>20</v>
      </c>
      <c r="O9678" t="s">
        <v>11167</v>
      </c>
      <c r="P9678" t="s">
        <v>28</v>
      </c>
      <c r="S9678" t="s">
        <v>33942</v>
      </c>
      <c r="T9678" t="s">
        <v>34233</v>
      </c>
      <c r="AD9678" t="str">
        <f t="shared" si="1500"/>
        <v/>
      </c>
      <c r="AE9678" t="str">
        <f t="shared" si="1501"/>
        <v/>
      </c>
      <c r="AF9678" t="str">
        <f t="shared" si="1502"/>
        <v/>
      </c>
      <c r="AG9678" t="str">
        <f t="shared" si="1505"/>
        <v/>
      </c>
      <c r="AH9678" t="str">
        <f t="shared" si="1504"/>
        <v/>
      </c>
      <c r="AI9678">
        <v>0.11</v>
      </c>
      <c r="AJ9678" t="str">
        <f t="shared" si="1497"/>
        <v/>
      </c>
      <c r="AK9678" t="str">
        <f t="shared" si="1494"/>
        <v/>
      </c>
      <c r="AL9678" t="str">
        <f t="shared" si="1498"/>
        <v/>
      </c>
    </row>
    <row r="9679" spans="1:39" x14ac:dyDescent="0.2">
      <c r="A9679" t="s">
        <v>27592</v>
      </c>
      <c r="B9679" t="s">
        <v>2710</v>
      </c>
      <c r="C9679" t="s">
        <v>27593</v>
      </c>
      <c r="D9679" s="1">
        <v>42016</v>
      </c>
      <c r="E9679" s="1">
        <v>43456</v>
      </c>
      <c r="F9679" t="s">
        <v>39</v>
      </c>
      <c r="I9679">
        <v>100</v>
      </c>
      <c r="J9679">
        <v>0</v>
      </c>
      <c r="K9679">
        <v>0</v>
      </c>
      <c r="L9679">
        <v>7775</v>
      </c>
      <c r="M9679">
        <v>7775</v>
      </c>
      <c r="N9679" t="s">
        <v>20</v>
      </c>
      <c r="O9679" t="s">
        <v>27594</v>
      </c>
      <c r="P9679" t="s">
        <v>28</v>
      </c>
      <c r="S9679" t="s">
        <v>33942</v>
      </c>
      <c r="T9679" t="s">
        <v>34233</v>
      </c>
      <c r="AD9679" t="str">
        <f t="shared" si="1500"/>
        <v/>
      </c>
      <c r="AE9679" t="str">
        <f t="shared" si="1501"/>
        <v/>
      </c>
      <c r="AF9679" t="str">
        <f t="shared" si="1502"/>
        <v/>
      </c>
      <c r="AG9679" t="str">
        <f t="shared" si="1505"/>
        <v/>
      </c>
      <c r="AH9679" t="str">
        <f t="shared" si="1504"/>
        <v/>
      </c>
      <c r="AI9679">
        <v>0.11</v>
      </c>
      <c r="AJ9679" t="str">
        <f t="shared" si="1497"/>
        <v/>
      </c>
      <c r="AK9679" t="str">
        <f t="shared" si="1494"/>
        <v/>
      </c>
      <c r="AL9679" t="str">
        <f t="shared" si="1498"/>
        <v/>
      </c>
    </row>
    <row r="9680" spans="1:39" x14ac:dyDescent="0.2">
      <c r="A9680" t="s">
        <v>26829</v>
      </c>
      <c r="B9680" t="s">
        <v>2710</v>
      </c>
      <c r="C9680" t="s">
        <v>26830</v>
      </c>
      <c r="D9680" s="1">
        <v>41372</v>
      </c>
      <c r="E9680" s="1">
        <v>43456</v>
      </c>
      <c r="F9680" t="s">
        <v>15352</v>
      </c>
      <c r="I9680">
        <v>100</v>
      </c>
      <c r="J9680">
        <v>0</v>
      </c>
      <c r="K9680">
        <v>0</v>
      </c>
      <c r="L9680">
        <v>314800</v>
      </c>
      <c r="M9680">
        <v>314838</v>
      </c>
      <c r="N9680" t="s">
        <v>401</v>
      </c>
      <c r="O9680" t="s">
        <v>26831</v>
      </c>
      <c r="P9680" t="s">
        <v>2356</v>
      </c>
      <c r="S9680" t="s">
        <v>33942</v>
      </c>
      <c r="T9680" t="s">
        <v>34233</v>
      </c>
      <c r="AD9680" t="str">
        <f t="shared" si="1500"/>
        <v/>
      </c>
      <c r="AE9680" t="str">
        <f t="shared" si="1501"/>
        <v/>
      </c>
      <c r="AF9680" t="str">
        <f t="shared" si="1502"/>
        <v/>
      </c>
      <c r="AG9680" t="str">
        <f t="shared" si="1505"/>
        <v/>
      </c>
      <c r="AH9680" t="str">
        <f t="shared" si="1504"/>
        <v/>
      </c>
      <c r="AI9680">
        <v>0.11</v>
      </c>
      <c r="AJ9680" t="str">
        <f t="shared" si="1497"/>
        <v/>
      </c>
      <c r="AK9680" t="str">
        <f t="shared" si="1494"/>
        <v/>
      </c>
      <c r="AL9680" t="str">
        <f t="shared" si="1498"/>
        <v/>
      </c>
    </row>
    <row r="9681" spans="1:39" x14ac:dyDescent="0.2">
      <c r="A9681" t="s">
        <v>26835</v>
      </c>
      <c r="B9681" t="s">
        <v>2710</v>
      </c>
      <c r="C9681" t="s">
        <v>26836</v>
      </c>
      <c r="D9681" s="1">
        <v>41372</v>
      </c>
      <c r="E9681" s="1">
        <v>43456</v>
      </c>
      <c r="F9681" t="s">
        <v>15352</v>
      </c>
      <c r="I9681">
        <v>100</v>
      </c>
      <c r="J9681">
        <v>0</v>
      </c>
      <c r="K9681">
        <v>0</v>
      </c>
      <c r="L9681">
        <v>1436200</v>
      </c>
      <c r="M9681">
        <v>1436189</v>
      </c>
      <c r="N9681" t="s">
        <v>401</v>
      </c>
      <c r="O9681" t="s">
        <v>26837</v>
      </c>
      <c r="P9681" t="s">
        <v>2356</v>
      </c>
      <c r="S9681" t="s">
        <v>33942</v>
      </c>
      <c r="T9681" t="s">
        <v>34233</v>
      </c>
      <c r="AD9681" t="str">
        <f t="shared" si="1500"/>
        <v/>
      </c>
      <c r="AE9681" t="str">
        <f t="shared" si="1501"/>
        <v/>
      </c>
      <c r="AF9681" t="str">
        <f t="shared" si="1502"/>
        <v/>
      </c>
      <c r="AG9681" t="str">
        <f t="shared" si="1505"/>
        <v/>
      </c>
      <c r="AH9681" t="str">
        <f t="shared" si="1504"/>
        <v/>
      </c>
      <c r="AI9681">
        <v>0.11</v>
      </c>
      <c r="AJ9681" t="str">
        <f t="shared" si="1497"/>
        <v/>
      </c>
      <c r="AK9681" t="str">
        <f t="shared" ref="AK9681:AK9700" si="1506">IF(AE9681="","",AE9681*2.7)</f>
        <v/>
      </c>
      <c r="AL9681" t="str">
        <f t="shared" si="1498"/>
        <v/>
      </c>
    </row>
    <row r="9682" spans="1:39" x14ac:dyDescent="0.2">
      <c r="A9682" t="s">
        <v>26656</v>
      </c>
      <c r="B9682" t="s">
        <v>2710</v>
      </c>
      <c r="C9682" t="s">
        <v>26657</v>
      </c>
      <c r="D9682" s="1">
        <v>41369</v>
      </c>
      <c r="E9682" s="1">
        <v>43456</v>
      </c>
      <c r="F9682" t="s">
        <v>15352</v>
      </c>
      <c r="I9682">
        <v>100</v>
      </c>
      <c r="J9682">
        <v>0</v>
      </c>
      <c r="K9682">
        <v>0</v>
      </c>
      <c r="L9682">
        <v>193500</v>
      </c>
      <c r="M9682">
        <v>193529</v>
      </c>
      <c r="N9682" t="s">
        <v>401</v>
      </c>
      <c r="O9682" t="s">
        <v>26658</v>
      </c>
      <c r="P9682" t="s">
        <v>2356</v>
      </c>
      <c r="S9682" t="s">
        <v>33942</v>
      </c>
      <c r="T9682" t="s">
        <v>34233</v>
      </c>
      <c r="AD9682" t="str">
        <f t="shared" si="1500"/>
        <v/>
      </c>
      <c r="AE9682" t="str">
        <f t="shared" si="1501"/>
        <v/>
      </c>
      <c r="AF9682" t="str">
        <f t="shared" si="1502"/>
        <v/>
      </c>
      <c r="AG9682" t="str">
        <f t="shared" si="1505"/>
        <v/>
      </c>
      <c r="AH9682" t="str">
        <f t="shared" si="1504"/>
        <v/>
      </c>
      <c r="AI9682">
        <v>0.11</v>
      </c>
      <c r="AJ9682" t="str">
        <f t="shared" si="1497"/>
        <v/>
      </c>
      <c r="AK9682" t="str">
        <f t="shared" si="1506"/>
        <v/>
      </c>
      <c r="AL9682" t="str">
        <f t="shared" si="1498"/>
        <v/>
      </c>
    </row>
    <row r="9683" spans="1:39" x14ac:dyDescent="0.2">
      <c r="A9683" t="s">
        <v>25784</v>
      </c>
      <c r="B9683" t="s">
        <v>2710</v>
      </c>
      <c r="C9683" t="s">
        <v>13544</v>
      </c>
      <c r="D9683" s="1">
        <v>40464</v>
      </c>
      <c r="E9683" s="1">
        <v>43951</v>
      </c>
      <c r="F9683" t="s">
        <v>19</v>
      </c>
      <c r="I9683">
        <v>100</v>
      </c>
      <c r="J9683">
        <v>0</v>
      </c>
      <c r="K9683">
        <v>0</v>
      </c>
      <c r="L9683">
        <v>1132</v>
      </c>
      <c r="M9683">
        <v>1132</v>
      </c>
      <c r="N9683" t="s">
        <v>20</v>
      </c>
      <c r="O9683" t="s">
        <v>25785</v>
      </c>
      <c r="P9683" t="s">
        <v>2356</v>
      </c>
      <c r="S9683" t="s">
        <v>33942</v>
      </c>
      <c r="T9683" t="s">
        <v>34233</v>
      </c>
      <c r="AD9683" t="str">
        <f t="shared" si="1500"/>
        <v/>
      </c>
      <c r="AE9683" s="16">
        <v>1</v>
      </c>
      <c r="AF9683" t="str">
        <f t="shared" si="1502"/>
        <v/>
      </c>
      <c r="AG9683" t="str">
        <f t="shared" si="1505"/>
        <v/>
      </c>
      <c r="AH9683" t="str">
        <f t="shared" si="1504"/>
        <v/>
      </c>
      <c r="AI9683">
        <v>0.11</v>
      </c>
      <c r="AJ9683" t="str">
        <f t="shared" si="1497"/>
        <v/>
      </c>
      <c r="AK9683">
        <f t="shared" si="1506"/>
        <v>2.7</v>
      </c>
      <c r="AL9683">
        <f t="shared" si="1498"/>
        <v>0.29700000000000004</v>
      </c>
    </row>
    <row r="9684" spans="1:39" x14ac:dyDescent="0.2">
      <c r="A9684" t="s">
        <v>26653</v>
      </c>
      <c r="B9684" t="s">
        <v>2710</v>
      </c>
      <c r="C9684" t="s">
        <v>26654</v>
      </c>
      <c r="D9684" s="1">
        <v>41369</v>
      </c>
      <c r="E9684" s="1">
        <v>43456</v>
      </c>
      <c r="F9684" t="s">
        <v>15352</v>
      </c>
      <c r="I9684">
        <v>100</v>
      </c>
      <c r="J9684">
        <v>0</v>
      </c>
      <c r="K9684">
        <v>0</v>
      </c>
      <c r="L9684">
        <v>942700</v>
      </c>
      <c r="M9684">
        <v>942686</v>
      </c>
      <c r="N9684" t="s">
        <v>401</v>
      </c>
      <c r="O9684" t="s">
        <v>26655</v>
      </c>
      <c r="P9684" t="s">
        <v>2356</v>
      </c>
      <c r="S9684" t="s">
        <v>33942</v>
      </c>
      <c r="T9684" t="s">
        <v>34233</v>
      </c>
      <c r="AD9684" t="str">
        <f t="shared" si="1500"/>
        <v/>
      </c>
      <c r="AE9684" t="str">
        <f t="shared" ref="AE9684:AE9715" si="1507">IF((S9684="tühi")*(AC9684&lt;&gt;""),AC9684,"")</f>
        <v/>
      </c>
      <c r="AF9684" t="str">
        <f t="shared" si="1502"/>
        <v/>
      </c>
      <c r="AG9684" t="str">
        <f t="shared" si="1505"/>
        <v/>
      </c>
      <c r="AH9684" t="str">
        <f t="shared" si="1504"/>
        <v/>
      </c>
      <c r="AI9684">
        <v>0.11</v>
      </c>
      <c r="AJ9684" t="str">
        <f t="shared" si="1497"/>
        <v/>
      </c>
      <c r="AK9684" t="str">
        <f t="shared" si="1506"/>
        <v/>
      </c>
      <c r="AL9684" t="str">
        <f t="shared" si="1498"/>
        <v/>
      </c>
    </row>
    <row r="9685" spans="1:39" x14ac:dyDescent="0.2">
      <c r="A9685" t="s">
        <v>10187</v>
      </c>
      <c r="B9685" t="s">
        <v>2710</v>
      </c>
      <c r="C9685" t="s">
        <v>10188</v>
      </c>
      <c r="D9685" s="1">
        <v>36440</v>
      </c>
      <c r="E9685" s="1">
        <v>43456</v>
      </c>
      <c r="F9685" t="s">
        <v>39</v>
      </c>
      <c r="I9685">
        <v>100</v>
      </c>
      <c r="J9685">
        <v>0</v>
      </c>
      <c r="K9685">
        <v>0</v>
      </c>
      <c r="L9685">
        <v>15456</v>
      </c>
      <c r="M9685">
        <v>15456</v>
      </c>
      <c r="N9685" t="s">
        <v>20</v>
      </c>
      <c r="O9685" t="s">
        <v>10189</v>
      </c>
      <c r="P9685" t="s">
        <v>28</v>
      </c>
      <c r="S9685" t="s">
        <v>33942</v>
      </c>
      <c r="T9685" t="s">
        <v>34233</v>
      </c>
      <c r="AD9685" t="str">
        <f t="shared" si="1500"/>
        <v/>
      </c>
      <c r="AE9685" t="str">
        <f t="shared" si="1507"/>
        <v/>
      </c>
      <c r="AF9685" t="str">
        <f t="shared" si="1502"/>
        <v/>
      </c>
      <c r="AG9685" t="str">
        <f t="shared" si="1505"/>
        <v/>
      </c>
      <c r="AH9685" t="str">
        <f t="shared" si="1504"/>
        <v/>
      </c>
      <c r="AI9685">
        <v>0.11</v>
      </c>
      <c r="AJ9685" t="str">
        <f t="shared" si="1497"/>
        <v/>
      </c>
      <c r="AK9685" t="str">
        <f t="shared" si="1506"/>
        <v/>
      </c>
      <c r="AL9685" t="str">
        <f t="shared" si="1498"/>
        <v/>
      </c>
    </row>
    <row r="9686" spans="1:39" x14ac:dyDescent="0.2">
      <c r="A9686" t="s">
        <v>30817</v>
      </c>
      <c r="B9686" t="s">
        <v>2710</v>
      </c>
      <c r="C9686" t="s">
        <v>30818</v>
      </c>
      <c r="D9686" s="1">
        <v>43859</v>
      </c>
      <c r="E9686" s="1">
        <v>44546</v>
      </c>
      <c r="F9686" t="s">
        <v>2354</v>
      </c>
      <c r="I9686">
        <v>100</v>
      </c>
      <c r="J9686">
        <v>0</v>
      </c>
      <c r="K9686">
        <v>0</v>
      </c>
      <c r="L9686">
        <v>2972</v>
      </c>
      <c r="M9686">
        <v>2972</v>
      </c>
      <c r="N9686" t="s">
        <v>20</v>
      </c>
      <c r="O9686" t="s">
        <v>30819</v>
      </c>
      <c r="P9686" t="s">
        <v>44</v>
      </c>
      <c r="S9686" t="s">
        <v>33942</v>
      </c>
      <c r="T9686" t="s">
        <v>34233</v>
      </c>
      <c r="AD9686" t="str">
        <f t="shared" si="1500"/>
        <v/>
      </c>
      <c r="AE9686" t="str">
        <f t="shared" si="1507"/>
        <v/>
      </c>
      <c r="AF9686" t="str">
        <f t="shared" si="1502"/>
        <v/>
      </c>
      <c r="AG9686" t="str">
        <f t="shared" si="1505"/>
        <v/>
      </c>
      <c r="AH9686" t="str">
        <f t="shared" si="1504"/>
        <v/>
      </c>
      <c r="AI9686">
        <v>0.11</v>
      </c>
      <c r="AJ9686" t="str">
        <f t="shared" si="1497"/>
        <v/>
      </c>
      <c r="AK9686" t="str">
        <f t="shared" si="1506"/>
        <v/>
      </c>
      <c r="AL9686" t="str">
        <f t="shared" si="1498"/>
        <v/>
      </c>
    </row>
    <row r="9687" spans="1:39" x14ac:dyDescent="0.2">
      <c r="A9687" t="s">
        <v>25645</v>
      </c>
      <c r="B9687" t="s">
        <v>2710</v>
      </c>
      <c r="C9687" t="s">
        <v>25646</v>
      </c>
      <c r="D9687" s="1">
        <v>40213</v>
      </c>
      <c r="E9687" s="1">
        <v>43951</v>
      </c>
      <c r="F9687" t="s">
        <v>19</v>
      </c>
      <c r="I9687">
        <v>100</v>
      </c>
      <c r="J9687">
        <v>0</v>
      </c>
      <c r="K9687">
        <v>0</v>
      </c>
      <c r="L9687">
        <v>7652</v>
      </c>
      <c r="M9687">
        <v>7652</v>
      </c>
      <c r="N9687" t="s">
        <v>20</v>
      </c>
      <c r="O9687" t="s">
        <v>25647</v>
      </c>
      <c r="P9687" t="s">
        <v>28</v>
      </c>
      <c r="S9687" t="s">
        <v>33942</v>
      </c>
      <c r="T9687" t="s">
        <v>34233</v>
      </c>
      <c r="U9687" t="s">
        <v>33574</v>
      </c>
      <c r="V9687" t="s">
        <v>33567</v>
      </c>
      <c r="W9687">
        <v>270</v>
      </c>
      <c r="X9687">
        <v>2</v>
      </c>
      <c r="Y9687">
        <v>1</v>
      </c>
      <c r="Z9687">
        <v>350</v>
      </c>
      <c r="AA9687">
        <v>7</v>
      </c>
      <c r="AC9687">
        <v>1</v>
      </c>
      <c r="AD9687" t="str">
        <f t="shared" si="1500"/>
        <v/>
      </c>
      <c r="AE9687">
        <f t="shared" si="1507"/>
        <v>1</v>
      </c>
      <c r="AF9687" t="str">
        <f t="shared" si="1502"/>
        <v/>
      </c>
      <c r="AG9687" t="str">
        <f t="shared" si="1505"/>
        <v/>
      </c>
      <c r="AH9687" t="str">
        <f t="shared" si="1504"/>
        <v/>
      </c>
      <c r="AI9687">
        <v>0.11</v>
      </c>
      <c r="AJ9687" t="str">
        <f t="shared" si="1497"/>
        <v/>
      </c>
      <c r="AK9687">
        <f t="shared" si="1506"/>
        <v>2.7</v>
      </c>
      <c r="AL9687">
        <f t="shared" si="1498"/>
        <v>0.29700000000000004</v>
      </c>
    </row>
    <row r="9688" spans="1:39" x14ac:dyDescent="0.2">
      <c r="A9688" t="s">
        <v>26814</v>
      </c>
      <c r="B9688" t="s">
        <v>2710</v>
      </c>
      <c r="C9688" t="s">
        <v>26815</v>
      </c>
      <c r="D9688" s="1">
        <v>41368</v>
      </c>
      <c r="E9688" s="1">
        <v>43456</v>
      </c>
      <c r="F9688" t="s">
        <v>39</v>
      </c>
      <c r="I9688">
        <v>100</v>
      </c>
      <c r="J9688">
        <v>0</v>
      </c>
      <c r="K9688">
        <v>0</v>
      </c>
      <c r="L9688">
        <v>32200</v>
      </c>
      <c r="M9688">
        <v>32232</v>
      </c>
      <c r="N9688" t="s">
        <v>401</v>
      </c>
      <c r="O9688" t="s">
        <v>26816</v>
      </c>
      <c r="P9688" t="s">
        <v>2356</v>
      </c>
      <c r="S9688" t="s">
        <v>33942</v>
      </c>
      <c r="T9688" t="s">
        <v>34233</v>
      </c>
      <c r="AD9688" t="str">
        <f t="shared" si="1500"/>
        <v/>
      </c>
      <c r="AE9688" t="str">
        <f t="shared" si="1507"/>
        <v/>
      </c>
      <c r="AF9688" t="str">
        <f t="shared" si="1502"/>
        <v/>
      </c>
      <c r="AG9688" t="str">
        <f t="shared" si="1505"/>
        <v/>
      </c>
      <c r="AH9688" t="str">
        <f t="shared" si="1504"/>
        <v/>
      </c>
      <c r="AI9688">
        <v>0.11</v>
      </c>
      <c r="AJ9688" t="str">
        <f t="shared" si="1497"/>
        <v/>
      </c>
      <c r="AK9688" t="str">
        <f t="shared" si="1506"/>
        <v/>
      </c>
      <c r="AL9688" t="str">
        <f t="shared" si="1498"/>
        <v/>
      </c>
    </row>
    <row r="9689" spans="1:39" x14ac:dyDescent="0.2">
      <c r="A9689" t="s">
        <v>26817</v>
      </c>
      <c r="B9689" t="s">
        <v>2710</v>
      </c>
      <c r="C9689" t="s">
        <v>26818</v>
      </c>
      <c r="D9689" s="1">
        <v>41368</v>
      </c>
      <c r="E9689" s="1">
        <v>43456</v>
      </c>
      <c r="F9689" t="s">
        <v>39</v>
      </c>
      <c r="I9689">
        <v>100</v>
      </c>
      <c r="J9689">
        <v>0</v>
      </c>
      <c r="K9689">
        <v>0</v>
      </c>
      <c r="L9689">
        <v>5156</v>
      </c>
      <c r="M9689">
        <v>5156</v>
      </c>
      <c r="N9689" t="s">
        <v>20</v>
      </c>
      <c r="O9689" t="s">
        <v>26819</v>
      </c>
      <c r="P9689" t="s">
        <v>2356</v>
      </c>
      <c r="S9689" t="s">
        <v>33942</v>
      </c>
      <c r="T9689" t="s">
        <v>34233</v>
      </c>
      <c r="AD9689" t="str">
        <f t="shared" si="1500"/>
        <v/>
      </c>
      <c r="AE9689" t="str">
        <f t="shared" si="1507"/>
        <v/>
      </c>
      <c r="AF9689" t="str">
        <f t="shared" si="1502"/>
        <v/>
      </c>
      <c r="AG9689" t="str">
        <f t="shared" si="1505"/>
        <v/>
      </c>
      <c r="AH9689" t="str">
        <f t="shared" si="1504"/>
        <v/>
      </c>
      <c r="AI9689">
        <v>0.11</v>
      </c>
      <c r="AJ9689" t="str">
        <f t="shared" si="1497"/>
        <v/>
      </c>
      <c r="AK9689" t="str">
        <f t="shared" si="1506"/>
        <v/>
      </c>
      <c r="AL9689" t="str">
        <f t="shared" si="1498"/>
        <v/>
      </c>
    </row>
    <row r="9690" spans="1:39" x14ac:dyDescent="0.2">
      <c r="A9690" t="s">
        <v>26826</v>
      </c>
      <c r="B9690" t="s">
        <v>2710</v>
      </c>
      <c r="C9690" t="s">
        <v>26827</v>
      </c>
      <c r="D9690" s="1">
        <v>41368</v>
      </c>
      <c r="E9690" s="1">
        <v>43456</v>
      </c>
      <c r="F9690" t="s">
        <v>39</v>
      </c>
      <c r="I9690">
        <v>100</v>
      </c>
      <c r="J9690">
        <v>0</v>
      </c>
      <c r="K9690">
        <v>0</v>
      </c>
      <c r="L9690">
        <v>17043</v>
      </c>
      <c r="M9690">
        <v>17043</v>
      </c>
      <c r="N9690" t="s">
        <v>20</v>
      </c>
      <c r="O9690" t="s">
        <v>26828</v>
      </c>
      <c r="P9690" t="s">
        <v>2356</v>
      </c>
      <c r="S9690" t="s">
        <v>33942</v>
      </c>
      <c r="T9690" t="s">
        <v>34233</v>
      </c>
      <c r="AD9690" t="str">
        <f t="shared" si="1500"/>
        <v/>
      </c>
      <c r="AE9690" t="str">
        <f t="shared" si="1507"/>
        <v/>
      </c>
      <c r="AF9690" t="str">
        <f t="shared" si="1502"/>
        <v/>
      </c>
      <c r="AG9690" t="str">
        <f t="shared" si="1505"/>
        <v/>
      </c>
      <c r="AH9690" t="str">
        <f t="shared" si="1504"/>
        <v/>
      </c>
      <c r="AI9690">
        <v>0.11</v>
      </c>
      <c r="AJ9690" t="str">
        <f t="shared" si="1497"/>
        <v/>
      </c>
      <c r="AK9690" t="str">
        <f t="shared" si="1506"/>
        <v/>
      </c>
      <c r="AL9690" t="str">
        <f t="shared" si="1498"/>
        <v/>
      </c>
    </row>
    <row r="9691" spans="1:39" x14ac:dyDescent="0.2">
      <c r="A9691" t="s">
        <v>29491</v>
      </c>
      <c r="B9691" t="s">
        <v>2710</v>
      </c>
      <c r="C9691" t="s">
        <v>29492</v>
      </c>
      <c r="D9691" s="1">
        <v>43139</v>
      </c>
      <c r="E9691" s="1">
        <v>43951</v>
      </c>
      <c r="F9691" t="s">
        <v>39</v>
      </c>
      <c r="I9691">
        <v>100</v>
      </c>
      <c r="J9691">
        <v>0</v>
      </c>
      <c r="K9691">
        <v>0</v>
      </c>
      <c r="L9691">
        <v>18100</v>
      </c>
      <c r="M9691">
        <v>18100</v>
      </c>
      <c r="N9691" t="s">
        <v>20</v>
      </c>
      <c r="O9691" t="s">
        <v>29493</v>
      </c>
      <c r="P9691" t="s">
        <v>2356</v>
      </c>
      <c r="S9691" t="s">
        <v>33942</v>
      </c>
      <c r="T9691" t="s">
        <v>34233</v>
      </c>
      <c r="U9691" t="s">
        <v>33575</v>
      </c>
      <c r="V9691" t="s">
        <v>35000</v>
      </c>
      <c r="W9691">
        <v>40</v>
      </c>
      <c r="X9691">
        <v>1</v>
      </c>
      <c r="Y9691">
        <v>1</v>
      </c>
      <c r="Z9691">
        <v>40</v>
      </c>
      <c r="AA9691">
        <v>6</v>
      </c>
      <c r="AD9691">
        <f t="shared" si="1500"/>
        <v>40</v>
      </c>
      <c r="AE9691" t="str">
        <f t="shared" si="1507"/>
        <v/>
      </c>
      <c r="AF9691" t="str">
        <f t="shared" si="1502"/>
        <v/>
      </c>
      <c r="AG9691" t="str">
        <f t="shared" si="1505"/>
        <v/>
      </c>
      <c r="AH9691" t="str">
        <f t="shared" si="1504"/>
        <v/>
      </c>
      <c r="AI9691">
        <v>0.11</v>
      </c>
      <c r="AJ9691" t="str">
        <f t="shared" si="1497"/>
        <v/>
      </c>
      <c r="AK9691" t="str">
        <f t="shared" si="1506"/>
        <v/>
      </c>
      <c r="AL9691" s="9">
        <v>0.5</v>
      </c>
      <c r="AM9691" t="s">
        <v>35085</v>
      </c>
    </row>
    <row r="9692" spans="1:39" x14ac:dyDescent="0.2">
      <c r="A9692" t="s">
        <v>18578</v>
      </c>
      <c r="B9692" t="s">
        <v>2710</v>
      </c>
      <c r="C9692" t="s">
        <v>18579</v>
      </c>
      <c r="D9692" s="1">
        <v>38001</v>
      </c>
      <c r="E9692" s="1">
        <v>44637</v>
      </c>
      <c r="F9692" t="s">
        <v>39</v>
      </c>
      <c r="I9692">
        <v>100</v>
      </c>
      <c r="J9692">
        <v>0</v>
      </c>
      <c r="K9692">
        <v>0</v>
      </c>
      <c r="L9692">
        <v>9951700</v>
      </c>
      <c r="M9692">
        <v>9951699</v>
      </c>
      <c r="N9692" t="s">
        <v>401</v>
      </c>
      <c r="O9692" t="s">
        <v>18580</v>
      </c>
      <c r="P9692" t="s">
        <v>2356</v>
      </c>
      <c r="S9692" t="s">
        <v>33942</v>
      </c>
      <c r="T9692" t="s">
        <v>34233</v>
      </c>
      <c r="AD9692" t="str">
        <f t="shared" si="1500"/>
        <v/>
      </c>
      <c r="AE9692" t="str">
        <f t="shared" si="1507"/>
        <v/>
      </c>
      <c r="AF9692" t="str">
        <f t="shared" si="1502"/>
        <v/>
      </c>
      <c r="AG9692" t="str">
        <f t="shared" si="1505"/>
        <v/>
      </c>
      <c r="AH9692" t="str">
        <f t="shared" si="1504"/>
        <v/>
      </c>
      <c r="AI9692">
        <v>0.11</v>
      </c>
      <c r="AJ9692" t="str">
        <f t="shared" si="1497"/>
        <v/>
      </c>
      <c r="AK9692" t="str">
        <f t="shared" si="1506"/>
        <v/>
      </c>
      <c r="AL9692" t="str">
        <f t="shared" si="1498"/>
        <v/>
      </c>
    </row>
    <row r="9693" spans="1:39" x14ac:dyDescent="0.2">
      <c r="A9693" t="s">
        <v>19363</v>
      </c>
      <c r="B9693" t="s">
        <v>2710</v>
      </c>
      <c r="C9693" t="s">
        <v>19364</v>
      </c>
      <c r="D9693" s="1">
        <v>38001</v>
      </c>
      <c r="E9693" s="1">
        <v>43456</v>
      </c>
      <c r="F9693" t="s">
        <v>39</v>
      </c>
      <c r="I9693">
        <v>100</v>
      </c>
      <c r="J9693">
        <v>0</v>
      </c>
      <c r="K9693">
        <v>0</v>
      </c>
      <c r="L9693">
        <v>19038</v>
      </c>
      <c r="M9693">
        <v>19038</v>
      </c>
      <c r="N9693" t="s">
        <v>20</v>
      </c>
      <c r="O9693" t="s">
        <v>19365</v>
      </c>
      <c r="P9693" t="s">
        <v>2356</v>
      </c>
      <c r="S9693" t="s">
        <v>33942</v>
      </c>
      <c r="T9693" t="s">
        <v>34233</v>
      </c>
      <c r="AD9693" t="str">
        <f t="shared" si="1500"/>
        <v/>
      </c>
      <c r="AE9693" t="str">
        <f t="shared" si="1507"/>
        <v/>
      </c>
      <c r="AF9693" t="str">
        <f t="shared" si="1502"/>
        <v/>
      </c>
      <c r="AG9693" t="str">
        <f t="shared" si="1505"/>
        <v/>
      </c>
      <c r="AH9693" t="str">
        <f t="shared" si="1504"/>
        <v/>
      </c>
      <c r="AI9693">
        <v>0.11</v>
      </c>
      <c r="AJ9693" t="str">
        <f t="shared" si="1497"/>
        <v/>
      </c>
      <c r="AK9693" t="str">
        <f t="shared" si="1506"/>
        <v/>
      </c>
      <c r="AL9693" t="str">
        <f t="shared" si="1498"/>
        <v/>
      </c>
    </row>
    <row r="9694" spans="1:39" x14ac:dyDescent="0.2">
      <c r="A9694" t="s">
        <v>18596</v>
      </c>
      <c r="B9694" t="s">
        <v>2710</v>
      </c>
      <c r="C9694" t="s">
        <v>18597</v>
      </c>
      <c r="D9694" s="1">
        <v>38001</v>
      </c>
      <c r="E9694" s="1">
        <v>44432</v>
      </c>
      <c r="F9694" t="s">
        <v>39</v>
      </c>
      <c r="I9694">
        <v>100</v>
      </c>
      <c r="J9694">
        <v>0</v>
      </c>
      <c r="K9694">
        <v>0</v>
      </c>
      <c r="L9694">
        <v>1077300</v>
      </c>
      <c r="M9694">
        <v>1077330</v>
      </c>
      <c r="N9694" t="s">
        <v>401</v>
      </c>
      <c r="O9694" t="s">
        <v>18598</v>
      </c>
      <c r="P9694" t="s">
        <v>2356</v>
      </c>
      <c r="S9694" t="s">
        <v>33942</v>
      </c>
      <c r="T9694" t="s">
        <v>34233</v>
      </c>
      <c r="AD9694" t="str">
        <f t="shared" si="1500"/>
        <v/>
      </c>
      <c r="AE9694" t="str">
        <f t="shared" si="1507"/>
        <v/>
      </c>
      <c r="AF9694" t="str">
        <f t="shared" si="1502"/>
        <v/>
      </c>
      <c r="AG9694" t="str">
        <f t="shared" si="1505"/>
        <v/>
      </c>
      <c r="AH9694" t="str">
        <f t="shared" si="1504"/>
        <v/>
      </c>
      <c r="AI9694">
        <v>0.11</v>
      </c>
      <c r="AJ9694" t="str">
        <f t="shared" si="1497"/>
        <v/>
      </c>
      <c r="AK9694" t="str">
        <f t="shared" si="1506"/>
        <v/>
      </c>
      <c r="AL9694" t="str">
        <f t="shared" si="1498"/>
        <v/>
      </c>
    </row>
    <row r="9695" spans="1:39" x14ac:dyDescent="0.2">
      <c r="A9695" t="s">
        <v>19366</v>
      </c>
      <c r="B9695" t="s">
        <v>2710</v>
      </c>
      <c r="C9695" t="s">
        <v>19367</v>
      </c>
      <c r="D9695" s="1">
        <v>38001</v>
      </c>
      <c r="E9695" s="1">
        <v>43456</v>
      </c>
      <c r="F9695" t="s">
        <v>39</v>
      </c>
      <c r="I9695">
        <v>100</v>
      </c>
      <c r="J9695">
        <v>0</v>
      </c>
      <c r="K9695">
        <v>0</v>
      </c>
      <c r="L9695">
        <v>51200</v>
      </c>
      <c r="M9695">
        <v>51172</v>
      </c>
      <c r="N9695" t="s">
        <v>401</v>
      </c>
      <c r="O9695" t="s">
        <v>19368</v>
      </c>
      <c r="P9695" t="s">
        <v>2356</v>
      </c>
      <c r="S9695" t="s">
        <v>33942</v>
      </c>
      <c r="T9695" t="s">
        <v>34233</v>
      </c>
      <c r="AD9695" t="str">
        <f t="shared" si="1500"/>
        <v/>
      </c>
      <c r="AE9695" t="str">
        <f t="shared" si="1507"/>
        <v/>
      </c>
      <c r="AF9695" t="str">
        <f t="shared" si="1502"/>
        <v/>
      </c>
      <c r="AG9695" t="str">
        <f t="shared" si="1505"/>
        <v/>
      </c>
      <c r="AH9695" t="str">
        <f t="shared" si="1504"/>
        <v/>
      </c>
      <c r="AI9695">
        <v>0.11</v>
      </c>
      <c r="AJ9695" t="str">
        <f t="shared" si="1497"/>
        <v/>
      </c>
      <c r="AK9695" t="str">
        <f t="shared" si="1506"/>
        <v/>
      </c>
      <c r="AL9695" t="str">
        <f t="shared" si="1498"/>
        <v/>
      </c>
    </row>
    <row r="9696" spans="1:39" x14ac:dyDescent="0.2">
      <c r="A9696" t="s">
        <v>25801</v>
      </c>
      <c r="B9696" t="s">
        <v>2710</v>
      </c>
      <c r="C9696" t="s">
        <v>25802</v>
      </c>
      <c r="D9696" s="1">
        <v>40521</v>
      </c>
      <c r="E9696" s="1">
        <v>44546</v>
      </c>
      <c r="F9696" t="s">
        <v>19</v>
      </c>
      <c r="I9696">
        <v>100</v>
      </c>
      <c r="J9696">
        <v>0</v>
      </c>
      <c r="K9696">
        <v>0</v>
      </c>
      <c r="L9696">
        <v>2991</v>
      </c>
      <c r="M9696">
        <v>2991</v>
      </c>
      <c r="N9696" t="s">
        <v>20</v>
      </c>
      <c r="O9696" t="s">
        <v>25803</v>
      </c>
      <c r="P9696" t="s">
        <v>28</v>
      </c>
      <c r="S9696" t="s">
        <v>32628</v>
      </c>
      <c r="T9696" t="s">
        <v>34673</v>
      </c>
      <c r="AD9696" t="str">
        <f t="shared" si="1500"/>
        <v/>
      </c>
      <c r="AE9696" t="str">
        <f t="shared" si="1507"/>
        <v/>
      </c>
      <c r="AF9696" t="str">
        <f t="shared" si="1502"/>
        <v/>
      </c>
      <c r="AG9696" t="str">
        <f t="shared" si="1505"/>
        <v/>
      </c>
      <c r="AH9696" t="str">
        <f t="shared" si="1504"/>
        <v/>
      </c>
      <c r="AI9696">
        <v>0.11</v>
      </c>
      <c r="AJ9696" t="str">
        <f t="shared" si="1497"/>
        <v/>
      </c>
      <c r="AK9696" t="str">
        <f t="shared" si="1506"/>
        <v/>
      </c>
      <c r="AL9696" t="str">
        <f t="shared" si="1498"/>
        <v/>
      </c>
    </row>
    <row r="9697" spans="1:39" x14ac:dyDescent="0.2">
      <c r="A9697" t="s">
        <v>25798</v>
      </c>
      <c r="B9697" t="s">
        <v>2710</v>
      </c>
      <c r="C9697" t="s">
        <v>25799</v>
      </c>
      <c r="D9697" s="1">
        <v>40521</v>
      </c>
      <c r="E9697" s="1">
        <v>44546</v>
      </c>
      <c r="F9697" t="s">
        <v>19</v>
      </c>
      <c r="I9697">
        <v>100</v>
      </c>
      <c r="J9697">
        <v>0</v>
      </c>
      <c r="K9697">
        <v>0</v>
      </c>
      <c r="L9697">
        <v>3883</v>
      </c>
      <c r="M9697">
        <v>3883</v>
      </c>
      <c r="N9697" t="s">
        <v>20</v>
      </c>
      <c r="O9697" t="s">
        <v>25800</v>
      </c>
      <c r="P9697" t="s">
        <v>28</v>
      </c>
      <c r="S9697" t="s">
        <v>32628</v>
      </c>
      <c r="T9697" t="s">
        <v>34674</v>
      </c>
      <c r="AD9697" t="str">
        <f t="shared" si="1500"/>
        <v/>
      </c>
      <c r="AE9697" t="str">
        <f t="shared" si="1507"/>
        <v/>
      </c>
      <c r="AF9697" t="str">
        <f t="shared" si="1502"/>
        <v/>
      </c>
      <c r="AG9697" t="str">
        <f t="shared" si="1505"/>
        <v/>
      </c>
      <c r="AH9697" t="str">
        <f t="shared" si="1504"/>
        <v/>
      </c>
      <c r="AI9697">
        <v>0.11</v>
      </c>
      <c r="AJ9697" t="str">
        <f t="shared" si="1497"/>
        <v/>
      </c>
      <c r="AK9697" t="str">
        <f t="shared" si="1506"/>
        <v/>
      </c>
      <c r="AL9697" t="str">
        <f t="shared" si="1498"/>
        <v/>
      </c>
    </row>
    <row r="9698" spans="1:39" x14ac:dyDescent="0.2">
      <c r="A9698" t="s">
        <v>25795</v>
      </c>
      <c r="B9698" t="s">
        <v>2710</v>
      </c>
      <c r="C9698" t="s">
        <v>25796</v>
      </c>
      <c r="D9698" s="1">
        <v>40521</v>
      </c>
      <c r="E9698" s="1">
        <v>43456</v>
      </c>
      <c r="F9698" t="s">
        <v>19</v>
      </c>
      <c r="I9698">
        <v>100</v>
      </c>
      <c r="J9698">
        <v>0</v>
      </c>
      <c r="K9698">
        <v>0</v>
      </c>
      <c r="L9698">
        <v>2938</v>
      </c>
      <c r="M9698">
        <v>2938</v>
      </c>
      <c r="N9698" t="s">
        <v>20</v>
      </c>
      <c r="O9698" t="s">
        <v>25797</v>
      </c>
      <c r="P9698" t="s">
        <v>28</v>
      </c>
      <c r="S9698" t="s">
        <v>32628</v>
      </c>
      <c r="T9698" t="s">
        <v>34675</v>
      </c>
      <c r="AD9698" t="str">
        <f t="shared" si="1500"/>
        <v/>
      </c>
      <c r="AE9698" t="str">
        <f t="shared" si="1507"/>
        <v/>
      </c>
      <c r="AF9698" t="str">
        <f t="shared" si="1502"/>
        <v/>
      </c>
      <c r="AG9698" t="str">
        <f t="shared" si="1505"/>
        <v/>
      </c>
      <c r="AH9698" t="str">
        <f t="shared" si="1504"/>
        <v/>
      </c>
      <c r="AI9698">
        <v>0.11</v>
      </c>
      <c r="AJ9698" t="str">
        <f t="shared" si="1497"/>
        <v/>
      </c>
      <c r="AK9698" t="str">
        <f t="shared" si="1506"/>
        <v/>
      </c>
      <c r="AL9698" t="str">
        <f t="shared" si="1498"/>
        <v/>
      </c>
    </row>
    <row r="9699" spans="1:39" x14ac:dyDescent="0.2">
      <c r="A9699" t="s">
        <v>30661</v>
      </c>
      <c r="B9699" t="s">
        <v>2710</v>
      </c>
      <c r="C9699" t="s">
        <v>30662</v>
      </c>
      <c r="D9699" s="1">
        <v>43859</v>
      </c>
      <c r="E9699" s="1">
        <v>43951</v>
      </c>
      <c r="F9699" t="s">
        <v>15348</v>
      </c>
      <c r="I9699">
        <v>100</v>
      </c>
      <c r="J9699">
        <v>0</v>
      </c>
      <c r="K9699">
        <v>0</v>
      </c>
      <c r="L9699">
        <v>595</v>
      </c>
      <c r="M9699">
        <v>595</v>
      </c>
      <c r="N9699" t="s">
        <v>20</v>
      </c>
      <c r="P9699" t="s">
        <v>30340</v>
      </c>
      <c r="S9699" t="s">
        <v>33942</v>
      </c>
      <c r="T9699" t="s">
        <v>34233</v>
      </c>
      <c r="AD9699" t="str">
        <f t="shared" si="1500"/>
        <v/>
      </c>
      <c r="AE9699" t="str">
        <f t="shared" si="1507"/>
        <v/>
      </c>
      <c r="AF9699" t="str">
        <f t="shared" si="1502"/>
        <v/>
      </c>
      <c r="AG9699" t="str">
        <f t="shared" si="1505"/>
        <v/>
      </c>
      <c r="AH9699" t="str">
        <f t="shared" si="1504"/>
        <v/>
      </c>
      <c r="AI9699">
        <v>0.11</v>
      </c>
      <c r="AJ9699" t="str">
        <f t="shared" si="1497"/>
        <v/>
      </c>
      <c r="AK9699" t="str">
        <f t="shared" si="1506"/>
        <v/>
      </c>
      <c r="AL9699" t="str">
        <f t="shared" si="1498"/>
        <v/>
      </c>
    </row>
    <row r="9700" spans="1:39" x14ac:dyDescent="0.2">
      <c r="A9700" t="s">
        <v>31548</v>
      </c>
      <c r="B9700" t="s">
        <v>2710</v>
      </c>
      <c r="C9700" t="s">
        <v>31549</v>
      </c>
      <c r="D9700" s="1">
        <v>44274</v>
      </c>
      <c r="E9700" s="1">
        <v>44607</v>
      </c>
      <c r="F9700" t="s">
        <v>39</v>
      </c>
      <c r="I9700">
        <v>100</v>
      </c>
      <c r="J9700">
        <v>0</v>
      </c>
      <c r="K9700">
        <v>0</v>
      </c>
      <c r="L9700">
        <v>3279</v>
      </c>
      <c r="M9700">
        <v>3279</v>
      </c>
      <c r="N9700" t="s">
        <v>20</v>
      </c>
      <c r="O9700" t="s">
        <v>31550</v>
      </c>
      <c r="P9700" t="s">
        <v>2356</v>
      </c>
      <c r="S9700" t="s">
        <v>33942</v>
      </c>
      <c r="T9700" t="s">
        <v>34233</v>
      </c>
      <c r="AD9700" t="str">
        <f t="shared" si="1500"/>
        <v/>
      </c>
      <c r="AE9700" t="str">
        <f t="shared" si="1507"/>
        <v/>
      </c>
      <c r="AF9700" t="str">
        <f t="shared" si="1502"/>
        <v/>
      </c>
      <c r="AG9700" t="str">
        <f t="shared" si="1505"/>
        <v/>
      </c>
      <c r="AH9700" t="str">
        <f t="shared" si="1504"/>
        <v/>
      </c>
      <c r="AI9700">
        <v>0.11</v>
      </c>
      <c r="AJ9700" t="str">
        <f t="shared" si="1497"/>
        <v/>
      </c>
      <c r="AK9700" t="str">
        <f t="shared" si="1506"/>
        <v/>
      </c>
      <c r="AL9700" t="str">
        <f t="shared" si="1498"/>
        <v/>
      </c>
    </row>
    <row r="9701" spans="1:39" x14ac:dyDescent="0.2">
      <c r="A9701" t="s">
        <v>13846</v>
      </c>
      <c r="B9701" t="s">
        <v>126</v>
      </c>
      <c r="C9701" t="s">
        <v>13847</v>
      </c>
      <c r="D9701" s="1">
        <v>37020</v>
      </c>
      <c r="E9701" s="1">
        <v>43976</v>
      </c>
      <c r="F9701" t="s">
        <v>39</v>
      </c>
      <c r="I9701">
        <v>100</v>
      </c>
      <c r="J9701">
        <v>0</v>
      </c>
      <c r="K9701">
        <v>0</v>
      </c>
      <c r="L9701">
        <v>2392</v>
      </c>
      <c r="M9701">
        <v>2392</v>
      </c>
      <c r="N9701" t="s">
        <v>20</v>
      </c>
      <c r="O9701" t="s">
        <v>13848</v>
      </c>
      <c r="P9701" t="s">
        <v>28</v>
      </c>
      <c r="Q9701" t="s">
        <v>32668</v>
      </c>
      <c r="R9701">
        <v>1</v>
      </c>
      <c r="S9701" t="s">
        <v>33942</v>
      </c>
      <c r="T9701" t="s">
        <v>34233</v>
      </c>
      <c r="AD9701" t="str">
        <f t="shared" si="1500"/>
        <v/>
      </c>
      <c r="AE9701" t="str">
        <f t="shared" si="1507"/>
        <v/>
      </c>
      <c r="AF9701" t="str">
        <f t="shared" si="1502"/>
        <v/>
      </c>
      <c r="AG9701" t="str">
        <f t="shared" si="1505"/>
        <v/>
      </c>
      <c r="AH9701" t="str">
        <f t="shared" ref="AH9701:AH9764" si="1508">IF(AG9701="","",AG9701*2.8)</f>
        <v/>
      </c>
      <c r="AI9701">
        <v>0.14499999999999999</v>
      </c>
      <c r="AJ9701" t="str">
        <f t="shared" si="1497"/>
        <v/>
      </c>
      <c r="AK9701" t="str">
        <f t="shared" ref="AK9701:AK9764" si="1509">IF(AE9701="","",AE9701*2.8)</f>
        <v/>
      </c>
    </row>
    <row r="9702" spans="1:39" x14ac:dyDescent="0.2">
      <c r="A9702" t="s">
        <v>14115</v>
      </c>
      <c r="B9702" t="s">
        <v>126</v>
      </c>
      <c r="C9702" t="s">
        <v>14116</v>
      </c>
      <c r="D9702" s="1">
        <v>37152</v>
      </c>
      <c r="E9702" s="1">
        <v>44546</v>
      </c>
      <c r="F9702" t="s">
        <v>39</v>
      </c>
      <c r="G9702" t="s">
        <v>19</v>
      </c>
      <c r="I9702">
        <v>50</v>
      </c>
      <c r="J9702">
        <v>50</v>
      </c>
      <c r="K9702">
        <v>0</v>
      </c>
      <c r="L9702">
        <v>3202</v>
      </c>
      <c r="M9702">
        <v>3202</v>
      </c>
      <c r="N9702" t="s">
        <v>20</v>
      </c>
      <c r="O9702" t="s">
        <v>14117</v>
      </c>
      <c r="P9702" t="s">
        <v>28</v>
      </c>
      <c r="Q9702" t="s">
        <v>34233</v>
      </c>
      <c r="R9702" t="s">
        <v>34233</v>
      </c>
      <c r="S9702" t="s">
        <v>32627</v>
      </c>
      <c r="T9702" t="s">
        <v>34360</v>
      </c>
      <c r="AD9702" t="str">
        <f t="shared" si="1500"/>
        <v/>
      </c>
      <c r="AE9702" t="str">
        <f t="shared" si="1507"/>
        <v/>
      </c>
      <c r="AF9702" t="str">
        <f t="shared" si="1502"/>
        <v/>
      </c>
      <c r="AG9702" t="str">
        <f t="shared" si="1505"/>
        <v/>
      </c>
      <c r="AH9702" t="str">
        <f t="shared" si="1508"/>
        <v/>
      </c>
      <c r="AI9702">
        <v>0.14499999999999999</v>
      </c>
      <c r="AJ9702" t="str">
        <f t="shared" ref="AJ9702:AJ9765" si="1510">IF(COUNTBLANK(AH9702),"",AH9702*AI9702)</f>
        <v/>
      </c>
      <c r="AK9702" t="str">
        <f t="shared" si="1509"/>
        <v/>
      </c>
      <c r="AL9702" t="str">
        <f t="shared" si="1498"/>
        <v/>
      </c>
    </row>
    <row r="9703" spans="1:39" x14ac:dyDescent="0.2">
      <c r="A9703" t="s">
        <v>14958</v>
      </c>
      <c r="B9703" t="s">
        <v>126</v>
      </c>
      <c r="C9703" t="s">
        <v>14959</v>
      </c>
      <c r="D9703" s="1">
        <v>37307</v>
      </c>
      <c r="E9703" s="1">
        <v>44530</v>
      </c>
      <c r="F9703" t="s">
        <v>39</v>
      </c>
      <c r="I9703">
        <v>100</v>
      </c>
      <c r="J9703">
        <v>0</v>
      </c>
      <c r="K9703">
        <v>0</v>
      </c>
      <c r="L9703">
        <v>7125</v>
      </c>
      <c r="M9703">
        <v>7125</v>
      </c>
      <c r="N9703" t="s">
        <v>20</v>
      </c>
      <c r="O9703" t="s">
        <v>14960</v>
      </c>
      <c r="P9703" t="s">
        <v>28</v>
      </c>
      <c r="Q9703" t="s">
        <v>34233</v>
      </c>
      <c r="R9703" t="s">
        <v>34233</v>
      </c>
      <c r="S9703" t="s">
        <v>33942</v>
      </c>
      <c r="T9703" t="s">
        <v>34233</v>
      </c>
      <c r="V9703" t="s">
        <v>33576</v>
      </c>
      <c r="AD9703" t="str">
        <f t="shared" si="1500"/>
        <v/>
      </c>
      <c r="AE9703" t="str">
        <f t="shared" si="1507"/>
        <v/>
      </c>
      <c r="AF9703" t="str">
        <f t="shared" si="1502"/>
        <v/>
      </c>
      <c r="AG9703" t="str">
        <f t="shared" si="1505"/>
        <v/>
      </c>
      <c r="AH9703" t="str">
        <f t="shared" si="1508"/>
        <v/>
      </c>
      <c r="AI9703">
        <v>0.14499999999999999</v>
      </c>
      <c r="AJ9703" t="str">
        <f t="shared" si="1510"/>
        <v/>
      </c>
      <c r="AK9703" t="str">
        <f t="shared" si="1509"/>
        <v/>
      </c>
      <c r="AL9703" t="str">
        <f t="shared" si="1498"/>
        <v/>
      </c>
    </row>
    <row r="9704" spans="1:39" x14ac:dyDescent="0.2">
      <c r="A9704" t="s">
        <v>25307</v>
      </c>
      <c r="B9704" t="s">
        <v>126</v>
      </c>
      <c r="C9704" t="s">
        <v>25308</v>
      </c>
      <c r="D9704" s="1">
        <v>39755</v>
      </c>
      <c r="E9704" s="1">
        <v>44028</v>
      </c>
      <c r="F9704" t="s">
        <v>19</v>
      </c>
      <c r="I9704">
        <v>100</v>
      </c>
      <c r="J9704">
        <v>0</v>
      </c>
      <c r="K9704">
        <v>0</v>
      </c>
      <c r="L9704">
        <v>2779</v>
      </c>
      <c r="M9704">
        <v>2779</v>
      </c>
      <c r="N9704" t="s">
        <v>20</v>
      </c>
      <c r="O9704" t="s">
        <v>25309</v>
      </c>
      <c r="P9704" t="s">
        <v>28</v>
      </c>
      <c r="Q9704" t="s">
        <v>34234</v>
      </c>
      <c r="R9704" t="s">
        <v>33762</v>
      </c>
      <c r="S9704" t="s">
        <v>33942</v>
      </c>
      <c r="T9704" t="s">
        <v>34233</v>
      </c>
      <c r="U9704" t="s">
        <v>32634</v>
      </c>
      <c r="V9704" t="s">
        <v>33577</v>
      </c>
      <c r="W9704">
        <v>250</v>
      </c>
      <c r="X9704">
        <v>2</v>
      </c>
      <c r="Y9704" t="s">
        <v>32654</v>
      </c>
      <c r="Z9704">
        <v>450</v>
      </c>
      <c r="AA9704">
        <v>8.5</v>
      </c>
      <c r="AB9704">
        <v>25</v>
      </c>
      <c r="AC9704">
        <v>1</v>
      </c>
      <c r="AD9704" t="str">
        <f t="shared" si="1500"/>
        <v/>
      </c>
      <c r="AE9704">
        <f t="shared" si="1507"/>
        <v>1</v>
      </c>
      <c r="AF9704" t="str">
        <f t="shared" si="1502"/>
        <v/>
      </c>
      <c r="AG9704" t="str">
        <f t="shared" si="1505"/>
        <v/>
      </c>
      <c r="AH9704" t="str">
        <f t="shared" si="1508"/>
        <v/>
      </c>
      <c r="AI9704">
        <v>0.14499999999999999</v>
      </c>
      <c r="AJ9704" t="str">
        <f t="shared" si="1510"/>
        <v/>
      </c>
      <c r="AK9704">
        <f t="shared" si="1509"/>
        <v>2.8</v>
      </c>
      <c r="AL9704">
        <f t="shared" si="1498"/>
        <v>0.40599999999999997</v>
      </c>
    </row>
    <row r="9705" spans="1:39" x14ac:dyDescent="0.2">
      <c r="A9705" t="s">
        <v>25310</v>
      </c>
      <c r="B9705" t="s">
        <v>126</v>
      </c>
      <c r="C9705" t="s">
        <v>25311</v>
      </c>
      <c r="D9705" s="1">
        <v>39755</v>
      </c>
      <c r="E9705" s="1">
        <v>44546</v>
      </c>
      <c r="F9705" t="s">
        <v>19</v>
      </c>
      <c r="I9705">
        <v>100</v>
      </c>
      <c r="J9705">
        <v>0</v>
      </c>
      <c r="K9705">
        <v>0</v>
      </c>
      <c r="L9705">
        <v>4082</v>
      </c>
      <c r="M9705">
        <v>4082</v>
      </c>
      <c r="N9705" t="s">
        <v>20</v>
      </c>
      <c r="O9705" t="s">
        <v>25312</v>
      </c>
      <c r="P9705" t="s">
        <v>28</v>
      </c>
      <c r="Q9705" t="s">
        <v>34234</v>
      </c>
      <c r="R9705" t="s">
        <v>33762</v>
      </c>
      <c r="S9705" t="s">
        <v>33942</v>
      </c>
      <c r="T9705" t="s">
        <v>34233</v>
      </c>
      <c r="U9705" t="s">
        <v>32634</v>
      </c>
      <c r="V9705" t="s">
        <v>33577</v>
      </c>
      <c r="W9705">
        <v>250</v>
      </c>
      <c r="X9705">
        <v>2</v>
      </c>
      <c r="Y9705" t="s">
        <v>32654</v>
      </c>
      <c r="Z9705">
        <v>450</v>
      </c>
      <c r="AA9705">
        <v>8.5</v>
      </c>
      <c r="AB9705">
        <v>25</v>
      </c>
      <c r="AC9705">
        <v>1</v>
      </c>
      <c r="AD9705" t="str">
        <f t="shared" si="1500"/>
        <v/>
      </c>
      <c r="AE9705">
        <f t="shared" si="1507"/>
        <v>1</v>
      </c>
      <c r="AF9705" t="str">
        <f t="shared" si="1502"/>
        <v/>
      </c>
      <c r="AG9705" t="str">
        <f t="shared" si="1505"/>
        <v/>
      </c>
      <c r="AH9705" t="str">
        <f t="shared" si="1508"/>
        <v/>
      </c>
      <c r="AI9705">
        <v>0.14499999999999999</v>
      </c>
      <c r="AJ9705" t="str">
        <f t="shared" si="1510"/>
        <v/>
      </c>
      <c r="AK9705">
        <f t="shared" si="1509"/>
        <v>2.8</v>
      </c>
      <c r="AL9705">
        <f t="shared" si="1498"/>
        <v>0.40599999999999997</v>
      </c>
    </row>
    <row r="9706" spans="1:39" x14ac:dyDescent="0.2">
      <c r="A9706" t="s">
        <v>31525</v>
      </c>
      <c r="B9706" t="s">
        <v>126</v>
      </c>
      <c r="C9706" t="s">
        <v>31526</v>
      </c>
      <c r="D9706" s="1">
        <v>44028</v>
      </c>
      <c r="E9706" s="1">
        <v>44028</v>
      </c>
      <c r="F9706" t="s">
        <v>26</v>
      </c>
      <c r="I9706">
        <v>100</v>
      </c>
      <c r="J9706">
        <v>0</v>
      </c>
      <c r="K9706">
        <v>0</v>
      </c>
      <c r="L9706">
        <v>388</v>
      </c>
      <c r="M9706">
        <v>388</v>
      </c>
      <c r="N9706" t="s">
        <v>20</v>
      </c>
      <c r="O9706" t="s">
        <v>31527</v>
      </c>
      <c r="P9706" t="s">
        <v>44</v>
      </c>
      <c r="Q9706" t="s">
        <v>34233</v>
      </c>
      <c r="R9706" t="s">
        <v>34233</v>
      </c>
      <c r="S9706" t="s">
        <v>34233</v>
      </c>
      <c r="T9706" t="s">
        <v>34233</v>
      </c>
      <c r="V9706" t="s">
        <v>33577</v>
      </c>
      <c r="AD9706" t="str">
        <f t="shared" si="1500"/>
        <v/>
      </c>
      <c r="AE9706" t="str">
        <f t="shared" si="1507"/>
        <v/>
      </c>
      <c r="AF9706" t="str">
        <f t="shared" si="1502"/>
        <v/>
      </c>
      <c r="AG9706" t="str">
        <f t="shared" si="1505"/>
        <v/>
      </c>
      <c r="AH9706" t="str">
        <f t="shared" si="1508"/>
        <v/>
      </c>
      <c r="AI9706">
        <v>0.14499999999999999</v>
      </c>
      <c r="AJ9706" t="str">
        <f t="shared" si="1510"/>
        <v/>
      </c>
      <c r="AK9706" t="str">
        <f t="shared" si="1509"/>
        <v/>
      </c>
      <c r="AL9706" t="str">
        <f t="shared" si="1498"/>
        <v/>
      </c>
    </row>
    <row r="9707" spans="1:39" x14ac:dyDescent="0.2">
      <c r="A9707" t="s">
        <v>31522</v>
      </c>
      <c r="B9707" t="s">
        <v>126</v>
      </c>
      <c r="C9707" t="s">
        <v>31523</v>
      </c>
      <c r="D9707" s="1">
        <v>43987</v>
      </c>
      <c r="E9707" s="1">
        <v>43987</v>
      </c>
      <c r="F9707" t="s">
        <v>19</v>
      </c>
      <c r="I9707">
        <v>100</v>
      </c>
      <c r="J9707">
        <v>0</v>
      </c>
      <c r="K9707">
        <v>0</v>
      </c>
      <c r="L9707">
        <v>1408</v>
      </c>
      <c r="M9707">
        <v>1408</v>
      </c>
      <c r="N9707" t="s">
        <v>20</v>
      </c>
      <c r="O9707" t="s">
        <v>31524</v>
      </c>
      <c r="P9707" t="s">
        <v>28</v>
      </c>
      <c r="Q9707" t="s">
        <v>34233</v>
      </c>
      <c r="R9707" t="s">
        <v>34233</v>
      </c>
      <c r="S9707" t="s">
        <v>32628</v>
      </c>
      <c r="T9707" t="s">
        <v>34357</v>
      </c>
      <c r="U9707" t="s">
        <v>32634</v>
      </c>
      <c r="V9707" t="s">
        <v>32696</v>
      </c>
      <c r="W9707">
        <v>281</v>
      </c>
      <c r="Y9707">
        <v>1</v>
      </c>
      <c r="AA9707">
        <v>8.5</v>
      </c>
      <c r="AC9707">
        <v>1</v>
      </c>
      <c r="AD9707" t="str">
        <f t="shared" si="1500"/>
        <v/>
      </c>
      <c r="AE9707" t="str">
        <f t="shared" si="1507"/>
        <v/>
      </c>
      <c r="AF9707" t="str">
        <f t="shared" si="1502"/>
        <v/>
      </c>
      <c r="AG9707">
        <f t="shared" si="1505"/>
        <v>1</v>
      </c>
      <c r="AH9707">
        <f t="shared" si="1508"/>
        <v>2.8</v>
      </c>
      <c r="AI9707">
        <v>0.14499999999999999</v>
      </c>
      <c r="AJ9707">
        <f t="shared" si="1510"/>
        <v>0.40599999999999997</v>
      </c>
      <c r="AK9707" t="str">
        <f t="shared" si="1509"/>
        <v/>
      </c>
      <c r="AL9707" t="str">
        <f t="shared" ref="AL9707:AL9770" si="1511">IF(COUNTBLANK(AK9707),"",AK9707*AI9707)</f>
        <v/>
      </c>
    </row>
    <row r="9708" spans="1:39" x14ac:dyDescent="0.2">
      <c r="A9708" t="s">
        <v>17839</v>
      </c>
      <c r="B9708" t="s">
        <v>126</v>
      </c>
      <c r="C9708" t="s">
        <v>17840</v>
      </c>
      <c r="D9708" s="1">
        <v>37970</v>
      </c>
      <c r="E9708" s="1">
        <v>44028</v>
      </c>
      <c r="F9708" t="s">
        <v>19</v>
      </c>
      <c r="I9708">
        <v>100</v>
      </c>
      <c r="J9708">
        <v>0</v>
      </c>
      <c r="K9708">
        <v>0</v>
      </c>
      <c r="L9708">
        <v>1194</v>
      </c>
      <c r="M9708">
        <v>1194</v>
      </c>
      <c r="N9708" t="s">
        <v>20</v>
      </c>
      <c r="O9708" t="s">
        <v>17841</v>
      </c>
      <c r="P9708" t="s">
        <v>28</v>
      </c>
      <c r="Q9708" t="s">
        <v>34233</v>
      </c>
      <c r="R9708" t="s">
        <v>34233</v>
      </c>
      <c r="S9708" t="s">
        <v>33797</v>
      </c>
      <c r="T9708" t="s">
        <v>34357</v>
      </c>
      <c r="U9708" t="s">
        <v>32634</v>
      </c>
      <c r="V9708" t="s">
        <v>33578</v>
      </c>
      <c r="W9708">
        <v>250</v>
      </c>
      <c r="X9708">
        <v>2</v>
      </c>
      <c r="Y9708" t="s">
        <v>32654</v>
      </c>
      <c r="Z9708">
        <v>500</v>
      </c>
      <c r="AA9708">
        <v>11</v>
      </c>
      <c r="AB9708">
        <v>20</v>
      </c>
      <c r="AC9708">
        <v>1</v>
      </c>
      <c r="AD9708" t="str">
        <f t="shared" si="1500"/>
        <v/>
      </c>
      <c r="AE9708" t="str">
        <f t="shared" si="1507"/>
        <v/>
      </c>
      <c r="AF9708" t="str">
        <f t="shared" si="1502"/>
        <v/>
      </c>
      <c r="AG9708">
        <f t="shared" si="1505"/>
        <v>1</v>
      </c>
      <c r="AH9708">
        <f t="shared" si="1508"/>
        <v>2.8</v>
      </c>
      <c r="AI9708">
        <v>0.14499999999999999</v>
      </c>
      <c r="AJ9708">
        <f t="shared" si="1510"/>
        <v>0.40599999999999997</v>
      </c>
      <c r="AK9708" t="str">
        <f t="shared" si="1509"/>
        <v/>
      </c>
      <c r="AL9708" t="str">
        <f t="shared" si="1511"/>
        <v/>
      </c>
    </row>
    <row r="9709" spans="1:39" x14ac:dyDescent="0.2">
      <c r="A9709" t="s">
        <v>17842</v>
      </c>
      <c r="B9709" t="s">
        <v>126</v>
      </c>
      <c r="C9709" t="s">
        <v>17843</v>
      </c>
      <c r="D9709" s="1">
        <v>37970</v>
      </c>
      <c r="E9709" s="1">
        <v>44546</v>
      </c>
      <c r="F9709" t="s">
        <v>19</v>
      </c>
      <c r="I9709">
        <v>100</v>
      </c>
      <c r="J9709">
        <v>0</v>
      </c>
      <c r="K9709">
        <v>0</v>
      </c>
      <c r="L9709">
        <v>1198</v>
      </c>
      <c r="M9709">
        <v>1198</v>
      </c>
      <c r="N9709" t="s">
        <v>20</v>
      </c>
      <c r="O9709" t="s">
        <v>17844</v>
      </c>
      <c r="P9709" t="s">
        <v>28</v>
      </c>
      <c r="Q9709" t="s">
        <v>34233</v>
      </c>
      <c r="R9709" t="s">
        <v>34233</v>
      </c>
      <c r="S9709" t="s">
        <v>33797</v>
      </c>
      <c r="T9709" t="s">
        <v>34357</v>
      </c>
      <c r="U9709" t="s">
        <v>32634</v>
      </c>
      <c r="V9709" t="s">
        <v>33578</v>
      </c>
      <c r="W9709">
        <v>250</v>
      </c>
      <c r="X9709">
        <v>2</v>
      </c>
      <c r="Y9709" t="s">
        <v>32654</v>
      </c>
      <c r="Z9709">
        <v>500</v>
      </c>
      <c r="AA9709">
        <v>11</v>
      </c>
      <c r="AB9709">
        <v>20.9</v>
      </c>
      <c r="AC9709">
        <v>1</v>
      </c>
      <c r="AD9709" t="str">
        <f t="shared" si="1500"/>
        <v/>
      </c>
      <c r="AE9709" t="str">
        <f t="shared" si="1507"/>
        <v/>
      </c>
      <c r="AF9709" t="str">
        <f t="shared" si="1502"/>
        <v/>
      </c>
      <c r="AG9709">
        <f t="shared" si="1505"/>
        <v>1</v>
      </c>
      <c r="AH9709">
        <f t="shared" si="1508"/>
        <v>2.8</v>
      </c>
      <c r="AI9709">
        <v>0.14499999999999999</v>
      </c>
      <c r="AJ9709">
        <f t="shared" si="1510"/>
        <v>0.40599999999999997</v>
      </c>
      <c r="AK9709" t="str">
        <f t="shared" si="1509"/>
        <v/>
      </c>
      <c r="AL9709" t="str">
        <f t="shared" si="1511"/>
        <v/>
      </c>
    </row>
    <row r="9710" spans="1:39" ht="15" x14ac:dyDescent="0.25">
      <c r="A9710" t="s">
        <v>17020</v>
      </c>
      <c r="B9710" t="s">
        <v>126</v>
      </c>
      <c r="C9710" t="s">
        <v>17021</v>
      </c>
      <c r="D9710" s="1">
        <v>37659</v>
      </c>
      <c r="E9710" s="1">
        <v>44593</v>
      </c>
      <c r="F9710" t="s">
        <v>19</v>
      </c>
      <c r="I9710">
        <v>100</v>
      </c>
      <c r="J9710">
        <v>0</v>
      </c>
      <c r="K9710">
        <v>0</v>
      </c>
      <c r="L9710">
        <v>3313</v>
      </c>
      <c r="M9710">
        <v>3313</v>
      </c>
      <c r="N9710" t="s">
        <v>20</v>
      </c>
      <c r="O9710" t="s">
        <v>17022</v>
      </c>
      <c r="P9710" t="s">
        <v>28</v>
      </c>
      <c r="Q9710" t="s">
        <v>34233</v>
      </c>
      <c r="R9710" t="s">
        <v>34233</v>
      </c>
      <c r="S9710" t="s">
        <v>33804</v>
      </c>
      <c r="T9710" t="s">
        <v>34357</v>
      </c>
      <c r="U9710" t="s">
        <v>32634</v>
      </c>
      <c r="V9710" s="12" t="s">
        <v>33579</v>
      </c>
      <c r="W9710">
        <v>300</v>
      </c>
      <c r="X9710">
        <v>2</v>
      </c>
      <c r="Y9710" t="s">
        <v>32654</v>
      </c>
      <c r="Z9710">
        <v>500</v>
      </c>
      <c r="AA9710">
        <v>8.5</v>
      </c>
      <c r="AC9710">
        <v>1</v>
      </c>
      <c r="AD9710" t="str">
        <f t="shared" si="1500"/>
        <v/>
      </c>
      <c r="AE9710" t="str">
        <f t="shared" si="1507"/>
        <v/>
      </c>
      <c r="AF9710" t="str">
        <f t="shared" si="1502"/>
        <v/>
      </c>
      <c r="AG9710">
        <f t="shared" si="1505"/>
        <v>1</v>
      </c>
      <c r="AH9710">
        <f t="shared" si="1508"/>
        <v>2.8</v>
      </c>
      <c r="AI9710">
        <v>0.14499999999999999</v>
      </c>
      <c r="AJ9710">
        <f t="shared" si="1510"/>
        <v>0.40599999999999997</v>
      </c>
      <c r="AK9710" t="str">
        <f t="shared" si="1509"/>
        <v/>
      </c>
      <c r="AL9710" t="str">
        <f t="shared" si="1511"/>
        <v/>
      </c>
      <c r="AM9710" t="s">
        <v>34102</v>
      </c>
    </row>
    <row r="9711" spans="1:39" ht="15" x14ac:dyDescent="0.25">
      <c r="A9711" t="s">
        <v>35118</v>
      </c>
      <c r="B9711" t="s">
        <v>126</v>
      </c>
      <c r="C9711" t="s">
        <v>17021</v>
      </c>
      <c r="D9711" s="1">
        <v>37659</v>
      </c>
      <c r="E9711" s="1">
        <v>44593</v>
      </c>
      <c r="F9711" t="s">
        <v>19</v>
      </c>
      <c r="I9711">
        <v>100</v>
      </c>
      <c r="J9711">
        <v>0</v>
      </c>
      <c r="K9711">
        <v>0</v>
      </c>
      <c r="L9711">
        <v>3313</v>
      </c>
      <c r="M9711">
        <v>3313</v>
      </c>
      <c r="N9711" t="s">
        <v>20</v>
      </c>
      <c r="O9711" t="s">
        <v>17022</v>
      </c>
      <c r="P9711" t="s">
        <v>28</v>
      </c>
      <c r="Q9711" t="s">
        <v>34233</v>
      </c>
      <c r="R9711" t="s">
        <v>34233</v>
      </c>
      <c r="S9711" t="s">
        <v>33804</v>
      </c>
      <c r="T9711" t="s">
        <v>34357</v>
      </c>
      <c r="U9711" t="s">
        <v>32634</v>
      </c>
      <c r="V9711" s="12" t="s">
        <v>33579</v>
      </c>
      <c r="W9711">
        <v>300</v>
      </c>
      <c r="X9711">
        <v>2</v>
      </c>
      <c r="Y9711" t="s">
        <v>32661</v>
      </c>
      <c r="Z9711">
        <v>500</v>
      </c>
      <c r="AA9711">
        <v>8.5</v>
      </c>
      <c r="AC9711">
        <v>1</v>
      </c>
      <c r="AD9711" t="str">
        <f t="shared" si="1500"/>
        <v/>
      </c>
      <c r="AE9711" t="str">
        <f t="shared" si="1507"/>
        <v/>
      </c>
      <c r="AF9711" t="str">
        <f t="shared" si="1502"/>
        <v/>
      </c>
      <c r="AG9711">
        <f t="shared" si="1505"/>
        <v>1</v>
      </c>
      <c r="AH9711">
        <f t="shared" si="1508"/>
        <v>2.8</v>
      </c>
      <c r="AI9711">
        <v>0.14499999999999999</v>
      </c>
      <c r="AJ9711">
        <f t="shared" si="1510"/>
        <v>0.40599999999999997</v>
      </c>
      <c r="AK9711" t="str">
        <f t="shared" si="1509"/>
        <v/>
      </c>
      <c r="AL9711" t="str">
        <f t="shared" si="1511"/>
        <v/>
      </c>
      <c r="AM9711" t="s">
        <v>34102</v>
      </c>
    </row>
    <row r="9712" spans="1:39" x14ac:dyDescent="0.2">
      <c r="A9712" t="s">
        <v>17845</v>
      </c>
      <c r="B9712" t="s">
        <v>126</v>
      </c>
      <c r="C9712" t="s">
        <v>17846</v>
      </c>
      <c r="D9712" s="1">
        <v>37970</v>
      </c>
      <c r="E9712" s="1">
        <v>44028</v>
      </c>
      <c r="F9712" t="s">
        <v>19</v>
      </c>
      <c r="I9712">
        <v>100</v>
      </c>
      <c r="J9712">
        <v>0</v>
      </c>
      <c r="K9712">
        <v>0</v>
      </c>
      <c r="L9712">
        <v>1214</v>
      </c>
      <c r="M9712">
        <v>1214</v>
      </c>
      <c r="N9712" t="s">
        <v>20</v>
      </c>
      <c r="O9712" t="s">
        <v>17847</v>
      </c>
      <c r="P9712" t="s">
        <v>28</v>
      </c>
      <c r="Q9712" t="s">
        <v>34233</v>
      </c>
      <c r="R9712" t="s">
        <v>34233</v>
      </c>
      <c r="S9712" t="s">
        <v>32628</v>
      </c>
      <c r="T9712" t="s">
        <v>34357</v>
      </c>
      <c r="U9712" t="s">
        <v>32634</v>
      </c>
      <c r="V9712" t="s">
        <v>33578</v>
      </c>
      <c r="W9712">
        <v>250</v>
      </c>
      <c r="X9712">
        <v>2</v>
      </c>
      <c r="Y9712" t="s">
        <v>32654</v>
      </c>
      <c r="Z9712">
        <v>500</v>
      </c>
      <c r="AA9712">
        <v>11</v>
      </c>
      <c r="AB9712">
        <v>20.6</v>
      </c>
      <c r="AC9712">
        <v>1</v>
      </c>
      <c r="AD9712" t="str">
        <f t="shared" si="1500"/>
        <v/>
      </c>
      <c r="AE9712" t="str">
        <f t="shared" si="1507"/>
        <v/>
      </c>
      <c r="AF9712" t="str">
        <f t="shared" si="1502"/>
        <v/>
      </c>
      <c r="AG9712">
        <f t="shared" si="1505"/>
        <v>1</v>
      </c>
      <c r="AH9712">
        <f t="shared" si="1508"/>
        <v>2.8</v>
      </c>
      <c r="AI9712">
        <v>0.14499999999999999</v>
      </c>
      <c r="AJ9712">
        <f t="shared" si="1510"/>
        <v>0.40599999999999997</v>
      </c>
      <c r="AK9712" t="str">
        <f t="shared" si="1509"/>
        <v/>
      </c>
      <c r="AL9712" t="str">
        <f t="shared" si="1511"/>
        <v/>
      </c>
    </row>
    <row r="9713" spans="1:39" x14ac:dyDescent="0.2">
      <c r="A9713" t="s">
        <v>17023</v>
      </c>
      <c r="B9713" t="s">
        <v>126</v>
      </c>
      <c r="C9713" t="s">
        <v>17024</v>
      </c>
      <c r="D9713" s="1">
        <v>37659</v>
      </c>
      <c r="E9713" s="1">
        <v>44593</v>
      </c>
      <c r="F9713" t="s">
        <v>19</v>
      </c>
      <c r="I9713">
        <v>100</v>
      </c>
      <c r="J9713">
        <v>0</v>
      </c>
      <c r="K9713">
        <v>0</v>
      </c>
      <c r="L9713">
        <v>1566</v>
      </c>
      <c r="M9713">
        <v>1566</v>
      </c>
      <c r="N9713" t="s">
        <v>20</v>
      </c>
      <c r="O9713" t="s">
        <v>17025</v>
      </c>
      <c r="P9713" t="s">
        <v>28</v>
      </c>
      <c r="Q9713" t="s">
        <v>34233</v>
      </c>
      <c r="R9713" t="s">
        <v>34233</v>
      </c>
      <c r="S9713" t="s">
        <v>33800</v>
      </c>
      <c r="T9713" t="s">
        <v>34357</v>
      </c>
      <c r="U9713" t="s">
        <v>32634</v>
      </c>
      <c r="V9713" t="s">
        <v>33580</v>
      </c>
      <c r="W9713">
        <v>310</v>
      </c>
      <c r="X9713">
        <v>2</v>
      </c>
      <c r="Y9713" t="s">
        <v>32654</v>
      </c>
      <c r="Z9713">
        <v>620</v>
      </c>
      <c r="AB9713">
        <v>20</v>
      </c>
      <c r="AC9713">
        <v>1</v>
      </c>
      <c r="AD9713" t="str">
        <f t="shared" si="1500"/>
        <v/>
      </c>
      <c r="AE9713" t="str">
        <f t="shared" si="1507"/>
        <v/>
      </c>
      <c r="AF9713" t="str">
        <f t="shared" si="1502"/>
        <v/>
      </c>
      <c r="AG9713">
        <f t="shared" si="1505"/>
        <v>1</v>
      </c>
      <c r="AH9713">
        <f t="shared" si="1508"/>
        <v>2.8</v>
      </c>
      <c r="AI9713">
        <v>0.14499999999999999</v>
      </c>
      <c r="AJ9713">
        <f t="shared" si="1510"/>
        <v>0.40599999999999997</v>
      </c>
      <c r="AK9713" t="str">
        <f t="shared" si="1509"/>
        <v/>
      </c>
      <c r="AL9713" t="str">
        <f t="shared" si="1511"/>
        <v/>
      </c>
    </row>
    <row r="9714" spans="1:39" x14ac:dyDescent="0.2">
      <c r="A9714" t="s">
        <v>17026</v>
      </c>
      <c r="B9714" t="s">
        <v>126</v>
      </c>
      <c r="C9714" t="s">
        <v>17027</v>
      </c>
      <c r="D9714" s="1">
        <v>37659</v>
      </c>
      <c r="E9714" s="1">
        <v>44593</v>
      </c>
      <c r="F9714" t="s">
        <v>19</v>
      </c>
      <c r="I9714">
        <v>100</v>
      </c>
      <c r="J9714">
        <v>0</v>
      </c>
      <c r="K9714">
        <v>0</v>
      </c>
      <c r="L9714">
        <v>1698</v>
      </c>
      <c r="M9714">
        <v>1698</v>
      </c>
      <c r="N9714" t="s">
        <v>20</v>
      </c>
      <c r="O9714" t="s">
        <v>17028</v>
      </c>
      <c r="P9714" t="s">
        <v>28</v>
      </c>
      <c r="Q9714" t="s">
        <v>34234</v>
      </c>
      <c r="R9714" t="s">
        <v>33762</v>
      </c>
      <c r="S9714" t="s">
        <v>33942</v>
      </c>
      <c r="T9714" t="s">
        <v>34233</v>
      </c>
      <c r="U9714" t="s">
        <v>32634</v>
      </c>
      <c r="V9714" t="s">
        <v>33580</v>
      </c>
      <c r="W9714">
        <v>330</v>
      </c>
      <c r="X9714">
        <v>2</v>
      </c>
      <c r="Y9714" t="s">
        <v>32654</v>
      </c>
      <c r="Z9714">
        <v>660</v>
      </c>
      <c r="AB9714">
        <v>20</v>
      </c>
      <c r="AC9714">
        <v>1</v>
      </c>
      <c r="AD9714" t="str">
        <f t="shared" si="1500"/>
        <v/>
      </c>
      <c r="AE9714">
        <f t="shared" si="1507"/>
        <v>1</v>
      </c>
      <c r="AF9714" t="str">
        <f t="shared" si="1502"/>
        <v/>
      </c>
      <c r="AG9714" t="str">
        <f t="shared" si="1505"/>
        <v/>
      </c>
      <c r="AH9714" t="str">
        <f t="shared" si="1508"/>
        <v/>
      </c>
      <c r="AI9714">
        <v>0.14499999999999999</v>
      </c>
      <c r="AJ9714" t="str">
        <f t="shared" si="1510"/>
        <v/>
      </c>
      <c r="AK9714">
        <f t="shared" si="1509"/>
        <v>2.8</v>
      </c>
      <c r="AL9714">
        <f t="shared" si="1511"/>
        <v>0.40599999999999997</v>
      </c>
    </row>
    <row r="9715" spans="1:39" x14ac:dyDescent="0.2">
      <c r="A9715" t="s">
        <v>31528</v>
      </c>
      <c r="B9715" t="s">
        <v>126</v>
      </c>
      <c r="C9715" t="s">
        <v>31529</v>
      </c>
      <c r="D9715" s="1">
        <v>44028</v>
      </c>
      <c r="E9715" s="1">
        <v>44546</v>
      </c>
      <c r="F9715" t="s">
        <v>26</v>
      </c>
      <c r="I9715">
        <v>100</v>
      </c>
      <c r="J9715">
        <v>0</v>
      </c>
      <c r="K9715">
        <v>0</v>
      </c>
      <c r="L9715">
        <v>1863</v>
      </c>
      <c r="M9715">
        <v>1863</v>
      </c>
      <c r="N9715" t="s">
        <v>20</v>
      </c>
      <c r="O9715" t="s">
        <v>31530</v>
      </c>
      <c r="P9715" t="s">
        <v>44</v>
      </c>
      <c r="Q9715" t="s">
        <v>34233</v>
      </c>
      <c r="R9715" t="s">
        <v>34233</v>
      </c>
      <c r="S9715" t="s">
        <v>34233</v>
      </c>
      <c r="T9715" t="s">
        <v>34233</v>
      </c>
      <c r="V9715" t="s">
        <v>33580</v>
      </c>
      <c r="AD9715" t="str">
        <f t="shared" si="1500"/>
        <v/>
      </c>
      <c r="AE9715" t="str">
        <f t="shared" si="1507"/>
        <v/>
      </c>
      <c r="AF9715" t="str">
        <f t="shared" si="1502"/>
        <v/>
      </c>
      <c r="AG9715" t="str">
        <f t="shared" si="1505"/>
        <v/>
      </c>
      <c r="AH9715" t="str">
        <f t="shared" si="1508"/>
        <v/>
      </c>
      <c r="AI9715">
        <v>0.14499999999999999</v>
      </c>
      <c r="AJ9715" t="str">
        <f t="shared" si="1510"/>
        <v/>
      </c>
      <c r="AK9715" t="str">
        <f t="shared" si="1509"/>
        <v/>
      </c>
      <c r="AL9715" t="str">
        <f t="shared" si="1511"/>
        <v/>
      </c>
    </row>
    <row r="9716" spans="1:39" x14ac:dyDescent="0.2">
      <c r="A9716" t="s">
        <v>11679</v>
      </c>
      <c r="B9716" t="s">
        <v>126</v>
      </c>
      <c r="C9716" t="s">
        <v>11680</v>
      </c>
      <c r="D9716" s="1">
        <v>36566</v>
      </c>
      <c r="E9716" s="1">
        <v>43892</v>
      </c>
      <c r="F9716" t="s">
        <v>39</v>
      </c>
      <c r="I9716">
        <v>100</v>
      </c>
      <c r="J9716">
        <v>0</v>
      </c>
      <c r="K9716">
        <v>0</v>
      </c>
      <c r="L9716">
        <v>4247</v>
      </c>
      <c r="M9716">
        <v>4247</v>
      </c>
      <c r="N9716" t="s">
        <v>20</v>
      </c>
      <c r="O9716" t="s">
        <v>11681</v>
      </c>
      <c r="P9716" t="s">
        <v>28</v>
      </c>
      <c r="Q9716" t="s">
        <v>34233</v>
      </c>
      <c r="R9716" t="s">
        <v>34233</v>
      </c>
      <c r="S9716" t="s">
        <v>33942</v>
      </c>
      <c r="T9716" t="s">
        <v>34233</v>
      </c>
      <c r="AD9716" t="str">
        <f t="shared" si="1500"/>
        <v/>
      </c>
      <c r="AE9716" t="str">
        <f t="shared" ref="AE9716:AE9742" si="1512">IF((S9716="tühi")*(AC9716&lt;&gt;""),AC9716,"")</f>
        <v/>
      </c>
      <c r="AF9716" t="str">
        <f t="shared" si="1502"/>
        <v/>
      </c>
      <c r="AG9716" t="str">
        <f t="shared" si="1505"/>
        <v/>
      </c>
      <c r="AH9716" t="str">
        <f t="shared" si="1508"/>
        <v/>
      </c>
      <c r="AI9716">
        <v>0.14499999999999999</v>
      </c>
      <c r="AJ9716" t="str">
        <f t="shared" si="1510"/>
        <v/>
      </c>
      <c r="AK9716" t="str">
        <f t="shared" si="1509"/>
        <v/>
      </c>
      <c r="AL9716" t="str">
        <f t="shared" si="1511"/>
        <v/>
      </c>
    </row>
    <row r="9717" spans="1:39" x14ac:dyDescent="0.2">
      <c r="A9717" t="s">
        <v>11829</v>
      </c>
      <c r="B9717" t="s">
        <v>126</v>
      </c>
      <c r="C9717" t="s">
        <v>11830</v>
      </c>
      <c r="D9717" s="1">
        <v>36633</v>
      </c>
      <c r="E9717" s="1">
        <v>43951</v>
      </c>
      <c r="F9717" t="s">
        <v>39</v>
      </c>
      <c r="I9717">
        <v>100</v>
      </c>
      <c r="J9717">
        <v>0</v>
      </c>
      <c r="K9717">
        <v>0</v>
      </c>
      <c r="L9717">
        <v>3987</v>
      </c>
      <c r="M9717">
        <v>3987</v>
      </c>
      <c r="N9717" t="s">
        <v>20</v>
      </c>
      <c r="O9717" t="s">
        <v>11831</v>
      </c>
      <c r="P9717" t="s">
        <v>28</v>
      </c>
      <c r="Q9717" t="s">
        <v>34233</v>
      </c>
      <c r="R9717" t="s">
        <v>34233</v>
      </c>
      <c r="S9717" t="s">
        <v>33942</v>
      </c>
      <c r="T9717" t="s">
        <v>34233</v>
      </c>
      <c r="AD9717" t="str">
        <f t="shared" si="1500"/>
        <v/>
      </c>
      <c r="AE9717" t="str">
        <f t="shared" si="1512"/>
        <v/>
      </c>
      <c r="AF9717" t="str">
        <f t="shared" si="1502"/>
        <v/>
      </c>
      <c r="AG9717" t="str">
        <f t="shared" si="1505"/>
        <v/>
      </c>
      <c r="AH9717" t="str">
        <f t="shared" si="1508"/>
        <v/>
      </c>
      <c r="AI9717">
        <v>0.14499999999999999</v>
      </c>
      <c r="AJ9717" t="str">
        <f t="shared" si="1510"/>
        <v/>
      </c>
      <c r="AK9717" t="str">
        <f t="shared" si="1509"/>
        <v/>
      </c>
      <c r="AL9717" t="str">
        <f t="shared" si="1511"/>
        <v/>
      </c>
    </row>
    <row r="9718" spans="1:39" x14ac:dyDescent="0.2">
      <c r="A9718" t="s">
        <v>3440</v>
      </c>
      <c r="B9718" t="s">
        <v>126</v>
      </c>
      <c r="C9718" t="s">
        <v>3441</v>
      </c>
      <c r="D9718" s="1">
        <v>35884</v>
      </c>
      <c r="E9718" s="1">
        <v>44546</v>
      </c>
      <c r="F9718" t="s">
        <v>19</v>
      </c>
      <c r="I9718">
        <v>100</v>
      </c>
      <c r="J9718">
        <v>0</v>
      </c>
      <c r="K9718">
        <v>0</v>
      </c>
      <c r="L9718">
        <v>2247</v>
      </c>
      <c r="M9718">
        <v>2247</v>
      </c>
      <c r="N9718" t="s">
        <v>20</v>
      </c>
      <c r="O9718" t="s">
        <v>3442</v>
      </c>
      <c r="P9718" t="s">
        <v>28</v>
      </c>
      <c r="Q9718" t="s">
        <v>34233</v>
      </c>
      <c r="R9718" t="s">
        <v>34233</v>
      </c>
      <c r="S9718" t="s">
        <v>32628</v>
      </c>
      <c r="T9718" t="s">
        <v>34349</v>
      </c>
      <c r="AD9718" t="str">
        <f t="shared" si="1500"/>
        <v/>
      </c>
      <c r="AE9718" t="str">
        <f t="shared" si="1512"/>
        <v/>
      </c>
      <c r="AF9718" t="str">
        <f t="shared" si="1502"/>
        <v/>
      </c>
      <c r="AG9718" s="17">
        <v>1</v>
      </c>
      <c r="AH9718">
        <f t="shared" si="1508"/>
        <v>2.8</v>
      </c>
      <c r="AI9718">
        <v>0.14499999999999999</v>
      </c>
      <c r="AJ9718">
        <f t="shared" si="1510"/>
        <v>0.40599999999999997</v>
      </c>
      <c r="AK9718" t="str">
        <f t="shared" si="1509"/>
        <v/>
      </c>
      <c r="AL9718" t="str">
        <f t="shared" si="1511"/>
        <v/>
      </c>
    </row>
    <row r="9719" spans="1:39" x14ac:dyDescent="0.2">
      <c r="A9719" t="s">
        <v>5932</v>
      </c>
      <c r="B9719" t="s">
        <v>126</v>
      </c>
      <c r="C9719" t="s">
        <v>5933</v>
      </c>
      <c r="D9719" s="1">
        <v>36171</v>
      </c>
      <c r="E9719" s="1">
        <v>43874</v>
      </c>
      <c r="F9719" t="s">
        <v>19</v>
      </c>
      <c r="I9719">
        <v>100</v>
      </c>
      <c r="J9719">
        <v>0</v>
      </c>
      <c r="K9719">
        <v>0</v>
      </c>
      <c r="L9719">
        <v>1195</v>
      </c>
      <c r="M9719">
        <v>1195</v>
      </c>
      <c r="N9719" t="s">
        <v>20</v>
      </c>
      <c r="O9719" t="s">
        <v>5934</v>
      </c>
      <c r="P9719" t="s">
        <v>28</v>
      </c>
      <c r="Q9719" t="s">
        <v>34234</v>
      </c>
      <c r="R9719" t="s">
        <v>34235</v>
      </c>
      <c r="S9719" t="s">
        <v>33800</v>
      </c>
      <c r="T9719" t="s">
        <v>34349</v>
      </c>
      <c r="AD9719" t="str">
        <f t="shared" si="1500"/>
        <v/>
      </c>
      <c r="AE9719" t="str">
        <f t="shared" si="1512"/>
        <v/>
      </c>
      <c r="AF9719" t="str">
        <f t="shared" si="1502"/>
        <v/>
      </c>
      <c r="AG9719" s="17">
        <v>1</v>
      </c>
      <c r="AH9719">
        <f t="shared" si="1508"/>
        <v>2.8</v>
      </c>
      <c r="AI9719">
        <v>0.14499999999999999</v>
      </c>
      <c r="AJ9719">
        <f t="shared" si="1510"/>
        <v>0.40599999999999997</v>
      </c>
      <c r="AK9719" t="str">
        <f t="shared" si="1509"/>
        <v/>
      </c>
      <c r="AL9719" t="str">
        <f t="shared" si="1511"/>
        <v/>
      </c>
    </row>
    <row r="9720" spans="1:39" x14ac:dyDescent="0.2">
      <c r="A9720" t="s">
        <v>30453</v>
      </c>
      <c r="B9720" t="s">
        <v>126</v>
      </c>
      <c r="C9720" t="s">
        <v>30454</v>
      </c>
      <c r="D9720" s="1">
        <v>43859</v>
      </c>
      <c r="E9720" s="1">
        <v>43859</v>
      </c>
      <c r="F9720" t="s">
        <v>15348</v>
      </c>
      <c r="I9720">
        <v>100</v>
      </c>
      <c r="J9720">
        <v>0</v>
      </c>
      <c r="K9720">
        <v>0</v>
      </c>
      <c r="L9720">
        <v>294</v>
      </c>
      <c r="M9720">
        <v>294</v>
      </c>
      <c r="N9720" t="s">
        <v>20</v>
      </c>
      <c r="P9720" t="s">
        <v>30340</v>
      </c>
      <c r="Q9720" t="s">
        <v>34233</v>
      </c>
      <c r="R9720" t="s">
        <v>34233</v>
      </c>
      <c r="S9720" t="s">
        <v>33942</v>
      </c>
      <c r="T9720" t="s">
        <v>34233</v>
      </c>
      <c r="AD9720" t="str">
        <f t="shared" si="1500"/>
        <v/>
      </c>
      <c r="AE9720" t="str">
        <f t="shared" si="1512"/>
        <v/>
      </c>
      <c r="AF9720" t="str">
        <f t="shared" si="1502"/>
        <v/>
      </c>
      <c r="AG9720" t="str">
        <f>IF((S9720&lt;&gt;"tühi")*(AC9720&lt;&gt;""),AC9720,"")</f>
        <v/>
      </c>
      <c r="AH9720" t="str">
        <f t="shared" si="1508"/>
        <v/>
      </c>
      <c r="AI9720">
        <v>0.14499999999999999</v>
      </c>
      <c r="AJ9720" t="str">
        <f t="shared" si="1510"/>
        <v/>
      </c>
      <c r="AK9720" t="str">
        <f t="shared" si="1509"/>
        <v/>
      </c>
      <c r="AL9720" t="str">
        <f t="shared" si="1511"/>
        <v/>
      </c>
    </row>
    <row r="9721" spans="1:39" x14ac:dyDescent="0.2">
      <c r="A9721" t="s">
        <v>1665</v>
      </c>
      <c r="B9721" t="s">
        <v>126</v>
      </c>
      <c r="C9721" t="s">
        <v>1666</v>
      </c>
      <c r="D9721" s="1">
        <v>35648</v>
      </c>
      <c r="E9721" s="1">
        <v>43456</v>
      </c>
      <c r="F9721" t="s">
        <v>19</v>
      </c>
      <c r="I9721">
        <v>100</v>
      </c>
      <c r="J9721">
        <v>0</v>
      </c>
      <c r="K9721">
        <v>0</v>
      </c>
      <c r="L9721">
        <v>1424</v>
      </c>
      <c r="M9721">
        <v>1424</v>
      </c>
      <c r="N9721" t="s">
        <v>20</v>
      </c>
      <c r="O9721" t="s">
        <v>1667</v>
      </c>
      <c r="P9721" t="s">
        <v>28</v>
      </c>
      <c r="Q9721" t="s">
        <v>34233</v>
      </c>
      <c r="R9721" t="s">
        <v>34233</v>
      </c>
      <c r="S9721" t="s">
        <v>32628</v>
      </c>
      <c r="T9721" t="s">
        <v>34349</v>
      </c>
      <c r="AD9721" t="str">
        <f t="shared" si="1500"/>
        <v/>
      </c>
      <c r="AE9721" t="str">
        <f t="shared" si="1512"/>
        <v/>
      </c>
      <c r="AF9721" t="str">
        <f t="shared" si="1502"/>
        <v/>
      </c>
      <c r="AG9721" s="17">
        <v>1</v>
      </c>
      <c r="AH9721">
        <f t="shared" si="1508"/>
        <v>2.8</v>
      </c>
      <c r="AI9721">
        <v>0.14499999999999999</v>
      </c>
      <c r="AJ9721">
        <f t="shared" si="1510"/>
        <v>0.40599999999999997</v>
      </c>
      <c r="AK9721" t="str">
        <f t="shared" si="1509"/>
        <v/>
      </c>
      <c r="AL9721" t="str">
        <f t="shared" si="1511"/>
        <v/>
      </c>
    </row>
    <row r="9722" spans="1:39" x14ac:dyDescent="0.2">
      <c r="A9722" t="s">
        <v>8659</v>
      </c>
      <c r="B9722" t="s">
        <v>126</v>
      </c>
      <c r="C9722" t="s">
        <v>8660</v>
      </c>
      <c r="D9722" s="1">
        <v>36244</v>
      </c>
      <c r="E9722" s="1">
        <v>44343</v>
      </c>
      <c r="F9722" t="s">
        <v>19</v>
      </c>
      <c r="I9722">
        <v>100</v>
      </c>
      <c r="J9722">
        <v>0</v>
      </c>
      <c r="K9722">
        <v>0</v>
      </c>
      <c r="L9722">
        <v>1203</v>
      </c>
      <c r="M9722">
        <v>1203</v>
      </c>
      <c r="N9722" t="s">
        <v>20</v>
      </c>
      <c r="O9722" t="s">
        <v>8661</v>
      </c>
      <c r="P9722" t="s">
        <v>28</v>
      </c>
      <c r="Q9722" t="s">
        <v>34234</v>
      </c>
      <c r="R9722" t="s">
        <v>34235</v>
      </c>
      <c r="S9722" t="s">
        <v>33797</v>
      </c>
      <c r="T9722" t="s">
        <v>34349</v>
      </c>
      <c r="AD9722" t="str">
        <f t="shared" si="1500"/>
        <v/>
      </c>
      <c r="AE9722" t="str">
        <f t="shared" si="1512"/>
        <v/>
      </c>
      <c r="AF9722" t="str">
        <f t="shared" si="1502"/>
        <v/>
      </c>
      <c r="AG9722" s="17">
        <v>1</v>
      </c>
      <c r="AH9722">
        <f t="shared" si="1508"/>
        <v>2.8</v>
      </c>
      <c r="AI9722">
        <v>0.14499999999999999</v>
      </c>
      <c r="AJ9722">
        <f t="shared" si="1510"/>
        <v>0.40599999999999997</v>
      </c>
      <c r="AK9722" t="str">
        <f t="shared" si="1509"/>
        <v/>
      </c>
      <c r="AL9722" t="str">
        <f t="shared" si="1511"/>
        <v/>
      </c>
    </row>
    <row r="9723" spans="1:39" x14ac:dyDescent="0.2">
      <c r="A9723" t="s">
        <v>30751</v>
      </c>
      <c r="B9723" t="s">
        <v>126</v>
      </c>
      <c r="C9723" t="s">
        <v>30752</v>
      </c>
      <c r="D9723" s="1">
        <v>43859</v>
      </c>
      <c r="E9723" s="1">
        <v>43859</v>
      </c>
      <c r="F9723" t="s">
        <v>15348</v>
      </c>
      <c r="I9723">
        <v>100</v>
      </c>
      <c r="J9723">
        <v>0</v>
      </c>
      <c r="K9723">
        <v>0</v>
      </c>
      <c r="L9723">
        <v>164</v>
      </c>
      <c r="M9723">
        <v>164</v>
      </c>
      <c r="N9723" t="s">
        <v>20</v>
      </c>
      <c r="P9723" t="s">
        <v>30340</v>
      </c>
      <c r="Q9723" t="s">
        <v>34233</v>
      </c>
      <c r="R9723" t="s">
        <v>34233</v>
      </c>
      <c r="S9723" t="s">
        <v>33942</v>
      </c>
      <c r="T9723" t="s">
        <v>34233</v>
      </c>
      <c r="AD9723" t="str">
        <f t="shared" si="1500"/>
        <v/>
      </c>
      <c r="AE9723" t="str">
        <f t="shared" si="1512"/>
        <v/>
      </c>
      <c r="AF9723" t="str">
        <f t="shared" si="1502"/>
        <v/>
      </c>
      <c r="AG9723" t="str">
        <f>IF((S9723&lt;&gt;"tühi")*(AC9723&lt;&gt;""),AC9723,"")</f>
        <v/>
      </c>
      <c r="AH9723" t="str">
        <f t="shared" si="1508"/>
        <v/>
      </c>
      <c r="AI9723">
        <v>0.14499999999999999</v>
      </c>
      <c r="AJ9723" t="str">
        <f t="shared" si="1510"/>
        <v/>
      </c>
      <c r="AK9723" t="str">
        <f t="shared" si="1509"/>
        <v/>
      </c>
      <c r="AL9723" t="str">
        <f t="shared" si="1511"/>
        <v/>
      </c>
    </row>
    <row r="9724" spans="1:39" x14ac:dyDescent="0.2">
      <c r="A9724" t="s">
        <v>21871</v>
      </c>
      <c r="B9724" t="s">
        <v>126</v>
      </c>
      <c r="C9724" t="s">
        <v>21872</v>
      </c>
      <c r="D9724" s="1">
        <v>35944</v>
      </c>
      <c r="E9724" s="1">
        <v>43456</v>
      </c>
      <c r="F9724" t="s">
        <v>19</v>
      </c>
      <c r="I9724">
        <v>100</v>
      </c>
      <c r="J9724">
        <v>0</v>
      </c>
      <c r="K9724">
        <v>0</v>
      </c>
      <c r="L9724">
        <v>2411</v>
      </c>
      <c r="M9724">
        <v>2411</v>
      </c>
      <c r="N9724" t="s">
        <v>20</v>
      </c>
      <c r="O9724" t="s">
        <v>21873</v>
      </c>
      <c r="P9724" t="s">
        <v>28</v>
      </c>
      <c r="Q9724" t="s">
        <v>34233</v>
      </c>
      <c r="R9724" t="s">
        <v>34233</v>
      </c>
      <c r="S9724" t="s">
        <v>32628</v>
      </c>
      <c r="T9724" t="s">
        <v>34349</v>
      </c>
      <c r="AD9724" t="str">
        <f t="shared" si="1500"/>
        <v/>
      </c>
      <c r="AE9724" t="str">
        <f t="shared" si="1512"/>
        <v/>
      </c>
      <c r="AF9724" t="str">
        <f t="shared" si="1502"/>
        <v/>
      </c>
      <c r="AG9724" s="17">
        <v>1</v>
      </c>
      <c r="AH9724">
        <f t="shared" si="1508"/>
        <v>2.8</v>
      </c>
      <c r="AI9724">
        <v>0.14499999999999999</v>
      </c>
      <c r="AJ9724">
        <f t="shared" si="1510"/>
        <v>0.40599999999999997</v>
      </c>
      <c r="AK9724" t="str">
        <f t="shared" si="1509"/>
        <v/>
      </c>
      <c r="AL9724" t="str">
        <f t="shared" si="1511"/>
        <v/>
      </c>
    </row>
    <row r="9725" spans="1:39" x14ac:dyDescent="0.2">
      <c r="A9725" t="s">
        <v>9469</v>
      </c>
      <c r="B9725" t="s">
        <v>126</v>
      </c>
      <c r="C9725" t="s">
        <v>9470</v>
      </c>
      <c r="D9725" s="1">
        <v>36384</v>
      </c>
      <c r="E9725" s="1">
        <v>43951</v>
      </c>
      <c r="F9725" t="s">
        <v>19</v>
      </c>
      <c r="I9725">
        <v>100</v>
      </c>
      <c r="J9725">
        <v>0</v>
      </c>
      <c r="K9725">
        <v>0</v>
      </c>
      <c r="L9725">
        <v>9321</v>
      </c>
      <c r="M9725">
        <v>9321</v>
      </c>
      <c r="N9725" t="s">
        <v>20</v>
      </c>
      <c r="O9725" t="s">
        <v>9471</v>
      </c>
      <c r="P9725" t="s">
        <v>28</v>
      </c>
      <c r="Q9725" t="s">
        <v>34234</v>
      </c>
      <c r="R9725" t="s">
        <v>34235</v>
      </c>
      <c r="S9725" t="s">
        <v>32628</v>
      </c>
      <c r="T9725" t="s">
        <v>34349</v>
      </c>
      <c r="V9725" t="s">
        <v>33581</v>
      </c>
      <c r="AC9725">
        <v>1</v>
      </c>
      <c r="AD9725" t="str">
        <f t="shared" si="1500"/>
        <v/>
      </c>
      <c r="AE9725" t="str">
        <f t="shared" si="1512"/>
        <v/>
      </c>
      <c r="AF9725" t="str">
        <f t="shared" si="1502"/>
        <v/>
      </c>
      <c r="AG9725">
        <f>IF((S9725&lt;&gt;"tühi")*(AC9725&lt;&gt;""),AC9725,"")</f>
        <v>1</v>
      </c>
      <c r="AH9725">
        <f t="shared" si="1508"/>
        <v>2.8</v>
      </c>
      <c r="AI9725">
        <v>0.14499999999999999</v>
      </c>
      <c r="AJ9725">
        <f t="shared" si="1510"/>
        <v>0.40599999999999997</v>
      </c>
      <c r="AK9725" t="str">
        <f t="shared" si="1509"/>
        <v/>
      </c>
      <c r="AL9725" t="str">
        <f t="shared" si="1511"/>
        <v/>
      </c>
      <c r="AM9725" t="s">
        <v>33852</v>
      </c>
    </row>
    <row r="9726" spans="1:39" x14ac:dyDescent="0.2">
      <c r="A9726" t="s">
        <v>3476</v>
      </c>
      <c r="B9726" t="s">
        <v>126</v>
      </c>
      <c r="C9726" t="s">
        <v>3477</v>
      </c>
      <c r="D9726" s="1">
        <v>35884</v>
      </c>
      <c r="E9726" s="1">
        <v>43816</v>
      </c>
      <c r="F9726" t="s">
        <v>19</v>
      </c>
      <c r="I9726">
        <v>100</v>
      </c>
      <c r="J9726">
        <v>0</v>
      </c>
      <c r="K9726">
        <v>0</v>
      </c>
      <c r="L9726">
        <v>3116</v>
      </c>
      <c r="M9726">
        <v>3116</v>
      </c>
      <c r="N9726" t="s">
        <v>20</v>
      </c>
      <c r="O9726" t="s">
        <v>3478</v>
      </c>
      <c r="P9726" t="s">
        <v>28</v>
      </c>
      <c r="Q9726" t="s">
        <v>34233</v>
      </c>
      <c r="R9726" t="s">
        <v>34233</v>
      </c>
      <c r="S9726" t="s">
        <v>33797</v>
      </c>
      <c r="T9726" t="s">
        <v>34349</v>
      </c>
      <c r="U9726" t="s">
        <v>32634</v>
      </c>
      <c r="V9726" t="s">
        <v>33582</v>
      </c>
      <c r="X9726">
        <v>2</v>
      </c>
      <c r="Y9726" t="s">
        <v>32654</v>
      </c>
      <c r="AA9726">
        <v>8.5</v>
      </c>
      <c r="AB9726">
        <v>15</v>
      </c>
      <c r="AC9726">
        <v>1</v>
      </c>
      <c r="AD9726" t="str">
        <f t="shared" si="1500"/>
        <v/>
      </c>
      <c r="AE9726" t="str">
        <f t="shared" si="1512"/>
        <v/>
      </c>
      <c r="AF9726" t="str">
        <f t="shared" si="1502"/>
        <v/>
      </c>
      <c r="AG9726">
        <f>IF((S9726&lt;&gt;"tühi")*(AC9726&lt;&gt;""),AC9726,"")</f>
        <v>1</v>
      </c>
      <c r="AH9726">
        <f t="shared" si="1508"/>
        <v>2.8</v>
      </c>
      <c r="AI9726">
        <v>0.14499999999999999</v>
      </c>
      <c r="AJ9726">
        <f t="shared" si="1510"/>
        <v>0.40599999999999997</v>
      </c>
      <c r="AK9726" t="str">
        <f t="shared" si="1509"/>
        <v/>
      </c>
      <c r="AL9726" t="str">
        <f t="shared" si="1511"/>
        <v/>
      </c>
      <c r="AM9726" t="s">
        <v>34103</v>
      </c>
    </row>
    <row r="9727" spans="1:39" x14ac:dyDescent="0.2">
      <c r="A9727" t="s">
        <v>35119</v>
      </c>
      <c r="B9727" t="s">
        <v>126</v>
      </c>
      <c r="C9727" t="s">
        <v>3477</v>
      </c>
      <c r="D9727" s="1">
        <v>35884</v>
      </c>
      <c r="E9727" s="1">
        <v>43816</v>
      </c>
      <c r="F9727" t="s">
        <v>19</v>
      </c>
      <c r="I9727">
        <v>100</v>
      </c>
      <c r="J9727">
        <v>0</v>
      </c>
      <c r="K9727">
        <v>0</v>
      </c>
      <c r="L9727">
        <v>3116</v>
      </c>
      <c r="M9727">
        <v>3116</v>
      </c>
      <c r="N9727" t="s">
        <v>20</v>
      </c>
      <c r="O9727" t="s">
        <v>3478</v>
      </c>
      <c r="P9727" t="s">
        <v>28</v>
      </c>
      <c r="Q9727" t="s">
        <v>34233</v>
      </c>
      <c r="R9727" t="s">
        <v>34233</v>
      </c>
      <c r="S9727" t="s">
        <v>33942</v>
      </c>
      <c r="U9727" t="s">
        <v>32634</v>
      </c>
      <c r="V9727" t="s">
        <v>33582</v>
      </c>
      <c r="X9727">
        <v>2</v>
      </c>
      <c r="Y9727" t="s">
        <v>32654</v>
      </c>
      <c r="AA9727">
        <v>8.5</v>
      </c>
      <c r="AB9727">
        <v>15</v>
      </c>
      <c r="AC9727">
        <v>1</v>
      </c>
      <c r="AD9727" t="str">
        <f t="shared" si="1500"/>
        <v/>
      </c>
      <c r="AE9727">
        <f t="shared" si="1512"/>
        <v>1</v>
      </c>
      <c r="AF9727" t="str">
        <f t="shared" si="1502"/>
        <v/>
      </c>
      <c r="AG9727" t="str">
        <f>IF((S9727&lt;&gt;"tühi")*(AC9727&lt;&gt;""),AC9727,"")</f>
        <v/>
      </c>
      <c r="AH9727" t="str">
        <f t="shared" si="1508"/>
        <v/>
      </c>
      <c r="AI9727">
        <v>0.14499999999999999</v>
      </c>
      <c r="AJ9727" t="str">
        <f t="shared" si="1510"/>
        <v/>
      </c>
      <c r="AK9727">
        <f t="shared" si="1509"/>
        <v>2.8</v>
      </c>
      <c r="AL9727">
        <f t="shared" si="1511"/>
        <v>0.40599999999999997</v>
      </c>
      <c r="AM9727" t="s">
        <v>34103</v>
      </c>
    </row>
    <row r="9728" spans="1:39" x14ac:dyDescent="0.2">
      <c r="A9728" t="s">
        <v>10736</v>
      </c>
      <c r="B9728" t="s">
        <v>126</v>
      </c>
      <c r="C9728" t="s">
        <v>10737</v>
      </c>
      <c r="D9728" s="1">
        <v>36453</v>
      </c>
      <c r="E9728" s="1">
        <v>43951</v>
      </c>
      <c r="F9728" t="s">
        <v>19</v>
      </c>
      <c r="I9728">
        <v>100</v>
      </c>
      <c r="J9728">
        <v>0</v>
      </c>
      <c r="K9728">
        <v>0</v>
      </c>
      <c r="L9728">
        <v>1381</v>
      </c>
      <c r="M9728">
        <v>1381</v>
      </c>
      <c r="N9728" t="s">
        <v>20</v>
      </c>
      <c r="O9728" t="s">
        <v>10738</v>
      </c>
      <c r="P9728" t="s">
        <v>28</v>
      </c>
      <c r="Q9728" t="s">
        <v>34234</v>
      </c>
      <c r="R9728" t="s">
        <v>34235</v>
      </c>
      <c r="S9728" t="s">
        <v>32628</v>
      </c>
      <c r="T9728" t="s">
        <v>34349</v>
      </c>
      <c r="AD9728" t="str">
        <f t="shared" si="1500"/>
        <v/>
      </c>
      <c r="AE9728" t="str">
        <f t="shared" si="1512"/>
        <v/>
      </c>
      <c r="AF9728" t="str">
        <f t="shared" si="1502"/>
        <v/>
      </c>
      <c r="AG9728" s="17">
        <v>1</v>
      </c>
      <c r="AH9728">
        <f t="shared" si="1508"/>
        <v>2.8</v>
      </c>
      <c r="AI9728">
        <v>0.14499999999999999</v>
      </c>
      <c r="AJ9728">
        <f t="shared" si="1510"/>
        <v>0.40599999999999997</v>
      </c>
      <c r="AK9728" t="str">
        <f t="shared" si="1509"/>
        <v/>
      </c>
      <c r="AL9728" t="str">
        <f t="shared" si="1511"/>
        <v/>
      </c>
    </row>
    <row r="9729" spans="1:39" x14ac:dyDescent="0.2">
      <c r="A9729" t="s">
        <v>12109</v>
      </c>
      <c r="B9729" t="s">
        <v>126</v>
      </c>
      <c r="C9729" t="s">
        <v>12110</v>
      </c>
      <c r="D9729" s="1">
        <v>36543</v>
      </c>
      <c r="E9729" s="1">
        <v>44712</v>
      </c>
      <c r="F9729" t="s">
        <v>19</v>
      </c>
      <c r="I9729">
        <v>100</v>
      </c>
      <c r="J9729">
        <v>0</v>
      </c>
      <c r="K9729">
        <v>0</v>
      </c>
      <c r="L9729">
        <v>1317</v>
      </c>
      <c r="M9729">
        <v>1317</v>
      </c>
      <c r="N9729" t="s">
        <v>20</v>
      </c>
      <c r="O9729" t="s">
        <v>12111</v>
      </c>
      <c r="P9729" t="s">
        <v>28</v>
      </c>
      <c r="Q9729" t="s">
        <v>34233</v>
      </c>
      <c r="R9729" t="s">
        <v>34233</v>
      </c>
      <c r="S9729" t="s">
        <v>32628</v>
      </c>
      <c r="T9729" t="s">
        <v>34357</v>
      </c>
      <c r="AD9729" t="str">
        <f t="shared" si="1500"/>
        <v/>
      </c>
      <c r="AE9729" t="str">
        <f t="shared" si="1512"/>
        <v/>
      </c>
      <c r="AF9729" t="str">
        <f t="shared" si="1502"/>
        <v/>
      </c>
      <c r="AG9729" s="17">
        <v>1</v>
      </c>
      <c r="AH9729">
        <f t="shared" si="1508"/>
        <v>2.8</v>
      </c>
      <c r="AI9729">
        <v>0.14499999999999999</v>
      </c>
      <c r="AJ9729">
        <f t="shared" si="1510"/>
        <v>0.40599999999999997</v>
      </c>
      <c r="AK9729" t="str">
        <f t="shared" si="1509"/>
        <v/>
      </c>
      <c r="AL9729" t="str">
        <f t="shared" si="1511"/>
        <v/>
      </c>
    </row>
    <row r="9730" spans="1:39" x14ac:dyDescent="0.2">
      <c r="A9730" t="s">
        <v>14581</v>
      </c>
      <c r="B9730" t="s">
        <v>126</v>
      </c>
      <c r="C9730" t="s">
        <v>14582</v>
      </c>
      <c r="D9730" s="1">
        <v>37252</v>
      </c>
      <c r="E9730" s="1">
        <v>43456</v>
      </c>
      <c r="F9730" t="s">
        <v>19</v>
      </c>
      <c r="I9730">
        <v>100</v>
      </c>
      <c r="J9730">
        <v>0</v>
      </c>
      <c r="K9730">
        <v>0</v>
      </c>
      <c r="L9730">
        <v>1364</v>
      </c>
      <c r="M9730">
        <v>1364</v>
      </c>
      <c r="N9730" t="s">
        <v>20</v>
      </c>
      <c r="O9730" t="s">
        <v>14583</v>
      </c>
      <c r="P9730" t="s">
        <v>28</v>
      </c>
      <c r="Q9730" t="s">
        <v>34234</v>
      </c>
      <c r="R9730" t="s">
        <v>34235</v>
      </c>
      <c r="S9730" t="s">
        <v>32628</v>
      </c>
      <c r="T9730" t="s">
        <v>34349</v>
      </c>
      <c r="U9730" t="s">
        <v>32634</v>
      </c>
      <c r="V9730" t="s">
        <v>33583</v>
      </c>
      <c r="W9730">
        <v>165</v>
      </c>
      <c r="X9730">
        <v>2</v>
      </c>
      <c r="Y9730" t="s">
        <v>32654</v>
      </c>
      <c r="Z9730">
        <v>330</v>
      </c>
      <c r="AA9730">
        <v>7.5</v>
      </c>
      <c r="AB9730">
        <v>15</v>
      </c>
      <c r="AC9730">
        <v>1</v>
      </c>
      <c r="AD9730" t="str">
        <f t="shared" si="1500"/>
        <v/>
      </c>
      <c r="AE9730" t="str">
        <f t="shared" si="1512"/>
        <v/>
      </c>
      <c r="AF9730" t="str">
        <f t="shared" si="1502"/>
        <v/>
      </c>
      <c r="AG9730">
        <f>IF((S9730&lt;&gt;"tühi")*(AC9730&lt;&gt;""),AC9730,"")</f>
        <v>1</v>
      </c>
      <c r="AH9730">
        <f t="shared" si="1508"/>
        <v>2.8</v>
      </c>
      <c r="AI9730">
        <v>0.14499999999999999</v>
      </c>
      <c r="AJ9730">
        <f t="shared" si="1510"/>
        <v>0.40599999999999997</v>
      </c>
      <c r="AK9730" t="str">
        <f t="shared" si="1509"/>
        <v/>
      </c>
      <c r="AL9730" t="str">
        <f t="shared" si="1511"/>
        <v/>
      </c>
    </row>
    <row r="9731" spans="1:39" x14ac:dyDescent="0.2">
      <c r="A9731" t="s">
        <v>32376</v>
      </c>
      <c r="B9731" t="s">
        <v>126</v>
      </c>
      <c r="C9731" t="s">
        <v>32377</v>
      </c>
      <c r="D9731" s="1">
        <v>44712</v>
      </c>
      <c r="E9731" s="1">
        <v>44712</v>
      </c>
      <c r="F9731" t="s">
        <v>19</v>
      </c>
      <c r="I9731">
        <v>100</v>
      </c>
      <c r="J9731">
        <v>0</v>
      </c>
      <c r="K9731">
        <v>0</v>
      </c>
      <c r="L9731">
        <v>1320</v>
      </c>
      <c r="M9731">
        <v>1320</v>
      </c>
      <c r="N9731" t="s">
        <v>20</v>
      </c>
      <c r="O9731" t="s">
        <v>32378</v>
      </c>
      <c r="P9731" t="s">
        <v>28</v>
      </c>
      <c r="Q9731" t="s">
        <v>34233</v>
      </c>
      <c r="R9731" t="s">
        <v>34233</v>
      </c>
      <c r="S9731" t="s">
        <v>32628</v>
      </c>
      <c r="T9731" t="s">
        <v>34349</v>
      </c>
      <c r="AD9731" t="str">
        <f t="shared" ref="AD9731:AD9794" si="1513">IF((S9731="tühi")*(F9731&lt;&gt;"Elamumaa")*(G9731&lt;&gt;"Elamumaa")*(H9731&lt;&gt;"Elamumaa"),IF(Z9731=0,"",Z9731),"")</f>
        <v/>
      </c>
      <c r="AE9731" t="str">
        <f t="shared" si="1512"/>
        <v/>
      </c>
      <c r="AF9731" t="str">
        <f t="shared" ref="AF9731:AF9794" si="1514">IF((S9731&lt;&gt;"tühi")*(F9731&lt;&gt;"Elamumaa")*(G9731&lt;&gt;"Elamumaa")*(H9731&lt;&gt;"Elamumaa"),IF(Z9731=0,"",Z9731),"")</f>
        <v/>
      </c>
      <c r="AG9731" s="17">
        <v>1</v>
      </c>
      <c r="AH9731">
        <f t="shared" si="1508"/>
        <v>2.8</v>
      </c>
      <c r="AI9731">
        <v>0.14499999999999999</v>
      </c>
      <c r="AJ9731">
        <f t="shared" si="1510"/>
        <v>0.40599999999999997</v>
      </c>
      <c r="AK9731" t="str">
        <f t="shared" si="1509"/>
        <v/>
      </c>
      <c r="AL9731" t="str">
        <f t="shared" si="1511"/>
        <v/>
      </c>
    </row>
    <row r="9732" spans="1:39" x14ac:dyDescent="0.2">
      <c r="A9732" t="s">
        <v>5863</v>
      </c>
      <c r="B9732" t="s">
        <v>126</v>
      </c>
      <c r="C9732" t="s">
        <v>5864</v>
      </c>
      <c r="D9732" s="1">
        <v>36171</v>
      </c>
      <c r="E9732" s="1">
        <v>43892</v>
      </c>
      <c r="F9732" t="s">
        <v>19</v>
      </c>
      <c r="I9732">
        <v>100</v>
      </c>
      <c r="J9732">
        <v>0</v>
      </c>
      <c r="K9732">
        <v>0</v>
      </c>
      <c r="L9732">
        <v>1360</v>
      </c>
      <c r="M9732">
        <v>1360</v>
      </c>
      <c r="N9732" t="s">
        <v>20</v>
      </c>
      <c r="O9732" t="s">
        <v>5865</v>
      </c>
      <c r="P9732" t="s">
        <v>28</v>
      </c>
      <c r="Q9732" t="s">
        <v>34233</v>
      </c>
      <c r="R9732" t="s">
        <v>34233</v>
      </c>
      <c r="S9732" t="s">
        <v>33797</v>
      </c>
      <c r="T9732" t="s">
        <v>34349</v>
      </c>
      <c r="AD9732" t="str">
        <f t="shared" si="1513"/>
        <v/>
      </c>
      <c r="AE9732" t="str">
        <f t="shared" si="1512"/>
        <v/>
      </c>
      <c r="AF9732" t="str">
        <f t="shared" si="1514"/>
        <v/>
      </c>
      <c r="AG9732" s="17">
        <v>1</v>
      </c>
      <c r="AH9732">
        <f t="shared" si="1508"/>
        <v>2.8</v>
      </c>
      <c r="AI9732">
        <v>0.14499999999999999</v>
      </c>
      <c r="AJ9732">
        <f t="shared" si="1510"/>
        <v>0.40599999999999997</v>
      </c>
      <c r="AK9732" t="str">
        <f t="shared" si="1509"/>
        <v/>
      </c>
      <c r="AL9732" t="str">
        <f t="shared" si="1511"/>
        <v/>
      </c>
    </row>
    <row r="9733" spans="1:39" x14ac:dyDescent="0.2">
      <c r="A9733" t="s">
        <v>5929</v>
      </c>
      <c r="B9733" t="s">
        <v>126</v>
      </c>
      <c r="C9733" t="s">
        <v>5930</v>
      </c>
      <c r="D9733" s="1">
        <v>36171</v>
      </c>
      <c r="E9733" s="1">
        <v>43892</v>
      </c>
      <c r="F9733" t="s">
        <v>19</v>
      </c>
      <c r="I9733">
        <v>100</v>
      </c>
      <c r="J9733">
        <v>0</v>
      </c>
      <c r="K9733">
        <v>0</v>
      </c>
      <c r="L9733">
        <v>1207</v>
      </c>
      <c r="M9733">
        <v>1207</v>
      </c>
      <c r="N9733" t="s">
        <v>20</v>
      </c>
      <c r="O9733" t="s">
        <v>5931</v>
      </c>
      <c r="P9733" t="s">
        <v>28</v>
      </c>
      <c r="Q9733" t="s">
        <v>34233</v>
      </c>
      <c r="R9733" t="s">
        <v>34233</v>
      </c>
      <c r="S9733" t="s">
        <v>33800</v>
      </c>
      <c r="T9733" t="s">
        <v>34349</v>
      </c>
      <c r="U9733" t="s">
        <v>32634</v>
      </c>
      <c r="V9733" t="s">
        <v>33583</v>
      </c>
      <c r="W9733">
        <v>165</v>
      </c>
      <c r="X9733">
        <v>2</v>
      </c>
      <c r="Y9733" t="s">
        <v>32654</v>
      </c>
      <c r="Z9733">
        <v>330</v>
      </c>
      <c r="AA9733">
        <v>7.5</v>
      </c>
      <c r="AB9733">
        <v>15</v>
      </c>
      <c r="AC9733">
        <v>1</v>
      </c>
      <c r="AD9733" t="str">
        <f t="shared" si="1513"/>
        <v/>
      </c>
      <c r="AE9733" t="str">
        <f t="shared" si="1512"/>
        <v/>
      </c>
      <c r="AF9733" t="str">
        <f t="shared" si="1514"/>
        <v/>
      </c>
      <c r="AG9733">
        <f>IF((S9733&lt;&gt;"tühi")*(AC9733&lt;&gt;""),AC9733,"")</f>
        <v>1</v>
      </c>
      <c r="AH9733">
        <f t="shared" si="1508"/>
        <v>2.8</v>
      </c>
      <c r="AI9733">
        <v>0.14499999999999999</v>
      </c>
      <c r="AJ9733">
        <f t="shared" si="1510"/>
        <v>0.40599999999999997</v>
      </c>
      <c r="AK9733" t="str">
        <f t="shared" si="1509"/>
        <v/>
      </c>
      <c r="AL9733" t="str">
        <f t="shared" si="1511"/>
        <v/>
      </c>
    </row>
    <row r="9734" spans="1:39" s="20" customFormat="1" x14ac:dyDescent="0.2">
      <c r="A9734" s="20" t="s">
        <v>30703</v>
      </c>
      <c r="B9734" s="20" t="s">
        <v>126</v>
      </c>
      <c r="C9734" s="20" t="s">
        <v>30704</v>
      </c>
      <c r="D9734" s="21">
        <v>43859</v>
      </c>
      <c r="E9734" s="21">
        <v>44546</v>
      </c>
      <c r="F9734" s="20" t="s">
        <v>19</v>
      </c>
      <c r="I9734" s="20">
        <v>100</v>
      </c>
      <c r="J9734" s="20">
        <v>0</v>
      </c>
      <c r="K9734" s="20">
        <v>0</v>
      </c>
      <c r="L9734" s="20">
        <v>152</v>
      </c>
      <c r="M9734" s="20">
        <v>152</v>
      </c>
      <c r="N9734" s="20" t="s">
        <v>20</v>
      </c>
      <c r="O9734" s="20" t="s">
        <v>5931</v>
      </c>
      <c r="P9734" s="20" t="s">
        <v>28</v>
      </c>
      <c r="Q9734" s="20" t="s">
        <v>34233</v>
      </c>
      <c r="R9734" s="20" t="s">
        <v>34233</v>
      </c>
      <c r="S9734" s="20" t="s">
        <v>33942</v>
      </c>
      <c r="T9734" s="20" t="s">
        <v>34233</v>
      </c>
      <c r="AD9734" s="20" t="str">
        <f t="shared" si="1513"/>
        <v/>
      </c>
      <c r="AE9734" s="20" t="str">
        <f t="shared" si="1512"/>
        <v/>
      </c>
      <c r="AF9734" s="20" t="str">
        <f t="shared" si="1514"/>
        <v/>
      </c>
      <c r="AG9734" s="20" t="str">
        <f>IF((S9734&lt;&gt;"tühi")*(AC9734&lt;&gt;""),AC9734,"")</f>
        <v/>
      </c>
      <c r="AH9734" s="20" t="str">
        <f t="shared" si="1508"/>
        <v/>
      </c>
      <c r="AI9734" s="20">
        <v>0.14499999999999999</v>
      </c>
      <c r="AJ9734" s="20" t="str">
        <f t="shared" si="1510"/>
        <v/>
      </c>
      <c r="AK9734" s="20" t="str">
        <f t="shared" si="1509"/>
        <v/>
      </c>
      <c r="AL9734" s="20" t="str">
        <f t="shared" si="1511"/>
        <v/>
      </c>
      <c r="AM9734" s="20" t="s">
        <v>34338</v>
      </c>
    </row>
    <row r="9735" spans="1:39" x14ac:dyDescent="0.2">
      <c r="A9735" t="s">
        <v>8842</v>
      </c>
      <c r="B9735" t="s">
        <v>126</v>
      </c>
      <c r="C9735" t="s">
        <v>8843</v>
      </c>
      <c r="D9735" s="1">
        <v>36292</v>
      </c>
      <c r="E9735" s="1">
        <v>44712</v>
      </c>
      <c r="F9735" t="s">
        <v>19</v>
      </c>
      <c r="I9735">
        <v>100</v>
      </c>
      <c r="J9735">
        <v>0</v>
      </c>
      <c r="K9735">
        <v>0</v>
      </c>
      <c r="L9735">
        <v>1797</v>
      </c>
      <c r="M9735">
        <v>1797</v>
      </c>
      <c r="N9735" t="s">
        <v>20</v>
      </c>
      <c r="O9735" t="s">
        <v>8844</v>
      </c>
      <c r="P9735" t="s">
        <v>28</v>
      </c>
      <c r="Q9735" t="s">
        <v>34234</v>
      </c>
      <c r="R9735" t="s">
        <v>34235</v>
      </c>
      <c r="S9735" t="s">
        <v>32628</v>
      </c>
      <c r="T9735" t="s">
        <v>34528</v>
      </c>
      <c r="AD9735" t="str">
        <f t="shared" si="1513"/>
        <v/>
      </c>
      <c r="AE9735" t="str">
        <f t="shared" si="1512"/>
        <v/>
      </c>
      <c r="AF9735" t="str">
        <f t="shared" si="1514"/>
        <v/>
      </c>
      <c r="AG9735" s="17">
        <v>2</v>
      </c>
      <c r="AH9735">
        <f t="shared" si="1508"/>
        <v>5.6</v>
      </c>
      <c r="AI9735">
        <v>0.14499999999999999</v>
      </c>
      <c r="AJ9735">
        <f t="shared" si="1510"/>
        <v>0.81199999999999994</v>
      </c>
      <c r="AK9735" t="str">
        <f t="shared" si="1509"/>
        <v/>
      </c>
      <c r="AL9735" t="str">
        <f t="shared" si="1511"/>
        <v/>
      </c>
    </row>
    <row r="9736" spans="1:39" x14ac:dyDescent="0.2">
      <c r="A9736" t="s">
        <v>722</v>
      </c>
      <c r="B9736" t="s">
        <v>126</v>
      </c>
      <c r="C9736" t="s">
        <v>723</v>
      </c>
      <c r="D9736" s="1">
        <v>34942</v>
      </c>
      <c r="E9736" s="1">
        <v>44606</v>
      </c>
      <c r="F9736" t="s">
        <v>19</v>
      </c>
      <c r="I9736">
        <v>100</v>
      </c>
      <c r="J9736">
        <v>0</v>
      </c>
      <c r="K9736">
        <v>0</v>
      </c>
      <c r="L9736">
        <v>14845</v>
      </c>
      <c r="M9736">
        <v>14845</v>
      </c>
      <c r="N9736" t="s">
        <v>20</v>
      </c>
      <c r="O9736" t="s">
        <v>724</v>
      </c>
      <c r="P9736" t="s">
        <v>28</v>
      </c>
      <c r="Q9736" t="s">
        <v>34233</v>
      </c>
      <c r="R9736" t="s">
        <v>34233</v>
      </c>
      <c r="S9736" t="s">
        <v>33800</v>
      </c>
      <c r="T9736" t="s">
        <v>34354</v>
      </c>
      <c r="U9736" t="s">
        <v>32634</v>
      </c>
      <c r="V9736" t="s">
        <v>33584</v>
      </c>
      <c r="X9736">
        <v>2</v>
      </c>
      <c r="Y9736" t="s">
        <v>32654</v>
      </c>
      <c r="AA9736">
        <v>8.5</v>
      </c>
      <c r="AB9736">
        <v>10</v>
      </c>
      <c r="AC9736">
        <v>1</v>
      </c>
      <c r="AD9736" t="str">
        <f t="shared" si="1513"/>
        <v/>
      </c>
      <c r="AE9736" t="str">
        <f t="shared" si="1512"/>
        <v/>
      </c>
      <c r="AF9736" t="str">
        <f t="shared" si="1514"/>
        <v/>
      </c>
      <c r="AG9736">
        <f>IF((S9736&lt;&gt;"tühi")*(AC9736&lt;&gt;""),AC9736,"")</f>
        <v>1</v>
      </c>
      <c r="AH9736">
        <f t="shared" si="1508"/>
        <v>2.8</v>
      </c>
      <c r="AI9736">
        <v>0.14499999999999999</v>
      </c>
      <c r="AJ9736">
        <f t="shared" si="1510"/>
        <v>0.40599999999999997</v>
      </c>
      <c r="AK9736" t="str">
        <f t="shared" si="1509"/>
        <v/>
      </c>
      <c r="AL9736" t="str">
        <f t="shared" si="1511"/>
        <v/>
      </c>
    </row>
    <row r="9737" spans="1:39" x14ac:dyDescent="0.2">
      <c r="A9737" t="s">
        <v>5563</v>
      </c>
      <c r="B9737" t="s">
        <v>126</v>
      </c>
      <c r="C9737" t="s">
        <v>5564</v>
      </c>
      <c r="D9737" s="1">
        <v>36117</v>
      </c>
      <c r="E9737" s="1">
        <v>43456</v>
      </c>
      <c r="F9737" t="s">
        <v>19</v>
      </c>
      <c r="I9737">
        <v>100</v>
      </c>
      <c r="J9737">
        <v>0</v>
      </c>
      <c r="K9737">
        <v>0</v>
      </c>
      <c r="L9737">
        <v>1301</v>
      </c>
      <c r="M9737">
        <v>1301</v>
      </c>
      <c r="N9737" t="s">
        <v>20</v>
      </c>
      <c r="O9737" t="s">
        <v>5565</v>
      </c>
      <c r="P9737" t="s">
        <v>28</v>
      </c>
      <c r="Q9737" t="s">
        <v>34234</v>
      </c>
      <c r="R9737" t="s">
        <v>34235</v>
      </c>
      <c r="S9737" t="s">
        <v>32628</v>
      </c>
      <c r="T9737" t="s">
        <v>34357</v>
      </c>
      <c r="AD9737" t="str">
        <f t="shared" si="1513"/>
        <v/>
      </c>
      <c r="AE9737" t="str">
        <f t="shared" si="1512"/>
        <v/>
      </c>
      <c r="AF9737" t="str">
        <f t="shared" si="1514"/>
        <v/>
      </c>
      <c r="AG9737" s="17">
        <v>1</v>
      </c>
      <c r="AH9737">
        <f t="shared" si="1508"/>
        <v>2.8</v>
      </c>
      <c r="AI9737">
        <v>0.14499999999999999</v>
      </c>
      <c r="AJ9737">
        <f t="shared" si="1510"/>
        <v>0.40599999999999997</v>
      </c>
      <c r="AK9737" t="str">
        <f t="shared" si="1509"/>
        <v/>
      </c>
      <c r="AL9737" t="str">
        <f t="shared" si="1511"/>
        <v/>
      </c>
    </row>
    <row r="9738" spans="1:39" x14ac:dyDescent="0.2">
      <c r="A9738" t="s">
        <v>11946</v>
      </c>
      <c r="B9738" t="s">
        <v>126</v>
      </c>
      <c r="C9738" t="s">
        <v>11947</v>
      </c>
      <c r="D9738" s="1">
        <v>36675</v>
      </c>
      <c r="E9738" s="1">
        <v>43456</v>
      </c>
      <c r="F9738" t="s">
        <v>19</v>
      </c>
      <c r="I9738">
        <v>100</v>
      </c>
      <c r="J9738">
        <v>0</v>
      </c>
      <c r="K9738">
        <v>0</v>
      </c>
      <c r="L9738">
        <v>1200</v>
      </c>
      <c r="M9738">
        <v>1200</v>
      </c>
      <c r="N9738" t="s">
        <v>20</v>
      </c>
      <c r="O9738" t="s">
        <v>11948</v>
      </c>
      <c r="P9738" t="s">
        <v>28</v>
      </c>
      <c r="Q9738" t="s">
        <v>34233</v>
      </c>
      <c r="R9738" t="s">
        <v>34233</v>
      </c>
      <c r="S9738" t="s">
        <v>33797</v>
      </c>
      <c r="T9738" t="s">
        <v>34349</v>
      </c>
      <c r="AD9738" t="str">
        <f t="shared" si="1513"/>
        <v/>
      </c>
      <c r="AE9738" t="str">
        <f t="shared" si="1512"/>
        <v/>
      </c>
      <c r="AF9738" t="str">
        <f t="shared" si="1514"/>
        <v/>
      </c>
      <c r="AG9738" s="17">
        <v>1</v>
      </c>
      <c r="AH9738">
        <f t="shared" si="1508"/>
        <v>2.8</v>
      </c>
      <c r="AI9738">
        <v>0.14499999999999999</v>
      </c>
      <c r="AJ9738">
        <f t="shared" si="1510"/>
        <v>0.40599999999999997</v>
      </c>
      <c r="AK9738" t="str">
        <f t="shared" si="1509"/>
        <v/>
      </c>
      <c r="AL9738" t="str">
        <f t="shared" si="1511"/>
        <v/>
      </c>
    </row>
    <row r="9739" spans="1:39" x14ac:dyDescent="0.2">
      <c r="A9739" t="s">
        <v>5935</v>
      </c>
      <c r="B9739" t="s">
        <v>126</v>
      </c>
      <c r="C9739" t="s">
        <v>5936</v>
      </c>
      <c r="D9739" s="1">
        <v>36171</v>
      </c>
      <c r="E9739" s="1">
        <v>43456</v>
      </c>
      <c r="F9739" t="s">
        <v>19</v>
      </c>
      <c r="I9739">
        <v>100</v>
      </c>
      <c r="J9739">
        <v>0</v>
      </c>
      <c r="K9739">
        <v>0</v>
      </c>
      <c r="L9739">
        <v>1208</v>
      </c>
      <c r="M9739">
        <v>1208</v>
      </c>
      <c r="N9739" t="s">
        <v>20</v>
      </c>
      <c r="O9739" t="s">
        <v>5937</v>
      </c>
      <c r="P9739" t="s">
        <v>28</v>
      </c>
      <c r="Q9739" t="s">
        <v>34233</v>
      </c>
      <c r="R9739" t="s">
        <v>34233</v>
      </c>
      <c r="S9739" t="s">
        <v>32628</v>
      </c>
      <c r="T9739" t="s">
        <v>34349</v>
      </c>
      <c r="AD9739" t="str">
        <f t="shared" si="1513"/>
        <v/>
      </c>
      <c r="AE9739" t="str">
        <f t="shared" si="1512"/>
        <v/>
      </c>
      <c r="AF9739" t="str">
        <f t="shared" si="1514"/>
        <v/>
      </c>
      <c r="AG9739" s="17">
        <v>1</v>
      </c>
      <c r="AH9739">
        <f t="shared" si="1508"/>
        <v>2.8</v>
      </c>
      <c r="AI9739">
        <v>0.14499999999999999</v>
      </c>
      <c r="AJ9739">
        <f t="shared" si="1510"/>
        <v>0.40599999999999997</v>
      </c>
      <c r="AK9739" t="str">
        <f t="shared" si="1509"/>
        <v/>
      </c>
      <c r="AL9739" t="str">
        <f t="shared" si="1511"/>
        <v/>
      </c>
    </row>
    <row r="9740" spans="1:39" x14ac:dyDescent="0.2">
      <c r="A9740" t="s">
        <v>3437</v>
      </c>
      <c r="B9740" t="s">
        <v>126</v>
      </c>
      <c r="C9740" t="s">
        <v>3438</v>
      </c>
      <c r="D9740" s="1">
        <v>35884</v>
      </c>
      <c r="E9740" s="1">
        <v>43456</v>
      </c>
      <c r="F9740" t="s">
        <v>19</v>
      </c>
      <c r="I9740">
        <v>100</v>
      </c>
      <c r="J9740">
        <v>0</v>
      </c>
      <c r="K9740">
        <v>0</v>
      </c>
      <c r="L9740">
        <v>2023</v>
      </c>
      <c r="M9740">
        <v>2023</v>
      </c>
      <c r="N9740" t="s">
        <v>20</v>
      </c>
      <c r="O9740" t="s">
        <v>3439</v>
      </c>
      <c r="P9740" t="s">
        <v>28</v>
      </c>
      <c r="Q9740" t="s">
        <v>34233</v>
      </c>
      <c r="R9740" t="s">
        <v>34233</v>
      </c>
      <c r="S9740" t="s">
        <v>33797</v>
      </c>
      <c r="T9740" t="s">
        <v>32634</v>
      </c>
      <c r="AD9740" t="str">
        <f t="shared" si="1513"/>
        <v/>
      </c>
      <c r="AE9740" t="str">
        <f t="shared" si="1512"/>
        <v/>
      </c>
      <c r="AF9740" t="str">
        <f t="shared" si="1514"/>
        <v/>
      </c>
      <c r="AG9740" s="17">
        <v>1</v>
      </c>
      <c r="AH9740">
        <f t="shared" si="1508"/>
        <v>2.8</v>
      </c>
      <c r="AI9740">
        <v>0.14499999999999999</v>
      </c>
      <c r="AJ9740">
        <f t="shared" si="1510"/>
        <v>0.40599999999999997</v>
      </c>
      <c r="AK9740" t="str">
        <f t="shared" si="1509"/>
        <v/>
      </c>
      <c r="AL9740" t="str">
        <f t="shared" si="1511"/>
        <v/>
      </c>
    </row>
    <row r="9741" spans="1:39" x14ac:dyDescent="0.2">
      <c r="A9741" t="s">
        <v>29580</v>
      </c>
      <c r="B9741" t="s">
        <v>126</v>
      </c>
      <c r="C9741" t="s">
        <v>29581</v>
      </c>
      <c r="D9741" s="1">
        <v>43557</v>
      </c>
      <c r="E9741" s="1">
        <v>43557</v>
      </c>
      <c r="F9741" t="s">
        <v>19</v>
      </c>
      <c r="I9741">
        <v>100</v>
      </c>
      <c r="J9741">
        <v>0</v>
      </c>
      <c r="K9741">
        <v>0</v>
      </c>
      <c r="L9741">
        <v>1846</v>
      </c>
      <c r="M9741">
        <v>1846</v>
      </c>
      <c r="N9741" t="s">
        <v>20</v>
      </c>
      <c r="O9741" t="s">
        <v>29582</v>
      </c>
      <c r="P9741" t="s">
        <v>28</v>
      </c>
      <c r="Q9741" t="s">
        <v>34234</v>
      </c>
      <c r="R9741" t="s">
        <v>34235</v>
      </c>
      <c r="S9741" t="s">
        <v>32627</v>
      </c>
      <c r="T9741" t="s">
        <v>34359</v>
      </c>
      <c r="AD9741" t="str">
        <f t="shared" si="1513"/>
        <v/>
      </c>
      <c r="AE9741" t="str">
        <f t="shared" si="1512"/>
        <v/>
      </c>
      <c r="AF9741" t="str">
        <f t="shared" si="1514"/>
        <v/>
      </c>
      <c r="AG9741" s="17">
        <v>1</v>
      </c>
      <c r="AH9741">
        <f t="shared" si="1508"/>
        <v>2.8</v>
      </c>
      <c r="AI9741">
        <v>0.14499999999999999</v>
      </c>
      <c r="AJ9741">
        <f t="shared" si="1510"/>
        <v>0.40599999999999997</v>
      </c>
      <c r="AK9741" t="str">
        <f t="shared" si="1509"/>
        <v/>
      </c>
      <c r="AL9741" t="str">
        <f t="shared" si="1511"/>
        <v/>
      </c>
    </row>
    <row r="9742" spans="1:39" x14ac:dyDescent="0.2">
      <c r="A9742" t="s">
        <v>27577</v>
      </c>
      <c r="B9742" t="s">
        <v>126</v>
      </c>
      <c r="C9742" t="s">
        <v>27578</v>
      </c>
      <c r="D9742" s="1">
        <v>42012</v>
      </c>
      <c r="E9742" s="1">
        <v>43456</v>
      </c>
      <c r="F9742" t="s">
        <v>19</v>
      </c>
      <c r="I9742">
        <v>100</v>
      </c>
      <c r="J9742">
        <v>0</v>
      </c>
      <c r="K9742">
        <v>0</v>
      </c>
      <c r="L9742">
        <v>1421</v>
      </c>
      <c r="M9742">
        <v>1421</v>
      </c>
      <c r="N9742" t="s">
        <v>20</v>
      </c>
      <c r="O9742" t="s">
        <v>27579</v>
      </c>
      <c r="P9742" t="s">
        <v>28</v>
      </c>
      <c r="Q9742" t="s">
        <v>34233</v>
      </c>
      <c r="R9742" t="s">
        <v>34233</v>
      </c>
      <c r="S9742" t="s">
        <v>32628</v>
      </c>
      <c r="T9742" t="s">
        <v>34357</v>
      </c>
      <c r="AD9742" t="str">
        <f t="shared" si="1513"/>
        <v/>
      </c>
      <c r="AE9742" t="str">
        <f t="shared" si="1512"/>
        <v/>
      </c>
      <c r="AF9742" t="str">
        <f t="shared" si="1514"/>
        <v/>
      </c>
      <c r="AG9742" s="17">
        <v>1</v>
      </c>
      <c r="AH9742">
        <f t="shared" si="1508"/>
        <v>2.8</v>
      </c>
      <c r="AI9742">
        <v>0.14499999999999999</v>
      </c>
      <c r="AJ9742">
        <f t="shared" si="1510"/>
        <v>0.40599999999999997</v>
      </c>
      <c r="AK9742" t="str">
        <f t="shared" si="1509"/>
        <v/>
      </c>
      <c r="AL9742" t="str">
        <f t="shared" si="1511"/>
        <v/>
      </c>
    </row>
    <row r="9743" spans="1:39" x14ac:dyDescent="0.2">
      <c r="A9743" t="s">
        <v>20467</v>
      </c>
      <c r="B9743" t="s">
        <v>126</v>
      </c>
      <c r="C9743" t="s">
        <v>20468</v>
      </c>
      <c r="D9743" s="1">
        <v>38364</v>
      </c>
      <c r="E9743" s="1">
        <v>43593</v>
      </c>
      <c r="F9743" t="s">
        <v>19</v>
      </c>
      <c r="I9743">
        <v>100</v>
      </c>
      <c r="J9743">
        <v>0</v>
      </c>
      <c r="K9743">
        <v>0</v>
      </c>
      <c r="L9743">
        <v>1751</v>
      </c>
      <c r="M9743">
        <v>1751</v>
      </c>
      <c r="N9743" t="s">
        <v>20</v>
      </c>
      <c r="O9743" t="s">
        <v>20469</v>
      </c>
      <c r="P9743" t="s">
        <v>28</v>
      </c>
      <c r="Q9743" t="s">
        <v>34234</v>
      </c>
      <c r="R9743" t="s">
        <v>33762</v>
      </c>
      <c r="S9743" t="s">
        <v>33942</v>
      </c>
      <c r="T9743" t="s">
        <v>34233</v>
      </c>
      <c r="AD9743" t="str">
        <f t="shared" si="1513"/>
        <v/>
      </c>
      <c r="AE9743" s="16">
        <v>1</v>
      </c>
      <c r="AF9743" t="str">
        <f t="shared" si="1514"/>
        <v/>
      </c>
      <c r="AG9743" t="str">
        <f>IF((S9743&lt;&gt;"tühi")*(AC9743&lt;&gt;""),AC9743,"")</f>
        <v/>
      </c>
      <c r="AH9743" t="str">
        <f t="shared" si="1508"/>
        <v/>
      </c>
      <c r="AI9743">
        <v>0.14499999999999999</v>
      </c>
      <c r="AJ9743" t="str">
        <f t="shared" si="1510"/>
        <v/>
      </c>
      <c r="AK9743">
        <f t="shared" si="1509"/>
        <v>2.8</v>
      </c>
      <c r="AL9743">
        <f t="shared" si="1511"/>
        <v>0.40599999999999997</v>
      </c>
    </row>
    <row r="9744" spans="1:39" x14ac:dyDescent="0.2">
      <c r="A9744" t="s">
        <v>9519</v>
      </c>
      <c r="B9744" t="s">
        <v>126</v>
      </c>
      <c r="C9744" t="s">
        <v>9520</v>
      </c>
      <c r="D9744" s="1">
        <v>36304</v>
      </c>
      <c r="E9744" s="1">
        <v>44550</v>
      </c>
      <c r="F9744" t="s">
        <v>19</v>
      </c>
      <c r="I9744">
        <v>100</v>
      </c>
      <c r="J9744">
        <v>0</v>
      </c>
      <c r="K9744">
        <v>0</v>
      </c>
      <c r="L9744">
        <v>2690</v>
      </c>
      <c r="M9744">
        <v>2690</v>
      </c>
      <c r="N9744" t="s">
        <v>20</v>
      </c>
      <c r="O9744" t="s">
        <v>9521</v>
      </c>
      <c r="P9744" t="s">
        <v>28</v>
      </c>
      <c r="Q9744" t="s">
        <v>34233</v>
      </c>
      <c r="R9744" t="s">
        <v>34233</v>
      </c>
      <c r="S9744" t="s">
        <v>32628</v>
      </c>
      <c r="T9744" t="s">
        <v>34357</v>
      </c>
      <c r="U9744" t="s">
        <v>32634</v>
      </c>
      <c r="V9744" t="s">
        <v>33585</v>
      </c>
      <c r="W9744">
        <v>450</v>
      </c>
      <c r="X9744">
        <v>2</v>
      </c>
      <c r="AB9744">
        <v>15</v>
      </c>
      <c r="AC9744">
        <v>1</v>
      </c>
      <c r="AD9744" t="str">
        <f t="shared" si="1513"/>
        <v/>
      </c>
      <c r="AE9744" t="str">
        <f t="shared" ref="AE9744:AE9775" si="1515">IF((S9744="tühi")*(AC9744&lt;&gt;""),AC9744,"")</f>
        <v/>
      </c>
      <c r="AF9744" t="str">
        <f t="shared" si="1514"/>
        <v/>
      </c>
      <c r="AG9744">
        <f>IF((S9744&lt;&gt;"tühi")*(AC9744&lt;&gt;""),AC9744,"")</f>
        <v>1</v>
      </c>
      <c r="AH9744">
        <f t="shared" si="1508"/>
        <v>2.8</v>
      </c>
      <c r="AI9744">
        <v>0.14499999999999999</v>
      </c>
      <c r="AJ9744">
        <f t="shared" si="1510"/>
        <v>0.40599999999999997</v>
      </c>
      <c r="AK9744" t="str">
        <f t="shared" si="1509"/>
        <v/>
      </c>
      <c r="AL9744" t="str">
        <f t="shared" si="1511"/>
        <v/>
      </c>
    </row>
    <row r="9745" spans="1:39" x14ac:dyDescent="0.2">
      <c r="A9745" t="s">
        <v>955</v>
      </c>
      <c r="B9745" t="s">
        <v>126</v>
      </c>
      <c r="C9745" t="s">
        <v>956</v>
      </c>
      <c r="D9745" s="1">
        <v>35207</v>
      </c>
      <c r="E9745" s="1">
        <v>43892</v>
      </c>
      <c r="F9745" t="s">
        <v>19</v>
      </c>
      <c r="I9745">
        <v>100</v>
      </c>
      <c r="J9745">
        <v>0</v>
      </c>
      <c r="K9745">
        <v>0</v>
      </c>
      <c r="L9745">
        <v>1195</v>
      </c>
      <c r="M9745">
        <v>1195</v>
      </c>
      <c r="N9745" t="s">
        <v>20</v>
      </c>
      <c r="O9745" t="s">
        <v>957</v>
      </c>
      <c r="P9745" t="s">
        <v>28</v>
      </c>
      <c r="Q9745" t="s">
        <v>34233</v>
      </c>
      <c r="R9745" t="s">
        <v>34233</v>
      </c>
      <c r="S9745" t="s">
        <v>32628</v>
      </c>
      <c r="T9745" t="s">
        <v>34349</v>
      </c>
      <c r="AD9745" t="str">
        <f t="shared" si="1513"/>
        <v/>
      </c>
      <c r="AE9745" t="str">
        <f t="shared" si="1515"/>
        <v/>
      </c>
      <c r="AF9745" t="str">
        <f t="shared" si="1514"/>
        <v/>
      </c>
      <c r="AG9745" s="17">
        <v>1</v>
      </c>
      <c r="AH9745">
        <f t="shared" si="1508"/>
        <v>2.8</v>
      </c>
      <c r="AI9745">
        <v>0.14499999999999999</v>
      </c>
      <c r="AJ9745">
        <f t="shared" si="1510"/>
        <v>0.40599999999999997</v>
      </c>
      <c r="AK9745" t="str">
        <f t="shared" si="1509"/>
        <v/>
      </c>
      <c r="AL9745" t="str">
        <f t="shared" si="1511"/>
        <v/>
      </c>
    </row>
    <row r="9746" spans="1:39" x14ac:dyDescent="0.2">
      <c r="A9746" t="s">
        <v>1611</v>
      </c>
      <c r="B9746" t="s">
        <v>126</v>
      </c>
      <c r="C9746" t="s">
        <v>1612</v>
      </c>
      <c r="D9746" s="1">
        <v>35613</v>
      </c>
      <c r="E9746" s="1">
        <v>44593</v>
      </c>
      <c r="F9746" t="s">
        <v>19</v>
      </c>
      <c r="I9746">
        <v>100</v>
      </c>
      <c r="J9746">
        <v>0</v>
      </c>
      <c r="K9746">
        <v>0</v>
      </c>
      <c r="L9746">
        <v>2752</v>
      </c>
      <c r="M9746">
        <v>2752</v>
      </c>
      <c r="N9746" t="s">
        <v>20</v>
      </c>
      <c r="O9746" t="s">
        <v>1613</v>
      </c>
      <c r="P9746" t="s">
        <v>28</v>
      </c>
      <c r="Q9746" t="s">
        <v>34233</v>
      </c>
      <c r="R9746" t="s">
        <v>34233</v>
      </c>
      <c r="S9746" t="s">
        <v>32628</v>
      </c>
      <c r="T9746" t="s">
        <v>34357</v>
      </c>
      <c r="AD9746" t="str">
        <f t="shared" si="1513"/>
        <v/>
      </c>
      <c r="AE9746" t="str">
        <f t="shared" si="1515"/>
        <v/>
      </c>
      <c r="AF9746" t="str">
        <f t="shared" si="1514"/>
        <v/>
      </c>
      <c r="AG9746" s="17">
        <v>1</v>
      </c>
      <c r="AH9746">
        <f t="shared" si="1508"/>
        <v>2.8</v>
      </c>
      <c r="AI9746">
        <v>0.14499999999999999</v>
      </c>
      <c r="AJ9746">
        <f t="shared" si="1510"/>
        <v>0.40599999999999997</v>
      </c>
      <c r="AK9746" t="str">
        <f t="shared" si="1509"/>
        <v/>
      </c>
      <c r="AL9746" t="str">
        <f t="shared" si="1511"/>
        <v/>
      </c>
    </row>
    <row r="9747" spans="1:39" x14ac:dyDescent="0.2">
      <c r="A9747" t="s">
        <v>27057</v>
      </c>
      <c r="B9747" t="s">
        <v>126</v>
      </c>
      <c r="C9747" t="s">
        <v>27058</v>
      </c>
      <c r="D9747" s="1">
        <v>41652</v>
      </c>
      <c r="E9747" s="1">
        <v>43951</v>
      </c>
      <c r="F9747" t="s">
        <v>19</v>
      </c>
      <c r="I9747">
        <v>100</v>
      </c>
      <c r="J9747">
        <v>0</v>
      </c>
      <c r="K9747">
        <v>0</v>
      </c>
      <c r="L9747">
        <v>1695</v>
      </c>
      <c r="M9747">
        <v>1695</v>
      </c>
      <c r="N9747" t="s">
        <v>20</v>
      </c>
      <c r="O9747" t="s">
        <v>27056</v>
      </c>
      <c r="P9747" t="s">
        <v>28</v>
      </c>
      <c r="Q9747" t="s">
        <v>34234</v>
      </c>
      <c r="R9747" t="s">
        <v>34235</v>
      </c>
      <c r="S9747" t="s">
        <v>32628</v>
      </c>
      <c r="T9747" t="s">
        <v>34233</v>
      </c>
      <c r="U9747" t="s">
        <v>32634</v>
      </c>
      <c r="V9747" t="s">
        <v>33586</v>
      </c>
      <c r="W9747">
        <v>220</v>
      </c>
      <c r="X9747">
        <v>2</v>
      </c>
      <c r="Y9747" t="s">
        <v>32661</v>
      </c>
      <c r="Z9747">
        <v>350</v>
      </c>
      <c r="AA9747">
        <v>7</v>
      </c>
      <c r="AC9747">
        <v>1</v>
      </c>
      <c r="AD9747" t="str">
        <f t="shared" si="1513"/>
        <v/>
      </c>
      <c r="AE9747" t="str">
        <f t="shared" si="1515"/>
        <v/>
      </c>
      <c r="AF9747" t="str">
        <f t="shared" si="1514"/>
        <v/>
      </c>
      <c r="AG9747">
        <f>IF((S9747&lt;&gt;"tühi")*(AC9747&lt;&gt;""),AC9747,"")</f>
        <v>1</v>
      </c>
      <c r="AH9747">
        <f t="shared" si="1508"/>
        <v>2.8</v>
      </c>
      <c r="AI9747">
        <v>0.14499999999999999</v>
      </c>
      <c r="AJ9747">
        <f t="shared" si="1510"/>
        <v>0.40599999999999997</v>
      </c>
      <c r="AK9747" t="str">
        <f t="shared" si="1509"/>
        <v/>
      </c>
      <c r="AL9747" t="str">
        <f t="shared" si="1511"/>
        <v/>
      </c>
    </row>
    <row r="9748" spans="1:39" x14ac:dyDescent="0.2">
      <c r="A9748" t="s">
        <v>30749</v>
      </c>
      <c r="B9748" t="s">
        <v>126</v>
      </c>
      <c r="C9748" t="s">
        <v>30750</v>
      </c>
      <c r="D9748" s="1">
        <v>43859</v>
      </c>
      <c r="E9748" s="1">
        <v>43859</v>
      </c>
      <c r="F9748" t="s">
        <v>15348</v>
      </c>
      <c r="I9748">
        <v>100</v>
      </c>
      <c r="J9748">
        <v>0</v>
      </c>
      <c r="K9748">
        <v>0</v>
      </c>
      <c r="L9748">
        <v>171</v>
      </c>
      <c r="M9748">
        <v>171</v>
      </c>
      <c r="N9748" t="s">
        <v>20</v>
      </c>
      <c r="P9748" t="s">
        <v>30340</v>
      </c>
      <c r="Q9748" t="s">
        <v>34233</v>
      </c>
      <c r="R9748" t="s">
        <v>34233</v>
      </c>
      <c r="S9748" t="s">
        <v>33942</v>
      </c>
      <c r="T9748" t="s">
        <v>34233</v>
      </c>
      <c r="AD9748" t="str">
        <f t="shared" si="1513"/>
        <v/>
      </c>
      <c r="AE9748" t="str">
        <f t="shared" si="1515"/>
        <v/>
      </c>
      <c r="AF9748" t="str">
        <f t="shared" si="1514"/>
        <v/>
      </c>
      <c r="AG9748" t="str">
        <f>IF((S9748&lt;&gt;"tühi")*(AC9748&lt;&gt;""),AC9748,"")</f>
        <v/>
      </c>
      <c r="AH9748" t="str">
        <f t="shared" si="1508"/>
        <v/>
      </c>
      <c r="AI9748">
        <v>0.14499999999999999</v>
      </c>
      <c r="AJ9748" t="str">
        <f t="shared" si="1510"/>
        <v/>
      </c>
      <c r="AK9748" t="str">
        <f t="shared" si="1509"/>
        <v/>
      </c>
      <c r="AL9748" t="str">
        <f t="shared" si="1511"/>
        <v/>
      </c>
    </row>
    <row r="9749" spans="1:39" x14ac:dyDescent="0.2">
      <c r="A9749" t="s">
        <v>11631</v>
      </c>
      <c r="B9749" t="s">
        <v>126</v>
      </c>
      <c r="C9749" t="s">
        <v>11632</v>
      </c>
      <c r="D9749" s="1">
        <v>36530</v>
      </c>
      <c r="E9749" s="1">
        <v>43456</v>
      </c>
      <c r="F9749" t="s">
        <v>19</v>
      </c>
      <c r="I9749">
        <v>100</v>
      </c>
      <c r="J9749">
        <v>0</v>
      </c>
      <c r="K9749">
        <v>0</v>
      </c>
      <c r="L9749">
        <v>1292</v>
      </c>
      <c r="M9749">
        <v>1292</v>
      </c>
      <c r="N9749" t="s">
        <v>20</v>
      </c>
      <c r="O9749" t="s">
        <v>11633</v>
      </c>
      <c r="P9749" t="s">
        <v>28</v>
      </c>
      <c r="Q9749" t="s">
        <v>34233</v>
      </c>
      <c r="R9749" t="s">
        <v>34233</v>
      </c>
      <c r="S9749" t="s">
        <v>32628</v>
      </c>
      <c r="T9749" t="s">
        <v>34357</v>
      </c>
      <c r="AD9749" t="str">
        <f t="shared" si="1513"/>
        <v/>
      </c>
      <c r="AE9749" t="str">
        <f t="shared" si="1515"/>
        <v/>
      </c>
      <c r="AF9749" t="str">
        <f t="shared" si="1514"/>
        <v/>
      </c>
      <c r="AG9749" s="17">
        <v>1</v>
      </c>
      <c r="AH9749">
        <f t="shared" si="1508"/>
        <v>2.8</v>
      </c>
      <c r="AI9749">
        <v>0.14499999999999999</v>
      </c>
      <c r="AJ9749">
        <f t="shared" si="1510"/>
        <v>0.40599999999999997</v>
      </c>
      <c r="AK9749" t="str">
        <f t="shared" si="1509"/>
        <v/>
      </c>
      <c r="AL9749" t="str">
        <f t="shared" si="1511"/>
        <v/>
      </c>
    </row>
    <row r="9750" spans="1:39" s="20" customFormat="1" x14ac:dyDescent="0.2">
      <c r="A9750" s="20" t="s">
        <v>6532</v>
      </c>
      <c r="B9750" s="20" t="s">
        <v>126</v>
      </c>
      <c r="C9750" s="20" t="s">
        <v>6533</v>
      </c>
      <c r="D9750" s="21">
        <v>36172</v>
      </c>
      <c r="E9750" s="21">
        <v>43456</v>
      </c>
      <c r="F9750" s="20" t="s">
        <v>19</v>
      </c>
      <c r="I9750" s="20">
        <v>100</v>
      </c>
      <c r="J9750" s="20">
        <v>0</v>
      </c>
      <c r="K9750" s="20">
        <v>0</v>
      </c>
      <c r="L9750" s="20">
        <v>699</v>
      </c>
      <c r="M9750" s="20">
        <v>699</v>
      </c>
      <c r="N9750" s="20" t="s">
        <v>20</v>
      </c>
      <c r="O9750" s="20" t="s">
        <v>6534</v>
      </c>
      <c r="P9750" s="20" t="s">
        <v>28</v>
      </c>
      <c r="Q9750" s="20" t="s">
        <v>34233</v>
      </c>
      <c r="R9750" s="20" t="s">
        <v>34233</v>
      </c>
      <c r="S9750" s="20" t="s">
        <v>33942</v>
      </c>
      <c r="T9750" s="20" t="s">
        <v>34233</v>
      </c>
      <c r="AD9750" s="20" t="str">
        <f t="shared" si="1513"/>
        <v/>
      </c>
      <c r="AE9750" s="20" t="str">
        <f t="shared" si="1515"/>
        <v/>
      </c>
      <c r="AF9750" s="20" t="str">
        <f t="shared" si="1514"/>
        <v/>
      </c>
      <c r="AG9750" s="20" t="str">
        <f>IF((S9750&lt;&gt;"tühi")*(AC9750&lt;&gt;""),AC9750,"")</f>
        <v/>
      </c>
      <c r="AH9750" s="20" t="str">
        <f t="shared" si="1508"/>
        <v/>
      </c>
      <c r="AI9750" s="20">
        <v>0.14499999999999999</v>
      </c>
      <c r="AJ9750" s="20" t="str">
        <f t="shared" si="1510"/>
        <v/>
      </c>
      <c r="AK9750" s="20" t="str">
        <f t="shared" si="1509"/>
        <v/>
      </c>
      <c r="AL9750" s="20" t="str">
        <f t="shared" si="1511"/>
        <v/>
      </c>
      <c r="AM9750" s="20" t="s">
        <v>34338</v>
      </c>
    </row>
    <row r="9751" spans="1:39" x14ac:dyDescent="0.2">
      <c r="A9751" t="s">
        <v>11865</v>
      </c>
      <c r="B9751" t="s">
        <v>126</v>
      </c>
      <c r="C9751" t="s">
        <v>11866</v>
      </c>
      <c r="D9751" s="1">
        <v>36633</v>
      </c>
      <c r="E9751" s="1">
        <v>43456</v>
      </c>
      <c r="F9751" t="s">
        <v>19</v>
      </c>
      <c r="I9751">
        <v>100</v>
      </c>
      <c r="J9751">
        <v>0</v>
      </c>
      <c r="K9751">
        <v>0</v>
      </c>
      <c r="L9751">
        <v>1116</v>
      </c>
      <c r="M9751">
        <v>1116</v>
      </c>
      <c r="N9751" t="s">
        <v>20</v>
      </c>
      <c r="O9751" t="s">
        <v>11867</v>
      </c>
      <c r="P9751" t="s">
        <v>28</v>
      </c>
      <c r="Q9751" t="s">
        <v>34234</v>
      </c>
      <c r="R9751" t="s">
        <v>33762</v>
      </c>
      <c r="S9751" t="s">
        <v>33942</v>
      </c>
      <c r="T9751" t="s">
        <v>34233</v>
      </c>
      <c r="U9751" t="s">
        <v>32634</v>
      </c>
      <c r="V9751" t="s">
        <v>33587</v>
      </c>
      <c r="W9751">
        <v>250</v>
      </c>
      <c r="X9751">
        <v>2</v>
      </c>
      <c r="Y9751" t="s">
        <v>32654</v>
      </c>
      <c r="AA9751">
        <v>6.5</v>
      </c>
      <c r="AB9751">
        <v>25</v>
      </c>
      <c r="AC9751">
        <v>1</v>
      </c>
      <c r="AD9751" t="str">
        <f t="shared" si="1513"/>
        <v/>
      </c>
      <c r="AE9751">
        <f t="shared" si="1515"/>
        <v>1</v>
      </c>
      <c r="AF9751" t="str">
        <f t="shared" si="1514"/>
        <v/>
      </c>
      <c r="AG9751" t="str">
        <f>IF((S9751&lt;&gt;"tühi")*(AC9751&lt;&gt;""),AC9751,"")</f>
        <v/>
      </c>
      <c r="AH9751" t="str">
        <f t="shared" si="1508"/>
        <v/>
      </c>
      <c r="AI9751">
        <v>0.14499999999999999</v>
      </c>
      <c r="AJ9751" t="str">
        <f t="shared" si="1510"/>
        <v/>
      </c>
      <c r="AK9751">
        <f t="shared" si="1509"/>
        <v>2.8</v>
      </c>
      <c r="AL9751">
        <f t="shared" si="1511"/>
        <v>0.40599999999999997</v>
      </c>
    </row>
    <row r="9752" spans="1:39" x14ac:dyDescent="0.2">
      <c r="A9752" t="s">
        <v>8590</v>
      </c>
      <c r="B9752" t="s">
        <v>126</v>
      </c>
      <c r="C9752" t="s">
        <v>8591</v>
      </c>
      <c r="D9752" s="1">
        <v>36244</v>
      </c>
      <c r="E9752" s="1">
        <v>43892</v>
      </c>
      <c r="F9752" t="s">
        <v>19</v>
      </c>
      <c r="I9752">
        <v>100</v>
      </c>
      <c r="J9752">
        <v>0</v>
      </c>
      <c r="K9752">
        <v>0</v>
      </c>
      <c r="L9752">
        <v>1204</v>
      </c>
      <c r="M9752">
        <v>1204</v>
      </c>
      <c r="N9752" t="s">
        <v>20</v>
      </c>
      <c r="O9752" t="s">
        <v>8592</v>
      </c>
      <c r="P9752" t="s">
        <v>28</v>
      </c>
      <c r="Q9752" t="s">
        <v>34233</v>
      </c>
      <c r="R9752" t="s">
        <v>34233</v>
      </c>
      <c r="S9752" t="s">
        <v>32628</v>
      </c>
      <c r="T9752" t="s">
        <v>34357</v>
      </c>
      <c r="AD9752" t="str">
        <f t="shared" si="1513"/>
        <v/>
      </c>
      <c r="AE9752" t="str">
        <f t="shared" si="1515"/>
        <v/>
      </c>
      <c r="AF9752" t="str">
        <f t="shared" si="1514"/>
        <v/>
      </c>
      <c r="AG9752" s="17">
        <v>1</v>
      </c>
      <c r="AH9752">
        <f t="shared" si="1508"/>
        <v>2.8</v>
      </c>
      <c r="AI9752">
        <v>0.14499999999999999</v>
      </c>
      <c r="AJ9752">
        <f t="shared" si="1510"/>
        <v>0.40599999999999997</v>
      </c>
      <c r="AK9752" t="str">
        <f t="shared" si="1509"/>
        <v/>
      </c>
      <c r="AL9752" t="str">
        <f t="shared" si="1511"/>
        <v/>
      </c>
    </row>
    <row r="9753" spans="1:39" x14ac:dyDescent="0.2">
      <c r="A9753" t="s">
        <v>30756</v>
      </c>
      <c r="B9753" t="s">
        <v>126</v>
      </c>
      <c r="C9753" t="s">
        <v>30757</v>
      </c>
      <c r="D9753" s="1">
        <v>43859</v>
      </c>
      <c r="E9753" s="1">
        <v>43859</v>
      </c>
      <c r="F9753" t="s">
        <v>15348</v>
      </c>
      <c r="I9753">
        <v>100</v>
      </c>
      <c r="J9753">
        <v>0</v>
      </c>
      <c r="K9753">
        <v>0</v>
      </c>
      <c r="L9753">
        <v>171</v>
      </c>
      <c r="M9753">
        <v>171</v>
      </c>
      <c r="N9753" t="s">
        <v>20</v>
      </c>
      <c r="P9753" t="s">
        <v>30340</v>
      </c>
      <c r="Q9753" t="s">
        <v>34233</v>
      </c>
      <c r="R9753" t="s">
        <v>34233</v>
      </c>
      <c r="S9753" t="s">
        <v>33942</v>
      </c>
      <c r="T9753" t="s">
        <v>34233</v>
      </c>
      <c r="AD9753" t="str">
        <f t="shared" si="1513"/>
        <v/>
      </c>
      <c r="AE9753" t="str">
        <f t="shared" si="1515"/>
        <v/>
      </c>
      <c r="AF9753" t="str">
        <f t="shared" si="1514"/>
        <v/>
      </c>
      <c r="AG9753" t="str">
        <f>IF((S9753&lt;&gt;"tühi")*(AC9753&lt;&gt;""),AC9753,"")</f>
        <v/>
      </c>
      <c r="AH9753" t="str">
        <f t="shared" si="1508"/>
        <v/>
      </c>
      <c r="AI9753">
        <v>0.14499999999999999</v>
      </c>
      <c r="AJ9753" t="str">
        <f t="shared" si="1510"/>
        <v/>
      </c>
      <c r="AK9753" t="str">
        <f t="shared" si="1509"/>
        <v/>
      </c>
      <c r="AL9753" t="str">
        <f t="shared" si="1511"/>
        <v/>
      </c>
    </row>
    <row r="9754" spans="1:39" x14ac:dyDescent="0.2">
      <c r="A9754" t="s">
        <v>4898</v>
      </c>
      <c r="B9754" t="s">
        <v>126</v>
      </c>
      <c r="C9754" t="s">
        <v>4899</v>
      </c>
      <c r="D9754" s="1">
        <v>36021</v>
      </c>
      <c r="E9754" s="1">
        <v>43456</v>
      </c>
      <c r="F9754" t="s">
        <v>19</v>
      </c>
      <c r="I9754">
        <v>100</v>
      </c>
      <c r="J9754">
        <v>0</v>
      </c>
      <c r="K9754">
        <v>0</v>
      </c>
      <c r="L9754">
        <v>1298</v>
      </c>
      <c r="M9754">
        <v>1298</v>
      </c>
      <c r="N9754" t="s">
        <v>20</v>
      </c>
      <c r="O9754" t="s">
        <v>4900</v>
      </c>
      <c r="P9754" t="s">
        <v>28</v>
      </c>
      <c r="Q9754" t="s">
        <v>34233</v>
      </c>
      <c r="R9754" t="s">
        <v>34233</v>
      </c>
      <c r="S9754" t="s">
        <v>33797</v>
      </c>
      <c r="T9754" t="s">
        <v>34349</v>
      </c>
      <c r="AD9754" t="str">
        <f t="shared" si="1513"/>
        <v/>
      </c>
      <c r="AE9754" t="str">
        <f t="shared" si="1515"/>
        <v/>
      </c>
      <c r="AF9754" t="str">
        <f t="shared" si="1514"/>
        <v/>
      </c>
      <c r="AG9754" s="17">
        <v>1</v>
      </c>
      <c r="AH9754">
        <f t="shared" si="1508"/>
        <v>2.8</v>
      </c>
      <c r="AI9754">
        <v>0.14499999999999999</v>
      </c>
      <c r="AJ9754">
        <f t="shared" si="1510"/>
        <v>0.40599999999999997</v>
      </c>
      <c r="AK9754" t="str">
        <f t="shared" si="1509"/>
        <v/>
      </c>
      <c r="AL9754" t="str">
        <f t="shared" si="1511"/>
        <v/>
      </c>
    </row>
    <row r="9755" spans="1:39" x14ac:dyDescent="0.2">
      <c r="A9755" t="s">
        <v>13985</v>
      </c>
      <c r="B9755" t="s">
        <v>126</v>
      </c>
      <c r="C9755" t="s">
        <v>13986</v>
      </c>
      <c r="D9755" s="1">
        <v>37124</v>
      </c>
      <c r="E9755" s="1">
        <v>43874</v>
      </c>
      <c r="F9755" t="s">
        <v>19</v>
      </c>
      <c r="I9755">
        <v>100</v>
      </c>
      <c r="J9755">
        <v>0</v>
      </c>
      <c r="K9755">
        <v>0</v>
      </c>
      <c r="L9755">
        <v>1361</v>
      </c>
      <c r="M9755">
        <v>1361</v>
      </c>
      <c r="N9755" t="s">
        <v>20</v>
      </c>
      <c r="O9755" t="s">
        <v>13987</v>
      </c>
      <c r="P9755" t="s">
        <v>28</v>
      </c>
      <c r="Q9755" t="s">
        <v>34233</v>
      </c>
      <c r="R9755" t="s">
        <v>34233</v>
      </c>
      <c r="S9755" t="s">
        <v>33797</v>
      </c>
      <c r="T9755" t="s">
        <v>34349</v>
      </c>
      <c r="AD9755" t="str">
        <f t="shared" si="1513"/>
        <v/>
      </c>
      <c r="AE9755" t="str">
        <f t="shared" si="1515"/>
        <v/>
      </c>
      <c r="AF9755" t="str">
        <f t="shared" si="1514"/>
        <v/>
      </c>
      <c r="AG9755" s="17">
        <v>1</v>
      </c>
      <c r="AH9755">
        <f t="shared" si="1508"/>
        <v>2.8</v>
      </c>
      <c r="AI9755">
        <v>0.14499999999999999</v>
      </c>
      <c r="AJ9755">
        <f t="shared" si="1510"/>
        <v>0.40599999999999997</v>
      </c>
      <c r="AK9755" t="str">
        <f t="shared" si="1509"/>
        <v/>
      </c>
      <c r="AL9755" t="str">
        <f t="shared" si="1511"/>
        <v/>
      </c>
    </row>
    <row r="9756" spans="1:39" x14ac:dyDescent="0.2">
      <c r="A9756" t="s">
        <v>4901</v>
      </c>
      <c r="B9756" t="s">
        <v>126</v>
      </c>
      <c r="C9756" t="s">
        <v>4902</v>
      </c>
      <c r="D9756" s="1">
        <v>36021</v>
      </c>
      <c r="E9756" s="1">
        <v>43456</v>
      </c>
      <c r="F9756" t="s">
        <v>19</v>
      </c>
      <c r="I9756">
        <v>100</v>
      </c>
      <c r="J9756">
        <v>0</v>
      </c>
      <c r="K9756">
        <v>0</v>
      </c>
      <c r="L9756">
        <v>1440</v>
      </c>
      <c r="M9756">
        <v>1440</v>
      </c>
      <c r="N9756" t="s">
        <v>20</v>
      </c>
      <c r="O9756" t="s">
        <v>4903</v>
      </c>
      <c r="P9756" t="s">
        <v>28</v>
      </c>
      <c r="Q9756" t="s">
        <v>34234</v>
      </c>
      <c r="R9756" t="s">
        <v>34235</v>
      </c>
      <c r="S9756" t="s">
        <v>33797</v>
      </c>
      <c r="T9756" t="s">
        <v>34349</v>
      </c>
      <c r="AD9756" t="str">
        <f t="shared" si="1513"/>
        <v/>
      </c>
      <c r="AE9756" t="str">
        <f t="shared" si="1515"/>
        <v/>
      </c>
      <c r="AF9756" t="str">
        <f t="shared" si="1514"/>
        <v/>
      </c>
      <c r="AG9756" s="17">
        <v>1</v>
      </c>
      <c r="AH9756">
        <f t="shared" si="1508"/>
        <v>2.8</v>
      </c>
      <c r="AI9756">
        <v>0.14499999999999999</v>
      </c>
      <c r="AJ9756">
        <f t="shared" si="1510"/>
        <v>0.40599999999999997</v>
      </c>
      <c r="AK9756" t="str">
        <f t="shared" si="1509"/>
        <v/>
      </c>
      <c r="AL9756" t="str">
        <f t="shared" si="1511"/>
        <v/>
      </c>
    </row>
    <row r="9757" spans="1:39" x14ac:dyDescent="0.2">
      <c r="A9757" t="s">
        <v>28971</v>
      </c>
      <c r="B9757" t="s">
        <v>126</v>
      </c>
      <c r="C9757" t="s">
        <v>28972</v>
      </c>
      <c r="D9757" s="1">
        <v>42781</v>
      </c>
      <c r="E9757" s="1">
        <v>44712</v>
      </c>
      <c r="F9757" t="s">
        <v>26</v>
      </c>
      <c r="I9757">
        <v>100</v>
      </c>
      <c r="J9757">
        <v>0</v>
      </c>
      <c r="K9757">
        <v>0</v>
      </c>
      <c r="L9757">
        <v>14480</v>
      </c>
      <c r="M9757">
        <v>14480</v>
      </c>
      <c r="N9757" t="s">
        <v>20</v>
      </c>
      <c r="O9757" t="s">
        <v>28973</v>
      </c>
      <c r="P9757" t="s">
        <v>44</v>
      </c>
      <c r="Q9757" t="s">
        <v>34233</v>
      </c>
      <c r="R9757" t="s">
        <v>34233</v>
      </c>
      <c r="S9757" t="s">
        <v>32627</v>
      </c>
      <c r="T9757" t="s">
        <v>34676</v>
      </c>
      <c r="AD9757" t="str">
        <f t="shared" si="1513"/>
        <v/>
      </c>
      <c r="AE9757" t="str">
        <f t="shared" si="1515"/>
        <v/>
      </c>
      <c r="AF9757" t="str">
        <f t="shared" si="1514"/>
        <v/>
      </c>
      <c r="AG9757" t="str">
        <f t="shared" ref="AG9757:AG9765" si="1516">IF((S9757&lt;&gt;"tühi")*(AC9757&lt;&gt;""),AC9757,"")</f>
        <v/>
      </c>
      <c r="AH9757" t="str">
        <f t="shared" si="1508"/>
        <v/>
      </c>
      <c r="AI9757">
        <v>0.14499999999999999</v>
      </c>
      <c r="AJ9757" t="str">
        <f t="shared" si="1510"/>
        <v/>
      </c>
      <c r="AK9757" t="str">
        <f t="shared" si="1509"/>
        <v/>
      </c>
      <c r="AL9757" t="str">
        <f t="shared" si="1511"/>
        <v/>
      </c>
    </row>
    <row r="9758" spans="1:39" x14ac:dyDescent="0.2">
      <c r="A9758" t="s">
        <v>31177</v>
      </c>
      <c r="B9758" t="s">
        <v>126</v>
      </c>
      <c r="C9758" t="s">
        <v>31178</v>
      </c>
      <c r="D9758" s="1">
        <v>43859</v>
      </c>
      <c r="E9758" s="1">
        <v>44595</v>
      </c>
      <c r="F9758" t="s">
        <v>889</v>
      </c>
      <c r="I9758">
        <v>100</v>
      </c>
      <c r="J9758">
        <v>0</v>
      </c>
      <c r="K9758">
        <v>0</v>
      </c>
      <c r="L9758">
        <v>5478</v>
      </c>
      <c r="M9758">
        <v>5478</v>
      </c>
      <c r="N9758" t="s">
        <v>20</v>
      </c>
      <c r="O9758" t="s">
        <v>31179</v>
      </c>
      <c r="P9758" t="s">
        <v>44</v>
      </c>
      <c r="Q9758" t="s">
        <v>34233</v>
      </c>
      <c r="R9758" t="s">
        <v>34233</v>
      </c>
      <c r="S9758" t="s">
        <v>33942</v>
      </c>
      <c r="T9758" t="s">
        <v>34233</v>
      </c>
      <c r="AD9758" t="str">
        <f t="shared" si="1513"/>
        <v/>
      </c>
      <c r="AE9758" t="str">
        <f t="shared" si="1515"/>
        <v/>
      </c>
      <c r="AF9758" t="str">
        <f t="shared" si="1514"/>
        <v/>
      </c>
      <c r="AG9758" t="str">
        <f t="shared" si="1516"/>
        <v/>
      </c>
      <c r="AH9758" t="str">
        <f t="shared" si="1508"/>
        <v/>
      </c>
      <c r="AI9758">
        <v>0.14499999999999999</v>
      </c>
      <c r="AJ9758" t="str">
        <f t="shared" si="1510"/>
        <v/>
      </c>
      <c r="AK9758" t="str">
        <f t="shared" si="1509"/>
        <v/>
      </c>
      <c r="AL9758" t="str">
        <f t="shared" si="1511"/>
        <v/>
      </c>
    </row>
    <row r="9759" spans="1:39" x14ac:dyDescent="0.2">
      <c r="A9759" t="s">
        <v>27367</v>
      </c>
      <c r="B9759" t="s">
        <v>126</v>
      </c>
      <c r="C9759" t="s">
        <v>27368</v>
      </c>
      <c r="D9759" s="1">
        <v>41873</v>
      </c>
      <c r="E9759" s="1">
        <v>44593</v>
      </c>
      <c r="F9759" t="s">
        <v>26</v>
      </c>
      <c r="I9759">
        <v>100</v>
      </c>
      <c r="J9759">
        <v>0</v>
      </c>
      <c r="K9759">
        <v>0</v>
      </c>
      <c r="L9759">
        <v>1577</v>
      </c>
      <c r="M9759">
        <v>1577</v>
      </c>
      <c r="N9759" t="s">
        <v>20</v>
      </c>
      <c r="O9759" t="s">
        <v>27369</v>
      </c>
      <c r="P9759" t="s">
        <v>28</v>
      </c>
      <c r="Q9759" t="s">
        <v>34233</v>
      </c>
      <c r="R9759" t="s">
        <v>34233</v>
      </c>
      <c r="S9759" t="s">
        <v>34233</v>
      </c>
      <c r="T9759" t="s">
        <v>34233</v>
      </c>
      <c r="V9759" t="s">
        <v>33588</v>
      </c>
      <c r="AD9759" t="str">
        <f t="shared" si="1513"/>
        <v/>
      </c>
      <c r="AE9759" t="str">
        <f t="shared" si="1515"/>
        <v/>
      </c>
      <c r="AF9759" t="str">
        <f t="shared" si="1514"/>
        <v/>
      </c>
      <c r="AG9759" t="str">
        <f t="shared" si="1516"/>
        <v/>
      </c>
      <c r="AH9759" t="str">
        <f t="shared" si="1508"/>
        <v/>
      </c>
      <c r="AI9759">
        <v>0.14499999999999999</v>
      </c>
      <c r="AJ9759" t="str">
        <f t="shared" si="1510"/>
        <v/>
      </c>
      <c r="AK9759" t="str">
        <f t="shared" si="1509"/>
        <v/>
      </c>
      <c r="AL9759" t="str">
        <f t="shared" si="1511"/>
        <v/>
      </c>
    </row>
    <row r="9760" spans="1:39" s="18" customFormat="1" x14ac:dyDescent="0.2">
      <c r="A9760" s="18" t="s">
        <v>27370</v>
      </c>
      <c r="B9760" s="18" t="s">
        <v>126</v>
      </c>
      <c r="C9760" s="18" t="s">
        <v>27371</v>
      </c>
      <c r="D9760" s="19">
        <v>41873</v>
      </c>
      <c r="E9760" s="19">
        <v>43987</v>
      </c>
      <c r="F9760" s="18" t="s">
        <v>19</v>
      </c>
      <c r="I9760" s="18">
        <v>100</v>
      </c>
      <c r="J9760" s="18">
        <v>0</v>
      </c>
      <c r="K9760" s="18">
        <v>0</v>
      </c>
      <c r="L9760" s="18">
        <v>1533</v>
      </c>
      <c r="M9760" s="18">
        <v>1533</v>
      </c>
      <c r="N9760" s="18" t="s">
        <v>20</v>
      </c>
      <c r="O9760" s="18" t="s">
        <v>27372</v>
      </c>
      <c r="P9760" s="18" t="s">
        <v>28</v>
      </c>
      <c r="Q9760" s="18" t="s">
        <v>34234</v>
      </c>
      <c r="R9760" s="18" t="s">
        <v>33762</v>
      </c>
      <c r="S9760" s="18" t="s">
        <v>33942</v>
      </c>
      <c r="T9760" s="18" t="s">
        <v>34233</v>
      </c>
      <c r="U9760" s="18" t="s">
        <v>32634</v>
      </c>
      <c r="V9760" s="18" t="s">
        <v>33588</v>
      </c>
      <c r="W9760" s="18">
        <v>250</v>
      </c>
      <c r="X9760" s="18" t="s">
        <v>32784</v>
      </c>
      <c r="Y9760" s="18" t="s">
        <v>32654</v>
      </c>
      <c r="Z9760" s="18">
        <v>400</v>
      </c>
      <c r="AA9760" s="18">
        <v>8.5</v>
      </c>
      <c r="AC9760" s="18">
        <v>1</v>
      </c>
      <c r="AD9760" s="18" t="str">
        <f t="shared" si="1513"/>
        <v/>
      </c>
      <c r="AE9760" s="18">
        <f t="shared" si="1515"/>
        <v>1</v>
      </c>
      <c r="AF9760" s="18" t="str">
        <f t="shared" si="1514"/>
        <v/>
      </c>
      <c r="AG9760" s="18" t="str">
        <f t="shared" si="1516"/>
        <v/>
      </c>
      <c r="AH9760" s="18" t="str">
        <f t="shared" si="1508"/>
        <v/>
      </c>
      <c r="AI9760" s="18">
        <v>0.14499999999999999</v>
      </c>
      <c r="AJ9760" s="18" t="str">
        <f t="shared" si="1510"/>
        <v/>
      </c>
      <c r="AK9760" s="18">
        <f t="shared" si="1509"/>
        <v>2.8</v>
      </c>
      <c r="AL9760" s="18">
        <f t="shared" si="1511"/>
        <v>0.40599999999999997</v>
      </c>
      <c r="AM9760" s="18" t="s">
        <v>34850</v>
      </c>
    </row>
    <row r="9761" spans="1:39" x14ac:dyDescent="0.2">
      <c r="A9761" t="s">
        <v>27400</v>
      </c>
      <c r="B9761" t="s">
        <v>126</v>
      </c>
      <c r="C9761" t="s">
        <v>27401</v>
      </c>
      <c r="D9761" s="1">
        <v>41873</v>
      </c>
      <c r="E9761" s="1">
        <v>43456</v>
      </c>
      <c r="F9761" t="s">
        <v>39</v>
      </c>
      <c r="I9761">
        <v>100</v>
      </c>
      <c r="J9761">
        <v>0</v>
      </c>
      <c r="K9761">
        <v>0</v>
      </c>
      <c r="L9761">
        <v>113</v>
      </c>
      <c r="M9761">
        <v>113</v>
      </c>
      <c r="N9761" t="s">
        <v>20</v>
      </c>
      <c r="O9761" t="s">
        <v>27402</v>
      </c>
      <c r="P9761" t="s">
        <v>28</v>
      </c>
      <c r="Q9761" t="s">
        <v>34233</v>
      </c>
      <c r="R9761" t="s">
        <v>34233</v>
      </c>
      <c r="S9761" t="s">
        <v>32627</v>
      </c>
      <c r="T9761" t="s">
        <v>34233</v>
      </c>
      <c r="AD9761" t="str">
        <f t="shared" si="1513"/>
        <v/>
      </c>
      <c r="AE9761" t="str">
        <f t="shared" si="1515"/>
        <v/>
      </c>
      <c r="AF9761" t="str">
        <f t="shared" si="1514"/>
        <v/>
      </c>
      <c r="AG9761" t="str">
        <f t="shared" si="1516"/>
        <v/>
      </c>
      <c r="AH9761" t="str">
        <f t="shared" si="1508"/>
        <v/>
      </c>
      <c r="AI9761">
        <v>0.14499999999999999</v>
      </c>
      <c r="AJ9761" t="str">
        <f t="shared" si="1510"/>
        <v/>
      </c>
      <c r="AK9761" t="str">
        <f t="shared" si="1509"/>
        <v/>
      </c>
      <c r="AL9761" t="str">
        <f t="shared" si="1511"/>
        <v/>
      </c>
    </row>
    <row r="9762" spans="1:39" x14ac:dyDescent="0.2">
      <c r="A9762" t="s">
        <v>27394</v>
      </c>
      <c r="B9762" t="s">
        <v>126</v>
      </c>
      <c r="C9762" t="s">
        <v>27395</v>
      </c>
      <c r="D9762" s="1">
        <v>41873</v>
      </c>
      <c r="E9762" s="1">
        <v>43951</v>
      </c>
      <c r="F9762" t="s">
        <v>19</v>
      </c>
      <c r="I9762">
        <v>100</v>
      </c>
      <c r="J9762">
        <v>0</v>
      </c>
      <c r="K9762">
        <v>0</v>
      </c>
      <c r="L9762">
        <v>1584</v>
      </c>
      <c r="M9762">
        <v>1584</v>
      </c>
      <c r="N9762" t="s">
        <v>20</v>
      </c>
      <c r="O9762" t="s">
        <v>27396</v>
      </c>
      <c r="P9762" t="s">
        <v>28</v>
      </c>
      <c r="Q9762" t="s">
        <v>34234</v>
      </c>
      <c r="R9762" t="s">
        <v>33762</v>
      </c>
      <c r="S9762" t="s">
        <v>33942</v>
      </c>
      <c r="T9762" t="s">
        <v>34233</v>
      </c>
      <c r="U9762" t="s">
        <v>32634</v>
      </c>
      <c r="V9762" t="s">
        <v>33588</v>
      </c>
      <c r="W9762">
        <v>250</v>
      </c>
      <c r="X9762" t="s">
        <v>32784</v>
      </c>
      <c r="Y9762" t="s">
        <v>32654</v>
      </c>
      <c r="Z9762">
        <v>400</v>
      </c>
      <c r="AA9762">
        <v>8.5</v>
      </c>
      <c r="AC9762">
        <v>1</v>
      </c>
      <c r="AD9762" t="str">
        <f t="shared" si="1513"/>
        <v/>
      </c>
      <c r="AE9762">
        <f t="shared" si="1515"/>
        <v>1</v>
      </c>
      <c r="AF9762" t="str">
        <f t="shared" si="1514"/>
        <v/>
      </c>
      <c r="AG9762" t="str">
        <f t="shared" si="1516"/>
        <v/>
      </c>
      <c r="AH9762" t="str">
        <f t="shared" si="1508"/>
        <v/>
      </c>
      <c r="AI9762">
        <v>0.14499999999999999</v>
      </c>
      <c r="AJ9762" t="str">
        <f t="shared" si="1510"/>
        <v/>
      </c>
      <c r="AK9762">
        <f t="shared" si="1509"/>
        <v>2.8</v>
      </c>
      <c r="AL9762">
        <f t="shared" si="1511"/>
        <v>0.40599999999999997</v>
      </c>
      <c r="AM9762" t="s">
        <v>34104</v>
      </c>
    </row>
    <row r="9763" spans="1:39" s="18" customFormat="1" x14ac:dyDescent="0.2">
      <c r="A9763" s="18" t="s">
        <v>27397</v>
      </c>
      <c r="B9763" s="18" t="s">
        <v>126</v>
      </c>
      <c r="C9763" s="18" t="s">
        <v>27398</v>
      </c>
      <c r="D9763" s="19">
        <v>41873</v>
      </c>
      <c r="E9763" s="19">
        <v>43456</v>
      </c>
      <c r="F9763" s="18" t="s">
        <v>19</v>
      </c>
      <c r="I9763" s="18">
        <v>100</v>
      </c>
      <c r="J9763" s="18">
        <v>0</v>
      </c>
      <c r="K9763" s="18">
        <v>0</v>
      </c>
      <c r="L9763" s="18">
        <v>3353</v>
      </c>
      <c r="M9763" s="18">
        <v>3353</v>
      </c>
      <c r="N9763" s="18" t="s">
        <v>20</v>
      </c>
      <c r="O9763" s="18" t="s">
        <v>27399</v>
      </c>
      <c r="P9763" s="18" t="s">
        <v>28</v>
      </c>
      <c r="Q9763" s="18" t="s">
        <v>34234</v>
      </c>
      <c r="R9763" s="18" t="s">
        <v>33762</v>
      </c>
      <c r="S9763" s="18" t="s">
        <v>33942</v>
      </c>
      <c r="T9763" s="18" t="s">
        <v>34233</v>
      </c>
      <c r="U9763" s="18" t="s">
        <v>32634</v>
      </c>
      <c r="V9763" s="18" t="s">
        <v>33588</v>
      </c>
      <c r="W9763" s="18">
        <v>250</v>
      </c>
      <c r="X9763" s="18" t="s">
        <v>32784</v>
      </c>
      <c r="Y9763" s="18" t="s">
        <v>32654</v>
      </c>
      <c r="Z9763" s="18">
        <v>400</v>
      </c>
      <c r="AA9763" s="18">
        <v>8.5</v>
      </c>
      <c r="AC9763" s="18">
        <v>1</v>
      </c>
      <c r="AD9763" s="18" t="str">
        <f t="shared" si="1513"/>
        <v/>
      </c>
      <c r="AE9763" s="18">
        <f t="shared" si="1515"/>
        <v>1</v>
      </c>
      <c r="AF9763" s="18" t="str">
        <f t="shared" si="1514"/>
        <v/>
      </c>
      <c r="AG9763" s="18" t="str">
        <f t="shared" si="1516"/>
        <v/>
      </c>
      <c r="AH9763" s="18" t="str">
        <f t="shared" si="1508"/>
        <v/>
      </c>
      <c r="AI9763" s="18">
        <v>0.14499999999999999</v>
      </c>
      <c r="AJ9763" s="18" t="str">
        <f t="shared" si="1510"/>
        <v/>
      </c>
      <c r="AK9763" s="18">
        <f t="shared" si="1509"/>
        <v>2.8</v>
      </c>
      <c r="AL9763" s="18">
        <f t="shared" si="1511"/>
        <v>0.40599999999999997</v>
      </c>
      <c r="AM9763" s="18" t="s">
        <v>34850</v>
      </c>
    </row>
    <row r="9764" spans="1:39" x14ac:dyDescent="0.2">
      <c r="A9764" t="s">
        <v>23071</v>
      </c>
      <c r="B9764" t="s">
        <v>126</v>
      </c>
      <c r="C9764" t="s">
        <v>23072</v>
      </c>
      <c r="D9764" s="1">
        <v>38898</v>
      </c>
      <c r="E9764" s="1">
        <v>43456</v>
      </c>
      <c r="F9764" t="s">
        <v>19</v>
      </c>
      <c r="I9764">
        <v>100</v>
      </c>
      <c r="J9764">
        <v>0</v>
      </c>
      <c r="K9764">
        <v>0</v>
      </c>
      <c r="L9764">
        <v>1620</v>
      </c>
      <c r="M9764">
        <v>1620</v>
      </c>
      <c r="N9764" t="s">
        <v>20</v>
      </c>
      <c r="O9764" t="s">
        <v>23073</v>
      </c>
      <c r="P9764" t="s">
        <v>28</v>
      </c>
      <c r="Q9764" t="s">
        <v>34233</v>
      </c>
      <c r="R9764" t="s">
        <v>34233</v>
      </c>
      <c r="S9764" t="s">
        <v>32628</v>
      </c>
      <c r="T9764" t="s">
        <v>32634</v>
      </c>
      <c r="U9764" t="s">
        <v>32634</v>
      </c>
      <c r="V9764" t="s">
        <v>33589</v>
      </c>
      <c r="W9764">
        <v>200</v>
      </c>
      <c r="X9764">
        <v>2</v>
      </c>
      <c r="Y9764" t="s">
        <v>32654</v>
      </c>
      <c r="Z9764">
        <v>400</v>
      </c>
      <c r="AA9764">
        <v>8.5</v>
      </c>
      <c r="AB9764">
        <v>12</v>
      </c>
      <c r="AC9764">
        <v>1</v>
      </c>
      <c r="AD9764" t="str">
        <f t="shared" si="1513"/>
        <v/>
      </c>
      <c r="AE9764" t="str">
        <f t="shared" si="1515"/>
        <v/>
      </c>
      <c r="AF9764" t="str">
        <f t="shared" si="1514"/>
        <v/>
      </c>
      <c r="AG9764">
        <f t="shared" si="1516"/>
        <v>1</v>
      </c>
      <c r="AH9764">
        <f t="shared" si="1508"/>
        <v>2.8</v>
      </c>
      <c r="AI9764">
        <v>0.14499999999999999</v>
      </c>
      <c r="AJ9764">
        <f t="shared" si="1510"/>
        <v>0.40599999999999997</v>
      </c>
      <c r="AK9764" t="str">
        <f t="shared" si="1509"/>
        <v/>
      </c>
      <c r="AL9764" t="str">
        <f t="shared" si="1511"/>
        <v/>
      </c>
    </row>
    <row r="9765" spans="1:39" x14ac:dyDescent="0.2">
      <c r="A9765" t="s">
        <v>27364</v>
      </c>
      <c r="B9765" t="s">
        <v>126</v>
      </c>
      <c r="C9765" t="s">
        <v>27365</v>
      </c>
      <c r="D9765" s="1">
        <v>41873</v>
      </c>
      <c r="E9765" s="1">
        <v>44546</v>
      </c>
      <c r="F9765" t="s">
        <v>19</v>
      </c>
      <c r="I9765">
        <v>100</v>
      </c>
      <c r="J9765">
        <v>0</v>
      </c>
      <c r="K9765">
        <v>0</v>
      </c>
      <c r="L9765">
        <v>1629</v>
      </c>
      <c r="M9765">
        <v>1629</v>
      </c>
      <c r="N9765" t="s">
        <v>20</v>
      </c>
      <c r="O9765" t="s">
        <v>27366</v>
      </c>
      <c r="P9765" t="s">
        <v>28</v>
      </c>
      <c r="Q9765" t="s">
        <v>34234</v>
      </c>
      <c r="R9765" s="9" t="s">
        <v>33762</v>
      </c>
      <c r="S9765" t="s">
        <v>32627</v>
      </c>
      <c r="T9765" t="s">
        <v>34363</v>
      </c>
      <c r="U9765" t="s">
        <v>32634</v>
      </c>
      <c r="V9765" t="s">
        <v>33588</v>
      </c>
      <c r="W9765">
        <v>200</v>
      </c>
      <c r="X9765" t="s">
        <v>32784</v>
      </c>
      <c r="Y9765" t="s">
        <v>32654</v>
      </c>
      <c r="Z9765">
        <v>350</v>
      </c>
      <c r="AA9765">
        <v>8.5</v>
      </c>
      <c r="AC9765">
        <v>1</v>
      </c>
      <c r="AD9765" t="str">
        <f t="shared" si="1513"/>
        <v/>
      </c>
      <c r="AE9765" t="str">
        <f t="shared" si="1515"/>
        <v/>
      </c>
      <c r="AF9765" t="str">
        <f t="shared" si="1514"/>
        <v/>
      </c>
      <c r="AG9765">
        <f t="shared" si="1516"/>
        <v>1</v>
      </c>
      <c r="AH9765">
        <f t="shared" ref="AH9765:AH9828" si="1517">IF(AG9765="","",AG9765*2.8)</f>
        <v>2.8</v>
      </c>
      <c r="AI9765">
        <v>0.14499999999999999</v>
      </c>
      <c r="AJ9765">
        <f t="shared" si="1510"/>
        <v>0.40599999999999997</v>
      </c>
      <c r="AK9765" t="str">
        <f t="shared" ref="AK9765:AK9828" si="1518">IF(AE9765="","",AE9765*2.8)</f>
        <v/>
      </c>
      <c r="AL9765" t="str">
        <f t="shared" si="1511"/>
        <v/>
      </c>
      <c r="AM9765" t="s">
        <v>34851</v>
      </c>
    </row>
    <row r="9766" spans="1:39" x14ac:dyDescent="0.2">
      <c r="A9766" t="s">
        <v>7943</v>
      </c>
      <c r="B9766" t="s">
        <v>126</v>
      </c>
      <c r="C9766" t="s">
        <v>7944</v>
      </c>
      <c r="D9766" s="1">
        <v>36237</v>
      </c>
      <c r="E9766" s="1">
        <v>44593</v>
      </c>
      <c r="F9766" t="s">
        <v>19</v>
      </c>
      <c r="I9766">
        <v>100</v>
      </c>
      <c r="J9766">
        <v>0</v>
      </c>
      <c r="K9766">
        <v>0</v>
      </c>
      <c r="L9766">
        <v>4134</v>
      </c>
      <c r="M9766">
        <v>4134</v>
      </c>
      <c r="N9766" t="s">
        <v>20</v>
      </c>
      <c r="O9766" t="s">
        <v>7945</v>
      </c>
      <c r="P9766" t="s">
        <v>28</v>
      </c>
      <c r="Q9766" t="s">
        <v>34233</v>
      </c>
      <c r="R9766" t="s">
        <v>34233</v>
      </c>
      <c r="S9766" t="s">
        <v>33800</v>
      </c>
      <c r="T9766" t="s">
        <v>34349</v>
      </c>
      <c r="AD9766" t="str">
        <f t="shared" si="1513"/>
        <v/>
      </c>
      <c r="AE9766" t="str">
        <f t="shared" si="1515"/>
        <v/>
      </c>
      <c r="AF9766" t="str">
        <f t="shared" si="1514"/>
        <v/>
      </c>
      <c r="AG9766" s="17">
        <v>1</v>
      </c>
      <c r="AH9766">
        <f t="shared" si="1517"/>
        <v>2.8</v>
      </c>
      <c r="AI9766">
        <v>0.14499999999999999</v>
      </c>
      <c r="AJ9766">
        <f t="shared" ref="AJ9766:AJ9829" si="1519">IF(COUNTBLANK(AH9766),"",AH9766*AI9766)</f>
        <v>0.40599999999999997</v>
      </c>
      <c r="AK9766" t="str">
        <f t="shared" si="1518"/>
        <v/>
      </c>
      <c r="AL9766" t="str">
        <f t="shared" si="1511"/>
        <v/>
      </c>
    </row>
    <row r="9767" spans="1:39" x14ac:dyDescent="0.2">
      <c r="A9767" t="s">
        <v>19172</v>
      </c>
      <c r="B9767" t="s">
        <v>126</v>
      </c>
      <c r="C9767" t="s">
        <v>19173</v>
      </c>
      <c r="D9767" s="1">
        <v>38103</v>
      </c>
      <c r="E9767" s="1">
        <v>44593</v>
      </c>
      <c r="F9767" t="s">
        <v>39</v>
      </c>
      <c r="I9767">
        <v>100</v>
      </c>
      <c r="J9767">
        <v>0</v>
      </c>
      <c r="K9767">
        <v>0</v>
      </c>
      <c r="L9767">
        <v>1553</v>
      </c>
      <c r="M9767">
        <v>1553</v>
      </c>
      <c r="N9767" t="s">
        <v>20</v>
      </c>
      <c r="O9767" t="s">
        <v>19174</v>
      </c>
      <c r="P9767" t="s">
        <v>28</v>
      </c>
      <c r="Q9767" t="s">
        <v>34234</v>
      </c>
      <c r="R9767" t="s">
        <v>33762</v>
      </c>
      <c r="S9767" t="s">
        <v>33942</v>
      </c>
      <c r="T9767" t="s">
        <v>34233</v>
      </c>
      <c r="V9767" t="s">
        <v>33590</v>
      </c>
      <c r="AD9767" t="str">
        <f t="shared" si="1513"/>
        <v/>
      </c>
      <c r="AE9767" t="str">
        <f t="shared" si="1515"/>
        <v/>
      </c>
      <c r="AF9767" t="str">
        <f t="shared" si="1514"/>
        <v/>
      </c>
      <c r="AG9767" t="str">
        <f>IF((S9767&lt;&gt;"tühi")*(AC9767&lt;&gt;""),AC9767,"")</f>
        <v/>
      </c>
      <c r="AH9767" t="str">
        <f t="shared" si="1517"/>
        <v/>
      </c>
      <c r="AI9767">
        <v>0.14499999999999999</v>
      </c>
      <c r="AJ9767" t="str">
        <f t="shared" si="1519"/>
        <v/>
      </c>
      <c r="AK9767" t="str">
        <f t="shared" si="1518"/>
        <v/>
      </c>
      <c r="AL9767" t="str">
        <f t="shared" si="1511"/>
        <v/>
      </c>
    </row>
    <row r="9768" spans="1:39" x14ac:dyDescent="0.2">
      <c r="A9768" t="s">
        <v>19390</v>
      </c>
      <c r="B9768" t="s">
        <v>126</v>
      </c>
      <c r="C9768" t="s">
        <v>19391</v>
      </c>
      <c r="D9768" s="1">
        <v>38103</v>
      </c>
      <c r="E9768" s="1">
        <v>43456</v>
      </c>
      <c r="F9768" t="s">
        <v>19</v>
      </c>
      <c r="I9768">
        <v>100</v>
      </c>
      <c r="J9768">
        <v>0</v>
      </c>
      <c r="K9768">
        <v>0</v>
      </c>
      <c r="L9768">
        <v>1552</v>
      </c>
      <c r="M9768">
        <v>1552</v>
      </c>
      <c r="N9768" t="s">
        <v>20</v>
      </c>
      <c r="O9768" t="s">
        <v>19392</v>
      </c>
      <c r="P9768" t="s">
        <v>28</v>
      </c>
      <c r="Q9768" t="s">
        <v>34233</v>
      </c>
      <c r="R9768" t="s">
        <v>34233</v>
      </c>
      <c r="S9768" t="s">
        <v>32628</v>
      </c>
      <c r="T9768" t="s">
        <v>34354</v>
      </c>
      <c r="U9768" t="s">
        <v>32634</v>
      </c>
      <c r="V9768" t="s">
        <v>33590</v>
      </c>
      <c r="X9768">
        <v>2</v>
      </c>
      <c r="Y9768" t="s">
        <v>32654</v>
      </c>
      <c r="AB9768">
        <v>15</v>
      </c>
      <c r="AC9768">
        <v>1</v>
      </c>
      <c r="AD9768" t="str">
        <f t="shared" si="1513"/>
        <v/>
      </c>
      <c r="AE9768" t="str">
        <f t="shared" si="1515"/>
        <v/>
      </c>
      <c r="AF9768" t="str">
        <f t="shared" si="1514"/>
        <v/>
      </c>
      <c r="AG9768">
        <f>IF((S9768&lt;&gt;"tühi")*(AC9768&lt;&gt;""),AC9768,"")</f>
        <v>1</v>
      </c>
      <c r="AH9768">
        <f t="shared" si="1517"/>
        <v>2.8</v>
      </c>
      <c r="AI9768">
        <v>0.14499999999999999</v>
      </c>
      <c r="AJ9768">
        <f t="shared" si="1519"/>
        <v>0.40599999999999997</v>
      </c>
      <c r="AK9768" t="str">
        <f t="shared" si="1518"/>
        <v/>
      </c>
      <c r="AL9768" t="str">
        <f t="shared" si="1511"/>
        <v/>
      </c>
    </row>
    <row r="9769" spans="1:39" x14ac:dyDescent="0.2">
      <c r="A9769" t="s">
        <v>19181</v>
      </c>
      <c r="B9769" t="s">
        <v>126</v>
      </c>
      <c r="C9769" t="s">
        <v>19182</v>
      </c>
      <c r="D9769" s="1">
        <v>38078</v>
      </c>
      <c r="E9769" s="1">
        <v>43456</v>
      </c>
      <c r="F9769" t="s">
        <v>19</v>
      </c>
      <c r="I9769">
        <v>100</v>
      </c>
      <c r="J9769">
        <v>0</v>
      </c>
      <c r="K9769">
        <v>0</v>
      </c>
      <c r="L9769">
        <v>1078</v>
      </c>
      <c r="M9769">
        <v>1078</v>
      </c>
      <c r="N9769" t="s">
        <v>20</v>
      </c>
      <c r="O9769" t="s">
        <v>19183</v>
      </c>
      <c r="P9769" t="s">
        <v>28</v>
      </c>
      <c r="Q9769" t="s">
        <v>34233</v>
      </c>
      <c r="R9769" t="s">
        <v>34233</v>
      </c>
      <c r="S9769" t="s">
        <v>32628</v>
      </c>
      <c r="T9769" t="s">
        <v>34354</v>
      </c>
      <c r="AD9769" t="str">
        <f t="shared" si="1513"/>
        <v/>
      </c>
      <c r="AE9769" t="str">
        <f t="shared" si="1515"/>
        <v/>
      </c>
      <c r="AF9769" t="str">
        <f t="shared" si="1514"/>
        <v/>
      </c>
      <c r="AG9769" s="17">
        <v>1</v>
      </c>
      <c r="AH9769">
        <f t="shared" si="1517"/>
        <v>2.8</v>
      </c>
      <c r="AI9769">
        <v>0.14499999999999999</v>
      </c>
      <c r="AJ9769">
        <f t="shared" si="1519"/>
        <v>0.40599999999999997</v>
      </c>
      <c r="AK9769" t="str">
        <f t="shared" si="1518"/>
        <v/>
      </c>
      <c r="AL9769" t="str">
        <f t="shared" si="1511"/>
        <v/>
      </c>
    </row>
    <row r="9770" spans="1:39" x14ac:dyDescent="0.2">
      <c r="A9770" t="s">
        <v>27054</v>
      </c>
      <c r="B9770" t="s">
        <v>126</v>
      </c>
      <c r="C9770" t="s">
        <v>27055</v>
      </c>
      <c r="D9770" s="1">
        <v>41652</v>
      </c>
      <c r="E9770" s="1">
        <v>43456</v>
      </c>
      <c r="F9770" t="s">
        <v>19</v>
      </c>
      <c r="I9770">
        <v>100</v>
      </c>
      <c r="J9770">
        <v>0</v>
      </c>
      <c r="K9770">
        <v>0</v>
      </c>
      <c r="L9770">
        <v>1536</v>
      </c>
      <c r="M9770">
        <v>1536</v>
      </c>
      <c r="N9770" t="s">
        <v>20</v>
      </c>
      <c r="O9770" t="s">
        <v>27056</v>
      </c>
      <c r="P9770" t="s">
        <v>28</v>
      </c>
      <c r="Q9770" t="s">
        <v>34233</v>
      </c>
      <c r="R9770" t="s">
        <v>34233</v>
      </c>
      <c r="S9770" t="s">
        <v>32628</v>
      </c>
      <c r="T9770" t="s">
        <v>34357</v>
      </c>
      <c r="U9770" t="s">
        <v>32634</v>
      </c>
      <c r="V9770" t="s">
        <v>33586</v>
      </c>
      <c r="W9770">
        <v>220</v>
      </c>
      <c r="X9770">
        <v>2</v>
      </c>
      <c r="Y9770" t="s">
        <v>32654</v>
      </c>
      <c r="Z9770">
        <v>410</v>
      </c>
      <c r="AA9770">
        <v>7</v>
      </c>
      <c r="AC9770">
        <v>1</v>
      </c>
      <c r="AD9770" t="str">
        <f t="shared" si="1513"/>
        <v/>
      </c>
      <c r="AE9770" t="str">
        <f t="shared" si="1515"/>
        <v/>
      </c>
      <c r="AF9770" t="str">
        <f t="shared" si="1514"/>
        <v/>
      </c>
      <c r="AG9770">
        <f>IF((S9770&lt;&gt;"tühi")*(AC9770&lt;&gt;""),AC9770,"")</f>
        <v>1</v>
      </c>
      <c r="AH9770">
        <f t="shared" si="1517"/>
        <v>2.8</v>
      </c>
      <c r="AI9770">
        <v>0.14499999999999999</v>
      </c>
      <c r="AJ9770">
        <f t="shared" si="1519"/>
        <v>0.40599999999999997</v>
      </c>
      <c r="AK9770" t="str">
        <f t="shared" si="1518"/>
        <v/>
      </c>
      <c r="AL9770" t="str">
        <f t="shared" si="1511"/>
        <v/>
      </c>
    </row>
    <row r="9771" spans="1:39" x14ac:dyDescent="0.2">
      <c r="A9771" t="s">
        <v>19079</v>
      </c>
      <c r="B9771" t="s">
        <v>126</v>
      </c>
      <c r="C9771" t="s">
        <v>19080</v>
      </c>
      <c r="D9771" s="1">
        <v>38078</v>
      </c>
      <c r="E9771" s="1">
        <v>43456</v>
      </c>
      <c r="F9771" t="s">
        <v>19</v>
      </c>
      <c r="I9771">
        <v>100</v>
      </c>
      <c r="J9771">
        <v>0</v>
      </c>
      <c r="K9771">
        <v>0</v>
      </c>
      <c r="L9771">
        <v>1076</v>
      </c>
      <c r="M9771">
        <v>1076</v>
      </c>
      <c r="N9771" t="s">
        <v>20</v>
      </c>
      <c r="O9771" t="s">
        <v>19081</v>
      </c>
      <c r="P9771" t="s">
        <v>28</v>
      </c>
      <c r="Q9771" t="s">
        <v>34233</v>
      </c>
      <c r="R9771" t="s">
        <v>34233</v>
      </c>
      <c r="S9771" t="s">
        <v>32628</v>
      </c>
      <c r="T9771" t="s">
        <v>34357</v>
      </c>
      <c r="AD9771" t="str">
        <f t="shared" si="1513"/>
        <v/>
      </c>
      <c r="AE9771" t="str">
        <f t="shared" si="1515"/>
        <v/>
      </c>
      <c r="AF9771" t="str">
        <f t="shared" si="1514"/>
        <v/>
      </c>
      <c r="AG9771" s="17">
        <v>1</v>
      </c>
      <c r="AH9771">
        <f t="shared" si="1517"/>
        <v>2.8</v>
      </c>
      <c r="AI9771">
        <v>0.14499999999999999</v>
      </c>
      <c r="AJ9771">
        <f t="shared" si="1519"/>
        <v>0.40599999999999997</v>
      </c>
      <c r="AK9771" t="str">
        <f t="shared" si="1518"/>
        <v/>
      </c>
      <c r="AL9771" t="str">
        <f t="shared" ref="AL9771:AL9834" si="1520">IF(COUNTBLANK(AK9771),"",AK9771*AI9771)</f>
        <v/>
      </c>
    </row>
    <row r="9772" spans="1:39" x14ac:dyDescent="0.2">
      <c r="A9772" t="s">
        <v>20078</v>
      </c>
      <c r="B9772" t="s">
        <v>126</v>
      </c>
      <c r="C9772" t="s">
        <v>20079</v>
      </c>
      <c r="D9772" s="1">
        <v>38226</v>
      </c>
      <c r="E9772" s="1">
        <v>44546</v>
      </c>
      <c r="F9772" t="s">
        <v>19</v>
      </c>
      <c r="I9772">
        <v>100</v>
      </c>
      <c r="J9772">
        <v>0</v>
      </c>
      <c r="K9772">
        <v>0</v>
      </c>
      <c r="L9772">
        <v>1707</v>
      </c>
      <c r="M9772">
        <v>1707</v>
      </c>
      <c r="N9772" t="s">
        <v>20</v>
      </c>
      <c r="O9772" t="s">
        <v>20080</v>
      </c>
      <c r="P9772" t="s">
        <v>28</v>
      </c>
      <c r="Q9772" t="s">
        <v>34233</v>
      </c>
      <c r="R9772" t="s">
        <v>34233</v>
      </c>
      <c r="S9772" t="s">
        <v>32628</v>
      </c>
      <c r="T9772" t="s">
        <v>34357</v>
      </c>
      <c r="U9772" t="s">
        <v>32634</v>
      </c>
      <c r="V9772" t="s">
        <v>33591</v>
      </c>
      <c r="W9772">
        <v>250</v>
      </c>
      <c r="X9772">
        <v>2</v>
      </c>
      <c r="Y9772" t="s">
        <v>32654</v>
      </c>
      <c r="Z9772">
        <v>500</v>
      </c>
      <c r="AA9772">
        <v>8.5</v>
      </c>
      <c r="AB9772">
        <v>15</v>
      </c>
      <c r="AC9772">
        <v>1</v>
      </c>
      <c r="AD9772" t="str">
        <f t="shared" si="1513"/>
        <v/>
      </c>
      <c r="AE9772" t="str">
        <f t="shared" si="1515"/>
        <v/>
      </c>
      <c r="AF9772" t="str">
        <f t="shared" si="1514"/>
        <v/>
      </c>
      <c r="AG9772">
        <f t="shared" ref="AG9772:AG9809" si="1521">IF((S9772&lt;&gt;"tühi")*(AC9772&lt;&gt;""),AC9772,"")</f>
        <v>1</v>
      </c>
      <c r="AH9772">
        <f t="shared" si="1517"/>
        <v>2.8</v>
      </c>
      <c r="AI9772">
        <v>0.14499999999999999</v>
      </c>
      <c r="AJ9772">
        <f t="shared" si="1519"/>
        <v>0.40599999999999997</v>
      </c>
      <c r="AK9772" t="str">
        <f t="shared" si="1518"/>
        <v/>
      </c>
      <c r="AL9772" t="str">
        <f t="shared" si="1520"/>
        <v/>
      </c>
    </row>
    <row r="9773" spans="1:39" x14ac:dyDescent="0.2">
      <c r="A9773" t="s">
        <v>31533</v>
      </c>
      <c r="B9773" t="s">
        <v>126</v>
      </c>
      <c r="C9773" t="s">
        <v>31534</v>
      </c>
      <c r="D9773" s="1">
        <v>43987</v>
      </c>
      <c r="E9773" s="1">
        <v>44546</v>
      </c>
      <c r="F9773" t="s">
        <v>19</v>
      </c>
      <c r="I9773">
        <v>100</v>
      </c>
      <c r="J9773">
        <v>0</v>
      </c>
      <c r="K9773">
        <v>0</v>
      </c>
      <c r="L9773">
        <v>2052</v>
      </c>
      <c r="M9773">
        <v>2052</v>
      </c>
      <c r="N9773" t="s">
        <v>20</v>
      </c>
      <c r="O9773" t="s">
        <v>31535</v>
      </c>
      <c r="P9773" t="s">
        <v>28</v>
      </c>
      <c r="Q9773" t="s">
        <v>34233</v>
      </c>
      <c r="R9773" t="s">
        <v>34233</v>
      </c>
      <c r="S9773" t="s">
        <v>32628</v>
      </c>
      <c r="T9773" t="s">
        <v>34357</v>
      </c>
      <c r="U9773" t="s">
        <v>32634</v>
      </c>
      <c r="V9773" t="s">
        <v>32696</v>
      </c>
      <c r="W9773">
        <v>400</v>
      </c>
      <c r="Y9773">
        <v>1</v>
      </c>
      <c r="AA9773">
        <v>8.5</v>
      </c>
      <c r="AC9773">
        <v>1</v>
      </c>
      <c r="AD9773" t="str">
        <f t="shared" si="1513"/>
        <v/>
      </c>
      <c r="AE9773" t="str">
        <f t="shared" si="1515"/>
        <v/>
      </c>
      <c r="AF9773" t="str">
        <f t="shared" si="1514"/>
        <v/>
      </c>
      <c r="AG9773">
        <f t="shared" si="1521"/>
        <v>1</v>
      </c>
      <c r="AH9773">
        <f t="shared" si="1517"/>
        <v>2.8</v>
      </c>
      <c r="AI9773">
        <v>0.14499999999999999</v>
      </c>
      <c r="AJ9773">
        <f t="shared" si="1519"/>
        <v>0.40599999999999997</v>
      </c>
      <c r="AK9773" t="str">
        <f t="shared" si="1518"/>
        <v/>
      </c>
      <c r="AL9773" t="str">
        <f t="shared" si="1520"/>
        <v/>
      </c>
    </row>
    <row r="9774" spans="1:39" x14ac:dyDescent="0.2">
      <c r="A9774" t="s">
        <v>28962</v>
      </c>
      <c r="B9774" t="s">
        <v>126</v>
      </c>
      <c r="C9774" t="s">
        <v>28963</v>
      </c>
      <c r="D9774" s="1">
        <v>42879</v>
      </c>
      <c r="E9774" s="1">
        <v>43951</v>
      </c>
      <c r="F9774" t="s">
        <v>26</v>
      </c>
      <c r="I9774">
        <v>100</v>
      </c>
      <c r="J9774">
        <v>0</v>
      </c>
      <c r="K9774">
        <v>0</v>
      </c>
      <c r="L9774">
        <v>1010</v>
      </c>
      <c r="M9774">
        <v>1010</v>
      </c>
      <c r="N9774" t="s">
        <v>20</v>
      </c>
      <c r="O9774" t="s">
        <v>28964</v>
      </c>
      <c r="P9774" t="s">
        <v>44</v>
      </c>
      <c r="Q9774" t="s">
        <v>34233</v>
      </c>
      <c r="R9774" t="s">
        <v>34233</v>
      </c>
      <c r="S9774" t="s">
        <v>34233</v>
      </c>
      <c r="T9774" t="s">
        <v>34233</v>
      </c>
      <c r="AD9774" t="str">
        <f t="shared" si="1513"/>
        <v/>
      </c>
      <c r="AE9774" t="str">
        <f t="shared" si="1515"/>
        <v/>
      </c>
      <c r="AF9774" t="str">
        <f t="shared" si="1514"/>
        <v/>
      </c>
      <c r="AG9774" t="str">
        <f t="shared" si="1521"/>
        <v/>
      </c>
      <c r="AH9774" t="str">
        <f t="shared" si="1517"/>
        <v/>
      </c>
      <c r="AI9774">
        <v>0.14499999999999999</v>
      </c>
      <c r="AJ9774" t="str">
        <f t="shared" si="1519"/>
        <v/>
      </c>
      <c r="AK9774" t="str">
        <f t="shared" si="1518"/>
        <v/>
      </c>
      <c r="AL9774" t="str">
        <f t="shared" si="1520"/>
        <v/>
      </c>
    </row>
    <row r="9775" spans="1:39" x14ac:dyDescent="0.2">
      <c r="A9775" t="s">
        <v>27361</v>
      </c>
      <c r="B9775" t="s">
        <v>126</v>
      </c>
      <c r="C9775" t="s">
        <v>27362</v>
      </c>
      <c r="D9775" s="1">
        <v>41873</v>
      </c>
      <c r="E9775" s="1">
        <v>44546</v>
      </c>
      <c r="F9775" t="s">
        <v>26</v>
      </c>
      <c r="I9775">
        <v>100</v>
      </c>
      <c r="J9775">
        <v>0</v>
      </c>
      <c r="K9775">
        <v>0</v>
      </c>
      <c r="L9775">
        <v>940</v>
      </c>
      <c r="M9775">
        <v>940</v>
      </c>
      <c r="N9775" t="s">
        <v>20</v>
      </c>
      <c r="O9775" t="s">
        <v>27363</v>
      </c>
      <c r="P9775" t="s">
        <v>44</v>
      </c>
      <c r="Q9775" t="s">
        <v>34233</v>
      </c>
      <c r="R9775" t="s">
        <v>34233</v>
      </c>
      <c r="S9775" t="s">
        <v>34233</v>
      </c>
      <c r="T9775" t="s">
        <v>34233</v>
      </c>
      <c r="V9775" t="s">
        <v>33588</v>
      </c>
      <c r="AD9775" t="str">
        <f t="shared" si="1513"/>
        <v/>
      </c>
      <c r="AE9775" t="str">
        <f t="shared" si="1515"/>
        <v/>
      </c>
      <c r="AF9775" t="str">
        <f t="shared" si="1514"/>
        <v/>
      </c>
      <c r="AG9775" t="str">
        <f t="shared" si="1521"/>
        <v/>
      </c>
      <c r="AH9775" t="str">
        <f t="shared" si="1517"/>
        <v/>
      </c>
      <c r="AI9775">
        <v>0.14499999999999999</v>
      </c>
      <c r="AJ9775" t="str">
        <f t="shared" si="1519"/>
        <v/>
      </c>
      <c r="AK9775" t="str">
        <f t="shared" si="1518"/>
        <v/>
      </c>
      <c r="AL9775" t="str">
        <f t="shared" si="1520"/>
        <v/>
      </c>
    </row>
    <row r="9776" spans="1:39" x14ac:dyDescent="0.2">
      <c r="A9776" t="s">
        <v>28687</v>
      </c>
      <c r="B9776" t="s">
        <v>126</v>
      </c>
      <c r="C9776" t="s">
        <v>28688</v>
      </c>
      <c r="D9776" s="1">
        <v>42772</v>
      </c>
      <c r="E9776" s="1">
        <v>44546</v>
      </c>
      <c r="F9776" t="s">
        <v>26</v>
      </c>
      <c r="I9776">
        <v>100</v>
      </c>
      <c r="J9776">
        <v>0</v>
      </c>
      <c r="K9776">
        <v>0</v>
      </c>
      <c r="L9776">
        <v>1852</v>
      </c>
      <c r="M9776">
        <v>1852</v>
      </c>
      <c r="N9776" t="s">
        <v>20</v>
      </c>
      <c r="O9776" t="s">
        <v>28689</v>
      </c>
      <c r="P9776" t="s">
        <v>44</v>
      </c>
      <c r="Q9776" t="s">
        <v>34233</v>
      </c>
      <c r="R9776" t="s">
        <v>34233</v>
      </c>
      <c r="S9776" t="s">
        <v>34233</v>
      </c>
      <c r="T9776" t="s">
        <v>34233</v>
      </c>
      <c r="AD9776" t="str">
        <f t="shared" si="1513"/>
        <v/>
      </c>
      <c r="AE9776" t="str">
        <f t="shared" ref="AE9776:AE9807" si="1522">IF((S9776="tühi")*(AC9776&lt;&gt;""),AC9776,"")</f>
        <v/>
      </c>
      <c r="AF9776" t="str">
        <f t="shared" si="1514"/>
        <v/>
      </c>
      <c r="AG9776" t="str">
        <f t="shared" si="1521"/>
        <v/>
      </c>
      <c r="AH9776" t="str">
        <f t="shared" si="1517"/>
        <v/>
      </c>
      <c r="AI9776">
        <v>0.14499999999999999</v>
      </c>
      <c r="AJ9776" t="str">
        <f t="shared" si="1519"/>
        <v/>
      </c>
      <c r="AK9776" t="str">
        <f t="shared" si="1518"/>
        <v/>
      </c>
      <c r="AL9776" t="str">
        <f t="shared" si="1520"/>
        <v/>
      </c>
    </row>
    <row r="9777" spans="1:39" x14ac:dyDescent="0.2">
      <c r="A9777" t="s">
        <v>25992</v>
      </c>
      <c r="B9777" t="s">
        <v>126</v>
      </c>
      <c r="C9777" t="s">
        <v>25993</v>
      </c>
      <c r="D9777" s="1">
        <v>40680</v>
      </c>
      <c r="E9777" s="1">
        <v>43951</v>
      </c>
      <c r="F9777" t="s">
        <v>26</v>
      </c>
      <c r="I9777">
        <v>100</v>
      </c>
      <c r="J9777">
        <v>0</v>
      </c>
      <c r="K9777">
        <v>0</v>
      </c>
      <c r="L9777">
        <v>854</v>
      </c>
      <c r="M9777">
        <v>854</v>
      </c>
      <c r="N9777" t="s">
        <v>20</v>
      </c>
      <c r="O9777" t="s">
        <v>25913</v>
      </c>
      <c r="P9777" t="s">
        <v>44</v>
      </c>
      <c r="Q9777" t="s">
        <v>34233</v>
      </c>
      <c r="R9777" t="s">
        <v>34233</v>
      </c>
      <c r="S9777" t="s">
        <v>34233</v>
      </c>
      <c r="T9777" t="s">
        <v>34233</v>
      </c>
      <c r="AD9777" t="str">
        <f t="shared" si="1513"/>
        <v/>
      </c>
      <c r="AE9777" t="str">
        <f t="shared" si="1522"/>
        <v/>
      </c>
      <c r="AF9777" t="str">
        <f t="shared" si="1514"/>
        <v/>
      </c>
      <c r="AG9777" t="str">
        <f t="shared" si="1521"/>
        <v/>
      </c>
      <c r="AH9777" t="str">
        <f t="shared" si="1517"/>
        <v/>
      </c>
      <c r="AI9777">
        <v>0.14499999999999999</v>
      </c>
      <c r="AJ9777" t="str">
        <f t="shared" si="1519"/>
        <v/>
      </c>
      <c r="AK9777" t="str">
        <f t="shared" si="1518"/>
        <v/>
      </c>
      <c r="AL9777" t="str">
        <f t="shared" si="1520"/>
        <v/>
      </c>
    </row>
    <row r="9778" spans="1:39" x14ac:dyDescent="0.2">
      <c r="A9778" t="s">
        <v>25557</v>
      </c>
      <c r="B9778" t="s">
        <v>126</v>
      </c>
      <c r="C9778" t="s">
        <v>20456</v>
      </c>
      <c r="D9778" s="1">
        <v>40058</v>
      </c>
      <c r="E9778" s="1">
        <v>44546</v>
      </c>
      <c r="F9778" t="s">
        <v>39</v>
      </c>
      <c r="I9778">
        <v>100</v>
      </c>
      <c r="J9778">
        <v>0</v>
      </c>
      <c r="K9778">
        <v>0</v>
      </c>
      <c r="L9778">
        <v>13276</v>
      </c>
      <c r="M9778">
        <v>13276</v>
      </c>
      <c r="N9778" t="s">
        <v>20</v>
      </c>
      <c r="O9778" t="s">
        <v>25558</v>
      </c>
      <c r="P9778" t="s">
        <v>28</v>
      </c>
      <c r="Q9778" t="s">
        <v>34233</v>
      </c>
      <c r="R9778" t="s">
        <v>34233</v>
      </c>
      <c r="S9778" t="s">
        <v>33942</v>
      </c>
      <c r="T9778" t="s">
        <v>34233</v>
      </c>
      <c r="V9778" t="s">
        <v>33592</v>
      </c>
      <c r="AD9778" t="str">
        <f t="shared" si="1513"/>
        <v/>
      </c>
      <c r="AE9778" t="str">
        <f t="shared" si="1522"/>
        <v/>
      </c>
      <c r="AF9778" t="str">
        <f t="shared" si="1514"/>
        <v/>
      </c>
      <c r="AG9778" t="str">
        <f t="shared" si="1521"/>
        <v/>
      </c>
      <c r="AH9778" t="str">
        <f t="shared" si="1517"/>
        <v/>
      </c>
      <c r="AI9778">
        <v>0.14499999999999999</v>
      </c>
      <c r="AJ9778" t="str">
        <f t="shared" si="1519"/>
        <v/>
      </c>
      <c r="AK9778" t="str">
        <f t="shared" si="1518"/>
        <v/>
      </c>
      <c r="AL9778" t="str">
        <f t="shared" si="1520"/>
        <v/>
      </c>
      <c r="AM9778" t="s">
        <v>34105</v>
      </c>
    </row>
    <row r="9779" spans="1:39" x14ac:dyDescent="0.2">
      <c r="A9779" t="s">
        <v>18219</v>
      </c>
      <c r="B9779" t="s">
        <v>126</v>
      </c>
      <c r="C9779" t="s">
        <v>18220</v>
      </c>
      <c r="D9779" s="1">
        <v>37946</v>
      </c>
      <c r="E9779" s="1">
        <v>44546</v>
      </c>
      <c r="F9779" t="s">
        <v>39</v>
      </c>
      <c r="I9779">
        <v>100</v>
      </c>
      <c r="J9779">
        <v>0</v>
      </c>
      <c r="K9779">
        <v>0</v>
      </c>
      <c r="L9779">
        <v>221</v>
      </c>
      <c r="M9779">
        <v>221</v>
      </c>
      <c r="N9779" t="s">
        <v>20</v>
      </c>
      <c r="O9779" t="s">
        <v>18221</v>
      </c>
      <c r="P9779" t="s">
        <v>44</v>
      </c>
      <c r="Q9779" t="s">
        <v>34233</v>
      </c>
      <c r="R9779" t="s">
        <v>34233</v>
      </c>
      <c r="S9779" t="s">
        <v>33942</v>
      </c>
      <c r="T9779" t="s">
        <v>34233</v>
      </c>
      <c r="AD9779" t="str">
        <f t="shared" si="1513"/>
        <v/>
      </c>
      <c r="AE9779" t="str">
        <f t="shared" si="1522"/>
        <v/>
      </c>
      <c r="AF9779" t="str">
        <f t="shared" si="1514"/>
        <v/>
      </c>
      <c r="AG9779" t="str">
        <f t="shared" si="1521"/>
        <v/>
      </c>
      <c r="AH9779" t="str">
        <f t="shared" si="1517"/>
        <v/>
      </c>
      <c r="AI9779">
        <v>0.14499999999999999</v>
      </c>
      <c r="AJ9779" t="str">
        <f t="shared" si="1519"/>
        <v/>
      </c>
      <c r="AK9779" t="str">
        <f t="shared" si="1518"/>
        <v/>
      </c>
      <c r="AL9779" t="str">
        <f t="shared" si="1520"/>
        <v/>
      </c>
    </row>
    <row r="9780" spans="1:39" x14ac:dyDescent="0.2">
      <c r="A9780" t="s">
        <v>23263</v>
      </c>
      <c r="B9780" t="s">
        <v>126</v>
      </c>
      <c r="C9780" t="s">
        <v>23264</v>
      </c>
      <c r="D9780" s="1">
        <v>38974</v>
      </c>
      <c r="E9780" s="1">
        <v>44546</v>
      </c>
      <c r="F9780" t="s">
        <v>19</v>
      </c>
      <c r="I9780">
        <v>100</v>
      </c>
      <c r="J9780">
        <v>0</v>
      </c>
      <c r="K9780">
        <v>0</v>
      </c>
      <c r="L9780">
        <v>1797</v>
      </c>
      <c r="M9780">
        <v>1797</v>
      </c>
      <c r="N9780" t="s">
        <v>20</v>
      </c>
      <c r="O9780" t="s">
        <v>23265</v>
      </c>
      <c r="P9780" t="s">
        <v>28</v>
      </c>
      <c r="Q9780" t="s">
        <v>34234</v>
      </c>
      <c r="R9780" t="s">
        <v>33762</v>
      </c>
      <c r="S9780" t="s">
        <v>33942</v>
      </c>
      <c r="T9780" t="s">
        <v>34233</v>
      </c>
      <c r="U9780" t="s">
        <v>32634</v>
      </c>
      <c r="V9780" t="s">
        <v>33593</v>
      </c>
      <c r="W9780">
        <v>216</v>
      </c>
      <c r="X9780">
        <v>2</v>
      </c>
      <c r="Y9780">
        <v>1</v>
      </c>
      <c r="Z9780">
        <v>432</v>
      </c>
      <c r="AA9780">
        <v>8.5</v>
      </c>
      <c r="AB9780">
        <v>12</v>
      </c>
      <c r="AC9780">
        <v>1</v>
      </c>
      <c r="AD9780" t="str">
        <f t="shared" si="1513"/>
        <v/>
      </c>
      <c r="AE9780">
        <f t="shared" si="1522"/>
        <v>1</v>
      </c>
      <c r="AF9780" t="str">
        <f t="shared" si="1514"/>
        <v/>
      </c>
      <c r="AG9780" t="str">
        <f t="shared" si="1521"/>
        <v/>
      </c>
      <c r="AH9780" t="str">
        <f t="shared" si="1517"/>
        <v/>
      </c>
      <c r="AI9780">
        <v>0.14499999999999999</v>
      </c>
      <c r="AJ9780" t="str">
        <f t="shared" si="1519"/>
        <v/>
      </c>
      <c r="AK9780">
        <f t="shared" si="1518"/>
        <v>2.8</v>
      </c>
      <c r="AL9780">
        <f t="shared" si="1520"/>
        <v>0.40599999999999997</v>
      </c>
    </row>
    <row r="9781" spans="1:39" x14ac:dyDescent="0.2">
      <c r="A9781" t="s">
        <v>23266</v>
      </c>
      <c r="B9781" t="s">
        <v>126</v>
      </c>
      <c r="C9781" t="s">
        <v>23267</v>
      </c>
      <c r="D9781" s="1">
        <v>38974</v>
      </c>
      <c r="E9781" s="1">
        <v>44546</v>
      </c>
      <c r="F9781" t="s">
        <v>19</v>
      </c>
      <c r="I9781">
        <v>100</v>
      </c>
      <c r="J9781">
        <v>0</v>
      </c>
      <c r="K9781">
        <v>0</v>
      </c>
      <c r="L9781">
        <v>1800</v>
      </c>
      <c r="M9781">
        <v>1800</v>
      </c>
      <c r="N9781" t="s">
        <v>20</v>
      </c>
      <c r="O9781" t="s">
        <v>23268</v>
      </c>
      <c r="P9781" t="s">
        <v>28</v>
      </c>
      <c r="Q9781" t="s">
        <v>34234</v>
      </c>
      <c r="R9781" t="s">
        <v>33762</v>
      </c>
      <c r="S9781" t="s">
        <v>33942</v>
      </c>
      <c r="T9781" t="s">
        <v>34233</v>
      </c>
      <c r="U9781" t="s">
        <v>32634</v>
      </c>
      <c r="V9781" t="s">
        <v>33593</v>
      </c>
      <c r="W9781">
        <v>216</v>
      </c>
      <c r="X9781">
        <v>2</v>
      </c>
      <c r="Y9781">
        <v>1</v>
      </c>
      <c r="Z9781">
        <v>432</v>
      </c>
      <c r="AA9781">
        <v>8.5</v>
      </c>
      <c r="AB9781">
        <v>12</v>
      </c>
      <c r="AC9781">
        <v>1</v>
      </c>
      <c r="AD9781" t="str">
        <f t="shared" si="1513"/>
        <v/>
      </c>
      <c r="AE9781">
        <f t="shared" si="1522"/>
        <v>1</v>
      </c>
      <c r="AF9781" t="str">
        <f t="shared" si="1514"/>
        <v/>
      </c>
      <c r="AG9781" t="str">
        <f t="shared" si="1521"/>
        <v/>
      </c>
      <c r="AH9781" t="str">
        <f t="shared" si="1517"/>
        <v/>
      </c>
      <c r="AI9781">
        <v>0.14499999999999999</v>
      </c>
      <c r="AJ9781" t="str">
        <f t="shared" si="1519"/>
        <v/>
      </c>
      <c r="AK9781">
        <f t="shared" si="1518"/>
        <v>2.8</v>
      </c>
      <c r="AL9781">
        <f t="shared" si="1520"/>
        <v>0.40599999999999997</v>
      </c>
    </row>
    <row r="9782" spans="1:39" x14ac:dyDescent="0.2">
      <c r="A9782" t="s">
        <v>23245</v>
      </c>
      <c r="B9782" t="s">
        <v>126</v>
      </c>
      <c r="C9782" t="s">
        <v>23246</v>
      </c>
      <c r="D9782" s="1">
        <v>38974</v>
      </c>
      <c r="E9782" s="1">
        <v>44546</v>
      </c>
      <c r="F9782" t="s">
        <v>19</v>
      </c>
      <c r="I9782">
        <v>100</v>
      </c>
      <c r="J9782">
        <v>0</v>
      </c>
      <c r="K9782">
        <v>0</v>
      </c>
      <c r="L9782">
        <v>1546</v>
      </c>
      <c r="M9782">
        <v>1546</v>
      </c>
      <c r="N9782" t="s">
        <v>20</v>
      </c>
      <c r="O9782" t="s">
        <v>23247</v>
      </c>
      <c r="P9782" t="s">
        <v>28</v>
      </c>
      <c r="Q9782" t="s">
        <v>34234</v>
      </c>
      <c r="R9782" t="s">
        <v>33762</v>
      </c>
      <c r="S9782" t="s">
        <v>33942</v>
      </c>
      <c r="T9782" t="s">
        <v>34233</v>
      </c>
      <c r="U9782" t="s">
        <v>32634</v>
      </c>
      <c r="V9782" t="s">
        <v>33593</v>
      </c>
      <c r="W9782">
        <v>232</v>
      </c>
      <c r="X9782">
        <v>2</v>
      </c>
      <c r="Y9782">
        <v>1</v>
      </c>
      <c r="Z9782">
        <v>464</v>
      </c>
      <c r="AA9782">
        <v>8.5</v>
      </c>
      <c r="AB9782">
        <v>15</v>
      </c>
      <c r="AC9782">
        <v>1</v>
      </c>
      <c r="AD9782" t="str">
        <f t="shared" si="1513"/>
        <v/>
      </c>
      <c r="AE9782">
        <f t="shared" si="1522"/>
        <v>1</v>
      </c>
      <c r="AF9782" t="str">
        <f t="shared" si="1514"/>
        <v/>
      </c>
      <c r="AG9782" t="str">
        <f t="shared" si="1521"/>
        <v/>
      </c>
      <c r="AH9782" t="str">
        <f t="shared" si="1517"/>
        <v/>
      </c>
      <c r="AI9782">
        <v>0.14499999999999999</v>
      </c>
      <c r="AJ9782" t="str">
        <f t="shared" si="1519"/>
        <v/>
      </c>
      <c r="AK9782">
        <f t="shared" si="1518"/>
        <v>2.8</v>
      </c>
      <c r="AL9782">
        <f t="shared" si="1520"/>
        <v>0.40599999999999997</v>
      </c>
    </row>
    <row r="9783" spans="1:39" x14ac:dyDescent="0.2">
      <c r="A9783" t="s">
        <v>23248</v>
      </c>
      <c r="B9783" t="s">
        <v>126</v>
      </c>
      <c r="C9783" t="s">
        <v>23249</v>
      </c>
      <c r="D9783" s="1">
        <v>38974</v>
      </c>
      <c r="E9783" s="1">
        <v>43951</v>
      </c>
      <c r="F9783" t="s">
        <v>19</v>
      </c>
      <c r="I9783">
        <v>100</v>
      </c>
      <c r="J9783">
        <v>0</v>
      </c>
      <c r="K9783">
        <v>0</v>
      </c>
      <c r="L9783">
        <v>1543</v>
      </c>
      <c r="M9783">
        <v>1543</v>
      </c>
      <c r="N9783" t="s">
        <v>20</v>
      </c>
      <c r="O9783" t="s">
        <v>23250</v>
      </c>
      <c r="P9783" t="s">
        <v>28</v>
      </c>
      <c r="Q9783" t="s">
        <v>34233</v>
      </c>
      <c r="R9783" t="s">
        <v>34233</v>
      </c>
      <c r="S9783" t="s">
        <v>32628</v>
      </c>
      <c r="T9783" t="s">
        <v>34357</v>
      </c>
      <c r="U9783" t="s">
        <v>32634</v>
      </c>
      <c r="V9783" t="s">
        <v>33593</v>
      </c>
      <c r="W9783">
        <v>232</v>
      </c>
      <c r="X9783">
        <v>2</v>
      </c>
      <c r="Y9783">
        <v>1</v>
      </c>
      <c r="Z9783">
        <v>464</v>
      </c>
      <c r="AA9783">
        <v>8.5</v>
      </c>
      <c r="AB9783">
        <v>15</v>
      </c>
      <c r="AC9783">
        <v>1</v>
      </c>
      <c r="AD9783" t="str">
        <f t="shared" si="1513"/>
        <v/>
      </c>
      <c r="AE9783" t="str">
        <f t="shared" si="1522"/>
        <v/>
      </c>
      <c r="AF9783" t="str">
        <f t="shared" si="1514"/>
        <v/>
      </c>
      <c r="AG9783">
        <f t="shared" si="1521"/>
        <v>1</v>
      </c>
      <c r="AH9783">
        <f t="shared" si="1517"/>
        <v>2.8</v>
      </c>
      <c r="AI9783">
        <v>0.14499999999999999</v>
      </c>
      <c r="AJ9783">
        <f t="shared" si="1519"/>
        <v>0.40599999999999997</v>
      </c>
      <c r="AK9783" t="str">
        <f t="shared" si="1518"/>
        <v/>
      </c>
      <c r="AL9783" t="str">
        <f t="shared" si="1520"/>
        <v/>
      </c>
    </row>
    <row r="9784" spans="1:39" x14ac:dyDescent="0.2">
      <c r="A9784" t="s">
        <v>23260</v>
      </c>
      <c r="B9784" t="s">
        <v>126</v>
      </c>
      <c r="C9784" t="s">
        <v>23261</v>
      </c>
      <c r="D9784" s="1">
        <v>38974</v>
      </c>
      <c r="E9784" s="1">
        <v>44546</v>
      </c>
      <c r="F9784" t="s">
        <v>19</v>
      </c>
      <c r="I9784">
        <v>100</v>
      </c>
      <c r="J9784">
        <v>0</v>
      </c>
      <c r="K9784">
        <v>0</v>
      </c>
      <c r="L9784">
        <v>1793</v>
      </c>
      <c r="M9784">
        <v>1793</v>
      </c>
      <c r="N9784" t="s">
        <v>20</v>
      </c>
      <c r="O9784" t="s">
        <v>23262</v>
      </c>
      <c r="P9784" t="s">
        <v>28</v>
      </c>
      <c r="Q9784" t="s">
        <v>34234</v>
      </c>
      <c r="R9784" t="s">
        <v>33762</v>
      </c>
      <c r="S9784" t="s">
        <v>33942</v>
      </c>
      <c r="T9784" t="s">
        <v>34233</v>
      </c>
      <c r="U9784" t="s">
        <v>32634</v>
      </c>
      <c r="V9784" t="s">
        <v>33593</v>
      </c>
      <c r="W9784">
        <v>216</v>
      </c>
      <c r="X9784">
        <v>2</v>
      </c>
      <c r="Y9784">
        <v>1</v>
      </c>
      <c r="Z9784">
        <v>432</v>
      </c>
      <c r="AA9784">
        <v>8.5</v>
      </c>
      <c r="AB9784">
        <v>12</v>
      </c>
      <c r="AC9784">
        <v>1</v>
      </c>
      <c r="AD9784" t="str">
        <f t="shared" si="1513"/>
        <v/>
      </c>
      <c r="AE9784">
        <f t="shared" si="1522"/>
        <v>1</v>
      </c>
      <c r="AF9784" t="str">
        <f t="shared" si="1514"/>
        <v/>
      </c>
      <c r="AG9784" t="str">
        <f t="shared" si="1521"/>
        <v/>
      </c>
      <c r="AH9784" t="str">
        <f t="shared" si="1517"/>
        <v/>
      </c>
      <c r="AI9784">
        <v>0.14499999999999999</v>
      </c>
      <c r="AJ9784" t="str">
        <f t="shared" si="1519"/>
        <v/>
      </c>
      <c r="AK9784">
        <f t="shared" si="1518"/>
        <v>2.8</v>
      </c>
      <c r="AL9784">
        <f t="shared" si="1520"/>
        <v>0.40599999999999997</v>
      </c>
    </row>
    <row r="9785" spans="1:39" x14ac:dyDescent="0.2">
      <c r="A9785" t="s">
        <v>23242</v>
      </c>
      <c r="B9785" t="s">
        <v>126</v>
      </c>
      <c r="C9785" t="s">
        <v>23243</v>
      </c>
      <c r="D9785" s="1">
        <v>38974</v>
      </c>
      <c r="E9785" s="1">
        <v>44546</v>
      </c>
      <c r="F9785" t="s">
        <v>26</v>
      </c>
      <c r="I9785">
        <v>100</v>
      </c>
      <c r="J9785">
        <v>0</v>
      </c>
      <c r="K9785">
        <v>0</v>
      </c>
      <c r="L9785">
        <v>361</v>
      </c>
      <c r="M9785">
        <v>361</v>
      </c>
      <c r="N9785" t="s">
        <v>20</v>
      </c>
      <c r="O9785" t="s">
        <v>23244</v>
      </c>
      <c r="P9785" t="s">
        <v>44</v>
      </c>
      <c r="Q9785" t="s">
        <v>34233</v>
      </c>
      <c r="R9785" t="s">
        <v>34233</v>
      </c>
      <c r="S9785" t="s">
        <v>34233</v>
      </c>
      <c r="T9785" t="s">
        <v>34233</v>
      </c>
      <c r="AD9785" t="str">
        <f t="shared" si="1513"/>
        <v/>
      </c>
      <c r="AE9785" t="str">
        <f t="shared" si="1522"/>
        <v/>
      </c>
      <c r="AF9785" t="str">
        <f t="shared" si="1514"/>
        <v/>
      </c>
      <c r="AG9785" t="str">
        <f t="shared" si="1521"/>
        <v/>
      </c>
      <c r="AH9785" t="str">
        <f t="shared" si="1517"/>
        <v/>
      </c>
      <c r="AI9785">
        <v>0.14499999999999999</v>
      </c>
      <c r="AJ9785" t="str">
        <f t="shared" si="1519"/>
        <v/>
      </c>
      <c r="AK9785" t="str">
        <f t="shared" si="1518"/>
        <v/>
      </c>
      <c r="AL9785" t="str">
        <f t="shared" si="1520"/>
        <v/>
      </c>
    </row>
    <row r="9786" spans="1:39" x14ac:dyDescent="0.2">
      <c r="A9786" t="s">
        <v>23239</v>
      </c>
      <c r="B9786" t="s">
        <v>126</v>
      </c>
      <c r="C9786" t="s">
        <v>23240</v>
      </c>
      <c r="D9786" s="1">
        <v>38974</v>
      </c>
      <c r="E9786" s="1">
        <v>44546</v>
      </c>
      <c r="F9786" t="s">
        <v>26</v>
      </c>
      <c r="I9786">
        <v>100</v>
      </c>
      <c r="J9786">
        <v>0</v>
      </c>
      <c r="K9786">
        <v>0</v>
      </c>
      <c r="L9786">
        <v>1653</v>
      </c>
      <c r="M9786">
        <v>1653</v>
      </c>
      <c r="N9786" t="s">
        <v>20</v>
      </c>
      <c r="O9786" t="s">
        <v>23241</v>
      </c>
      <c r="P9786" t="s">
        <v>44</v>
      </c>
      <c r="Q9786" t="s">
        <v>34233</v>
      </c>
      <c r="R9786" t="s">
        <v>34233</v>
      </c>
      <c r="S9786" t="s">
        <v>34233</v>
      </c>
      <c r="T9786" t="s">
        <v>34233</v>
      </c>
      <c r="AD9786" t="str">
        <f t="shared" si="1513"/>
        <v/>
      </c>
      <c r="AE9786" t="str">
        <f t="shared" si="1522"/>
        <v/>
      </c>
      <c r="AF9786" t="str">
        <f t="shared" si="1514"/>
        <v/>
      </c>
      <c r="AG9786" t="str">
        <f t="shared" si="1521"/>
        <v/>
      </c>
      <c r="AH9786" t="str">
        <f t="shared" si="1517"/>
        <v/>
      </c>
      <c r="AI9786">
        <v>0.14499999999999999</v>
      </c>
      <c r="AJ9786" t="str">
        <f t="shared" si="1519"/>
        <v/>
      </c>
      <c r="AK9786" t="str">
        <f t="shared" si="1518"/>
        <v/>
      </c>
      <c r="AL9786" t="str">
        <f t="shared" si="1520"/>
        <v/>
      </c>
    </row>
    <row r="9787" spans="1:39" x14ac:dyDescent="0.2">
      <c r="A9787" t="s">
        <v>14229</v>
      </c>
      <c r="B9787" t="s">
        <v>126</v>
      </c>
      <c r="C9787" t="s">
        <v>14230</v>
      </c>
      <c r="D9787" s="1">
        <v>37152</v>
      </c>
      <c r="E9787" s="1">
        <v>44546</v>
      </c>
      <c r="F9787" t="s">
        <v>39</v>
      </c>
      <c r="G9787" t="s">
        <v>19</v>
      </c>
      <c r="I9787">
        <v>50</v>
      </c>
      <c r="J9787">
        <v>50</v>
      </c>
      <c r="K9787">
        <v>0</v>
      </c>
      <c r="L9787">
        <v>6117</v>
      </c>
      <c r="M9787">
        <v>6117</v>
      </c>
      <c r="N9787" t="s">
        <v>20</v>
      </c>
      <c r="O9787" t="s">
        <v>14117</v>
      </c>
      <c r="P9787" t="s">
        <v>28</v>
      </c>
      <c r="Q9787" t="s">
        <v>34233</v>
      </c>
      <c r="R9787" t="s">
        <v>34233</v>
      </c>
      <c r="S9787" t="s">
        <v>32627</v>
      </c>
      <c r="T9787" t="s">
        <v>34360</v>
      </c>
      <c r="AD9787" t="str">
        <f t="shared" si="1513"/>
        <v/>
      </c>
      <c r="AE9787" t="str">
        <f t="shared" si="1522"/>
        <v/>
      </c>
      <c r="AF9787" t="str">
        <f t="shared" si="1514"/>
        <v/>
      </c>
      <c r="AG9787" t="str">
        <f t="shared" si="1521"/>
        <v/>
      </c>
      <c r="AH9787" t="str">
        <f t="shared" si="1517"/>
        <v/>
      </c>
      <c r="AI9787">
        <v>0.14499999999999999</v>
      </c>
      <c r="AJ9787" t="str">
        <f t="shared" si="1519"/>
        <v/>
      </c>
      <c r="AK9787" t="str">
        <f t="shared" si="1518"/>
        <v/>
      </c>
      <c r="AL9787" t="str">
        <f t="shared" si="1520"/>
        <v/>
      </c>
    </row>
    <row r="9788" spans="1:39" x14ac:dyDescent="0.2">
      <c r="A9788" t="s">
        <v>27403</v>
      </c>
      <c r="B9788" t="s">
        <v>126</v>
      </c>
      <c r="C9788" t="s">
        <v>27404</v>
      </c>
      <c r="D9788" s="1">
        <v>41873</v>
      </c>
      <c r="E9788" s="1">
        <v>43456</v>
      </c>
      <c r="F9788" t="s">
        <v>39</v>
      </c>
      <c r="I9788">
        <v>100</v>
      </c>
      <c r="J9788">
        <v>0</v>
      </c>
      <c r="K9788">
        <v>0</v>
      </c>
      <c r="L9788">
        <v>2564</v>
      </c>
      <c r="M9788">
        <v>2564</v>
      </c>
      <c r="N9788" t="s">
        <v>20</v>
      </c>
      <c r="O9788" t="s">
        <v>27405</v>
      </c>
      <c r="P9788" t="s">
        <v>28</v>
      </c>
      <c r="Q9788" t="s">
        <v>34233</v>
      </c>
      <c r="R9788" t="s">
        <v>34233</v>
      </c>
      <c r="S9788" t="s">
        <v>33942</v>
      </c>
      <c r="T9788" t="s">
        <v>34233</v>
      </c>
      <c r="V9788" t="s">
        <v>33588</v>
      </c>
      <c r="AD9788" t="str">
        <f t="shared" si="1513"/>
        <v/>
      </c>
      <c r="AE9788" t="str">
        <f t="shared" si="1522"/>
        <v/>
      </c>
      <c r="AF9788" t="str">
        <f t="shared" si="1514"/>
        <v/>
      </c>
      <c r="AG9788" t="str">
        <f t="shared" si="1521"/>
        <v/>
      </c>
      <c r="AH9788" t="str">
        <f t="shared" si="1517"/>
        <v/>
      </c>
      <c r="AI9788">
        <v>0.14499999999999999</v>
      </c>
      <c r="AJ9788" t="str">
        <f t="shared" si="1519"/>
        <v/>
      </c>
      <c r="AK9788" t="str">
        <f t="shared" si="1518"/>
        <v/>
      </c>
      <c r="AL9788" t="str">
        <f t="shared" si="1520"/>
        <v/>
      </c>
    </row>
    <row r="9789" spans="1:39" x14ac:dyDescent="0.2">
      <c r="A9789" t="s">
        <v>6547</v>
      </c>
      <c r="B9789" t="s">
        <v>126</v>
      </c>
      <c r="C9789" t="s">
        <v>6548</v>
      </c>
      <c r="D9789" s="1">
        <v>36136</v>
      </c>
      <c r="E9789" s="1">
        <v>43456</v>
      </c>
      <c r="F9789" t="s">
        <v>19</v>
      </c>
      <c r="I9789">
        <v>100</v>
      </c>
      <c r="J9789">
        <v>0</v>
      </c>
      <c r="K9789">
        <v>0</v>
      </c>
      <c r="L9789">
        <v>661</v>
      </c>
      <c r="M9789">
        <v>661</v>
      </c>
      <c r="N9789" t="s">
        <v>20</v>
      </c>
      <c r="O9789" t="s">
        <v>6549</v>
      </c>
      <c r="P9789" t="s">
        <v>28</v>
      </c>
      <c r="Q9789" t="s">
        <v>34233</v>
      </c>
      <c r="R9789" t="s">
        <v>34233</v>
      </c>
      <c r="S9789" t="s">
        <v>33942</v>
      </c>
      <c r="T9789" t="s">
        <v>34233</v>
      </c>
      <c r="V9789" t="s">
        <v>33594</v>
      </c>
      <c r="AD9789" t="str">
        <f t="shared" si="1513"/>
        <v/>
      </c>
      <c r="AE9789" t="str">
        <f t="shared" si="1522"/>
        <v/>
      </c>
      <c r="AF9789" t="str">
        <f t="shared" si="1514"/>
        <v/>
      </c>
      <c r="AG9789" t="str">
        <f t="shared" si="1521"/>
        <v/>
      </c>
      <c r="AH9789" t="str">
        <f t="shared" si="1517"/>
        <v/>
      </c>
      <c r="AI9789">
        <v>0.14499999999999999</v>
      </c>
      <c r="AJ9789" t="str">
        <f t="shared" si="1519"/>
        <v/>
      </c>
      <c r="AK9789" t="str">
        <f t="shared" si="1518"/>
        <v/>
      </c>
      <c r="AL9789" t="str">
        <f t="shared" si="1520"/>
        <v/>
      </c>
      <c r="AM9789" t="s">
        <v>34106</v>
      </c>
    </row>
    <row r="9790" spans="1:39" x14ac:dyDescent="0.2">
      <c r="A9790" t="s">
        <v>6448</v>
      </c>
      <c r="B9790" t="s">
        <v>126</v>
      </c>
      <c r="C9790" t="s">
        <v>6449</v>
      </c>
      <c r="D9790" s="1">
        <v>36123</v>
      </c>
      <c r="E9790" s="1">
        <v>43456</v>
      </c>
      <c r="F9790" t="s">
        <v>19</v>
      </c>
      <c r="I9790">
        <v>100</v>
      </c>
      <c r="J9790">
        <v>0</v>
      </c>
      <c r="K9790">
        <v>0</v>
      </c>
      <c r="L9790">
        <v>854</v>
      </c>
      <c r="M9790">
        <v>854</v>
      </c>
      <c r="N9790" t="s">
        <v>20</v>
      </c>
      <c r="O9790" t="s">
        <v>6450</v>
      </c>
      <c r="P9790" t="s">
        <v>28</v>
      </c>
      <c r="Q9790" t="s">
        <v>34233</v>
      </c>
      <c r="R9790" t="s">
        <v>34233</v>
      </c>
      <c r="S9790" t="s">
        <v>33797</v>
      </c>
      <c r="T9790" t="s">
        <v>34350</v>
      </c>
      <c r="U9790" t="s">
        <v>32634</v>
      </c>
      <c r="V9790" t="s">
        <v>33594</v>
      </c>
      <c r="X9790">
        <v>2</v>
      </c>
      <c r="Y9790" t="s">
        <v>32665</v>
      </c>
      <c r="AA9790">
        <v>9</v>
      </c>
      <c r="AB9790">
        <v>25</v>
      </c>
      <c r="AC9790">
        <v>1</v>
      </c>
      <c r="AD9790" t="str">
        <f t="shared" si="1513"/>
        <v/>
      </c>
      <c r="AE9790" t="str">
        <f t="shared" si="1522"/>
        <v/>
      </c>
      <c r="AF9790" t="str">
        <f t="shared" si="1514"/>
        <v/>
      </c>
      <c r="AG9790">
        <f t="shared" si="1521"/>
        <v>1</v>
      </c>
      <c r="AH9790">
        <f t="shared" si="1517"/>
        <v>2.8</v>
      </c>
      <c r="AI9790">
        <v>0.14499999999999999</v>
      </c>
      <c r="AJ9790">
        <f t="shared" si="1519"/>
        <v>0.40599999999999997</v>
      </c>
      <c r="AK9790" t="str">
        <f t="shared" si="1518"/>
        <v/>
      </c>
      <c r="AL9790" t="str">
        <f t="shared" si="1520"/>
        <v/>
      </c>
    </row>
    <row r="9791" spans="1:39" x14ac:dyDescent="0.2">
      <c r="A9791" t="s">
        <v>6436</v>
      </c>
      <c r="B9791" t="s">
        <v>126</v>
      </c>
      <c r="C9791" t="s">
        <v>6437</v>
      </c>
      <c r="D9791" s="1">
        <v>36123</v>
      </c>
      <c r="E9791" s="1">
        <v>44456</v>
      </c>
      <c r="F9791" t="s">
        <v>19</v>
      </c>
      <c r="I9791">
        <v>100</v>
      </c>
      <c r="J9791">
        <v>0</v>
      </c>
      <c r="K9791">
        <v>0</v>
      </c>
      <c r="L9791">
        <v>1147</v>
      </c>
      <c r="M9791">
        <v>1147</v>
      </c>
      <c r="N9791" t="s">
        <v>20</v>
      </c>
      <c r="O9791" t="s">
        <v>6438</v>
      </c>
      <c r="P9791" t="s">
        <v>28</v>
      </c>
      <c r="Q9791" t="s">
        <v>34234</v>
      </c>
      <c r="R9791" t="s">
        <v>34235</v>
      </c>
      <c r="S9791" t="s">
        <v>32628</v>
      </c>
      <c r="T9791" t="s">
        <v>34357</v>
      </c>
      <c r="U9791" t="s">
        <v>32634</v>
      </c>
      <c r="V9791" t="s">
        <v>33594</v>
      </c>
      <c r="X9791">
        <v>2</v>
      </c>
      <c r="Y9791" t="s">
        <v>32665</v>
      </c>
      <c r="AA9791">
        <v>9</v>
      </c>
      <c r="AB9791">
        <v>25</v>
      </c>
      <c r="AC9791">
        <v>1</v>
      </c>
      <c r="AD9791" t="str">
        <f t="shared" si="1513"/>
        <v/>
      </c>
      <c r="AE9791" t="str">
        <f t="shared" si="1522"/>
        <v/>
      </c>
      <c r="AF9791" t="str">
        <f t="shared" si="1514"/>
        <v/>
      </c>
      <c r="AG9791">
        <f t="shared" si="1521"/>
        <v>1</v>
      </c>
      <c r="AH9791">
        <f t="shared" si="1517"/>
        <v>2.8</v>
      </c>
      <c r="AI9791">
        <v>0.14499999999999999</v>
      </c>
      <c r="AJ9791">
        <f t="shared" si="1519"/>
        <v>0.40599999999999997</v>
      </c>
      <c r="AK9791" t="str">
        <f t="shared" si="1518"/>
        <v/>
      </c>
      <c r="AL9791" t="str">
        <f t="shared" si="1520"/>
        <v/>
      </c>
    </row>
    <row r="9792" spans="1:39" x14ac:dyDescent="0.2">
      <c r="A9792" t="s">
        <v>21979</v>
      </c>
      <c r="B9792" t="s">
        <v>126</v>
      </c>
      <c r="C9792" t="s">
        <v>21980</v>
      </c>
      <c r="D9792" s="1">
        <v>36125</v>
      </c>
      <c r="E9792" s="1">
        <v>44456</v>
      </c>
      <c r="F9792" t="s">
        <v>19</v>
      </c>
      <c r="I9792">
        <v>100</v>
      </c>
      <c r="J9792">
        <v>0</v>
      </c>
      <c r="K9792">
        <v>0</v>
      </c>
      <c r="L9792">
        <v>1519</v>
      </c>
      <c r="M9792">
        <v>1519</v>
      </c>
      <c r="N9792" t="s">
        <v>20</v>
      </c>
      <c r="O9792" t="s">
        <v>21981</v>
      </c>
      <c r="P9792" t="s">
        <v>28</v>
      </c>
      <c r="Q9792" t="s">
        <v>34233</v>
      </c>
      <c r="R9792" t="s">
        <v>34233</v>
      </c>
      <c r="S9792" t="s">
        <v>33797</v>
      </c>
      <c r="T9792" t="s">
        <v>34350</v>
      </c>
      <c r="U9792" t="s">
        <v>32634</v>
      </c>
      <c r="V9792" t="s">
        <v>33594</v>
      </c>
      <c r="X9792">
        <v>2</v>
      </c>
      <c r="Y9792" t="s">
        <v>32665</v>
      </c>
      <c r="AA9792">
        <v>9</v>
      </c>
      <c r="AB9792">
        <v>25</v>
      </c>
      <c r="AC9792">
        <v>1</v>
      </c>
      <c r="AD9792" t="str">
        <f t="shared" si="1513"/>
        <v/>
      </c>
      <c r="AE9792" t="str">
        <f t="shared" si="1522"/>
        <v/>
      </c>
      <c r="AF9792" t="str">
        <f t="shared" si="1514"/>
        <v/>
      </c>
      <c r="AG9792">
        <f t="shared" si="1521"/>
        <v>1</v>
      </c>
      <c r="AH9792">
        <f t="shared" si="1517"/>
        <v>2.8</v>
      </c>
      <c r="AI9792">
        <v>0.14499999999999999</v>
      </c>
      <c r="AJ9792">
        <f t="shared" si="1519"/>
        <v>0.40599999999999997</v>
      </c>
      <c r="AK9792" t="str">
        <f t="shared" si="1518"/>
        <v/>
      </c>
      <c r="AL9792" t="str">
        <f t="shared" si="1520"/>
        <v/>
      </c>
    </row>
    <row r="9793" spans="1:38" x14ac:dyDescent="0.2">
      <c r="A9793" t="s">
        <v>6442</v>
      </c>
      <c r="B9793" t="s">
        <v>126</v>
      </c>
      <c r="C9793" t="s">
        <v>6443</v>
      </c>
      <c r="D9793" s="1">
        <v>36123</v>
      </c>
      <c r="E9793" s="1">
        <v>43906</v>
      </c>
      <c r="F9793" t="s">
        <v>19</v>
      </c>
      <c r="I9793">
        <v>100</v>
      </c>
      <c r="J9793">
        <v>0</v>
      </c>
      <c r="K9793">
        <v>0</v>
      </c>
      <c r="L9793">
        <v>1256</v>
      </c>
      <c r="M9793">
        <v>1256</v>
      </c>
      <c r="N9793" t="s">
        <v>20</v>
      </c>
      <c r="O9793" t="s">
        <v>6444</v>
      </c>
      <c r="P9793" t="s">
        <v>28</v>
      </c>
      <c r="Q9793" t="s">
        <v>34234</v>
      </c>
      <c r="R9793" t="s">
        <v>34235</v>
      </c>
      <c r="S9793" t="s">
        <v>32628</v>
      </c>
      <c r="T9793" t="s">
        <v>34365</v>
      </c>
      <c r="U9793" t="s">
        <v>32634</v>
      </c>
      <c r="V9793" t="s">
        <v>33594</v>
      </c>
      <c r="X9793">
        <v>2</v>
      </c>
      <c r="Y9793" t="s">
        <v>32665</v>
      </c>
      <c r="AA9793">
        <v>9</v>
      </c>
      <c r="AB9793">
        <v>25</v>
      </c>
      <c r="AC9793">
        <v>1</v>
      </c>
      <c r="AD9793" t="str">
        <f t="shared" si="1513"/>
        <v/>
      </c>
      <c r="AE9793" t="str">
        <f t="shared" si="1522"/>
        <v/>
      </c>
      <c r="AF9793" t="str">
        <f t="shared" si="1514"/>
        <v/>
      </c>
      <c r="AG9793">
        <f t="shared" si="1521"/>
        <v>1</v>
      </c>
      <c r="AH9793">
        <f t="shared" si="1517"/>
        <v>2.8</v>
      </c>
      <c r="AI9793">
        <v>0.14499999999999999</v>
      </c>
      <c r="AJ9793">
        <f t="shared" si="1519"/>
        <v>0.40599999999999997</v>
      </c>
      <c r="AK9793" t="str">
        <f t="shared" si="1518"/>
        <v/>
      </c>
      <c r="AL9793" t="str">
        <f t="shared" si="1520"/>
        <v/>
      </c>
    </row>
    <row r="9794" spans="1:38" x14ac:dyDescent="0.2">
      <c r="A9794" t="s">
        <v>5350</v>
      </c>
      <c r="B9794" t="s">
        <v>126</v>
      </c>
      <c r="C9794" t="s">
        <v>5351</v>
      </c>
      <c r="D9794" s="1">
        <v>36123</v>
      </c>
      <c r="E9794" s="1">
        <v>44546</v>
      </c>
      <c r="F9794" t="s">
        <v>19</v>
      </c>
      <c r="I9794">
        <v>100</v>
      </c>
      <c r="J9794">
        <v>0</v>
      </c>
      <c r="K9794">
        <v>0</v>
      </c>
      <c r="L9794">
        <v>1163</v>
      </c>
      <c r="M9794">
        <v>1163</v>
      </c>
      <c r="N9794" t="s">
        <v>20</v>
      </c>
      <c r="O9794" t="s">
        <v>5352</v>
      </c>
      <c r="P9794" t="s">
        <v>28</v>
      </c>
      <c r="Q9794" t="s">
        <v>34233</v>
      </c>
      <c r="R9794" t="s">
        <v>34233</v>
      </c>
      <c r="S9794" t="s">
        <v>32628</v>
      </c>
      <c r="T9794" t="s">
        <v>34365</v>
      </c>
      <c r="U9794" t="s">
        <v>32634</v>
      </c>
      <c r="V9794" t="s">
        <v>33594</v>
      </c>
      <c r="X9794">
        <v>2</v>
      </c>
      <c r="Y9794" t="s">
        <v>32665</v>
      </c>
      <c r="AA9794">
        <v>9</v>
      </c>
      <c r="AB9794">
        <v>25</v>
      </c>
      <c r="AC9794">
        <v>1</v>
      </c>
      <c r="AD9794" t="str">
        <f t="shared" si="1513"/>
        <v/>
      </c>
      <c r="AE9794" t="str">
        <f t="shared" si="1522"/>
        <v/>
      </c>
      <c r="AF9794" t="str">
        <f t="shared" si="1514"/>
        <v/>
      </c>
      <c r="AG9794">
        <f t="shared" si="1521"/>
        <v>1</v>
      </c>
      <c r="AH9794">
        <f t="shared" si="1517"/>
        <v>2.8</v>
      </c>
      <c r="AI9794">
        <v>0.14499999999999999</v>
      </c>
      <c r="AJ9794">
        <f t="shared" si="1519"/>
        <v>0.40599999999999997</v>
      </c>
      <c r="AK9794" t="str">
        <f t="shared" si="1518"/>
        <v/>
      </c>
      <c r="AL9794" t="str">
        <f t="shared" si="1520"/>
        <v/>
      </c>
    </row>
    <row r="9795" spans="1:38" x14ac:dyDescent="0.2">
      <c r="A9795" t="s">
        <v>6439</v>
      </c>
      <c r="B9795" t="s">
        <v>126</v>
      </c>
      <c r="C9795" t="s">
        <v>6440</v>
      </c>
      <c r="D9795" s="1">
        <v>36123</v>
      </c>
      <c r="E9795" s="1">
        <v>43456</v>
      </c>
      <c r="F9795" t="s">
        <v>19</v>
      </c>
      <c r="I9795">
        <v>100</v>
      </c>
      <c r="J9795">
        <v>0</v>
      </c>
      <c r="K9795">
        <v>0</v>
      </c>
      <c r="L9795">
        <v>1067</v>
      </c>
      <c r="M9795">
        <v>1067</v>
      </c>
      <c r="N9795" t="s">
        <v>20</v>
      </c>
      <c r="O9795" t="s">
        <v>6441</v>
      </c>
      <c r="P9795" t="s">
        <v>28</v>
      </c>
      <c r="Q9795" t="s">
        <v>34234</v>
      </c>
      <c r="R9795" t="s">
        <v>34235</v>
      </c>
      <c r="S9795" t="s">
        <v>32628</v>
      </c>
      <c r="T9795" t="s">
        <v>34357</v>
      </c>
      <c r="U9795" t="s">
        <v>32634</v>
      </c>
      <c r="V9795" t="s">
        <v>33594</v>
      </c>
      <c r="X9795">
        <v>2</v>
      </c>
      <c r="Y9795" t="s">
        <v>32665</v>
      </c>
      <c r="AA9795">
        <v>9</v>
      </c>
      <c r="AB9795">
        <v>25</v>
      </c>
      <c r="AC9795">
        <v>1</v>
      </c>
      <c r="AD9795" t="str">
        <f t="shared" ref="AD9795:AD9858" si="1523">IF((S9795="tühi")*(F9795&lt;&gt;"Elamumaa")*(G9795&lt;&gt;"Elamumaa")*(H9795&lt;&gt;"Elamumaa"),IF(Z9795=0,"",Z9795),"")</f>
        <v/>
      </c>
      <c r="AE9795" t="str">
        <f t="shared" si="1522"/>
        <v/>
      </c>
      <c r="AF9795" t="str">
        <f t="shared" ref="AF9795:AF9858" si="1524">IF((S9795&lt;&gt;"tühi")*(F9795&lt;&gt;"Elamumaa")*(G9795&lt;&gt;"Elamumaa")*(H9795&lt;&gt;"Elamumaa"),IF(Z9795=0,"",Z9795),"")</f>
        <v/>
      </c>
      <c r="AG9795">
        <f t="shared" si="1521"/>
        <v>1</v>
      </c>
      <c r="AH9795">
        <f t="shared" si="1517"/>
        <v>2.8</v>
      </c>
      <c r="AI9795">
        <v>0.14499999999999999</v>
      </c>
      <c r="AJ9795">
        <f t="shared" si="1519"/>
        <v>0.40599999999999997</v>
      </c>
      <c r="AK9795" t="str">
        <f t="shared" si="1518"/>
        <v/>
      </c>
      <c r="AL9795" t="str">
        <f t="shared" si="1520"/>
        <v/>
      </c>
    </row>
    <row r="9796" spans="1:38" x14ac:dyDescent="0.2">
      <c r="A9796" t="s">
        <v>6529</v>
      </c>
      <c r="B9796" t="s">
        <v>126</v>
      </c>
      <c r="C9796" t="s">
        <v>6530</v>
      </c>
      <c r="D9796" s="1">
        <v>36172</v>
      </c>
      <c r="E9796" s="1">
        <v>44546</v>
      </c>
      <c r="F9796" t="s">
        <v>39</v>
      </c>
      <c r="I9796">
        <v>100</v>
      </c>
      <c r="J9796">
        <v>0</v>
      </c>
      <c r="K9796">
        <v>0</v>
      </c>
      <c r="L9796">
        <v>6358</v>
      </c>
      <c r="M9796">
        <v>6358</v>
      </c>
      <c r="N9796" t="s">
        <v>20</v>
      </c>
      <c r="O9796" t="s">
        <v>6531</v>
      </c>
      <c r="P9796" t="s">
        <v>28</v>
      </c>
      <c r="Q9796" t="s">
        <v>34233</v>
      </c>
      <c r="R9796" t="s">
        <v>34233</v>
      </c>
      <c r="S9796" t="s">
        <v>33942</v>
      </c>
      <c r="T9796" t="s">
        <v>34233</v>
      </c>
      <c r="AD9796" t="str">
        <f t="shared" si="1523"/>
        <v/>
      </c>
      <c r="AE9796" t="str">
        <f t="shared" si="1522"/>
        <v/>
      </c>
      <c r="AF9796" t="str">
        <f t="shared" si="1524"/>
        <v/>
      </c>
      <c r="AG9796" t="str">
        <f t="shared" si="1521"/>
        <v/>
      </c>
      <c r="AH9796" t="str">
        <f t="shared" si="1517"/>
        <v/>
      </c>
      <c r="AI9796">
        <v>0.14499999999999999</v>
      </c>
      <c r="AJ9796" t="str">
        <f t="shared" si="1519"/>
        <v/>
      </c>
      <c r="AK9796" t="str">
        <f t="shared" si="1518"/>
        <v/>
      </c>
      <c r="AL9796" t="str">
        <f t="shared" si="1520"/>
        <v/>
      </c>
    </row>
    <row r="9797" spans="1:38" x14ac:dyDescent="0.2">
      <c r="A9797" t="s">
        <v>2968</v>
      </c>
      <c r="B9797" t="s">
        <v>126</v>
      </c>
      <c r="C9797" t="s">
        <v>2969</v>
      </c>
      <c r="D9797" s="1">
        <v>35849</v>
      </c>
      <c r="E9797" s="1">
        <v>43875</v>
      </c>
      <c r="F9797" t="s">
        <v>39</v>
      </c>
      <c r="I9797">
        <v>100</v>
      </c>
      <c r="J9797">
        <v>0</v>
      </c>
      <c r="K9797">
        <v>0</v>
      </c>
      <c r="L9797">
        <v>15552</v>
      </c>
      <c r="M9797">
        <v>15552</v>
      </c>
      <c r="N9797" t="s">
        <v>20</v>
      </c>
      <c r="O9797" t="s">
        <v>2970</v>
      </c>
      <c r="P9797" t="s">
        <v>28</v>
      </c>
      <c r="Q9797" t="s">
        <v>34233</v>
      </c>
      <c r="R9797" t="s">
        <v>34233</v>
      </c>
      <c r="S9797" t="s">
        <v>33942</v>
      </c>
      <c r="T9797" t="s">
        <v>34233</v>
      </c>
      <c r="AD9797" t="str">
        <f t="shared" si="1523"/>
        <v/>
      </c>
      <c r="AE9797" t="str">
        <f t="shared" si="1522"/>
        <v/>
      </c>
      <c r="AF9797" t="str">
        <f t="shared" si="1524"/>
        <v/>
      </c>
      <c r="AG9797" t="str">
        <f t="shared" si="1521"/>
        <v/>
      </c>
      <c r="AH9797" t="str">
        <f t="shared" si="1517"/>
        <v/>
      </c>
      <c r="AI9797">
        <v>0.14499999999999999</v>
      </c>
      <c r="AJ9797" t="str">
        <f t="shared" si="1519"/>
        <v/>
      </c>
      <c r="AK9797" t="str">
        <f t="shared" si="1518"/>
        <v/>
      </c>
      <c r="AL9797" t="str">
        <f t="shared" si="1520"/>
        <v/>
      </c>
    </row>
    <row r="9798" spans="1:38" x14ac:dyDescent="0.2">
      <c r="A9798" t="s">
        <v>31080</v>
      </c>
      <c r="B9798" t="s">
        <v>126</v>
      </c>
      <c r="C9798" t="s">
        <v>31081</v>
      </c>
      <c r="D9798" s="1">
        <v>43859</v>
      </c>
      <c r="E9798" s="1">
        <v>43859</v>
      </c>
      <c r="F9798" t="s">
        <v>15348</v>
      </c>
      <c r="I9798">
        <v>100</v>
      </c>
      <c r="J9798">
        <v>0</v>
      </c>
      <c r="K9798">
        <v>0</v>
      </c>
      <c r="L9798">
        <v>1444</v>
      </c>
      <c r="M9798">
        <v>1444</v>
      </c>
      <c r="N9798" t="s">
        <v>20</v>
      </c>
      <c r="P9798" t="s">
        <v>30340</v>
      </c>
      <c r="Q9798" t="s">
        <v>34233</v>
      </c>
      <c r="R9798" t="s">
        <v>34233</v>
      </c>
      <c r="S9798" t="s">
        <v>33942</v>
      </c>
      <c r="T9798" t="s">
        <v>34233</v>
      </c>
      <c r="AD9798" t="str">
        <f t="shared" si="1523"/>
        <v/>
      </c>
      <c r="AE9798" t="str">
        <f t="shared" si="1522"/>
        <v/>
      </c>
      <c r="AF9798" t="str">
        <f t="shared" si="1524"/>
        <v/>
      </c>
      <c r="AG9798" t="str">
        <f t="shared" si="1521"/>
        <v/>
      </c>
      <c r="AH9798" t="str">
        <f t="shared" si="1517"/>
        <v/>
      </c>
      <c r="AI9798">
        <v>0.14499999999999999</v>
      </c>
      <c r="AJ9798" t="str">
        <f t="shared" si="1519"/>
        <v/>
      </c>
      <c r="AK9798" t="str">
        <f t="shared" si="1518"/>
        <v/>
      </c>
      <c r="AL9798" t="str">
        <f t="shared" si="1520"/>
        <v/>
      </c>
    </row>
    <row r="9799" spans="1:38" x14ac:dyDescent="0.2">
      <c r="A9799" t="s">
        <v>9516</v>
      </c>
      <c r="B9799" t="s">
        <v>126</v>
      </c>
      <c r="C9799" t="s">
        <v>9517</v>
      </c>
      <c r="D9799" s="1">
        <v>36304</v>
      </c>
      <c r="E9799" s="1">
        <v>43874</v>
      </c>
      <c r="F9799" t="s">
        <v>39</v>
      </c>
      <c r="I9799">
        <v>100</v>
      </c>
      <c r="J9799">
        <v>0</v>
      </c>
      <c r="K9799">
        <v>0</v>
      </c>
      <c r="L9799">
        <v>7893</v>
      </c>
      <c r="M9799">
        <v>7893</v>
      </c>
      <c r="N9799" t="s">
        <v>20</v>
      </c>
      <c r="O9799" t="s">
        <v>9518</v>
      </c>
      <c r="P9799" t="s">
        <v>28</v>
      </c>
      <c r="Q9799" t="s">
        <v>34233</v>
      </c>
      <c r="R9799" t="s">
        <v>34233</v>
      </c>
      <c r="S9799" t="s">
        <v>33942</v>
      </c>
      <c r="T9799" t="s">
        <v>34233</v>
      </c>
      <c r="AD9799" t="str">
        <f t="shared" si="1523"/>
        <v/>
      </c>
      <c r="AE9799" t="str">
        <f t="shared" si="1522"/>
        <v/>
      </c>
      <c r="AF9799" t="str">
        <f t="shared" si="1524"/>
        <v/>
      </c>
      <c r="AG9799" t="str">
        <f t="shared" si="1521"/>
        <v/>
      </c>
      <c r="AH9799" t="str">
        <f t="shared" si="1517"/>
        <v/>
      </c>
      <c r="AI9799">
        <v>0.14499999999999999</v>
      </c>
      <c r="AJ9799" t="str">
        <f t="shared" si="1519"/>
        <v/>
      </c>
      <c r="AK9799" t="str">
        <f t="shared" si="1518"/>
        <v/>
      </c>
      <c r="AL9799" t="str">
        <f t="shared" si="1520"/>
        <v/>
      </c>
    </row>
    <row r="9800" spans="1:38" x14ac:dyDescent="0.2">
      <c r="A9800" t="s">
        <v>8032</v>
      </c>
      <c r="B9800" t="s">
        <v>126</v>
      </c>
      <c r="C9800" t="s">
        <v>8033</v>
      </c>
      <c r="D9800" s="1">
        <v>36237</v>
      </c>
      <c r="E9800" s="1">
        <v>44593</v>
      </c>
      <c r="F9800" t="s">
        <v>39</v>
      </c>
      <c r="I9800">
        <v>100</v>
      </c>
      <c r="J9800">
        <v>0</v>
      </c>
      <c r="K9800">
        <v>0</v>
      </c>
      <c r="L9800">
        <v>7930</v>
      </c>
      <c r="M9800">
        <v>7930</v>
      </c>
      <c r="N9800" t="s">
        <v>20</v>
      </c>
      <c r="O9800" t="s">
        <v>8034</v>
      </c>
      <c r="P9800" t="s">
        <v>28</v>
      </c>
      <c r="Q9800" t="s">
        <v>34233</v>
      </c>
      <c r="R9800" t="s">
        <v>34233</v>
      </c>
      <c r="S9800" t="s">
        <v>33942</v>
      </c>
      <c r="T9800" t="s">
        <v>34233</v>
      </c>
      <c r="AD9800" t="str">
        <f t="shared" si="1523"/>
        <v/>
      </c>
      <c r="AE9800" t="str">
        <f t="shared" si="1522"/>
        <v/>
      </c>
      <c r="AF9800" t="str">
        <f t="shared" si="1524"/>
        <v/>
      </c>
      <c r="AG9800" t="str">
        <f t="shared" si="1521"/>
        <v/>
      </c>
      <c r="AH9800" t="str">
        <f t="shared" si="1517"/>
        <v/>
      </c>
      <c r="AI9800">
        <v>0.14499999999999999</v>
      </c>
      <c r="AJ9800" t="str">
        <f t="shared" si="1519"/>
        <v/>
      </c>
      <c r="AK9800" t="str">
        <f t="shared" si="1518"/>
        <v/>
      </c>
      <c r="AL9800" t="str">
        <f t="shared" si="1520"/>
        <v/>
      </c>
    </row>
    <row r="9801" spans="1:38" x14ac:dyDescent="0.2">
      <c r="A9801" t="s">
        <v>524</v>
      </c>
      <c r="B9801" t="s">
        <v>126</v>
      </c>
      <c r="C9801" t="s">
        <v>525</v>
      </c>
      <c r="D9801" s="1">
        <v>34681</v>
      </c>
      <c r="E9801" s="1">
        <v>43951</v>
      </c>
      <c r="F9801" t="s">
        <v>39</v>
      </c>
      <c r="I9801">
        <v>100</v>
      </c>
      <c r="J9801">
        <v>0</v>
      </c>
      <c r="K9801">
        <v>0</v>
      </c>
      <c r="L9801">
        <v>14146</v>
      </c>
      <c r="M9801">
        <v>14146</v>
      </c>
      <c r="N9801" t="s">
        <v>20</v>
      </c>
      <c r="O9801" t="s">
        <v>526</v>
      </c>
      <c r="P9801" t="s">
        <v>28</v>
      </c>
      <c r="Q9801" t="s">
        <v>34233</v>
      </c>
      <c r="R9801" t="s">
        <v>34233</v>
      </c>
      <c r="S9801" t="s">
        <v>33942</v>
      </c>
      <c r="T9801" t="s">
        <v>34233</v>
      </c>
      <c r="AD9801" t="str">
        <f t="shared" si="1523"/>
        <v/>
      </c>
      <c r="AE9801" t="str">
        <f t="shared" si="1522"/>
        <v/>
      </c>
      <c r="AF9801" t="str">
        <f t="shared" si="1524"/>
        <v/>
      </c>
      <c r="AG9801" t="str">
        <f t="shared" si="1521"/>
        <v/>
      </c>
      <c r="AH9801" t="str">
        <f t="shared" si="1517"/>
        <v/>
      </c>
      <c r="AI9801">
        <v>0.14499999999999999</v>
      </c>
      <c r="AJ9801" t="str">
        <f t="shared" si="1519"/>
        <v/>
      </c>
      <c r="AK9801" t="str">
        <f t="shared" si="1518"/>
        <v/>
      </c>
      <c r="AL9801" t="str">
        <f t="shared" si="1520"/>
        <v/>
      </c>
    </row>
    <row r="9802" spans="1:38" x14ac:dyDescent="0.2">
      <c r="A9802" t="s">
        <v>16375</v>
      </c>
      <c r="B9802" t="s">
        <v>126</v>
      </c>
      <c r="C9802" t="s">
        <v>16376</v>
      </c>
      <c r="D9802" s="1">
        <v>37537</v>
      </c>
      <c r="E9802" s="1">
        <v>43456</v>
      </c>
      <c r="F9802" t="s">
        <v>19</v>
      </c>
      <c r="I9802">
        <v>100</v>
      </c>
      <c r="J9802">
        <v>0</v>
      </c>
      <c r="K9802">
        <v>0</v>
      </c>
      <c r="L9802">
        <v>1000</v>
      </c>
      <c r="M9802">
        <v>1000</v>
      </c>
      <c r="N9802" t="s">
        <v>20</v>
      </c>
      <c r="O9802" t="s">
        <v>16377</v>
      </c>
      <c r="P9802" t="s">
        <v>28</v>
      </c>
      <c r="Q9802" t="s">
        <v>34233</v>
      </c>
      <c r="R9802" t="s">
        <v>34233</v>
      </c>
      <c r="S9802" t="s">
        <v>32628</v>
      </c>
      <c r="T9802" t="s">
        <v>34354</v>
      </c>
      <c r="U9802" t="s">
        <v>32634</v>
      </c>
      <c r="V9802" t="s">
        <v>33595</v>
      </c>
      <c r="W9802">
        <v>200</v>
      </c>
      <c r="X9802">
        <v>2</v>
      </c>
      <c r="Y9802">
        <v>1</v>
      </c>
      <c r="AA9802">
        <v>8.5</v>
      </c>
      <c r="AB9802">
        <v>20</v>
      </c>
      <c r="AC9802">
        <v>1</v>
      </c>
      <c r="AD9802" t="str">
        <f t="shared" si="1523"/>
        <v/>
      </c>
      <c r="AE9802" t="str">
        <f t="shared" si="1522"/>
        <v/>
      </c>
      <c r="AF9802" t="str">
        <f t="shared" si="1524"/>
        <v/>
      </c>
      <c r="AG9802">
        <f t="shared" si="1521"/>
        <v>1</v>
      </c>
      <c r="AH9802">
        <f t="shared" si="1517"/>
        <v>2.8</v>
      </c>
      <c r="AI9802">
        <v>0.14499999999999999</v>
      </c>
      <c r="AJ9802">
        <f t="shared" si="1519"/>
        <v>0.40599999999999997</v>
      </c>
      <c r="AK9802" t="str">
        <f t="shared" si="1518"/>
        <v/>
      </c>
      <c r="AL9802" t="str">
        <f t="shared" si="1520"/>
        <v/>
      </c>
    </row>
    <row r="9803" spans="1:38" x14ac:dyDescent="0.2">
      <c r="A9803" t="s">
        <v>16378</v>
      </c>
      <c r="B9803" t="s">
        <v>126</v>
      </c>
      <c r="C9803" t="s">
        <v>16379</v>
      </c>
      <c r="D9803" s="1">
        <v>37537</v>
      </c>
      <c r="E9803" s="1">
        <v>43456</v>
      </c>
      <c r="F9803" t="s">
        <v>19</v>
      </c>
      <c r="I9803">
        <v>100</v>
      </c>
      <c r="J9803">
        <v>0</v>
      </c>
      <c r="K9803">
        <v>0</v>
      </c>
      <c r="L9803">
        <v>1000</v>
      </c>
      <c r="M9803">
        <v>1000</v>
      </c>
      <c r="N9803" t="s">
        <v>20</v>
      </c>
      <c r="O9803" t="s">
        <v>16380</v>
      </c>
      <c r="P9803" t="s">
        <v>28</v>
      </c>
      <c r="Q9803" t="s">
        <v>34233</v>
      </c>
      <c r="R9803" t="s">
        <v>34233</v>
      </c>
      <c r="S9803" t="s">
        <v>32628</v>
      </c>
      <c r="T9803" t="s">
        <v>34354</v>
      </c>
      <c r="U9803" t="s">
        <v>32634</v>
      </c>
      <c r="V9803" t="s">
        <v>33595</v>
      </c>
      <c r="W9803">
        <v>200</v>
      </c>
      <c r="X9803">
        <v>2</v>
      </c>
      <c r="Y9803">
        <v>1</v>
      </c>
      <c r="AA9803">
        <v>8.5</v>
      </c>
      <c r="AB9803">
        <v>20</v>
      </c>
      <c r="AC9803">
        <v>1</v>
      </c>
      <c r="AD9803" t="str">
        <f t="shared" si="1523"/>
        <v/>
      </c>
      <c r="AE9803" t="str">
        <f t="shared" si="1522"/>
        <v/>
      </c>
      <c r="AF9803" t="str">
        <f t="shared" si="1524"/>
        <v/>
      </c>
      <c r="AG9803">
        <f t="shared" si="1521"/>
        <v>1</v>
      </c>
      <c r="AH9803">
        <f t="shared" si="1517"/>
        <v>2.8</v>
      </c>
      <c r="AI9803">
        <v>0.14499999999999999</v>
      </c>
      <c r="AJ9803">
        <f t="shared" si="1519"/>
        <v>0.40599999999999997</v>
      </c>
      <c r="AK9803" t="str">
        <f t="shared" si="1518"/>
        <v/>
      </c>
      <c r="AL9803" t="str">
        <f t="shared" si="1520"/>
        <v/>
      </c>
    </row>
    <row r="9804" spans="1:38" x14ac:dyDescent="0.2">
      <c r="A9804" t="s">
        <v>31025</v>
      </c>
      <c r="B9804" t="s">
        <v>126</v>
      </c>
      <c r="C9804" t="s">
        <v>31026</v>
      </c>
      <c r="D9804" s="1">
        <v>43859</v>
      </c>
      <c r="E9804" s="1">
        <v>43880</v>
      </c>
      <c r="F9804" t="s">
        <v>26</v>
      </c>
      <c r="I9804">
        <v>100</v>
      </c>
      <c r="J9804">
        <v>0</v>
      </c>
      <c r="K9804">
        <v>0</v>
      </c>
      <c r="L9804">
        <v>2315</v>
      </c>
      <c r="M9804">
        <v>2315</v>
      </c>
      <c r="N9804" t="s">
        <v>20</v>
      </c>
      <c r="O9804" t="s">
        <v>31027</v>
      </c>
      <c r="P9804" t="s">
        <v>44</v>
      </c>
      <c r="Q9804" t="s">
        <v>34233</v>
      </c>
      <c r="R9804" t="s">
        <v>34233</v>
      </c>
      <c r="S9804" t="s">
        <v>34233</v>
      </c>
      <c r="T9804" t="s">
        <v>34233</v>
      </c>
      <c r="AD9804" t="str">
        <f t="shared" si="1523"/>
        <v/>
      </c>
      <c r="AE9804" t="str">
        <f t="shared" si="1522"/>
        <v/>
      </c>
      <c r="AF9804" t="str">
        <f t="shared" si="1524"/>
        <v/>
      </c>
      <c r="AG9804" t="str">
        <f t="shared" si="1521"/>
        <v/>
      </c>
      <c r="AH9804" t="str">
        <f t="shared" si="1517"/>
        <v/>
      </c>
      <c r="AI9804">
        <v>0.14499999999999999</v>
      </c>
      <c r="AJ9804" t="str">
        <f t="shared" si="1519"/>
        <v/>
      </c>
      <c r="AK9804" t="str">
        <f t="shared" si="1518"/>
        <v/>
      </c>
      <c r="AL9804" t="str">
        <f t="shared" si="1520"/>
        <v/>
      </c>
    </row>
    <row r="9805" spans="1:38" x14ac:dyDescent="0.2">
      <c r="A9805" t="s">
        <v>24237</v>
      </c>
      <c r="B9805" t="s">
        <v>126</v>
      </c>
      <c r="C9805" t="s">
        <v>24238</v>
      </c>
      <c r="D9805" s="1">
        <v>39468</v>
      </c>
      <c r="E9805" s="1">
        <v>43557</v>
      </c>
      <c r="F9805" t="s">
        <v>39</v>
      </c>
      <c r="I9805">
        <v>100</v>
      </c>
      <c r="J9805">
        <v>0</v>
      </c>
      <c r="K9805">
        <v>0</v>
      </c>
      <c r="L9805">
        <v>816</v>
      </c>
      <c r="M9805">
        <v>816</v>
      </c>
      <c r="N9805" t="s">
        <v>20</v>
      </c>
      <c r="O9805" t="s">
        <v>24239</v>
      </c>
      <c r="P9805" t="s">
        <v>28</v>
      </c>
      <c r="Q9805" t="s">
        <v>34233</v>
      </c>
      <c r="R9805" t="s">
        <v>34233</v>
      </c>
      <c r="S9805" t="s">
        <v>33942</v>
      </c>
      <c r="T9805" t="s">
        <v>34233</v>
      </c>
      <c r="AD9805" t="str">
        <f t="shared" si="1523"/>
        <v/>
      </c>
      <c r="AE9805" t="str">
        <f t="shared" si="1522"/>
        <v/>
      </c>
      <c r="AF9805" t="str">
        <f t="shared" si="1524"/>
        <v/>
      </c>
      <c r="AG9805" t="str">
        <f t="shared" si="1521"/>
        <v/>
      </c>
      <c r="AH9805" t="str">
        <f t="shared" si="1517"/>
        <v/>
      </c>
      <c r="AI9805">
        <v>0.14499999999999999</v>
      </c>
      <c r="AJ9805" t="str">
        <f t="shared" si="1519"/>
        <v/>
      </c>
      <c r="AK9805" t="str">
        <f t="shared" si="1518"/>
        <v/>
      </c>
      <c r="AL9805" t="str">
        <f t="shared" si="1520"/>
        <v/>
      </c>
    </row>
    <row r="9806" spans="1:38" x14ac:dyDescent="0.2">
      <c r="A9806" t="s">
        <v>781</v>
      </c>
      <c r="B9806" t="s">
        <v>126</v>
      </c>
      <c r="C9806" t="s">
        <v>782</v>
      </c>
      <c r="D9806" s="1">
        <v>35103</v>
      </c>
      <c r="E9806" s="1">
        <v>43951</v>
      </c>
      <c r="F9806" t="s">
        <v>39</v>
      </c>
      <c r="I9806">
        <v>100</v>
      </c>
      <c r="J9806">
        <v>0</v>
      </c>
      <c r="K9806">
        <v>0</v>
      </c>
      <c r="L9806">
        <v>9876</v>
      </c>
      <c r="M9806">
        <v>9876</v>
      </c>
      <c r="N9806" t="s">
        <v>20</v>
      </c>
      <c r="O9806" t="s">
        <v>783</v>
      </c>
      <c r="P9806" t="s">
        <v>28</v>
      </c>
      <c r="Q9806" t="s">
        <v>34233</v>
      </c>
      <c r="R9806" t="s">
        <v>34233</v>
      </c>
      <c r="S9806" t="s">
        <v>33942</v>
      </c>
      <c r="T9806" t="s">
        <v>34233</v>
      </c>
      <c r="AD9806" t="str">
        <f t="shared" si="1523"/>
        <v/>
      </c>
      <c r="AE9806" t="str">
        <f t="shared" si="1522"/>
        <v/>
      </c>
      <c r="AF9806" t="str">
        <f t="shared" si="1524"/>
        <v/>
      </c>
      <c r="AG9806" t="str">
        <f t="shared" si="1521"/>
        <v/>
      </c>
      <c r="AH9806" t="str">
        <f t="shared" si="1517"/>
        <v/>
      </c>
      <c r="AI9806">
        <v>0.14499999999999999</v>
      </c>
      <c r="AJ9806" t="str">
        <f t="shared" si="1519"/>
        <v/>
      </c>
      <c r="AK9806" t="str">
        <f t="shared" si="1518"/>
        <v/>
      </c>
      <c r="AL9806" t="str">
        <f t="shared" si="1520"/>
        <v/>
      </c>
    </row>
    <row r="9807" spans="1:38" x14ac:dyDescent="0.2">
      <c r="A9807" t="s">
        <v>18292</v>
      </c>
      <c r="B9807" t="s">
        <v>126</v>
      </c>
      <c r="C9807" t="s">
        <v>18293</v>
      </c>
      <c r="D9807" s="1">
        <v>37956</v>
      </c>
      <c r="E9807" s="1">
        <v>44546</v>
      </c>
      <c r="F9807" t="s">
        <v>26</v>
      </c>
      <c r="I9807">
        <v>100</v>
      </c>
      <c r="J9807">
        <v>0</v>
      </c>
      <c r="K9807">
        <v>0</v>
      </c>
      <c r="L9807">
        <v>270</v>
      </c>
      <c r="M9807">
        <v>270</v>
      </c>
      <c r="N9807" t="s">
        <v>20</v>
      </c>
      <c r="O9807" t="s">
        <v>18294</v>
      </c>
      <c r="P9807" t="s">
        <v>44</v>
      </c>
      <c r="Q9807" t="s">
        <v>34233</v>
      </c>
      <c r="R9807" t="s">
        <v>34233</v>
      </c>
      <c r="S9807" t="s">
        <v>34233</v>
      </c>
      <c r="T9807" t="s">
        <v>34233</v>
      </c>
      <c r="V9807" t="s">
        <v>33596</v>
      </c>
      <c r="AD9807" t="str">
        <f t="shared" si="1523"/>
        <v/>
      </c>
      <c r="AE9807" t="str">
        <f t="shared" si="1522"/>
        <v/>
      </c>
      <c r="AF9807" t="str">
        <f t="shared" si="1524"/>
        <v/>
      </c>
      <c r="AG9807" t="str">
        <f t="shared" si="1521"/>
        <v/>
      </c>
      <c r="AH9807" t="str">
        <f t="shared" si="1517"/>
        <v/>
      </c>
      <c r="AI9807">
        <v>0.14499999999999999</v>
      </c>
      <c r="AJ9807" t="str">
        <f t="shared" si="1519"/>
        <v/>
      </c>
      <c r="AK9807" t="str">
        <f t="shared" si="1518"/>
        <v/>
      </c>
      <c r="AL9807" t="str">
        <f t="shared" si="1520"/>
        <v/>
      </c>
    </row>
    <row r="9808" spans="1:38" x14ac:dyDescent="0.2">
      <c r="A9808" t="s">
        <v>30518</v>
      </c>
      <c r="B9808" t="s">
        <v>126</v>
      </c>
      <c r="C9808" t="s">
        <v>30519</v>
      </c>
      <c r="D9808" s="1">
        <v>43859</v>
      </c>
      <c r="E9808" s="1">
        <v>44569</v>
      </c>
      <c r="F9808" t="s">
        <v>26</v>
      </c>
      <c r="I9808">
        <v>100</v>
      </c>
      <c r="J9808">
        <v>0</v>
      </c>
      <c r="K9808">
        <v>0</v>
      </c>
      <c r="L9808">
        <v>775</v>
      </c>
      <c r="M9808">
        <v>775</v>
      </c>
      <c r="N9808" t="s">
        <v>20</v>
      </c>
      <c r="O9808" t="s">
        <v>30520</v>
      </c>
      <c r="P9808" t="s">
        <v>44</v>
      </c>
      <c r="Q9808" t="s">
        <v>34233</v>
      </c>
      <c r="R9808" t="s">
        <v>34233</v>
      </c>
      <c r="S9808" t="s">
        <v>34233</v>
      </c>
      <c r="T9808" t="s">
        <v>34233</v>
      </c>
      <c r="AD9808" t="str">
        <f t="shared" si="1523"/>
        <v/>
      </c>
      <c r="AE9808" t="str">
        <f t="shared" ref="AE9808:AE9839" si="1525">IF((S9808="tühi")*(AC9808&lt;&gt;""),AC9808,"")</f>
        <v/>
      </c>
      <c r="AF9808" t="str">
        <f t="shared" si="1524"/>
        <v/>
      </c>
      <c r="AG9808" t="str">
        <f t="shared" si="1521"/>
        <v/>
      </c>
      <c r="AH9808" t="str">
        <f t="shared" si="1517"/>
        <v/>
      </c>
      <c r="AI9808">
        <v>0.14499999999999999</v>
      </c>
      <c r="AJ9808" t="str">
        <f t="shared" si="1519"/>
        <v/>
      </c>
      <c r="AK9808" t="str">
        <f t="shared" si="1518"/>
        <v/>
      </c>
      <c r="AL9808" t="str">
        <f t="shared" si="1520"/>
        <v/>
      </c>
    </row>
    <row r="9809" spans="1:39" x14ac:dyDescent="0.2">
      <c r="A9809" t="s">
        <v>2719</v>
      </c>
      <c r="B9809" t="s">
        <v>126</v>
      </c>
      <c r="C9809" t="s">
        <v>2720</v>
      </c>
      <c r="D9809" s="1">
        <v>35878</v>
      </c>
      <c r="E9809" s="1">
        <v>44456</v>
      </c>
      <c r="F9809" t="s">
        <v>26</v>
      </c>
      <c r="I9809">
        <v>100</v>
      </c>
      <c r="J9809">
        <v>0</v>
      </c>
      <c r="K9809">
        <v>0</v>
      </c>
      <c r="L9809">
        <v>552</v>
      </c>
      <c r="M9809">
        <v>552</v>
      </c>
      <c r="N9809" t="s">
        <v>20</v>
      </c>
      <c r="O9809" t="s">
        <v>2721</v>
      </c>
      <c r="P9809" t="s">
        <v>44</v>
      </c>
      <c r="Q9809" t="s">
        <v>34233</v>
      </c>
      <c r="R9809" t="s">
        <v>34233</v>
      </c>
      <c r="S9809" t="s">
        <v>34233</v>
      </c>
      <c r="T9809" t="s">
        <v>34233</v>
      </c>
      <c r="AD9809" t="str">
        <f t="shared" si="1523"/>
        <v/>
      </c>
      <c r="AE9809" t="str">
        <f t="shared" si="1525"/>
        <v/>
      </c>
      <c r="AF9809" t="str">
        <f t="shared" si="1524"/>
        <v/>
      </c>
      <c r="AG9809" t="str">
        <f t="shared" si="1521"/>
        <v/>
      </c>
      <c r="AH9809" t="str">
        <f t="shared" si="1517"/>
        <v/>
      </c>
      <c r="AI9809">
        <v>0.14499999999999999</v>
      </c>
      <c r="AJ9809" t="str">
        <f t="shared" si="1519"/>
        <v/>
      </c>
      <c r="AK9809" t="str">
        <f t="shared" si="1518"/>
        <v/>
      </c>
      <c r="AL9809" t="str">
        <f t="shared" si="1520"/>
        <v/>
      </c>
    </row>
    <row r="9810" spans="1:39" x14ac:dyDescent="0.2">
      <c r="A9810" t="s">
        <v>2790</v>
      </c>
      <c r="B9810" t="s">
        <v>126</v>
      </c>
      <c r="C9810" t="s">
        <v>2791</v>
      </c>
      <c r="D9810" s="1">
        <v>35878</v>
      </c>
      <c r="E9810" s="1">
        <v>44456</v>
      </c>
      <c r="F9810" t="s">
        <v>19</v>
      </c>
      <c r="I9810">
        <v>100</v>
      </c>
      <c r="J9810">
        <v>0</v>
      </c>
      <c r="K9810">
        <v>0</v>
      </c>
      <c r="L9810">
        <v>932</v>
      </c>
      <c r="M9810">
        <v>932</v>
      </c>
      <c r="N9810" t="s">
        <v>20</v>
      </c>
      <c r="O9810" t="s">
        <v>2792</v>
      </c>
      <c r="P9810" t="s">
        <v>28</v>
      </c>
      <c r="Q9810" t="s">
        <v>34233</v>
      </c>
      <c r="R9810" t="s">
        <v>34233</v>
      </c>
      <c r="S9810" t="s">
        <v>32628</v>
      </c>
      <c r="T9810" t="s">
        <v>34365</v>
      </c>
      <c r="AD9810" t="str">
        <f t="shared" si="1523"/>
        <v/>
      </c>
      <c r="AE9810" t="str">
        <f t="shared" si="1525"/>
        <v/>
      </c>
      <c r="AF9810" t="str">
        <f t="shared" si="1524"/>
        <v/>
      </c>
      <c r="AG9810" s="17">
        <v>1</v>
      </c>
      <c r="AH9810">
        <f t="shared" si="1517"/>
        <v>2.8</v>
      </c>
      <c r="AI9810">
        <v>0.14499999999999999</v>
      </c>
      <c r="AJ9810">
        <f t="shared" si="1519"/>
        <v>0.40599999999999997</v>
      </c>
      <c r="AK9810" t="str">
        <f t="shared" si="1518"/>
        <v/>
      </c>
      <c r="AL9810" t="str">
        <f t="shared" si="1520"/>
        <v/>
      </c>
    </row>
    <row r="9811" spans="1:39" x14ac:dyDescent="0.2">
      <c r="A9811" t="s">
        <v>2793</v>
      </c>
      <c r="B9811" t="s">
        <v>126</v>
      </c>
      <c r="C9811" t="s">
        <v>2794</v>
      </c>
      <c r="D9811" s="1">
        <v>35878</v>
      </c>
      <c r="E9811" s="1">
        <v>44546</v>
      </c>
      <c r="F9811" t="s">
        <v>19</v>
      </c>
      <c r="I9811">
        <v>100</v>
      </c>
      <c r="J9811">
        <v>0</v>
      </c>
      <c r="K9811">
        <v>0</v>
      </c>
      <c r="L9811">
        <v>937</v>
      </c>
      <c r="M9811">
        <v>937</v>
      </c>
      <c r="N9811" t="s">
        <v>20</v>
      </c>
      <c r="O9811" t="s">
        <v>2795</v>
      </c>
      <c r="P9811" t="s">
        <v>28</v>
      </c>
      <c r="Q9811" t="s">
        <v>32794</v>
      </c>
      <c r="R9811" t="s">
        <v>33782</v>
      </c>
      <c r="S9811" t="s">
        <v>33797</v>
      </c>
      <c r="T9811" t="s">
        <v>34365</v>
      </c>
      <c r="AD9811" t="str">
        <f t="shared" si="1523"/>
        <v/>
      </c>
      <c r="AE9811" t="str">
        <f t="shared" si="1525"/>
        <v/>
      </c>
      <c r="AF9811" t="str">
        <f t="shared" si="1524"/>
        <v/>
      </c>
      <c r="AG9811" s="17">
        <v>1</v>
      </c>
      <c r="AH9811">
        <f t="shared" si="1517"/>
        <v>2.8</v>
      </c>
      <c r="AI9811">
        <v>0.14499999999999999</v>
      </c>
      <c r="AJ9811">
        <f t="shared" si="1519"/>
        <v>0.40599999999999997</v>
      </c>
      <c r="AK9811" t="str">
        <f t="shared" si="1518"/>
        <v/>
      </c>
      <c r="AL9811" t="str">
        <f t="shared" si="1520"/>
        <v/>
      </c>
    </row>
    <row r="9812" spans="1:39" x14ac:dyDescent="0.2">
      <c r="A9812" t="s">
        <v>2983</v>
      </c>
      <c r="B9812" t="s">
        <v>126</v>
      </c>
      <c r="C9812" t="s">
        <v>2984</v>
      </c>
      <c r="D9812" s="1">
        <v>35878</v>
      </c>
      <c r="E9812" s="1">
        <v>44456</v>
      </c>
      <c r="F9812" t="s">
        <v>19</v>
      </c>
      <c r="I9812">
        <v>100</v>
      </c>
      <c r="J9812">
        <v>0</v>
      </c>
      <c r="K9812">
        <v>0</v>
      </c>
      <c r="L9812">
        <v>865</v>
      </c>
      <c r="M9812">
        <v>865</v>
      </c>
      <c r="N9812" t="s">
        <v>20</v>
      </c>
      <c r="O9812" t="s">
        <v>2985</v>
      </c>
      <c r="P9812" t="s">
        <v>28</v>
      </c>
      <c r="Q9812" t="s">
        <v>34233</v>
      </c>
      <c r="R9812" t="s">
        <v>34233</v>
      </c>
      <c r="S9812" t="s">
        <v>32628</v>
      </c>
      <c r="T9812" t="s">
        <v>34365</v>
      </c>
      <c r="AD9812" t="str">
        <f t="shared" si="1523"/>
        <v/>
      </c>
      <c r="AE9812" t="str">
        <f t="shared" si="1525"/>
        <v/>
      </c>
      <c r="AF9812" t="str">
        <f t="shared" si="1524"/>
        <v/>
      </c>
      <c r="AG9812" s="17">
        <v>1</v>
      </c>
      <c r="AH9812">
        <f t="shared" si="1517"/>
        <v>2.8</v>
      </c>
      <c r="AI9812">
        <v>0.14499999999999999</v>
      </c>
      <c r="AJ9812">
        <f t="shared" si="1519"/>
        <v>0.40599999999999997</v>
      </c>
      <c r="AK9812" t="str">
        <f t="shared" si="1518"/>
        <v/>
      </c>
      <c r="AL9812" t="str">
        <f t="shared" si="1520"/>
        <v/>
      </c>
    </row>
    <row r="9813" spans="1:39" x14ac:dyDescent="0.2">
      <c r="A9813" t="s">
        <v>2796</v>
      </c>
      <c r="B9813" t="s">
        <v>126</v>
      </c>
      <c r="C9813" t="s">
        <v>2797</v>
      </c>
      <c r="D9813" s="1">
        <v>35878</v>
      </c>
      <c r="E9813" s="1">
        <v>44546</v>
      </c>
      <c r="F9813" t="s">
        <v>19</v>
      </c>
      <c r="I9813">
        <v>100</v>
      </c>
      <c r="J9813">
        <v>0</v>
      </c>
      <c r="K9813">
        <v>0</v>
      </c>
      <c r="L9813">
        <v>990</v>
      </c>
      <c r="M9813">
        <v>990</v>
      </c>
      <c r="N9813" t="s">
        <v>20</v>
      </c>
      <c r="O9813" t="s">
        <v>2798</v>
      </c>
      <c r="P9813" t="s">
        <v>28</v>
      </c>
      <c r="Q9813" t="s">
        <v>32794</v>
      </c>
      <c r="R9813" t="s">
        <v>33782</v>
      </c>
      <c r="S9813" t="s">
        <v>33797</v>
      </c>
      <c r="T9813" t="s">
        <v>34365</v>
      </c>
      <c r="AD9813" t="str">
        <f t="shared" si="1523"/>
        <v/>
      </c>
      <c r="AE9813" t="str">
        <f t="shared" si="1525"/>
        <v/>
      </c>
      <c r="AF9813" t="str">
        <f t="shared" si="1524"/>
        <v/>
      </c>
      <c r="AG9813" s="17">
        <v>1</v>
      </c>
      <c r="AH9813">
        <f t="shared" si="1517"/>
        <v>2.8</v>
      </c>
      <c r="AI9813">
        <v>0.14499999999999999</v>
      </c>
      <c r="AJ9813">
        <f t="shared" si="1519"/>
        <v>0.40599999999999997</v>
      </c>
      <c r="AK9813" t="str">
        <f t="shared" si="1518"/>
        <v/>
      </c>
      <c r="AL9813" t="str">
        <f t="shared" si="1520"/>
        <v/>
      </c>
    </row>
    <row r="9814" spans="1:39" x14ac:dyDescent="0.2">
      <c r="A9814" t="s">
        <v>2805</v>
      </c>
      <c r="B9814" t="s">
        <v>126</v>
      </c>
      <c r="C9814" t="s">
        <v>2806</v>
      </c>
      <c r="D9814" s="1">
        <v>35878</v>
      </c>
      <c r="E9814" s="1">
        <v>44456</v>
      </c>
      <c r="F9814" t="s">
        <v>19</v>
      </c>
      <c r="I9814">
        <v>100</v>
      </c>
      <c r="J9814">
        <v>0</v>
      </c>
      <c r="K9814">
        <v>0</v>
      </c>
      <c r="L9814">
        <v>1152</v>
      </c>
      <c r="M9814">
        <v>1152</v>
      </c>
      <c r="N9814" t="s">
        <v>20</v>
      </c>
      <c r="O9814" t="s">
        <v>2807</v>
      </c>
      <c r="P9814" t="s">
        <v>28</v>
      </c>
      <c r="Q9814" t="s">
        <v>34233</v>
      </c>
      <c r="R9814" t="s">
        <v>34233</v>
      </c>
      <c r="S9814" t="s">
        <v>33797</v>
      </c>
      <c r="T9814" t="s">
        <v>34365</v>
      </c>
      <c r="AD9814" t="str">
        <f t="shared" si="1523"/>
        <v/>
      </c>
      <c r="AE9814" t="str">
        <f t="shared" si="1525"/>
        <v/>
      </c>
      <c r="AF9814" t="str">
        <f t="shared" si="1524"/>
        <v/>
      </c>
      <c r="AG9814" s="17">
        <v>1</v>
      </c>
      <c r="AH9814">
        <f t="shared" si="1517"/>
        <v>2.8</v>
      </c>
      <c r="AI9814">
        <v>0.14499999999999999</v>
      </c>
      <c r="AJ9814">
        <f t="shared" si="1519"/>
        <v>0.40599999999999997</v>
      </c>
      <c r="AK9814" t="str">
        <f t="shared" si="1518"/>
        <v/>
      </c>
      <c r="AL9814" t="str">
        <f t="shared" si="1520"/>
        <v/>
      </c>
    </row>
    <row r="9815" spans="1:39" x14ac:dyDescent="0.2">
      <c r="A9815" t="s">
        <v>2799</v>
      </c>
      <c r="B9815" t="s">
        <v>126</v>
      </c>
      <c r="C9815" t="s">
        <v>2800</v>
      </c>
      <c r="D9815" s="1">
        <v>35878</v>
      </c>
      <c r="E9815" s="1">
        <v>44456</v>
      </c>
      <c r="F9815" t="s">
        <v>19</v>
      </c>
      <c r="I9815">
        <v>100</v>
      </c>
      <c r="J9815">
        <v>0</v>
      </c>
      <c r="K9815">
        <v>0</v>
      </c>
      <c r="L9815">
        <v>1037</v>
      </c>
      <c r="M9815">
        <v>1037</v>
      </c>
      <c r="N9815" t="s">
        <v>20</v>
      </c>
      <c r="O9815" t="s">
        <v>2801</v>
      </c>
      <c r="P9815" t="s">
        <v>28</v>
      </c>
      <c r="Q9815" t="s">
        <v>32794</v>
      </c>
      <c r="R9815" t="s">
        <v>33782</v>
      </c>
      <c r="S9815" t="s">
        <v>33800</v>
      </c>
      <c r="T9815" t="s">
        <v>34365</v>
      </c>
      <c r="AD9815" t="str">
        <f t="shared" si="1523"/>
        <v/>
      </c>
      <c r="AE9815" t="str">
        <f t="shared" si="1525"/>
        <v/>
      </c>
      <c r="AF9815" t="str">
        <f t="shared" si="1524"/>
        <v/>
      </c>
      <c r="AG9815" s="17">
        <v>1</v>
      </c>
      <c r="AH9815">
        <f t="shared" si="1517"/>
        <v>2.8</v>
      </c>
      <c r="AI9815">
        <v>0.14499999999999999</v>
      </c>
      <c r="AJ9815">
        <f t="shared" si="1519"/>
        <v>0.40599999999999997</v>
      </c>
      <c r="AK9815" t="str">
        <f t="shared" si="1518"/>
        <v/>
      </c>
      <c r="AL9815" t="str">
        <f t="shared" si="1520"/>
        <v/>
      </c>
    </row>
    <row r="9816" spans="1:39" x14ac:dyDescent="0.2">
      <c r="A9816" t="s">
        <v>2802</v>
      </c>
      <c r="B9816" t="s">
        <v>126</v>
      </c>
      <c r="C9816" t="s">
        <v>2803</v>
      </c>
      <c r="D9816" s="1">
        <v>35878</v>
      </c>
      <c r="E9816" s="1">
        <v>44456</v>
      </c>
      <c r="F9816" t="s">
        <v>19</v>
      </c>
      <c r="I9816">
        <v>100</v>
      </c>
      <c r="J9816">
        <v>0</v>
      </c>
      <c r="K9816">
        <v>0</v>
      </c>
      <c r="L9816">
        <v>876</v>
      </c>
      <c r="M9816">
        <v>876</v>
      </c>
      <c r="N9816" t="s">
        <v>20</v>
      </c>
      <c r="O9816" t="s">
        <v>2804</v>
      </c>
      <c r="P9816" t="s">
        <v>28</v>
      </c>
      <c r="Q9816" t="s">
        <v>34233</v>
      </c>
      <c r="R9816" t="s">
        <v>34233</v>
      </c>
      <c r="S9816" t="s">
        <v>33797</v>
      </c>
      <c r="T9816" t="s">
        <v>34363</v>
      </c>
      <c r="U9816" t="s">
        <v>32634</v>
      </c>
      <c r="V9816" t="s">
        <v>32695</v>
      </c>
      <c r="W9816">
        <v>175</v>
      </c>
      <c r="X9816">
        <v>2</v>
      </c>
      <c r="Y9816" t="s">
        <v>32654</v>
      </c>
      <c r="AA9816">
        <v>8.5</v>
      </c>
      <c r="AC9816">
        <v>1</v>
      </c>
      <c r="AD9816" t="str">
        <f t="shared" si="1523"/>
        <v/>
      </c>
      <c r="AE9816" t="str">
        <f t="shared" si="1525"/>
        <v/>
      </c>
      <c r="AF9816" t="str">
        <f t="shared" si="1524"/>
        <v/>
      </c>
      <c r="AG9816">
        <f>IF((S9816&lt;&gt;"tühi")*(AC9816&lt;&gt;""),AC9816,"")</f>
        <v>1</v>
      </c>
      <c r="AH9816">
        <f t="shared" si="1517"/>
        <v>2.8</v>
      </c>
      <c r="AI9816">
        <v>0.14499999999999999</v>
      </c>
      <c r="AJ9816">
        <f t="shared" si="1519"/>
        <v>0.40599999999999997</v>
      </c>
      <c r="AK9816" t="str">
        <f t="shared" si="1518"/>
        <v/>
      </c>
      <c r="AL9816" t="str">
        <f t="shared" si="1520"/>
        <v/>
      </c>
      <c r="AM9816" t="s">
        <v>34852</v>
      </c>
    </row>
    <row r="9817" spans="1:39" x14ac:dyDescent="0.2">
      <c r="A9817" t="s">
        <v>2716</v>
      </c>
      <c r="B9817" t="s">
        <v>126</v>
      </c>
      <c r="C9817" t="s">
        <v>2717</v>
      </c>
      <c r="D9817" s="1">
        <v>35878</v>
      </c>
      <c r="E9817" s="1">
        <v>44459</v>
      </c>
      <c r="F9817" t="s">
        <v>26</v>
      </c>
      <c r="I9817">
        <v>100</v>
      </c>
      <c r="J9817">
        <v>0</v>
      </c>
      <c r="K9817">
        <v>0</v>
      </c>
      <c r="L9817">
        <v>1038</v>
      </c>
      <c r="M9817">
        <v>1038</v>
      </c>
      <c r="N9817" t="s">
        <v>20</v>
      </c>
      <c r="O9817" t="s">
        <v>2718</v>
      </c>
      <c r="P9817" t="s">
        <v>44</v>
      </c>
      <c r="Q9817" t="s">
        <v>34233</v>
      </c>
      <c r="R9817" t="s">
        <v>34233</v>
      </c>
      <c r="S9817" t="s">
        <v>34233</v>
      </c>
      <c r="T9817" t="s">
        <v>34233</v>
      </c>
      <c r="AD9817" t="str">
        <f t="shared" si="1523"/>
        <v/>
      </c>
      <c r="AE9817" t="str">
        <f t="shared" si="1525"/>
        <v/>
      </c>
      <c r="AF9817" t="str">
        <f t="shared" si="1524"/>
        <v/>
      </c>
      <c r="AG9817" t="str">
        <f>IF((S9817&lt;&gt;"tühi")*(AC9817&lt;&gt;""),AC9817,"")</f>
        <v/>
      </c>
      <c r="AH9817" t="str">
        <f t="shared" si="1517"/>
        <v/>
      </c>
      <c r="AI9817">
        <v>0.14499999999999999</v>
      </c>
      <c r="AJ9817" t="str">
        <f t="shared" si="1519"/>
        <v/>
      </c>
      <c r="AK9817" t="str">
        <f t="shared" si="1518"/>
        <v/>
      </c>
      <c r="AL9817" t="str">
        <f t="shared" si="1520"/>
        <v/>
      </c>
    </row>
    <row r="9818" spans="1:39" x14ac:dyDescent="0.2">
      <c r="A9818" t="s">
        <v>2841</v>
      </c>
      <c r="B9818" t="s">
        <v>126</v>
      </c>
      <c r="C9818" t="s">
        <v>2842</v>
      </c>
      <c r="D9818" s="1">
        <v>35878</v>
      </c>
      <c r="E9818" s="1">
        <v>44456</v>
      </c>
      <c r="F9818" t="s">
        <v>19</v>
      </c>
      <c r="I9818">
        <v>100</v>
      </c>
      <c r="J9818">
        <v>0</v>
      </c>
      <c r="K9818">
        <v>0</v>
      </c>
      <c r="L9818">
        <v>776</v>
      </c>
      <c r="M9818">
        <v>776</v>
      </c>
      <c r="N9818" t="s">
        <v>20</v>
      </c>
      <c r="O9818" t="s">
        <v>2843</v>
      </c>
      <c r="P9818" t="s">
        <v>28</v>
      </c>
      <c r="Q9818" t="s">
        <v>34233</v>
      </c>
      <c r="R9818" t="s">
        <v>34233</v>
      </c>
      <c r="S9818" t="s">
        <v>33797</v>
      </c>
      <c r="T9818" t="s">
        <v>34357</v>
      </c>
      <c r="U9818" t="s">
        <v>32634</v>
      </c>
      <c r="V9818" t="s">
        <v>32698</v>
      </c>
      <c r="W9818">
        <v>155</v>
      </c>
      <c r="X9818">
        <v>2</v>
      </c>
      <c r="Y9818" t="s">
        <v>32654</v>
      </c>
      <c r="AA9818">
        <v>8.5</v>
      </c>
      <c r="AC9818">
        <v>1</v>
      </c>
      <c r="AD9818" t="str">
        <f t="shared" si="1523"/>
        <v/>
      </c>
      <c r="AE9818" t="str">
        <f t="shared" si="1525"/>
        <v/>
      </c>
      <c r="AF9818" t="str">
        <f t="shared" si="1524"/>
        <v/>
      </c>
      <c r="AG9818">
        <f>IF((S9818&lt;&gt;"tühi")*(AC9818&lt;&gt;""),AC9818,"")</f>
        <v>1</v>
      </c>
      <c r="AH9818">
        <f t="shared" si="1517"/>
        <v>2.8</v>
      </c>
      <c r="AI9818">
        <v>0.14499999999999999</v>
      </c>
      <c r="AJ9818">
        <f t="shared" si="1519"/>
        <v>0.40599999999999997</v>
      </c>
      <c r="AK9818" t="str">
        <f t="shared" si="1518"/>
        <v/>
      </c>
      <c r="AL9818" t="str">
        <f t="shared" si="1520"/>
        <v/>
      </c>
    </row>
    <row r="9819" spans="1:39" x14ac:dyDescent="0.2">
      <c r="A9819" t="s">
        <v>3028</v>
      </c>
      <c r="B9819" t="s">
        <v>126</v>
      </c>
      <c r="C9819" t="s">
        <v>3029</v>
      </c>
      <c r="D9819" s="1">
        <v>35878</v>
      </c>
      <c r="E9819" s="1">
        <v>44459</v>
      </c>
      <c r="F9819" t="s">
        <v>19</v>
      </c>
      <c r="I9819">
        <v>100</v>
      </c>
      <c r="J9819">
        <v>0</v>
      </c>
      <c r="K9819">
        <v>0</v>
      </c>
      <c r="L9819">
        <v>1337</v>
      </c>
      <c r="M9819">
        <v>1337</v>
      </c>
      <c r="N9819" t="s">
        <v>20</v>
      </c>
      <c r="O9819" t="s">
        <v>3030</v>
      </c>
      <c r="P9819" t="s">
        <v>28</v>
      </c>
      <c r="Q9819" t="s">
        <v>32794</v>
      </c>
      <c r="R9819" t="s">
        <v>33782</v>
      </c>
      <c r="S9819" t="s">
        <v>33797</v>
      </c>
      <c r="T9819" t="s">
        <v>34365</v>
      </c>
      <c r="AD9819" t="str">
        <f t="shared" si="1523"/>
        <v/>
      </c>
      <c r="AE9819" t="str">
        <f t="shared" si="1525"/>
        <v/>
      </c>
      <c r="AF9819" t="str">
        <f t="shared" si="1524"/>
        <v/>
      </c>
      <c r="AG9819" s="17">
        <v>1</v>
      </c>
      <c r="AH9819">
        <f t="shared" si="1517"/>
        <v>2.8</v>
      </c>
      <c r="AI9819">
        <v>0.14499999999999999</v>
      </c>
      <c r="AJ9819">
        <f t="shared" si="1519"/>
        <v>0.40599999999999997</v>
      </c>
      <c r="AK9819" t="str">
        <f t="shared" si="1518"/>
        <v/>
      </c>
      <c r="AL9819" t="str">
        <f t="shared" si="1520"/>
        <v/>
      </c>
    </row>
    <row r="9820" spans="1:39" x14ac:dyDescent="0.2">
      <c r="A9820" t="s">
        <v>3034</v>
      </c>
      <c r="B9820" t="s">
        <v>126</v>
      </c>
      <c r="C9820" t="s">
        <v>3035</v>
      </c>
      <c r="D9820" s="1">
        <v>35878</v>
      </c>
      <c r="E9820" s="1">
        <v>43456</v>
      </c>
      <c r="F9820" t="s">
        <v>19</v>
      </c>
      <c r="I9820">
        <v>100</v>
      </c>
      <c r="J9820">
        <v>0</v>
      </c>
      <c r="K9820">
        <v>0</v>
      </c>
      <c r="L9820">
        <v>770</v>
      </c>
      <c r="M9820">
        <v>770</v>
      </c>
      <c r="N9820" t="s">
        <v>20</v>
      </c>
      <c r="O9820" t="s">
        <v>3036</v>
      </c>
      <c r="P9820" t="s">
        <v>28</v>
      </c>
      <c r="Q9820" t="s">
        <v>34233</v>
      </c>
      <c r="R9820" t="s">
        <v>34233</v>
      </c>
      <c r="S9820" t="s">
        <v>32628</v>
      </c>
      <c r="T9820" t="s">
        <v>34357</v>
      </c>
      <c r="AD9820" t="str">
        <f t="shared" si="1523"/>
        <v/>
      </c>
      <c r="AE9820" t="str">
        <f t="shared" si="1525"/>
        <v/>
      </c>
      <c r="AF9820" t="str">
        <f t="shared" si="1524"/>
        <v/>
      </c>
      <c r="AG9820" s="17">
        <v>1</v>
      </c>
      <c r="AH9820">
        <f t="shared" si="1517"/>
        <v>2.8</v>
      </c>
      <c r="AI9820">
        <v>0.14499999999999999</v>
      </c>
      <c r="AJ9820">
        <f t="shared" si="1519"/>
        <v>0.40599999999999997</v>
      </c>
      <c r="AK9820" t="str">
        <f t="shared" si="1518"/>
        <v/>
      </c>
      <c r="AL9820" t="str">
        <f t="shared" si="1520"/>
        <v/>
      </c>
    </row>
    <row r="9821" spans="1:39" x14ac:dyDescent="0.2">
      <c r="A9821" t="s">
        <v>3031</v>
      </c>
      <c r="B9821" t="s">
        <v>126</v>
      </c>
      <c r="C9821" t="s">
        <v>3032</v>
      </c>
      <c r="D9821" s="1">
        <v>35878</v>
      </c>
      <c r="E9821" s="1">
        <v>43456</v>
      </c>
      <c r="F9821" t="s">
        <v>19</v>
      </c>
      <c r="I9821">
        <v>100</v>
      </c>
      <c r="J9821">
        <v>0</v>
      </c>
      <c r="K9821">
        <v>0</v>
      </c>
      <c r="L9821">
        <v>1697</v>
      </c>
      <c r="M9821">
        <v>1697</v>
      </c>
      <c r="N9821" t="s">
        <v>20</v>
      </c>
      <c r="O9821" t="s">
        <v>3033</v>
      </c>
      <c r="P9821" t="s">
        <v>28</v>
      </c>
      <c r="Q9821" t="s">
        <v>32794</v>
      </c>
      <c r="R9821" t="s">
        <v>33782</v>
      </c>
      <c r="S9821" t="s">
        <v>33800</v>
      </c>
      <c r="T9821" t="s">
        <v>34357</v>
      </c>
      <c r="U9821" t="s">
        <v>32634</v>
      </c>
      <c r="V9821" t="s">
        <v>33597</v>
      </c>
      <c r="X9821">
        <v>1.5</v>
      </c>
      <c r="Y9821" t="s">
        <v>32661</v>
      </c>
      <c r="AA9821">
        <v>7.5</v>
      </c>
      <c r="AB9821">
        <v>20</v>
      </c>
      <c r="AC9821">
        <v>1</v>
      </c>
      <c r="AD9821" t="str">
        <f t="shared" si="1523"/>
        <v/>
      </c>
      <c r="AE9821" t="str">
        <f t="shared" si="1525"/>
        <v/>
      </c>
      <c r="AF9821" t="str">
        <f t="shared" si="1524"/>
        <v/>
      </c>
      <c r="AG9821">
        <f>IF((S9821&lt;&gt;"tühi")*(AC9821&lt;&gt;""),AC9821,"")</f>
        <v>1</v>
      </c>
      <c r="AH9821">
        <f t="shared" si="1517"/>
        <v>2.8</v>
      </c>
      <c r="AI9821">
        <v>0.14499999999999999</v>
      </c>
      <c r="AJ9821">
        <f t="shared" si="1519"/>
        <v>0.40599999999999997</v>
      </c>
      <c r="AK9821" t="str">
        <f t="shared" si="1518"/>
        <v/>
      </c>
      <c r="AL9821" t="str">
        <f t="shared" si="1520"/>
        <v/>
      </c>
    </row>
    <row r="9822" spans="1:39" x14ac:dyDescent="0.2">
      <c r="A9822" t="s">
        <v>3046</v>
      </c>
      <c r="B9822" t="s">
        <v>126</v>
      </c>
      <c r="C9822" t="s">
        <v>3047</v>
      </c>
      <c r="D9822" s="1">
        <v>35878</v>
      </c>
      <c r="E9822" s="1">
        <v>44459</v>
      </c>
      <c r="F9822" t="s">
        <v>19</v>
      </c>
      <c r="I9822">
        <v>100</v>
      </c>
      <c r="J9822">
        <v>0</v>
      </c>
      <c r="K9822">
        <v>0</v>
      </c>
      <c r="L9822">
        <v>800</v>
      </c>
      <c r="M9822">
        <v>800</v>
      </c>
      <c r="N9822" t="s">
        <v>20</v>
      </c>
      <c r="O9822" t="s">
        <v>3048</v>
      </c>
      <c r="P9822" t="s">
        <v>28</v>
      </c>
      <c r="Q9822" t="s">
        <v>34233</v>
      </c>
      <c r="R9822" t="s">
        <v>34233</v>
      </c>
      <c r="S9822" t="s">
        <v>32628</v>
      </c>
      <c r="T9822" t="s">
        <v>34357</v>
      </c>
      <c r="AD9822" t="str">
        <f t="shared" si="1523"/>
        <v/>
      </c>
      <c r="AE9822" t="str">
        <f t="shared" si="1525"/>
        <v/>
      </c>
      <c r="AF9822" t="str">
        <f t="shared" si="1524"/>
        <v/>
      </c>
      <c r="AG9822" s="17">
        <v>1</v>
      </c>
      <c r="AH9822">
        <f t="shared" si="1517"/>
        <v>2.8</v>
      </c>
      <c r="AI9822">
        <v>0.14499999999999999</v>
      </c>
      <c r="AJ9822">
        <f t="shared" si="1519"/>
        <v>0.40599999999999997</v>
      </c>
      <c r="AK9822" t="str">
        <f t="shared" si="1518"/>
        <v/>
      </c>
      <c r="AL9822" t="str">
        <f t="shared" si="1520"/>
        <v/>
      </c>
    </row>
    <row r="9823" spans="1:39" x14ac:dyDescent="0.2">
      <c r="A9823" t="s">
        <v>3040</v>
      </c>
      <c r="B9823" t="s">
        <v>126</v>
      </c>
      <c r="C9823" t="s">
        <v>3041</v>
      </c>
      <c r="D9823" s="1">
        <v>35878</v>
      </c>
      <c r="E9823" s="1">
        <v>44459</v>
      </c>
      <c r="F9823" t="s">
        <v>19</v>
      </c>
      <c r="I9823">
        <v>100</v>
      </c>
      <c r="J9823">
        <v>0</v>
      </c>
      <c r="K9823">
        <v>0</v>
      </c>
      <c r="L9823">
        <v>830</v>
      </c>
      <c r="M9823">
        <v>830</v>
      </c>
      <c r="N9823" t="s">
        <v>20</v>
      </c>
      <c r="O9823" t="s">
        <v>3042</v>
      </c>
      <c r="P9823" t="s">
        <v>28</v>
      </c>
      <c r="Q9823" t="s">
        <v>34233</v>
      </c>
      <c r="R9823" t="s">
        <v>34233</v>
      </c>
      <c r="S9823" t="s">
        <v>33797</v>
      </c>
      <c r="T9823" t="s">
        <v>34357</v>
      </c>
      <c r="U9823" t="s">
        <v>32634</v>
      </c>
      <c r="V9823" t="s">
        <v>33598</v>
      </c>
      <c r="X9823">
        <v>2</v>
      </c>
      <c r="Y9823" t="s">
        <v>32661</v>
      </c>
      <c r="AB9823">
        <v>25</v>
      </c>
      <c r="AC9823">
        <v>1</v>
      </c>
      <c r="AD9823" t="str">
        <f t="shared" si="1523"/>
        <v/>
      </c>
      <c r="AE9823" t="str">
        <f t="shared" si="1525"/>
        <v/>
      </c>
      <c r="AF9823" t="str">
        <f t="shared" si="1524"/>
        <v/>
      </c>
      <c r="AG9823">
        <f>IF((S9823&lt;&gt;"tühi")*(AC9823&lt;&gt;""),AC9823,"")</f>
        <v>1</v>
      </c>
      <c r="AH9823">
        <f t="shared" si="1517"/>
        <v>2.8</v>
      </c>
      <c r="AI9823">
        <v>0.14499999999999999</v>
      </c>
      <c r="AJ9823">
        <f t="shared" si="1519"/>
        <v>0.40599999999999997</v>
      </c>
      <c r="AK9823" t="str">
        <f t="shared" si="1518"/>
        <v/>
      </c>
      <c r="AL9823" t="str">
        <f t="shared" si="1520"/>
        <v/>
      </c>
    </row>
    <row r="9824" spans="1:39" x14ac:dyDescent="0.2">
      <c r="A9824" t="s">
        <v>2814</v>
      </c>
      <c r="B9824" t="s">
        <v>126</v>
      </c>
      <c r="C9824" t="s">
        <v>2815</v>
      </c>
      <c r="D9824" s="1">
        <v>35878</v>
      </c>
      <c r="E9824" s="1">
        <v>44456</v>
      </c>
      <c r="F9824" t="s">
        <v>19</v>
      </c>
      <c r="I9824">
        <v>100</v>
      </c>
      <c r="J9824">
        <v>0</v>
      </c>
      <c r="K9824">
        <v>0</v>
      </c>
      <c r="L9824">
        <v>863</v>
      </c>
      <c r="M9824">
        <v>863</v>
      </c>
      <c r="N9824" t="s">
        <v>20</v>
      </c>
      <c r="O9824" t="s">
        <v>2816</v>
      </c>
      <c r="P9824" t="s">
        <v>28</v>
      </c>
      <c r="Q9824" t="s">
        <v>34234</v>
      </c>
      <c r="R9824" t="s">
        <v>34235</v>
      </c>
      <c r="S9824" t="s">
        <v>32628</v>
      </c>
      <c r="T9824" t="s">
        <v>34365</v>
      </c>
      <c r="AD9824" t="str">
        <f t="shared" si="1523"/>
        <v/>
      </c>
      <c r="AE9824" t="str">
        <f t="shared" si="1525"/>
        <v/>
      </c>
      <c r="AF9824" t="str">
        <f t="shared" si="1524"/>
        <v/>
      </c>
      <c r="AG9824" s="17">
        <v>1</v>
      </c>
      <c r="AH9824">
        <f t="shared" si="1517"/>
        <v>2.8</v>
      </c>
      <c r="AI9824">
        <v>0.14499999999999999</v>
      </c>
      <c r="AJ9824">
        <f t="shared" si="1519"/>
        <v>0.40599999999999997</v>
      </c>
      <c r="AK9824" t="str">
        <f t="shared" si="1518"/>
        <v/>
      </c>
      <c r="AL9824" t="str">
        <f t="shared" si="1520"/>
        <v/>
      </c>
    </row>
    <row r="9825" spans="1:38" x14ac:dyDescent="0.2">
      <c r="A9825" t="s">
        <v>2844</v>
      </c>
      <c r="B9825" t="s">
        <v>126</v>
      </c>
      <c r="C9825" t="s">
        <v>2845</v>
      </c>
      <c r="D9825" s="1">
        <v>35878</v>
      </c>
      <c r="E9825" s="1">
        <v>44459</v>
      </c>
      <c r="F9825" t="s">
        <v>19</v>
      </c>
      <c r="I9825">
        <v>100</v>
      </c>
      <c r="J9825">
        <v>0</v>
      </c>
      <c r="K9825">
        <v>0</v>
      </c>
      <c r="L9825">
        <v>866</v>
      </c>
      <c r="M9825">
        <v>866</v>
      </c>
      <c r="N9825" t="s">
        <v>20</v>
      </c>
      <c r="O9825" t="s">
        <v>2846</v>
      </c>
      <c r="P9825" t="s">
        <v>28</v>
      </c>
      <c r="Q9825" t="s">
        <v>32794</v>
      </c>
      <c r="R9825" t="s">
        <v>33782</v>
      </c>
      <c r="S9825" t="s">
        <v>32628</v>
      </c>
      <c r="T9825" t="s">
        <v>34365</v>
      </c>
      <c r="AD9825" t="str">
        <f t="shared" si="1523"/>
        <v/>
      </c>
      <c r="AE9825" t="str">
        <f t="shared" si="1525"/>
        <v/>
      </c>
      <c r="AF9825" t="str">
        <f t="shared" si="1524"/>
        <v/>
      </c>
      <c r="AG9825" s="17">
        <v>1</v>
      </c>
      <c r="AH9825">
        <f t="shared" si="1517"/>
        <v>2.8</v>
      </c>
      <c r="AI9825">
        <v>0.14499999999999999</v>
      </c>
      <c r="AJ9825">
        <f t="shared" si="1519"/>
        <v>0.40599999999999997</v>
      </c>
      <c r="AK9825" t="str">
        <f t="shared" si="1518"/>
        <v/>
      </c>
      <c r="AL9825" t="str">
        <f t="shared" si="1520"/>
        <v/>
      </c>
    </row>
    <row r="9826" spans="1:38" x14ac:dyDescent="0.2">
      <c r="A9826" t="s">
        <v>2811</v>
      </c>
      <c r="B9826" t="s">
        <v>126</v>
      </c>
      <c r="C9826" t="s">
        <v>2812</v>
      </c>
      <c r="D9826" s="1">
        <v>35878</v>
      </c>
      <c r="E9826" s="1">
        <v>44456</v>
      </c>
      <c r="F9826" t="s">
        <v>19</v>
      </c>
      <c r="I9826">
        <v>100</v>
      </c>
      <c r="J9826">
        <v>0</v>
      </c>
      <c r="K9826">
        <v>0</v>
      </c>
      <c r="L9826">
        <v>765</v>
      </c>
      <c r="M9826">
        <v>765</v>
      </c>
      <c r="N9826" t="s">
        <v>20</v>
      </c>
      <c r="O9826" t="s">
        <v>2813</v>
      </c>
      <c r="P9826" t="s">
        <v>28</v>
      </c>
      <c r="Q9826" t="s">
        <v>34233</v>
      </c>
      <c r="R9826" t="s">
        <v>34233</v>
      </c>
      <c r="S9826" t="s">
        <v>32628</v>
      </c>
      <c r="T9826" t="s">
        <v>34365</v>
      </c>
      <c r="AD9826" t="str">
        <f t="shared" si="1523"/>
        <v/>
      </c>
      <c r="AE9826" t="str">
        <f t="shared" si="1525"/>
        <v/>
      </c>
      <c r="AF9826" t="str">
        <f t="shared" si="1524"/>
        <v/>
      </c>
      <c r="AG9826" s="17">
        <v>1</v>
      </c>
      <c r="AH9826">
        <f t="shared" si="1517"/>
        <v>2.8</v>
      </c>
      <c r="AI9826">
        <v>0.14499999999999999</v>
      </c>
      <c r="AJ9826">
        <f t="shared" si="1519"/>
        <v>0.40599999999999997</v>
      </c>
      <c r="AK9826" t="str">
        <f t="shared" si="1518"/>
        <v/>
      </c>
      <c r="AL9826" t="str">
        <f t="shared" si="1520"/>
        <v/>
      </c>
    </row>
    <row r="9827" spans="1:38" x14ac:dyDescent="0.2">
      <c r="A9827" t="s">
        <v>2889</v>
      </c>
      <c r="B9827" t="s">
        <v>126</v>
      </c>
      <c r="C9827" t="s">
        <v>2890</v>
      </c>
      <c r="D9827" s="1">
        <v>35878</v>
      </c>
      <c r="E9827" s="1">
        <v>44459</v>
      </c>
      <c r="F9827" t="s">
        <v>19</v>
      </c>
      <c r="I9827">
        <v>100</v>
      </c>
      <c r="J9827">
        <v>0</v>
      </c>
      <c r="K9827">
        <v>0</v>
      </c>
      <c r="L9827">
        <v>911</v>
      </c>
      <c r="M9827">
        <v>911</v>
      </c>
      <c r="N9827" t="s">
        <v>20</v>
      </c>
      <c r="O9827" t="s">
        <v>2891</v>
      </c>
      <c r="P9827" t="s">
        <v>28</v>
      </c>
      <c r="Q9827" t="s">
        <v>34234</v>
      </c>
      <c r="R9827" t="s">
        <v>34235</v>
      </c>
      <c r="S9827" t="s">
        <v>32628</v>
      </c>
      <c r="T9827" t="s">
        <v>34365</v>
      </c>
      <c r="AD9827" t="str">
        <f t="shared" si="1523"/>
        <v/>
      </c>
      <c r="AE9827" t="str">
        <f t="shared" si="1525"/>
        <v/>
      </c>
      <c r="AF9827" t="str">
        <f t="shared" si="1524"/>
        <v/>
      </c>
      <c r="AG9827" s="17">
        <v>1</v>
      </c>
      <c r="AH9827">
        <f t="shared" si="1517"/>
        <v>2.8</v>
      </c>
      <c r="AI9827">
        <v>0.14499999999999999</v>
      </c>
      <c r="AJ9827">
        <f t="shared" si="1519"/>
        <v>0.40599999999999997</v>
      </c>
      <c r="AK9827" t="str">
        <f t="shared" si="1518"/>
        <v/>
      </c>
      <c r="AL9827" t="str">
        <f t="shared" si="1520"/>
        <v/>
      </c>
    </row>
    <row r="9828" spans="1:38" x14ac:dyDescent="0.2">
      <c r="A9828" t="s">
        <v>2808</v>
      </c>
      <c r="B9828" t="s">
        <v>126</v>
      </c>
      <c r="C9828" t="s">
        <v>2809</v>
      </c>
      <c r="D9828" s="1">
        <v>35878</v>
      </c>
      <c r="E9828" s="1">
        <v>44456</v>
      </c>
      <c r="F9828" t="s">
        <v>19</v>
      </c>
      <c r="I9828">
        <v>100</v>
      </c>
      <c r="J9828">
        <v>0</v>
      </c>
      <c r="K9828">
        <v>0</v>
      </c>
      <c r="L9828">
        <v>809</v>
      </c>
      <c r="M9828">
        <v>809</v>
      </c>
      <c r="N9828" t="s">
        <v>20</v>
      </c>
      <c r="O9828" t="s">
        <v>2810</v>
      </c>
      <c r="P9828" t="s">
        <v>28</v>
      </c>
      <c r="Q9828" t="s">
        <v>34233</v>
      </c>
      <c r="R9828" t="s">
        <v>34233</v>
      </c>
      <c r="S9828" t="s">
        <v>33797</v>
      </c>
      <c r="T9828" t="s">
        <v>34365</v>
      </c>
      <c r="AD9828" t="str">
        <f t="shared" si="1523"/>
        <v/>
      </c>
      <c r="AE9828" t="str">
        <f t="shared" si="1525"/>
        <v/>
      </c>
      <c r="AF9828" t="str">
        <f t="shared" si="1524"/>
        <v/>
      </c>
      <c r="AG9828" s="17">
        <v>1</v>
      </c>
      <c r="AH9828">
        <f t="shared" si="1517"/>
        <v>2.8</v>
      </c>
      <c r="AI9828">
        <v>0.14499999999999999</v>
      </c>
      <c r="AJ9828">
        <f t="shared" si="1519"/>
        <v>0.40599999999999997</v>
      </c>
      <c r="AK9828" t="str">
        <f t="shared" si="1518"/>
        <v/>
      </c>
      <c r="AL9828" t="str">
        <f t="shared" si="1520"/>
        <v/>
      </c>
    </row>
    <row r="9829" spans="1:38" x14ac:dyDescent="0.2">
      <c r="A9829" t="s">
        <v>2986</v>
      </c>
      <c r="B9829" t="s">
        <v>126</v>
      </c>
      <c r="C9829" t="s">
        <v>2987</v>
      </c>
      <c r="D9829" s="1">
        <v>35878</v>
      </c>
      <c r="E9829" s="1">
        <v>44459</v>
      </c>
      <c r="F9829" t="s">
        <v>19</v>
      </c>
      <c r="I9829">
        <v>100</v>
      </c>
      <c r="J9829">
        <v>0</v>
      </c>
      <c r="K9829">
        <v>0</v>
      </c>
      <c r="L9829">
        <v>1166</v>
      </c>
      <c r="M9829">
        <v>1166</v>
      </c>
      <c r="N9829" t="s">
        <v>20</v>
      </c>
      <c r="O9829" t="s">
        <v>2988</v>
      </c>
      <c r="P9829" t="s">
        <v>28</v>
      </c>
      <c r="Q9829" t="s">
        <v>32794</v>
      </c>
      <c r="R9829" t="s">
        <v>33782</v>
      </c>
      <c r="S9829" t="s">
        <v>33797</v>
      </c>
      <c r="T9829" t="s">
        <v>34382</v>
      </c>
      <c r="U9829" t="s">
        <v>32634</v>
      </c>
      <c r="V9829" t="s">
        <v>33599</v>
      </c>
      <c r="X9829">
        <v>2</v>
      </c>
      <c r="Y9829" t="s">
        <v>32654</v>
      </c>
      <c r="AA9829">
        <v>11</v>
      </c>
      <c r="AB9829">
        <v>25</v>
      </c>
      <c r="AC9829">
        <v>1</v>
      </c>
      <c r="AD9829" t="str">
        <f t="shared" si="1523"/>
        <v/>
      </c>
      <c r="AE9829" t="str">
        <f t="shared" si="1525"/>
        <v/>
      </c>
      <c r="AF9829" t="str">
        <f t="shared" si="1524"/>
        <v/>
      </c>
      <c r="AG9829">
        <f>IF((S9829&lt;&gt;"tühi")*(AC9829&lt;&gt;""),AC9829,"")</f>
        <v>1</v>
      </c>
      <c r="AH9829">
        <f t="shared" ref="AH9829:AH9892" si="1526">IF(AG9829="","",AG9829*2.8)</f>
        <v>2.8</v>
      </c>
      <c r="AI9829">
        <v>0.14499999999999999</v>
      </c>
      <c r="AJ9829">
        <f t="shared" si="1519"/>
        <v>0.40599999999999997</v>
      </c>
      <c r="AK9829" t="str">
        <f t="shared" ref="AK9829:AK9892" si="1527">IF(AE9829="","",AE9829*2.8)</f>
        <v/>
      </c>
      <c r="AL9829" t="str">
        <f t="shared" si="1520"/>
        <v/>
      </c>
    </row>
    <row r="9830" spans="1:38" x14ac:dyDescent="0.2">
      <c r="A9830" t="s">
        <v>3037</v>
      </c>
      <c r="B9830" t="s">
        <v>126</v>
      </c>
      <c r="C9830" t="s">
        <v>3038</v>
      </c>
      <c r="D9830" s="1">
        <v>35878</v>
      </c>
      <c r="E9830" s="1">
        <v>43456</v>
      </c>
      <c r="F9830" t="s">
        <v>19</v>
      </c>
      <c r="I9830">
        <v>100</v>
      </c>
      <c r="J9830">
        <v>0</v>
      </c>
      <c r="K9830">
        <v>0</v>
      </c>
      <c r="L9830">
        <v>803</v>
      </c>
      <c r="M9830">
        <v>803</v>
      </c>
      <c r="N9830" t="s">
        <v>20</v>
      </c>
      <c r="O9830" t="s">
        <v>3039</v>
      </c>
      <c r="P9830" t="s">
        <v>28</v>
      </c>
      <c r="Q9830" t="s">
        <v>32794</v>
      </c>
      <c r="R9830" t="s">
        <v>33782</v>
      </c>
      <c r="S9830" t="s">
        <v>33800</v>
      </c>
      <c r="T9830" t="s">
        <v>34365</v>
      </c>
      <c r="AD9830" t="str">
        <f t="shared" si="1523"/>
        <v/>
      </c>
      <c r="AE9830" t="str">
        <f t="shared" si="1525"/>
        <v/>
      </c>
      <c r="AF9830" t="str">
        <f t="shared" si="1524"/>
        <v/>
      </c>
      <c r="AG9830" s="17">
        <v>1</v>
      </c>
      <c r="AH9830">
        <f t="shared" si="1526"/>
        <v>2.8</v>
      </c>
      <c r="AI9830">
        <v>0.14499999999999999</v>
      </c>
      <c r="AJ9830">
        <f t="shared" ref="AJ9830:AJ9893" si="1528">IF(COUNTBLANK(AH9830),"",AH9830*AI9830)</f>
        <v>0.40599999999999997</v>
      </c>
      <c r="AK9830" t="str">
        <f t="shared" si="1527"/>
        <v/>
      </c>
      <c r="AL9830" t="str">
        <f t="shared" si="1520"/>
        <v/>
      </c>
    </row>
    <row r="9831" spans="1:38" x14ac:dyDescent="0.2">
      <c r="A9831" t="s">
        <v>21925</v>
      </c>
      <c r="B9831" t="s">
        <v>126</v>
      </c>
      <c r="C9831" t="s">
        <v>21926</v>
      </c>
      <c r="D9831" s="1">
        <v>38915</v>
      </c>
      <c r="E9831" s="1">
        <v>44546</v>
      </c>
      <c r="F9831" t="s">
        <v>39</v>
      </c>
      <c r="I9831">
        <v>100</v>
      </c>
      <c r="J9831">
        <v>0</v>
      </c>
      <c r="K9831">
        <v>0</v>
      </c>
      <c r="L9831">
        <v>1481</v>
      </c>
      <c r="M9831">
        <v>1481</v>
      </c>
      <c r="N9831" t="s">
        <v>20</v>
      </c>
      <c r="O9831" t="s">
        <v>21927</v>
      </c>
      <c r="P9831" t="s">
        <v>28</v>
      </c>
      <c r="Q9831" t="s">
        <v>34233</v>
      </c>
      <c r="R9831" t="s">
        <v>34233</v>
      </c>
      <c r="S9831" t="s">
        <v>33942</v>
      </c>
      <c r="T9831" t="s">
        <v>34233</v>
      </c>
      <c r="AD9831" t="str">
        <f t="shared" si="1523"/>
        <v/>
      </c>
      <c r="AE9831" t="str">
        <f t="shared" si="1525"/>
        <v/>
      </c>
      <c r="AF9831" t="str">
        <f t="shared" si="1524"/>
        <v/>
      </c>
      <c r="AG9831" t="str">
        <f>IF((S9831&lt;&gt;"tühi")*(AC9831&lt;&gt;""),AC9831,"")</f>
        <v/>
      </c>
      <c r="AH9831" t="str">
        <f t="shared" si="1526"/>
        <v/>
      </c>
      <c r="AI9831">
        <v>0.14499999999999999</v>
      </c>
      <c r="AJ9831" t="str">
        <f t="shared" si="1528"/>
        <v/>
      </c>
      <c r="AK9831" t="str">
        <f t="shared" si="1527"/>
        <v/>
      </c>
      <c r="AL9831" t="str">
        <f t="shared" si="1520"/>
        <v/>
      </c>
    </row>
    <row r="9832" spans="1:38" x14ac:dyDescent="0.2">
      <c r="A9832" t="s">
        <v>2713</v>
      </c>
      <c r="B9832" t="s">
        <v>126</v>
      </c>
      <c r="C9832" t="s">
        <v>2714</v>
      </c>
      <c r="D9832" s="1">
        <v>35878</v>
      </c>
      <c r="E9832" s="1">
        <v>44456</v>
      </c>
      <c r="F9832" t="s">
        <v>26</v>
      </c>
      <c r="I9832">
        <v>100</v>
      </c>
      <c r="J9832">
        <v>0</v>
      </c>
      <c r="K9832">
        <v>0</v>
      </c>
      <c r="L9832">
        <v>1000</v>
      </c>
      <c r="M9832">
        <v>1000</v>
      </c>
      <c r="N9832" t="s">
        <v>20</v>
      </c>
      <c r="O9832" t="s">
        <v>2715</v>
      </c>
      <c r="P9832" t="s">
        <v>44</v>
      </c>
      <c r="Q9832" t="s">
        <v>34233</v>
      </c>
      <c r="R9832" t="s">
        <v>34233</v>
      </c>
      <c r="S9832" t="s">
        <v>34233</v>
      </c>
      <c r="T9832" t="s">
        <v>34233</v>
      </c>
      <c r="AD9832" t="str">
        <f t="shared" si="1523"/>
        <v/>
      </c>
      <c r="AE9832" t="str">
        <f t="shared" si="1525"/>
        <v/>
      </c>
      <c r="AF9832" t="str">
        <f t="shared" si="1524"/>
        <v/>
      </c>
      <c r="AG9832" t="str">
        <f>IF((S9832&lt;&gt;"tühi")*(AC9832&lt;&gt;""),AC9832,"")</f>
        <v/>
      </c>
      <c r="AH9832" t="str">
        <f t="shared" si="1526"/>
        <v/>
      </c>
      <c r="AI9832">
        <v>0.14499999999999999</v>
      </c>
      <c r="AJ9832" t="str">
        <f t="shared" si="1528"/>
        <v/>
      </c>
      <c r="AK9832" t="str">
        <f t="shared" si="1527"/>
        <v/>
      </c>
      <c r="AL9832" t="str">
        <f t="shared" si="1520"/>
        <v/>
      </c>
    </row>
    <row r="9833" spans="1:38" x14ac:dyDescent="0.2">
      <c r="A9833" t="s">
        <v>2938</v>
      </c>
      <c r="B9833" t="s">
        <v>126</v>
      </c>
      <c r="C9833" t="s">
        <v>2939</v>
      </c>
      <c r="D9833" s="1">
        <v>35878</v>
      </c>
      <c r="E9833" s="1">
        <v>44456</v>
      </c>
      <c r="F9833" t="s">
        <v>19</v>
      </c>
      <c r="I9833">
        <v>100</v>
      </c>
      <c r="J9833">
        <v>0</v>
      </c>
      <c r="K9833">
        <v>0</v>
      </c>
      <c r="L9833">
        <v>664</v>
      </c>
      <c r="M9833">
        <v>664</v>
      </c>
      <c r="N9833" t="s">
        <v>20</v>
      </c>
      <c r="O9833" t="s">
        <v>2940</v>
      </c>
      <c r="P9833" t="s">
        <v>28</v>
      </c>
      <c r="Q9833" t="s">
        <v>34233</v>
      </c>
      <c r="R9833" t="s">
        <v>34233</v>
      </c>
      <c r="S9833" t="s">
        <v>33797</v>
      </c>
      <c r="T9833" t="s">
        <v>34365</v>
      </c>
      <c r="AD9833" t="str">
        <f t="shared" si="1523"/>
        <v/>
      </c>
      <c r="AE9833" t="str">
        <f t="shared" si="1525"/>
        <v/>
      </c>
      <c r="AF9833" t="str">
        <f t="shared" si="1524"/>
        <v/>
      </c>
      <c r="AG9833" s="17">
        <v>1</v>
      </c>
      <c r="AH9833">
        <f t="shared" si="1526"/>
        <v>2.8</v>
      </c>
      <c r="AI9833">
        <v>0.14499999999999999</v>
      </c>
      <c r="AJ9833">
        <f t="shared" si="1528"/>
        <v>0.40599999999999997</v>
      </c>
      <c r="AK9833" t="str">
        <f t="shared" si="1527"/>
        <v/>
      </c>
      <c r="AL9833" t="str">
        <f t="shared" si="1520"/>
        <v/>
      </c>
    </row>
    <row r="9834" spans="1:38" x14ac:dyDescent="0.2">
      <c r="A9834" t="s">
        <v>2688</v>
      </c>
      <c r="B9834" t="s">
        <v>126</v>
      </c>
      <c r="C9834" t="s">
        <v>2689</v>
      </c>
      <c r="D9834" s="1">
        <v>35878</v>
      </c>
      <c r="E9834" s="1">
        <v>44456</v>
      </c>
      <c r="F9834" t="s">
        <v>19</v>
      </c>
      <c r="I9834">
        <v>100</v>
      </c>
      <c r="J9834">
        <v>0</v>
      </c>
      <c r="K9834">
        <v>0</v>
      </c>
      <c r="L9834">
        <v>1361</v>
      </c>
      <c r="M9834">
        <v>1361</v>
      </c>
      <c r="N9834" t="s">
        <v>20</v>
      </c>
      <c r="O9834" t="s">
        <v>2690</v>
      </c>
      <c r="P9834" t="s">
        <v>28</v>
      </c>
      <c r="Q9834" t="s">
        <v>34233</v>
      </c>
      <c r="R9834" t="s">
        <v>34233</v>
      </c>
      <c r="S9834" t="s">
        <v>33797</v>
      </c>
      <c r="T9834" t="s">
        <v>34365</v>
      </c>
      <c r="AD9834" t="str">
        <f t="shared" si="1523"/>
        <v/>
      </c>
      <c r="AE9834" t="str">
        <f t="shared" si="1525"/>
        <v/>
      </c>
      <c r="AF9834" t="str">
        <f t="shared" si="1524"/>
        <v/>
      </c>
      <c r="AG9834" s="17">
        <v>1</v>
      </c>
      <c r="AH9834">
        <f t="shared" si="1526"/>
        <v>2.8</v>
      </c>
      <c r="AI9834">
        <v>0.14499999999999999</v>
      </c>
      <c r="AJ9834">
        <f t="shared" si="1528"/>
        <v>0.40599999999999997</v>
      </c>
      <c r="AK9834" t="str">
        <f t="shared" si="1527"/>
        <v/>
      </c>
      <c r="AL9834" t="str">
        <f t="shared" si="1520"/>
        <v/>
      </c>
    </row>
    <row r="9835" spans="1:38" x14ac:dyDescent="0.2">
      <c r="A9835" t="s">
        <v>2926</v>
      </c>
      <c r="B9835" t="s">
        <v>126</v>
      </c>
      <c r="C9835" t="s">
        <v>2927</v>
      </c>
      <c r="D9835" s="1">
        <v>35878</v>
      </c>
      <c r="E9835" s="1">
        <v>44456</v>
      </c>
      <c r="F9835" t="s">
        <v>19</v>
      </c>
      <c r="I9835">
        <v>100</v>
      </c>
      <c r="J9835">
        <v>0</v>
      </c>
      <c r="K9835">
        <v>0</v>
      </c>
      <c r="L9835">
        <v>969</v>
      </c>
      <c r="M9835">
        <v>969</v>
      </c>
      <c r="N9835" t="s">
        <v>20</v>
      </c>
      <c r="O9835" t="s">
        <v>2928</v>
      </c>
      <c r="P9835" t="s">
        <v>28</v>
      </c>
      <c r="Q9835" t="s">
        <v>34233</v>
      </c>
      <c r="R9835" t="s">
        <v>34233</v>
      </c>
      <c r="S9835" t="s">
        <v>32628</v>
      </c>
      <c r="T9835" t="s">
        <v>34365</v>
      </c>
      <c r="AD9835" t="str">
        <f t="shared" si="1523"/>
        <v/>
      </c>
      <c r="AE9835" t="str">
        <f t="shared" si="1525"/>
        <v/>
      </c>
      <c r="AF9835" t="str">
        <f t="shared" si="1524"/>
        <v/>
      </c>
      <c r="AG9835" s="17">
        <v>1</v>
      </c>
      <c r="AH9835">
        <f t="shared" si="1526"/>
        <v>2.8</v>
      </c>
      <c r="AI9835">
        <v>0.14499999999999999</v>
      </c>
      <c r="AJ9835">
        <f t="shared" si="1528"/>
        <v>0.40599999999999997</v>
      </c>
      <c r="AK9835" t="str">
        <f t="shared" si="1527"/>
        <v/>
      </c>
      <c r="AL9835" t="str">
        <f t="shared" ref="AL9835:AL9898" si="1529">IF(COUNTBLANK(AK9835),"",AK9835*AI9835)</f>
        <v/>
      </c>
    </row>
    <row r="9836" spans="1:38" x14ac:dyDescent="0.2">
      <c r="A9836" t="s">
        <v>2929</v>
      </c>
      <c r="B9836" t="s">
        <v>126</v>
      </c>
      <c r="C9836" t="s">
        <v>2930</v>
      </c>
      <c r="D9836" s="1">
        <v>35878</v>
      </c>
      <c r="E9836" s="1">
        <v>44456</v>
      </c>
      <c r="F9836" t="s">
        <v>19</v>
      </c>
      <c r="I9836">
        <v>100</v>
      </c>
      <c r="J9836">
        <v>0</v>
      </c>
      <c r="K9836">
        <v>0</v>
      </c>
      <c r="L9836">
        <v>1090</v>
      </c>
      <c r="M9836">
        <v>1090</v>
      </c>
      <c r="N9836" t="s">
        <v>20</v>
      </c>
      <c r="O9836" t="s">
        <v>2931</v>
      </c>
      <c r="P9836" t="s">
        <v>28</v>
      </c>
      <c r="Q9836" t="s">
        <v>34233</v>
      </c>
      <c r="R9836" t="s">
        <v>34233</v>
      </c>
      <c r="S9836" t="s">
        <v>32628</v>
      </c>
      <c r="T9836" t="s">
        <v>34365</v>
      </c>
      <c r="AD9836" t="str">
        <f t="shared" si="1523"/>
        <v/>
      </c>
      <c r="AE9836" t="str">
        <f t="shared" si="1525"/>
        <v/>
      </c>
      <c r="AF9836" t="str">
        <f t="shared" si="1524"/>
        <v/>
      </c>
      <c r="AG9836" s="17">
        <v>1</v>
      </c>
      <c r="AH9836">
        <f t="shared" si="1526"/>
        <v>2.8</v>
      </c>
      <c r="AI9836">
        <v>0.14499999999999999</v>
      </c>
      <c r="AJ9836">
        <f t="shared" si="1528"/>
        <v>0.40599999999999997</v>
      </c>
      <c r="AK9836" t="str">
        <f t="shared" si="1527"/>
        <v/>
      </c>
      <c r="AL9836" t="str">
        <f t="shared" si="1529"/>
        <v/>
      </c>
    </row>
    <row r="9837" spans="1:38" x14ac:dyDescent="0.2">
      <c r="A9837" t="s">
        <v>2923</v>
      </c>
      <c r="B9837" t="s">
        <v>126</v>
      </c>
      <c r="C9837" t="s">
        <v>2924</v>
      </c>
      <c r="D9837" s="1">
        <v>35878</v>
      </c>
      <c r="E9837" s="1">
        <v>44456</v>
      </c>
      <c r="F9837" t="s">
        <v>19</v>
      </c>
      <c r="I9837">
        <v>100</v>
      </c>
      <c r="J9837">
        <v>0</v>
      </c>
      <c r="K9837">
        <v>0</v>
      </c>
      <c r="L9837">
        <v>941</v>
      </c>
      <c r="M9837">
        <v>941</v>
      </c>
      <c r="N9837" t="s">
        <v>20</v>
      </c>
      <c r="O9837" t="s">
        <v>2925</v>
      </c>
      <c r="P9837" t="s">
        <v>28</v>
      </c>
      <c r="Q9837" t="s">
        <v>34233</v>
      </c>
      <c r="R9837" t="s">
        <v>34233</v>
      </c>
      <c r="S9837" t="s">
        <v>33797</v>
      </c>
      <c r="T9837" t="s">
        <v>34349</v>
      </c>
      <c r="AD9837" t="str">
        <f t="shared" si="1523"/>
        <v/>
      </c>
      <c r="AE9837" t="str">
        <f t="shared" si="1525"/>
        <v/>
      </c>
      <c r="AF9837" t="str">
        <f t="shared" si="1524"/>
        <v/>
      </c>
      <c r="AG9837" s="17">
        <v>1</v>
      </c>
      <c r="AH9837">
        <f t="shared" si="1526"/>
        <v>2.8</v>
      </c>
      <c r="AI9837">
        <v>0.14499999999999999</v>
      </c>
      <c r="AJ9837">
        <f t="shared" si="1528"/>
        <v>0.40599999999999997</v>
      </c>
      <c r="AK9837" t="str">
        <f t="shared" si="1527"/>
        <v/>
      </c>
      <c r="AL9837" t="str">
        <f t="shared" si="1529"/>
        <v/>
      </c>
    </row>
    <row r="9838" spans="1:38" x14ac:dyDescent="0.2">
      <c r="A9838" t="s">
        <v>2691</v>
      </c>
      <c r="B9838" t="s">
        <v>126</v>
      </c>
      <c r="C9838" t="s">
        <v>2692</v>
      </c>
      <c r="D9838" s="1">
        <v>35878</v>
      </c>
      <c r="E9838" s="1">
        <v>44456</v>
      </c>
      <c r="F9838" t="s">
        <v>19</v>
      </c>
      <c r="I9838">
        <v>100</v>
      </c>
      <c r="J9838">
        <v>0</v>
      </c>
      <c r="K9838">
        <v>0</v>
      </c>
      <c r="L9838">
        <v>1222</v>
      </c>
      <c r="M9838">
        <v>1222</v>
      </c>
      <c r="N9838" t="s">
        <v>20</v>
      </c>
      <c r="O9838" t="s">
        <v>2693</v>
      </c>
      <c r="P9838" t="s">
        <v>28</v>
      </c>
      <c r="Q9838" t="s">
        <v>34233</v>
      </c>
      <c r="R9838" t="s">
        <v>34233</v>
      </c>
      <c r="S9838" t="s">
        <v>33798</v>
      </c>
      <c r="T9838" t="s">
        <v>34357</v>
      </c>
      <c r="AD9838" t="str">
        <f t="shared" si="1523"/>
        <v/>
      </c>
      <c r="AE9838" t="str">
        <f t="shared" si="1525"/>
        <v/>
      </c>
      <c r="AF9838" t="str">
        <f t="shared" si="1524"/>
        <v/>
      </c>
      <c r="AG9838" s="17">
        <v>1</v>
      </c>
      <c r="AH9838">
        <f t="shared" si="1526"/>
        <v>2.8</v>
      </c>
      <c r="AI9838">
        <v>0.14499999999999999</v>
      </c>
      <c r="AJ9838">
        <f t="shared" si="1528"/>
        <v>0.40599999999999997</v>
      </c>
      <c r="AK9838" t="str">
        <f t="shared" si="1527"/>
        <v/>
      </c>
      <c r="AL9838" t="str">
        <f t="shared" si="1529"/>
        <v/>
      </c>
    </row>
    <row r="9839" spans="1:38" x14ac:dyDescent="0.2">
      <c r="A9839" t="s">
        <v>2685</v>
      </c>
      <c r="B9839" t="s">
        <v>126</v>
      </c>
      <c r="C9839" t="s">
        <v>2686</v>
      </c>
      <c r="D9839" s="1">
        <v>35878</v>
      </c>
      <c r="E9839" s="1">
        <v>44456</v>
      </c>
      <c r="F9839" t="s">
        <v>19</v>
      </c>
      <c r="I9839">
        <v>100</v>
      </c>
      <c r="J9839">
        <v>0</v>
      </c>
      <c r="K9839">
        <v>0</v>
      </c>
      <c r="L9839">
        <v>1118</v>
      </c>
      <c r="M9839">
        <v>1118</v>
      </c>
      <c r="N9839" t="s">
        <v>20</v>
      </c>
      <c r="O9839" t="s">
        <v>2687</v>
      </c>
      <c r="P9839" t="s">
        <v>28</v>
      </c>
      <c r="Q9839" t="s">
        <v>34233</v>
      </c>
      <c r="R9839" t="s">
        <v>34233</v>
      </c>
      <c r="S9839" t="s">
        <v>33797</v>
      </c>
      <c r="T9839" t="s">
        <v>34365</v>
      </c>
      <c r="U9839" t="s">
        <v>32634</v>
      </c>
      <c r="V9839" t="s">
        <v>33600</v>
      </c>
      <c r="W9839">
        <v>175</v>
      </c>
      <c r="X9839">
        <v>2</v>
      </c>
      <c r="AA9839">
        <v>9.5</v>
      </c>
      <c r="AB9839">
        <v>20</v>
      </c>
      <c r="AC9839">
        <v>1</v>
      </c>
      <c r="AD9839" t="str">
        <f t="shared" si="1523"/>
        <v/>
      </c>
      <c r="AE9839" t="str">
        <f t="shared" si="1525"/>
        <v/>
      </c>
      <c r="AF9839" t="str">
        <f t="shared" si="1524"/>
        <v/>
      </c>
      <c r="AG9839">
        <f>IF((S9839&lt;&gt;"tühi")*(AC9839&lt;&gt;""),AC9839,"")</f>
        <v>1</v>
      </c>
      <c r="AH9839">
        <f t="shared" si="1526"/>
        <v>2.8</v>
      </c>
      <c r="AI9839">
        <v>0.14499999999999999</v>
      </c>
      <c r="AJ9839">
        <f t="shared" si="1528"/>
        <v>0.40599999999999997</v>
      </c>
      <c r="AK9839" t="str">
        <f t="shared" si="1527"/>
        <v/>
      </c>
      <c r="AL9839" t="str">
        <f t="shared" si="1529"/>
        <v/>
      </c>
    </row>
    <row r="9840" spans="1:38" x14ac:dyDescent="0.2">
      <c r="A9840" t="s">
        <v>28930</v>
      </c>
      <c r="B9840" t="s">
        <v>126</v>
      </c>
      <c r="C9840" t="s">
        <v>28931</v>
      </c>
      <c r="D9840" s="1">
        <v>42676</v>
      </c>
      <c r="E9840" s="1">
        <v>43951</v>
      </c>
      <c r="F9840" t="s">
        <v>26</v>
      </c>
      <c r="I9840">
        <v>100</v>
      </c>
      <c r="J9840">
        <v>0</v>
      </c>
      <c r="K9840">
        <v>0</v>
      </c>
      <c r="L9840">
        <v>6450</v>
      </c>
      <c r="M9840">
        <v>6450</v>
      </c>
      <c r="N9840" t="s">
        <v>20</v>
      </c>
      <c r="O9840" t="s">
        <v>28932</v>
      </c>
      <c r="P9840" t="s">
        <v>44</v>
      </c>
      <c r="Q9840" t="s">
        <v>34233</v>
      </c>
      <c r="R9840" t="s">
        <v>34233</v>
      </c>
      <c r="S9840" t="s">
        <v>34233</v>
      </c>
      <c r="T9840" t="s">
        <v>34233</v>
      </c>
      <c r="AD9840" t="str">
        <f t="shared" si="1523"/>
        <v/>
      </c>
      <c r="AE9840" t="str">
        <f t="shared" ref="AE9840:AE9871" si="1530">IF((S9840="tühi")*(AC9840&lt;&gt;""),AC9840,"")</f>
        <v/>
      </c>
      <c r="AF9840" t="str">
        <f t="shared" si="1524"/>
        <v/>
      </c>
      <c r="AG9840" t="str">
        <f>IF((S9840&lt;&gt;"tühi")*(AC9840&lt;&gt;""),AC9840,"")</f>
        <v/>
      </c>
      <c r="AH9840" t="str">
        <f t="shared" si="1526"/>
        <v/>
      </c>
      <c r="AI9840">
        <v>0.14499999999999999</v>
      </c>
      <c r="AJ9840" t="str">
        <f t="shared" si="1528"/>
        <v/>
      </c>
      <c r="AK9840" t="str">
        <f t="shared" si="1527"/>
        <v/>
      </c>
      <c r="AL9840" t="str">
        <f t="shared" si="1529"/>
        <v/>
      </c>
    </row>
    <row r="9841" spans="1:38" x14ac:dyDescent="0.2">
      <c r="A9841" t="s">
        <v>3779</v>
      </c>
      <c r="B9841" t="s">
        <v>126</v>
      </c>
      <c r="C9841" t="s">
        <v>3780</v>
      </c>
      <c r="D9841" s="1">
        <v>35920</v>
      </c>
      <c r="E9841" s="1">
        <v>44456</v>
      </c>
      <c r="F9841" t="s">
        <v>19</v>
      </c>
      <c r="I9841">
        <v>100</v>
      </c>
      <c r="J9841">
        <v>0</v>
      </c>
      <c r="K9841">
        <v>0</v>
      </c>
      <c r="L9841">
        <v>1596</v>
      </c>
      <c r="M9841">
        <v>1596</v>
      </c>
      <c r="N9841" t="s">
        <v>20</v>
      </c>
      <c r="O9841" t="s">
        <v>3781</v>
      </c>
      <c r="P9841" t="s">
        <v>28</v>
      </c>
      <c r="Q9841" t="s">
        <v>34233</v>
      </c>
      <c r="R9841" t="s">
        <v>34233</v>
      </c>
      <c r="S9841" t="s">
        <v>33797</v>
      </c>
      <c r="T9841" t="s">
        <v>34357</v>
      </c>
      <c r="U9841" t="s">
        <v>32634</v>
      </c>
      <c r="V9841" t="s">
        <v>33594</v>
      </c>
      <c r="X9841">
        <v>2</v>
      </c>
      <c r="Y9841" t="s">
        <v>32665</v>
      </c>
      <c r="AA9841">
        <v>9</v>
      </c>
      <c r="AB9841">
        <v>25</v>
      </c>
      <c r="AC9841">
        <v>1</v>
      </c>
      <c r="AD9841" t="str">
        <f t="shared" si="1523"/>
        <v/>
      </c>
      <c r="AE9841" t="str">
        <f t="shared" si="1530"/>
        <v/>
      </c>
      <c r="AF9841" t="str">
        <f t="shared" si="1524"/>
        <v/>
      </c>
      <c r="AG9841">
        <f>IF((S9841&lt;&gt;"tühi")*(AC9841&lt;&gt;""),AC9841,"")</f>
        <v>1</v>
      </c>
      <c r="AH9841">
        <f t="shared" si="1526"/>
        <v>2.8</v>
      </c>
      <c r="AI9841">
        <v>0.14499999999999999</v>
      </c>
      <c r="AJ9841">
        <f t="shared" si="1528"/>
        <v>0.40599999999999997</v>
      </c>
      <c r="AK9841" t="str">
        <f t="shared" si="1527"/>
        <v/>
      </c>
      <c r="AL9841" t="str">
        <f t="shared" si="1529"/>
        <v/>
      </c>
    </row>
    <row r="9842" spans="1:38" x14ac:dyDescent="0.2">
      <c r="A9842" t="s">
        <v>2618</v>
      </c>
      <c r="B9842" t="s">
        <v>126</v>
      </c>
      <c r="C9842" t="s">
        <v>2619</v>
      </c>
      <c r="D9842" s="1">
        <v>35878</v>
      </c>
      <c r="E9842" s="1">
        <v>44456</v>
      </c>
      <c r="F9842" t="s">
        <v>19</v>
      </c>
      <c r="I9842">
        <v>100</v>
      </c>
      <c r="J9842">
        <v>0</v>
      </c>
      <c r="K9842">
        <v>0</v>
      </c>
      <c r="L9842">
        <v>942</v>
      </c>
      <c r="M9842">
        <v>942</v>
      </c>
      <c r="N9842" t="s">
        <v>20</v>
      </c>
      <c r="O9842" t="s">
        <v>2620</v>
      </c>
      <c r="P9842" t="s">
        <v>28</v>
      </c>
      <c r="Q9842" t="s">
        <v>34233</v>
      </c>
      <c r="R9842" t="s">
        <v>34233</v>
      </c>
      <c r="S9842" t="s">
        <v>33797</v>
      </c>
      <c r="T9842" t="s">
        <v>34365</v>
      </c>
      <c r="AD9842" t="str">
        <f t="shared" si="1523"/>
        <v/>
      </c>
      <c r="AE9842" t="str">
        <f t="shared" si="1530"/>
        <v/>
      </c>
      <c r="AF9842" t="str">
        <f t="shared" si="1524"/>
        <v/>
      </c>
      <c r="AG9842" s="17">
        <v>1</v>
      </c>
      <c r="AH9842">
        <f t="shared" si="1526"/>
        <v>2.8</v>
      </c>
      <c r="AI9842">
        <v>0.14499999999999999</v>
      </c>
      <c r="AJ9842">
        <f t="shared" si="1528"/>
        <v>0.40599999999999997</v>
      </c>
      <c r="AK9842" t="str">
        <f t="shared" si="1527"/>
        <v/>
      </c>
      <c r="AL9842" t="str">
        <f t="shared" si="1529"/>
        <v/>
      </c>
    </row>
    <row r="9843" spans="1:38" x14ac:dyDescent="0.2">
      <c r="A9843" t="s">
        <v>6451</v>
      </c>
      <c r="B9843" t="s">
        <v>126</v>
      </c>
      <c r="C9843" t="s">
        <v>6452</v>
      </c>
      <c r="D9843" s="1">
        <v>36123</v>
      </c>
      <c r="E9843" s="1">
        <v>43456</v>
      </c>
      <c r="F9843" t="s">
        <v>19</v>
      </c>
      <c r="I9843">
        <v>100</v>
      </c>
      <c r="J9843">
        <v>0</v>
      </c>
      <c r="K9843">
        <v>0</v>
      </c>
      <c r="L9843">
        <v>1125</v>
      </c>
      <c r="M9843">
        <v>1125</v>
      </c>
      <c r="N9843" t="s">
        <v>20</v>
      </c>
      <c r="O9843" t="s">
        <v>6453</v>
      </c>
      <c r="P9843" t="s">
        <v>28</v>
      </c>
      <c r="Q9843" t="s">
        <v>34233</v>
      </c>
      <c r="R9843" t="s">
        <v>34233</v>
      </c>
      <c r="S9843" t="s">
        <v>32628</v>
      </c>
      <c r="T9843" t="s">
        <v>34357</v>
      </c>
      <c r="U9843" t="s">
        <v>32634</v>
      </c>
      <c r="V9843" t="s">
        <v>33594</v>
      </c>
      <c r="X9843">
        <v>2</v>
      </c>
      <c r="Y9843" t="s">
        <v>32665</v>
      </c>
      <c r="AA9843">
        <v>9</v>
      </c>
      <c r="AB9843">
        <v>25</v>
      </c>
      <c r="AC9843">
        <v>1</v>
      </c>
      <c r="AD9843" t="str">
        <f t="shared" si="1523"/>
        <v/>
      </c>
      <c r="AE9843" t="str">
        <f t="shared" si="1530"/>
        <v/>
      </c>
      <c r="AF9843" t="str">
        <f t="shared" si="1524"/>
        <v/>
      </c>
      <c r="AG9843">
        <f>IF((S9843&lt;&gt;"tühi")*(AC9843&lt;&gt;""),AC9843,"")</f>
        <v>1</v>
      </c>
      <c r="AH9843">
        <f t="shared" si="1526"/>
        <v>2.8</v>
      </c>
      <c r="AI9843">
        <v>0.14499999999999999</v>
      </c>
      <c r="AJ9843">
        <f t="shared" si="1528"/>
        <v>0.40599999999999997</v>
      </c>
      <c r="AK9843" t="str">
        <f t="shared" si="1527"/>
        <v/>
      </c>
      <c r="AL9843" t="str">
        <f t="shared" si="1529"/>
        <v/>
      </c>
    </row>
    <row r="9844" spans="1:38" x14ac:dyDescent="0.2">
      <c r="A9844" t="s">
        <v>2901</v>
      </c>
      <c r="B9844" t="s">
        <v>126</v>
      </c>
      <c r="C9844" t="s">
        <v>2902</v>
      </c>
      <c r="D9844" s="1">
        <v>35878</v>
      </c>
      <c r="E9844" s="1">
        <v>44456</v>
      </c>
      <c r="F9844" t="s">
        <v>19</v>
      </c>
      <c r="I9844">
        <v>100</v>
      </c>
      <c r="J9844">
        <v>0</v>
      </c>
      <c r="K9844">
        <v>0</v>
      </c>
      <c r="L9844">
        <v>1054</v>
      </c>
      <c r="M9844">
        <v>1054</v>
      </c>
      <c r="N9844" t="s">
        <v>20</v>
      </c>
      <c r="O9844" t="s">
        <v>2903</v>
      </c>
      <c r="P9844" t="s">
        <v>28</v>
      </c>
      <c r="Q9844" t="s">
        <v>32794</v>
      </c>
      <c r="R9844" t="s">
        <v>33782</v>
      </c>
      <c r="S9844" t="s">
        <v>33797</v>
      </c>
      <c r="T9844" t="s">
        <v>34365</v>
      </c>
      <c r="AD9844" t="str">
        <f t="shared" si="1523"/>
        <v/>
      </c>
      <c r="AE9844" t="str">
        <f t="shared" si="1530"/>
        <v/>
      </c>
      <c r="AF9844" t="str">
        <f t="shared" si="1524"/>
        <v/>
      </c>
      <c r="AG9844" s="17">
        <v>1</v>
      </c>
      <c r="AH9844">
        <f t="shared" si="1526"/>
        <v>2.8</v>
      </c>
      <c r="AI9844">
        <v>0.14499999999999999</v>
      </c>
      <c r="AJ9844">
        <f t="shared" si="1528"/>
        <v>0.40599999999999997</v>
      </c>
      <c r="AK9844" t="str">
        <f t="shared" si="1527"/>
        <v/>
      </c>
      <c r="AL9844" t="str">
        <f t="shared" si="1529"/>
        <v/>
      </c>
    </row>
    <row r="9845" spans="1:38" x14ac:dyDescent="0.2">
      <c r="A9845" t="s">
        <v>6445</v>
      </c>
      <c r="B9845" t="s">
        <v>126</v>
      </c>
      <c r="C9845" t="s">
        <v>6446</v>
      </c>
      <c r="D9845" s="1">
        <v>36123</v>
      </c>
      <c r="E9845" s="1">
        <v>43456</v>
      </c>
      <c r="F9845" t="s">
        <v>19</v>
      </c>
      <c r="I9845">
        <v>100</v>
      </c>
      <c r="J9845">
        <v>0</v>
      </c>
      <c r="K9845">
        <v>0</v>
      </c>
      <c r="L9845">
        <v>919</v>
      </c>
      <c r="M9845">
        <v>919</v>
      </c>
      <c r="N9845" t="s">
        <v>20</v>
      </c>
      <c r="O9845" t="s">
        <v>6447</v>
      </c>
      <c r="P9845" t="s">
        <v>28</v>
      </c>
      <c r="Q9845" t="s">
        <v>32794</v>
      </c>
      <c r="R9845" t="s">
        <v>33782</v>
      </c>
      <c r="S9845" t="s">
        <v>32628</v>
      </c>
      <c r="T9845" t="s">
        <v>34365</v>
      </c>
      <c r="U9845" t="s">
        <v>32634</v>
      </c>
      <c r="V9845" t="s">
        <v>33594</v>
      </c>
      <c r="X9845">
        <v>2</v>
      </c>
      <c r="Y9845" t="s">
        <v>32665</v>
      </c>
      <c r="AA9845">
        <v>9</v>
      </c>
      <c r="AB9845">
        <v>25</v>
      </c>
      <c r="AC9845">
        <v>1</v>
      </c>
      <c r="AD9845" t="str">
        <f t="shared" si="1523"/>
        <v/>
      </c>
      <c r="AE9845" t="str">
        <f t="shared" si="1530"/>
        <v/>
      </c>
      <c r="AF9845" t="str">
        <f t="shared" si="1524"/>
        <v/>
      </c>
      <c r="AG9845">
        <f>IF((S9845&lt;&gt;"tühi")*(AC9845&lt;&gt;""),AC9845,"")</f>
        <v>1</v>
      </c>
      <c r="AH9845">
        <f t="shared" si="1526"/>
        <v>2.8</v>
      </c>
      <c r="AI9845">
        <v>0.14499999999999999</v>
      </c>
      <c r="AJ9845">
        <f t="shared" si="1528"/>
        <v>0.40599999999999997</v>
      </c>
      <c r="AK9845" t="str">
        <f t="shared" si="1527"/>
        <v/>
      </c>
      <c r="AL9845" t="str">
        <f t="shared" si="1529"/>
        <v/>
      </c>
    </row>
    <row r="9846" spans="1:38" x14ac:dyDescent="0.2">
      <c r="A9846" t="s">
        <v>2892</v>
      </c>
      <c r="B9846" t="s">
        <v>126</v>
      </c>
      <c r="C9846" t="s">
        <v>2893</v>
      </c>
      <c r="D9846" s="1">
        <v>35878</v>
      </c>
      <c r="E9846" s="1">
        <v>44456</v>
      </c>
      <c r="F9846" t="s">
        <v>19</v>
      </c>
      <c r="I9846">
        <v>100</v>
      </c>
      <c r="J9846">
        <v>0</v>
      </c>
      <c r="K9846">
        <v>0</v>
      </c>
      <c r="L9846">
        <v>888</v>
      </c>
      <c r="M9846">
        <v>888</v>
      </c>
      <c r="N9846" t="s">
        <v>20</v>
      </c>
      <c r="O9846" t="s">
        <v>2894</v>
      </c>
      <c r="P9846" t="s">
        <v>28</v>
      </c>
      <c r="Q9846" t="s">
        <v>34234</v>
      </c>
      <c r="R9846" t="s">
        <v>34235</v>
      </c>
      <c r="S9846" t="s">
        <v>33797</v>
      </c>
      <c r="T9846" t="s">
        <v>34365</v>
      </c>
      <c r="AD9846" t="str">
        <f t="shared" si="1523"/>
        <v/>
      </c>
      <c r="AE9846" t="str">
        <f t="shared" si="1530"/>
        <v/>
      </c>
      <c r="AF9846" t="str">
        <f t="shared" si="1524"/>
        <v/>
      </c>
      <c r="AG9846" s="17">
        <v>1</v>
      </c>
      <c r="AH9846">
        <f t="shared" si="1526"/>
        <v>2.8</v>
      </c>
      <c r="AI9846">
        <v>0.14499999999999999</v>
      </c>
      <c r="AJ9846">
        <f t="shared" si="1528"/>
        <v>0.40599999999999997</v>
      </c>
      <c r="AK9846" t="str">
        <f t="shared" si="1527"/>
        <v/>
      </c>
      <c r="AL9846" t="str">
        <f t="shared" si="1529"/>
        <v/>
      </c>
    </row>
    <row r="9847" spans="1:38" x14ac:dyDescent="0.2">
      <c r="A9847" t="s">
        <v>4490</v>
      </c>
      <c r="B9847" t="s">
        <v>126</v>
      </c>
      <c r="C9847" t="s">
        <v>4491</v>
      </c>
      <c r="D9847" s="1">
        <v>35920</v>
      </c>
      <c r="E9847" s="1">
        <v>43906</v>
      </c>
      <c r="F9847" t="s">
        <v>19</v>
      </c>
      <c r="I9847">
        <v>100</v>
      </c>
      <c r="J9847">
        <v>0</v>
      </c>
      <c r="K9847">
        <v>0</v>
      </c>
      <c r="L9847">
        <v>953</v>
      </c>
      <c r="M9847">
        <v>953</v>
      </c>
      <c r="N9847" t="s">
        <v>20</v>
      </c>
      <c r="O9847" t="s">
        <v>4492</v>
      </c>
      <c r="P9847" t="s">
        <v>28</v>
      </c>
      <c r="Q9847" t="s">
        <v>32794</v>
      </c>
      <c r="R9847" t="s">
        <v>33782</v>
      </c>
      <c r="S9847" t="s">
        <v>32628</v>
      </c>
      <c r="T9847" t="s">
        <v>34350</v>
      </c>
      <c r="U9847" t="s">
        <v>32634</v>
      </c>
      <c r="V9847" t="s">
        <v>33594</v>
      </c>
      <c r="X9847">
        <v>2</v>
      </c>
      <c r="Y9847" t="s">
        <v>32665</v>
      </c>
      <c r="AA9847">
        <v>9</v>
      </c>
      <c r="AB9847">
        <v>25</v>
      </c>
      <c r="AC9847">
        <v>1</v>
      </c>
      <c r="AD9847" t="str">
        <f t="shared" si="1523"/>
        <v/>
      </c>
      <c r="AE9847" t="str">
        <f t="shared" si="1530"/>
        <v/>
      </c>
      <c r="AF9847" t="str">
        <f t="shared" si="1524"/>
        <v/>
      </c>
      <c r="AG9847">
        <f>IF((S9847&lt;&gt;"tühi")*(AC9847&lt;&gt;""),AC9847,"")</f>
        <v>1</v>
      </c>
      <c r="AH9847">
        <f t="shared" si="1526"/>
        <v>2.8</v>
      </c>
      <c r="AI9847">
        <v>0.14499999999999999</v>
      </c>
      <c r="AJ9847">
        <f t="shared" si="1528"/>
        <v>0.40599999999999997</v>
      </c>
      <c r="AK9847" t="str">
        <f t="shared" si="1527"/>
        <v/>
      </c>
      <c r="AL9847" t="str">
        <f t="shared" si="1529"/>
        <v/>
      </c>
    </row>
    <row r="9848" spans="1:38" x14ac:dyDescent="0.2">
      <c r="A9848" t="s">
        <v>2682</v>
      </c>
      <c r="B9848" t="s">
        <v>126</v>
      </c>
      <c r="C9848" t="s">
        <v>2683</v>
      </c>
      <c r="D9848" s="1">
        <v>35878</v>
      </c>
      <c r="E9848" s="1">
        <v>44456</v>
      </c>
      <c r="F9848" t="s">
        <v>19</v>
      </c>
      <c r="I9848">
        <v>100</v>
      </c>
      <c r="J9848">
        <v>0</v>
      </c>
      <c r="K9848">
        <v>0</v>
      </c>
      <c r="L9848">
        <v>941</v>
      </c>
      <c r="M9848">
        <v>941</v>
      </c>
      <c r="N9848" t="s">
        <v>20</v>
      </c>
      <c r="O9848" t="s">
        <v>2684</v>
      </c>
      <c r="P9848" t="s">
        <v>28</v>
      </c>
      <c r="Q9848" t="s">
        <v>34234</v>
      </c>
      <c r="R9848" t="s">
        <v>34235</v>
      </c>
      <c r="S9848" t="s">
        <v>33797</v>
      </c>
      <c r="T9848" t="s">
        <v>34365</v>
      </c>
      <c r="AD9848" t="str">
        <f t="shared" si="1523"/>
        <v/>
      </c>
      <c r="AE9848" t="str">
        <f t="shared" si="1530"/>
        <v/>
      </c>
      <c r="AF9848" t="str">
        <f t="shared" si="1524"/>
        <v/>
      </c>
      <c r="AG9848" s="17">
        <v>1</v>
      </c>
      <c r="AH9848">
        <f t="shared" si="1526"/>
        <v>2.8</v>
      </c>
      <c r="AI9848">
        <v>0.14499999999999999</v>
      </c>
      <c r="AJ9848">
        <f t="shared" si="1528"/>
        <v>0.40599999999999997</v>
      </c>
      <c r="AK9848" t="str">
        <f t="shared" si="1527"/>
        <v/>
      </c>
      <c r="AL9848" t="str">
        <f t="shared" si="1529"/>
        <v/>
      </c>
    </row>
    <row r="9849" spans="1:38" x14ac:dyDescent="0.2">
      <c r="A9849" t="s">
        <v>4143</v>
      </c>
      <c r="B9849" t="s">
        <v>126</v>
      </c>
      <c r="C9849" t="s">
        <v>4144</v>
      </c>
      <c r="D9849" s="1">
        <v>35949</v>
      </c>
      <c r="E9849" s="1">
        <v>44546</v>
      </c>
      <c r="F9849" t="s">
        <v>19</v>
      </c>
      <c r="I9849">
        <v>100</v>
      </c>
      <c r="J9849">
        <v>0</v>
      </c>
      <c r="K9849">
        <v>0</v>
      </c>
      <c r="L9849">
        <v>2492</v>
      </c>
      <c r="M9849">
        <v>2492</v>
      </c>
      <c r="N9849" t="s">
        <v>20</v>
      </c>
      <c r="O9849" t="s">
        <v>4145</v>
      </c>
      <c r="P9849" t="s">
        <v>28</v>
      </c>
      <c r="Q9849" t="s">
        <v>34234</v>
      </c>
      <c r="R9849" t="s">
        <v>34235</v>
      </c>
      <c r="S9849" t="s">
        <v>32628</v>
      </c>
      <c r="T9849" t="s">
        <v>34349</v>
      </c>
      <c r="AD9849" t="str">
        <f t="shared" si="1523"/>
        <v/>
      </c>
      <c r="AE9849" t="str">
        <f t="shared" si="1530"/>
        <v/>
      </c>
      <c r="AF9849" t="str">
        <f t="shared" si="1524"/>
        <v/>
      </c>
      <c r="AG9849" s="17">
        <v>1</v>
      </c>
      <c r="AH9849">
        <f t="shared" si="1526"/>
        <v>2.8</v>
      </c>
      <c r="AI9849">
        <v>0.14499999999999999</v>
      </c>
      <c r="AJ9849">
        <f t="shared" si="1528"/>
        <v>0.40599999999999997</v>
      </c>
      <c r="AK9849" t="str">
        <f t="shared" si="1527"/>
        <v/>
      </c>
      <c r="AL9849" t="str">
        <f t="shared" si="1529"/>
        <v/>
      </c>
    </row>
    <row r="9850" spans="1:38" x14ac:dyDescent="0.2">
      <c r="A9850" t="s">
        <v>2898</v>
      </c>
      <c r="B9850" t="s">
        <v>126</v>
      </c>
      <c r="C9850" t="s">
        <v>2899</v>
      </c>
      <c r="D9850" s="1">
        <v>35878</v>
      </c>
      <c r="E9850" s="1">
        <v>44456</v>
      </c>
      <c r="F9850" t="s">
        <v>19</v>
      </c>
      <c r="I9850">
        <v>100</v>
      </c>
      <c r="J9850">
        <v>0</v>
      </c>
      <c r="K9850">
        <v>0</v>
      </c>
      <c r="L9850">
        <v>1106</v>
      </c>
      <c r="M9850">
        <v>1106</v>
      </c>
      <c r="N9850" t="s">
        <v>20</v>
      </c>
      <c r="O9850" t="s">
        <v>2900</v>
      </c>
      <c r="P9850" t="s">
        <v>28</v>
      </c>
      <c r="Q9850" t="s">
        <v>34234</v>
      </c>
      <c r="R9850" t="s">
        <v>34235</v>
      </c>
      <c r="S9850" t="s">
        <v>33807</v>
      </c>
      <c r="T9850" t="s">
        <v>34365</v>
      </c>
      <c r="AD9850" t="str">
        <f t="shared" si="1523"/>
        <v/>
      </c>
      <c r="AE9850" t="str">
        <f t="shared" si="1530"/>
        <v/>
      </c>
      <c r="AF9850" t="str">
        <f t="shared" si="1524"/>
        <v/>
      </c>
      <c r="AG9850" s="17">
        <v>1</v>
      </c>
      <c r="AH9850">
        <f t="shared" si="1526"/>
        <v>2.8</v>
      </c>
      <c r="AI9850">
        <v>0.14499999999999999</v>
      </c>
      <c r="AJ9850">
        <f t="shared" si="1528"/>
        <v>0.40599999999999997</v>
      </c>
      <c r="AK9850" t="str">
        <f t="shared" si="1527"/>
        <v/>
      </c>
      <c r="AL9850" t="str">
        <f t="shared" si="1529"/>
        <v/>
      </c>
    </row>
    <row r="9851" spans="1:38" x14ac:dyDescent="0.2">
      <c r="A9851" t="s">
        <v>2624</v>
      </c>
      <c r="B9851" t="s">
        <v>126</v>
      </c>
      <c r="C9851" t="s">
        <v>2625</v>
      </c>
      <c r="D9851" s="1">
        <v>35865</v>
      </c>
      <c r="E9851" s="1">
        <v>44560</v>
      </c>
      <c r="F9851" t="s">
        <v>19</v>
      </c>
      <c r="I9851">
        <v>100</v>
      </c>
      <c r="J9851">
        <v>0</v>
      </c>
      <c r="K9851">
        <v>0</v>
      </c>
      <c r="L9851">
        <v>2904</v>
      </c>
      <c r="M9851">
        <v>2904</v>
      </c>
      <c r="N9851" t="s">
        <v>20</v>
      </c>
      <c r="O9851" t="s">
        <v>2626</v>
      </c>
      <c r="P9851" t="s">
        <v>28</v>
      </c>
      <c r="Q9851" t="s">
        <v>34233</v>
      </c>
      <c r="R9851" t="s">
        <v>34233</v>
      </c>
      <c r="S9851" t="s">
        <v>33797</v>
      </c>
      <c r="T9851" t="s">
        <v>34349</v>
      </c>
      <c r="AD9851" t="str">
        <f t="shared" si="1523"/>
        <v/>
      </c>
      <c r="AE9851" t="str">
        <f t="shared" si="1530"/>
        <v/>
      </c>
      <c r="AF9851" t="str">
        <f t="shared" si="1524"/>
        <v/>
      </c>
      <c r="AG9851" s="17">
        <v>1</v>
      </c>
      <c r="AH9851">
        <f t="shared" si="1526"/>
        <v>2.8</v>
      </c>
      <c r="AI9851">
        <v>0.14499999999999999</v>
      </c>
      <c r="AJ9851">
        <f t="shared" si="1528"/>
        <v>0.40599999999999997</v>
      </c>
      <c r="AK9851" t="str">
        <f t="shared" si="1527"/>
        <v/>
      </c>
      <c r="AL9851" t="str">
        <f t="shared" si="1529"/>
        <v/>
      </c>
    </row>
    <row r="9852" spans="1:38" x14ac:dyDescent="0.2">
      <c r="A9852" t="s">
        <v>2679</v>
      </c>
      <c r="B9852" t="s">
        <v>126</v>
      </c>
      <c r="C9852" t="s">
        <v>2680</v>
      </c>
      <c r="D9852" s="1">
        <v>35878</v>
      </c>
      <c r="E9852" s="1">
        <v>44456</v>
      </c>
      <c r="F9852" t="s">
        <v>19</v>
      </c>
      <c r="I9852">
        <v>100</v>
      </c>
      <c r="J9852">
        <v>0</v>
      </c>
      <c r="K9852">
        <v>0</v>
      </c>
      <c r="L9852">
        <v>849</v>
      </c>
      <c r="M9852">
        <v>849</v>
      </c>
      <c r="N9852" t="s">
        <v>20</v>
      </c>
      <c r="O9852" t="s">
        <v>2681</v>
      </c>
      <c r="P9852" t="s">
        <v>28</v>
      </c>
      <c r="Q9852" t="s">
        <v>34234</v>
      </c>
      <c r="R9852" t="s">
        <v>34235</v>
      </c>
      <c r="S9852" t="s">
        <v>32628</v>
      </c>
      <c r="T9852" t="s">
        <v>34365</v>
      </c>
      <c r="AD9852" t="str">
        <f t="shared" si="1523"/>
        <v/>
      </c>
      <c r="AE9852" t="str">
        <f t="shared" si="1530"/>
        <v/>
      </c>
      <c r="AF9852" t="str">
        <f t="shared" si="1524"/>
        <v/>
      </c>
      <c r="AG9852" s="17">
        <v>1</v>
      </c>
      <c r="AH9852">
        <f t="shared" si="1526"/>
        <v>2.8</v>
      </c>
      <c r="AI9852">
        <v>0.14499999999999999</v>
      </c>
      <c r="AJ9852">
        <f t="shared" si="1528"/>
        <v>0.40599999999999997</v>
      </c>
      <c r="AK9852" t="str">
        <f t="shared" si="1527"/>
        <v/>
      </c>
      <c r="AL9852" t="str">
        <f t="shared" si="1529"/>
        <v/>
      </c>
    </row>
    <row r="9853" spans="1:38" x14ac:dyDescent="0.2">
      <c r="A9853" t="s">
        <v>2676</v>
      </c>
      <c r="B9853" t="s">
        <v>126</v>
      </c>
      <c r="C9853" t="s">
        <v>2677</v>
      </c>
      <c r="D9853" s="1">
        <v>35878</v>
      </c>
      <c r="E9853" s="1">
        <v>44456</v>
      </c>
      <c r="F9853" t="s">
        <v>19</v>
      </c>
      <c r="I9853">
        <v>100</v>
      </c>
      <c r="J9853">
        <v>0</v>
      </c>
      <c r="K9853">
        <v>0</v>
      </c>
      <c r="L9853">
        <v>980</v>
      </c>
      <c r="M9853">
        <v>980</v>
      </c>
      <c r="N9853" t="s">
        <v>20</v>
      </c>
      <c r="O9853" t="s">
        <v>2678</v>
      </c>
      <c r="P9853" t="s">
        <v>28</v>
      </c>
      <c r="Q9853" t="s">
        <v>34233</v>
      </c>
      <c r="R9853" t="s">
        <v>34233</v>
      </c>
      <c r="S9853" t="s">
        <v>33800</v>
      </c>
      <c r="T9853" t="s">
        <v>34357</v>
      </c>
      <c r="AD9853" t="str">
        <f t="shared" si="1523"/>
        <v/>
      </c>
      <c r="AE9853" t="str">
        <f t="shared" si="1530"/>
        <v/>
      </c>
      <c r="AF9853" t="str">
        <f t="shared" si="1524"/>
        <v/>
      </c>
      <c r="AG9853" s="17">
        <v>1</v>
      </c>
      <c r="AH9853">
        <f t="shared" si="1526"/>
        <v>2.8</v>
      </c>
      <c r="AI9853">
        <v>0.14499999999999999</v>
      </c>
      <c r="AJ9853">
        <f t="shared" si="1528"/>
        <v>0.40599999999999997</v>
      </c>
      <c r="AK9853" t="str">
        <f t="shared" si="1527"/>
        <v/>
      </c>
      <c r="AL9853" t="str">
        <f t="shared" si="1529"/>
        <v/>
      </c>
    </row>
    <row r="9854" spans="1:38" x14ac:dyDescent="0.2">
      <c r="A9854" t="s">
        <v>2673</v>
      </c>
      <c r="B9854" t="s">
        <v>126</v>
      </c>
      <c r="C9854" t="s">
        <v>2674</v>
      </c>
      <c r="D9854" s="1">
        <v>35878</v>
      </c>
      <c r="E9854" s="1">
        <v>44456</v>
      </c>
      <c r="F9854" t="s">
        <v>19</v>
      </c>
      <c r="I9854">
        <v>100</v>
      </c>
      <c r="J9854">
        <v>0</v>
      </c>
      <c r="K9854">
        <v>0</v>
      </c>
      <c r="L9854">
        <v>1170</v>
      </c>
      <c r="M9854">
        <v>1170</v>
      </c>
      <c r="N9854" t="s">
        <v>20</v>
      </c>
      <c r="O9854" t="s">
        <v>2675</v>
      </c>
      <c r="P9854" t="s">
        <v>28</v>
      </c>
      <c r="Q9854" t="s">
        <v>34234</v>
      </c>
      <c r="R9854" t="s">
        <v>34235</v>
      </c>
      <c r="S9854" t="s">
        <v>33797</v>
      </c>
      <c r="T9854" t="s">
        <v>34357</v>
      </c>
      <c r="AD9854" t="str">
        <f t="shared" si="1523"/>
        <v/>
      </c>
      <c r="AE9854" t="str">
        <f t="shared" si="1530"/>
        <v/>
      </c>
      <c r="AF9854" t="str">
        <f t="shared" si="1524"/>
        <v/>
      </c>
      <c r="AG9854" s="17">
        <v>1</v>
      </c>
      <c r="AH9854">
        <f t="shared" si="1526"/>
        <v>2.8</v>
      </c>
      <c r="AI9854">
        <v>0.14499999999999999</v>
      </c>
      <c r="AJ9854">
        <f t="shared" si="1528"/>
        <v>0.40599999999999997</v>
      </c>
      <c r="AK9854" t="str">
        <f t="shared" si="1527"/>
        <v/>
      </c>
      <c r="AL9854" t="str">
        <f t="shared" si="1529"/>
        <v/>
      </c>
    </row>
    <row r="9855" spans="1:38" x14ac:dyDescent="0.2">
      <c r="A9855" t="s">
        <v>20603</v>
      </c>
      <c r="B9855" t="s">
        <v>126</v>
      </c>
      <c r="C9855" t="s">
        <v>20604</v>
      </c>
      <c r="D9855" s="1">
        <v>38420</v>
      </c>
      <c r="E9855" s="1">
        <v>43456</v>
      </c>
      <c r="F9855" t="s">
        <v>19</v>
      </c>
      <c r="I9855">
        <v>100</v>
      </c>
      <c r="J9855">
        <v>0</v>
      </c>
      <c r="K9855">
        <v>0</v>
      </c>
      <c r="L9855">
        <v>812</v>
      </c>
      <c r="M9855">
        <v>812</v>
      </c>
      <c r="N9855" t="s">
        <v>20</v>
      </c>
      <c r="O9855" t="s">
        <v>20605</v>
      </c>
      <c r="P9855" t="s">
        <v>28</v>
      </c>
      <c r="Q9855" t="s">
        <v>34233</v>
      </c>
      <c r="R9855" t="s">
        <v>34233</v>
      </c>
      <c r="S9855" t="s">
        <v>32628</v>
      </c>
      <c r="T9855" t="s">
        <v>34357</v>
      </c>
      <c r="AD9855" t="str">
        <f t="shared" si="1523"/>
        <v/>
      </c>
      <c r="AE9855" t="str">
        <f t="shared" si="1530"/>
        <v/>
      </c>
      <c r="AF9855" t="str">
        <f t="shared" si="1524"/>
        <v/>
      </c>
      <c r="AG9855" s="17">
        <v>1</v>
      </c>
      <c r="AH9855">
        <f t="shared" si="1526"/>
        <v>2.8</v>
      </c>
      <c r="AI9855">
        <v>0.14499999999999999</v>
      </c>
      <c r="AJ9855">
        <f t="shared" si="1528"/>
        <v>0.40599999999999997</v>
      </c>
      <c r="AK9855" t="str">
        <f t="shared" si="1527"/>
        <v/>
      </c>
      <c r="AL9855" t="str">
        <f t="shared" si="1529"/>
        <v/>
      </c>
    </row>
    <row r="9856" spans="1:38" x14ac:dyDescent="0.2">
      <c r="A9856" t="s">
        <v>2895</v>
      </c>
      <c r="B9856" t="s">
        <v>126</v>
      </c>
      <c r="C9856" t="s">
        <v>2896</v>
      </c>
      <c r="D9856" s="1">
        <v>35878</v>
      </c>
      <c r="E9856" s="1">
        <v>44456</v>
      </c>
      <c r="F9856" t="s">
        <v>19</v>
      </c>
      <c r="I9856">
        <v>100</v>
      </c>
      <c r="J9856">
        <v>0</v>
      </c>
      <c r="K9856">
        <v>0</v>
      </c>
      <c r="L9856">
        <v>1337</v>
      </c>
      <c r="M9856">
        <v>1337</v>
      </c>
      <c r="N9856" t="s">
        <v>20</v>
      </c>
      <c r="O9856" t="s">
        <v>2897</v>
      </c>
      <c r="P9856" t="s">
        <v>28</v>
      </c>
      <c r="Q9856" t="s">
        <v>34233</v>
      </c>
      <c r="R9856" t="s">
        <v>34233</v>
      </c>
      <c r="S9856" t="s">
        <v>32628</v>
      </c>
      <c r="T9856" t="s">
        <v>34357</v>
      </c>
      <c r="AD9856" t="str">
        <f t="shared" si="1523"/>
        <v/>
      </c>
      <c r="AE9856" t="str">
        <f t="shared" si="1530"/>
        <v/>
      </c>
      <c r="AF9856" t="str">
        <f t="shared" si="1524"/>
        <v/>
      </c>
      <c r="AG9856" s="17">
        <v>1</v>
      </c>
      <c r="AH9856">
        <f t="shared" si="1526"/>
        <v>2.8</v>
      </c>
      <c r="AI9856">
        <v>0.14499999999999999</v>
      </c>
      <c r="AJ9856">
        <f t="shared" si="1528"/>
        <v>0.40599999999999997</v>
      </c>
      <c r="AK9856" t="str">
        <f t="shared" si="1527"/>
        <v/>
      </c>
      <c r="AL9856" t="str">
        <f t="shared" si="1529"/>
        <v/>
      </c>
    </row>
    <row r="9857" spans="1:39" x14ac:dyDescent="0.2">
      <c r="A9857" t="s">
        <v>2817</v>
      </c>
      <c r="B9857" t="s">
        <v>126</v>
      </c>
      <c r="C9857" t="s">
        <v>2818</v>
      </c>
      <c r="D9857" s="1">
        <v>35818</v>
      </c>
      <c r="E9857" s="1">
        <v>43951</v>
      </c>
      <c r="F9857" t="s">
        <v>39</v>
      </c>
      <c r="I9857">
        <v>100</v>
      </c>
      <c r="J9857">
        <v>0</v>
      </c>
      <c r="K9857">
        <v>0</v>
      </c>
      <c r="L9857">
        <v>2584</v>
      </c>
      <c r="M9857">
        <v>2584</v>
      </c>
      <c r="N9857" t="s">
        <v>20</v>
      </c>
      <c r="O9857" t="s">
        <v>2819</v>
      </c>
      <c r="P9857" t="s">
        <v>28</v>
      </c>
      <c r="Q9857" t="s">
        <v>34233</v>
      </c>
      <c r="R9857" t="s">
        <v>34233</v>
      </c>
      <c r="S9857" t="s">
        <v>33942</v>
      </c>
      <c r="T9857" t="s">
        <v>34233</v>
      </c>
      <c r="AD9857" t="str">
        <f t="shared" si="1523"/>
        <v/>
      </c>
      <c r="AE9857" t="str">
        <f t="shared" si="1530"/>
        <v/>
      </c>
      <c r="AF9857" t="str">
        <f t="shared" si="1524"/>
        <v/>
      </c>
      <c r="AG9857" t="str">
        <f>IF((S9857&lt;&gt;"tühi")*(AC9857&lt;&gt;""),AC9857,"")</f>
        <v/>
      </c>
      <c r="AH9857" t="str">
        <f t="shared" si="1526"/>
        <v/>
      </c>
      <c r="AI9857">
        <v>0.14499999999999999</v>
      </c>
      <c r="AJ9857" t="str">
        <f t="shared" si="1528"/>
        <v/>
      </c>
      <c r="AK9857" t="str">
        <f t="shared" si="1527"/>
        <v/>
      </c>
      <c r="AL9857" t="str">
        <f t="shared" si="1529"/>
        <v/>
      </c>
    </row>
    <row r="9858" spans="1:39" x14ac:dyDescent="0.2">
      <c r="A9858" t="s">
        <v>2621</v>
      </c>
      <c r="B9858" t="s">
        <v>126</v>
      </c>
      <c r="C9858" t="s">
        <v>2622</v>
      </c>
      <c r="D9858" s="1">
        <v>35878</v>
      </c>
      <c r="E9858" s="1">
        <v>43456</v>
      </c>
      <c r="F9858" t="s">
        <v>19</v>
      </c>
      <c r="I9858">
        <v>100</v>
      </c>
      <c r="J9858">
        <v>0</v>
      </c>
      <c r="K9858">
        <v>0</v>
      </c>
      <c r="L9858">
        <v>1041</v>
      </c>
      <c r="M9858">
        <v>1041</v>
      </c>
      <c r="N9858" t="s">
        <v>20</v>
      </c>
      <c r="O9858" t="s">
        <v>2623</v>
      </c>
      <c r="P9858" t="s">
        <v>28</v>
      </c>
      <c r="Q9858" t="s">
        <v>34233</v>
      </c>
      <c r="R9858" t="s">
        <v>34233</v>
      </c>
      <c r="S9858" t="s">
        <v>33800</v>
      </c>
      <c r="T9858" t="s">
        <v>34357</v>
      </c>
      <c r="AD9858" t="str">
        <f t="shared" si="1523"/>
        <v/>
      </c>
      <c r="AE9858" t="str">
        <f t="shared" si="1530"/>
        <v/>
      </c>
      <c r="AF9858" t="str">
        <f t="shared" si="1524"/>
        <v/>
      </c>
      <c r="AG9858" s="17">
        <v>1</v>
      </c>
      <c r="AH9858">
        <f t="shared" si="1526"/>
        <v>2.8</v>
      </c>
      <c r="AI9858">
        <v>0.14499999999999999</v>
      </c>
      <c r="AJ9858">
        <f t="shared" si="1528"/>
        <v>0.40599999999999997</v>
      </c>
      <c r="AK9858" t="str">
        <f t="shared" si="1527"/>
        <v/>
      </c>
      <c r="AL9858" t="str">
        <f t="shared" si="1529"/>
        <v/>
      </c>
    </row>
    <row r="9859" spans="1:39" x14ac:dyDescent="0.2">
      <c r="A9859" t="s">
        <v>2953</v>
      </c>
      <c r="B9859" t="s">
        <v>126</v>
      </c>
      <c r="C9859" t="s">
        <v>2954</v>
      </c>
      <c r="D9859" s="1">
        <v>35878</v>
      </c>
      <c r="E9859" s="1">
        <v>43951</v>
      </c>
      <c r="F9859" t="s">
        <v>19</v>
      </c>
      <c r="I9859">
        <v>100</v>
      </c>
      <c r="J9859">
        <v>0</v>
      </c>
      <c r="K9859">
        <v>0</v>
      </c>
      <c r="L9859">
        <v>1125</v>
      </c>
      <c r="M9859">
        <v>1125</v>
      </c>
      <c r="N9859" t="s">
        <v>20</v>
      </c>
      <c r="O9859" t="s">
        <v>2955</v>
      </c>
      <c r="P9859" t="s">
        <v>28</v>
      </c>
      <c r="Q9859" t="s">
        <v>32794</v>
      </c>
      <c r="R9859" t="s">
        <v>33782</v>
      </c>
      <c r="S9859" t="s">
        <v>32628</v>
      </c>
      <c r="T9859" t="s">
        <v>34365</v>
      </c>
      <c r="AD9859" t="str">
        <f t="shared" ref="AD9859:AD9922" si="1531">IF((S9859="tühi")*(F9859&lt;&gt;"Elamumaa")*(G9859&lt;&gt;"Elamumaa")*(H9859&lt;&gt;"Elamumaa"),IF(Z9859=0,"",Z9859),"")</f>
        <v/>
      </c>
      <c r="AE9859" t="str">
        <f t="shared" si="1530"/>
        <v/>
      </c>
      <c r="AF9859" t="str">
        <f t="shared" ref="AF9859:AF9922" si="1532">IF((S9859&lt;&gt;"tühi")*(F9859&lt;&gt;"Elamumaa")*(G9859&lt;&gt;"Elamumaa")*(H9859&lt;&gt;"Elamumaa"),IF(Z9859=0,"",Z9859),"")</f>
        <v/>
      </c>
      <c r="AG9859" s="17">
        <v>1</v>
      </c>
      <c r="AH9859">
        <f t="shared" si="1526"/>
        <v>2.8</v>
      </c>
      <c r="AI9859">
        <v>0.14499999999999999</v>
      </c>
      <c r="AJ9859">
        <f t="shared" si="1528"/>
        <v>0.40599999999999997</v>
      </c>
      <c r="AK9859" t="str">
        <f t="shared" si="1527"/>
        <v/>
      </c>
      <c r="AL9859" t="str">
        <f t="shared" si="1529"/>
        <v/>
      </c>
    </row>
    <row r="9860" spans="1:39" x14ac:dyDescent="0.2">
      <c r="A9860" t="s">
        <v>2950</v>
      </c>
      <c r="B9860" t="s">
        <v>126</v>
      </c>
      <c r="C9860" t="s">
        <v>2951</v>
      </c>
      <c r="D9860" s="1">
        <v>35878</v>
      </c>
      <c r="E9860" s="1">
        <v>43456</v>
      </c>
      <c r="F9860" t="s">
        <v>19</v>
      </c>
      <c r="I9860">
        <v>100</v>
      </c>
      <c r="J9860">
        <v>0</v>
      </c>
      <c r="K9860">
        <v>0</v>
      </c>
      <c r="L9860">
        <v>889</v>
      </c>
      <c r="M9860">
        <v>889</v>
      </c>
      <c r="N9860" t="s">
        <v>20</v>
      </c>
      <c r="O9860" t="s">
        <v>2952</v>
      </c>
      <c r="P9860" t="s">
        <v>28</v>
      </c>
      <c r="Q9860" t="s">
        <v>34234</v>
      </c>
      <c r="R9860" t="s">
        <v>34235</v>
      </c>
      <c r="S9860" t="s">
        <v>32628</v>
      </c>
      <c r="T9860" t="s">
        <v>34357</v>
      </c>
      <c r="AD9860" t="str">
        <f t="shared" si="1531"/>
        <v/>
      </c>
      <c r="AE9860" t="str">
        <f t="shared" si="1530"/>
        <v/>
      </c>
      <c r="AF9860" t="str">
        <f t="shared" si="1532"/>
        <v/>
      </c>
      <c r="AG9860" s="17">
        <v>1</v>
      </c>
      <c r="AH9860">
        <f t="shared" si="1526"/>
        <v>2.8</v>
      </c>
      <c r="AI9860">
        <v>0.14499999999999999</v>
      </c>
      <c r="AJ9860">
        <f t="shared" si="1528"/>
        <v>0.40599999999999997</v>
      </c>
      <c r="AK9860" t="str">
        <f t="shared" si="1527"/>
        <v/>
      </c>
      <c r="AL9860" t="str">
        <f t="shared" si="1529"/>
        <v/>
      </c>
    </row>
    <row r="9861" spans="1:39" x14ac:dyDescent="0.2">
      <c r="A9861" t="s">
        <v>4155</v>
      </c>
      <c r="B9861" t="s">
        <v>126</v>
      </c>
      <c r="C9861" t="s">
        <v>4156</v>
      </c>
      <c r="D9861" s="1">
        <v>35949</v>
      </c>
      <c r="E9861" s="1">
        <v>43456</v>
      </c>
      <c r="F9861" t="s">
        <v>19</v>
      </c>
      <c r="I9861">
        <v>100</v>
      </c>
      <c r="J9861">
        <v>0</v>
      </c>
      <c r="K9861">
        <v>0</v>
      </c>
      <c r="L9861">
        <v>1296</v>
      </c>
      <c r="M9861">
        <v>1296</v>
      </c>
      <c r="N9861" t="s">
        <v>20</v>
      </c>
      <c r="O9861" t="s">
        <v>4145</v>
      </c>
      <c r="P9861" t="s">
        <v>28</v>
      </c>
      <c r="Q9861" t="s">
        <v>34233</v>
      </c>
      <c r="R9861" t="s">
        <v>34233</v>
      </c>
      <c r="S9861" t="s">
        <v>34341</v>
      </c>
      <c r="T9861" t="s">
        <v>34360</v>
      </c>
      <c r="AD9861" t="str">
        <f t="shared" si="1531"/>
        <v/>
      </c>
      <c r="AE9861" t="str">
        <f t="shared" si="1530"/>
        <v/>
      </c>
      <c r="AF9861" t="str">
        <f t="shared" si="1532"/>
        <v/>
      </c>
      <c r="AG9861" s="17">
        <v>1</v>
      </c>
      <c r="AH9861">
        <f t="shared" si="1526"/>
        <v>2.8</v>
      </c>
      <c r="AI9861">
        <v>0.14499999999999999</v>
      </c>
      <c r="AJ9861">
        <f t="shared" si="1528"/>
        <v>0.40599999999999997</v>
      </c>
      <c r="AK9861" t="str">
        <f t="shared" si="1527"/>
        <v/>
      </c>
      <c r="AL9861" t="str">
        <f t="shared" si="1529"/>
        <v/>
      </c>
    </row>
    <row r="9862" spans="1:39" x14ac:dyDescent="0.2">
      <c r="A9862" t="s">
        <v>2820</v>
      </c>
      <c r="B9862" t="s">
        <v>126</v>
      </c>
      <c r="C9862" t="s">
        <v>2821</v>
      </c>
      <c r="D9862" s="1">
        <v>35818</v>
      </c>
      <c r="E9862" s="1">
        <v>44546</v>
      </c>
      <c r="F9862" t="s">
        <v>19</v>
      </c>
      <c r="I9862">
        <v>100</v>
      </c>
      <c r="J9862">
        <v>0</v>
      </c>
      <c r="K9862">
        <v>0</v>
      </c>
      <c r="L9862">
        <v>481</v>
      </c>
      <c r="M9862">
        <v>481</v>
      </c>
      <c r="N9862" t="s">
        <v>20</v>
      </c>
      <c r="O9862" t="s">
        <v>2822</v>
      </c>
      <c r="P9862" t="s">
        <v>28</v>
      </c>
      <c r="Q9862" t="s">
        <v>34233</v>
      </c>
      <c r="R9862" t="s">
        <v>34233</v>
      </c>
      <c r="S9862" t="s">
        <v>32628</v>
      </c>
      <c r="T9862" t="s">
        <v>34354</v>
      </c>
      <c r="AD9862" t="str">
        <f t="shared" si="1531"/>
        <v/>
      </c>
      <c r="AE9862" t="str">
        <f t="shared" si="1530"/>
        <v/>
      </c>
      <c r="AF9862" t="str">
        <f t="shared" si="1532"/>
        <v/>
      </c>
      <c r="AG9862" s="17">
        <v>1</v>
      </c>
      <c r="AH9862">
        <f t="shared" si="1526"/>
        <v>2.8</v>
      </c>
      <c r="AI9862">
        <v>0.14499999999999999</v>
      </c>
      <c r="AJ9862">
        <f t="shared" si="1528"/>
        <v>0.40599999999999997</v>
      </c>
      <c r="AK9862" t="str">
        <f t="shared" si="1527"/>
        <v/>
      </c>
      <c r="AL9862" t="str">
        <f t="shared" si="1529"/>
        <v/>
      </c>
    </row>
    <row r="9863" spans="1:39" x14ac:dyDescent="0.2">
      <c r="A9863" t="s">
        <v>2941</v>
      </c>
      <c r="B9863" t="s">
        <v>126</v>
      </c>
      <c r="C9863" t="s">
        <v>2942</v>
      </c>
      <c r="D9863" s="1">
        <v>35878</v>
      </c>
      <c r="E9863" s="1">
        <v>43456</v>
      </c>
      <c r="F9863" t="s">
        <v>19</v>
      </c>
      <c r="I9863">
        <v>100</v>
      </c>
      <c r="J9863">
        <v>0</v>
      </c>
      <c r="K9863">
        <v>0</v>
      </c>
      <c r="L9863">
        <v>1052</v>
      </c>
      <c r="M9863">
        <v>1052</v>
      </c>
      <c r="N9863" t="s">
        <v>20</v>
      </c>
      <c r="O9863" t="s">
        <v>2943</v>
      </c>
      <c r="P9863" t="s">
        <v>28</v>
      </c>
      <c r="Q9863" t="s">
        <v>34233</v>
      </c>
      <c r="R9863" t="s">
        <v>34233</v>
      </c>
      <c r="S9863" t="s">
        <v>33797</v>
      </c>
      <c r="T9863" t="s">
        <v>34357</v>
      </c>
      <c r="AD9863" t="str">
        <f t="shared" si="1531"/>
        <v/>
      </c>
      <c r="AE9863" t="str">
        <f t="shared" si="1530"/>
        <v/>
      </c>
      <c r="AF9863" t="str">
        <f t="shared" si="1532"/>
        <v/>
      </c>
      <c r="AG9863" s="17">
        <v>1</v>
      </c>
      <c r="AH9863">
        <f t="shared" si="1526"/>
        <v>2.8</v>
      </c>
      <c r="AI9863">
        <v>0.14499999999999999</v>
      </c>
      <c r="AJ9863">
        <f t="shared" si="1528"/>
        <v>0.40599999999999997</v>
      </c>
      <c r="AK9863" t="str">
        <f t="shared" si="1527"/>
        <v/>
      </c>
      <c r="AL9863" t="str">
        <f t="shared" si="1529"/>
        <v/>
      </c>
    </row>
    <row r="9864" spans="1:39" x14ac:dyDescent="0.2">
      <c r="A9864" t="s">
        <v>2944</v>
      </c>
      <c r="B9864" t="s">
        <v>126</v>
      </c>
      <c r="C9864" t="s">
        <v>2945</v>
      </c>
      <c r="D9864" s="1">
        <v>35878</v>
      </c>
      <c r="E9864" s="1">
        <v>43456</v>
      </c>
      <c r="F9864" t="s">
        <v>19</v>
      </c>
      <c r="I9864">
        <v>100</v>
      </c>
      <c r="J9864">
        <v>0</v>
      </c>
      <c r="K9864">
        <v>0</v>
      </c>
      <c r="L9864">
        <v>1075</v>
      </c>
      <c r="M9864">
        <v>1075</v>
      </c>
      <c r="N9864" t="s">
        <v>20</v>
      </c>
      <c r="O9864" t="s">
        <v>2946</v>
      </c>
      <c r="P9864" t="s">
        <v>28</v>
      </c>
      <c r="Q9864" t="s">
        <v>34233</v>
      </c>
      <c r="R9864" t="s">
        <v>34233</v>
      </c>
      <c r="S9864" t="s">
        <v>32628</v>
      </c>
      <c r="T9864" t="s">
        <v>34365</v>
      </c>
      <c r="AD9864" t="str">
        <f t="shared" si="1531"/>
        <v/>
      </c>
      <c r="AE9864" t="str">
        <f t="shared" si="1530"/>
        <v/>
      </c>
      <c r="AF9864" t="str">
        <f t="shared" si="1532"/>
        <v/>
      </c>
      <c r="AG9864" s="17">
        <v>1</v>
      </c>
      <c r="AH9864">
        <f t="shared" si="1526"/>
        <v>2.8</v>
      </c>
      <c r="AI9864">
        <v>0.14499999999999999</v>
      </c>
      <c r="AJ9864">
        <f t="shared" si="1528"/>
        <v>0.40599999999999997</v>
      </c>
      <c r="AK9864" t="str">
        <f t="shared" si="1527"/>
        <v/>
      </c>
      <c r="AL9864" t="str">
        <f t="shared" si="1529"/>
        <v/>
      </c>
    </row>
    <row r="9865" spans="1:39" x14ac:dyDescent="0.2">
      <c r="A9865" t="s">
        <v>3043</v>
      </c>
      <c r="B9865" t="s">
        <v>126</v>
      </c>
      <c r="C9865" t="s">
        <v>3044</v>
      </c>
      <c r="D9865" s="1">
        <v>35878</v>
      </c>
      <c r="E9865" s="1">
        <v>44456</v>
      </c>
      <c r="F9865" t="s">
        <v>19</v>
      </c>
      <c r="I9865">
        <v>100</v>
      </c>
      <c r="J9865">
        <v>0</v>
      </c>
      <c r="K9865">
        <v>0</v>
      </c>
      <c r="L9865">
        <v>1162</v>
      </c>
      <c r="M9865">
        <v>1162</v>
      </c>
      <c r="N9865" t="s">
        <v>20</v>
      </c>
      <c r="O9865" t="s">
        <v>3045</v>
      </c>
      <c r="P9865" t="s">
        <v>28</v>
      </c>
      <c r="Q9865" t="s">
        <v>34233</v>
      </c>
      <c r="R9865" t="s">
        <v>34233</v>
      </c>
      <c r="S9865" t="s">
        <v>32628</v>
      </c>
      <c r="T9865" t="s">
        <v>34357</v>
      </c>
      <c r="AD9865" t="str">
        <f t="shared" si="1531"/>
        <v/>
      </c>
      <c r="AE9865" t="str">
        <f t="shared" si="1530"/>
        <v/>
      </c>
      <c r="AF9865" t="str">
        <f t="shared" si="1532"/>
        <v/>
      </c>
      <c r="AG9865" s="17">
        <v>1</v>
      </c>
      <c r="AH9865">
        <f t="shared" si="1526"/>
        <v>2.8</v>
      </c>
      <c r="AI9865">
        <v>0.14499999999999999</v>
      </c>
      <c r="AJ9865">
        <f t="shared" si="1528"/>
        <v>0.40599999999999997</v>
      </c>
      <c r="AK9865" t="str">
        <f t="shared" si="1527"/>
        <v/>
      </c>
      <c r="AL9865" t="str">
        <f t="shared" si="1529"/>
        <v/>
      </c>
    </row>
    <row r="9866" spans="1:39" x14ac:dyDescent="0.2">
      <c r="A9866" t="s">
        <v>2947</v>
      </c>
      <c r="B9866" t="s">
        <v>126</v>
      </c>
      <c r="C9866" t="s">
        <v>2948</v>
      </c>
      <c r="D9866" s="1">
        <v>35878</v>
      </c>
      <c r="E9866" s="1">
        <v>43456</v>
      </c>
      <c r="F9866" t="s">
        <v>19</v>
      </c>
      <c r="I9866">
        <v>100</v>
      </c>
      <c r="J9866">
        <v>0</v>
      </c>
      <c r="K9866">
        <v>0</v>
      </c>
      <c r="L9866">
        <v>972</v>
      </c>
      <c r="M9866">
        <v>972</v>
      </c>
      <c r="N9866" t="s">
        <v>20</v>
      </c>
      <c r="O9866" t="s">
        <v>2949</v>
      </c>
      <c r="P9866" t="s">
        <v>28</v>
      </c>
      <c r="Q9866" t="s">
        <v>34233</v>
      </c>
      <c r="R9866" t="s">
        <v>34233</v>
      </c>
      <c r="S9866" t="s">
        <v>33797</v>
      </c>
      <c r="T9866" t="s">
        <v>34365</v>
      </c>
      <c r="AD9866" t="str">
        <f t="shared" si="1531"/>
        <v/>
      </c>
      <c r="AE9866" t="str">
        <f t="shared" si="1530"/>
        <v/>
      </c>
      <c r="AF9866" t="str">
        <f t="shared" si="1532"/>
        <v/>
      </c>
      <c r="AG9866" s="17">
        <v>1</v>
      </c>
      <c r="AH9866">
        <f t="shared" si="1526"/>
        <v>2.8</v>
      </c>
      <c r="AI9866">
        <v>0.14499999999999999</v>
      </c>
      <c r="AJ9866">
        <f t="shared" si="1528"/>
        <v>0.40599999999999997</v>
      </c>
      <c r="AK9866" t="str">
        <f t="shared" si="1527"/>
        <v/>
      </c>
      <c r="AL9866" t="str">
        <f t="shared" si="1529"/>
        <v/>
      </c>
    </row>
    <row r="9867" spans="1:39" x14ac:dyDescent="0.2">
      <c r="A9867" t="s">
        <v>2728</v>
      </c>
      <c r="B9867" t="s">
        <v>126</v>
      </c>
      <c r="C9867" t="s">
        <v>2729</v>
      </c>
      <c r="D9867" s="1">
        <v>35878</v>
      </c>
      <c r="E9867" s="1">
        <v>44456</v>
      </c>
      <c r="F9867" t="s">
        <v>26</v>
      </c>
      <c r="I9867">
        <v>100</v>
      </c>
      <c r="J9867">
        <v>0</v>
      </c>
      <c r="K9867">
        <v>0</v>
      </c>
      <c r="L9867">
        <v>214</v>
      </c>
      <c r="M9867">
        <v>214</v>
      </c>
      <c r="N9867" t="s">
        <v>20</v>
      </c>
      <c r="O9867" t="s">
        <v>2730</v>
      </c>
      <c r="P9867" t="s">
        <v>44</v>
      </c>
      <c r="Q9867" t="s">
        <v>34233</v>
      </c>
      <c r="R9867" t="s">
        <v>34233</v>
      </c>
      <c r="S9867" t="s">
        <v>34233</v>
      </c>
      <c r="T9867" t="s">
        <v>34233</v>
      </c>
      <c r="AD9867" t="str">
        <f t="shared" si="1531"/>
        <v/>
      </c>
      <c r="AE9867" t="str">
        <f t="shared" si="1530"/>
        <v/>
      </c>
      <c r="AF9867" t="str">
        <f t="shared" si="1532"/>
        <v/>
      </c>
      <c r="AG9867" t="str">
        <f t="shared" ref="AG9867:AG9878" si="1533">IF((S9867&lt;&gt;"tühi")*(AC9867&lt;&gt;""),AC9867,"")</f>
        <v/>
      </c>
      <c r="AH9867" t="str">
        <f t="shared" si="1526"/>
        <v/>
      </c>
      <c r="AI9867">
        <v>0.14499999999999999</v>
      </c>
      <c r="AJ9867" t="str">
        <f t="shared" si="1528"/>
        <v/>
      </c>
      <c r="AK9867" t="str">
        <f t="shared" si="1527"/>
        <v/>
      </c>
      <c r="AL9867" t="str">
        <f t="shared" si="1529"/>
        <v/>
      </c>
    </row>
    <row r="9868" spans="1:39" x14ac:dyDescent="0.2">
      <c r="A9868" t="s">
        <v>2731</v>
      </c>
      <c r="B9868" t="s">
        <v>126</v>
      </c>
      <c r="C9868" t="s">
        <v>2732</v>
      </c>
      <c r="D9868" s="1">
        <v>35878</v>
      </c>
      <c r="E9868" s="1">
        <v>44456</v>
      </c>
      <c r="F9868" t="s">
        <v>26</v>
      </c>
      <c r="I9868">
        <v>100</v>
      </c>
      <c r="J9868">
        <v>0</v>
      </c>
      <c r="K9868">
        <v>0</v>
      </c>
      <c r="L9868">
        <v>433</v>
      </c>
      <c r="M9868">
        <v>433</v>
      </c>
      <c r="N9868" t="s">
        <v>20</v>
      </c>
      <c r="O9868" t="s">
        <v>2733</v>
      </c>
      <c r="P9868" t="s">
        <v>44</v>
      </c>
      <c r="Q9868" t="s">
        <v>34233</v>
      </c>
      <c r="R9868" t="s">
        <v>34233</v>
      </c>
      <c r="S9868" t="s">
        <v>34233</v>
      </c>
      <c r="T9868" t="s">
        <v>34233</v>
      </c>
      <c r="AD9868" t="str">
        <f t="shared" si="1531"/>
        <v/>
      </c>
      <c r="AE9868" t="str">
        <f t="shared" si="1530"/>
        <v/>
      </c>
      <c r="AF9868" t="str">
        <f t="shared" si="1532"/>
        <v/>
      </c>
      <c r="AG9868" t="str">
        <f t="shared" si="1533"/>
        <v/>
      </c>
      <c r="AH9868" t="str">
        <f t="shared" si="1526"/>
        <v/>
      </c>
      <c r="AI9868">
        <v>0.14499999999999999</v>
      </c>
      <c r="AJ9868" t="str">
        <f t="shared" si="1528"/>
        <v/>
      </c>
      <c r="AK9868" t="str">
        <f t="shared" si="1527"/>
        <v/>
      </c>
      <c r="AL9868" t="str">
        <f t="shared" si="1529"/>
        <v/>
      </c>
    </row>
    <row r="9869" spans="1:39" x14ac:dyDescent="0.2">
      <c r="A9869" t="s">
        <v>2734</v>
      </c>
      <c r="B9869" t="s">
        <v>126</v>
      </c>
      <c r="C9869" t="s">
        <v>2735</v>
      </c>
      <c r="D9869" s="1">
        <v>35878</v>
      </c>
      <c r="E9869" s="1">
        <v>44456</v>
      </c>
      <c r="F9869" t="s">
        <v>26</v>
      </c>
      <c r="I9869">
        <v>100</v>
      </c>
      <c r="J9869">
        <v>0</v>
      </c>
      <c r="K9869">
        <v>0</v>
      </c>
      <c r="L9869">
        <v>27</v>
      </c>
      <c r="M9869">
        <v>27</v>
      </c>
      <c r="N9869" t="s">
        <v>20</v>
      </c>
      <c r="O9869" t="s">
        <v>2736</v>
      </c>
      <c r="P9869" t="s">
        <v>44</v>
      </c>
      <c r="Q9869" t="s">
        <v>34233</v>
      </c>
      <c r="R9869" t="s">
        <v>34233</v>
      </c>
      <c r="S9869" t="s">
        <v>34233</v>
      </c>
      <c r="T9869" t="s">
        <v>34233</v>
      </c>
      <c r="AD9869" t="str">
        <f t="shared" si="1531"/>
        <v/>
      </c>
      <c r="AE9869" t="str">
        <f t="shared" si="1530"/>
        <v/>
      </c>
      <c r="AF9869" t="str">
        <f t="shared" si="1532"/>
        <v/>
      </c>
      <c r="AG9869" t="str">
        <f t="shared" si="1533"/>
        <v/>
      </c>
      <c r="AH9869" t="str">
        <f t="shared" si="1526"/>
        <v/>
      </c>
      <c r="AI9869">
        <v>0.14499999999999999</v>
      </c>
      <c r="AJ9869" t="str">
        <f t="shared" si="1528"/>
        <v/>
      </c>
      <c r="AK9869" t="str">
        <f t="shared" si="1527"/>
        <v/>
      </c>
      <c r="AL9869" t="str">
        <f t="shared" si="1529"/>
        <v/>
      </c>
    </row>
    <row r="9870" spans="1:39" x14ac:dyDescent="0.2">
      <c r="A9870" t="s">
        <v>31390</v>
      </c>
      <c r="B9870" t="s">
        <v>126</v>
      </c>
      <c r="C9870" t="s">
        <v>31391</v>
      </c>
      <c r="D9870" s="1">
        <v>43864</v>
      </c>
      <c r="E9870" s="1">
        <v>44560</v>
      </c>
      <c r="F9870" t="s">
        <v>26</v>
      </c>
      <c r="I9870">
        <v>100</v>
      </c>
      <c r="J9870">
        <v>0</v>
      </c>
      <c r="K9870">
        <v>0</v>
      </c>
      <c r="L9870">
        <v>68</v>
      </c>
      <c r="M9870">
        <v>68</v>
      </c>
      <c r="N9870" t="s">
        <v>20</v>
      </c>
      <c r="O9870" t="s">
        <v>31392</v>
      </c>
      <c r="P9870" t="s">
        <v>44</v>
      </c>
      <c r="Q9870" t="s">
        <v>34233</v>
      </c>
      <c r="R9870" t="s">
        <v>34233</v>
      </c>
      <c r="S9870" t="s">
        <v>33942</v>
      </c>
      <c r="T9870" t="s">
        <v>34233</v>
      </c>
      <c r="U9870" t="s">
        <v>34171</v>
      </c>
      <c r="V9870" t="s">
        <v>33601</v>
      </c>
      <c r="W9870">
        <v>16</v>
      </c>
      <c r="X9870">
        <v>1</v>
      </c>
      <c r="Y9870">
        <v>1</v>
      </c>
      <c r="Z9870">
        <v>16</v>
      </c>
      <c r="AA9870">
        <v>5</v>
      </c>
      <c r="AB9870">
        <v>24</v>
      </c>
      <c r="AD9870">
        <f t="shared" si="1531"/>
        <v>16</v>
      </c>
      <c r="AE9870" t="str">
        <f t="shared" si="1530"/>
        <v/>
      </c>
      <c r="AF9870" t="str">
        <f t="shared" si="1532"/>
        <v/>
      </c>
      <c r="AG9870" t="str">
        <f t="shared" si="1533"/>
        <v/>
      </c>
      <c r="AH9870" t="str">
        <f t="shared" si="1526"/>
        <v/>
      </c>
      <c r="AI9870">
        <v>0.14499999999999999</v>
      </c>
      <c r="AJ9870" t="str">
        <f t="shared" si="1528"/>
        <v/>
      </c>
      <c r="AK9870" t="str">
        <f t="shared" si="1527"/>
        <v/>
      </c>
      <c r="AL9870" t="str">
        <f t="shared" si="1529"/>
        <v/>
      </c>
      <c r="AM9870" t="s">
        <v>34339</v>
      </c>
    </row>
    <row r="9871" spans="1:39" x14ac:dyDescent="0.2">
      <c r="A9871" t="s">
        <v>31393</v>
      </c>
      <c r="B9871" t="s">
        <v>126</v>
      </c>
      <c r="C9871" t="s">
        <v>31394</v>
      </c>
      <c r="D9871" s="1">
        <v>43864</v>
      </c>
      <c r="E9871" s="1">
        <v>44560</v>
      </c>
      <c r="F9871" t="s">
        <v>26</v>
      </c>
      <c r="I9871">
        <v>100</v>
      </c>
      <c r="J9871">
        <v>0</v>
      </c>
      <c r="K9871">
        <v>0</v>
      </c>
      <c r="L9871">
        <v>12</v>
      </c>
      <c r="M9871">
        <v>12</v>
      </c>
      <c r="N9871" t="s">
        <v>20</v>
      </c>
      <c r="O9871" t="s">
        <v>31395</v>
      </c>
      <c r="P9871" t="s">
        <v>44</v>
      </c>
      <c r="Q9871" t="s">
        <v>34233</v>
      </c>
      <c r="R9871" t="s">
        <v>34233</v>
      </c>
      <c r="S9871" t="s">
        <v>34233</v>
      </c>
      <c r="T9871" t="s">
        <v>34233</v>
      </c>
      <c r="V9871" t="s">
        <v>33601</v>
      </c>
      <c r="AD9871" t="str">
        <f t="shared" si="1531"/>
        <v/>
      </c>
      <c r="AE9871" t="str">
        <f t="shared" si="1530"/>
        <v/>
      </c>
      <c r="AF9871" t="str">
        <f t="shared" si="1532"/>
        <v/>
      </c>
      <c r="AG9871" t="str">
        <f t="shared" si="1533"/>
        <v/>
      </c>
      <c r="AH9871" t="str">
        <f t="shared" si="1526"/>
        <v/>
      </c>
      <c r="AI9871">
        <v>0.14499999999999999</v>
      </c>
      <c r="AJ9871" t="str">
        <f t="shared" si="1528"/>
        <v/>
      </c>
      <c r="AK9871" t="str">
        <f t="shared" si="1527"/>
        <v/>
      </c>
      <c r="AL9871" t="str">
        <f t="shared" si="1529"/>
        <v/>
      </c>
    </row>
    <row r="9872" spans="1:39" x14ac:dyDescent="0.2">
      <c r="A9872" t="s">
        <v>11145</v>
      </c>
      <c r="B9872" t="s">
        <v>126</v>
      </c>
      <c r="C9872" t="s">
        <v>11146</v>
      </c>
      <c r="D9872" s="1">
        <v>36473</v>
      </c>
      <c r="E9872" s="1">
        <v>44546</v>
      </c>
      <c r="F9872" t="s">
        <v>39</v>
      </c>
      <c r="I9872">
        <v>100</v>
      </c>
      <c r="J9872">
        <v>0</v>
      </c>
      <c r="K9872">
        <v>0</v>
      </c>
      <c r="L9872">
        <v>7902</v>
      </c>
      <c r="M9872">
        <v>7902</v>
      </c>
      <c r="N9872" t="s">
        <v>20</v>
      </c>
      <c r="O9872" t="s">
        <v>11147</v>
      </c>
      <c r="P9872" t="s">
        <v>28</v>
      </c>
      <c r="Q9872" t="s">
        <v>34233</v>
      </c>
      <c r="R9872" t="s">
        <v>34233</v>
      </c>
      <c r="S9872" t="s">
        <v>33942</v>
      </c>
      <c r="T9872" t="s">
        <v>34233</v>
      </c>
      <c r="AD9872" t="str">
        <f t="shared" si="1531"/>
        <v/>
      </c>
      <c r="AE9872" t="str">
        <f t="shared" ref="AE9872:AE9881" si="1534">IF((S9872="tühi")*(AC9872&lt;&gt;""),AC9872,"")</f>
        <v/>
      </c>
      <c r="AF9872" t="str">
        <f t="shared" si="1532"/>
        <v/>
      </c>
      <c r="AG9872" t="str">
        <f t="shared" si="1533"/>
        <v/>
      </c>
      <c r="AH9872" t="str">
        <f t="shared" si="1526"/>
        <v/>
      </c>
      <c r="AI9872">
        <v>0.14499999999999999</v>
      </c>
      <c r="AJ9872" t="str">
        <f t="shared" si="1528"/>
        <v/>
      </c>
      <c r="AK9872" t="str">
        <f t="shared" si="1527"/>
        <v/>
      </c>
      <c r="AL9872" t="str">
        <f t="shared" si="1529"/>
        <v/>
      </c>
    </row>
    <row r="9873" spans="1:39" x14ac:dyDescent="0.2">
      <c r="A9873" t="s">
        <v>15475</v>
      </c>
      <c r="B9873" t="s">
        <v>126</v>
      </c>
      <c r="C9873" t="s">
        <v>15476</v>
      </c>
      <c r="D9873" s="1">
        <v>37404</v>
      </c>
      <c r="E9873" s="1">
        <v>44546</v>
      </c>
      <c r="F9873" t="s">
        <v>39</v>
      </c>
      <c r="I9873">
        <v>100</v>
      </c>
      <c r="J9873">
        <v>0</v>
      </c>
      <c r="K9873">
        <v>0</v>
      </c>
      <c r="L9873">
        <v>18843</v>
      </c>
      <c r="M9873">
        <v>18843</v>
      </c>
      <c r="N9873" t="s">
        <v>20</v>
      </c>
      <c r="O9873" t="s">
        <v>15459</v>
      </c>
      <c r="P9873" t="s">
        <v>28</v>
      </c>
      <c r="Q9873" t="s">
        <v>34233</v>
      </c>
      <c r="R9873" t="s">
        <v>34233</v>
      </c>
      <c r="S9873" t="s">
        <v>33942</v>
      </c>
      <c r="T9873" t="s">
        <v>34233</v>
      </c>
      <c r="AD9873" t="str">
        <f t="shared" si="1531"/>
        <v/>
      </c>
      <c r="AE9873" t="str">
        <f t="shared" si="1534"/>
        <v/>
      </c>
      <c r="AF9873" t="str">
        <f t="shared" si="1532"/>
        <v/>
      </c>
      <c r="AG9873" t="str">
        <f t="shared" si="1533"/>
        <v/>
      </c>
      <c r="AH9873" t="str">
        <f t="shared" si="1526"/>
        <v/>
      </c>
      <c r="AI9873">
        <v>0.14499999999999999</v>
      </c>
      <c r="AJ9873" t="str">
        <f t="shared" si="1528"/>
        <v/>
      </c>
      <c r="AK9873" t="str">
        <f t="shared" si="1527"/>
        <v/>
      </c>
      <c r="AL9873" t="str">
        <f t="shared" si="1529"/>
        <v/>
      </c>
    </row>
    <row r="9874" spans="1:39" x14ac:dyDescent="0.2">
      <c r="A9874" t="s">
        <v>26981</v>
      </c>
      <c r="B9874" t="s">
        <v>126</v>
      </c>
      <c r="C9874" t="s">
        <v>26982</v>
      </c>
      <c r="D9874" s="1">
        <v>41591</v>
      </c>
      <c r="E9874" s="1">
        <v>44546</v>
      </c>
      <c r="F9874" t="s">
        <v>39</v>
      </c>
      <c r="I9874">
        <v>100</v>
      </c>
      <c r="J9874">
        <v>0</v>
      </c>
      <c r="K9874">
        <v>0</v>
      </c>
      <c r="L9874">
        <v>3927</v>
      </c>
      <c r="M9874">
        <v>3927</v>
      </c>
      <c r="N9874" t="s">
        <v>20</v>
      </c>
      <c r="O9874" t="s">
        <v>26983</v>
      </c>
      <c r="P9874" t="s">
        <v>28</v>
      </c>
      <c r="Q9874" t="s">
        <v>34233</v>
      </c>
      <c r="R9874" t="s">
        <v>34233</v>
      </c>
      <c r="S9874" t="s">
        <v>33942</v>
      </c>
      <c r="T9874" t="s">
        <v>34233</v>
      </c>
      <c r="AD9874" t="str">
        <f t="shared" si="1531"/>
        <v/>
      </c>
      <c r="AE9874" t="str">
        <f t="shared" si="1534"/>
        <v/>
      </c>
      <c r="AF9874" t="str">
        <f t="shared" si="1532"/>
        <v/>
      </c>
      <c r="AG9874" t="str">
        <f t="shared" si="1533"/>
        <v/>
      </c>
      <c r="AH9874" t="str">
        <f t="shared" si="1526"/>
        <v/>
      </c>
      <c r="AI9874">
        <v>0.14499999999999999</v>
      </c>
      <c r="AJ9874" t="str">
        <f t="shared" si="1528"/>
        <v/>
      </c>
      <c r="AK9874" t="str">
        <f t="shared" si="1527"/>
        <v/>
      </c>
      <c r="AL9874" t="str">
        <f t="shared" si="1529"/>
        <v/>
      </c>
    </row>
    <row r="9875" spans="1:39" x14ac:dyDescent="0.2">
      <c r="A9875" t="s">
        <v>25117</v>
      </c>
      <c r="B9875" t="s">
        <v>126</v>
      </c>
      <c r="C9875" t="s">
        <v>25118</v>
      </c>
      <c r="D9875" s="1">
        <v>39710</v>
      </c>
      <c r="E9875" s="1">
        <v>43456</v>
      </c>
      <c r="F9875" t="s">
        <v>39</v>
      </c>
      <c r="I9875">
        <v>100</v>
      </c>
      <c r="J9875">
        <v>0</v>
      </c>
      <c r="K9875">
        <v>0</v>
      </c>
      <c r="L9875">
        <v>2960</v>
      </c>
      <c r="M9875">
        <v>2960</v>
      </c>
      <c r="N9875" t="s">
        <v>20</v>
      </c>
      <c r="O9875" t="s">
        <v>25119</v>
      </c>
      <c r="P9875" t="s">
        <v>28</v>
      </c>
      <c r="Q9875" t="s">
        <v>34233</v>
      </c>
      <c r="R9875" t="s">
        <v>34233</v>
      </c>
      <c r="S9875" t="s">
        <v>33942</v>
      </c>
      <c r="T9875" t="s">
        <v>34233</v>
      </c>
      <c r="V9875" t="s">
        <v>33602</v>
      </c>
      <c r="AD9875" t="str">
        <f t="shared" si="1531"/>
        <v/>
      </c>
      <c r="AE9875" t="str">
        <f t="shared" si="1534"/>
        <v/>
      </c>
      <c r="AF9875" t="str">
        <f t="shared" si="1532"/>
        <v/>
      </c>
      <c r="AG9875" t="str">
        <f t="shared" si="1533"/>
        <v/>
      </c>
      <c r="AH9875" t="str">
        <f t="shared" si="1526"/>
        <v/>
      </c>
      <c r="AI9875">
        <v>0.14499999999999999</v>
      </c>
      <c r="AJ9875" t="str">
        <f t="shared" si="1528"/>
        <v/>
      </c>
      <c r="AK9875" t="str">
        <f t="shared" si="1527"/>
        <v/>
      </c>
      <c r="AL9875" t="str">
        <f t="shared" si="1529"/>
        <v/>
      </c>
    </row>
    <row r="9876" spans="1:39" x14ac:dyDescent="0.2">
      <c r="A9876" t="s">
        <v>17975</v>
      </c>
      <c r="B9876" t="s">
        <v>126</v>
      </c>
      <c r="C9876" t="s">
        <v>17976</v>
      </c>
      <c r="D9876" s="1">
        <v>37872</v>
      </c>
      <c r="E9876" s="1">
        <v>43456</v>
      </c>
      <c r="F9876" t="s">
        <v>39</v>
      </c>
      <c r="I9876">
        <v>100</v>
      </c>
      <c r="J9876">
        <v>0</v>
      </c>
      <c r="K9876">
        <v>0</v>
      </c>
      <c r="L9876">
        <v>1963</v>
      </c>
      <c r="M9876">
        <v>1963</v>
      </c>
      <c r="N9876" t="s">
        <v>20</v>
      </c>
      <c r="O9876" t="s">
        <v>17977</v>
      </c>
      <c r="P9876" t="s">
        <v>28</v>
      </c>
      <c r="Q9876" t="s">
        <v>34233</v>
      </c>
      <c r="R9876" t="s">
        <v>34233</v>
      </c>
      <c r="S9876" t="s">
        <v>33942</v>
      </c>
      <c r="T9876" t="s">
        <v>34233</v>
      </c>
      <c r="AD9876" t="str">
        <f t="shared" si="1531"/>
        <v/>
      </c>
      <c r="AE9876" t="str">
        <f t="shared" si="1534"/>
        <v/>
      </c>
      <c r="AF9876" t="str">
        <f t="shared" si="1532"/>
        <v/>
      </c>
      <c r="AG9876" t="str">
        <f t="shared" si="1533"/>
        <v/>
      </c>
      <c r="AH9876" t="str">
        <f t="shared" si="1526"/>
        <v/>
      </c>
      <c r="AI9876">
        <v>0.14499999999999999</v>
      </c>
      <c r="AJ9876" t="str">
        <f t="shared" si="1528"/>
        <v/>
      </c>
      <c r="AK9876" t="str">
        <f t="shared" si="1527"/>
        <v/>
      </c>
      <c r="AL9876" t="str">
        <f t="shared" si="1529"/>
        <v/>
      </c>
    </row>
    <row r="9877" spans="1:39" x14ac:dyDescent="0.2">
      <c r="A9877" t="s">
        <v>9352</v>
      </c>
      <c r="B9877" t="s">
        <v>126</v>
      </c>
      <c r="C9877" t="s">
        <v>9353</v>
      </c>
      <c r="D9877" s="1">
        <v>36388</v>
      </c>
      <c r="E9877" s="1">
        <v>44546</v>
      </c>
      <c r="F9877" t="s">
        <v>39</v>
      </c>
      <c r="I9877">
        <v>100</v>
      </c>
      <c r="J9877">
        <v>0</v>
      </c>
      <c r="K9877">
        <v>0</v>
      </c>
      <c r="L9877">
        <v>3248</v>
      </c>
      <c r="M9877">
        <v>3248</v>
      </c>
      <c r="N9877" t="s">
        <v>20</v>
      </c>
      <c r="O9877" t="s">
        <v>9354</v>
      </c>
      <c r="P9877" t="s">
        <v>28</v>
      </c>
      <c r="Q9877" t="s">
        <v>34233</v>
      </c>
      <c r="R9877" t="s">
        <v>34233</v>
      </c>
      <c r="S9877" t="s">
        <v>33942</v>
      </c>
      <c r="T9877" t="s">
        <v>34233</v>
      </c>
      <c r="AD9877" t="str">
        <f t="shared" si="1531"/>
        <v/>
      </c>
      <c r="AE9877" t="str">
        <f t="shared" si="1534"/>
        <v/>
      </c>
      <c r="AF9877" t="str">
        <f t="shared" si="1532"/>
        <v/>
      </c>
      <c r="AG9877" t="str">
        <f t="shared" si="1533"/>
        <v/>
      </c>
      <c r="AH9877" t="str">
        <f t="shared" si="1526"/>
        <v/>
      </c>
      <c r="AI9877">
        <v>0.14499999999999999</v>
      </c>
      <c r="AJ9877" t="str">
        <f t="shared" si="1528"/>
        <v/>
      </c>
      <c r="AK9877" t="str">
        <f t="shared" si="1527"/>
        <v/>
      </c>
      <c r="AL9877" t="str">
        <f t="shared" si="1529"/>
        <v/>
      </c>
    </row>
    <row r="9878" spans="1:39" x14ac:dyDescent="0.2">
      <c r="A9878" t="s">
        <v>32254</v>
      </c>
      <c r="B9878" t="s">
        <v>126</v>
      </c>
      <c r="C9878" t="s">
        <v>32255</v>
      </c>
      <c r="D9878" s="1">
        <v>44574</v>
      </c>
      <c r="E9878" s="1">
        <v>44691</v>
      </c>
      <c r="F9878" t="s">
        <v>889</v>
      </c>
      <c r="I9878">
        <v>100</v>
      </c>
      <c r="J9878">
        <v>0</v>
      </c>
      <c r="K9878">
        <v>0</v>
      </c>
      <c r="L9878">
        <v>3083</v>
      </c>
      <c r="M9878">
        <v>3083</v>
      </c>
      <c r="N9878" t="s">
        <v>20</v>
      </c>
      <c r="O9878" t="s">
        <v>32256</v>
      </c>
      <c r="P9878" t="s">
        <v>44</v>
      </c>
      <c r="Q9878" t="s">
        <v>34233</v>
      </c>
      <c r="R9878" t="s">
        <v>34233</v>
      </c>
      <c r="S9878" t="s">
        <v>33942</v>
      </c>
      <c r="T9878" t="s">
        <v>34233</v>
      </c>
      <c r="AD9878" t="str">
        <f t="shared" si="1531"/>
        <v/>
      </c>
      <c r="AE9878" t="str">
        <f t="shared" si="1534"/>
        <v/>
      </c>
      <c r="AF9878" t="str">
        <f t="shared" si="1532"/>
        <v/>
      </c>
      <c r="AG9878" t="str">
        <f t="shared" si="1533"/>
        <v/>
      </c>
      <c r="AH9878" t="str">
        <f t="shared" si="1526"/>
        <v/>
      </c>
      <c r="AI9878">
        <v>0.14499999999999999</v>
      </c>
      <c r="AJ9878" t="str">
        <f t="shared" si="1528"/>
        <v/>
      </c>
      <c r="AK9878" t="str">
        <f t="shared" si="1527"/>
        <v/>
      </c>
      <c r="AL9878" t="str">
        <f t="shared" si="1529"/>
        <v/>
      </c>
    </row>
    <row r="9879" spans="1:39" x14ac:dyDescent="0.2">
      <c r="A9879" t="s">
        <v>916</v>
      </c>
      <c r="B9879" t="s">
        <v>126</v>
      </c>
      <c r="C9879" t="s">
        <v>917</v>
      </c>
      <c r="D9879" s="1">
        <v>35317</v>
      </c>
      <c r="E9879" s="1">
        <v>44236</v>
      </c>
      <c r="F9879" t="s">
        <v>19</v>
      </c>
      <c r="I9879">
        <v>100</v>
      </c>
      <c r="J9879">
        <v>0</v>
      </c>
      <c r="K9879">
        <v>0</v>
      </c>
      <c r="L9879">
        <v>1510</v>
      </c>
      <c r="M9879">
        <v>1510</v>
      </c>
      <c r="N9879" t="s">
        <v>20</v>
      </c>
      <c r="O9879" t="s">
        <v>918</v>
      </c>
      <c r="P9879" t="s">
        <v>28</v>
      </c>
      <c r="Q9879" t="s">
        <v>34233</v>
      </c>
      <c r="R9879" t="s">
        <v>34233</v>
      </c>
      <c r="S9879" t="s">
        <v>33797</v>
      </c>
      <c r="T9879" t="s">
        <v>34357</v>
      </c>
      <c r="AD9879" t="str">
        <f t="shared" si="1531"/>
        <v/>
      </c>
      <c r="AE9879" t="str">
        <f t="shared" si="1534"/>
        <v/>
      </c>
      <c r="AF9879" t="str">
        <f t="shared" si="1532"/>
        <v/>
      </c>
      <c r="AG9879" s="17">
        <v>1</v>
      </c>
      <c r="AH9879">
        <f t="shared" si="1526"/>
        <v>2.8</v>
      </c>
      <c r="AI9879">
        <v>0.14499999999999999</v>
      </c>
      <c r="AJ9879">
        <f t="shared" si="1528"/>
        <v>0.40599999999999997</v>
      </c>
      <c r="AK9879" t="str">
        <f t="shared" si="1527"/>
        <v/>
      </c>
      <c r="AL9879" t="str">
        <f t="shared" si="1529"/>
        <v/>
      </c>
    </row>
    <row r="9880" spans="1:39" x14ac:dyDescent="0.2">
      <c r="A9880" t="s">
        <v>23749</v>
      </c>
      <c r="B9880" t="s">
        <v>126</v>
      </c>
      <c r="C9880" t="s">
        <v>23750</v>
      </c>
      <c r="D9880" s="1">
        <v>39154</v>
      </c>
      <c r="E9880" s="1">
        <v>44593</v>
      </c>
      <c r="F9880" t="s">
        <v>19</v>
      </c>
      <c r="I9880">
        <v>100</v>
      </c>
      <c r="J9880">
        <v>0</v>
      </c>
      <c r="K9880">
        <v>0</v>
      </c>
      <c r="L9880">
        <v>3421</v>
      </c>
      <c r="M9880">
        <v>3421</v>
      </c>
      <c r="N9880" t="s">
        <v>20</v>
      </c>
      <c r="O9880" t="s">
        <v>23751</v>
      </c>
      <c r="P9880" t="s">
        <v>28</v>
      </c>
      <c r="Q9880" t="s">
        <v>34233</v>
      </c>
      <c r="R9880" t="s">
        <v>34233</v>
      </c>
      <c r="S9880" t="s">
        <v>32628</v>
      </c>
      <c r="T9880" t="s">
        <v>34356</v>
      </c>
      <c r="U9880" t="s">
        <v>32656</v>
      </c>
      <c r="V9880" t="s">
        <v>33603</v>
      </c>
      <c r="W9880">
        <v>300</v>
      </c>
      <c r="X9880">
        <v>2</v>
      </c>
      <c r="Y9880" t="s">
        <v>32654</v>
      </c>
      <c r="Z9880">
        <v>600</v>
      </c>
      <c r="AA9880">
        <v>8.5</v>
      </c>
      <c r="AB9880">
        <v>8.8000000000000007</v>
      </c>
      <c r="AC9880">
        <v>2</v>
      </c>
      <c r="AD9880" t="str">
        <f t="shared" si="1531"/>
        <v/>
      </c>
      <c r="AE9880" t="str">
        <f t="shared" si="1534"/>
        <v/>
      </c>
      <c r="AF9880" t="str">
        <f t="shared" si="1532"/>
        <v/>
      </c>
      <c r="AG9880">
        <f>IF((S9880&lt;&gt;"tühi")*(AC9880&lt;&gt;""),AC9880,"")</f>
        <v>2</v>
      </c>
      <c r="AH9880">
        <f t="shared" si="1526"/>
        <v>5.6</v>
      </c>
      <c r="AI9880">
        <v>0.14499999999999999</v>
      </c>
      <c r="AJ9880">
        <f t="shared" si="1528"/>
        <v>0.81199999999999994</v>
      </c>
      <c r="AK9880" t="str">
        <f t="shared" si="1527"/>
        <v/>
      </c>
      <c r="AL9880" t="str">
        <f t="shared" si="1529"/>
        <v/>
      </c>
    </row>
    <row r="9881" spans="1:39" x14ac:dyDescent="0.2">
      <c r="A9881" t="s">
        <v>29068</v>
      </c>
      <c r="B9881" t="s">
        <v>126</v>
      </c>
      <c r="C9881" t="s">
        <v>29069</v>
      </c>
      <c r="D9881" s="1">
        <v>42878</v>
      </c>
      <c r="E9881" s="1">
        <v>44551</v>
      </c>
      <c r="F9881" t="s">
        <v>474</v>
      </c>
      <c r="G9881" t="s">
        <v>26</v>
      </c>
      <c r="I9881">
        <v>90</v>
      </c>
      <c r="J9881">
        <v>10</v>
      </c>
      <c r="K9881">
        <v>0</v>
      </c>
      <c r="L9881">
        <v>1784</v>
      </c>
      <c r="M9881">
        <v>1784</v>
      </c>
      <c r="N9881" t="s">
        <v>20</v>
      </c>
      <c r="O9881" t="s">
        <v>29070</v>
      </c>
      <c r="P9881" t="s">
        <v>44</v>
      </c>
      <c r="Q9881" t="s">
        <v>34233</v>
      </c>
      <c r="R9881" t="s">
        <v>34233</v>
      </c>
      <c r="S9881" t="s">
        <v>33942</v>
      </c>
      <c r="T9881" t="s">
        <v>34233</v>
      </c>
      <c r="U9881" t="s">
        <v>34170</v>
      </c>
      <c r="V9881" t="s">
        <v>33604</v>
      </c>
      <c r="AD9881" t="str">
        <f t="shared" si="1531"/>
        <v/>
      </c>
      <c r="AE9881" t="str">
        <f t="shared" si="1534"/>
        <v/>
      </c>
      <c r="AF9881" t="str">
        <f t="shared" si="1532"/>
        <v/>
      </c>
      <c r="AG9881" t="str">
        <f>IF((S9881&lt;&gt;"tühi")*(AC9881&lt;&gt;""),AC9881,"")</f>
        <v/>
      </c>
      <c r="AH9881" t="str">
        <f t="shared" si="1526"/>
        <v/>
      </c>
      <c r="AI9881">
        <v>0.14499999999999999</v>
      </c>
      <c r="AJ9881" t="str">
        <f t="shared" si="1528"/>
        <v/>
      </c>
      <c r="AK9881" t="str">
        <f t="shared" si="1527"/>
        <v/>
      </c>
      <c r="AL9881" t="str">
        <f t="shared" si="1529"/>
        <v/>
      </c>
      <c r="AM9881" t="s">
        <v>34107</v>
      </c>
    </row>
    <row r="9882" spans="1:39" x14ac:dyDescent="0.2">
      <c r="A9882" t="s">
        <v>25908</v>
      </c>
      <c r="B9882" t="s">
        <v>126</v>
      </c>
      <c r="C9882" t="s">
        <v>25909</v>
      </c>
      <c r="D9882" s="1">
        <v>40680</v>
      </c>
      <c r="E9882" s="1">
        <v>44546</v>
      </c>
      <c r="F9882" t="s">
        <v>19</v>
      </c>
      <c r="I9882">
        <v>100</v>
      </c>
      <c r="J9882">
        <v>0</v>
      </c>
      <c r="K9882">
        <v>0</v>
      </c>
      <c r="L9882">
        <v>2079</v>
      </c>
      <c r="M9882">
        <v>2079</v>
      </c>
      <c r="N9882" t="s">
        <v>20</v>
      </c>
      <c r="O9882" t="s">
        <v>25910</v>
      </c>
      <c r="P9882" t="s">
        <v>28</v>
      </c>
      <c r="Q9882" t="s">
        <v>34234</v>
      </c>
      <c r="R9882" t="s">
        <v>33762</v>
      </c>
      <c r="S9882" t="s">
        <v>33942</v>
      </c>
      <c r="T9882" t="s">
        <v>34233</v>
      </c>
      <c r="AD9882" t="str">
        <f t="shared" si="1531"/>
        <v/>
      </c>
      <c r="AE9882" s="16">
        <v>1</v>
      </c>
      <c r="AF9882" t="str">
        <f t="shared" si="1532"/>
        <v/>
      </c>
      <c r="AG9882" t="str">
        <f>IF((S9882&lt;&gt;"tühi")*(AC9882&lt;&gt;""),AC9882,"")</f>
        <v/>
      </c>
      <c r="AH9882" t="str">
        <f t="shared" si="1526"/>
        <v/>
      </c>
      <c r="AI9882">
        <v>0.14499999999999999</v>
      </c>
      <c r="AJ9882" t="str">
        <f t="shared" si="1528"/>
        <v/>
      </c>
      <c r="AK9882">
        <f t="shared" si="1527"/>
        <v>2.8</v>
      </c>
      <c r="AL9882">
        <f t="shared" si="1529"/>
        <v>0.40599999999999997</v>
      </c>
    </row>
    <row r="9883" spans="1:39" x14ac:dyDescent="0.2">
      <c r="A9883" t="s">
        <v>13534</v>
      </c>
      <c r="B9883" t="s">
        <v>126</v>
      </c>
      <c r="C9883" t="s">
        <v>13535</v>
      </c>
      <c r="D9883" s="1">
        <v>37048</v>
      </c>
      <c r="E9883" s="1">
        <v>43456</v>
      </c>
      <c r="F9883" t="s">
        <v>19</v>
      </c>
      <c r="I9883">
        <v>100</v>
      </c>
      <c r="J9883">
        <v>0</v>
      </c>
      <c r="K9883">
        <v>0</v>
      </c>
      <c r="L9883">
        <v>628</v>
      </c>
      <c r="M9883">
        <v>628</v>
      </c>
      <c r="N9883" t="s">
        <v>20</v>
      </c>
      <c r="O9883" t="s">
        <v>13536</v>
      </c>
      <c r="P9883" t="s">
        <v>28</v>
      </c>
      <c r="Q9883" t="s">
        <v>34233</v>
      </c>
      <c r="R9883" t="s">
        <v>34233</v>
      </c>
      <c r="S9883" t="s">
        <v>33798</v>
      </c>
      <c r="T9883" t="s">
        <v>34357</v>
      </c>
      <c r="AD9883" t="str">
        <f t="shared" si="1531"/>
        <v/>
      </c>
      <c r="AE9883" t="str">
        <f t="shared" ref="AE9883:AE9914" si="1535">IF((S9883="tühi")*(AC9883&lt;&gt;""),AC9883,"")</f>
        <v/>
      </c>
      <c r="AF9883" t="str">
        <f t="shared" si="1532"/>
        <v/>
      </c>
      <c r="AG9883" s="17">
        <v>1</v>
      </c>
      <c r="AH9883">
        <f t="shared" si="1526"/>
        <v>2.8</v>
      </c>
      <c r="AI9883">
        <v>0.14499999999999999</v>
      </c>
      <c r="AJ9883">
        <f t="shared" si="1528"/>
        <v>0.40599999999999997</v>
      </c>
      <c r="AK9883" t="str">
        <f t="shared" si="1527"/>
        <v/>
      </c>
      <c r="AL9883" t="str">
        <f t="shared" si="1529"/>
        <v/>
      </c>
    </row>
    <row r="9884" spans="1:39" x14ac:dyDescent="0.2">
      <c r="A9884" t="s">
        <v>27575</v>
      </c>
      <c r="B9884" t="s">
        <v>126</v>
      </c>
      <c r="C9884" t="s">
        <v>27576</v>
      </c>
      <c r="D9884" s="1">
        <v>42012</v>
      </c>
      <c r="E9884" s="1">
        <v>44546</v>
      </c>
      <c r="F9884" t="s">
        <v>19</v>
      </c>
      <c r="I9884">
        <v>100</v>
      </c>
      <c r="J9884">
        <v>0</v>
      </c>
      <c r="K9884">
        <v>0</v>
      </c>
      <c r="L9884">
        <v>1929</v>
      </c>
      <c r="M9884">
        <v>1929</v>
      </c>
      <c r="N9884" t="s">
        <v>20</v>
      </c>
      <c r="O9884" t="s">
        <v>9408</v>
      </c>
      <c r="P9884" t="s">
        <v>28</v>
      </c>
      <c r="Q9884" t="s">
        <v>34233</v>
      </c>
      <c r="R9884" t="s">
        <v>34233</v>
      </c>
      <c r="S9884" t="s">
        <v>33807</v>
      </c>
      <c r="T9884" t="s">
        <v>34354</v>
      </c>
      <c r="AD9884" t="str">
        <f t="shared" si="1531"/>
        <v/>
      </c>
      <c r="AE9884" t="str">
        <f t="shared" si="1535"/>
        <v/>
      </c>
      <c r="AF9884" t="str">
        <f t="shared" si="1532"/>
        <v/>
      </c>
      <c r="AG9884" s="17">
        <v>1</v>
      </c>
      <c r="AH9884">
        <f t="shared" si="1526"/>
        <v>2.8</v>
      </c>
      <c r="AI9884">
        <v>0.14499999999999999</v>
      </c>
      <c r="AJ9884">
        <f t="shared" si="1528"/>
        <v>0.40599999999999997</v>
      </c>
      <c r="AK9884" t="str">
        <f t="shared" si="1527"/>
        <v/>
      </c>
      <c r="AL9884" t="str">
        <f t="shared" si="1529"/>
        <v/>
      </c>
    </row>
    <row r="9885" spans="1:39" x14ac:dyDescent="0.2">
      <c r="A9885" t="s">
        <v>9799</v>
      </c>
      <c r="B9885" t="s">
        <v>126</v>
      </c>
      <c r="C9885" t="s">
        <v>9800</v>
      </c>
      <c r="D9885" s="1">
        <v>36413</v>
      </c>
      <c r="E9885" s="1">
        <v>43456</v>
      </c>
      <c r="F9885" t="s">
        <v>19</v>
      </c>
      <c r="I9885">
        <v>100</v>
      </c>
      <c r="J9885">
        <v>0</v>
      </c>
      <c r="K9885">
        <v>0</v>
      </c>
      <c r="L9885">
        <v>1858</v>
      </c>
      <c r="M9885">
        <v>1858</v>
      </c>
      <c r="N9885" t="s">
        <v>20</v>
      </c>
      <c r="O9885" t="s">
        <v>9801</v>
      </c>
      <c r="P9885" t="s">
        <v>28</v>
      </c>
      <c r="Q9885" t="s">
        <v>34233</v>
      </c>
      <c r="R9885" t="s">
        <v>34233</v>
      </c>
      <c r="S9885" t="s">
        <v>33800</v>
      </c>
      <c r="T9885" t="s">
        <v>34357</v>
      </c>
      <c r="AD9885" t="str">
        <f t="shared" si="1531"/>
        <v/>
      </c>
      <c r="AE9885" t="str">
        <f t="shared" si="1535"/>
        <v/>
      </c>
      <c r="AF9885" t="str">
        <f t="shared" si="1532"/>
        <v/>
      </c>
      <c r="AG9885" s="17">
        <v>1</v>
      </c>
      <c r="AH9885">
        <f t="shared" si="1526"/>
        <v>2.8</v>
      </c>
      <c r="AI9885">
        <v>0.14499999999999999</v>
      </c>
      <c r="AJ9885">
        <f t="shared" si="1528"/>
        <v>0.40599999999999997</v>
      </c>
      <c r="AK9885" t="str">
        <f t="shared" si="1527"/>
        <v/>
      </c>
      <c r="AL9885" t="str">
        <f t="shared" si="1529"/>
        <v/>
      </c>
    </row>
    <row r="9886" spans="1:39" x14ac:dyDescent="0.2">
      <c r="A9886" t="s">
        <v>8674</v>
      </c>
      <c r="B9886" t="s">
        <v>126</v>
      </c>
      <c r="C9886" t="s">
        <v>8675</v>
      </c>
      <c r="D9886" s="1">
        <v>36244</v>
      </c>
      <c r="E9886" s="1">
        <v>43456</v>
      </c>
      <c r="F9886" t="s">
        <v>19</v>
      </c>
      <c r="I9886">
        <v>100</v>
      </c>
      <c r="J9886">
        <v>0</v>
      </c>
      <c r="K9886">
        <v>0</v>
      </c>
      <c r="L9886">
        <v>2205</v>
      </c>
      <c r="M9886">
        <v>2205</v>
      </c>
      <c r="N9886" t="s">
        <v>20</v>
      </c>
      <c r="O9886" t="s">
        <v>8676</v>
      </c>
      <c r="P9886" t="s">
        <v>28</v>
      </c>
      <c r="Q9886" t="s">
        <v>34233</v>
      </c>
      <c r="R9886" t="s">
        <v>34233</v>
      </c>
      <c r="S9886" t="s">
        <v>33807</v>
      </c>
      <c r="T9886" t="s">
        <v>34349</v>
      </c>
      <c r="AD9886" t="str">
        <f t="shared" si="1531"/>
        <v/>
      </c>
      <c r="AE9886" t="str">
        <f t="shared" si="1535"/>
        <v/>
      </c>
      <c r="AF9886" t="str">
        <f t="shared" si="1532"/>
        <v/>
      </c>
      <c r="AG9886" s="17">
        <v>1</v>
      </c>
      <c r="AH9886">
        <f t="shared" si="1526"/>
        <v>2.8</v>
      </c>
      <c r="AI9886">
        <v>0.14499999999999999</v>
      </c>
      <c r="AJ9886">
        <f t="shared" si="1528"/>
        <v>0.40599999999999997</v>
      </c>
      <c r="AK9886" t="str">
        <f t="shared" si="1527"/>
        <v/>
      </c>
      <c r="AL9886" t="str">
        <f t="shared" si="1529"/>
        <v/>
      </c>
    </row>
    <row r="9887" spans="1:39" x14ac:dyDescent="0.2">
      <c r="A9887" t="s">
        <v>22173</v>
      </c>
      <c r="B9887" t="s">
        <v>126</v>
      </c>
      <c r="C9887" t="s">
        <v>22174</v>
      </c>
      <c r="D9887" s="1">
        <v>38729</v>
      </c>
      <c r="E9887" s="1">
        <v>43456</v>
      </c>
      <c r="F9887" t="s">
        <v>19</v>
      </c>
      <c r="I9887">
        <v>100</v>
      </c>
      <c r="J9887">
        <v>0</v>
      </c>
      <c r="K9887">
        <v>0</v>
      </c>
      <c r="L9887">
        <v>981</v>
      </c>
      <c r="M9887">
        <v>981</v>
      </c>
      <c r="N9887" t="s">
        <v>20</v>
      </c>
      <c r="O9887" t="s">
        <v>22175</v>
      </c>
      <c r="P9887" t="s">
        <v>28</v>
      </c>
      <c r="Q9887" t="s">
        <v>34234</v>
      </c>
      <c r="R9887" s="9" t="s">
        <v>33762</v>
      </c>
      <c r="S9887" t="s">
        <v>32628</v>
      </c>
      <c r="T9887" t="s">
        <v>34357</v>
      </c>
      <c r="U9887" t="s">
        <v>32634</v>
      </c>
      <c r="V9887" t="s">
        <v>33605</v>
      </c>
      <c r="W9887">
        <v>97</v>
      </c>
      <c r="X9887">
        <v>2</v>
      </c>
      <c r="Y9887">
        <v>1</v>
      </c>
      <c r="AA9887">
        <v>7</v>
      </c>
      <c r="AB9887">
        <v>10</v>
      </c>
      <c r="AC9887">
        <v>1</v>
      </c>
      <c r="AD9887" t="str">
        <f t="shared" si="1531"/>
        <v/>
      </c>
      <c r="AE9887" t="str">
        <f t="shared" si="1535"/>
        <v/>
      </c>
      <c r="AF9887" t="str">
        <f t="shared" si="1532"/>
        <v/>
      </c>
      <c r="AG9887">
        <f>IF((S9887&lt;&gt;"tühi")*(AC9887&lt;&gt;""),AC9887,"")</f>
        <v>1</v>
      </c>
      <c r="AH9887">
        <f t="shared" si="1526"/>
        <v>2.8</v>
      </c>
      <c r="AI9887">
        <v>0.14499999999999999</v>
      </c>
      <c r="AJ9887">
        <f t="shared" si="1528"/>
        <v>0.40599999999999997</v>
      </c>
      <c r="AK9887" t="str">
        <f t="shared" si="1527"/>
        <v/>
      </c>
      <c r="AL9887" t="str">
        <f t="shared" si="1529"/>
        <v/>
      </c>
      <c r="AM9887" t="s">
        <v>34878</v>
      </c>
    </row>
    <row r="9888" spans="1:39" x14ac:dyDescent="0.2">
      <c r="A9888" t="s">
        <v>22176</v>
      </c>
      <c r="B9888" t="s">
        <v>126</v>
      </c>
      <c r="C9888" t="s">
        <v>22177</v>
      </c>
      <c r="D9888" s="1">
        <v>38729</v>
      </c>
      <c r="E9888" s="1">
        <v>43456</v>
      </c>
      <c r="F9888" t="s">
        <v>19</v>
      </c>
      <c r="I9888">
        <v>100</v>
      </c>
      <c r="J9888">
        <v>0</v>
      </c>
      <c r="K9888">
        <v>0</v>
      </c>
      <c r="L9888">
        <v>875</v>
      </c>
      <c r="M9888">
        <v>875</v>
      </c>
      <c r="N9888" t="s">
        <v>20</v>
      </c>
      <c r="O9888" t="s">
        <v>22178</v>
      </c>
      <c r="P9888" t="s">
        <v>28</v>
      </c>
      <c r="Q9888" t="s">
        <v>34234</v>
      </c>
      <c r="R9888" t="s">
        <v>33762</v>
      </c>
      <c r="S9888" t="s">
        <v>33942</v>
      </c>
      <c r="T9888" t="s">
        <v>34233</v>
      </c>
      <c r="U9888" t="s">
        <v>32634</v>
      </c>
      <c r="V9888" t="s">
        <v>33605</v>
      </c>
      <c r="W9888">
        <v>87</v>
      </c>
      <c r="X9888">
        <v>2</v>
      </c>
      <c r="Y9888">
        <v>1</v>
      </c>
      <c r="AA9888">
        <v>7</v>
      </c>
      <c r="AB9888">
        <v>10</v>
      </c>
      <c r="AC9888">
        <v>1</v>
      </c>
      <c r="AD9888" t="str">
        <f t="shared" si="1531"/>
        <v/>
      </c>
      <c r="AE9888">
        <f t="shared" si="1535"/>
        <v>1</v>
      </c>
      <c r="AF9888" t="str">
        <f t="shared" si="1532"/>
        <v/>
      </c>
      <c r="AG9888" t="str">
        <f>IF((S9888&lt;&gt;"tühi")*(AC9888&lt;&gt;""),AC9888,"")</f>
        <v/>
      </c>
      <c r="AH9888" t="str">
        <f t="shared" si="1526"/>
        <v/>
      </c>
      <c r="AI9888">
        <v>0.14499999999999999</v>
      </c>
      <c r="AJ9888" t="str">
        <f t="shared" si="1528"/>
        <v/>
      </c>
      <c r="AK9888">
        <f t="shared" si="1527"/>
        <v>2.8</v>
      </c>
      <c r="AL9888">
        <f t="shared" si="1529"/>
        <v>0.40599999999999997</v>
      </c>
    </row>
    <row r="9889" spans="1:39" x14ac:dyDescent="0.2">
      <c r="A9889" t="s">
        <v>9151</v>
      </c>
      <c r="B9889" t="s">
        <v>126</v>
      </c>
      <c r="C9889" t="s">
        <v>9152</v>
      </c>
      <c r="D9889" s="1">
        <v>36319</v>
      </c>
      <c r="E9889" s="1">
        <v>43456</v>
      </c>
      <c r="F9889" t="s">
        <v>39</v>
      </c>
      <c r="I9889">
        <v>100</v>
      </c>
      <c r="J9889">
        <v>0</v>
      </c>
      <c r="K9889">
        <v>0</v>
      </c>
      <c r="L9889">
        <v>1128</v>
      </c>
      <c r="M9889">
        <v>1128</v>
      </c>
      <c r="N9889" t="s">
        <v>20</v>
      </c>
      <c r="O9889" t="s">
        <v>9153</v>
      </c>
      <c r="P9889" t="s">
        <v>28</v>
      </c>
      <c r="Q9889" t="s">
        <v>34233</v>
      </c>
      <c r="R9889" t="s">
        <v>34233</v>
      </c>
      <c r="S9889" t="s">
        <v>33797</v>
      </c>
      <c r="T9889" t="s">
        <v>34354</v>
      </c>
      <c r="U9889" t="s">
        <v>32634</v>
      </c>
      <c r="V9889" t="s">
        <v>33606</v>
      </c>
      <c r="W9889">
        <v>170</v>
      </c>
      <c r="X9889">
        <v>2</v>
      </c>
      <c r="Y9889" t="s">
        <v>32654</v>
      </c>
      <c r="Z9889">
        <v>340</v>
      </c>
      <c r="AA9889">
        <v>8.5</v>
      </c>
      <c r="AB9889">
        <v>15</v>
      </c>
      <c r="AC9889">
        <v>1</v>
      </c>
      <c r="AD9889" t="str">
        <f t="shared" si="1531"/>
        <v/>
      </c>
      <c r="AE9889" t="str">
        <f t="shared" si="1535"/>
        <v/>
      </c>
      <c r="AF9889">
        <f t="shared" si="1532"/>
        <v>340</v>
      </c>
      <c r="AG9889">
        <f>IF((S9889&lt;&gt;"tühi")*(AC9889&lt;&gt;""),AC9889,"")</f>
        <v>1</v>
      </c>
      <c r="AH9889">
        <f t="shared" si="1526"/>
        <v>2.8</v>
      </c>
      <c r="AI9889">
        <v>0.14499999999999999</v>
      </c>
      <c r="AJ9889">
        <f t="shared" si="1528"/>
        <v>0.40599999999999997</v>
      </c>
      <c r="AK9889" t="str">
        <f t="shared" si="1527"/>
        <v/>
      </c>
      <c r="AL9889" t="str">
        <f t="shared" si="1529"/>
        <v/>
      </c>
    </row>
    <row r="9890" spans="1:39" x14ac:dyDescent="0.2">
      <c r="A9890" t="s">
        <v>10031</v>
      </c>
      <c r="B9890" t="s">
        <v>126</v>
      </c>
      <c r="C9890" t="s">
        <v>10032</v>
      </c>
      <c r="D9890" s="1">
        <v>36413</v>
      </c>
      <c r="E9890" s="1">
        <v>43557</v>
      </c>
      <c r="F9890" t="s">
        <v>19</v>
      </c>
      <c r="I9890">
        <v>100</v>
      </c>
      <c r="J9890">
        <v>0</v>
      </c>
      <c r="K9890">
        <v>0</v>
      </c>
      <c r="L9890">
        <v>2098</v>
      </c>
      <c r="M9890">
        <v>2098</v>
      </c>
      <c r="N9890" t="s">
        <v>20</v>
      </c>
      <c r="O9890" t="s">
        <v>10033</v>
      </c>
      <c r="P9890" t="s">
        <v>28</v>
      </c>
      <c r="Q9890" t="s">
        <v>34233</v>
      </c>
      <c r="R9890" t="s">
        <v>34233</v>
      </c>
      <c r="S9890" t="s">
        <v>33801</v>
      </c>
      <c r="T9890" t="s">
        <v>34349</v>
      </c>
      <c r="U9890" t="s">
        <v>32634</v>
      </c>
      <c r="V9890" t="s">
        <v>32695</v>
      </c>
      <c r="W9890">
        <v>419</v>
      </c>
      <c r="Y9890" t="s">
        <v>32661</v>
      </c>
      <c r="AA9890">
        <v>8.5</v>
      </c>
      <c r="AC9890">
        <v>1</v>
      </c>
      <c r="AD9890" t="str">
        <f t="shared" si="1531"/>
        <v/>
      </c>
      <c r="AE9890" t="str">
        <f t="shared" si="1535"/>
        <v/>
      </c>
      <c r="AF9890" t="str">
        <f t="shared" si="1532"/>
        <v/>
      </c>
      <c r="AG9890">
        <f>IF((S9890&lt;&gt;"tühi")*(AC9890&lt;&gt;""),AC9890,"")</f>
        <v>1</v>
      </c>
      <c r="AH9890">
        <f t="shared" si="1526"/>
        <v>2.8</v>
      </c>
      <c r="AI9890">
        <v>0.14499999999999999</v>
      </c>
      <c r="AJ9890">
        <f t="shared" si="1528"/>
        <v>0.40599999999999997</v>
      </c>
      <c r="AK9890" t="str">
        <f t="shared" si="1527"/>
        <v/>
      </c>
      <c r="AL9890" t="str">
        <f t="shared" si="1529"/>
        <v/>
      </c>
    </row>
    <row r="9891" spans="1:39" x14ac:dyDescent="0.2">
      <c r="A9891" t="s">
        <v>29583</v>
      </c>
      <c r="B9891" t="s">
        <v>126</v>
      </c>
      <c r="C9891" t="s">
        <v>29584</v>
      </c>
      <c r="D9891" s="1">
        <v>43557</v>
      </c>
      <c r="E9891" s="1">
        <v>43557</v>
      </c>
      <c r="F9891" t="s">
        <v>19</v>
      </c>
      <c r="I9891">
        <v>100</v>
      </c>
      <c r="J9891">
        <v>0</v>
      </c>
      <c r="K9891">
        <v>0</v>
      </c>
      <c r="L9891">
        <v>2398</v>
      </c>
      <c r="M9891">
        <v>2398</v>
      </c>
      <c r="N9891" t="s">
        <v>20</v>
      </c>
      <c r="O9891" t="s">
        <v>29582</v>
      </c>
      <c r="P9891" t="s">
        <v>28</v>
      </c>
      <c r="Q9891" t="s">
        <v>34233</v>
      </c>
      <c r="R9891" t="s">
        <v>34233</v>
      </c>
      <c r="S9891" t="s">
        <v>32628</v>
      </c>
      <c r="T9891" t="s">
        <v>34357</v>
      </c>
      <c r="AD9891" t="str">
        <f t="shared" si="1531"/>
        <v/>
      </c>
      <c r="AE9891" t="str">
        <f t="shared" si="1535"/>
        <v/>
      </c>
      <c r="AF9891" t="str">
        <f t="shared" si="1532"/>
        <v/>
      </c>
      <c r="AG9891" s="17">
        <v>1</v>
      </c>
      <c r="AH9891">
        <f t="shared" si="1526"/>
        <v>2.8</v>
      </c>
      <c r="AI9891">
        <v>0.14499999999999999</v>
      </c>
      <c r="AJ9891">
        <f t="shared" si="1528"/>
        <v>0.40599999999999997</v>
      </c>
      <c r="AK9891" t="str">
        <f t="shared" si="1527"/>
        <v/>
      </c>
      <c r="AL9891" t="str">
        <f t="shared" si="1529"/>
        <v/>
      </c>
    </row>
    <row r="9892" spans="1:39" x14ac:dyDescent="0.2">
      <c r="A9892" t="s">
        <v>24146</v>
      </c>
      <c r="B9892" t="s">
        <v>126</v>
      </c>
      <c r="C9892" t="s">
        <v>24147</v>
      </c>
      <c r="D9892" s="1">
        <v>39357</v>
      </c>
      <c r="E9892" s="1">
        <v>44546</v>
      </c>
      <c r="F9892" t="s">
        <v>19</v>
      </c>
      <c r="I9892">
        <v>100</v>
      </c>
      <c r="J9892">
        <v>0</v>
      </c>
      <c r="K9892">
        <v>0</v>
      </c>
      <c r="L9892">
        <v>2158</v>
      </c>
      <c r="M9892">
        <v>2158</v>
      </c>
      <c r="N9892" t="s">
        <v>20</v>
      </c>
      <c r="O9892" t="s">
        <v>24148</v>
      </c>
      <c r="P9892" t="s">
        <v>28</v>
      </c>
      <c r="Q9892" t="s">
        <v>34233</v>
      </c>
      <c r="R9892" t="s">
        <v>34233</v>
      </c>
      <c r="S9892" t="s">
        <v>33804</v>
      </c>
      <c r="T9892" t="s">
        <v>34349</v>
      </c>
      <c r="AD9892" t="str">
        <f t="shared" si="1531"/>
        <v/>
      </c>
      <c r="AE9892" t="str">
        <f t="shared" si="1535"/>
        <v/>
      </c>
      <c r="AF9892" t="str">
        <f t="shared" si="1532"/>
        <v/>
      </c>
      <c r="AG9892" s="17">
        <v>1</v>
      </c>
      <c r="AH9892">
        <f t="shared" si="1526"/>
        <v>2.8</v>
      </c>
      <c r="AI9892">
        <v>0.14499999999999999</v>
      </c>
      <c r="AJ9892">
        <f t="shared" si="1528"/>
        <v>0.40599999999999997</v>
      </c>
      <c r="AK9892" t="str">
        <f t="shared" si="1527"/>
        <v/>
      </c>
      <c r="AL9892" t="str">
        <f t="shared" si="1529"/>
        <v/>
      </c>
    </row>
    <row r="9893" spans="1:39" s="18" customFormat="1" x14ac:dyDescent="0.2">
      <c r="A9893" s="18" t="s">
        <v>18275</v>
      </c>
      <c r="B9893" s="18" t="s">
        <v>126</v>
      </c>
      <c r="C9893" s="18" t="s">
        <v>18276</v>
      </c>
      <c r="D9893" s="19">
        <v>37956</v>
      </c>
      <c r="E9893" s="19">
        <v>44546</v>
      </c>
      <c r="F9893" s="18" t="s">
        <v>19</v>
      </c>
      <c r="I9893" s="18">
        <v>100</v>
      </c>
      <c r="J9893" s="18">
        <v>0</v>
      </c>
      <c r="K9893" s="18">
        <v>0</v>
      </c>
      <c r="L9893" s="18">
        <v>1736</v>
      </c>
      <c r="M9893" s="18">
        <v>1736</v>
      </c>
      <c r="N9893" s="18" t="s">
        <v>20</v>
      </c>
      <c r="O9893" s="18" t="s">
        <v>18277</v>
      </c>
      <c r="P9893" s="18" t="s">
        <v>28</v>
      </c>
      <c r="Q9893" s="18" t="s">
        <v>34234</v>
      </c>
      <c r="R9893" s="18" t="s">
        <v>33762</v>
      </c>
      <c r="S9893" s="18" t="s">
        <v>33942</v>
      </c>
      <c r="T9893" s="18" t="s">
        <v>34357</v>
      </c>
      <c r="U9893" s="18" t="s">
        <v>32634</v>
      </c>
      <c r="V9893" s="18" t="s">
        <v>33596</v>
      </c>
      <c r="W9893" s="18">
        <v>260</v>
      </c>
      <c r="X9893" s="18">
        <v>2</v>
      </c>
      <c r="Y9893" s="18" t="s">
        <v>32654</v>
      </c>
      <c r="AA9893" s="18">
        <v>9</v>
      </c>
      <c r="AB9893" s="18">
        <v>15</v>
      </c>
      <c r="AC9893" s="18">
        <v>1</v>
      </c>
      <c r="AD9893" s="18" t="str">
        <f t="shared" si="1531"/>
        <v/>
      </c>
      <c r="AE9893" s="18">
        <f t="shared" si="1535"/>
        <v>1</v>
      </c>
      <c r="AF9893" s="18" t="str">
        <f t="shared" si="1532"/>
        <v/>
      </c>
      <c r="AG9893" s="18" t="str">
        <f>IF((S9893&lt;&gt;"tühi")*(AC9893&lt;&gt;""),AC9893,"")</f>
        <v/>
      </c>
      <c r="AH9893" s="18" t="str">
        <f t="shared" ref="AH9893:AH9956" si="1536">IF(AG9893="","",AG9893*2.8)</f>
        <v/>
      </c>
      <c r="AI9893" s="18">
        <v>0.14499999999999999</v>
      </c>
      <c r="AJ9893" s="18" t="str">
        <f t="shared" si="1528"/>
        <v/>
      </c>
      <c r="AK9893" s="18">
        <f t="shared" ref="AK9893:AK9956" si="1537">IF(AE9893="","",AE9893*2.8)</f>
        <v>2.8</v>
      </c>
      <c r="AL9893" s="18">
        <f t="shared" si="1529"/>
        <v>0.40599999999999997</v>
      </c>
      <c r="AM9893" s="18" t="s">
        <v>34853</v>
      </c>
    </row>
    <row r="9894" spans="1:39" x14ac:dyDescent="0.2">
      <c r="A9894" t="s">
        <v>7937</v>
      </c>
      <c r="B9894" t="s">
        <v>126</v>
      </c>
      <c r="C9894" t="s">
        <v>7938</v>
      </c>
      <c r="D9894" s="1">
        <v>36237</v>
      </c>
      <c r="E9894" s="1">
        <v>43456</v>
      </c>
      <c r="F9894" t="s">
        <v>19</v>
      </c>
      <c r="I9894">
        <v>100</v>
      </c>
      <c r="J9894">
        <v>0</v>
      </c>
      <c r="K9894">
        <v>0</v>
      </c>
      <c r="L9894">
        <v>1106</v>
      </c>
      <c r="M9894">
        <v>1106</v>
      </c>
      <c r="N9894" t="s">
        <v>20</v>
      </c>
      <c r="O9894" t="s">
        <v>7939</v>
      </c>
      <c r="P9894" t="s">
        <v>28</v>
      </c>
      <c r="Q9894" t="s">
        <v>34233</v>
      </c>
      <c r="R9894" t="s">
        <v>34233</v>
      </c>
      <c r="S9894" t="s">
        <v>33797</v>
      </c>
      <c r="T9894" t="s">
        <v>34357</v>
      </c>
      <c r="U9894" t="s">
        <v>32634</v>
      </c>
      <c r="V9894" t="s">
        <v>33607</v>
      </c>
      <c r="W9894">
        <v>250</v>
      </c>
      <c r="X9894">
        <v>2</v>
      </c>
      <c r="AA9894">
        <v>8.5</v>
      </c>
      <c r="AB9894">
        <v>25</v>
      </c>
      <c r="AC9894">
        <v>1</v>
      </c>
      <c r="AD9894" t="str">
        <f t="shared" si="1531"/>
        <v/>
      </c>
      <c r="AE9894" t="str">
        <f t="shared" si="1535"/>
        <v/>
      </c>
      <c r="AF9894" t="str">
        <f t="shared" si="1532"/>
        <v/>
      </c>
      <c r="AG9894">
        <f>IF((S9894&lt;&gt;"tühi")*(AC9894&lt;&gt;""),AC9894,"")</f>
        <v>1</v>
      </c>
      <c r="AH9894">
        <f t="shared" si="1536"/>
        <v>2.8</v>
      </c>
      <c r="AI9894">
        <v>0.14499999999999999</v>
      </c>
      <c r="AJ9894">
        <f t="shared" ref="AJ9894:AJ9957" si="1538">IF(COUNTBLANK(AH9894),"",AH9894*AI9894)</f>
        <v>0.40599999999999997</v>
      </c>
      <c r="AK9894" t="str">
        <f t="shared" si="1537"/>
        <v/>
      </c>
      <c r="AL9894" t="str">
        <f t="shared" si="1529"/>
        <v/>
      </c>
    </row>
    <row r="9895" spans="1:39" x14ac:dyDescent="0.2">
      <c r="A9895" t="s">
        <v>2229</v>
      </c>
      <c r="B9895" t="s">
        <v>126</v>
      </c>
      <c r="C9895" t="s">
        <v>2230</v>
      </c>
      <c r="D9895" s="1">
        <v>35712</v>
      </c>
      <c r="E9895" s="1">
        <v>44546</v>
      </c>
      <c r="F9895" t="s">
        <v>19</v>
      </c>
      <c r="I9895">
        <v>100</v>
      </c>
      <c r="J9895">
        <v>0</v>
      </c>
      <c r="K9895">
        <v>0</v>
      </c>
      <c r="L9895">
        <v>4531</v>
      </c>
      <c r="M9895">
        <v>4531</v>
      </c>
      <c r="N9895" t="s">
        <v>20</v>
      </c>
      <c r="O9895" t="s">
        <v>2231</v>
      </c>
      <c r="P9895" t="s">
        <v>28</v>
      </c>
      <c r="Q9895" t="s">
        <v>34233</v>
      </c>
      <c r="R9895" t="s">
        <v>34233</v>
      </c>
      <c r="S9895" t="s">
        <v>32628</v>
      </c>
      <c r="T9895" t="s">
        <v>34357</v>
      </c>
      <c r="AD9895" t="str">
        <f t="shared" si="1531"/>
        <v/>
      </c>
      <c r="AE9895" t="str">
        <f t="shared" si="1535"/>
        <v/>
      </c>
      <c r="AF9895" t="str">
        <f t="shared" si="1532"/>
        <v/>
      </c>
      <c r="AG9895" s="17">
        <v>1</v>
      </c>
      <c r="AH9895">
        <f t="shared" si="1536"/>
        <v>2.8</v>
      </c>
      <c r="AI9895">
        <v>0.14499999999999999</v>
      </c>
      <c r="AJ9895">
        <f t="shared" si="1538"/>
        <v>0.40599999999999997</v>
      </c>
      <c r="AK9895" t="str">
        <f t="shared" si="1537"/>
        <v/>
      </c>
      <c r="AL9895" t="str">
        <f t="shared" si="1529"/>
        <v/>
      </c>
    </row>
    <row r="9896" spans="1:39" x14ac:dyDescent="0.2">
      <c r="A9896" t="s">
        <v>8665</v>
      </c>
      <c r="B9896" t="s">
        <v>126</v>
      </c>
      <c r="C9896" t="s">
        <v>8666</v>
      </c>
      <c r="D9896" s="1">
        <v>36244</v>
      </c>
      <c r="E9896" s="1">
        <v>43456</v>
      </c>
      <c r="F9896" t="s">
        <v>19</v>
      </c>
      <c r="I9896">
        <v>100</v>
      </c>
      <c r="J9896">
        <v>0</v>
      </c>
      <c r="K9896">
        <v>0</v>
      </c>
      <c r="L9896">
        <v>794</v>
      </c>
      <c r="M9896">
        <v>794</v>
      </c>
      <c r="N9896" t="s">
        <v>20</v>
      </c>
      <c r="O9896" t="s">
        <v>8667</v>
      </c>
      <c r="P9896" t="s">
        <v>28</v>
      </c>
      <c r="Q9896" t="s">
        <v>32794</v>
      </c>
      <c r="R9896" t="s">
        <v>33782</v>
      </c>
      <c r="S9896" t="s">
        <v>33797</v>
      </c>
      <c r="T9896" t="s">
        <v>34349</v>
      </c>
      <c r="AD9896" t="str">
        <f t="shared" si="1531"/>
        <v/>
      </c>
      <c r="AE9896" t="str">
        <f t="shared" si="1535"/>
        <v/>
      </c>
      <c r="AF9896" t="str">
        <f t="shared" si="1532"/>
        <v/>
      </c>
      <c r="AG9896" s="17">
        <v>1</v>
      </c>
      <c r="AH9896">
        <f t="shared" si="1536"/>
        <v>2.8</v>
      </c>
      <c r="AI9896">
        <v>0.14499999999999999</v>
      </c>
      <c r="AJ9896">
        <f t="shared" si="1538"/>
        <v>0.40599999999999997</v>
      </c>
      <c r="AK9896" t="str">
        <f t="shared" si="1537"/>
        <v/>
      </c>
      <c r="AL9896" t="str">
        <f t="shared" si="1529"/>
        <v/>
      </c>
    </row>
    <row r="9897" spans="1:39" x14ac:dyDescent="0.2">
      <c r="A9897" t="s">
        <v>28704</v>
      </c>
      <c r="B9897" t="s">
        <v>126</v>
      </c>
      <c r="C9897" t="s">
        <v>28705</v>
      </c>
      <c r="D9897" s="1">
        <v>42761</v>
      </c>
      <c r="E9897" s="1">
        <v>43456</v>
      </c>
      <c r="F9897" t="s">
        <v>19</v>
      </c>
      <c r="I9897">
        <v>100</v>
      </c>
      <c r="J9897">
        <v>0</v>
      </c>
      <c r="K9897">
        <v>0</v>
      </c>
      <c r="L9897">
        <v>1831</v>
      </c>
      <c r="M9897">
        <v>1831</v>
      </c>
      <c r="N9897" t="s">
        <v>20</v>
      </c>
      <c r="O9897" t="s">
        <v>28706</v>
      </c>
      <c r="P9897" t="s">
        <v>28</v>
      </c>
      <c r="Q9897" t="s">
        <v>34234</v>
      </c>
      <c r="R9897" t="s">
        <v>34235</v>
      </c>
      <c r="S9897" t="s">
        <v>33807</v>
      </c>
      <c r="T9897" t="s">
        <v>34349</v>
      </c>
      <c r="U9897" t="s">
        <v>32634</v>
      </c>
      <c r="V9897" t="s">
        <v>33608</v>
      </c>
      <c r="X9897">
        <v>2</v>
      </c>
      <c r="Y9897" t="s">
        <v>32654</v>
      </c>
      <c r="AA9897">
        <v>8.5</v>
      </c>
      <c r="AB9897">
        <v>13</v>
      </c>
      <c r="AC9897">
        <v>1</v>
      </c>
      <c r="AD9897" t="str">
        <f t="shared" si="1531"/>
        <v/>
      </c>
      <c r="AE9897" t="str">
        <f t="shared" si="1535"/>
        <v/>
      </c>
      <c r="AF9897" t="str">
        <f t="shared" si="1532"/>
        <v/>
      </c>
      <c r="AG9897">
        <f>IF((S9897&lt;&gt;"tühi")*(AC9897&lt;&gt;""),AC9897,"")</f>
        <v>1</v>
      </c>
      <c r="AH9897">
        <f t="shared" si="1536"/>
        <v>2.8</v>
      </c>
      <c r="AI9897">
        <v>0.14499999999999999</v>
      </c>
      <c r="AJ9897">
        <f t="shared" si="1538"/>
        <v>0.40599999999999997</v>
      </c>
      <c r="AK9897" t="str">
        <f t="shared" si="1537"/>
        <v/>
      </c>
      <c r="AL9897" t="str">
        <f t="shared" si="1529"/>
        <v/>
      </c>
    </row>
    <row r="9898" spans="1:39" x14ac:dyDescent="0.2">
      <c r="A9898" t="s">
        <v>28707</v>
      </c>
      <c r="B9898" t="s">
        <v>126</v>
      </c>
      <c r="C9898" t="s">
        <v>28708</v>
      </c>
      <c r="D9898" s="1">
        <v>42761</v>
      </c>
      <c r="E9898" s="1">
        <v>43456</v>
      </c>
      <c r="F9898" t="s">
        <v>19</v>
      </c>
      <c r="I9898">
        <v>100</v>
      </c>
      <c r="J9898">
        <v>0</v>
      </c>
      <c r="K9898">
        <v>0</v>
      </c>
      <c r="L9898">
        <v>1833</v>
      </c>
      <c r="M9898">
        <v>1833</v>
      </c>
      <c r="N9898" t="s">
        <v>20</v>
      </c>
      <c r="O9898" t="s">
        <v>28709</v>
      </c>
      <c r="P9898" t="s">
        <v>28</v>
      </c>
      <c r="Q9898" t="s">
        <v>34234</v>
      </c>
      <c r="R9898" t="s">
        <v>34235</v>
      </c>
      <c r="S9898" t="s">
        <v>32628</v>
      </c>
      <c r="T9898" t="s">
        <v>34349</v>
      </c>
      <c r="U9898" t="s">
        <v>32634</v>
      </c>
      <c r="V9898" t="s">
        <v>33608</v>
      </c>
      <c r="X9898">
        <v>2</v>
      </c>
      <c r="Y9898" t="s">
        <v>32654</v>
      </c>
      <c r="AA9898">
        <v>8.5</v>
      </c>
      <c r="AB9898">
        <v>13</v>
      </c>
      <c r="AC9898">
        <v>1</v>
      </c>
      <c r="AD9898" t="str">
        <f t="shared" si="1531"/>
        <v/>
      </c>
      <c r="AE9898" t="str">
        <f t="shared" si="1535"/>
        <v/>
      </c>
      <c r="AF9898" t="str">
        <f t="shared" si="1532"/>
        <v/>
      </c>
      <c r="AG9898">
        <f>IF((S9898&lt;&gt;"tühi")*(AC9898&lt;&gt;""),AC9898,"")</f>
        <v>1</v>
      </c>
      <c r="AH9898">
        <f t="shared" si="1536"/>
        <v>2.8</v>
      </c>
      <c r="AI9898">
        <v>0.14499999999999999</v>
      </c>
      <c r="AJ9898">
        <f t="shared" si="1538"/>
        <v>0.40599999999999997</v>
      </c>
      <c r="AK9898" t="str">
        <f t="shared" si="1537"/>
        <v/>
      </c>
      <c r="AL9898" t="str">
        <f t="shared" si="1529"/>
        <v/>
      </c>
    </row>
    <row r="9899" spans="1:39" x14ac:dyDescent="0.2">
      <c r="A9899" t="s">
        <v>23068</v>
      </c>
      <c r="B9899" t="s">
        <v>126</v>
      </c>
      <c r="C9899" t="s">
        <v>23069</v>
      </c>
      <c r="D9899" s="1">
        <v>38898</v>
      </c>
      <c r="E9899" s="1">
        <v>43456</v>
      </c>
      <c r="F9899" t="s">
        <v>19</v>
      </c>
      <c r="I9899">
        <v>100</v>
      </c>
      <c r="J9899">
        <v>0</v>
      </c>
      <c r="K9899">
        <v>0</v>
      </c>
      <c r="L9899">
        <v>1961</v>
      </c>
      <c r="M9899">
        <v>1961</v>
      </c>
      <c r="N9899" t="s">
        <v>20</v>
      </c>
      <c r="O9899" t="s">
        <v>23070</v>
      </c>
      <c r="P9899" t="s">
        <v>28</v>
      </c>
      <c r="Q9899" t="s">
        <v>34233</v>
      </c>
      <c r="R9899" t="s">
        <v>34233</v>
      </c>
      <c r="S9899" t="s">
        <v>33798</v>
      </c>
      <c r="T9899" t="s">
        <v>34357</v>
      </c>
      <c r="U9899" t="s">
        <v>32634</v>
      </c>
      <c r="V9899" t="s">
        <v>33589</v>
      </c>
      <c r="W9899">
        <v>200</v>
      </c>
      <c r="X9899">
        <v>2</v>
      </c>
      <c r="Y9899" t="s">
        <v>32654</v>
      </c>
      <c r="Z9899">
        <v>400</v>
      </c>
      <c r="AA9899">
        <v>8.5</v>
      </c>
      <c r="AB9899">
        <v>10</v>
      </c>
      <c r="AC9899">
        <v>1</v>
      </c>
      <c r="AD9899" t="str">
        <f t="shared" si="1531"/>
        <v/>
      </c>
      <c r="AE9899" t="str">
        <f t="shared" si="1535"/>
        <v/>
      </c>
      <c r="AF9899" t="str">
        <f t="shared" si="1532"/>
        <v/>
      </c>
      <c r="AG9899">
        <f>IF((S9899&lt;&gt;"tühi")*(AC9899&lt;&gt;""),AC9899,"")</f>
        <v>1</v>
      </c>
      <c r="AH9899">
        <f t="shared" si="1536"/>
        <v>2.8</v>
      </c>
      <c r="AI9899">
        <v>0.14499999999999999</v>
      </c>
      <c r="AJ9899">
        <f t="shared" si="1538"/>
        <v>0.40599999999999997</v>
      </c>
      <c r="AK9899" t="str">
        <f t="shared" si="1537"/>
        <v/>
      </c>
      <c r="AL9899" t="str">
        <f t="shared" ref="AL9899:AL9962" si="1539">IF(COUNTBLANK(AK9899),"",AK9899*AI9899)</f>
        <v/>
      </c>
    </row>
    <row r="9900" spans="1:39" x14ac:dyDescent="0.2">
      <c r="A9900" t="s">
        <v>12955</v>
      </c>
      <c r="B9900" t="s">
        <v>126</v>
      </c>
      <c r="C9900" t="s">
        <v>12956</v>
      </c>
      <c r="D9900" s="1">
        <v>36761</v>
      </c>
      <c r="E9900" s="1">
        <v>43456</v>
      </c>
      <c r="F9900" t="s">
        <v>19</v>
      </c>
      <c r="I9900">
        <v>100</v>
      </c>
      <c r="J9900">
        <v>0</v>
      </c>
      <c r="K9900">
        <v>0</v>
      </c>
      <c r="L9900">
        <v>1051</v>
      </c>
      <c r="M9900">
        <v>1051</v>
      </c>
      <c r="N9900" t="s">
        <v>20</v>
      </c>
      <c r="O9900" t="s">
        <v>12957</v>
      </c>
      <c r="P9900" t="s">
        <v>28</v>
      </c>
      <c r="Q9900" t="s">
        <v>34234</v>
      </c>
      <c r="R9900" t="s">
        <v>34235</v>
      </c>
      <c r="S9900" t="s">
        <v>33800</v>
      </c>
      <c r="T9900" t="s">
        <v>34349</v>
      </c>
      <c r="AD9900" t="str">
        <f t="shared" si="1531"/>
        <v/>
      </c>
      <c r="AE9900" t="str">
        <f t="shared" si="1535"/>
        <v/>
      </c>
      <c r="AF9900" t="str">
        <f t="shared" si="1532"/>
        <v/>
      </c>
      <c r="AG9900" s="17">
        <v>1</v>
      </c>
      <c r="AH9900">
        <f t="shared" si="1536"/>
        <v>2.8</v>
      </c>
      <c r="AI9900">
        <v>0.14499999999999999</v>
      </c>
      <c r="AJ9900">
        <f t="shared" si="1538"/>
        <v>0.40599999999999997</v>
      </c>
      <c r="AK9900" t="str">
        <f t="shared" si="1537"/>
        <v/>
      </c>
      <c r="AL9900" t="str">
        <f t="shared" si="1539"/>
        <v/>
      </c>
    </row>
    <row r="9901" spans="1:39" x14ac:dyDescent="0.2">
      <c r="A9901" t="s">
        <v>12977</v>
      </c>
      <c r="B9901" t="s">
        <v>126</v>
      </c>
      <c r="C9901" t="s">
        <v>12978</v>
      </c>
      <c r="D9901" s="1">
        <v>36761</v>
      </c>
      <c r="E9901" s="1">
        <v>43456</v>
      </c>
      <c r="F9901" t="s">
        <v>19</v>
      </c>
      <c r="I9901">
        <v>100</v>
      </c>
      <c r="J9901">
        <v>0</v>
      </c>
      <c r="K9901">
        <v>0</v>
      </c>
      <c r="L9901">
        <v>1818</v>
      </c>
      <c r="M9901">
        <v>1818</v>
      </c>
      <c r="N9901" t="s">
        <v>20</v>
      </c>
      <c r="O9901" t="s">
        <v>12979</v>
      </c>
      <c r="P9901" t="s">
        <v>28</v>
      </c>
      <c r="Q9901" t="s">
        <v>34234</v>
      </c>
      <c r="R9901" t="s">
        <v>34235</v>
      </c>
      <c r="S9901" t="s">
        <v>33797</v>
      </c>
      <c r="T9901" t="s">
        <v>34349</v>
      </c>
      <c r="AD9901" t="str">
        <f t="shared" si="1531"/>
        <v/>
      </c>
      <c r="AE9901" t="str">
        <f t="shared" si="1535"/>
        <v/>
      </c>
      <c r="AF9901" t="str">
        <f t="shared" si="1532"/>
        <v/>
      </c>
      <c r="AG9901" s="17">
        <v>1</v>
      </c>
      <c r="AH9901">
        <f t="shared" si="1536"/>
        <v>2.8</v>
      </c>
      <c r="AI9901">
        <v>0.14499999999999999</v>
      </c>
      <c r="AJ9901">
        <f t="shared" si="1538"/>
        <v>0.40599999999999997</v>
      </c>
      <c r="AK9901" t="str">
        <f t="shared" si="1537"/>
        <v/>
      </c>
      <c r="AL9901" t="str">
        <f t="shared" si="1539"/>
        <v/>
      </c>
    </row>
    <row r="9902" spans="1:39" x14ac:dyDescent="0.2">
      <c r="A9902" t="s">
        <v>1560</v>
      </c>
      <c r="B9902" t="s">
        <v>126</v>
      </c>
      <c r="C9902" t="s">
        <v>1561</v>
      </c>
      <c r="D9902" s="1">
        <v>35591</v>
      </c>
      <c r="E9902" s="1">
        <v>43456</v>
      </c>
      <c r="F9902" t="s">
        <v>19</v>
      </c>
      <c r="I9902">
        <v>100</v>
      </c>
      <c r="J9902">
        <v>0</v>
      </c>
      <c r="K9902">
        <v>0</v>
      </c>
      <c r="L9902">
        <v>1594</v>
      </c>
      <c r="M9902">
        <v>1594</v>
      </c>
      <c r="N9902" t="s">
        <v>20</v>
      </c>
      <c r="O9902" t="s">
        <v>1562</v>
      </c>
      <c r="P9902" t="s">
        <v>28</v>
      </c>
      <c r="Q9902" t="s">
        <v>34234</v>
      </c>
      <c r="R9902" t="s">
        <v>34235</v>
      </c>
      <c r="S9902" t="s">
        <v>33797</v>
      </c>
      <c r="T9902" t="s">
        <v>34349</v>
      </c>
      <c r="U9902" t="s">
        <v>32634</v>
      </c>
      <c r="V9902" t="s">
        <v>33609</v>
      </c>
      <c r="W9902">
        <v>240</v>
      </c>
      <c r="X9902">
        <v>2</v>
      </c>
      <c r="Y9902" t="s">
        <v>32661</v>
      </c>
      <c r="AA9902">
        <v>7.5</v>
      </c>
      <c r="AB9902">
        <v>15</v>
      </c>
      <c r="AC9902">
        <v>1</v>
      </c>
      <c r="AD9902" t="str">
        <f t="shared" si="1531"/>
        <v/>
      </c>
      <c r="AE9902" t="str">
        <f t="shared" si="1535"/>
        <v/>
      </c>
      <c r="AF9902" t="str">
        <f t="shared" si="1532"/>
        <v/>
      </c>
      <c r="AG9902">
        <f t="shared" ref="AG9902:AG9908" si="1540">IF((S9902&lt;&gt;"tühi")*(AC9902&lt;&gt;""),AC9902,"")</f>
        <v>1</v>
      </c>
      <c r="AH9902">
        <f t="shared" si="1536"/>
        <v>2.8</v>
      </c>
      <c r="AI9902">
        <v>0.14499999999999999</v>
      </c>
      <c r="AJ9902">
        <f t="shared" si="1538"/>
        <v>0.40599999999999997</v>
      </c>
      <c r="AK9902" t="str">
        <f t="shared" si="1537"/>
        <v/>
      </c>
      <c r="AL9902" t="str">
        <f t="shared" si="1539"/>
        <v/>
      </c>
    </row>
    <row r="9903" spans="1:39" x14ac:dyDescent="0.2">
      <c r="A9903" t="s">
        <v>23269</v>
      </c>
      <c r="B9903" t="s">
        <v>126</v>
      </c>
      <c r="C9903" t="s">
        <v>23270</v>
      </c>
      <c r="D9903" s="1">
        <v>38974</v>
      </c>
      <c r="E9903" s="1">
        <v>43456</v>
      </c>
      <c r="F9903" t="s">
        <v>19</v>
      </c>
      <c r="I9903">
        <v>100</v>
      </c>
      <c r="J9903">
        <v>0</v>
      </c>
      <c r="K9903">
        <v>0</v>
      </c>
      <c r="L9903">
        <v>926</v>
      </c>
      <c r="M9903">
        <v>926</v>
      </c>
      <c r="N9903" t="s">
        <v>20</v>
      </c>
      <c r="O9903" t="s">
        <v>23271</v>
      </c>
      <c r="P9903" t="s">
        <v>28</v>
      </c>
      <c r="Q9903" t="s">
        <v>34234</v>
      </c>
      <c r="R9903" t="s">
        <v>33762</v>
      </c>
      <c r="S9903" t="s">
        <v>33942</v>
      </c>
      <c r="T9903" t="s">
        <v>34233</v>
      </c>
      <c r="U9903" t="s">
        <v>32634</v>
      </c>
      <c r="V9903" t="s">
        <v>33593</v>
      </c>
      <c r="W9903">
        <v>185</v>
      </c>
      <c r="X9903">
        <v>2</v>
      </c>
      <c r="Y9903">
        <v>1</v>
      </c>
      <c r="Z9903">
        <v>370</v>
      </c>
      <c r="AA9903">
        <v>8.5</v>
      </c>
      <c r="AB9903">
        <v>20</v>
      </c>
      <c r="AC9903">
        <v>1</v>
      </c>
      <c r="AD9903" t="str">
        <f t="shared" si="1531"/>
        <v/>
      </c>
      <c r="AE9903">
        <f t="shared" si="1535"/>
        <v>1</v>
      </c>
      <c r="AF9903" t="str">
        <f t="shared" si="1532"/>
        <v/>
      </c>
      <c r="AG9903" t="str">
        <f t="shared" si="1540"/>
        <v/>
      </c>
      <c r="AH9903" t="str">
        <f t="shared" si="1536"/>
        <v/>
      </c>
      <c r="AI9903">
        <v>0.14499999999999999</v>
      </c>
      <c r="AJ9903" t="str">
        <f t="shared" si="1538"/>
        <v/>
      </c>
      <c r="AK9903">
        <f t="shared" si="1537"/>
        <v>2.8</v>
      </c>
      <c r="AL9903">
        <f t="shared" si="1539"/>
        <v>0.40599999999999997</v>
      </c>
    </row>
    <row r="9904" spans="1:39" x14ac:dyDescent="0.2">
      <c r="A9904" t="s">
        <v>3590</v>
      </c>
      <c r="B9904" t="s">
        <v>126</v>
      </c>
      <c r="C9904" t="s">
        <v>3591</v>
      </c>
      <c r="D9904" s="1">
        <v>35907</v>
      </c>
      <c r="E9904" s="1">
        <v>43456</v>
      </c>
      <c r="F9904" t="s">
        <v>19</v>
      </c>
      <c r="I9904">
        <v>100</v>
      </c>
      <c r="J9904">
        <v>0</v>
      </c>
      <c r="K9904">
        <v>0</v>
      </c>
      <c r="L9904">
        <v>2017</v>
      </c>
      <c r="M9904">
        <v>2017</v>
      </c>
      <c r="N9904" t="s">
        <v>20</v>
      </c>
      <c r="O9904" t="s">
        <v>3592</v>
      </c>
      <c r="P9904" t="s">
        <v>28</v>
      </c>
      <c r="Q9904" t="s">
        <v>34233</v>
      </c>
      <c r="R9904" t="s">
        <v>34233</v>
      </c>
      <c r="S9904" t="s">
        <v>32628</v>
      </c>
      <c r="T9904" t="s">
        <v>34357</v>
      </c>
      <c r="U9904" t="s">
        <v>32634</v>
      </c>
      <c r="V9904" t="s">
        <v>33610</v>
      </c>
      <c r="W9904">
        <v>506</v>
      </c>
      <c r="X9904">
        <v>2</v>
      </c>
      <c r="AB9904">
        <v>25</v>
      </c>
      <c r="AC9904">
        <v>1</v>
      </c>
      <c r="AD9904" t="str">
        <f t="shared" si="1531"/>
        <v/>
      </c>
      <c r="AE9904" t="str">
        <f t="shared" si="1535"/>
        <v/>
      </c>
      <c r="AF9904" t="str">
        <f t="shared" si="1532"/>
        <v/>
      </c>
      <c r="AG9904">
        <f t="shared" si="1540"/>
        <v>1</v>
      </c>
      <c r="AH9904">
        <f t="shared" si="1536"/>
        <v>2.8</v>
      </c>
      <c r="AI9904">
        <v>0.14499999999999999</v>
      </c>
      <c r="AJ9904">
        <f t="shared" si="1538"/>
        <v>0.40599999999999997</v>
      </c>
      <c r="AK9904" t="str">
        <f t="shared" si="1537"/>
        <v/>
      </c>
      <c r="AL9904" t="str">
        <f t="shared" si="1539"/>
        <v/>
      </c>
    </row>
    <row r="9905" spans="1:39" x14ac:dyDescent="0.2">
      <c r="A9905" t="s">
        <v>7940</v>
      </c>
      <c r="B9905" t="s">
        <v>126</v>
      </c>
      <c r="C9905" t="s">
        <v>7941</v>
      </c>
      <c r="D9905" s="1">
        <v>36237</v>
      </c>
      <c r="E9905" s="1">
        <v>44546</v>
      </c>
      <c r="F9905" t="s">
        <v>19</v>
      </c>
      <c r="I9905">
        <v>100</v>
      </c>
      <c r="J9905">
        <v>0</v>
      </c>
      <c r="K9905">
        <v>0</v>
      </c>
      <c r="L9905">
        <v>3027</v>
      </c>
      <c r="M9905">
        <v>3027</v>
      </c>
      <c r="N9905" t="s">
        <v>20</v>
      </c>
      <c r="O9905" t="s">
        <v>7942</v>
      </c>
      <c r="P9905" t="s">
        <v>28</v>
      </c>
      <c r="Q9905" t="s">
        <v>34233</v>
      </c>
      <c r="R9905" t="s">
        <v>34233</v>
      </c>
      <c r="S9905" t="s">
        <v>33797</v>
      </c>
      <c r="T9905" t="s">
        <v>34357</v>
      </c>
      <c r="U9905" t="s">
        <v>32634</v>
      </c>
      <c r="V9905" t="s">
        <v>33607</v>
      </c>
      <c r="W9905">
        <v>250</v>
      </c>
      <c r="X9905">
        <v>2</v>
      </c>
      <c r="AA9905">
        <v>8.5</v>
      </c>
      <c r="AB9905">
        <v>25</v>
      </c>
      <c r="AC9905">
        <v>1</v>
      </c>
      <c r="AD9905" t="str">
        <f t="shared" si="1531"/>
        <v/>
      </c>
      <c r="AE9905" t="str">
        <f t="shared" si="1535"/>
        <v/>
      </c>
      <c r="AF9905" t="str">
        <f t="shared" si="1532"/>
        <v/>
      </c>
      <c r="AG9905">
        <f t="shared" si="1540"/>
        <v>1</v>
      </c>
      <c r="AH9905">
        <f t="shared" si="1536"/>
        <v>2.8</v>
      </c>
      <c r="AI9905">
        <v>0.14499999999999999</v>
      </c>
      <c r="AJ9905">
        <f t="shared" si="1538"/>
        <v>0.40599999999999997</v>
      </c>
      <c r="AK9905" t="str">
        <f t="shared" si="1537"/>
        <v/>
      </c>
      <c r="AL9905" t="str">
        <f t="shared" si="1539"/>
        <v/>
      </c>
    </row>
    <row r="9906" spans="1:39" x14ac:dyDescent="0.2">
      <c r="A9906" t="s">
        <v>25570</v>
      </c>
      <c r="B9906" t="s">
        <v>126</v>
      </c>
      <c r="C9906" t="s">
        <v>25571</v>
      </c>
      <c r="D9906" s="1">
        <v>40058</v>
      </c>
      <c r="E9906" s="1">
        <v>44546</v>
      </c>
      <c r="F9906" t="s">
        <v>19</v>
      </c>
      <c r="I9906">
        <v>100</v>
      </c>
      <c r="J9906">
        <v>0</v>
      </c>
      <c r="K9906">
        <v>0</v>
      </c>
      <c r="L9906">
        <v>3427</v>
      </c>
      <c r="M9906">
        <v>3427</v>
      </c>
      <c r="N9906" t="s">
        <v>20</v>
      </c>
      <c r="O9906" t="s">
        <v>25572</v>
      </c>
      <c r="P9906" t="s">
        <v>28</v>
      </c>
      <c r="Q9906" t="s">
        <v>34234</v>
      </c>
      <c r="R9906" t="s">
        <v>34235</v>
      </c>
      <c r="S9906" t="s">
        <v>33800</v>
      </c>
      <c r="T9906" t="s">
        <v>34349</v>
      </c>
      <c r="U9906" t="s">
        <v>32634</v>
      </c>
      <c r="V9906" t="s">
        <v>33592</v>
      </c>
      <c r="W9906">
        <v>300</v>
      </c>
      <c r="X9906">
        <v>2</v>
      </c>
      <c r="Y9906" t="s">
        <v>32654</v>
      </c>
      <c r="AA9906">
        <v>8.5</v>
      </c>
      <c r="AC9906">
        <v>1</v>
      </c>
      <c r="AD9906" t="str">
        <f t="shared" si="1531"/>
        <v/>
      </c>
      <c r="AE9906" t="str">
        <f t="shared" si="1535"/>
        <v/>
      </c>
      <c r="AF9906" t="str">
        <f t="shared" si="1532"/>
        <v/>
      </c>
      <c r="AG9906">
        <f t="shared" si="1540"/>
        <v>1</v>
      </c>
      <c r="AH9906">
        <f t="shared" si="1536"/>
        <v>2.8</v>
      </c>
      <c r="AI9906">
        <v>0.14499999999999999</v>
      </c>
      <c r="AJ9906">
        <f t="shared" si="1538"/>
        <v>0.40599999999999997</v>
      </c>
      <c r="AK9906" t="str">
        <f t="shared" si="1537"/>
        <v/>
      </c>
      <c r="AL9906" t="str">
        <f t="shared" si="1539"/>
        <v/>
      </c>
    </row>
    <row r="9907" spans="1:39" x14ac:dyDescent="0.2">
      <c r="A9907" t="s">
        <v>14614</v>
      </c>
      <c r="B9907" t="s">
        <v>126</v>
      </c>
      <c r="C9907" t="s">
        <v>14615</v>
      </c>
      <c r="D9907" s="1">
        <v>37221</v>
      </c>
      <c r="E9907" s="1">
        <v>43456</v>
      </c>
      <c r="F9907" t="s">
        <v>19</v>
      </c>
      <c r="I9907">
        <v>100</v>
      </c>
      <c r="J9907">
        <v>0</v>
      </c>
      <c r="K9907">
        <v>0</v>
      </c>
      <c r="L9907">
        <v>900</v>
      </c>
      <c r="M9907">
        <v>900</v>
      </c>
      <c r="N9907" t="s">
        <v>20</v>
      </c>
      <c r="O9907" t="s">
        <v>14616</v>
      </c>
      <c r="P9907" t="s">
        <v>28</v>
      </c>
      <c r="Q9907" t="s">
        <v>34234</v>
      </c>
      <c r="R9907" t="s">
        <v>34235</v>
      </c>
      <c r="S9907" t="s">
        <v>32628</v>
      </c>
      <c r="T9907" t="s">
        <v>32634</v>
      </c>
      <c r="U9907" t="s">
        <v>32634</v>
      </c>
      <c r="V9907" t="s">
        <v>33611</v>
      </c>
      <c r="W9907">
        <v>180</v>
      </c>
      <c r="X9907">
        <v>1.5</v>
      </c>
      <c r="AA9907">
        <v>7</v>
      </c>
      <c r="AB9907">
        <v>20</v>
      </c>
      <c r="AC9907">
        <v>1</v>
      </c>
      <c r="AD9907" t="str">
        <f t="shared" si="1531"/>
        <v/>
      </c>
      <c r="AE9907" t="str">
        <f t="shared" si="1535"/>
        <v/>
      </c>
      <c r="AF9907" t="str">
        <f t="shared" si="1532"/>
        <v/>
      </c>
      <c r="AG9907">
        <f t="shared" si="1540"/>
        <v>1</v>
      </c>
      <c r="AH9907">
        <f t="shared" si="1536"/>
        <v>2.8</v>
      </c>
      <c r="AI9907">
        <v>0.14499999999999999</v>
      </c>
      <c r="AJ9907">
        <f t="shared" si="1538"/>
        <v>0.40599999999999997</v>
      </c>
      <c r="AK9907" t="str">
        <f t="shared" si="1537"/>
        <v/>
      </c>
      <c r="AL9907" t="str">
        <f t="shared" si="1539"/>
        <v/>
      </c>
    </row>
    <row r="9908" spans="1:39" x14ac:dyDescent="0.2">
      <c r="A9908" t="s">
        <v>5533</v>
      </c>
      <c r="B9908" t="s">
        <v>126</v>
      </c>
      <c r="C9908" t="s">
        <v>5534</v>
      </c>
      <c r="D9908" s="1">
        <v>36039</v>
      </c>
      <c r="E9908" s="1">
        <v>43871</v>
      </c>
      <c r="F9908" t="s">
        <v>19</v>
      </c>
      <c r="I9908">
        <v>100</v>
      </c>
      <c r="J9908">
        <v>0</v>
      </c>
      <c r="K9908">
        <v>0</v>
      </c>
      <c r="L9908">
        <v>1671</v>
      </c>
      <c r="M9908">
        <v>1671</v>
      </c>
      <c r="N9908" t="s">
        <v>20</v>
      </c>
      <c r="O9908" t="s">
        <v>5535</v>
      </c>
      <c r="P9908" t="s">
        <v>28</v>
      </c>
      <c r="Q9908" t="s">
        <v>34234</v>
      </c>
      <c r="R9908" t="s">
        <v>34235</v>
      </c>
      <c r="S9908" t="s">
        <v>33797</v>
      </c>
      <c r="T9908" t="s">
        <v>34357</v>
      </c>
      <c r="U9908" t="s">
        <v>32634</v>
      </c>
      <c r="V9908" t="s">
        <v>33612</v>
      </c>
      <c r="AC9908">
        <v>1</v>
      </c>
      <c r="AD9908" t="str">
        <f t="shared" si="1531"/>
        <v/>
      </c>
      <c r="AE9908" t="str">
        <f t="shared" si="1535"/>
        <v/>
      </c>
      <c r="AF9908" t="str">
        <f t="shared" si="1532"/>
        <v/>
      </c>
      <c r="AG9908">
        <f t="shared" si="1540"/>
        <v>1</v>
      </c>
      <c r="AH9908">
        <f t="shared" si="1536"/>
        <v>2.8</v>
      </c>
      <c r="AI9908">
        <v>0.14499999999999999</v>
      </c>
      <c r="AJ9908">
        <f t="shared" si="1538"/>
        <v>0.40599999999999997</v>
      </c>
      <c r="AK9908" t="str">
        <f t="shared" si="1537"/>
        <v/>
      </c>
      <c r="AL9908" t="str">
        <f t="shared" si="1539"/>
        <v/>
      </c>
    </row>
    <row r="9909" spans="1:39" x14ac:dyDescent="0.2">
      <c r="A9909" t="s">
        <v>6649</v>
      </c>
      <c r="B9909" t="s">
        <v>126</v>
      </c>
      <c r="C9909" t="s">
        <v>6650</v>
      </c>
      <c r="D9909" s="1">
        <v>36152</v>
      </c>
      <c r="E9909" s="1">
        <v>44116</v>
      </c>
      <c r="F9909" t="s">
        <v>19</v>
      </c>
      <c r="I9909">
        <v>100</v>
      </c>
      <c r="J9909">
        <v>0</v>
      </c>
      <c r="K9909">
        <v>0</v>
      </c>
      <c r="L9909">
        <v>3236</v>
      </c>
      <c r="M9909">
        <v>3236</v>
      </c>
      <c r="N9909" t="s">
        <v>20</v>
      </c>
      <c r="O9909" t="s">
        <v>6651</v>
      </c>
      <c r="P9909" t="s">
        <v>28</v>
      </c>
      <c r="Q9909" t="s">
        <v>34234</v>
      </c>
      <c r="R9909" t="s">
        <v>34235</v>
      </c>
      <c r="S9909" t="s">
        <v>33798</v>
      </c>
      <c r="T9909" t="s">
        <v>34349</v>
      </c>
      <c r="AD9909" t="str">
        <f t="shared" si="1531"/>
        <v/>
      </c>
      <c r="AE9909" t="str">
        <f t="shared" si="1535"/>
        <v/>
      </c>
      <c r="AF9909" t="str">
        <f t="shared" si="1532"/>
        <v/>
      </c>
      <c r="AG9909" s="17">
        <v>1</v>
      </c>
      <c r="AH9909">
        <f t="shared" si="1536"/>
        <v>2.8</v>
      </c>
      <c r="AI9909">
        <v>0.14499999999999999</v>
      </c>
      <c r="AJ9909">
        <f t="shared" si="1538"/>
        <v>0.40599999999999997</v>
      </c>
      <c r="AK9909" t="str">
        <f t="shared" si="1537"/>
        <v/>
      </c>
      <c r="AL9909" t="str">
        <f t="shared" si="1539"/>
        <v/>
      </c>
    </row>
    <row r="9910" spans="1:39" x14ac:dyDescent="0.2">
      <c r="A9910" t="s">
        <v>2337</v>
      </c>
      <c r="B9910" t="s">
        <v>126</v>
      </c>
      <c r="C9910" t="s">
        <v>2338</v>
      </c>
      <c r="D9910" s="1">
        <v>35759</v>
      </c>
      <c r="E9910" s="1">
        <v>44116</v>
      </c>
      <c r="F9910" t="s">
        <v>19</v>
      </c>
      <c r="I9910">
        <v>100</v>
      </c>
      <c r="J9910">
        <v>0</v>
      </c>
      <c r="K9910">
        <v>0</v>
      </c>
      <c r="L9910">
        <v>3270</v>
      </c>
      <c r="M9910">
        <v>3270</v>
      </c>
      <c r="N9910" t="s">
        <v>20</v>
      </c>
      <c r="O9910" t="s">
        <v>2339</v>
      </c>
      <c r="P9910" t="s">
        <v>28</v>
      </c>
      <c r="Q9910" t="s">
        <v>34233</v>
      </c>
      <c r="R9910" t="s">
        <v>34233</v>
      </c>
      <c r="S9910" t="s">
        <v>33800</v>
      </c>
      <c r="T9910" t="s">
        <v>34356</v>
      </c>
      <c r="AD9910" t="str">
        <f t="shared" si="1531"/>
        <v/>
      </c>
      <c r="AE9910" t="str">
        <f t="shared" si="1535"/>
        <v/>
      </c>
      <c r="AF9910" t="str">
        <f t="shared" si="1532"/>
        <v/>
      </c>
      <c r="AG9910" s="17">
        <v>2</v>
      </c>
      <c r="AH9910">
        <f t="shared" si="1536"/>
        <v>5.6</v>
      </c>
      <c r="AI9910">
        <v>0.14499999999999999</v>
      </c>
      <c r="AJ9910">
        <f t="shared" si="1538"/>
        <v>0.81199999999999994</v>
      </c>
      <c r="AK9910" t="str">
        <f t="shared" si="1537"/>
        <v/>
      </c>
      <c r="AL9910" t="str">
        <f t="shared" si="1539"/>
        <v/>
      </c>
    </row>
    <row r="9911" spans="1:39" x14ac:dyDescent="0.2">
      <c r="A9911" t="s">
        <v>7133</v>
      </c>
      <c r="B9911" t="s">
        <v>126</v>
      </c>
      <c r="C9911" t="s">
        <v>7134</v>
      </c>
      <c r="D9911" s="1">
        <v>36151</v>
      </c>
      <c r="E9911" s="1">
        <v>44593</v>
      </c>
      <c r="F9911" t="s">
        <v>19</v>
      </c>
      <c r="I9911">
        <v>100</v>
      </c>
      <c r="J9911">
        <v>0</v>
      </c>
      <c r="K9911">
        <v>0</v>
      </c>
      <c r="L9911">
        <v>1735</v>
      </c>
      <c r="M9911">
        <v>1735</v>
      </c>
      <c r="N9911" t="s">
        <v>20</v>
      </c>
      <c r="O9911" t="s">
        <v>7135</v>
      </c>
      <c r="P9911" t="s">
        <v>28</v>
      </c>
      <c r="Q9911" t="s">
        <v>34233</v>
      </c>
      <c r="R9911" t="s">
        <v>34233</v>
      </c>
      <c r="S9911" t="s">
        <v>32628</v>
      </c>
      <c r="T9911" t="s">
        <v>34357</v>
      </c>
      <c r="U9911" t="s">
        <v>32634</v>
      </c>
      <c r="V9911" t="s">
        <v>32781</v>
      </c>
      <c r="W9911">
        <v>346</v>
      </c>
      <c r="X9911">
        <v>2</v>
      </c>
      <c r="Y9911" t="s">
        <v>32654</v>
      </c>
      <c r="AA9911">
        <v>8.5</v>
      </c>
      <c r="AC9911">
        <v>1</v>
      </c>
      <c r="AD9911" t="str">
        <f t="shared" si="1531"/>
        <v/>
      </c>
      <c r="AE9911" t="str">
        <f t="shared" si="1535"/>
        <v/>
      </c>
      <c r="AF9911" t="str">
        <f t="shared" si="1532"/>
        <v/>
      </c>
      <c r="AG9911">
        <f>IF((S9911&lt;&gt;"tühi")*(AC9911&lt;&gt;""),AC9911,"")</f>
        <v>1</v>
      </c>
      <c r="AH9911">
        <f t="shared" si="1536"/>
        <v>2.8</v>
      </c>
      <c r="AI9911">
        <v>0.14499999999999999</v>
      </c>
      <c r="AJ9911">
        <f t="shared" si="1538"/>
        <v>0.40599999999999997</v>
      </c>
      <c r="AK9911" t="str">
        <f t="shared" si="1537"/>
        <v/>
      </c>
      <c r="AL9911" t="str">
        <f t="shared" si="1539"/>
        <v/>
      </c>
    </row>
    <row r="9912" spans="1:39" x14ac:dyDescent="0.2">
      <c r="A9912" t="s">
        <v>12952</v>
      </c>
      <c r="B9912" t="s">
        <v>126</v>
      </c>
      <c r="C9912" t="s">
        <v>12953</v>
      </c>
      <c r="D9912" s="1">
        <v>36761</v>
      </c>
      <c r="E9912" s="1">
        <v>44592</v>
      </c>
      <c r="F9912" t="s">
        <v>19</v>
      </c>
      <c r="I9912">
        <v>100</v>
      </c>
      <c r="J9912">
        <v>0</v>
      </c>
      <c r="K9912">
        <v>0</v>
      </c>
      <c r="L9912">
        <v>2902</v>
      </c>
      <c r="M9912">
        <v>2902</v>
      </c>
      <c r="N9912" t="s">
        <v>20</v>
      </c>
      <c r="O9912" t="s">
        <v>12954</v>
      </c>
      <c r="P9912" t="s">
        <v>28</v>
      </c>
      <c r="Q9912" t="s">
        <v>34233</v>
      </c>
      <c r="R9912" t="s">
        <v>34233</v>
      </c>
      <c r="S9912" t="s">
        <v>33800</v>
      </c>
      <c r="T9912" t="s">
        <v>34357</v>
      </c>
      <c r="AD9912" t="str">
        <f t="shared" si="1531"/>
        <v/>
      </c>
      <c r="AE9912" t="str">
        <f t="shared" si="1535"/>
        <v/>
      </c>
      <c r="AF9912" t="str">
        <f t="shared" si="1532"/>
        <v/>
      </c>
      <c r="AG9912" s="17">
        <v>1</v>
      </c>
      <c r="AH9912">
        <f t="shared" si="1536"/>
        <v>2.8</v>
      </c>
      <c r="AI9912">
        <v>0.14499999999999999</v>
      </c>
      <c r="AJ9912">
        <f t="shared" si="1538"/>
        <v>0.40599999999999997</v>
      </c>
      <c r="AK9912" t="str">
        <f t="shared" si="1537"/>
        <v/>
      </c>
      <c r="AL9912" t="str">
        <f t="shared" si="1539"/>
        <v/>
      </c>
    </row>
    <row r="9913" spans="1:39" x14ac:dyDescent="0.2">
      <c r="A9913" t="s">
        <v>25905</v>
      </c>
      <c r="B9913" t="s">
        <v>126</v>
      </c>
      <c r="C9913" t="s">
        <v>25906</v>
      </c>
      <c r="D9913" s="1">
        <v>40680</v>
      </c>
      <c r="E9913" s="1">
        <v>43456</v>
      </c>
      <c r="F9913" t="s">
        <v>19</v>
      </c>
      <c r="I9913">
        <v>100</v>
      </c>
      <c r="J9913">
        <v>0</v>
      </c>
      <c r="K9913">
        <v>0</v>
      </c>
      <c r="L9913">
        <v>1856</v>
      </c>
      <c r="M9913">
        <v>1856</v>
      </c>
      <c r="N9913" t="s">
        <v>20</v>
      </c>
      <c r="O9913" t="s">
        <v>25907</v>
      </c>
      <c r="P9913" t="s">
        <v>28</v>
      </c>
      <c r="Q9913" t="s">
        <v>34233</v>
      </c>
      <c r="R9913" t="s">
        <v>34233</v>
      </c>
      <c r="S9913" t="s">
        <v>33807</v>
      </c>
      <c r="T9913" t="s">
        <v>34349</v>
      </c>
      <c r="AD9913" t="str">
        <f t="shared" si="1531"/>
        <v/>
      </c>
      <c r="AE9913" t="str">
        <f t="shared" si="1535"/>
        <v/>
      </c>
      <c r="AF9913" t="str">
        <f t="shared" si="1532"/>
        <v/>
      </c>
      <c r="AG9913" s="17">
        <v>1</v>
      </c>
      <c r="AH9913">
        <f t="shared" si="1536"/>
        <v>2.8</v>
      </c>
      <c r="AI9913">
        <v>0.14499999999999999</v>
      </c>
      <c r="AJ9913">
        <f t="shared" si="1538"/>
        <v>0.40599999999999997</v>
      </c>
      <c r="AK9913" t="str">
        <f t="shared" si="1537"/>
        <v/>
      </c>
      <c r="AL9913" t="str">
        <f t="shared" si="1539"/>
        <v/>
      </c>
    </row>
    <row r="9914" spans="1:39" x14ac:dyDescent="0.2">
      <c r="A9914" t="s">
        <v>23752</v>
      </c>
      <c r="B9914" t="s">
        <v>126</v>
      </c>
      <c r="C9914" t="s">
        <v>23753</v>
      </c>
      <c r="D9914" s="1">
        <v>39154</v>
      </c>
      <c r="E9914" s="1">
        <v>43456</v>
      </c>
      <c r="F9914" t="s">
        <v>19</v>
      </c>
      <c r="I9914">
        <v>100</v>
      </c>
      <c r="J9914">
        <v>0</v>
      </c>
      <c r="K9914">
        <v>0</v>
      </c>
      <c r="L9914">
        <v>2270</v>
      </c>
      <c r="M9914">
        <v>2270</v>
      </c>
      <c r="N9914" t="s">
        <v>20</v>
      </c>
      <c r="O9914" t="s">
        <v>23754</v>
      </c>
      <c r="P9914" t="s">
        <v>28</v>
      </c>
      <c r="Q9914" t="s">
        <v>34233</v>
      </c>
      <c r="R9914" t="s">
        <v>34233</v>
      </c>
      <c r="S9914" t="s">
        <v>33797</v>
      </c>
      <c r="T9914" t="s">
        <v>34356</v>
      </c>
      <c r="U9914" t="s">
        <v>32656</v>
      </c>
      <c r="V9914" t="s">
        <v>33603</v>
      </c>
      <c r="W9914">
        <v>300</v>
      </c>
      <c r="X9914">
        <v>2</v>
      </c>
      <c r="Y9914" t="s">
        <v>32654</v>
      </c>
      <c r="Z9914">
        <v>600</v>
      </c>
      <c r="AA9914">
        <v>8.5</v>
      </c>
      <c r="AB9914">
        <v>12.5</v>
      </c>
      <c r="AC9914">
        <v>2</v>
      </c>
      <c r="AD9914" t="str">
        <f t="shared" si="1531"/>
        <v/>
      </c>
      <c r="AE9914" t="str">
        <f t="shared" si="1535"/>
        <v/>
      </c>
      <c r="AF9914" t="str">
        <f t="shared" si="1532"/>
        <v/>
      </c>
      <c r="AG9914">
        <f>IF((S9914&lt;&gt;"tühi")*(AC9914&lt;&gt;""),AC9914,"")</f>
        <v>2</v>
      </c>
      <c r="AH9914">
        <f t="shared" si="1536"/>
        <v>5.6</v>
      </c>
      <c r="AI9914">
        <v>0.14499999999999999</v>
      </c>
      <c r="AJ9914">
        <f t="shared" si="1538"/>
        <v>0.81199999999999994</v>
      </c>
      <c r="AK9914" t="str">
        <f t="shared" si="1537"/>
        <v/>
      </c>
      <c r="AL9914" t="str">
        <f t="shared" si="1539"/>
        <v/>
      </c>
    </row>
    <row r="9915" spans="1:39" x14ac:dyDescent="0.2">
      <c r="A9915" t="s">
        <v>9406</v>
      </c>
      <c r="B9915" t="s">
        <v>126</v>
      </c>
      <c r="C9915" t="s">
        <v>9407</v>
      </c>
      <c r="D9915" s="1">
        <v>36388</v>
      </c>
      <c r="E9915" s="1">
        <v>44546</v>
      </c>
      <c r="F9915" t="s">
        <v>19</v>
      </c>
      <c r="I9915">
        <v>100</v>
      </c>
      <c r="J9915">
        <v>0</v>
      </c>
      <c r="K9915">
        <v>0</v>
      </c>
      <c r="L9915">
        <v>477</v>
      </c>
      <c r="M9915">
        <v>477</v>
      </c>
      <c r="N9915" t="s">
        <v>20</v>
      </c>
      <c r="O9915" t="s">
        <v>9408</v>
      </c>
      <c r="P9915" t="s">
        <v>28</v>
      </c>
      <c r="Q9915" t="s">
        <v>34233</v>
      </c>
      <c r="R9915" t="s">
        <v>34233</v>
      </c>
      <c r="S9915" t="s">
        <v>32627</v>
      </c>
      <c r="T9915" t="s">
        <v>34233</v>
      </c>
      <c r="AD9915" t="str">
        <f t="shared" si="1531"/>
        <v/>
      </c>
      <c r="AE9915" t="str">
        <f t="shared" ref="AE9915:AE9931" si="1541">IF((S9915="tühi")*(AC9915&lt;&gt;""),AC9915,"")</f>
        <v/>
      </c>
      <c r="AF9915" t="str">
        <f t="shared" si="1532"/>
        <v/>
      </c>
      <c r="AG9915" s="17">
        <v>1</v>
      </c>
      <c r="AH9915">
        <f t="shared" si="1536"/>
        <v>2.8</v>
      </c>
      <c r="AI9915">
        <v>0.14499999999999999</v>
      </c>
      <c r="AJ9915">
        <f t="shared" si="1538"/>
        <v>0.40599999999999997</v>
      </c>
      <c r="AK9915" t="str">
        <f t="shared" si="1537"/>
        <v/>
      </c>
      <c r="AL9915" t="str">
        <f t="shared" si="1539"/>
        <v/>
      </c>
      <c r="AM9915" t="s">
        <v>34822</v>
      </c>
    </row>
    <row r="9916" spans="1:39" x14ac:dyDescent="0.2">
      <c r="A9916" t="s">
        <v>22182</v>
      </c>
      <c r="B9916" t="s">
        <v>126</v>
      </c>
      <c r="C9916" t="s">
        <v>22183</v>
      </c>
      <c r="D9916" s="1">
        <v>38729</v>
      </c>
      <c r="E9916" s="1">
        <v>44546</v>
      </c>
      <c r="F9916" t="s">
        <v>26</v>
      </c>
      <c r="I9916">
        <v>100</v>
      </c>
      <c r="J9916">
        <v>0</v>
      </c>
      <c r="K9916">
        <v>0</v>
      </c>
      <c r="L9916">
        <v>253</v>
      </c>
      <c r="M9916">
        <v>253</v>
      </c>
      <c r="N9916" t="s">
        <v>20</v>
      </c>
      <c r="O9916" t="s">
        <v>22184</v>
      </c>
      <c r="P9916" t="s">
        <v>28</v>
      </c>
      <c r="Q9916" t="s">
        <v>34233</v>
      </c>
      <c r="R9916" t="s">
        <v>34233</v>
      </c>
      <c r="S9916" t="s">
        <v>34233</v>
      </c>
      <c r="T9916" t="s">
        <v>34233</v>
      </c>
      <c r="V9916" t="s">
        <v>33605</v>
      </c>
      <c r="AD9916" t="str">
        <f t="shared" si="1531"/>
        <v/>
      </c>
      <c r="AE9916" t="str">
        <f t="shared" si="1541"/>
        <v/>
      </c>
      <c r="AF9916" t="str">
        <f t="shared" si="1532"/>
        <v/>
      </c>
      <c r="AG9916" t="str">
        <f t="shared" ref="AG9916:AG9947" si="1542">IF((S9916&lt;&gt;"tühi")*(AC9916&lt;&gt;""),AC9916,"")</f>
        <v/>
      </c>
      <c r="AH9916" t="str">
        <f t="shared" si="1536"/>
        <v/>
      </c>
      <c r="AI9916">
        <v>0.14499999999999999</v>
      </c>
      <c r="AJ9916" t="str">
        <f t="shared" si="1538"/>
        <v/>
      </c>
      <c r="AK9916" t="str">
        <f t="shared" si="1537"/>
        <v/>
      </c>
      <c r="AL9916" t="str">
        <f t="shared" si="1539"/>
        <v/>
      </c>
    </row>
    <row r="9917" spans="1:39" x14ac:dyDescent="0.2">
      <c r="A9917" t="s">
        <v>23065</v>
      </c>
      <c r="B9917" t="s">
        <v>126</v>
      </c>
      <c r="C9917" t="s">
        <v>23066</v>
      </c>
      <c r="D9917" s="1">
        <v>38898</v>
      </c>
      <c r="E9917" s="1">
        <v>44546</v>
      </c>
      <c r="F9917" t="s">
        <v>26</v>
      </c>
      <c r="I9917">
        <v>100</v>
      </c>
      <c r="J9917">
        <v>0</v>
      </c>
      <c r="K9917">
        <v>0</v>
      </c>
      <c r="L9917">
        <v>507</v>
      </c>
      <c r="M9917">
        <v>507</v>
      </c>
      <c r="N9917" t="s">
        <v>20</v>
      </c>
      <c r="O9917" t="s">
        <v>23067</v>
      </c>
      <c r="P9917" t="s">
        <v>44</v>
      </c>
      <c r="Q9917" t="s">
        <v>34233</v>
      </c>
      <c r="R9917" t="s">
        <v>34233</v>
      </c>
      <c r="S9917" t="s">
        <v>34233</v>
      </c>
      <c r="T9917" t="s">
        <v>34233</v>
      </c>
      <c r="V9917" t="s">
        <v>33589</v>
      </c>
      <c r="AD9917" t="str">
        <f t="shared" si="1531"/>
        <v/>
      </c>
      <c r="AE9917" t="str">
        <f t="shared" si="1541"/>
        <v/>
      </c>
      <c r="AF9917" t="str">
        <f t="shared" si="1532"/>
        <v/>
      </c>
      <c r="AG9917" t="str">
        <f t="shared" si="1542"/>
        <v/>
      </c>
      <c r="AH9917" t="str">
        <f t="shared" si="1536"/>
        <v/>
      </c>
      <c r="AI9917">
        <v>0.14499999999999999</v>
      </c>
      <c r="AJ9917" t="str">
        <f t="shared" si="1538"/>
        <v/>
      </c>
      <c r="AK9917" t="str">
        <f t="shared" si="1537"/>
        <v/>
      </c>
      <c r="AL9917" t="str">
        <f t="shared" si="1539"/>
        <v/>
      </c>
    </row>
    <row r="9918" spans="1:39" x14ac:dyDescent="0.2">
      <c r="A9918" t="s">
        <v>29549</v>
      </c>
      <c r="B9918" t="s">
        <v>126</v>
      </c>
      <c r="C9918" t="s">
        <v>29550</v>
      </c>
      <c r="D9918" s="1">
        <v>43276</v>
      </c>
      <c r="E9918" s="1">
        <v>44546</v>
      </c>
      <c r="F9918" t="s">
        <v>26</v>
      </c>
      <c r="I9918">
        <v>100</v>
      </c>
      <c r="J9918">
        <v>0</v>
      </c>
      <c r="K9918">
        <v>0</v>
      </c>
      <c r="L9918">
        <v>882</v>
      </c>
      <c r="M9918">
        <v>882</v>
      </c>
      <c r="N9918" t="s">
        <v>20</v>
      </c>
      <c r="O9918" t="s">
        <v>29551</v>
      </c>
      <c r="P9918" t="s">
        <v>44</v>
      </c>
      <c r="Q9918" t="s">
        <v>34233</v>
      </c>
      <c r="R9918" t="s">
        <v>34233</v>
      </c>
      <c r="S9918" t="s">
        <v>34233</v>
      </c>
      <c r="T9918" t="s">
        <v>34233</v>
      </c>
      <c r="V9918" t="s">
        <v>33603</v>
      </c>
      <c r="AD9918" t="str">
        <f t="shared" si="1531"/>
        <v/>
      </c>
      <c r="AE9918" t="str">
        <f t="shared" si="1541"/>
        <v/>
      </c>
      <c r="AF9918" t="str">
        <f t="shared" si="1532"/>
        <v/>
      </c>
      <c r="AG9918" t="str">
        <f t="shared" si="1542"/>
        <v/>
      </c>
      <c r="AH9918" t="str">
        <f t="shared" si="1536"/>
        <v/>
      </c>
      <c r="AI9918">
        <v>0.14499999999999999</v>
      </c>
      <c r="AJ9918" t="str">
        <f t="shared" si="1538"/>
        <v/>
      </c>
      <c r="AK9918" t="str">
        <f t="shared" si="1537"/>
        <v/>
      </c>
      <c r="AL9918" t="str">
        <f t="shared" si="1539"/>
        <v/>
      </c>
    </row>
    <row r="9919" spans="1:39" x14ac:dyDescent="0.2">
      <c r="A9919" t="s">
        <v>29305</v>
      </c>
      <c r="B9919" t="s">
        <v>126</v>
      </c>
      <c r="C9919" t="s">
        <v>29306</v>
      </c>
      <c r="D9919" s="1">
        <v>43368</v>
      </c>
      <c r="E9919" s="1">
        <v>44551</v>
      </c>
      <c r="F9919" t="s">
        <v>26</v>
      </c>
      <c r="I9919">
        <v>100</v>
      </c>
      <c r="J9919">
        <v>0</v>
      </c>
      <c r="K9919">
        <v>0</v>
      </c>
      <c r="L9919">
        <v>5364</v>
      </c>
      <c r="M9919">
        <v>5364</v>
      </c>
      <c r="N9919" t="s">
        <v>20</v>
      </c>
      <c r="O9919" t="s">
        <v>29307</v>
      </c>
      <c r="P9919" t="s">
        <v>44</v>
      </c>
      <c r="Q9919" t="s">
        <v>34233</v>
      </c>
      <c r="R9919" t="s">
        <v>34233</v>
      </c>
      <c r="S9919" t="s">
        <v>34233</v>
      </c>
      <c r="T9919" t="s">
        <v>34233</v>
      </c>
      <c r="AD9919" t="str">
        <f t="shared" si="1531"/>
        <v/>
      </c>
      <c r="AE9919" t="str">
        <f t="shared" si="1541"/>
        <v/>
      </c>
      <c r="AF9919" t="str">
        <f t="shared" si="1532"/>
        <v/>
      </c>
      <c r="AG9919" t="str">
        <f t="shared" si="1542"/>
        <v/>
      </c>
      <c r="AH9919" t="str">
        <f t="shared" si="1536"/>
        <v/>
      </c>
      <c r="AI9919">
        <v>0.14499999999999999</v>
      </c>
      <c r="AJ9919" t="str">
        <f t="shared" si="1538"/>
        <v/>
      </c>
      <c r="AK9919" t="str">
        <f t="shared" si="1537"/>
        <v/>
      </c>
      <c r="AL9919" t="str">
        <f t="shared" si="1539"/>
        <v/>
      </c>
    </row>
    <row r="9920" spans="1:39" x14ac:dyDescent="0.2">
      <c r="A9920" t="s">
        <v>29588</v>
      </c>
      <c r="B9920" t="s">
        <v>126</v>
      </c>
      <c r="C9920" t="s">
        <v>29589</v>
      </c>
      <c r="D9920" s="1">
        <v>43340</v>
      </c>
      <c r="E9920" s="1">
        <v>44560</v>
      </c>
      <c r="F9920" t="s">
        <v>26</v>
      </c>
      <c r="I9920">
        <v>100</v>
      </c>
      <c r="J9920">
        <v>0</v>
      </c>
      <c r="K9920">
        <v>0</v>
      </c>
      <c r="L9920">
        <v>10581</v>
      </c>
      <c r="M9920">
        <v>10581</v>
      </c>
      <c r="N9920" t="s">
        <v>20</v>
      </c>
      <c r="O9920" t="s">
        <v>29590</v>
      </c>
      <c r="P9920" t="s">
        <v>44</v>
      </c>
      <c r="Q9920" t="s">
        <v>34233</v>
      </c>
      <c r="R9920" t="s">
        <v>34233</v>
      </c>
      <c r="S9920" t="s">
        <v>34233</v>
      </c>
      <c r="T9920" t="s">
        <v>34233</v>
      </c>
      <c r="AD9920" t="str">
        <f t="shared" si="1531"/>
        <v/>
      </c>
      <c r="AE9920" t="str">
        <f t="shared" si="1541"/>
        <v/>
      </c>
      <c r="AF9920" t="str">
        <f t="shared" si="1532"/>
        <v/>
      </c>
      <c r="AG9920" t="str">
        <f t="shared" si="1542"/>
        <v/>
      </c>
      <c r="AH9920" t="str">
        <f t="shared" si="1536"/>
        <v/>
      </c>
      <c r="AI9920">
        <v>0.14499999999999999</v>
      </c>
      <c r="AJ9920" t="str">
        <f t="shared" si="1538"/>
        <v/>
      </c>
      <c r="AK9920" t="str">
        <f t="shared" si="1537"/>
        <v/>
      </c>
      <c r="AL9920" t="str">
        <f t="shared" si="1539"/>
        <v/>
      </c>
    </row>
    <row r="9921" spans="1:39" x14ac:dyDescent="0.2">
      <c r="A9921" t="s">
        <v>29308</v>
      </c>
      <c r="B9921" t="s">
        <v>126</v>
      </c>
      <c r="C9921" t="s">
        <v>29309</v>
      </c>
      <c r="D9921" s="1">
        <v>43367</v>
      </c>
      <c r="E9921" s="1">
        <v>44546</v>
      </c>
      <c r="F9921" t="s">
        <v>26</v>
      </c>
      <c r="I9921">
        <v>100</v>
      </c>
      <c r="J9921">
        <v>0</v>
      </c>
      <c r="K9921">
        <v>0</v>
      </c>
      <c r="L9921">
        <v>2624</v>
      </c>
      <c r="M9921">
        <v>2624</v>
      </c>
      <c r="N9921" t="s">
        <v>20</v>
      </c>
      <c r="O9921" t="s">
        <v>29310</v>
      </c>
      <c r="P9921" t="s">
        <v>44</v>
      </c>
      <c r="Q9921" t="s">
        <v>34233</v>
      </c>
      <c r="R9921" t="s">
        <v>34233</v>
      </c>
      <c r="S9921" t="s">
        <v>34233</v>
      </c>
      <c r="T9921" t="s">
        <v>34233</v>
      </c>
      <c r="V9921" t="s">
        <v>33604</v>
      </c>
      <c r="AD9921" t="str">
        <f t="shared" si="1531"/>
        <v/>
      </c>
      <c r="AE9921" t="str">
        <f t="shared" si="1541"/>
        <v/>
      </c>
      <c r="AF9921" t="str">
        <f t="shared" si="1532"/>
        <v/>
      </c>
      <c r="AG9921" t="str">
        <f t="shared" si="1542"/>
        <v/>
      </c>
      <c r="AH9921" t="str">
        <f t="shared" si="1536"/>
        <v/>
      </c>
      <c r="AI9921">
        <v>0.14499999999999999</v>
      </c>
      <c r="AJ9921" t="str">
        <f t="shared" si="1538"/>
        <v/>
      </c>
      <c r="AK9921" t="str">
        <f t="shared" si="1537"/>
        <v/>
      </c>
      <c r="AL9921" t="str">
        <f t="shared" si="1539"/>
        <v/>
      </c>
    </row>
    <row r="9922" spans="1:39" x14ac:dyDescent="0.2">
      <c r="A9922" t="s">
        <v>29651</v>
      </c>
      <c r="B9922" t="s">
        <v>126</v>
      </c>
      <c r="C9922" t="s">
        <v>29652</v>
      </c>
      <c r="D9922" s="1">
        <v>43301</v>
      </c>
      <c r="E9922" s="1">
        <v>44546</v>
      </c>
      <c r="F9922" t="s">
        <v>26</v>
      </c>
      <c r="I9922">
        <v>100</v>
      </c>
      <c r="J9922">
        <v>0</v>
      </c>
      <c r="K9922">
        <v>0</v>
      </c>
      <c r="L9922">
        <v>1063</v>
      </c>
      <c r="M9922">
        <v>1063</v>
      </c>
      <c r="N9922" t="s">
        <v>20</v>
      </c>
      <c r="O9922" t="s">
        <v>29653</v>
      </c>
      <c r="P9922" t="s">
        <v>44</v>
      </c>
      <c r="Q9922" t="s">
        <v>34233</v>
      </c>
      <c r="R9922" t="s">
        <v>34233</v>
      </c>
      <c r="S9922" t="s">
        <v>34233</v>
      </c>
      <c r="T9922" t="s">
        <v>34233</v>
      </c>
      <c r="AD9922" t="str">
        <f t="shared" si="1531"/>
        <v/>
      </c>
      <c r="AE9922" t="str">
        <f t="shared" si="1541"/>
        <v/>
      </c>
      <c r="AF9922" t="str">
        <f t="shared" si="1532"/>
        <v/>
      </c>
      <c r="AG9922" t="str">
        <f t="shared" si="1542"/>
        <v/>
      </c>
      <c r="AH9922" t="str">
        <f t="shared" si="1536"/>
        <v/>
      </c>
      <c r="AI9922">
        <v>0.14499999999999999</v>
      </c>
      <c r="AJ9922" t="str">
        <f t="shared" si="1538"/>
        <v/>
      </c>
      <c r="AK9922" t="str">
        <f t="shared" si="1537"/>
        <v/>
      </c>
      <c r="AL9922" t="str">
        <f t="shared" si="1539"/>
        <v/>
      </c>
    </row>
    <row r="9923" spans="1:39" x14ac:dyDescent="0.2">
      <c r="A9923" t="s">
        <v>22179</v>
      </c>
      <c r="B9923" t="s">
        <v>126</v>
      </c>
      <c r="C9923" t="s">
        <v>22180</v>
      </c>
      <c r="D9923" s="1">
        <v>38729</v>
      </c>
      <c r="E9923" s="1">
        <v>44546</v>
      </c>
      <c r="F9923" t="s">
        <v>26</v>
      </c>
      <c r="I9923">
        <v>100</v>
      </c>
      <c r="J9923">
        <v>0</v>
      </c>
      <c r="K9923">
        <v>0</v>
      </c>
      <c r="L9923">
        <v>445</v>
      </c>
      <c r="M9923">
        <v>445</v>
      </c>
      <c r="N9923" t="s">
        <v>20</v>
      </c>
      <c r="O9923" t="s">
        <v>22181</v>
      </c>
      <c r="P9923" t="s">
        <v>28</v>
      </c>
      <c r="Q9923" t="s">
        <v>34233</v>
      </c>
      <c r="R9923" t="s">
        <v>34233</v>
      </c>
      <c r="S9923" t="s">
        <v>34233</v>
      </c>
      <c r="T9923" t="s">
        <v>34233</v>
      </c>
      <c r="V9923" t="s">
        <v>33605</v>
      </c>
      <c r="AD9923" t="str">
        <f t="shared" ref="AD9923:AD9986" si="1543">IF((S9923="tühi")*(F9923&lt;&gt;"Elamumaa")*(G9923&lt;&gt;"Elamumaa")*(H9923&lt;&gt;"Elamumaa"),IF(Z9923=0,"",Z9923),"")</f>
        <v/>
      </c>
      <c r="AE9923" t="str">
        <f t="shared" si="1541"/>
        <v/>
      </c>
      <c r="AF9923" t="str">
        <f t="shared" ref="AF9923:AF9986" si="1544">IF((S9923&lt;&gt;"tühi")*(F9923&lt;&gt;"Elamumaa")*(G9923&lt;&gt;"Elamumaa")*(H9923&lt;&gt;"Elamumaa"),IF(Z9923=0,"",Z9923),"")</f>
        <v/>
      </c>
      <c r="AG9923" t="str">
        <f t="shared" si="1542"/>
        <v/>
      </c>
      <c r="AH9923" t="str">
        <f t="shared" si="1536"/>
        <v/>
      </c>
      <c r="AI9923">
        <v>0.14499999999999999</v>
      </c>
      <c r="AJ9923" t="str">
        <f t="shared" si="1538"/>
        <v/>
      </c>
      <c r="AK9923" t="str">
        <f t="shared" si="1537"/>
        <v/>
      </c>
      <c r="AL9923" t="str">
        <f t="shared" si="1539"/>
        <v/>
      </c>
    </row>
    <row r="9924" spans="1:39" x14ac:dyDescent="0.2">
      <c r="A9924" t="s">
        <v>25911</v>
      </c>
      <c r="B9924" t="s">
        <v>126</v>
      </c>
      <c r="C9924" t="s">
        <v>25912</v>
      </c>
      <c r="D9924" s="1">
        <v>40680</v>
      </c>
      <c r="E9924" s="1">
        <v>44546</v>
      </c>
      <c r="F9924" t="s">
        <v>26</v>
      </c>
      <c r="I9924">
        <v>100</v>
      </c>
      <c r="J9924">
        <v>0</v>
      </c>
      <c r="K9924">
        <v>0</v>
      </c>
      <c r="L9924">
        <v>478</v>
      </c>
      <c r="M9924">
        <v>478</v>
      </c>
      <c r="N9924" t="s">
        <v>20</v>
      </c>
      <c r="O9924" t="s">
        <v>25913</v>
      </c>
      <c r="P9924" t="s">
        <v>44</v>
      </c>
      <c r="Q9924" t="s">
        <v>34233</v>
      </c>
      <c r="R9924" t="s">
        <v>34233</v>
      </c>
      <c r="S9924" t="s">
        <v>34233</v>
      </c>
      <c r="T9924" t="s">
        <v>34233</v>
      </c>
      <c r="AD9924" t="str">
        <f t="shared" si="1543"/>
        <v/>
      </c>
      <c r="AE9924" t="str">
        <f t="shared" si="1541"/>
        <v/>
      </c>
      <c r="AF9924" t="str">
        <f t="shared" si="1544"/>
        <v/>
      </c>
      <c r="AG9924" t="str">
        <f t="shared" si="1542"/>
        <v/>
      </c>
      <c r="AH9924" t="str">
        <f t="shared" si="1536"/>
        <v/>
      </c>
      <c r="AI9924">
        <v>0.14499999999999999</v>
      </c>
      <c r="AJ9924" t="str">
        <f t="shared" si="1538"/>
        <v/>
      </c>
      <c r="AK9924" t="str">
        <f t="shared" si="1537"/>
        <v/>
      </c>
      <c r="AL9924" t="str">
        <f t="shared" si="1539"/>
        <v/>
      </c>
    </row>
    <row r="9925" spans="1:39" x14ac:dyDescent="0.2">
      <c r="A9925" t="s">
        <v>14569</v>
      </c>
      <c r="B9925" t="s">
        <v>126</v>
      </c>
      <c r="C9925" t="s">
        <v>14570</v>
      </c>
      <c r="D9925" s="1">
        <v>37252</v>
      </c>
      <c r="E9925" s="1">
        <v>43951</v>
      </c>
      <c r="F9925" t="s">
        <v>19</v>
      </c>
      <c r="I9925">
        <v>100</v>
      </c>
      <c r="J9925">
        <v>0</v>
      </c>
      <c r="K9925">
        <v>0</v>
      </c>
      <c r="L9925">
        <v>1500</v>
      </c>
      <c r="M9925">
        <v>1500</v>
      </c>
      <c r="N9925" t="s">
        <v>20</v>
      </c>
      <c r="O9925" t="s">
        <v>14571</v>
      </c>
      <c r="P9925" t="s">
        <v>28</v>
      </c>
      <c r="Q9925" t="s">
        <v>34234</v>
      </c>
      <c r="R9925" t="s">
        <v>34235</v>
      </c>
      <c r="S9925" t="s">
        <v>32627</v>
      </c>
      <c r="T9925" t="s">
        <v>34363</v>
      </c>
      <c r="U9925" t="s">
        <v>32634</v>
      </c>
      <c r="V9925" t="s">
        <v>33613</v>
      </c>
      <c r="W9925">
        <v>375</v>
      </c>
      <c r="X9925">
        <v>2</v>
      </c>
      <c r="Y9925" t="s">
        <v>32654</v>
      </c>
      <c r="AB9925">
        <v>25</v>
      </c>
      <c r="AC9925">
        <v>1</v>
      </c>
      <c r="AD9925" t="str">
        <f t="shared" si="1543"/>
        <v/>
      </c>
      <c r="AE9925" t="str">
        <f t="shared" si="1541"/>
        <v/>
      </c>
      <c r="AF9925" t="str">
        <f t="shared" si="1544"/>
        <v/>
      </c>
      <c r="AG9925">
        <f t="shared" si="1542"/>
        <v>1</v>
      </c>
      <c r="AH9925">
        <f t="shared" si="1536"/>
        <v>2.8</v>
      </c>
      <c r="AI9925">
        <v>0.14499999999999999</v>
      </c>
      <c r="AJ9925">
        <f t="shared" si="1538"/>
        <v>0.40599999999999997</v>
      </c>
      <c r="AK9925" t="str">
        <f t="shared" si="1537"/>
        <v/>
      </c>
      <c r="AL9925" t="str">
        <f t="shared" si="1539"/>
        <v/>
      </c>
    </row>
    <row r="9926" spans="1:39" x14ac:dyDescent="0.2">
      <c r="A9926" t="s">
        <v>14572</v>
      </c>
      <c r="B9926" t="s">
        <v>126</v>
      </c>
      <c r="C9926" t="s">
        <v>14573</v>
      </c>
      <c r="D9926" s="1">
        <v>37252</v>
      </c>
      <c r="E9926" s="1">
        <v>43951</v>
      </c>
      <c r="F9926" t="s">
        <v>19</v>
      </c>
      <c r="I9926">
        <v>100</v>
      </c>
      <c r="J9926">
        <v>0</v>
      </c>
      <c r="K9926">
        <v>0</v>
      </c>
      <c r="L9926">
        <v>1692</v>
      </c>
      <c r="M9926">
        <v>1692</v>
      </c>
      <c r="N9926" t="s">
        <v>20</v>
      </c>
      <c r="O9926" t="s">
        <v>14574</v>
      </c>
      <c r="P9926" t="s">
        <v>28</v>
      </c>
      <c r="Q9926" t="s">
        <v>34234</v>
      </c>
      <c r="R9926" t="s">
        <v>34235</v>
      </c>
      <c r="S9926" t="s">
        <v>33797</v>
      </c>
      <c r="T9926" t="s">
        <v>34349</v>
      </c>
      <c r="U9926" t="s">
        <v>32634</v>
      </c>
      <c r="V9926" t="s">
        <v>33613</v>
      </c>
      <c r="W9926">
        <v>340</v>
      </c>
      <c r="X9926">
        <v>2</v>
      </c>
      <c r="Y9926" t="s">
        <v>32654</v>
      </c>
      <c r="AB9926">
        <v>20</v>
      </c>
      <c r="AC9926">
        <v>1</v>
      </c>
      <c r="AD9926" t="str">
        <f t="shared" si="1543"/>
        <v/>
      </c>
      <c r="AE9926" t="str">
        <f t="shared" si="1541"/>
        <v/>
      </c>
      <c r="AF9926" t="str">
        <f t="shared" si="1544"/>
        <v/>
      </c>
      <c r="AG9926">
        <f t="shared" si="1542"/>
        <v>1</v>
      </c>
      <c r="AH9926">
        <f t="shared" si="1536"/>
        <v>2.8</v>
      </c>
      <c r="AI9926">
        <v>0.14499999999999999</v>
      </c>
      <c r="AJ9926">
        <f t="shared" si="1538"/>
        <v>0.40599999999999997</v>
      </c>
      <c r="AK9926" t="str">
        <f t="shared" si="1537"/>
        <v/>
      </c>
      <c r="AL9926" t="str">
        <f t="shared" si="1539"/>
        <v/>
      </c>
    </row>
    <row r="9927" spans="1:39" x14ac:dyDescent="0.2">
      <c r="A9927" t="s">
        <v>25554</v>
      </c>
      <c r="B9927" t="s">
        <v>126</v>
      </c>
      <c r="C9927" t="s">
        <v>25555</v>
      </c>
      <c r="D9927" s="1">
        <v>40058</v>
      </c>
      <c r="E9927" s="1">
        <v>44546</v>
      </c>
      <c r="F9927" t="s">
        <v>19</v>
      </c>
      <c r="I9927">
        <v>100</v>
      </c>
      <c r="J9927">
        <v>0</v>
      </c>
      <c r="K9927">
        <v>0</v>
      </c>
      <c r="L9927">
        <v>5573</v>
      </c>
      <c r="M9927">
        <v>5573</v>
      </c>
      <c r="N9927" t="s">
        <v>20</v>
      </c>
      <c r="O9927" t="s">
        <v>25556</v>
      </c>
      <c r="P9927" t="s">
        <v>28</v>
      </c>
      <c r="Q9927" t="s">
        <v>34234</v>
      </c>
      <c r="R9927" t="s">
        <v>33762</v>
      </c>
      <c r="S9927" t="s">
        <v>33942</v>
      </c>
      <c r="T9927" t="s">
        <v>34233</v>
      </c>
      <c r="U9927" t="s">
        <v>32634</v>
      </c>
      <c r="V9927" t="s">
        <v>33592</v>
      </c>
      <c r="W9927">
        <v>300</v>
      </c>
      <c r="X9927">
        <v>2</v>
      </c>
      <c r="Y9927" t="s">
        <v>32654</v>
      </c>
      <c r="AA9927">
        <v>8.5</v>
      </c>
      <c r="AC9927">
        <v>1</v>
      </c>
      <c r="AD9927" t="str">
        <f t="shared" si="1543"/>
        <v/>
      </c>
      <c r="AE9927">
        <f t="shared" si="1541"/>
        <v>1</v>
      </c>
      <c r="AF9927" t="str">
        <f t="shared" si="1544"/>
        <v/>
      </c>
      <c r="AG9927" t="str">
        <f t="shared" si="1542"/>
        <v/>
      </c>
      <c r="AH9927" t="str">
        <f t="shared" si="1536"/>
        <v/>
      </c>
      <c r="AI9927">
        <v>0.14499999999999999</v>
      </c>
      <c r="AJ9927" t="str">
        <f t="shared" si="1538"/>
        <v/>
      </c>
      <c r="AK9927">
        <f t="shared" si="1537"/>
        <v>2.8</v>
      </c>
      <c r="AL9927">
        <f t="shared" si="1539"/>
        <v>0.40599999999999997</v>
      </c>
    </row>
    <row r="9928" spans="1:39" x14ac:dyDescent="0.2">
      <c r="A9928" t="s">
        <v>11637</v>
      </c>
      <c r="B9928" t="s">
        <v>126</v>
      </c>
      <c r="C9928" t="s">
        <v>11638</v>
      </c>
      <c r="D9928" s="1">
        <v>36556</v>
      </c>
      <c r="E9928" s="1">
        <v>43456</v>
      </c>
      <c r="F9928" t="s">
        <v>19</v>
      </c>
      <c r="I9928">
        <v>100</v>
      </c>
      <c r="J9928">
        <v>0</v>
      </c>
      <c r="K9928">
        <v>0</v>
      </c>
      <c r="L9928">
        <v>1202</v>
      </c>
      <c r="M9928">
        <v>1202</v>
      </c>
      <c r="N9928" t="s">
        <v>20</v>
      </c>
      <c r="O9928" t="s">
        <v>11639</v>
      </c>
      <c r="P9928" t="s">
        <v>28</v>
      </c>
      <c r="Q9928" t="s">
        <v>34234</v>
      </c>
      <c r="R9928" t="s">
        <v>34235</v>
      </c>
      <c r="S9928" t="s">
        <v>33797</v>
      </c>
      <c r="T9928" t="s">
        <v>34349</v>
      </c>
      <c r="U9928" t="s">
        <v>32634</v>
      </c>
      <c r="V9928" t="s">
        <v>33610</v>
      </c>
      <c r="W9928">
        <v>300</v>
      </c>
      <c r="X9928">
        <v>2</v>
      </c>
      <c r="AB9928">
        <v>25</v>
      </c>
      <c r="AC9928">
        <v>1</v>
      </c>
      <c r="AD9928" t="str">
        <f t="shared" si="1543"/>
        <v/>
      </c>
      <c r="AE9928" t="str">
        <f t="shared" si="1541"/>
        <v/>
      </c>
      <c r="AF9928" t="str">
        <f t="shared" si="1544"/>
        <v/>
      </c>
      <c r="AG9928">
        <f t="shared" si="1542"/>
        <v>1</v>
      </c>
      <c r="AH9928">
        <f t="shared" si="1536"/>
        <v>2.8</v>
      </c>
      <c r="AI9928">
        <v>0.14499999999999999</v>
      </c>
      <c r="AJ9928">
        <f t="shared" si="1538"/>
        <v>0.40599999999999997</v>
      </c>
      <c r="AK9928" t="str">
        <f t="shared" si="1537"/>
        <v/>
      </c>
      <c r="AL9928" t="str">
        <f t="shared" si="1539"/>
        <v/>
      </c>
    </row>
    <row r="9929" spans="1:39" x14ac:dyDescent="0.2">
      <c r="A9929" t="s">
        <v>14563</v>
      </c>
      <c r="B9929" t="s">
        <v>126</v>
      </c>
      <c r="C9929" t="s">
        <v>14564</v>
      </c>
      <c r="D9929" s="1">
        <v>37252</v>
      </c>
      <c r="E9929" s="1">
        <v>43456</v>
      </c>
      <c r="F9929" t="s">
        <v>19</v>
      </c>
      <c r="I9929">
        <v>100</v>
      </c>
      <c r="J9929">
        <v>0</v>
      </c>
      <c r="K9929">
        <v>0</v>
      </c>
      <c r="L9929">
        <v>2000</v>
      </c>
      <c r="M9929">
        <v>2000</v>
      </c>
      <c r="N9929" t="s">
        <v>20</v>
      </c>
      <c r="O9929" t="s">
        <v>14565</v>
      </c>
      <c r="P9929" t="s">
        <v>28</v>
      </c>
      <c r="Q9929" t="s">
        <v>34234</v>
      </c>
      <c r="R9929" t="s">
        <v>34235</v>
      </c>
      <c r="S9929" t="s">
        <v>32628</v>
      </c>
      <c r="T9929" t="s">
        <v>34349</v>
      </c>
      <c r="U9929" t="s">
        <v>32634</v>
      </c>
      <c r="V9929" t="s">
        <v>33613</v>
      </c>
      <c r="W9929">
        <v>400</v>
      </c>
      <c r="X9929">
        <v>2</v>
      </c>
      <c r="Y9929" t="s">
        <v>32654</v>
      </c>
      <c r="AB9929">
        <v>20</v>
      </c>
      <c r="AC9929">
        <v>1</v>
      </c>
      <c r="AD9929" t="str">
        <f t="shared" si="1543"/>
        <v/>
      </c>
      <c r="AE9929" t="str">
        <f t="shared" si="1541"/>
        <v/>
      </c>
      <c r="AF9929" t="str">
        <f t="shared" si="1544"/>
        <v/>
      </c>
      <c r="AG9929">
        <f t="shared" si="1542"/>
        <v>1</v>
      </c>
      <c r="AH9929">
        <f t="shared" si="1536"/>
        <v>2.8</v>
      </c>
      <c r="AI9929">
        <v>0.14499999999999999</v>
      </c>
      <c r="AJ9929">
        <f t="shared" si="1538"/>
        <v>0.40599999999999997</v>
      </c>
      <c r="AK9929" t="str">
        <f t="shared" si="1537"/>
        <v/>
      </c>
      <c r="AL9929" t="str">
        <f t="shared" si="1539"/>
        <v/>
      </c>
    </row>
    <row r="9930" spans="1:39" x14ac:dyDescent="0.2">
      <c r="A9930" t="s">
        <v>14566</v>
      </c>
      <c r="B9930" t="s">
        <v>126</v>
      </c>
      <c r="C9930" t="s">
        <v>14567</v>
      </c>
      <c r="D9930" s="1">
        <v>37252</v>
      </c>
      <c r="E9930" s="1">
        <v>43456</v>
      </c>
      <c r="F9930" t="s">
        <v>19</v>
      </c>
      <c r="I9930">
        <v>100</v>
      </c>
      <c r="J9930">
        <v>0</v>
      </c>
      <c r="K9930">
        <v>0</v>
      </c>
      <c r="L9930">
        <v>2000</v>
      </c>
      <c r="M9930">
        <v>2000</v>
      </c>
      <c r="N9930" t="s">
        <v>20</v>
      </c>
      <c r="O9930" t="s">
        <v>14568</v>
      </c>
      <c r="P9930" t="s">
        <v>28</v>
      </c>
      <c r="Q9930" t="s">
        <v>34234</v>
      </c>
      <c r="R9930" t="s">
        <v>34235</v>
      </c>
      <c r="S9930" t="s">
        <v>33797</v>
      </c>
      <c r="T9930" t="s">
        <v>34677</v>
      </c>
      <c r="U9930" t="s">
        <v>32634</v>
      </c>
      <c r="V9930" t="s">
        <v>33613</v>
      </c>
      <c r="W9930">
        <v>400</v>
      </c>
      <c r="X9930">
        <v>2</v>
      </c>
      <c r="Y9930" t="s">
        <v>32654</v>
      </c>
      <c r="AB9930">
        <v>20</v>
      </c>
      <c r="AC9930">
        <v>1</v>
      </c>
      <c r="AD9930" t="str">
        <f t="shared" si="1543"/>
        <v/>
      </c>
      <c r="AE9930" t="str">
        <f t="shared" si="1541"/>
        <v/>
      </c>
      <c r="AF9930" t="str">
        <f t="shared" si="1544"/>
        <v/>
      </c>
      <c r="AG9930">
        <f t="shared" si="1542"/>
        <v>1</v>
      </c>
      <c r="AH9930">
        <f t="shared" si="1536"/>
        <v>2.8</v>
      </c>
      <c r="AI9930">
        <v>0.14499999999999999</v>
      </c>
      <c r="AJ9930">
        <f t="shared" si="1538"/>
        <v>0.40599999999999997</v>
      </c>
      <c r="AK9930" t="str">
        <f t="shared" si="1537"/>
        <v/>
      </c>
      <c r="AL9930" t="str">
        <f t="shared" si="1539"/>
        <v/>
      </c>
    </row>
    <row r="9931" spans="1:39" x14ac:dyDescent="0.2">
      <c r="A9931" t="s">
        <v>28713</v>
      </c>
      <c r="B9931" t="s">
        <v>126</v>
      </c>
      <c r="C9931" t="s">
        <v>28714</v>
      </c>
      <c r="D9931" s="1">
        <v>42780</v>
      </c>
      <c r="E9931" s="1">
        <v>44546</v>
      </c>
      <c r="F9931" t="s">
        <v>26</v>
      </c>
      <c r="I9931">
        <v>100</v>
      </c>
      <c r="J9931">
        <v>0</v>
      </c>
      <c r="K9931">
        <v>0</v>
      </c>
      <c r="L9931">
        <v>2112</v>
      </c>
      <c r="M9931">
        <v>2112</v>
      </c>
      <c r="N9931" t="s">
        <v>20</v>
      </c>
      <c r="O9931" t="s">
        <v>28715</v>
      </c>
      <c r="P9931" t="s">
        <v>44</v>
      </c>
      <c r="Q9931" t="s">
        <v>34233</v>
      </c>
      <c r="R9931" t="s">
        <v>34233</v>
      </c>
      <c r="S9931" t="s">
        <v>34233</v>
      </c>
      <c r="T9931" t="s">
        <v>34233</v>
      </c>
      <c r="AD9931" t="str">
        <f t="shared" si="1543"/>
        <v/>
      </c>
      <c r="AE9931" t="str">
        <f t="shared" si="1541"/>
        <v/>
      </c>
      <c r="AF9931" t="str">
        <f t="shared" si="1544"/>
        <v/>
      </c>
      <c r="AG9931" t="str">
        <f t="shared" si="1542"/>
        <v/>
      </c>
      <c r="AH9931" t="str">
        <f t="shared" si="1536"/>
        <v/>
      </c>
      <c r="AI9931">
        <v>0.14499999999999999</v>
      </c>
      <c r="AJ9931" t="str">
        <f t="shared" si="1538"/>
        <v/>
      </c>
      <c r="AK9931" t="str">
        <f t="shared" si="1537"/>
        <v/>
      </c>
      <c r="AL9931" t="str">
        <f t="shared" si="1539"/>
        <v/>
      </c>
    </row>
    <row r="9932" spans="1:39" x14ac:dyDescent="0.2">
      <c r="A9932" t="s">
        <v>4877</v>
      </c>
      <c r="B9932" t="s">
        <v>126</v>
      </c>
      <c r="C9932" t="s">
        <v>4878</v>
      </c>
      <c r="D9932" s="1">
        <v>35949</v>
      </c>
      <c r="E9932" s="1">
        <v>44546</v>
      </c>
      <c r="F9932" t="s">
        <v>19</v>
      </c>
      <c r="I9932">
        <v>100</v>
      </c>
      <c r="J9932">
        <v>0</v>
      </c>
      <c r="K9932">
        <v>0</v>
      </c>
      <c r="L9932">
        <v>1901</v>
      </c>
      <c r="M9932">
        <v>1901</v>
      </c>
      <c r="N9932" t="s">
        <v>20</v>
      </c>
      <c r="O9932" t="s">
        <v>4879</v>
      </c>
      <c r="P9932" t="s">
        <v>28</v>
      </c>
      <c r="Q9932" t="s">
        <v>34233</v>
      </c>
      <c r="R9932" t="s">
        <v>34233</v>
      </c>
      <c r="S9932" t="s">
        <v>33942</v>
      </c>
      <c r="T9932" t="s">
        <v>34233</v>
      </c>
      <c r="AD9932" t="str">
        <f t="shared" si="1543"/>
        <v/>
      </c>
      <c r="AE9932" s="16">
        <v>1</v>
      </c>
      <c r="AF9932" t="str">
        <f t="shared" si="1544"/>
        <v/>
      </c>
      <c r="AG9932" t="str">
        <f t="shared" si="1542"/>
        <v/>
      </c>
      <c r="AH9932" t="str">
        <f t="shared" si="1536"/>
        <v/>
      </c>
      <c r="AI9932">
        <v>0.14499999999999999</v>
      </c>
      <c r="AJ9932" t="str">
        <f t="shared" si="1538"/>
        <v/>
      </c>
      <c r="AK9932">
        <f t="shared" si="1537"/>
        <v>2.8</v>
      </c>
      <c r="AL9932">
        <f t="shared" si="1539"/>
        <v>0.40599999999999997</v>
      </c>
    </row>
    <row r="9933" spans="1:39" x14ac:dyDescent="0.2">
      <c r="A9933" t="s">
        <v>31883</v>
      </c>
      <c r="B9933" t="s">
        <v>126</v>
      </c>
      <c r="C9933" t="s">
        <v>31884</v>
      </c>
      <c r="D9933" s="1">
        <v>44116</v>
      </c>
      <c r="E9933" s="1">
        <v>44116</v>
      </c>
      <c r="F9933" t="s">
        <v>39</v>
      </c>
      <c r="I9933">
        <v>100</v>
      </c>
      <c r="J9933">
        <v>0</v>
      </c>
      <c r="K9933">
        <v>0</v>
      </c>
      <c r="L9933">
        <v>7674</v>
      </c>
      <c r="M9933">
        <v>7674</v>
      </c>
      <c r="N9933" t="s">
        <v>20</v>
      </c>
      <c r="O9933" t="s">
        <v>31885</v>
      </c>
      <c r="P9933" t="s">
        <v>28</v>
      </c>
      <c r="Q9933" t="s">
        <v>34233</v>
      </c>
      <c r="R9933" t="s">
        <v>34233</v>
      </c>
      <c r="S9933" t="s">
        <v>33942</v>
      </c>
      <c r="T9933" t="s">
        <v>34233</v>
      </c>
      <c r="AD9933" t="str">
        <f t="shared" si="1543"/>
        <v/>
      </c>
      <c r="AE9933" t="str">
        <f t="shared" ref="AE9933:AE9968" si="1545">IF((S9933="tühi")*(AC9933&lt;&gt;""),AC9933,"")</f>
        <v/>
      </c>
      <c r="AF9933" t="str">
        <f t="shared" si="1544"/>
        <v/>
      </c>
      <c r="AG9933" t="str">
        <f t="shared" si="1542"/>
        <v/>
      </c>
      <c r="AH9933" t="str">
        <f t="shared" si="1536"/>
        <v/>
      </c>
      <c r="AI9933">
        <v>0.14499999999999999</v>
      </c>
      <c r="AJ9933" t="str">
        <f t="shared" si="1538"/>
        <v/>
      </c>
      <c r="AK9933" t="str">
        <f t="shared" si="1537"/>
        <v/>
      </c>
      <c r="AL9933" t="str">
        <f t="shared" si="1539"/>
        <v/>
      </c>
    </row>
    <row r="9934" spans="1:39" s="20" customFormat="1" x14ac:dyDescent="0.2">
      <c r="A9934" s="20" t="s">
        <v>19781</v>
      </c>
      <c r="B9934" s="20" t="s">
        <v>126</v>
      </c>
      <c r="C9934" s="20" t="s">
        <v>10104</v>
      </c>
      <c r="D9934" s="21">
        <v>38205</v>
      </c>
      <c r="E9934" s="21">
        <v>43829</v>
      </c>
      <c r="F9934" s="20" t="s">
        <v>39</v>
      </c>
      <c r="I9934" s="20">
        <v>100</v>
      </c>
      <c r="J9934" s="20">
        <v>0</v>
      </c>
      <c r="K9934" s="20">
        <v>0</v>
      </c>
      <c r="L9934" s="20">
        <v>291</v>
      </c>
      <c r="M9934" s="20">
        <v>291</v>
      </c>
      <c r="N9934" s="20" t="s">
        <v>20</v>
      </c>
      <c r="O9934" s="20" t="s">
        <v>19782</v>
      </c>
      <c r="P9934" s="20" t="s">
        <v>44</v>
      </c>
      <c r="Q9934" s="20" t="s">
        <v>34233</v>
      </c>
      <c r="R9934" s="20" t="s">
        <v>34233</v>
      </c>
      <c r="S9934" s="20" t="s">
        <v>33942</v>
      </c>
      <c r="T9934" s="20" t="s">
        <v>34233</v>
      </c>
      <c r="V9934" s="20" t="s">
        <v>33576</v>
      </c>
      <c r="AD9934" s="20" t="str">
        <f t="shared" si="1543"/>
        <v/>
      </c>
      <c r="AE9934" s="20" t="str">
        <f t="shared" si="1545"/>
        <v/>
      </c>
      <c r="AF9934" s="20" t="str">
        <f t="shared" si="1544"/>
        <v/>
      </c>
      <c r="AG9934" s="20" t="str">
        <f t="shared" si="1542"/>
        <v/>
      </c>
      <c r="AH9934" s="20" t="str">
        <f t="shared" si="1536"/>
        <v/>
      </c>
      <c r="AI9934" s="20">
        <v>0.14499999999999999</v>
      </c>
      <c r="AJ9934" s="20" t="str">
        <f t="shared" si="1538"/>
        <v/>
      </c>
      <c r="AK9934" s="20" t="str">
        <f t="shared" si="1537"/>
        <v/>
      </c>
      <c r="AL9934" s="20" t="str">
        <f t="shared" si="1539"/>
        <v/>
      </c>
      <c r="AM9934" s="20" t="s">
        <v>34169</v>
      </c>
    </row>
    <row r="9935" spans="1:39" x14ac:dyDescent="0.2">
      <c r="A9935" t="s">
        <v>14928</v>
      </c>
      <c r="B9935" t="s">
        <v>126</v>
      </c>
      <c r="C9935" t="s">
        <v>14929</v>
      </c>
      <c r="D9935" s="1">
        <v>37307</v>
      </c>
      <c r="E9935" s="1">
        <v>43951</v>
      </c>
      <c r="F9935" t="s">
        <v>19</v>
      </c>
      <c r="I9935">
        <v>100</v>
      </c>
      <c r="J9935">
        <v>0</v>
      </c>
      <c r="K9935">
        <v>0</v>
      </c>
      <c r="L9935">
        <v>1261</v>
      </c>
      <c r="M9935">
        <v>1261</v>
      </c>
      <c r="N9935" t="s">
        <v>20</v>
      </c>
      <c r="O9935" t="s">
        <v>14930</v>
      </c>
      <c r="P9935" t="s">
        <v>28</v>
      </c>
      <c r="Q9935" t="s">
        <v>34233</v>
      </c>
      <c r="R9935" t="s">
        <v>34233</v>
      </c>
      <c r="S9935" t="s">
        <v>32628</v>
      </c>
      <c r="T9935" t="s">
        <v>34678</v>
      </c>
      <c r="U9935" t="s">
        <v>32634</v>
      </c>
      <c r="V9935" t="s">
        <v>33576</v>
      </c>
      <c r="W9935">
        <v>250</v>
      </c>
      <c r="X9935">
        <v>2</v>
      </c>
      <c r="Y9935">
        <v>1</v>
      </c>
      <c r="AA9935">
        <v>14</v>
      </c>
      <c r="AB9935">
        <v>20</v>
      </c>
      <c r="AC9935">
        <v>1</v>
      </c>
      <c r="AD9935" t="str">
        <f t="shared" si="1543"/>
        <v/>
      </c>
      <c r="AE9935" t="str">
        <f t="shared" si="1545"/>
        <v/>
      </c>
      <c r="AF9935" t="str">
        <f t="shared" si="1544"/>
        <v/>
      </c>
      <c r="AG9935">
        <f t="shared" si="1542"/>
        <v>1</v>
      </c>
      <c r="AH9935">
        <f t="shared" si="1536"/>
        <v>2.8</v>
      </c>
      <c r="AI9935">
        <v>0.14499999999999999</v>
      </c>
      <c r="AJ9935">
        <f t="shared" si="1538"/>
        <v>0.40599999999999997</v>
      </c>
      <c r="AK9935" t="str">
        <f t="shared" si="1537"/>
        <v/>
      </c>
      <c r="AL9935" t="str">
        <f t="shared" si="1539"/>
        <v/>
      </c>
    </row>
    <row r="9936" spans="1:39" x14ac:dyDescent="0.2">
      <c r="A9936" t="s">
        <v>14931</v>
      </c>
      <c r="B9936" t="s">
        <v>126</v>
      </c>
      <c r="C9936" t="s">
        <v>14932</v>
      </c>
      <c r="D9936" s="1">
        <v>37307</v>
      </c>
      <c r="E9936" s="1">
        <v>44546</v>
      </c>
      <c r="F9936" t="s">
        <v>19</v>
      </c>
      <c r="I9936">
        <v>100</v>
      </c>
      <c r="J9936">
        <v>0</v>
      </c>
      <c r="K9936">
        <v>0</v>
      </c>
      <c r="L9936">
        <v>1351</v>
      </c>
      <c r="M9936">
        <v>1351</v>
      </c>
      <c r="N9936" t="s">
        <v>20</v>
      </c>
      <c r="O9936" t="s">
        <v>14933</v>
      </c>
      <c r="P9936" t="s">
        <v>28</v>
      </c>
      <c r="Q9936" t="s">
        <v>34233</v>
      </c>
      <c r="R9936" t="s">
        <v>34233</v>
      </c>
      <c r="S9936" t="s">
        <v>33797</v>
      </c>
      <c r="T9936" t="s">
        <v>34357</v>
      </c>
      <c r="U9936" t="s">
        <v>32634</v>
      </c>
      <c r="V9936" t="s">
        <v>33576</v>
      </c>
      <c r="W9936">
        <v>250</v>
      </c>
      <c r="X9936">
        <v>2</v>
      </c>
      <c r="Y9936">
        <v>1</v>
      </c>
      <c r="AA9936">
        <v>14</v>
      </c>
      <c r="AB9936">
        <v>20</v>
      </c>
      <c r="AC9936">
        <v>1</v>
      </c>
      <c r="AD9936" t="str">
        <f t="shared" si="1543"/>
        <v/>
      </c>
      <c r="AE9936" t="str">
        <f t="shared" si="1545"/>
        <v/>
      </c>
      <c r="AF9936" t="str">
        <f t="shared" si="1544"/>
        <v/>
      </c>
      <c r="AG9936">
        <f t="shared" si="1542"/>
        <v>1</v>
      </c>
      <c r="AH9936">
        <f t="shared" si="1536"/>
        <v>2.8</v>
      </c>
      <c r="AI9936">
        <v>0.14499999999999999</v>
      </c>
      <c r="AJ9936">
        <f t="shared" si="1538"/>
        <v>0.40599999999999997</v>
      </c>
      <c r="AK9936" t="str">
        <f t="shared" si="1537"/>
        <v/>
      </c>
      <c r="AL9936" t="str">
        <f t="shared" si="1539"/>
        <v/>
      </c>
    </row>
    <row r="9937" spans="1:39" s="20" customFormat="1" x14ac:dyDescent="0.2">
      <c r="A9937" s="20" t="s">
        <v>19783</v>
      </c>
      <c r="B9937" s="20" t="s">
        <v>126</v>
      </c>
      <c r="C9937" s="20" t="s">
        <v>19784</v>
      </c>
      <c r="D9937" s="21">
        <v>38205</v>
      </c>
      <c r="E9937" s="21">
        <v>43456</v>
      </c>
      <c r="F9937" s="20" t="s">
        <v>39</v>
      </c>
      <c r="I9937" s="20">
        <v>100</v>
      </c>
      <c r="J9937" s="20">
        <v>0</v>
      </c>
      <c r="K9937" s="20">
        <v>0</v>
      </c>
      <c r="L9937" s="20">
        <v>54</v>
      </c>
      <c r="M9937" s="20">
        <v>54</v>
      </c>
      <c r="N9937" s="20" t="s">
        <v>20</v>
      </c>
      <c r="O9937" s="20" t="s">
        <v>19785</v>
      </c>
      <c r="P9937" s="20" t="s">
        <v>28</v>
      </c>
      <c r="Q9937" s="20" t="s">
        <v>34233</v>
      </c>
      <c r="R9937" s="20" t="s">
        <v>34233</v>
      </c>
      <c r="S9937" s="20" t="s">
        <v>33942</v>
      </c>
      <c r="T9937" s="20" t="s">
        <v>34233</v>
      </c>
      <c r="V9937" s="20" t="s">
        <v>33576</v>
      </c>
      <c r="AD9937" s="20" t="str">
        <f t="shared" si="1543"/>
        <v/>
      </c>
      <c r="AE9937" s="20" t="str">
        <f t="shared" si="1545"/>
        <v/>
      </c>
      <c r="AF9937" s="20" t="str">
        <f t="shared" si="1544"/>
        <v/>
      </c>
      <c r="AG9937" s="20" t="str">
        <f t="shared" si="1542"/>
        <v/>
      </c>
      <c r="AH9937" s="20" t="str">
        <f t="shared" si="1536"/>
        <v/>
      </c>
      <c r="AI9937" s="20">
        <v>0.14499999999999999</v>
      </c>
      <c r="AJ9937" s="20" t="str">
        <f t="shared" si="1538"/>
        <v/>
      </c>
      <c r="AK9937" s="20" t="str">
        <f t="shared" si="1537"/>
        <v/>
      </c>
      <c r="AL9937" s="20" t="str">
        <f t="shared" si="1539"/>
        <v/>
      </c>
      <c r="AM9937" s="20" t="s">
        <v>34167</v>
      </c>
    </row>
    <row r="9938" spans="1:39" s="20" customFormat="1" x14ac:dyDescent="0.2">
      <c r="A9938" s="20" t="s">
        <v>20026</v>
      </c>
      <c r="B9938" s="20" t="s">
        <v>126</v>
      </c>
      <c r="C9938" s="20" t="s">
        <v>20027</v>
      </c>
      <c r="D9938" s="21">
        <v>38232</v>
      </c>
      <c r="E9938" s="21">
        <v>43951</v>
      </c>
      <c r="F9938" s="20" t="s">
        <v>19</v>
      </c>
      <c r="I9938" s="20">
        <v>100</v>
      </c>
      <c r="J9938" s="20">
        <v>0</v>
      </c>
      <c r="K9938" s="20">
        <v>0</v>
      </c>
      <c r="L9938" s="20">
        <v>197</v>
      </c>
      <c r="M9938" s="20">
        <v>197</v>
      </c>
      <c r="N9938" s="20" t="s">
        <v>20</v>
      </c>
      <c r="O9938" s="20" t="s">
        <v>19785</v>
      </c>
      <c r="P9938" s="20" t="s">
        <v>28</v>
      </c>
      <c r="Q9938" s="20" t="s">
        <v>34233</v>
      </c>
      <c r="R9938" s="20" t="s">
        <v>34233</v>
      </c>
      <c r="S9938" s="20" t="s">
        <v>33942</v>
      </c>
      <c r="T9938" s="20" t="s">
        <v>34233</v>
      </c>
      <c r="V9938" s="20" t="s">
        <v>33576</v>
      </c>
      <c r="AD9938" s="20" t="str">
        <f t="shared" si="1543"/>
        <v/>
      </c>
      <c r="AE9938" s="20" t="str">
        <f t="shared" si="1545"/>
        <v/>
      </c>
      <c r="AF9938" s="20" t="str">
        <f t="shared" si="1544"/>
        <v/>
      </c>
      <c r="AG9938" s="20" t="str">
        <f t="shared" si="1542"/>
        <v/>
      </c>
      <c r="AH9938" s="20" t="str">
        <f t="shared" si="1536"/>
        <v/>
      </c>
      <c r="AI9938" s="20">
        <v>0.14499999999999999</v>
      </c>
      <c r="AJ9938" s="20" t="str">
        <f t="shared" si="1538"/>
        <v/>
      </c>
      <c r="AK9938" s="20" t="str">
        <f t="shared" si="1537"/>
        <v/>
      </c>
      <c r="AL9938" s="20" t="str">
        <f t="shared" si="1539"/>
        <v/>
      </c>
      <c r="AM9938" s="20" t="s">
        <v>34167</v>
      </c>
    </row>
    <row r="9939" spans="1:39" s="20" customFormat="1" x14ac:dyDescent="0.2">
      <c r="A9939" s="20" t="s">
        <v>19786</v>
      </c>
      <c r="B9939" s="20" t="s">
        <v>126</v>
      </c>
      <c r="C9939" s="20" t="s">
        <v>19787</v>
      </c>
      <c r="D9939" s="21">
        <v>38205</v>
      </c>
      <c r="E9939" s="21">
        <v>43951</v>
      </c>
      <c r="F9939" s="20" t="s">
        <v>39</v>
      </c>
      <c r="I9939" s="20">
        <v>100</v>
      </c>
      <c r="J9939" s="20">
        <v>0</v>
      </c>
      <c r="K9939" s="20">
        <v>0</v>
      </c>
      <c r="L9939" s="20">
        <v>784</v>
      </c>
      <c r="M9939" s="20">
        <v>784</v>
      </c>
      <c r="N9939" s="20" t="s">
        <v>20</v>
      </c>
      <c r="O9939" s="20" t="s">
        <v>19785</v>
      </c>
      <c r="P9939" s="20" t="s">
        <v>28</v>
      </c>
      <c r="Q9939" s="20" t="s">
        <v>34233</v>
      </c>
      <c r="R9939" s="20" t="s">
        <v>34233</v>
      </c>
      <c r="S9939" s="20" t="s">
        <v>33942</v>
      </c>
      <c r="T9939" s="20" t="s">
        <v>34233</v>
      </c>
      <c r="V9939" s="20" t="s">
        <v>33576</v>
      </c>
      <c r="AD9939" s="20" t="str">
        <f t="shared" si="1543"/>
        <v/>
      </c>
      <c r="AE9939" s="20" t="str">
        <f t="shared" si="1545"/>
        <v/>
      </c>
      <c r="AF9939" s="20" t="str">
        <f t="shared" si="1544"/>
        <v/>
      </c>
      <c r="AG9939" s="20" t="str">
        <f t="shared" si="1542"/>
        <v/>
      </c>
      <c r="AH9939" s="20" t="str">
        <f t="shared" si="1536"/>
        <v/>
      </c>
      <c r="AI9939" s="20">
        <v>0.14499999999999999</v>
      </c>
      <c r="AJ9939" s="20" t="str">
        <f t="shared" si="1538"/>
        <v/>
      </c>
      <c r="AK9939" s="20" t="str">
        <f t="shared" si="1537"/>
        <v/>
      </c>
      <c r="AL9939" s="20" t="str">
        <f t="shared" si="1539"/>
        <v/>
      </c>
      <c r="AM9939" s="20" t="s">
        <v>34168</v>
      </c>
    </row>
    <row r="9940" spans="1:39" x14ac:dyDescent="0.2">
      <c r="A9940" t="s">
        <v>27145</v>
      </c>
      <c r="B9940" t="s">
        <v>126</v>
      </c>
      <c r="C9940" t="s">
        <v>27146</v>
      </c>
      <c r="D9940" s="1">
        <v>41732</v>
      </c>
      <c r="E9940" s="1">
        <v>43456</v>
      </c>
      <c r="F9940" t="s">
        <v>19</v>
      </c>
      <c r="I9940">
        <v>100</v>
      </c>
      <c r="J9940">
        <v>0</v>
      </c>
      <c r="K9940">
        <v>0</v>
      </c>
      <c r="L9940">
        <v>1400</v>
      </c>
      <c r="M9940">
        <v>1400</v>
      </c>
      <c r="N9940" t="s">
        <v>20</v>
      </c>
      <c r="O9940" t="s">
        <v>27147</v>
      </c>
      <c r="P9940" t="s">
        <v>28</v>
      </c>
      <c r="Q9940" t="s">
        <v>34233</v>
      </c>
      <c r="R9940" t="s">
        <v>34233</v>
      </c>
      <c r="S9940" t="s">
        <v>32628</v>
      </c>
      <c r="T9940" t="s">
        <v>32656</v>
      </c>
      <c r="U9940" t="s">
        <v>32634</v>
      </c>
      <c r="V9940" t="s">
        <v>33576</v>
      </c>
      <c r="W9940">
        <v>250</v>
      </c>
      <c r="X9940">
        <v>2</v>
      </c>
      <c r="Y9940">
        <v>1</v>
      </c>
      <c r="AA9940">
        <v>14</v>
      </c>
      <c r="AB9940">
        <v>20</v>
      </c>
      <c r="AC9940">
        <v>1</v>
      </c>
      <c r="AD9940" t="str">
        <f t="shared" si="1543"/>
        <v/>
      </c>
      <c r="AE9940" t="str">
        <f t="shared" si="1545"/>
        <v/>
      </c>
      <c r="AF9940" t="str">
        <f t="shared" si="1544"/>
        <v/>
      </c>
      <c r="AG9940">
        <f t="shared" si="1542"/>
        <v>1</v>
      </c>
      <c r="AH9940">
        <f t="shared" si="1536"/>
        <v>2.8</v>
      </c>
      <c r="AI9940">
        <v>0.14499999999999999</v>
      </c>
      <c r="AJ9940">
        <f t="shared" si="1538"/>
        <v>0.40599999999999997</v>
      </c>
      <c r="AK9940" t="str">
        <f t="shared" si="1537"/>
        <v/>
      </c>
      <c r="AL9940" t="str">
        <f t="shared" si="1539"/>
        <v/>
      </c>
    </row>
    <row r="9941" spans="1:39" x14ac:dyDescent="0.2">
      <c r="A9941" t="s">
        <v>18047</v>
      </c>
      <c r="B9941" t="s">
        <v>126</v>
      </c>
      <c r="C9941" t="s">
        <v>18048</v>
      </c>
      <c r="D9941" s="1">
        <v>37937</v>
      </c>
      <c r="E9941" s="1">
        <v>43456</v>
      </c>
      <c r="F9941" t="s">
        <v>19</v>
      </c>
      <c r="I9941">
        <v>100</v>
      </c>
      <c r="J9941">
        <v>0</v>
      </c>
      <c r="K9941">
        <v>0</v>
      </c>
      <c r="L9941">
        <v>1492</v>
      </c>
      <c r="M9941">
        <v>1492</v>
      </c>
      <c r="N9941" t="s">
        <v>20</v>
      </c>
      <c r="O9941" t="s">
        <v>21</v>
      </c>
      <c r="P9941" t="s">
        <v>28</v>
      </c>
      <c r="Q9941" t="s">
        <v>34233</v>
      </c>
      <c r="R9941" t="s">
        <v>34233</v>
      </c>
      <c r="S9941" t="s">
        <v>32628</v>
      </c>
      <c r="T9941" t="s">
        <v>34361</v>
      </c>
      <c r="U9941" t="s">
        <v>32650</v>
      </c>
      <c r="V9941" t="s">
        <v>33614</v>
      </c>
      <c r="W9941">
        <v>530</v>
      </c>
      <c r="X9941">
        <v>1</v>
      </c>
      <c r="Y9941">
        <v>1</v>
      </c>
      <c r="Z9941">
        <v>530</v>
      </c>
      <c r="AA9941">
        <v>5</v>
      </c>
      <c r="AB9941">
        <v>30</v>
      </c>
      <c r="AC9941">
        <v>4</v>
      </c>
      <c r="AD9941" t="str">
        <f t="shared" si="1543"/>
        <v/>
      </c>
      <c r="AE9941" t="str">
        <f t="shared" si="1545"/>
        <v/>
      </c>
      <c r="AF9941" t="str">
        <f t="shared" si="1544"/>
        <v/>
      </c>
      <c r="AG9941">
        <f t="shared" si="1542"/>
        <v>4</v>
      </c>
      <c r="AH9941">
        <f t="shared" si="1536"/>
        <v>11.2</v>
      </c>
      <c r="AI9941">
        <v>0.14499999999999999</v>
      </c>
      <c r="AJ9941">
        <f t="shared" si="1538"/>
        <v>1.6239999999999999</v>
      </c>
      <c r="AK9941" t="str">
        <f t="shared" si="1537"/>
        <v/>
      </c>
      <c r="AL9941" t="str">
        <f t="shared" si="1539"/>
        <v/>
      </c>
    </row>
    <row r="9942" spans="1:39" x14ac:dyDescent="0.2">
      <c r="A9942" t="s">
        <v>18045</v>
      </c>
      <c r="B9942" t="s">
        <v>126</v>
      </c>
      <c r="C9942" t="s">
        <v>18046</v>
      </c>
      <c r="D9942" s="1">
        <v>37937</v>
      </c>
      <c r="E9942" s="1">
        <v>43456</v>
      </c>
      <c r="F9942" t="s">
        <v>19</v>
      </c>
      <c r="I9942">
        <v>100</v>
      </c>
      <c r="J9942">
        <v>0</v>
      </c>
      <c r="K9942">
        <v>0</v>
      </c>
      <c r="L9942">
        <v>1516</v>
      </c>
      <c r="M9942">
        <v>1516</v>
      </c>
      <c r="N9942" t="s">
        <v>20</v>
      </c>
      <c r="O9942" t="s">
        <v>21</v>
      </c>
      <c r="P9942" t="s">
        <v>28</v>
      </c>
      <c r="Q9942" t="s">
        <v>34233</v>
      </c>
      <c r="R9942" t="s">
        <v>34233</v>
      </c>
      <c r="S9942" t="s">
        <v>32628</v>
      </c>
      <c r="T9942" t="s">
        <v>34361</v>
      </c>
      <c r="U9942" t="s">
        <v>32650</v>
      </c>
      <c r="V9942" t="s">
        <v>33614</v>
      </c>
      <c r="W9942">
        <v>470</v>
      </c>
      <c r="X9942">
        <v>1</v>
      </c>
      <c r="Y9942">
        <v>1</v>
      </c>
      <c r="Z9942">
        <v>470</v>
      </c>
      <c r="AA9942">
        <v>5</v>
      </c>
      <c r="AB9942">
        <v>30</v>
      </c>
      <c r="AC9942">
        <v>4</v>
      </c>
      <c r="AD9942" t="str">
        <f t="shared" si="1543"/>
        <v/>
      </c>
      <c r="AE9942" t="str">
        <f t="shared" si="1545"/>
        <v/>
      </c>
      <c r="AF9942" t="str">
        <f t="shared" si="1544"/>
        <v/>
      </c>
      <c r="AG9942">
        <f t="shared" si="1542"/>
        <v>4</v>
      </c>
      <c r="AH9942">
        <f t="shared" si="1536"/>
        <v>11.2</v>
      </c>
      <c r="AI9942">
        <v>0.14499999999999999</v>
      </c>
      <c r="AJ9942">
        <f t="shared" si="1538"/>
        <v>1.6239999999999999</v>
      </c>
      <c r="AK9942" t="str">
        <f t="shared" si="1537"/>
        <v/>
      </c>
      <c r="AL9942" t="str">
        <f t="shared" si="1539"/>
        <v/>
      </c>
    </row>
    <row r="9943" spans="1:39" x14ac:dyDescent="0.2">
      <c r="A9943" t="s">
        <v>18049</v>
      </c>
      <c r="B9943" t="s">
        <v>126</v>
      </c>
      <c r="C9943" t="s">
        <v>18050</v>
      </c>
      <c r="D9943" s="1">
        <v>37937</v>
      </c>
      <c r="E9943" s="1">
        <v>44546</v>
      </c>
      <c r="F9943" t="s">
        <v>19</v>
      </c>
      <c r="I9943">
        <v>100</v>
      </c>
      <c r="J9943">
        <v>0</v>
      </c>
      <c r="K9943">
        <v>0</v>
      </c>
      <c r="L9943">
        <v>1833</v>
      </c>
      <c r="M9943">
        <v>1833</v>
      </c>
      <c r="N9943" t="s">
        <v>20</v>
      </c>
      <c r="O9943" t="s">
        <v>21</v>
      </c>
      <c r="P9943" t="s">
        <v>28</v>
      </c>
      <c r="Q9943" t="s">
        <v>34233</v>
      </c>
      <c r="R9943" t="s">
        <v>34233</v>
      </c>
      <c r="S9943" t="s">
        <v>32628</v>
      </c>
      <c r="T9943" t="s">
        <v>34362</v>
      </c>
      <c r="U9943" t="s">
        <v>32650</v>
      </c>
      <c r="V9943" t="s">
        <v>33614</v>
      </c>
      <c r="W9943">
        <v>450</v>
      </c>
      <c r="X9943">
        <v>1</v>
      </c>
      <c r="Y9943">
        <v>1</v>
      </c>
      <c r="Z9943">
        <v>450</v>
      </c>
      <c r="AA9943">
        <v>5</v>
      </c>
      <c r="AB9943">
        <v>30</v>
      </c>
      <c r="AC9943">
        <v>4</v>
      </c>
      <c r="AD9943" t="str">
        <f t="shared" si="1543"/>
        <v/>
      </c>
      <c r="AE9943" t="str">
        <f t="shared" si="1545"/>
        <v/>
      </c>
      <c r="AF9943" t="str">
        <f t="shared" si="1544"/>
        <v/>
      </c>
      <c r="AG9943">
        <f t="shared" si="1542"/>
        <v>4</v>
      </c>
      <c r="AH9943">
        <f t="shared" si="1536"/>
        <v>11.2</v>
      </c>
      <c r="AI9943">
        <v>0.14499999999999999</v>
      </c>
      <c r="AJ9943">
        <f t="shared" si="1538"/>
        <v>1.6239999999999999</v>
      </c>
      <c r="AK9943" t="str">
        <f t="shared" si="1537"/>
        <v/>
      </c>
      <c r="AL9943" t="str">
        <f t="shared" si="1539"/>
        <v/>
      </c>
    </row>
    <row r="9944" spans="1:39" x14ac:dyDescent="0.2">
      <c r="A9944" t="s">
        <v>16561</v>
      </c>
      <c r="B9944" t="s">
        <v>126</v>
      </c>
      <c r="C9944" t="s">
        <v>16562</v>
      </c>
      <c r="D9944" s="1">
        <v>37551</v>
      </c>
      <c r="E9944" s="1">
        <v>43456</v>
      </c>
      <c r="F9944" t="s">
        <v>26</v>
      </c>
      <c r="I9944">
        <v>100</v>
      </c>
      <c r="J9944">
        <v>0</v>
      </c>
      <c r="K9944">
        <v>0</v>
      </c>
      <c r="L9944">
        <v>197</v>
      </c>
      <c r="M9944">
        <v>197</v>
      </c>
      <c r="N9944" t="s">
        <v>20</v>
      </c>
      <c r="O9944" t="s">
        <v>16563</v>
      </c>
      <c r="P9944" t="s">
        <v>44</v>
      </c>
      <c r="Q9944" t="s">
        <v>34233</v>
      </c>
      <c r="R9944" t="s">
        <v>34233</v>
      </c>
      <c r="S9944" t="s">
        <v>34233</v>
      </c>
      <c r="T9944" t="s">
        <v>34233</v>
      </c>
      <c r="V9944" t="s">
        <v>33576</v>
      </c>
      <c r="AD9944" t="str">
        <f t="shared" si="1543"/>
        <v/>
      </c>
      <c r="AE9944" t="str">
        <f t="shared" si="1545"/>
        <v/>
      </c>
      <c r="AF9944" t="str">
        <f t="shared" si="1544"/>
        <v/>
      </c>
      <c r="AG9944" t="str">
        <f t="shared" si="1542"/>
        <v/>
      </c>
      <c r="AH9944" t="str">
        <f t="shared" si="1536"/>
        <v/>
      </c>
      <c r="AI9944">
        <v>0.14499999999999999</v>
      </c>
      <c r="AJ9944" t="str">
        <f t="shared" si="1538"/>
        <v/>
      </c>
      <c r="AK9944" t="str">
        <f t="shared" si="1537"/>
        <v/>
      </c>
      <c r="AL9944" t="str">
        <f t="shared" si="1539"/>
        <v/>
      </c>
    </row>
    <row r="9945" spans="1:39" x14ac:dyDescent="0.2">
      <c r="A9945" t="s">
        <v>14967</v>
      </c>
      <c r="B9945" t="s">
        <v>126</v>
      </c>
      <c r="C9945" t="s">
        <v>14968</v>
      </c>
      <c r="D9945" s="1">
        <v>37307</v>
      </c>
      <c r="E9945" s="1">
        <v>44546</v>
      </c>
      <c r="F9945" t="s">
        <v>26</v>
      </c>
      <c r="I9945">
        <v>100</v>
      </c>
      <c r="J9945">
        <v>0</v>
      </c>
      <c r="K9945">
        <v>0</v>
      </c>
      <c r="L9945">
        <v>2312</v>
      </c>
      <c r="M9945">
        <v>2312</v>
      </c>
      <c r="N9945" t="s">
        <v>20</v>
      </c>
      <c r="O9945" t="s">
        <v>14969</v>
      </c>
      <c r="P9945" t="s">
        <v>44</v>
      </c>
      <c r="Q9945" t="s">
        <v>34233</v>
      </c>
      <c r="R9945" t="s">
        <v>34233</v>
      </c>
      <c r="S9945" t="s">
        <v>34233</v>
      </c>
      <c r="T9945" t="s">
        <v>34233</v>
      </c>
      <c r="V9945" t="s">
        <v>33576</v>
      </c>
      <c r="AD9945" t="str">
        <f t="shared" si="1543"/>
        <v/>
      </c>
      <c r="AE9945" t="str">
        <f t="shared" si="1545"/>
        <v/>
      </c>
      <c r="AF9945" t="str">
        <f t="shared" si="1544"/>
        <v/>
      </c>
      <c r="AG9945" t="str">
        <f t="shared" si="1542"/>
        <v/>
      </c>
      <c r="AH9945" t="str">
        <f t="shared" si="1536"/>
        <v/>
      </c>
      <c r="AI9945">
        <v>0.14499999999999999</v>
      </c>
      <c r="AJ9945" t="str">
        <f t="shared" si="1538"/>
        <v/>
      </c>
      <c r="AK9945" t="str">
        <f t="shared" si="1537"/>
        <v/>
      </c>
      <c r="AL9945" t="str">
        <f t="shared" si="1539"/>
        <v/>
      </c>
    </row>
    <row r="9946" spans="1:39" x14ac:dyDescent="0.2">
      <c r="A9946" t="s">
        <v>17325</v>
      </c>
      <c r="B9946" t="s">
        <v>126</v>
      </c>
      <c r="C9946" t="s">
        <v>17326</v>
      </c>
      <c r="D9946" s="1">
        <v>37662</v>
      </c>
      <c r="E9946" s="1">
        <v>44546</v>
      </c>
      <c r="F9946" t="s">
        <v>474</v>
      </c>
      <c r="I9946">
        <v>100</v>
      </c>
      <c r="J9946">
        <v>0</v>
      </c>
      <c r="K9946">
        <v>0</v>
      </c>
      <c r="L9946">
        <v>175</v>
      </c>
      <c r="M9946">
        <v>175</v>
      </c>
      <c r="N9946" t="s">
        <v>20</v>
      </c>
      <c r="O9946" t="s">
        <v>17327</v>
      </c>
      <c r="P9946" t="s">
        <v>28</v>
      </c>
      <c r="Q9946" t="s">
        <v>34233</v>
      </c>
      <c r="R9946" t="s">
        <v>34233</v>
      </c>
      <c r="S9946" t="s">
        <v>33942</v>
      </c>
      <c r="T9946" t="s">
        <v>34233</v>
      </c>
      <c r="AD9946" t="str">
        <f t="shared" si="1543"/>
        <v/>
      </c>
      <c r="AE9946" t="str">
        <f t="shared" si="1545"/>
        <v/>
      </c>
      <c r="AF9946" t="str">
        <f t="shared" si="1544"/>
        <v/>
      </c>
      <c r="AG9946" t="str">
        <f t="shared" si="1542"/>
        <v/>
      </c>
      <c r="AH9946" t="str">
        <f t="shared" si="1536"/>
        <v/>
      </c>
      <c r="AI9946">
        <v>0.14499999999999999</v>
      </c>
      <c r="AJ9946" t="str">
        <f t="shared" si="1538"/>
        <v/>
      </c>
      <c r="AK9946" t="str">
        <f t="shared" si="1537"/>
        <v/>
      </c>
      <c r="AL9946" t="str">
        <f t="shared" si="1539"/>
        <v/>
      </c>
    </row>
    <row r="9947" spans="1:39" x14ac:dyDescent="0.2">
      <c r="A9947" t="s">
        <v>25158</v>
      </c>
      <c r="B9947" t="s">
        <v>126</v>
      </c>
      <c r="C9947" t="s">
        <v>25159</v>
      </c>
      <c r="D9947" s="1">
        <v>39710</v>
      </c>
      <c r="E9947" s="1">
        <v>44530</v>
      </c>
      <c r="F9947" t="s">
        <v>26</v>
      </c>
      <c r="I9947">
        <v>100</v>
      </c>
      <c r="J9947">
        <v>0</v>
      </c>
      <c r="K9947">
        <v>0</v>
      </c>
      <c r="L9947">
        <v>5579</v>
      </c>
      <c r="M9947">
        <v>5579</v>
      </c>
      <c r="N9947" t="s">
        <v>20</v>
      </c>
      <c r="O9947" t="s">
        <v>25160</v>
      </c>
      <c r="P9947" t="s">
        <v>44</v>
      </c>
      <c r="Q9947" t="s">
        <v>34233</v>
      </c>
      <c r="R9947" t="s">
        <v>34233</v>
      </c>
      <c r="S9947" t="s">
        <v>34233</v>
      </c>
      <c r="T9947" t="s">
        <v>34233</v>
      </c>
      <c r="V9947" t="s">
        <v>33602</v>
      </c>
      <c r="AD9947" t="str">
        <f t="shared" si="1543"/>
        <v/>
      </c>
      <c r="AE9947" t="str">
        <f t="shared" si="1545"/>
        <v/>
      </c>
      <c r="AF9947" t="str">
        <f t="shared" si="1544"/>
        <v/>
      </c>
      <c r="AG9947" t="str">
        <f t="shared" si="1542"/>
        <v/>
      </c>
      <c r="AH9947" t="str">
        <f t="shared" si="1536"/>
        <v/>
      </c>
      <c r="AI9947">
        <v>0.14499999999999999</v>
      </c>
      <c r="AJ9947" t="str">
        <f t="shared" si="1538"/>
        <v/>
      </c>
      <c r="AK9947" t="str">
        <f t="shared" si="1537"/>
        <v/>
      </c>
      <c r="AL9947" t="str">
        <f t="shared" si="1539"/>
        <v/>
      </c>
    </row>
    <row r="9948" spans="1:39" x14ac:dyDescent="0.2">
      <c r="A9948" t="s">
        <v>29350</v>
      </c>
      <c r="B9948" t="s">
        <v>126</v>
      </c>
      <c r="C9948" t="s">
        <v>29351</v>
      </c>
      <c r="D9948" s="1">
        <v>43235</v>
      </c>
      <c r="E9948" s="1">
        <v>44546</v>
      </c>
      <c r="F9948" t="s">
        <v>2354</v>
      </c>
      <c r="I9948">
        <v>100</v>
      </c>
      <c r="J9948">
        <v>0</v>
      </c>
      <c r="K9948">
        <v>0</v>
      </c>
      <c r="L9948">
        <v>3065</v>
      </c>
      <c r="M9948">
        <v>3065</v>
      </c>
      <c r="N9948" t="s">
        <v>20</v>
      </c>
      <c r="O9948" t="s">
        <v>29352</v>
      </c>
      <c r="P9948" t="s">
        <v>28</v>
      </c>
      <c r="Q9948" t="s">
        <v>32682</v>
      </c>
      <c r="R9948">
        <v>5</v>
      </c>
      <c r="S9948" t="s">
        <v>33942</v>
      </c>
      <c r="T9948" t="s">
        <v>34233</v>
      </c>
      <c r="U9948" t="s">
        <v>32682</v>
      </c>
      <c r="V9948" t="s">
        <v>33602</v>
      </c>
      <c r="W9948">
        <v>1000</v>
      </c>
      <c r="X9948">
        <v>2</v>
      </c>
      <c r="Y9948">
        <v>1</v>
      </c>
      <c r="Z9948">
        <v>2000</v>
      </c>
      <c r="AA9948">
        <v>10</v>
      </c>
      <c r="AD9948">
        <f t="shared" si="1543"/>
        <v>2000</v>
      </c>
      <c r="AE9948" t="str">
        <f t="shared" si="1545"/>
        <v/>
      </c>
      <c r="AF9948" t="str">
        <f t="shared" si="1544"/>
        <v/>
      </c>
      <c r="AG9948" t="str">
        <f t="shared" ref="AG9948:AG9968" si="1546">IF((S9948&lt;&gt;"tühi")*(AC9948&lt;&gt;""),AC9948,"")</f>
        <v/>
      </c>
      <c r="AH9948" t="str">
        <f t="shared" si="1536"/>
        <v/>
      </c>
      <c r="AI9948">
        <v>0.14499999999999999</v>
      </c>
      <c r="AJ9948" t="str">
        <f t="shared" si="1538"/>
        <v/>
      </c>
      <c r="AK9948" t="str">
        <f t="shared" si="1537"/>
        <v/>
      </c>
      <c r="AL9948">
        <v>5</v>
      </c>
    </row>
    <row r="9949" spans="1:39" x14ac:dyDescent="0.2">
      <c r="A9949" t="s">
        <v>25140</v>
      </c>
      <c r="B9949" t="s">
        <v>126</v>
      </c>
      <c r="C9949" t="s">
        <v>25141</v>
      </c>
      <c r="D9949" s="1">
        <v>39710</v>
      </c>
      <c r="E9949" s="1">
        <v>43951</v>
      </c>
      <c r="F9949" t="s">
        <v>19</v>
      </c>
      <c r="I9949">
        <v>100</v>
      </c>
      <c r="J9949">
        <v>0</v>
      </c>
      <c r="K9949">
        <v>0</v>
      </c>
      <c r="L9949">
        <v>3300</v>
      </c>
      <c r="M9949">
        <v>3300</v>
      </c>
      <c r="N9949" t="s">
        <v>20</v>
      </c>
      <c r="O9949" t="s">
        <v>25142</v>
      </c>
      <c r="P9949" t="s">
        <v>28</v>
      </c>
      <c r="Q9949" t="s">
        <v>34233</v>
      </c>
      <c r="R9949" t="s">
        <v>34233</v>
      </c>
      <c r="S9949" t="s">
        <v>32627</v>
      </c>
      <c r="T9949" t="s">
        <v>34233</v>
      </c>
      <c r="U9949" t="s">
        <v>32634</v>
      </c>
      <c r="V9949" t="s">
        <v>33602</v>
      </c>
      <c r="W9949">
        <v>300</v>
      </c>
      <c r="X9949">
        <v>2</v>
      </c>
      <c r="Y9949" t="s">
        <v>32661</v>
      </c>
      <c r="Z9949">
        <v>600</v>
      </c>
      <c r="AA9949">
        <v>8.5</v>
      </c>
      <c r="AC9949">
        <v>1</v>
      </c>
      <c r="AD9949" t="str">
        <f t="shared" si="1543"/>
        <v/>
      </c>
      <c r="AE9949" t="str">
        <f t="shared" si="1545"/>
        <v/>
      </c>
      <c r="AF9949" t="str">
        <f t="shared" si="1544"/>
        <v/>
      </c>
      <c r="AG9949">
        <f t="shared" si="1546"/>
        <v>1</v>
      </c>
      <c r="AH9949">
        <f t="shared" si="1536"/>
        <v>2.8</v>
      </c>
      <c r="AI9949">
        <v>0.14499999999999999</v>
      </c>
      <c r="AJ9949">
        <f t="shared" si="1538"/>
        <v>0.40599999999999997</v>
      </c>
      <c r="AK9949" t="str">
        <f t="shared" si="1537"/>
        <v/>
      </c>
      <c r="AL9949" t="str">
        <f t="shared" si="1539"/>
        <v/>
      </c>
    </row>
    <row r="9950" spans="1:39" x14ac:dyDescent="0.2">
      <c r="A9950" t="s">
        <v>25146</v>
      </c>
      <c r="B9950" t="s">
        <v>126</v>
      </c>
      <c r="C9950" t="s">
        <v>25147</v>
      </c>
      <c r="D9950" s="1">
        <v>39710</v>
      </c>
      <c r="E9950" s="1">
        <v>44546</v>
      </c>
      <c r="F9950" t="s">
        <v>19</v>
      </c>
      <c r="I9950">
        <v>100</v>
      </c>
      <c r="J9950">
        <v>0</v>
      </c>
      <c r="K9950">
        <v>0</v>
      </c>
      <c r="L9950">
        <v>4658</v>
      </c>
      <c r="M9950">
        <v>4658</v>
      </c>
      <c r="N9950" t="s">
        <v>20</v>
      </c>
      <c r="O9950" t="s">
        <v>25148</v>
      </c>
      <c r="P9950" t="s">
        <v>28</v>
      </c>
      <c r="Q9950" t="s">
        <v>34233</v>
      </c>
      <c r="R9950" t="s">
        <v>34233</v>
      </c>
      <c r="S9950" t="s">
        <v>33799</v>
      </c>
      <c r="T9950" t="s">
        <v>34363</v>
      </c>
      <c r="U9950" t="s">
        <v>32634</v>
      </c>
      <c r="V9950" t="s">
        <v>33602</v>
      </c>
      <c r="W9950">
        <v>300</v>
      </c>
      <c r="X9950">
        <v>2</v>
      </c>
      <c r="Y9950" t="s">
        <v>32661</v>
      </c>
      <c r="Z9950">
        <v>600</v>
      </c>
      <c r="AA9950">
        <v>8.5</v>
      </c>
      <c r="AC9950">
        <v>1</v>
      </c>
      <c r="AD9950" t="str">
        <f t="shared" si="1543"/>
        <v/>
      </c>
      <c r="AE9950" t="str">
        <f t="shared" si="1545"/>
        <v/>
      </c>
      <c r="AF9950" t="str">
        <f t="shared" si="1544"/>
        <v/>
      </c>
      <c r="AG9950">
        <f t="shared" si="1546"/>
        <v>1</v>
      </c>
      <c r="AH9950">
        <f t="shared" si="1536"/>
        <v>2.8</v>
      </c>
      <c r="AI9950">
        <v>0.14499999999999999</v>
      </c>
      <c r="AJ9950">
        <f t="shared" si="1538"/>
        <v>0.40599999999999997</v>
      </c>
      <c r="AK9950" t="str">
        <f t="shared" si="1537"/>
        <v/>
      </c>
      <c r="AL9950" t="str">
        <f t="shared" si="1539"/>
        <v/>
      </c>
    </row>
    <row r="9951" spans="1:39" x14ac:dyDescent="0.2">
      <c r="A9951" t="s">
        <v>25149</v>
      </c>
      <c r="B9951" t="s">
        <v>126</v>
      </c>
      <c r="C9951" t="s">
        <v>25150</v>
      </c>
      <c r="D9951" s="1">
        <v>39710</v>
      </c>
      <c r="E9951" s="1">
        <v>44546</v>
      </c>
      <c r="F9951" t="s">
        <v>19</v>
      </c>
      <c r="I9951">
        <v>100</v>
      </c>
      <c r="J9951">
        <v>0</v>
      </c>
      <c r="K9951">
        <v>0</v>
      </c>
      <c r="L9951">
        <v>3300</v>
      </c>
      <c r="M9951">
        <v>3300</v>
      </c>
      <c r="N9951" t="s">
        <v>20</v>
      </c>
      <c r="O9951" t="s">
        <v>25151</v>
      </c>
      <c r="P9951" t="s">
        <v>28</v>
      </c>
      <c r="Q9951" t="s">
        <v>34233</v>
      </c>
      <c r="R9951" t="s">
        <v>34233</v>
      </c>
      <c r="S9951" t="s">
        <v>32628</v>
      </c>
      <c r="T9951" t="s">
        <v>34357</v>
      </c>
      <c r="U9951" t="s">
        <v>32634</v>
      </c>
      <c r="V9951" t="s">
        <v>33602</v>
      </c>
      <c r="W9951">
        <v>300</v>
      </c>
      <c r="X9951">
        <v>2</v>
      </c>
      <c r="Y9951" t="s">
        <v>32661</v>
      </c>
      <c r="Z9951">
        <v>600</v>
      </c>
      <c r="AA9951">
        <v>8.5</v>
      </c>
      <c r="AC9951">
        <v>1</v>
      </c>
      <c r="AD9951" t="str">
        <f t="shared" si="1543"/>
        <v/>
      </c>
      <c r="AE9951" t="str">
        <f t="shared" si="1545"/>
        <v/>
      </c>
      <c r="AF9951" t="str">
        <f t="shared" si="1544"/>
        <v/>
      </c>
      <c r="AG9951">
        <f t="shared" si="1546"/>
        <v>1</v>
      </c>
      <c r="AH9951">
        <f t="shared" si="1536"/>
        <v>2.8</v>
      </c>
      <c r="AI9951">
        <v>0.14499999999999999</v>
      </c>
      <c r="AJ9951">
        <f t="shared" si="1538"/>
        <v>0.40599999999999997</v>
      </c>
      <c r="AK9951" t="str">
        <f t="shared" si="1537"/>
        <v/>
      </c>
      <c r="AL9951" t="str">
        <f t="shared" si="1539"/>
        <v/>
      </c>
    </row>
    <row r="9952" spans="1:39" x14ac:dyDescent="0.2">
      <c r="A9952" t="s">
        <v>25143</v>
      </c>
      <c r="B9952" t="s">
        <v>126</v>
      </c>
      <c r="C9952" t="s">
        <v>25144</v>
      </c>
      <c r="D9952" s="1">
        <v>39710</v>
      </c>
      <c r="E9952" s="1">
        <v>43456</v>
      </c>
      <c r="F9952" t="s">
        <v>19</v>
      </c>
      <c r="I9952">
        <v>100</v>
      </c>
      <c r="J9952">
        <v>0</v>
      </c>
      <c r="K9952">
        <v>0</v>
      </c>
      <c r="L9952">
        <v>3303</v>
      </c>
      <c r="M9952">
        <v>3303</v>
      </c>
      <c r="N9952" t="s">
        <v>20</v>
      </c>
      <c r="O9952" t="s">
        <v>25145</v>
      </c>
      <c r="P9952" t="s">
        <v>28</v>
      </c>
      <c r="Q9952" t="s">
        <v>34234</v>
      </c>
      <c r="R9952" t="s">
        <v>33762</v>
      </c>
      <c r="S9952" t="s">
        <v>33942</v>
      </c>
      <c r="T9952" t="s">
        <v>34233</v>
      </c>
      <c r="U9952" t="s">
        <v>32634</v>
      </c>
      <c r="V9952" t="s">
        <v>33602</v>
      </c>
      <c r="W9952">
        <v>300</v>
      </c>
      <c r="X9952">
        <v>2</v>
      </c>
      <c r="Y9952" t="s">
        <v>32661</v>
      </c>
      <c r="Z9952">
        <v>600</v>
      </c>
      <c r="AA9952">
        <v>8.5</v>
      </c>
      <c r="AC9952">
        <v>1</v>
      </c>
      <c r="AD9952" t="str">
        <f t="shared" si="1543"/>
        <v/>
      </c>
      <c r="AE9952">
        <f t="shared" si="1545"/>
        <v>1</v>
      </c>
      <c r="AF9952" t="str">
        <f t="shared" si="1544"/>
        <v/>
      </c>
      <c r="AG9952" t="str">
        <f t="shared" si="1546"/>
        <v/>
      </c>
      <c r="AH9952" t="str">
        <f t="shared" si="1536"/>
        <v/>
      </c>
      <c r="AI9952">
        <v>0.14499999999999999</v>
      </c>
      <c r="AJ9952" t="str">
        <f t="shared" si="1538"/>
        <v/>
      </c>
      <c r="AK9952">
        <f t="shared" si="1537"/>
        <v>2.8</v>
      </c>
      <c r="AL9952">
        <f t="shared" si="1539"/>
        <v>0.40599999999999997</v>
      </c>
    </row>
    <row r="9953" spans="1:39" x14ac:dyDescent="0.2">
      <c r="A9953" t="s">
        <v>25152</v>
      </c>
      <c r="B9953" t="s">
        <v>126</v>
      </c>
      <c r="C9953" t="s">
        <v>25153</v>
      </c>
      <c r="D9953" s="1">
        <v>39710</v>
      </c>
      <c r="E9953" s="1">
        <v>44546</v>
      </c>
      <c r="F9953" t="s">
        <v>19</v>
      </c>
      <c r="I9953">
        <v>100</v>
      </c>
      <c r="J9953">
        <v>0</v>
      </c>
      <c r="K9953">
        <v>0</v>
      </c>
      <c r="L9953">
        <v>3304</v>
      </c>
      <c r="M9953">
        <v>3304</v>
      </c>
      <c r="N9953" t="s">
        <v>20</v>
      </c>
      <c r="O9953" t="s">
        <v>25154</v>
      </c>
      <c r="P9953" t="s">
        <v>28</v>
      </c>
      <c r="Q9953" t="s">
        <v>34233</v>
      </c>
      <c r="R9953" t="s">
        <v>34233</v>
      </c>
      <c r="S9953" t="s">
        <v>33807</v>
      </c>
      <c r="T9953" t="s">
        <v>34357</v>
      </c>
      <c r="U9953" t="s">
        <v>32634</v>
      </c>
      <c r="V9953" t="s">
        <v>33602</v>
      </c>
      <c r="W9953">
        <v>300</v>
      </c>
      <c r="X9953">
        <v>2</v>
      </c>
      <c r="Y9953" t="s">
        <v>32661</v>
      </c>
      <c r="Z9953">
        <v>600</v>
      </c>
      <c r="AA9953">
        <v>8.5</v>
      </c>
      <c r="AC9953">
        <v>1</v>
      </c>
      <c r="AD9953" t="str">
        <f t="shared" si="1543"/>
        <v/>
      </c>
      <c r="AE9953" t="str">
        <f t="shared" si="1545"/>
        <v/>
      </c>
      <c r="AF9953" t="str">
        <f t="shared" si="1544"/>
        <v/>
      </c>
      <c r="AG9953">
        <f t="shared" si="1546"/>
        <v>1</v>
      </c>
      <c r="AH9953">
        <f t="shared" si="1536"/>
        <v>2.8</v>
      </c>
      <c r="AI9953">
        <v>0.14499999999999999</v>
      </c>
      <c r="AJ9953">
        <f t="shared" si="1538"/>
        <v>0.40599999999999997</v>
      </c>
      <c r="AK9953" t="str">
        <f t="shared" si="1537"/>
        <v/>
      </c>
      <c r="AL9953" t="str">
        <f t="shared" si="1539"/>
        <v/>
      </c>
    </row>
    <row r="9954" spans="1:39" x14ac:dyDescent="0.2">
      <c r="A9954" t="s">
        <v>25131</v>
      </c>
      <c r="B9954" t="s">
        <v>126</v>
      </c>
      <c r="C9954" t="s">
        <v>25132</v>
      </c>
      <c r="D9954" s="1">
        <v>39710</v>
      </c>
      <c r="E9954" s="1">
        <v>43456</v>
      </c>
      <c r="F9954" t="s">
        <v>19</v>
      </c>
      <c r="I9954">
        <v>100</v>
      </c>
      <c r="J9954">
        <v>0</v>
      </c>
      <c r="K9954">
        <v>0</v>
      </c>
      <c r="L9954">
        <v>3301</v>
      </c>
      <c r="M9954">
        <v>3301</v>
      </c>
      <c r="N9954" t="s">
        <v>20</v>
      </c>
      <c r="O9954" t="s">
        <v>25133</v>
      </c>
      <c r="P9954" t="s">
        <v>28</v>
      </c>
      <c r="Q9954" t="s">
        <v>34233</v>
      </c>
      <c r="R9954" t="s">
        <v>34233</v>
      </c>
      <c r="S9954" t="s">
        <v>32628</v>
      </c>
      <c r="T9954" t="s">
        <v>34357</v>
      </c>
      <c r="U9954" t="s">
        <v>32634</v>
      </c>
      <c r="V9954" t="s">
        <v>33602</v>
      </c>
      <c r="W9954">
        <v>300</v>
      </c>
      <c r="X9954">
        <v>2</v>
      </c>
      <c r="Y9954" t="s">
        <v>32661</v>
      </c>
      <c r="Z9954">
        <v>600</v>
      </c>
      <c r="AA9954">
        <v>8.5</v>
      </c>
      <c r="AC9954">
        <v>1</v>
      </c>
      <c r="AD9954" t="str">
        <f t="shared" si="1543"/>
        <v/>
      </c>
      <c r="AE9954" t="str">
        <f t="shared" si="1545"/>
        <v/>
      </c>
      <c r="AF9954" t="str">
        <f t="shared" si="1544"/>
        <v/>
      </c>
      <c r="AG9954">
        <f t="shared" si="1546"/>
        <v>1</v>
      </c>
      <c r="AH9954">
        <f t="shared" si="1536"/>
        <v>2.8</v>
      </c>
      <c r="AI9954">
        <v>0.14499999999999999</v>
      </c>
      <c r="AJ9954">
        <f t="shared" si="1538"/>
        <v>0.40599999999999997</v>
      </c>
      <c r="AK9954" t="str">
        <f t="shared" si="1537"/>
        <v/>
      </c>
      <c r="AL9954" t="str">
        <f t="shared" si="1539"/>
        <v/>
      </c>
    </row>
    <row r="9955" spans="1:39" x14ac:dyDescent="0.2">
      <c r="A9955" t="s">
        <v>25126</v>
      </c>
      <c r="B9955" t="s">
        <v>126</v>
      </c>
      <c r="C9955" t="s">
        <v>25127</v>
      </c>
      <c r="D9955" s="1">
        <v>39710</v>
      </c>
      <c r="E9955" s="1">
        <v>44546</v>
      </c>
      <c r="F9955" t="s">
        <v>19</v>
      </c>
      <c r="I9955">
        <v>100</v>
      </c>
      <c r="J9955">
        <v>0</v>
      </c>
      <c r="K9955">
        <v>0</v>
      </c>
      <c r="L9955">
        <v>3300</v>
      </c>
      <c r="M9955">
        <v>3300</v>
      </c>
      <c r="N9955" t="s">
        <v>20</v>
      </c>
      <c r="O9955" t="s">
        <v>25128</v>
      </c>
      <c r="P9955" t="s">
        <v>28</v>
      </c>
      <c r="Q9955" t="s">
        <v>34233</v>
      </c>
      <c r="R9955" t="s">
        <v>34233</v>
      </c>
      <c r="S9955" t="s">
        <v>32628</v>
      </c>
      <c r="T9955" t="s">
        <v>34357</v>
      </c>
      <c r="U9955" t="s">
        <v>32634</v>
      </c>
      <c r="V9955" t="s">
        <v>33602</v>
      </c>
      <c r="W9955">
        <v>300</v>
      </c>
      <c r="X9955">
        <v>2</v>
      </c>
      <c r="Y9955" t="s">
        <v>32661</v>
      </c>
      <c r="Z9955">
        <v>600</v>
      </c>
      <c r="AA9955">
        <v>8.5</v>
      </c>
      <c r="AC9955">
        <v>1</v>
      </c>
      <c r="AD9955" t="str">
        <f t="shared" si="1543"/>
        <v/>
      </c>
      <c r="AE9955" t="str">
        <f t="shared" si="1545"/>
        <v/>
      </c>
      <c r="AF9955" t="str">
        <f t="shared" si="1544"/>
        <v/>
      </c>
      <c r="AG9955">
        <f t="shared" si="1546"/>
        <v>1</v>
      </c>
      <c r="AH9955">
        <f t="shared" si="1536"/>
        <v>2.8</v>
      </c>
      <c r="AI9955">
        <v>0.14499999999999999</v>
      </c>
      <c r="AJ9955">
        <f t="shared" si="1538"/>
        <v>0.40599999999999997</v>
      </c>
      <c r="AK9955" t="str">
        <f t="shared" si="1537"/>
        <v/>
      </c>
      <c r="AL9955" t="str">
        <f t="shared" si="1539"/>
        <v/>
      </c>
    </row>
    <row r="9956" spans="1:39" x14ac:dyDescent="0.2">
      <c r="A9956" t="s">
        <v>25134</v>
      </c>
      <c r="B9956" t="s">
        <v>126</v>
      </c>
      <c r="C9956" t="s">
        <v>25135</v>
      </c>
      <c r="D9956" s="1">
        <v>39710</v>
      </c>
      <c r="E9956" s="1">
        <v>43456</v>
      </c>
      <c r="F9956" t="s">
        <v>19</v>
      </c>
      <c r="I9956">
        <v>100</v>
      </c>
      <c r="J9956">
        <v>0</v>
      </c>
      <c r="K9956">
        <v>0</v>
      </c>
      <c r="L9956">
        <v>3300</v>
      </c>
      <c r="M9956">
        <v>3300</v>
      </c>
      <c r="N9956" t="s">
        <v>20</v>
      </c>
      <c r="O9956" t="s">
        <v>25136</v>
      </c>
      <c r="P9956" t="s">
        <v>28</v>
      </c>
      <c r="Q9956" t="s">
        <v>34233</v>
      </c>
      <c r="R9956" t="s">
        <v>34233</v>
      </c>
      <c r="S9956" t="s">
        <v>32628</v>
      </c>
      <c r="T9956" t="s">
        <v>34357</v>
      </c>
      <c r="U9956" t="s">
        <v>32634</v>
      </c>
      <c r="V9956" t="s">
        <v>33602</v>
      </c>
      <c r="W9956">
        <v>300</v>
      </c>
      <c r="X9956">
        <v>2</v>
      </c>
      <c r="Y9956" t="s">
        <v>32661</v>
      </c>
      <c r="Z9956">
        <v>600</v>
      </c>
      <c r="AA9956">
        <v>8.5</v>
      </c>
      <c r="AC9956">
        <v>1</v>
      </c>
      <c r="AD9956" t="str">
        <f t="shared" si="1543"/>
        <v/>
      </c>
      <c r="AE9956" t="str">
        <f t="shared" si="1545"/>
        <v/>
      </c>
      <c r="AF9956" t="str">
        <f t="shared" si="1544"/>
        <v/>
      </c>
      <c r="AG9956">
        <f t="shared" si="1546"/>
        <v>1</v>
      </c>
      <c r="AH9956">
        <f t="shared" si="1536"/>
        <v>2.8</v>
      </c>
      <c r="AI9956">
        <v>0.14499999999999999</v>
      </c>
      <c r="AJ9956">
        <f t="shared" si="1538"/>
        <v>0.40599999999999997</v>
      </c>
      <c r="AK9956" t="str">
        <f t="shared" si="1537"/>
        <v/>
      </c>
      <c r="AL9956" t="str">
        <f t="shared" si="1539"/>
        <v/>
      </c>
    </row>
    <row r="9957" spans="1:39" x14ac:dyDescent="0.2">
      <c r="A9957" t="s">
        <v>25176</v>
      </c>
      <c r="B9957" t="s">
        <v>126</v>
      </c>
      <c r="C9957" t="s">
        <v>25177</v>
      </c>
      <c r="D9957" s="1">
        <v>39710</v>
      </c>
      <c r="E9957" s="1">
        <v>43951</v>
      </c>
      <c r="F9957" t="s">
        <v>19</v>
      </c>
      <c r="I9957">
        <v>100</v>
      </c>
      <c r="J9957">
        <v>0</v>
      </c>
      <c r="K9957">
        <v>0</v>
      </c>
      <c r="L9957">
        <v>3300</v>
      </c>
      <c r="M9957">
        <v>3300</v>
      </c>
      <c r="N9957" t="s">
        <v>20</v>
      </c>
      <c r="O9957" t="s">
        <v>25166</v>
      </c>
      <c r="P9957" t="s">
        <v>28</v>
      </c>
      <c r="Q9957" t="s">
        <v>34233</v>
      </c>
      <c r="R9957" t="s">
        <v>34233</v>
      </c>
      <c r="S9957" t="s">
        <v>33797</v>
      </c>
      <c r="T9957" t="s">
        <v>32634</v>
      </c>
      <c r="U9957" t="s">
        <v>32634</v>
      </c>
      <c r="V9957" t="s">
        <v>33602</v>
      </c>
      <c r="W9957">
        <v>300</v>
      </c>
      <c r="X9957">
        <v>2</v>
      </c>
      <c r="Y9957" t="s">
        <v>32661</v>
      </c>
      <c r="Z9957">
        <v>600</v>
      </c>
      <c r="AA9957">
        <v>8.5</v>
      </c>
      <c r="AC9957">
        <v>1</v>
      </c>
      <c r="AD9957" t="str">
        <f t="shared" si="1543"/>
        <v/>
      </c>
      <c r="AE9957" t="str">
        <f t="shared" si="1545"/>
        <v/>
      </c>
      <c r="AF9957" t="str">
        <f t="shared" si="1544"/>
        <v/>
      </c>
      <c r="AG9957">
        <f t="shared" si="1546"/>
        <v>1</v>
      </c>
      <c r="AH9957">
        <f t="shared" ref="AH9957:AH10020" si="1547">IF(AG9957="","",AG9957*2.8)</f>
        <v>2.8</v>
      </c>
      <c r="AI9957">
        <v>0.14499999999999999</v>
      </c>
      <c r="AJ9957">
        <f t="shared" si="1538"/>
        <v>0.40599999999999997</v>
      </c>
      <c r="AK9957" t="str">
        <f t="shared" ref="AK9957:AK10020" si="1548">IF(AE9957="","",AE9957*2.8)</f>
        <v/>
      </c>
      <c r="AL9957" t="str">
        <f t="shared" si="1539"/>
        <v/>
      </c>
    </row>
    <row r="9958" spans="1:39" x14ac:dyDescent="0.2">
      <c r="A9958" t="s">
        <v>25164</v>
      </c>
      <c r="B9958" t="s">
        <v>126</v>
      </c>
      <c r="C9958" t="s">
        <v>25165</v>
      </c>
      <c r="D9958" s="1">
        <v>39710</v>
      </c>
      <c r="E9958" s="1">
        <v>43456</v>
      </c>
      <c r="F9958" t="s">
        <v>474</v>
      </c>
      <c r="I9958">
        <v>100</v>
      </c>
      <c r="J9958">
        <v>0</v>
      </c>
      <c r="K9958">
        <v>0</v>
      </c>
      <c r="L9958">
        <v>30</v>
      </c>
      <c r="M9958">
        <v>30</v>
      </c>
      <c r="N9958" t="s">
        <v>20</v>
      </c>
      <c r="O9958" t="s">
        <v>25166</v>
      </c>
      <c r="P9958" t="s">
        <v>28</v>
      </c>
      <c r="Q9958" t="s">
        <v>34233</v>
      </c>
      <c r="R9958" t="s">
        <v>34233</v>
      </c>
      <c r="S9958" t="s">
        <v>32627</v>
      </c>
      <c r="T9958" t="s">
        <v>34233</v>
      </c>
      <c r="U9958" t="s">
        <v>32641</v>
      </c>
      <c r="V9958" t="s">
        <v>33602</v>
      </c>
      <c r="W9958">
        <v>15</v>
      </c>
      <c r="X9958">
        <v>1</v>
      </c>
      <c r="Y9958">
        <v>1</v>
      </c>
      <c r="Z9958">
        <v>15</v>
      </c>
      <c r="AD9958" t="str">
        <f t="shared" si="1543"/>
        <v/>
      </c>
      <c r="AE9958" t="str">
        <f t="shared" si="1545"/>
        <v/>
      </c>
      <c r="AF9958">
        <f t="shared" si="1544"/>
        <v>15</v>
      </c>
      <c r="AG9958" t="str">
        <f t="shared" si="1546"/>
        <v/>
      </c>
      <c r="AH9958" t="str">
        <f t="shared" si="1547"/>
        <v/>
      </c>
      <c r="AI9958">
        <v>0.14499999999999999</v>
      </c>
      <c r="AJ9958" t="str">
        <f t="shared" ref="AJ9958:AJ10021" si="1549">IF(COUNTBLANK(AH9958),"",AH9958*AI9958)</f>
        <v/>
      </c>
      <c r="AK9958" t="str">
        <f t="shared" si="1548"/>
        <v/>
      </c>
      <c r="AL9958" t="str">
        <f t="shared" si="1539"/>
        <v/>
      </c>
      <c r="AM9958" t="s">
        <v>34340</v>
      </c>
    </row>
    <row r="9959" spans="1:39" x14ac:dyDescent="0.2">
      <c r="A9959" t="s">
        <v>29347</v>
      </c>
      <c r="B9959" t="s">
        <v>126</v>
      </c>
      <c r="C9959" t="s">
        <v>29348</v>
      </c>
      <c r="D9959" s="1">
        <v>43235</v>
      </c>
      <c r="E9959" s="1">
        <v>44546</v>
      </c>
      <c r="F9959" t="s">
        <v>26</v>
      </c>
      <c r="I9959">
        <v>100</v>
      </c>
      <c r="J9959">
        <v>0</v>
      </c>
      <c r="K9959">
        <v>0</v>
      </c>
      <c r="L9959">
        <v>1760</v>
      </c>
      <c r="M9959">
        <v>1760</v>
      </c>
      <c r="N9959" t="s">
        <v>20</v>
      </c>
      <c r="O9959" t="s">
        <v>29349</v>
      </c>
      <c r="P9959" t="s">
        <v>44</v>
      </c>
      <c r="Q9959" t="s">
        <v>34233</v>
      </c>
      <c r="R9959" t="s">
        <v>34233</v>
      </c>
      <c r="S9959" t="s">
        <v>34233</v>
      </c>
      <c r="T9959" t="s">
        <v>34233</v>
      </c>
      <c r="V9959" t="s">
        <v>33602</v>
      </c>
      <c r="AD9959" t="str">
        <f t="shared" si="1543"/>
        <v/>
      </c>
      <c r="AE9959" t="str">
        <f t="shared" si="1545"/>
        <v/>
      </c>
      <c r="AF9959" t="str">
        <f t="shared" si="1544"/>
        <v/>
      </c>
      <c r="AG9959" t="str">
        <f t="shared" si="1546"/>
        <v/>
      </c>
      <c r="AH9959" t="str">
        <f t="shared" si="1547"/>
        <v/>
      </c>
      <c r="AI9959">
        <v>0.14499999999999999</v>
      </c>
      <c r="AJ9959" t="str">
        <f t="shared" si="1549"/>
        <v/>
      </c>
      <c r="AK9959" t="str">
        <f t="shared" si="1548"/>
        <v/>
      </c>
      <c r="AL9959" t="str">
        <f t="shared" si="1539"/>
        <v/>
      </c>
    </row>
    <row r="9960" spans="1:39" x14ac:dyDescent="0.2">
      <c r="A9960" t="s">
        <v>25105</v>
      </c>
      <c r="B9960" t="s">
        <v>126</v>
      </c>
      <c r="C9960" t="s">
        <v>25106</v>
      </c>
      <c r="D9960" s="1">
        <v>39710</v>
      </c>
      <c r="E9960" s="1">
        <v>43456</v>
      </c>
      <c r="F9960" t="s">
        <v>26</v>
      </c>
      <c r="I9960">
        <v>100</v>
      </c>
      <c r="J9960">
        <v>0</v>
      </c>
      <c r="K9960">
        <v>0</v>
      </c>
      <c r="L9960">
        <v>632</v>
      </c>
      <c r="M9960">
        <v>632</v>
      </c>
      <c r="N9960" t="s">
        <v>20</v>
      </c>
      <c r="O9960" t="s">
        <v>25107</v>
      </c>
      <c r="P9960" t="s">
        <v>44</v>
      </c>
      <c r="Q9960" t="s">
        <v>34233</v>
      </c>
      <c r="R9960" t="s">
        <v>34233</v>
      </c>
      <c r="S9960" t="s">
        <v>34233</v>
      </c>
      <c r="T9960" t="s">
        <v>34233</v>
      </c>
      <c r="V9960" t="s">
        <v>33602</v>
      </c>
      <c r="AD9960" t="str">
        <f t="shared" si="1543"/>
        <v/>
      </c>
      <c r="AE9960" t="str">
        <f t="shared" si="1545"/>
        <v/>
      </c>
      <c r="AF9960" t="str">
        <f t="shared" si="1544"/>
        <v/>
      </c>
      <c r="AG9960" t="str">
        <f t="shared" si="1546"/>
        <v/>
      </c>
      <c r="AH9960" t="str">
        <f t="shared" si="1547"/>
        <v/>
      </c>
      <c r="AI9960">
        <v>0.14499999999999999</v>
      </c>
      <c r="AJ9960" t="str">
        <f t="shared" si="1549"/>
        <v/>
      </c>
      <c r="AK9960" t="str">
        <f t="shared" si="1548"/>
        <v/>
      </c>
      <c r="AL9960" t="str">
        <f t="shared" si="1539"/>
        <v/>
      </c>
    </row>
    <row r="9961" spans="1:39" x14ac:dyDescent="0.2">
      <c r="A9961" t="s">
        <v>25102</v>
      </c>
      <c r="B9961" t="s">
        <v>126</v>
      </c>
      <c r="C9961" t="s">
        <v>25103</v>
      </c>
      <c r="D9961" s="1">
        <v>39710</v>
      </c>
      <c r="E9961" s="1">
        <v>44546</v>
      </c>
      <c r="F9961" t="s">
        <v>26</v>
      </c>
      <c r="I9961">
        <v>100</v>
      </c>
      <c r="J9961">
        <v>0</v>
      </c>
      <c r="K9961">
        <v>0</v>
      </c>
      <c r="L9961">
        <v>329</v>
      </c>
      <c r="M9961">
        <v>329</v>
      </c>
      <c r="N9961" t="s">
        <v>20</v>
      </c>
      <c r="O9961" t="s">
        <v>25104</v>
      </c>
      <c r="P9961" t="s">
        <v>28</v>
      </c>
      <c r="Q9961" t="s">
        <v>34233</v>
      </c>
      <c r="R9961" t="s">
        <v>34233</v>
      </c>
      <c r="S9961" t="s">
        <v>34233</v>
      </c>
      <c r="T9961" t="s">
        <v>34233</v>
      </c>
      <c r="V9961" t="s">
        <v>33602</v>
      </c>
      <c r="AD9961" t="str">
        <f t="shared" si="1543"/>
        <v/>
      </c>
      <c r="AE9961" t="str">
        <f t="shared" si="1545"/>
        <v/>
      </c>
      <c r="AF9961" t="str">
        <f t="shared" si="1544"/>
        <v/>
      </c>
      <c r="AG9961" t="str">
        <f t="shared" si="1546"/>
        <v/>
      </c>
      <c r="AH9961" t="str">
        <f t="shared" si="1547"/>
        <v/>
      </c>
      <c r="AI9961">
        <v>0.14499999999999999</v>
      </c>
      <c r="AJ9961" t="str">
        <f t="shared" si="1549"/>
        <v/>
      </c>
      <c r="AK9961" t="str">
        <f t="shared" si="1548"/>
        <v/>
      </c>
      <c r="AL9961" t="str">
        <f t="shared" si="1539"/>
        <v/>
      </c>
    </row>
    <row r="9962" spans="1:39" x14ac:dyDescent="0.2">
      <c r="A9962" t="s">
        <v>25161</v>
      </c>
      <c r="B9962" t="s">
        <v>126</v>
      </c>
      <c r="C9962" t="s">
        <v>25162</v>
      </c>
      <c r="D9962" s="1">
        <v>39710</v>
      </c>
      <c r="E9962" s="1">
        <v>43456</v>
      </c>
      <c r="F9962" t="s">
        <v>26</v>
      </c>
      <c r="I9962">
        <v>100</v>
      </c>
      <c r="J9962">
        <v>0</v>
      </c>
      <c r="K9962">
        <v>0</v>
      </c>
      <c r="L9962">
        <v>422</v>
      </c>
      <c r="M9962">
        <v>422</v>
      </c>
      <c r="N9962" t="s">
        <v>20</v>
      </c>
      <c r="O9962" t="s">
        <v>25163</v>
      </c>
      <c r="P9962" t="s">
        <v>28</v>
      </c>
      <c r="Q9962" t="s">
        <v>34233</v>
      </c>
      <c r="R9962" t="s">
        <v>34233</v>
      </c>
      <c r="S9962" t="s">
        <v>34233</v>
      </c>
      <c r="T9962" t="s">
        <v>34233</v>
      </c>
      <c r="V9962" t="s">
        <v>33602</v>
      </c>
      <c r="AD9962" t="str">
        <f t="shared" si="1543"/>
        <v/>
      </c>
      <c r="AE9962" t="str">
        <f t="shared" si="1545"/>
        <v/>
      </c>
      <c r="AF9962" t="str">
        <f t="shared" si="1544"/>
        <v/>
      </c>
      <c r="AG9962" t="str">
        <f t="shared" si="1546"/>
        <v/>
      </c>
      <c r="AH9962" t="str">
        <f t="shared" si="1547"/>
        <v/>
      </c>
      <c r="AI9962">
        <v>0.14499999999999999</v>
      </c>
      <c r="AJ9962" t="str">
        <f t="shared" si="1549"/>
        <v/>
      </c>
      <c r="AK9962" t="str">
        <f t="shared" si="1548"/>
        <v/>
      </c>
      <c r="AL9962" t="str">
        <f t="shared" si="1539"/>
        <v/>
      </c>
    </row>
    <row r="9963" spans="1:39" x14ac:dyDescent="0.2">
      <c r="A9963" t="s">
        <v>2775</v>
      </c>
      <c r="B9963" t="s">
        <v>126</v>
      </c>
      <c r="C9963" t="s">
        <v>2776</v>
      </c>
      <c r="D9963" s="1">
        <v>35818</v>
      </c>
      <c r="E9963" s="1">
        <v>44546</v>
      </c>
      <c r="F9963" t="s">
        <v>39</v>
      </c>
      <c r="I9963">
        <v>100</v>
      </c>
      <c r="J9963">
        <v>0</v>
      </c>
      <c r="K9963">
        <v>0</v>
      </c>
      <c r="L9963">
        <v>9441</v>
      </c>
      <c r="M9963">
        <v>9441</v>
      </c>
      <c r="N9963" t="s">
        <v>20</v>
      </c>
      <c r="O9963" t="s">
        <v>2777</v>
      </c>
      <c r="P9963" t="s">
        <v>28</v>
      </c>
      <c r="Q9963" t="s">
        <v>34233</v>
      </c>
      <c r="R9963" t="s">
        <v>34233</v>
      </c>
      <c r="S9963" t="s">
        <v>33942</v>
      </c>
      <c r="T9963" t="s">
        <v>34233</v>
      </c>
      <c r="AD9963" t="str">
        <f t="shared" si="1543"/>
        <v/>
      </c>
      <c r="AE9963" t="str">
        <f t="shared" si="1545"/>
        <v/>
      </c>
      <c r="AF9963" t="str">
        <f t="shared" si="1544"/>
        <v/>
      </c>
      <c r="AG9963" t="str">
        <f t="shared" si="1546"/>
        <v/>
      </c>
      <c r="AH9963" t="str">
        <f t="shared" si="1547"/>
        <v/>
      </c>
      <c r="AI9963">
        <v>0.14499999999999999</v>
      </c>
      <c r="AJ9963" t="str">
        <f t="shared" si="1549"/>
        <v/>
      </c>
      <c r="AK9963" t="str">
        <f t="shared" si="1548"/>
        <v/>
      </c>
      <c r="AL9963" t="str">
        <f t="shared" ref="AL9963:AL10026" si="1550">IF(COUNTBLANK(AK9963),"",AK9963*AI9963)</f>
        <v/>
      </c>
    </row>
    <row r="9964" spans="1:39" x14ac:dyDescent="0.2">
      <c r="A9964" t="s">
        <v>18363</v>
      </c>
      <c r="B9964" t="s">
        <v>126</v>
      </c>
      <c r="C9964" t="s">
        <v>18364</v>
      </c>
      <c r="D9964" s="1">
        <v>44530</v>
      </c>
      <c r="E9964" s="1">
        <v>44530</v>
      </c>
      <c r="F9964" t="s">
        <v>39</v>
      </c>
      <c r="I9964">
        <v>100</v>
      </c>
      <c r="J9964">
        <v>0</v>
      </c>
      <c r="K9964">
        <v>0</v>
      </c>
      <c r="L9964">
        <v>23000</v>
      </c>
      <c r="M9964">
        <v>23040</v>
      </c>
      <c r="N9964" t="s">
        <v>401</v>
      </c>
      <c r="O9964" t="s">
        <v>18365</v>
      </c>
      <c r="P9964" t="s">
        <v>28</v>
      </c>
      <c r="Q9964" t="s">
        <v>34233</v>
      </c>
      <c r="R9964" t="s">
        <v>34233</v>
      </c>
      <c r="S9964" t="s">
        <v>33942</v>
      </c>
      <c r="T9964" t="s">
        <v>34233</v>
      </c>
      <c r="AD9964" t="str">
        <f t="shared" si="1543"/>
        <v/>
      </c>
      <c r="AE9964" t="str">
        <f t="shared" si="1545"/>
        <v/>
      </c>
      <c r="AF9964" t="str">
        <f t="shared" si="1544"/>
        <v/>
      </c>
      <c r="AG9964" t="str">
        <f t="shared" si="1546"/>
        <v/>
      </c>
      <c r="AH9964" t="str">
        <f t="shared" si="1547"/>
        <v/>
      </c>
      <c r="AI9964">
        <v>0.14499999999999999</v>
      </c>
      <c r="AJ9964" t="str">
        <f t="shared" si="1549"/>
        <v/>
      </c>
      <c r="AK9964" t="str">
        <f t="shared" si="1548"/>
        <v/>
      </c>
      <c r="AL9964" t="str">
        <f t="shared" si="1550"/>
        <v/>
      </c>
    </row>
    <row r="9965" spans="1:39" x14ac:dyDescent="0.2">
      <c r="A9965" t="s">
        <v>6427</v>
      </c>
      <c r="B9965" t="s">
        <v>126</v>
      </c>
      <c r="C9965" t="s">
        <v>6428</v>
      </c>
      <c r="D9965" s="1">
        <v>36181</v>
      </c>
      <c r="E9965" s="1">
        <v>43951</v>
      </c>
      <c r="F9965" t="s">
        <v>39</v>
      </c>
      <c r="I9965">
        <v>100</v>
      </c>
      <c r="J9965">
        <v>0</v>
      </c>
      <c r="K9965">
        <v>0</v>
      </c>
      <c r="L9965">
        <v>9779</v>
      </c>
      <c r="M9965">
        <v>9779</v>
      </c>
      <c r="N9965" t="s">
        <v>20</v>
      </c>
      <c r="O9965" t="s">
        <v>6429</v>
      </c>
      <c r="P9965" t="s">
        <v>28</v>
      </c>
      <c r="Q9965" t="s">
        <v>34233</v>
      </c>
      <c r="R9965" t="s">
        <v>34233</v>
      </c>
      <c r="S9965" t="s">
        <v>33942</v>
      </c>
      <c r="T9965" t="s">
        <v>34233</v>
      </c>
      <c r="AD9965" t="str">
        <f t="shared" si="1543"/>
        <v/>
      </c>
      <c r="AE9965" t="str">
        <f t="shared" si="1545"/>
        <v/>
      </c>
      <c r="AF9965" t="str">
        <f t="shared" si="1544"/>
        <v/>
      </c>
      <c r="AG9965" t="str">
        <f t="shared" si="1546"/>
        <v/>
      </c>
      <c r="AH9965" t="str">
        <f t="shared" si="1547"/>
        <v/>
      </c>
      <c r="AI9965">
        <v>0.14499999999999999</v>
      </c>
      <c r="AJ9965" t="str">
        <f t="shared" si="1549"/>
        <v/>
      </c>
      <c r="AK9965" t="str">
        <f t="shared" si="1548"/>
        <v/>
      </c>
      <c r="AL9965" t="str">
        <f t="shared" si="1550"/>
        <v/>
      </c>
    </row>
    <row r="9966" spans="1:39" x14ac:dyDescent="0.2">
      <c r="A9966" t="s">
        <v>30526</v>
      </c>
      <c r="B9966" t="s">
        <v>126</v>
      </c>
      <c r="C9966" t="s">
        <v>30527</v>
      </c>
      <c r="D9966" s="1">
        <v>43859</v>
      </c>
      <c r="E9966" s="1">
        <v>44595</v>
      </c>
      <c r="F9966" t="s">
        <v>889</v>
      </c>
      <c r="I9966">
        <v>100</v>
      </c>
      <c r="J9966">
        <v>0</v>
      </c>
      <c r="K9966">
        <v>0</v>
      </c>
      <c r="L9966">
        <v>4452</v>
      </c>
      <c r="M9966">
        <v>4452</v>
      </c>
      <c r="N9966" t="s">
        <v>20</v>
      </c>
      <c r="O9966" t="s">
        <v>30528</v>
      </c>
      <c r="P9966" t="s">
        <v>44</v>
      </c>
      <c r="Q9966" t="s">
        <v>34233</v>
      </c>
      <c r="R9966" t="s">
        <v>34233</v>
      </c>
      <c r="S9966" t="s">
        <v>33942</v>
      </c>
      <c r="T9966" t="s">
        <v>34233</v>
      </c>
      <c r="AD9966" t="str">
        <f t="shared" si="1543"/>
        <v/>
      </c>
      <c r="AE9966" t="str">
        <f t="shared" si="1545"/>
        <v/>
      </c>
      <c r="AF9966" t="str">
        <f t="shared" si="1544"/>
        <v/>
      </c>
      <c r="AG9966" t="str">
        <f t="shared" si="1546"/>
        <v/>
      </c>
      <c r="AH9966" t="str">
        <f t="shared" si="1547"/>
        <v/>
      </c>
      <c r="AI9966">
        <v>0.14499999999999999</v>
      </c>
      <c r="AJ9966" t="str">
        <f t="shared" si="1549"/>
        <v/>
      </c>
      <c r="AK9966" t="str">
        <f t="shared" si="1548"/>
        <v/>
      </c>
      <c r="AL9966" t="str">
        <f t="shared" si="1550"/>
        <v/>
      </c>
    </row>
    <row r="9967" spans="1:39" x14ac:dyDescent="0.2">
      <c r="A9967" t="s">
        <v>22185</v>
      </c>
      <c r="B9967" t="s">
        <v>126</v>
      </c>
      <c r="C9967" t="s">
        <v>22186</v>
      </c>
      <c r="D9967" s="1">
        <v>38764</v>
      </c>
      <c r="E9967" s="1">
        <v>43951</v>
      </c>
      <c r="F9967" t="s">
        <v>19</v>
      </c>
      <c r="I9967">
        <v>100</v>
      </c>
      <c r="J9967">
        <v>0</v>
      </c>
      <c r="K9967">
        <v>0</v>
      </c>
      <c r="L9967">
        <v>2093</v>
      </c>
      <c r="M9967">
        <v>2093</v>
      </c>
      <c r="N9967" t="s">
        <v>20</v>
      </c>
      <c r="O9967" t="s">
        <v>22187</v>
      </c>
      <c r="P9967" t="s">
        <v>28</v>
      </c>
      <c r="Q9967" t="s">
        <v>34234</v>
      </c>
      <c r="R9967" t="s">
        <v>33762</v>
      </c>
      <c r="S9967" t="s">
        <v>33942</v>
      </c>
      <c r="T9967" t="s">
        <v>34233</v>
      </c>
      <c r="U9967" t="s">
        <v>32634</v>
      </c>
      <c r="V9967" t="s">
        <v>33615</v>
      </c>
      <c r="X9967">
        <v>2</v>
      </c>
      <c r="Y9967" t="s">
        <v>32654</v>
      </c>
      <c r="AA9967">
        <v>8.5</v>
      </c>
      <c r="AB9967">
        <v>15</v>
      </c>
      <c r="AC9967">
        <v>1</v>
      </c>
      <c r="AD9967" t="str">
        <f t="shared" si="1543"/>
        <v/>
      </c>
      <c r="AE9967">
        <f t="shared" si="1545"/>
        <v>1</v>
      </c>
      <c r="AF9967" t="str">
        <f t="shared" si="1544"/>
        <v/>
      </c>
      <c r="AG9967" t="str">
        <f t="shared" si="1546"/>
        <v/>
      </c>
      <c r="AH9967" t="str">
        <f t="shared" si="1547"/>
        <v/>
      </c>
      <c r="AI9967">
        <v>0.14499999999999999</v>
      </c>
      <c r="AJ9967" t="str">
        <f t="shared" si="1549"/>
        <v/>
      </c>
      <c r="AK9967">
        <f t="shared" si="1548"/>
        <v>2.8</v>
      </c>
      <c r="AL9967">
        <f t="shared" si="1550"/>
        <v>0.40599999999999997</v>
      </c>
    </row>
    <row r="9968" spans="1:39" x14ac:dyDescent="0.2">
      <c r="A9968" t="s">
        <v>22333</v>
      </c>
      <c r="B9968" t="s">
        <v>126</v>
      </c>
      <c r="C9968" t="s">
        <v>22334</v>
      </c>
      <c r="D9968" s="1">
        <v>38860</v>
      </c>
      <c r="E9968" s="1">
        <v>43456</v>
      </c>
      <c r="F9968" t="s">
        <v>470</v>
      </c>
      <c r="I9968">
        <v>100</v>
      </c>
      <c r="J9968">
        <v>0</v>
      </c>
      <c r="K9968">
        <v>0</v>
      </c>
      <c r="L9968">
        <v>1807</v>
      </c>
      <c r="M9968">
        <v>1807</v>
      </c>
      <c r="N9968" t="s">
        <v>20</v>
      </c>
      <c r="O9968" t="s">
        <v>22293</v>
      </c>
      <c r="P9968" t="s">
        <v>28</v>
      </c>
      <c r="Q9968" t="s">
        <v>32668</v>
      </c>
      <c r="R9968">
        <v>1</v>
      </c>
      <c r="S9968" t="s">
        <v>33942</v>
      </c>
      <c r="T9968" t="s">
        <v>34233</v>
      </c>
      <c r="U9968" t="s">
        <v>32668</v>
      </c>
      <c r="V9968" t="s">
        <v>33615</v>
      </c>
      <c r="W9968">
        <f>L9968*0.15</f>
        <v>271.05</v>
      </c>
      <c r="X9968">
        <v>2</v>
      </c>
      <c r="Y9968">
        <v>1</v>
      </c>
      <c r="Z9968">
        <f>W9968*X9968</f>
        <v>542.1</v>
      </c>
      <c r="AA9968">
        <v>8.5</v>
      </c>
      <c r="AB9968">
        <v>15</v>
      </c>
      <c r="AD9968">
        <f t="shared" si="1543"/>
        <v>542.1</v>
      </c>
      <c r="AE9968" t="str">
        <f t="shared" si="1545"/>
        <v/>
      </c>
      <c r="AF9968" t="str">
        <f t="shared" si="1544"/>
        <v/>
      </c>
      <c r="AG9968" t="str">
        <f t="shared" si="1546"/>
        <v/>
      </c>
      <c r="AH9968" t="str">
        <f t="shared" si="1547"/>
        <v/>
      </c>
      <c r="AI9968">
        <v>0.14499999999999999</v>
      </c>
      <c r="AJ9968" t="str">
        <f t="shared" si="1549"/>
        <v/>
      </c>
      <c r="AK9968" t="str">
        <f t="shared" si="1548"/>
        <v/>
      </c>
      <c r="AL9968">
        <v>1</v>
      </c>
    </row>
    <row r="9969" spans="1:39" x14ac:dyDescent="0.2">
      <c r="A9969" t="s">
        <v>22341</v>
      </c>
      <c r="B9969" t="s">
        <v>126</v>
      </c>
      <c r="C9969" t="s">
        <v>22342</v>
      </c>
      <c r="D9969" s="1">
        <v>38860</v>
      </c>
      <c r="E9969" s="1">
        <v>43456</v>
      </c>
      <c r="F9969" t="s">
        <v>19</v>
      </c>
      <c r="I9969">
        <v>100</v>
      </c>
      <c r="J9969">
        <v>0</v>
      </c>
      <c r="K9969">
        <v>0</v>
      </c>
      <c r="L9969">
        <v>5656</v>
      </c>
      <c r="M9969">
        <v>5656</v>
      </c>
      <c r="N9969" t="s">
        <v>20</v>
      </c>
      <c r="O9969" t="s">
        <v>22293</v>
      </c>
      <c r="P9969" t="s">
        <v>28</v>
      </c>
      <c r="Q9969" t="s">
        <v>33763</v>
      </c>
      <c r="R9969" s="9" t="s">
        <v>33762</v>
      </c>
      <c r="S9969" t="s">
        <v>32630</v>
      </c>
      <c r="T9969" t="s">
        <v>34679</v>
      </c>
      <c r="U9969" t="s">
        <v>32650</v>
      </c>
      <c r="V9969" t="s">
        <v>33615</v>
      </c>
      <c r="X9969">
        <v>2</v>
      </c>
      <c r="Y9969">
        <v>1</v>
      </c>
      <c r="AA9969">
        <v>8.5</v>
      </c>
      <c r="AB9969">
        <v>20</v>
      </c>
      <c r="AC9969">
        <v>7</v>
      </c>
      <c r="AD9969" t="str">
        <f t="shared" si="1543"/>
        <v/>
      </c>
      <c r="AE9969">
        <v>7</v>
      </c>
      <c r="AF9969" t="str">
        <f t="shared" si="1544"/>
        <v/>
      </c>
      <c r="AH9969" t="str">
        <f t="shared" si="1547"/>
        <v/>
      </c>
      <c r="AI9969">
        <v>0.14499999999999999</v>
      </c>
      <c r="AJ9969" t="str">
        <f t="shared" si="1549"/>
        <v/>
      </c>
      <c r="AK9969">
        <f t="shared" si="1548"/>
        <v>19.599999999999998</v>
      </c>
      <c r="AL9969">
        <f t="shared" si="1550"/>
        <v>2.8419999999999996</v>
      </c>
      <c r="AM9969" t="s">
        <v>34283</v>
      </c>
    </row>
    <row r="9970" spans="1:39" x14ac:dyDescent="0.2">
      <c r="A9970" t="s">
        <v>28142</v>
      </c>
      <c r="B9970" t="s">
        <v>126</v>
      </c>
      <c r="C9970" t="s">
        <v>28143</v>
      </c>
      <c r="D9970" s="1">
        <v>42538</v>
      </c>
      <c r="E9970" s="1">
        <v>43976</v>
      </c>
      <c r="F9970" t="s">
        <v>474</v>
      </c>
      <c r="I9970">
        <v>100</v>
      </c>
      <c r="J9970">
        <v>0</v>
      </c>
      <c r="K9970">
        <v>0</v>
      </c>
      <c r="L9970">
        <v>2303</v>
      </c>
      <c r="M9970">
        <v>2303</v>
      </c>
      <c r="N9970" t="s">
        <v>20</v>
      </c>
      <c r="O9970" t="s">
        <v>28144</v>
      </c>
      <c r="P9970" t="s">
        <v>28</v>
      </c>
      <c r="Q9970" t="s">
        <v>34233</v>
      </c>
      <c r="R9970" t="s">
        <v>34233</v>
      </c>
      <c r="S9970" t="s">
        <v>32630</v>
      </c>
      <c r="T9970" t="s">
        <v>34565</v>
      </c>
      <c r="AD9970" t="str">
        <f t="shared" si="1543"/>
        <v/>
      </c>
      <c r="AE9970" t="str">
        <f t="shared" ref="AE9970:AE10001" si="1551">IF((S9970="tühi")*(AC9970&lt;&gt;""),AC9970,"")</f>
        <v/>
      </c>
      <c r="AF9970" t="str">
        <f t="shared" si="1544"/>
        <v/>
      </c>
      <c r="AG9970" t="str">
        <f t="shared" ref="AG9970:AG9978" si="1552">IF((S9970&lt;&gt;"tühi")*(AC9970&lt;&gt;""),AC9970,"")</f>
        <v/>
      </c>
      <c r="AH9970" t="str">
        <f t="shared" si="1547"/>
        <v/>
      </c>
      <c r="AI9970">
        <v>0.14499999999999999</v>
      </c>
      <c r="AJ9970" t="str">
        <f t="shared" si="1549"/>
        <v/>
      </c>
      <c r="AK9970" t="str">
        <f t="shared" si="1548"/>
        <v/>
      </c>
      <c r="AL9970" t="str">
        <f t="shared" si="1550"/>
        <v/>
      </c>
    </row>
    <row r="9971" spans="1:39" x14ac:dyDescent="0.2">
      <c r="A9971" t="s">
        <v>28690</v>
      </c>
      <c r="B9971" t="s">
        <v>126</v>
      </c>
      <c r="C9971" t="s">
        <v>28691</v>
      </c>
      <c r="D9971" s="1">
        <v>42772</v>
      </c>
      <c r="E9971" s="1">
        <v>43951</v>
      </c>
      <c r="F9971" t="s">
        <v>26</v>
      </c>
      <c r="I9971">
        <v>100</v>
      </c>
      <c r="J9971">
        <v>0</v>
      </c>
      <c r="K9971">
        <v>0</v>
      </c>
      <c r="L9971">
        <v>800</v>
      </c>
      <c r="M9971">
        <v>800</v>
      </c>
      <c r="N9971" t="s">
        <v>20</v>
      </c>
      <c r="O9971" t="s">
        <v>28692</v>
      </c>
      <c r="P9971" t="s">
        <v>44</v>
      </c>
      <c r="Q9971" t="s">
        <v>34233</v>
      </c>
      <c r="R9971" t="s">
        <v>34233</v>
      </c>
      <c r="S9971" t="s">
        <v>34233</v>
      </c>
      <c r="T9971" t="s">
        <v>34233</v>
      </c>
      <c r="V9971" t="s">
        <v>33615</v>
      </c>
      <c r="AD9971" t="str">
        <f t="shared" si="1543"/>
        <v/>
      </c>
      <c r="AE9971" t="str">
        <f t="shared" si="1551"/>
        <v/>
      </c>
      <c r="AF9971" t="str">
        <f t="shared" si="1544"/>
        <v/>
      </c>
      <c r="AG9971" t="str">
        <f t="shared" si="1552"/>
        <v/>
      </c>
      <c r="AH9971" t="str">
        <f t="shared" si="1547"/>
        <v/>
      </c>
      <c r="AI9971">
        <v>0.14499999999999999</v>
      </c>
      <c r="AJ9971" t="str">
        <f t="shared" si="1549"/>
        <v/>
      </c>
      <c r="AK9971" t="str">
        <f t="shared" si="1548"/>
        <v/>
      </c>
      <c r="AL9971" t="str">
        <f t="shared" si="1550"/>
        <v/>
      </c>
    </row>
    <row r="9972" spans="1:39" x14ac:dyDescent="0.2">
      <c r="A9972" t="s">
        <v>22337</v>
      </c>
      <c r="B9972" t="s">
        <v>126</v>
      </c>
      <c r="C9972" t="s">
        <v>22338</v>
      </c>
      <c r="D9972" s="1">
        <v>38860</v>
      </c>
      <c r="E9972" s="1">
        <v>43951</v>
      </c>
      <c r="F9972" t="s">
        <v>26</v>
      </c>
      <c r="I9972">
        <v>100</v>
      </c>
      <c r="J9972">
        <v>0</v>
      </c>
      <c r="K9972">
        <v>0</v>
      </c>
      <c r="L9972">
        <v>292</v>
      </c>
      <c r="M9972">
        <v>292</v>
      </c>
      <c r="N9972" t="s">
        <v>20</v>
      </c>
      <c r="O9972" t="s">
        <v>22293</v>
      </c>
      <c r="P9972" t="s">
        <v>28</v>
      </c>
      <c r="Q9972" t="s">
        <v>34233</v>
      </c>
      <c r="R9972" t="s">
        <v>34233</v>
      </c>
      <c r="S9972" t="s">
        <v>34233</v>
      </c>
      <c r="T9972" t="s">
        <v>34233</v>
      </c>
      <c r="V9972" t="s">
        <v>33615</v>
      </c>
      <c r="AD9972" t="str">
        <f t="shared" si="1543"/>
        <v/>
      </c>
      <c r="AE9972" t="str">
        <f t="shared" si="1551"/>
        <v/>
      </c>
      <c r="AF9972" t="str">
        <f t="shared" si="1544"/>
        <v/>
      </c>
      <c r="AG9972" t="str">
        <f t="shared" si="1552"/>
        <v/>
      </c>
      <c r="AH9972" t="str">
        <f t="shared" si="1547"/>
        <v/>
      </c>
      <c r="AI9972">
        <v>0.14499999999999999</v>
      </c>
      <c r="AJ9972" t="str">
        <f t="shared" si="1549"/>
        <v/>
      </c>
      <c r="AK9972" t="str">
        <f t="shared" si="1548"/>
        <v/>
      </c>
      <c r="AL9972" t="str">
        <f t="shared" si="1550"/>
        <v/>
      </c>
    </row>
    <row r="9973" spans="1:39" x14ac:dyDescent="0.2">
      <c r="A9973" t="s">
        <v>22335</v>
      </c>
      <c r="B9973" t="s">
        <v>126</v>
      </c>
      <c r="C9973" t="s">
        <v>22336</v>
      </c>
      <c r="D9973" s="1">
        <v>38860</v>
      </c>
      <c r="E9973" s="1">
        <v>43456</v>
      </c>
      <c r="F9973" t="s">
        <v>26</v>
      </c>
      <c r="I9973">
        <v>100</v>
      </c>
      <c r="J9973">
        <v>0</v>
      </c>
      <c r="K9973">
        <v>0</v>
      </c>
      <c r="L9973">
        <v>198</v>
      </c>
      <c r="M9973">
        <v>198</v>
      </c>
      <c r="N9973" t="s">
        <v>20</v>
      </c>
      <c r="O9973" t="s">
        <v>22293</v>
      </c>
      <c r="P9973" t="s">
        <v>28</v>
      </c>
      <c r="Q9973" t="s">
        <v>34233</v>
      </c>
      <c r="R9973" t="s">
        <v>34233</v>
      </c>
      <c r="S9973" t="s">
        <v>34233</v>
      </c>
      <c r="T9973" t="s">
        <v>34233</v>
      </c>
      <c r="V9973" t="s">
        <v>33615</v>
      </c>
      <c r="AD9973" t="str">
        <f t="shared" si="1543"/>
        <v/>
      </c>
      <c r="AE9973" t="str">
        <f t="shared" si="1551"/>
        <v/>
      </c>
      <c r="AF9973" t="str">
        <f t="shared" si="1544"/>
        <v/>
      </c>
      <c r="AG9973" t="str">
        <f t="shared" si="1552"/>
        <v/>
      </c>
      <c r="AH9973" t="str">
        <f t="shared" si="1547"/>
        <v/>
      </c>
      <c r="AI9973">
        <v>0.14499999999999999</v>
      </c>
      <c r="AJ9973" t="str">
        <f t="shared" si="1549"/>
        <v/>
      </c>
      <c r="AK9973" t="str">
        <f t="shared" si="1548"/>
        <v/>
      </c>
      <c r="AL9973" t="str">
        <f t="shared" si="1550"/>
        <v/>
      </c>
    </row>
    <row r="9974" spans="1:39" x14ac:dyDescent="0.2">
      <c r="A9974" t="s">
        <v>31119</v>
      </c>
      <c r="B9974" t="s">
        <v>126</v>
      </c>
      <c r="C9974" t="s">
        <v>31120</v>
      </c>
      <c r="D9974" s="1">
        <v>43859</v>
      </c>
      <c r="E9974" s="1">
        <v>44497</v>
      </c>
      <c r="F9974" t="s">
        <v>39</v>
      </c>
      <c r="I9974">
        <v>100</v>
      </c>
      <c r="J9974">
        <v>0</v>
      </c>
      <c r="K9974">
        <v>0</v>
      </c>
      <c r="L9974">
        <v>7911</v>
      </c>
      <c r="M9974">
        <v>7911</v>
      </c>
      <c r="N9974" t="s">
        <v>20</v>
      </c>
      <c r="O9974" t="s">
        <v>31121</v>
      </c>
      <c r="P9974" t="s">
        <v>2356</v>
      </c>
      <c r="Q9974" t="s">
        <v>34233</v>
      </c>
      <c r="R9974" t="s">
        <v>34233</v>
      </c>
      <c r="S9974" t="s">
        <v>33942</v>
      </c>
      <c r="T9974" t="s">
        <v>34233</v>
      </c>
      <c r="AD9974" t="str">
        <f t="shared" si="1543"/>
        <v/>
      </c>
      <c r="AE9974" t="str">
        <f t="shared" si="1551"/>
        <v/>
      </c>
      <c r="AF9974" t="str">
        <f t="shared" si="1544"/>
        <v/>
      </c>
      <c r="AG9974" t="str">
        <f t="shared" si="1552"/>
        <v/>
      </c>
      <c r="AH9974" t="str">
        <f t="shared" si="1547"/>
        <v/>
      </c>
      <c r="AI9974">
        <v>0.14499999999999999</v>
      </c>
      <c r="AJ9974" t="str">
        <f t="shared" si="1549"/>
        <v/>
      </c>
      <c r="AK9974" t="str">
        <f t="shared" si="1548"/>
        <v/>
      </c>
      <c r="AL9974" t="str">
        <f t="shared" si="1550"/>
        <v/>
      </c>
    </row>
    <row r="9975" spans="1:39" x14ac:dyDescent="0.2">
      <c r="A9975" t="s">
        <v>16262</v>
      </c>
      <c r="B9975" t="s">
        <v>126</v>
      </c>
      <c r="C9975" t="s">
        <v>16263</v>
      </c>
      <c r="D9975" s="1">
        <v>37585</v>
      </c>
      <c r="E9975" s="1">
        <v>44550</v>
      </c>
      <c r="F9975" t="s">
        <v>39</v>
      </c>
      <c r="I9975">
        <v>100</v>
      </c>
      <c r="J9975">
        <v>0</v>
      </c>
      <c r="K9975">
        <v>0</v>
      </c>
      <c r="L9975">
        <v>2212</v>
      </c>
      <c r="M9975">
        <v>2212</v>
      </c>
      <c r="N9975" t="s">
        <v>20</v>
      </c>
      <c r="O9975" t="s">
        <v>16264</v>
      </c>
      <c r="P9975" t="s">
        <v>28</v>
      </c>
      <c r="Q9975" t="s">
        <v>34233</v>
      </c>
      <c r="R9975" t="s">
        <v>34233</v>
      </c>
      <c r="S9975" t="s">
        <v>33942</v>
      </c>
      <c r="T9975" t="s">
        <v>34233</v>
      </c>
      <c r="AD9975" t="str">
        <f t="shared" si="1543"/>
        <v/>
      </c>
      <c r="AE9975" t="str">
        <f t="shared" si="1551"/>
        <v/>
      </c>
      <c r="AF9975" t="str">
        <f t="shared" si="1544"/>
        <v/>
      </c>
      <c r="AG9975" t="str">
        <f t="shared" si="1552"/>
        <v/>
      </c>
      <c r="AH9975" t="str">
        <f t="shared" si="1547"/>
        <v/>
      </c>
      <c r="AI9975">
        <v>0.14499999999999999</v>
      </c>
      <c r="AJ9975" t="str">
        <f t="shared" si="1549"/>
        <v/>
      </c>
      <c r="AK9975" t="str">
        <f t="shared" si="1548"/>
        <v/>
      </c>
      <c r="AL9975" t="str">
        <f t="shared" si="1550"/>
        <v/>
      </c>
    </row>
    <row r="9976" spans="1:39" x14ac:dyDescent="0.2">
      <c r="A9976" t="s">
        <v>13322</v>
      </c>
      <c r="B9976" t="s">
        <v>126</v>
      </c>
      <c r="C9976" t="s">
        <v>13323</v>
      </c>
      <c r="D9976" s="1">
        <v>36801</v>
      </c>
      <c r="E9976" s="1">
        <v>43456</v>
      </c>
      <c r="F9976" t="s">
        <v>19</v>
      </c>
      <c r="I9976">
        <v>100</v>
      </c>
      <c r="J9976">
        <v>0</v>
      </c>
      <c r="K9976">
        <v>0</v>
      </c>
      <c r="L9976">
        <v>2030</v>
      </c>
      <c r="M9976">
        <v>2030</v>
      </c>
      <c r="N9976" t="s">
        <v>20</v>
      </c>
      <c r="O9976" t="s">
        <v>13324</v>
      </c>
      <c r="P9976" t="s">
        <v>28</v>
      </c>
      <c r="Q9976" t="s">
        <v>34233</v>
      </c>
      <c r="R9976" t="s">
        <v>34233</v>
      </c>
      <c r="S9976" t="s">
        <v>32627</v>
      </c>
      <c r="T9976" t="s">
        <v>34680</v>
      </c>
      <c r="AD9976" t="str">
        <f t="shared" si="1543"/>
        <v/>
      </c>
      <c r="AE9976" t="str">
        <f t="shared" si="1551"/>
        <v/>
      </c>
      <c r="AF9976" t="str">
        <f t="shared" si="1544"/>
        <v/>
      </c>
      <c r="AG9976" t="str">
        <f t="shared" si="1552"/>
        <v/>
      </c>
      <c r="AH9976" t="str">
        <f t="shared" si="1547"/>
        <v/>
      </c>
      <c r="AI9976">
        <v>0.14499999999999999</v>
      </c>
      <c r="AJ9976" t="str">
        <f t="shared" si="1549"/>
        <v/>
      </c>
      <c r="AK9976" t="str">
        <f t="shared" si="1548"/>
        <v/>
      </c>
      <c r="AL9976" t="str">
        <f t="shared" si="1550"/>
        <v/>
      </c>
    </row>
    <row r="9977" spans="1:39" x14ac:dyDescent="0.2">
      <c r="A9977" t="s">
        <v>13319</v>
      </c>
      <c r="B9977" t="s">
        <v>126</v>
      </c>
      <c r="C9977" t="s">
        <v>13320</v>
      </c>
      <c r="D9977" s="1">
        <v>36801</v>
      </c>
      <c r="E9977" s="1">
        <v>43456</v>
      </c>
      <c r="F9977" t="s">
        <v>19</v>
      </c>
      <c r="I9977">
        <v>100</v>
      </c>
      <c r="J9977">
        <v>0</v>
      </c>
      <c r="K9977">
        <v>0</v>
      </c>
      <c r="L9977">
        <v>2628</v>
      </c>
      <c r="M9977">
        <v>2628</v>
      </c>
      <c r="N9977" t="s">
        <v>20</v>
      </c>
      <c r="O9977" t="s">
        <v>13321</v>
      </c>
      <c r="P9977" t="s">
        <v>28</v>
      </c>
      <c r="Q9977" t="s">
        <v>34233</v>
      </c>
      <c r="R9977" t="s">
        <v>34233</v>
      </c>
      <c r="S9977" t="s">
        <v>33800</v>
      </c>
      <c r="T9977" t="s">
        <v>34680</v>
      </c>
      <c r="AD9977" t="str">
        <f t="shared" si="1543"/>
        <v/>
      </c>
      <c r="AE9977" t="str">
        <f t="shared" si="1551"/>
        <v/>
      </c>
      <c r="AF9977" t="str">
        <f t="shared" si="1544"/>
        <v/>
      </c>
      <c r="AG9977" t="str">
        <f t="shared" si="1552"/>
        <v/>
      </c>
      <c r="AH9977" t="str">
        <f t="shared" si="1547"/>
        <v/>
      </c>
      <c r="AI9977">
        <v>0.14499999999999999</v>
      </c>
      <c r="AJ9977" t="str">
        <f t="shared" si="1549"/>
        <v/>
      </c>
      <c r="AK9977" t="str">
        <f t="shared" si="1548"/>
        <v/>
      </c>
      <c r="AL9977" t="str">
        <f t="shared" si="1550"/>
        <v/>
      </c>
    </row>
    <row r="9978" spans="1:39" x14ac:dyDescent="0.2">
      <c r="A9978" t="s">
        <v>28933</v>
      </c>
      <c r="B9978" t="s">
        <v>126</v>
      </c>
      <c r="C9978" t="s">
        <v>28934</v>
      </c>
      <c r="D9978" s="1">
        <v>42779</v>
      </c>
      <c r="E9978" s="1">
        <v>44546</v>
      </c>
      <c r="F9978" t="s">
        <v>470</v>
      </c>
      <c r="I9978">
        <v>100</v>
      </c>
      <c r="J9978">
        <v>0</v>
      </c>
      <c r="K9978">
        <v>0</v>
      </c>
      <c r="L9978">
        <v>2864</v>
      </c>
      <c r="M9978">
        <v>2864</v>
      </c>
      <c r="N9978" t="s">
        <v>20</v>
      </c>
      <c r="O9978" t="s">
        <v>28935</v>
      </c>
      <c r="P9978" t="s">
        <v>28</v>
      </c>
      <c r="Q9978" t="s">
        <v>34233</v>
      </c>
      <c r="R9978" t="s">
        <v>34233</v>
      </c>
      <c r="S9978" t="s">
        <v>32627</v>
      </c>
      <c r="T9978" t="s">
        <v>34370</v>
      </c>
      <c r="U9978" t="s">
        <v>32668</v>
      </c>
      <c r="V9978" t="s">
        <v>33616</v>
      </c>
      <c r="W9978">
        <v>1058</v>
      </c>
      <c r="X9978" t="s">
        <v>32784</v>
      </c>
      <c r="Y9978">
        <v>1</v>
      </c>
      <c r="Z9978">
        <f>2116+1058</f>
        <v>3174</v>
      </c>
      <c r="AA9978">
        <v>9</v>
      </c>
      <c r="AD9978" t="str">
        <f t="shared" si="1543"/>
        <v/>
      </c>
      <c r="AE9978" t="str">
        <f t="shared" si="1551"/>
        <v/>
      </c>
      <c r="AF9978">
        <f t="shared" si="1544"/>
        <v>3174</v>
      </c>
      <c r="AG9978" t="str">
        <f t="shared" si="1552"/>
        <v/>
      </c>
      <c r="AH9978" t="str">
        <f t="shared" si="1547"/>
        <v/>
      </c>
      <c r="AI9978">
        <v>0.14499999999999999</v>
      </c>
      <c r="AJ9978">
        <v>5</v>
      </c>
      <c r="AK9978" t="str">
        <f t="shared" si="1548"/>
        <v/>
      </c>
      <c r="AL9978" t="str">
        <f t="shared" si="1550"/>
        <v/>
      </c>
      <c r="AM9978" t="s">
        <v>34108</v>
      </c>
    </row>
    <row r="9979" spans="1:39" x14ac:dyDescent="0.2">
      <c r="A9979" t="s">
        <v>17712</v>
      </c>
      <c r="B9979" t="s">
        <v>126</v>
      </c>
      <c r="C9979" t="s">
        <v>17713</v>
      </c>
      <c r="D9979" s="1">
        <v>37847</v>
      </c>
      <c r="E9979" s="1">
        <v>44621</v>
      </c>
      <c r="F9979" t="s">
        <v>19</v>
      </c>
      <c r="I9979">
        <v>100</v>
      </c>
      <c r="J9979">
        <v>0</v>
      </c>
      <c r="K9979">
        <v>0</v>
      </c>
      <c r="L9979">
        <v>453</v>
      </c>
      <c r="M9979">
        <v>453</v>
      </c>
      <c r="N9979" t="s">
        <v>20</v>
      </c>
      <c r="O9979" t="s">
        <v>17714</v>
      </c>
      <c r="P9979" t="s">
        <v>28</v>
      </c>
      <c r="Q9979" t="s">
        <v>34233</v>
      </c>
      <c r="R9979" t="s">
        <v>34233</v>
      </c>
      <c r="S9979" t="s">
        <v>33797</v>
      </c>
      <c r="T9979" t="s">
        <v>34349</v>
      </c>
      <c r="AD9979" t="str">
        <f t="shared" si="1543"/>
        <v/>
      </c>
      <c r="AE9979" t="str">
        <f t="shared" si="1551"/>
        <v/>
      </c>
      <c r="AF9979" t="str">
        <f t="shared" si="1544"/>
        <v/>
      </c>
      <c r="AG9979" s="17">
        <v>1</v>
      </c>
      <c r="AH9979">
        <f t="shared" si="1547"/>
        <v>2.8</v>
      </c>
      <c r="AI9979">
        <v>0.14499999999999999</v>
      </c>
      <c r="AJ9979">
        <f t="shared" si="1549"/>
        <v>0.40599999999999997</v>
      </c>
      <c r="AK9979" t="str">
        <f t="shared" si="1548"/>
        <v/>
      </c>
      <c r="AL9979" t="str">
        <f t="shared" si="1550"/>
        <v/>
      </c>
    </row>
    <row r="9980" spans="1:39" x14ac:dyDescent="0.2">
      <c r="A9980" t="s">
        <v>11127</v>
      </c>
      <c r="B9980" t="s">
        <v>126</v>
      </c>
      <c r="C9980" t="s">
        <v>11128</v>
      </c>
      <c r="D9980" s="1">
        <v>36472</v>
      </c>
      <c r="E9980" s="1">
        <v>43456</v>
      </c>
      <c r="F9980" t="s">
        <v>19</v>
      </c>
      <c r="I9980">
        <v>100</v>
      </c>
      <c r="J9980">
        <v>0</v>
      </c>
      <c r="K9980">
        <v>0</v>
      </c>
      <c r="L9980">
        <v>2186</v>
      </c>
      <c r="M9980">
        <v>2186</v>
      </c>
      <c r="N9980" t="s">
        <v>20</v>
      </c>
      <c r="O9980" t="s">
        <v>11129</v>
      </c>
      <c r="P9980" t="s">
        <v>28</v>
      </c>
      <c r="Q9980" t="s">
        <v>34233</v>
      </c>
      <c r="R9980" t="s">
        <v>34233</v>
      </c>
      <c r="S9980" t="s">
        <v>33807</v>
      </c>
      <c r="T9980" t="s">
        <v>34349</v>
      </c>
      <c r="AD9980" t="str">
        <f t="shared" si="1543"/>
        <v/>
      </c>
      <c r="AE9980" t="str">
        <f t="shared" si="1551"/>
        <v/>
      </c>
      <c r="AF9980" t="str">
        <f t="shared" si="1544"/>
        <v/>
      </c>
      <c r="AG9980" s="17">
        <v>1</v>
      </c>
      <c r="AH9980">
        <f t="shared" si="1547"/>
        <v>2.8</v>
      </c>
      <c r="AI9980">
        <v>0.14499999999999999</v>
      </c>
      <c r="AJ9980">
        <f t="shared" si="1549"/>
        <v>0.40599999999999997</v>
      </c>
      <c r="AK9980" t="str">
        <f t="shared" si="1548"/>
        <v/>
      </c>
      <c r="AL9980" t="str">
        <f t="shared" si="1550"/>
        <v/>
      </c>
    </row>
    <row r="9981" spans="1:39" x14ac:dyDescent="0.2">
      <c r="A9981" t="s">
        <v>17902</v>
      </c>
      <c r="B9981" t="s">
        <v>126</v>
      </c>
      <c r="C9981" t="s">
        <v>17903</v>
      </c>
      <c r="D9981" s="1">
        <v>37851</v>
      </c>
      <c r="E9981" s="1">
        <v>43951</v>
      </c>
      <c r="F9981" t="s">
        <v>19</v>
      </c>
      <c r="I9981">
        <v>100</v>
      </c>
      <c r="J9981">
        <v>0</v>
      </c>
      <c r="K9981">
        <v>0</v>
      </c>
      <c r="L9981">
        <v>1617</v>
      </c>
      <c r="M9981">
        <v>1617</v>
      </c>
      <c r="N9981" t="s">
        <v>20</v>
      </c>
      <c r="O9981" t="s">
        <v>17904</v>
      </c>
      <c r="P9981" t="s">
        <v>28</v>
      </c>
      <c r="Q9981" t="s">
        <v>34234</v>
      </c>
      <c r="R9981" t="s">
        <v>33768</v>
      </c>
      <c r="S9981" t="s">
        <v>33797</v>
      </c>
      <c r="T9981" t="s">
        <v>34349</v>
      </c>
      <c r="AD9981" t="str">
        <f t="shared" si="1543"/>
        <v/>
      </c>
      <c r="AE9981" t="str">
        <f t="shared" si="1551"/>
        <v/>
      </c>
      <c r="AF9981" t="str">
        <f t="shared" si="1544"/>
        <v/>
      </c>
      <c r="AG9981" s="17">
        <v>1</v>
      </c>
      <c r="AH9981">
        <f t="shared" si="1547"/>
        <v>2.8</v>
      </c>
      <c r="AI9981">
        <v>0.14499999999999999</v>
      </c>
      <c r="AJ9981">
        <f t="shared" si="1549"/>
        <v>0.40599999999999997</v>
      </c>
      <c r="AK9981" t="str">
        <f t="shared" si="1548"/>
        <v/>
      </c>
      <c r="AL9981" t="str">
        <f t="shared" si="1550"/>
        <v/>
      </c>
    </row>
    <row r="9982" spans="1:39" x14ac:dyDescent="0.2">
      <c r="A9982" t="s">
        <v>902</v>
      </c>
      <c r="B9982" t="s">
        <v>126</v>
      </c>
      <c r="C9982" t="s">
        <v>903</v>
      </c>
      <c r="D9982" s="1">
        <v>35180</v>
      </c>
      <c r="E9982" s="1">
        <v>43456</v>
      </c>
      <c r="F9982" t="s">
        <v>19</v>
      </c>
      <c r="I9982">
        <v>100</v>
      </c>
      <c r="J9982">
        <v>0</v>
      </c>
      <c r="K9982">
        <v>0</v>
      </c>
      <c r="L9982">
        <v>2213</v>
      </c>
      <c r="M9982">
        <v>2213</v>
      </c>
      <c r="N9982" t="s">
        <v>20</v>
      </c>
      <c r="O9982" t="s">
        <v>904</v>
      </c>
      <c r="P9982" t="s">
        <v>28</v>
      </c>
      <c r="Q9982" t="s">
        <v>34233</v>
      </c>
      <c r="R9982" t="s">
        <v>34233</v>
      </c>
      <c r="S9982" t="s">
        <v>33797</v>
      </c>
      <c r="T9982" t="s">
        <v>34357</v>
      </c>
      <c r="U9982" t="s">
        <v>32634</v>
      </c>
      <c r="V9982" t="s">
        <v>32707</v>
      </c>
      <c r="W9982">
        <v>400</v>
      </c>
      <c r="X9982">
        <v>2</v>
      </c>
      <c r="Y9982" t="s">
        <v>32654</v>
      </c>
      <c r="AA9982">
        <v>8.5</v>
      </c>
      <c r="AC9982">
        <v>1</v>
      </c>
      <c r="AD9982" t="str">
        <f t="shared" si="1543"/>
        <v/>
      </c>
      <c r="AE9982" t="str">
        <f t="shared" si="1551"/>
        <v/>
      </c>
      <c r="AF9982" t="str">
        <f t="shared" si="1544"/>
        <v/>
      </c>
      <c r="AG9982">
        <f t="shared" ref="AG9982:AG10013" si="1553">IF((S9982&lt;&gt;"tühi")*(AC9982&lt;&gt;""),AC9982,"")</f>
        <v>1</v>
      </c>
      <c r="AH9982">
        <f t="shared" si="1547"/>
        <v>2.8</v>
      </c>
      <c r="AI9982">
        <v>0.14499999999999999</v>
      </c>
      <c r="AJ9982">
        <f t="shared" si="1549"/>
        <v>0.40599999999999997</v>
      </c>
      <c r="AK9982" t="str">
        <f t="shared" si="1548"/>
        <v/>
      </c>
      <c r="AL9982" t="str">
        <f t="shared" si="1550"/>
        <v/>
      </c>
    </row>
    <row r="9983" spans="1:39" s="20" customFormat="1" x14ac:dyDescent="0.2">
      <c r="A9983" s="20" t="s">
        <v>29375</v>
      </c>
      <c r="B9983" s="20" t="s">
        <v>126</v>
      </c>
      <c r="C9983" s="20" t="s">
        <v>29376</v>
      </c>
      <c r="D9983" s="21">
        <v>43517</v>
      </c>
      <c r="E9983" s="21">
        <v>43951</v>
      </c>
      <c r="F9983" s="20" t="s">
        <v>19</v>
      </c>
      <c r="I9983" s="20">
        <v>100</v>
      </c>
      <c r="J9983" s="20">
        <v>0</v>
      </c>
      <c r="K9983" s="20">
        <v>0</v>
      </c>
      <c r="L9983" s="20">
        <v>995</v>
      </c>
      <c r="M9983" s="20">
        <v>995</v>
      </c>
      <c r="N9983" s="20" t="s">
        <v>20</v>
      </c>
      <c r="O9983" s="20" t="s">
        <v>904</v>
      </c>
      <c r="P9983" s="20" t="s">
        <v>28</v>
      </c>
      <c r="Q9983" s="20" t="s">
        <v>34233</v>
      </c>
      <c r="R9983" s="20" t="s">
        <v>34233</v>
      </c>
      <c r="S9983" s="20" t="s">
        <v>33942</v>
      </c>
      <c r="T9983" s="20" t="s">
        <v>34233</v>
      </c>
      <c r="AD9983" s="20" t="str">
        <f t="shared" si="1543"/>
        <v/>
      </c>
      <c r="AE9983" s="20" t="str">
        <f t="shared" si="1551"/>
        <v/>
      </c>
      <c r="AF9983" s="20" t="str">
        <f t="shared" si="1544"/>
        <v/>
      </c>
      <c r="AG9983" s="20" t="str">
        <f t="shared" si="1553"/>
        <v/>
      </c>
      <c r="AH9983" s="20" t="str">
        <f t="shared" si="1547"/>
        <v/>
      </c>
      <c r="AI9983" s="20">
        <v>0.14499999999999999</v>
      </c>
      <c r="AJ9983" s="20" t="str">
        <f t="shared" si="1549"/>
        <v/>
      </c>
      <c r="AK9983" s="20" t="str">
        <f t="shared" si="1548"/>
        <v/>
      </c>
      <c r="AL9983" s="20" t="str">
        <f t="shared" si="1550"/>
        <v/>
      </c>
      <c r="AM9983" s="20" t="s">
        <v>34338</v>
      </c>
    </row>
    <row r="9984" spans="1:39" x14ac:dyDescent="0.2">
      <c r="A9984" t="s">
        <v>28872</v>
      </c>
      <c r="B9984" t="s">
        <v>126</v>
      </c>
      <c r="C9984" t="s">
        <v>28873</v>
      </c>
      <c r="D9984" s="1">
        <v>42808</v>
      </c>
      <c r="E9984" s="1">
        <v>44546</v>
      </c>
      <c r="F9984" t="s">
        <v>26</v>
      </c>
      <c r="I9984">
        <v>100</v>
      </c>
      <c r="J9984">
        <v>0</v>
      </c>
      <c r="K9984">
        <v>0</v>
      </c>
      <c r="L9984">
        <v>1455</v>
      </c>
      <c r="M9984">
        <v>1455</v>
      </c>
      <c r="N9984" t="s">
        <v>20</v>
      </c>
      <c r="O9984" t="s">
        <v>28874</v>
      </c>
      <c r="P9984" t="s">
        <v>2356</v>
      </c>
      <c r="Q9984" t="s">
        <v>34233</v>
      </c>
      <c r="R9984" t="s">
        <v>34233</v>
      </c>
      <c r="S9984" t="s">
        <v>34233</v>
      </c>
      <c r="T9984" t="s">
        <v>34233</v>
      </c>
      <c r="AD9984" t="str">
        <f t="shared" si="1543"/>
        <v/>
      </c>
      <c r="AE9984" t="str">
        <f t="shared" si="1551"/>
        <v/>
      </c>
      <c r="AF9984" t="str">
        <f t="shared" si="1544"/>
        <v/>
      </c>
      <c r="AG9984" t="str">
        <f t="shared" si="1553"/>
        <v/>
      </c>
      <c r="AH9984" t="str">
        <f t="shared" si="1547"/>
        <v/>
      </c>
      <c r="AI9984">
        <v>0.14499999999999999</v>
      </c>
      <c r="AJ9984" t="str">
        <f t="shared" si="1549"/>
        <v/>
      </c>
      <c r="AK9984" t="str">
        <f t="shared" si="1548"/>
        <v/>
      </c>
      <c r="AL9984" t="str">
        <f t="shared" si="1550"/>
        <v/>
      </c>
    </row>
    <row r="9985" spans="1:39" x14ac:dyDescent="0.2">
      <c r="A9985" t="s">
        <v>28869</v>
      </c>
      <c r="B9985" t="s">
        <v>126</v>
      </c>
      <c r="C9985" t="s">
        <v>28870</v>
      </c>
      <c r="D9985" s="1">
        <v>42808</v>
      </c>
      <c r="E9985" s="1">
        <v>43456</v>
      </c>
      <c r="F9985" t="s">
        <v>26</v>
      </c>
      <c r="I9985">
        <v>100</v>
      </c>
      <c r="J9985">
        <v>0</v>
      </c>
      <c r="K9985">
        <v>0</v>
      </c>
      <c r="L9985">
        <v>152</v>
      </c>
      <c r="M9985">
        <v>152</v>
      </c>
      <c r="N9985" t="s">
        <v>20</v>
      </c>
      <c r="O9985" t="s">
        <v>28871</v>
      </c>
      <c r="P9985" t="s">
        <v>2356</v>
      </c>
      <c r="Q9985" t="s">
        <v>34233</v>
      </c>
      <c r="R9985" t="s">
        <v>34233</v>
      </c>
      <c r="S9985" t="s">
        <v>34233</v>
      </c>
      <c r="T9985" t="s">
        <v>34233</v>
      </c>
      <c r="AD9985" t="str">
        <f t="shared" si="1543"/>
        <v/>
      </c>
      <c r="AE9985" t="str">
        <f t="shared" si="1551"/>
        <v/>
      </c>
      <c r="AF9985" t="str">
        <f t="shared" si="1544"/>
        <v/>
      </c>
      <c r="AG9985" t="str">
        <f t="shared" si="1553"/>
        <v/>
      </c>
      <c r="AH9985" t="str">
        <f t="shared" si="1547"/>
        <v/>
      </c>
      <c r="AI9985">
        <v>0.14499999999999999</v>
      </c>
      <c r="AJ9985" t="str">
        <f t="shared" si="1549"/>
        <v/>
      </c>
      <c r="AK9985" t="str">
        <f t="shared" si="1548"/>
        <v/>
      </c>
      <c r="AL9985" t="str">
        <f t="shared" si="1550"/>
        <v/>
      </c>
    </row>
    <row r="9986" spans="1:39" x14ac:dyDescent="0.2">
      <c r="A9986" t="s">
        <v>17972</v>
      </c>
      <c r="B9986" t="s">
        <v>126</v>
      </c>
      <c r="C9986" t="s">
        <v>17973</v>
      </c>
      <c r="D9986" s="1">
        <v>37872</v>
      </c>
      <c r="E9986" s="1">
        <v>43456</v>
      </c>
      <c r="F9986" t="s">
        <v>39</v>
      </c>
      <c r="I9986">
        <v>100</v>
      </c>
      <c r="J9986">
        <v>0</v>
      </c>
      <c r="K9986">
        <v>0</v>
      </c>
      <c r="L9986">
        <v>3514</v>
      </c>
      <c r="M9986">
        <v>3514</v>
      </c>
      <c r="N9986" t="s">
        <v>20</v>
      </c>
      <c r="O9986" t="s">
        <v>17974</v>
      </c>
      <c r="P9986" t="s">
        <v>28</v>
      </c>
      <c r="Q9986" t="s">
        <v>34233</v>
      </c>
      <c r="R9986" t="s">
        <v>34233</v>
      </c>
      <c r="S9986" t="s">
        <v>33942</v>
      </c>
      <c r="T9986" t="s">
        <v>34233</v>
      </c>
      <c r="AD9986" t="str">
        <f t="shared" si="1543"/>
        <v/>
      </c>
      <c r="AE9986" t="str">
        <f t="shared" si="1551"/>
        <v/>
      </c>
      <c r="AF9986" t="str">
        <f t="shared" si="1544"/>
        <v/>
      </c>
      <c r="AG9986" t="str">
        <f t="shared" si="1553"/>
        <v/>
      </c>
      <c r="AH9986" t="str">
        <f t="shared" si="1547"/>
        <v/>
      </c>
      <c r="AI9986">
        <v>0.14499999999999999</v>
      </c>
      <c r="AJ9986" t="str">
        <f t="shared" si="1549"/>
        <v/>
      </c>
      <c r="AK9986" t="str">
        <f t="shared" si="1548"/>
        <v/>
      </c>
      <c r="AL9986" t="str">
        <f t="shared" si="1550"/>
        <v/>
      </c>
    </row>
    <row r="9987" spans="1:39" x14ac:dyDescent="0.2">
      <c r="A9987" t="s">
        <v>22188</v>
      </c>
      <c r="B9987" t="s">
        <v>126</v>
      </c>
      <c r="C9987" t="s">
        <v>22189</v>
      </c>
      <c r="D9987" s="1">
        <v>38764</v>
      </c>
      <c r="E9987" s="1">
        <v>43951</v>
      </c>
      <c r="F9987" t="s">
        <v>19</v>
      </c>
      <c r="I9987">
        <v>100</v>
      </c>
      <c r="J9987">
        <v>0</v>
      </c>
      <c r="K9987">
        <v>0</v>
      </c>
      <c r="L9987">
        <v>1807</v>
      </c>
      <c r="M9987">
        <v>1807</v>
      </c>
      <c r="N9987" t="s">
        <v>20</v>
      </c>
      <c r="O9987" t="s">
        <v>22190</v>
      </c>
      <c r="P9987" t="s">
        <v>28</v>
      </c>
      <c r="Q9987" t="s">
        <v>34233</v>
      </c>
      <c r="R9987" t="s">
        <v>34233</v>
      </c>
      <c r="S9987" t="s">
        <v>33797</v>
      </c>
      <c r="T9987" t="s">
        <v>34357</v>
      </c>
      <c r="U9987" t="s">
        <v>32634</v>
      </c>
      <c r="V9987" t="s">
        <v>33615</v>
      </c>
      <c r="X9987">
        <v>2</v>
      </c>
      <c r="Y9987" t="s">
        <v>32654</v>
      </c>
      <c r="AA9987">
        <v>8.5</v>
      </c>
      <c r="AB9987">
        <v>15</v>
      </c>
      <c r="AC9987">
        <v>1</v>
      </c>
      <c r="AD9987" t="str">
        <f t="shared" ref="AD9987:AD10050" si="1554">IF((S9987="tühi")*(F9987&lt;&gt;"Elamumaa")*(G9987&lt;&gt;"Elamumaa")*(H9987&lt;&gt;"Elamumaa"),IF(Z9987=0,"",Z9987),"")</f>
        <v/>
      </c>
      <c r="AE9987" t="str">
        <f t="shared" si="1551"/>
        <v/>
      </c>
      <c r="AF9987" t="str">
        <f t="shared" ref="AF9987:AF10050" si="1555">IF((S9987&lt;&gt;"tühi")*(F9987&lt;&gt;"Elamumaa")*(G9987&lt;&gt;"Elamumaa")*(H9987&lt;&gt;"Elamumaa"),IF(Z9987=0,"",Z9987),"")</f>
        <v/>
      </c>
      <c r="AG9987">
        <f t="shared" si="1553"/>
        <v>1</v>
      </c>
      <c r="AH9987">
        <f t="shared" si="1547"/>
        <v>2.8</v>
      </c>
      <c r="AI9987">
        <v>0.14499999999999999</v>
      </c>
      <c r="AJ9987">
        <f t="shared" si="1549"/>
        <v>0.40599999999999997</v>
      </c>
      <c r="AK9987" t="str">
        <f t="shared" si="1548"/>
        <v/>
      </c>
      <c r="AL9987" t="str">
        <f t="shared" si="1550"/>
        <v/>
      </c>
    </row>
    <row r="9988" spans="1:39" x14ac:dyDescent="0.2">
      <c r="A9988" t="s">
        <v>28145</v>
      </c>
      <c r="B9988" t="s">
        <v>126</v>
      </c>
      <c r="C9988" t="s">
        <v>28146</v>
      </c>
      <c r="D9988" s="1">
        <v>42538</v>
      </c>
      <c r="E9988" s="1">
        <v>43976</v>
      </c>
      <c r="F9988" t="s">
        <v>474</v>
      </c>
      <c r="I9988">
        <v>100</v>
      </c>
      <c r="J9988">
        <v>0</v>
      </c>
      <c r="K9988">
        <v>0</v>
      </c>
      <c r="L9988">
        <v>2633</v>
      </c>
      <c r="M9988">
        <v>2633</v>
      </c>
      <c r="N9988" t="s">
        <v>20</v>
      </c>
      <c r="O9988" t="s">
        <v>28147</v>
      </c>
      <c r="P9988" t="s">
        <v>28</v>
      </c>
      <c r="Q9988" t="s">
        <v>32668</v>
      </c>
      <c r="R9988">
        <v>1</v>
      </c>
      <c r="S9988" t="s">
        <v>33942</v>
      </c>
      <c r="T9988" t="s">
        <v>34233</v>
      </c>
      <c r="U9988" t="s">
        <v>32961</v>
      </c>
      <c r="V9988" t="s">
        <v>32755</v>
      </c>
      <c r="W9988">
        <v>1100</v>
      </c>
      <c r="Y9988">
        <v>1</v>
      </c>
      <c r="Z9988">
        <v>1100</v>
      </c>
      <c r="AA9988">
        <v>9</v>
      </c>
      <c r="AD9988">
        <f t="shared" si="1554"/>
        <v>1100</v>
      </c>
      <c r="AE9988" t="str">
        <f t="shared" si="1551"/>
        <v/>
      </c>
      <c r="AF9988" t="str">
        <f t="shared" si="1555"/>
        <v/>
      </c>
      <c r="AG9988" t="str">
        <f t="shared" si="1553"/>
        <v/>
      </c>
      <c r="AH9988" t="str">
        <f t="shared" si="1547"/>
        <v/>
      </c>
      <c r="AI9988">
        <v>0.14499999999999999</v>
      </c>
      <c r="AJ9988" t="str">
        <f t="shared" si="1549"/>
        <v/>
      </c>
      <c r="AK9988" t="str">
        <f t="shared" si="1548"/>
        <v/>
      </c>
      <c r="AL9988">
        <v>1</v>
      </c>
      <c r="AM9988" t="s">
        <v>34109</v>
      </c>
    </row>
    <row r="9989" spans="1:39" x14ac:dyDescent="0.2">
      <c r="A9989" t="s">
        <v>31531</v>
      </c>
      <c r="B9989" t="s">
        <v>126</v>
      </c>
      <c r="C9989" t="s">
        <v>6045</v>
      </c>
      <c r="D9989" s="1">
        <v>43987</v>
      </c>
      <c r="E9989" s="1">
        <v>43987</v>
      </c>
      <c r="F9989" t="s">
        <v>26</v>
      </c>
      <c r="I9989">
        <v>100</v>
      </c>
      <c r="J9989">
        <v>0</v>
      </c>
      <c r="K9989">
        <v>0</v>
      </c>
      <c r="L9989">
        <v>1749</v>
      </c>
      <c r="M9989">
        <v>1749</v>
      </c>
      <c r="N9989" t="s">
        <v>20</v>
      </c>
      <c r="O9989" t="s">
        <v>31532</v>
      </c>
      <c r="P9989" t="s">
        <v>44</v>
      </c>
      <c r="Q9989" t="s">
        <v>34233</v>
      </c>
      <c r="R9989" t="s">
        <v>34233</v>
      </c>
      <c r="S9989" t="s">
        <v>33942</v>
      </c>
      <c r="T9989" t="s">
        <v>34233</v>
      </c>
      <c r="U9989" t="s">
        <v>33565</v>
      </c>
      <c r="V9989" t="s">
        <v>33577</v>
      </c>
      <c r="W9989">
        <v>65</v>
      </c>
      <c r="X9989">
        <v>2</v>
      </c>
      <c r="Y9989">
        <v>1</v>
      </c>
      <c r="Z9989">
        <v>130</v>
      </c>
      <c r="AA9989">
        <v>8.5</v>
      </c>
      <c r="AD9989">
        <f t="shared" si="1554"/>
        <v>130</v>
      </c>
      <c r="AE9989" t="str">
        <f t="shared" si="1551"/>
        <v/>
      </c>
      <c r="AF9989" t="str">
        <f t="shared" si="1555"/>
        <v/>
      </c>
      <c r="AG9989" t="str">
        <f t="shared" si="1553"/>
        <v/>
      </c>
      <c r="AH9989" t="str">
        <f t="shared" si="1547"/>
        <v/>
      </c>
      <c r="AI9989">
        <v>0.14499999999999999</v>
      </c>
      <c r="AJ9989" t="str">
        <f t="shared" si="1549"/>
        <v/>
      </c>
      <c r="AK9989" t="str">
        <f t="shared" si="1548"/>
        <v/>
      </c>
      <c r="AL9989" t="str">
        <f t="shared" si="1550"/>
        <v/>
      </c>
      <c r="AM9989" t="s">
        <v>34110</v>
      </c>
    </row>
    <row r="9990" spans="1:39" x14ac:dyDescent="0.2">
      <c r="A9990" t="s">
        <v>9371</v>
      </c>
      <c r="B9990" t="s">
        <v>126</v>
      </c>
      <c r="C9990" t="s">
        <v>9372</v>
      </c>
      <c r="D9990" s="1">
        <v>36388</v>
      </c>
      <c r="E9990" s="1">
        <v>43871</v>
      </c>
      <c r="F9990" t="s">
        <v>39</v>
      </c>
      <c r="I9990">
        <v>100</v>
      </c>
      <c r="J9990">
        <v>0</v>
      </c>
      <c r="K9990">
        <v>0</v>
      </c>
      <c r="L9990">
        <v>8367</v>
      </c>
      <c r="M9990">
        <v>8367</v>
      </c>
      <c r="N9990" t="s">
        <v>20</v>
      </c>
      <c r="O9990" t="s">
        <v>9373</v>
      </c>
      <c r="P9990" t="s">
        <v>28</v>
      </c>
      <c r="Q9990" t="s">
        <v>34233</v>
      </c>
      <c r="R9990" t="s">
        <v>34233</v>
      </c>
      <c r="S9990" t="s">
        <v>33942</v>
      </c>
      <c r="T9990" t="s">
        <v>34233</v>
      </c>
      <c r="AD9990" t="str">
        <f t="shared" si="1554"/>
        <v/>
      </c>
      <c r="AE9990" t="str">
        <f t="shared" si="1551"/>
        <v/>
      </c>
      <c r="AF9990" t="str">
        <f t="shared" si="1555"/>
        <v/>
      </c>
      <c r="AG9990" t="str">
        <f t="shared" si="1553"/>
        <v/>
      </c>
      <c r="AH9990" t="str">
        <f t="shared" si="1547"/>
        <v/>
      </c>
      <c r="AI9990">
        <v>0.14499999999999999</v>
      </c>
      <c r="AJ9990" t="str">
        <f t="shared" si="1549"/>
        <v/>
      </c>
      <c r="AK9990" t="str">
        <f t="shared" si="1548"/>
        <v/>
      </c>
      <c r="AL9990" t="str">
        <f t="shared" si="1550"/>
        <v/>
      </c>
    </row>
    <row r="9991" spans="1:39" x14ac:dyDescent="0.2">
      <c r="A9991" t="s">
        <v>17178</v>
      </c>
      <c r="B9991" t="s">
        <v>126</v>
      </c>
      <c r="C9991" t="s">
        <v>9514</v>
      </c>
      <c r="D9991" s="1">
        <v>37651</v>
      </c>
      <c r="E9991" s="1">
        <v>43456</v>
      </c>
      <c r="F9991" t="s">
        <v>39</v>
      </c>
      <c r="I9991">
        <v>100</v>
      </c>
      <c r="J9991">
        <v>0</v>
      </c>
      <c r="K9991">
        <v>0</v>
      </c>
      <c r="L9991">
        <v>357</v>
      </c>
      <c r="M9991">
        <v>357</v>
      </c>
      <c r="N9991" t="s">
        <v>20</v>
      </c>
      <c r="O9991" t="s">
        <v>17179</v>
      </c>
      <c r="P9991" t="s">
        <v>28</v>
      </c>
      <c r="Q9991" t="s">
        <v>34233</v>
      </c>
      <c r="R9991" t="s">
        <v>34233</v>
      </c>
      <c r="S9991" t="s">
        <v>33942</v>
      </c>
      <c r="T9991" t="s">
        <v>34233</v>
      </c>
      <c r="AD9991" t="str">
        <f t="shared" si="1554"/>
        <v/>
      </c>
      <c r="AE9991" t="str">
        <f t="shared" si="1551"/>
        <v/>
      </c>
      <c r="AF9991" t="str">
        <f t="shared" si="1555"/>
        <v/>
      </c>
      <c r="AG9991" t="str">
        <f t="shared" si="1553"/>
        <v/>
      </c>
      <c r="AH9991" t="str">
        <f t="shared" si="1547"/>
        <v/>
      </c>
      <c r="AI9991">
        <v>0.14499999999999999</v>
      </c>
      <c r="AJ9991" t="str">
        <f t="shared" si="1549"/>
        <v/>
      </c>
      <c r="AK9991" t="str">
        <f t="shared" si="1548"/>
        <v/>
      </c>
      <c r="AL9991" t="str">
        <f t="shared" si="1550"/>
        <v/>
      </c>
    </row>
    <row r="9992" spans="1:39" x14ac:dyDescent="0.2">
      <c r="A9992" t="s">
        <v>8692</v>
      </c>
      <c r="B9992" t="s">
        <v>126</v>
      </c>
      <c r="C9992" t="s">
        <v>8693</v>
      </c>
      <c r="D9992" s="1">
        <v>36292</v>
      </c>
      <c r="E9992" s="1">
        <v>44608</v>
      </c>
      <c r="F9992" t="s">
        <v>39</v>
      </c>
      <c r="I9992">
        <v>100</v>
      </c>
      <c r="J9992">
        <v>0</v>
      </c>
      <c r="K9992">
        <v>0</v>
      </c>
      <c r="L9992">
        <v>34000</v>
      </c>
      <c r="M9992">
        <v>33963</v>
      </c>
      <c r="N9992" t="s">
        <v>401</v>
      </c>
      <c r="O9992" t="s">
        <v>8694</v>
      </c>
      <c r="P9992" t="s">
        <v>28</v>
      </c>
      <c r="Q9992" t="s">
        <v>34233</v>
      </c>
      <c r="R9992" t="s">
        <v>34233</v>
      </c>
      <c r="S9992" t="s">
        <v>33942</v>
      </c>
      <c r="T9992" t="s">
        <v>34233</v>
      </c>
      <c r="AD9992" t="str">
        <f t="shared" si="1554"/>
        <v/>
      </c>
      <c r="AE9992" t="str">
        <f t="shared" si="1551"/>
        <v/>
      </c>
      <c r="AF9992" t="str">
        <f t="shared" si="1555"/>
        <v/>
      </c>
      <c r="AG9992" t="str">
        <f t="shared" si="1553"/>
        <v/>
      </c>
      <c r="AH9992" t="str">
        <f t="shared" si="1547"/>
        <v/>
      </c>
      <c r="AI9992">
        <v>0.14499999999999999</v>
      </c>
      <c r="AJ9992" t="str">
        <f t="shared" si="1549"/>
        <v/>
      </c>
      <c r="AK9992" t="str">
        <f t="shared" si="1548"/>
        <v/>
      </c>
      <c r="AL9992" t="str">
        <f t="shared" si="1550"/>
        <v/>
      </c>
    </row>
    <row r="9993" spans="1:39" x14ac:dyDescent="0.2">
      <c r="A9993" t="s">
        <v>8695</v>
      </c>
      <c r="B9993" t="s">
        <v>126</v>
      </c>
      <c r="C9993" t="s">
        <v>8693</v>
      </c>
      <c r="D9993" s="1">
        <v>36292</v>
      </c>
      <c r="E9993" s="1">
        <v>43456</v>
      </c>
      <c r="F9993" t="s">
        <v>39</v>
      </c>
      <c r="I9993">
        <v>100</v>
      </c>
      <c r="J9993">
        <v>0</v>
      </c>
      <c r="K9993">
        <v>0</v>
      </c>
      <c r="L9993">
        <v>23100</v>
      </c>
      <c r="M9993">
        <v>23051</v>
      </c>
      <c r="N9993" t="s">
        <v>401</v>
      </c>
      <c r="O9993" t="s">
        <v>8696</v>
      </c>
      <c r="P9993" t="s">
        <v>28</v>
      </c>
      <c r="Q9993" t="s">
        <v>34233</v>
      </c>
      <c r="R9993" t="s">
        <v>34233</v>
      </c>
      <c r="S9993" t="s">
        <v>32627</v>
      </c>
      <c r="T9993" t="s">
        <v>34233</v>
      </c>
      <c r="AD9993" t="str">
        <f t="shared" si="1554"/>
        <v/>
      </c>
      <c r="AE9993" t="str">
        <f t="shared" si="1551"/>
        <v/>
      </c>
      <c r="AF9993" t="str">
        <f t="shared" si="1555"/>
        <v/>
      </c>
      <c r="AG9993" t="str">
        <f t="shared" si="1553"/>
        <v/>
      </c>
      <c r="AH9993" t="str">
        <f t="shared" si="1547"/>
        <v/>
      </c>
      <c r="AI9993">
        <v>0.14499999999999999</v>
      </c>
      <c r="AJ9993" t="str">
        <f t="shared" si="1549"/>
        <v/>
      </c>
      <c r="AK9993" t="str">
        <f t="shared" si="1548"/>
        <v/>
      </c>
      <c r="AL9993" t="str">
        <f t="shared" si="1550"/>
        <v/>
      </c>
    </row>
    <row r="9994" spans="1:39" x14ac:dyDescent="0.2">
      <c r="A9994" t="s">
        <v>23626</v>
      </c>
      <c r="B9994" t="s">
        <v>126</v>
      </c>
      <c r="C9994" t="s">
        <v>23627</v>
      </c>
      <c r="D9994" s="1">
        <v>39030</v>
      </c>
      <c r="E9994" s="1">
        <v>44606</v>
      </c>
      <c r="F9994" t="s">
        <v>39</v>
      </c>
      <c r="I9994">
        <v>100</v>
      </c>
      <c r="J9994">
        <v>0</v>
      </c>
      <c r="K9994">
        <v>0</v>
      </c>
      <c r="L9994">
        <v>8429</v>
      </c>
      <c r="M9994">
        <v>8429</v>
      </c>
      <c r="N9994" t="s">
        <v>20</v>
      </c>
      <c r="O9994" t="s">
        <v>12791</v>
      </c>
      <c r="P9994" t="s">
        <v>28</v>
      </c>
      <c r="Q9994" t="s">
        <v>34233</v>
      </c>
      <c r="R9994" t="s">
        <v>34233</v>
      </c>
      <c r="S9994" t="s">
        <v>33942</v>
      </c>
      <c r="T9994" t="s">
        <v>34233</v>
      </c>
      <c r="V9994" t="s">
        <v>33617</v>
      </c>
      <c r="AD9994" t="str">
        <f t="shared" si="1554"/>
        <v/>
      </c>
      <c r="AE9994" t="str">
        <f t="shared" si="1551"/>
        <v/>
      </c>
      <c r="AF9994" t="str">
        <f t="shared" si="1555"/>
        <v/>
      </c>
      <c r="AG9994" t="str">
        <f t="shared" si="1553"/>
        <v/>
      </c>
      <c r="AH9994" t="str">
        <f t="shared" si="1547"/>
        <v/>
      </c>
      <c r="AI9994">
        <v>0.14499999999999999</v>
      </c>
      <c r="AJ9994" t="str">
        <f t="shared" si="1549"/>
        <v/>
      </c>
      <c r="AK9994" t="str">
        <f t="shared" si="1548"/>
        <v/>
      </c>
      <c r="AL9994" t="str">
        <f t="shared" si="1550"/>
        <v/>
      </c>
    </row>
    <row r="9995" spans="1:39" x14ac:dyDescent="0.2">
      <c r="A9995" t="s">
        <v>1392</v>
      </c>
      <c r="B9995" t="s">
        <v>126</v>
      </c>
      <c r="C9995" t="s">
        <v>1393</v>
      </c>
      <c r="D9995" s="1">
        <v>35471</v>
      </c>
      <c r="E9995" s="1">
        <v>44592</v>
      </c>
      <c r="F9995" t="s">
        <v>39</v>
      </c>
      <c r="I9995">
        <v>100</v>
      </c>
      <c r="J9995">
        <v>0</v>
      </c>
      <c r="K9995">
        <v>0</v>
      </c>
      <c r="L9995">
        <v>1397</v>
      </c>
      <c r="M9995">
        <v>1397</v>
      </c>
      <c r="N9995" t="s">
        <v>20</v>
      </c>
      <c r="O9995" t="s">
        <v>1394</v>
      </c>
      <c r="P9995" t="s">
        <v>28</v>
      </c>
      <c r="Q9995" t="s">
        <v>34233</v>
      </c>
      <c r="R9995" t="s">
        <v>34233</v>
      </c>
      <c r="S9995" t="s">
        <v>33942</v>
      </c>
      <c r="T9995" t="s">
        <v>34233</v>
      </c>
      <c r="AD9995" t="str">
        <f t="shared" si="1554"/>
        <v/>
      </c>
      <c r="AE9995" t="str">
        <f t="shared" si="1551"/>
        <v/>
      </c>
      <c r="AF9995" t="str">
        <f t="shared" si="1555"/>
        <v/>
      </c>
      <c r="AG9995" t="str">
        <f t="shared" si="1553"/>
        <v/>
      </c>
      <c r="AH9995" t="str">
        <f t="shared" si="1547"/>
        <v/>
      </c>
      <c r="AI9995">
        <v>0.14499999999999999</v>
      </c>
      <c r="AJ9995" t="str">
        <f t="shared" si="1549"/>
        <v/>
      </c>
      <c r="AK9995" t="str">
        <f t="shared" si="1548"/>
        <v/>
      </c>
      <c r="AL9995" t="str">
        <f t="shared" si="1550"/>
        <v/>
      </c>
    </row>
    <row r="9996" spans="1:39" x14ac:dyDescent="0.2">
      <c r="A9996" t="s">
        <v>15457</v>
      </c>
      <c r="B9996" t="s">
        <v>126</v>
      </c>
      <c r="C9996" t="s">
        <v>15458</v>
      </c>
      <c r="D9996" s="1">
        <v>37404</v>
      </c>
      <c r="E9996" s="1">
        <v>44606</v>
      </c>
      <c r="F9996" t="s">
        <v>39</v>
      </c>
      <c r="I9996">
        <v>100</v>
      </c>
      <c r="J9996">
        <v>0</v>
      </c>
      <c r="K9996">
        <v>0</v>
      </c>
      <c r="L9996">
        <v>7559</v>
      </c>
      <c r="M9996">
        <v>7559</v>
      </c>
      <c r="N9996" t="s">
        <v>20</v>
      </c>
      <c r="O9996" t="s">
        <v>15459</v>
      </c>
      <c r="P9996" t="s">
        <v>28</v>
      </c>
      <c r="Q9996" t="s">
        <v>34233</v>
      </c>
      <c r="R9996" t="s">
        <v>34233</v>
      </c>
      <c r="S9996" t="s">
        <v>33942</v>
      </c>
      <c r="T9996" t="s">
        <v>34233</v>
      </c>
      <c r="AD9996" t="str">
        <f t="shared" si="1554"/>
        <v/>
      </c>
      <c r="AE9996" t="str">
        <f t="shared" si="1551"/>
        <v/>
      </c>
      <c r="AF9996" t="str">
        <f t="shared" si="1555"/>
        <v/>
      </c>
      <c r="AG9996" t="str">
        <f t="shared" si="1553"/>
        <v/>
      </c>
      <c r="AH9996" t="str">
        <f t="shared" si="1547"/>
        <v/>
      </c>
      <c r="AI9996">
        <v>0.14499999999999999</v>
      </c>
      <c r="AJ9996" t="str">
        <f t="shared" si="1549"/>
        <v/>
      </c>
      <c r="AK9996" t="str">
        <f t="shared" si="1548"/>
        <v/>
      </c>
      <c r="AL9996" t="str">
        <f t="shared" si="1550"/>
        <v/>
      </c>
    </row>
    <row r="9997" spans="1:39" x14ac:dyDescent="0.2">
      <c r="A9997" t="s">
        <v>19778</v>
      </c>
      <c r="B9997" t="s">
        <v>126</v>
      </c>
      <c r="C9997" t="s">
        <v>19779</v>
      </c>
      <c r="D9997" s="1">
        <v>38205</v>
      </c>
      <c r="E9997" s="1">
        <v>44530</v>
      </c>
      <c r="F9997" t="s">
        <v>39</v>
      </c>
      <c r="I9997">
        <v>100</v>
      </c>
      <c r="J9997">
        <v>0</v>
      </c>
      <c r="K9997">
        <v>0</v>
      </c>
      <c r="L9997">
        <v>8649</v>
      </c>
      <c r="M9997">
        <v>8649</v>
      </c>
      <c r="N9997" t="s">
        <v>20</v>
      </c>
      <c r="O9997" t="s">
        <v>19780</v>
      </c>
      <c r="P9997" t="s">
        <v>28</v>
      </c>
      <c r="Q9997" t="s">
        <v>34233</v>
      </c>
      <c r="R9997" t="s">
        <v>34233</v>
      </c>
      <c r="S9997" t="s">
        <v>33942</v>
      </c>
      <c r="T9997" t="s">
        <v>34233</v>
      </c>
      <c r="V9997" t="s">
        <v>33576</v>
      </c>
      <c r="AD9997" t="str">
        <f t="shared" si="1554"/>
        <v/>
      </c>
      <c r="AE9997" t="str">
        <f t="shared" si="1551"/>
        <v/>
      </c>
      <c r="AF9997" t="str">
        <f t="shared" si="1555"/>
        <v/>
      </c>
      <c r="AG9997" t="str">
        <f t="shared" si="1553"/>
        <v/>
      </c>
      <c r="AH9997" t="str">
        <f t="shared" si="1547"/>
        <v/>
      </c>
      <c r="AI9997">
        <v>0.14499999999999999</v>
      </c>
      <c r="AJ9997" t="str">
        <f t="shared" si="1549"/>
        <v/>
      </c>
      <c r="AK9997" t="str">
        <f t="shared" si="1548"/>
        <v/>
      </c>
      <c r="AL9997" t="str">
        <f t="shared" si="1550"/>
        <v/>
      </c>
    </row>
    <row r="9998" spans="1:39" x14ac:dyDescent="0.2">
      <c r="A9998" t="s">
        <v>10831</v>
      </c>
      <c r="B9998" t="s">
        <v>126</v>
      </c>
      <c r="C9998" t="s">
        <v>10832</v>
      </c>
      <c r="D9998" s="1">
        <v>36453</v>
      </c>
      <c r="E9998" s="1">
        <v>44546</v>
      </c>
      <c r="F9998" t="s">
        <v>39</v>
      </c>
      <c r="I9998">
        <v>100</v>
      </c>
      <c r="J9998">
        <v>0</v>
      </c>
      <c r="K9998">
        <v>0</v>
      </c>
      <c r="L9998">
        <v>5393</v>
      </c>
      <c r="M9998">
        <v>5393</v>
      </c>
      <c r="N9998" t="s">
        <v>20</v>
      </c>
      <c r="O9998" t="s">
        <v>10833</v>
      </c>
      <c r="P9998" t="s">
        <v>28</v>
      </c>
      <c r="Q9998" t="s">
        <v>34233</v>
      </c>
      <c r="R9998" t="s">
        <v>34233</v>
      </c>
      <c r="S9998" t="s">
        <v>33942</v>
      </c>
      <c r="T9998" t="s">
        <v>34233</v>
      </c>
      <c r="AD9998" t="str">
        <f t="shared" si="1554"/>
        <v/>
      </c>
      <c r="AE9998" t="str">
        <f t="shared" si="1551"/>
        <v/>
      </c>
      <c r="AF9998" t="str">
        <f t="shared" si="1555"/>
        <v/>
      </c>
      <c r="AG9998" t="str">
        <f t="shared" si="1553"/>
        <v/>
      </c>
      <c r="AH9998" t="str">
        <f t="shared" si="1547"/>
        <v/>
      </c>
      <c r="AI9998">
        <v>0.14499999999999999</v>
      </c>
      <c r="AJ9998" t="str">
        <f t="shared" si="1549"/>
        <v/>
      </c>
      <c r="AK9998" t="str">
        <f t="shared" si="1548"/>
        <v/>
      </c>
      <c r="AL9998" t="str">
        <f t="shared" si="1550"/>
        <v/>
      </c>
    </row>
    <row r="9999" spans="1:39" x14ac:dyDescent="0.2">
      <c r="A9999" t="s">
        <v>22339</v>
      </c>
      <c r="B9999" t="s">
        <v>126</v>
      </c>
      <c r="C9999" t="s">
        <v>22340</v>
      </c>
      <c r="D9999" s="1">
        <v>38860</v>
      </c>
      <c r="E9999" s="1">
        <v>43456</v>
      </c>
      <c r="F9999" t="s">
        <v>889</v>
      </c>
      <c r="I9999">
        <v>100</v>
      </c>
      <c r="J9999">
        <v>0</v>
      </c>
      <c r="K9999">
        <v>0</v>
      </c>
      <c r="L9999">
        <v>1411</v>
      </c>
      <c r="M9999">
        <v>1411</v>
      </c>
      <c r="N9999" t="s">
        <v>20</v>
      </c>
      <c r="O9999" t="s">
        <v>22293</v>
      </c>
      <c r="P9999" t="s">
        <v>28</v>
      </c>
      <c r="Q9999" t="s">
        <v>34233</v>
      </c>
      <c r="R9999" t="s">
        <v>34233</v>
      </c>
      <c r="S9999" t="s">
        <v>33942</v>
      </c>
      <c r="T9999" t="s">
        <v>34233</v>
      </c>
      <c r="V9999" t="s">
        <v>33615</v>
      </c>
      <c r="AD9999" t="str">
        <f t="shared" si="1554"/>
        <v/>
      </c>
      <c r="AE9999" t="str">
        <f t="shared" si="1551"/>
        <v/>
      </c>
      <c r="AF9999" t="str">
        <f t="shared" si="1555"/>
        <v/>
      </c>
      <c r="AG9999" t="str">
        <f t="shared" si="1553"/>
        <v/>
      </c>
      <c r="AH9999" t="str">
        <f t="shared" si="1547"/>
        <v/>
      </c>
      <c r="AI9999">
        <v>0.14499999999999999</v>
      </c>
      <c r="AJ9999" t="str">
        <f t="shared" si="1549"/>
        <v/>
      </c>
      <c r="AK9999" t="str">
        <f t="shared" si="1548"/>
        <v/>
      </c>
      <c r="AL9999" t="str">
        <f t="shared" si="1550"/>
        <v/>
      </c>
    </row>
    <row r="10000" spans="1:39" x14ac:dyDescent="0.2">
      <c r="A10000" t="s">
        <v>22291</v>
      </c>
      <c r="B10000" t="s">
        <v>126</v>
      </c>
      <c r="C10000" t="s">
        <v>22292</v>
      </c>
      <c r="D10000" s="1">
        <v>38860</v>
      </c>
      <c r="E10000" s="1">
        <v>43456</v>
      </c>
      <c r="F10000" t="s">
        <v>19</v>
      </c>
      <c r="I10000">
        <v>100</v>
      </c>
      <c r="J10000">
        <v>0</v>
      </c>
      <c r="K10000">
        <v>0</v>
      </c>
      <c r="L10000">
        <v>4415</v>
      </c>
      <c r="M10000">
        <v>4415</v>
      </c>
      <c r="N10000" t="s">
        <v>20</v>
      </c>
      <c r="O10000" t="s">
        <v>22293</v>
      </c>
      <c r="P10000" t="s">
        <v>28</v>
      </c>
      <c r="Q10000" t="s">
        <v>33766</v>
      </c>
      <c r="R10000" t="s">
        <v>33762</v>
      </c>
      <c r="S10000" t="s">
        <v>33942</v>
      </c>
      <c r="T10000" t="s">
        <v>34233</v>
      </c>
      <c r="U10000" t="s">
        <v>33618</v>
      </c>
      <c r="V10000" t="s">
        <v>33619</v>
      </c>
      <c r="X10000">
        <v>2</v>
      </c>
      <c r="Y10000">
        <v>1</v>
      </c>
      <c r="AA10000">
        <v>8.5</v>
      </c>
      <c r="AB10000">
        <v>20</v>
      </c>
      <c r="AC10000">
        <v>6</v>
      </c>
      <c r="AD10000" t="str">
        <f t="shared" si="1554"/>
        <v/>
      </c>
      <c r="AE10000">
        <f t="shared" si="1551"/>
        <v>6</v>
      </c>
      <c r="AF10000" t="str">
        <f t="shared" si="1555"/>
        <v/>
      </c>
      <c r="AG10000" t="str">
        <f t="shared" si="1553"/>
        <v/>
      </c>
      <c r="AH10000" t="str">
        <f t="shared" si="1547"/>
        <v/>
      </c>
      <c r="AI10000">
        <v>0.14499999999999999</v>
      </c>
      <c r="AJ10000" t="str">
        <f t="shared" si="1549"/>
        <v/>
      </c>
      <c r="AK10000">
        <f t="shared" si="1548"/>
        <v>16.799999999999997</v>
      </c>
      <c r="AL10000">
        <f t="shared" si="1550"/>
        <v>2.4359999999999995</v>
      </c>
    </row>
    <row r="10001" spans="1:39" x14ac:dyDescent="0.2">
      <c r="A10001" t="s">
        <v>22323</v>
      </c>
      <c r="B10001" t="s">
        <v>126</v>
      </c>
      <c r="C10001" t="s">
        <v>22324</v>
      </c>
      <c r="D10001" s="1">
        <v>38860</v>
      </c>
      <c r="E10001" s="1">
        <v>43456</v>
      </c>
      <c r="F10001" t="s">
        <v>19</v>
      </c>
      <c r="I10001">
        <v>100</v>
      </c>
      <c r="J10001">
        <v>0</v>
      </c>
      <c r="K10001">
        <v>0</v>
      </c>
      <c r="L10001">
        <v>1699</v>
      </c>
      <c r="M10001">
        <v>1699</v>
      </c>
      <c r="N10001" t="s">
        <v>20</v>
      </c>
      <c r="O10001" t="s">
        <v>22293</v>
      </c>
      <c r="P10001" t="s">
        <v>28</v>
      </c>
      <c r="Q10001" t="s">
        <v>34234</v>
      </c>
      <c r="R10001" t="s">
        <v>33762</v>
      </c>
      <c r="S10001" t="s">
        <v>33942</v>
      </c>
      <c r="T10001" t="s">
        <v>34233</v>
      </c>
      <c r="U10001" t="s">
        <v>33620</v>
      </c>
      <c r="V10001" t="s">
        <v>33619</v>
      </c>
      <c r="X10001">
        <v>2</v>
      </c>
      <c r="Y10001" t="s">
        <v>32654</v>
      </c>
      <c r="AA10001">
        <v>8.5</v>
      </c>
      <c r="AB10001">
        <v>15</v>
      </c>
      <c r="AC10001">
        <v>1</v>
      </c>
      <c r="AD10001" t="str">
        <f t="shared" si="1554"/>
        <v/>
      </c>
      <c r="AE10001">
        <f t="shared" si="1551"/>
        <v>1</v>
      </c>
      <c r="AF10001" t="str">
        <f t="shared" si="1555"/>
        <v/>
      </c>
      <c r="AG10001" t="str">
        <f t="shared" si="1553"/>
        <v/>
      </c>
      <c r="AH10001" t="str">
        <f t="shared" si="1547"/>
        <v/>
      </c>
      <c r="AI10001">
        <v>0.14499999999999999</v>
      </c>
      <c r="AJ10001" t="str">
        <f t="shared" si="1549"/>
        <v/>
      </c>
      <c r="AK10001">
        <f t="shared" si="1548"/>
        <v>2.8</v>
      </c>
      <c r="AL10001">
        <f t="shared" si="1550"/>
        <v>0.40599999999999997</v>
      </c>
    </row>
    <row r="10002" spans="1:39" x14ac:dyDescent="0.2">
      <c r="A10002" t="s">
        <v>22343</v>
      </c>
      <c r="B10002" t="s">
        <v>126</v>
      </c>
      <c r="C10002" t="s">
        <v>22344</v>
      </c>
      <c r="D10002" s="1">
        <v>38860</v>
      </c>
      <c r="E10002" s="1">
        <v>43456</v>
      </c>
      <c r="F10002" t="s">
        <v>19</v>
      </c>
      <c r="I10002">
        <v>100</v>
      </c>
      <c r="J10002">
        <v>0</v>
      </c>
      <c r="K10002">
        <v>0</v>
      </c>
      <c r="L10002">
        <v>1777</v>
      </c>
      <c r="M10002">
        <v>1777</v>
      </c>
      <c r="N10002" t="s">
        <v>20</v>
      </c>
      <c r="O10002" t="s">
        <v>22293</v>
      </c>
      <c r="P10002" t="s">
        <v>28</v>
      </c>
      <c r="Q10002" t="s">
        <v>34234</v>
      </c>
      <c r="R10002" t="s">
        <v>33762</v>
      </c>
      <c r="S10002" t="s">
        <v>33942</v>
      </c>
      <c r="T10002" t="s">
        <v>34233</v>
      </c>
      <c r="U10002" t="s">
        <v>32634</v>
      </c>
      <c r="V10002" t="s">
        <v>33615</v>
      </c>
      <c r="X10002">
        <v>2</v>
      </c>
      <c r="Y10002" t="s">
        <v>32654</v>
      </c>
      <c r="AA10002">
        <v>8.5</v>
      </c>
      <c r="AB10002">
        <v>15</v>
      </c>
      <c r="AC10002">
        <v>1</v>
      </c>
      <c r="AD10002" t="str">
        <f t="shared" si="1554"/>
        <v/>
      </c>
      <c r="AE10002">
        <f t="shared" ref="AE10002:AE10033" si="1556">IF((S10002="tühi")*(AC10002&lt;&gt;""),AC10002,"")</f>
        <v>1</v>
      </c>
      <c r="AF10002" t="str">
        <f t="shared" si="1555"/>
        <v/>
      </c>
      <c r="AG10002" t="str">
        <f t="shared" si="1553"/>
        <v/>
      </c>
      <c r="AH10002" t="str">
        <f t="shared" si="1547"/>
        <v/>
      </c>
      <c r="AI10002">
        <v>0.14499999999999999</v>
      </c>
      <c r="AJ10002" t="str">
        <f t="shared" si="1549"/>
        <v/>
      </c>
      <c r="AK10002">
        <f t="shared" si="1548"/>
        <v>2.8</v>
      </c>
      <c r="AL10002">
        <f t="shared" si="1550"/>
        <v>0.40599999999999997</v>
      </c>
    </row>
    <row r="10003" spans="1:39" x14ac:dyDescent="0.2">
      <c r="A10003" t="s">
        <v>22325</v>
      </c>
      <c r="B10003" t="s">
        <v>126</v>
      </c>
      <c r="C10003" t="s">
        <v>22326</v>
      </c>
      <c r="D10003" s="1">
        <v>38860</v>
      </c>
      <c r="E10003" s="1">
        <v>43456</v>
      </c>
      <c r="F10003" t="s">
        <v>19</v>
      </c>
      <c r="I10003">
        <v>100</v>
      </c>
      <c r="J10003">
        <v>0</v>
      </c>
      <c r="K10003">
        <v>0</v>
      </c>
      <c r="L10003">
        <v>1500</v>
      </c>
      <c r="M10003">
        <v>1500</v>
      </c>
      <c r="N10003" t="s">
        <v>20</v>
      </c>
      <c r="O10003" t="s">
        <v>22293</v>
      </c>
      <c r="P10003" t="s">
        <v>28</v>
      </c>
      <c r="Q10003" t="s">
        <v>34234</v>
      </c>
      <c r="R10003" t="s">
        <v>33762</v>
      </c>
      <c r="S10003" t="s">
        <v>33942</v>
      </c>
      <c r="T10003" t="s">
        <v>34233</v>
      </c>
      <c r="U10003" t="s">
        <v>32634</v>
      </c>
      <c r="V10003" t="s">
        <v>33615</v>
      </c>
      <c r="X10003">
        <v>2</v>
      </c>
      <c r="Y10003" t="s">
        <v>32654</v>
      </c>
      <c r="AA10003">
        <v>8.5</v>
      </c>
      <c r="AB10003">
        <v>15</v>
      </c>
      <c r="AC10003">
        <v>1</v>
      </c>
      <c r="AD10003" t="str">
        <f t="shared" si="1554"/>
        <v/>
      </c>
      <c r="AE10003">
        <f t="shared" si="1556"/>
        <v>1</v>
      </c>
      <c r="AF10003" t="str">
        <f t="shared" si="1555"/>
        <v/>
      </c>
      <c r="AG10003" t="str">
        <f t="shared" si="1553"/>
        <v/>
      </c>
      <c r="AH10003" t="str">
        <f t="shared" si="1547"/>
        <v/>
      </c>
      <c r="AI10003">
        <v>0.14499999999999999</v>
      </c>
      <c r="AJ10003" t="str">
        <f t="shared" si="1549"/>
        <v/>
      </c>
      <c r="AK10003">
        <f t="shared" si="1548"/>
        <v>2.8</v>
      </c>
      <c r="AL10003">
        <f t="shared" si="1550"/>
        <v>0.40599999999999997</v>
      </c>
    </row>
    <row r="10004" spans="1:39" x14ac:dyDescent="0.2">
      <c r="A10004" t="s">
        <v>22327</v>
      </c>
      <c r="B10004" t="s">
        <v>126</v>
      </c>
      <c r="C10004" t="s">
        <v>22328</v>
      </c>
      <c r="D10004" s="1">
        <v>38860</v>
      </c>
      <c r="E10004" s="1">
        <v>43456</v>
      </c>
      <c r="F10004" t="s">
        <v>19</v>
      </c>
      <c r="I10004">
        <v>100</v>
      </c>
      <c r="J10004">
        <v>0</v>
      </c>
      <c r="K10004">
        <v>0</v>
      </c>
      <c r="L10004">
        <v>1351</v>
      </c>
      <c r="M10004">
        <v>1351</v>
      </c>
      <c r="N10004" t="s">
        <v>20</v>
      </c>
      <c r="O10004" t="s">
        <v>22293</v>
      </c>
      <c r="P10004" t="s">
        <v>28</v>
      </c>
      <c r="Q10004" t="s">
        <v>34234</v>
      </c>
      <c r="R10004" t="s">
        <v>33762</v>
      </c>
      <c r="S10004" t="s">
        <v>33942</v>
      </c>
      <c r="T10004" t="s">
        <v>34233</v>
      </c>
      <c r="U10004" t="s">
        <v>32634</v>
      </c>
      <c r="V10004" t="s">
        <v>33615</v>
      </c>
      <c r="X10004">
        <v>2</v>
      </c>
      <c r="Y10004" t="s">
        <v>32654</v>
      </c>
      <c r="AA10004">
        <v>8.5</v>
      </c>
      <c r="AB10004">
        <v>15</v>
      </c>
      <c r="AC10004">
        <v>1</v>
      </c>
      <c r="AD10004" t="str">
        <f t="shared" si="1554"/>
        <v/>
      </c>
      <c r="AE10004">
        <f t="shared" si="1556"/>
        <v>1</v>
      </c>
      <c r="AF10004" t="str">
        <f t="shared" si="1555"/>
        <v/>
      </c>
      <c r="AG10004" t="str">
        <f t="shared" si="1553"/>
        <v/>
      </c>
      <c r="AH10004" t="str">
        <f t="shared" si="1547"/>
        <v/>
      </c>
      <c r="AI10004">
        <v>0.14499999999999999</v>
      </c>
      <c r="AJ10004" t="str">
        <f t="shared" si="1549"/>
        <v/>
      </c>
      <c r="AK10004">
        <f t="shared" si="1548"/>
        <v>2.8</v>
      </c>
      <c r="AL10004">
        <f t="shared" si="1550"/>
        <v>0.40599999999999997</v>
      </c>
    </row>
    <row r="10005" spans="1:39" x14ac:dyDescent="0.2">
      <c r="A10005" t="s">
        <v>22294</v>
      </c>
      <c r="B10005" t="s">
        <v>126</v>
      </c>
      <c r="C10005" t="s">
        <v>22295</v>
      </c>
      <c r="D10005" s="1">
        <v>38860</v>
      </c>
      <c r="E10005" s="1">
        <v>43951</v>
      </c>
      <c r="F10005" t="s">
        <v>19</v>
      </c>
      <c r="I10005">
        <v>100</v>
      </c>
      <c r="J10005">
        <v>0</v>
      </c>
      <c r="K10005">
        <v>0</v>
      </c>
      <c r="L10005">
        <v>2061</v>
      </c>
      <c r="M10005">
        <v>2061</v>
      </c>
      <c r="N10005" t="s">
        <v>20</v>
      </c>
      <c r="O10005" t="s">
        <v>22293</v>
      </c>
      <c r="P10005" t="s">
        <v>28</v>
      </c>
      <c r="Q10005" t="s">
        <v>33795</v>
      </c>
      <c r="R10005" t="s">
        <v>33762</v>
      </c>
      <c r="S10005" t="s">
        <v>33942</v>
      </c>
      <c r="T10005" t="s">
        <v>34681</v>
      </c>
      <c r="U10005" t="s">
        <v>33621</v>
      </c>
      <c r="V10005" t="s">
        <v>33619</v>
      </c>
      <c r="X10005">
        <v>2</v>
      </c>
      <c r="Y10005">
        <v>1</v>
      </c>
      <c r="AA10005">
        <v>8.5</v>
      </c>
      <c r="AB10005">
        <v>15</v>
      </c>
      <c r="AC10005">
        <v>2</v>
      </c>
      <c r="AD10005" t="str">
        <f t="shared" si="1554"/>
        <v/>
      </c>
      <c r="AE10005">
        <f t="shared" si="1556"/>
        <v>2</v>
      </c>
      <c r="AF10005" t="str">
        <f t="shared" si="1555"/>
        <v/>
      </c>
      <c r="AG10005" t="str">
        <f t="shared" si="1553"/>
        <v/>
      </c>
      <c r="AH10005" t="str">
        <f t="shared" si="1547"/>
        <v/>
      </c>
      <c r="AI10005">
        <v>0.14499999999999999</v>
      </c>
      <c r="AJ10005" t="str">
        <f t="shared" si="1549"/>
        <v/>
      </c>
      <c r="AK10005">
        <f t="shared" si="1548"/>
        <v>5.6</v>
      </c>
      <c r="AL10005">
        <f t="shared" si="1550"/>
        <v>0.81199999999999994</v>
      </c>
    </row>
    <row r="10006" spans="1:39" x14ac:dyDescent="0.2">
      <c r="A10006" t="s">
        <v>22296</v>
      </c>
      <c r="B10006" t="s">
        <v>126</v>
      </c>
      <c r="C10006" t="s">
        <v>22297</v>
      </c>
      <c r="D10006" s="1">
        <v>38860</v>
      </c>
      <c r="E10006" s="1">
        <v>43456</v>
      </c>
      <c r="F10006" t="s">
        <v>19</v>
      </c>
      <c r="I10006">
        <v>100</v>
      </c>
      <c r="J10006">
        <v>0</v>
      </c>
      <c r="K10006">
        <v>0</v>
      </c>
      <c r="L10006">
        <v>4191</v>
      </c>
      <c r="M10006">
        <v>4191</v>
      </c>
      <c r="N10006" t="s">
        <v>20</v>
      </c>
      <c r="O10006" t="s">
        <v>22293</v>
      </c>
      <c r="P10006" t="s">
        <v>28</v>
      </c>
      <c r="Q10006" t="s">
        <v>33766</v>
      </c>
      <c r="R10006" t="s">
        <v>33762</v>
      </c>
      <c r="S10006" t="s">
        <v>33942</v>
      </c>
      <c r="T10006" t="s">
        <v>34233</v>
      </c>
      <c r="U10006" t="s">
        <v>32650</v>
      </c>
      <c r="V10006" t="s">
        <v>33615</v>
      </c>
      <c r="X10006">
        <v>2</v>
      </c>
      <c r="Y10006">
        <v>1</v>
      </c>
      <c r="AA10006">
        <v>8.5</v>
      </c>
      <c r="AB10006">
        <v>20</v>
      </c>
      <c r="AC10006">
        <v>5</v>
      </c>
      <c r="AD10006" t="str">
        <f t="shared" si="1554"/>
        <v/>
      </c>
      <c r="AE10006">
        <f t="shared" si="1556"/>
        <v>5</v>
      </c>
      <c r="AF10006" t="str">
        <f t="shared" si="1555"/>
        <v/>
      </c>
      <c r="AG10006" t="str">
        <f t="shared" si="1553"/>
        <v/>
      </c>
      <c r="AH10006" t="str">
        <f t="shared" si="1547"/>
        <v/>
      </c>
      <c r="AI10006">
        <v>0.14499999999999999</v>
      </c>
      <c r="AJ10006" t="str">
        <f t="shared" si="1549"/>
        <v/>
      </c>
      <c r="AK10006">
        <f t="shared" si="1548"/>
        <v>14</v>
      </c>
      <c r="AL10006">
        <f t="shared" si="1550"/>
        <v>2.0299999999999998</v>
      </c>
    </row>
    <row r="10007" spans="1:39" x14ac:dyDescent="0.2">
      <c r="A10007" t="s">
        <v>22298</v>
      </c>
      <c r="B10007" t="s">
        <v>126</v>
      </c>
      <c r="C10007" t="s">
        <v>22299</v>
      </c>
      <c r="D10007" s="1">
        <v>38860</v>
      </c>
      <c r="E10007" s="1">
        <v>43456</v>
      </c>
      <c r="F10007" t="s">
        <v>19</v>
      </c>
      <c r="I10007">
        <v>100</v>
      </c>
      <c r="J10007">
        <v>0</v>
      </c>
      <c r="K10007">
        <v>0</v>
      </c>
      <c r="L10007">
        <v>2027</v>
      </c>
      <c r="M10007">
        <v>2027</v>
      </c>
      <c r="N10007" t="s">
        <v>20</v>
      </c>
      <c r="O10007" t="s">
        <v>22293</v>
      </c>
      <c r="P10007" t="s">
        <v>28</v>
      </c>
      <c r="Q10007" t="s">
        <v>32656</v>
      </c>
      <c r="R10007" t="s">
        <v>33762</v>
      </c>
      <c r="S10007" t="s">
        <v>33942</v>
      </c>
      <c r="T10007" t="s">
        <v>34233</v>
      </c>
      <c r="U10007" t="s">
        <v>32656</v>
      </c>
      <c r="V10007" t="s">
        <v>33615</v>
      </c>
      <c r="X10007">
        <v>2</v>
      </c>
      <c r="Y10007">
        <v>1</v>
      </c>
      <c r="AA10007">
        <v>8.5</v>
      </c>
      <c r="AB10007">
        <v>15</v>
      </c>
      <c r="AC10007">
        <v>2</v>
      </c>
      <c r="AD10007" t="str">
        <f t="shared" si="1554"/>
        <v/>
      </c>
      <c r="AE10007">
        <f t="shared" si="1556"/>
        <v>2</v>
      </c>
      <c r="AF10007" t="str">
        <f t="shared" si="1555"/>
        <v/>
      </c>
      <c r="AG10007" t="str">
        <f t="shared" si="1553"/>
        <v/>
      </c>
      <c r="AH10007" t="str">
        <f t="shared" si="1547"/>
        <v/>
      </c>
      <c r="AI10007">
        <v>0.14499999999999999</v>
      </c>
      <c r="AJ10007" t="str">
        <f t="shared" si="1549"/>
        <v/>
      </c>
      <c r="AK10007">
        <f t="shared" si="1548"/>
        <v>5.6</v>
      </c>
      <c r="AL10007">
        <f t="shared" si="1550"/>
        <v>0.81199999999999994</v>
      </c>
    </row>
    <row r="10008" spans="1:39" x14ac:dyDescent="0.2">
      <c r="A10008" t="s">
        <v>22312</v>
      </c>
      <c r="B10008" t="s">
        <v>126</v>
      </c>
      <c r="C10008" t="s">
        <v>22313</v>
      </c>
      <c r="D10008" s="1">
        <v>38860</v>
      </c>
      <c r="E10008" s="1">
        <v>43456</v>
      </c>
      <c r="F10008" t="s">
        <v>474</v>
      </c>
      <c r="I10008">
        <v>100</v>
      </c>
      <c r="J10008">
        <v>0</v>
      </c>
      <c r="K10008">
        <v>0</v>
      </c>
      <c r="L10008">
        <v>31</v>
      </c>
      <c r="M10008">
        <v>31</v>
      </c>
      <c r="N10008" t="s">
        <v>20</v>
      </c>
      <c r="O10008" t="s">
        <v>22293</v>
      </c>
      <c r="P10008" t="s">
        <v>28</v>
      </c>
      <c r="Q10008" t="s">
        <v>34233</v>
      </c>
      <c r="R10008" t="s">
        <v>34233</v>
      </c>
      <c r="S10008" t="s">
        <v>33942</v>
      </c>
      <c r="T10008" t="s">
        <v>34233</v>
      </c>
      <c r="U10008" t="s">
        <v>32641</v>
      </c>
      <c r="V10008" t="s">
        <v>33615</v>
      </c>
      <c r="Y10008">
        <v>1</v>
      </c>
      <c r="AD10008" t="str">
        <f t="shared" si="1554"/>
        <v/>
      </c>
      <c r="AE10008" t="str">
        <f t="shared" si="1556"/>
        <v/>
      </c>
      <c r="AF10008" t="str">
        <f t="shared" si="1555"/>
        <v/>
      </c>
      <c r="AG10008" t="str">
        <f t="shared" si="1553"/>
        <v/>
      </c>
      <c r="AH10008" t="str">
        <f t="shared" si="1547"/>
        <v/>
      </c>
      <c r="AI10008">
        <v>0.14499999999999999</v>
      </c>
      <c r="AJ10008" t="str">
        <f t="shared" si="1549"/>
        <v/>
      </c>
      <c r="AK10008" t="str">
        <f t="shared" si="1548"/>
        <v/>
      </c>
      <c r="AL10008" t="str">
        <f t="shared" si="1550"/>
        <v/>
      </c>
    </row>
    <row r="10009" spans="1:39" x14ac:dyDescent="0.2">
      <c r="A10009" t="s">
        <v>22317</v>
      </c>
      <c r="B10009" t="s">
        <v>126</v>
      </c>
      <c r="C10009" t="s">
        <v>22318</v>
      </c>
      <c r="D10009" s="1">
        <v>38860</v>
      </c>
      <c r="E10009" s="1">
        <v>43456</v>
      </c>
      <c r="F10009" t="s">
        <v>19</v>
      </c>
      <c r="I10009">
        <v>100</v>
      </c>
      <c r="J10009">
        <v>0</v>
      </c>
      <c r="K10009">
        <v>0</v>
      </c>
      <c r="L10009">
        <v>2181</v>
      </c>
      <c r="M10009">
        <v>2181</v>
      </c>
      <c r="N10009" t="s">
        <v>20</v>
      </c>
      <c r="O10009" t="s">
        <v>22293</v>
      </c>
      <c r="P10009" t="s">
        <v>28</v>
      </c>
      <c r="Q10009" t="s">
        <v>32656</v>
      </c>
      <c r="R10009" t="s">
        <v>33762</v>
      </c>
      <c r="S10009" t="s">
        <v>33942</v>
      </c>
      <c r="T10009" t="s">
        <v>34233</v>
      </c>
      <c r="U10009" t="s">
        <v>32656</v>
      </c>
      <c r="V10009" t="s">
        <v>33615</v>
      </c>
      <c r="X10009">
        <v>2</v>
      </c>
      <c r="Y10009">
        <v>1</v>
      </c>
      <c r="AA10009">
        <v>8.5</v>
      </c>
      <c r="AB10009">
        <v>15</v>
      </c>
      <c r="AC10009">
        <v>2</v>
      </c>
      <c r="AD10009" t="str">
        <f t="shared" si="1554"/>
        <v/>
      </c>
      <c r="AE10009">
        <f t="shared" si="1556"/>
        <v>2</v>
      </c>
      <c r="AF10009" t="str">
        <f t="shared" si="1555"/>
        <v/>
      </c>
      <c r="AG10009" t="str">
        <f t="shared" si="1553"/>
        <v/>
      </c>
      <c r="AH10009" t="str">
        <f t="shared" si="1547"/>
        <v/>
      </c>
      <c r="AI10009">
        <v>0.14499999999999999</v>
      </c>
      <c r="AJ10009" t="str">
        <f t="shared" si="1549"/>
        <v/>
      </c>
      <c r="AK10009">
        <f t="shared" si="1548"/>
        <v>5.6</v>
      </c>
      <c r="AL10009">
        <f t="shared" si="1550"/>
        <v>0.81199999999999994</v>
      </c>
    </row>
    <row r="10010" spans="1:39" x14ac:dyDescent="0.2">
      <c r="A10010" t="s">
        <v>22319</v>
      </c>
      <c r="B10010" t="s">
        <v>126</v>
      </c>
      <c r="C10010" t="s">
        <v>22320</v>
      </c>
      <c r="D10010" s="1">
        <v>38860</v>
      </c>
      <c r="E10010" s="1">
        <v>43951</v>
      </c>
      <c r="F10010" t="s">
        <v>19</v>
      </c>
      <c r="I10010">
        <v>100</v>
      </c>
      <c r="J10010">
        <v>0</v>
      </c>
      <c r="K10010">
        <v>0</v>
      </c>
      <c r="L10010">
        <v>5394</v>
      </c>
      <c r="M10010">
        <v>5394</v>
      </c>
      <c r="N10010" t="s">
        <v>20</v>
      </c>
      <c r="O10010" t="s">
        <v>22293</v>
      </c>
      <c r="P10010" t="s">
        <v>28</v>
      </c>
      <c r="Q10010" t="s">
        <v>33763</v>
      </c>
      <c r="R10010" t="s">
        <v>33762</v>
      </c>
      <c r="S10010" t="s">
        <v>33942</v>
      </c>
      <c r="T10010" t="s">
        <v>34233</v>
      </c>
      <c r="U10010" t="s">
        <v>33622</v>
      </c>
      <c r="V10010" t="s">
        <v>33619</v>
      </c>
      <c r="X10010">
        <v>2</v>
      </c>
      <c r="Y10010" s="2" t="s">
        <v>32987</v>
      </c>
      <c r="AA10010">
        <v>8.5</v>
      </c>
      <c r="AB10010">
        <v>15</v>
      </c>
      <c r="AC10010">
        <v>7</v>
      </c>
      <c r="AD10010" t="str">
        <f t="shared" si="1554"/>
        <v/>
      </c>
      <c r="AE10010">
        <f t="shared" si="1556"/>
        <v>7</v>
      </c>
      <c r="AF10010" t="str">
        <f t="shared" si="1555"/>
        <v/>
      </c>
      <c r="AG10010" t="str">
        <f t="shared" si="1553"/>
        <v/>
      </c>
      <c r="AH10010" t="str">
        <f t="shared" si="1547"/>
        <v/>
      </c>
      <c r="AI10010">
        <v>0.14499999999999999</v>
      </c>
      <c r="AJ10010" t="str">
        <f t="shared" si="1549"/>
        <v/>
      </c>
      <c r="AK10010">
        <f t="shared" si="1548"/>
        <v>19.599999999999998</v>
      </c>
      <c r="AL10010">
        <f t="shared" si="1550"/>
        <v>2.8419999999999996</v>
      </c>
      <c r="AM10010" t="s">
        <v>35133</v>
      </c>
    </row>
    <row r="10011" spans="1:39" x14ac:dyDescent="0.2">
      <c r="A10011" t="s">
        <v>22321</v>
      </c>
      <c r="B10011" t="s">
        <v>126</v>
      </c>
      <c r="C10011" t="s">
        <v>22322</v>
      </c>
      <c r="D10011" s="1">
        <v>38860</v>
      </c>
      <c r="E10011" s="1">
        <v>43456</v>
      </c>
      <c r="F10011" t="s">
        <v>19</v>
      </c>
      <c r="I10011">
        <v>100</v>
      </c>
      <c r="J10011">
        <v>0</v>
      </c>
      <c r="K10011">
        <v>0</v>
      </c>
      <c r="L10011">
        <v>1638</v>
      </c>
      <c r="M10011">
        <v>1638</v>
      </c>
      <c r="N10011" t="s">
        <v>20</v>
      </c>
      <c r="O10011" t="s">
        <v>22293</v>
      </c>
      <c r="P10011" t="s">
        <v>28</v>
      </c>
      <c r="Q10011" t="s">
        <v>34234</v>
      </c>
      <c r="R10011" t="s">
        <v>33762</v>
      </c>
      <c r="S10011" t="s">
        <v>33942</v>
      </c>
      <c r="T10011" t="s">
        <v>34233</v>
      </c>
      <c r="U10011" t="s">
        <v>32634</v>
      </c>
      <c r="V10011" t="s">
        <v>33615</v>
      </c>
      <c r="X10011">
        <v>2</v>
      </c>
      <c r="Y10011" t="s">
        <v>32654</v>
      </c>
      <c r="AA10011">
        <v>8.5</v>
      </c>
      <c r="AB10011">
        <v>15</v>
      </c>
      <c r="AC10011">
        <v>1</v>
      </c>
      <c r="AD10011" t="str">
        <f t="shared" si="1554"/>
        <v/>
      </c>
      <c r="AE10011">
        <f t="shared" si="1556"/>
        <v>1</v>
      </c>
      <c r="AF10011" t="str">
        <f t="shared" si="1555"/>
        <v/>
      </c>
      <c r="AG10011" t="str">
        <f t="shared" si="1553"/>
        <v/>
      </c>
      <c r="AH10011" t="str">
        <f t="shared" si="1547"/>
        <v/>
      </c>
      <c r="AI10011">
        <v>0.14499999999999999</v>
      </c>
      <c r="AJ10011" t="str">
        <f t="shared" si="1549"/>
        <v/>
      </c>
      <c r="AK10011">
        <f t="shared" si="1548"/>
        <v>2.8</v>
      </c>
      <c r="AL10011">
        <f t="shared" si="1550"/>
        <v>0.40599999999999997</v>
      </c>
    </row>
    <row r="10012" spans="1:39" x14ac:dyDescent="0.2">
      <c r="A10012" t="s">
        <v>22345</v>
      </c>
      <c r="B10012" t="s">
        <v>126</v>
      </c>
      <c r="C10012" t="s">
        <v>22346</v>
      </c>
      <c r="D10012" s="1">
        <v>38860</v>
      </c>
      <c r="E10012" s="1">
        <v>44546</v>
      </c>
      <c r="F10012" t="s">
        <v>26</v>
      </c>
      <c r="I10012">
        <v>100</v>
      </c>
      <c r="J10012">
        <v>0</v>
      </c>
      <c r="K10012">
        <v>0</v>
      </c>
      <c r="L10012">
        <v>2745</v>
      </c>
      <c r="M10012">
        <v>2745</v>
      </c>
      <c r="N10012" t="s">
        <v>20</v>
      </c>
      <c r="O10012" t="s">
        <v>22293</v>
      </c>
      <c r="P10012" t="s">
        <v>28</v>
      </c>
      <c r="Q10012" t="s">
        <v>34233</v>
      </c>
      <c r="R10012" t="s">
        <v>34233</v>
      </c>
      <c r="S10012" t="s">
        <v>33942</v>
      </c>
      <c r="T10012" t="s">
        <v>34233</v>
      </c>
      <c r="U10012" t="s">
        <v>33623</v>
      </c>
      <c r="V10012" t="s">
        <v>33624</v>
      </c>
      <c r="W10012">
        <v>2200</v>
      </c>
      <c r="Y10012">
        <v>1</v>
      </c>
      <c r="Z10012">
        <v>2200</v>
      </c>
      <c r="AA10012">
        <v>12</v>
      </c>
      <c r="AE10012" t="str">
        <f t="shared" si="1556"/>
        <v/>
      </c>
      <c r="AF10012">
        <v>2200</v>
      </c>
      <c r="AG10012" t="str">
        <f t="shared" si="1553"/>
        <v/>
      </c>
      <c r="AH10012" t="str">
        <f t="shared" si="1547"/>
        <v/>
      </c>
      <c r="AI10012">
        <v>0.14499999999999999</v>
      </c>
      <c r="AJ10012" t="str">
        <f t="shared" si="1549"/>
        <v/>
      </c>
      <c r="AK10012" t="str">
        <f t="shared" si="1548"/>
        <v/>
      </c>
      <c r="AL10012" t="str">
        <f t="shared" si="1550"/>
        <v/>
      </c>
    </row>
    <row r="10013" spans="1:39" x14ac:dyDescent="0.2">
      <c r="A10013" t="s">
        <v>22329</v>
      </c>
      <c r="B10013" t="s">
        <v>126</v>
      </c>
      <c r="C10013" t="s">
        <v>22330</v>
      </c>
      <c r="D10013" s="1">
        <v>38860</v>
      </c>
      <c r="E10013" s="1">
        <v>43456</v>
      </c>
      <c r="F10013" t="s">
        <v>26</v>
      </c>
      <c r="I10013">
        <v>100</v>
      </c>
      <c r="J10013">
        <v>0</v>
      </c>
      <c r="K10013">
        <v>0</v>
      </c>
      <c r="L10013">
        <v>511</v>
      </c>
      <c r="M10013">
        <v>511</v>
      </c>
      <c r="N10013" t="s">
        <v>20</v>
      </c>
      <c r="O10013" t="s">
        <v>22293</v>
      </c>
      <c r="P10013" t="s">
        <v>28</v>
      </c>
      <c r="Q10013" t="s">
        <v>34233</v>
      </c>
      <c r="R10013" t="s">
        <v>34233</v>
      </c>
      <c r="S10013" t="s">
        <v>33942</v>
      </c>
      <c r="T10013" t="s">
        <v>34233</v>
      </c>
      <c r="U10013" t="s">
        <v>33182</v>
      </c>
      <c r="V10013" t="s">
        <v>33624</v>
      </c>
      <c r="AD10013" t="str">
        <f t="shared" si="1554"/>
        <v/>
      </c>
      <c r="AE10013" t="str">
        <f t="shared" si="1556"/>
        <v/>
      </c>
      <c r="AF10013" t="str">
        <f t="shared" si="1555"/>
        <v/>
      </c>
      <c r="AG10013" t="str">
        <f t="shared" si="1553"/>
        <v/>
      </c>
      <c r="AH10013" t="str">
        <f t="shared" si="1547"/>
        <v/>
      </c>
      <c r="AI10013">
        <v>0.14499999999999999</v>
      </c>
      <c r="AJ10013" t="str">
        <f t="shared" si="1549"/>
        <v/>
      </c>
      <c r="AK10013" t="str">
        <f t="shared" si="1548"/>
        <v/>
      </c>
      <c r="AL10013" t="str">
        <f t="shared" si="1550"/>
        <v/>
      </c>
    </row>
    <row r="10014" spans="1:39" x14ac:dyDescent="0.2">
      <c r="A10014" t="s">
        <v>22331</v>
      </c>
      <c r="B10014" t="s">
        <v>126</v>
      </c>
      <c r="C10014" t="s">
        <v>22332</v>
      </c>
      <c r="D10014" s="1">
        <v>38860</v>
      </c>
      <c r="E10014" s="1">
        <v>43456</v>
      </c>
      <c r="F10014" t="s">
        <v>26</v>
      </c>
      <c r="I10014">
        <v>100</v>
      </c>
      <c r="J10014">
        <v>0</v>
      </c>
      <c r="K10014">
        <v>0</v>
      </c>
      <c r="L10014">
        <v>944</v>
      </c>
      <c r="M10014">
        <v>944</v>
      </c>
      <c r="N10014" t="s">
        <v>20</v>
      </c>
      <c r="O10014" t="s">
        <v>22293</v>
      </c>
      <c r="P10014" t="s">
        <v>28</v>
      </c>
      <c r="Q10014" t="s">
        <v>34233</v>
      </c>
      <c r="R10014" t="s">
        <v>34233</v>
      </c>
      <c r="S10014" t="s">
        <v>33942</v>
      </c>
      <c r="T10014" t="s">
        <v>34233</v>
      </c>
      <c r="U10014" t="s">
        <v>33182</v>
      </c>
      <c r="V10014" t="s">
        <v>33624</v>
      </c>
      <c r="AD10014" t="str">
        <f t="shared" si="1554"/>
        <v/>
      </c>
      <c r="AE10014" t="str">
        <f t="shared" si="1556"/>
        <v/>
      </c>
      <c r="AF10014" t="str">
        <f t="shared" si="1555"/>
        <v/>
      </c>
      <c r="AG10014" t="str">
        <f t="shared" ref="AG10014:AG10030" si="1557">IF((S10014&lt;&gt;"tühi")*(AC10014&lt;&gt;""),AC10014,"")</f>
        <v/>
      </c>
      <c r="AH10014" t="str">
        <f t="shared" si="1547"/>
        <v/>
      </c>
      <c r="AI10014">
        <v>0.14499999999999999</v>
      </c>
      <c r="AJ10014" t="str">
        <f t="shared" si="1549"/>
        <v/>
      </c>
      <c r="AK10014" t="str">
        <f t="shared" si="1548"/>
        <v/>
      </c>
      <c r="AL10014" t="str">
        <f t="shared" si="1550"/>
        <v/>
      </c>
    </row>
    <row r="10015" spans="1:39" x14ac:dyDescent="0.2">
      <c r="A10015" t="s">
        <v>29020</v>
      </c>
      <c r="B10015" t="s">
        <v>126</v>
      </c>
      <c r="C10015" t="s">
        <v>29021</v>
      </c>
      <c r="D10015" s="1">
        <v>42971</v>
      </c>
      <c r="E10015" s="1">
        <v>43456</v>
      </c>
      <c r="F10015" t="s">
        <v>474</v>
      </c>
      <c r="I10015">
        <v>100</v>
      </c>
      <c r="J10015">
        <v>0</v>
      </c>
      <c r="K10015">
        <v>0</v>
      </c>
      <c r="L10015">
        <v>213</v>
      </c>
      <c r="M10015">
        <v>213</v>
      </c>
      <c r="N10015" t="s">
        <v>20</v>
      </c>
      <c r="O10015" t="s">
        <v>29022</v>
      </c>
      <c r="P10015" t="s">
        <v>28</v>
      </c>
      <c r="Q10015" t="s">
        <v>34233</v>
      </c>
      <c r="R10015" t="s">
        <v>34233</v>
      </c>
      <c r="S10015" t="s">
        <v>33942</v>
      </c>
      <c r="T10015" t="s">
        <v>34233</v>
      </c>
      <c r="U10015" t="s">
        <v>32884</v>
      </c>
      <c r="V10015" t="s">
        <v>33612</v>
      </c>
      <c r="AD10015" t="str">
        <f t="shared" si="1554"/>
        <v/>
      </c>
      <c r="AE10015" t="str">
        <f t="shared" si="1556"/>
        <v/>
      </c>
      <c r="AF10015" t="str">
        <f t="shared" si="1555"/>
        <v/>
      </c>
      <c r="AG10015" t="str">
        <f t="shared" si="1557"/>
        <v/>
      </c>
      <c r="AH10015" t="str">
        <f t="shared" si="1547"/>
        <v/>
      </c>
      <c r="AI10015">
        <v>0.14499999999999999</v>
      </c>
      <c r="AJ10015" t="str">
        <f t="shared" si="1549"/>
        <v/>
      </c>
      <c r="AK10015" t="str">
        <f t="shared" si="1548"/>
        <v/>
      </c>
      <c r="AL10015" t="str">
        <f t="shared" si="1550"/>
        <v/>
      </c>
    </row>
    <row r="10016" spans="1:39" x14ac:dyDescent="0.2">
      <c r="A10016" t="s">
        <v>5539</v>
      </c>
      <c r="B10016" t="s">
        <v>126</v>
      </c>
      <c r="C10016" t="s">
        <v>5540</v>
      </c>
      <c r="D10016" s="1">
        <v>36039</v>
      </c>
      <c r="E10016" s="1">
        <v>43871</v>
      </c>
      <c r="F10016" t="s">
        <v>19</v>
      </c>
      <c r="I10016">
        <v>100</v>
      </c>
      <c r="J10016">
        <v>0</v>
      </c>
      <c r="K10016">
        <v>0</v>
      </c>
      <c r="L10016">
        <v>2333</v>
      </c>
      <c r="M10016">
        <v>2333</v>
      </c>
      <c r="N10016" t="s">
        <v>20</v>
      </c>
      <c r="O10016" t="s">
        <v>5541</v>
      </c>
      <c r="P10016" t="s">
        <v>28</v>
      </c>
      <c r="Q10016" t="s">
        <v>32794</v>
      </c>
      <c r="R10016" t="s">
        <v>33782</v>
      </c>
      <c r="S10016" t="s">
        <v>32628</v>
      </c>
      <c r="T10016" t="s">
        <v>34365</v>
      </c>
      <c r="U10016" t="s">
        <v>32634</v>
      </c>
      <c r="V10016" t="s">
        <v>33612</v>
      </c>
      <c r="AC10016">
        <v>1</v>
      </c>
      <c r="AD10016" t="str">
        <f t="shared" si="1554"/>
        <v/>
      </c>
      <c r="AE10016" t="str">
        <f t="shared" si="1556"/>
        <v/>
      </c>
      <c r="AF10016" t="str">
        <f t="shared" si="1555"/>
        <v/>
      </c>
      <c r="AG10016">
        <f t="shared" si="1557"/>
        <v>1</v>
      </c>
      <c r="AH10016">
        <f t="shared" si="1547"/>
        <v>2.8</v>
      </c>
      <c r="AI10016">
        <v>0.14499999999999999</v>
      </c>
      <c r="AJ10016">
        <f t="shared" si="1549"/>
        <v>0.40599999999999997</v>
      </c>
      <c r="AK10016" t="str">
        <f t="shared" si="1548"/>
        <v/>
      </c>
      <c r="AL10016" t="str">
        <f t="shared" si="1550"/>
        <v/>
      </c>
    </row>
    <row r="10017" spans="1:39" x14ac:dyDescent="0.2">
      <c r="A10017" t="s">
        <v>5442</v>
      </c>
      <c r="B10017" t="s">
        <v>126</v>
      </c>
      <c r="C10017" t="s">
        <v>5443</v>
      </c>
      <c r="D10017" s="1">
        <v>36039</v>
      </c>
      <c r="E10017" s="1">
        <v>44116</v>
      </c>
      <c r="F10017" t="s">
        <v>19</v>
      </c>
      <c r="I10017">
        <v>100</v>
      </c>
      <c r="J10017">
        <v>0</v>
      </c>
      <c r="K10017">
        <v>0</v>
      </c>
      <c r="L10017">
        <v>1278</v>
      </c>
      <c r="M10017">
        <v>1278</v>
      </c>
      <c r="N10017" t="s">
        <v>20</v>
      </c>
      <c r="O10017" t="s">
        <v>5444</v>
      </c>
      <c r="P10017" t="s">
        <v>28</v>
      </c>
      <c r="Q10017" t="s">
        <v>34234</v>
      </c>
      <c r="R10017" t="s">
        <v>34235</v>
      </c>
      <c r="S10017" t="s">
        <v>33797</v>
      </c>
      <c r="T10017" t="s">
        <v>34350</v>
      </c>
      <c r="U10017" t="s">
        <v>32634</v>
      </c>
      <c r="V10017" t="s">
        <v>33612</v>
      </c>
      <c r="AC10017">
        <v>1</v>
      </c>
      <c r="AD10017" t="str">
        <f t="shared" si="1554"/>
        <v/>
      </c>
      <c r="AE10017" t="str">
        <f t="shared" si="1556"/>
        <v/>
      </c>
      <c r="AF10017" t="str">
        <f t="shared" si="1555"/>
        <v/>
      </c>
      <c r="AG10017">
        <f t="shared" si="1557"/>
        <v>1</v>
      </c>
      <c r="AH10017">
        <f t="shared" si="1547"/>
        <v>2.8</v>
      </c>
      <c r="AI10017">
        <v>0.14499999999999999</v>
      </c>
      <c r="AJ10017">
        <f t="shared" si="1549"/>
        <v>0.40599999999999997</v>
      </c>
      <c r="AK10017" t="str">
        <f t="shared" si="1548"/>
        <v/>
      </c>
      <c r="AL10017" t="str">
        <f t="shared" si="1550"/>
        <v/>
      </c>
    </row>
    <row r="10018" spans="1:39" x14ac:dyDescent="0.2">
      <c r="A10018" t="s">
        <v>5536</v>
      </c>
      <c r="B10018" t="s">
        <v>126</v>
      </c>
      <c r="C10018" t="s">
        <v>5537</v>
      </c>
      <c r="D10018" s="1">
        <v>36039</v>
      </c>
      <c r="E10018" s="1">
        <v>43871</v>
      </c>
      <c r="F10018" t="s">
        <v>19</v>
      </c>
      <c r="I10018">
        <v>100</v>
      </c>
      <c r="J10018">
        <v>0</v>
      </c>
      <c r="K10018">
        <v>0</v>
      </c>
      <c r="L10018">
        <v>1209</v>
      </c>
      <c r="M10018">
        <v>1209</v>
      </c>
      <c r="N10018" t="s">
        <v>20</v>
      </c>
      <c r="O10018" t="s">
        <v>5538</v>
      </c>
      <c r="P10018" t="s">
        <v>28</v>
      </c>
      <c r="Q10018" t="s">
        <v>34234</v>
      </c>
      <c r="R10018" t="s">
        <v>34235</v>
      </c>
      <c r="S10018" t="s">
        <v>32628</v>
      </c>
      <c r="T10018" t="s">
        <v>34349</v>
      </c>
      <c r="U10018" t="s">
        <v>32634</v>
      </c>
      <c r="V10018" t="s">
        <v>33612</v>
      </c>
      <c r="AC10018">
        <v>1</v>
      </c>
      <c r="AD10018" t="str">
        <f t="shared" si="1554"/>
        <v/>
      </c>
      <c r="AE10018" t="str">
        <f t="shared" si="1556"/>
        <v/>
      </c>
      <c r="AF10018" t="str">
        <f t="shared" si="1555"/>
        <v/>
      </c>
      <c r="AG10018">
        <f t="shared" si="1557"/>
        <v>1</v>
      </c>
      <c r="AH10018">
        <f t="shared" si="1547"/>
        <v>2.8</v>
      </c>
      <c r="AI10018">
        <v>0.14499999999999999</v>
      </c>
      <c r="AJ10018">
        <f t="shared" si="1549"/>
        <v>0.40599999999999997</v>
      </c>
      <c r="AK10018" t="str">
        <f t="shared" si="1548"/>
        <v/>
      </c>
      <c r="AL10018" t="str">
        <f t="shared" si="1550"/>
        <v/>
      </c>
    </row>
    <row r="10019" spans="1:39" x14ac:dyDescent="0.2">
      <c r="A10019" t="s">
        <v>14611</v>
      </c>
      <c r="B10019" t="s">
        <v>126</v>
      </c>
      <c r="C10019" t="s">
        <v>14612</v>
      </c>
      <c r="D10019" s="1">
        <v>37221</v>
      </c>
      <c r="E10019" s="1">
        <v>43456</v>
      </c>
      <c r="F10019" t="s">
        <v>19</v>
      </c>
      <c r="I10019">
        <v>100</v>
      </c>
      <c r="J10019">
        <v>0</v>
      </c>
      <c r="K10019">
        <v>0</v>
      </c>
      <c r="L10019">
        <v>1204</v>
      </c>
      <c r="M10019">
        <v>1204</v>
      </c>
      <c r="N10019" t="s">
        <v>20</v>
      </c>
      <c r="O10019" t="s">
        <v>14613</v>
      </c>
      <c r="P10019" t="s">
        <v>28</v>
      </c>
      <c r="Q10019" t="s">
        <v>34233</v>
      </c>
      <c r="R10019" t="s">
        <v>34233</v>
      </c>
      <c r="S10019" t="s">
        <v>33800</v>
      </c>
      <c r="T10019" t="s">
        <v>34357</v>
      </c>
      <c r="U10019" t="s">
        <v>32634</v>
      </c>
      <c r="V10019" t="s">
        <v>33611</v>
      </c>
      <c r="W10019">
        <v>180</v>
      </c>
      <c r="X10019">
        <v>1.5</v>
      </c>
      <c r="AA10019">
        <v>7</v>
      </c>
      <c r="AB10019">
        <v>15</v>
      </c>
      <c r="AC10019">
        <v>1</v>
      </c>
      <c r="AD10019" t="str">
        <f t="shared" si="1554"/>
        <v/>
      </c>
      <c r="AE10019" t="str">
        <f t="shared" si="1556"/>
        <v/>
      </c>
      <c r="AF10019" t="str">
        <f t="shared" si="1555"/>
        <v/>
      </c>
      <c r="AG10019">
        <f t="shared" si="1557"/>
        <v>1</v>
      </c>
      <c r="AH10019">
        <f t="shared" si="1547"/>
        <v>2.8</v>
      </c>
      <c r="AI10019">
        <v>0.14499999999999999</v>
      </c>
      <c r="AJ10019">
        <f t="shared" si="1549"/>
        <v>0.40599999999999997</v>
      </c>
      <c r="AK10019" t="str">
        <f t="shared" si="1548"/>
        <v/>
      </c>
      <c r="AL10019" t="str">
        <f t="shared" si="1550"/>
        <v/>
      </c>
    </row>
    <row r="10020" spans="1:39" x14ac:dyDescent="0.2">
      <c r="A10020" t="s">
        <v>24951</v>
      </c>
      <c r="B10020" t="s">
        <v>126</v>
      </c>
      <c r="C10020" t="s">
        <v>24952</v>
      </c>
      <c r="D10020" s="1">
        <v>39601</v>
      </c>
      <c r="E10020" s="1">
        <v>44116</v>
      </c>
      <c r="F10020" t="s">
        <v>19</v>
      </c>
      <c r="I10020">
        <v>100</v>
      </c>
      <c r="J10020">
        <v>0</v>
      </c>
      <c r="K10020">
        <v>0</v>
      </c>
      <c r="L10020">
        <v>2667</v>
      </c>
      <c r="M10020">
        <v>2667</v>
      </c>
      <c r="N10020" t="s">
        <v>20</v>
      </c>
      <c r="O10020" t="s">
        <v>24953</v>
      </c>
      <c r="P10020" t="s">
        <v>28</v>
      </c>
      <c r="Q10020" t="s">
        <v>34234</v>
      </c>
      <c r="R10020" t="s">
        <v>34235</v>
      </c>
      <c r="S10020" t="s">
        <v>33797</v>
      </c>
      <c r="T10020" t="s">
        <v>34357</v>
      </c>
      <c r="U10020" t="s">
        <v>32634</v>
      </c>
      <c r="V10020" t="s">
        <v>33612</v>
      </c>
      <c r="AC10020">
        <v>1</v>
      </c>
      <c r="AD10020" t="str">
        <f t="shared" si="1554"/>
        <v/>
      </c>
      <c r="AE10020" t="str">
        <f t="shared" si="1556"/>
        <v/>
      </c>
      <c r="AF10020" t="str">
        <f t="shared" si="1555"/>
        <v/>
      </c>
      <c r="AG10020">
        <f t="shared" si="1557"/>
        <v>1</v>
      </c>
      <c r="AH10020">
        <f t="shared" si="1547"/>
        <v>2.8</v>
      </c>
      <c r="AI10020">
        <v>0.14499999999999999</v>
      </c>
      <c r="AJ10020">
        <f t="shared" si="1549"/>
        <v>0.40599999999999997</v>
      </c>
      <c r="AK10020" t="str">
        <f t="shared" si="1548"/>
        <v/>
      </c>
      <c r="AL10020" t="str">
        <f t="shared" si="1550"/>
        <v/>
      </c>
    </row>
    <row r="10021" spans="1:39" x14ac:dyDescent="0.2">
      <c r="A10021" t="s">
        <v>5530</v>
      </c>
      <c r="B10021" t="s">
        <v>126</v>
      </c>
      <c r="C10021" t="s">
        <v>5531</v>
      </c>
      <c r="D10021" s="1">
        <v>36039</v>
      </c>
      <c r="E10021" s="1">
        <v>44116</v>
      </c>
      <c r="F10021" t="s">
        <v>19</v>
      </c>
      <c r="I10021">
        <v>100</v>
      </c>
      <c r="J10021">
        <v>0</v>
      </c>
      <c r="K10021">
        <v>0</v>
      </c>
      <c r="L10021">
        <v>2627</v>
      </c>
      <c r="M10021">
        <v>2627</v>
      </c>
      <c r="N10021" t="s">
        <v>20</v>
      </c>
      <c r="O10021" t="s">
        <v>5532</v>
      </c>
      <c r="P10021" t="s">
        <v>28</v>
      </c>
      <c r="Q10021" t="s">
        <v>34234</v>
      </c>
      <c r="R10021" t="s">
        <v>34235</v>
      </c>
      <c r="S10021" t="s">
        <v>32628</v>
      </c>
      <c r="T10021" t="s">
        <v>34357</v>
      </c>
      <c r="U10021" t="s">
        <v>32634</v>
      </c>
      <c r="V10021" t="s">
        <v>33625</v>
      </c>
      <c r="W10021">
        <v>500</v>
      </c>
      <c r="X10021">
        <v>3</v>
      </c>
      <c r="Y10021" t="s">
        <v>32654</v>
      </c>
      <c r="Z10021">
        <v>500</v>
      </c>
      <c r="AA10021">
        <v>9</v>
      </c>
      <c r="AB10021">
        <v>20</v>
      </c>
      <c r="AC10021">
        <v>1</v>
      </c>
      <c r="AD10021" t="str">
        <f t="shared" si="1554"/>
        <v/>
      </c>
      <c r="AE10021" t="str">
        <f t="shared" si="1556"/>
        <v/>
      </c>
      <c r="AF10021" t="str">
        <f t="shared" si="1555"/>
        <v/>
      </c>
      <c r="AG10021">
        <f t="shared" si="1557"/>
        <v>1</v>
      </c>
      <c r="AH10021">
        <f t="shared" ref="AH10021:AH10084" si="1558">IF(AG10021="","",AG10021*2.8)</f>
        <v>2.8</v>
      </c>
      <c r="AI10021">
        <v>0.14499999999999999</v>
      </c>
      <c r="AJ10021">
        <f t="shared" si="1549"/>
        <v>0.40599999999999997</v>
      </c>
      <c r="AK10021" t="str">
        <f t="shared" ref="AK10021:AK10084" si="1559">IF(AE10021="","",AE10021*2.8)</f>
        <v/>
      </c>
      <c r="AL10021" t="str">
        <f t="shared" si="1550"/>
        <v/>
      </c>
    </row>
    <row r="10022" spans="1:39" x14ac:dyDescent="0.2">
      <c r="A10022" t="s">
        <v>5527</v>
      </c>
      <c r="B10022" t="s">
        <v>126</v>
      </c>
      <c r="C10022" t="s">
        <v>5528</v>
      </c>
      <c r="D10022" s="1">
        <v>36039</v>
      </c>
      <c r="E10022" s="1">
        <v>43871</v>
      </c>
      <c r="F10022" t="s">
        <v>19</v>
      </c>
      <c r="I10022">
        <v>100</v>
      </c>
      <c r="J10022">
        <v>0</v>
      </c>
      <c r="K10022">
        <v>0</v>
      </c>
      <c r="L10022">
        <v>1394</v>
      </c>
      <c r="M10022">
        <v>1394</v>
      </c>
      <c r="N10022" t="s">
        <v>20</v>
      </c>
      <c r="O10022" t="s">
        <v>5529</v>
      </c>
      <c r="P10022" t="s">
        <v>28</v>
      </c>
      <c r="Q10022" t="s">
        <v>34234</v>
      </c>
      <c r="R10022" t="s">
        <v>34235</v>
      </c>
      <c r="S10022" t="s">
        <v>33797</v>
      </c>
      <c r="T10022" t="s">
        <v>34350</v>
      </c>
      <c r="U10022" t="s">
        <v>32634</v>
      </c>
      <c r="V10022" t="s">
        <v>33612</v>
      </c>
      <c r="AC10022">
        <v>1</v>
      </c>
      <c r="AD10022" t="str">
        <f t="shared" si="1554"/>
        <v/>
      </c>
      <c r="AE10022" t="str">
        <f t="shared" si="1556"/>
        <v/>
      </c>
      <c r="AF10022" t="str">
        <f t="shared" si="1555"/>
        <v/>
      </c>
      <c r="AG10022">
        <f t="shared" si="1557"/>
        <v>1</v>
      </c>
      <c r="AH10022">
        <f t="shared" si="1558"/>
        <v>2.8</v>
      </c>
      <c r="AI10022">
        <v>0.14499999999999999</v>
      </c>
      <c r="AJ10022">
        <f t="shared" ref="AJ10022:AJ10085" si="1560">IF(COUNTBLANK(AH10022),"",AH10022*AI10022)</f>
        <v>0.40599999999999997</v>
      </c>
      <c r="AK10022" t="str">
        <f t="shared" si="1559"/>
        <v/>
      </c>
      <c r="AL10022" t="str">
        <f t="shared" si="1550"/>
        <v/>
      </c>
    </row>
    <row r="10023" spans="1:39" x14ac:dyDescent="0.2">
      <c r="A10023" t="s">
        <v>5524</v>
      </c>
      <c r="B10023" t="s">
        <v>126</v>
      </c>
      <c r="C10023" t="s">
        <v>5525</v>
      </c>
      <c r="D10023" s="1">
        <v>36039</v>
      </c>
      <c r="E10023" s="1">
        <v>44116</v>
      </c>
      <c r="F10023" t="s">
        <v>19</v>
      </c>
      <c r="I10023">
        <v>100</v>
      </c>
      <c r="J10023">
        <v>0</v>
      </c>
      <c r="K10023">
        <v>0</v>
      </c>
      <c r="L10023">
        <v>2106</v>
      </c>
      <c r="M10023">
        <v>2106</v>
      </c>
      <c r="N10023" t="s">
        <v>20</v>
      </c>
      <c r="O10023" t="s">
        <v>5526</v>
      </c>
      <c r="P10023" t="s">
        <v>28</v>
      </c>
      <c r="Q10023" t="s">
        <v>34234</v>
      </c>
      <c r="R10023" t="s">
        <v>34235</v>
      </c>
      <c r="S10023" t="s">
        <v>33800</v>
      </c>
      <c r="T10023" t="s">
        <v>34350</v>
      </c>
      <c r="U10023" t="s">
        <v>32634</v>
      </c>
      <c r="V10023" t="s">
        <v>33612</v>
      </c>
      <c r="AC10023">
        <v>1</v>
      </c>
      <c r="AD10023" t="str">
        <f t="shared" si="1554"/>
        <v/>
      </c>
      <c r="AE10023" t="str">
        <f t="shared" si="1556"/>
        <v/>
      </c>
      <c r="AF10023" t="str">
        <f t="shared" si="1555"/>
        <v/>
      </c>
      <c r="AG10023">
        <f t="shared" si="1557"/>
        <v>1</v>
      </c>
      <c r="AH10023">
        <f t="shared" si="1558"/>
        <v>2.8</v>
      </c>
      <c r="AI10023">
        <v>0.14499999999999999</v>
      </c>
      <c r="AJ10023">
        <f t="shared" si="1560"/>
        <v>0.40599999999999997</v>
      </c>
      <c r="AK10023" t="str">
        <f t="shared" si="1559"/>
        <v/>
      </c>
      <c r="AL10023" t="str">
        <f t="shared" si="1550"/>
        <v/>
      </c>
    </row>
    <row r="10024" spans="1:39" x14ac:dyDescent="0.2">
      <c r="A10024" t="s">
        <v>30997</v>
      </c>
      <c r="B10024" t="s">
        <v>126</v>
      </c>
      <c r="C10024" t="s">
        <v>30998</v>
      </c>
      <c r="D10024" s="1">
        <v>43859</v>
      </c>
      <c r="E10024" s="1">
        <v>44546</v>
      </c>
      <c r="F10024" t="s">
        <v>26</v>
      </c>
      <c r="I10024">
        <v>100</v>
      </c>
      <c r="J10024">
        <v>0</v>
      </c>
      <c r="K10024">
        <v>0</v>
      </c>
      <c r="L10024">
        <v>1939</v>
      </c>
      <c r="M10024">
        <v>1939</v>
      </c>
      <c r="N10024" t="s">
        <v>20</v>
      </c>
      <c r="O10024" t="s">
        <v>30999</v>
      </c>
      <c r="P10024" t="s">
        <v>44</v>
      </c>
      <c r="Q10024" t="s">
        <v>34233</v>
      </c>
      <c r="R10024" t="s">
        <v>34233</v>
      </c>
      <c r="S10024" t="s">
        <v>34233</v>
      </c>
      <c r="T10024" t="s">
        <v>34233</v>
      </c>
      <c r="V10024" t="s">
        <v>33612</v>
      </c>
      <c r="AD10024" t="str">
        <f t="shared" si="1554"/>
        <v/>
      </c>
      <c r="AE10024" t="str">
        <f t="shared" si="1556"/>
        <v/>
      </c>
      <c r="AF10024" t="str">
        <f t="shared" si="1555"/>
        <v/>
      </c>
      <c r="AG10024" t="str">
        <f t="shared" si="1557"/>
        <v/>
      </c>
      <c r="AH10024" t="str">
        <f t="shared" si="1558"/>
        <v/>
      </c>
      <c r="AI10024">
        <v>0.14499999999999999</v>
      </c>
      <c r="AJ10024" t="str">
        <f t="shared" si="1560"/>
        <v/>
      </c>
      <c r="AK10024" t="str">
        <f t="shared" si="1559"/>
        <v/>
      </c>
      <c r="AL10024" t="str">
        <f t="shared" si="1550"/>
        <v/>
      </c>
    </row>
    <row r="10025" spans="1:39" x14ac:dyDescent="0.2">
      <c r="A10025" t="s">
        <v>21701</v>
      </c>
      <c r="B10025" t="s">
        <v>126</v>
      </c>
      <c r="C10025" t="s">
        <v>21702</v>
      </c>
      <c r="D10025" s="1">
        <v>38597</v>
      </c>
      <c r="E10025" s="1">
        <v>43456</v>
      </c>
      <c r="F10025" t="s">
        <v>474</v>
      </c>
      <c r="I10025">
        <v>100</v>
      </c>
      <c r="J10025">
        <v>0</v>
      </c>
      <c r="K10025">
        <v>0</v>
      </c>
      <c r="L10025">
        <v>2681</v>
      </c>
      <c r="M10025">
        <v>2681</v>
      </c>
      <c r="N10025" t="s">
        <v>20</v>
      </c>
      <c r="O10025" t="s">
        <v>21703</v>
      </c>
      <c r="P10025" t="s">
        <v>28</v>
      </c>
      <c r="Q10025" t="s">
        <v>34233</v>
      </c>
      <c r="R10025" t="s">
        <v>34233</v>
      </c>
      <c r="S10025" t="s">
        <v>32627</v>
      </c>
      <c r="T10025" t="s">
        <v>34233</v>
      </c>
      <c r="U10025" t="s">
        <v>32884</v>
      </c>
      <c r="V10025" t="s">
        <v>33615</v>
      </c>
      <c r="Y10025">
        <v>1</v>
      </c>
      <c r="AD10025" t="str">
        <f t="shared" si="1554"/>
        <v/>
      </c>
      <c r="AE10025" t="str">
        <f t="shared" si="1556"/>
        <v/>
      </c>
      <c r="AF10025" t="str">
        <f t="shared" si="1555"/>
        <v/>
      </c>
      <c r="AG10025" t="str">
        <f t="shared" si="1557"/>
        <v/>
      </c>
      <c r="AH10025" t="str">
        <f t="shared" si="1558"/>
        <v/>
      </c>
      <c r="AI10025">
        <v>0.14499999999999999</v>
      </c>
      <c r="AJ10025" t="str">
        <f t="shared" si="1560"/>
        <v/>
      </c>
      <c r="AK10025" t="str">
        <f t="shared" si="1559"/>
        <v/>
      </c>
      <c r="AL10025" t="str">
        <f t="shared" si="1550"/>
        <v/>
      </c>
    </row>
    <row r="10026" spans="1:39" x14ac:dyDescent="0.2">
      <c r="A10026" t="s">
        <v>20084</v>
      </c>
      <c r="B10026" t="s">
        <v>126</v>
      </c>
      <c r="C10026" t="s">
        <v>20085</v>
      </c>
      <c r="D10026" s="1">
        <v>38226</v>
      </c>
      <c r="E10026" s="1">
        <v>43951</v>
      </c>
      <c r="F10026" t="s">
        <v>19</v>
      </c>
      <c r="I10026">
        <v>100</v>
      </c>
      <c r="J10026">
        <v>0</v>
      </c>
      <c r="K10026">
        <v>0</v>
      </c>
      <c r="L10026">
        <v>1186</v>
      </c>
      <c r="M10026">
        <v>1186</v>
      </c>
      <c r="N10026" t="s">
        <v>20</v>
      </c>
      <c r="O10026" t="s">
        <v>20086</v>
      </c>
      <c r="P10026" t="s">
        <v>28</v>
      </c>
      <c r="Q10026" t="s">
        <v>34234</v>
      </c>
      <c r="R10026" t="s">
        <v>33762</v>
      </c>
      <c r="S10026" t="s">
        <v>33942</v>
      </c>
      <c r="T10026" t="s">
        <v>34233</v>
      </c>
      <c r="U10026" t="s">
        <v>32634</v>
      </c>
      <c r="V10026" t="s">
        <v>33591</v>
      </c>
      <c r="W10026">
        <v>250</v>
      </c>
      <c r="X10026">
        <v>2</v>
      </c>
      <c r="Y10026" t="s">
        <v>32654</v>
      </c>
      <c r="Z10026">
        <v>500</v>
      </c>
      <c r="AA10026">
        <v>8.5</v>
      </c>
      <c r="AB10026">
        <v>21</v>
      </c>
      <c r="AC10026">
        <v>1</v>
      </c>
      <c r="AD10026" t="str">
        <f t="shared" si="1554"/>
        <v/>
      </c>
      <c r="AE10026">
        <f t="shared" si="1556"/>
        <v>1</v>
      </c>
      <c r="AF10026" t="str">
        <f t="shared" si="1555"/>
        <v/>
      </c>
      <c r="AG10026" t="str">
        <f t="shared" si="1557"/>
        <v/>
      </c>
      <c r="AH10026" t="str">
        <f t="shared" si="1558"/>
        <v/>
      </c>
      <c r="AI10026">
        <v>0.14499999999999999</v>
      </c>
      <c r="AJ10026" t="str">
        <f t="shared" si="1560"/>
        <v/>
      </c>
      <c r="AK10026">
        <f t="shared" si="1559"/>
        <v>2.8</v>
      </c>
      <c r="AL10026">
        <f t="shared" si="1550"/>
        <v>0.40599999999999997</v>
      </c>
    </row>
    <row r="10027" spans="1:39" x14ac:dyDescent="0.2">
      <c r="A10027" t="s">
        <v>9154</v>
      </c>
      <c r="B10027" t="s">
        <v>126</v>
      </c>
      <c r="C10027" t="s">
        <v>9155</v>
      </c>
      <c r="D10027" s="1">
        <v>36319</v>
      </c>
      <c r="E10027" s="1">
        <v>43456</v>
      </c>
      <c r="F10027" t="s">
        <v>19</v>
      </c>
      <c r="I10027">
        <v>100</v>
      </c>
      <c r="J10027">
        <v>0</v>
      </c>
      <c r="K10027">
        <v>0</v>
      </c>
      <c r="L10027">
        <v>1127</v>
      </c>
      <c r="M10027">
        <v>1127</v>
      </c>
      <c r="N10027" t="s">
        <v>20</v>
      </c>
      <c r="O10027" t="s">
        <v>9156</v>
      </c>
      <c r="P10027" t="s">
        <v>28</v>
      </c>
      <c r="Q10027" t="s">
        <v>34233</v>
      </c>
      <c r="R10027" t="s">
        <v>34233</v>
      </c>
      <c r="S10027" t="s">
        <v>33797</v>
      </c>
      <c r="T10027" t="s">
        <v>34357</v>
      </c>
      <c r="U10027" t="s">
        <v>32634</v>
      </c>
      <c r="V10027" t="s">
        <v>33626</v>
      </c>
      <c r="W10027">
        <v>170</v>
      </c>
      <c r="X10027">
        <v>2</v>
      </c>
      <c r="Y10027" t="s">
        <v>32654</v>
      </c>
      <c r="Z10027">
        <v>340</v>
      </c>
      <c r="AA10027">
        <v>8.5</v>
      </c>
      <c r="AB10027">
        <v>15</v>
      </c>
      <c r="AC10027">
        <v>1</v>
      </c>
      <c r="AD10027" t="str">
        <f t="shared" si="1554"/>
        <v/>
      </c>
      <c r="AE10027" t="str">
        <f t="shared" si="1556"/>
        <v/>
      </c>
      <c r="AF10027" t="str">
        <f t="shared" si="1555"/>
        <v/>
      </c>
      <c r="AG10027">
        <f t="shared" si="1557"/>
        <v>1</v>
      </c>
      <c r="AH10027">
        <f t="shared" si="1558"/>
        <v>2.8</v>
      </c>
      <c r="AI10027">
        <v>0.14499999999999999</v>
      </c>
      <c r="AJ10027">
        <f t="shared" si="1560"/>
        <v>0.40599999999999997</v>
      </c>
      <c r="AK10027" t="str">
        <f t="shared" si="1559"/>
        <v/>
      </c>
      <c r="AL10027" t="str">
        <f t="shared" ref="AL10027:AL10090" si="1561">IF(COUNTBLANK(AK10027),"",AK10027*AI10027)</f>
        <v/>
      </c>
    </row>
    <row r="10028" spans="1:39" x14ac:dyDescent="0.2">
      <c r="A10028" t="s">
        <v>20075</v>
      </c>
      <c r="B10028" t="s">
        <v>126</v>
      </c>
      <c r="C10028" t="s">
        <v>20076</v>
      </c>
      <c r="D10028" s="1">
        <v>38226</v>
      </c>
      <c r="E10028" s="1">
        <v>43456</v>
      </c>
      <c r="F10028" t="s">
        <v>19</v>
      </c>
      <c r="I10028">
        <v>100</v>
      </c>
      <c r="J10028">
        <v>0</v>
      </c>
      <c r="K10028">
        <v>0</v>
      </c>
      <c r="L10028">
        <v>1445</v>
      </c>
      <c r="M10028">
        <v>1445</v>
      </c>
      <c r="N10028" t="s">
        <v>20</v>
      </c>
      <c r="O10028" t="s">
        <v>20077</v>
      </c>
      <c r="P10028" t="s">
        <v>28</v>
      </c>
      <c r="Q10028" t="s">
        <v>34233</v>
      </c>
      <c r="R10028" t="s">
        <v>34233</v>
      </c>
      <c r="S10028" t="s">
        <v>32628</v>
      </c>
      <c r="T10028" t="s">
        <v>34357</v>
      </c>
      <c r="U10028" t="s">
        <v>32634</v>
      </c>
      <c r="V10028" t="s">
        <v>33591</v>
      </c>
      <c r="W10028">
        <v>250</v>
      </c>
      <c r="X10028">
        <v>2</v>
      </c>
      <c r="Y10028" t="s">
        <v>32654</v>
      </c>
      <c r="Z10028">
        <v>500</v>
      </c>
      <c r="AA10028">
        <v>8.5</v>
      </c>
      <c r="AB10028">
        <v>17</v>
      </c>
      <c r="AC10028">
        <v>1</v>
      </c>
      <c r="AD10028" t="str">
        <f t="shared" si="1554"/>
        <v/>
      </c>
      <c r="AE10028" t="str">
        <f t="shared" si="1556"/>
        <v/>
      </c>
      <c r="AF10028" t="str">
        <f t="shared" si="1555"/>
        <v/>
      </c>
      <c r="AG10028">
        <f t="shared" si="1557"/>
        <v>1</v>
      </c>
      <c r="AH10028">
        <f t="shared" si="1558"/>
        <v>2.8</v>
      </c>
      <c r="AI10028">
        <v>0.14499999999999999</v>
      </c>
      <c r="AJ10028">
        <f t="shared" si="1560"/>
        <v>0.40599999999999997</v>
      </c>
      <c r="AK10028" t="str">
        <f t="shared" si="1559"/>
        <v/>
      </c>
      <c r="AL10028" t="str">
        <f t="shared" si="1561"/>
        <v/>
      </c>
    </row>
    <row r="10029" spans="1:39" x14ac:dyDescent="0.2">
      <c r="A10029" t="s">
        <v>30376</v>
      </c>
      <c r="B10029" t="s">
        <v>126</v>
      </c>
      <c r="C10029" t="s">
        <v>30377</v>
      </c>
      <c r="D10029" s="1">
        <v>43859</v>
      </c>
      <c r="E10029" s="1">
        <v>44803</v>
      </c>
      <c r="F10029" t="s">
        <v>889</v>
      </c>
      <c r="I10029">
        <v>100</v>
      </c>
      <c r="J10029">
        <v>0</v>
      </c>
      <c r="K10029">
        <v>0</v>
      </c>
      <c r="L10029">
        <v>16438</v>
      </c>
      <c r="M10029">
        <v>16438</v>
      </c>
      <c r="N10029" t="s">
        <v>20</v>
      </c>
      <c r="P10029" t="s">
        <v>44</v>
      </c>
      <c r="Q10029" t="s">
        <v>34233</v>
      </c>
      <c r="R10029" t="s">
        <v>34233</v>
      </c>
      <c r="S10029" t="s">
        <v>33942</v>
      </c>
      <c r="T10029" t="s">
        <v>34233</v>
      </c>
      <c r="AD10029" t="str">
        <f t="shared" si="1554"/>
        <v/>
      </c>
      <c r="AE10029" t="str">
        <f t="shared" si="1556"/>
        <v/>
      </c>
      <c r="AF10029" t="str">
        <f t="shared" si="1555"/>
        <v/>
      </c>
      <c r="AG10029" t="str">
        <f t="shared" si="1557"/>
        <v/>
      </c>
      <c r="AH10029" t="str">
        <f t="shared" si="1558"/>
        <v/>
      </c>
      <c r="AI10029">
        <v>0.14499999999999999</v>
      </c>
      <c r="AJ10029" t="str">
        <f t="shared" si="1560"/>
        <v/>
      </c>
      <c r="AK10029" t="str">
        <f t="shared" si="1559"/>
        <v/>
      </c>
      <c r="AL10029" t="str">
        <f t="shared" si="1561"/>
        <v/>
      </c>
    </row>
    <row r="10030" spans="1:39" x14ac:dyDescent="0.2">
      <c r="A10030" t="s">
        <v>29065</v>
      </c>
      <c r="B10030" t="s">
        <v>126</v>
      </c>
      <c r="C10030" t="s">
        <v>29066</v>
      </c>
      <c r="D10030" s="1">
        <v>42878</v>
      </c>
      <c r="E10030" s="1">
        <v>44551</v>
      </c>
      <c r="F10030" t="s">
        <v>889</v>
      </c>
      <c r="I10030">
        <v>100</v>
      </c>
      <c r="J10030">
        <v>0</v>
      </c>
      <c r="K10030">
        <v>0</v>
      </c>
      <c r="L10030">
        <v>3081</v>
      </c>
      <c r="M10030">
        <v>3081</v>
      </c>
      <c r="N10030" t="s">
        <v>20</v>
      </c>
      <c r="O10030" t="s">
        <v>29067</v>
      </c>
      <c r="P10030" t="s">
        <v>44</v>
      </c>
      <c r="Q10030" t="s">
        <v>34233</v>
      </c>
      <c r="R10030" t="s">
        <v>34233</v>
      </c>
      <c r="S10030" t="s">
        <v>33942</v>
      </c>
      <c r="T10030" t="s">
        <v>34233</v>
      </c>
      <c r="V10030" t="s">
        <v>33604</v>
      </c>
      <c r="AD10030" t="str">
        <f t="shared" si="1554"/>
        <v/>
      </c>
      <c r="AE10030" t="str">
        <f t="shared" si="1556"/>
        <v/>
      </c>
      <c r="AF10030" t="str">
        <f t="shared" si="1555"/>
        <v/>
      </c>
      <c r="AG10030" t="str">
        <f t="shared" si="1557"/>
        <v/>
      </c>
      <c r="AH10030" t="str">
        <f t="shared" si="1558"/>
        <v/>
      </c>
      <c r="AI10030">
        <v>0.14499999999999999</v>
      </c>
      <c r="AJ10030" t="str">
        <f t="shared" si="1560"/>
        <v/>
      </c>
      <c r="AK10030" t="str">
        <f t="shared" si="1559"/>
        <v/>
      </c>
      <c r="AL10030" t="str">
        <f t="shared" si="1561"/>
        <v/>
      </c>
      <c r="AM10030" t="s">
        <v>33627</v>
      </c>
    </row>
    <row r="10031" spans="1:39" x14ac:dyDescent="0.2">
      <c r="A10031" t="s">
        <v>5803</v>
      </c>
      <c r="B10031" t="s">
        <v>126</v>
      </c>
      <c r="C10031" t="s">
        <v>5804</v>
      </c>
      <c r="D10031" s="1">
        <v>36171</v>
      </c>
      <c r="E10031" s="1">
        <v>43875</v>
      </c>
      <c r="F10031" t="s">
        <v>19</v>
      </c>
      <c r="I10031">
        <v>100</v>
      </c>
      <c r="J10031">
        <v>0</v>
      </c>
      <c r="K10031">
        <v>0</v>
      </c>
      <c r="L10031">
        <v>1563</v>
      </c>
      <c r="M10031">
        <v>1563</v>
      </c>
      <c r="N10031" t="s">
        <v>20</v>
      </c>
      <c r="O10031" t="s">
        <v>5805</v>
      </c>
      <c r="P10031" t="s">
        <v>28</v>
      </c>
      <c r="Q10031" t="s">
        <v>34234</v>
      </c>
      <c r="R10031" t="s">
        <v>34235</v>
      </c>
      <c r="S10031" t="s">
        <v>32628</v>
      </c>
      <c r="T10031" t="s">
        <v>34350</v>
      </c>
      <c r="AD10031" t="str">
        <f t="shared" si="1554"/>
        <v/>
      </c>
      <c r="AE10031" t="str">
        <f t="shared" si="1556"/>
        <v/>
      </c>
      <c r="AF10031" t="str">
        <f t="shared" si="1555"/>
        <v/>
      </c>
      <c r="AG10031" s="17">
        <v>1</v>
      </c>
      <c r="AH10031">
        <f t="shared" si="1558"/>
        <v>2.8</v>
      </c>
      <c r="AI10031">
        <v>0.14499999999999999</v>
      </c>
      <c r="AJ10031">
        <f t="shared" si="1560"/>
        <v>0.40599999999999997</v>
      </c>
      <c r="AK10031" t="str">
        <f t="shared" si="1559"/>
        <v/>
      </c>
      <c r="AL10031" t="str">
        <f t="shared" si="1561"/>
        <v/>
      </c>
    </row>
    <row r="10032" spans="1:39" x14ac:dyDescent="0.2">
      <c r="A10032" t="s">
        <v>9793</v>
      </c>
      <c r="B10032" t="s">
        <v>126</v>
      </c>
      <c r="C10032" t="s">
        <v>9794</v>
      </c>
      <c r="D10032" s="1">
        <v>36413</v>
      </c>
      <c r="E10032" s="1">
        <v>44546</v>
      </c>
      <c r="F10032" t="s">
        <v>19</v>
      </c>
      <c r="I10032">
        <v>100</v>
      </c>
      <c r="J10032">
        <v>0</v>
      </c>
      <c r="K10032">
        <v>0</v>
      </c>
      <c r="L10032">
        <v>4878</v>
      </c>
      <c r="M10032">
        <v>4878</v>
      </c>
      <c r="N10032" t="s">
        <v>20</v>
      </c>
      <c r="O10032" t="s">
        <v>9795</v>
      </c>
      <c r="P10032" t="s">
        <v>28</v>
      </c>
      <c r="Q10032" t="s">
        <v>34233</v>
      </c>
      <c r="R10032" t="s">
        <v>34233</v>
      </c>
      <c r="S10032" t="s">
        <v>33797</v>
      </c>
      <c r="T10032" t="s">
        <v>32634</v>
      </c>
      <c r="AD10032" t="str">
        <f t="shared" si="1554"/>
        <v/>
      </c>
      <c r="AE10032" t="str">
        <f t="shared" si="1556"/>
        <v/>
      </c>
      <c r="AF10032" t="str">
        <f t="shared" si="1555"/>
        <v/>
      </c>
      <c r="AG10032" s="17">
        <v>1</v>
      </c>
      <c r="AH10032">
        <f t="shared" si="1558"/>
        <v>2.8</v>
      </c>
      <c r="AI10032">
        <v>0.14499999999999999</v>
      </c>
      <c r="AJ10032">
        <f t="shared" si="1560"/>
        <v>0.40599999999999997</v>
      </c>
      <c r="AK10032" t="str">
        <f t="shared" si="1559"/>
        <v/>
      </c>
      <c r="AL10032" t="str">
        <f t="shared" si="1561"/>
        <v/>
      </c>
    </row>
    <row r="10033" spans="1:39" x14ac:dyDescent="0.2">
      <c r="A10033" t="s">
        <v>4466</v>
      </c>
      <c r="B10033" t="s">
        <v>126</v>
      </c>
      <c r="C10033" t="s">
        <v>4467</v>
      </c>
      <c r="D10033" s="1">
        <v>35950</v>
      </c>
      <c r="E10033" s="1">
        <v>44530</v>
      </c>
      <c r="F10033" t="s">
        <v>19</v>
      </c>
      <c r="I10033">
        <v>100</v>
      </c>
      <c r="J10033">
        <v>0</v>
      </c>
      <c r="K10033">
        <v>0</v>
      </c>
      <c r="L10033">
        <v>2979</v>
      </c>
      <c r="M10033">
        <v>2979</v>
      </c>
      <c r="N10033" t="s">
        <v>20</v>
      </c>
      <c r="O10033" t="s">
        <v>4468</v>
      </c>
      <c r="P10033" t="s">
        <v>28</v>
      </c>
      <c r="Q10033" t="s">
        <v>34233</v>
      </c>
      <c r="R10033" t="s">
        <v>34233</v>
      </c>
      <c r="S10033" t="s">
        <v>33800</v>
      </c>
      <c r="T10033" t="s">
        <v>34357</v>
      </c>
      <c r="AD10033" t="str">
        <f t="shared" si="1554"/>
        <v/>
      </c>
      <c r="AE10033" t="str">
        <f t="shared" si="1556"/>
        <v/>
      </c>
      <c r="AF10033" t="str">
        <f t="shared" si="1555"/>
        <v/>
      </c>
      <c r="AG10033" s="17">
        <v>1</v>
      </c>
      <c r="AH10033">
        <f t="shared" si="1558"/>
        <v>2.8</v>
      </c>
      <c r="AI10033">
        <v>0.14499999999999999</v>
      </c>
      <c r="AJ10033">
        <f t="shared" si="1560"/>
        <v>0.40599999999999997</v>
      </c>
      <c r="AK10033" t="str">
        <f t="shared" si="1559"/>
        <v/>
      </c>
      <c r="AL10033" t="str">
        <f t="shared" si="1561"/>
        <v/>
      </c>
    </row>
    <row r="10034" spans="1:39" x14ac:dyDescent="0.2">
      <c r="A10034" t="s">
        <v>16555</v>
      </c>
      <c r="B10034" t="s">
        <v>126</v>
      </c>
      <c r="C10034" t="s">
        <v>16556</v>
      </c>
      <c r="D10034" s="1">
        <v>37551</v>
      </c>
      <c r="E10034" s="1">
        <v>44530</v>
      </c>
      <c r="F10034" t="s">
        <v>19</v>
      </c>
      <c r="I10034">
        <v>100</v>
      </c>
      <c r="J10034">
        <v>0</v>
      </c>
      <c r="K10034">
        <v>0</v>
      </c>
      <c r="L10034">
        <v>1948</v>
      </c>
      <c r="M10034">
        <v>1948</v>
      </c>
      <c r="N10034" t="s">
        <v>20</v>
      </c>
      <c r="O10034" t="s">
        <v>16557</v>
      </c>
      <c r="P10034" t="s">
        <v>28</v>
      </c>
      <c r="Q10034" t="s">
        <v>34233</v>
      </c>
      <c r="R10034" t="s">
        <v>34233</v>
      </c>
      <c r="S10034" t="s">
        <v>33800</v>
      </c>
      <c r="T10034" t="s">
        <v>34349</v>
      </c>
      <c r="U10034" t="s">
        <v>32634</v>
      </c>
      <c r="V10034" t="s">
        <v>33628</v>
      </c>
      <c r="W10034">
        <v>389</v>
      </c>
      <c r="X10034">
        <v>2</v>
      </c>
      <c r="Y10034" t="s">
        <v>32654</v>
      </c>
      <c r="AA10034">
        <v>8</v>
      </c>
      <c r="AB10034">
        <v>20</v>
      </c>
      <c r="AC10034">
        <v>1</v>
      </c>
      <c r="AD10034" t="str">
        <f t="shared" si="1554"/>
        <v/>
      </c>
      <c r="AE10034" t="str">
        <f t="shared" ref="AE10034:AE10065" si="1562">IF((S10034="tühi")*(AC10034&lt;&gt;""),AC10034,"")</f>
        <v/>
      </c>
      <c r="AF10034" t="str">
        <f t="shared" si="1555"/>
        <v/>
      </c>
      <c r="AG10034">
        <f>IF((S10034&lt;&gt;"tühi")*(AC10034&lt;&gt;""),AC10034,"")</f>
        <v>1</v>
      </c>
      <c r="AH10034">
        <f t="shared" si="1558"/>
        <v>2.8</v>
      </c>
      <c r="AI10034">
        <v>0.14499999999999999</v>
      </c>
      <c r="AJ10034">
        <f t="shared" si="1560"/>
        <v>0.40599999999999997</v>
      </c>
      <c r="AK10034" t="str">
        <f t="shared" si="1559"/>
        <v/>
      </c>
      <c r="AL10034" t="str">
        <f t="shared" si="1561"/>
        <v/>
      </c>
    </row>
    <row r="10035" spans="1:39" x14ac:dyDescent="0.2">
      <c r="A10035" t="s">
        <v>32263</v>
      </c>
      <c r="B10035" t="s">
        <v>126</v>
      </c>
      <c r="C10035" t="s">
        <v>32264</v>
      </c>
      <c r="D10035" s="1">
        <v>44530</v>
      </c>
      <c r="E10035" s="1">
        <v>44530</v>
      </c>
      <c r="F10035" t="s">
        <v>19</v>
      </c>
      <c r="I10035">
        <v>100</v>
      </c>
      <c r="J10035">
        <v>0</v>
      </c>
      <c r="K10035">
        <v>0</v>
      </c>
      <c r="L10035">
        <v>1770</v>
      </c>
      <c r="M10035">
        <v>1770</v>
      </c>
      <c r="N10035" t="s">
        <v>20</v>
      </c>
      <c r="O10035" t="s">
        <v>32265</v>
      </c>
      <c r="P10035" t="s">
        <v>28</v>
      </c>
      <c r="Q10035" t="s">
        <v>34233</v>
      </c>
      <c r="R10035" t="s">
        <v>34233</v>
      </c>
      <c r="S10035" t="s">
        <v>33800</v>
      </c>
      <c r="T10035" t="s">
        <v>34357</v>
      </c>
      <c r="U10035" t="s">
        <v>32634</v>
      </c>
      <c r="V10035" t="s">
        <v>33628</v>
      </c>
      <c r="W10035">
        <v>292</v>
      </c>
      <c r="X10035">
        <v>2</v>
      </c>
      <c r="Y10035" t="s">
        <v>32654</v>
      </c>
      <c r="AA10035">
        <v>8</v>
      </c>
      <c r="AB10035">
        <v>25</v>
      </c>
      <c r="AC10035">
        <v>1</v>
      </c>
      <c r="AD10035" t="str">
        <f t="shared" si="1554"/>
        <v/>
      </c>
      <c r="AE10035" t="str">
        <f t="shared" si="1562"/>
        <v/>
      </c>
      <c r="AF10035" t="str">
        <f t="shared" si="1555"/>
        <v/>
      </c>
      <c r="AG10035">
        <f>IF((S10035&lt;&gt;"tühi")*(AC10035&lt;&gt;""),AC10035,"")</f>
        <v>1</v>
      </c>
      <c r="AH10035">
        <f t="shared" si="1558"/>
        <v>2.8</v>
      </c>
      <c r="AI10035">
        <v>0.14499999999999999</v>
      </c>
      <c r="AJ10035">
        <f t="shared" si="1560"/>
        <v>0.40599999999999997</v>
      </c>
      <c r="AK10035" t="str">
        <f t="shared" si="1559"/>
        <v/>
      </c>
      <c r="AL10035" t="str">
        <f t="shared" si="1561"/>
        <v/>
      </c>
    </row>
    <row r="10036" spans="1:39" x14ac:dyDescent="0.2">
      <c r="A10036" t="s">
        <v>14925</v>
      </c>
      <c r="B10036" t="s">
        <v>126</v>
      </c>
      <c r="C10036" t="s">
        <v>14926</v>
      </c>
      <c r="D10036" s="1">
        <v>37307</v>
      </c>
      <c r="E10036" s="1">
        <v>43456</v>
      </c>
      <c r="F10036" t="s">
        <v>19</v>
      </c>
      <c r="I10036">
        <v>100</v>
      </c>
      <c r="J10036">
        <v>0</v>
      </c>
      <c r="K10036">
        <v>0</v>
      </c>
      <c r="L10036">
        <v>2049</v>
      </c>
      <c r="M10036">
        <v>2049</v>
      </c>
      <c r="N10036" t="s">
        <v>20</v>
      </c>
      <c r="O10036" t="s">
        <v>14927</v>
      </c>
      <c r="P10036" t="s">
        <v>28</v>
      </c>
      <c r="Q10036" t="s">
        <v>34233</v>
      </c>
      <c r="R10036" t="s">
        <v>34233</v>
      </c>
      <c r="S10036" t="s">
        <v>33797</v>
      </c>
      <c r="T10036" t="s">
        <v>34349</v>
      </c>
      <c r="U10036" t="s">
        <v>32634</v>
      </c>
      <c r="V10036" t="s">
        <v>33576</v>
      </c>
      <c r="W10036">
        <v>300</v>
      </c>
      <c r="X10036">
        <v>2</v>
      </c>
      <c r="Y10036">
        <v>1</v>
      </c>
      <c r="AA10036">
        <v>14</v>
      </c>
      <c r="AB10036">
        <v>20</v>
      </c>
      <c r="AC10036">
        <v>1</v>
      </c>
      <c r="AD10036" t="str">
        <f t="shared" si="1554"/>
        <v/>
      </c>
      <c r="AE10036" t="str">
        <f t="shared" si="1562"/>
        <v/>
      </c>
      <c r="AF10036" t="str">
        <f t="shared" si="1555"/>
        <v/>
      </c>
      <c r="AG10036">
        <f>IF((S10036&lt;&gt;"tühi")*(AC10036&lt;&gt;""),AC10036,"")</f>
        <v>1</v>
      </c>
      <c r="AH10036">
        <f t="shared" si="1558"/>
        <v>2.8</v>
      </c>
      <c r="AI10036">
        <v>0.14499999999999999</v>
      </c>
      <c r="AJ10036">
        <f t="shared" si="1560"/>
        <v>0.40599999999999997</v>
      </c>
      <c r="AK10036" t="str">
        <f t="shared" si="1559"/>
        <v/>
      </c>
      <c r="AL10036" t="str">
        <f t="shared" si="1561"/>
        <v/>
      </c>
    </row>
    <row r="10037" spans="1:39" x14ac:dyDescent="0.2">
      <c r="A10037" t="s">
        <v>14955</v>
      </c>
      <c r="B10037" t="s">
        <v>126</v>
      </c>
      <c r="C10037" t="s">
        <v>14956</v>
      </c>
      <c r="D10037" s="1">
        <v>37307</v>
      </c>
      <c r="E10037" s="1">
        <v>43456</v>
      </c>
      <c r="F10037" t="s">
        <v>39</v>
      </c>
      <c r="I10037">
        <v>100</v>
      </c>
      <c r="J10037">
        <v>0</v>
      </c>
      <c r="K10037">
        <v>0</v>
      </c>
      <c r="L10037">
        <v>1980</v>
      </c>
      <c r="M10037">
        <v>1980</v>
      </c>
      <c r="N10037" t="s">
        <v>20</v>
      </c>
      <c r="O10037" t="s">
        <v>14957</v>
      </c>
      <c r="P10037" t="s">
        <v>28</v>
      </c>
      <c r="Q10037" t="s">
        <v>34234</v>
      </c>
      <c r="R10037" s="9" t="s">
        <v>33762</v>
      </c>
      <c r="S10037" t="s">
        <v>32628</v>
      </c>
      <c r="T10037" t="s">
        <v>34349</v>
      </c>
      <c r="V10037" t="s">
        <v>33576</v>
      </c>
      <c r="AD10037" t="str">
        <f t="shared" si="1554"/>
        <v/>
      </c>
      <c r="AE10037" t="str">
        <f t="shared" si="1562"/>
        <v/>
      </c>
      <c r="AF10037" t="str">
        <f t="shared" si="1555"/>
        <v/>
      </c>
      <c r="AG10037" s="17">
        <v>1</v>
      </c>
      <c r="AH10037">
        <f t="shared" si="1558"/>
        <v>2.8</v>
      </c>
      <c r="AI10037">
        <v>0.14499999999999999</v>
      </c>
      <c r="AJ10037">
        <f t="shared" si="1560"/>
        <v>0.40599999999999997</v>
      </c>
      <c r="AK10037" t="str">
        <f t="shared" si="1559"/>
        <v/>
      </c>
      <c r="AL10037" t="str">
        <f t="shared" si="1561"/>
        <v/>
      </c>
    </row>
    <row r="10038" spans="1:39" x14ac:dyDescent="0.2">
      <c r="A10038" t="s">
        <v>25268</v>
      </c>
      <c r="B10038" t="s">
        <v>126</v>
      </c>
      <c r="C10038" t="s">
        <v>25269</v>
      </c>
      <c r="D10038" s="1">
        <v>39755</v>
      </c>
      <c r="E10038" s="1">
        <v>44546</v>
      </c>
      <c r="F10038" t="s">
        <v>19</v>
      </c>
      <c r="I10038">
        <v>100</v>
      </c>
      <c r="J10038">
        <v>0</v>
      </c>
      <c r="K10038">
        <v>0</v>
      </c>
      <c r="L10038">
        <v>3672</v>
      </c>
      <c r="M10038">
        <v>3672</v>
      </c>
      <c r="N10038" t="s">
        <v>20</v>
      </c>
      <c r="O10038" t="s">
        <v>25270</v>
      </c>
      <c r="P10038" t="s">
        <v>28</v>
      </c>
      <c r="Q10038" t="s">
        <v>34233</v>
      </c>
      <c r="R10038" t="s">
        <v>34233</v>
      </c>
      <c r="S10038" t="s">
        <v>32628</v>
      </c>
      <c r="T10038" t="s">
        <v>32634</v>
      </c>
      <c r="U10038" t="s">
        <v>32634</v>
      </c>
      <c r="V10038" t="s">
        <v>33577</v>
      </c>
      <c r="W10038">
        <v>250</v>
      </c>
      <c r="X10038">
        <v>2</v>
      </c>
      <c r="Y10038" t="s">
        <v>32654</v>
      </c>
      <c r="Z10038">
        <v>450</v>
      </c>
      <c r="AA10038">
        <v>8.5</v>
      </c>
      <c r="AB10038">
        <v>25</v>
      </c>
      <c r="AC10038">
        <v>1</v>
      </c>
      <c r="AD10038" t="str">
        <f t="shared" si="1554"/>
        <v/>
      </c>
      <c r="AE10038" t="str">
        <f t="shared" si="1562"/>
        <v/>
      </c>
      <c r="AF10038" t="str">
        <f t="shared" si="1555"/>
        <v/>
      </c>
      <c r="AG10038">
        <f t="shared" ref="AG10038:AG10048" si="1563">IF((S10038&lt;&gt;"tühi")*(AC10038&lt;&gt;""),AC10038,"")</f>
        <v>1</v>
      </c>
      <c r="AH10038">
        <f t="shared" si="1558"/>
        <v>2.8</v>
      </c>
      <c r="AI10038">
        <v>0.14499999999999999</v>
      </c>
      <c r="AJ10038">
        <f t="shared" si="1560"/>
        <v>0.40599999999999997</v>
      </c>
      <c r="AK10038" t="str">
        <f t="shared" si="1559"/>
        <v/>
      </c>
      <c r="AL10038" t="str">
        <f t="shared" si="1561"/>
        <v/>
      </c>
    </row>
    <row r="10039" spans="1:39" x14ac:dyDescent="0.2">
      <c r="A10039" t="s">
        <v>25316</v>
      </c>
      <c r="B10039" t="s">
        <v>126</v>
      </c>
      <c r="C10039" t="s">
        <v>25317</v>
      </c>
      <c r="D10039" s="1">
        <v>39755</v>
      </c>
      <c r="E10039" s="1">
        <v>44546</v>
      </c>
      <c r="F10039" t="s">
        <v>19</v>
      </c>
      <c r="I10039">
        <v>100</v>
      </c>
      <c r="J10039">
        <v>0</v>
      </c>
      <c r="K10039">
        <v>0</v>
      </c>
      <c r="L10039">
        <v>1629</v>
      </c>
      <c r="M10039">
        <v>1629</v>
      </c>
      <c r="N10039" t="s">
        <v>20</v>
      </c>
      <c r="O10039" t="s">
        <v>25318</v>
      </c>
      <c r="P10039" t="s">
        <v>28</v>
      </c>
      <c r="Q10039" t="s">
        <v>34233</v>
      </c>
      <c r="R10039" t="s">
        <v>34233</v>
      </c>
      <c r="S10039" t="s">
        <v>32628</v>
      </c>
      <c r="T10039" t="s">
        <v>34357</v>
      </c>
      <c r="U10039" t="s">
        <v>32634</v>
      </c>
      <c r="V10039" t="s">
        <v>33577</v>
      </c>
      <c r="W10039">
        <v>250</v>
      </c>
      <c r="X10039">
        <v>2</v>
      </c>
      <c r="Y10039" t="s">
        <v>32654</v>
      </c>
      <c r="Z10039">
        <v>450</v>
      </c>
      <c r="AA10039">
        <v>8.5</v>
      </c>
      <c r="AB10039">
        <v>25</v>
      </c>
      <c r="AC10039">
        <v>1</v>
      </c>
      <c r="AD10039" t="str">
        <f t="shared" si="1554"/>
        <v/>
      </c>
      <c r="AE10039" t="str">
        <f t="shared" si="1562"/>
        <v/>
      </c>
      <c r="AF10039" t="str">
        <f t="shared" si="1555"/>
        <v/>
      </c>
      <c r="AG10039">
        <f t="shared" si="1563"/>
        <v>1</v>
      </c>
      <c r="AH10039">
        <f t="shared" si="1558"/>
        <v>2.8</v>
      </c>
      <c r="AI10039">
        <v>0.14499999999999999</v>
      </c>
      <c r="AJ10039">
        <f t="shared" si="1560"/>
        <v>0.40599999999999997</v>
      </c>
      <c r="AK10039" t="str">
        <f t="shared" si="1559"/>
        <v/>
      </c>
      <c r="AL10039" t="str">
        <f t="shared" si="1561"/>
        <v/>
      </c>
    </row>
    <row r="10040" spans="1:39" x14ac:dyDescent="0.2">
      <c r="A10040" t="s">
        <v>20081</v>
      </c>
      <c r="B10040" t="s">
        <v>126</v>
      </c>
      <c r="C10040" t="s">
        <v>20082</v>
      </c>
      <c r="D10040" s="1">
        <v>38226</v>
      </c>
      <c r="E10040" s="1">
        <v>44546</v>
      </c>
      <c r="F10040" t="s">
        <v>19</v>
      </c>
      <c r="I10040">
        <v>100</v>
      </c>
      <c r="J10040">
        <v>0</v>
      </c>
      <c r="K10040">
        <v>0</v>
      </c>
      <c r="L10040">
        <v>1536</v>
      </c>
      <c r="M10040">
        <v>1536</v>
      </c>
      <c r="N10040" t="s">
        <v>20</v>
      </c>
      <c r="O10040" t="s">
        <v>20083</v>
      </c>
      <c r="P10040" t="s">
        <v>28</v>
      </c>
      <c r="Q10040" t="s">
        <v>34233</v>
      </c>
      <c r="R10040" t="s">
        <v>34233</v>
      </c>
      <c r="S10040" t="s">
        <v>32628</v>
      </c>
      <c r="T10040" t="s">
        <v>34357</v>
      </c>
      <c r="U10040" t="s">
        <v>32634</v>
      </c>
      <c r="V10040" t="s">
        <v>33591</v>
      </c>
      <c r="W10040">
        <v>250</v>
      </c>
      <c r="X10040">
        <v>2</v>
      </c>
      <c r="Y10040" t="s">
        <v>32654</v>
      </c>
      <c r="Z10040">
        <v>500</v>
      </c>
      <c r="AA10040">
        <v>8.5</v>
      </c>
      <c r="AB10040">
        <v>16</v>
      </c>
      <c r="AC10040">
        <v>1</v>
      </c>
      <c r="AD10040" t="str">
        <f t="shared" si="1554"/>
        <v/>
      </c>
      <c r="AE10040" t="str">
        <f t="shared" si="1562"/>
        <v/>
      </c>
      <c r="AF10040" t="str">
        <f t="shared" si="1555"/>
        <v/>
      </c>
      <c r="AG10040">
        <f t="shared" si="1563"/>
        <v>1</v>
      </c>
      <c r="AH10040">
        <f t="shared" si="1558"/>
        <v>2.8</v>
      </c>
      <c r="AI10040">
        <v>0.14499999999999999</v>
      </c>
      <c r="AJ10040">
        <f t="shared" si="1560"/>
        <v>0.40599999999999997</v>
      </c>
      <c r="AK10040" t="str">
        <f t="shared" si="1559"/>
        <v/>
      </c>
      <c r="AL10040" t="str">
        <f t="shared" si="1561"/>
        <v/>
      </c>
    </row>
    <row r="10041" spans="1:39" x14ac:dyDescent="0.2">
      <c r="A10041" t="s">
        <v>13552</v>
      </c>
      <c r="B10041" t="s">
        <v>126</v>
      </c>
      <c r="C10041" t="s">
        <v>13553</v>
      </c>
      <c r="D10041" s="1">
        <v>36990</v>
      </c>
      <c r="E10041" s="1">
        <v>44546</v>
      </c>
      <c r="F10041" t="s">
        <v>19</v>
      </c>
      <c r="I10041">
        <v>100</v>
      </c>
      <c r="J10041">
        <v>0</v>
      </c>
      <c r="K10041">
        <v>0</v>
      </c>
      <c r="L10041">
        <v>1273</v>
      </c>
      <c r="M10041">
        <v>1273</v>
      </c>
      <c r="N10041" t="s">
        <v>20</v>
      </c>
      <c r="O10041" t="s">
        <v>13554</v>
      </c>
      <c r="P10041" t="s">
        <v>28</v>
      </c>
      <c r="Q10041" t="s">
        <v>34233</v>
      </c>
      <c r="R10041" t="s">
        <v>34233</v>
      </c>
      <c r="S10041" t="s">
        <v>32628</v>
      </c>
      <c r="T10041" t="s">
        <v>34357</v>
      </c>
      <c r="U10041" t="s">
        <v>32634</v>
      </c>
      <c r="V10041" t="s">
        <v>33629</v>
      </c>
      <c r="W10041">
        <v>250</v>
      </c>
      <c r="X10041" t="s">
        <v>32784</v>
      </c>
      <c r="Y10041" t="s">
        <v>32654</v>
      </c>
      <c r="Z10041">
        <f>450+250</f>
        <v>700</v>
      </c>
      <c r="AA10041">
        <v>8.5</v>
      </c>
      <c r="AB10041">
        <v>20</v>
      </c>
      <c r="AC10041">
        <v>1</v>
      </c>
      <c r="AD10041" t="str">
        <f t="shared" si="1554"/>
        <v/>
      </c>
      <c r="AE10041" t="str">
        <f t="shared" si="1562"/>
        <v/>
      </c>
      <c r="AF10041" t="str">
        <f t="shared" si="1555"/>
        <v/>
      </c>
      <c r="AG10041">
        <f t="shared" si="1563"/>
        <v>1</v>
      </c>
      <c r="AH10041">
        <f t="shared" si="1558"/>
        <v>2.8</v>
      </c>
      <c r="AI10041">
        <v>0.14499999999999999</v>
      </c>
      <c r="AJ10041">
        <f t="shared" si="1560"/>
        <v>0.40599999999999997</v>
      </c>
      <c r="AK10041" t="str">
        <f t="shared" si="1559"/>
        <v/>
      </c>
      <c r="AL10041" t="str">
        <f t="shared" si="1561"/>
        <v/>
      </c>
      <c r="AM10041" t="s">
        <v>34111</v>
      </c>
    </row>
    <row r="10042" spans="1:39" x14ac:dyDescent="0.2">
      <c r="A10042" t="s">
        <v>25319</v>
      </c>
      <c r="B10042" t="s">
        <v>126</v>
      </c>
      <c r="C10042" t="s">
        <v>25320</v>
      </c>
      <c r="D10042" s="1">
        <v>39755</v>
      </c>
      <c r="E10042" s="1">
        <v>43456</v>
      </c>
      <c r="F10042" t="s">
        <v>19</v>
      </c>
      <c r="I10042">
        <v>100</v>
      </c>
      <c r="J10042">
        <v>0</v>
      </c>
      <c r="K10042">
        <v>0</v>
      </c>
      <c r="L10042">
        <v>1052</v>
      </c>
      <c r="M10042">
        <v>1052</v>
      </c>
      <c r="N10042" t="s">
        <v>20</v>
      </c>
      <c r="O10042" t="s">
        <v>25321</v>
      </c>
      <c r="P10042" t="s">
        <v>28</v>
      </c>
      <c r="Q10042" t="s">
        <v>34233</v>
      </c>
      <c r="R10042" t="s">
        <v>34233</v>
      </c>
      <c r="S10042" t="s">
        <v>33797</v>
      </c>
      <c r="T10042" t="s">
        <v>34349</v>
      </c>
      <c r="U10042" t="s">
        <v>32634</v>
      </c>
      <c r="V10042" t="s">
        <v>33577</v>
      </c>
      <c r="W10042">
        <v>250</v>
      </c>
      <c r="X10042">
        <v>2</v>
      </c>
      <c r="Y10042" t="s">
        <v>32654</v>
      </c>
      <c r="Z10042">
        <v>450</v>
      </c>
      <c r="AA10042">
        <v>8.5</v>
      </c>
      <c r="AB10042">
        <v>25</v>
      </c>
      <c r="AC10042">
        <v>1</v>
      </c>
      <c r="AD10042" t="str">
        <f t="shared" si="1554"/>
        <v/>
      </c>
      <c r="AE10042" t="str">
        <f t="shared" si="1562"/>
        <v/>
      </c>
      <c r="AF10042" t="str">
        <f t="shared" si="1555"/>
        <v/>
      </c>
      <c r="AG10042">
        <f t="shared" si="1563"/>
        <v>1</v>
      </c>
      <c r="AH10042">
        <f t="shared" si="1558"/>
        <v>2.8</v>
      </c>
      <c r="AI10042">
        <v>0.14499999999999999</v>
      </c>
      <c r="AJ10042">
        <f t="shared" si="1560"/>
        <v>0.40599999999999997</v>
      </c>
      <c r="AK10042" t="str">
        <f t="shared" si="1559"/>
        <v/>
      </c>
      <c r="AL10042" t="str">
        <f t="shared" si="1561"/>
        <v/>
      </c>
    </row>
    <row r="10043" spans="1:39" x14ac:dyDescent="0.2">
      <c r="A10043" t="s">
        <v>25313</v>
      </c>
      <c r="B10043" t="s">
        <v>126</v>
      </c>
      <c r="C10043" t="s">
        <v>25314</v>
      </c>
      <c r="D10043" s="1">
        <v>39755</v>
      </c>
      <c r="E10043" s="1">
        <v>44546</v>
      </c>
      <c r="F10043" t="s">
        <v>19</v>
      </c>
      <c r="I10043">
        <v>100</v>
      </c>
      <c r="J10043">
        <v>0</v>
      </c>
      <c r="K10043">
        <v>0</v>
      </c>
      <c r="L10043">
        <v>1649</v>
      </c>
      <c r="M10043">
        <v>1649</v>
      </c>
      <c r="N10043" t="s">
        <v>20</v>
      </c>
      <c r="O10043" t="s">
        <v>25315</v>
      </c>
      <c r="P10043" t="s">
        <v>28</v>
      </c>
      <c r="Q10043" t="s">
        <v>34233</v>
      </c>
      <c r="R10043" t="s">
        <v>34233</v>
      </c>
      <c r="S10043" t="s">
        <v>32628</v>
      </c>
      <c r="T10043" t="s">
        <v>34357</v>
      </c>
      <c r="U10043" t="s">
        <v>32634</v>
      </c>
      <c r="V10043" t="s">
        <v>33577</v>
      </c>
      <c r="W10043">
        <v>250</v>
      </c>
      <c r="X10043">
        <v>2</v>
      </c>
      <c r="Y10043" t="s">
        <v>32654</v>
      </c>
      <c r="Z10043">
        <v>450</v>
      </c>
      <c r="AA10043">
        <v>8.5</v>
      </c>
      <c r="AB10043">
        <v>25</v>
      </c>
      <c r="AC10043">
        <v>1</v>
      </c>
      <c r="AD10043" t="str">
        <f t="shared" si="1554"/>
        <v/>
      </c>
      <c r="AE10043" t="str">
        <f t="shared" si="1562"/>
        <v/>
      </c>
      <c r="AF10043" t="str">
        <f t="shared" si="1555"/>
        <v/>
      </c>
      <c r="AG10043">
        <f t="shared" si="1563"/>
        <v>1</v>
      </c>
      <c r="AH10043">
        <f t="shared" si="1558"/>
        <v>2.8</v>
      </c>
      <c r="AI10043">
        <v>0.14499999999999999</v>
      </c>
      <c r="AJ10043">
        <f t="shared" si="1560"/>
        <v>0.40599999999999997</v>
      </c>
      <c r="AK10043" t="str">
        <f t="shared" si="1559"/>
        <v/>
      </c>
      <c r="AL10043" t="str">
        <f t="shared" si="1561"/>
        <v/>
      </c>
    </row>
    <row r="10044" spans="1:39" x14ac:dyDescent="0.2">
      <c r="A10044" t="s">
        <v>25271</v>
      </c>
      <c r="B10044" t="s">
        <v>126</v>
      </c>
      <c r="C10044" t="s">
        <v>25272</v>
      </c>
      <c r="D10044" s="1">
        <v>39755</v>
      </c>
      <c r="E10044" s="1">
        <v>44546</v>
      </c>
      <c r="F10044" t="s">
        <v>19</v>
      </c>
      <c r="I10044">
        <v>100</v>
      </c>
      <c r="J10044">
        <v>0</v>
      </c>
      <c r="K10044">
        <v>0</v>
      </c>
      <c r="L10044">
        <v>2235</v>
      </c>
      <c r="M10044">
        <v>2235</v>
      </c>
      <c r="N10044" t="s">
        <v>20</v>
      </c>
      <c r="O10044" t="s">
        <v>25273</v>
      </c>
      <c r="P10044" t="s">
        <v>28</v>
      </c>
      <c r="Q10044" t="s">
        <v>34234</v>
      </c>
      <c r="R10044" t="s">
        <v>33768</v>
      </c>
      <c r="S10044" t="s">
        <v>32628</v>
      </c>
      <c r="T10044" t="s">
        <v>34357</v>
      </c>
      <c r="U10044" t="s">
        <v>32634</v>
      </c>
      <c r="V10044" t="s">
        <v>33577</v>
      </c>
      <c r="W10044">
        <v>250</v>
      </c>
      <c r="X10044">
        <v>2</v>
      </c>
      <c r="Y10044" t="s">
        <v>32654</v>
      </c>
      <c r="Z10044">
        <v>450</v>
      </c>
      <c r="AA10044">
        <v>8.5</v>
      </c>
      <c r="AB10044">
        <v>25</v>
      </c>
      <c r="AC10044">
        <v>1</v>
      </c>
      <c r="AD10044" t="str">
        <f t="shared" si="1554"/>
        <v/>
      </c>
      <c r="AE10044" t="str">
        <f t="shared" si="1562"/>
        <v/>
      </c>
      <c r="AF10044" t="str">
        <f t="shared" si="1555"/>
        <v/>
      </c>
      <c r="AG10044">
        <f t="shared" si="1563"/>
        <v>1</v>
      </c>
      <c r="AH10044">
        <f t="shared" si="1558"/>
        <v>2.8</v>
      </c>
      <c r="AI10044">
        <v>0.14499999999999999</v>
      </c>
      <c r="AJ10044">
        <f t="shared" si="1560"/>
        <v>0.40599999999999997</v>
      </c>
      <c r="AK10044" t="str">
        <f t="shared" si="1559"/>
        <v/>
      </c>
      <c r="AL10044" t="str">
        <f t="shared" si="1561"/>
        <v/>
      </c>
    </row>
    <row r="10045" spans="1:39" x14ac:dyDescent="0.2">
      <c r="A10045" t="s">
        <v>25322</v>
      </c>
      <c r="B10045" t="s">
        <v>126</v>
      </c>
      <c r="C10045" t="s">
        <v>25323</v>
      </c>
      <c r="D10045" s="1">
        <v>39755</v>
      </c>
      <c r="E10045" s="1">
        <v>43456</v>
      </c>
      <c r="F10045" t="s">
        <v>19</v>
      </c>
      <c r="I10045">
        <v>100</v>
      </c>
      <c r="J10045">
        <v>0</v>
      </c>
      <c r="K10045">
        <v>0</v>
      </c>
      <c r="L10045">
        <v>1867</v>
      </c>
      <c r="M10045">
        <v>1867</v>
      </c>
      <c r="N10045" t="s">
        <v>20</v>
      </c>
      <c r="O10045" t="s">
        <v>25324</v>
      </c>
      <c r="P10045" t="s">
        <v>28</v>
      </c>
      <c r="Q10045" t="s">
        <v>34233</v>
      </c>
      <c r="R10045" t="s">
        <v>34233</v>
      </c>
      <c r="S10045" t="s">
        <v>32628</v>
      </c>
      <c r="T10045" t="s">
        <v>34357</v>
      </c>
      <c r="U10045" t="s">
        <v>32634</v>
      </c>
      <c r="V10045" t="s">
        <v>33577</v>
      </c>
      <c r="W10045">
        <v>250</v>
      </c>
      <c r="X10045">
        <v>2</v>
      </c>
      <c r="Y10045" t="s">
        <v>32654</v>
      </c>
      <c r="Z10045">
        <v>450</v>
      </c>
      <c r="AA10045">
        <v>8.5</v>
      </c>
      <c r="AB10045">
        <v>25</v>
      </c>
      <c r="AC10045">
        <v>1</v>
      </c>
      <c r="AD10045" t="str">
        <f t="shared" si="1554"/>
        <v/>
      </c>
      <c r="AE10045" t="str">
        <f t="shared" si="1562"/>
        <v/>
      </c>
      <c r="AF10045" t="str">
        <f t="shared" si="1555"/>
        <v/>
      </c>
      <c r="AG10045">
        <f t="shared" si="1563"/>
        <v>1</v>
      </c>
      <c r="AH10045">
        <f t="shared" si="1558"/>
        <v>2.8</v>
      </c>
      <c r="AI10045">
        <v>0.14499999999999999</v>
      </c>
      <c r="AJ10045">
        <f t="shared" si="1560"/>
        <v>0.40599999999999997</v>
      </c>
      <c r="AK10045" t="str">
        <f t="shared" si="1559"/>
        <v/>
      </c>
      <c r="AL10045" t="str">
        <f t="shared" si="1561"/>
        <v/>
      </c>
    </row>
    <row r="10046" spans="1:39" x14ac:dyDescent="0.2">
      <c r="A10046" t="s">
        <v>26844</v>
      </c>
      <c r="B10046" t="s">
        <v>126</v>
      </c>
      <c r="C10046" t="s">
        <v>26845</v>
      </c>
      <c r="D10046" s="1">
        <v>41485</v>
      </c>
      <c r="E10046" s="1">
        <v>43951</v>
      </c>
      <c r="F10046" t="s">
        <v>19</v>
      </c>
      <c r="I10046">
        <v>100</v>
      </c>
      <c r="J10046">
        <v>0</v>
      </c>
      <c r="K10046">
        <v>0</v>
      </c>
      <c r="L10046">
        <v>2543</v>
      </c>
      <c r="M10046">
        <v>2543</v>
      </c>
      <c r="N10046" t="s">
        <v>20</v>
      </c>
      <c r="O10046" t="s">
        <v>26846</v>
      </c>
      <c r="P10046" t="s">
        <v>28</v>
      </c>
      <c r="Q10046" t="s">
        <v>34234</v>
      </c>
      <c r="R10046" t="s">
        <v>34235</v>
      </c>
      <c r="S10046" t="s">
        <v>33797</v>
      </c>
      <c r="T10046" t="s">
        <v>34357</v>
      </c>
      <c r="U10046" t="s">
        <v>32634</v>
      </c>
      <c r="V10046" t="s">
        <v>33577</v>
      </c>
      <c r="W10046">
        <v>230</v>
      </c>
      <c r="X10046">
        <v>2</v>
      </c>
      <c r="Y10046" t="s">
        <v>32654</v>
      </c>
      <c r="Z10046">
        <v>450</v>
      </c>
      <c r="AA10046">
        <v>8.5</v>
      </c>
      <c r="AB10046">
        <v>25</v>
      </c>
      <c r="AC10046">
        <v>1</v>
      </c>
      <c r="AD10046" t="str">
        <f t="shared" si="1554"/>
        <v/>
      </c>
      <c r="AE10046" t="str">
        <f t="shared" si="1562"/>
        <v/>
      </c>
      <c r="AF10046" t="str">
        <f t="shared" si="1555"/>
        <v/>
      </c>
      <c r="AG10046">
        <f t="shared" si="1563"/>
        <v>1</v>
      </c>
      <c r="AH10046">
        <f t="shared" si="1558"/>
        <v>2.8</v>
      </c>
      <c r="AI10046">
        <v>0.14499999999999999</v>
      </c>
      <c r="AJ10046">
        <f t="shared" si="1560"/>
        <v>0.40599999999999997</v>
      </c>
      <c r="AK10046" t="str">
        <f t="shared" si="1559"/>
        <v/>
      </c>
      <c r="AL10046" t="str">
        <f t="shared" si="1561"/>
        <v/>
      </c>
    </row>
    <row r="10047" spans="1:39" x14ac:dyDescent="0.2">
      <c r="A10047" t="s">
        <v>30904</v>
      </c>
      <c r="B10047" t="s">
        <v>126</v>
      </c>
      <c r="C10047" t="s">
        <v>30905</v>
      </c>
      <c r="D10047" s="1">
        <v>43859</v>
      </c>
      <c r="E10047" s="1">
        <v>43859</v>
      </c>
      <c r="F10047" t="s">
        <v>15348</v>
      </c>
      <c r="I10047">
        <v>100</v>
      </c>
      <c r="J10047">
        <v>0</v>
      </c>
      <c r="K10047">
        <v>0</v>
      </c>
      <c r="L10047">
        <v>72</v>
      </c>
      <c r="M10047">
        <v>72</v>
      </c>
      <c r="N10047" t="s">
        <v>20</v>
      </c>
      <c r="P10047" t="s">
        <v>30340</v>
      </c>
      <c r="Q10047" t="s">
        <v>34233</v>
      </c>
      <c r="R10047" t="s">
        <v>34233</v>
      </c>
      <c r="S10047" t="s">
        <v>33942</v>
      </c>
      <c r="T10047" t="s">
        <v>34233</v>
      </c>
      <c r="AD10047" t="str">
        <f t="shared" si="1554"/>
        <v/>
      </c>
      <c r="AE10047" t="str">
        <f t="shared" si="1562"/>
        <v/>
      </c>
      <c r="AF10047" t="str">
        <f t="shared" si="1555"/>
        <v/>
      </c>
      <c r="AG10047" t="str">
        <f t="shared" si="1563"/>
        <v/>
      </c>
      <c r="AH10047" t="str">
        <f t="shared" si="1558"/>
        <v/>
      </c>
      <c r="AI10047">
        <v>0.14499999999999999</v>
      </c>
      <c r="AJ10047" t="str">
        <f t="shared" si="1560"/>
        <v/>
      </c>
      <c r="AK10047" t="str">
        <f t="shared" si="1559"/>
        <v/>
      </c>
      <c r="AL10047" t="str">
        <f t="shared" si="1561"/>
        <v/>
      </c>
    </row>
    <row r="10048" spans="1:39" x14ac:dyDescent="0.2">
      <c r="A10048" t="s">
        <v>20087</v>
      </c>
      <c r="B10048" t="s">
        <v>126</v>
      </c>
      <c r="C10048" t="s">
        <v>20088</v>
      </c>
      <c r="D10048" s="1">
        <v>38226</v>
      </c>
      <c r="E10048" s="1">
        <v>43456</v>
      </c>
      <c r="F10048" t="s">
        <v>474</v>
      </c>
      <c r="I10048">
        <v>100</v>
      </c>
      <c r="J10048">
        <v>0</v>
      </c>
      <c r="K10048">
        <v>0</v>
      </c>
      <c r="L10048">
        <v>39</v>
      </c>
      <c r="M10048">
        <v>39</v>
      </c>
      <c r="N10048" t="s">
        <v>20</v>
      </c>
      <c r="O10048" t="s">
        <v>20089</v>
      </c>
      <c r="P10048" t="s">
        <v>28</v>
      </c>
      <c r="Q10048" t="s">
        <v>34233</v>
      </c>
      <c r="R10048" t="s">
        <v>34233</v>
      </c>
      <c r="S10048" t="s">
        <v>32627</v>
      </c>
      <c r="T10048" t="s">
        <v>34233</v>
      </c>
      <c r="V10048" t="s">
        <v>33591</v>
      </c>
      <c r="AD10048" t="str">
        <f t="shared" si="1554"/>
        <v/>
      </c>
      <c r="AE10048" t="str">
        <f t="shared" si="1562"/>
        <v/>
      </c>
      <c r="AF10048" t="str">
        <f t="shared" si="1555"/>
        <v/>
      </c>
      <c r="AG10048" t="str">
        <f t="shared" si="1563"/>
        <v/>
      </c>
      <c r="AH10048" t="str">
        <f t="shared" si="1558"/>
        <v/>
      </c>
      <c r="AI10048">
        <v>0.14499999999999999</v>
      </c>
      <c r="AJ10048" t="str">
        <f t="shared" si="1560"/>
        <v/>
      </c>
      <c r="AK10048" t="str">
        <f t="shared" si="1559"/>
        <v/>
      </c>
      <c r="AL10048" t="str">
        <f t="shared" si="1561"/>
        <v/>
      </c>
    </row>
    <row r="10049" spans="1:38" x14ac:dyDescent="0.2">
      <c r="A10049" t="s">
        <v>26847</v>
      </c>
      <c r="B10049" t="s">
        <v>126</v>
      </c>
      <c r="C10049" t="s">
        <v>26848</v>
      </c>
      <c r="D10049" s="1">
        <v>41485</v>
      </c>
      <c r="E10049" s="1">
        <v>43951</v>
      </c>
      <c r="F10049" t="s">
        <v>19</v>
      </c>
      <c r="I10049">
        <v>100</v>
      </c>
      <c r="J10049">
        <v>0</v>
      </c>
      <c r="K10049">
        <v>0</v>
      </c>
      <c r="L10049">
        <v>3422</v>
      </c>
      <c r="M10049">
        <v>3422</v>
      </c>
      <c r="N10049" t="s">
        <v>20</v>
      </c>
      <c r="O10049" t="s">
        <v>19785</v>
      </c>
      <c r="P10049" t="s">
        <v>28</v>
      </c>
      <c r="Q10049" t="s">
        <v>34233</v>
      </c>
      <c r="R10049" t="s">
        <v>34233</v>
      </c>
      <c r="S10049" t="s">
        <v>32627</v>
      </c>
      <c r="T10049" t="s">
        <v>34233</v>
      </c>
      <c r="AD10049" t="str">
        <f t="shared" si="1554"/>
        <v/>
      </c>
      <c r="AE10049" t="str">
        <f t="shared" si="1562"/>
        <v/>
      </c>
      <c r="AF10049" t="str">
        <f t="shared" si="1555"/>
        <v/>
      </c>
      <c r="AG10049" s="17">
        <v>1</v>
      </c>
      <c r="AH10049">
        <f t="shared" si="1558"/>
        <v>2.8</v>
      </c>
      <c r="AI10049">
        <v>0.14499999999999999</v>
      </c>
      <c r="AJ10049">
        <f t="shared" si="1560"/>
        <v>0.40599999999999997</v>
      </c>
      <c r="AK10049" t="str">
        <f t="shared" si="1559"/>
        <v/>
      </c>
      <c r="AL10049" t="str">
        <f t="shared" si="1561"/>
        <v/>
      </c>
    </row>
    <row r="10050" spans="1:38" x14ac:dyDescent="0.2">
      <c r="A10050" t="s">
        <v>2381</v>
      </c>
      <c r="B10050" t="s">
        <v>126</v>
      </c>
      <c r="C10050" t="s">
        <v>2382</v>
      </c>
      <c r="D10050" s="1">
        <v>35751</v>
      </c>
      <c r="E10050" s="1">
        <v>43456</v>
      </c>
      <c r="F10050" t="s">
        <v>19</v>
      </c>
      <c r="I10050">
        <v>100</v>
      </c>
      <c r="J10050">
        <v>0</v>
      </c>
      <c r="K10050">
        <v>0</v>
      </c>
      <c r="L10050">
        <v>2090</v>
      </c>
      <c r="M10050">
        <v>2090</v>
      </c>
      <c r="N10050" t="s">
        <v>20</v>
      </c>
      <c r="O10050" t="s">
        <v>2383</v>
      </c>
      <c r="P10050" t="s">
        <v>28</v>
      </c>
      <c r="Q10050" t="s">
        <v>34233</v>
      </c>
      <c r="R10050" t="s">
        <v>34233</v>
      </c>
      <c r="S10050" t="s">
        <v>33797</v>
      </c>
      <c r="T10050" t="s">
        <v>34349</v>
      </c>
      <c r="AD10050" t="str">
        <f t="shared" si="1554"/>
        <v/>
      </c>
      <c r="AE10050" t="str">
        <f t="shared" si="1562"/>
        <v/>
      </c>
      <c r="AF10050" t="str">
        <f t="shared" si="1555"/>
        <v/>
      </c>
      <c r="AG10050" s="17">
        <v>1</v>
      </c>
      <c r="AH10050">
        <f t="shared" si="1558"/>
        <v>2.8</v>
      </c>
      <c r="AI10050">
        <v>0.14499999999999999</v>
      </c>
      <c r="AJ10050">
        <f t="shared" si="1560"/>
        <v>0.40599999999999997</v>
      </c>
      <c r="AK10050" t="str">
        <f t="shared" si="1559"/>
        <v/>
      </c>
      <c r="AL10050" t="str">
        <f t="shared" si="1561"/>
        <v/>
      </c>
    </row>
    <row r="10051" spans="1:38" x14ac:dyDescent="0.2">
      <c r="A10051" t="s">
        <v>5317</v>
      </c>
      <c r="B10051" t="s">
        <v>126</v>
      </c>
      <c r="C10051" t="s">
        <v>5318</v>
      </c>
      <c r="D10051" s="1">
        <v>36069</v>
      </c>
      <c r="E10051" s="1">
        <v>43456</v>
      </c>
      <c r="F10051" t="s">
        <v>19</v>
      </c>
      <c r="I10051">
        <v>100</v>
      </c>
      <c r="J10051">
        <v>0</v>
      </c>
      <c r="K10051">
        <v>0</v>
      </c>
      <c r="L10051">
        <v>1653</v>
      </c>
      <c r="M10051">
        <v>1653</v>
      </c>
      <c r="N10051" t="s">
        <v>20</v>
      </c>
      <c r="O10051" t="s">
        <v>5319</v>
      </c>
      <c r="P10051" t="s">
        <v>28</v>
      </c>
      <c r="Q10051" t="s">
        <v>34233</v>
      </c>
      <c r="R10051" t="s">
        <v>34233</v>
      </c>
      <c r="S10051" t="s">
        <v>33797</v>
      </c>
      <c r="T10051" t="s">
        <v>34349</v>
      </c>
      <c r="AD10051" t="str">
        <f t="shared" ref="AD10051:AD10114" si="1564">IF((S10051="tühi")*(F10051&lt;&gt;"Elamumaa")*(G10051&lt;&gt;"Elamumaa")*(H10051&lt;&gt;"Elamumaa"),IF(Z10051=0,"",Z10051),"")</f>
        <v/>
      </c>
      <c r="AE10051" t="str">
        <f t="shared" si="1562"/>
        <v/>
      </c>
      <c r="AF10051" t="str">
        <f t="shared" ref="AF10051:AF10114" si="1565">IF((S10051&lt;&gt;"tühi")*(F10051&lt;&gt;"Elamumaa")*(G10051&lt;&gt;"Elamumaa")*(H10051&lt;&gt;"Elamumaa"),IF(Z10051=0,"",Z10051),"")</f>
        <v/>
      </c>
      <c r="AG10051" s="17">
        <v>1</v>
      </c>
      <c r="AH10051">
        <f t="shared" si="1558"/>
        <v>2.8</v>
      </c>
      <c r="AI10051">
        <v>0.14499999999999999</v>
      </c>
      <c r="AJ10051">
        <f t="shared" si="1560"/>
        <v>0.40599999999999997</v>
      </c>
      <c r="AK10051" t="str">
        <f t="shared" si="1559"/>
        <v/>
      </c>
      <c r="AL10051" t="str">
        <f t="shared" si="1561"/>
        <v/>
      </c>
    </row>
    <row r="10052" spans="1:38" x14ac:dyDescent="0.2">
      <c r="A10052" t="s">
        <v>1668</v>
      </c>
      <c r="B10052" t="s">
        <v>126</v>
      </c>
      <c r="C10052" t="s">
        <v>1669</v>
      </c>
      <c r="D10052" s="1">
        <v>35612</v>
      </c>
      <c r="E10052" s="1">
        <v>43810</v>
      </c>
      <c r="F10052" t="s">
        <v>19</v>
      </c>
      <c r="I10052">
        <v>100</v>
      </c>
      <c r="J10052">
        <v>0</v>
      </c>
      <c r="K10052">
        <v>0</v>
      </c>
      <c r="L10052">
        <v>1675</v>
      </c>
      <c r="M10052">
        <v>1675</v>
      </c>
      <c r="N10052" t="s">
        <v>20</v>
      </c>
      <c r="O10052" t="s">
        <v>1670</v>
      </c>
      <c r="P10052" t="s">
        <v>28</v>
      </c>
      <c r="Q10052" t="s">
        <v>34233</v>
      </c>
      <c r="R10052" t="s">
        <v>34233</v>
      </c>
      <c r="S10052" t="s">
        <v>33797</v>
      </c>
      <c r="T10052" t="s">
        <v>34357</v>
      </c>
      <c r="AD10052" t="str">
        <f t="shared" si="1564"/>
        <v/>
      </c>
      <c r="AE10052" t="str">
        <f t="shared" si="1562"/>
        <v/>
      </c>
      <c r="AF10052" t="str">
        <f t="shared" si="1565"/>
        <v/>
      </c>
      <c r="AG10052" s="17">
        <v>1</v>
      </c>
      <c r="AH10052">
        <f t="shared" si="1558"/>
        <v>2.8</v>
      </c>
      <c r="AI10052">
        <v>0.14499999999999999</v>
      </c>
      <c r="AJ10052">
        <f t="shared" si="1560"/>
        <v>0.40599999999999997</v>
      </c>
      <c r="AK10052" t="str">
        <f t="shared" si="1559"/>
        <v/>
      </c>
      <c r="AL10052" t="str">
        <f t="shared" si="1561"/>
        <v/>
      </c>
    </row>
    <row r="10053" spans="1:38" x14ac:dyDescent="0.2">
      <c r="A10053" t="s">
        <v>14482</v>
      </c>
      <c r="B10053" t="s">
        <v>126</v>
      </c>
      <c r="C10053" t="s">
        <v>14483</v>
      </c>
      <c r="D10053" s="1">
        <v>37357</v>
      </c>
      <c r="E10053" s="1">
        <v>43456</v>
      </c>
      <c r="F10053" t="s">
        <v>19</v>
      </c>
      <c r="I10053">
        <v>100</v>
      </c>
      <c r="J10053">
        <v>0</v>
      </c>
      <c r="K10053">
        <v>0</v>
      </c>
      <c r="L10053">
        <v>1592</v>
      </c>
      <c r="M10053">
        <v>1592</v>
      </c>
      <c r="N10053" t="s">
        <v>20</v>
      </c>
      <c r="O10053" t="s">
        <v>14484</v>
      </c>
      <c r="P10053" t="s">
        <v>28</v>
      </c>
      <c r="Q10053" t="s">
        <v>34233</v>
      </c>
      <c r="R10053" t="s">
        <v>34233</v>
      </c>
      <c r="S10053" t="s">
        <v>33797</v>
      </c>
      <c r="T10053" t="s">
        <v>34357</v>
      </c>
      <c r="AD10053" t="str">
        <f t="shared" si="1564"/>
        <v/>
      </c>
      <c r="AE10053" t="str">
        <f t="shared" si="1562"/>
        <v/>
      </c>
      <c r="AF10053" t="str">
        <f t="shared" si="1565"/>
        <v/>
      </c>
      <c r="AG10053" s="17">
        <v>1</v>
      </c>
      <c r="AH10053">
        <f t="shared" si="1558"/>
        <v>2.8</v>
      </c>
      <c r="AI10053">
        <v>0.14499999999999999</v>
      </c>
      <c r="AJ10053">
        <f t="shared" si="1560"/>
        <v>0.40599999999999997</v>
      </c>
      <c r="AK10053" t="str">
        <f t="shared" si="1559"/>
        <v/>
      </c>
      <c r="AL10053" t="str">
        <f t="shared" si="1561"/>
        <v/>
      </c>
    </row>
    <row r="10054" spans="1:38" x14ac:dyDescent="0.2">
      <c r="A10054" t="s">
        <v>7359</v>
      </c>
      <c r="B10054" t="s">
        <v>126</v>
      </c>
      <c r="C10054" t="s">
        <v>7360</v>
      </c>
      <c r="D10054" s="1">
        <v>36213</v>
      </c>
      <c r="E10054" s="1">
        <v>43810</v>
      </c>
      <c r="F10054" t="s">
        <v>19</v>
      </c>
      <c r="I10054">
        <v>100</v>
      </c>
      <c r="J10054">
        <v>0</v>
      </c>
      <c r="K10054">
        <v>0</v>
      </c>
      <c r="L10054">
        <v>2472</v>
      </c>
      <c r="M10054">
        <v>2472</v>
      </c>
      <c r="N10054" t="s">
        <v>20</v>
      </c>
      <c r="O10054" t="s">
        <v>7361</v>
      </c>
      <c r="P10054" t="s">
        <v>28</v>
      </c>
      <c r="Q10054" t="s">
        <v>34233</v>
      </c>
      <c r="R10054" t="s">
        <v>34233</v>
      </c>
      <c r="S10054" t="s">
        <v>33797</v>
      </c>
      <c r="T10054" t="s">
        <v>34349</v>
      </c>
      <c r="AD10054" t="str">
        <f t="shared" si="1564"/>
        <v/>
      </c>
      <c r="AE10054" t="str">
        <f t="shared" si="1562"/>
        <v/>
      </c>
      <c r="AF10054" t="str">
        <f t="shared" si="1565"/>
        <v/>
      </c>
      <c r="AG10054" s="17">
        <v>1</v>
      </c>
      <c r="AH10054">
        <f t="shared" si="1558"/>
        <v>2.8</v>
      </c>
      <c r="AI10054">
        <v>0.14499999999999999</v>
      </c>
      <c r="AJ10054">
        <f t="shared" si="1560"/>
        <v>0.40599999999999997</v>
      </c>
      <c r="AK10054" t="str">
        <f t="shared" si="1559"/>
        <v/>
      </c>
      <c r="AL10054" t="str">
        <f t="shared" si="1561"/>
        <v/>
      </c>
    </row>
    <row r="10055" spans="1:38" x14ac:dyDescent="0.2">
      <c r="A10055" t="s">
        <v>14485</v>
      </c>
      <c r="B10055" t="s">
        <v>126</v>
      </c>
      <c r="C10055" t="s">
        <v>14486</v>
      </c>
      <c r="D10055" s="1">
        <v>37357</v>
      </c>
      <c r="E10055" s="1">
        <v>43456</v>
      </c>
      <c r="F10055" t="s">
        <v>19</v>
      </c>
      <c r="I10055">
        <v>100</v>
      </c>
      <c r="J10055">
        <v>0</v>
      </c>
      <c r="K10055">
        <v>0</v>
      </c>
      <c r="L10055">
        <v>1679</v>
      </c>
      <c r="M10055">
        <v>1679</v>
      </c>
      <c r="N10055" t="s">
        <v>20</v>
      </c>
      <c r="O10055" t="s">
        <v>14487</v>
      </c>
      <c r="P10055" t="s">
        <v>28</v>
      </c>
      <c r="Q10055" t="s">
        <v>34233</v>
      </c>
      <c r="R10055" t="s">
        <v>34233</v>
      </c>
      <c r="S10055" t="s">
        <v>33801</v>
      </c>
      <c r="T10055" t="s">
        <v>34349</v>
      </c>
      <c r="AD10055" t="str">
        <f t="shared" si="1564"/>
        <v/>
      </c>
      <c r="AE10055" t="str">
        <f t="shared" si="1562"/>
        <v/>
      </c>
      <c r="AF10055" t="str">
        <f t="shared" si="1565"/>
        <v/>
      </c>
      <c r="AG10055" s="17">
        <v>1</v>
      </c>
      <c r="AH10055">
        <f t="shared" si="1558"/>
        <v>2.8</v>
      </c>
      <c r="AI10055">
        <v>0.14499999999999999</v>
      </c>
      <c r="AJ10055">
        <f t="shared" si="1560"/>
        <v>0.40599999999999997</v>
      </c>
      <c r="AK10055" t="str">
        <f t="shared" si="1559"/>
        <v/>
      </c>
      <c r="AL10055" t="str">
        <f t="shared" si="1561"/>
        <v/>
      </c>
    </row>
    <row r="10056" spans="1:38" x14ac:dyDescent="0.2">
      <c r="A10056" t="s">
        <v>18593</v>
      </c>
      <c r="B10056" t="s">
        <v>126</v>
      </c>
      <c r="C10056" t="s">
        <v>18594</v>
      </c>
      <c r="D10056" s="1">
        <v>38051</v>
      </c>
      <c r="E10056" s="1">
        <v>43456</v>
      </c>
      <c r="F10056" t="s">
        <v>19</v>
      </c>
      <c r="I10056">
        <v>100</v>
      </c>
      <c r="J10056">
        <v>0</v>
      </c>
      <c r="K10056">
        <v>0</v>
      </c>
      <c r="L10056">
        <v>1019</v>
      </c>
      <c r="M10056">
        <v>1019</v>
      </c>
      <c r="N10056" t="s">
        <v>20</v>
      </c>
      <c r="O10056" t="s">
        <v>18595</v>
      </c>
      <c r="P10056" t="s">
        <v>28</v>
      </c>
      <c r="Q10056" t="s">
        <v>34234</v>
      </c>
      <c r="R10056" t="s">
        <v>34235</v>
      </c>
      <c r="S10056" t="s">
        <v>33801</v>
      </c>
      <c r="T10056" t="s">
        <v>34349</v>
      </c>
      <c r="U10056" t="s">
        <v>32634</v>
      </c>
      <c r="V10056" t="s">
        <v>32696</v>
      </c>
      <c r="W10056">
        <v>204</v>
      </c>
      <c r="Y10056">
        <v>1</v>
      </c>
      <c r="AA10056">
        <v>8.5</v>
      </c>
      <c r="AC10056">
        <v>1</v>
      </c>
      <c r="AD10056" t="str">
        <f t="shared" si="1564"/>
        <v/>
      </c>
      <c r="AE10056" t="str">
        <f t="shared" si="1562"/>
        <v/>
      </c>
      <c r="AF10056" t="str">
        <f t="shared" si="1565"/>
        <v/>
      </c>
      <c r="AG10056">
        <f>IF((S10056&lt;&gt;"tühi")*(AC10056&lt;&gt;""),AC10056,"")</f>
        <v>1</v>
      </c>
      <c r="AH10056">
        <f t="shared" si="1558"/>
        <v>2.8</v>
      </c>
      <c r="AI10056">
        <v>0.14499999999999999</v>
      </c>
      <c r="AJ10056">
        <f t="shared" si="1560"/>
        <v>0.40599999999999997</v>
      </c>
      <c r="AK10056" t="str">
        <f t="shared" si="1559"/>
        <v/>
      </c>
      <c r="AL10056" t="str">
        <f t="shared" si="1561"/>
        <v/>
      </c>
    </row>
    <row r="10057" spans="1:38" x14ac:dyDescent="0.2">
      <c r="A10057" t="s">
        <v>29847</v>
      </c>
      <c r="B10057" t="s">
        <v>126</v>
      </c>
      <c r="C10057" t="s">
        <v>29848</v>
      </c>
      <c r="D10057" s="1">
        <v>43810</v>
      </c>
      <c r="E10057" s="1">
        <v>43810</v>
      </c>
      <c r="F10057" t="s">
        <v>19</v>
      </c>
      <c r="I10057">
        <v>100</v>
      </c>
      <c r="J10057">
        <v>0</v>
      </c>
      <c r="K10057">
        <v>0</v>
      </c>
      <c r="L10057">
        <v>1303</v>
      </c>
      <c r="M10057">
        <v>1303</v>
      </c>
      <c r="N10057" t="s">
        <v>20</v>
      </c>
      <c r="O10057" t="s">
        <v>29849</v>
      </c>
      <c r="P10057" t="s">
        <v>28</v>
      </c>
      <c r="Q10057" t="s">
        <v>34233</v>
      </c>
      <c r="R10057" t="s">
        <v>34233</v>
      </c>
      <c r="S10057" t="s">
        <v>32628</v>
      </c>
      <c r="T10057" t="s">
        <v>34357</v>
      </c>
      <c r="AD10057" t="str">
        <f t="shared" si="1564"/>
        <v/>
      </c>
      <c r="AE10057" t="str">
        <f t="shared" si="1562"/>
        <v/>
      </c>
      <c r="AF10057" t="str">
        <f t="shared" si="1565"/>
        <v/>
      </c>
      <c r="AG10057" s="17">
        <v>1</v>
      </c>
      <c r="AH10057">
        <f t="shared" si="1558"/>
        <v>2.8</v>
      </c>
      <c r="AI10057">
        <v>0.14499999999999999</v>
      </c>
      <c r="AJ10057">
        <f t="shared" si="1560"/>
        <v>0.40599999999999997</v>
      </c>
      <c r="AK10057" t="str">
        <f t="shared" si="1559"/>
        <v/>
      </c>
      <c r="AL10057" t="str">
        <f t="shared" si="1561"/>
        <v/>
      </c>
    </row>
    <row r="10058" spans="1:38" x14ac:dyDescent="0.2">
      <c r="A10058" t="s">
        <v>24403</v>
      </c>
      <c r="B10058" t="s">
        <v>126</v>
      </c>
      <c r="C10058" t="s">
        <v>24404</v>
      </c>
      <c r="D10058" s="1">
        <v>39381</v>
      </c>
      <c r="E10058" s="1">
        <v>44592</v>
      </c>
      <c r="F10058" t="s">
        <v>19</v>
      </c>
      <c r="G10058" t="s">
        <v>39</v>
      </c>
      <c r="I10058">
        <v>55</v>
      </c>
      <c r="J10058">
        <v>45</v>
      </c>
      <c r="K10058">
        <v>0</v>
      </c>
      <c r="L10058">
        <v>8227</v>
      </c>
      <c r="M10058">
        <v>8227</v>
      </c>
      <c r="N10058" t="s">
        <v>20</v>
      </c>
      <c r="O10058" t="s">
        <v>24405</v>
      </c>
      <c r="P10058" t="s">
        <v>28</v>
      </c>
      <c r="Q10058" t="s">
        <v>34233</v>
      </c>
      <c r="R10058" t="s">
        <v>34233</v>
      </c>
      <c r="S10058" t="s">
        <v>33846</v>
      </c>
      <c r="T10058" t="s">
        <v>34349</v>
      </c>
      <c r="U10058" t="s">
        <v>32634</v>
      </c>
      <c r="V10058" t="s">
        <v>33630</v>
      </c>
      <c r="X10058">
        <v>2</v>
      </c>
      <c r="Y10058" t="s">
        <v>32665</v>
      </c>
      <c r="AB10058">
        <v>10</v>
      </c>
      <c r="AC10058">
        <v>1</v>
      </c>
      <c r="AD10058" t="str">
        <f t="shared" si="1564"/>
        <v/>
      </c>
      <c r="AE10058" t="str">
        <f t="shared" si="1562"/>
        <v/>
      </c>
      <c r="AF10058" t="str">
        <f t="shared" si="1565"/>
        <v/>
      </c>
      <c r="AG10058">
        <f>IF((S10058&lt;&gt;"tühi")*(AC10058&lt;&gt;""),AC10058,"")</f>
        <v>1</v>
      </c>
      <c r="AH10058">
        <f t="shared" si="1558"/>
        <v>2.8</v>
      </c>
      <c r="AI10058">
        <v>0.14499999999999999</v>
      </c>
      <c r="AJ10058">
        <f t="shared" si="1560"/>
        <v>0.40599999999999997</v>
      </c>
      <c r="AK10058" t="str">
        <f t="shared" si="1559"/>
        <v/>
      </c>
      <c r="AL10058" t="str">
        <f t="shared" si="1561"/>
        <v/>
      </c>
    </row>
    <row r="10059" spans="1:38" x14ac:dyDescent="0.2">
      <c r="A10059" t="s">
        <v>2537</v>
      </c>
      <c r="B10059" t="s">
        <v>126</v>
      </c>
      <c r="C10059" t="s">
        <v>2538</v>
      </c>
      <c r="D10059" s="1">
        <v>35794</v>
      </c>
      <c r="E10059" s="1">
        <v>43810</v>
      </c>
      <c r="F10059" t="s">
        <v>19</v>
      </c>
      <c r="I10059">
        <v>100</v>
      </c>
      <c r="J10059">
        <v>0</v>
      </c>
      <c r="K10059">
        <v>0</v>
      </c>
      <c r="L10059">
        <v>1160</v>
      </c>
      <c r="M10059">
        <v>1160</v>
      </c>
      <c r="N10059" t="s">
        <v>20</v>
      </c>
      <c r="O10059" t="s">
        <v>2539</v>
      </c>
      <c r="P10059" t="s">
        <v>28</v>
      </c>
      <c r="Q10059" t="s">
        <v>34233</v>
      </c>
      <c r="R10059" t="s">
        <v>34233</v>
      </c>
      <c r="S10059" t="s">
        <v>32628</v>
      </c>
      <c r="T10059" t="s">
        <v>34349</v>
      </c>
      <c r="AD10059" t="str">
        <f t="shared" si="1564"/>
        <v/>
      </c>
      <c r="AE10059" t="str">
        <f t="shared" si="1562"/>
        <v/>
      </c>
      <c r="AF10059" t="str">
        <f t="shared" si="1565"/>
        <v/>
      </c>
      <c r="AG10059" s="17">
        <v>1</v>
      </c>
      <c r="AH10059">
        <f t="shared" si="1558"/>
        <v>2.8</v>
      </c>
      <c r="AI10059">
        <v>0.14499999999999999</v>
      </c>
      <c r="AJ10059">
        <f t="shared" si="1560"/>
        <v>0.40599999999999997</v>
      </c>
      <c r="AK10059" t="str">
        <f t="shared" si="1559"/>
        <v/>
      </c>
      <c r="AL10059" t="str">
        <f t="shared" si="1561"/>
        <v/>
      </c>
    </row>
    <row r="10060" spans="1:38" x14ac:dyDescent="0.2">
      <c r="A10060" t="s">
        <v>28899</v>
      </c>
      <c r="B10060" t="s">
        <v>126</v>
      </c>
      <c r="C10060" t="s">
        <v>28900</v>
      </c>
      <c r="D10060" s="1">
        <v>42796</v>
      </c>
      <c r="E10060" s="1">
        <v>43763</v>
      </c>
      <c r="F10060" t="s">
        <v>19</v>
      </c>
      <c r="I10060">
        <v>100</v>
      </c>
      <c r="J10060">
        <v>0</v>
      </c>
      <c r="K10060">
        <v>0</v>
      </c>
      <c r="L10060">
        <v>1663</v>
      </c>
      <c r="M10060">
        <v>1663</v>
      </c>
      <c r="N10060" t="s">
        <v>20</v>
      </c>
      <c r="O10060" t="s">
        <v>28901</v>
      </c>
      <c r="P10060" t="s">
        <v>28</v>
      </c>
      <c r="Q10060" t="s">
        <v>34233</v>
      </c>
      <c r="R10060" t="s">
        <v>34233</v>
      </c>
      <c r="S10060" t="s">
        <v>33797</v>
      </c>
      <c r="T10060" t="s">
        <v>34357</v>
      </c>
      <c r="AD10060" t="str">
        <f t="shared" si="1564"/>
        <v/>
      </c>
      <c r="AE10060" t="str">
        <f t="shared" si="1562"/>
        <v/>
      </c>
      <c r="AF10060" t="str">
        <f t="shared" si="1565"/>
        <v/>
      </c>
      <c r="AG10060" s="17">
        <v>1</v>
      </c>
      <c r="AH10060">
        <f t="shared" si="1558"/>
        <v>2.8</v>
      </c>
      <c r="AI10060">
        <v>0.14499999999999999</v>
      </c>
      <c r="AJ10060">
        <f t="shared" si="1560"/>
        <v>0.40599999999999997</v>
      </c>
      <c r="AK10060" t="str">
        <f t="shared" si="1559"/>
        <v/>
      </c>
      <c r="AL10060" t="str">
        <f t="shared" si="1561"/>
        <v/>
      </c>
    </row>
    <row r="10061" spans="1:38" x14ac:dyDescent="0.2">
      <c r="A10061" t="s">
        <v>29844</v>
      </c>
      <c r="B10061" t="s">
        <v>126</v>
      </c>
      <c r="C10061" t="s">
        <v>29845</v>
      </c>
      <c r="D10061" s="1">
        <v>43810</v>
      </c>
      <c r="E10061" s="1">
        <v>43810</v>
      </c>
      <c r="F10061" t="s">
        <v>19</v>
      </c>
      <c r="I10061">
        <v>100</v>
      </c>
      <c r="J10061">
        <v>0</v>
      </c>
      <c r="K10061">
        <v>0</v>
      </c>
      <c r="L10061">
        <v>4263</v>
      </c>
      <c r="M10061">
        <v>4263</v>
      </c>
      <c r="N10061" t="s">
        <v>20</v>
      </c>
      <c r="O10061" t="s">
        <v>29846</v>
      </c>
      <c r="P10061" t="s">
        <v>28</v>
      </c>
      <c r="Q10061" t="s">
        <v>34233</v>
      </c>
      <c r="R10061" t="s">
        <v>34233</v>
      </c>
      <c r="S10061" t="s">
        <v>33807</v>
      </c>
      <c r="T10061" t="s">
        <v>34349</v>
      </c>
      <c r="AD10061" t="str">
        <f t="shared" si="1564"/>
        <v/>
      </c>
      <c r="AE10061" t="str">
        <f t="shared" si="1562"/>
        <v/>
      </c>
      <c r="AF10061" t="str">
        <f t="shared" si="1565"/>
        <v/>
      </c>
      <c r="AG10061" s="17">
        <v>1</v>
      </c>
      <c r="AH10061">
        <f t="shared" si="1558"/>
        <v>2.8</v>
      </c>
      <c r="AI10061">
        <v>0.14499999999999999</v>
      </c>
      <c r="AJ10061">
        <f t="shared" si="1560"/>
        <v>0.40599999999999997</v>
      </c>
      <c r="AK10061" t="str">
        <f t="shared" si="1559"/>
        <v/>
      </c>
      <c r="AL10061" t="str">
        <f t="shared" si="1561"/>
        <v/>
      </c>
    </row>
    <row r="10062" spans="1:38" x14ac:dyDescent="0.2">
      <c r="A10062" t="s">
        <v>23074</v>
      </c>
      <c r="B10062" t="s">
        <v>126</v>
      </c>
      <c r="C10062" t="s">
        <v>23075</v>
      </c>
      <c r="D10062" s="1">
        <v>38909</v>
      </c>
      <c r="E10062" s="1">
        <v>44546</v>
      </c>
      <c r="F10062" t="s">
        <v>19</v>
      </c>
      <c r="I10062">
        <v>100</v>
      </c>
      <c r="J10062">
        <v>0</v>
      </c>
      <c r="K10062">
        <v>0</v>
      </c>
      <c r="L10062">
        <v>1787</v>
      </c>
      <c r="M10062">
        <v>1787</v>
      </c>
      <c r="N10062" t="s">
        <v>20</v>
      </c>
      <c r="O10062" t="s">
        <v>23076</v>
      </c>
      <c r="P10062" t="s">
        <v>28</v>
      </c>
      <c r="Q10062" t="s">
        <v>34233</v>
      </c>
      <c r="R10062" t="s">
        <v>34233</v>
      </c>
      <c r="S10062" t="s">
        <v>32628</v>
      </c>
      <c r="T10062" t="s">
        <v>34349</v>
      </c>
      <c r="U10062" t="s">
        <v>32634</v>
      </c>
      <c r="V10062" t="s">
        <v>33631</v>
      </c>
      <c r="W10062">
        <v>220</v>
      </c>
      <c r="X10062">
        <v>2</v>
      </c>
      <c r="Y10062" t="s">
        <v>32654</v>
      </c>
      <c r="Z10062">
        <v>440</v>
      </c>
      <c r="AA10062">
        <v>8.5</v>
      </c>
      <c r="AC10062">
        <v>1</v>
      </c>
      <c r="AD10062" t="str">
        <f t="shared" si="1564"/>
        <v/>
      </c>
      <c r="AE10062" t="str">
        <f t="shared" si="1562"/>
        <v/>
      </c>
      <c r="AF10062" t="str">
        <f t="shared" si="1565"/>
        <v/>
      </c>
      <c r="AG10062">
        <f>IF((S10062&lt;&gt;"tühi")*(AC10062&lt;&gt;""),AC10062,"")</f>
        <v>1</v>
      </c>
      <c r="AH10062">
        <f t="shared" si="1558"/>
        <v>2.8</v>
      </c>
      <c r="AI10062">
        <v>0.14499999999999999</v>
      </c>
      <c r="AJ10062">
        <f t="shared" si="1560"/>
        <v>0.40599999999999997</v>
      </c>
      <c r="AK10062" t="str">
        <f t="shared" si="1559"/>
        <v/>
      </c>
      <c r="AL10062" t="str">
        <f t="shared" si="1561"/>
        <v/>
      </c>
    </row>
    <row r="10063" spans="1:38" x14ac:dyDescent="0.2">
      <c r="A10063" t="s">
        <v>23082</v>
      </c>
      <c r="B10063" t="s">
        <v>126</v>
      </c>
      <c r="C10063" t="s">
        <v>23083</v>
      </c>
      <c r="D10063" s="1">
        <v>38909</v>
      </c>
      <c r="E10063" s="1">
        <v>43456</v>
      </c>
      <c r="F10063" t="s">
        <v>19</v>
      </c>
      <c r="I10063">
        <v>100</v>
      </c>
      <c r="J10063">
        <v>0</v>
      </c>
      <c r="K10063">
        <v>0</v>
      </c>
      <c r="L10063">
        <v>1200</v>
      </c>
      <c r="M10063">
        <v>1200</v>
      </c>
      <c r="N10063" t="s">
        <v>20</v>
      </c>
      <c r="O10063" t="s">
        <v>23084</v>
      </c>
      <c r="P10063" t="s">
        <v>28</v>
      </c>
      <c r="Q10063" t="s">
        <v>34233</v>
      </c>
      <c r="R10063" t="s">
        <v>34233</v>
      </c>
      <c r="S10063" t="s">
        <v>32628</v>
      </c>
      <c r="T10063" t="s">
        <v>34357</v>
      </c>
      <c r="U10063" t="s">
        <v>32634</v>
      </c>
      <c r="V10063" t="s">
        <v>33631</v>
      </c>
      <c r="W10063">
        <v>220</v>
      </c>
      <c r="X10063">
        <v>2</v>
      </c>
      <c r="Y10063">
        <v>1</v>
      </c>
      <c r="Z10063">
        <v>440</v>
      </c>
      <c r="AA10063">
        <v>8.5</v>
      </c>
      <c r="AC10063">
        <v>1</v>
      </c>
      <c r="AD10063" t="str">
        <f t="shared" si="1564"/>
        <v/>
      </c>
      <c r="AE10063" t="str">
        <f t="shared" si="1562"/>
        <v/>
      </c>
      <c r="AF10063" t="str">
        <f t="shared" si="1565"/>
        <v/>
      </c>
      <c r="AG10063">
        <f>IF((S10063&lt;&gt;"tühi")*(AC10063&lt;&gt;""),AC10063,"")</f>
        <v>1</v>
      </c>
      <c r="AH10063">
        <f t="shared" si="1558"/>
        <v>2.8</v>
      </c>
      <c r="AI10063">
        <v>0.14499999999999999</v>
      </c>
      <c r="AJ10063">
        <f t="shared" si="1560"/>
        <v>0.40599999999999997</v>
      </c>
      <c r="AK10063" t="str">
        <f t="shared" si="1559"/>
        <v/>
      </c>
      <c r="AL10063" t="str">
        <f t="shared" si="1561"/>
        <v/>
      </c>
    </row>
    <row r="10064" spans="1:38" x14ac:dyDescent="0.2">
      <c r="A10064" t="s">
        <v>7424</v>
      </c>
      <c r="B10064" t="s">
        <v>126</v>
      </c>
      <c r="C10064" t="s">
        <v>7425</v>
      </c>
      <c r="D10064" s="1">
        <v>36222</v>
      </c>
      <c r="E10064" s="1">
        <v>43456</v>
      </c>
      <c r="F10064" t="s">
        <v>19</v>
      </c>
      <c r="I10064">
        <v>100</v>
      </c>
      <c r="J10064">
        <v>0</v>
      </c>
      <c r="K10064">
        <v>0</v>
      </c>
      <c r="L10064">
        <v>2337</v>
      </c>
      <c r="M10064">
        <v>2337</v>
      </c>
      <c r="N10064" t="s">
        <v>20</v>
      </c>
      <c r="O10064" t="s">
        <v>7426</v>
      </c>
      <c r="P10064" t="s">
        <v>28</v>
      </c>
      <c r="Q10064" t="s">
        <v>34233</v>
      </c>
      <c r="R10064" t="s">
        <v>34233</v>
      </c>
      <c r="S10064" t="s">
        <v>33797</v>
      </c>
      <c r="T10064" t="s">
        <v>34357</v>
      </c>
      <c r="AD10064" t="str">
        <f t="shared" si="1564"/>
        <v/>
      </c>
      <c r="AE10064" t="str">
        <f t="shared" si="1562"/>
        <v/>
      </c>
      <c r="AF10064" t="str">
        <f t="shared" si="1565"/>
        <v/>
      </c>
      <c r="AG10064" s="17">
        <v>1</v>
      </c>
      <c r="AH10064">
        <f t="shared" si="1558"/>
        <v>2.8</v>
      </c>
      <c r="AI10064">
        <v>0.14499999999999999</v>
      </c>
      <c r="AJ10064">
        <f t="shared" si="1560"/>
        <v>0.40599999999999997</v>
      </c>
      <c r="AK10064" t="str">
        <f t="shared" si="1559"/>
        <v/>
      </c>
      <c r="AL10064" t="str">
        <f t="shared" si="1561"/>
        <v/>
      </c>
    </row>
    <row r="10065" spans="1:39" x14ac:dyDescent="0.2">
      <c r="A10065" t="s">
        <v>32611</v>
      </c>
      <c r="B10065" t="s">
        <v>126</v>
      </c>
      <c r="C10065" t="s">
        <v>32612</v>
      </c>
      <c r="D10065" s="1">
        <v>44799</v>
      </c>
      <c r="E10065" s="1">
        <v>44799</v>
      </c>
      <c r="F10065" t="s">
        <v>19</v>
      </c>
      <c r="I10065">
        <v>100</v>
      </c>
      <c r="J10065">
        <v>0</v>
      </c>
      <c r="K10065">
        <v>0</v>
      </c>
      <c r="L10065">
        <v>3820</v>
      </c>
      <c r="M10065">
        <v>3820</v>
      </c>
      <c r="N10065" t="s">
        <v>20</v>
      </c>
      <c r="O10065" t="s">
        <v>32613</v>
      </c>
      <c r="P10065" t="s">
        <v>28</v>
      </c>
      <c r="Q10065" t="s">
        <v>34233</v>
      </c>
      <c r="R10065" t="s">
        <v>34233</v>
      </c>
      <c r="S10065" t="s">
        <v>32628</v>
      </c>
      <c r="T10065" t="s">
        <v>34349</v>
      </c>
      <c r="AD10065" t="str">
        <f t="shared" si="1564"/>
        <v/>
      </c>
      <c r="AE10065" t="str">
        <f t="shared" si="1562"/>
        <v/>
      </c>
      <c r="AF10065" t="str">
        <f t="shared" si="1565"/>
        <v/>
      </c>
      <c r="AG10065" s="17">
        <v>1</v>
      </c>
      <c r="AH10065">
        <f t="shared" si="1558"/>
        <v>2.8</v>
      </c>
      <c r="AI10065">
        <v>0.14499999999999999</v>
      </c>
      <c r="AJ10065">
        <f t="shared" si="1560"/>
        <v>0.40599999999999997</v>
      </c>
      <c r="AK10065" t="str">
        <f t="shared" si="1559"/>
        <v/>
      </c>
      <c r="AL10065" t="str">
        <f t="shared" si="1561"/>
        <v/>
      </c>
    </row>
    <row r="10066" spans="1:39" x14ac:dyDescent="0.2">
      <c r="A10066" t="s">
        <v>8662</v>
      </c>
      <c r="B10066" t="s">
        <v>126</v>
      </c>
      <c r="C10066" t="s">
        <v>8663</v>
      </c>
      <c r="D10066" s="1">
        <v>36244</v>
      </c>
      <c r="E10066" s="1">
        <v>43951</v>
      </c>
      <c r="F10066" t="s">
        <v>19</v>
      </c>
      <c r="I10066">
        <v>100</v>
      </c>
      <c r="J10066">
        <v>0</v>
      </c>
      <c r="K10066">
        <v>0</v>
      </c>
      <c r="L10066">
        <v>1248</v>
      </c>
      <c r="M10066">
        <v>1248</v>
      </c>
      <c r="N10066" t="s">
        <v>20</v>
      </c>
      <c r="O10066" t="s">
        <v>8664</v>
      </c>
      <c r="P10066" t="s">
        <v>28</v>
      </c>
      <c r="Q10066" t="s">
        <v>34233</v>
      </c>
      <c r="R10066" t="s">
        <v>34233</v>
      </c>
      <c r="S10066" t="s">
        <v>33797</v>
      </c>
      <c r="T10066" t="s">
        <v>34357</v>
      </c>
      <c r="AD10066" t="str">
        <f t="shared" si="1564"/>
        <v/>
      </c>
      <c r="AE10066" t="str">
        <f t="shared" ref="AE10066:AE10097" si="1566">IF((S10066="tühi")*(AC10066&lt;&gt;""),AC10066,"")</f>
        <v/>
      </c>
      <c r="AF10066" t="str">
        <f t="shared" si="1565"/>
        <v/>
      </c>
      <c r="AG10066" s="17">
        <v>1</v>
      </c>
      <c r="AH10066">
        <f t="shared" si="1558"/>
        <v>2.8</v>
      </c>
      <c r="AI10066">
        <v>0.14499999999999999</v>
      </c>
      <c r="AJ10066">
        <f t="shared" si="1560"/>
        <v>0.40599999999999997</v>
      </c>
      <c r="AK10066" t="str">
        <f t="shared" si="1559"/>
        <v/>
      </c>
      <c r="AL10066" t="str">
        <f t="shared" si="1561"/>
        <v/>
      </c>
    </row>
    <row r="10067" spans="1:39" s="20" customFormat="1" x14ac:dyDescent="0.2">
      <c r="A10067" s="20" t="s">
        <v>25729</v>
      </c>
      <c r="B10067" s="20" t="s">
        <v>126</v>
      </c>
      <c r="C10067" s="20" t="s">
        <v>25730</v>
      </c>
      <c r="D10067" s="21">
        <v>40345</v>
      </c>
      <c r="E10067" s="21">
        <v>44546</v>
      </c>
      <c r="F10067" s="20" t="s">
        <v>19</v>
      </c>
      <c r="I10067" s="20">
        <v>100</v>
      </c>
      <c r="J10067" s="20">
        <v>0</v>
      </c>
      <c r="K10067" s="20">
        <v>0</v>
      </c>
      <c r="L10067" s="20">
        <v>202</v>
      </c>
      <c r="M10067" s="20">
        <v>202</v>
      </c>
      <c r="N10067" s="20" t="s">
        <v>20</v>
      </c>
      <c r="O10067" s="20" t="s">
        <v>8664</v>
      </c>
      <c r="P10067" s="20" t="s">
        <v>28</v>
      </c>
      <c r="Q10067" s="20" t="s">
        <v>34233</v>
      </c>
      <c r="R10067" s="20" t="s">
        <v>34233</v>
      </c>
      <c r="S10067" s="20" t="s">
        <v>33942</v>
      </c>
      <c r="T10067" s="20" t="s">
        <v>34233</v>
      </c>
      <c r="AD10067" s="20" t="str">
        <f t="shared" si="1564"/>
        <v/>
      </c>
      <c r="AE10067" s="20" t="str">
        <f t="shared" si="1566"/>
        <v/>
      </c>
      <c r="AF10067" s="20" t="str">
        <f t="shared" si="1565"/>
        <v/>
      </c>
      <c r="AG10067" s="20" t="str">
        <f>IF((S10067&lt;&gt;"tühi")*(AC10067&lt;&gt;""),AC10067,"")</f>
        <v/>
      </c>
      <c r="AH10067" s="20" t="str">
        <f t="shared" si="1558"/>
        <v/>
      </c>
      <c r="AI10067" s="20">
        <v>0.14499999999999999</v>
      </c>
      <c r="AJ10067" s="20" t="str">
        <f t="shared" si="1560"/>
        <v/>
      </c>
      <c r="AK10067" s="20" t="str">
        <f t="shared" si="1559"/>
        <v/>
      </c>
      <c r="AL10067" s="20" t="str">
        <f t="shared" si="1561"/>
        <v/>
      </c>
      <c r="AM10067" s="20" t="s">
        <v>34338</v>
      </c>
    </row>
    <row r="10068" spans="1:39" x14ac:dyDescent="0.2">
      <c r="A10068" t="s">
        <v>32614</v>
      </c>
      <c r="B10068" t="s">
        <v>126</v>
      </c>
      <c r="C10068" t="s">
        <v>32615</v>
      </c>
      <c r="D10068" s="1">
        <v>44799</v>
      </c>
      <c r="E10068" s="1">
        <v>44799</v>
      </c>
      <c r="F10068" t="s">
        <v>19</v>
      </c>
      <c r="I10068">
        <v>100</v>
      </c>
      <c r="J10068">
        <v>0</v>
      </c>
      <c r="K10068">
        <v>0</v>
      </c>
      <c r="L10068">
        <v>2738</v>
      </c>
      <c r="M10068">
        <v>2738</v>
      </c>
      <c r="N10068" t="s">
        <v>20</v>
      </c>
      <c r="O10068" t="s">
        <v>32613</v>
      </c>
      <c r="P10068" t="s">
        <v>28</v>
      </c>
      <c r="Q10068" t="s">
        <v>34233</v>
      </c>
      <c r="R10068" t="s">
        <v>34233</v>
      </c>
      <c r="S10068" t="s">
        <v>34341</v>
      </c>
      <c r="T10068" t="s">
        <v>34349</v>
      </c>
      <c r="AD10068" t="str">
        <f t="shared" si="1564"/>
        <v/>
      </c>
      <c r="AE10068" t="str">
        <f t="shared" si="1566"/>
        <v/>
      </c>
      <c r="AF10068" t="str">
        <f t="shared" si="1565"/>
        <v/>
      </c>
      <c r="AG10068" s="17">
        <v>1</v>
      </c>
      <c r="AH10068">
        <f t="shared" si="1558"/>
        <v>2.8</v>
      </c>
      <c r="AI10068">
        <v>0.14499999999999999</v>
      </c>
      <c r="AJ10068">
        <f t="shared" si="1560"/>
        <v>0.40599999999999997</v>
      </c>
      <c r="AK10068" t="str">
        <f t="shared" si="1559"/>
        <v/>
      </c>
      <c r="AL10068" t="str">
        <f t="shared" si="1561"/>
        <v/>
      </c>
    </row>
    <row r="10069" spans="1:39" x14ac:dyDescent="0.2">
      <c r="A10069" t="s">
        <v>23290</v>
      </c>
      <c r="B10069" t="s">
        <v>126</v>
      </c>
      <c r="C10069" t="s">
        <v>23291</v>
      </c>
      <c r="D10069" s="1">
        <v>38985</v>
      </c>
      <c r="E10069" s="1">
        <v>44546</v>
      </c>
      <c r="F10069" t="s">
        <v>19</v>
      </c>
      <c r="I10069">
        <v>100</v>
      </c>
      <c r="J10069">
        <v>0</v>
      </c>
      <c r="K10069">
        <v>0</v>
      </c>
      <c r="L10069">
        <v>1388</v>
      </c>
      <c r="M10069">
        <v>1388</v>
      </c>
      <c r="N10069" t="s">
        <v>20</v>
      </c>
      <c r="O10069" t="s">
        <v>23292</v>
      </c>
      <c r="P10069" t="s">
        <v>28</v>
      </c>
      <c r="Q10069" t="s">
        <v>34233</v>
      </c>
      <c r="R10069" t="s">
        <v>34233</v>
      </c>
      <c r="S10069" t="s">
        <v>32628</v>
      </c>
      <c r="T10069" t="s">
        <v>34349</v>
      </c>
      <c r="AD10069" t="str">
        <f t="shared" si="1564"/>
        <v/>
      </c>
      <c r="AE10069" t="str">
        <f t="shared" si="1566"/>
        <v/>
      </c>
      <c r="AF10069" t="str">
        <f t="shared" si="1565"/>
        <v/>
      </c>
      <c r="AG10069" s="17">
        <v>1</v>
      </c>
      <c r="AH10069">
        <f t="shared" si="1558"/>
        <v>2.8</v>
      </c>
      <c r="AI10069">
        <v>0.14499999999999999</v>
      </c>
      <c r="AJ10069">
        <f t="shared" si="1560"/>
        <v>0.40599999999999997</v>
      </c>
      <c r="AK10069" t="str">
        <f t="shared" si="1559"/>
        <v/>
      </c>
      <c r="AL10069" t="str">
        <f t="shared" si="1561"/>
        <v/>
      </c>
    </row>
    <row r="10070" spans="1:39" x14ac:dyDescent="0.2">
      <c r="A10070" t="s">
        <v>32011</v>
      </c>
      <c r="B10070" t="s">
        <v>126</v>
      </c>
      <c r="C10070" t="s">
        <v>32012</v>
      </c>
      <c r="D10070" s="1">
        <v>44361</v>
      </c>
      <c r="E10070" s="1">
        <v>44546</v>
      </c>
      <c r="F10070" t="s">
        <v>19</v>
      </c>
      <c r="I10070">
        <v>100</v>
      </c>
      <c r="J10070">
        <v>0</v>
      </c>
      <c r="K10070">
        <v>0</v>
      </c>
      <c r="L10070">
        <v>3994</v>
      </c>
      <c r="M10070">
        <v>3994</v>
      </c>
      <c r="N10070" t="s">
        <v>20</v>
      </c>
      <c r="O10070" t="s">
        <v>32013</v>
      </c>
      <c r="P10070" t="s">
        <v>28</v>
      </c>
      <c r="Q10070" t="s">
        <v>34234</v>
      </c>
      <c r="R10070" t="s">
        <v>33762</v>
      </c>
      <c r="S10070" t="s">
        <v>33942</v>
      </c>
      <c r="T10070" t="s">
        <v>34233</v>
      </c>
      <c r="U10070" t="s">
        <v>32634</v>
      </c>
      <c r="V10070" t="s">
        <v>32695</v>
      </c>
      <c r="W10070">
        <v>798</v>
      </c>
      <c r="AA10070">
        <v>8.5</v>
      </c>
      <c r="AC10070">
        <v>1</v>
      </c>
      <c r="AD10070" t="str">
        <f t="shared" si="1564"/>
        <v/>
      </c>
      <c r="AE10070">
        <f t="shared" si="1566"/>
        <v>1</v>
      </c>
      <c r="AF10070" t="str">
        <f t="shared" si="1565"/>
        <v/>
      </c>
      <c r="AG10070" t="str">
        <f>IF((S10070&lt;&gt;"tühi")*(AC10070&lt;&gt;""),AC10070,"")</f>
        <v/>
      </c>
      <c r="AH10070" t="str">
        <f t="shared" si="1558"/>
        <v/>
      </c>
      <c r="AI10070">
        <v>0.14499999999999999</v>
      </c>
      <c r="AJ10070" t="str">
        <f t="shared" si="1560"/>
        <v/>
      </c>
      <c r="AK10070">
        <f t="shared" si="1559"/>
        <v>2.8</v>
      </c>
      <c r="AL10070">
        <f t="shared" si="1561"/>
        <v>0.40599999999999997</v>
      </c>
      <c r="AM10070" t="s">
        <v>34112</v>
      </c>
    </row>
    <row r="10071" spans="1:39" x14ac:dyDescent="0.2">
      <c r="A10071" t="s">
        <v>21203</v>
      </c>
      <c r="B10071" t="s">
        <v>126</v>
      </c>
      <c r="C10071" t="s">
        <v>21204</v>
      </c>
      <c r="D10071" s="1">
        <v>38511</v>
      </c>
      <c r="E10071" s="1">
        <v>44546</v>
      </c>
      <c r="F10071" t="s">
        <v>19</v>
      </c>
      <c r="I10071">
        <v>100</v>
      </c>
      <c r="J10071">
        <v>0</v>
      </c>
      <c r="K10071">
        <v>0</v>
      </c>
      <c r="L10071">
        <v>1547</v>
      </c>
      <c r="M10071">
        <v>1547</v>
      </c>
      <c r="N10071" t="s">
        <v>20</v>
      </c>
      <c r="O10071" t="s">
        <v>21205</v>
      </c>
      <c r="P10071" t="s">
        <v>28</v>
      </c>
      <c r="Q10071" t="s">
        <v>34233</v>
      </c>
      <c r="R10071" t="s">
        <v>34233</v>
      </c>
      <c r="S10071" t="s">
        <v>33804</v>
      </c>
      <c r="T10071" t="s">
        <v>34349</v>
      </c>
      <c r="AD10071" t="str">
        <f t="shared" si="1564"/>
        <v/>
      </c>
      <c r="AE10071" t="str">
        <f t="shared" si="1566"/>
        <v/>
      </c>
      <c r="AF10071" t="str">
        <f t="shared" si="1565"/>
        <v/>
      </c>
      <c r="AG10071" s="17">
        <v>1</v>
      </c>
      <c r="AH10071">
        <f t="shared" si="1558"/>
        <v>2.8</v>
      </c>
      <c r="AI10071">
        <v>0.14499999999999999</v>
      </c>
      <c r="AJ10071">
        <f t="shared" si="1560"/>
        <v>0.40599999999999997</v>
      </c>
      <c r="AK10071" t="str">
        <f t="shared" si="1559"/>
        <v/>
      </c>
      <c r="AL10071" t="str">
        <f t="shared" si="1561"/>
        <v/>
      </c>
    </row>
    <row r="10072" spans="1:39" x14ac:dyDescent="0.2">
      <c r="A10072" t="s">
        <v>30179</v>
      </c>
      <c r="B10072" t="s">
        <v>126</v>
      </c>
      <c r="C10072" t="s">
        <v>30180</v>
      </c>
      <c r="D10072" s="1">
        <v>43817</v>
      </c>
      <c r="E10072" s="1">
        <v>44546</v>
      </c>
      <c r="F10072" t="s">
        <v>19</v>
      </c>
      <c r="I10072">
        <v>100</v>
      </c>
      <c r="J10072">
        <v>0</v>
      </c>
      <c r="K10072">
        <v>0</v>
      </c>
      <c r="L10072">
        <v>5874</v>
      </c>
      <c r="M10072">
        <v>5874</v>
      </c>
      <c r="N10072" t="s">
        <v>20</v>
      </c>
      <c r="O10072" t="s">
        <v>30181</v>
      </c>
      <c r="P10072" t="s">
        <v>28</v>
      </c>
      <c r="Q10072" t="s">
        <v>34234</v>
      </c>
      <c r="R10072" s="9" t="s">
        <v>33762</v>
      </c>
      <c r="S10072" t="s">
        <v>32628</v>
      </c>
      <c r="T10072" t="s">
        <v>34357</v>
      </c>
      <c r="U10072" t="s">
        <v>32634</v>
      </c>
      <c r="V10072" t="s">
        <v>32696</v>
      </c>
      <c r="W10072">
        <v>400</v>
      </c>
      <c r="Y10072">
        <v>1</v>
      </c>
      <c r="AA10072">
        <v>8.5</v>
      </c>
      <c r="AC10072">
        <v>1</v>
      </c>
      <c r="AD10072" t="str">
        <f t="shared" si="1564"/>
        <v/>
      </c>
      <c r="AE10072" t="str">
        <f t="shared" si="1566"/>
        <v/>
      </c>
      <c r="AF10072" t="str">
        <f t="shared" si="1565"/>
        <v/>
      </c>
      <c r="AG10072">
        <f>IF((S10072&lt;&gt;"tühi")*(AC10072&lt;&gt;""),AC10072,"")</f>
        <v>1</v>
      </c>
      <c r="AH10072">
        <f t="shared" si="1558"/>
        <v>2.8</v>
      </c>
      <c r="AI10072">
        <v>0.14499999999999999</v>
      </c>
      <c r="AJ10072">
        <f t="shared" si="1560"/>
        <v>0.40599999999999997</v>
      </c>
      <c r="AK10072" t="str">
        <f t="shared" si="1559"/>
        <v/>
      </c>
      <c r="AL10072" t="str">
        <f t="shared" si="1561"/>
        <v/>
      </c>
      <c r="AM10072" t="s">
        <v>34799</v>
      </c>
    </row>
    <row r="10073" spans="1:39" x14ac:dyDescent="0.2">
      <c r="A10073" t="s">
        <v>11103</v>
      </c>
      <c r="B10073" t="s">
        <v>126</v>
      </c>
      <c r="C10073" t="s">
        <v>11104</v>
      </c>
      <c r="D10073" s="1">
        <v>36453</v>
      </c>
      <c r="E10073" s="1">
        <v>43456</v>
      </c>
      <c r="F10073" t="s">
        <v>19</v>
      </c>
      <c r="I10073">
        <v>100</v>
      </c>
      <c r="J10073">
        <v>0</v>
      </c>
      <c r="K10073">
        <v>0</v>
      </c>
      <c r="L10073">
        <v>2075</v>
      </c>
      <c r="M10073">
        <v>2075</v>
      </c>
      <c r="N10073" t="s">
        <v>20</v>
      </c>
      <c r="O10073" t="s">
        <v>11105</v>
      </c>
      <c r="P10073" t="s">
        <v>28</v>
      </c>
      <c r="Q10073" t="s">
        <v>34233</v>
      </c>
      <c r="R10073" t="s">
        <v>34233</v>
      </c>
      <c r="S10073" t="s">
        <v>33797</v>
      </c>
      <c r="T10073" t="s">
        <v>34357</v>
      </c>
      <c r="U10073" t="s">
        <v>32634</v>
      </c>
      <c r="V10073" t="s">
        <v>33632</v>
      </c>
      <c r="W10073">
        <v>280</v>
      </c>
      <c r="X10073">
        <v>2</v>
      </c>
      <c r="Y10073" t="s">
        <v>32914</v>
      </c>
      <c r="Z10073">
        <v>500</v>
      </c>
      <c r="AA10073">
        <v>8.5</v>
      </c>
      <c r="AC10073">
        <v>1</v>
      </c>
      <c r="AD10073" t="str">
        <f t="shared" si="1564"/>
        <v/>
      </c>
      <c r="AE10073" t="str">
        <f t="shared" si="1566"/>
        <v/>
      </c>
      <c r="AF10073" t="str">
        <f t="shared" si="1565"/>
        <v/>
      </c>
      <c r="AG10073">
        <f>IF((S10073&lt;&gt;"tühi")*(AC10073&lt;&gt;""),AC10073,"")</f>
        <v>1</v>
      </c>
      <c r="AH10073">
        <f t="shared" si="1558"/>
        <v>2.8</v>
      </c>
      <c r="AI10073">
        <v>0.14499999999999999</v>
      </c>
      <c r="AJ10073">
        <f t="shared" si="1560"/>
        <v>0.40599999999999997</v>
      </c>
      <c r="AK10073" t="str">
        <f t="shared" si="1559"/>
        <v/>
      </c>
      <c r="AL10073" t="str">
        <f t="shared" si="1561"/>
        <v/>
      </c>
    </row>
    <row r="10074" spans="1:39" x14ac:dyDescent="0.2">
      <c r="A10074" t="s">
        <v>25613</v>
      </c>
      <c r="B10074" t="s">
        <v>126</v>
      </c>
      <c r="C10074" t="s">
        <v>25614</v>
      </c>
      <c r="D10074" s="1">
        <v>40154</v>
      </c>
      <c r="E10074" s="1">
        <v>44546</v>
      </c>
      <c r="F10074" t="s">
        <v>19</v>
      </c>
      <c r="I10074">
        <v>100</v>
      </c>
      <c r="J10074">
        <v>0</v>
      </c>
      <c r="K10074">
        <v>0</v>
      </c>
      <c r="L10074">
        <v>3932</v>
      </c>
      <c r="M10074">
        <v>3932</v>
      </c>
      <c r="N10074" t="s">
        <v>20</v>
      </c>
      <c r="O10074" t="s">
        <v>25615</v>
      </c>
      <c r="P10074" t="s">
        <v>28</v>
      </c>
      <c r="Q10074" t="s">
        <v>34233</v>
      </c>
      <c r="R10074" t="s">
        <v>34233</v>
      </c>
      <c r="S10074" t="s">
        <v>33806</v>
      </c>
      <c r="T10074" t="s">
        <v>34349</v>
      </c>
      <c r="U10074" t="s">
        <v>32634</v>
      </c>
      <c r="V10074" t="s">
        <v>33633</v>
      </c>
      <c r="W10074">
        <v>328</v>
      </c>
      <c r="X10074">
        <v>2</v>
      </c>
      <c r="Y10074" t="s">
        <v>32665</v>
      </c>
      <c r="Z10074">
        <v>450</v>
      </c>
      <c r="AA10074">
        <v>8.5</v>
      </c>
      <c r="AC10074">
        <v>1</v>
      </c>
      <c r="AD10074" t="str">
        <f t="shared" si="1564"/>
        <v/>
      </c>
      <c r="AE10074" t="str">
        <f t="shared" si="1566"/>
        <v/>
      </c>
      <c r="AF10074" t="str">
        <f t="shared" si="1565"/>
        <v/>
      </c>
      <c r="AG10074">
        <f>IF((S10074&lt;&gt;"tühi")*(AC10074&lt;&gt;""),AC10074,"")</f>
        <v>1</v>
      </c>
      <c r="AH10074">
        <f t="shared" si="1558"/>
        <v>2.8</v>
      </c>
      <c r="AI10074">
        <v>0.14499999999999999</v>
      </c>
      <c r="AJ10074">
        <f t="shared" si="1560"/>
        <v>0.40599999999999997</v>
      </c>
      <c r="AK10074" t="str">
        <f t="shared" si="1559"/>
        <v/>
      </c>
      <c r="AL10074" t="str">
        <f t="shared" si="1561"/>
        <v/>
      </c>
    </row>
    <row r="10075" spans="1:39" x14ac:dyDescent="0.2">
      <c r="A10075" t="s">
        <v>6430</v>
      </c>
      <c r="B10075" t="s">
        <v>126</v>
      </c>
      <c r="C10075" t="s">
        <v>6431</v>
      </c>
      <c r="D10075" s="1">
        <v>36181</v>
      </c>
      <c r="E10075" s="1">
        <v>43875</v>
      </c>
      <c r="F10075" t="s">
        <v>19</v>
      </c>
      <c r="I10075">
        <v>100</v>
      </c>
      <c r="J10075">
        <v>0</v>
      </c>
      <c r="K10075">
        <v>0</v>
      </c>
      <c r="L10075">
        <v>4706</v>
      </c>
      <c r="M10075">
        <v>4706</v>
      </c>
      <c r="N10075" t="s">
        <v>20</v>
      </c>
      <c r="O10075" t="s">
        <v>6432</v>
      </c>
      <c r="P10075" t="s">
        <v>28</v>
      </c>
      <c r="Q10075" t="s">
        <v>34233</v>
      </c>
      <c r="R10075" t="s">
        <v>34233</v>
      </c>
      <c r="S10075" t="s">
        <v>33797</v>
      </c>
      <c r="T10075" t="s">
        <v>34349</v>
      </c>
      <c r="AD10075" t="str">
        <f t="shared" si="1564"/>
        <v/>
      </c>
      <c r="AE10075" t="str">
        <f t="shared" si="1566"/>
        <v/>
      </c>
      <c r="AF10075" t="str">
        <f t="shared" si="1565"/>
        <v/>
      </c>
      <c r="AG10075" s="17">
        <v>1</v>
      </c>
      <c r="AH10075">
        <f t="shared" si="1558"/>
        <v>2.8</v>
      </c>
      <c r="AI10075">
        <v>0.14499999999999999</v>
      </c>
      <c r="AJ10075">
        <f t="shared" si="1560"/>
        <v>0.40599999999999997</v>
      </c>
      <c r="AK10075" t="str">
        <f t="shared" si="1559"/>
        <v/>
      </c>
      <c r="AL10075" t="str">
        <f t="shared" si="1561"/>
        <v/>
      </c>
    </row>
    <row r="10076" spans="1:39" x14ac:dyDescent="0.2">
      <c r="A10076" t="s">
        <v>6753</v>
      </c>
      <c r="B10076" t="s">
        <v>126</v>
      </c>
      <c r="C10076" t="s">
        <v>6754</v>
      </c>
      <c r="D10076" s="1">
        <v>36133</v>
      </c>
      <c r="E10076" s="1">
        <v>44595</v>
      </c>
      <c r="F10076" t="s">
        <v>19</v>
      </c>
      <c r="I10076">
        <v>100</v>
      </c>
      <c r="J10076">
        <v>0</v>
      </c>
      <c r="K10076">
        <v>0</v>
      </c>
      <c r="L10076">
        <v>7225</v>
      </c>
      <c r="M10076">
        <v>7225</v>
      </c>
      <c r="N10076" t="s">
        <v>20</v>
      </c>
      <c r="O10076" t="s">
        <v>6755</v>
      </c>
      <c r="P10076" t="s">
        <v>28</v>
      </c>
      <c r="Q10076" t="s">
        <v>34233</v>
      </c>
      <c r="R10076" t="s">
        <v>34233</v>
      </c>
      <c r="S10076" t="s">
        <v>32628</v>
      </c>
      <c r="T10076" t="s">
        <v>34357</v>
      </c>
      <c r="AD10076" t="str">
        <f t="shared" si="1564"/>
        <v/>
      </c>
      <c r="AE10076" t="str">
        <f t="shared" si="1566"/>
        <v/>
      </c>
      <c r="AF10076" t="str">
        <f t="shared" si="1565"/>
        <v/>
      </c>
      <c r="AG10076" s="17">
        <v>1</v>
      </c>
      <c r="AH10076">
        <f t="shared" si="1558"/>
        <v>2.8</v>
      </c>
      <c r="AI10076">
        <v>0.14499999999999999</v>
      </c>
      <c r="AJ10076">
        <f t="shared" si="1560"/>
        <v>0.40599999999999997</v>
      </c>
      <c r="AK10076" t="str">
        <f t="shared" si="1559"/>
        <v/>
      </c>
      <c r="AL10076" t="str">
        <f t="shared" si="1561"/>
        <v/>
      </c>
    </row>
    <row r="10077" spans="1:39" x14ac:dyDescent="0.2">
      <c r="A10077" t="s">
        <v>9442</v>
      </c>
      <c r="B10077" t="s">
        <v>126</v>
      </c>
      <c r="C10077" t="s">
        <v>9443</v>
      </c>
      <c r="D10077" s="1">
        <v>36384</v>
      </c>
      <c r="E10077" s="1">
        <v>43951</v>
      </c>
      <c r="F10077" t="s">
        <v>19</v>
      </c>
      <c r="I10077">
        <v>100</v>
      </c>
      <c r="J10077">
        <v>0</v>
      </c>
      <c r="K10077">
        <v>0</v>
      </c>
      <c r="L10077">
        <v>1879</v>
      </c>
      <c r="M10077">
        <v>1879</v>
      </c>
      <c r="N10077" t="s">
        <v>20</v>
      </c>
      <c r="O10077" t="s">
        <v>9444</v>
      </c>
      <c r="P10077" t="s">
        <v>28</v>
      </c>
      <c r="Q10077" t="s">
        <v>34233</v>
      </c>
      <c r="R10077" t="s">
        <v>34233</v>
      </c>
      <c r="S10077" t="s">
        <v>33797</v>
      </c>
      <c r="T10077" t="s">
        <v>34357</v>
      </c>
      <c r="AD10077" t="str">
        <f t="shared" si="1564"/>
        <v/>
      </c>
      <c r="AE10077" t="str">
        <f t="shared" si="1566"/>
        <v/>
      </c>
      <c r="AF10077" t="str">
        <f t="shared" si="1565"/>
        <v/>
      </c>
      <c r="AG10077" s="17">
        <v>1</v>
      </c>
      <c r="AH10077">
        <f t="shared" si="1558"/>
        <v>2.8</v>
      </c>
      <c r="AI10077">
        <v>0.14499999999999999</v>
      </c>
      <c r="AJ10077">
        <f t="shared" si="1560"/>
        <v>0.40599999999999997</v>
      </c>
      <c r="AK10077" t="str">
        <f t="shared" si="1559"/>
        <v/>
      </c>
      <c r="AL10077" t="str">
        <f t="shared" si="1561"/>
        <v/>
      </c>
    </row>
    <row r="10078" spans="1:39" x14ac:dyDescent="0.2">
      <c r="A10078" t="s">
        <v>25616</v>
      </c>
      <c r="B10078" t="s">
        <v>126</v>
      </c>
      <c r="C10078" t="s">
        <v>25617</v>
      </c>
      <c r="D10078" s="1">
        <v>40154</v>
      </c>
      <c r="E10078" s="1">
        <v>44546</v>
      </c>
      <c r="F10078" t="s">
        <v>19</v>
      </c>
      <c r="I10078">
        <v>100</v>
      </c>
      <c r="J10078">
        <v>0</v>
      </c>
      <c r="K10078">
        <v>0</v>
      </c>
      <c r="L10078">
        <v>2239</v>
      </c>
      <c r="M10078">
        <v>2239</v>
      </c>
      <c r="N10078" t="s">
        <v>20</v>
      </c>
      <c r="O10078" t="s">
        <v>25618</v>
      </c>
      <c r="P10078" t="s">
        <v>28</v>
      </c>
      <c r="Q10078" t="s">
        <v>34234</v>
      </c>
      <c r="R10078" t="s">
        <v>33762</v>
      </c>
      <c r="S10078" t="s">
        <v>33942</v>
      </c>
      <c r="T10078" t="s">
        <v>34233</v>
      </c>
      <c r="U10078" t="s">
        <v>32634</v>
      </c>
      <c r="V10078" t="s">
        <v>33633</v>
      </c>
      <c r="W10078">
        <v>250</v>
      </c>
      <c r="X10078">
        <v>2</v>
      </c>
      <c r="Y10078" t="s">
        <v>32654</v>
      </c>
      <c r="Z10078">
        <v>500</v>
      </c>
      <c r="AA10078">
        <v>8.5</v>
      </c>
      <c r="AC10078">
        <v>1</v>
      </c>
      <c r="AD10078" t="str">
        <f t="shared" si="1564"/>
        <v/>
      </c>
      <c r="AE10078">
        <f t="shared" si="1566"/>
        <v>1</v>
      </c>
      <c r="AF10078" t="str">
        <f t="shared" si="1565"/>
        <v/>
      </c>
      <c r="AG10078" t="str">
        <f>IF((S10078&lt;&gt;"tühi")*(AC10078&lt;&gt;""),AC10078,"")</f>
        <v/>
      </c>
      <c r="AH10078" t="str">
        <f t="shared" si="1558"/>
        <v/>
      </c>
      <c r="AI10078">
        <v>0.14499999999999999</v>
      </c>
      <c r="AJ10078" t="str">
        <f t="shared" si="1560"/>
        <v/>
      </c>
      <c r="AK10078">
        <f t="shared" si="1559"/>
        <v>2.8</v>
      </c>
      <c r="AL10078">
        <f t="shared" si="1561"/>
        <v>0.40599999999999997</v>
      </c>
    </row>
    <row r="10079" spans="1:39" x14ac:dyDescent="0.2">
      <c r="A10079" t="s">
        <v>26957</v>
      </c>
      <c r="B10079" t="s">
        <v>126</v>
      </c>
      <c r="C10079" t="s">
        <v>26958</v>
      </c>
      <c r="D10079" s="1">
        <v>41579</v>
      </c>
      <c r="E10079" s="1">
        <v>43951</v>
      </c>
      <c r="F10079" t="s">
        <v>19</v>
      </c>
      <c r="I10079">
        <v>100</v>
      </c>
      <c r="J10079">
        <v>0</v>
      </c>
      <c r="K10079">
        <v>0</v>
      </c>
      <c r="L10079">
        <v>2647</v>
      </c>
      <c r="M10079">
        <v>2647</v>
      </c>
      <c r="N10079" t="s">
        <v>20</v>
      </c>
      <c r="O10079" t="s">
        <v>26959</v>
      </c>
      <c r="P10079" t="s">
        <v>28</v>
      </c>
      <c r="Q10079" t="s">
        <v>34233</v>
      </c>
      <c r="R10079" t="s">
        <v>34233</v>
      </c>
      <c r="S10079" t="s">
        <v>32628</v>
      </c>
      <c r="T10079" t="s">
        <v>34357</v>
      </c>
      <c r="U10079" t="s">
        <v>32634</v>
      </c>
      <c r="V10079" t="s">
        <v>33634</v>
      </c>
      <c r="W10079">
        <v>400</v>
      </c>
      <c r="X10079">
        <v>2</v>
      </c>
      <c r="Y10079" t="s">
        <v>32661</v>
      </c>
      <c r="Z10079">
        <v>700</v>
      </c>
      <c r="AA10079">
        <v>8.5</v>
      </c>
      <c r="AC10079">
        <v>1</v>
      </c>
      <c r="AD10079" t="str">
        <f t="shared" si="1564"/>
        <v/>
      </c>
      <c r="AE10079" t="str">
        <f t="shared" si="1566"/>
        <v/>
      </c>
      <c r="AF10079" t="str">
        <f t="shared" si="1565"/>
        <v/>
      </c>
      <c r="AG10079">
        <f>IF((S10079&lt;&gt;"tühi")*(AC10079&lt;&gt;""),AC10079,"")</f>
        <v>1</v>
      </c>
      <c r="AH10079">
        <f t="shared" si="1558"/>
        <v>2.8</v>
      </c>
      <c r="AI10079">
        <v>0.14499999999999999</v>
      </c>
      <c r="AJ10079">
        <f t="shared" si="1560"/>
        <v>0.40599999999999997</v>
      </c>
      <c r="AK10079" t="str">
        <f t="shared" si="1559"/>
        <v/>
      </c>
      <c r="AL10079" t="str">
        <f t="shared" si="1561"/>
        <v/>
      </c>
    </row>
    <row r="10080" spans="1:39" x14ac:dyDescent="0.2">
      <c r="A10080" t="s">
        <v>26960</v>
      </c>
      <c r="B10080" t="s">
        <v>126</v>
      </c>
      <c r="C10080" t="s">
        <v>26961</v>
      </c>
      <c r="D10080" s="1">
        <v>41579</v>
      </c>
      <c r="E10080" s="1">
        <v>44546</v>
      </c>
      <c r="F10080" t="s">
        <v>39</v>
      </c>
      <c r="I10080">
        <v>100</v>
      </c>
      <c r="J10080">
        <v>0</v>
      </c>
      <c r="K10080">
        <v>0</v>
      </c>
      <c r="L10080">
        <v>2652</v>
      </c>
      <c r="M10080">
        <v>2652</v>
      </c>
      <c r="N10080" t="s">
        <v>20</v>
      </c>
      <c r="O10080" t="s">
        <v>26962</v>
      </c>
      <c r="P10080" t="s">
        <v>28</v>
      </c>
      <c r="Q10080" t="s">
        <v>34233</v>
      </c>
      <c r="R10080" t="s">
        <v>34233</v>
      </c>
      <c r="S10080" t="s">
        <v>33942</v>
      </c>
      <c r="T10080" t="s">
        <v>34233</v>
      </c>
      <c r="V10080" t="s">
        <v>33634</v>
      </c>
      <c r="AD10080" t="str">
        <f t="shared" si="1564"/>
        <v/>
      </c>
      <c r="AE10080" t="str">
        <f t="shared" si="1566"/>
        <v/>
      </c>
      <c r="AF10080" t="str">
        <f t="shared" si="1565"/>
        <v/>
      </c>
      <c r="AG10080" t="str">
        <f>IF((S10080&lt;&gt;"tühi")*(AC10080&lt;&gt;""),AC10080,"")</f>
        <v/>
      </c>
      <c r="AH10080" t="str">
        <f t="shared" si="1558"/>
        <v/>
      </c>
      <c r="AI10080">
        <v>0.14499999999999999</v>
      </c>
      <c r="AJ10080" t="str">
        <f t="shared" si="1560"/>
        <v/>
      </c>
      <c r="AK10080" t="str">
        <f t="shared" si="1559"/>
        <v/>
      </c>
      <c r="AL10080" t="str">
        <f t="shared" si="1561"/>
        <v/>
      </c>
    </row>
    <row r="10081" spans="1:39" x14ac:dyDescent="0.2">
      <c r="A10081" t="s">
        <v>11625</v>
      </c>
      <c r="B10081" t="s">
        <v>126</v>
      </c>
      <c r="C10081" t="s">
        <v>11626</v>
      </c>
      <c r="D10081" s="1">
        <v>36500</v>
      </c>
      <c r="E10081" s="1">
        <v>44546</v>
      </c>
      <c r="F10081" t="s">
        <v>19</v>
      </c>
      <c r="I10081">
        <v>100</v>
      </c>
      <c r="J10081">
        <v>0</v>
      </c>
      <c r="K10081">
        <v>0</v>
      </c>
      <c r="L10081">
        <v>9206</v>
      </c>
      <c r="M10081">
        <v>9206</v>
      </c>
      <c r="N10081" t="s">
        <v>20</v>
      </c>
      <c r="O10081" t="s">
        <v>11627</v>
      </c>
      <c r="P10081" t="s">
        <v>28</v>
      </c>
      <c r="Q10081" t="s">
        <v>34233</v>
      </c>
      <c r="R10081" t="s">
        <v>34233</v>
      </c>
      <c r="S10081" t="s">
        <v>33806</v>
      </c>
      <c r="T10081" t="s">
        <v>34349</v>
      </c>
      <c r="AD10081" t="str">
        <f t="shared" si="1564"/>
        <v/>
      </c>
      <c r="AE10081" t="str">
        <f t="shared" si="1566"/>
        <v/>
      </c>
      <c r="AF10081" t="str">
        <f t="shared" si="1565"/>
        <v/>
      </c>
      <c r="AG10081" s="17">
        <v>1</v>
      </c>
      <c r="AH10081">
        <f t="shared" si="1558"/>
        <v>2.8</v>
      </c>
      <c r="AI10081">
        <v>0.14499999999999999</v>
      </c>
      <c r="AJ10081">
        <f t="shared" si="1560"/>
        <v>0.40599999999999997</v>
      </c>
      <c r="AK10081" t="str">
        <f t="shared" si="1559"/>
        <v/>
      </c>
      <c r="AL10081" t="str">
        <f t="shared" si="1561"/>
        <v/>
      </c>
    </row>
    <row r="10082" spans="1:39" x14ac:dyDescent="0.2">
      <c r="A10082" t="s">
        <v>9522</v>
      </c>
      <c r="B10082" t="s">
        <v>126</v>
      </c>
      <c r="C10082" t="s">
        <v>9523</v>
      </c>
      <c r="D10082" s="1">
        <v>36304</v>
      </c>
      <c r="E10082" s="1">
        <v>44546</v>
      </c>
      <c r="F10082" t="s">
        <v>19</v>
      </c>
      <c r="I10082">
        <v>100</v>
      </c>
      <c r="J10082">
        <v>0</v>
      </c>
      <c r="K10082">
        <v>0</v>
      </c>
      <c r="L10082">
        <v>1007</v>
      </c>
      <c r="M10082">
        <v>1007</v>
      </c>
      <c r="N10082" t="s">
        <v>20</v>
      </c>
      <c r="O10082" t="s">
        <v>9524</v>
      </c>
      <c r="P10082" t="s">
        <v>28</v>
      </c>
      <c r="Q10082" t="s">
        <v>34233</v>
      </c>
      <c r="R10082" t="s">
        <v>34233</v>
      </c>
      <c r="S10082" t="s">
        <v>33800</v>
      </c>
      <c r="T10082" t="s">
        <v>34349</v>
      </c>
      <c r="AD10082" t="str">
        <f t="shared" si="1564"/>
        <v/>
      </c>
      <c r="AE10082" t="str">
        <f t="shared" si="1566"/>
        <v/>
      </c>
      <c r="AF10082" t="str">
        <f t="shared" si="1565"/>
        <v/>
      </c>
      <c r="AG10082" s="17">
        <v>1</v>
      </c>
      <c r="AH10082">
        <f t="shared" si="1558"/>
        <v>2.8</v>
      </c>
      <c r="AI10082">
        <v>0.14499999999999999</v>
      </c>
      <c r="AJ10082">
        <f t="shared" si="1560"/>
        <v>0.40599999999999997</v>
      </c>
      <c r="AK10082" t="str">
        <f t="shared" si="1559"/>
        <v/>
      </c>
      <c r="AL10082" t="str">
        <f t="shared" si="1561"/>
        <v/>
      </c>
    </row>
    <row r="10083" spans="1:39" x14ac:dyDescent="0.2">
      <c r="A10083" t="s">
        <v>9942</v>
      </c>
      <c r="B10083" t="s">
        <v>126</v>
      </c>
      <c r="C10083" t="s">
        <v>9943</v>
      </c>
      <c r="D10083" s="1">
        <v>36440</v>
      </c>
      <c r="E10083" s="1">
        <v>43456</v>
      </c>
      <c r="F10083" t="s">
        <v>19</v>
      </c>
      <c r="I10083">
        <v>100</v>
      </c>
      <c r="J10083">
        <v>0</v>
      </c>
      <c r="K10083">
        <v>0</v>
      </c>
      <c r="L10083">
        <v>2330</v>
      </c>
      <c r="M10083">
        <v>2330</v>
      </c>
      <c r="N10083" t="s">
        <v>20</v>
      </c>
      <c r="O10083" t="s">
        <v>9944</v>
      </c>
      <c r="P10083" t="s">
        <v>28</v>
      </c>
      <c r="Q10083" t="s">
        <v>33794</v>
      </c>
      <c r="R10083" t="s">
        <v>33768</v>
      </c>
      <c r="S10083" t="s">
        <v>32628</v>
      </c>
      <c r="T10083" t="s">
        <v>34349</v>
      </c>
      <c r="AD10083" t="str">
        <f t="shared" si="1564"/>
        <v/>
      </c>
      <c r="AE10083" t="str">
        <f t="shared" si="1566"/>
        <v/>
      </c>
      <c r="AF10083" t="str">
        <f t="shared" si="1565"/>
        <v/>
      </c>
      <c r="AG10083" s="17">
        <v>1</v>
      </c>
      <c r="AH10083">
        <f t="shared" si="1558"/>
        <v>2.8</v>
      </c>
      <c r="AI10083">
        <v>0.14499999999999999</v>
      </c>
      <c r="AJ10083">
        <f t="shared" si="1560"/>
        <v>0.40599999999999997</v>
      </c>
      <c r="AK10083" t="str">
        <f t="shared" si="1559"/>
        <v/>
      </c>
      <c r="AL10083" t="str">
        <f t="shared" si="1561"/>
        <v/>
      </c>
    </row>
    <row r="10084" spans="1:39" x14ac:dyDescent="0.2">
      <c r="A10084" t="s">
        <v>14112</v>
      </c>
      <c r="B10084" t="s">
        <v>126</v>
      </c>
      <c r="C10084" t="s">
        <v>14113</v>
      </c>
      <c r="D10084" s="1">
        <v>37152</v>
      </c>
      <c r="E10084" s="1">
        <v>43456</v>
      </c>
      <c r="F10084" t="s">
        <v>19</v>
      </c>
      <c r="I10084">
        <v>100</v>
      </c>
      <c r="J10084">
        <v>0</v>
      </c>
      <c r="K10084">
        <v>0</v>
      </c>
      <c r="L10084">
        <v>1854</v>
      </c>
      <c r="M10084">
        <v>1854</v>
      </c>
      <c r="N10084" t="s">
        <v>20</v>
      </c>
      <c r="O10084" t="s">
        <v>14114</v>
      </c>
      <c r="P10084" t="s">
        <v>28</v>
      </c>
      <c r="Q10084" t="s">
        <v>34233</v>
      </c>
      <c r="R10084" t="s">
        <v>34233</v>
      </c>
      <c r="S10084" t="s">
        <v>33817</v>
      </c>
      <c r="T10084" t="s">
        <v>34349</v>
      </c>
      <c r="AD10084" t="str">
        <f t="shared" si="1564"/>
        <v/>
      </c>
      <c r="AE10084" t="str">
        <f t="shared" si="1566"/>
        <v/>
      </c>
      <c r="AF10084" t="str">
        <f t="shared" si="1565"/>
        <v/>
      </c>
      <c r="AG10084" s="17">
        <v>1</v>
      </c>
      <c r="AH10084">
        <f t="shared" si="1558"/>
        <v>2.8</v>
      </c>
      <c r="AI10084">
        <v>0.14499999999999999</v>
      </c>
      <c r="AJ10084">
        <f t="shared" si="1560"/>
        <v>0.40599999999999997</v>
      </c>
      <c r="AK10084" t="str">
        <f t="shared" si="1559"/>
        <v/>
      </c>
      <c r="AL10084" t="str">
        <f t="shared" si="1561"/>
        <v/>
      </c>
    </row>
    <row r="10085" spans="1:39" x14ac:dyDescent="0.2">
      <c r="A10085" t="s">
        <v>31373</v>
      </c>
      <c r="B10085" t="s">
        <v>126</v>
      </c>
      <c r="C10085" t="s">
        <v>31374</v>
      </c>
      <c r="D10085" s="1">
        <v>43864</v>
      </c>
      <c r="E10085" s="1">
        <v>44560</v>
      </c>
      <c r="F10085" t="s">
        <v>19</v>
      </c>
      <c r="I10085">
        <v>100</v>
      </c>
      <c r="J10085">
        <v>0</v>
      </c>
      <c r="K10085">
        <v>0</v>
      </c>
      <c r="L10085">
        <v>1991</v>
      </c>
      <c r="M10085">
        <v>1991</v>
      </c>
      <c r="N10085" t="s">
        <v>20</v>
      </c>
      <c r="O10085" t="s">
        <v>31375</v>
      </c>
      <c r="P10085" t="s">
        <v>28</v>
      </c>
      <c r="Q10085" t="s">
        <v>34233</v>
      </c>
      <c r="R10085" t="s">
        <v>34233</v>
      </c>
      <c r="S10085" t="s">
        <v>32628</v>
      </c>
      <c r="T10085" t="s">
        <v>34357</v>
      </c>
      <c r="U10085" t="s">
        <v>32634</v>
      </c>
      <c r="V10085" t="s">
        <v>33601</v>
      </c>
      <c r="W10085">
        <v>280</v>
      </c>
      <c r="X10085" t="s">
        <v>32784</v>
      </c>
      <c r="Y10085" t="s">
        <v>32661</v>
      </c>
      <c r="Z10085">
        <f>480+200</f>
        <v>680</v>
      </c>
      <c r="AA10085">
        <v>8.5</v>
      </c>
      <c r="AB10085">
        <v>14</v>
      </c>
      <c r="AC10085">
        <v>1</v>
      </c>
      <c r="AD10085" t="str">
        <f t="shared" si="1564"/>
        <v/>
      </c>
      <c r="AE10085" t="str">
        <f t="shared" si="1566"/>
        <v/>
      </c>
      <c r="AF10085" t="str">
        <f t="shared" si="1565"/>
        <v/>
      </c>
      <c r="AG10085">
        <f t="shared" ref="AG10085:AG10090" si="1567">IF((S10085&lt;&gt;"tühi")*(AC10085&lt;&gt;""),AC10085,"")</f>
        <v>1</v>
      </c>
      <c r="AH10085">
        <f t="shared" ref="AH10085:AH10148" si="1568">IF(AG10085="","",AG10085*2.8)</f>
        <v>2.8</v>
      </c>
      <c r="AI10085">
        <v>0.14499999999999999</v>
      </c>
      <c r="AJ10085">
        <f t="shared" si="1560"/>
        <v>0.40599999999999997</v>
      </c>
      <c r="AK10085" t="str">
        <f t="shared" ref="AK10085:AK10148" si="1569">IF(AE10085="","",AE10085*2.8)</f>
        <v/>
      </c>
      <c r="AL10085" t="str">
        <f t="shared" si="1561"/>
        <v/>
      </c>
      <c r="AM10085" t="s">
        <v>34113</v>
      </c>
    </row>
    <row r="10086" spans="1:39" x14ac:dyDescent="0.2">
      <c r="A10086" t="s">
        <v>19383</v>
      </c>
      <c r="B10086" t="s">
        <v>126</v>
      </c>
      <c r="C10086" t="s">
        <v>19384</v>
      </c>
      <c r="D10086" s="1">
        <v>38042</v>
      </c>
      <c r="E10086" s="1">
        <v>44595</v>
      </c>
      <c r="F10086" t="s">
        <v>19</v>
      </c>
      <c r="I10086">
        <v>100</v>
      </c>
      <c r="J10086">
        <v>0</v>
      </c>
      <c r="K10086">
        <v>0</v>
      </c>
      <c r="L10086">
        <v>8313</v>
      </c>
      <c r="M10086">
        <v>8313</v>
      </c>
      <c r="N10086" t="s">
        <v>20</v>
      </c>
      <c r="O10086" t="s">
        <v>19385</v>
      </c>
      <c r="P10086" t="s">
        <v>28</v>
      </c>
      <c r="Q10086" t="s">
        <v>34233</v>
      </c>
      <c r="R10086" t="s">
        <v>34233</v>
      </c>
      <c r="S10086" t="s">
        <v>33803</v>
      </c>
      <c r="T10086" t="s">
        <v>34357</v>
      </c>
      <c r="U10086" t="s">
        <v>32634</v>
      </c>
      <c r="V10086" t="s">
        <v>35061</v>
      </c>
      <c r="W10086">
        <v>200</v>
      </c>
      <c r="X10086">
        <v>2</v>
      </c>
      <c r="Y10086" t="s">
        <v>32654</v>
      </c>
      <c r="AA10086">
        <v>8.5</v>
      </c>
      <c r="AB10086">
        <v>15</v>
      </c>
      <c r="AC10086">
        <v>1</v>
      </c>
      <c r="AD10086" t="str">
        <f t="shared" si="1564"/>
        <v/>
      </c>
      <c r="AE10086" t="str">
        <f t="shared" si="1566"/>
        <v/>
      </c>
      <c r="AF10086" t="str">
        <f t="shared" si="1565"/>
        <v/>
      </c>
      <c r="AG10086">
        <f t="shared" si="1567"/>
        <v>1</v>
      </c>
      <c r="AH10086">
        <f t="shared" si="1568"/>
        <v>2.8</v>
      </c>
      <c r="AI10086">
        <v>0.14499999999999999</v>
      </c>
      <c r="AJ10086">
        <f t="shared" ref="AJ10086:AJ10149" si="1570">IF(COUNTBLANK(AH10086),"",AH10086*AI10086)</f>
        <v>0.40599999999999997</v>
      </c>
      <c r="AK10086" t="str">
        <f t="shared" si="1569"/>
        <v/>
      </c>
      <c r="AL10086" t="str">
        <f t="shared" si="1561"/>
        <v/>
      </c>
    </row>
    <row r="10087" spans="1:39" x14ac:dyDescent="0.2">
      <c r="A10087" t="s">
        <v>31381</v>
      </c>
      <c r="B10087" t="s">
        <v>126</v>
      </c>
      <c r="C10087" t="s">
        <v>31382</v>
      </c>
      <c r="D10087" s="1">
        <v>43864</v>
      </c>
      <c r="E10087" s="1">
        <v>44560</v>
      </c>
      <c r="F10087" t="s">
        <v>19</v>
      </c>
      <c r="I10087">
        <v>100</v>
      </c>
      <c r="J10087">
        <v>0</v>
      </c>
      <c r="K10087">
        <v>0</v>
      </c>
      <c r="L10087">
        <v>1563</v>
      </c>
      <c r="M10087">
        <v>1563</v>
      </c>
      <c r="N10087" t="s">
        <v>20</v>
      </c>
      <c r="O10087" t="s">
        <v>31383</v>
      </c>
      <c r="P10087" t="s">
        <v>28</v>
      </c>
      <c r="Q10087" t="s">
        <v>34233</v>
      </c>
      <c r="R10087" t="s">
        <v>34233</v>
      </c>
      <c r="S10087" t="s">
        <v>32628</v>
      </c>
      <c r="T10087" t="s">
        <v>34357</v>
      </c>
      <c r="U10087" t="s">
        <v>32634</v>
      </c>
      <c r="V10087" t="s">
        <v>33601</v>
      </c>
      <c r="W10087">
        <v>280</v>
      </c>
      <c r="X10087" t="s">
        <v>32784</v>
      </c>
      <c r="Y10087" t="s">
        <v>32661</v>
      </c>
      <c r="Z10087">
        <f>480+200</f>
        <v>680</v>
      </c>
      <c r="AA10087">
        <v>8.5</v>
      </c>
      <c r="AB10087">
        <v>18</v>
      </c>
      <c r="AC10087">
        <v>1</v>
      </c>
      <c r="AD10087" t="str">
        <f t="shared" si="1564"/>
        <v/>
      </c>
      <c r="AE10087" t="str">
        <f t="shared" si="1566"/>
        <v/>
      </c>
      <c r="AF10087" t="str">
        <f t="shared" si="1565"/>
        <v/>
      </c>
      <c r="AG10087">
        <f t="shared" si="1567"/>
        <v>1</v>
      </c>
      <c r="AH10087">
        <f t="shared" si="1568"/>
        <v>2.8</v>
      </c>
      <c r="AI10087">
        <v>0.14499999999999999</v>
      </c>
      <c r="AJ10087">
        <f t="shared" si="1570"/>
        <v>0.40599999999999997</v>
      </c>
      <c r="AK10087" t="str">
        <f t="shared" si="1569"/>
        <v/>
      </c>
      <c r="AL10087" t="str">
        <f t="shared" si="1561"/>
        <v/>
      </c>
      <c r="AM10087" t="s">
        <v>34113</v>
      </c>
    </row>
    <row r="10088" spans="1:39" s="20" customFormat="1" x14ac:dyDescent="0.2">
      <c r="A10088" s="20" t="s">
        <v>18552</v>
      </c>
      <c r="B10088" s="20" t="s">
        <v>126</v>
      </c>
      <c r="C10088" s="20" t="s">
        <v>18553</v>
      </c>
      <c r="D10088" s="21">
        <v>38042</v>
      </c>
      <c r="E10088" s="21">
        <v>44595</v>
      </c>
      <c r="F10088" s="20" t="s">
        <v>19</v>
      </c>
      <c r="I10088" s="20">
        <v>100</v>
      </c>
      <c r="J10088" s="20">
        <v>0</v>
      </c>
      <c r="K10088" s="20">
        <v>0</v>
      </c>
      <c r="L10088" s="20">
        <v>1706</v>
      </c>
      <c r="M10088" s="20">
        <v>1706</v>
      </c>
      <c r="N10088" s="20" t="s">
        <v>20</v>
      </c>
      <c r="O10088" s="20" t="s">
        <v>18554</v>
      </c>
      <c r="P10088" s="20" t="s">
        <v>28</v>
      </c>
      <c r="Q10088" s="20" t="s">
        <v>34234</v>
      </c>
      <c r="R10088" s="20" t="s">
        <v>33762</v>
      </c>
      <c r="S10088" s="20" t="s">
        <v>33942</v>
      </c>
      <c r="T10088" s="20" t="s">
        <v>34233</v>
      </c>
      <c r="V10088" s="20" t="s">
        <v>35061</v>
      </c>
      <c r="AD10088" s="20" t="str">
        <f t="shared" si="1564"/>
        <v/>
      </c>
      <c r="AE10088" s="20" t="str">
        <f t="shared" si="1566"/>
        <v/>
      </c>
      <c r="AF10088" s="20" t="str">
        <f t="shared" si="1565"/>
        <v/>
      </c>
      <c r="AG10088" s="20" t="str">
        <f t="shared" si="1567"/>
        <v/>
      </c>
      <c r="AH10088" s="20" t="str">
        <f t="shared" si="1568"/>
        <v/>
      </c>
      <c r="AI10088" s="20">
        <v>0.14499999999999999</v>
      </c>
      <c r="AJ10088" s="20" t="str">
        <f t="shared" si="1570"/>
        <v/>
      </c>
      <c r="AK10088" s="20" t="str">
        <f t="shared" si="1569"/>
        <v/>
      </c>
      <c r="AL10088" s="20" t="str">
        <f t="shared" si="1561"/>
        <v/>
      </c>
      <c r="AM10088" s="20" t="s">
        <v>34229</v>
      </c>
    </row>
    <row r="10089" spans="1:39" x14ac:dyDescent="0.2">
      <c r="A10089" t="s">
        <v>23628</v>
      </c>
      <c r="B10089" t="s">
        <v>126</v>
      </c>
      <c r="C10089" t="s">
        <v>23629</v>
      </c>
      <c r="D10089" s="1">
        <v>39030</v>
      </c>
      <c r="E10089" s="1">
        <v>44595</v>
      </c>
      <c r="F10089" t="s">
        <v>19</v>
      </c>
      <c r="I10089">
        <v>100</v>
      </c>
      <c r="J10089">
        <v>0</v>
      </c>
      <c r="K10089">
        <v>0</v>
      </c>
      <c r="L10089">
        <v>2112</v>
      </c>
      <c r="M10089">
        <v>2112</v>
      </c>
      <c r="N10089" t="s">
        <v>20</v>
      </c>
      <c r="O10089" t="s">
        <v>23630</v>
      </c>
      <c r="P10089" t="s">
        <v>28</v>
      </c>
      <c r="Q10089" t="s">
        <v>34233</v>
      </c>
      <c r="R10089" t="s">
        <v>34233</v>
      </c>
      <c r="S10089" t="s">
        <v>33797</v>
      </c>
      <c r="T10089" t="s">
        <v>34357</v>
      </c>
      <c r="U10089" t="s">
        <v>32634</v>
      </c>
      <c r="V10089" t="s">
        <v>33617</v>
      </c>
      <c r="W10089">
        <v>400</v>
      </c>
      <c r="X10089">
        <v>2</v>
      </c>
      <c r="Y10089" t="s">
        <v>32661</v>
      </c>
      <c r="AC10089">
        <v>1</v>
      </c>
      <c r="AD10089" t="str">
        <f t="shared" si="1564"/>
        <v/>
      </c>
      <c r="AE10089" t="str">
        <f t="shared" si="1566"/>
        <v/>
      </c>
      <c r="AF10089" t="str">
        <f t="shared" si="1565"/>
        <v/>
      </c>
      <c r="AG10089">
        <f t="shared" si="1567"/>
        <v>1</v>
      </c>
      <c r="AH10089">
        <f t="shared" si="1568"/>
        <v>2.8</v>
      </c>
      <c r="AI10089">
        <v>0.14499999999999999</v>
      </c>
      <c r="AJ10089">
        <f t="shared" si="1570"/>
        <v>0.40599999999999997</v>
      </c>
      <c r="AK10089" t="str">
        <f t="shared" si="1569"/>
        <v/>
      </c>
      <c r="AL10089" t="str">
        <f t="shared" si="1561"/>
        <v/>
      </c>
    </row>
    <row r="10090" spans="1:39" x14ac:dyDescent="0.2">
      <c r="A10090" t="s">
        <v>23624</v>
      </c>
      <c r="B10090" t="s">
        <v>126</v>
      </c>
      <c r="C10090" t="s">
        <v>23625</v>
      </c>
      <c r="D10090" s="1">
        <v>39030</v>
      </c>
      <c r="E10090" s="1">
        <v>44606</v>
      </c>
      <c r="F10090" t="s">
        <v>19</v>
      </c>
      <c r="I10090">
        <v>100</v>
      </c>
      <c r="J10090">
        <v>0</v>
      </c>
      <c r="K10090">
        <v>0</v>
      </c>
      <c r="L10090">
        <v>2620</v>
      </c>
      <c r="M10090">
        <v>2620</v>
      </c>
      <c r="N10090" t="s">
        <v>20</v>
      </c>
      <c r="O10090" t="s">
        <v>12791</v>
      </c>
      <c r="P10090" t="s">
        <v>28</v>
      </c>
      <c r="Q10090" t="s">
        <v>34233</v>
      </c>
      <c r="R10090" t="s">
        <v>34233</v>
      </c>
      <c r="S10090" t="s">
        <v>33942</v>
      </c>
      <c r="T10090" t="s">
        <v>34233</v>
      </c>
      <c r="U10090" t="s">
        <v>32634</v>
      </c>
      <c r="V10090" t="s">
        <v>33617</v>
      </c>
      <c r="W10090">
        <v>400</v>
      </c>
      <c r="X10090">
        <v>2</v>
      </c>
      <c r="Y10090" t="s">
        <v>32661</v>
      </c>
      <c r="AC10090">
        <v>1</v>
      </c>
      <c r="AD10090" t="str">
        <f t="shared" si="1564"/>
        <v/>
      </c>
      <c r="AE10090">
        <f t="shared" si="1566"/>
        <v>1</v>
      </c>
      <c r="AF10090" t="str">
        <f t="shared" si="1565"/>
        <v/>
      </c>
      <c r="AG10090" t="str">
        <f t="shared" si="1567"/>
        <v/>
      </c>
      <c r="AH10090" t="str">
        <f t="shared" si="1568"/>
        <v/>
      </c>
      <c r="AI10090">
        <v>0.14499999999999999</v>
      </c>
      <c r="AJ10090" t="str">
        <f t="shared" si="1570"/>
        <v/>
      </c>
      <c r="AK10090">
        <f t="shared" si="1569"/>
        <v>2.8</v>
      </c>
      <c r="AL10090">
        <f t="shared" si="1561"/>
        <v>0.40599999999999997</v>
      </c>
    </row>
    <row r="10091" spans="1:39" x14ac:dyDescent="0.2">
      <c r="A10091" t="s">
        <v>9466</v>
      </c>
      <c r="B10091" t="s">
        <v>126</v>
      </c>
      <c r="C10091" t="s">
        <v>9467</v>
      </c>
      <c r="D10091" s="1">
        <v>36384</v>
      </c>
      <c r="E10091" s="1">
        <v>43456</v>
      </c>
      <c r="F10091" t="s">
        <v>19</v>
      </c>
      <c r="I10091">
        <v>100</v>
      </c>
      <c r="J10091">
        <v>0</v>
      </c>
      <c r="K10091">
        <v>0</v>
      </c>
      <c r="L10091">
        <v>2279</v>
      </c>
      <c r="M10091">
        <v>2279</v>
      </c>
      <c r="N10091" t="s">
        <v>20</v>
      </c>
      <c r="O10091" t="s">
        <v>9468</v>
      </c>
      <c r="P10091" t="s">
        <v>28</v>
      </c>
      <c r="Q10091" t="s">
        <v>34233</v>
      </c>
      <c r="R10091" t="s">
        <v>34233</v>
      </c>
      <c r="S10091" t="s">
        <v>33800</v>
      </c>
      <c r="T10091" t="s">
        <v>34357</v>
      </c>
      <c r="AD10091" t="str">
        <f t="shared" si="1564"/>
        <v/>
      </c>
      <c r="AE10091" t="str">
        <f t="shared" si="1566"/>
        <v/>
      </c>
      <c r="AF10091" t="str">
        <f t="shared" si="1565"/>
        <v/>
      </c>
      <c r="AG10091" s="17">
        <v>1</v>
      </c>
      <c r="AH10091">
        <f t="shared" si="1568"/>
        <v>2.8</v>
      </c>
      <c r="AI10091">
        <v>0.14499999999999999</v>
      </c>
      <c r="AJ10091">
        <f t="shared" si="1570"/>
        <v>0.40599999999999997</v>
      </c>
      <c r="AK10091" t="str">
        <f t="shared" si="1569"/>
        <v/>
      </c>
      <c r="AL10091" t="str">
        <f t="shared" ref="AL10091:AL10154" si="1571">IF(COUNTBLANK(AK10091),"",AK10091*AI10091)</f>
        <v/>
      </c>
    </row>
    <row r="10092" spans="1:39" x14ac:dyDescent="0.2">
      <c r="A10092" t="s">
        <v>23631</v>
      </c>
      <c r="B10092" t="s">
        <v>126</v>
      </c>
      <c r="C10092" t="s">
        <v>23632</v>
      </c>
      <c r="D10092" s="1">
        <v>39030</v>
      </c>
      <c r="E10092" s="1">
        <v>44546</v>
      </c>
      <c r="F10092" t="s">
        <v>19</v>
      </c>
      <c r="I10092">
        <v>100</v>
      </c>
      <c r="J10092">
        <v>0</v>
      </c>
      <c r="K10092">
        <v>0</v>
      </c>
      <c r="L10092">
        <v>1200</v>
      </c>
      <c r="M10092">
        <v>1200</v>
      </c>
      <c r="N10092" t="s">
        <v>20</v>
      </c>
      <c r="O10092" t="s">
        <v>23633</v>
      </c>
      <c r="P10092" t="s">
        <v>28</v>
      </c>
      <c r="Q10092" t="s">
        <v>34234</v>
      </c>
      <c r="R10092" t="s">
        <v>33762</v>
      </c>
      <c r="S10092" t="s">
        <v>33942</v>
      </c>
      <c r="T10092" t="s">
        <v>34233</v>
      </c>
      <c r="U10092" t="s">
        <v>32634</v>
      </c>
      <c r="V10092" t="s">
        <v>33617</v>
      </c>
      <c r="W10092">
        <v>900</v>
      </c>
      <c r="X10092">
        <v>2</v>
      </c>
      <c r="Y10092" t="s">
        <v>32661</v>
      </c>
      <c r="AC10092">
        <v>1</v>
      </c>
      <c r="AD10092" t="str">
        <f t="shared" si="1564"/>
        <v/>
      </c>
      <c r="AE10092">
        <f t="shared" si="1566"/>
        <v>1</v>
      </c>
      <c r="AF10092" t="str">
        <f t="shared" si="1565"/>
        <v/>
      </c>
      <c r="AG10092" t="str">
        <f t="shared" ref="AG10092:AG10109" si="1572">IF((S10092&lt;&gt;"tühi")*(AC10092&lt;&gt;""),AC10092,"")</f>
        <v/>
      </c>
      <c r="AH10092" t="str">
        <f t="shared" si="1568"/>
        <v/>
      </c>
      <c r="AI10092">
        <v>0.14499999999999999</v>
      </c>
      <c r="AJ10092" t="str">
        <f t="shared" si="1570"/>
        <v/>
      </c>
      <c r="AK10092">
        <f t="shared" si="1569"/>
        <v>2.8</v>
      </c>
      <c r="AL10092">
        <f t="shared" si="1571"/>
        <v>0.40599999999999997</v>
      </c>
    </row>
    <row r="10093" spans="1:39" x14ac:dyDescent="0.2">
      <c r="A10093" t="s">
        <v>31340</v>
      </c>
      <c r="B10093" t="s">
        <v>126</v>
      </c>
      <c r="C10093" t="s">
        <v>31341</v>
      </c>
      <c r="D10093" s="1">
        <v>43880</v>
      </c>
      <c r="E10093" s="1">
        <v>43880</v>
      </c>
      <c r="F10093" t="s">
        <v>19</v>
      </c>
      <c r="I10093">
        <v>100</v>
      </c>
      <c r="J10093">
        <v>0</v>
      </c>
      <c r="K10093">
        <v>0</v>
      </c>
      <c r="L10093">
        <v>2728</v>
      </c>
      <c r="M10093">
        <v>2728</v>
      </c>
      <c r="N10093" t="s">
        <v>20</v>
      </c>
      <c r="O10093" t="s">
        <v>31342</v>
      </c>
      <c r="P10093" t="s">
        <v>28</v>
      </c>
      <c r="Q10093" t="s">
        <v>34233</v>
      </c>
      <c r="R10093" t="s">
        <v>34233</v>
      </c>
      <c r="S10093" t="s">
        <v>32628</v>
      </c>
      <c r="T10093" t="s">
        <v>34356</v>
      </c>
      <c r="U10093" t="s">
        <v>32656</v>
      </c>
      <c r="V10093" t="s">
        <v>33635</v>
      </c>
      <c r="W10093">
        <v>500</v>
      </c>
      <c r="X10093">
        <v>2</v>
      </c>
      <c r="Y10093" t="s">
        <v>32661</v>
      </c>
      <c r="Z10093">
        <v>1000</v>
      </c>
      <c r="AA10093">
        <v>8.5</v>
      </c>
      <c r="AC10093">
        <v>2</v>
      </c>
      <c r="AD10093" t="str">
        <f t="shared" si="1564"/>
        <v/>
      </c>
      <c r="AE10093" t="str">
        <f t="shared" si="1566"/>
        <v/>
      </c>
      <c r="AF10093" t="str">
        <f t="shared" si="1565"/>
        <v/>
      </c>
      <c r="AG10093">
        <f t="shared" si="1572"/>
        <v>2</v>
      </c>
      <c r="AH10093">
        <f t="shared" si="1568"/>
        <v>5.6</v>
      </c>
      <c r="AI10093">
        <v>0.14499999999999999</v>
      </c>
      <c r="AJ10093">
        <f t="shared" si="1570"/>
        <v>0.81199999999999994</v>
      </c>
      <c r="AK10093" t="str">
        <f t="shared" si="1569"/>
        <v/>
      </c>
      <c r="AL10093" t="str">
        <f t="shared" si="1571"/>
        <v/>
      </c>
    </row>
    <row r="10094" spans="1:39" x14ac:dyDescent="0.2">
      <c r="A10094" t="s">
        <v>24933</v>
      </c>
      <c r="B10094" t="s">
        <v>126</v>
      </c>
      <c r="C10094" t="s">
        <v>24934</v>
      </c>
      <c r="D10094" s="1">
        <v>39524</v>
      </c>
      <c r="E10094" s="1">
        <v>43456</v>
      </c>
      <c r="F10094" t="s">
        <v>19</v>
      </c>
      <c r="I10094">
        <v>100</v>
      </c>
      <c r="J10094">
        <v>0</v>
      </c>
      <c r="K10094">
        <v>0</v>
      </c>
      <c r="L10094">
        <v>1802</v>
      </c>
      <c r="M10094">
        <v>1802</v>
      </c>
      <c r="N10094" t="s">
        <v>20</v>
      </c>
      <c r="O10094" t="s">
        <v>24935</v>
      </c>
      <c r="P10094" t="s">
        <v>28</v>
      </c>
      <c r="Q10094" t="s">
        <v>34233</v>
      </c>
      <c r="R10094" t="s">
        <v>34233</v>
      </c>
      <c r="S10094" t="s">
        <v>33807</v>
      </c>
      <c r="T10094" t="s">
        <v>34349</v>
      </c>
      <c r="U10094" t="s">
        <v>32634</v>
      </c>
      <c r="V10094" t="s">
        <v>33636</v>
      </c>
      <c r="W10094">
        <v>270</v>
      </c>
      <c r="X10094">
        <v>2</v>
      </c>
      <c r="Y10094" t="s">
        <v>32665</v>
      </c>
      <c r="AA10094">
        <v>8.5</v>
      </c>
      <c r="AC10094">
        <v>1</v>
      </c>
      <c r="AD10094" t="str">
        <f t="shared" si="1564"/>
        <v/>
      </c>
      <c r="AE10094" t="str">
        <f t="shared" si="1566"/>
        <v/>
      </c>
      <c r="AF10094" t="str">
        <f t="shared" si="1565"/>
        <v/>
      </c>
      <c r="AG10094">
        <f t="shared" si="1572"/>
        <v>1</v>
      </c>
      <c r="AH10094">
        <f t="shared" si="1568"/>
        <v>2.8</v>
      </c>
      <c r="AI10094">
        <v>0.14499999999999999</v>
      </c>
      <c r="AJ10094">
        <f t="shared" si="1570"/>
        <v>0.40599999999999997</v>
      </c>
      <c r="AK10094" t="str">
        <f t="shared" si="1569"/>
        <v/>
      </c>
      <c r="AL10094" t="str">
        <f t="shared" si="1571"/>
        <v/>
      </c>
    </row>
    <row r="10095" spans="1:39" x14ac:dyDescent="0.2">
      <c r="A10095" t="s">
        <v>24936</v>
      </c>
      <c r="B10095" t="s">
        <v>126</v>
      </c>
      <c r="C10095" t="s">
        <v>24937</v>
      </c>
      <c r="D10095" s="1">
        <v>39524</v>
      </c>
      <c r="E10095" s="1">
        <v>43456</v>
      </c>
      <c r="F10095" t="s">
        <v>19</v>
      </c>
      <c r="I10095">
        <v>100</v>
      </c>
      <c r="J10095">
        <v>0</v>
      </c>
      <c r="K10095">
        <v>0</v>
      </c>
      <c r="L10095">
        <v>1667</v>
      </c>
      <c r="M10095">
        <v>1667</v>
      </c>
      <c r="N10095" t="s">
        <v>20</v>
      </c>
      <c r="O10095" t="s">
        <v>24938</v>
      </c>
      <c r="P10095" t="s">
        <v>28</v>
      </c>
      <c r="Q10095" t="s">
        <v>34233</v>
      </c>
      <c r="R10095" t="s">
        <v>34233</v>
      </c>
      <c r="S10095" t="s">
        <v>32628</v>
      </c>
      <c r="T10095" t="s">
        <v>34357</v>
      </c>
      <c r="U10095" t="s">
        <v>32634</v>
      </c>
      <c r="V10095" t="s">
        <v>33636</v>
      </c>
      <c r="W10095">
        <v>170</v>
      </c>
      <c r="X10095">
        <v>2</v>
      </c>
      <c r="Y10095" t="s">
        <v>32654</v>
      </c>
      <c r="AA10095">
        <v>8.5</v>
      </c>
      <c r="AC10095">
        <v>1</v>
      </c>
      <c r="AD10095" t="str">
        <f t="shared" si="1564"/>
        <v/>
      </c>
      <c r="AE10095" t="str">
        <f t="shared" si="1566"/>
        <v/>
      </c>
      <c r="AF10095" t="str">
        <f t="shared" si="1565"/>
        <v/>
      </c>
      <c r="AG10095">
        <f t="shared" si="1572"/>
        <v>1</v>
      </c>
      <c r="AH10095">
        <f t="shared" si="1568"/>
        <v>2.8</v>
      </c>
      <c r="AI10095">
        <v>0.14499999999999999</v>
      </c>
      <c r="AJ10095">
        <f t="shared" si="1570"/>
        <v>0.40599999999999997</v>
      </c>
      <c r="AK10095" t="str">
        <f t="shared" si="1569"/>
        <v/>
      </c>
      <c r="AL10095" t="str">
        <f t="shared" si="1571"/>
        <v/>
      </c>
    </row>
    <row r="10096" spans="1:39" x14ac:dyDescent="0.2">
      <c r="A10096" t="s">
        <v>14970</v>
      </c>
      <c r="B10096" t="s">
        <v>126</v>
      </c>
      <c r="C10096" t="s">
        <v>14971</v>
      </c>
      <c r="D10096" s="1">
        <v>37307</v>
      </c>
      <c r="E10096" s="1">
        <v>44530</v>
      </c>
      <c r="F10096" t="s">
        <v>26</v>
      </c>
      <c r="I10096">
        <v>100</v>
      </c>
      <c r="J10096">
        <v>0</v>
      </c>
      <c r="K10096">
        <v>0</v>
      </c>
      <c r="L10096">
        <v>378</v>
      </c>
      <c r="M10096">
        <v>378</v>
      </c>
      <c r="N10096" t="s">
        <v>20</v>
      </c>
      <c r="O10096" t="s">
        <v>14972</v>
      </c>
      <c r="P10096" t="s">
        <v>28</v>
      </c>
      <c r="Q10096" t="s">
        <v>34233</v>
      </c>
      <c r="R10096" t="s">
        <v>34233</v>
      </c>
      <c r="S10096" t="s">
        <v>34233</v>
      </c>
      <c r="T10096" t="s">
        <v>34233</v>
      </c>
      <c r="AD10096" t="str">
        <f t="shared" si="1564"/>
        <v/>
      </c>
      <c r="AE10096" t="str">
        <f t="shared" si="1566"/>
        <v/>
      </c>
      <c r="AF10096" t="str">
        <f t="shared" si="1565"/>
        <v/>
      </c>
      <c r="AG10096" t="str">
        <f t="shared" si="1572"/>
        <v/>
      </c>
      <c r="AH10096" t="str">
        <f t="shared" si="1568"/>
        <v/>
      </c>
      <c r="AI10096">
        <v>0.14499999999999999</v>
      </c>
      <c r="AJ10096" t="str">
        <f t="shared" si="1570"/>
        <v/>
      </c>
      <c r="AK10096" t="str">
        <f t="shared" si="1569"/>
        <v/>
      </c>
      <c r="AL10096" t="str">
        <f t="shared" si="1571"/>
        <v/>
      </c>
    </row>
    <row r="10097" spans="1:39" x14ac:dyDescent="0.2">
      <c r="A10097" t="s">
        <v>31384</v>
      </c>
      <c r="B10097" t="s">
        <v>126</v>
      </c>
      <c r="C10097" t="s">
        <v>31385</v>
      </c>
      <c r="D10097" s="1">
        <v>43864</v>
      </c>
      <c r="E10097" s="1">
        <v>44560</v>
      </c>
      <c r="F10097" t="s">
        <v>26</v>
      </c>
      <c r="I10097">
        <v>100</v>
      </c>
      <c r="J10097">
        <v>0</v>
      </c>
      <c r="K10097">
        <v>0</v>
      </c>
      <c r="L10097">
        <v>29</v>
      </c>
      <c r="M10097">
        <v>29</v>
      </c>
      <c r="N10097" t="s">
        <v>20</v>
      </c>
      <c r="O10097" t="s">
        <v>31386</v>
      </c>
      <c r="P10097" t="s">
        <v>44</v>
      </c>
      <c r="Q10097" t="s">
        <v>34233</v>
      </c>
      <c r="R10097" t="s">
        <v>34233</v>
      </c>
      <c r="S10097" t="s">
        <v>34233</v>
      </c>
      <c r="T10097" t="s">
        <v>34233</v>
      </c>
      <c r="V10097" t="s">
        <v>33601</v>
      </c>
      <c r="AD10097" t="str">
        <f t="shared" si="1564"/>
        <v/>
      </c>
      <c r="AE10097" t="str">
        <f t="shared" si="1566"/>
        <v/>
      </c>
      <c r="AF10097" t="str">
        <f t="shared" si="1565"/>
        <v/>
      </c>
      <c r="AG10097" t="str">
        <f t="shared" si="1572"/>
        <v/>
      </c>
      <c r="AH10097" t="str">
        <f t="shared" si="1568"/>
        <v/>
      </c>
      <c r="AI10097">
        <v>0.14499999999999999</v>
      </c>
      <c r="AJ10097" t="str">
        <f t="shared" si="1570"/>
        <v/>
      </c>
      <c r="AK10097" t="str">
        <f t="shared" si="1569"/>
        <v/>
      </c>
      <c r="AL10097" t="str">
        <f t="shared" si="1571"/>
        <v/>
      </c>
    </row>
    <row r="10098" spans="1:39" x14ac:dyDescent="0.2">
      <c r="A10098" t="s">
        <v>31343</v>
      </c>
      <c r="B10098" t="s">
        <v>126</v>
      </c>
      <c r="C10098" t="s">
        <v>31344</v>
      </c>
      <c r="D10098" s="1">
        <v>43880</v>
      </c>
      <c r="E10098" s="1">
        <v>43880</v>
      </c>
      <c r="F10098" t="s">
        <v>26</v>
      </c>
      <c r="I10098">
        <v>100</v>
      </c>
      <c r="J10098">
        <v>0</v>
      </c>
      <c r="K10098">
        <v>0</v>
      </c>
      <c r="L10098">
        <v>303</v>
      </c>
      <c r="M10098">
        <v>303</v>
      </c>
      <c r="N10098" t="s">
        <v>20</v>
      </c>
      <c r="O10098" t="s">
        <v>31345</v>
      </c>
      <c r="P10098" t="s">
        <v>44</v>
      </c>
      <c r="Q10098" t="s">
        <v>34233</v>
      </c>
      <c r="R10098" t="s">
        <v>34233</v>
      </c>
      <c r="S10098" t="s">
        <v>34233</v>
      </c>
      <c r="T10098" t="s">
        <v>34233</v>
      </c>
      <c r="V10098" t="s">
        <v>33635</v>
      </c>
      <c r="AD10098" t="str">
        <f t="shared" si="1564"/>
        <v/>
      </c>
      <c r="AE10098" t="str">
        <f t="shared" ref="AE10098:AE10129" si="1573">IF((S10098="tühi")*(AC10098&lt;&gt;""),AC10098,"")</f>
        <v/>
      </c>
      <c r="AF10098" t="str">
        <f t="shared" si="1565"/>
        <v/>
      </c>
      <c r="AG10098" t="str">
        <f t="shared" si="1572"/>
        <v/>
      </c>
      <c r="AH10098" t="str">
        <f t="shared" si="1568"/>
        <v/>
      </c>
      <c r="AI10098">
        <v>0.14499999999999999</v>
      </c>
      <c r="AJ10098" t="str">
        <f t="shared" si="1570"/>
        <v/>
      </c>
      <c r="AK10098" t="str">
        <f t="shared" si="1569"/>
        <v/>
      </c>
      <c r="AL10098" t="str">
        <f t="shared" si="1571"/>
        <v/>
      </c>
    </row>
    <row r="10099" spans="1:39" x14ac:dyDescent="0.2">
      <c r="A10099" t="s">
        <v>31387</v>
      </c>
      <c r="B10099" t="s">
        <v>126</v>
      </c>
      <c r="C10099" t="s">
        <v>31388</v>
      </c>
      <c r="D10099" s="1">
        <v>43864</v>
      </c>
      <c r="E10099" s="1">
        <v>44560</v>
      </c>
      <c r="F10099" t="s">
        <v>26</v>
      </c>
      <c r="I10099">
        <v>100</v>
      </c>
      <c r="J10099">
        <v>0</v>
      </c>
      <c r="K10099">
        <v>0</v>
      </c>
      <c r="L10099">
        <v>19</v>
      </c>
      <c r="M10099">
        <v>19</v>
      </c>
      <c r="N10099" t="s">
        <v>20</v>
      </c>
      <c r="O10099" t="s">
        <v>31389</v>
      </c>
      <c r="P10099" t="s">
        <v>44</v>
      </c>
      <c r="Q10099" t="s">
        <v>34233</v>
      </c>
      <c r="R10099" t="s">
        <v>34233</v>
      </c>
      <c r="S10099" t="s">
        <v>34233</v>
      </c>
      <c r="T10099" t="s">
        <v>34233</v>
      </c>
      <c r="V10099" t="s">
        <v>33601</v>
      </c>
      <c r="AD10099" t="str">
        <f t="shared" si="1564"/>
        <v/>
      </c>
      <c r="AE10099" t="str">
        <f t="shared" si="1573"/>
        <v/>
      </c>
      <c r="AF10099" t="str">
        <f t="shared" si="1565"/>
        <v/>
      </c>
      <c r="AG10099" t="str">
        <f t="shared" si="1572"/>
        <v/>
      </c>
      <c r="AH10099" t="str">
        <f t="shared" si="1568"/>
        <v/>
      </c>
      <c r="AI10099">
        <v>0.14499999999999999</v>
      </c>
      <c r="AJ10099" t="str">
        <f t="shared" si="1570"/>
        <v/>
      </c>
      <c r="AK10099" t="str">
        <f t="shared" si="1569"/>
        <v/>
      </c>
      <c r="AL10099" t="str">
        <f t="shared" si="1571"/>
        <v/>
      </c>
    </row>
    <row r="10100" spans="1:39" x14ac:dyDescent="0.2">
      <c r="A10100" t="s">
        <v>20072</v>
      </c>
      <c r="B10100" t="s">
        <v>126</v>
      </c>
      <c r="C10100" t="s">
        <v>20073</v>
      </c>
      <c r="D10100" s="1">
        <v>38226</v>
      </c>
      <c r="E10100" s="1">
        <v>43456</v>
      </c>
      <c r="F10100" t="s">
        <v>26</v>
      </c>
      <c r="I10100">
        <v>100</v>
      </c>
      <c r="J10100">
        <v>0</v>
      </c>
      <c r="K10100">
        <v>0</v>
      </c>
      <c r="L10100">
        <v>69</v>
      </c>
      <c r="M10100">
        <v>69</v>
      </c>
      <c r="N10100" t="s">
        <v>20</v>
      </c>
      <c r="O10100" t="s">
        <v>20074</v>
      </c>
      <c r="P10100" t="s">
        <v>28</v>
      </c>
      <c r="Q10100" t="s">
        <v>34233</v>
      </c>
      <c r="R10100" t="s">
        <v>34233</v>
      </c>
      <c r="S10100" t="s">
        <v>34233</v>
      </c>
      <c r="T10100" t="s">
        <v>34233</v>
      </c>
      <c r="V10100" t="s">
        <v>33591</v>
      </c>
      <c r="AD10100" t="str">
        <f t="shared" si="1564"/>
        <v/>
      </c>
      <c r="AE10100" t="str">
        <f t="shared" si="1573"/>
        <v/>
      </c>
      <c r="AF10100" t="str">
        <f t="shared" si="1565"/>
        <v/>
      </c>
      <c r="AG10100" t="str">
        <f t="shared" si="1572"/>
        <v/>
      </c>
      <c r="AH10100" t="str">
        <f t="shared" si="1568"/>
        <v/>
      </c>
      <c r="AI10100">
        <v>0.14499999999999999</v>
      </c>
      <c r="AJ10100" t="str">
        <f t="shared" si="1570"/>
        <v/>
      </c>
      <c r="AK10100" t="str">
        <f t="shared" si="1569"/>
        <v/>
      </c>
      <c r="AL10100" t="str">
        <f t="shared" si="1571"/>
        <v/>
      </c>
    </row>
    <row r="10101" spans="1:39" x14ac:dyDescent="0.2">
      <c r="A10101" t="s">
        <v>31501</v>
      </c>
      <c r="B10101" t="s">
        <v>126</v>
      </c>
      <c r="C10101" t="s">
        <v>31502</v>
      </c>
      <c r="D10101" s="1">
        <v>43976</v>
      </c>
      <c r="E10101" s="1">
        <v>43976</v>
      </c>
      <c r="F10101" t="s">
        <v>26</v>
      </c>
      <c r="I10101">
        <v>100</v>
      </c>
      <c r="J10101">
        <v>0</v>
      </c>
      <c r="K10101">
        <v>0</v>
      </c>
      <c r="L10101">
        <v>1284</v>
      </c>
      <c r="M10101">
        <v>1284</v>
      </c>
      <c r="N10101" t="s">
        <v>20</v>
      </c>
      <c r="O10101" t="s">
        <v>31503</v>
      </c>
      <c r="P10101" t="s">
        <v>44</v>
      </c>
      <c r="Q10101" t="s">
        <v>34233</v>
      </c>
      <c r="R10101" t="s">
        <v>34233</v>
      </c>
      <c r="S10101" t="s">
        <v>34233</v>
      </c>
      <c r="T10101" t="s">
        <v>34233</v>
      </c>
      <c r="AD10101" t="str">
        <f t="shared" si="1564"/>
        <v/>
      </c>
      <c r="AE10101" t="str">
        <f t="shared" si="1573"/>
        <v/>
      </c>
      <c r="AF10101" t="str">
        <f t="shared" si="1565"/>
        <v/>
      </c>
      <c r="AG10101" t="str">
        <f t="shared" si="1572"/>
        <v/>
      </c>
      <c r="AH10101" t="str">
        <f t="shared" si="1568"/>
        <v/>
      </c>
      <c r="AI10101">
        <v>0.14499999999999999</v>
      </c>
      <c r="AJ10101" t="str">
        <f t="shared" si="1570"/>
        <v/>
      </c>
      <c r="AK10101" t="str">
        <f t="shared" si="1569"/>
        <v/>
      </c>
      <c r="AL10101" t="str">
        <f t="shared" si="1571"/>
        <v/>
      </c>
    </row>
    <row r="10102" spans="1:39" x14ac:dyDescent="0.2">
      <c r="A10102" t="s">
        <v>28956</v>
      </c>
      <c r="B10102" t="s">
        <v>126</v>
      </c>
      <c r="C10102" t="s">
        <v>28957</v>
      </c>
      <c r="D10102" s="1">
        <v>42801</v>
      </c>
      <c r="E10102" s="1">
        <v>44546</v>
      </c>
      <c r="F10102" t="s">
        <v>26</v>
      </c>
      <c r="I10102">
        <v>100</v>
      </c>
      <c r="J10102">
        <v>0</v>
      </c>
      <c r="K10102">
        <v>0</v>
      </c>
      <c r="L10102">
        <v>9322</v>
      </c>
      <c r="M10102">
        <v>9322</v>
      </c>
      <c r="N10102" t="s">
        <v>20</v>
      </c>
      <c r="O10102" t="s">
        <v>28958</v>
      </c>
      <c r="P10102" t="s">
        <v>44</v>
      </c>
      <c r="Q10102" t="s">
        <v>34233</v>
      </c>
      <c r="R10102" t="s">
        <v>34233</v>
      </c>
      <c r="S10102" t="s">
        <v>34233</v>
      </c>
      <c r="T10102" t="s">
        <v>34233</v>
      </c>
      <c r="V10102" t="s">
        <v>33616</v>
      </c>
      <c r="AD10102" t="str">
        <f t="shared" si="1564"/>
        <v/>
      </c>
      <c r="AE10102" t="str">
        <f t="shared" si="1573"/>
        <v/>
      </c>
      <c r="AF10102" t="str">
        <f t="shared" si="1565"/>
        <v/>
      </c>
      <c r="AG10102" t="str">
        <f t="shared" si="1572"/>
        <v/>
      </c>
      <c r="AH10102" t="str">
        <f t="shared" si="1568"/>
        <v/>
      </c>
      <c r="AI10102">
        <v>0.14499999999999999</v>
      </c>
      <c r="AJ10102" t="str">
        <f t="shared" si="1570"/>
        <v/>
      </c>
      <c r="AK10102" t="str">
        <f t="shared" si="1569"/>
        <v/>
      </c>
      <c r="AL10102" t="str">
        <f t="shared" si="1571"/>
        <v/>
      </c>
    </row>
    <row r="10103" spans="1:39" x14ac:dyDescent="0.2">
      <c r="A10103" t="s">
        <v>28953</v>
      </c>
      <c r="B10103" t="s">
        <v>126</v>
      </c>
      <c r="C10103" t="s">
        <v>28954</v>
      </c>
      <c r="D10103" s="1">
        <v>42801</v>
      </c>
      <c r="E10103" s="1">
        <v>44593</v>
      </c>
      <c r="F10103" t="s">
        <v>26</v>
      </c>
      <c r="I10103">
        <v>100</v>
      </c>
      <c r="J10103">
        <v>0</v>
      </c>
      <c r="K10103">
        <v>0</v>
      </c>
      <c r="L10103">
        <v>7345</v>
      </c>
      <c r="M10103">
        <v>7345</v>
      </c>
      <c r="N10103" t="s">
        <v>20</v>
      </c>
      <c r="O10103" t="s">
        <v>28955</v>
      </c>
      <c r="P10103" t="s">
        <v>44</v>
      </c>
      <c r="Q10103" t="s">
        <v>34233</v>
      </c>
      <c r="R10103" t="s">
        <v>34233</v>
      </c>
      <c r="S10103" t="s">
        <v>34233</v>
      </c>
      <c r="T10103" t="s">
        <v>34233</v>
      </c>
      <c r="AD10103" t="str">
        <f t="shared" si="1564"/>
        <v/>
      </c>
      <c r="AE10103" t="str">
        <f t="shared" si="1573"/>
        <v/>
      </c>
      <c r="AF10103" t="str">
        <f t="shared" si="1565"/>
        <v/>
      </c>
      <c r="AG10103" t="str">
        <f t="shared" si="1572"/>
        <v/>
      </c>
      <c r="AH10103" t="str">
        <f t="shared" si="1568"/>
        <v/>
      </c>
      <c r="AI10103">
        <v>0.14499999999999999</v>
      </c>
      <c r="AJ10103" t="str">
        <f t="shared" si="1570"/>
        <v/>
      </c>
      <c r="AK10103" t="str">
        <f t="shared" si="1569"/>
        <v/>
      </c>
      <c r="AL10103" t="str">
        <f t="shared" si="1571"/>
        <v/>
      </c>
    </row>
    <row r="10104" spans="1:39" x14ac:dyDescent="0.2">
      <c r="A10104" t="s">
        <v>28959</v>
      </c>
      <c r="B10104" t="s">
        <v>126</v>
      </c>
      <c r="C10104" t="s">
        <v>28960</v>
      </c>
      <c r="D10104" s="1">
        <v>42801</v>
      </c>
      <c r="E10104" s="1">
        <v>44546</v>
      </c>
      <c r="F10104" t="s">
        <v>26</v>
      </c>
      <c r="I10104">
        <v>100</v>
      </c>
      <c r="J10104">
        <v>0</v>
      </c>
      <c r="K10104">
        <v>0</v>
      </c>
      <c r="L10104">
        <v>9342</v>
      </c>
      <c r="M10104">
        <v>9342</v>
      </c>
      <c r="N10104" t="s">
        <v>20</v>
      </c>
      <c r="O10104" t="s">
        <v>28961</v>
      </c>
      <c r="P10104" t="s">
        <v>44</v>
      </c>
      <c r="Q10104" t="s">
        <v>34233</v>
      </c>
      <c r="R10104" t="s">
        <v>34233</v>
      </c>
      <c r="S10104" t="s">
        <v>34233</v>
      </c>
      <c r="T10104" t="s">
        <v>34233</v>
      </c>
      <c r="AD10104" t="str">
        <f t="shared" si="1564"/>
        <v/>
      </c>
      <c r="AE10104" t="str">
        <f t="shared" si="1573"/>
        <v/>
      </c>
      <c r="AF10104" t="str">
        <f t="shared" si="1565"/>
        <v/>
      </c>
      <c r="AG10104" t="str">
        <f t="shared" si="1572"/>
        <v/>
      </c>
      <c r="AH10104" t="str">
        <f t="shared" si="1568"/>
        <v/>
      </c>
      <c r="AI10104">
        <v>0.14499999999999999</v>
      </c>
      <c r="AJ10104" t="str">
        <f t="shared" si="1570"/>
        <v/>
      </c>
      <c r="AK10104" t="str">
        <f t="shared" si="1569"/>
        <v/>
      </c>
      <c r="AL10104" t="str">
        <f t="shared" si="1571"/>
        <v/>
      </c>
    </row>
    <row r="10105" spans="1:39" x14ac:dyDescent="0.2">
      <c r="A10105" t="s">
        <v>28728</v>
      </c>
      <c r="B10105" t="s">
        <v>126</v>
      </c>
      <c r="C10105" t="s">
        <v>28729</v>
      </c>
      <c r="D10105" s="1">
        <v>42781</v>
      </c>
      <c r="E10105" s="1">
        <v>44799</v>
      </c>
      <c r="F10105" t="s">
        <v>26</v>
      </c>
      <c r="I10105">
        <v>100</v>
      </c>
      <c r="J10105">
        <v>0</v>
      </c>
      <c r="K10105">
        <v>0</v>
      </c>
      <c r="L10105">
        <v>5557</v>
      </c>
      <c r="M10105">
        <v>5557</v>
      </c>
      <c r="N10105" t="s">
        <v>20</v>
      </c>
      <c r="O10105" t="s">
        <v>28730</v>
      </c>
      <c r="P10105" t="s">
        <v>44</v>
      </c>
      <c r="Q10105" t="s">
        <v>34233</v>
      </c>
      <c r="R10105" t="s">
        <v>34233</v>
      </c>
      <c r="S10105" t="s">
        <v>34233</v>
      </c>
      <c r="T10105" t="s">
        <v>34233</v>
      </c>
      <c r="AD10105" t="str">
        <f t="shared" si="1564"/>
        <v/>
      </c>
      <c r="AE10105" t="str">
        <f t="shared" si="1573"/>
        <v/>
      </c>
      <c r="AF10105" t="str">
        <f t="shared" si="1565"/>
        <v/>
      </c>
      <c r="AG10105" t="str">
        <f t="shared" si="1572"/>
        <v/>
      </c>
      <c r="AH10105" t="str">
        <f t="shared" si="1568"/>
        <v/>
      </c>
      <c r="AI10105">
        <v>0.14499999999999999</v>
      </c>
      <c r="AJ10105" t="str">
        <f t="shared" si="1570"/>
        <v/>
      </c>
      <c r="AK10105" t="str">
        <f t="shared" si="1569"/>
        <v/>
      </c>
      <c r="AL10105" t="str">
        <f t="shared" si="1571"/>
        <v/>
      </c>
    </row>
    <row r="10106" spans="1:39" x14ac:dyDescent="0.2">
      <c r="A10106" t="s">
        <v>25619</v>
      </c>
      <c r="B10106" t="s">
        <v>126</v>
      </c>
      <c r="C10106" t="s">
        <v>25620</v>
      </c>
      <c r="D10106" s="1">
        <v>40154</v>
      </c>
      <c r="E10106" s="1">
        <v>43456</v>
      </c>
      <c r="F10106" t="s">
        <v>26</v>
      </c>
      <c r="I10106">
        <v>100</v>
      </c>
      <c r="J10106">
        <v>0</v>
      </c>
      <c r="K10106">
        <v>0</v>
      </c>
      <c r="L10106">
        <v>601</v>
      </c>
      <c r="M10106">
        <v>601</v>
      </c>
      <c r="N10106" t="s">
        <v>20</v>
      </c>
      <c r="O10106" t="s">
        <v>25621</v>
      </c>
      <c r="P10106" t="s">
        <v>44</v>
      </c>
      <c r="Q10106" t="s">
        <v>34233</v>
      </c>
      <c r="R10106" t="s">
        <v>34233</v>
      </c>
      <c r="S10106" t="s">
        <v>34233</v>
      </c>
      <c r="T10106" t="s">
        <v>34233</v>
      </c>
      <c r="V10106" t="s">
        <v>33633</v>
      </c>
      <c r="AD10106" t="str">
        <f t="shared" si="1564"/>
        <v/>
      </c>
      <c r="AE10106" t="str">
        <f t="shared" si="1573"/>
        <v/>
      </c>
      <c r="AF10106" t="str">
        <f t="shared" si="1565"/>
        <v/>
      </c>
      <c r="AG10106" t="str">
        <f t="shared" si="1572"/>
        <v/>
      </c>
      <c r="AH10106" t="str">
        <f t="shared" si="1568"/>
        <v/>
      </c>
      <c r="AI10106">
        <v>0.14499999999999999</v>
      </c>
      <c r="AJ10106" t="str">
        <f t="shared" si="1570"/>
        <v/>
      </c>
      <c r="AK10106" t="str">
        <f t="shared" si="1569"/>
        <v/>
      </c>
      <c r="AL10106" t="str">
        <f t="shared" si="1571"/>
        <v/>
      </c>
    </row>
    <row r="10107" spans="1:39" x14ac:dyDescent="0.2">
      <c r="A10107" t="s">
        <v>26984</v>
      </c>
      <c r="B10107" t="s">
        <v>126</v>
      </c>
      <c r="C10107" t="s">
        <v>26985</v>
      </c>
      <c r="D10107" s="1">
        <v>41591</v>
      </c>
      <c r="E10107" s="1">
        <v>44546</v>
      </c>
      <c r="F10107" t="s">
        <v>26</v>
      </c>
      <c r="I10107">
        <v>100</v>
      </c>
      <c r="J10107">
        <v>0</v>
      </c>
      <c r="K10107">
        <v>0</v>
      </c>
      <c r="L10107">
        <v>452</v>
      </c>
      <c r="M10107">
        <v>452</v>
      </c>
      <c r="N10107" t="s">
        <v>20</v>
      </c>
      <c r="O10107" t="s">
        <v>26986</v>
      </c>
      <c r="P10107" t="s">
        <v>44</v>
      </c>
      <c r="Q10107" t="s">
        <v>34233</v>
      </c>
      <c r="R10107" t="s">
        <v>34233</v>
      </c>
      <c r="S10107" t="s">
        <v>34233</v>
      </c>
      <c r="T10107" t="s">
        <v>34233</v>
      </c>
      <c r="V10107" t="s">
        <v>33634</v>
      </c>
      <c r="AD10107" t="str">
        <f t="shared" si="1564"/>
        <v/>
      </c>
      <c r="AE10107" t="str">
        <f t="shared" si="1573"/>
        <v/>
      </c>
      <c r="AF10107" t="str">
        <f t="shared" si="1565"/>
        <v/>
      </c>
      <c r="AG10107" t="str">
        <f t="shared" si="1572"/>
        <v/>
      </c>
      <c r="AH10107" t="str">
        <f t="shared" si="1568"/>
        <v/>
      </c>
      <c r="AI10107">
        <v>0.14499999999999999</v>
      </c>
      <c r="AJ10107" t="str">
        <f t="shared" si="1570"/>
        <v/>
      </c>
      <c r="AK10107" t="str">
        <f t="shared" si="1569"/>
        <v/>
      </c>
      <c r="AL10107" t="str">
        <f t="shared" si="1571"/>
        <v/>
      </c>
    </row>
    <row r="10108" spans="1:39" x14ac:dyDescent="0.2">
      <c r="A10108" t="s">
        <v>12967</v>
      </c>
      <c r="B10108" t="s">
        <v>126</v>
      </c>
      <c r="C10108" t="s">
        <v>12968</v>
      </c>
      <c r="D10108" s="1">
        <v>36696</v>
      </c>
      <c r="E10108" s="1">
        <v>44236</v>
      </c>
      <c r="F10108" t="s">
        <v>39</v>
      </c>
      <c r="I10108">
        <v>100</v>
      </c>
      <c r="J10108">
        <v>0</v>
      </c>
      <c r="K10108">
        <v>0</v>
      </c>
      <c r="L10108">
        <v>2333</v>
      </c>
      <c r="M10108">
        <v>2333</v>
      </c>
      <c r="N10108" t="s">
        <v>20</v>
      </c>
      <c r="O10108" t="s">
        <v>12969</v>
      </c>
      <c r="P10108" t="s">
        <v>28</v>
      </c>
      <c r="Q10108" t="s">
        <v>34233</v>
      </c>
      <c r="R10108" t="s">
        <v>34233</v>
      </c>
      <c r="S10108" t="s">
        <v>33942</v>
      </c>
      <c r="T10108" t="s">
        <v>34233</v>
      </c>
      <c r="AD10108" t="str">
        <f t="shared" si="1564"/>
        <v/>
      </c>
      <c r="AE10108" t="str">
        <f t="shared" si="1573"/>
        <v/>
      </c>
      <c r="AF10108" t="str">
        <f t="shared" si="1565"/>
        <v/>
      </c>
      <c r="AG10108" t="str">
        <f t="shared" si="1572"/>
        <v/>
      </c>
      <c r="AH10108" t="str">
        <f t="shared" si="1568"/>
        <v/>
      </c>
      <c r="AI10108">
        <v>0.14499999999999999</v>
      </c>
      <c r="AJ10108" t="str">
        <f t="shared" si="1570"/>
        <v/>
      </c>
      <c r="AK10108" t="str">
        <f t="shared" si="1569"/>
        <v/>
      </c>
      <c r="AL10108" t="str">
        <f t="shared" si="1571"/>
        <v/>
      </c>
    </row>
    <row r="10109" spans="1:39" x14ac:dyDescent="0.2">
      <c r="A10109" t="s">
        <v>25114</v>
      </c>
      <c r="B10109" t="s">
        <v>126</v>
      </c>
      <c r="C10109" t="s">
        <v>25115</v>
      </c>
      <c r="D10109" s="1">
        <v>39710</v>
      </c>
      <c r="E10109" s="1">
        <v>43456</v>
      </c>
      <c r="F10109" t="s">
        <v>889</v>
      </c>
      <c r="I10109">
        <v>100</v>
      </c>
      <c r="J10109">
        <v>0</v>
      </c>
      <c r="K10109">
        <v>0</v>
      </c>
      <c r="L10109">
        <v>612</v>
      </c>
      <c r="M10109">
        <v>612</v>
      </c>
      <c r="N10109" t="s">
        <v>20</v>
      </c>
      <c r="O10109" t="s">
        <v>25116</v>
      </c>
      <c r="P10109" t="s">
        <v>44</v>
      </c>
      <c r="Q10109" t="s">
        <v>34233</v>
      </c>
      <c r="R10109" t="s">
        <v>34233</v>
      </c>
      <c r="S10109" t="s">
        <v>33942</v>
      </c>
      <c r="T10109" t="s">
        <v>34233</v>
      </c>
      <c r="V10109" t="s">
        <v>33602</v>
      </c>
      <c r="AD10109" t="str">
        <f t="shared" si="1564"/>
        <v/>
      </c>
      <c r="AE10109" t="str">
        <f t="shared" si="1573"/>
        <v/>
      </c>
      <c r="AF10109" t="str">
        <f t="shared" si="1565"/>
        <v/>
      </c>
      <c r="AG10109" t="str">
        <f t="shared" si="1572"/>
        <v/>
      </c>
      <c r="AH10109" t="str">
        <f t="shared" si="1568"/>
        <v/>
      </c>
      <c r="AI10109">
        <v>0.14499999999999999</v>
      </c>
      <c r="AJ10109" t="str">
        <f t="shared" si="1570"/>
        <v/>
      </c>
      <c r="AK10109" t="str">
        <f t="shared" si="1569"/>
        <v/>
      </c>
      <c r="AL10109" t="str">
        <f t="shared" si="1571"/>
        <v/>
      </c>
    </row>
    <row r="10110" spans="1:39" x14ac:dyDescent="0.2">
      <c r="A10110" t="s">
        <v>17034</v>
      </c>
      <c r="B10110" t="s">
        <v>126</v>
      </c>
      <c r="C10110" t="s">
        <v>17035</v>
      </c>
      <c r="D10110" s="1">
        <v>37644</v>
      </c>
      <c r="E10110" s="1">
        <v>43951</v>
      </c>
      <c r="F10110" t="s">
        <v>19</v>
      </c>
      <c r="I10110">
        <v>100</v>
      </c>
      <c r="J10110">
        <v>0</v>
      </c>
      <c r="K10110">
        <v>0</v>
      </c>
      <c r="L10110">
        <v>5526</v>
      </c>
      <c r="M10110">
        <v>5526</v>
      </c>
      <c r="N10110" t="s">
        <v>20</v>
      </c>
      <c r="O10110" t="s">
        <v>17036</v>
      </c>
      <c r="P10110" t="s">
        <v>28</v>
      </c>
      <c r="Q10110" t="s">
        <v>34233</v>
      </c>
      <c r="R10110" t="s">
        <v>34233</v>
      </c>
      <c r="S10110" t="s">
        <v>33811</v>
      </c>
      <c r="T10110" t="s">
        <v>34349</v>
      </c>
      <c r="V10110" t="s">
        <v>33637</v>
      </c>
      <c r="AD10110" t="str">
        <f t="shared" si="1564"/>
        <v/>
      </c>
      <c r="AE10110" t="str">
        <f t="shared" si="1573"/>
        <v/>
      </c>
      <c r="AF10110" t="str">
        <f t="shared" si="1565"/>
        <v/>
      </c>
      <c r="AG10110" s="17">
        <v>1</v>
      </c>
      <c r="AH10110">
        <f t="shared" si="1568"/>
        <v>2.8</v>
      </c>
      <c r="AI10110">
        <v>0.14499999999999999</v>
      </c>
      <c r="AJ10110">
        <f t="shared" si="1570"/>
        <v>0.40599999999999997</v>
      </c>
      <c r="AK10110" t="str">
        <f t="shared" si="1569"/>
        <v/>
      </c>
      <c r="AL10110" t="str">
        <f t="shared" si="1571"/>
        <v/>
      </c>
      <c r="AM10110" t="s">
        <v>34166</v>
      </c>
    </row>
    <row r="10111" spans="1:39" x14ac:dyDescent="0.2">
      <c r="A10111" t="s">
        <v>16987</v>
      </c>
      <c r="B10111" t="s">
        <v>126</v>
      </c>
      <c r="C10111" t="s">
        <v>16988</v>
      </c>
      <c r="D10111" s="1">
        <v>37644</v>
      </c>
      <c r="E10111" s="1">
        <v>44546</v>
      </c>
      <c r="F10111" t="s">
        <v>19</v>
      </c>
      <c r="I10111">
        <v>100</v>
      </c>
      <c r="J10111">
        <v>0</v>
      </c>
      <c r="K10111">
        <v>0</v>
      </c>
      <c r="L10111">
        <v>1629</v>
      </c>
      <c r="M10111">
        <v>1629</v>
      </c>
      <c r="N10111" t="s">
        <v>20</v>
      </c>
      <c r="O10111" t="s">
        <v>16989</v>
      </c>
      <c r="P10111" t="s">
        <v>28</v>
      </c>
      <c r="Q10111" t="s">
        <v>34234</v>
      </c>
      <c r="R10111" t="s">
        <v>33762</v>
      </c>
      <c r="S10111" t="s">
        <v>33942</v>
      </c>
      <c r="T10111" t="s">
        <v>34233</v>
      </c>
      <c r="U10111" t="s">
        <v>32634</v>
      </c>
      <c r="V10111" t="s">
        <v>33637</v>
      </c>
      <c r="W10111">
        <v>250</v>
      </c>
      <c r="X10111">
        <v>2</v>
      </c>
      <c r="Y10111" t="s">
        <v>32654</v>
      </c>
      <c r="AB10111">
        <v>16</v>
      </c>
      <c r="AC10111">
        <v>1</v>
      </c>
      <c r="AD10111" t="str">
        <f t="shared" si="1564"/>
        <v/>
      </c>
      <c r="AE10111">
        <f t="shared" si="1573"/>
        <v>1</v>
      </c>
      <c r="AF10111" t="str">
        <f t="shared" si="1565"/>
        <v/>
      </c>
      <c r="AG10111" t="str">
        <f>IF((S10111&lt;&gt;"tühi")*(AC10111&lt;&gt;""),AC10111,"")</f>
        <v/>
      </c>
      <c r="AH10111" t="str">
        <f t="shared" si="1568"/>
        <v/>
      </c>
      <c r="AI10111">
        <v>0.14499999999999999</v>
      </c>
      <c r="AJ10111" t="str">
        <f t="shared" si="1570"/>
        <v/>
      </c>
      <c r="AK10111">
        <f t="shared" si="1569"/>
        <v>2.8</v>
      </c>
      <c r="AL10111">
        <f t="shared" si="1571"/>
        <v>0.40599999999999997</v>
      </c>
    </row>
    <row r="10112" spans="1:39" x14ac:dyDescent="0.2">
      <c r="A10112" t="s">
        <v>7421</v>
      </c>
      <c r="B10112" t="s">
        <v>126</v>
      </c>
      <c r="C10112" t="s">
        <v>7422</v>
      </c>
      <c r="D10112" s="1">
        <v>36222</v>
      </c>
      <c r="E10112" s="1">
        <v>43456</v>
      </c>
      <c r="F10112" t="s">
        <v>19</v>
      </c>
      <c r="I10112">
        <v>100</v>
      </c>
      <c r="J10112">
        <v>0</v>
      </c>
      <c r="K10112">
        <v>0</v>
      </c>
      <c r="L10112">
        <v>2740</v>
      </c>
      <c r="M10112">
        <v>2740</v>
      </c>
      <c r="N10112" t="s">
        <v>20</v>
      </c>
      <c r="O10112" t="s">
        <v>7423</v>
      </c>
      <c r="P10112" t="s">
        <v>28</v>
      </c>
      <c r="Q10112" t="s">
        <v>34233</v>
      </c>
      <c r="R10112" t="s">
        <v>34233</v>
      </c>
      <c r="S10112" t="s">
        <v>33828</v>
      </c>
      <c r="T10112" t="s">
        <v>32634</v>
      </c>
      <c r="AD10112" t="str">
        <f t="shared" si="1564"/>
        <v/>
      </c>
      <c r="AE10112" t="str">
        <f t="shared" si="1573"/>
        <v/>
      </c>
      <c r="AF10112" t="str">
        <f t="shared" si="1565"/>
        <v/>
      </c>
      <c r="AG10112" s="17">
        <v>1</v>
      </c>
      <c r="AH10112">
        <f t="shared" si="1568"/>
        <v>2.8</v>
      </c>
      <c r="AI10112">
        <v>0.14499999999999999</v>
      </c>
      <c r="AJ10112">
        <f t="shared" si="1570"/>
        <v>0.40599999999999997</v>
      </c>
      <c r="AK10112" t="str">
        <f t="shared" si="1569"/>
        <v/>
      </c>
      <c r="AL10112" t="str">
        <f t="shared" si="1571"/>
        <v/>
      </c>
    </row>
    <row r="10113" spans="1:39" x14ac:dyDescent="0.2">
      <c r="A10113" t="s">
        <v>16990</v>
      </c>
      <c r="B10113" t="s">
        <v>126</v>
      </c>
      <c r="C10113" t="s">
        <v>16991</v>
      </c>
      <c r="D10113" s="1">
        <v>37644</v>
      </c>
      <c r="E10113" s="1">
        <v>43951</v>
      </c>
      <c r="F10113" t="s">
        <v>19</v>
      </c>
      <c r="I10113">
        <v>100</v>
      </c>
      <c r="J10113">
        <v>0</v>
      </c>
      <c r="K10113">
        <v>0</v>
      </c>
      <c r="L10113">
        <v>1346</v>
      </c>
      <c r="M10113">
        <v>1346</v>
      </c>
      <c r="N10113" t="s">
        <v>20</v>
      </c>
      <c r="O10113" t="s">
        <v>16992</v>
      </c>
      <c r="P10113" t="s">
        <v>28</v>
      </c>
      <c r="Q10113" t="s">
        <v>34233</v>
      </c>
      <c r="R10113" t="s">
        <v>34233</v>
      </c>
      <c r="S10113" t="s">
        <v>32628</v>
      </c>
      <c r="T10113" t="s">
        <v>32634</v>
      </c>
      <c r="U10113" t="s">
        <v>32634</v>
      </c>
      <c r="V10113" t="s">
        <v>33637</v>
      </c>
      <c r="W10113">
        <v>250</v>
      </c>
      <c r="X10113">
        <v>2</v>
      </c>
      <c r="Y10113" t="s">
        <v>32654</v>
      </c>
      <c r="AA10113">
        <v>9</v>
      </c>
      <c r="AB10113">
        <v>19</v>
      </c>
      <c r="AC10113">
        <v>1</v>
      </c>
      <c r="AD10113" t="str">
        <f t="shared" si="1564"/>
        <v/>
      </c>
      <c r="AE10113" t="str">
        <f t="shared" si="1573"/>
        <v/>
      </c>
      <c r="AF10113" t="str">
        <f t="shared" si="1565"/>
        <v/>
      </c>
      <c r="AG10113">
        <f t="shared" ref="AG10113:AG10125" si="1574">IF((S10113&lt;&gt;"tühi")*(AC10113&lt;&gt;""),AC10113,"")</f>
        <v>1</v>
      </c>
      <c r="AH10113">
        <f t="shared" si="1568"/>
        <v>2.8</v>
      </c>
      <c r="AI10113">
        <v>0.14499999999999999</v>
      </c>
      <c r="AJ10113">
        <f t="shared" si="1570"/>
        <v>0.40599999999999997</v>
      </c>
      <c r="AK10113" t="str">
        <f t="shared" si="1569"/>
        <v/>
      </c>
      <c r="AL10113" t="str">
        <f t="shared" si="1571"/>
        <v/>
      </c>
    </row>
    <row r="10114" spans="1:39" x14ac:dyDescent="0.2">
      <c r="A10114" t="s">
        <v>17084</v>
      </c>
      <c r="B10114" t="s">
        <v>126</v>
      </c>
      <c r="C10114" t="s">
        <v>17085</v>
      </c>
      <c r="D10114" s="1">
        <v>37651</v>
      </c>
      <c r="E10114" s="1">
        <v>43456</v>
      </c>
      <c r="F10114" t="s">
        <v>474</v>
      </c>
      <c r="I10114">
        <v>100</v>
      </c>
      <c r="J10114">
        <v>0</v>
      </c>
      <c r="K10114">
        <v>0</v>
      </c>
      <c r="L10114">
        <v>41</v>
      </c>
      <c r="M10114">
        <v>41</v>
      </c>
      <c r="N10114" t="s">
        <v>20</v>
      </c>
      <c r="O10114" t="s">
        <v>17086</v>
      </c>
      <c r="P10114" t="s">
        <v>28</v>
      </c>
      <c r="Q10114" t="s">
        <v>34233</v>
      </c>
      <c r="R10114" t="s">
        <v>34233</v>
      </c>
      <c r="S10114" t="s">
        <v>32627</v>
      </c>
      <c r="T10114" t="s">
        <v>34233</v>
      </c>
      <c r="U10114" t="s">
        <v>32641</v>
      </c>
      <c r="V10114" t="s">
        <v>33638</v>
      </c>
      <c r="W10114">
        <f>L10114*0.4</f>
        <v>16.400000000000002</v>
      </c>
      <c r="X10114">
        <v>1</v>
      </c>
      <c r="Y10114">
        <v>1</v>
      </c>
      <c r="Z10114">
        <f>W10114*X10114</f>
        <v>16.400000000000002</v>
      </c>
      <c r="AA10114">
        <v>8</v>
      </c>
      <c r="AB10114">
        <v>40</v>
      </c>
      <c r="AD10114" t="str">
        <f t="shared" si="1564"/>
        <v/>
      </c>
      <c r="AE10114" t="str">
        <f t="shared" si="1573"/>
        <v/>
      </c>
      <c r="AF10114">
        <f t="shared" si="1565"/>
        <v>16.400000000000002</v>
      </c>
      <c r="AG10114" t="str">
        <f t="shared" si="1574"/>
        <v/>
      </c>
      <c r="AH10114" t="str">
        <f t="shared" si="1568"/>
        <v/>
      </c>
      <c r="AI10114">
        <v>0.14499999999999999</v>
      </c>
      <c r="AJ10114" t="str">
        <f t="shared" si="1570"/>
        <v/>
      </c>
      <c r="AK10114" t="str">
        <f t="shared" si="1569"/>
        <v/>
      </c>
      <c r="AL10114" t="str">
        <f t="shared" si="1571"/>
        <v/>
      </c>
    </row>
    <row r="10115" spans="1:39" x14ac:dyDescent="0.2">
      <c r="A10115" t="s">
        <v>17087</v>
      </c>
      <c r="B10115" t="s">
        <v>126</v>
      </c>
      <c r="C10115" t="s">
        <v>17088</v>
      </c>
      <c r="D10115" s="1">
        <v>37651</v>
      </c>
      <c r="E10115" s="1">
        <v>43951</v>
      </c>
      <c r="F10115" t="s">
        <v>19</v>
      </c>
      <c r="I10115">
        <v>100</v>
      </c>
      <c r="J10115">
        <v>0</v>
      </c>
      <c r="K10115">
        <v>0</v>
      </c>
      <c r="L10115">
        <v>1741</v>
      </c>
      <c r="M10115">
        <v>1741</v>
      </c>
      <c r="N10115" t="s">
        <v>20</v>
      </c>
      <c r="O10115" t="s">
        <v>17089</v>
      </c>
      <c r="P10115" t="s">
        <v>28</v>
      </c>
      <c r="Q10115" t="s">
        <v>34233</v>
      </c>
      <c r="R10115" t="s">
        <v>34233</v>
      </c>
      <c r="S10115" t="s">
        <v>33797</v>
      </c>
      <c r="T10115" t="s">
        <v>34357</v>
      </c>
      <c r="U10115" t="s">
        <v>32634</v>
      </c>
      <c r="V10115" t="s">
        <v>33638</v>
      </c>
      <c r="X10115">
        <v>2</v>
      </c>
      <c r="Y10115" t="s">
        <v>32654</v>
      </c>
      <c r="AB10115">
        <v>15</v>
      </c>
      <c r="AC10115">
        <v>1</v>
      </c>
      <c r="AD10115" t="str">
        <f t="shared" ref="AD10115:AD10178" si="1575">IF((S10115="tühi")*(F10115&lt;&gt;"Elamumaa")*(G10115&lt;&gt;"Elamumaa")*(H10115&lt;&gt;"Elamumaa"),IF(Z10115=0,"",Z10115),"")</f>
        <v/>
      </c>
      <c r="AE10115" t="str">
        <f t="shared" si="1573"/>
        <v/>
      </c>
      <c r="AF10115" t="str">
        <f t="shared" ref="AF10115:AF10178" si="1576">IF((S10115&lt;&gt;"tühi")*(F10115&lt;&gt;"Elamumaa")*(G10115&lt;&gt;"Elamumaa")*(H10115&lt;&gt;"Elamumaa"),IF(Z10115=0,"",Z10115),"")</f>
        <v/>
      </c>
      <c r="AG10115">
        <f t="shared" si="1574"/>
        <v>1</v>
      </c>
      <c r="AH10115">
        <f t="shared" si="1568"/>
        <v>2.8</v>
      </c>
      <c r="AI10115">
        <v>0.14499999999999999</v>
      </c>
      <c r="AJ10115">
        <f t="shared" si="1570"/>
        <v>0.40599999999999997</v>
      </c>
      <c r="AK10115" t="str">
        <f t="shared" si="1569"/>
        <v/>
      </c>
      <c r="AL10115" t="str">
        <f t="shared" si="1571"/>
        <v/>
      </c>
    </row>
    <row r="10116" spans="1:39" x14ac:dyDescent="0.2">
      <c r="A10116" t="s">
        <v>26488</v>
      </c>
      <c r="B10116" t="s">
        <v>126</v>
      </c>
      <c r="C10116" t="s">
        <v>26489</v>
      </c>
      <c r="D10116" s="1">
        <v>41253</v>
      </c>
      <c r="E10116" s="1">
        <v>43456</v>
      </c>
      <c r="F10116" t="s">
        <v>19</v>
      </c>
      <c r="I10116">
        <v>100</v>
      </c>
      <c r="J10116">
        <v>0</v>
      </c>
      <c r="K10116">
        <v>0</v>
      </c>
      <c r="L10116">
        <v>2075</v>
      </c>
      <c r="M10116">
        <v>2075</v>
      </c>
      <c r="N10116" t="s">
        <v>20</v>
      </c>
      <c r="O10116" t="s">
        <v>26490</v>
      </c>
      <c r="P10116" t="s">
        <v>28</v>
      </c>
      <c r="Q10116" t="s">
        <v>34234</v>
      </c>
      <c r="R10116" s="9" t="s">
        <v>33762</v>
      </c>
      <c r="S10116" t="s">
        <v>32628</v>
      </c>
      <c r="T10116" t="s">
        <v>34357</v>
      </c>
      <c r="U10116" t="s">
        <v>32634</v>
      </c>
      <c r="V10116" t="s">
        <v>33639</v>
      </c>
      <c r="W10116">
        <v>300</v>
      </c>
      <c r="X10116">
        <v>2</v>
      </c>
      <c r="Y10116" t="s">
        <v>32661</v>
      </c>
      <c r="Z10116">
        <v>600</v>
      </c>
      <c r="AA10116">
        <v>8.5</v>
      </c>
      <c r="AC10116">
        <v>1</v>
      </c>
      <c r="AD10116" t="str">
        <f t="shared" si="1575"/>
        <v/>
      </c>
      <c r="AE10116" t="str">
        <f t="shared" si="1573"/>
        <v/>
      </c>
      <c r="AF10116" t="str">
        <f t="shared" si="1576"/>
        <v/>
      </c>
      <c r="AG10116">
        <f t="shared" si="1574"/>
        <v>1</v>
      </c>
      <c r="AH10116">
        <f t="shared" si="1568"/>
        <v>2.8</v>
      </c>
      <c r="AI10116">
        <v>0.14499999999999999</v>
      </c>
      <c r="AJ10116">
        <f t="shared" si="1570"/>
        <v>0.40599999999999997</v>
      </c>
      <c r="AK10116" t="str">
        <f t="shared" si="1569"/>
        <v/>
      </c>
      <c r="AL10116" t="str">
        <f t="shared" si="1571"/>
        <v/>
      </c>
      <c r="AM10116" t="s">
        <v>34799</v>
      </c>
    </row>
    <row r="10117" spans="1:39" x14ac:dyDescent="0.2">
      <c r="A10117" t="s">
        <v>17116</v>
      </c>
      <c r="B10117" t="s">
        <v>126</v>
      </c>
      <c r="C10117" t="s">
        <v>17117</v>
      </c>
      <c r="D10117" s="1">
        <v>37651</v>
      </c>
      <c r="E10117" s="1">
        <v>44546</v>
      </c>
      <c r="F10117" t="s">
        <v>19</v>
      </c>
      <c r="I10117">
        <v>100</v>
      </c>
      <c r="J10117">
        <v>0</v>
      </c>
      <c r="K10117">
        <v>0</v>
      </c>
      <c r="L10117">
        <v>1257</v>
      </c>
      <c r="M10117">
        <v>1257</v>
      </c>
      <c r="N10117" t="s">
        <v>20</v>
      </c>
      <c r="O10117" t="s">
        <v>17118</v>
      </c>
      <c r="P10117" t="s">
        <v>28</v>
      </c>
      <c r="Q10117" t="s">
        <v>34233</v>
      </c>
      <c r="R10117" t="s">
        <v>34233</v>
      </c>
      <c r="S10117" t="s">
        <v>32628</v>
      </c>
      <c r="T10117" t="s">
        <v>34357</v>
      </c>
      <c r="U10117" t="s">
        <v>32634</v>
      </c>
      <c r="V10117" t="s">
        <v>33638</v>
      </c>
      <c r="X10117">
        <v>2</v>
      </c>
      <c r="Y10117">
        <v>1</v>
      </c>
      <c r="AB10117">
        <v>15</v>
      </c>
      <c r="AC10117">
        <v>1</v>
      </c>
      <c r="AD10117" t="str">
        <f t="shared" si="1575"/>
        <v/>
      </c>
      <c r="AE10117" t="str">
        <f t="shared" si="1573"/>
        <v/>
      </c>
      <c r="AF10117" t="str">
        <f t="shared" si="1576"/>
        <v/>
      </c>
      <c r="AG10117">
        <f t="shared" si="1574"/>
        <v>1</v>
      </c>
      <c r="AH10117">
        <f t="shared" si="1568"/>
        <v>2.8</v>
      </c>
      <c r="AI10117">
        <v>0.14499999999999999</v>
      </c>
      <c r="AJ10117">
        <f t="shared" si="1570"/>
        <v>0.40599999999999997</v>
      </c>
      <c r="AK10117" t="str">
        <f t="shared" si="1569"/>
        <v/>
      </c>
      <c r="AL10117" t="str">
        <f t="shared" si="1571"/>
        <v/>
      </c>
    </row>
    <row r="10118" spans="1:39" x14ac:dyDescent="0.2">
      <c r="A10118" t="s">
        <v>17119</v>
      </c>
      <c r="B10118" t="s">
        <v>126</v>
      </c>
      <c r="C10118" t="s">
        <v>17120</v>
      </c>
      <c r="D10118" s="1">
        <v>37651</v>
      </c>
      <c r="E10118" s="1">
        <v>43456</v>
      </c>
      <c r="F10118" t="s">
        <v>19</v>
      </c>
      <c r="I10118">
        <v>100</v>
      </c>
      <c r="J10118">
        <v>0</v>
      </c>
      <c r="K10118">
        <v>0</v>
      </c>
      <c r="L10118">
        <v>1303</v>
      </c>
      <c r="M10118">
        <v>1303</v>
      </c>
      <c r="N10118" t="s">
        <v>20</v>
      </c>
      <c r="O10118" t="s">
        <v>17121</v>
      </c>
      <c r="P10118" t="s">
        <v>28</v>
      </c>
      <c r="Q10118" t="s">
        <v>34233</v>
      </c>
      <c r="R10118" t="s">
        <v>34233</v>
      </c>
      <c r="S10118" t="s">
        <v>32628</v>
      </c>
      <c r="T10118" t="s">
        <v>34354</v>
      </c>
      <c r="U10118" t="s">
        <v>32634</v>
      </c>
      <c r="V10118" t="s">
        <v>33638</v>
      </c>
      <c r="X10118">
        <v>2</v>
      </c>
      <c r="Y10118">
        <v>1</v>
      </c>
      <c r="AB10118">
        <v>15</v>
      </c>
      <c r="AC10118">
        <v>1</v>
      </c>
      <c r="AD10118" t="str">
        <f t="shared" si="1575"/>
        <v/>
      </c>
      <c r="AE10118" t="str">
        <f t="shared" si="1573"/>
        <v/>
      </c>
      <c r="AF10118" t="str">
        <f t="shared" si="1576"/>
        <v/>
      </c>
      <c r="AG10118">
        <f t="shared" si="1574"/>
        <v>1</v>
      </c>
      <c r="AH10118">
        <f t="shared" si="1568"/>
        <v>2.8</v>
      </c>
      <c r="AI10118">
        <v>0.14499999999999999</v>
      </c>
      <c r="AJ10118">
        <f t="shared" si="1570"/>
        <v>0.40599999999999997</v>
      </c>
      <c r="AK10118" t="str">
        <f t="shared" si="1569"/>
        <v/>
      </c>
      <c r="AL10118" t="str">
        <f t="shared" si="1571"/>
        <v/>
      </c>
    </row>
    <row r="10119" spans="1:39" x14ac:dyDescent="0.2">
      <c r="A10119" t="s">
        <v>17122</v>
      </c>
      <c r="B10119" t="s">
        <v>126</v>
      </c>
      <c r="C10119" t="s">
        <v>17123</v>
      </c>
      <c r="D10119" s="1">
        <v>37651</v>
      </c>
      <c r="E10119" s="1">
        <v>43456</v>
      </c>
      <c r="F10119" t="s">
        <v>19</v>
      </c>
      <c r="I10119">
        <v>100</v>
      </c>
      <c r="J10119">
        <v>0</v>
      </c>
      <c r="K10119">
        <v>0</v>
      </c>
      <c r="L10119">
        <v>1435</v>
      </c>
      <c r="M10119">
        <v>1435</v>
      </c>
      <c r="N10119" t="s">
        <v>20</v>
      </c>
      <c r="O10119" t="s">
        <v>17124</v>
      </c>
      <c r="P10119" t="s">
        <v>28</v>
      </c>
      <c r="Q10119" t="s">
        <v>34234</v>
      </c>
      <c r="R10119" s="9" t="s">
        <v>33762</v>
      </c>
      <c r="S10119" t="s">
        <v>32628</v>
      </c>
      <c r="T10119" t="s">
        <v>34357</v>
      </c>
      <c r="U10119" t="s">
        <v>32634</v>
      </c>
      <c r="V10119" t="s">
        <v>33638</v>
      </c>
      <c r="X10119">
        <v>2</v>
      </c>
      <c r="Y10119">
        <v>1</v>
      </c>
      <c r="AB10119">
        <v>15</v>
      </c>
      <c r="AC10119">
        <v>1</v>
      </c>
      <c r="AD10119" t="str">
        <f t="shared" si="1575"/>
        <v/>
      </c>
      <c r="AE10119" t="str">
        <f t="shared" si="1573"/>
        <v/>
      </c>
      <c r="AF10119" t="str">
        <f t="shared" si="1576"/>
        <v/>
      </c>
      <c r="AG10119">
        <f t="shared" si="1574"/>
        <v>1</v>
      </c>
      <c r="AH10119">
        <f t="shared" si="1568"/>
        <v>2.8</v>
      </c>
      <c r="AI10119">
        <v>0.14499999999999999</v>
      </c>
      <c r="AJ10119">
        <f t="shared" si="1570"/>
        <v>0.40599999999999997</v>
      </c>
      <c r="AK10119" t="str">
        <f t="shared" si="1569"/>
        <v/>
      </c>
      <c r="AL10119" t="str">
        <f t="shared" si="1571"/>
        <v/>
      </c>
      <c r="AM10119" t="s">
        <v>34799</v>
      </c>
    </row>
    <row r="10120" spans="1:39" s="20" customFormat="1" x14ac:dyDescent="0.2">
      <c r="A10120" s="20" t="s">
        <v>25108</v>
      </c>
      <c r="B10120" s="20" t="s">
        <v>126</v>
      </c>
      <c r="C10120" s="20" t="s">
        <v>25109</v>
      </c>
      <c r="D10120" s="21">
        <v>39710</v>
      </c>
      <c r="E10120" s="21">
        <v>43456</v>
      </c>
      <c r="F10120" s="20" t="s">
        <v>19</v>
      </c>
      <c r="I10120" s="20">
        <v>100</v>
      </c>
      <c r="J10120" s="20">
        <v>0</v>
      </c>
      <c r="K10120" s="20">
        <v>0</v>
      </c>
      <c r="L10120" s="20">
        <v>2179</v>
      </c>
      <c r="M10120" s="20">
        <v>2179</v>
      </c>
      <c r="N10120" s="20" t="s">
        <v>20</v>
      </c>
      <c r="O10120" s="20" t="s">
        <v>25110</v>
      </c>
      <c r="P10120" s="20" t="s">
        <v>28</v>
      </c>
      <c r="Q10120" s="20" t="s">
        <v>34233</v>
      </c>
      <c r="R10120" s="20" t="s">
        <v>34233</v>
      </c>
      <c r="S10120" s="20" t="s">
        <v>33942</v>
      </c>
      <c r="T10120" s="20" t="s">
        <v>34233</v>
      </c>
      <c r="V10120" s="20" t="s">
        <v>33602</v>
      </c>
      <c r="AD10120" s="20" t="str">
        <f t="shared" si="1575"/>
        <v/>
      </c>
      <c r="AE10120" s="20" t="str">
        <f t="shared" si="1573"/>
        <v/>
      </c>
      <c r="AF10120" s="20" t="str">
        <f t="shared" si="1576"/>
        <v/>
      </c>
      <c r="AG10120" s="20" t="str">
        <f t="shared" si="1574"/>
        <v/>
      </c>
      <c r="AH10120" s="20" t="str">
        <f t="shared" si="1568"/>
        <v/>
      </c>
      <c r="AI10120" s="20">
        <v>0.14499999999999999</v>
      </c>
      <c r="AJ10120" s="20" t="str">
        <f t="shared" si="1570"/>
        <v/>
      </c>
      <c r="AK10120" s="20" t="str">
        <f t="shared" si="1569"/>
        <v/>
      </c>
      <c r="AL10120" s="20" t="str">
        <f t="shared" si="1571"/>
        <v/>
      </c>
      <c r="AM10120" s="20" t="s">
        <v>34165</v>
      </c>
    </row>
    <row r="10121" spans="1:39" x14ac:dyDescent="0.2">
      <c r="A10121" t="s">
        <v>17040</v>
      </c>
      <c r="B10121" t="s">
        <v>126</v>
      </c>
      <c r="C10121" t="s">
        <v>17041</v>
      </c>
      <c r="D10121" s="1">
        <v>37644</v>
      </c>
      <c r="E10121" s="1">
        <v>44546</v>
      </c>
      <c r="F10121" t="s">
        <v>19</v>
      </c>
      <c r="I10121">
        <v>100</v>
      </c>
      <c r="J10121">
        <v>0</v>
      </c>
      <c r="K10121">
        <v>0</v>
      </c>
      <c r="L10121">
        <v>1649</v>
      </c>
      <c r="M10121">
        <v>1649</v>
      </c>
      <c r="N10121" t="s">
        <v>20</v>
      </c>
      <c r="O10121" t="s">
        <v>17042</v>
      </c>
      <c r="P10121" t="s">
        <v>28</v>
      </c>
      <c r="Q10121" t="s">
        <v>34233</v>
      </c>
      <c r="R10121" t="s">
        <v>34233</v>
      </c>
      <c r="S10121" t="s">
        <v>32628</v>
      </c>
      <c r="T10121" t="s">
        <v>34357</v>
      </c>
      <c r="U10121" t="s">
        <v>32634</v>
      </c>
      <c r="V10121" t="s">
        <v>33637</v>
      </c>
      <c r="W10121">
        <v>250</v>
      </c>
      <c r="X10121">
        <v>2</v>
      </c>
      <c r="Y10121" t="s">
        <v>32654</v>
      </c>
      <c r="AA10121">
        <v>9</v>
      </c>
      <c r="AB10121">
        <v>16</v>
      </c>
      <c r="AC10121">
        <v>1</v>
      </c>
      <c r="AD10121" t="str">
        <f t="shared" si="1575"/>
        <v/>
      </c>
      <c r="AE10121" t="str">
        <f t="shared" si="1573"/>
        <v/>
      </c>
      <c r="AF10121" t="str">
        <f t="shared" si="1576"/>
        <v/>
      </c>
      <c r="AG10121">
        <f t="shared" si="1574"/>
        <v>1</v>
      </c>
      <c r="AH10121">
        <f t="shared" si="1568"/>
        <v>2.8</v>
      </c>
      <c r="AI10121">
        <v>0.14499999999999999</v>
      </c>
      <c r="AJ10121">
        <f t="shared" si="1570"/>
        <v>0.40599999999999997</v>
      </c>
      <c r="AK10121" t="str">
        <f t="shared" si="1569"/>
        <v/>
      </c>
      <c r="AL10121" t="str">
        <f t="shared" si="1571"/>
        <v/>
      </c>
    </row>
    <row r="10122" spans="1:39" x14ac:dyDescent="0.2">
      <c r="A10122" t="s">
        <v>17125</v>
      </c>
      <c r="B10122" t="s">
        <v>126</v>
      </c>
      <c r="C10122" t="s">
        <v>17126</v>
      </c>
      <c r="D10122" s="1">
        <v>37651</v>
      </c>
      <c r="E10122" s="1">
        <v>43456</v>
      </c>
      <c r="F10122" t="s">
        <v>19</v>
      </c>
      <c r="I10122">
        <v>100</v>
      </c>
      <c r="J10122">
        <v>0</v>
      </c>
      <c r="K10122">
        <v>0</v>
      </c>
      <c r="L10122">
        <v>1301</v>
      </c>
      <c r="M10122">
        <v>1301</v>
      </c>
      <c r="N10122" t="s">
        <v>20</v>
      </c>
      <c r="O10122" t="s">
        <v>17127</v>
      </c>
      <c r="P10122" t="s">
        <v>28</v>
      </c>
      <c r="Q10122" t="s">
        <v>34234</v>
      </c>
      <c r="R10122" s="9" t="s">
        <v>33762</v>
      </c>
      <c r="S10122" t="s">
        <v>32628</v>
      </c>
      <c r="T10122" t="s">
        <v>34349</v>
      </c>
      <c r="U10122" t="s">
        <v>32634</v>
      </c>
      <c r="V10122" t="s">
        <v>33638</v>
      </c>
      <c r="X10122">
        <v>2</v>
      </c>
      <c r="Y10122">
        <v>1</v>
      </c>
      <c r="AB10122">
        <v>15</v>
      </c>
      <c r="AC10122">
        <v>1</v>
      </c>
      <c r="AD10122" t="str">
        <f t="shared" si="1575"/>
        <v/>
      </c>
      <c r="AE10122" t="str">
        <f t="shared" si="1573"/>
        <v/>
      </c>
      <c r="AF10122" t="str">
        <f t="shared" si="1576"/>
        <v/>
      </c>
      <c r="AG10122">
        <f t="shared" si="1574"/>
        <v>1</v>
      </c>
      <c r="AH10122">
        <f t="shared" si="1568"/>
        <v>2.8</v>
      </c>
      <c r="AI10122">
        <v>0.14499999999999999</v>
      </c>
      <c r="AJ10122">
        <f t="shared" si="1570"/>
        <v>0.40599999999999997</v>
      </c>
      <c r="AK10122" t="str">
        <f t="shared" si="1569"/>
        <v/>
      </c>
      <c r="AL10122" t="str">
        <f t="shared" si="1571"/>
        <v/>
      </c>
    </row>
    <row r="10123" spans="1:39" x14ac:dyDescent="0.2">
      <c r="A10123" t="s">
        <v>17128</v>
      </c>
      <c r="B10123" t="s">
        <v>126</v>
      </c>
      <c r="C10123" t="s">
        <v>17129</v>
      </c>
      <c r="D10123" s="1">
        <v>37651</v>
      </c>
      <c r="E10123" s="1">
        <v>43456</v>
      </c>
      <c r="F10123" t="s">
        <v>19</v>
      </c>
      <c r="I10123">
        <v>100</v>
      </c>
      <c r="J10123">
        <v>0</v>
      </c>
      <c r="K10123">
        <v>0</v>
      </c>
      <c r="L10123">
        <v>1326</v>
      </c>
      <c r="M10123">
        <v>1326</v>
      </c>
      <c r="N10123" t="s">
        <v>20</v>
      </c>
      <c r="O10123" t="s">
        <v>17130</v>
      </c>
      <c r="P10123" t="s">
        <v>28</v>
      </c>
      <c r="Q10123" t="s">
        <v>34233</v>
      </c>
      <c r="R10123" t="s">
        <v>34233</v>
      </c>
      <c r="S10123" t="s">
        <v>32628</v>
      </c>
      <c r="T10123" t="s">
        <v>34357</v>
      </c>
      <c r="U10123" t="s">
        <v>32634</v>
      </c>
      <c r="V10123" t="s">
        <v>33638</v>
      </c>
      <c r="X10123">
        <v>2</v>
      </c>
      <c r="Y10123">
        <v>1</v>
      </c>
      <c r="AB10123">
        <v>15</v>
      </c>
      <c r="AC10123">
        <v>1</v>
      </c>
      <c r="AD10123" t="str">
        <f t="shared" si="1575"/>
        <v/>
      </c>
      <c r="AE10123" t="str">
        <f t="shared" si="1573"/>
        <v/>
      </c>
      <c r="AF10123" t="str">
        <f t="shared" si="1576"/>
        <v/>
      </c>
      <c r="AG10123">
        <f t="shared" si="1574"/>
        <v>1</v>
      </c>
      <c r="AH10123">
        <f t="shared" si="1568"/>
        <v>2.8</v>
      </c>
      <c r="AI10123">
        <v>0.14499999999999999</v>
      </c>
      <c r="AJ10123">
        <f t="shared" si="1570"/>
        <v>0.40599999999999997</v>
      </c>
      <c r="AK10123" t="str">
        <f t="shared" si="1569"/>
        <v/>
      </c>
      <c r="AL10123" t="str">
        <f t="shared" si="1571"/>
        <v/>
      </c>
    </row>
    <row r="10124" spans="1:39" x14ac:dyDescent="0.2">
      <c r="A10124" t="s">
        <v>17137</v>
      </c>
      <c r="B10124" t="s">
        <v>126</v>
      </c>
      <c r="C10124" t="s">
        <v>17138</v>
      </c>
      <c r="D10124" s="1">
        <v>37651</v>
      </c>
      <c r="E10124" s="1">
        <v>43456</v>
      </c>
      <c r="F10124" t="s">
        <v>19</v>
      </c>
      <c r="I10124">
        <v>100</v>
      </c>
      <c r="J10124">
        <v>0</v>
      </c>
      <c r="K10124">
        <v>0</v>
      </c>
      <c r="L10124">
        <v>1395</v>
      </c>
      <c r="M10124">
        <v>1395</v>
      </c>
      <c r="N10124" t="s">
        <v>20</v>
      </c>
      <c r="O10124" t="s">
        <v>17139</v>
      </c>
      <c r="P10124" t="s">
        <v>28</v>
      </c>
      <c r="Q10124" t="s">
        <v>34233</v>
      </c>
      <c r="R10124" t="s">
        <v>34233</v>
      </c>
      <c r="S10124" t="s">
        <v>33942</v>
      </c>
      <c r="T10124" t="s">
        <v>34233</v>
      </c>
      <c r="U10124" t="s">
        <v>32634</v>
      </c>
      <c r="V10124" t="s">
        <v>33638</v>
      </c>
      <c r="X10124">
        <v>2</v>
      </c>
      <c r="Y10124">
        <v>1</v>
      </c>
      <c r="AB10124">
        <v>15</v>
      </c>
      <c r="AC10124">
        <v>1</v>
      </c>
      <c r="AD10124" t="str">
        <f t="shared" si="1575"/>
        <v/>
      </c>
      <c r="AE10124">
        <f t="shared" si="1573"/>
        <v>1</v>
      </c>
      <c r="AF10124" t="str">
        <f t="shared" si="1576"/>
        <v/>
      </c>
      <c r="AG10124" t="str">
        <f t="shared" si="1574"/>
        <v/>
      </c>
      <c r="AH10124" t="str">
        <f t="shared" si="1568"/>
        <v/>
      </c>
      <c r="AI10124">
        <v>0.14499999999999999</v>
      </c>
      <c r="AJ10124" t="str">
        <f t="shared" si="1570"/>
        <v/>
      </c>
      <c r="AK10124">
        <f t="shared" si="1569"/>
        <v>2.8</v>
      </c>
      <c r="AL10124">
        <f t="shared" si="1571"/>
        <v>0.40599999999999997</v>
      </c>
    </row>
    <row r="10125" spans="1:39" x14ac:dyDescent="0.2">
      <c r="A10125" t="s">
        <v>25167</v>
      </c>
      <c r="B10125" t="s">
        <v>126</v>
      </c>
      <c r="C10125" t="s">
        <v>25168</v>
      </c>
      <c r="D10125" s="1">
        <v>39710</v>
      </c>
      <c r="E10125" s="1">
        <v>44546</v>
      </c>
      <c r="F10125" t="s">
        <v>19</v>
      </c>
      <c r="I10125">
        <v>100</v>
      </c>
      <c r="J10125">
        <v>0</v>
      </c>
      <c r="K10125">
        <v>0</v>
      </c>
      <c r="L10125">
        <v>4786</v>
      </c>
      <c r="M10125">
        <v>4786</v>
      </c>
      <c r="N10125" t="s">
        <v>20</v>
      </c>
      <c r="O10125" t="s">
        <v>25169</v>
      </c>
      <c r="P10125" t="s">
        <v>28</v>
      </c>
      <c r="Q10125" t="s">
        <v>34233</v>
      </c>
      <c r="R10125" t="s">
        <v>34233</v>
      </c>
      <c r="S10125" t="s">
        <v>33800</v>
      </c>
      <c r="T10125" t="s">
        <v>34357</v>
      </c>
      <c r="U10125" t="s">
        <v>32634</v>
      </c>
      <c r="V10125" t="s">
        <v>33602</v>
      </c>
      <c r="W10125">
        <v>550</v>
      </c>
      <c r="X10125">
        <v>2</v>
      </c>
      <c r="Y10125" t="s">
        <v>32661</v>
      </c>
      <c r="Z10125">
        <v>800</v>
      </c>
      <c r="AA10125">
        <v>8.5</v>
      </c>
      <c r="AC10125">
        <v>1</v>
      </c>
      <c r="AD10125" t="str">
        <f t="shared" si="1575"/>
        <v/>
      </c>
      <c r="AE10125" t="str">
        <f t="shared" si="1573"/>
        <v/>
      </c>
      <c r="AF10125" t="str">
        <f t="shared" si="1576"/>
        <v/>
      </c>
      <c r="AG10125">
        <f t="shared" si="1574"/>
        <v>1</v>
      </c>
      <c r="AH10125">
        <f t="shared" si="1568"/>
        <v>2.8</v>
      </c>
      <c r="AI10125">
        <v>0.14499999999999999</v>
      </c>
      <c r="AJ10125">
        <f t="shared" si="1570"/>
        <v>0.40599999999999997</v>
      </c>
      <c r="AK10125" t="str">
        <f t="shared" si="1569"/>
        <v/>
      </c>
      <c r="AL10125" t="str">
        <f t="shared" si="1571"/>
        <v/>
      </c>
    </row>
    <row r="10126" spans="1:39" x14ac:dyDescent="0.2">
      <c r="A10126" t="s">
        <v>17140</v>
      </c>
      <c r="B10126" t="s">
        <v>126</v>
      </c>
      <c r="C10126" t="s">
        <v>17141</v>
      </c>
      <c r="D10126" s="1">
        <v>37651</v>
      </c>
      <c r="E10126" s="1">
        <v>43456</v>
      </c>
      <c r="F10126" t="s">
        <v>39</v>
      </c>
      <c r="G10126" t="s">
        <v>19</v>
      </c>
      <c r="I10126">
        <v>70</v>
      </c>
      <c r="J10126">
        <v>30</v>
      </c>
      <c r="K10126">
        <v>0</v>
      </c>
      <c r="L10126">
        <v>2928</v>
      </c>
      <c r="M10126">
        <v>2928</v>
      </c>
      <c r="N10126" t="s">
        <v>20</v>
      </c>
      <c r="O10126" t="s">
        <v>17142</v>
      </c>
      <c r="P10126" t="s">
        <v>28</v>
      </c>
      <c r="Q10126" t="s">
        <v>34234</v>
      </c>
      <c r="R10126" t="s">
        <v>33768</v>
      </c>
      <c r="S10126" t="s">
        <v>32628</v>
      </c>
      <c r="T10126" t="s">
        <v>34356</v>
      </c>
      <c r="U10126" t="s">
        <v>32650</v>
      </c>
      <c r="V10126" t="s">
        <v>33638</v>
      </c>
      <c r="X10126">
        <v>2</v>
      </c>
      <c r="Y10126">
        <v>1</v>
      </c>
      <c r="AB10126">
        <v>8</v>
      </c>
      <c r="AC10126">
        <v>3</v>
      </c>
      <c r="AD10126" t="str">
        <f t="shared" si="1575"/>
        <v/>
      </c>
      <c r="AE10126" t="str">
        <f t="shared" si="1573"/>
        <v/>
      </c>
      <c r="AF10126" t="str">
        <f t="shared" si="1576"/>
        <v/>
      </c>
      <c r="AG10126">
        <v>2</v>
      </c>
      <c r="AH10126">
        <f t="shared" si="1568"/>
        <v>5.6</v>
      </c>
      <c r="AI10126">
        <v>0.14499999999999999</v>
      </c>
      <c r="AJ10126">
        <f t="shared" si="1570"/>
        <v>0.81199999999999994</v>
      </c>
      <c r="AK10126" t="str">
        <f t="shared" si="1569"/>
        <v/>
      </c>
      <c r="AL10126" t="str">
        <f t="shared" si="1571"/>
        <v/>
      </c>
    </row>
    <row r="10127" spans="1:39" x14ac:dyDescent="0.2">
      <c r="A10127" t="s">
        <v>25137</v>
      </c>
      <c r="B10127" t="s">
        <v>126</v>
      </c>
      <c r="C10127" t="s">
        <v>25138</v>
      </c>
      <c r="D10127" s="1">
        <v>39710</v>
      </c>
      <c r="E10127" s="1">
        <v>43456</v>
      </c>
      <c r="F10127" t="s">
        <v>19</v>
      </c>
      <c r="I10127">
        <v>100</v>
      </c>
      <c r="J10127">
        <v>0</v>
      </c>
      <c r="K10127">
        <v>0</v>
      </c>
      <c r="L10127">
        <v>3338</v>
      </c>
      <c r="M10127">
        <v>3338</v>
      </c>
      <c r="N10127" t="s">
        <v>20</v>
      </c>
      <c r="O10127" t="s">
        <v>25139</v>
      </c>
      <c r="P10127" t="s">
        <v>28</v>
      </c>
      <c r="Q10127" t="s">
        <v>34234</v>
      </c>
      <c r="R10127" s="9" t="s">
        <v>33768</v>
      </c>
      <c r="S10127" t="s">
        <v>33942</v>
      </c>
      <c r="T10127" t="s">
        <v>34233</v>
      </c>
      <c r="U10127" t="s">
        <v>32634</v>
      </c>
      <c r="V10127" t="s">
        <v>33602</v>
      </c>
      <c r="W10127">
        <v>300</v>
      </c>
      <c r="X10127">
        <v>2</v>
      </c>
      <c r="Y10127" t="s">
        <v>32661</v>
      </c>
      <c r="Z10127">
        <v>600</v>
      </c>
      <c r="AA10127">
        <v>8.5</v>
      </c>
      <c r="AC10127">
        <v>1</v>
      </c>
      <c r="AD10127" t="str">
        <f t="shared" si="1575"/>
        <v/>
      </c>
      <c r="AE10127">
        <f t="shared" si="1573"/>
        <v>1</v>
      </c>
      <c r="AF10127" t="str">
        <f t="shared" si="1576"/>
        <v/>
      </c>
      <c r="AG10127" t="str">
        <f>IF((S10127&lt;&gt;"tühi")*(AC10127&lt;&gt;""),AC10127,"")</f>
        <v/>
      </c>
      <c r="AH10127" t="str">
        <f t="shared" si="1568"/>
        <v/>
      </c>
      <c r="AI10127">
        <v>0.14499999999999999</v>
      </c>
      <c r="AJ10127" t="str">
        <f t="shared" si="1570"/>
        <v/>
      </c>
      <c r="AK10127">
        <f t="shared" si="1569"/>
        <v>2.8</v>
      </c>
      <c r="AL10127">
        <f t="shared" si="1571"/>
        <v>0.40599999999999997</v>
      </c>
    </row>
    <row r="10128" spans="1:39" x14ac:dyDescent="0.2">
      <c r="A10128" t="s">
        <v>17143</v>
      </c>
      <c r="B10128" t="s">
        <v>126</v>
      </c>
      <c r="C10128" t="s">
        <v>17144</v>
      </c>
      <c r="D10128" s="1">
        <v>37651</v>
      </c>
      <c r="E10128" s="1">
        <v>43456</v>
      </c>
      <c r="F10128" t="s">
        <v>39</v>
      </c>
      <c r="G10128" t="s">
        <v>19</v>
      </c>
      <c r="I10128">
        <v>75</v>
      </c>
      <c r="J10128">
        <v>25</v>
      </c>
      <c r="K10128">
        <v>0</v>
      </c>
      <c r="L10128">
        <v>2931</v>
      </c>
      <c r="M10128">
        <v>2931</v>
      </c>
      <c r="N10128" t="s">
        <v>20</v>
      </c>
      <c r="O10128" t="s">
        <v>21</v>
      </c>
      <c r="P10128" t="s">
        <v>28</v>
      </c>
      <c r="Q10128" t="s">
        <v>34233</v>
      </c>
      <c r="R10128" t="s">
        <v>34233</v>
      </c>
      <c r="S10128" t="s">
        <v>32628</v>
      </c>
      <c r="T10128" t="s">
        <v>34356</v>
      </c>
      <c r="U10128" t="s">
        <v>32650</v>
      </c>
      <c r="V10128" t="s">
        <v>33638</v>
      </c>
      <c r="X10128">
        <v>2</v>
      </c>
      <c r="Y10128">
        <v>1</v>
      </c>
      <c r="AB10128">
        <v>8</v>
      </c>
      <c r="AC10128">
        <v>3</v>
      </c>
      <c r="AD10128" t="str">
        <f t="shared" si="1575"/>
        <v/>
      </c>
      <c r="AE10128" t="str">
        <f t="shared" si="1573"/>
        <v/>
      </c>
      <c r="AF10128" t="str">
        <f t="shared" si="1576"/>
        <v/>
      </c>
      <c r="AG10128">
        <v>2</v>
      </c>
      <c r="AH10128">
        <f t="shared" si="1568"/>
        <v>5.6</v>
      </c>
      <c r="AI10128">
        <v>0.14499999999999999</v>
      </c>
      <c r="AJ10128">
        <f t="shared" si="1570"/>
        <v>0.81199999999999994</v>
      </c>
      <c r="AK10128" t="str">
        <f t="shared" si="1569"/>
        <v/>
      </c>
      <c r="AL10128" t="str">
        <f t="shared" si="1571"/>
        <v/>
      </c>
    </row>
    <row r="10129" spans="1:39" x14ac:dyDescent="0.2">
      <c r="A10129" t="s">
        <v>17145</v>
      </c>
      <c r="B10129" t="s">
        <v>126</v>
      </c>
      <c r="C10129" t="s">
        <v>17146</v>
      </c>
      <c r="D10129" s="1">
        <v>37651</v>
      </c>
      <c r="E10129" s="1">
        <v>43951</v>
      </c>
      <c r="F10129" t="s">
        <v>39</v>
      </c>
      <c r="G10129" t="s">
        <v>19</v>
      </c>
      <c r="I10129">
        <v>80</v>
      </c>
      <c r="J10129">
        <v>20</v>
      </c>
      <c r="K10129">
        <v>0</v>
      </c>
      <c r="L10129">
        <v>2933</v>
      </c>
      <c r="M10129">
        <v>2933</v>
      </c>
      <c r="N10129" t="s">
        <v>20</v>
      </c>
      <c r="O10129" t="s">
        <v>17147</v>
      </c>
      <c r="P10129" t="s">
        <v>28</v>
      </c>
      <c r="Q10129" t="s">
        <v>34233</v>
      </c>
      <c r="R10129" t="s">
        <v>34233</v>
      </c>
      <c r="S10129" t="s">
        <v>32628</v>
      </c>
      <c r="T10129" t="s">
        <v>34354</v>
      </c>
      <c r="U10129" t="s">
        <v>32650</v>
      </c>
      <c r="V10129" t="s">
        <v>33638</v>
      </c>
      <c r="X10129">
        <v>2</v>
      </c>
      <c r="Y10129">
        <v>1</v>
      </c>
      <c r="AB10129">
        <v>8</v>
      </c>
      <c r="AC10129">
        <v>3</v>
      </c>
      <c r="AD10129" t="str">
        <f t="shared" si="1575"/>
        <v/>
      </c>
      <c r="AE10129" t="str">
        <f t="shared" si="1573"/>
        <v/>
      </c>
      <c r="AF10129" t="str">
        <f t="shared" si="1576"/>
        <v/>
      </c>
      <c r="AG10129">
        <f t="shared" ref="AG10129:AG10147" si="1577">IF((S10129&lt;&gt;"tühi")*(AC10129&lt;&gt;""),AC10129,"")</f>
        <v>3</v>
      </c>
      <c r="AH10129">
        <f t="shared" si="1568"/>
        <v>8.3999999999999986</v>
      </c>
      <c r="AI10129">
        <v>0.14499999999999999</v>
      </c>
      <c r="AJ10129">
        <f t="shared" si="1570"/>
        <v>1.2179999999999997</v>
      </c>
      <c r="AK10129" t="str">
        <f t="shared" si="1569"/>
        <v/>
      </c>
      <c r="AL10129" t="str">
        <f t="shared" si="1571"/>
        <v/>
      </c>
    </row>
    <row r="10130" spans="1:39" x14ac:dyDescent="0.2">
      <c r="A10130" t="s">
        <v>17054</v>
      </c>
      <c r="B10130" t="s">
        <v>126</v>
      </c>
      <c r="C10130" t="s">
        <v>17055</v>
      </c>
      <c r="D10130" s="1">
        <v>37644</v>
      </c>
      <c r="E10130" s="1">
        <v>43456</v>
      </c>
      <c r="F10130" t="s">
        <v>19</v>
      </c>
      <c r="I10130">
        <v>100</v>
      </c>
      <c r="J10130">
        <v>0</v>
      </c>
      <c r="K10130">
        <v>0</v>
      </c>
      <c r="L10130">
        <v>1809</v>
      </c>
      <c r="M10130">
        <v>1809</v>
      </c>
      <c r="N10130" t="s">
        <v>20</v>
      </c>
      <c r="O10130" t="s">
        <v>17056</v>
      </c>
      <c r="P10130" t="s">
        <v>28</v>
      </c>
      <c r="Q10130" t="s">
        <v>34233</v>
      </c>
      <c r="R10130" t="s">
        <v>34233</v>
      </c>
      <c r="S10130" t="s">
        <v>32628</v>
      </c>
      <c r="T10130" t="s">
        <v>32634</v>
      </c>
      <c r="U10130" t="s">
        <v>32634</v>
      </c>
      <c r="V10130" t="s">
        <v>33637</v>
      </c>
      <c r="W10130">
        <v>300</v>
      </c>
      <c r="X10130">
        <v>2</v>
      </c>
      <c r="Y10130" t="s">
        <v>32654</v>
      </c>
      <c r="AA10130">
        <v>9</v>
      </c>
      <c r="AB10130">
        <v>17</v>
      </c>
      <c r="AC10130">
        <v>1</v>
      </c>
      <c r="AD10130" t="str">
        <f t="shared" si="1575"/>
        <v/>
      </c>
      <c r="AE10130" t="str">
        <f t="shared" ref="AE10130:AE10156" si="1578">IF((S10130="tühi")*(AC10130&lt;&gt;""),AC10130,"")</f>
        <v/>
      </c>
      <c r="AF10130" t="str">
        <f t="shared" si="1576"/>
        <v/>
      </c>
      <c r="AG10130">
        <f t="shared" si="1577"/>
        <v>1</v>
      </c>
      <c r="AH10130">
        <f t="shared" si="1568"/>
        <v>2.8</v>
      </c>
      <c r="AI10130">
        <v>0.14499999999999999</v>
      </c>
      <c r="AJ10130">
        <f t="shared" si="1570"/>
        <v>0.40599999999999997</v>
      </c>
      <c r="AK10130" t="str">
        <f t="shared" si="1569"/>
        <v/>
      </c>
      <c r="AL10130" t="str">
        <f t="shared" si="1571"/>
        <v/>
      </c>
    </row>
    <row r="10131" spans="1:39" x14ac:dyDescent="0.2">
      <c r="A10131" t="s">
        <v>25155</v>
      </c>
      <c r="B10131" t="s">
        <v>126</v>
      </c>
      <c r="C10131" t="s">
        <v>25156</v>
      </c>
      <c r="D10131" s="1">
        <v>39710</v>
      </c>
      <c r="E10131" s="1">
        <v>43456</v>
      </c>
      <c r="F10131" t="s">
        <v>19</v>
      </c>
      <c r="I10131">
        <v>100</v>
      </c>
      <c r="J10131">
        <v>0</v>
      </c>
      <c r="K10131">
        <v>0</v>
      </c>
      <c r="L10131">
        <v>3354</v>
      </c>
      <c r="M10131">
        <v>3354</v>
      </c>
      <c r="N10131" t="s">
        <v>20</v>
      </c>
      <c r="O10131" t="s">
        <v>25157</v>
      </c>
      <c r="P10131" t="s">
        <v>28</v>
      </c>
      <c r="Q10131" t="s">
        <v>34233</v>
      </c>
      <c r="R10131" t="s">
        <v>34233</v>
      </c>
      <c r="S10131" t="s">
        <v>32628</v>
      </c>
      <c r="T10131" t="s">
        <v>34682</v>
      </c>
      <c r="U10131" t="s">
        <v>32634</v>
      </c>
      <c r="V10131" t="s">
        <v>33602</v>
      </c>
      <c r="W10131">
        <v>300</v>
      </c>
      <c r="X10131">
        <v>2</v>
      </c>
      <c r="Y10131" t="s">
        <v>32661</v>
      </c>
      <c r="Z10131">
        <v>600</v>
      </c>
      <c r="AA10131">
        <v>8.5</v>
      </c>
      <c r="AC10131">
        <v>1</v>
      </c>
      <c r="AD10131" t="str">
        <f t="shared" si="1575"/>
        <v/>
      </c>
      <c r="AE10131" t="str">
        <f t="shared" si="1578"/>
        <v/>
      </c>
      <c r="AF10131" t="str">
        <f t="shared" si="1576"/>
        <v/>
      </c>
      <c r="AG10131">
        <f t="shared" si="1577"/>
        <v>1</v>
      </c>
      <c r="AH10131">
        <f t="shared" si="1568"/>
        <v>2.8</v>
      </c>
      <c r="AI10131">
        <v>0.14499999999999999</v>
      </c>
      <c r="AJ10131">
        <f t="shared" si="1570"/>
        <v>0.40599999999999997</v>
      </c>
      <c r="AK10131" t="str">
        <f t="shared" si="1569"/>
        <v/>
      </c>
      <c r="AL10131" t="str">
        <f t="shared" si="1571"/>
        <v/>
      </c>
    </row>
    <row r="10132" spans="1:39" x14ac:dyDescent="0.2">
      <c r="A10132" t="s">
        <v>25170</v>
      </c>
      <c r="B10132" t="s">
        <v>126</v>
      </c>
      <c r="C10132" t="s">
        <v>25171</v>
      </c>
      <c r="D10132" s="1">
        <v>39710</v>
      </c>
      <c r="E10132" s="1">
        <v>43456</v>
      </c>
      <c r="F10132" t="s">
        <v>19</v>
      </c>
      <c r="I10132">
        <v>100</v>
      </c>
      <c r="J10132">
        <v>0</v>
      </c>
      <c r="K10132">
        <v>0</v>
      </c>
      <c r="L10132">
        <v>3516</v>
      </c>
      <c r="M10132">
        <v>3516</v>
      </c>
      <c r="N10132" t="s">
        <v>20</v>
      </c>
      <c r="O10132" t="s">
        <v>25172</v>
      </c>
      <c r="P10132" t="s">
        <v>28</v>
      </c>
      <c r="Q10132" t="s">
        <v>34234</v>
      </c>
      <c r="R10132" s="9" t="s">
        <v>33768</v>
      </c>
      <c r="S10132" t="s">
        <v>33942</v>
      </c>
      <c r="T10132" t="s">
        <v>34233</v>
      </c>
      <c r="U10132" t="s">
        <v>32634</v>
      </c>
      <c r="V10132" t="s">
        <v>33602</v>
      </c>
      <c r="W10132">
        <v>300</v>
      </c>
      <c r="X10132">
        <v>2</v>
      </c>
      <c r="Y10132" t="s">
        <v>32661</v>
      </c>
      <c r="Z10132">
        <v>600</v>
      </c>
      <c r="AA10132">
        <v>8.5</v>
      </c>
      <c r="AC10132">
        <v>1</v>
      </c>
      <c r="AD10132" t="str">
        <f t="shared" si="1575"/>
        <v/>
      </c>
      <c r="AE10132">
        <f t="shared" si="1578"/>
        <v>1</v>
      </c>
      <c r="AF10132" t="str">
        <f t="shared" si="1576"/>
        <v/>
      </c>
      <c r="AG10132" t="str">
        <f t="shared" si="1577"/>
        <v/>
      </c>
      <c r="AH10132" t="str">
        <f t="shared" si="1568"/>
        <v/>
      </c>
      <c r="AI10132">
        <v>0.14499999999999999</v>
      </c>
      <c r="AJ10132" t="str">
        <f t="shared" si="1570"/>
        <v/>
      </c>
      <c r="AK10132">
        <f t="shared" si="1569"/>
        <v>2.8</v>
      </c>
      <c r="AL10132">
        <f t="shared" si="1571"/>
        <v>0.40599999999999997</v>
      </c>
    </row>
    <row r="10133" spans="1:39" x14ac:dyDescent="0.2">
      <c r="A10133" t="s">
        <v>17057</v>
      </c>
      <c r="B10133" t="s">
        <v>126</v>
      </c>
      <c r="C10133" t="s">
        <v>17058</v>
      </c>
      <c r="D10133" s="1">
        <v>37644</v>
      </c>
      <c r="E10133" s="1">
        <v>44546</v>
      </c>
      <c r="F10133" t="s">
        <v>19</v>
      </c>
      <c r="I10133">
        <v>100</v>
      </c>
      <c r="J10133">
        <v>0</v>
      </c>
      <c r="K10133">
        <v>0</v>
      </c>
      <c r="L10133">
        <v>1856</v>
      </c>
      <c r="M10133">
        <v>1856</v>
      </c>
      <c r="N10133" t="s">
        <v>20</v>
      </c>
      <c r="O10133" t="s">
        <v>17059</v>
      </c>
      <c r="P10133" t="s">
        <v>28</v>
      </c>
      <c r="Q10133" t="s">
        <v>34233</v>
      </c>
      <c r="R10133" t="s">
        <v>34233</v>
      </c>
      <c r="S10133" t="s">
        <v>33797</v>
      </c>
      <c r="T10133" t="s">
        <v>34357</v>
      </c>
      <c r="U10133" t="s">
        <v>32634</v>
      </c>
      <c r="V10133" t="s">
        <v>33637</v>
      </c>
      <c r="W10133">
        <v>300</v>
      </c>
      <c r="X10133">
        <v>2</v>
      </c>
      <c r="Y10133" t="s">
        <v>32654</v>
      </c>
      <c r="AA10133">
        <v>9</v>
      </c>
      <c r="AB10133">
        <v>18</v>
      </c>
      <c r="AC10133">
        <v>1</v>
      </c>
      <c r="AD10133" t="str">
        <f t="shared" si="1575"/>
        <v/>
      </c>
      <c r="AE10133" t="str">
        <f t="shared" si="1578"/>
        <v/>
      </c>
      <c r="AF10133" t="str">
        <f t="shared" si="1576"/>
        <v/>
      </c>
      <c r="AG10133">
        <f t="shared" si="1577"/>
        <v>1</v>
      </c>
      <c r="AH10133">
        <f t="shared" si="1568"/>
        <v>2.8</v>
      </c>
      <c r="AI10133">
        <v>0.14499999999999999</v>
      </c>
      <c r="AJ10133">
        <f t="shared" si="1570"/>
        <v>0.40599999999999997</v>
      </c>
      <c r="AK10133" t="str">
        <f t="shared" si="1569"/>
        <v/>
      </c>
      <c r="AL10133" t="str">
        <f t="shared" si="1571"/>
        <v/>
      </c>
    </row>
    <row r="10134" spans="1:39" x14ac:dyDescent="0.2">
      <c r="A10134" t="s">
        <v>17060</v>
      </c>
      <c r="B10134" t="s">
        <v>126</v>
      </c>
      <c r="C10134" t="s">
        <v>17061</v>
      </c>
      <c r="D10134" s="1">
        <v>37644</v>
      </c>
      <c r="E10134" s="1">
        <v>43456</v>
      </c>
      <c r="F10134" t="s">
        <v>19</v>
      </c>
      <c r="I10134">
        <v>100</v>
      </c>
      <c r="J10134">
        <v>0</v>
      </c>
      <c r="K10134">
        <v>0</v>
      </c>
      <c r="L10134">
        <v>1725</v>
      </c>
      <c r="M10134">
        <v>1725</v>
      </c>
      <c r="N10134" t="s">
        <v>20</v>
      </c>
      <c r="O10134" t="s">
        <v>17062</v>
      </c>
      <c r="P10134" t="s">
        <v>28</v>
      </c>
      <c r="Q10134" t="s">
        <v>34233</v>
      </c>
      <c r="R10134" t="s">
        <v>34233</v>
      </c>
      <c r="S10134" t="s">
        <v>32628</v>
      </c>
      <c r="T10134" t="s">
        <v>34357</v>
      </c>
      <c r="U10134" t="s">
        <v>32634</v>
      </c>
      <c r="V10134" t="s">
        <v>33637</v>
      </c>
      <c r="W10134">
        <v>300</v>
      </c>
      <c r="X10134">
        <v>2</v>
      </c>
      <c r="Y10134" t="s">
        <v>32654</v>
      </c>
      <c r="AA10134">
        <v>9</v>
      </c>
      <c r="AB10134">
        <v>16</v>
      </c>
      <c r="AC10134">
        <v>1</v>
      </c>
      <c r="AD10134" t="str">
        <f t="shared" si="1575"/>
        <v/>
      </c>
      <c r="AE10134" t="str">
        <f t="shared" si="1578"/>
        <v/>
      </c>
      <c r="AF10134" t="str">
        <f t="shared" si="1576"/>
        <v/>
      </c>
      <c r="AG10134">
        <f t="shared" si="1577"/>
        <v>1</v>
      </c>
      <c r="AH10134">
        <f t="shared" si="1568"/>
        <v>2.8</v>
      </c>
      <c r="AI10134">
        <v>0.14499999999999999</v>
      </c>
      <c r="AJ10134">
        <f t="shared" si="1570"/>
        <v>0.40599999999999997</v>
      </c>
      <c r="AK10134" t="str">
        <f t="shared" si="1569"/>
        <v/>
      </c>
      <c r="AL10134" t="str">
        <f t="shared" si="1571"/>
        <v/>
      </c>
    </row>
    <row r="10135" spans="1:39" x14ac:dyDescent="0.2">
      <c r="A10135" t="s">
        <v>17166</v>
      </c>
      <c r="B10135" t="s">
        <v>126</v>
      </c>
      <c r="C10135" t="s">
        <v>17167</v>
      </c>
      <c r="D10135" s="1">
        <v>37659</v>
      </c>
      <c r="E10135" s="1">
        <v>43456</v>
      </c>
      <c r="F10135" t="s">
        <v>19</v>
      </c>
      <c r="I10135">
        <v>100</v>
      </c>
      <c r="J10135">
        <v>0</v>
      </c>
      <c r="K10135">
        <v>0</v>
      </c>
      <c r="L10135">
        <v>2367</v>
      </c>
      <c r="M10135">
        <v>2367</v>
      </c>
      <c r="N10135" t="s">
        <v>20</v>
      </c>
      <c r="O10135" t="s">
        <v>17168</v>
      </c>
      <c r="P10135" t="s">
        <v>28</v>
      </c>
      <c r="Q10135" t="s">
        <v>34233</v>
      </c>
      <c r="R10135" t="s">
        <v>34233</v>
      </c>
      <c r="S10135" t="s">
        <v>32628</v>
      </c>
      <c r="T10135" t="s">
        <v>34354</v>
      </c>
      <c r="U10135" t="s">
        <v>32634</v>
      </c>
      <c r="V10135" t="s">
        <v>33637</v>
      </c>
      <c r="W10135">
        <v>250</v>
      </c>
      <c r="X10135">
        <v>2</v>
      </c>
      <c r="Y10135" t="s">
        <v>32654</v>
      </c>
      <c r="AA10135">
        <v>9</v>
      </c>
      <c r="AB10135">
        <v>18</v>
      </c>
      <c r="AC10135">
        <v>1</v>
      </c>
      <c r="AD10135" t="str">
        <f t="shared" si="1575"/>
        <v/>
      </c>
      <c r="AE10135" t="str">
        <f t="shared" si="1578"/>
        <v/>
      </c>
      <c r="AF10135" t="str">
        <f t="shared" si="1576"/>
        <v/>
      </c>
      <c r="AG10135">
        <f t="shared" si="1577"/>
        <v>1</v>
      </c>
      <c r="AH10135">
        <f t="shared" si="1568"/>
        <v>2.8</v>
      </c>
      <c r="AI10135">
        <v>0.14499999999999999</v>
      </c>
      <c r="AJ10135">
        <f t="shared" si="1570"/>
        <v>0.40599999999999997</v>
      </c>
      <c r="AK10135" t="str">
        <f t="shared" si="1569"/>
        <v/>
      </c>
      <c r="AL10135" t="str">
        <f t="shared" si="1571"/>
        <v/>
      </c>
    </row>
    <row r="10136" spans="1:39" x14ac:dyDescent="0.2">
      <c r="A10136" t="s">
        <v>17169</v>
      </c>
      <c r="B10136" t="s">
        <v>126</v>
      </c>
      <c r="C10136" t="s">
        <v>17170</v>
      </c>
      <c r="D10136" s="1">
        <v>37659</v>
      </c>
      <c r="E10136" s="1">
        <v>43456</v>
      </c>
      <c r="F10136" t="s">
        <v>19</v>
      </c>
      <c r="I10136">
        <v>100</v>
      </c>
      <c r="J10136">
        <v>0</v>
      </c>
      <c r="K10136">
        <v>0</v>
      </c>
      <c r="L10136">
        <v>1721</v>
      </c>
      <c r="M10136">
        <v>1721</v>
      </c>
      <c r="N10136" t="s">
        <v>20</v>
      </c>
      <c r="O10136" t="s">
        <v>17171</v>
      </c>
      <c r="P10136" t="s">
        <v>28</v>
      </c>
      <c r="Q10136" t="s">
        <v>34233</v>
      </c>
      <c r="R10136" t="s">
        <v>34233</v>
      </c>
      <c r="S10136" t="s">
        <v>32628</v>
      </c>
      <c r="T10136" t="s">
        <v>34357</v>
      </c>
      <c r="U10136" t="s">
        <v>32634</v>
      </c>
      <c r="V10136" t="s">
        <v>33637</v>
      </c>
      <c r="W10136">
        <v>300</v>
      </c>
      <c r="X10136">
        <v>2</v>
      </c>
      <c r="Y10136" t="s">
        <v>32654</v>
      </c>
      <c r="AA10136">
        <v>9</v>
      </c>
      <c r="AB10136">
        <v>12</v>
      </c>
      <c r="AC10136">
        <v>1</v>
      </c>
      <c r="AD10136" t="str">
        <f t="shared" si="1575"/>
        <v/>
      </c>
      <c r="AE10136" t="str">
        <f t="shared" si="1578"/>
        <v/>
      </c>
      <c r="AF10136" t="str">
        <f t="shared" si="1576"/>
        <v/>
      </c>
      <c r="AG10136">
        <f t="shared" si="1577"/>
        <v>1</v>
      </c>
      <c r="AH10136">
        <f t="shared" si="1568"/>
        <v>2.8</v>
      </c>
      <c r="AI10136">
        <v>0.14499999999999999</v>
      </c>
      <c r="AJ10136">
        <f t="shared" si="1570"/>
        <v>0.40599999999999997</v>
      </c>
      <c r="AK10136" t="str">
        <f t="shared" si="1569"/>
        <v/>
      </c>
      <c r="AL10136" t="str">
        <f t="shared" si="1571"/>
        <v/>
      </c>
    </row>
    <row r="10137" spans="1:39" s="18" customFormat="1" x14ac:dyDescent="0.2">
      <c r="A10137" s="18" t="s">
        <v>17172</v>
      </c>
      <c r="B10137" s="18" t="s">
        <v>126</v>
      </c>
      <c r="C10137" s="18" t="s">
        <v>17173</v>
      </c>
      <c r="D10137" s="19">
        <v>37659</v>
      </c>
      <c r="E10137" s="19">
        <v>44546</v>
      </c>
      <c r="F10137" s="18" t="s">
        <v>19</v>
      </c>
      <c r="I10137" s="18">
        <v>100</v>
      </c>
      <c r="J10137" s="18">
        <v>0</v>
      </c>
      <c r="K10137" s="18">
        <v>0</v>
      </c>
      <c r="L10137" s="18">
        <v>3015</v>
      </c>
      <c r="M10137" s="18">
        <v>3015</v>
      </c>
      <c r="N10137" s="18" t="s">
        <v>20</v>
      </c>
      <c r="O10137" s="18" t="s">
        <v>17174</v>
      </c>
      <c r="P10137" s="18" t="s">
        <v>28</v>
      </c>
      <c r="Q10137" s="18" t="s">
        <v>34234</v>
      </c>
      <c r="R10137" s="18" t="s">
        <v>33762</v>
      </c>
      <c r="S10137" s="18" t="s">
        <v>33942</v>
      </c>
      <c r="T10137" s="18" t="s">
        <v>34357</v>
      </c>
      <c r="U10137" s="18" t="s">
        <v>32634</v>
      </c>
      <c r="V10137" s="18" t="s">
        <v>33637</v>
      </c>
      <c r="W10137" s="18">
        <v>350</v>
      </c>
      <c r="X10137" s="18">
        <v>2</v>
      </c>
      <c r="Y10137" s="18" t="s">
        <v>32661</v>
      </c>
      <c r="AA10137" s="18">
        <v>9</v>
      </c>
      <c r="AB10137" s="18">
        <v>15</v>
      </c>
      <c r="AC10137" s="18">
        <v>1</v>
      </c>
      <c r="AD10137" s="18" t="str">
        <f t="shared" si="1575"/>
        <v/>
      </c>
      <c r="AE10137" s="18">
        <f t="shared" si="1578"/>
        <v>1</v>
      </c>
      <c r="AF10137" s="18" t="str">
        <f t="shared" si="1576"/>
        <v/>
      </c>
      <c r="AG10137" s="18" t="str">
        <f t="shared" si="1577"/>
        <v/>
      </c>
      <c r="AH10137" s="18" t="str">
        <f t="shared" si="1568"/>
        <v/>
      </c>
      <c r="AI10137" s="18">
        <v>0.14499999999999999</v>
      </c>
      <c r="AJ10137" s="18" t="str">
        <f t="shared" si="1570"/>
        <v/>
      </c>
      <c r="AK10137" s="18">
        <f t="shared" si="1569"/>
        <v>2.8</v>
      </c>
      <c r="AL10137" s="18">
        <f t="shared" si="1571"/>
        <v>0.40599999999999997</v>
      </c>
      <c r="AM10137" s="18" t="s">
        <v>34114</v>
      </c>
    </row>
    <row r="10138" spans="1:39" x14ac:dyDescent="0.2">
      <c r="A10138" t="s">
        <v>17175</v>
      </c>
      <c r="B10138" t="s">
        <v>126</v>
      </c>
      <c r="C10138" t="s">
        <v>17176</v>
      </c>
      <c r="D10138" s="1">
        <v>37659</v>
      </c>
      <c r="E10138" s="1">
        <v>43456</v>
      </c>
      <c r="F10138" t="s">
        <v>19</v>
      </c>
      <c r="I10138">
        <v>100</v>
      </c>
      <c r="J10138">
        <v>0</v>
      </c>
      <c r="K10138">
        <v>0</v>
      </c>
      <c r="L10138">
        <v>1719</v>
      </c>
      <c r="M10138">
        <v>1719</v>
      </c>
      <c r="N10138" t="s">
        <v>20</v>
      </c>
      <c r="O10138" t="s">
        <v>17177</v>
      </c>
      <c r="P10138" t="s">
        <v>28</v>
      </c>
      <c r="Q10138" t="s">
        <v>34233</v>
      </c>
      <c r="R10138" t="s">
        <v>34233</v>
      </c>
      <c r="S10138" t="s">
        <v>32628</v>
      </c>
      <c r="T10138" t="s">
        <v>34354</v>
      </c>
      <c r="U10138" t="s">
        <v>32634</v>
      </c>
      <c r="V10138" t="s">
        <v>33637</v>
      </c>
      <c r="W10138">
        <v>250</v>
      </c>
      <c r="X10138">
        <v>2</v>
      </c>
      <c r="Y10138" t="s">
        <v>32654</v>
      </c>
      <c r="AA10138">
        <v>9</v>
      </c>
      <c r="AB10138">
        <v>16</v>
      </c>
      <c r="AC10138">
        <v>1</v>
      </c>
      <c r="AD10138" t="str">
        <f t="shared" si="1575"/>
        <v/>
      </c>
      <c r="AE10138" t="str">
        <f t="shared" si="1578"/>
        <v/>
      </c>
      <c r="AF10138" t="str">
        <f t="shared" si="1576"/>
        <v/>
      </c>
      <c r="AG10138">
        <f t="shared" si="1577"/>
        <v>1</v>
      </c>
      <c r="AH10138">
        <f t="shared" si="1568"/>
        <v>2.8</v>
      </c>
      <c r="AI10138">
        <v>0.14499999999999999</v>
      </c>
      <c r="AJ10138">
        <f t="shared" si="1570"/>
        <v>0.40599999999999997</v>
      </c>
      <c r="AK10138" t="str">
        <f t="shared" si="1569"/>
        <v/>
      </c>
      <c r="AL10138" t="str">
        <f t="shared" si="1571"/>
        <v/>
      </c>
    </row>
    <row r="10139" spans="1:39" x14ac:dyDescent="0.2">
      <c r="A10139" t="s">
        <v>17063</v>
      </c>
      <c r="B10139" t="s">
        <v>126</v>
      </c>
      <c r="C10139" t="s">
        <v>17064</v>
      </c>
      <c r="D10139" s="1">
        <v>37644</v>
      </c>
      <c r="E10139" s="1">
        <v>44546</v>
      </c>
      <c r="F10139" t="s">
        <v>26</v>
      </c>
      <c r="I10139">
        <v>100</v>
      </c>
      <c r="J10139">
        <v>0</v>
      </c>
      <c r="K10139">
        <v>0</v>
      </c>
      <c r="L10139">
        <v>1174</v>
      </c>
      <c r="M10139">
        <v>1174</v>
      </c>
      <c r="N10139" t="s">
        <v>20</v>
      </c>
      <c r="O10139" t="s">
        <v>17065</v>
      </c>
      <c r="P10139" t="s">
        <v>44</v>
      </c>
      <c r="Q10139" t="s">
        <v>34233</v>
      </c>
      <c r="R10139" t="s">
        <v>34233</v>
      </c>
      <c r="S10139" t="s">
        <v>34233</v>
      </c>
      <c r="T10139" t="s">
        <v>34233</v>
      </c>
      <c r="V10139" t="s">
        <v>33637</v>
      </c>
      <c r="AD10139" t="str">
        <f t="shared" si="1575"/>
        <v/>
      </c>
      <c r="AE10139" t="str">
        <f t="shared" si="1578"/>
        <v/>
      </c>
      <c r="AF10139" t="str">
        <f t="shared" si="1576"/>
        <v/>
      </c>
      <c r="AG10139" t="str">
        <f t="shared" si="1577"/>
        <v/>
      </c>
      <c r="AH10139" t="str">
        <f t="shared" si="1568"/>
        <v/>
      </c>
      <c r="AI10139">
        <v>0.14499999999999999</v>
      </c>
      <c r="AJ10139" t="str">
        <f t="shared" si="1570"/>
        <v/>
      </c>
      <c r="AK10139" t="str">
        <f t="shared" si="1569"/>
        <v/>
      </c>
      <c r="AL10139" t="str">
        <f t="shared" si="1571"/>
        <v/>
      </c>
    </row>
    <row r="10140" spans="1:39" x14ac:dyDescent="0.2">
      <c r="A10140" t="s">
        <v>17194</v>
      </c>
      <c r="B10140" t="s">
        <v>126</v>
      </c>
      <c r="C10140" t="s">
        <v>17195</v>
      </c>
      <c r="D10140" s="1">
        <v>37659</v>
      </c>
      <c r="E10140" s="1">
        <v>44546</v>
      </c>
      <c r="F10140" t="s">
        <v>26</v>
      </c>
      <c r="I10140">
        <v>100</v>
      </c>
      <c r="J10140">
        <v>0</v>
      </c>
      <c r="K10140">
        <v>0</v>
      </c>
      <c r="L10140">
        <v>731</v>
      </c>
      <c r="M10140">
        <v>731</v>
      </c>
      <c r="N10140" t="s">
        <v>20</v>
      </c>
      <c r="O10140" t="s">
        <v>17196</v>
      </c>
      <c r="P10140" t="s">
        <v>44</v>
      </c>
      <c r="Q10140" t="s">
        <v>34233</v>
      </c>
      <c r="R10140" t="s">
        <v>34233</v>
      </c>
      <c r="S10140" t="s">
        <v>34233</v>
      </c>
      <c r="T10140" t="s">
        <v>34233</v>
      </c>
      <c r="V10140" t="s">
        <v>33637</v>
      </c>
      <c r="AD10140" t="str">
        <f t="shared" si="1575"/>
        <v/>
      </c>
      <c r="AE10140" t="str">
        <f t="shared" si="1578"/>
        <v/>
      </c>
      <c r="AF10140" t="str">
        <f t="shared" si="1576"/>
        <v/>
      </c>
      <c r="AG10140" t="str">
        <f t="shared" si="1577"/>
        <v/>
      </c>
      <c r="AH10140" t="str">
        <f t="shared" si="1568"/>
        <v/>
      </c>
      <c r="AI10140">
        <v>0.14499999999999999</v>
      </c>
      <c r="AJ10140" t="str">
        <f t="shared" si="1570"/>
        <v/>
      </c>
      <c r="AK10140" t="str">
        <f t="shared" si="1569"/>
        <v/>
      </c>
      <c r="AL10140" t="str">
        <f t="shared" si="1571"/>
        <v/>
      </c>
    </row>
    <row r="10141" spans="1:39" x14ac:dyDescent="0.2">
      <c r="A10141" t="s">
        <v>16993</v>
      </c>
      <c r="B10141" t="s">
        <v>126</v>
      </c>
      <c r="C10141" t="s">
        <v>16994</v>
      </c>
      <c r="D10141" s="1">
        <v>37644</v>
      </c>
      <c r="E10141" s="1">
        <v>44546</v>
      </c>
      <c r="F10141" t="s">
        <v>26</v>
      </c>
      <c r="I10141">
        <v>100</v>
      </c>
      <c r="J10141">
        <v>0</v>
      </c>
      <c r="K10141">
        <v>0</v>
      </c>
      <c r="L10141">
        <v>1452</v>
      </c>
      <c r="M10141">
        <v>1452</v>
      </c>
      <c r="N10141" t="s">
        <v>20</v>
      </c>
      <c r="O10141" t="s">
        <v>16995</v>
      </c>
      <c r="P10141" t="s">
        <v>44</v>
      </c>
      <c r="Q10141" t="s">
        <v>34233</v>
      </c>
      <c r="R10141" t="s">
        <v>34233</v>
      </c>
      <c r="S10141" t="s">
        <v>34233</v>
      </c>
      <c r="T10141" t="s">
        <v>34233</v>
      </c>
      <c r="V10141" t="s">
        <v>33637</v>
      </c>
      <c r="AD10141" t="str">
        <f t="shared" si="1575"/>
        <v/>
      </c>
      <c r="AE10141" t="str">
        <f t="shared" si="1578"/>
        <v/>
      </c>
      <c r="AF10141" t="str">
        <f t="shared" si="1576"/>
        <v/>
      </c>
      <c r="AG10141" t="str">
        <f t="shared" si="1577"/>
        <v/>
      </c>
      <c r="AH10141" t="str">
        <f t="shared" si="1568"/>
        <v/>
      </c>
      <c r="AI10141">
        <v>0.14499999999999999</v>
      </c>
      <c r="AJ10141" t="str">
        <f t="shared" si="1570"/>
        <v/>
      </c>
      <c r="AK10141" t="str">
        <f t="shared" si="1569"/>
        <v/>
      </c>
      <c r="AL10141" t="str">
        <f t="shared" si="1571"/>
        <v/>
      </c>
    </row>
    <row r="10142" spans="1:39" x14ac:dyDescent="0.2">
      <c r="A10142" t="s">
        <v>25099</v>
      </c>
      <c r="B10142" t="s">
        <v>126</v>
      </c>
      <c r="C10142" t="s">
        <v>25100</v>
      </c>
      <c r="D10142" s="1">
        <v>39710</v>
      </c>
      <c r="E10142" s="1">
        <v>44546</v>
      </c>
      <c r="F10142" t="s">
        <v>26</v>
      </c>
      <c r="I10142">
        <v>100</v>
      </c>
      <c r="J10142">
        <v>0</v>
      </c>
      <c r="K10142">
        <v>0</v>
      </c>
      <c r="L10142">
        <v>3033</v>
      </c>
      <c r="M10142">
        <v>3033</v>
      </c>
      <c r="N10142" t="s">
        <v>20</v>
      </c>
      <c r="O10142" t="s">
        <v>25101</v>
      </c>
      <c r="P10142" t="s">
        <v>44</v>
      </c>
      <c r="Q10142" t="s">
        <v>34233</v>
      </c>
      <c r="R10142" t="s">
        <v>34233</v>
      </c>
      <c r="S10142" t="s">
        <v>34233</v>
      </c>
      <c r="T10142" t="s">
        <v>34233</v>
      </c>
      <c r="V10142" t="s">
        <v>33638</v>
      </c>
      <c r="AD10142" t="str">
        <f t="shared" si="1575"/>
        <v/>
      </c>
      <c r="AE10142" t="str">
        <f t="shared" si="1578"/>
        <v/>
      </c>
      <c r="AF10142" t="str">
        <f t="shared" si="1576"/>
        <v/>
      </c>
      <c r="AG10142" t="str">
        <f t="shared" si="1577"/>
        <v/>
      </c>
      <c r="AH10142" t="str">
        <f t="shared" si="1568"/>
        <v/>
      </c>
      <c r="AI10142">
        <v>0.14499999999999999</v>
      </c>
      <c r="AJ10142" t="str">
        <f t="shared" si="1570"/>
        <v/>
      </c>
      <c r="AK10142" t="str">
        <f t="shared" si="1569"/>
        <v/>
      </c>
      <c r="AL10142" t="str">
        <f t="shared" si="1571"/>
        <v/>
      </c>
    </row>
    <row r="10143" spans="1:39" x14ac:dyDescent="0.2">
      <c r="A10143" t="s">
        <v>25129</v>
      </c>
      <c r="B10143" t="s">
        <v>126</v>
      </c>
      <c r="C10143" t="s">
        <v>25130</v>
      </c>
      <c r="D10143" s="1">
        <v>39710</v>
      </c>
      <c r="E10143" s="1">
        <v>43456</v>
      </c>
      <c r="F10143" t="s">
        <v>26</v>
      </c>
      <c r="I10143">
        <v>100</v>
      </c>
      <c r="J10143">
        <v>0</v>
      </c>
      <c r="K10143">
        <v>0</v>
      </c>
      <c r="L10143">
        <v>44</v>
      </c>
      <c r="M10143">
        <v>44</v>
      </c>
      <c r="N10143" t="s">
        <v>20</v>
      </c>
      <c r="O10143" t="s">
        <v>25101</v>
      </c>
      <c r="P10143" t="s">
        <v>44</v>
      </c>
      <c r="Q10143" t="s">
        <v>34233</v>
      </c>
      <c r="R10143" t="s">
        <v>34233</v>
      </c>
      <c r="S10143" t="s">
        <v>34233</v>
      </c>
      <c r="T10143" t="s">
        <v>34233</v>
      </c>
      <c r="V10143" t="s">
        <v>33602</v>
      </c>
      <c r="AD10143" t="str">
        <f t="shared" si="1575"/>
        <v/>
      </c>
      <c r="AE10143" t="str">
        <f t="shared" si="1578"/>
        <v/>
      </c>
      <c r="AF10143" t="str">
        <f t="shared" si="1576"/>
        <v/>
      </c>
      <c r="AG10143" t="str">
        <f t="shared" si="1577"/>
        <v/>
      </c>
      <c r="AH10143" t="str">
        <f t="shared" si="1568"/>
        <v/>
      </c>
      <c r="AI10143">
        <v>0.14499999999999999</v>
      </c>
      <c r="AJ10143" t="str">
        <f t="shared" si="1570"/>
        <v/>
      </c>
      <c r="AK10143" t="str">
        <f t="shared" si="1569"/>
        <v/>
      </c>
      <c r="AL10143" t="str">
        <f t="shared" si="1571"/>
        <v/>
      </c>
    </row>
    <row r="10144" spans="1:39" x14ac:dyDescent="0.2">
      <c r="A10144" t="s">
        <v>25111</v>
      </c>
      <c r="B10144" t="s">
        <v>126</v>
      </c>
      <c r="C10144" t="s">
        <v>25112</v>
      </c>
      <c r="D10144" s="1">
        <v>39710</v>
      </c>
      <c r="E10144" s="1">
        <v>44546</v>
      </c>
      <c r="F10144" t="s">
        <v>26</v>
      </c>
      <c r="I10144">
        <v>100</v>
      </c>
      <c r="J10144">
        <v>0</v>
      </c>
      <c r="K10144">
        <v>0</v>
      </c>
      <c r="L10144">
        <v>975</v>
      </c>
      <c r="M10144">
        <v>975</v>
      </c>
      <c r="N10144" t="s">
        <v>20</v>
      </c>
      <c r="O10144" t="s">
        <v>25113</v>
      </c>
      <c r="P10144" t="s">
        <v>28</v>
      </c>
      <c r="Q10144" t="s">
        <v>34233</v>
      </c>
      <c r="R10144" t="s">
        <v>34233</v>
      </c>
      <c r="S10144" t="s">
        <v>34233</v>
      </c>
      <c r="T10144" t="s">
        <v>34233</v>
      </c>
      <c r="V10144" t="s">
        <v>33602</v>
      </c>
      <c r="AD10144" t="str">
        <f t="shared" si="1575"/>
        <v/>
      </c>
      <c r="AE10144" t="str">
        <f t="shared" si="1578"/>
        <v/>
      </c>
      <c r="AF10144" t="str">
        <f t="shared" si="1576"/>
        <v/>
      </c>
      <c r="AG10144" t="str">
        <f t="shared" si="1577"/>
        <v/>
      </c>
      <c r="AH10144" t="str">
        <f t="shared" si="1568"/>
        <v/>
      </c>
      <c r="AI10144">
        <v>0.14499999999999999</v>
      </c>
      <c r="AJ10144" t="str">
        <f t="shared" si="1570"/>
        <v/>
      </c>
      <c r="AK10144" t="str">
        <f t="shared" si="1569"/>
        <v/>
      </c>
      <c r="AL10144" t="str">
        <f t="shared" si="1571"/>
        <v/>
      </c>
    </row>
    <row r="10145" spans="1:39" s="20" customFormat="1" x14ac:dyDescent="0.2">
      <c r="A10145" s="20" t="s">
        <v>25173</v>
      </c>
      <c r="B10145" s="20" t="s">
        <v>126</v>
      </c>
      <c r="C10145" s="20" t="s">
        <v>25174</v>
      </c>
      <c r="D10145" s="21">
        <v>39710</v>
      </c>
      <c r="E10145" s="21">
        <v>43810</v>
      </c>
      <c r="F10145" s="20" t="s">
        <v>19</v>
      </c>
      <c r="I10145" s="20">
        <v>100</v>
      </c>
      <c r="J10145" s="20">
        <v>0</v>
      </c>
      <c r="K10145" s="20">
        <v>0</v>
      </c>
      <c r="L10145" s="20">
        <v>883</v>
      </c>
      <c r="M10145" s="20">
        <v>883</v>
      </c>
      <c r="N10145" s="20" t="s">
        <v>20</v>
      </c>
      <c r="O10145" s="20" t="s">
        <v>25175</v>
      </c>
      <c r="P10145" s="20" t="s">
        <v>28</v>
      </c>
      <c r="Q10145" s="20" t="s">
        <v>34233</v>
      </c>
      <c r="R10145" s="20" t="s">
        <v>34233</v>
      </c>
      <c r="S10145" s="20" t="s">
        <v>33942</v>
      </c>
      <c r="T10145" s="20" t="s">
        <v>34233</v>
      </c>
      <c r="V10145" s="20" t="s">
        <v>33602</v>
      </c>
      <c r="AD10145" s="20" t="str">
        <f t="shared" si="1575"/>
        <v/>
      </c>
      <c r="AE10145" s="20" t="str">
        <f t="shared" si="1578"/>
        <v/>
      </c>
      <c r="AF10145" s="20" t="str">
        <f t="shared" si="1576"/>
        <v/>
      </c>
      <c r="AG10145" s="20" t="str">
        <f t="shared" si="1577"/>
        <v/>
      </c>
      <c r="AH10145" s="20" t="str">
        <f t="shared" si="1568"/>
        <v/>
      </c>
      <c r="AI10145" s="20">
        <v>0.14499999999999999</v>
      </c>
      <c r="AJ10145" s="20" t="str">
        <f t="shared" si="1570"/>
        <v/>
      </c>
      <c r="AK10145" s="20" t="str">
        <f t="shared" si="1569"/>
        <v/>
      </c>
      <c r="AL10145" s="20" t="str">
        <f t="shared" si="1571"/>
        <v/>
      </c>
      <c r="AM10145" s="20" t="s">
        <v>34164</v>
      </c>
    </row>
    <row r="10146" spans="1:39" x14ac:dyDescent="0.2">
      <c r="A10146" t="s">
        <v>1617</v>
      </c>
      <c r="B10146" t="s">
        <v>126</v>
      </c>
      <c r="C10146" t="s">
        <v>1618</v>
      </c>
      <c r="D10146" s="1">
        <v>35613</v>
      </c>
      <c r="E10146" s="1">
        <v>43875</v>
      </c>
      <c r="F10146" t="s">
        <v>39</v>
      </c>
      <c r="I10146">
        <v>100</v>
      </c>
      <c r="J10146">
        <v>0</v>
      </c>
      <c r="K10146">
        <v>0</v>
      </c>
      <c r="L10146">
        <v>6903</v>
      </c>
      <c r="M10146">
        <v>6903</v>
      </c>
      <c r="N10146" t="s">
        <v>20</v>
      </c>
      <c r="O10146" t="s">
        <v>1619</v>
      </c>
      <c r="P10146" t="s">
        <v>28</v>
      </c>
      <c r="Q10146" t="s">
        <v>34233</v>
      </c>
      <c r="R10146" t="s">
        <v>34233</v>
      </c>
      <c r="S10146" t="s">
        <v>33942</v>
      </c>
      <c r="T10146" t="s">
        <v>34233</v>
      </c>
      <c r="AD10146" t="str">
        <f t="shared" si="1575"/>
        <v/>
      </c>
      <c r="AE10146" t="str">
        <f t="shared" si="1578"/>
        <v/>
      </c>
      <c r="AF10146" t="str">
        <f t="shared" si="1576"/>
        <v/>
      </c>
      <c r="AG10146" t="str">
        <f t="shared" si="1577"/>
        <v/>
      </c>
      <c r="AH10146" t="str">
        <f t="shared" si="1568"/>
        <v/>
      </c>
      <c r="AI10146">
        <v>0.14499999999999999</v>
      </c>
      <c r="AJ10146" t="str">
        <f t="shared" si="1570"/>
        <v/>
      </c>
      <c r="AK10146" t="str">
        <f t="shared" si="1569"/>
        <v/>
      </c>
      <c r="AL10146" t="str">
        <f t="shared" si="1571"/>
        <v/>
      </c>
    </row>
    <row r="10147" spans="1:39" x14ac:dyDescent="0.2">
      <c r="A10147" t="s">
        <v>25844</v>
      </c>
      <c r="B10147" t="s">
        <v>126</v>
      </c>
      <c r="C10147" t="s">
        <v>25845</v>
      </c>
      <c r="D10147" s="1">
        <v>40541</v>
      </c>
      <c r="E10147" s="1">
        <v>43456</v>
      </c>
      <c r="F10147" t="s">
        <v>474</v>
      </c>
      <c r="I10147">
        <v>100</v>
      </c>
      <c r="J10147">
        <v>0</v>
      </c>
      <c r="K10147">
        <v>0</v>
      </c>
      <c r="L10147">
        <v>177</v>
      </c>
      <c r="M10147">
        <v>177</v>
      </c>
      <c r="N10147" t="s">
        <v>20</v>
      </c>
      <c r="O10147" t="s">
        <v>25846</v>
      </c>
      <c r="P10147" t="s">
        <v>28</v>
      </c>
      <c r="Q10147" t="s">
        <v>34233</v>
      </c>
      <c r="R10147" t="s">
        <v>34233</v>
      </c>
      <c r="S10147" t="s">
        <v>32627</v>
      </c>
      <c r="T10147" t="s">
        <v>25845</v>
      </c>
      <c r="AD10147" t="str">
        <f t="shared" si="1575"/>
        <v/>
      </c>
      <c r="AE10147" t="str">
        <f t="shared" si="1578"/>
        <v/>
      </c>
      <c r="AF10147" t="str">
        <f t="shared" si="1576"/>
        <v/>
      </c>
      <c r="AG10147" t="str">
        <f t="shared" si="1577"/>
        <v/>
      </c>
      <c r="AH10147" t="str">
        <f t="shared" si="1568"/>
        <v/>
      </c>
      <c r="AI10147">
        <v>0.14499999999999999</v>
      </c>
      <c r="AJ10147" t="str">
        <f t="shared" si="1570"/>
        <v/>
      </c>
      <c r="AK10147" t="str">
        <f t="shared" si="1569"/>
        <v/>
      </c>
      <c r="AL10147" t="str">
        <f t="shared" si="1571"/>
        <v/>
      </c>
    </row>
    <row r="10148" spans="1:39" x14ac:dyDescent="0.2">
      <c r="A10148" t="s">
        <v>6111</v>
      </c>
      <c r="B10148" t="s">
        <v>126</v>
      </c>
      <c r="C10148" t="s">
        <v>6112</v>
      </c>
      <c r="D10148" s="1">
        <v>36104</v>
      </c>
      <c r="E10148" s="1">
        <v>43456</v>
      </c>
      <c r="F10148" t="s">
        <v>19</v>
      </c>
      <c r="I10148">
        <v>100</v>
      </c>
      <c r="J10148">
        <v>0</v>
      </c>
      <c r="K10148">
        <v>0</v>
      </c>
      <c r="L10148">
        <v>3842</v>
      </c>
      <c r="M10148">
        <v>3842</v>
      </c>
      <c r="N10148" t="s">
        <v>20</v>
      </c>
      <c r="O10148" t="s">
        <v>6113</v>
      </c>
      <c r="P10148" t="s">
        <v>28</v>
      </c>
      <c r="Q10148" t="s">
        <v>34234</v>
      </c>
      <c r="R10148" t="s">
        <v>34235</v>
      </c>
      <c r="S10148" t="s">
        <v>33797</v>
      </c>
      <c r="T10148" t="s">
        <v>34365</v>
      </c>
      <c r="AD10148" t="str">
        <f t="shared" si="1575"/>
        <v/>
      </c>
      <c r="AE10148" t="str">
        <f t="shared" si="1578"/>
        <v/>
      </c>
      <c r="AF10148" t="str">
        <f t="shared" si="1576"/>
        <v/>
      </c>
      <c r="AG10148" s="17">
        <v>1</v>
      </c>
      <c r="AH10148">
        <f t="shared" si="1568"/>
        <v>2.8</v>
      </c>
      <c r="AI10148">
        <v>0.14499999999999999</v>
      </c>
      <c r="AJ10148">
        <f t="shared" si="1570"/>
        <v>0.40599999999999997</v>
      </c>
      <c r="AK10148" t="str">
        <f t="shared" si="1569"/>
        <v/>
      </c>
      <c r="AL10148" t="str">
        <f t="shared" si="1571"/>
        <v/>
      </c>
    </row>
    <row r="10149" spans="1:39" x14ac:dyDescent="0.2">
      <c r="A10149" t="s">
        <v>6798</v>
      </c>
      <c r="B10149" t="s">
        <v>126</v>
      </c>
      <c r="C10149" t="s">
        <v>6799</v>
      </c>
      <c r="D10149" s="1">
        <v>36133</v>
      </c>
      <c r="E10149" s="1">
        <v>43456</v>
      </c>
      <c r="F10149" t="s">
        <v>19</v>
      </c>
      <c r="I10149">
        <v>100</v>
      </c>
      <c r="J10149">
        <v>0</v>
      </c>
      <c r="K10149">
        <v>0</v>
      </c>
      <c r="L10149">
        <v>1527</v>
      </c>
      <c r="M10149">
        <v>1527</v>
      </c>
      <c r="N10149" t="s">
        <v>20</v>
      </c>
      <c r="O10149" t="s">
        <v>6800</v>
      </c>
      <c r="P10149" t="s">
        <v>28</v>
      </c>
      <c r="Q10149" t="s">
        <v>34233</v>
      </c>
      <c r="R10149" t="s">
        <v>34233</v>
      </c>
      <c r="S10149" t="s">
        <v>33817</v>
      </c>
      <c r="T10149" t="s">
        <v>34357</v>
      </c>
      <c r="AD10149" t="str">
        <f t="shared" si="1575"/>
        <v/>
      </c>
      <c r="AE10149" t="str">
        <f t="shared" si="1578"/>
        <v/>
      </c>
      <c r="AF10149" t="str">
        <f t="shared" si="1576"/>
        <v/>
      </c>
      <c r="AG10149" s="17">
        <v>1</v>
      </c>
      <c r="AH10149">
        <f t="shared" ref="AH10149:AH10212" si="1579">IF(AG10149="","",AG10149*2.8)</f>
        <v>2.8</v>
      </c>
      <c r="AI10149">
        <v>0.14499999999999999</v>
      </c>
      <c r="AJ10149">
        <f t="shared" si="1570"/>
        <v>0.40599999999999997</v>
      </c>
      <c r="AK10149" t="str">
        <f t="shared" ref="AK10149:AK10212" si="1580">IF(AE10149="","",AE10149*2.8)</f>
        <v/>
      </c>
      <c r="AL10149" t="str">
        <f t="shared" si="1571"/>
        <v/>
      </c>
    </row>
    <row r="10150" spans="1:39" x14ac:dyDescent="0.2">
      <c r="A10150" t="s">
        <v>4940</v>
      </c>
      <c r="B10150" t="s">
        <v>126</v>
      </c>
      <c r="C10150" t="s">
        <v>4941</v>
      </c>
      <c r="D10150" s="1">
        <v>36056</v>
      </c>
      <c r="E10150" s="1">
        <v>44546</v>
      </c>
      <c r="F10150" t="s">
        <v>19</v>
      </c>
      <c r="I10150">
        <v>100</v>
      </c>
      <c r="J10150">
        <v>0</v>
      </c>
      <c r="K10150">
        <v>0</v>
      </c>
      <c r="L10150">
        <v>1238</v>
      </c>
      <c r="M10150">
        <v>1238</v>
      </c>
      <c r="N10150" t="s">
        <v>20</v>
      </c>
      <c r="O10150" t="s">
        <v>4942</v>
      </c>
      <c r="P10150" t="s">
        <v>28</v>
      </c>
      <c r="Q10150" t="s">
        <v>34233</v>
      </c>
      <c r="R10150" t="s">
        <v>34233</v>
      </c>
      <c r="S10150" t="s">
        <v>32628</v>
      </c>
      <c r="T10150" t="s">
        <v>34365</v>
      </c>
      <c r="AD10150" t="str">
        <f t="shared" si="1575"/>
        <v/>
      </c>
      <c r="AE10150" t="str">
        <f t="shared" si="1578"/>
        <v/>
      </c>
      <c r="AF10150" t="str">
        <f t="shared" si="1576"/>
        <v/>
      </c>
      <c r="AG10150" s="17">
        <v>1</v>
      </c>
      <c r="AH10150">
        <f t="shared" si="1579"/>
        <v>2.8</v>
      </c>
      <c r="AI10150">
        <v>0.14499999999999999</v>
      </c>
      <c r="AJ10150">
        <f t="shared" ref="AJ10150:AJ10213" si="1581">IF(COUNTBLANK(AH10150),"",AH10150*AI10150)</f>
        <v>0.40599999999999997</v>
      </c>
      <c r="AK10150" t="str">
        <f t="shared" si="1580"/>
        <v/>
      </c>
      <c r="AL10150" t="str">
        <f t="shared" si="1571"/>
        <v/>
      </c>
    </row>
    <row r="10151" spans="1:39" x14ac:dyDescent="0.2">
      <c r="A10151" t="s">
        <v>21728</v>
      </c>
      <c r="B10151" t="s">
        <v>126</v>
      </c>
      <c r="C10151" t="s">
        <v>21729</v>
      </c>
      <c r="D10151" s="1">
        <v>38656</v>
      </c>
      <c r="E10151" s="1">
        <v>43456</v>
      </c>
      <c r="F10151" t="s">
        <v>19</v>
      </c>
      <c r="I10151">
        <v>100</v>
      </c>
      <c r="J10151">
        <v>0</v>
      </c>
      <c r="K10151">
        <v>0</v>
      </c>
      <c r="L10151">
        <v>1380</v>
      </c>
      <c r="M10151">
        <v>1380</v>
      </c>
      <c r="N10151" t="s">
        <v>20</v>
      </c>
      <c r="O10151" t="s">
        <v>21730</v>
      </c>
      <c r="P10151" t="s">
        <v>28</v>
      </c>
      <c r="Q10151" t="s">
        <v>34234</v>
      </c>
      <c r="R10151" t="s">
        <v>34235</v>
      </c>
      <c r="S10151" t="s">
        <v>32628</v>
      </c>
      <c r="T10151" t="s">
        <v>34350</v>
      </c>
      <c r="U10151" t="s">
        <v>32634</v>
      </c>
      <c r="V10151" t="s">
        <v>33640</v>
      </c>
      <c r="W10151">
        <v>235</v>
      </c>
      <c r="X10151">
        <v>2</v>
      </c>
      <c r="Y10151" t="s">
        <v>32654</v>
      </c>
      <c r="Z10151">
        <v>470</v>
      </c>
      <c r="AA10151">
        <v>8.5</v>
      </c>
      <c r="AC10151">
        <v>1</v>
      </c>
      <c r="AD10151" t="str">
        <f t="shared" si="1575"/>
        <v/>
      </c>
      <c r="AE10151" t="str">
        <f t="shared" si="1578"/>
        <v/>
      </c>
      <c r="AF10151" t="str">
        <f t="shared" si="1576"/>
        <v/>
      </c>
      <c r="AG10151">
        <f>IF((S10151&lt;&gt;"tühi")*(AC10151&lt;&gt;""),AC10151,"")</f>
        <v>1</v>
      </c>
      <c r="AH10151">
        <f t="shared" si="1579"/>
        <v>2.8</v>
      </c>
      <c r="AI10151">
        <v>0.14499999999999999</v>
      </c>
      <c r="AJ10151">
        <f t="shared" si="1581"/>
        <v>0.40599999999999997</v>
      </c>
      <c r="AK10151" t="str">
        <f t="shared" si="1580"/>
        <v/>
      </c>
      <c r="AL10151" t="str">
        <f t="shared" si="1571"/>
        <v/>
      </c>
    </row>
    <row r="10152" spans="1:39" x14ac:dyDescent="0.2">
      <c r="A10152" t="s">
        <v>21731</v>
      </c>
      <c r="B10152" t="s">
        <v>126</v>
      </c>
      <c r="C10152" t="s">
        <v>21732</v>
      </c>
      <c r="D10152" s="1">
        <v>38656</v>
      </c>
      <c r="E10152" s="1">
        <v>44546</v>
      </c>
      <c r="F10152" t="s">
        <v>19</v>
      </c>
      <c r="I10152">
        <v>100</v>
      </c>
      <c r="J10152">
        <v>0</v>
      </c>
      <c r="K10152">
        <v>0</v>
      </c>
      <c r="L10152">
        <v>1205</v>
      </c>
      <c r="M10152">
        <v>1205</v>
      </c>
      <c r="N10152" t="s">
        <v>20</v>
      </c>
      <c r="O10152" t="s">
        <v>21733</v>
      </c>
      <c r="P10152" t="s">
        <v>28</v>
      </c>
      <c r="Q10152" t="s">
        <v>34234</v>
      </c>
      <c r="R10152" t="s">
        <v>34235</v>
      </c>
      <c r="S10152" t="s">
        <v>32628</v>
      </c>
      <c r="T10152" t="s">
        <v>34357</v>
      </c>
      <c r="U10152" t="s">
        <v>32634</v>
      </c>
      <c r="V10152" t="s">
        <v>33640</v>
      </c>
      <c r="W10152">
        <v>205</v>
      </c>
      <c r="X10152">
        <v>2</v>
      </c>
      <c r="Y10152">
        <v>1</v>
      </c>
      <c r="Z10152">
        <v>410</v>
      </c>
      <c r="AA10152">
        <v>8.5</v>
      </c>
      <c r="AC10152">
        <v>1</v>
      </c>
      <c r="AD10152" t="str">
        <f t="shared" si="1575"/>
        <v/>
      </c>
      <c r="AE10152" t="str">
        <f t="shared" si="1578"/>
        <v/>
      </c>
      <c r="AF10152" t="str">
        <f t="shared" si="1576"/>
        <v/>
      </c>
      <c r="AG10152">
        <f>IF((S10152&lt;&gt;"tühi")*(AC10152&lt;&gt;""),AC10152,"")</f>
        <v>1</v>
      </c>
      <c r="AH10152">
        <f t="shared" si="1579"/>
        <v>2.8</v>
      </c>
      <c r="AI10152">
        <v>0.14499999999999999</v>
      </c>
      <c r="AJ10152">
        <f t="shared" si="1581"/>
        <v>0.40599999999999997</v>
      </c>
      <c r="AK10152" t="str">
        <f t="shared" si="1580"/>
        <v/>
      </c>
      <c r="AL10152" t="str">
        <f t="shared" si="1571"/>
        <v/>
      </c>
    </row>
    <row r="10153" spans="1:39" x14ac:dyDescent="0.2">
      <c r="A10153" t="s">
        <v>4949</v>
      </c>
      <c r="B10153" t="s">
        <v>126</v>
      </c>
      <c r="C10153" t="s">
        <v>4950</v>
      </c>
      <c r="D10153" s="1">
        <v>36056</v>
      </c>
      <c r="E10153" s="1">
        <v>43456</v>
      </c>
      <c r="F10153" t="s">
        <v>19</v>
      </c>
      <c r="I10153">
        <v>100</v>
      </c>
      <c r="J10153">
        <v>0</v>
      </c>
      <c r="K10153">
        <v>0</v>
      </c>
      <c r="L10153">
        <v>1684</v>
      </c>
      <c r="M10153">
        <v>1684</v>
      </c>
      <c r="N10153" t="s">
        <v>20</v>
      </c>
      <c r="O10153" t="s">
        <v>4951</v>
      </c>
      <c r="P10153" t="s">
        <v>28</v>
      </c>
      <c r="Q10153" t="s">
        <v>34234</v>
      </c>
      <c r="R10153" t="s">
        <v>34235</v>
      </c>
      <c r="S10153" t="s">
        <v>33800</v>
      </c>
      <c r="T10153" t="s">
        <v>34365</v>
      </c>
      <c r="AD10153" t="str">
        <f t="shared" si="1575"/>
        <v/>
      </c>
      <c r="AE10153" t="str">
        <f t="shared" si="1578"/>
        <v/>
      </c>
      <c r="AF10153" t="str">
        <f t="shared" si="1576"/>
        <v/>
      </c>
      <c r="AG10153" s="17">
        <v>1</v>
      </c>
      <c r="AH10153">
        <f t="shared" si="1579"/>
        <v>2.8</v>
      </c>
      <c r="AI10153">
        <v>0.14499999999999999</v>
      </c>
      <c r="AJ10153">
        <f t="shared" si="1581"/>
        <v>0.40599999999999997</v>
      </c>
      <c r="AK10153" t="str">
        <f t="shared" si="1580"/>
        <v/>
      </c>
      <c r="AL10153" t="str">
        <f t="shared" si="1571"/>
        <v/>
      </c>
    </row>
    <row r="10154" spans="1:39" x14ac:dyDescent="0.2">
      <c r="A10154" t="s">
        <v>22229</v>
      </c>
      <c r="B10154" t="s">
        <v>126</v>
      </c>
      <c r="C10154" t="s">
        <v>22230</v>
      </c>
      <c r="D10154" s="1">
        <v>38734</v>
      </c>
      <c r="E10154" s="1">
        <v>44546</v>
      </c>
      <c r="F10154" t="s">
        <v>19</v>
      </c>
      <c r="I10154">
        <v>100</v>
      </c>
      <c r="J10154">
        <v>0</v>
      </c>
      <c r="K10154">
        <v>0</v>
      </c>
      <c r="L10154">
        <v>3467</v>
      </c>
      <c r="M10154">
        <v>3467</v>
      </c>
      <c r="N10154" t="s">
        <v>20</v>
      </c>
      <c r="O10154" t="s">
        <v>22231</v>
      </c>
      <c r="P10154" t="s">
        <v>28</v>
      </c>
      <c r="Q10154" t="s">
        <v>34234</v>
      </c>
      <c r="R10154" t="s">
        <v>34235</v>
      </c>
      <c r="S10154" t="s">
        <v>33806</v>
      </c>
      <c r="T10154" t="s">
        <v>34365</v>
      </c>
      <c r="AD10154" t="str">
        <f t="shared" si="1575"/>
        <v/>
      </c>
      <c r="AE10154" t="str">
        <f t="shared" si="1578"/>
        <v/>
      </c>
      <c r="AF10154" t="str">
        <f t="shared" si="1576"/>
        <v/>
      </c>
      <c r="AG10154" s="17">
        <v>1</v>
      </c>
      <c r="AH10154">
        <f t="shared" si="1579"/>
        <v>2.8</v>
      </c>
      <c r="AI10154">
        <v>0.14499999999999999</v>
      </c>
      <c r="AJ10154">
        <f t="shared" si="1581"/>
        <v>0.40599999999999997</v>
      </c>
      <c r="AK10154" t="str">
        <f t="shared" si="1580"/>
        <v/>
      </c>
      <c r="AL10154" t="str">
        <f t="shared" si="1571"/>
        <v/>
      </c>
    </row>
    <row r="10155" spans="1:39" x14ac:dyDescent="0.2">
      <c r="A10155" t="s">
        <v>4946</v>
      </c>
      <c r="B10155" t="s">
        <v>126</v>
      </c>
      <c r="C10155" t="s">
        <v>4947</v>
      </c>
      <c r="D10155" s="1">
        <v>36056</v>
      </c>
      <c r="E10155" s="1">
        <v>44546</v>
      </c>
      <c r="F10155" t="s">
        <v>19</v>
      </c>
      <c r="I10155">
        <v>100</v>
      </c>
      <c r="J10155">
        <v>0</v>
      </c>
      <c r="K10155">
        <v>0</v>
      </c>
      <c r="L10155">
        <v>2032</v>
      </c>
      <c r="M10155">
        <v>2032</v>
      </c>
      <c r="N10155" t="s">
        <v>20</v>
      </c>
      <c r="O10155" t="s">
        <v>4948</v>
      </c>
      <c r="P10155" t="s">
        <v>28</v>
      </c>
      <c r="Q10155" t="s">
        <v>34233</v>
      </c>
      <c r="R10155" t="s">
        <v>34233</v>
      </c>
      <c r="S10155" t="s">
        <v>33797</v>
      </c>
      <c r="T10155" t="s">
        <v>32634</v>
      </c>
      <c r="AD10155" t="str">
        <f t="shared" si="1575"/>
        <v/>
      </c>
      <c r="AE10155" t="str">
        <f t="shared" si="1578"/>
        <v/>
      </c>
      <c r="AF10155" t="str">
        <f t="shared" si="1576"/>
        <v/>
      </c>
      <c r="AG10155" s="17">
        <v>1</v>
      </c>
      <c r="AH10155">
        <f t="shared" si="1579"/>
        <v>2.8</v>
      </c>
      <c r="AI10155">
        <v>0.14499999999999999</v>
      </c>
      <c r="AJ10155">
        <f t="shared" si="1581"/>
        <v>0.40599999999999997</v>
      </c>
      <c r="AK10155" t="str">
        <f t="shared" si="1580"/>
        <v/>
      </c>
      <c r="AL10155" t="str">
        <f t="shared" ref="AL10155:AL10218" si="1582">IF(COUNTBLANK(AK10155),"",AK10155*AI10155)</f>
        <v/>
      </c>
    </row>
    <row r="10156" spans="1:39" x14ac:dyDescent="0.2">
      <c r="A10156" t="s">
        <v>22417</v>
      </c>
      <c r="B10156" t="s">
        <v>126</v>
      </c>
      <c r="C10156" t="s">
        <v>22418</v>
      </c>
      <c r="D10156" s="1">
        <v>38811</v>
      </c>
      <c r="E10156" s="1">
        <v>44546</v>
      </c>
      <c r="F10156" t="s">
        <v>19</v>
      </c>
      <c r="I10156">
        <v>100</v>
      </c>
      <c r="J10156">
        <v>0</v>
      </c>
      <c r="K10156">
        <v>0</v>
      </c>
      <c r="L10156">
        <v>542</v>
      </c>
      <c r="M10156">
        <v>542</v>
      </c>
      <c r="N10156" t="s">
        <v>20</v>
      </c>
      <c r="O10156" t="s">
        <v>22419</v>
      </c>
      <c r="P10156" t="s">
        <v>28</v>
      </c>
      <c r="Q10156" t="s">
        <v>34234</v>
      </c>
      <c r="R10156" t="s">
        <v>34235</v>
      </c>
      <c r="S10156" t="s">
        <v>32628</v>
      </c>
      <c r="T10156" t="s">
        <v>34357</v>
      </c>
      <c r="U10156" t="s">
        <v>32634</v>
      </c>
      <c r="V10156" t="s">
        <v>32781</v>
      </c>
      <c r="W10156">
        <v>108</v>
      </c>
      <c r="X10156">
        <v>2</v>
      </c>
      <c r="Y10156">
        <v>1</v>
      </c>
      <c r="AA10156">
        <v>8.5</v>
      </c>
      <c r="AC10156">
        <v>1</v>
      </c>
      <c r="AD10156" t="str">
        <f t="shared" si="1575"/>
        <v/>
      </c>
      <c r="AE10156" t="str">
        <f t="shared" si="1578"/>
        <v/>
      </c>
      <c r="AF10156" t="str">
        <f t="shared" si="1576"/>
        <v/>
      </c>
      <c r="AG10156">
        <f>IF((S10156&lt;&gt;"tühi")*(AC10156&lt;&gt;""),AC10156,"")</f>
        <v>1</v>
      </c>
      <c r="AH10156">
        <f t="shared" si="1579"/>
        <v>2.8</v>
      </c>
      <c r="AI10156">
        <v>0.14499999999999999</v>
      </c>
      <c r="AJ10156">
        <f t="shared" si="1581"/>
        <v>0.40599999999999997</v>
      </c>
      <c r="AK10156" t="str">
        <f t="shared" si="1580"/>
        <v/>
      </c>
      <c r="AL10156" t="str">
        <f t="shared" si="1582"/>
        <v/>
      </c>
    </row>
    <row r="10157" spans="1:39" x14ac:dyDescent="0.2">
      <c r="A10157" t="s">
        <v>6114</v>
      </c>
      <c r="B10157" t="s">
        <v>126</v>
      </c>
      <c r="C10157" t="s">
        <v>6115</v>
      </c>
      <c r="D10157" s="1">
        <v>36104</v>
      </c>
      <c r="E10157" s="1">
        <v>43456</v>
      </c>
      <c r="F10157" t="s">
        <v>19</v>
      </c>
      <c r="I10157">
        <v>100</v>
      </c>
      <c r="J10157">
        <v>0</v>
      </c>
      <c r="K10157">
        <v>0</v>
      </c>
      <c r="L10157">
        <v>1610</v>
      </c>
      <c r="M10157">
        <v>1610</v>
      </c>
      <c r="N10157" t="s">
        <v>20</v>
      </c>
      <c r="O10157" t="s">
        <v>6116</v>
      </c>
      <c r="P10157" t="s">
        <v>28</v>
      </c>
      <c r="Q10157" t="s">
        <v>34234</v>
      </c>
      <c r="R10157" t="s">
        <v>33762</v>
      </c>
      <c r="S10157" t="s">
        <v>33942</v>
      </c>
      <c r="T10157" t="s">
        <v>34233</v>
      </c>
      <c r="AD10157" t="str">
        <f t="shared" si="1575"/>
        <v/>
      </c>
      <c r="AE10157" s="16">
        <v>1</v>
      </c>
      <c r="AF10157" t="str">
        <f t="shared" si="1576"/>
        <v/>
      </c>
      <c r="AG10157" t="str">
        <f>IF((S10157&lt;&gt;"tühi")*(AC10157&lt;&gt;""),AC10157,"")</f>
        <v/>
      </c>
      <c r="AH10157" t="str">
        <f t="shared" si="1579"/>
        <v/>
      </c>
      <c r="AI10157">
        <v>0.14499999999999999</v>
      </c>
      <c r="AJ10157" t="str">
        <f t="shared" si="1581"/>
        <v/>
      </c>
      <c r="AK10157">
        <f t="shared" si="1580"/>
        <v>2.8</v>
      </c>
      <c r="AL10157">
        <f t="shared" si="1582"/>
        <v>0.40599999999999997</v>
      </c>
      <c r="AM10157" t="s">
        <v>34342</v>
      </c>
    </row>
    <row r="10158" spans="1:39" x14ac:dyDescent="0.2">
      <c r="A10158" t="s">
        <v>4493</v>
      </c>
      <c r="B10158" t="s">
        <v>126</v>
      </c>
      <c r="C10158" t="s">
        <v>4494</v>
      </c>
      <c r="D10158" s="1">
        <v>35962</v>
      </c>
      <c r="E10158" s="1">
        <v>43456</v>
      </c>
      <c r="F10158" t="s">
        <v>19</v>
      </c>
      <c r="I10158">
        <v>100</v>
      </c>
      <c r="J10158">
        <v>0</v>
      </c>
      <c r="K10158">
        <v>0</v>
      </c>
      <c r="L10158">
        <v>5164</v>
      </c>
      <c r="M10158">
        <v>5164</v>
      </c>
      <c r="N10158" t="s">
        <v>20</v>
      </c>
      <c r="O10158" t="s">
        <v>4495</v>
      </c>
      <c r="P10158" t="s">
        <v>28</v>
      </c>
      <c r="Q10158" t="s">
        <v>34234</v>
      </c>
      <c r="R10158" t="s">
        <v>34235</v>
      </c>
      <c r="S10158" t="s">
        <v>33800</v>
      </c>
      <c r="T10158" t="s">
        <v>34349</v>
      </c>
      <c r="AD10158" t="str">
        <f t="shared" si="1575"/>
        <v/>
      </c>
      <c r="AE10158" t="str">
        <f t="shared" ref="AE10158:AE10221" si="1583">IF((S10158="tühi")*(AC10158&lt;&gt;""),AC10158,"")</f>
        <v/>
      </c>
      <c r="AF10158" t="str">
        <f t="shared" si="1576"/>
        <v/>
      </c>
      <c r="AG10158" s="17">
        <v>1</v>
      </c>
      <c r="AH10158">
        <f t="shared" si="1579"/>
        <v>2.8</v>
      </c>
      <c r="AI10158">
        <v>0.14499999999999999</v>
      </c>
      <c r="AJ10158">
        <f t="shared" si="1581"/>
        <v>0.40599999999999997</v>
      </c>
      <c r="AK10158" t="str">
        <f t="shared" si="1580"/>
        <v/>
      </c>
      <c r="AL10158" t="str">
        <f t="shared" si="1582"/>
        <v/>
      </c>
    </row>
    <row r="10159" spans="1:39" x14ac:dyDescent="0.2">
      <c r="A10159" t="s">
        <v>4943</v>
      </c>
      <c r="B10159" t="s">
        <v>126</v>
      </c>
      <c r="C10159" t="s">
        <v>4944</v>
      </c>
      <c r="D10159" s="1">
        <v>36056</v>
      </c>
      <c r="E10159" s="1">
        <v>44546</v>
      </c>
      <c r="F10159" t="s">
        <v>19</v>
      </c>
      <c r="I10159">
        <v>100</v>
      </c>
      <c r="J10159">
        <v>0</v>
      </c>
      <c r="K10159">
        <v>0</v>
      </c>
      <c r="L10159">
        <v>1537</v>
      </c>
      <c r="M10159">
        <v>1537</v>
      </c>
      <c r="N10159" t="s">
        <v>20</v>
      </c>
      <c r="O10159" t="s">
        <v>4945</v>
      </c>
      <c r="P10159" t="s">
        <v>28</v>
      </c>
      <c r="Q10159" t="s">
        <v>34233</v>
      </c>
      <c r="R10159" t="s">
        <v>34233</v>
      </c>
      <c r="S10159" t="s">
        <v>33797</v>
      </c>
      <c r="T10159" t="s">
        <v>34365</v>
      </c>
      <c r="AD10159" t="str">
        <f t="shared" si="1575"/>
        <v/>
      </c>
      <c r="AE10159" t="str">
        <f t="shared" si="1583"/>
        <v/>
      </c>
      <c r="AF10159" t="str">
        <f t="shared" si="1576"/>
        <v/>
      </c>
      <c r="AG10159" s="17">
        <v>1</v>
      </c>
      <c r="AH10159">
        <f t="shared" si="1579"/>
        <v>2.8</v>
      </c>
      <c r="AI10159">
        <v>0.14499999999999999</v>
      </c>
      <c r="AJ10159">
        <f t="shared" si="1581"/>
        <v>0.40599999999999997</v>
      </c>
      <c r="AK10159" t="str">
        <f t="shared" si="1580"/>
        <v/>
      </c>
      <c r="AL10159" t="str">
        <f t="shared" si="1582"/>
        <v/>
      </c>
    </row>
    <row r="10160" spans="1:39" x14ac:dyDescent="0.2">
      <c r="A10160" t="s">
        <v>29450</v>
      </c>
      <c r="B10160" t="s">
        <v>126</v>
      </c>
      <c r="C10160" t="s">
        <v>29451</v>
      </c>
      <c r="D10160" s="1">
        <v>43334</v>
      </c>
      <c r="E10160" s="1">
        <v>43951</v>
      </c>
      <c r="F10160" t="s">
        <v>26</v>
      </c>
      <c r="I10160">
        <v>100</v>
      </c>
      <c r="J10160">
        <v>0</v>
      </c>
      <c r="K10160">
        <v>0</v>
      </c>
      <c r="L10160">
        <v>1145</v>
      </c>
      <c r="M10160">
        <v>1145</v>
      </c>
      <c r="N10160" t="s">
        <v>20</v>
      </c>
      <c r="O10160" t="s">
        <v>29452</v>
      </c>
      <c r="P10160" t="s">
        <v>44</v>
      </c>
      <c r="Q10160" t="s">
        <v>34233</v>
      </c>
      <c r="R10160" t="s">
        <v>34233</v>
      </c>
      <c r="S10160" t="s">
        <v>34233</v>
      </c>
      <c r="T10160" t="s">
        <v>34233</v>
      </c>
      <c r="AD10160" t="str">
        <f t="shared" si="1575"/>
        <v/>
      </c>
      <c r="AE10160" t="str">
        <f t="shared" si="1583"/>
        <v/>
      </c>
      <c r="AF10160" t="str">
        <f t="shared" si="1576"/>
        <v/>
      </c>
      <c r="AG10160" t="str">
        <f t="shared" ref="AG10160:AG10177" si="1584">IF((S10160&lt;&gt;"tühi")*(AC10160&lt;&gt;""),AC10160,"")</f>
        <v/>
      </c>
      <c r="AH10160" t="str">
        <f t="shared" si="1579"/>
        <v/>
      </c>
      <c r="AI10160">
        <v>0.14499999999999999</v>
      </c>
      <c r="AJ10160" t="str">
        <f t="shared" si="1581"/>
        <v/>
      </c>
      <c r="AK10160" t="str">
        <f t="shared" si="1580"/>
        <v/>
      </c>
      <c r="AL10160" t="str">
        <f t="shared" si="1582"/>
        <v/>
      </c>
    </row>
    <row r="10161" spans="1:38" x14ac:dyDescent="0.2">
      <c r="A10161" t="s">
        <v>29447</v>
      </c>
      <c r="B10161" t="s">
        <v>126</v>
      </c>
      <c r="C10161" t="s">
        <v>29448</v>
      </c>
      <c r="D10161" s="1">
        <v>43334</v>
      </c>
      <c r="E10161" s="1">
        <v>44546</v>
      </c>
      <c r="F10161" t="s">
        <v>26</v>
      </c>
      <c r="I10161">
        <v>100</v>
      </c>
      <c r="J10161">
        <v>0</v>
      </c>
      <c r="K10161">
        <v>0</v>
      </c>
      <c r="L10161">
        <v>2415</v>
      </c>
      <c r="M10161">
        <v>2415</v>
      </c>
      <c r="N10161" t="s">
        <v>20</v>
      </c>
      <c r="O10161" t="s">
        <v>29449</v>
      </c>
      <c r="P10161" t="s">
        <v>44</v>
      </c>
      <c r="Q10161" t="s">
        <v>34233</v>
      </c>
      <c r="R10161" t="s">
        <v>34233</v>
      </c>
      <c r="S10161" t="s">
        <v>34233</v>
      </c>
      <c r="T10161" t="s">
        <v>34233</v>
      </c>
      <c r="AD10161" t="str">
        <f t="shared" si="1575"/>
        <v/>
      </c>
      <c r="AE10161" t="str">
        <f t="shared" si="1583"/>
        <v/>
      </c>
      <c r="AF10161" t="str">
        <f t="shared" si="1576"/>
        <v/>
      </c>
      <c r="AG10161" t="str">
        <f t="shared" si="1584"/>
        <v/>
      </c>
      <c r="AH10161" t="str">
        <f t="shared" si="1579"/>
        <v/>
      </c>
      <c r="AI10161">
        <v>0.14499999999999999</v>
      </c>
      <c r="AJ10161" t="str">
        <f t="shared" si="1581"/>
        <v/>
      </c>
      <c r="AK10161" t="str">
        <f t="shared" si="1580"/>
        <v/>
      </c>
      <c r="AL10161" t="str">
        <f t="shared" si="1582"/>
        <v/>
      </c>
    </row>
    <row r="10162" spans="1:38" x14ac:dyDescent="0.2">
      <c r="A10162" t="s">
        <v>1326</v>
      </c>
      <c r="B10162" t="s">
        <v>126</v>
      </c>
      <c r="C10162" t="s">
        <v>1327</v>
      </c>
      <c r="D10162" s="1">
        <v>35471</v>
      </c>
      <c r="E10162" s="1">
        <v>44592</v>
      </c>
      <c r="F10162" t="s">
        <v>39</v>
      </c>
      <c r="I10162">
        <v>100</v>
      </c>
      <c r="J10162">
        <v>0</v>
      </c>
      <c r="K10162">
        <v>0</v>
      </c>
      <c r="L10162">
        <v>1294</v>
      </c>
      <c r="M10162">
        <v>1294</v>
      </c>
      <c r="N10162" t="s">
        <v>20</v>
      </c>
      <c r="O10162" t="s">
        <v>1328</v>
      </c>
      <c r="P10162" t="s">
        <v>28</v>
      </c>
      <c r="Q10162" t="s">
        <v>34233</v>
      </c>
      <c r="R10162" t="s">
        <v>34233</v>
      </c>
      <c r="S10162" t="s">
        <v>33942</v>
      </c>
      <c r="T10162" t="s">
        <v>34233</v>
      </c>
      <c r="AD10162" t="str">
        <f t="shared" si="1575"/>
        <v/>
      </c>
      <c r="AE10162" t="str">
        <f t="shared" si="1583"/>
        <v/>
      </c>
      <c r="AF10162" t="str">
        <f t="shared" si="1576"/>
        <v/>
      </c>
      <c r="AG10162" t="str">
        <f t="shared" si="1584"/>
        <v/>
      </c>
      <c r="AH10162" t="str">
        <f t="shared" si="1579"/>
        <v/>
      </c>
      <c r="AI10162">
        <v>0.14499999999999999</v>
      </c>
      <c r="AJ10162" t="str">
        <f t="shared" si="1581"/>
        <v/>
      </c>
      <c r="AK10162" t="str">
        <f t="shared" si="1580"/>
        <v/>
      </c>
      <c r="AL10162" t="str">
        <f t="shared" si="1582"/>
        <v/>
      </c>
    </row>
    <row r="10163" spans="1:38" x14ac:dyDescent="0.2">
      <c r="A10163" t="s">
        <v>11655</v>
      </c>
      <c r="B10163" t="s">
        <v>126</v>
      </c>
      <c r="C10163" t="s">
        <v>11656</v>
      </c>
      <c r="D10163" s="1">
        <v>36572</v>
      </c>
      <c r="E10163" s="1">
        <v>44595</v>
      </c>
      <c r="F10163" t="s">
        <v>39</v>
      </c>
      <c r="I10163">
        <v>100</v>
      </c>
      <c r="J10163">
        <v>0</v>
      </c>
      <c r="K10163">
        <v>0</v>
      </c>
      <c r="L10163">
        <v>3857</v>
      </c>
      <c r="M10163">
        <v>3857</v>
      </c>
      <c r="N10163" t="s">
        <v>20</v>
      </c>
      <c r="O10163" t="s">
        <v>11657</v>
      </c>
      <c r="P10163" t="s">
        <v>28</v>
      </c>
      <c r="Q10163" t="s">
        <v>34233</v>
      </c>
      <c r="R10163" t="s">
        <v>34233</v>
      </c>
      <c r="S10163" t="s">
        <v>33942</v>
      </c>
      <c r="T10163" t="s">
        <v>34233</v>
      </c>
      <c r="AD10163" t="str">
        <f t="shared" si="1575"/>
        <v/>
      </c>
      <c r="AE10163" t="str">
        <f t="shared" si="1583"/>
        <v/>
      </c>
      <c r="AF10163" t="str">
        <f t="shared" si="1576"/>
        <v/>
      </c>
      <c r="AG10163" t="str">
        <f t="shared" si="1584"/>
        <v/>
      </c>
      <c r="AH10163" t="str">
        <f t="shared" si="1579"/>
        <v/>
      </c>
      <c r="AI10163">
        <v>0.14499999999999999</v>
      </c>
      <c r="AJ10163" t="str">
        <f t="shared" si="1581"/>
        <v/>
      </c>
      <c r="AK10163" t="str">
        <f t="shared" si="1580"/>
        <v/>
      </c>
      <c r="AL10163" t="str">
        <f t="shared" si="1582"/>
        <v/>
      </c>
    </row>
    <row r="10164" spans="1:38" x14ac:dyDescent="0.2">
      <c r="A10164" t="s">
        <v>31337</v>
      </c>
      <c r="B10164" t="s">
        <v>126</v>
      </c>
      <c r="C10164" t="s">
        <v>31338</v>
      </c>
      <c r="D10164" s="1">
        <v>43880</v>
      </c>
      <c r="E10164" s="1">
        <v>44546</v>
      </c>
      <c r="F10164" t="s">
        <v>889</v>
      </c>
      <c r="I10164">
        <v>100</v>
      </c>
      <c r="J10164">
        <v>0</v>
      </c>
      <c r="K10164">
        <v>0</v>
      </c>
      <c r="L10164">
        <v>2068</v>
      </c>
      <c r="M10164">
        <v>2068</v>
      </c>
      <c r="N10164" t="s">
        <v>20</v>
      </c>
      <c r="O10164" t="s">
        <v>31339</v>
      </c>
      <c r="P10164" t="s">
        <v>44</v>
      </c>
      <c r="Q10164" t="s">
        <v>34233</v>
      </c>
      <c r="R10164" t="s">
        <v>34233</v>
      </c>
      <c r="S10164" t="s">
        <v>33942</v>
      </c>
      <c r="T10164" t="s">
        <v>34233</v>
      </c>
      <c r="V10164" t="s">
        <v>33635</v>
      </c>
      <c r="AD10164" t="str">
        <f t="shared" si="1575"/>
        <v/>
      </c>
      <c r="AE10164" t="str">
        <f t="shared" si="1583"/>
        <v/>
      </c>
      <c r="AF10164" t="str">
        <f t="shared" si="1576"/>
        <v/>
      </c>
      <c r="AG10164" t="str">
        <f t="shared" si="1584"/>
        <v/>
      </c>
      <c r="AH10164" t="str">
        <f t="shared" si="1579"/>
        <v/>
      </c>
      <c r="AI10164">
        <v>0.14499999999999999</v>
      </c>
      <c r="AJ10164" t="str">
        <f t="shared" si="1581"/>
        <v/>
      </c>
      <c r="AK10164" t="str">
        <f t="shared" si="1580"/>
        <v/>
      </c>
      <c r="AL10164" t="str">
        <f t="shared" si="1582"/>
        <v/>
      </c>
    </row>
    <row r="10165" spans="1:38" x14ac:dyDescent="0.2">
      <c r="A10165" t="s">
        <v>31504</v>
      </c>
      <c r="B10165" t="s">
        <v>126</v>
      </c>
      <c r="C10165" t="s">
        <v>31505</v>
      </c>
      <c r="D10165" s="1">
        <v>43976</v>
      </c>
      <c r="E10165" s="1">
        <v>43976</v>
      </c>
      <c r="F10165" t="s">
        <v>39</v>
      </c>
      <c r="I10165">
        <v>100</v>
      </c>
      <c r="J10165">
        <v>0</v>
      </c>
      <c r="K10165">
        <v>0</v>
      </c>
      <c r="L10165">
        <v>6991</v>
      </c>
      <c r="M10165">
        <v>6991</v>
      </c>
      <c r="N10165" t="s">
        <v>20</v>
      </c>
      <c r="O10165" t="s">
        <v>31506</v>
      </c>
      <c r="P10165" t="s">
        <v>28</v>
      </c>
      <c r="Q10165" t="s">
        <v>34233</v>
      </c>
      <c r="R10165" t="s">
        <v>34233</v>
      </c>
      <c r="S10165" t="s">
        <v>33942</v>
      </c>
      <c r="T10165" t="s">
        <v>34233</v>
      </c>
      <c r="AD10165" t="str">
        <f t="shared" si="1575"/>
        <v/>
      </c>
      <c r="AE10165" t="str">
        <f t="shared" si="1583"/>
        <v/>
      </c>
      <c r="AF10165" t="str">
        <f t="shared" si="1576"/>
        <v/>
      </c>
      <c r="AG10165" t="str">
        <f t="shared" si="1584"/>
        <v/>
      </c>
      <c r="AH10165" t="str">
        <f t="shared" si="1579"/>
        <v/>
      </c>
      <c r="AI10165">
        <v>0.14499999999999999</v>
      </c>
      <c r="AJ10165" t="str">
        <f t="shared" si="1581"/>
        <v/>
      </c>
      <c r="AK10165" t="str">
        <f t="shared" si="1580"/>
        <v/>
      </c>
      <c r="AL10165" t="str">
        <f t="shared" si="1582"/>
        <v/>
      </c>
    </row>
    <row r="10166" spans="1:38" x14ac:dyDescent="0.2">
      <c r="A10166" t="s">
        <v>26963</v>
      </c>
      <c r="B10166" t="s">
        <v>126</v>
      </c>
      <c r="C10166" t="s">
        <v>26964</v>
      </c>
      <c r="D10166" s="1">
        <v>41579</v>
      </c>
      <c r="E10166" s="1">
        <v>44546</v>
      </c>
      <c r="F10166" t="s">
        <v>39</v>
      </c>
      <c r="I10166">
        <v>100</v>
      </c>
      <c r="J10166">
        <v>0</v>
      </c>
      <c r="K10166">
        <v>0</v>
      </c>
      <c r="L10166">
        <v>5302</v>
      </c>
      <c r="M10166">
        <v>5302</v>
      </c>
      <c r="N10166" t="s">
        <v>20</v>
      </c>
      <c r="O10166" t="s">
        <v>26965</v>
      </c>
      <c r="P10166" t="s">
        <v>28</v>
      </c>
      <c r="Q10166" t="s">
        <v>34233</v>
      </c>
      <c r="R10166" t="s">
        <v>34233</v>
      </c>
      <c r="S10166" t="s">
        <v>32627</v>
      </c>
      <c r="T10166" t="s">
        <v>34425</v>
      </c>
      <c r="AD10166" t="str">
        <f t="shared" si="1575"/>
        <v/>
      </c>
      <c r="AE10166" t="str">
        <f t="shared" si="1583"/>
        <v/>
      </c>
      <c r="AF10166" t="str">
        <f t="shared" si="1576"/>
        <v/>
      </c>
      <c r="AG10166" t="str">
        <f t="shared" si="1584"/>
        <v/>
      </c>
      <c r="AH10166" t="str">
        <f t="shared" si="1579"/>
        <v/>
      </c>
      <c r="AI10166">
        <v>0.14499999999999999</v>
      </c>
      <c r="AJ10166" t="str">
        <f t="shared" si="1581"/>
        <v/>
      </c>
      <c r="AK10166" t="str">
        <f t="shared" si="1580"/>
        <v/>
      </c>
      <c r="AL10166" t="str">
        <f t="shared" si="1582"/>
        <v/>
      </c>
    </row>
    <row r="10167" spans="1:38" x14ac:dyDescent="0.2">
      <c r="A10167" t="s">
        <v>11139</v>
      </c>
      <c r="B10167" t="s">
        <v>126</v>
      </c>
      <c r="C10167" t="s">
        <v>11140</v>
      </c>
      <c r="D10167" s="1">
        <v>36453</v>
      </c>
      <c r="E10167" s="1">
        <v>44546</v>
      </c>
      <c r="F10167" t="s">
        <v>39</v>
      </c>
      <c r="I10167">
        <v>100</v>
      </c>
      <c r="J10167">
        <v>0</v>
      </c>
      <c r="K10167">
        <v>0</v>
      </c>
      <c r="L10167">
        <v>6767</v>
      </c>
      <c r="M10167">
        <v>6767</v>
      </c>
      <c r="N10167" t="s">
        <v>20</v>
      </c>
      <c r="O10167" t="s">
        <v>11141</v>
      </c>
      <c r="P10167" t="s">
        <v>28</v>
      </c>
      <c r="Q10167" t="s">
        <v>34233</v>
      </c>
      <c r="R10167" t="s">
        <v>34233</v>
      </c>
      <c r="S10167" t="s">
        <v>33942</v>
      </c>
      <c r="T10167" t="s">
        <v>34233</v>
      </c>
      <c r="AD10167" t="str">
        <f t="shared" si="1575"/>
        <v/>
      </c>
      <c r="AE10167" t="str">
        <f t="shared" si="1583"/>
        <v/>
      </c>
      <c r="AF10167" t="str">
        <f t="shared" si="1576"/>
        <v/>
      </c>
      <c r="AG10167" t="str">
        <f t="shared" si="1584"/>
        <v/>
      </c>
      <c r="AH10167" t="str">
        <f t="shared" si="1579"/>
        <v/>
      </c>
      <c r="AI10167">
        <v>0.14499999999999999</v>
      </c>
      <c r="AJ10167" t="str">
        <f t="shared" si="1581"/>
        <v/>
      </c>
      <c r="AK10167" t="str">
        <f t="shared" si="1580"/>
        <v/>
      </c>
      <c r="AL10167" t="str">
        <f t="shared" si="1582"/>
        <v/>
      </c>
    </row>
    <row r="10168" spans="1:38" x14ac:dyDescent="0.2">
      <c r="A10168" t="s">
        <v>21922</v>
      </c>
      <c r="B10168" t="s">
        <v>126</v>
      </c>
      <c r="C10168" t="s">
        <v>21923</v>
      </c>
      <c r="D10168" s="1">
        <v>38915</v>
      </c>
      <c r="E10168" s="1">
        <v>44546</v>
      </c>
      <c r="F10168" t="s">
        <v>39</v>
      </c>
      <c r="I10168">
        <v>100</v>
      </c>
      <c r="J10168">
        <v>0</v>
      </c>
      <c r="K10168">
        <v>0</v>
      </c>
      <c r="L10168">
        <v>8909</v>
      </c>
      <c r="M10168">
        <v>8909</v>
      </c>
      <c r="N10168" t="s">
        <v>20</v>
      </c>
      <c r="O10168" t="s">
        <v>21924</v>
      </c>
      <c r="P10168" t="s">
        <v>28</v>
      </c>
      <c r="Q10168" t="s">
        <v>34233</v>
      </c>
      <c r="R10168" t="s">
        <v>34233</v>
      </c>
      <c r="S10168" t="s">
        <v>33942</v>
      </c>
      <c r="T10168" t="s">
        <v>34233</v>
      </c>
      <c r="AD10168" t="str">
        <f t="shared" si="1575"/>
        <v/>
      </c>
      <c r="AE10168" t="str">
        <f t="shared" si="1583"/>
        <v/>
      </c>
      <c r="AF10168" t="str">
        <f t="shared" si="1576"/>
        <v/>
      </c>
      <c r="AG10168" t="str">
        <f t="shared" si="1584"/>
        <v/>
      </c>
      <c r="AH10168" t="str">
        <f t="shared" si="1579"/>
        <v/>
      </c>
      <c r="AI10168">
        <v>0.14499999999999999</v>
      </c>
      <c r="AJ10168" t="str">
        <f t="shared" si="1581"/>
        <v/>
      </c>
      <c r="AK10168" t="str">
        <f t="shared" si="1580"/>
        <v/>
      </c>
      <c r="AL10168" t="str">
        <f t="shared" si="1582"/>
        <v/>
      </c>
    </row>
    <row r="10169" spans="1:38" x14ac:dyDescent="0.2">
      <c r="A10169" t="s">
        <v>25599</v>
      </c>
      <c r="B10169" t="s">
        <v>126</v>
      </c>
      <c r="C10169" t="s">
        <v>25600</v>
      </c>
      <c r="D10169" s="1">
        <v>40079</v>
      </c>
      <c r="E10169" s="1">
        <v>44546</v>
      </c>
      <c r="F10169" t="s">
        <v>39</v>
      </c>
      <c r="I10169">
        <v>100</v>
      </c>
      <c r="J10169">
        <v>0</v>
      </c>
      <c r="K10169">
        <v>0</v>
      </c>
      <c r="L10169">
        <v>12635</v>
      </c>
      <c r="M10169">
        <v>12635</v>
      </c>
      <c r="N10169" t="s">
        <v>20</v>
      </c>
      <c r="O10169" t="s">
        <v>25601</v>
      </c>
      <c r="P10169" t="s">
        <v>2356</v>
      </c>
      <c r="Q10169" t="s">
        <v>34233</v>
      </c>
      <c r="R10169" t="s">
        <v>34233</v>
      </c>
      <c r="S10169" t="s">
        <v>33942</v>
      </c>
      <c r="T10169" t="s">
        <v>34233</v>
      </c>
      <c r="AD10169" t="str">
        <f t="shared" si="1575"/>
        <v/>
      </c>
      <c r="AE10169" t="str">
        <f t="shared" si="1583"/>
        <v/>
      </c>
      <c r="AF10169" t="str">
        <f t="shared" si="1576"/>
        <v/>
      </c>
      <c r="AG10169" t="str">
        <f t="shared" si="1584"/>
        <v/>
      </c>
      <c r="AH10169" t="str">
        <f t="shared" si="1579"/>
        <v/>
      </c>
      <c r="AI10169">
        <v>0.14499999999999999</v>
      </c>
      <c r="AJ10169" t="str">
        <f t="shared" si="1581"/>
        <v/>
      </c>
      <c r="AK10169" t="str">
        <f t="shared" si="1580"/>
        <v/>
      </c>
      <c r="AL10169" t="str">
        <f t="shared" si="1582"/>
        <v/>
      </c>
    </row>
    <row r="10170" spans="1:38" x14ac:dyDescent="0.2">
      <c r="A10170" t="s">
        <v>28928</v>
      </c>
      <c r="B10170" t="s">
        <v>126</v>
      </c>
      <c r="C10170" t="s">
        <v>28929</v>
      </c>
      <c r="D10170" s="1">
        <v>42825</v>
      </c>
      <c r="E10170" s="1">
        <v>44530</v>
      </c>
      <c r="F10170" t="s">
        <v>39</v>
      </c>
      <c r="I10170">
        <v>100</v>
      </c>
      <c r="J10170">
        <v>0</v>
      </c>
      <c r="K10170">
        <v>0</v>
      </c>
      <c r="L10170">
        <v>1432300</v>
      </c>
      <c r="M10170">
        <v>1432316</v>
      </c>
      <c r="N10170" t="s">
        <v>401</v>
      </c>
      <c r="O10170" t="s">
        <v>28925</v>
      </c>
      <c r="P10170" t="s">
        <v>2356</v>
      </c>
      <c r="Q10170" t="s">
        <v>34233</v>
      </c>
      <c r="R10170" t="s">
        <v>34233</v>
      </c>
      <c r="S10170" t="s">
        <v>32627</v>
      </c>
      <c r="T10170" t="s">
        <v>34233</v>
      </c>
      <c r="AD10170" t="str">
        <f t="shared" si="1575"/>
        <v/>
      </c>
      <c r="AE10170" t="str">
        <f t="shared" si="1583"/>
        <v/>
      </c>
      <c r="AF10170" t="str">
        <f t="shared" si="1576"/>
        <v/>
      </c>
      <c r="AG10170" t="str">
        <f t="shared" si="1584"/>
        <v/>
      </c>
      <c r="AH10170" t="str">
        <f t="shared" si="1579"/>
        <v/>
      </c>
      <c r="AI10170">
        <v>0.14499999999999999</v>
      </c>
      <c r="AJ10170" t="str">
        <f t="shared" si="1581"/>
        <v/>
      </c>
      <c r="AK10170" t="str">
        <f t="shared" si="1580"/>
        <v/>
      </c>
      <c r="AL10170" t="str">
        <f t="shared" si="1582"/>
        <v/>
      </c>
    </row>
    <row r="10171" spans="1:38" x14ac:dyDescent="0.2">
      <c r="A10171" t="s">
        <v>28878</v>
      </c>
      <c r="B10171" t="s">
        <v>126</v>
      </c>
      <c r="C10171" t="s">
        <v>28879</v>
      </c>
      <c r="D10171" s="1">
        <v>42808</v>
      </c>
      <c r="E10171" s="1">
        <v>44546</v>
      </c>
      <c r="F10171" t="s">
        <v>39</v>
      </c>
      <c r="I10171">
        <v>100</v>
      </c>
      <c r="J10171">
        <v>0</v>
      </c>
      <c r="K10171">
        <v>0</v>
      </c>
      <c r="L10171">
        <v>183700</v>
      </c>
      <c r="M10171">
        <v>183711</v>
      </c>
      <c r="N10171" t="s">
        <v>401</v>
      </c>
      <c r="O10171" t="s">
        <v>28880</v>
      </c>
      <c r="P10171" t="s">
        <v>2356</v>
      </c>
      <c r="Q10171" t="s">
        <v>34233</v>
      </c>
      <c r="R10171" t="s">
        <v>34233</v>
      </c>
      <c r="S10171" t="s">
        <v>33942</v>
      </c>
      <c r="T10171" t="s">
        <v>34233</v>
      </c>
      <c r="AD10171" t="str">
        <f t="shared" si="1575"/>
        <v/>
      </c>
      <c r="AE10171" t="str">
        <f t="shared" si="1583"/>
        <v/>
      </c>
      <c r="AF10171" t="str">
        <f t="shared" si="1576"/>
        <v/>
      </c>
      <c r="AG10171" t="str">
        <f t="shared" si="1584"/>
        <v/>
      </c>
      <c r="AH10171" t="str">
        <f t="shared" si="1579"/>
        <v/>
      </c>
      <c r="AI10171">
        <v>0.14499999999999999</v>
      </c>
      <c r="AJ10171" t="str">
        <f t="shared" si="1581"/>
        <v/>
      </c>
      <c r="AK10171" t="str">
        <f t="shared" si="1580"/>
        <v/>
      </c>
      <c r="AL10171" t="str">
        <f t="shared" si="1582"/>
        <v/>
      </c>
    </row>
    <row r="10172" spans="1:38" x14ac:dyDescent="0.2">
      <c r="A10172" t="s">
        <v>15715</v>
      </c>
      <c r="B10172" t="s">
        <v>126</v>
      </c>
      <c r="C10172" t="s">
        <v>15716</v>
      </c>
      <c r="D10172" s="1">
        <v>37497</v>
      </c>
      <c r="E10172" s="1">
        <v>43456</v>
      </c>
      <c r="F10172" t="s">
        <v>474</v>
      </c>
      <c r="I10172">
        <v>100</v>
      </c>
      <c r="J10172">
        <v>0</v>
      </c>
      <c r="K10172">
        <v>0</v>
      </c>
      <c r="L10172">
        <v>36</v>
      </c>
      <c r="M10172">
        <v>36</v>
      </c>
      <c r="N10172" t="s">
        <v>20</v>
      </c>
      <c r="O10172" t="s">
        <v>15717</v>
      </c>
      <c r="P10172" t="s">
        <v>28</v>
      </c>
      <c r="Q10172" t="s">
        <v>34233</v>
      </c>
      <c r="R10172" t="s">
        <v>34233</v>
      </c>
      <c r="S10172" t="s">
        <v>33942</v>
      </c>
      <c r="T10172" t="s">
        <v>34233</v>
      </c>
      <c r="U10172" t="s">
        <v>32641</v>
      </c>
      <c r="V10172" t="s">
        <v>33641</v>
      </c>
      <c r="AD10172" t="str">
        <f t="shared" si="1575"/>
        <v/>
      </c>
      <c r="AE10172" t="str">
        <f t="shared" si="1583"/>
        <v/>
      </c>
      <c r="AF10172" t="str">
        <f t="shared" si="1576"/>
        <v/>
      </c>
      <c r="AG10172" t="str">
        <f t="shared" si="1584"/>
        <v/>
      </c>
      <c r="AH10172" t="str">
        <f t="shared" si="1579"/>
        <v/>
      </c>
      <c r="AI10172">
        <v>0.14499999999999999</v>
      </c>
      <c r="AJ10172" t="str">
        <f t="shared" si="1581"/>
        <v/>
      </c>
      <c r="AK10172" t="str">
        <f t="shared" si="1580"/>
        <v/>
      </c>
      <c r="AL10172" t="str">
        <f t="shared" si="1582"/>
        <v/>
      </c>
    </row>
    <row r="10173" spans="1:38" x14ac:dyDescent="0.2">
      <c r="A10173" t="s">
        <v>16476</v>
      </c>
      <c r="B10173" t="s">
        <v>126</v>
      </c>
      <c r="C10173" t="s">
        <v>16477</v>
      </c>
      <c r="D10173" s="1">
        <v>37586</v>
      </c>
      <c r="E10173" s="1">
        <v>43951</v>
      </c>
      <c r="F10173" t="s">
        <v>19</v>
      </c>
      <c r="I10173">
        <v>100</v>
      </c>
      <c r="J10173">
        <v>0</v>
      </c>
      <c r="K10173">
        <v>0</v>
      </c>
      <c r="L10173">
        <v>1721</v>
      </c>
      <c r="M10173">
        <v>1721</v>
      </c>
      <c r="N10173" t="s">
        <v>20</v>
      </c>
      <c r="O10173" t="s">
        <v>16478</v>
      </c>
      <c r="P10173" t="s">
        <v>28</v>
      </c>
      <c r="Q10173" t="s">
        <v>34233</v>
      </c>
      <c r="R10173" t="s">
        <v>34233</v>
      </c>
      <c r="S10173" t="s">
        <v>33797</v>
      </c>
      <c r="T10173" t="s">
        <v>34349</v>
      </c>
      <c r="U10173" t="s">
        <v>32634</v>
      </c>
      <c r="V10173" t="s">
        <v>33642</v>
      </c>
      <c r="X10173">
        <v>1.5</v>
      </c>
      <c r="Y10173" t="s">
        <v>32665</v>
      </c>
      <c r="AB10173">
        <v>20</v>
      </c>
      <c r="AC10173">
        <v>1</v>
      </c>
      <c r="AD10173" t="str">
        <f t="shared" si="1575"/>
        <v/>
      </c>
      <c r="AE10173" t="str">
        <f t="shared" si="1583"/>
        <v/>
      </c>
      <c r="AF10173" t="str">
        <f t="shared" si="1576"/>
        <v/>
      </c>
      <c r="AG10173">
        <f t="shared" si="1584"/>
        <v>1</v>
      </c>
      <c r="AH10173">
        <f t="shared" si="1579"/>
        <v>2.8</v>
      </c>
      <c r="AI10173">
        <v>0.14499999999999999</v>
      </c>
      <c r="AJ10173">
        <f t="shared" si="1581"/>
        <v>0.40599999999999997</v>
      </c>
      <c r="AK10173" t="str">
        <f t="shared" si="1580"/>
        <v/>
      </c>
      <c r="AL10173" t="str">
        <f t="shared" si="1582"/>
        <v/>
      </c>
    </row>
    <row r="10174" spans="1:38" x14ac:dyDescent="0.2">
      <c r="A10174" t="s">
        <v>15709</v>
      </c>
      <c r="B10174" t="s">
        <v>126</v>
      </c>
      <c r="C10174" t="s">
        <v>15710</v>
      </c>
      <c r="D10174" s="1">
        <v>37497</v>
      </c>
      <c r="E10174" s="1">
        <v>44546</v>
      </c>
      <c r="F10174" t="s">
        <v>19</v>
      </c>
      <c r="I10174">
        <v>100</v>
      </c>
      <c r="J10174">
        <v>0</v>
      </c>
      <c r="K10174">
        <v>0</v>
      </c>
      <c r="L10174">
        <v>1455</v>
      </c>
      <c r="M10174">
        <v>1455</v>
      </c>
      <c r="N10174" t="s">
        <v>20</v>
      </c>
      <c r="O10174" t="s">
        <v>15711</v>
      </c>
      <c r="P10174" t="s">
        <v>28</v>
      </c>
      <c r="Q10174" t="s">
        <v>34233</v>
      </c>
      <c r="R10174" t="s">
        <v>34233</v>
      </c>
      <c r="S10174" t="s">
        <v>32628</v>
      </c>
      <c r="T10174" t="s">
        <v>34357</v>
      </c>
      <c r="U10174" t="s">
        <v>32634</v>
      </c>
      <c r="V10174" t="s">
        <v>33641</v>
      </c>
      <c r="W10174">
        <v>180</v>
      </c>
      <c r="X10174">
        <v>2</v>
      </c>
      <c r="Y10174">
        <v>1</v>
      </c>
      <c r="AA10174">
        <v>8.5</v>
      </c>
      <c r="AC10174">
        <v>1</v>
      </c>
      <c r="AD10174" t="str">
        <f t="shared" si="1575"/>
        <v/>
      </c>
      <c r="AE10174" t="str">
        <f t="shared" si="1583"/>
        <v/>
      </c>
      <c r="AF10174" t="str">
        <f t="shared" si="1576"/>
        <v/>
      </c>
      <c r="AG10174">
        <f t="shared" si="1584"/>
        <v>1</v>
      </c>
      <c r="AH10174">
        <f t="shared" si="1579"/>
        <v>2.8</v>
      </c>
      <c r="AI10174">
        <v>0.14499999999999999</v>
      </c>
      <c r="AJ10174">
        <f t="shared" si="1581"/>
        <v>0.40599999999999997</v>
      </c>
      <c r="AK10174" t="str">
        <f t="shared" si="1580"/>
        <v/>
      </c>
      <c r="AL10174" t="str">
        <f t="shared" si="1582"/>
        <v/>
      </c>
    </row>
    <row r="10175" spans="1:38" x14ac:dyDescent="0.2">
      <c r="A10175" t="s">
        <v>15870</v>
      </c>
      <c r="B10175" t="s">
        <v>126</v>
      </c>
      <c r="C10175" t="s">
        <v>15871</v>
      </c>
      <c r="D10175" s="1">
        <v>37494</v>
      </c>
      <c r="E10175" s="1">
        <v>44595</v>
      </c>
      <c r="F10175" t="s">
        <v>889</v>
      </c>
      <c r="I10175">
        <v>100</v>
      </c>
      <c r="J10175">
        <v>0</v>
      </c>
      <c r="K10175">
        <v>0</v>
      </c>
      <c r="L10175">
        <v>281</v>
      </c>
      <c r="M10175">
        <v>281</v>
      </c>
      <c r="N10175" t="s">
        <v>20</v>
      </c>
      <c r="O10175" t="s">
        <v>15872</v>
      </c>
      <c r="P10175" t="s">
        <v>28</v>
      </c>
      <c r="Q10175" t="s">
        <v>34233</v>
      </c>
      <c r="R10175" t="s">
        <v>34233</v>
      </c>
      <c r="S10175" t="s">
        <v>33942</v>
      </c>
      <c r="T10175" t="s">
        <v>34233</v>
      </c>
      <c r="V10175" t="s">
        <v>33641</v>
      </c>
      <c r="AD10175" t="str">
        <f t="shared" si="1575"/>
        <v/>
      </c>
      <c r="AE10175" t="str">
        <f t="shared" si="1583"/>
        <v/>
      </c>
      <c r="AF10175" t="str">
        <f t="shared" si="1576"/>
        <v/>
      </c>
      <c r="AG10175" t="str">
        <f t="shared" si="1584"/>
        <v/>
      </c>
      <c r="AH10175" t="str">
        <f t="shared" si="1579"/>
        <v/>
      </c>
      <c r="AI10175">
        <v>0.14499999999999999</v>
      </c>
      <c r="AJ10175" t="str">
        <f t="shared" si="1581"/>
        <v/>
      </c>
      <c r="AK10175" t="str">
        <f t="shared" si="1580"/>
        <v/>
      </c>
      <c r="AL10175" t="str">
        <f t="shared" si="1582"/>
        <v/>
      </c>
    </row>
    <row r="10176" spans="1:38" x14ac:dyDescent="0.2">
      <c r="A10176" t="s">
        <v>15712</v>
      </c>
      <c r="B10176" t="s">
        <v>126</v>
      </c>
      <c r="C10176" t="s">
        <v>15713</v>
      </c>
      <c r="D10176" s="1">
        <v>37497</v>
      </c>
      <c r="E10176" s="1">
        <v>43456</v>
      </c>
      <c r="F10176" t="s">
        <v>19</v>
      </c>
      <c r="I10176">
        <v>100</v>
      </c>
      <c r="J10176">
        <v>0</v>
      </c>
      <c r="K10176">
        <v>0</v>
      </c>
      <c r="L10176">
        <v>1394</v>
      </c>
      <c r="M10176">
        <v>1394</v>
      </c>
      <c r="N10176" t="s">
        <v>20</v>
      </c>
      <c r="O10176" t="s">
        <v>15714</v>
      </c>
      <c r="P10176" t="s">
        <v>28</v>
      </c>
      <c r="Q10176" t="s">
        <v>34233</v>
      </c>
      <c r="R10176" t="s">
        <v>34233</v>
      </c>
      <c r="S10176" t="s">
        <v>32628</v>
      </c>
      <c r="T10176" t="s">
        <v>34357</v>
      </c>
      <c r="U10176" t="s">
        <v>32634</v>
      </c>
      <c r="V10176" t="s">
        <v>33641</v>
      </c>
      <c r="W10176">
        <v>180</v>
      </c>
      <c r="X10176">
        <v>2</v>
      </c>
      <c r="Y10176">
        <v>1</v>
      </c>
      <c r="AA10176">
        <v>8.5</v>
      </c>
      <c r="AC10176">
        <v>1</v>
      </c>
      <c r="AD10176" t="str">
        <f t="shared" si="1575"/>
        <v/>
      </c>
      <c r="AE10176" t="str">
        <f t="shared" si="1583"/>
        <v/>
      </c>
      <c r="AF10176" t="str">
        <f t="shared" si="1576"/>
        <v/>
      </c>
      <c r="AG10176">
        <f t="shared" si="1584"/>
        <v>1</v>
      </c>
      <c r="AH10176">
        <f t="shared" si="1579"/>
        <v>2.8</v>
      </c>
      <c r="AI10176">
        <v>0.14499999999999999</v>
      </c>
      <c r="AJ10176">
        <f t="shared" si="1581"/>
        <v>0.40599999999999997</v>
      </c>
      <c r="AK10176" t="str">
        <f t="shared" si="1580"/>
        <v/>
      </c>
      <c r="AL10176" t="str">
        <f t="shared" si="1582"/>
        <v/>
      </c>
    </row>
    <row r="10177" spans="1:39" x14ac:dyDescent="0.2">
      <c r="A10177" t="s">
        <v>15873</v>
      </c>
      <c r="B10177" t="s">
        <v>126</v>
      </c>
      <c r="C10177" t="s">
        <v>15874</v>
      </c>
      <c r="D10177" s="1">
        <v>37494</v>
      </c>
      <c r="E10177" s="1">
        <v>44606</v>
      </c>
      <c r="F10177" t="s">
        <v>889</v>
      </c>
      <c r="I10177">
        <v>100</v>
      </c>
      <c r="J10177">
        <v>0</v>
      </c>
      <c r="K10177">
        <v>0</v>
      </c>
      <c r="L10177">
        <v>477</v>
      </c>
      <c r="M10177">
        <v>477</v>
      </c>
      <c r="N10177" t="s">
        <v>20</v>
      </c>
      <c r="O10177" t="s">
        <v>15875</v>
      </c>
      <c r="P10177" t="s">
        <v>28</v>
      </c>
      <c r="Q10177" t="s">
        <v>34233</v>
      </c>
      <c r="R10177" t="s">
        <v>34233</v>
      </c>
      <c r="S10177" t="s">
        <v>33942</v>
      </c>
      <c r="T10177" t="s">
        <v>34233</v>
      </c>
      <c r="V10177" t="s">
        <v>33641</v>
      </c>
      <c r="AD10177" t="str">
        <f t="shared" si="1575"/>
        <v/>
      </c>
      <c r="AE10177" t="str">
        <f t="shared" si="1583"/>
        <v/>
      </c>
      <c r="AF10177" t="str">
        <f t="shared" si="1576"/>
        <v/>
      </c>
      <c r="AG10177" t="str">
        <f t="shared" si="1584"/>
        <v/>
      </c>
      <c r="AH10177" t="str">
        <f t="shared" si="1579"/>
        <v/>
      </c>
      <c r="AI10177">
        <v>0.14499999999999999</v>
      </c>
      <c r="AJ10177" t="str">
        <f t="shared" si="1581"/>
        <v/>
      </c>
      <c r="AK10177" t="str">
        <f t="shared" si="1580"/>
        <v/>
      </c>
      <c r="AL10177" t="str">
        <f t="shared" si="1582"/>
        <v/>
      </c>
    </row>
    <row r="10178" spans="1:39" x14ac:dyDescent="0.2">
      <c r="A10178" t="s">
        <v>16479</v>
      </c>
      <c r="B10178" t="s">
        <v>126</v>
      </c>
      <c r="C10178" t="s">
        <v>16480</v>
      </c>
      <c r="D10178" s="1">
        <v>37586</v>
      </c>
      <c r="E10178" s="1">
        <v>44665</v>
      </c>
      <c r="F10178" t="s">
        <v>19</v>
      </c>
      <c r="I10178">
        <v>100</v>
      </c>
      <c r="J10178">
        <v>0</v>
      </c>
      <c r="K10178">
        <v>0</v>
      </c>
      <c r="L10178">
        <v>2603</v>
      </c>
      <c r="M10178">
        <v>2603</v>
      </c>
      <c r="N10178" t="s">
        <v>20</v>
      </c>
      <c r="O10178" t="s">
        <v>16478</v>
      </c>
      <c r="P10178" t="s">
        <v>28</v>
      </c>
      <c r="Q10178" t="s">
        <v>34233</v>
      </c>
      <c r="R10178" t="s">
        <v>34233</v>
      </c>
      <c r="S10178" t="s">
        <v>32628</v>
      </c>
      <c r="T10178" t="s">
        <v>34354</v>
      </c>
      <c r="V10178" t="s">
        <v>33642</v>
      </c>
      <c r="X10178">
        <v>1.5</v>
      </c>
      <c r="Y10178" t="s">
        <v>32665</v>
      </c>
      <c r="AB10178">
        <v>20</v>
      </c>
      <c r="AD10178" t="str">
        <f t="shared" si="1575"/>
        <v/>
      </c>
      <c r="AE10178" t="str">
        <f t="shared" si="1583"/>
        <v/>
      </c>
      <c r="AF10178" t="str">
        <f t="shared" si="1576"/>
        <v/>
      </c>
      <c r="AG10178" s="17">
        <v>1</v>
      </c>
      <c r="AH10178">
        <f t="shared" si="1579"/>
        <v>2.8</v>
      </c>
      <c r="AI10178">
        <v>0.14499999999999999</v>
      </c>
      <c r="AJ10178">
        <f t="shared" si="1581"/>
        <v>0.40599999999999997</v>
      </c>
      <c r="AK10178" t="str">
        <f t="shared" si="1580"/>
        <v/>
      </c>
      <c r="AL10178" t="str">
        <f t="shared" si="1582"/>
        <v/>
      </c>
      <c r="AM10178" t="s">
        <v>34163</v>
      </c>
    </row>
    <row r="10179" spans="1:39" x14ac:dyDescent="0.2">
      <c r="A10179" t="s">
        <v>10927</v>
      </c>
      <c r="B10179" t="s">
        <v>126</v>
      </c>
      <c r="C10179" t="s">
        <v>10928</v>
      </c>
      <c r="D10179" s="1">
        <v>36473</v>
      </c>
      <c r="E10179" s="1">
        <v>44665</v>
      </c>
      <c r="F10179" t="s">
        <v>19</v>
      </c>
      <c r="I10179">
        <v>100</v>
      </c>
      <c r="J10179">
        <v>0</v>
      </c>
      <c r="K10179">
        <v>0</v>
      </c>
      <c r="L10179">
        <v>5745</v>
      </c>
      <c r="M10179">
        <v>5745</v>
      </c>
      <c r="N10179" t="s">
        <v>20</v>
      </c>
      <c r="O10179" t="s">
        <v>10929</v>
      </c>
      <c r="P10179" t="s">
        <v>28</v>
      </c>
      <c r="Q10179" t="s">
        <v>34233</v>
      </c>
      <c r="R10179" t="s">
        <v>34233</v>
      </c>
      <c r="S10179" t="s">
        <v>33797</v>
      </c>
      <c r="T10179" t="s">
        <v>32634</v>
      </c>
      <c r="U10179" t="s">
        <v>32634</v>
      </c>
      <c r="V10179" t="s">
        <v>33642</v>
      </c>
      <c r="X10179">
        <v>1.5</v>
      </c>
      <c r="Y10179" t="s">
        <v>32665</v>
      </c>
      <c r="AB10179">
        <v>20</v>
      </c>
      <c r="AC10179">
        <v>1</v>
      </c>
      <c r="AD10179" t="str">
        <f t="shared" ref="AD10179:AD10242" si="1585">IF((S10179="tühi")*(F10179&lt;&gt;"Elamumaa")*(G10179&lt;&gt;"Elamumaa")*(H10179&lt;&gt;"Elamumaa"),IF(Z10179=0,"",Z10179),"")</f>
        <v/>
      </c>
      <c r="AE10179" t="str">
        <f t="shared" si="1583"/>
        <v/>
      </c>
      <c r="AF10179" t="str">
        <f t="shared" ref="AF10179:AF10242" si="1586">IF((S10179&lt;&gt;"tühi")*(F10179&lt;&gt;"Elamumaa")*(G10179&lt;&gt;"Elamumaa")*(H10179&lt;&gt;"Elamumaa"),IF(Z10179=0,"",Z10179),"")</f>
        <v/>
      </c>
      <c r="AG10179">
        <f t="shared" ref="AG10179:AG10199" si="1587">IF((S10179&lt;&gt;"tühi")*(AC10179&lt;&gt;""),AC10179,"")</f>
        <v>1</v>
      </c>
      <c r="AH10179">
        <f t="shared" si="1579"/>
        <v>2.8</v>
      </c>
      <c r="AI10179">
        <v>0.14499999999999999</v>
      </c>
      <c r="AJ10179">
        <f t="shared" si="1581"/>
        <v>0.40599999999999997</v>
      </c>
      <c r="AK10179" t="str">
        <f t="shared" si="1580"/>
        <v/>
      </c>
      <c r="AL10179" t="str">
        <f t="shared" si="1582"/>
        <v/>
      </c>
    </row>
    <row r="10180" spans="1:39" x14ac:dyDescent="0.2">
      <c r="A10180" t="s">
        <v>15700</v>
      </c>
      <c r="B10180" t="s">
        <v>126</v>
      </c>
      <c r="C10180" t="s">
        <v>15701</v>
      </c>
      <c r="D10180" s="1">
        <v>37497</v>
      </c>
      <c r="E10180" s="1">
        <v>44546</v>
      </c>
      <c r="F10180" t="s">
        <v>19</v>
      </c>
      <c r="I10180">
        <v>100</v>
      </c>
      <c r="J10180">
        <v>0</v>
      </c>
      <c r="K10180">
        <v>0</v>
      </c>
      <c r="L10180">
        <v>1627</v>
      </c>
      <c r="M10180">
        <v>1627</v>
      </c>
      <c r="N10180" t="s">
        <v>20</v>
      </c>
      <c r="O10180" t="s">
        <v>15702</v>
      </c>
      <c r="P10180" t="s">
        <v>28</v>
      </c>
      <c r="Q10180" t="s">
        <v>34233</v>
      </c>
      <c r="R10180" t="s">
        <v>34233</v>
      </c>
      <c r="S10180" t="s">
        <v>33942</v>
      </c>
      <c r="T10180" t="s">
        <v>34233</v>
      </c>
      <c r="U10180" t="s">
        <v>32634</v>
      </c>
      <c r="V10180" t="s">
        <v>33641</v>
      </c>
      <c r="W10180">
        <v>220</v>
      </c>
      <c r="X10180">
        <v>2</v>
      </c>
      <c r="Y10180" t="s">
        <v>32654</v>
      </c>
      <c r="AA10180">
        <v>8.5</v>
      </c>
      <c r="AC10180">
        <v>1</v>
      </c>
      <c r="AD10180" t="str">
        <f t="shared" si="1585"/>
        <v/>
      </c>
      <c r="AE10180">
        <f t="shared" si="1583"/>
        <v>1</v>
      </c>
      <c r="AF10180" t="str">
        <f t="shared" si="1586"/>
        <v/>
      </c>
      <c r="AG10180" t="str">
        <f t="shared" si="1587"/>
        <v/>
      </c>
      <c r="AH10180" t="str">
        <f t="shared" si="1579"/>
        <v/>
      </c>
      <c r="AI10180">
        <v>0.14499999999999999</v>
      </c>
      <c r="AJ10180" t="str">
        <f t="shared" si="1581"/>
        <v/>
      </c>
      <c r="AK10180">
        <f t="shared" si="1580"/>
        <v>2.8</v>
      </c>
      <c r="AL10180">
        <f t="shared" si="1582"/>
        <v>0.40599999999999997</v>
      </c>
    </row>
    <row r="10181" spans="1:39" x14ac:dyDescent="0.2">
      <c r="A10181" t="s">
        <v>15867</v>
      </c>
      <c r="B10181" t="s">
        <v>126</v>
      </c>
      <c r="C10181" t="s">
        <v>15868</v>
      </c>
      <c r="D10181" s="1">
        <v>37494</v>
      </c>
      <c r="E10181" s="1">
        <v>44606</v>
      </c>
      <c r="F10181" t="s">
        <v>889</v>
      </c>
      <c r="I10181">
        <v>100</v>
      </c>
      <c r="J10181">
        <v>0</v>
      </c>
      <c r="K10181">
        <v>0</v>
      </c>
      <c r="L10181">
        <v>1686</v>
      </c>
      <c r="M10181">
        <v>1686</v>
      </c>
      <c r="N10181" t="s">
        <v>20</v>
      </c>
      <c r="O10181" t="s">
        <v>15869</v>
      </c>
      <c r="P10181" t="s">
        <v>28</v>
      </c>
      <c r="Q10181" t="s">
        <v>34233</v>
      </c>
      <c r="R10181" t="s">
        <v>34233</v>
      </c>
      <c r="S10181" t="s">
        <v>33942</v>
      </c>
      <c r="T10181" t="s">
        <v>34233</v>
      </c>
      <c r="V10181" t="s">
        <v>33642</v>
      </c>
      <c r="AD10181" t="str">
        <f t="shared" si="1585"/>
        <v/>
      </c>
      <c r="AE10181" t="str">
        <f t="shared" si="1583"/>
        <v/>
      </c>
      <c r="AF10181" t="str">
        <f t="shared" si="1586"/>
        <v/>
      </c>
      <c r="AG10181" t="str">
        <f t="shared" si="1587"/>
        <v/>
      </c>
      <c r="AH10181" t="str">
        <f t="shared" si="1579"/>
        <v/>
      </c>
      <c r="AI10181">
        <v>0.14499999999999999</v>
      </c>
      <c r="AJ10181" t="str">
        <f t="shared" si="1581"/>
        <v/>
      </c>
      <c r="AK10181" t="str">
        <f t="shared" si="1580"/>
        <v/>
      </c>
      <c r="AL10181" t="str">
        <f t="shared" si="1582"/>
        <v/>
      </c>
    </row>
    <row r="10182" spans="1:39" x14ac:dyDescent="0.2">
      <c r="A10182" t="s">
        <v>15703</v>
      </c>
      <c r="B10182" t="s">
        <v>126</v>
      </c>
      <c r="C10182" t="s">
        <v>15704</v>
      </c>
      <c r="D10182" s="1">
        <v>37497</v>
      </c>
      <c r="E10182" s="1">
        <v>44546</v>
      </c>
      <c r="F10182" t="s">
        <v>19</v>
      </c>
      <c r="I10182">
        <v>100</v>
      </c>
      <c r="J10182">
        <v>0</v>
      </c>
      <c r="K10182">
        <v>0</v>
      </c>
      <c r="L10182">
        <v>1115</v>
      </c>
      <c r="M10182">
        <v>1115</v>
      </c>
      <c r="N10182" t="s">
        <v>20</v>
      </c>
      <c r="O10182" t="s">
        <v>15705</v>
      </c>
      <c r="P10182" t="s">
        <v>28</v>
      </c>
      <c r="Q10182" t="s">
        <v>34233</v>
      </c>
      <c r="R10182" t="s">
        <v>34233</v>
      </c>
      <c r="S10182" t="s">
        <v>33942</v>
      </c>
      <c r="T10182" t="s">
        <v>34233</v>
      </c>
      <c r="U10182" t="s">
        <v>32634</v>
      </c>
      <c r="V10182" t="s">
        <v>33641</v>
      </c>
      <c r="W10182">
        <v>200</v>
      </c>
      <c r="X10182">
        <v>2</v>
      </c>
      <c r="Y10182">
        <v>1</v>
      </c>
      <c r="AA10182">
        <v>8.5</v>
      </c>
      <c r="AC10182">
        <v>1</v>
      </c>
      <c r="AD10182" t="str">
        <f t="shared" si="1585"/>
        <v/>
      </c>
      <c r="AE10182">
        <f t="shared" si="1583"/>
        <v>1</v>
      </c>
      <c r="AF10182" t="str">
        <f t="shared" si="1586"/>
        <v/>
      </c>
      <c r="AG10182" t="str">
        <f t="shared" si="1587"/>
        <v/>
      </c>
      <c r="AH10182" t="str">
        <f t="shared" si="1579"/>
        <v/>
      </c>
      <c r="AI10182">
        <v>0.14499999999999999</v>
      </c>
      <c r="AJ10182" t="str">
        <f t="shared" si="1581"/>
        <v/>
      </c>
      <c r="AK10182">
        <f t="shared" si="1580"/>
        <v>2.8</v>
      </c>
      <c r="AL10182">
        <f t="shared" si="1582"/>
        <v>0.40599999999999997</v>
      </c>
    </row>
    <row r="10183" spans="1:39" x14ac:dyDescent="0.2">
      <c r="A10183" t="s">
        <v>15706</v>
      </c>
      <c r="B10183" t="s">
        <v>126</v>
      </c>
      <c r="C10183" t="s">
        <v>15707</v>
      </c>
      <c r="D10183" s="1">
        <v>37497</v>
      </c>
      <c r="E10183" s="1">
        <v>44546</v>
      </c>
      <c r="F10183" t="s">
        <v>19</v>
      </c>
      <c r="I10183">
        <v>100</v>
      </c>
      <c r="J10183">
        <v>0</v>
      </c>
      <c r="K10183">
        <v>0</v>
      </c>
      <c r="L10183">
        <v>1192</v>
      </c>
      <c r="M10183">
        <v>1192</v>
      </c>
      <c r="N10183" t="s">
        <v>20</v>
      </c>
      <c r="O10183" t="s">
        <v>15708</v>
      </c>
      <c r="P10183" t="s">
        <v>28</v>
      </c>
      <c r="Q10183" t="s">
        <v>34233</v>
      </c>
      <c r="R10183" t="s">
        <v>34233</v>
      </c>
      <c r="S10183" t="s">
        <v>33942</v>
      </c>
      <c r="T10183" t="s">
        <v>34233</v>
      </c>
      <c r="U10183" t="s">
        <v>32634</v>
      </c>
      <c r="V10183" t="s">
        <v>33641</v>
      </c>
      <c r="W10183">
        <v>200</v>
      </c>
      <c r="X10183">
        <v>2</v>
      </c>
      <c r="Y10183">
        <v>1</v>
      </c>
      <c r="AA10183">
        <v>8.5</v>
      </c>
      <c r="AC10183">
        <v>1</v>
      </c>
      <c r="AD10183" t="str">
        <f t="shared" si="1585"/>
        <v/>
      </c>
      <c r="AE10183">
        <f t="shared" si="1583"/>
        <v>1</v>
      </c>
      <c r="AF10183" t="str">
        <f t="shared" si="1586"/>
        <v/>
      </c>
      <c r="AG10183" t="str">
        <f t="shared" si="1587"/>
        <v/>
      </c>
      <c r="AH10183" t="str">
        <f t="shared" si="1579"/>
        <v/>
      </c>
      <c r="AI10183">
        <v>0.14499999999999999</v>
      </c>
      <c r="AJ10183" t="str">
        <f t="shared" si="1581"/>
        <v/>
      </c>
      <c r="AK10183">
        <f t="shared" si="1580"/>
        <v>2.8</v>
      </c>
      <c r="AL10183">
        <f t="shared" si="1582"/>
        <v>0.40599999999999997</v>
      </c>
    </row>
    <row r="10184" spans="1:39" x14ac:dyDescent="0.2">
      <c r="A10184" t="s">
        <v>15864</v>
      </c>
      <c r="B10184" t="s">
        <v>126</v>
      </c>
      <c r="C10184" t="s">
        <v>15865</v>
      </c>
      <c r="D10184" s="1">
        <v>37494</v>
      </c>
      <c r="E10184" s="1">
        <v>44665</v>
      </c>
      <c r="F10184" t="s">
        <v>26</v>
      </c>
      <c r="I10184">
        <v>100</v>
      </c>
      <c r="J10184">
        <v>0</v>
      </c>
      <c r="K10184">
        <v>0</v>
      </c>
      <c r="L10184">
        <v>2153</v>
      </c>
      <c r="M10184">
        <v>2153</v>
      </c>
      <c r="N10184" t="s">
        <v>20</v>
      </c>
      <c r="O10184" t="s">
        <v>15866</v>
      </c>
      <c r="P10184" t="s">
        <v>28</v>
      </c>
      <c r="Q10184" t="s">
        <v>34233</v>
      </c>
      <c r="R10184" t="s">
        <v>34233</v>
      </c>
      <c r="S10184" t="s">
        <v>34233</v>
      </c>
      <c r="T10184" t="s">
        <v>34233</v>
      </c>
      <c r="V10184" t="s">
        <v>33642</v>
      </c>
      <c r="AD10184" t="str">
        <f t="shared" si="1585"/>
        <v/>
      </c>
      <c r="AE10184" t="str">
        <f t="shared" si="1583"/>
        <v/>
      </c>
      <c r="AF10184" t="str">
        <f t="shared" si="1586"/>
        <v/>
      </c>
      <c r="AG10184" t="str">
        <f t="shared" si="1587"/>
        <v/>
      </c>
      <c r="AH10184" t="str">
        <f t="shared" si="1579"/>
        <v/>
      </c>
      <c r="AI10184">
        <v>0.14499999999999999</v>
      </c>
      <c r="AJ10184" t="str">
        <f t="shared" si="1581"/>
        <v/>
      </c>
      <c r="AK10184" t="str">
        <f t="shared" si="1580"/>
        <v/>
      </c>
      <c r="AL10184" t="str">
        <f t="shared" si="1582"/>
        <v/>
      </c>
    </row>
    <row r="10185" spans="1:39" x14ac:dyDescent="0.2">
      <c r="A10185" t="s">
        <v>15697</v>
      </c>
      <c r="B10185" t="s">
        <v>126</v>
      </c>
      <c r="C10185" t="s">
        <v>15698</v>
      </c>
      <c r="D10185" s="1">
        <v>37497</v>
      </c>
      <c r="E10185" s="1">
        <v>44546</v>
      </c>
      <c r="F10185" t="s">
        <v>26</v>
      </c>
      <c r="I10185">
        <v>100</v>
      </c>
      <c r="J10185">
        <v>0</v>
      </c>
      <c r="K10185">
        <v>0</v>
      </c>
      <c r="L10185">
        <v>268</v>
      </c>
      <c r="M10185">
        <v>268</v>
      </c>
      <c r="N10185" t="s">
        <v>20</v>
      </c>
      <c r="O10185" t="s">
        <v>15699</v>
      </c>
      <c r="P10185" t="s">
        <v>28</v>
      </c>
      <c r="Q10185" t="s">
        <v>34233</v>
      </c>
      <c r="R10185" t="s">
        <v>34233</v>
      </c>
      <c r="S10185" t="s">
        <v>34233</v>
      </c>
      <c r="T10185" t="s">
        <v>34233</v>
      </c>
      <c r="V10185" t="s">
        <v>33641</v>
      </c>
      <c r="AD10185" t="str">
        <f t="shared" si="1585"/>
        <v/>
      </c>
      <c r="AE10185" t="str">
        <f t="shared" si="1583"/>
        <v/>
      </c>
      <c r="AF10185" t="str">
        <f t="shared" si="1586"/>
        <v/>
      </c>
      <c r="AG10185" t="str">
        <f t="shared" si="1587"/>
        <v/>
      </c>
      <c r="AH10185" t="str">
        <f t="shared" si="1579"/>
        <v/>
      </c>
      <c r="AI10185">
        <v>0.14499999999999999</v>
      </c>
      <c r="AJ10185" t="str">
        <f t="shared" si="1581"/>
        <v/>
      </c>
      <c r="AK10185" t="str">
        <f t="shared" si="1580"/>
        <v/>
      </c>
      <c r="AL10185" t="str">
        <f t="shared" si="1582"/>
        <v/>
      </c>
    </row>
    <row r="10186" spans="1:39" x14ac:dyDescent="0.2">
      <c r="A10186" t="s">
        <v>9355</v>
      </c>
      <c r="B10186" t="s">
        <v>126</v>
      </c>
      <c r="C10186" t="s">
        <v>9356</v>
      </c>
      <c r="D10186" s="1">
        <v>36388</v>
      </c>
      <c r="E10186" s="1">
        <v>44546</v>
      </c>
      <c r="F10186" t="s">
        <v>39</v>
      </c>
      <c r="I10186">
        <v>100</v>
      </c>
      <c r="J10186">
        <v>0</v>
      </c>
      <c r="K10186">
        <v>0</v>
      </c>
      <c r="L10186">
        <v>599</v>
      </c>
      <c r="M10186">
        <v>599</v>
      </c>
      <c r="N10186" t="s">
        <v>20</v>
      </c>
      <c r="O10186" t="s">
        <v>9357</v>
      </c>
      <c r="P10186" t="s">
        <v>28</v>
      </c>
      <c r="Q10186" t="s">
        <v>34233</v>
      </c>
      <c r="R10186" t="s">
        <v>34233</v>
      </c>
      <c r="S10186" t="s">
        <v>33942</v>
      </c>
      <c r="T10186" t="s">
        <v>34233</v>
      </c>
      <c r="AD10186" t="str">
        <f t="shared" si="1585"/>
        <v/>
      </c>
      <c r="AE10186" t="str">
        <f t="shared" si="1583"/>
        <v/>
      </c>
      <c r="AF10186" t="str">
        <f t="shared" si="1586"/>
        <v/>
      </c>
      <c r="AG10186" t="str">
        <f t="shared" si="1587"/>
        <v/>
      </c>
      <c r="AH10186" t="str">
        <f t="shared" si="1579"/>
        <v/>
      </c>
      <c r="AI10186">
        <v>0.14499999999999999</v>
      </c>
      <c r="AJ10186" t="str">
        <f t="shared" si="1581"/>
        <v/>
      </c>
      <c r="AK10186" t="str">
        <f t="shared" si="1580"/>
        <v/>
      </c>
      <c r="AL10186" t="str">
        <f t="shared" si="1582"/>
        <v/>
      </c>
    </row>
    <row r="10187" spans="1:39" s="20" customFormat="1" x14ac:dyDescent="0.2">
      <c r="A10187" s="20" t="s">
        <v>16558</v>
      </c>
      <c r="B10187" s="20" t="s">
        <v>126</v>
      </c>
      <c r="C10187" s="20" t="s">
        <v>16559</v>
      </c>
      <c r="D10187" s="21">
        <v>37551</v>
      </c>
      <c r="E10187" s="21">
        <v>43829</v>
      </c>
      <c r="F10187" s="20" t="s">
        <v>39</v>
      </c>
      <c r="I10187" s="20">
        <v>100</v>
      </c>
      <c r="J10187" s="20">
        <v>0</v>
      </c>
      <c r="K10187" s="20">
        <v>0</v>
      </c>
      <c r="L10187" s="20">
        <v>227</v>
      </c>
      <c r="M10187" s="20">
        <v>227</v>
      </c>
      <c r="N10187" s="20" t="s">
        <v>20</v>
      </c>
      <c r="O10187" s="20" t="s">
        <v>16560</v>
      </c>
      <c r="P10187" s="20" t="s">
        <v>28</v>
      </c>
      <c r="Q10187" s="20" t="s">
        <v>34233</v>
      </c>
      <c r="R10187" s="20" t="s">
        <v>34233</v>
      </c>
      <c r="S10187" s="20" t="s">
        <v>33942</v>
      </c>
      <c r="T10187" s="20" t="s">
        <v>34233</v>
      </c>
      <c r="V10187" s="20" t="s">
        <v>33576</v>
      </c>
      <c r="AD10187" s="20" t="str">
        <f t="shared" si="1585"/>
        <v/>
      </c>
      <c r="AE10187" s="20" t="str">
        <f t="shared" si="1583"/>
        <v/>
      </c>
      <c r="AF10187" s="20" t="str">
        <f t="shared" si="1586"/>
        <v/>
      </c>
      <c r="AG10187" s="20" t="str">
        <f t="shared" si="1587"/>
        <v/>
      </c>
      <c r="AH10187" s="20" t="str">
        <f t="shared" si="1579"/>
        <v/>
      </c>
      <c r="AI10187" s="20">
        <v>0.14499999999999999</v>
      </c>
      <c r="AJ10187" s="20" t="str">
        <f t="shared" si="1581"/>
        <v/>
      </c>
      <c r="AK10187" s="20" t="str">
        <f t="shared" si="1580"/>
        <v/>
      </c>
      <c r="AL10187" s="20" t="str">
        <f t="shared" si="1582"/>
        <v/>
      </c>
      <c r="AM10187" s="20" t="s">
        <v>34162</v>
      </c>
    </row>
    <row r="10188" spans="1:39" x14ac:dyDescent="0.2">
      <c r="A10188" t="s">
        <v>12789</v>
      </c>
      <c r="B10188" t="s">
        <v>126</v>
      </c>
      <c r="C10188" t="s">
        <v>12790</v>
      </c>
      <c r="D10188" s="1">
        <v>36843</v>
      </c>
      <c r="E10188" s="1">
        <v>44606</v>
      </c>
      <c r="F10188" t="s">
        <v>19</v>
      </c>
      <c r="I10188">
        <v>100</v>
      </c>
      <c r="J10188">
        <v>0</v>
      </c>
      <c r="K10188">
        <v>0</v>
      </c>
      <c r="L10188">
        <v>1567</v>
      </c>
      <c r="M10188">
        <v>1567</v>
      </c>
      <c r="N10188" t="s">
        <v>20</v>
      </c>
      <c r="O10188" t="s">
        <v>12791</v>
      </c>
      <c r="P10188" t="s">
        <v>28</v>
      </c>
      <c r="Q10188" t="s">
        <v>34233</v>
      </c>
      <c r="R10188" t="s">
        <v>34233</v>
      </c>
      <c r="S10188" t="s">
        <v>33942</v>
      </c>
      <c r="T10188" t="s">
        <v>34233</v>
      </c>
      <c r="U10188" t="s">
        <v>32634</v>
      </c>
      <c r="V10188" t="s">
        <v>33617</v>
      </c>
      <c r="W10188">
        <v>400</v>
      </c>
      <c r="X10188">
        <v>2</v>
      </c>
      <c r="Y10188" t="s">
        <v>32661</v>
      </c>
      <c r="AC10188">
        <v>1</v>
      </c>
      <c r="AD10188" t="str">
        <f t="shared" si="1585"/>
        <v/>
      </c>
      <c r="AE10188">
        <f t="shared" si="1583"/>
        <v>1</v>
      </c>
      <c r="AF10188" t="str">
        <f t="shared" si="1586"/>
        <v/>
      </c>
      <c r="AG10188" t="str">
        <f t="shared" si="1587"/>
        <v/>
      </c>
      <c r="AH10188" t="str">
        <f t="shared" si="1579"/>
        <v/>
      </c>
      <c r="AI10188">
        <v>0.14499999999999999</v>
      </c>
      <c r="AJ10188" t="str">
        <f t="shared" si="1581"/>
        <v/>
      </c>
      <c r="AK10188">
        <f t="shared" si="1580"/>
        <v>2.8</v>
      </c>
      <c r="AL10188">
        <f t="shared" si="1582"/>
        <v>0.40599999999999997</v>
      </c>
    </row>
    <row r="10189" spans="1:39" x14ac:dyDescent="0.2">
      <c r="A10189" t="s">
        <v>11106</v>
      </c>
      <c r="B10189" t="s">
        <v>126</v>
      </c>
      <c r="C10189" t="s">
        <v>11107</v>
      </c>
      <c r="D10189" s="1">
        <v>36453</v>
      </c>
      <c r="E10189" s="1">
        <v>44546</v>
      </c>
      <c r="F10189" s="9" t="s">
        <v>39</v>
      </c>
      <c r="I10189">
        <v>100</v>
      </c>
      <c r="J10189">
        <v>0</v>
      </c>
      <c r="K10189">
        <v>0</v>
      </c>
      <c r="L10189">
        <v>892</v>
      </c>
      <c r="M10189">
        <v>892</v>
      </c>
      <c r="N10189" t="s">
        <v>20</v>
      </c>
      <c r="O10189" t="s">
        <v>11108</v>
      </c>
      <c r="P10189" t="s">
        <v>44</v>
      </c>
      <c r="Q10189" t="s">
        <v>34233</v>
      </c>
      <c r="R10189" t="s">
        <v>34233</v>
      </c>
      <c r="S10189" t="s">
        <v>33942</v>
      </c>
      <c r="T10189" t="s">
        <v>34233</v>
      </c>
      <c r="V10189" t="s">
        <v>33602</v>
      </c>
      <c r="AD10189" t="str">
        <f t="shared" si="1585"/>
        <v/>
      </c>
      <c r="AE10189" t="str">
        <f t="shared" si="1583"/>
        <v/>
      </c>
      <c r="AF10189" t="str">
        <f t="shared" si="1586"/>
        <v/>
      </c>
      <c r="AG10189" t="str">
        <f t="shared" si="1587"/>
        <v/>
      </c>
      <c r="AH10189" t="str">
        <f t="shared" si="1579"/>
        <v/>
      </c>
      <c r="AI10189">
        <v>0.14499999999999999</v>
      </c>
      <c r="AJ10189" t="str">
        <f t="shared" si="1581"/>
        <v/>
      </c>
      <c r="AK10189" t="str">
        <f t="shared" si="1580"/>
        <v/>
      </c>
      <c r="AL10189" t="str">
        <f t="shared" si="1582"/>
        <v/>
      </c>
      <c r="AM10189" t="s">
        <v>34115</v>
      </c>
    </row>
    <row r="10190" spans="1:39" x14ac:dyDescent="0.2">
      <c r="A10190" t="s">
        <v>125</v>
      </c>
      <c r="B10190" t="s">
        <v>126</v>
      </c>
      <c r="C10190" t="s">
        <v>127</v>
      </c>
      <c r="D10190" s="1">
        <v>34541</v>
      </c>
      <c r="E10190" s="1">
        <v>43951</v>
      </c>
      <c r="F10190" t="s">
        <v>39</v>
      </c>
      <c r="I10190">
        <v>100</v>
      </c>
      <c r="J10190">
        <v>0</v>
      </c>
      <c r="K10190">
        <v>0</v>
      </c>
      <c r="L10190">
        <v>7242</v>
      </c>
      <c r="M10190">
        <v>7242</v>
      </c>
      <c r="N10190" t="s">
        <v>20</v>
      </c>
      <c r="O10190" t="s">
        <v>128</v>
      </c>
      <c r="P10190" t="s">
        <v>28</v>
      </c>
      <c r="Q10190" t="s">
        <v>34233</v>
      </c>
      <c r="R10190" t="s">
        <v>34233</v>
      </c>
      <c r="S10190" t="s">
        <v>33942</v>
      </c>
      <c r="T10190" t="s">
        <v>34233</v>
      </c>
      <c r="AD10190" t="str">
        <f t="shared" si="1585"/>
        <v/>
      </c>
      <c r="AE10190" t="str">
        <f t="shared" si="1583"/>
        <v/>
      </c>
      <c r="AF10190" t="str">
        <f t="shared" si="1586"/>
        <v/>
      </c>
      <c r="AG10190" t="str">
        <f t="shared" si="1587"/>
        <v/>
      </c>
      <c r="AH10190" t="str">
        <f t="shared" si="1579"/>
        <v/>
      </c>
      <c r="AI10190">
        <v>0.14499999999999999</v>
      </c>
      <c r="AJ10190" t="str">
        <f t="shared" si="1581"/>
        <v/>
      </c>
      <c r="AK10190" t="str">
        <f t="shared" si="1580"/>
        <v/>
      </c>
      <c r="AL10190" t="str">
        <f t="shared" si="1582"/>
        <v/>
      </c>
    </row>
    <row r="10191" spans="1:39" x14ac:dyDescent="0.2">
      <c r="A10191" t="s">
        <v>16849</v>
      </c>
      <c r="B10191" t="s">
        <v>126</v>
      </c>
      <c r="C10191" t="s">
        <v>16850</v>
      </c>
      <c r="D10191" s="1">
        <v>37593</v>
      </c>
      <c r="E10191" s="1">
        <v>43456</v>
      </c>
      <c r="F10191" t="s">
        <v>39</v>
      </c>
      <c r="I10191">
        <v>100</v>
      </c>
      <c r="J10191">
        <v>0</v>
      </c>
      <c r="K10191">
        <v>0</v>
      </c>
      <c r="L10191">
        <v>1964</v>
      </c>
      <c r="M10191">
        <v>1964</v>
      </c>
      <c r="N10191" t="s">
        <v>20</v>
      </c>
      <c r="O10191" t="s">
        <v>16851</v>
      </c>
      <c r="P10191" t="s">
        <v>28</v>
      </c>
      <c r="Q10191" t="s">
        <v>34233</v>
      </c>
      <c r="R10191" t="s">
        <v>34233</v>
      </c>
      <c r="S10191" t="s">
        <v>33942</v>
      </c>
      <c r="T10191" t="s">
        <v>34233</v>
      </c>
      <c r="AD10191" t="str">
        <f t="shared" si="1585"/>
        <v/>
      </c>
      <c r="AE10191" t="str">
        <f t="shared" si="1583"/>
        <v/>
      </c>
      <c r="AF10191" t="str">
        <f t="shared" si="1586"/>
        <v/>
      </c>
      <c r="AG10191" t="str">
        <f t="shared" si="1587"/>
        <v/>
      </c>
      <c r="AH10191" t="str">
        <f t="shared" si="1579"/>
        <v/>
      </c>
      <c r="AI10191">
        <v>0.14499999999999999</v>
      </c>
      <c r="AJ10191" t="str">
        <f t="shared" si="1581"/>
        <v/>
      </c>
      <c r="AK10191" t="str">
        <f t="shared" si="1580"/>
        <v/>
      </c>
      <c r="AL10191" t="str">
        <f t="shared" si="1582"/>
        <v/>
      </c>
    </row>
    <row r="10192" spans="1:39" x14ac:dyDescent="0.2">
      <c r="A10192" t="s">
        <v>9379</v>
      </c>
      <c r="B10192" t="s">
        <v>126</v>
      </c>
      <c r="C10192" t="s">
        <v>9380</v>
      </c>
      <c r="D10192" s="1">
        <v>36388</v>
      </c>
      <c r="E10192" s="1">
        <v>43871</v>
      </c>
      <c r="F10192" t="s">
        <v>39</v>
      </c>
      <c r="I10192">
        <v>100</v>
      </c>
      <c r="J10192">
        <v>0</v>
      </c>
      <c r="K10192">
        <v>0</v>
      </c>
      <c r="L10192">
        <v>1245</v>
      </c>
      <c r="M10192">
        <v>1245</v>
      </c>
      <c r="N10192" t="s">
        <v>20</v>
      </c>
      <c r="O10192" t="s">
        <v>9381</v>
      </c>
      <c r="P10192" t="s">
        <v>28</v>
      </c>
      <c r="Q10192" t="s">
        <v>34233</v>
      </c>
      <c r="R10192" t="s">
        <v>34233</v>
      </c>
      <c r="S10192" t="s">
        <v>33942</v>
      </c>
      <c r="T10192" t="s">
        <v>34233</v>
      </c>
      <c r="AD10192" t="str">
        <f t="shared" si="1585"/>
        <v/>
      </c>
      <c r="AE10192" t="str">
        <f t="shared" si="1583"/>
        <v/>
      </c>
      <c r="AF10192" t="str">
        <f t="shared" si="1586"/>
        <v/>
      </c>
      <c r="AG10192" t="str">
        <f t="shared" si="1587"/>
        <v/>
      </c>
      <c r="AH10192" t="str">
        <f t="shared" si="1579"/>
        <v/>
      </c>
      <c r="AI10192">
        <v>0.14499999999999999</v>
      </c>
      <c r="AJ10192" t="str">
        <f t="shared" si="1581"/>
        <v/>
      </c>
      <c r="AK10192" t="str">
        <f t="shared" si="1580"/>
        <v/>
      </c>
      <c r="AL10192" t="str">
        <f t="shared" si="1582"/>
        <v/>
      </c>
    </row>
    <row r="10193" spans="1:39" x14ac:dyDescent="0.2">
      <c r="A10193" t="s">
        <v>31886</v>
      </c>
      <c r="B10193" t="s">
        <v>126</v>
      </c>
      <c r="C10193" t="s">
        <v>31887</v>
      </c>
      <c r="D10193" s="1">
        <v>44116</v>
      </c>
      <c r="E10193" s="1">
        <v>44264</v>
      </c>
      <c r="F10193" t="s">
        <v>39</v>
      </c>
      <c r="I10193">
        <v>100</v>
      </c>
      <c r="J10193">
        <v>0</v>
      </c>
      <c r="K10193">
        <v>0</v>
      </c>
      <c r="L10193">
        <v>2195</v>
      </c>
      <c r="M10193">
        <v>2195</v>
      </c>
      <c r="N10193" t="s">
        <v>20</v>
      </c>
      <c r="O10193" t="s">
        <v>31888</v>
      </c>
      <c r="P10193" t="s">
        <v>28</v>
      </c>
      <c r="Q10193" t="s">
        <v>34233</v>
      </c>
      <c r="R10193" t="s">
        <v>34233</v>
      </c>
      <c r="S10193" t="s">
        <v>33942</v>
      </c>
      <c r="T10193" t="s">
        <v>34233</v>
      </c>
      <c r="AD10193" t="str">
        <f t="shared" si="1585"/>
        <v/>
      </c>
      <c r="AE10193" t="str">
        <f t="shared" si="1583"/>
        <v/>
      </c>
      <c r="AF10193" t="str">
        <f t="shared" si="1586"/>
        <v/>
      </c>
      <c r="AG10193" t="str">
        <f t="shared" si="1587"/>
        <v/>
      </c>
      <c r="AH10193" t="str">
        <f t="shared" si="1579"/>
        <v/>
      </c>
      <c r="AI10193">
        <v>0.14499999999999999</v>
      </c>
      <c r="AJ10193" t="str">
        <f t="shared" si="1581"/>
        <v/>
      </c>
      <c r="AK10193" t="str">
        <f t="shared" si="1580"/>
        <v/>
      </c>
      <c r="AL10193" t="str">
        <f t="shared" si="1582"/>
        <v/>
      </c>
    </row>
    <row r="10194" spans="1:39" x14ac:dyDescent="0.2">
      <c r="A10194" t="s">
        <v>25833</v>
      </c>
      <c r="B10194" t="s">
        <v>33</v>
      </c>
      <c r="C10194" t="s">
        <v>25834</v>
      </c>
      <c r="D10194" s="1">
        <v>40589</v>
      </c>
      <c r="E10194" s="1">
        <v>44546</v>
      </c>
      <c r="F10194" t="s">
        <v>26</v>
      </c>
      <c r="I10194">
        <v>100</v>
      </c>
      <c r="J10194">
        <v>0</v>
      </c>
      <c r="K10194">
        <v>0</v>
      </c>
      <c r="L10194">
        <v>955</v>
      </c>
      <c r="M10194">
        <v>955</v>
      </c>
      <c r="N10194" t="s">
        <v>20</v>
      </c>
      <c r="O10194" t="s">
        <v>25835</v>
      </c>
      <c r="P10194" t="s">
        <v>2356</v>
      </c>
      <c r="Q10194" t="s">
        <v>34233</v>
      </c>
      <c r="R10194" t="s">
        <v>34233</v>
      </c>
      <c r="S10194" t="s">
        <v>34233</v>
      </c>
      <c r="T10194" t="s">
        <v>34233</v>
      </c>
      <c r="V10194" t="s">
        <v>33110</v>
      </c>
      <c r="AD10194" t="str">
        <f t="shared" si="1585"/>
        <v/>
      </c>
      <c r="AE10194" t="str">
        <f t="shared" si="1583"/>
        <v/>
      </c>
      <c r="AF10194" t="str">
        <f t="shared" si="1586"/>
        <v/>
      </c>
      <c r="AG10194" t="str">
        <f t="shared" si="1587"/>
        <v/>
      </c>
      <c r="AH10194" t="str">
        <f t="shared" si="1579"/>
        <v/>
      </c>
      <c r="AI10194">
        <v>0.14499999999999999</v>
      </c>
      <c r="AJ10194" t="str">
        <f t="shared" si="1581"/>
        <v/>
      </c>
      <c r="AK10194" t="str">
        <f t="shared" si="1580"/>
        <v/>
      </c>
      <c r="AL10194" t="str">
        <f t="shared" si="1582"/>
        <v/>
      </c>
    </row>
    <row r="10195" spans="1:39" x14ac:dyDescent="0.2">
      <c r="A10195" t="s">
        <v>31467</v>
      </c>
      <c r="B10195" t="s">
        <v>33</v>
      </c>
      <c r="C10195" t="s">
        <v>31468</v>
      </c>
      <c r="D10195" s="1">
        <v>43957</v>
      </c>
      <c r="E10195" s="1">
        <v>44546</v>
      </c>
      <c r="F10195" t="s">
        <v>26</v>
      </c>
      <c r="I10195">
        <v>100</v>
      </c>
      <c r="J10195">
        <v>0</v>
      </c>
      <c r="K10195">
        <v>0</v>
      </c>
      <c r="L10195">
        <v>25788</v>
      </c>
      <c r="M10195">
        <v>25788</v>
      </c>
      <c r="N10195" t="s">
        <v>20</v>
      </c>
      <c r="O10195" t="s">
        <v>31469</v>
      </c>
      <c r="P10195" t="s">
        <v>2356</v>
      </c>
      <c r="Q10195" t="s">
        <v>34233</v>
      </c>
      <c r="R10195" t="s">
        <v>34233</v>
      </c>
      <c r="S10195" t="s">
        <v>34233</v>
      </c>
      <c r="T10195" t="s">
        <v>34233</v>
      </c>
      <c r="V10195" t="s">
        <v>33110</v>
      </c>
      <c r="AD10195" t="str">
        <f t="shared" si="1585"/>
        <v/>
      </c>
      <c r="AE10195" t="str">
        <f t="shared" si="1583"/>
        <v/>
      </c>
      <c r="AF10195" t="str">
        <f t="shared" si="1586"/>
        <v/>
      </c>
      <c r="AG10195" t="str">
        <f t="shared" si="1587"/>
        <v/>
      </c>
      <c r="AH10195" t="str">
        <f t="shared" si="1579"/>
        <v/>
      </c>
      <c r="AI10195">
        <v>0.14499999999999999</v>
      </c>
      <c r="AJ10195" t="str">
        <f t="shared" si="1581"/>
        <v/>
      </c>
      <c r="AK10195" t="str">
        <f t="shared" si="1580"/>
        <v/>
      </c>
      <c r="AL10195" t="str">
        <f t="shared" si="1582"/>
        <v/>
      </c>
    </row>
    <row r="10196" spans="1:39" x14ac:dyDescent="0.2">
      <c r="A10196" t="s">
        <v>9585</v>
      </c>
      <c r="B10196" t="s">
        <v>33</v>
      </c>
      <c r="C10196" t="s">
        <v>9586</v>
      </c>
      <c r="D10196" s="1">
        <v>36312</v>
      </c>
      <c r="E10196" s="1">
        <v>43456</v>
      </c>
      <c r="F10196" t="s">
        <v>474</v>
      </c>
      <c r="I10196">
        <v>100</v>
      </c>
      <c r="J10196">
        <v>0</v>
      </c>
      <c r="K10196">
        <v>0</v>
      </c>
      <c r="L10196">
        <v>102</v>
      </c>
      <c r="M10196">
        <v>102</v>
      </c>
      <c r="N10196" t="s">
        <v>20</v>
      </c>
      <c r="O10196" t="s">
        <v>9587</v>
      </c>
      <c r="P10196" t="s">
        <v>44</v>
      </c>
      <c r="Q10196" t="s">
        <v>34233</v>
      </c>
      <c r="R10196" t="s">
        <v>34233</v>
      </c>
      <c r="S10196" t="s">
        <v>33942</v>
      </c>
      <c r="T10196" t="s">
        <v>34233</v>
      </c>
      <c r="AD10196" t="str">
        <f t="shared" si="1585"/>
        <v/>
      </c>
      <c r="AE10196" t="str">
        <f t="shared" si="1583"/>
        <v/>
      </c>
      <c r="AF10196" t="str">
        <f t="shared" si="1586"/>
        <v/>
      </c>
      <c r="AG10196" t="str">
        <f t="shared" si="1587"/>
        <v/>
      </c>
      <c r="AH10196" t="str">
        <f t="shared" si="1579"/>
        <v/>
      </c>
      <c r="AI10196">
        <v>0.14499999999999999</v>
      </c>
      <c r="AJ10196" t="str">
        <f t="shared" si="1581"/>
        <v/>
      </c>
      <c r="AK10196" t="str">
        <f t="shared" si="1580"/>
        <v/>
      </c>
      <c r="AL10196" t="str">
        <f t="shared" si="1582"/>
        <v/>
      </c>
      <c r="AM10196" t="s">
        <v>34343</v>
      </c>
    </row>
    <row r="10197" spans="1:39" x14ac:dyDescent="0.2">
      <c r="A10197" t="s">
        <v>29603</v>
      </c>
      <c r="B10197" t="s">
        <v>33</v>
      </c>
      <c r="C10197" t="s">
        <v>29604</v>
      </c>
      <c r="D10197" s="1">
        <v>43565</v>
      </c>
      <c r="E10197" s="1">
        <v>44560</v>
      </c>
      <c r="F10197" t="s">
        <v>889</v>
      </c>
      <c r="I10197">
        <v>100</v>
      </c>
      <c r="J10197">
        <v>0</v>
      </c>
      <c r="K10197">
        <v>0</v>
      </c>
      <c r="L10197">
        <v>3836</v>
      </c>
      <c r="M10197">
        <v>3836</v>
      </c>
      <c r="N10197" t="s">
        <v>20</v>
      </c>
      <c r="O10197" t="s">
        <v>29605</v>
      </c>
      <c r="P10197" t="s">
        <v>28</v>
      </c>
      <c r="Q10197" t="s">
        <v>34233</v>
      </c>
      <c r="R10197" t="s">
        <v>34233</v>
      </c>
      <c r="S10197" t="s">
        <v>33942</v>
      </c>
      <c r="T10197" t="s">
        <v>34233</v>
      </c>
      <c r="V10197" t="s">
        <v>35063</v>
      </c>
      <c r="AD10197" t="str">
        <f t="shared" si="1585"/>
        <v/>
      </c>
      <c r="AE10197" t="str">
        <f t="shared" si="1583"/>
        <v/>
      </c>
      <c r="AF10197" t="str">
        <f t="shared" si="1586"/>
        <v/>
      </c>
      <c r="AG10197" t="str">
        <f t="shared" si="1587"/>
        <v/>
      </c>
      <c r="AH10197" t="str">
        <f t="shared" si="1579"/>
        <v/>
      </c>
      <c r="AI10197">
        <v>0.14499999999999999</v>
      </c>
      <c r="AJ10197" t="str">
        <f t="shared" si="1581"/>
        <v/>
      </c>
      <c r="AK10197" t="str">
        <f t="shared" si="1580"/>
        <v/>
      </c>
      <c r="AL10197" t="str">
        <f t="shared" si="1582"/>
        <v/>
      </c>
    </row>
    <row r="10198" spans="1:39" x14ac:dyDescent="0.2">
      <c r="A10198" t="s">
        <v>29606</v>
      </c>
      <c r="B10198" t="s">
        <v>33</v>
      </c>
      <c r="C10198" t="s">
        <v>29607</v>
      </c>
      <c r="D10198" s="1">
        <v>43565</v>
      </c>
      <c r="E10198" s="1">
        <v>44560</v>
      </c>
      <c r="F10198" t="s">
        <v>26</v>
      </c>
      <c r="I10198">
        <v>100</v>
      </c>
      <c r="J10198">
        <v>0</v>
      </c>
      <c r="K10198">
        <v>0</v>
      </c>
      <c r="L10198">
        <v>968</v>
      </c>
      <c r="M10198">
        <v>968</v>
      </c>
      <c r="N10198" t="s">
        <v>20</v>
      </c>
      <c r="O10198" t="s">
        <v>29608</v>
      </c>
      <c r="P10198" t="s">
        <v>28</v>
      </c>
      <c r="Q10198" t="s">
        <v>34233</v>
      </c>
      <c r="R10198" t="s">
        <v>34233</v>
      </c>
      <c r="S10198" t="s">
        <v>34233</v>
      </c>
      <c r="T10198" t="s">
        <v>34233</v>
      </c>
      <c r="V10198" t="s">
        <v>35063</v>
      </c>
      <c r="AD10198" t="str">
        <f t="shared" si="1585"/>
        <v/>
      </c>
      <c r="AE10198" t="str">
        <f t="shared" si="1583"/>
        <v/>
      </c>
      <c r="AF10198" t="str">
        <f t="shared" si="1586"/>
        <v/>
      </c>
      <c r="AG10198" t="str">
        <f t="shared" si="1587"/>
        <v/>
      </c>
      <c r="AH10198" t="str">
        <f t="shared" si="1579"/>
        <v/>
      </c>
      <c r="AI10198">
        <v>0.14499999999999999</v>
      </c>
      <c r="AJ10198" t="str">
        <f t="shared" si="1581"/>
        <v/>
      </c>
      <c r="AK10198" t="str">
        <f t="shared" si="1580"/>
        <v/>
      </c>
      <c r="AL10198" t="str">
        <f t="shared" si="1582"/>
        <v/>
      </c>
    </row>
    <row r="10199" spans="1:39" x14ac:dyDescent="0.2">
      <c r="A10199" t="s">
        <v>25401</v>
      </c>
      <c r="B10199" t="s">
        <v>33</v>
      </c>
      <c r="C10199" t="s">
        <v>25402</v>
      </c>
      <c r="D10199" s="1">
        <v>39855</v>
      </c>
      <c r="E10199" s="1">
        <v>44560</v>
      </c>
      <c r="F10199" t="s">
        <v>26</v>
      </c>
      <c r="I10199">
        <v>100</v>
      </c>
      <c r="J10199">
        <v>0</v>
      </c>
      <c r="K10199">
        <v>0</v>
      </c>
      <c r="L10199">
        <v>44227</v>
      </c>
      <c r="M10199">
        <v>44227</v>
      </c>
      <c r="N10199" t="s">
        <v>20</v>
      </c>
      <c r="O10199" t="s">
        <v>25403</v>
      </c>
      <c r="P10199" t="s">
        <v>44</v>
      </c>
      <c r="Q10199" t="s">
        <v>34233</v>
      </c>
      <c r="R10199" t="s">
        <v>34233</v>
      </c>
      <c r="S10199" t="s">
        <v>34233</v>
      </c>
      <c r="T10199" t="s">
        <v>34233</v>
      </c>
      <c r="AD10199" t="str">
        <f t="shared" si="1585"/>
        <v/>
      </c>
      <c r="AE10199" t="str">
        <f t="shared" si="1583"/>
        <v/>
      </c>
      <c r="AF10199" t="str">
        <f t="shared" si="1586"/>
        <v/>
      </c>
      <c r="AG10199" t="str">
        <f t="shared" si="1587"/>
        <v/>
      </c>
      <c r="AH10199" t="str">
        <f t="shared" si="1579"/>
        <v/>
      </c>
      <c r="AI10199">
        <v>0.14499999999999999</v>
      </c>
      <c r="AJ10199" t="str">
        <f t="shared" si="1581"/>
        <v/>
      </c>
      <c r="AK10199" t="str">
        <f t="shared" si="1580"/>
        <v/>
      </c>
      <c r="AL10199" t="str">
        <f t="shared" si="1582"/>
        <v/>
      </c>
    </row>
    <row r="10200" spans="1:39" x14ac:dyDescent="0.2">
      <c r="A10200" t="s">
        <v>9043</v>
      </c>
      <c r="B10200" t="s">
        <v>33</v>
      </c>
      <c r="C10200" t="s">
        <v>9044</v>
      </c>
      <c r="D10200" s="1">
        <v>36243</v>
      </c>
      <c r="E10200" s="1">
        <v>43951</v>
      </c>
      <c r="F10200" t="s">
        <v>19</v>
      </c>
      <c r="I10200">
        <v>100</v>
      </c>
      <c r="J10200">
        <v>0</v>
      </c>
      <c r="K10200">
        <v>0</v>
      </c>
      <c r="L10200">
        <v>1296</v>
      </c>
      <c r="M10200">
        <v>1296</v>
      </c>
      <c r="N10200" t="s">
        <v>20</v>
      </c>
      <c r="O10200" t="s">
        <v>9045</v>
      </c>
      <c r="P10200" t="s">
        <v>28</v>
      </c>
      <c r="Q10200" t="s">
        <v>34233</v>
      </c>
      <c r="R10200" t="s">
        <v>34233</v>
      </c>
      <c r="S10200" t="s">
        <v>32628</v>
      </c>
      <c r="T10200" t="s">
        <v>34349</v>
      </c>
      <c r="AD10200" t="str">
        <f t="shared" si="1585"/>
        <v/>
      </c>
      <c r="AE10200" t="str">
        <f t="shared" si="1583"/>
        <v/>
      </c>
      <c r="AF10200" t="str">
        <f t="shared" si="1586"/>
        <v/>
      </c>
      <c r="AG10200" s="17">
        <v>1</v>
      </c>
      <c r="AH10200">
        <f t="shared" si="1579"/>
        <v>2.8</v>
      </c>
      <c r="AI10200">
        <v>0.14499999999999999</v>
      </c>
      <c r="AJ10200">
        <f t="shared" si="1581"/>
        <v>0.40599999999999997</v>
      </c>
      <c r="AK10200" t="str">
        <f t="shared" si="1580"/>
        <v/>
      </c>
      <c r="AL10200" t="str">
        <f t="shared" si="1582"/>
        <v/>
      </c>
    </row>
    <row r="10201" spans="1:39" x14ac:dyDescent="0.2">
      <c r="A10201" t="s">
        <v>6150</v>
      </c>
      <c r="B10201" t="s">
        <v>33</v>
      </c>
      <c r="C10201" t="s">
        <v>6151</v>
      </c>
      <c r="D10201" s="1">
        <v>36171</v>
      </c>
      <c r="E10201" s="1">
        <v>43456</v>
      </c>
      <c r="F10201" t="s">
        <v>19</v>
      </c>
      <c r="I10201">
        <v>100</v>
      </c>
      <c r="J10201">
        <v>0</v>
      </c>
      <c r="K10201">
        <v>0</v>
      </c>
      <c r="L10201">
        <v>989</v>
      </c>
      <c r="M10201">
        <v>989</v>
      </c>
      <c r="N10201" t="s">
        <v>20</v>
      </c>
      <c r="O10201" t="s">
        <v>21</v>
      </c>
      <c r="P10201" t="s">
        <v>28</v>
      </c>
      <c r="Q10201" t="s">
        <v>34233</v>
      </c>
      <c r="R10201" t="s">
        <v>34233</v>
      </c>
      <c r="S10201" t="s">
        <v>32628</v>
      </c>
      <c r="T10201" t="s">
        <v>34349</v>
      </c>
      <c r="AD10201" t="str">
        <f t="shared" si="1585"/>
        <v/>
      </c>
      <c r="AE10201" t="str">
        <f t="shared" si="1583"/>
        <v/>
      </c>
      <c r="AF10201" t="str">
        <f t="shared" si="1586"/>
        <v/>
      </c>
      <c r="AG10201" s="17">
        <v>1</v>
      </c>
      <c r="AH10201">
        <f t="shared" si="1579"/>
        <v>2.8</v>
      </c>
      <c r="AI10201">
        <v>0.14499999999999999</v>
      </c>
      <c r="AJ10201">
        <f t="shared" si="1581"/>
        <v>0.40599999999999997</v>
      </c>
      <c r="AK10201" t="str">
        <f t="shared" si="1580"/>
        <v/>
      </c>
      <c r="AL10201" t="str">
        <f t="shared" si="1582"/>
        <v/>
      </c>
    </row>
    <row r="10202" spans="1:39" x14ac:dyDescent="0.2">
      <c r="A10202" t="s">
        <v>26146</v>
      </c>
      <c r="B10202" t="s">
        <v>33</v>
      </c>
      <c r="C10202" t="s">
        <v>26147</v>
      </c>
      <c r="D10202" s="1">
        <v>40806</v>
      </c>
      <c r="E10202" s="1">
        <v>43456</v>
      </c>
      <c r="F10202" t="s">
        <v>470</v>
      </c>
      <c r="I10202">
        <v>100</v>
      </c>
      <c r="J10202">
        <v>0</v>
      </c>
      <c r="K10202">
        <v>0</v>
      </c>
      <c r="L10202">
        <v>1976</v>
      </c>
      <c r="M10202">
        <v>1976</v>
      </c>
      <c r="N10202" t="s">
        <v>20</v>
      </c>
      <c r="O10202" t="s">
        <v>26148</v>
      </c>
      <c r="P10202" t="s">
        <v>28</v>
      </c>
      <c r="Q10202" t="s">
        <v>34233</v>
      </c>
      <c r="R10202" t="s">
        <v>34233</v>
      </c>
      <c r="S10202" t="s">
        <v>32627</v>
      </c>
      <c r="T10202" t="s">
        <v>34430</v>
      </c>
      <c r="AD10202" t="str">
        <f t="shared" si="1585"/>
        <v/>
      </c>
      <c r="AE10202" t="str">
        <f t="shared" si="1583"/>
        <v/>
      </c>
      <c r="AF10202" t="str">
        <f t="shared" si="1586"/>
        <v/>
      </c>
      <c r="AG10202" t="str">
        <f>IF((S10202&lt;&gt;"tühi")*(AC10202&lt;&gt;""),AC10202,"")</f>
        <v/>
      </c>
      <c r="AH10202" t="str">
        <f t="shared" si="1579"/>
        <v/>
      </c>
      <c r="AI10202">
        <v>0.14499999999999999</v>
      </c>
      <c r="AJ10202" t="str">
        <f t="shared" si="1581"/>
        <v/>
      </c>
      <c r="AK10202" t="str">
        <f t="shared" si="1580"/>
        <v/>
      </c>
      <c r="AL10202" t="str">
        <f t="shared" si="1582"/>
        <v/>
      </c>
    </row>
    <row r="10203" spans="1:39" x14ac:dyDescent="0.2">
      <c r="A10203" t="s">
        <v>19539</v>
      </c>
      <c r="B10203" t="s">
        <v>33</v>
      </c>
      <c r="C10203" t="s">
        <v>19540</v>
      </c>
      <c r="D10203" s="1">
        <v>38076</v>
      </c>
      <c r="E10203" s="1">
        <v>43456</v>
      </c>
      <c r="F10203" t="s">
        <v>19</v>
      </c>
      <c r="I10203">
        <v>100</v>
      </c>
      <c r="J10203">
        <v>0</v>
      </c>
      <c r="K10203">
        <v>0</v>
      </c>
      <c r="L10203">
        <v>692</v>
      </c>
      <c r="M10203">
        <v>692</v>
      </c>
      <c r="N10203" t="s">
        <v>20</v>
      </c>
      <c r="O10203" t="s">
        <v>21</v>
      </c>
      <c r="P10203" t="s">
        <v>28</v>
      </c>
      <c r="Q10203" t="s">
        <v>34233</v>
      </c>
      <c r="R10203" t="s">
        <v>34233</v>
      </c>
      <c r="S10203" t="s">
        <v>32628</v>
      </c>
      <c r="T10203" t="s">
        <v>34352</v>
      </c>
      <c r="U10203" t="s">
        <v>32636</v>
      </c>
      <c r="V10203" t="s">
        <v>33643</v>
      </c>
      <c r="W10203">
        <v>380</v>
      </c>
      <c r="X10203">
        <v>3</v>
      </c>
      <c r="Y10203">
        <v>1</v>
      </c>
      <c r="Z10203">
        <v>960</v>
      </c>
      <c r="AA10203">
        <v>10</v>
      </c>
      <c r="AB10203">
        <v>54.9</v>
      </c>
      <c r="AC10203">
        <v>8</v>
      </c>
      <c r="AD10203" t="str">
        <f t="shared" si="1585"/>
        <v/>
      </c>
      <c r="AE10203" t="str">
        <f t="shared" si="1583"/>
        <v/>
      </c>
      <c r="AF10203" t="str">
        <f t="shared" si="1586"/>
        <v/>
      </c>
      <c r="AG10203">
        <v>18</v>
      </c>
      <c r="AH10203">
        <f t="shared" si="1579"/>
        <v>50.4</v>
      </c>
      <c r="AI10203">
        <v>0.14499999999999999</v>
      </c>
      <c r="AJ10203">
        <f t="shared" si="1581"/>
        <v>7.3079999999999989</v>
      </c>
      <c r="AK10203" t="str">
        <f t="shared" si="1580"/>
        <v/>
      </c>
      <c r="AL10203" t="str">
        <f t="shared" si="1582"/>
        <v/>
      </c>
    </row>
    <row r="10204" spans="1:39" x14ac:dyDescent="0.2">
      <c r="A10204" t="s">
        <v>7471</v>
      </c>
      <c r="B10204" t="s">
        <v>33</v>
      </c>
      <c r="C10204" t="s">
        <v>7472</v>
      </c>
      <c r="D10204" s="1">
        <v>36228</v>
      </c>
      <c r="E10204" s="1">
        <v>43951</v>
      </c>
      <c r="F10204" t="s">
        <v>19</v>
      </c>
      <c r="I10204">
        <v>100</v>
      </c>
      <c r="J10204">
        <v>0</v>
      </c>
      <c r="K10204">
        <v>0</v>
      </c>
      <c r="L10204">
        <v>1899</v>
      </c>
      <c r="M10204">
        <v>1899</v>
      </c>
      <c r="N10204" t="s">
        <v>20</v>
      </c>
      <c r="O10204" t="s">
        <v>7473</v>
      </c>
      <c r="P10204" t="s">
        <v>28</v>
      </c>
      <c r="Q10204" t="s">
        <v>34233</v>
      </c>
      <c r="R10204" t="s">
        <v>34233</v>
      </c>
      <c r="S10204" t="s">
        <v>32628</v>
      </c>
      <c r="T10204" t="s">
        <v>34349</v>
      </c>
      <c r="AD10204" t="str">
        <f t="shared" si="1585"/>
        <v/>
      </c>
      <c r="AE10204" t="str">
        <f t="shared" si="1583"/>
        <v/>
      </c>
      <c r="AF10204" t="str">
        <f t="shared" si="1586"/>
        <v/>
      </c>
      <c r="AG10204" s="17">
        <v>1</v>
      </c>
      <c r="AH10204">
        <f t="shared" si="1579"/>
        <v>2.8</v>
      </c>
      <c r="AI10204">
        <v>0.14499999999999999</v>
      </c>
      <c r="AJ10204">
        <f t="shared" si="1581"/>
        <v>0.40599999999999997</v>
      </c>
      <c r="AK10204" t="str">
        <f t="shared" si="1580"/>
        <v/>
      </c>
      <c r="AL10204" t="str">
        <f t="shared" si="1582"/>
        <v/>
      </c>
    </row>
    <row r="10205" spans="1:39" x14ac:dyDescent="0.2">
      <c r="A10205" t="s">
        <v>32162</v>
      </c>
      <c r="B10205" t="s">
        <v>33</v>
      </c>
      <c r="C10205" t="s">
        <v>32163</v>
      </c>
      <c r="D10205" s="1">
        <v>44531</v>
      </c>
      <c r="E10205" s="1">
        <v>44531</v>
      </c>
      <c r="F10205" t="s">
        <v>19</v>
      </c>
      <c r="I10205">
        <v>100</v>
      </c>
      <c r="J10205">
        <v>0</v>
      </c>
      <c r="K10205">
        <v>0</v>
      </c>
      <c r="L10205">
        <v>5610</v>
      </c>
      <c r="M10205">
        <v>5610</v>
      </c>
      <c r="N10205" t="s">
        <v>20</v>
      </c>
      <c r="O10205" t="s">
        <v>21</v>
      </c>
      <c r="P10205" t="s">
        <v>28</v>
      </c>
      <c r="Q10205" t="s">
        <v>34233</v>
      </c>
      <c r="R10205" t="s">
        <v>34233</v>
      </c>
      <c r="S10205" t="s">
        <v>32628</v>
      </c>
      <c r="T10205" t="s">
        <v>34349</v>
      </c>
      <c r="AD10205" t="str">
        <f t="shared" si="1585"/>
        <v/>
      </c>
      <c r="AE10205" t="str">
        <f t="shared" si="1583"/>
        <v/>
      </c>
      <c r="AF10205" t="str">
        <f t="shared" si="1586"/>
        <v/>
      </c>
      <c r="AG10205" s="17">
        <v>1</v>
      </c>
      <c r="AH10205">
        <f t="shared" si="1579"/>
        <v>2.8</v>
      </c>
      <c r="AI10205">
        <v>0.14499999999999999</v>
      </c>
      <c r="AJ10205">
        <f t="shared" si="1581"/>
        <v>0.40599999999999997</v>
      </c>
      <c r="AK10205" t="str">
        <f t="shared" si="1580"/>
        <v/>
      </c>
      <c r="AL10205" t="str">
        <f t="shared" si="1582"/>
        <v/>
      </c>
    </row>
    <row r="10206" spans="1:39" x14ac:dyDescent="0.2">
      <c r="A10206" t="s">
        <v>10199</v>
      </c>
      <c r="B10206" t="s">
        <v>33</v>
      </c>
      <c r="C10206" t="s">
        <v>10200</v>
      </c>
      <c r="D10206" s="1">
        <v>36416</v>
      </c>
      <c r="E10206" s="1">
        <v>43456</v>
      </c>
      <c r="F10206" t="s">
        <v>19</v>
      </c>
      <c r="I10206">
        <v>100</v>
      </c>
      <c r="J10206">
        <v>0</v>
      </c>
      <c r="K10206">
        <v>0</v>
      </c>
      <c r="L10206">
        <v>1627</v>
      </c>
      <c r="M10206">
        <v>1627</v>
      </c>
      <c r="N10206" t="s">
        <v>20</v>
      </c>
      <c r="O10206" t="s">
        <v>21</v>
      </c>
      <c r="P10206" t="s">
        <v>28</v>
      </c>
      <c r="Q10206" t="s">
        <v>34233</v>
      </c>
      <c r="R10206" t="s">
        <v>34233</v>
      </c>
      <c r="S10206" t="s">
        <v>33797</v>
      </c>
      <c r="T10206" t="s">
        <v>34351</v>
      </c>
      <c r="AD10206" t="str">
        <f t="shared" si="1585"/>
        <v/>
      </c>
      <c r="AE10206" t="str">
        <f t="shared" si="1583"/>
        <v/>
      </c>
      <c r="AF10206" t="str">
        <f t="shared" si="1586"/>
        <v/>
      </c>
      <c r="AG10206" s="17">
        <v>3</v>
      </c>
      <c r="AH10206">
        <f t="shared" si="1579"/>
        <v>8.3999999999999986</v>
      </c>
      <c r="AI10206">
        <v>0.14499999999999999</v>
      </c>
      <c r="AJ10206">
        <f t="shared" si="1581"/>
        <v>1.2179999999999997</v>
      </c>
      <c r="AK10206" t="str">
        <f t="shared" si="1580"/>
        <v/>
      </c>
      <c r="AL10206" t="str">
        <f t="shared" si="1582"/>
        <v/>
      </c>
    </row>
    <row r="10207" spans="1:39" x14ac:dyDescent="0.2">
      <c r="A10207" t="s">
        <v>29506</v>
      </c>
      <c r="B10207" t="s">
        <v>33</v>
      </c>
      <c r="C10207" t="s">
        <v>29507</v>
      </c>
      <c r="D10207" s="1">
        <v>43481</v>
      </c>
      <c r="E10207" s="1">
        <v>43481</v>
      </c>
      <c r="F10207" t="s">
        <v>474</v>
      </c>
      <c r="I10207">
        <v>100</v>
      </c>
      <c r="J10207">
        <v>0</v>
      </c>
      <c r="K10207">
        <v>0</v>
      </c>
      <c r="L10207">
        <v>47</v>
      </c>
      <c r="M10207">
        <v>47</v>
      </c>
      <c r="N10207" t="s">
        <v>20</v>
      </c>
      <c r="O10207" t="s">
        <v>29508</v>
      </c>
      <c r="P10207" t="s">
        <v>28</v>
      </c>
      <c r="Q10207" t="s">
        <v>34233</v>
      </c>
      <c r="R10207" t="s">
        <v>34233</v>
      </c>
      <c r="S10207" t="s">
        <v>32627</v>
      </c>
      <c r="T10207" t="s">
        <v>34233</v>
      </c>
      <c r="AD10207" t="str">
        <f t="shared" si="1585"/>
        <v/>
      </c>
      <c r="AE10207" t="str">
        <f t="shared" si="1583"/>
        <v/>
      </c>
      <c r="AF10207" t="str">
        <f t="shared" si="1586"/>
        <v/>
      </c>
      <c r="AG10207" t="str">
        <f>IF((S10207&lt;&gt;"tühi")*(AC10207&lt;&gt;""),AC10207,"")</f>
        <v/>
      </c>
      <c r="AH10207" t="str">
        <f t="shared" si="1579"/>
        <v/>
      </c>
      <c r="AI10207">
        <v>0.14499999999999999</v>
      </c>
      <c r="AJ10207" t="str">
        <f t="shared" si="1581"/>
        <v/>
      </c>
      <c r="AK10207" t="str">
        <f t="shared" si="1580"/>
        <v/>
      </c>
      <c r="AL10207" t="str">
        <f t="shared" si="1582"/>
        <v/>
      </c>
    </row>
    <row r="10208" spans="1:39" x14ac:dyDescent="0.2">
      <c r="A10208" t="s">
        <v>4615</v>
      </c>
      <c r="B10208" t="s">
        <v>33</v>
      </c>
      <c r="C10208" t="s">
        <v>4616</v>
      </c>
      <c r="D10208" s="1">
        <v>36084</v>
      </c>
      <c r="E10208" s="1">
        <v>43456</v>
      </c>
      <c r="F10208" t="s">
        <v>474</v>
      </c>
      <c r="I10208">
        <v>100</v>
      </c>
      <c r="J10208">
        <v>0</v>
      </c>
      <c r="K10208">
        <v>0</v>
      </c>
      <c r="L10208">
        <v>2593</v>
      </c>
      <c r="M10208">
        <v>2593</v>
      </c>
      <c r="N10208" t="s">
        <v>20</v>
      </c>
      <c r="O10208" t="s">
        <v>4617</v>
      </c>
      <c r="P10208" t="s">
        <v>28</v>
      </c>
      <c r="Q10208" t="s">
        <v>34233</v>
      </c>
      <c r="R10208" t="s">
        <v>34233</v>
      </c>
      <c r="S10208" t="s">
        <v>32627</v>
      </c>
      <c r="T10208" t="s">
        <v>34494</v>
      </c>
      <c r="AD10208" t="str">
        <f t="shared" si="1585"/>
        <v/>
      </c>
      <c r="AE10208" t="str">
        <f t="shared" si="1583"/>
        <v/>
      </c>
      <c r="AF10208" t="str">
        <f t="shared" si="1586"/>
        <v/>
      </c>
      <c r="AG10208" t="str">
        <f>IF((S10208&lt;&gt;"tühi")*(AC10208&lt;&gt;""),AC10208,"")</f>
        <v/>
      </c>
      <c r="AH10208" t="str">
        <f t="shared" si="1579"/>
        <v/>
      </c>
      <c r="AI10208">
        <v>0.14499999999999999</v>
      </c>
      <c r="AJ10208" t="str">
        <f t="shared" si="1581"/>
        <v/>
      </c>
      <c r="AK10208" t="str">
        <f t="shared" si="1580"/>
        <v/>
      </c>
      <c r="AL10208" t="str">
        <f t="shared" si="1582"/>
        <v/>
      </c>
    </row>
    <row r="10209" spans="1:38" x14ac:dyDescent="0.2">
      <c r="A10209" t="s">
        <v>2441</v>
      </c>
      <c r="B10209" t="s">
        <v>33</v>
      </c>
      <c r="C10209" t="s">
        <v>2442</v>
      </c>
      <c r="D10209" s="1">
        <v>35739</v>
      </c>
      <c r="E10209" s="1">
        <v>43456</v>
      </c>
      <c r="F10209" t="s">
        <v>474</v>
      </c>
      <c r="I10209">
        <v>100</v>
      </c>
      <c r="J10209">
        <v>0</v>
      </c>
      <c r="K10209">
        <v>0</v>
      </c>
      <c r="L10209">
        <v>365</v>
      </c>
      <c r="M10209">
        <v>365</v>
      </c>
      <c r="N10209" t="s">
        <v>20</v>
      </c>
      <c r="O10209" t="s">
        <v>2443</v>
      </c>
      <c r="P10209" t="s">
        <v>28</v>
      </c>
      <c r="Q10209" t="s">
        <v>34233</v>
      </c>
      <c r="R10209" t="s">
        <v>34233</v>
      </c>
      <c r="S10209" t="s">
        <v>32627</v>
      </c>
      <c r="T10209" t="s">
        <v>34683</v>
      </c>
      <c r="AD10209" t="str">
        <f t="shared" si="1585"/>
        <v/>
      </c>
      <c r="AE10209" t="str">
        <f t="shared" si="1583"/>
        <v/>
      </c>
      <c r="AF10209" t="str">
        <f t="shared" si="1586"/>
        <v/>
      </c>
      <c r="AG10209" t="str">
        <f>IF((S10209&lt;&gt;"tühi")*(AC10209&lt;&gt;""),AC10209,"")</f>
        <v/>
      </c>
      <c r="AH10209" t="str">
        <f t="shared" si="1579"/>
        <v/>
      </c>
      <c r="AI10209">
        <v>0.14499999999999999</v>
      </c>
      <c r="AJ10209" t="str">
        <f t="shared" si="1581"/>
        <v/>
      </c>
      <c r="AK10209" t="str">
        <f t="shared" si="1580"/>
        <v/>
      </c>
      <c r="AL10209" t="str">
        <f t="shared" si="1582"/>
        <v/>
      </c>
    </row>
    <row r="10210" spans="1:38" x14ac:dyDescent="0.2">
      <c r="A10210" t="s">
        <v>26945</v>
      </c>
      <c r="B10210" t="s">
        <v>33</v>
      </c>
      <c r="C10210" t="s">
        <v>26946</v>
      </c>
      <c r="D10210" s="1">
        <v>41551</v>
      </c>
      <c r="E10210" s="1">
        <v>44546</v>
      </c>
      <c r="F10210" t="s">
        <v>474</v>
      </c>
      <c r="I10210">
        <v>100</v>
      </c>
      <c r="J10210">
        <v>0</v>
      </c>
      <c r="K10210">
        <v>0</v>
      </c>
      <c r="L10210">
        <v>3088</v>
      </c>
      <c r="M10210">
        <v>3088</v>
      </c>
      <c r="N10210" t="s">
        <v>20</v>
      </c>
      <c r="O10210" t="s">
        <v>26947</v>
      </c>
      <c r="P10210" t="s">
        <v>28</v>
      </c>
      <c r="Q10210" t="s">
        <v>34233</v>
      </c>
      <c r="R10210" t="s">
        <v>34233</v>
      </c>
      <c r="S10210" t="s">
        <v>33799</v>
      </c>
      <c r="T10210" t="s">
        <v>34684</v>
      </c>
      <c r="U10210" t="s">
        <v>32965</v>
      </c>
      <c r="V10210" t="s">
        <v>32696</v>
      </c>
      <c r="W10210">
        <v>130</v>
      </c>
      <c r="Y10210">
        <v>1</v>
      </c>
      <c r="Z10210">
        <v>130</v>
      </c>
      <c r="AA10210">
        <v>8.5</v>
      </c>
      <c r="AD10210" t="str">
        <f t="shared" si="1585"/>
        <v/>
      </c>
      <c r="AE10210" t="str">
        <f t="shared" si="1583"/>
        <v/>
      </c>
      <c r="AF10210">
        <f t="shared" si="1586"/>
        <v>130</v>
      </c>
      <c r="AG10210" t="str">
        <f>IF((S10210&lt;&gt;"tühi")*(AC10210&lt;&gt;""),AC10210,"")</f>
        <v/>
      </c>
      <c r="AH10210" t="str">
        <f t="shared" si="1579"/>
        <v/>
      </c>
      <c r="AI10210">
        <v>0.14499999999999999</v>
      </c>
      <c r="AJ10210" t="str">
        <f t="shared" si="1581"/>
        <v/>
      </c>
      <c r="AK10210" t="str">
        <f t="shared" si="1580"/>
        <v/>
      </c>
      <c r="AL10210" t="str">
        <f t="shared" si="1582"/>
        <v/>
      </c>
    </row>
    <row r="10211" spans="1:38" x14ac:dyDescent="0.2">
      <c r="A10211" t="s">
        <v>26942</v>
      </c>
      <c r="B10211" t="s">
        <v>33</v>
      </c>
      <c r="C10211" t="s">
        <v>26943</v>
      </c>
      <c r="D10211" s="1">
        <v>41551</v>
      </c>
      <c r="E10211" s="1">
        <v>43456</v>
      </c>
      <c r="F10211" t="s">
        <v>474</v>
      </c>
      <c r="I10211">
        <v>100</v>
      </c>
      <c r="J10211">
        <v>0</v>
      </c>
      <c r="K10211">
        <v>0</v>
      </c>
      <c r="L10211">
        <v>1489</v>
      </c>
      <c r="M10211">
        <v>1489</v>
      </c>
      <c r="N10211" t="s">
        <v>20</v>
      </c>
      <c r="O10211" t="s">
        <v>26944</v>
      </c>
      <c r="P10211" t="s">
        <v>28</v>
      </c>
      <c r="Q10211" t="s">
        <v>34233</v>
      </c>
      <c r="R10211" t="s">
        <v>34233</v>
      </c>
      <c r="S10211" t="s">
        <v>32627</v>
      </c>
      <c r="T10211" t="s">
        <v>34233</v>
      </c>
      <c r="AD10211" t="str">
        <f t="shared" si="1585"/>
        <v/>
      </c>
      <c r="AE10211" t="str">
        <f t="shared" si="1583"/>
        <v/>
      </c>
      <c r="AF10211" t="str">
        <f t="shared" si="1586"/>
        <v/>
      </c>
      <c r="AG10211" t="str">
        <f>IF((S10211&lt;&gt;"tühi")*(AC10211&lt;&gt;""),AC10211,"")</f>
        <v/>
      </c>
      <c r="AH10211" t="str">
        <f t="shared" si="1579"/>
        <v/>
      </c>
      <c r="AI10211">
        <v>0.14499999999999999</v>
      </c>
      <c r="AJ10211" t="str">
        <f t="shared" si="1581"/>
        <v/>
      </c>
      <c r="AK10211" t="str">
        <f t="shared" si="1580"/>
        <v/>
      </c>
      <c r="AL10211" t="str">
        <f t="shared" si="1582"/>
        <v/>
      </c>
    </row>
    <row r="10212" spans="1:38" x14ac:dyDescent="0.2">
      <c r="A10212" t="s">
        <v>1172</v>
      </c>
      <c r="B10212" t="s">
        <v>33</v>
      </c>
      <c r="C10212" t="s">
        <v>1173</v>
      </c>
      <c r="D10212" s="1">
        <v>35398</v>
      </c>
      <c r="E10212" s="1">
        <v>43456</v>
      </c>
      <c r="F10212" t="s">
        <v>19</v>
      </c>
      <c r="I10212">
        <v>100</v>
      </c>
      <c r="J10212">
        <v>0</v>
      </c>
      <c r="K10212">
        <v>0</v>
      </c>
      <c r="L10212">
        <v>1051</v>
      </c>
      <c r="M10212">
        <v>1051</v>
      </c>
      <c r="N10212" t="s">
        <v>20</v>
      </c>
      <c r="O10212" t="s">
        <v>21</v>
      </c>
      <c r="P10212" t="s">
        <v>28</v>
      </c>
      <c r="Q10212" t="s">
        <v>34233</v>
      </c>
      <c r="R10212" t="s">
        <v>34233</v>
      </c>
      <c r="S10212" t="s">
        <v>32628</v>
      </c>
      <c r="T10212" t="s">
        <v>34349</v>
      </c>
      <c r="U10212" t="s">
        <v>32636</v>
      </c>
      <c r="V10212" t="s">
        <v>33644</v>
      </c>
      <c r="X10212">
        <v>2</v>
      </c>
      <c r="AD10212" t="str">
        <f t="shared" si="1585"/>
        <v/>
      </c>
      <c r="AE10212" t="str">
        <f t="shared" si="1583"/>
        <v/>
      </c>
      <c r="AF10212" t="str">
        <f t="shared" si="1586"/>
        <v/>
      </c>
      <c r="AG10212" s="17">
        <v>5</v>
      </c>
      <c r="AH10212">
        <f t="shared" si="1579"/>
        <v>14</v>
      </c>
      <c r="AI10212">
        <v>0.14499999999999999</v>
      </c>
      <c r="AJ10212">
        <f t="shared" si="1581"/>
        <v>2.0299999999999998</v>
      </c>
      <c r="AK10212" t="str">
        <f t="shared" si="1580"/>
        <v/>
      </c>
      <c r="AL10212" t="str">
        <f t="shared" si="1582"/>
        <v/>
      </c>
    </row>
    <row r="10213" spans="1:38" x14ac:dyDescent="0.2">
      <c r="A10213" t="s">
        <v>30144</v>
      </c>
      <c r="B10213" t="s">
        <v>33</v>
      </c>
      <c r="C10213" t="s">
        <v>30145</v>
      </c>
      <c r="D10213" s="1">
        <v>43738</v>
      </c>
      <c r="E10213" s="1">
        <v>43738</v>
      </c>
      <c r="F10213" t="s">
        <v>474</v>
      </c>
      <c r="I10213">
        <v>100</v>
      </c>
      <c r="J10213">
        <v>0</v>
      </c>
      <c r="K10213">
        <v>0</v>
      </c>
      <c r="L10213">
        <v>5378</v>
      </c>
      <c r="M10213">
        <v>5378</v>
      </c>
      <c r="N10213" t="s">
        <v>20</v>
      </c>
      <c r="O10213" t="s">
        <v>30146</v>
      </c>
      <c r="P10213" t="s">
        <v>28</v>
      </c>
      <c r="Q10213" t="s">
        <v>34233</v>
      </c>
      <c r="R10213" t="s">
        <v>34233</v>
      </c>
      <c r="S10213" t="s">
        <v>33839</v>
      </c>
      <c r="T10213" t="s">
        <v>34559</v>
      </c>
      <c r="U10213" t="s">
        <v>33645</v>
      </c>
      <c r="V10213" t="s">
        <v>35062</v>
      </c>
      <c r="AD10213" t="str">
        <f t="shared" si="1585"/>
        <v/>
      </c>
      <c r="AE10213" t="str">
        <f t="shared" si="1583"/>
        <v/>
      </c>
      <c r="AF10213" t="str">
        <f t="shared" si="1586"/>
        <v/>
      </c>
      <c r="AG10213" t="str">
        <f t="shared" ref="AG10213:AG10232" si="1588">IF((S10213&lt;&gt;"tühi")*(AC10213&lt;&gt;""),AC10213,"")</f>
        <v/>
      </c>
      <c r="AH10213" t="str">
        <f t="shared" ref="AH10213:AH10276" si="1589">IF(AG10213="","",AG10213*2.8)</f>
        <v/>
      </c>
      <c r="AI10213">
        <v>0.14499999999999999</v>
      </c>
      <c r="AJ10213" t="str">
        <f t="shared" si="1581"/>
        <v/>
      </c>
      <c r="AK10213" t="str">
        <f t="shared" ref="AK10213:AK10276" si="1590">IF(AE10213="","",AE10213*2.8)</f>
        <v/>
      </c>
      <c r="AL10213" t="str">
        <f t="shared" si="1582"/>
        <v/>
      </c>
    </row>
    <row r="10214" spans="1:38" x14ac:dyDescent="0.2">
      <c r="A10214" t="s">
        <v>26647</v>
      </c>
      <c r="B10214" t="s">
        <v>33</v>
      </c>
      <c r="C10214" t="s">
        <v>26648</v>
      </c>
      <c r="D10214" s="1">
        <v>41375</v>
      </c>
      <c r="E10214" s="1">
        <v>43456</v>
      </c>
      <c r="F10214" t="s">
        <v>474</v>
      </c>
      <c r="I10214">
        <v>100</v>
      </c>
      <c r="J10214">
        <v>0</v>
      </c>
      <c r="K10214">
        <v>0</v>
      </c>
      <c r="L10214">
        <v>2488</v>
      </c>
      <c r="M10214">
        <v>2488</v>
      </c>
      <c r="N10214" t="s">
        <v>20</v>
      </c>
      <c r="O10214" t="s">
        <v>26649</v>
      </c>
      <c r="P10214" t="s">
        <v>28</v>
      </c>
      <c r="Q10214" t="s">
        <v>34233</v>
      </c>
      <c r="R10214" t="s">
        <v>34233</v>
      </c>
      <c r="S10214" t="s">
        <v>32627</v>
      </c>
      <c r="T10214" t="s">
        <v>34233</v>
      </c>
      <c r="U10214" t="s">
        <v>33646</v>
      </c>
      <c r="V10214" t="s">
        <v>35062</v>
      </c>
      <c r="AD10214" t="str">
        <f t="shared" si="1585"/>
        <v/>
      </c>
      <c r="AE10214" t="str">
        <f t="shared" si="1583"/>
        <v/>
      </c>
      <c r="AF10214" t="str">
        <f t="shared" si="1586"/>
        <v/>
      </c>
      <c r="AG10214" t="str">
        <f t="shared" si="1588"/>
        <v/>
      </c>
      <c r="AH10214" t="str">
        <f t="shared" si="1589"/>
        <v/>
      </c>
      <c r="AI10214">
        <v>0.14499999999999999</v>
      </c>
      <c r="AJ10214" t="str">
        <f t="shared" ref="AJ10214:AJ10277" si="1591">IF(COUNTBLANK(AH10214),"",AH10214*AI10214)</f>
        <v/>
      </c>
      <c r="AK10214" t="str">
        <f t="shared" si="1590"/>
        <v/>
      </c>
      <c r="AL10214" t="str">
        <f t="shared" si="1582"/>
        <v/>
      </c>
    </row>
    <row r="10215" spans="1:38" x14ac:dyDescent="0.2">
      <c r="A10215" t="s">
        <v>26650</v>
      </c>
      <c r="B10215" t="s">
        <v>33</v>
      </c>
      <c r="C10215" t="s">
        <v>26651</v>
      </c>
      <c r="D10215" s="1">
        <v>41375</v>
      </c>
      <c r="E10215" s="1">
        <v>43456</v>
      </c>
      <c r="F10215" t="s">
        <v>474</v>
      </c>
      <c r="I10215">
        <v>100</v>
      </c>
      <c r="J10215">
        <v>0</v>
      </c>
      <c r="K10215">
        <v>0</v>
      </c>
      <c r="L10215">
        <v>7866</v>
      </c>
      <c r="M10215">
        <v>7866</v>
      </c>
      <c r="N10215" t="s">
        <v>20</v>
      </c>
      <c r="O10215" t="s">
        <v>26652</v>
      </c>
      <c r="P10215" t="s">
        <v>28</v>
      </c>
      <c r="Q10215" t="s">
        <v>34233</v>
      </c>
      <c r="R10215" t="s">
        <v>34233</v>
      </c>
      <c r="S10215" t="s">
        <v>33832</v>
      </c>
      <c r="T10215" t="s">
        <v>34233</v>
      </c>
      <c r="U10215" t="s">
        <v>33647</v>
      </c>
      <c r="V10215" t="s">
        <v>35062</v>
      </c>
      <c r="AD10215" t="str">
        <f t="shared" si="1585"/>
        <v/>
      </c>
      <c r="AE10215" t="str">
        <f t="shared" si="1583"/>
        <v/>
      </c>
      <c r="AF10215" t="str">
        <f t="shared" si="1586"/>
        <v/>
      </c>
      <c r="AG10215" t="str">
        <f t="shared" si="1588"/>
        <v/>
      </c>
      <c r="AH10215" t="str">
        <f t="shared" si="1589"/>
        <v/>
      </c>
      <c r="AI10215">
        <v>0.14499999999999999</v>
      </c>
      <c r="AJ10215" t="str">
        <f t="shared" si="1591"/>
        <v/>
      </c>
      <c r="AK10215" t="str">
        <f t="shared" si="1590"/>
        <v/>
      </c>
      <c r="AL10215" t="str">
        <f t="shared" si="1582"/>
        <v/>
      </c>
    </row>
    <row r="10216" spans="1:38" x14ac:dyDescent="0.2">
      <c r="A10216" t="s">
        <v>26939</v>
      </c>
      <c r="B10216" t="s">
        <v>33</v>
      </c>
      <c r="C10216" t="s">
        <v>26940</v>
      </c>
      <c r="D10216" s="1">
        <v>41551</v>
      </c>
      <c r="E10216" s="1">
        <v>43456</v>
      </c>
      <c r="F10216" t="s">
        <v>474</v>
      </c>
      <c r="I10216">
        <v>100</v>
      </c>
      <c r="J10216">
        <v>0</v>
      </c>
      <c r="K10216">
        <v>0</v>
      </c>
      <c r="L10216">
        <v>6966</v>
      </c>
      <c r="M10216">
        <v>6966</v>
      </c>
      <c r="N10216" t="s">
        <v>20</v>
      </c>
      <c r="O10216" t="s">
        <v>26941</v>
      </c>
      <c r="P10216" t="s">
        <v>28</v>
      </c>
      <c r="Q10216" t="s">
        <v>34233</v>
      </c>
      <c r="R10216" t="s">
        <v>34233</v>
      </c>
      <c r="S10216" t="s">
        <v>33829</v>
      </c>
      <c r="T10216" t="s">
        <v>34685</v>
      </c>
      <c r="AD10216" t="str">
        <f t="shared" si="1585"/>
        <v/>
      </c>
      <c r="AE10216" t="str">
        <f t="shared" si="1583"/>
        <v/>
      </c>
      <c r="AF10216" t="str">
        <f t="shared" si="1586"/>
        <v/>
      </c>
      <c r="AG10216" t="str">
        <f t="shared" si="1588"/>
        <v/>
      </c>
      <c r="AH10216" t="str">
        <f t="shared" si="1589"/>
        <v/>
      </c>
      <c r="AI10216">
        <v>0.14499999999999999</v>
      </c>
      <c r="AJ10216" t="str">
        <f t="shared" si="1591"/>
        <v/>
      </c>
      <c r="AK10216" t="str">
        <f t="shared" si="1590"/>
        <v/>
      </c>
      <c r="AL10216" t="str">
        <f t="shared" si="1582"/>
        <v/>
      </c>
    </row>
    <row r="10217" spans="1:38" x14ac:dyDescent="0.2">
      <c r="A10217" t="s">
        <v>30141</v>
      </c>
      <c r="B10217" t="s">
        <v>33</v>
      </c>
      <c r="C10217" t="s">
        <v>30142</v>
      </c>
      <c r="D10217" s="1">
        <v>43738</v>
      </c>
      <c r="E10217" s="1">
        <v>43738</v>
      </c>
      <c r="F10217" t="s">
        <v>474</v>
      </c>
      <c r="I10217">
        <v>100</v>
      </c>
      <c r="J10217">
        <v>0</v>
      </c>
      <c r="K10217">
        <v>0</v>
      </c>
      <c r="L10217">
        <v>4488</v>
      </c>
      <c r="M10217">
        <v>4488</v>
      </c>
      <c r="N10217" t="s">
        <v>20</v>
      </c>
      <c r="O10217" t="s">
        <v>30143</v>
      </c>
      <c r="P10217" t="s">
        <v>28</v>
      </c>
      <c r="Q10217" t="s">
        <v>34233</v>
      </c>
      <c r="R10217" t="s">
        <v>34233</v>
      </c>
      <c r="S10217" t="s">
        <v>34344</v>
      </c>
      <c r="T10217" t="s">
        <v>34607</v>
      </c>
      <c r="V10217" t="s">
        <v>35062</v>
      </c>
      <c r="AD10217" t="str">
        <f t="shared" si="1585"/>
        <v/>
      </c>
      <c r="AE10217" t="str">
        <f t="shared" si="1583"/>
        <v/>
      </c>
      <c r="AF10217" t="str">
        <f t="shared" si="1586"/>
        <v/>
      </c>
      <c r="AG10217" t="str">
        <f t="shared" si="1588"/>
        <v/>
      </c>
      <c r="AH10217" t="str">
        <f t="shared" si="1589"/>
        <v/>
      </c>
      <c r="AI10217">
        <v>0.14499999999999999</v>
      </c>
      <c r="AJ10217" t="str">
        <f t="shared" si="1591"/>
        <v/>
      </c>
      <c r="AK10217" t="str">
        <f t="shared" si="1590"/>
        <v/>
      </c>
      <c r="AL10217" t="str">
        <f t="shared" si="1582"/>
        <v/>
      </c>
    </row>
    <row r="10218" spans="1:38" x14ac:dyDescent="0.2">
      <c r="A10218" t="s">
        <v>13072</v>
      </c>
      <c r="B10218" t="s">
        <v>33</v>
      </c>
      <c r="C10218" t="s">
        <v>13073</v>
      </c>
      <c r="D10218" s="1">
        <v>36810</v>
      </c>
      <c r="E10218" s="1">
        <v>43456</v>
      </c>
      <c r="F10218" t="s">
        <v>474</v>
      </c>
      <c r="I10218">
        <v>100</v>
      </c>
      <c r="J10218">
        <v>0</v>
      </c>
      <c r="K10218">
        <v>0</v>
      </c>
      <c r="L10218">
        <v>2580</v>
      </c>
      <c r="M10218">
        <v>2580</v>
      </c>
      <c r="N10218" t="s">
        <v>20</v>
      </c>
      <c r="O10218" t="s">
        <v>13074</v>
      </c>
      <c r="P10218" t="s">
        <v>28</v>
      </c>
      <c r="Q10218" t="s">
        <v>34233</v>
      </c>
      <c r="R10218" t="s">
        <v>34233</v>
      </c>
      <c r="S10218" t="s">
        <v>32627</v>
      </c>
      <c r="T10218" t="s">
        <v>34607</v>
      </c>
      <c r="U10218" t="s">
        <v>32965</v>
      </c>
      <c r="V10218" t="s">
        <v>35062</v>
      </c>
      <c r="AD10218" t="str">
        <f t="shared" si="1585"/>
        <v/>
      </c>
      <c r="AE10218" t="str">
        <f t="shared" si="1583"/>
        <v/>
      </c>
      <c r="AF10218" t="str">
        <f t="shared" si="1586"/>
        <v/>
      </c>
      <c r="AG10218" t="str">
        <f t="shared" si="1588"/>
        <v/>
      </c>
      <c r="AH10218" t="str">
        <f t="shared" si="1589"/>
        <v/>
      </c>
      <c r="AI10218">
        <v>0.14499999999999999</v>
      </c>
      <c r="AJ10218" t="str">
        <f t="shared" si="1591"/>
        <v/>
      </c>
      <c r="AK10218" t="str">
        <f t="shared" si="1590"/>
        <v/>
      </c>
      <c r="AL10218" t="str">
        <f t="shared" si="1582"/>
        <v/>
      </c>
    </row>
    <row r="10219" spans="1:38" x14ac:dyDescent="0.2">
      <c r="A10219" t="s">
        <v>13075</v>
      </c>
      <c r="B10219" t="s">
        <v>33</v>
      </c>
      <c r="C10219" t="s">
        <v>13076</v>
      </c>
      <c r="D10219" s="1">
        <v>36810</v>
      </c>
      <c r="E10219" s="1">
        <v>43951</v>
      </c>
      <c r="F10219" t="s">
        <v>474</v>
      </c>
      <c r="I10219">
        <v>100</v>
      </c>
      <c r="J10219">
        <v>0</v>
      </c>
      <c r="K10219">
        <v>0</v>
      </c>
      <c r="L10219">
        <v>2862</v>
      </c>
      <c r="M10219">
        <v>2862</v>
      </c>
      <c r="N10219" t="s">
        <v>20</v>
      </c>
      <c r="O10219" t="s">
        <v>13077</v>
      </c>
      <c r="P10219" t="s">
        <v>28</v>
      </c>
      <c r="Q10219" t="s">
        <v>34233</v>
      </c>
      <c r="R10219" t="s">
        <v>34233</v>
      </c>
      <c r="S10219" t="s">
        <v>33799</v>
      </c>
      <c r="T10219" t="s">
        <v>34233</v>
      </c>
      <c r="V10219" t="s">
        <v>35062</v>
      </c>
      <c r="AD10219" t="str">
        <f t="shared" si="1585"/>
        <v/>
      </c>
      <c r="AE10219" t="str">
        <f t="shared" si="1583"/>
        <v/>
      </c>
      <c r="AF10219" t="str">
        <f t="shared" si="1586"/>
        <v/>
      </c>
      <c r="AG10219" t="str">
        <f t="shared" si="1588"/>
        <v/>
      </c>
      <c r="AH10219" t="str">
        <f t="shared" si="1589"/>
        <v/>
      </c>
      <c r="AI10219">
        <v>0.14499999999999999</v>
      </c>
      <c r="AJ10219" t="str">
        <f t="shared" si="1591"/>
        <v/>
      </c>
      <c r="AK10219" t="str">
        <f t="shared" si="1590"/>
        <v/>
      </c>
      <c r="AL10219" t="str">
        <f t="shared" ref="AL10219:AL10282" si="1592">IF(COUNTBLANK(AK10219),"",AK10219*AI10219)</f>
        <v/>
      </c>
    </row>
    <row r="10220" spans="1:38" x14ac:dyDescent="0.2">
      <c r="A10220" t="s">
        <v>7067</v>
      </c>
      <c r="B10220" t="s">
        <v>33</v>
      </c>
      <c r="C10220" t="s">
        <v>7068</v>
      </c>
      <c r="D10220" s="1">
        <v>36144</v>
      </c>
      <c r="E10220" s="1">
        <v>43739</v>
      </c>
      <c r="F10220" t="s">
        <v>474</v>
      </c>
      <c r="I10220">
        <v>100</v>
      </c>
      <c r="J10220">
        <v>0</v>
      </c>
      <c r="K10220">
        <v>0</v>
      </c>
      <c r="L10220">
        <v>3291</v>
      </c>
      <c r="M10220">
        <v>3291</v>
      </c>
      <c r="N10220" t="s">
        <v>20</v>
      </c>
      <c r="O10220" t="s">
        <v>7069</v>
      </c>
      <c r="P10220" t="s">
        <v>28</v>
      </c>
      <c r="Q10220" t="s">
        <v>34233</v>
      </c>
      <c r="R10220" t="s">
        <v>34233</v>
      </c>
      <c r="S10220" t="s">
        <v>32627</v>
      </c>
      <c r="T10220" t="s">
        <v>34607</v>
      </c>
      <c r="AD10220" t="str">
        <f t="shared" si="1585"/>
        <v/>
      </c>
      <c r="AE10220" t="str">
        <f t="shared" si="1583"/>
        <v/>
      </c>
      <c r="AF10220" t="str">
        <f t="shared" si="1586"/>
        <v/>
      </c>
      <c r="AG10220" t="str">
        <f t="shared" si="1588"/>
        <v/>
      </c>
      <c r="AH10220" t="str">
        <f t="shared" si="1589"/>
        <v/>
      </c>
      <c r="AI10220">
        <v>0.14499999999999999</v>
      </c>
      <c r="AJ10220" t="str">
        <f t="shared" si="1591"/>
        <v/>
      </c>
      <c r="AK10220" t="str">
        <f t="shared" si="1590"/>
        <v/>
      </c>
      <c r="AL10220" t="str">
        <f t="shared" si="1592"/>
        <v/>
      </c>
    </row>
    <row r="10221" spans="1:38" x14ac:dyDescent="0.2">
      <c r="A10221" t="s">
        <v>18590</v>
      </c>
      <c r="B10221" t="s">
        <v>33</v>
      </c>
      <c r="C10221" t="s">
        <v>18591</v>
      </c>
      <c r="D10221" s="1">
        <v>38051</v>
      </c>
      <c r="E10221" s="1">
        <v>43951</v>
      </c>
      <c r="F10221" t="s">
        <v>474</v>
      </c>
      <c r="I10221">
        <v>100</v>
      </c>
      <c r="J10221">
        <v>0</v>
      </c>
      <c r="K10221">
        <v>0</v>
      </c>
      <c r="L10221">
        <v>2470</v>
      </c>
      <c r="M10221">
        <v>2470</v>
      </c>
      <c r="N10221" t="s">
        <v>20</v>
      </c>
      <c r="O10221" t="s">
        <v>18592</v>
      </c>
      <c r="P10221" t="s">
        <v>28</v>
      </c>
      <c r="Q10221" t="s">
        <v>34233</v>
      </c>
      <c r="R10221" t="s">
        <v>34233</v>
      </c>
      <c r="S10221" t="s">
        <v>32627</v>
      </c>
      <c r="T10221" t="s">
        <v>34686</v>
      </c>
      <c r="V10221" t="s">
        <v>35062</v>
      </c>
      <c r="AD10221" t="str">
        <f t="shared" si="1585"/>
        <v/>
      </c>
      <c r="AE10221" t="str">
        <f t="shared" si="1583"/>
        <v/>
      </c>
      <c r="AF10221" t="str">
        <f t="shared" si="1586"/>
        <v/>
      </c>
      <c r="AG10221" t="str">
        <f t="shared" si="1588"/>
        <v/>
      </c>
      <c r="AH10221" t="str">
        <f t="shared" si="1589"/>
        <v/>
      </c>
      <c r="AI10221">
        <v>0.14499999999999999</v>
      </c>
      <c r="AJ10221" t="str">
        <f t="shared" si="1591"/>
        <v/>
      </c>
      <c r="AK10221" t="str">
        <f t="shared" si="1590"/>
        <v/>
      </c>
      <c r="AL10221" t="str">
        <f t="shared" si="1592"/>
        <v/>
      </c>
    </row>
    <row r="10222" spans="1:38" x14ac:dyDescent="0.2">
      <c r="A10222" t="s">
        <v>26641</v>
      </c>
      <c r="B10222" t="s">
        <v>33</v>
      </c>
      <c r="C10222" t="s">
        <v>26642</v>
      </c>
      <c r="D10222" s="1">
        <v>41375</v>
      </c>
      <c r="E10222" s="1">
        <v>43739</v>
      </c>
      <c r="F10222" t="s">
        <v>474</v>
      </c>
      <c r="I10222">
        <v>100</v>
      </c>
      <c r="J10222">
        <v>0</v>
      </c>
      <c r="K10222">
        <v>0</v>
      </c>
      <c r="L10222">
        <v>2438</v>
      </c>
      <c r="M10222">
        <v>2438</v>
      </c>
      <c r="N10222" t="s">
        <v>20</v>
      </c>
      <c r="O10222" t="s">
        <v>26643</v>
      </c>
      <c r="P10222" t="s">
        <v>28</v>
      </c>
      <c r="Q10222" t="s">
        <v>34233</v>
      </c>
      <c r="R10222" t="s">
        <v>34233</v>
      </c>
      <c r="S10222" t="s">
        <v>32627</v>
      </c>
      <c r="T10222" t="s">
        <v>34490</v>
      </c>
      <c r="U10222" t="s">
        <v>33648</v>
      </c>
      <c r="V10222" t="s">
        <v>35062</v>
      </c>
      <c r="AD10222" t="str">
        <f t="shared" si="1585"/>
        <v/>
      </c>
      <c r="AE10222" t="str">
        <f t="shared" ref="AE10222:AE10285" si="1593">IF((S10222="tühi")*(AC10222&lt;&gt;""),AC10222,"")</f>
        <v/>
      </c>
      <c r="AF10222" t="str">
        <f t="shared" si="1586"/>
        <v/>
      </c>
      <c r="AG10222" t="str">
        <f t="shared" si="1588"/>
        <v/>
      </c>
      <c r="AH10222" t="str">
        <f t="shared" si="1589"/>
        <v/>
      </c>
      <c r="AI10222">
        <v>0.14499999999999999</v>
      </c>
      <c r="AJ10222" t="str">
        <f t="shared" si="1591"/>
        <v/>
      </c>
      <c r="AK10222" t="str">
        <f t="shared" si="1590"/>
        <v/>
      </c>
      <c r="AL10222" t="str">
        <f t="shared" si="1592"/>
        <v/>
      </c>
    </row>
    <row r="10223" spans="1:38" x14ac:dyDescent="0.2">
      <c r="A10223" t="s">
        <v>26644</v>
      </c>
      <c r="B10223" t="s">
        <v>33</v>
      </c>
      <c r="C10223" t="s">
        <v>26645</v>
      </c>
      <c r="D10223" s="1">
        <v>41375</v>
      </c>
      <c r="E10223" s="1">
        <v>43456</v>
      </c>
      <c r="F10223" t="s">
        <v>474</v>
      </c>
      <c r="I10223">
        <v>100</v>
      </c>
      <c r="J10223">
        <v>0</v>
      </c>
      <c r="K10223">
        <v>0</v>
      </c>
      <c r="L10223">
        <v>2009</v>
      </c>
      <c r="M10223">
        <v>2009</v>
      </c>
      <c r="N10223" t="s">
        <v>20</v>
      </c>
      <c r="O10223" t="s">
        <v>26646</v>
      </c>
      <c r="P10223" t="s">
        <v>28</v>
      </c>
      <c r="Q10223" t="s">
        <v>34233</v>
      </c>
      <c r="R10223" t="s">
        <v>34233</v>
      </c>
      <c r="S10223" t="s">
        <v>32627</v>
      </c>
      <c r="T10223" t="s">
        <v>34233</v>
      </c>
      <c r="U10223" t="s">
        <v>32965</v>
      </c>
      <c r="V10223" t="s">
        <v>35062</v>
      </c>
      <c r="AD10223" t="str">
        <f t="shared" si="1585"/>
        <v/>
      </c>
      <c r="AE10223" t="str">
        <f t="shared" si="1593"/>
        <v/>
      </c>
      <c r="AF10223" t="str">
        <f t="shared" si="1586"/>
        <v/>
      </c>
      <c r="AG10223" t="str">
        <f t="shared" si="1588"/>
        <v/>
      </c>
      <c r="AH10223" t="str">
        <f t="shared" si="1589"/>
        <v/>
      </c>
      <c r="AI10223">
        <v>0.14499999999999999</v>
      </c>
      <c r="AJ10223" t="str">
        <f t="shared" si="1591"/>
        <v/>
      </c>
      <c r="AK10223" t="str">
        <f t="shared" si="1590"/>
        <v/>
      </c>
      <c r="AL10223" t="str">
        <f t="shared" si="1592"/>
        <v/>
      </c>
    </row>
    <row r="10224" spans="1:38" x14ac:dyDescent="0.2">
      <c r="A10224" t="s">
        <v>24279</v>
      </c>
      <c r="B10224" t="s">
        <v>33</v>
      </c>
      <c r="C10224" t="s">
        <v>24280</v>
      </c>
      <c r="D10224" s="1">
        <v>39363</v>
      </c>
      <c r="E10224" s="1">
        <v>43739</v>
      </c>
      <c r="F10224" t="s">
        <v>474</v>
      </c>
      <c r="I10224">
        <v>100</v>
      </c>
      <c r="J10224">
        <v>0</v>
      </c>
      <c r="K10224">
        <v>0</v>
      </c>
      <c r="L10224">
        <v>4036</v>
      </c>
      <c r="M10224">
        <v>4036</v>
      </c>
      <c r="N10224" t="s">
        <v>20</v>
      </c>
      <c r="O10224" t="s">
        <v>24281</v>
      </c>
      <c r="P10224" t="s">
        <v>28</v>
      </c>
      <c r="Q10224" t="s">
        <v>34233</v>
      </c>
      <c r="R10224" t="s">
        <v>34233</v>
      </c>
      <c r="S10224" t="s">
        <v>32627</v>
      </c>
      <c r="T10224" t="s">
        <v>34490</v>
      </c>
      <c r="U10224" t="s">
        <v>33648</v>
      </c>
      <c r="V10224" t="s">
        <v>35062</v>
      </c>
      <c r="AD10224" t="str">
        <f t="shared" si="1585"/>
        <v/>
      </c>
      <c r="AE10224" t="str">
        <f t="shared" si="1593"/>
        <v/>
      </c>
      <c r="AF10224" t="str">
        <f t="shared" si="1586"/>
        <v/>
      </c>
      <c r="AG10224" t="str">
        <f t="shared" si="1588"/>
        <v/>
      </c>
      <c r="AH10224" t="str">
        <f t="shared" si="1589"/>
        <v/>
      </c>
      <c r="AI10224">
        <v>0.14499999999999999</v>
      </c>
      <c r="AJ10224" t="str">
        <f t="shared" si="1591"/>
        <v/>
      </c>
      <c r="AK10224" t="str">
        <f t="shared" si="1590"/>
        <v/>
      </c>
      <c r="AL10224" t="str">
        <f t="shared" si="1592"/>
        <v/>
      </c>
    </row>
    <row r="10225" spans="1:39" x14ac:dyDescent="0.2">
      <c r="A10225" t="s">
        <v>7064</v>
      </c>
      <c r="B10225" t="s">
        <v>33</v>
      </c>
      <c r="C10225" t="s">
        <v>7065</v>
      </c>
      <c r="D10225" s="1">
        <v>36144</v>
      </c>
      <c r="E10225" s="1">
        <v>43456</v>
      </c>
      <c r="F10225" t="s">
        <v>474</v>
      </c>
      <c r="I10225">
        <v>100</v>
      </c>
      <c r="J10225">
        <v>0</v>
      </c>
      <c r="K10225">
        <v>0</v>
      </c>
      <c r="L10225">
        <v>100</v>
      </c>
      <c r="M10225">
        <v>100</v>
      </c>
      <c r="N10225" t="s">
        <v>20</v>
      </c>
      <c r="O10225" t="s">
        <v>7066</v>
      </c>
      <c r="P10225" t="s">
        <v>28</v>
      </c>
      <c r="Q10225" t="s">
        <v>34233</v>
      </c>
      <c r="R10225" t="s">
        <v>34233</v>
      </c>
      <c r="S10225" t="s">
        <v>32627</v>
      </c>
      <c r="T10225" t="s">
        <v>34233</v>
      </c>
      <c r="AD10225" t="str">
        <f t="shared" si="1585"/>
        <v/>
      </c>
      <c r="AE10225" t="str">
        <f t="shared" si="1593"/>
        <v/>
      </c>
      <c r="AF10225" t="str">
        <f t="shared" si="1586"/>
        <v/>
      </c>
      <c r="AG10225" t="str">
        <f t="shared" si="1588"/>
        <v/>
      </c>
      <c r="AH10225" t="str">
        <f t="shared" si="1589"/>
        <v/>
      </c>
      <c r="AI10225">
        <v>0.14499999999999999</v>
      </c>
      <c r="AJ10225" t="str">
        <f t="shared" si="1591"/>
        <v/>
      </c>
      <c r="AK10225" t="str">
        <f t="shared" si="1590"/>
        <v/>
      </c>
      <c r="AL10225" t="str">
        <f t="shared" si="1592"/>
        <v/>
      </c>
    </row>
    <row r="10226" spans="1:39" x14ac:dyDescent="0.2">
      <c r="A10226" t="s">
        <v>7070</v>
      </c>
      <c r="B10226" t="s">
        <v>33</v>
      </c>
      <c r="C10226" t="s">
        <v>7071</v>
      </c>
      <c r="D10226" s="1">
        <v>36144</v>
      </c>
      <c r="E10226" s="1">
        <v>43456</v>
      </c>
      <c r="F10226" t="s">
        <v>474</v>
      </c>
      <c r="I10226">
        <v>100</v>
      </c>
      <c r="J10226">
        <v>0</v>
      </c>
      <c r="K10226">
        <v>0</v>
      </c>
      <c r="L10226">
        <v>2833</v>
      </c>
      <c r="M10226">
        <v>2833</v>
      </c>
      <c r="N10226" t="s">
        <v>20</v>
      </c>
      <c r="O10226" t="s">
        <v>7072</v>
      </c>
      <c r="P10226" t="s">
        <v>28</v>
      </c>
      <c r="Q10226" t="s">
        <v>34233</v>
      </c>
      <c r="R10226" t="s">
        <v>34233</v>
      </c>
      <c r="S10226" t="s">
        <v>32627</v>
      </c>
      <c r="T10226" t="s">
        <v>34607</v>
      </c>
      <c r="AD10226" t="str">
        <f t="shared" si="1585"/>
        <v/>
      </c>
      <c r="AE10226" t="str">
        <f t="shared" si="1593"/>
        <v/>
      </c>
      <c r="AF10226" t="str">
        <f t="shared" si="1586"/>
        <v/>
      </c>
      <c r="AG10226" t="str">
        <f t="shared" si="1588"/>
        <v/>
      </c>
      <c r="AH10226" t="str">
        <f t="shared" si="1589"/>
        <v/>
      </c>
      <c r="AI10226">
        <v>0.14499999999999999</v>
      </c>
      <c r="AJ10226" t="str">
        <f t="shared" si="1591"/>
        <v/>
      </c>
      <c r="AK10226" t="str">
        <f t="shared" si="1590"/>
        <v/>
      </c>
      <c r="AL10226" t="str">
        <f t="shared" si="1592"/>
        <v/>
      </c>
    </row>
    <row r="10227" spans="1:39" x14ac:dyDescent="0.2">
      <c r="A10227" t="s">
        <v>13078</v>
      </c>
      <c r="B10227" t="s">
        <v>33</v>
      </c>
      <c r="C10227" t="s">
        <v>13079</v>
      </c>
      <c r="D10227" s="1">
        <v>36810</v>
      </c>
      <c r="E10227" s="1">
        <v>43456</v>
      </c>
      <c r="F10227" t="s">
        <v>474</v>
      </c>
      <c r="I10227">
        <v>100</v>
      </c>
      <c r="J10227">
        <v>0</v>
      </c>
      <c r="K10227">
        <v>0</v>
      </c>
      <c r="L10227">
        <v>419</v>
      </c>
      <c r="M10227">
        <v>419</v>
      </c>
      <c r="N10227" t="s">
        <v>20</v>
      </c>
      <c r="O10227" t="s">
        <v>13080</v>
      </c>
      <c r="P10227" t="s">
        <v>28</v>
      </c>
      <c r="Q10227" t="s">
        <v>34233</v>
      </c>
      <c r="R10227" t="s">
        <v>34233</v>
      </c>
      <c r="S10227" t="s">
        <v>32627</v>
      </c>
      <c r="T10227" t="s">
        <v>34233</v>
      </c>
      <c r="U10227" t="s">
        <v>32641</v>
      </c>
      <c r="V10227" t="s">
        <v>35062</v>
      </c>
      <c r="AD10227" t="str">
        <f t="shared" si="1585"/>
        <v/>
      </c>
      <c r="AE10227" t="str">
        <f t="shared" si="1593"/>
        <v/>
      </c>
      <c r="AF10227" t="str">
        <f t="shared" si="1586"/>
        <v/>
      </c>
      <c r="AG10227" t="str">
        <f t="shared" si="1588"/>
        <v/>
      </c>
      <c r="AH10227" t="str">
        <f t="shared" si="1589"/>
        <v/>
      </c>
      <c r="AI10227">
        <v>0.14499999999999999</v>
      </c>
      <c r="AJ10227" t="str">
        <f t="shared" si="1591"/>
        <v/>
      </c>
      <c r="AK10227" t="str">
        <f t="shared" si="1590"/>
        <v/>
      </c>
      <c r="AL10227" t="str">
        <f t="shared" si="1592"/>
        <v/>
      </c>
    </row>
    <row r="10228" spans="1:39" x14ac:dyDescent="0.2">
      <c r="A10228" t="s">
        <v>29009</v>
      </c>
      <c r="B10228" t="s">
        <v>33</v>
      </c>
      <c r="C10228" t="s">
        <v>29010</v>
      </c>
      <c r="D10228" s="1">
        <v>42961</v>
      </c>
      <c r="E10228" s="1">
        <v>43456</v>
      </c>
      <c r="F10228" t="s">
        <v>470</v>
      </c>
      <c r="I10228">
        <v>100</v>
      </c>
      <c r="J10228">
        <v>0</v>
      </c>
      <c r="K10228">
        <v>0</v>
      </c>
      <c r="L10228">
        <v>2071</v>
      </c>
      <c r="M10228">
        <v>2071</v>
      </c>
      <c r="N10228" t="s">
        <v>20</v>
      </c>
      <c r="O10228" t="s">
        <v>29011</v>
      </c>
      <c r="P10228" t="s">
        <v>28</v>
      </c>
      <c r="Q10228" t="s">
        <v>34233</v>
      </c>
      <c r="R10228" t="s">
        <v>34233</v>
      </c>
      <c r="S10228" t="s">
        <v>33942</v>
      </c>
      <c r="T10228" t="s">
        <v>34233</v>
      </c>
      <c r="U10228" t="s">
        <v>33649</v>
      </c>
      <c r="V10228" t="s">
        <v>33650</v>
      </c>
      <c r="W10228">
        <v>460</v>
      </c>
      <c r="X10228" t="s">
        <v>33651</v>
      </c>
      <c r="Y10228" t="s">
        <v>32987</v>
      </c>
      <c r="Z10228">
        <f>W10228*X10228</f>
        <v>1380</v>
      </c>
      <c r="AA10228">
        <v>13.6</v>
      </c>
      <c r="AD10228">
        <f t="shared" si="1585"/>
        <v>1380</v>
      </c>
      <c r="AE10228" t="str">
        <f t="shared" si="1593"/>
        <v/>
      </c>
      <c r="AF10228" t="str">
        <f t="shared" si="1586"/>
        <v/>
      </c>
      <c r="AG10228" t="str">
        <f t="shared" si="1588"/>
        <v/>
      </c>
      <c r="AH10228" t="str">
        <f t="shared" si="1589"/>
        <v/>
      </c>
      <c r="AI10228">
        <v>0.14499999999999999</v>
      </c>
      <c r="AJ10228" t="str">
        <f t="shared" si="1591"/>
        <v/>
      </c>
      <c r="AK10228" t="str">
        <f t="shared" si="1590"/>
        <v/>
      </c>
      <c r="AL10228" s="9">
        <v>1</v>
      </c>
      <c r="AM10228" t="s">
        <v>34915</v>
      </c>
    </row>
    <row r="10229" spans="1:39" x14ac:dyDescent="0.2">
      <c r="A10229" t="s">
        <v>29012</v>
      </c>
      <c r="B10229" t="s">
        <v>33</v>
      </c>
      <c r="C10229" t="s">
        <v>29013</v>
      </c>
      <c r="D10229" s="1">
        <v>42961</v>
      </c>
      <c r="E10229" s="1">
        <v>43456</v>
      </c>
      <c r="F10229" t="s">
        <v>470</v>
      </c>
      <c r="I10229">
        <v>100</v>
      </c>
      <c r="J10229">
        <v>0</v>
      </c>
      <c r="K10229">
        <v>0</v>
      </c>
      <c r="L10229">
        <v>976</v>
      </c>
      <c r="M10229">
        <v>976</v>
      </c>
      <c r="N10229" t="s">
        <v>20</v>
      </c>
      <c r="O10229" t="s">
        <v>29014</v>
      </c>
      <c r="P10229" t="s">
        <v>28</v>
      </c>
      <c r="Q10229" t="s">
        <v>34233</v>
      </c>
      <c r="R10229" t="s">
        <v>34233</v>
      </c>
      <c r="S10229" t="s">
        <v>33942</v>
      </c>
      <c r="T10229" t="s">
        <v>34233</v>
      </c>
      <c r="U10229" t="s">
        <v>33109</v>
      </c>
      <c r="V10229" t="s">
        <v>33650</v>
      </c>
      <c r="W10229">
        <v>200</v>
      </c>
      <c r="X10229" t="s">
        <v>32987</v>
      </c>
      <c r="Y10229" t="s">
        <v>32987</v>
      </c>
      <c r="Z10229">
        <f>W10229*X10229</f>
        <v>200</v>
      </c>
      <c r="AA10229">
        <v>13.6</v>
      </c>
      <c r="AD10229">
        <f t="shared" si="1585"/>
        <v>200</v>
      </c>
      <c r="AE10229" t="str">
        <f t="shared" si="1593"/>
        <v/>
      </c>
      <c r="AF10229" t="str">
        <f t="shared" si="1586"/>
        <v/>
      </c>
      <c r="AG10229" t="str">
        <f t="shared" si="1588"/>
        <v/>
      </c>
      <c r="AH10229" t="str">
        <f t="shared" si="1589"/>
        <v/>
      </c>
      <c r="AI10229">
        <v>0.14499999999999999</v>
      </c>
      <c r="AJ10229" t="str">
        <f t="shared" si="1591"/>
        <v/>
      </c>
      <c r="AK10229" t="str">
        <f t="shared" si="1590"/>
        <v/>
      </c>
      <c r="AL10229" t="str">
        <f t="shared" si="1592"/>
        <v/>
      </c>
    </row>
    <row r="10230" spans="1:39" x14ac:dyDescent="0.2">
      <c r="A10230" t="s">
        <v>1046</v>
      </c>
      <c r="B10230" t="s">
        <v>33</v>
      </c>
      <c r="C10230" t="s">
        <v>1047</v>
      </c>
      <c r="D10230" s="1">
        <v>35333</v>
      </c>
      <c r="E10230" s="1">
        <v>43951</v>
      </c>
      <c r="F10230" t="s">
        <v>474</v>
      </c>
      <c r="G10230" t="s">
        <v>470</v>
      </c>
      <c r="I10230">
        <v>80</v>
      </c>
      <c r="J10230">
        <v>20</v>
      </c>
      <c r="K10230">
        <v>0</v>
      </c>
      <c r="L10230">
        <v>1757</v>
      </c>
      <c r="M10230">
        <v>1757</v>
      </c>
      <c r="N10230" t="s">
        <v>20</v>
      </c>
      <c r="O10230" t="s">
        <v>1048</v>
      </c>
      <c r="P10230" t="s">
        <v>28</v>
      </c>
      <c r="Q10230" t="s">
        <v>34233</v>
      </c>
      <c r="R10230" t="s">
        <v>34233</v>
      </c>
      <c r="S10230" t="s">
        <v>32627</v>
      </c>
      <c r="T10230" t="s">
        <v>34687</v>
      </c>
      <c r="U10230" t="s">
        <v>32812</v>
      </c>
      <c r="V10230" t="s">
        <v>33652</v>
      </c>
      <c r="W10230">
        <v>580</v>
      </c>
      <c r="X10230">
        <v>3</v>
      </c>
      <c r="Y10230">
        <v>1</v>
      </c>
      <c r="Z10230">
        <f>W10230*X10230</f>
        <v>1740</v>
      </c>
      <c r="AD10230" t="str">
        <f t="shared" si="1585"/>
        <v/>
      </c>
      <c r="AE10230" t="str">
        <f t="shared" si="1593"/>
        <v/>
      </c>
      <c r="AF10230">
        <f t="shared" si="1586"/>
        <v>1740</v>
      </c>
      <c r="AG10230" t="str">
        <f t="shared" si="1588"/>
        <v/>
      </c>
      <c r="AH10230" t="str">
        <f t="shared" si="1589"/>
        <v/>
      </c>
      <c r="AI10230">
        <v>0.14499999999999999</v>
      </c>
      <c r="AJ10230" s="10">
        <v>1.2</v>
      </c>
      <c r="AK10230" t="str">
        <f t="shared" si="1590"/>
        <v/>
      </c>
      <c r="AL10230" t="str">
        <f t="shared" si="1592"/>
        <v/>
      </c>
    </row>
    <row r="10231" spans="1:39" x14ac:dyDescent="0.2">
      <c r="A10231" t="s">
        <v>1743</v>
      </c>
      <c r="B10231" t="s">
        <v>33</v>
      </c>
      <c r="C10231" t="s">
        <v>1744</v>
      </c>
      <c r="D10231" s="1">
        <v>35656</v>
      </c>
      <c r="E10231" s="1">
        <v>43456</v>
      </c>
      <c r="F10231" t="s">
        <v>474</v>
      </c>
      <c r="I10231">
        <v>100</v>
      </c>
      <c r="J10231">
        <v>0</v>
      </c>
      <c r="K10231">
        <v>0</v>
      </c>
      <c r="L10231">
        <v>8763</v>
      </c>
      <c r="M10231">
        <v>8763</v>
      </c>
      <c r="N10231" t="s">
        <v>20</v>
      </c>
      <c r="O10231" t="s">
        <v>1745</v>
      </c>
      <c r="P10231" t="s">
        <v>28</v>
      </c>
      <c r="Q10231" t="s">
        <v>34233</v>
      </c>
      <c r="R10231" t="s">
        <v>34233</v>
      </c>
      <c r="S10231" t="s">
        <v>32627</v>
      </c>
      <c r="T10231" t="s">
        <v>34607</v>
      </c>
      <c r="U10231" t="s">
        <v>32812</v>
      </c>
      <c r="V10231" t="s">
        <v>33653</v>
      </c>
      <c r="X10231">
        <v>2</v>
      </c>
      <c r="AA10231">
        <v>9</v>
      </c>
      <c r="AB10231">
        <v>30</v>
      </c>
      <c r="AD10231" t="str">
        <f t="shared" si="1585"/>
        <v/>
      </c>
      <c r="AE10231" t="str">
        <f t="shared" si="1593"/>
        <v/>
      </c>
      <c r="AF10231" t="str">
        <f t="shared" si="1586"/>
        <v/>
      </c>
      <c r="AG10231" t="str">
        <f t="shared" si="1588"/>
        <v/>
      </c>
      <c r="AH10231" t="str">
        <f t="shared" si="1589"/>
        <v/>
      </c>
      <c r="AI10231">
        <v>0.14499999999999999</v>
      </c>
      <c r="AJ10231" t="str">
        <f t="shared" si="1591"/>
        <v/>
      </c>
      <c r="AK10231" t="str">
        <f t="shared" si="1590"/>
        <v/>
      </c>
      <c r="AL10231" t="str">
        <f t="shared" si="1592"/>
        <v/>
      </c>
      <c r="AM10231" t="s">
        <v>34116</v>
      </c>
    </row>
    <row r="10232" spans="1:39" x14ac:dyDescent="0.2">
      <c r="A10232" t="s">
        <v>4555</v>
      </c>
      <c r="B10232" t="s">
        <v>33</v>
      </c>
      <c r="C10232" t="s">
        <v>4556</v>
      </c>
      <c r="D10232" s="1">
        <v>36075</v>
      </c>
      <c r="E10232" s="1">
        <v>43565</v>
      </c>
      <c r="F10232" t="s">
        <v>474</v>
      </c>
      <c r="I10232">
        <v>100</v>
      </c>
      <c r="J10232">
        <v>0</v>
      </c>
      <c r="K10232">
        <v>0</v>
      </c>
      <c r="L10232">
        <v>9980</v>
      </c>
      <c r="M10232">
        <v>9980</v>
      </c>
      <c r="N10232" t="s">
        <v>20</v>
      </c>
      <c r="O10232" t="s">
        <v>4557</v>
      </c>
      <c r="P10232" t="s">
        <v>28</v>
      </c>
      <c r="Q10232" t="s">
        <v>34233</v>
      </c>
      <c r="R10232" t="s">
        <v>34233</v>
      </c>
      <c r="S10232" t="s">
        <v>32627</v>
      </c>
      <c r="T10232" t="s">
        <v>34607</v>
      </c>
      <c r="AD10232" t="str">
        <f t="shared" si="1585"/>
        <v/>
      </c>
      <c r="AE10232" t="str">
        <f t="shared" si="1593"/>
        <v/>
      </c>
      <c r="AF10232" t="str">
        <f t="shared" si="1586"/>
        <v/>
      </c>
      <c r="AG10232" t="str">
        <f t="shared" si="1588"/>
        <v/>
      </c>
      <c r="AH10232" t="str">
        <f t="shared" si="1589"/>
        <v/>
      </c>
      <c r="AI10232">
        <v>0.14499999999999999</v>
      </c>
      <c r="AJ10232" t="str">
        <f t="shared" si="1591"/>
        <v/>
      </c>
      <c r="AK10232" t="str">
        <f t="shared" si="1590"/>
        <v/>
      </c>
      <c r="AL10232" t="str">
        <f t="shared" si="1592"/>
        <v/>
      </c>
    </row>
    <row r="10233" spans="1:39" x14ac:dyDescent="0.2">
      <c r="A10233" t="s">
        <v>17192</v>
      </c>
      <c r="B10233" t="s">
        <v>33</v>
      </c>
      <c r="C10233" t="s">
        <v>17193</v>
      </c>
      <c r="D10233" s="1">
        <v>37670</v>
      </c>
      <c r="E10233" s="1">
        <v>43565</v>
      </c>
      <c r="F10233" t="s">
        <v>19</v>
      </c>
      <c r="I10233">
        <v>100</v>
      </c>
      <c r="J10233">
        <v>0</v>
      </c>
      <c r="K10233">
        <v>0</v>
      </c>
      <c r="L10233">
        <v>8283</v>
      </c>
      <c r="M10233">
        <v>8283</v>
      </c>
      <c r="N10233" t="s">
        <v>20</v>
      </c>
      <c r="O10233" t="s">
        <v>21</v>
      </c>
      <c r="P10233" t="s">
        <v>28</v>
      </c>
      <c r="Q10233" t="s">
        <v>34233</v>
      </c>
      <c r="R10233" t="s">
        <v>34233</v>
      </c>
      <c r="S10233" t="s">
        <v>33820</v>
      </c>
      <c r="T10233" t="s">
        <v>34688</v>
      </c>
      <c r="U10233" t="s">
        <v>32636</v>
      </c>
      <c r="V10233" t="s">
        <v>33654</v>
      </c>
      <c r="W10233">
        <v>2470</v>
      </c>
      <c r="X10233">
        <v>3</v>
      </c>
      <c r="Y10233">
        <v>3</v>
      </c>
      <c r="Z10233">
        <v>8233</v>
      </c>
      <c r="AA10233">
        <v>10</v>
      </c>
      <c r="AB10233">
        <v>30</v>
      </c>
      <c r="AC10233">
        <v>80</v>
      </c>
      <c r="AD10233" t="str">
        <f t="shared" si="1585"/>
        <v/>
      </c>
      <c r="AE10233" t="str">
        <f t="shared" si="1593"/>
        <v/>
      </c>
      <c r="AF10233" t="str">
        <f t="shared" si="1586"/>
        <v/>
      </c>
      <c r="AG10233">
        <f>26+26+20</f>
        <v>72</v>
      </c>
      <c r="AH10233">
        <f t="shared" si="1589"/>
        <v>201.6</v>
      </c>
      <c r="AI10233">
        <v>0.14499999999999999</v>
      </c>
      <c r="AJ10233">
        <f>IF(COUNTBLANK(AH10233),"",AH10233*AI10233)</f>
        <v>29.231999999999996</v>
      </c>
      <c r="AK10233" t="str">
        <f t="shared" si="1590"/>
        <v/>
      </c>
      <c r="AL10233" t="str">
        <f t="shared" si="1592"/>
        <v/>
      </c>
    </row>
    <row r="10234" spans="1:39" x14ac:dyDescent="0.2">
      <c r="A10234" t="s">
        <v>10509</v>
      </c>
      <c r="B10234" t="s">
        <v>33</v>
      </c>
      <c r="C10234" t="s">
        <v>10510</v>
      </c>
      <c r="D10234" s="1">
        <v>36420</v>
      </c>
      <c r="E10234" s="1">
        <v>43456</v>
      </c>
      <c r="F10234" t="s">
        <v>19</v>
      </c>
      <c r="I10234">
        <v>100</v>
      </c>
      <c r="J10234">
        <v>0</v>
      </c>
      <c r="K10234">
        <v>0</v>
      </c>
      <c r="L10234">
        <v>3361</v>
      </c>
      <c r="M10234">
        <v>3361</v>
      </c>
      <c r="N10234" t="s">
        <v>20</v>
      </c>
      <c r="O10234" t="s">
        <v>21</v>
      </c>
      <c r="P10234" t="s">
        <v>28</v>
      </c>
      <c r="Q10234" t="s">
        <v>34233</v>
      </c>
      <c r="R10234" t="s">
        <v>34233</v>
      </c>
      <c r="S10234" t="s">
        <v>32628</v>
      </c>
      <c r="T10234" t="s">
        <v>34351</v>
      </c>
      <c r="U10234" t="s">
        <v>33753</v>
      </c>
      <c r="V10234" t="s">
        <v>33655</v>
      </c>
      <c r="W10234">
        <v>840</v>
      </c>
      <c r="X10234">
        <v>4</v>
      </c>
      <c r="Y10234">
        <v>1</v>
      </c>
      <c r="Z10234">
        <v>3030</v>
      </c>
      <c r="AC10234">
        <v>19</v>
      </c>
      <c r="AD10234" t="str">
        <f t="shared" si="1585"/>
        <v/>
      </c>
      <c r="AE10234" t="str">
        <f t="shared" si="1593"/>
        <v/>
      </c>
      <c r="AF10234" t="str">
        <f t="shared" si="1586"/>
        <v/>
      </c>
      <c r="AG10234">
        <f>IF((S10234&lt;&gt;"tühi")*(AC10234&lt;&gt;""),AC10234,"")</f>
        <v>19</v>
      </c>
      <c r="AH10234">
        <f t="shared" si="1589"/>
        <v>53.199999999999996</v>
      </c>
      <c r="AI10234">
        <v>0.14499999999999999</v>
      </c>
      <c r="AJ10234">
        <f t="shared" si="1591"/>
        <v>7.7139999999999986</v>
      </c>
      <c r="AK10234" t="str">
        <f t="shared" si="1590"/>
        <v/>
      </c>
      <c r="AL10234" t="str">
        <f t="shared" si="1592"/>
        <v/>
      </c>
    </row>
    <row r="10235" spans="1:39" x14ac:dyDescent="0.2">
      <c r="A10235" t="s">
        <v>11370</v>
      </c>
      <c r="B10235" t="s">
        <v>33</v>
      </c>
      <c r="C10235" t="s">
        <v>11371</v>
      </c>
      <c r="D10235" s="1">
        <v>36530</v>
      </c>
      <c r="E10235" s="1">
        <v>43456</v>
      </c>
      <c r="F10235" t="s">
        <v>19</v>
      </c>
      <c r="I10235">
        <v>100</v>
      </c>
      <c r="J10235">
        <v>0</v>
      </c>
      <c r="K10235">
        <v>0</v>
      </c>
      <c r="L10235">
        <v>1064</v>
      </c>
      <c r="M10235">
        <v>1064</v>
      </c>
      <c r="N10235" t="s">
        <v>20</v>
      </c>
      <c r="O10235" t="s">
        <v>11372</v>
      </c>
      <c r="P10235" t="s">
        <v>28</v>
      </c>
      <c r="Q10235" t="s">
        <v>34233</v>
      </c>
      <c r="R10235" t="s">
        <v>34233</v>
      </c>
      <c r="S10235" t="s">
        <v>32628</v>
      </c>
      <c r="T10235" t="s">
        <v>34357</v>
      </c>
      <c r="U10235" t="s">
        <v>32634</v>
      </c>
      <c r="V10235" t="s">
        <v>33656</v>
      </c>
      <c r="W10235">
        <v>100</v>
      </c>
      <c r="X10235">
        <v>2.5</v>
      </c>
      <c r="AB10235">
        <v>20</v>
      </c>
      <c r="AC10235">
        <v>1</v>
      </c>
      <c r="AD10235" t="str">
        <f t="shared" si="1585"/>
        <v/>
      </c>
      <c r="AE10235" t="str">
        <f t="shared" si="1593"/>
        <v/>
      </c>
      <c r="AF10235" t="str">
        <f t="shared" si="1586"/>
        <v/>
      </c>
      <c r="AG10235">
        <f>IF((S10235&lt;&gt;"tühi")*(AC10235&lt;&gt;""),AC10235,"")</f>
        <v>1</v>
      </c>
      <c r="AH10235">
        <f t="shared" si="1589"/>
        <v>2.8</v>
      </c>
      <c r="AI10235">
        <v>0.14499999999999999</v>
      </c>
      <c r="AJ10235">
        <f t="shared" si="1591"/>
        <v>0.40599999999999997</v>
      </c>
      <c r="AK10235" t="str">
        <f t="shared" si="1590"/>
        <v/>
      </c>
      <c r="AL10235" t="str">
        <f t="shared" si="1592"/>
        <v/>
      </c>
    </row>
    <row r="10236" spans="1:39" x14ac:dyDescent="0.2">
      <c r="A10236" t="s">
        <v>11367</v>
      </c>
      <c r="B10236" t="s">
        <v>33</v>
      </c>
      <c r="C10236" t="s">
        <v>11368</v>
      </c>
      <c r="D10236" s="1">
        <v>36530</v>
      </c>
      <c r="E10236" s="1">
        <v>43456</v>
      </c>
      <c r="F10236" t="s">
        <v>19</v>
      </c>
      <c r="I10236">
        <v>100</v>
      </c>
      <c r="J10236">
        <v>0</v>
      </c>
      <c r="K10236">
        <v>0</v>
      </c>
      <c r="L10236">
        <v>1203</v>
      </c>
      <c r="M10236">
        <v>1203</v>
      </c>
      <c r="N10236" t="s">
        <v>20</v>
      </c>
      <c r="O10236" t="s">
        <v>11369</v>
      </c>
      <c r="P10236" t="s">
        <v>28</v>
      </c>
      <c r="Q10236" t="s">
        <v>34233</v>
      </c>
      <c r="R10236" t="s">
        <v>34233</v>
      </c>
      <c r="S10236" t="s">
        <v>32628</v>
      </c>
      <c r="T10236" t="s">
        <v>34349</v>
      </c>
      <c r="U10236" t="s">
        <v>32634</v>
      </c>
      <c r="V10236" t="s">
        <v>33656</v>
      </c>
      <c r="W10236">
        <v>100</v>
      </c>
      <c r="X10236">
        <v>2.5</v>
      </c>
      <c r="AB10236">
        <v>20</v>
      </c>
      <c r="AC10236">
        <v>1</v>
      </c>
      <c r="AD10236" t="str">
        <f t="shared" si="1585"/>
        <v/>
      </c>
      <c r="AE10236" t="str">
        <f t="shared" si="1593"/>
        <v/>
      </c>
      <c r="AF10236" t="str">
        <f t="shared" si="1586"/>
        <v/>
      </c>
      <c r="AG10236">
        <f>IF((S10236&lt;&gt;"tühi")*(AC10236&lt;&gt;""),AC10236,"")</f>
        <v>1</v>
      </c>
      <c r="AH10236">
        <f t="shared" si="1589"/>
        <v>2.8</v>
      </c>
      <c r="AI10236">
        <v>0.14499999999999999</v>
      </c>
      <c r="AJ10236">
        <f t="shared" si="1591"/>
        <v>0.40599999999999997</v>
      </c>
      <c r="AK10236" t="str">
        <f t="shared" si="1590"/>
        <v/>
      </c>
      <c r="AL10236" t="str">
        <f t="shared" si="1592"/>
        <v/>
      </c>
    </row>
    <row r="10237" spans="1:39" x14ac:dyDescent="0.2">
      <c r="A10237" t="s">
        <v>28158</v>
      </c>
      <c r="B10237" t="s">
        <v>33</v>
      </c>
      <c r="C10237" t="s">
        <v>28159</v>
      </c>
      <c r="D10237" s="1">
        <v>42255</v>
      </c>
      <c r="E10237" s="1">
        <v>43456</v>
      </c>
      <c r="F10237" t="s">
        <v>470</v>
      </c>
      <c r="G10237" t="s">
        <v>19</v>
      </c>
      <c r="I10237">
        <v>65</v>
      </c>
      <c r="J10237">
        <v>35</v>
      </c>
      <c r="K10237">
        <v>0</v>
      </c>
      <c r="L10237">
        <v>2249</v>
      </c>
      <c r="M10237">
        <v>2249</v>
      </c>
      <c r="N10237" t="s">
        <v>20</v>
      </c>
      <c r="O10237" t="s">
        <v>28160</v>
      </c>
      <c r="P10237" t="s">
        <v>28</v>
      </c>
      <c r="Q10237" t="s">
        <v>34233</v>
      </c>
      <c r="R10237" t="s">
        <v>34233</v>
      </c>
      <c r="S10237" t="s">
        <v>32628</v>
      </c>
      <c r="T10237" t="s">
        <v>34689</v>
      </c>
      <c r="U10237" t="s">
        <v>32634</v>
      </c>
      <c r="V10237" t="s">
        <v>33657</v>
      </c>
      <c r="AC10237">
        <v>1</v>
      </c>
      <c r="AD10237" t="str">
        <f t="shared" si="1585"/>
        <v/>
      </c>
      <c r="AE10237" t="str">
        <f t="shared" si="1593"/>
        <v/>
      </c>
      <c r="AF10237" t="str">
        <f t="shared" si="1586"/>
        <v/>
      </c>
      <c r="AG10237">
        <f>IF((S10237&lt;&gt;"tühi")*(AC10237&lt;&gt;""),AC10237,"")</f>
        <v>1</v>
      </c>
      <c r="AH10237">
        <f t="shared" si="1589"/>
        <v>2.8</v>
      </c>
      <c r="AI10237">
        <v>0.14499999999999999</v>
      </c>
      <c r="AJ10237">
        <f t="shared" si="1591"/>
        <v>0.40599999999999997</v>
      </c>
      <c r="AK10237" t="str">
        <f t="shared" si="1590"/>
        <v/>
      </c>
      <c r="AL10237" t="str">
        <f t="shared" si="1592"/>
        <v/>
      </c>
    </row>
    <row r="10238" spans="1:39" x14ac:dyDescent="0.2">
      <c r="A10238" t="s">
        <v>2052</v>
      </c>
      <c r="B10238" t="s">
        <v>33</v>
      </c>
      <c r="C10238" t="s">
        <v>2053</v>
      </c>
      <c r="D10238" s="1">
        <v>35696</v>
      </c>
      <c r="E10238" s="1">
        <v>43456</v>
      </c>
      <c r="F10238" t="s">
        <v>19</v>
      </c>
      <c r="I10238">
        <v>100</v>
      </c>
      <c r="J10238">
        <v>0</v>
      </c>
      <c r="K10238">
        <v>0</v>
      </c>
      <c r="L10238">
        <v>1738</v>
      </c>
      <c r="M10238">
        <v>1738</v>
      </c>
      <c r="N10238" t="s">
        <v>20</v>
      </c>
      <c r="O10238" t="s">
        <v>2054</v>
      </c>
      <c r="P10238" t="s">
        <v>28</v>
      </c>
      <c r="Q10238" t="s">
        <v>34233</v>
      </c>
      <c r="R10238" t="s">
        <v>34233</v>
      </c>
      <c r="S10238" t="s">
        <v>33800</v>
      </c>
      <c r="T10238" t="s">
        <v>34349</v>
      </c>
      <c r="AD10238" t="str">
        <f t="shared" si="1585"/>
        <v/>
      </c>
      <c r="AE10238" t="str">
        <f t="shared" si="1593"/>
        <v/>
      </c>
      <c r="AF10238" t="str">
        <f t="shared" si="1586"/>
        <v/>
      </c>
      <c r="AG10238" s="17">
        <v>1</v>
      </c>
      <c r="AH10238">
        <f t="shared" si="1589"/>
        <v>2.8</v>
      </c>
      <c r="AI10238">
        <v>0.14499999999999999</v>
      </c>
      <c r="AJ10238">
        <f t="shared" si="1591"/>
        <v>0.40599999999999997</v>
      </c>
      <c r="AK10238" t="str">
        <f t="shared" si="1590"/>
        <v/>
      </c>
      <c r="AL10238" t="str">
        <f t="shared" si="1592"/>
        <v/>
      </c>
    </row>
    <row r="10239" spans="1:39" x14ac:dyDescent="0.2">
      <c r="A10239" t="s">
        <v>29597</v>
      </c>
      <c r="B10239" t="s">
        <v>33</v>
      </c>
      <c r="C10239" t="s">
        <v>29598</v>
      </c>
      <c r="D10239" s="1">
        <v>43565</v>
      </c>
      <c r="E10239" s="1">
        <v>44560</v>
      </c>
      <c r="F10239" t="s">
        <v>470</v>
      </c>
      <c r="I10239">
        <v>100</v>
      </c>
      <c r="J10239">
        <v>0</v>
      </c>
      <c r="K10239">
        <v>0</v>
      </c>
      <c r="L10239">
        <v>2271</v>
      </c>
      <c r="M10239">
        <v>2271</v>
      </c>
      <c r="N10239" t="s">
        <v>20</v>
      </c>
      <c r="O10239" t="s">
        <v>29599</v>
      </c>
      <c r="P10239" t="s">
        <v>28</v>
      </c>
      <c r="Q10239" t="s">
        <v>34233</v>
      </c>
      <c r="R10239" t="s">
        <v>34233</v>
      </c>
      <c r="S10239" t="s">
        <v>32627</v>
      </c>
      <c r="T10239" t="s">
        <v>34408</v>
      </c>
      <c r="U10239" t="s">
        <v>33658</v>
      </c>
      <c r="V10239" t="s">
        <v>35063</v>
      </c>
      <c r="W10239">
        <v>500</v>
      </c>
      <c r="X10239">
        <v>2</v>
      </c>
      <c r="Y10239">
        <v>2</v>
      </c>
      <c r="Z10239">
        <v>1000</v>
      </c>
      <c r="AA10239">
        <v>7</v>
      </c>
      <c r="AD10239" t="str">
        <f t="shared" si="1585"/>
        <v/>
      </c>
      <c r="AE10239" t="str">
        <f t="shared" si="1593"/>
        <v/>
      </c>
      <c r="AF10239">
        <f t="shared" si="1586"/>
        <v>1000</v>
      </c>
      <c r="AG10239" t="str">
        <f>IF((S10239&lt;&gt;"tühi")*(AC10239&lt;&gt;""),AC10239,"")</f>
        <v/>
      </c>
      <c r="AH10239" t="str">
        <f t="shared" si="1589"/>
        <v/>
      </c>
      <c r="AI10239">
        <v>0.14499999999999999</v>
      </c>
      <c r="AJ10239" t="str">
        <f t="shared" si="1591"/>
        <v/>
      </c>
      <c r="AK10239" t="str">
        <f t="shared" si="1590"/>
        <v/>
      </c>
      <c r="AL10239" t="str">
        <f t="shared" si="1592"/>
        <v/>
      </c>
    </row>
    <row r="10240" spans="1:39" x14ac:dyDescent="0.2">
      <c r="A10240" t="s">
        <v>6154</v>
      </c>
      <c r="B10240" t="s">
        <v>33</v>
      </c>
      <c r="C10240" t="s">
        <v>6155</v>
      </c>
      <c r="D10240" s="1">
        <v>36171</v>
      </c>
      <c r="E10240" s="1">
        <v>43951</v>
      </c>
      <c r="F10240" t="s">
        <v>19</v>
      </c>
      <c r="I10240">
        <v>100</v>
      </c>
      <c r="J10240">
        <v>0</v>
      </c>
      <c r="K10240">
        <v>0</v>
      </c>
      <c r="L10240">
        <v>9455</v>
      </c>
      <c r="M10240">
        <v>9455</v>
      </c>
      <c r="N10240" t="s">
        <v>20</v>
      </c>
      <c r="O10240" t="s">
        <v>21</v>
      </c>
      <c r="P10240" t="s">
        <v>28</v>
      </c>
      <c r="Q10240" t="s">
        <v>34233</v>
      </c>
      <c r="R10240" t="s">
        <v>34233</v>
      </c>
      <c r="S10240" t="s">
        <v>32628</v>
      </c>
      <c r="T10240" t="s">
        <v>34351</v>
      </c>
      <c r="AD10240" t="str">
        <f t="shared" si="1585"/>
        <v/>
      </c>
      <c r="AE10240" t="str">
        <f t="shared" si="1593"/>
        <v/>
      </c>
      <c r="AF10240" t="str">
        <f t="shared" si="1586"/>
        <v/>
      </c>
      <c r="AG10240" s="17">
        <v>57</v>
      </c>
      <c r="AH10240">
        <f t="shared" si="1589"/>
        <v>159.6</v>
      </c>
      <c r="AI10240">
        <v>0.14499999999999999</v>
      </c>
      <c r="AJ10240">
        <f t="shared" si="1591"/>
        <v>23.141999999999996</v>
      </c>
      <c r="AK10240" t="str">
        <f t="shared" si="1590"/>
        <v/>
      </c>
      <c r="AL10240" t="str">
        <f t="shared" si="1592"/>
        <v/>
      </c>
    </row>
    <row r="10241" spans="1:38" x14ac:dyDescent="0.2">
      <c r="A10241" t="s">
        <v>943</v>
      </c>
      <c r="B10241" t="s">
        <v>33</v>
      </c>
      <c r="C10241" t="s">
        <v>944</v>
      </c>
      <c r="D10241" s="1">
        <v>35194</v>
      </c>
      <c r="E10241" s="1">
        <v>43456</v>
      </c>
      <c r="F10241" t="s">
        <v>19</v>
      </c>
      <c r="I10241">
        <v>100</v>
      </c>
      <c r="J10241">
        <v>0</v>
      </c>
      <c r="K10241">
        <v>0</v>
      </c>
      <c r="L10241">
        <v>1507</v>
      </c>
      <c r="M10241">
        <v>1507</v>
      </c>
      <c r="N10241" t="s">
        <v>20</v>
      </c>
      <c r="O10241" t="s">
        <v>945</v>
      </c>
      <c r="P10241" t="s">
        <v>28</v>
      </c>
      <c r="Q10241" t="s">
        <v>34233</v>
      </c>
      <c r="R10241" t="s">
        <v>34233</v>
      </c>
      <c r="S10241" t="s">
        <v>33797</v>
      </c>
      <c r="T10241" t="s">
        <v>34357</v>
      </c>
      <c r="AD10241" t="str">
        <f t="shared" si="1585"/>
        <v/>
      </c>
      <c r="AE10241" t="str">
        <f t="shared" si="1593"/>
        <v/>
      </c>
      <c r="AF10241" t="str">
        <f t="shared" si="1586"/>
        <v/>
      </c>
      <c r="AG10241" s="17">
        <v>1</v>
      </c>
      <c r="AH10241">
        <f t="shared" si="1589"/>
        <v>2.8</v>
      </c>
      <c r="AI10241">
        <v>0.14499999999999999</v>
      </c>
      <c r="AJ10241">
        <f t="shared" si="1591"/>
        <v>0.40599999999999997</v>
      </c>
      <c r="AK10241" t="str">
        <f t="shared" si="1590"/>
        <v/>
      </c>
      <c r="AL10241" t="str">
        <f t="shared" si="1592"/>
        <v/>
      </c>
    </row>
    <row r="10242" spans="1:38" x14ac:dyDescent="0.2">
      <c r="A10242" t="s">
        <v>18605</v>
      </c>
      <c r="B10242" t="s">
        <v>33</v>
      </c>
      <c r="C10242" t="s">
        <v>18606</v>
      </c>
      <c r="D10242" s="1">
        <v>38040</v>
      </c>
      <c r="E10242" s="1">
        <v>43456</v>
      </c>
      <c r="F10242" t="s">
        <v>2354</v>
      </c>
      <c r="I10242">
        <v>100</v>
      </c>
      <c r="J10242">
        <v>0</v>
      </c>
      <c r="K10242">
        <v>0</v>
      </c>
      <c r="L10242">
        <v>597</v>
      </c>
      <c r="M10242">
        <v>597</v>
      </c>
      <c r="N10242" t="s">
        <v>20</v>
      </c>
      <c r="O10242" t="s">
        <v>18607</v>
      </c>
      <c r="P10242" t="s">
        <v>44</v>
      </c>
      <c r="Q10242" t="s">
        <v>34233</v>
      </c>
      <c r="R10242" t="s">
        <v>34233</v>
      </c>
      <c r="S10242" t="s">
        <v>33942</v>
      </c>
      <c r="T10242" t="s">
        <v>34233</v>
      </c>
      <c r="AD10242" t="str">
        <f t="shared" si="1585"/>
        <v/>
      </c>
      <c r="AE10242" t="str">
        <f t="shared" si="1593"/>
        <v/>
      </c>
      <c r="AF10242" t="str">
        <f t="shared" si="1586"/>
        <v/>
      </c>
      <c r="AG10242" t="str">
        <f>IF((S10242&lt;&gt;"tühi")*(AC10242&lt;&gt;""),AC10242,"")</f>
        <v/>
      </c>
      <c r="AH10242" t="str">
        <f t="shared" si="1589"/>
        <v/>
      </c>
      <c r="AI10242">
        <v>0.14499999999999999</v>
      </c>
      <c r="AJ10242" t="str">
        <f t="shared" si="1591"/>
        <v/>
      </c>
      <c r="AK10242" t="str">
        <f t="shared" si="1590"/>
        <v/>
      </c>
      <c r="AL10242" t="str">
        <f t="shared" si="1592"/>
        <v/>
      </c>
    </row>
    <row r="10243" spans="1:38" x14ac:dyDescent="0.2">
      <c r="A10243" t="s">
        <v>28519</v>
      </c>
      <c r="B10243" t="s">
        <v>33</v>
      </c>
      <c r="C10243" t="s">
        <v>28520</v>
      </c>
      <c r="D10243" s="1">
        <v>42254</v>
      </c>
      <c r="E10243" s="1">
        <v>43456</v>
      </c>
      <c r="F10243" t="s">
        <v>19</v>
      </c>
      <c r="I10243">
        <v>100</v>
      </c>
      <c r="J10243">
        <v>0</v>
      </c>
      <c r="K10243">
        <v>0</v>
      </c>
      <c r="L10243">
        <v>956</v>
      </c>
      <c r="M10243">
        <v>956</v>
      </c>
      <c r="N10243" t="s">
        <v>20</v>
      </c>
      <c r="O10243" t="s">
        <v>28521</v>
      </c>
      <c r="P10243" t="s">
        <v>28</v>
      </c>
      <c r="Q10243" t="s">
        <v>34233</v>
      </c>
      <c r="R10243" t="s">
        <v>34233</v>
      </c>
      <c r="S10243" t="s">
        <v>32628</v>
      </c>
      <c r="T10243" t="s">
        <v>34357</v>
      </c>
      <c r="AD10243" t="str">
        <f t="shared" ref="AD10243:AD10306" si="1594">IF((S10243="tühi")*(F10243&lt;&gt;"Elamumaa")*(G10243&lt;&gt;"Elamumaa")*(H10243&lt;&gt;"Elamumaa"),IF(Z10243=0,"",Z10243),"")</f>
        <v/>
      </c>
      <c r="AE10243" t="str">
        <f t="shared" si="1593"/>
        <v/>
      </c>
      <c r="AF10243" t="str">
        <f t="shared" ref="AF10243:AF10306" si="1595">IF((S10243&lt;&gt;"tühi")*(F10243&lt;&gt;"Elamumaa")*(G10243&lt;&gt;"Elamumaa")*(H10243&lt;&gt;"Elamumaa"),IF(Z10243=0,"",Z10243),"")</f>
        <v/>
      </c>
      <c r="AG10243" s="17">
        <v>1</v>
      </c>
      <c r="AH10243">
        <f t="shared" si="1589"/>
        <v>2.8</v>
      </c>
      <c r="AI10243">
        <v>0.14499999999999999</v>
      </c>
      <c r="AJ10243">
        <f t="shared" si="1591"/>
        <v>0.40599999999999997</v>
      </c>
      <c r="AK10243" t="str">
        <f t="shared" si="1590"/>
        <v/>
      </c>
      <c r="AL10243" t="str">
        <f t="shared" si="1592"/>
        <v/>
      </c>
    </row>
    <row r="10244" spans="1:38" x14ac:dyDescent="0.2">
      <c r="A10244" t="s">
        <v>6152</v>
      </c>
      <c r="B10244" t="s">
        <v>33</v>
      </c>
      <c r="C10244" t="s">
        <v>6153</v>
      </c>
      <c r="D10244" s="1">
        <v>36171</v>
      </c>
      <c r="E10244" s="1">
        <v>43456</v>
      </c>
      <c r="F10244" t="s">
        <v>19</v>
      </c>
      <c r="I10244">
        <v>100</v>
      </c>
      <c r="J10244">
        <v>0</v>
      </c>
      <c r="K10244">
        <v>0</v>
      </c>
      <c r="L10244">
        <v>1588</v>
      </c>
      <c r="M10244">
        <v>1588</v>
      </c>
      <c r="N10244" t="s">
        <v>20</v>
      </c>
      <c r="O10244" t="s">
        <v>21</v>
      </c>
      <c r="P10244" t="s">
        <v>28</v>
      </c>
      <c r="Q10244" t="s">
        <v>34233</v>
      </c>
      <c r="R10244" t="s">
        <v>34233</v>
      </c>
      <c r="S10244" t="s">
        <v>32628</v>
      </c>
      <c r="T10244" t="s">
        <v>34349</v>
      </c>
      <c r="AD10244" t="str">
        <f t="shared" si="1594"/>
        <v/>
      </c>
      <c r="AE10244" t="str">
        <f t="shared" si="1593"/>
        <v/>
      </c>
      <c r="AF10244" t="str">
        <f t="shared" si="1595"/>
        <v/>
      </c>
      <c r="AG10244" s="17">
        <v>1</v>
      </c>
      <c r="AH10244">
        <f t="shared" si="1589"/>
        <v>2.8</v>
      </c>
      <c r="AI10244">
        <v>0.14499999999999999</v>
      </c>
      <c r="AJ10244">
        <f t="shared" si="1591"/>
        <v>0.40599999999999997</v>
      </c>
      <c r="AK10244" t="str">
        <f t="shared" si="1590"/>
        <v/>
      </c>
      <c r="AL10244" t="str">
        <f t="shared" si="1592"/>
        <v/>
      </c>
    </row>
    <row r="10245" spans="1:38" x14ac:dyDescent="0.2">
      <c r="A10245" t="s">
        <v>4174</v>
      </c>
      <c r="B10245" t="s">
        <v>33</v>
      </c>
      <c r="C10245" t="s">
        <v>4175</v>
      </c>
      <c r="D10245" s="1">
        <v>36020</v>
      </c>
      <c r="E10245" s="1">
        <v>43456</v>
      </c>
      <c r="F10245" t="s">
        <v>19</v>
      </c>
      <c r="I10245">
        <v>100</v>
      </c>
      <c r="J10245">
        <v>0</v>
      </c>
      <c r="K10245">
        <v>0</v>
      </c>
      <c r="L10245">
        <v>1206</v>
      </c>
      <c r="M10245">
        <v>1206</v>
      </c>
      <c r="N10245" t="s">
        <v>20</v>
      </c>
      <c r="O10245" t="s">
        <v>4176</v>
      </c>
      <c r="P10245" t="s">
        <v>28</v>
      </c>
      <c r="Q10245" t="s">
        <v>34233</v>
      </c>
      <c r="R10245" t="s">
        <v>34233</v>
      </c>
      <c r="S10245" t="s">
        <v>32628</v>
      </c>
      <c r="T10245" t="s">
        <v>34349</v>
      </c>
      <c r="AD10245" t="str">
        <f t="shared" si="1594"/>
        <v/>
      </c>
      <c r="AE10245" t="str">
        <f t="shared" si="1593"/>
        <v/>
      </c>
      <c r="AF10245" t="str">
        <f t="shared" si="1595"/>
        <v/>
      </c>
      <c r="AG10245" s="17">
        <v>1</v>
      </c>
      <c r="AH10245">
        <f t="shared" si="1589"/>
        <v>2.8</v>
      </c>
      <c r="AI10245">
        <v>0.14499999999999999</v>
      </c>
      <c r="AJ10245">
        <f t="shared" si="1591"/>
        <v>0.40599999999999997</v>
      </c>
      <c r="AK10245" t="str">
        <f t="shared" si="1590"/>
        <v/>
      </c>
      <c r="AL10245" t="str">
        <f t="shared" si="1592"/>
        <v/>
      </c>
    </row>
    <row r="10246" spans="1:38" x14ac:dyDescent="0.2">
      <c r="A10246" t="s">
        <v>25766</v>
      </c>
      <c r="B10246" t="s">
        <v>33</v>
      </c>
      <c r="C10246" t="s">
        <v>25767</v>
      </c>
      <c r="D10246" s="1">
        <v>40466</v>
      </c>
      <c r="E10246" s="1">
        <v>43456</v>
      </c>
      <c r="F10246" t="s">
        <v>474</v>
      </c>
      <c r="I10246">
        <v>100</v>
      </c>
      <c r="J10246">
        <v>0</v>
      </c>
      <c r="K10246">
        <v>0</v>
      </c>
      <c r="L10246">
        <v>436</v>
      </c>
      <c r="M10246">
        <v>436</v>
      </c>
      <c r="N10246" t="s">
        <v>20</v>
      </c>
      <c r="O10246" t="s">
        <v>25768</v>
      </c>
      <c r="P10246" t="s">
        <v>28</v>
      </c>
      <c r="Q10246" t="s">
        <v>34233</v>
      </c>
      <c r="R10246" t="s">
        <v>34233</v>
      </c>
      <c r="S10246" t="s">
        <v>32627</v>
      </c>
      <c r="T10246" t="s">
        <v>34358</v>
      </c>
      <c r="AD10246" t="str">
        <f t="shared" si="1594"/>
        <v/>
      </c>
      <c r="AE10246" t="str">
        <f t="shared" si="1593"/>
        <v/>
      </c>
      <c r="AF10246" t="str">
        <f t="shared" si="1595"/>
        <v/>
      </c>
      <c r="AG10246" t="str">
        <f>IF((S10246&lt;&gt;"tühi")*(AC10246&lt;&gt;""),AC10246,"")</f>
        <v/>
      </c>
      <c r="AH10246" t="str">
        <f t="shared" si="1589"/>
        <v/>
      </c>
      <c r="AI10246">
        <v>0.14499999999999999</v>
      </c>
      <c r="AJ10246" t="str">
        <f t="shared" si="1591"/>
        <v/>
      </c>
      <c r="AK10246" t="str">
        <f t="shared" si="1590"/>
        <v/>
      </c>
      <c r="AL10246" t="str">
        <f t="shared" si="1592"/>
        <v/>
      </c>
    </row>
    <row r="10247" spans="1:38" x14ac:dyDescent="0.2">
      <c r="A10247" t="s">
        <v>31099</v>
      </c>
      <c r="B10247" t="s">
        <v>33</v>
      </c>
      <c r="C10247" t="s">
        <v>31100</v>
      </c>
      <c r="D10247" s="1">
        <v>43859</v>
      </c>
      <c r="E10247" s="1">
        <v>44505</v>
      </c>
      <c r="F10247" t="s">
        <v>889</v>
      </c>
      <c r="I10247">
        <v>100</v>
      </c>
      <c r="J10247">
        <v>0</v>
      </c>
      <c r="K10247">
        <v>0</v>
      </c>
      <c r="L10247">
        <v>1746</v>
      </c>
      <c r="M10247">
        <v>1746</v>
      </c>
      <c r="N10247" t="s">
        <v>20</v>
      </c>
      <c r="O10247" t="s">
        <v>31101</v>
      </c>
      <c r="P10247" t="s">
        <v>2356</v>
      </c>
      <c r="Q10247" t="s">
        <v>34233</v>
      </c>
      <c r="R10247" t="s">
        <v>34233</v>
      </c>
      <c r="S10247" t="s">
        <v>33942</v>
      </c>
      <c r="T10247" t="s">
        <v>34233</v>
      </c>
      <c r="AD10247" t="str">
        <f t="shared" si="1594"/>
        <v/>
      </c>
      <c r="AE10247" t="str">
        <f t="shared" si="1593"/>
        <v/>
      </c>
      <c r="AF10247" t="str">
        <f t="shared" si="1595"/>
        <v/>
      </c>
      <c r="AG10247" t="str">
        <f>IF((S10247&lt;&gt;"tühi")*(AC10247&lt;&gt;""),AC10247,"")</f>
        <v/>
      </c>
      <c r="AH10247" t="str">
        <f t="shared" si="1589"/>
        <v/>
      </c>
      <c r="AI10247">
        <v>0.14499999999999999</v>
      </c>
      <c r="AJ10247" t="str">
        <f t="shared" si="1591"/>
        <v/>
      </c>
      <c r="AK10247" t="str">
        <f t="shared" si="1590"/>
        <v/>
      </c>
      <c r="AL10247" t="str">
        <f t="shared" si="1592"/>
        <v/>
      </c>
    </row>
    <row r="10248" spans="1:38" x14ac:dyDescent="0.2">
      <c r="A10248" t="s">
        <v>26425</v>
      </c>
      <c r="B10248" t="s">
        <v>33</v>
      </c>
      <c r="C10248" t="s">
        <v>26426</v>
      </c>
      <c r="D10248" s="1">
        <v>41248</v>
      </c>
      <c r="E10248" s="1">
        <v>44204</v>
      </c>
      <c r="F10248" t="s">
        <v>26</v>
      </c>
      <c r="I10248">
        <v>100</v>
      </c>
      <c r="J10248">
        <v>0</v>
      </c>
      <c r="K10248">
        <v>0</v>
      </c>
      <c r="L10248">
        <v>3159</v>
      </c>
      <c r="M10248">
        <v>3159</v>
      </c>
      <c r="N10248" t="s">
        <v>20</v>
      </c>
      <c r="O10248" t="s">
        <v>26427</v>
      </c>
      <c r="P10248" t="s">
        <v>44</v>
      </c>
      <c r="Q10248" t="s">
        <v>34233</v>
      </c>
      <c r="R10248" t="s">
        <v>34233</v>
      </c>
      <c r="S10248" t="s">
        <v>34233</v>
      </c>
      <c r="T10248" t="s">
        <v>34233</v>
      </c>
      <c r="AD10248" t="str">
        <f t="shared" si="1594"/>
        <v/>
      </c>
      <c r="AE10248" t="str">
        <f t="shared" si="1593"/>
        <v/>
      </c>
      <c r="AF10248" t="str">
        <f t="shared" si="1595"/>
        <v/>
      </c>
      <c r="AG10248" t="str">
        <f>IF((S10248&lt;&gt;"tühi")*(AC10248&lt;&gt;""),AC10248,"")</f>
        <v/>
      </c>
      <c r="AH10248" t="str">
        <f t="shared" si="1589"/>
        <v/>
      </c>
      <c r="AI10248">
        <v>0.14499999999999999</v>
      </c>
      <c r="AJ10248" t="str">
        <f t="shared" si="1591"/>
        <v/>
      </c>
      <c r="AK10248" t="str">
        <f t="shared" si="1590"/>
        <v/>
      </c>
      <c r="AL10248" t="str">
        <f t="shared" si="1592"/>
        <v/>
      </c>
    </row>
    <row r="10249" spans="1:38" x14ac:dyDescent="0.2">
      <c r="A10249" t="s">
        <v>11574</v>
      </c>
      <c r="B10249" t="s">
        <v>33</v>
      </c>
      <c r="C10249" t="s">
        <v>11575</v>
      </c>
      <c r="D10249" s="1">
        <v>36545</v>
      </c>
      <c r="E10249" s="1">
        <v>44112</v>
      </c>
      <c r="F10249" t="s">
        <v>19</v>
      </c>
      <c r="I10249">
        <v>100</v>
      </c>
      <c r="J10249">
        <v>0</v>
      </c>
      <c r="K10249">
        <v>0</v>
      </c>
      <c r="L10249">
        <v>2400</v>
      </c>
      <c r="M10249">
        <v>2400</v>
      </c>
      <c r="N10249" t="s">
        <v>20</v>
      </c>
      <c r="O10249" t="s">
        <v>11576</v>
      </c>
      <c r="P10249" t="s">
        <v>28</v>
      </c>
      <c r="Q10249" t="s">
        <v>34233</v>
      </c>
      <c r="R10249" t="s">
        <v>34233</v>
      </c>
      <c r="S10249" t="s">
        <v>33798</v>
      </c>
      <c r="T10249" t="s">
        <v>34349</v>
      </c>
      <c r="U10249" t="s">
        <v>32634</v>
      </c>
      <c r="V10249" t="s">
        <v>33659</v>
      </c>
      <c r="AC10249">
        <v>1</v>
      </c>
      <c r="AD10249" t="str">
        <f t="shared" si="1594"/>
        <v/>
      </c>
      <c r="AE10249" t="str">
        <f t="shared" si="1593"/>
        <v/>
      </c>
      <c r="AF10249" t="str">
        <f t="shared" si="1595"/>
        <v/>
      </c>
      <c r="AG10249">
        <f>IF((S10249&lt;&gt;"tühi")*(AC10249&lt;&gt;""),AC10249,"")</f>
        <v>1</v>
      </c>
      <c r="AH10249">
        <f t="shared" si="1589"/>
        <v>2.8</v>
      </c>
      <c r="AI10249">
        <v>0.14499999999999999</v>
      </c>
      <c r="AJ10249">
        <f t="shared" si="1591"/>
        <v>0.40599999999999997</v>
      </c>
      <c r="AK10249" t="str">
        <f t="shared" si="1590"/>
        <v/>
      </c>
      <c r="AL10249" t="str">
        <f t="shared" si="1592"/>
        <v/>
      </c>
    </row>
    <row r="10250" spans="1:38" x14ac:dyDescent="0.2">
      <c r="A10250" t="s">
        <v>12422</v>
      </c>
      <c r="B10250" t="s">
        <v>33</v>
      </c>
      <c r="C10250" t="s">
        <v>12423</v>
      </c>
      <c r="D10250" s="1">
        <v>36609</v>
      </c>
      <c r="E10250" s="1">
        <v>44204</v>
      </c>
      <c r="F10250" t="s">
        <v>19</v>
      </c>
      <c r="I10250">
        <v>100</v>
      </c>
      <c r="J10250">
        <v>0</v>
      </c>
      <c r="K10250">
        <v>0</v>
      </c>
      <c r="L10250">
        <v>2424</v>
      </c>
      <c r="M10250">
        <v>2424</v>
      </c>
      <c r="N10250" t="s">
        <v>20</v>
      </c>
      <c r="O10250" t="s">
        <v>12424</v>
      </c>
      <c r="P10250" t="s">
        <v>28</v>
      </c>
      <c r="Q10250" t="s">
        <v>34233</v>
      </c>
      <c r="R10250" t="s">
        <v>34233</v>
      </c>
      <c r="S10250" t="s">
        <v>33797</v>
      </c>
      <c r="T10250" t="s">
        <v>34349</v>
      </c>
      <c r="AD10250" t="str">
        <f t="shared" si="1594"/>
        <v/>
      </c>
      <c r="AE10250" t="str">
        <f t="shared" si="1593"/>
        <v/>
      </c>
      <c r="AF10250" t="str">
        <f t="shared" si="1595"/>
        <v/>
      </c>
      <c r="AG10250" s="17">
        <v>1</v>
      </c>
      <c r="AH10250">
        <f t="shared" si="1589"/>
        <v>2.8</v>
      </c>
      <c r="AI10250">
        <v>0.14499999999999999</v>
      </c>
      <c r="AJ10250">
        <f t="shared" si="1591"/>
        <v>0.40599999999999997</v>
      </c>
      <c r="AK10250" t="str">
        <f t="shared" si="1590"/>
        <v/>
      </c>
      <c r="AL10250" t="str">
        <f t="shared" si="1592"/>
        <v/>
      </c>
    </row>
    <row r="10251" spans="1:38" x14ac:dyDescent="0.2">
      <c r="A10251" t="s">
        <v>10013</v>
      </c>
      <c r="B10251" t="s">
        <v>33</v>
      </c>
      <c r="C10251" t="s">
        <v>10014</v>
      </c>
      <c r="D10251" s="1">
        <v>36440</v>
      </c>
      <c r="E10251" s="1">
        <v>44112</v>
      </c>
      <c r="F10251" t="s">
        <v>19</v>
      </c>
      <c r="I10251">
        <v>100</v>
      </c>
      <c r="J10251">
        <v>0</v>
      </c>
      <c r="K10251">
        <v>0</v>
      </c>
      <c r="L10251">
        <v>3107</v>
      </c>
      <c r="M10251">
        <v>3107</v>
      </c>
      <c r="N10251" t="s">
        <v>20</v>
      </c>
      <c r="O10251" t="s">
        <v>10015</v>
      </c>
      <c r="P10251" t="s">
        <v>28</v>
      </c>
      <c r="Q10251" t="s">
        <v>34233</v>
      </c>
      <c r="R10251" t="s">
        <v>34233</v>
      </c>
      <c r="S10251" t="s">
        <v>33801</v>
      </c>
      <c r="T10251" t="s">
        <v>34349</v>
      </c>
      <c r="AD10251" t="str">
        <f t="shared" si="1594"/>
        <v/>
      </c>
      <c r="AE10251" t="str">
        <f t="shared" si="1593"/>
        <v/>
      </c>
      <c r="AF10251" t="str">
        <f t="shared" si="1595"/>
        <v/>
      </c>
      <c r="AG10251" s="17">
        <v>1</v>
      </c>
      <c r="AH10251">
        <f t="shared" si="1589"/>
        <v>2.8</v>
      </c>
      <c r="AI10251">
        <v>0.14499999999999999</v>
      </c>
      <c r="AJ10251">
        <f t="shared" si="1591"/>
        <v>0.40599999999999997</v>
      </c>
      <c r="AK10251" t="str">
        <f t="shared" si="1590"/>
        <v/>
      </c>
      <c r="AL10251" t="str">
        <f t="shared" si="1592"/>
        <v/>
      </c>
    </row>
    <row r="10252" spans="1:38" x14ac:dyDescent="0.2">
      <c r="A10252" t="s">
        <v>1902</v>
      </c>
      <c r="B10252" t="s">
        <v>33</v>
      </c>
      <c r="C10252" t="s">
        <v>1903</v>
      </c>
      <c r="D10252" s="1">
        <v>35719</v>
      </c>
      <c r="E10252" s="1">
        <v>43456</v>
      </c>
      <c r="F10252" t="s">
        <v>19</v>
      </c>
      <c r="I10252">
        <v>100</v>
      </c>
      <c r="J10252">
        <v>0</v>
      </c>
      <c r="K10252">
        <v>0</v>
      </c>
      <c r="L10252">
        <v>3217</v>
      </c>
      <c r="M10252">
        <v>3217</v>
      </c>
      <c r="N10252" t="s">
        <v>20</v>
      </c>
      <c r="O10252" t="s">
        <v>1904</v>
      </c>
      <c r="P10252" t="s">
        <v>28</v>
      </c>
      <c r="Q10252" t="s">
        <v>34233</v>
      </c>
      <c r="R10252" t="s">
        <v>34233</v>
      </c>
      <c r="S10252" t="s">
        <v>33797</v>
      </c>
      <c r="T10252" t="s">
        <v>34349</v>
      </c>
      <c r="AD10252" t="str">
        <f t="shared" si="1594"/>
        <v/>
      </c>
      <c r="AE10252" t="str">
        <f t="shared" si="1593"/>
        <v/>
      </c>
      <c r="AF10252" t="str">
        <f t="shared" si="1595"/>
        <v/>
      </c>
      <c r="AG10252" s="17">
        <v>1</v>
      </c>
      <c r="AH10252">
        <f t="shared" si="1589"/>
        <v>2.8</v>
      </c>
      <c r="AI10252">
        <v>0.14499999999999999</v>
      </c>
      <c r="AJ10252">
        <f t="shared" si="1591"/>
        <v>0.40599999999999997</v>
      </c>
      <c r="AK10252" t="str">
        <f t="shared" si="1590"/>
        <v/>
      </c>
      <c r="AL10252" t="str">
        <f t="shared" si="1592"/>
        <v/>
      </c>
    </row>
    <row r="10253" spans="1:38" x14ac:dyDescent="0.2">
      <c r="A10253" t="s">
        <v>9588</v>
      </c>
      <c r="B10253" t="s">
        <v>33</v>
      </c>
      <c r="C10253" t="s">
        <v>9589</v>
      </c>
      <c r="D10253" s="1">
        <v>36312</v>
      </c>
      <c r="E10253" s="1">
        <v>43456</v>
      </c>
      <c r="F10253" t="s">
        <v>474</v>
      </c>
      <c r="I10253">
        <v>100</v>
      </c>
      <c r="J10253">
        <v>0</v>
      </c>
      <c r="K10253">
        <v>0</v>
      </c>
      <c r="L10253">
        <v>112</v>
      </c>
      <c r="M10253">
        <v>112</v>
      </c>
      <c r="N10253" t="s">
        <v>20</v>
      </c>
      <c r="O10253" t="s">
        <v>9590</v>
      </c>
      <c r="P10253" t="s">
        <v>28</v>
      </c>
      <c r="Q10253" t="s">
        <v>34233</v>
      </c>
      <c r="R10253" t="s">
        <v>34233</v>
      </c>
      <c r="S10253" t="s">
        <v>32627</v>
      </c>
      <c r="T10253" t="s">
        <v>34233</v>
      </c>
      <c r="AD10253" t="str">
        <f t="shared" si="1594"/>
        <v/>
      </c>
      <c r="AE10253" t="str">
        <f t="shared" si="1593"/>
        <v/>
      </c>
      <c r="AF10253" t="str">
        <f t="shared" si="1595"/>
        <v/>
      </c>
      <c r="AG10253" t="str">
        <f>IF((S10253&lt;&gt;"tühi")*(AC10253&lt;&gt;""),AC10253,"")</f>
        <v/>
      </c>
      <c r="AH10253" t="str">
        <f t="shared" si="1589"/>
        <v/>
      </c>
      <c r="AI10253">
        <v>0.14499999999999999</v>
      </c>
      <c r="AJ10253" t="str">
        <f t="shared" si="1591"/>
        <v/>
      </c>
      <c r="AK10253" t="str">
        <f t="shared" si="1590"/>
        <v/>
      </c>
      <c r="AL10253" t="str">
        <f t="shared" si="1592"/>
        <v/>
      </c>
    </row>
    <row r="10254" spans="1:38" x14ac:dyDescent="0.2">
      <c r="A10254" t="s">
        <v>6212</v>
      </c>
      <c r="B10254" t="s">
        <v>33</v>
      </c>
      <c r="C10254" t="s">
        <v>6213</v>
      </c>
      <c r="D10254" s="1">
        <v>36095</v>
      </c>
      <c r="E10254" s="1">
        <v>43456</v>
      </c>
      <c r="F10254" t="s">
        <v>19</v>
      </c>
      <c r="I10254">
        <v>100</v>
      </c>
      <c r="J10254">
        <v>0</v>
      </c>
      <c r="K10254">
        <v>0</v>
      </c>
      <c r="L10254">
        <v>1797</v>
      </c>
      <c r="M10254">
        <v>1797</v>
      </c>
      <c r="N10254" t="s">
        <v>20</v>
      </c>
      <c r="O10254" t="s">
        <v>6214</v>
      </c>
      <c r="P10254" t="s">
        <v>28</v>
      </c>
      <c r="Q10254" t="s">
        <v>34233</v>
      </c>
      <c r="R10254" t="s">
        <v>34233</v>
      </c>
      <c r="S10254" t="s">
        <v>32628</v>
      </c>
      <c r="T10254" t="s">
        <v>34357</v>
      </c>
      <c r="AD10254" t="str">
        <f t="shared" si="1594"/>
        <v/>
      </c>
      <c r="AE10254" t="str">
        <f t="shared" si="1593"/>
        <v/>
      </c>
      <c r="AF10254" t="str">
        <f t="shared" si="1595"/>
        <v/>
      </c>
      <c r="AG10254" s="17">
        <v>1</v>
      </c>
      <c r="AH10254">
        <f t="shared" si="1589"/>
        <v>2.8</v>
      </c>
      <c r="AI10254">
        <v>0.14499999999999999</v>
      </c>
      <c r="AJ10254">
        <f t="shared" si="1591"/>
        <v>0.40599999999999997</v>
      </c>
      <c r="AK10254" t="str">
        <f t="shared" si="1590"/>
        <v/>
      </c>
      <c r="AL10254" t="str">
        <f t="shared" si="1592"/>
        <v/>
      </c>
    </row>
    <row r="10255" spans="1:38" x14ac:dyDescent="0.2">
      <c r="A10255" t="s">
        <v>2450</v>
      </c>
      <c r="B10255" t="s">
        <v>33</v>
      </c>
      <c r="C10255" t="s">
        <v>2451</v>
      </c>
      <c r="D10255" s="1">
        <v>35774</v>
      </c>
      <c r="E10255" s="1">
        <v>43456</v>
      </c>
      <c r="F10255" t="s">
        <v>19</v>
      </c>
      <c r="I10255">
        <v>100</v>
      </c>
      <c r="J10255">
        <v>0</v>
      </c>
      <c r="K10255">
        <v>0</v>
      </c>
      <c r="L10255">
        <v>3463</v>
      </c>
      <c r="M10255">
        <v>3463</v>
      </c>
      <c r="N10255" t="s">
        <v>20</v>
      </c>
      <c r="O10255" t="s">
        <v>2452</v>
      </c>
      <c r="P10255" t="s">
        <v>28</v>
      </c>
      <c r="Q10255" t="s">
        <v>34233</v>
      </c>
      <c r="R10255" t="s">
        <v>34233</v>
      </c>
      <c r="S10255" t="s">
        <v>33807</v>
      </c>
      <c r="T10255" t="s">
        <v>34349</v>
      </c>
      <c r="AD10255" t="str">
        <f t="shared" si="1594"/>
        <v/>
      </c>
      <c r="AE10255" t="str">
        <f t="shared" si="1593"/>
        <v/>
      </c>
      <c r="AF10255" t="str">
        <f t="shared" si="1595"/>
        <v/>
      </c>
      <c r="AG10255" s="17">
        <v>1</v>
      </c>
      <c r="AH10255">
        <f t="shared" si="1589"/>
        <v>2.8</v>
      </c>
      <c r="AI10255">
        <v>0.14499999999999999</v>
      </c>
      <c r="AJ10255">
        <f t="shared" si="1591"/>
        <v>0.40599999999999997</v>
      </c>
      <c r="AK10255" t="str">
        <f t="shared" si="1590"/>
        <v/>
      </c>
      <c r="AL10255" t="str">
        <f t="shared" si="1592"/>
        <v/>
      </c>
    </row>
    <row r="10256" spans="1:38" x14ac:dyDescent="0.2">
      <c r="A10256" t="s">
        <v>2151</v>
      </c>
      <c r="B10256" t="s">
        <v>33</v>
      </c>
      <c r="C10256" t="s">
        <v>2152</v>
      </c>
      <c r="D10256" s="1">
        <v>35712</v>
      </c>
      <c r="E10256" s="1">
        <v>44182</v>
      </c>
      <c r="F10256" t="s">
        <v>19</v>
      </c>
      <c r="I10256">
        <v>100</v>
      </c>
      <c r="J10256">
        <v>0</v>
      </c>
      <c r="K10256">
        <v>0</v>
      </c>
      <c r="L10256">
        <v>2304</v>
      </c>
      <c r="M10256">
        <v>2304</v>
      </c>
      <c r="N10256" t="s">
        <v>20</v>
      </c>
      <c r="O10256" t="s">
        <v>2153</v>
      </c>
      <c r="P10256" t="s">
        <v>28</v>
      </c>
      <c r="Q10256" t="s">
        <v>34233</v>
      </c>
      <c r="R10256" t="s">
        <v>34233</v>
      </c>
      <c r="S10256" t="s">
        <v>32628</v>
      </c>
      <c r="T10256" t="s">
        <v>34357</v>
      </c>
      <c r="AD10256" t="str">
        <f t="shared" si="1594"/>
        <v/>
      </c>
      <c r="AE10256" t="str">
        <f t="shared" si="1593"/>
        <v/>
      </c>
      <c r="AF10256" t="str">
        <f t="shared" si="1595"/>
        <v/>
      </c>
      <c r="AG10256" s="17">
        <v>1</v>
      </c>
      <c r="AH10256">
        <f t="shared" si="1589"/>
        <v>2.8</v>
      </c>
      <c r="AI10256">
        <v>0.14499999999999999</v>
      </c>
      <c r="AJ10256">
        <f t="shared" si="1591"/>
        <v>0.40599999999999997</v>
      </c>
      <c r="AK10256" t="str">
        <f t="shared" si="1590"/>
        <v/>
      </c>
      <c r="AL10256" t="str">
        <f t="shared" si="1592"/>
        <v/>
      </c>
    </row>
    <row r="10257" spans="1:39" x14ac:dyDescent="0.2">
      <c r="A10257" t="s">
        <v>2319</v>
      </c>
      <c r="B10257" t="s">
        <v>33</v>
      </c>
      <c r="C10257" t="s">
        <v>2320</v>
      </c>
      <c r="D10257" s="1">
        <v>35794</v>
      </c>
      <c r="E10257" s="1">
        <v>43456</v>
      </c>
      <c r="F10257" t="s">
        <v>19</v>
      </c>
      <c r="I10257">
        <v>100</v>
      </c>
      <c r="J10257">
        <v>0</v>
      </c>
      <c r="K10257">
        <v>0</v>
      </c>
      <c r="L10257">
        <v>3180</v>
      </c>
      <c r="M10257">
        <v>3180</v>
      </c>
      <c r="N10257" t="s">
        <v>20</v>
      </c>
      <c r="O10257" t="s">
        <v>2321</v>
      </c>
      <c r="P10257" t="s">
        <v>28</v>
      </c>
      <c r="Q10257" t="s">
        <v>34233</v>
      </c>
      <c r="R10257" t="s">
        <v>34233</v>
      </c>
      <c r="S10257" t="s">
        <v>33801</v>
      </c>
      <c r="T10257" t="s">
        <v>34349</v>
      </c>
      <c r="U10257" t="s">
        <v>32634</v>
      </c>
      <c r="V10257" t="s">
        <v>32695</v>
      </c>
      <c r="W10257">
        <v>636</v>
      </c>
      <c r="Y10257">
        <v>1</v>
      </c>
      <c r="AA10257">
        <v>8.5</v>
      </c>
      <c r="AC10257">
        <v>1</v>
      </c>
      <c r="AD10257" t="str">
        <f t="shared" si="1594"/>
        <v/>
      </c>
      <c r="AE10257" t="str">
        <f t="shared" si="1593"/>
        <v/>
      </c>
      <c r="AF10257" t="str">
        <f t="shared" si="1595"/>
        <v/>
      </c>
      <c r="AG10257">
        <f>IF((S10257&lt;&gt;"tühi")*(AC10257&lt;&gt;""),AC10257,"")</f>
        <v>1</v>
      </c>
      <c r="AH10257">
        <f t="shared" si="1589"/>
        <v>2.8</v>
      </c>
      <c r="AI10257">
        <v>0.14499999999999999</v>
      </c>
      <c r="AJ10257">
        <f t="shared" si="1591"/>
        <v>0.40599999999999997</v>
      </c>
      <c r="AK10257" t="str">
        <f t="shared" si="1590"/>
        <v/>
      </c>
      <c r="AL10257" t="str">
        <f t="shared" si="1592"/>
        <v/>
      </c>
      <c r="AM10257" t="s">
        <v>34117</v>
      </c>
    </row>
    <row r="10258" spans="1:39" x14ac:dyDescent="0.2">
      <c r="A10258" t="s">
        <v>2181</v>
      </c>
      <c r="B10258" t="s">
        <v>33</v>
      </c>
      <c r="C10258" t="s">
        <v>2182</v>
      </c>
      <c r="D10258" s="1">
        <v>35712</v>
      </c>
      <c r="E10258" s="1">
        <v>44204</v>
      </c>
      <c r="F10258" t="s">
        <v>19</v>
      </c>
      <c r="I10258">
        <v>100</v>
      </c>
      <c r="J10258">
        <v>0</v>
      </c>
      <c r="K10258">
        <v>0</v>
      </c>
      <c r="L10258">
        <v>2156</v>
      </c>
      <c r="M10258">
        <v>2156</v>
      </c>
      <c r="N10258" t="s">
        <v>20</v>
      </c>
      <c r="O10258" t="s">
        <v>2183</v>
      </c>
      <c r="P10258" t="s">
        <v>28</v>
      </c>
      <c r="Q10258" t="s">
        <v>34233</v>
      </c>
      <c r="R10258" t="s">
        <v>34233</v>
      </c>
      <c r="S10258" t="s">
        <v>32628</v>
      </c>
      <c r="T10258" t="s">
        <v>34357</v>
      </c>
      <c r="AD10258" t="str">
        <f t="shared" si="1594"/>
        <v/>
      </c>
      <c r="AE10258" t="str">
        <f t="shared" si="1593"/>
        <v/>
      </c>
      <c r="AF10258" t="str">
        <f t="shared" si="1595"/>
        <v/>
      </c>
      <c r="AG10258" s="17">
        <v>1</v>
      </c>
      <c r="AH10258">
        <f t="shared" si="1589"/>
        <v>2.8</v>
      </c>
      <c r="AI10258">
        <v>0.14499999999999999</v>
      </c>
      <c r="AJ10258">
        <f t="shared" si="1591"/>
        <v>0.40599999999999997</v>
      </c>
      <c r="AK10258" t="str">
        <f t="shared" si="1590"/>
        <v/>
      </c>
      <c r="AL10258" t="str">
        <f t="shared" si="1592"/>
        <v/>
      </c>
    </row>
    <row r="10259" spans="1:39" x14ac:dyDescent="0.2">
      <c r="A10259" t="s">
        <v>1278</v>
      </c>
      <c r="B10259" t="s">
        <v>33</v>
      </c>
      <c r="C10259" t="s">
        <v>1279</v>
      </c>
      <c r="D10259" s="1">
        <v>35377</v>
      </c>
      <c r="E10259" s="1">
        <v>44103</v>
      </c>
      <c r="F10259" t="s">
        <v>19</v>
      </c>
      <c r="I10259">
        <v>100</v>
      </c>
      <c r="J10259">
        <v>0</v>
      </c>
      <c r="K10259">
        <v>0</v>
      </c>
      <c r="L10259">
        <v>1200</v>
      </c>
      <c r="M10259">
        <v>1200</v>
      </c>
      <c r="N10259" t="s">
        <v>20</v>
      </c>
      <c r="O10259" t="s">
        <v>1280</v>
      </c>
      <c r="P10259" t="s">
        <v>28</v>
      </c>
      <c r="Q10259" t="s">
        <v>34233</v>
      </c>
      <c r="R10259" t="s">
        <v>34233</v>
      </c>
      <c r="S10259" t="s">
        <v>32628</v>
      </c>
      <c r="T10259" t="s">
        <v>34349</v>
      </c>
      <c r="AD10259" t="str">
        <f t="shared" si="1594"/>
        <v/>
      </c>
      <c r="AE10259" t="str">
        <f t="shared" si="1593"/>
        <v/>
      </c>
      <c r="AF10259" t="str">
        <f t="shared" si="1595"/>
        <v/>
      </c>
      <c r="AG10259" s="17">
        <v>1</v>
      </c>
      <c r="AH10259">
        <f t="shared" si="1589"/>
        <v>2.8</v>
      </c>
      <c r="AI10259">
        <v>0.14499999999999999</v>
      </c>
      <c r="AJ10259">
        <f t="shared" si="1591"/>
        <v>0.40599999999999997</v>
      </c>
      <c r="AK10259" t="str">
        <f t="shared" si="1590"/>
        <v/>
      </c>
      <c r="AL10259" t="str">
        <f t="shared" si="1592"/>
        <v/>
      </c>
    </row>
    <row r="10260" spans="1:39" x14ac:dyDescent="0.2">
      <c r="A10260" t="s">
        <v>14940</v>
      </c>
      <c r="B10260" t="s">
        <v>33</v>
      </c>
      <c r="C10260" t="s">
        <v>14941</v>
      </c>
      <c r="D10260" s="1">
        <v>37299</v>
      </c>
      <c r="E10260" s="1">
        <v>44204</v>
      </c>
      <c r="F10260" t="s">
        <v>19</v>
      </c>
      <c r="I10260">
        <v>100</v>
      </c>
      <c r="J10260">
        <v>0</v>
      </c>
      <c r="K10260">
        <v>0</v>
      </c>
      <c r="L10260">
        <v>1842</v>
      </c>
      <c r="M10260">
        <v>1842</v>
      </c>
      <c r="N10260" t="s">
        <v>20</v>
      </c>
      <c r="O10260" t="s">
        <v>14942</v>
      </c>
      <c r="P10260" t="s">
        <v>28</v>
      </c>
      <c r="Q10260" t="s">
        <v>34233</v>
      </c>
      <c r="R10260" t="s">
        <v>34233</v>
      </c>
      <c r="S10260" t="s">
        <v>32628</v>
      </c>
      <c r="T10260" t="s">
        <v>32634</v>
      </c>
      <c r="AD10260" t="str">
        <f t="shared" si="1594"/>
        <v/>
      </c>
      <c r="AE10260" t="str">
        <f t="shared" si="1593"/>
        <v/>
      </c>
      <c r="AF10260" t="str">
        <f t="shared" si="1595"/>
        <v/>
      </c>
      <c r="AG10260" s="17">
        <v>1</v>
      </c>
      <c r="AH10260">
        <f t="shared" si="1589"/>
        <v>2.8</v>
      </c>
      <c r="AI10260">
        <v>0.14499999999999999</v>
      </c>
      <c r="AJ10260">
        <f t="shared" si="1591"/>
        <v>0.40599999999999997</v>
      </c>
      <c r="AK10260" t="str">
        <f t="shared" si="1590"/>
        <v/>
      </c>
      <c r="AL10260" t="str">
        <f t="shared" si="1592"/>
        <v/>
      </c>
    </row>
    <row r="10261" spans="1:39" x14ac:dyDescent="0.2">
      <c r="A10261" t="s">
        <v>26886</v>
      </c>
      <c r="B10261" t="s">
        <v>33</v>
      </c>
      <c r="C10261" t="s">
        <v>26887</v>
      </c>
      <c r="D10261" s="1">
        <v>41569</v>
      </c>
      <c r="E10261" s="1">
        <v>44546</v>
      </c>
      <c r="F10261" t="s">
        <v>26</v>
      </c>
      <c r="I10261">
        <v>100</v>
      </c>
      <c r="J10261">
        <v>0</v>
      </c>
      <c r="K10261">
        <v>0</v>
      </c>
      <c r="L10261">
        <v>2794</v>
      </c>
      <c r="M10261">
        <v>2794</v>
      </c>
      <c r="N10261" t="s">
        <v>20</v>
      </c>
      <c r="O10261" t="s">
        <v>26888</v>
      </c>
      <c r="P10261" t="s">
        <v>44</v>
      </c>
      <c r="Q10261" t="s">
        <v>34233</v>
      </c>
      <c r="R10261" t="s">
        <v>34233</v>
      </c>
      <c r="S10261" t="s">
        <v>34233</v>
      </c>
      <c r="T10261" t="s">
        <v>34233</v>
      </c>
      <c r="AD10261" t="str">
        <f t="shared" si="1594"/>
        <v/>
      </c>
      <c r="AE10261" t="str">
        <f t="shared" si="1593"/>
        <v/>
      </c>
      <c r="AF10261" t="str">
        <f t="shared" si="1595"/>
        <v/>
      </c>
      <c r="AG10261" t="str">
        <f>IF((S10261&lt;&gt;"tühi")*(AC10261&lt;&gt;""),AC10261,"")</f>
        <v/>
      </c>
      <c r="AH10261" t="str">
        <f t="shared" si="1589"/>
        <v/>
      </c>
      <c r="AI10261">
        <v>0.14499999999999999</v>
      </c>
      <c r="AJ10261" t="str">
        <f t="shared" si="1591"/>
        <v/>
      </c>
      <c r="AK10261" t="str">
        <f t="shared" si="1590"/>
        <v/>
      </c>
      <c r="AL10261" t="str">
        <f t="shared" si="1592"/>
        <v/>
      </c>
    </row>
    <row r="10262" spans="1:39" x14ac:dyDescent="0.2">
      <c r="A10262" t="s">
        <v>1605</v>
      </c>
      <c r="B10262" t="s">
        <v>33</v>
      </c>
      <c r="C10262" t="s">
        <v>1606</v>
      </c>
      <c r="D10262" s="1">
        <v>35594</v>
      </c>
      <c r="E10262" s="1">
        <v>43456</v>
      </c>
      <c r="F10262" t="s">
        <v>19</v>
      </c>
      <c r="I10262">
        <v>100</v>
      </c>
      <c r="J10262">
        <v>0</v>
      </c>
      <c r="K10262">
        <v>0</v>
      </c>
      <c r="L10262">
        <v>1449</v>
      </c>
      <c r="M10262">
        <v>1449</v>
      </c>
      <c r="N10262" t="s">
        <v>20</v>
      </c>
      <c r="O10262" t="s">
        <v>1607</v>
      </c>
      <c r="P10262" t="s">
        <v>28</v>
      </c>
      <c r="Q10262" t="s">
        <v>34233</v>
      </c>
      <c r="R10262" t="s">
        <v>34233</v>
      </c>
      <c r="S10262" t="s">
        <v>32628</v>
      </c>
      <c r="T10262" t="s">
        <v>34349</v>
      </c>
      <c r="AD10262" t="str">
        <f t="shared" si="1594"/>
        <v/>
      </c>
      <c r="AE10262" t="str">
        <f t="shared" si="1593"/>
        <v/>
      </c>
      <c r="AF10262" t="str">
        <f t="shared" si="1595"/>
        <v/>
      </c>
      <c r="AG10262" s="17">
        <v>1</v>
      </c>
      <c r="AH10262">
        <f t="shared" si="1589"/>
        <v>2.8</v>
      </c>
      <c r="AI10262">
        <v>0.14499999999999999</v>
      </c>
      <c r="AJ10262">
        <f t="shared" si="1591"/>
        <v>0.40599999999999997</v>
      </c>
      <c r="AK10262" t="str">
        <f t="shared" si="1590"/>
        <v/>
      </c>
      <c r="AL10262" t="str">
        <f t="shared" si="1592"/>
        <v/>
      </c>
    </row>
    <row r="10263" spans="1:39" x14ac:dyDescent="0.2">
      <c r="A10263" t="s">
        <v>6373</v>
      </c>
      <c r="B10263" t="s">
        <v>33</v>
      </c>
      <c r="C10263" t="s">
        <v>6374</v>
      </c>
      <c r="D10263" s="1">
        <v>36171</v>
      </c>
      <c r="E10263" s="1">
        <v>43456</v>
      </c>
      <c r="F10263" t="s">
        <v>19</v>
      </c>
      <c r="I10263">
        <v>100</v>
      </c>
      <c r="J10263">
        <v>0</v>
      </c>
      <c r="K10263">
        <v>0</v>
      </c>
      <c r="L10263">
        <v>1202</v>
      </c>
      <c r="M10263">
        <v>1202</v>
      </c>
      <c r="N10263" t="s">
        <v>20</v>
      </c>
      <c r="O10263" t="s">
        <v>6375</v>
      </c>
      <c r="P10263" t="s">
        <v>28</v>
      </c>
      <c r="Q10263" t="s">
        <v>34233</v>
      </c>
      <c r="R10263" t="s">
        <v>34233</v>
      </c>
      <c r="S10263" t="s">
        <v>32628</v>
      </c>
      <c r="T10263" t="s">
        <v>34366</v>
      </c>
      <c r="AD10263" t="str">
        <f t="shared" si="1594"/>
        <v/>
      </c>
      <c r="AE10263" t="str">
        <f t="shared" si="1593"/>
        <v/>
      </c>
      <c r="AF10263" t="str">
        <f t="shared" si="1595"/>
        <v/>
      </c>
      <c r="AG10263" s="17">
        <v>1</v>
      </c>
      <c r="AH10263">
        <f t="shared" si="1589"/>
        <v>2.8</v>
      </c>
      <c r="AI10263">
        <v>0.14499999999999999</v>
      </c>
      <c r="AJ10263">
        <f t="shared" si="1591"/>
        <v>0.40599999999999997</v>
      </c>
      <c r="AK10263" t="str">
        <f t="shared" si="1590"/>
        <v/>
      </c>
      <c r="AL10263" t="str">
        <f t="shared" si="1592"/>
        <v/>
      </c>
    </row>
    <row r="10264" spans="1:39" x14ac:dyDescent="0.2">
      <c r="A10264" t="s">
        <v>27663</v>
      </c>
      <c r="B10264" t="s">
        <v>33</v>
      </c>
      <c r="C10264" t="s">
        <v>27664</v>
      </c>
      <c r="D10264" s="1">
        <v>41925</v>
      </c>
      <c r="E10264" s="1">
        <v>43456</v>
      </c>
      <c r="F10264" t="s">
        <v>19</v>
      </c>
      <c r="I10264">
        <v>100</v>
      </c>
      <c r="J10264">
        <v>0</v>
      </c>
      <c r="K10264">
        <v>0</v>
      </c>
      <c r="L10264">
        <v>206</v>
      </c>
      <c r="M10264">
        <v>206</v>
      </c>
      <c r="N10264" t="s">
        <v>20</v>
      </c>
      <c r="O10264" t="s">
        <v>6375</v>
      </c>
      <c r="P10264" t="s">
        <v>28</v>
      </c>
      <c r="Q10264" t="s">
        <v>34233</v>
      </c>
      <c r="R10264" t="s">
        <v>34233</v>
      </c>
      <c r="S10264" t="s">
        <v>32627</v>
      </c>
      <c r="T10264" t="s">
        <v>34360</v>
      </c>
      <c r="AD10264" t="str">
        <f t="shared" si="1594"/>
        <v/>
      </c>
      <c r="AE10264" t="str">
        <f t="shared" si="1593"/>
        <v/>
      </c>
      <c r="AF10264" t="str">
        <f t="shared" si="1595"/>
        <v/>
      </c>
      <c r="AG10264" t="str">
        <f>IF((S10264&lt;&gt;"tühi")*(AC10264&lt;&gt;""),AC10264,"")</f>
        <v/>
      </c>
      <c r="AH10264" t="str">
        <f t="shared" si="1589"/>
        <v/>
      </c>
      <c r="AI10264">
        <v>0.14499999999999999</v>
      </c>
      <c r="AJ10264" t="str">
        <f t="shared" si="1591"/>
        <v/>
      </c>
      <c r="AK10264" t="str">
        <f t="shared" si="1590"/>
        <v/>
      </c>
      <c r="AL10264" t="str">
        <f t="shared" si="1592"/>
        <v/>
      </c>
    </row>
    <row r="10265" spans="1:39" x14ac:dyDescent="0.2">
      <c r="A10265" t="s">
        <v>14418</v>
      </c>
      <c r="B10265" t="s">
        <v>33</v>
      </c>
      <c r="C10265" t="s">
        <v>14419</v>
      </c>
      <c r="D10265" s="1">
        <v>37285</v>
      </c>
      <c r="E10265" s="1">
        <v>43456</v>
      </c>
      <c r="F10265" t="s">
        <v>19</v>
      </c>
      <c r="I10265">
        <v>100</v>
      </c>
      <c r="J10265">
        <v>0</v>
      </c>
      <c r="K10265">
        <v>0</v>
      </c>
      <c r="L10265">
        <v>1435</v>
      </c>
      <c r="M10265">
        <v>1435</v>
      </c>
      <c r="N10265" t="s">
        <v>20</v>
      </c>
      <c r="O10265" t="s">
        <v>14420</v>
      </c>
      <c r="P10265" t="s">
        <v>28</v>
      </c>
      <c r="Q10265" t="s">
        <v>34233</v>
      </c>
      <c r="R10265" t="s">
        <v>34233</v>
      </c>
      <c r="S10265" t="s">
        <v>32628</v>
      </c>
      <c r="T10265" t="s">
        <v>34349</v>
      </c>
      <c r="AD10265" t="str">
        <f t="shared" si="1594"/>
        <v/>
      </c>
      <c r="AE10265" t="str">
        <f t="shared" si="1593"/>
        <v/>
      </c>
      <c r="AF10265" t="str">
        <f t="shared" si="1595"/>
        <v/>
      </c>
      <c r="AG10265" s="17">
        <v>1</v>
      </c>
      <c r="AH10265">
        <f t="shared" si="1589"/>
        <v>2.8</v>
      </c>
      <c r="AI10265">
        <v>0.14499999999999999</v>
      </c>
      <c r="AJ10265">
        <f t="shared" si="1591"/>
        <v>0.40599999999999997</v>
      </c>
      <c r="AK10265" t="str">
        <f t="shared" si="1590"/>
        <v/>
      </c>
      <c r="AL10265" t="str">
        <f t="shared" si="1592"/>
        <v/>
      </c>
    </row>
    <row r="10266" spans="1:39" x14ac:dyDescent="0.2">
      <c r="A10266" t="s">
        <v>9665</v>
      </c>
      <c r="B10266" t="s">
        <v>33</v>
      </c>
      <c r="C10266" t="s">
        <v>9666</v>
      </c>
      <c r="D10266" s="1">
        <v>36311</v>
      </c>
      <c r="E10266" s="1">
        <v>43456</v>
      </c>
      <c r="F10266" t="s">
        <v>19</v>
      </c>
      <c r="I10266">
        <v>100</v>
      </c>
      <c r="J10266">
        <v>0</v>
      </c>
      <c r="K10266">
        <v>0</v>
      </c>
      <c r="L10266">
        <v>1206</v>
      </c>
      <c r="M10266">
        <v>1206</v>
      </c>
      <c r="N10266" t="s">
        <v>20</v>
      </c>
      <c r="O10266" t="s">
        <v>9667</v>
      </c>
      <c r="P10266" t="s">
        <v>28</v>
      </c>
      <c r="Q10266" t="s">
        <v>34233</v>
      </c>
      <c r="R10266" t="s">
        <v>34233</v>
      </c>
      <c r="S10266" t="s">
        <v>32628</v>
      </c>
      <c r="T10266" t="s">
        <v>34349</v>
      </c>
      <c r="AD10266" t="str">
        <f t="shared" si="1594"/>
        <v/>
      </c>
      <c r="AE10266" t="str">
        <f t="shared" si="1593"/>
        <v/>
      </c>
      <c r="AF10266" t="str">
        <f t="shared" si="1595"/>
        <v/>
      </c>
      <c r="AG10266" s="17">
        <v>1</v>
      </c>
      <c r="AH10266">
        <f t="shared" si="1589"/>
        <v>2.8</v>
      </c>
      <c r="AI10266">
        <v>0.14499999999999999</v>
      </c>
      <c r="AJ10266">
        <f t="shared" si="1591"/>
        <v>0.40599999999999997</v>
      </c>
      <c r="AK10266" t="str">
        <f t="shared" si="1590"/>
        <v/>
      </c>
      <c r="AL10266" t="str">
        <f t="shared" si="1592"/>
        <v/>
      </c>
    </row>
    <row r="10267" spans="1:39" x14ac:dyDescent="0.2">
      <c r="A10267" t="s">
        <v>10733</v>
      </c>
      <c r="B10267" t="s">
        <v>33</v>
      </c>
      <c r="C10267" t="s">
        <v>10734</v>
      </c>
      <c r="D10267" s="1">
        <v>36494</v>
      </c>
      <c r="E10267" s="1">
        <v>43456</v>
      </c>
      <c r="F10267" t="s">
        <v>19</v>
      </c>
      <c r="I10267">
        <v>100</v>
      </c>
      <c r="J10267">
        <v>0</v>
      </c>
      <c r="K10267">
        <v>0</v>
      </c>
      <c r="L10267">
        <v>1191</v>
      </c>
      <c r="M10267">
        <v>1191</v>
      </c>
      <c r="N10267" t="s">
        <v>20</v>
      </c>
      <c r="O10267" t="s">
        <v>10735</v>
      </c>
      <c r="P10267" t="s">
        <v>28</v>
      </c>
      <c r="Q10267" t="s">
        <v>34233</v>
      </c>
      <c r="R10267" t="s">
        <v>34233</v>
      </c>
      <c r="S10267" t="s">
        <v>32628</v>
      </c>
      <c r="T10267" t="s">
        <v>34357</v>
      </c>
      <c r="AD10267" t="str">
        <f t="shared" si="1594"/>
        <v/>
      </c>
      <c r="AE10267" t="str">
        <f t="shared" si="1593"/>
        <v/>
      </c>
      <c r="AF10267" t="str">
        <f t="shared" si="1595"/>
        <v/>
      </c>
      <c r="AG10267" s="17">
        <v>1</v>
      </c>
      <c r="AH10267">
        <f t="shared" si="1589"/>
        <v>2.8</v>
      </c>
      <c r="AI10267">
        <v>0.14499999999999999</v>
      </c>
      <c r="AJ10267">
        <f t="shared" si="1591"/>
        <v>0.40599999999999997</v>
      </c>
      <c r="AK10267" t="str">
        <f t="shared" si="1590"/>
        <v/>
      </c>
      <c r="AL10267" t="str">
        <f t="shared" si="1592"/>
        <v/>
      </c>
    </row>
    <row r="10268" spans="1:39" x14ac:dyDescent="0.2">
      <c r="A10268" t="s">
        <v>2980</v>
      </c>
      <c r="B10268" t="s">
        <v>33</v>
      </c>
      <c r="C10268" t="s">
        <v>2981</v>
      </c>
      <c r="D10268" s="1">
        <v>35817</v>
      </c>
      <c r="E10268" s="1">
        <v>43456</v>
      </c>
      <c r="F10268" t="s">
        <v>19</v>
      </c>
      <c r="I10268">
        <v>100</v>
      </c>
      <c r="J10268">
        <v>0</v>
      </c>
      <c r="K10268">
        <v>0</v>
      </c>
      <c r="L10268">
        <v>1210</v>
      </c>
      <c r="M10268">
        <v>1210</v>
      </c>
      <c r="N10268" t="s">
        <v>20</v>
      </c>
      <c r="O10268" t="s">
        <v>2982</v>
      </c>
      <c r="P10268" t="s">
        <v>28</v>
      </c>
      <c r="Q10268" t="s">
        <v>34233</v>
      </c>
      <c r="R10268" t="s">
        <v>34233</v>
      </c>
      <c r="S10268" t="s">
        <v>33797</v>
      </c>
      <c r="T10268" t="s">
        <v>34357</v>
      </c>
      <c r="AD10268" t="str">
        <f t="shared" si="1594"/>
        <v/>
      </c>
      <c r="AE10268" t="str">
        <f t="shared" si="1593"/>
        <v/>
      </c>
      <c r="AF10268" t="str">
        <f t="shared" si="1595"/>
        <v/>
      </c>
      <c r="AG10268" s="17">
        <v>1</v>
      </c>
      <c r="AH10268">
        <f t="shared" si="1589"/>
        <v>2.8</v>
      </c>
      <c r="AI10268">
        <v>0.14499999999999999</v>
      </c>
      <c r="AJ10268">
        <f t="shared" si="1591"/>
        <v>0.40599999999999997</v>
      </c>
      <c r="AK10268" t="str">
        <f t="shared" si="1590"/>
        <v/>
      </c>
      <c r="AL10268" t="str">
        <f t="shared" si="1592"/>
        <v/>
      </c>
    </row>
    <row r="10269" spans="1:39" x14ac:dyDescent="0.2">
      <c r="A10269" t="s">
        <v>2241</v>
      </c>
      <c r="B10269" t="s">
        <v>33</v>
      </c>
      <c r="C10269" t="s">
        <v>2242</v>
      </c>
      <c r="D10269" s="1">
        <v>35670</v>
      </c>
      <c r="E10269" s="1">
        <v>43456</v>
      </c>
      <c r="F10269" t="s">
        <v>19</v>
      </c>
      <c r="I10269">
        <v>100</v>
      </c>
      <c r="J10269">
        <v>0</v>
      </c>
      <c r="K10269">
        <v>0</v>
      </c>
      <c r="L10269">
        <v>1200</v>
      </c>
      <c r="M10269">
        <v>1200</v>
      </c>
      <c r="N10269" t="s">
        <v>20</v>
      </c>
      <c r="O10269" t="s">
        <v>2243</v>
      </c>
      <c r="P10269" t="s">
        <v>28</v>
      </c>
      <c r="Q10269" t="s">
        <v>34233</v>
      </c>
      <c r="R10269" t="s">
        <v>34233</v>
      </c>
      <c r="S10269" t="s">
        <v>32628</v>
      </c>
      <c r="T10269" t="s">
        <v>34349</v>
      </c>
      <c r="AD10269" t="str">
        <f t="shared" si="1594"/>
        <v/>
      </c>
      <c r="AE10269" t="str">
        <f t="shared" si="1593"/>
        <v/>
      </c>
      <c r="AF10269" t="str">
        <f t="shared" si="1595"/>
        <v/>
      </c>
      <c r="AG10269" s="17">
        <v>1</v>
      </c>
      <c r="AH10269">
        <f t="shared" si="1589"/>
        <v>2.8</v>
      </c>
      <c r="AI10269">
        <v>0.14499999999999999</v>
      </c>
      <c r="AJ10269">
        <f t="shared" si="1591"/>
        <v>0.40599999999999997</v>
      </c>
      <c r="AK10269" t="str">
        <f t="shared" si="1590"/>
        <v/>
      </c>
      <c r="AL10269" t="str">
        <f t="shared" si="1592"/>
        <v/>
      </c>
    </row>
    <row r="10270" spans="1:39" x14ac:dyDescent="0.2">
      <c r="A10270" t="s">
        <v>32</v>
      </c>
      <c r="B10270" t="s">
        <v>33</v>
      </c>
      <c r="C10270" t="s">
        <v>34</v>
      </c>
      <c r="D10270" s="1">
        <v>38078</v>
      </c>
      <c r="E10270" s="1">
        <v>43456</v>
      </c>
      <c r="F10270" t="s">
        <v>19</v>
      </c>
      <c r="I10270">
        <v>100</v>
      </c>
      <c r="J10270">
        <v>0</v>
      </c>
      <c r="K10270">
        <v>0</v>
      </c>
      <c r="L10270">
        <v>990</v>
      </c>
      <c r="M10270">
        <v>990</v>
      </c>
      <c r="N10270" t="s">
        <v>20</v>
      </c>
      <c r="O10270" t="s">
        <v>35</v>
      </c>
      <c r="P10270" t="s">
        <v>28</v>
      </c>
      <c r="Q10270" t="s">
        <v>34233</v>
      </c>
      <c r="R10270" t="s">
        <v>34233</v>
      </c>
      <c r="S10270" t="s">
        <v>33797</v>
      </c>
      <c r="T10270" t="s">
        <v>34349</v>
      </c>
      <c r="U10270" t="s">
        <v>32634</v>
      </c>
      <c r="V10270" t="s">
        <v>35065</v>
      </c>
      <c r="W10270">
        <v>170</v>
      </c>
      <c r="X10270">
        <v>2</v>
      </c>
      <c r="Y10270">
        <v>1</v>
      </c>
      <c r="AA10270">
        <v>8.5</v>
      </c>
      <c r="AC10270">
        <v>1</v>
      </c>
      <c r="AD10270" t="str">
        <f t="shared" si="1594"/>
        <v/>
      </c>
      <c r="AE10270" t="str">
        <f t="shared" si="1593"/>
        <v/>
      </c>
      <c r="AF10270" t="str">
        <f t="shared" si="1595"/>
        <v/>
      </c>
      <c r="AG10270">
        <f>IF((S10270&lt;&gt;"tühi")*(AC10270&lt;&gt;""),AC10270,"")</f>
        <v>1</v>
      </c>
      <c r="AH10270">
        <f t="shared" si="1589"/>
        <v>2.8</v>
      </c>
      <c r="AI10270">
        <v>0.14499999999999999</v>
      </c>
      <c r="AJ10270">
        <f t="shared" si="1591"/>
        <v>0.40599999999999997</v>
      </c>
      <c r="AK10270" t="str">
        <f t="shared" si="1590"/>
        <v/>
      </c>
      <c r="AL10270" t="str">
        <f t="shared" si="1592"/>
        <v/>
      </c>
    </row>
    <row r="10271" spans="1:39" x14ac:dyDescent="0.2">
      <c r="A10271" t="s">
        <v>11427</v>
      </c>
      <c r="B10271" t="s">
        <v>33</v>
      </c>
      <c r="C10271" t="s">
        <v>11428</v>
      </c>
      <c r="D10271" s="1">
        <v>36556</v>
      </c>
      <c r="E10271" s="1">
        <v>43456</v>
      </c>
      <c r="F10271" t="s">
        <v>19</v>
      </c>
      <c r="I10271">
        <v>100</v>
      </c>
      <c r="J10271">
        <v>0</v>
      </c>
      <c r="K10271">
        <v>0</v>
      </c>
      <c r="L10271">
        <v>1204</v>
      </c>
      <c r="M10271">
        <v>1204</v>
      </c>
      <c r="N10271" t="s">
        <v>20</v>
      </c>
      <c r="O10271" t="s">
        <v>11429</v>
      </c>
      <c r="P10271" t="s">
        <v>28</v>
      </c>
      <c r="Q10271" t="s">
        <v>34233</v>
      </c>
      <c r="R10271" t="s">
        <v>34233</v>
      </c>
      <c r="S10271" t="s">
        <v>32628</v>
      </c>
      <c r="T10271" t="s">
        <v>34349</v>
      </c>
      <c r="AD10271" t="str">
        <f t="shared" si="1594"/>
        <v/>
      </c>
      <c r="AE10271" t="str">
        <f t="shared" si="1593"/>
        <v/>
      </c>
      <c r="AF10271" t="str">
        <f t="shared" si="1595"/>
        <v/>
      </c>
      <c r="AG10271" s="17">
        <v>1</v>
      </c>
      <c r="AH10271">
        <f t="shared" si="1589"/>
        <v>2.8</v>
      </c>
      <c r="AI10271">
        <v>0.14499999999999999</v>
      </c>
      <c r="AJ10271">
        <f t="shared" si="1591"/>
        <v>0.40599999999999997</v>
      </c>
      <c r="AK10271" t="str">
        <f t="shared" si="1590"/>
        <v/>
      </c>
      <c r="AL10271" t="str">
        <f t="shared" si="1592"/>
        <v/>
      </c>
    </row>
    <row r="10272" spans="1:39" x14ac:dyDescent="0.2">
      <c r="A10272" t="s">
        <v>22009</v>
      </c>
      <c r="B10272" t="s">
        <v>33</v>
      </c>
      <c r="C10272" t="s">
        <v>22010</v>
      </c>
      <c r="D10272" s="1">
        <v>38722</v>
      </c>
      <c r="E10272" s="1">
        <v>43456</v>
      </c>
      <c r="F10272" t="s">
        <v>19</v>
      </c>
      <c r="I10272">
        <v>100</v>
      </c>
      <c r="J10272">
        <v>0</v>
      </c>
      <c r="K10272">
        <v>0</v>
      </c>
      <c r="L10272">
        <v>1859</v>
      </c>
      <c r="M10272">
        <v>1859</v>
      </c>
      <c r="N10272" t="s">
        <v>20</v>
      </c>
      <c r="O10272" t="s">
        <v>22011</v>
      </c>
      <c r="P10272" t="s">
        <v>28</v>
      </c>
      <c r="Q10272" t="s">
        <v>34256</v>
      </c>
      <c r="R10272" t="s">
        <v>34237</v>
      </c>
      <c r="S10272" t="s">
        <v>32628</v>
      </c>
      <c r="T10272" t="s">
        <v>34357</v>
      </c>
      <c r="U10272" t="s">
        <v>32634</v>
      </c>
      <c r="V10272" t="s">
        <v>35064</v>
      </c>
      <c r="W10272">
        <v>150</v>
      </c>
      <c r="X10272">
        <v>2</v>
      </c>
      <c r="Y10272">
        <v>1</v>
      </c>
      <c r="AA10272">
        <v>7.5</v>
      </c>
      <c r="AC10272">
        <v>1</v>
      </c>
      <c r="AD10272" t="str">
        <f t="shared" si="1594"/>
        <v/>
      </c>
      <c r="AE10272" t="str">
        <f t="shared" si="1593"/>
        <v/>
      </c>
      <c r="AF10272" t="str">
        <f t="shared" si="1595"/>
        <v/>
      </c>
      <c r="AG10272">
        <f>IF((S10272&lt;&gt;"tühi")*(AC10272&lt;&gt;""),AC10272,"")</f>
        <v>1</v>
      </c>
      <c r="AH10272">
        <f t="shared" si="1589"/>
        <v>2.8</v>
      </c>
      <c r="AI10272">
        <v>0.14499999999999999</v>
      </c>
      <c r="AJ10272">
        <f t="shared" si="1591"/>
        <v>0.40599999999999997</v>
      </c>
      <c r="AK10272" t="str">
        <f t="shared" si="1590"/>
        <v/>
      </c>
      <c r="AL10272" t="str">
        <f t="shared" si="1592"/>
        <v/>
      </c>
    </row>
    <row r="10273" spans="1:38" x14ac:dyDescent="0.2">
      <c r="A10273" t="s">
        <v>17782</v>
      </c>
      <c r="B10273" t="s">
        <v>33</v>
      </c>
      <c r="C10273" t="s">
        <v>17783</v>
      </c>
      <c r="D10273" s="1">
        <v>37777</v>
      </c>
      <c r="E10273" s="1">
        <v>43456</v>
      </c>
      <c r="F10273" t="s">
        <v>39</v>
      </c>
      <c r="I10273">
        <v>100</v>
      </c>
      <c r="J10273">
        <v>0</v>
      </c>
      <c r="K10273">
        <v>0</v>
      </c>
      <c r="L10273">
        <v>1128</v>
      </c>
      <c r="M10273">
        <v>1128</v>
      </c>
      <c r="N10273" t="s">
        <v>20</v>
      </c>
      <c r="O10273" t="s">
        <v>17784</v>
      </c>
      <c r="P10273" t="s">
        <v>28</v>
      </c>
      <c r="Q10273" t="s">
        <v>34233</v>
      </c>
      <c r="R10273" t="s">
        <v>34233</v>
      </c>
      <c r="S10273" t="s">
        <v>33942</v>
      </c>
      <c r="T10273" t="s">
        <v>34233</v>
      </c>
      <c r="AD10273" t="str">
        <f t="shared" si="1594"/>
        <v/>
      </c>
      <c r="AE10273" t="str">
        <f t="shared" si="1593"/>
        <v/>
      </c>
      <c r="AF10273" t="str">
        <f t="shared" si="1595"/>
        <v/>
      </c>
      <c r="AG10273" t="str">
        <f>IF((S10273&lt;&gt;"tühi")*(AC10273&lt;&gt;""),AC10273,"")</f>
        <v/>
      </c>
      <c r="AH10273" t="str">
        <f t="shared" si="1589"/>
        <v/>
      </c>
      <c r="AI10273">
        <v>0.14499999999999999</v>
      </c>
      <c r="AJ10273" t="str">
        <f t="shared" si="1591"/>
        <v/>
      </c>
      <c r="AK10273" t="str">
        <f t="shared" si="1590"/>
        <v/>
      </c>
      <c r="AL10273" t="str">
        <f t="shared" si="1592"/>
        <v/>
      </c>
    </row>
    <row r="10274" spans="1:38" x14ac:dyDescent="0.2">
      <c r="A10274" t="s">
        <v>26434</v>
      </c>
      <c r="B10274" t="s">
        <v>33</v>
      </c>
      <c r="C10274" t="s">
        <v>26435</v>
      </c>
      <c r="D10274" s="1">
        <v>41248</v>
      </c>
      <c r="E10274" s="1">
        <v>43456</v>
      </c>
      <c r="F10274" t="s">
        <v>26</v>
      </c>
      <c r="I10274">
        <v>100</v>
      </c>
      <c r="J10274">
        <v>0</v>
      </c>
      <c r="K10274">
        <v>0</v>
      </c>
      <c r="L10274">
        <v>1896</v>
      </c>
      <c r="M10274">
        <v>1896</v>
      </c>
      <c r="N10274" t="s">
        <v>20</v>
      </c>
      <c r="O10274" t="s">
        <v>26436</v>
      </c>
      <c r="P10274" t="s">
        <v>44</v>
      </c>
      <c r="Q10274" t="s">
        <v>34233</v>
      </c>
      <c r="R10274" t="s">
        <v>34233</v>
      </c>
      <c r="S10274" t="s">
        <v>34233</v>
      </c>
      <c r="T10274" t="s">
        <v>34233</v>
      </c>
      <c r="AD10274" t="str">
        <f t="shared" si="1594"/>
        <v/>
      </c>
      <c r="AE10274" t="str">
        <f t="shared" si="1593"/>
        <v/>
      </c>
      <c r="AF10274" t="str">
        <f t="shared" si="1595"/>
        <v/>
      </c>
      <c r="AG10274" t="str">
        <f>IF((S10274&lt;&gt;"tühi")*(AC10274&lt;&gt;""),AC10274,"")</f>
        <v/>
      </c>
      <c r="AH10274" t="str">
        <f t="shared" si="1589"/>
        <v/>
      </c>
      <c r="AI10274">
        <v>0.14499999999999999</v>
      </c>
      <c r="AJ10274" t="str">
        <f t="shared" si="1591"/>
        <v/>
      </c>
      <c r="AK10274" t="str">
        <f t="shared" si="1590"/>
        <v/>
      </c>
      <c r="AL10274" t="str">
        <f t="shared" si="1592"/>
        <v/>
      </c>
    </row>
    <row r="10275" spans="1:38" x14ac:dyDescent="0.2">
      <c r="A10275" t="s">
        <v>1491</v>
      </c>
      <c r="B10275" t="s">
        <v>33</v>
      </c>
      <c r="C10275" t="s">
        <v>1492</v>
      </c>
      <c r="D10275" s="1">
        <v>35562</v>
      </c>
      <c r="E10275" s="1">
        <v>43456</v>
      </c>
      <c r="F10275" t="s">
        <v>19</v>
      </c>
      <c r="I10275">
        <v>100</v>
      </c>
      <c r="J10275">
        <v>0</v>
      </c>
      <c r="K10275">
        <v>0</v>
      </c>
      <c r="L10275">
        <v>1453</v>
      </c>
      <c r="M10275">
        <v>1453</v>
      </c>
      <c r="N10275" t="s">
        <v>20</v>
      </c>
      <c r="O10275" t="s">
        <v>1493</v>
      </c>
      <c r="P10275" t="s">
        <v>28</v>
      </c>
      <c r="Q10275" t="s">
        <v>34233</v>
      </c>
      <c r="R10275" t="s">
        <v>34233</v>
      </c>
      <c r="S10275" t="s">
        <v>32628</v>
      </c>
      <c r="T10275" t="s">
        <v>34357</v>
      </c>
      <c r="AD10275" t="str">
        <f t="shared" si="1594"/>
        <v/>
      </c>
      <c r="AE10275" t="str">
        <f t="shared" si="1593"/>
        <v/>
      </c>
      <c r="AF10275" t="str">
        <f t="shared" si="1595"/>
        <v/>
      </c>
      <c r="AG10275" s="17">
        <v>1</v>
      </c>
      <c r="AH10275">
        <f t="shared" si="1589"/>
        <v>2.8</v>
      </c>
      <c r="AI10275">
        <v>0.14499999999999999</v>
      </c>
      <c r="AJ10275">
        <f t="shared" si="1591"/>
        <v>0.40599999999999997</v>
      </c>
      <c r="AK10275" t="str">
        <f t="shared" si="1590"/>
        <v/>
      </c>
      <c r="AL10275" t="str">
        <f t="shared" si="1592"/>
        <v/>
      </c>
    </row>
    <row r="10276" spans="1:38" x14ac:dyDescent="0.2">
      <c r="A10276" t="s">
        <v>23719</v>
      </c>
      <c r="B10276" t="s">
        <v>33</v>
      </c>
      <c r="C10276" t="s">
        <v>23720</v>
      </c>
      <c r="D10276" s="1">
        <v>39190</v>
      </c>
      <c r="E10276" s="1">
        <v>43456</v>
      </c>
      <c r="F10276" t="s">
        <v>19</v>
      </c>
      <c r="I10276">
        <v>100</v>
      </c>
      <c r="J10276">
        <v>0</v>
      </c>
      <c r="K10276">
        <v>0</v>
      </c>
      <c r="L10276">
        <v>1201</v>
      </c>
      <c r="M10276">
        <v>1201</v>
      </c>
      <c r="N10276" t="s">
        <v>20</v>
      </c>
      <c r="O10276" t="s">
        <v>23721</v>
      </c>
      <c r="P10276" t="s">
        <v>28</v>
      </c>
      <c r="Q10276" t="s">
        <v>34233</v>
      </c>
      <c r="R10276" t="s">
        <v>34233</v>
      </c>
      <c r="S10276" t="s">
        <v>32628</v>
      </c>
      <c r="T10276" t="s">
        <v>34349</v>
      </c>
      <c r="AD10276" t="str">
        <f t="shared" si="1594"/>
        <v/>
      </c>
      <c r="AE10276" t="str">
        <f t="shared" si="1593"/>
        <v/>
      </c>
      <c r="AF10276" t="str">
        <f t="shared" si="1595"/>
        <v/>
      </c>
      <c r="AG10276" s="17">
        <v>1</v>
      </c>
      <c r="AH10276">
        <f t="shared" si="1589"/>
        <v>2.8</v>
      </c>
      <c r="AI10276">
        <v>0.14499999999999999</v>
      </c>
      <c r="AJ10276">
        <f t="shared" si="1591"/>
        <v>0.40599999999999997</v>
      </c>
      <c r="AK10276" t="str">
        <f t="shared" si="1590"/>
        <v/>
      </c>
      <c r="AL10276" t="str">
        <f t="shared" si="1592"/>
        <v/>
      </c>
    </row>
    <row r="10277" spans="1:38" x14ac:dyDescent="0.2">
      <c r="A10277" t="s">
        <v>9677</v>
      </c>
      <c r="B10277" t="s">
        <v>33</v>
      </c>
      <c r="C10277" t="s">
        <v>9678</v>
      </c>
      <c r="D10277" s="1">
        <v>36311</v>
      </c>
      <c r="E10277" s="1">
        <v>44601</v>
      </c>
      <c r="F10277" t="s">
        <v>19</v>
      </c>
      <c r="I10277">
        <v>100</v>
      </c>
      <c r="J10277">
        <v>0</v>
      </c>
      <c r="K10277">
        <v>0</v>
      </c>
      <c r="L10277">
        <v>1207</v>
      </c>
      <c r="M10277">
        <v>1207</v>
      </c>
      <c r="N10277" t="s">
        <v>20</v>
      </c>
      <c r="O10277" t="s">
        <v>9679</v>
      </c>
      <c r="P10277" t="s">
        <v>28</v>
      </c>
      <c r="Q10277" t="s">
        <v>34233</v>
      </c>
      <c r="R10277" t="s">
        <v>34233</v>
      </c>
      <c r="S10277" t="s">
        <v>33797</v>
      </c>
      <c r="T10277" t="s">
        <v>34349</v>
      </c>
      <c r="AD10277" t="str">
        <f t="shared" si="1594"/>
        <v/>
      </c>
      <c r="AE10277" t="str">
        <f t="shared" si="1593"/>
        <v/>
      </c>
      <c r="AF10277" t="str">
        <f t="shared" si="1595"/>
        <v/>
      </c>
      <c r="AG10277" s="17">
        <v>1</v>
      </c>
      <c r="AH10277">
        <f t="shared" ref="AH10277:AH10340" si="1596">IF(AG10277="","",AG10277*2.8)</f>
        <v>2.8</v>
      </c>
      <c r="AI10277">
        <v>0.14499999999999999</v>
      </c>
      <c r="AJ10277">
        <f t="shared" si="1591"/>
        <v>0.40599999999999997</v>
      </c>
      <c r="AK10277" t="str">
        <f t="shared" ref="AK10277:AK10340" si="1597">IF(AE10277="","",AE10277*2.8)</f>
        <v/>
      </c>
      <c r="AL10277" t="str">
        <f t="shared" si="1592"/>
        <v/>
      </c>
    </row>
    <row r="10278" spans="1:38" x14ac:dyDescent="0.2">
      <c r="A10278" t="s">
        <v>23716</v>
      </c>
      <c r="B10278" t="s">
        <v>33</v>
      </c>
      <c r="C10278" t="s">
        <v>23717</v>
      </c>
      <c r="D10278" s="1">
        <v>39190</v>
      </c>
      <c r="E10278" s="1">
        <v>43456</v>
      </c>
      <c r="F10278" t="s">
        <v>19</v>
      </c>
      <c r="I10278">
        <v>100</v>
      </c>
      <c r="J10278">
        <v>0</v>
      </c>
      <c r="K10278">
        <v>0</v>
      </c>
      <c r="L10278">
        <v>1346</v>
      </c>
      <c r="M10278">
        <v>1346</v>
      </c>
      <c r="N10278" t="s">
        <v>20</v>
      </c>
      <c r="O10278" t="s">
        <v>23718</v>
      </c>
      <c r="P10278" t="s">
        <v>28</v>
      </c>
      <c r="Q10278" t="s">
        <v>34233</v>
      </c>
      <c r="R10278" t="s">
        <v>34233</v>
      </c>
      <c r="S10278" t="s">
        <v>32628</v>
      </c>
      <c r="T10278" t="s">
        <v>34357</v>
      </c>
      <c r="AD10278" t="str">
        <f t="shared" si="1594"/>
        <v/>
      </c>
      <c r="AE10278" t="str">
        <f t="shared" si="1593"/>
        <v/>
      </c>
      <c r="AF10278" t="str">
        <f t="shared" si="1595"/>
        <v/>
      </c>
      <c r="AG10278" s="17">
        <v>1</v>
      </c>
      <c r="AH10278">
        <f t="shared" si="1596"/>
        <v>2.8</v>
      </c>
      <c r="AI10278">
        <v>0.14499999999999999</v>
      </c>
      <c r="AJ10278">
        <f t="shared" ref="AJ10278:AJ10341" si="1598">IF(COUNTBLANK(AH10278),"",AH10278*AI10278)</f>
        <v>0.40599999999999997</v>
      </c>
      <c r="AK10278" t="str">
        <f t="shared" si="1597"/>
        <v/>
      </c>
      <c r="AL10278" t="str">
        <f t="shared" si="1592"/>
        <v/>
      </c>
    </row>
    <row r="10279" spans="1:38" x14ac:dyDescent="0.2">
      <c r="A10279" t="s">
        <v>1554</v>
      </c>
      <c r="B10279" t="s">
        <v>33</v>
      </c>
      <c r="C10279" t="s">
        <v>1555</v>
      </c>
      <c r="D10279" s="1">
        <v>35571</v>
      </c>
      <c r="E10279" s="1">
        <v>44601</v>
      </c>
      <c r="F10279" t="s">
        <v>19</v>
      </c>
      <c r="I10279">
        <v>100</v>
      </c>
      <c r="J10279">
        <v>0</v>
      </c>
      <c r="K10279">
        <v>0</v>
      </c>
      <c r="L10279">
        <v>2044</v>
      </c>
      <c r="M10279">
        <v>2044</v>
      </c>
      <c r="N10279" t="s">
        <v>20</v>
      </c>
      <c r="O10279" t="s">
        <v>1556</v>
      </c>
      <c r="P10279" t="s">
        <v>28</v>
      </c>
      <c r="Q10279" t="s">
        <v>34233</v>
      </c>
      <c r="R10279" t="s">
        <v>34233</v>
      </c>
      <c r="S10279" t="s">
        <v>32628</v>
      </c>
      <c r="T10279" t="s">
        <v>34357</v>
      </c>
      <c r="AD10279" t="str">
        <f t="shared" si="1594"/>
        <v/>
      </c>
      <c r="AE10279" t="str">
        <f t="shared" si="1593"/>
        <v/>
      </c>
      <c r="AF10279" t="str">
        <f t="shared" si="1595"/>
        <v/>
      </c>
      <c r="AG10279" s="17">
        <v>1</v>
      </c>
      <c r="AH10279">
        <f t="shared" si="1596"/>
        <v>2.8</v>
      </c>
      <c r="AI10279">
        <v>0.14499999999999999</v>
      </c>
      <c r="AJ10279">
        <f t="shared" si="1598"/>
        <v>0.40599999999999997</v>
      </c>
      <c r="AK10279" t="str">
        <f t="shared" si="1597"/>
        <v/>
      </c>
      <c r="AL10279" t="str">
        <f t="shared" si="1592"/>
        <v/>
      </c>
    </row>
    <row r="10280" spans="1:38" x14ac:dyDescent="0.2">
      <c r="A10280" t="s">
        <v>26417</v>
      </c>
      <c r="B10280" t="s">
        <v>33</v>
      </c>
      <c r="C10280" t="s">
        <v>26418</v>
      </c>
      <c r="D10280" s="1">
        <v>41247</v>
      </c>
      <c r="E10280" s="1">
        <v>43951</v>
      </c>
      <c r="F10280" t="s">
        <v>26</v>
      </c>
      <c r="I10280">
        <v>100</v>
      </c>
      <c r="J10280">
        <v>0</v>
      </c>
      <c r="K10280">
        <v>0</v>
      </c>
      <c r="L10280">
        <v>2769</v>
      </c>
      <c r="M10280">
        <v>2769</v>
      </c>
      <c r="N10280" t="s">
        <v>20</v>
      </c>
      <c r="O10280" t="s">
        <v>26419</v>
      </c>
      <c r="P10280" t="s">
        <v>44</v>
      </c>
      <c r="Q10280" t="s">
        <v>34233</v>
      </c>
      <c r="R10280" t="s">
        <v>34233</v>
      </c>
      <c r="S10280" t="s">
        <v>34233</v>
      </c>
      <c r="T10280" t="s">
        <v>34233</v>
      </c>
      <c r="AD10280" t="str">
        <f t="shared" si="1594"/>
        <v/>
      </c>
      <c r="AE10280" t="str">
        <f t="shared" si="1593"/>
        <v/>
      </c>
      <c r="AF10280" t="str">
        <f t="shared" si="1595"/>
        <v/>
      </c>
      <c r="AG10280" t="str">
        <f>IF((S10280&lt;&gt;"tühi")*(AC10280&lt;&gt;""),AC10280,"")</f>
        <v/>
      </c>
      <c r="AH10280" t="str">
        <f t="shared" si="1596"/>
        <v/>
      </c>
      <c r="AI10280">
        <v>0.14499999999999999</v>
      </c>
      <c r="AJ10280" t="str">
        <f t="shared" si="1598"/>
        <v/>
      </c>
      <c r="AK10280" t="str">
        <f t="shared" si="1597"/>
        <v/>
      </c>
      <c r="AL10280" t="str">
        <f t="shared" si="1592"/>
        <v/>
      </c>
    </row>
    <row r="10281" spans="1:38" x14ac:dyDescent="0.2">
      <c r="A10281" t="s">
        <v>9256</v>
      </c>
      <c r="B10281" t="s">
        <v>33</v>
      </c>
      <c r="C10281" t="s">
        <v>9257</v>
      </c>
      <c r="D10281" s="1">
        <v>36396</v>
      </c>
      <c r="E10281" s="1">
        <v>43456</v>
      </c>
      <c r="F10281" t="s">
        <v>19</v>
      </c>
      <c r="I10281">
        <v>100</v>
      </c>
      <c r="J10281">
        <v>0</v>
      </c>
      <c r="K10281">
        <v>0</v>
      </c>
      <c r="L10281">
        <v>1416</v>
      </c>
      <c r="M10281">
        <v>1416</v>
      </c>
      <c r="N10281" t="s">
        <v>20</v>
      </c>
      <c r="O10281" t="s">
        <v>9258</v>
      </c>
      <c r="P10281" t="s">
        <v>28</v>
      </c>
      <c r="Q10281" t="s">
        <v>34233</v>
      </c>
      <c r="R10281" t="s">
        <v>34233</v>
      </c>
      <c r="S10281" t="s">
        <v>33797</v>
      </c>
      <c r="T10281" t="s">
        <v>34349</v>
      </c>
      <c r="AD10281" t="str">
        <f t="shared" si="1594"/>
        <v/>
      </c>
      <c r="AE10281" t="str">
        <f t="shared" si="1593"/>
        <v/>
      </c>
      <c r="AF10281" t="str">
        <f t="shared" si="1595"/>
        <v/>
      </c>
      <c r="AG10281" s="17">
        <v>1</v>
      </c>
      <c r="AH10281">
        <f t="shared" si="1596"/>
        <v>2.8</v>
      </c>
      <c r="AI10281">
        <v>0.14499999999999999</v>
      </c>
      <c r="AJ10281">
        <f t="shared" si="1598"/>
        <v>0.40599999999999997</v>
      </c>
      <c r="AK10281" t="str">
        <f t="shared" si="1597"/>
        <v/>
      </c>
      <c r="AL10281" t="str">
        <f t="shared" si="1592"/>
        <v/>
      </c>
    </row>
    <row r="10282" spans="1:38" x14ac:dyDescent="0.2">
      <c r="A10282" t="s">
        <v>9067</v>
      </c>
      <c r="B10282" t="s">
        <v>33</v>
      </c>
      <c r="C10282" t="s">
        <v>9068</v>
      </c>
      <c r="D10282" s="1">
        <v>36243</v>
      </c>
      <c r="E10282" s="1">
        <v>43456</v>
      </c>
      <c r="F10282" t="s">
        <v>19</v>
      </c>
      <c r="I10282">
        <v>100</v>
      </c>
      <c r="J10282">
        <v>0</v>
      </c>
      <c r="K10282">
        <v>0</v>
      </c>
      <c r="L10282">
        <v>1514</v>
      </c>
      <c r="M10282">
        <v>1514</v>
      </c>
      <c r="N10282" t="s">
        <v>20</v>
      </c>
      <c r="O10282" t="s">
        <v>9069</v>
      </c>
      <c r="P10282" t="s">
        <v>28</v>
      </c>
      <c r="Q10282" t="s">
        <v>34233</v>
      </c>
      <c r="R10282" t="s">
        <v>34233</v>
      </c>
      <c r="S10282" t="s">
        <v>32628</v>
      </c>
      <c r="T10282" t="s">
        <v>32634</v>
      </c>
      <c r="AD10282" t="str">
        <f t="shared" si="1594"/>
        <v/>
      </c>
      <c r="AE10282" t="str">
        <f t="shared" si="1593"/>
        <v/>
      </c>
      <c r="AF10282" t="str">
        <f t="shared" si="1595"/>
        <v/>
      </c>
      <c r="AG10282" s="17">
        <v>1</v>
      </c>
      <c r="AH10282">
        <f t="shared" si="1596"/>
        <v>2.8</v>
      </c>
      <c r="AI10282">
        <v>0.14499999999999999</v>
      </c>
      <c r="AJ10282">
        <f t="shared" si="1598"/>
        <v>0.40599999999999997</v>
      </c>
      <c r="AK10282" t="str">
        <f t="shared" si="1597"/>
        <v/>
      </c>
      <c r="AL10282" t="str">
        <f t="shared" si="1592"/>
        <v/>
      </c>
    </row>
    <row r="10283" spans="1:38" x14ac:dyDescent="0.2">
      <c r="A10283" t="s">
        <v>6215</v>
      </c>
      <c r="B10283" t="s">
        <v>33</v>
      </c>
      <c r="C10283" t="s">
        <v>6216</v>
      </c>
      <c r="D10283" s="1">
        <v>36095</v>
      </c>
      <c r="E10283" s="1">
        <v>43456</v>
      </c>
      <c r="F10283" t="s">
        <v>19</v>
      </c>
      <c r="I10283">
        <v>100</v>
      </c>
      <c r="J10283">
        <v>0</v>
      </c>
      <c r="K10283">
        <v>0</v>
      </c>
      <c r="L10283">
        <v>1532</v>
      </c>
      <c r="M10283">
        <v>1532</v>
      </c>
      <c r="N10283" t="s">
        <v>20</v>
      </c>
      <c r="O10283" t="s">
        <v>6217</v>
      </c>
      <c r="P10283" t="s">
        <v>28</v>
      </c>
      <c r="Q10283" t="s">
        <v>34233</v>
      </c>
      <c r="R10283" t="s">
        <v>34233</v>
      </c>
      <c r="S10283" t="s">
        <v>33797</v>
      </c>
      <c r="T10283" t="s">
        <v>34349</v>
      </c>
      <c r="AD10283" t="str">
        <f t="shared" si="1594"/>
        <v/>
      </c>
      <c r="AE10283" t="str">
        <f t="shared" si="1593"/>
        <v/>
      </c>
      <c r="AF10283" t="str">
        <f t="shared" si="1595"/>
        <v/>
      </c>
      <c r="AG10283" s="17">
        <v>1</v>
      </c>
      <c r="AH10283">
        <f t="shared" si="1596"/>
        <v>2.8</v>
      </c>
      <c r="AI10283">
        <v>0.14499999999999999</v>
      </c>
      <c r="AJ10283">
        <f t="shared" si="1598"/>
        <v>0.40599999999999997</v>
      </c>
      <c r="AK10283" t="str">
        <f t="shared" si="1597"/>
        <v/>
      </c>
      <c r="AL10283" t="str">
        <f t="shared" ref="AL10283:AL10346" si="1599">IF(COUNTBLANK(AK10283),"",AK10283*AI10283)</f>
        <v/>
      </c>
    </row>
    <row r="10284" spans="1:38" x14ac:dyDescent="0.2">
      <c r="A10284" t="s">
        <v>25374</v>
      </c>
      <c r="B10284" t="s">
        <v>33</v>
      </c>
      <c r="C10284" t="s">
        <v>25375</v>
      </c>
      <c r="D10284" s="1">
        <v>39792</v>
      </c>
      <c r="E10284" s="1">
        <v>43456</v>
      </c>
      <c r="F10284" t="s">
        <v>19</v>
      </c>
      <c r="I10284">
        <v>100</v>
      </c>
      <c r="J10284">
        <v>0</v>
      </c>
      <c r="K10284">
        <v>0</v>
      </c>
      <c r="L10284">
        <v>1501</v>
      </c>
      <c r="M10284">
        <v>1501</v>
      </c>
      <c r="N10284" t="s">
        <v>20</v>
      </c>
      <c r="O10284" t="s">
        <v>25376</v>
      </c>
      <c r="P10284" t="s">
        <v>28</v>
      </c>
      <c r="Q10284" t="s">
        <v>34256</v>
      </c>
      <c r="R10284" t="s">
        <v>33783</v>
      </c>
      <c r="S10284" t="s">
        <v>33942</v>
      </c>
      <c r="T10284" t="s">
        <v>34233</v>
      </c>
      <c r="U10284" t="s">
        <v>32634</v>
      </c>
      <c r="V10284" t="s">
        <v>33660</v>
      </c>
      <c r="W10284">
        <v>250</v>
      </c>
      <c r="X10284">
        <v>2</v>
      </c>
      <c r="Y10284" t="s">
        <v>32654</v>
      </c>
      <c r="AA10284">
        <v>8.5</v>
      </c>
      <c r="AB10284">
        <v>15</v>
      </c>
      <c r="AC10284">
        <v>1</v>
      </c>
      <c r="AD10284" t="str">
        <f t="shared" si="1594"/>
        <v/>
      </c>
      <c r="AE10284">
        <f t="shared" si="1593"/>
        <v>1</v>
      </c>
      <c r="AF10284" t="str">
        <f t="shared" si="1595"/>
        <v/>
      </c>
      <c r="AG10284" t="str">
        <f>IF((S10284&lt;&gt;"tühi")*(AC10284&lt;&gt;""),AC10284,"")</f>
        <v/>
      </c>
      <c r="AH10284" t="str">
        <f t="shared" si="1596"/>
        <v/>
      </c>
      <c r="AI10284">
        <v>0.14499999999999999</v>
      </c>
      <c r="AJ10284" t="str">
        <f t="shared" si="1598"/>
        <v/>
      </c>
      <c r="AK10284">
        <f t="shared" si="1597"/>
        <v>2.8</v>
      </c>
      <c r="AL10284">
        <f t="shared" si="1599"/>
        <v>0.40599999999999997</v>
      </c>
    </row>
    <row r="10285" spans="1:38" x14ac:dyDescent="0.2">
      <c r="A10285" t="s">
        <v>6221</v>
      </c>
      <c r="B10285" t="s">
        <v>33</v>
      </c>
      <c r="C10285" t="s">
        <v>6222</v>
      </c>
      <c r="D10285" s="1">
        <v>36095</v>
      </c>
      <c r="E10285" s="1">
        <v>43456</v>
      </c>
      <c r="F10285" t="s">
        <v>19</v>
      </c>
      <c r="I10285">
        <v>100</v>
      </c>
      <c r="J10285">
        <v>0</v>
      </c>
      <c r="K10285">
        <v>0</v>
      </c>
      <c r="L10285">
        <v>1508</v>
      </c>
      <c r="M10285">
        <v>1508</v>
      </c>
      <c r="N10285" t="s">
        <v>20</v>
      </c>
      <c r="O10285" t="s">
        <v>6223</v>
      </c>
      <c r="P10285" t="s">
        <v>28</v>
      </c>
      <c r="Q10285" t="s">
        <v>34233</v>
      </c>
      <c r="R10285" t="s">
        <v>34233</v>
      </c>
      <c r="S10285" t="s">
        <v>32628</v>
      </c>
      <c r="T10285" t="s">
        <v>34349</v>
      </c>
      <c r="AD10285" t="str">
        <f t="shared" si="1594"/>
        <v/>
      </c>
      <c r="AE10285" t="str">
        <f t="shared" si="1593"/>
        <v/>
      </c>
      <c r="AF10285" t="str">
        <f t="shared" si="1595"/>
        <v/>
      </c>
      <c r="AG10285" s="17">
        <v>1</v>
      </c>
      <c r="AH10285">
        <f t="shared" si="1596"/>
        <v>2.8</v>
      </c>
      <c r="AI10285">
        <v>0.14499999999999999</v>
      </c>
      <c r="AJ10285">
        <f t="shared" si="1598"/>
        <v>0.40599999999999997</v>
      </c>
      <c r="AK10285" t="str">
        <f t="shared" si="1597"/>
        <v/>
      </c>
      <c r="AL10285" t="str">
        <f t="shared" si="1599"/>
        <v/>
      </c>
    </row>
    <row r="10286" spans="1:38" x14ac:dyDescent="0.2">
      <c r="A10286" t="s">
        <v>25377</v>
      </c>
      <c r="B10286" t="s">
        <v>33</v>
      </c>
      <c r="C10286" t="s">
        <v>25378</v>
      </c>
      <c r="D10286" s="1">
        <v>39792</v>
      </c>
      <c r="E10286" s="1">
        <v>43456</v>
      </c>
      <c r="F10286" t="s">
        <v>19</v>
      </c>
      <c r="I10286">
        <v>100</v>
      </c>
      <c r="J10286">
        <v>0</v>
      </c>
      <c r="K10286">
        <v>0</v>
      </c>
      <c r="L10286">
        <v>1499</v>
      </c>
      <c r="M10286">
        <v>1499</v>
      </c>
      <c r="N10286" t="s">
        <v>20</v>
      </c>
      <c r="O10286" t="s">
        <v>25379</v>
      </c>
      <c r="P10286" t="s">
        <v>28</v>
      </c>
      <c r="Q10286" t="s">
        <v>34233</v>
      </c>
      <c r="R10286" t="s">
        <v>34233</v>
      </c>
      <c r="S10286" t="s">
        <v>32628</v>
      </c>
      <c r="T10286" t="s">
        <v>34357</v>
      </c>
      <c r="U10286" t="s">
        <v>32634</v>
      </c>
      <c r="V10286" t="s">
        <v>33660</v>
      </c>
      <c r="W10286">
        <v>250</v>
      </c>
      <c r="X10286">
        <v>2</v>
      </c>
      <c r="Y10286" t="s">
        <v>32654</v>
      </c>
      <c r="AA10286">
        <v>8.5</v>
      </c>
      <c r="AB10286">
        <v>15</v>
      </c>
      <c r="AC10286">
        <v>1</v>
      </c>
      <c r="AD10286" t="str">
        <f t="shared" si="1594"/>
        <v/>
      </c>
      <c r="AE10286" t="str">
        <f t="shared" ref="AE10286:AE10349" si="1600">IF((S10286="tühi")*(AC10286&lt;&gt;""),AC10286,"")</f>
        <v/>
      </c>
      <c r="AF10286" t="str">
        <f t="shared" si="1595"/>
        <v/>
      </c>
      <c r="AG10286">
        <f>IF((S10286&lt;&gt;"tühi")*(AC10286&lt;&gt;""),AC10286,"")</f>
        <v>1</v>
      </c>
      <c r="AH10286">
        <f t="shared" si="1596"/>
        <v>2.8</v>
      </c>
      <c r="AI10286">
        <v>0.14499999999999999</v>
      </c>
      <c r="AJ10286">
        <f t="shared" si="1598"/>
        <v>0.40599999999999997</v>
      </c>
      <c r="AK10286" t="str">
        <f t="shared" si="1597"/>
        <v/>
      </c>
      <c r="AL10286" t="str">
        <f t="shared" si="1599"/>
        <v/>
      </c>
    </row>
    <row r="10287" spans="1:38" x14ac:dyDescent="0.2">
      <c r="A10287" t="s">
        <v>6616</v>
      </c>
      <c r="B10287" t="s">
        <v>33</v>
      </c>
      <c r="C10287" t="s">
        <v>6617</v>
      </c>
      <c r="D10287" s="1">
        <v>36173</v>
      </c>
      <c r="E10287" s="1">
        <v>43456</v>
      </c>
      <c r="F10287" t="s">
        <v>19</v>
      </c>
      <c r="I10287">
        <v>100</v>
      </c>
      <c r="J10287">
        <v>0</v>
      </c>
      <c r="K10287">
        <v>0</v>
      </c>
      <c r="L10287">
        <v>1504</v>
      </c>
      <c r="M10287">
        <v>1504</v>
      </c>
      <c r="N10287" t="s">
        <v>20</v>
      </c>
      <c r="O10287" t="s">
        <v>6618</v>
      </c>
      <c r="P10287" t="s">
        <v>28</v>
      </c>
      <c r="Q10287" t="s">
        <v>34233</v>
      </c>
      <c r="R10287" t="s">
        <v>34233</v>
      </c>
      <c r="S10287" t="s">
        <v>33797</v>
      </c>
      <c r="T10287" t="s">
        <v>32634</v>
      </c>
      <c r="AD10287" t="str">
        <f t="shared" si="1594"/>
        <v/>
      </c>
      <c r="AE10287" t="str">
        <f t="shared" si="1600"/>
        <v/>
      </c>
      <c r="AF10287" t="str">
        <f t="shared" si="1595"/>
        <v/>
      </c>
      <c r="AG10287" s="17">
        <v>1</v>
      </c>
      <c r="AH10287">
        <f t="shared" si="1596"/>
        <v>2.8</v>
      </c>
      <c r="AI10287">
        <v>0.14499999999999999</v>
      </c>
      <c r="AJ10287">
        <f t="shared" si="1598"/>
        <v>0.40599999999999997</v>
      </c>
      <c r="AK10287" t="str">
        <f t="shared" si="1597"/>
        <v/>
      </c>
      <c r="AL10287" t="str">
        <f t="shared" si="1599"/>
        <v/>
      </c>
    </row>
    <row r="10288" spans="1:38" x14ac:dyDescent="0.2">
      <c r="A10288" t="s">
        <v>21308</v>
      </c>
      <c r="B10288" t="s">
        <v>33</v>
      </c>
      <c r="C10288" t="s">
        <v>21309</v>
      </c>
      <c r="D10288" s="1">
        <v>38559</v>
      </c>
      <c r="E10288" s="1">
        <v>43456</v>
      </c>
      <c r="F10288" t="s">
        <v>19</v>
      </c>
      <c r="I10288">
        <v>100</v>
      </c>
      <c r="J10288">
        <v>0</v>
      </c>
      <c r="K10288">
        <v>0</v>
      </c>
      <c r="L10288">
        <v>1490</v>
      </c>
      <c r="M10288">
        <v>1490</v>
      </c>
      <c r="N10288" t="s">
        <v>20</v>
      </c>
      <c r="O10288" t="s">
        <v>21310</v>
      </c>
      <c r="P10288" t="s">
        <v>28</v>
      </c>
      <c r="Q10288" t="s">
        <v>34233</v>
      </c>
      <c r="R10288" t="s">
        <v>34233</v>
      </c>
      <c r="S10288" t="s">
        <v>32628</v>
      </c>
      <c r="T10288" t="s">
        <v>34349</v>
      </c>
      <c r="AD10288" t="str">
        <f t="shared" si="1594"/>
        <v/>
      </c>
      <c r="AE10288" t="str">
        <f t="shared" si="1600"/>
        <v/>
      </c>
      <c r="AF10288" t="str">
        <f t="shared" si="1595"/>
        <v/>
      </c>
      <c r="AG10288" s="17">
        <v>1</v>
      </c>
      <c r="AH10288">
        <f t="shared" si="1596"/>
        <v>2.8</v>
      </c>
      <c r="AI10288">
        <v>0.14499999999999999</v>
      </c>
      <c r="AJ10288">
        <f t="shared" si="1598"/>
        <v>0.40599999999999997</v>
      </c>
      <c r="AK10288" t="str">
        <f t="shared" si="1597"/>
        <v/>
      </c>
      <c r="AL10288" t="str">
        <f t="shared" si="1599"/>
        <v/>
      </c>
    </row>
    <row r="10289" spans="1:39" x14ac:dyDescent="0.2">
      <c r="A10289" t="s">
        <v>1267</v>
      </c>
      <c r="B10289" t="s">
        <v>33</v>
      </c>
      <c r="C10289" t="s">
        <v>1268</v>
      </c>
      <c r="D10289" s="1">
        <v>35382</v>
      </c>
      <c r="E10289" s="1">
        <v>43456</v>
      </c>
      <c r="F10289" t="s">
        <v>19</v>
      </c>
      <c r="I10289">
        <v>100</v>
      </c>
      <c r="J10289">
        <v>0</v>
      </c>
      <c r="K10289">
        <v>0</v>
      </c>
      <c r="L10289">
        <v>1056</v>
      </c>
      <c r="M10289">
        <v>1056</v>
      </c>
      <c r="N10289" t="s">
        <v>20</v>
      </c>
      <c r="O10289" t="s">
        <v>1269</v>
      </c>
      <c r="P10289" t="s">
        <v>28</v>
      </c>
      <c r="Q10289" t="s">
        <v>34233</v>
      </c>
      <c r="R10289" t="s">
        <v>34233</v>
      </c>
      <c r="S10289" t="s">
        <v>32628</v>
      </c>
      <c r="T10289" t="s">
        <v>34349</v>
      </c>
      <c r="U10289" t="s">
        <v>34161</v>
      </c>
      <c r="V10289" t="s">
        <v>33661</v>
      </c>
      <c r="AC10289">
        <v>1</v>
      </c>
      <c r="AD10289" t="str">
        <f t="shared" si="1594"/>
        <v/>
      </c>
      <c r="AE10289" t="str">
        <f t="shared" si="1600"/>
        <v/>
      </c>
      <c r="AF10289" t="str">
        <f t="shared" si="1595"/>
        <v/>
      </c>
      <c r="AG10289">
        <f>IF((S10289&lt;&gt;"tühi")*(AC10289&lt;&gt;""),AC10289,"")</f>
        <v>1</v>
      </c>
      <c r="AH10289">
        <f t="shared" si="1596"/>
        <v>2.8</v>
      </c>
      <c r="AI10289">
        <v>0.14499999999999999</v>
      </c>
      <c r="AJ10289">
        <f t="shared" si="1598"/>
        <v>0.40599999999999997</v>
      </c>
      <c r="AK10289" t="str">
        <f t="shared" si="1597"/>
        <v/>
      </c>
      <c r="AL10289" t="str">
        <f t="shared" si="1599"/>
        <v/>
      </c>
    </row>
    <row r="10290" spans="1:39" x14ac:dyDescent="0.2">
      <c r="A10290" t="s">
        <v>1228</v>
      </c>
      <c r="B10290" t="s">
        <v>33</v>
      </c>
      <c r="C10290" t="s">
        <v>1229</v>
      </c>
      <c r="D10290" s="1">
        <v>35382</v>
      </c>
      <c r="E10290" s="1">
        <v>43456</v>
      </c>
      <c r="F10290" t="s">
        <v>19</v>
      </c>
      <c r="I10290">
        <v>100</v>
      </c>
      <c r="J10290">
        <v>0</v>
      </c>
      <c r="K10290">
        <v>0</v>
      </c>
      <c r="L10290">
        <v>2131</v>
      </c>
      <c r="M10290">
        <v>2131</v>
      </c>
      <c r="N10290" t="s">
        <v>20</v>
      </c>
      <c r="O10290" t="s">
        <v>1230</v>
      </c>
      <c r="P10290" t="s">
        <v>28</v>
      </c>
      <c r="Q10290" t="s">
        <v>34233</v>
      </c>
      <c r="R10290" t="s">
        <v>34233</v>
      </c>
      <c r="S10290" t="s">
        <v>32628</v>
      </c>
      <c r="T10290" t="s">
        <v>34349</v>
      </c>
      <c r="U10290" t="s">
        <v>34161</v>
      </c>
      <c r="V10290" t="s">
        <v>33661</v>
      </c>
      <c r="AC10290">
        <v>1</v>
      </c>
      <c r="AD10290" t="str">
        <f t="shared" si="1594"/>
        <v/>
      </c>
      <c r="AE10290" t="str">
        <f t="shared" si="1600"/>
        <v/>
      </c>
      <c r="AF10290" t="str">
        <f t="shared" si="1595"/>
        <v/>
      </c>
      <c r="AG10290">
        <f>IF((S10290&lt;&gt;"tühi")*(AC10290&lt;&gt;""),AC10290,"")</f>
        <v>1</v>
      </c>
      <c r="AH10290">
        <f t="shared" si="1596"/>
        <v>2.8</v>
      </c>
      <c r="AI10290">
        <v>0.14499999999999999</v>
      </c>
      <c r="AJ10290">
        <f t="shared" si="1598"/>
        <v>0.40599999999999997</v>
      </c>
      <c r="AK10290" t="str">
        <f t="shared" si="1597"/>
        <v/>
      </c>
      <c r="AL10290" t="str">
        <f t="shared" si="1599"/>
        <v/>
      </c>
      <c r="AM10290" t="s">
        <v>34118</v>
      </c>
    </row>
    <row r="10291" spans="1:39" x14ac:dyDescent="0.2">
      <c r="A10291" t="s">
        <v>1198</v>
      </c>
      <c r="B10291" t="s">
        <v>33</v>
      </c>
      <c r="C10291" t="s">
        <v>1199</v>
      </c>
      <c r="D10291" s="1">
        <v>35384</v>
      </c>
      <c r="E10291" s="1">
        <v>43456</v>
      </c>
      <c r="F10291" t="s">
        <v>19</v>
      </c>
      <c r="I10291">
        <v>100</v>
      </c>
      <c r="J10291">
        <v>0</v>
      </c>
      <c r="K10291">
        <v>0</v>
      </c>
      <c r="L10291">
        <v>1725</v>
      </c>
      <c r="M10291">
        <v>1725</v>
      </c>
      <c r="N10291" t="s">
        <v>20</v>
      </c>
      <c r="O10291" t="s">
        <v>1200</v>
      </c>
      <c r="P10291" t="s">
        <v>28</v>
      </c>
      <c r="Q10291" t="s">
        <v>34233</v>
      </c>
      <c r="R10291" t="s">
        <v>34233</v>
      </c>
      <c r="S10291" t="s">
        <v>32628</v>
      </c>
      <c r="T10291" t="s">
        <v>34365</v>
      </c>
      <c r="AD10291" t="str">
        <f t="shared" si="1594"/>
        <v/>
      </c>
      <c r="AE10291" t="str">
        <f t="shared" si="1600"/>
        <v/>
      </c>
      <c r="AF10291" t="str">
        <f t="shared" si="1595"/>
        <v/>
      </c>
      <c r="AG10291" s="17">
        <v>1</v>
      </c>
      <c r="AH10291">
        <f t="shared" si="1596"/>
        <v>2.8</v>
      </c>
      <c r="AI10291">
        <v>0.14499999999999999</v>
      </c>
      <c r="AJ10291">
        <f t="shared" si="1598"/>
        <v>0.40599999999999997</v>
      </c>
      <c r="AK10291" t="str">
        <f t="shared" si="1597"/>
        <v/>
      </c>
      <c r="AL10291" t="str">
        <f t="shared" si="1599"/>
        <v/>
      </c>
    </row>
    <row r="10292" spans="1:39" x14ac:dyDescent="0.2">
      <c r="A10292" t="s">
        <v>1261</v>
      </c>
      <c r="B10292" t="s">
        <v>33</v>
      </c>
      <c r="C10292" t="s">
        <v>1262</v>
      </c>
      <c r="D10292" s="1">
        <v>35382</v>
      </c>
      <c r="E10292" s="1">
        <v>43456</v>
      </c>
      <c r="F10292" t="s">
        <v>19</v>
      </c>
      <c r="I10292">
        <v>100</v>
      </c>
      <c r="J10292">
        <v>0</v>
      </c>
      <c r="K10292">
        <v>0</v>
      </c>
      <c r="L10292">
        <v>724</v>
      </c>
      <c r="M10292">
        <v>724</v>
      </c>
      <c r="N10292" t="s">
        <v>20</v>
      </c>
      <c r="O10292" t="s">
        <v>1263</v>
      </c>
      <c r="P10292" t="s">
        <v>28</v>
      </c>
      <c r="Q10292" t="s">
        <v>34233</v>
      </c>
      <c r="R10292" t="s">
        <v>34233</v>
      </c>
      <c r="S10292" t="s">
        <v>32628</v>
      </c>
      <c r="T10292" t="s">
        <v>34349</v>
      </c>
      <c r="U10292" t="s">
        <v>34161</v>
      </c>
      <c r="V10292" t="s">
        <v>33661</v>
      </c>
      <c r="AC10292">
        <v>1</v>
      </c>
      <c r="AD10292" t="str">
        <f t="shared" si="1594"/>
        <v/>
      </c>
      <c r="AE10292" t="str">
        <f t="shared" si="1600"/>
        <v/>
      </c>
      <c r="AF10292" t="str">
        <f t="shared" si="1595"/>
        <v/>
      </c>
      <c r="AG10292">
        <f t="shared" ref="AG10292:AG10297" si="1601">IF((S10292&lt;&gt;"tühi")*(AC10292&lt;&gt;""),AC10292,"")</f>
        <v>1</v>
      </c>
      <c r="AH10292">
        <f t="shared" si="1596"/>
        <v>2.8</v>
      </c>
      <c r="AI10292">
        <v>0.14499999999999999</v>
      </c>
      <c r="AJ10292">
        <f t="shared" si="1598"/>
        <v>0.40599999999999997</v>
      </c>
      <c r="AK10292" t="str">
        <f t="shared" si="1597"/>
        <v/>
      </c>
      <c r="AL10292" t="str">
        <f t="shared" si="1599"/>
        <v/>
      </c>
    </row>
    <row r="10293" spans="1:39" x14ac:dyDescent="0.2">
      <c r="A10293" t="s">
        <v>1437</v>
      </c>
      <c r="B10293" t="s">
        <v>33</v>
      </c>
      <c r="C10293" t="s">
        <v>1438</v>
      </c>
      <c r="D10293" s="1">
        <v>35534</v>
      </c>
      <c r="E10293" s="1">
        <v>43456</v>
      </c>
      <c r="F10293" t="s">
        <v>19</v>
      </c>
      <c r="I10293">
        <v>100</v>
      </c>
      <c r="J10293">
        <v>0</v>
      </c>
      <c r="K10293">
        <v>0</v>
      </c>
      <c r="L10293">
        <v>2566</v>
      </c>
      <c r="M10293">
        <v>2566</v>
      </c>
      <c r="N10293" t="s">
        <v>20</v>
      </c>
      <c r="O10293" t="s">
        <v>1439</v>
      </c>
      <c r="P10293" t="s">
        <v>28</v>
      </c>
      <c r="Q10293" t="s">
        <v>34233</v>
      </c>
      <c r="R10293" t="s">
        <v>34233</v>
      </c>
      <c r="S10293" t="s">
        <v>33797</v>
      </c>
      <c r="T10293" t="s">
        <v>34349</v>
      </c>
      <c r="U10293" t="s">
        <v>32634</v>
      </c>
      <c r="V10293" t="s">
        <v>33662</v>
      </c>
      <c r="W10293">
        <v>256</v>
      </c>
      <c r="X10293">
        <v>1</v>
      </c>
      <c r="Y10293">
        <v>2</v>
      </c>
      <c r="AA10293">
        <v>6</v>
      </c>
      <c r="AB10293">
        <v>10</v>
      </c>
      <c r="AC10293">
        <v>1</v>
      </c>
      <c r="AD10293" t="str">
        <f t="shared" si="1594"/>
        <v/>
      </c>
      <c r="AE10293" t="str">
        <f t="shared" si="1600"/>
        <v/>
      </c>
      <c r="AF10293" t="str">
        <f t="shared" si="1595"/>
        <v/>
      </c>
      <c r="AG10293">
        <f t="shared" si="1601"/>
        <v>1</v>
      </c>
      <c r="AH10293">
        <f t="shared" si="1596"/>
        <v>2.8</v>
      </c>
      <c r="AI10293">
        <v>0.14499999999999999</v>
      </c>
      <c r="AJ10293">
        <f t="shared" si="1598"/>
        <v>0.40599999999999997</v>
      </c>
      <c r="AK10293" t="str">
        <f t="shared" si="1597"/>
        <v/>
      </c>
      <c r="AL10293" t="str">
        <f t="shared" si="1599"/>
        <v/>
      </c>
    </row>
    <row r="10294" spans="1:39" x14ac:dyDescent="0.2">
      <c r="A10294" t="s">
        <v>1255</v>
      </c>
      <c r="B10294" t="s">
        <v>33</v>
      </c>
      <c r="C10294" t="s">
        <v>1256</v>
      </c>
      <c r="D10294" s="1">
        <v>35382</v>
      </c>
      <c r="E10294" s="1">
        <v>43456</v>
      </c>
      <c r="F10294" t="s">
        <v>19</v>
      </c>
      <c r="I10294">
        <v>100</v>
      </c>
      <c r="J10294">
        <v>0</v>
      </c>
      <c r="K10294">
        <v>0</v>
      </c>
      <c r="L10294">
        <v>737</v>
      </c>
      <c r="M10294">
        <v>737</v>
      </c>
      <c r="N10294" t="s">
        <v>20</v>
      </c>
      <c r="O10294" t="s">
        <v>1257</v>
      </c>
      <c r="P10294" t="s">
        <v>28</v>
      </c>
      <c r="Q10294" t="s">
        <v>34233</v>
      </c>
      <c r="R10294" t="s">
        <v>34233</v>
      </c>
      <c r="S10294" t="s">
        <v>32628</v>
      </c>
      <c r="T10294" t="s">
        <v>34349</v>
      </c>
      <c r="U10294" t="s">
        <v>34161</v>
      </c>
      <c r="V10294" t="s">
        <v>33661</v>
      </c>
      <c r="AC10294">
        <v>1</v>
      </c>
      <c r="AD10294" t="str">
        <f t="shared" si="1594"/>
        <v/>
      </c>
      <c r="AE10294" t="str">
        <f t="shared" si="1600"/>
        <v/>
      </c>
      <c r="AF10294" t="str">
        <f t="shared" si="1595"/>
        <v/>
      </c>
      <c r="AG10294">
        <f t="shared" si="1601"/>
        <v>1</v>
      </c>
      <c r="AH10294">
        <f t="shared" si="1596"/>
        <v>2.8</v>
      </c>
      <c r="AI10294">
        <v>0.14499999999999999</v>
      </c>
      <c r="AJ10294">
        <f t="shared" si="1598"/>
        <v>0.40599999999999997</v>
      </c>
      <c r="AK10294" t="str">
        <f t="shared" si="1597"/>
        <v/>
      </c>
      <c r="AL10294" t="str">
        <f t="shared" si="1599"/>
        <v/>
      </c>
    </row>
    <row r="10295" spans="1:39" x14ac:dyDescent="0.2">
      <c r="A10295" t="s">
        <v>1249</v>
      </c>
      <c r="B10295" t="s">
        <v>33</v>
      </c>
      <c r="C10295" t="s">
        <v>1250</v>
      </c>
      <c r="D10295" s="1">
        <v>35382</v>
      </c>
      <c r="E10295" s="1">
        <v>43456</v>
      </c>
      <c r="F10295" t="s">
        <v>19</v>
      </c>
      <c r="I10295">
        <v>100</v>
      </c>
      <c r="J10295">
        <v>0</v>
      </c>
      <c r="K10295">
        <v>0</v>
      </c>
      <c r="L10295">
        <v>1314</v>
      </c>
      <c r="M10295">
        <v>1314</v>
      </c>
      <c r="N10295" t="s">
        <v>20</v>
      </c>
      <c r="O10295" t="s">
        <v>1251</v>
      </c>
      <c r="P10295" t="s">
        <v>28</v>
      </c>
      <c r="Q10295" t="s">
        <v>34233</v>
      </c>
      <c r="R10295" t="s">
        <v>34233</v>
      </c>
      <c r="S10295" t="s">
        <v>32628</v>
      </c>
      <c r="T10295" t="s">
        <v>34349</v>
      </c>
      <c r="U10295" t="s">
        <v>34161</v>
      </c>
      <c r="V10295" t="s">
        <v>33661</v>
      </c>
      <c r="AC10295">
        <v>1</v>
      </c>
      <c r="AD10295" t="str">
        <f t="shared" si="1594"/>
        <v/>
      </c>
      <c r="AE10295" t="str">
        <f t="shared" si="1600"/>
        <v/>
      </c>
      <c r="AF10295" t="str">
        <f t="shared" si="1595"/>
        <v/>
      </c>
      <c r="AG10295">
        <f t="shared" si="1601"/>
        <v>1</v>
      </c>
      <c r="AH10295">
        <f t="shared" si="1596"/>
        <v>2.8</v>
      </c>
      <c r="AI10295">
        <v>0.14499999999999999</v>
      </c>
      <c r="AJ10295">
        <f t="shared" si="1598"/>
        <v>0.40599999999999997</v>
      </c>
      <c r="AK10295" t="str">
        <f t="shared" si="1597"/>
        <v/>
      </c>
      <c r="AL10295" t="str">
        <f t="shared" si="1599"/>
        <v/>
      </c>
    </row>
    <row r="10296" spans="1:39" x14ac:dyDescent="0.2">
      <c r="A10296" t="s">
        <v>1243</v>
      </c>
      <c r="B10296" t="s">
        <v>33</v>
      </c>
      <c r="C10296" t="s">
        <v>1244</v>
      </c>
      <c r="D10296" s="1">
        <v>35382</v>
      </c>
      <c r="E10296" s="1">
        <v>44546</v>
      </c>
      <c r="F10296" t="s">
        <v>19</v>
      </c>
      <c r="I10296">
        <v>100</v>
      </c>
      <c r="J10296">
        <v>0</v>
      </c>
      <c r="K10296">
        <v>0</v>
      </c>
      <c r="L10296">
        <v>1413</v>
      </c>
      <c r="M10296">
        <v>1413</v>
      </c>
      <c r="N10296" t="s">
        <v>20</v>
      </c>
      <c r="O10296" t="s">
        <v>1245</v>
      </c>
      <c r="P10296" t="s">
        <v>28</v>
      </c>
      <c r="Q10296" t="s">
        <v>34233</v>
      </c>
      <c r="R10296" t="s">
        <v>34233</v>
      </c>
      <c r="S10296" t="s">
        <v>32628</v>
      </c>
      <c r="T10296" t="s">
        <v>34349</v>
      </c>
      <c r="U10296" t="s">
        <v>34161</v>
      </c>
      <c r="V10296" t="s">
        <v>33661</v>
      </c>
      <c r="AC10296">
        <v>1</v>
      </c>
      <c r="AD10296" t="str">
        <f t="shared" si="1594"/>
        <v/>
      </c>
      <c r="AE10296" t="str">
        <f t="shared" si="1600"/>
        <v/>
      </c>
      <c r="AF10296" t="str">
        <f t="shared" si="1595"/>
        <v/>
      </c>
      <c r="AG10296">
        <f t="shared" si="1601"/>
        <v>1</v>
      </c>
      <c r="AH10296">
        <f t="shared" si="1596"/>
        <v>2.8</v>
      </c>
      <c r="AI10296">
        <v>0.14499999999999999</v>
      </c>
      <c r="AJ10296">
        <f t="shared" si="1598"/>
        <v>0.40599999999999997</v>
      </c>
      <c r="AK10296" t="str">
        <f t="shared" si="1597"/>
        <v/>
      </c>
      <c r="AL10296" t="str">
        <f t="shared" si="1599"/>
        <v/>
      </c>
      <c r="AM10296" t="s">
        <v>34118</v>
      </c>
    </row>
    <row r="10297" spans="1:39" x14ac:dyDescent="0.2">
      <c r="A10297" t="s">
        <v>27142</v>
      </c>
      <c r="B10297" t="s">
        <v>33</v>
      </c>
      <c r="C10297" t="s">
        <v>27143</v>
      </c>
      <c r="D10297" s="1">
        <v>41730</v>
      </c>
      <c r="E10297" s="1">
        <v>44546</v>
      </c>
      <c r="F10297" t="s">
        <v>26</v>
      </c>
      <c r="I10297">
        <v>100</v>
      </c>
      <c r="J10297">
        <v>0</v>
      </c>
      <c r="K10297">
        <v>0</v>
      </c>
      <c r="L10297">
        <v>6895</v>
      </c>
      <c r="M10297">
        <v>6895</v>
      </c>
      <c r="N10297" t="s">
        <v>20</v>
      </c>
      <c r="O10297" t="s">
        <v>27144</v>
      </c>
      <c r="P10297" t="s">
        <v>44</v>
      </c>
      <c r="Q10297" t="s">
        <v>34233</v>
      </c>
      <c r="R10297" t="s">
        <v>34233</v>
      </c>
      <c r="S10297" t="s">
        <v>34233</v>
      </c>
      <c r="T10297" t="s">
        <v>34233</v>
      </c>
      <c r="AD10297" t="str">
        <f t="shared" si="1594"/>
        <v/>
      </c>
      <c r="AE10297" t="str">
        <f t="shared" si="1600"/>
        <v/>
      </c>
      <c r="AF10297" t="str">
        <f t="shared" si="1595"/>
        <v/>
      </c>
      <c r="AG10297" t="str">
        <f t="shared" si="1601"/>
        <v/>
      </c>
      <c r="AH10297" t="str">
        <f t="shared" si="1596"/>
        <v/>
      </c>
      <c r="AI10297">
        <v>0.14499999999999999</v>
      </c>
      <c r="AJ10297" t="str">
        <f t="shared" si="1598"/>
        <v/>
      </c>
      <c r="AK10297" t="str">
        <f t="shared" si="1597"/>
        <v/>
      </c>
      <c r="AL10297" t="str">
        <f t="shared" si="1599"/>
        <v/>
      </c>
    </row>
    <row r="10298" spans="1:39" x14ac:dyDescent="0.2">
      <c r="A10298" t="s">
        <v>7151</v>
      </c>
      <c r="B10298" t="s">
        <v>33</v>
      </c>
      <c r="C10298" t="s">
        <v>7152</v>
      </c>
      <c r="D10298" s="1">
        <v>36196</v>
      </c>
      <c r="E10298" s="1">
        <v>43456</v>
      </c>
      <c r="F10298" t="s">
        <v>19</v>
      </c>
      <c r="I10298">
        <v>100</v>
      </c>
      <c r="J10298">
        <v>0</v>
      </c>
      <c r="K10298">
        <v>0</v>
      </c>
      <c r="L10298">
        <v>3931</v>
      </c>
      <c r="M10298">
        <v>3931</v>
      </c>
      <c r="N10298" t="s">
        <v>20</v>
      </c>
      <c r="O10298" t="s">
        <v>7153</v>
      </c>
      <c r="P10298" t="s">
        <v>28</v>
      </c>
      <c r="Q10298" t="s">
        <v>34256</v>
      </c>
      <c r="R10298" s="9" t="s">
        <v>33783</v>
      </c>
      <c r="S10298" t="s">
        <v>32627</v>
      </c>
      <c r="T10298" t="s">
        <v>34233</v>
      </c>
      <c r="AD10298" t="str">
        <f t="shared" si="1594"/>
        <v/>
      </c>
      <c r="AE10298" t="str">
        <f t="shared" si="1600"/>
        <v/>
      </c>
      <c r="AF10298" t="str">
        <f t="shared" si="1595"/>
        <v/>
      </c>
      <c r="AG10298" s="17">
        <v>1</v>
      </c>
      <c r="AH10298">
        <f t="shared" si="1596"/>
        <v>2.8</v>
      </c>
      <c r="AI10298">
        <v>0.14499999999999999</v>
      </c>
      <c r="AJ10298">
        <f t="shared" si="1598"/>
        <v>0.40599999999999997</v>
      </c>
      <c r="AK10298" t="str">
        <f t="shared" si="1597"/>
        <v/>
      </c>
      <c r="AL10298" t="str">
        <f t="shared" si="1599"/>
        <v/>
      </c>
      <c r="AM10298" t="s">
        <v>34854</v>
      </c>
    </row>
    <row r="10299" spans="1:39" x14ac:dyDescent="0.2">
      <c r="A10299" t="s">
        <v>22206</v>
      </c>
      <c r="B10299" t="s">
        <v>33</v>
      </c>
      <c r="C10299" t="s">
        <v>22207</v>
      </c>
      <c r="D10299" s="1">
        <v>38782</v>
      </c>
      <c r="E10299" s="1">
        <v>43456</v>
      </c>
      <c r="F10299" t="s">
        <v>19</v>
      </c>
      <c r="I10299">
        <v>100</v>
      </c>
      <c r="J10299">
        <v>0</v>
      </c>
      <c r="K10299">
        <v>0</v>
      </c>
      <c r="L10299">
        <v>1316</v>
      </c>
      <c r="M10299">
        <v>1316</v>
      </c>
      <c r="N10299" t="s">
        <v>20</v>
      </c>
      <c r="O10299" t="s">
        <v>22208</v>
      </c>
      <c r="P10299" t="s">
        <v>28</v>
      </c>
      <c r="Q10299" t="s">
        <v>34233</v>
      </c>
      <c r="R10299" t="s">
        <v>34233</v>
      </c>
      <c r="S10299" t="s">
        <v>32628</v>
      </c>
      <c r="T10299" t="s">
        <v>34349</v>
      </c>
      <c r="AD10299" t="str">
        <f t="shared" si="1594"/>
        <v/>
      </c>
      <c r="AE10299" t="str">
        <f t="shared" si="1600"/>
        <v/>
      </c>
      <c r="AF10299" t="str">
        <f t="shared" si="1595"/>
        <v/>
      </c>
      <c r="AG10299" s="17">
        <v>1</v>
      </c>
      <c r="AH10299">
        <f t="shared" si="1596"/>
        <v>2.8</v>
      </c>
      <c r="AI10299">
        <v>0.14499999999999999</v>
      </c>
      <c r="AJ10299">
        <f t="shared" si="1598"/>
        <v>0.40599999999999997</v>
      </c>
      <c r="AK10299" t="str">
        <f t="shared" si="1597"/>
        <v/>
      </c>
      <c r="AL10299" t="str">
        <f t="shared" si="1599"/>
        <v/>
      </c>
    </row>
    <row r="10300" spans="1:39" x14ac:dyDescent="0.2">
      <c r="A10300" t="s">
        <v>9064</v>
      </c>
      <c r="B10300" t="s">
        <v>33</v>
      </c>
      <c r="C10300" t="s">
        <v>9065</v>
      </c>
      <c r="D10300" s="1">
        <v>36243</v>
      </c>
      <c r="E10300" s="1">
        <v>43456</v>
      </c>
      <c r="F10300" t="s">
        <v>19</v>
      </c>
      <c r="I10300">
        <v>100</v>
      </c>
      <c r="J10300">
        <v>0</v>
      </c>
      <c r="K10300">
        <v>0</v>
      </c>
      <c r="L10300">
        <v>1498</v>
      </c>
      <c r="M10300">
        <v>1498</v>
      </c>
      <c r="N10300" t="s">
        <v>20</v>
      </c>
      <c r="O10300" t="s">
        <v>9066</v>
      </c>
      <c r="P10300" t="s">
        <v>28</v>
      </c>
      <c r="Q10300" t="s">
        <v>34233</v>
      </c>
      <c r="R10300" t="s">
        <v>34233</v>
      </c>
      <c r="S10300" t="s">
        <v>33797</v>
      </c>
      <c r="T10300" t="s">
        <v>34349</v>
      </c>
      <c r="U10300" t="s">
        <v>32634</v>
      </c>
      <c r="V10300" t="s">
        <v>33663</v>
      </c>
      <c r="W10300">
        <v>300</v>
      </c>
      <c r="X10300">
        <v>2</v>
      </c>
      <c r="Y10300" t="s">
        <v>32661</v>
      </c>
      <c r="AA10300">
        <v>8.5</v>
      </c>
      <c r="AC10300">
        <v>1</v>
      </c>
      <c r="AD10300" t="str">
        <f t="shared" si="1594"/>
        <v/>
      </c>
      <c r="AE10300" t="str">
        <f t="shared" si="1600"/>
        <v/>
      </c>
      <c r="AF10300" t="str">
        <f t="shared" si="1595"/>
        <v/>
      </c>
      <c r="AG10300">
        <f>IF((S10300&lt;&gt;"tühi")*(AC10300&lt;&gt;""),AC10300,"")</f>
        <v>1</v>
      </c>
      <c r="AH10300">
        <f t="shared" si="1596"/>
        <v>2.8</v>
      </c>
      <c r="AI10300">
        <v>0.14499999999999999</v>
      </c>
      <c r="AJ10300">
        <f t="shared" si="1598"/>
        <v>0.40599999999999997</v>
      </c>
      <c r="AK10300" t="str">
        <f t="shared" si="1597"/>
        <v/>
      </c>
      <c r="AL10300" t="str">
        <f t="shared" si="1599"/>
        <v/>
      </c>
    </row>
    <row r="10301" spans="1:39" x14ac:dyDescent="0.2">
      <c r="A10301" t="s">
        <v>6718</v>
      </c>
      <c r="B10301" t="s">
        <v>33</v>
      </c>
      <c r="C10301" t="s">
        <v>6719</v>
      </c>
      <c r="D10301" s="1">
        <v>36152</v>
      </c>
      <c r="E10301" s="1">
        <v>43456</v>
      </c>
      <c r="F10301" t="s">
        <v>19</v>
      </c>
      <c r="I10301">
        <v>100</v>
      </c>
      <c r="J10301">
        <v>0</v>
      </c>
      <c r="K10301">
        <v>0</v>
      </c>
      <c r="L10301">
        <v>1346</v>
      </c>
      <c r="M10301">
        <v>1346</v>
      </c>
      <c r="N10301" t="s">
        <v>20</v>
      </c>
      <c r="O10301" t="s">
        <v>6720</v>
      </c>
      <c r="P10301" t="s">
        <v>28</v>
      </c>
      <c r="Q10301" t="s">
        <v>34233</v>
      </c>
      <c r="R10301" t="s">
        <v>34233</v>
      </c>
      <c r="S10301" t="s">
        <v>33797</v>
      </c>
      <c r="T10301" t="s">
        <v>34357</v>
      </c>
      <c r="AD10301" t="str">
        <f t="shared" si="1594"/>
        <v/>
      </c>
      <c r="AE10301" t="str">
        <f t="shared" si="1600"/>
        <v/>
      </c>
      <c r="AF10301" t="str">
        <f t="shared" si="1595"/>
        <v/>
      </c>
      <c r="AG10301" s="17">
        <v>1</v>
      </c>
      <c r="AH10301">
        <f t="shared" si="1596"/>
        <v>2.8</v>
      </c>
      <c r="AI10301">
        <v>0.14499999999999999</v>
      </c>
      <c r="AJ10301">
        <f t="shared" si="1598"/>
        <v>0.40599999999999997</v>
      </c>
      <c r="AK10301" t="str">
        <f t="shared" si="1597"/>
        <v/>
      </c>
      <c r="AL10301" t="str">
        <f t="shared" si="1599"/>
        <v/>
      </c>
    </row>
    <row r="10302" spans="1:39" x14ac:dyDescent="0.2">
      <c r="A10302" t="s">
        <v>15023</v>
      </c>
      <c r="B10302" t="s">
        <v>33</v>
      </c>
      <c r="C10302" t="s">
        <v>15024</v>
      </c>
      <c r="D10302" s="1">
        <v>37329</v>
      </c>
      <c r="E10302" s="1">
        <v>44546</v>
      </c>
      <c r="F10302" t="s">
        <v>19</v>
      </c>
      <c r="G10302" t="s">
        <v>470</v>
      </c>
      <c r="I10302">
        <v>85</v>
      </c>
      <c r="J10302">
        <v>15</v>
      </c>
      <c r="K10302">
        <v>0</v>
      </c>
      <c r="L10302">
        <v>2955</v>
      </c>
      <c r="M10302">
        <v>2955</v>
      </c>
      <c r="N10302" t="s">
        <v>20</v>
      </c>
      <c r="O10302" t="s">
        <v>15025</v>
      </c>
      <c r="P10302" t="s">
        <v>28</v>
      </c>
      <c r="Q10302" t="s">
        <v>34233</v>
      </c>
      <c r="R10302" t="s">
        <v>34233</v>
      </c>
      <c r="S10302" t="s">
        <v>33800</v>
      </c>
      <c r="T10302" t="s">
        <v>34349</v>
      </c>
      <c r="U10302" t="s">
        <v>33664</v>
      </c>
      <c r="V10302" t="s">
        <v>33665</v>
      </c>
      <c r="W10302">
        <v>950</v>
      </c>
      <c r="X10302">
        <v>2</v>
      </c>
      <c r="Y10302" t="s">
        <v>33687</v>
      </c>
      <c r="AB10302">
        <v>30</v>
      </c>
      <c r="AC10302">
        <v>1</v>
      </c>
      <c r="AD10302" t="str">
        <f t="shared" si="1594"/>
        <v/>
      </c>
      <c r="AE10302" t="str">
        <f t="shared" si="1600"/>
        <v/>
      </c>
      <c r="AF10302" t="str">
        <f t="shared" si="1595"/>
        <v/>
      </c>
      <c r="AG10302">
        <f>IF((S10302&lt;&gt;"tühi")*(AC10302&lt;&gt;""),AC10302,"")</f>
        <v>1</v>
      </c>
      <c r="AH10302">
        <f t="shared" si="1596"/>
        <v>2.8</v>
      </c>
      <c r="AI10302">
        <v>0.14499999999999999</v>
      </c>
      <c r="AJ10302">
        <f t="shared" si="1598"/>
        <v>0.40599999999999997</v>
      </c>
      <c r="AK10302" t="str">
        <f t="shared" si="1597"/>
        <v/>
      </c>
      <c r="AL10302" t="str">
        <f t="shared" si="1599"/>
        <v/>
      </c>
      <c r="AM10302" t="s">
        <v>34119</v>
      </c>
    </row>
    <row r="10303" spans="1:39" x14ac:dyDescent="0.2">
      <c r="A10303" t="s">
        <v>9853</v>
      </c>
      <c r="B10303" t="s">
        <v>33</v>
      </c>
      <c r="C10303" t="s">
        <v>9854</v>
      </c>
      <c r="D10303" s="1">
        <v>36440</v>
      </c>
      <c r="E10303" s="1">
        <v>43770</v>
      </c>
      <c r="F10303" t="s">
        <v>19</v>
      </c>
      <c r="I10303">
        <v>100</v>
      </c>
      <c r="J10303">
        <v>0</v>
      </c>
      <c r="K10303">
        <v>0</v>
      </c>
      <c r="L10303">
        <v>3017</v>
      </c>
      <c r="M10303">
        <v>3017</v>
      </c>
      <c r="N10303" t="s">
        <v>20</v>
      </c>
      <c r="O10303" t="s">
        <v>21</v>
      </c>
      <c r="P10303" t="s">
        <v>28</v>
      </c>
      <c r="Q10303" t="s">
        <v>34233</v>
      </c>
      <c r="R10303" t="s">
        <v>34233</v>
      </c>
      <c r="S10303" t="s">
        <v>33798</v>
      </c>
      <c r="T10303" t="s">
        <v>34351</v>
      </c>
      <c r="U10303" t="s">
        <v>32636</v>
      </c>
      <c r="V10303" t="s">
        <v>33666</v>
      </c>
      <c r="W10303">
        <v>680</v>
      </c>
      <c r="X10303">
        <v>3</v>
      </c>
      <c r="Y10303">
        <v>2</v>
      </c>
      <c r="Z10303">
        <v>3018</v>
      </c>
      <c r="AA10303">
        <v>13</v>
      </c>
      <c r="AB10303">
        <v>23</v>
      </c>
      <c r="AC10303">
        <v>20</v>
      </c>
      <c r="AD10303" t="str">
        <f t="shared" si="1594"/>
        <v/>
      </c>
      <c r="AE10303" t="str">
        <f t="shared" si="1600"/>
        <v/>
      </c>
      <c r="AF10303" t="str">
        <f t="shared" si="1595"/>
        <v/>
      </c>
      <c r="AG10303">
        <f>11+11</f>
        <v>22</v>
      </c>
      <c r="AH10303">
        <f t="shared" si="1596"/>
        <v>61.599999999999994</v>
      </c>
      <c r="AI10303">
        <v>0.14499999999999999</v>
      </c>
      <c r="AJ10303">
        <f t="shared" si="1598"/>
        <v>8.9319999999999986</v>
      </c>
      <c r="AK10303" t="str">
        <f t="shared" si="1597"/>
        <v/>
      </c>
      <c r="AL10303" t="str">
        <f t="shared" si="1599"/>
        <v/>
      </c>
    </row>
    <row r="10304" spans="1:39" x14ac:dyDescent="0.2">
      <c r="A10304" t="s">
        <v>2313</v>
      </c>
      <c r="B10304" t="s">
        <v>33</v>
      </c>
      <c r="C10304" t="s">
        <v>2314</v>
      </c>
      <c r="D10304" s="1">
        <v>35758</v>
      </c>
      <c r="E10304" s="1">
        <v>43456</v>
      </c>
      <c r="F10304" t="s">
        <v>19</v>
      </c>
      <c r="I10304">
        <v>100</v>
      </c>
      <c r="J10304">
        <v>0</v>
      </c>
      <c r="K10304">
        <v>0</v>
      </c>
      <c r="L10304">
        <v>1242</v>
      </c>
      <c r="M10304">
        <v>1242</v>
      </c>
      <c r="N10304" t="s">
        <v>20</v>
      </c>
      <c r="O10304" t="s">
        <v>2315</v>
      </c>
      <c r="P10304" t="s">
        <v>28</v>
      </c>
      <c r="Q10304" t="s">
        <v>34233</v>
      </c>
      <c r="R10304" t="s">
        <v>34233</v>
      </c>
      <c r="S10304" t="s">
        <v>32628</v>
      </c>
      <c r="T10304" t="s">
        <v>34349</v>
      </c>
      <c r="AD10304" t="str">
        <f t="shared" si="1594"/>
        <v/>
      </c>
      <c r="AE10304" t="str">
        <f t="shared" si="1600"/>
        <v/>
      </c>
      <c r="AF10304" t="str">
        <f t="shared" si="1595"/>
        <v/>
      </c>
      <c r="AG10304" s="17">
        <v>1</v>
      </c>
      <c r="AH10304">
        <f t="shared" si="1596"/>
        <v>2.8</v>
      </c>
      <c r="AI10304">
        <v>0.14499999999999999</v>
      </c>
      <c r="AJ10304">
        <f t="shared" si="1598"/>
        <v>0.40599999999999997</v>
      </c>
      <c r="AK10304" t="str">
        <f t="shared" si="1597"/>
        <v/>
      </c>
      <c r="AL10304" t="str">
        <f t="shared" si="1599"/>
        <v/>
      </c>
    </row>
    <row r="10305" spans="1:38" x14ac:dyDescent="0.2">
      <c r="A10305" t="s">
        <v>6741</v>
      </c>
      <c r="B10305" t="s">
        <v>33</v>
      </c>
      <c r="C10305" t="s">
        <v>6742</v>
      </c>
      <c r="D10305" s="1">
        <v>36133</v>
      </c>
      <c r="E10305" s="1">
        <v>43951</v>
      </c>
      <c r="F10305" t="s">
        <v>19</v>
      </c>
      <c r="I10305">
        <v>100</v>
      </c>
      <c r="J10305">
        <v>0</v>
      </c>
      <c r="K10305">
        <v>0</v>
      </c>
      <c r="L10305">
        <v>2243</v>
      </c>
      <c r="M10305">
        <v>2243</v>
      </c>
      <c r="N10305" t="s">
        <v>20</v>
      </c>
      <c r="O10305" t="s">
        <v>6743</v>
      </c>
      <c r="P10305" t="s">
        <v>28</v>
      </c>
      <c r="Q10305" t="s">
        <v>34233</v>
      </c>
      <c r="R10305" t="s">
        <v>34233</v>
      </c>
      <c r="S10305" t="s">
        <v>32628</v>
      </c>
      <c r="T10305" t="s">
        <v>34357</v>
      </c>
      <c r="AD10305" t="str">
        <f t="shared" si="1594"/>
        <v/>
      </c>
      <c r="AE10305" t="str">
        <f t="shared" si="1600"/>
        <v/>
      </c>
      <c r="AF10305" t="str">
        <f t="shared" si="1595"/>
        <v/>
      </c>
      <c r="AG10305" s="17">
        <v>1</v>
      </c>
      <c r="AH10305">
        <f t="shared" si="1596"/>
        <v>2.8</v>
      </c>
      <c r="AI10305">
        <v>0.14499999999999999</v>
      </c>
      <c r="AJ10305">
        <f t="shared" si="1598"/>
        <v>0.40599999999999997</v>
      </c>
      <c r="AK10305" t="str">
        <f t="shared" si="1597"/>
        <v/>
      </c>
      <c r="AL10305" t="str">
        <f t="shared" si="1599"/>
        <v/>
      </c>
    </row>
    <row r="10306" spans="1:38" x14ac:dyDescent="0.2">
      <c r="A10306" t="s">
        <v>2289</v>
      </c>
      <c r="B10306" t="s">
        <v>33</v>
      </c>
      <c r="C10306" t="s">
        <v>2290</v>
      </c>
      <c r="D10306" s="1">
        <v>35751</v>
      </c>
      <c r="E10306" s="1">
        <v>43456</v>
      </c>
      <c r="F10306" t="s">
        <v>19</v>
      </c>
      <c r="I10306">
        <v>100</v>
      </c>
      <c r="J10306">
        <v>0</v>
      </c>
      <c r="K10306">
        <v>0</v>
      </c>
      <c r="L10306">
        <v>1210</v>
      </c>
      <c r="M10306">
        <v>1210</v>
      </c>
      <c r="N10306" t="s">
        <v>20</v>
      </c>
      <c r="O10306" t="s">
        <v>2291</v>
      </c>
      <c r="P10306" t="s">
        <v>28</v>
      </c>
      <c r="Q10306" t="s">
        <v>34233</v>
      </c>
      <c r="R10306" t="s">
        <v>34233</v>
      </c>
      <c r="S10306" t="s">
        <v>32628</v>
      </c>
      <c r="T10306" t="s">
        <v>34349</v>
      </c>
      <c r="AD10306" t="str">
        <f t="shared" si="1594"/>
        <v/>
      </c>
      <c r="AE10306" t="str">
        <f t="shared" si="1600"/>
        <v/>
      </c>
      <c r="AF10306" t="str">
        <f t="shared" si="1595"/>
        <v/>
      </c>
      <c r="AG10306" s="17">
        <v>1</v>
      </c>
      <c r="AH10306">
        <f t="shared" si="1596"/>
        <v>2.8</v>
      </c>
      <c r="AI10306">
        <v>0.14499999999999999</v>
      </c>
      <c r="AJ10306">
        <f t="shared" si="1598"/>
        <v>0.40599999999999997</v>
      </c>
      <c r="AK10306" t="str">
        <f t="shared" si="1597"/>
        <v/>
      </c>
      <c r="AL10306" t="str">
        <f t="shared" si="1599"/>
        <v/>
      </c>
    </row>
    <row r="10307" spans="1:38" x14ac:dyDescent="0.2">
      <c r="A10307" t="s">
        <v>22420</v>
      </c>
      <c r="B10307" t="s">
        <v>33</v>
      </c>
      <c r="C10307" t="s">
        <v>22421</v>
      </c>
      <c r="D10307" s="1">
        <v>38770</v>
      </c>
      <c r="E10307" s="1">
        <v>44683</v>
      </c>
      <c r="F10307" t="s">
        <v>19</v>
      </c>
      <c r="I10307">
        <v>100</v>
      </c>
      <c r="J10307">
        <v>0</v>
      </c>
      <c r="K10307">
        <v>0</v>
      </c>
      <c r="L10307">
        <v>2190</v>
      </c>
      <c r="M10307">
        <v>2190</v>
      </c>
      <c r="N10307" t="s">
        <v>20</v>
      </c>
      <c r="O10307" t="s">
        <v>22422</v>
      </c>
      <c r="P10307" t="s">
        <v>28</v>
      </c>
      <c r="Q10307" t="s">
        <v>34233</v>
      </c>
      <c r="R10307" t="s">
        <v>34233</v>
      </c>
      <c r="S10307" t="s">
        <v>32628</v>
      </c>
      <c r="T10307" t="s">
        <v>34349</v>
      </c>
      <c r="AD10307" t="str">
        <f t="shared" ref="AD10307:AD10370" si="1602">IF((S10307="tühi")*(F10307&lt;&gt;"Elamumaa")*(G10307&lt;&gt;"Elamumaa")*(H10307&lt;&gt;"Elamumaa"),IF(Z10307=0,"",Z10307),"")</f>
        <v/>
      </c>
      <c r="AE10307" t="str">
        <f t="shared" si="1600"/>
        <v/>
      </c>
      <c r="AF10307" t="str">
        <f t="shared" ref="AF10307:AF10370" si="1603">IF((S10307&lt;&gt;"tühi")*(F10307&lt;&gt;"Elamumaa")*(G10307&lt;&gt;"Elamumaa")*(H10307&lt;&gt;"Elamumaa"),IF(Z10307=0,"",Z10307),"")</f>
        <v/>
      </c>
      <c r="AG10307" s="17">
        <v>1</v>
      </c>
      <c r="AH10307">
        <f t="shared" si="1596"/>
        <v>2.8</v>
      </c>
      <c r="AI10307">
        <v>0.14499999999999999</v>
      </c>
      <c r="AJ10307">
        <f t="shared" si="1598"/>
        <v>0.40599999999999997</v>
      </c>
      <c r="AK10307" t="str">
        <f t="shared" si="1597"/>
        <v/>
      </c>
      <c r="AL10307" t="str">
        <f t="shared" si="1599"/>
        <v/>
      </c>
    </row>
    <row r="10308" spans="1:38" x14ac:dyDescent="0.2">
      <c r="A10308" t="s">
        <v>7731</v>
      </c>
      <c r="B10308" t="s">
        <v>33</v>
      </c>
      <c r="C10308" t="s">
        <v>7732</v>
      </c>
      <c r="D10308" s="1">
        <v>36262</v>
      </c>
      <c r="E10308" s="1">
        <v>43456</v>
      </c>
      <c r="F10308" t="s">
        <v>19</v>
      </c>
      <c r="I10308">
        <v>100</v>
      </c>
      <c r="J10308">
        <v>0</v>
      </c>
      <c r="K10308">
        <v>0</v>
      </c>
      <c r="L10308">
        <v>1249</v>
      </c>
      <c r="M10308">
        <v>1249</v>
      </c>
      <c r="N10308" t="s">
        <v>20</v>
      </c>
      <c r="O10308" t="s">
        <v>7733</v>
      </c>
      <c r="P10308" t="s">
        <v>28</v>
      </c>
      <c r="Q10308" t="s">
        <v>34233</v>
      </c>
      <c r="R10308" t="s">
        <v>34233</v>
      </c>
      <c r="S10308" t="s">
        <v>32628</v>
      </c>
      <c r="T10308" t="s">
        <v>34349</v>
      </c>
      <c r="AD10308" t="str">
        <f t="shared" si="1602"/>
        <v/>
      </c>
      <c r="AE10308" t="str">
        <f t="shared" si="1600"/>
        <v/>
      </c>
      <c r="AF10308" t="str">
        <f t="shared" si="1603"/>
        <v/>
      </c>
      <c r="AG10308" s="17">
        <v>1</v>
      </c>
      <c r="AH10308">
        <f t="shared" si="1596"/>
        <v>2.8</v>
      </c>
      <c r="AI10308">
        <v>0.14499999999999999</v>
      </c>
      <c r="AJ10308">
        <f t="shared" si="1598"/>
        <v>0.40599999999999997</v>
      </c>
      <c r="AK10308" t="str">
        <f t="shared" si="1597"/>
        <v/>
      </c>
      <c r="AL10308" t="str">
        <f t="shared" si="1599"/>
        <v/>
      </c>
    </row>
    <row r="10309" spans="1:38" x14ac:dyDescent="0.2">
      <c r="A10309" t="s">
        <v>12798</v>
      </c>
      <c r="B10309" t="s">
        <v>33</v>
      </c>
      <c r="C10309" t="s">
        <v>12799</v>
      </c>
      <c r="D10309" s="1">
        <v>36803</v>
      </c>
      <c r="E10309" s="1">
        <v>44683</v>
      </c>
      <c r="F10309" t="s">
        <v>19</v>
      </c>
      <c r="I10309">
        <v>100</v>
      </c>
      <c r="J10309">
        <v>0</v>
      </c>
      <c r="K10309">
        <v>0</v>
      </c>
      <c r="L10309">
        <v>2322</v>
      </c>
      <c r="M10309">
        <v>2322</v>
      </c>
      <c r="N10309" t="s">
        <v>20</v>
      </c>
      <c r="O10309" t="s">
        <v>12800</v>
      </c>
      <c r="P10309" t="s">
        <v>28</v>
      </c>
      <c r="Q10309" t="s">
        <v>34233</v>
      </c>
      <c r="R10309" t="s">
        <v>34233</v>
      </c>
      <c r="S10309" t="s">
        <v>33797</v>
      </c>
      <c r="T10309" t="s">
        <v>34349</v>
      </c>
      <c r="AD10309" t="str">
        <f t="shared" si="1602"/>
        <v/>
      </c>
      <c r="AE10309" t="str">
        <f t="shared" si="1600"/>
        <v/>
      </c>
      <c r="AF10309" t="str">
        <f t="shared" si="1603"/>
        <v/>
      </c>
      <c r="AG10309" s="17">
        <v>1</v>
      </c>
      <c r="AH10309">
        <f t="shared" si="1596"/>
        <v>2.8</v>
      </c>
      <c r="AI10309">
        <v>0.14499999999999999</v>
      </c>
      <c r="AJ10309">
        <f t="shared" si="1598"/>
        <v>0.40599999999999997</v>
      </c>
      <c r="AK10309" t="str">
        <f t="shared" si="1597"/>
        <v/>
      </c>
      <c r="AL10309" t="str">
        <f t="shared" si="1599"/>
        <v/>
      </c>
    </row>
    <row r="10310" spans="1:38" x14ac:dyDescent="0.2">
      <c r="A10310" t="s">
        <v>26143</v>
      </c>
      <c r="B10310" t="s">
        <v>33</v>
      </c>
      <c r="C10310" t="s">
        <v>26144</v>
      </c>
      <c r="D10310" s="1">
        <v>40744</v>
      </c>
      <c r="E10310" s="1">
        <v>43951</v>
      </c>
      <c r="F10310" t="s">
        <v>474</v>
      </c>
      <c r="I10310">
        <v>100</v>
      </c>
      <c r="J10310">
        <v>0</v>
      </c>
      <c r="K10310">
        <v>0</v>
      </c>
      <c r="L10310">
        <v>945</v>
      </c>
      <c r="M10310">
        <v>945</v>
      </c>
      <c r="N10310" t="s">
        <v>20</v>
      </c>
      <c r="O10310" t="s">
        <v>26145</v>
      </c>
      <c r="P10310" t="s">
        <v>28</v>
      </c>
      <c r="Q10310" t="s">
        <v>34233</v>
      </c>
      <c r="R10310" t="s">
        <v>34233</v>
      </c>
      <c r="S10310" t="s">
        <v>32627</v>
      </c>
      <c r="T10310" t="s">
        <v>34690</v>
      </c>
      <c r="AD10310" t="str">
        <f t="shared" si="1602"/>
        <v/>
      </c>
      <c r="AE10310" t="str">
        <f t="shared" si="1600"/>
        <v/>
      </c>
      <c r="AF10310" t="str">
        <f t="shared" si="1603"/>
        <v/>
      </c>
      <c r="AG10310" t="str">
        <f>IF((S10310&lt;&gt;"tühi")*(AC10310&lt;&gt;""),AC10310,"")</f>
        <v/>
      </c>
      <c r="AH10310" t="str">
        <f t="shared" si="1596"/>
        <v/>
      </c>
      <c r="AI10310">
        <v>0.14499999999999999</v>
      </c>
      <c r="AJ10310" t="str">
        <f t="shared" si="1598"/>
        <v/>
      </c>
      <c r="AK10310" t="str">
        <f t="shared" si="1597"/>
        <v/>
      </c>
      <c r="AL10310" t="str">
        <f t="shared" si="1599"/>
        <v/>
      </c>
    </row>
    <row r="10311" spans="1:38" s="20" customFormat="1" x14ac:dyDescent="0.2">
      <c r="A10311" s="20" t="s">
        <v>27620</v>
      </c>
      <c r="B10311" s="20" t="s">
        <v>33</v>
      </c>
      <c r="C10311" s="20" t="s">
        <v>27621</v>
      </c>
      <c r="D10311" s="21">
        <v>41992</v>
      </c>
      <c r="E10311" s="21">
        <v>43456</v>
      </c>
      <c r="F10311" s="20" t="s">
        <v>19</v>
      </c>
      <c r="I10311" s="20">
        <v>100</v>
      </c>
      <c r="J10311" s="20">
        <v>0</v>
      </c>
      <c r="K10311" s="20">
        <v>0</v>
      </c>
      <c r="L10311" s="20">
        <v>129</v>
      </c>
      <c r="M10311" s="20">
        <v>129</v>
      </c>
      <c r="N10311" s="20" t="s">
        <v>20</v>
      </c>
      <c r="O10311" s="20" t="s">
        <v>12800</v>
      </c>
      <c r="P10311" s="20" t="s">
        <v>28</v>
      </c>
      <c r="Q10311" s="20" t="s">
        <v>34233</v>
      </c>
      <c r="R10311" s="20" t="s">
        <v>34233</v>
      </c>
      <c r="S10311" s="20" t="s">
        <v>32627</v>
      </c>
      <c r="T10311" s="20" t="s">
        <v>34233</v>
      </c>
      <c r="AD10311" s="20" t="str">
        <f t="shared" si="1602"/>
        <v/>
      </c>
      <c r="AE10311" s="20" t="str">
        <f t="shared" si="1600"/>
        <v/>
      </c>
      <c r="AF10311" s="20" t="str">
        <f t="shared" si="1603"/>
        <v/>
      </c>
      <c r="AG10311" s="20" t="str">
        <f>IF((S10311&lt;&gt;"tühi")*(AC10311&lt;&gt;""),AC10311,"")</f>
        <v/>
      </c>
      <c r="AH10311" s="20" t="str">
        <f t="shared" si="1596"/>
        <v/>
      </c>
      <c r="AI10311" s="20">
        <v>0.14499999999999999</v>
      </c>
      <c r="AJ10311" s="20" t="str">
        <f t="shared" si="1598"/>
        <v/>
      </c>
      <c r="AK10311" s="20" t="str">
        <f t="shared" si="1597"/>
        <v/>
      </c>
      <c r="AL10311" s="20" t="str">
        <f t="shared" si="1599"/>
        <v/>
      </c>
    </row>
    <row r="10312" spans="1:38" x14ac:dyDescent="0.2">
      <c r="A10312" t="s">
        <v>11562</v>
      </c>
      <c r="B10312" t="s">
        <v>33</v>
      </c>
      <c r="C10312" t="s">
        <v>11563</v>
      </c>
      <c r="D10312" s="1">
        <v>36551</v>
      </c>
      <c r="E10312" s="1">
        <v>44546</v>
      </c>
      <c r="F10312" t="s">
        <v>19</v>
      </c>
      <c r="I10312">
        <v>100</v>
      </c>
      <c r="J10312">
        <v>0</v>
      </c>
      <c r="K10312">
        <v>0</v>
      </c>
      <c r="L10312">
        <v>1477</v>
      </c>
      <c r="M10312">
        <v>1477</v>
      </c>
      <c r="N10312" t="s">
        <v>20</v>
      </c>
      <c r="O10312" t="s">
        <v>11564</v>
      </c>
      <c r="P10312" t="s">
        <v>28</v>
      </c>
      <c r="Q10312" t="s">
        <v>34233</v>
      </c>
      <c r="R10312" t="s">
        <v>34233</v>
      </c>
      <c r="S10312" t="s">
        <v>32628</v>
      </c>
      <c r="T10312" t="s">
        <v>34349</v>
      </c>
      <c r="AD10312" t="str">
        <f t="shared" si="1602"/>
        <v/>
      </c>
      <c r="AE10312" t="str">
        <f t="shared" si="1600"/>
        <v/>
      </c>
      <c r="AF10312" t="str">
        <f t="shared" si="1603"/>
        <v/>
      </c>
      <c r="AG10312" s="17">
        <v>1</v>
      </c>
      <c r="AH10312">
        <f t="shared" si="1596"/>
        <v>2.8</v>
      </c>
      <c r="AI10312">
        <v>0.14499999999999999</v>
      </c>
      <c r="AJ10312">
        <f t="shared" si="1598"/>
        <v>0.40599999999999997</v>
      </c>
      <c r="AK10312" t="str">
        <f t="shared" si="1597"/>
        <v/>
      </c>
      <c r="AL10312" t="str">
        <f t="shared" si="1599"/>
        <v/>
      </c>
    </row>
    <row r="10313" spans="1:38" x14ac:dyDescent="0.2">
      <c r="A10313" t="s">
        <v>1264</v>
      </c>
      <c r="B10313" t="s">
        <v>33</v>
      </c>
      <c r="C10313" t="s">
        <v>1265</v>
      </c>
      <c r="D10313" s="1">
        <v>35382</v>
      </c>
      <c r="E10313" s="1">
        <v>43796</v>
      </c>
      <c r="F10313" t="s">
        <v>19</v>
      </c>
      <c r="I10313">
        <v>100</v>
      </c>
      <c r="J10313">
        <v>0</v>
      </c>
      <c r="K10313">
        <v>0</v>
      </c>
      <c r="L10313">
        <v>1084</v>
      </c>
      <c r="M10313">
        <v>1084</v>
      </c>
      <c r="N10313" t="s">
        <v>20</v>
      </c>
      <c r="O10313" t="s">
        <v>1266</v>
      </c>
      <c r="P10313" t="s">
        <v>28</v>
      </c>
      <c r="Q10313" t="s">
        <v>34233</v>
      </c>
      <c r="R10313" t="s">
        <v>34233</v>
      </c>
      <c r="S10313" t="s">
        <v>32628</v>
      </c>
      <c r="T10313" t="s">
        <v>34356</v>
      </c>
      <c r="U10313" t="s">
        <v>34160</v>
      </c>
      <c r="V10313" t="s">
        <v>33661</v>
      </c>
      <c r="AC10313">
        <v>2</v>
      </c>
      <c r="AD10313" t="str">
        <f t="shared" si="1602"/>
        <v/>
      </c>
      <c r="AE10313" t="str">
        <f t="shared" si="1600"/>
        <v/>
      </c>
      <c r="AF10313" t="str">
        <f t="shared" si="1603"/>
        <v/>
      </c>
      <c r="AG10313">
        <f t="shared" ref="AG10313:AG10321" si="1604">IF((S10313&lt;&gt;"tühi")*(AC10313&lt;&gt;""),AC10313,"")</f>
        <v>2</v>
      </c>
      <c r="AH10313">
        <f t="shared" si="1596"/>
        <v>5.6</v>
      </c>
      <c r="AI10313">
        <v>0.14499999999999999</v>
      </c>
      <c r="AJ10313">
        <f t="shared" si="1598"/>
        <v>0.81199999999999994</v>
      </c>
      <c r="AK10313" t="str">
        <f t="shared" si="1597"/>
        <v/>
      </c>
      <c r="AL10313" t="str">
        <f t="shared" si="1599"/>
        <v/>
      </c>
    </row>
    <row r="10314" spans="1:38" x14ac:dyDescent="0.2">
      <c r="A10314" t="s">
        <v>1201</v>
      </c>
      <c r="B10314" t="s">
        <v>33</v>
      </c>
      <c r="C10314" t="s">
        <v>1202</v>
      </c>
      <c r="D10314" s="1">
        <v>35382</v>
      </c>
      <c r="E10314" s="1">
        <v>43796</v>
      </c>
      <c r="F10314" t="s">
        <v>19</v>
      </c>
      <c r="I10314">
        <v>100</v>
      </c>
      <c r="J10314">
        <v>0</v>
      </c>
      <c r="K10314">
        <v>0</v>
      </c>
      <c r="L10314">
        <v>698</v>
      </c>
      <c r="M10314">
        <v>698</v>
      </c>
      <c r="N10314" t="s">
        <v>20</v>
      </c>
      <c r="O10314" t="s">
        <v>1203</v>
      </c>
      <c r="P10314" t="s">
        <v>28</v>
      </c>
      <c r="Q10314" t="s">
        <v>34233</v>
      </c>
      <c r="R10314" t="s">
        <v>34233</v>
      </c>
      <c r="S10314" t="s">
        <v>32628</v>
      </c>
      <c r="T10314" t="s">
        <v>34349</v>
      </c>
      <c r="U10314" t="s">
        <v>34161</v>
      </c>
      <c r="V10314" t="s">
        <v>33661</v>
      </c>
      <c r="AC10314">
        <v>1</v>
      </c>
      <c r="AD10314" t="str">
        <f t="shared" si="1602"/>
        <v/>
      </c>
      <c r="AE10314" t="str">
        <f t="shared" si="1600"/>
        <v/>
      </c>
      <c r="AF10314" t="str">
        <f t="shared" si="1603"/>
        <v/>
      </c>
      <c r="AG10314">
        <f t="shared" si="1604"/>
        <v>1</v>
      </c>
      <c r="AH10314">
        <f t="shared" si="1596"/>
        <v>2.8</v>
      </c>
      <c r="AI10314">
        <v>0.14499999999999999</v>
      </c>
      <c r="AJ10314">
        <f t="shared" si="1598"/>
        <v>0.40599999999999997</v>
      </c>
      <c r="AK10314" t="str">
        <f t="shared" si="1597"/>
        <v/>
      </c>
      <c r="AL10314" t="str">
        <f t="shared" si="1599"/>
        <v/>
      </c>
    </row>
    <row r="10315" spans="1:38" x14ac:dyDescent="0.2">
      <c r="A10315" t="s">
        <v>1225</v>
      </c>
      <c r="B10315" t="s">
        <v>33</v>
      </c>
      <c r="C10315" t="s">
        <v>1226</v>
      </c>
      <c r="D10315" s="1">
        <v>35382</v>
      </c>
      <c r="E10315" s="1">
        <v>43796</v>
      </c>
      <c r="F10315" t="s">
        <v>19</v>
      </c>
      <c r="I10315">
        <v>100</v>
      </c>
      <c r="J10315">
        <v>0</v>
      </c>
      <c r="K10315">
        <v>0</v>
      </c>
      <c r="L10315">
        <v>615</v>
      </c>
      <c r="M10315">
        <v>615</v>
      </c>
      <c r="N10315" t="s">
        <v>20</v>
      </c>
      <c r="O10315" t="s">
        <v>1227</v>
      </c>
      <c r="P10315" t="s">
        <v>28</v>
      </c>
      <c r="Q10315" t="s">
        <v>34233</v>
      </c>
      <c r="R10315" t="s">
        <v>34233</v>
      </c>
      <c r="S10315" t="s">
        <v>32628</v>
      </c>
      <c r="T10315" t="s">
        <v>34349</v>
      </c>
      <c r="U10315" t="s">
        <v>34161</v>
      </c>
      <c r="V10315" t="s">
        <v>33661</v>
      </c>
      <c r="AC10315">
        <v>1</v>
      </c>
      <c r="AD10315" t="str">
        <f t="shared" si="1602"/>
        <v/>
      </c>
      <c r="AE10315" t="str">
        <f t="shared" si="1600"/>
        <v/>
      </c>
      <c r="AF10315" t="str">
        <f t="shared" si="1603"/>
        <v/>
      </c>
      <c r="AG10315">
        <f t="shared" si="1604"/>
        <v>1</v>
      </c>
      <c r="AH10315">
        <f t="shared" si="1596"/>
        <v>2.8</v>
      </c>
      <c r="AI10315">
        <v>0.14499999999999999</v>
      </c>
      <c r="AJ10315">
        <f t="shared" si="1598"/>
        <v>0.40599999999999997</v>
      </c>
      <c r="AK10315" t="str">
        <f t="shared" si="1597"/>
        <v/>
      </c>
      <c r="AL10315" t="str">
        <f t="shared" si="1599"/>
        <v/>
      </c>
    </row>
    <row r="10316" spans="1:38" x14ac:dyDescent="0.2">
      <c r="A10316" t="s">
        <v>602</v>
      </c>
      <c r="B10316" t="s">
        <v>33</v>
      </c>
      <c r="C10316" t="s">
        <v>603</v>
      </c>
      <c r="D10316" s="1">
        <v>35382</v>
      </c>
      <c r="E10316" s="1">
        <v>43951</v>
      </c>
      <c r="F10316" t="s">
        <v>19</v>
      </c>
      <c r="I10316">
        <v>100</v>
      </c>
      <c r="J10316">
        <v>0</v>
      </c>
      <c r="K10316">
        <v>0</v>
      </c>
      <c r="L10316">
        <v>1301</v>
      </c>
      <c r="M10316">
        <v>1301</v>
      </c>
      <c r="N10316" t="s">
        <v>20</v>
      </c>
      <c r="O10316" t="s">
        <v>604</v>
      </c>
      <c r="P10316" t="s">
        <v>28</v>
      </c>
      <c r="Q10316" t="s">
        <v>34233</v>
      </c>
      <c r="R10316" t="s">
        <v>34233</v>
      </c>
      <c r="S10316" t="s">
        <v>32628</v>
      </c>
      <c r="T10316" t="s">
        <v>34349</v>
      </c>
      <c r="U10316" t="s">
        <v>34161</v>
      </c>
      <c r="V10316" t="s">
        <v>33661</v>
      </c>
      <c r="AC10316">
        <v>1</v>
      </c>
      <c r="AD10316" t="str">
        <f t="shared" si="1602"/>
        <v/>
      </c>
      <c r="AE10316" t="str">
        <f t="shared" si="1600"/>
        <v/>
      </c>
      <c r="AF10316" t="str">
        <f t="shared" si="1603"/>
        <v/>
      </c>
      <c r="AG10316">
        <f t="shared" si="1604"/>
        <v>1</v>
      </c>
      <c r="AH10316">
        <f t="shared" si="1596"/>
        <v>2.8</v>
      </c>
      <c r="AI10316">
        <v>0.14499999999999999</v>
      </c>
      <c r="AJ10316">
        <f t="shared" si="1598"/>
        <v>0.40599999999999997</v>
      </c>
      <c r="AK10316" t="str">
        <f t="shared" si="1597"/>
        <v/>
      </c>
      <c r="AL10316" t="str">
        <f t="shared" si="1599"/>
        <v/>
      </c>
    </row>
    <row r="10317" spans="1:38" x14ac:dyDescent="0.2">
      <c r="A10317" t="s">
        <v>1258</v>
      </c>
      <c r="B10317" t="s">
        <v>33</v>
      </c>
      <c r="C10317" t="s">
        <v>1259</v>
      </c>
      <c r="D10317" s="1">
        <v>35382</v>
      </c>
      <c r="E10317" s="1">
        <v>44546</v>
      </c>
      <c r="F10317" t="s">
        <v>19</v>
      </c>
      <c r="I10317">
        <v>100</v>
      </c>
      <c r="J10317">
        <v>0</v>
      </c>
      <c r="K10317">
        <v>0</v>
      </c>
      <c r="L10317">
        <v>706</v>
      </c>
      <c r="M10317">
        <v>706</v>
      </c>
      <c r="N10317" t="s">
        <v>20</v>
      </c>
      <c r="O10317" t="s">
        <v>1260</v>
      </c>
      <c r="P10317" t="s">
        <v>28</v>
      </c>
      <c r="Q10317" t="s">
        <v>34233</v>
      </c>
      <c r="R10317" t="s">
        <v>34233</v>
      </c>
      <c r="S10317" t="s">
        <v>32628</v>
      </c>
      <c r="T10317" t="s">
        <v>34362</v>
      </c>
      <c r="U10317" t="s">
        <v>34160</v>
      </c>
      <c r="V10317" t="s">
        <v>33661</v>
      </c>
      <c r="AC10317">
        <v>2</v>
      </c>
      <c r="AD10317" t="str">
        <f t="shared" si="1602"/>
        <v/>
      </c>
      <c r="AE10317" t="str">
        <f t="shared" si="1600"/>
        <v/>
      </c>
      <c r="AF10317" t="str">
        <f t="shared" si="1603"/>
        <v/>
      </c>
      <c r="AG10317">
        <f t="shared" si="1604"/>
        <v>2</v>
      </c>
      <c r="AH10317">
        <f t="shared" si="1596"/>
        <v>5.6</v>
      </c>
      <c r="AI10317">
        <v>0.14499999999999999</v>
      </c>
      <c r="AJ10317">
        <f t="shared" si="1598"/>
        <v>0.81199999999999994</v>
      </c>
      <c r="AK10317" t="str">
        <f t="shared" si="1597"/>
        <v/>
      </c>
      <c r="AL10317" t="str">
        <f t="shared" si="1599"/>
        <v/>
      </c>
    </row>
    <row r="10318" spans="1:38" x14ac:dyDescent="0.2">
      <c r="A10318" t="s">
        <v>1252</v>
      </c>
      <c r="B10318" t="s">
        <v>33</v>
      </c>
      <c r="C10318" t="s">
        <v>1253</v>
      </c>
      <c r="D10318" s="1">
        <v>35382</v>
      </c>
      <c r="E10318" s="1">
        <v>43796</v>
      </c>
      <c r="F10318" t="s">
        <v>19</v>
      </c>
      <c r="I10318">
        <v>100</v>
      </c>
      <c r="J10318">
        <v>0</v>
      </c>
      <c r="K10318">
        <v>0</v>
      </c>
      <c r="L10318">
        <v>643</v>
      </c>
      <c r="M10318">
        <v>643</v>
      </c>
      <c r="N10318" t="s">
        <v>20</v>
      </c>
      <c r="O10318" t="s">
        <v>1254</v>
      </c>
      <c r="P10318" t="s">
        <v>28</v>
      </c>
      <c r="Q10318" t="s">
        <v>34233</v>
      </c>
      <c r="R10318" t="s">
        <v>34233</v>
      </c>
      <c r="S10318" t="s">
        <v>32628</v>
      </c>
      <c r="T10318" t="s">
        <v>32650</v>
      </c>
      <c r="U10318" t="s">
        <v>34160</v>
      </c>
      <c r="V10318" t="s">
        <v>33661</v>
      </c>
      <c r="AC10318">
        <v>2</v>
      </c>
      <c r="AD10318" t="str">
        <f t="shared" si="1602"/>
        <v/>
      </c>
      <c r="AE10318" t="str">
        <f t="shared" si="1600"/>
        <v/>
      </c>
      <c r="AF10318" t="str">
        <f t="shared" si="1603"/>
        <v/>
      </c>
      <c r="AG10318">
        <f t="shared" si="1604"/>
        <v>2</v>
      </c>
      <c r="AH10318">
        <f t="shared" si="1596"/>
        <v>5.6</v>
      </c>
      <c r="AI10318">
        <v>0.14499999999999999</v>
      </c>
      <c r="AJ10318">
        <f t="shared" si="1598"/>
        <v>0.81199999999999994</v>
      </c>
      <c r="AK10318" t="str">
        <f t="shared" si="1597"/>
        <v/>
      </c>
      <c r="AL10318" t="str">
        <f t="shared" si="1599"/>
        <v/>
      </c>
    </row>
    <row r="10319" spans="1:38" x14ac:dyDescent="0.2">
      <c r="A10319" t="s">
        <v>1246</v>
      </c>
      <c r="B10319" t="s">
        <v>33</v>
      </c>
      <c r="C10319" t="s">
        <v>1247</v>
      </c>
      <c r="D10319" s="1">
        <v>35382</v>
      </c>
      <c r="E10319" s="1">
        <v>43796</v>
      </c>
      <c r="F10319" t="s">
        <v>19</v>
      </c>
      <c r="I10319">
        <v>100</v>
      </c>
      <c r="J10319">
        <v>0</v>
      </c>
      <c r="K10319">
        <v>0</v>
      </c>
      <c r="L10319">
        <v>947</v>
      </c>
      <c r="M10319">
        <v>947</v>
      </c>
      <c r="N10319" t="s">
        <v>20</v>
      </c>
      <c r="O10319" t="s">
        <v>1248</v>
      </c>
      <c r="P10319" t="s">
        <v>28</v>
      </c>
      <c r="Q10319" t="s">
        <v>34233</v>
      </c>
      <c r="R10319" t="s">
        <v>34233</v>
      </c>
      <c r="S10319" t="s">
        <v>32628</v>
      </c>
      <c r="T10319" t="s">
        <v>32650</v>
      </c>
      <c r="U10319" t="s">
        <v>34160</v>
      </c>
      <c r="V10319" t="s">
        <v>33661</v>
      </c>
      <c r="AC10319">
        <v>2</v>
      </c>
      <c r="AD10319" t="str">
        <f t="shared" si="1602"/>
        <v/>
      </c>
      <c r="AE10319" t="str">
        <f t="shared" si="1600"/>
        <v/>
      </c>
      <c r="AF10319" t="str">
        <f t="shared" si="1603"/>
        <v/>
      </c>
      <c r="AG10319">
        <f t="shared" si="1604"/>
        <v>2</v>
      </c>
      <c r="AH10319">
        <f t="shared" si="1596"/>
        <v>5.6</v>
      </c>
      <c r="AI10319">
        <v>0.14499999999999999</v>
      </c>
      <c r="AJ10319">
        <f t="shared" si="1598"/>
        <v>0.81199999999999994</v>
      </c>
      <c r="AK10319" t="str">
        <f t="shared" si="1597"/>
        <v/>
      </c>
      <c r="AL10319" t="str">
        <f t="shared" si="1599"/>
        <v/>
      </c>
    </row>
    <row r="10320" spans="1:38" x14ac:dyDescent="0.2">
      <c r="A10320" t="s">
        <v>1240</v>
      </c>
      <c r="B10320" t="s">
        <v>33</v>
      </c>
      <c r="C10320" t="s">
        <v>1241</v>
      </c>
      <c r="D10320" s="1">
        <v>35382</v>
      </c>
      <c r="E10320" s="1">
        <v>43796</v>
      </c>
      <c r="F10320" t="s">
        <v>19</v>
      </c>
      <c r="I10320">
        <v>100</v>
      </c>
      <c r="J10320">
        <v>0</v>
      </c>
      <c r="K10320">
        <v>0</v>
      </c>
      <c r="L10320">
        <v>1130</v>
      </c>
      <c r="M10320">
        <v>1130</v>
      </c>
      <c r="N10320" t="s">
        <v>20</v>
      </c>
      <c r="O10320" t="s">
        <v>1242</v>
      </c>
      <c r="P10320" t="s">
        <v>28</v>
      </c>
      <c r="Q10320" t="s">
        <v>34233</v>
      </c>
      <c r="R10320" t="s">
        <v>34233</v>
      </c>
      <c r="S10320" t="s">
        <v>32628</v>
      </c>
      <c r="T10320" t="s">
        <v>34349</v>
      </c>
      <c r="U10320" t="s">
        <v>34161</v>
      </c>
      <c r="V10320" t="s">
        <v>33661</v>
      </c>
      <c r="AC10320">
        <v>1</v>
      </c>
      <c r="AD10320" t="str">
        <f t="shared" si="1602"/>
        <v/>
      </c>
      <c r="AE10320" t="str">
        <f t="shared" si="1600"/>
        <v/>
      </c>
      <c r="AF10320" t="str">
        <f t="shared" si="1603"/>
        <v/>
      </c>
      <c r="AG10320">
        <f t="shared" si="1604"/>
        <v>1</v>
      </c>
      <c r="AH10320">
        <f t="shared" si="1596"/>
        <v>2.8</v>
      </c>
      <c r="AI10320">
        <v>0.14499999999999999</v>
      </c>
      <c r="AJ10320">
        <f t="shared" si="1598"/>
        <v>0.40599999999999997</v>
      </c>
      <c r="AK10320" t="str">
        <f t="shared" si="1597"/>
        <v/>
      </c>
      <c r="AL10320" t="str">
        <f t="shared" si="1599"/>
        <v/>
      </c>
    </row>
    <row r="10321" spans="1:38" x14ac:dyDescent="0.2">
      <c r="A10321" t="s">
        <v>26390</v>
      </c>
      <c r="B10321" t="s">
        <v>33</v>
      </c>
      <c r="C10321" t="s">
        <v>26391</v>
      </c>
      <c r="D10321" s="1">
        <v>41303</v>
      </c>
      <c r="E10321" s="1">
        <v>43951</v>
      </c>
      <c r="F10321" t="s">
        <v>26</v>
      </c>
      <c r="I10321">
        <v>100</v>
      </c>
      <c r="J10321">
        <v>0</v>
      </c>
      <c r="K10321">
        <v>0</v>
      </c>
      <c r="L10321">
        <v>4059</v>
      </c>
      <c r="M10321">
        <v>4059</v>
      </c>
      <c r="N10321" t="s">
        <v>20</v>
      </c>
      <c r="O10321" t="s">
        <v>26392</v>
      </c>
      <c r="P10321" t="s">
        <v>44</v>
      </c>
      <c r="Q10321" t="s">
        <v>34233</v>
      </c>
      <c r="R10321" t="s">
        <v>34233</v>
      </c>
      <c r="S10321" t="s">
        <v>34233</v>
      </c>
      <c r="T10321" t="s">
        <v>34233</v>
      </c>
      <c r="AD10321" t="str">
        <f t="shared" si="1602"/>
        <v/>
      </c>
      <c r="AE10321" t="str">
        <f t="shared" si="1600"/>
        <v/>
      </c>
      <c r="AF10321" t="str">
        <f t="shared" si="1603"/>
        <v/>
      </c>
      <c r="AG10321" t="str">
        <f t="shared" si="1604"/>
        <v/>
      </c>
      <c r="AH10321" t="str">
        <f t="shared" si="1596"/>
        <v/>
      </c>
      <c r="AI10321">
        <v>0.14499999999999999</v>
      </c>
      <c r="AJ10321" t="str">
        <f t="shared" si="1598"/>
        <v/>
      </c>
      <c r="AK10321" t="str">
        <f t="shared" si="1597"/>
        <v/>
      </c>
      <c r="AL10321" t="str">
        <f t="shared" si="1599"/>
        <v/>
      </c>
    </row>
    <row r="10322" spans="1:38" x14ac:dyDescent="0.2">
      <c r="A10322" t="s">
        <v>6264</v>
      </c>
      <c r="B10322" t="s">
        <v>33</v>
      </c>
      <c r="C10322" t="s">
        <v>6265</v>
      </c>
      <c r="D10322" s="1">
        <v>36171</v>
      </c>
      <c r="E10322" s="1">
        <v>44594</v>
      </c>
      <c r="F10322" t="s">
        <v>19</v>
      </c>
      <c r="I10322">
        <v>100</v>
      </c>
      <c r="J10322">
        <v>0</v>
      </c>
      <c r="K10322">
        <v>0</v>
      </c>
      <c r="L10322">
        <v>1200</v>
      </c>
      <c r="M10322">
        <v>1200</v>
      </c>
      <c r="N10322" t="s">
        <v>20</v>
      </c>
      <c r="O10322" t="s">
        <v>6266</v>
      </c>
      <c r="P10322" t="s">
        <v>28</v>
      </c>
      <c r="Q10322" t="s">
        <v>34233</v>
      </c>
      <c r="R10322" t="s">
        <v>34233</v>
      </c>
      <c r="S10322" t="s">
        <v>33797</v>
      </c>
      <c r="T10322" t="s">
        <v>34349</v>
      </c>
      <c r="AD10322" t="str">
        <f t="shared" si="1602"/>
        <v/>
      </c>
      <c r="AE10322" t="str">
        <f t="shared" si="1600"/>
        <v/>
      </c>
      <c r="AF10322" t="str">
        <f t="shared" si="1603"/>
        <v/>
      </c>
      <c r="AG10322" s="17">
        <v>1</v>
      </c>
      <c r="AH10322">
        <f t="shared" si="1596"/>
        <v>2.8</v>
      </c>
      <c r="AI10322">
        <v>0.14499999999999999</v>
      </c>
      <c r="AJ10322">
        <f t="shared" si="1598"/>
        <v>0.40599999999999997</v>
      </c>
      <c r="AK10322" t="str">
        <f t="shared" si="1597"/>
        <v/>
      </c>
      <c r="AL10322" t="str">
        <f t="shared" si="1599"/>
        <v/>
      </c>
    </row>
    <row r="10323" spans="1:38" x14ac:dyDescent="0.2">
      <c r="A10323" t="s">
        <v>8819</v>
      </c>
      <c r="B10323" t="s">
        <v>33</v>
      </c>
      <c r="C10323" t="s">
        <v>8820</v>
      </c>
      <c r="D10323" s="1">
        <v>36243</v>
      </c>
      <c r="E10323" s="1">
        <v>43456</v>
      </c>
      <c r="F10323" t="s">
        <v>19</v>
      </c>
      <c r="I10323">
        <v>100</v>
      </c>
      <c r="J10323">
        <v>0</v>
      </c>
      <c r="K10323">
        <v>0</v>
      </c>
      <c r="L10323">
        <v>2500</v>
      </c>
      <c r="M10323">
        <v>2500</v>
      </c>
      <c r="N10323" t="s">
        <v>20</v>
      </c>
      <c r="O10323" t="s">
        <v>8821</v>
      </c>
      <c r="P10323" t="s">
        <v>28</v>
      </c>
      <c r="Q10323" t="s">
        <v>34233</v>
      </c>
      <c r="R10323" t="s">
        <v>34233</v>
      </c>
      <c r="S10323" t="s">
        <v>32628</v>
      </c>
      <c r="T10323" t="s">
        <v>34349</v>
      </c>
      <c r="AD10323" t="str">
        <f t="shared" si="1602"/>
        <v/>
      </c>
      <c r="AE10323" t="str">
        <f t="shared" si="1600"/>
        <v/>
      </c>
      <c r="AF10323" t="str">
        <f t="shared" si="1603"/>
        <v/>
      </c>
      <c r="AG10323" s="17">
        <v>1</v>
      </c>
      <c r="AH10323">
        <f t="shared" si="1596"/>
        <v>2.8</v>
      </c>
      <c r="AI10323">
        <v>0.14499999999999999</v>
      </c>
      <c r="AJ10323">
        <f t="shared" si="1598"/>
        <v>0.40599999999999997</v>
      </c>
      <c r="AK10323" t="str">
        <f t="shared" si="1597"/>
        <v/>
      </c>
      <c r="AL10323" t="str">
        <f t="shared" si="1599"/>
        <v/>
      </c>
    </row>
    <row r="10324" spans="1:38" x14ac:dyDescent="0.2">
      <c r="A10324" t="s">
        <v>8096</v>
      </c>
      <c r="B10324" t="s">
        <v>33</v>
      </c>
      <c r="C10324" t="s">
        <v>8097</v>
      </c>
      <c r="D10324" s="1">
        <v>36259</v>
      </c>
      <c r="E10324" s="1">
        <v>43456</v>
      </c>
      <c r="F10324" t="s">
        <v>19</v>
      </c>
      <c r="I10324">
        <v>100</v>
      </c>
      <c r="J10324">
        <v>0</v>
      </c>
      <c r="K10324">
        <v>0</v>
      </c>
      <c r="L10324">
        <v>1235</v>
      </c>
      <c r="M10324">
        <v>1235</v>
      </c>
      <c r="N10324" t="s">
        <v>20</v>
      </c>
      <c r="O10324" t="s">
        <v>8098</v>
      </c>
      <c r="P10324" t="s">
        <v>28</v>
      </c>
      <c r="Q10324" t="s">
        <v>34233</v>
      </c>
      <c r="R10324" t="s">
        <v>34233</v>
      </c>
      <c r="S10324" t="s">
        <v>32628</v>
      </c>
      <c r="T10324" t="s">
        <v>34349</v>
      </c>
      <c r="AD10324" t="str">
        <f t="shared" si="1602"/>
        <v/>
      </c>
      <c r="AE10324" t="str">
        <f t="shared" si="1600"/>
        <v/>
      </c>
      <c r="AF10324" t="str">
        <f t="shared" si="1603"/>
        <v/>
      </c>
      <c r="AG10324" s="17">
        <v>1</v>
      </c>
      <c r="AH10324">
        <f t="shared" si="1596"/>
        <v>2.8</v>
      </c>
      <c r="AI10324">
        <v>0.14499999999999999</v>
      </c>
      <c r="AJ10324">
        <f t="shared" si="1598"/>
        <v>0.40599999999999997</v>
      </c>
      <c r="AK10324" t="str">
        <f t="shared" si="1597"/>
        <v/>
      </c>
      <c r="AL10324" t="str">
        <f t="shared" si="1599"/>
        <v/>
      </c>
    </row>
    <row r="10325" spans="1:38" x14ac:dyDescent="0.2">
      <c r="A10325" t="s">
        <v>10945</v>
      </c>
      <c r="B10325" t="s">
        <v>33</v>
      </c>
      <c r="C10325" t="s">
        <v>10946</v>
      </c>
      <c r="D10325" s="1">
        <v>36460</v>
      </c>
      <c r="E10325" s="1">
        <v>43456</v>
      </c>
      <c r="F10325" t="s">
        <v>19</v>
      </c>
      <c r="I10325">
        <v>100</v>
      </c>
      <c r="J10325">
        <v>0</v>
      </c>
      <c r="K10325">
        <v>0</v>
      </c>
      <c r="L10325">
        <v>1636</v>
      </c>
      <c r="M10325">
        <v>1636</v>
      </c>
      <c r="N10325" t="s">
        <v>20</v>
      </c>
      <c r="O10325" t="s">
        <v>10947</v>
      </c>
      <c r="P10325" t="s">
        <v>28</v>
      </c>
      <c r="Q10325" t="s">
        <v>34233</v>
      </c>
      <c r="R10325" t="s">
        <v>34233</v>
      </c>
      <c r="S10325" t="s">
        <v>33797</v>
      </c>
      <c r="T10325" t="s">
        <v>34349</v>
      </c>
      <c r="AD10325" t="str">
        <f t="shared" si="1602"/>
        <v/>
      </c>
      <c r="AE10325" t="str">
        <f t="shared" si="1600"/>
        <v/>
      </c>
      <c r="AF10325" t="str">
        <f t="shared" si="1603"/>
        <v/>
      </c>
      <c r="AG10325" s="17">
        <v>1</v>
      </c>
      <c r="AH10325">
        <f t="shared" si="1596"/>
        <v>2.8</v>
      </c>
      <c r="AI10325">
        <v>0.14499999999999999</v>
      </c>
      <c r="AJ10325">
        <f t="shared" si="1598"/>
        <v>0.40599999999999997</v>
      </c>
      <c r="AK10325" t="str">
        <f t="shared" si="1597"/>
        <v/>
      </c>
      <c r="AL10325" t="str">
        <f t="shared" si="1599"/>
        <v/>
      </c>
    </row>
    <row r="10326" spans="1:38" x14ac:dyDescent="0.2">
      <c r="A10326" t="s">
        <v>2612</v>
      </c>
      <c r="B10326" t="s">
        <v>33</v>
      </c>
      <c r="C10326" t="s">
        <v>2613</v>
      </c>
      <c r="D10326" s="1">
        <v>35842</v>
      </c>
      <c r="E10326" s="1">
        <v>43456</v>
      </c>
      <c r="F10326" t="s">
        <v>19</v>
      </c>
      <c r="I10326">
        <v>100</v>
      </c>
      <c r="J10326">
        <v>0</v>
      </c>
      <c r="K10326">
        <v>0</v>
      </c>
      <c r="L10326">
        <v>1227</v>
      </c>
      <c r="M10326">
        <v>1227</v>
      </c>
      <c r="N10326" t="s">
        <v>20</v>
      </c>
      <c r="O10326" t="s">
        <v>2614</v>
      </c>
      <c r="P10326" t="s">
        <v>28</v>
      </c>
      <c r="Q10326" t="s">
        <v>34233</v>
      </c>
      <c r="R10326" t="s">
        <v>34233</v>
      </c>
      <c r="S10326" t="s">
        <v>32628</v>
      </c>
      <c r="T10326" t="s">
        <v>34349</v>
      </c>
      <c r="AD10326" t="str">
        <f t="shared" si="1602"/>
        <v/>
      </c>
      <c r="AE10326" t="str">
        <f t="shared" si="1600"/>
        <v/>
      </c>
      <c r="AF10326" t="str">
        <f t="shared" si="1603"/>
        <v/>
      </c>
      <c r="AG10326" s="17">
        <v>1</v>
      </c>
      <c r="AH10326">
        <f t="shared" si="1596"/>
        <v>2.8</v>
      </c>
      <c r="AI10326">
        <v>0.14499999999999999</v>
      </c>
      <c r="AJ10326">
        <f t="shared" si="1598"/>
        <v>0.40599999999999997</v>
      </c>
      <c r="AK10326" t="str">
        <f t="shared" si="1597"/>
        <v/>
      </c>
      <c r="AL10326" t="str">
        <f t="shared" si="1599"/>
        <v/>
      </c>
    </row>
    <row r="10327" spans="1:38" x14ac:dyDescent="0.2">
      <c r="A10327" t="s">
        <v>1219</v>
      </c>
      <c r="B10327" t="s">
        <v>33</v>
      </c>
      <c r="C10327" t="s">
        <v>1220</v>
      </c>
      <c r="D10327" s="1">
        <v>35401</v>
      </c>
      <c r="E10327" s="1">
        <v>43456</v>
      </c>
      <c r="F10327" t="s">
        <v>19</v>
      </c>
      <c r="I10327">
        <v>100</v>
      </c>
      <c r="J10327">
        <v>0</v>
      </c>
      <c r="K10327">
        <v>0</v>
      </c>
      <c r="L10327">
        <v>1418</v>
      </c>
      <c r="M10327">
        <v>1418</v>
      </c>
      <c r="N10327" t="s">
        <v>20</v>
      </c>
      <c r="O10327" t="s">
        <v>1221</v>
      </c>
      <c r="P10327" t="s">
        <v>28</v>
      </c>
      <c r="Q10327" t="s">
        <v>34233</v>
      </c>
      <c r="R10327" t="s">
        <v>34233</v>
      </c>
      <c r="S10327" t="s">
        <v>33798</v>
      </c>
      <c r="T10327" t="s">
        <v>34357</v>
      </c>
      <c r="AD10327" t="str">
        <f t="shared" si="1602"/>
        <v/>
      </c>
      <c r="AE10327" t="str">
        <f t="shared" si="1600"/>
        <v/>
      </c>
      <c r="AF10327" t="str">
        <f t="shared" si="1603"/>
        <v/>
      </c>
      <c r="AG10327" s="17">
        <v>1</v>
      </c>
      <c r="AH10327">
        <f t="shared" si="1596"/>
        <v>2.8</v>
      </c>
      <c r="AI10327">
        <v>0.14499999999999999</v>
      </c>
      <c r="AJ10327">
        <f t="shared" si="1598"/>
        <v>0.40599999999999997</v>
      </c>
      <c r="AK10327" t="str">
        <f t="shared" si="1597"/>
        <v/>
      </c>
      <c r="AL10327" t="str">
        <f t="shared" si="1599"/>
        <v/>
      </c>
    </row>
    <row r="10328" spans="1:38" x14ac:dyDescent="0.2">
      <c r="A10328" t="s">
        <v>1231</v>
      </c>
      <c r="B10328" t="s">
        <v>33</v>
      </c>
      <c r="C10328" t="s">
        <v>1232</v>
      </c>
      <c r="D10328" s="1">
        <v>35401</v>
      </c>
      <c r="E10328" s="1">
        <v>43951</v>
      </c>
      <c r="F10328" t="s">
        <v>19</v>
      </c>
      <c r="I10328">
        <v>100</v>
      </c>
      <c r="J10328">
        <v>0</v>
      </c>
      <c r="K10328">
        <v>0</v>
      </c>
      <c r="L10328">
        <v>1457</v>
      </c>
      <c r="M10328">
        <v>1457</v>
      </c>
      <c r="N10328" t="s">
        <v>20</v>
      </c>
      <c r="O10328" t="s">
        <v>1233</v>
      </c>
      <c r="P10328" t="s">
        <v>28</v>
      </c>
      <c r="Q10328" t="s">
        <v>34233</v>
      </c>
      <c r="R10328" t="s">
        <v>34233</v>
      </c>
      <c r="S10328" t="s">
        <v>32628</v>
      </c>
      <c r="T10328" t="s">
        <v>34349</v>
      </c>
      <c r="AD10328" t="str">
        <f t="shared" si="1602"/>
        <v/>
      </c>
      <c r="AE10328" t="str">
        <f t="shared" si="1600"/>
        <v/>
      </c>
      <c r="AF10328" t="str">
        <f t="shared" si="1603"/>
        <v/>
      </c>
      <c r="AG10328" s="17">
        <v>1</v>
      </c>
      <c r="AH10328">
        <f t="shared" si="1596"/>
        <v>2.8</v>
      </c>
      <c r="AI10328">
        <v>0.14499999999999999</v>
      </c>
      <c r="AJ10328">
        <f t="shared" si="1598"/>
        <v>0.40599999999999997</v>
      </c>
      <c r="AK10328" t="str">
        <f t="shared" si="1597"/>
        <v/>
      </c>
      <c r="AL10328" t="str">
        <f t="shared" si="1599"/>
        <v/>
      </c>
    </row>
    <row r="10329" spans="1:38" x14ac:dyDescent="0.2">
      <c r="A10329" t="s">
        <v>6744</v>
      </c>
      <c r="B10329" t="s">
        <v>33</v>
      </c>
      <c r="C10329" t="s">
        <v>6745</v>
      </c>
      <c r="D10329" s="1">
        <v>36133</v>
      </c>
      <c r="E10329" s="1">
        <v>43456</v>
      </c>
      <c r="F10329" t="s">
        <v>19</v>
      </c>
      <c r="I10329">
        <v>100</v>
      </c>
      <c r="J10329">
        <v>0</v>
      </c>
      <c r="K10329">
        <v>0</v>
      </c>
      <c r="L10329">
        <v>1210</v>
      </c>
      <c r="M10329">
        <v>1210</v>
      </c>
      <c r="N10329" t="s">
        <v>20</v>
      </c>
      <c r="O10329" t="s">
        <v>6746</v>
      </c>
      <c r="P10329" t="s">
        <v>28</v>
      </c>
      <c r="Q10329" t="s">
        <v>34233</v>
      </c>
      <c r="R10329" t="s">
        <v>34233</v>
      </c>
      <c r="S10329" t="s">
        <v>32628</v>
      </c>
      <c r="T10329" t="s">
        <v>34357</v>
      </c>
      <c r="AD10329" t="str">
        <f t="shared" si="1602"/>
        <v/>
      </c>
      <c r="AE10329" t="str">
        <f t="shared" si="1600"/>
        <v/>
      </c>
      <c r="AF10329" t="str">
        <f t="shared" si="1603"/>
        <v/>
      </c>
      <c r="AG10329" s="17">
        <v>1</v>
      </c>
      <c r="AH10329">
        <f t="shared" si="1596"/>
        <v>2.8</v>
      </c>
      <c r="AI10329">
        <v>0.14499999999999999</v>
      </c>
      <c r="AJ10329">
        <f t="shared" si="1598"/>
        <v>0.40599999999999997</v>
      </c>
      <c r="AK10329" t="str">
        <f t="shared" si="1597"/>
        <v/>
      </c>
      <c r="AL10329" t="str">
        <f t="shared" si="1599"/>
        <v/>
      </c>
    </row>
    <row r="10330" spans="1:38" x14ac:dyDescent="0.2">
      <c r="A10330" t="s">
        <v>10972</v>
      </c>
      <c r="B10330" t="s">
        <v>33</v>
      </c>
      <c r="C10330" t="s">
        <v>10973</v>
      </c>
      <c r="D10330" s="1">
        <v>36469</v>
      </c>
      <c r="E10330" s="1">
        <v>43456</v>
      </c>
      <c r="F10330" t="s">
        <v>19</v>
      </c>
      <c r="I10330">
        <v>100</v>
      </c>
      <c r="J10330">
        <v>0</v>
      </c>
      <c r="K10330">
        <v>0</v>
      </c>
      <c r="L10330">
        <v>1197</v>
      </c>
      <c r="M10330">
        <v>1197</v>
      </c>
      <c r="N10330" t="s">
        <v>20</v>
      </c>
      <c r="O10330" t="s">
        <v>10974</v>
      </c>
      <c r="P10330" t="s">
        <v>28</v>
      </c>
      <c r="Q10330" t="s">
        <v>34233</v>
      </c>
      <c r="R10330" t="s">
        <v>34233</v>
      </c>
      <c r="S10330" t="s">
        <v>32628</v>
      </c>
      <c r="T10330" t="s">
        <v>34349</v>
      </c>
      <c r="AD10330" t="str">
        <f t="shared" si="1602"/>
        <v/>
      </c>
      <c r="AE10330" t="str">
        <f t="shared" si="1600"/>
        <v/>
      </c>
      <c r="AF10330" t="str">
        <f t="shared" si="1603"/>
        <v/>
      </c>
      <c r="AG10330" s="17">
        <v>1</v>
      </c>
      <c r="AH10330">
        <f t="shared" si="1596"/>
        <v>2.8</v>
      </c>
      <c r="AI10330">
        <v>0.14499999999999999</v>
      </c>
      <c r="AJ10330">
        <f t="shared" si="1598"/>
        <v>0.40599999999999997</v>
      </c>
      <c r="AK10330" t="str">
        <f t="shared" si="1597"/>
        <v/>
      </c>
      <c r="AL10330" t="str">
        <f t="shared" si="1599"/>
        <v/>
      </c>
    </row>
    <row r="10331" spans="1:38" x14ac:dyDescent="0.2">
      <c r="A10331" t="s">
        <v>1704</v>
      </c>
      <c r="B10331" t="s">
        <v>33</v>
      </c>
      <c r="C10331" t="s">
        <v>1705</v>
      </c>
      <c r="D10331" s="1">
        <v>35654</v>
      </c>
      <c r="E10331" s="1">
        <v>43456</v>
      </c>
      <c r="F10331" t="s">
        <v>19</v>
      </c>
      <c r="I10331">
        <v>100</v>
      </c>
      <c r="J10331">
        <v>0</v>
      </c>
      <c r="K10331">
        <v>0</v>
      </c>
      <c r="L10331">
        <v>1195</v>
      </c>
      <c r="M10331">
        <v>1195</v>
      </c>
      <c r="N10331" t="s">
        <v>20</v>
      </c>
      <c r="O10331" t="s">
        <v>1706</v>
      </c>
      <c r="P10331" t="s">
        <v>28</v>
      </c>
      <c r="Q10331" t="s">
        <v>34233</v>
      </c>
      <c r="R10331" t="s">
        <v>34233</v>
      </c>
      <c r="S10331" t="s">
        <v>32628</v>
      </c>
      <c r="T10331" t="s">
        <v>34357</v>
      </c>
      <c r="AD10331" t="str">
        <f t="shared" si="1602"/>
        <v/>
      </c>
      <c r="AE10331" t="str">
        <f t="shared" si="1600"/>
        <v/>
      </c>
      <c r="AF10331" t="str">
        <f t="shared" si="1603"/>
        <v/>
      </c>
      <c r="AG10331" s="17">
        <v>1</v>
      </c>
      <c r="AH10331">
        <f t="shared" si="1596"/>
        <v>2.8</v>
      </c>
      <c r="AI10331">
        <v>0.14499999999999999</v>
      </c>
      <c r="AJ10331">
        <f t="shared" si="1598"/>
        <v>0.40599999999999997</v>
      </c>
      <c r="AK10331" t="str">
        <f t="shared" si="1597"/>
        <v/>
      </c>
      <c r="AL10331" t="str">
        <f t="shared" si="1599"/>
        <v/>
      </c>
    </row>
    <row r="10332" spans="1:38" x14ac:dyDescent="0.2">
      <c r="A10332" t="s">
        <v>9671</v>
      </c>
      <c r="B10332" t="s">
        <v>33</v>
      </c>
      <c r="C10332" t="s">
        <v>9672</v>
      </c>
      <c r="D10332" s="1">
        <v>36311</v>
      </c>
      <c r="E10332" s="1">
        <v>43456</v>
      </c>
      <c r="F10332" t="s">
        <v>19</v>
      </c>
      <c r="I10332">
        <v>100</v>
      </c>
      <c r="J10332">
        <v>0</v>
      </c>
      <c r="K10332">
        <v>0</v>
      </c>
      <c r="L10332">
        <v>1202</v>
      </c>
      <c r="M10332">
        <v>1202</v>
      </c>
      <c r="N10332" t="s">
        <v>20</v>
      </c>
      <c r="O10332" t="s">
        <v>9673</v>
      </c>
      <c r="P10332" t="s">
        <v>28</v>
      </c>
      <c r="Q10332" t="s">
        <v>34233</v>
      </c>
      <c r="R10332" t="s">
        <v>34233</v>
      </c>
      <c r="S10332" t="s">
        <v>32628</v>
      </c>
      <c r="T10332" t="s">
        <v>32634</v>
      </c>
      <c r="AD10332" t="str">
        <f t="shared" si="1602"/>
        <v/>
      </c>
      <c r="AE10332" t="str">
        <f t="shared" si="1600"/>
        <v/>
      </c>
      <c r="AF10332" t="str">
        <f t="shared" si="1603"/>
        <v/>
      </c>
      <c r="AG10332" s="17">
        <v>1</v>
      </c>
      <c r="AH10332">
        <f t="shared" si="1596"/>
        <v>2.8</v>
      </c>
      <c r="AI10332">
        <v>0.14499999999999999</v>
      </c>
      <c r="AJ10332">
        <f t="shared" si="1598"/>
        <v>0.40599999999999997</v>
      </c>
      <c r="AK10332" t="str">
        <f t="shared" si="1597"/>
        <v/>
      </c>
      <c r="AL10332" t="str">
        <f t="shared" si="1599"/>
        <v/>
      </c>
    </row>
    <row r="10333" spans="1:38" x14ac:dyDescent="0.2">
      <c r="A10333" t="s">
        <v>9674</v>
      </c>
      <c r="B10333" t="s">
        <v>33</v>
      </c>
      <c r="C10333" t="s">
        <v>9675</v>
      </c>
      <c r="D10333" s="1">
        <v>36311</v>
      </c>
      <c r="E10333" s="1">
        <v>43951</v>
      </c>
      <c r="F10333" t="s">
        <v>19</v>
      </c>
      <c r="I10333">
        <v>100</v>
      </c>
      <c r="J10333">
        <v>0</v>
      </c>
      <c r="K10333">
        <v>0</v>
      </c>
      <c r="L10333">
        <v>1210</v>
      </c>
      <c r="M10333">
        <v>1210</v>
      </c>
      <c r="N10333" t="s">
        <v>20</v>
      </c>
      <c r="O10333" t="s">
        <v>9676</v>
      </c>
      <c r="P10333" t="s">
        <v>28</v>
      </c>
      <c r="Q10333" t="s">
        <v>34233</v>
      </c>
      <c r="R10333" t="s">
        <v>34233</v>
      </c>
      <c r="S10333" t="s">
        <v>33797</v>
      </c>
      <c r="T10333" t="s">
        <v>32634</v>
      </c>
      <c r="AD10333" t="str">
        <f t="shared" si="1602"/>
        <v/>
      </c>
      <c r="AE10333" t="str">
        <f t="shared" si="1600"/>
        <v/>
      </c>
      <c r="AF10333" t="str">
        <f t="shared" si="1603"/>
        <v/>
      </c>
      <c r="AG10333" s="17">
        <v>1</v>
      </c>
      <c r="AH10333">
        <f t="shared" si="1596"/>
        <v>2.8</v>
      </c>
      <c r="AI10333">
        <v>0.14499999999999999</v>
      </c>
      <c r="AJ10333">
        <f t="shared" si="1598"/>
        <v>0.40599999999999997</v>
      </c>
      <c r="AK10333" t="str">
        <f t="shared" si="1597"/>
        <v/>
      </c>
      <c r="AL10333" t="str">
        <f t="shared" si="1599"/>
        <v/>
      </c>
    </row>
    <row r="10334" spans="1:38" x14ac:dyDescent="0.2">
      <c r="A10334" t="s">
        <v>6261</v>
      </c>
      <c r="B10334" t="s">
        <v>33</v>
      </c>
      <c r="C10334" t="s">
        <v>6262</v>
      </c>
      <c r="D10334" s="1">
        <v>36171</v>
      </c>
      <c r="E10334" s="1">
        <v>43456</v>
      </c>
      <c r="F10334" t="s">
        <v>19</v>
      </c>
      <c r="I10334">
        <v>100</v>
      </c>
      <c r="J10334">
        <v>0</v>
      </c>
      <c r="K10334">
        <v>0</v>
      </c>
      <c r="L10334">
        <v>1200</v>
      </c>
      <c r="M10334">
        <v>1200</v>
      </c>
      <c r="N10334" t="s">
        <v>20</v>
      </c>
      <c r="O10334" t="s">
        <v>6263</v>
      </c>
      <c r="P10334" t="s">
        <v>28</v>
      </c>
      <c r="Q10334" t="s">
        <v>34233</v>
      </c>
      <c r="R10334" t="s">
        <v>34233</v>
      </c>
      <c r="S10334" t="s">
        <v>33797</v>
      </c>
      <c r="T10334" t="s">
        <v>34349</v>
      </c>
      <c r="AD10334" t="str">
        <f t="shared" si="1602"/>
        <v/>
      </c>
      <c r="AE10334" t="str">
        <f t="shared" si="1600"/>
        <v/>
      </c>
      <c r="AF10334" t="str">
        <f t="shared" si="1603"/>
        <v/>
      </c>
      <c r="AG10334" s="17">
        <v>1</v>
      </c>
      <c r="AH10334">
        <f t="shared" si="1596"/>
        <v>2.8</v>
      </c>
      <c r="AI10334">
        <v>0.14499999999999999</v>
      </c>
      <c r="AJ10334">
        <f t="shared" si="1598"/>
        <v>0.40599999999999997</v>
      </c>
      <c r="AK10334" t="str">
        <f t="shared" si="1597"/>
        <v/>
      </c>
      <c r="AL10334" t="str">
        <f t="shared" si="1599"/>
        <v/>
      </c>
    </row>
    <row r="10335" spans="1:38" x14ac:dyDescent="0.2">
      <c r="A10335" t="s">
        <v>9091</v>
      </c>
      <c r="B10335" t="s">
        <v>33</v>
      </c>
      <c r="C10335" t="s">
        <v>9092</v>
      </c>
      <c r="D10335" s="1">
        <v>36243</v>
      </c>
      <c r="E10335" s="1">
        <v>43456</v>
      </c>
      <c r="F10335" t="s">
        <v>19</v>
      </c>
      <c r="I10335">
        <v>100</v>
      </c>
      <c r="J10335">
        <v>0</v>
      </c>
      <c r="K10335">
        <v>0</v>
      </c>
      <c r="L10335">
        <v>1204</v>
      </c>
      <c r="M10335">
        <v>1204</v>
      </c>
      <c r="N10335" t="s">
        <v>20</v>
      </c>
      <c r="O10335" t="s">
        <v>9093</v>
      </c>
      <c r="P10335" t="s">
        <v>28</v>
      </c>
      <c r="Q10335" t="s">
        <v>34233</v>
      </c>
      <c r="R10335" t="s">
        <v>34233</v>
      </c>
      <c r="S10335" t="s">
        <v>33807</v>
      </c>
      <c r="T10335" t="s">
        <v>34357</v>
      </c>
      <c r="AD10335" t="str">
        <f t="shared" si="1602"/>
        <v/>
      </c>
      <c r="AE10335" t="str">
        <f t="shared" si="1600"/>
        <v/>
      </c>
      <c r="AF10335" t="str">
        <f t="shared" si="1603"/>
        <v/>
      </c>
      <c r="AG10335" s="17">
        <v>1</v>
      </c>
      <c r="AH10335">
        <f t="shared" si="1596"/>
        <v>2.8</v>
      </c>
      <c r="AI10335">
        <v>0.14499999999999999</v>
      </c>
      <c r="AJ10335">
        <f t="shared" si="1598"/>
        <v>0.40599999999999997</v>
      </c>
      <c r="AK10335" t="str">
        <f t="shared" si="1597"/>
        <v/>
      </c>
      <c r="AL10335" t="str">
        <f t="shared" si="1599"/>
        <v/>
      </c>
    </row>
    <row r="10336" spans="1:38" x14ac:dyDescent="0.2">
      <c r="A10336" t="s">
        <v>26393</v>
      </c>
      <c r="B10336" t="s">
        <v>33</v>
      </c>
      <c r="C10336" t="s">
        <v>26394</v>
      </c>
      <c r="D10336" s="1">
        <v>41323</v>
      </c>
      <c r="E10336" s="1">
        <v>44546</v>
      </c>
      <c r="F10336" t="s">
        <v>26</v>
      </c>
      <c r="I10336">
        <v>100</v>
      </c>
      <c r="J10336">
        <v>0</v>
      </c>
      <c r="K10336">
        <v>0</v>
      </c>
      <c r="L10336">
        <v>3236</v>
      </c>
      <c r="M10336">
        <v>3236</v>
      </c>
      <c r="N10336" t="s">
        <v>20</v>
      </c>
      <c r="O10336" t="s">
        <v>26395</v>
      </c>
      <c r="P10336" t="s">
        <v>44</v>
      </c>
      <c r="Q10336" t="s">
        <v>34233</v>
      </c>
      <c r="R10336" t="s">
        <v>34233</v>
      </c>
      <c r="S10336" t="s">
        <v>34233</v>
      </c>
      <c r="T10336" t="s">
        <v>34233</v>
      </c>
      <c r="AD10336" t="str">
        <f t="shared" si="1602"/>
        <v/>
      </c>
      <c r="AE10336" t="str">
        <f t="shared" si="1600"/>
        <v/>
      </c>
      <c r="AF10336" t="str">
        <f t="shared" si="1603"/>
        <v/>
      </c>
      <c r="AG10336" t="str">
        <f>IF((S10336&lt;&gt;"tühi")*(AC10336&lt;&gt;""),AC10336,"")</f>
        <v/>
      </c>
      <c r="AH10336" t="str">
        <f t="shared" si="1596"/>
        <v/>
      </c>
      <c r="AI10336">
        <v>0.14499999999999999</v>
      </c>
      <c r="AJ10336" t="str">
        <f t="shared" si="1598"/>
        <v/>
      </c>
      <c r="AK10336" t="str">
        <f t="shared" si="1597"/>
        <v/>
      </c>
      <c r="AL10336" t="str">
        <f t="shared" si="1599"/>
        <v/>
      </c>
    </row>
    <row r="10337" spans="1:38" x14ac:dyDescent="0.2">
      <c r="A10337" t="s">
        <v>9070</v>
      </c>
      <c r="B10337" t="s">
        <v>33</v>
      </c>
      <c r="C10337" t="s">
        <v>9071</v>
      </c>
      <c r="D10337" s="1">
        <v>36243</v>
      </c>
      <c r="E10337" s="1">
        <v>43456</v>
      </c>
      <c r="F10337" t="s">
        <v>19</v>
      </c>
      <c r="I10337">
        <v>100</v>
      </c>
      <c r="J10337">
        <v>0</v>
      </c>
      <c r="K10337">
        <v>0</v>
      </c>
      <c r="L10337">
        <v>1207</v>
      </c>
      <c r="M10337">
        <v>1207</v>
      </c>
      <c r="N10337" t="s">
        <v>20</v>
      </c>
      <c r="O10337" t="s">
        <v>9072</v>
      </c>
      <c r="P10337" t="s">
        <v>28</v>
      </c>
      <c r="Q10337" t="s">
        <v>34233</v>
      </c>
      <c r="R10337" t="s">
        <v>34233</v>
      </c>
      <c r="S10337" t="s">
        <v>32628</v>
      </c>
      <c r="T10337" t="s">
        <v>34357</v>
      </c>
      <c r="AD10337" t="str">
        <f t="shared" si="1602"/>
        <v/>
      </c>
      <c r="AE10337" t="str">
        <f t="shared" si="1600"/>
        <v/>
      </c>
      <c r="AF10337" t="str">
        <f t="shared" si="1603"/>
        <v/>
      </c>
      <c r="AG10337" s="17">
        <v>1</v>
      </c>
      <c r="AH10337">
        <f t="shared" si="1596"/>
        <v>2.8</v>
      </c>
      <c r="AI10337">
        <v>0.14499999999999999</v>
      </c>
      <c r="AJ10337">
        <f t="shared" si="1598"/>
        <v>0.40599999999999997</v>
      </c>
      <c r="AK10337" t="str">
        <f t="shared" si="1597"/>
        <v/>
      </c>
      <c r="AL10337" t="str">
        <f t="shared" si="1599"/>
        <v/>
      </c>
    </row>
    <row r="10338" spans="1:38" x14ac:dyDescent="0.2">
      <c r="A10338" t="s">
        <v>9668</v>
      </c>
      <c r="B10338" t="s">
        <v>33</v>
      </c>
      <c r="C10338" t="s">
        <v>9669</v>
      </c>
      <c r="D10338" s="1">
        <v>36311</v>
      </c>
      <c r="E10338" s="1">
        <v>43456</v>
      </c>
      <c r="F10338" t="s">
        <v>19</v>
      </c>
      <c r="I10338">
        <v>100</v>
      </c>
      <c r="J10338">
        <v>0</v>
      </c>
      <c r="K10338">
        <v>0</v>
      </c>
      <c r="L10338">
        <v>1208</v>
      </c>
      <c r="M10338">
        <v>1208</v>
      </c>
      <c r="N10338" t="s">
        <v>20</v>
      </c>
      <c r="O10338" t="s">
        <v>9670</v>
      </c>
      <c r="P10338" t="s">
        <v>28</v>
      </c>
      <c r="Q10338" t="s">
        <v>34233</v>
      </c>
      <c r="R10338" t="s">
        <v>34233</v>
      </c>
      <c r="S10338" t="s">
        <v>32628</v>
      </c>
      <c r="T10338" t="s">
        <v>34349</v>
      </c>
      <c r="AD10338" t="str">
        <f t="shared" si="1602"/>
        <v/>
      </c>
      <c r="AE10338" t="str">
        <f t="shared" si="1600"/>
        <v/>
      </c>
      <c r="AF10338" t="str">
        <f t="shared" si="1603"/>
        <v/>
      </c>
      <c r="AG10338" s="17">
        <v>1</v>
      </c>
      <c r="AH10338">
        <f t="shared" si="1596"/>
        <v>2.8</v>
      </c>
      <c r="AI10338">
        <v>0.14499999999999999</v>
      </c>
      <c r="AJ10338">
        <f t="shared" si="1598"/>
        <v>0.40599999999999997</v>
      </c>
      <c r="AK10338" t="str">
        <f t="shared" si="1597"/>
        <v/>
      </c>
      <c r="AL10338" t="str">
        <f t="shared" si="1599"/>
        <v/>
      </c>
    </row>
    <row r="10339" spans="1:38" x14ac:dyDescent="0.2">
      <c r="A10339" t="s">
        <v>20155</v>
      </c>
      <c r="B10339" t="s">
        <v>33</v>
      </c>
      <c r="C10339" t="s">
        <v>20156</v>
      </c>
      <c r="D10339" s="1">
        <v>38274</v>
      </c>
      <c r="E10339" s="1">
        <v>43456</v>
      </c>
      <c r="F10339" t="s">
        <v>19</v>
      </c>
      <c r="I10339">
        <v>100</v>
      </c>
      <c r="J10339">
        <v>0</v>
      </c>
      <c r="K10339">
        <v>0</v>
      </c>
      <c r="L10339">
        <v>1390</v>
      </c>
      <c r="M10339">
        <v>1390</v>
      </c>
      <c r="N10339" t="s">
        <v>20</v>
      </c>
      <c r="O10339" t="s">
        <v>20157</v>
      </c>
      <c r="P10339" t="s">
        <v>28</v>
      </c>
      <c r="Q10339" t="s">
        <v>34233</v>
      </c>
      <c r="R10339" t="s">
        <v>34233</v>
      </c>
      <c r="S10339" t="s">
        <v>32628</v>
      </c>
      <c r="T10339" t="s">
        <v>34357</v>
      </c>
      <c r="AD10339" t="str">
        <f t="shared" si="1602"/>
        <v/>
      </c>
      <c r="AE10339" t="str">
        <f t="shared" si="1600"/>
        <v/>
      </c>
      <c r="AF10339" t="str">
        <f t="shared" si="1603"/>
        <v/>
      </c>
      <c r="AG10339" s="17">
        <v>1</v>
      </c>
      <c r="AH10339">
        <f t="shared" si="1596"/>
        <v>2.8</v>
      </c>
      <c r="AI10339">
        <v>0.14499999999999999</v>
      </c>
      <c r="AJ10339">
        <f t="shared" si="1598"/>
        <v>0.40599999999999997</v>
      </c>
      <c r="AK10339" t="str">
        <f t="shared" si="1597"/>
        <v/>
      </c>
      <c r="AL10339" t="str">
        <f t="shared" si="1599"/>
        <v/>
      </c>
    </row>
    <row r="10340" spans="1:38" x14ac:dyDescent="0.2">
      <c r="A10340" t="s">
        <v>27813</v>
      </c>
      <c r="B10340" t="s">
        <v>33</v>
      </c>
      <c r="C10340" t="s">
        <v>27814</v>
      </c>
      <c r="D10340" s="1">
        <v>42150</v>
      </c>
      <c r="E10340" s="1">
        <v>43456</v>
      </c>
      <c r="F10340" t="s">
        <v>19</v>
      </c>
      <c r="I10340">
        <v>100</v>
      </c>
      <c r="J10340">
        <v>0</v>
      </c>
      <c r="K10340">
        <v>0</v>
      </c>
      <c r="L10340">
        <v>1465</v>
      </c>
      <c r="M10340">
        <v>1465</v>
      </c>
      <c r="N10340" t="s">
        <v>20</v>
      </c>
      <c r="O10340" t="s">
        <v>27815</v>
      </c>
      <c r="P10340" t="s">
        <v>28</v>
      </c>
      <c r="Q10340" t="s">
        <v>34233</v>
      </c>
      <c r="R10340" t="s">
        <v>34233</v>
      </c>
      <c r="S10340" t="s">
        <v>32628</v>
      </c>
      <c r="T10340" t="s">
        <v>34357</v>
      </c>
      <c r="U10340" t="s">
        <v>32634</v>
      </c>
      <c r="V10340" t="s">
        <v>33667</v>
      </c>
      <c r="W10340">
        <v>293</v>
      </c>
      <c r="X10340">
        <v>2</v>
      </c>
      <c r="Y10340" t="s">
        <v>32661</v>
      </c>
      <c r="Z10340">
        <v>500</v>
      </c>
      <c r="AA10340">
        <v>8.5</v>
      </c>
      <c r="AC10340">
        <v>1</v>
      </c>
      <c r="AD10340" t="str">
        <f t="shared" si="1602"/>
        <v/>
      </c>
      <c r="AE10340" t="str">
        <f t="shared" si="1600"/>
        <v/>
      </c>
      <c r="AF10340" t="str">
        <f t="shared" si="1603"/>
        <v/>
      </c>
      <c r="AG10340">
        <f>IF((S10340&lt;&gt;"tühi")*(AC10340&lt;&gt;""),AC10340,"")</f>
        <v>1</v>
      </c>
      <c r="AH10340">
        <f t="shared" si="1596"/>
        <v>2.8</v>
      </c>
      <c r="AI10340">
        <v>0.14499999999999999</v>
      </c>
      <c r="AJ10340">
        <f t="shared" si="1598"/>
        <v>0.40599999999999997</v>
      </c>
      <c r="AK10340" t="str">
        <f t="shared" si="1597"/>
        <v/>
      </c>
      <c r="AL10340" t="str">
        <f t="shared" si="1599"/>
        <v/>
      </c>
    </row>
    <row r="10341" spans="1:38" x14ac:dyDescent="0.2">
      <c r="A10341" t="s">
        <v>27816</v>
      </c>
      <c r="B10341" t="s">
        <v>33</v>
      </c>
      <c r="C10341" t="s">
        <v>27817</v>
      </c>
      <c r="D10341" s="1">
        <v>42150</v>
      </c>
      <c r="E10341" s="1">
        <v>43456</v>
      </c>
      <c r="F10341" t="s">
        <v>19</v>
      </c>
      <c r="I10341">
        <v>100</v>
      </c>
      <c r="J10341">
        <v>0</v>
      </c>
      <c r="K10341">
        <v>0</v>
      </c>
      <c r="L10341">
        <v>1414</v>
      </c>
      <c r="M10341">
        <v>1414</v>
      </c>
      <c r="N10341" t="s">
        <v>20</v>
      </c>
      <c r="O10341" t="s">
        <v>27818</v>
      </c>
      <c r="P10341" t="s">
        <v>28</v>
      </c>
      <c r="Q10341" t="s">
        <v>34233</v>
      </c>
      <c r="R10341" t="s">
        <v>34233</v>
      </c>
      <c r="S10341" t="s">
        <v>33799</v>
      </c>
      <c r="T10341" t="s">
        <v>33241</v>
      </c>
      <c r="U10341" t="s">
        <v>32634</v>
      </c>
      <c r="V10341" t="s">
        <v>33667</v>
      </c>
      <c r="W10341">
        <v>283</v>
      </c>
      <c r="X10341">
        <v>2</v>
      </c>
      <c r="Y10341" t="s">
        <v>32661</v>
      </c>
      <c r="Z10341">
        <v>500</v>
      </c>
      <c r="AA10341">
        <v>8.5</v>
      </c>
      <c r="AC10341">
        <v>1</v>
      </c>
      <c r="AD10341" t="str">
        <f t="shared" si="1602"/>
        <v/>
      </c>
      <c r="AE10341" t="str">
        <f t="shared" si="1600"/>
        <v/>
      </c>
      <c r="AF10341" t="str">
        <f t="shared" si="1603"/>
        <v/>
      </c>
      <c r="AG10341">
        <f>IF((S10341&lt;&gt;"tühi")*(AC10341&lt;&gt;""),AC10341,"")</f>
        <v>1</v>
      </c>
      <c r="AH10341">
        <f t="shared" ref="AH10341:AH10404" si="1605">IF(AG10341="","",AG10341*2.8)</f>
        <v>2.8</v>
      </c>
      <c r="AI10341">
        <v>0.14499999999999999</v>
      </c>
      <c r="AJ10341">
        <f t="shared" si="1598"/>
        <v>0.40599999999999997</v>
      </c>
      <c r="AK10341" t="str">
        <f t="shared" ref="AK10341:AK10404" si="1606">IF(AE10341="","",AE10341*2.8)</f>
        <v/>
      </c>
      <c r="AL10341" t="str">
        <f t="shared" si="1599"/>
        <v/>
      </c>
    </row>
    <row r="10342" spans="1:38" x14ac:dyDescent="0.2">
      <c r="A10342" t="s">
        <v>2920</v>
      </c>
      <c r="B10342" t="s">
        <v>33</v>
      </c>
      <c r="C10342" t="s">
        <v>2921</v>
      </c>
      <c r="D10342" s="1">
        <v>35885</v>
      </c>
      <c r="E10342" s="1">
        <v>44606</v>
      </c>
      <c r="F10342" t="s">
        <v>19</v>
      </c>
      <c r="I10342">
        <v>100</v>
      </c>
      <c r="J10342">
        <v>0</v>
      </c>
      <c r="K10342">
        <v>0</v>
      </c>
      <c r="L10342">
        <v>1268</v>
      </c>
      <c r="M10342">
        <v>1268</v>
      </c>
      <c r="N10342" t="s">
        <v>20</v>
      </c>
      <c r="O10342" t="s">
        <v>2922</v>
      </c>
      <c r="P10342" t="s">
        <v>28</v>
      </c>
      <c r="Q10342" t="s">
        <v>34233</v>
      </c>
      <c r="R10342" t="s">
        <v>34233</v>
      </c>
      <c r="S10342" t="s">
        <v>32628</v>
      </c>
      <c r="T10342" t="s">
        <v>34349</v>
      </c>
      <c r="AD10342" t="str">
        <f t="shared" si="1602"/>
        <v/>
      </c>
      <c r="AE10342" t="str">
        <f t="shared" si="1600"/>
        <v/>
      </c>
      <c r="AF10342" t="str">
        <f t="shared" si="1603"/>
        <v/>
      </c>
      <c r="AG10342" s="17">
        <v>1</v>
      </c>
      <c r="AH10342">
        <f t="shared" si="1605"/>
        <v>2.8</v>
      </c>
      <c r="AI10342">
        <v>0.14499999999999999</v>
      </c>
      <c r="AJ10342">
        <f t="shared" ref="AJ10342:AJ10405" si="1607">IF(COUNTBLANK(AH10342),"",AH10342*AI10342)</f>
        <v>0.40599999999999997</v>
      </c>
      <c r="AK10342" t="str">
        <f t="shared" si="1606"/>
        <v/>
      </c>
      <c r="AL10342" t="str">
        <f t="shared" si="1599"/>
        <v/>
      </c>
    </row>
    <row r="10343" spans="1:38" x14ac:dyDescent="0.2">
      <c r="A10343" t="s">
        <v>10975</v>
      </c>
      <c r="B10343" t="s">
        <v>33</v>
      </c>
      <c r="C10343" t="s">
        <v>10976</v>
      </c>
      <c r="D10343" s="1">
        <v>36469</v>
      </c>
      <c r="E10343" s="1">
        <v>43456</v>
      </c>
      <c r="F10343" t="s">
        <v>19</v>
      </c>
      <c r="I10343">
        <v>100</v>
      </c>
      <c r="J10343">
        <v>0</v>
      </c>
      <c r="K10343">
        <v>0</v>
      </c>
      <c r="L10343">
        <v>1195</v>
      </c>
      <c r="M10343">
        <v>1195</v>
      </c>
      <c r="N10343" t="s">
        <v>20</v>
      </c>
      <c r="O10343" t="s">
        <v>10977</v>
      </c>
      <c r="P10343" t="s">
        <v>28</v>
      </c>
      <c r="Q10343" t="s">
        <v>34233</v>
      </c>
      <c r="R10343" t="s">
        <v>34233</v>
      </c>
      <c r="S10343" t="s">
        <v>32628</v>
      </c>
      <c r="T10343" t="s">
        <v>34357</v>
      </c>
      <c r="AD10343" t="str">
        <f t="shared" si="1602"/>
        <v/>
      </c>
      <c r="AE10343" t="str">
        <f t="shared" si="1600"/>
        <v/>
      </c>
      <c r="AF10343" t="str">
        <f t="shared" si="1603"/>
        <v/>
      </c>
      <c r="AG10343" s="17">
        <v>1</v>
      </c>
      <c r="AH10343">
        <f t="shared" si="1605"/>
        <v>2.8</v>
      </c>
      <c r="AI10343">
        <v>0.14499999999999999</v>
      </c>
      <c r="AJ10343">
        <f t="shared" si="1607"/>
        <v>0.40599999999999997</v>
      </c>
      <c r="AK10343" t="str">
        <f t="shared" si="1606"/>
        <v/>
      </c>
      <c r="AL10343" t="str">
        <f t="shared" si="1599"/>
        <v/>
      </c>
    </row>
    <row r="10344" spans="1:38" x14ac:dyDescent="0.2">
      <c r="A10344" t="s">
        <v>6619</v>
      </c>
      <c r="B10344" t="s">
        <v>33</v>
      </c>
      <c r="C10344" t="s">
        <v>6620</v>
      </c>
      <c r="D10344" s="1">
        <v>36173</v>
      </c>
      <c r="E10344" s="1">
        <v>43456</v>
      </c>
      <c r="F10344" t="s">
        <v>19</v>
      </c>
      <c r="I10344">
        <v>100</v>
      </c>
      <c r="J10344">
        <v>0</v>
      </c>
      <c r="K10344">
        <v>0</v>
      </c>
      <c r="L10344">
        <v>1199</v>
      </c>
      <c r="M10344">
        <v>1199</v>
      </c>
      <c r="N10344" t="s">
        <v>20</v>
      </c>
      <c r="O10344" t="s">
        <v>6621</v>
      </c>
      <c r="P10344" t="s">
        <v>28</v>
      </c>
      <c r="Q10344" t="s">
        <v>34233</v>
      </c>
      <c r="R10344" t="s">
        <v>34233</v>
      </c>
      <c r="S10344" t="s">
        <v>32628</v>
      </c>
      <c r="T10344" t="s">
        <v>34349</v>
      </c>
      <c r="AD10344" t="str">
        <f t="shared" si="1602"/>
        <v/>
      </c>
      <c r="AE10344" t="str">
        <f t="shared" si="1600"/>
        <v/>
      </c>
      <c r="AF10344" t="str">
        <f t="shared" si="1603"/>
        <v/>
      </c>
      <c r="AG10344" s="17">
        <v>1</v>
      </c>
      <c r="AH10344">
        <f t="shared" si="1605"/>
        <v>2.8</v>
      </c>
      <c r="AI10344">
        <v>0.14499999999999999</v>
      </c>
      <c r="AJ10344">
        <f t="shared" si="1607"/>
        <v>0.40599999999999997</v>
      </c>
      <c r="AK10344" t="str">
        <f t="shared" si="1606"/>
        <v/>
      </c>
      <c r="AL10344" t="str">
        <f t="shared" si="1599"/>
        <v/>
      </c>
    </row>
    <row r="10345" spans="1:38" x14ac:dyDescent="0.2">
      <c r="A10345" t="s">
        <v>6370</v>
      </c>
      <c r="B10345" t="s">
        <v>33</v>
      </c>
      <c r="C10345" t="s">
        <v>6371</v>
      </c>
      <c r="D10345" s="1">
        <v>36171</v>
      </c>
      <c r="E10345" s="1">
        <v>43456</v>
      </c>
      <c r="F10345" t="s">
        <v>19</v>
      </c>
      <c r="I10345">
        <v>100</v>
      </c>
      <c r="J10345">
        <v>0</v>
      </c>
      <c r="K10345">
        <v>0</v>
      </c>
      <c r="L10345">
        <v>1198</v>
      </c>
      <c r="M10345">
        <v>1198</v>
      </c>
      <c r="N10345" t="s">
        <v>20</v>
      </c>
      <c r="O10345" t="s">
        <v>6372</v>
      </c>
      <c r="P10345" t="s">
        <v>28</v>
      </c>
      <c r="Q10345" t="s">
        <v>34233</v>
      </c>
      <c r="R10345" t="s">
        <v>34233</v>
      </c>
      <c r="S10345" t="s">
        <v>32628</v>
      </c>
      <c r="T10345" t="s">
        <v>34349</v>
      </c>
      <c r="AD10345" t="str">
        <f t="shared" si="1602"/>
        <v/>
      </c>
      <c r="AE10345" t="str">
        <f t="shared" si="1600"/>
        <v/>
      </c>
      <c r="AF10345" t="str">
        <f t="shared" si="1603"/>
        <v/>
      </c>
      <c r="AG10345" s="17">
        <v>1</v>
      </c>
      <c r="AH10345">
        <f t="shared" si="1605"/>
        <v>2.8</v>
      </c>
      <c r="AI10345">
        <v>0.14499999999999999</v>
      </c>
      <c r="AJ10345">
        <f t="shared" si="1607"/>
        <v>0.40599999999999997</v>
      </c>
      <c r="AK10345" t="str">
        <f t="shared" si="1606"/>
        <v/>
      </c>
      <c r="AL10345" t="str">
        <f t="shared" si="1599"/>
        <v/>
      </c>
    </row>
    <row r="10346" spans="1:38" x14ac:dyDescent="0.2">
      <c r="A10346" t="s">
        <v>1353</v>
      </c>
      <c r="B10346" t="s">
        <v>33</v>
      </c>
      <c r="C10346" t="s">
        <v>1354</v>
      </c>
      <c r="D10346" s="1">
        <v>35458</v>
      </c>
      <c r="E10346" s="1">
        <v>43456</v>
      </c>
      <c r="F10346" t="s">
        <v>19</v>
      </c>
      <c r="I10346">
        <v>100</v>
      </c>
      <c r="J10346">
        <v>0</v>
      </c>
      <c r="K10346">
        <v>0</v>
      </c>
      <c r="L10346">
        <v>1195</v>
      </c>
      <c r="M10346">
        <v>1195</v>
      </c>
      <c r="N10346" t="s">
        <v>20</v>
      </c>
      <c r="O10346" t="s">
        <v>1355</v>
      </c>
      <c r="P10346" t="s">
        <v>28</v>
      </c>
      <c r="Q10346" t="s">
        <v>34233</v>
      </c>
      <c r="R10346" t="s">
        <v>34233</v>
      </c>
      <c r="S10346" t="s">
        <v>32628</v>
      </c>
      <c r="T10346" t="s">
        <v>34357</v>
      </c>
      <c r="AD10346" t="str">
        <f t="shared" si="1602"/>
        <v/>
      </c>
      <c r="AE10346" t="str">
        <f t="shared" si="1600"/>
        <v/>
      </c>
      <c r="AF10346" t="str">
        <f t="shared" si="1603"/>
        <v/>
      </c>
      <c r="AG10346" s="17">
        <v>1</v>
      </c>
      <c r="AH10346">
        <f t="shared" si="1605"/>
        <v>2.8</v>
      </c>
      <c r="AI10346">
        <v>0.14499999999999999</v>
      </c>
      <c r="AJ10346">
        <f t="shared" si="1607"/>
        <v>0.40599999999999997</v>
      </c>
      <c r="AK10346" t="str">
        <f t="shared" si="1606"/>
        <v/>
      </c>
      <c r="AL10346" t="str">
        <f t="shared" si="1599"/>
        <v/>
      </c>
    </row>
    <row r="10347" spans="1:38" x14ac:dyDescent="0.2">
      <c r="A10347" t="s">
        <v>9073</v>
      </c>
      <c r="B10347" t="s">
        <v>33</v>
      </c>
      <c r="C10347" t="s">
        <v>9074</v>
      </c>
      <c r="D10347" s="1">
        <v>36243</v>
      </c>
      <c r="E10347" s="1">
        <v>43456</v>
      </c>
      <c r="F10347" t="s">
        <v>19</v>
      </c>
      <c r="I10347">
        <v>100</v>
      </c>
      <c r="J10347">
        <v>0</v>
      </c>
      <c r="K10347">
        <v>0</v>
      </c>
      <c r="L10347">
        <v>1207</v>
      </c>
      <c r="M10347">
        <v>1207</v>
      </c>
      <c r="N10347" t="s">
        <v>20</v>
      </c>
      <c r="O10347" t="s">
        <v>9075</v>
      </c>
      <c r="P10347" t="s">
        <v>28</v>
      </c>
      <c r="Q10347" t="s">
        <v>34233</v>
      </c>
      <c r="R10347" t="s">
        <v>34233</v>
      </c>
      <c r="S10347" t="s">
        <v>33797</v>
      </c>
      <c r="T10347" t="s">
        <v>34349</v>
      </c>
      <c r="AD10347" t="str">
        <f t="shared" si="1602"/>
        <v/>
      </c>
      <c r="AE10347" t="str">
        <f t="shared" si="1600"/>
        <v/>
      </c>
      <c r="AF10347" t="str">
        <f t="shared" si="1603"/>
        <v/>
      </c>
      <c r="AG10347" s="17">
        <v>1</v>
      </c>
      <c r="AH10347">
        <f t="shared" si="1605"/>
        <v>2.8</v>
      </c>
      <c r="AI10347">
        <v>0.14499999999999999</v>
      </c>
      <c r="AJ10347">
        <f t="shared" si="1607"/>
        <v>0.40599999999999997</v>
      </c>
      <c r="AK10347" t="str">
        <f t="shared" si="1606"/>
        <v/>
      </c>
      <c r="AL10347" t="str">
        <f t="shared" ref="AL10347:AL10409" si="1608">IF(COUNTBLANK(AK10347),"",AK10347*AI10347)</f>
        <v/>
      </c>
    </row>
    <row r="10348" spans="1:38" x14ac:dyDescent="0.2">
      <c r="A10348" t="s">
        <v>6322</v>
      </c>
      <c r="B10348" t="s">
        <v>33</v>
      </c>
      <c r="C10348" t="s">
        <v>6323</v>
      </c>
      <c r="D10348" s="1">
        <v>36171</v>
      </c>
      <c r="E10348" s="1">
        <v>43456</v>
      </c>
      <c r="F10348" t="s">
        <v>19</v>
      </c>
      <c r="I10348">
        <v>100</v>
      </c>
      <c r="J10348">
        <v>0</v>
      </c>
      <c r="K10348">
        <v>0</v>
      </c>
      <c r="L10348">
        <v>1200</v>
      </c>
      <c r="M10348">
        <v>1200</v>
      </c>
      <c r="N10348" t="s">
        <v>20</v>
      </c>
      <c r="O10348" t="s">
        <v>6324</v>
      </c>
      <c r="P10348" t="s">
        <v>28</v>
      </c>
      <c r="Q10348" t="s">
        <v>34233</v>
      </c>
      <c r="R10348" t="s">
        <v>34233</v>
      </c>
      <c r="S10348" t="s">
        <v>33797</v>
      </c>
      <c r="T10348" t="s">
        <v>34357</v>
      </c>
      <c r="AD10348" t="str">
        <f t="shared" si="1602"/>
        <v/>
      </c>
      <c r="AE10348" t="str">
        <f t="shared" si="1600"/>
        <v/>
      </c>
      <c r="AF10348" t="str">
        <f t="shared" si="1603"/>
        <v/>
      </c>
      <c r="AG10348" s="17">
        <v>1</v>
      </c>
      <c r="AH10348">
        <f t="shared" si="1605"/>
        <v>2.8</v>
      </c>
      <c r="AI10348">
        <v>0.14499999999999999</v>
      </c>
      <c r="AJ10348">
        <f t="shared" si="1607"/>
        <v>0.40599999999999997</v>
      </c>
      <c r="AK10348" t="str">
        <f t="shared" si="1606"/>
        <v/>
      </c>
      <c r="AL10348" t="str">
        <f t="shared" si="1608"/>
        <v/>
      </c>
    </row>
    <row r="10349" spans="1:38" x14ac:dyDescent="0.2">
      <c r="A10349" t="s">
        <v>11171</v>
      </c>
      <c r="B10349" t="s">
        <v>33</v>
      </c>
      <c r="C10349" t="s">
        <v>11172</v>
      </c>
      <c r="D10349" s="1">
        <v>36472</v>
      </c>
      <c r="E10349" s="1">
        <v>43456</v>
      </c>
      <c r="F10349" t="s">
        <v>19</v>
      </c>
      <c r="I10349">
        <v>100</v>
      </c>
      <c r="J10349">
        <v>0</v>
      </c>
      <c r="K10349">
        <v>0</v>
      </c>
      <c r="L10349">
        <v>1452</v>
      </c>
      <c r="M10349">
        <v>1452</v>
      </c>
      <c r="N10349" t="s">
        <v>20</v>
      </c>
      <c r="O10349" t="s">
        <v>11173</v>
      </c>
      <c r="P10349" t="s">
        <v>28</v>
      </c>
      <c r="Q10349" t="s">
        <v>34233</v>
      </c>
      <c r="R10349" t="s">
        <v>34233</v>
      </c>
      <c r="S10349" t="s">
        <v>32628</v>
      </c>
      <c r="T10349" t="s">
        <v>34349</v>
      </c>
      <c r="AD10349" t="str">
        <f t="shared" si="1602"/>
        <v/>
      </c>
      <c r="AE10349" t="str">
        <f t="shared" si="1600"/>
        <v/>
      </c>
      <c r="AF10349" t="str">
        <f t="shared" si="1603"/>
        <v/>
      </c>
      <c r="AG10349" s="17">
        <v>1</v>
      </c>
      <c r="AH10349">
        <f t="shared" si="1605"/>
        <v>2.8</v>
      </c>
      <c r="AI10349">
        <v>0.14499999999999999</v>
      </c>
      <c r="AJ10349">
        <f t="shared" si="1607"/>
        <v>0.40599999999999997</v>
      </c>
      <c r="AK10349" t="str">
        <f t="shared" si="1606"/>
        <v/>
      </c>
      <c r="AL10349" t="str">
        <f t="shared" si="1608"/>
        <v/>
      </c>
    </row>
    <row r="10350" spans="1:38" x14ac:dyDescent="0.2">
      <c r="A10350" t="s">
        <v>27166</v>
      </c>
      <c r="B10350" t="s">
        <v>33</v>
      </c>
      <c r="C10350" t="s">
        <v>27167</v>
      </c>
      <c r="D10350" s="1">
        <v>41710</v>
      </c>
      <c r="E10350" s="1">
        <v>44546</v>
      </c>
      <c r="F10350" t="s">
        <v>26</v>
      </c>
      <c r="I10350">
        <v>100</v>
      </c>
      <c r="J10350">
        <v>0</v>
      </c>
      <c r="K10350">
        <v>0</v>
      </c>
      <c r="L10350">
        <v>7874</v>
      </c>
      <c r="M10350">
        <v>7874</v>
      </c>
      <c r="N10350" t="s">
        <v>20</v>
      </c>
      <c r="O10350" t="s">
        <v>27168</v>
      </c>
      <c r="P10350" t="s">
        <v>44</v>
      </c>
      <c r="Q10350" t="s">
        <v>34233</v>
      </c>
      <c r="R10350" t="s">
        <v>34233</v>
      </c>
      <c r="S10350" t="s">
        <v>34233</v>
      </c>
      <c r="T10350" t="s">
        <v>34233</v>
      </c>
      <c r="AD10350" t="str">
        <f t="shared" si="1602"/>
        <v/>
      </c>
      <c r="AE10350" t="str">
        <f t="shared" ref="AE10350:AE10413" si="1609">IF((S10350="tühi")*(AC10350&lt;&gt;""),AC10350,"")</f>
        <v/>
      </c>
      <c r="AF10350" t="str">
        <f t="shared" si="1603"/>
        <v/>
      </c>
      <c r="AG10350" t="str">
        <f>IF((S10350&lt;&gt;"tühi")*(AC10350&lt;&gt;""),AC10350,"")</f>
        <v/>
      </c>
      <c r="AH10350" t="str">
        <f t="shared" si="1605"/>
        <v/>
      </c>
      <c r="AI10350">
        <v>0.14499999999999999</v>
      </c>
      <c r="AJ10350" t="str">
        <f t="shared" si="1607"/>
        <v/>
      </c>
      <c r="AK10350" t="str">
        <f t="shared" si="1606"/>
        <v/>
      </c>
      <c r="AL10350" t="str">
        <f t="shared" si="1608"/>
        <v/>
      </c>
    </row>
    <row r="10351" spans="1:38" x14ac:dyDescent="0.2">
      <c r="A10351" t="s">
        <v>8839</v>
      </c>
      <c r="B10351" t="s">
        <v>33</v>
      </c>
      <c r="C10351" t="s">
        <v>8840</v>
      </c>
      <c r="D10351" s="1">
        <v>36298</v>
      </c>
      <c r="E10351" s="1">
        <v>43456</v>
      </c>
      <c r="F10351" t="s">
        <v>19</v>
      </c>
      <c r="I10351">
        <v>100</v>
      </c>
      <c r="J10351">
        <v>0</v>
      </c>
      <c r="K10351">
        <v>0</v>
      </c>
      <c r="L10351">
        <v>1552</v>
      </c>
      <c r="M10351">
        <v>1552</v>
      </c>
      <c r="N10351" t="s">
        <v>20</v>
      </c>
      <c r="O10351" t="s">
        <v>8841</v>
      </c>
      <c r="P10351" t="s">
        <v>28</v>
      </c>
      <c r="Q10351" t="s">
        <v>34233</v>
      </c>
      <c r="R10351" t="s">
        <v>34233</v>
      </c>
      <c r="S10351" t="s">
        <v>33797</v>
      </c>
      <c r="T10351" t="s">
        <v>34349</v>
      </c>
      <c r="AD10351" t="str">
        <f t="shared" si="1602"/>
        <v/>
      </c>
      <c r="AE10351" t="str">
        <f t="shared" si="1609"/>
        <v/>
      </c>
      <c r="AF10351" t="str">
        <f t="shared" si="1603"/>
        <v/>
      </c>
      <c r="AG10351" s="17">
        <v>1</v>
      </c>
      <c r="AH10351">
        <f t="shared" si="1605"/>
        <v>2.8</v>
      </c>
      <c r="AI10351">
        <v>0.14499999999999999</v>
      </c>
      <c r="AJ10351">
        <f t="shared" si="1607"/>
        <v>0.40599999999999997</v>
      </c>
      <c r="AK10351" t="str">
        <f t="shared" si="1606"/>
        <v/>
      </c>
      <c r="AL10351" t="str">
        <f t="shared" si="1608"/>
        <v/>
      </c>
    </row>
    <row r="10352" spans="1:38" x14ac:dyDescent="0.2">
      <c r="A10352" t="s">
        <v>6712</v>
      </c>
      <c r="B10352" t="s">
        <v>33</v>
      </c>
      <c r="C10352" t="s">
        <v>6713</v>
      </c>
      <c r="D10352" s="1">
        <v>36152</v>
      </c>
      <c r="E10352" s="1">
        <v>43456</v>
      </c>
      <c r="F10352" t="s">
        <v>19</v>
      </c>
      <c r="I10352">
        <v>100</v>
      </c>
      <c r="J10352">
        <v>0</v>
      </c>
      <c r="K10352">
        <v>0</v>
      </c>
      <c r="L10352">
        <v>1922</v>
      </c>
      <c r="M10352">
        <v>1922</v>
      </c>
      <c r="N10352" t="s">
        <v>20</v>
      </c>
      <c r="O10352" t="s">
        <v>6714</v>
      </c>
      <c r="P10352" t="s">
        <v>28</v>
      </c>
      <c r="Q10352" t="s">
        <v>34233</v>
      </c>
      <c r="R10352" t="s">
        <v>34233</v>
      </c>
      <c r="S10352" t="s">
        <v>33800</v>
      </c>
      <c r="T10352" t="s">
        <v>34357</v>
      </c>
      <c r="AD10352" t="str">
        <f t="shared" si="1602"/>
        <v/>
      </c>
      <c r="AE10352" t="str">
        <f t="shared" si="1609"/>
        <v/>
      </c>
      <c r="AF10352" t="str">
        <f t="shared" si="1603"/>
        <v/>
      </c>
      <c r="AG10352" s="17">
        <v>1</v>
      </c>
      <c r="AH10352">
        <f t="shared" si="1605"/>
        <v>2.8</v>
      </c>
      <c r="AI10352">
        <v>0.14499999999999999</v>
      </c>
      <c r="AJ10352">
        <f t="shared" si="1607"/>
        <v>0.40599999999999997</v>
      </c>
      <c r="AK10352" t="str">
        <f t="shared" si="1606"/>
        <v/>
      </c>
      <c r="AL10352" t="str">
        <f t="shared" si="1608"/>
        <v/>
      </c>
    </row>
    <row r="10353" spans="1:39" x14ac:dyDescent="0.2">
      <c r="A10353" t="s">
        <v>7148</v>
      </c>
      <c r="B10353" t="s">
        <v>33</v>
      </c>
      <c r="C10353" t="s">
        <v>7149</v>
      </c>
      <c r="D10353" s="1">
        <v>36144</v>
      </c>
      <c r="E10353" s="1">
        <v>43456</v>
      </c>
      <c r="F10353" t="s">
        <v>19</v>
      </c>
      <c r="I10353">
        <v>100</v>
      </c>
      <c r="J10353">
        <v>0</v>
      </c>
      <c r="K10353">
        <v>0</v>
      </c>
      <c r="L10353">
        <v>1189</v>
      </c>
      <c r="M10353">
        <v>1189</v>
      </c>
      <c r="N10353" t="s">
        <v>20</v>
      </c>
      <c r="O10353" t="s">
        <v>7150</v>
      </c>
      <c r="P10353" t="s">
        <v>28</v>
      </c>
      <c r="Q10353" t="s">
        <v>34233</v>
      </c>
      <c r="R10353" t="s">
        <v>34233</v>
      </c>
      <c r="S10353" t="s">
        <v>33800</v>
      </c>
      <c r="T10353" t="s">
        <v>34349</v>
      </c>
      <c r="AD10353" t="str">
        <f t="shared" si="1602"/>
        <v/>
      </c>
      <c r="AE10353" t="str">
        <f t="shared" si="1609"/>
        <v/>
      </c>
      <c r="AF10353" t="str">
        <f t="shared" si="1603"/>
        <v/>
      </c>
      <c r="AG10353" s="17">
        <v>1</v>
      </c>
      <c r="AH10353">
        <f t="shared" si="1605"/>
        <v>2.8</v>
      </c>
      <c r="AI10353">
        <v>0.14499999999999999</v>
      </c>
      <c r="AJ10353">
        <f t="shared" si="1607"/>
        <v>0.40599999999999997</v>
      </c>
      <c r="AK10353" t="str">
        <f t="shared" si="1606"/>
        <v/>
      </c>
      <c r="AL10353" t="str">
        <f t="shared" si="1608"/>
        <v/>
      </c>
    </row>
    <row r="10354" spans="1:39" x14ac:dyDescent="0.2">
      <c r="A10354" t="s">
        <v>12066</v>
      </c>
      <c r="B10354" t="s">
        <v>33</v>
      </c>
      <c r="C10354" t="s">
        <v>12067</v>
      </c>
      <c r="D10354" s="1">
        <v>36614</v>
      </c>
      <c r="E10354" s="1">
        <v>43456</v>
      </c>
      <c r="F10354" t="s">
        <v>19</v>
      </c>
      <c r="I10354">
        <v>100</v>
      </c>
      <c r="J10354">
        <v>0</v>
      </c>
      <c r="K10354">
        <v>0</v>
      </c>
      <c r="L10354">
        <v>1509</v>
      </c>
      <c r="M10354">
        <v>1509</v>
      </c>
      <c r="N10354" t="s">
        <v>20</v>
      </c>
      <c r="O10354" t="s">
        <v>21</v>
      </c>
      <c r="P10354" t="s">
        <v>28</v>
      </c>
      <c r="Q10354" t="s">
        <v>34233</v>
      </c>
      <c r="R10354" t="s">
        <v>34233</v>
      </c>
      <c r="S10354" t="s">
        <v>33797</v>
      </c>
      <c r="T10354" t="s">
        <v>34349</v>
      </c>
      <c r="AD10354" t="str">
        <f t="shared" si="1602"/>
        <v/>
      </c>
      <c r="AE10354" t="str">
        <f t="shared" si="1609"/>
        <v/>
      </c>
      <c r="AF10354" t="str">
        <f t="shared" si="1603"/>
        <v/>
      </c>
      <c r="AG10354" s="17">
        <v>1</v>
      </c>
      <c r="AH10354">
        <f t="shared" si="1605"/>
        <v>2.8</v>
      </c>
      <c r="AI10354">
        <v>0.14499999999999999</v>
      </c>
      <c r="AJ10354">
        <f t="shared" si="1607"/>
        <v>0.40599999999999997</v>
      </c>
      <c r="AK10354" t="str">
        <f t="shared" si="1606"/>
        <v/>
      </c>
      <c r="AL10354" t="str">
        <f t="shared" si="1608"/>
        <v/>
      </c>
    </row>
    <row r="10355" spans="1:39" x14ac:dyDescent="0.2">
      <c r="A10355" t="s">
        <v>9271</v>
      </c>
      <c r="B10355" t="s">
        <v>33</v>
      </c>
      <c r="C10355" t="s">
        <v>9272</v>
      </c>
      <c r="D10355" s="1">
        <v>36311</v>
      </c>
      <c r="E10355" s="1">
        <v>44599</v>
      </c>
      <c r="F10355" t="s">
        <v>19</v>
      </c>
      <c r="I10355">
        <v>100</v>
      </c>
      <c r="J10355">
        <v>0</v>
      </c>
      <c r="K10355">
        <v>0</v>
      </c>
      <c r="L10355">
        <v>1252</v>
      </c>
      <c r="M10355">
        <v>1252</v>
      </c>
      <c r="N10355" t="s">
        <v>20</v>
      </c>
      <c r="O10355" t="s">
        <v>9273</v>
      </c>
      <c r="P10355" t="s">
        <v>28</v>
      </c>
      <c r="Q10355" t="s">
        <v>34256</v>
      </c>
      <c r="R10355" t="s">
        <v>34237</v>
      </c>
      <c r="S10355" t="s">
        <v>33797</v>
      </c>
      <c r="T10355" t="s">
        <v>34357</v>
      </c>
      <c r="AD10355" t="str">
        <f t="shared" si="1602"/>
        <v/>
      </c>
      <c r="AE10355" t="str">
        <f t="shared" si="1609"/>
        <v/>
      </c>
      <c r="AF10355" t="str">
        <f t="shared" si="1603"/>
        <v/>
      </c>
      <c r="AG10355" s="17">
        <v>1</v>
      </c>
      <c r="AH10355">
        <f t="shared" si="1605"/>
        <v>2.8</v>
      </c>
      <c r="AI10355">
        <v>0.14499999999999999</v>
      </c>
      <c r="AJ10355">
        <f t="shared" si="1607"/>
        <v>0.40599999999999997</v>
      </c>
      <c r="AK10355" t="str">
        <f t="shared" si="1606"/>
        <v/>
      </c>
      <c r="AL10355" t="str">
        <f t="shared" si="1608"/>
        <v/>
      </c>
    </row>
    <row r="10356" spans="1:39" x14ac:dyDescent="0.2">
      <c r="A10356" t="s">
        <v>10694</v>
      </c>
      <c r="B10356" t="s">
        <v>33</v>
      </c>
      <c r="C10356" t="s">
        <v>10695</v>
      </c>
      <c r="D10356" s="1">
        <v>36479</v>
      </c>
      <c r="E10356" s="1">
        <v>44599</v>
      </c>
      <c r="F10356" t="s">
        <v>19</v>
      </c>
      <c r="I10356">
        <v>100</v>
      </c>
      <c r="J10356">
        <v>0</v>
      </c>
      <c r="K10356">
        <v>0</v>
      </c>
      <c r="L10356">
        <v>2234</v>
      </c>
      <c r="M10356">
        <v>2234</v>
      </c>
      <c r="N10356" t="s">
        <v>20</v>
      </c>
      <c r="O10356" t="s">
        <v>10696</v>
      </c>
      <c r="P10356" t="s">
        <v>28</v>
      </c>
      <c r="Q10356" t="s">
        <v>34233</v>
      </c>
      <c r="R10356" t="s">
        <v>34233</v>
      </c>
      <c r="S10356" t="s">
        <v>32628</v>
      </c>
      <c r="T10356" t="s">
        <v>34349</v>
      </c>
      <c r="AD10356" t="str">
        <f t="shared" si="1602"/>
        <v/>
      </c>
      <c r="AE10356" t="str">
        <f t="shared" si="1609"/>
        <v/>
      </c>
      <c r="AF10356" t="str">
        <f t="shared" si="1603"/>
        <v/>
      </c>
      <c r="AG10356" s="17">
        <v>1</v>
      </c>
      <c r="AH10356">
        <f t="shared" si="1605"/>
        <v>2.8</v>
      </c>
      <c r="AI10356">
        <v>0.14499999999999999</v>
      </c>
      <c r="AJ10356">
        <f t="shared" si="1607"/>
        <v>0.40599999999999997</v>
      </c>
      <c r="AK10356" t="str">
        <f t="shared" si="1606"/>
        <v/>
      </c>
      <c r="AL10356" t="str">
        <f t="shared" si="1608"/>
        <v/>
      </c>
    </row>
    <row r="10357" spans="1:39" x14ac:dyDescent="0.2">
      <c r="A10357" t="s">
        <v>26202</v>
      </c>
      <c r="B10357" t="s">
        <v>33</v>
      </c>
      <c r="C10357" t="s">
        <v>26203</v>
      </c>
      <c r="D10357" s="1">
        <v>40862</v>
      </c>
      <c r="E10357" s="1">
        <v>44546</v>
      </c>
      <c r="F10357" t="s">
        <v>26</v>
      </c>
      <c r="I10357">
        <v>100</v>
      </c>
      <c r="J10357">
        <v>0</v>
      </c>
      <c r="K10357">
        <v>0</v>
      </c>
      <c r="L10357">
        <v>2397</v>
      </c>
      <c r="M10357">
        <v>2397</v>
      </c>
      <c r="N10357" t="s">
        <v>20</v>
      </c>
      <c r="O10357" t="s">
        <v>26204</v>
      </c>
      <c r="P10357" t="s">
        <v>44</v>
      </c>
      <c r="Q10357" t="s">
        <v>34233</v>
      </c>
      <c r="R10357" t="s">
        <v>34233</v>
      </c>
      <c r="S10357" t="s">
        <v>34233</v>
      </c>
      <c r="T10357" t="s">
        <v>34233</v>
      </c>
      <c r="AD10357" t="str">
        <f t="shared" si="1602"/>
        <v/>
      </c>
      <c r="AE10357" t="str">
        <f t="shared" si="1609"/>
        <v/>
      </c>
      <c r="AF10357" t="str">
        <f t="shared" si="1603"/>
        <v/>
      </c>
      <c r="AG10357" t="str">
        <f t="shared" ref="AG10357:AG10374" si="1610">IF((S10357&lt;&gt;"tühi")*(AC10357&lt;&gt;""),AC10357,"")</f>
        <v/>
      </c>
      <c r="AH10357" t="str">
        <f t="shared" si="1605"/>
        <v/>
      </c>
      <c r="AI10357">
        <v>0.14499999999999999</v>
      </c>
      <c r="AJ10357" t="str">
        <f t="shared" si="1607"/>
        <v/>
      </c>
      <c r="AK10357" t="str">
        <f t="shared" si="1606"/>
        <v/>
      </c>
      <c r="AL10357" t="str">
        <f t="shared" si="1608"/>
        <v/>
      </c>
    </row>
    <row r="10358" spans="1:39" x14ac:dyDescent="0.2">
      <c r="A10358" t="s">
        <v>2387</v>
      </c>
      <c r="B10358" t="s">
        <v>33</v>
      </c>
      <c r="C10358" t="s">
        <v>2388</v>
      </c>
      <c r="D10358" s="1">
        <v>35774</v>
      </c>
      <c r="E10358" s="1">
        <v>44125</v>
      </c>
      <c r="F10358" t="s">
        <v>474</v>
      </c>
      <c r="I10358">
        <v>100</v>
      </c>
      <c r="J10358">
        <v>0</v>
      </c>
      <c r="K10358">
        <v>0</v>
      </c>
      <c r="L10358">
        <v>1974</v>
      </c>
      <c r="M10358">
        <v>1974</v>
      </c>
      <c r="N10358" t="s">
        <v>20</v>
      </c>
      <c r="O10358" t="s">
        <v>2389</v>
      </c>
      <c r="P10358" t="s">
        <v>28</v>
      </c>
      <c r="Q10358" t="s">
        <v>34233</v>
      </c>
      <c r="R10358" t="s">
        <v>34233</v>
      </c>
      <c r="S10358" t="s">
        <v>32627</v>
      </c>
      <c r="T10358" t="s">
        <v>34490</v>
      </c>
      <c r="AD10358" t="str">
        <f t="shared" si="1602"/>
        <v/>
      </c>
      <c r="AE10358" t="str">
        <f t="shared" si="1609"/>
        <v/>
      </c>
      <c r="AF10358" t="str">
        <f t="shared" si="1603"/>
        <v/>
      </c>
      <c r="AG10358" t="str">
        <f t="shared" si="1610"/>
        <v/>
      </c>
      <c r="AH10358" t="str">
        <f t="shared" si="1605"/>
        <v/>
      </c>
      <c r="AI10358">
        <v>0.14499999999999999</v>
      </c>
      <c r="AJ10358" t="str">
        <f t="shared" si="1607"/>
        <v/>
      </c>
      <c r="AK10358" t="str">
        <f t="shared" si="1606"/>
        <v/>
      </c>
      <c r="AL10358" t="str">
        <f t="shared" si="1608"/>
        <v/>
      </c>
    </row>
    <row r="10359" spans="1:39" x14ac:dyDescent="0.2">
      <c r="A10359" t="s">
        <v>8831</v>
      </c>
      <c r="B10359" t="s">
        <v>33</v>
      </c>
      <c r="C10359" t="s">
        <v>8832</v>
      </c>
      <c r="D10359" s="1">
        <v>36298</v>
      </c>
      <c r="E10359" s="1">
        <v>43928</v>
      </c>
      <c r="F10359" t="s">
        <v>474</v>
      </c>
      <c r="I10359">
        <v>100</v>
      </c>
      <c r="J10359">
        <v>0</v>
      </c>
      <c r="K10359">
        <v>0</v>
      </c>
      <c r="L10359">
        <v>1252</v>
      </c>
      <c r="M10359">
        <v>1252</v>
      </c>
      <c r="N10359" t="s">
        <v>20</v>
      </c>
      <c r="O10359" t="s">
        <v>8833</v>
      </c>
      <c r="P10359" t="s">
        <v>28</v>
      </c>
      <c r="Q10359" t="s">
        <v>34233</v>
      </c>
      <c r="R10359" t="s">
        <v>34233</v>
      </c>
      <c r="S10359" t="s">
        <v>32627</v>
      </c>
      <c r="T10359" t="s">
        <v>34490</v>
      </c>
      <c r="AD10359" t="str">
        <f t="shared" si="1602"/>
        <v/>
      </c>
      <c r="AE10359" t="str">
        <f t="shared" si="1609"/>
        <v/>
      </c>
      <c r="AF10359" t="str">
        <f t="shared" si="1603"/>
        <v/>
      </c>
      <c r="AG10359" t="str">
        <f t="shared" si="1610"/>
        <v/>
      </c>
      <c r="AH10359" t="str">
        <f t="shared" si="1605"/>
        <v/>
      </c>
      <c r="AI10359">
        <v>0.14499999999999999</v>
      </c>
      <c r="AJ10359" t="str">
        <f t="shared" si="1607"/>
        <v/>
      </c>
      <c r="AK10359" t="str">
        <f t="shared" si="1606"/>
        <v/>
      </c>
      <c r="AL10359" t="str">
        <f t="shared" si="1608"/>
        <v/>
      </c>
    </row>
    <row r="10360" spans="1:39" x14ac:dyDescent="0.2">
      <c r="A10360" t="s">
        <v>22075</v>
      </c>
      <c r="B10360" t="s">
        <v>33</v>
      </c>
      <c r="C10360" t="s">
        <v>22076</v>
      </c>
      <c r="D10360" s="1">
        <v>35739</v>
      </c>
      <c r="E10360" s="1">
        <v>43928</v>
      </c>
      <c r="F10360" t="s">
        <v>474</v>
      </c>
      <c r="I10360">
        <v>100</v>
      </c>
      <c r="J10360">
        <v>0</v>
      </c>
      <c r="K10360">
        <v>0</v>
      </c>
      <c r="L10360">
        <v>1634</v>
      </c>
      <c r="M10360">
        <v>1634</v>
      </c>
      <c r="N10360" t="s">
        <v>20</v>
      </c>
      <c r="O10360" t="s">
        <v>22077</v>
      </c>
      <c r="P10360" t="s">
        <v>28</v>
      </c>
      <c r="Q10360" t="s">
        <v>34233</v>
      </c>
      <c r="R10360" t="s">
        <v>34233</v>
      </c>
      <c r="S10360" t="s">
        <v>32627</v>
      </c>
      <c r="T10360" t="s">
        <v>34490</v>
      </c>
      <c r="AD10360" t="str">
        <f t="shared" si="1602"/>
        <v/>
      </c>
      <c r="AE10360" t="str">
        <f t="shared" si="1609"/>
        <v/>
      </c>
      <c r="AF10360" t="str">
        <f t="shared" si="1603"/>
        <v/>
      </c>
      <c r="AG10360" t="str">
        <f t="shared" si="1610"/>
        <v/>
      </c>
      <c r="AH10360" t="str">
        <f t="shared" si="1605"/>
        <v/>
      </c>
      <c r="AI10360">
        <v>0.14499999999999999</v>
      </c>
      <c r="AJ10360" t="str">
        <f t="shared" si="1607"/>
        <v/>
      </c>
      <c r="AK10360" t="str">
        <f t="shared" si="1606"/>
        <v/>
      </c>
      <c r="AL10360" t="str">
        <f t="shared" si="1608"/>
        <v/>
      </c>
    </row>
    <row r="10361" spans="1:39" x14ac:dyDescent="0.2">
      <c r="A10361" t="s">
        <v>7617</v>
      </c>
      <c r="B10361" t="s">
        <v>33</v>
      </c>
      <c r="C10361" t="s">
        <v>7618</v>
      </c>
      <c r="D10361" s="1">
        <v>36193</v>
      </c>
      <c r="E10361" s="1">
        <v>43928</v>
      </c>
      <c r="F10361" t="s">
        <v>474</v>
      </c>
      <c r="I10361">
        <v>100</v>
      </c>
      <c r="J10361">
        <v>0</v>
      </c>
      <c r="K10361">
        <v>0</v>
      </c>
      <c r="L10361">
        <v>899</v>
      </c>
      <c r="M10361">
        <v>899</v>
      </c>
      <c r="N10361" t="s">
        <v>20</v>
      </c>
      <c r="O10361" t="s">
        <v>7619</v>
      </c>
      <c r="P10361" t="s">
        <v>28</v>
      </c>
      <c r="Q10361" t="s">
        <v>34233</v>
      </c>
      <c r="R10361" t="s">
        <v>34233</v>
      </c>
      <c r="S10361" t="s">
        <v>32627</v>
      </c>
      <c r="T10361" t="s">
        <v>34490</v>
      </c>
      <c r="AD10361" t="str">
        <f t="shared" si="1602"/>
        <v/>
      </c>
      <c r="AE10361" t="str">
        <f t="shared" si="1609"/>
        <v/>
      </c>
      <c r="AF10361" t="str">
        <f t="shared" si="1603"/>
        <v/>
      </c>
      <c r="AG10361" t="str">
        <f t="shared" si="1610"/>
        <v/>
      </c>
      <c r="AH10361" t="str">
        <f t="shared" si="1605"/>
        <v/>
      </c>
      <c r="AI10361">
        <v>0.14499999999999999</v>
      </c>
      <c r="AJ10361" t="str">
        <f t="shared" si="1607"/>
        <v/>
      </c>
      <c r="AK10361" t="str">
        <f t="shared" si="1606"/>
        <v/>
      </c>
      <c r="AL10361" t="str">
        <f t="shared" si="1608"/>
        <v/>
      </c>
    </row>
    <row r="10362" spans="1:39" x14ac:dyDescent="0.2">
      <c r="A10362" t="s">
        <v>2435</v>
      </c>
      <c r="B10362" t="s">
        <v>33</v>
      </c>
      <c r="C10362" t="s">
        <v>2436</v>
      </c>
      <c r="D10362" s="1">
        <v>35726</v>
      </c>
      <c r="E10362" s="1">
        <v>44546</v>
      </c>
      <c r="F10362" t="s">
        <v>474</v>
      </c>
      <c r="I10362">
        <v>100</v>
      </c>
      <c r="J10362">
        <v>0</v>
      </c>
      <c r="K10362">
        <v>0</v>
      </c>
      <c r="L10362">
        <v>17593</v>
      </c>
      <c r="M10362">
        <v>17593</v>
      </c>
      <c r="N10362" t="s">
        <v>20</v>
      </c>
      <c r="O10362" t="s">
        <v>2437</v>
      </c>
      <c r="P10362" t="s">
        <v>28</v>
      </c>
      <c r="Q10362" t="s">
        <v>34233</v>
      </c>
      <c r="R10362" t="s">
        <v>34233</v>
      </c>
      <c r="S10362" t="s">
        <v>33799</v>
      </c>
      <c r="T10362" t="s">
        <v>34634</v>
      </c>
      <c r="AD10362" t="str">
        <f t="shared" si="1602"/>
        <v/>
      </c>
      <c r="AE10362" t="str">
        <f t="shared" si="1609"/>
        <v/>
      </c>
      <c r="AF10362" t="str">
        <f t="shared" si="1603"/>
        <v/>
      </c>
      <c r="AG10362" t="str">
        <f t="shared" si="1610"/>
        <v/>
      </c>
      <c r="AH10362" t="str">
        <f t="shared" si="1605"/>
        <v/>
      </c>
      <c r="AI10362">
        <v>0.14499999999999999</v>
      </c>
      <c r="AJ10362" t="str">
        <f t="shared" si="1607"/>
        <v/>
      </c>
      <c r="AK10362" t="str">
        <f t="shared" si="1606"/>
        <v/>
      </c>
      <c r="AL10362" t="str">
        <f t="shared" si="1608"/>
        <v/>
      </c>
    </row>
    <row r="10363" spans="1:39" x14ac:dyDescent="0.2">
      <c r="A10363" t="s">
        <v>13138</v>
      </c>
      <c r="B10363" t="s">
        <v>33</v>
      </c>
      <c r="C10363" t="s">
        <v>13139</v>
      </c>
      <c r="D10363" s="1">
        <v>36824</v>
      </c>
      <c r="E10363" s="1">
        <v>43928</v>
      </c>
      <c r="F10363" t="s">
        <v>474</v>
      </c>
      <c r="I10363">
        <v>100</v>
      </c>
      <c r="J10363">
        <v>0</v>
      </c>
      <c r="K10363">
        <v>0</v>
      </c>
      <c r="L10363">
        <v>2192</v>
      </c>
      <c r="M10363">
        <v>2192</v>
      </c>
      <c r="N10363" t="s">
        <v>20</v>
      </c>
      <c r="O10363" t="s">
        <v>13140</v>
      </c>
      <c r="P10363" t="s">
        <v>28</v>
      </c>
      <c r="Q10363" t="s">
        <v>34233</v>
      </c>
      <c r="R10363" t="s">
        <v>34233</v>
      </c>
      <c r="S10363" t="s">
        <v>32627</v>
      </c>
      <c r="T10363" t="s">
        <v>34490</v>
      </c>
      <c r="AD10363" t="str">
        <f t="shared" si="1602"/>
        <v/>
      </c>
      <c r="AE10363" t="str">
        <f t="shared" si="1609"/>
        <v/>
      </c>
      <c r="AF10363" t="str">
        <f t="shared" si="1603"/>
        <v/>
      </c>
      <c r="AG10363" t="str">
        <f t="shared" si="1610"/>
        <v/>
      </c>
      <c r="AH10363" t="str">
        <f t="shared" si="1605"/>
        <v/>
      </c>
      <c r="AI10363">
        <v>0.14499999999999999</v>
      </c>
      <c r="AJ10363" t="str">
        <f t="shared" si="1607"/>
        <v/>
      </c>
      <c r="AK10363" t="str">
        <f t="shared" si="1606"/>
        <v/>
      </c>
      <c r="AL10363" t="str">
        <f t="shared" si="1608"/>
        <v/>
      </c>
    </row>
    <row r="10364" spans="1:39" x14ac:dyDescent="0.2">
      <c r="A10364" t="s">
        <v>32046</v>
      </c>
      <c r="B10364" t="s">
        <v>33</v>
      </c>
      <c r="C10364" t="s">
        <v>32047</v>
      </c>
      <c r="D10364" s="1">
        <v>44125</v>
      </c>
      <c r="E10364" s="1">
        <v>44125</v>
      </c>
      <c r="F10364" t="s">
        <v>474</v>
      </c>
      <c r="I10364">
        <v>100</v>
      </c>
      <c r="J10364">
        <v>0</v>
      </c>
      <c r="K10364">
        <v>0</v>
      </c>
      <c r="L10364">
        <v>3224</v>
      </c>
      <c r="M10364">
        <v>3224</v>
      </c>
      <c r="N10364" t="s">
        <v>20</v>
      </c>
      <c r="O10364" t="s">
        <v>32048</v>
      </c>
      <c r="P10364" t="s">
        <v>28</v>
      </c>
      <c r="Q10364" t="s">
        <v>34233</v>
      </c>
      <c r="R10364" t="s">
        <v>34233</v>
      </c>
      <c r="S10364" t="s">
        <v>32627</v>
      </c>
      <c r="T10364" t="s">
        <v>34482</v>
      </c>
      <c r="AD10364" t="str">
        <f t="shared" si="1602"/>
        <v/>
      </c>
      <c r="AE10364" t="str">
        <f t="shared" si="1609"/>
        <v/>
      </c>
      <c r="AF10364" t="str">
        <f t="shared" si="1603"/>
        <v/>
      </c>
      <c r="AG10364" t="str">
        <f t="shared" si="1610"/>
        <v/>
      </c>
      <c r="AH10364" t="str">
        <f t="shared" si="1605"/>
        <v/>
      </c>
      <c r="AI10364">
        <v>0.14499999999999999</v>
      </c>
      <c r="AJ10364" t="str">
        <f t="shared" si="1607"/>
        <v/>
      </c>
      <c r="AK10364" t="str">
        <f t="shared" si="1606"/>
        <v/>
      </c>
      <c r="AL10364" t="str">
        <f t="shared" si="1608"/>
        <v/>
      </c>
    </row>
    <row r="10365" spans="1:39" x14ac:dyDescent="0.2">
      <c r="A10365" t="s">
        <v>32049</v>
      </c>
      <c r="B10365" t="s">
        <v>33</v>
      </c>
      <c r="C10365" t="s">
        <v>32050</v>
      </c>
      <c r="D10365" s="1">
        <v>44125</v>
      </c>
      <c r="E10365" s="1">
        <v>44125</v>
      </c>
      <c r="F10365" t="s">
        <v>474</v>
      </c>
      <c r="I10365">
        <v>100</v>
      </c>
      <c r="J10365">
        <v>0</v>
      </c>
      <c r="K10365">
        <v>0</v>
      </c>
      <c r="L10365">
        <v>5717</v>
      </c>
      <c r="M10365">
        <v>5717</v>
      </c>
      <c r="N10365" t="s">
        <v>20</v>
      </c>
      <c r="O10365" t="s">
        <v>32051</v>
      </c>
      <c r="P10365" t="s">
        <v>28</v>
      </c>
      <c r="Q10365" t="s">
        <v>34233</v>
      </c>
      <c r="R10365" t="s">
        <v>34233</v>
      </c>
      <c r="S10365" t="s">
        <v>33799</v>
      </c>
      <c r="T10365" t="s">
        <v>34490</v>
      </c>
      <c r="AD10365" t="str">
        <f t="shared" si="1602"/>
        <v/>
      </c>
      <c r="AE10365" t="str">
        <f t="shared" si="1609"/>
        <v/>
      </c>
      <c r="AF10365" t="str">
        <f t="shared" si="1603"/>
        <v/>
      </c>
      <c r="AG10365" t="str">
        <f t="shared" si="1610"/>
        <v/>
      </c>
      <c r="AH10365" t="str">
        <f t="shared" si="1605"/>
        <v/>
      </c>
      <c r="AI10365">
        <v>0.14499999999999999</v>
      </c>
      <c r="AJ10365" t="str">
        <f t="shared" si="1607"/>
        <v/>
      </c>
      <c r="AK10365" t="str">
        <f t="shared" si="1606"/>
        <v/>
      </c>
      <c r="AL10365" t="str">
        <f t="shared" si="1608"/>
        <v/>
      </c>
    </row>
    <row r="10366" spans="1:39" x14ac:dyDescent="0.2">
      <c r="A10366" t="s">
        <v>6960</v>
      </c>
      <c r="B10366" t="s">
        <v>33</v>
      </c>
      <c r="C10366" t="s">
        <v>6961</v>
      </c>
      <c r="D10366" s="1">
        <v>36146</v>
      </c>
      <c r="E10366" s="1">
        <v>43928</v>
      </c>
      <c r="F10366" t="s">
        <v>474</v>
      </c>
      <c r="I10366">
        <v>100</v>
      </c>
      <c r="J10366">
        <v>0</v>
      </c>
      <c r="K10366">
        <v>0</v>
      </c>
      <c r="L10366">
        <v>2160</v>
      </c>
      <c r="M10366">
        <v>2160</v>
      </c>
      <c r="N10366" t="s">
        <v>20</v>
      </c>
      <c r="O10366" t="s">
        <v>6962</v>
      </c>
      <c r="P10366" t="s">
        <v>28</v>
      </c>
      <c r="Q10366" t="s">
        <v>34233</v>
      </c>
      <c r="R10366" t="s">
        <v>34233</v>
      </c>
      <c r="S10366" t="s">
        <v>32627</v>
      </c>
      <c r="T10366" t="s">
        <v>34490</v>
      </c>
      <c r="AD10366" t="str">
        <f t="shared" si="1602"/>
        <v/>
      </c>
      <c r="AE10366" t="str">
        <f t="shared" si="1609"/>
        <v/>
      </c>
      <c r="AF10366" t="str">
        <f t="shared" si="1603"/>
        <v/>
      </c>
      <c r="AG10366" t="str">
        <f t="shared" si="1610"/>
        <v/>
      </c>
      <c r="AH10366" t="str">
        <f t="shared" si="1605"/>
        <v/>
      </c>
      <c r="AI10366">
        <v>0.14499999999999999</v>
      </c>
      <c r="AJ10366" t="str">
        <f t="shared" si="1607"/>
        <v/>
      </c>
      <c r="AK10366" t="str">
        <f t="shared" si="1606"/>
        <v/>
      </c>
      <c r="AL10366" t="str">
        <f t="shared" si="1608"/>
        <v/>
      </c>
    </row>
    <row r="10367" spans="1:39" x14ac:dyDescent="0.2">
      <c r="A10367" t="s">
        <v>5023</v>
      </c>
      <c r="B10367" t="s">
        <v>33</v>
      </c>
      <c r="C10367" t="s">
        <v>5024</v>
      </c>
      <c r="D10367" s="1">
        <v>36095</v>
      </c>
      <c r="E10367" s="1">
        <v>44125</v>
      </c>
      <c r="F10367" t="s">
        <v>474</v>
      </c>
      <c r="I10367">
        <v>100</v>
      </c>
      <c r="J10367">
        <v>0</v>
      </c>
      <c r="K10367">
        <v>0</v>
      </c>
      <c r="L10367">
        <v>1639</v>
      </c>
      <c r="M10367">
        <v>1639</v>
      </c>
      <c r="N10367" t="s">
        <v>20</v>
      </c>
      <c r="O10367" t="s">
        <v>5025</v>
      </c>
      <c r="P10367" t="s">
        <v>28</v>
      </c>
      <c r="Q10367" t="s">
        <v>33790</v>
      </c>
      <c r="R10367">
        <v>2</v>
      </c>
      <c r="S10367" t="s">
        <v>32627</v>
      </c>
      <c r="T10367" t="s">
        <v>34482</v>
      </c>
      <c r="U10367" t="s">
        <v>33668</v>
      </c>
      <c r="V10367" t="s">
        <v>33669</v>
      </c>
      <c r="W10367">
        <v>150</v>
      </c>
      <c r="X10367">
        <v>2</v>
      </c>
      <c r="Y10367">
        <v>1</v>
      </c>
      <c r="Z10367">
        <v>300</v>
      </c>
      <c r="AA10367">
        <v>9</v>
      </c>
      <c r="AD10367" t="str">
        <f t="shared" si="1602"/>
        <v/>
      </c>
      <c r="AE10367" t="str">
        <f t="shared" si="1609"/>
        <v/>
      </c>
      <c r="AF10367">
        <f t="shared" si="1603"/>
        <v>300</v>
      </c>
      <c r="AG10367" t="str">
        <f t="shared" si="1610"/>
        <v/>
      </c>
      <c r="AH10367" t="str">
        <f t="shared" si="1605"/>
        <v/>
      </c>
      <c r="AI10367">
        <v>0.14499999999999999</v>
      </c>
      <c r="AJ10367">
        <v>1</v>
      </c>
      <c r="AK10367" t="str">
        <f t="shared" si="1606"/>
        <v/>
      </c>
      <c r="AM10367" t="s">
        <v>34120</v>
      </c>
    </row>
    <row r="10368" spans="1:39" x14ac:dyDescent="0.2">
      <c r="A10368" t="s">
        <v>28370</v>
      </c>
      <c r="B10368" t="s">
        <v>33</v>
      </c>
      <c r="C10368" t="s">
        <v>28371</v>
      </c>
      <c r="D10368" s="1">
        <v>42522</v>
      </c>
      <c r="E10368" s="1">
        <v>43456</v>
      </c>
      <c r="F10368" t="s">
        <v>474</v>
      </c>
      <c r="I10368">
        <v>100</v>
      </c>
      <c r="J10368">
        <v>0</v>
      </c>
      <c r="K10368">
        <v>0</v>
      </c>
      <c r="L10368">
        <v>1121</v>
      </c>
      <c r="M10368">
        <v>1121</v>
      </c>
      <c r="N10368" t="s">
        <v>20</v>
      </c>
      <c r="O10368" t="s">
        <v>28372</v>
      </c>
      <c r="P10368" t="s">
        <v>28</v>
      </c>
      <c r="Q10368" t="s">
        <v>34233</v>
      </c>
      <c r="R10368" t="s">
        <v>34233</v>
      </c>
      <c r="S10368" t="s">
        <v>32627</v>
      </c>
      <c r="T10368" t="s">
        <v>34490</v>
      </c>
      <c r="AD10368" t="str">
        <f t="shared" si="1602"/>
        <v/>
      </c>
      <c r="AE10368" t="str">
        <f t="shared" si="1609"/>
        <v/>
      </c>
      <c r="AF10368" t="str">
        <f t="shared" si="1603"/>
        <v/>
      </c>
      <c r="AG10368" t="str">
        <f t="shared" si="1610"/>
        <v/>
      </c>
      <c r="AH10368" t="str">
        <f t="shared" si="1605"/>
        <v/>
      </c>
      <c r="AI10368">
        <v>0.14499999999999999</v>
      </c>
      <c r="AJ10368" t="str">
        <f t="shared" si="1607"/>
        <v/>
      </c>
      <c r="AK10368" t="str">
        <f t="shared" si="1606"/>
        <v/>
      </c>
    </row>
    <row r="10369" spans="1:39" x14ac:dyDescent="0.2">
      <c r="A10369" t="s">
        <v>5020</v>
      </c>
      <c r="B10369" t="s">
        <v>33</v>
      </c>
      <c r="C10369" t="s">
        <v>5021</v>
      </c>
      <c r="D10369" s="1">
        <v>36095</v>
      </c>
      <c r="E10369" s="1">
        <v>44125</v>
      </c>
      <c r="F10369" s="9" t="s">
        <v>474</v>
      </c>
      <c r="I10369">
        <v>100</v>
      </c>
      <c r="J10369">
        <v>0</v>
      </c>
      <c r="K10369">
        <v>0</v>
      </c>
      <c r="L10369">
        <v>4192</v>
      </c>
      <c r="M10369">
        <v>4192</v>
      </c>
      <c r="N10369" t="s">
        <v>20</v>
      </c>
      <c r="O10369" t="s">
        <v>5022</v>
      </c>
      <c r="P10369" t="s">
        <v>28</v>
      </c>
      <c r="Q10369" t="s">
        <v>33790</v>
      </c>
      <c r="R10369">
        <v>2</v>
      </c>
      <c r="S10369" t="s">
        <v>32630</v>
      </c>
      <c r="T10369" t="s">
        <v>34482</v>
      </c>
      <c r="U10369" t="s">
        <v>32965</v>
      </c>
      <c r="V10369" t="s">
        <v>33669</v>
      </c>
      <c r="W10369">
        <v>2200</v>
      </c>
      <c r="X10369">
        <v>2</v>
      </c>
      <c r="Y10369" t="s">
        <v>32654</v>
      </c>
      <c r="Z10369">
        <v>3695</v>
      </c>
      <c r="AA10369">
        <v>9</v>
      </c>
      <c r="AD10369" t="str">
        <f t="shared" si="1602"/>
        <v/>
      </c>
      <c r="AE10369" t="str">
        <f t="shared" si="1609"/>
        <v/>
      </c>
      <c r="AF10369">
        <f t="shared" si="1603"/>
        <v>3695</v>
      </c>
      <c r="AG10369" t="str">
        <f t="shared" si="1610"/>
        <v/>
      </c>
      <c r="AH10369" t="str">
        <f t="shared" si="1605"/>
        <v/>
      </c>
      <c r="AI10369">
        <v>0.14499999999999999</v>
      </c>
      <c r="AJ10369">
        <v>1</v>
      </c>
      <c r="AK10369" t="str">
        <f t="shared" si="1606"/>
        <v/>
      </c>
      <c r="AM10369" t="s">
        <v>34121</v>
      </c>
    </row>
    <row r="10370" spans="1:39" x14ac:dyDescent="0.2">
      <c r="A10370" t="s">
        <v>7477</v>
      </c>
      <c r="B10370" t="s">
        <v>33</v>
      </c>
      <c r="C10370" t="s">
        <v>7478</v>
      </c>
      <c r="D10370" s="1">
        <v>36208</v>
      </c>
      <c r="E10370" s="1">
        <v>43928</v>
      </c>
      <c r="F10370" t="s">
        <v>474</v>
      </c>
      <c r="I10370">
        <v>100</v>
      </c>
      <c r="J10370">
        <v>0</v>
      </c>
      <c r="K10370">
        <v>0</v>
      </c>
      <c r="L10370">
        <v>1142</v>
      </c>
      <c r="M10370">
        <v>1142</v>
      </c>
      <c r="N10370" t="s">
        <v>20</v>
      </c>
      <c r="O10370" t="s">
        <v>7479</v>
      </c>
      <c r="P10370" t="s">
        <v>28</v>
      </c>
      <c r="Q10370" t="s">
        <v>34233</v>
      </c>
      <c r="R10370" t="s">
        <v>34233</v>
      </c>
      <c r="S10370" t="s">
        <v>32627</v>
      </c>
      <c r="T10370" t="s">
        <v>34490</v>
      </c>
      <c r="AD10370" t="str">
        <f t="shared" si="1602"/>
        <v/>
      </c>
      <c r="AE10370" t="str">
        <f t="shared" si="1609"/>
        <v/>
      </c>
      <c r="AF10370" t="str">
        <f t="shared" si="1603"/>
        <v/>
      </c>
      <c r="AG10370" t="str">
        <f t="shared" si="1610"/>
        <v/>
      </c>
      <c r="AH10370" t="str">
        <f t="shared" si="1605"/>
        <v/>
      </c>
      <c r="AI10370">
        <v>0.14499999999999999</v>
      </c>
      <c r="AJ10370" t="str">
        <f t="shared" si="1607"/>
        <v/>
      </c>
      <c r="AK10370" t="str">
        <f t="shared" si="1606"/>
        <v/>
      </c>
      <c r="AL10370" t="str">
        <f t="shared" si="1608"/>
        <v/>
      </c>
    </row>
    <row r="10371" spans="1:39" x14ac:dyDescent="0.2">
      <c r="A10371" t="s">
        <v>30936</v>
      </c>
      <c r="B10371" t="s">
        <v>33</v>
      </c>
      <c r="C10371" t="s">
        <v>30937</v>
      </c>
      <c r="D10371" s="1">
        <v>43859</v>
      </c>
      <c r="E10371" s="1">
        <v>43956</v>
      </c>
      <c r="F10371" t="s">
        <v>26</v>
      </c>
      <c r="I10371">
        <v>100</v>
      </c>
      <c r="J10371">
        <v>0</v>
      </c>
      <c r="K10371">
        <v>0</v>
      </c>
      <c r="L10371">
        <v>839</v>
      </c>
      <c r="M10371">
        <v>839</v>
      </c>
      <c r="N10371" t="s">
        <v>20</v>
      </c>
      <c r="O10371" t="s">
        <v>30938</v>
      </c>
      <c r="P10371" t="s">
        <v>44</v>
      </c>
      <c r="Q10371" t="s">
        <v>34233</v>
      </c>
      <c r="R10371" t="s">
        <v>34233</v>
      </c>
      <c r="S10371" t="s">
        <v>34233</v>
      </c>
      <c r="T10371" t="s">
        <v>34233</v>
      </c>
      <c r="AD10371" t="str">
        <f t="shared" ref="AD10371:AD10434" si="1611">IF((S10371="tühi")*(F10371&lt;&gt;"Elamumaa")*(G10371&lt;&gt;"Elamumaa")*(H10371&lt;&gt;"Elamumaa"),IF(Z10371=0,"",Z10371),"")</f>
        <v/>
      </c>
      <c r="AE10371" t="str">
        <f t="shared" si="1609"/>
        <v/>
      </c>
      <c r="AF10371" t="str">
        <f t="shared" ref="AF10371:AF10434" si="1612">IF((S10371&lt;&gt;"tühi")*(F10371&lt;&gt;"Elamumaa")*(G10371&lt;&gt;"Elamumaa")*(H10371&lt;&gt;"Elamumaa"),IF(Z10371=0,"",Z10371),"")</f>
        <v/>
      </c>
      <c r="AG10371" t="str">
        <f t="shared" si="1610"/>
        <v/>
      </c>
      <c r="AH10371" t="str">
        <f t="shared" si="1605"/>
        <v/>
      </c>
      <c r="AI10371">
        <v>0.14499999999999999</v>
      </c>
      <c r="AJ10371" t="str">
        <f t="shared" si="1607"/>
        <v/>
      </c>
      <c r="AK10371" t="str">
        <f t="shared" si="1606"/>
        <v/>
      </c>
      <c r="AL10371" t="str">
        <f t="shared" si="1608"/>
        <v/>
      </c>
    </row>
    <row r="10372" spans="1:39" x14ac:dyDescent="0.2">
      <c r="A10372" t="s">
        <v>19494</v>
      </c>
      <c r="B10372" t="s">
        <v>33</v>
      </c>
      <c r="C10372" t="s">
        <v>19495</v>
      </c>
      <c r="D10372" s="1">
        <v>38196</v>
      </c>
      <c r="E10372" s="1">
        <v>44111</v>
      </c>
      <c r="F10372" t="s">
        <v>39</v>
      </c>
      <c r="I10372">
        <v>100</v>
      </c>
      <c r="J10372">
        <v>0</v>
      </c>
      <c r="K10372">
        <v>0</v>
      </c>
      <c r="L10372">
        <v>72199</v>
      </c>
      <c r="M10372">
        <v>72199</v>
      </c>
      <c r="N10372" t="s">
        <v>20</v>
      </c>
      <c r="O10372" t="s">
        <v>19496</v>
      </c>
      <c r="P10372" t="s">
        <v>28</v>
      </c>
      <c r="Q10372" t="s">
        <v>34233</v>
      </c>
      <c r="R10372" t="s">
        <v>34233</v>
      </c>
      <c r="S10372" t="s">
        <v>33942</v>
      </c>
      <c r="T10372" t="s">
        <v>34233</v>
      </c>
      <c r="AD10372" t="str">
        <f t="shared" si="1611"/>
        <v/>
      </c>
      <c r="AE10372" t="str">
        <f t="shared" si="1609"/>
        <v/>
      </c>
      <c r="AF10372" t="str">
        <f t="shared" si="1612"/>
        <v/>
      </c>
      <c r="AG10372" t="str">
        <f t="shared" si="1610"/>
        <v/>
      </c>
      <c r="AH10372" t="str">
        <f t="shared" si="1605"/>
        <v/>
      </c>
      <c r="AI10372">
        <v>0.14499999999999999</v>
      </c>
      <c r="AJ10372" t="str">
        <f t="shared" si="1607"/>
        <v/>
      </c>
      <c r="AK10372" t="str">
        <f t="shared" si="1606"/>
        <v/>
      </c>
      <c r="AL10372" t="str">
        <f t="shared" si="1608"/>
        <v/>
      </c>
    </row>
    <row r="10373" spans="1:39" x14ac:dyDescent="0.2">
      <c r="A10373" t="s">
        <v>28048</v>
      </c>
      <c r="B10373" t="s">
        <v>33</v>
      </c>
      <c r="C10373" t="s">
        <v>28049</v>
      </c>
      <c r="D10373" s="1">
        <v>42429</v>
      </c>
      <c r="E10373" s="1">
        <v>43957</v>
      </c>
      <c r="F10373" t="s">
        <v>26</v>
      </c>
      <c r="I10373">
        <v>100</v>
      </c>
      <c r="J10373">
        <v>0</v>
      </c>
      <c r="K10373">
        <v>0</v>
      </c>
      <c r="L10373">
        <v>148</v>
      </c>
      <c r="M10373">
        <v>148</v>
      </c>
      <c r="N10373" t="s">
        <v>20</v>
      </c>
      <c r="O10373" t="s">
        <v>28050</v>
      </c>
      <c r="P10373" t="s">
        <v>44</v>
      </c>
      <c r="Q10373" t="s">
        <v>34233</v>
      </c>
      <c r="R10373" t="s">
        <v>34233</v>
      </c>
      <c r="S10373" t="s">
        <v>34233</v>
      </c>
      <c r="T10373" t="s">
        <v>34233</v>
      </c>
      <c r="AD10373" t="str">
        <f t="shared" si="1611"/>
        <v/>
      </c>
      <c r="AE10373" t="str">
        <f t="shared" si="1609"/>
        <v/>
      </c>
      <c r="AF10373" t="str">
        <f t="shared" si="1612"/>
        <v/>
      </c>
      <c r="AG10373" t="str">
        <f t="shared" si="1610"/>
        <v/>
      </c>
      <c r="AH10373" t="str">
        <f t="shared" si="1605"/>
        <v/>
      </c>
      <c r="AI10373">
        <v>0.14499999999999999</v>
      </c>
      <c r="AJ10373" t="str">
        <f t="shared" si="1607"/>
        <v/>
      </c>
      <c r="AK10373" t="str">
        <f t="shared" si="1606"/>
        <v/>
      </c>
      <c r="AL10373" t="str">
        <f t="shared" si="1608"/>
        <v/>
      </c>
    </row>
    <row r="10374" spans="1:39" x14ac:dyDescent="0.2">
      <c r="A10374" t="s">
        <v>26387</v>
      </c>
      <c r="B10374" t="s">
        <v>33</v>
      </c>
      <c r="C10374" t="s">
        <v>26388</v>
      </c>
      <c r="D10374" s="1">
        <v>41304</v>
      </c>
      <c r="E10374" s="1">
        <v>44546</v>
      </c>
      <c r="F10374" t="s">
        <v>26</v>
      </c>
      <c r="I10374">
        <v>100</v>
      </c>
      <c r="J10374">
        <v>0</v>
      </c>
      <c r="K10374">
        <v>0</v>
      </c>
      <c r="L10374">
        <v>5115</v>
      </c>
      <c r="M10374">
        <v>5115</v>
      </c>
      <c r="N10374" t="s">
        <v>20</v>
      </c>
      <c r="O10374" t="s">
        <v>26389</v>
      </c>
      <c r="P10374" t="s">
        <v>44</v>
      </c>
      <c r="Q10374" t="s">
        <v>34233</v>
      </c>
      <c r="R10374" t="s">
        <v>34233</v>
      </c>
      <c r="S10374" t="s">
        <v>34233</v>
      </c>
      <c r="T10374" t="s">
        <v>34233</v>
      </c>
      <c r="AD10374" t="str">
        <f t="shared" si="1611"/>
        <v/>
      </c>
      <c r="AE10374" t="str">
        <f t="shared" si="1609"/>
        <v/>
      </c>
      <c r="AF10374" t="str">
        <f t="shared" si="1612"/>
        <v/>
      </c>
      <c r="AG10374" t="str">
        <f t="shared" si="1610"/>
        <v/>
      </c>
      <c r="AH10374" t="str">
        <f t="shared" si="1605"/>
        <v/>
      </c>
      <c r="AI10374">
        <v>0.14499999999999999</v>
      </c>
      <c r="AJ10374" t="str">
        <f t="shared" si="1607"/>
        <v/>
      </c>
      <c r="AK10374" t="str">
        <f t="shared" si="1606"/>
        <v/>
      </c>
      <c r="AL10374" t="str">
        <f t="shared" si="1608"/>
        <v/>
      </c>
    </row>
    <row r="10375" spans="1:39" x14ac:dyDescent="0.2">
      <c r="A10375" t="s">
        <v>17675</v>
      </c>
      <c r="B10375" t="s">
        <v>33</v>
      </c>
      <c r="C10375" t="s">
        <v>17676</v>
      </c>
      <c r="D10375" s="1">
        <v>37708</v>
      </c>
      <c r="E10375" s="1">
        <v>43456</v>
      </c>
      <c r="F10375" t="s">
        <v>19</v>
      </c>
      <c r="I10375">
        <v>100</v>
      </c>
      <c r="J10375">
        <v>0</v>
      </c>
      <c r="K10375">
        <v>0</v>
      </c>
      <c r="L10375">
        <v>174</v>
      </c>
      <c r="M10375">
        <v>174</v>
      </c>
      <c r="N10375" t="s">
        <v>20</v>
      </c>
      <c r="O10375" t="s">
        <v>17677</v>
      </c>
      <c r="P10375" t="s">
        <v>28</v>
      </c>
      <c r="Q10375" t="s">
        <v>34256</v>
      </c>
      <c r="R10375" t="s">
        <v>33768</v>
      </c>
      <c r="S10375" t="s">
        <v>32628</v>
      </c>
      <c r="T10375" t="s">
        <v>34349</v>
      </c>
      <c r="AD10375" t="str">
        <f t="shared" si="1611"/>
        <v/>
      </c>
      <c r="AE10375" t="str">
        <f t="shared" si="1609"/>
        <v/>
      </c>
      <c r="AF10375" t="str">
        <f t="shared" si="1612"/>
        <v/>
      </c>
      <c r="AG10375" s="17">
        <v>1</v>
      </c>
      <c r="AH10375">
        <f t="shared" si="1605"/>
        <v>2.8</v>
      </c>
      <c r="AI10375">
        <v>0.14499999999999999</v>
      </c>
      <c r="AJ10375">
        <f t="shared" si="1607"/>
        <v>0.40599999999999997</v>
      </c>
      <c r="AK10375" t="str">
        <f t="shared" si="1606"/>
        <v/>
      </c>
      <c r="AL10375" t="str">
        <f t="shared" si="1608"/>
        <v/>
      </c>
    </row>
    <row r="10376" spans="1:39" x14ac:dyDescent="0.2">
      <c r="A10376" t="s">
        <v>28522</v>
      </c>
      <c r="B10376" t="s">
        <v>33</v>
      </c>
      <c r="C10376" t="s">
        <v>28523</v>
      </c>
      <c r="D10376" s="1">
        <v>42254</v>
      </c>
      <c r="E10376" s="1">
        <v>43456</v>
      </c>
      <c r="F10376" t="s">
        <v>19</v>
      </c>
      <c r="I10376">
        <v>100</v>
      </c>
      <c r="J10376">
        <v>0</v>
      </c>
      <c r="K10376">
        <v>0</v>
      </c>
      <c r="L10376">
        <v>1628</v>
      </c>
      <c r="M10376">
        <v>1628</v>
      </c>
      <c r="N10376" t="s">
        <v>20</v>
      </c>
      <c r="O10376" t="s">
        <v>28524</v>
      </c>
      <c r="P10376" t="s">
        <v>28</v>
      </c>
      <c r="Q10376" t="s">
        <v>34233</v>
      </c>
      <c r="R10376" t="s">
        <v>34233</v>
      </c>
      <c r="S10376" t="s">
        <v>33807</v>
      </c>
      <c r="T10376" t="s">
        <v>34349</v>
      </c>
      <c r="AD10376" t="str">
        <f t="shared" si="1611"/>
        <v/>
      </c>
      <c r="AE10376" t="str">
        <f t="shared" si="1609"/>
        <v/>
      </c>
      <c r="AF10376" t="str">
        <f t="shared" si="1612"/>
        <v/>
      </c>
      <c r="AG10376" s="17">
        <v>1</v>
      </c>
      <c r="AH10376">
        <f t="shared" si="1605"/>
        <v>2.8</v>
      </c>
      <c r="AI10376">
        <v>0.14499999999999999</v>
      </c>
      <c r="AJ10376">
        <f t="shared" si="1607"/>
        <v>0.40599999999999997</v>
      </c>
      <c r="AK10376" t="str">
        <f t="shared" si="1606"/>
        <v/>
      </c>
      <c r="AL10376" t="str">
        <f t="shared" si="1608"/>
        <v/>
      </c>
    </row>
    <row r="10377" spans="1:39" x14ac:dyDescent="0.2">
      <c r="A10377" t="s">
        <v>7572</v>
      </c>
      <c r="B10377" t="s">
        <v>33</v>
      </c>
      <c r="C10377" t="s">
        <v>7573</v>
      </c>
      <c r="D10377" s="1">
        <v>36189</v>
      </c>
      <c r="E10377" s="1">
        <v>44546</v>
      </c>
      <c r="F10377" t="s">
        <v>19</v>
      </c>
      <c r="I10377">
        <v>100</v>
      </c>
      <c r="J10377">
        <v>0</v>
      </c>
      <c r="K10377">
        <v>0</v>
      </c>
      <c r="L10377">
        <v>1389</v>
      </c>
      <c r="M10377">
        <v>1389</v>
      </c>
      <c r="N10377" t="s">
        <v>20</v>
      </c>
      <c r="O10377" t="s">
        <v>7574</v>
      </c>
      <c r="P10377" t="s">
        <v>28</v>
      </c>
      <c r="Q10377" t="s">
        <v>34233</v>
      </c>
      <c r="R10377" t="s">
        <v>34233</v>
      </c>
      <c r="S10377" t="s">
        <v>32628</v>
      </c>
      <c r="T10377" t="s">
        <v>34363</v>
      </c>
      <c r="AD10377" t="str">
        <f t="shared" si="1611"/>
        <v/>
      </c>
      <c r="AE10377" t="str">
        <f t="shared" si="1609"/>
        <v/>
      </c>
      <c r="AF10377" t="str">
        <f t="shared" si="1612"/>
        <v/>
      </c>
      <c r="AG10377" s="17">
        <v>1</v>
      </c>
      <c r="AH10377">
        <f t="shared" si="1605"/>
        <v>2.8</v>
      </c>
      <c r="AI10377">
        <v>0.14499999999999999</v>
      </c>
      <c r="AJ10377">
        <f t="shared" si="1607"/>
        <v>0.40599999999999997</v>
      </c>
      <c r="AK10377" t="str">
        <f t="shared" si="1606"/>
        <v/>
      </c>
      <c r="AL10377" t="str">
        <f t="shared" si="1608"/>
        <v/>
      </c>
    </row>
    <row r="10378" spans="1:39" x14ac:dyDescent="0.2">
      <c r="A10378" t="s">
        <v>25546</v>
      </c>
      <c r="B10378" t="s">
        <v>33</v>
      </c>
      <c r="C10378" t="s">
        <v>25547</v>
      </c>
      <c r="D10378" s="1">
        <v>40081</v>
      </c>
      <c r="E10378" s="1">
        <v>43951</v>
      </c>
      <c r="F10378" t="s">
        <v>19</v>
      </c>
      <c r="I10378">
        <v>100</v>
      </c>
      <c r="J10378">
        <v>0</v>
      </c>
      <c r="K10378">
        <v>0</v>
      </c>
      <c r="L10378">
        <v>7151</v>
      </c>
      <c r="M10378">
        <v>7151</v>
      </c>
      <c r="N10378" t="s">
        <v>20</v>
      </c>
      <c r="O10378" t="s">
        <v>21</v>
      </c>
      <c r="P10378" t="s">
        <v>28</v>
      </c>
      <c r="Q10378" t="s">
        <v>34233</v>
      </c>
      <c r="R10378" t="s">
        <v>34233</v>
      </c>
      <c r="S10378" t="s">
        <v>33798</v>
      </c>
      <c r="T10378" t="s">
        <v>34351</v>
      </c>
      <c r="U10378" t="s">
        <v>32636</v>
      </c>
      <c r="V10378" t="s">
        <v>33670</v>
      </c>
      <c r="W10378">
        <v>2786</v>
      </c>
      <c r="X10378">
        <v>3</v>
      </c>
      <c r="Y10378">
        <v>2</v>
      </c>
      <c r="Z10378">
        <v>8358</v>
      </c>
      <c r="AA10378">
        <v>10</v>
      </c>
      <c r="AC10378">
        <f>45+33</f>
        <v>78</v>
      </c>
      <c r="AD10378" t="str">
        <f t="shared" si="1611"/>
        <v/>
      </c>
      <c r="AE10378" t="str">
        <f t="shared" si="1609"/>
        <v/>
      </c>
      <c r="AF10378" t="str">
        <f t="shared" si="1612"/>
        <v/>
      </c>
      <c r="AG10378">
        <f>IF((S10378&lt;&gt;"tühi")*(AC10378&lt;&gt;""),AC10378,"")</f>
        <v>78</v>
      </c>
      <c r="AH10378">
        <f t="shared" si="1605"/>
        <v>218.39999999999998</v>
      </c>
      <c r="AI10378">
        <v>0.14499999999999999</v>
      </c>
      <c r="AJ10378">
        <f t="shared" si="1607"/>
        <v>31.667999999999996</v>
      </c>
      <c r="AK10378" t="str">
        <f t="shared" si="1606"/>
        <v/>
      </c>
      <c r="AL10378" t="str">
        <f t="shared" si="1608"/>
        <v/>
      </c>
    </row>
    <row r="10379" spans="1:39" x14ac:dyDescent="0.2">
      <c r="A10379" t="s">
        <v>25544</v>
      </c>
      <c r="B10379" t="s">
        <v>33</v>
      </c>
      <c r="C10379" t="s">
        <v>25545</v>
      </c>
      <c r="D10379" s="1">
        <v>40081</v>
      </c>
      <c r="E10379" s="1">
        <v>43951</v>
      </c>
      <c r="F10379" t="s">
        <v>19</v>
      </c>
      <c r="I10379">
        <v>100</v>
      </c>
      <c r="J10379">
        <v>0</v>
      </c>
      <c r="K10379">
        <v>0</v>
      </c>
      <c r="L10379">
        <v>10166</v>
      </c>
      <c r="M10379">
        <v>10166</v>
      </c>
      <c r="N10379" t="s">
        <v>20</v>
      </c>
      <c r="O10379" t="s">
        <v>21</v>
      </c>
      <c r="P10379" t="s">
        <v>28</v>
      </c>
      <c r="Q10379" t="s">
        <v>34233</v>
      </c>
      <c r="R10379" t="s">
        <v>34233</v>
      </c>
      <c r="S10379" t="s">
        <v>33798</v>
      </c>
      <c r="T10379" t="s">
        <v>34691</v>
      </c>
      <c r="U10379" t="s">
        <v>32636</v>
      </c>
      <c r="V10379" t="s">
        <v>33670</v>
      </c>
      <c r="W10379">
        <v>4164</v>
      </c>
      <c r="X10379">
        <v>2</v>
      </c>
      <c r="Y10379">
        <v>2</v>
      </c>
      <c r="Z10379">
        <v>8358</v>
      </c>
      <c r="AA10379">
        <v>8.5</v>
      </c>
      <c r="AC10379">
        <f>38+40</f>
        <v>78</v>
      </c>
      <c r="AD10379" t="str">
        <f t="shared" si="1611"/>
        <v/>
      </c>
      <c r="AE10379" t="str">
        <f t="shared" si="1609"/>
        <v/>
      </c>
      <c r="AF10379" t="str">
        <f t="shared" si="1612"/>
        <v/>
      </c>
      <c r="AG10379">
        <f>IF((S10379&lt;&gt;"tühi")*(AC10379&lt;&gt;""),AC10379,"")</f>
        <v>78</v>
      </c>
      <c r="AH10379">
        <f t="shared" si="1605"/>
        <v>218.39999999999998</v>
      </c>
      <c r="AI10379">
        <v>0.14499999999999999</v>
      </c>
      <c r="AJ10379">
        <f t="shared" si="1607"/>
        <v>31.667999999999996</v>
      </c>
      <c r="AK10379" t="str">
        <f t="shared" si="1606"/>
        <v/>
      </c>
      <c r="AL10379" t="str">
        <f t="shared" si="1608"/>
        <v/>
      </c>
    </row>
    <row r="10380" spans="1:39" x14ac:dyDescent="0.2">
      <c r="A10380" t="s">
        <v>25548</v>
      </c>
      <c r="B10380" t="s">
        <v>33</v>
      </c>
      <c r="C10380" t="s">
        <v>25549</v>
      </c>
      <c r="D10380" s="1">
        <v>40081</v>
      </c>
      <c r="E10380" s="1">
        <v>44546</v>
      </c>
      <c r="F10380" t="s">
        <v>26</v>
      </c>
      <c r="I10380">
        <v>100</v>
      </c>
      <c r="J10380">
        <v>0</v>
      </c>
      <c r="K10380">
        <v>0</v>
      </c>
      <c r="L10380">
        <v>1562</v>
      </c>
      <c r="M10380">
        <v>1562</v>
      </c>
      <c r="N10380" t="s">
        <v>20</v>
      </c>
      <c r="O10380" t="s">
        <v>25550</v>
      </c>
      <c r="P10380" t="s">
        <v>44</v>
      </c>
      <c r="Q10380" t="s">
        <v>34233</v>
      </c>
      <c r="R10380" t="s">
        <v>34233</v>
      </c>
      <c r="S10380" t="s">
        <v>34233</v>
      </c>
      <c r="T10380" t="s">
        <v>34233</v>
      </c>
      <c r="V10380" t="s">
        <v>33670</v>
      </c>
      <c r="AD10380" t="str">
        <f t="shared" si="1611"/>
        <v/>
      </c>
      <c r="AE10380" t="str">
        <f t="shared" si="1609"/>
        <v/>
      </c>
      <c r="AF10380" t="str">
        <f t="shared" si="1612"/>
        <v/>
      </c>
      <c r="AG10380" t="str">
        <f>IF((S10380&lt;&gt;"tühi")*(AC10380&lt;&gt;""),AC10380,"")</f>
        <v/>
      </c>
      <c r="AH10380" t="str">
        <f t="shared" si="1605"/>
        <v/>
      </c>
      <c r="AI10380">
        <v>0.14499999999999999</v>
      </c>
      <c r="AJ10380" t="str">
        <f t="shared" si="1607"/>
        <v/>
      </c>
      <c r="AK10380" t="str">
        <f t="shared" si="1606"/>
        <v/>
      </c>
      <c r="AL10380" t="str">
        <f t="shared" si="1608"/>
        <v/>
      </c>
    </row>
    <row r="10381" spans="1:39" x14ac:dyDescent="0.2">
      <c r="A10381" t="s">
        <v>26414</v>
      </c>
      <c r="B10381" t="s">
        <v>33</v>
      </c>
      <c r="C10381" t="s">
        <v>26415</v>
      </c>
      <c r="D10381" s="1">
        <v>41247</v>
      </c>
      <c r="E10381" s="1">
        <v>44209</v>
      </c>
      <c r="F10381" t="s">
        <v>26</v>
      </c>
      <c r="I10381">
        <v>100</v>
      </c>
      <c r="J10381">
        <v>0</v>
      </c>
      <c r="K10381">
        <v>0</v>
      </c>
      <c r="L10381">
        <v>2182</v>
      </c>
      <c r="M10381">
        <v>2182</v>
      </c>
      <c r="N10381" t="s">
        <v>20</v>
      </c>
      <c r="O10381" t="s">
        <v>26416</v>
      </c>
      <c r="P10381" t="s">
        <v>44</v>
      </c>
      <c r="Q10381" t="s">
        <v>34233</v>
      </c>
      <c r="R10381" t="s">
        <v>34233</v>
      </c>
      <c r="S10381" t="s">
        <v>34233</v>
      </c>
      <c r="T10381" t="s">
        <v>34233</v>
      </c>
      <c r="AD10381" t="str">
        <f t="shared" si="1611"/>
        <v/>
      </c>
      <c r="AE10381" t="str">
        <f t="shared" si="1609"/>
        <v/>
      </c>
      <c r="AF10381" t="str">
        <f t="shared" si="1612"/>
        <v/>
      </c>
      <c r="AG10381" t="str">
        <f>IF((S10381&lt;&gt;"tühi")*(AC10381&lt;&gt;""),AC10381,"")</f>
        <v/>
      </c>
      <c r="AH10381" t="str">
        <f t="shared" si="1605"/>
        <v/>
      </c>
      <c r="AI10381">
        <v>0.14499999999999999</v>
      </c>
      <c r="AJ10381" t="str">
        <f t="shared" si="1607"/>
        <v/>
      </c>
      <c r="AK10381" t="str">
        <f t="shared" si="1606"/>
        <v/>
      </c>
      <c r="AL10381" t="str">
        <f t="shared" si="1608"/>
        <v/>
      </c>
    </row>
    <row r="10382" spans="1:39" x14ac:dyDescent="0.2">
      <c r="A10382" t="s">
        <v>2238</v>
      </c>
      <c r="B10382" t="s">
        <v>33</v>
      </c>
      <c r="C10382" t="s">
        <v>2239</v>
      </c>
      <c r="D10382" s="1">
        <v>35670</v>
      </c>
      <c r="E10382" s="1">
        <v>44209</v>
      </c>
      <c r="F10382" t="s">
        <v>19</v>
      </c>
      <c r="I10382">
        <v>100</v>
      </c>
      <c r="J10382">
        <v>0</v>
      </c>
      <c r="K10382">
        <v>0</v>
      </c>
      <c r="L10382">
        <v>1727</v>
      </c>
      <c r="M10382">
        <v>1727</v>
      </c>
      <c r="N10382" t="s">
        <v>20</v>
      </c>
      <c r="O10382" t="s">
        <v>2240</v>
      </c>
      <c r="P10382" t="s">
        <v>28</v>
      </c>
      <c r="Q10382" t="s">
        <v>34233</v>
      </c>
      <c r="R10382" t="s">
        <v>34233</v>
      </c>
      <c r="S10382" t="s">
        <v>32628</v>
      </c>
      <c r="T10382" t="s">
        <v>34356</v>
      </c>
      <c r="U10382" t="s">
        <v>32656</v>
      </c>
      <c r="V10382" t="s">
        <v>33671</v>
      </c>
      <c r="W10382">
        <v>360</v>
      </c>
      <c r="X10382">
        <v>2</v>
      </c>
      <c r="Y10382">
        <v>1</v>
      </c>
      <c r="Z10382">
        <v>720</v>
      </c>
      <c r="AA10382">
        <v>8.5</v>
      </c>
      <c r="AC10382">
        <v>2</v>
      </c>
      <c r="AD10382" t="str">
        <f t="shared" si="1611"/>
        <v/>
      </c>
      <c r="AE10382" t="str">
        <f t="shared" si="1609"/>
        <v/>
      </c>
      <c r="AF10382" t="str">
        <f t="shared" si="1612"/>
        <v/>
      </c>
      <c r="AG10382">
        <f>IF((S10382&lt;&gt;"tühi")*(AC10382&lt;&gt;""),AC10382,"")</f>
        <v>2</v>
      </c>
      <c r="AH10382">
        <f t="shared" si="1605"/>
        <v>5.6</v>
      </c>
      <c r="AI10382">
        <v>0.14499999999999999</v>
      </c>
      <c r="AJ10382">
        <f t="shared" si="1607"/>
        <v>0.81199999999999994</v>
      </c>
      <c r="AK10382" t="str">
        <f t="shared" si="1606"/>
        <v/>
      </c>
      <c r="AL10382" t="str">
        <f t="shared" si="1608"/>
        <v/>
      </c>
    </row>
    <row r="10383" spans="1:39" x14ac:dyDescent="0.2">
      <c r="A10383" t="s">
        <v>10721</v>
      </c>
      <c r="B10383" t="s">
        <v>33</v>
      </c>
      <c r="C10383" t="s">
        <v>10722</v>
      </c>
      <c r="D10383" s="1">
        <v>36494</v>
      </c>
      <c r="E10383" s="1">
        <v>43456</v>
      </c>
      <c r="F10383" t="s">
        <v>19</v>
      </c>
      <c r="I10383">
        <v>100</v>
      </c>
      <c r="J10383">
        <v>0</v>
      </c>
      <c r="K10383">
        <v>0</v>
      </c>
      <c r="L10383">
        <v>1199</v>
      </c>
      <c r="M10383">
        <v>1199</v>
      </c>
      <c r="N10383" t="s">
        <v>20</v>
      </c>
      <c r="O10383" t="s">
        <v>10723</v>
      </c>
      <c r="P10383" t="s">
        <v>28</v>
      </c>
      <c r="Q10383" t="s">
        <v>34233</v>
      </c>
      <c r="R10383" t="s">
        <v>34233</v>
      </c>
      <c r="S10383" t="s">
        <v>32628</v>
      </c>
      <c r="T10383" t="s">
        <v>34349</v>
      </c>
      <c r="AD10383" t="str">
        <f t="shared" si="1611"/>
        <v/>
      </c>
      <c r="AE10383" t="str">
        <f t="shared" si="1609"/>
        <v/>
      </c>
      <c r="AF10383" t="str">
        <f t="shared" si="1612"/>
        <v/>
      </c>
      <c r="AG10383" s="17">
        <v>1</v>
      </c>
      <c r="AH10383">
        <f t="shared" si="1605"/>
        <v>2.8</v>
      </c>
      <c r="AI10383">
        <v>0.14499999999999999</v>
      </c>
      <c r="AJ10383">
        <f t="shared" si="1607"/>
        <v>0.40599999999999997</v>
      </c>
      <c r="AK10383" t="str">
        <f t="shared" si="1606"/>
        <v/>
      </c>
      <c r="AL10383" t="str">
        <f t="shared" si="1608"/>
        <v/>
      </c>
    </row>
    <row r="10384" spans="1:39" x14ac:dyDescent="0.2">
      <c r="A10384" t="s">
        <v>1404</v>
      </c>
      <c r="B10384" t="s">
        <v>33</v>
      </c>
      <c r="C10384" t="s">
        <v>1405</v>
      </c>
      <c r="D10384" s="1">
        <v>35507</v>
      </c>
      <c r="E10384" s="1">
        <v>44209</v>
      </c>
      <c r="F10384" t="s">
        <v>19</v>
      </c>
      <c r="I10384">
        <v>100</v>
      </c>
      <c r="J10384">
        <v>0</v>
      </c>
      <c r="K10384">
        <v>0</v>
      </c>
      <c r="L10384">
        <v>1203</v>
      </c>
      <c r="M10384">
        <v>1203</v>
      </c>
      <c r="N10384" t="s">
        <v>20</v>
      </c>
      <c r="O10384" t="s">
        <v>1406</v>
      </c>
      <c r="P10384" t="s">
        <v>28</v>
      </c>
      <c r="Q10384" t="s">
        <v>34233</v>
      </c>
      <c r="R10384" t="s">
        <v>34233</v>
      </c>
      <c r="S10384" t="s">
        <v>32628</v>
      </c>
      <c r="T10384" t="s">
        <v>34357</v>
      </c>
      <c r="AD10384" t="str">
        <f t="shared" si="1611"/>
        <v/>
      </c>
      <c r="AE10384" t="str">
        <f t="shared" si="1609"/>
        <v/>
      </c>
      <c r="AF10384" t="str">
        <f t="shared" si="1612"/>
        <v/>
      </c>
      <c r="AG10384" s="17">
        <v>1</v>
      </c>
      <c r="AH10384">
        <f t="shared" si="1605"/>
        <v>2.8</v>
      </c>
      <c r="AI10384">
        <v>0.14499999999999999</v>
      </c>
      <c r="AJ10384">
        <f t="shared" si="1607"/>
        <v>0.40599999999999997</v>
      </c>
      <c r="AK10384" t="str">
        <f t="shared" si="1606"/>
        <v/>
      </c>
      <c r="AL10384" t="str">
        <f t="shared" si="1608"/>
        <v/>
      </c>
    </row>
    <row r="10385" spans="1:38" x14ac:dyDescent="0.2">
      <c r="A10385" t="s">
        <v>6319</v>
      </c>
      <c r="B10385" t="s">
        <v>33</v>
      </c>
      <c r="C10385" t="s">
        <v>6320</v>
      </c>
      <c r="D10385" s="1">
        <v>36171</v>
      </c>
      <c r="E10385" s="1">
        <v>43456</v>
      </c>
      <c r="F10385" t="s">
        <v>19</v>
      </c>
      <c r="I10385">
        <v>100</v>
      </c>
      <c r="J10385">
        <v>0</v>
      </c>
      <c r="K10385">
        <v>0</v>
      </c>
      <c r="L10385">
        <v>1192</v>
      </c>
      <c r="M10385">
        <v>1192</v>
      </c>
      <c r="N10385" t="s">
        <v>20</v>
      </c>
      <c r="O10385" t="s">
        <v>6321</v>
      </c>
      <c r="P10385" t="s">
        <v>28</v>
      </c>
      <c r="Q10385" t="s">
        <v>34233</v>
      </c>
      <c r="R10385" t="s">
        <v>34233</v>
      </c>
      <c r="S10385" t="s">
        <v>32628</v>
      </c>
      <c r="T10385" t="s">
        <v>32634</v>
      </c>
      <c r="AD10385" t="str">
        <f t="shared" si="1611"/>
        <v/>
      </c>
      <c r="AE10385" t="str">
        <f t="shared" si="1609"/>
        <v/>
      </c>
      <c r="AF10385" t="str">
        <f t="shared" si="1612"/>
        <v/>
      </c>
      <c r="AG10385" s="17">
        <v>1</v>
      </c>
      <c r="AH10385">
        <f t="shared" si="1605"/>
        <v>2.8</v>
      </c>
      <c r="AI10385">
        <v>0.14499999999999999</v>
      </c>
      <c r="AJ10385">
        <f t="shared" si="1607"/>
        <v>0.40599999999999997</v>
      </c>
      <c r="AK10385" t="str">
        <f t="shared" si="1606"/>
        <v/>
      </c>
      <c r="AL10385" t="str">
        <f t="shared" si="1608"/>
        <v/>
      </c>
    </row>
    <row r="10386" spans="1:38" x14ac:dyDescent="0.2">
      <c r="A10386" t="s">
        <v>32034</v>
      </c>
      <c r="B10386" t="s">
        <v>33</v>
      </c>
      <c r="C10386" t="s">
        <v>32035</v>
      </c>
      <c r="D10386" s="1">
        <v>44209</v>
      </c>
      <c r="E10386" s="1">
        <v>44209</v>
      </c>
      <c r="F10386" t="s">
        <v>19</v>
      </c>
      <c r="I10386">
        <v>100</v>
      </c>
      <c r="J10386">
        <v>0</v>
      </c>
      <c r="K10386">
        <v>0</v>
      </c>
      <c r="L10386">
        <v>1246</v>
      </c>
      <c r="M10386">
        <v>1246</v>
      </c>
      <c r="N10386" t="s">
        <v>20</v>
      </c>
      <c r="O10386" t="s">
        <v>32036</v>
      </c>
      <c r="P10386" t="s">
        <v>28</v>
      </c>
      <c r="Q10386" t="s">
        <v>34233</v>
      </c>
      <c r="R10386" t="s">
        <v>34233</v>
      </c>
      <c r="S10386" t="s">
        <v>32628</v>
      </c>
      <c r="T10386" t="s">
        <v>34349</v>
      </c>
      <c r="U10386" t="s">
        <v>32634</v>
      </c>
      <c r="V10386" t="s">
        <v>33672</v>
      </c>
      <c r="W10386">
        <v>250</v>
      </c>
      <c r="X10386">
        <v>2</v>
      </c>
      <c r="Y10386" t="s">
        <v>32654</v>
      </c>
      <c r="Z10386">
        <v>500</v>
      </c>
      <c r="AA10386">
        <v>8.5</v>
      </c>
      <c r="AC10386">
        <v>1</v>
      </c>
      <c r="AD10386" t="str">
        <f t="shared" si="1611"/>
        <v/>
      </c>
      <c r="AE10386" t="str">
        <f t="shared" si="1609"/>
        <v/>
      </c>
      <c r="AF10386" t="str">
        <f t="shared" si="1612"/>
        <v/>
      </c>
      <c r="AG10386">
        <f>IF((S10386&lt;&gt;"tühi")*(AC10386&lt;&gt;""),AC10386,"")</f>
        <v>1</v>
      </c>
      <c r="AH10386">
        <f t="shared" si="1605"/>
        <v>2.8</v>
      </c>
      <c r="AI10386">
        <v>0.14499999999999999</v>
      </c>
      <c r="AJ10386">
        <f t="shared" si="1607"/>
        <v>0.40599999999999997</v>
      </c>
      <c r="AK10386" t="str">
        <f t="shared" si="1606"/>
        <v/>
      </c>
      <c r="AL10386" t="str">
        <f t="shared" si="1608"/>
        <v/>
      </c>
    </row>
    <row r="10387" spans="1:38" x14ac:dyDescent="0.2">
      <c r="A10387" t="s">
        <v>10658</v>
      </c>
      <c r="B10387" t="s">
        <v>33</v>
      </c>
      <c r="C10387" t="s">
        <v>10659</v>
      </c>
      <c r="D10387" s="1">
        <v>36425</v>
      </c>
      <c r="E10387" s="1">
        <v>44209</v>
      </c>
      <c r="F10387" t="s">
        <v>19</v>
      </c>
      <c r="I10387">
        <v>100</v>
      </c>
      <c r="J10387">
        <v>0</v>
      </c>
      <c r="K10387">
        <v>0</v>
      </c>
      <c r="L10387">
        <v>1405</v>
      </c>
      <c r="M10387">
        <v>1405</v>
      </c>
      <c r="N10387" t="s">
        <v>20</v>
      </c>
      <c r="O10387" t="s">
        <v>10660</v>
      </c>
      <c r="P10387" t="s">
        <v>28</v>
      </c>
      <c r="Q10387" t="s">
        <v>34233</v>
      </c>
      <c r="R10387" t="s">
        <v>34233</v>
      </c>
      <c r="S10387" t="s">
        <v>32628</v>
      </c>
      <c r="T10387" t="s">
        <v>34349</v>
      </c>
      <c r="AD10387" t="str">
        <f t="shared" si="1611"/>
        <v/>
      </c>
      <c r="AE10387" t="str">
        <f t="shared" si="1609"/>
        <v/>
      </c>
      <c r="AF10387" t="str">
        <f t="shared" si="1612"/>
        <v/>
      </c>
      <c r="AG10387" s="17">
        <v>1</v>
      </c>
      <c r="AH10387">
        <f t="shared" si="1605"/>
        <v>2.8</v>
      </c>
      <c r="AI10387">
        <v>0.14499999999999999</v>
      </c>
      <c r="AJ10387">
        <f t="shared" si="1607"/>
        <v>0.40599999999999997</v>
      </c>
      <c r="AK10387" t="str">
        <f t="shared" si="1606"/>
        <v/>
      </c>
      <c r="AL10387" t="str">
        <f t="shared" si="1608"/>
        <v/>
      </c>
    </row>
    <row r="10388" spans="1:38" x14ac:dyDescent="0.2">
      <c r="A10388" t="s">
        <v>32037</v>
      </c>
      <c r="B10388" t="s">
        <v>33</v>
      </c>
      <c r="C10388" t="s">
        <v>32038</v>
      </c>
      <c r="D10388" s="1">
        <v>44209</v>
      </c>
      <c r="E10388" s="1">
        <v>44209</v>
      </c>
      <c r="F10388" t="s">
        <v>19</v>
      </c>
      <c r="I10388">
        <v>100</v>
      </c>
      <c r="J10388">
        <v>0</v>
      </c>
      <c r="K10388">
        <v>0</v>
      </c>
      <c r="L10388">
        <v>1248</v>
      </c>
      <c r="M10388">
        <v>1248</v>
      </c>
      <c r="N10388" t="s">
        <v>20</v>
      </c>
      <c r="O10388" t="s">
        <v>32039</v>
      </c>
      <c r="P10388" t="s">
        <v>28</v>
      </c>
      <c r="Q10388" t="s">
        <v>34256</v>
      </c>
      <c r="R10388" t="s">
        <v>34237</v>
      </c>
      <c r="S10388" t="s">
        <v>33797</v>
      </c>
      <c r="T10388" t="s">
        <v>34357</v>
      </c>
      <c r="U10388" t="s">
        <v>32634</v>
      </c>
      <c r="V10388" t="s">
        <v>33672</v>
      </c>
      <c r="W10388">
        <v>250</v>
      </c>
      <c r="X10388">
        <v>2</v>
      </c>
      <c r="Y10388" t="s">
        <v>32654</v>
      </c>
      <c r="Z10388">
        <v>500</v>
      </c>
      <c r="AA10388">
        <v>8.5</v>
      </c>
      <c r="AC10388">
        <v>1</v>
      </c>
      <c r="AD10388" t="str">
        <f t="shared" si="1611"/>
        <v/>
      </c>
      <c r="AE10388" t="str">
        <f t="shared" si="1609"/>
        <v/>
      </c>
      <c r="AF10388" t="str">
        <f t="shared" si="1612"/>
        <v/>
      </c>
      <c r="AG10388">
        <f>IF((S10388&lt;&gt;"tühi")*(AC10388&lt;&gt;""),AC10388,"")</f>
        <v>1</v>
      </c>
      <c r="AH10388">
        <f t="shared" si="1605"/>
        <v>2.8</v>
      </c>
      <c r="AI10388">
        <v>0.14499999999999999</v>
      </c>
      <c r="AJ10388">
        <f t="shared" si="1607"/>
        <v>0.40599999999999997</v>
      </c>
      <c r="AK10388" t="str">
        <f t="shared" si="1606"/>
        <v/>
      </c>
      <c r="AL10388" t="str">
        <f t="shared" si="1608"/>
        <v/>
      </c>
    </row>
    <row r="10389" spans="1:38" x14ac:dyDescent="0.2">
      <c r="A10389" t="s">
        <v>11247</v>
      </c>
      <c r="B10389" t="s">
        <v>33</v>
      </c>
      <c r="C10389" t="s">
        <v>11248</v>
      </c>
      <c r="D10389" s="1">
        <v>36530</v>
      </c>
      <c r="E10389" s="1">
        <v>43456</v>
      </c>
      <c r="F10389" t="s">
        <v>19</v>
      </c>
      <c r="I10389">
        <v>100</v>
      </c>
      <c r="J10389">
        <v>0</v>
      </c>
      <c r="K10389">
        <v>0</v>
      </c>
      <c r="L10389">
        <v>1151</v>
      </c>
      <c r="M10389">
        <v>1151</v>
      </c>
      <c r="N10389" t="s">
        <v>20</v>
      </c>
      <c r="O10389" t="s">
        <v>11249</v>
      </c>
      <c r="P10389" t="s">
        <v>28</v>
      </c>
      <c r="Q10389" t="s">
        <v>34233</v>
      </c>
      <c r="R10389" t="s">
        <v>34233</v>
      </c>
      <c r="S10389" t="s">
        <v>32628</v>
      </c>
      <c r="T10389" t="s">
        <v>34349</v>
      </c>
      <c r="AD10389" t="str">
        <f t="shared" si="1611"/>
        <v/>
      </c>
      <c r="AE10389" t="str">
        <f t="shared" si="1609"/>
        <v/>
      </c>
      <c r="AF10389" t="str">
        <f t="shared" si="1612"/>
        <v/>
      </c>
      <c r="AG10389" s="17">
        <v>1</v>
      </c>
      <c r="AH10389">
        <f t="shared" si="1605"/>
        <v>2.8</v>
      </c>
      <c r="AI10389">
        <v>0.14499999999999999</v>
      </c>
      <c r="AJ10389">
        <f t="shared" si="1607"/>
        <v>0.40599999999999997</v>
      </c>
      <c r="AK10389" t="str">
        <f t="shared" si="1606"/>
        <v/>
      </c>
      <c r="AL10389" t="str">
        <f t="shared" si="1608"/>
        <v/>
      </c>
    </row>
    <row r="10390" spans="1:38" x14ac:dyDescent="0.2">
      <c r="A10390" t="s">
        <v>1395</v>
      </c>
      <c r="B10390" t="s">
        <v>33</v>
      </c>
      <c r="C10390" t="s">
        <v>1396</v>
      </c>
      <c r="D10390" s="1">
        <v>35493</v>
      </c>
      <c r="E10390" s="1">
        <v>43456</v>
      </c>
      <c r="F10390" t="s">
        <v>19</v>
      </c>
      <c r="I10390">
        <v>100</v>
      </c>
      <c r="J10390">
        <v>0</v>
      </c>
      <c r="K10390">
        <v>0</v>
      </c>
      <c r="L10390">
        <v>1297</v>
      </c>
      <c r="M10390">
        <v>1297</v>
      </c>
      <c r="N10390" t="s">
        <v>20</v>
      </c>
      <c r="O10390" t="s">
        <v>1397</v>
      </c>
      <c r="P10390" t="s">
        <v>28</v>
      </c>
      <c r="Q10390" t="s">
        <v>34233</v>
      </c>
      <c r="R10390" t="s">
        <v>34233</v>
      </c>
      <c r="S10390" t="s">
        <v>32628</v>
      </c>
      <c r="T10390" t="s">
        <v>34357</v>
      </c>
      <c r="AD10390" t="str">
        <f t="shared" si="1611"/>
        <v/>
      </c>
      <c r="AE10390" t="str">
        <f t="shared" si="1609"/>
        <v/>
      </c>
      <c r="AF10390" t="str">
        <f t="shared" si="1612"/>
        <v/>
      </c>
      <c r="AG10390" s="17">
        <v>1</v>
      </c>
      <c r="AH10390">
        <f t="shared" si="1605"/>
        <v>2.8</v>
      </c>
      <c r="AI10390">
        <v>0.14499999999999999</v>
      </c>
      <c r="AJ10390">
        <f t="shared" si="1607"/>
        <v>0.40599999999999997</v>
      </c>
      <c r="AK10390" t="str">
        <f t="shared" si="1606"/>
        <v/>
      </c>
      <c r="AL10390" t="str">
        <f t="shared" si="1608"/>
        <v/>
      </c>
    </row>
    <row r="10391" spans="1:38" x14ac:dyDescent="0.2">
      <c r="A10391" t="s">
        <v>10786</v>
      </c>
      <c r="B10391" t="s">
        <v>33</v>
      </c>
      <c r="C10391" t="s">
        <v>10787</v>
      </c>
      <c r="D10391" s="1">
        <v>36448</v>
      </c>
      <c r="E10391" s="1">
        <v>43951</v>
      </c>
      <c r="F10391" t="s">
        <v>39</v>
      </c>
      <c r="I10391">
        <v>100</v>
      </c>
      <c r="J10391">
        <v>0</v>
      </c>
      <c r="K10391">
        <v>0</v>
      </c>
      <c r="L10391">
        <v>1947</v>
      </c>
      <c r="M10391">
        <v>1947</v>
      </c>
      <c r="N10391" t="s">
        <v>20</v>
      </c>
      <c r="O10391" t="s">
        <v>10788</v>
      </c>
      <c r="P10391" t="s">
        <v>28</v>
      </c>
      <c r="Q10391" t="s">
        <v>34233</v>
      </c>
      <c r="R10391" t="s">
        <v>34233</v>
      </c>
      <c r="S10391" t="s">
        <v>33942</v>
      </c>
      <c r="T10391" t="s">
        <v>34233</v>
      </c>
      <c r="AD10391" t="str">
        <f t="shared" si="1611"/>
        <v/>
      </c>
      <c r="AE10391" t="str">
        <f t="shared" si="1609"/>
        <v/>
      </c>
      <c r="AF10391" t="str">
        <f t="shared" si="1612"/>
        <v/>
      </c>
      <c r="AG10391" t="str">
        <f t="shared" ref="AG10391:AG10400" si="1613">IF((S10391&lt;&gt;"tühi")*(AC10391&lt;&gt;""),AC10391,"")</f>
        <v/>
      </c>
      <c r="AH10391" t="str">
        <f t="shared" si="1605"/>
        <v/>
      </c>
      <c r="AI10391">
        <v>0.14499999999999999</v>
      </c>
      <c r="AJ10391" t="str">
        <f t="shared" si="1607"/>
        <v/>
      </c>
      <c r="AK10391" t="str">
        <f t="shared" si="1606"/>
        <v/>
      </c>
      <c r="AL10391" t="str">
        <f t="shared" si="1608"/>
        <v/>
      </c>
    </row>
    <row r="10392" spans="1:38" x14ac:dyDescent="0.2">
      <c r="A10392" t="s">
        <v>16192</v>
      </c>
      <c r="B10392" t="s">
        <v>33</v>
      </c>
      <c r="C10392" t="s">
        <v>16193</v>
      </c>
      <c r="D10392" s="1">
        <v>37496</v>
      </c>
      <c r="E10392" s="1">
        <v>44449</v>
      </c>
      <c r="F10392" t="s">
        <v>474</v>
      </c>
      <c r="I10392">
        <v>100</v>
      </c>
      <c r="J10392">
        <v>0</v>
      </c>
      <c r="K10392">
        <v>0</v>
      </c>
      <c r="L10392">
        <v>71</v>
      </c>
      <c r="M10392">
        <v>71</v>
      </c>
      <c r="N10392" t="s">
        <v>20</v>
      </c>
      <c r="O10392" t="s">
        <v>16194</v>
      </c>
      <c r="P10392" t="s">
        <v>28</v>
      </c>
      <c r="Q10392" t="s">
        <v>34233</v>
      </c>
      <c r="R10392" t="s">
        <v>34233</v>
      </c>
      <c r="S10392" t="s">
        <v>33797</v>
      </c>
      <c r="T10392" t="s">
        <v>34413</v>
      </c>
      <c r="AD10392" t="str">
        <f t="shared" si="1611"/>
        <v/>
      </c>
      <c r="AE10392" t="str">
        <f t="shared" si="1609"/>
        <v/>
      </c>
      <c r="AF10392" t="str">
        <f t="shared" si="1612"/>
        <v/>
      </c>
      <c r="AG10392" t="str">
        <f t="shared" si="1613"/>
        <v/>
      </c>
      <c r="AH10392" t="str">
        <f t="shared" si="1605"/>
        <v/>
      </c>
      <c r="AI10392">
        <v>0.14499999999999999</v>
      </c>
      <c r="AJ10392" t="str">
        <f t="shared" si="1607"/>
        <v/>
      </c>
      <c r="AK10392" t="str">
        <f t="shared" si="1606"/>
        <v/>
      </c>
      <c r="AL10392" t="str">
        <f t="shared" si="1608"/>
        <v/>
      </c>
    </row>
    <row r="10393" spans="1:38" x14ac:dyDescent="0.2">
      <c r="A10393" t="s">
        <v>15486</v>
      </c>
      <c r="B10393" t="s">
        <v>33</v>
      </c>
      <c r="C10393" t="s">
        <v>15487</v>
      </c>
      <c r="D10393" s="1">
        <v>37376</v>
      </c>
      <c r="E10393" s="1">
        <v>44449</v>
      </c>
      <c r="F10393" t="s">
        <v>474</v>
      </c>
      <c r="I10393">
        <v>100</v>
      </c>
      <c r="J10393">
        <v>0</v>
      </c>
      <c r="K10393">
        <v>0</v>
      </c>
      <c r="L10393">
        <v>65</v>
      </c>
      <c r="M10393">
        <v>65</v>
      </c>
      <c r="N10393" t="s">
        <v>20</v>
      </c>
      <c r="O10393" t="s">
        <v>15488</v>
      </c>
      <c r="P10393" t="s">
        <v>28</v>
      </c>
      <c r="Q10393" t="s">
        <v>34233</v>
      </c>
      <c r="R10393" t="s">
        <v>34233</v>
      </c>
      <c r="S10393" t="s">
        <v>33797</v>
      </c>
      <c r="T10393" t="s">
        <v>34413</v>
      </c>
      <c r="AD10393" t="str">
        <f t="shared" si="1611"/>
        <v/>
      </c>
      <c r="AE10393" t="str">
        <f t="shared" si="1609"/>
        <v/>
      </c>
      <c r="AF10393" t="str">
        <f t="shared" si="1612"/>
        <v/>
      </c>
      <c r="AG10393" t="str">
        <f t="shared" si="1613"/>
        <v/>
      </c>
      <c r="AH10393" t="str">
        <f t="shared" si="1605"/>
        <v/>
      </c>
      <c r="AI10393">
        <v>0.14499999999999999</v>
      </c>
      <c r="AJ10393" t="str">
        <f t="shared" si="1607"/>
        <v/>
      </c>
      <c r="AK10393" t="str">
        <f t="shared" si="1606"/>
        <v/>
      </c>
      <c r="AL10393" t="str">
        <f t="shared" si="1608"/>
        <v/>
      </c>
    </row>
    <row r="10394" spans="1:38" x14ac:dyDescent="0.2">
      <c r="A10394" t="s">
        <v>15483</v>
      </c>
      <c r="B10394" t="s">
        <v>33</v>
      </c>
      <c r="C10394" t="s">
        <v>15484</v>
      </c>
      <c r="D10394" s="1">
        <v>37376</v>
      </c>
      <c r="E10394" s="1">
        <v>44449</v>
      </c>
      <c r="F10394" t="s">
        <v>474</v>
      </c>
      <c r="I10394">
        <v>100</v>
      </c>
      <c r="J10394">
        <v>0</v>
      </c>
      <c r="K10394">
        <v>0</v>
      </c>
      <c r="L10394">
        <v>415</v>
      </c>
      <c r="M10394">
        <v>415</v>
      </c>
      <c r="N10394" t="s">
        <v>20</v>
      </c>
      <c r="O10394" t="s">
        <v>15485</v>
      </c>
      <c r="P10394" t="s">
        <v>28</v>
      </c>
      <c r="Q10394" t="s">
        <v>34233</v>
      </c>
      <c r="R10394" t="s">
        <v>34233</v>
      </c>
      <c r="S10394" t="s">
        <v>33797</v>
      </c>
      <c r="T10394" t="s">
        <v>34413</v>
      </c>
      <c r="AD10394" t="str">
        <f t="shared" si="1611"/>
        <v/>
      </c>
      <c r="AE10394" t="str">
        <f t="shared" si="1609"/>
        <v/>
      </c>
      <c r="AF10394" t="str">
        <f t="shared" si="1612"/>
        <v/>
      </c>
      <c r="AG10394" t="str">
        <f t="shared" si="1613"/>
        <v/>
      </c>
      <c r="AH10394" t="str">
        <f t="shared" si="1605"/>
        <v/>
      </c>
      <c r="AI10394">
        <v>0.14499999999999999</v>
      </c>
      <c r="AJ10394" t="str">
        <f t="shared" si="1607"/>
        <v/>
      </c>
      <c r="AK10394" t="str">
        <f t="shared" si="1606"/>
        <v/>
      </c>
      <c r="AL10394" t="str">
        <f t="shared" si="1608"/>
        <v/>
      </c>
    </row>
    <row r="10395" spans="1:38" x14ac:dyDescent="0.2">
      <c r="A10395" t="s">
        <v>23483</v>
      </c>
      <c r="B10395" t="s">
        <v>33</v>
      </c>
      <c r="C10395" t="s">
        <v>23484</v>
      </c>
      <c r="D10395" s="1">
        <v>39034</v>
      </c>
      <c r="E10395" s="1">
        <v>44449</v>
      </c>
      <c r="F10395" t="s">
        <v>474</v>
      </c>
      <c r="I10395">
        <v>100</v>
      </c>
      <c r="J10395">
        <v>0</v>
      </c>
      <c r="K10395">
        <v>0</v>
      </c>
      <c r="L10395">
        <v>241</v>
      </c>
      <c r="M10395">
        <v>241</v>
      </c>
      <c r="N10395" t="s">
        <v>20</v>
      </c>
      <c r="O10395" t="s">
        <v>23485</v>
      </c>
      <c r="P10395" t="s">
        <v>28</v>
      </c>
      <c r="Q10395" t="s">
        <v>34233</v>
      </c>
      <c r="R10395" t="s">
        <v>34233</v>
      </c>
      <c r="S10395" t="s">
        <v>32627</v>
      </c>
      <c r="T10395" t="s">
        <v>34413</v>
      </c>
      <c r="AD10395" t="str">
        <f t="shared" si="1611"/>
        <v/>
      </c>
      <c r="AE10395" t="str">
        <f t="shared" si="1609"/>
        <v/>
      </c>
      <c r="AF10395" t="str">
        <f t="shared" si="1612"/>
        <v/>
      </c>
      <c r="AG10395" t="str">
        <f t="shared" si="1613"/>
        <v/>
      </c>
      <c r="AH10395" t="str">
        <f t="shared" si="1605"/>
        <v/>
      </c>
      <c r="AI10395">
        <v>0.14499999999999999</v>
      </c>
      <c r="AJ10395" t="str">
        <f t="shared" si="1607"/>
        <v/>
      </c>
      <c r="AK10395" t="str">
        <f t="shared" si="1606"/>
        <v/>
      </c>
      <c r="AL10395" t="str">
        <f t="shared" si="1608"/>
        <v/>
      </c>
    </row>
    <row r="10396" spans="1:38" x14ac:dyDescent="0.2">
      <c r="A10396" t="s">
        <v>17256</v>
      </c>
      <c r="B10396" t="s">
        <v>33</v>
      </c>
      <c r="C10396" t="s">
        <v>17257</v>
      </c>
      <c r="D10396" s="1">
        <v>37600</v>
      </c>
      <c r="E10396" s="1">
        <v>44449</v>
      </c>
      <c r="F10396" t="s">
        <v>474</v>
      </c>
      <c r="I10396">
        <v>100</v>
      </c>
      <c r="J10396">
        <v>0</v>
      </c>
      <c r="K10396">
        <v>0</v>
      </c>
      <c r="L10396">
        <v>645</v>
      </c>
      <c r="M10396">
        <v>645</v>
      </c>
      <c r="N10396" t="s">
        <v>20</v>
      </c>
      <c r="O10396" t="s">
        <v>17258</v>
      </c>
      <c r="P10396" t="s">
        <v>28</v>
      </c>
      <c r="Q10396" t="s">
        <v>34233</v>
      </c>
      <c r="R10396" t="s">
        <v>34233</v>
      </c>
      <c r="S10396" t="s">
        <v>32627</v>
      </c>
      <c r="T10396" t="s">
        <v>34413</v>
      </c>
      <c r="AD10396" t="str">
        <f t="shared" si="1611"/>
        <v/>
      </c>
      <c r="AE10396" t="str">
        <f t="shared" si="1609"/>
        <v/>
      </c>
      <c r="AF10396" t="str">
        <f t="shared" si="1612"/>
        <v/>
      </c>
      <c r="AG10396" t="str">
        <f t="shared" si="1613"/>
        <v/>
      </c>
      <c r="AH10396" t="str">
        <f t="shared" si="1605"/>
        <v/>
      </c>
      <c r="AI10396">
        <v>0.14499999999999999</v>
      </c>
      <c r="AJ10396" t="str">
        <f t="shared" si="1607"/>
        <v/>
      </c>
      <c r="AK10396" t="str">
        <f t="shared" si="1606"/>
        <v/>
      </c>
      <c r="AL10396" t="str">
        <f t="shared" si="1608"/>
        <v/>
      </c>
    </row>
    <row r="10397" spans="1:38" x14ac:dyDescent="0.2">
      <c r="A10397" t="s">
        <v>15507</v>
      </c>
      <c r="B10397" t="s">
        <v>33</v>
      </c>
      <c r="C10397" t="s">
        <v>15508</v>
      </c>
      <c r="D10397" s="1">
        <v>37376</v>
      </c>
      <c r="E10397" s="1">
        <v>44449</v>
      </c>
      <c r="F10397" t="s">
        <v>474</v>
      </c>
      <c r="I10397">
        <v>100</v>
      </c>
      <c r="J10397">
        <v>0</v>
      </c>
      <c r="K10397">
        <v>0</v>
      </c>
      <c r="L10397">
        <v>887</v>
      </c>
      <c r="M10397">
        <v>887</v>
      </c>
      <c r="N10397" t="s">
        <v>20</v>
      </c>
      <c r="O10397" t="s">
        <v>15509</v>
      </c>
      <c r="P10397" t="s">
        <v>28</v>
      </c>
      <c r="Q10397" t="s">
        <v>34233</v>
      </c>
      <c r="R10397" t="s">
        <v>34233</v>
      </c>
      <c r="S10397" t="s">
        <v>33797</v>
      </c>
      <c r="T10397" t="s">
        <v>34413</v>
      </c>
      <c r="AD10397" t="str">
        <f t="shared" si="1611"/>
        <v/>
      </c>
      <c r="AE10397" t="str">
        <f t="shared" si="1609"/>
        <v/>
      </c>
      <c r="AF10397" t="str">
        <f t="shared" si="1612"/>
        <v/>
      </c>
      <c r="AG10397" t="str">
        <f t="shared" si="1613"/>
        <v/>
      </c>
      <c r="AH10397" t="str">
        <f t="shared" si="1605"/>
        <v/>
      </c>
      <c r="AI10397">
        <v>0.14499999999999999</v>
      </c>
      <c r="AJ10397" t="str">
        <f t="shared" si="1607"/>
        <v/>
      </c>
      <c r="AK10397" t="str">
        <f t="shared" si="1606"/>
        <v/>
      </c>
      <c r="AL10397" t="str">
        <f t="shared" si="1608"/>
        <v/>
      </c>
    </row>
    <row r="10398" spans="1:38" x14ac:dyDescent="0.2">
      <c r="A10398" t="s">
        <v>15510</v>
      </c>
      <c r="B10398" t="s">
        <v>33</v>
      </c>
      <c r="C10398" t="s">
        <v>15511</v>
      </c>
      <c r="D10398" s="1">
        <v>37376</v>
      </c>
      <c r="E10398" s="1">
        <v>44449</v>
      </c>
      <c r="F10398" t="s">
        <v>474</v>
      </c>
      <c r="I10398">
        <v>100</v>
      </c>
      <c r="J10398">
        <v>0</v>
      </c>
      <c r="K10398">
        <v>0</v>
      </c>
      <c r="L10398">
        <v>1138</v>
      </c>
      <c r="M10398">
        <v>1138</v>
      </c>
      <c r="N10398" t="s">
        <v>20</v>
      </c>
      <c r="O10398" t="s">
        <v>15512</v>
      </c>
      <c r="P10398" t="s">
        <v>28</v>
      </c>
      <c r="Q10398" t="s">
        <v>34233</v>
      </c>
      <c r="R10398" t="s">
        <v>34233</v>
      </c>
      <c r="S10398" t="s">
        <v>32627</v>
      </c>
      <c r="T10398" t="s">
        <v>34413</v>
      </c>
      <c r="AD10398" t="str">
        <f t="shared" si="1611"/>
        <v/>
      </c>
      <c r="AE10398" t="str">
        <f t="shared" si="1609"/>
        <v/>
      </c>
      <c r="AF10398" t="str">
        <f t="shared" si="1612"/>
        <v/>
      </c>
      <c r="AG10398" t="str">
        <f t="shared" si="1613"/>
        <v/>
      </c>
      <c r="AH10398" t="str">
        <f t="shared" si="1605"/>
        <v/>
      </c>
      <c r="AI10398">
        <v>0.14499999999999999</v>
      </c>
      <c r="AJ10398" t="str">
        <f t="shared" si="1607"/>
        <v/>
      </c>
      <c r="AK10398" t="str">
        <f t="shared" si="1606"/>
        <v/>
      </c>
      <c r="AL10398" t="str">
        <f t="shared" si="1608"/>
        <v/>
      </c>
    </row>
    <row r="10399" spans="1:38" x14ac:dyDescent="0.2">
      <c r="A10399" t="s">
        <v>17593</v>
      </c>
      <c r="B10399" t="s">
        <v>33</v>
      </c>
      <c r="C10399" t="s">
        <v>17594</v>
      </c>
      <c r="D10399" s="1">
        <v>37783</v>
      </c>
      <c r="E10399" s="1">
        <v>44449</v>
      </c>
      <c r="F10399" t="s">
        <v>474</v>
      </c>
      <c r="I10399">
        <v>100</v>
      </c>
      <c r="J10399">
        <v>0</v>
      </c>
      <c r="K10399">
        <v>0</v>
      </c>
      <c r="L10399">
        <v>816</v>
      </c>
      <c r="M10399">
        <v>816</v>
      </c>
      <c r="N10399" t="s">
        <v>20</v>
      </c>
      <c r="O10399" t="s">
        <v>17595</v>
      </c>
      <c r="P10399" t="s">
        <v>28</v>
      </c>
      <c r="Q10399" t="s">
        <v>34233</v>
      </c>
      <c r="R10399" t="s">
        <v>34233</v>
      </c>
      <c r="S10399" t="s">
        <v>33797</v>
      </c>
      <c r="T10399" t="s">
        <v>34413</v>
      </c>
      <c r="AD10399" t="str">
        <f t="shared" si="1611"/>
        <v/>
      </c>
      <c r="AE10399" t="str">
        <f t="shared" si="1609"/>
        <v/>
      </c>
      <c r="AF10399" t="str">
        <f t="shared" si="1612"/>
        <v/>
      </c>
      <c r="AG10399" t="str">
        <f t="shared" si="1613"/>
        <v/>
      </c>
      <c r="AH10399" t="str">
        <f t="shared" si="1605"/>
        <v/>
      </c>
      <c r="AI10399">
        <v>0.14499999999999999</v>
      </c>
      <c r="AJ10399" t="str">
        <f t="shared" si="1607"/>
        <v/>
      </c>
      <c r="AK10399" t="str">
        <f t="shared" si="1606"/>
        <v/>
      </c>
      <c r="AL10399" t="str">
        <f t="shared" si="1608"/>
        <v/>
      </c>
    </row>
    <row r="10400" spans="1:38" x14ac:dyDescent="0.2">
      <c r="A10400" t="s">
        <v>24179</v>
      </c>
      <c r="B10400" t="s">
        <v>33</v>
      </c>
      <c r="C10400" t="s">
        <v>24180</v>
      </c>
      <c r="D10400" s="1">
        <v>39372</v>
      </c>
      <c r="E10400" s="1">
        <v>44546</v>
      </c>
      <c r="F10400" t="s">
        <v>26</v>
      </c>
      <c r="I10400">
        <v>100</v>
      </c>
      <c r="J10400">
        <v>0</v>
      </c>
      <c r="K10400">
        <v>0</v>
      </c>
      <c r="L10400">
        <v>1117</v>
      </c>
      <c r="M10400">
        <v>1117</v>
      </c>
      <c r="N10400" t="s">
        <v>20</v>
      </c>
      <c r="O10400" t="s">
        <v>24181</v>
      </c>
      <c r="P10400" t="s">
        <v>44</v>
      </c>
      <c r="Q10400" t="s">
        <v>34233</v>
      </c>
      <c r="R10400" t="s">
        <v>34233</v>
      </c>
      <c r="S10400" t="s">
        <v>34233</v>
      </c>
      <c r="T10400" t="s">
        <v>34233</v>
      </c>
      <c r="AD10400" t="str">
        <f t="shared" si="1611"/>
        <v/>
      </c>
      <c r="AE10400" t="str">
        <f t="shared" si="1609"/>
        <v/>
      </c>
      <c r="AF10400" t="str">
        <f t="shared" si="1612"/>
        <v/>
      </c>
      <c r="AG10400" t="str">
        <f t="shared" si="1613"/>
        <v/>
      </c>
      <c r="AH10400" t="str">
        <f t="shared" si="1605"/>
        <v/>
      </c>
      <c r="AI10400">
        <v>0.14499999999999999</v>
      </c>
      <c r="AJ10400" t="str">
        <f t="shared" si="1607"/>
        <v/>
      </c>
      <c r="AK10400" t="str">
        <f t="shared" si="1606"/>
        <v/>
      </c>
      <c r="AL10400" t="str">
        <f t="shared" si="1608"/>
        <v/>
      </c>
    </row>
    <row r="10401" spans="1:39" x14ac:dyDescent="0.2">
      <c r="A10401" t="s">
        <v>24157</v>
      </c>
      <c r="B10401" t="s">
        <v>33</v>
      </c>
      <c r="C10401" t="s">
        <v>24158</v>
      </c>
      <c r="D10401" s="1">
        <v>39372</v>
      </c>
      <c r="E10401" s="1">
        <v>43456</v>
      </c>
      <c r="F10401" t="s">
        <v>19</v>
      </c>
      <c r="I10401">
        <v>100</v>
      </c>
      <c r="J10401">
        <v>0</v>
      </c>
      <c r="K10401">
        <v>0</v>
      </c>
      <c r="L10401">
        <v>4508</v>
      </c>
      <c r="M10401">
        <v>4508</v>
      </c>
      <c r="N10401" t="s">
        <v>20</v>
      </c>
      <c r="O10401" t="s">
        <v>24159</v>
      </c>
      <c r="P10401" t="s">
        <v>28</v>
      </c>
      <c r="Q10401" t="s">
        <v>34233</v>
      </c>
      <c r="R10401" t="s">
        <v>34233</v>
      </c>
      <c r="S10401" t="s">
        <v>32628</v>
      </c>
      <c r="T10401" t="s">
        <v>34351</v>
      </c>
      <c r="U10401" t="s">
        <v>32636</v>
      </c>
      <c r="V10401" t="s">
        <v>33673</v>
      </c>
      <c r="W10401">
        <v>2048</v>
      </c>
      <c r="X10401">
        <v>2</v>
      </c>
      <c r="Y10401">
        <v>1</v>
      </c>
      <c r="Z10401">
        <v>4096</v>
      </c>
      <c r="AA10401">
        <v>7</v>
      </c>
      <c r="AB10401">
        <v>45</v>
      </c>
      <c r="AC10401">
        <v>53</v>
      </c>
      <c r="AD10401" t="str">
        <f t="shared" si="1611"/>
        <v/>
      </c>
      <c r="AE10401" t="str">
        <f t="shared" si="1609"/>
        <v/>
      </c>
      <c r="AF10401" t="str">
        <f t="shared" si="1612"/>
        <v/>
      </c>
      <c r="AG10401">
        <v>44</v>
      </c>
      <c r="AH10401">
        <f t="shared" si="1605"/>
        <v>123.19999999999999</v>
      </c>
      <c r="AI10401">
        <v>0.14499999999999999</v>
      </c>
      <c r="AJ10401">
        <f t="shared" si="1607"/>
        <v>17.863999999999997</v>
      </c>
      <c r="AK10401" t="str">
        <f t="shared" si="1606"/>
        <v/>
      </c>
      <c r="AL10401" t="str">
        <f t="shared" si="1608"/>
        <v/>
      </c>
      <c r="AM10401" t="s">
        <v>34282</v>
      </c>
    </row>
    <row r="10402" spans="1:39" x14ac:dyDescent="0.2">
      <c r="A10402" t="s">
        <v>24174</v>
      </c>
      <c r="B10402" t="s">
        <v>33</v>
      </c>
      <c r="C10402" t="s">
        <v>24175</v>
      </c>
      <c r="D10402" s="1">
        <v>39372</v>
      </c>
      <c r="E10402" s="1">
        <v>44546</v>
      </c>
      <c r="F10402" t="s">
        <v>19</v>
      </c>
      <c r="I10402">
        <v>100</v>
      </c>
      <c r="J10402">
        <v>0</v>
      </c>
      <c r="K10402">
        <v>0</v>
      </c>
      <c r="L10402">
        <v>3431</v>
      </c>
      <c r="M10402">
        <v>3431</v>
      </c>
      <c r="N10402" t="s">
        <v>20</v>
      </c>
      <c r="O10402" t="s">
        <v>21</v>
      </c>
      <c r="P10402" t="s">
        <v>28</v>
      </c>
      <c r="Q10402" t="s">
        <v>34233</v>
      </c>
      <c r="R10402" t="s">
        <v>34233</v>
      </c>
      <c r="S10402" t="s">
        <v>32628</v>
      </c>
      <c r="T10402" t="s">
        <v>34362</v>
      </c>
      <c r="U10402" t="s">
        <v>32650</v>
      </c>
      <c r="V10402" t="s">
        <v>33673</v>
      </c>
      <c r="W10402">
        <v>1024</v>
      </c>
      <c r="X10402">
        <v>2</v>
      </c>
      <c r="Y10402">
        <v>1</v>
      </c>
      <c r="Z10402">
        <v>2048</v>
      </c>
      <c r="AA10402">
        <v>7</v>
      </c>
      <c r="AB10402">
        <v>30</v>
      </c>
      <c r="AC10402">
        <v>8</v>
      </c>
      <c r="AD10402" t="str">
        <f t="shared" si="1611"/>
        <v/>
      </c>
      <c r="AE10402" t="str">
        <f t="shared" si="1609"/>
        <v/>
      </c>
      <c r="AF10402" t="str">
        <f t="shared" si="1612"/>
        <v/>
      </c>
      <c r="AG10402">
        <f>IF((S10402&lt;&gt;"tühi")*(AC10402&lt;&gt;""),AC10402,"")</f>
        <v>8</v>
      </c>
      <c r="AH10402">
        <f t="shared" si="1605"/>
        <v>22.4</v>
      </c>
      <c r="AI10402">
        <v>0.14499999999999999</v>
      </c>
      <c r="AJ10402">
        <f t="shared" si="1607"/>
        <v>3.2479999999999998</v>
      </c>
      <c r="AK10402" t="str">
        <f t="shared" si="1606"/>
        <v/>
      </c>
      <c r="AL10402" t="str">
        <f t="shared" si="1608"/>
        <v/>
      </c>
    </row>
    <row r="10403" spans="1:39" s="18" customFormat="1" x14ac:dyDescent="0.2">
      <c r="A10403" s="18" t="s">
        <v>24171</v>
      </c>
      <c r="B10403" s="18" t="s">
        <v>33</v>
      </c>
      <c r="C10403" s="18" t="s">
        <v>24172</v>
      </c>
      <c r="D10403" s="19">
        <v>39372</v>
      </c>
      <c r="E10403" s="19">
        <v>43951</v>
      </c>
      <c r="F10403" s="18" t="s">
        <v>19</v>
      </c>
      <c r="I10403" s="18">
        <v>100</v>
      </c>
      <c r="J10403" s="18">
        <v>0</v>
      </c>
      <c r="K10403" s="18">
        <v>0</v>
      </c>
      <c r="L10403" s="18">
        <v>4447</v>
      </c>
      <c r="M10403" s="18">
        <v>4447</v>
      </c>
      <c r="N10403" s="18" t="s">
        <v>20</v>
      </c>
      <c r="O10403" s="18" t="s">
        <v>24173</v>
      </c>
      <c r="P10403" s="18" t="s">
        <v>28</v>
      </c>
      <c r="Q10403" s="18" t="s">
        <v>34233</v>
      </c>
      <c r="R10403" s="18" t="s">
        <v>34233</v>
      </c>
      <c r="S10403" s="18" t="s">
        <v>33942</v>
      </c>
      <c r="T10403" s="18" t="s">
        <v>34351</v>
      </c>
      <c r="U10403" s="18" t="s">
        <v>32636</v>
      </c>
      <c r="V10403" s="18" t="s">
        <v>33673</v>
      </c>
      <c r="W10403" s="18">
        <v>2560</v>
      </c>
      <c r="X10403" s="18">
        <v>3</v>
      </c>
      <c r="Y10403" s="18">
        <v>1</v>
      </c>
      <c r="Z10403" s="18">
        <v>7680</v>
      </c>
      <c r="AA10403" s="18">
        <v>11</v>
      </c>
      <c r="AB10403" s="18">
        <v>57</v>
      </c>
      <c r="AC10403" s="18">
        <v>48</v>
      </c>
      <c r="AD10403" s="18" t="str">
        <f t="shared" si="1611"/>
        <v/>
      </c>
      <c r="AE10403" s="18">
        <f t="shared" si="1609"/>
        <v>48</v>
      </c>
      <c r="AF10403" s="18" t="str">
        <f t="shared" si="1612"/>
        <v/>
      </c>
      <c r="AG10403" s="18">
        <v>52</v>
      </c>
      <c r="AH10403" s="18">
        <f t="shared" si="1605"/>
        <v>145.6</v>
      </c>
      <c r="AI10403" s="18">
        <v>0.14499999999999999</v>
      </c>
      <c r="AJ10403" s="18">
        <f t="shared" si="1607"/>
        <v>21.111999999999998</v>
      </c>
      <c r="AK10403" s="18">
        <f t="shared" si="1606"/>
        <v>134.39999999999998</v>
      </c>
      <c r="AL10403" s="18">
        <f t="shared" si="1608"/>
        <v>19.487999999999996</v>
      </c>
      <c r="AM10403" s="18" t="s">
        <v>34281</v>
      </c>
    </row>
    <row r="10404" spans="1:39" x14ac:dyDescent="0.2">
      <c r="A10404" t="s">
        <v>24166</v>
      </c>
      <c r="B10404" t="s">
        <v>33</v>
      </c>
      <c r="C10404" t="s">
        <v>24167</v>
      </c>
      <c r="D10404" s="1">
        <v>39372</v>
      </c>
      <c r="E10404" s="1">
        <v>43951</v>
      </c>
      <c r="F10404" t="s">
        <v>19</v>
      </c>
      <c r="I10404">
        <v>100</v>
      </c>
      <c r="J10404">
        <v>0</v>
      </c>
      <c r="K10404">
        <v>0</v>
      </c>
      <c r="L10404">
        <v>3723</v>
      </c>
      <c r="M10404">
        <v>3723</v>
      </c>
      <c r="N10404" t="s">
        <v>20</v>
      </c>
      <c r="O10404" t="s">
        <v>21</v>
      </c>
      <c r="P10404" t="s">
        <v>28</v>
      </c>
      <c r="Q10404" t="s">
        <v>34233</v>
      </c>
      <c r="R10404" t="s">
        <v>34233</v>
      </c>
      <c r="S10404" t="s">
        <v>32628</v>
      </c>
      <c r="T10404" t="s">
        <v>34362</v>
      </c>
      <c r="U10404" t="s">
        <v>32650</v>
      </c>
      <c r="V10404" t="s">
        <v>33673</v>
      </c>
      <c r="W10404">
        <v>1024</v>
      </c>
      <c r="X10404">
        <v>2</v>
      </c>
      <c r="Y10404">
        <v>1</v>
      </c>
      <c r="Z10404">
        <v>2048</v>
      </c>
      <c r="AA10404">
        <v>7</v>
      </c>
      <c r="AB10404">
        <v>28</v>
      </c>
      <c r="AC10404">
        <v>8</v>
      </c>
      <c r="AD10404" t="str">
        <f t="shared" si="1611"/>
        <v/>
      </c>
      <c r="AE10404" t="str">
        <f t="shared" si="1609"/>
        <v/>
      </c>
      <c r="AF10404" t="str">
        <f t="shared" si="1612"/>
        <v/>
      </c>
      <c r="AG10404">
        <f>IF((S10404&lt;&gt;"tühi")*(AC10404&lt;&gt;""),AC10404,"")</f>
        <v>8</v>
      </c>
      <c r="AH10404">
        <f t="shared" si="1605"/>
        <v>22.4</v>
      </c>
      <c r="AI10404">
        <v>0.14499999999999999</v>
      </c>
      <c r="AJ10404">
        <f t="shared" si="1607"/>
        <v>3.2479999999999998</v>
      </c>
      <c r="AK10404" t="str">
        <f t="shared" si="1606"/>
        <v/>
      </c>
      <c r="AL10404" t="str">
        <f t="shared" si="1608"/>
        <v/>
      </c>
    </row>
    <row r="10405" spans="1:39" x14ac:dyDescent="0.2">
      <c r="A10405" t="s">
        <v>24160</v>
      </c>
      <c r="B10405" t="s">
        <v>33</v>
      </c>
      <c r="C10405" t="s">
        <v>24161</v>
      </c>
      <c r="D10405" s="1">
        <v>39372</v>
      </c>
      <c r="E10405" s="1">
        <v>43456</v>
      </c>
      <c r="F10405" t="s">
        <v>474</v>
      </c>
      <c r="I10405">
        <v>100</v>
      </c>
      <c r="J10405">
        <v>0</v>
      </c>
      <c r="K10405">
        <v>0</v>
      </c>
      <c r="L10405">
        <v>30</v>
      </c>
      <c r="M10405">
        <v>30</v>
      </c>
      <c r="N10405" t="s">
        <v>20</v>
      </c>
      <c r="O10405" t="s">
        <v>24162</v>
      </c>
      <c r="P10405" t="s">
        <v>28</v>
      </c>
      <c r="Q10405" t="s">
        <v>34233</v>
      </c>
      <c r="R10405" t="s">
        <v>34233</v>
      </c>
      <c r="S10405" t="s">
        <v>32627</v>
      </c>
      <c r="T10405" t="s">
        <v>34233</v>
      </c>
      <c r="U10405" t="s">
        <v>32641</v>
      </c>
      <c r="V10405" t="s">
        <v>33673</v>
      </c>
      <c r="W10405">
        <v>12</v>
      </c>
      <c r="X10405">
        <v>1</v>
      </c>
      <c r="Y10405">
        <v>1</v>
      </c>
      <c r="Z10405">
        <v>12</v>
      </c>
      <c r="AB10405">
        <v>40</v>
      </c>
      <c r="AD10405" t="str">
        <f t="shared" si="1611"/>
        <v/>
      </c>
      <c r="AE10405" t="str">
        <f t="shared" si="1609"/>
        <v/>
      </c>
      <c r="AF10405">
        <f t="shared" si="1612"/>
        <v>12</v>
      </c>
      <c r="AG10405" t="str">
        <f>IF((S10405&lt;&gt;"tühi")*(AC10405&lt;&gt;""),AC10405,"")</f>
        <v/>
      </c>
      <c r="AH10405" t="str">
        <f t="shared" ref="AH10405:AH10468" si="1614">IF(AG10405="","",AG10405*2.8)</f>
        <v/>
      </c>
      <c r="AI10405">
        <v>0.14499999999999999</v>
      </c>
      <c r="AJ10405" t="str">
        <f t="shared" si="1607"/>
        <v/>
      </c>
      <c r="AK10405" t="str">
        <f t="shared" ref="AK10405:AK10468" si="1615">IF(AE10405="","",AE10405*2.8)</f>
        <v/>
      </c>
      <c r="AL10405" t="str">
        <f t="shared" si="1608"/>
        <v/>
      </c>
    </row>
    <row r="10406" spans="1:39" x14ac:dyDescent="0.2">
      <c r="A10406" t="s">
        <v>23472</v>
      </c>
      <c r="B10406" t="s">
        <v>33</v>
      </c>
      <c r="C10406" t="s">
        <v>23473</v>
      </c>
      <c r="D10406" s="1">
        <v>39029</v>
      </c>
      <c r="E10406" s="1">
        <v>44546</v>
      </c>
      <c r="F10406" t="s">
        <v>19</v>
      </c>
      <c r="I10406">
        <v>100</v>
      </c>
      <c r="J10406">
        <v>0</v>
      </c>
      <c r="K10406">
        <v>0</v>
      </c>
      <c r="L10406">
        <v>5612</v>
      </c>
      <c r="M10406">
        <v>5612</v>
      </c>
      <c r="N10406" t="s">
        <v>20</v>
      </c>
      <c r="O10406" t="s">
        <v>21</v>
      </c>
      <c r="P10406" t="s">
        <v>28</v>
      </c>
      <c r="Q10406" t="s">
        <v>34233</v>
      </c>
      <c r="R10406" t="s">
        <v>34233</v>
      </c>
      <c r="S10406" t="s">
        <v>32628</v>
      </c>
      <c r="T10406" t="s">
        <v>34362</v>
      </c>
      <c r="U10406" t="s">
        <v>32650</v>
      </c>
      <c r="V10406" t="s">
        <v>33674</v>
      </c>
      <c r="W10406">
        <v>2246</v>
      </c>
      <c r="X10406">
        <v>2</v>
      </c>
      <c r="Y10406">
        <v>3</v>
      </c>
      <c r="AA10406">
        <v>8</v>
      </c>
      <c r="AB10406">
        <v>45</v>
      </c>
      <c r="AC10406">
        <v>26</v>
      </c>
      <c r="AD10406" t="str">
        <f t="shared" si="1611"/>
        <v/>
      </c>
      <c r="AE10406" t="str">
        <f t="shared" si="1609"/>
        <v/>
      </c>
      <c r="AF10406" t="str">
        <f t="shared" si="1612"/>
        <v/>
      </c>
      <c r="AG10406">
        <f>9+8+9</f>
        <v>26</v>
      </c>
      <c r="AH10406">
        <f t="shared" si="1614"/>
        <v>72.8</v>
      </c>
      <c r="AI10406">
        <v>0.14499999999999999</v>
      </c>
      <c r="AJ10406">
        <f t="shared" ref="AJ10406:AJ10469" si="1616">IF(COUNTBLANK(AH10406),"",AH10406*AI10406)</f>
        <v>10.555999999999999</v>
      </c>
      <c r="AK10406" t="str">
        <f t="shared" si="1615"/>
        <v/>
      </c>
      <c r="AL10406" t="str">
        <f t="shared" si="1608"/>
        <v/>
      </c>
    </row>
    <row r="10407" spans="1:39" x14ac:dyDescent="0.2">
      <c r="A10407" t="s">
        <v>24163</v>
      </c>
      <c r="B10407" t="s">
        <v>33</v>
      </c>
      <c r="C10407" t="s">
        <v>24164</v>
      </c>
      <c r="D10407" s="1">
        <v>39372</v>
      </c>
      <c r="E10407" s="1">
        <v>44546</v>
      </c>
      <c r="F10407" t="s">
        <v>26</v>
      </c>
      <c r="I10407">
        <v>100</v>
      </c>
      <c r="J10407">
        <v>0</v>
      </c>
      <c r="K10407">
        <v>0</v>
      </c>
      <c r="L10407">
        <v>1631</v>
      </c>
      <c r="M10407">
        <v>1631</v>
      </c>
      <c r="N10407" t="s">
        <v>20</v>
      </c>
      <c r="O10407" t="s">
        <v>24165</v>
      </c>
      <c r="P10407" t="s">
        <v>44</v>
      </c>
      <c r="Q10407" t="s">
        <v>34233</v>
      </c>
      <c r="R10407" t="s">
        <v>34233</v>
      </c>
      <c r="S10407" t="s">
        <v>34233</v>
      </c>
      <c r="T10407" t="s">
        <v>34233</v>
      </c>
      <c r="V10407" t="s">
        <v>33673</v>
      </c>
      <c r="AD10407" t="str">
        <f t="shared" si="1611"/>
        <v/>
      </c>
      <c r="AE10407" t="str">
        <f t="shared" si="1609"/>
        <v/>
      </c>
      <c r="AF10407" t="str">
        <f t="shared" si="1612"/>
        <v/>
      </c>
      <c r="AG10407" t="str">
        <f t="shared" ref="AG10407:AG10424" si="1617">IF((S10407&lt;&gt;"tühi")*(AC10407&lt;&gt;""),AC10407,"")</f>
        <v/>
      </c>
      <c r="AH10407" t="str">
        <f t="shared" si="1614"/>
        <v/>
      </c>
      <c r="AI10407">
        <v>0.14499999999999999</v>
      </c>
      <c r="AJ10407" t="str">
        <f t="shared" si="1616"/>
        <v/>
      </c>
      <c r="AK10407" t="str">
        <f t="shared" si="1615"/>
        <v/>
      </c>
      <c r="AL10407" t="str">
        <f t="shared" si="1608"/>
        <v/>
      </c>
    </row>
    <row r="10408" spans="1:39" x14ac:dyDescent="0.2">
      <c r="A10408" t="s">
        <v>23474</v>
      </c>
      <c r="B10408" t="s">
        <v>33</v>
      </c>
      <c r="C10408" t="s">
        <v>23475</v>
      </c>
      <c r="D10408" s="1">
        <v>39029</v>
      </c>
      <c r="E10408" s="1">
        <v>44546</v>
      </c>
      <c r="F10408" t="s">
        <v>26</v>
      </c>
      <c r="I10408">
        <v>100</v>
      </c>
      <c r="J10408">
        <v>0</v>
      </c>
      <c r="K10408">
        <v>0</v>
      </c>
      <c r="L10408">
        <v>850</v>
      </c>
      <c r="M10408">
        <v>850</v>
      </c>
      <c r="N10408" t="s">
        <v>20</v>
      </c>
      <c r="O10408" t="s">
        <v>23476</v>
      </c>
      <c r="P10408" t="s">
        <v>44</v>
      </c>
      <c r="Q10408" t="s">
        <v>34233</v>
      </c>
      <c r="R10408" t="s">
        <v>34233</v>
      </c>
      <c r="S10408" t="s">
        <v>34233</v>
      </c>
      <c r="T10408" t="s">
        <v>34233</v>
      </c>
      <c r="V10408" t="s">
        <v>33674</v>
      </c>
      <c r="AD10408" t="str">
        <f t="shared" si="1611"/>
        <v/>
      </c>
      <c r="AE10408" t="str">
        <f t="shared" si="1609"/>
        <v/>
      </c>
      <c r="AF10408" t="str">
        <f t="shared" si="1612"/>
        <v/>
      </c>
      <c r="AG10408" t="str">
        <f t="shared" si="1617"/>
        <v/>
      </c>
      <c r="AH10408" t="str">
        <f t="shared" si="1614"/>
        <v/>
      </c>
      <c r="AI10408">
        <v>0.14499999999999999</v>
      </c>
      <c r="AJ10408" t="str">
        <f t="shared" si="1616"/>
        <v/>
      </c>
      <c r="AK10408" t="str">
        <f t="shared" si="1615"/>
        <v/>
      </c>
      <c r="AL10408" t="str">
        <f t="shared" si="1608"/>
        <v/>
      </c>
    </row>
    <row r="10409" spans="1:39" x14ac:dyDescent="0.2">
      <c r="A10409" t="s">
        <v>27977</v>
      </c>
      <c r="B10409" t="s">
        <v>33</v>
      </c>
      <c r="C10409" t="s">
        <v>27978</v>
      </c>
      <c r="D10409" s="1">
        <v>42136</v>
      </c>
      <c r="E10409" s="1">
        <v>44110</v>
      </c>
      <c r="F10409" t="s">
        <v>26</v>
      </c>
      <c r="I10409">
        <v>100</v>
      </c>
      <c r="J10409">
        <v>0</v>
      </c>
      <c r="K10409">
        <v>0</v>
      </c>
      <c r="L10409">
        <v>6694</v>
      </c>
      <c r="M10409">
        <v>6694</v>
      </c>
      <c r="N10409" t="s">
        <v>20</v>
      </c>
      <c r="O10409" t="s">
        <v>27979</v>
      </c>
      <c r="P10409" t="s">
        <v>44</v>
      </c>
      <c r="Q10409" t="s">
        <v>34233</v>
      </c>
      <c r="R10409" t="s">
        <v>34233</v>
      </c>
      <c r="S10409" t="s">
        <v>34233</v>
      </c>
      <c r="T10409" t="s">
        <v>34233</v>
      </c>
      <c r="AD10409" t="str">
        <f t="shared" si="1611"/>
        <v/>
      </c>
      <c r="AE10409" t="str">
        <f t="shared" si="1609"/>
        <v/>
      </c>
      <c r="AF10409" t="str">
        <f t="shared" si="1612"/>
        <v/>
      </c>
      <c r="AG10409" t="str">
        <f t="shared" si="1617"/>
        <v/>
      </c>
      <c r="AH10409" t="str">
        <f t="shared" si="1614"/>
        <v/>
      </c>
      <c r="AI10409">
        <v>0.14499999999999999</v>
      </c>
      <c r="AJ10409" t="str">
        <f t="shared" si="1616"/>
        <v/>
      </c>
      <c r="AK10409" t="str">
        <f t="shared" si="1615"/>
        <v/>
      </c>
      <c r="AL10409" t="str">
        <f t="shared" si="1608"/>
        <v/>
      </c>
    </row>
    <row r="10410" spans="1:39" x14ac:dyDescent="0.2">
      <c r="A10410" t="s">
        <v>31839</v>
      </c>
      <c r="B10410" t="s">
        <v>33</v>
      </c>
      <c r="C10410" t="s">
        <v>31840</v>
      </c>
      <c r="D10410" s="1">
        <v>44110</v>
      </c>
      <c r="E10410" s="1">
        <v>44110</v>
      </c>
      <c r="F10410" t="s">
        <v>474</v>
      </c>
      <c r="I10410">
        <v>100</v>
      </c>
      <c r="J10410">
        <v>0</v>
      </c>
      <c r="K10410">
        <v>0</v>
      </c>
      <c r="L10410">
        <v>32264</v>
      </c>
      <c r="M10410">
        <v>32264</v>
      </c>
      <c r="N10410" t="s">
        <v>20</v>
      </c>
      <c r="O10410" t="s">
        <v>26840</v>
      </c>
      <c r="P10410" t="s">
        <v>28</v>
      </c>
      <c r="Q10410" t="s">
        <v>32680</v>
      </c>
      <c r="R10410">
        <v>25</v>
      </c>
      <c r="S10410" t="s">
        <v>32627</v>
      </c>
      <c r="T10410" t="s">
        <v>34692</v>
      </c>
      <c r="AD10410" t="str">
        <f t="shared" si="1611"/>
        <v/>
      </c>
      <c r="AE10410" t="str">
        <f t="shared" si="1609"/>
        <v/>
      </c>
      <c r="AF10410" t="str">
        <f t="shared" si="1612"/>
        <v/>
      </c>
      <c r="AG10410" t="str">
        <f t="shared" si="1617"/>
        <v/>
      </c>
      <c r="AH10410" t="str">
        <f t="shared" si="1614"/>
        <v/>
      </c>
      <c r="AI10410">
        <v>0.14499999999999999</v>
      </c>
      <c r="AJ10410">
        <v>25</v>
      </c>
      <c r="AK10410" t="str">
        <f t="shared" si="1615"/>
        <v/>
      </c>
      <c r="AM10410" t="s">
        <v>33902</v>
      </c>
    </row>
    <row r="10411" spans="1:39" x14ac:dyDescent="0.2">
      <c r="A10411" t="s">
        <v>16163</v>
      </c>
      <c r="B10411" t="s">
        <v>33</v>
      </c>
      <c r="C10411" t="s">
        <v>16164</v>
      </c>
      <c r="D10411" s="1">
        <v>37412</v>
      </c>
      <c r="E10411" s="1">
        <v>43734</v>
      </c>
      <c r="F10411" t="s">
        <v>19</v>
      </c>
      <c r="I10411">
        <v>100</v>
      </c>
      <c r="J10411">
        <v>0</v>
      </c>
      <c r="K10411">
        <v>0</v>
      </c>
      <c r="L10411">
        <v>47</v>
      </c>
      <c r="M10411">
        <v>47</v>
      </c>
      <c r="N10411" t="s">
        <v>20</v>
      </c>
      <c r="O10411" t="s">
        <v>16165</v>
      </c>
      <c r="P10411" t="s">
        <v>28</v>
      </c>
      <c r="Q10411" t="s">
        <v>34233</v>
      </c>
      <c r="R10411" t="s">
        <v>34233</v>
      </c>
      <c r="S10411" t="s">
        <v>32627</v>
      </c>
      <c r="T10411" t="s">
        <v>34693</v>
      </c>
      <c r="AD10411" t="str">
        <f t="shared" si="1611"/>
        <v/>
      </c>
      <c r="AE10411" t="str">
        <f t="shared" si="1609"/>
        <v/>
      </c>
      <c r="AF10411" t="str">
        <f t="shared" si="1612"/>
        <v/>
      </c>
      <c r="AG10411" t="str">
        <f t="shared" si="1617"/>
        <v/>
      </c>
      <c r="AH10411" t="str">
        <f t="shared" si="1614"/>
        <v/>
      </c>
      <c r="AI10411">
        <v>0.14499999999999999</v>
      </c>
      <c r="AJ10411" t="str">
        <f t="shared" si="1616"/>
        <v/>
      </c>
      <c r="AK10411" t="str">
        <f t="shared" si="1615"/>
        <v/>
      </c>
      <c r="AL10411" t="str">
        <f t="shared" ref="AL10411:AL10474" si="1618">IF(COUNTBLANK(AK10411),"",AK10411*AI10411)</f>
        <v/>
      </c>
    </row>
    <row r="10412" spans="1:39" x14ac:dyDescent="0.2">
      <c r="A10412" t="s">
        <v>16073</v>
      </c>
      <c r="B10412" t="s">
        <v>33</v>
      </c>
      <c r="C10412" t="s">
        <v>16074</v>
      </c>
      <c r="D10412" s="1">
        <v>37412</v>
      </c>
      <c r="E10412" s="1">
        <v>43663</v>
      </c>
      <c r="F10412" t="s">
        <v>19</v>
      </c>
      <c r="I10412">
        <v>100</v>
      </c>
      <c r="J10412">
        <v>0</v>
      </c>
      <c r="K10412">
        <v>0</v>
      </c>
      <c r="L10412">
        <v>42</v>
      </c>
      <c r="M10412">
        <v>42</v>
      </c>
      <c r="N10412" t="s">
        <v>20</v>
      </c>
      <c r="O10412" t="s">
        <v>16075</v>
      </c>
      <c r="P10412" t="s">
        <v>28</v>
      </c>
      <c r="Q10412" t="s">
        <v>34233</v>
      </c>
      <c r="R10412" t="s">
        <v>34233</v>
      </c>
      <c r="S10412" t="s">
        <v>32627</v>
      </c>
      <c r="T10412" t="s">
        <v>34694</v>
      </c>
      <c r="AD10412" t="str">
        <f t="shared" si="1611"/>
        <v/>
      </c>
      <c r="AE10412" t="str">
        <f t="shared" si="1609"/>
        <v/>
      </c>
      <c r="AF10412" t="str">
        <f t="shared" si="1612"/>
        <v/>
      </c>
      <c r="AG10412" t="str">
        <f t="shared" si="1617"/>
        <v/>
      </c>
      <c r="AH10412" t="str">
        <f t="shared" si="1614"/>
        <v/>
      </c>
      <c r="AI10412">
        <v>0.14499999999999999</v>
      </c>
      <c r="AJ10412" t="str">
        <f t="shared" si="1616"/>
        <v/>
      </c>
      <c r="AK10412" t="str">
        <f t="shared" si="1615"/>
        <v/>
      </c>
      <c r="AL10412" t="str">
        <f t="shared" si="1618"/>
        <v/>
      </c>
    </row>
    <row r="10413" spans="1:39" x14ac:dyDescent="0.2">
      <c r="A10413" t="s">
        <v>16070</v>
      </c>
      <c r="B10413" t="s">
        <v>33</v>
      </c>
      <c r="C10413" t="s">
        <v>16071</v>
      </c>
      <c r="D10413" s="1">
        <v>37412</v>
      </c>
      <c r="E10413" s="1">
        <v>43663</v>
      </c>
      <c r="F10413" t="s">
        <v>19</v>
      </c>
      <c r="I10413">
        <v>100</v>
      </c>
      <c r="J10413">
        <v>0</v>
      </c>
      <c r="K10413">
        <v>0</v>
      </c>
      <c r="L10413">
        <v>41</v>
      </c>
      <c r="M10413">
        <v>41</v>
      </c>
      <c r="N10413" t="s">
        <v>20</v>
      </c>
      <c r="O10413" t="s">
        <v>16072</v>
      </c>
      <c r="P10413" t="s">
        <v>28</v>
      </c>
      <c r="Q10413" t="s">
        <v>34233</v>
      </c>
      <c r="R10413" t="s">
        <v>34233</v>
      </c>
      <c r="S10413" t="s">
        <v>32627</v>
      </c>
      <c r="T10413" t="s">
        <v>34695</v>
      </c>
      <c r="AD10413" t="str">
        <f t="shared" si="1611"/>
        <v/>
      </c>
      <c r="AE10413" t="str">
        <f t="shared" si="1609"/>
        <v/>
      </c>
      <c r="AF10413" t="str">
        <f t="shared" si="1612"/>
        <v/>
      </c>
      <c r="AG10413" t="str">
        <f t="shared" si="1617"/>
        <v/>
      </c>
      <c r="AH10413" t="str">
        <f t="shared" si="1614"/>
        <v/>
      </c>
      <c r="AI10413">
        <v>0.14499999999999999</v>
      </c>
      <c r="AJ10413" t="str">
        <f t="shared" si="1616"/>
        <v/>
      </c>
      <c r="AK10413" t="str">
        <f t="shared" si="1615"/>
        <v/>
      </c>
      <c r="AL10413" t="str">
        <f t="shared" si="1618"/>
        <v/>
      </c>
    </row>
    <row r="10414" spans="1:39" x14ac:dyDescent="0.2">
      <c r="A10414" t="s">
        <v>16067</v>
      </c>
      <c r="B10414" t="s">
        <v>33</v>
      </c>
      <c r="C10414" t="s">
        <v>16068</v>
      </c>
      <c r="D10414" s="1">
        <v>37412</v>
      </c>
      <c r="E10414" s="1">
        <v>43663</v>
      </c>
      <c r="F10414" t="s">
        <v>19</v>
      </c>
      <c r="I10414">
        <v>100</v>
      </c>
      <c r="J10414">
        <v>0</v>
      </c>
      <c r="K10414">
        <v>0</v>
      </c>
      <c r="L10414">
        <v>41</v>
      </c>
      <c r="M10414">
        <v>41</v>
      </c>
      <c r="N10414" t="s">
        <v>20</v>
      </c>
      <c r="O10414" t="s">
        <v>16069</v>
      </c>
      <c r="P10414" t="s">
        <v>28</v>
      </c>
      <c r="Q10414" t="s">
        <v>34233</v>
      </c>
      <c r="R10414" t="s">
        <v>34233</v>
      </c>
      <c r="S10414" t="s">
        <v>32627</v>
      </c>
      <c r="T10414" t="s">
        <v>34696</v>
      </c>
      <c r="AD10414" t="str">
        <f t="shared" si="1611"/>
        <v/>
      </c>
      <c r="AE10414" t="str">
        <f t="shared" ref="AE10414:AE10477" si="1619">IF((S10414="tühi")*(AC10414&lt;&gt;""),AC10414,"")</f>
        <v/>
      </c>
      <c r="AF10414" t="str">
        <f t="shared" si="1612"/>
        <v/>
      </c>
      <c r="AG10414" t="str">
        <f t="shared" si="1617"/>
        <v/>
      </c>
      <c r="AH10414" t="str">
        <f t="shared" si="1614"/>
        <v/>
      </c>
      <c r="AI10414">
        <v>0.14499999999999999</v>
      </c>
      <c r="AJ10414" t="str">
        <f t="shared" si="1616"/>
        <v/>
      </c>
      <c r="AK10414" t="str">
        <f t="shared" si="1615"/>
        <v/>
      </c>
      <c r="AL10414" t="str">
        <f t="shared" si="1618"/>
        <v/>
      </c>
    </row>
    <row r="10415" spans="1:39" x14ac:dyDescent="0.2">
      <c r="A10415" t="s">
        <v>16064</v>
      </c>
      <c r="B10415" t="s">
        <v>33</v>
      </c>
      <c r="C10415" t="s">
        <v>16065</v>
      </c>
      <c r="D10415" s="1">
        <v>37412</v>
      </c>
      <c r="E10415" s="1">
        <v>43663</v>
      </c>
      <c r="F10415" t="s">
        <v>19</v>
      </c>
      <c r="I10415">
        <v>100</v>
      </c>
      <c r="J10415">
        <v>0</v>
      </c>
      <c r="K10415">
        <v>0</v>
      </c>
      <c r="L10415">
        <v>42</v>
      </c>
      <c r="M10415">
        <v>42</v>
      </c>
      <c r="N10415" t="s">
        <v>20</v>
      </c>
      <c r="O10415" t="s">
        <v>16066</v>
      </c>
      <c r="P10415" t="s">
        <v>28</v>
      </c>
      <c r="Q10415" t="s">
        <v>34233</v>
      </c>
      <c r="R10415" t="s">
        <v>34233</v>
      </c>
      <c r="S10415" t="s">
        <v>32627</v>
      </c>
      <c r="T10415" t="s">
        <v>34697</v>
      </c>
      <c r="AD10415" t="str">
        <f t="shared" si="1611"/>
        <v/>
      </c>
      <c r="AE10415" t="str">
        <f t="shared" si="1619"/>
        <v/>
      </c>
      <c r="AF10415" t="str">
        <f t="shared" si="1612"/>
        <v/>
      </c>
      <c r="AG10415" t="str">
        <f t="shared" si="1617"/>
        <v/>
      </c>
      <c r="AH10415" t="str">
        <f t="shared" si="1614"/>
        <v/>
      </c>
      <c r="AI10415">
        <v>0.14499999999999999</v>
      </c>
      <c r="AJ10415" t="str">
        <f t="shared" si="1616"/>
        <v/>
      </c>
      <c r="AK10415" t="str">
        <f t="shared" si="1615"/>
        <v/>
      </c>
      <c r="AL10415" t="str">
        <f t="shared" si="1618"/>
        <v/>
      </c>
    </row>
    <row r="10416" spans="1:39" x14ac:dyDescent="0.2">
      <c r="A10416" t="s">
        <v>16061</v>
      </c>
      <c r="B10416" t="s">
        <v>33</v>
      </c>
      <c r="C10416" t="s">
        <v>16062</v>
      </c>
      <c r="D10416" s="1">
        <v>37412</v>
      </c>
      <c r="E10416" s="1">
        <v>43663</v>
      </c>
      <c r="F10416" t="s">
        <v>19</v>
      </c>
      <c r="I10416">
        <v>100</v>
      </c>
      <c r="J10416">
        <v>0</v>
      </c>
      <c r="K10416">
        <v>0</v>
      </c>
      <c r="L10416">
        <v>47</v>
      </c>
      <c r="M10416">
        <v>47</v>
      </c>
      <c r="N10416" t="s">
        <v>20</v>
      </c>
      <c r="O10416" t="s">
        <v>16063</v>
      </c>
      <c r="P10416" t="s">
        <v>28</v>
      </c>
      <c r="Q10416" t="s">
        <v>34233</v>
      </c>
      <c r="R10416" t="s">
        <v>34233</v>
      </c>
      <c r="S10416" t="s">
        <v>32627</v>
      </c>
      <c r="T10416" t="s">
        <v>34698</v>
      </c>
      <c r="AD10416" t="str">
        <f t="shared" si="1611"/>
        <v/>
      </c>
      <c r="AE10416" t="str">
        <f t="shared" si="1619"/>
        <v/>
      </c>
      <c r="AF10416" t="str">
        <f t="shared" si="1612"/>
        <v/>
      </c>
      <c r="AG10416" t="str">
        <f t="shared" si="1617"/>
        <v/>
      </c>
      <c r="AH10416" t="str">
        <f t="shared" si="1614"/>
        <v/>
      </c>
      <c r="AI10416">
        <v>0.14499999999999999</v>
      </c>
      <c r="AJ10416" t="str">
        <f t="shared" si="1616"/>
        <v/>
      </c>
      <c r="AK10416" t="str">
        <f t="shared" si="1615"/>
        <v/>
      </c>
      <c r="AL10416" t="str">
        <f t="shared" si="1618"/>
        <v/>
      </c>
    </row>
    <row r="10417" spans="1:38" x14ac:dyDescent="0.2">
      <c r="A10417" t="s">
        <v>16131</v>
      </c>
      <c r="B10417" t="s">
        <v>33</v>
      </c>
      <c r="C10417" t="s">
        <v>16132</v>
      </c>
      <c r="D10417" s="1">
        <v>37412</v>
      </c>
      <c r="E10417" s="1">
        <v>43663</v>
      </c>
      <c r="F10417" t="s">
        <v>19</v>
      </c>
      <c r="I10417">
        <v>100</v>
      </c>
      <c r="J10417">
        <v>0</v>
      </c>
      <c r="K10417">
        <v>0</v>
      </c>
      <c r="L10417">
        <v>41</v>
      </c>
      <c r="M10417">
        <v>41</v>
      </c>
      <c r="N10417" t="s">
        <v>20</v>
      </c>
      <c r="P10417" t="s">
        <v>2356</v>
      </c>
      <c r="Q10417" t="s">
        <v>34233</v>
      </c>
      <c r="R10417" t="s">
        <v>34233</v>
      </c>
      <c r="S10417" t="s">
        <v>32627</v>
      </c>
      <c r="T10417" t="s">
        <v>34699</v>
      </c>
      <c r="AD10417" t="str">
        <f t="shared" si="1611"/>
        <v/>
      </c>
      <c r="AE10417" t="str">
        <f t="shared" si="1619"/>
        <v/>
      </c>
      <c r="AF10417" t="str">
        <f t="shared" si="1612"/>
        <v/>
      </c>
      <c r="AG10417" t="str">
        <f t="shared" si="1617"/>
        <v/>
      </c>
      <c r="AH10417" t="str">
        <f t="shared" si="1614"/>
        <v/>
      </c>
      <c r="AI10417">
        <v>0.14499999999999999</v>
      </c>
      <c r="AJ10417" t="str">
        <f t="shared" si="1616"/>
        <v/>
      </c>
      <c r="AK10417" t="str">
        <f t="shared" si="1615"/>
        <v/>
      </c>
      <c r="AL10417" t="str">
        <f t="shared" si="1618"/>
        <v/>
      </c>
    </row>
    <row r="10418" spans="1:38" x14ac:dyDescent="0.2">
      <c r="A10418" t="s">
        <v>16128</v>
      </c>
      <c r="B10418" t="s">
        <v>33</v>
      </c>
      <c r="C10418" t="s">
        <v>16129</v>
      </c>
      <c r="D10418" s="1">
        <v>37412</v>
      </c>
      <c r="E10418" s="1">
        <v>43663</v>
      </c>
      <c r="F10418" t="s">
        <v>19</v>
      </c>
      <c r="I10418">
        <v>100</v>
      </c>
      <c r="J10418">
        <v>0</v>
      </c>
      <c r="K10418">
        <v>0</v>
      </c>
      <c r="L10418">
        <v>41</v>
      </c>
      <c r="M10418">
        <v>41</v>
      </c>
      <c r="N10418" t="s">
        <v>20</v>
      </c>
      <c r="O10418" t="s">
        <v>16130</v>
      </c>
      <c r="P10418" t="s">
        <v>28</v>
      </c>
      <c r="Q10418" t="s">
        <v>34233</v>
      </c>
      <c r="R10418" t="s">
        <v>34233</v>
      </c>
      <c r="S10418" t="s">
        <v>32627</v>
      </c>
      <c r="T10418" t="s">
        <v>34700</v>
      </c>
      <c r="AD10418" t="str">
        <f t="shared" si="1611"/>
        <v/>
      </c>
      <c r="AE10418" t="str">
        <f t="shared" si="1619"/>
        <v/>
      </c>
      <c r="AF10418" t="str">
        <f t="shared" si="1612"/>
        <v/>
      </c>
      <c r="AG10418" t="str">
        <f t="shared" si="1617"/>
        <v/>
      </c>
      <c r="AH10418" t="str">
        <f t="shared" si="1614"/>
        <v/>
      </c>
      <c r="AI10418">
        <v>0.14499999999999999</v>
      </c>
      <c r="AJ10418" t="str">
        <f t="shared" si="1616"/>
        <v/>
      </c>
      <c r="AK10418" t="str">
        <f t="shared" si="1615"/>
        <v/>
      </c>
      <c r="AL10418" t="str">
        <f t="shared" si="1618"/>
        <v/>
      </c>
    </row>
    <row r="10419" spans="1:38" x14ac:dyDescent="0.2">
      <c r="A10419" t="s">
        <v>16125</v>
      </c>
      <c r="B10419" t="s">
        <v>33</v>
      </c>
      <c r="C10419" t="s">
        <v>16126</v>
      </c>
      <c r="D10419" s="1">
        <v>37412</v>
      </c>
      <c r="E10419" s="1">
        <v>43663</v>
      </c>
      <c r="F10419" t="s">
        <v>19</v>
      </c>
      <c r="I10419">
        <v>100</v>
      </c>
      <c r="J10419">
        <v>0</v>
      </c>
      <c r="K10419">
        <v>0</v>
      </c>
      <c r="L10419">
        <v>43</v>
      </c>
      <c r="M10419">
        <v>43</v>
      </c>
      <c r="N10419" t="s">
        <v>20</v>
      </c>
      <c r="O10419" t="s">
        <v>16127</v>
      </c>
      <c r="P10419" t="s">
        <v>28</v>
      </c>
      <c r="Q10419" t="s">
        <v>34233</v>
      </c>
      <c r="R10419" t="s">
        <v>34233</v>
      </c>
      <c r="S10419" t="s">
        <v>32627</v>
      </c>
      <c r="T10419" t="s">
        <v>34701</v>
      </c>
      <c r="AD10419" t="str">
        <f t="shared" si="1611"/>
        <v/>
      </c>
      <c r="AE10419" t="str">
        <f t="shared" si="1619"/>
        <v/>
      </c>
      <c r="AF10419" t="str">
        <f t="shared" si="1612"/>
        <v/>
      </c>
      <c r="AG10419" t="str">
        <f t="shared" si="1617"/>
        <v/>
      </c>
      <c r="AH10419" t="str">
        <f t="shared" si="1614"/>
        <v/>
      </c>
      <c r="AI10419">
        <v>0.14499999999999999</v>
      </c>
      <c r="AJ10419" t="str">
        <f t="shared" si="1616"/>
        <v/>
      </c>
      <c r="AK10419" t="str">
        <f t="shared" si="1615"/>
        <v/>
      </c>
      <c r="AL10419" t="str">
        <f t="shared" si="1618"/>
        <v/>
      </c>
    </row>
    <row r="10420" spans="1:38" x14ac:dyDescent="0.2">
      <c r="A10420" t="s">
        <v>16122</v>
      </c>
      <c r="B10420" t="s">
        <v>33</v>
      </c>
      <c r="C10420" t="s">
        <v>16123</v>
      </c>
      <c r="D10420" s="1">
        <v>37412</v>
      </c>
      <c r="E10420" s="1">
        <v>43663</v>
      </c>
      <c r="F10420" t="s">
        <v>19</v>
      </c>
      <c r="I10420">
        <v>100</v>
      </c>
      <c r="J10420">
        <v>0</v>
      </c>
      <c r="K10420">
        <v>0</v>
      </c>
      <c r="L10420">
        <v>40</v>
      </c>
      <c r="M10420">
        <v>40</v>
      </c>
      <c r="N10420" t="s">
        <v>20</v>
      </c>
      <c r="O10420" t="s">
        <v>16124</v>
      </c>
      <c r="P10420" t="s">
        <v>28</v>
      </c>
      <c r="Q10420" t="s">
        <v>34233</v>
      </c>
      <c r="R10420" t="s">
        <v>34233</v>
      </c>
      <c r="S10420" t="s">
        <v>32627</v>
      </c>
      <c r="T10420" t="s">
        <v>34702</v>
      </c>
      <c r="AD10420" t="str">
        <f t="shared" si="1611"/>
        <v/>
      </c>
      <c r="AE10420" t="str">
        <f t="shared" si="1619"/>
        <v/>
      </c>
      <c r="AF10420" t="str">
        <f t="shared" si="1612"/>
        <v/>
      </c>
      <c r="AG10420" t="str">
        <f t="shared" si="1617"/>
        <v/>
      </c>
      <c r="AH10420" t="str">
        <f t="shared" si="1614"/>
        <v/>
      </c>
      <c r="AI10420">
        <v>0.14499999999999999</v>
      </c>
      <c r="AJ10420" t="str">
        <f t="shared" si="1616"/>
        <v/>
      </c>
      <c r="AK10420" t="str">
        <f t="shared" si="1615"/>
        <v/>
      </c>
      <c r="AL10420" t="str">
        <f t="shared" si="1618"/>
        <v/>
      </c>
    </row>
    <row r="10421" spans="1:38" x14ac:dyDescent="0.2">
      <c r="A10421" t="s">
        <v>16119</v>
      </c>
      <c r="B10421" t="s">
        <v>33</v>
      </c>
      <c r="C10421" t="s">
        <v>16120</v>
      </c>
      <c r="D10421" s="1">
        <v>37412</v>
      </c>
      <c r="E10421" s="1">
        <v>43663</v>
      </c>
      <c r="F10421" t="s">
        <v>19</v>
      </c>
      <c r="I10421">
        <v>100</v>
      </c>
      <c r="J10421">
        <v>0</v>
      </c>
      <c r="K10421">
        <v>0</v>
      </c>
      <c r="L10421">
        <v>39</v>
      </c>
      <c r="M10421">
        <v>39</v>
      </c>
      <c r="N10421" t="s">
        <v>20</v>
      </c>
      <c r="O10421" t="s">
        <v>16121</v>
      </c>
      <c r="P10421" t="s">
        <v>28</v>
      </c>
      <c r="Q10421" t="s">
        <v>34233</v>
      </c>
      <c r="R10421" t="s">
        <v>34233</v>
      </c>
      <c r="S10421" t="s">
        <v>32627</v>
      </c>
      <c r="T10421" t="s">
        <v>34703</v>
      </c>
      <c r="AD10421" t="str">
        <f t="shared" si="1611"/>
        <v/>
      </c>
      <c r="AE10421" t="str">
        <f t="shared" si="1619"/>
        <v/>
      </c>
      <c r="AF10421" t="str">
        <f t="shared" si="1612"/>
        <v/>
      </c>
      <c r="AG10421" t="str">
        <f t="shared" si="1617"/>
        <v/>
      </c>
      <c r="AH10421" t="str">
        <f t="shared" si="1614"/>
        <v/>
      </c>
      <c r="AI10421">
        <v>0.14499999999999999</v>
      </c>
      <c r="AJ10421" t="str">
        <f t="shared" si="1616"/>
        <v/>
      </c>
      <c r="AK10421" t="str">
        <f t="shared" si="1615"/>
        <v/>
      </c>
      <c r="AL10421" t="str">
        <f t="shared" si="1618"/>
        <v/>
      </c>
    </row>
    <row r="10422" spans="1:38" x14ac:dyDescent="0.2">
      <c r="A10422" t="s">
        <v>16116</v>
      </c>
      <c r="B10422" t="s">
        <v>33</v>
      </c>
      <c r="C10422" t="s">
        <v>16117</v>
      </c>
      <c r="D10422" s="1">
        <v>37412</v>
      </c>
      <c r="E10422" s="1">
        <v>43663</v>
      </c>
      <c r="F10422" t="s">
        <v>19</v>
      </c>
      <c r="I10422">
        <v>100</v>
      </c>
      <c r="J10422">
        <v>0</v>
      </c>
      <c r="K10422">
        <v>0</v>
      </c>
      <c r="L10422">
        <v>47</v>
      </c>
      <c r="M10422">
        <v>47</v>
      </c>
      <c r="N10422" t="s">
        <v>20</v>
      </c>
      <c r="O10422" t="s">
        <v>16118</v>
      </c>
      <c r="P10422" t="s">
        <v>28</v>
      </c>
      <c r="Q10422" t="s">
        <v>34233</v>
      </c>
      <c r="R10422" t="s">
        <v>34233</v>
      </c>
      <c r="S10422" t="s">
        <v>32627</v>
      </c>
      <c r="T10422" t="s">
        <v>34704</v>
      </c>
      <c r="AD10422" t="str">
        <f t="shared" si="1611"/>
        <v/>
      </c>
      <c r="AE10422" t="str">
        <f t="shared" si="1619"/>
        <v/>
      </c>
      <c r="AF10422" t="str">
        <f t="shared" si="1612"/>
        <v/>
      </c>
      <c r="AG10422" t="str">
        <f t="shared" si="1617"/>
        <v/>
      </c>
      <c r="AH10422" t="str">
        <f t="shared" si="1614"/>
        <v/>
      </c>
      <c r="AI10422">
        <v>0.14499999999999999</v>
      </c>
      <c r="AJ10422" t="str">
        <f t="shared" si="1616"/>
        <v/>
      </c>
      <c r="AK10422" t="str">
        <f t="shared" si="1615"/>
        <v/>
      </c>
      <c r="AL10422" t="str">
        <f t="shared" si="1618"/>
        <v/>
      </c>
    </row>
    <row r="10423" spans="1:38" x14ac:dyDescent="0.2">
      <c r="A10423" t="s">
        <v>16113</v>
      </c>
      <c r="B10423" t="s">
        <v>33</v>
      </c>
      <c r="C10423" t="s">
        <v>16114</v>
      </c>
      <c r="D10423" s="1">
        <v>37412</v>
      </c>
      <c r="E10423" s="1">
        <v>43663</v>
      </c>
      <c r="F10423" t="s">
        <v>19</v>
      </c>
      <c r="I10423">
        <v>100</v>
      </c>
      <c r="J10423">
        <v>0</v>
      </c>
      <c r="K10423">
        <v>0</v>
      </c>
      <c r="L10423">
        <v>46</v>
      </c>
      <c r="M10423">
        <v>46</v>
      </c>
      <c r="N10423" t="s">
        <v>20</v>
      </c>
      <c r="O10423" t="s">
        <v>16115</v>
      </c>
      <c r="P10423" t="s">
        <v>28</v>
      </c>
      <c r="Q10423" t="s">
        <v>34233</v>
      </c>
      <c r="R10423" t="s">
        <v>34233</v>
      </c>
      <c r="S10423" t="s">
        <v>32627</v>
      </c>
      <c r="T10423" t="s">
        <v>34705</v>
      </c>
      <c r="AD10423" t="str">
        <f t="shared" si="1611"/>
        <v/>
      </c>
      <c r="AE10423" t="str">
        <f t="shared" si="1619"/>
        <v/>
      </c>
      <c r="AF10423" t="str">
        <f t="shared" si="1612"/>
        <v/>
      </c>
      <c r="AG10423" t="str">
        <f t="shared" si="1617"/>
        <v/>
      </c>
      <c r="AH10423" t="str">
        <f t="shared" si="1614"/>
        <v/>
      </c>
      <c r="AI10423">
        <v>0.14499999999999999</v>
      </c>
      <c r="AJ10423" t="str">
        <f t="shared" si="1616"/>
        <v/>
      </c>
      <c r="AK10423" t="str">
        <f t="shared" si="1615"/>
        <v/>
      </c>
      <c r="AL10423" t="str">
        <f t="shared" si="1618"/>
        <v/>
      </c>
    </row>
    <row r="10424" spans="1:38" x14ac:dyDescent="0.2">
      <c r="A10424" t="s">
        <v>16110</v>
      </c>
      <c r="B10424" t="s">
        <v>33</v>
      </c>
      <c r="C10424" t="s">
        <v>16111</v>
      </c>
      <c r="D10424" s="1">
        <v>37412</v>
      </c>
      <c r="E10424" s="1">
        <v>43663</v>
      </c>
      <c r="F10424" t="s">
        <v>19</v>
      </c>
      <c r="I10424">
        <v>100</v>
      </c>
      <c r="J10424">
        <v>0</v>
      </c>
      <c r="K10424">
        <v>0</v>
      </c>
      <c r="L10424">
        <v>42</v>
      </c>
      <c r="M10424">
        <v>42</v>
      </c>
      <c r="N10424" t="s">
        <v>20</v>
      </c>
      <c r="O10424" t="s">
        <v>16112</v>
      </c>
      <c r="P10424" t="s">
        <v>28</v>
      </c>
      <c r="Q10424" t="s">
        <v>34233</v>
      </c>
      <c r="R10424" t="s">
        <v>34233</v>
      </c>
      <c r="S10424" t="s">
        <v>32627</v>
      </c>
      <c r="T10424" t="s">
        <v>34706</v>
      </c>
      <c r="AD10424" t="str">
        <f t="shared" si="1611"/>
        <v/>
      </c>
      <c r="AE10424" t="str">
        <f t="shared" si="1619"/>
        <v/>
      </c>
      <c r="AF10424" t="str">
        <f t="shared" si="1612"/>
        <v/>
      </c>
      <c r="AG10424" t="str">
        <f t="shared" si="1617"/>
        <v/>
      </c>
      <c r="AH10424" t="str">
        <f t="shared" si="1614"/>
        <v/>
      </c>
      <c r="AI10424">
        <v>0.14499999999999999</v>
      </c>
      <c r="AJ10424" t="str">
        <f t="shared" si="1616"/>
        <v/>
      </c>
      <c r="AK10424" t="str">
        <f t="shared" si="1615"/>
        <v/>
      </c>
      <c r="AL10424" t="str">
        <f t="shared" si="1618"/>
        <v/>
      </c>
    </row>
    <row r="10425" spans="1:38" x14ac:dyDescent="0.2">
      <c r="A10425" t="s">
        <v>7262</v>
      </c>
      <c r="B10425" t="s">
        <v>33</v>
      </c>
      <c r="C10425" t="s">
        <v>7263</v>
      </c>
      <c r="D10425" s="1">
        <v>36209</v>
      </c>
      <c r="E10425" s="1">
        <v>44531</v>
      </c>
      <c r="F10425" t="s">
        <v>19</v>
      </c>
      <c r="I10425">
        <v>100</v>
      </c>
      <c r="J10425">
        <v>0</v>
      </c>
      <c r="K10425">
        <v>0</v>
      </c>
      <c r="L10425">
        <v>8458</v>
      </c>
      <c r="M10425">
        <v>8458</v>
      </c>
      <c r="N10425" t="s">
        <v>20</v>
      </c>
      <c r="O10425" t="s">
        <v>21</v>
      </c>
      <c r="P10425" t="s">
        <v>28</v>
      </c>
      <c r="Q10425" t="s">
        <v>34233</v>
      </c>
      <c r="R10425" t="s">
        <v>34233</v>
      </c>
      <c r="S10425" t="s">
        <v>32628</v>
      </c>
      <c r="T10425" t="s">
        <v>34349</v>
      </c>
      <c r="AD10425" t="str">
        <f t="shared" si="1611"/>
        <v/>
      </c>
      <c r="AE10425" t="str">
        <f t="shared" si="1619"/>
        <v/>
      </c>
      <c r="AF10425" t="str">
        <f t="shared" si="1612"/>
        <v/>
      </c>
      <c r="AG10425" s="17">
        <v>1</v>
      </c>
      <c r="AH10425">
        <f t="shared" si="1614"/>
        <v>2.8</v>
      </c>
      <c r="AI10425">
        <v>0.14499999999999999</v>
      </c>
      <c r="AJ10425">
        <f t="shared" si="1616"/>
        <v>0.40599999999999997</v>
      </c>
      <c r="AK10425" t="str">
        <f t="shared" si="1615"/>
        <v/>
      </c>
      <c r="AL10425" t="str">
        <f t="shared" si="1618"/>
        <v/>
      </c>
    </row>
    <row r="10426" spans="1:38" x14ac:dyDescent="0.2">
      <c r="A10426" t="s">
        <v>9142</v>
      </c>
      <c r="B10426" t="s">
        <v>33</v>
      </c>
      <c r="C10426" t="s">
        <v>9143</v>
      </c>
      <c r="D10426" s="1">
        <v>36262</v>
      </c>
      <c r="E10426" s="1">
        <v>44230</v>
      </c>
      <c r="F10426" t="s">
        <v>19</v>
      </c>
      <c r="I10426">
        <v>100</v>
      </c>
      <c r="J10426">
        <v>0</v>
      </c>
      <c r="K10426">
        <v>0</v>
      </c>
      <c r="L10426">
        <v>537</v>
      </c>
      <c r="M10426">
        <v>537</v>
      </c>
      <c r="N10426" t="s">
        <v>20</v>
      </c>
      <c r="O10426" t="s">
        <v>9144</v>
      </c>
      <c r="P10426" t="s">
        <v>28</v>
      </c>
      <c r="Q10426" t="s">
        <v>34233</v>
      </c>
      <c r="R10426" t="s">
        <v>34233</v>
      </c>
      <c r="S10426" t="s">
        <v>32628</v>
      </c>
      <c r="T10426" t="s">
        <v>34464</v>
      </c>
      <c r="AD10426" t="str">
        <f t="shared" si="1611"/>
        <v/>
      </c>
      <c r="AE10426" t="str">
        <f t="shared" si="1619"/>
        <v/>
      </c>
      <c r="AF10426" t="str">
        <f t="shared" si="1612"/>
        <v/>
      </c>
      <c r="AG10426" s="17">
        <v>1</v>
      </c>
      <c r="AH10426">
        <f t="shared" si="1614"/>
        <v>2.8</v>
      </c>
      <c r="AI10426">
        <v>0.14499999999999999</v>
      </c>
      <c r="AJ10426">
        <f t="shared" si="1616"/>
        <v>0.40599999999999997</v>
      </c>
      <c r="AK10426" t="str">
        <f t="shared" si="1615"/>
        <v/>
      </c>
      <c r="AL10426" t="str">
        <f t="shared" si="1618"/>
        <v/>
      </c>
    </row>
    <row r="10427" spans="1:38" x14ac:dyDescent="0.2">
      <c r="A10427" t="s">
        <v>1371</v>
      </c>
      <c r="B10427" t="s">
        <v>33</v>
      </c>
      <c r="C10427" t="s">
        <v>1372</v>
      </c>
      <c r="D10427" s="1">
        <v>35457</v>
      </c>
      <c r="E10427" s="1">
        <v>44531</v>
      </c>
      <c r="F10427" t="s">
        <v>19</v>
      </c>
      <c r="I10427">
        <v>100</v>
      </c>
      <c r="J10427">
        <v>0</v>
      </c>
      <c r="K10427">
        <v>0</v>
      </c>
      <c r="L10427">
        <v>606</v>
      </c>
      <c r="M10427">
        <v>606</v>
      </c>
      <c r="N10427" t="s">
        <v>20</v>
      </c>
      <c r="O10427" t="s">
        <v>1373</v>
      </c>
      <c r="P10427" t="s">
        <v>28</v>
      </c>
      <c r="Q10427" t="s">
        <v>34233</v>
      </c>
      <c r="R10427" t="s">
        <v>34233</v>
      </c>
      <c r="S10427" t="s">
        <v>32628</v>
      </c>
      <c r="T10427" t="s">
        <v>34349</v>
      </c>
      <c r="AD10427" t="str">
        <f t="shared" si="1611"/>
        <v/>
      </c>
      <c r="AE10427" t="str">
        <f t="shared" si="1619"/>
        <v/>
      </c>
      <c r="AF10427" t="str">
        <f t="shared" si="1612"/>
        <v/>
      </c>
      <c r="AG10427" s="17">
        <v>1</v>
      </c>
      <c r="AH10427">
        <f t="shared" si="1614"/>
        <v>2.8</v>
      </c>
      <c r="AI10427">
        <v>0.14499999999999999</v>
      </c>
      <c r="AJ10427">
        <f t="shared" si="1616"/>
        <v>0.40599999999999997</v>
      </c>
      <c r="AK10427" t="str">
        <f t="shared" si="1615"/>
        <v/>
      </c>
      <c r="AL10427" t="str">
        <f t="shared" si="1618"/>
        <v/>
      </c>
    </row>
    <row r="10428" spans="1:38" x14ac:dyDescent="0.2">
      <c r="A10428" t="s">
        <v>1449</v>
      </c>
      <c r="B10428" t="s">
        <v>33</v>
      </c>
      <c r="C10428" t="s">
        <v>1450</v>
      </c>
      <c r="D10428" s="1">
        <v>35531</v>
      </c>
      <c r="E10428" s="1">
        <v>44531</v>
      </c>
      <c r="F10428" t="s">
        <v>19</v>
      </c>
      <c r="I10428">
        <v>100</v>
      </c>
      <c r="J10428">
        <v>0</v>
      </c>
      <c r="K10428">
        <v>0</v>
      </c>
      <c r="L10428">
        <v>501</v>
      </c>
      <c r="M10428">
        <v>501</v>
      </c>
      <c r="N10428" t="s">
        <v>20</v>
      </c>
      <c r="O10428" t="s">
        <v>1451</v>
      </c>
      <c r="P10428" t="s">
        <v>28</v>
      </c>
      <c r="Q10428" t="s">
        <v>34233</v>
      </c>
      <c r="R10428" t="s">
        <v>34233</v>
      </c>
      <c r="S10428" t="s">
        <v>32628</v>
      </c>
      <c r="T10428" t="s">
        <v>34349</v>
      </c>
      <c r="AD10428" t="str">
        <f t="shared" si="1611"/>
        <v/>
      </c>
      <c r="AE10428" t="str">
        <f t="shared" si="1619"/>
        <v/>
      </c>
      <c r="AF10428" t="str">
        <f t="shared" si="1612"/>
        <v/>
      </c>
      <c r="AG10428" s="17">
        <v>1</v>
      </c>
      <c r="AH10428">
        <f t="shared" si="1614"/>
        <v>2.8</v>
      </c>
      <c r="AI10428">
        <v>0.14499999999999999</v>
      </c>
      <c r="AJ10428">
        <f t="shared" si="1616"/>
        <v>0.40599999999999997</v>
      </c>
      <c r="AK10428" t="str">
        <f t="shared" si="1615"/>
        <v/>
      </c>
      <c r="AL10428" t="str">
        <f t="shared" si="1618"/>
        <v/>
      </c>
    </row>
    <row r="10429" spans="1:38" x14ac:dyDescent="0.2">
      <c r="A10429" t="s">
        <v>26784</v>
      </c>
      <c r="B10429" t="s">
        <v>33</v>
      </c>
      <c r="C10429" t="s">
        <v>26785</v>
      </c>
      <c r="D10429" s="1">
        <v>41369</v>
      </c>
      <c r="E10429" s="1">
        <v>43770</v>
      </c>
      <c r="F10429" t="s">
        <v>19</v>
      </c>
      <c r="I10429">
        <v>100</v>
      </c>
      <c r="J10429">
        <v>0</v>
      </c>
      <c r="K10429">
        <v>0</v>
      </c>
      <c r="L10429">
        <v>516</v>
      </c>
      <c r="M10429">
        <v>516</v>
      </c>
      <c r="N10429" t="s">
        <v>20</v>
      </c>
      <c r="O10429" t="s">
        <v>26786</v>
      </c>
      <c r="P10429" t="s">
        <v>28</v>
      </c>
      <c r="Q10429" t="s">
        <v>34233</v>
      </c>
      <c r="R10429" t="s">
        <v>34233</v>
      </c>
      <c r="S10429" t="s">
        <v>32628</v>
      </c>
      <c r="T10429" t="s">
        <v>34349</v>
      </c>
      <c r="AD10429" t="str">
        <f t="shared" si="1611"/>
        <v/>
      </c>
      <c r="AE10429" t="str">
        <f t="shared" si="1619"/>
        <v/>
      </c>
      <c r="AF10429" t="str">
        <f t="shared" si="1612"/>
        <v/>
      </c>
      <c r="AG10429" s="17">
        <v>1</v>
      </c>
      <c r="AH10429">
        <f t="shared" si="1614"/>
        <v>2.8</v>
      </c>
      <c r="AI10429">
        <v>0.14499999999999999</v>
      </c>
      <c r="AJ10429">
        <f t="shared" si="1616"/>
        <v>0.40599999999999997</v>
      </c>
      <c r="AK10429" t="str">
        <f t="shared" si="1615"/>
        <v/>
      </c>
      <c r="AL10429" t="str">
        <f t="shared" si="1618"/>
        <v/>
      </c>
    </row>
    <row r="10430" spans="1:38" x14ac:dyDescent="0.2">
      <c r="A10430" t="s">
        <v>658</v>
      </c>
      <c r="B10430" t="s">
        <v>33</v>
      </c>
      <c r="C10430" t="s">
        <v>659</v>
      </c>
      <c r="D10430" s="1">
        <v>34953</v>
      </c>
      <c r="E10430" s="1">
        <v>43770</v>
      </c>
      <c r="F10430" t="s">
        <v>19</v>
      </c>
      <c r="I10430">
        <v>100</v>
      </c>
      <c r="J10430">
        <v>0</v>
      </c>
      <c r="K10430">
        <v>0</v>
      </c>
      <c r="L10430">
        <v>584</v>
      </c>
      <c r="M10430">
        <v>584</v>
      </c>
      <c r="N10430" t="s">
        <v>20</v>
      </c>
      <c r="O10430" t="s">
        <v>660</v>
      </c>
      <c r="P10430" t="s">
        <v>28</v>
      </c>
      <c r="Q10430" t="s">
        <v>34233</v>
      </c>
      <c r="R10430" t="s">
        <v>34233</v>
      </c>
      <c r="S10430" t="s">
        <v>32628</v>
      </c>
      <c r="T10430" t="s">
        <v>34362</v>
      </c>
      <c r="AD10430" t="str">
        <f t="shared" si="1611"/>
        <v/>
      </c>
      <c r="AE10430" t="str">
        <f t="shared" si="1619"/>
        <v/>
      </c>
      <c r="AF10430" t="str">
        <f t="shared" si="1612"/>
        <v/>
      </c>
      <c r="AG10430" s="17">
        <v>1</v>
      </c>
      <c r="AH10430">
        <f t="shared" si="1614"/>
        <v>2.8</v>
      </c>
      <c r="AI10430">
        <v>0.14499999999999999</v>
      </c>
      <c r="AJ10430">
        <f t="shared" si="1616"/>
        <v>0.40599999999999997</v>
      </c>
      <c r="AK10430" t="str">
        <f t="shared" si="1615"/>
        <v/>
      </c>
      <c r="AL10430" t="str">
        <f t="shared" si="1618"/>
        <v/>
      </c>
    </row>
    <row r="10431" spans="1:38" x14ac:dyDescent="0.2">
      <c r="A10431" t="s">
        <v>7474</v>
      </c>
      <c r="B10431" t="s">
        <v>33</v>
      </c>
      <c r="C10431" t="s">
        <v>7475</v>
      </c>
      <c r="D10431" s="1">
        <v>36208</v>
      </c>
      <c r="E10431" s="1">
        <v>43770</v>
      </c>
      <c r="F10431" t="s">
        <v>19</v>
      </c>
      <c r="I10431">
        <v>100</v>
      </c>
      <c r="J10431">
        <v>0</v>
      </c>
      <c r="K10431">
        <v>0</v>
      </c>
      <c r="L10431">
        <v>611</v>
      </c>
      <c r="M10431">
        <v>611</v>
      </c>
      <c r="N10431" t="s">
        <v>20</v>
      </c>
      <c r="O10431" t="s">
        <v>7476</v>
      </c>
      <c r="P10431" t="s">
        <v>28</v>
      </c>
      <c r="Q10431" t="s">
        <v>34233</v>
      </c>
      <c r="R10431" t="s">
        <v>34233</v>
      </c>
      <c r="S10431" t="s">
        <v>32628</v>
      </c>
      <c r="T10431" t="s">
        <v>34349</v>
      </c>
      <c r="AD10431" t="str">
        <f t="shared" si="1611"/>
        <v/>
      </c>
      <c r="AE10431" t="str">
        <f t="shared" si="1619"/>
        <v/>
      </c>
      <c r="AF10431" t="str">
        <f t="shared" si="1612"/>
        <v/>
      </c>
      <c r="AG10431" s="17">
        <v>1</v>
      </c>
      <c r="AH10431">
        <f t="shared" si="1614"/>
        <v>2.8</v>
      </c>
      <c r="AI10431">
        <v>0.14499999999999999</v>
      </c>
      <c r="AJ10431">
        <f t="shared" si="1616"/>
        <v>0.40599999999999997</v>
      </c>
      <c r="AK10431" t="str">
        <f t="shared" si="1615"/>
        <v/>
      </c>
      <c r="AL10431" t="str">
        <f t="shared" si="1618"/>
        <v/>
      </c>
    </row>
    <row r="10432" spans="1:38" x14ac:dyDescent="0.2">
      <c r="A10432" t="s">
        <v>661</v>
      </c>
      <c r="B10432" t="s">
        <v>33</v>
      </c>
      <c r="C10432" t="s">
        <v>662</v>
      </c>
      <c r="D10432" s="1">
        <v>34953</v>
      </c>
      <c r="E10432" s="1">
        <v>44546</v>
      </c>
      <c r="F10432" t="s">
        <v>19</v>
      </c>
      <c r="I10432">
        <v>100</v>
      </c>
      <c r="J10432">
        <v>0</v>
      </c>
      <c r="K10432">
        <v>0</v>
      </c>
      <c r="L10432">
        <v>539</v>
      </c>
      <c r="M10432">
        <v>539</v>
      </c>
      <c r="N10432" t="s">
        <v>20</v>
      </c>
      <c r="O10432" t="s">
        <v>663</v>
      </c>
      <c r="P10432" t="s">
        <v>28</v>
      </c>
      <c r="Q10432" t="s">
        <v>34233</v>
      </c>
      <c r="R10432" t="s">
        <v>34233</v>
      </c>
      <c r="S10432" t="s">
        <v>32628</v>
      </c>
      <c r="T10432" t="s">
        <v>34349</v>
      </c>
      <c r="AD10432" t="str">
        <f t="shared" si="1611"/>
        <v/>
      </c>
      <c r="AE10432" t="str">
        <f t="shared" si="1619"/>
        <v/>
      </c>
      <c r="AF10432" t="str">
        <f t="shared" si="1612"/>
        <v/>
      </c>
      <c r="AG10432" s="17">
        <v>1</v>
      </c>
      <c r="AH10432">
        <f t="shared" si="1614"/>
        <v>2.8</v>
      </c>
      <c r="AI10432">
        <v>0.14499999999999999</v>
      </c>
      <c r="AJ10432">
        <f t="shared" si="1616"/>
        <v>0.40599999999999997</v>
      </c>
      <c r="AK10432" t="str">
        <f t="shared" si="1615"/>
        <v/>
      </c>
      <c r="AL10432" t="str">
        <f t="shared" si="1618"/>
        <v/>
      </c>
    </row>
    <row r="10433" spans="1:38" x14ac:dyDescent="0.2">
      <c r="A10433" t="s">
        <v>9139</v>
      </c>
      <c r="B10433" t="s">
        <v>33</v>
      </c>
      <c r="C10433" t="s">
        <v>9140</v>
      </c>
      <c r="D10433" s="1">
        <v>36262</v>
      </c>
      <c r="E10433" s="1">
        <v>44546</v>
      </c>
      <c r="F10433" t="s">
        <v>19</v>
      </c>
      <c r="I10433">
        <v>100</v>
      </c>
      <c r="J10433">
        <v>0</v>
      </c>
      <c r="K10433">
        <v>0</v>
      </c>
      <c r="L10433">
        <v>473</v>
      </c>
      <c r="M10433">
        <v>473</v>
      </c>
      <c r="N10433" t="s">
        <v>20</v>
      </c>
      <c r="O10433" t="s">
        <v>9141</v>
      </c>
      <c r="P10433" t="s">
        <v>28</v>
      </c>
      <c r="Q10433" t="s">
        <v>34233</v>
      </c>
      <c r="R10433" t="s">
        <v>34233</v>
      </c>
      <c r="S10433" t="s">
        <v>32628</v>
      </c>
      <c r="T10433" t="s">
        <v>34349</v>
      </c>
      <c r="AD10433" t="str">
        <f t="shared" si="1611"/>
        <v/>
      </c>
      <c r="AE10433" t="str">
        <f t="shared" si="1619"/>
        <v/>
      </c>
      <c r="AF10433" t="str">
        <f t="shared" si="1612"/>
        <v/>
      </c>
      <c r="AG10433" s="17">
        <v>1</v>
      </c>
      <c r="AH10433">
        <f t="shared" si="1614"/>
        <v>2.8</v>
      </c>
      <c r="AI10433">
        <v>0.14499999999999999</v>
      </c>
      <c r="AJ10433">
        <f t="shared" si="1616"/>
        <v>0.40599999999999997</v>
      </c>
      <c r="AK10433" t="str">
        <f t="shared" si="1615"/>
        <v/>
      </c>
      <c r="AL10433" t="str">
        <f t="shared" si="1618"/>
        <v/>
      </c>
    </row>
    <row r="10434" spans="1:38" x14ac:dyDescent="0.2">
      <c r="A10434" t="s">
        <v>26838</v>
      </c>
      <c r="B10434" t="s">
        <v>33</v>
      </c>
      <c r="C10434" t="s">
        <v>26839</v>
      </c>
      <c r="D10434" s="1">
        <v>41428</v>
      </c>
      <c r="E10434" s="1">
        <v>43663</v>
      </c>
      <c r="F10434" t="s">
        <v>474</v>
      </c>
      <c r="I10434">
        <v>100</v>
      </c>
      <c r="J10434">
        <v>0</v>
      </c>
      <c r="K10434">
        <v>0</v>
      </c>
      <c r="L10434">
        <v>292</v>
      </c>
      <c r="M10434">
        <v>292</v>
      </c>
      <c r="N10434" t="s">
        <v>20</v>
      </c>
      <c r="O10434" t="s">
        <v>26840</v>
      </c>
      <c r="P10434" t="s">
        <v>28</v>
      </c>
      <c r="Q10434" t="s">
        <v>34233</v>
      </c>
      <c r="R10434" t="s">
        <v>34233</v>
      </c>
      <c r="S10434" t="s">
        <v>32627</v>
      </c>
      <c r="T10434" t="s">
        <v>34418</v>
      </c>
      <c r="U10434" t="s">
        <v>33675</v>
      </c>
      <c r="V10434" t="s">
        <v>33676</v>
      </c>
      <c r="W10434">
        <v>110</v>
      </c>
      <c r="X10434">
        <v>1</v>
      </c>
      <c r="Y10434">
        <v>1</v>
      </c>
      <c r="Z10434">
        <v>110</v>
      </c>
      <c r="AA10434">
        <v>5</v>
      </c>
      <c r="AD10434" t="str">
        <f t="shared" si="1611"/>
        <v/>
      </c>
      <c r="AE10434" t="str">
        <f t="shared" si="1619"/>
        <v/>
      </c>
      <c r="AF10434">
        <f t="shared" si="1612"/>
        <v>110</v>
      </c>
      <c r="AG10434" t="str">
        <f t="shared" ref="AG10434:AG10465" si="1620">IF((S10434&lt;&gt;"tühi")*(AC10434&lt;&gt;""),AC10434,"")</f>
        <v/>
      </c>
      <c r="AH10434" t="str">
        <f t="shared" si="1614"/>
        <v/>
      </c>
      <c r="AI10434">
        <v>0.14499999999999999</v>
      </c>
      <c r="AJ10434" t="str">
        <f t="shared" si="1616"/>
        <v/>
      </c>
      <c r="AK10434" t="str">
        <f t="shared" si="1615"/>
        <v/>
      </c>
      <c r="AL10434" t="str">
        <f t="shared" si="1618"/>
        <v/>
      </c>
    </row>
    <row r="10435" spans="1:38" x14ac:dyDescent="0.2">
      <c r="A10435" t="s">
        <v>31841</v>
      </c>
      <c r="B10435" t="s">
        <v>33</v>
      </c>
      <c r="C10435" t="s">
        <v>31842</v>
      </c>
      <c r="D10435" s="1">
        <v>44110</v>
      </c>
      <c r="E10435" s="1">
        <v>44148</v>
      </c>
      <c r="F10435" t="s">
        <v>474</v>
      </c>
      <c r="I10435">
        <v>100</v>
      </c>
      <c r="J10435">
        <v>0</v>
      </c>
      <c r="K10435">
        <v>0</v>
      </c>
      <c r="L10435">
        <v>745</v>
      </c>
      <c r="M10435">
        <v>745</v>
      </c>
      <c r="N10435" t="s">
        <v>20</v>
      </c>
      <c r="O10435" t="s">
        <v>26840</v>
      </c>
      <c r="P10435" t="s">
        <v>28</v>
      </c>
      <c r="Q10435" t="s">
        <v>34233</v>
      </c>
      <c r="R10435" t="s">
        <v>34233</v>
      </c>
      <c r="S10435" t="s">
        <v>32627</v>
      </c>
      <c r="T10435" t="s">
        <v>34233</v>
      </c>
      <c r="AD10435" t="str">
        <f t="shared" ref="AD10435:AD10498" si="1621">IF((S10435="tühi")*(F10435&lt;&gt;"Elamumaa")*(G10435&lt;&gt;"Elamumaa")*(H10435&lt;&gt;"Elamumaa"),IF(Z10435=0,"",Z10435),"")</f>
        <v/>
      </c>
      <c r="AE10435" t="str">
        <f t="shared" si="1619"/>
        <v/>
      </c>
      <c r="AF10435" t="str">
        <f t="shared" ref="AF10435:AF10498" si="1622">IF((S10435&lt;&gt;"tühi")*(F10435&lt;&gt;"Elamumaa")*(G10435&lt;&gt;"Elamumaa")*(H10435&lt;&gt;"Elamumaa"),IF(Z10435=0,"",Z10435),"")</f>
        <v/>
      </c>
      <c r="AG10435" t="str">
        <f t="shared" si="1620"/>
        <v/>
      </c>
      <c r="AH10435" t="str">
        <f t="shared" si="1614"/>
        <v/>
      </c>
      <c r="AI10435">
        <v>0.14499999999999999</v>
      </c>
      <c r="AJ10435" t="str">
        <f t="shared" si="1616"/>
        <v/>
      </c>
      <c r="AK10435" t="str">
        <f t="shared" si="1615"/>
        <v/>
      </c>
      <c r="AL10435" t="str">
        <f t="shared" si="1618"/>
        <v/>
      </c>
    </row>
    <row r="10436" spans="1:38" x14ac:dyDescent="0.2">
      <c r="A10436" t="s">
        <v>31396</v>
      </c>
      <c r="B10436" t="s">
        <v>33</v>
      </c>
      <c r="C10436" t="s">
        <v>31397</v>
      </c>
      <c r="D10436" s="1">
        <v>43929</v>
      </c>
      <c r="E10436" s="1">
        <v>43929</v>
      </c>
      <c r="F10436" t="s">
        <v>474</v>
      </c>
      <c r="I10436">
        <v>100</v>
      </c>
      <c r="J10436">
        <v>0</v>
      </c>
      <c r="K10436">
        <v>0</v>
      </c>
      <c r="L10436">
        <v>1017</v>
      </c>
      <c r="M10436">
        <v>1017</v>
      </c>
      <c r="N10436" t="s">
        <v>20</v>
      </c>
      <c r="O10436" t="s">
        <v>26840</v>
      </c>
      <c r="P10436" t="s">
        <v>28</v>
      </c>
      <c r="Q10436" t="s">
        <v>32812</v>
      </c>
      <c r="R10436">
        <v>2</v>
      </c>
      <c r="S10436" t="s">
        <v>32627</v>
      </c>
      <c r="T10436" t="s">
        <v>34233</v>
      </c>
      <c r="AD10436" t="str">
        <f t="shared" si="1621"/>
        <v/>
      </c>
      <c r="AE10436" t="str">
        <f t="shared" si="1619"/>
        <v/>
      </c>
      <c r="AF10436" t="str">
        <f t="shared" si="1622"/>
        <v/>
      </c>
      <c r="AG10436" t="str">
        <f t="shared" si="1620"/>
        <v/>
      </c>
      <c r="AH10436" t="str">
        <f t="shared" si="1614"/>
        <v/>
      </c>
      <c r="AI10436">
        <v>0.14499999999999999</v>
      </c>
      <c r="AJ10436">
        <v>2</v>
      </c>
      <c r="AK10436" t="str">
        <f t="shared" si="1615"/>
        <v/>
      </c>
      <c r="AL10436" t="str">
        <f t="shared" si="1618"/>
        <v/>
      </c>
    </row>
    <row r="10437" spans="1:38" x14ac:dyDescent="0.2">
      <c r="A10437" t="s">
        <v>11716</v>
      </c>
      <c r="B10437" t="s">
        <v>33</v>
      </c>
      <c r="C10437" t="s">
        <v>11717</v>
      </c>
      <c r="D10437" s="1">
        <v>36563</v>
      </c>
      <c r="E10437" s="1">
        <v>43663</v>
      </c>
      <c r="F10437" t="s">
        <v>19</v>
      </c>
      <c r="I10437">
        <v>100</v>
      </c>
      <c r="J10437">
        <v>0</v>
      </c>
      <c r="K10437">
        <v>0</v>
      </c>
      <c r="L10437">
        <v>44</v>
      </c>
      <c r="M10437">
        <v>44</v>
      </c>
      <c r="N10437" t="s">
        <v>20</v>
      </c>
      <c r="O10437" t="s">
        <v>11718</v>
      </c>
      <c r="P10437" t="s">
        <v>28</v>
      </c>
      <c r="Q10437" t="s">
        <v>34233</v>
      </c>
      <c r="R10437" t="s">
        <v>34233</v>
      </c>
      <c r="S10437" t="s">
        <v>32627</v>
      </c>
      <c r="T10437" t="s">
        <v>34707</v>
      </c>
      <c r="AD10437" t="str">
        <f t="shared" si="1621"/>
        <v/>
      </c>
      <c r="AE10437" t="str">
        <f t="shared" si="1619"/>
        <v/>
      </c>
      <c r="AF10437" t="str">
        <f t="shared" si="1622"/>
        <v/>
      </c>
      <c r="AG10437" t="str">
        <f t="shared" si="1620"/>
        <v/>
      </c>
      <c r="AH10437" t="str">
        <f t="shared" si="1614"/>
        <v/>
      </c>
      <c r="AI10437">
        <v>0.14499999999999999</v>
      </c>
      <c r="AJ10437" t="str">
        <f t="shared" si="1616"/>
        <v/>
      </c>
      <c r="AK10437" t="str">
        <f t="shared" si="1615"/>
        <v/>
      </c>
      <c r="AL10437" t="str">
        <f t="shared" si="1618"/>
        <v/>
      </c>
    </row>
    <row r="10438" spans="1:38" x14ac:dyDescent="0.2">
      <c r="A10438" t="s">
        <v>11728</v>
      </c>
      <c r="B10438" t="s">
        <v>33</v>
      </c>
      <c r="C10438" t="s">
        <v>11729</v>
      </c>
      <c r="D10438" s="1">
        <v>36563</v>
      </c>
      <c r="E10438" s="1">
        <v>43663</v>
      </c>
      <c r="F10438" t="s">
        <v>19</v>
      </c>
      <c r="I10438">
        <v>100</v>
      </c>
      <c r="J10438">
        <v>0</v>
      </c>
      <c r="K10438">
        <v>0</v>
      </c>
      <c r="L10438">
        <v>40</v>
      </c>
      <c r="M10438">
        <v>40</v>
      </c>
      <c r="N10438" t="s">
        <v>20</v>
      </c>
      <c r="O10438" t="s">
        <v>11730</v>
      </c>
      <c r="P10438" t="s">
        <v>28</v>
      </c>
      <c r="Q10438" t="s">
        <v>34233</v>
      </c>
      <c r="R10438" t="s">
        <v>34233</v>
      </c>
      <c r="S10438" t="s">
        <v>32627</v>
      </c>
      <c r="T10438" t="s">
        <v>34708</v>
      </c>
      <c r="AD10438" t="str">
        <f t="shared" si="1621"/>
        <v/>
      </c>
      <c r="AE10438" t="str">
        <f t="shared" si="1619"/>
        <v/>
      </c>
      <c r="AF10438" t="str">
        <f t="shared" si="1622"/>
        <v/>
      </c>
      <c r="AG10438" t="str">
        <f t="shared" si="1620"/>
        <v/>
      </c>
      <c r="AH10438" t="str">
        <f t="shared" si="1614"/>
        <v/>
      </c>
      <c r="AI10438">
        <v>0.14499999999999999</v>
      </c>
      <c r="AJ10438" t="str">
        <f t="shared" si="1616"/>
        <v/>
      </c>
      <c r="AK10438" t="str">
        <f t="shared" si="1615"/>
        <v/>
      </c>
      <c r="AL10438" t="str">
        <f t="shared" si="1618"/>
        <v/>
      </c>
    </row>
    <row r="10439" spans="1:38" x14ac:dyDescent="0.2">
      <c r="A10439" t="s">
        <v>9283</v>
      </c>
      <c r="B10439" t="s">
        <v>33</v>
      </c>
      <c r="C10439" t="s">
        <v>9284</v>
      </c>
      <c r="D10439" s="1">
        <v>36441</v>
      </c>
      <c r="E10439" s="1">
        <v>43663</v>
      </c>
      <c r="F10439" t="s">
        <v>19</v>
      </c>
      <c r="I10439">
        <v>100</v>
      </c>
      <c r="J10439">
        <v>0</v>
      </c>
      <c r="K10439">
        <v>0</v>
      </c>
      <c r="L10439">
        <v>40</v>
      </c>
      <c r="M10439">
        <v>40</v>
      </c>
      <c r="N10439" t="s">
        <v>20</v>
      </c>
      <c r="P10439" t="s">
        <v>2356</v>
      </c>
      <c r="Q10439" t="s">
        <v>34233</v>
      </c>
      <c r="R10439" t="s">
        <v>34233</v>
      </c>
      <c r="S10439" t="s">
        <v>32627</v>
      </c>
      <c r="T10439" t="s">
        <v>34709</v>
      </c>
      <c r="AD10439" t="str">
        <f t="shared" si="1621"/>
        <v/>
      </c>
      <c r="AE10439" t="str">
        <f t="shared" si="1619"/>
        <v/>
      </c>
      <c r="AF10439" t="str">
        <f t="shared" si="1622"/>
        <v/>
      </c>
      <c r="AG10439" t="str">
        <f t="shared" si="1620"/>
        <v/>
      </c>
      <c r="AH10439" t="str">
        <f t="shared" si="1614"/>
        <v/>
      </c>
      <c r="AI10439">
        <v>0.14499999999999999</v>
      </c>
      <c r="AJ10439" t="str">
        <f t="shared" si="1616"/>
        <v/>
      </c>
      <c r="AK10439" t="str">
        <f t="shared" si="1615"/>
        <v/>
      </c>
      <c r="AL10439" t="str">
        <f t="shared" si="1618"/>
        <v/>
      </c>
    </row>
    <row r="10440" spans="1:38" x14ac:dyDescent="0.2">
      <c r="A10440" t="s">
        <v>11763</v>
      </c>
      <c r="B10440" t="s">
        <v>33</v>
      </c>
      <c r="C10440" t="s">
        <v>11764</v>
      </c>
      <c r="D10440" s="1">
        <v>36563</v>
      </c>
      <c r="E10440" s="1">
        <v>43663</v>
      </c>
      <c r="F10440" t="s">
        <v>19</v>
      </c>
      <c r="I10440">
        <v>100</v>
      </c>
      <c r="J10440">
        <v>0</v>
      </c>
      <c r="K10440">
        <v>0</v>
      </c>
      <c r="L10440">
        <v>41</v>
      </c>
      <c r="M10440">
        <v>41</v>
      </c>
      <c r="N10440" t="s">
        <v>20</v>
      </c>
      <c r="O10440" t="s">
        <v>11765</v>
      </c>
      <c r="P10440" t="s">
        <v>28</v>
      </c>
      <c r="Q10440" t="s">
        <v>34233</v>
      </c>
      <c r="R10440" t="s">
        <v>34233</v>
      </c>
      <c r="S10440" t="s">
        <v>32627</v>
      </c>
      <c r="T10440" t="s">
        <v>34710</v>
      </c>
      <c r="AD10440" t="str">
        <f t="shared" si="1621"/>
        <v/>
      </c>
      <c r="AE10440" t="str">
        <f t="shared" si="1619"/>
        <v/>
      </c>
      <c r="AF10440" t="str">
        <f t="shared" si="1622"/>
        <v/>
      </c>
      <c r="AG10440" t="str">
        <f t="shared" si="1620"/>
        <v/>
      </c>
      <c r="AH10440" t="str">
        <f t="shared" si="1614"/>
        <v/>
      </c>
      <c r="AI10440">
        <v>0.14499999999999999</v>
      </c>
      <c r="AJ10440" t="str">
        <f t="shared" si="1616"/>
        <v/>
      </c>
      <c r="AK10440" t="str">
        <f t="shared" si="1615"/>
        <v/>
      </c>
      <c r="AL10440" t="str">
        <f t="shared" si="1618"/>
        <v/>
      </c>
    </row>
    <row r="10441" spans="1:38" x14ac:dyDescent="0.2">
      <c r="A10441" t="s">
        <v>12215</v>
      </c>
      <c r="B10441" t="s">
        <v>33</v>
      </c>
      <c r="C10441" t="s">
        <v>12216</v>
      </c>
      <c r="D10441" s="1">
        <v>36563</v>
      </c>
      <c r="E10441" s="1">
        <v>43663</v>
      </c>
      <c r="F10441" t="s">
        <v>19</v>
      </c>
      <c r="I10441">
        <v>100</v>
      </c>
      <c r="J10441">
        <v>0</v>
      </c>
      <c r="K10441">
        <v>0</v>
      </c>
      <c r="L10441">
        <v>39</v>
      </c>
      <c r="M10441">
        <v>39</v>
      </c>
      <c r="N10441" t="s">
        <v>20</v>
      </c>
      <c r="O10441" t="s">
        <v>12217</v>
      </c>
      <c r="P10441" t="s">
        <v>28</v>
      </c>
      <c r="Q10441" t="s">
        <v>34233</v>
      </c>
      <c r="R10441" t="s">
        <v>34233</v>
      </c>
      <c r="S10441" t="s">
        <v>32627</v>
      </c>
      <c r="T10441" t="s">
        <v>34711</v>
      </c>
      <c r="AD10441" t="str">
        <f t="shared" si="1621"/>
        <v/>
      </c>
      <c r="AE10441" t="str">
        <f t="shared" si="1619"/>
        <v/>
      </c>
      <c r="AF10441" t="str">
        <f t="shared" si="1622"/>
        <v/>
      </c>
      <c r="AG10441" t="str">
        <f t="shared" si="1620"/>
        <v/>
      </c>
      <c r="AH10441" t="str">
        <f t="shared" si="1614"/>
        <v/>
      </c>
      <c r="AI10441">
        <v>0.14499999999999999</v>
      </c>
      <c r="AJ10441" t="str">
        <f t="shared" si="1616"/>
        <v/>
      </c>
      <c r="AK10441" t="str">
        <f t="shared" si="1615"/>
        <v/>
      </c>
      <c r="AL10441" t="str">
        <f t="shared" si="1618"/>
        <v/>
      </c>
    </row>
    <row r="10442" spans="1:38" x14ac:dyDescent="0.2">
      <c r="A10442" t="s">
        <v>9280</v>
      </c>
      <c r="B10442" t="s">
        <v>33</v>
      </c>
      <c r="C10442" t="s">
        <v>9281</v>
      </c>
      <c r="D10442" s="1">
        <v>36441</v>
      </c>
      <c r="E10442" s="1">
        <v>43663</v>
      </c>
      <c r="F10442" t="s">
        <v>19</v>
      </c>
      <c r="I10442">
        <v>100</v>
      </c>
      <c r="J10442">
        <v>0</v>
      </c>
      <c r="K10442">
        <v>0</v>
      </c>
      <c r="L10442">
        <v>40</v>
      </c>
      <c r="M10442">
        <v>40</v>
      </c>
      <c r="N10442" t="s">
        <v>20</v>
      </c>
      <c r="O10442" t="s">
        <v>9282</v>
      </c>
      <c r="P10442" t="s">
        <v>28</v>
      </c>
      <c r="Q10442" t="s">
        <v>34233</v>
      </c>
      <c r="R10442" t="s">
        <v>34233</v>
      </c>
      <c r="S10442" t="s">
        <v>32627</v>
      </c>
      <c r="T10442" t="s">
        <v>34712</v>
      </c>
      <c r="AD10442" t="str">
        <f t="shared" si="1621"/>
        <v/>
      </c>
      <c r="AE10442" t="str">
        <f t="shared" si="1619"/>
        <v/>
      </c>
      <c r="AF10442" t="str">
        <f t="shared" si="1622"/>
        <v/>
      </c>
      <c r="AG10442" t="str">
        <f t="shared" si="1620"/>
        <v/>
      </c>
      <c r="AH10442" t="str">
        <f t="shared" si="1614"/>
        <v/>
      </c>
      <c r="AI10442">
        <v>0.14499999999999999</v>
      </c>
      <c r="AJ10442" t="str">
        <f t="shared" si="1616"/>
        <v/>
      </c>
      <c r="AK10442" t="str">
        <f t="shared" si="1615"/>
        <v/>
      </c>
      <c r="AL10442" t="str">
        <f t="shared" si="1618"/>
        <v/>
      </c>
    </row>
    <row r="10443" spans="1:38" x14ac:dyDescent="0.2">
      <c r="A10443" t="s">
        <v>11244</v>
      </c>
      <c r="B10443" t="s">
        <v>33</v>
      </c>
      <c r="C10443" t="s">
        <v>11245</v>
      </c>
      <c r="D10443" s="1">
        <v>36564</v>
      </c>
      <c r="E10443" s="1">
        <v>43663</v>
      </c>
      <c r="F10443" t="s">
        <v>19</v>
      </c>
      <c r="I10443">
        <v>100</v>
      </c>
      <c r="J10443">
        <v>0</v>
      </c>
      <c r="K10443">
        <v>0</v>
      </c>
      <c r="L10443">
        <v>40</v>
      </c>
      <c r="M10443">
        <v>40</v>
      </c>
      <c r="N10443" t="s">
        <v>20</v>
      </c>
      <c r="O10443" t="s">
        <v>11246</v>
      </c>
      <c r="P10443" t="s">
        <v>28</v>
      </c>
      <c r="Q10443" t="s">
        <v>34233</v>
      </c>
      <c r="R10443" t="s">
        <v>34233</v>
      </c>
      <c r="S10443" t="s">
        <v>32627</v>
      </c>
      <c r="T10443" t="s">
        <v>34713</v>
      </c>
      <c r="AD10443" t="str">
        <f t="shared" si="1621"/>
        <v/>
      </c>
      <c r="AE10443" t="str">
        <f t="shared" si="1619"/>
        <v/>
      </c>
      <c r="AF10443" t="str">
        <f t="shared" si="1622"/>
        <v/>
      </c>
      <c r="AG10443" t="str">
        <f t="shared" si="1620"/>
        <v/>
      </c>
      <c r="AH10443" t="str">
        <f t="shared" si="1614"/>
        <v/>
      </c>
      <c r="AI10443">
        <v>0.14499999999999999</v>
      </c>
      <c r="AJ10443" t="str">
        <f t="shared" si="1616"/>
        <v/>
      </c>
      <c r="AK10443" t="str">
        <f t="shared" si="1615"/>
        <v/>
      </c>
      <c r="AL10443" t="str">
        <f t="shared" si="1618"/>
        <v/>
      </c>
    </row>
    <row r="10444" spans="1:38" x14ac:dyDescent="0.2">
      <c r="A10444" t="s">
        <v>11241</v>
      </c>
      <c r="B10444" t="s">
        <v>33</v>
      </c>
      <c r="C10444" t="s">
        <v>11242</v>
      </c>
      <c r="D10444" s="1">
        <v>36564</v>
      </c>
      <c r="E10444" s="1">
        <v>43663</v>
      </c>
      <c r="F10444" t="s">
        <v>19</v>
      </c>
      <c r="I10444">
        <v>100</v>
      </c>
      <c r="J10444">
        <v>0</v>
      </c>
      <c r="K10444">
        <v>0</v>
      </c>
      <c r="L10444">
        <v>40</v>
      </c>
      <c r="M10444">
        <v>40</v>
      </c>
      <c r="N10444" t="s">
        <v>20</v>
      </c>
      <c r="O10444" t="s">
        <v>11243</v>
      </c>
      <c r="P10444" t="s">
        <v>28</v>
      </c>
      <c r="Q10444" t="s">
        <v>34233</v>
      </c>
      <c r="R10444" t="s">
        <v>34233</v>
      </c>
      <c r="S10444" t="s">
        <v>32627</v>
      </c>
      <c r="T10444" t="s">
        <v>34714</v>
      </c>
      <c r="AD10444" t="str">
        <f t="shared" si="1621"/>
        <v/>
      </c>
      <c r="AE10444" t="str">
        <f t="shared" si="1619"/>
        <v/>
      </c>
      <c r="AF10444" t="str">
        <f t="shared" si="1622"/>
        <v/>
      </c>
      <c r="AG10444" t="str">
        <f t="shared" si="1620"/>
        <v/>
      </c>
      <c r="AH10444" t="str">
        <f t="shared" si="1614"/>
        <v/>
      </c>
      <c r="AI10444">
        <v>0.14499999999999999</v>
      </c>
      <c r="AJ10444" t="str">
        <f t="shared" si="1616"/>
        <v/>
      </c>
      <c r="AK10444" t="str">
        <f t="shared" si="1615"/>
        <v/>
      </c>
      <c r="AL10444" t="str">
        <f t="shared" si="1618"/>
        <v/>
      </c>
    </row>
    <row r="10445" spans="1:38" x14ac:dyDescent="0.2">
      <c r="A10445" t="s">
        <v>12177</v>
      </c>
      <c r="B10445" t="s">
        <v>33</v>
      </c>
      <c r="C10445" t="s">
        <v>12178</v>
      </c>
      <c r="D10445" s="1">
        <v>36558</v>
      </c>
      <c r="E10445" s="1">
        <v>43663</v>
      </c>
      <c r="F10445" t="s">
        <v>19</v>
      </c>
      <c r="I10445">
        <v>100</v>
      </c>
      <c r="J10445">
        <v>0</v>
      </c>
      <c r="K10445">
        <v>0</v>
      </c>
      <c r="L10445">
        <v>40</v>
      </c>
      <c r="M10445">
        <v>40</v>
      </c>
      <c r="N10445" t="s">
        <v>20</v>
      </c>
      <c r="O10445" t="s">
        <v>12179</v>
      </c>
      <c r="P10445" t="s">
        <v>28</v>
      </c>
      <c r="Q10445" t="s">
        <v>34233</v>
      </c>
      <c r="R10445" t="s">
        <v>34233</v>
      </c>
      <c r="S10445" t="s">
        <v>32627</v>
      </c>
      <c r="T10445" t="s">
        <v>34715</v>
      </c>
      <c r="AD10445" t="str">
        <f t="shared" si="1621"/>
        <v/>
      </c>
      <c r="AE10445" t="str">
        <f t="shared" si="1619"/>
        <v/>
      </c>
      <c r="AF10445" t="str">
        <f t="shared" si="1622"/>
        <v/>
      </c>
      <c r="AG10445" t="str">
        <f t="shared" si="1620"/>
        <v/>
      </c>
      <c r="AH10445" t="str">
        <f t="shared" si="1614"/>
        <v/>
      </c>
      <c r="AI10445">
        <v>0.14499999999999999</v>
      </c>
      <c r="AJ10445" t="str">
        <f t="shared" si="1616"/>
        <v/>
      </c>
      <c r="AK10445" t="str">
        <f t="shared" si="1615"/>
        <v/>
      </c>
      <c r="AL10445" t="str">
        <f t="shared" si="1618"/>
        <v/>
      </c>
    </row>
    <row r="10446" spans="1:38" x14ac:dyDescent="0.2">
      <c r="A10446" t="s">
        <v>11775</v>
      </c>
      <c r="B10446" t="s">
        <v>33</v>
      </c>
      <c r="C10446" t="s">
        <v>11776</v>
      </c>
      <c r="D10446" s="1">
        <v>36564</v>
      </c>
      <c r="E10446" s="1">
        <v>43663</v>
      </c>
      <c r="F10446" t="s">
        <v>19</v>
      </c>
      <c r="I10446">
        <v>100</v>
      </c>
      <c r="J10446">
        <v>0</v>
      </c>
      <c r="K10446">
        <v>0</v>
      </c>
      <c r="L10446">
        <v>40</v>
      </c>
      <c r="M10446">
        <v>40</v>
      </c>
      <c r="N10446" t="s">
        <v>20</v>
      </c>
      <c r="O10446" t="s">
        <v>11777</v>
      </c>
      <c r="P10446" t="s">
        <v>28</v>
      </c>
      <c r="Q10446" t="s">
        <v>34233</v>
      </c>
      <c r="R10446" t="s">
        <v>34233</v>
      </c>
      <c r="S10446" t="s">
        <v>32627</v>
      </c>
      <c r="T10446" t="s">
        <v>34716</v>
      </c>
      <c r="AD10446" t="str">
        <f t="shared" si="1621"/>
        <v/>
      </c>
      <c r="AE10446" t="str">
        <f t="shared" si="1619"/>
        <v/>
      </c>
      <c r="AF10446" t="str">
        <f t="shared" si="1622"/>
        <v/>
      </c>
      <c r="AG10446" t="str">
        <f t="shared" si="1620"/>
        <v/>
      </c>
      <c r="AH10446" t="str">
        <f t="shared" si="1614"/>
        <v/>
      </c>
      <c r="AI10446">
        <v>0.14499999999999999</v>
      </c>
      <c r="AJ10446" t="str">
        <f t="shared" si="1616"/>
        <v/>
      </c>
      <c r="AK10446" t="str">
        <f t="shared" si="1615"/>
        <v/>
      </c>
      <c r="AL10446" t="str">
        <f t="shared" si="1618"/>
        <v/>
      </c>
    </row>
    <row r="10447" spans="1:38" x14ac:dyDescent="0.2">
      <c r="A10447" t="s">
        <v>11772</v>
      </c>
      <c r="B10447" t="s">
        <v>33</v>
      </c>
      <c r="C10447" t="s">
        <v>11773</v>
      </c>
      <c r="D10447" s="1">
        <v>36564</v>
      </c>
      <c r="E10447" s="1">
        <v>43663</v>
      </c>
      <c r="F10447" t="s">
        <v>19</v>
      </c>
      <c r="I10447">
        <v>100</v>
      </c>
      <c r="J10447">
        <v>0</v>
      </c>
      <c r="K10447">
        <v>0</v>
      </c>
      <c r="L10447">
        <v>40</v>
      </c>
      <c r="M10447">
        <v>40</v>
      </c>
      <c r="N10447" t="s">
        <v>20</v>
      </c>
      <c r="O10447" t="s">
        <v>11774</v>
      </c>
      <c r="P10447" t="s">
        <v>28</v>
      </c>
      <c r="Q10447" t="s">
        <v>34233</v>
      </c>
      <c r="R10447" t="s">
        <v>34233</v>
      </c>
      <c r="S10447" t="s">
        <v>32627</v>
      </c>
      <c r="T10447" t="s">
        <v>34717</v>
      </c>
      <c r="AD10447" t="str">
        <f t="shared" si="1621"/>
        <v/>
      </c>
      <c r="AE10447" t="str">
        <f t="shared" si="1619"/>
        <v/>
      </c>
      <c r="AF10447" t="str">
        <f t="shared" si="1622"/>
        <v/>
      </c>
      <c r="AG10447" t="str">
        <f t="shared" si="1620"/>
        <v/>
      </c>
      <c r="AH10447" t="str">
        <f t="shared" si="1614"/>
        <v/>
      </c>
      <c r="AI10447">
        <v>0.14499999999999999</v>
      </c>
      <c r="AJ10447" t="str">
        <f t="shared" si="1616"/>
        <v/>
      </c>
      <c r="AK10447" t="str">
        <f t="shared" si="1615"/>
        <v/>
      </c>
      <c r="AL10447" t="str">
        <f t="shared" si="1618"/>
        <v/>
      </c>
    </row>
    <row r="10448" spans="1:38" x14ac:dyDescent="0.2">
      <c r="A10448" t="s">
        <v>12236</v>
      </c>
      <c r="B10448" t="s">
        <v>33</v>
      </c>
      <c r="C10448" t="s">
        <v>12237</v>
      </c>
      <c r="D10448" s="1">
        <v>36551</v>
      </c>
      <c r="E10448" s="1">
        <v>43663</v>
      </c>
      <c r="F10448" t="s">
        <v>19</v>
      </c>
      <c r="I10448">
        <v>100</v>
      </c>
      <c r="J10448">
        <v>0</v>
      </c>
      <c r="K10448">
        <v>0</v>
      </c>
      <c r="L10448">
        <v>40</v>
      </c>
      <c r="M10448">
        <v>40</v>
      </c>
      <c r="N10448" t="s">
        <v>20</v>
      </c>
      <c r="O10448" t="s">
        <v>12238</v>
      </c>
      <c r="P10448" t="s">
        <v>28</v>
      </c>
      <c r="Q10448" t="s">
        <v>34233</v>
      </c>
      <c r="R10448" t="s">
        <v>34233</v>
      </c>
      <c r="S10448" t="s">
        <v>32627</v>
      </c>
      <c r="T10448" t="s">
        <v>34718</v>
      </c>
      <c r="AD10448" t="str">
        <f t="shared" si="1621"/>
        <v/>
      </c>
      <c r="AE10448" t="str">
        <f t="shared" si="1619"/>
        <v/>
      </c>
      <c r="AF10448" t="str">
        <f t="shared" si="1622"/>
        <v/>
      </c>
      <c r="AG10448" t="str">
        <f t="shared" si="1620"/>
        <v/>
      </c>
      <c r="AH10448" t="str">
        <f t="shared" si="1614"/>
        <v/>
      </c>
      <c r="AI10448">
        <v>0.14499999999999999</v>
      </c>
      <c r="AJ10448" t="str">
        <f t="shared" si="1616"/>
        <v/>
      </c>
      <c r="AK10448" t="str">
        <f t="shared" si="1615"/>
        <v/>
      </c>
      <c r="AL10448" t="str">
        <f t="shared" si="1618"/>
        <v/>
      </c>
    </row>
    <row r="10449" spans="1:38" x14ac:dyDescent="0.2">
      <c r="A10449" t="s">
        <v>11769</v>
      </c>
      <c r="B10449" t="s">
        <v>33</v>
      </c>
      <c r="C10449" t="s">
        <v>11770</v>
      </c>
      <c r="D10449" s="1">
        <v>36564</v>
      </c>
      <c r="E10449" s="1">
        <v>43663</v>
      </c>
      <c r="F10449" t="s">
        <v>19</v>
      </c>
      <c r="I10449">
        <v>100</v>
      </c>
      <c r="J10449">
        <v>0</v>
      </c>
      <c r="K10449">
        <v>0</v>
      </c>
      <c r="L10449">
        <v>46</v>
      </c>
      <c r="M10449">
        <v>46</v>
      </c>
      <c r="N10449" t="s">
        <v>20</v>
      </c>
      <c r="O10449" t="s">
        <v>11771</v>
      </c>
      <c r="P10449" t="s">
        <v>28</v>
      </c>
      <c r="Q10449" t="s">
        <v>34233</v>
      </c>
      <c r="R10449" t="s">
        <v>34233</v>
      </c>
      <c r="S10449" t="s">
        <v>32627</v>
      </c>
      <c r="T10449" t="s">
        <v>34387</v>
      </c>
      <c r="AD10449" t="str">
        <f t="shared" si="1621"/>
        <v/>
      </c>
      <c r="AE10449" t="str">
        <f t="shared" si="1619"/>
        <v/>
      </c>
      <c r="AF10449" t="str">
        <f t="shared" si="1622"/>
        <v/>
      </c>
      <c r="AG10449" t="str">
        <f t="shared" si="1620"/>
        <v/>
      </c>
      <c r="AH10449" t="str">
        <f t="shared" si="1614"/>
        <v/>
      </c>
      <c r="AI10449">
        <v>0.14499999999999999</v>
      </c>
      <c r="AJ10449" t="str">
        <f t="shared" si="1616"/>
        <v/>
      </c>
      <c r="AK10449" t="str">
        <f t="shared" si="1615"/>
        <v/>
      </c>
      <c r="AL10449" t="str">
        <f t="shared" si="1618"/>
        <v/>
      </c>
    </row>
    <row r="10450" spans="1:38" x14ac:dyDescent="0.2">
      <c r="A10450" t="s">
        <v>12233</v>
      </c>
      <c r="B10450" t="s">
        <v>33</v>
      </c>
      <c r="C10450" t="s">
        <v>12234</v>
      </c>
      <c r="D10450" s="1">
        <v>36551</v>
      </c>
      <c r="E10450" s="1">
        <v>43663</v>
      </c>
      <c r="F10450" t="s">
        <v>19</v>
      </c>
      <c r="I10450">
        <v>100</v>
      </c>
      <c r="J10450">
        <v>0</v>
      </c>
      <c r="K10450">
        <v>0</v>
      </c>
      <c r="L10450">
        <v>40</v>
      </c>
      <c r="M10450">
        <v>40</v>
      </c>
      <c r="N10450" t="s">
        <v>20</v>
      </c>
      <c r="O10450" t="s">
        <v>12235</v>
      </c>
      <c r="P10450" t="s">
        <v>28</v>
      </c>
      <c r="Q10450" t="s">
        <v>34233</v>
      </c>
      <c r="R10450" t="s">
        <v>34233</v>
      </c>
      <c r="S10450" t="s">
        <v>32627</v>
      </c>
      <c r="T10450" t="s">
        <v>34719</v>
      </c>
      <c r="AD10450" t="str">
        <f t="shared" si="1621"/>
        <v/>
      </c>
      <c r="AE10450" t="str">
        <f t="shared" si="1619"/>
        <v/>
      </c>
      <c r="AF10450" t="str">
        <f t="shared" si="1622"/>
        <v/>
      </c>
      <c r="AG10450" t="str">
        <f t="shared" si="1620"/>
        <v/>
      </c>
      <c r="AH10450" t="str">
        <f t="shared" si="1614"/>
        <v/>
      </c>
      <c r="AI10450">
        <v>0.14499999999999999</v>
      </c>
      <c r="AJ10450" t="str">
        <f t="shared" si="1616"/>
        <v/>
      </c>
      <c r="AK10450" t="str">
        <f t="shared" si="1615"/>
        <v/>
      </c>
      <c r="AL10450" t="str">
        <f t="shared" si="1618"/>
        <v/>
      </c>
    </row>
    <row r="10451" spans="1:38" x14ac:dyDescent="0.2">
      <c r="A10451" t="s">
        <v>12230</v>
      </c>
      <c r="B10451" t="s">
        <v>33</v>
      </c>
      <c r="C10451" t="s">
        <v>12231</v>
      </c>
      <c r="D10451" s="1">
        <v>36551</v>
      </c>
      <c r="E10451" s="1">
        <v>43663</v>
      </c>
      <c r="F10451" t="s">
        <v>19</v>
      </c>
      <c r="I10451">
        <v>100</v>
      </c>
      <c r="J10451">
        <v>0</v>
      </c>
      <c r="K10451">
        <v>0</v>
      </c>
      <c r="L10451">
        <v>40</v>
      </c>
      <c r="M10451">
        <v>40</v>
      </c>
      <c r="N10451" t="s">
        <v>20</v>
      </c>
      <c r="O10451" t="s">
        <v>12232</v>
      </c>
      <c r="P10451" t="s">
        <v>28</v>
      </c>
      <c r="Q10451" t="s">
        <v>34233</v>
      </c>
      <c r="R10451" t="s">
        <v>34233</v>
      </c>
      <c r="S10451" t="s">
        <v>32627</v>
      </c>
      <c r="T10451" t="s">
        <v>34720</v>
      </c>
      <c r="AD10451" t="str">
        <f t="shared" si="1621"/>
        <v/>
      </c>
      <c r="AE10451" t="str">
        <f t="shared" si="1619"/>
        <v/>
      </c>
      <c r="AF10451" t="str">
        <f t="shared" si="1622"/>
        <v/>
      </c>
      <c r="AG10451" t="str">
        <f t="shared" si="1620"/>
        <v/>
      </c>
      <c r="AH10451" t="str">
        <f t="shared" si="1614"/>
        <v/>
      </c>
      <c r="AI10451">
        <v>0.14499999999999999</v>
      </c>
      <c r="AJ10451" t="str">
        <f t="shared" si="1616"/>
        <v/>
      </c>
      <c r="AK10451" t="str">
        <f t="shared" si="1615"/>
        <v/>
      </c>
      <c r="AL10451" t="str">
        <f t="shared" si="1618"/>
        <v/>
      </c>
    </row>
    <row r="10452" spans="1:38" x14ac:dyDescent="0.2">
      <c r="A10452" t="s">
        <v>11719</v>
      </c>
      <c r="B10452" t="s">
        <v>33</v>
      </c>
      <c r="C10452" t="s">
        <v>11720</v>
      </c>
      <c r="D10452" s="1">
        <v>36563</v>
      </c>
      <c r="E10452" s="1">
        <v>43663</v>
      </c>
      <c r="F10452" t="s">
        <v>19</v>
      </c>
      <c r="I10452">
        <v>100</v>
      </c>
      <c r="J10452">
        <v>0</v>
      </c>
      <c r="K10452">
        <v>0</v>
      </c>
      <c r="L10452">
        <v>40</v>
      </c>
      <c r="M10452">
        <v>40</v>
      </c>
      <c r="N10452" t="s">
        <v>20</v>
      </c>
      <c r="O10452" t="s">
        <v>11721</v>
      </c>
      <c r="P10452" t="s">
        <v>28</v>
      </c>
      <c r="Q10452" t="s">
        <v>34233</v>
      </c>
      <c r="R10452" t="s">
        <v>34233</v>
      </c>
      <c r="S10452" t="s">
        <v>32627</v>
      </c>
      <c r="T10452" t="s">
        <v>34721</v>
      </c>
      <c r="AD10452" t="str">
        <f t="shared" si="1621"/>
        <v/>
      </c>
      <c r="AE10452" t="str">
        <f t="shared" si="1619"/>
        <v/>
      </c>
      <c r="AF10452" t="str">
        <f t="shared" si="1622"/>
        <v/>
      </c>
      <c r="AG10452" t="str">
        <f t="shared" si="1620"/>
        <v/>
      </c>
      <c r="AH10452" t="str">
        <f t="shared" si="1614"/>
        <v/>
      </c>
      <c r="AI10452">
        <v>0.14499999999999999</v>
      </c>
      <c r="AJ10452" t="str">
        <f t="shared" si="1616"/>
        <v/>
      </c>
      <c r="AK10452" t="str">
        <f t="shared" si="1615"/>
        <v/>
      </c>
      <c r="AL10452" t="str">
        <f t="shared" si="1618"/>
        <v/>
      </c>
    </row>
    <row r="10453" spans="1:38" x14ac:dyDescent="0.2">
      <c r="A10453" t="s">
        <v>11722</v>
      </c>
      <c r="B10453" t="s">
        <v>33</v>
      </c>
      <c r="C10453" t="s">
        <v>11723</v>
      </c>
      <c r="D10453" s="1">
        <v>36563</v>
      </c>
      <c r="E10453" s="1">
        <v>43663</v>
      </c>
      <c r="F10453" t="s">
        <v>19</v>
      </c>
      <c r="I10453">
        <v>100</v>
      </c>
      <c r="J10453">
        <v>0</v>
      </c>
      <c r="K10453">
        <v>0</v>
      </c>
      <c r="L10453">
        <v>40</v>
      </c>
      <c r="M10453">
        <v>40</v>
      </c>
      <c r="N10453" t="s">
        <v>20</v>
      </c>
      <c r="O10453" t="s">
        <v>11724</v>
      </c>
      <c r="P10453" t="s">
        <v>28</v>
      </c>
      <c r="Q10453" t="s">
        <v>34233</v>
      </c>
      <c r="R10453" t="s">
        <v>34233</v>
      </c>
      <c r="S10453" t="s">
        <v>32627</v>
      </c>
      <c r="T10453" t="s">
        <v>34722</v>
      </c>
      <c r="AD10453" t="str">
        <f t="shared" si="1621"/>
        <v/>
      </c>
      <c r="AE10453" t="str">
        <f t="shared" si="1619"/>
        <v/>
      </c>
      <c r="AF10453" t="str">
        <f t="shared" si="1622"/>
        <v/>
      </c>
      <c r="AG10453" t="str">
        <f t="shared" si="1620"/>
        <v/>
      </c>
      <c r="AH10453" t="str">
        <f t="shared" si="1614"/>
        <v/>
      </c>
      <c r="AI10453">
        <v>0.14499999999999999</v>
      </c>
      <c r="AJ10453" t="str">
        <f t="shared" si="1616"/>
        <v/>
      </c>
      <c r="AK10453" t="str">
        <f t="shared" si="1615"/>
        <v/>
      </c>
      <c r="AL10453" t="str">
        <f t="shared" si="1618"/>
        <v/>
      </c>
    </row>
    <row r="10454" spans="1:38" x14ac:dyDescent="0.2">
      <c r="A10454" t="s">
        <v>12541</v>
      </c>
      <c r="B10454" t="s">
        <v>33</v>
      </c>
      <c r="C10454" t="s">
        <v>12542</v>
      </c>
      <c r="D10454" s="1">
        <v>36711</v>
      </c>
      <c r="E10454" s="1">
        <v>43663</v>
      </c>
      <c r="F10454" t="s">
        <v>19</v>
      </c>
      <c r="I10454">
        <v>100</v>
      </c>
      <c r="J10454">
        <v>0</v>
      </c>
      <c r="K10454">
        <v>0</v>
      </c>
      <c r="L10454">
        <v>40</v>
      </c>
      <c r="M10454">
        <v>40</v>
      </c>
      <c r="N10454" t="s">
        <v>20</v>
      </c>
      <c r="O10454" t="s">
        <v>12543</v>
      </c>
      <c r="P10454" t="s">
        <v>28</v>
      </c>
      <c r="Q10454" t="s">
        <v>34233</v>
      </c>
      <c r="R10454" t="s">
        <v>34233</v>
      </c>
      <c r="S10454" t="s">
        <v>32627</v>
      </c>
      <c r="T10454" t="s">
        <v>34723</v>
      </c>
      <c r="AD10454" t="str">
        <f t="shared" si="1621"/>
        <v/>
      </c>
      <c r="AE10454" t="str">
        <f t="shared" si="1619"/>
        <v/>
      </c>
      <c r="AF10454" t="str">
        <f t="shared" si="1622"/>
        <v/>
      </c>
      <c r="AG10454" t="str">
        <f t="shared" si="1620"/>
        <v/>
      </c>
      <c r="AH10454" t="str">
        <f t="shared" si="1614"/>
        <v/>
      </c>
      <c r="AI10454">
        <v>0.14499999999999999</v>
      </c>
      <c r="AJ10454" t="str">
        <f t="shared" si="1616"/>
        <v/>
      </c>
      <c r="AK10454" t="str">
        <f t="shared" si="1615"/>
        <v/>
      </c>
      <c r="AL10454" t="str">
        <f t="shared" si="1618"/>
        <v/>
      </c>
    </row>
    <row r="10455" spans="1:38" x14ac:dyDescent="0.2">
      <c r="A10455" t="s">
        <v>11725</v>
      </c>
      <c r="B10455" t="s">
        <v>33</v>
      </c>
      <c r="C10455" t="s">
        <v>11726</v>
      </c>
      <c r="D10455" s="1">
        <v>36563</v>
      </c>
      <c r="E10455" s="1">
        <v>43663</v>
      </c>
      <c r="F10455" t="s">
        <v>19</v>
      </c>
      <c r="I10455">
        <v>100</v>
      </c>
      <c r="J10455">
        <v>0</v>
      </c>
      <c r="K10455">
        <v>0</v>
      </c>
      <c r="L10455">
        <v>40</v>
      </c>
      <c r="M10455">
        <v>40</v>
      </c>
      <c r="N10455" t="s">
        <v>20</v>
      </c>
      <c r="O10455" t="s">
        <v>11727</v>
      </c>
      <c r="P10455" t="s">
        <v>28</v>
      </c>
      <c r="Q10455" t="s">
        <v>34233</v>
      </c>
      <c r="R10455" t="s">
        <v>34233</v>
      </c>
      <c r="S10455" t="s">
        <v>32627</v>
      </c>
      <c r="T10455" t="s">
        <v>34724</v>
      </c>
      <c r="AD10455" t="str">
        <f t="shared" si="1621"/>
        <v/>
      </c>
      <c r="AE10455" t="str">
        <f t="shared" si="1619"/>
        <v/>
      </c>
      <c r="AF10455" t="str">
        <f t="shared" si="1622"/>
        <v/>
      </c>
      <c r="AG10455" t="str">
        <f t="shared" si="1620"/>
        <v/>
      </c>
      <c r="AH10455" t="str">
        <f t="shared" si="1614"/>
        <v/>
      </c>
      <c r="AI10455">
        <v>0.14499999999999999</v>
      </c>
      <c r="AJ10455" t="str">
        <f t="shared" si="1616"/>
        <v/>
      </c>
      <c r="AK10455" t="str">
        <f t="shared" si="1615"/>
        <v/>
      </c>
      <c r="AL10455" t="str">
        <f t="shared" si="1618"/>
        <v/>
      </c>
    </row>
    <row r="10456" spans="1:38" x14ac:dyDescent="0.2">
      <c r="A10456" t="s">
        <v>9285</v>
      </c>
      <c r="B10456" t="s">
        <v>33</v>
      </c>
      <c r="C10456" t="s">
        <v>9286</v>
      </c>
      <c r="D10456" s="1">
        <v>36441</v>
      </c>
      <c r="E10456" s="1">
        <v>43663</v>
      </c>
      <c r="F10456" t="s">
        <v>19</v>
      </c>
      <c r="I10456">
        <v>100</v>
      </c>
      <c r="J10456">
        <v>0</v>
      </c>
      <c r="K10456">
        <v>0</v>
      </c>
      <c r="L10456">
        <v>40</v>
      </c>
      <c r="M10456">
        <v>40</v>
      </c>
      <c r="N10456" t="s">
        <v>20</v>
      </c>
      <c r="O10456" t="s">
        <v>9287</v>
      </c>
      <c r="P10456" t="s">
        <v>28</v>
      </c>
      <c r="Q10456" t="s">
        <v>34233</v>
      </c>
      <c r="R10456" t="s">
        <v>34233</v>
      </c>
      <c r="S10456" t="s">
        <v>32627</v>
      </c>
      <c r="T10456" t="s">
        <v>34725</v>
      </c>
      <c r="AD10456" t="str">
        <f t="shared" si="1621"/>
        <v/>
      </c>
      <c r="AE10456" t="str">
        <f t="shared" si="1619"/>
        <v/>
      </c>
      <c r="AF10456" t="str">
        <f t="shared" si="1622"/>
        <v/>
      </c>
      <c r="AG10456" t="str">
        <f t="shared" si="1620"/>
        <v/>
      </c>
      <c r="AH10456" t="str">
        <f t="shared" si="1614"/>
        <v/>
      </c>
      <c r="AI10456">
        <v>0.14499999999999999</v>
      </c>
      <c r="AJ10456" t="str">
        <f t="shared" si="1616"/>
        <v/>
      </c>
      <c r="AK10456" t="str">
        <f t="shared" si="1615"/>
        <v/>
      </c>
      <c r="AL10456" t="str">
        <f t="shared" si="1618"/>
        <v/>
      </c>
    </row>
    <row r="10457" spans="1:38" x14ac:dyDescent="0.2">
      <c r="A10457" t="s">
        <v>9483</v>
      </c>
      <c r="B10457" t="s">
        <v>33</v>
      </c>
      <c r="C10457" t="s">
        <v>9484</v>
      </c>
      <c r="D10457" s="1">
        <v>36417</v>
      </c>
      <c r="E10457" s="1">
        <v>43663</v>
      </c>
      <c r="F10457" t="s">
        <v>19</v>
      </c>
      <c r="I10457">
        <v>100</v>
      </c>
      <c r="J10457">
        <v>0</v>
      </c>
      <c r="K10457">
        <v>0</v>
      </c>
      <c r="L10457">
        <v>44</v>
      </c>
      <c r="M10457">
        <v>44</v>
      </c>
      <c r="N10457" t="s">
        <v>20</v>
      </c>
      <c r="O10457" t="s">
        <v>9485</v>
      </c>
      <c r="P10457" t="s">
        <v>28</v>
      </c>
      <c r="Q10457" t="s">
        <v>34233</v>
      </c>
      <c r="R10457" t="s">
        <v>34233</v>
      </c>
      <c r="S10457" t="s">
        <v>32627</v>
      </c>
      <c r="T10457" t="s">
        <v>34707</v>
      </c>
      <c r="AD10457" t="str">
        <f t="shared" si="1621"/>
        <v/>
      </c>
      <c r="AE10457" t="str">
        <f t="shared" si="1619"/>
        <v/>
      </c>
      <c r="AF10457" t="str">
        <f t="shared" si="1622"/>
        <v/>
      </c>
      <c r="AG10457" t="str">
        <f t="shared" si="1620"/>
        <v/>
      </c>
      <c r="AH10457" t="str">
        <f t="shared" si="1614"/>
        <v/>
      </c>
      <c r="AI10457">
        <v>0.14499999999999999</v>
      </c>
      <c r="AJ10457" t="str">
        <f t="shared" si="1616"/>
        <v/>
      </c>
      <c r="AK10457" t="str">
        <f t="shared" si="1615"/>
        <v/>
      </c>
      <c r="AL10457" t="str">
        <f t="shared" si="1618"/>
        <v/>
      </c>
    </row>
    <row r="10458" spans="1:38" x14ac:dyDescent="0.2">
      <c r="A10458" t="s">
        <v>10616</v>
      </c>
      <c r="B10458" t="s">
        <v>33</v>
      </c>
      <c r="C10458" t="s">
        <v>10617</v>
      </c>
      <c r="D10458" s="1">
        <v>36417</v>
      </c>
      <c r="E10458" s="1">
        <v>43663</v>
      </c>
      <c r="F10458" t="s">
        <v>19</v>
      </c>
      <c r="I10458">
        <v>100</v>
      </c>
      <c r="J10458">
        <v>0</v>
      </c>
      <c r="K10458">
        <v>0</v>
      </c>
      <c r="L10458">
        <v>39</v>
      </c>
      <c r="M10458">
        <v>39</v>
      </c>
      <c r="N10458" t="s">
        <v>20</v>
      </c>
      <c r="O10458" t="s">
        <v>10618</v>
      </c>
      <c r="P10458" t="s">
        <v>28</v>
      </c>
      <c r="Q10458" t="s">
        <v>34233</v>
      </c>
      <c r="R10458" t="s">
        <v>34233</v>
      </c>
      <c r="S10458" t="s">
        <v>32627</v>
      </c>
      <c r="T10458" t="s">
        <v>34708</v>
      </c>
      <c r="AD10458" t="str">
        <f t="shared" si="1621"/>
        <v/>
      </c>
      <c r="AE10458" t="str">
        <f t="shared" si="1619"/>
        <v/>
      </c>
      <c r="AF10458" t="str">
        <f t="shared" si="1622"/>
        <v/>
      </c>
      <c r="AG10458" t="str">
        <f t="shared" si="1620"/>
        <v/>
      </c>
      <c r="AH10458" t="str">
        <f t="shared" si="1614"/>
        <v/>
      </c>
      <c r="AI10458">
        <v>0.14499999999999999</v>
      </c>
      <c r="AJ10458" t="str">
        <f t="shared" si="1616"/>
        <v/>
      </c>
      <c r="AK10458" t="str">
        <f t="shared" si="1615"/>
        <v/>
      </c>
      <c r="AL10458" t="str">
        <f t="shared" si="1618"/>
        <v/>
      </c>
    </row>
    <row r="10459" spans="1:38" x14ac:dyDescent="0.2">
      <c r="A10459" t="s">
        <v>10613</v>
      </c>
      <c r="B10459" t="s">
        <v>33</v>
      </c>
      <c r="C10459" t="s">
        <v>10614</v>
      </c>
      <c r="D10459" s="1">
        <v>36417</v>
      </c>
      <c r="E10459" s="1">
        <v>43663</v>
      </c>
      <c r="F10459" t="s">
        <v>19</v>
      </c>
      <c r="I10459">
        <v>100</v>
      </c>
      <c r="J10459">
        <v>0</v>
      </c>
      <c r="K10459">
        <v>0</v>
      </c>
      <c r="L10459">
        <v>39</v>
      </c>
      <c r="M10459">
        <v>39</v>
      </c>
      <c r="N10459" t="s">
        <v>20</v>
      </c>
      <c r="O10459" t="s">
        <v>10615</v>
      </c>
      <c r="P10459" t="s">
        <v>28</v>
      </c>
      <c r="Q10459" t="s">
        <v>34233</v>
      </c>
      <c r="R10459" t="s">
        <v>34233</v>
      </c>
      <c r="S10459" t="s">
        <v>32627</v>
      </c>
      <c r="T10459" t="s">
        <v>34709</v>
      </c>
      <c r="AD10459" t="str">
        <f t="shared" si="1621"/>
        <v/>
      </c>
      <c r="AE10459" t="str">
        <f t="shared" si="1619"/>
        <v/>
      </c>
      <c r="AF10459" t="str">
        <f t="shared" si="1622"/>
        <v/>
      </c>
      <c r="AG10459" t="str">
        <f t="shared" si="1620"/>
        <v/>
      </c>
      <c r="AH10459" t="str">
        <f t="shared" si="1614"/>
        <v/>
      </c>
      <c r="AI10459">
        <v>0.14499999999999999</v>
      </c>
      <c r="AJ10459" t="str">
        <f t="shared" si="1616"/>
        <v/>
      </c>
      <c r="AK10459" t="str">
        <f t="shared" si="1615"/>
        <v/>
      </c>
      <c r="AL10459" t="str">
        <f t="shared" si="1618"/>
        <v/>
      </c>
    </row>
    <row r="10460" spans="1:38" x14ac:dyDescent="0.2">
      <c r="A10460" t="s">
        <v>10610</v>
      </c>
      <c r="B10460" t="s">
        <v>33</v>
      </c>
      <c r="C10460" t="s">
        <v>10611</v>
      </c>
      <c r="D10460" s="1">
        <v>36417</v>
      </c>
      <c r="E10460" s="1">
        <v>43663</v>
      </c>
      <c r="F10460" t="s">
        <v>19</v>
      </c>
      <c r="I10460">
        <v>100</v>
      </c>
      <c r="J10460">
        <v>0</v>
      </c>
      <c r="K10460">
        <v>0</v>
      </c>
      <c r="L10460">
        <v>39</v>
      </c>
      <c r="M10460">
        <v>39</v>
      </c>
      <c r="N10460" t="s">
        <v>20</v>
      </c>
      <c r="O10460" t="s">
        <v>10612</v>
      </c>
      <c r="P10460" t="s">
        <v>28</v>
      </c>
      <c r="Q10460" t="s">
        <v>34233</v>
      </c>
      <c r="R10460" t="s">
        <v>34233</v>
      </c>
      <c r="S10460" t="s">
        <v>32627</v>
      </c>
      <c r="T10460" t="s">
        <v>34710</v>
      </c>
      <c r="AD10460" t="str">
        <f t="shared" si="1621"/>
        <v/>
      </c>
      <c r="AE10460" t="str">
        <f t="shared" si="1619"/>
        <v/>
      </c>
      <c r="AF10460" t="str">
        <f t="shared" si="1622"/>
        <v/>
      </c>
      <c r="AG10460" t="str">
        <f t="shared" si="1620"/>
        <v/>
      </c>
      <c r="AH10460" t="str">
        <f t="shared" si="1614"/>
        <v/>
      </c>
      <c r="AI10460">
        <v>0.14499999999999999</v>
      </c>
      <c r="AJ10460" t="str">
        <f t="shared" si="1616"/>
        <v/>
      </c>
      <c r="AK10460" t="str">
        <f t="shared" si="1615"/>
        <v/>
      </c>
      <c r="AL10460" t="str">
        <f t="shared" si="1618"/>
        <v/>
      </c>
    </row>
    <row r="10461" spans="1:38" x14ac:dyDescent="0.2">
      <c r="A10461" t="s">
        <v>10574</v>
      </c>
      <c r="B10461" t="s">
        <v>33</v>
      </c>
      <c r="C10461" t="s">
        <v>10575</v>
      </c>
      <c r="D10461" s="1">
        <v>36417</v>
      </c>
      <c r="E10461" s="1">
        <v>43663</v>
      </c>
      <c r="F10461" t="s">
        <v>19</v>
      </c>
      <c r="I10461">
        <v>100</v>
      </c>
      <c r="J10461">
        <v>0</v>
      </c>
      <c r="K10461">
        <v>0</v>
      </c>
      <c r="L10461">
        <v>39</v>
      </c>
      <c r="M10461">
        <v>39</v>
      </c>
      <c r="N10461" t="s">
        <v>20</v>
      </c>
      <c r="O10461" t="s">
        <v>10576</v>
      </c>
      <c r="P10461" t="s">
        <v>28</v>
      </c>
      <c r="Q10461" t="s">
        <v>34233</v>
      </c>
      <c r="R10461" t="s">
        <v>34233</v>
      </c>
      <c r="S10461" t="s">
        <v>32627</v>
      </c>
      <c r="T10461" t="s">
        <v>34711</v>
      </c>
      <c r="AD10461" t="str">
        <f t="shared" si="1621"/>
        <v/>
      </c>
      <c r="AE10461" t="str">
        <f t="shared" si="1619"/>
        <v/>
      </c>
      <c r="AF10461" t="str">
        <f t="shared" si="1622"/>
        <v/>
      </c>
      <c r="AG10461" t="str">
        <f t="shared" si="1620"/>
        <v/>
      </c>
      <c r="AH10461" t="str">
        <f t="shared" si="1614"/>
        <v/>
      </c>
      <c r="AI10461">
        <v>0.14499999999999999</v>
      </c>
      <c r="AJ10461" t="str">
        <f t="shared" si="1616"/>
        <v/>
      </c>
      <c r="AK10461" t="str">
        <f t="shared" si="1615"/>
        <v/>
      </c>
      <c r="AL10461" t="str">
        <f t="shared" si="1618"/>
        <v/>
      </c>
    </row>
    <row r="10462" spans="1:38" x14ac:dyDescent="0.2">
      <c r="A10462" t="s">
        <v>9306</v>
      </c>
      <c r="B10462" t="s">
        <v>33</v>
      </c>
      <c r="C10462" t="s">
        <v>9307</v>
      </c>
      <c r="D10462" s="1">
        <v>36312</v>
      </c>
      <c r="E10462" s="1">
        <v>43663</v>
      </c>
      <c r="F10462" t="s">
        <v>19</v>
      </c>
      <c r="I10462">
        <v>100</v>
      </c>
      <c r="J10462">
        <v>0</v>
      </c>
      <c r="K10462">
        <v>0</v>
      </c>
      <c r="L10462">
        <v>40</v>
      </c>
      <c r="M10462">
        <v>40</v>
      </c>
      <c r="N10462" t="s">
        <v>20</v>
      </c>
      <c r="O10462" t="s">
        <v>9308</v>
      </c>
      <c r="P10462" t="s">
        <v>28</v>
      </c>
      <c r="Q10462" t="s">
        <v>34233</v>
      </c>
      <c r="R10462" t="s">
        <v>34233</v>
      </c>
      <c r="S10462" t="s">
        <v>32627</v>
      </c>
      <c r="T10462" t="s">
        <v>34712</v>
      </c>
      <c r="AD10462" t="str">
        <f t="shared" si="1621"/>
        <v/>
      </c>
      <c r="AE10462" t="str">
        <f t="shared" si="1619"/>
        <v/>
      </c>
      <c r="AF10462" t="str">
        <f t="shared" si="1622"/>
        <v/>
      </c>
      <c r="AG10462" t="str">
        <f t="shared" si="1620"/>
        <v/>
      </c>
      <c r="AH10462" t="str">
        <f t="shared" si="1614"/>
        <v/>
      </c>
      <c r="AI10462">
        <v>0.14499999999999999</v>
      </c>
      <c r="AJ10462" t="str">
        <f t="shared" si="1616"/>
        <v/>
      </c>
      <c r="AK10462" t="str">
        <f t="shared" si="1615"/>
        <v/>
      </c>
      <c r="AL10462" t="str">
        <f t="shared" si="1618"/>
        <v/>
      </c>
    </row>
    <row r="10463" spans="1:38" x14ac:dyDescent="0.2">
      <c r="A10463" t="s">
        <v>10571</v>
      </c>
      <c r="B10463" t="s">
        <v>33</v>
      </c>
      <c r="C10463" t="s">
        <v>10572</v>
      </c>
      <c r="D10463" s="1">
        <v>36417</v>
      </c>
      <c r="E10463" s="1">
        <v>44599</v>
      </c>
      <c r="F10463" t="s">
        <v>19</v>
      </c>
      <c r="I10463">
        <v>100</v>
      </c>
      <c r="J10463">
        <v>0</v>
      </c>
      <c r="K10463">
        <v>0</v>
      </c>
      <c r="L10463">
        <v>39</v>
      </c>
      <c r="M10463">
        <v>39</v>
      </c>
      <c r="N10463" t="s">
        <v>20</v>
      </c>
      <c r="O10463" t="s">
        <v>10573</v>
      </c>
      <c r="P10463" t="s">
        <v>28</v>
      </c>
      <c r="Q10463" t="s">
        <v>34233</v>
      </c>
      <c r="R10463" t="s">
        <v>34233</v>
      </c>
      <c r="S10463" t="s">
        <v>32627</v>
      </c>
      <c r="T10463" t="s">
        <v>34713</v>
      </c>
      <c r="AD10463" t="str">
        <f t="shared" si="1621"/>
        <v/>
      </c>
      <c r="AE10463" t="str">
        <f t="shared" si="1619"/>
        <v/>
      </c>
      <c r="AF10463" t="str">
        <f t="shared" si="1622"/>
        <v/>
      </c>
      <c r="AG10463" t="str">
        <f t="shared" si="1620"/>
        <v/>
      </c>
      <c r="AH10463" t="str">
        <f t="shared" si="1614"/>
        <v/>
      </c>
      <c r="AI10463">
        <v>0.14499999999999999</v>
      </c>
      <c r="AJ10463" t="str">
        <f t="shared" si="1616"/>
        <v/>
      </c>
      <c r="AK10463" t="str">
        <f t="shared" si="1615"/>
        <v/>
      </c>
      <c r="AL10463" t="str">
        <f t="shared" si="1618"/>
        <v/>
      </c>
    </row>
    <row r="10464" spans="1:38" x14ac:dyDescent="0.2">
      <c r="A10464" t="s">
        <v>10568</v>
      </c>
      <c r="B10464" t="s">
        <v>33</v>
      </c>
      <c r="C10464" t="s">
        <v>10569</v>
      </c>
      <c r="D10464" s="1">
        <v>36417</v>
      </c>
      <c r="E10464" s="1">
        <v>43663</v>
      </c>
      <c r="F10464" t="s">
        <v>19</v>
      </c>
      <c r="I10464">
        <v>100</v>
      </c>
      <c r="J10464">
        <v>0</v>
      </c>
      <c r="K10464">
        <v>0</v>
      </c>
      <c r="L10464">
        <v>38</v>
      </c>
      <c r="M10464">
        <v>38</v>
      </c>
      <c r="N10464" t="s">
        <v>20</v>
      </c>
      <c r="O10464" t="s">
        <v>10570</v>
      </c>
      <c r="P10464" t="s">
        <v>28</v>
      </c>
      <c r="Q10464" t="s">
        <v>34233</v>
      </c>
      <c r="R10464" t="s">
        <v>34233</v>
      </c>
      <c r="S10464" t="s">
        <v>32627</v>
      </c>
      <c r="T10464" t="s">
        <v>34714</v>
      </c>
      <c r="AD10464" t="str">
        <f t="shared" si="1621"/>
        <v/>
      </c>
      <c r="AE10464" t="str">
        <f t="shared" si="1619"/>
        <v/>
      </c>
      <c r="AF10464" t="str">
        <f t="shared" si="1622"/>
        <v/>
      </c>
      <c r="AG10464" t="str">
        <f t="shared" si="1620"/>
        <v/>
      </c>
      <c r="AH10464" t="str">
        <f t="shared" si="1614"/>
        <v/>
      </c>
      <c r="AI10464">
        <v>0.14499999999999999</v>
      </c>
      <c r="AJ10464" t="str">
        <f t="shared" si="1616"/>
        <v/>
      </c>
      <c r="AK10464" t="str">
        <f t="shared" si="1615"/>
        <v/>
      </c>
      <c r="AL10464" t="str">
        <f t="shared" si="1618"/>
        <v/>
      </c>
    </row>
    <row r="10465" spans="1:38" x14ac:dyDescent="0.2">
      <c r="A10465" t="s">
        <v>10520</v>
      </c>
      <c r="B10465" t="s">
        <v>33</v>
      </c>
      <c r="C10465" t="s">
        <v>10521</v>
      </c>
      <c r="D10465" s="1">
        <v>36417</v>
      </c>
      <c r="E10465" s="1">
        <v>43663</v>
      </c>
      <c r="F10465" t="s">
        <v>19</v>
      </c>
      <c r="I10465">
        <v>100</v>
      </c>
      <c r="J10465">
        <v>0</v>
      </c>
      <c r="K10465">
        <v>0</v>
      </c>
      <c r="L10465">
        <v>40</v>
      </c>
      <c r="M10465">
        <v>40</v>
      </c>
      <c r="N10465" t="s">
        <v>20</v>
      </c>
      <c r="O10465" t="s">
        <v>10522</v>
      </c>
      <c r="P10465" t="s">
        <v>28</v>
      </c>
      <c r="Q10465" t="s">
        <v>34233</v>
      </c>
      <c r="R10465" t="s">
        <v>34233</v>
      </c>
      <c r="S10465" t="s">
        <v>32627</v>
      </c>
      <c r="T10465" t="s">
        <v>34715</v>
      </c>
      <c r="AD10465" t="str">
        <f t="shared" si="1621"/>
        <v/>
      </c>
      <c r="AE10465" t="str">
        <f t="shared" si="1619"/>
        <v/>
      </c>
      <c r="AF10465" t="str">
        <f t="shared" si="1622"/>
        <v/>
      </c>
      <c r="AG10465" t="str">
        <f t="shared" si="1620"/>
        <v/>
      </c>
      <c r="AH10465" t="str">
        <f t="shared" si="1614"/>
        <v/>
      </c>
      <c r="AI10465">
        <v>0.14499999999999999</v>
      </c>
      <c r="AJ10465" t="str">
        <f t="shared" si="1616"/>
        <v/>
      </c>
      <c r="AK10465" t="str">
        <f t="shared" si="1615"/>
        <v/>
      </c>
      <c r="AL10465" t="str">
        <f t="shared" si="1618"/>
        <v/>
      </c>
    </row>
    <row r="10466" spans="1:38" x14ac:dyDescent="0.2">
      <c r="A10466" t="s">
        <v>9309</v>
      </c>
      <c r="B10466" t="s">
        <v>33</v>
      </c>
      <c r="C10466" t="s">
        <v>9310</v>
      </c>
      <c r="D10466" s="1">
        <v>36312</v>
      </c>
      <c r="E10466" s="1">
        <v>43663</v>
      </c>
      <c r="F10466" t="s">
        <v>19</v>
      </c>
      <c r="I10466">
        <v>100</v>
      </c>
      <c r="J10466">
        <v>0</v>
      </c>
      <c r="K10466">
        <v>0</v>
      </c>
      <c r="L10466">
        <v>40</v>
      </c>
      <c r="M10466">
        <v>40</v>
      </c>
      <c r="N10466" t="s">
        <v>20</v>
      </c>
      <c r="O10466" t="s">
        <v>9311</v>
      </c>
      <c r="P10466" t="s">
        <v>28</v>
      </c>
      <c r="Q10466" t="s">
        <v>34233</v>
      </c>
      <c r="R10466" t="s">
        <v>34233</v>
      </c>
      <c r="S10466" t="s">
        <v>32627</v>
      </c>
      <c r="T10466" t="s">
        <v>34716</v>
      </c>
      <c r="AD10466" t="str">
        <f t="shared" si="1621"/>
        <v/>
      </c>
      <c r="AE10466" t="str">
        <f t="shared" si="1619"/>
        <v/>
      </c>
      <c r="AF10466" t="str">
        <f t="shared" si="1622"/>
        <v/>
      </c>
      <c r="AG10466" t="str">
        <f t="shared" ref="AG10466:AG10497" si="1623">IF((S10466&lt;&gt;"tühi")*(AC10466&lt;&gt;""),AC10466,"")</f>
        <v/>
      </c>
      <c r="AH10466" t="str">
        <f t="shared" si="1614"/>
        <v/>
      </c>
      <c r="AI10466">
        <v>0.14499999999999999</v>
      </c>
      <c r="AJ10466" t="str">
        <f t="shared" si="1616"/>
        <v/>
      </c>
      <c r="AK10466" t="str">
        <f t="shared" si="1615"/>
        <v/>
      </c>
      <c r="AL10466" t="str">
        <f t="shared" si="1618"/>
        <v/>
      </c>
    </row>
    <row r="10467" spans="1:38" x14ac:dyDescent="0.2">
      <c r="A10467" t="s">
        <v>9312</v>
      </c>
      <c r="B10467" t="s">
        <v>33</v>
      </c>
      <c r="C10467" t="s">
        <v>9313</v>
      </c>
      <c r="D10467" s="1">
        <v>36312</v>
      </c>
      <c r="E10467" s="1">
        <v>43663</v>
      </c>
      <c r="F10467" t="s">
        <v>19</v>
      </c>
      <c r="I10467">
        <v>100</v>
      </c>
      <c r="J10467">
        <v>0</v>
      </c>
      <c r="K10467">
        <v>0</v>
      </c>
      <c r="L10467">
        <v>38</v>
      </c>
      <c r="M10467">
        <v>38</v>
      </c>
      <c r="N10467" t="s">
        <v>20</v>
      </c>
      <c r="O10467" t="s">
        <v>9314</v>
      </c>
      <c r="P10467" t="s">
        <v>28</v>
      </c>
      <c r="Q10467" t="s">
        <v>34233</v>
      </c>
      <c r="R10467" t="s">
        <v>34233</v>
      </c>
      <c r="S10467" t="s">
        <v>32627</v>
      </c>
      <c r="T10467" t="s">
        <v>34717</v>
      </c>
      <c r="AD10467" t="str">
        <f t="shared" si="1621"/>
        <v/>
      </c>
      <c r="AE10467" t="str">
        <f t="shared" si="1619"/>
        <v/>
      </c>
      <c r="AF10467" t="str">
        <f t="shared" si="1622"/>
        <v/>
      </c>
      <c r="AG10467" t="str">
        <f t="shared" si="1623"/>
        <v/>
      </c>
      <c r="AH10467" t="str">
        <f t="shared" si="1614"/>
        <v/>
      </c>
      <c r="AI10467">
        <v>0.14499999999999999</v>
      </c>
      <c r="AJ10467" t="str">
        <f t="shared" si="1616"/>
        <v/>
      </c>
      <c r="AK10467" t="str">
        <f t="shared" si="1615"/>
        <v/>
      </c>
      <c r="AL10467" t="str">
        <f t="shared" si="1618"/>
        <v/>
      </c>
    </row>
    <row r="10468" spans="1:38" x14ac:dyDescent="0.2">
      <c r="A10468" t="s">
        <v>13965</v>
      </c>
      <c r="B10468" t="s">
        <v>33</v>
      </c>
      <c r="C10468" t="s">
        <v>13966</v>
      </c>
      <c r="D10468" s="1">
        <v>37124</v>
      </c>
      <c r="E10468" s="1">
        <v>43663</v>
      </c>
      <c r="F10468" t="s">
        <v>19</v>
      </c>
      <c r="I10468">
        <v>100</v>
      </c>
      <c r="J10468">
        <v>0</v>
      </c>
      <c r="K10468">
        <v>0</v>
      </c>
      <c r="L10468">
        <v>44</v>
      </c>
      <c r="M10468">
        <v>44</v>
      </c>
      <c r="N10468" t="s">
        <v>20</v>
      </c>
      <c r="O10468" t="s">
        <v>13967</v>
      </c>
      <c r="P10468" t="s">
        <v>28</v>
      </c>
      <c r="Q10468" t="s">
        <v>34233</v>
      </c>
      <c r="R10468" t="s">
        <v>34233</v>
      </c>
      <c r="S10468" t="s">
        <v>32627</v>
      </c>
      <c r="T10468" t="s">
        <v>34387</v>
      </c>
      <c r="AD10468" t="str">
        <f t="shared" si="1621"/>
        <v/>
      </c>
      <c r="AE10468" t="str">
        <f t="shared" si="1619"/>
        <v/>
      </c>
      <c r="AF10468" t="str">
        <f t="shared" si="1622"/>
        <v/>
      </c>
      <c r="AG10468" t="str">
        <f t="shared" si="1623"/>
        <v/>
      </c>
      <c r="AH10468" t="str">
        <f t="shared" si="1614"/>
        <v/>
      </c>
      <c r="AI10468">
        <v>0.14499999999999999</v>
      </c>
      <c r="AJ10468" t="str">
        <f t="shared" si="1616"/>
        <v/>
      </c>
      <c r="AK10468" t="str">
        <f t="shared" si="1615"/>
        <v/>
      </c>
      <c r="AL10468" t="str">
        <f t="shared" si="1618"/>
        <v/>
      </c>
    </row>
    <row r="10469" spans="1:38" x14ac:dyDescent="0.2">
      <c r="A10469" t="s">
        <v>9315</v>
      </c>
      <c r="B10469" t="s">
        <v>33</v>
      </c>
      <c r="C10469" t="s">
        <v>9316</v>
      </c>
      <c r="D10469" s="1">
        <v>36312</v>
      </c>
      <c r="E10469" s="1">
        <v>43663</v>
      </c>
      <c r="F10469" t="s">
        <v>19</v>
      </c>
      <c r="I10469">
        <v>100</v>
      </c>
      <c r="J10469">
        <v>0</v>
      </c>
      <c r="K10469">
        <v>0</v>
      </c>
      <c r="L10469">
        <v>39</v>
      </c>
      <c r="M10469">
        <v>39</v>
      </c>
      <c r="N10469" t="s">
        <v>20</v>
      </c>
      <c r="O10469" t="s">
        <v>9317</v>
      </c>
      <c r="P10469" t="s">
        <v>28</v>
      </c>
      <c r="Q10469" t="s">
        <v>34233</v>
      </c>
      <c r="R10469" t="s">
        <v>34233</v>
      </c>
      <c r="S10469" t="s">
        <v>32627</v>
      </c>
      <c r="T10469" t="s">
        <v>34726</v>
      </c>
      <c r="AD10469" t="str">
        <f t="shared" si="1621"/>
        <v/>
      </c>
      <c r="AE10469" t="str">
        <f t="shared" si="1619"/>
        <v/>
      </c>
      <c r="AF10469" t="str">
        <f t="shared" si="1622"/>
        <v/>
      </c>
      <c r="AG10469" t="str">
        <f t="shared" si="1623"/>
        <v/>
      </c>
      <c r="AH10469" t="str">
        <f t="shared" ref="AH10469:AH10532" si="1624">IF(AG10469="","",AG10469*2.8)</f>
        <v/>
      </c>
      <c r="AI10469">
        <v>0.14499999999999999</v>
      </c>
      <c r="AJ10469" t="str">
        <f t="shared" si="1616"/>
        <v/>
      </c>
      <c r="AK10469" t="str">
        <f t="shared" ref="AK10469:AK10532" si="1625">IF(AE10469="","",AE10469*2.8)</f>
        <v/>
      </c>
      <c r="AL10469" t="str">
        <f t="shared" si="1618"/>
        <v/>
      </c>
    </row>
    <row r="10470" spans="1:38" x14ac:dyDescent="0.2">
      <c r="A10470" t="s">
        <v>12121</v>
      </c>
      <c r="B10470" t="s">
        <v>33</v>
      </c>
      <c r="C10470" t="s">
        <v>12122</v>
      </c>
      <c r="D10470" s="1">
        <v>36614</v>
      </c>
      <c r="E10470" s="1">
        <v>43663</v>
      </c>
      <c r="F10470" t="s">
        <v>19</v>
      </c>
      <c r="I10470">
        <v>100</v>
      </c>
      <c r="J10470">
        <v>0</v>
      </c>
      <c r="K10470">
        <v>0</v>
      </c>
      <c r="L10470">
        <v>39</v>
      </c>
      <c r="M10470">
        <v>39</v>
      </c>
      <c r="N10470" t="s">
        <v>20</v>
      </c>
      <c r="O10470" t="s">
        <v>12123</v>
      </c>
      <c r="P10470" t="s">
        <v>28</v>
      </c>
      <c r="Q10470" t="s">
        <v>34233</v>
      </c>
      <c r="R10470" t="s">
        <v>34233</v>
      </c>
      <c r="S10470" t="s">
        <v>32627</v>
      </c>
      <c r="T10470" t="s">
        <v>34727</v>
      </c>
      <c r="AD10470" t="str">
        <f t="shared" si="1621"/>
        <v/>
      </c>
      <c r="AE10470" t="str">
        <f t="shared" si="1619"/>
        <v/>
      </c>
      <c r="AF10470" t="str">
        <f t="shared" si="1622"/>
        <v/>
      </c>
      <c r="AG10470" t="str">
        <f t="shared" si="1623"/>
        <v/>
      </c>
      <c r="AH10470" t="str">
        <f t="shared" si="1624"/>
        <v/>
      </c>
      <c r="AI10470">
        <v>0.14499999999999999</v>
      </c>
      <c r="AJ10470" t="str">
        <f t="shared" ref="AJ10470:AJ10533" si="1626">IF(COUNTBLANK(AH10470),"",AH10470*AI10470)</f>
        <v/>
      </c>
      <c r="AK10470" t="str">
        <f t="shared" si="1625"/>
        <v/>
      </c>
      <c r="AL10470" t="str">
        <f t="shared" si="1618"/>
        <v/>
      </c>
    </row>
    <row r="10471" spans="1:38" x14ac:dyDescent="0.2">
      <c r="A10471" t="s">
        <v>10517</v>
      </c>
      <c r="B10471" t="s">
        <v>33</v>
      </c>
      <c r="C10471" t="s">
        <v>10518</v>
      </c>
      <c r="D10471" s="1">
        <v>36417</v>
      </c>
      <c r="E10471" s="1">
        <v>43663</v>
      </c>
      <c r="F10471" t="s">
        <v>19</v>
      </c>
      <c r="I10471">
        <v>100</v>
      </c>
      <c r="J10471">
        <v>0</v>
      </c>
      <c r="K10471">
        <v>0</v>
      </c>
      <c r="L10471">
        <v>40</v>
      </c>
      <c r="M10471">
        <v>40</v>
      </c>
      <c r="N10471" t="s">
        <v>20</v>
      </c>
      <c r="O10471" t="s">
        <v>10519</v>
      </c>
      <c r="P10471" t="s">
        <v>28</v>
      </c>
      <c r="Q10471" t="s">
        <v>34233</v>
      </c>
      <c r="R10471" t="s">
        <v>34233</v>
      </c>
      <c r="S10471" t="s">
        <v>32627</v>
      </c>
      <c r="T10471" t="s">
        <v>34728</v>
      </c>
      <c r="AD10471" t="str">
        <f t="shared" si="1621"/>
        <v/>
      </c>
      <c r="AE10471" t="str">
        <f t="shared" si="1619"/>
        <v/>
      </c>
      <c r="AF10471" t="str">
        <f t="shared" si="1622"/>
        <v/>
      </c>
      <c r="AG10471" t="str">
        <f t="shared" si="1623"/>
        <v/>
      </c>
      <c r="AH10471" t="str">
        <f t="shared" si="1624"/>
        <v/>
      </c>
      <c r="AI10471">
        <v>0.14499999999999999</v>
      </c>
      <c r="AJ10471" t="str">
        <f t="shared" si="1626"/>
        <v/>
      </c>
      <c r="AK10471" t="str">
        <f t="shared" si="1625"/>
        <v/>
      </c>
      <c r="AL10471" t="str">
        <f t="shared" si="1618"/>
        <v/>
      </c>
    </row>
    <row r="10472" spans="1:38" x14ac:dyDescent="0.2">
      <c r="A10472" t="s">
        <v>10514</v>
      </c>
      <c r="B10472" t="s">
        <v>33</v>
      </c>
      <c r="C10472" t="s">
        <v>10515</v>
      </c>
      <c r="D10472" s="1">
        <v>36417</v>
      </c>
      <c r="E10472" s="1">
        <v>43663</v>
      </c>
      <c r="F10472" t="s">
        <v>19</v>
      </c>
      <c r="I10472">
        <v>100</v>
      </c>
      <c r="J10472">
        <v>0</v>
      </c>
      <c r="K10472">
        <v>0</v>
      </c>
      <c r="L10472">
        <v>39</v>
      </c>
      <c r="M10472">
        <v>39</v>
      </c>
      <c r="N10472" t="s">
        <v>20</v>
      </c>
      <c r="O10472" t="s">
        <v>10516</v>
      </c>
      <c r="P10472" t="s">
        <v>28</v>
      </c>
      <c r="Q10472" t="s">
        <v>34233</v>
      </c>
      <c r="R10472" t="s">
        <v>34233</v>
      </c>
      <c r="S10472" t="s">
        <v>32627</v>
      </c>
      <c r="T10472" t="s">
        <v>34729</v>
      </c>
      <c r="AD10472" t="str">
        <f t="shared" si="1621"/>
        <v/>
      </c>
      <c r="AE10472" t="str">
        <f t="shared" si="1619"/>
        <v/>
      </c>
      <c r="AF10472" t="str">
        <f t="shared" si="1622"/>
        <v/>
      </c>
      <c r="AG10472" t="str">
        <f t="shared" si="1623"/>
        <v/>
      </c>
      <c r="AH10472" t="str">
        <f t="shared" si="1624"/>
        <v/>
      </c>
      <c r="AI10472">
        <v>0.14499999999999999</v>
      </c>
      <c r="AJ10472" t="str">
        <f t="shared" si="1626"/>
        <v/>
      </c>
      <c r="AK10472" t="str">
        <f t="shared" si="1625"/>
        <v/>
      </c>
      <c r="AL10472" t="str">
        <f t="shared" si="1618"/>
        <v/>
      </c>
    </row>
    <row r="10473" spans="1:38" x14ac:dyDescent="0.2">
      <c r="A10473" t="s">
        <v>10511</v>
      </c>
      <c r="B10473" t="s">
        <v>33</v>
      </c>
      <c r="C10473" t="s">
        <v>10512</v>
      </c>
      <c r="D10473" s="1">
        <v>36417</v>
      </c>
      <c r="E10473" s="1">
        <v>43663</v>
      </c>
      <c r="F10473" t="s">
        <v>19</v>
      </c>
      <c r="I10473">
        <v>100</v>
      </c>
      <c r="J10473">
        <v>0</v>
      </c>
      <c r="K10473">
        <v>0</v>
      </c>
      <c r="L10473">
        <v>39</v>
      </c>
      <c r="M10473">
        <v>39</v>
      </c>
      <c r="N10473" t="s">
        <v>20</v>
      </c>
      <c r="O10473" t="s">
        <v>10513</v>
      </c>
      <c r="P10473" t="s">
        <v>28</v>
      </c>
      <c r="Q10473" t="s">
        <v>34233</v>
      </c>
      <c r="R10473" t="s">
        <v>34233</v>
      </c>
      <c r="S10473" t="s">
        <v>32627</v>
      </c>
      <c r="T10473" t="s">
        <v>34730</v>
      </c>
      <c r="AD10473" t="str">
        <f t="shared" si="1621"/>
        <v/>
      </c>
      <c r="AE10473" t="str">
        <f t="shared" si="1619"/>
        <v/>
      </c>
      <c r="AF10473" t="str">
        <f t="shared" si="1622"/>
        <v/>
      </c>
      <c r="AG10473" t="str">
        <f t="shared" si="1623"/>
        <v/>
      </c>
      <c r="AH10473" t="str">
        <f t="shared" si="1624"/>
        <v/>
      </c>
      <c r="AI10473">
        <v>0.14499999999999999</v>
      </c>
      <c r="AJ10473" t="str">
        <f t="shared" si="1626"/>
        <v/>
      </c>
      <c r="AK10473" t="str">
        <f t="shared" si="1625"/>
        <v/>
      </c>
      <c r="AL10473" t="str">
        <f t="shared" si="1618"/>
        <v/>
      </c>
    </row>
    <row r="10474" spans="1:38" x14ac:dyDescent="0.2">
      <c r="A10474" t="s">
        <v>10467</v>
      </c>
      <c r="B10474" t="s">
        <v>33</v>
      </c>
      <c r="C10474" t="s">
        <v>10468</v>
      </c>
      <c r="D10474" s="1">
        <v>36417</v>
      </c>
      <c r="E10474" s="1">
        <v>43663</v>
      </c>
      <c r="F10474" t="s">
        <v>19</v>
      </c>
      <c r="I10474">
        <v>100</v>
      </c>
      <c r="J10474">
        <v>0</v>
      </c>
      <c r="K10474">
        <v>0</v>
      </c>
      <c r="L10474">
        <v>39</v>
      </c>
      <c r="M10474">
        <v>39</v>
      </c>
      <c r="N10474" t="s">
        <v>20</v>
      </c>
      <c r="O10474" t="s">
        <v>10469</v>
      </c>
      <c r="P10474" t="s">
        <v>28</v>
      </c>
      <c r="Q10474" t="s">
        <v>34233</v>
      </c>
      <c r="R10474" t="s">
        <v>34233</v>
      </c>
      <c r="S10474" t="s">
        <v>32627</v>
      </c>
      <c r="T10474" t="s">
        <v>34731</v>
      </c>
      <c r="AD10474" t="str">
        <f t="shared" si="1621"/>
        <v/>
      </c>
      <c r="AE10474" t="str">
        <f t="shared" si="1619"/>
        <v/>
      </c>
      <c r="AF10474" t="str">
        <f t="shared" si="1622"/>
        <v/>
      </c>
      <c r="AG10474" t="str">
        <f t="shared" si="1623"/>
        <v/>
      </c>
      <c r="AH10474" t="str">
        <f t="shared" si="1624"/>
        <v/>
      </c>
      <c r="AI10474">
        <v>0.14499999999999999</v>
      </c>
      <c r="AJ10474" t="str">
        <f t="shared" si="1626"/>
        <v/>
      </c>
      <c r="AK10474" t="str">
        <f t="shared" si="1625"/>
        <v/>
      </c>
      <c r="AL10474" t="str">
        <f t="shared" si="1618"/>
        <v/>
      </c>
    </row>
    <row r="10475" spans="1:38" x14ac:dyDescent="0.2">
      <c r="A10475" t="s">
        <v>12118</v>
      </c>
      <c r="B10475" t="s">
        <v>33</v>
      </c>
      <c r="C10475" t="s">
        <v>12119</v>
      </c>
      <c r="D10475" s="1">
        <v>36614</v>
      </c>
      <c r="E10475" s="1">
        <v>43663</v>
      </c>
      <c r="F10475" t="s">
        <v>19</v>
      </c>
      <c r="I10475">
        <v>100</v>
      </c>
      <c r="J10475">
        <v>0</v>
      </c>
      <c r="K10475">
        <v>0</v>
      </c>
      <c r="L10475">
        <v>39</v>
      </c>
      <c r="M10475">
        <v>39</v>
      </c>
      <c r="N10475" t="s">
        <v>20</v>
      </c>
      <c r="O10475" t="s">
        <v>12120</v>
      </c>
      <c r="P10475" t="s">
        <v>28</v>
      </c>
      <c r="Q10475" t="s">
        <v>34233</v>
      </c>
      <c r="R10475" t="s">
        <v>34233</v>
      </c>
      <c r="S10475" t="s">
        <v>32627</v>
      </c>
      <c r="T10475" t="s">
        <v>34732</v>
      </c>
      <c r="AD10475" t="str">
        <f t="shared" si="1621"/>
        <v/>
      </c>
      <c r="AE10475" t="str">
        <f t="shared" si="1619"/>
        <v/>
      </c>
      <c r="AF10475" t="str">
        <f t="shared" si="1622"/>
        <v/>
      </c>
      <c r="AG10475" t="str">
        <f t="shared" si="1623"/>
        <v/>
      </c>
      <c r="AH10475" t="str">
        <f t="shared" si="1624"/>
        <v/>
      </c>
      <c r="AI10475">
        <v>0.14499999999999999</v>
      </c>
      <c r="AJ10475" t="str">
        <f t="shared" si="1626"/>
        <v/>
      </c>
      <c r="AK10475" t="str">
        <f t="shared" si="1625"/>
        <v/>
      </c>
      <c r="AL10475" t="str">
        <f t="shared" ref="AL10475:AL10538" si="1627">IF(COUNTBLANK(AK10475),"",AK10475*AI10475)</f>
        <v/>
      </c>
    </row>
    <row r="10476" spans="1:38" x14ac:dyDescent="0.2">
      <c r="A10476" t="s">
        <v>10464</v>
      </c>
      <c r="B10476" t="s">
        <v>33</v>
      </c>
      <c r="C10476" t="s">
        <v>10465</v>
      </c>
      <c r="D10476" s="1">
        <v>36417</v>
      </c>
      <c r="E10476" s="1">
        <v>43663</v>
      </c>
      <c r="F10476" t="s">
        <v>19</v>
      </c>
      <c r="I10476">
        <v>100</v>
      </c>
      <c r="J10476">
        <v>0</v>
      </c>
      <c r="K10476">
        <v>0</v>
      </c>
      <c r="L10476">
        <v>39</v>
      </c>
      <c r="M10476">
        <v>39</v>
      </c>
      <c r="N10476" t="s">
        <v>20</v>
      </c>
      <c r="O10476" t="s">
        <v>10466</v>
      </c>
      <c r="P10476" t="s">
        <v>28</v>
      </c>
      <c r="Q10476" t="s">
        <v>34233</v>
      </c>
      <c r="R10476" t="s">
        <v>34233</v>
      </c>
      <c r="S10476" t="s">
        <v>32627</v>
      </c>
      <c r="T10476" t="s">
        <v>34733</v>
      </c>
      <c r="AD10476" t="str">
        <f t="shared" si="1621"/>
        <v/>
      </c>
      <c r="AE10476" t="str">
        <f t="shared" si="1619"/>
        <v/>
      </c>
      <c r="AF10476" t="str">
        <f t="shared" si="1622"/>
        <v/>
      </c>
      <c r="AG10476" t="str">
        <f t="shared" si="1623"/>
        <v/>
      </c>
      <c r="AH10476" t="str">
        <f t="shared" si="1624"/>
        <v/>
      </c>
      <c r="AI10476">
        <v>0.14499999999999999</v>
      </c>
      <c r="AJ10476" t="str">
        <f t="shared" si="1626"/>
        <v/>
      </c>
      <c r="AK10476" t="str">
        <f t="shared" si="1625"/>
        <v/>
      </c>
      <c r="AL10476" t="str">
        <f t="shared" si="1627"/>
        <v/>
      </c>
    </row>
    <row r="10477" spans="1:38" x14ac:dyDescent="0.2">
      <c r="A10477" t="s">
        <v>9318</v>
      </c>
      <c r="B10477" t="s">
        <v>33</v>
      </c>
      <c r="C10477" t="s">
        <v>9319</v>
      </c>
      <c r="D10477" s="1">
        <v>36312</v>
      </c>
      <c r="E10477" s="1">
        <v>43663</v>
      </c>
      <c r="F10477" t="s">
        <v>19</v>
      </c>
      <c r="I10477">
        <v>100</v>
      </c>
      <c r="J10477">
        <v>0</v>
      </c>
      <c r="K10477">
        <v>0</v>
      </c>
      <c r="L10477">
        <v>39</v>
      </c>
      <c r="M10477">
        <v>39</v>
      </c>
      <c r="N10477" t="s">
        <v>20</v>
      </c>
      <c r="O10477" t="s">
        <v>9320</v>
      </c>
      <c r="P10477" t="s">
        <v>28</v>
      </c>
      <c r="Q10477" t="s">
        <v>34233</v>
      </c>
      <c r="R10477" t="s">
        <v>34233</v>
      </c>
      <c r="S10477" t="s">
        <v>32627</v>
      </c>
      <c r="T10477" t="s">
        <v>34734</v>
      </c>
      <c r="AD10477" t="str">
        <f t="shared" si="1621"/>
        <v/>
      </c>
      <c r="AE10477" t="str">
        <f t="shared" si="1619"/>
        <v/>
      </c>
      <c r="AF10477" t="str">
        <f t="shared" si="1622"/>
        <v/>
      </c>
      <c r="AG10477" t="str">
        <f t="shared" si="1623"/>
        <v/>
      </c>
      <c r="AH10477" t="str">
        <f t="shared" si="1624"/>
        <v/>
      </c>
      <c r="AI10477">
        <v>0.14499999999999999</v>
      </c>
      <c r="AJ10477" t="str">
        <f t="shared" si="1626"/>
        <v/>
      </c>
      <c r="AK10477" t="str">
        <f t="shared" si="1625"/>
        <v/>
      </c>
      <c r="AL10477" t="str">
        <f t="shared" si="1627"/>
        <v/>
      </c>
    </row>
    <row r="10478" spans="1:38" x14ac:dyDescent="0.2">
      <c r="A10478" t="s">
        <v>10461</v>
      </c>
      <c r="B10478" t="s">
        <v>33</v>
      </c>
      <c r="C10478" t="s">
        <v>10462</v>
      </c>
      <c r="D10478" s="1">
        <v>36417</v>
      </c>
      <c r="E10478" s="1">
        <v>43663</v>
      </c>
      <c r="F10478" t="s">
        <v>19</v>
      </c>
      <c r="I10478">
        <v>100</v>
      </c>
      <c r="J10478">
        <v>0</v>
      </c>
      <c r="K10478">
        <v>0</v>
      </c>
      <c r="L10478">
        <v>39</v>
      </c>
      <c r="M10478">
        <v>39</v>
      </c>
      <c r="N10478" t="s">
        <v>20</v>
      </c>
      <c r="O10478" t="s">
        <v>10463</v>
      </c>
      <c r="P10478" t="s">
        <v>28</v>
      </c>
      <c r="Q10478" t="s">
        <v>34233</v>
      </c>
      <c r="R10478" t="s">
        <v>34233</v>
      </c>
      <c r="S10478" t="s">
        <v>32627</v>
      </c>
      <c r="T10478" t="s">
        <v>34735</v>
      </c>
      <c r="AD10478" t="str">
        <f t="shared" si="1621"/>
        <v/>
      </c>
      <c r="AE10478" t="str">
        <f t="shared" ref="AE10478:AE10541" si="1628">IF((S10478="tühi")*(AC10478&lt;&gt;""),AC10478,"")</f>
        <v/>
      </c>
      <c r="AF10478" t="str">
        <f t="shared" si="1622"/>
        <v/>
      </c>
      <c r="AG10478" t="str">
        <f t="shared" si="1623"/>
        <v/>
      </c>
      <c r="AH10478" t="str">
        <f t="shared" si="1624"/>
        <v/>
      </c>
      <c r="AI10478">
        <v>0.14499999999999999</v>
      </c>
      <c r="AJ10478" t="str">
        <f t="shared" si="1626"/>
        <v/>
      </c>
      <c r="AK10478" t="str">
        <f t="shared" si="1625"/>
        <v/>
      </c>
      <c r="AL10478" t="str">
        <f t="shared" si="1627"/>
        <v/>
      </c>
    </row>
    <row r="10479" spans="1:38" x14ac:dyDescent="0.2">
      <c r="A10479" t="s">
        <v>9294</v>
      </c>
      <c r="B10479" t="s">
        <v>33</v>
      </c>
      <c r="C10479" t="s">
        <v>9295</v>
      </c>
      <c r="D10479" s="1">
        <v>36312</v>
      </c>
      <c r="E10479" s="1">
        <v>44599</v>
      </c>
      <c r="F10479" t="s">
        <v>19</v>
      </c>
      <c r="I10479">
        <v>100</v>
      </c>
      <c r="J10479">
        <v>0</v>
      </c>
      <c r="K10479">
        <v>0</v>
      </c>
      <c r="L10479">
        <v>38</v>
      </c>
      <c r="M10479">
        <v>38</v>
      </c>
      <c r="N10479" t="s">
        <v>20</v>
      </c>
      <c r="O10479" t="s">
        <v>9296</v>
      </c>
      <c r="P10479" t="s">
        <v>28</v>
      </c>
      <c r="Q10479" t="s">
        <v>34233</v>
      </c>
      <c r="R10479" t="s">
        <v>34233</v>
      </c>
      <c r="S10479" t="s">
        <v>32627</v>
      </c>
      <c r="T10479" t="s">
        <v>34719</v>
      </c>
      <c r="AD10479" t="str">
        <f t="shared" si="1621"/>
        <v/>
      </c>
      <c r="AE10479" t="str">
        <f t="shared" si="1628"/>
        <v/>
      </c>
      <c r="AF10479" t="str">
        <f t="shared" si="1622"/>
        <v/>
      </c>
      <c r="AG10479" t="str">
        <f t="shared" si="1623"/>
        <v/>
      </c>
      <c r="AH10479" t="str">
        <f t="shared" si="1624"/>
        <v/>
      </c>
      <c r="AI10479">
        <v>0.14499999999999999</v>
      </c>
      <c r="AJ10479" t="str">
        <f t="shared" si="1626"/>
        <v/>
      </c>
      <c r="AK10479" t="str">
        <f t="shared" si="1625"/>
        <v/>
      </c>
      <c r="AL10479" t="str">
        <f t="shared" si="1627"/>
        <v/>
      </c>
    </row>
    <row r="10480" spans="1:38" x14ac:dyDescent="0.2">
      <c r="A10480" t="s">
        <v>9332</v>
      </c>
      <c r="B10480" t="s">
        <v>33</v>
      </c>
      <c r="C10480" t="s">
        <v>9333</v>
      </c>
      <c r="D10480" s="1">
        <v>36312</v>
      </c>
      <c r="E10480" s="1">
        <v>43663</v>
      </c>
      <c r="F10480" t="s">
        <v>19</v>
      </c>
      <c r="I10480">
        <v>100</v>
      </c>
      <c r="J10480">
        <v>0</v>
      </c>
      <c r="K10480">
        <v>0</v>
      </c>
      <c r="L10480">
        <v>39</v>
      </c>
      <c r="M10480">
        <v>39</v>
      </c>
      <c r="N10480" t="s">
        <v>20</v>
      </c>
      <c r="O10480" t="s">
        <v>9334</v>
      </c>
      <c r="P10480" t="s">
        <v>28</v>
      </c>
      <c r="Q10480" t="s">
        <v>34233</v>
      </c>
      <c r="R10480" t="s">
        <v>34233</v>
      </c>
      <c r="S10480" t="s">
        <v>32627</v>
      </c>
      <c r="T10480" t="s">
        <v>34736</v>
      </c>
      <c r="AD10480" t="str">
        <f t="shared" si="1621"/>
        <v/>
      </c>
      <c r="AE10480" t="str">
        <f t="shared" si="1628"/>
        <v/>
      </c>
      <c r="AF10480" t="str">
        <f t="shared" si="1622"/>
        <v/>
      </c>
      <c r="AG10480" t="str">
        <f t="shared" si="1623"/>
        <v/>
      </c>
      <c r="AH10480" t="str">
        <f t="shared" si="1624"/>
        <v/>
      </c>
      <c r="AI10480">
        <v>0.14499999999999999</v>
      </c>
      <c r="AJ10480" t="str">
        <f t="shared" si="1626"/>
        <v/>
      </c>
      <c r="AK10480" t="str">
        <f t="shared" si="1625"/>
        <v/>
      </c>
      <c r="AL10480" t="str">
        <f t="shared" si="1627"/>
        <v/>
      </c>
    </row>
    <row r="10481" spans="1:38" x14ac:dyDescent="0.2">
      <c r="A10481" t="s">
        <v>10458</v>
      </c>
      <c r="B10481" t="s">
        <v>33</v>
      </c>
      <c r="C10481" t="s">
        <v>10459</v>
      </c>
      <c r="D10481" s="1">
        <v>36417</v>
      </c>
      <c r="E10481" s="1">
        <v>43663</v>
      </c>
      <c r="F10481" t="s">
        <v>19</v>
      </c>
      <c r="I10481">
        <v>100</v>
      </c>
      <c r="J10481">
        <v>0</v>
      </c>
      <c r="K10481">
        <v>0</v>
      </c>
      <c r="L10481">
        <v>39</v>
      </c>
      <c r="M10481">
        <v>39</v>
      </c>
      <c r="N10481" t="s">
        <v>20</v>
      </c>
      <c r="O10481" t="s">
        <v>10460</v>
      </c>
      <c r="P10481" t="s">
        <v>28</v>
      </c>
      <c r="Q10481" t="s">
        <v>34233</v>
      </c>
      <c r="R10481" t="s">
        <v>34233</v>
      </c>
      <c r="S10481" t="s">
        <v>32627</v>
      </c>
      <c r="T10481" t="s">
        <v>34737</v>
      </c>
      <c r="AD10481" t="str">
        <f t="shared" si="1621"/>
        <v/>
      </c>
      <c r="AE10481" t="str">
        <f t="shared" si="1628"/>
        <v/>
      </c>
      <c r="AF10481" t="str">
        <f t="shared" si="1622"/>
        <v/>
      </c>
      <c r="AG10481" t="str">
        <f t="shared" si="1623"/>
        <v/>
      </c>
      <c r="AH10481" t="str">
        <f t="shared" si="1624"/>
        <v/>
      </c>
      <c r="AI10481">
        <v>0.14499999999999999</v>
      </c>
      <c r="AJ10481" t="str">
        <f t="shared" si="1626"/>
        <v/>
      </c>
      <c r="AK10481" t="str">
        <f t="shared" si="1625"/>
        <v/>
      </c>
      <c r="AL10481" t="str">
        <f t="shared" si="1627"/>
        <v/>
      </c>
    </row>
    <row r="10482" spans="1:38" x14ac:dyDescent="0.2">
      <c r="A10482" t="s">
        <v>10455</v>
      </c>
      <c r="B10482" t="s">
        <v>33</v>
      </c>
      <c r="C10482" t="s">
        <v>10456</v>
      </c>
      <c r="D10482" s="1">
        <v>36417</v>
      </c>
      <c r="E10482" s="1">
        <v>43663</v>
      </c>
      <c r="F10482" t="s">
        <v>19</v>
      </c>
      <c r="I10482">
        <v>100</v>
      </c>
      <c r="J10482">
        <v>0</v>
      </c>
      <c r="K10482">
        <v>0</v>
      </c>
      <c r="L10482">
        <v>38</v>
      </c>
      <c r="M10482">
        <v>38</v>
      </c>
      <c r="N10482" t="s">
        <v>20</v>
      </c>
      <c r="O10482" t="s">
        <v>10457</v>
      </c>
      <c r="P10482" t="s">
        <v>28</v>
      </c>
      <c r="Q10482" t="s">
        <v>34233</v>
      </c>
      <c r="R10482" t="s">
        <v>34233</v>
      </c>
      <c r="S10482" t="s">
        <v>32627</v>
      </c>
      <c r="T10482" t="s">
        <v>34738</v>
      </c>
      <c r="AD10482" t="str">
        <f t="shared" si="1621"/>
        <v/>
      </c>
      <c r="AE10482" t="str">
        <f t="shared" si="1628"/>
        <v/>
      </c>
      <c r="AF10482" t="str">
        <f t="shared" si="1622"/>
        <v/>
      </c>
      <c r="AG10482" t="str">
        <f t="shared" si="1623"/>
        <v/>
      </c>
      <c r="AH10482" t="str">
        <f t="shared" si="1624"/>
        <v/>
      </c>
      <c r="AI10482">
        <v>0.14499999999999999</v>
      </c>
      <c r="AJ10482" t="str">
        <f t="shared" si="1626"/>
        <v/>
      </c>
      <c r="AK10482" t="str">
        <f t="shared" si="1625"/>
        <v/>
      </c>
      <c r="AL10482" t="str">
        <f t="shared" si="1627"/>
        <v/>
      </c>
    </row>
    <row r="10483" spans="1:38" x14ac:dyDescent="0.2">
      <c r="A10483" t="s">
        <v>9335</v>
      </c>
      <c r="B10483" t="s">
        <v>33</v>
      </c>
      <c r="C10483" t="s">
        <v>9336</v>
      </c>
      <c r="D10483" s="1">
        <v>36312</v>
      </c>
      <c r="E10483" s="1">
        <v>44606</v>
      </c>
      <c r="F10483" t="s">
        <v>19</v>
      </c>
      <c r="I10483">
        <v>100</v>
      </c>
      <c r="J10483">
        <v>0</v>
      </c>
      <c r="K10483">
        <v>0</v>
      </c>
      <c r="L10483">
        <v>40</v>
      </c>
      <c r="M10483">
        <v>40</v>
      </c>
      <c r="N10483" t="s">
        <v>20</v>
      </c>
      <c r="O10483" t="s">
        <v>9337</v>
      </c>
      <c r="P10483" t="s">
        <v>28</v>
      </c>
      <c r="Q10483" t="s">
        <v>34233</v>
      </c>
      <c r="R10483" t="s">
        <v>34233</v>
      </c>
      <c r="S10483" t="s">
        <v>32627</v>
      </c>
      <c r="T10483" t="s">
        <v>34739</v>
      </c>
      <c r="AD10483" t="str">
        <f t="shared" si="1621"/>
        <v/>
      </c>
      <c r="AE10483" t="str">
        <f t="shared" si="1628"/>
        <v/>
      </c>
      <c r="AF10483" t="str">
        <f t="shared" si="1622"/>
        <v/>
      </c>
      <c r="AG10483" t="str">
        <f t="shared" si="1623"/>
        <v/>
      </c>
      <c r="AH10483" t="str">
        <f t="shared" si="1624"/>
        <v/>
      </c>
      <c r="AI10483">
        <v>0.14499999999999999</v>
      </c>
      <c r="AJ10483" t="str">
        <f t="shared" si="1626"/>
        <v/>
      </c>
      <c r="AK10483" t="str">
        <f t="shared" si="1625"/>
        <v/>
      </c>
      <c r="AL10483" t="str">
        <f t="shared" si="1627"/>
        <v/>
      </c>
    </row>
    <row r="10484" spans="1:38" x14ac:dyDescent="0.2">
      <c r="A10484" t="s">
        <v>10452</v>
      </c>
      <c r="B10484" t="s">
        <v>33</v>
      </c>
      <c r="C10484" t="s">
        <v>10453</v>
      </c>
      <c r="D10484" s="1">
        <v>36417</v>
      </c>
      <c r="E10484" s="1">
        <v>43663</v>
      </c>
      <c r="F10484" t="s">
        <v>19</v>
      </c>
      <c r="I10484">
        <v>100</v>
      </c>
      <c r="J10484">
        <v>0</v>
      </c>
      <c r="K10484">
        <v>0</v>
      </c>
      <c r="L10484">
        <v>40</v>
      </c>
      <c r="M10484">
        <v>40</v>
      </c>
      <c r="N10484" t="s">
        <v>20</v>
      </c>
      <c r="O10484" t="s">
        <v>10454</v>
      </c>
      <c r="P10484" t="s">
        <v>28</v>
      </c>
      <c r="Q10484" t="s">
        <v>34233</v>
      </c>
      <c r="R10484" t="s">
        <v>34233</v>
      </c>
      <c r="S10484" t="s">
        <v>32627</v>
      </c>
      <c r="T10484" t="s">
        <v>34740</v>
      </c>
      <c r="AD10484" t="str">
        <f t="shared" si="1621"/>
        <v/>
      </c>
      <c r="AE10484" t="str">
        <f t="shared" si="1628"/>
        <v/>
      </c>
      <c r="AF10484" t="str">
        <f t="shared" si="1622"/>
        <v/>
      </c>
      <c r="AG10484" t="str">
        <f t="shared" si="1623"/>
        <v/>
      </c>
      <c r="AH10484" t="str">
        <f t="shared" si="1624"/>
        <v/>
      </c>
      <c r="AI10484">
        <v>0.14499999999999999</v>
      </c>
      <c r="AJ10484" t="str">
        <f t="shared" si="1626"/>
        <v/>
      </c>
      <c r="AK10484" t="str">
        <f t="shared" si="1625"/>
        <v/>
      </c>
      <c r="AL10484" t="str">
        <f t="shared" si="1627"/>
        <v/>
      </c>
    </row>
    <row r="10485" spans="1:38" x14ac:dyDescent="0.2">
      <c r="A10485" t="s">
        <v>10383</v>
      </c>
      <c r="B10485" t="s">
        <v>33</v>
      </c>
      <c r="C10485" t="s">
        <v>10384</v>
      </c>
      <c r="D10485" s="1">
        <v>36417</v>
      </c>
      <c r="E10485" s="1">
        <v>43663</v>
      </c>
      <c r="F10485" t="s">
        <v>19</v>
      </c>
      <c r="I10485">
        <v>100</v>
      </c>
      <c r="J10485">
        <v>0</v>
      </c>
      <c r="K10485">
        <v>0</v>
      </c>
      <c r="L10485">
        <v>38</v>
      </c>
      <c r="M10485">
        <v>38</v>
      </c>
      <c r="N10485" t="s">
        <v>20</v>
      </c>
      <c r="O10485" t="s">
        <v>10385</v>
      </c>
      <c r="P10485" t="s">
        <v>28</v>
      </c>
      <c r="Q10485" t="s">
        <v>34233</v>
      </c>
      <c r="R10485" t="s">
        <v>34233</v>
      </c>
      <c r="S10485" t="s">
        <v>32627</v>
      </c>
      <c r="T10485" t="s">
        <v>34741</v>
      </c>
      <c r="AD10485" t="str">
        <f t="shared" si="1621"/>
        <v/>
      </c>
      <c r="AE10485" t="str">
        <f t="shared" si="1628"/>
        <v/>
      </c>
      <c r="AF10485" t="str">
        <f t="shared" si="1622"/>
        <v/>
      </c>
      <c r="AG10485" t="str">
        <f t="shared" si="1623"/>
        <v/>
      </c>
      <c r="AH10485" t="str">
        <f t="shared" si="1624"/>
        <v/>
      </c>
      <c r="AI10485">
        <v>0.14499999999999999</v>
      </c>
      <c r="AJ10485" t="str">
        <f t="shared" si="1626"/>
        <v/>
      </c>
      <c r="AK10485" t="str">
        <f t="shared" si="1625"/>
        <v/>
      </c>
      <c r="AL10485" t="str">
        <f t="shared" si="1627"/>
        <v/>
      </c>
    </row>
    <row r="10486" spans="1:38" x14ac:dyDescent="0.2">
      <c r="A10486" t="s">
        <v>10380</v>
      </c>
      <c r="B10486" t="s">
        <v>33</v>
      </c>
      <c r="C10486" t="s">
        <v>10381</v>
      </c>
      <c r="D10486" s="1">
        <v>36417</v>
      </c>
      <c r="E10486" s="1">
        <v>43663</v>
      </c>
      <c r="F10486" t="s">
        <v>19</v>
      </c>
      <c r="I10486">
        <v>100</v>
      </c>
      <c r="J10486">
        <v>0</v>
      </c>
      <c r="K10486">
        <v>0</v>
      </c>
      <c r="L10486">
        <v>39</v>
      </c>
      <c r="M10486">
        <v>39</v>
      </c>
      <c r="N10486" t="s">
        <v>20</v>
      </c>
      <c r="O10486" t="s">
        <v>10382</v>
      </c>
      <c r="P10486" t="s">
        <v>28</v>
      </c>
      <c r="Q10486" t="s">
        <v>34233</v>
      </c>
      <c r="R10486" t="s">
        <v>34233</v>
      </c>
      <c r="S10486" t="s">
        <v>32627</v>
      </c>
      <c r="T10486" t="s">
        <v>34742</v>
      </c>
      <c r="AD10486" t="str">
        <f t="shared" si="1621"/>
        <v/>
      </c>
      <c r="AE10486" t="str">
        <f t="shared" si="1628"/>
        <v/>
      </c>
      <c r="AF10486" t="str">
        <f t="shared" si="1622"/>
        <v/>
      </c>
      <c r="AG10486" t="str">
        <f t="shared" si="1623"/>
        <v/>
      </c>
      <c r="AH10486" t="str">
        <f t="shared" si="1624"/>
        <v/>
      </c>
      <c r="AI10486">
        <v>0.14499999999999999</v>
      </c>
      <c r="AJ10486" t="str">
        <f t="shared" si="1626"/>
        <v/>
      </c>
      <c r="AK10486" t="str">
        <f t="shared" si="1625"/>
        <v/>
      </c>
      <c r="AL10486" t="str">
        <f t="shared" si="1627"/>
        <v/>
      </c>
    </row>
    <row r="10487" spans="1:38" x14ac:dyDescent="0.2">
      <c r="A10487" t="s">
        <v>10377</v>
      </c>
      <c r="B10487" t="s">
        <v>33</v>
      </c>
      <c r="C10487" t="s">
        <v>10378</v>
      </c>
      <c r="D10487" s="1">
        <v>36417</v>
      </c>
      <c r="E10487" s="1">
        <v>43663</v>
      </c>
      <c r="F10487" t="s">
        <v>19</v>
      </c>
      <c r="I10487">
        <v>100</v>
      </c>
      <c r="J10487">
        <v>0</v>
      </c>
      <c r="K10487">
        <v>0</v>
      </c>
      <c r="L10487">
        <v>39</v>
      </c>
      <c r="M10487">
        <v>39</v>
      </c>
      <c r="N10487" t="s">
        <v>20</v>
      </c>
      <c r="O10487" t="s">
        <v>10379</v>
      </c>
      <c r="P10487" t="s">
        <v>28</v>
      </c>
      <c r="Q10487" t="s">
        <v>34233</v>
      </c>
      <c r="R10487" t="s">
        <v>34233</v>
      </c>
      <c r="S10487" t="s">
        <v>32627</v>
      </c>
      <c r="T10487" t="s">
        <v>34743</v>
      </c>
      <c r="AD10487" t="str">
        <f t="shared" si="1621"/>
        <v/>
      </c>
      <c r="AE10487" t="str">
        <f t="shared" si="1628"/>
        <v/>
      </c>
      <c r="AF10487" t="str">
        <f t="shared" si="1622"/>
        <v/>
      </c>
      <c r="AG10487" t="str">
        <f t="shared" si="1623"/>
        <v/>
      </c>
      <c r="AH10487" t="str">
        <f t="shared" si="1624"/>
        <v/>
      </c>
      <c r="AI10487">
        <v>0.14499999999999999</v>
      </c>
      <c r="AJ10487" t="str">
        <f t="shared" si="1626"/>
        <v/>
      </c>
      <c r="AK10487" t="str">
        <f t="shared" si="1625"/>
        <v/>
      </c>
      <c r="AL10487" t="str">
        <f t="shared" si="1627"/>
        <v/>
      </c>
    </row>
    <row r="10488" spans="1:38" x14ac:dyDescent="0.2">
      <c r="A10488" t="s">
        <v>10375</v>
      </c>
      <c r="B10488" t="s">
        <v>33</v>
      </c>
      <c r="C10488" t="s">
        <v>10376</v>
      </c>
      <c r="D10488" s="1">
        <v>36417</v>
      </c>
      <c r="E10488" s="1">
        <v>43663</v>
      </c>
      <c r="F10488" t="s">
        <v>19</v>
      </c>
      <c r="I10488">
        <v>100</v>
      </c>
      <c r="J10488">
        <v>0</v>
      </c>
      <c r="K10488">
        <v>0</v>
      </c>
      <c r="L10488">
        <v>40</v>
      </c>
      <c r="M10488">
        <v>40</v>
      </c>
      <c r="N10488" t="s">
        <v>20</v>
      </c>
      <c r="P10488" t="s">
        <v>2356</v>
      </c>
      <c r="Q10488" t="s">
        <v>34233</v>
      </c>
      <c r="R10488" t="s">
        <v>34233</v>
      </c>
      <c r="S10488" t="s">
        <v>32627</v>
      </c>
      <c r="T10488" t="s">
        <v>34744</v>
      </c>
      <c r="AD10488" t="str">
        <f t="shared" si="1621"/>
        <v/>
      </c>
      <c r="AE10488" t="str">
        <f t="shared" si="1628"/>
        <v/>
      </c>
      <c r="AF10488" t="str">
        <f t="shared" si="1622"/>
        <v/>
      </c>
      <c r="AG10488" t="str">
        <f t="shared" si="1623"/>
        <v/>
      </c>
      <c r="AH10488" t="str">
        <f t="shared" si="1624"/>
        <v/>
      </c>
      <c r="AI10488">
        <v>0.14499999999999999</v>
      </c>
      <c r="AJ10488" t="str">
        <f t="shared" si="1626"/>
        <v/>
      </c>
      <c r="AK10488" t="str">
        <f t="shared" si="1625"/>
        <v/>
      </c>
      <c r="AL10488" t="str">
        <f t="shared" si="1627"/>
        <v/>
      </c>
    </row>
    <row r="10489" spans="1:38" x14ac:dyDescent="0.2">
      <c r="A10489" t="s">
        <v>10372</v>
      </c>
      <c r="B10489" t="s">
        <v>33</v>
      </c>
      <c r="C10489" t="s">
        <v>10373</v>
      </c>
      <c r="D10489" s="1">
        <v>36417</v>
      </c>
      <c r="E10489" s="1">
        <v>44531</v>
      </c>
      <c r="F10489" t="s">
        <v>19</v>
      </c>
      <c r="I10489">
        <v>100</v>
      </c>
      <c r="J10489">
        <v>0</v>
      </c>
      <c r="K10489">
        <v>0</v>
      </c>
      <c r="L10489">
        <v>43</v>
      </c>
      <c r="M10489">
        <v>43</v>
      </c>
      <c r="N10489" t="s">
        <v>20</v>
      </c>
      <c r="O10489" t="s">
        <v>10374</v>
      </c>
      <c r="P10489" t="s">
        <v>28</v>
      </c>
      <c r="Q10489" t="s">
        <v>34233</v>
      </c>
      <c r="R10489" t="s">
        <v>34233</v>
      </c>
      <c r="S10489" t="s">
        <v>32627</v>
      </c>
      <c r="T10489" t="s">
        <v>34745</v>
      </c>
      <c r="AD10489" t="str">
        <f t="shared" si="1621"/>
        <v/>
      </c>
      <c r="AE10489" t="str">
        <f t="shared" si="1628"/>
        <v/>
      </c>
      <c r="AF10489" t="str">
        <f t="shared" si="1622"/>
        <v/>
      </c>
      <c r="AG10489" t="str">
        <f t="shared" si="1623"/>
        <v/>
      </c>
      <c r="AH10489" t="str">
        <f t="shared" si="1624"/>
        <v/>
      </c>
      <c r="AI10489">
        <v>0.14499999999999999</v>
      </c>
      <c r="AJ10489" t="str">
        <f t="shared" si="1626"/>
        <v/>
      </c>
      <c r="AK10489" t="str">
        <f t="shared" si="1625"/>
        <v/>
      </c>
      <c r="AL10489" t="str">
        <f t="shared" si="1627"/>
        <v/>
      </c>
    </row>
    <row r="10490" spans="1:38" x14ac:dyDescent="0.2">
      <c r="A10490" t="s">
        <v>9454</v>
      </c>
      <c r="B10490" t="s">
        <v>33</v>
      </c>
      <c r="C10490" t="s">
        <v>9455</v>
      </c>
      <c r="D10490" s="1">
        <v>36417</v>
      </c>
      <c r="E10490" s="1">
        <v>43663</v>
      </c>
      <c r="F10490" t="s">
        <v>19</v>
      </c>
      <c r="I10490">
        <v>100</v>
      </c>
      <c r="J10490">
        <v>0</v>
      </c>
      <c r="K10490">
        <v>0</v>
      </c>
      <c r="L10490">
        <v>39</v>
      </c>
      <c r="M10490">
        <v>39</v>
      </c>
      <c r="N10490" t="s">
        <v>20</v>
      </c>
      <c r="O10490" t="s">
        <v>9456</v>
      </c>
      <c r="P10490" t="s">
        <v>28</v>
      </c>
      <c r="Q10490" t="s">
        <v>34233</v>
      </c>
      <c r="R10490" t="s">
        <v>34233</v>
      </c>
      <c r="S10490" t="s">
        <v>32627</v>
      </c>
      <c r="T10490" t="s">
        <v>34720</v>
      </c>
      <c r="AD10490" t="str">
        <f t="shared" si="1621"/>
        <v/>
      </c>
      <c r="AE10490" t="str">
        <f t="shared" si="1628"/>
        <v/>
      </c>
      <c r="AF10490" t="str">
        <f t="shared" si="1622"/>
        <v/>
      </c>
      <c r="AG10490" t="str">
        <f t="shared" si="1623"/>
        <v/>
      </c>
      <c r="AH10490" t="str">
        <f t="shared" si="1624"/>
        <v/>
      </c>
      <c r="AI10490">
        <v>0.14499999999999999</v>
      </c>
      <c r="AJ10490" t="str">
        <f t="shared" si="1626"/>
        <v/>
      </c>
      <c r="AK10490" t="str">
        <f t="shared" si="1625"/>
        <v/>
      </c>
      <c r="AL10490" t="str">
        <f t="shared" si="1627"/>
        <v/>
      </c>
    </row>
    <row r="10491" spans="1:38" x14ac:dyDescent="0.2">
      <c r="A10491" t="s">
        <v>10369</v>
      </c>
      <c r="B10491" t="s">
        <v>33</v>
      </c>
      <c r="C10491" t="s">
        <v>10370</v>
      </c>
      <c r="D10491" s="1">
        <v>36417</v>
      </c>
      <c r="E10491" s="1">
        <v>43663</v>
      </c>
      <c r="F10491" t="s">
        <v>19</v>
      </c>
      <c r="I10491">
        <v>100</v>
      </c>
      <c r="J10491">
        <v>0</v>
      </c>
      <c r="K10491">
        <v>0</v>
      </c>
      <c r="L10491">
        <v>43</v>
      </c>
      <c r="M10491">
        <v>43</v>
      </c>
      <c r="N10491" t="s">
        <v>20</v>
      </c>
      <c r="O10491" t="s">
        <v>10371</v>
      </c>
      <c r="P10491" t="s">
        <v>28</v>
      </c>
      <c r="Q10491" t="s">
        <v>34233</v>
      </c>
      <c r="R10491" t="s">
        <v>34233</v>
      </c>
      <c r="S10491" t="s">
        <v>32627</v>
      </c>
      <c r="T10491" t="s">
        <v>34746</v>
      </c>
      <c r="AD10491" t="str">
        <f t="shared" si="1621"/>
        <v/>
      </c>
      <c r="AE10491" t="str">
        <f t="shared" si="1628"/>
        <v/>
      </c>
      <c r="AF10491" t="str">
        <f t="shared" si="1622"/>
        <v/>
      </c>
      <c r="AG10491" t="str">
        <f t="shared" si="1623"/>
        <v/>
      </c>
      <c r="AH10491" t="str">
        <f t="shared" si="1624"/>
        <v/>
      </c>
      <c r="AI10491">
        <v>0.14499999999999999</v>
      </c>
      <c r="AJ10491" t="str">
        <f t="shared" si="1626"/>
        <v/>
      </c>
      <c r="AK10491" t="str">
        <f t="shared" si="1625"/>
        <v/>
      </c>
      <c r="AL10491" t="str">
        <f t="shared" si="1627"/>
        <v/>
      </c>
    </row>
    <row r="10492" spans="1:38" x14ac:dyDescent="0.2">
      <c r="A10492" t="s">
        <v>9297</v>
      </c>
      <c r="B10492" t="s">
        <v>33</v>
      </c>
      <c r="C10492" t="s">
        <v>9298</v>
      </c>
      <c r="D10492" s="1">
        <v>36312</v>
      </c>
      <c r="E10492" s="1">
        <v>43663</v>
      </c>
      <c r="F10492" t="s">
        <v>19</v>
      </c>
      <c r="I10492">
        <v>100</v>
      </c>
      <c r="J10492">
        <v>0</v>
      </c>
      <c r="K10492">
        <v>0</v>
      </c>
      <c r="L10492">
        <v>39</v>
      </c>
      <c r="M10492">
        <v>39</v>
      </c>
      <c r="N10492" t="s">
        <v>20</v>
      </c>
      <c r="O10492" t="s">
        <v>9299</v>
      </c>
      <c r="P10492" t="s">
        <v>28</v>
      </c>
      <c r="Q10492" t="s">
        <v>34233</v>
      </c>
      <c r="R10492" t="s">
        <v>34233</v>
      </c>
      <c r="S10492" t="s">
        <v>32627</v>
      </c>
      <c r="T10492" t="s">
        <v>34721</v>
      </c>
      <c r="AD10492" t="str">
        <f t="shared" si="1621"/>
        <v/>
      </c>
      <c r="AE10492" t="str">
        <f t="shared" si="1628"/>
        <v/>
      </c>
      <c r="AF10492" t="str">
        <f t="shared" si="1622"/>
        <v/>
      </c>
      <c r="AG10492" t="str">
        <f t="shared" si="1623"/>
        <v/>
      </c>
      <c r="AH10492" t="str">
        <f t="shared" si="1624"/>
        <v/>
      </c>
      <c r="AI10492">
        <v>0.14499999999999999</v>
      </c>
      <c r="AJ10492" t="str">
        <f t="shared" si="1626"/>
        <v/>
      </c>
      <c r="AK10492" t="str">
        <f t="shared" si="1625"/>
        <v/>
      </c>
      <c r="AL10492" t="str">
        <f t="shared" si="1627"/>
        <v/>
      </c>
    </row>
    <row r="10493" spans="1:38" x14ac:dyDescent="0.2">
      <c r="A10493" t="s">
        <v>9451</v>
      </c>
      <c r="B10493" t="s">
        <v>33</v>
      </c>
      <c r="C10493" t="s">
        <v>9452</v>
      </c>
      <c r="D10493" s="1">
        <v>36417</v>
      </c>
      <c r="E10493" s="1">
        <v>43663</v>
      </c>
      <c r="F10493" t="s">
        <v>19</v>
      </c>
      <c r="I10493">
        <v>100</v>
      </c>
      <c r="J10493">
        <v>0</v>
      </c>
      <c r="K10493">
        <v>0</v>
      </c>
      <c r="L10493">
        <v>39</v>
      </c>
      <c r="M10493">
        <v>39</v>
      </c>
      <c r="N10493" t="s">
        <v>20</v>
      </c>
      <c r="O10493" t="s">
        <v>9453</v>
      </c>
      <c r="P10493" t="s">
        <v>28</v>
      </c>
      <c r="Q10493" t="s">
        <v>34233</v>
      </c>
      <c r="R10493" t="s">
        <v>34233</v>
      </c>
      <c r="S10493" t="s">
        <v>32627</v>
      </c>
      <c r="T10493" t="s">
        <v>34747</v>
      </c>
      <c r="AD10493" t="str">
        <f t="shared" si="1621"/>
        <v/>
      </c>
      <c r="AE10493" t="str">
        <f t="shared" si="1628"/>
        <v/>
      </c>
      <c r="AF10493" t="str">
        <f t="shared" si="1622"/>
        <v/>
      </c>
      <c r="AG10493" t="str">
        <f t="shared" si="1623"/>
        <v/>
      </c>
      <c r="AH10493" t="str">
        <f t="shared" si="1624"/>
        <v/>
      </c>
      <c r="AI10493">
        <v>0.14499999999999999</v>
      </c>
      <c r="AJ10493" t="str">
        <f t="shared" si="1626"/>
        <v/>
      </c>
      <c r="AK10493" t="str">
        <f t="shared" si="1625"/>
        <v/>
      </c>
      <c r="AL10493" t="str">
        <f t="shared" si="1627"/>
        <v/>
      </c>
    </row>
    <row r="10494" spans="1:38" x14ac:dyDescent="0.2">
      <c r="A10494" t="s">
        <v>9300</v>
      </c>
      <c r="B10494" t="s">
        <v>33</v>
      </c>
      <c r="C10494" t="s">
        <v>9301</v>
      </c>
      <c r="D10494" s="1">
        <v>36312</v>
      </c>
      <c r="E10494" s="1">
        <v>43663</v>
      </c>
      <c r="F10494" t="s">
        <v>19</v>
      </c>
      <c r="I10494">
        <v>100</v>
      </c>
      <c r="J10494">
        <v>0</v>
      </c>
      <c r="K10494">
        <v>0</v>
      </c>
      <c r="L10494">
        <v>39</v>
      </c>
      <c r="M10494">
        <v>39</v>
      </c>
      <c r="N10494" t="s">
        <v>20</v>
      </c>
      <c r="O10494" t="s">
        <v>9302</v>
      </c>
      <c r="P10494" t="s">
        <v>28</v>
      </c>
      <c r="Q10494" t="s">
        <v>34233</v>
      </c>
      <c r="R10494" t="s">
        <v>34233</v>
      </c>
      <c r="S10494" t="s">
        <v>32627</v>
      </c>
      <c r="T10494" t="s">
        <v>34723</v>
      </c>
      <c r="AD10494" t="str">
        <f t="shared" si="1621"/>
        <v/>
      </c>
      <c r="AE10494" t="str">
        <f t="shared" si="1628"/>
        <v/>
      </c>
      <c r="AF10494" t="str">
        <f t="shared" si="1622"/>
        <v/>
      </c>
      <c r="AG10494" t="str">
        <f t="shared" si="1623"/>
        <v/>
      </c>
      <c r="AH10494" t="str">
        <f t="shared" si="1624"/>
        <v/>
      </c>
      <c r="AI10494">
        <v>0.14499999999999999</v>
      </c>
      <c r="AJ10494" t="str">
        <f t="shared" si="1626"/>
        <v/>
      </c>
      <c r="AK10494" t="str">
        <f t="shared" si="1625"/>
        <v/>
      </c>
      <c r="AL10494" t="str">
        <f t="shared" si="1627"/>
        <v/>
      </c>
    </row>
    <row r="10495" spans="1:38" x14ac:dyDescent="0.2">
      <c r="A10495" t="s">
        <v>9303</v>
      </c>
      <c r="B10495" t="s">
        <v>33</v>
      </c>
      <c r="C10495" t="s">
        <v>9304</v>
      </c>
      <c r="D10495" s="1">
        <v>36312</v>
      </c>
      <c r="E10495" s="1">
        <v>43663</v>
      </c>
      <c r="F10495" t="s">
        <v>19</v>
      </c>
      <c r="I10495">
        <v>100</v>
      </c>
      <c r="J10495">
        <v>0</v>
      </c>
      <c r="K10495">
        <v>0</v>
      </c>
      <c r="L10495">
        <v>39</v>
      </c>
      <c r="M10495">
        <v>39</v>
      </c>
      <c r="N10495" t="s">
        <v>20</v>
      </c>
      <c r="O10495" t="s">
        <v>9305</v>
      </c>
      <c r="P10495" t="s">
        <v>28</v>
      </c>
      <c r="Q10495" t="s">
        <v>34233</v>
      </c>
      <c r="R10495" t="s">
        <v>34233</v>
      </c>
      <c r="S10495" t="s">
        <v>32627</v>
      </c>
      <c r="T10495" t="s">
        <v>34724</v>
      </c>
      <c r="AD10495" t="str">
        <f t="shared" si="1621"/>
        <v/>
      </c>
      <c r="AE10495" t="str">
        <f t="shared" si="1628"/>
        <v/>
      </c>
      <c r="AF10495" t="str">
        <f t="shared" si="1622"/>
        <v/>
      </c>
      <c r="AG10495" t="str">
        <f t="shared" si="1623"/>
        <v/>
      </c>
      <c r="AH10495" t="str">
        <f t="shared" si="1624"/>
        <v/>
      </c>
      <c r="AI10495">
        <v>0.14499999999999999</v>
      </c>
      <c r="AJ10495" t="str">
        <f t="shared" si="1626"/>
        <v/>
      </c>
      <c r="AK10495" t="str">
        <f t="shared" si="1625"/>
        <v/>
      </c>
      <c r="AL10495" t="str">
        <f t="shared" si="1627"/>
        <v/>
      </c>
    </row>
    <row r="10496" spans="1:38" x14ac:dyDescent="0.2">
      <c r="A10496" t="s">
        <v>9448</v>
      </c>
      <c r="B10496" t="s">
        <v>33</v>
      </c>
      <c r="C10496" t="s">
        <v>9449</v>
      </c>
      <c r="D10496" s="1">
        <v>36417</v>
      </c>
      <c r="E10496" s="1">
        <v>43663</v>
      </c>
      <c r="F10496" t="s">
        <v>19</v>
      </c>
      <c r="I10496">
        <v>100</v>
      </c>
      <c r="J10496">
        <v>0</v>
      </c>
      <c r="K10496">
        <v>0</v>
      </c>
      <c r="L10496">
        <v>39</v>
      </c>
      <c r="M10496">
        <v>39</v>
      </c>
      <c r="N10496" t="s">
        <v>20</v>
      </c>
      <c r="O10496" t="s">
        <v>9450</v>
      </c>
      <c r="P10496" t="s">
        <v>28</v>
      </c>
      <c r="Q10496" t="s">
        <v>34233</v>
      </c>
      <c r="R10496" t="s">
        <v>34233</v>
      </c>
      <c r="S10496" t="s">
        <v>32627</v>
      </c>
      <c r="T10496" t="s">
        <v>34725</v>
      </c>
      <c r="AD10496" t="str">
        <f t="shared" si="1621"/>
        <v/>
      </c>
      <c r="AE10496" t="str">
        <f t="shared" si="1628"/>
        <v/>
      </c>
      <c r="AF10496" t="str">
        <f t="shared" si="1622"/>
        <v/>
      </c>
      <c r="AG10496" t="str">
        <f t="shared" si="1623"/>
        <v/>
      </c>
      <c r="AH10496" t="str">
        <f t="shared" si="1624"/>
        <v/>
      </c>
      <c r="AI10496">
        <v>0.14499999999999999</v>
      </c>
      <c r="AJ10496" t="str">
        <f t="shared" si="1626"/>
        <v/>
      </c>
      <c r="AK10496" t="str">
        <f t="shared" si="1625"/>
        <v/>
      </c>
      <c r="AL10496" t="str">
        <f t="shared" si="1627"/>
        <v/>
      </c>
    </row>
    <row r="10497" spans="1:38" x14ac:dyDescent="0.2">
      <c r="A10497" t="s">
        <v>11793</v>
      </c>
      <c r="B10497" t="s">
        <v>33</v>
      </c>
      <c r="C10497" t="s">
        <v>11794</v>
      </c>
      <c r="D10497" s="1">
        <v>36552</v>
      </c>
      <c r="E10497" s="1">
        <v>43663</v>
      </c>
      <c r="F10497" t="s">
        <v>19</v>
      </c>
      <c r="I10497">
        <v>100</v>
      </c>
      <c r="J10497">
        <v>0</v>
      </c>
      <c r="K10497">
        <v>0</v>
      </c>
      <c r="L10497">
        <v>45</v>
      </c>
      <c r="M10497">
        <v>45</v>
      </c>
      <c r="N10497" t="s">
        <v>20</v>
      </c>
      <c r="O10497" t="s">
        <v>11795</v>
      </c>
      <c r="P10497" t="s">
        <v>28</v>
      </c>
      <c r="Q10497" t="s">
        <v>34233</v>
      </c>
      <c r="R10497" t="s">
        <v>34233</v>
      </c>
      <c r="S10497" t="s">
        <v>32627</v>
      </c>
      <c r="T10497" t="s">
        <v>34387</v>
      </c>
      <c r="AD10497" t="str">
        <f t="shared" si="1621"/>
        <v/>
      </c>
      <c r="AE10497" t="str">
        <f t="shared" si="1628"/>
        <v/>
      </c>
      <c r="AF10497" t="str">
        <f t="shared" si="1622"/>
        <v/>
      </c>
      <c r="AG10497" t="str">
        <f t="shared" si="1623"/>
        <v/>
      </c>
      <c r="AH10497" t="str">
        <f t="shared" si="1624"/>
        <v/>
      </c>
      <c r="AI10497">
        <v>0.14499999999999999</v>
      </c>
      <c r="AJ10497" t="str">
        <f t="shared" si="1626"/>
        <v/>
      </c>
      <c r="AK10497" t="str">
        <f t="shared" si="1625"/>
        <v/>
      </c>
      <c r="AL10497" t="str">
        <f t="shared" si="1627"/>
        <v/>
      </c>
    </row>
    <row r="10498" spans="1:38" x14ac:dyDescent="0.2">
      <c r="A10498" t="s">
        <v>11682</v>
      </c>
      <c r="B10498" t="s">
        <v>33</v>
      </c>
      <c r="C10498" t="s">
        <v>11683</v>
      </c>
      <c r="D10498" s="1">
        <v>36556</v>
      </c>
      <c r="E10498" s="1">
        <v>43663</v>
      </c>
      <c r="F10498" t="s">
        <v>19</v>
      </c>
      <c r="I10498">
        <v>100</v>
      </c>
      <c r="J10498">
        <v>0</v>
      </c>
      <c r="K10498">
        <v>0</v>
      </c>
      <c r="L10498">
        <v>39</v>
      </c>
      <c r="M10498">
        <v>39</v>
      </c>
      <c r="N10498" t="s">
        <v>20</v>
      </c>
      <c r="O10498" t="s">
        <v>11684</v>
      </c>
      <c r="P10498" t="s">
        <v>28</v>
      </c>
      <c r="Q10498" t="s">
        <v>34233</v>
      </c>
      <c r="R10498" t="s">
        <v>34233</v>
      </c>
      <c r="S10498" t="s">
        <v>32627</v>
      </c>
      <c r="T10498" t="s">
        <v>34387</v>
      </c>
      <c r="AD10498" t="str">
        <f t="shared" si="1621"/>
        <v/>
      </c>
      <c r="AE10498" t="str">
        <f t="shared" si="1628"/>
        <v/>
      </c>
      <c r="AF10498" t="str">
        <f t="shared" si="1622"/>
        <v/>
      </c>
      <c r="AG10498" t="str">
        <f t="shared" ref="AG10498:AG10529" si="1629">IF((S10498&lt;&gt;"tühi")*(AC10498&lt;&gt;""),AC10498,"")</f>
        <v/>
      </c>
      <c r="AH10498" t="str">
        <f t="shared" si="1624"/>
        <v/>
      </c>
      <c r="AI10498">
        <v>0.14499999999999999</v>
      </c>
      <c r="AJ10498" t="str">
        <f t="shared" si="1626"/>
        <v/>
      </c>
      <c r="AK10498" t="str">
        <f t="shared" si="1625"/>
        <v/>
      </c>
      <c r="AL10498" t="str">
        <f t="shared" si="1627"/>
        <v/>
      </c>
    </row>
    <row r="10499" spans="1:38" x14ac:dyDescent="0.2">
      <c r="A10499" t="s">
        <v>11710</v>
      </c>
      <c r="B10499" t="s">
        <v>33</v>
      </c>
      <c r="C10499" t="s">
        <v>11711</v>
      </c>
      <c r="D10499" s="1">
        <v>36563</v>
      </c>
      <c r="E10499" s="1">
        <v>43663</v>
      </c>
      <c r="F10499" t="s">
        <v>19</v>
      </c>
      <c r="I10499">
        <v>100</v>
      </c>
      <c r="J10499">
        <v>0</v>
      </c>
      <c r="K10499">
        <v>0</v>
      </c>
      <c r="L10499">
        <v>40</v>
      </c>
      <c r="M10499">
        <v>40</v>
      </c>
      <c r="N10499" t="s">
        <v>20</v>
      </c>
      <c r="O10499" t="s">
        <v>11712</v>
      </c>
      <c r="P10499" t="s">
        <v>28</v>
      </c>
      <c r="Q10499" t="s">
        <v>34233</v>
      </c>
      <c r="R10499" t="s">
        <v>34233</v>
      </c>
      <c r="S10499" t="s">
        <v>32627</v>
      </c>
      <c r="T10499" t="s">
        <v>34387</v>
      </c>
      <c r="AD10499" t="str">
        <f t="shared" ref="AD10499:AD10562" si="1630">IF((S10499="tühi")*(F10499&lt;&gt;"Elamumaa")*(G10499&lt;&gt;"Elamumaa")*(H10499&lt;&gt;"Elamumaa"),IF(Z10499=0,"",Z10499),"")</f>
        <v/>
      </c>
      <c r="AE10499" t="str">
        <f t="shared" si="1628"/>
        <v/>
      </c>
      <c r="AF10499" t="str">
        <f t="shared" ref="AF10499:AF10562" si="1631">IF((S10499&lt;&gt;"tühi")*(F10499&lt;&gt;"Elamumaa")*(G10499&lt;&gt;"Elamumaa")*(H10499&lt;&gt;"Elamumaa"),IF(Z10499=0,"",Z10499),"")</f>
        <v/>
      </c>
      <c r="AG10499" t="str">
        <f t="shared" si="1629"/>
        <v/>
      </c>
      <c r="AH10499" t="str">
        <f t="shared" si="1624"/>
        <v/>
      </c>
      <c r="AI10499">
        <v>0.14499999999999999</v>
      </c>
      <c r="AJ10499" t="str">
        <f t="shared" si="1626"/>
        <v/>
      </c>
      <c r="AK10499" t="str">
        <f t="shared" si="1625"/>
        <v/>
      </c>
      <c r="AL10499" t="str">
        <f t="shared" si="1627"/>
        <v/>
      </c>
    </row>
    <row r="10500" spans="1:38" x14ac:dyDescent="0.2">
      <c r="A10500" t="s">
        <v>10981</v>
      </c>
      <c r="B10500" t="s">
        <v>33</v>
      </c>
      <c r="C10500" t="s">
        <v>10982</v>
      </c>
      <c r="D10500" s="1">
        <v>36441</v>
      </c>
      <c r="E10500" s="1">
        <v>43663</v>
      </c>
      <c r="F10500" t="s">
        <v>19</v>
      </c>
      <c r="I10500">
        <v>100</v>
      </c>
      <c r="J10500">
        <v>0</v>
      </c>
      <c r="K10500">
        <v>0</v>
      </c>
      <c r="L10500">
        <v>39</v>
      </c>
      <c r="M10500">
        <v>39</v>
      </c>
      <c r="N10500" t="s">
        <v>20</v>
      </c>
      <c r="O10500" t="s">
        <v>10983</v>
      </c>
      <c r="P10500" t="s">
        <v>28</v>
      </c>
      <c r="Q10500" t="s">
        <v>34233</v>
      </c>
      <c r="R10500" t="s">
        <v>34233</v>
      </c>
      <c r="S10500" t="s">
        <v>32627</v>
      </c>
      <c r="T10500" t="s">
        <v>34387</v>
      </c>
      <c r="AD10500" t="str">
        <f t="shared" si="1630"/>
        <v/>
      </c>
      <c r="AE10500" t="str">
        <f t="shared" si="1628"/>
        <v/>
      </c>
      <c r="AF10500" t="str">
        <f t="shared" si="1631"/>
        <v/>
      </c>
      <c r="AG10500" t="str">
        <f t="shared" si="1629"/>
        <v/>
      </c>
      <c r="AH10500" t="str">
        <f t="shared" si="1624"/>
        <v/>
      </c>
      <c r="AI10500">
        <v>0.14499999999999999</v>
      </c>
      <c r="AJ10500" t="str">
        <f t="shared" si="1626"/>
        <v/>
      </c>
      <c r="AK10500" t="str">
        <f t="shared" si="1625"/>
        <v/>
      </c>
      <c r="AL10500" t="str">
        <f t="shared" si="1627"/>
        <v/>
      </c>
    </row>
    <row r="10501" spans="1:38" x14ac:dyDescent="0.2">
      <c r="A10501" t="s">
        <v>10963</v>
      </c>
      <c r="B10501" t="s">
        <v>33</v>
      </c>
      <c r="C10501" t="s">
        <v>10964</v>
      </c>
      <c r="D10501" s="1">
        <v>36441</v>
      </c>
      <c r="E10501" s="1">
        <v>43663</v>
      </c>
      <c r="F10501" t="s">
        <v>19</v>
      </c>
      <c r="I10501">
        <v>100</v>
      </c>
      <c r="J10501">
        <v>0</v>
      </c>
      <c r="K10501">
        <v>0</v>
      </c>
      <c r="L10501">
        <v>39</v>
      </c>
      <c r="M10501">
        <v>39</v>
      </c>
      <c r="N10501" t="s">
        <v>20</v>
      </c>
      <c r="O10501" t="s">
        <v>10965</v>
      </c>
      <c r="P10501" t="s">
        <v>28</v>
      </c>
      <c r="Q10501" t="s">
        <v>34233</v>
      </c>
      <c r="R10501" t="s">
        <v>34233</v>
      </c>
      <c r="S10501" t="s">
        <v>32627</v>
      </c>
      <c r="T10501" t="s">
        <v>34387</v>
      </c>
      <c r="AD10501" t="str">
        <f t="shared" si="1630"/>
        <v/>
      </c>
      <c r="AE10501" t="str">
        <f t="shared" si="1628"/>
        <v/>
      </c>
      <c r="AF10501" t="str">
        <f t="shared" si="1631"/>
        <v/>
      </c>
      <c r="AG10501" t="str">
        <f t="shared" si="1629"/>
        <v/>
      </c>
      <c r="AH10501" t="str">
        <f t="shared" si="1624"/>
        <v/>
      </c>
      <c r="AI10501">
        <v>0.14499999999999999</v>
      </c>
      <c r="AJ10501" t="str">
        <f t="shared" si="1626"/>
        <v/>
      </c>
      <c r="AK10501" t="str">
        <f t="shared" si="1625"/>
        <v/>
      </c>
      <c r="AL10501" t="str">
        <f t="shared" si="1627"/>
        <v/>
      </c>
    </row>
    <row r="10502" spans="1:38" x14ac:dyDescent="0.2">
      <c r="A10502" t="s">
        <v>11781</v>
      </c>
      <c r="B10502" t="s">
        <v>33</v>
      </c>
      <c r="C10502" t="s">
        <v>11782</v>
      </c>
      <c r="D10502" s="1">
        <v>36552</v>
      </c>
      <c r="E10502" s="1">
        <v>43663</v>
      </c>
      <c r="F10502" t="s">
        <v>19</v>
      </c>
      <c r="I10502">
        <v>100</v>
      </c>
      <c r="J10502">
        <v>0</v>
      </c>
      <c r="K10502">
        <v>0</v>
      </c>
      <c r="L10502">
        <v>40</v>
      </c>
      <c r="M10502">
        <v>40</v>
      </c>
      <c r="N10502" t="s">
        <v>20</v>
      </c>
      <c r="O10502" t="s">
        <v>11783</v>
      </c>
      <c r="P10502" t="s">
        <v>28</v>
      </c>
      <c r="Q10502" t="s">
        <v>34233</v>
      </c>
      <c r="R10502" t="s">
        <v>34233</v>
      </c>
      <c r="S10502" t="s">
        <v>32627</v>
      </c>
      <c r="T10502" t="s">
        <v>34387</v>
      </c>
      <c r="AD10502" t="str">
        <f t="shared" si="1630"/>
        <v/>
      </c>
      <c r="AE10502" t="str">
        <f t="shared" si="1628"/>
        <v/>
      </c>
      <c r="AF10502" t="str">
        <f t="shared" si="1631"/>
        <v/>
      </c>
      <c r="AG10502" t="str">
        <f t="shared" si="1629"/>
        <v/>
      </c>
      <c r="AH10502" t="str">
        <f t="shared" si="1624"/>
        <v/>
      </c>
      <c r="AI10502">
        <v>0.14499999999999999</v>
      </c>
      <c r="AJ10502" t="str">
        <f t="shared" si="1626"/>
        <v/>
      </c>
      <c r="AK10502" t="str">
        <f t="shared" si="1625"/>
        <v/>
      </c>
      <c r="AL10502" t="str">
        <f t="shared" si="1627"/>
        <v/>
      </c>
    </row>
    <row r="10503" spans="1:38" x14ac:dyDescent="0.2">
      <c r="A10503" t="s">
        <v>10960</v>
      </c>
      <c r="B10503" t="s">
        <v>33</v>
      </c>
      <c r="C10503" t="s">
        <v>10961</v>
      </c>
      <c r="D10503" s="1">
        <v>36441</v>
      </c>
      <c r="E10503" s="1">
        <v>43663</v>
      </c>
      <c r="F10503" t="s">
        <v>19</v>
      </c>
      <c r="I10503">
        <v>100</v>
      </c>
      <c r="J10503">
        <v>0</v>
      </c>
      <c r="K10503">
        <v>0</v>
      </c>
      <c r="L10503">
        <v>39</v>
      </c>
      <c r="M10503">
        <v>39</v>
      </c>
      <c r="N10503" t="s">
        <v>20</v>
      </c>
      <c r="O10503" t="s">
        <v>10962</v>
      </c>
      <c r="P10503" t="s">
        <v>28</v>
      </c>
      <c r="Q10503" t="s">
        <v>34233</v>
      </c>
      <c r="R10503" t="s">
        <v>34233</v>
      </c>
      <c r="S10503" t="s">
        <v>32627</v>
      </c>
      <c r="T10503" t="s">
        <v>34387</v>
      </c>
      <c r="AD10503" t="str">
        <f t="shared" si="1630"/>
        <v/>
      </c>
      <c r="AE10503" t="str">
        <f t="shared" si="1628"/>
        <v/>
      </c>
      <c r="AF10503" t="str">
        <f t="shared" si="1631"/>
        <v/>
      </c>
      <c r="AG10503" t="str">
        <f t="shared" si="1629"/>
        <v/>
      </c>
      <c r="AH10503" t="str">
        <f t="shared" si="1624"/>
        <v/>
      </c>
      <c r="AI10503">
        <v>0.14499999999999999</v>
      </c>
      <c r="AJ10503" t="str">
        <f t="shared" si="1626"/>
        <v/>
      </c>
      <c r="AK10503" t="str">
        <f t="shared" si="1625"/>
        <v/>
      </c>
      <c r="AL10503" t="str">
        <f t="shared" si="1627"/>
        <v/>
      </c>
    </row>
    <row r="10504" spans="1:38" x14ac:dyDescent="0.2">
      <c r="A10504" t="s">
        <v>10957</v>
      </c>
      <c r="B10504" t="s">
        <v>33</v>
      </c>
      <c r="C10504" t="s">
        <v>10958</v>
      </c>
      <c r="D10504" s="1">
        <v>36441</v>
      </c>
      <c r="E10504" s="1">
        <v>44606</v>
      </c>
      <c r="F10504" t="s">
        <v>19</v>
      </c>
      <c r="I10504">
        <v>100</v>
      </c>
      <c r="J10504">
        <v>0</v>
      </c>
      <c r="K10504">
        <v>0</v>
      </c>
      <c r="L10504">
        <v>40</v>
      </c>
      <c r="M10504">
        <v>40</v>
      </c>
      <c r="N10504" t="s">
        <v>20</v>
      </c>
      <c r="O10504" t="s">
        <v>10959</v>
      </c>
      <c r="P10504" t="s">
        <v>28</v>
      </c>
      <c r="Q10504" t="s">
        <v>34233</v>
      </c>
      <c r="R10504" t="s">
        <v>34233</v>
      </c>
      <c r="S10504" t="s">
        <v>32627</v>
      </c>
      <c r="T10504" t="s">
        <v>34387</v>
      </c>
      <c r="AD10504" t="str">
        <f t="shared" si="1630"/>
        <v/>
      </c>
      <c r="AE10504" t="str">
        <f t="shared" si="1628"/>
        <v/>
      </c>
      <c r="AF10504" t="str">
        <f t="shared" si="1631"/>
        <v/>
      </c>
      <c r="AG10504" t="str">
        <f t="shared" si="1629"/>
        <v/>
      </c>
      <c r="AH10504" t="str">
        <f t="shared" si="1624"/>
        <v/>
      </c>
      <c r="AI10504">
        <v>0.14499999999999999</v>
      </c>
      <c r="AJ10504" t="str">
        <f t="shared" si="1626"/>
        <v/>
      </c>
      <c r="AK10504" t="str">
        <f t="shared" si="1625"/>
        <v/>
      </c>
      <c r="AL10504" t="str">
        <f t="shared" si="1627"/>
        <v/>
      </c>
    </row>
    <row r="10505" spans="1:38" x14ac:dyDescent="0.2">
      <c r="A10505" t="s">
        <v>10954</v>
      </c>
      <c r="B10505" t="s">
        <v>33</v>
      </c>
      <c r="C10505" t="s">
        <v>10955</v>
      </c>
      <c r="D10505" s="1">
        <v>36441</v>
      </c>
      <c r="E10505" s="1">
        <v>44606</v>
      </c>
      <c r="F10505" t="s">
        <v>19</v>
      </c>
      <c r="I10505">
        <v>100</v>
      </c>
      <c r="J10505">
        <v>0</v>
      </c>
      <c r="K10505">
        <v>0</v>
      </c>
      <c r="L10505">
        <v>39</v>
      </c>
      <c r="M10505">
        <v>39</v>
      </c>
      <c r="N10505" t="s">
        <v>20</v>
      </c>
      <c r="O10505" t="s">
        <v>10956</v>
      </c>
      <c r="P10505" t="s">
        <v>28</v>
      </c>
      <c r="Q10505" t="s">
        <v>34233</v>
      </c>
      <c r="R10505" t="s">
        <v>34233</v>
      </c>
      <c r="S10505" t="s">
        <v>32627</v>
      </c>
      <c r="T10505" t="s">
        <v>34387</v>
      </c>
      <c r="AD10505" t="str">
        <f t="shared" si="1630"/>
        <v/>
      </c>
      <c r="AE10505" t="str">
        <f t="shared" si="1628"/>
        <v/>
      </c>
      <c r="AF10505" t="str">
        <f t="shared" si="1631"/>
        <v/>
      </c>
      <c r="AG10505" t="str">
        <f t="shared" si="1629"/>
        <v/>
      </c>
      <c r="AH10505" t="str">
        <f t="shared" si="1624"/>
        <v/>
      </c>
      <c r="AI10505">
        <v>0.14499999999999999</v>
      </c>
      <c r="AJ10505" t="str">
        <f t="shared" si="1626"/>
        <v/>
      </c>
      <c r="AK10505" t="str">
        <f t="shared" si="1625"/>
        <v/>
      </c>
      <c r="AL10505" t="str">
        <f t="shared" si="1627"/>
        <v/>
      </c>
    </row>
    <row r="10506" spans="1:38" x14ac:dyDescent="0.2">
      <c r="A10506" t="s">
        <v>11412</v>
      </c>
      <c r="B10506" t="s">
        <v>33</v>
      </c>
      <c r="C10506" t="s">
        <v>11413</v>
      </c>
      <c r="D10506" s="1">
        <v>36556</v>
      </c>
      <c r="E10506" s="1">
        <v>43663</v>
      </c>
      <c r="F10506" t="s">
        <v>19</v>
      </c>
      <c r="I10506">
        <v>100</v>
      </c>
      <c r="J10506">
        <v>0</v>
      </c>
      <c r="K10506">
        <v>0</v>
      </c>
      <c r="L10506">
        <v>40</v>
      </c>
      <c r="M10506">
        <v>40</v>
      </c>
      <c r="N10506" t="s">
        <v>20</v>
      </c>
      <c r="O10506" t="s">
        <v>11414</v>
      </c>
      <c r="P10506" t="s">
        <v>28</v>
      </c>
      <c r="Q10506" t="s">
        <v>34233</v>
      </c>
      <c r="R10506" t="s">
        <v>34233</v>
      </c>
      <c r="S10506" t="s">
        <v>32627</v>
      </c>
      <c r="T10506" t="s">
        <v>34387</v>
      </c>
      <c r="AD10506" t="str">
        <f t="shared" si="1630"/>
        <v/>
      </c>
      <c r="AE10506" t="str">
        <f t="shared" si="1628"/>
        <v/>
      </c>
      <c r="AF10506" t="str">
        <f t="shared" si="1631"/>
        <v/>
      </c>
      <c r="AG10506" t="str">
        <f t="shared" si="1629"/>
        <v/>
      </c>
      <c r="AH10506" t="str">
        <f t="shared" si="1624"/>
        <v/>
      </c>
      <c r="AI10506">
        <v>0.14499999999999999</v>
      </c>
      <c r="AJ10506" t="str">
        <f t="shared" si="1626"/>
        <v/>
      </c>
      <c r="AK10506" t="str">
        <f t="shared" si="1625"/>
        <v/>
      </c>
      <c r="AL10506" t="str">
        <f t="shared" si="1627"/>
        <v/>
      </c>
    </row>
    <row r="10507" spans="1:38" x14ac:dyDescent="0.2">
      <c r="A10507" t="s">
        <v>9291</v>
      </c>
      <c r="B10507" t="s">
        <v>33</v>
      </c>
      <c r="C10507" t="s">
        <v>9292</v>
      </c>
      <c r="D10507" s="1">
        <v>36441</v>
      </c>
      <c r="E10507" s="1">
        <v>43663</v>
      </c>
      <c r="F10507" t="s">
        <v>19</v>
      </c>
      <c r="I10507">
        <v>100</v>
      </c>
      <c r="J10507">
        <v>0</v>
      </c>
      <c r="K10507">
        <v>0</v>
      </c>
      <c r="L10507">
        <v>40</v>
      </c>
      <c r="M10507">
        <v>40</v>
      </c>
      <c r="N10507" t="s">
        <v>20</v>
      </c>
      <c r="O10507" t="s">
        <v>9293</v>
      </c>
      <c r="P10507" t="s">
        <v>28</v>
      </c>
      <c r="Q10507" t="s">
        <v>34233</v>
      </c>
      <c r="R10507" t="s">
        <v>34233</v>
      </c>
      <c r="S10507" t="s">
        <v>32627</v>
      </c>
      <c r="T10507" t="s">
        <v>34387</v>
      </c>
      <c r="AD10507" t="str">
        <f t="shared" si="1630"/>
        <v/>
      </c>
      <c r="AE10507" t="str">
        <f t="shared" si="1628"/>
        <v/>
      </c>
      <c r="AF10507" t="str">
        <f t="shared" si="1631"/>
        <v/>
      </c>
      <c r="AG10507" t="str">
        <f t="shared" si="1629"/>
        <v/>
      </c>
      <c r="AH10507" t="str">
        <f t="shared" si="1624"/>
        <v/>
      </c>
      <c r="AI10507">
        <v>0.14499999999999999</v>
      </c>
      <c r="AJ10507" t="str">
        <f t="shared" si="1626"/>
        <v/>
      </c>
      <c r="AK10507" t="str">
        <f t="shared" si="1625"/>
        <v/>
      </c>
      <c r="AL10507" t="str">
        <f t="shared" si="1627"/>
        <v/>
      </c>
    </row>
    <row r="10508" spans="1:38" x14ac:dyDescent="0.2">
      <c r="A10508" t="s">
        <v>11790</v>
      </c>
      <c r="B10508" t="s">
        <v>33</v>
      </c>
      <c r="C10508" t="s">
        <v>11791</v>
      </c>
      <c r="D10508" s="1">
        <v>36552</v>
      </c>
      <c r="E10508" s="1">
        <v>44599</v>
      </c>
      <c r="F10508" t="s">
        <v>19</v>
      </c>
      <c r="I10508">
        <v>100</v>
      </c>
      <c r="J10508">
        <v>0</v>
      </c>
      <c r="K10508">
        <v>0</v>
      </c>
      <c r="L10508">
        <v>40</v>
      </c>
      <c r="M10508">
        <v>40</v>
      </c>
      <c r="N10508" t="s">
        <v>20</v>
      </c>
      <c r="O10508" t="s">
        <v>11792</v>
      </c>
      <c r="P10508" t="s">
        <v>28</v>
      </c>
      <c r="Q10508" t="s">
        <v>34233</v>
      </c>
      <c r="R10508" t="s">
        <v>34233</v>
      </c>
      <c r="S10508" t="s">
        <v>32627</v>
      </c>
      <c r="T10508" t="s">
        <v>34387</v>
      </c>
      <c r="AD10508" t="str">
        <f t="shared" si="1630"/>
        <v/>
      </c>
      <c r="AE10508" t="str">
        <f t="shared" si="1628"/>
        <v/>
      </c>
      <c r="AF10508" t="str">
        <f t="shared" si="1631"/>
        <v/>
      </c>
      <c r="AG10508" t="str">
        <f t="shared" si="1629"/>
        <v/>
      </c>
      <c r="AH10508" t="str">
        <f t="shared" si="1624"/>
        <v/>
      </c>
      <c r="AI10508">
        <v>0.14499999999999999</v>
      </c>
      <c r="AJ10508" t="str">
        <f t="shared" si="1626"/>
        <v/>
      </c>
      <c r="AK10508" t="str">
        <f t="shared" si="1625"/>
        <v/>
      </c>
      <c r="AL10508" t="str">
        <f t="shared" si="1627"/>
        <v/>
      </c>
    </row>
    <row r="10509" spans="1:38" x14ac:dyDescent="0.2">
      <c r="A10509" t="s">
        <v>9288</v>
      </c>
      <c r="B10509" t="s">
        <v>33</v>
      </c>
      <c r="C10509" t="s">
        <v>9289</v>
      </c>
      <c r="D10509" s="1">
        <v>36441</v>
      </c>
      <c r="E10509" s="1">
        <v>44531</v>
      </c>
      <c r="F10509" t="s">
        <v>19</v>
      </c>
      <c r="I10509">
        <v>100</v>
      </c>
      <c r="J10509">
        <v>0</v>
      </c>
      <c r="K10509">
        <v>0</v>
      </c>
      <c r="L10509">
        <v>41</v>
      </c>
      <c r="M10509">
        <v>41</v>
      </c>
      <c r="N10509" t="s">
        <v>20</v>
      </c>
      <c r="O10509" t="s">
        <v>9290</v>
      </c>
      <c r="P10509" t="s">
        <v>28</v>
      </c>
      <c r="Q10509" t="s">
        <v>34233</v>
      </c>
      <c r="R10509" t="s">
        <v>34233</v>
      </c>
      <c r="S10509" t="s">
        <v>32627</v>
      </c>
      <c r="T10509" t="s">
        <v>34387</v>
      </c>
      <c r="AD10509" t="str">
        <f t="shared" si="1630"/>
        <v/>
      </c>
      <c r="AE10509" t="str">
        <f t="shared" si="1628"/>
        <v/>
      </c>
      <c r="AF10509" t="str">
        <f t="shared" si="1631"/>
        <v/>
      </c>
      <c r="AG10509" t="str">
        <f t="shared" si="1629"/>
        <v/>
      </c>
      <c r="AH10509" t="str">
        <f t="shared" si="1624"/>
        <v/>
      </c>
      <c r="AI10509">
        <v>0.14499999999999999</v>
      </c>
      <c r="AJ10509" t="str">
        <f t="shared" si="1626"/>
        <v/>
      </c>
      <c r="AK10509" t="str">
        <f t="shared" si="1625"/>
        <v/>
      </c>
      <c r="AL10509" t="str">
        <f t="shared" si="1627"/>
        <v/>
      </c>
    </row>
    <row r="10510" spans="1:38" x14ac:dyDescent="0.2">
      <c r="A10510" t="s">
        <v>11409</v>
      </c>
      <c r="B10510" t="s">
        <v>33</v>
      </c>
      <c r="C10510" t="s">
        <v>11410</v>
      </c>
      <c r="D10510" s="1">
        <v>36556</v>
      </c>
      <c r="E10510" s="1">
        <v>44531</v>
      </c>
      <c r="F10510" t="s">
        <v>19</v>
      </c>
      <c r="I10510">
        <v>100</v>
      </c>
      <c r="J10510">
        <v>0</v>
      </c>
      <c r="K10510">
        <v>0</v>
      </c>
      <c r="L10510">
        <v>41</v>
      </c>
      <c r="M10510">
        <v>41</v>
      </c>
      <c r="N10510" t="s">
        <v>20</v>
      </c>
      <c r="O10510" t="s">
        <v>11411</v>
      </c>
      <c r="P10510" t="s">
        <v>28</v>
      </c>
      <c r="Q10510" t="s">
        <v>34233</v>
      </c>
      <c r="R10510" t="s">
        <v>34233</v>
      </c>
      <c r="S10510" t="s">
        <v>32627</v>
      </c>
      <c r="T10510" t="s">
        <v>34387</v>
      </c>
      <c r="AD10510" t="str">
        <f t="shared" si="1630"/>
        <v/>
      </c>
      <c r="AE10510" t="str">
        <f t="shared" si="1628"/>
        <v/>
      </c>
      <c r="AF10510" t="str">
        <f t="shared" si="1631"/>
        <v/>
      </c>
      <c r="AG10510" t="str">
        <f t="shared" si="1629"/>
        <v/>
      </c>
      <c r="AH10510" t="str">
        <f t="shared" si="1624"/>
        <v/>
      </c>
      <c r="AI10510">
        <v>0.14499999999999999</v>
      </c>
      <c r="AJ10510" t="str">
        <f t="shared" si="1626"/>
        <v/>
      </c>
      <c r="AK10510" t="str">
        <f t="shared" si="1625"/>
        <v/>
      </c>
      <c r="AL10510" t="str">
        <f t="shared" si="1627"/>
        <v/>
      </c>
    </row>
    <row r="10511" spans="1:38" x14ac:dyDescent="0.2">
      <c r="A10511" t="s">
        <v>11070</v>
      </c>
      <c r="B10511" t="s">
        <v>33</v>
      </c>
      <c r="C10511" t="s">
        <v>11071</v>
      </c>
      <c r="D10511" s="1">
        <v>36441</v>
      </c>
      <c r="E10511" s="1">
        <v>43663</v>
      </c>
      <c r="F10511" t="s">
        <v>19</v>
      </c>
      <c r="I10511">
        <v>100</v>
      </c>
      <c r="J10511">
        <v>0</v>
      </c>
      <c r="K10511">
        <v>0</v>
      </c>
      <c r="L10511">
        <v>39</v>
      </c>
      <c r="M10511">
        <v>39</v>
      </c>
      <c r="N10511" t="s">
        <v>20</v>
      </c>
      <c r="O10511" t="s">
        <v>11072</v>
      </c>
      <c r="P10511" t="s">
        <v>28</v>
      </c>
      <c r="Q10511" t="s">
        <v>34233</v>
      </c>
      <c r="R10511" t="s">
        <v>34233</v>
      </c>
      <c r="S10511" t="s">
        <v>32627</v>
      </c>
      <c r="T10511" t="s">
        <v>34387</v>
      </c>
      <c r="AD10511" t="str">
        <f t="shared" si="1630"/>
        <v/>
      </c>
      <c r="AE10511" t="str">
        <f t="shared" si="1628"/>
        <v/>
      </c>
      <c r="AF10511" t="str">
        <f t="shared" si="1631"/>
        <v/>
      </c>
      <c r="AG10511" t="str">
        <f t="shared" si="1629"/>
        <v/>
      </c>
      <c r="AH10511" t="str">
        <f t="shared" si="1624"/>
        <v/>
      </c>
      <c r="AI10511">
        <v>0.14499999999999999</v>
      </c>
      <c r="AJ10511" t="str">
        <f t="shared" si="1626"/>
        <v/>
      </c>
      <c r="AK10511" t="str">
        <f t="shared" si="1625"/>
        <v/>
      </c>
      <c r="AL10511" t="str">
        <f t="shared" si="1627"/>
        <v/>
      </c>
    </row>
    <row r="10512" spans="1:38" x14ac:dyDescent="0.2">
      <c r="A10512" t="s">
        <v>11406</v>
      </c>
      <c r="B10512" t="s">
        <v>33</v>
      </c>
      <c r="C10512" t="s">
        <v>11407</v>
      </c>
      <c r="D10512" s="1">
        <v>36556</v>
      </c>
      <c r="E10512" s="1">
        <v>43663</v>
      </c>
      <c r="F10512" t="s">
        <v>19</v>
      </c>
      <c r="I10512">
        <v>100</v>
      </c>
      <c r="J10512">
        <v>0</v>
      </c>
      <c r="K10512">
        <v>0</v>
      </c>
      <c r="L10512">
        <v>39</v>
      </c>
      <c r="M10512">
        <v>39</v>
      </c>
      <c r="N10512" t="s">
        <v>20</v>
      </c>
      <c r="O10512" t="s">
        <v>11408</v>
      </c>
      <c r="P10512" t="s">
        <v>28</v>
      </c>
      <c r="Q10512" t="s">
        <v>34233</v>
      </c>
      <c r="R10512" t="s">
        <v>34233</v>
      </c>
      <c r="S10512" t="s">
        <v>32627</v>
      </c>
      <c r="T10512" t="s">
        <v>34387</v>
      </c>
      <c r="AD10512" t="str">
        <f t="shared" si="1630"/>
        <v/>
      </c>
      <c r="AE10512" t="str">
        <f t="shared" si="1628"/>
        <v/>
      </c>
      <c r="AF10512" t="str">
        <f t="shared" si="1631"/>
        <v/>
      </c>
      <c r="AG10512" t="str">
        <f t="shared" si="1629"/>
        <v/>
      </c>
      <c r="AH10512" t="str">
        <f t="shared" si="1624"/>
        <v/>
      </c>
      <c r="AI10512">
        <v>0.14499999999999999</v>
      </c>
      <c r="AJ10512" t="str">
        <f t="shared" si="1626"/>
        <v/>
      </c>
      <c r="AK10512" t="str">
        <f t="shared" si="1625"/>
        <v/>
      </c>
      <c r="AL10512" t="str">
        <f t="shared" si="1627"/>
        <v/>
      </c>
    </row>
    <row r="10513" spans="1:38" x14ac:dyDescent="0.2">
      <c r="A10513" t="s">
        <v>11067</v>
      </c>
      <c r="B10513" t="s">
        <v>33</v>
      </c>
      <c r="C10513" t="s">
        <v>11068</v>
      </c>
      <c r="D10513" s="1">
        <v>36441</v>
      </c>
      <c r="E10513" s="1">
        <v>43663</v>
      </c>
      <c r="F10513" t="s">
        <v>19</v>
      </c>
      <c r="I10513">
        <v>100</v>
      </c>
      <c r="J10513">
        <v>0</v>
      </c>
      <c r="K10513">
        <v>0</v>
      </c>
      <c r="L10513">
        <v>39</v>
      </c>
      <c r="M10513">
        <v>39</v>
      </c>
      <c r="N10513" t="s">
        <v>20</v>
      </c>
      <c r="O10513" t="s">
        <v>11069</v>
      </c>
      <c r="P10513" t="s">
        <v>28</v>
      </c>
      <c r="Q10513" t="s">
        <v>34233</v>
      </c>
      <c r="R10513" t="s">
        <v>34233</v>
      </c>
      <c r="S10513" t="s">
        <v>32627</v>
      </c>
      <c r="T10513" t="s">
        <v>34387</v>
      </c>
      <c r="AD10513" t="str">
        <f t="shared" si="1630"/>
        <v/>
      </c>
      <c r="AE10513" t="str">
        <f t="shared" si="1628"/>
        <v/>
      </c>
      <c r="AF10513" t="str">
        <f t="shared" si="1631"/>
        <v/>
      </c>
      <c r="AG10513" t="str">
        <f t="shared" si="1629"/>
        <v/>
      </c>
      <c r="AH10513" t="str">
        <f t="shared" si="1624"/>
        <v/>
      </c>
      <c r="AI10513">
        <v>0.14499999999999999</v>
      </c>
      <c r="AJ10513" t="str">
        <f t="shared" si="1626"/>
        <v/>
      </c>
      <c r="AK10513" t="str">
        <f t="shared" si="1625"/>
        <v/>
      </c>
      <c r="AL10513" t="str">
        <f t="shared" si="1627"/>
        <v/>
      </c>
    </row>
    <row r="10514" spans="1:38" x14ac:dyDescent="0.2">
      <c r="A10514" t="s">
        <v>11713</v>
      </c>
      <c r="B10514" t="s">
        <v>33</v>
      </c>
      <c r="C10514" t="s">
        <v>11714</v>
      </c>
      <c r="D10514" s="1">
        <v>36563</v>
      </c>
      <c r="E10514" s="1">
        <v>43663</v>
      </c>
      <c r="F10514" t="s">
        <v>19</v>
      </c>
      <c r="I10514">
        <v>100</v>
      </c>
      <c r="J10514">
        <v>0</v>
      </c>
      <c r="K10514">
        <v>0</v>
      </c>
      <c r="L10514">
        <v>39</v>
      </c>
      <c r="M10514">
        <v>39</v>
      </c>
      <c r="N10514" t="s">
        <v>20</v>
      </c>
      <c r="O10514" t="s">
        <v>11715</v>
      </c>
      <c r="P10514" t="s">
        <v>28</v>
      </c>
      <c r="Q10514" t="s">
        <v>34233</v>
      </c>
      <c r="R10514" t="s">
        <v>34233</v>
      </c>
      <c r="S10514" t="s">
        <v>32627</v>
      </c>
      <c r="T10514" t="s">
        <v>34387</v>
      </c>
      <c r="AD10514" t="str">
        <f t="shared" si="1630"/>
        <v/>
      </c>
      <c r="AE10514" t="str">
        <f t="shared" si="1628"/>
        <v/>
      </c>
      <c r="AF10514" t="str">
        <f t="shared" si="1631"/>
        <v/>
      </c>
      <c r="AG10514" t="str">
        <f t="shared" si="1629"/>
        <v/>
      </c>
      <c r="AH10514" t="str">
        <f t="shared" si="1624"/>
        <v/>
      </c>
      <c r="AI10514">
        <v>0.14499999999999999</v>
      </c>
      <c r="AJ10514" t="str">
        <f t="shared" si="1626"/>
        <v/>
      </c>
      <c r="AK10514" t="str">
        <f t="shared" si="1625"/>
        <v/>
      </c>
      <c r="AL10514" t="str">
        <f t="shared" si="1627"/>
        <v/>
      </c>
    </row>
    <row r="10515" spans="1:38" x14ac:dyDescent="0.2">
      <c r="A10515" t="s">
        <v>11511</v>
      </c>
      <c r="B10515" t="s">
        <v>33</v>
      </c>
      <c r="C10515" t="s">
        <v>11512</v>
      </c>
      <c r="D10515" s="1">
        <v>36551</v>
      </c>
      <c r="E10515" s="1">
        <v>43663</v>
      </c>
      <c r="F10515" t="s">
        <v>19</v>
      </c>
      <c r="I10515">
        <v>100</v>
      </c>
      <c r="J10515">
        <v>0</v>
      </c>
      <c r="K10515">
        <v>0</v>
      </c>
      <c r="L10515">
        <v>39</v>
      </c>
      <c r="M10515">
        <v>39</v>
      </c>
      <c r="N10515" t="s">
        <v>20</v>
      </c>
      <c r="O10515" t="s">
        <v>11513</v>
      </c>
      <c r="P10515" t="s">
        <v>28</v>
      </c>
      <c r="Q10515" t="s">
        <v>34233</v>
      </c>
      <c r="R10515" t="s">
        <v>34233</v>
      </c>
      <c r="S10515" t="s">
        <v>32627</v>
      </c>
      <c r="T10515" t="s">
        <v>34387</v>
      </c>
      <c r="AD10515" t="str">
        <f t="shared" si="1630"/>
        <v/>
      </c>
      <c r="AE10515" t="str">
        <f t="shared" si="1628"/>
        <v/>
      </c>
      <c r="AF10515" t="str">
        <f t="shared" si="1631"/>
        <v/>
      </c>
      <c r="AG10515" t="str">
        <f t="shared" si="1629"/>
        <v/>
      </c>
      <c r="AH10515" t="str">
        <f t="shared" si="1624"/>
        <v/>
      </c>
      <c r="AI10515">
        <v>0.14499999999999999</v>
      </c>
      <c r="AJ10515" t="str">
        <f t="shared" si="1626"/>
        <v/>
      </c>
      <c r="AK10515" t="str">
        <f t="shared" si="1625"/>
        <v/>
      </c>
      <c r="AL10515" t="str">
        <f t="shared" si="1627"/>
        <v/>
      </c>
    </row>
    <row r="10516" spans="1:38" x14ac:dyDescent="0.2">
      <c r="A10516" t="s">
        <v>11040</v>
      </c>
      <c r="B10516" t="s">
        <v>33</v>
      </c>
      <c r="C10516" t="s">
        <v>11041</v>
      </c>
      <c r="D10516" s="1">
        <v>36441</v>
      </c>
      <c r="E10516" s="1">
        <v>43663</v>
      </c>
      <c r="F10516" t="s">
        <v>19</v>
      </c>
      <c r="I10516">
        <v>100</v>
      </c>
      <c r="J10516">
        <v>0</v>
      </c>
      <c r="K10516">
        <v>0</v>
      </c>
      <c r="L10516">
        <v>39</v>
      </c>
      <c r="M10516">
        <v>39</v>
      </c>
      <c r="N10516" t="s">
        <v>20</v>
      </c>
      <c r="O10516" t="s">
        <v>11042</v>
      </c>
      <c r="P10516" t="s">
        <v>28</v>
      </c>
      <c r="Q10516" t="s">
        <v>34233</v>
      </c>
      <c r="R10516" t="s">
        <v>34233</v>
      </c>
      <c r="S10516" t="s">
        <v>32627</v>
      </c>
      <c r="T10516" t="s">
        <v>34387</v>
      </c>
      <c r="AD10516" t="str">
        <f t="shared" si="1630"/>
        <v/>
      </c>
      <c r="AE10516" t="str">
        <f t="shared" si="1628"/>
        <v/>
      </c>
      <c r="AF10516" t="str">
        <f t="shared" si="1631"/>
        <v/>
      </c>
      <c r="AG10516" t="str">
        <f t="shared" si="1629"/>
        <v/>
      </c>
      <c r="AH10516" t="str">
        <f t="shared" si="1624"/>
        <v/>
      </c>
      <c r="AI10516">
        <v>0.14499999999999999</v>
      </c>
      <c r="AJ10516" t="str">
        <f t="shared" si="1626"/>
        <v/>
      </c>
      <c r="AK10516" t="str">
        <f t="shared" si="1625"/>
        <v/>
      </c>
      <c r="AL10516" t="str">
        <f t="shared" si="1627"/>
        <v/>
      </c>
    </row>
    <row r="10517" spans="1:38" x14ac:dyDescent="0.2">
      <c r="A10517" t="s">
        <v>11037</v>
      </c>
      <c r="B10517" t="s">
        <v>33</v>
      </c>
      <c r="C10517" t="s">
        <v>11038</v>
      </c>
      <c r="D10517" s="1">
        <v>36441</v>
      </c>
      <c r="E10517" s="1">
        <v>43663</v>
      </c>
      <c r="F10517" t="s">
        <v>19</v>
      </c>
      <c r="I10517">
        <v>100</v>
      </c>
      <c r="J10517">
        <v>0</v>
      </c>
      <c r="K10517">
        <v>0</v>
      </c>
      <c r="L10517">
        <v>39</v>
      </c>
      <c r="M10517">
        <v>39</v>
      </c>
      <c r="N10517" t="s">
        <v>20</v>
      </c>
      <c r="O10517" t="s">
        <v>11039</v>
      </c>
      <c r="P10517" t="s">
        <v>28</v>
      </c>
      <c r="Q10517" t="s">
        <v>34233</v>
      </c>
      <c r="R10517" t="s">
        <v>34233</v>
      </c>
      <c r="S10517" t="s">
        <v>32627</v>
      </c>
      <c r="T10517" t="s">
        <v>34387</v>
      </c>
      <c r="AD10517" t="str">
        <f t="shared" si="1630"/>
        <v/>
      </c>
      <c r="AE10517" t="str">
        <f t="shared" si="1628"/>
        <v/>
      </c>
      <c r="AF10517" t="str">
        <f t="shared" si="1631"/>
        <v/>
      </c>
      <c r="AG10517" t="str">
        <f t="shared" si="1629"/>
        <v/>
      </c>
      <c r="AH10517" t="str">
        <f t="shared" si="1624"/>
        <v/>
      </c>
      <c r="AI10517">
        <v>0.14499999999999999</v>
      </c>
      <c r="AJ10517" t="str">
        <f t="shared" si="1626"/>
        <v/>
      </c>
      <c r="AK10517" t="str">
        <f t="shared" si="1625"/>
        <v/>
      </c>
      <c r="AL10517" t="str">
        <f t="shared" si="1627"/>
        <v/>
      </c>
    </row>
    <row r="10518" spans="1:38" x14ac:dyDescent="0.2">
      <c r="A10518" t="s">
        <v>11403</v>
      </c>
      <c r="B10518" t="s">
        <v>33</v>
      </c>
      <c r="C10518" t="s">
        <v>11404</v>
      </c>
      <c r="D10518" s="1">
        <v>36556</v>
      </c>
      <c r="E10518" s="1">
        <v>43663</v>
      </c>
      <c r="F10518" t="s">
        <v>19</v>
      </c>
      <c r="I10518">
        <v>100</v>
      </c>
      <c r="J10518">
        <v>0</v>
      </c>
      <c r="K10518">
        <v>0</v>
      </c>
      <c r="L10518">
        <v>39</v>
      </c>
      <c r="M10518">
        <v>39</v>
      </c>
      <c r="N10518" t="s">
        <v>20</v>
      </c>
      <c r="O10518" t="s">
        <v>11405</v>
      </c>
      <c r="P10518" t="s">
        <v>28</v>
      </c>
      <c r="Q10518" t="s">
        <v>34233</v>
      </c>
      <c r="R10518" t="s">
        <v>34233</v>
      </c>
      <c r="S10518" t="s">
        <v>32627</v>
      </c>
      <c r="T10518" t="s">
        <v>34387</v>
      </c>
      <c r="AD10518" t="str">
        <f t="shared" si="1630"/>
        <v/>
      </c>
      <c r="AE10518" t="str">
        <f t="shared" si="1628"/>
        <v/>
      </c>
      <c r="AF10518" t="str">
        <f t="shared" si="1631"/>
        <v/>
      </c>
      <c r="AG10518" t="str">
        <f t="shared" si="1629"/>
        <v/>
      </c>
      <c r="AH10518" t="str">
        <f t="shared" si="1624"/>
        <v/>
      </c>
      <c r="AI10518">
        <v>0.14499999999999999</v>
      </c>
      <c r="AJ10518" t="str">
        <f t="shared" si="1626"/>
        <v/>
      </c>
      <c r="AK10518" t="str">
        <f t="shared" si="1625"/>
        <v/>
      </c>
      <c r="AL10518" t="str">
        <f t="shared" si="1627"/>
        <v/>
      </c>
    </row>
    <row r="10519" spans="1:38" x14ac:dyDescent="0.2">
      <c r="A10519" t="s">
        <v>11787</v>
      </c>
      <c r="B10519" t="s">
        <v>33</v>
      </c>
      <c r="C10519" t="s">
        <v>11788</v>
      </c>
      <c r="D10519" s="1">
        <v>36552</v>
      </c>
      <c r="E10519" s="1">
        <v>43663</v>
      </c>
      <c r="F10519" t="s">
        <v>19</v>
      </c>
      <c r="I10519">
        <v>100</v>
      </c>
      <c r="J10519">
        <v>0</v>
      </c>
      <c r="K10519">
        <v>0</v>
      </c>
      <c r="L10519">
        <v>39</v>
      </c>
      <c r="M10519">
        <v>39</v>
      </c>
      <c r="N10519" t="s">
        <v>20</v>
      </c>
      <c r="O10519" t="s">
        <v>11789</v>
      </c>
      <c r="P10519" t="s">
        <v>28</v>
      </c>
      <c r="Q10519" t="s">
        <v>34233</v>
      </c>
      <c r="R10519" t="s">
        <v>34233</v>
      </c>
      <c r="S10519" t="s">
        <v>32627</v>
      </c>
      <c r="T10519" t="s">
        <v>34387</v>
      </c>
      <c r="AD10519" t="str">
        <f t="shared" si="1630"/>
        <v/>
      </c>
      <c r="AE10519" t="str">
        <f t="shared" si="1628"/>
        <v/>
      </c>
      <c r="AF10519" t="str">
        <f t="shared" si="1631"/>
        <v/>
      </c>
      <c r="AG10519" t="str">
        <f t="shared" si="1629"/>
        <v/>
      </c>
      <c r="AH10519" t="str">
        <f t="shared" si="1624"/>
        <v/>
      </c>
      <c r="AI10519">
        <v>0.14499999999999999</v>
      </c>
      <c r="AJ10519" t="str">
        <f t="shared" si="1626"/>
        <v/>
      </c>
      <c r="AK10519" t="str">
        <f t="shared" si="1625"/>
        <v/>
      </c>
      <c r="AL10519" t="str">
        <f t="shared" si="1627"/>
        <v/>
      </c>
    </row>
    <row r="10520" spans="1:38" x14ac:dyDescent="0.2">
      <c r="A10520" t="s">
        <v>10993</v>
      </c>
      <c r="B10520" t="s">
        <v>33</v>
      </c>
      <c r="C10520" t="s">
        <v>10994</v>
      </c>
      <c r="D10520" s="1">
        <v>36441</v>
      </c>
      <c r="E10520" s="1">
        <v>43663</v>
      </c>
      <c r="F10520" t="s">
        <v>19</v>
      </c>
      <c r="I10520">
        <v>100</v>
      </c>
      <c r="J10520">
        <v>0</v>
      </c>
      <c r="K10520">
        <v>0</v>
      </c>
      <c r="L10520">
        <v>40</v>
      </c>
      <c r="M10520">
        <v>39</v>
      </c>
      <c r="N10520" t="s">
        <v>20</v>
      </c>
      <c r="P10520" t="s">
        <v>2356</v>
      </c>
      <c r="Q10520" t="s">
        <v>34233</v>
      </c>
      <c r="R10520" t="s">
        <v>34233</v>
      </c>
      <c r="S10520" t="s">
        <v>32627</v>
      </c>
      <c r="T10520" t="s">
        <v>34387</v>
      </c>
      <c r="AD10520" t="str">
        <f t="shared" si="1630"/>
        <v/>
      </c>
      <c r="AE10520" t="str">
        <f t="shared" si="1628"/>
        <v/>
      </c>
      <c r="AF10520" t="str">
        <f t="shared" si="1631"/>
        <v/>
      </c>
      <c r="AG10520" t="str">
        <f t="shared" si="1629"/>
        <v/>
      </c>
      <c r="AH10520" t="str">
        <f t="shared" si="1624"/>
        <v/>
      </c>
      <c r="AI10520">
        <v>0.14499999999999999</v>
      </c>
      <c r="AJ10520" t="str">
        <f t="shared" si="1626"/>
        <v/>
      </c>
      <c r="AK10520" t="str">
        <f t="shared" si="1625"/>
        <v/>
      </c>
      <c r="AL10520" t="str">
        <f t="shared" si="1627"/>
        <v/>
      </c>
    </row>
    <row r="10521" spans="1:38" x14ac:dyDescent="0.2">
      <c r="A10521" t="s">
        <v>11400</v>
      </c>
      <c r="B10521" t="s">
        <v>33</v>
      </c>
      <c r="C10521" t="s">
        <v>11401</v>
      </c>
      <c r="D10521" s="1">
        <v>36556</v>
      </c>
      <c r="E10521" s="1">
        <v>43663</v>
      </c>
      <c r="F10521" t="s">
        <v>19</v>
      </c>
      <c r="I10521">
        <v>100</v>
      </c>
      <c r="J10521">
        <v>0</v>
      </c>
      <c r="K10521">
        <v>0</v>
      </c>
      <c r="L10521">
        <v>39</v>
      </c>
      <c r="M10521">
        <v>39</v>
      </c>
      <c r="N10521" t="s">
        <v>20</v>
      </c>
      <c r="O10521" t="s">
        <v>11402</v>
      </c>
      <c r="P10521" t="s">
        <v>28</v>
      </c>
      <c r="Q10521" t="s">
        <v>34233</v>
      </c>
      <c r="R10521" t="s">
        <v>34233</v>
      </c>
      <c r="S10521" t="s">
        <v>32627</v>
      </c>
      <c r="T10521" t="s">
        <v>34387</v>
      </c>
      <c r="AD10521" t="str">
        <f t="shared" si="1630"/>
        <v/>
      </c>
      <c r="AE10521" t="str">
        <f t="shared" si="1628"/>
        <v/>
      </c>
      <c r="AF10521" t="str">
        <f t="shared" si="1631"/>
        <v/>
      </c>
      <c r="AG10521" t="str">
        <f t="shared" si="1629"/>
        <v/>
      </c>
      <c r="AH10521" t="str">
        <f t="shared" si="1624"/>
        <v/>
      </c>
      <c r="AI10521">
        <v>0.14499999999999999</v>
      </c>
      <c r="AJ10521" t="str">
        <f t="shared" si="1626"/>
        <v/>
      </c>
      <c r="AK10521" t="str">
        <f t="shared" si="1625"/>
        <v/>
      </c>
      <c r="AL10521" t="str">
        <f t="shared" si="1627"/>
        <v/>
      </c>
    </row>
    <row r="10522" spans="1:38" x14ac:dyDescent="0.2">
      <c r="A10522" t="s">
        <v>9993</v>
      </c>
      <c r="B10522" t="s">
        <v>33</v>
      </c>
      <c r="C10522" t="s">
        <v>9994</v>
      </c>
      <c r="D10522" s="1">
        <v>36419</v>
      </c>
      <c r="E10522" s="1">
        <v>43663</v>
      </c>
      <c r="F10522" t="s">
        <v>19</v>
      </c>
      <c r="I10522">
        <v>100</v>
      </c>
      <c r="J10522">
        <v>0</v>
      </c>
      <c r="K10522">
        <v>0</v>
      </c>
      <c r="L10522">
        <v>39</v>
      </c>
      <c r="M10522">
        <v>39</v>
      </c>
      <c r="N10522" t="s">
        <v>20</v>
      </c>
      <c r="O10522" t="s">
        <v>9995</v>
      </c>
      <c r="P10522" t="s">
        <v>28</v>
      </c>
      <c r="Q10522" t="s">
        <v>34233</v>
      </c>
      <c r="R10522" t="s">
        <v>34233</v>
      </c>
      <c r="S10522" t="s">
        <v>32627</v>
      </c>
      <c r="T10522" t="s">
        <v>34387</v>
      </c>
      <c r="AD10522" t="str">
        <f t="shared" si="1630"/>
        <v/>
      </c>
      <c r="AE10522" t="str">
        <f t="shared" si="1628"/>
        <v/>
      </c>
      <c r="AF10522" t="str">
        <f t="shared" si="1631"/>
        <v/>
      </c>
      <c r="AG10522" t="str">
        <f t="shared" si="1629"/>
        <v/>
      </c>
      <c r="AH10522" t="str">
        <f t="shared" si="1624"/>
        <v/>
      </c>
      <c r="AI10522">
        <v>0.14499999999999999</v>
      </c>
      <c r="AJ10522" t="str">
        <f t="shared" si="1626"/>
        <v/>
      </c>
      <c r="AK10522" t="str">
        <f t="shared" si="1625"/>
        <v/>
      </c>
      <c r="AL10522" t="str">
        <f t="shared" si="1627"/>
        <v/>
      </c>
    </row>
    <row r="10523" spans="1:38" x14ac:dyDescent="0.2">
      <c r="A10523" t="s">
        <v>11397</v>
      </c>
      <c r="B10523" t="s">
        <v>33</v>
      </c>
      <c r="C10523" t="s">
        <v>11398</v>
      </c>
      <c r="D10523" s="1">
        <v>36556</v>
      </c>
      <c r="E10523" s="1">
        <v>43663</v>
      </c>
      <c r="F10523" t="s">
        <v>19</v>
      </c>
      <c r="I10523">
        <v>100</v>
      </c>
      <c r="J10523">
        <v>0</v>
      </c>
      <c r="K10523">
        <v>0</v>
      </c>
      <c r="L10523">
        <v>40</v>
      </c>
      <c r="M10523">
        <v>40</v>
      </c>
      <c r="N10523" t="s">
        <v>20</v>
      </c>
      <c r="O10523" t="s">
        <v>11399</v>
      </c>
      <c r="P10523" t="s">
        <v>28</v>
      </c>
      <c r="Q10523" t="s">
        <v>34233</v>
      </c>
      <c r="R10523" t="s">
        <v>34233</v>
      </c>
      <c r="S10523" t="s">
        <v>32627</v>
      </c>
      <c r="T10523" t="s">
        <v>34387</v>
      </c>
      <c r="AD10523" t="str">
        <f t="shared" si="1630"/>
        <v/>
      </c>
      <c r="AE10523" t="str">
        <f t="shared" si="1628"/>
        <v/>
      </c>
      <c r="AF10523" t="str">
        <f t="shared" si="1631"/>
        <v/>
      </c>
      <c r="AG10523" t="str">
        <f t="shared" si="1629"/>
        <v/>
      </c>
      <c r="AH10523" t="str">
        <f t="shared" si="1624"/>
        <v/>
      </c>
      <c r="AI10523">
        <v>0.14499999999999999</v>
      </c>
      <c r="AJ10523" t="str">
        <f t="shared" si="1626"/>
        <v/>
      </c>
      <c r="AK10523" t="str">
        <f t="shared" si="1625"/>
        <v/>
      </c>
      <c r="AL10523" t="str">
        <f t="shared" si="1627"/>
        <v/>
      </c>
    </row>
    <row r="10524" spans="1:38" x14ac:dyDescent="0.2">
      <c r="A10524" t="s">
        <v>9990</v>
      </c>
      <c r="B10524" t="s">
        <v>33</v>
      </c>
      <c r="C10524" t="s">
        <v>9991</v>
      </c>
      <c r="D10524" s="1">
        <v>36419</v>
      </c>
      <c r="E10524" s="1">
        <v>43663</v>
      </c>
      <c r="F10524" t="s">
        <v>19</v>
      </c>
      <c r="I10524">
        <v>100</v>
      </c>
      <c r="J10524">
        <v>0</v>
      </c>
      <c r="K10524">
        <v>0</v>
      </c>
      <c r="L10524">
        <v>39</v>
      </c>
      <c r="M10524">
        <v>39</v>
      </c>
      <c r="N10524" t="s">
        <v>20</v>
      </c>
      <c r="O10524" t="s">
        <v>9992</v>
      </c>
      <c r="P10524" t="s">
        <v>28</v>
      </c>
      <c r="Q10524" t="s">
        <v>34233</v>
      </c>
      <c r="R10524" t="s">
        <v>34233</v>
      </c>
      <c r="S10524" t="s">
        <v>32627</v>
      </c>
      <c r="T10524" t="s">
        <v>34387</v>
      </c>
      <c r="AD10524" t="str">
        <f t="shared" si="1630"/>
        <v/>
      </c>
      <c r="AE10524" t="str">
        <f t="shared" si="1628"/>
        <v/>
      </c>
      <c r="AF10524" t="str">
        <f t="shared" si="1631"/>
        <v/>
      </c>
      <c r="AG10524" t="str">
        <f t="shared" si="1629"/>
        <v/>
      </c>
      <c r="AH10524" t="str">
        <f t="shared" si="1624"/>
        <v/>
      </c>
      <c r="AI10524">
        <v>0.14499999999999999</v>
      </c>
      <c r="AJ10524" t="str">
        <f t="shared" si="1626"/>
        <v/>
      </c>
      <c r="AK10524" t="str">
        <f t="shared" si="1625"/>
        <v/>
      </c>
      <c r="AL10524" t="str">
        <f t="shared" si="1627"/>
        <v/>
      </c>
    </row>
    <row r="10525" spans="1:38" x14ac:dyDescent="0.2">
      <c r="A10525" t="s">
        <v>9909</v>
      </c>
      <c r="B10525" t="s">
        <v>33</v>
      </c>
      <c r="C10525" t="s">
        <v>9910</v>
      </c>
      <c r="D10525" s="1">
        <v>36419</v>
      </c>
      <c r="E10525" s="1">
        <v>43663</v>
      </c>
      <c r="F10525" t="s">
        <v>19</v>
      </c>
      <c r="I10525">
        <v>100</v>
      </c>
      <c r="J10525">
        <v>0</v>
      </c>
      <c r="K10525">
        <v>0</v>
      </c>
      <c r="L10525">
        <v>39</v>
      </c>
      <c r="M10525">
        <v>39</v>
      </c>
      <c r="N10525" t="s">
        <v>20</v>
      </c>
      <c r="O10525" t="s">
        <v>9911</v>
      </c>
      <c r="P10525" t="s">
        <v>28</v>
      </c>
      <c r="Q10525" t="s">
        <v>34233</v>
      </c>
      <c r="R10525" t="s">
        <v>34233</v>
      </c>
      <c r="S10525" t="s">
        <v>32627</v>
      </c>
      <c r="T10525" t="s">
        <v>34387</v>
      </c>
      <c r="AD10525" t="str">
        <f t="shared" si="1630"/>
        <v/>
      </c>
      <c r="AE10525" t="str">
        <f t="shared" si="1628"/>
        <v/>
      </c>
      <c r="AF10525" t="str">
        <f t="shared" si="1631"/>
        <v/>
      </c>
      <c r="AG10525" t="str">
        <f t="shared" si="1629"/>
        <v/>
      </c>
      <c r="AH10525" t="str">
        <f t="shared" si="1624"/>
        <v/>
      </c>
      <c r="AI10525">
        <v>0.14499999999999999</v>
      </c>
      <c r="AJ10525" t="str">
        <f t="shared" si="1626"/>
        <v/>
      </c>
      <c r="AK10525" t="str">
        <f t="shared" si="1625"/>
        <v/>
      </c>
      <c r="AL10525" t="str">
        <f t="shared" si="1627"/>
        <v/>
      </c>
    </row>
    <row r="10526" spans="1:38" x14ac:dyDescent="0.2">
      <c r="A10526" t="s">
        <v>9906</v>
      </c>
      <c r="B10526" t="s">
        <v>33</v>
      </c>
      <c r="C10526" t="s">
        <v>9907</v>
      </c>
      <c r="D10526" s="1">
        <v>36419</v>
      </c>
      <c r="E10526" s="1">
        <v>43663</v>
      </c>
      <c r="F10526" t="s">
        <v>19</v>
      </c>
      <c r="I10526">
        <v>100</v>
      </c>
      <c r="J10526">
        <v>0</v>
      </c>
      <c r="K10526">
        <v>0</v>
      </c>
      <c r="L10526">
        <v>39</v>
      </c>
      <c r="M10526">
        <v>39</v>
      </c>
      <c r="N10526" t="s">
        <v>20</v>
      </c>
      <c r="O10526" t="s">
        <v>9908</v>
      </c>
      <c r="P10526" t="s">
        <v>28</v>
      </c>
      <c r="Q10526" t="s">
        <v>34233</v>
      </c>
      <c r="R10526" t="s">
        <v>34233</v>
      </c>
      <c r="S10526" t="s">
        <v>32627</v>
      </c>
      <c r="T10526" t="s">
        <v>34387</v>
      </c>
      <c r="AD10526" t="str">
        <f t="shared" si="1630"/>
        <v/>
      </c>
      <c r="AE10526" t="str">
        <f t="shared" si="1628"/>
        <v/>
      </c>
      <c r="AF10526" t="str">
        <f t="shared" si="1631"/>
        <v/>
      </c>
      <c r="AG10526" t="str">
        <f t="shared" si="1629"/>
        <v/>
      </c>
      <c r="AH10526" t="str">
        <f t="shared" si="1624"/>
        <v/>
      </c>
      <c r="AI10526">
        <v>0.14499999999999999</v>
      </c>
      <c r="AJ10526" t="str">
        <f t="shared" si="1626"/>
        <v/>
      </c>
      <c r="AK10526" t="str">
        <f t="shared" si="1625"/>
        <v/>
      </c>
      <c r="AL10526" t="str">
        <f t="shared" si="1627"/>
        <v/>
      </c>
    </row>
    <row r="10527" spans="1:38" x14ac:dyDescent="0.2">
      <c r="A10527" t="s">
        <v>11394</v>
      </c>
      <c r="B10527" t="s">
        <v>33</v>
      </c>
      <c r="C10527" t="s">
        <v>11395</v>
      </c>
      <c r="D10527" s="1">
        <v>36556</v>
      </c>
      <c r="E10527" s="1">
        <v>43663</v>
      </c>
      <c r="F10527" t="s">
        <v>19</v>
      </c>
      <c r="I10527">
        <v>100</v>
      </c>
      <c r="J10527">
        <v>0</v>
      </c>
      <c r="K10527">
        <v>0</v>
      </c>
      <c r="L10527">
        <v>39</v>
      </c>
      <c r="M10527">
        <v>39</v>
      </c>
      <c r="N10527" t="s">
        <v>20</v>
      </c>
      <c r="O10527" t="s">
        <v>11396</v>
      </c>
      <c r="P10527" t="s">
        <v>28</v>
      </c>
      <c r="Q10527" t="s">
        <v>34233</v>
      </c>
      <c r="R10527" t="s">
        <v>34233</v>
      </c>
      <c r="S10527" t="s">
        <v>32627</v>
      </c>
      <c r="T10527" t="s">
        <v>34387</v>
      </c>
      <c r="AD10527" t="str">
        <f t="shared" si="1630"/>
        <v/>
      </c>
      <c r="AE10527" t="str">
        <f t="shared" si="1628"/>
        <v/>
      </c>
      <c r="AF10527" t="str">
        <f t="shared" si="1631"/>
        <v/>
      </c>
      <c r="AG10527" t="str">
        <f t="shared" si="1629"/>
        <v/>
      </c>
      <c r="AH10527" t="str">
        <f t="shared" si="1624"/>
        <v/>
      </c>
      <c r="AI10527">
        <v>0.14499999999999999</v>
      </c>
      <c r="AJ10527" t="str">
        <f t="shared" si="1626"/>
        <v/>
      </c>
      <c r="AK10527" t="str">
        <f t="shared" si="1625"/>
        <v/>
      </c>
      <c r="AL10527" t="str">
        <f t="shared" si="1627"/>
        <v/>
      </c>
    </row>
    <row r="10528" spans="1:38" x14ac:dyDescent="0.2">
      <c r="A10528" t="s">
        <v>9903</v>
      </c>
      <c r="B10528" t="s">
        <v>33</v>
      </c>
      <c r="C10528" t="s">
        <v>9904</v>
      </c>
      <c r="D10528" s="1">
        <v>36419</v>
      </c>
      <c r="E10528" s="1">
        <v>43663</v>
      </c>
      <c r="F10528" t="s">
        <v>19</v>
      </c>
      <c r="I10528">
        <v>100</v>
      </c>
      <c r="J10528">
        <v>0</v>
      </c>
      <c r="K10528">
        <v>0</v>
      </c>
      <c r="L10528">
        <v>39</v>
      </c>
      <c r="M10528">
        <v>39</v>
      </c>
      <c r="N10528" t="s">
        <v>20</v>
      </c>
      <c r="O10528" t="s">
        <v>9905</v>
      </c>
      <c r="P10528" t="s">
        <v>28</v>
      </c>
      <c r="Q10528" t="s">
        <v>34233</v>
      </c>
      <c r="R10528" t="s">
        <v>34233</v>
      </c>
      <c r="S10528" t="s">
        <v>32627</v>
      </c>
      <c r="T10528" t="s">
        <v>34387</v>
      </c>
      <c r="AD10528" t="str">
        <f t="shared" si="1630"/>
        <v/>
      </c>
      <c r="AE10528" t="str">
        <f t="shared" si="1628"/>
        <v/>
      </c>
      <c r="AF10528" t="str">
        <f t="shared" si="1631"/>
        <v/>
      </c>
      <c r="AG10528" t="str">
        <f t="shared" si="1629"/>
        <v/>
      </c>
      <c r="AH10528" t="str">
        <f t="shared" si="1624"/>
        <v/>
      </c>
      <c r="AI10528">
        <v>0.14499999999999999</v>
      </c>
      <c r="AJ10528" t="str">
        <f t="shared" si="1626"/>
        <v/>
      </c>
      <c r="AK10528" t="str">
        <f t="shared" si="1625"/>
        <v/>
      </c>
      <c r="AL10528" t="str">
        <f t="shared" si="1627"/>
        <v/>
      </c>
    </row>
    <row r="10529" spans="1:38" x14ac:dyDescent="0.2">
      <c r="A10529" t="s">
        <v>9900</v>
      </c>
      <c r="B10529" t="s">
        <v>33</v>
      </c>
      <c r="C10529" t="s">
        <v>9901</v>
      </c>
      <c r="D10529" s="1">
        <v>36419</v>
      </c>
      <c r="E10529" s="1">
        <v>43663</v>
      </c>
      <c r="F10529" t="s">
        <v>19</v>
      </c>
      <c r="I10529">
        <v>100</v>
      </c>
      <c r="J10529">
        <v>0</v>
      </c>
      <c r="K10529">
        <v>0</v>
      </c>
      <c r="L10529">
        <v>39</v>
      </c>
      <c r="M10529">
        <v>39</v>
      </c>
      <c r="N10529" t="s">
        <v>20</v>
      </c>
      <c r="O10529" t="s">
        <v>9902</v>
      </c>
      <c r="P10529" t="s">
        <v>28</v>
      </c>
      <c r="Q10529" t="s">
        <v>34233</v>
      </c>
      <c r="R10529" t="s">
        <v>34233</v>
      </c>
      <c r="S10529" t="s">
        <v>32627</v>
      </c>
      <c r="T10529" t="s">
        <v>34387</v>
      </c>
      <c r="AD10529" t="str">
        <f t="shared" si="1630"/>
        <v/>
      </c>
      <c r="AE10529" t="str">
        <f t="shared" si="1628"/>
        <v/>
      </c>
      <c r="AF10529" t="str">
        <f t="shared" si="1631"/>
        <v/>
      </c>
      <c r="AG10529" t="str">
        <f t="shared" si="1629"/>
        <v/>
      </c>
      <c r="AH10529" t="str">
        <f t="shared" si="1624"/>
        <v/>
      </c>
      <c r="AI10529">
        <v>0.14499999999999999</v>
      </c>
      <c r="AJ10529" t="str">
        <f t="shared" si="1626"/>
        <v/>
      </c>
      <c r="AK10529" t="str">
        <f t="shared" si="1625"/>
        <v/>
      </c>
      <c r="AL10529" t="str">
        <f t="shared" si="1627"/>
        <v/>
      </c>
    </row>
    <row r="10530" spans="1:38" x14ac:dyDescent="0.2">
      <c r="A10530" t="s">
        <v>11676</v>
      </c>
      <c r="B10530" t="s">
        <v>33</v>
      </c>
      <c r="C10530" t="s">
        <v>11677</v>
      </c>
      <c r="D10530" s="1">
        <v>36558</v>
      </c>
      <c r="E10530" s="1">
        <v>43663</v>
      </c>
      <c r="F10530" t="s">
        <v>19</v>
      </c>
      <c r="I10530">
        <v>100</v>
      </c>
      <c r="J10530">
        <v>0</v>
      </c>
      <c r="K10530">
        <v>0</v>
      </c>
      <c r="L10530">
        <v>40</v>
      </c>
      <c r="M10530">
        <v>40</v>
      </c>
      <c r="N10530" t="s">
        <v>20</v>
      </c>
      <c r="O10530" t="s">
        <v>11678</v>
      </c>
      <c r="P10530" t="s">
        <v>28</v>
      </c>
      <c r="Q10530" t="s">
        <v>34233</v>
      </c>
      <c r="R10530" t="s">
        <v>34233</v>
      </c>
      <c r="S10530" t="s">
        <v>32627</v>
      </c>
      <c r="T10530" t="s">
        <v>34387</v>
      </c>
      <c r="AD10530" t="str">
        <f t="shared" si="1630"/>
        <v/>
      </c>
      <c r="AE10530" t="str">
        <f t="shared" si="1628"/>
        <v/>
      </c>
      <c r="AF10530" t="str">
        <f t="shared" si="1631"/>
        <v/>
      </c>
      <c r="AG10530" t="str">
        <f t="shared" ref="AG10530:AG10557" si="1632">IF((S10530&lt;&gt;"tühi")*(AC10530&lt;&gt;""),AC10530,"")</f>
        <v/>
      </c>
      <c r="AH10530" t="str">
        <f t="shared" si="1624"/>
        <v/>
      </c>
      <c r="AI10530">
        <v>0.14499999999999999</v>
      </c>
      <c r="AJ10530" t="str">
        <f t="shared" si="1626"/>
        <v/>
      </c>
      <c r="AK10530" t="str">
        <f t="shared" si="1625"/>
        <v/>
      </c>
      <c r="AL10530" t="str">
        <f t="shared" si="1627"/>
        <v/>
      </c>
    </row>
    <row r="10531" spans="1:38" x14ac:dyDescent="0.2">
      <c r="A10531" t="s">
        <v>9897</v>
      </c>
      <c r="B10531" t="s">
        <v>33</v>
      </c>
      <c r="C10531" t="s">
        <v>9898</v>
      </c>
      <c r="D10531" s="1">
        <v>36419</v>
      </c>
      <c r="E10531" s="1">
        <v>43663</v>
      </c>
      <c r="F10531" t="s">
        <v>19</v>
      </c>
      <c r="I10531">
        <v>100</v>
      </c>
      <c r="J10531">
        <v>0</v>
      </c>
      <c r="K10531">
        <v>0</v>
      </c>
      <c r="L10531">
        <v>45</v>
      </c>
      <c r="M10531">
        <v>45</v>
      </c>
      <c r="N10531" t="s">
        <v>20</v>
      </c>
      <c r="O10531" t="s">
        <v>9899</v>
      </c>
      <c r="P10531" t="s">
        <v>28</v>
      </c>
      <c r="Q10531" t="s">
        <v>34233</v>
      </c>
      <c r="R10531" t="s">
        <v>34233</v>
      </c>
      <c r="S10531" t="s">
        <v>32627</v>
      </c>
      <c r="T10531" t="s">
        <v>34387</v>
      </c>
      <c r="AD10531" t="str">
        <f t="shared" si="1630"/>
        <v/>
      </c>
      <c r="AE10531" t="str">
        <f t="shared" si="1628"/>
        <v/>
      </c>
      <c r="AF10531" t="str">
        <f t="shared" si="1631"/>
        <v/>
      </c>
      <c r="AG10531" t="str">
        <f t="shared" si="1632"/>
        <v/>
      </c>
      <c r="AH10531" t="str">
        <f t="shared" si="1624"/>
        <v/>
      </c>
      <c r="AI10531">
        <v>0.14499999999999999</v>
      </c>
      <c r="AJ10531" t="str">
        <f t="shared" si="1626"/>
        <v/>
      </c>
      <c r="AK10531" t="str">
        <f t="shared" si="1625"/>
        <v/>
      </c>
      <c r="AL10531" t="str">
        <f t="shared" si="1627"/>
        <v/>
      </c>
    </row>
    <row r="10532" spans="1:38" x14ac:dyDescent="0.2">
      <c r="A10532" t="s">
        <v>10984</v>
      </c>
      <c r="B10532" t="s">
        <v>33</v>
      </c>
      <c r="C10532" t="s">
        <v>10985</v>
      </c>
      <c r="D10532" s="1">
        <v>36441</v>
      </c>
      <c r="E10532" s="1">
        <v>43663</v>
      </c>
      <c r="F10532" t="s">
        <v>19</v>
      </c>
      <c r="I10532">
        <v>100</v>
      </c>
      <c r="J10532">
        <v>0</v>
      </c>
      <c r="K10532">
        <v>0</v>
      </c>
      <c r="L10532">
        <v>39</v>
      </c>
      <c r="M10532">
        <v>39</v>
      </c>
      <c r="N10532" t="s">
        <v>20</v>
      </c>
      <c r="O10532" t="s">
        <v>10986</v>
      </c>
      <c r="P10532" t="s">
        <v>28</v>
      </c>
      <c r="Q10532" t="s">
        <v>34233</v>
      </c>
      <c r="R10532" t="s">
        <v>34233</v>
      </c>
      <c r="S10532" t="s">
        <v>32627</v>
      </c>
      <c r="T10532" t="s">
        <v>34387</v>
      </c>
      <c r="AD10532" t="str">
        <f t="shared" si="1630"/>
        <v/>
      </c>
      <c r="AE10532" t="str">
        <f t="shared" si="1628"/>
        <v/>
      </c>
      <c r="AF10532" t="str">
        <f t="shared" si="1631"/>
        <v/>
      </c>
      <c r="AG10532" t="str">
        <f t="shared" si="1632"/>
        <v/>
      </c>
      <c r="AH10532" t="str">
        <f t="shared" si="1624"/>
        <v/>
      </c>
      <c r="AI10532">
        <v>0.14499999999999999</v>
      </c>
      <c r="AJ10532" t="str">
        <f t="shared" si="1626"/>
        <v/>
      </c>
      <c r="AK10532" t="str">
        <f t="shared" si="1625"/>
        <v/>
      </c>
      <c r="AL10532" t="str">
        <f t="shared" si="1627"/>
        <v/>
      </c>
    </row>
    <row r="10533" spans="1:38" x14ac:dyDescent="0.2">
      <c r="A10533" t="s">
        <v>11784</v>
      </c>
      <c r="B10533" t="s">
        <v>33</v>
      </c>
      <c r="C10533" t="s">
        <v>11785</v>
      </c>
      <c r="D10533" s="1">
        <v>36552</v>
      </c>
      <c r="E10533" s="1">
        <v>43663</v>
      </c>
      <c r="F10533" t="s">
        <v>19</v>
      </c>
      <c r="I10533">
        <v>100</v>
      </c>
      <c r="J10533">
        <v>0</v>
      </c>
      <c r="K10533">
        <v>0</v>
      </c>
      <c r="L10533">
        <v>39</v>
      </c>
      <c r="M10533">
        <v>39</v>
      </c>
      <c r="N10533" t="s">
        <v>20</v>
      </c>
      <c r="O10533" t="s">
        <v>11786</v>
      </c>
      <c r="P10533" t="s">
        <v>28</v>
      </c>
      <c r="Q10533" t="s">
        <v>34233</v>
      </c>
      <c r="R10533" t="s">
        <v>34233</v>
      </c>
      <c r="S10533" t="s">
        <v>32627</v>
      </c>
      <c r="T10533" t="s">
        <v>34387</v>
      </c>
      <c r="AD10533" t="str">
        <f t="shared" si="1630"/>
        <v/>
      </c>
      <c r="AE10533" t="str">
        <f t="shared" si="1628"/>
        <v/>
      </c>
      <c r="AF10533" t="str">
        <f t="shared" si="1631"/>
        <v/>
      </c>
      <c r="AG10533" t="str">
        <f t="shared" si="1632"/>
        <v/>
      </c>
      <c r="AH10533" t="str">
        <f t="shared" ref="AH10533:AH10596" si="1633">IF(AG10533="","",AG10533*2.8)</f>
        <v/>
      </c>
      <c r="AI10533">
        <v>0.14499999999999999</v>
      </c>
      <c r="AJ10533" t="str">
        <f t="shared" si="1626"/>
        <v/>
      </c>
      <c r="AK10533" t="str">
        <f t="shared" ref="AK10533:AK10596" si="1634">IF(AE10533="","",AE10533*2.8)</f>
        <v/>
      </c>
      <c r="AL10533" t="str">
        <f t="shared" si="1627"/>
        <v/>
      </c>
    </row>
    <row r="10534" spans="1:38" x14ac:dyDescent="0.2">
      <c r="A10534" t="s">
        <v>11701</v>
      </c>
      <c r="B10534" t="s">
        <v>33</v>
      </c>
      <c r="C10534" t="s">
        <v>11702</v>
      </c>
      <c r="D10534" s="1">
        <v>36563</v>
      </c>
      <c r="E10534" s="1">
        <v>43663</v>
      </c>
      <c r="F10534" t="s">
        <v>19</v>
      </c>
      <c r="I10534">
        <v>100</v>
      </c>
      <c r="J10534">
        <v>0</v>
      </c>
      <c r="K10534">
        <v>0</v>
      </c>
      <c r="L10534">
        <v>40</v>
      </c>
      <c r="M10534">
        <v>40</v>
      </c>
      <c r="N10534" t="s">
        <v>20</v>
      </c>
      <c r="O10534" t="s">
        <v>11703</v>
      </c>
      <c r="P10534" t="s">
        <v>28</v>
      </c>
      <c r="Q10534" t="s">
        <v>34233</v>
      </c>
      <c r="R10534" t="s">
        <v>34233</v>
      </c>
      <c r="S10534" t="s">
        <v>32627</v>
      </c>
      <c r="T10534" t="s">
        <v>34387</v>
      </c>
      <c r="AD10534" t="str">
        <f t="shared" si="1630"/>
        <v/>
      </c>
      <c r="AE10534" t="str">
        <f t="shared" si="1628"/>
        <v/>
      </c>
      <c r="AF10534" t="str">
        <f t="shared" si="1631"/>
        <v/>
      </c>
      <c r="AG10534" t="str">
        <f t="shared" si="1632"/>
        <v/>
      </c>
      <c r="AH10534" t="str">
        <f t="shared" si="1633"/>
        <v/>
      </c>
      <c r="AI10534">
        <v>0.14499999999999999</v>
      </c>
      <c r="AJ10534" t="str">
        <f t="shared" ref="AJ10534:AJ10595" si="1635">IF(COUNTBLANK(AH10534),"",AH10534*AI10534)</f>
        <v/>
      </c>
      <c r="AK10534" t="str">
        <f t="shared" si="1634"/>
        <v/>
      </c>
      <c r="AL10534" t="str">
        <f t="shared" si="1627"/>
        <v/>
      </c>
    </row>
    <row r="10535" spans="1:38" x14ac:dyDescent="0.2">
      <c r="A10535" t="s">
        <v>11704</v>
      </c>
      <c r="B10535" t="s">
        <v>33</v>
      </c>
      <c r="C10535" t="s">
        <v>11705</v>
      </c>
      <c r="D10535" s="1">
        <v>36563</v>
      </c>
      <c r="E10535" s="1">
        <v>44599</v>
      </c>
      <c r="F10535" t="s">
        <v>19</v>
      </c>
      <c r="I10535">
        <v>100</v>
      </c>
      <c r="J10535">
        <v>0</v>
      </c>
      <c r="K10535">
        <v>0</v>
      </c>
      <c r="L10535">
        <v>40</v>
      </c>
      <c r="M10535">
        <v>40</v>
      </c>
      <c r="N10535" t="s">
        <v>20</v>
      </c>
      <c r="O10535" t="s">
        <v>11706</v>
      </c>
      <c r="P10535" t="s">
        <v>28</v>
      </c>
      <c r="Q10535" t="s">
        <v>34233</v>
      </c>
      <c r="R10535" t="s">
        <v>34233</v>
      </c>
      <c r="S10535" t="s">
        <v>32627</v>
      </c>
      <c r="T10535" t="s">
        <v>34387</v>
      </c>
      <c r="AD10535" t="str">
        <f t="shared" si="1630"/>
        <v/>
      </c>
      <c r="AE10535" t="str">
        <f t="shared" si="1628"/>
        <v/>
      </c>
      <c r="AF10535" t="str">
        <f t="shared" si="1631"/>
        <v/>
      </c>
      <c r="AG10535" t="str">
        <f t="shared" si="1632"/>
        <v/>
      </c>
      <c r="AH10535" t="str">
        <f t="shared" si="1633"/>
        <v/>
      </c>
      <c r="AI10535">
        <v>0.14499999999999999</v>
      </c>
      <c r="AJ10535" t="str">
        <f t="shared" si="1635"/>
        <v/>
      </c>
      <c r="AK10535" t="str">
        <f t="shared" si="1634"/>
        <v/>
      </c>
      <c r="AL10535" t="str">
        <f t="shared" si="1627"/>
        <v/>
      </c>
    </row>
    <row r="10536" spans="1:38" x14ac:dyDescent="0.2">
      <c r="A10536" t="s">
        <v>11707</v>
      </c>
      <c r="B10536" t="s">
        <v>33</v>
      </c>
      <c r="C10536" t="s">
        <v>11708</v>
      </c>
      <c r="D10536" s="1">
        <v>36563</v>
      </c>
      <c r="E10536" s="1">
        <v>43663</v>
      </c>
      <c r="F10536" t="s">
        <v>19</v>
      </c>
      <c r="I10536">
        <v>100</v>
      </c>
      <c r="J10536">
        <v>0</v>
      </c>
      <c r="K10536">
        <v>0</v>
      </c>
      <c r="L10536">
        <v>40</v>
      </c>
      <c r="M10536">
        <v>40</v>
      </c>
      <c r="N10536" t="s">
        <v>20</v>
      </c>
      <c r="O10536" t="s">
        <v>11709</v>
      </c>
      <c r="P10536" t="s">
        <v>28</v>
      </c>
      <c r="Q10536" t="s">
        <v>34233</v>
      </c>
      <c r="R10536" t="s">
        <v>34233</v>
      </c>
      <c r="S10536" t="s">
        <v>32627</v>
      </c>
      <c r="T10536" t="s">
        <v>34387</v>
      </c>
      <c r="AD10536" t="str">
        <f t="shared" si="1630"/>
        <v/>
      </c>
      <c r="AE10536" t="str">
        <f t="shared" si="1628"/>
        <v/>
      </c>
      <c r="AF10536" t="str">
        <f t="shared" si="1631"/>
        <v/>
      </c>
      <c r="AG10536" t="str">
        <f t="shared" si="1632"/>
        <v/>
      </c>
      <c r="AH10536" t="str">
        <f t="shared" si="1633"/>
        <v/>
      </c>
      <c r="AI10536">
        <v>0.14499999999999999</v>
      </c>
      <c r="AJ10536" t="str">
        <f t="shared" si="1635"/>
        <v/>
      </c>
      <c r="AK10536" t="str">
        <f t="shared" si="1634"/>
        <v/>
      </c>
      <c r="AL10536" t="str">
        <f t="shared" si="1627"/>
        <v/>
      </c>
    </row>
    <row r="10537" spans="1:38" x14ac:dyDescent="0.2">
      <c r="A10537" t="s">
        <v>9894</v>
      </c>
      <c r="B10537" t="s">
        <v>33</v>
      </c>
      <c r="C10537" t="s">
        <v>9895</v>
      </c>
      <c r="D10537" s="1">
        <v>36419</v>
      </c>
      <c r="E10537" s="1">
        <v>43663</v>
      </c>
      <c r="F10537" t="s">
        <v>19</v>
      </c>
      <c r="I10537">
        <v>100</v>
      </c>
      <c r="J10537">
        <v>0</v>
      </c>
      <c r="K10537">
        <v>0</v>
      </c>
      <c r="L10537">
        <v>45</v>
      </c>
      <c r="M10537">
        <v>45</v>
      </c>
      <c r="N10537" t="s">
        <v>20</v>
      </c>
      <c r="O10537" t="s">
        <v>9896</v>
      </c>
      <c r="P10537" t="s">
        <v>28</v>
      </c>
      <c r="Q10537" t="s">
        <v>34233</v>
      </c>
      <c r="R10537" t="s">
        <v>34233</v>
      </c>
      <c r="S10537" t="s">
        <v>32627</v>
      </c>
      <c r="T10537" t="s">
        <v>34650</v>
      </c>
      <c r="AD10537" t="str">
        <f t="shared" si="1630"/>
        <v/>
      </c>
      <c r="AE10537" t="str">
        <f t="shared" si="1628"/>
        <v/>
      </c>
      <c r="AF10537" t="str">
        <f t="shared" si="1631"/>
        <v/>
      </c>
      <c r="AG10537" t="str">
        <f t="shared" si="1632"/>
        <v/>
      </c>
      <c r="AH10537" t="str">
        <f t="shared" si="1633"/>
        <v/>
      </c>
      <c r="AI10537">
        <v>0.14499999999999999</v>
      </c>
      <c r="AJ10537" t="str">
        <f t="shared" si="1635"/>
        <v/>
      </c>
      <c r="AK10537" t="str">
        <f t="shared" si="1634"/>
        <v/>
      </c>
      <c r="AL10537" t="str">
        <f t="shared" si="1627"/>
        <v/>
      </c>
    </row>
    <row r="10538" spans="1:38" x14ac:dyDescent="0.2">
      <c r="A10538" t="s">
        <v>11460</v>
      </c>
      <c r="B10538" t="s">
        <v>33</v>
      </c>
      <c r="C10538" t="s">
        <v>11461</v>
      </c>
      <c r="D10538" s="1">
        <v>36556</v>
      </c>
      <c r="E10538" s="1">
        <v>43663</v>
      </c>
      <c r="F10538" t="s">
        <v>19</v>
      </c>
      <c r="I10538">
        <v>100</v>
      </c>
      <c r="J10538">
        <v>0</v>
      </c>
      <c r="K10538">
        <v>0</v>
      </c>
      <c r="L10538">
        <v>40</v>
      </c>
      <c r="M10538">
        <v>40</v>
      </c>
      <c r="N10538" t="s">
        <v>20</v>
      </c>
      <c r="O10538" t="s">
        <v>11462</v>
      </c>
      <c r="P10538" t="s">
        <v>28</v>
      </c>
      <c r="Q10538" t="s">
        <v>34233</v>
      </c>
      <c r="R10538" t="s">
        <v>34233</v>
      </c>
      <c r="S10538" t="s">
        <v>32627</v>
      </c>
      <c r="T10538" t="s">
        <v>34387</v>
      </c>
      <c r="AD10538" t="str">
        <f t="shared" si="1630"/>
        <v/>
      </c>
      <c r="AE10538" t="str">
        <f t="shared" si="1628"/>
        <v/>
      </c>
      <c r="AF10538" t="str">
        <f t="shared" si="1631"/>
        <v/>
      </c>
      <c r="AG10538" t="str">
        <f t="shared" si="1632"/>
        <v/>
      </c>
      <c r="AH10538" t="str">
        <f t="shared" si="1633"/>
        <v/>
      </c>
      <c r="AI10538">
        <v>0.14499999999999999</v>
      </c>
      <c r="AJ10538" t="str">
        <f t="shared" si="1635"/>
        <v/>
      </c>
      <c r="AK10538" t="str">
        <f t="shared" si="1634"/>
        <v/>
      </c>
      <c r="AL10538" t="str">
        <f t="shared" si="1627"/>
        <v/>
      </c>
    </row>
    <row r="10539" spans="1:38" x14ac:dyDescent="0.2">
      <c r="A10539" t="s">
        <v>9763</v>
      </c>
      <c r="B10539" t="s">
        <v>33</v>
      </c>
      <c r="C10539" t="s">
        <v>9764</v>
      </c>
      <c r="D10539" s="1">
        <v>36419</v>
      </c>
      <c r="E10539" s="1">
        <v>43663</v>
      </c>
      <c r="F10539" t="s">
        <v>19</v>
      </c>
      <c r="I10539">
        <v>100</v>
      </c>
      <c r="J10539">
        <v>0</v>
      </c>
      <c r="K10539">
        <v>0</v>
      </c>
      <c r="L10539">
        <v>40</v>
      </c>
      <c r="M10539">
        <v>40</v>
      </c>
      <c r="N10539" t="s">
        <v>20</v>
      </c>
      <c r="O10539" t="s">
        <v>9765</v>
      </c>
      <c r="P10539" t="s">
        <v>28</v>
      </c>
      <c r="Q10539" t="s">
        <v>34233</v>
      </c>
      <c r="R10539" t="s">
        <v>34233</v>
      </c>
      <c r="S10539" t="s">
        <v>32627</v>
      </c>
      <c r="T10539" t="s">
        <v>34387</v>
      </c>
      <c r="AD10539" t="str">
        <f t="shared" si="1630"/>
        <v/>
      </c>
      <c r="AE10539" t="str">
        <f t="shared" si="1628"/>
        <v/>
      </c>
      <c r="AF10539" t="str">
        <f t="shared" si="1631"/>
        <v/>
      </c>
      <c r="AG10539" t="str">
        <f t="shared" si="1632"/>
        <v/>
      </c>
      <c r="AH10539" t="str">
        <f t="shared" si="1633"/>
        <v/>
      </c>
      <c r="AI10539">
        <v>0.14499999999999999</v>
      </c>
      <c r="AJ10539" t="str">
        <f t="shared" si="1635"/>
        <v/>
      </c>
      <c r="AK10539" t="str">
        <f t="shared" si="1634"/>
        <v/>
      </c>
      <c r="AL10539" t="str">
        <f t="shared" ref="AL10539:AL10602" si="1636">IF(COUNTBLANK(AK10539),"",AK10539*AI10539)</f>
        <v/>
      </c>
    </row>
    <row r="10540" spans="1:38" x14ac:dyDescent="0.2">
      <c r="A10540" t="s">
        <v>12624</v>
      </c>
      <c r="B10540" t="s">
        <v>33</v>
      </c>
      <c r="C10540" t="s">
        <v>12625</v>
      </c>
      <c r="D10540" s="1">
        <v>36768</v>
      </c>
      <c r="E10540" s="1">
        <v>43663</v>
      </c>
      <c r="F10540" t="s">
        <v>19</v>
      </c>
      <c r="I10540">
        <v>100</v>
      </c>
      <c r="J10540">
        <v>0</v>
      </c>
      <c r="K10540">
        <v>0</v>
      </c>
      <c r="L10540">
        <v>40</v>
      </c>
      <c r="M10540">
        <v>40</v>
      </c>
      <c r="N10540" t="s">
        <v>20</v>
      </c>
      <c r="O10540" t="s">
        <v>12626</v>
      </c>
      <c r="P10540" t="s">
        <v>28</v>
      </c>
      <c r="Q10540" t="s">
        <v>34233</v>
      </c>
      <c r="R10540" t="s">
        <v>34233</v>
      </c>
      <c r="S10540" t="s">
        <v>32627</v>
      </c>
      <c r="T10540" t="s">
        <v>34387</v>
      </c>
      <c r="AD10540" t="str">
        <f t="shared" si="1630"/>
        <v/>
      </c>
      <c r="AE10540" t="str">
        <f t="shared" si="1628"/>
        <v/>
      </c>
      <c r="AF10540" t="str">
        <f t="shared" si="1631"/>
        <v/>
      </c>
      <c r="AG10540" t="str">
        <f t="shared" si="1632"/>
        <v/>
      </c>
      <c r="AH10540" t="str">
        <f t="shared" si="1633"/>
        <v/>
      </c>
      <c r="AI10540">
        <v>0.14499999999999999</v>
      </c>
      <c r="AJ10540" t="str">
        <f t="shared" si="1635"/>
        <v/>
      </c>
      <c r="AK10540" t="str">
        <f t="shared" si="1634"/>
        <v/>
      </c>
      <c r="AL10540" t="str">
        <f t="shared" si="1636"/>
        <v/>
      </c>
    </row>
    <row r="10541" spans="1:38" x14ac:dyDescent="0.2">
      <c r="A10541" t="s">
        <v>9760</v>
      </c>
      <c r="B10541" t="s">
        <v>33</v>
      </c>
      <c r="C10541" t="s">
        <v>9761</v>
      </c>
      <c r="D10541" s="1">
        <v>36419</v>
      </c>
      <c r="E10541" s="1">
        <v>43663</v>
      </c>
      <c r="F10541" t="s">
        <v>19</v>
      </c>
      <c r="I10541">
        <v>100</v>
      </c>
      <c r="J10541">
        <v>0</v>
      </c>
      <c r="K10541">
        <v>0</v>
      </c>
      <c r="L10541">
        <v>40</v>
      </c>
      <c r="M10541">
        <v>40</v>
      </c>
      <c r="N10541" t="s">
        <v>20</v>
      </c>
      <c r="O10541" t="s">
        <v>9762</v>
      </c>
      <c r="P10541" t="s">
        <v>28</v>
      </c>
      <c r="Q10541" t="s">
        <v>34233</v>
      </c>
      <c r="R10541" t="s">
        <v>34233</v>
      </c>
      <c r="S10541" t="s">
        <v>32627</v>
      </c>
      <c r="T10541" t="s">
        <v>34387</v>
      </c>
      <c r="AD10541" t="str">
        <f t="shared" si="1630"/>
        <v/>
      </c>
      <c r="AE10541" t="str">
        <f t="shared" si="1628"/>
        <v/>
      </c>
      <c r="AF10541" t="str">
        <f t="shared" si="1631"/>
        <v/>
      </c>
      <c r="AG10541" t="str">
        <f t="shared" si="1632"/>
        <v/>
      </c>
      <c r="AH10541" t="str">
        <f t="shared" si="1633"/>
        <v/>
      </c>
      <c r="AI10541">
        <v>0.14499999999999999</v>
      </c>
      <c r="AJ10541" t="str">
        <f t="shared" si="1635"/>
        <v/>
      </c>
      <c r="AK10541" t="str">
        <f t="shared" si="1634"/>
        <v/>
      </c>
      <c r="AL10541" t="str">
        <f t="shared" si="1636"/>
        <v/>
      </c>
    </row>
    <row r="10542" spans="1:38" x14ac:dyDescent="0.2">
      <c r="A10542" t="s">
        <v>9757</v>
      </c>
      <c r="B10542" t="s">
        <v>33</v>
      </c>
      <c r="C10542" t="s">
        <v>9758</v>
      </c>
      <c r="D10542" s="1">
        <v>36419</v>
      </c>
      <c r="E10542" s="1">
        <v>43663</v>
      </c>
      <c r="F10542" t="s">
        <v>19</v>
      </c>
      <c r="I10542">
        <v>100</v>
      </c>
      <c r="J10542">
        <v>0</v>
      </c>
      <c r="K10542">
        <v>0</v>
      </c>
      <c r="L10542">
        <v>40</v>
      </c>
      <c r="M10542">
        <v>40</v>
      </c>
      <c r="N10542" t="s">
        <v>20</v>
      </c>
      <c r="O10542" t="s">
        <v>9759</v>
      </c>
      <c r="P10542" t="s">
        <v>28</v>
      </c>
      <c r="Q10542" t="s">
        <v>34233</v>
      </c>
      <c r="R10542" t="s">
        <v>34233</v>
      </c>
      <c r="S10542" t="s">
        <v>32627</v>
      </c>
      <c r="T10542" t="s">
        <v>34387</v>
      </c>
      <c r="AD10542" t="str">
        <f t="shared" si="1630"/>
        <v/>
      </c>
      <c r="AE10542" t="str">
        <f t="shared" ref="AE10542:AE10580" si="1637">IF((S10542="tühi")*(AC10542&lt;&gt;""),AC10542,"")</f>
        <v/>
      </c>
      <c r="AF10542" t="str">
        <f t="shared" si="1631"/>
        <v/>
      </c>
      <c r="AG10542" t="str">
        <f t="shared" si="1632"/>
        <v/>
      </c>
      <c r="AH10542" t="str">
        <f t="shared" si="1633"/>
        <v/>
      </c>
      <c r="AI10542">
        <v>0.14499999999999999</v>
      </c>
      <c r="AJ10542" t="str">
        <f t="shared" si="1635"/>
        <v/>
      </c>
      <c r="AK10542" t="str">
        <f t="shared" si="1634"/>
        <v/>
      </c>
      <c r="AL10542" t="str">
        <f t="shared" si="1636"/>
        <v/>
      </c>
    </row>
    <row r="10543" spans="1:38" x14ac:dyDescent="0.2">
      <c r="A10543" t="s">
        <v>12174</v>
      </c>
      <c r="B10543" t="s">
        <v>33</v>
      </c>
      <c r="C10543" t="s">
        <v>12175</v>
      </c>
      <c r="D10543" s="1">
        <v>36558</v>
      </c>
      <c r="E10543" s="1">
        <v>43663</v>
      </c>
      <c r="F10543" t="s">
        <v>19</v>
      </c>
      <c r="I10543">
        <v>100</v>
      </c>
      <c r="J10543">
        <v>0</v>
      </c>
      <c r="K10543">
        <v>0</v>
      </c>
      <c r="L10543">
        <v>40</v>
      </c>
      <c r="M10543">
        <v>40</v>
      </c>
      <c r="N10543" t="s">
        <v>20</v>
      </c>
      <c r="O10543" t="s">
        <v>12176</v>
      </c>
      <c r="P10543" t="s">
        <v>28</v>
      </c>
      <c r="Q10543" t="s">
        <v>34233</v>
      </c>
      <c r="R10543" t="s">
        <v>34233</v>
      </c>
      <c r="S10543" t="s">
        <v>32627</v>
      </c>
      <c r="T10543" t="s">
        <v>34387</v>
      </c>
      <c r="AD10543" t="str">
        <f t="shared" si="1630"/>
        <v/>
      </c>
      <c r="AE10543" t="str">
        <f t="shared" si="1637"/>
        <v/>
      </c>
      <c r="AF10543" t="str">
        <f t="shared" si="1631"/>
        <v/>
      </c>
      <c r="AG10543" t="str">
        <f t="shared" si="1632"/>
        <v/>
      </c>
      <c r="AH10543" t="str">
        <f t="shared" si="1633"/>
        <v/>
      </c>
      <c r="AI10543">
        <v>0.14499999999999999</v>
      </c>
      <c r="AJ10543" t="str">
        <f t="shared" si="1635"/>
        <v/>
      </c>
      <c r="AK10543" t="str">
        <f t="shared" si="1634"/>
        <v/>
      </c>
      <c r="AL10543" t="str">
        <f t="shared" si="1636"/>
        <v/>
      </c>
    </row>
    <row r="10544" spans="1:38" x14ac:dyDescent="0.2">
      <c r="A10544" t="s">
        <v>9755</v>
      </c>
      <c r="B10544" t="s">
        <v>33</v>
      </c>
      <c r="C10544" t="s">
        <v>9756</v>
      </c>
      <c r="D10544" s="1">
        <v>36419</v>
      </c>
      <c r="E10544" s="1">
        <v>43663</v>
      </c>
      <c r="F10544" t="s">
        <v>19</v>
      </c>
      <c r="I10544">
        <v>100</v>
      </c>
      <c r="J10544">
        <v>0</v>
      </c>
      <c r="K10544">
        <v>0</v>
      </c>
      <c r="L10544">
        <v>40</v>
      </c>
      <c r="M10544">
        <v>40</v>
      </c>
      <c r="N10544" t="s">
        <v>20</v>
      </c>
      <c r="P10544" t="s">
        <v>2356</v>
      </c>
      <c r="Q10544" t="s">
        <v>34233</v>
      </c>
      <c r="R10544" t="s">
        <v>34233</v>
      </c>
      <c r="S10544" t="s">
        <v>32627</v>
      </c>
      <c r="T10544" t="s">
        <v>34387</v>
      </c>
      <c r="AD10544" t="str">
        <f t="shared" si="1630"/>
        <v/>
      </c>
      <c r="AE10544" t="str">
        <f t="shared" si="1637"/>
        <v/>
      </c>
      <c r="AF10544" t="str">
        <f t="shared" si="1631"/>
        <v/>
      </c>
      <c r="AG10544" t="str">
        <f t="shared" si="1632"/>
        <v/>
      </c>
      <c r="AH10544" t="str">
        <f t="shared" si="1633"/>
        <v/>
      </c>
      <c r="AI10544">
        <v>0.14499999999999999</v>
      </c>
      <c r="AJ10544" t="str">
        <f t="shared" si="1635"/>
        <v/>
      </c>
      <c r="AK10544" t="str">
        <f t="shared" si="1634"/>
        <v/>
      </c>
      <c r="AL10544" t="str">
        <f t="shared" si="1636"/>
        <v/>
      </c>
    </row>
    <row r="10545" spans="1:39" x14ac:dyDescent="0.2">
      <c r="A10545" t="s">
        <v>9752</v>
      </c>
      <c r="B10545" t="s">
        <v>33</v>
      </c>
      <c r="C10545" t="s">
        <v>9753</v>
      </c>
      <c r="D10545" s="1">
        <v>36419</v>
      </c>
      <c r="E10545" s="1">
        <v>43663</v>
      </c>
      <c r="F10545" t="s">
        <v>19</v>
      </c>
      <c r="I10545">
        <v>100</v>
      </c>
      <c r="J10545">
        <v>0</v>
      </c>
      <c r="K10545">
        <v>0</v>
      </c>
      <c r="L10545">
        <v>40</v>
      </c>
      <c r="M10545">
        <v>40</v>
      </c>
      <c r="N10545" t="s">
        <v>20</v>
      </c>
      <c r="O10545" t="s">
        <v>9754</v>
      </c>
      <c r="P10545" t="s">
        <v>28</v>
      </c>
      <c r="Q10545" t="s">
        <v>34233</v>
      </c>
      <c r="R10545" t="s">
        <v>34233</v>
      </c>
      <c r="S10545" t="s">
        <v>32627</v>
      </c>
      <c r="T10545" t="s">
        <v>34387</v>
      </c>
      <c r="AD10545" t="str">
        <f t="shared" si="1630"/>
        <v/>
      </c>
      <c r="AE10545" t="str">
        <f t="shared" si="1637"/>
        <v/>
      </c>
      <c r="AF10545" t="str">
        <f t="shared" si="1631"/>
        <v/>
      </c>
      <c r="AG10545" t="str">
        <f t="shared" si="1632"/>
        <v/>
      </c>
      <c r="AH10545" t="str">
        <f t="shared" si="1633"/>
        <v/>
      </c>
      <c r="AI10545">
        <v>0.14499999999999999</v>
      </c>
      <c r="AJ10545" t="str">
        <f t="shared" si="1635"/>
        <v/>
      </c>
      <c r="AK10545" t="str">
        <f t="shared" si="1634"/>
        <v/>
      </c>
      <c r="AL10545" t="str">
        <f t="shared" si="1636"/>
        <v/>
      </c>
    </row>
    <row r="10546" spans="1:39" x14ac:dyDescent="0.2">
      <c r="A10546" t="s">
        <v>10987</v>
      </c>
      <c r="B10546" t="s">
        <v>33</v>
      </c>
      <c r="C10546" t="s">
        <v>10988</v>
      </c>
      <c r="D10546" s="1">
        <v>36441</v>
      </c>
      <c r="E10546" s="1">
        <v>43663</v>
      </c>
      <c r="F10546" t="s">
        <v>19</v>
      </c>
      <c r="I10546">
        <v>100</v>
      </c>
      <c r="J10546">
        <v>0</v>
      </c>
      <c r="K10546">
        <v>0</v>
      </c>
      <c r="L10546">
        <v>40</v>
      </c>
      <c r="M10546">
        <v>40</v>
      </c>
      <c r="N10546" t="s">
        <v>20</v>
      </c>
      <c r="O10546" t="s">
        <v>10989</v>
      </c>
      <c r="P10546" t="s">
        <v>28</v>
      </c>
      <c r="Q10546" t="s">
        <v>34233</v>
      </c>
      <c r="R10546" t="s">
        <v>34233</v>
      </c>
      <c r="S10546" t="s">
        <v>32627</v>
      </c>
      <c r="T10546" t="s">
        <v>34387</v>
      </c>
      <c r="AD10546" t="str">
        <f t="shared" si="1630"/>
        <v/>
      </c>
      <c r="AE10546" t="str">
        <f t="shared" si="1637"/>
        <v/>
      </c>
      <c r="AF10546" t="str">
        <f t="shared" si="1631"/>
        <v/>
      </c>
      <c r="AG10546" t="str">
        <f t="shared" si="1632"/>
        <v/>
      </c>
      <c r="AH10546" t="str">
        <f t="shared" si="1633"/>
        <v/>
      </c>
      <c r="AI10546">
        <v>0.14499999999999999</v>
      </c>
      <c r="AJ10546" t="str">
        <f t="shared" si="1635"/>
        <v/>
      </c>
      <c r="AK10546" t="str">
        <f t="shared" si="1634"/>
        <v/>
      </c>
      <c r="AL10546" t="str">
        <f t="shared" si="1636"/>
        <v/>
      </c>
    </row>
    <row r="10547" spans="1:39" x14ac:dyDescent="0.2">
      <c r="A10547" t="s">
        <v>9749</v>
      </c>
      <c r="B10547" t="s">
        <v>33</v>
      </c>
      <c r="C10547" t="s">
        <v>9750</v>
      </c>
      <c r="D10547" s="1">
        <v>36419</v>
      </c>
      <c r="E10547" s="1">
        <v>43663</v>
      </c>
      <c r="F10547" t="s">
        <v>19</v>
      </c>
      <c r="I10547">
        <v>100</v>
      </c>
      <c r="J10547">
        <v>0</v>
      </c>
      <c r="K10547">
        <v>0</v>
      </c>
      <c r="L10547">
        <v>40</v>
      </c>
      <c r="M10547">
        <v>40</v>
      </c>
      <c r="N10547" t="s">
        <v>20</v>
      </c>
      <c r="O10547" t="s">
        <v>9751</v>
      </c>
      <c r="P10547" t="s">
        <v>28</v>
      </c>
      <c r="Q10547" t="s">
        <v>34233</v>
      </c>
      <c r="R10547" t="s">
        <v>34233</v>
      </c>
      <c r="S10547" t="s">
        <v>32627</v>
      </c>
      <c r="T10547" t="s">
        <v>34387</v>
      </c>
      <c r="AD10547" t="str">
        <f t="shared" si="1630"/>
        <v/>
      </c>
      <c r="AE10547" t="str">
        <f t="shared" si="1637"/>
        <v/>
      </c>
      <c r="AF10547" t="str">
        <f t="shared" si="1631"/>
        <v/>
      </c>
      <c r="AG10547" t="str">
        <f t="shared" si="1632"/>
        <v/>
      </c>
      <c r="AH10547" t="str">
        <f t="shared" si="1633"/>
        <v/>
      </c>
      <c r="AI10547">
        <v>0.14499999999999999</v>
      </c>
      <c r="AJ10547" t="str">
        <f t="shared" si="1635"/>
        <v/>
      </c>
      <c r="AK10547" t="str">
        <f t="shared" si="1634"/>
        <v/>
      </c>
      <c r="AL10547" t="str">
        <f t="shared" si="1636"/>
        <v/>
      </c>
    </row>
    <row r="10548" spans="1:39" x14ac:dyDescent="0.2">
      <c r="A10548" t="s">
        <v>10990</v>
      </c>
      <c r="B10548" t="s">
        <v>33</v>
      </c>
      <c r="C10548" t="s">
        <v>10991</v>
      </c>
      <c r="D10548" s="1">
        <v>36441</v>
      </c>
      <c r="E10548" s="1">
        <v>43663</v>
      </c>
      <c r="F10548" t="s">
        <v>19</v>
      </c>
      <c r="I10548">
        <v>100</v>
      </c>
      <c r="J10548">
        <v>0</v>
      </c>
      <c r="K10548">
        <v>0</v>
      </c>
      <c r="L10548">
        <v>40</v>
      </c>
      <c r="M10548">
        <v>40</v>
      </c>
      <c r="N10548" t="s">
        <v>20</v>
      </c>
      <c r="O10548" t="s">
        <v>10992</v>
      </c>
      <c r="P10548" t="s">
        <v>28</v>
      </c>
      <c r="Q10548" t="s">
        <v>34233</v>
      </c>
      <c r="R10548" t="s">
        <v>34233</v>
      </c>
      <c r="S10548" t="s">
        <v>32627</v>
      </c>
      <c r="T10548" t="s">
        <v>34387</v>
      </c>
      <c r="AD10548" t="str">
        <f t="shared" si="1630"/>
        <v/>
      </c>
      <c r="AE10548" t="str">
        <f t="shared" si="1637"/>
        <v/>
      </c>
      <c r="AF10548" t="str">
        <f t="shared" si="1631"/>
        <v/>
      </c>
      <c r="AG10548" t="str">
        <f t="shared" si="1632"/>
        <v/>
      </c>
      <c r="AH10548" t="str">
        <f t="shared" si="1633"/>
        <v/>
      </c>
      <c r="AI10548">
        <v>0.14499999999999999</v>
      </c>
      <c r="AJ10548" t="str">
        <f t="shared" si="1635"/>
        <v/>
      </c>
      <c r="AK10548" t="str">
        <f t="shared" si="1634"/>
        <v/>
      </c>
      <c r="AL10548" t="str">
        <f t="shared" si="1636"/>
        <v/>
      </c>
    </row>
    <row r="10549" spans="1:39" x14ac:dyDescent="0.2">
      <c r="A10549" t="s">
        <v>9746</v>
      </c>
      <c r="B10549" t="s">
        <v>33</v>
      </c>
      <c r="C10549" t="s">
        <v>9747</v>
      </c>
      <c r="D10549" s="1">
        <v>36419</v>
      </c>
      <c r="E10549" s="1">
        <v>44531</v>
      </c>
      <c r="F10549" t="s">
        <v>19</v>
      </c>
      <c r="I10549">
        <v>100</v>
      </c>
      <c r="J10549">
        <v>0</v>
      </c>
      <c r="K10549">
        <v>0</v>
      </c>
      <c r="L10549">
        <v>42</v>
      </c>
      <c r="M10549">
        <v>42</v>
      </c>
      <c r="N10549" t="s">
        <v>20</v>
      </c>
      <c r="O10549" t="s">
        <v>9748</v>
      </c>
      <c r="P10549" t="s">
        <v>28</v>
      </c>
      <c r="Q10549" t="s">
        <v>34233</v>
      </c>
      <c r="R10549" t="s">
        <v>34233</v>
      </c>
      <c r="S10549" t="s">
        <v>32627</v>
      </c>
      <c r="T10549" t="s">
        <v>34387</v>
      </c>
      <c r="AD10549" t="str">
        <f t="shared" si="1630"/>
        <v/>
      </c>
      <c r="AE10549" t="str">
        <f t="shared" si="1637"/>
        <v/>
      </c>
      <c r="AF10549" t="str">
        <f t="shared" si="1631"/>
        <v/>
      </c>
      <c r="AG10549" t="str">
        <f t="shared" si="1632"/>
        <v/>
      </c>
      <c r="AH10549" t="str">
        <f t="shared" si="1633"/>
        <v/>
      </c>
      <c r="AI10549">
        <v>0.14499999999999999</v>
      </c>
      <c r="AJ10549" t="str">
        <f t="shared" si="1635"/>
        <v/>
      </c>
      <c r="AK10549" t="str">
        <f t="shared" si="1634"/>
        <v/>
      </c>
      <c r="AL10549" t="str">
        <f t="shared" si="1636"/>
        <v/>
      </c>
    </row>
    <row r="10550" spans="1:39" x14ac:dyDescent="0.2">
      <c r="A10550" t="s">
        <v>22642</v>
      </c>
      <c r="B10550" t="s">
        <v>33</v>
      </c>
      <c r="C10550" t="s">
        <v>22643</v>
      </c>
      <c r="D10550" s="1">
        <v>36768</v>
      </c>
      <c r="E10550" s="1">
        <v>43663</v>
      </c>
      <c r="F10550" t="s">
        <v>19</v>
      </c>
      <c r="I10550">
        <v>100</v>
      </c>
      <c r="J10550">
        <v>0</v>
      </c>
      <c r="K10550">
        <v>0</v>
      </c>
      <c r="L10550">
        <v>40</v>
      </c>
      <c r="M10550">
        <v>40</v>
      </c>
      <c r="N10550" t="s">
        <v>20</v>
      </c>
      <c r="O10550" t="s">
        <v>22644</v>
      </c>
      <c r="P10550" t="s">
        <v>28</v>
      </c>
      <c r="Q10550" t="s">
        <v>34233</v>
      </c>
      <c r="R10550" t="s">
        <v>34233</v>
      </c>
      <c r="S10550" t="s">
        <v>32627</v>
      </c>
      <c r="T10550" t="s">
        <v>34387</v>
      </c>
      <c r="AD10550" t="str">
        <f t="shared" si="1630"/>
        <v/>
      </c>
      <c r="AE10550" t="str">
        <f t="shared" si="1637"/>
        <v/>
      </c>
      <c r="AF10550" t="str">
        <f t="shared" si="1631"/>
        <v/>
      </c>
      <c r="AG10550" t="str">
        <f t="shared" si="1632"/>
        <v/>
      </c>
      <c r="AH10550" t="str">
        <f t="shared" si="1633"/>
        <v/>
      </c>
      <c r="AI10550">
        <v>0.14499999999999999</v>
      </c>
      <c r="AJ10550" t="str">
        <f t="shared" si="1635"/>
        <v/>
      </c>
      <c r="AK10550" t="str">
        <f t="shared" si="1634"/>
        <v/>
      </c>
      <c r="AL10550" t="str">
        <f t="shared" si="1636"/>
        <v/>
      </c>
    </row>
    <row r="10551" spans="1:39" x14ac:dyDescent="0.2">
      <c r="A10551" t="s">
        <v>9891</v>
      </c>
      <c r="B10551" t="s">
        <v>33</v>
      </c>
      <c r="C10551" t="s">
        <v>9892</v>
      </c>
      <c r="D10551" s="1">
        <v>36419</v>
      </c>
      <c r="E10551" s="1">
        <v>43663</v>
      </c>
      <c r="F10551" t="s">
        <v>19</v>
      </c>
      <c r="I10551">
        <v>100</v>
      </c>
      <c r="J10551">
        <v>0</v>
      </c>
      <c r="K10551">
        <v>0</v>
      </c>
      <c r="L10551">
        <v>40</v>
      </c>
      <c r="M10551">
        <v>40</v>
      </c>
      <c r="N10551" t="s">
        <v>20</v>
      </c>
      <c r="O10551" t="s">
        <v>9893</v>
      </c>
      <c r="P10551" t="s">
        <v>28</v>
      </c>
      <c r="Q10551" t="s">
        <v>34233</v>
      </c>
      <c r="R10551" t="s">
        <v>34233</v>
      </c>
      <c r="S10551" t="s">
        <v>32627</v>
      </c>
      <c r="T10551" t="s">
        <v>34387</v>
      </c>
      <c r="AD10551" t="str">
        <f t="shared" si="1630"/>
        <v/>
      </c>
      <c r="AE10551" t="str">
        <f t="shared" si="1637"/>
        <v/>
      </c>
      <c r="AF10551" t="str">
        <f t="shared" si="1631"/>
        <v/>
      </c>
      <c r="AG10551" t="str">
        <f t="shared" si="1632"/>
        <v/>
      </c>
      <c r="AH10551" t="str">
        <f t="shared" si="1633"/>
        <v/>
      </c>
      <c r="AI10551">
        <v>0.14499999999999999</v>
      </c>
      <c r="AJ10551" t="str">
        <f t="shared" si="1635"/>
        <v/>
      </c>
      <c r="AK10551" t="str">
        <f t="shared" si="1634"/>
        <v/>
      </c>
      <c r="AL10551" t="str">
        <f t="shared" si="1636"/>
        <v/>
      </c>
    </row>
    <row r="10552" spans="1:39" x14ac:dyDescent="0.2">
      <c r="A10552" t="s">
        <v>9888</v>
      </c>
      <c r="B10552" t="s">
        <v>33</v>
      </c>
      <c r="C10552" t="s">
        <v>9889</v>
      </c>
      <c r="D10552" s="1">
        <v>36419</v>
      </c>
      <c r="E10552" s="1">
        <v>43663</v>
      </c>
      <c r="F10552" t="s">
        <v>19</v>
      </c>
      <c r="I10552">
        <v>100</v>
      </c>
      <c r="J10552">
        <v>0</v>
      </c>
      <c r="K10552">
        <v>0</v>
      </c>
      <c r="L10552">
        <v>40</v>
      </c>
      <c r="M10552">
        <v>40</v>
      </c>
      <c r="N10552" t="s">
        <v>20</v>
      </c>
      <c r="O10552" t="s">
        <v>9890</v>
      </c>
      <c r="P10552" t="s">
        <v>28</v>
      </c>
      <c r="Q10552" t="s">
        <v>34233</v>
      </c>
      <c r="R10552" t="s">
        <v>34233</v>
      </c>
      <c r="S10552" t="s">
        <v>32627</v>
      </c>
      <c r="T10552" t="s">
        <v>34387</v>
      </c>
      <c r="AD10552" t="str">
        <f t="shared" si="1630"/>
        <v/>
      </c>
      <c r="AE10552" t="str">
        <f t="shared" si="1637"/>
        <v/>
      </c>
      <c r="AF10552" t="str">
        <f t="shared" si="1631"/>
        <v/>
      </c>
      <c r="AG10552" t="str">
        <f t="shared" si="1632"/>
        <v/>
      </c>
      <c r="AH10552" t="str">
        <f t="shared" si="1633"/>
        <v/>
      </c>
      <c r="AI10552">
        <v>0.14499999999999999</v>
      </c>
      <c r="AJ10552" t="str">
        <f t="shared" si="1635"/>
        <v/>
      </c>
      <c r="AK10552" t="str">
        <f t="shared" si="1634"/>
        <v/>
      </c>
      <c r="AL10552" t="str">
        <f t="shared" si="1636"/>
        <v/>
      </c>
    </row>
    <row r="10553" spans="1:39" x14ac:dyDescent="0.2">
      <c r="A10553" t="s">
        <v>9885</v>
      </c>
      <c r="B10553" t="s">
        <v>33</v>
      </c>
      <c r="C10553" t="s">
        <v>9886</v>
      </c>
      <c r="D10553" s="1">
        <v>36419</v>
      </c>
      <c r="E10553" s="1">
        <v>43663</v>
      </c>
      <c r="F10553" t="s">
        <v>19</v>
      </c>
      <c r="I10553">
        <v>100</v>
      </c>
      <c r="J10553">
        <v>0</v>
      </c>
      <c r="K10553">
        <v>0</v>
      </c>
      <c r="L10553">
        <v>40</v>
      </c>
      <c r="M10553">
        <v>40</v>
      </c>
      <c r="N10553" t="s">
        <v>20</v>
      </c>
      <c r="O10553" t="s">
        <v>9887</v>
      </c>
      <c r="P10553" t="s">
        <v>28</v>
      </c>
      <c r="Q10553" t="s">
        <v>34233</v>
      </c>
      <c r="R10553" t="s">
        <v>34233</v>
      </c>
      <c r="S10553" t="s">
        <v>32627</v>
      </c>
      <c r="T10553" t="s">
        <v>34387</v>
      </c>
      <c r="AD10553" t="str">
        <f t="shared" si="1630"/>
        <v/>
      </c>
      <c r="AE10553" t="str">
        <f t="shared" si="1637"/>
        <v/>
      </c>
      <c r="AF10553" t="str">
        <f t="shared" si="1631"/>
        <v/>
      </c>
      <c r="AG10553" t="str">
        <f t="shared" si="1632"/>
        <v/>
      </c>
      <c r="AH10553" t="str">
        <f t="shared" si="1633"/>
        <v/>
      </c>
      <c r="AI10553">
        <v>0.14499999999999999</v>
      </c>
      <c r="AJ10553" t="str">
        <f t="shared" si="1635"/>
        <v/>
      </c>
      <c r="AK10553" t="str">
        <f t="shared" si="1634"/>
        <v/>
      </c>
      <c r="AL10553" t="str">
        <f t="shared" si="1636"/>
        <v/>
      </c>
    </row>
    <row r="10554" spans="1:39" x14ac:dyDescent="0.2">
      <c r="A10554" t="s">
        <v>9882</v>
      </c>
      <c r="B10554" t="s">
        <v>33</v>
      </c>
      <c r="C10554" t="s">
        <v>9883</v>
      </c>
      <c r="D10554" s="1">
        <v>36419</v>
      </c>
      <c r="E10554" s="1">
        <v>43663</v>
      </c>
      <c r="F10554" t="s">
        <v>19</v>
      </c>
      <c r="I10554">
        <v>100</v>
      </c>
      <c r="J10554">
        <v>0</v>
      </c>
      <c r="K10554">
        <v>0</v>
      </c>
      <c r="L10554">
        <v>40</v>
      </c>
      <c r="M10554">
        <v>40</v>
      </c>
      <c r="N10554" t="s">
        <v>20</v>
      </c>
      <c r="O10554" t="s">
        <v>9884</v>
      </c>
      <c r="P10554" t="s">
        <v>28</v>
      </c>
      <c r="Q10554" t="s">
        <v>34233</v>
      </c>
      <c r="R10554" t="s">
        <v>34233</v>
      </c>
      <c r="S10554" t="s">
        <v>32627</v>
      </c>
      <c r="T10554" t="s">
        <v>34387</v>
      </c>
      <c r="AD10554" t="str">
        <f t="shared" si="1630"/>
        <v/>
      </c>
      <c r="AE10554" t="str">
        <f t="shared" si="1637"/>
        <v/>
      </c>
      <c r="AF10554" t="str">
        <f t="shared" si="1631"/>
        <v/>
      </c>
      <c r="AG10554" t="str">
        <f t="shared" si="1632"/>
        <v/>
      </c>
      <c r="AH10554" t="str">
        <f t="shared" si="1633"/>
        <v/>
      </c>
      <c r="AI10554">
        <v>0.14499999999999999</v>
      </c>
      <c r="AJ10554" t="str">
        <f t="shared" si="1635"/>
        <v/>
      </c>
      <c r="AK10554" t="str">
        <f t="shared" si="1634"/>
        <v/>
      </c>
      <c r="AL10554" t="str">
        <f t="shared" si="1636"/>
        <v/>
      </c>
    </row>
    <row r="10555" spans="1:39" x14ac:dyDescent="0.2">
      <c r="A10555" t="s">
        <v>9879</v>
      </c>
      <c r="B10555" t="s">
        <v>33</v>
      </c>
      <c r="C10555" t="s">
        <v>9880</v>
      </c>
      <c r="D10555" s="1">
        <v>36419</v>
      </c>
      <c r="E10555" s="1">
        <v>43663</v>
      </c>
      <c r="F10555" t="s">
        <v>19</v>
      </c>
      <c r="I10555">
        <v>100</v>
      </c>
      <c r="J10555">
        <v>0</v>
      </c>
      <c r="K10555">
        <v>0</v>
      </c>
      <c r="L10555">
        <v>41</v>
      </c>
      <c r="M10555">
        <v>41</v>
      </c>
      <c r="N10555" t="s">
        <v>20</v>
      </c>
      <c r="O10555" t="s">
        <v>9881</v>
      </c>
      <c r="P10555" t="s">
        <v>28</v>
      </c>
      <c r="Q10555" t="s">
        <v>34233</v>
      </c>
      <c r="R10555" t="s">
        <v>34233</v>
      </c>
      <c r="S10555" t="s">
        <v>32627</v>
      </c>
      <c r="T10555" t="s">
        <v>34387</v>
      </c>
      <c r="AD10555" t="str">
        <f t="shared" si="1630"/>
        <v/>
      </c>
      <c r="AE10555" t="str">
        <f t="shared" si="1637"/>
        <v/>
      </c>
      <c r="AF10555" t="str">
        <f t="shared" si="1631"/>
        <v/>
      </c>
      <c r="AG10555" t="str">
        <f t="shared" si="1632"/>
        <v/>
      </c>
      <c r="AH10555" t="str">
        <f t="shared" si="1633"/>
        <v/>
      </c>
      <c r="AI10555">
        <v>0.14499999999999999</v>
      </c>
      <c r="AJ10555" t="str">
        <f t="shared" si="1635"/>
        <v/>
      </c>
      <c r="AK10555" t="str">
        <f t="shared" si="1634"/>
        <v/>
      </c>
      <c r="AL10555" t="str">
        <f t="shared" si="1636"/>
        <v/>
      </c>
    </row>
    <row r="10556" spans="1:39" x14ac:dyDescent="0.2">
      <c r="A10556" t="s">
        <v>12627</v>
      </c>
      <c r="B10556" t="s">
        <v>33</v>
      </c>
      <c r="C10556" t="s">
        <v>12628</v>
      </c>
      <c r="D10556" s="1">
        <v>36768</v>
      </c>
      <c r="E10556" s="1">
        <v>43663</v>
      </c>
      <c r="F10556" t="s">
        <v>19</v>
      </c>
      <c r="I10556">
        <v>100</v>
      </c>
      <c r="J10556">
        <v>0</v>
      </c>
      <c r="K10556">
        <v>0</v>
      </c>
      <c r="L10556">
        <v>40</v>
      </c>
      <c r="M10556">
        <v>40</v>
      </c>
      <c r="N10556" t="s">
        <v>20</v>
      </c>
      <c r="O10556" t="s">
        <v>12629</v>
      </c>
      <c r="P10556" t="s">
        <v>28</v>
      </c>
      <c r="Q10556" t="s">
        <v>34233</v>
      </c>
      <c r="R10556" t="s">
        <v>34233</v>
      </c>
      <c r="S10556" t="s">
        <v>32627</v>
      </c>
      <c r="T10556" t="s">
        <v>34387</v>
      </c>
      <c r="AD10556" t="str">
        <f t="shared" si="1630"/>
        <v/>
      </c>
      <c r="AE10556" t="str">
        <f t="shared" si="1637"/>
        <v/>
      </c>
      <c r="AF10556" t="str">
        <f t="shared" si="1631"/>
        <v/>
      </c>
      <c r="AG10556" t="str">
        <f t="shared" si="1632"/>
        <v/>
      </c>
      <c r="AH10556" t="str">
        <f t="shared" si="1633"/>
        <v/>
      </c>
      <c r="AI10556">
        <v>0.14499999999999999</v>
      </c>
      <c r="AJ10556" t="str">
        <f t="shared" si="1635"/>
        <v/>
      </c>
      <c r="AK10556" t="str">
        <f t="shared" si="1634"/>
        <v/>
      </c>
      <c r="AL10556" t="str">
        <f t="shared" si="1636"/>
        <v/>
      </c>
    </row>
    <row r="10557" spans="1:39" x14ac:dyDescent="0.2">
      <c r="A10557" t="s">
        <v>23507</v>
      </c>
      <c r="B10557" t="s">
        <v>33</v>
      </c>
      <c r="C10557" t="s">
        <v>23508</v>
      </c>
      <c r="D10557" s="1">
        <v>39050</v>
      </c>
      <c r="E10557" s="1">
        <v>43456</v>
      </c>
      <c r="F10557" t="s">
        <v>26</v>
      </c>
      <c r="I10557">
        <v>100</v>
      </c>
      <c r="J10557">
        <v>0</v>
      </c>
      <c r="K10557">
        <v>0</v>
      </c>
      <c r="L10557">
        <v>1352</v>
      </c>
      <c r="M10557">
        <v>1352</v>
      </c>
      <c r="N10557" t="s">
        <v>20</v>
      </c>
      <c r="O10557" t="s">
        <v>23509</v>
      </c>
      <c r="P10557" t="s">
        <v>44</v>
      </c>
      <c r="Q10557" t="s">
        <v>34233</v>
      </c>
      <c r="R10557" t="s">
        <v>34233</v>
      </c>
      <c r="S10557" t="s">
        <v>34233</v>
      </c>
      <c r="T10557" t="s">
        <v>34233</v>
      </c>
      <c r="V10557" t="s">
        <v>32687</v>
      </c>
      <c r="AD10557" t="str">
        <f t="shared" si="1630"/>
        <v/>
      </c>
      <c r="AE10557" t="str">
        <f t="shared" si="1637"/>
        <v/>
      </c>
      <c r="AF10557" t="str">
        <f t="shared" si="1631"/>
        <v/>
      </c>
      <c r="AG10557" t="str">
        <f t="shared" si="1632"/>
        <v/>
      </c>
      <c r="AH10557" t="str">
        <f t="shared" si="1633"/>
        <v/>
      </c>
      <c r="AI10557">
        <v>0.14499999999999999</v>
      </c>
      <c r="AJ10557" t="str">
        <f t="shared" si="1635"/>
        <v/>
      </c>
      <c r="AK10557" t="str">
        <f t="shared" si="1634"/>
        <v/>
      </c>
      <c r="AL10557" t="str">
        <f t="shared" si="1636"/>
        <v/>
      </c>
    </row>
    <row r="10558" spans="1:39" x14ac:dyDescent="0.2">
      <c r="A10558" t="s">
        <v>1761</v>
      </c>
      <c r="B10558" t="s">
        <v>33</v>
      </c>
      <c r="C10558" t="s">
        <v>1762</v>
      </c>
      <c r="D10558" s="1">
        <v>35641</v>
      </c>
      <c r="E10558" s="1">
        <v>44546</v>
      </c>
      <c r="F10558" t="s">
        <v>19</v>
      </c>
      <c r="I10558">
        <v>100</v>
      </c>
      <c r="J10558">
        <v>0</v>
      </c>
      <c r="K10558">
        <v>0</v>
      </c>
      <c r="L10558">
        <v>1600</v>
      </c>
      <c r="M10558">
        <v>1600</v>
      </c>
      <c r="N10558" t="s">
        <v>20</v>
      </c>
      <c r="O10558" t="s">
        <v>1763</v>
      </c>
      <c r="P10558" t="s">
        <v>28</v>
      </c>
      <c r="Q10558" t="s">
        <v>34233</v>
      </c>
      <c r="R10558" t="s">
        <v>34233</v>
      </c>
      <c r="S10558" t="s">
        <v>32628</v>
      </c>
      <c r="T10558" t="s">
        <v>34349</v>
      </c>
      <c r="AD10558" t="str">
        <f t="shared" si="1630"/>
        <v/>
      </c>
      <c r="AE10558" t="str">
        <f t="shared" si="1637"/>
        <v/>
      </c>
      <c r="AF10558" t="str">
        <f t="shared" si="1631"/>
        <v/>
      </c>
      <c r="AG10558" s="17">
        <v>1</v>
      </c>
      <c r="AH10558">
        <f t="shared" si="1633"/>
        <v>2.8</v>
      </c>
      <c r="AI10558">
        <v>0.14499999999999999</v>
      </c>
      <c r="AJ10558">
        <f t="shared" si="1635"/>
        <v>0.40599999999999997</v>
      </c>
      <c r="AK10558" t="str">
        <f t="shared" si="1634"/>
        <v/>
      </c>
      <c r="AL10558" t="str">
        <f t="shared" si="1636"/>
        <v/>
      </c>
    </row>
    <row r="10559" spans="1:39" x14ac:dyDescent="0.2">
      <c r="A10559" t="s">
        <v>27557</v>
      </c>
      <c r="B10559" t="s">
        <v>33</v>
      </c>
      <c r="C10559" t="s">
        <v>27558</v>
      </c>
      <c r="D10559" s="1">
        <v>42012</v>
      </c>
      <c r="E10559" s="1">
        <v>44112</v>
      </c>
      <c r="F10559" t="s">
        <v>19</v>
      </c>
      <c r="I10559">
        <v>100</v>
      </c>
      <c r="J10559">
        <v>0</v>
      </c>
      <c r="K10559">
        <v>0</v>
      </c>
      <c r="L10559">
        <v>2412</v>
      </c>
      <c r="M10559">
        <v>2412</v>
      </c>
      <c r="N10559" t="s">
        <v>20</v>
      </c>
      <c r="O10559" t="s">
        <v>27559</v>
      </c>
      <c r="P10559" t="s">
        <v>28</v>
      </c>
      <c r="Q10559" t="s">
        <v>34233</v>
      </c>
      <c r="R10559" t="s">
        <v>34233</v>
      </c>
      <c r="S10559" t="s">
        <v>33942</v>
      </c>
      <c r="T10559" t="s">
        <v>34357</v>
      </c>
      <c r="U10559" t="s">
        <v>32634</v>
      </c>
      <c r="V10559" t="s">
        <v>33479</v>
      </c>
      <c r="W10559">
        <v>420</v>
      </c>
      <c r="X10559">
        <v>2</v>
      </c>
      <c r="Y10559" t="s">
        <v>32654</v>
      </c>
      <c r="AA10559">
        <v>8.5</v>
      </c>
      <c r="AC10559">
        <v>1</v>
      </c>
      <c r="AD10559" t="str">
        <f t="shared" si="1630"/>
        <v/>
      </c>
      <c r="AE10559">
        <f t="shared" si="1637"/>
        <v>1</v>
      </c>
      <c r="AF10559" t="str">
        <f t="shared" si="1631"/>
        <v/>
      </c>
      <c r="AG10559" t="str">
        <f>IF((S10559&lt;&gt;"tühi")*(AC10559&lt;&gt;""),AC10559,"")</f>
        <v/>
      </c>
      <c r="AH10559" t="str">
        <f t="shared" si="1633"/>
        <v/>
      </c>
      <c r="AI10559">
        <v>0.14499999999999999</v>
      </c>
      <c r="AJ10559" t="str">
        <f t="shared" si="1635"/>
        <v/>
      </c>
      <c r="AK10559">
        <f t="shared" si="1634"/>
        <v>2.8</v>
      </c>
      <c r="AL10559">
        <f t="shared" si="1636"/>
        <v>0.40599999999999997</v>
      </c>
      <c r="AM10559" t="s">
        <v>34841</v>
      </c>
    </row>
    <row r="10560" spans="1:39" x14ac:dyDescent="0.2">
      <c r="A10560" t="s">
        <v>23505</v>
      </c>
      <c r="B10560" t="s">
        <v>33</v>
      </c>
      <c r="C10560" t="s">
        <v>23506</v>
      </c>
      <c r="D10560" s="1">
        <v>39050</v>
      </c>
      <c r="E10560" s="1">
        <v>43456</v>
      </c>
      <c r="F10560" t="s">
        <v>19</v>
      </c>
      <c r="I10560">
        <v>100</v>
      </c>
      <c r="J10560">
        <v>0</v>
      </c>
      <c r="K10560">
        <v>0</v>
      </c>
      <c r="L10560">
        <v>3688</v>
      </c>
      <c r="M10560">
        <v>3688</v>
      </c>
      <c r="N10560" t="s">
        <v>20</v>
      </c>
      <c r="O10560" t="s">
        <v>21</v>
      </c>
      <c r="P10560" t="s">
        <v>28</v>
      </c>
      <c r="Q10560" t="s">
        <v>34233</v>
      </c>
      <c r="R10560" t="s">
        <v>34233</v>
      </c>
      <c r="S10560" t="s">
        <v>32628</v>
      </c>
      <c r="T10560" t="s">
        <v>34351</v>
      </c>
      <c r="U10560" t="s">
        <v>32636</v>
      </c>
      <c r="V10560" t="s">
        <v>32687</v>
      </c>
      <c r="W10560">
        <v>970</v>
      </c>
      <c r="X10560" t="s">
        <v>32688</v>
      </c>
      <c r="Y10560">
        <v>1</v>
      </c>
      <c r="Z10560">
        <v>4470</v>
      </c>
      <c r="AA10560">
        <v>16</v>
      </c>
      <c r="AC10560">
        <v>32</v>
      </c>
      <c r="AD10560" t="str">
        <f t="shared" si="1630"/>
        <v/>
      </c>
      <c r="AE10560" t="str">
        <f t="shared" si="1637"/>
        <v/>
      </c>
      <c r="AF10560" t="str">
        <f t="shared" si="1631"/>
        <v/>
      </c>
      <c r="AG10560">
        <v>34</v>
      </c>
      <c r="AH10560">
        <f t="shared" si="1633"/>
        <v>95.199999999999989</v>
      </c>
      <c r="AI10560">
        <v>0.14499999999999999</v>
      </c>
      <c r="AJ10560">
        <f t="shared" si="1635"/>
        <v>13.803999999999997</v>
      </c>
      <c r="AK10560" t="str">
        <f t="shared" si="1634"/>
        <v/>
      </c>
      <c r="AL10560" t="str">
        <f t="shared" si="1636"/>
        <v/>
      </c>
    </row>
    <row r="10561" spans="1:38" x14ac:dyDescent="0.2">
      <c r="A10561" t="s">
        <v>14979</v>
      </c>
      <c r="B10561" t="s">
        <v>33</v>
      </c>
      <c r="C10561" t="s">
        <v>14980</v>
      </c>
      <c r="D10561" s="1">
        <v>37333</v>
      </c>
      <c r="E10561" s="1">
        <v>43456</v>
      </c>
      <c r="F10561" t="s">
        <v>39</v>
      </c>
      <c r="I10561">
        <v>100</v>
      </c>
      <c r="J10561">
        <v>0</v>
      </c>
      <c r="K10561">
        <v>0</v>
      </c>
      <c r="L10561">
        <v>1364</v>
      </c>
      <c r="M10561">
        <v>1364</v>
      </c>
      <c r="N10561" t="s">
        <v>20</v>
      </c>
      <c r="O10561" t="s">
        <v>14981</v>
      </c>
      <c r="P10561" t="s">
        <v>28</v>
      </c>
      <c r="Q10561" t="s">
        <v>34233</v>
      </c>
      <c r="R10561" t="s">
        <v>34233</v>
      </c>
      <c r="S10561" t="s">
        <v>33942</v>
      </c>
      <c r="T10561" t="s">
        <v>34233</v>
      </c>
      <c r="AD10561" t="str">
        <f t="shared" si="1630"/>
        <v/>
      </c>
      <c r="AE10561" t="str">
        <f t="shared" si="1637"/>
        <v/>
      </c>
      <c r="AF10561" t="str">
        <f t="shared" si="1631"/>
        <v/>
      </c>
      <c r="AG10561" t="str">
        <f>IF((S10561&lt;&gt;"tühi")*(AC10561&lt;&gt;""),AC10561,"")</f>
        <v/>
      </c>
      <c r="AH10561" t="str">
        <f t="shared" si="1633"/>
        <v/>
      </c>
      <c r="AI10561">
        <v>0.14499999999999999</v>
      </c>
      <c r="AJ10561" t="str">
        <f t="shared" si="1635"/>
        <v/>
      </c>
      <c r="AK10561" t="str">
        <f t="shared" si="1634"/>
        <v/>
      </c>
      <c r="AL10561" t="str">
        <f t="shared" si="1636"/>
        <v/>
      </c>
    </row>
    <row r="10562" spans="1:38" x14ac:dyDescent="0.2">
      <c r="A10562" t="s">
        <v>10864</v>
      </c>
      <c r="B10562" t="s">
        <v>33</v>
      </c>
      <c r="C10562" t="s">
        <v>10865</v>
      </c>
      <c r="D10562" s="1">
        <v>36448</v>
      </c>
      <c r="E10562" s="1">
        <v>43456</v>
      </c>
      <c r="F10562" t="s">
        <v>39</v>
      </c>
      <c r="I10562">
        <v>100</v>
      </c>
      <c r="J10562">
        <v>0</v>
      </c>
      <c r="K10562">
        <v>0</v>
      </c>
      <c r="L10562">
        <v>1101</v>
      </c>
      <c r="M10562">
        <v>1101</v>
      </c>
      <c r="N10562" t="s">
        <v>20</v>
      </c>
      <c r="O10562" t="s">
        <v>10866</v>
      </c>
      <c r="P10562" t="s">
        <v>28</v>
      </c>
      <c r="Q10562" t="s">
        <v>34233</v>
      </c>
      <c r="R10562" t="s">
        <v>34233</v>
      </c>
      <c r="S10562" t="s">
        <v>33942</v>
      </c>
      <c r="T10562" t="s">
        <v>34233</v>
      </c>
      <c r="U10562" t="s">
        <v>32634</v>
      </c>
      <c r="V10562" t="s">
        <v>32696</v>
      </c>
      <c r="W10562">
        <v>220</v>
      </c>
      <c r="Y10562">
        <v>1</v>
      </c>
      <c r="AA10562">
        <v>8.5</v>
      </c>
      <c r="AC10562">
        <v>1</v>
      </c>
      <c r="AD10562" t="str">
        <f t="shared" si="1630"/>
        <v/>
      </c>
      <c r="AE10562">
        <f t="shared" si="1637"/>
        <v>1</v>
      </c>
      <c r="AF10562" t="str">
        <f t="shared" si="1631"/>
        <v/>
      </c>
      <c r="AG10562" t="str">
        <f>IF((S10562&lt;&gt;"tühi")*(AC10562&lt;&gt;""),AC10562,"")</f>
        <v/>
      </c>
      <c r="AH10562" t="str">
        <f t="shared" si="1633"/>
        <v/>
      </c>
      <c r="AI10562">
        <v>0.14499999999999999</v>
      </c>
      <c r="AJ10562" t="str">
        <f t="shared" si="1635"/>
        <v/>
      </c>
      <c r="AK10562">
        <f t="shared" si="1634"/>
        <v>2.8</v>
      </c>
      <c r="AL10562">
        <f t="shared" si="1636"/>
        <v>0.40599999999999997</v>
      </c>
    </row>
    <row r="10563" spans="1:38" x14ac:dyDescent="0.2">
      <c r="A10563" t="s">
        <v>26411</v>
      </c>
      <c r="B10563" t="s">
        <v>33</v>
      </c>
      <c r="C10563" t="s">
        <v>26412</v>
      </c>
      <c r="D10563" s="1">
        <v>41247</v>
      </c>
      <c r="E10563" s="1">
        <v>44546</v>
      </c>
      <c r="F10563" t="s">
        <v>26</v>
      </c>
      <c r="I10563">
        <v>100</v>
      </c>
      <c r="J10563">
        <v>0</v>
      </c>
      <c r="K10563">
        <v>0</v>
      </c>
      <c r="L10563">
        <v>3319</v>
      </c>
      <c r="M10563">
        <v>3319</v>
      </c>
      <c r="N10563" t="s">
        <v>20</v>
      </c>
      <c r="O10563" t="s">
        <v>26413</v>
      </c>
      <c r="P10563" t="s">
        <v>44</v>
      </c>
      <c r="Q10563" t="s">
        <v>34233</v>
      </c>
      <c r="R10563" t="s">
        <v>34233</v>
      </c>
      <c r="S10563" t="s">
        <v>34233</v>
      </c>
      <c r="T10563" t="s">
        <v>34233</v>
      </c>
      <c r="AD10563" t="str">
        <f t="shared" ref="AD10563:AD10626" si="1638">IF((S10563="tühi")*(F10563&lt;&gt;"Elamumaa")*(G10563&lt;&gt;"Elamumaa")*(H10563&lt;&gt;"Elamumaa"),IF(Z10563=0,"",Z10563),"")</f>
        <v/>
      </c>
      <c r="AE10563" t="str">
        <f t="shared" si="1637"/>
        <v/>
      </c>
      <c r="AF10563" t="str">
        <f t="shared" ref="AF10563:AF10626" si="1639">IF((S10563&lt;&gt;"tühi")*(F10563&lt;&gt;"Elamumaa")*(G10563&lt;&gt;"Elamumaa")*(H10563&lt;&gt;"Elamumaa"),IF(Z10563=0,"",Z10563),"")</f>
        <v/>
      </c>
      <c r="AG10563" t="str">
        <f>IF((S10563&lt;&gt;"tühi")*(AC10563&lt;&gt;""),AC10563,"")</f>
        <v/>
      </c>
      <c r="AH10563" t="str">
        <f t="shared" si="1633"/>
        <v/>
      </c>
      <c r="AI10563">
        <v>0.14499999999999999</v>
      </c>
      <c r="AJ10563" t="str">
        <f t="shared" si="1635"/>
        <v/>
      </c>
      <c r="AK10563" t="str">
        <f t="shared" si="1634"/>
        <v/>
      </c>
      <c r="AL10563" t="str">
        <f t="shared" si="1636"/>
        <v/>
      </c>
    </row>
    <row r="10564" spans="1:38" x14ac:dyDescent="0.2">
      <c r="A10564" t="s">
        <v>958</v>
      </c>
      <c r="B10564" t="s">
        <v>33</v>
      </c>
      <c r="C10564" t="s">
        <v>959</v>
      </c>
      <c r="D10564" s="1">
        <v>35207</v>
      </c>
      <c r="E10564" s="1">
        <v>43456</v>
      </c>
      <c r="F10564" t="s">
        <v>19</v>
      </c>
      <c r="I10564">
        <v>100</v>
      </c>
      <c r="J10564">
        <v>0</v>
      </c>
      <c r="K10564">
        <v>0</v>
      </c>
      <c r="L10564">
        <v>1295</v>
      </c>
      <c r="M10564">
        <v>1295</v>
      </c>
      <c r="N10564" t="s">
        <v>20</v>
      </c>
      <c r="O10564" t="s">
        <v>960</v>
      </c>
      <c r="P10564" t="s">
        <v>28</v>
      </c>
      <c r="Q10564" t="s">
        <v>34233</v>
      </c>
      <c r="R10564" t="s">
        <v>34233</v>
      </c>
      <c r="S10564" t="s">
        <v>32628</v>
      </c>
      <c r="T10564" t="s">
        <v>34349</v>
      </c>
      <c r="AD10564" t="str">
        <f t="shared" si="1638"/>
        <v/>
      </c>
      <c r="AE10564" t="str">
        <f t="shared" si="1637"/>
        <v/>
      </c>
      <c r="AF10564" t="str">
        <f t="shared" si="1639"/>
        <v/>
      </c>
      <c r="AG10564" s="17">
        <v>1</v>
      </c>
      <c r="AH10564">
        <f t="shared" si="1633"/>
        <v>2.8</v>
      </c>
      <c r="AI10564">
        <v>0.14499999999999999</v>
      </c>
      <c r="AJ10564">
        <f t="shared" si="1635"/>
        <v>0.40599999999999997</v>
      </c>
      <c r="AK10564" t="str">
        <f t="shared" si="1634"/>
        <v/>
      </c>
      <c r="AL10564" t="str">
        <f t="shared" si="1636"/>
        <v/>
      </c>
    </row>
    <row r="10565" spans="1:38" x14ac:dyDescent="0.2">
      <c r="A10565" t="s">
        <v>24379</v>
      </c>
      <c r="B10565" t="s">
        <v>33</v>
      </c>
      <c r="C10565" t="s">
        <v>24380</v>
      </c>
      <c r="D10565" s="1">
        <v>39402</v>
      </c>
      <c r="E10565" s="1">
        <v>43456</v>
      </c>
      <c r="F10565" t="s">
        <v>19</v>
      </c>
      <c r="I10565">
        <v>100</v>
      </c>
      <c r="J10565">
        <v>0</v>
      </c>
      <c r="K10565">
        <v>0</v>
      </c>
      <c r="L10565">
        <v>2425</v>
      </c>
      <c r="M10565">
        <v>2425</v>
      </c>
      <c r="N10565" t="s">
        <v>20</v>
      </c>
      <c r="O10565" t="s">
        <v>24381</v>
      </c>
      <c r="P10565" t="s">
        <v>28</v>
      </c>
      <c r="Q10565" t="s">
        <v>34233</v>
      </c>
      <c r="R10565" t="s">
        <v>34233</v>
      </c>
      <c r="S10565" t="s">
        <v>32628</v>
      </c>
      <c r="T10565" t="s">
        <v>34357</v>
      </c>
      <c r="AD10565" t="str">
        <f t="shared" si="1638"/>
        <v/>
      </c>
      <c r="AE10565" t="str">
        <f t="shared" si="1637"/>
        <v/>
      </c>
      <c r="AF10565" t="str">
        <f t="shared" si="1639"/>
        <v/>
      </c>
      <c r="AG10565" s="17">
        <v>1</v>
      </c>
      <c r="AH10565">
        <f t="shared" si="1633"/>
        <v>2.8</v>
      </c>
      <c r="AI10565">
        <v>0.14499999999999999</v>
      </c>
      <c r="AJ10565">
        <f t="shared" si="1635"/>
        <v>0.40599999999999997</v>
      </c>
      <c r="AK10565" t="str">
        <f t="shared" si="1634"/>
        <v/>
      </c>
      <c r="AL10565" t="str">
        <f t="shared" si="1636"/>
        <v/>
      </c>
    </row>
    <row r="10566" spans="1:38" x14ac:dyDescent="0.2">
      <c r="A10566" t="s">
        <v>1758</v>
      </c>
      <c r="B10566" t="s">
        <v>33</v>
      </c>
      <c r="C10566" t="s">
        <v>1759</v>
      </c>
      <c r="D10566" s="1">
        <v>35641</v>
      </c>
      <c r="E10566" s="1">
        <v>44546</v>
      </c>
      <c r="F10566" t="s">
        <v>19</v>
      </c>
      <c r="I10566">
        <v>100</v>
      </c>
      <c r="J10566">
        <v>0</v>
      </c>
      <c r="K10566">
        <v>0</v>
      </c>
      <c r="L10566">
        <v>1791</v>
      </c>
      <c r="M10566">
        <v>1791</v>
      </c>
      <c r="N10566" t="s">
        <v>20</v>
      </c>
      <c r="O10566" t="s">
        <v>1760</v>
      </c>
      <c r="P10566" t="s">
        <v>28</v>
      </c>
      <c r="Q10566" t="s">
        <v>34233</v>
      </c>
      <c r="R10566" t="s">
        <v>34233</v>
      </c>
      <c r="S10566" t="s">
        <v>32628</v>
      </c>
      <c r="T10566" t="s">
        <v>34349</v>
      </c>
      <c r="AD10566" t="str">
        <f t="shared" si="1638"/>
        <v/>
      </c>
      <c r="AE10566" t="str">
        <f t="shared" si="1637"/>
        <v/>
      </c>
      <c r="AF10566" t="str">
        <f t="shared" si="1639"/>
        <v/>
      </c>
      <c r="AG10566" s="17">
        <v>1</v>
      </c>
      <c r="AH10566">
        <f t="shared" si="1633"/>
        <v>2.8</v>
      </c>
      <c r="AI10566">
        <v>0.14499999999999999</v>
      </c>
      <c r="AJ10566">
        <f t="shared" si="1635"/>
        <v>0.40599999999999997</v>
      </c>
      <c r="AK10566" t="str">
        <f t="shared" si="1634"/>
        <v/>
      </c>
      <c r="AL10566" t="str">
        <f t="shared" si="1636"/>
        <v/>
      </c>
    </row>
    <row r="10567" spans="1:38" x14ac:dyDescent="0.2">
      <c r="A10567" t="s">
        <v>11007</v>
      </c>
      <c r="B10567" t="s">
        <v>33</v>
      </c>
      <c r="C10567" t="s">
        <v>11008</v>
      </c>
      <c r="D10567" s="1">
        <v>36489</v>
      </c>
      <c r="E10567" s="1">
        <v>44182</v>
      </c>
      <c r="F10567" t="s">
        <v>19</v>
      </c>
      <c r="I10567">
        <v>100</v>
      </c>
      <c r="J10567">
        <v>0</v>
      </c>
      <c r="K10567">
        <v>0</v>
      </c>
      <c r="L10567">
        <v>1673</v>
      </c>
      <c r="M10567">
        <v>1673</v>
      </c>
      <c r="N10567" t="s">
        <v>20</v>
      </c>
      <c r="O10567" t="s">
        <v>11009</v>
      </c>
      <c r="P10567" t="s">
        <v>28</v>
      </c>
      <c r="Q10567" t="s">
        <v>34233</v>
      </c>
      <c r="R10567" t="s">
        <v>34233</v>
      </c>
      <c r="S10567" t="s">
        <v>32628</v>
      </c>
      <c r="T10567" t="s">
        <v>34349</v>
      </c>
      <c r="AD10567" t="str">
        <f t="shared" si="1638"/>
        <v/>
      </c>
      <c r="AE10567" t="str">
        <f t="shared" si="1637"/>
        <v/>
      </c>
      <c r="AF10567" t="str">
        <f t="shared" si="1639"/>
        <v/>
      </c>
      <c r="AG10567" s="17">
        <v>1</v>
      </c>
      <c r="AH10567">
        <f t="shared" si="1633"/>
        <v>2.8</v>
      </c>
      <c r="AI10567">
        <v>0.14499999999999999</v>
      </c>
      <c r="AJ10567">
        <f t="shared" si="1635"/>
        <v>0.40599999999999997</v>
      </c>
      <c r="AK10567" t="str">
        <f t="shared" si="1634"/>
        <v/>
      </c>
      <c r="AL10567" t="str">
        <f t="shared" si="1636"/>
        <v/>
      </c>
    </row>
    <row r="10568" spans="1:38" x14ac:dyDescent="0.2">
      <c r="A10568" t="s">
        <v>1755</v>
      </c>
      <c r="B10568" t="s">
        <v>33</v>
      </c>
      <c r="C10568" t="s">
        <v>1756</v>
      </c>
      <c r="D10568" s="1">
        <v>35641</v>
      </c>
      <c r="E10568" s="1">
        <v>44204</v>
      </c>
      <c r="F10568" t="s">
        <v>19</v>
      </c>
      <c r="I10568">
        <v>100</v>
      </c>
      <c r="J10568">
        <v>0</v>
      </c>
      <c r="K10568">
        <v>0</v>
      </c>
      <c r="L10568">
        <v>1775</v>
      </c>
      <c r="M10568">
        <v>1775</v>
      </c>
      <c r="N10568" t="s">
        <v>20</v>
      </c>
      <c r="O10568" t="s">
        <v>1757</v>
      </c>
      <c r="P10568" t="s">
        <v>28</v>
      </c>
      <c r="Q10568" t="s">
        <v>34233</v>
      </c>
      <c r="R10568" t="s">
        <v>34233</v>
      </c>
      <c r="S10568" t="s">
        <v>32628</v>
      </c>
      <c r="T10568" t="s">
        <v>34349</v>
      </c>
      <c r="AD10568" t="str">
        <f t="shared" si="1638"/>
        <v/>
      </c>
      <c r="AE10568" t="str">
        <f t="shared" si="1637"/>
        <v/>
      </c>
      <c r="AF10568" t="str">
        <f t="shared" si="1639"/>
        <v/>
      </c>
      <c r="AG10568" s="17">
        <v>1</v>
      </c>
      <c r="AH10568">
        <f t="shared" si="1633"/>
        <v>2.8</v>
      </c>
      <c r="AI10568">
        <v>0.14499999999999999</v>
      </c>
      <c r="AJ10568">
        <f t="shared" si="1635"/>
        <v>0.40599999999999997</v>
      </c>
      <c r="AK10568" t="str">
        <f t="shared" si="1634"/>
        <v/>
      </c>
      <c r="AL10568" t="str">
        <f t="shared" si="1636"/>
        <v/>
      </c>
    </row>
    <row r="10569" spans="1:38" x14ac:dyDescent="0.2">
      <c r="A10569" t="s">
        <v>26384</v>
      </c>
      <c r="B10569" t="s">
        <v>33</v>
      </c>
      <c r="C10569" t="s">
        <v>26385</v>
      </c>
      <c r="D10569" s="1">
        <v>41304</v>
      </c>
      <c r="E10569" s="1">
        <v>44209</v>
      </c>
      <c r="F10569" t="s">
        <v>26</v>
      </c>
      <c r="I10569">
        <v>100</v>
      </c>
      <c r="J10569">
        <v>0</v>
      </c>
      <c r="K10569">
        <v>0</v>
      </c>
      <c r="L10569">
        <v>2113</v>
      </c>
      <c r="M10569">
        <v>2113</v>
      </c>
      <c r="N10569" t="s">
        <v>20</v>
      </c>
      <c r="O10569" t="s">
        <v>26386</v>
      </c>
      <c r="P10569" t="s">
        <v>44</v>
      </c>
      <c r="Q10569" t="s">
        <v>34233</v>
      </c>
      <c r="R10569" t="s">
        <v>34233</v>
      </c>
      <c r="S10569" t="s">
        <v>34233</v>
      </c>
      <c r="T10569" t="s">
        <v>34233</v>
      </c>
      <c r="AD10569" t="str">
        <f t="shared" si="1638"/>
        <v/>
      </c>
      <c r="AE10569" t="str">
        <f t="shared" si="1637"/>
        <v/>
      </c>
      <c r="AF10569" t="str">
        <f t="shared" si="1639"/>
        <v/>
      </c>
      <c r="AG10569" t="str">
        <f>IF((S10569&lt;&gt;"tühi")*(AC10569&lt;&gt;""),AC10569,"")</f>
        <v/>
      </c>
      <c r="AH10569" t="str">
        <f t="shared" si="1633"/>
        <v/>
      </c>
      <c r="AI10569">
        <v>0.14499999999999999</v>
      </c>
      <c r="AJ10569" t="str">
        <f t="shared" si="1635"/>
        <v/>
      </c>
      <c r="AK10569" t="str">
        <f t="shared" si="1634"/>
        <v/>
      </c>
      <c r="AL10569" t="str">
        <f t="shared" si="1636"/>
        <v/>
      </c>
    </row>
    <row r="10570" spans="1:38" x14ac:dyDescent="0.2">
      <c r="A10570" t="s">
        <v>9651</v>
      </c>
      <c r="B10570" t="s">
        <v>33</v>
      </c>
      <c r="C10570" t="s">
        <v>9652</v>
      </c>
      <c r="D10570" s="1">
        <v>36376</v>
      </c>
      <c r="E10570" s="1">
        <v>43456</v>
      </c>
      <c r="F10570" t="s">
        <v>19</v>
      </c>
      <c r="I10570">
        <v>100</v>
      </c>
      <c r="J10570">
        <v>0</v>
      </c>
      <c r="K10570">
        <v>0</v>
      </c>
      <c r="L10570">
        <v>1371</v>
      </c>
      <c r="M10570">
        <v>1371</v>
      </c>
      <c r="N10570" t="s">
        <v>20</v>
      </c>
      <c r="O10570" t="s">
        <v>9653</v>
      </c>
      <c r="P10570" t="s">
        <v>28</v>
      </c>
      <c r="Q10570" t="s">
        <v>34233</v>
      </c>
      <c r="R10570" t="s">
        <v>34233</v>
      </c>
      <c r="S10570" t="s">
        <v>33797</v>
      </c>
      <c r="T10570" t="s">
        <v>34349</v>
      </c>
      <c r="AD10570" t="str">
        <f t="shared" si="1638"/>
        <v/>
      </c>
      <c r="AE10570" t="str">
        <f t="shared" si="1637"/>
        <v/>
      </c>
      <c r="AF10570" t="str">
        <f t="shared" si="1639"/>
        <v/>
      </c>
      <c r="AG10570" s="17">
        <v>1</v>
      </c>
      <c r="AH10570">
        <f t="shared" si="1633"/>
        <v>2.8</v>
      </c>
      <c r="AI10570">
        <v>0.14499999999999999</v>
      </c>
      <c r="AJ10570">
        <f t="shared" si="1635"/>
        <v>0.40599999999999997</v>
      </c>
      <c r="AK10570" t="str">
        <f t="shared" si="1634"/>
        <v/>
      </c>
      <c r="AL10570" t="str">
        <f t="shared" si="1636"/>
        <v/>
      </c>
    </row>
    <row r="10571" spans="1:38" x14ac:dyDescent="0.2">
      <c r="A10571" t="s">
        <v>17687</v>
      </c>
      <c r="B10571" t="s">
        <v>33</v>
      </c>
      <c r="C10571" t="s">
        <v>17688</v>
      </c>
      <c r="D10571" s="1">
        <v>37861</v>
      </c>
      <c r="E10571" s="1">
        <v>43951</v>
      </c>
      <c r="F10571" t="s">
        <v>19</v>
      </c>
      <c r="I10571">
        <v>100</v>
      </c>
      <c r="J10571">
        <v>0</v>
      </c>
      <c r="K10571">
        <v>0</v>
      </c>
      <c r="L10571">
        <v>1591</v>
      </c>
      <c r="M10571">
        <v>1591</v>
      </c>
      <c r="N10571" t="s">
        <v>20</v>
      </c>
      <c r="O10571" t="s">
        <v>17689</v>
      </c>
      <c r="P10571" t="s">
        <v>28</v>
      </c>
      <c r="Q10571" t="s">
        <v>34233</v>
      </c>
      <c r="R10571" t="s">
        <v>34233</v>
      </c>
      <c r="S10571" t="s">
        <v>32628</v>
      </c>
      <c r="T10571" t="s">
        <v>34349</v>
      </c>
      <c r="AD10571" t="str">
        <f t="shared" si="1638"/>
        <v/>
      </c>
      <c r="AE10571" t="str">
        <f t="shared" si="1637"/>
        <v/>
      </c>
      <c r="AF10571" t="str">
        <f t="shared" si="1639"/>
        <v/>
      </c>
      <c r="AG10571" s="17">
        <v>1</v>
      </c>
      <c r="AH10571">
        <f t="shared" si="1633"/>
        <v>2.8</v>
      </c>
      <c r="AI10571">
        <v>0.14499999999999999</v>
      </c>
      <c r="AJ10571">
        <f t="shared" si="1635"/>
        <v>0.40599999999999997</v>
      </c>
      <c r="AK10571" t="str">
        <f t="shared" si="1634"/>
        <v/>
      </c>
      <c r="AL10571" t="str">
        <f t="shared" si="1636"/>
        <v/>
      </c>
    </row>
    <row r="10572" spans="1:38" x14ac:dyDescent="0.2">
      <c r="A10572" t="s">
        <v>1410</v>
      </c>
      <c r="B10572" t="s">
        <v>33</v>
      </c>
      <c r="C10572" t="s">
        <v>1411</v>
      </c>
      <c r="D10572" s="1">
        <v>35529</v>
      </c>
      <c r="E10572" s="1">
        <v>43456</v>
      </c>
      <c r="F10572" t="s">
        <v>19</v>
      </c>
      <c r="I10572">
        <v>100</v>
      </c>
      <c r="J10572">
        <v>0</v>
      </c>
      <c r="K10572">
        <v>0</v>
      </c>
      <c r="L10572">
        <v>1188</v>
      </c>
      <c r="M10572">
        <v>1188</v>
      </c>
      <c r="N10572" t="s">
        <v>20</v>
      </c>
      <c r="O10572" t="s">
        <v>1412</v>
      </c>
      <c r="P10572" t="s">
        <v>28</v>
      </c>
      <c r="Q10572" t="s">
        <v>34233</v>
      </c>
      <c r="R10572" t="s">
        <v>34233</v>
      </c>
      <c r="S10572" t="s">
        <v>32628</v>
      </c>
      <c r="T10572" t="s">
        <v>34349</v>
      </c>
      <c r="AD10572" t="str">
        <f t="shared" si="1638"/>
        <v/>
      </c>
      <c r="AE10572" t="str">
        <f t="shared" si="1637"/>
        <v/>
      </c>
      <c r="AF10572" t="str">
        <f t="shared" si="1639"/>
        <v/>
      </c>
      <c r="AG10572" s="17">
        <v>1</v>
      </c>
      <c r="AH10572">
        <f t="shared" si="1633"/>
        <v>2.8</v>
      </c>
      <c r="AI10572">
        <v>0.14499999999999999</v>
      </c>
      <c r="AJ10572">
        <f t="shared" si="1635"/>
        <v>0.40599999999999997</v>
      </c>
      <c r="AK10572" t="str">
        <f t="shared" si="1634"/>
        <v/>
      </c>
      <c r="AL10572" t="str">
        <f t="shared" si="1636"/>
        <v/>
      </c>
    </row>
    <row r="10573" spans="1:38" x14ac:dyDescent="0.2">
      <c r="A10573" t="s">
        <v>1500</v>
      </c>
      <c r="B10573" t="s">
        <v>33</v>
      </c>
      <c r="C10573" t="s">
        <v>1501</v>
      </c>
      <c r="D10573" s="1">
        <v>35566</v>
      </c>
      <c r="E10573" s="1">
        <v>44209</v>
      </c>
      <c r="F10573" t="s">
        <v>19</v>
      </c>
      <c r="I10573">
        <v>100</v>
      </c>
      <c r="J10573">
        <v>0</v>
      </c>
      <c r="K10573">
        <v>0</v>
      </c>
      <c r="L10573">
        <v>1195</v>
      </c>
      <c r="M10573">
        <v>1195</v>
      </c>
      <c r="N10573" t="s">
        <v>20</v>
      </c>
      <c r="O10573" t="s">
        <v>1502</v>
      </c>
      <c r="P10573" t="s">
        <v>28</v>
      </c>
      <c r="Q10573" t="s">
        <v>34233</v>
      </c>
      <c r="R10573" t="s">
        <v>34233</v>
      </c>
      <c r="S10573" t="s">
        <v>32628</v>
      </c>
      <c r="T10573" t="s">
        <v>34349</v>
      </c>
      <c r="AD10573" t="str">
        <f t="shared" si="1638"/>
        <v/>
      </c>
      <c r="AE10573" t="str">
        <f t="shared" si="1637"/>
        <v/>
      </c>
      <c r="AF10573" t="str">
        <f t="shared" si="1639"/>
        <v/>
      </c>
      <c r="AG10573" s="17">
        <v>1</v>
      </c>
      <c r="AH10573">
        <f t="shared" si="1633"/>
        <v>2.8</v>
      </c>
      <c r="AI10573">
        <v>0.14499999999999999</v>
      </c>
      <c r="AJ10573">
        <f t="shared" si="1635"/>
        <v>0.40599999999999997</v>
      </c>
      <c r="AK10573" t="str">
        <f t="shared" si="1634"/>
        <v/>
      </c>
      <c r="AL10573" t="str">
        <f t="shared" si="1636"/>
        <v/>
      </c>
    </row>
    <row r="10574" spans="1:38" x14ac:dyDescent="0.2">
      <c r="A10574" t="s">
        <v>20532</v>
      </c>
      <c r="B10574" t="s">
        <v>33</v>
      </c>
      <c r="C10574" t="s">
        <v>20533</v>
      </c>
      <c r="D10574" s="1">
        <v>38499</v>
      </c>
      <c r="E10574" s="1">
        <v>43456</v>
      </c>
      <c r="F10574" t="s">
        <v>19</v>
      </c>
      <c r="I10574">
        <v>100</v>
      </c>
      <c r="J10574">
        <v>0</v>
      </c>
      <c r="K10574">
        <v>0</v>
      </c>
      <c r="L10574">
        <v>1918</v>
      </c>
      <c r="M10574">
        <v>1918</v>
      </c>
      <c r="N10574" t="s">
        <v>20</v>
      </c>
      <c r="O10574" t="s">
        <v>20534</v>
      </c>
      <c r="P10574" t="s">
        <v>28</v>
      </c>
      <c r="Q10574" t="s">
        <v>34233</v>
      </c>
      <c r="R10574" t="s">
        <v>34233</v>
      </c>
      <c r="S10574" t="s">
        <v>32628</v>
      </c>
      <c r="T10574" t="s">
        <v>34349</v>
      </c>
      <c r="U10574" t="s">
        <v>32656</v>
      </c>
      <c r="V10574" t="s">
        <v>33677</v>
      </c>
      <c r="W10574">
        <v>400</v>
      </c>
      <c r="X10574">
        <v>2</v>
      </c>
      <c r="Y10574">
        <v>1</v>
      </c>
      <c r="Z10574">
        <v>800</v>
      </c>
      <c r="AC10574">
        <v>2</v>
      </c>
      <c r="AD10574" t="str">
        <f t="shared" si="1638"/>
        <v/>
      </c>
      <c r="AE10574" t="str">
        <f t="shared" si="1637"/>
        <v/>
      </c>
      <c r="AF10574" t="str">
        <f t="shared" si="1639"/>
        <v/>
      </c>
      <c r="AG10574">
        <f>IF((S10574&lt;&gt;"tühi")*(AC10574&lt;&gt;""),AC10574,"")</f>
        <v>2</v>
      </c>
      <c r="AH10574">
        <f t="shared" si="1633"/>
        <v>5.6</v>
      </c>
      <c r="AI10574">
        <v>0.14499999999999999</v>
      </c>
      <c r="AJ10574">
        <f t="shared" si="1635"/>
        <v>0.81199999999999994</v>
      </c>
      <c r="AK10574" t="str">
        <f t="shared" si="1634"/>
        <v/>
      </c>
      <c r="AL10574" t="str">
        <f t="shared" si="1636"/>
        <v/>
      </c>
    </row>
    <row r="10575" spans="1:38" x14ac:dyDescent="0.2">
      <c r="A10575" t="s">
        <v>14082</v>
      </c>
      <c r="B10575" t="s">
        <v>33</v>
      </c>
      <c r="C10575" t="s">
        <v>14083</v>
      </c>
      <c r="D10575" s="1">
        <v>37167</v>
      </c>
      <c r="E10575" s="1">
        <v>44209</v>
      </c>
      <c r="F10575" t="s">
        <v>39</v>
      </c>
      <c r="G10575" t="s">
        <v>19</v>
      </c>
      <c r="I10575">
        <v>50</v>
      </c>
      <c r="J10575">
        <v>50</v>
      </c>
      <c r="K10575">
        <v>0</v>
      </c>
      <c r="L10575">
        <v>2482</v>
      </c>
      <c r="M10575">
        <v>2482</v>
      </c>
      <c r="N10575" t="s">
        <v>20</v>
      </c>
      <c r="O10575" t="s">
        <v>14084</v>
      </c>
      <c r="P10575" t="s">
        <v>28</v>
      </c>
      <c r="Q10575" t="s">
        <v>34233</v>
      </c>
      <c r="R10575" t="s">
        <v>34233</v>
      </c>
      <c r="S10575" t="s">
        <v>32628</v>
      </c>
      <c r="T10575" t="s">
        <v>34349</v>
      </c>
      <c r="U10575" t="s">
        <v>32634</v>
      </c>
      <c r="V10575" t="s">
        <v>33678</v>
      </c>
      <c r="W10575">
        <v>250</v>
      </c>
      <c r="X10575">
        <v>2</v>
      </c>
      <c r="Y10575" t="s">
        <v>32654</v>
      </c>
      <c r="Z10575">
        <v>500</v>
      </c>
      <c r="AA10575">
        <v>8.5</v>
      </c>
      <c r="AB10575">
        <v>10.1</v>
      </c>
      <c r="AC10575">
        <v>1</v>
      </c>
      <c r="AD10575" t="str">
        <f t="shared" si="1638"/>
        <v/>
      </c>
      <c r="AE10575" t="str">
        <f t="shared" si="1637"/>
        <v/>
      </c>
      <c r="AF10575" t="str">
        <f t="shared" si="1639"/>
        <v/>
      </c>
      <c r="AG10575">
        <f>IF((S10575&lt;&gt;"tühi")*(AC10575&lt;&gt;""),AC10575,"")</f>
        <v>1</v>
      </c>
      <c r="AH10575">
        <f t="shared" si="1633"/>
        <v>2.8</v>
      </c>
      <c r="AI10575">
        <v>0.14499999999999999</v>
      </c>
      <c r="AJ10575">
        <f t="shared" si="1635"/>
        <v>0.40599999999999997</v>
      </c>
      <c r="AK10575" t="str">
        <f t="shared" si="1634"/>
        <v/>
      </c>
      <c r="AL10575" t="str">
        <f t="shared" si="1636"/>
        <v/>
      </c>
    </row>
    <row r="10576" spans="1:38" x14ac:dyDescent="0.2">
      <c r="A10576" t="s">
        <v>28161</v>
      </c>
      <c r="B10576" t="s">
        <v>33</v>
      </c>
      <c r="C10576" t="s">
        <v>28162</v>
      </c>
      <c r="D10576" s="1">
        <v>42255</v>
      </c>
      <c r="E10576" s="1">
        <v>43456</v>
      </c>
      <c r="F10576" t="s">
        <v>19</v>
      </c>
      <c r="I10576">
        <v>100</v>
      </c>
      <c r="J10576">
        <v>0</v>
      </c>
      <c r="K10576">
        <v>0</v>
      </c>
      <c r="L10576">
        <v>1273</v>
      </c>
      <c r="M10576">
        <v>1273</v>
      </c>
      <c r="N10576" t="s">
        <v>20</v>
      </c>
      <c r="O10576" t="s">
        <v>28160</v>
      </c>
      <c r="P10576" t="s">
        <v>28</v>
      </c>
      <c r="Q10576" t="s">
        <v>34233</v>
      </c>
      <c r="R10576" t="s">
        <v>34233</v>
      </c>
      <c r="S10576" t="s">
        <v>33797</v>
      </c>
      <c r="T10576" t="s">
        <v>34349</v>
      </c>
      <c r="U10576" t="s">
        <v>32634</v>
      </c>
      <c r="V10576" t="s">
        <v>33657</v>
      </c>
      <c r="AC10576">
        <v>1</v>
      </c>
      <c r="AD10576" t="str">
        <f t="shared" si="1638"/>
        <v/>
      </c>
      <c r="AE10576" t="str">
        <f t="shared" si="1637"/>
        <v/>
      </c>
      <c r="AF10576" t="str">
        <f t="shared" si="1639"/>
        <v/>
      </c>
      <c r="AG10576">
        <f>IF((S10576&lt;&gt;"tühi")*(AC10576&lt;&gt;""),AC10576,"")</f>
        <v>1</v>
      </c>
      <c r="AH10576">
        <f t="shared" si="1633"/>
        <v>2.8</v>
      </c>
      <c r="AI10576">
        <v>0.14499999999999999</v>
      </c>
      <c r="AJ10576">
        <f t="shared" si="1635"/>
        <v>0.40599999999999997</v>
      </c>
      <c r="AK10576" t="str">
        <f t="shared" si="1634"/>
        <v/>
      </c>
      <c r="AL10576" t="str">
        <f t="shared" si="1636"/>
        <v/>
      </c>
    </row>
    <row r="10577" spans="1:39" x14ac:dyDescent="0.2">
      <c r="A10577" t="s">
        <v>1299</v>
      </c>
      <c r="B10577" t="s">
        <v>33</v>
      </c>
      <c r="C10577" t="s">
        <v>1300</v>
      </c>
      <c r="D10577" s="1">
        <v>35426</v>
      </c>
      <c r="E10577" s="1">
        <v>43456</v>
      </c>
      <c r="F10577" t="s">
        <v>19</v>
      </c>
      <c r="I10577">
        <v>100</v>
      </c>
      <c r="J10577">
        <v>0</v>
      </c>
      <c r="K10577">
        <v>0</v>
      </c>
      <c r="L10577">
        <v>2138</v>
      </c>
      <c r="M10577">
        <v>2138</v>
      </c>
      <c r="N10577" t="s">
        <v>20</v>
      </c>
      <c r="O10577" t="s">
        <v>1301</v>
      </c>
      <c r="P10577" t="s">
        <v>28</v>
      </c>
      <c r="Q10577" t="s">
        <v>34233</v>
      </c>
      <c r="R10577" t="s">
        <v>34233</v>
      </c>
      <c r="S10577" t="s">
        <v>32628</v>
      </c>
      <c r="T10577" t="s">
        <v>34357</v>
      </c>
      <c r="AD10577" t="str">
        <f t="shared" si="1638"/>
        <v/>
      </c>
      <c r="AE10577" t="str">
        <f t="shared" si="1637"/>
        <v/>
      </c>
      <c r="AF10577" t="str">
        <f t="shared" si="1639"/>
        <v/>
      </c>
      <c r="AG10577" s="17">
        <v>1</v>
      </c>
      <c r="AH10577">
        <f t="shared" si="1633"/>
        <v>2.8</v>
      </c>
      <c r="AI10577">
        <v>0.14499999999999999</v>
      </c>
      <c r="AJ10577">
        <f t="shared" si="1635"/>
        <v>0.40599999999999997</v>
      </c>
      <c r="AK10577" t="str">
        <f t="shared" si="1634"/>
        <v/>
      </c>
      <c r="AL10577" t="str">
        <f t="shared" si="1636"/>
        <v/>
      </c>
    </row>
    <row r="10578" spans="1:39" x14ac:dyDescent="0.2">
      <c r="A10578" t="s">
        <v>11664</v>
      </c>
      <c r="B10578" t="s">
        <v>33</v>
      </c>
      <c r="C10578" t="s">
        <v>11665</v>
      </c>
      <c r="D10578" s="1">
        <v>36511</v>
      </c>
      <c r="E10578" s="1">
        <v>43456</v>
      </c>
      <c r="F10578" t="s">
        <v>19</v>
      </c>
      <c r="I10578">
        <v>100</v>
      </c>
      <c r="J10578">
        <v>0</v>
      </c>
      <c r="K10578">
        <v>0</v>
      </c>
      <c r="L10578">
        <v>2000</v>
      </c>
      <c r="M10578">
        <v>2000</v>
      </c>
      <c r="N10578" t="s">
        <v>20</v>
      </c>
      <c r="O10578" t="s">
        <v>11666</v>
      </c>
      <c r="P10578" t="s">
        <v>28</v>
      </c>
      <c r="Q10578" t="s">
        <v>34233</v>
      </c>
      <c r="R10578" t="s">
        <v>34233</v>
      </c>
      <c r="S10578" t="s">
        <v>32628</v>
      </c>
      <c r="T10578" t="s">
        <v>34349</v>
      </c>
      <c r="U10578" t="s">
        <v>32636</v>
      </c>
      <c r="V10578" t="s">
        <v>33679</v>
      </c>
      <c r="W10578">
        <v>270</v>
      </c>
      <c r="X10578" t="s">
        <v>32784</v>
      </c>
      <c r="Y10578">
        <v>1</v>
      </c>
      <c r="Z10578">
        <f>520+270</f>
        <v>790</v>
      </c>
      <c r="AA10578">
        <v>8.5</v>
      </c>
      <c r="AB10578">
        <v>13.5</v>
      </c>
      <c r="AC10578">
        <v>7</v>
      </c>
      <c r="AD10578" t="str">
        <f t="shared" si="1638"/>
        <v/>
      </c>
      <c r="AE10578" t="str">
        <f t="shared" si="1637"/>
        <v/>
      </c>
      <c r="AF10578" t="str">
        <f t="shared" si="1639"/>
        <v/>
      </c>
      <c r="AG10578">
        <f>IF((S10578&lt;&gt;"tühi")*(AC10578&lt;&gt;""),AC10578,"")</f>
        <v>7</v>
      </c>
      <c r="AH10578">
        <f t="shared" si="1633"/>
        <v>19.599999999999998</v>
      </c>
      <c r="AI10578">
        <v>0.14499999999999999</v>
      </c>
      <c r="AJ10578">
        <f t="shared" si="1635"/>
        <v>2.8419999999999996</v>
      </c>
      <c r="AK10578" t="str">
        <f t="shared" si="1634"/>
        <v/>
      </c>
      <c r="AL10578" t="str">
        <f t="shared" si="1636"/>
        <v/>
      </c>
    </row>
    <row r="10579" spans="1:39" x14ac:dyDescent="0.2">
      <c r="A10579" t="s">
        <v>26608</v>
      </c>
      <c r="B10579" t="s">
        <v>33</v>
      </c>
      <c r="C10579" t="s">
        <v>26609</v>
      </c>
      <c r="D10579" s="1">
        <v>41354</v>
      </c>
      <c r="E10579" s="1">
        <v>44748</v>
      </c>
      <c r="F10579" t="s">
        <v>26</v>
      </c>
      <c r="I10579">
        <v>100</v>
      </c>
      <c r="J10579">
        <v>0</v>
      </c>
      <c r="K10579">
        <v>0</v>
      </c>
      <c r="L10579">
        <v>1795</v>
      </c>
      <c r="M10579">
        <v>1795</v>
      </c>
      <c r="N10579" t="s">
        <v>20</v>
      </c>
      <c r="O10579" t="s">
        <v>26610</v>
      </c>
      <c r="P10579" t="s">
        <v>44</v>
      </c>
      <c r="Q10579" t="s">
        <v>34233</v>
      </c>
      <c r="R10579" t="s">
        <v>34233</v>
      </c>
      <c r="S10579" t="s">
        <v>34233</v>
      </c>
      <c r="T10579" t="s">
        <v>34233</v>
      </c>
      <c r="V10579" t="s">
        <v>33680</v>
      </c>
      <c r="AD10579" t="str">
        <f t="shared" si="1638"/>
        <v/>
      </c>
      <c r="AE10579" t="str">
        <f t="shared" si="1637"/>
        <v/>
      </c>
      <c r="AF10579" t="str">
        <f t="shared" si="1639"/>
        <v/>
      </c>
      <c r="AG10579" t="str">
        <f>IF((S10579&lt;&gt;"tühi")*(AC10579&lt;&gt;""),AC10579,"")</f>
        <v/>
      </c>
      <c r="AH10579" t="str">
        <f t="shared" si="1633"/>
        <v/>
      </c>
      <c r="AI10579">
        <v>0.14499999999999999</v>
      </c>
      <c r="AJ10579" t="str">
        <f t="shared" si="1635"/>
        <v/>
      </c>
      <c r="AK10579" t="str">
        <f t="shared" si="1634"/>
        <v/>
      </c>
      <c r="AL10579" t="str">
        <f t="shared" si="1636"/>
        <v/>
      </c>
    </row>
    <row r="10580" spans="1:39" x14ac:dyDescent="0.2">
      <c r="A10580" t="s">
        <v>4171</v>
      </c>
      <c r="B10580" t="s">
        <v>33</v>
      </c>
      <c r="C10580" t="s">
        <v>4172</v>
      </c>
      <c r="D10580" s="1">
        <v>36020</v>
      </c>
      <c r="E10580" s="1">
        <v>44746</v>
      </c>
      <c r="F10580" t="s">
        <v>19</v>
      </c>
      <c r="I10580">
        <v>100</v>
      </c>
      <c r="J10580">
        <v>0</v>
      </c>
      <c r="K10580">
        <v>0</v>
      </c>
      <c r="L10580">
        <v>2059</v>
      </c>
      <c r="M10580">
        <v>2059</v>
      </c>
      <c r="N10580" t="s">
        <v>20</v>
      </c>
      <c r="O10580" t="s">
        <v>4173</v>
      </c>
      <c r="P10580" t="s">
        <v>28</v>
      </c>
      <c r="Q10580" t="s">
        <v>34233</v>
      </c>
      <c r="R10580" t="s">
        <v>34233</v>
      </c>
      <c r="S10580" t="s">
        <v>32628</v>
      </c>
      <c r="T10580" t="s">
        <v>34349</v>
      </c>
      <c r="AD10580" t="str">
        <f t="shared" si="1638"/>
        <v/>
      </c>
      <c r="AE10580" t="str">
        <f t="shared" si="1637"/>
        <v/>
      </c>
      <c r="AF10580" t="str">
        <f t="shared" si="1639"/>
        <v/>
      </c>
      <c r="AG10580" s="17">
        <v>1</v>
      </c>
      <c r="AH10580">
        <f t="shared" si="1633"/>
        <v>2.8</v>
      </c>
      <c r="AI10580">
        <v>0.14499999999999999</v>
      </c>
      <c r="AJ10580">
        <f t="shared" si="1635"/>
        <v>0.40599999999999997</v>
      </c>
      <c r="AK10580" t="str">
        <f t="shared" si="1634"/>
        <v/>
      </c>
      <c r="AL10580" t="str">
        <f t="shared" si="1636"/>
        <v/>
      </c>
    </row>
    <row r="10581" spans="1:39" x14ac:dyDescent="0.2">
      <c r="A10581" t="s">
        <v>6313</v>
      </c>
      <c r="B10581" t="s">
        <v>33</v>
      </c>
      <c r="C10581" t="s">
        <v>6314</v>
      </c>
      <c r="D10581" s="1">
        <v>36171</v>
      </c>
      <c r="E10581" s="1">
        <v>43456</v>
      </c>
      <c r="F10581" t="s">
        <v>19</v>
      </c>
      <c r="I10581">
        <v>100</v>
      </c>
      <c r="J10581">
        <v>0</v>
      </c>
      <c r="K10581">
        <v>0</v>
      </c>
      <c r="L10581">
        <v>1712</v>
      </c>
      <c r="M10581">
        <v>1712</v>
      </c>
      <c r="N10581" t="s">
        <v>20</v>
      </c>
      <c r="O10581" t="s">
        <v>6315</v>
      </c>
      <c r="P10581" t="s">
        <v>28</v>
      </c>
      <c r="Q10581" t="s">
        <v>34256</v>
      </c>
      <c r="R10581" t="s">
        <v>33783</v>
      </c>
      <c r="S10581" t="s">
        <v>33942</v>
      </c>
      <c r="T10581" t="s">
        <v>34233</v>
      </c>
      <c r="AD10581" t="str">
        <f t="shared" si="1638"/>
        <v/>
      </c>
      <c r="AE10581" s="16">
        <v>1</v>
      </c>
      <c r="AF10581" t="str">
        <f t="shared" si="1639"/>
        <v/>
      </c>
      <c r="AG10581" t="str">
        <f>IF((S10581&lt;&gt;"tühi")*(AC10581&lt;&gt;""),AC10581,"")</f>
        <v/>
      </c>
      <c r="AH10581" t="str">
        <f t="shared" si="1633"/>
        <v/>
      </c>
      <c r="AI10581">
        <v>0.14499999999999999</v>
      </c>
      <c r="AJ10581" t="str">
        <f t="shared" si="1635"/>
        <v/>
      </c>
      <c r="AK10581">
        <f t="shared" si="1634"/>
        <v>2.8</v>
      </c>
      <c r="AL10581">
        <f t="shared" si="1636"/>
        <v>0.40599999999999997</v>
      </c>
      <c r="AM10581" t="s">
        <v>34345</v>
      </c>
    </row>
    <row r="10582" spans="1:39" x14ac:dyDescent="0.2">
      <c r="A10582" t="s">
        <v>1121</v>
      </c>
      <c r="B10582" t="s">
        <v>33</v>
      </c>
      <c r="C10582" t="s">
        <v>1122</v>
      </c>
      <c r="D10582" s="1">
        <v>35347</v>
      </c>
      <c r="E10582" s="1">
        <v>43456</v>
      </c>
      <c r="F10582" t="s">
        <v>19</v>
      </c>
      <c r="I10582">
        <v>100</v>
      </c>
      <c r="J10582">
        <v>0</v>
      </c>
      <c r="K10582">
        <v>0</v>
      </c>
      <c r="L10582">
        <v>2309</v>
      </c>
      <c r="M10582">
        <v>2309</v>
      </c>
      <c r="N10582" t="s">
        <v>20</v>
      </c>
      <c r="O10582" t="s">
        <v>1123</v>
      </c>
      <c r="P10582" t="s">
        <v>28</v>
      </c>
      <c r="Q10582" t="s">
        <v>34233</v>
      </c>
      <c r="R10582" t="s">
        <v>34233</v>
      </c>
      <c r="S10582" t="s">
        <v>32628</v>
      </c>
      <c r="T10582" t="s">
        <v>34349</v>
      </c>
      <c r="AD10582" t="str">
        <f t="shared" si="1638"/>
        <v/>
      </c>
      <c r="AE10582" t="str">
        <f t="shared" ref="AE10582:AE10645" si="1640">IF((S10582="tühi")*(AC10582&lt;&gt;""),AC10582,"")</f>
        <v/>
      </c>
      <c r="AF10582" t="str">
        <f t="shared" si="1639"/>
        <v/>
      </c>
      <c r="AG10582" s="17">
        <v>1</v>
      </c>
      <c r="AH10582">
        <f t="shared" si="1633"/>
        <v>2.8</v>
      </c>
      <c r="AI10582">
        <v>0.14499999999999999</v>
      </c>
      <c r="AJ10582">
        <f t="shared" si="1635"/>
        <v>0.40599999999999997</v>
      </c>
      <c r="AK10582" t="str">
        <f t="shared" si="1634"/>
        <v/>
      </c>
      <c r="AL10582" t="str">
        <f t="shared" si="1636"/>
        <v/>
      </c>
    </row>
    <row r="10583" spans="1:39" x14ac:dyDescent="0.2">
      <c r="A10583" t="s">
        <v>10948</v>
      </c>
      <c r="B10583" t="s">
        <v>33</v>
      </c>
      <c r="C10583" t="s">
        <v>10949</v>
      </c>
      <c r="D10583" s="1">
        <v>36460</v>
      </c>
      <c r="E10583" s="1">
        <v>44748</v>
      </c>
      <c r="F10583" t="s">
        <v>19</v>
      </c>
      <c r="I10583">
        <v>100</v>
      </c>
      <c r="J10583">
        <v>0</v>
      </c>
      <c r="K10583">
        <v>0</v>
      </c>
      <c r="L10583">
        <v>1790</v>
      </c>
      <c r="M10583">
        <v>1790</v>
      </c>
      <c r="N10583" t="s">
        <v>20</v>
      </c>
      <c r="O10583" t="s">
        <v>10950</v>
      </c>
      <c r="P10583" t="s">
        <v>28</v>
      </c>
      <c r="Q10583" t="s">
        <v>34233</v>
      </c>
      <c r="R10583" t="s">
        <v>34233</v>
      </c>
      <c r="S10583" t="s">
        <v>33797</v>
      </c>
      <c r="T10583" t="s">
        <v>34349</v>
      </c>
      <c r="U10583" t="s">
        <v>32634</v>
      </c>
      <c r="V10583" t="s">
        <v>33681</v>
      </c>
      <c r="AC10583">
        <v>1</v>
      </c>
      <c r="AD10583" t="str">
        <f t="shared" si="1638"/>
        <v/>
      </c>
      <c r="AE10583" t="str">
        <f t="shared" si="1640"/>
        <v/>
      </c>
      <c r="AF10583" t="str">
        <f t="shared" si="1639"/>
        <v/>
      </c>
      <c r="AG10583">
        <f>IF((S10583&lt;&gt;"tühi")*(AC10583&lt;&gt;""),AC10583,"")</f>
        <v>1</v>
      </c>
      <c r="AH10583">
        <f t="shared" si="1633"/>
        <v>2.8</v>
      </c>
      <c r="AI10583">
        <v>0.14499999999999999</v>
      </c>
      <c r="AJ10583">
        <f t="shared" si="1635"/>
        <v>0.40599999999999997</v>
      </c>
      <c r="AK10583" t="str">
        <f t="shared" si="1634"/>
        <v/>
      </c>
      <c r="AL10583" t="str">
        <f t="shared" si="1636"/>
        <v/>
      </c>
    </row>
    <row r="10584" spans="1:39" x14ac:dyDescent="0.2">
      <c r="A10584" t="s">
        <v>32325</v>
      </c>
      <c r="B10584" t="s">
        <v>33</v>
      </c>
      <c r="C10584" t="s">
        <v>32326</v>
      </c>
      <c r="D10584" s="1">
        <v>44748</v>
      </c>
      <c r="E10584" s="1">
        <v>44748</v>
      </c>
      <c r="F10584" t="s">
        <v>19</v>
      </c>
      <c r="I10584">
        <v>100</v>
      </c>
      <c r="J10584">
        <v>0</v>
      </c>
      <c r="K10584">
        <v>0</v>
      </c>
      <c r="L10584">
        <v>1795</v>
      </c>
      <c r="M10584">
        <v>1795</v>
      </c>
      <c r="N10584" t="s">
        <v>20</v>
      </c>
      <c r="O10584" t="s">
        <v>32327</v>
      </c>
      <c r="P10584" t="s">
        <v>28</v>
      </c>
      <c r="Q10584" t="s">
        <v>34233</v>
      </c>
      <c r="R10584" t="s">
        <v>34233</v>
      </c>
      <c r="S10584" t="s">
        <v>32628</v>
      </c>
      <c r="T10584" t="s">
        <v>34233</v>
      </c>
      <c r="AD10584" t="str">
        <f t="shared" si="1638"/>
        <v/>
      </c>
      <c r="AE10584" t="str">
        <f t="shared" si="1640"/>
        <v/>
      </c>
      <c r="AF10584" t="str">
        <f t="shared" si="1639"/>
        <v/>
      </c>
      <c r="AG10584" s="17">
        <v>1</v>
      </c>
      <c r="AH10584">
        <f t="shared" si="1633"/>
        <v>2.8</v>
      </c>
      <c r="AI10584">
        <v>0.14499999999999999</v>
      </c>
      <c r="AJ10584">
        <f t="shared" si="1635"/>
        <v>0.40599999999999997</v>
      </c>
      <c r="AK10584" t="str">
        <f t="shared" si="1634"/>
        <v/>
      </c>
      <c r="AL10584" t="str">
        <f t="shared" si="1636"/>
        <v/>
      </c>
    </row>
    <row r="10585" spans="1:39" x14ac:dyDescent="0.2">
      <c r="A10585" t="s">
        <v>32379</v>
      </c>
      <c r="B10585" t="s">
        <v>33</v>
      </c>
      <c r="C10585" t="s">
        <v>32380</v>
      </c>
      <c r="D10585" s="1">
        <v>44746</v>
      </c>
      <c r="E10585" s="1">
        <v>44746</v>
      </c>
      <c r="F10585" t="s">
        <v>19</v>
      </c>
      <c r="I10585">
        <v>100</v>
      </c>
      <c r="J10585">
        <v>0</v>
      </c>
      <c r="K10585">
        <v>0</v>
      </c>
      <c r="L10585">
        <v>1722</v>
      </c>
      <c r="M10585">
        <v>1722</v>
      </c>
      <c r="N10585" t="s">
        <v>20</v>
      </c>
      <c r="O10585" t="s">
        <v>32381</v>
      </c>
      <c r="P10585" t="s">
        <v>28</v>
      </c>
      <c r="Q10585" t="s">
        <v>34233</v>
      </c>
      <c r="R10585" t="s">
        <v>34233</v>
      </c>
      <c r="S10585" t="s">
        <v>33797</v>
      </c>
      <c r="T10585" t="s">
        <v>34233</v>
      </c>
      <c r="AD10585" t="str">
        <f t="shared" si="1638"/>
        <v/>
      </c>
      <c r="AE10585" t="str">
        <f t="shared" si="1640"/>
        <v/>
      </c>
      <c r="AF10585" t="str">
        <f t="shared" si="1639"/>
        <v/>
      </c>
      <c r="AG10585" s="17">
        <v>1</v>
      </c>
      <c r="AH10585">
        <f t="shared" si="1633"/>
        <v>2.8</v>
      </c>
      <c r="AI10585">
        <v>0.14499999999999999</v>
      </c>
      <c r="AJ10585">
        <f t="shared" si="1635"/>
        <v>0.40599999999999997</v>
      </c>
      <c r="AK10585" t="str">
        <f t="shared" si="1634"/>
        <v/>
      </c>
      <c r="AL10585" t="str">
        <f t="shared" si="1636"/>
        <v/>
      </c>
    </row>
    <row r="10586" spans="1:39" x14ac:dyDescent="0.2">
      <c r="A10586" t="s">
        <v>15876</v>
      </c>
      <c r="B10586" t="s">
        <v>33</v>
      </c>
      <c r="C10586" t="s">
        <v>11920</v>
      </c>
      <c r="D10586" s="1">
        <v>37497</v>
      </c>
      <c r="E10586" s="1">
        <v>43456</v>
      </c>
      <c r="F10586" s="9" t="s">
        <v>39</v>
      </c>
      <c r="I10586">
        <v>100</v>
      </c>
      <c r="J10586">
        <v>0</v>
      </c>
      <c r="K10586">
        <v>0</v>
      </c>
      <c r="L10586">
        <v>1812</v>
      </c>
      <c r="M10586">
        <v>1812</v>
      </c>
      <c r="N10586" t="s">
        <v>20</v>
      </c>
      <c r="O10586" t="s">
        <v>15877</v>
      </c>
      <c r="P10586" t="s">
        <v>28</v>
      </c>
      <c r="Q10586" t="s">
        <v>34256</v>
      </c>
      <c r="R10586" t="s">
        <v>33783</v>
      </c>
      <c r="S10586" t="s">
        <v>33942</v>
      </c>
      <c r="T10586" t="s">
        <v>34233</v>
      </c>
      <c r="U10586" t="s">
        <v>32634</v>
      </c>
      <c r="AC10586">
        <v>1</v>
      </c>
      <c r="AD10586" t="str">
        <f t="shared" si="1638"/>
        <v/>
      </c>
      <c r="AE10586">
        <f t="shared" si="1640"/>
        <v>1</v>
      </c>
      <c r="AF10586" t="str">
        <f t="shared" si="1639"/>
        <v/>
      </c>
      <c r="AG10586" t="str">
        <f>IF((S10586&lt;&gt;"tühi")*(AC10586&lt;&gt;""),AC10586,"")</f>
        <v/>
      </c>
      <c r="AH10586" t="str">
        <f t="shared" si="1633"/>
        <v/>
      </c>
      <c r="AI10586">
        <v>0.14499999999999999</v>
      </c>
      <c r="AJ10586" t="str">
        <f t="shared" si="1635"/>
        <v/>
      </c>
      <c r="AK10586">
        <f t="shared" si="1634"/>
        <v>2.8</v>
      </c>
      <c r="AL10586">
        <f t="shared" si="1636"/>
        <v>0.40599999999999997</v>
      </c>
      <c r="AM10586" s="3" t="s">
        <v>34159</v>
      </c>
    </row>
    <row r="10587" spans="1:39" x14ac:dyDescent="0.2">
      <c r="A10587" t="s">
        <v>790</v>
      </c>
      <c r="B10587" t="s">
        <v>33</v>
      </c>
      <c r="C10587" t="s">
        <v>791</v>
      </c>
      <c r="D10587" s="1">
        <v>35104</v>
      </c>
      <c r="E10587" s="1">
        <v>43456</v>
      </c>
      <c r="F10587" t="s">
        <v>19</v>
      </c>
      <c r="I10587">
        <v>100</v>
      </c>
      <c r="J10587">
        <v>0</v>
      </c>
      <c r="K10587">
        <v>0</v>
      </c>
      <c r="L10587">
        <v>810</v>
      </c>
      <c r="M10587">
        <v>810</v>
      </c>
      <c r="N10587" t="s">
        <v>20</v>
      </c>
      <c r="O10587" t="s">
        <v>792</v>
      </c>
      <c r="P10587" t="s">
        <v>28</v>
      </c>
      <c r="Q10587" t="s">
        <v>34233</v>
      </c>
      <c r="R10587" t="s">
        <v>34233</v>
      </c>
      <c r="S10587" t="s">
        <v>32628</v>
      </c>
      <c r="T10587" t="s">
        <v>34357</v>
      </c>
      <c r="U10587" t="s">
        <v>32634</v>
      </c>
      <c r="V10587" t="s">
        <v>33682</v>
      </c>
      <c r="W10587">
        <v>304</v>
      </c>
      <c r="X10587">
        <v>2</v>
      </c>
      <c r="AA10587">
        <v>7.5</v>
      </c>
      <c r="AB10587">
        <v>25</v>
      </c>
      <c r="AC10587">
        <v>1</v>
      </c>
      <c r="AD10587" t="str">
        <f t="shared" si="1638"/>
        <v/>
      </c>
      <c r="AE10587" t="str">
        <f t="shared" si="1640"/>
        <v/>
      </c>
      <c r="AF10587" t="str">
        <f t="shared" si="1639"/>
        <v/>
      </c>
      <c r="AG10587">
        <f>IF((S10587&lt;&gt;"tühi")*(AC10587&lt;&gt;""),AC10587,"")</f>
        <v>1</v>
      </c>
      <c r="AH10587">
        <f t="shared" si="1633"/>
        <v>2.8</v>
      </c>
      <c r="AI10587">
        <v>0.14499999999999999</v>
      </c>
      <c r="AJ10587">
        <f t="shared" si="1635"/>
        <v>0.40599999999999997</v>
      </c>
      <c r="AK10587" t="str">
        <f t="shared" si="1634"/>
        <v/>
      </c>
      <c r="AL10587" t="str">
        <f t="shared" si="1636"/>
        <v/>
      </c>
    </row>
    <row r="10588" spans="1:39" x14ac:dyDescent="0.2">
      <c r="A10588" t="s">
        <v>796</v>
      </c>
      <c r="B10588" t="s">
        <v>33</v>
      </c>
      <c r="C10588" t="s">
        <v>797</v>
      </c>
      <c r="D10588" s="1">
        <v>35104</v>
      </c>
      <c r="E10588" s="1">
        <v>43456</v>
      </c>
      <c r="F10588" t="s">
        <v>19</v>
      </c>
      <c r="I10588">
        <v>100</v>
      </c>
      <c r="J10588">
        <v>0</v>
      </c>
      <c r="K10588">
        <v>0</v>
      </c>
      <c r="L10588">
        <v>815</v>
      </c>
      <c r="M10588">
        <v>815</v>
      </c>
      <c r="N10588" t="s">
        <v>20</v>
      </c>
      <c r="O10588" t="s">
        <v>798</v>
      </c>
      <c r="P10588" t="s">
        <v>28</v>
      </c>
      <c r="Q10588" t="s">
        <v>34233</v>
      </c>
      <c r="R10588" t="s">
        <v>34233</v>
      </c>
      <c r="S10588" t="s">
        <v>33797</v>
      </c>
      <c r="T10588" t="s">
        <v>34349</v>
      </c>
      <c r="U10588" t="s">
        <v>32634</v>
      </c>
      <c r="V10588" t="s">
        <v>33682</v>
      </c>
      <c r="W10588">
        <v>288</v>
      </c>
      <c r="X10588">
        <v>2</v>
      </c>
      <c r="AA10588">
        <v>7.5</v>
      </c>
      <c r="AB10588">
        <v>25</v>
      </c>
      <c r="AC10588">
        <v>1</v>
      </c>
      <c r="AD10588" t="str">
        <f t="shared" si="1638"/>
        <v/>
      </c>
      <c r="AE10588" t="str">
        <f t="shared" si="1640"/>
        <v/>
      </c>
      <c r="AF10588" t="str">
        <f t="shared" si="1639"/>
        <v/>
      </c>
      <c r="AG10588">
        <f>IF((S10588&lt;&gt;"tühi")*(AC10588&lt;&gt;""),AC10588,"")</f>
        <v>1</v>
      </c>
      <c r="AH10588">
        <f t="shared" si="1633"/>
        <v>2.8</v>
      </c>
      <c r="AI10588">
        <v>0.14499999999999999</v>
      </c>
      <c r="AJ10588">
        <f t="shared" si="1635"/>
        <v>0.40599999999999997</v>
      </c>
      <c r="AK10588" t="str">
        <f t="shared" si="1634"/>
        <v/>
      </c>
      <c r="AL10588" t="str">
        <f t="shared" si="1636"/>
        <v/>
      </c>
    </row>
    <row r="10589" spans="1:39" x14ac:dyDescent="0.2">
      <c r="A10589" t="s">
        <v>6227</v>
      </c>
      <c r="B10589" t="s">
        <v>33</v>
      </c>
      <c r="C10589" t="s">
        <v>6228</v>
      </c>
      <c r="D10589" s="1">
        <v>36171</v>
      </c>
      <c r="E10589" s="1">
        <v>44105</v>
      </c>
      <c r="F10589" t="s">
        <v>19</v>
      </c>
      <c r="I10589">
        <v>100</v>
      </c>
      <c r="J10589">
        <v>0</v>
      </c>
      <c r="K10589">
        <v>0</v>
      </c>
      <c r="L10589">
        <v>4620</v>
      </c>
      <c r="M10589">
        <v>4620</v>
      </c>
      <c r="N10589" t="s">
        <v>20</v>
      </c>
      <c r="O10589" t="s">
        <v>21</v>
      </c>
      <c r="P10589" t="s">
        <v>28</v>
      </c>
      <c r="Q10589" t="s">
        <v>34233</v>
      </c>
      <c r="R10589" t="s">
        <v>34233</v>
      </c>
      <c r="S10589" t="s">
        <v>32628</v>
      </c>
      <c r="T10589" t="s">
        <v>34349</v>
      </c>
      <c r="AD10589" t="str">
        <f t="shared" si="1638"/>
        <v/>
      </c>
      <c r="AE10589" t="str">
        <f t="shared" si="1640"/>
        <v/>
      </c>
      <c r="AF10589" t="str">
        <f t="shared" si="1639"/>
        <v/>
      </c>
      <c r="AG10589" s="17">
        <v>1</v>
      </c>
      <c r="AH10589">
        <f t="shared" si="1633"/>
        <v>2.8</v>
      </c>
      <c r="AI10589">
        <v>0.14499999999999999</v>
      </c>
      <c r="AJ10589">
        <f t="shared" si="1635"/>
        <v>0.40599999999999997</v>
      </c>
      <c r="AK10589" t="str">
        <f t="shared" si="1634"/>
        <v/>
      </c>
      <c r="AL10589" t="str">
        <f t="shared" si="1636"/>
        <v/>
      </c>
    </row>
    <row r="10590" spans="1:39" x14ac:dyDescent="0.2">
      <c r="A10590" t="s">
        <v>6156</v>
      </c>
      <c r="B10590" t="s">
        <v>33</v>
      </c>
      <c r="C10590" t="s">
        <v>6157</v>
      </c>
      <c r="D10590" s="1">
        <v>36171</v>
      </c>
      <c r="E10590" s="1">
        <v>44105</v>
      </c>
      <c r="F10590" t="s">
        <v>19</v>
      </c>
      <c r="I10590">
        <v>100</v>
      </c>
      <c r="J10590">
        <v>0</v>
      </c>
      <c r="K10590">
        <v>0</v>
      </c>
      <c r="L10590">
        <v>4094</v>
      </c>
      <c r="M10590">
        <v>4094</v>
      </c>
      <c r="N10590" t="s">
        <v>20</v>
      </c>
      <c r="O10590" t="s">
        <v>21</v>
      </c>
      <c r="P10590" t="s">
        <v>28</v>
      </c>
      <c r="Q10590" t="s">
        <v>34233</v>
      </c>
      <c r="R10590" t="s">
        <v>34233</v>
      </c>
      <c r="S10590" t="s">
        <v>32628</v>
      </c>
      <c r="T10590" t="s">
        <v>34351</v>
      </c>
      <c r="AD10590" t="str">
        <f t="shared" si="1638"/>
        <v/>
      </c>
      <c r="AE10590" t="str">
        <f t="shared" si="1640"/>
        <v/>
      </c>
      <c r="AF10590" t="str">
        <f t="shared" si="1639"/>
        <v/>
      </c>
      <c r="AG10590" s="17">
        <v>57</v>
      </c>
      <c r="AH10590">
        <f t="shared" si="1633"/>
        <v>159.6</v>
      </c>
      <c r="AI10590">
        <v>0.14499999999999999</v>
      </c>
      <c r="AJ10590">
        <f t="shared" si="1635"/>
        <v>23.141999999999996</v>
      </c>
      <c r="AK10590" t="str">
        <f t="shared" si="1634"/>
        <v/>
      </c>
      <c r="AL10590" t="str">
        <f t="shared" si="1636"/>
        <v/>
      </c>
    </row>
    <row r="10591" spans="1:39" x14ac:dyDescent="0.2">
      <c r="A10591" t="s">
        <v>24234</v>
      </c>
      <c r="B10591" t="s">
        <v>33</v>
      </c>
      <c r="C10591" t="s">
        <v>24235</v>
      </c>
      <c r="D10591" s="1">
        <v>39349</v>
      </c>
      <c r="E10591" s="1">
        <v>44546</v>
      </c>
      <c r="F10591" t="s">
        <v>2354</v>
      </c>
      <c r="G10591" t="s">
        <v>26</v>
      </c>
      <c r="I10591">
        <v>90</v>
      </c>
      <c r="J10591">
        <v>10</v>
      </c>
      <c r="K10591">
        <v>0</v>
      </c>
      <c r="L10591">
        <v>17671</v>
      </c>
      <c r="M10591">
        <v>17671</v>
      </c>
      <c r="N10591" t="s">
        <v>20</v>
      </c>
      <c r="O10591" t="s">
        <v>24236</v>
      </c>
      <c r="P10591" t="s">
        <v>2356</v>
      </c>
      <c r="Q10591" t="s">
        <v>34233</v>
      </c>
      <c r="R10591" t="s">
        <v>34233</v>
      </c>
      <c r="S10591" t="s">
        <v>32627</v>
      </c>
      <c r="T10591" t="s">
        <v>34748</v>
      </c>
      <c r="AD10591" t="str">
        <f t="shared" si="1638"/>
        <v/>
      </c>
      <c r="AE10591" t="str">
        <f t="shared" si="1640"/>
        <v/>
      </c>
      <c r="AF10591" t="str">
        <f t="shared" si="1639"/>
        <v/>
      </c>
      <c r="AG10591" t="str">
        <f t="shared" ref="AG10591:AG10598" si="1641">IF((S10591&lt;&gt;"tühi")*(AC10591&lt;&gt;""),AC10591,"")</f>
        <v/>
      </c>
      <c r="AH10591" t="str">
        <f t="shared" si="1633"/>
        <v/>
      </c>
      <c r="AI10591">
        <v>0.14499999999999999</v>
      </c>
      <c r="AJ10591" t="str">
        <f t="shared" si="1635"/>
        <v/>
      </c>
      <c r="AK10591" t="str">
        <f t="shared" si="1634"/>
        <v/>
      </c>
      <c r="AL10591" t="str">
        <f t="shared" si="1636"/>
        <v/>
      </c>
    </row>
    <row r="10592" spans="1:39" x14ac:dyDescent="0.2">
      <c r="A10592" t="s">
        <v>17739</v>
      </c>
      <c r="B10592" t="s">
        <v>33</v>
      </c>
      <c r="C10592" t="s">
        <v>17740</v>
      </c>
      <c r="D10592" s="1">
        <v>37763</v>
      </c>
      <c r="E10592" s="1">
        <v>43456</v>
      </c>
      <c r="F10592" t="s">
        <v>470</v>
      </c>
      <c r="I10592">
        <v>100</v>
      </c>
      <c r="J10592">
        <v>0</v>
      </c>
      <c r="K10592">
        <v>0</v>
      </c>
      <c r="L10592">
        <v>1065</v>
      </c>
      <c r="M10592">
        <v>1065</v>
      </c>
      <c r="N10592" t="s">
        <v>20</v>
      </c>
      <c r="O10592" t="s">
        <v>17741</v>
      </c>
      <c r="P10592" t="s">
        <v>28</v>
      </c>
      <c r="Q10592" t="s">
        <v>34233</v>
      </c>
      <c r="R10592" t="s">
        <v>34233</v>
      </c>
      <c r="S10592" t="s">
        <v>32627</v>
      </c>
      <c r="T10592" t="s">
        <v>34749</v>
      </c>
      <c r="AD10592" t="str">
        <f t="shared" si="1638"/>
        <v/>
      </c>
      <c r="AE10592" t="str">
        <f t="shared" si="1640"/>
        <v/>
      </c>
      <c r="AF10592" t="str">
        <f t="shared" si="1639"/>
        <v/>
      </c>
      <c r="AG10592" t="str">
        <f t="shared" si="1641"/>
        <v/>
      </c>
      <c r="AH10592" t="str">
        <f t="shared" si="1633"/>
        <v/>
      </c>
      <c r="AI10592">
        <v>0.14499999999999999</v>
      </c>
      <c r="AJ10592" t="str">
        <f t="shared" si="1635"/>
        <v/>
      </c>
      <c r="AK10592" t="str">
        <f t="shared" si="1634"/>
        <v/>
      </c>
      <c r="AL10592" t="str">
        <f t="shared" si="1636"/>
        <v/>
      </c>
    </row>
    <row r="10593" spans="1:38" x14ac:dyDescent="0.2">
      <c r="A10593" t="s">
        <v>20703</v>
      </c>
      <c r="B10593" t="s">
        <v>33</v>
      </c>
      <c r="C10593" t="s">
        <v>20704</v>
      </c>
      <c r="D10593" s="1">
        <v>38460</v>
      </c>
      <c r="E10593" s="1">
        <v>43456</v>
      </c>
      <c r="F10593" t="s">
        <v>470</v>
      </c>
      <c r="I10593">
        <v>100</v>
      </c>
      <c r="J10593">
        <v>0</v>
      </c>
      <c r="K10593">
        <v>0</v>
      </c>
      <c r="L10593">
        <v>868</v>
      </c>
      <c r="M10593">
        <v>868</v>
      </c>
      <c r="N10593" t="s">
        <v>20</v>
      </c>
      <c r="O10593" t="s">
        <v>20705</v>
      </c>
      <c r="P10593" t="s">
        <v>28</v>
      </c>
      <c r="Q10593" t="s">
        <v>34233</v>
      </c>
      <c r="R10593" t="s">
        <v>34233</v>
      </c>
      <c r="S10593" t="s">
        <v>32627</v>
      </c>
      <c r="T10593" t="s">
        <v>34750</v>
      </c>
      <c r="AD10593" t="str">
        <f t="shared" si="1638"/>
        <v/>
      </c>
      <c r="AE10593" t="str">
        <f t="shared" si="1640"/>
        <v/>
      </c>
      <c r="AF10593" t="str">
        <f t="shared" si="1639"/>
        <v/>
      </c>
      <c r="AG10593" t="str">
        <f t="shared" si="1641"/>
        <v/>
      </c>
      <c r="AH10593" t="str">
        <f t="shared" si="1633"/>
        <v/>
      </c>
      <c r="AI10593">
        <v>0.14499999999999999</v>
      </c>
      <c r="AJ10593" t="str">
        <f t="shared" si="1635"/>
        <v/>
      </c>
      <c r="AK10593" t="str">
        <f t="shared" si="1634"/>
        <v/>
      </c>
      <c r="AL10593" t="str">
        <f t="shared" si="1636"/>
        <v/>
      </c>
    </row>
    <row r="10594" spans="1:38" x14ac:dyDescent="0.2">
      <c r="A10594" t="s">
        <v>25786</v>
      </c>
      <c r="B10594" t="s">
        <v>33</v>
      </c>
      <c r="C10594" t="s">
        <v>25787</v>
      </c>
      <c r="D10594" s="1">
        <v>40358</v>
      </c>
      <c r="E10594" s="1">
        <v>44546</v>
      </c>
      <c r="F10594" t="s">
        <v>2354</v>
      </c>
      <c r="I10594">
        <v>100</v>
      </c>
      <c r="J10594">
        <v>0</v>
      </c>
      <c r="K10594">
        <v>0</v>
      </c>
      <c r="L10594">
        <v>1114</v>
      </c>
      <c r="M10594">
        <v>1114</v>
      </c>
      <c r="N10594" t="s">
        <v>20</v>
      </c>
      <c r="O10594" t="s">
        <v>25788</v>
      </c>
      <c r="P10594" t="s">
        <v>28</v>
      </c>
      <c r="Q10594" t="s">
        <v>34233</v>
      </c>
      <c r="R10594" t="s">
        <v>34233</v>
      </c>
      <c r="S10594" t="s">
        <v>32627</v>
      </c>
      <c r="T10594" t="s">
        <v>34667</v>
      </c>
      <c r="AD10594" t="str">
        <f t="shared" si="1638"/>
        <v/>
      </c>
      <c r="AE10594" t="str">
        <f t="shared" si="1640"/>
        <v/>
      </c>
      <c r="AF10594" t="str">
        <f t="shared" si="1639"/>
        <v/>
      </c>
      <c r="AG10594" t="str">
        <f t="shared" si="1641"/>
        <v/>
      </c>
      <c r="AH10594" t="str">
        <f t="shared" si="1633"/>
        <v/>
      </c>
      <c r="AI10594">
        <v>0.14499999999999999</v>
      </c>
      <c r="AJ10594" t="str">
        <f t="shared" si="1635"/>
        <v/>
      </c>
      <c r="AK10594" t="str">
        <f t="shared" si="1634"/>
        <v/>
      </c>
      <c r="AL10594" t="str">
        <f t="shared" si="1636"/>
        <v/>
      </c>
    </row>
    <row r="10595" spans="1:38" x14ac:dyDescent="0.2">
      <c r="A10595" t="s">
        <v>19123</v>
      </c>
      <c r="B10595" t="s">
        <v>33</v>
      </c>
      <c r="C10595" t="s">
        <v>19124</v>
      </c>
      <c r="D10595" s="1">
        <v>38113</v>
      </c>
      <c r="E10595" s="1">
        <v>44081</v>
      </c>
      <c r="F10595" t="s">
        <v>2354</v>
      </c>
      <c r="I10595">
        <v>100</v>
      </c>
      <c r="J10595">
        <v>0</v>
      </c>
      <c r="K10595">
        <v>0</v>
      </c>
      <c r="L10595">
        <v>1230</v>
      </c>
      <c r="M10595">
        <v>1230</v>
      </c>
      <c r="N10595" t="s">
        <v>20</v>
      </c>
      <c r="O10595" t="s">
        <v>19125</v>
      </c>
      <c r="P10595" t="s">
        <v>28</v>
      </c>
      <c r="Q10595" t="s">
        <v>34233</v>
      </c>
      <c r="R10595" t="s">
        <v>34233</v>
      </c>
      <c r="S10595" t="s">
        <v>32627</v>
      </c>
      <c r="T10595" t="s">
        <v>34751</v>
      </c>
      <c r="AD10595" t="str">
        <f t="shared" si="1638"/>
        <v/>
      </c>
      <c r="AE10595" t="str">
        <f t="shared" si="1640"/>
        <v/>
      </c>
      <c r="AF10595" t="str">
        <f t="shared" si="1639"/>
        <v/>
      </c>
      <c r="AG10595" t="str">
        <f t="shared" si="1641"/>
        <v/>
      </c>
      <c r="AH10595" t="str">
        <f t="shared" si="1633"/>
        <v/>
      </c>
      <c r="AI10595">
        <v>0.14499999999999999</v>
      </c>
      <c r="AJ10595" t="str">
        <f t="shared" si="1635"/>
        <v/>
      </c>
      <c r="AK10595" t="str">
        <f t="shared" si="1634"/>
        <v/>
      </c>
      <c r="AL10595" t="str">
        <f t="shared" si="1636"/>
        <v/>
      </c>
    </row>
    <row r="10596" spans="1:38" x14ac:dyDescent="0.2">
      <c r="A10596" t="s">
        <v>19120</v>
      </c>
      <c r="B10596" t="s">
        <v>33</v>
      </c>
      <c r="C10596" t="s">
        <v>19121</v>
      </c>
      <c r="D10596" s="1">
        <v>38113</v>
      </c>
      <c r="E10596" s="1">
        <v>44081</v>
      </c>
      <c r="F10596" t="s">
        <v>2354</v>
      </c>
      <c r="I10596">
        <v>100</v>
      </c>
      <c r="J10596">
        <v>0</v>
      </c>
      <c r="K10596">
        <v>0</v>
      </c>
      <c r="L10596">
        <v>1493</v>
      </c>
      <c r="M10596">
        <v>1493</v>
      </c>
      <c r="N10596" t="s">
        <v>20</v>
      </c>
      <c r="O10596" t="s">
        <v>19122</v>
      </c>
      <c r="P10596" t="s">
        <v>28</v>
      </c>
      <c r="Q10596" t="s">
        <v>32827</v>
      </c>
      <c r="R10596">
        <v>1</v>
      </c>
      <c r="S10596" t="s">
        <v>32627</v>
      </c>
      <c r="T10596" t="s">
        <v>34752</v>
      </c>
      <c r="AD10596" t="str">
        <f t="shared" si="1638"/>
        <v/>
      </c>
      <c r="AE10596" t="str">
        <f t="shared" si="1640"/>
        <v/>
      </c>
      <c r="AF10596" t="str">
        <f t="shared" si="1639"/>
        <v/>
      </c>
      <c r="AG10596" t="str">
        <f t="shared" si="1641"/>
        <v/>
      </c>
      <c r="AH10596" t="str">
        <f t="shared" si="1633"/>
        <v/>
      </c>
      <c r="AI10596">
        <v>0.14499999999999999</v>
      </c>
      <c r="AJ10596">
        <v>1</v>
      </c>
      <c r="AK10596" t="str">
        <f t="shared" si="1634"/>
        <v/>
      </c>
      <c r="AL10596" t="str">
        <f t="shared" si="1636"/>
        <v/>
      </c>
    </row>
    <row r="10597" spans="1:38" x14ac:dyDescent="0.2">
      <c r="A10597" t="s">
        <v>19082</v>
      </c>
      <c r="B10597" t="s">
        <v>33</v>
      </c>
      <c r="C10597" t="s">
        <v>19083</v>
      </c>
      <c r="D10597" s="1">
        <v>38107</v>
      </c>
      <c r="E10597" s="1">
        <v>44081</v>
      </c>
      <c r="F10597" t="s">
        <v>2354</v>
      </c>
      <c r="I10597">
        <v>100</v>
      </c>
      <c r="J10597">
        <v>0</v>
      </c>
      <c r="K10597">
        <v>0</v>
      </c>
      <c r="L10597">
        <v>1394</v>
      </c>
      <c r="M10597">
        <v>1394</v>
      </c>
      <c r="N10597" t="s">
        <v>20</v>
      </c>
      <c r="O10597" t="s">
        <v>19084</v>
      </c>
      <c r="P10597" t="s">
        <v>28</v>
      </c>
      <c r="Q10597" t="s">
        <v>32827</v>
      </c>
      <c r="R10597">
        <v>1</v>
      </c>
      <c r="S10597" t="s">
        <v>32627</v>
      </c>
      <c r="T10597" t="s">
        <v>34753</v>
      </c>
      <c r="AD10597" t="str">
        <f t="shared" si="1638"/>
        <v/>
      </c>
      <c r="AE10597" t="str">
        <f t="shared" si="1640"/>
        <v/>
      </c>
      <c r="AF10597" t="str">
        <f t="shared" si="1639"/>
        <v/>
      </c>
      <c r="AG10597" t="str">
        <f t="shared" si="1641"/>
        <v/>
      </c>
      <c r="AH10597" t="str">
        <f t="shared" ref="AH10597:AH10660" si="1642">IF(AG10597="","",AG10597*2.8)</f>
        <v/>
      </c>
      <c r="AI10597">
        <v>0.14499999999999999</v>
      </c>
      <c r="AJ10597">
        <v>1</v>
      </c>
      <c r="AK10597" t="str">
        <f t="shared" ref="AK10597:AK10660" si="1643">IF(AE10597="","",AE10597*2.8)</f>
        <v/>
      </c>
      <c r="AL10597" t="str">
        <f t="shared" si="1636"/>
        <v/>
      </c>
    </row>
    <row r="10598" spans="1:38" x14ac:dyDescent="0.2">
      <c r="A10598" t="s">
        <v>32164</v>
      </c>
      <c r="B10598" t="s">
        <v>33</v>
      </c>
      <c r="C10598" t="s">
        <v>32165</v>
      </c>
      <c r="D10598" s="1">
        <v>44531</v>
      </c>
      <c r="E10598" s="1">
        <v>44531</v>
      </c>
      <c r="F10598" t="s">
        <v>26</v>
      </c>
      <c r="I10598">
        <v>100</v>
      </c>
      <c r="J10598">
        <v>0</v>
      </c>
      <c r="K10598">
        <v>0</v>
      </c>
      <c r="L10598">
        <v>1145</v>
      </c>
      <c r="M10598">
        <v>1145</v>
      </c>
      <c r="N10598" t="s">
        <v>20</v>
      </c>
      <c r="O10598" t="s">
        <v>32166</v>
      </c>
      <c r="P10598" t="s">
        <v>44</v>
      </c>
      <c r="Q10598" t="s">
        <v>34233</v>
      </c>
      <c r="R10598" t="s">
        <v>34233</v>
      </c>
      <c r="S10598" t="s">
        <v>34233</v>
      </c>
      <c r="T10598" t="s">
        <v>34233</v>
      </c>
      <c r="AD10598" t="str">
        <f t="shared" si="1638"/>
        <v/>
      </c>
      <c r="AE10598" t="str">
        <f t="shared" si="1640"/>
        <v/>
      </c>
      <c r="AF10598" t="str">
        <f t="shared" si="1639"/>
        <v/>
      </c>
      <c r="AG10598" t="str">
        <f t="shared" si="1641"/>
        <v/>
      </c>
      <c r="AH10598" t="str">
        <f t="shared" si="1642"/>
        <v/>
      </c>
      <c r="AI10598">
        <v>0.14499999999999999</v>
      </c>
      <c r="AJ10598" t="str">
        <f t="shared" ref="AJ10598:AJ10660" si="1644">IF(COUNTBLANK(AH10598),"",AH10598*AI10598)</f>
        <v/>
      </c>
      <c r="AK10598" t="str">
        <f t="shared" si="1643"/>
        <v/>
      </c>
      <c r="AL10598" t="str">
        <f t="shared" si="1636"/>
        <v/>
      </c>
    </row>
    <row r="10599" spans="1:38" x14ac:dyDescent="0.2">
      <c r="A10599" t="s">
        <v>1341</v>
      </c>
      <c r="B10599" t="s">
        <v>33</v>
      </c>
      <c r="C10599" t="s">
        <v>1342</v>
      </c>
      <c r="D10599" s="1">
        <v>35494</v>
      </c>
      <c r="E10599" s="1">
        <v>44531</v>
      </c>
      <c r="F10599" t="s">
        <v>19</v>
      </c>
      <c r="I10599">
        <v>100</v>
      </c>
      <c r="J10599">
        <v>0</v>
      </c>
      <c r="K10599">
        <v>0</v>
      </c>
      <c r="L10599">
        <v>410</v>
      </c>
      <c r="M10599">
        <v>410</v>
      </c>
      <c r="N10599" t="s">
        <v>20</v>
      </c>
      <c r="O10599" t="s">
        <v>1343</v>
      </c>
      <c r="P10599" t="s">
        <v>28</v>
      </c>
      <c r="Q10599" t="s">
        <v>34233</v>
      </c>
      <c r="R10599" t="s">
        <v>34233</v>
      </c>
      <c r="S10599" t="s">
        <v>32628</v>
      </c>
      <c r="T10599" t="s">
        <v>34349</v>
      </c>
      <c r="AD10599" t="str">
        <f t="shared" si="1638"/>
        <v/>
      </c>
      <c r="AE10599" t="str">
        <f t="shared" si="1640"/>
        <v/>
      </c>
      <c r="AF10599" t="str">
        <f t="shared" si="1639"/>
        <v/>
      </c>
      <c r="AG10599" s="17">
        <v>1</v>
      </c>
      <c r="AH10599">
        <f t="shared" si="1642"/>
        <v>2.8</v>
      </c>
      <c r="AI10599">
        <v>0.14499999999999999</v>
      </c>
      <c r="AJ10599">
        <f t="shared" si="1644"/>
        <v>0.40599999999999997</v>
      </c>
      <c r="AK10599" t="str">
        <f t="shared" si="1643"/>
        <v/>
      </c>
      <c r="AL10599" t="str">
        <f t="shared" si="1636"/>
        <v/>
      </c>
    </row>
    <row r="10600" spans="1:38" x14ac:dyDescent="0.2">
      <c r="A10600" t="s">
        <v>26841</v>
      </c>
      <c r="B10600" t="s">
        <v>33</v>
      </c>
      <c r="C10600" t="s">
        <v>26842</v>
      </c>
      <c r="D10600" s="1">
        <v>41430</v>
      </c>
      <c r="E10600" s="1">
        <v>44531</v>
      </c>
      <c r="F10600" t="s">
        <v>19</v>
      </c>
      <c r="I10600">
        <v>100</v>
      </c>
      <c r="J10600">
        <v>0</v>
      </c>
      <c r="K10600">
        <v>0</v>
      </c>
      <c r="L10600">
        <v>1127</v>
      </c>
      <c r="M10600">
        <v>1127</v>
      </c>
      <c r="N10600" t="s">
        <v>20</v>
      </c>
      <c r="O10600" t="s">
        <v>26843</v>
      </c>
      <c r="P10600" t="s">
        <v>28</v>
      </c>
      <c r="Q10600" t="s">
        <v>34233</v>
      </c>
      <c r="R10600" t="s">
        <v>34233</v>
      </c>
      <c r="S10600" t="s">
        <v>32628</v>
      </c>
      <c r="T10600" t="s">
        <v>34349</v>
      </c>
      <c r="AD10600" t="str">
        <f t="shared" si="1638"/>
        <v/>
      </c>
      <c r="AE10600" t="str">
        <f t="shared" si="1640"/>
        <v/>
      </c>
      <c r="AF10600" t="str">
        <f t="shared" si="1639"/>
        <v/>
      </c>
      <c r="AG10600" s="17">
        <v>1</v>
      </c>
      <c r="AH10600">
        <f t="shared" si="1642"/>
        <v>2.8</v>
      </c>
      <c r="AI10600">
        <v>0.14499999999999999</v>
      </c>
      <c r="AJ10600">
        <f t="shared" si="1644"/>
        <v>0.40599999999999997</v>
      </c>
      <c r="AK10600" t="str">
        <f t="shared" si="1643"/>
        <v/>
      </c>
      <c r="AL10600" t="str">
        <f t="shared" si="1636"/>
        <v/>
      </c>
    </row>
    <row r="10601" spans="1:38" x14ac:dyDescent="0.2">
      <c r="A10601" t="s">
        <v>2402</v>
      </c>
      <c r="B10601" t="s">
        <v>33</v>
      </c>
      <c r="C10601" t="s">
        <v>2403</v>
      </c>
      <c r="D10601" s="1">
        <v>35726</v>
      </c>
      <c r="E10601" s="1">
        <v>44531</v>
      </c>
      <c r="F10601" t="s">
        <v>19</v>
      </c>
      <c r="I10601">
        <v>100</v>
      </c>
      <c r="J10601">
        <v>0</v>
      </c>
      <c r="K10601">
        <v>0</v>
      </c>
      <c r="L10601">
        <v>1008</v>
      </c>
      <c r="M10601">
        <v>1008</v>
      </c>
      <c r="N10601" t="s">
        <v>20</v>
      </c>
      <c r="O10601" t="s">
        <v>2404</v>
      </c>
      <c r="P10601" t="s">
        <v>28</v>
      </c>
      <c r="Q10601" t="s">
        <v>34233</v>
      </c>
      <c r="R10601" t="s">
        <v>34233</v>
      </c>
      <c r="S10601" t="s">
        <v>32628</v>
      </c>
      <c r="T10601" t="s">
        <v>34349</v>
      </c>
      <c r="AD10601" t="str">
        <f t="shared" si="1638"/>
        <v/>
      </c>
      <c r="AE10601" t="str">
        <f t="shared" si="1640"/>
        <v/>
      </c>
      <c r="AF10601" t="str">
        <f t="shared" si="1639"/>
        <v/>
      </c>
      <c r="AG10601" s="17">
        <v>1</v>
      </c>
      <c r="AH10601">
        <f t="shared" si="1642"/>
        <v>2.8</v>
      </c>
      <c r="AI10601">
        <v>0.14499999999999999</v>
      </c>
      <c r="AJ10601">
        <f t="shared" si="1644"/>
        <v>0.40599999999999997</v>
      </c>
      <c r="AK10601" t="str">
        <f t="shared" si="1643"/>
        <v/>
      </c>
      <c r="AL10601" t="str">
        <f t="shared" si="1636"/>
        <v/>
      </c>
    </row>
    <row r="10602" spans="1:38" x14ac:dyDescent="0.2">
      <c r="A10602" t="s">
        <v>1332</v>
      </c>
      <c r="B10602" t="s">
        <v>33</v>
      </c>
      <c r="C10602" t="s">
        <v>1333</v>
      </c>
      <c r="D10602" s="1">
        <v>35471</v>
      </c>
      <c r="E10602" s="1">
        <v>44531</v>
      </c>
      <c r="F10602" t="s">
        <v>19</v>
      </c>
      <c r="I10602">
        <v>100</v>
      </c>
      <c r="J10602">
        <v>0</v>
      </c>
      <c r="K10602">
        <v>0</v>
      </c>
      <c r="L10602">
        <v>480</v>
      </c>
      <c r="M10602">
        <v>480</v>
      </c>
      <c r="N10602" t="s">
        <v>20</v>
      </c>
      <c r="O10602" t="s">
        <v>1334</v>
      </c>
      <c r="P10602" t="s">
        <v>28</v>
      </c>
      <c r="Q10602" t="s">
        <v>34233</v>
      </c>
      <c r="R10602" t="s">
        <v>34233</v>
      </c>
      <c r="S10602" t="s">
        <v>32628</v>
      </c>
      <c r="T10602" t="s">
        <v>34349</v>
      </c>
      <c r="AD10602" t="str">
        <f t="shared" si="1638"/>
        <v/>
      </c>
      <c r="AE10602" t="str">
        <f t="shared" si="1640"/>
        <v/>
      </c>
      <c r="AF10602" t="str">
        <f t="shared" si="1639"/>
        <v/>
      </c>
      <c r="AG10602" s="17">
        <v>1</v>
      </c>
      <c r="AH10602">
        <f t="shared" si="1642"/>
        <v>2.8</v>
      </c>
      <c r="AI10602">
        <v>0.14499999999999999</v>
      </c>
      <c r="AJ10602">
        <f t="shared" si="1644"/>
        <v>0.40599999999999997</v>
      </c>
      <c r="AK10602" t="str">
        <f t="shared" si="1643"/>
        <v/>
      </c>
      <c r="AL10602" t="str">
        <f t="shared" si="1636"/>
        <v/>
      </c>
    </row>
    <row r="10603" spans="1:38" x14ac:dyDescent="0.2">
      <c r="A10603" t="s">
        <v>1440</v>
      </c>
      <c r="B10603" t="s">
        <v>33</v>
      </c>
      <c r="C10603" t="s">
        <v>1441</v>
      </c>
      <c r="D10603" s="1">
        <v>35507</v>
      </c>
      <c r="E10603" s="1">
        <v>44531</v>
      </c>
      <c r="F10603" t="s">
        <v>19</v>
      </c>
      <c r="I10603">
        <v>100</v>
      </c>
      <c r="J10603">
        <v>0</v>
      </c>
      <c r="K10603">
        <v>0</v>
      </c>
      <c r="L10603">
        <v>487</v>
      </c>
      <c r="M10603">
        <v>487</v>
      </c>
      <c r="N10603" t="s">
        <v>20</v>
      </c>
      <c r="O10603" t="s">
        <v>1442</v>
      </c>
      <c r="P10603" t="s">
        <v>28</v>
      </c>
      <c r="Q10603" t="s">
        <v>34233</v>
      </c>
      <c r="R10603" t="s">
        <v>34233</v>
      </c>
      <c r="S10603" t="s">
        <v>32628</v>
      </c>
      <c r="T10603" t="s">
        <v>34349</v>
      </c>
      <c r="AD10603" t="str">
        <f t="shared" si="1638"/>
        <v/>
      </c>
      <c r="AE10603" t="str">
        <f t="shared" si="1640"/>
        <v/>
      </c>
      <c r="AF10603" t="str">
        <f t="shared" si="1639"/>
        <v/>
      </c>
      <c r="AG10603" s="17">
        <v>1</v>
      </c>
      <c r="AH10603">
        <f t="shared" si="1642"/>
        <v>2.8</v>
      </c>
      <c r="AI10603">
        <v>0.14499999999999999</v>
      </c>
      <c r="AJ10603">
        <f t="shared" si="1644"/>
        <v>0.40599999999999997</v>
      </c>
      <c r="AK10603" t="str">
        <f t="shared" si="1643"/>
        <v/>
      </c>
      <c r="AL10603" t="str">
        <f t="shared" ref="AL10603:AL10665" si="1645">IF(COUNTBLANK(AK10603),"",AK10603*AI10603)</f>
        <v/>
      </c>
    </row>
    <row r="10604" spans="1:38" x14ac:dyDescent="0.2">
      <c r="A10604" t="s">
        <v>1335</v>
      </c>
      <c r="B10604" t="s">
        <v>33</v>
      </c>
      <c r="C10604" t="s">
        <v>1336</v>
      </c>
      <c r="D10604" s="1">
        <v>35471</v>
      </c>
      <c r="E10604" s="1">
        <v>44531</v>
      </c>
      <c r="F10604" t="s">
        <v>19</v>
      </c>
      <c r="I10604">
        <v>100</v>
      </c>
      <c r="J10604">
        <v>0</v>
      </c>
      <c r="K10604">
        <v>0</v>
      </c>
      <c r="L10604">
        <v>502</v>
      </c>
      <c r="M10604">
        <v>502</v>
      </c>
      <c r="N10604" t="s">
        <v>20</v>
      </c>
      <c r="O10604" t="s">
        <v>1337</v>
      </c>
      <c r="P10604" t="s">
        <v>28</v>
      </c>
      <c r="Q10604" t="s">
        <v>34233</v>
      </c>
      <c r="R10604" t="s">
        <v>34233</v>
      </c>
      <c r="S10604" t="s">
        <v>32628</v>
      </c>
      <c r="T10604" t="s">
        <v>34349</v>
      </c>
      <c r="AD10604" t="str">
        <f t="shared" si="1638"/>
        <v/>
      </c>
      <c r="AE10604" t="str">
        <f t="shared" si="1640"/>
        <v/>
      </c>
      <c r="AF10604" t="str">
        <f t="shared" si="1639"/>
        <v/>
      </c>
      <c r="AG10604" s="17">
        <v>1</v>
      </c>
      <c r="AH10604">
        <f t="shared" si="1642"/>
        <v>2.8</v>
      </c>
      <c r="AI10604">
        <v>0.14499999999999999</v>
      </c>
      <c r="AJ10604">
        <f t="shared" si="1644"/>
        <v>0.40599999999999997</v>
      </c>
      <c r="AK10604" t="str">
        <f t="shared" si="1643"/>
        <v/>
      </c>
      <c r="AL10604" t="str">
        <f t="shared" si="1645"/>
        <v/>
      </c>
    </row>
    <row r="10605" spans="1:38" x14ac:dyDescent="0.2">
      <c r="A10605" t="s">
        <v>8094</v>
      </c>
      <c r="B10605" t="s">
        <v>33</v>
      </c>
      <c r="C10605" t="s">
        <v>8095</v>
      </c>
      <c r="D10605" s="1">
        <v>36259</v>
      </c>
      <c r="E10605" s="1">
        <v>44531</v>
      </c>
      <c r="F10605" t="s">
        <v>19</v>
      </c>
      <c r="I10605">
        <v>100</v>
      </c>
      <c r="J10605">
        <v>0</v>
      </c>
      <c r="K10605">
        <v>0</v>
      </c>
      <c r="L10605">
        <v>620</v>
      </c>
      <c r="M10605">
        <v>620</v>
      </c>
      <c r="N10605" t="s">
        <v>20</v>
      </c>
      <c r="O10605" t="s">
        <v>21</v>
      </c>
      <c r="P10605" t="s">
        <v>28</v>
      </c>
      <c r="Q10605" t="s">
        <v>34233</v>
      </c>
      <c r="R10605" t="s">
        <v>34233</v>
      </c>
      <c r="S10605" t="s">
        <v>32627</v>
      </c>
      <c r="T10605" t="s">
        <v>34387</v>
      </c>
      <c r="AD10605" t="str">
        <f t="shared" si="1638"/>
        <v/>
      </c>
      <c r="AE10605" t="str">
        <f t="shared" si="1640"/>
        <v/>
      </c>
      <c r="AF10605" t="str">
        <f t="shared" si="1639"/>
        <v/>
      </c>
      <c r="AG10605" t="str">
        <f>IF((S10605&lt;&gt;"tühi")*(AC10605&lt;&gt;""),AC10605,"")</f>
        <v/>
      </c>
      <c r="AH10605" t="str">
        <f t="shared" si="1642"/>
        <v/>
      </c>
      <c r="AI10605">
        <v>0.14499999999999999</v>
      </c>
      <c r="AJ10605" t="str">
        <f t="shared" si="1644"/>
        <v/>
      </c>
      <c r="AK10605" t="str">
        <f t="shared" si="1643"/>
        <v/>
      </c>
      <c r="AL10605" t="str">
        <f t="shared" si="1645"/>
        <v/>
      </c>
    </row>
    <row r="10606" spans="1:38" x14ac:dyDescent="0.2">
      <c r="A10606" t="s">
        <v>652</v>
      </c>
      <c r="B10606" t="s">
        <v>33</v>
      </c>
      <c r="C10606" t="s">
        <v>653</v>
      </c>
      <c r="D10606" s="1">
        <v>34953</v>
      </c>
      <c r="E10606" s="1">
        <v>44229</v>
      </c>
      <c r="F10606" t="s">
        <v>19</v>
      </c>
      <c r="I10606">
        <v>100</v>
      </c>
      <c r="J10606">
        <v>0</v>
      </c>
      <c r="K10606">
        <v>0</v>
      </c>
      <c r="L10606">
        <v>650</v>
      </c>
      <c r="M10606">
        <v>650</v>
      </c>
      <c r="N10606" t="s">
        <v>20</v>
      </c>
      <c r="O10606" t="s">
        <v>654</v>
      </c>
      <c r="P10606" t="s">
        <v>28</v>
      </c>
      <c r="Q10606" t="s">
        <v>34233</v>
      </c>
      <c r="R10606" t="s">
        <v>34233</v>
      </c>
      <c r="S10606" t="s">
        <v>32628</v>
      </c>
      <c r="T10606" t="s">
        <v>34349</v>
      </c>
      <c r="AD10606" t="str">
        <f t="shared" si="1638"/>
        <v/>
      </c>
      <c r="AE10606" t="str">
        <f t="shared" si="1640"/>
        <v/>
      </c>
      <c r="AF10606" t="str">
        <f t="shared" si="1639"/>
        <v/>
      </c>
      <c r="AG10606" s="17">
        <v>1</v>
      </c>
      <c r="AH10606">
        <f t="shared" si="1642"/>
        <v>2.8</v>
      </c>
      <c r="AI10606">
        <v>0.14499999999999999</v>
      </c>
      <c r="AJ10606">
        <f t="shared" si="1644"/>
        <v>0.40599999999999997</v>
      </c>
      <c r="AK10606" t="str">
        <f t="shared" si="1643"/>
        <v/>
      </c>
      <c r="AL10606" t="str">
        <f t="shared" si="1645"/>
        <v/>
      </c>
    </row>
    <row r="10607" spans="1:38" x14ac:dyDescent="0.2">
      <c r="A10607" t="s">
        <v>655</v>
      </c>
      <c r="B10607" t="s">
        <v>33</v>
      </c>
      <c r="C10607" t="s">
        <v>656</v>
      </c>
      <c r="D10607" s="1">
        <v>34953</v>
      </c>
      <c r="E10607" s="1">
        <v>44229</v>
      </c>
      <c r="F10607" t="s">
        <v>19</v>
      </c>
      <c r="I10607">
        <v>100</v>
      </c>
      <c r="J10607">
        <v>0</v>
      </c>
      <c r="K10607">
        <v>0</v>
      </c>
      <c r="L10607">
        <v>428</v>
      </c>
      <c r="M10607">
        <v>428</v>
      </c>
      <c r="N10607" t="s">
        <v>20</v>
      </c>
      <c r="O10607" t="s">
        <v>657</v>
      </c>
      <c r="P10607" t="s">
        <v>28</v>
      </c>
      <c r="Q10607" t="s">
        <v>34233</v>
      </c>
      <c r="R10607" t="s">
        <v>34233</v>
      </c>
      <c r="S10607" t="s">
        <v>32628</v>
      </c>
      <c r="T10607" t="s">
        <v>34349</v>
      </c>
      <c r="AD10607" t="str">
        <f t="shared" si="1638"/>
        <v/>
      </c>
      <c r="AE10607" t="str">
        <f t="shared" si="1640"/>
        <v/>
      </c>
      <c r="AF10607" t="str">
        <f t="shared" si="1639"/>
        <v/>
      </c>
      <c r="AG10607" s="17">
        <v>1</v>
      </c>
      <c r="AH10607">
        <f t="shared" si="1642"/>
        <v>2.8</v>
      </c>
      <c r="AI10607">
        <v>0.14499999999999999</v>
      </c>
      <c r="AJ10607">
        <f t="shared" si="1644"/>
        <v>0.40599999999999997</v>
      </c>
      <c r="AK10607" t="str">
        <f t="shared" si="1643"/>
        <v/>
      </c>
      <c r="AL10607" t="str">
        <f t="shared" si="1645"/>
        <v/>
      </c>
    </row>
    <row r="10608" spans="1:38" x14ac:dyDescent="0.2">
      <c r="A10608" t="s">
        <v>9265</v>
      </c>
      <c r="B10608" t="s">
        <v>33</v>
      </c>
      <c r="C10608" t="s">
        <v>9266</v>
      </c>
      <c r="D10608" s="1">
        <v>36328</v>
      </c>
      <c r="E10608" s="1">
        <v>44531</v>
      </c>
      <c r="F10608" t="s">
        <v>19</v>
      </c>
      <c r="I10608">
        <v>100</v>
      </c>
      <c r="J10608">
        <v>0</v>
      </c>
      <c r="K10608">
        <v>0</v>
      </c>
      <c r="L10608">
        <v>447</v>
      </c>
      <c r="M10608">
        <v>447</v>
      </c>
      <c r="N10608" t="s">
        <v>20</v>
      </c>
      <c r="O10608" t="s">
        <v>9267</v>
      </c>
      <c r="P10608" t="s">
        <v>28</v>
      </c>
      <c r="Q10608" t="s">
        <v>34233</v>
      </c>
      <c r="R10608" t="s">
        <v>34233</v>
      </c>
      <c r="S10608" t="s">
        <v>32628</v>
      </c>
      <c r="T10608" t="s">
        <v>34349</v>
      </c>
      <c r="AD10608" t="str">
        <f t="shared" si="1638"/>
        <v/>
      </c>
      <c r="AE10608" t="str">
        <f t="shared" si="1640"/>
        <v/>
      </c>
      <c r="AF10608" t="str">
        <f t="shared" si="1639"/>
        <v/>
      </c>
      <c r="AG10608" s="17">
        <v>1</v>
      </c>
      <c r="AH10608">
        <f t="shared" si="1642"/>
        <v>2.8</v>
      </c>
      <c r="AI10608">
        <v>0.14499999999999999</v>
      </c>
      <c r="AJ10608">
        <f t="shared" si="1644"/>
        <v>0.40599999999999997</v>
      </c>
      <c r="AK10608" t="str">
        <f t="shared" si="1643"/>
        <v/>
      </c>
      <c r="AL10608" t="str">
        <f t="shared" si="1645"/>
        <v/>
      </c>
    </row>
    <row r="10609" spans="1:39" x14ac:dyDescent="0.2">
      <c r="A10609" t="s">
        <v>1338</v>
      </c>
      <c r="B10609" t="s">
        <v>33</v>
      </c>
      <c r="C10609" t="s">
        <v>1339</v>
      </c>
      <c r="D10609" s="1">
        <v>35494</v>
      </c>
      <c r="E10609" s="1">
        <v>44546</v>
      </c>
      <c r="F10609" t="s">
        <v>19</v>
      </c>
      <c r="I10609">
        <v>100</v>
      </c>
      <c r="J10609">
        <v>0</v>
      </c>
      <c r="K10609">
        <v>0</v>
      </c>
      <c r="L10609">
        <v>491</v>
      </c>
      <c r="M10609">
        <v>491</v>
      </c>
      <c r="N10609" t="s">
        <v>20</v>
      </c>
      <c r="O10609" t="s">
        <v>1340</v>
      </c>
      <c r="P10609" t="s">
        <v>28</v>
      </c>
      <c r="Q10609" t="s">
        <v>34233</v>
      </c>
      <c r="R10609" t="s">
        <v>34233</v>
      </c>
      <c r="S10609" t="s">
        <v>32628</v>
      </c>
      <c r="T10609" t="s">
        <v>34349</v>
      </c>
      <c r="AD10609" t="str">
        <f t="shared" si="1638"/>
        <v/>
      </c>
      <c r="AE10609" t="str">
        <f t="shared" si="1640"/>
        <v/>
      </c>
      <c r="AF10609" t="str">
        <f t="shared" si="1639"/>
        <v/>
      </c>
      <c r="AG10609" s="17">
        <v>1</v>
      </c>
      <c r="AH10609">
        <f t="shared" si="1642"/>
        <v>2.8</v>
      </c>
      <c r="AI10609">
        <v>0.14499999999999999</v>
      </c>
      <c r="AJ10609">
        <f t="shared" si="1644"/>
        <v>0.40599999999999997</v>
      </c>
      <c r="AK10609" t="str">
        <f t="shared" si="1643"/>
        <v/>
      </c>
      <c r="AL10609" t="str">
        <f t="shared" si="1645"/>
        <v/>
      </c>
    </row>
    <row r="10610" spans="1:39" x14ac:dyDescent="0.2">
      <c r="A10610" t="s">
        <v>16241</v>
      </c>
      <c r="B10610" t="s">
        <v>33</v>
      </c>
      <c r="C10610" t="s">
        <v>16242</v>
      </c>
      <c r="D10610" s="1">
        <v>37425</v>
      </c>
      <c r="E10610" s="1">
        <v>43456</v>
      </c>
      <c r="F10610" t="s">
        <v>19</v>
      </c>
      <c r="I10610">
        <v>100</v>
      </c>
      <c r="J10610">
        <v>0</v>
      </c>
      <c r="K10610">
        <v>0</v>
      </c>
      <c r="L10610">
        <v>424</v>
      </c>
      <c r="M10610">
        <v>424</v>
      </c>
      <c r="N10610" t="s">
        <v>20</v>
      </c>
      <c r="O10610" t="s">
        <v>16243</v>
      </c>
      <c r="P10610" t="s">
        <v>28</v>
      </c>
      <c r="Q10610" t="s">
        <v>34233</v>
      </c>
      <c r="R10610" t="s">
        <v>34233</v>
      </c>
      <c r="S10610" t="s">
        <v>32628</v>
      </c>
      <c r="T10610" t="s">
        <v>34349</v>
      </c>
      <c r="AD10610" t="str">
        <f t="shared" si="1638"/>
        <v/>
      </c>
      <c r="AE10610" t="str">
        <f t="shared" si="1640"/>
        <v/>
      </c>
      <c r="AF10610" t="str">
        <f t="shared" si="1639"/>
        <v/>
      </c>
      <c r="AG10610" s="17">
        <v>1</v>
      </c>
      <c r="AH10610">
        <f t="shared" si="1642"/>
        <v>2.8</v>
      </c>
      <c r="AI10610">
        <v>0.14499999999999999</v>
      </c>
      <c r="AJ10610">
        <f t="shared" si="1644"/>
        <v>0.40599999999999997</v>
      </c>
      <c r="AK10610" t="str">
        <f t="shared" si="1643"/>
        <v/>
      </c>
      <c r="AL10610" t="str">
        <f t="shared" si="1645"/>
        <v/>
      </c>
    </row>
    <row r="10611" spans="1:39" x14ac:dyDescent="0.2">
      <c r="A10611" t="s">
        <v>2423</v>
      </c>
      <c r="B10611" t="s">
        <v>33</v>
      </c>
      <c r="C10611" t="s">
        <v>2424</v>
      </c>
      <c r="D10611" s="1">
        <v>35726</v>
      </c>
      <c r="E10611" s="1">
        <v>44229</v>
      </c>
      <c r="F10611" t="s">
        <v>19</v>
      </c>
      <c r="I10611">
        <v>100</v>
      </c>
      <c r="J10611">
        <v>0</v>
      </c>
      <c r="K10611">
        <v>0</v>
      </c>
      <c r="L10611">
        <v>365</v>
      </c>
      <c r="M10611">
        <v>365</v>
      </c>
      <c r="N10611" t="s">
        <v>20</v>
      </c>
      <c r="O10611" t="s">
        <v>2425</v>
      </c>
      <c r="P10611" t="s">
        <v>28</v>
      </c>
      <c r="Q10611" t="s">
        <v>34233</v>
      </c>
      <c r="R10611" t="s">
        <v>34233</v>
      </c>
      <c r="S10611" t="s">
        <v>32628</v>
      </c>
      <c r="T10611" t="s">
        <v>34349</v>
      </c>
      <c r="AD10611" t="str">
        <f t="shared" si="1638"/>
        <v/>
      </c>
      <c r="AE10611" t="str">
        <f t="shared" si="1640"/>
        <v/>
      </c>
      <c r="AF10611" t="str">
        <f t="shared" si="1639"/>
        <v/>
      </c>
      <c r="AG10611" s="17">
        <v>1</v>
      </c>
      <c r="AH10611">
        <f t="shared" si="1642"/>
        <v>2.8</v>
      </c>
      <c r="AI10611">
        <v>0.14499999999999999</v>
      </c>
      <c r="AJ10611">
        <f t="shared" si="1644"/>
        <v>0.40599999999999997</v>
      </c>
      <c r="AK10611" t="str">
        <f t="shared" si="1643"/>
        <v/>
      </c>
      <c r="AL10611" t="str">
        <f t="shared" si="1645"/>
        <v/>
      </c>
    </row>
    <row r="10612" spans="1:39" x14ac:dyDescent="0.2">
      <c r="A10612" t="s">
        <v>2453</v>
      </c>
      <c r="B10612" t="s">
        <v>33</v>
      </c>
      <c r="C10612" t="s">
        <v>2454</v>
      </c>
      <c r="D10612" s="1">
        <v>35774</v>
      </c>
      <c r="E10612" s="1">
        <v>44546</v>
      </c>
      <c r="F10612" t="s">
        <v>19</v>
      </c>
      <c r="I10612">
        <v>100</v>
      </c>
      <c r="J10612">
        <v>0</v>
      </c>
      <c r="K10612">
        <v>0</v>
      </c>
      <c r="L10612">
        <v>338</v>
      </c>
      <c r="M10612">
        <v>338</v>
      </c>
      <c r="N10612" t="s">
        <v>20</v>
      </c>
      <c r="O10612" t="s">
        <v>2455</v>
      </c>
      <c r="P10612" t="s">
        <v>28</v>
      </c>
      <c r="Q10612" t="s">
        <v>34233</v>
      </c>
      <c r="R10612" t="s">
        <v>34233</v>
      </c>
      <c r="S10612" t="s">
        <v>32628</v>
      </c>
      <c r="T10612" t="s">
        <v>34349</v>
      </c>
      <c r="AD10612" t="str">
        <f t="shared" si="1638"/>
        <v/>
      </c>
      <c r="AE10612" t="str">
        <f t="shared" si="1640"/>
        <v/>
      </c>
      <c r="AF10612" t="str">
        <f t="shared" si="1639"/>
        <v/>
      </c>
      <c r="AG10612" s="17">
        <v>1</v>
      </c>
      <c r="AH10612">
        <f t="shared" si="1642"/>
        <v>2.8</v>
      </c>
      <c r="AI10612">
        <v>0.14499999999999999</v>
      </c>
      <c r="AJ10612">
        <f t="shared" si="1644"/>
        <v>0.40599999999999997</v>
      </c>
      <c r="AK10612" t="str">
        <f t="shared" si="1643"/>
        <v/>
      </c>
      <c r="AL10612" t="str">
        <f t="shared" si="1645"/>
        <v/>
      </c>
    </row>
    <row r="10613" spans="1:39" x14ac:dyDescent="0.2">
      <c r="A10613" t="s">
        <v>1551</v>
      </c>
      <c r="B10613" t="s">
        <v>33</v>
      </c>
      <c r="C10613" t="s">
        <v>1552</v>
      </c>
      <c r="D10613" s="1">
        <v>35557</v>
      </c>
      <c r="E10613" s="1">
        <v>44546</v>
      </c>
      <c r="F10613" t="s">
        <v>19</v>
      </c>
      <c r="I10613">
        <v>100</v>
      </c>
      <c r="J10613">
        <v>0</v>
      </c>
      <c r="K10613">
        <v>0</v>
      </c>
      <c r="L10613">
        <v>421</v>
      </c>
      <c r="M10613">
        <v>421</v>
      </c>
      <c r="N10613" t="s">
        <v>20</v>
      </c>
      <c r="O10613" t="s">
        <v>1553</v>
      </c>
      <c r="P10613" t="s">
        <v>28</v>
      </c>
      <c r="Q10613" t="s">
        <v>34233</v>
      </c>
      <c r="R10613" t="s">
        <v>34233</v>
      </c>
      <c r="S10613" t="s">
        <v>32628</v>
      </c>
      <c r="T10613" t="s">
        <v>34349</v>
      </c>
      <c r="AD10613" t="str">
        <f t="shared" si="1638"/>
        <v/>
      </c>
      <c r="AE10613" t="str">
        <f t="shared" si="1640"/>
        <v/>
      </c>
      <c r="AF10613" t="str">
        <f t="shared" si="1639"/>
        <v/>
      </c>
      <c r="AG10613" s="17">
        <v>1</v>
      </c>
      <c r="AH10613">
        <f t="shared" si="1642"/>
        <v>2.8</v>
      </c>
      <c r="AI10613">
        <v>0.14499999999999999</v>
      </c>
      <c r="AJ10613">
        <f t="shared" si="1644"/>
        <v>0.40599999999999997</v>
      </c>
      <c r="AK10613" t="str">
        <f t="shared" si="1643"/>
        <v/>
      </c>
      <c r="AL10613" t="str">
        <f t="shared" si="1645"/>
        <v/>
      </c>
    </row>
    <row r="10614" spans="1:39" x14ac:dyDescent="0.2">
      <c r="A10614" t="s">
        <v>26635</v>
      </c>
      <c r="B10614" t="s">
        <v>33</v>
      </c>
      <c r="C10614" t="s">
        <v>26636</v>
      </c>
      <c r="D10614" s="1">
        <v>41401</v>
      </c>
      <c r="E10614" s="1">
        <v>44546</v>
      </c>
      <c r="F10614" t="s">
        <v>26</v>
      </c>
      <c r="I10614">
        <v>100</v>
      </c>
      <c r="J10614">
        <v>0</v>
      </c>
      <c r="K10614">
        <v>0</v>
      </c>
      <c r="L10614">
        <v>3245</v>
      </c>
      <c r="M10614">
        <v>3245</v>
      </c>
      <c r="N10614" t="s">
        <v>20</v>
      </c>
      <c r="O10614" t="s">
        <v>26637</v>
      </c>
      <c r="P10614" t="s">
        <v>44</v>
      </c>
      <c r="Q10614" t="s">
        <v>34233</v>
      </c>
      <c r="R10614" t="s">
        <v>34233</v>
      </c>
      <c r="S10614" t="s">
        <v>34233</v>
      </c>
      <c r="T10614" t="s">
        <v>34233</v>
      </c>
      <c r="AD10614" t="str">
        <f t="shared" si="1638"/>
        <v/>
      </c>
      <c r="AE10614" t="str">
        <f t="shared" si="1640"/>
        <v/>
      </c>
      <c r="AF10614" t="str">
        <f t="shared" si="1639"/>
        <v/>
      </c>
      <c r="AG10614" t="str">
        <f t="shared" ref="AG10614:AG10619" si="1646">IF((S10614&lt;&gt;"tühi")*(AC10614&lt;&gt;""),AC10614,"")</f>
        <v/>
      </c>
      <c r="AH10614" t="str">
        <f t="shared" si="1642"/>
        <v/>
      </c>
      <c r="AI10614">
        <v>0.14499999999999999</v>
      </c>
      <c r="AJ10614" t="str">
        <f t="shared" si="1644"/>
        <v/>
      </c>
      <c r="AK10614" t="str">
        <f t="shared" si="1643"/>
        <v/>
      </c>
      <c r="AL10614" t="str">
        <f t="shared" si="1645"/>
        <v/>
      </c>
    </row>
    <row r="10615" spans="1:39" x14ac:dyDescent="0.2">
      <c r="A10615" t="s">
        <v>15504</v>
      </c>
      <c r="B10615" t="s">
        <v>33</v>
      </c>
      <c r="C10615" t="s">
        <v>15505</v>
      </c>
      <c r="D10615" s="1">
        <v>37376</v>
      </c>
      <c r="E10615" s="1">
        <v>43456</v>
      </c>
      <c r="F10615" t="s">
        <v>474</v>
      </c>
      <c r="I10615">
        <v>100</v>
      </c>
      <c r="J10615">
        <v>0</v>
      </c>
      <c r="K10615">
        <v>0</v>
      </c>
      <c r="L10615">
        <v>2109</v>
      </c>
      <c r="M10615">
        <v>2109</v>
      </c>
      <c r="N10615" t="s">
        <v>20</v>
      </c>
      <c r="O10615" t="s">
        <v>15506</v>
      </c>
      <c r="P10615" t="s">
        <v>28</v>
      </c>
      <c r="Q10615" t="s">
        <v>34233</v>
      </c>
      <c r="R10615" t="s">
        <v>34233</v>
      </c>
      <c r="S10615" t="s">
        <v>32627</v>
      </c>
      <c r="T10615" t="s">
        <v>34692</v>
      </c>
      <c r="AD10615" t="str">
        <f t="shared" si="1638"/>
        <v/>
      </c>
      <c r="AE10615" t="str">
        <f t="shared" si="1640"/>
        <v/>
      </c>
      <c r="AF10615" t="str">
        <f t="shared" si="1639"/>
        <v/>
      </c>
      <c r="AG10615" t="str">
        <f t="shared" si="1646"/>
        <v/>
      </c>
      <c r="AH10615" t="str">
        <f t="shared" si="1642"/>
        <v/>
      </c>
      <c r="AI10615">
        <v>0.14499999999999999</v>
      </c>
      <c r="AJ10615" t="str">
        <f t="shared" si="1644"/>
        <v/>
      </c>
      <c r="AK10615" t="str">
        <f t="shared" si="1643"/>
        <v/>
      </c>
      <c r="AL10615" t="str">
        <f t="shared" si="1645"/>
        <v/>
      </c>
    </row>
    <row r="10616" spans="1:39" x14ac:dyDescent="0.2">
      <c r="A10616" t="s">
        <v>24149</v>
      </c>
      <c r="B10616" t="s">
        <v>33</v>
      </c>
      <c r="C10616" t="s">
        <v>24150</v>
      </c>
      <c r="D10616" s="1">
        <v>39372</v>
      </c>
      <c r="E10616" s="1">
        <v>43456</v>
      </c>
      <c r="F10616" t="s">
        <v>19</v>
      </c>
      <c r="I10616">
        <v>100</v>
      </c>
      <c r="J10616">
        <v>0</v>
      </c>
      <c r="K10616">
        <v>0</v>
      </c>
      <c r="L10616">
        <v>4682</v>
      </c>
      <c r="M10616">
        <v>4682</v>
      </c>
      <c r="N10616" t="s">
        <v>20</v>
      </c>
      <c r="O10616" t="s">
        <v>21</v>
      </c>
      <c r="P10616" t="s">
        <v>28</v>
      </c>
      <c r="Q10616" t="s">
        <v>32636</v>
      </c>
      <c r="R10616" t="s">
        <v>33768</v>
      </c>
      <c r="S10616" t="s">
        <v>32628</v>
      </c>
      <c r="T10616" t="s">
        <v>34351</v>
      </c>
      <c r="U10616" t="s">
        <v>32636</v>
      </c>
      <c r="V10616" t="s">
        <v>33673</v>
      </c>
      <c r="W10616">
        <v>2048</v>
      </c>
      <c r="X10616">
        <v>2</v>
      </c>
      <c r="Y10616">
        <v>1</v>
      </c>
      <c r="Z10616">
        <v>4096</v>
      </c>
      <c r="AA10616">
        <v>7</v>
      </c>
      <c r="AB10616">
        <v>43</v>
      </c>
      <c r="AC10616">
        <v>46</v>
      </c>
      <c r="AD10616" t="str">
        <f t="shared" si="1638"/>
        <v/>
      </c>
      <c r="AE10616" t="str">
        <f t="shared" si="1640"/>
        <v/>
      </c>
      <c r="AF10616" t="str">
        <f t="shared" si="1639"/>
        <v/>
      </c>
      <c r="AG10616">
        <f t="shared" si="1646"/>
        <v>46</v>
      </c>
      <c r="AH10616">
        <f t="shared" si="1642"/>
        <v>128.79999999999998</v>
      </c>
      <c r="AI10616">
        <v>0.14499999999999999</v>
      </c>
      <c r="AJ10616">
        <f t="shared" si="1644"/>
        <v>18.675999999999995</v>
      </c>
      <c r="AK10616" t="str">
        <f t="shared" si="1643"/>
        <v/>
      </c>
      <c r="AL10616" t="str">
        <f t="shared" si="1645"/>
        <v/>
      </c>
    </row>
    <row r="10617" spans="1:39" x14ac:dyDescent="0.2">
      <c r="A10617" t="s">
        <v>25895</v>
      </c>
      <c r="B10617" t="s">
        <v>33</v>
      </c>
      <c r="C10617" t="s">
        <v>25896</v>
      </c>
      <c r="D10617" s="1">
        <v>40606</v>
      </c>
      <c r="E10617" s="1">
        <v>43761</v>
      </c>
      <c r="F10617" t="s">
        <v>474</v>
      </c>
      <c r="I10617">
        <v>100</v>
      </c>
      <c r="J10617">
        <v>0</v>
      </c>
      <c r="K10617">
        <v>0</v>
      </c>
      <c r="L10617">
        <v>198</v>
      </c>
      <c r="M10617">
        <v>198</v>
      </c>
      <c r="N10617" t="s">
        <v>20</v>
      </c>
      <c r="O10617" t="s">
        <v>25897</v>
      </c>
      <c r="P10617" t="s">
        <v>28</v>
      </c>
      <c r="Q10617" t="s">
        <v>34233</v>
      </c>
      <c r="R10617" t="s">
        <v>34233</v>
      </c>
      <c r="S10617" t="s">
        <v>32627</v>
      </c>
      <c r="T10617" t="s">
        <v>34233</v>
      </c>
      <c r="U10617" t="s">
        <v>33675</v>
      </c>
      <c r="V10617" t="s">
        <v>33676</v>
      </c>
      <c r="W10617">
        <v>40</v>
      </c>
      <c r="X10617">
        <v>1</v>
      </c>
      <c r="Y10617">
        <v>1</v>
      </c>
      <c r="Z10617">
        <v>5</v>
      </c>
      <c r="AA10617">
        <v>40</v>
      </c>
      <c r="AD10617" t="str">
        <f t="shared" si="1638"/>
        <v/>
      </c>
      <c r="AE10617" t="str">
        <f t="shared" si="1640"/>
        <v/>
      </c>
      <c r="AF10617">
        <f t="shared" si="1639"/>
        <v>5</v>
      </c>
      <c r="AG10617" t="str">
        <f t="shared" si="1646"/>
        <v/>
      </c>
      <c r="AH10617" t="str">
        <f t="shared" si="1642"/>
        <v/>
      </c>
      <c r="AI10617">
        <v>0.14499999999999999</v>
      </c>
      <c r="AJ10617" t="str">
        <f t="shared" si="1644"/>
        <v/>
      </c>
      <c r="AK10617" t="str">
        <f t="shared" si="1643"/>
        <v/>
      </c>
      <c r="AL10617" t="str">
        <f t="shared" si="1645"/>
        <v/>
      </c>
    </row>
    <row r="10618" spans="1:39" x14ac:dyDescent="0.2">
      <c r="A10618" t="s">
        <v>24168</v>
      </c>
      <c r="B10618" t="s">
        <v>33</v>
      </c>
      <c r="C10618" t="s">
        <v>24169</v>
      </c>
      <c r="D10618" s="1">
        <v>39372</v>
      </c>
      <c r="E10618" s="1">
        <v>43456</v>
      </c>
      <c r="F10618" t="s">
        <v>474</v>
      </c>
      <c r="I10618">
        <v>100</v>
      </c>
      <c r="J10618">
        <v>0</v>
      </c>
      <c r="K10618">
        <v>0</v>
      </c>
      <c r="L10618">
        <v>30</v>
      </c>
      <c r="M10618">
        <v>30</v>
      </c>
      <c r="N10618" t="s">
        <v>20</v>
      </c>
      <c r="O10618" t="s">
        <v>24170</v>
      </c>
      <c r="P10618" t="s">
        <v>28</v>
      </c>
      <c r="Q10618" t="s">
        <v>34233</v>
      </c>
      <c r="R10618" t="s">
        <v>34233</v>
      </c>
      <c r="S10618" t="s">
        <v>32627</v>
      </c>
      <c r="T10618" t="s">
        <v>34233</v>
      </c>
      <c r="U10618" t="s">
        <v>32641</v>
      </c>
      <c r="V10618" t="s">
        <v>33673</v>
      </c>
      <c r="W10618">
        <v>12</v>
      </c>
      <c r="X10618">
        <v>1</v>
      </c>
      <c r="Y10618">
        <v>1</v>
      </c>
      <c r="Z10618">
        <v>12</v>
      </c>
      <c r="AB10618">
        <v>40</v>
      </c>
      <c r="AD10618" t="str">
        <f t="shared" si="1638"/>
        <v/>
      </c>
      <c r="AE10618" t="str">
        <f t="shared" si="1640"/>
        <v/>
      </c>
      <c r="AF10618">
        <f t="shared" si="1639"/>
        <v>12</v>
      </c>
      <c r="AG10618" t="str">
        <f t="shared" si="1646"/>
        <v/>
      </c>
      <c r="AH10618" t="str">
        <f t="shared" si="1642"/>
        <v/>
      </c>
      <c r="AI10618">
        <v>0.14499999999999999</v>
      </c>
      <c r="AJ10618" t="str">
        <f t="shared" si="1644"/>
        <v/>
      </c>
      <c r="AK10618" t="str">
        <f t="shared" si="1643"/>
        <v/>
      </c>
      <c r="AL10618" t="str">
        <f t="shared" si="1645"/>
        <v/>
      </c>
    </row>
    <row r="10619" spans="1:39" x14ac:dyDescent="0.2">
      <c r="A10619" t="s">
        <v>29171</v>
      </c>
      <c r="B10619" t="s">
        <v>33</v>
      </c>
      <c r="C10619" t="s">
        <v>29172</v>
      </c>
      <c r="D10619" s="1">
        <v>43580</v>
      </c>
      <c r="E10619" s="1">
        <v>43580</v>
      </c>
      <c r="F10619" t="s">
        <v>474</v>
      </c>
      <c r="I10619">
        <v>100</v>
      </c>
      <c r="J10619">
        <v>0</v>
      </c>
      <c r="K10619">
        <v>0</v>
      </c>
      <c r="L10619">
        <v>180</v>
      </c>
      <c r="M10619">
        <v>180</v>
      </c>
      <c r="N10619" t="s">
        <v>20</v>
      </c>
      <c r="O10619" t="s">
        <v>29173</v>
      </c>
      <c r="P10619" t="s">
        <v>28</v>
      </c>
      <c r="Q10619" t="s">
        <v>34233</v>
      </c>
      <c r="R10619" t="s">
        <v>34233</v>
      </c>
      <c r="S10619" t="s">
        <v>32627</v>
      </c>
      <c r="T10619" t="s">
        <v>34233</v>
      </c>
      <c r="AD10619" t="str">
        <f t="shared" si="1638"/>
        <v/>
      </c>
      <c r="AE10619" t="str">
        <f t="shared" si="1640"/>
        <v/>
      </c>
      <c r="AF10619" t="str">
        <f t="shared" si="1639"/>
        <v/>
      </c>
      <c r="AG10619" t="str">
        <f t="shared" si="1646"/>
        <v/>
      </c>
      <c r="AH10619" t="str">
        <f t="shared" si="1642"/>
        <v/>
      </c>
      <c r="AI10619">
        <v>0.14499999999999999</v>
      </c>
      <c r="AJ10619" t="str">
        <f t="shared" si="1644"/>
        <v/>
      </c>
      <c r="AK10619" t="str">
        <f t="shared" si="1643"/>
        <v/>
      </c>
      <c r="AL10619" t="str">
        <f t="shared" si="1645"/>
        <v/>
      </c>
    </row>
    <row r="10620" spans="1:39" s="18" customFormat="1" x14ac:dyDescent="0.2">
      <c r="A10620" s="18" t="s">
        <v>24176</v>
      </c>
      <c r="B10620" s="18" t="s">
        <v>33</v>
      </c>
      <c r="C10620" s="18" t="s">
        <v>24177</v>
      </c>
      <c r="D10620" s="19">
        <v>39372</v>
      </c>
      <c r="E10620" s="19">
        <v>43456</v>
      </c>
      <c r="F10620" s="18" t="s">
        <v>19</v>
      </c>
      <c r="G10620" s="18" t="s">
        <v>470</v>
      </c>
      <c r="I10620" s="18">
        <v>75</v>
      </c>
      <c r="J10620" s="18">
        <v>25</v>
      </c>
      <c r="K10620" s="18">
        <v>0</v>
      </c>
      <c r="L10620" s="18">
        <v>4163</v>
      </c>
      <c r="M10620" s="18">
        <v>4163</v>
      </c>
      <c r="N10620" s="18" t="s">
        <v>20</v>
      </c>
      <c r="O10620" s="18" t="s">
        <v>24178</v>
      </c>
      <c r="P10620" s="18" t="s">
        <v>28</v>
      </c>
      <c r="Q10620" s="18" t="s">
        <v>32636</v>
      </c>
      <c r="R10620" s="18" t="s">
        <v>33768</v>
      </c>
      <c r="S10620" s="18" t="s">
        <v>32628</v>
      </c>
      <c r="T10620" s="18" t="s">
        <v>34233</v>
      </c>
      <c r="U10620" s="18" t="s">
        <v>33683</v>
      </c>
      <c r="V10620" s="18" t="s">
        <v>33673</v>
      </c>
      <c r="W10620" s="18">
        <v>2048</v>
      </c>
      <c r="X10620" s="18">
        <v>3</v>
      </c>
      <c r="Y10620" s="18">
        <v>1</v>
      </c>
      <c r="Z10620" s="18">
        <f>5468+676</f>
        <v>6144</v>
      </c>
      <c r="AA10620" s="18">
        <v>11</v>
      </c>
      <c r="AB10620" s="18">
        <v>49</v>
      </c>
      <c r="AC10620" s="18">
        <v>44</v>
      </c>
      <c r="AD10620" s="18" t="str">
        <f t="shared" si="1638"/>
        <v/>
      </c>
      <c r="AE10620" s="18" t="str">
        <f t="shared" si="1640"/>
        <v/>
      </c>
      <c r="AF10620" s="18" t="str">
        <f t="shared" si="1639"/>
        <v/>
      </c>
      <c r="AG10620" s="18">
        <v>49</v>
      </c>
      <c r="AH10620" s="18">
        <f t="shared" si="1642"/>
        <v>137.19999999999999</v>
      </c>
      <c r="AI10620" s="18">
        <v>0.14499999999999999</v>
      </c>
      <c r="AJ10620" s="18">
        <f t="shared" si="1644"/>
        <v>19.893999999999998</v>
      </c>
      <c r="AK10620" s="18" t="str">
        <f t="shared" si="1643"/>
        <v/>
      </c>
      <c r="AL10620" s="18" t="str">
        <f t="shared" si="1645"/>
        <v/>
      </c>
      <c r="AM10620" s="18" t="s">
        <v>34280</v>
      </c>
    </row>
    <row r="10621" spans="1:39" x14ac:dyDescent="0.2">
      <c r="A10621" t="s">
        <v>25259</v>
      </c>
      <c r="B10621" t="s">
        <v>33</v>
      </c>
      <c r="C10621" t="s">
        <v>25260</v>
      </c>
      <c r="D10621" s="1">
        <v>39707</v>
      </c>
      <c r="E10621" s="1">
        <v>44546</v>
      </c>
      <c r="F10621" t="s">
        <v>26</v>
      </c>
      <c r="I10621">
        <v>100</v>
      </c>
      <c r="J10621">
        <v>0</v>
      </c>
      <c r="K10621">
        <v>0</v>
      </c>
      <c r="L10621">
        <v>29360</v>
      </c>
      <c r="M10621">
        <v>29360</v>
      </c>
      <c r="N10621" t="s">
        <v>20</v>
      </c>
      <c r="O10621" t="s">
        <v>25261</v>
      </c>
      <c r="P10621" t="s">
        <v>44</v>
      </c>
      <c r="Q10621" t="s">
        <v>34233</v>
      </c>
      <c r="R10621" t="s">
        <v>34233</v>
      </c>
      <c r="S10621" t="s">
        <v>34233</v>
      </c>
      <c r="T10621" t="s">
        <v>34233</v>
      </c>
      <c r="AD10621" t="str">
        <f t="shared" si="1638"/>
        <v/>
      </c>
      <c r="AE10621" t="str">
        <f t="shared" si="1640"/>
        <v/>
      </c>
      <c r="AF10621" t="str">
        <f t="shared" si="1639"/>
        <v/>
      </c>
      <c r="AG10621" t="str">
        <f>IF((S10621&lt;&gt;"tühi")*(AC10621&lt;&gt;""),AC10621,"")</f>
        <v/>
      </c>
      <c r="AH10621" t="str">
        <f t="shared" si="1642"/>
        <v/>
      </c>
      <c r="AI10621">
        <v>0.14499999999999999</v>
      </c>
      <c r="AJ10621" t="str">
        <f t="shared" si="1644"/>
        <v/>
      </c>
      <c r="AK10621" t="str">
        <f t="shared" si="1643"/>
        <v/>
      </c>
      <c r="AL10621" t="str">
        <f t="shared" si="1645"/>
        <v/>
      </c>
    </row>
    <row r="10622" spans="1:39" x14ac:dyDescent="0.2">
      <c r="A10622" t="s">
        <v>6756</v>
      </c>
      <c r="B10622" t="s">
        <v>33</v>
      </c>
      <c r="C10622" t="s">
        <v>6757</v>
      </c>
      <c r="D10622" s="1">
        <v>36152</v>
      </c>
      <c r="E10622" s="1">
        <v>43951</v>
      </c>
      <c r="F10622" t="s">
        <v>2354</v>
      </c>
      <c r="I10622">
        <v>100</v>
      </c>
      <c r="J10622">
        <v>0</v>
      </c>
      <c r="K10622">
        <v>0</v>
      </c>
      <c r="L10622">
        <v>24858</v>
      </c>
      <c r="M10622">
        <v>24858</v>
      </c>
      <c r="N10622" t="s">
        <v>20</v>
      </c>
      <c r="O10622" t="s">
        <v>6758</v>
      </c>
      <c r="P10622" t="s">
        <v>28</v>
      </c>
      <c r="Q10622" t="s">
        <v>34233</v>
      </c>
      <c r="R10622" t="s">
        <v>34233</v>
      </c>
      <c r="S10622" t="s">
        <v>32627</v>
      </c>
      <c r="T10622" t="s">
        <v>34377</v>
      </c>
      <c r="V10622" t="s">
        <v>33684</v>
      </c>
      <c r="AD10622" t="str">
        <f t="shared" si="1638"/>
        <v/>
      </c>
      <c r="AE10622" t="str">
        <f t="shared" si="1640"/>
        <v/>
      </c>
      <c r="AF10622" t="str">
        <f t="shared" si="1639"/>
        <v/>
      </c>
      <c r="AG10622" t="str">
        <f>IF((S10622&lt;&gt;"tühi")*(AC10622&lt;&gt;""),AC10622,"")</f>
        <v/>
      </c>
      <c r="AH10622" t="str">
        <f t="shared" si="1642"/>
        <v/>
      </c>
      <c r="AI10622">
        <v>0.14499999999999999</v>
      </c>
      <c r="AJ10622" t="str">
        <f t="shared" si="1644"/>
        <v/>
      </c>
      <c r="AK10622" t="str">
        <f t="shared" si="1643"/>
        <v/>
      </c>
      <c r="AL10622" t="str">
        <f t="shared" si="1645"/>
        <v/>
      </c>
      <c r="AM10622" t="s">
        <v>34158</v>
      </c>
    </row>
    <row r="10623" spans="1:39" x14ac:dyDescent="0.2">
      <c r="A10623" t="s">
        <v>2660</v>
      </c>
      <c r="B10623" t="s">
        <v>33</v>
      </c>
      <c r="C10623" t="s">
        <v>2661</v>
      </c>
      <c r="D10623" s="1">
        <v>35885</v>
      </c>
      <c r="E10623" s="1">
        <v>43456</v>
      </c>
      <c r="F10623" t="s">
        <v>19</v>
      </c>
      <c r="I10623">
        <v>100</v>
      </c>
      <c r="J10623">
        <v>0</v>
      </c>
      <c r="K10623">
        <v>0</v>
      </c>
      <c r="L10623">
        <v>1567</v>
      </c>
      <c r="M10623">
        <v>1567</v>
      </c>
      <c r="N10623" t="s">
        <v>20</v>
      </c>
      <c r="O10623" t="s">
        <v>2662</v>
      </c>
      <c r="P10623" t="s">
        <v>28</v>
      </c>
      <c r="Q10623" t="s">
        <v>34233</v>
      </c>
      <c r="R10623" t="s">
        <v>34233</v>
      </c>
      <c r="S10623" t="s">
        <v>33797</v>
      </c>
      <c r="T10623" t="s">
        <v>34357</v>
      </c>
      <c r="AD10623" t="str">
        <f t="shared" si="1638"/>
        <v/>
      </c>
      <c r="AE10623" t="str">
        <f t="shared" si="1640"/>
        <v/>
      </c>
      <c r="AF10623" t="str">
        <f t="shared" si="1639"/>
        <v/>
      </c>
      <c r="AG10623" s="17">
        <v>1</v>
      </c>
      <c r="AH10623">
        <f t="shared" si="1642"/>
        <v>2.8</v>
      </c>
      <c r="AI10623">
        <v>0.14499999999999999</v>
      </c>
      <c r="AJ10623">
        <f t="shared" si="1644"/>
        <v>0.40599999999999997</v>
      </c>
      <c r="AK10623" t="str">
        <f t="shared" si="1643"/>
        <v/>
      </c>
      <c r="AL10623" t="str">
        <f t="shared" si="1645"/>
        <v/>
      </c>
    </row>
    <row r="10624" spans="1:39" x14ac:dyDescent="0.2">
      <c r="A10624" t="s">
        <v>1413</v>
      </c>
      <c r="B10624" t="s">
        <v>33</v>
      </c>
      <c r="C10624" t="s">
        <v>1414</v>
      </c>
      <c r="D10624" s="1">
        <v>35529</v>
      </c>
      <c r="E10624" s="1">
        <v>43456</v>
      </c>
      <c r="F10624" t="s">
        <v>19</v>
      </c>
      <c r="I10624">
        <v>100</v>
      </c>
      <c r="J10624">
        <v>0</v>
      </c>
      <c r="K10624">
        <v>0</v>
      </c>
      <c r="L10624">
        <v>1417</v>
      </c>
      <c r="M10624">
        <v>1417</v>
      </c>
      <c r="N10624" t="s">
        <v>20</v>
      </c>
      <c r="O10624" t="s">
        <v>1415</v>
      </c>
      <c r="P10624" t="s">
        <v>28</v>
      </c>
      <c r="Q10624" t="s">
        <v>34233</v>
      </c>
      <c r="R10624" t="s">
        <v>34233</v>
      </c>
      <c r="S10624" t="s">
        <v>33797</v>
      </c>
      <c r="T10624" t="s">
        <v>34349</v>
      </c>
      <c r="AD10624" t="str">
        <f t="shared" si="1638"/>
        <v/>
      </c>
      <c r="AE10624" t="str">
        <f t="shared" si="1640"/>
        <v/>
      </c>
      <c r="AF10624" t="str">
        <f t="shared" si="1639"/>
        <v/>
      </c>
      <c r="AG10624" s="17">
        <v>1</v>
      </c>
      <c r="AH10624">
        <f t="shared" si="1642"/>
        <v>2.8</v>
      </c>
      <c r="AI10624">
        <v>0.14499999999999999</v>
      </c>
      <c r="AJ10624">
        <f t="shared" si="1644"/>
        <v>0.40599999999999997</v>
      </c>
      <c r="AK10624" t="str">
        <f t="shared" si="1643"/>
        <v/>
      </c>
      <c r="AL10624" t="str">
        <f t="shared" si="1645"/>
        <v/>
      </c>
    </row>
    <row r="10625" spans="1:39" x14ac:dyDescent="0.2">
      <c r="A10625" t="s">
        <v>1389</v>
      </c>
      <c r="B10625" t="s">
        <v>33</v>
      </c>
      <c r="C10625" t="s">
        <v>1390</v>
      </c>
      <c r="D10625" s="1">
        <v>35458</v>
      </c>
      <c r="E10625" s="1">
        <v>43456</v>
      </c>
      <c r="F10625" t="s">
        <v>19</v>
      </c>
      <c r="I10625">
        <v>100</v>
      </c>
      <c r="J10625">
        <v>0</v>
      </c>
      <c r="K10625">
        <v>0</v>
      </c>
      <c r="L10625">
        <v>1581</v>
      </c>
      <c r="M10625">
        <v>1581</v>
      </c>
      <c r="N10625" t="s">
        <v>20</v>
      </c>
      <c r="O10625" t="s">
        <v>1391</v>
      </c>
      <c r="P10625" t="s">
        <v>28</v>
      </c>
      <c r="Q10625" t="s">
        <v>34233</v>
      </c>
      <c r="R10625" t="s">
        <v>34233</v>
      </c>
      <c r="S10625" t="s">
        <v>33797</v>
      </c>
      <c r="T10625" t="s">
        <v>34349</v>
      </c>
      <c r="AD10625" t="str">
        <f t="shared" si="1638"/>
        <v/>
      </c>
      <c r="AE10625" t="str">
        <f t="shared" si="1640"/>
        <v/>
      </c>
      <c r="AF10625" t="str">
        <f t="shared" si="1639"/>
        <v/>
      </c>
      <c r="AG10625" s="17">
        <v>1</v>
      </c>
      <c r="AH10625">
        <f t="shared" si="1642"/>
        <v>2.8</v>
      </c>
      <c r="AI10625">
        <v>0.14499999999999999</v>
      </c>
      <c r="AJ10625">
        <f t="shared" si="1644"/>
        <v>0.40599999999999997</v>
      </c>
      <c r="AK10625" t="str">
        <f t="shared" si="1643"/>
        <v/>
      </c>
      <c r="AL10625" t="str">
        <f t="shared" si="1645"/>
        <v/>
      </c>
    </row>
    <row r="10626" spans="1:39" x14ac:dyDescent="0.2">
      <c r="A10626" t="s">
        <v>1905</v>
      </c>
      <c r="B10626" t="s">
        <v>33</v>
      </c>
      <c r="C10626" t="s">
        <v>1906</v>
      </c>
      <c r="D10626" s="1">
        <v>35719</v>
      </c>
      <c r="E10626" s="1">
        <v>44546</v>
      </c>
      <c r="F10626" t="s">
        <v>19</v>
      </c>
      <c r="I10626">
        <v>100</v>
      </c>
      <c r="J10626">
        <v>0</v>
      </c>
      <c r="K10626">
        <v>0</v>
      </c>
      <c r="L10626">
        <v>1751</v>
      </c>
      <c r="M10626">
        <v>1751</v>
      </c>
      <c r="N10626" t="s">
        <v>20</v>
      </c>
      <c r="O10626" t="s">
        <v>1907</v>
      </c>
      <c r="P10626" t="s">
        <v>28</v>
      </c>
      <c r="Q10626" t="s">
        <v>34233</v>
      </c>
      <c r="R10626" t="s">
        <v>34233</v>
      </c>
      <c r="S10626" t="s">
        <v>33797</v>
      </c>
      <c r="T10626" t="s">
        <v>34349</v>
      </c>
      <c r="AD10626" t="str">
        <f t="shared" si="1638"/>
        <v/>
      </c>
      <c r="AE10626" t="str">
        <f t="shared" si="1640"/>
        <v/>
      </c>
      <c r="AF10626" t="str">
        <f t="shared" si="1639"/>
        <v/>
      </c>
      <c r="AG10626" s="17">
        <v>1</v>
      </c>
      <c r="AH10626">
        <f t="shared" si="1642"/>
        <v>2.8</v>
      </c>
      <c r="AI10626">
        <v>0.14499999999999999</v>
      </c>
      <c r="AJ10626">
        <f t="shared" si="1644"/>
        <v>0.40599999999999997</v>
      </c>
      <c r="AK10626" t="str">
        <f t="shared" si="1643"/>
        <v/>
      </c>
      <c r="AL10626" t="str">
        <f t="shared" si="1645"/>
        <v/>
      </c>
    </row>
    <row r="10627" spans="1:39" x14ac:dyDescent="0.2">
      <c r="A10627" t="s">
        <v>1174</v>
      </c>
      <c r="B10627" t="s">
        <v>33</v>
      </c>
      <c r="C10627" t="s">
        <v>1175</v>
      </c>
      <c r="D10627" s="1">
        <v>35398</v>
      </c>
      <c r="E10627" s="1">
        <v>43518</v>
      </c>
      <c r="F10627" t="s">
        <v>19</v>
      </c>
      <c r="I10627">
        <v>100</v>
      </c>
      <c r="J10627">
        <v>0</v>
      </c>
      <c r="K10627">
        <v>0</v>
      </c>
      <c r="L10627">
        <v>1214</v>
      </c>
      <c r="M10627">
        <v>1214</v>
      </c>
      <c r="N10627" t="s">
        <v>20</v>
      </c>
      <c r="O10627" t="s">
        <v>1176</v>
      </c>
      <c r="P10627" t="s">
        <v>28</v>
      </c>
      <c r="Q10627" t="s">
        <v>34233</v>
      </c>
      <c r="R10627" t="s">
        <v>34233</v>
      </c>
      <c r="S10627" t="s">
        <v>32628</v>
      </c>
      <c r="T10627" t="s">
        <v>34349</v>
      </c>
      <c r="AD10627" t="str">
        <f t="shared" ref="AD10627:AD10690" si="1647">IF((S10627="tühi")*(F10627&lt;&gt;"Elamumaa")*(G10627&lt;&gt;"Elamumaa")*(H10627&lt;&gt;"Elamumaa"),IF(Z10627=0,"",Z10627),"")</f>
        <v/>
      </c>
      <c r="AE10627" t="str">
        <f t="shared" si="1640"/>
        <v/>
      </c>
      <c r="AF10627" t="str">
        <f t="shared" ref="AF10627:AF10690" si="1648">IF((S10627&lt;&gt;"tühi")*(F10627&lt;&gt;"Elamumaa")*(G10627&lt;&gt;"Elamumaa")*(H10627&lt;&gt;"Elamumaa"),IF(Z10627=0,"",Z10627),"")</f>
        <v/>
      </c>
      <c r="AG10627" s="17">
        <v>1</v>
      </c>
      <c r="AH10627">
        <f t="shared" si="1642"/>
        <v>2.8</v>
      </c>
      <c r="AI10627">
        <v>0.14499999999999999</v>
      </c>
      <c r="AJ10627">
        <f t="shared" si="1644"/>
        <v>0.40599999999999997</v>
      </c>
      <c r="AK10627" t="str">
        <f t="shared" si="1643"/>
        <v/>
      </c>
      <c r="AL10627" t="str">
        <f t="shared" si="1645"/>
        <v/>
      </c>
    </row>
    <row r="10628" spans="1:39" x14ac:dyDescent="0.2">
      <c r="A10628" t="s">
        <v>21682</v>
      </c>
      <c r="B10628" t="s">
        <v>33</v>
      </c>
      <c r="C10628" t="s">
        <v>21683</v>
      </c>
      <c r="D10628" s="1">
        <v>38644</v>
      </c>
      <c r="E10628" s="1">
        <v>44729</v>
      </c>
      <c r="F10628" t="s">
        <v>470</v>
      </c>
      <c r="G10628" t="s">
        <v>474</v>
      </c>
      <c r="I10628">
        <v>80</v>
      </c>
      <c r="J10628">
        <v>20</v>
      </c>
      <c r="K10628">
        <v>0</v>
      </c>
      <c r="L10628">
        <v>2240</v>
      </c>
      <c r="M10628">
        <v>2240</v>
      </c>
      <c r="N10628" t="s">
        <v>20</v>
      </c>
      <c r="O10628" t="s">
        <v>21684</v>
      </c>
      <c r="P10628" t="s">
        <v>28</v>
      </c>
      <c r="Q10628" t="s">
        <v>34233</v>
      </c>
      <c r="R10628" t="s">
        <v>34233</v>
      </c>
      <c r="S10628" t="s">
        <v>32630</v>
      </c>
      <c r="T10628" t="s">
        <v>34408</v>
      </c>
      <c r="U10628" t="s">
        <v>33685</v>
      </c>
      <c r="V10628" t="s">
        <v>33686</v>
      </c>
      <c r="W10628">
        <v>560</v>
      </c>
      <c r="X10628" t="s">
        <v>32784</v>
      </c>
      <c r="Y10628" t="s">
        <v>33687</v>
      </c>
      <c r="Z10628">
        <v>500</v>
      </c>
      <c r="AA10628">
        <v>8.5</v>
      </c>
      <c r="AD10628" t="str">
        <f t="shared" si="1647"/>
        <v/>
      </c>
      <c r="AE10628" t="str">
        <f t="shared" si="1640"/>
        <v/>
      </c>
      <c r="AF10628">
        <f t="shared" si="1648"/>
        <v>500</v>
      </c>
      <c r="AG10628" t="str">
        <f>IF((S10628&lt;&gt;"tühi")*(AC10628&lt;&gt;""),AC10628,"")</f>
        <v/>
      </c>
      <c r="AH10628" t="str">
        <f t="shared" si="1642"/>
        <v/>
      </c>
      <c r="AI10628">
        <v>0.14499999999999999</v>
      </c>
      <c r="AJ10628" t="str">
        <f t="shared" si="1644"/>
        <v/>
      </c>
      <c r="AK10628" t="str">
        <f t="shared" si="1643"/>
        <v/>
      </c>
      <c r="AL10628" t="str">
        <f t="shared" si="1645"/>
        <v/>
      </c>
      <c r="AM10628" t="s">
        <v>34122</v>
      </c>
    </row>
    <row r="10629" spans="1:39" x14ac:dyDescent="0.2">
      <c r="A10629" t="s">
        <v>1764</v>
      </c>
      <c r="B10629" t="s">
        <v>33</v>
      </c>
      <c r="C10629" t="s">
        <v>1765</v>
      </c>
      <c r="D10629" s="1">
        <v>35641</v>
      </c>
      <c r="E10629" s="1">
        <v>43518</v>
      </c>
      <c r="F10629" t="s">
        <v>19</v>
      </c>
      <c r="I10629">
        <v>100</v>
      </c>
      <c r="J10629">
        <v>0</v>
      </c>
      <c r="K10629">
        <v>0</v>
      </c>
      <c r="L10629">
        <v>1233</v>
      </c>
      <c r="M10629">
        <v>1233</v>
      </c>
      <c r="N10629" t="s">
        <v>20</v>
      </c>
      <c r="O10629" t="s">
        <v>1766</v>
      </c>
      <c r="P10629" t="s">
        <v>28</v>
      </c>
      <c r="Q10629" t="s">
        <v>34233</v>
      </c>
      <c r="R10629" t="s">
        <v>34233</v>
      </c>
      <c r="S10629" t="s">
        <v>32628</v>
      </c>
      <c r="T10629" t="s">
        <v>34366</v>
      </c>
      <c r="AD10629" t="str">
        <f t="shared" si="1647"/>
        <v/>
      </c>
      <c r="AE10629" t="str">
        <f t="shared" si="1640"/>
        <v/>
      </c>
      <c r="AF10629" t="str">
        <f t="shared" si="1648"/>
        <v/>
      </c>
      <c r="AG10629" s="17">
        <v>1</v>
      </c>
      <c r="AH10629">
        <f t="shared" si="1642"/>
        <v>2.8</v>
      </c>
      <c r="AI10629">
        <v>0.14499999999999999</v>
      </c>
      <c r="AJ10629">
        <f t="shared" si="1644"/>
        <v>0.40599999999999997</v>
      </c>
      <c r="AK10629" t="str">
        <f t="shared" si="1643"/>
        <v/>
      </c>
      <c r="AL10629" t="str">
        <f t="shared" si="1645"/>
        <v/>
      </c>
    </row>
    <row r="10630" spans="1:39" x14ac:dyDescent="0.2">
      <c r="A10630" t="s">
        <v>1476</v>
      </c>
      <c r="B10630" t="s">
        <v>33</v>
      </c>
      <c r="C10630" t="s">
        <v>1477</v>
      </c>
      <c r="D10630" s="1">
        <v>35461</v>
      </c>
      <c r="E10630" s="1">
        <v>43456</v>
      </c>
      <c r="F10630" t="s">
        <v>19</v>
      </c>
      <c r="I10630">
        <v>100</v>
      </c>
      <c r="J10630">
        <v>0</v>
      </c>
      <c r="K10630">
        <v>0</v>
      </c>
      <c r="L10630">
        <v>1279</v>
      </c>
      <c r="M10630">
        <v>1279</v>
      </c>
      <c r="N10630" t="s">
        <v>20</v>
      </c>
      <c r="O10630" t="s">
        <v>1478</v>
      </c>
      <c r="P10630" t="s">
        <v>28</v>
      </c>
      <c r="Q10630" t="s">
        <v>34233</v>
      </c>
      <c r="R10630" t="s">
        <v>34233</v>
      </c>
      <c r="S10630" t="s">
        <v>32628</v>
      </c>
      <c r="T10630" t="s">
        <v>34357</v>
      </c>
      <c r="AD10630" t="str">
        <f t="shared" si="1647"/>
        <v/>
      </c>
      <c r="AE10630" t="str">
        <f t="shared" si="1640"/>
        <v/>
      </c>
      <c r="AF10630" t="str">
        <f t="shared" si="1648"/>
        <v/>
      </c>
      <c r="AG10630" s="17">
        <v>1</v>
      </c>
      <c r="AH10630">
        <f t="shared" si="1642"/>
        <v>2.8</v>
      </c>
      <c r="AI10630">
        <v>0.14499999999999999</v>
      </c>
      <c r="AJ10630">
        <f t="shared" si="1644"/>
        <v>0.40599999999999997</v>
      </c>
      <c r="AK10630" t="str">
        <f t="shared" si="1643"/>
        <v/>
      </c>
      <c r="AL10630" t="str">
        <f t="shared" si="1645"/>
        <v/>
      </c>
    </row>
    <row r="10631" spans="1:39" x14ac:dyDescent="0.2">
      <c r="A10631" t="s">
        <v>10870</v>
      </c>
      <c r="B10631" t="s">
        <v>33</v>
      </c>
      <c r="C10631" t="s">
        <v>10871</v>
      </c>
      <c r="D10631" s="1">
        <v>36447</v>
      </c>
      <c r="E10631" s="1">
        <v>43456</v>
      </c>
      <c r="F10631" t="s">
        <v>19</v>
      </c>
      <c r="I10631">
        <v>100</v>
      </c>
      <c r="J10631">
        <v>0</v>
      </c>
      <c r="K10631">
        <v>0</v>
      </c>
      <c r="L10631">
        <v>2726</v>
      </c>
      <c r="M10631">
        <v>2726</v>
      </c>
      <c r="N10631" t="s">
        <v>20</v>
      </c>
      <c r="O10631" t="s">
        <v>10872</v>
      </c>
      <c r="P10631" t="s">
        <v>28</v>
      </c>
      <c r="Q10631" t="s">
        <v>34233</v>
      </c>
      <c r="R10631" t="s">
        <v>34233</v>
      </c>
      <c r="S10631" t="s">
        <v>33797</v>
      </c>
      <c r="T10631" t="s">
        <v>34357</v>
      </c>
      <c r="AD10631" t="str">
        <f t="shared" si="1647"/>
        <v/>
      </c>
      <c r="AE10631" t="str">
        <f t="shared" si="1640"/>
        <v/>
      </c>
      <c r="AF10631" t="str">
        <f t="shared" si="1648"/>
        <v/>
      </c>
      <c r="AG10631" s="17">
        <v>1</v>
      </c>
      <c r="AH10631">
        <f t="shared" si="1642"/>
        <v>2.8</v>
      </c>
      <c r="AI10631">
        <v>0.14499999999999999</v>
      </c>
      <c r="AJ10631">
        <f t="shared" si="1644"/>
        <v>0.40599999999999997</v>
      </c>
      <c r="AK10631" t="str">
        <f t="shared" si="1643"/>
        <v/>
      </c>
      <c r="AL10631" t="str">
        <f t="shared" si="1645"/>
        <v/>
      </c>
    </row>
    <row r="10632" spans="1:39" x14ac:dyDescent="0.2">
      <c r="A10632" t="s">
        <v>1302</v>
      </c>
      <c r="B10632" t="s">
        <v>33</v>
      </c>
      <c r="C10632" t="s">
        <v>1303</v>
      </c>
      <c r="D10632" s="1">
        <v>35389</v>
      </c>
      <c r="E10632" s="1">
        <v>43456</v>
      </c>
      <c r="F10632" t="s">
        <v>19</v>
      </c>
      <c r="I10632">
        <v>100</v>
      </c>
      <c r="J10632">
        <v>0</v>
      </c>
      <c r="K10632">
        <v>0</v>
      </c>
      <c r="L10632">
        <v>854</v>
      </c>
      <c r="M10632">
        <v>854</v>
      </c>
      <c r="N10632" t="s">
        <v>20</v>
      </c>
      <c r="O10632" t="s">
        <v>1304</v>
      </c>
      <c r="P10632" t="s">
        <v>28</v>
      </c>
      <c r="Q10632" t="s">
        <v>34233</v>
      </c>
      <c r="R10632" t="s">
        <v>34233</v>
      </c>
      <c r="S10632" t="s">
        <v>32628</v>
      </c>
      <c r="T10632" t="s">
        <v>34357</v>
      </c>
      <c r="V10632" t="s">
        <v>33682</v>
      </c>
      <c r="AD10632" t="str">
        <f t="shared" si="1647"/>
        <v/>
      </c>
      <c r="AE10632" t="str">
        <f t="shared" si="1640"/>
        <v/>
      </c>
      <c r="AF10632" t="str">
        <f t="shared" si="1648"/>
        <v/>
      </c>
      <c r="AG10632" s="17">
        <v>1</v>
      </c>
      <c r="AH10632">
        <f t="shared" si="1642"/>
        <v>2.8</v>
      </c>
      <c r="AI10632">
        <v>0.14499999999999999</v>
      </c>
      <c r="AJ10632">
        <f t="shared" si="1644"/>
        <v>0.40599999999999997</v>
      </c>
      <c r="AK10632" t="str">
        <f t="shared" si="1643"/>
        <v/>
      </c>
      <c r="AL10632" t="str">
        <f t="shared" si="1645"/>
        <v/>
      </c>
      <c r="AM10632" t="s">
        <v>34149</v>
      </c>
    </row>
    <row r="10633" spans="1:39" x14ac:dyDescent="0.2">
      <c r="A10633" t="s">
        <v>16905</v>
      </c>
      <c r="B10633" t="s">
        <v>33</v>
      </c>
      <c r="C10633" t="s">
        <v>16906</v>
      </c>
      <c r="D10633" s="1">
        <v>37631</v>
      </c>
      <c r="E10633" s="1">
        <v>44546</v>
      </c>
      <c r="F10633" t="s">
        <v>19</v>
      </c>
      <c r="I10633">
        <v>100</v>
      </c>
      <c r="J10633">
        <v>0</v>
      </c>
      <c r="K10633">
        <v>0</v>
      </c>
      <c r="L10633">
        <v>1533</v>
      </c>
      <c r="M10633">
        <v>1533</v>
      </c>
      <c r="N10633" t="s">
        <v>20</v>
      </c>
      <c r="O10633" t="s">
        <v>16907</v>
      </c>
      <c r="P10633" t="s">
        <v>28</v>
      </c>
      <c r="Q10633" t="s">
        <v>34233</v>
      </c>
      <c r="R10633" t="s">
        <v>34233</v>
      </c>
      <c r="S10633" t="s">
        <v>32628</v>
      </c>
      <c r="T10633" t="s">
        <v>34357</v>
      </c>
      <c r="U10633" t="s">
        <v>32634</v>
      </c>
      <c r="V10633" t="s">
        <v>35068</v>
      </c>
      <c r="W10633">
        <v>385</v>
      </c>
      <c r="X10633">
        <v>2</v>
      </c>
      <c r="AB10633">
        <v>25</v>
      </c>
      <c r="AC10633">
        <v>1</v>
      </c>
      <c r="AD10633" t="str">
        <f t="shared" si="1647"/>
        <v/>
      </c>
      <c r="AE10633" t="str">
        <f t="shared" si="1640"/>
        <v/>
      </c>
      <c r="AF10633" t="str">
        <f t="shared" si="1648"/>
        <v/>
      </c>
      <c r="AG10633">
        <f>IF((S10633&lt;&gt;"tühi")*(AC10633&lt;&gt;""),AC10633,"")</f>
        <v>1</v>
      </c>
      <c r="AH10633">
        <f t="shared" si="1642"/>
        <v>2.8</v>
      </c>
      <c r="AI10633">
        <v>0.14499999999999999</v>
      </c>
      <c r="AJ10633">
        <f t="shared" si="1644"/>
        <v>0.40599999999999997</v>
      </c>
      <c r="AK10633" t="str">
        <f t="shared" si="1643"/>
        <v/>
      </c>
      <c r="AL10633" t="str">
        <f t="shared" si="1645"/>
        <v/>
      </c>
    </row>
    <row r="10634" spans="1:39" x14ac:dyDescent="0.2">
      <c r="A10634" t="s">
        <v>16754</v>
      </c>
      <c r="B10634" t="s">
        <v>33</v>
      </c>
      <c r="C10634" t="s">
        <v>16755</v>
      </c>
      <c r="D10634" s="1">
        <v>37580</v>
      </c>
      <c r="E10634" s="1">
        <v>43456</v>
      </c>
      <c r="F10634" t="s">
        <v>19</v>
      </c>
      <c r="G10634" t="s">
        <v>470</v>
      </c>
      <c r="I10634">
        <v>85</v>
      </c>
      <c r="J10634">
        <v>15</v>
      </c>
      <c r="K10634">
        <v>0</v>
      </c>
      <c r="L10634">
        <v>3507</v>
      </c>
      <c r="M10634">
        <v>3507</v>
      </c>
      <c r="N10634" t="s">
        <v>20</v>
      </c>
      <c r="O10634" t="s">
        <v>21</v>
      </c>
      <c r="P10634" t="s">
        <v>28</v>
      </c>
      <c r="Q10634" t="s">
        <v>34233</v>
      </c>
      <c r="R10634" t="s">
        <v>34233</v>
      </c>
      <c r="S10634" t="s">
        <v>32628</v>
      </c>
      <c r="T10634" t="s">
        <v>34349</v>
      </c>
      <c r="AD10634" t="str">
        <f t="shared" si="1647"/>
        <v/>
      </c>
      <c r="AE10634" t="str">
        <f t="shared" si="1640"/>
        <v/>
      </c>
      <c r="AF10634" t="str">
        <f t="shared" si="1648"/>
        <v/>
      </c>
      <c r="AG10634" s="17">
        <v>1</v>
      </c>
      <c r="AH10634">
        <f t="shared" si="1642"/>
        <v>2.8</v>
      </c>
      <c r="AI10634">
        <v>0.14499999999999999</v>
      </c>
      <c r="AJ10634">
        <f t="shared" si="1644"/>
        <v>0.40599999999999997</v>
      </c>
      <c r="AK10634" t="str">
        <f t="shared" si="1643"/>
        <v/>
      </c>
      <c r="AL10634" t="str">
        <f t="shared" si="1645"/>
        <v/>
      </c>
    </row>
    <row r="10635" spans="1:39" x14ac:dyDescent="0.2">
      <c r="A10635" t="s">
        <v>22232</v>
      </c>
      <c r="B10635" t="s">
        <v>33</v>
      </c>
      <c r="C10635" t="s">
        <v>22233</v>
      </c>
      <c r="D10635" s="1">
        <v>35774</v>
      </c>
      <c r="E10635" s="1">
        <v>43456</v>
      </c>
      <c r="F10635" t="s">
        <v>19</v>
      </c>
      <c r="I10635">
        <v>100</v>
      </c>
      <c r="J10635">
        <v>0</v>
      </c>
      <c r="K10635">
        <v>0</v>
      </c>
      <c r="L10635">
        <v>854</v>
      </c>
      <c r="M10635">
        <v>854</v>
      </c>
      <c r="N10635" t="s">
        <v>20</v>
      </c>
      <c r="O10635" t="s">
        <v>22234</v>
      </c>
      <c r="P10635" t="s">
        <v>28</v>
      </c>
      <c r="Q10635" t="s">
        <v>34233</v>
      </c>
      <c r="R10635" t="s">
        <v>34233</v>
      </c>
      <c r="S10635" t="s">
        <v>32628</v>
      </c>
      <c r="T10635" t="s">
        <v>34354</v>
      </c>
      <c r="U10635" t="s">
        <v>32634</v>
      </c>
      <c r="V10635" t="s">
        <v>33682</v>
      </c>
      <c r="W10635">
        <v>230</v>
      </c>
      <c r="X10635">
        <v>2</v>
      </c>
      <c r="AA10635">
        <v>7.5</v>
      </c>
      <c r="AB10635">
        <v>15</v>
      </c>
      <c r="AC10635">
        <v>1</v>
      </c>
      <c r="AD10635" t="str">
        <f t="shared" si="1647"/>
        <v/>
      </c>
      <c r="AE10635" t="str">
        <f t="shared" si="1640"/>
        <v/>
      </c>
      <c r="AF10635" t="str">
        <f t="shared" si="1648"/>
        <v/>
      </c>
      <c r="AG10635">
        <f>IF((S10635&lt;&gt;"tühi")*(AC10635&lt;&gt;""),AC10635,"")</f>
        <v>1</v>
      </c>
      <c r="AH10635">
        <f t="shared" si="1642"/>
        <v>2.8</v>
      </c>
      <c r="AI10635">
        <v>0.14499999999999999</v>
      </c>
      <c r="AJ10635">
        <f t="shared" si="1644"/>
        <v>0.40599999999999997</v>
      </c>
      <c r="AK10635" t="str">
        <f t="shared" si="1643"/>
        <v/>
      </c>
      <c r="AL10635" t="str">
        <f t="shared" si="1645"/>
        <v/>
      </c>
    </row>
    <row r="10636" spans="1:39" x14ac:dyDescent="0.2">
      <c r="A10636" t="s">
        <v>16908</v>
      </c>
      <c r="B10636" t="s">
        <v>33</v>
      </c>
      <c r="C10636" t="s">
        <v>16909</v>
      </c>
      <c r="D10636" s="1">
        <v>37631</v>
      </c>
      <c r="E10636" s="1">
        <v>44546</v>
      </c>
      <c r="F10636" t="s">
        <v>19</v>
      </c>
      <c r="I10636">
        <v>100</v>
      </c>
      <c r="J10636">
        <v>0</v>
      </c>
      <c r="K10636">
        <v>0</v>
      </c>
      <c r="L10636">
        <v>1629</v>
      </c>
      <c r="M10636">
        <v>1629</v>
      </c>
      <c r="N10636" t="s">
        <v>20</v>
      </c>
      <c r="O10636" t="s">
        <v>16910</v>
      </c>
      <c r="P10636" t="s">
        <v>28</v>
      </c>
      <c r="Q10636" t="s">
        <v>34233</v>
      </c>
      <c r="R10636" t="s">
        <v>34233</v>
      </c>
      <c r="S10636" t="s">
        <v>33942</v>
      </c>
      <c r="T10636" t="s">
        <v>34233</v>
      </c>
      <c r="U10636" t="s">
        <v>32634</v>
      </c>
      <c r="V10636" t="s">
        <v>35068</v>
      </c>
      <c r="W10636">
        <v>405</v>
      </c>
      <c r="X10636">
        <v>2</v>
      </c>
      <c r="AB10636">
        <v>25</v>
      </c>
      <c r="AC10636">
        <v>1</v>
      </c>
      <c r="AD10636" t="str">
        <f t="shared" si="1647"/>
        <v/>
      </c>
      <c r="AE10636">
        <f t="shared" si="1640"/>
        <v>1</v>
      </c>
      <c r="AF10636" t="str">
        <f t="shared" si="1648"/>
        <v/>
      </c>
      <c r="AG10636" t="str">
        <f>IF((S10636&lt;&gt;"tühi")*(AC10636&lt;&gt;""),AC10636,"")</f>
        <v/>
      </c>
      <c r="AH10636" t="str">
        <f t="shared" si="1642"/>
        <v/>
      </c>
      <c r="AI10636">
        <v>0.14499999999999999</v>
      </c>
      <c r="AJ10636" t="str">
        <f t="shared" si="1644"/>
        <v/>
      </c>
      <c r="AK10636">
        <f t="shared" si="1643"/>
        <v>2.8</v>
      </c>
      <c r="AL10636">
        <f t="shared" si="1645"/>
        <v>0.40599999999999997</v>
      </c>
    </row>
    <row r="10637" spans="1:39" x14ac:dyDescent="0.2">
      <c r="A10637" t="s">
        <v>26539</v>
      </c>
      <c r="B10637" t="s">
        <v>33</v>
      </c>
      <c r="C10637" t="s">
        <v>26540</v>
      </c>
      <c r="D10637" s="1">
        <v>41380</v>
      </c>
      <c r="E10637" s="1">
        <v>44546</v>
      </c>
      <c r="F10637" t="s">
        <v>19</v>
      </c>
      <c r="I10637">
        <v>100</v>
      </c>
      <c r="J10637">
        <v>0</v>
      </c>
      <c r="K10637">
        <v>0</v>
      </c>
      <c r="L10637">
        <v>2016</v>
      </c>
      <c r="M10637">
        <v>2016</v>
      </c>
      <c r="N10637" t="s">
        <v>20</v>
      </c>
      <c r="O10637" t="s">
        <v>26541</v>
      </c>
      <c r="P10637" t="s">
        <v>28</v>
      </c>
      <c r="Q10637" t="s">
        <v>34233</v>
      </c>
      <c r="R10637" t="s">
        <v>34233</v>
      </c>
      <c r="S10637" t="s">
        <v>32628</v>
      </c>
      <c r="T10637" t="s">
        <v>32634</v>
      </c>
      <c r="U10637" t="s">
        <v>32634</v>
      </c>
      <c r="V10637" t="s">
        <v>33688</v>
      </c>
      <c r="W10637">
        <v>300</v>
      </c>
      <c r="X10637">
        <v>2</v>
      </c>
      <c r="Y10637" t="s">
        <v>32654</v>
      </c>
      <c r="Z10637">
        <v>600</v>
      </c>
      <c r="AA10637">
        <v>8.5</v>
      </c>
      <c r="AC10637">
        <v>1</v>
      </c>
      <c r="AD10637" t="str">
        <f t="shared" si="1647"/>
        <v/>
      </c>
      <c r="AE10637" t="str">
        <f t="shared" si="1640"/>
        <v/>
      </c>
      <c r="AF10637" t="str">
        <f t="shared" si="1648"/>
        <v/>
      </c>
      <c r="AG10637">
        <f>IF((S10637&lt;&gt;"tühi")*(AC10637&lt;&gt;""),AC10637,"")</f>
        <v>1</v>
      </c>
      <c r="AH10637">
        <f t="shared" si="1642"/>
        <v>2.8</v>
      </c>
      <c r="AI10637">
        <v>0.14499999999999999</v>
      </c>
      <c r="AJ10637">
        <f t="shared" si="1644"/>
        <v>0.40599999999999997</v>
      </c>
      <c r="AK10637" t="str">
        <f t="shared" si="1643"/>
        <v/>
      </c>
      <c r="AL10637" t="str">
        <f t="shared" si="1645"/>
        <v/>
      </c>
    </row>
    <row r="10638" spans="1:39" x14ac:dyDescent="0.2">
      <c r="A10638" t="s">
        <v>14121</v>
      </c>
      <c r="B10638" t="s">
        <v>33</v>
      </c>
      <c r="C10638" t="s">
        <v>14122</v>
      </c>
      <c r="D10638" s="1">
        <v>37076</v>
      </c>
      <c r="E10638" s="1">
        <v>43951</v>
      </c>
      <c r="F10638" t="s">
        <v>19</v>
      </c>
      <c r="I10638">
        <v>100</v>
      </c>
      <c r="J10638">
        <v>0</v>
      </c>
      <c r="K10638">
        <v>0</v>
      </c>
      <c r="L10638">
        <v>2004</v>
      </c>
      <c r="M10638">
        <v>2004</v>
      </c>
      <c r="N10638" t="s">
        <v>20</v>
      </c>
      <c r="O10638" t="s">
        <v>14123</v>
      </c>
      <c r="P10638" t="s">
        <v>28</v>
      </c>
      <c r="Q10638" t="s">
        <v>34233</v>
      </c>
      <c r="R10638" t="s">
        <v>34233</v>
      </c>
      <c r="S10638" t="s">
        <v>32628</v>
      </c>
      <c r="T10638" t="s">
        <v>34357</v>
      </c>
      <c r="U10638" t="s">
        <v>32634</v>
      </c>
      <c r="V10638" t="s">
        <v>35071</v>
      </c>
      <c r="W10638">
        <v>250</v>
      </c>
      <c r="X10638">
        <v>2</v>
      </c>
      <c r="Y10638" t="s">
        <v>32654</v>
      </c>
      <c r="Z10638">
        <v>450</v>
      </c>
      <c r="AA10638">
        <v>8.5</v>
      </c>
      <c r="AC10638">
        <v>1</v>
      </c>
      <c r="AD10638" t="str">
        <f t="shared" si="1647"/>
        <v/>
      </c>
      <c r="AE10638" t="str">
        <f t="shared" si="1640"/>
        <v/>
      </c>
      <c r="AF10638" t="str">
        <f t="shared" si="1648"/>
        <v/>
      </c>
      <c r="AG10638">
        <f>IF((S10638&lt;&gt;"tühi")*(AC10638&lt;&gt;""),AC10638,"")</f>
        <v>1</v>
      </c>
      <c r="AH10638">
        <f t="shared" si="1642"/>
        <v>2.8</v>
      </c>
      <c r="AI10638">
        <v>0.14499999999999999</v>
      </c>
      <c r="AJ10638">
        <f t="shared" si="1644"/>
        <v>0.40599999999999997</v>
      </c>
      <c r="AK10638" t="str">
        <f t="shared" si="1643"/>
        <v/>
      </c>
      <c r="AL10638" t="str">
        <f t="shared" si="1645"/>
        <v/>
      </c>
    </row>
    <row r="10639" spans="1:39" x14ac:dyDescent="0.2">
      <c r="A10639" t="s">
        <v>20028</v>
      </c>
      <c r="B10639" t="s">
        <v>33</v>
      </c>
      <c r="C10639" t="s">
        <v>20029</v>
      </c>
      <c r="D10639" s="1">
        <v>38239</v>
      </c>
      <c r="E10639" s="1">
        <v>43951</v>
      </c>
      <c r="F10639" t="s">
        <v>19</v>
      </c>
      <c r="I10639">
        <v>100</v>
      </c>
      <c r="J10639">
        <v>0</v>
      </c>
      <c r="K10639">
        <v>0</v>
      </c>
      <c r="L10639">
        <v>1506</v>
      </c>
      <c r="M10639">
        <v>1506</v>
      </c>
      <c r="N10639" t="s">
        <v>20</v>
      </c>
      <c r="O10639" t="s">
        <v>20030</v>
      </c>
      <c r="P10639" t="s">
        <v>28</v>
      </c>
      <c r="Q10639" t="s">
        <v>34233</v>
      </c>
      <c r="R10639" t="s">
        <v>34233</v>
      </c>
      <c r="S10639" t="s">
        <v>33797</v>
      </c>
      <c r="T10639" t="s">
        <v>34357</v>
      </c>
      <c r="U10639" t="s">
        <v>32634</v>
      </c>
      <c r="V10639" t="s">
        <v>33689</v>
      </c>
      <c r="W10639">
        <v>180</v>
      </c>
      <c r="X10639">
        <v>2</v>
      </c>
      <c r="Y10639" t="s">
        <v>32654</v>
      </c>
      <c r="Z10639">
        <v>400</v>
      </c>
      <c r="AA10639">
        <v>8.5</v>
      </c>
      <c r="AC10639">
        <v>1</v>
      </c>
      <c r="AD10639" t="str">
        <f t="shared" si="1647"/>
        <v/>
      </c>
      <c r="AE10639" t="str">
        <f t="shared" si="1640"/>
        <v/>
      </c>
      <c r="AF10639" t="str">
        <f t="shared" si="1648"/>
        <v/>
      </c>
      <c r="AG10639">
        <f>IF((S10639&lt;&gt;"tühi")*(AC10639&lt;&gt;""),AC10639,"")</f>
        <v>1</v>
      </c>
      <c r="AH10639">
        <f t="shared" si="1642"/>
        <v>2.8</v>
      </c>
      <c r="AI10639">
        <v>0.14499999999999999</v>
      </c>
      <c r="AJ10639">
        <f t="shared" si="1644"/>
        <v>0.40599999999999997</v>
      </c>
      <c r="AK10639" t="str">
        <f t="shared" si="1643"/>
        <v/>
      </c>
      <c r="AL10639" t="str">
        <f t="shared" si="1645"/>
        <v/>
      </c>
    </row>
    <row r="10640" spans="1:39" x14ac:dyDescent="0.2">
      <c r="A10640" t="s">
        <v>6613</v>
      </c>
      <c r="B10640" t="s">
        <v>33</v>
      </c>
      <c r="C10640" t="s">
        <v>6614</v>
      </c>
      <c r="D10640" s="1">
        <v>36173</v>
      </c>
      <c r="E10640" s="1">
        <v>43456</v>
      </c>
      <c r="F10640" t="s">
        <v>19</v>
      </c>
      <c r="I10640">
        <v>100</v>
      </c>
      <c r="J10640">
        <v>0</v>
      </c>
      <c r="K10640">
        <v>0</v>
      </c>
      <c r="L10640">
        <v>1439</v>
      </c>
      <c r="M10640">
        <v>1439</v>
      </c>
      <c r="N10640" t="s">
        <v>20</v>
      </c>
      <c r="O10640" t="s">
        <v>6615</v>
      </c>
      <c r="P10640" t="s">
        <v>28</v>
      </c>
      <c r="Q10640" t="s">
        <v>34233</v>
      </c>
      <c r="R10640" t="s">
        <v>34233</v>
      </c>
      <c r="S10640" t="s">
        <v>32628</v>
      </c>
      <c r="T10640" t="s">
        <v>34349</v>
      </c>
      <c r="AD10640" t="str">
        <f t="shared" si="1647"/>
        <v/>
      </c>
      <c r="AE10640" t="str">
        <f t="shared" si="1640"/>
        <v/>
      </c>
      <c r="AF10640" t="str">
        <f t="shared" si="1648"/>
        <v/>
      </c>
      <c r="AG10640" s="17">
        <v>1</v>
      </c>
      <c r="AH10640">
        <f t="shared" si="1642"/>
        <v>2.8</v>
      </c>
      <c r="AI10640">
        <v>0.14499999999999999</v>
      </c>
      <c r="AJ10640">
        <f t="shared" si="1644"/>
        <v>0.40599999999999997</v>
      </c>
      <c r="AK10640" t="str">
        <f t="shared" si="1643"/>
        <v/>
      </c>
      <c r="AL10640" t="str">
        <f t="shared" si="1645"/>
        <v/>
      </c>
    </row>
    <row r="10641" spans="1:38" x14ac:dyDescent="0.2">
      <c r="A10641" t="s">
        <v>25551</v>
      </c>
      <c r="B10641" t="s">
        <v>33</v>
      </c>
      <c r="C10641" t="s">
        <v>25552</v>
      </c>
      <c r="D10641" s="1">
        <v>40081</v>
      </c>
      <c r="E10641" s="1">
        <v>44546</v>
      </c>
      <c r="F10641" t="s">
        <v>474</v>
      </c>
      <c r="I10641">
        <v>100</v>
      </c>
      <c r="J10641">
        <v>0</v>
      </c>
      <c r="K10641">
        <v>0</v>
      </c>
      <c r="L10641">
        <v>45</v>
      </c>
      <c r="M10641">
        <v>45</v>
      </c>
      <c r="N10641" t="s">
        <v>20</v>
      </c>
      <c r="O10641" t="s">
        <v>25553</v>
      </c>
      <c r="P10641" t="s">
        <v>28</v>
      </c>
      <c r="Q10641" t="s">
        <v>34233</v>
      </c>
      <c r="R10641" t="s">
        <v>34233</v>
      </c>
      <c r="S10641" t="s">
        <v>33942</v>
      </c>
      <c r="T10641" t="s">
        <v>34233</v>
      </c>
      <c r="U10641" t="s">
        <v>32641</v>
      </c>
      <c r="V10641" t="s">
        <v>33670</v>
      </c>
      <c r="W10641">
        <v>12</v>
      </c>
      <c r="X10641">
        <v>1</v>
      </c>
      <c r="Y10641">
        <v>1</v>
      </c>
      <c r="Z10641">
        <v>12</v>
      </c>
      <c r="AA10641">
        <v>4</v>
      </c>
      <c r="AD10641">
        <f t="shared" si="1647"/>
        <v>12</v>
      </c>
      <c r="AE10641" t="str">
        <f t="shared" si="1640"/>
        <v/>
      </c>
      <c r="AF10641" t="str">
        <f t="shared" si="1648"/>
        <v/>
      </c>
      <c r="AG10641" t="str">
        <f>IF((S10641&lt;&gt;"tühi")*(AC10641&lt;&gt;""),AC10641,"")</f>
        <v/>
      </c>
      <c r="AH10641" t="str">
        <f t="shared" si="1642"/>
        <v/>
      </c>
      <c r="AI10641">
        <v>0.14499999999999999</v>
      </c>
      <c r="AJ10641" t="str">
        <f t="shared" si="1644"/>
        <v/>
      </c>
      <c r="AK10641" t="str">
        <f t="shared" si="1643"/>
        <v/>
      </c>
      <c r="AL10641" t="str">
        <f t="shared" si="1645"/>
        <v/>
      </c>
    </row>
    <row r="10642" spans="1:38" x14ac:dyDescent="0.2">
      <c r="A10642" t="s">
        <v>9642</v>
      </c>
      <c r="B10642" t="s">
        <v>33</v>
      </c>
      <c r="C10642" t="s">
        <v>9643</v>
      </c>
      <c r="D10642" s="1">
        <v>36383</v>
      </c>
      <c r="E10642" s="1">
        <v>43456</v>
      </c>
      <c r="F10642" t="s">
        <v>19</v>
      </c>
      <c r="I10642">
        <v>100</v>
      </c>
      <c r="J10642">
        <v>0</v>
      </c>
      <c r="K10642">
        <v>0</v>
      </c>
      <c r="L10642">
        <v>1484</v>
      </c>
      <c r="M10642">
        <v>1484</v>
      </c>
      <c r="N10642" t="s">
        <v>20</v>
      </c>
      <c r="O10642" t="s">
        <v>9644</v>
      </c>
      <c r="P10642" t="s">
        <v>28</v>
      </c>
      <c r="Q10642" t="s">
        <v>34233</v>
      </c>
      <c r="R10642" t="s">
        <v>34233</v>
      </c>
      <c r="S10642" t="s">
        <v>32628</v>
      </c>
      <c r="T10642" t="s">
        <v>34349</v>
      </c>
      <c r="AD10642" t="str">
        <f t="shared" si="1647"/>
        <v/>
      </c>
      <c r="AE10642" t="str">
        <f t="shared" si="1640"/>
        <v/>
      </c>
      <c r="AF10642" t="str">
        <f t="shared" si="1648"/>
        <v/>
      </c>
      <c r="AG10642" s="17">
        <v>1</v>
      </c>
      <c r="AH10642">
        <f t="shared" si="1642"/>
        <v>2.8</v>
      </c>
      <c r="AI10642">
        <v>0.14499999999999999</v>
      </c>
      <c r="AJ10642">
        <f t="shared" si="1644"/>
        <v>0.40599999999999997</v>
      </c>
      <c r="AK10642" t="str">
        <f t="shared" si="1643"/>
        <v/>
      </c>
      <c r="AL10642" t="str">
        <f t="shared" si="1645"/>
        <v/>
      </c>
    </row>
    <row r="10643" spans="1:38" x14ac:dyDescent="0.2">
      <c r="A10643" t="s">
        <v>13404</v>
      </c>
      <c r="B10643" t="s">
        <v>33</v>
      </c>
      <c r="C10643" t="s">
        <v>13405</v>
      </c>
      <c r="D10643" s="1">
        <v>36875</v>
      </c>
      <c r="E10643" s="1">
        <v>43456</v>
      </c>
      <c r="F10643" t="s">
        <v>474</v>
      </c>
      <c r="I10643">
        <v>100</v>
      </c>
      <c r="J10643">
        <v>0</v>
      </c>
      <c r="K10643">
        <v>0</v>
      </c>
      <c r="L10643">
        <v>36</v>
      </c>
      <c r="M10643">
        <v>36</v>
      </c>
      <c r="N10643" t="s">
        <v>20</v>
      </c>
      <c r="O10643" t="s">
        <v>13406</v>
      </c>
      <c r="P10643" t="s">
        <v>28</v>
      </c>
      <c r="Q10643" t="s">
        <v>34233</v>
      </c>
      <c r="R10643" t="s">
        <v>34233</v>
      </c>
      <c r="S10643" t="s">
        <v>32627</v>
      </c>
      <c r="T10643" t="s">
        <v>34233</v>
      </c>
      <c r="AD10643" t="str">
        <f t="shared" si="1647"/>
        <v/>
      </c>
      <c r="AE10643" t="str">
        <f t="shared" si="1640"/>
        <v/>
      </c>
      <c r="AF10643" t="str">
        <f t="shared" si="1648"/>
        <v/>
      </c>
      <c r="AG10643" t="str">
        <f t="shared" ref="AG10643:AG10660" si="1649">IF((S10643&lt;&gt;"tühi")*(AC10643&lt;&gt;""),AC10643,"")</f>
        <v/>
      </c>
      <c r="AH10643" t="str">
        <f t="shared" si="1642"/>
        <v/>
      </c>
      <c r="AI10643">
        <v>0.14499999999999999</v>
      </c>
      <c r="AJ10643" t="str">
        <f t="shared" si="1644"/>
        <v/>
      </c>
      <c r="AK10643" t="str">
        <f t="shared" si="1643"/>
        <v/>
      </c>
      <c r="AL10643" t="str">
        <f t="shared" si="1645"/>
        <v/>
      </c>
    </row>
    <row r="10644" spans="1:38" x14ac:dyDescent="0.2">
      <c r="A10644" t="s">
        <v>24182</v>
      </c>
      <c r="B10644" t="s">
        <v>33</v>
      </c>
      <c r="C10644" t="s">
        <v>24183</v>
      </c>
      <c r="D10644" s="1">
        <v>39372</v>
      </c>
      <c r="E10644" s="1">
        <v>43456</v>
      </c>
      <c r="F10644" t="s">
        <v>26</v>
      </c>
      <c r="I10644">
        <v>100</v>
      </c>
      <c r="J10644">
        <v>0</v>
      </c>
      <c r="K10644">
        <v>0</v>
      </c>
      <c r="L10644">
        <v>1031</v>
      </c>
      <c r="M10644">
        <v>1031</v>
      </c>
      <c r="N10644" t="s">
        <v>20</v>
      </c>
      <c r="O10644" t="s">
        <v>24184</v>
      </c>
      <c r="P10644" t="s">
        <v>44</v>
      </c>
      <c r="Q10644" t="s">
        <v>34233</v>
      </c>
      <c r="R10644" t="s">
        <v>34233</v>
      </c>
      <c r="S10644" t="s">
        <v>34233</v>
      </c>
      <c r="T10644" t="s">
        <v>34233</v>
      </c>
      <c r="V10644" t="s">
        <v>33673</v>
      </c>
      <c r="AD10644" t="str">
        <f t="shared" si="1647"/>
        <v/>
      </c>
      <c r="AE10644" t="str">
        <f t="shared" si="1640"/>
        <v/>
      </c>
      <c r="AF10644" t="str">
        <f t="shared" si="1648"/>
        <v/>
      </c>
      <c r="AG10644" t="str">
        <f t="shared" si="1649"/>
        <v/>
      </c>
      <c r="AH10644" t="str">
        <f t="shared" si="1642"/>
        <v/>
      </c>
      <c r="AI10644">
        <v>0.14499999999999999</v>
      </c>
      <c r="AJ10644" t="str">
        <f t="shared" si="1644"/>
        <v/>
      </c>
      <c r="AK10644" t="str">
        <f t="shared" si="1643"/>
        <v/>
      </c>
      <c r="AL10644" t="str">
        <f t="shared" si="1645"/>
        <v/>
      </c>
    </row>
    <row r="10645" spans="1:38" x14ac:dyDescent="0.2">
      <c r="A10645" t="s">
        <v>30560</v>
      </c>
      <c r="B10645" t="s">
        <v>33</v>
      </c>
      <c r="C10645" t="s">
        <v>30561</v>
      </c>
      <c r="D10645" s="1">
        <v>43859</v>
      </c>
      <c r="E10645" s="1">
        <v>43951</v>
      </c>
      <c r="F10645" t="s">
        <v>26</v>
      </c>
      <c r="I10645">
        <v>100</v>
      </c>
      <c r="J10645">
        <v>0</v>
      </c>
      <c r="K10645">
        <v>0</v>
      </c>
      <c r="L10645">
        <v>404</v>
      </c>
      <c r="M10645">
        <v>404</v>
      </c>
      <c r="N10645" t="s">
        <v>20</v>
      </c>
      <c r="O10645" t="s">
        <v>30562</v>
      </c>
      <c r="P10645" t="s">
        <v>44</v>
      </c>
      <c r="Q10645" t="s">
        <v>34233</v>
      </c>
      <c r="R10645" t="s">
        <v>34233</v>
      </c>
      <c r="S10645" t="s">
        <v>34233</v>
      </c>
      <c r="T10645" t="s">
        <v>34233</v>
      </c>
      <c r="AD10645" t="str">
        <f t="shared" si="1647"/>
        <v/>
      </c>
      <c r="AE10645" t="str">
        <f t="shared" si="1640"/>
        <v/>
      </c>
      <c r="AF10645" t="str">
        <f t="shared" si="1648"/>
        <v/>
      </c>
      <c r="AG10645" t="str">
        <f t="shared" si="1649"/>
        <v/>
      </c>
      <c r="AH10645" t="str">
        <f t="shared" si="1642"/>
        <v/>
      </c>
      <c r="AI10645">
        <v>0.14499999999999999</v>
      </c>
      <c r="AJ10645" t="str">
        <f t="shared" si="1644"/>
        <v/>
      </c>
      <c r="AK10645" t="str">
        <f t="shared" si="1643"/>
        <v/>
      </c>
      <c r="AL10645" t="str">
        <f t="shared" si="1645"/>
        <v/>
      </c>
    </row>
    <row r="10646" spans="1:38" x14ac:dyDescent="0.2">
      <c r="A10646" t="s">
        <v>26542</v>
      </c>
      <c r="B10646" t="s">
        <v>33</v>
      </c>
      <c r="C10646" t="s">
        <v>26543</v>
      </c>
      <c r="D10646" s="1">
        <v>41380</v>
      </c>
      <c r="E10646" s="1">
        <v>43456</v>
      </c>
      <c r="F10646" t="s">
        <v>26</v>
      </c>
      <c r="I10646">
        <v>100</v>
      </c>
      <c r="J10646">
        <v>0</v>
      </c>
      <c r="K10646">
        <v>0</v>
      </c>
      <c r="L10646">
        <v>99</v>
      </c>
      <c r="M10646">
        <v>99</v>
      </c>
      <c r="N10646" t="s">
        <v>20</v>
      </c>
      <c r="O10646" t="s">
        <v>26544</v>
      </c>
      <c r="P10646" t="s">
        <v>44</v>
      </c>
      <c r="Q10646" t="s">
        <v>34233</v>
      </c>
      <c r="R10646" t="s">
        <v>34233</v>
      </c>
      <c r="S10646" t="s">
        <v>34233</v>
      </c>
      <c r="T10646" t="s">
        <v>34233</v>
      </c>
      <c r="V10646" t="s">
        <v>33688</v>
      </c>
      <c r="AD10646" t="str">
        <f t="shared" si="1647"/>
        <v/>
      </c>
      <c r="AE10646" t="str">
        <f t="shared" ref="AE10646:AE10709" si="1650">IF((S10646="tühi")*(AC10646&lt;&gt;""),AC10646,"")</f>
        <v/>
      </c>
      <c r="AF10646" t="str">
        <f t="shared" si="1648"/>
        <v/>
      </c>
      <c r="AG10646" t="str">
        <f t="shared" si="1649"/>
        <v/>
      </c>
      <c r="AH10646" t="str">
        <f t="shared" si="1642"/>
        <v/>
      </c>
      <c r="AI10646">
        <v>0.14499999999999999</v>
      </c>
      <c r="AJ10646" t="str">
        <f t="shared" si="1644"/>
        <v/>
      </c>
      <c r="AK10646" t="str">
        <f t="shared" si="1643"/>
        <v/>
      </c>
      <c r="AL10646" t="str">
        <f t="shared" si="1645"/>
        <v/>
      </c>
    </row>
    <row r="10647" spans="1:38" x14ac:dyDescent="0.2">
      <c r="A10647" t="s">
        <v>26431</v>
      </c>
      <c r="B10647" t="s">
        <v>33</v>
      </c>
      <c r="C10647" t="s">
        <v>26432</v>
      </c>
      <c r="D10647" s="1">
        <v>41248</v>
      </c>
      <c r="E10647" s="1">
        <v>43951</v>
      </c>
      <c r="F10647" t="s">
        <v>26</v>
      </c>
      <c r="I10647">
        <v>100</v>
      </c>
      <c r="J10647">
        <v>0</v>
      </c>
      <c r="K10647">
        <v>0</v>
      </c>
      <c r="L10647">
        <v>2285</v>
      </c>
      <c r="M10647">
        <v>2285</v>
      </c>
      <c r="N10647" t="s">
        <v>20</v>
      </c>
      <c r="O10647" t="s">
        <v>26433</v>
      </c>
      <c r="P10647" t="s">
        <v>44</v>
      </c>
      <c r="Q10647" t="s">
        <v>34233</v>
      </c>
      <c r="R10647" t="s">
        <v>34233</v>
      </c>
      <c r="S10647" t="s">
        <v>34233</v>
      </c>
      <c r="T10647" t="s">
        <v>34233</v>
      </c>
      <c r="AD10647" t="str">
        <f t="shared" si="1647"/>
        <v/>
      </c>
      <c r="AE10647" t="str">
        <f t="shared" si="1650"/>
        <v/>
      </c>
      <c r="AF10647" t="str">
        <f t="shared" si="1648"/>
        <v/>
      </c>
      <c r="AG10647" t="str">
        <f t="shared" si="1649"/>
        <v/>
      </c>
      <c r="AH10647" t="str">
        <f t="shared" si="1642"/>
        <v/>
      </c>
      <c r="AI10647">
        <v>0.14499999999999999</v>
      </c>
      <c r="AJ10647" t="str">
        <f t="shared" si="1644"/>
        <v/>
      </c>
      <c r="AK10647" t="str">
        <f t="shared" si="1643"/>
        <v/>
      </c>
      <c r="AL10647" t="str">
        <f t="shared" si="1645"/>
        <v/>
      </c>
    </row>
    <row r="10648" spans="1:38" x14ac:dyDescent="0.2">
      <c r="A10648" t="s">
        <v>787</v>
      </c>
      <c r="B10648" t="s">
        <v>33</v>
      </c>
      <c r="C10648" t="s">
        <v>788</v>
      </c>
      <c r="D10648" s="1">
        <v>35104</v>
      </c>
      <c r="E10648" s="1">
        <v>43456</v>
      </c>
      <c r="F10648" t="s">
        <v>19</v>
      </c>
      <c r="I10648">
        <v>100</v>
      </c>
      <c r="J10648">
        <v>0</v>
      </c>
      <c r="K10648">
        <v>0</v>
      </c>
      <c r="L10648">
        <v>925</v>
      </c>
      <c r="M10648">
        <v>925</v>
      </c>
      <c r="N10648" t="s">
        <v>20</v>
      </c>
      <c r="O10648" t="s">
        <v>789</v>
      </c>
      <c r="P10648" t="s">
        <v>28</v>
      </c>
      <c r="Q10648" t="s">
        <v>34233</v>
      </c>
      <c r="R10648" t="s">
        <v>34233</v>
      </c>
      <c r="S10648" t="s">
        <v>32628</v>
      </c>
      <c r="T10648" t="s">
        <v>34349</v>
      </c>
      <c r="U10648" t="s">
        <v>32634</v>
      </c>
      <c r="V10648" t="s">
        <v>33682</v>
      </c>
      <c r="W10648">
        <v>265</v>
      </c>
      <c r="X10648">
        <v>2</v>
      </c>
      <c r="AA10648">
        <v>7.5</v>
      </c>
      <c r="AB10648">
        <v>25</v>
      </c>
      <c r="AC10648">
        <v>1</v>
      </c>
      <c r="AD10648" t="str">
        <f t="shared" si="1647"/>
        <v/>
      </c>
      <c r="AE10648" t="str">
        <f t="shared" si="1650"/>
        <v/>
      </c>
      <c r="AF10648" t="str">
        <f t="shared" si="1648"/>
        <v/>
      </c>
      <c r="AG10648">
        <f t="shared" si="1649"/>
        <v>1</v>
      </c>
      <c r="AH10648">
        <f t="shared" si="1642"/>
        <v>2.8</v>
      </c>
      <c r="AI10648">
        <v>0.14499999999999999</v>
      </c>
      <c r="AJ10648">
        <f t="shared" si="1644"/>
        <v>0.40599999999999997</v>
      </c>
      <c r="AK10648" t="str">
        <f t="shared" si="1643"/>
        <v/>
      </c>
      <c r="AL10648" t="str">
        <f t="shared" si="1645"/>
        <v/>
      </c>
    </row>
    <row r="10649" spans="1:38" x14ac:dyDescent="0.2">
      <c r="A10649" t="s">
        <v>793</v>
      </c>
      <c r="B10649" t="s">
        <v>33</v>
      </c>
      <c r="C10649" t="s">
        <v>794</v>
      </c>
      <c r="D10649" s="1">
        <v>35104</v>
      </c>
      <c r="E10649" s="1">
        <v>43456</v>
      </c>
      <c r="F10649" t="s">
        <v>19</v>
      </c>
      <c r="I10649">
        <v>100</v>
      </c>
      <c r="J10649">
        <v>0</v>
      </c>
      <c r="K10649">
        <v>0</v>
      </c>
      <c r="L10649">
        <v>923</v>
      </c>
      <c r="M10649">
        <v>923</v>
      </c>
      <c r="N10649" t="s">
        <v>20</v>
      </c>
      <c r="O10649" t="s">
        <v>795</v>
      </c>
      <c r="P10649" t="s">
        <v>28</v>
      </c>
      <c r="Q10649" t="s">
        <v>34233</v>
      </c>
      <c r="R10649" t="s">
        <v>34233</v>
      </c>
      <c r="S10649" t="s">
        <v>32628</v>
      </c>
      <c r="T10649" t="s">
        <v>34349</v>
      </c>
      <c r="U10649" t="s">
        <v>32634</v>
      </c>
      <c r="V10649" t="s">
        <v>33682</v>
      </c>
      <c r="W10649">
        <v>288</v>
      </c>
      <c r="X10649">
        <v>2</v>
      </c>
      <c r="AA10649">
        <v>7.5</v>
      </c>
      <c r="AB10649">
        <v>25</v>
      </c>
      <c r="AC10649">
        <v>1</v>
      </c>
      <c r="AD10649" t="str">
        <f t="shared" si="1647"/>
        <v/>
      </c>
      <c r="AE10649" t="str">
        <f t="shared" si="1650"/>
        <v/>
      </c>
      <c r="AF10649" t="str">
        <f t="shared" si="1648"/>
        <v/>
      </c>
      <c r="AG10649">
        <f t="shared" si="1649"/>
        <v>1</v>
      </c>
      <c r="AH10649">
        <f t="shared" si="1642"/>
        <v>2.8</v>
      </c>
      <c r="AI10649">
        <v>0.14499999999999999</v>
      </c>
      <c r="AJ10649">
        <f t="shared" si="1644"/>
        <v>0.40599999999999997</v>
      </c>
      <c r="AK10649" t="str">
        <f t="shared" si="1643"/>
        <v/>
      </c>
      <c r="AL10649" t="str">
        <f t="shared" si="1645"/>
        <v/>
      </c>
    </row>
    <row r="10650" spans="1:38" x14ac:dyDescent="0.2">
      <c r="A10650" t="s">
        <v>20988</v>
      </c>
      <c r="B10650" t="s">
        <v>33</v>
      </c>
      <c r="C10650" t="s">
        <v>20989</v>
      </c>
      <c r="D10650" s="1">
        <v>38510</v>
      </c>
      <c r="E10650" s="1">
        <v>43456</v>
      </c>
      <c r="F10650" t="s">
        <v>19</v>
      </c>
      <c r="I10650">
        <v>100</v>
      </c>
      <c r="J10650">
        <v>0</v>
      </c>
      <c r="K10650">
        <v>0</v>
      </c>
      <c r="L10650">
        <v>1219</v>
      </c>
      <c r="M10650">
        <v>1219</v>
      </c>
      <c r="N10650" t="s">
        <v>20</v>
      </c>
      <c r="O10650" t="s">
        <v>20990</v>
      </c>
      <c r="P10650" t="s">
        <v>28</v>
      </c>
      <c r="Q10650" t="s">
        <v>34233</v>
      </c>
      <c r="R10650" t="s">
        <v>34233</v>
      </c>
      <c r="S10650" t="s">
        <v>32628</v>
      </c>
      <c r="T10650" t="s">
        <v>34357</v>
      </c>
      <c r="U10650" t="s">
        <v>32634</v>
      </c>
      <c r="V10650" t="s">
        <v>33690</v>
      </c>
      <c r="W10650">
        <v>180</v>
      </c>
      <c r="X10650">
        <v>2</v>
      </c>
      <c r="Y10650">
        <v>1</v>
      </c>
      <c r="Z10650">
        <v>360</v>
      </c>
      <c r="AC10650">
        <v>1</v>
      </c>
      <c r="AD10650" t="str">
        <f t="shared" si="1647"/>
        <v/>
      </c>
      <c r="AE10650" t="str">
        <f t="shared" si="1650"/>
        <v/>
      </c>
      <c r="AF10650" t="str">
        <f t="shared" si="1648"/>
        <v/>
      </c>
      <c r="AG10650">
        <f t="shared" si="1649"/>
        <v>1</v>
      </c>
      <c r="AH10650">
        <f t="shared" si="1642"/>
        <v>2.8</v>
      </c>
      <c r="AI10650">
        <v>0.14499999999999999</v>
      </c>
      <c r="AJ10650">
        <f t="shared" si="1644"/>
        <v>0.40599999999999997</v>
      </c>
      <c r="AK10650" t="str">
        <f t="shared" si="1643"/>
        <v/>
      </c>
      <c r="AL10650" t="str">
        <f t="shared" si="1645"/>
        <v/>
      </c>
    </row>
    <row r="10651" spans="1:38" x14ac:dyDescent="0.2">
      <c r="A10651" t="s">
        <v>20991</v>
      </c>
      <c r="B10651" t="s">
        <v>33</v>
      </c>
      <c r="C10651" t="s">
        <v>20992</v>
      </c>
      <c r="D10651" s="1">
        <v>38510</v>
      </c>
      <c r="E10651" s="1">
        <v>43456</v>
      </c>
      <c r="F10651" t="s">
        <v>19</v>
      </c>
      <c r="I10651">
        <v>100</v>
      </c>
      <c r="J10651">
        <v>0</v>
      </c>
      <c r="K10651">
        <v>0</v>
      </c>
      <c r="L10651">
        <v>1370</v>
      </c>
      <c r="M10651">
        <v>1370</v>
      </c>
      <c r="N10651" t="s">
        <v>20</v>
      </c>
      <c r="O10651" t="s">
        <v>20993</v>
      </c>
      <c r="P10651" t="s">
        <v>28</v>
      </c>
      <c r="Q10651" t="s">
        <v>34233</v>
      </c>
      <c r="R10651" t="s">
        <v>34233</v>
      </c>
      <c r="S10651" t="s">
        <v>32628</v>
      </c>
      <c r="T10651" t="s">
        <v>34357</v>
      </c>
      <c r="U10651" t="s">
        <v>32634</v>
      </c>
      <c r="V10651" t="s">
        <v>33690</v>
      </c>
      <c r="W10651">
        <v>180</v>
      </c>
      <c r="X10651">
        <v>2</v>
      </c>
      <c r="Y10651">
        <v>1</v>
      </c>
      <c r="Z10651">
        <v>360</v>
      </c>
      <c r="AC10651">
        <v>1</v>
      </c>
      <c r="AD10651" t="str">
        <f t="shared" si="1647"/>
        <v/>
      </c>
      <c r="AE10651" t="str">
        <f t="shared" si="1650"/>
        <v/>
      </c>
      <c r="AF10651" t="str">
        <f t="shared" si="1648"/>
        <v/>
      </c>
      <c r="AG10651">
        <f t="shared" si="1649"/>
        <v>1</v>
      </c>
      <c r="AH10651">
        <f t="shared" si="1642"/>
        <v>2.8</v>
      </c>
      <c r="AI10651">
        <v>0.14499999999999999</v>
      </c>
      <c r="AJ10651">
        <f t="shared" si="1644"/>
        <v>0.40599999999999997</v>
      </c>
      <c r="AK10651" t="str">
        <f t="shared" si="1643"/>
        <v/>
      </c>
      <c r="AL10651" t="str">
        <f t="shared" si="1645"/>
        <v/>
      </c>
    </row>
    <row r="10652" spans="1:38" x14ac:dyDescent="0.2">
      <c r="A10652" t="s">
        <v>27630</v>
      </c>
      <c r="B10652" t="s">
        <v>33</v>
      </c>
      <c r="C10652" t="s">
        <v>27631</v>
      </c>
      <c r="D10652" s="1">
        <v>41880</v>
      </c>
      <c r="E10652" s="1">
        <v>44546</v>
      </c>
      <c r="F10652" t="s">
        <v>26</v>
      </c>
      <c r="I10652">
        <v>100</v>
      </c>
      <c r="J10652">
        <v>0</v>
      </c>
      <c r="K10652">
        <v>0</v>
      </c>
      <c r="L10652">
        <v>737</v>
      </c>
      <c r="M10652">
        <v>737</v>
      </c>
      <c r="N10652" t="s">
        <v>20</v>
      </c>
      <c r="O10652" t="s">
        <v>27632</v>
      </c>
      <c r="P10652" t="s">
        <v>44</v>
      </c>
      <c r="Q10652" t="s">
        <v>34233</v>
      </c>
      <c r="R10652" t="s">
        <v>34233</v>
      </c>
      <c r="S10652" t="s">
        <v>34233</v>
      </c>
      <c r="T10652" t="s">
        <v>34233</v>
      </c>
      <c r="AD10652" t="str">
        <f t="shared" si="1647"/>
        <v/>
      </c>
      <c r="AE10652" t="str">
        <f t="shared" si="1650"/>
        <v/>
      </c>
      <c r="AF10652" t="str">
        <f t="shared" si="1648"/>
        <v/>
      </c>
      <c r="AG10652" t="str">
        <f t="shared" si="1649"/>
        <v/>
      </c>
      <c r="AH10652" t="str">
        <f t="shared" si="1642"/>
        <v/>
      </c>
      <c r="AI10652">
        <v>0.14499999999999999</v>
      </c>
      <c r="AJ10652" t="str">
        <f t="shared" si="1644"/>
        <v/>
      </c>
      <c r="AK10652" t="str">
        <f t="shared" si="1643"/>
        <v/>
      </c>
      <c r="AL10652" t="str">
        <f t="shared" si="1645"/>
        <v/>
      </c>
    </row>
    <row r="10653" spans="1:38" x14ac:dyDescent="0.2">
      <c r="A10653" t="s">
        <v>12690</v>
      </c>
      <c r="B10653" t="s">
        <v>33</v>
      </c>
      <c r="C10653" t="s">
        <v>12691</v>
      </c>
      <c r="D10653" s="1">
        <v>36672</v>
      </c>
      <c r="E10653" s="1">
        <v>44320</v>
      </c>
      <c r="F10653" t="s">
        <v>19</v>
      </c>
      <c r="I10653">
        <v>100</v>
      </c>
      <c r="J10653">
        <v>0</v>
      </c>
      <c r="K10653">
        <v>0</v>
      </c>
      <c r="L10653">
        <v>1164</v>
      </c>
      <c r="M10653">
        <v>1164</v>
      </c>
      <c r="N10653" t="s">
        <v>20</v>
      </c>
      <c r="O10653" t="s">
        <v>12692</v>
      </c>
      <c r="P10653" t="s">
        <v>28</v>
      </c>
      <c r="Q10653" t="s">
        <v>34233</v>
      </c>
      <c r="R10653" t="s">
        <v>34233</v>
      </c>
      <c r="S10653" t="s">
        <v>32628</v>
      </c>
      <c r="T10653" t="s">
        <v>34357</v>
      </c>
      <c r="U10653" t="s">
        <v>32634</v>
      </c>
      <c r="V10653" t="s">
        <v>33691</v>
      </c>
      <c r="W10653">
        <v>291</v>
      </c>
      <c r="X10653">
        <v>2</v>
      </c>
      <c r="Y10653" t="s">
        <v>32654</v>
      </c>
      <c r="AA10653">
        <v>11</v>
      </c>
      <c r="AB10653">
        <v>25</v>
      </c>
      <c r="AC10653">
        <v>1</v>
      </c>
      <c r="AD10653" t="str">
        <f t="shared" si="1647"/>
        <v/>
      </c>
      <c r="AE10653" t="str">
        <f t="shared" si="1650"/>
        <v/>
      </c>
      <c r="AF10653" t="str">
        <f t="shared" si="1648"/>
        <v/>
      </c>
      <c r="AG10653">
        <f t="shared" si="1649"/>
        <v>1</v>
      </c>
      <c r="AH10653">
        <f t="shared" si="1642"/>
        <v>2.8</v>
      </c>
      <c r="AI10653">
        <v>0.14499999999999999</v>
      </c>
      <c r="AJ10653">
        <f t="shared" si="1644"/>
        <v>0.40599999999999997</v>
      </c>
      <c r="AK10653" t="str">
        <f t="shared" si="1643"/>
        <v/>
      </c>
      <c r="AL10653" t="str">
        <f t="shared" si="1645"/>
        <v/>
      </c>
    </row>
    <row r="10654" spans="1:38" x14ac:dyDescent="0.2">
      <c r="A10654" t="s">
        <v>12281</v>
      </c>
      <c r="B10654" t="s">
        <v>33</v>
      </c>
      <c r="C10654" t="s">
        <v>12282</v>
      </c>
      <c r="D10654" s="1">
        <v>36672</v>
      </c>
      <c r="E10654" s="1">
        <v>43456</v>
      </c>
      <c r="F10654" t="s">
        <v>19</v>
      </c>
      <c r="I10654">
        <v>100</v>
      </c>
      <c r="J10654">
        <v>0</v>
      </c>
      <c r="K10654">
        <v>0</v>
      </c>
      <c r="L10654">
        <v>1090</v>
      </c>
      <c r="M10654">
        <v>1090</v>
      </c>
      <c r="N10654" t="s">
        <v>20</v>
      </c>
      <c r="O10654" t="s">
        <v>12283</v>
      </c>
      <c r="P10654" t="s">
        <v>28</v>
      </c>
      <c r="Q10654" t="s">
        <v>34233</v>
      </c>
      <c r="R10654" t="s">
        <v>34233</v>
      </c>
      <c r="S10654" t="s">
        <v>32628</v>
      </c>
      <c r="T10654" t="s">
        <v>34357</v>
      </c>
      <c r="U10654" t="s">
        <v>32634</v>
      </c>
      <c r="V10654" t="s">
        <v>33691</v>
      </c>
      <c r="W10654">
        <v>272</v>
      </c>
      <c r="X10654">
        <v>2</v>
      </c>
      <c r="Y10654" t="s">
        <v>32654</v>
      </c>
      <c r="AA10654">
        <v>11</v>
      </c>
      <c r="AB10654">
        <v>25</v>
      </c>
      <c r="AC10654">
        <v>1</v>
      </c>
      <c r="AD10654" t="str">
        <f t="shared" si="1647"/>
        <v/>
      </c>
      <c r="AE10654" t="str">
        <f t="shared" si="1650"/>
        <v/>
      </c>
      <c r="AF10654" t="str">
        <f t="shared" si="1648"/>
        <v/>
      </c>
      <c r="AG10654">
        <f t="shared" si="1649"/>
        <v>1</v>
      </c>
      <c r="AH10654">
        <f t="shared" si="1642"/>
        <v>2.8</v>
      </c>
      <c r="AI10654">
        <v>0.14499999999999999</v>
      </c>
      <c r="AJ10654">
        <f t="shared" si="1644"/>
        <v>0.40599999999999997</v>
      </c>
      <c r="AK10654" t="str">
        <f t="shared" si="1643"/>
        <v/>
      </c>
      <c r="AL10654" t="str">
        <f t="shared" si="1645"/>
        <v/>
      </c>
    </row>
    <row r="10655" spans="1:38" x14ac:dyDescent="0.2">
      <c r="A10655" t="s">
        <v>12046</v>
      </c>
      <c r="B10655" t="s">
        <v>33</v>
      </c>
      <c r="C10655" t="s">
        <v>12047</v>
      </c>
      <c r="D10655" s="1">
        <v>36672</v>
      </c>
      <c r="E10655" s="1">
        <v>43456</v>
      </c>
      <c r="F10655" t="s">
        <v>19</v>
      </c>
      <c r="I10655">
        <v>100</v>
      </c>
      <c r="J10655">
        <v>0</v>
      </c>
      <c r="K10655">
        <v>0</v>
      </c>
      <c r="L10655">
        <v>1060</v>
      </c>
      <c r="M10655">
        <v>1060</v>
      </c>
      <c r="N10655" t="s">
        <v>20</v>
      </c>
      <c r="O10655" t="s">
        <v>12048</v>
      </c>
      <c r="P10655" t="s">
        <v>28</v>
      </c>
      <c r="Q10655" t="s">
        <v>34233</v>
      </c>
      <c r="R10655" t="s">
        <v>34233</v>
      </c>
      <c r="S10655" t="s">
        <v>32628</v>
      </c>
      <c r="T10655" t="s">
        <v>34349</v>
      </c>
      <c r="U10655" t="s">
        <v>32634</v>
      </c>
      <c r="V10655" t="s">
        <v>33691</v>
      </c>
      <c r="W10655">
        <v>265</v>
      </c>
      <c r="X10655">
        <v>2</v>
      </c>
      <c r="Y10655" t="s">
        <v>32654</v>
      </c>
      <c r="AA10655">
        <v>11</v>
      </c>
      <c r="AB10655">
        <v>25</v>
      </c>
      <c r="AC10655">
        <v>1</v>
      </c>
      <c r="AD10655" t="str">
        <f t="shared" si="1647"/>
        <v/>
      </c>
      <c r="AE10655" t="str">
        <f t="shared" si="1650"/>
        <v/>
      </c>
      <c r="AF10655" t="str">
        <f t="shared" si="1648"/>
        <v/>
      </c>
      <c r="AG10655">
        <f t="shared" si="1649"/>
        <v>1</v>
      </c>
      <c r="AH10655">
        <f t="shared" si="1642"/>
        <v>2.8</v>
      </c>
      <c r="AI10655">
        <v>0.14499999999999999</v>
      </c>
      <c r="AJ10655">
        <f t="shared" si="1644"/>
        <v>0.40599999999999997</v>
      </c>
      <c r="AK10655" t="str">
        <f t="shared" si="1643"/>
        <v/>
      </c>
      <c r="AL10655" t="str">
        <f t="shared" si="1645"/>
        <v/>
      </c>
    </row>
    <row r="10656" spans="1:38" x14ac:dyDescent="0.2">
      <c r="A10656" t="s">
        <v>12049</v>
      </c>
      <c r="B10656" t="s">
        <v>33</v>
      </c>
      <c r="C10656" t="s">
        <v>12050</v>
      </c>
      <c r="D10656" s="1">
        <v>36672</v>
      </c>
      <c r="E10656" s="1">
        <v>43888</v>
      </c>
      <c r="F10656" t="s">
        <v>19</v>
      </c>
      <c r="I10656">
        <v>100</v>
      </c>
      <c r="J10656">
        <v>0</v>
      </c>
      <c r="K10656">
        <v>0</v>
      </c>
      <c r="L10656">
        <v>1116</v>
      </c>
      <c r="M10656">
        <v>1116</v>
      </c>
      <c r="N10656" t="s">
        <v>20</v>
      </c>
      <c r="O10656" t="s">
        <v>12051</v>
      </c>
      <c r="P10656" t="s">
        <v>28</v>
      </c>
      <c r="Q10656" t="s">
        <v>34233</v>
      </c>
      <c r="R10656" t="s">
        <v>34233</v>
      </c>
      <c r="S10656" t="s">
        <v>32628</v>
      </c>
      <c r="T10656" t="s">
        <v>34357</v>
      </c>
      <c r="U10656" t="s">
        <v>32634</v>
      </c>
      <c r="V10656" t="s">
        <v>33691</v>
      </c>
      <c r="W10656">
        <v>279</v>
      </c>
      <c r="X10656">
        <v>2</v>
      </c>
      <c r="Y10656" t="s">
        <v>32654</v>
      </c>
      <c r="AA10656">
        <v>11</v>
      </c>
      <c r="AB10656">
        <v>25</v>
      </c>
      <c r="AC10656">
        <v>1</v>
      </c>
      <c r="AD10656" t="str">
        <f t="shared" si="1647"/>
        <v/>
      </c>
      <c r="AE10656" t="str">
        <f t="shared" si="1650"/>
        <v/>
      </c>
      <c r="AF10656" t="str">
        <f t="shared" si="1648"/>
        <v/>
      </c>
      <c r="AG10656">
        <f t="shared" si="1649"/>
        <v>1</v>
      </c>
      <c r="AH10656">
        <f t="shared" si="1642"/>
        <v>2.8</v>
      </c>
      <c r="AI10656">
        <v>0.14499999999999999</v>
      </c>
      <c r="AJ10656">
        <f t="shared" si="1644"/>
        <v>0.40599999999999997</v>
      </c>
      <c r="AK10656" t="str">
        <f t="shared" si="1643"/>
        <v/>
      </c>
      <c r="AL10656" t="str">
        <f t="shared" si="1645"/>
        <v/>
      </c>
    </row>
    <row r="10657" spans="1:38" x14ac:dyDescent="0.2">
      <c r="A10657" t="s">
        <v>12088</v>
      </c>
      <c r="B10657" t="s">
        <v>33</v>
      </c>
      <c r="C10657" t="s">
        <v>12089</v>
      </c>
      <c r="D10657" s="1">
        <v>36672</v>
      </c>
      <c r="E10657" s="1">
        <v>43456</v>
      </c>
      <c r="F10657" t="s">
        <v>19</v>
      </c>
      <c r="I10657">
        <v>100</v>
      </c>
      <c r="J10657">
        <v>0</v>
      </c>
      <c r="K10657">
        <v>0</v>
      </c>
      <c r="L10657">
        <v>1116</v>
      </c>
      <c r="M10657">
        <v>1116</v>
      </c>
      <c r="N10657" t="s">
        <v>20</v>
      </c>
      <c r="O10657" t="s">
        <v>12090</v>
      </c>
      <c r="P10657" t="s">
        <v>28</v>
      </c>
      <c r="Q10657" t="s">
        <v>34233</v>
      </c>
      <c r="R10657" t="s">
        <v>34233</v>
      </c>
      <c r="S10657" t="s">
        <v>32628</v>
      </c>
      <c r="T10657" t="s">
        <v>34357</v>
      </c>
      <c r="U10657" t="s">
        <v>32634</v>
      </c>
      <c r="V10657" t="s">
        <v>33691</v>
      </c>
      <c r="W10657">
        <v>279</v>
      </c>
      <c r="X10657">
        <v>2</v>
      </c>
      <c r="Y10657" t="s">
        <v>32654</v>
      </c>
      <c r="AA10657">
        <v>11</v>
      </c>
      <c r="AB10657">
        <v>25</v>
      </c>
      <c r="AC10657">
        <v>1</v>
      </c>
      <c r="AD10657" t="str">
        <f t="shared" si="1647"/>
        <v/>
      </c>
      <c r="AE10657" t="str">
        <f t="shared" si="1650"/>
        <v/>
      </c>
      <c r="AF10657" t="str">
        <f t="shared" si="1648"/>
        <v/>
      </c>
      <c r="AG10657">
        <f t="shared" si="1649"/>
        <v>1</v>
      </c>
      <c r="AH10657">
        <f t="shared" si="1642"/>
        <v>2.8</v>
      </c>
      <c r="AI10657">
        <v>0.14499999999999999</v>
      </c>
      <c r="AJ10657">
        <f t="shared" si="1644"/>
        <v>0.40599999999999997</v>
      </c>
      <c r="AK10657" t="str">
        <f t="shared" si="1643"/>
        <v/>
      </c>
      <c r="AL10657" t="str">
        <f t="shared" si="1645"/>
        <v/>
      </c>
    </row>
    <row r="10658" spans="1:38" x14ac:dyDescent="0.2">
      <c r="A10658" t="s">
        <v>27448</v>
      </c>
      <c r="B10658" t="s">
        <v>33</v>
      </c>
      <c r="C10658" t="s">
        <v>27449</v>
      </c>
      <c r="D10658" s="1">
        <v>42002</v>
      </c>
      <c r="E10658" s="1">
        <v>44546</v>
      </c>
      <c r="F10658" t="s">
        <v>889</v>
      </c>
      <c r="I10658">
        <v>100</v>
      </c>
      <c r="J10658">
        <v>0</v>
      </c>
      <c r="K10658">
        <v>0</v>
      </c>
      <c r="L10658">
        <v>7926</v>
      </c>
      <c r="M10658">
        <v>7926</v>
      </c>
      <c r="N10658" t="s">
        <v>20</v>
      </c>
      <c r="O10658" t="s">
        <v>27450</v>
      </c>
      <c r="P10658" t="s">
        <v>44</v>
      </c>
      <c r="Q10658" t="s">
        <v>34233</v>
      </c>
      <c r="R10658" t="s">
        <v>34233</v>
      </c>
      <c r="S10658" t="s">
        <v>33942</v>
      </c>
      <c r="T10658" t="s">
        <v>34233</v>
      </c>
      <c r="AD10658" t="str">
        <f t="shared" si="1647"/>
        <v/>
      </c>
      <c r="AE10658" t="str">
        <f t="shared" si="1650"/>
        <v/>
      </c>
      <c r="AF10658" t="str">
        <f t="shared" si="1648"/>
        <v/>
      </c>
      <c r="AG10658" t="str">
        <f t="shared" si="1649"/>
        <v/>
      </c>
      <c r="AH10658" t="str">
        <f t="shared" si="1642"/>
        <v/>
      </c>
      <c r="AI10658">
        <v>0.14499999999999999</v>
      </c>
      <c r="AJ10658" t="str">
        <f t="shared" si="1644"/>
        <v/>
      </c>
      <c r="AK10658" t="str">
        <f t="shared" si="1643"/>
        <v/>
      </c>
      <c r="AL10658" t="str">
        <f t="shared" si="1645"/>
        <v/>
      </c>
    </row>
    <row r="10659" spans="1:38" x14ac:dyDescent="0.2">
      <c r="A10659" t="s">
        <v>27454</v>
      </c>
      <c r="B10659" t="s">
        <v>33</v>
      </c>
      <c r="C10659" t="s">
        <v>27455</v>
      </c>
      <c r="D10659" s="1">
        <v>41988</v>
      </c>
      <c r="E10659" s="1">
        <v>43456</v>
      </c>
      <c r="F10659" t="s">
        <v>26</v>
      </c>
      <c r="I10659">
        <v>100</v>
      </c>
      <c r="J10659">
        <v>0</v>
      </c>
      <c r="K10659">
        <v>0</v>
      </c>
      <c r="L10659">
        <v>1022</v>
      </c>
      <c r="M10659">
        <v>1022</v>
      </c>
      <c r="N10659" t="s">
        <v>20</v>
      </c>
      <c r="O10659" t="s">
        <v>27456</v>
      </c>
      <c r="P10659" t="s">
        <v>44</v>
      </c>
      <c r="Q10659" t="s">
        <v>34233</v>
      </c>
      <c r="R10659" t="s">
        <v>34233</v>
      </c>
      <c r="S10659" t="s">
        <v>34233</v>
      </c>
      <c r="T10659" t="s">
        <v>34233</v>
      </c>
      <c r="AD10659" t="str">
        <f t="shared" si="1647"/>
        <v/>
      </c>
      <c r="AE10659" t="str">
        <f t="shared" si="1650"/>
        <v/>
      </c>
      <c r="AF10659" t="str">
        <f t="shared" si="1648"/>
        <v/>
      </c>
      <c r="AG10659" t="str">
        <f t="shared" si="1649"/>
        <v/>
      </c>
      <c r="AH10659" t="str">
        <f t="shared" si="1642"/>
        <v/>
      </c>
      <c r="AI10659">
        <v>0.14499999999999999</v>
      </c>
      <c r="AJ10659" t="str">
        <f t="shared" si="1644"/>
        <v/>
      </c>
      <c r="AK10659" t="str">
        <f t="shared" si="1643"/>
        <v/>
      </c>
      <c r="AL10659" t="str">
        <f t="shared" si="1645"/>
        <v/>
      </c>
    </row>
    <row r="10660" spans="1:38" x14ac:dyDescent="0.2">
      <c r="A10660" t="s">
        <v>26924</v>
      </c>
      <c r="B10660" t="s">
        <v>33</v>
      </c>
      <c r="C10660" t="s">
        <v>26925</v>
      </c>
      <c r="D10660" s="1">
        <v>41562</v>
      </c>
      <c r="E10660" s="1">
        <v>43951</v>
      </c>
      <c r="F10660" t="s">
        <v>26</v>
      </c>
      <c r="I10660">
        <v>100</v>
      </c>
      <c r="J10660">
        <v>0</v>
      </c>
      <c r="K10660">
        <v>0</v>
      </c>
      <c r="L10660">
        <v>2095</v>
      </c>
      <c r="M10660">
        <v>2095</v>
      </c>
      <c r="N10660" t="s">
        <v>20</v>
      </c>
      <c r="O10660" t="s">
        <v>26926</v>
      </c>
      <c r="P10660" t="s">
        <v>44</v>
      </c>
      <c r="Q10660" t="s">
        <v>34233</v>
      </c>
      <c r="R10660" t="s">
        <v>34233</v>
      </c>
      <c r="S10660" t="s">
        <v>34233</v>
      </c>
      <c r="T10660" t="s">
        <v>34233</v>
      </c>
      <c r="AD10660" t="str">
        <f t="shared" si="1647"/>
        <v/>
      </c>
      <c r="AE10660" t="str">
        <f t="shared" si="1650"/>
        <v/>
      </c>
      <c r="AF10660" t="str">
        <f t="shared" si="1648"/>
        <v/>
      </c>
      <c r="AG10660" t="str">
        <f t="shared" si="1649"/>
        <v/>
      </c>
      <c r="AH10660" t="str">
        <f t="shared" si="1642"/>
        <v/>
      </c>
      <c r="AI10660">
        <v>0.14499999999999999</v>
      </c>
      <c r="AJ10660" t="str">
        <f t="shared" si="1644"/>
        <v/>
      </c>
      <c r="AK10660" t="str">
        <f t="shared" si="1643"/>
        <v/>
      </c>
      <c r="AL10660" t="str">
        <f t="shared" si="1645"/>
        <v/>
      </c>
    </row>
    <row r="10661" spans="1:38" x14ac:dyDescent="0.2">
      <c r="A10661" t="s">
        <v>13373</v>
      </c>
      <c r="B10661" t="s">
        <v>33</v>
      </c>
      <c r="C10661" t="s">
        <v>13374</v>
      </c>
      <c r="D10661" s="1">
        <v>36959</v>
      </c>
      <c r="E10661" s="1">
        <v>43951</v>
      </c>
      <c r="F10661" t="s">
        <v>19</v>
      </c>
      <c r="I10661">
        <v>100</v>
      </c>
      <c r="J10661">
        <v>0</v>
      </c>
      <c r="K10661">
        <v>0</v>
      </c>
      <c r="L10661">
        <v>7004</v>
      </c>
      <c r="M10661">
        <v>7004</v>
      </c>
      <c r="N10661" t="s">
        <v>20</v>
      </c>
      <c r="O10661" t="s">
        <v>21</v>
      </c>
      <c r="P10661" t="s">
        <v>28</v>
      </c>
      <c r="Q10661" t="s">
        <v>34233</v>
      </c>
      <c r="R10661" t="s">
        <v>34233</v>
      </c>
      <c r="S10661" t="s">
        <v>32628</v>
      </c>
      <c r="T10661" t="s">
        <v>34349</v>
      </c>
      <c r="U10661" t="s">
        <v>32636</v>
      </c>
      <c r="V10661" t="s">
        <v>33692</v>
      </c>
      <c r="AD10661" t="str">
        <f t="shared" si="1647"/>
        <v/>
      </c>
      <c r="AE10661" t="str">
        <f t="shared" si="1650"/>
        <v/>
      </c>
      <c r="AF10661" t="str">
        <f t="shared" si="1648"/>
        <v/>
      </c>
      <c r="AG10661" s="17">
        <v>17</v>
      </c>
      <c r="AH10661">
        <f t="shared" ref="AH10661:AH10724" si="1651">IF(AG10661="","",AG10661*2.8)</f>
        <v>47.599999999999994</v>
      </c>
      <c r="AI10661">
        <v>0.14499999999999999</v>
      </c>
      <c r="AJ10661">
        <f t="shared" ref="AJ10661:AJ10724" si="1652">IF(COUNTBLANK(AH10661),"",AH10661*AI10661)</f>
        <v>6.9019999999999984</v>
      </c>
      <c r="AK10661" t="str">
        <f t="shared" ref="AK10661:AK10724" si="1653">IF(AE10661="","",AE10661*2.8)</f>
        <v/>
      </c>
      <c r="AL10661" t="str">
        <f t="shared" si="1645"/>
        <v/>
      </c>
    </row>
    <row r="10662" spans="1:38" x14ac:dyDescent="0.2">
      <c r="A10662" t="s">
        <v>5922</v>
      </c>
      <c r="B10662" t="s">
        <v>33</v>
      </c>
      <c r="C10662" t="s">
        <v>5923</v>
      </c>
      <c r="D10662" s="1">
        <v>36171</v>
      </c>
      <c r="E10662" s="1">
        <v>43456</v>
      </c>
      <c r="F10662" t="s">
        <v>19</v>
      </c>
      <c r="I10662">
        <v>100</v>
      </c>
      <c r="J10662">
        <v>0</v>
      </c>
      <c r="K10662">
        <v>0</v>
      </c>
      <c r="L10662">
        <v>2303</v>
      </c>
      <c r="M10662">
        <v>2303</v>
      </c>
      <c r="N10662" t="s">
        <v>20</v>
      </c>
      <c r="O10662" t="s">
        <v>21</v>
      </c>
      <c r="P10662" t="s">
        <v>28</v>
      </c>
      <c r="Q10662" t="s">
        <v>34233</v>
      </c>
      <c r="R10662" t="s">
        <v>34233</v>
      </c>
      <c r="S10662" t="s">
        <v>32628</v>
      </c>
      <c r="T10662" t="s">
        <v>34349</v>
      </c>
      <c r="AD10662" t="str">
        <f t="shared" si="1647"/>
        <v/>
      </c>
      <c r="AE10662" t="str">
        <f t="shared" si="1650"/>
        <v/>
      </c>
      <c r="AF10662" t="str">
        <f t="shared" si="1648"/>
        <v/>
      </c>
      <c r="AG10662" s="17">
        <v>1</v>
      </c>
      <c r="AH10662">
        <f t="shared" si="1651"/>
        <v>2.8</v>
      </c>
      <c r="AI10662">
        <v>0.14499999999999999</v>
      </c>
      <c r="AJ10662">
        <f t="shared" si="1652"/>
        <v>0.40599999999999997</v>
      </c>
      <c r="AK10662" t="str">
        <f t="shared" si="1653"/>
        <v/>
      </c>
      <c r="AL10662" t="str">
        <f t="shared" si="1645"/>
        <v/>
      </c>
    </row>
    <row r="10663" spans="1:38" x14ac:dyDescent="0.2">
      <c r="A10663" t="s">
        <v>5920</v>
      </c>
      <c r="B10663" t="s">
        <v>33</v>
      </c>
      <c r="C10663" t="s">
        <v>5921</v>
      </c>
      <c r="D10663" s="1">
        <v>36171</v>
      </c>
      <c r="E10663" s="1">
        <v>43456</v>
      </c>
      <c r="F10663" t="s">
        <v>19</v>
      </c>
      <c r="I10663">
        <v>100</v>
      </c>
      <c r="J10663">
        <v>0</v>
      </c>
      <c r="K10663">
        <v>0</v>
      </c>
      <c r="L10663">
        <v>2718</v>
      </c>
      <c r="M10663">
        <v>2718</v>
      </c>
      <c r="N10663" t="s">
        <v>20</v>
      </c>
      <c r="O10663" t="s">
        <v>21</v>
      </c>
      <c r="P10663" t="s">
        <v>28</v>
      </c>
      <c r="Q10663" t="s">
        <v>34233</v>
      </c>
      <c r="R10663" t="s">
        <v>34233</v>
      </c>
      <c r="S10663" t="s">
        <v>32628</v>
      </c>
      <c r="T10663" t="s">
        <v>34349</v>
      </c>
      <c r="AD10663" t="str">
        <f t="shared" si="1647"/>
        <v/>
      </c>
      <c r="AE10663" t="str">
        <f t="shared" si="1650"/>
        <v/>
      </c>
      <c r="AF10663" t="str">
        <f t="shared" si="1648"/>
        <v/>
      </c>
      <c r="AG10663" s="17">
        <v>1</v>
      </c>
      <c r="AH10663">
        <f t="shared" si="1651"/>
        <v>2.8</v>
      </c>
      <c r="AI10663">
        <v>0.14499999999999999</v>
      </c>
      <c r="AJ10663">
        <f t="shared" si="1652"/>
        <v>0.40599999999999997</v>
      </c>
      <c r="AK10663" t="str">
        <f t="shared" si="1653"/>
        <v/>
      </c>
      <c r="AL10663" t="str">
        <f t="shared" si="1645"/>
        <v/>
      </c>
    </row>
    <row r="10664" spans="1:38" x14ac:dyDescent="0.2">
      <c r="A10664" t="s">
        <v>11931</v>
      </c>
      <c r="B10664" t="s">
        <v>33</v>
      </c>
      <c r="C10664" t="s">
        <v>11932</v>
      </c>
      <c r="D10664" s="1">
        <v>36679</v>
      </c>
      <c r="E10664" s="1">
        <v>43456</v>
      </c>
      <c r="F10664" t="s">
        <v>19</v>
      </c>
      <c r="I10664">
        <v>100</v>
      </c>
      <c r="J10664">
        <v>0</v>
      </c>
      <c r="K10664">
        <v>0</v>
      </c>
      <c r="L10664">
        <v>66</v>
      </c>
      <c r="M10664">
        <v>66</v>
      </c>
      <c r="N10664" t="s">
        <v>20</v>
      </c>
      <c r="O10664" t="s">
        <v>11933</v>
      </c>
      <c r="P10664" t="s">
        <v>28</v>
      </c>
      <c r="Q10664" t="s">
        <v>34233</v>
      </c>
      <c r="R10664" t="s">
        <v>34233</v>
      </c>
      <c r="S10664" t="s">
        <v>32627</v>
      </c>
      <c r="T10664" t="s">
        <v>34754</v>
      </c>
      <c r="AD10664" t="str">
        <f t="shared" si="1647"/>
        <v/>
      </c>
      <c r="AE10664" t="str">
        <f t="shared" si="1650"/>
        <v/>
      </c>
      <c r="AF10664" t="str">
        <f t="shared" si="1648"/>
        <v/>
      </c>
      <c r="AG10664" t="str">
        <f t="shared" ref="AG10664:AG10681" si="1654">IF((S10664&lt;&gt;"tühi")*(AC10664&lt;&gt;""),AC10664,"")</f>
        <v/>
      </c>
      <c r="AH10664" t="str">
        <f t="shared" si="1651"/>
        <v/>
      </c>
      <c r="AI10664">
        <v>0.14499999999999999</v>
      </c>
      <c r="AJ10664" t="str">
        <f t="shared" si="1652"/>
        <v/>
      </c>
      <c r="AK10664" t="str">
        <f t="shared" si="1653"/>
        <v/>
      </c>
      <c r="AL10664" t="str">
        <f t="shared" si="1645"/>
        <v/>
      </c>
    </row>
    <row r="10665" spans="1:38" x14ac:dyDescent="0.2">
      <c r="A10665" t="s">
        <v>11990</v>
      </c>
      <c r="B10665" t="s">
        <v>33</v>
      </c>
      <c r="C10665" t="s">
        <v>11991</v>
      </c>
      <c r="D10665" s="1">
        <v>36679</v>
      </c>
      <c r="E10665" s="1">
        <v>43456</v>
      </c>
      <c r="F10665" t="s">
        <v>19</v>
      </c>
      <c r="I10665">
        <v>100</v>
      </c>
      <c r="J10665">
        <v>0</v>
      </c>
      <c r="K10665">
        <v>0</v>
      </c>
      <c r="L10665">
        <v>50</v>
      </c>
      <c r="M10665">
        <v>50</v>
      </c>
      <c r="N10665" t="s">
        <v>20</v>
      </c>
      <c r="O10665" t="s">
        <v>11992</v>
      </c>
      <c r="P10665" t="s">
        <v>28</v>
      </c>
      <c r="Q10665" t="s">
        <v>34233</v>
      </c>
      <c r="R10665" t="s">
        <v>34233</v>
      </c>
      <c r="S10665" t="s">
        <v>32627</v>
      </c>
      <c r="T10665" t="s">
        <v>34754</v>
      </c>
      <c r="AD10665" t="str">
        <f t="shared" si="1647"/>
        <v/>
      </c>
      <c r="AE10665" t="str">
        <f t="shared" si="1650"/>
        <v/>
      </c>
      <c r="AF10665" t="str">
        <f t="shared" si="1648"/>
        <v/>
      </c>
      <c r="AG10665" t="str">
        <f t="shared" si="1654"/>
        <v/>
      </c>
      <c r="AH10665" t="str">
        <f t="shared" si="1651"/>
        <v/>
      </c>
      <c r="AI10665">
        <v>0.14499999999999999</v>
      </c>
      <c r="AJ10665" t="str">
        <f t="shared" si="1652"/>
        <v/>
      </c>
      <c r="AK10665" t="str">
        <f t="shared" si="1653"/>
        <v/>
      </c>
      <c r="AL10665" t="str">
        <f t="shared" si="1645"/>
        <v/>
      </c>
    </row>
    <row r="10666" spans="1:38" x14ac:dyDescent="0.2">
      <c r="A10666" t="s">
        <v>11993</v>
      </c>
      <c r="B10666" t="s">
        <v>33</v>
      </c>
      <c r="C10666" t="s">
        <v>11994</v>
      </c>
      <c r="D10666" s="1">
        <v>36679</v>
      </c>
      <c r="E10666" s="1">
        <v>43456</v>
      </c>
      <c r="F10666" t="s">
        <v>19</v>
      </c>
      <c r="I10666">
        <v>100</v>
      </c>
      <c r="J10666">
        <v>0</v>
      </c>
      <c r="K10666">
        <v>0</v>
      </c>
      <c r="L10666">
        <v>50</v>
      </c>
      <c r="M10666">
        <v>50</v>
      </c>
      <c r="N10666" t="s">
        <v>20</v>
      </c>
      <c r="O10666" t="s">
        <v>11995</v>
      </c>
      <c r="P10666" t="s">
        <v>28</v>
      </c>
      <c r="Q10666" t="s">
        <v>34233</v>
      </c>
      <c r="R10666" t="s">
        <v>34233</v>
      </c>
      <c r="S10666" t="s">
        <v>32627</v>
      </c>
      <c r="T10666" t="s">
        <v>34754</v>
      </c>
      <c r="AD10666" t="str">
        <f t="shared" si="1647"/>
        <v/>
      </c>
      <c r="AE10666" t="str">
        <f t="shared" si="1650"/>
        <v/>
      </c>
      <c r="AF10666" t="str">
        <f t="shared" si="1648"/>
        <v/>
      </c>
      <c r="AG10666" t="str">
        <f t="shared" si="1654"/>
        <v/>
      </c>
      <c r="AH10666" t="str">
        <f t="shared" si="1651"/>
        <v/>
      </c>
      <c r="AI10666">
        <v>0.14499999999999999</v>
      </c>
      <c r="AJ10666" t="str">
        <f t="shared" si="1652"/>
        <v/>
      </c>
      <c r="AK10666" t="str">
        <f t="shared" si="1653"/>
        <v/>
      </c>
      <c r="AL10666" t="str">
        <f t="shared" ref="AL10666:AL10729" si="1655">IF(COUNTBLANK(AK10666),"",AK10666*AI10666)</f>
        <v/>
      </c>
    </row>
    <row r="10667" spans="1:38" x14ac:dyDescent="0.2">
      <c r="A10667" t="s">
        <v>11996</v>
      </c>
      <c r="B10667" t="s">
        <v>33</v>
      </c>
      <c r="C10667" t="s">
        <v>11997</v>
      </c>
      <c r="D10667" s="1">
        <v>36679</v>
      </c>
      <c r="E10667" s="1">
        <v>43456</v>
      </c>
      <c r="F10667" t="s">
        <v>19</v>
      </c>
      <c r="I10667">
        <v>100</v>
      </c>
      <c r="J10667">
        <v>0</v>
      </c>
      <c r="K10667">
        <v>0</v>
      </c>
      <c r="L10667">
        <v>51</v>
      </c>
      <c r="M10667">
        <v>51</v>
      </c>
      <c r="N10667" t="s">
        <v>20</v>
      </c>
      <c r="O10667" t="s">
        <v>11998</v>
      </c>
      <c r="P10667" t="s">
        <v>28</v>
      </c>
      <c r="Q10667" t="s">
        <v>34233</v>
      </c>
      <c r="R10667" t="s">
        <v>34233</v>
      </c>
      <c r="S10667" t="s">
        <v>32627</v>
      </c>
      <c r="T10667" t="s">
        <v>34754</v>
      </c>
      <c r="AD10667" t="str">
        <f t="shared" si="1647"/>
        <v/>
      </c>
      <c r="AE10667" t="str">
        <f t="shared" si="1650"/>
        <v/>
      </c>
      <c r="AF10667" t="str">
        <f t="shared" si="1648"/>
        <v/>
      </c>
      <c r="AG10667" t="str">
        <f t="shared" si="1654"/>
        <v/>
      </c>
      <c r="AH10667" t="str">
        <f t="shared" si="1651"/>
        <v/>
      </c>
      <c r="AI10667">
        <v>0.14499999999999999</v>
      </c>
      <c r="AJ10667" t="str">
        <f t="shared" si="1652"/>
        <v/>
      </c>
      <c r="AK10667" t="str">
        <f t="shared" si="1653"/>
        <v/>
      </c>
      <c r="AL10667" t="str">
        <f t="shared" si="1655"/>
        <v/>
      </c>
    </row>
    <row r="10668" spans="1:38" x14ac:dyDescent="0.2">
      <c r="A10668" t="s">
        <v>12068</v>
      </c>
      <c r="B10668" t="s">
        <v>33</v>
      </c>
      <c r="C10668" t="s">
        <v>12069</v>
      </c>
      <c r="D10668" s="1">
        <v>36679</v>
      </c>
      <c r="E10668" s="1">
        <v>43456</v>
      </c>
      <c r="F10668" t="s">
        <v>19</v>
      </c>
      <c r="I10668">
        <v>100</v>
      </c>
      <c r="J10668">
        <v>0</v>
      </c>
      <c r="K10668">
        <v>0</v>
      </c>
      <c r="L10668">
        <v>50</v>
      </c>
      <c r="M10668">
        <v>50</v>
      </c>
      <c r="N10668" t="s">
        <v>20</v>
      </c>
      <c r="O10668" t="s">
        <v>12070</v>
      </c>
      <c r="P10668" t="s">
        <v>28</v>
      </c>
      <c r="Q10668" t="s">
        <v>34233</v>
      </c>
      <c r="R10668" t="s">
        <v>34233</v>
      </c>
      <c r="S10668" t="s">
        <v>32627</v>
      </c>
      <c r="T10668" t="s">
        <v>34754</v>
      </c>
      <c r="AD10668" t="str">
        <f t="shared" si="1647"/>
        <v/>
      </c>
      <c r="AE10668" t="str">
        <f t="shared" si="1650"/>
        <v/>
      </c>
      <c r="AF10668" t="str">
        <f t="shared" si="1648"/>
        <v/>
      </c>
      <c r="AG10668" t="str">
        <f t="shared" si="1654"/>
        <v/>
      </c>
      <c r="AH10668" t="str">
        <f t="shared" si="1651"/>
        <v/>
      </c>
      <c r="AI10668">
        <v>0.14499999999999999</v>
      </c>
      <c r="AJ10668" t="str">
        <f t="shared" si="1652"/>
        <v/>
      </c>
      <c r="AK10668" t="str">
        <f t="shared" si="1653"/>
        <v/>
      </c>
      <c r="AL10668" t="str">
        <f t="shared" si="1655"/>
        <v/>
      </c>
    </row>
    <row r="10669" spans="1:38" x14ac:dyDescent="0.2">
      <c r="A10669" t="s">
        <v>12071</v>
      </c>
      <c r="B10669" t="s">
        <v>33</v>
      </c>
      <c r="C10669" t="s">
        <v>12072</v>
      </c>
      <c r="D10669" s="1">
        <v>36679</v>
      </c>
      <c r="E10669" s="1">
        <v>43456</v>
      </c>
      <c r="F10669" t="s">
        <v>19</v>
      </c>
      <c r="I10669">
        <v>100</v>
      </c>
      <c r="J10669">
        <v>0</v>
      </c>
      <c r="K10669">
        <v>0</v>
      </c>
      <c r="L10669">
        <v>51</v>
      </c>
      <c r="M10669">
        <v>51</v>
      </c>
      <c r="N10669" t="s">
        <v>20</v>
      </c>
      <c r="O10669" t="s">
        <v>12073</v>
      </c>
      <c r="P10669" t="s">
        <v>28</v>
      </c>
      <c r="Q10669" t="s">
        <v>34233</v>
      </c>
      <c r="R10669" t="s">
        <v>34233</v>
      </c>
      <c r="S10669" t="s">
        <v>32627</v>
      </c>
      <c r="T10669" t="s">
        <v>34754</v>
      </c>
      <c r="AD10669" t="str">
        <f t="shared" si="1647"/>
        <v/>
      </c>
      <c r="AE10669" t="str">
        <f t="shared" si="1650"/>
        <v/>
      </c>
      <c r="AF10669" t="str">
        <f t="shared" si="1648"/>
        <v/>
      </c>
      <c r="AG10669" t="str">
        <f t="shared" si="1654"/>
        <v/>
      </c>
      <c r="AH10669" t="str">
        <f t="shared" si="1651"/>
        <v/>
      </c>
      <c r="AI10669">
        <v>0.14499999999999999</v>
      </c>
      <c r="AJ10669" t="str">
        <f t="shared" si="1652"/>
        <v/>
      </c>
      <c r="AK10669" t="str">
        <f t="shared" si="1653"/>
        <v/>
      </c>
      <c r="AL10669" t="str">
        <f t="shared" si="1655"/>
        <v/>
      </c>
    </row>
    <row r="10670" spans="1:38" x14ac:dyDescent="0.2">
      <c r="A10670" t="s">
        <v>12675</v>
      </c>
      <c r="B10670" t="s">
        <v>33</v>
      </c>
      <c r="C10670" t="s">
        <v>12676</v>
      </c>
      <c r="D10670" s="1">
        <v>36712</v>
      </c>
      <c r="E10670" s="1">
        <v>43456</v>
      </c>
      <c r="F10670" t="s">
        <v>19</v>
      </c>
      <c r="I10670">
        <v>100</v>
      </c>
      <c r="J10670">
        <v>0</v>
      </c>
      <c r="K10670">
        <v>0</v>
      </c>
      <c r="L10670">
        <v>52</v>
      </c>
      <c r="M10670">
        <v>52</v>
      </c>
      <c r="N10670" t="s">
        <v>20</v>
      </c>
      <c r="O10670" t="s">
        <v>12677</v>
      </c>
      <c r="P10670" t="s">
        <v>28</v>
      </c>
      <c r="Q10670" t="s">
        <v>34233</v>
      </c>
      <c r="R10670" t="s">
        <v>34233</v>
      </c>
      <c r="S10670" t="s">
        <v>32627</v>
      </c>
      <c r="T10670" t="s">
        <v>34754</v>
      </c>
      <c r="AD10670" t="str">
        <f t="shared" si="1647"/>
        <v/>
      </c>
      <c r="AE10670" t="str">
        <f t="shared" si="1650"/>
        <v/>
      </c>
      <c r="AF10670" t="str">
        <f t="shared" si="1648"/>
        <v/>
      </c>
      <c r="AG10670" t="str">
        <f t="shared" si="1654"/>
        <v/>
      </c>
      <c r="AH10670" t="str">
        <f t="shared" si="1651"/>
        <v/>
      </c>
      <c r="AI10670">
        <v>0.14499999999999999</v>
      </c>
      <c r="AJ10670" t="str">
        <f t="shared" si="1652"/>
        <v/>
      </c>
      <c r="AK10670" t="str">
        <f t="shared" si="1653"/>
        <v/>
      </c>
      <c r="AL10670" t="str">
        <f t="shared" si="1655"/>
        <v/>
      </c>
    </row>
    <row r="10671" spans="1:38" x14ac:dyDescent="0.2">
      <c r="A10671" t="s">
        <v>12074</v>
      </c>
      <c r="B10671" t="s">
        <v>33</v>
      </c>
      <c r="C10671" t="s">
        <v>12075</v>
      </c>
      <c r="D10671" s="1">
        <v>36679</v>
      </c>
      <c r="E10671" s="1">
        <v>43456</v>
      </c>
      <c r="F10671" t="s">
        <v>19</v>
      </c>
      <c r="I10671">
        <v>100</v>
      </c>
      <c r="J10671">
        <v>0</v>
      </c>
      <c r="K10671">
        <v>0</v>
      </c>
      <c r="L10671">
        <v>53</v>
      </c>
      <c r="M10671">
        <v>53</v>
      </c>
      <c r="N10671" t="s">
        <v>20</v>
      </c>
      <c r="O10671" t="s">
        <v>12076</v>
      </c>
      <c r="P10671" t="s">
        <v>28</v>
      </c>
      <c r="Q10671" t="s">
        <v>34233</v>
      </c>
      <c r="R10671" t="s">
        <v>34233</v>
      </c>
      <c r="S10671" t="s">
        <v>32627</v>
      </c>
      <c r="T10671" t="s">
        <v>34754</v>
      </c>
      <c r="AD10671" t="str">
        <f t="shared" si="1647"/>
        <v/>
      </c>
      <c r="AE10671" t="str">
        <f t="shared" si="1650"/>
        <v/>
      </c>
      <c r="AF10671" t="str">
        <f t="shared" si="1648"/>
        <v/>
      </c>
      <c r="AG10671" t="str">
        <f t="shared" si="1654"/>
        <v/>
      </c>
      <c r="AH10671" t="str">
        <f t="shared" si="1651"/>
        <v/>
      </c>
      <c r="AI10671">
        <v>0.14499999999999999</v>
      </c>
      <c r="AJ10671" t="str">
        <f t="shared" si="1652"/>
        <v/>
      </c>
      <c r="AK10671" t="str">
        <f t="shared" si="1653"/>
        <v/>
      </c>
      <c r="AL10671" t="str">
        <f t="shared" si="1655"/>
        <v/>
      </c>
    </row>
    <row r="10672" spans="1:38" x14ac:dyDescent="0.2">
      <c r="A10672" t="s">
        <v>11880</v>
      </c>
      <c r="B10672" t="s">
        <v>33</v>
      </c>
      <c r="C10672" t="s">
        <v>11881</v>
      </c>
      <c r="D10672" s="1">
        <v>36678</v>
      </c>
      <c r="E10672" s="1">
        <v>43456</v>
      </c>
      <c r="F10672" t="s">
        <v>19</v>
      </c>
      <c r="I10672">
        <v>100</v>
      </c>
      <c r="J10672">
        <v>0</v>
      </c>
      <c r="K10672">
        <v>0</v>
      </c>
      <c r="L10672">
        <v>70</v>
      </c>
      <c r="M10672">
        <v>70</v>
      </c>
      <c r="N10672" t="s">
        <v>20</v>
      </c>
      <c r="O10672" t="s">
        <v>11882</v>
      </c>
      <c r="P10672" t="s">
        <v>28</v>
      </c>
      <c r="Q10672" t="s">
        <v>34233</v>
      </c>
      <c r="R10672" t="s">
        <v>34233</v>
      </c>
      <c r="S10672" t="s">
        <v>32627</v>
      </c>
      <c r="T10672" t="s">
        <v>34754</v>
      </c>
      <c r="AD10672" t="str">
        <f t="shared" si="1647"/>
        <v/>
      </c>
      <c r="AE10672" t="str">
        <f t="shared" si="1650"/>
        <v/>
      </c>
      <c r="AF10672" t="str">
        <f t="shared" si="1648"/>
        <v/>
      </c>
      <c r="AG10672" t="str">
        <f t="shared" si="1654"/>
        <v/>
      </c>
      <c r="AH10672" t="str">
        <f t="shared" si="1651"/>
        <v/>
      </c>
      <c r="AI10672">
        <v>0.14499999999999999</v>
      </c>
      <c r="AJ10672" t="str">
        <f t="shared" si="1652"/>
        <v/>
      </c>
      <c r="AK10672" t="str">
        <f t="shared" si="1653"/>
        <v/>
      </c>
      <c r="AL10672" t="str">
        <f t="shared" si="1655"/>
        <v/>
      </c>
    </row>
    <row r="10673" spans="1:39" x14ac:dyDescent="0.2">
      <c r="A10673" t="s">
        <v>11949</v>
      </c>
      <c r="B10673" t="s">
        <v>33</v>
      </c>
      <c r="C10673" t="s">
        <v>11950</v>
      </c>
      <c r="D10673" s="1">
        <v>36679</v>
      </c>
      <c r="E10673" s="1">
        <v>43456</v>
      </c>
      <c r="F10673" t="s">
        <v>19</v>
      </c>
      <c r="I10673">
        <v>100</v>
      </c>
      <c r="J10673">
        <v>0</v>
      </c>
      <c r="K10673">
        <v>0</v>
      </c>
      <c r="L10673">
        <v>50</v>
      </c>
      <c r="M10673">
        <v>50</v>
      </c>
      <c r="N10673" t="s">
        <v>20</v>
      </c>
      <c r="O10673" t="s">
        <v>11951</v>
      </c>
      <c r="P10673" t="s">
        <v>28</v>
      </c>
      <c r="Q10673" t="s">
        <v>34233</v>
      </c>
      <c r="R10673" t="s">
        <v>34233</v>
      </c>
      <c r="S10673" t="s">
        <v>32627</v>
      </c>
      <c r="T10673" t="s">
        <v>34755</v>
      </c>
      <c r="AD10673" t="str">
        <f t="shared" si="1647"/>
        <v/>
      </c>
      <c r="AE10673" t="str">
        <f t="shared" si="1650"/>
        <v/>
      </c>
      <c r="AF10673" t="str">
        <f t="shared" si="1648"/>
        <v/>
      </c>
      <c r="AG10673" t="str">
        <f t="shared" si="1654"/>
        <v/>
      </c>
      <c r="AH10673" t="str">
        <f t="shared" si="1651"/>
        <v/>
      </c>
      <c r="AI10673">
        <v>0.14499999999999999</v>
      </c>
      <c r="AJ10673" t="str">
        <f t="shared" si="1652"/>
        <v/>
      </c>
      <c r="AK10673" t="str">
        <f t="shared" si="1653"/>
        <v/>
      </c>
      <c r="AL10673" t="str">
        <f t="shared" si="1655"/>
        <v/>
      </c>
    </row>
    <row r="10674" spans="1:39" x14ac:dyDescent="0.2">
      <c r="A10674" t="s">
        <v>11928</v>
      </c>
      <c r="B10674" t="s">
        <v>33</v>
      </c>
      <c r="C10674" t="s">
        <v>11929</v>
      </c>
      <c r="D10674" s="1">
        <v>36679</v>
      </c>
      <c r="E10674" s="1">
        <v>43456</v>
      </c>
      <c r="F10674" t="s">
        <v>19</v>
      </c>
      <c r="I10674">
        <v>100</v>
      </c>
      <c r="J10674">
        <v>0</v>
      </c>
      <c r="K10674">
        <v>0</v>
      </c>
      <c r="L10674">
        <v>50</v>
      </c>
      <c r="M10674">
        <v>50</v>
      </c>
      <c r="N10674" t="s">
        <v>20</v>
      </c>
      <c r="O10674" t="s">
        <v>11930</v>
      </c>
      <c r="P10674" t="s">
        <v>28</v>
      </c>
      <c r="Q10674" t="s">
        <v>34233</v>
      </c>
      <c r="R10674" t="s">
        <v>34233</v>
      </c>
      <c r="S10674" t="s">
        <v>32627</v>
      </c>
      <c r="T10674" t="s">
        <v>34754</v>
      </c>
      <c r="AD10674" t="str">
        <f t="shared" si="1647"/>
        <v/>
      </c>
      <c r="AE10674" t="str">
        <f t="shared" si="1650"/>
        <v/>
      </c>
      <c r="AF10674" t="str">
        <f t="shared" si="1648"/>
        <v/>
      </c>
      <c r="AG10674" t="str">
        <f t="shared" si="1654"/>
        <v/>
      </c>
      <c r="AH10674" t="str">
        <f t="shared" si="1651"/>
        <v/>
      </c>
      <c r="AI10674">
        <v>0.14499999999999999</v>
      </c>
      <c r="AJ10674" t="str">
        <f t="shared" si="1652"/>
        <v/>
      </c>
      <c r="AK10674" t="str">
        <f t="shared" si="1653"/>
        <v/>
      </c>
      <c r="AL10674" t="str">
        <f t="shared" si="1655"/>
        <v/>
      </c>
    </row>
    <row r="10675" spans="1:39" x14ac:dyDescent="0.2">
      <c r="A10675" t="s">
        <v>11952</v>
      </c>
      <c r="B10675" t="s">
        <v>33</v>
      </c>
      <c r="C10675" t="s">
        <v>11953</v>
      </c>
      <c r="D10675" s="1">
        <v>36679</v>
      </c>
      <c r="E10675" s="1">
        <v>44546</v>
      </c>
      <c r="F10675" t="s">
        <v>19</v>
      </c>
      <c r="I10675">
        <v>100</v>
      </c>
      <c r="J10675">
        <v>0</v>
      </c>
      <c r="K10675">
        <v>0</v>
      </c>
      <c r="L10675">
        <v>50</v>
      </c>
      <c r="M10675">
        <v>50</v>
      </c>
      <c r="N10675" t="s">
        <v>20</v>
      </c>
      <c r="O10675" t="s">
        <v>11954</v>
      </c>
      <c r="P10675" t="s">
        <v>28</v>
      </c>
      <c r="Q10675" t="s">
        <v>34233</v>
      </c>
      <c r="R10675" t="s">
        <v>34233</v>
      </c>
      <c r="S10675" t="s">
        <v>32627</v>
      </c>
      <c r="T10675" t="s">
        <v>34754</v>
      </c>
      <c r="AD10675" t="str">
        <f t="shared" si="1647"/>
        <v/>
      </c>
      <c r="AE10675" t="str">
        <f t="shared" si="1650"/>
        <v/>
      </c>
      <c r="AF10675" t="str">
        <f t="shared" si="1648"/>
        <v/>
      </c>
      <c r="AG10675" t="str">
        <f t="shared" si="1654"/>
        <v/>
      </c>
      <c r="AH10675" t="str">
        <f t="shared" si="1651"/>
        <v/>
      </c>
      <c r="AI10675">
        <v>0.14499999999999999</v>
      </c>
      <c r="AJ10675" t="str">
        <f t="shared" si="1652"/>
        <v/>
      </c>
      <c r="AK10675" t="str">
        <f t="shared" si="1653"/>
        <v/>
      </c>
      <c r="AL10675" t="str">
        <f t="shared" si="1655"/>
        <v/>
      </c>
    </row>
    <row r="10676" spans="1:39" x14ac:dyDescent="0.2">
      <c r="A10676" t="s">
        <v>11955</v>
      </c>
      <c r="B10676" t="s">
        <v>33</v>
      </c>
      <c r="C10676" t="s">
        <v>11956</v>
      </c>
      <c r="D10676" s="1">
        <v>36679</v>
      </c>
      <c r="E10676" s="1">
        <v>43456</v>
      </c>
      <c r="F10676" t="s">
        <v>19</v>
      </c>
      <c r="I10676">
        <v>100</v>
      </c>
      <c r="J10676">
        <v>0</v>
      </c>
      <c r="K10676">
        <v>0</v>
      </c>
      <c r="L10676">
        <v>50</v>
      </c>
      <c r="M10676">
        <v>50</v>
      </c>
      <c r="N10676" t="s">
        <v>20</v>
      </c>
      <c r="O10676" t="s">
        <v>11957</v>
      </c>
      <c r="P10676" t="s">
        <v>28</v>
      </c>
      <c r="Q10676" t="s">
        <v>34233</v>
      </c>
      <c r="R10676" t="s">
        <v>34233</v>
      </c>
      <c r="S10676" t="s">
        <v>32627</v>
      </c>
      <c r="T10676" t="s">
        <v>34754</v>
      </c>
      <c r="AD10676" t="str">
        <f t="shared" si="1647"/>
        <v/>
      </c>
      <c r="AE10676" t="str">
        <f t="shared" si="1650"/>
        <v/>
      </c>
      <c r="AF10676" t="str">
        <f t="shared" si="1648"/>
        <v/>
      </c>
      <c r="AG10676" t="str">
        <f t="shared" si="1654"/>
        <v/>
      </c>
      <c r="AH10676" t="str">
        <f t="shared" si="1651"/>
        <v/>
      </c>
      <c r="AI10676">
        <v>0.14499999999999999</v>
      </c>
      <c r="AJ10676" t="str">
        <f t="shared" si="1652"/>
        <v/>
      </c>
      <c r="AK10676" t="str">
        <f t="shared" si="1653"/>
        <v/>
      </c>
      <c r="AL10676" t="str">
        <f t="shared" si="1655"/>
        <v/>
      </c>
    </row>
    <row r="10677" spans="1:39" x14ac:dyDescent="0.2">
      <c r="A10677" t="s">
        <v>11958</v>
      </c>
      <c r="B10677" t="s">
        <v>33</v>
      </c>
      <c r="C10677" t="s">
        <v>11959</v>
      </c>
      <c r="D10677" s="1">
        <v>36679</v>
      </c>
      <c r="E10677" s="1">
        <v>43456</v>
      </c>
      <c r="F10677" t="s">
        <v>19</v>
      </c>
      <c r="I10677">
        <v>100</v>
      </c>
      <c r="J10677">
        <v>0</v>
      </c>
      <c r="K10677">
        <v>0</v>
      </c>
      <c r="L10677">
        <v>50</v>
      </c>
      <c r="M10677">
        <v>50</v>
      </c>
      <c r="N10677" t="s">
        <v>20</v>
      </c>
      <c r="O10677" t="s">
        <v>11960</v>
      </c>
      <c r="P10677" t="s">
        <v>28</v>
      </c>
      <c r="Q10677" t="s">
        <v>34233</v>
      </c>
      <c r="R10677" t="s">
        <v>34233</v>
      </c>
      <c r="S10677" t="s">
        <v>32627</v>
      </c>
      <c r="T10677" t="s">
        <v>34754</v>
      </c>
      <c r="AD10677" t="str">
        <f t="shared" si="1647"/>
        <v/>
      </c>
      <c r="AE10677" t="str">
        <f t="shared" si="1650"/>
        <v/>
      </c>
      <c r="AF10677" t="str">
        <f t="shared" si="1648"/>
        <v/>
      </c>
      <c r="AG10677" t="str">
        <f t="shared" si="1654"/>
        <v/>
      </c>
      <c r="AH10677" t="str">
        <f t="shared" si="1651"/>
        <v/>
      </c>
      <c r="AI10677">
        <v>0.14499999999999999</v>
      </c>
      <c r="AJ10677" t="str">
        <f t="shared" si="1652"/>
        <v/>
      </c>
      <c r="AK10677" t="str">
        <f t="shared" si="1653"/>
        <v/>
      </c>
      <c r="AL10677" t="str">
        <f t="shared" si="1655"/>
        <v/>
      </c>
    </row>
    <row r="10678" spans="1:39" x14ac:dyDescent="0.2">
      <c r="A10678" t="s">
        <v>11961</v>
      </c>
      <c r="B10678" t="s">
        <v>33</v>
      </c>
      <c r="C10678" t="s">
        <v>11962</v>
      </c>
      <c r="D10678" s="1">
        <v>36679</v>
      </c>
      <c r="E10678" s="1">
        <v>43456</v>
      </c>
      <c r="F10678" t="s">
        <v>19</v>
      </c>
      <c r="I10678">
        <v>100</v>
      </c>
      <c r="J10678">
        <v>0</v>
      </c>
      <c r="K10678">
        <v>0</v>
      </c>
      <c r="L10678">
        <v>50</v>
      </c>
      <c r="M10678">
        <v>50</v>
      </c>
      <c r="N10678" t="s">
        <v>20</v>
      </c>
      <c r="O10678" t="s">
        <v>11963</v>
      </c>
      <c r="P10678" t="s">
        <v>28</v>
      </c>
      <c r="Q10678" t="s">
        <v>34233</v>
      </c>
      <c r="R10678" t="s">
        <v>34233</v>
      </c>
      <c r="S10678" t="s">
        <v>32627</v>
      </c>
      <c r="T10678" t="s">
        <v>34754</v>
      </c>
      <c r="AD10678" t="str">
        <f t="shared" si="1647"/>
        <v/>
      </c>
      <c r="AE10678" t="str">
        <f t="shared" si="1650"/>
        <v/>
      </c>
      <c r="AF10678" t="str">
        <f t="shared" si="1648"/>
        <v/>
      </c>
      <c r="AG10678" t="str">
        <f t="shared" si="1654"/>
        <v/>
      </c>
      <c r="AH10678" t="str">
        <f t="shared" si="1651"/>
        <v/>
      </c>
      <c r="AI10678">
        <v>0.14499999999999999</v>
      </c>
      <c r="AJ10678" t="str">
        <f t="shared" si="1652"/>
        <v/>
      </c>
      <c r="AK10678" t="str">
        <f t="shared" si="1653"/>
        <v/>
      </c>
      <c r="AL10678" t="str">
        <f t="shared" si="1655"/>
        <v/>
      </c>
    </row>
    <row r="10679" spans="1:39" x14ac:dyDescent="0.2">
      <c r="A10679" t="s">
        <v>11984</v>
      </c>
      <c r="B10679" t="s">
        <v>33</v>
      </c>
      <c r="C10679" t="s">
        <v>11985</v>
      </c>
      <c r="D10679" s="1">
        <v>36679</v>
      </c>
      <c r="E10679" s="1">
        <v>43456</v>
      </c>
      <c r="F10679" t="s">
        <v>19</v>
      </c>
      <c r="I10679">
        <v>100</v>
      </c>
      <c r="J10679">
        <v>0</v>
      </c>
      <c r="K10679">
        <v>0</v>
      </c>
      <c r="L10679">
        <v>50</v>
      </c>
      <c r="M10679">
        <v>50</v>
      </c>
      <c r="N10679" t="s">
        <v>20</v>
      </c>
      <c r="O10679" t="s">
        <v>11986</v>
      </c>
      <c r="P10679" t="s">
        <v>28</v>
      </c>
      <c r="Q10679" t="s">
        <v>34233</v>
      </c>
      <c r="R10679" t="s">
        <v>34233</v>
      </c>
      <c r="S10679" t="s">
        <v>32627</v>
      </c>
      <c r="T10679" t="s">
        <v>34754</v>
      </c>
      <c r="AD10679" t="str">
        <f t="shared" si="1647"/>
        <v/>
      </c>
      <c r="AE10679" t="str">
        <f t="shared" si="1650"/>
        <v/>
      </c>
      <c r="AF10679" t="str">
        <f t="shared" si="1648"/>
        <v/>
      </c>
      <c r="AG10679" t="str">
        <f t="shared" si="1654"/>
        <v/>
      </c>
      <c r="AH10679" t="str">
        <f t="shared" si="1651"/>
        <v/>
      </c>
      <c r="AI10679">
        <v>0.14499999999999999</v>
      </c>
      <c r="AJ10679" t="str">
        <f t="shared" si="1652"/>
        <v/>
      </c>
      <c r="AK10679" t="str">
        <f t="shared" si="1653"/>
        <v/>
      </c>
      <c r="AL10679" t="str">
        <f t="shared" si="1655"/>
        <v/>
      </c>
    </row>
    <row r="10680" spans="1:39" x14ac:dyDescent="0.2">
      <c r="A10680" t="s">
        <v>11987</v>
      </c>
      <c r="B10680" t="s">
        <v>33</v>
      </c>
      <c r="C10680" t="s">
        <v>11988</v>
      </c>
      <c r="D10680" s="1">
        <v>36679</v>
      </c>
      <c r="E10680" s="1">
        <v>43456</v>
      </c>
      <c r="F10680" t="s">
        <v>19</v>
      </c>
      <c r="I10680">
        <v>100</v>
      </c>
      <c r="J10680">
        <v>0</v>
      </c>
      <c r="K10680">
        <v>0</v>
      </c>
      <c r="L10680">
        <v>50</v>
      </c>
      <c r="M10680">
        <v>50</v>
      </c>
      <c r="N10680" t="s">
        <v>20</v>
      </c>
      <c r="O10680" t="s">
        <v>11989</v>
      </c>
      <c r="P10680" t="s">
        <v>28</v>
      </c>
      <c r="Q10680" t="s">
        <v>34233</v>
      </c>
      <c r="R10680" t="s">
        <v>34233</v>
      </c>
      <c r="S10680" t="s">
        <v>32627</v>
      </c>
      <c r="T10680" t="s">
        <v>34754</v>
      </c>
      <c r="AD10680" t="str">
        <f t="shared" si="1647"/>
        <v/>
      </c>
      <c r="AE10680" t="str">
        <f t="shared" si="1650"/>
        <v/>
      </c>
      <c r="AF10680" t="str">
        <f t="shared" si="1648"/>
        <v/>
      </c>
      <c r="AG10680" t="str">
        <f t="shared" si="1654"/>
        <v/>
      </c>
      <c r="AH10680" t="str">
        <f t="shared" si="1651"/>
        <v/>
      </c>
      <c r="AI10680">
        <v>0.14499999999999999</v>
      </c>
      <c r="AJ10680" t="str">
        <f t="shared" si="1652"/>
        <v/>
      </c>
      <c r="AK10680" t="str">
        <f t="shared" si="1653"/>
        <v/>
      </c>
      <c r="AL10680" t="str">
        <f t="shared" si="1655"/>
        <v/>
      </c>
    </row>
    <row r="10681" spans="1:39" x14ac:dyDescent="0.2">
      <c r="A10681" t="s">
        <v>25429</v>
      </c>
      <c r="B10681" t="s">
        <v>33</v>
      </c>
      <c r="C10681" t="s">
        <v>25430</v>
      </c>
      <c r="D10681" s="1">
        <v>39932</v>
      </c>
      <c r="E10681" s="1">
        <v>44546</v>
      </c>
      <c r="F10681" t="s">
        <v>26</v>
      </c>
      <c r="I10681">
        <v>100</v>
      </c>
      <c r="J10681">
        <v>0</v>
      </c>
      <c r="K10681">
        <v>0</v>
      </c>
      <c r="L10681">
        <v>11526</v>
      </c>
      <c r="M10681">
        <v>11526</v>
      </c>
      <c r="N10681" t="s">
        <v>20</v>
      </c>
      <c r="O10681" t="s">
        <v>25431</v>
      </c>
      <c r="P10681" t="s">
        <v>44</v>
      </c>
      <c r="Q10681" t="s">
        <v>34233</v>
      </c>
      <c r="R10681" t="s">
        <v>34233</v>
      </c>
      <c r="S10681" t="s">
        <v>34233</v>
      </c>
      <c r="T10681" t="s">
        <v>34233</v>
      </c>
      <c r="AD10681" t="str">
        <f t="shared" si="1647"/>
        <v/>
      </c>
      <c r="AE10681" t="str">
        <f t="shared" si="1650"/>
        <v/>
      </c>
      <c r="AF10681" t="str">
        <f t="shared" si="1648"/>
        <v/>
      </c>
      <c r="AG10681" t="str">
        <f t="shared" si="1654"/>
        <v/>
      </c>
      <c r="AH10681" t="str">
        <f t="shared" si="1651"/>
        <v/>
      </c>
      <c r="AI10681">
        <v>0.14499999999999999</v>
      </c>
      <c r="AJ10681" t="str">
        <f t="shared" si="1652"/>
        <v/>
      </c>
      <c r="AK10681" t="str">
        <f t="shared" si="1653"/>
        <v/>
      </c>
      <c r="AL10681" t="str">
        <f t="shared" si="1655"/>
        <v/>
      </c>
    </row>
    <row r="10682" spans="1:39" x14ac:dyDescent="0.2">
      <c r="A10682" t="s">
        <v>15026</v>
      </c>
      <c r="B10682" t="s">
        <v>33</v>
      </c>
      <c r="C10682" t="s">
        <v>15027</v>
      </c>
      <c r="D10682" s="1">
        <v>37329</v>
      </c>
      <c r="E10682" s="1">
        <v>43951</v>
      </c>
      <c r="F10682" t="s">
        <v>19</v>
      </c>
      <c r="I10682">
        <v>100</v>
      </c>
      <c r="J10682">
        <v>0</v>
      </c>
      <c r="K10682">
        <v>0</v>
      </c>
      <c r="L10682">
        <v>2680</v>
      </c>
      <c r="M10682">
        <v>2680</v>
      </c>
      <c r="N10682" t="s">
        <v>20</v>
      </c>
      <c r="O10682" t="s">
        <v>15028</v>
      </c>
      <c r="P10682" t="s">
        <v>28</v>
      </c>
      <c r="Q10682" t="s">
        <v>34233</v>
      </c>
      <c r="R10682" t="s">
        <v>34233</v>
      </c>
      <c r="S10682" t="s">
        <v>32628</v>
      </c>
      <c r="T10682" t="s">
        <v>34756</v>
      </c>
      <c r="AD10682" t="str">
        <f t="shared" si="1647"/>
        <v/>
      </c>
      <c r="AE10682" t="str">
        <f t="shared" si="1650"/>
        <v/>
      </c>
      <c r="AF10682" t="str">
        <f t="shared" si="1648"/>
        <v/>
      </c>
      <c r="AG10682" s="17">
        <v>1</v>
      </c>
      <c r="AH10682">
        <f t="shared" si="1651"/>
        <v>2.8</v>
      </c>
      <c r="AI10682">
        <v>0.14499999999999999</v>
      </c>
      <c r="AJ10682">
        <f t="shared" si="1652"/>
        <v>0.40599999999999997</v>
      </c>
      <c r="AK10682" t="str">
        <f t="shared" si="1653"/>
        <v/>
      </c>
      <c r="AL10682" t="str">
        <f t="shared" si="1655"/>
        <v/>
      </c>
    </row>
    <row r="10683" spans="1:39" x14ac:dyDescent="0.2">
      <c r="A10683" t="s">
        <v>17662</v>
      </c>
      <c r="B10683" t="s">
        <v>33</v>
      </c>
      <c r="C10683" t="s">
        <v>17663</v>
      </c>
      <c r="D10683" s="1">
        <v>37662</v>
      </c>
      <c r="E10683" s="1">
        <v>43951</v>
      </c>
      <c r="F10683" t="s">
        <v>5513</v>
      </c>
      <c r="G10683" t="s">
        <v>17664</v>
      </c>
      <c r="H10683" t="s">
        <v>470</v>
      </c>
      <c r="I10683">
        <v>70</v>
      </c>
      <c r="J10683">
        <v>15</v>
      </c>
      <c r="K10683">
        <v>15</v>
      </c>
      <c r="L10683">
        <v>6776</v>
      </c>
      <c r="M10683">
        <v>6776</v>
      </c>
      <c r="N10683" t="s">
        <v>20</v>
      </c>
      <c r="O10683" t="s">
        <v>17665</v>
      </c>
      <c r="P10683" t="s">
        <v>28</v>
      </c>
      <c r="Q10683" t="s">
        <v>34233</v>
      </c>
      <c r="R10683" t="s">
        <v>34233</v>
      </c>
      <c r="S10683" t="s">
        <v>32627</v>
      </c>
      <c r="T10683" t="s">
        <v>34757</v>
      </c>
      <c r="AD10683" t="str">
        <f t="shared" si="1647"/>
        <v/>
      </c>
      <c r="AE10683" t="str">
        <f t="shared" si="1650"/>
        <v/>
      </c>
      <c r="AF10683" t="str">
        <f t="shared" si="1648"/>
        <v/>
      </c>
      <c r="AG10683" t="str">
        <f>IF((S10683&lt;&gt;"tühi")*(AC10683&lt;&gt;""),AC10683,"")</f>
        <v/>
      </c>
      <c r="AH10683" t="str">
        <f t="shared" si="1651"/>
        <v/>
      </c>
      <c r="AI10683">
        <v>0.14499999999999999</v>
      </c>
      <c r="AJ10683" t="str">
        <f t="shared" si="1652"/>
        <v/>
      </c>
      <c r="AK10683" t="str">
        <f t="shared" si="1653"/>
        <v/>
      </c>
      <c r="AL10683" t="str">
        <f t="shared" si="1655"/>
        <v/>
      </c>
    </row>
    <row r="10684" spans="1:39" x14ac:dyDescent="0.2">
      <c r="A10684" t="s">
        <v>20579</v>
      </c>
      <c r="B10684" t="s">
        <v>33</v>
      </c>
      <c r="C10684" t="s">
        <v>20580</v>
      </c>
      <c r="D10684" s="1">
        <v>38370</v>
      </c>
      <c r="E10684" s="1">
        <v>43951</v>
      </c>
      <c r="F10684" t="s">
        <v>889</v>
      </c>
      <c r="I10684">
        <v>100</v>
      </c>
      <c r="J10684">
        <v>0</v>
      </c>
      <c r="K10684">
        <v>0</v>
      </c>
      <c r="L10684">
        <v>25879</v>
      </c>
      <c r="M10684">
        <v>25879</v>
      </c>
      <c r="N10684" t="s">
        <v>20</v>
      </c>
      <c r="O10684" t="s">
        <v>20581</v>
      </c>
      <c r="P10684" t="s">
        <v>44</v>
      </c>
      <c r="Q10684" t="s">
        <v>34233</v>
      </c>
      <c r="R10684" t="s">
        <v>34233</v>
      </c>
      <c r="S10684" t="s">
        <v>33942</v>
      </c>
      <c r="T10684" t="s">
        <v>34233</v>
      </c>
      <c r="AD10684" t="str">
        <f t="shared" si="1647"/>
        <v/>
      </c>
      <c r="AE10684" t="str">
        <f t="shared" si="1650"/>
        <v/>
      </c>
      <c r="AF10684" t="str">
        <f t="shared" si="1648"/>
        <v/>
      </c>
      <c r="AG10684" t="str">
        <f>IF((S10684&lt;&gt;"tühi")*(AC10684&lt;&gt;""),AC10684,"")</f>
        <v/>
      </c>
      <c r="AH10684" t="str">
        <f t="shared" si="1651"/>
        <v/>
      </c>
      <c r="AI10684">
        <v>0.14499999999999999</v>
      </c>
      <c r="AJ10684" t="str">
        <f t="shared" si="1652"/>
        <v/>
      </c>
      <c r="AK10684" t="str">
        <f t="shared" si="1653"/>
        <v/>
      </c>
      <c r="AL10684" t="str">
        <f t="shared" si="1655"/>
        <v/>
      </c>
    </row>
    <row r="10685" spans="1:39" x14ac:dyDescent="0.2">
      <c r="A10685" t="s">
        <v>2292</v>
      </c>
      <c r="B10685" t="s">
        <v>33</v>
      </c>
      <c r="C10685" t="s">
        <v>2293</v>
      </c>
      <c r="D10685" s="1">
        <v>35751</v>
      </c>
      <c r="E10685" s="1">
        <v>43456</v>
      </c>
      <c r="F10685" t="s">
        <v>19</v>
      </c>
      <c r="I10685">
        <v>100</v>
      </c>
      <c r="J10685">
        <v>0</v>
      </c>
      <c r="K10685">
        <v>0</v>
      </c>
      <c r="L10685">
        <v>1727</v>
      </c>
      <c r="M10685">
        <v>1727</v>
      </c>
      <c r="N10685" t="s">
        <v>20</v>
      </c>
      <c r="O10685" t="s">
        <v>2294</v>
      </c>
      <c r="P10685" t="s">
        <v>28</v>
      </c>
      <c r="Q10685" t="s">
        <v>34233</v>
      </c>
      <c r="R10685" t="s">
        <v>34233</v>
      </c>
      <c r="S10685" t="s">
        <v>33800</v>
      </c>
      <c r="T10685" t="s">
        <v>34354</v>
      </c>
      <c r="AD10685" t="str">
        <f t="shared" si="1647"/>
        <v/>
      </c>
      <c r="AE10685" t="str">
        <f t="shared" si="1650"/>
        <v/>
      </c>
      <c r="AF10685" t="str">
        <f t="shared" si="1648"/>
        <v/>
      </c>
      <c r="AG10685" s="17">
        <v>1</v>
      </c>
      <c r="AH10685">
        <f t="shared" si="1651"/>
        <v>2.8</v>
      </c>
      <c r="AI10685">
        <v>0.14499999999999999</v>
      </c>
      <c r="AJ10685">
        <f t="shared" si="1652"/>
        <v>0.40599999999999997</v>
      </c>
      <c r="AK10685" t="str">
        <f t="shared" si="1653"/>
        <v/>
      </c>
      <c r="AL10685" t="str">
        <f t="shared" si="1655"/>
        <v/>
      </c>
    </row>
    <row r="10686" spans="1:39" x14ac:dyDescent="0.2">
      <c r="A10686" t="s">
        <v>2148</v>
      </c>
      <c r="B10686" t="s">
        <v>33</v>
      </c>
      <c r="C10686" t="s">
        <v>2149</v>
      </c>
      <c r="D10686" s="1">
        <v>35712</v>
      </c>
      <c r="E10686" s="1">
        <v>43456</v>
      </c>
      <c r="F10686" t="s">
        <v>19</v>
      </c>
      <c r="I10686">
        <v>100</v>
      </c>
      <c r="J10686">
        <v>0</v>
      </c>
      <c r="K10686">
        <v>0</v>
      </c>
      <c r="L10686">
        <v>2403</v>
      </c>
      <c r="M10686">
        <v>2403</v>
      </c>
      <c r="N10686" t="s">
        <v>20</v>
      </c>
      <c r="O10686" t="s">
        <v>2150</v>
      </c>
      <c r="P10686" t="s">
        <v>28</v>
      </c>
      <c r="Q10686" t="s">
        <v>34233</v>
      </c>
      <c r="R10686" t="s">
        <v>34233</v>
      </c>
      <c r="S10686" t="s">
        <v>32628</v>
      </c>
      <c r="T10686" t="s">
        <v>34349</v>
      </c>
      <c r="AD10686" t="str">
        <f t="shared" si="1647"/>
        <v/>
      </c>
      <c r="AE10686" t="str">
        <f t="shared" si="1650"/>
        <v/>
      </c>
      <c r="AF10686" t="str">
        <f t="shared" si="1648"/>
        <v/>
      </c>
      <c r="AG10686" s="17">
        <v>1</v>
      </c>
      <c r="AH10686">
        <f t="shared" si="1651"/>
        <v>2.8</v>
      </c>
      <c r="AI10686">
        <v>0.14499999999999999</v>
      </c>
      <c r="AJ10686">
        <f t="shared" si="1652"/>
        <v>0.40599999999999997</v>
      </c>
      <c r="AK10686" t="str">
        <f t="shared" si="1653"/>
        <v/>
      </c>
      <c r="AL10686" t="str">
        <f t="shared" si="1655"/>
        <v/>
      </c>
    </row>
    <row r="10687" spans="1:39" x14ac:dyDescent="0.2">
      <c r="A10687" t="s">
        <v>6018</v>
      </c>
      <c r="B10687" t="s">
        <v>33</v>
      </c>
      <c r="C10687" t="s">
        <v>6019</v>
      </c>
      <c r="D10687" s="1">
        <v>36171</v>
      </c>
      <c r="E10687" s="1">
        <v>43951</v>
      </c>
      <c r="F10687" t="s">
        <v>19</v>
      </c>
      <c r="I10687">
        <v>100</v>
      </c>
      <c r="J10687">
        <v>0</v>
      </c>
      <c r="K10687">
        <v>0</v>
      </c>
      <c r="L10687">
        <v>3091</v>
      </c>
      <c r="M10687">
        <v>3091</v>
      </c>
      <c r="N10687" t="s">
        <v>20</v>
      </c>
      <c r="O10687" t="s">
        <v>21</v>
      </c>
      <c r="P10687" t="s">
        <v>28</v>
      </c>
      <c r="Q10687" t="s">
        <v>34233</v>
      </c>
      <c r="R10687" t="s">
        <v>34233</v>
      </c>
      <c r="S10687" t="s">
        <v>32628</v>
      </c>
      <c r="T10687" t="s">
        <v>34351</v>
      </c>
      <c r="AD10687" t="str">
        <f t="shared" si="1647"/>
        <v/>
      </c>
      <c r="AE10687" t="str">
        <f t="shared" si="1650"/>
        <v/>
      </c>
      <c r="AF10687" t="str">
        <f t="shared" si="1648"/>
        <v/>
      </c>
      <c r="AG10687" s="17">
        <v>21</v>
      </c>
      <c r="AH10687">
        <f t="shared" si="1651"/>
        <v>58.8</v>
      </c>
      <c r="AI10687">
        <v>0.14499999999999999</v>
      </c>
      <c r="AJ10687">
        <f t="shared" si="1652"/>
        <v>8.5259999999999998</v>
      </c>
      <c r="AK10687" t="str">
        <f t="shared" si="1653"/>
        <v/>
      </c>
      <c r="AL10687" t="str">
        <f t="shared" si="1655"/>
        <v/>
      </c>
    </row>
    <row r="10688" spans="1:39" x14ac:dyDescent="0.2">
      <c r="A10688" t="s">
        <v>20700</v>
      </c>
      <c r="B10688" t="s">
        <v>33</v>
      </c>
      <c r="C10688" t="s">
        <v>20701</v>
      </c>
      <c r="D10688" s="1">
        <v>38471</v>
      </c>
      <c r="E10688" s="1">
        <v>43456</v>
      </c>
      <c r="F10688" t="s">
        <v>470</v>
      </c>
      <c r="G10688" t="s">
        <v>19</v>
      </c>
      <c r="I10688">
        <v>85</v>
      </c>
      <c r="J10688">
        <v>15</v>
      </c>
      <c r="K10688">
        <v>0</v>
      </c>
      <c r="L10688">
        <v>4851</v>
      </c>
      <c r="M10688">
        <v>4851</v>
      </c>
      <c r="N10688" t="s">
        <v>20</v>
      </c>
      <c r="O10688" t="s">
        <v>20702</v>
      </c>
      <c r="P10688" t="s">
        <v>28</v>
      </c>
      <c r="Q10688" t="s">
        <v>34233</v>
      </c>
      <c r="R10688" t="s">
        <v>34233</v>
      </c>
      <c r="S10688" t="s">
        <v>32627</v>
      </c>
      <c r="T10688" t="s">
        <v>34638</v>
      </c>
      <c r="U10688" t="s">
        <v>33693</v>
      </c>
      <c r="V10688" t="s">
        <v>32685</v>
      </c>
      <c r="W10688">
        <v>1600</v>
      </c>
      <c r="X10688">
        <v>3</v>
      </c>
      <c r="Y10688">
        <v>1</v>
      </c>
      <c r="Z10688">
        <f>4080+720</f>
        <v>4800</v>
      </c>
      <c r="AA10688" t="s">
        <v>33694</v>
      </c>
      <c r="AC10688">
        <v>24</v>
      </c>
      <c r="AD10688" t="str">
        <f t="shared" si="1647"/>
        <v/>
      </c>
      <c r="AE10688" t="str">
        <f t="shared" si="1650"/>
        <v/>
      </c>
      <c r="AF10688" t="str">
        <f t="shared" si="1648"/>
        <v/>
      </c>
      <c r="AG10688">
        <f>IF((S10688&lt;&gt;"tühi")*(AC10688&lt;&gt;""),AC10688,"")</f>
        <v>24</v>
      </c>
      <c r="AH10688">
        <f t="shared" si="1651"/>
        <v>67.199999999999989</v>
      </c>
      <c r="AI10688">
        <v>0.14499999999999999</v>
      </c>
      <c r="AJ10688">
        <v>5</v>
      </c>
      <c r="AK10688" t="str">
        <f t="shared" si="1653"/>
        <v/>
      </c>
      <c r="AL10688" t="str">
        <f t="shared" si="1655"/>
        <v/>
      </c>
      <c r="AM10688" t="s">
        <v>34123</v>
      </c>
    </row>
    <row r="10689" spans="1:39" x14ac:dyDescent="0.2">
      <c r="A10689" t="s">
        <v>20743</v>
      </c>
      <c r="B10689" t="s">
        <v>33</v>
      </c>
      <c r="C10689" t="s">
        <v>20744</v>
      </c>
      <c r="D10689" s="1">
        <v>38471</v>
      </c>
      <c r="E10689" s="1">
        <v>43957</v>
      </c>
      <c r="F10689" t="s">
        <v>470</v>
      </c>
      <c r="I10689">
        <v>100</v>
      </c>
      <c r="J10689">
        <v>0</v>
      </c>
      <c r="K10689">
        <v>0</v>
      </c>
      <c r="L10689">
        <v>1215</v>
      </c>
      <c r="M10689">
        <v>1215</v>
      </c>
      <c r="N10689" t="s">
        <v>20</v>
      </c>
      <c r="O10689" t="s">
        <v>20745</v>
      </c>
      <c r="P10689" t="s">
        <v>28</v>
      </c>
      <c r="Q10689" t="s">
        <v>34233</v>
      </c>
      <c r="R10689" t="s">
        <v>34233</v>
      </c>
      <c r="S10689" t="s">
        <v>32627</v>
      </c>
      <c r="T10689" t="s">
        <v>34233</v>
      </c>
      <c r="U10689" t="s">
        <v>32854</v>
      </c>
      <c r="V10689" t="s">
        <v>32685</v>
      </c>
      <c r="W10689">
        <v>150</v>
      </c>
      <c r="X10689">
        <v>1</v>
      </c>
      <c r="Y10689">
        <v>1</v>
      </c>
      <c r="Z10689">
        <v>150</v>
      </c>
      <c r="AA10689">
        <v>6</v>
      </c>
      <c r="AD10689" t="str">
        <f t="shared" si="1647"/>
        <v/>
      </c>
      <c r="AE10689" t="str">
        <f t="shared" si="1650"/>
        <v/>
      </c>
      <c r="AF10689">
        <f t="shared" si="1648"/>
        <v>150</v>
      </c>
      <c r="AG10689" t="str">
        <f>IF((S10689&lt;&gt;"tühi")*(AC10689&lt;&gt;""),AC10689,"")</f>
        <v/>
      </c>
      <c r="AH10689" t="str">
        <f t="shared" si="1651"/>
        <v/>
      </c>
      <c r="AI10689">
        <v>0.14499999999999999</v>
      </c>
      <c r="AJ10689" t="str">
        <f t="shared" si="1652"/>
        <v/>
      </c>
      <c r="AK10689" t="str">
        <f t="shared" si="1653"/>
        <v/>
      </c>
      <c r="AL10689" t="str">
        <f t="shared" si="1655"/>
        <v/>
      </c>
    </row>
    <row r="10690" spans="1:39" x14ac:dyDescent="0.2">
      <c r="A10690" t="s">
        <v>17920</v>
      </c>
      <c r="B10690" t="s">
        <v>33</v>
      </c>
      <c r="C10690" t="s">
        <v>17921</v>
      </c>
      <c r="D10690" s="1">
        <v>37923</v>
      </c>
      <c r="E10690" s="1">
        <v>43456</v>
      </c>
      <c r="F10690" t="s">
        <v>2354</v>
      </c>
      <c r="I10690">
        <v>100</v>
      </c>
      <c r="J10690">
        <v>0</v>
      </c>
      <c r="K10690">
        <v>0</v>
      </c>
      <c r="L10690">
        <v>13829</v>
      </c>
      <c r="M10690">
        <v>13829</v>
      </c>
      <c r="N10690" t="s">
        <v>20</v>
      </c>
      <c r="O10690" t="s">
        <v>17922</v>
      </c>
      <c r="P10690" t="s">
        <v>44</v>
      </c>
      <c r="Q10690" t="s">
        <v>34233</v>
      </c>
      <c r="R10690" t="s">
        <v>34233</v>
      </c>
      <c r="S10690" t="s">
        <v>32627</v>
      </c>
      <c r="T10690" t="s">
        <v>34380</v>
      </c>
      <c r="U10690" t="s">
        <v>32682</v>
      </c>
      <c r="V10690" t="s">
        <v>33695</v>
      </c>
      <c r="W10690">
        <v>2020</v>
      </c>
      <c r="X10690">
        <v>2</v>
      </c>
      <c r="Y10690">
        <v>2</v>
      </c>
      <c r="Z10690">
        <f>W10690*X10690</f>
        <v>4040</v>
      </c>
      <c r="AA10690">
        <v>11</v>
      </c>
      <c r="AB10690">
        <v>15</v>
      </c>
      <c r="AD10690" t="str">
        <f t="shared" si="1647"/>
        <v/>
      </c>
      <c r="AE10690" t="str">
        <f t="shared" si="1650"/>
        <v/>
      </c>
      <c r="AF10690">
        <f t="shared" si="1648"/>
        <v>4040</v>
      </c>
      <c r="AG10690" t="str">
        <f>IF((S10690&lt;&gt;"tühi")*(AC10690&lt;&gt;""),AC10690,"")</f>
        <v/>
      </c>
      <c r="AH10690" t="str">
        <f t="shared" si="1651"/>
        <v/>
      </c>
      <c r="AI10690">
        <v>0.14499999999999999</v>
      </c>
      <c r="AJ10690" t="str">
        <f t="shared" si="1652"/>
        <v/>
      </c>
      <c r="AK10690" t="str">
        <f t="shared" si="1653"/>
        <v/>
      </c>
      <c r="AL10690" t="str">
        <f t="shared" si="1655"/>
        <v/>
      </c>
      <c r="AM10690" t="s">
        <v>34124</v>
      </c>
    </row>
    <row r="10691" spans="1:39" x14ac:dyDescent="0.2">
      <c r="A10691" t="s">
        <v>6016</v>
      </c>
      <c r="B10691" t="s">
        <v>33</v>
      </c>
      <c r="C10691" t="s">
        <v>6017</v>
      </c>
      <c r="D10691" s="1">
        <v>36171</v>
      </c>
      <c r="E10691" s="1">
        <v>43456</v>
      </c>
      <c r="F10691" t="s">
        <v>19</v>
      </c>
      <c r="I10691">
        <v>100</v>
      </c>
      <c r="J10691">
        <v>0</v>
      </c>
      <c r="K10691">
        <v>0</v>
      </c>
      <c r="L10691">
        <v>3973</v>
      </c>
      <c r="M10691">
        <v>3973</v>
      </c>
      <c r="N10691" t="s">
        <v>20</v>
      </c>
      <c r="O10691" t="s">
        <v>21</v>
      </c>
      <c r="P10691" t="s">
        <v>22</v>
      </c>
      <c r="Q10691" t="s">
        <v>34233</v>
      </c>
      <c r="R10691" t="s">
        <v>34233</v>
      </c>
      <c r="S10691" t="s">
        <v>32628</v>
      </c>
      <c r="T10691" t="s">
        <v>34349</v>
      </c>
      <c r="AD10691" t="str">
        <f t="shared" ref="AD10691:AD10754" si="1656">IF((S10691="tühi")*(F10691&lt;&gt;"Elamumaa")*(G10691&lt;&gt;"Elamumaa")*(H10691&lt;&gt;"Elamumaa"),IF(Z10691=0,"",Z10691),"")</f>
        <v/>
      </c>
      <c r="AE10691" t="str">
        <f t="shared" si="1650"/>
        <v/>
      </c>
      <c r="AF10691" t="str">
        <f t="shared" ref="AF10691:AF10754" si="1657">IF((S10691&lt;&gt;"tühi")*(F10691&lt;&gt;"Elamumaa")*(G10691&lt;&gt;"Elamumaa")*(H10691&lt;&gt;"Elamumaa"),IF(Z10691=0,"",Z10691),"")</f>
        <v/>
      </c>
      <c r="AG10691" s="17">
        <v>1</v>
      </c>
      <c r="AH10691">
        <f t="shared" si="1651"/>
        <v>2.8</v>
      </c>
      <c r="AI10691">
        <v>0.14499999999999999</v>
      </c>
      <c r="AJ10691">
        <f t="shared" si="1652"/>
        <v>0.40599999999999997</v>
      </c>
      <c r="AK10691" t="str">
        <f t="shared" si="1653"/>
        <v/>
      </c>
      <c r="AL10691" t="str">
        <f t="shared" si="1655"/>
        <v/>
      </c>
    </row>
    <row r="10692" spans="1:39" x14ac:dyDescent="0.2">
      <c r="A10692" t="s">
        <v>5924</v>
      </c>
      <c r="B10692" t="s">
        <v>33</v>
      </c>
      <c r="C10692" t="s">
        <v>5925</v>
      </c>
      <c r="D10692" s="1">
        <v>36171</v>
      </c>
      <c r="E10692" s="1">
        <v>43951</v>
      </c>
      <c r="F10692" t="s">
        <v>19</v>
      </c>
      <c r="I10692">
        <v>100</v>
      </c>
      <c r="J10692">
        <v>0</v>
      </c>
      <c r="K10692">
        <v>0</v>
      </c>
      <c r="L10692">
        <v>3168</v>
      </c>
      <c r="M10692">
        <v>3168</v>
      </c>
      <c r="N10692" t="s">
        <v>20</v>
      </c>
      <c r="O10692" t="s">
        <v>21</v>
      </c>
      <c r="P10692" t="s">
        <v>28</v>
      </c>
      <c r="Q10692" t="s">
        <v>34233</v>
      </c>
      <c r="R10692" t="s">
        <v>34233</v>
      </c>
      <c r="S10692" t="s">
        <v>33808</v>
      </c>
      <c r="T10692" t="s">
        <v>34351</v>
      </c>
      <c r="AD10692" t="str">
        <f t="shared" si="1656"/>
        <v/>
      </c>
      <c r="AE10692" t="str">
        <f t="shared" si="1650"/>
        <v/>
      </c>
      <c r="AF10692" t="str">
        <f t="shared" si="1657"/>
        <v/>
      </c>
      <c r="AG10692" s="17">
        <v>8</v>
      </c>
      <c r="AH10692">
        <f t="shared" si="1651"/>
        <v>22.4</v>
      </c>
      <c r="AI10692">
        <v>0.14499999999999999</v>
      </c>
      <c r="AJ10692">
        <f t="shared" si="1652"/>
        <v>3.2479999999999998</v>
      </c>
      <c r="AK10692" t="str">
        <f t="shared" si="1653"/>
        <v/>
      </c>
      <c r="AL10692" t="str">
        <f t="shared" si="1655"/>
        <v/>
      </c>
    </row>
    <row r="10693" spans="1:39" x14ac:dyDescent="0.2">
      <c r="A10693" t="s">
        <v>20170</v>
      </c>
      <c r="B10693" t="s">
        <v>33</v>
      </c>
      <c r="C10693" t="s">
        <v>20171</v>
      </c>
      <c r="D10693" s="1">
        <v>38337</v>
      </c>
      <c r="E10693" s="1">
        <v>43456</v>
      </c>
      <c r="F10693" t="s">
        <v>889</v>
      </c>
      <c r="I10693">
        <v>100</v>
      </c>
      <c r="J10693">
        <v>0</v>
      </c>
      <c r="K10693">
        <v>0</v>
      </c>
      <c r="L10693">
        <v>7610</v>
      </c>
      <c r="M10693">
        <v>7610</v>
      </c>
      <c r="N10693" t="s">
        <v>20</v>
      </c>
      <c r="O10693" t="s">
        <v>20172</v>
      </c>
      <c r="P10693" t="s">
        <v>28</v>
      </c>
      <c r="Q10693" t="s">
        <v>34233</v>
      </c>
      <c r="R10693" t="s">
        <v>34233</v>
      </c>
      <c r="S10693" t="s">
        <v>33942</v>
      </c>
      <c r="T10693" t="s">
        <v>34233</v>
      </c>
      <c r="AD10693" t="str">
        <f t="shared" si="1656"/>
        <v/>
      </c>
      <c r="AE10693" t="str">
        <f t="shared" si="1650"/>
        <v/>
      </c>
      <c r="AF10693" t="str">
        <f t="shared" si="1657"/>
        <v/>
      </c>
      <c r="AG10693" t="str">
        <f t="shared" ref="AG10693:AG10712" si="1658">IF((S10693&lt;&gt;"tühi")*(AC10693&lt;&gt;""),AC10693,"")</f>
        <v/>
      </c>
      <c r="AH10693" t="str">
        <f t="shared" si="1651"/>
        <v/>
      </c>
      <c r="AI10693">
        <v>0.14499999999999999</v>
      </c>
      <c r="AJ10693" t="str">
        <f t="shared" si="1652"/>
        <v/>
      </c>
      <c r="AK10693" t="str">
        <f t="shared" si="1653"/>
        <v/>
      </c>
      <c r="AL10693" t="str">
        <f t="shared" si="1655"/>
        <v/>
      </c>
    </row>
    <row r="10694" spans="1:39" x14ac:dyDescent="0.2">
      <c r="A10694" t="s">
        <v>9193</v>
      </c>
      <c r="B10694" t="s">
        <v>33</v>
      </c>
      <c r="C10694" t="s">
        <v>9194</v>
      </c>
      <c r="D10694" s="1">
        <v>36299</v>
      </c>
      <c r="E10694" s="1">
        <v>43456</v>
      </c>
      <c r="F10694" t="s">
        <v>19</v>
      </c>
      <c r="I10694">
        <v>100</v>
      </c>
      <c r="J10694">
        <v>0</v>
      </c>
      <c r="K10694">
        <v>0</v>
      </c>
      <c r="L10694">
        <v>35</v>
      </c>
      <c r="M10694">
        <v>35</v>
      </c>
      <c r="N10694" t="s">
        <v>20</v>
      </c>
      <c r="O10694" t="s">
        <v>9195</v>
      </c>
      <c r="P10694" t="s">
        <v>28</v>
      </c>
      <c r="Q10694" t="s">
        <v>34233</v>
      </c>
      <c r="R10694" t="s">
        <v>34233</v>
      </c>
      <c r="S10694" t="s">
        <v>32627</v>
      </c>
      <c r="T10694" t="s">
        <v>34387</v>
      </c>
      <c r="AD10694" t="str">
        <f t="shared" si="1656"/>
        <v/>
      </c>
      <c r="AE10694" t="str">
        <f t="shared" si="1650"/>
        <v/>
      </c>
      <c r="AF10694" t="str">
        <f t="shared" si="1657"/>
        <v/>
      </c>
      <c r="AG10694" t="str">
        <f t="shared" si="1658"/>
        <v/>
      </c>
      <c r="AH10694" t="str">
        <f t="shared" si="1651"/>
        <v/>
      </c>
      <c r="AI10694">
        <v>0.14499999999999999</v>
      </c>
      <c r="AJ10694" t="str">
        <f t="shared" si="1652"/>
        <v/>
      </c>
      <c r="AK10694" t="str">
        <f t="shared" si="1653"/>
        <v/>
      </c>
      <c r="AL10694" t="str">
        <f t="shared" si="1655"/>
        <v/>
      </c>
    </row>
    <row r="10695" spans="1:39" x14ac:dyDescent="0.2">
      <c r="A10695" t="s">
        <v>8508</v>
      </c>
      <c r="B10695" t="s">
        <v>33</v>
      </c>
      <c r="C10695" t="s">
        <v>8509</v>
      </c>
      <c r="D10695" s="1">
        <v>36299</v>
      </c>
      <c r="E10695" s="1">
        <v>43456</v>
      </c>
      <c r="F10695" t="s">
        <v>19</v>
      </c>
      <c r="I10695">
        <v>100</v>
      </c>
      <c r="J10695">
        <v>0</v>
      </c>
      <c r="K10695">
        <v>0</v>
      </c>
      <c r="L10695">
        <v>33</v>
      </c>
      <c r="M10695">
        <v>33</v>
      </c>
      <c r="N10695" t="s">
        <v>20</v>
      </c>
      <c r="O10695" t="s">
        <v>8510</v>
      </c>
      <c r="P10695" t="s">
        <v>28</v>
      </c>
      <c r="Q10695" t="s">
        <v>34233</v>
      </c>
      <c r="R10695" t="s">
        <v>34233</v>
      </c>
      <c r="S10695" t="s">
        <v>32627</v>
      </c>
      <c r="T10695" t="s">
        <v>34387</v>
      </c>
      <c r="AD10695" t="str">
        <f t="shared" si="1656"/>
        <v/>
      </c>
      <c r="AE10695" t="str">
        <f t="shared" si="1650"/>
        <v/>
      </c>
      <c r="AF10695" t="str">
        <f t="shared" si="1657"/>
        <v/>
      </c>
      <c r="AG10695" t="str">
        <f t="shared" si="1658"/>
        <v/>
      </c>
      <c r="AH10695" t="str">
        <f t="shared" si="1651"/>
        <v/>
      </c>
      <c r="AI10695">
        <v>0.14499999999999999</v>
      </c>
      <c r="AJ10695" t="str">
        <f t="shared" si="1652"/>
        <v/>
      </c>
      <c r="AK10695" t="str">
        <f t="shared" si="1653"/>
        <v/>
      </c>
      <c r="AL10695" t="str">
        <f t="shared" si="1655"/>
        <v/>
      </c>
    </row>
    <row r="10696" spans="1:39" x14ac:dyDescent="0.2">
      <c r="A10696" t="s">
        <v>8511</v>
      </c>
      <c r="B10696" t="s">
        <v>33</v>
      </c>
      <c r="C10696" t="s">
        <v>8512</v>
      </c>
      <c r="D10696" s="1">
        <v>36299</v>
      </c>
      <c r="E10696" s="1">
        <v>43456</v>
      </c>
      <c r="F10696" t="s">
        <v>19</v>
      </c>
      <c r="I10696">
        <v>100</v>
      </c>
      <c r="J10696">
        <v>0</v>
      </c>
      <c r="K10696">
        <v>0</v>
      </c>
      <c r="L10696">
        <v>33</v>
      </c>
      <c r="M10696">
        <v>33</v>
      </c>
      <c r="N10696" t="s">
        <v>20</v>
      </c>
      <c r="O10696" t="s">
        <v>8513</v>
      </c>
      <c r="P10696" t="s">
        <v>28</v>
      </c>
      <c r="Q10696" t="s">
        <v>34233</v>
      </c>
      <c r="R10696" t="s">
        <v>34233</v>
      </c>
      <c r="S10696" t="s">
        <v>32627</v>
      </c>
      <c r="T10696" t="s">
        <v>34387</v>
      </c>
      <c r="AD10696" t="str">
        <f t="shared" si="1656"/>
        <v/>
      </c>
      <c r="AE10696" t="str">
        <f t="shared" si="1650"/>
        <v/>
      </c>
      <c r="AF10696" t="str">
        <f t="shared" si="1657"/>
        <v/>
      </c>
      <c r="AG10696" t="str">
        <f t="shared" si="1658"/>
        <v/>
      </c>
      <c r="AH10696" t="str">
        <f t="shared" si="1651"/>
        <v/>
      </c>
      <c r="AI10696">
        <v>0.14499999999999999</v>
      </c>
      <c r="AJ10696" t="str">
        <f t="shared" si="1652"/>
        <v/>
      </c>
      <c r="AK10696" t="str">
        <f t="shared" si="1653"/>
        <v/>
      </c>
      <c r="AL10696" t="str">
        <f t="shared" si="1655"/>
        <v/>
      </c>
    </row>
    <row r="10697" spans="1:39" x14ac:dyDescent="0.2">
      <c r="A10697" t="s">
        <v>8514</v>
      </c>
      <c r="B10697" t="s">
        <v>33</v>
      </c>
      <c r="C10697" t="s">
        <v>8515</v>
      </c>
      <c r="D10697" s="1">
        <v>36299</v>
      </c>
      <c r="E10697" s="1">
        <v>43456</v>
      </c>
      <c r="F10697" t="s">
        <v>19</v>
      </c>
      <c r="I10697">
        <v>100</v>
      </c>
      <c r="J10697">
        <v>0</v>
      </c>
      <c r="K10697">
        <v>0</v>
      </c>
      <c r="L10697">
        <v>33</v>
      </c>
      <c r="M10697">
        <v>33</v>
      </c>
      <c r="N10697" t="s">
        <v>20</v>
      </c>
      <c r="O10697" t="s">
        <v>8516</v>
      </c>
      <c r="P10697" t="s">
        <v>28</v>
      </c>
      <c r="Q10697" t="s">
        <v>34233</v>
      </c>
      <c r="R10697" t="s">
        <v>34233</v>
      </c>
      <c r="S10697" t="s">
        <v>32627</v>
      </c>
      <c r="T10697" t="s">
        <v>34696</v>
      </c>
      <c r="AD10697" t="str">
        <f t="shared" si="1656"/>
        <v/>
      </c>
      <c r="AE10697" t="str">
        <f t="shared" si="1650"/>
        <v/>
      </c>
      <c r="AF10697" t="str">
        <f t="shared" si="1657"/>
        <v/>
      </c>
      <c r="AG10697" t="str">
        <f t="shared" si="1658"/>
        <v/>
      </c>
      <c r="AH10697" t="str">
        <f t="shared" si="1651"/>
        <v/>
      </c>
      <c r="AI10697">
        <v>0.14499999999999999</v>
      </c>
      <c r="AJ10697" t="str">
        <f t="shared" si="1652"/>
        <v/>
      </c>
      <c r="AK10697" t="str">
        <f t="shared" si="1653"/>
        <v/>
      </c>
      <c r="AL10697" t="str">
        <f t="shared" si="1655"/>
        <v/>
      </c>
    </row>
    <row r="10698" spans="1:39" x14ac:dyDescent="0.2">
      <c r="A10698" t="s">
        <v>8517</v>
      </c>
      <c r="B10698" t="s">
        <v>33</v>
      </c>
      <c r="C10698" t="s">
        <v>8518</v>
      </c>
      <c r="D10698" s="1">
        <v>36299</v>
      </c>
      <c r="E10698" s="1">
        <v>43456</v>
      </c>
      <c r="F10698" t="s">
        <v>19</v>
      </c>
      <c r="I10698">
        <v>100</v>
      </c>
      <c r="J10698">
        <v>0</v>
      </c>
      <c r="K10698">
        <v>0</v>
      </c>
      <c r="L10698">
        <v>33</v>
      </c>
      <c r="M10698">
        <v>33</v>
      </c>
      <c r="N10698" t="s">
        <v>20</v>
      </c>
      <c r="O10698" t="s">
        <v>8519</v>
      </c>
      <c r="P10698" t="s">
        <v>28</v>
      </c>
      <c r="Q10698" t="s">
        <v>34233</v>
      </c>
      <c r="R10698" t="s">
        <v>34233</v>
      </c>
      <c r="S10698" t="s">
        <v>32627</v>
      </c>
      <c r="T10698" t="s">
        <v>34387</v>
      </c>
      <c r="AD10698" t="str">
        <f t="shared" si="1656"/>
        <v/>
      </c>
      <c r="AE10698" t="str">
        <f t="shared" si="1650"/>
        <v/>
      </c>
      <c r="AF10698" t="str">
        <f t="shared" si="1657"/>
        <v/>
      </c>
      <c r="AG10698" t="str">
        <f t="shared" si="1658"/>
        <v/>
      </c>
      <c r="AH10698" t="str">
        <f t="shared" si="1651"/>
        <v/>
      </c>
      <c r="AI10698">
        <v>0.14499999999999999</v>
      </c>
      <c r="AJ10698" t="str">
        <f t="shared" si="1652"/>
        <v/>
      </c>
      <c r="AK10698" t="str">
        <f t="shared" si="1653"/>
        <v/>
      </c>
      <c r="AL10698" t="str">
        <f t="shared" si="1655"/>
        <v/>
      </c>
    </row>
    <row r="10699" spans="1:39" x14ac:dyDescent="0.2">
      <c r="A10699" t="s">
        <v>8520</v>
      </c>
      <c r="B10699" t="s">
        <v>33</v>
      </c>
      <c r="C10699" t="s">
        <v>8521</v>
      </c>
      <c r="D10699" s="1">
        <v>36299</v>
      </c>
      <c r="E10699" s="1">
        <v>43456</v>
      </c>
      <c r="F10699" t="s">
        <v>19</v>
      </c>
      <c r="I10699">
        <v>100</v>
      </c>
      <c r="J10699">
        <v>0</v>
      </c>
      <c r="K10699">
        <v>0</v>
      </c>
      <c r="L10699">
        <v>33</v>
      </c>
      <c r="M10699">
        <v>33</v>
      </c>
      <c r="N10699" t="s">
        <v>20</v>
      </c>
      <c r="O10699" t="s">
        <v>8522</v>
      </c>
      <c r="P10699" t="s">
        <v>28</v>
      </c>
      <c r="Q10699" t="s">
        <v>34233</v>
      </c>
      <c r="R10699" t="s">
        <v>34233</v>
      </c>
      <c r="S10699" t="s">
        <v>32627</v>
      </c>
      <c r="T10699" t="s">
        <v>34387</v>
      </c>
      <c r="AD10699" t="str">
        <f t="shared" si="1656"/>
        <v/>
      </c>
      <c r="AE10699" t="str">
        <f t="shared" si="1650"/>
        <v/>
      </c>
      <c r="AF10699" t="str">
        <f t="shared" si="1657"/>
        <v/>
      </c>
      <c r="AG10699" t="str">
        <f t="shared" si="1658"/>
        <v/>
      </c>
      <c r="AH10699" t="str">
        <f t="shared" si="1651"/>
        <v/>
      </c>
      <c r="AI10699">
        <v>0.14499999999999999</v>
      </c>
      <c r="AJ10699" t="str">
        <f t="shared" si="1652"/>
        <v/>
      </c>
      <c r="AK10699" t="str">
        <f t="shared" si="1653"/>
        <v/>
      </c>
      <c r="AL10699" t="str">
        <f t="shared" si="1655"/>
        <v/>
      </c>
    </row>
    <row r="10700" spans="1:39" x14ac:dyDescent="0.2">
      <c r="A10700" t="s">
        <v>8523</v>
      </c>
      <c r="B10700" t="s">
        <v>33</v>
      </c>
      <c r="C10700" t="s">
        <v>8524</v>
      </c>
      <c r="D10700" s="1">
        <v>36299</v>
      </c>
      <c r="E10700" s="1">
        <v>43456</v>
      </c>
      <c r="F10700" t="s">
        <v>19</v>
      </c>
      <c r="I10700">
        <v>100</v>
      </c>
      <c r="J10700">
        <v>0</v>
      </c>
      <c r="K10700">
        <v>0</v>
      </c>
      <c r="L10700">
        <v>33</v>
      </c>
      <c r="M10700">
        <v>33</v>
      </c>
      <c r="N10700" t="s">
        <v>20</v>
      </c>
      <c r="O10700" t="s">
        <v>8525</v>
      </c>
      <c r="P10700" t="s">
        <v>28</v>
      </c>
      <c r="Q10700" t="s">
        <v>34233</v>
      </c>
      <c r="R10700" t="s">
        <v>34233</v>
      </c>
      <c r="S10700" t="s">
        <v>32627</v>
      </c>
      <c r="T10700" t="s">
        <v>34387</v>
      </c>
      <c r="AD10700" t="str">
        <f t="shared" si="1656"/>
        <v/>
      </c>
      <c r="AE10700" t="str">
        <f t="shared" si="1650"/>
        <v/>
      </c>
      <c r="AF10700" t="str">
        <f t="shared" si="1657"/>
        <v/>
      </c>
      <c r="AG10700" t="str">
        <f t="shared" si="1658"/>
        <v/>
      </c>
      <c r="AH10700" t="str">
        <f t="shared" si="1651"/>
        <v/>
      </c>
      <c r="AI10700">
        <v>0.14499999999999999</v>
      </c>
      <c r="AJ10700" t="str">
        <f t="shared" si="1652"/>
        <v/>
      </c>
      <c r="AK10700" t="str">
        <f t="shared" si="1653"/>
        <v/>
      </c>
      <c r="AL10700" t="str">
        <f t="shared" si="1655"/>
        <v/>
      </c>
    </row>
    <row r="10701" spans="1:39" x14ac:dyDescent="0.2">
      <c r="A10701" t="s">
        <v>8526</v>
      </c>
      <c r="B10701" t="s">
        <v>33</v>
      </c>
      <c r="C10701" t="s">
        <v>8527</v>
      </c>
      <c r="D10701" s="1">
        <v>36299</v>
      </c>
      <c r="E10701" s="1">
        <v>43456</v>
      </c>
      <c r="F10701" t="s">
        <v>19</v>
      </c>
      <c r="I10701">
        <v>100</v>
      </c>
      <c r="J10701">
        <v>0</v>
      </c>
      <c r="K10701">
        <v>0</v>
      </c>
      <c r="L10701">
        <v>35</v>
      </c>
      <c r="M10701">
        <v>35</v>
      </c>
      <c r="N10701" t="s">
        <v>20</v>
      </c>
      <c r="O10701" t="s">
        <v>8528</v>
      </c>
      <c r="P10701" t="s">
        <v>28</v>
      </c>
      <c r="Q10701" t="s">
        <v>34233</v>
      </c>
      <c r="R10701" t="s">
        <v>34233</v>
      </c>
      <c r="S10701" t="s">
        <v>32627</v>
      </c>
      <c r="T10701" t="s">
        <v>34387</v>
      </c>
      <c r="AD10701" t="str">
        <f t="shared" si="1656"/>
        <v/>
      </c>
      <c r="AE10701" t="str">
        <f t="shared" si="1650"/>
        <v/>
      </c>
      <c r="AF10701" t="str">
        <f t="shared" si="1657"/>
        <v/>
      </c>
      <c r="AG10701" t="str">
        <f t="shared" si="1658"/>
        <v/>
      </c>
      <c r="AH10701" t="str">
        <f t="shared" si="1651"/>
        <v/>
      </c>
      <c r="AI10701">
        <v>0.14499999999999999</v>
      </c>
      <c r="AJ10701" t="str">
        <f t="shared" si="1652"/>
        <v/>
      </c>
      <c r="AK10701" t="str">
        <f t="shared" si="1653"/>
        <v/>
      </c>
      <c r="AL10701" t="str">
        <f t="shared" si="1655"/>
        <v/>
      </c>
    </row>
    <row r="10702" spans="1:39" x14ac:dyDescent="0.2">
      <c r="A10702" t="s">
        <v>9196</v>
      </c>
      <c r="B10702" t="s">
        <v>33</v>
      </c>
      <c r="C10702" t="s">
        <v>9197</v>
      </c>
      <c r="D10702" s="1">
        <v>36299</v>
      </c>
      <c r="E10702" s="1">
        <v>43456</v>
      </c>
      <c r="F10702" t="s">
        <v>19</v>
      </c>
      <c r="I10702">
        <v>100</v>
      </c>
      <c r="J10702">
        <v>0</v>
      </c>
      <c r="K10702">
        <v>0</v>
      </c>
      <c r="L10702">
        <v>33</v>
      </c>
      <c r="M10702">
        <v>33</v>
      </c>
      <c r="N10702" t="s">
        <v>20</v>
      </c>
      <c r="O10702" t="s">
        <v>9198</v>
      </c>
      <c r="P10702" t="s">
        <v>28</v>
      </c>
      <c r="Q10702" t="s">
        <v>34233</v>
      </c>
      <c r="R10702" t="s">
        <v>34233</v>
      </c>
      <c r="S10702" t="s">
        <v>32627</v>
      </c>
      <c r="T10702" t="s">
        <v>34387</v>
      </c>
      <c r="AD10702" t="str">
        <f t="shared" si="1656"/>
        <v/>
      </c>
      <c r="AE10702" t="str">
        <f t="shared" si="1650"/>
        <v/>
      </c>
      <c r="AF10702" t="str">
        <f t="shared" si="1657"/>
        <v/>
      </c>
      <c r="AG10702" t="str">
        <f t="shared" si="1658"/>
        <v/>
      </c>
      <c r="AH10702" t="str">
        <f t="shared" si="1651"/>
        <v/>
      </c>
      <c r="AI10702">
        <v>0.14499999999999999</v>
      </c>
      <c r="AJ10702" t="str">
        <f t="shared" si="1652"/>
        <v/>
      </c>
      <c r="AK10702" t="str">
        <f t="shared" si="1653"/>
        <v/>
      </c>
      <c r="AL10702" t="str">
        <f t="shared" si="1655"/>
        <v/>
      </c>
    </row>
    <row r="10703" spans="1:39" x14ac:dyDescent="0.2">
      <c r="A10703" t="s">
        <v>9199</v>
      </c>
      <c r="B10703" t="s">
        <v>33</v>
      </c>
      <c r="C10703" t="s">
        <v>9200</v>
      </c>
      <c r="D10703" s="1">
        <v>36299</v>
      </c>
      <c r="E10703" s="1">
        <v>43456</v>
      </c>
      <c r="F10703" t="s">
        <v>19</v>
      </c>
      <c r="I10703">
        <v>100</v>
      </c>
      <c r="J10703">
        <v>0</v>
      </c>
      <c r="K10703">
        <v>0</v>
      </c>
      <c r="L10703">
        <v>33</v>
      </c>
      <c r="M10703">
        <v>33</v>
      </c>
      <c r="N10703" t="s">
        <v>20</v>
      </c>
      <c r="O10703" t="s">
        <v>9201</v>
      </c>
      <c r="P10703" t="s">
        <v>28</v>
      </c>
      <c r="Q10703" t="s">
        <v>34233</v>
      </c>
      <c r="R10703" t="s">
        <v>34233</v>
      </c>
      <c r="S10703" t="s">
        <v>32627</v>
      </c>
      <c r="T10703" t="s">
        <v>34387</v>
      </c>
      <c r="AD10703" t="str">
        <f t="shared" si="1656"/>
        <v/>
      </c>
      <c r="AE10703" t="str">
        <f t="shared" si="1650"/>
        <v/>
      </c>
      <c r="AF10703" t="str">
        <f t="shared" si="1657"/>
        <v/>
      </c>
      <c r="AG10703" t="str">
        <f t="shared" si="1658"/>
        <v/>
      </c>
      <c r="AH10703" t="str">
        <f t="shared" si="1651"/>
        <v/>
      </c>
      <c r="AI10703">
        <v>0.14499999999999999</v>
      </c>
      <c r="AJ10703" t="str">
        <f t="shared" si="1652"/>
        <v/>
      </c>
      <c r="AK10703" t="str">
        <f t="shared" si="1653"/>
        <v/>
      </c>
      <c r="AL10703" t="str">
        <f t="shared" si="1655"/>
        <v/>
      </c>
    </row>
    <row r="10704" spans="1:39" x14ac:dyDescent="0.2">
      <c r="A10704" t="s">
        <v>9202</v>
      </c>
      <c r="B10704" t="s">
        <v>33</v>
      </c>
      <c r="C10704" t="s">
        <v>9203</v>
      </c>
      <c r="D10704" s="1">
        <v>36299</v>
      </c>
      <c r="E10704" s="1">
        <v>43456</v>
      </c>
      <c r="F10704" t="s">
        <v>19</v>
      </c>
      <c r="I10704">
        <v>100</v>
      </c>
      <c r="J10704">
        <v>0</v>
      </c>
      <c r="K10704">
        <v>0</v>
      </c>
      <c r="L10704">
        <v>33</v>
      </c>
      <c r="M10704">
        <v>33</v>
      </c>
      <c r="N10704" t="s">
        <v>20</v>
      </c>
      <c r="O10704" t="s">
        <v>9204</v>
      </c>
      <c r="P10704" t="s">
        <v>28</v>
      </c>
      <c r="Q10704" t="s">
        <v>34233</v>
      </c>
      <c r="R10704" t="s">
        <v>34233</v>
      </c>
      <c r="S10704" t="s">
        <v>32627</v>
      </c>
      <c r="T10704" t="s">
        <v>34387</v>
      </c>
      <c r="AD10704" t="str">
        <f t="shared" si="1656"/>
        <v/>
      </c>
      <c r="AE10704" t="str">
        <f t="shared" si="1650"/>
        <v/>
      </c>
      <c r="AF10704" t="str">
        <f t="shared" si="1657"/>
        <v/>
      </c>
      <c r="AG10704" t="str">
        <f t="shared" si="1658"/>
        <v/>
      </c>
      <c r="AH10704" t="str">
        <f t="shared" si="1651"/>
        <v/>
      </c>
      <c r="AI10704">
        <v>0.14499999999999999</v>
      </c>
      <c r="AJ10704" t="str">
        <f t="shared" si="1652"/>
        <v/>
      </c>
      <c r="AK10704" t="str">
        <f t="shared" si="1653"/>
        <v/>
      </c>
      <c r="AL10704" t="str">
        <f t="shared" si="1655"/>
        <v/>
      </c>
    </row>
    <row r="10705" spans="1:38" x14ac:dyDescent="0.2">
      <c r="A10705" t="s">
        <v>9205</v>
      </c>
      <c r="B10705" t="s">
        <v>33</v>
      </c>
      <c r="C10705" t="s">
        <v>9206</v>
      </c>
      <c r="D10705" s="1">
        <v>36299</v>
      </c>
      <c r="E10705" s="1">
        <v>43456</v>
      </c>
      <c r="F10705" t="s">
        <v>19</v>
      </c>
      <c r="I10705">
        <v>100</v>
      </c>
      <c r="J10705">
        <v>0</v>
      </c>
      <c r="K10705">
        <v>0</v>
      </c>
      <c r="L10705">
        <v>33</v>
      </c>
      <c r="M10705">
        <v>33</v>
      </c>
      <c r="N10705" t="s">
        <v>20</v>
      </c>
      <c r="O10705" t="s">
        <v>9207</v>
      </c>
      <c r="P10705" t="s">
        <v>28</v>
      </c>
      <c r="Q10705" t="s">
        <v>34233</v>
      </c>
      <c r="R10705" t="s">
        <v>34233</v>
      </c>
      <c r="S10705" t="s">
        <v>32627</v>
      </c>
      <c r="T10705" t="s">
        <v>34387</v>
      </c>
      <c r="AD10705" t="str">
        <f t="shared" si="1656"/>
        <v/>
      </c>
      <c r="AE10705" t="str">
        <f t="shared" si="1650"/>
        <v/>
      </c>
      <c r="AF10705" t="str">
        <f t="shared" si="1657"/>
        <v/>
      </c>
      <c r="AG10705" t="str">
        <f t="shared" si="1658"/>
        <v/>
      </c>
      <c r="AH10705" t="str">
        <f t="shared" si="1651"/>
        <v/>
      </c>
      <c r="AI10705">
        <v>0.14499999999999999</v>
      </c>
      <c r="AJ10705" t="str">
        <f t="shared" si="1652"/>
        <v/>
      </c>
      <c r="AK10705" t="str">
        <f t="shared" si="1653"/>
        <v/>
      </c>
      <c r="AL10705" t="str">
        <f t="shared" si="1655"/>
        <v/>
      </c>
    </row>
    <row r="10706" spans="1:38" x14ac:dyDescent="0.2">
      <c r="A10706" t="s">
        <v>9208</v>
      </c>
      <c r="B10706" t="s">
        <v>33</v>
      </c>
      <c r="C10706" t="s">
        <v>9209</v>
      </c>
      <c r="D10706" s="1">
        <v>36299</v>
      </c>
      <c r="E10706" s="1">
        <v>43456</v>
      </c>
      <c r="F10706" t="s">
        <v>19</v>
      </c>
      <c r="I10706">
        <v>100</v>
      </c>
      <c r="J10706">
        <v>0</v>
      </c>
      <c r="K10706">
        <v>0</v>
      </c>
      <c r="L10706">
        <v>33</v>
      </c>
      <c r="M10706">
        <v>33</v>
      </c>
      <c r="N10706" t="s">
        <v>20</v>
      </c>
      <c r="O10706" t="s">
        <v>9210</v>
      </c>
      <c r="P10706" t="s">
        <v>28</v>
      </c>
      <c r="Q10706" t="s">
        <v>34233</v>
      </c>
      <c r="R10706" t="s">
        <v>34233</v>
      </c>
      <c r="S10706" t="s">
        <v>32627</v>
      </c>
      <c r="T10706" t="s">
        <v>34387</v>
      </c>
      <c r="AD10706" t="str">
        <f t="shared" si="1656"/>
        <v/>
      </c>
      <c r="AE10706" t="str">
        <f t="shared" si="1650"/>
        <v/>
      </c>
      <c r="AF10706" t="str">
        <f t="shared" si="1657"/>
        <v/>
      </c>
      <c r="AG10706" t="str">
        <f t="shared" si="1658"/>
        <v/>
      </c>
      <c r="AH10706" t="str">
        <f t="shared" si="1651"/>
        <v/>
      </c>
      <c r="AI10706">
        <v>0.14499999999999999</v>
      </c>
      <c r="AJ10706" t="str">
        <f t="shared" si="1652"/>
        <v/>
      </c>
      <c r="AK10706" t="str">
        <f t="shared" si="1653"/>
        <v/>
      </c>
      <c r="AL10706" t="str">
        <f t="shared" si="1655"/>
        <v/>
      </c>
    </row>
    <row r="10707" spans="1:38" x14ac:dyDescent="0.2">
      <c r="A10707" t="s">
        <v>8448</v>
      </c>
      <c r="B10707" t="s">
        <v>33</v>
      </c>
      <c r="C10707" t="s">
        <v>8449</v>
      </c>
      <c r="D10707" s="1">
        <v>36299</v>
      </c>
      <c r="E10707" s="1">
        <v>43456</v>
      </c>
      <c r="F10707" t="s">
        <v>19</v>
      </c>
      <c r="I10707">
        <v>100</v>
      </c>
      <c r="J10707">
        <v>0</v>
      </c>
      <c r="K10707">
        <v>0</v>
      </c>
      <c r="L10707">
        <v>33</v>
      </c>
      <c r="M10707">
        <v>33</v>
      </c>
      <c r="N10707" t="s">
        <v>20</v>
      </c>
      <c r="O10707" t="s">
        <v>8450</v>
      </c>
      <c r="P10707" t="s">
        <v>28</v>
      </c>
      <c r="Q10707" t="s">
        <v>34233</v>
      </c>
      <c r="R10707" t="s">
        <v>34233</v>
      </c>
      <c r="S10707" t="s">
        <v>32627</v>
      </c>
      <c r="T10707" t="s">
        <v>34387</v>
      </c>
      <c r="AD10707" t="str">
        <f t="shared" si="1656"/>
        <v/>
      </c>
      <c r="AE10707" t="str">
        <f t="shared" si="1650"/>
        <v/>
      </c>
      <c r="AF10707" t="str">
        <f t="shared" si="1657"/>
        <v/>
      </c>
      <c r="AG10707" t="str">
        <f t="shared" si="1658"/>
        <v/>
      </c>
      <c r="AH10707" t="str">
        <f t="shared" si="1651"/>
        <v/>
      </c>
      <c r="AI10707">
        <v>0.14499999999999999</v>
      </c>
      <c r="AJ10707" t="str">
        <f t="shared" si="1652"/>
        <v/>
      </c>
      <c r="AK10707" t="str">
        <f t="shared" si="1653"/>
        <v/>
      </c>
      <c r="AL10707" t="str">
        <f t="shared" si="1655"/>
        <v/>
      </c>
    </row>
    <row r="10708" spans="1:38" x14ac:dyDescent="0.2">
      <c r="A10708" t="s">
        <v>8529</v>
      </c>
      <c r="B10708" t="s">
        <v>33</v>
      </c>
      <c r="C10708" t="s">
        <v>8530</v>
      </c>
      <c r="D10708" s="1">
        <v>36299</v>
      </c>
      <c r="E10708" s="1">
        <v>43456</v>
      </c>
      <c r="F10708" t="s">
        <v>19</v>
      </c>
      <c r="I10708">
        <v>100</v>
      </c>
      <c r="J10708">
        <v>0</v>
      </c>
      <c r="K10708">
        <v>0</v>
      </c>
      <c r="L10708">
        <v>33</v>
      </c>
      <c r="M10708">
        <v>33</v>
      </c>
      <c r="N10708" t="s">
        <v>20</v>
      </c>
      <c r="O10708" t="s">
        <v>8531</v>
      </c>
      <c r="P10708" t="s">
        <v>28</v>
      </c>
      <c r="Q10708" t="s">
        <v>34233</v>
      </c>
      <c r="R10708" t="s">
        <v>34233</v>
      </c>
      <c r="S10708" t="s">
        <v>32627</v>
      </c>
      <c r="T10708" t="s">
        <v>34758</v>
      </c>
      <c r="AD10708" t="str">
        <f t="shared" si="1656"/>
        <v/>
      </c>
      <c r="AE10708" t="str">
        <f t="shared" si="1650"/>
        <v/>
      </c>
      <c r="AF10708" t="str">
        <f t="shared" si="1657"/>
        <v/>
      </c>
      <c r="AG10708" t="str">
        <f t="shared" si="1658"/>
        <v/>
      </c>
      <c r="AH10708" t="str">
        <f t="shared" si="1651"/>
        <v/>
      </c>
      <c r="AI10708">
        <v>0.14499999999999999</v>
      </c>
      <c r="AJ10708" t="str">
        <f t="shared" si="1652"/>
        <v/>
      </c>
      <c r="AK10708" t="str">
        <f t="shared" si="1653"/>
        <v/>
      </c>
      <c r="AL10708" t="str">
        <f t="shared" si="1655"/>
        <v/>
      </c>
    </row>
    <row r="10709" spans="1:38" x14ac:dyDescent="0.2">
      <c r="A10709" t="s">
        <v>8451</v>
      </c>
      <c r="B10709" t="s">
        <v>33</v>
      </c>
      <c r="C10709" t="s">
        <v>8452</v>
      </c>
      <c r="D10709" s="1">
        <v>36299</v>
      </c>
      <c r="E10709" s="1">
        <v>43456</v>
      </c>
      <c r="F10709" t="s">
        <v>19</v>
      </c>
      <c r="I10709">
        <v>100</v>
      </c>
      <c r="J10709">
        <v>0</v>
      </c>
      <c r="K10709">
        <v>0</v>
      </c>
      <c r="L10709">
        <v>33</v>
      </c>
      <c r="M10709">
        <v>33</v>
      </c>
      <c r="N10709" t="s">
        <v>20</v>
      </c>
      <c r="O10709" t="s">
        <v>8453</v>
      </c>
      <c r="P10709" t="s">
        <v>28</v>
      </c>
      <c r="Q10709" t="s">
        <v>34233</v>
      </c>
      <c r="R10709" t="s">
        <v>34233</v>
      </c>
      <c r="S10709" t="s">
        <v>32627</v>
      </c>
      <c r="T10709" t="s">
        <v>34387</v>
      </c>
      <c r="AD10709" t="str">
        <f t="shared" si="1656"/>
        <v/>
      </c>
      <c r="AE10709" t="str">
        <f t="shared" si="1650"/>
        <v/>
      </c>
      <c r="AF10709" t="str">
        <f t="shared" si="1657"/>
        <v/>
      </c>
      <c r="AG10709" t="str">
        <f t="shared" si="1658"/>
        <v/>
      </c>
      <c r="AH10709" t="str">
        <f t="shared" si="1651"/>
        <v/>
      </c>
      <c r="AI10709">
        <v>0.14499999999999999</v>
      </c>
      <c r="AJ10709" t="str">
        <f t="shared" si="1652"/>
        <v/>
      </c>
      <c r="AK10709" t="str">
        <f t="shared" si="1653"/>
        <v/>
      </c>
      <c r="AL10709" t="str">
        <f t="shared" si="1655"/>
        <v/>
      </c>
    </row>
    <row r="10710" spans="1:38" x14ac:dyDescent="0.2">
      <c r="A10710" t="s">
        <v>11391</v>
      </c>
      <c r="B10710" t="s">
        <v>33</v>
      </c>
      <c r="C10710" t="s">
        <v>11392</v>
      </c>
      <c r="D10710" s="1">
        <v>36567</v>
      </c>
      <c r="E10710" s="1">
        <v>44546</v>
      </c>
      <c r="F10710" t="s">
        <v>470</v>
      </c>
      <c r="G10710" t="s">
        <v>19</v>
      </c>
      <c r="I10710">
        <v>50</v>
      </c>
      <c r="J10710">
        <v>50</v>
      </c>
      <c r="K10710">
        <v>0</v>
      </c>
      <c r="L10710">
        <v>3030</v>
      </c>
      <c r="M10710">
        <v>3030</v>
      </c>
      <c r="N10710" t="s">
        <v>20</v>
      </c>
      <c r="O10710" t="s">
        <v>11393</v>
      </c>
      <c r="P10710" t="s">
        <v>28</v>
      </c>
      <c r="Q10710" t="s">
        <v>34233</v>
      </c>
      <c r="R10710" t="s">
        <v>34233</v>
      </c>
      <c r="S10710" t="s">
        <v>33797</v>
      </c>
      <c r="T10710" t="s">
        <v>34759</v>
      </c>
      <c r="AD10710" t="str">
        <f t="shared" si="1656"/>
        <v/>
      </c>
      <c r="AE10710" t="str">
        <f t="shared" ref="AE10710:AE10773" si="1659">IF((S10710="tühi")*(AC10710&lt;&gt;""),AC10710,"")</f>
        <v/>
      </c>
      <c r="AF10710" t="str">
        <f t="shared" si="1657"/>
        <v/>
      </c>
      <c r="AG10710" t="str">
        <f t="shared" si="1658"/>
        <v/>
      </c>
      <c r="AH10710" t="str">
        <f t="shared" si="1651"/>
        <v/>
      </c>
      <c r="AI10710">
        <v>0.14499999999999999</v>
      </c>
      <c r="AJ10710" t="str">
        <f t="shared" si="1652"/>
        <v/>
      </c>
      <c r="AK10710" t="str">
        <f t="shared" si="1653"/>
        <v/>
      </c>
      <c r="AL10710" t="str">
        <f t="shared" si="1655"/>
        <v/>
      </c>
    </row>
    <row r="10711" spans="1:38" x14ac:dyDescent="0.2">
      <c r="A10711" t="s">
        <v>27980</v>
      </c>
      <c r="B10711" t="s">
        <v>33</v>
      </c>
      <c r="C10711" t="s">
        <v>27981</v>
      </c>
      <c r="D10711" s="1">
        <v>42117</v>
      </c>
      <c r="E10711" s="1">
        <v>43456</v>
      </c>
      <c r="F10711" t="s">
        <v>26</v>
      </c>
      <c r="I10711">
        <v>100</v>
      </c>
      <c r="J10711">
        <v>0</v>
      </c>
      <c r="K10711">
        <v>0</v>
      </c>
      <c r="L10711">
        <v>98</v>
      </c>
      <c r="M10711">
        <v>98</v>
      </c>
      <c r="N10711" t="s">
        <v>20</v>
      </c>
      <c r="O10711" t="s">
        <v>27982</v>
      </c>
      <c r="P10711" t="s">
        <v>44</v>
      </c>
      <c r="Q10711" t="s">
        <v>34233</v>
      </c>
      <c r="R10711" t="s">
        <v>34233</v>
      </c>
      <c r="S10711" t="s">
        <v>32627</v>
      </c>
      <c r="T10711" t="s">
        <v>34233</v>
      </c>
      <c r="AD10711" t="str">
        <f t="shared" si="1656"/>
        <v/>
      </c>
      <c r="AE10711" t="str">
        <f t="shared" si="1659"/>
        <v/>
      </c>
      <c r="AF10711" t="str">
        <f t="shared" si="1657"/>
        <v/>
      </c>
      <c r="AG10711" t="str">
        <f t="shared" si="1658"/>
        <v/>
      </c>
      <c r="AH10711" t="str">
        <f t="shared" si="1651"/>
        <v/>
      </c>
      <c r="AI10711">
        <v>0.14499999999999999</v>
      </c>
      <c r="AJ10711" t="str">
        <f t="shared" si="1652"/>
        <v/>
      </c>
      <c r="AK10711" t="str">
        <f t="shared" si="1653"/>
        <v/>
      </c>
      <c r="AL10711" t="str">
        <f t="shared" si="1655"/>
        <v/>
      </c>
    </row>
    <row r="10712" spans="1:38" x14ac:dyDescent="0.2">
      <c r="A10712" t="s">
        <v>26491</v>
      </c>
      <c r="B10712" t="s">
        <v>33</v>
      </c>
      <c r="C10712" t="s">
        <v>26492</v>
      </c>
      <c r="D10712" s="1">
        <v>41253</v>
      </c>
      <c r="E10712" s="1">
        <v>43951</v>
      </c>
      <c r="F10712" t="s">
        <v>26</v>
      </c>
      <c r="I10712">
        <v>100</v>
      </c>
      <c r="J10712">
        <v>0</v>
      </c>
      <c r="K10712">
        <v>0</v>
      </c>
      <c r="L10712">
        <v>2284</v>
      </c>
      <c r="M10712">
        <v>2284</v>
      </c>
      <c r="N10712" t="s">
        <v>20</v>
      </c>
      <c r="O10712" t="s">
        <v>26493</v>
      </c>
      <c r="P10712" t="s">
        <v>44</v>
      </c>
      <c r="Q10712" t="s">
        <v>34233</v>
      </c>
      <c r="R10712" t="s">
        <v>34233</v>
      </c>
      <c r="S10712" t="s">
        <v>34233</v>
      </c>
      <c r="T10712" t="s">
        <v>34233</v>
      </c>
      <c r="AD10712" t="str">
        <f t="shared" si="1656"/>
        <v/>
      </c>
      <c r="AE10712" t="str">
        <f t="shared" si="1659"/>
        <v/>
      </c>
      <c r="AF10712" t="str">
        <f t="shared" si="1657"/>
        <v/>
      </c>
      <c r="AG10712" t="str">
        <f t="shared" si="1658"/>
        <v/>
      </c>
      <c r="AH10712" t="str">
        <f t="shared" si="1651"/>
        <v/>
      </c>
      <c r="AI10712">
        <v>0.14499999999999999</v>
      </c>
      <c r="AJ10712" t="str">
        <f t="shared" si="1652"/>
        <v/>
      </c>
      <c r="AK10712" t="str">
        <f t="shared" si="1653"/>
        <v/>
      </c>
      <c r="AL10712" t="str">
        <f t="shared" si="1655"/>
        <v/>
      </c>
    </row>
    <row r="10713" spans="1:38" x14ac:dyDescent="0.2">
      <c r="A10713" t="s">
        <v>1488</v>
      </c>
      <c r="B10713" t="s">
        <v>33</v>
      </c>
      <c r="C10713" t="s">
        <v>1489</v>
      </c>
      <c r="D10713" s="1">
        <v>35562</v>
      </c>
      <c r="E10713" s="1">
        <v>43456</v>
      </c>
      <c r="F10713" t="s">
        <v>19</v>
      </c>
      <c r="I10713">
        <v>100</v>
      </c>
      <c r="J10713">
        <v>0</v>
      </c>
      <c r="K10713">
        <v>0</v>
      </c>
      <c r="L10713">
        <v>1519</v>
      </c>
      <c r="M10713">
        <v>1519</v>
      </c>
      <c r="N10713" t="s">
        <v>20</v>
      </c>
      <c r="O10713" t="s">
        <v>1490</v>
      </c>
      <c r="P10713" t="s">
        <v>28</v>
      </c>
      <c r="Q10713" t="s">
        <v>34233</v>
      </c>
      <c r="R10713" t="s">
        <v>34233</v>
      </c>
      <c r="S10713" t="s">
        <v>32628</v>
      </c>
      <c r="T10713" t="s">
        <v>34357</v>
      </c>
      <c r="AD10713" t="str">
        <f t="shared" si="1656"/>
        <v/>
      </c>
      <c r="AE10713" t="str">
        <f t="shared" si="1659"/>
        <v/>
      </c>
      <c r="AF10713" t="str">
        <f t="shared" si="1657"/>
        <v/>
      </c>
      <c r="AG10713" s="17">
        <v>1</v>
      </c>
      <c r="AH10713">
        <f t="shared" si="1651"/>
        <v>2.8</v>
      </c>
      <c r="AI10713">
        <v>0.14499999999999999</v>
      </c>
      <c r="AJ10713">
        <f t="shared" si="1652"/>
        <v>0.40599999999999997</v>
      </c>
      <c r="AK10713" t="str">
        <f t="shared" si="1653"/>
        <v/>
      </c>
      <c r="AL10713" t="str">
        <f t="shared" si="1655"/>
        <v/>
      </c>
    </row>
    <row r="10714" spans="1:38" x14ac:dyDescent="0.2">
      <c r="A10714" t="s">
        <v>14757</v>
      </c>
      <c r="B10714" t="s">
        <v>33</v>
      </c>
      <c r="C10714" t="s">
        <v>14758</v>
      </c>
      <c r="D10714" s="1">
        <v>37314</v>
      </c>
      <c r="E10714" s="1">
        <v>44546</v>
      </c>
      <c r="F10714" t="s">
        <v>19</v>
      </c>
      <c r="I10714">
        <v>100</v>
      </c>
      <c r="J10714">
        <v>0</v>
      </c>
      <c r="K10714">
        <v>0</v>
      </c>
      <c r="L10714">
        <v>2100</v>
      </c>
      <c r="M10714">
        <v>2100</v>
      </c>
      <c r="N10714" t="s">
        <v>20</v>
      </c>
      <c r="O10714" t="s">
        <v>14759</v>
      </c>
      <c r="P10714" t="s">
        <v>28</v>
      </c>
      <c r="Q10714" t="s">
        <v>34233</v>
      </c>
      <c r="R10714" t="s">
        <v>34233</v>
      </c>
      <c r="S10714" t="s">
        <v>32628</v>
      </c>
      <c r="T10714" t="s">
        <v>34349</v>
      </c>
      <c r="AD10714" t="str">
        <f t="shared" si="1656"/>
        <v/>
      </c>
      <c r="AE10714" t="str">
        <f t="shared" si="1659"/>
        <v/>
      </c>
      <c r="AF10714" t="str">
        <f t="shared" si="1657"/>
        <v/>
      </c>
      <c r="AG10714" s="17">
        <v>1</v>
      </c>
      <c r="AH10714">
        <f t="shared" si="1651"/>
        <v>2.8</v>
      </c>
      <c r="AI10714">
        <v>0.14499999999999999</v>
      </c>
      <c r="AJ10714">
        <f t="shared" si="1652"/>
        <v>0.40599999999999997</v>
      </c>
      <c r="AK10714" t="str">
        <f t="shared" si="1653"/>
        <v/>
      </c>
      <c r="AL10714" t="str">
        <f t="shared" si="1655"/>
        <v/>
      </c>
    </row>
    <row r="10715" spans="1:38" x14ac:dyDescent="0.2">
      <c r="A10715" t="s">
        <v>26605</v>
      </c>
      <c r="B10715" t="s">
        <v>33</v>
      </c>
      <c r="C10715" t="s">
        <v>26606</v>
      </c>
      <c r="D10715" s="1">
        <v>41382</v>
      </c>
      <c r="E10715" s="1">
        <v>43456</v>
      </c>
      <c r="F10715" t="s">
        <v>19</v>
      </c>
      <c r="I10715">
        <v>100</v>
      </c>
      <c r="J10715">
        <v>0</v>
      </c>
      <c r="K10715">
        <v>0</v>
      </c>
      <c r="L10715">
        <v>1478</v>
      </c>
      <c r="M10715">
        <v>1478</v>
      </c>
      <c r="N10715" t="s">
        <v>20</v>
      </c>
      <c r="O10715" t="s">
        <v>26607</v>
      </c>
      <c r="P10715" t="s">
        <v>28</v>
      </c>
      <c r="Q10715" t="s">
        <v>34233</v>
      </c>
      <c r="R10715" t="s">
        <v>34233</v>
      </c>
      <c r="S10715" t="s">
        <v>33797</v>
      </c>
      <c r="T10715" t="s">
        <v>32634</v>
      </c>
      <c r="AD10715" t="str">
        <f t="shared" si="1656"/>
        <v/>
      </c>
      <c r="AE10715" t="str">
        <f t="shared" si="1659"/>
        <v/>
      </c>
      <c r="AF10715" t="str">
        <f t="shared" si="1657"/>
        <v/>
      </c>
      <c r="AG10715" s="17">
        <v>1</v>
      </c>
      <c r="AH10715">
        <f t="shared" si="1651"/>
        <v>2.8</v>
      </c>
      <c r="AI10715">
        <v>0.14499999999999999</v>
      </c>
      <c r="AJ10715">
        <f t="shared" si="1652"/>
        <v>0.40599999999999997</v>
      </c>
      <c r="AK10715" t="str">
        <f t="shared" si="1653"/>
        <v/>
      </c>
      <c r="AL10715" t="str">
        <f t="shared" si="1655"/>
        <v/>
      </c>
    </row>
    <row r="10716" spans="1:38" x14ac:dyDescent="0.2">
      <c r="A10716" t="s">
        <v>1581</v>
      </c>
      <c r="B10716" t="s">
        <v>33</v>
      </c>
      <c r="C10716" t="s">
        <v>1582</v>
      </c>
      <c r="D10716" s="1">
        <v>35583</v>
      </c>
      <c r="E10716" s="1">
        <v>43951</v>
      </c>
      <c r="F10716" t="s">
        <v>19</v>
      </c>
      <c r="I10716">
        <v>100</v>
      </c>
      <c r="J10716">
        <v>0</v>
      </c>
      <c r="K10716">
        <v>0</v>
      </c>
      <c r="L10716">
        <v>1525</v>
      </c>
      <c r="M10716">
        <v>1525</v>
      </c>
      <c r="N10716" t="s">
        <v>20</v>
      </c>
      <c r="O10716" t="s">
        <v>1583</v>
      </c>
      <c r="P10716" t="s">
        <v>28</v>
      </c>
      <c r="Q10716" t="s">
        <v>34233</v>
      </c>
      <c r="R10716" t="s">
        <v>34233</v>
      </c>
      <c r="S10716" t="s">
        <v>33800</v>
      </c>
      <c r="T10716" t="s">
        <v>34349</v>
      </c>
      <c r="AD10716" t="str">
        <f t="shared" si="1656"/>
        <v/>
      </c>
      <c r="AE10716" t="str">
        <f t="shared" si="1659"/>
        <v/>
      </c>
      <c r="AF10716" t="str">
        <f t="shared" si="1657"/>
        <v/>
      </c>
      <c r="AG10716" s="17">
        <v>1</v>
      </c>
      <c r="AH10716">
        <f t="shared" si="1651"/>
        <v>2.8</v>
      </c>
      <c r="AI10716">
        <v>0.14499999999999999</v>
      </c>
      <c r="AJ10716">
        <f t="shared" si="1652"/>
        <v>0.40599999999999997</v>
      </c>
      <c r="AK10716" t="str">
        <f t="shared" si="1653"/>
        <v/>
      </c>
      <c r="AL10716" t="str">
        <f t="shared" si="1655"/>
        <v/>
      </c>
    </row>
    <row r="10717" spans="1:38" x14ac:dyDescent="0.2">
      <c r="A10717" t="s">
        <v>9088</v>
      </c>
      <c r="B10717" t="s">
        <v>33</v>
      </c>
      <c r="C10717" t="s">
        <v>9089</v>
      </c>
      <c r="D10717" s="1">
        <v>36243</v>
      </c>
      <c r="E10717" s="1">
        <v>43456</v>
      </c>
      <c r="F10717" t="s">
        <v>19</v>
      </c>
      <c r="I10717">
        <v>100</v>
      </c>
      <c r="J10717">
        <v>0</v>
      </c>
      <c r="K10717">
        <v>0</v>
      </c>
      <c r="L10717">
        <v>1497</v>
      </c>
      <c r="M10717">
        <v>1497</v>
      </c>
      <c r="N10717" t="s">
        <v>20</v>
      </c>
      <c r="O10717" t="s">
        <v>9090</v>
      </c>
      <c r="P10717" t="s">
        <v>28</v>
      </c>
      <c r="Q10717" t="s">
        <v>34233</v>
      </c>
      <c r="R10717" t="s">
        <v>34233</v>
      </c>
      <c r="S10717" t="s">
        <v>33797</v>
      </c>
      <c r="T10717" t="s">
        <v>34349</v>
      </c>
      <c r="AD10717" t="str">
        <f t="shared" si="1656"/>
        <v/>
      </c>
      <c r="AE10717" t="str">
        <f t="shared" si="1659"/>
        <v/>
      </c>
      <c r="AF10717" t="str">
        <f t="shared" si="1657"/>
        <v/>
      </c>
      <c r="AG10717" s="17">
        <v>1</v>
      </c>
      <c r="AH10717">
        <f t="shared" si="1651"/>
        <v>2.8</v>
      </c>
      <c r="AI10717">
        <v>0.14499999999999999</v>
      </c>
      <c r="AJ10717">
        <f t="shared" si="1652"/>
        <v>0.40599999999999997</v>
      </c>
      <c r="AK10717" t="str">
        <f t="shared" si="1653"/>
        <v/>
      </c>
      <c r="AL10717" t="str">
        <f t="shared" si="1655"/>
        <v/>
      </c>
    </row>
    <row r="10718" spans="1:38" x14ac:dyDescent="0.2">
      <c r="A10718" t="s">
        <v>2880</v>
      </c>
      <c r="B10718" t="s">
        <v>33</v>
      </c>
      <c r="C10718" t="s">
        <v>2881</v>
      </c>
      <c r="D10718" s="1">
        <v>35817</v>
      </c>
      <c r="E10718" s="1">
        <v>43456</v>
      </c>
      <c r="F10718" t="s">
        <v>19</v>
      </c>
      <c r="I10718">
        <v>100</v>
      </c>
      <c r="J10718">
        <v>0</v>
      </c>
      <c r="K10718">
        <v>0</v>
      </c>
      <c r="L10718">
        <v>1094</v>
      </c>
      <c r="M10718">
        <v>1094</v>
      </c>
      <c r="N10718" t="s">
        <v>20</v>
      </c>
      <c r="O10718" t="s">
        <v>2882</v>
      </c>
      <c r="P10718" t="s">
        <v>28</v>
      </c>
      <c r="Q10718" t="s">
        <v>34233</v>
      </c>
      <c r="R10718" t="s">
        <v>34233</v>
      </c>
      <c r="S10718" t="s">
        <v>32628</v>
      </c>
      <c r="T10718" t="s">
        <v>34349</v>
      </c>
      <c r="AD10718" t="str">
        <f t="shared" si="1656"/>
        <v/>
      </c>
      <c r="AE10718" t="str">
        <f t="shared" si="1659"/>
        <v/>
      </c>
      <c r="AF10718" t="str">
        <f t="shared" si="1657"/>
        <v/>
      </c>
      <c r="AG10718" s="17">
        <v>1</v>
      </c>
      <c r="AH10718">
        <f t="shared" si="1651"/>
        <v>2.8</v>
      </c>
      <c r="AI10718">
        <v>0.14499999999999999</v>
      </c>
      <c r="AJ10718">
        <f t="shared" si="1652"/>
        <v>0.40599999999999997</v>
      </c>
      <c r="AK10718" t="str">
        <f t="shared" si="1653"/>
        <v/>
      </c>
      <c r="AL10718" t="str">
        <f t="shared" si="1655"/>
        <v/>
      </c>
    </row>
    <row r="10719" spans="1:38" x14ac:dyDescent="0.2">
      <c r="A10719" t="s">
        <v>8944</v>
      </c>
      <c r="B10719" t="s">
        <v>33</v>
      </c>
      <c r="C10719" t="s">
        <v>8945</v>
      </c>
      <c r="D10719" s="1">
        <v>36243</v>
      </c>
      <c r="E10719" s="1">
        <v>43456</v>
      </c>
      <c r="F10719" t="s">
        <v>19</v>
      </c>
      <c r="I10719">
        <v>100</v>
      </c>
      <c r="J10719">
        <v>0</v>
      </c>
      <c r="K10719">
        <v>0</v>
      </c>
      <c r="L10719">
        <v>1505</v>
      </c>
      <c r="M10719">
        <v>1505</v>
      </c>
      <c r="N10719" t="s">
        <v>20</v>
      </c>
      <c r="O10719" t="s">
        <v>8946</v>
      </c>
      <c r="P10719" t="s">
        <v>28</v>
      </c>
      <c r="Q10719" t="s">
        <v>34233</v>
      </c>
      <c r="R10719" t="s">
        <v>34233</v>
      </c>
      <c r="S10719" t="s">
        <v>32628</v>
      </c>
      <c r="T10719" t="s">
        <v>34349</v>
      </c>
      <c r="AD10719" t="str">
        <f t="shared" si="1656"/>
        <v/>
      </c>
      <c r="AE10719" t="str">
        <f t="shared" si="1659"/>
        <v/>
      </c>
      <c r="AF10719" t="str">
        <f t="shared" si="1657"/>
        <v/>
      </c>
      <c r="AG10719" s="17">
        <v>1</v>
      </c>
      <c r="AH10719">
        <f t="shared" si="1651"/>
        <v>2.8</v>
      </c>
      <c r="AI10719">
        <v>0.14499999999999999</v>
      </c>
      <c r="AJ10719">
        <f t="shared" si="1652"/>
        <v>0.40599999999999997</v>
      </c>
      <c r="AK10719" t="str">
        <f t="shared" si="1653"/>
        <v/>
      </c>
      <c r="AL10719" t="str">
        <f t="shared" si="1655"/>
        <v/>
      </c>
    </row>
    <row r="10720" spans="1:38" x14ac:dyDescent="0.2">
      <c r="A10720" t="s">
        <v>2609</v>
      </c>
      <c r="B10720" t="s">
        <v>33</v>
      </c>
      <c r="C10720" t="s">
        <v>2610</v>
      </c>
      <c r="D10720" s="1">
        <v>35842</v>
      </c>
      <c r="E10720" s="1">
        <v>43456</v>
      </c>
      <c r="F10720" t="s">
        <v>19</v>
      </c>
      <c r="I10720">
        <v>100</v>
      </c>
      <c r="J10720">
        <v>0</v>
      </c>
      <c r="K10720">
        <v>0</v>
      </c>
      <c r="L10720">
        <v>1937</v>
      </c>
      <c r="M10720">
        <v>1937</v>
      </c>
      <c r="N10720" t="s">
        <v>20</v>
      </c>
      <c r="O10720" t="s">
        <v>2611</v>
      </c>
      <c r="P10720" t="s">
        <v>28</v>
      </c>
      <c r="Q10720" t="s">
        <v>34233</v>
      </c>
      <c r="R10720" t="s">
        <v>34233</v>
      </c>
      <c r="S10720" t="s">
        <v>33797</v>
      </c>
      <c r="T10720" t="s">
        <v>34357</v>
      </c>
      <c r="AD10720" t="str">
        <f t="shared" si="1656"/>
        <v/>
      </c>
      <c r="AE10720" t="str">
        <f t="shared" si="1659"/>
        <v/>
      </c>
      <c r="AF10720" t="str">
        <f t="shared" si="1657"/>
        <v/>
      </c>
      <c r="AG10720" s="17">
        <v>1</v>
      </c>
      <c r="AH10720">
        <f t="shared" si="1651"/>
        <v>2.8</v>
      </c>
      <c r="AI10720">
        <v>0.14499999999999999</v>
      </c>
      <c r="AJ10720">
        <f t="shared" si="1652"/>
        <v>0.40599999999999997</v>
      </c>
      <c r="AK10720" t="str">
        <f t="shared" si="1653"/>
        <v/>
      </c>
      <c r="AL10720" t="str">
        <f t="shared" si="1655"/>
        <v/>
      </c>
    </row>
    <row r="10721" spans="1:38" x14ac:dyDescent="0.2">
      <c r="A10721" t="s">
        <v>26428</v>
      </c>
      <c r="B10721" t="s">
        <v>33</v>
      </c>
      <c r="C10721" t="s">
        <v>26429</v>
      </c>
      <c r="D10721" s="1">
        <v>41248</v>
      </c>
      <c r="E10721" s="1">
        <v>44546</v>
      </c>
      <c r="F10721" t="s">
        <v>26</v>
      </c>
      <c r="I10721">
        <v>100</v>
      </c>
      <c r="J10721">
        <v>0</v>
      </c>
      <c r="K10721">
        <v>0</v>
      </c>
      <c r="L10721">
        <v>2186</v>
      </c>
      <c r="M10721">
        <v>2186</v>
      </c>
      <c r="N10721" t="s">
        <v>20</v>
      </c>
      <c r="O10721" t="s">
        <v>26430</v>
      </c>
      <c r="P10721" t="s">
        <v>44</v>
      </c>
      <c r="Q10721" t="s">
        <v>34233</v>
      </c>
      <c r="R10721" t="s">
        <v>34233</v>
      </c>
      <c r="S10721" t="s">
        <v>34233</v>
      </c>
      <c r="T10721" t="s">
        <v>34233</v>
      </c>
      <c r="AD10721" t="str">
        <f t="shared" si="1656"/>
        <v/>
      </c>
      <c r="AE10721" t="str">
        <f t="shared" si="1659"/>
        <v/>
      </c>
      <c r="AF10721" t="str">
        <f t="shared" si="1657"/>
        <v/>
      </c>
      <c r="AG10721" t="str">
        <f>IF((S10721&lt;&gt;"tühi")*(AC10721&lt;&gt;""),AC10721,"")</f>
        <v/>
      </c>
      <c r="AH10721" t="str">
        <f t="shared" si="1651"/>
        <v/>
      </c>
      <c r="AI10721">
        <v>0.14499999999999999</v>
      </c>
      <c r="AJ10721" t="str">
        <f t="shared" si="1652"/>
        <v/>
      </c>
      <c r="AK10721" t="str">
        <f t="shared" si="1653"/>
        <v/>
      </c>
      <c r="AL10721" t="str">
        <f t="shared" si="1655"/>
        <v/>
      </c>
    </row>
    <row r="10722" spans="1:38" x14ac:dyDescent="0.2">
      <c r="A10722" t="s">
        <v>1270</v>
      </c>
      <c r="B10722" t="s">
        <v>33</v>
      </c>
      <c r="C10722" t="s">
        <v>1271</v>
      </c>
      <c r="D10722" s="1">
        <v>35401</v>
      </c>
      <c r="E10722" s="1">
        <v>43456</v>
      </c>
      <c r="F10722" t="s">
        <v>19</v>
      </c>
      <c r="I10722">
        <v>100</v>
      </c>
      <c r="J10722">
        <v>0</v>
      </c>
      <c r="K10722">
        <v>0</v>
      </c>
      <c r="L10722">
        <v>1272</v>
      </c>
      <c r="M10722">
        <v>1272</v>
      </c>
      <c r="N10722" t="s">
        <v>20</v>
      </c>
      <c r="O10722" t="s">
        <v>1272</v>
      </c>
      <c r="P10722" t="s">
        <v>28</v>
      </c>
      <c r="Q10722" t="s">
        <v>34233</v>
      </c>
      <c r="R10722" t="s">
        <v>34233</v>
      </c>
      <c r="S10722" t="s">
        <v>33797</v>
      </c>
      <c r="T10722" t="s">
        <v>34349</v>
      </c>
      <c r="AD10722" t="str">
        <f t="shared" si="1656"/>
        <v/>
      </c>
      <c r="AE10722" t="str">
        <f t="shared" si="1659"/>
        <v/>
      </c>
      <c r="AF10722" t="str">
        <f t="shared" si="1657"/>
        <v/>
      </c>
      <c r="AG10722" s="17">
        <v>1</v>
      </c>
      <c r="AH10722">
        <f t="shared" si="1651"/>
        <v>2.8</v>
      </c>
      <c r="AI10722">
        <v>0.14499999999999999</v>
      </c>
      <c r="AJ10722">
        <f t="shared" si="1652"/>
        <v>0.40599999999999997</v>
      </c>
      <c r="AK10722" t="str">
        <f t="shared" si="1653"/>
        <v/>
      </c>
      <c r="AL10722" t="str">
        <f t="shared" si="1655"/>
        <v/>
      </c>
    </row>
    <row r="10723" spans="1:38" x14ac:dyDescent="0.2">
      <c r="A10723" t="s">
        <v>1320</v>
      </c>
      <c r="B10723" t="s">
        <v>33</v>
      </c>
      <c r="C10723" t="s">
        <v>1321</v>
      </c>
      <c r="D10723" s="1">
        <v>35401</v>
      </c>
      <c r="E10723" s="1">
        <v>43456</v>
      </c>
      <c r="F10723" t="s">
        <v>19</v>
      </c>
      <c r="I10723">
        <v>100</v>
      </c>
      <c r="J10723">
        <v>0</v>
      </c>
      <c r="K10723">
        <v>0</v>
      </c>
      <c r="L10723">
        <v>1206</v>
      </c>
      <c r="M10723">
        <v>1206</v>
      </c>
      <c r="N10723" t="s">
        <v>20</v>
      </c>
      <c r="O10723" t="s">
        <v>1322</v>
      </c>
      <c r="P10723" t="s">
        <v>28</v>
      </c>
      <c r="Q10723" t="s">
        <v>34233</v>
      </c>
      <c r="R10723" t="s">
        <v>34233</v>
      </c>
      <c r="S10723" t="s">
        <v>33797</v>
      </c>
      <c r="T10723" t="s">
        <v>34349</v>
      </c>
      <c r="AD10723" t="str">
        <f t="shared" si="1656"/>
        <v/>
      </c>
      <c r="AE10723" t="str">
        <f t="shared" si="1659"/>
        <v/>
      </c>
      <c r="AF10723" t="str">
        <f t="shared" si="1657"/>
        <v/>
      </c>
      <c r="AG10723" s="17">
        <v>1</v>
      </c>
      <c r="AH10723">
        <f t="shared" si="1651"/>
        <v>2.8</v>
      </c>
      <c r="AI10723">
        <v>0.14499999999999999</v>
      </c>
      <c r="AJ10723">
        <f t="shared" si="1652"/>
        <v>0.40599999999999997</v>
      </c>
      <c r="AK10723" t="str">
        <f t="shared" si="1653"/>
        <v/>
      </c>
      <c r="AL10723" t="str">
        <f t="shared" si="1655"/>
        <v/>
      </c>
    </row>
    <row r="10724" spans="1:38" x14ac:dyDescent="0.2">
      <c r="A10724" t="s">
        <v>1216</v>
      </c>
      <c r="B10724" t="s">
        <v>33</v>
      </c>
      <c r="C10724" t="s">
        <v>1217</v>
      </c>
      <c r="D10724" s="1">
        <v>35401</v>
      </c>
      <c r="E10724" s="1">
        <v>43456</v>
      </c>
      <c r="F10724" t="s">
        <v>19</v>
      </c>
      <c r="I10724">
        <v>100</v>
      </c>
      <c r="J10724">
        <v>0</v>
      </c>
      <c r="K10724">
        <v>0</v>
      </c>
      <c r="L10724">
        <v>1553</v>
      </c>
      <c r="M10724">
        <v>1553</v>
      </c>
      <c r="N10724" t="s">
        <v>20</v>
      </c>
      <c r="O10724" t="s">
        <v>1218</v>
      </c>
      <c r="P10724" t="s">
        <v>28</v>
      </c>
      <c r="Q10724" t="s">
        <v>34233</v>
      </c>
      <c r="R10724" t="s">
        <v>34233</v>
      </c>
      <c r="S10724" t="s">
        <v>32628</v>
      </c>
      <c r="T10724" t="s">
        <v>34349</v>
      </c>
      <c r="AD10724" t="str">
        <f t="shared" si="1656"/>
        <v/>
      </c>
      <c r="AE10724" t="str">
        <f t="shared" si="1659"/>
        <v/>
      </c>
      <c r="AF10724" t="str">
        <f t="shared" si="1657"/>
        <v/>
      </c>
      <c r="AG10724" s="17">
        <v>1</v>
      </c>
      <c r="AH10724">
        <f t="shared" si="1651"/>
        <v>2.8</v>
      </c>
      <c r="AI10724">
        <v>0.14499999999999999</v>
      </c>
      <c r="AJ10724">
        <f t="shared" si="1652"/>
        <v>0.40599999999999997</v>
      </c>
      <c r="AK10724" t="str">
        <f t="shared" si="1653"/>
        <v/>
      </c>
      <c r="AL10724" t="str">
        <f t="shared" si="1655"/>
        <v/>
      </c>
    </row>
    <row r="10725" spans="1:38" x14ac:dyDescent="0.2">
      <c r="A10725" t="s">
        <v>1177</v>
      </c>
      <c r="B10725" t="s">
        <v>33</v>
      </c>
      <c r="C10725" t="s">
        <v>1178</v>
      </c>
      <c r="D10725" s="1">
        <v>35401</v>
      </c>
      <c r="E10725" s="1">
        <v>43456</v>
      </c>
      <c r="F10725" t="s">
        <v>19</v>
      </c>
      <c r="I10725">
        <v>100</v>
      </c>
      <c r="J10725">
        <v>0</v>
      </c>
      <c r="K10725">
        <v>0</v>
      </c>
      <c r="L10725">
        <v>1128</v>
      </c>
      <c r="M10725">
        <v>1128</v>
      </c>
      <c r="N10725" t="s">
        <v>20</v>
      </c>
      <c r="O10725" t="s">
        <v>1179</v>
      </c>
      <c r="P10725" t="s">
        <v>28</v>
      </c>
      <c r="Q10725" t="s">
        <v>34233</v>
      </c>
      <c r="R10725" t="s">
        <v>34233</v>
      </c>
      <c r="S10725" t="s">
        <v>32628</v>
      </c>
      <c r="T10725" t="s">
        <v>34349</v>
      </c>
      <c r="AD10725" t="str">
        <f t="shared" si="1656"/>
        <v/>
      </c>
      <c r="AE10725" t="str">
        <f t="shared" si="1659"/>
        <v/>
      </c>
      <c r="AF10725" t="str">
        <f t="shared" si="1657"/>
        <v/>
      </c>
      <c r="AG10725" s="17">
        <v>1</v>
      </c>
      <c r="AH10725">
        <f t="shared" ref="AH10725:AH10788" si="1660">IF(AG10725="","",AG10725*2.8)</f>
        <v>2.8</v>
      </c>
      <c r="AI10725">
        <v>0.14499999999999999</v>
      </c>
      <c r="AJ10725">
        <f t="shared" ref="AJ10725:AJ10788" si="1661">IF(COUNTBLANK(AH10725),"",AH10725*AI10725)</f>
        <v>0.40599999999999997</v>
      </c>
      <c r="AK10725" t="str">
        <f t="shared" ref="AK10725:AK10788" si="1662">IF(AE10725="","",AE10725*2.8)</f>
        <v/>
      </c>
      <c r="AL10725" t="str">
        <f t="shared" si="1655"/>
        <v/>
      </c>
    </row>
    <row r="10726" spans="1:38" x14ac:dyDescent="0.2">
      <c r="A10726" t="s">
        <v>23746</v>
      </c>
      <c r="B10726" t="s">
        <v>33</v>
      </c>
      <c r="C10726" t="s">
        <v>23747</v>
      </c>
      <c r="D10726" s="1">
        <v>39147</v>
      </c>
      <c r="E10726" s="1">
        <v>43456</v>
      </c>
      <c r="F10726" t="s">
        <v>19</v>
      </c>
      <c r="I10726">
        <v>100</v>
      </c>
      <c r="J10726">
        <v>0</v>
      </c>
      <c r="K10726">
        <v>0</v>
      </c>
      <c r="L10726">
        <v>1089</v>
      </c>
      <c r="M10726">
        <v>1089</v>
      </c>
      <c r="N10726" t="s">
        <v>20</v>
      </c>
      <c r="O10726" t="s">
        <v>23748</v>
      </c>
      <c r="P10726" t="s">
        <v>28</v>
      </c>
      <c r="Q10726" t="s">
        <v>34233</v>
      </c>
      <c r="R10726" t="s">
        <v>34233</v>
      </c>
      <c r="S10726" t="s">
        <v>32628</v>
      </c>
      <c r="T10726" t="s">
        <v>34349</v>
      </c>
      <c r="AD10726" t="str">
        <f t="shared" si="1656"/>
        <v/>
      </c>
      <c r="AE10726" t="str">
        <f t="shared" si="1659"/>
        <v/>
      </c>
      <c r="AF10726" t="str">
        <f t="shared" si="1657"/>
        <v/>
      </c>
      <c r="AG10726" s="17">
        <v>1</v>
      </c>
      <c r="AH10726">
        <f t="shared" si="1660"/>
        <v>2.8</v>
      </c>
      <c r="AI10726">
        <v>0.14499999999999999</v>
      </c>
      <c r="AJ10726">
        <f t="shared" si="1661"/>
        <v>0.40599999999999997</v>
      </c>
      <c r="AK10726" t="str">
        <f t="shared" si="1662"/>
        <v/>
      </c>
      <c r="AL10726" t="str">
        <f t="shared" si="1655"/>
        <v/>
      </c>
    </row>
    <row r="10727" spans="1:38" x14ac:dyDescent="0.2">
      <c r="A10727" t="s">
        <v>1204</v>
      </c>
      <c r="B10727" t="s">
        <v>33</v>
      </c>
      <c r="C10727" t="s">
        <v>1205</v>
      </c>
      <c r="D10727" s="1">
        <v>35401</v>
      </c>
      <c r="E10727" s="1">
        <v>43456</v>
      </c>
      <c r="F10727" t="s">
        <v>19</v>
      </c>
      <c r="I10727">
        <v>100</v>
      </c>
      <c r="J10727">
        <v>0</v>
      </c>
      <c r="K10727">
        <v>0</v>
      </c>
      <c r="L10727">
        <v>1419</v>
      </c>
      <c r="M10727">
        <v>1419</v>
      </c>
      <c r="N10727" t="s">
        <v>20</v>
      </c>
      <c r="O10727" t="s">
        <v>1206</v>
      </c>
      <c r="P10727" t="s">
        <v>28</v>
      </c>
      <c r="Q10727" t="s">
        <v>34233</v>
      </c>
      <c r="R10727" t="s">
        <v>34233</v>
      </c>
      <c r="S10727" t="s">
        <v>33797</v>
      </c>
      <c r="T10727" t="s">
        <v>34349</v>
      </c>
      <c r="AD10727" t="str">
        <f t="shared" si="1656"/>
        <v/>
      </c>
      <c r="AE10727" t="str">
        <f t="shared" si="1659"/>
        <v/>
      </c>
      <c r="AF10727" t="str">
        <f t="shared" si="1657"/>
        <v/>
      </c>
      <c r="AG10727" s="17">
        <v>1</v>
      </c>
      <c r="AH10727">
        <f t="shared" si="1660"/>
        <v>2.8</v>
      </c>
      <c r="AI10727">
        <v>0.14499999999999999</v>
      </c>
      <c r="AJ10727">
        <f t="shared" si="1661"/>
        <v>0.40599999999999997</v>
      </c>
      <c r="AK10727" t="str">
        <f t="shared" si="1662"/>
        <v/>
      </c>
      <c r="AL10727" t="str">
        <f t="shared" si="1655"/>
        <v/>
      </c>
    </row>
    <row r="10728" spans="1:38" x14ac:dyDescent="0.2">
      <c r="A10728" t="s">
        <v>1207</v>
      </c>
      <c r="B10728" t="s">
        <v>33</v>
      </c>
      <c r="C10728" t="s">
        <v>1208</v>
      </c>
      <c r="D10728" s="1">
        <v>35401</v>
      </c>
      <c r="E10728" s="1">
        <v>43456</v>
      </c>
      <c r="F10728" t="s">
        <v>19</v>
      </c>
      <c r="I10728">
        <v>100</v>
      </c>
      <c r="J10728">
        <v>0</v>
      </c>
      <c r="K10728">
        <v>0</v>
      </c>
      <c r="L10728">
        <v>1717</v>
      </c>
      <c r="M10728">
        <v>1717</v>
      </c>
      <c r="N10728" t="s">
        <v>20</v>
      </c>
      <c r="O10728" t="s">
        <v>1209</v>
      </c>
      <c r="P10728" t="s">
        <v>28</v>
      </c>
      <c r="Q10728" t="s">
        <v>34233</v>
      </c>
      <c r="R10728" t="s">
        <v>34233</v>
      </c>
      <c r="S10728" t="s">
        <v>32628</v>
      </c>
      <c r="T10728" t="s">
        <v>34349</v>
      </c>
      <c r="AD10728" t="str">
        <f t="shared" si="1656"/>
        <v/>
      </c>
      <c r="AE10728" t="str">
        <f t="shared" si="1659"/>
        <v/>
      </c>
      <c r="AF10728" t="str">
        <f t="shared" si="1657"/>
        <v/>
      </c>
      <c r="AG10728" s="17">
        <v>1</v>
      </c>
      <c r="AH10728">
        <f t="shared" si="1660"/>
        <v>2.8</v>
      </c>
      <c r="AI10728">
        <v>0.14499999999999999</v>
      </c>
      <c r="AJ10728">
        <f t="shared" si="1661"/>
        <v>0.40599999999999997</v>
      </c>
      <c r="AK10728" t="str">
        <f t="shared" si="1662"/>
        <v/>
      </c>
      <c r="AL10728" t="str">
        <f t="shared" si="1655"/>
        <v/>
      </c>
    </row>
    <row r="10729" spans="1:38" x14ac:dyDescent="0.2">
      <c r="A10729" t="s">
        <v>1311</v>
      </c>
      <c r="B10729" t="s">
        <v>33</v>
      </c>
      <c r="C10729" t="s">
        <v>1312</v>
      </c>
      <c r="D10729" s="1">
        <v>35401</v>
      </c>
      <c r="E10729" s="1">
        <v>43456</v>
      </c>
      <c r="F10729" t="s">
        <v>19</v>
      </c>
      <c r="I10729">
        <v>100</v>
      </c>
      <c r="J10729">
        <v>0</v>
      </c>
      <c r="K10729">
        <v>0</v>
      </c>
      <c r="L10729">
        <v>1440</v>
      </c>
      <c r="M10729">
        <v>1440</v>
      </c>
      <c r="N10729" t="s">
        <v>20</v>
      </c>
      <c r="O10729" t="s">
        <v>1313</v>
      </c>
      <c r="P10729" t="s">
        <v>28</v>
      </c>
      <c r="Q10729" t="s">
        <v>34233</v>
      </c>
      <c r="R10729" t="s">
        <v>34233</v>
      </c>
      <c r="S10729" t="s">
        <v>32628</v>
      </c>
      <c r="T10729" t="s">
        <v>34349</v>
      </c>
      <c r="AD10729" t="str">
        <f t="shared" si="1656"/>
        <v/>
      </c>
      <c r="AE10729" t="str">
        <f t="shared" si="1659"/>
        <v/>
      </c>
      <c r="AF10729" t="str">
        <f t="shared" si="1657"/>
        <v/>
      </c>
      <c r="AG10729" s="17">
        <v>1</v>
      </c>
      <c r="AH10729">
        <f t="shared" si="1660"/>
        <v>2.8</v>
      </c>
      <c r="AI10729">
        <v>0.14499999999999999</v>
      </c>
      <c r="AJ10729">
        <f t="shared" si="1661"/>
        <v>0.40599999999999997</v>
      </c>
      <c r="AK10729" t="str">
        <f t="shared" si="1662"/>
        <v/>
      </c>
      <c r="AL10729" t="str">
        <f t="shared" si="1655"/>
        <v/>
      </c>
    </row>
    <row r="10730" spans="1:38" x14ac:dyDescent="0.2">
      <c r="A10730" t="s">
        <v>7866</v>
      </c>
      <c r="B10730" t="s">
        <v>33</v>
      </c>
      <c r="C10730" t="s">
        <v>7867</v>
      </c>
      <c r="D10730" s="1">
        <v>36259</v>
      </c>
      <c r="E10730" s="1">
        <v>43456</v>
      </c>
      <c r="F10730" t="s">
        <v>19</v>
      </c>
      <c r="I10730">
        <v>100</v>
      </c>
      <c r="J10730">
        <v>0</v>
      </c>
      <c r="K10730">
        <v>0</v>
      </c>
      <c r="L10730">
        <v>1157</v>
      </c>
      <c r="M10730">
        <v>1157</v>
      </c>
      <c r="N10730" t="s">
        <v>20</v>
      </c>
      <c r="O10730" t="s">
        <v>7868</v>
      </c>
      <c r="P10730" t="s">
        <v>28</v>
      </c>
      <c r="Q10730" t="s">
        <v>34233</v>
      </c>
      <c r="R10730" t="s">
        <v>34233</v>
      </c>
      <c r="S10730" t="s">
        <v>33797</v>
      </c>
      <c r="T10730" t="s">
        <v>34357</v>
      </c>
      <c r="AD10730" t="str">
        <f t="shared" si="1656"/>
        <v/>
      </c>
      <c r="AE10730" t="str">
        <f t="shared" si="1659"/>
        <v/>
      </c>
      <c r="AF10730" t="str">
        <f t="shared" si="1657"/>
        <v/>
      </c>
      <c r="AG10730" s="17">
        <v>1</v>
      </c>
      <c r="AH10730">
        <f t="shared" si="1660"/>
        <v>2.8</v>
      </c>
      <c r="AI10730">
        <v>0.14499999999999999</v>
      </c>
      <c r="AJ10730">
        <f t="shared" si="1661"/>
        <v>0.40599999999999997</v>
      </c>
      <c r="AK10730" t="str">
        <f t="shared" si="1662"/>
        <v/>
      </c>
      <c r="AL10730" t="str">
        <f t="shared" ref="AL10730:AL10793" si="1663">IF(COUNTBLANK(AK10730),"",AK10730*AI10730)</f>
        <v/>
      </c>
    </row>
    <row r="10731" spans="1:38" x14ac:dyDescent="0.2">
      <c r="A10731" t="s">
        <v>1314</v>
      </c>
      <c r="B10731" t="s">
        <v>33</v>
      </c>
      <c r="C10731" t="s">
        <v>1315</v>
      </c>
      <c r="D10731" s="1">
        <v>35401</v>
      </c>
      <c r="E10731" s="1">
        <v>43456</v>
      </c>
      <c r="F10731" t="s">
        <v>19</v>
      </c>
      <c r="I10731">
        <v>100</v>
      </c>
      <c r="J10731">
        <v>0</v>
      </c>
      <c r="K10731">
        <v>0</v>
      </c>
      <c r="L10731">
        <v>1262</v>
      </c>
      <c r="M10731">
        <v>1262</v>
      </c>
      <c r="N10731" t="s">
        <v>20</v>
      </c>
      <c r="O10731" t="s">
        <v>1316</v>
      </c>
      <c r="P10731" t="s">
        <v>28</v>
      </c>
      <c r="Q10731" t="s">
        <v>34233</v>
      </c>
      <c r="R10731" t="s">
        <v>34233</v>
      </c>
      <c r="S10731" t="s">
        <v>33797</v>
      </c>
      <c r="T10731" t="s">
        <v>34349</v>
      </c>
      <c r="AD10731" t="str">
        <f t="shared" si="1656"/>
        <v/>
      </c>
      <c r="AE10731" t="str">
        <f t="shared" si="1659"/>
        <v/>
      </c>
      <c r="AF10731" t="str">
        <f t="shared" si="1657"/>
        <v/>
      </c>
      <c r="AG10731" s="17">
        <v>1</v>
      </c>
      <c r="AH10731">
        <f t="shared" si="1660"/>
        <v>2.8</v>
      </c>
      <c r="AI10731">
        <v>0.14499999999999999</v>
      </c>
      <c r="AJ10731">
        <f t="shared" si="1661"/>
        <v>0.40599999999999997</v>
      </c>
      <c r="AK10731" t="str">
        <f t="shared" si="1662"/>
        <v/>
      </c>
      <c r="AL10731" t="str">
        <f t="shared" si="1663"/>
        <v/>
      </c>
    </row>
    <row r="10732" spans="1:38" x14ac:dyDescent="0.2">
      <c r="A10732" t="s">
        <v>11307</v>
      </c>
      <c r="B10732" t="s">
        <v>33</v>
      </c>
      <c r="C10732" t="s">
        <v>11308</v>
      </c>
      <c r="D10732" s="1">
        <v>36467</v>
      </c>
      <c r="E10732" s="1">
        <v>43456</v>
      </c>
      <c r="F10732" t="s">
        <v>19</v>
      </c>
      <c r="I10732">
        <v>100</v>
      </c>
      <c r="J10732">
        <v>0</v>
      </c>
      <c r="K10732">
        <v>0</v>
      </c>
      <c r="L10732">
        <v>1290</v>
      </c>
      <c r="M10732">
        <v>1290</v>
      </c>
      <c r="N10732" t="s">
        <v>20</v>
      </c>
      <c r="O10732" t="s">
        <v>11309</v>
      </c>
      <c r="P10732" t="s">
        <v>28</v>
      </c>
      <c r="Q10732" t="s">
        <v>34233</v>
      </c>
      <c r="R10732" t="s">
        <v>34233</v>
      </c>
      <c r="S10732" t="s">
        <v>32628</v>
      </c>
      <c r="T10732" t="s">
        <v>34349</v>
      </c>
      <c r="AD10732" t="str">
        <f t="shared" si="1656"/>
        <v/>
      </c>
      <c r="AE10732" t="str">
        <f t="shared" si="1659"/>
        <v/>
      </c>
      <c r="AF10732" t="str">
        <f t="shared" si="1657"/>
        <v/>
      </c>
      <c r="AG10732" s="17">
        <v>1</v>
      </c>
      <c r="AH10732">
        <f t="shared" si="1660"/>
        <v>2.8</v>
      </c>
      <c r="AI10732">
        <v>0.14499999999999999</v>
      </c>
      <c r="AJ10732">
        <f t="shared" si="1661"/>
        <v>0.40599999999999997</v>
      </c>
      <c r="AK10732" t="str">
        <f t="shared" si="1662"/>
        <v/>
      </c>
      <c r="AL10732" t="str">
        <f t="shared" si="1663"/>
        <v/>
      </c>
    </row>
    <row r="10733" spans="1:38" x14ac:dyDescent="0.2">
      <c r="A10733" t="s">
        <v>2097</v>
      </c>
      <c r="B10733" t="s">
        <v>33</v>
      </c>
      <c r="C10733" t="s">
        <v>2098</v>
      </c>
      <c r="D10733" s="1">
        <v>35628</v>
      </c>
      <c r="E10733" s="1">
        <v>43456</v>
      </c>
      <c r="F10733" t="s">
        <v>19</v>
      </c>
      <c r="I10733">
        <v>100</v>
      </c>
      <c r="J10733">
        <v>0</v>
      </c>
      <c r="K10733">
        <v>0</v>
      </c>
      <c r="L10733">
        <v>1267</v>
      </c>
      <c r="M10733">
        <v>1267</v>
      </c>
      <c r="N10733" t="s">
        <v>20</v>
      </c>
      <c r="O10733" t="s">
        <v>2099</v>
      </c>
      <c r="P10733" t="s">
        <v>28</v>
      </c>
      <c r="Q10733" t="s">
        <v>34233</v>
      </c>
      <c r="R10733" t="s">
        <v>34233</v>
      </c>
      <c r="S10733" t="s">
        <v>33797</v>
      </c>
      <c r="T10733" t="s">
        <v>34368</v>
      </c>
      <c r="AD10733" t="str">
        <f t="shared" si="1656"/>
        <v/>
      </c>
      <c r="AE10733" t="str">
        <f t="shared" si="1659"/>
        <v/>
      </c>
      <c r="AF10733" t="str">
        <f t="shared" si="1657"/>
        <v/>
      </c>
      <c r="AG10733" s="17">
        <v>2</v>
      </c>
      <c r="AH10733">
        <f t="shared" si="1660"/>
        <v>5.6</v>
      </c>
      <c r="AI10733">
        <v>0.14499999999999999</v>
      </c>
      <c r="AJ10733">
        <f t="shared" si="1661"/>
        <v>0.81199999999999994</v>
      </c>
      <c r="AK10733" t="str">
        <f t="shared" si="1662"/>
        <v/>
      </c>
      <c r="AL10733" t="str">
        <f t="shared" si="1663"/>
        <v/>
      </c>
    </row>
    <row r="10734" spans="1:38" x14ac:dyDescent="0.2">
      <c r="A10734" t="s">
        <v>1210</v>
      </c>
      <c r="B10734" t="s">
        <v>33</v>
      </c>
      <c r="C10734" t="s">
        <v>1211</v>
      </c>
      <c r="D10734" s="1">
        <v>35401</v>
      </c>
      <c r="E10734" s="1">
        <v>43456</v>
      </c>
      <c r="F10734" t="s">
        <v>19</v>
      </c>
      <c r="I10734">
        <v>100</v>
      </c>
      <c r="J10734">
        <v>0</v>
      </c>
      <c r="K10734">
        <v>0</v>
      </c>
      <c r="L10734">
        <v>1431</v>
      </c>
      <c r="M10734">
        <v>1431</v>
      </c>
      <c r="N10734" t="s">
        <v>20</v>
      </c>
      <c r="O10734" t="s">
        <v>1212</v>
      </c>
      <c r="P10734" t="s">
        <v>28</v>
      </c>
      <c r="Q10734" t="s">
        <v>34233</v>
      </c>
      <c r="R10734" t="s">
        <v>34233</v>
      </c>
      <c r="S10734" t="s">
        <v>33797</v>
      </c>
      <c r="T10734" t="s">
        <v>34349</v>
      </c>
      <c r="AD10734" t="str">
        <f t="shared" si="1656"/>
        <v/>
      </c>
      <c r="AE10734" t="str">
        <f t="shared" si="1659"/>
        <v/>
      </c>
      <c r="AF10734" t="str">
        <f t="shared" si="1657"/>
        <v/>
      </c>
      <c r="AG10734" s="17">
        <v>1</v>
      </c>
      <c r="AH10734">
        <f t="shared" si="1660"/>
        <v>2.8</v>
      </c>
      <c r="AI10734">
        <v>0.14499999999999999</v>
      </c>
      <c r="AJ10734">
        <f t="shared" si="1661"/>
        <v>0.40599999999999997</v>
      </c>
      <c r="AK10734" t="str">
        <f t="shared" si="1662"/>
        <v/>
      </c>
      <c r="AL10734" t="str">
        <f t="shared" si="1663"/>
        <v/>
      </c>
    </row>
    <row r="10735" spans="1:38" x14ac:dyDescent="0.2">
      <c r="A10735" t="s">
        <v>1317</v>
      </c>
      <c r="B10735" t="s">
        <v>33</v>
      </c>
      <c r="C10735" t="s">
        <v>1318</v>
      </c>
      <c r="D10735" s="1">
        <v>35401</v>
      </c>
      <c r="E10735" s="1">
        <v>43456</v>
      </c>
      <c r="F10735" t="s">
        <v>19</v>
      </c>
      <c r="I10735">
        <v>100</v>
      </c>
      <c r="J10735">
        <v>0</v>
      </c>
      <c r="K10735">
        <v>0</v>
      </c>
      <c r="L10735">
        <v>1192</v>
      </c>
      <c r="M10735">
        <v>1192</v>
      </c>
      <c r="N10735" t="s">
        <v>20</v>
      </c>
      <c r="O10735" t="s">
        <v>1319</v>
      </c>
      <c r="P10735" t="s">
        <v>28</v>
      </c>
      <c r="Q10735" t="s">
        <v>34233</v>
      </c>
      <c r="R10735" t="s">
        <v>34233</v>
      </c>
      <c r="S10735" t="s">
        <v>33797</v>
      </c>
      <c r="T10735" t="s">
        <v>34368</v>
      </c>
      <c r="AD10735" t="str">
        <f t="shared" si="1656"/>
        <v/>
      </c>
      <c r="AE10735" t="str">
        <f t="shared" si="1659"/>
        <v/>
      </c>
      <c r="AF10735" t="str">
        <f t="shared" si="1657"/>
        <v/>
      </c>
      <c r="AG10735" s="17">
        <v>2</v>
      </c>
      <c r="AH10735">
        <f t="shared" si="1660"/>
        <v>5.6</v>
      </c>
      <c r="AI10735">
        <v>0.14499999999999999</v>
      </c>
      <c r="AJ10735">
        <f t="shared" si="1661"/>
        <v>0.81199999999999994</v>
      </c>
      <c r="AK10735" t="str">
        <f t="shared" si="1662"/>
        <v/>
      </c>
      <c r="AL10735" t="str">
        <f t="shared" si="1663"/>
        <v/>
      </c>
    </row>
    <row r="10736" spans="1:38" x14ac:dyDescent="0.2">
      <c r="A10736" t="s">
        <v>1213</v>
      </c>
      <c r="B10736" t="s">
        <v>33</v>
      </c>
      <c r="C10736" t="s">
        <v>1214</v>
      </c>
      <c r="D10736" s="1">
        <v>35401</v>
      </c>
      <c r="E10736" s="1">
        <v>43456</v>
      </c>
      <c r="F10736" t="s">
        <v>19</v>
      </c>
      <c r="I10736">
        <v>100</v>
      </c>
      <c r="J10736">
        <v>0</v>
      </c>
      <c r="K10736">
        <v>0</v>
      </c>
      <c r="L10736">
        <v>1550</v>
      </c>
      <c r="M10736">
        <v>1550</v>
      </c>
      <c r="N10736" t="s">
        <v>20</v>
      </c>
      <c r="O10736" t="s">
        <v>1215</v>
      </c>
      <c r="P10736" t="s">
        <v>28</v>
      </c>
      <c r="Q10736" t="s">
        <v>34233</v>
      </c>
      <c r="R10736" t="s">
        <v>34233</v>
      </c>
      <c r="S10736" t="s">
        <v>32628</v>
      </c>
      <c r="T10736" t="s">
        <v>34349</v>
      </c>
      <c r="AD10736" t="str">
        <f t="shared" si="1656"/>
        <v/>
      </c>
      <c r="AE10736" t="str">
        <f t="shared" si="1659"/>
        <v/>
      </c>
      <c r="AF10736" t="str">
        <f t="shared" si="1657"/>
        <v/>
      </c>
      <c r="AG10736" s="17">
        <v>1</v>
      </c>
      <c r="AH10736">
        <f t="shared" si="1660"/>
        <v>2.8</v>
      </c>
      <c r="AI10736">
        <v>0.14499999999999999</v>
      </c>
      <c r="AJ10736">
        <f t="shared" si="1661"/>
        <v>0.40599999999999997</v>
      </c>
      <c r="AK10736" t="str">
        <f t="shared" si="1662"/>
        <v/>
      </c>
      <c r="AL10736" t="str">
        <f t="shared" si="1663"/>
        <v/>
      </c>
    </row>
    <row r="10737" spans="1:39" x14ac:dyDescent="0.2">
      <c r="A10737" t="s">
        <v>29056</v>
      </c>
      <c r="B10737" t="s">
        <v>33</v>
      </c>
      <c r="C10737" t="s">
        <v>29057</v>
      </c>
      <c r="D10737" s="1">
        <v>42691</v>
      </c>
      <c r="E10737" s="1">
        <v>44546</v>
      </c>
      <c r="F10737" t="s">
        <v>889</v>
      </c>
      <c r="I10737">
        <v>100</v>
      </c>
      <c r="J10737">
        <v>0</v>
      </c>
      <c r="K10737">
        <v>0</v>
      </c>
      <c r="L10737">
        <v>264</v>
      </c>
      <c r="M10737">
        <v>264</v>
      </c>
      <c r="N10737" t="s">
        <v>20</v>
      </c>
      <c r="O10737" t="s">
        <v>29058</v>
      </c>
      <c r="P10737" t="s">
        <v>44</v>
      </c>
      <c r="Q10737" t="s">
        <v>34233</v>
      </c>
      <c r="R10737" t="s">
        <v>34233</v>
      </c>
      <c r="S10737" t="s">
        <v>33942</v>
      </c>
      <c r="T10737" t="s">
        <v>34233</v>
      </c>
      <c r="V10737" t="s">
        <v>35069</v>
      </c>
      <c r="AD10737" t="str">
        <f t="shared" si="1656"/>
        <v/>
      </c>
      <c r="AE10737" t="str">
        <f t="shared" si="1659"/>
        <v/>
      </c>
      <c r="AF10737" t="str">
        <f t="shared" si="1657"/>
        <v/>
      </c>
      <c r="AG10737" t="str">
        <f t="shared" ref="AG10737:AG10756" si="1664">IF((S10737&lt;&gt;"tühi")*(AC10737&lt;&gt;""),AC10737,"")</f>
        <v/>
      </c>
      <c r="AH10737" t="str">
        <f t="shared" si="1660"/>
        <v/>
      </c>
      <c r="AI10737">
        <v>0.14499999999999999</v>
      </c>
      <c r="AJ10737" t="str">
        <f t="shared" si="1661"/>
        <v/>
      </c>
      <c r="AK10737" t="str">
        <f t="shared" si="1662"/>
        <v/>
      </c>
      <c r="AL10737" t="str">
        <f t="shared" si="1663"/>
        <v/>
      </c>
    </row>
    <row r="10738" spans="1:39" x14ac:dyDescent="0.2">
      <c r="A10738" t="s">
        <v>29059</v>
      </c>
      <c r="B10738" t="s">
        <v>33</v>
      </c>
      <c r="C10738" t="s">
        <v>29060</v>
      </c>
      <c r="D10738" s="1">
        <v>42691</v>
      </c>
      <c r="E10738" s="1">
        <v>44546</v>
      </c>
      <c r="F10738" t="s">
        <v>889</v>
      </c>
      <c r="I10738">
        <v>100</v>
      </c>
      <c r="J10738">
        <v>0</v>
      </c>
      <c r="K10738">
        <v>0</v>
      </c>
      <c r="L10738">
        <v>4635</v>
      </c>
      <c r="M10738">
        <v>4635</v>
      </c>
      <c r="N10738" t="s">
        <v>20</v>
      </c>
      <c r="O10738" t="s">
        <v>29061</v>
      </c>
      <c r="P10738" t="s">
        <v>44</v>
      </c>
      <c r="Q10738" t="s">
        <v>34233</v>
      </c>
      <c r="R10738" t="s">
        <v>34233</v>
      </c>
      <c r="S10738" t="s">
        <v>33942</v>
      </c>
      <c r="T10738" t="s">
        <v>34233</v>
      </c>
      <c r="V10738" t="s">
        <v>35069</v>
      </c>
      <c r="AD10738" t="str">
        <f t="shared" si="1656"/>
        <v/>
      </c>
      <c r="AE10738" t="str">
        <f t="shared" si="1659"/>
        <v/>
      </c>
      <c r="AF10738" t="str">
        <f t="shared" si="1657"/>
        <v/>
      </c>
      <c r="AG10738" t="str">
        <f t="shared" si="1664"/>
        <v/>
      </c>
      <c r="AH10738" t="str">
        <f t="shared" si="1660"/>
        <v/>
      </c>
      <c r="AI10738">
        <v>0.14499999999999999</v>
      </c>
      <c r="AJ10738" t="str">
        <f t="shared" si="1661"/>
        <v/>
      </c>
      <c r="AK10738" t="str">
        <f t="shared" si="1662"/>
        <v/>
      </c>
      <c r="AL10738" t="str">
        <f t="shared" si="1663"/>
        <v/>
      </c>
    </row>
    <row r="10739" spans="1:39" x14ac:dyDescent="0.2">
      <c r="A10739" t="s">
        <v>29062</v>
      </c>
      <c r="B10739" t="s">
        <v>33</v>
      </c>
      <c r="C10739" t="s">
        <v>29063</v>
      </c>
      <c r="D10739" s="1">
        <v>42691</v>
      </c>
      <c r="E10739" s="1">
        <v>44546</v>
      </c>
      <c r="F10739" t="s">
        <v>26</v>
      </c>
      <c r="I10739">
        <v>100</v>
      </c>
      <c r="J10739">
        <v>0</v>
      </c>
      <c r="K10739">
        <v>0</v>
      </c>
      <c r="L10739">
        <v>4000</v>
      </c>
      <c r="M10739">
        <v>4000</v>
      </c>
      <c r="N10739" t="s">
        <v>20</v>
      </c>
      <c r="O10739" t="s">
        <v>29064</v>
      </c>
      <c r="P10739" t="s">
        <v>44</v>
      </c>
      <c r="Q10739" t="s">
        <v>34233</v>
      </c>
      <c r="R10739" t="s">
        <v>34233</v>
      </c>
      <c r="S10739" t="s">
        <v>34233</v>
      </c>
      <c r="T10739" t="s">
        <v>34233</v>
      </c>
      <c r="V10739" t="s">
        <v>35069</v>
      </c>
      <c r="AD10739" t="str">
        <f t="shared" si="1656"/>
        <v/>
      </c>
      <c r="AE10739" t="str">
        <f t="shared" si="1659"/>
        <v/>
      </c>
      <c r="AF10739" t="str">
        <f t="shared" si="1657"/>
        <v/>
      </c>
      <c r="AG10739" t="str">
        <f t="shared" si="1664"/>
        <v/>
      </c>
      <c r="AH10739" t="str">
        <f t="shared" si="1660"/>
        <v/>
      </c>
      <c r="AI10739">
        <v>0.14499999999999999</v>
      </c>
      <c r="AJ10739" t="str">
        <f t="shared" si="1661"/>
        <v/>
      </c>
      <c r="AK10739" t="str">
        <f t="shared" si="1662"/>
        <v/>
      </c>
      <c r="AL10739" t="str">
        <f t="shared" si="1663"/>
        <v/>
      </c>
    </row>
    <row r="10740" spans="1:39" x14ac:dyDescent="0.2">
      <c r="A10740" t="s">
        <v>29023</v>
      </c>
      <c r="B10740" t="s">
        <v>33</v>
      </c>
      <c r="C10740" t="s">
        <v>29024</v>
      </c>
      <c r="D10740" s="1">
        <v>42691</v>
      </c>
      <c r="E10740" s="1">
        <v>44546</v>
      </c>
      <c r="F10740" t="s">
        <v>19</v>
      </c>
      <c r="I10740">
        <v>100</v>
      </c>
      <c r="J10740">
        <v>0</v>
      </c>
      <c r="K10740">
        <v>0</v>
      </c>
      <c r="L10740">
        <v>1504</v>
      </c>
      <c r="M10740">
        <v>1504</v>
      </c>
      <c r="N10740" t="s">
        <v>20</v>
      </c>
      <c r="O10740" t="s">
        <v>29025</v>
      </c>
      <c r="P10740" t="s">
        <v>28</v>
      </c>
      <c r="Q10740" t="s">
        <v>34233</v>
      </c>
      <c r="R10740" t="s">
        <v>34233</v>
      </c>
      <c r="S10740" t="s">
        <v>32628</v>
      </c>
      <c r="T10740" t="s">
        <v>32634</v>
      </c>
      <c r="U10740" t="s">
        <v>32634</v>
      </c>
      <c r="V10740" t="s">
        <v>35069</v>
      </c>
      <c r="W10740">
        <v>300</v>
      </c>
      <c r="X10740">
        <v>2</v>
      </c>
      <c r="Y10740" t="s">
        <v>32654</v>
      </c>
      <c r="AA10740">
        <v>8.5</v>
      </c>
      <c r="AC10740">
        <v>1</v>
      </c>
      <c r="AD10740" t="str">
        <f t="shared" si="1656"/>
        <v/>
      </c>
      <c r="AE10740" t="str">
        <f t="shared" si="1659"/>
        <v/>
      </c>
      <c r="AF10740" t="str">
        <f t="shared" si="1657"/>
        <v/>
      </c>
      <c r="AG10740">
        <f t="shared" si="1664"/>
        <v>1</v>
      </c>
      <c r="AH10740">
        <f t="shared" si="1660"/>
        <v>2.8</v>
      </c>
      <c r="AI10740">
        <v>0.14499999999999999</v>
      </c>
      <c r="AJ10740">
        <f t="shared" si="1661"/>
        <v>0.40599999999999997</v>
      </c>
      <c r="AK10740" t="str">
        <f t="shared" si="1662"/>
        <v/>
      </c>
      <c r="AL10740" t="str">
        <f t="shared" si="1663"/>
        <v/>
      </c>
    </row>
    <row r="10741" spans="1:39" x14ac:dyDescent="0.2">
      <c r="A10741" t="s">
        <v>29053</v>
      </c>
      <c r="B10741" t="s">
        <v>33</v>
      </c>
      <c r="C10741" t="s">
        <v>29054</v>
      </c>
      <c r="D10741" s="1">
        <v>42691</v>
      </c>
      <c r="E10741" s="1">
        <v>43456</v>
      </c>
      <c r="F10741" t="s">
        <v>19</v>
      </c>
      <c r="I10741">
        <v>100</v>
      </c>
      <c r="J10741">
        <v>0</v>
      </c>
      <c r="K10741">
        <v>0</v>
      </c>
      <c r="L10741">
        <v>1507</v>
      </c>
      <c r="M10741">
        <v>1507</v>
      </c>
      <c r="N10741" t="s">
        <v>20</v>
      </c>
      <c r="O10741" t="s">
        <v>29055</v>
      </c>
      <c r="P10741" t="s">
        <v>28</v>
      </c>
      <c r="Q10741" t="s">
        <v>34256</v>
      </c>
      <c r="R10741" s="9" t="s">
        <v>33783</v>
      </c>
      <c r="S10741" t="s">
        <v>32628</v>
      </c>
      <c r="T10741" t="s">
        <v>34381</v>
      </c>
      <c r="U10741" t="s">
        <v>32634</v>
      </c>
      <c r="V10741" t="s">
        <v>35069</v>
      </c>
      <c r="W10741">
        <v>300</v>
      </c>
      <c r="X10741">
        <v>2</v>
      </c>
      <c r="Y10741" t="s">
        <v>32654</v>
      </c>
      <c r="AA10741">
        <v>8.5</v>
      </c>
      <c r="AC10741">
        <v>1</v>
      </c>
      <c r="AD10741" t="str">
        <f t="shared" si="1656"/>
        <v/>
      </c>
      <c r="AE10741" t="str">
        <f t="shared" si="1659"/>
        <v/>
      </c>
      <c r="AF10741" t="str">
        <f t="shared" si="1657"/>
        <v/>
      </c>
      <c r="AG10741">
        <f t="shared" si="1664"/>
        <v>1</v>
      </c>
      <c r="AH10741">
        <f t="shared" si="1660"/>
        <v>2.8</v>
      </c>
      <c r="AI10741">
        <v>0.14499999999999999</v>
      </c>
      <c r="AJ10741">
        <f t="shared" si="1661"/>
        <v>0.40599999999999997</v>
      </c>
      <c r="AK10741" t="str">
        <f t="shared" si="1662"/>
        <v/>
      </c>
      <c r="AL10741" t="str">
        <f t="shared" si="1663"/>
        <v/>
      </c>
      <c r="AM10741" t="s">
        <v>34855</v>
      </c>
    </row>
    <row r="10742" spans="1:39" x14ac:dyDescent="0.2">
      <c r="A10742" t="s">
        <v>29026</v>
      </c>
      <c r="B10742" t="s">
        <v>33</v>
      </c>
      <c r="C10742" t="s">
        <v>29027</v>
      </c>
      <c r="D10742" s="1">
        <v>42691</v>
      </c>
      <c r="E10742" s="1">
        <v>44546</v>
      </c>
      <c r="F10742" t="s">
        <v>19</v>
      </c>
      <c r="I10742">
        <v>100</v>
      </c>
      <c r="J10742">
        <v>0</v>
      </c>
      <c r="K10742">
        <v>0</v>
      </c>
      <c r="L10742">
        <v>1503</v>
      </c>
      <c r="M10742">
        <v>1503</v>
      </c>
      <c r="N10742" t="s">
        <v>20</v>
      </c>
      <c r="O10742" t="s">
        <v>29028</v>
      </c>
      <c r="P10742" t="s">
        <v>28</v>
      </c>
      <c r="Q10742" t="s">
        <v>34233</v>
      </c>
      <c r="R10742" t="s">
        <v>34233</v>
      </c>
      <c r="S10742" t="s">
        <v>32628</v>
      </c>
      <c r="T10742" t="s">
        <v>34381</v>
      </c>
      <c r="U10742" t="s">
        <v>32634</v>
      </c>
      <c r="V10742" t="s">
        <v>35069</v>
      </c>
      <c r="W10742">
        <v>300</v>
      </c>
      <c r="X10742">
        <v>2</v>
      </c>
      <c r="Y10742" t="s">
        <v>32654</v>
      </c>
      <c r="AA10742">
        <v>8.5</v>
      </c>
      <c r="AC10742">
        <v>1</v>
      </c>
      <c r="AD10742" t="str">
        <f t="shared" si="1656"/>
        <v/>
      </c>
      <c r="AE10742" t="str">
        <f t="shared" si="1659"/>
        <v/>
      </c>
      <c r="AF10742" t="str">
        <f t="shared" si="1657"/>
        <v/>
      </c>
      <c r="AG10742">
        <f t="shared" si="1664"/>
        <v>1</v>
      </c>
      <c r="AH10742">
        <f t="shared" si="1660"/>
        <v>2.8</v>
      </c>
      <c r="AI10742">
        <v>0.14499999999999999</v>
      </c>
      <c r="AJ10742">
        <f t="shared" si="1661"/>
        <v>0.40599999999999997</v>
      </c>
      <c r="AK10742" t="str">
        <f t="shared" si="1662"/>
        <v/>
      </c>
      <c r="AL10742" t="str">
        <f t="shared" si="1663"/>
        <v/>
      </c>
    </row>
    <row r="10743" spans="1:39" x14ac:dyDescent="0.2">
      <c r="A10743" t="s">
        <v>29029</v>
      </c>
      <c r="B10743" t="s">
        <v>33</v>
      </c>
      <c r="C10743" t="s">
        <v>29030</v>
      </c>
      <c r="D10743" s="1">
        <v>42691</v>
      </c>
      <c r="E10743" s="1">
        <v>43456</v>
      </c>
      <c r="F10743" t="s">
        <v>19</v>
      </c>
      <c r="I10743">
        <v>100</v>
      </c>
      <c r="J10743">
        <v>0</v>
      </c>
      <c r="K10743">
        <v>0</v>
      </c>
      <c r="L10743">
        <v>1499</v>
      </c>
      <c r="M10743">
        <v>1499</v>
      </c>
      <c r="N10743" t="s">
        <v>20</v>
      </c>
      <c r="O10743" t="s">
        <v>29031</v>
      </c>
      <c r="P10743" t="s">
        <v>28</v>
      </c>
      <c r="Q10743" t="s">
        <v>34256</v>
      </c>
      <c r="R10743" t="s">
        <v>33783</v>
      </c>
      <c r="S10743" t="s">
        <v>33942</v>
      </c>
      <c r="T10743" t="s">
        <v>34233</v>
      </c>
      <c r="U10743" t="s">
        <v>32634</v>
      </c>
      <c r="V10743" t="s">
        <v>35069</v>
      </c>
      <c r="W10743">
        <v>300</v>
      </c>
      <c r="X10743">
        <v>2</v>
      </c>
      <c r="Y10743" t="s">
        <v>32654</v>
      </c>
      <c r="AA10743">
        <v>8.5</v>
      </c>
      <c r="AC10743">
        <v>1</v>
      </c>
      <c r="AD10743" t="str">
        <f t="shared" si="1656"/>
        <v/>
      </c>
      <c r="AE10743">
        <f t="shared" si="1659"/>
        <v>1</v>
      </c>
      <c r="AF10743" t="str">
        <f t="shared" si="1657"/>
        <v/>
      </c>
      <c r="AG10743" t="str">
        <f t="shared" si="1664"/>
        <v/>
      </c>
      <c r="AH10743" t="str">
        <f t="shared" si="1660"/>
        <v/>
      </c>
      <c r="AI10743">
        <v>0.14499999999999999</v>
      </c>
      <c r="AJ10743" t="str">
        <f t="shared" si="1661"/>
        <v/>
      </c>
      <c r="AK10743">
        <f t="shared" si="1662"/>
        <v>2.8</v>
      </c>
      <c r="AL10743">
        <f t="shared" si="1663"/>
        <v>0.40599999999999997</v>
      </c>
    </row>
    <row r="10744" spans="1:39" x14ac:dyDescent="0.2">
      <c r="A10744" t="s">
        <v>29032</v>
      </c>
      <c r="B10744" t="s">
        <v>33</v>
      </c>
      <c r="C10744" t="s">
        <v>29033</v>
      </c>
      <c r="D10744" s="1">
        <v>42691</v>
      </c>
      <c r="E10744" s="1">
        <v>43456</v>
      </c>
      <c r="F10744" t="s">
        <v>19</v>
      </c>
      <c r="I10744">
        <v>100</v>
      </c>
      <c r="J10744">
        <v>0</v>
      </c>
      <c r="K10744">
        <v>0</v>
      </c>
      <c r="L10744">
        <v>1503</v>
      </c>
      <c r="M10744">
        <v>1503</v>
      </c>
      <c r="N10744" t="s">
        <v>20</v>
      </c>
      <c r="O10744" t="s">
        <v>29034</v>
      </c>
      <c r="P10744" t="s">
        <v>28</v>
      </c>
      <c r="Q10744" t="s">
        <v>34256</v>
      </c>
      <c r="R10744" t="s">
        <v>33783</v>
      </c>
      <c r="S10744" t="s">
        <v>33942</v>
      </c>
      <c r="T10744" t="s">
        <v>34233</v>
      </c>
      <c r="U10744" t="s">
        <v>32634</v>
      </c>
      <c r="V10744" t="s">
        <v>35069</v>
      </c>
      <c r="W10744">
        <v>300</v>
      </c>
      <c r="X10744">
        <v>2</v>
      </c>
      <c r="Y10744" t="s">
        <v>32654</v>
      </c>
      <c r="AA10744">
        <v>8.5</v>
      </c>
      <c r="AC10744">
        <v>1</v>
      </c>
      <c r="AD10744" t="str">
        <f t="shared" si="1656"/>
        <v/>
      </c>
      <c r="AE10744">
        <f t="shared" si="1659"/>
        <v>1</v>
      </c>
      <c r="AF10744" t="str">
        <f t="shared" si="1657"/>
        <v/>
      </c>
      <c r="AG10744" t="str">
        <f t="shared" si="1664"/>
        <v/>
      </c>
      <c r="AH10744" t="str">
        <f t="shared" si="1660"/>
        <v/>
      </c>
      <c r="AI10744">
        <v>0.14499999999999999</v>
      </c>
      <c r="AJ10744" t="str">
        <f t="shared" si="1661"/>
        <v/>
      </c>
      <c r="AK10744">
        <f t="shared" si="1662"/>
        <v>2.8</v>
      </c>
      <c r="AL10744">
        <f t="shared" si="1663"/>
        <v>0.40599999999999997</v>
      </c>
    </row>
    <row r="10745" spans="1:39" x14ac:dyDescent="0.2">
      <c r="A10745" t="s">
        <v>29035</v>
      </c>
      <c r="B10745" t="s">
        <v>33</v>
      </c>
      <c r="C10745" t="s">
        <v>29036</v>
      </c>
      <c r="D10745" s="1">
        <v>42691</v>
      </c>
      <c r="E10745" s="1">
        <v>43456</v>
      </c>
      <c r="F10745" t="s">
        <v>19</v>
      </c>
      <c r="I10745">
        <v>100</v>
      </c>
      <c r="J10745">
        <v>0</v>
      </c>
      <c r="K10745">
        <v>0</v>
      </c>
      <c r="L10745">
        <v>1521</v>
      </c>
      <c r="M10745">
        <v>1521</v>
      </c>
      <c r="N10745" t="s">
        <v>20</v>
      </c>
      <c r="O10745" t="s">
        <v>29037</v>
      </c>
      <c r="P10745" t="s">
        <v>28</v>
      </c>
      <c r="Q10745" t="s">
        <v>34256</v>
      </c>
      <c r="R10745" t="s">
        <v>33783</v>
      </c>
      <c r="S10745" t="s">
        <v>33942</v>
      </c>
      <c r="T10745" t="s">
        <v>34233</v>
      </c>
      <c r="U10745" t="s">
        <v>32634</v>
      </c>
      <c r="V10745" t="s">
        <v>35069</v>
      </c>
      <c r="W10745">
        <v>300</v>
      </c>
      <c r="X10745">
        <v>2</v>
      </c>
      <c r="Y10745" t="s">
        <v>32654</v>
      </c>
      <c r="AA10745">
        <v>8.5</v>
      </c>
      <c r="AC10745">
        <v>1</v>
      </c>
      <c r="AD10745" t="str">
        <f t="shared" si="1656"/>
        <v/>
      </c>
      <c r="AE10745">
        <f t="shared" si="1659"/>
        <v>1</v>
      </c>
      <c r="AF10745" t="str">
        <f t="shared" si="1657"/>
        <v/>
      </c>
      <c r="AG10745" t="str">
        <f t="shared" si="1664"/>
        <v/>
      </c>
      <c r="AH10745" t="str">
        <f t="shared" si="1660"/>
        <v/>
      </c>
      <c r="AI10745">
        <v>0.14499999999999999</v>
      </c>
      <c r="AJ10745" t="str">
        <f t="shared" si="1661"/>
        <v/>
      </c>
      <c r="AK10745">
        <f t="shared" si="1662"/>
        <v>2.8</v>
      </c>
      <c r="AL10745">
        <f t="shared" si="1663"/>
        <v>0.40599999999999997</v>
      </c>
    </row>
    <row r="10746" spans="1:39" s="18" customFormat="1" x14ac:dyDescent="0.2">
      <c r="A10746" s="18" t="s">
        <v>29038</v>
      </c>
      <c r="B10746" s="18" t="s">
        <v>33</v>
      </c>
      <c r="C10746" s="18" t="s">
        <v>29039</v>
      </c>
      <c r="D10746" s="19">
        <v>42691</v>
      </c>
      <c r="E10746" s="19">
        <v>43951</v>
      </c>
      <c r="F10746" s="18" t="s">
        <v>19</v>
      </c>
      <c r="I10746" s="18">
        <v>100</v>
      </c>
      <c r="J10746" s="18">
        <v>0</v>
      </c>
      <c r="K10746" s="18">
        <v>0</v>
      </c>
      <c r="L10746" s="18">
        <v>1506</v>
      </c>
      <c r="M10746" s="18">
        <v>1506</v>
      </c>
      <c r="N10746" s="18" t="s">
        <v>20</v>
      </c>
      <c r="O10746" s="18" t="s">
        <v>29040</v>
      </c>
      <c r="P10746" s="18" t="s">
        <v>28</v>
      </c>
      <c r="Q10746" s="18" t="s">
        <v>34256</v>
      </c>
      <c r="R10746" s="18" t="s">
        <v>33783</v>
      </c>
      <c r="S10746" s="18" t="s">
        <v>33942</v>
      </c>
      <c r="T10746" s="18" t="s">
        <v>32634</v>
      </c>
      <c r="U10746" s="18" t="s">
        <v>32634</v>
      </c>
      <c r="V10746" s="18" t="s">
        <v>35070</v>
      </c>
      <c r="W10746" s="18">
        <v>300</v>
      </c>
      <c r="X10746" s="18">
        <v>2</v>
      </c>
      <c r="Y10746" s="18">
        <v>1</v>
      </c>
      <c r="AA10746" s="18">
        <v>8.5</v>
      </c>
      <c r="AC10746" s="18">
        <v>1</v>
      </c>
      <c r="AD10746" s="18" t="str">
        <f t="shared" si="1656"/>
        <v/>
      </c>
      <c r="AE10746" s="18">
        <f t="shared" si="1659"/>
        <v>1</v>
      </c>
      <c r="AF10746" s="18" t="str">
        <f t="shared" si="1657"/>
        <v/>
      </c>
      <c r="AG10746" s="18" t="str">
        <f t="shared" si="1664"/>
        <v/>
      </c>
      <c r="AH10746" s="18" t="str">
        <f t="shared" si="1660"/>
        <v/>
      </c>
      <c r="AI10746" s="18">
        <v>0.14499999999999999</v>
      </c>
      <c r="AJ10746" s="18" t="str">
        <f t="shared" si="1661"/>
        <v/>
      </c>
      <c r="AK10746" s="18">
        <f t="shared" si="1662"/>
        <v>2.8</v>
      </c>
      <c r="AL10746" s="18">
        <f t="shared" si="1663"/>
        <v>0.40599999999999997</v>
      </c>
      <c r="AM10746" s="18" t="s">
        <v>34844</v>
      </c>
    </row>
    <row r="10747" spans="1:39" s="18" customFormat="1" x14ac:dyDescent="0.2">
      <c r="A10747" s="18" t="s">
        <v>29041</v>
      </c>
      <c r="B10747" s="18" t="s">
        <v>33</v>
      </c>
      <c r="C10747" s="18" t="s">
        <v>29042</v>
      </c>
      <c r="D10747" s="19">
        <v>42691</v>
      </c>
      <c r="E10747" s="19">
        <v>43456</v>
      </c>
      <c r="F10747" s="18" t="s">
        <v>19</v>
      </c>
      <c r="I10747" s="18">
        <v>100</v>
      </c>
      <c r="J10747" s="18">
        <v>0</v>
      </c>
      <c r="K10747" s="18">
        <v>0</v>
      </c>
      <c r="L10747" s="18">
        <v>1526</v>
      </c>
      <c r="M10747" s="18">
        <v>1526</v>
      </c>
      <c r="N10747" s="18" t="s">
        <v>20</v>
      </c>
      <c r="O10747" s="18" t="s">
        <v>29043</v>
      </c>
      <c r="P10747" s="18" t="s">
        <v>28</v>
      </c>
      <c r="Q10747" s="18" t="s">
        <v>34256</v>
      </c>
      <c r="R10747" s="18" t="s">
        <v>33783</v>
      </c>
      <c r="S10747" s="18" t="s">
        <v>33942</v>
      </c>
      <c r="T10747" s="18" t="s">
        <v>34357</v>
      </c>
      <c r="U10747" s="18" t="s">
        <v>32634</v>
      </c>
      <c r="V10747" s="18" t="s">
        <v>35069</v>
      </c>
      <c r="W10747" s="18">
        <v>300</v>
      </c>
      <c r="X10747" s="18">
        <v>2</v>
      </c>
      <c r="Y10747" s="18" t="s">
        <v>32654</v>
      </c>
      <c r="AA10747" s="18">
        <v>8.5</v>
      </c>
      <c r="AC10747" s="18">
        <v>1</v>
      </c>
      <c r="AD10747" s="18" t="str">
        <f t="shared" si="1656"/>
        <v/>
      </c>
      <c r="AE10747" s="18">
        <f t="shared" si="1659"/>
        <v>1</v>
      </c>
      <c r="AF10747" s="18" t="str">
        <f t="shared" si="1657"/>
        <v/>
      </c>
      <c r="AG10747" s="18" t="str">
        <f t="shared" si="1664"/>
        <v/>
      </c>
      <c r="AH10747" s="18" t="str">
        <f t="shared" si="1660"/>
        <v/>
      </c>
      <c r="AI10747" s="18">
        <v>0.14499999999999999</v>
      </c>
      <c r="AJ10747" s="18" t="str">
        <f t="shared" si="1661"/>
        <v/>
      </c>
      <c r="AK10747" s="18">
        <f t="shared" si="1662"/>
        <v>2.8</v>
      </c>
      <c r="AL10747" s="18">
        <f t="shared" si="1663"/>
        <v>0.40599999999999997</v>
      </c>
      <c r="AM10747" s="18" t="s">
        <v>34841</v>
      </c>
    </row>
    <row r="10748" spans="1:39" s="18" customFormat="1" x14ac:dyDescent="0.2">
      <c r="A10748" s="18" t="s">
        <v>29044</v>
      </c>
      <c r="B10748" s="18" t="s">
        <v>33</v>
      </c>
      <c r="C10748" s="18" t="s">
        <v>29045</v>
      </c>
      <c r="D10748" s="19">
        <v>42691</v>
      </c>
      <c r="E10748" s="19">
        <v>44546</v>
      </c>
      <c r="F10748" s="18" t="s">
        <v>19</v>
      </c>
      <c r="I10748" s="18">
        <v>100</v>
      </c>
      <c r="J10748" s="18">
        <v>0</v>
      </c>
      <c r="K10748" s="18">
        <v>0</v>
      </c>
      <c r="L10748" s="18">
        <v>1613</v>
      </c>
      <c r="M10748" s="18">
        <v>1613</v>
      </c>
      <c r="N10748" s="18" t="s">
        <v>20</v>
      </c>
      <c r="O10748" s="18" t="s">
        <v>29046</v>
      </c>
      <c r="P10748" s="18" t="s">
        <v>28</v>
      </c>
      <c r="Q10748" s="18" t="s">
        <v>34256</v>
      </c>
      <c r="R10748" s="18" t="s">
        <v>33783</v>
      </c>
      <c r="S10748" s="18" t="s">
        <v>33942</v>
      </c>
      <c r="T10748" s="18" t="s">
        <v>34357</v>
      </c>
      <c r="U10748" s="18" t="s">
        <v>32634</v>
      </c>
      <c r="V10748" s="18" t="s">
        <v>35069</v>
      </c>
      <c r="W10748" s="18">
        <v>300</v>
      </c>
      <c r="X10748" s="18">
        <v>2</v>
      </c>
      <c r="Y10748" s="18" t="s">
        <v>32654</v>
      </c>
      <c r="AA10748" s="18">
        <v>8.5</v>
      </c>
      <c r="AC10748" s="18">
        <v>1</v>
      </c>
      <c r="AD10748" s="18" t="str">
        <f t="shared" si="1656"/>
        <v/>
      </c>
      <c r="AE10748" s="18">
        <f t="shared" si="1659"/>
        <v>1</v>
      </c>
      <c r="AF10748" s="18" t="str">
        <f t="shared" si="1657"/>
        <v/>
      </c>
      <c r="AG10748" s="18" t="str">
        <f t="shared" si="1664"/>
        <v/>
      </c>
      <c r="AH10748" s="18" t="str">
        <f t="shared" si="1660"/>
        <v/>
      </c>
      <c r="AI10748" s="18">
        <v>0.14499999999999999</v>
      </c>
      <c r="AJ10748" s="18" t="str">
        <f t="shared" si="1661"/>
        <v/>
      </c>
      <c r="AK10748" s="18">
        <f t="shared" si="1662"/>
        <v>2.8</v>
      </c>
      <c r="AL10748" s="18">
        <f t="shared" si="1663"/>
        <v>0.40599999999999997</v>
      </c>
      <c r="AM10748" s="18" t="s">
        <v>34841</v>
      </c>
    </row>
    <row r="10749" spans="1:39" x14ac:dyDescent="0.2">
      <c r="A10749" t="s">
        <v>29047</v>
      </c>
      <c r="B10749" t="s">
        <v>33</v>
      </c>
      <c r="C10749" t="s">
        <v>29048</v>
      </c>
      <c r="D10749" s="1">
        <v>42691</v>
      </c>
      <c r="E10749" s="1">
        <v>43456</v>
      </c>
      <c r="F10749" t="s">
        <v>19</v>
      </c>
      <c r="I10749">
        <v>100</v>
      </c>
      <c r="J10749">
        <v>0</v>
      </c>
      <c r="K10749">
        <v>0</v>
      </c>
      <c r="L10749">
        <v>1502</v>
      </c>
      <c r="M10749">
        <v>1502</v>
      </c>
      <c r="N10749" t="s">
        <v>20</v>
      </c>
      <c r="O10749" t="s">
        <v>29049</v>
      </c>
      <c r="P10749" t="s">
        <v>28</v>
      </c>
      <c r="Q10749" t="s">
        <v>34256</v>
      </c>
      <c r="R10749" t="s">
        <v>33783</v>
      </c>
      <c r="S10749" t="s">
        <v>33942</v>
      </c>
      <c r="T10749" t="s">
        <v>34233</v>
      </c>
      <c r="U10749" t="s">
        <v>32634</v>
      </c>
      <c r="V10749" t="s">
        <v>35069</v>
      </c>
      <c r="W10749">
        <v>300</v>
      </c>
      <c r="X10749">
        <v>2</v>
      </c>
      <c r="Y10749" t="s">
        <v>32654</v>
      </c>
      <c r="AA10749">
        <v>8.5</v>
      </c>
      <c r="AC10749">
        <v>1</v>
      </c>
      <c r="AD10749" t="str">
        <f t="shared" si="1656"/>
        <v/>
      </c>
      <c r="AE10749">
        <f t="shared" si="1659"/>
        <v>1</v>
      </c>
      <c r="AF10749" t="str">
        <f t="shared" si="1657"/>
        <v/>
      </c>
      <c r="AG10749" t="str">
        <f t="shared" si="1664"/>
        <v/>
      </c>
      <c r="AH10749" t="str">
        <f t="shared" si="1660"/>
        <v/>
      </c>
      <c r="AI10749">
        <v>0.14499999999999999</v>
      </c>
      <c r="AJ10749" t="str">
        <f t="shared" si="1661"/>
        <v/>
      </c>
      <c r="AK10749">
        <f t="shared" si="1662"/>
        <v>2.8</v>
      </c>
      <c r="AL10749">
        <f t="shared" si="1663"/>
        <v>0.40599999999999997</v>
      </c>
    </row>
    <row r="10750" spans="1:39" x14ac:dyDescent="0.2">
      <c r="A10750" t="s">
        <v>27475</v>
      </c>
      <c r="B10750" t="s">
        <v>33</v>
      </c>
      <c r="C10750" t="s">
        <v>27476</v>
      </c>
      <c r="D10750" s="1">
        <v>41969</v>
      </c>
      <c r="E10750" s="1">
        <v>43951</v>
      </c>
      <c r="F10750" t="s">
        <v>889</v>
      </c>
      <c r="G10750" t="s">
        <v>20562</v>
      </c>
      <c r="I10750">
        <v>75</v>
      </c>
      <c r="J10750">
        <v>25</v>
      </c>
      <c r="K10750">
        <v>0</v>
      </c>
      <c r="L10750">
        <v>5085</v>
      </c>
      <c r="M10750">
        <v>5084</v>
      </c>
      <c r="N10750" t="s">
        <v>20</v>
      </c>
      <c r="O10750" t="s">
        <v>27477</v>
      </c>
      <c r="P10750" t="s">
        <v>44</v>
      </c>
      <c r="Q10750" t="s">
        <v>34233</v>
      </c>
      <c r="R10750" t="s">
        <v>34233</v>
      </c>
      <c r="S10750" t="s">
        <v>33942</v>
      </c>
      <c r="T10750" t="s">
        <v>34233</v>
      </c>
      <c r="AD10750" t="str">
        <f t="shared" si="1656"/>
        <v/>
      </c>
      <c r="AE10750" t="str">
        <f t="shared" si="1659"/>
        <v/>
      </c>
      <c r="AF10750" t="str">
        <f t="shared" si="1657"/>
        <v/>
      </c>
      <c r="AG10750" t="str">
        <f t="shared" si="1664"/>
        <v/>
      </c>
      <c r="AH10750" t="str">
        <f t="shared" si="1660"/>
        <v/>
      </c>
      <c r="AI10750">
        <v>0.14499999999999999</v>
      </c>
      <c r="AJ10750" t="str">
        <f t="shared" si="1661"/>
        <v/>
      </c>
      <c r="AK10750" t="str">
        <f t="shared" si="1662"/>
        <v/>
      </c>
      <c r="AL10750" t="str">
        <f t="shared" si="1663"/>
        <v/>
      </c>
    </row>
    <row r="10751" spans="1:39" x14ac:dyDescent="0.2">
      <c r="A10751" t="s">
        <v>21808</v>
      </c>
      <c r="B10751" t="s">
        <v>33</v>
      </c>
      <c r="C10751" t="s">
        <v>21809</v>
      </c>
      <c r="D10751" s="1">
        <v>35534</v>
      </c>
      <c r="E10751" s="1">
        <v>44611</v>
      </c>
      <c r="F10751" t="s">
        <v>470</v>
      </c>
      <c r="I10751">
        <v>100</v>
      </c>
      <c r="J10751">
        <v>0</v>
      </c>
      <c r="K10751">
        <v>0</v>
      </c>
      <c r="L10751">
        <v>1046</v>
      </c>
      <c r="M10751">
        <v>1046</v>
      </c>
      <c r="N10751" t="s">
        <v>20</v>
      </c>
      <c r="O10751" t="s">
        <v>21810</v>
      </c>
      <c r="P10751" t="s">
        <v>28</v>
      </c>
      <c r="Q10751" t="s">
        <v>34233</v>
      </c>
      <c r="R10751" t="s">
        <v>34233</v>
      </c>
      <c r="S10751" t="s">
        <v>32628</v>
      </c>
      <c r="T10751" t="s">
        <v>34760</v>
      </c>
      <c r="AD10751" t="str">
        <f t="shared" si="1656"/>
        <v/>
      </c>
      <c r="AE10751" t="str">
        <f t="shared" si="1659"/>
        <v/>
      </c>
      <c r="AF10751" t="str">
        <f t="shared" si="1657"/>
        <v/>
      </c>
      <c r="AG10751" t="str">
        <f t="shared" si="1664"/>
        <v/>
      </c>
      <c r="AH10751" t="str">
        <f t="shared" si="1660"/>
        <v/>
      </c>
      <c r="AI10751">
        <v>0.14499999999999999</v>
      </c>
      <c r="AJ10751" t="str">
        <f t="shared" si="1661"/>
        <v/>
      </c>
      <c r="AK10751" t="str">
        <f t="shared" si="1662"/>
        <v/>
      </c>
      <c r="AL10751" t="str">
        <f t="shared" si="1663"/>
        <v/>
      </c>
    </row>
    <row r="10752" spans="1:39" x14ac:dyDescent="0.2">
      <c r="A10752" t="s">
        <v>27536</v>
      </c>
      <c r="B10752" t="s">
        <v>33</v>
      </c>
      <c r="C10752" t="s">
        <v>27537</v>
      </c>
      <c r="D10752" s="1">
        <v>42079</v>
      </c>
      <c r="E10752" s="1">
        <v>43957</v>
      </c>
      <c r="F10752" t="s">
        <v>26</v>
      </c>
      <c r="I10752">
        <v>100</v>
      </c>
      <c r="J10752">
        <v>0</v>
      </c>
      <c r="K10752">
        <v>0</v>
      </c>
      <c r="L10752">
        <v>105</v>
      </c>
      <c r="M10752">
        <v>105</v>
      </c>
      <c r="N10752" t="s">
        <v>20</v>
      </c>
      <c r="O10752" t="s">
        <v>27538</v>
      </c>
      <c r="P10752" t="s">
        <v>28</v>
      </c>
      <c r="Q10752" t="s">
        <v>34233</v>
      </c>
      <c r="R10752" t="s">
        <v>34233</v>
      </c>
      <c r="S10752" t="s">
        <v>34233</v>
      </c>
      <c r="T10752" t="s">
        <v>34233</v>
      </c>
      <c r="V10752" t="s">
        <v>33110</v>
      </c>
      <c r="AD10752" t="str">
        <f t="shared" si="1656"/>
        <v/>
      </c>
      <c r="AE10752" t="str">
        <f t="shared" si="1659"/>
        <v/>
      </c>
      <c r="AF10752" t="str">
        <f t="shared" si="1657"/>
        <v/>
      </c>
      <c r="AG10752" t="str">
        <f t="shared" si="1664"/>
        <v/>
      </c>
      <c r="AH10752" t="str">
        <f t="shared" si="1660"/>
        <v/>
      </c>
      <c r="AI10752">
        <v>0.14499999999999999</v>
      </c>
      <c r="AJ10752" t="str">
        <f t="shared" si="1661"/>
        <v/>
      </c>
      <c r="AK10752" t="str">
        <f t="shared" si="1662"/>
        <v/>
      </c>
      <c r="AL10752" t="str">
        <f t="shared" si="1663"/>
        <v/>
      </c>
    </row>
    <row r="10753" spans="1:38" x14ac:dyDescent="0.2">
      <c r="A10753" t="s">
        <v>27499</v>
      </c>
      <c r="B10753" t="s">
        <v>33</v>
      </c>
      <c r="C10753" t="s">
        <v>27500</v>
      </c>
      <c r="D10753" s="1">
        <v>41995</v>
      </c>
      <c r="E10753" s="1">
        <v>44229</v>
      </c>
      <c r="F10753" t="s">
        <v>889</v>
      </c>
      <c r="I10753">
        <v>100</v>
      </c>
      <c r="J10753">
        <v>0</v>
      </c>
      <c r="K10753">
        <v>0</v>
      </c>
      <c r="L10753">
        <v>2645</v>
      </c>
      <c r="M10753">
        <v>2645</v>
      </c>
      <c r="N10753" t="s">
        <v>20</v>
      </c>
      <c r="O10753" t="s">
        <v>27501</v>
      </c>
      <c r="P10753" t="s">
        <v>44</v>
      </c>
      <c r="Q10753" t="s">
        <v>34233</v>
      </c>
      <c r="R10753" t="s">
        <v>34233</v>
      </c>
      <c r="S10753" t="s">
        <v>33942</v>
      </c>
      <c r="T10753" t="s">
        <v>34233</v>
      </c>
      <c r="AD10753" t="str">
        <f t="shared" si="1656"/>
        <v/>
      </c>
      <c r="AE10753" t="str">
        <f t="shared" si="1659"/>
        <v/>
      </c>
      <c r="AF10753" t="str">
        <f t="shared" si="1657"/>
        <v/>
      </c>
      <c r="AG10753" t="str">
        <f t="shared" si="1664"/>
        <v/>
      </c>
      <c r="AH10753" t="str">
        <f t="shared" si="1660"/>
        <v/>
      </c>
      <c r="AI10753">
        <v>0.14499999999999999</v>
      </c>
      <c r="AJ10753" t="str">
        <f t="shared" si="1661"/>
        <v/>
      </c>
      <c r="AK10753" t="str">
        <f t="shared" si="1662"/>
        <v/>
      </c>
      <c r="AL10753" t="str">
        <f t="shared" si="1663"/>
        <v/>
      </c>
    </row>
    <row r="10754" spans="1:38" x14ac:dyDescent="0.2">
      <c r="A10754" t="s">
        <v>31168</v>
      </c>
      <c r="B10754" t="s">
        <v>33</v>
      </c>
      <c r="C10754" t="s">
        <v>31169</v>
      </c>
      <c r="D10754" s="1">
        <v>43859</v>
      </c>
      <c r="E10754" s="1">
        <v>44133</v>
      </c>
      <c r="F10754" t="s">
        <v>889</v>
      </c>
      <c r="I10754">
        <v>100</v>
      </c>
      <c r="J10754">
        <v>0</v>
      </c>
      <c r="K10754">
        <v>0</v>
      </c>
      <c r="L10754">
        <v>379</v>
      </c>
      <c r="M10754">
        <v>379</v>
      </c>
      <c r="N10754" t="s">
        <v>20</v>
      </c>
      <c r="O10754" t="s">
        <v>31170</v>
      </c>
      <c r="P10754" t="s">
        <v>44</v>
      </c>
      <c r="Q10754" t="s">
        <v>34233</v>
      </c>
      <c r="R10754" t="s">
        <v>34233</v>
      </c>
      <c r="S10754" t="s">
        <v>33942</v>
      </c>
      <c r="T10754" t="s">
        <v>34233</v>
      </c>
      <c r="AD10754" t="str">
        <f t="shared" si="1656"/>
        <v/>
      </c>
      <c r="AE10754" t="str">
        <f t="shared" si="1659"/>
        <v/>
      </c>
      <c r="AF10754" t="str">
        <f t="shared" si="1657"/>
        <v/>
      </c>
      <c r="AG10754" t="str">
        <f t="shared" si="1664"/>
        <v/>
      </c>
      <c r="AH10754" t="str">
        <f t="shared" si="1660"/>
        <v/>
      </c>
      <c r="AI10754">
        <v>0.14499999999999999</v>
      </c>
      <c r="AJ10754" t="str">
        <f t="shared" si="1661"/>
        <v/>
      </c>
      <c r="AK10754" t="str">
        <f t="shared" si="1662"/>
        <v/>
      </c>
      <c r="AL10754" t="str">
        <f t="shared" si="1663"/>
        <v/>
      </c>
    </row>
    <row r="10755" spans="1:38" x14ac:dyDescent="0.2">
      <c r="A10755" t="s">
        <v>30770</v>
      </c>
      <c r="B10755" t="s">
        <v>33</v>
      </c>
      <c r="C10755" t="s">
        <v>30771</v>
      </c>
      <c r="D10755" s="1">
        <v>43859</v>
      </c>
      <c r="E10755" s="1">
        <v>44133</v>
      </c>
      <c r="F10755" t="s">
        <v>889</v>
      </c>
      <c r="I10755">
        <v>100</v>
      </c>
      <c r="J10755">
        <v>0</v>
      </c>
      <c r="K10755">
        <v>0</v>
      </c>
      <c r="L10755">
        <v>2131</v>
      </c>
      <c r="M10755">
        <v>2131</v>
      </c>
      <c r="N10755" t="s">
        <v>20</v>
      </c>
      <c r="O10755" t="s">
        <v>30772</v>
      </c>
      <c r="P10755" t="s">
        <v>44</v>
      </c>
      <c r="Q10755" t="s">
        <v>34233</v>
      </c>
      <c r="R10755" t="s">
        <v>34233</v>
      </c>
      <c r="S10755" t="s">
        <v>33942</v>
      </c>
      <c r="T10755" t="s">
        <v>34233</v>
      </c>
      <c r="AD10755" t="str">
        <f t="shared" ref="AD10755:AD10818" si="1665">IF((S10755="tühi")*(F10755&lt;&gt;"Elamumaa")*(G10755&lt;&gt;"Elamumaa")*(H10755&lt;&gt;"Elamumaa"),IF(Z10755=0,"",Z10755),"")</f>
        <v/>
      </c>
      <c r="AE10755" t="str">
        <f t="shared" si="1659"/>
        <v/>
      </c>
      <c r="AF10755" t="str">
        <f t="shared" ref="AF10755:AF10818" si="1666">IF((S10755&lt;&gt;"tühi")*(F10755&lt;&gt;"Elamumaa")*(G10755&lt;&gt;"Elamumaa")*(H10755&lt;&gt;"Elamumaa"),IF(Z10755=0,"",Z10755),"")</f>
        <v/>
      </c>
      <c r="AG10755" t="str">
        <f t="shared" si="1664"/>
        <v/>
      </c>
      <c r="AH10755" t="str">
        <f t="shared" si="1660"/>
        <v/>
      </c>
      <c r="AI10755">
        <v>0.14499999999999999</v>
      </c>
      <c r="AJ10755" t="str">
        <f t="shared" si="1661"/>
        <v/>
      </c>
      <c r="AK10755" t="str">
        <f t="shared" si="1662"/>
        <v/>
      </c>
      <c r="AL10755" t="str">
        <f t="shared" si="1663"/>
        <v/>
      </c>
    </row>
    <row r="10756" spans="1:38" x14ac:dyDescent="0.2">
      <c r="A10756" t="s">
        <v>26921</v>
      </c>
      <c r="B10756" t="s">
        <v>33</v>
      </c>
      <c r="C10756" t="s">
        <v>26922</v>
      </c>
      <c r="D10756" s="1">
        <v>41562</v>
      </c>
      <c r="E10756" s="1">
        <v>43456</v>
      </c>
      <c r="F10756" t="s">
        <v>26</v>
      </c>
      <c r="I10756">
        <v>100</v>
      </c>
      <c r="J10756">
        <v>0</v>
      </c>
      <c r="K10756">
        <v>0</v>
      </c>
      <c r="L10756">
        <v>3096</v>
      </c>
      <c r="M10756">
        <v>3096</v>
      </c>
      <c r="N10756" t="s">
        <v>20</v>
      </c>
      <c r="O10756" t="s">
        <v>26923</v>
      </c>
      <c r="P10756" t="s">
        <v>44</v>
      </c>
      <c r="Q10756" t="s">
        <v>34233</v>
      </c>
      <c r="R10756" t="s">
        <v>34233</v>
      </c>
      <c r="S10756" t="s">
        <v>34233</v>
      </c>
      <c r="T10756" t="s">
        <v>34233</v>
      </c>
      <c r="AD10756" t="str">
        <f t="shared" si="1665"/>
        <v/>
      </c>
      <c r="AE10756" t="str">
        <f t="shared" si="1659"/>
        <v/>
      </c>
      <c r="AF10756" t="str">
        <f t="shared" si="1666"/>
        <v/>
      </c>
      <c r="AG10756" t="str">
        <f t="shared" si="1664"/>
        <v/>
      </c>
      <c r="AH10756" t="str">
        <f t="shared" si="1660"/>
        <v/>
      </c>
      <c r="AI10756">
        <v>0.14499999999999999</v>
      </c>
      <c r="AJ10756" t="str">
        <f t="shared" si="1661"/>
        <v/>
      </c>
      <c r="AK10756" t="str">
        <f t="shared" si="1662"/>
        <v/>
      </c>
      <c r="AL10756" t="str">
        <f t="shared" si="1663"/>
        <v/>
      </c>
    </row>
    <row r="10757" spans="1:38" x14ac:dyDescent="0.2">
      <c r="A10757" t="s">
        <v>6311</v>
      </c>
      <c r="B10757" t="s">
        <v>33</v>
      </c>
      <c r="C10757" t="s">
        <v>6312</v>
      </c>
      <c r="D10757" s="1">
        <v>36171</v>
      </c>
      <c r="E10757" s="1">
        <v>43879</v>
      </c>
      <c r="F10757" t="s">
        <v>19</v>
      </c>
      <c r="I10757">
        <v>100</v>
      </c>
      <c r="J10757">
        <v>0</v>
      </c>
      <c r="K10757">
        <v>0</v>
      </c>
      <c r="L10757">
        <v>4278</v>
      </c>
      <c r="M10757">
        <v>4278</v>
      </c>
      <c r="N10757" t="s">
        <v>20</v>
      </c>
      <c r="O10757" t="s">
        <v>21</v>
      </c>
      <c r="P10757" t="s">
        <v>28</v>
      </c>
      <c r="Q10757" t="s">
        <v>34233</v>
      </c>
      <c r="R10757" t="s">
        <v>34233</v>
      </c>
      <c r="S10757" t="s">
        <v>32628</v>
      </c>
      <c r="T10757" t="s">
        <v>32636</v>
      </c>
      <c r="AD10757" t="str">
        <f t="shared" si="1665"/>
        <v/>
      </c>
      <c r="AE10757" t="str">
        <f t="shared" si="1659"/>
        <v/>
      </c>
      <c r="AF10757" t="str">
        <f t="shared" si="1666"/>
        <v/>
      </c>
      <c r="AG10757" s="17">
        <v>60</v>
      </c>
      <c r="AH10757">
        <f t="shared" si="1660"/>
        <v>168</v>
      </c>
      <c r="AI10757">
        <v>0.14499999999999999</v>
      </c>
      <c r="AJ10757">
        <f t="shared" si="1661"/>
        <v>24.36</v>
      </c>
      <c r="AK10757" t="str">
        <f t="shared" si="1662"/>
        <v/>
      </c>
      <c r="AL10757" t="str">
        <f t="shared" si="1663"/>
        <v/>
      </c>
    </row>
    <row r="10758" spans="1:38" x14ac:dyDescent="0.2">
      <c r="A10758" t="s">
        <v>6309</v>
      </c>
      <c r="B10758" t="s">
        <v>33</v>
      </c>
      <c r="C10758" t="s">
        <v>6310</v>
      </c>
      <c r="D10758" s="1">
        <v>36171</v>
      </c>
      <c r="E10758" s="1">
        <v>43456</v>
      </c>
      <c r="F10758" t="s">
        <v>19</v>
      </c>
      <c r="I10758">
        <v>100</v>
      </c>
      <c r="J10758">
        <v>0</v>
      </c>
      <c r="K10758">
        <v>0</v>
      </c>
      <c r="L10758">
        <v>2501</v>
      </c>
      <c r="M10758">
        <v>2501</v>
      </c>
      <c r="N10758" t="s">
        <v>20</v>
      </c>
      <c r="O10758" t="s">
        <v>21</v>
      </c>
      <c r="P10758" t="s">
        <v>28</v>
      </c>
      <c r="Q10758" t="s">
        <v>34233</v>
      </c>
      <c r="R10758" t="s">
        <v>34233</v>
      </c>
      <c r="S10758" t="s">
        <v>32628</v>
      </c>
      <c r="T10758" t="s">
        <v>34349</v>
      </c>
      <c r="AD10758" t="str">
        <f t="shared" si="1665"/>
        <v/>
      </c>
      <c r="AE10758" t="str">
        <f t="shared" si="1659"/>
        <v/>
      </c>
      <c r="AF10758" t="str">
        <f t="shared" si="1666"/>
        <v/>
      </c>
      <c r="AG10758" s="17">
        <v>1</v>
      </c>
      <c r="AH10758">
        <f t="shared" si="1660"/>
        <v>2.8</v>
      </c>
      <c r="AI10758">
        <v>0.14499999999999999</v>
      </c>
      <c r="AJ10758">
        <f t="shared" si="1661"/>
        <v>0.40599999999999997</v>
      </c>
      <c r="AK10758" t="str">
        <f t="shared" si="1662"/>
        <v/>
      </c>
      <c r="AL10758" t="str">
        <f t="shared" si="1663"/>
        <v/>
      </c>
    </row>
    <row r="10759" spans="1:38" x14ac:dyDescent="0.2">
      <c r="A10759" t="s">
        <v>6229</v>
      </c>
      <c r="B10759" t="s">
        <v>33</v>
      </c>
      <c r="C10759" t="s">
        <v>6230</v>
      </c>
      <c r="D10759" s="1">
        <v>36171</v>
      </c>
      <c r="E10759" s="1">
        <v>43879</v>
      </c>
      <c r="F10759" t="s">
        <v>19</v>
      </c>
      <c r="I10759">
        <v>100</v>
      </c>
      <c r="J10759">
        <v>0</v>
      </c>
      <c r="K10759">
        <v>0</v>
      </c>
      <c r="L10759">
        <v>2326</v>
      </c>
      <c r="M10759">
        <v>2326</v>
      </c>
      <c r="N10759" t="s">
        <v>20</v>
      </c>
      <c r="O10759" t="s">
        <v>21</v>
      </c>
      <c r="P10759" t="s">
        <v>28</v>
      </c>
      <c r="Q10759" t="s">
        <v>34233</v>
      </c>
      <c r="R10759" t="s">
        <v>34233</v>
      </c>
      <c r="S10759" t="s">
        <v>32628</v>
      </c>
      <c r="T10759" t="s">
        <v>32636</v>
      </c>
      <c r="AD10759" t="str">
        <f t="shared" si="1665"/>
        <v/>
      </c>
      <c r="AE10759" t="str">
        <f t="shared" si="1659"/>
        <v/>
      </c>
      <c r="AF10759" t="str">
        <f t="shared" si="1666"/>
        <v/>
      </c>
      <c r="AG10759" s="17">
        <v>12</v>
      </c>
      <c r="AH10759">
        <f t="shared" si="1660"/>
        <v>33.599999999999994</v>
      </c>
      <c r="AI10759">
        <v>0.14499999999999999</v>
      </c>
      <c r="AJ10759">
        <f t="shared" si="1661"/>
        <v>4.871999999999999</v>
      </c>
      <c r="AK10759" t="str">
        <f t="shared" si="1662"/>
        <v/>
      </c>
      <c r="AL10759" t="str">
        <f t="shared" si="1663"/>
        <v/>
      </c>
    </row>
    <row r="10760" spans="1:38" x14ac:dyDescent="0.2">
      <c r="A10760" t="s">
        <v>29485</v>
      </c>
      <c r="B10760" t="s">
        <v>33</v>
      </c>
      <c r="C10760" t="s">
        <v>29486</v>
      </c>
      <c r="D10760" s="1">
        <v>43326</v>
      </c>
      <c r="E10760" s="1">
        <v>44110</v>
      </c>
      <c r="F10760" t="s">
        <v>20562</v>
      </c>
      <c r="G10760" t="s">
        <v>889</v>
      </c>
      <c r="I10760">
        <v>90</v>
      </c>
      <c r="J10760">
        <v>10</v>
      </c>
      <c r="K10760">
        <v>0</v>
      </c>
      <c r="L10760">
        <v>2207</v>
      </c>
      <c r="M10760">
        <v>2207</v>
      </c>
      <c r="N10760" t="s">
        <v>20</v>
      </c>
      <c r="O10760" t="s">
        <v>29487</v>
      </c>
      <c r="P10760" t="s">
        <v>44</v>
      </c>
      <c r="Q10760" t="s">
        <v>34233</v>
      </c>
      <c r="R10760" t="s">
        <v>34233</v>
      </c>
      <c r="S10760" t="s">
        <v>33942</v>
      </c>
      <c r="T10760" t="s">
        <v>34233</v>
      </c>
      <c r="AD10760" t="str">
        <f t="shared" si="1665"/>
        <v/>
      </c>
      <c r="AE10760" t="str">
        <f t="shared" si="1659"/>
        <v/>
      </c>
      <c r="AF10760" t="str">
        <f t="shared" si="1666"/>
        <v/>
      </c>
      <c r="AG10760" t="str">
        <f>IF((S10760&lt;&gt;"tühi")*(AC10760&lt;&gt;""),AC10760,"")</f>
        <v/>
      </c>
      <c r="AH10760" t="str">
        <f t="shared" si="1660"/>
        <v/>
      </c>
      <c r="AI10760">
        <v>0.14499999999999999</v>
      </c>
      <c r="AJ10760" t="str">
        <f t="shared" si="1661"/>
        <v/>
      </c>
      <c r="AK10760" t="str">
        <f t="shared" si="1662"/>
        <v/>
      </c>
      <c r="AL10760" t="str">
        <f t="shared" si="1663"/>
        <v/>
      </c>
    </row>
    <row r="10761" spans="1:38" x14ac:dyDescent="0.2">
      <c r="A10761" t="s">
        <v>18051</v>
      </c>
      <c r="B10761" t="s">
        <v>33</v>
      </c>
      <c r="C10761" t="s">
        <v>18052</v>
      </c>
      <c r="D10761" s="1">
        <v>37867</v>
      </c>
      <c r="E10761" s="1">
        <v>43951</v>
      </c>
      <c r="F10761" t="s">
        <v>889</v>
      </c>
      <c r="I10761">
        <v>100</v>
      </c>
      <c r="J10761">
        <v>0</v>
      </c>
      <c r="K10761">
        <v>0</v>
      </c>
      <c r="L10761">
        <v>8982</v>
      </c>
      <c r="M10761">
        <v>8982</v>
      </c>
      <c r="N10761" t="s">
        <v>20</v>
      </c>
      <c r="O10761" t="s">
        <v>18053</v>
      </c>
      <c r="P10761" t="s">
        <v>44</v>
      </c>
      <c r="Q10761" t="s">
        <v>34233</v>
      </c>
      <c r="R10761" t="s">
        <v>34233</v>
      </c>
      <c r="S10761" t="s">
        <v>33942</v>
      </c>
      <c r="T10761" t="s">
        <v>34233</v>
      </c>
      <c r="AD10761" t="str">
        <f t="shared" si="1665"/>
        <v/>
      </c>
      <c r="AE10761" t="str">
        <f t="shared" si="1659"/>
        <v/>
      </c>
      <c r="AF10761" t="str">
        <f t="shared" si="1666"/>
        <v/>
      </c>
      <c r="AG10761" t="str">
        <f>IF((S10761&lt;&gt;"tühi")*(AC10761&lt;&gt;""),AC10761,"")</f>
        <v/>
      </c>
      <c r="AH10761" t="str">
        <f t="shared" si="1660"/>
        <v/>
      </c>
      <c r="AI10761">
        <v>0.14499999999999999</v>
      </c>
      <c r="AJ10761" t="str">
        <f t="shared" si="1661"/>
        <v/>
      </c>
      <c r="AK10761" t="str">
        <f t="shared" si="1662"/>
        <v/>
      </c>
      <c r="AL10761" t="str">
        <f t="shared" si="1663"/>
        <v/>
      </c>
    </row>
    <row r="10762" spans="1:38" x14ac:dyDescent="0.2">
      <c r="A10762" t="s">
        <v>1614</v>
      </c>
      <c r="B10762" t="s">
        <v>33</v>
      </c>
      <c r="C10762" t="s">
        <v>1615</v>
      </c>
      <c r="D10762" s="1">
        <v>35682</v>
      </c>
      <c r="E10762" s="1">
        <v>43774</v>
      </c>
      <c r="F10762" t="s">
        <v>19</v>
      </c>
      <c r="I10762">
        <v>100</v>
      </c>
      <c r="J10762">
        <v>0</v>
      </c>
      <c r="K10762">
        <v>0</v>
      </c>
      <c r="L10762">
        <v>1005</v>
      </c>
      <c r="M10762">
        <v>1005</v>
      </c>
      <c r="N10762" t="s">
        <v>20</v>
      </c>
      <c r="O10762" t="s">
        <v>1616</v>
      </c>
      <c r="P10762" t="s">
        <v>28</v>
      </c>
      <c r="Q10762" t="s">
        <v>34233</v>
      </c>
      <c r="R10762" t="s">
        <v>34233</v>
      </c>
      <c r="S10762" t="s">
        <v>32628</v>
      </c>
      <c r="T10762" t="s">
        <v>34357</v>
      </c>
      <c r="U10762" t="s">
        <v>32634</v>
      </c>
      <c r="V10762" t="s">
        <v>33696</v>
      </c>
      <c r="W10762">
        <v>180</v>
      </c>
      <c r="X10762">
        <v>2</v>
      </c>
      <c r="Y10762">
        <v>1</v>
      </c>
      <c r="Z10762">
        <v>360</v>
      </c>
      <c r="AA10762">
        <v>8.5</v>
      </c>
      <c r="AC10762">
        <v>1</v>
      </c>
      <c r="AD10762" t="str">
        <f t="shared" si="1665"/>
        <v/>
      </c>
      <c r="AE10762" t="str">
        <f t="shared" si="1659"/>
        <v/>
      </c>
      <c r="AF10762" t="str">
        <f t="shared" si="1666"/>
        <v/>
      </c>
      <c r="AG10762">
        <f>IF((S10762&lt;&gt;"tühi")*(AC10762&lt;&gt;""),AC10762,"")</f>
        <v>1</v>
      </c>
      <c r="AH10762">
        <f t="shared" si="1660"/>
        <v>2.8</v>
      </c>
      <c r="AI10762">
        <v>0.14499999999999999</v>
      </c>
      <c r="AJ10762">
        <f t="shared" si="1661"/>
        <v>0.40599999999999997</v>
      </c>
      <c r="AK10762" t="str">
        <f t="shared" si="1662"/>
        <v/>
      </c>
      <c r="AL10762" t="str">
        <f t="shared" si="1663"/>
        <v/>
      </c>
    </row>
    <row r="10763" spans="1:38" x14ac:dyDescent="0.2">
      <c r="A10763" t="s">
        <v>29751</v>
      </c>
      <c r="B10763" t="s">
        <v>33</v>
      </c>
      <c r="C10763" t="s">
        <v>29752</v>
      </c>
      <c r="D10763" s="1">
        <v>43774</v>
      </c>
      <c r="E10763" s="1">
        <v>43774</v>
      </c>
      <c r="F10763" t="s">
        <v>474</v>
      </c>
      <c r="I10763">
        <v>100</v>
      </c>
      <c r="J10763">
        <v>0</v>
      </c>
      <c r="K10763">
        <v>0</v>
      </c>
      <c r="L10763">
        <v>33</v>
      </c>
      <c r="M10763">
        <v>33</v>
      </c>
      <c r="N10763" t="s">
        <v>20</v>
      </c>
      <c r="O10763" t="s">
        <v>29753</v>
      </c>
      <c r="P10763" t="s">
        <v>28</v>
      </c>
      <c r="Q10763" t="s">
        <v>34233</v>
      </c>
      <c r="R10763" t="s">
        <v>34233</v>
      </c>
      <c r="S10763" t="s">
        <v>32627</v>
      </c>
      <c r="T10763" t="s">
        <v>34233</v>
      </c>
      <c r="AD10763" t="str">
        <f t="shared" si="1665"/>
        <v/>
      </c>
      <c r="AE10763" t="str">
        <f t="shared" si="1659"/>
        <v/>
      </c>
      <c r="AF10763" t="str">
        <f t="shared" si="1666"/>
        <v/>
      </c>
      <c r="AG10763" t="str">
        <f>IF((S10763&lt;&gt;"tühi")*(AC10763&lt;&gt;""),AC10763,"")</f>
        <v/>
      </c>
      <c r="AH10763" t="str">
        <f t="shared" si="1660"/>
        <v/>
      </c>
      <c r="AI10763">
        <v>0.14499999999999999</v>
      </c>
      <c r="AJ10763" t="str">
        <f t="shared" si="1661"/>
        <v/>
      </c>
      <c r="AK10763" t="str">
        <f t="shared" si="1662"/>
        <v/>
      </c>
      <c r="AL10763" t="str">
        <f t="shared" si="1663"/>
        <v/>
      </c>
    </row>
    <row r="10764" spans="1:38" x14ac:dyDescent="0.2">
      <c r="A10764" t="s">
        <v>1590</v>
      </c>
      <c r="B10764" t="s">
        <v>33</v>
      </c>
      <c r="C10764" t="s">
        <v>1591</v>
      </c>
      <c r="D10764" s="1">
        <v>35593</v>
      </c>
      <c r="E10764" s="1">
        <v>43456</v>
      </c>
      <c r="F10764" t="s">
        <v>19</v>
      </c>
      <c r="I10764">
        <v>100</v>
      </c>
      <c r="J10764">
        <v>0</v>
      </c>
      <c r="K10764">
        <v>0</v>
      </c>
      <c r="L10764">
        <v>1267</v>
      </c>
      <c r="M10764">
        <v>1267</v>
      </c>
      <c r="N10764" t="s">
        <v>20</v>
      </c>
      <c r="O10764" t="s">
        <v>1592</v>
      </c>
      <c r="P10764" t="s">
        <v>28</v>
      </c>
      <c r="Q10764" t="s">
        <v>34233</v>
      </c>
      <c r="R10764" t="s">
        <v>34233</v>
      </c>
      <c r="S10764" t="s">
        <v>33797</v>
      </c>
      <c r="T10764" t="s">
        <v>34349</v>
      </c>
      <c r="AD10764" t="str">
        <f t="shared" si="1665"/>
        <v/>
      </c>
      <c r="AE10764" t="str">
        <f t="shared" si="1659"/>
        <v/>
      </c>
      <c r="AF10764" t="str">
        <f t="shared" si="1666"/>
        <v/>
      </c>
      <c r="AG10764" s="17">
        <v>1</v>
      </c>
      <c r="AH10764">
        <f t="shared" si="1660"/>
        <v>2.8</v>
      </c>
      <c r="AI10764">
        <v>0.14499999999999999</v>
      </c>
      <c r="AJ10764">
        <f t="shared" si="1661"/>
        <v>0.40599999999999997</v>
      </c>
      <c r="AK10764" t="str">
        <f t="shared" si="1662"/>
        <v/>
      </c>
      <c r="AL10764" t="str">
        <f t="shared" si="1663"/>
        <v/>
      </c>
    </row>
    <row r="10765" spans="1:38" x14ac:dyDescent="0.2">
      <c r="A10765" t="s">
        <v>6258</v>
      </c>
      <c r="B10765" t="s">
        <v>33</v>
      </c>
      <c r="C10765" t="s">
        <v>6259</v>
      </c>
      <c r="D10765" s="1">
        <v>36171</v>
      </c>
      <c r="E10765" s="1">
        <v>43774</v>
      </c>
      <c r="F10765" t="s">
        <v>19</v>
      </c>
      <c r="I10765">
        <v>100</v>
      </c>
      <c r="J10765">
        <v>0</v>
      </c>
      <c r="K10765">
        <v>0</v>
      </c>
      <c r="L10765">
        <v>1555</v>
      </c>
      <c r="M10765">
        <v>1555</v>
      </c>
      <c r="N10765" t="s">
        <v>20</v>
      </c>
      <c r="O10765" t="s">
        <v>6260</v>
      </c>
      <c r="P10765" t="s">
        <v>28</v>
      </c>
      <c r="Q10765" t="s">
        <v>34233</v>
      </c>
      <c r="R10765" t="s">
        <v>34233</v>
      </c>
      <c r="S10765" t="s">
        <v>32628</v>
      </c>
      <c r="T10765" t="s">
        <v>34349</v>
      </c>
      <c r="AD10765" t="str">
        <f t="shared" si="1665"/>
        <v/>
      </c>
      <c r="AE10765" t="str">
        <f t="shared" si="1659"/>
        <v/>
      </c>
      <c r="AF10765" t="str">
        <f t="shared" si="1666"/>
        <v/>
      </c>
      <c r="AG10765" s="17">
        <v>1</v>
      </c>
      <c r="AH10765">
        <f t="shared" si="1660"/>
        <v>2.8</v>
      </c>
      <c r="AI10765">
        <v>0.14499999999999999</v>
      </c>
      <c r="AJ10765">
        <f t="shared" si="1661"/>
        <v>0.40599999999999997</v>
      </c>
      <c r="AK10765" t="str">
        <f t="shared" si="1662"/>
        <v/>
      </c>
      <c r="AL10765" t="str">
        <f t="shared" si="1663"/>
        <v/>
      </c>
    </row>
    <row r="10766" spans="1:38" x14ac:dyDescent="0.2">
      <c r="A10766" t="s">
        <v>17742</v>
      </c>
      <c r="B10766" t="s">
        <v>33</v>
      </c>
      <c r="C10766" t="s">
        <v>17743</v>
      </c>
      <c r="D10766" s="1">
        <v>37852</v>
      </c>
      <c r="E10766" s="1">
        <v>43456</v>
      </c>
      <c r="F10766" t="s">
        <v>19</v>
      </c>
      <c r="I10766">
        <v>100</v>
      </c>
      <c r="J10766">
        <v>0</v>
      </c>
      <c r="K10766">
        <v>0</v>
      </c>
      <c r="L10766">
        <v>1287</v>
      </c>
      <c r="M10766">
        <v>1287</v>
      </c>
      <c r="N10766" t="s">
        <v>20</v>
      </c>
      <c r="O10766" t="s">
        <v>17744</v>
      </c>
      <c r="P10766" t="s">
        <v>28</v>
      </c>
      <c r="Q10766" t="s">
        <v>34233</v>
      </c>
      <c r="R10766" t="s">
        <v>34233</v>
      </c>
      <c r="S10766" t="s">
        <v>32628</v>
      </c>
      <c r="T10766" t="s">
        <v>34349</v>
      </c>
      <c r="U10766" t="s">
        <v>32634</v>
      </c>
      <c r="V10766" t="s">
        <v>33697</v>
      </c>
      <c r="W10766">
        <v>250</v>
      </c>
      <c r="X10766">
        <v>2</v>
      </c>
      <c r="Y10766">
        <v>1</v>
      </c>
      <c r="Z10766">
        <v>500</v>
      </c>
      <c r="AB10766">
        <v>19.399999999999999</v>
      </c>
      <c r="AC10766">
        <v>1</v>
      </c>
      <c r="AD10766" t="str">
        <f t="shared" si="1665"/>
        <v/>
      </c>
      <c r="AE10766" t="str">
        <f t="shared" si="1659"/>
        <v/>
      </c>
      <c r="AF10766" t="str">
        <f t="shared" si="1666"/>
        <v/>
      </c>
      <c r="AG10766">
        <f>IF((S10766&lt;&gt;"tühi")*(AC10766&lt;&gt;""),AC10766,"")</f>
        <v>1</v>
      </c>
      <c r="AH10766">
        <f t="shared" si="1660"/>
        <v>2.8</v>
      </c>
      <c r="AI10766">
        <v>0.14499999999999999</v>
      </c>
      <c r="AJ10766">
        <f t="shared" si="1661"/>
        <v>0.40599999999999997</v>
      </c>
      <c r="AK10766" t="str">
        <f t="shared" si="1662"/>
        <v/>
      </c>
      <c r="AL10766" t="str">
        <f t="shared" si="1663"/>
        <v/>
      </c>
    </row>
    <row r="10767" spans="1:38" x14ac:dyDescent="0.2">
      <c r="A10767" t="s">
        <v>17745</v>
      </c>
      <c r="B10767" t="s">
        <v>33</v>
      </c>
      <c r="C10767" t="s">
        <v>17746</v>
      </c>
      <c r="D10767" s="1">
        <v>37852</v>
      </c>
      <c r="E10767" s="1">
        <v>43456</v>
      </c>
      <c r="F10767" t="s">
        <v>19</v>
      </c>
      <c r="I10767">
        <v>100</v>
      </c>
      <c r="J10767">
        <v>0</v>
      </c>
      <c r="K10767">
        <v>0</v>
      </c>
      <c r="L10767">
        <v>1137</v>
      </c>
      <c r="M10767">
        <v>1137</v>
      </c>
      <c r="N10767" t="s">
        <v>20</v>
      </c>
      <c r="O10767" t="s">
        <v>17747</v>
      </c>
      <c r="P10767" t="s">
        <v>28</v>
      </c>
      <c r="Q10767" t="s">
        <v>34233</v>
      </c>
      <c r="R10767" t="s">
        <v>34233</v>
      </c>
      <c r="S10767" t="s">
        <v>33797</v>
      </c>
      <c r="T10767" t="s">
        <v>34354</v>
      </c>
      <c r="U10767" t="s">
        <v>32634</v>
      </c>
      <c r="V10767" t="s">
        <v>33697</v>
      </c>
      <c r="W10767">
        <v>150</v>
      </c>
      <c r="X10767">
        <v>2</v>
      </c>
      <c r="Y10767">
        <v>1</v>
      </c>
      <c r="Z10767">
        <v>300</v>
      </c>
      <c r="AB10767">
        <v>13.2</v>
      </c>
      <c r="AC10767">
        <v>1</v>
      </c>
      <c r="AD10767" t="str">
        <f t="shared" si="1665"/>
        <v/>
      </c>
      <c r="AE10767" t="str">
        <f t="shared" si="1659"/>
        <v/>
      </c>
      <c r="AF10767" t="str">
        <f t="shared" si="1666"/>
        <v/>
      </c>
      <c r="AG10767">
        <f>IF((S10767&lt;&gt;"tühi")*(AC10767&lt;&gt;""),AC10767,"")</f>
        <v>1</v>
      </c>
      <c r="AH10767">
        <f t="shared" si="1660"/>
        <v>2.8</v>
      </c>
      <c r="AI10767">
        <v>0.14499999999999999</v>
      </c>
      <c r="AJ10767">
        <f t="shared" si="1661"/>
        <v>0.40599999999999997</v>
      </c>
      <c r="AK10767" t="str">
        <f t="shared" si="1662"/>
        <v/>
      </c>
      <c r="AL10767" t="str">
        <f t="shared" si="1663"/>
        <v/>
      </c>
    </row>
    <row r="10768" spans="1:38" x14ac:dyDescent="0.2">
      <c r="A10768" t="s">
        <v>31302</v>
      </c>
      <c r="B10768" t="s">
        <v>33</v>
      </c>
      <c r="C10768" t="s">
        <v>31303</v>
      </c>
      <c r="D10768" s="1">
        <v>43851</v>
      </c>
      <c r="E10768" s="1">
        <v>43951</v>
      </c>
      <c r="F10768" t="s">
        <v>19</v>
      </c>
      <c r="I10768">
        <v>100</v>
      </c>
      <c r="J10768">
        <v>0</v>
      </c>
      <c r="K10768">
        <v>0</v>
      </c>
      <c r="L10768">
        <v>1527</v>
      </c>
      <c r="M10768">
        <v>1527</v>
      </c>
      <c r="N10768" t="s">
        <v>20</v>
      </c>
      <c r="O10768" t="s">
        <v>31304</v>
      </c>
      <c r="P10768" t="s">
        <v>28</v>
      </c>
      <c r="Q10768" t="s">
        <v>34233</v>
      </c>
      <c r="R10768" t="s">
        <v>34233</v>
      </c>
      <c r="S10768" t="s">
        <v>33942</v>
      </c>
      <c r="T10768" t="s">
        <v>34233</v>
      </c>
      <c r="U10768" t="s">
        <v>32634</v>
      </c>
      <c r="V10768" t="s">
        <v>33698</v>
      </c>
      <c r="W10768">
        <v>200</v>
      </c>
      <c r="X10768">
        <v>2</v>
      </c>
      <c r="Y10768" t="s">
        <v>32654</v>
      </c>
      <c r="Z10768">
        <v>400</v>
      </c>
      <c r="AA10768">
        <v>8.5</v>
      </c>
      <c r="AC10768">
        <v>1</v>
      </c>
      <c r="AD10768" t="str">
        <f t="shared" si="1665"/>
        <v/>
      </c>
      <c r="AE10768">
        <f t="shared" si="1659"/>
        <v>1</v>
      </c>
      <c r="AF10768" t="str">
        <f t="shared" si="1666"/>
        <v/>
      </c>
      <c r="AG10768" t="str">
        <f>IF((S10768&lt;&gt;"tühi")*(AC10768&lt;&gt;""),AC10768,"")</f>
        <v/>
      </c>
      <c r="AH10768" t="str">
        <f t="shared" si="1660"/>
        <v/>
      </c>
      <c r="AI10768">
        <v>0.14499999999999999</v>
      </c>
      <c r="AJ10768" t="str">
        <f t="shared" si="1661"/>
        <v/>
      </c>
      <c r="AK10768">
        <f t="shared" si="1662"/>
        <v>2.8</v>
      </c>
      <c r="AL10768">
        <f t="shared" si="1663"/>
        <v>0.40599999999999997</v>
      </c>
    </row>
    <row r="10769" spans="1:39" x14ac:dyDescent="0.2">
      <c r="A10769" t="s">
        <v>31305</v>
      </c>
      <c r="B10769" t="s">
        <v>33</v>
      </c>
      <c r="C10769" t="s">
        <v>31306</v>
      </c>
      <c r="D10769" s="1">
        <v>43851</v>
      </c>
      <c r="E10769" s="1">
        <v>43851</v>
      </c>
      <c r="F10769" t="s">
        <v>19</v>
      </c>
      <c r="I10769">
        <v>100</v>
      </c>
      <c r="J10769">
        <v>0</v>
      </c>
      <c r="K10769">
        <v>0</v>
      </c>
      <c r="L10769">
        <v>1103</v>
      </c>
      <c r="M10769">
        <v>1103</v>
      </c>
      <c r="N10769" t="s">
        <v>20</v>
      </c>
      <c r="O10769" t="s">
        <v>31307</v>
      </c>
      <c r="P10769" t="s">
        <v>28</v>
      </c>
      <c r="Q10769" t="s">
        <v>34233</v>
      </c>
      <c r="R10769" t="s">
        <v>34233</v>
      </c>
      <c r="S10769" t="s">
        <v>32628</v>
      </c>
      <c r="T10769" t="s">
        <v>34357</v>
      </c>
      <c r="U10769" t="s">
        <v>32634</v>
      </c>
      <c r="V10769" t="s">
        <v>33698</v>
      </c>
      <c r="W10769">
        <v>190</v>
      </c>
      <c r="X10769">
        <v>2</v>
      </c>
      <c r="Y10769" t="s">
        <v>32654</v>
      </c>
      <c r="Z10769">
        <v>380</v>
      </c>
      <c r="AA10769">
        <v>8.5</v>
      </c>
      <c r="AC10769">
        <v>1</v>
      </c>
      <c r="AD10769" t="str">
        <f t="shared" si="1665"/>
        <v/>
      </c>
      <c r="AE10769" t="str">
        <f t="shared" si="1659"/>
        <v/>
      </c>
      <c r="AF10769" t="str">
        <f t="shared" si="1666"/>
        <v/>
      </c>
      <c r="AG10769">
        <f>IF((S10769&lt;&gt;"tühi")*(AC10769&lt;&gt;""),AC10769,"")</f>
        <v>1</v>
      </c>
      <c r="AH10769">
        <f t="shared" si="1660"/>
        <v>2.8</v>
      </c>
      <c r="AI10769">
        <v>0.14499999999999999</v>
      </c>
      <c r="AJ10769">
        <f t="shared" si="1661"/>
        <v>0.40599999999999997</v>
      </c>
      <c r="AK10769" t="str">
        <f t="shared" si="1662"/>
        <v/>
      </c>
      <c r="AL10769" t="str">
        <f t="shared" si="1663"/>
        <v/>
      </c>
    </row>
    <row r="10770" spans="1:39" x14ac:dyDescent="0.2">
      <c r="A10770" t="s">
        <v>1572</v>
      </c>
      <c r="B10770" t="s">
        <v>33</v>
      </c>
      <c r="C10770" t="s">
        <v>1573</v>
      </c>
      <c r="D10770" s="1">
        <v>35571</v>
      </c>
      <c r="E10770" s="1">
        <v>43456</v>
      </c>
      <c r="F10770" t="s">
        <v>19</v>
      </c>
      <c r="I10770">
        <v>100</v>
      </c>
      <c r="J10770">
        <v>0</v>
      </c>
      <c r="K10770">
        <v>0</v>
      </c>
      <c r="L10770">
        <v>1751</v>
      </c>
      <c r="M10770">
        <v>1751</v>
      </c>
      <c r="N10770" t="s">
        <v>20</v>
      </c>
      <c r="O10770" t="s">
        <v>1574</v>
      </c>
      <c r="P10770" t="s">
        <v>28</v>
      </c>
      <c r="Q10770" t="s">
        <v>34233</v>
      </c>
      <c r="R10770" t="s">
        <v>34233</v>
      </c>
      <c r="S10770" t="s">
        <v>33797</v>
      </c>
      <c r="T10770" t="s">
        <v>34349</v>
      </c>
      <c r="AD10770" t="str">
        <f t="shared" si="1665"/>
        <v/>
      </c>
      <c r="AE10770" t="str">
        <f t="shared" si="1659"/>
        <v/>
      </c>
      <c r="AF10770" t="str">
        <f t="shared" si="1666"/>
        <v/>
      </c>
      <c r="AG10770" s="17">
        <v>1</v>
      </c>
      <c r="AH10770">
        <f t="shared" si="1660"/>
        <v>2.8</v>
      </c>
      <c r="AI10770">
        <v>0.14499999999999999</v>
      </c>
      <c r="AJ10770">
        <f t="shared" si="1661"/>
        <v>0.40599999999999997</v>
      </c>
      <c r="AK10770" t="str">
        <f t="shared" si="1662"/>
        <v/>
      </c>
      <c r="AL10770" t="str">
        <f t="shared" si="1663"/>
        <v/>
      </c>
    </row>
    <row r="10771" spans="1:39" x14ac:dyDescent="0.2">
      <c r="A10771" t="s">
        <v>1446</v>
      </c>
      <c r="B10771" t="s">
        <v>33</v>
      </c>
      <c r="C10771" t="s">
        <v>1447</v>
      </c>
      <c r="D10771" s="1">
        <v>35531</v>
      </c>
      <c r="E10771" s="1">
        <v>43456</v>
      </c>
      <c r="F10771" t="s">
        <v>19</v>
      </c>
      <c r="I10771">
        <v>100</v>
      </c>
      <c r="J10771">
        <v>0</v>
      </c>
      <c r="K10771">
        <v>0</v>
      </c>
      <c r="L10771">
        <v>1829</v>
      </c>
      <c r="M10771">
        <v>1829</v>
      </c>
      <c r="N10771" t="s">
        <v>20</v>
      </c>
      <c r="O10771" t="s">
        <v>1448</v>
      </c>
      <c r="P10771" t="s">
        <v>28</v>
      </c>
      <c r="Q10771" t="s">
        <v>34233</v>
      </c>
      <c r="R10771" t="s">
        <v>34233</v>
      </c>
      <c r="S10771" t="s">
        <v>33797</v>
      </c>
      <c r="T10771" t="s">
        <v>34349</v>
      </c>
      <c r="AD10771" t="str">
        <f t="shared" si="1665"/>
        <v/>
      </c>
      <c r="AE10771" t="str">
        <f t="shared" si="1659"/>
        <v/>
      </c>
      <c r="AF10771" t="str">
        <f t="shared" si="1666"/>
        <v/>
      </c>
      <c r="AG10771" s="17">
        <v>1</v>
      </c>
      <c r="AH10771">
        <f t="shared" si="1660"/>
        <v>2.8</v>
      </c>
      <c r="AI10771">
        <v>0.14499999999999999</v>
      </c>
      <c r="AJ10771">
        <f t="shared" si="1661"/>
        <v>0.40599999999999997</v>
      </c>
      <c r="AK10771" t="str">
        <f t="shared" si="1662"/>
        <v/>
      </c>
      <c r="AL10771" t="str">
        <f t="shared" si="1663"/>
        <v/>
      </c>
    </row>
    <row r="10772" spans="1:39" x14ac:dyDescent="0.2">
      <c r="A10772" t="s">
        <v>6715</v>
      </c>
      <c r="B10772" t="s">
        <v>33</v>
      </c>
      <c r="C10772" t="s">
        <v>6716</v>
      </c>
      <c r="D10772" s="1">
        <v>36152</v>
      </c>
      <c r="E10772" s="1">
        <v>43456</v>
      </c>
      <c r="F10772" t="s">
        <v>19</v>
      </c>
      <c r="I10772">
        <v>100</v>
      </c>
      <c r="J10772">
        <v>0</v>
      </c>
      <c r="K10772">
        <v>0</v>
      </c>
      <c r="L10772">
        <v>2088</v>
      </c>
      <c r="M10772">
        <v>2088</v>
      </c>
      <c r="N10772" t="s">
        <v>20</v>
      </c>
      <c r="O10772" t="s">
        <v>6717</v>
      </c>
      <c r="P10772" t="s">
        <v>28</v>
      </c>
      <c r="Q10772" t="s">
        <v>34233</v>
      </c>
      <c r="R10772" t="s">
        <v>34233</v>
      </c>
      <c r="S10772" t="s">
        <v>32628</v>
      </c>
      <c r="T10772" t="s">
        <v>34349</v>
      </c>
      <c r="AD10772" t="str">
        <f t="shared" si="1665"/>
        <v/>
      </c>
      <c r="AE10772" t="str">
        <f t="shared" si="1659"/>
        <v/>
      </c>
      <c r="AF10772" t="str">
        <f t="shared" si="1666"/>
        <v/>
      </c>
      <c r="AG10772" s="17">
        <v>1</v>
      </c>
      <c r="AH10772">
        <f t="shared" si="1660"/>
        <v>2.8</v>
      </c>
      <c r="AI10772">
        <v>0.14499999999999999</v>
      </c>
      <c r="AJ10772">
        <f t="shared" si="1661"/>
        <v>0.40599999999999997</v>
      </c>
      <c r="AK10772" t="str">
        <f t="shared" si="1662"/>
        <v/>
      </c>
      <c r="AL10772" t="str">
        <f t="shared" si="1663"/>
        <v/>
      </c>
    </row>
    <row r="10773" spans="1:39" x14ac:dyDescent="0.2">
      <c r="A10773" t="s">
        <v>28531</v>
      </c>
      <c r="B10773" t="s">
        <v>33</v>
      </c>
      <c r="C10773" t="s">
        <v>28532</v>
      </c>
      <c r="D10773" s="1">
        <v>42436</v>
      </c>
      <c r="E10773" s="1">
        <v>43456</v>
      </c>
      <c r="F10773" t="s">
        <v>19</v>
      </c>
      <c r="I10773">
        <v>100</v>
      </c>
      <c r="J10773">
        <v>0</v>
      </c>
      <c r="K10773">
        <v>0</v>
      </c>
      <c r="L10773">
        <v>1404</v>
      </c>
      <c r="M10773">
        <v>1404</v>
      </c>
      <c r="N10773" t="s">
        <v>20</v>
      </c>
      <c r="O10773" t="s">
        <v>28533</v>
      </c>
      <c r="P10773" t="s">
        <v>28</v>
      </c>
      <c r="Q10773" t="s">
        <v>34233</v>
      </c>
      <c r="R10773" t="s">
        <v>34233</v>
      </c>
      <c r="S10773" t="s">
        <v>33800</v>
      </c>
      <c r="T10773" t="s">
        <v>34349</v>
      </c>
      <c r="AD10773" t="str">
        <f t="shared" si="1665"/>
        <v/>
      </c>
      <c r="AE10773" t="str">
        <f t="shared" si="1659"/>
        <v/>
      </c>
      <c r="AF10773" t="str">
        <f t="shared" si="1666"/>
        <v/>
      </c>
      <c r="AG10773" s="17">
        <v>1</v>
      </c>
      <c r="AH10773">
        <f t="shared" si="1660"/>
        <v>2.8</v>
      </c>
      <c r="AI10773">
        <v>0.14499999999999999</v>
      </c>
      <c r="AJ10773">
        <f t="shared" si="1661"/>
        <v>0.40599999999999997</v>
      </c>
      <c r="AK10773" t="str">
        <f t="shared" si="1662"/>
        <v/>
      </c>
      <c r="AL10773" t="str">
        <f t="shared" si="1663"/>
        <v/>
      </c>
    </row>
    <row r="10774" spans="1:39" x14ac:dyDescent="0.2">
      <c r="A10774" t="s">
        <v>2325</v>
      </c>
      <c r="B10774" t="s">
        <v>33</v>
      </c>
      <c r="C10774" t="s">
        <v>2326</v>
      </c>
      <c r="D10774" s="1">
        <v>35794</v>
      </c>
      <c r="E10774" s="1">
        <v>43456</v>
      </c>
      <c r="F10774" t="s">
        <v>19</v>
      </c>
      <c r="I10774">
        <v>100</v>
      </c>
      <c r="J10774">
        <v>0</v>
      </c>
      <c r="K10774">
        <v>0</v>
      </c>
      <c r="L10774">
        <v>1381</v>
      </c>
      <c r="M10774">
        <v>1381</v>
      </c>
      <c r="N10774" t="s">
        <v>20</v>
      </c>
      <c r="O10774" t="s">
        <v>2327</v>
      </c>
      <c r="P10774" t="s">
        <v>28</v>
      </c>
      <c r="Q10774" t="s">
        <v>34233</v>
      </c>
      <c r="R10774" t="s">
        <v>34233</v>
      </c>
      <c r="S10774" t="s">
        <v>32628</v>
      </c>
      <c r="T10774" t="s">
        <v>34349</v>
      </c>
      <c r="AD10774" t="str">
        <f t="shared" si="1665"/>
        <v/>
      </c>
      <c r="AE10774" t="str">
        <f t="shared" ref="AE10774:AE10837" si="1667">IF((S10774="tühi")*(AC10774&lt;&gt;""),AC10774,"")</f>
        <v/>
      </c>
      <c r="AF10774" t="str">
        <f t="shared" si="1666"/>
        <v/>
      </c>
      <c r="AG10774" s="17">
        <v>1</v>
      </c>
      <c r="AH10774">
        <f t="shared" si="1660"/>
        <v>2.8</v>
      </c>
      <c r="AI10774">
        <v>0.14499999999999999</v>
      </c>
      <c r="AJ10774">
        <f t="shared" si="1661"/>
        <v>0.40599999999999997</v>
      </c>
      <c r="AK10774" t="str">
        <f t="shared" si="1662"/>
        <v/>
      </c>
      <c r="AL10774" t="str">
        <f t="shared" si="1663"/>
        <v/>
      </c>
    </row>
    <row r="10775" spans="1:39" x14ac:dyDescent="0.2">
      <c r="A10775" t="s">
        <v>6218</v>
      </c>
      <c r="B10775" t="s">
        <v>33</v>
      </c>
      <c r="C10775" t="s">
        <v>6219</v>
      </c>
      <c r="D10775" s="1">
        <v>36095</v>
      </c>
      <c r="E10775" s="1">
        <v>43774</v>
      </c>
      <c r="F10775" t="s">
        <v>19</v>
      </c>
      <c r="I10775">
        <v>100</v>
      </c>
      <c r="J10775">
        <v>0</v>
      </c>
      <c r="K10775">
        <v>0</v>
      </c>
      <c r="L10775">
        <v>1493</v>
      </c>
      <c r="M10775">
        <v>1493</v>
      </c>
      <c r="N10775" t="s">
        <v>20</v>
      </c>
      <c r="O10775" t="s">
        <v>6220</v>
      </c>
      <c r="P10775" t="s">
        <v>28</v>
      </c>
      <c r="Q10775" t="s">
        <v>34233</v>
      </c>
      <c r="R10775" t="s">
        <v>34233</v>
      </c>
      <c r="S10775" t="s">
        <v>32628</v>
      </c>
      <c r="T10775" t="s">
        <v>34349</v>
      </c>
      <c r="AD10775" t="str">
        <f t="shared" si="1665"/>
        <v/>
      </c>
      <c r="AE10775" t="str">
        <f t="shared" si="1667"/>
        <v/>
      </c>
      <c r="AF10775" t="str">
        <f t="shared" si="1666"/>
        <v/>
      </c>
      <c r="AG10775" s="17">
        <v>1</v>
      </c>
      <c r="AH10775">
        <f t="shared" si="1660"/>
        <v>2.8</v>
      </c>
      <c r="AI10775">
        <v>0.14499999999999999</v>
      </c>
      <c r="AJ10775">
        <f t="shared" si="1661"/>
        <v>0.40599999999999997</v>
      </c>
      <c r="AK10775" t="str">
        <f t="shared" si="1662"/>
        <v/>
      </c>
      <c r="AL10775" t="str">
        <f t="shared" si="1663"/>
        <v/>
      </c>
    </row>
    <row r="10776" spans="1:39" x14ac:dyDescent="0.2">
      <c r="A10776" t="s">
        <v>2184</v>
      </c>
      <c r="B10776" t="s">
        <v>33</v>
      </c>
      <c r="C10776" t="s">
        <v>2185</v>
      </c>
      <c r="D10776" s="1">
        <v>35712</v>
      </c>
      <c r="E10776" s="1">
        <v>43456</v>
      </c>
      <c r="F10776" t="s">
        <v>19</v>
      </c>
      <c r="I10776">
        <v>100</v>
      </c>
      <c r="J10776">
        <v>0</v>
      </c>
      <c r="K10776">
        <v>0</v>
      </c>
      <c r="L10776">
        <v>2266</v>
      </c>
      <c r="M10776">
        <v>2266</v>
      </c>
      <c r="N10776" t="s">
        <v>20</v>
      </c>
      <c r="O10776" t="s">
        <v>2186</v>
      </c>
      <c r="P10776" t="s">
        <v>28</v>
      </c>
      <c r="Q10776" t="s">
        <v>34233</v>
      </c>
      <c r="R10776" t="s">
        <v>34233</v>
      </c>
      <c r="S10776" t="s">
        <v>33800</v>
      </c>
      <c r="T10776" t="s">
        <v>34349</v>
      </c>
      <c r="U10776" t="s">
        <v>33754</v>
      </c>
      <c r="V10776" t="s">
        <v>32755</v>
      </c>
      <c r="W10776">
        <v>450</v>
      </c>
      <c r="AA10776">
        <v>5</v>
      </c>
      <c r="AC10776">
        <v>1</v>
      </c>
      <c r="AD10776" t="str">
        <f t="shared" si="1665"/>
        <v/>
      </c>
      <c r="AE10776" t="str">
        <f t="shared" si="1667"/>
        <v/>
      </c>
      <c r="AF10776" t="str">
        <f t="shared" si="1666"/>
        <v/>
      </c>
      <c r="AG10776">
        <f t="shared" ref="AG10776:AG10809" si="1668">IF((S10776&lt;&gt;"tühi")*(AC10776&lt;&gt;""),AC10776,"")</f>
        <v>1</v>
      </c>
      <c r="AH10776">
        <f t="shared" si="1660"/>
        <v>2.8</v>
      </c>
      <c r="AI10776">
        <v>0.14499999999999999</v>
      </c>
      <c r="AJ10776">
        <f t="shared" si="1661"/>
        <v>0.40599999999999997</v>
      </c>
      <c r="AK10776" t="str">
        <f t="shared" si="1662"/>
        <v/>
      </c>
      <c r="AL10776" t="str">
        <f t="shared" si="1663"/>
        <v/>
      </c>
      <c r="AM10776" t="s">
        <v>34125</v>
      </c>
    </row>
    <row r="10777" spans="1:39" x14ac:dyDescent="0.2">
      <c r="A10777" t="s">
        <v>31299</v>
      </c>
      <c r="B10777" t="s">
        <v>33</v>
      </c>
      <c r="C10777" t="s">
        <v>31300</v>
      </c>
      <c r="D10777" s="1">
        <v>43851</v>
      </c>
      <c r="E10777" s="1">
        <v>43851</v>
      </c>
      <c r="F10777" t="s">
        <v>26</v>
      </c>
      <c r="I10777">
        <v>100</v>
      </c>
      <c r="J10777">
        <v>0</v>
      </c>
      <c r="K10777">
        <v>0</v>
      </c>
      <c r="L10777">
        <v>350</v>
      </c>
      <c r="M10777">
        <v>350</v>
      </c>
      <c r="N10777" t="s">
        <v>20</v>
      </c>
      <c r="O10777" t="s">
        <v>31301</v>
      </c>
      <c r="P10777" t="s">
        <v>44</v>
      </c>
      <c r="Q10777" t="s">
        <v>34233</v>
      </c>
      <c r="R10777" t="s">
        <v>34233</v>
      </c>
      <c r="S10777" t="s">
        <v>34233</v>
      </c>
      <c r="T10777" t="s">
        <v>34233</v>
      </c>
      <c r="V10777" t="s">
        <v>33698</v>
      </c>
      <c r="AD10777" t="str">
        <f t="shared" si="1665"/>
        <v/>
      </c>
      <c r="AE10777" t="str">
        <f t="shared" si="1667"/>
        <v/>
      </c>
      <c r="AF10777" t="str">
        <f t="shared" si="1666"/>
        <v/>
      </c>
      <c r="AG10777" t="str">
        <f t="shared" si="1668"/>
        <v/>
      </c>
      <c r="AH10777" t="str">
        <f t="shared" si="1660"/>
        <v/>
      </c>
      <c r="AI10777">
        <v>0.14499999999999999</v>
      </c>
      <c r="AJ10777" t="str">
        <f t="shared" si="1661"/>
        <v/>
      </c>
      <c r="AK10777" t="str">
        <f t="shared" si="1662"/>
        <v/>
      </c>
      <c r="AL10777" t="str">
        <f t="shared" si="1663"/>
        <v/>
      </c>
    </row>
    <row r="10778" spans="1:39" x14ac:dyDescent="0.2">
      <c r="A10778" t="s">
        <v>32299</v>
      </c>
      <c r="B10778" t="s">
        <v>33</v>
      </c>
      <c r="C10778" t="s">
        <v>32300</v>
      </c>
      <c r="D10778" s="1">
        <v>44617</v>
      </c>
      <c r="E10778" s="1">
        <v>44754</v>
      </c>
      <c r="F10778" t="s">
        <v>19</v>
      </c>
      <c r="I10778">
        <v>100</v>
      </c>
      <c r="J10778">
        <v>0</v>
      </c>
      <c r="K10778">
        <v>0</v>
      </c>
      <c r="L10778">
        <v>2708</v>
      </c>
      <c r="M10778">
        <v>2708</v>
      </c>
      <c r="N10778" t="s">
        <v>20</v>
      </c>
      <c r="O10778" t="s">
        <v>32301</v>
      </c>
      <c r="P10778" t="s">
        <v>2356</v>
      </c>
      <c r="Q10778" t="s">
        <v>32650</v>
      </c>
      <c r="R10778" t="s">
        <v>33791</v>
      </c>
      <c r="S10778" t="s">
        <v>33942</v>
      </c>
      <c r="T10778" t="s">
        <v>34233</v>
      </c>
      <c r="U10778" t="s">
        <v>32650</v>
      </c>
      <c r="V10778" t="s">
        <v>33699</v>
      </c>
      <c r="W10778">
        <v>500</v>
      </c>
      <c r="X10778">
        <v>2</v>
      </c>
      <c r="Y10778">
        <v>1</v>
      </c>
      <c r="Z10778">
        <v>1000</v>
      </c>
      <c r="AA10778">
        <v>8.5</v>
      </c>
      <c r="AC10778">
        <v>4</v>
      </c>
      <c r="AD10778" t="str">
        <f t="shared" si="1665"/>
        <v/>
      </c>
      <c r="AE10778">
        <f t="shared" si="1667"/>
        <v>4</v>
      </c>
      <c r="AF10778" t="str">
        <f t="shared" si="1666"/>
        <v/>
      </c>
      <c r="AG10778" t="str">
        <f t="shared" si="1668"/>
        <v/>
      </c>
      <c r="AH10778" t="str">
        <f t="shared" si="1660"/>
        <v/>
      </c>
      <c r="AI10778">
        <v>0.14499999999999999</v>
      </c>
      <c r="AJ10778" t="str">
        <f t="shared" si="1661"/>
        <v/>
      </c>
      <c r="AK10778">
        <f t="shared" si="1662"/>
        <v>11.2</v>
      </c>
      <c r="AL10778">
        <f t="shared" si="1663"/>
        <v>1.6239999999999999</v>
      </c>
    </row>
    <row r="10779" spans="1:39" x14ac:dyDescent="0.2">
      <c r="A10779" t="s">
        <v>28657</v>
      </c>
      <c r="B10779" t="s">
        <v>33</v>
      </c>
      <c r="C10779" t="s">
        <v>28658</v>
      </c>
      <c r="D10779" s="1">
        <v>42382</v>
      </c>
      <c r="E10779" s="1">
        <v>43951</v>
      </c>
      <c r="F10779" t="s">
        <v>26</v>
      </c>
      <c r="I10779">
        <v>100</v>
      </c>
      <c r="J10779">
        <v>0</v>
      </c>
      <c r="K10779">
        <v>0</v>
      </c>
      <c r="L10779">
        <v>5581</v>
      </c>
      <c r="M10779">
        <v>5581</v>
      </c>
      <c r="N10779" t="s">
        <v>20</v>
      </c>
      <c r="O10779" t="s">
        <v>28659</v>
      </c>
      <c r="P10779" t="s">
        <v>44</v>
      </c>
      <c r="Q10779" t="s">
        <v>34233</v>
      </c>
      <c r="R10779" t="s">
        <v>34233</v>
      </c>
      <c r="S10779" t="s">
        <v>34233</v>
      </c>
      <c r="T10779" t="s">
        <v>34233</v>
      </c>
      <c r="AD10779" t="str">
        <f t="shared" si="1665"/>
        <v/>
      </c>
      <c r="AE10779" t="str">
        <f t="shared" si="1667"/>
        <v/>
      </c>
      <c r="AF10779" t="str">
        <f t="shared" si="1666"/>
        <v/>
      </c>
      <c r="AG10779" t="str">
        <f t="shared" si="1668"/>
        <v/>
      </c>
      <c r="AH10779" t="str">
        <f t="shared" si="1660"/>
        <v/>
      </c>
      <c r="AI10779">
        <v>0.14499999999999999</v>
      </c>
      <c r="AJ10779" t="str">
        <f t="shared" si="1661"/>
        <v/>
      </c>
      <c r="AK10779" t="str">
        <f t="shared" si="1662"/>
        <v/>
      </c>
      <c r="AL10779" t="str">
        <f t="shared" si="1663"/>
        <v/>
      </c>
    </row>
    <row r="10780" spans="1:39" x14ac:dyDescent="0.2">
      <c r="A10780" t="s">
        <v>32304</v>
      </c>
      <c r="B10780" t="s">
        <v>33</v>
      </c>
      <c r="C10780" t="s">
        <v>32305</v>
      </c>
      <c r="D10780" s="1">
        <v>44617</v>
      </c>
      <c r="E10780" s="1">
        <v>44803</v>
      </c>
      <c r="F10780" t="s">
        <v>26</v>
      </c>
      <c r="I10780">
        <v>100</v>
      </c>
      <c r="J10780">
        <v>0</v>
      </c>
      <c r="K10780">
        <v>0</v>
      </c>
      <c r="L10780">
        <v>433</v>
      </c>
      <c r="M10780">
        <v>433</v>
      </c>
      <c r="N10780" t="s">
        <v>20</v>
      </c>
      <c r="P10780" t="s">
        <v>44</v>
      </c>
      <c r="Q10780" t="s">
        <v>34233</v>
      </c>
      <c r="R10780" t="s">
        <v>34233</v>
      </c>
      <c r="S10780" t="s">
        <v>34233</v>
      </c>
      <c r="T10780" t="s">
        <v>34233</v>
      </c>
      <c r="V10780" t="s">
        <v>33699</v>
      </c>
      <c r="AD10780" t="str">
        <f t="shared" si="1665"/>
        <v/>
      </c>
      <c r="AE10780" t="str">
        <f t="shared" si="1667"/>
        <v/>
      </c>
      <c r="AF10780" t="str">
        <f t="shared" si="1666"/>
        <v/>
      </c>
      <c r="AG10780" t="str">
        <f t="shared" si="1668"/>
        <v/>
      </c>
      <c r="AH10780" t="str">
        <f t="shared" si="1660"/>
        <v/>
      </c>
      <c r="AI10780">
        <v>0.14499999999999999</v>
      </c>
      <c r="AJ10780" t="str">
        <f t="shared" si="1661"/>
        <v/>
      </c>
      <c r="AK10780" t="str">
        <f t="shared" si="1662"/>
        <v/>
      </c>
      <c r="AL10780" t="str">
        <f t="shared" si="1663"/>
        <v/>
      </c>
    </row>
    <row r="10781" spans="1:39" x14ac:dyDescent="0.2">
      <c r="A10781" t="s">
        <v>32302</v>
      </c>
      <c r="B10781" t="s">
        <v>33</v>
      </c>
      <c r="C10781" t="s">
        <v>32303</v>
      </c>
      <c r="D10781" s="1">
        <v>44617</v>
      </c>
      <c r="E10781" s="1">
        <v>44803</v>
      </c>
      <c r="F10781" t="s">
        <v>26</v>
      </c>
      <c r="I10781">
        <v>100</v>
      </c>
      <c r="J10781">
        <v>0</v>
      </c>
      <c r="K10781">
        <v>0</v>
      </c>
      <c r="L10781">
        <v>232</v>
      </c>
      <c r="M10781">
        <v>232</v>
      </c>
      <c r="N10781" t="s">
        <v>20</v>
      </c>
      <c r="P10781" t="s">
        <v>44</v>
      </c>
      <c r="Q10781" t="s">
        <v>34233</v>
      </c>
      <c r="R10781" t="s">
        <v>34233</v>
      </c>
      <c r="S10781" t="s">
        <v>34233</v>
      </c>
      <c r="T10781" t="s">
        <v>34233</v>
      </c>
      <c r="V10781" t="s">
        <v>33699</v>
      </c>
      <c r="AD10781" t="str">
        <f t="shared" si="1665"/>
        <v/>
      </c>
      <c r="AE10781" t="str">
        <f t="shared" si="1667"/>
        <v/>
      </c>
      <c r="AF10781" t="str">
        <f t="shared" si="1666"/>
        <v/>
      </c>
      <c r="AG10781" t="str">
        <f t="shared" si="1668"/>
        <v/>
      </c>
      <c r="AH10781" t="str">
        <f t="shared" si="1660"/>
        <v/>
      </c>
      <c r="AI10781">
        <v>0.14499999999999999</v>
      </c>
      <c r="AJ10781" t="str">
        <f t="shared" si="1661"/>
        <v/>
      </c>
      <c r="AK10781" t="str">
        <f t="shared" si="1662"/>
        <v/>
      </c>
      <c r="AL10781" t="str">
        <f t="shared" si="1663"/>
        <v/>
      </c>
    </row>
    <row r="10782" spans="1:39" x14ac:dyDescent="0.2">
      <c r="A10782" t="s">
        <v>3049</v>
      </c>
      <c r="B10782" t="s">
        <v>33</v>
      </c>
      <c r="C10782" t="s">
        <v>3050</v>
      </c>
      <c r="D10782" s="1">
        <v>35865</v>
      </c>
      <c r="E10782" s="1">
        <v>43456</v>
      </c>
      <c r="F10782" t="s">
        <v>19</v>
      </c>
      <c r="I10782">
        <v>100</v>
      </c>
      <c r="J10782">
        <v>0</v>
      </c>
      <c r="K10782">
        <v>0</v>
      </c>
      <c r="L10782">
        <v>13480</v>
      </c>
      <c r="M10782">
        <v>13480</v>
      </c>
      <c r="N10782" t="s">
        <v>20</v>
      </c>
      <c r="O10782" t="s">
        <v>21</v>
      </c>
      <c r="P10782" t="s">
        <v>28</v>
      </c>
      <c r="Q10782" t="s">
        <v>34233</v>
      </c>
      <c r="R10782" t="s">
        <v>34233</v>
      </c>
      <c r="S10782" t="s">
        <v>33849</v>
      </c>
      <c r="T10782" t="s">
        <v>34351</v>
      </c>
      <c r="U10782" t="s">
        <v>32872</v>
      </c>
      <c r="V10782" t="s">
        <v>33656</v>
      </c>
      <c r="W10782">
        <v>1600</v>
      </c>
      <c r="X10782">
        <v>3</v>
      </c>
      <c r="Y10782">
        <v>6</v>
      </c>
      <c r="Z10782">
        <f>960+960+730+730+750+750</f>
        <v>4880</v>
      </c>
      <c r="AA10782">
        <v>11</v>
      </c>
      <c r="AB10782">
        <v>20</v>
      </c>
      <c r="AC10782">
        <f>14+14+12+12+12+12</f>
        <v>76</v>
      </c>
      <c r="AD10782" t="str">
        <f t="shared" si="1665"/>
        <v/>
      </c>
      <c r="AE10782" t="str">
        <f t="shared" si="1667"/>
        <v/>
      </c>
      <c r="AF10782" t="str">
        <f t="shared" si="1666"/>
        <v/>
      </c>
      <c r="AG10782">
        <f t="shared" si="1668"/>
        <v>76</v>
      </c>
      <c r="AH10782">
        <f t="shared" si="1660"/>
        <v>212.79999999999998</v>
      </c>
      <c r="AI10782">
        <v>0.14499999999999999</v>
      </c>
      <c r="AJ10782">
        <f t="shared" si="1661"/>
        <v>30.855999999999995</v>
      </c>
      <c r="AK10782" t="str">
        <f t="shared" si="1662"/>
        <v/>
      </c>
      <c r="AL10782" t="str">
        <f t="shared" si="1663"/>
        <v/>
      </c>
    </row>
    <row r="10783" spans="1:39" x14ac:dyDescent="0.2">
      <c r="A10783" t="s">
        <v>11373</v>
      </c>
      <c r="B10783" t="s">
        <v>33</v>
      </c>
      <c r="C10783" t="s">
        <v>11374</v>
      </c>
      <c r="D10783" s="1">
        <v>36530</v>
      </c>
      <c r="E10783" s="1">
        <v>43456</v>
      </c>
      <c r="F10783" t="s">
        <v>19</v>
      </c>
      <c r="I10783">
        <v>100</v>
      </c>
      <c r="J10783">
        <v>0</v>
      </c>
      <c r="K10783">
        <v>0</v>
      </c>
      <c r="L10783">
        <v>30</v>
      </c>
      <c r="M10783">
        <v>30</v>
      </c>
      <c r="N10783" t="s">
        <v>20</v>
      </c>
      <c r="O10783" t="s">
        <v>11375</v>
      </c>
      <c r="P10783" t="s">
        <v>28</v>
      </c>
      <c r="Q10783" t="s">
        <v>34233</v>
      </c>
      <c r="R10783" t="s">
        <v>34233</v>
      </c>
      <c r="S10783" t="s">
        <v>32627</v>
      </c>
      <c r="T10783" t="s">
        <v>34233</v>
      </c>
      <c r="AD10783" t="str">
        <f t="shared" si="1665"/>
        <v/>
      </c>
      <c r="AE10783" t="str">
        <f t="shared" si="1667"/>
        <v/>
      </c>
      <c r="AF10783" t="str">
        <f t="shared" si="1666"/>
        <v/>
      </c>
      <c r="AG10783" t="str">
        <f t="shared" si="1668"/>
        <v/>
      </c>
      <c r="AH10783" t="str">
        <f t="shared" si="1660"/>
        <v/>
      </c>
      <c r="AI10783">
        <v>0.14499999999999999</v>
      </c>
      <c r="AJ10783" t="str">
        <f t="shared" si="1661"/>
        <v/>
      </c>
      <c r="AK10783" t="str">
        <f t="shared" si="1662"/>
        <v/>
      </c>
      <c r="AL10783" t="str">
        <f t="shared" si="1663"/>
        <v/>
      </c>
    </row>
    <row r="10784" spans="1:39" x14ac:dyDescent="0.2">
      <c r="A10784" t="s">
        <v>24370</v>
      </c>
      <c r="B10784" t="s">
        <v>33</v>
      </c>
      <c r="C10784" t="s">
        <v>24371</v>
      </c>
      <c r="D10784" s="1">
        <v>39394</v>
      </c>
      <c r="E10784" s="1">
        <v>43456</v>
      </c>
      <c r="F10784" t="s">
        <v>39</v>
      </c>
      <c r="I10784">
        <v>100</v>
      </c>
      <c r="J10784">
        <v>0</v>
      </c>
      <c r="K10784">
        <v>0</v>
      </c>
      <c r="L10784">
        <v>408</v>
      </c>
      <c r="M10784">
        <v>408</v>
      </c>
      <c r="N10784" t="s">
        <v>20</v>
      </c>
      <c r="O10784" t="s">
        <v>24372</v>
      </c>
      <c r="P10784" t="s">
        <v>28</v>
      </c>
      <c r="Q10784" t="s">
        <v>34233</v>
      </c>
      <c r="R10784" t="s">
        <v>34233</v>
      </c>
      <c r="S10784" t="s">
        <v>33942</v>
      </c>
      <c r="T10784" t="s">
        <v>34233</v>
      </c>
      <c r="AD10784" t="str">
        <f t="shared" si="1665"/>
        <v/>
      </c>
      <c r="AE10784" t="str">
        <f t="shared" si="1667"/>
        <v/>
      </c>
      <c r="AF10784" t="str">
        <f t="shared" si="1666"/>
        <v/>
      </c>
      <c r="AG10784" t="str">
        <f t="shared" si="1668"/>
        <v/>
      </c>
      <c r="AH10784" t="str">
        <f t="shared" si="1660"/>
        <v/>
      </c>
      <c r="AI10784">
        <v>0.14499999999999999</v>
      </c>
      <c r="AJ10784" t="str">
        <f t="shared" si="1661"/>
        <v/>
      </c>
      <c r="AK10784" t="str">
        <f t="shared" si="1662"/>
        <v/>
      </c>
      <c r="AL10784" t="str">
        <f t="shared" si="1663"/>
        <v/>
      </c>
    </row>
    <row r="10785" spans="1:38" x14ac:dyDescent="0.2">
      <c r="A10785" t="s">
        <v>9537</v>
      </c>
      <c r="B10785" t="s">
        <v>33</v>
      </c>
      <c r="C10785" t="s">
        <v>9538</v>
      </c>
      <c r="D10785" s="1">
        <v>36382</v>
      </c>
      <c r="E10785" s="1">
        <v>43456</v>
      </c>
      <c r="F10785" t="s">
        <v>474</v>
      </c>
      <c r="I10785">
        <v>100</v>
      </c>
      <c r="J10785">
        <v>0</v>
      </c>
      <c r="K10785">
        <v>0</v>
      </c>
      <c r="L10785">
        <v>1336</v>
      </c>
      <c r="M10785">
        <v>1336</v>
      </c>
      <c r="N10785" t="s">
        <v>20</v>
      </c>
      <c r="O10785" t="s">
        <v>9539</v>
      </c>
      <c r="P10785" t="s">
        <v>28</v>
      </c>
      <c r="Q10785" t="s">
        <v>34233</v>
      </c>
      <c r="R10785" t="s">
        <v>34233</v>
      </c>
      <c r="S10785" t="s">
        <v>32627</v>
      </c>
      <c r="T10785" t="s">
        <v>34634</v>
      </c>
      <c r="AD10785" t="str">
        <f t="shared" si="1665"/>
        <v/>
      </c>
      <c r="AE10785" t="str">
        <f t="shared" si="1667"/>
        <v/>
      </c>
      <c r="AF10785" t="str">
        <f t="shared" si="1666"/>
        <v/>
      </c>
      <c r="AG10785" t="str">
        <f t="shared" si="1668"/>
        <v/>
      </c>
      <c r="AH10785" t="str">
        <f t="shared" si="1660"/>
        <v/>
      </c>
      <c r="AI10785">
        <v>0.14499999999999999</v>
      </c>
      <c r="AJ10785" t="str">
        <f t="shared" si="1661"/>
        <v/>
      </c>
      <c r="AK10785" t="str">
        <f t="shared" si="1662"/>
        <v/>
      </c>
      <c r="AL10785" t="str">
        <f t="shared" si="1663"/>
        <v/>
      </c>
    </row>
    <row r="10786" spans="1:38" x14ac:dyDescent="0.2">
      <c r="A10786" t="s">
        <v>9540</v>
      </c>
      <c r="B10786" t="s">
        <v>33</v>
      </c>
      <c r="C10786" t="s">
        <v>9541</v>
      </c>
      <c r="D10786" s="1">
        <v>36382</v>
      </c>
      <c r="E10786" s="1">
        <v>43456</v>
      </c>
      <c r="F10786" t="s">
        <v>474</v>
      </c>
      <c r="I10786">
        <v>100</v>
      </c>
      <c r="J10786">
        <v>0</v>
      </c>
      <c r="K10786">
        <v>0</v>
      </c>
      <c r="L10786">
        <v>1149</v>
      </c>
      <c r="M10786">
        <v>1149</v>
      </c>
      <c r="N10786" t="s">
        <v>20</v>
      </c>
      <c r="O10786" t="s">
        <v>9542</v>
      </c>
      <c r="P10786" t="s">
        <v>28</v>
      </c>
      <c r="Q10786" t="s">
        <v>34233</v>
      </c>
      <c r="R10786" t="s">
        <v>34233</v>
      </c>
      <c r="S10786" t="s">
        <v>32627</v>
      </c>
      <c r="T10786" t="s">
        <v>34634</v>
      </c>
      <c r="AD10786" t="str">
        <f t="shared" si="1665"/>
        <v/>
      </c>
      <c r="AE10786" t="str">
        <f t="shared" si="1667"/>
        <v/>
      </c>
      <c r="AF10786" t="str">
        <f t="shared" si="1666"/>
        <v/>
      </c>
      <c r="AG10786" t="str">
        <f t="shared" si="1668"/>
        <v/>
      </c>
      <c r="AH10786" t="str">
        <f t="shared" si="1660"/>
        <v/>
      </c>
      <c r="AI10786">
        <v>0.14499999999999999</v>
      </c>
      <c r="AJ10786" t="str">
        <f t="shared" si="1661"/>
        <v/>
      </c>
      <c r="AK10786" t="str">
        <f t="shared" si="1662"/>
        <v/>
      </c>
      <c r="AL10786" t="str">
        <f t="shared" si="1663"/>
        <v/>
      </c>
    </row>
    <row r="10787" spans="1:38" x14ac:dyDescent="0.2">
      <c r="A10787" t="s">
        <v>8596</v>
      </c>
      <c r="B10787" t="s">
        <v>33</v>
      </c>
      <c r="C10787" t="s">
        <v>8597</v>
      </c>
      <c r="D10787" s="1">
        <v>36382</v>
      </c>
      <c r="E10787" s="1">
        <v>43880</v>
      </c>
      <c r="F10787" t="s">
        <v>474</v>
      </c>
      <c r="I10787">
        <v>100</v>
      </c>
      <c r="J10787">
        <v>0</v>
      </c>
      <c r="K10787">
        <v>0</v>
      </c>
      <c r="L10787">
        <v>1148</v>
      </c>
      <c r="M10787">
        <v>1148</v>
      </c>
      <c r="N10787" t="s">
        <v>20</v>
      </c>
      <c r="O10787" t="s">
        <v>8598</v>
      </c>
      <c r="P10787" t="s">
        <v>28</v>
      </c>
      <c r="Q10787" t="s">
        <v>34233</v>
      </c>
      <c r="R10787" t="s">
        <v>34233</v>
      </c>
      <c r="S10787" t="s">
        <v>32627</v>
      </c>
      <c r="T10787" t="s">
        <v>34634</v>
      </c>
      <c r="AD10787" t="str">
        <f t="shared" si="1665"/>
        <v/>
      </c>
      <c r="AE10787" t="str">
        <f t="shared" si="1667"/>
        <v/>
      </c>
      <c r="AF10787" t="str">
        <f t="shared" si="1666"/>
        <v/>
      </c>
      <c r="AG10787" t="str">
        <f t="shared" si="1668"/>
        <v/>
      </c>
      <c r="AH10787" t="str">
        <f t="shared" si="1660"/>
        <v/>
      </c>
      <c r="AI10787">
        <v>0.14499999999999999</v>
      </c>
      <c r="AJ10787" t="str">
        <f t="shared" si="1661"/>
        <v/>
      </c>
      <c r="AK10787" t="str">
        <f t="shared" si="1662"/>
        <v/>
      </c>
      <c r="AL10787" t="str">
        <f t="shared" si="1663"/>
        <v/>
      </c>
    </row>
    <row r="10788" spans="1:38" x14ac:dyDescent="0.2">
      <c r="A10788" t="s">
        <v>8126</v>
      </c>
      <c r="B10788" t="s">
        <v>33</v>
      </c>
      <c r="C10788" t="s">
        <v>8127</v>
      </c>
      <c r="D10788" s="1">
        <v>36213</v>
      </c>
      <c r="E10788" s="1">
        <v>43456</v>
      </c>
      <c r="F10788" t="s">
        <v>474</v>
      </c>
      <c r="I10788">
        <v>100</v>
      </c>
      <c r="J10788">
        <v>0</v>
      </c>
      <c r="K10788">
        <v>0</v>
      </c>
      <c r="L10788">
        <v>1139</v>
      </c>
      <c r="M10788">
        <v>1139</v>
      </c>
      <c r="N10788" t="s">
        <v>20</v>
      </c>
      <c r="O10788" t="s">
        <v>8128</v>
      </c>
      <c r="P10788" t="s">
        <v>28</v>
      </c>
      <c r="Q10788" t="s">
        <v>34233</v>
      </c>
      <c r="R10788" t="s">
        <v>34233</v>
      </c>
      <c r="S10788" t="s">
        <v>33942</v>
      </c>
      <c r="T10788" t="s">
        <v>34233</v>
      </c>
      <c r="AD10788" t="str">
        <f t="shared" si="1665"/>
        <v/>
      </c>
      <c r="AE10788" t="str">
        <f t="shared" si="1667"/>
        <v/>
      </c>
      <c r="AF10788" t="str">
        <f t="shared" si="1666"/>
        <v/>
      </c>
      <c r="AG10788" t="str">
        <f t="shared" si="1668"/>
        <v/>
      </c>
      <c r="AH10788" t="str">
        <f t="shared" si="1660"/>
        <v/>
      </c>
      <c r="AI10788">
        <v>0.14499999999999999</v>
      </c>
      <c r="AJ10788" t="str">
        <f t="shared" si="1661"/>
        <v/>
      </c>
      <c r="AK10788" t="str">
        <f t="shared" si="1662"/>
        <v/>
      </c>
      <c r="AL10788" t="str">
        <f t="shared" si="1663"/>
        <v/>
      </c>
    </row>
    <row r="10789" spans="1:38" x14ac:dyDescent="0.2">
      <c r="A10789" t="s">
        <v>7259</v>
      </c>
      <c r="B10789" t="s">
        <v>33</v>
      </c>
      <c r="C10789" t="s">
        <v>7260</v>
      </c>
      <c r="D10789" s="1">
        <v>36172</v>
      </c>
      <c r="E10789" s="1">
        <v>43880</v>
      </c>
      <c r="F10789" t="s">
        <v>39</v>
      </c>
      <c r="I10789">
        <v>100</v>
      </c>
      <c r="J10789">
        <v>0</v>
      </c>
      <c r="K10789">
        <v>0</v>
      </c>
      <c r="L10789">
        <v>1104</v>
      </c>
      <c r="M10789">
        <v>1104</v>
      </c>
      <c r="N10789" t="s">
        <v>20</v>
      </c>
      <c r="O10789" t="s">
        <v>7261</v>
      </c>
      <c r="P10789" t="s">
        <v>28</v>
      </c>
      <c r="Q10789" t="s">
        <v>34233</v>
      </c>
      <c r="R10789" t="s">
        <v>34233</v>
      </c>
      <c r="S10789" t="s">
        <v>33942</v>
      </c>
      <c r="T10789" t="s">
        <v>34233</v>
      </c>
      <c r="AD10789" t="str">
        <f t="shared" si="1665"/>
        <v/>
      </c>
      <c r="AE10789" t="str">
        <f t="shared" si="1667"/>
        <v/>
      </c>
      <c r="AF10789" t="str">
        <f t="shared" si="1666"/>
        <v/>
      </c>
      <c r="AG10789" t="str">
        <f t="shared" si="1668"/>
        <v/>
      </c>
      <c r="AH10789" t="str">
        <f t="shared" ref="AH10789:AH10852" si="1669">IF(AG10789="","",AG10789*2.8)</f>
        <v/>
      </c>
      <c r="AI10789">
        <v>0.14499999999999999</v>
      </c>
      <c r="AJ10789" t="str">
        <f t="shared" ref="AJ10789:AJ10852" si="1670">IF(COUNTBLANK(AH10789),"",AH10789*AI10789)</f>
        <v/>
      </c>
      <c r="AK10789" t="str">
        <f t="shared" ref="AK10789:AK10852" si="1671">IF(AE10789="","",AE10789*2.8)</f>
        <v/>
      </c>
      <c r="AL10789" t="str">
        <f t="shared" si="1663"/>
        <v/>
      </c>
    </row>
    <row r="10790" spans="1:38" x14ac:dyDescent="0.2">
      <c r="A10790" t="s">
        <v>7764</v>
      </c>
      <c r="B10790" t="s">
        <v>33</v>
      </c>
      <c r="C10790" t="s">
        <v>7765</v>
      </c>
      <c r="D10790" s="1">
        <v>36229</v>
      </c>
      <c r="E10790" s="1">
        <v>43456</v>
      </c>
      <c r="F10790" t="s">
        <v>474</v>
      </c>
      <c r="I10790">
        <v>100</v>
      </c>
      <c r="J10790">
        <v>0</v>
      </c>
      <c r="K10790">
        <v>0</v>
      </c>
      <c r="L10790">
        <v>1100</v>
      </c>
      <c r="M10790">
        <v>1099</v>
      </c>
      <c r="N10790" t="s">
        <v>20</v>
      </c>
      <c r="O10790" t="s">
        <v>7766</v>
      </c>
      <c r="P10790" t="s">
        <v>28</v>
      </c>
      <c r="Q10790" t="s">
        <v>34233</v>
      </c>
      <c r="R10790" t="s">
        <v>34233</v>
      </c>
      <c r="S10790" t="s">
        <v>32627</v>
      </c>
      <c r="T10790" t="s">
        <v>34634</v>
      </c>
      <c r="AD10790" t="str">
        <f t="shared" si="1665"/>
        <v/>
      </c>
      <c r="AE10790" t="str">
        <f t="shared" si="1667"/>
        <v/>
      </c>
      <c r="AF10790" t="str">
        <f t="shared" si="1666"/>
        <v/>
      </c>
      <c r="AG10790" t="str">
        <f t="shared" si="1668"/>
        <v/>
      </c>
      <c r="AH10790" t="str">
        <f t="shared" si="1669"/>
        <v/>
      </c>
      <c r="AI10790">
        <v>0.14499999999999999</v>
      </c>
      <c r="AJ10790" t="str">
        <f t="shared" si="1670"/>
        <v/>
      </c>
      <c r="AK10790" t="str">
        <f t="shared" si="1671"/>
        <v/>
      </c>
      <c r="AL10790" t="str">
        <f t="shared" si="1663"/>
        <v/>
      </c>
    </row>
    <row r="10791" spans="1:38" x14ac:dyDescent="0.2">
      <c r="A10791" t="s">
        <v>12698</v>
      </c>
      <c r="B10791" t="s">
        <v>33</v>
      </c>
      <c r="C10791" t="s">
        <v>12699</v>
      </c>
      <c r="D10791" s="1">
        <v>36727</v>
      </c>
      <c r="E10791" s="1">
        <v>43951</v>
      </c>
      <c r="F10791" t="s">
        <v>474</v>
      </c>
      <c r="I10791">
        <v>100</v>
      </c>
      <c r="J10791">
        <v>0</v>
      </c>
      <c r="K10791">
        <v>0</v>
      </c>
      <c r="L10791">
        <v>4209</v>
      </c>
      <c r="M10791">
        <v>4209</v>
      </c>
      <c r="N10791" t="s">
        <v>20</v>
      </c>
      <c r="O10791" t="s">
        <v>12700</v>
      </c>
      <c r="P10791" t="s">
        <v>28</v>
      </c>
      <c r="Q10791" t="s">
        <v>34233</v>
      </c>
      <c r="R10791" t="s">
        <v>34233</v>
      </c>
      <c r="S10791" t="s">
        <v>32627</v>
      </c>
      <c r="T10791" t="s">
        <v>34233</v>
      </c>
      <c r="AD10791" t="str">
        <f t="shared" si="1665"/>
        <v/>
      </c>
      <c r="AE10791" t="str">
        <f t="shared" si="1667"/>
        <v/>
      </c>
      <c r="AF10791" t="str">
        <f t="shared" si="1666"/>
        <v/>
      </c>
      <c r="AG10791" t="str">
        <f t="shared" si="1668"/>
        <v/>
      </c>
      <c r="AH10791" t="str">
        <f t="shared" si="1669"/>
        <v/>
      </c>
      <c r="AI10791">
        <v>0.14499999999999999</v>
      </c>
      <c r="AJ10791" t="str">
        <f t="shared" si="1670"/>
        <v/>
      </c>
      <c r="AK10791" t="str">
        <f t="shared" si="1671"/>
        <v/>
      </c>
      <c r="AL10791" t="str">
        <f t="shared" si="1663"/>
        <v/>
      </c>
    </row>
    <row r="10792" spans="1:38" x14ac:dyDescent="0.2">
      <c r="A10792" t="s">
        <v>2426</v>
      </c>
      <c r="B10792" t="s">
        <v>33</v>
      </c>
      <c r="C10792" t="s">
        <v>2427</v>
      </c>
      <c r="D10792" s="1">
        <v>35726</v>
      </c>
      <c r="E10792" s="1">
        <v>43456</v>
      </c>
      <c r="F10792" t="s">
        <v>474</v>
      </c>
      <c r="I10792">
        <v>100</v>
      </c>
      <c r="J10792">
        <v>0</v>
      </c>
      <c r="K10792">
        <v>0</v>
      </c>
      <c r="L10792">
        <v>1005</v>
      </c>
      <c r="M10792">
        <v>1005</v>
      </c>
      <c r="N10792" t="s">
        <v>20</v>
      </c>
      <c r="O10792" t="s">
        <v>2428</v>
      </c>
      <c r="P10792" t="s">
        <v>28</v>
      </c>
      <c r="Q10792" t="s">
        <v>34233</v>
      </c>
      <c r="R10792" t="s">
        <v>34233</v>
      </c>
      <c r="S10792" t="s">
        <v>32627</v>
      </c>
      <c r="T10792" t="s">
        <v>34634</v>
      </c>
      <c r="AD10792" t="str">
        <f t="shared" si="1665"/>
        <v/>
      </c>
      <c r="AE10792" t="str">
        <f t="shared" si="1667"/>
        <v/>
      </c>
      <c r="AF10792" t="str">
        <f t="shared" si="1666"/>
        <v/>
      </c>
      <c r="AG10792" t="str">
        <f t="shared" si="1668"/>
        <v/>
      </c>
      <c r="AH10792" t="str">
        <f t="shared" si="1669"/>
        <v/>
      </c>
      <c r="AI10792">
        <v>0.14499999999999999</v>
      </c>
      <c r="AJ10792" t="str">
        <f t="shared" si="1670"/>
        <v/>
      </c>
      <c r="AK10792" t="str">
        <f t="shared" si="1671"/>
        <v/>
      </c>
      <c r="AL10792" t="str">
        <f t="shared" si="1663"/>
        <v/>
      </c>
    </row>
    <row r="10793" spans="1:38" x14ac:dyDescent="0.2">
      <c r="A10793" t="s">
        <v>6885</v>
      </c>
      <c r="B10793" t="s">
        <v>33</v>
      </c>
      <c r="C10793" t="s">
        <v>6886</v>
      </c>
      <c r="D10793" s="1">
        <v>36146</v>
      </c>
      <c r="E10793" s="1">
        <v>43456</v>
      </c>
      <c r="F10793" t="s">
        <v>474</v>
      </c>
      <c r="I10793">
        <v>100</v>
      </c>
      <c r="J10793">
        <v>0</v>
      </c>
      <c r="K10793">
        <v>0</v>
      </c>
      <c r="L10793">
        <v>971</v>
      </c>
      <c r="M10793">
        <v>971</v>
      </c>
      <c r="N10793" t="s">
        <v>20</v>
      </c>
      <c r="O10793" t="s">
        <v>6887</v>
      </c>
      <c r="P10793" t="s">
        <v>28</v>
      </c>
      <c r="Q10793" t="s">
        <v>34233</v>
      </c>
      <c r="R10793" t="s">
        <v>34233</v>
      </c>
      <c r="S10793" t="s">
        <v>32627</v>
      </c>
      <c r="T10793" t="s">
        <v>34634</v>
      </c>
      <c r="AD10793" t="str">
        <f t="shared" si="1665"/>
        <v/>
      </c>
      <c r="AE10793" t="str">
        <f t="shared" si="1667"/>
        <v/>
      </c>
      <c r="AF10793" t="str">
        <f t="shared" si="1666"/>
        <v/>
      </c>
      <c r="AG10793" t="str">
        <f t="shared" si="1668"/>
        <v/>
      </c>
      <c r="AH10793" t="str">
        <f t="shared" si="1669"/>
        <v/>
      </c>
      <c r="AI10793">
        <v>0.14499999999999999</v>
      </c>
      <c r="AJ10793" t="str">
        <f t="shared" si="1670"/>
        <v/>
      </c>
      <c r="AK10793" t="str">
        <f t="shared" si="1671"/>
        <v/>
      </c>
      <c r="AL10793" t="str">
        <f t="shared" si="1663"/>
        <v/>
      </c>
    </row>
    <row r="10794" spans="1:38" x14ac:dyDescent="0.2">
      <c r="A10794" t="s">
        <v>2235</v>
      </c>
      <c r="B10794" t="s">
        <v>33</v>
      </c>
      <c r="C10794" t="s">
        <v>2236</v>
      </c>
      <c r="D10794" s="1">
        <v>35670</v>
      </c>
      <c r="E10794" s="1">
        <v>43456</v>
      </c>
      <c r="F10794" t="s">
        <v>474</v>
      </c>
      <c r="I10794">
        <v>100</v>
      </c>
      <c r="J10794">
        <v>0</v>
      </c>
      <c r="K10794">
        <v>0</v>
      </c>
      <c r="L10794">
        <v>854</v>
      </c>
      <c r="M10794">
        <v>854</v>
      </c>
      <c r="N10794" t="s">
        <v>20</v>
      </c>
      <c r="O10794" t="s">
        <v>2237</v>
      </c>
      <c r="P10794" t="s">
        <v>28</v>
      </c>
      <c r="Q10794" t="s">
        <v>34233</v>
      </c>
      <c r="R10794" t="s">
        <v>34233</v>
      </c>
      <c r="S10794" t="s">
        <v>32627</v>
      </c>
      <c r="T10794" t="s">
        <v>34634</v>
      </c>
      <c r="AD10794" t="str">
        <f t="shared" si="1665"/>
        <v/>
      </c>
      <c r="AE10794" t="str">
        <f t="shared" si="1667"/>
        <v/>
      </c>
      <c r="AF10794" t="str">
        <f t="shared" si="1666"/>
        <v/>
      </c>
      <c r="AG10794" t="str">
        <f t="shared" si="1668"/>
        <v/>
      </c>
      <c r="AH10794" t="str">
        <f t="shared" si="1669"/>
        <v/>
      </c>
      <c r="AI10794">
        <v>0.14499999999999999</v>
      </c>
      <c r="AJ10794" t="str">
        <f t="shared" si="1670"/>
        <v/>
      </c>
      <c r="AK10794" t="str">
        <f t="shared" si="1671"/>
        <v/>
      </c>
      <c r="AL10794" t="str">
        <f t="shared" ref="AL10794:AL10857" si="1672">IF(COUNTBLANK(AK10794),"",AK10794*AI10794)</f>
        <v/>
      </c>
    </row>
    <row r="10795" spans="1:38" x14ac:dyDescent="0.2">
      <c r="A10795" t="s">
        <v>6888</v>
      </c>
      <c r="B10795" t="s">
        <v>33</v>
      </c>
      <c r="C10795" t="s">
        <v>6889</v>
      </c>
      <c r="D10795" s="1">
        <v>36146</v>
      </c>
      <c r="E10795" s="1">
        <v>43456</v>
      </c>
      <c r="F10795" t="s">
        <v>474</v>
      </c>
      <c r="I10795">
        <v>100</v>
      </c>
      <c r="J10795">
        <v>0</v>
      </c>
      <c r="K10795">
        <v>0</v>
      </c>
      <c r="L10795">
        <v>677</v>
      </c>
      <c r="M10795">
        <v>677</v>
      </c>
      <c r="N10795" t="s">
        <v>20</v>
      </c>
      <c r="O10795" t="s">
        <v>6890</v>
      </c>
      <c r="P10795" t="s">
        <v>28</v>
      </c>
      <c r="Q10795" t="s">
        <v>34233</v>
      </c>
      <c r="R10795" t="s">
        <v>34233</v>
      </c>
      <c r="S10795" t="s">
        <v>32627</v>
      </c>
      <c r="T10795" t="s">
        <v>34634</v>
      </c>
      <c r="AD10795" t="str">
        <f t="shared" si="1665"/>
        <v/>
      </c>
      <c r="AE10795" t="str">
        <f t="shared" si="1667"/>
        <v/>
      </c>
      <c r="AF10795" t="str">
        <f t="shared" si="1666"/>
        <v/>
      </c>
      <c r="AG10795" t="str">
        <f t="shared" si="1668"/>
        <v/>
      </c>
      <c r="AH10795" t="str">
        <f t="shared" si="1669"/>
        <v/>
      </c>
      <c r="AI10795">
        <v>0.14499999999999999</v>
      </c>
      <c r="AJ10795" t="str">
        <f t="shared" si="1670"/>
        <v/>
      </c>
      <c r="AK10795" t="str">
        <f t="shared" si="1671"/>
        <v/>
      </c>
      <c r="AL10795" t="str">
        <f t="shared" si="1672"/>
        <v/>
      </c>
    </row>
    <row r="10796" spans="1:38" x14ac:dyDescent="0.2">
      <c r="A10796" t="s">
        <v>7486</v>
      </c>
      <c r="B10796" t="s">
        <v>33</v>
      </c>
      <c r="C10796" t="s">
        <v>7487</v>
      </c>
      <c r="D10796" s="1">
        <v>36208</v>
      </c>
      <c r="E10796" s="1">
        <v>43928</v>
      </c>
      <c r="F10796" t="s">
        <v>474</v>
      </c>
      <c r="I10796">
        <v>100</v>
      </c>
      <c r="J10796">
        <v>0</v>
      </c>
      <c r="K10796">
        <v>0</v>
      </c>
      <c r="L10796">
        <v>2043</v>
      </c>
      <c r="M10796">
        <v>2043</v>
      </c>
      <c r="N10796" t="s">
        <v>20</v>
      </c>
      <c r="O10796" t="s">
        <v>7488</v>
      </c>
      <c r="P10796" t="s">
        <v>28</v>
      </c>
      <c r="Q10796" t="s">
        <v>34233</v>
      </c>
      <c r="R10796" t="s">
        <v>34233</v>
      </c>
      <c r="S10796" t="s">
        <v>32627</v>
      </c>
      <c r="T10796" t="s">
        <v>34634</v>
      </c>
      <c r="AD10796" t="str">
        <f t="shared" si="1665"/>
        <v/>
      </c>
      <c r="AE10796" t="str">
        <f t="shared" si="1667"/>
        <v/>
      </c>
      <c r="AF10796" t="str">
        <f t="shared" si="1666"/>
        <v/>
      </c>
      <c r="AG10796" t="str">
        <f t="shared" si="1668"/>
        <v/>
      </c>
      <c r="AH10796" t="str">
        <f t="shared" si="1669"/>
        <v/>
      </c>
      <c r="AI10796">
        <v>0.14499999999999999</v>
      </c>
      <c r="AJ10796" t="str">
        <f t="shared" si="1670"/>
        <v/>
      </c>
      <c r="AK10796" t="str">
        <f t="shared" si="1671"/>
        <v/>
      </c>
      <c r="AL10796" t="str">
        <f t="shared" si="1672"/>
        <v/>
      </c>
    </row>
    <row r="10797" spans="1:38" x14ac:dyDescent="0.2">
      <c r="A10797" t="s">
        <v>7353</v>
      </c>
      <c r="B10797" t="s">
        <v>33</v>
      </c>
      <c r="C10797" t="s">
        <v>7354</v>
      </c>
      <c r="D10797" s="1">
        <v>36213</v>
      </c>
      <c r="E10797" s="1">
        <v>43456</v>
      </c>
      <c r="F10797" t="s">
        <v>474</v>
      </c>
      <c r="I10797">
        <v>100</v>
      </c>
      <c r="J10797">
        <v>0</v>
      </c>
      <c r="K10797">
        <v>0</v>
      </c>
      <c r="L10797">
        <v>715</v>
      </c>
      <c r="M10797">
        <v>715</v>
      </c>
      <c r="N10797" t="s">
        <v>20</v>
      </c>
      <c r="O10797" t="s">
        <v>7355</v>
      </c>
      <c r="P10797" t="s">
        <v>28</v>
      </c>
      <c r="Q10797" t="s">
        <v>34233</v>
      </c>
      <c r="R10797" t="s">
        <v>34233</v>
      </c>
      <c r="S10797" t="s">
        <v>32627</v>
      </c>
      <c r="T10797" t="s">
        <v>34761</v>
      </c>
      <c r="AD10797" t="str">
        <f t="shared" si="1665"/>
        <v/>
      </c>
      <c r="AE10797" t="str">
        <f t="shared" si="1667"/>
        <v/>
      </c>
      <c r="AF10797" t="str">
        <f t="shared" si="1666"/>
        <v/>
      </c>
      <c r="AG10797" t="str">
        <f t="shared" si="1668"/>
        <v/>
      </c>
      <c r="AH10797" t="str">
        <f t="shared" si="1669"/>
        <v/>
      </c>
      <c r="AI10797">
        <v>0.14499999999999999</v>
      </c>
      <c r="AJ10797" t="str">
        <f t="shared" si="1670"/>
        <v/>
      </c>
      <c r="AK10797" t="str">
        <f t="shared" si="1671"/>
        <v/>
      </c>
      <c r="AL10797" t="str">
        <f t="shared" si="1672"/>
        <v/>
      </c>
    </row>
    <row r="10798" spans="1:38" x14ac:dyDescent="0.2">
      <c r="A10798" t="s">
        <v>7480</v>
      </c>
      <c r="B10798" t="s">
        <v>33</v>
      </c>
      <c r="C10798" t="s">
        <v>7481</v>
      </c>
      <c r="D10798" s="1">
        <v>36208</v>
      </c>
      <c r="E10798" s="1">
        <v>43456</v>
      </c>
      <c r="F10798" t="s">
        <v>474</v>
      </c>
      <c r="I10798">
        <v>100</v>
      </c>
      <c r="J10798">
        <v>0</v>
      </c>
      <c r="K10798">
        <v>0</v>
      </c>
      <c r="L10798">
        <v>696</v>
      </c>
      <c r="M10798">
        <v>696</v>
      </c>
      <c r="N10798" t="s">
        <v>20</v>
      </c>
      <c r="O10798" t="s">
        <v>7482</v>
      </c>
      <c r="P10798" t="s">
        <v>28</v>
      </c>
      <c r="Q10798" t="s">
        <v>34233</v>
      </c>
      <c r="R10798" t="s">
        <v>34233</v>
      </c>
      <c r="S10798" t="s">
        <v>32627</v>
      </c>
      <c r="T10798" t="s">
        <v>34634</v>
      </c>
      <c r="AD10798" t="str">
        <f t="shared" si="1665"/>
        <v/>
      </c>
      <c r="AE10798" t="str">
        <f t="shared" si="1667"/>
        <v/>
      </c>
      <c r="AF10798" t="str">
        <f t="shared" si="1666"/>
        <v/>
      </c>
      <c r="AG10798" t="str">
        <f t="shared" si="1668"/>
        <v/>
      </c>
      <c r="AH10798" t="str">
        <f t="shared" si="1669"/>
        <v/>
      </c>
      <c r="AI10798">
        <v>0.14499999999999999</v>
      </c>
      <c r="AJ10798" t="str">
        <f t="shared" si="1670"/>
        <v/>
      </c>
      <c r="AK10798" t="str">
        <f t="shared" si="1671"/>
        <v/>
      </c>
      <c r="AL10798" t="str">
        <f t="shared" si="1672"/>
        <v/>
      </c>
    </row>
    <row r="10799" spans="1:38" x14ac:dyDescent="0.2">
      <c r="A10799" t="s">
        <v>7356</v>
      </c>
      <c r="B10799" t="s">
        <v>33</v>
      </c>
      <c r="C10799" t="s">
        <v>7357</v>
      </c>
      <c r="D10799" s="1">
        <v>36213</v>
      </c>
      <c r="E10799" s="1">
        <v>43456</v>
      </c>
      <c r="F10799" t="s">
        <v>474</v>
      </c>
      <c r="I10799">
        <v>100</v>
      </c>
      <c r="J10799">
        <v>0</v>
      </c>
      <c r="K10799">
        <v>0</v>
      </c>
      <c r="L10799">
        <v>720</v>
      </c>
      <c r="M10799">
        <v>720</v>
      </c>
      <c r="N10799" t="s">
        <v>20</v>
      </c>
      <c r="O10799" t="s">
        <v>7358</v>
      </c>
      <c r="P10799" t="s">
        <v>28</v>
      </c>
      <c r="Q10799" t="s">
        <v>34233</v>
      </c>
      <c r="R10799" t="s">
        <v>34233</v>
      </c>
      <c r="S10799" t="s">
        <v>32627</v>
      </c>
      <c r="T10799" t="s">
        <v>34634</v>
      </c>
      <c r="AD10799" t="str">
        <f t="shared" si="1665"/>
        <v/>
      </c>
      <c r="AE10799" t="str">
        <f t="shared" si="1667"/>
        <v/>
      </c>
      <c r="AF10799" t="str">
        <f t="shared" si="1666"/>
        <v/>
      </c>
      <c r="AG10799" t="str">
        <f t="shared" si="1668"/>
        <v/>
      </c>
      <c r="AH10799" t="str">
        <f t="shared" si="1669"/>
        <v/>
      </c>
      <c r="AI10799">
        <v>0.14499999999999999</v>
      </c>
      <c r="AJ10799" t="str">
        <f t="shared" si="1670"/>
        <v/>
      </c>
      <c r="AK10799" t="str">
        <f t="shared" si="1671"/>
        <v/>
      </c>
      <c r="AL10799" t="str">
        <f t="shared" si="1672"/>
        <v/>
      </c>
    </row>
    <row r="10800" spans="1:38" x14ac:dyDescent="0.2">
      <c r="A10800" t="s">
        <v>8836</v>
      </c>
      <c r="B10800" t="s">
        <v>33</v>
      </c>
      <c r="C10800" t="s">
        <v>8837</v>
      </c>
      <c r="D10800" s="1">
        <v>36298</v>
      </c>
      <c r="E10800" s="1">
        <v>43928</v>
      </c>
      <c r="F10800" t="s">
        <v>474</v>
      </c>
      <c r="I10800">
        <v>100</v>
      </c>
      <c r="J10800">
        <v>0</v>
      </c>
      <c r="K10800">
        <v>0</v>
      </c>
      <c r="L10800">
        <v>393</v>
      </c>
      <c r="M10800">
        <v>393</v>
      </c>
      <c r="N10800" t="s">
        <v>20</v>
      </c>
      <c r="O10800" t="s">
        <v>8838</v>
      </c>
      <c r="P10800" t="s">
        <v>28</v>
      </c>
      <c r="Q10800" t="s">
        <v>34233</v>
      </c>
      <c r="R10800" t="s">
        <v>34233</v>
      </c>
      <c r="S10800" t="s">
        <v>32627</v>
      </c>
      <c r="T10800" t="s">
        <v>34565</v>
      </c>
      <c r="AD10800" t="str">
        <f t="shared" si="1665"/>
        <v/>
      </c>
      <c r="AE10800" t="str">
        <f t="shared" si="1667"/>
        <v/>
      </c>
      <c r="AF10800" t="str">
        <f t="shared" si="1666"/>
        <v/>
      </c>
      <c r="AG10800" t="str">
        <f t="shared" si="1668"/>
        <v/>
      </c>
      <c r="AH10800" t="str">
        <f t="shared" si="1669"/>
        <v/>
      </c>
      <c r="AI10800">
        <v>0.14499999999999999</v>
      </c>
      <c r="AJ10800" t="str">
        <f t="shared" si="1670"/>
        <v/>
      </c>
      <c r="AK10800" t="str">
        <f t="shared" si="1671"/>
        <v/>
      </c>
      <c r="AL10800" t="str">
        <f t="shared" si="1672"/>
        <v/>
      </c>
    </row>
    <row r="10801" spans="1:39" x14ac:dyDescent="0.2">
      <c r="A10801" t="s">
        <v>2429</v>
      </c>
      <c r="B10801" t="s">
        <v>33</v>
      </c>
      <c r="C10801" t="s">
        <v>2430</v>
      </c>
      <c r="D10801" s="1">
        <v>35726</v>
      </c>
      <c r="E10801" s="1">
        <v>43928</v>
      </c>
      <c r="F10801" t="s">
        <v>474</v>
      </c>
      <c r="I10801">
        <v>100</v>
      </c>
      <c r="J10801">
        <v>0</v>
      </c>
      <c r="K10801">
        <v>0</v>
      </c>
      <c r="L10801">
        <v>693</v>
      </c>
      <c r="M10801">
        <v>693</v>
      </c>
      <c r="N10801" t="s">
        <v>20</v>
      </c>
      <c r="O10801" t="s">
        <v>2431</v>
      </c>
      <c r="P10801" t="s">
        <v>28</v>
      </c>
      <c r="Q10801" t="s">
        <v>34233</v>
      </c>
      <c r="R10801" t="s">
        <v>34233</v>
      </c>
      <c r="S10801" t="s">
        <v>32627</v>
      </c>
      <c r="T10801" t="s">
        <v>34634</v>
      </c>
      <c r="AD10801" t="str">
        <f t="shared" si="1665"/>
        <v/>
      </c>
      <c r="AE10801" t="str">
        <f t="shared" si="1667"/>
        <v/>
      </c>
      <c r="AF10801" t="str">
        <f t="shared" si="1666"/>
        <v/>
      </c>
      <c r="AG10801" t="str">
        <f t="shared" si="1668"/>
        <v/>
      </c>
      <c r="AH10801" t="str">
        <f t="shared" si="1669"/>
        <v/>
      </c>
      <c r="AI10801">
        <v>0.14499999999999999</v>
      </c>
      <c r="AJ10801" t="str">
        <f t="shared" si="1670"/>
        <v/>
      </c>
      <c r="AK10801" t="str">
        <f t="shared" si="1671"/>
        <v/>
      </c>
      <c r="AL10801" t="str">
        <f t="shared" si="1672"/>
        <v/>
      </c>
    </row>
    <row r="10802" spans="1:39" x14ac:dyDescent="0.2">
      <c r="A10802" t="s">
        <v>7483</v>
      </c>
      <c r="B10802" t="s">
        <v>33</v>
      </c>
      <c r="C10802" t="s">
        <v>7484</v>
      </c>
      <c r="D10802" s="1">
        <v>36208</v>
      </c>
      <c r="E10802" s="1">
        <v>43928</v>
      </c>
      <c r="F10802" t="s">
        <v>474</v>
      </c>
      <c r="I10802">
        <v>100</v>
      </c>
      <c r="J10802">
        <v>0</v>
      </c>
      <c r="K10802">
        <v>0</v>
      </c>
      <c r="L10802">
        <v>3071</v>
      </c>
      <c r="M10802">
        <v>3071</v>
      </c>
      <c r="N10802" t="s">
        <v>20</v>
      </c>
      <c r="O10802" t="s">
        <v>7485</v>
      </c>
      <c r="P10802" t="s">
        <v>28</v>
      </c>
      <c r="Q10802" t="s">
        <v>34233</v>
      </c>
      <c r="R10802" t="s">
        <v>34233</v>
      </c>
      <c r="S10802" t="s">
        <v>32627</v>
      </c>
      <c r="T10802" t="s">
        <v>34634</v>
      </c>
      <c r="AD10802" t="str">
        <f t="shared" si="1665"/>
        <v/>
      </c>
      <c r="AE10802" t="str">
        <f t="shared" si="1667"/>
        <v/>
      </c>
      <c r="AF10802" t="str">
        <f t="shared" si="1666"/>
        <v/>
      </c>
      <c r="AG10802" t="str">
        <f t="shared" si="1668"/>
        <v/>
      </c>
      <c r="AH10802" t="str">
        <f t="shared" si="1669"/>
        <v/>
      </c>
      <c r="AI10802">
        <v>0.14499999999999999</v>
      </c>
      <c r="AJ10802" t="str">
        <f t="shared" si="1670"/>
        <v/>
      </c>
      <c r="AK10802" t="str">
        <f t="shared" si="1671"/>
        <v/>
      </c>
      <c r="AL10802" t="str">
        <f t="shared" si="1672"/>
        <v/>
      </c>
    </row>
    <row r="10803" spans="1:39" x14ac:dyDescent="0.2">
      <c r="A10803" t="s">
        <v>17884</v>
      </c>
      <c r="B10803" t="s">
        <v>33</v>
      </c>
      <c r="C10803" t="s">
        <v>17885</v>
      </c>
      <c r="D10803" s="1">
        <v>37931</v>
      </c>
      <c r="E10803" s="1">
        <v>43456</v>
      </c>
      <c r="F10803" t="s">
        <v>474</v>
      </c>
      <c r="I10803">
        <v>100</v>
      </c>
      <c r="J10803">
        <v>0</v>
      </c>
      <c r="K10803">
        <v>0</v>
      </c>
      <c r="L10803">
        <v>1697</v>
      </c>
      <c r="M10803">
        <v>1697</v>
      </c>
      <c r="N10803" t="s">
        <v>20</v>
      </c>
      <c r="O10803" t="s">
        <v>17886</v>
      </c>
      <c r="P10803" t="s">
        <v>28</v>
      </c>
      <c r="Q10803" t="s">
        <v>34233</v>
      </c>
      <c r="R10803" t="s">
        <v>34233</v>
      </c>
      <c r="S10803" t="s">
        <v>32627</v>
      </c>
      <c r="T10803" t="s">
        <v>34762</v>
      </c>
      <c r="AD10803" t="str">
        <f t="shared" si="1665"/>
        <v/>
      </c>
      <c r="AE10803" t="str">
        <f t="shared" si="1667"/>
        <v/>
      </c>
      <c r="AF10803" t="str">
        <f t="shared" si="1666"/>
        <v/>
      </c>
      <c r="AG10803" t="str">
        <f t="shared" si="1668"/>
        <v/>
      </c>
      <c r="AH10803" t="str">
        <f t="shared" si="1669"/>
        <v/>
      </c>
      <c r="AI10803">
        <v>0.14499999999999999</v>
      </c>
      <c r="AJ10803" t="str">
        <f t="shared" si="1670"/>
        <v/>
      </c>
      <c r="AK10803" t="str">
        <f t="shared" si="1671"/>
        <v/>
      </c>
      <c r="AL10803" t="str">
        <f t="shared" si="1672"/>
        <v/>
      </c>
    </row>
    <row r="10804" spans="1:39" x14ac:dyDescent="0.2">
      <c r="A10804" t="s">
        <v>16756</v>
      </c>
      <c r="B10804" t="s">
        <v>33</v>
      </c>
      <c r="C10804" t="s">
        <v>16757</v>
      </c>
      <c r="D10804" s="1">
        <v>37580</v>
      </c>
      <c r="E10804" s="1">
        <v>43456</v>
      </c>
      <c r="F10804" t="s">
        <v>474</v>
      </c>
      <c r="I10804">
        <v>100</v>
      </c>
      <c r="J10804">
        <v>0</v>
      </c>
      <c r="K10804">
        <v>0</v>
      </c>
      <c r="L10804">
        <v>898</v>
      </c>
      <c r="M10804">
        <v>898</v>
      </c>
      <c r="N10804" t="s">
        <v>20</v>
      </c>
      <c r="O10804" t="s">
        <v>16758</v>
      </c>
      <c r="P10804" t="s">
        <v>28</v>
      </c>
      <c r="Q10804" t="s">
        <v>34233</v>
      </c>
      <c r="R10804" t="s">
        <v>34233</v>
      </c>
      <c r="S10804" t="s">
        <v>32627</v>
      </c>
      <c r="T10804" t="s">
        <v>34634</v>
      </c>
      <c r="AD10804" t="str">
        <f t="shared" si="1665"/>
        <v/>
      </c>
      <c r="AE10804" t="str">
        <f t="shared" si="1667"/>
        <v/>
      </c>
      <c r="AF10804" t="str">
        <f t="shared" si="1666"/>
        <v/>
      </c>
      <c r="AG10804" t="str">
        <f t="shared" si="1668"/>
        <v/>
      </c>
      <c r="AH10804" t="str">
        <f t="shared" si="1669"/>
        <v/>
      </c>
      <c r="AI10804">
        <v>0.14499999999999999</v>
      </c>
      <c r="AJ10804" t="str">
        <f t="shared" si="1670"/>
        <v/>
      </c>
      <c r="AK10804" t="str">
        <f t="shared" si="1671"/>
        <v/>
      </c>
      <c r="AL10804" t="str">
        <f t="shared" si="1672"/>
        <v/>
      </c>
    </row>
    <row r="10805" spans="1:39" x14ac:dyDescent="0.2">
      <c r="A10805" t="s">
        <v>6747</v>
      </c>
      <c r="B10805" t="s">
        <v>33</v>
      </c>
      <c r="C10805" t="s">
        <v>6748</v>
      </c>
      <c r="D10805" s="1">
        <v>36133</v>
      </c>
      <c r="E10805" s="1">
        <v>43456</v>
      </c>
      <c r="F10805" t="s">
        <v>474</v>
      </c>
      <c r="I10805">
        <v>100</v>
      </c>
      <c r="J10805">
        <v>0</v>
      </c>
      <c r="K10805">
        <v>0</v>
      </c>
      <c r="L10805">
        <v>1112</v>
      </c>
      <c r="M10805">
        <v>1112</v>
      </c>
      <c r="N10805" t="s">
        <v>20</v>
      </c>
      <c r="O10805" t="s">
        <v>6749</v>
      </c>
      <c r="P10805" t="s">
        <v>28</v>
      </c>
      <c r="Q10805" t="s">
        <v>34233</v>
      </c>
      <c r="R10805" t="s">
        <v>34233</v>
      </c>
      <c r="S10805" t="s">
        <v>32627</v>
      </c>
      <c r="T10805" t="s">
        <v>34634</v>
      </c>
      <c r="AD10805" t="str">
        <f t="shared" si="1665"/>
        <v/>
      </c>
      <c r="AE10805" t="str">
        <f t="shared" si="1667"/>
        <v/>
      </c>
      <c r="AF10805" t="str">
        <f t="shared" si="1666"/>
        <v/>
      </c>
      <c r="AG10805" t="str">
        <f t="shared" si="1668"/>
        <v/>
      </c>
      <c r="AH10805" t="str">
        <f t="shared" si="1669"/>
        <v/>
      </c>
      <c r="AI10805">
        <v>0.14499999999999999</v>
      </c>
      <c r="AJ10805" t="str">
        <f t="shared" si="1670"/>
        <v/>
      </c>
      <c r="AK10805" t="str">
        <f t="shared" si="1671"/>
        <v/>
      </c>
      <c r="AL10805" t="str">
        <f t="shared" si="1672"/>
        <v/>
      </c>
    </row>
    <row r="10806" spans="1:39" x14ac:dyDescent="0.2">
      <c r="A10806" t="s">
        <v>11571</v>
      </c>
      <c r="B10806" t="s">
        <v>33</v>
      </c>
      <c r="C10806" t="s">
        <v>11572</v>
      </c>
      <c r="D10806" s="1">
        <v>36545</v>
      </c>
      <c r="E10806" s="1">
        <v>43456</v>
      </c>
      <c r="F10806" t="s">
        <v>474</v>
      </c>
      <c r="I10806">
        <v>100</v>
      </c>
      <c r="J10806">
        <v>0</v>
      </c>
      <c r="K10806">
        <v>0</v>
      </c>
      <c r="L10806">
        <v>1158</v>
      </c>
      <c r="M10806">
        <v>1158</v>
      </c>
      <c r="N10806" t="s">
        <v>20</v>
      </c>
      <c r="O10806" t="s">
        <v>11573</v>
      </c>
      <c r="P10806" t="s">
        <v>28</v>
      </c>
      <c r="Q10806" t="s">
        <v>34233</v>
      </c>
      <c r="R10806" t="s">
        <v>34233</v>
      </c>
      <c r="S10806" t="s">
        <v>32627</v>
      </c>
      <c r="T10806" t="s">
        <v>34634</v>
      </c>
      <c r="AD10806" t="str">
        <f t="shared" si="1665"/>
        <v/>
      </c>
      <c r="AE10806" t="str">
        <f t="shared" si="1667"/>
        <v/>
      </c>
      <c r="AF10806" t="str">
        <f t="shared" si="1666"/>
        <v/>
      </c>
      <c r="AG10806" t="str">
        <f t="shared" si="1668"/>
        <v/>
      </c>
      <c r="AH10806" t="str">
        <f t="shared" si="1669"/>
        <v/>
      </c>
      <c r="AI10806">
        <v>0.14499999999999999</v>
      </c>
      <c r="AJ10806" t="str">
        <f t="shared" si="1670"/>
        <v/>
      </c>
      <c r="AK10806" t="str">
        <f t="shared" si="1671"/>
        <v/>
      </c>
      <c r="AL10806" t="str">
        <f t="shared" si="1672"/>
        <v/>
      </c>
    </row>
    <row r="10807" spans="1:39" x14ac:dyDescent="0.2">
      <c r="A10807" t="s">
        <v>16759</v>
      </c>
      <c r="B10807" t="s">
        <v>33</v>
      </c>
      <c r="C10807" t="s">
        <v>16760</v>
      </c>
      <c r="D10807" s="1">
        <v>37580</v>
      </c>
      <c r="E10807" s="1">
        <v>43456</v>
      </c>
      <c r="F10807" t="s">
        <v>474</v>
      </c>
      <c r="I10807">
        <v>100</v>
      </c>
      <c r="J10807">
        <v>0</v>
      </c>
      <c r="K10807">
        <v>0</v>
      </c>
      <c r="L10807">
        <v>4428</v>
      </c>
      <c r="M10807">
        <v>4427</v>
      </c>
      <c r="N10807" t="s">
        <v>20</v>
      </c>
      <c r="O10807" t="s">
        <v>16761</v>
      </c>
      <c r="P10807" t="s">
        <v>28</v>
      </c>
      <c r="Q10807" t="s">
        <v>34233</v>
      </c>
      <c r="R10807" t="s">
        <v>34233</v>
      </c>
      <c r="S10807" t="s">
        <v>32627</v>
      </c>
      <c r="T10807" t="s">
        <v>34634</v>
      </c>
      <c r="AD10807" t="str">
        <f t="shared" si="1665"/>
        <v/>
      </c>
      <c r="AE10807" t="str">
        <f t="shared" si="1667"/>
        <v/>
      </c>
      <c r="AF10807" t="str">
        <f t="shared" si="1666"/>
        <v/>
      </c>
      <c r="AG10807" t="str">
        <f t="shared" si="1668"/>
        <v/>
      </c>
      <c r="AH10807" t="str">
        <f t="shared" si="1669"/>
        <v/>
      </c>
      <c r="AI10807">
        <v>0.14499999999999999</v>
      </c>
      <c r="AJ10807" t="str">
        <f t="shared" si="1670"/>
        <v/>
      </c>
      <c r="AK10807" t="str">
        <f t="shared" si="1671"/>
        <v/>
      </c>
      <c r="AL10807" t="str">
        <f t="shared" si="1672"/>
        <v/>
      </c>
    </row>
    <row r="10808" spans="1:39" x14ac:dyDescent="0.2">
      <c r="A10808" t="s">
        <v>7554</v>
      </c>
      <c r="B10808" t="s">
        <v>33</v>
      </c>
      <c r="C10808" t="s">
        <v>7555</v>
      </c>
      <c r="D10808" s="1">
        <v>36208</v>
      </c>
      <c r="E10808" s="1">
        <v>43951</v>
      </c>
      <c r="F10808" t="s">
        <v>474</v>
      </c>
      <c r="I10808">
        <v>100</v>
      </c>
      <c r="J10808">
        <v>0</v>
      </c>
      <c r="K10808">
        <v>0</v>
      </c>
      <c r="L10808">
        <v>2045</v>
      </c>
      <c r="M10808">
        <v>2045</v>
      </c>
      <c r="N10808" t="s">
        <v>20</v>
      </c>
      <c r="O10808" t="s">
        <v>7556</v>
      </c>
      <c r="P10808" t="s">
        <v>28</v>
      </c>
      <c r="Q10808" t="s">
        <v>34233</v>
      </c>
      <c r="R10808" t="s">
        <v>34233</v>
      </c>
      <c r="S10808" t="s">
        <v>33942</v>
      </c>
      <c r="T10808" t="s">
        <v>34233</v>
      </c>
      <c r="AD10808" t="str">
        <f t="shared" si="1665"/>
        <v/>
      </c>
      <c r="AE10808" t="str">
        <f t="shared" si="1667"/>
        <v/>
      </c>
      <c r="AF10808" t="str">
        <f t="shared" si="1666"/>
        <v/>
      </c>
      <c r="AG10808" t="str">
        <f t="shared" si="1668"/>
        <v/>
      </c>
      <c r="AH10808" t="str">
        <f t="shared" si="1669"/>
        <v/>
      </c>
      <c r="AI10808">
        <v>0.14499999999999999</v>
      </c>
      <c r="AJ10808" t="str">
        <f t="shared" si="1670"/>
        <v/>
      </c>
      <c r="AK10808" t="str">
        <f t="shared" si="1671"/>
        <v/>
      </c>
      <c r="AL10808" t="str">
        <f t="shared" si="1672"/>
        <v/>
      </c>
    </row>
    <row r="10809" spans="1:39" x14ac:dyDescent="0.2">
      <c r="A10809" t="s">
        <v>27139</v>
      </c>
      <c r="B10809" t="s">
        <v>33</v>
      </c>
      <c r="C10809" t="s">
        <v>27140</v>
      </c>
      <c r="D10809" s="1">
        <v>41711</v>
      </c>
      <c r="E10809" s="1">
        <v>44546</v>
      </c>
      <c r="F10809" t="s">
        <v>26</v>
      </c>
      <c r="I10809">
        <v>100</v>
      </c>
      <c r="J10809">
        <v>0</v>
      </c>
      <c r="K10809">
        <v>0</v>
      </c>
      <c r="L10809">
        <v>4434</v>
      </c>
      <c r="M10809">
        <v>4434</v>
      </c>
      <c r="N10809" t="s">
        <v>20</v>
      </c>
      <c r="O10809" t="s">
        <v>27141</v>
      </c>
      <c r="P10809" t="s">
        <v>44</v>
      </c>
      <c r="Q10809" t="s">
        <v>34233</v>
      </c>
      <c r="R10809" t="s">
        <v>34233</v>
      </c>
      <c r="S10809" t="s">
        <v>34233</v>
      </c>
      <c r="T10809" t="s">
        <v>34233</v>
      </c>
      <c r="AD10809" t="str">
        <f t="shared" si="1665"/>
        <v/>
      </c>
      <c r="AE10809" t="str">
        <f t="shared" si="1667"/>
        <v/>
      </c>
      <c r="AF10809" t="str">
        <f t="shared" si="1666"/>
        <v/>
      </c>
      <c r="AG10809" t="str">
        <f t="shared" si="1668"/>
        <v/>
      </c>
      <c r="AH10809" t="str">
        <f t="shared" si="1669"/>
        <v/>
      </c>
      <c r="AI10809">
        <v>0.14499999999999999</v>
      </c>
      <c r="AJ10809" t="str">
        <f t="shared" si="1670"/>
        <v/>
      </c>
      <c r="AK10809" t="str">
        <f t="shared" si="1671"/>
        <v/>
      </c>
      <c r="AL10809" t="str">
        <f t="shared" si="1672"/>
        <v/>
      </c>
    </row>
    <row r="10810" spans="1:39" x14ac:dyDescent="0.2">
      <c r="A10810" t="s">
        <v>5962</v>
      </c>
      <c r="B10810" t="s">
        <v>33</v>
      </c>
      <c r="C10810" t="s">
        <v>5963</v>
      </c>
      <c r="D10810" s="1">
        <v>36153</v>
      </c>
      <c r="E10810" s="1">
        <v>43456</v>
      </c>
      <c r="F10810" t="s">
        <v>19</v>
      </c>
      <c r="I10810">
        <v>100</v>
      </c>
      <c r="J10810">
        <v>0</v>
      </c>
      <c r="K10810">
        <v>0</v>
      </c>
      <c r="L10810">
        <v>967</v>
      </c>
      <c r="M10810">
        <v>967</v>
      </c>
      <c r="N10810" t="s">
        <v>20</v>
      </c>
      <c r="O10810" t="s">
        <v>5964</v>
      </c>
      <c r="P10810" t="s">
        <v>28</v>
      </c>
      <c r="Q10810" t="s">
        <v>34233</v>
      </c>
      <c r="R10810" t="s">
        <v>34233</v>
      </c>
      <c r="S10810" t="s">
        <v>32628</v>
      </c>
      <c r="T10810" t="s">
        <v>34349</v>
      </c>
      <c r="AD10810" t="str">
        <f t="shared" si="1665"/>
        <v/>
      </c>
      <c r="AE10810" t="str">
        <f t="shared" si="1667"/>
        <v/>
      </c>
      <c r="AF10810" t="str">
        <f t="shared" si="1666"/>
        <v/>
      </c>
      <c r="AG10810" s="17">
        <v>1</v>
      </c>
      <c r="AH10810">
        <f t="shared" si="1669"/>
        <v>2.8</v>
      </c>
      <c r="AI10810">
        <v>0.14499999999999999</v>
      </c>
      <c r="AJ10810">
        <f t="shared" si="1670"/>
        <v>0.40599999999999997</v>
      </c>
      <c r="AK10810" t="str">
        <f t="shared" si="1671"/>
        <v/>
      </c>
      <c r="AL10810" t="str">
        <f t="shared" si="1672"/>
        <v/>
      </c>
    </row>
    <row r="10811" spans="1:39" x14ac:dyDescent="0.2">
      <c r="A10811" t="s">
        <v>7256</v>
      </c>
      <c r="B10811" t="s">
        <v>33</v>
      </c>
      <c r="C10811" t="s">
        <v>7257</v>
      </c>
      <c r="D10811" s="1">
        <v>36172</v>
      </c>
      <c r="E10811" s="1">
        <v>43456</v>
      </c>
      <c r="F10811" t="s">
        <v>19</v>
      </c>
      <c r="I10811">
        <v>100</v>
      </c>
      <c r="J10811">
        <v>0</v>
      </c>
      <c r="K10811">
        <v>0</v>
      </c>
      <c r="L10811">
        <v>769</v>
      </c>
      <c r="M10811">
        <v>769</v>
      </c>
      <c r="N10811" t="s">
        <v>20</v>
      </c>
      <c r="O10811" t="s">
        <v>7258</v>
      </c>
      <c r="P10811" t="s">
        <v>28</v>
      </c>
      <c r="Q10811" t="s">
        <v>34233</v>
      </c>
      <c r="R10811" t="s">
        <v>34233</v>
      </c>
      <c r="S10811" t="s">
        <v>32628</v>
      </c>
      <c r="T10811" t="s">
        <v>34349</v>
      </c>
      <c r="AD10811" t="str">
        <f t="shared" si="1665"/>
        <v/>
      </c>
      <c r="AE10811" t="str">
        <f t="shared" si="1667"/>
        <v/>
      </c>
      <c r="AF10811" t="str">
        <f t="shared" si="1666"/>
        <v/>
      </c>
      <c r="AG10811" s="17">
        <v>1</v>
      </c>
      <c r="AH10811">
        <f t="shared" si="1669"/>
        <v>2.8</v>
      </c>
      <c r="AI10811">
        <v>0.14499999999999999</v>
      </c>
      <c r="AJ10811">
        <f t="shared" si="1670"/>
        <v>0.40599999999999997</v>
      </c>
      <c r="AK10811" t="str">
        <f t="shared" si="1671"/>
        <v/>
      </c>
      <c r="AL10811" t="str">
        <f t="shared" si="1672"/>
        <v/>
      </c>
    </row>
    <row r="10812" spans="1:39" x14ac:dyDescent="0.2">
      <c r="A10812" t="s">
        <v>7253</v>
      </c>
      <c r="B10812" t="s">
        <v>33</v>
      </c>
      <c r="C10812" t="s">
        <v>7254</v>
      </c>
      <c r="D10812" s="1">
        <v>36172</v>
      </c>
      <c r="E10812" s="1">
        <v>43456</v>
      </c>
      <c r="F10812" t="s">
        <v>19</v>
      </c>
      <c r="I10812">
        <v>100</v>
      </c>
      <c r="J10812">
        <v>0</v>
      </c>
      <c r="K10812">
        <v>0</v>
      </c>
      <c r="L10812">
        <v>777</v>
      </c>
      <c r="M10812">
        <v>777</v>
      </c>
      <c r="N10812" t="s">
        <v>20</v>
      </c>
      <c r="O10812" t="s">
        <v>7255</v>
      </c>
      <c r="P10812" t="s">
        <v>28</v>
      </c>
      <c r="Q10812" t="s">
        <v>34233</v>
      </c>
      <c r="R10812" t="s">
        <v>34233</v>
      </c>
      <c r="S10812" t="s">
        <v>32628</v>
      </c>
      <c r="T10812" t="s">
        <v>34349</v>
      </c>
      <c r="AD10812" t="str">
        <f t="shared" si="1665"/>
        <v/>
      </c>
      <c r="AE10812" t="str">
        <f t="shared" si="1667"/>
        <v/>
      </c>
      <c r="AF10812" t="str">
        <f t="shared" si="1666"/>
        <v/>
      </c>
      <c r="AG10812" s="17">
        <v>1</v>
      </c>
      <c r="AH10812">
        <f t="shared" si="1669"/>
        <v>2.8</v>
      </c>
      <c r="AI10812">
        <v>0.14499999999999999</v>
      </c>
      <c r="AJ10812">
        <f t="shared" si="1670"/>
        <v>0.40599999999999997</v>
      </c>
      <c r="AK10812" t="str">
        <f t="shared" si="1671"/>
        <v/>
      </c>
      <c r="AL10812" t="str">
        <f t="shared" si="1672"/>
        <v/>
      </c>
    </row>
    <row r="10813" spans="1:39" x14ac:dyDescent="0.2">
      <c r="A10813" t="s">
        <v>5959</v>
      </c>
      <c r="B10813" t="s">
        <v>33</v>
      </c>
      <c r="C10813" t="s">
        <v>5960</v>
      </c>
      <c r="D10813" s="1">
        <v>36153</v>
      </c>
      <c r="E10813" s="1">
        <v>43951</v>
      </c>
      <c r="F10813" t="s">
        <v>19</v>
      </c>
      <c r="I10813">
        <v>100</v>
      </c>
      <c r="J10813">
        <v>0</v>
      </c>
      <c r="K10813">
        <v>0</v>
      </c>
      <c r="L10813">
        <v>777</v>
      </c>
      <c r="M10813">
        <v>777</v>
      </c>
      <c r="N10813" t="s">
        <v>20</v>
      </c>
      <c r="O10813" t="s">
        <v>5961</v>
      </c>
      <c r="P10813" t="s">
        <v>28</v>
      </c>
      <c r="Q10813" t="s">
        <v>34233</v>
      </c>
      <c r="R10813" t="s">
        <v>34233</v>
      </c>
      <c r="S10813" t="s">
        <v>32628</v>
      </c>
      <c r="T10813" t="s">
        <v>34349</v>
      </c>
      <c r="AD10813" t="str">
        <f t="shared" si="1665"/>
        <v/>
      </c>
      <c r="AE10813" t="str">
        <f t="shared" si="1667"/>
        <v/>
      </c>
      <c r="AF10813" t="str">
        <f t="shared" si="1666"/>
        <v/>
      </c>
      <c r="AG10813" s="17">
        <v>1</v>
      </c>
      <c r="AH10813">
        <f t="shared" si="1669"/>
        <v>2.8</v>
      </c>
      <c r="AI10813">
        <v>0.14499999999999999</v>
      </c>
      <c r="AJ10813">
        <f t="shared" si="1670"/>
        <v>0.40599999999999997</v>
      </c>
      <c r="AK10813" t="str">
        <f t="shared" si="1671"/>
        <v/>
      </c>
      <c r="AL10813" t="str">
        <f t="shared" si="1672"/>
        <v/>
      </c>
    </row>
    <row r="10814" spans="1:39" x14ac:dyDescent="0.2">
      <c r="A10814" t="s">
        <v>7250</v>
      </c>
      <c r="B10814" t="s">
        <v>33</v>
      </c>
      <c r="C10814" t="s">
        <v>7251</v>
      </c>
      <c r="D10814" s="1">
        <v>36172</v>
      </c>
      <c r="E10814" s="1">
        <v>43456</v>
      </c>
      <c r="F10814" t="s">
        <v>19</v>
      </c>
      <c r="I10814">
        <v>100</v>
      </c>
      <c r="J10814">
        <v>0</v>
      </c>
      <c r="K10814">
        <v>0</v>
      </c>
      <c r="L10814">
        <v>1053</v>
      </c>
      <c r="M10814">
        <v>1053</v>
      </c>
      <c r="N10814" t="s">
        <v>20</v>
      </c>
      <c r="O10814" t="s">
        <v>7252</v>
      </c>
      <c r="P10814" t="s">
        <v>28</v>
      </c>
      <c r="Q10814" t="s">
        <v>34233</v>
      </c>
      <c r="R10814" t="s">
        <v>34233</v>
      </c>
      <c r="S10814" t="s">
        <v>32628</v>
      </c>
      <c r="T10814" t="s">
        <v>34349</v>
      </c>
      <c r="AD10814" t="str">
        <f t="shared" si="1665"/>
        <v/>
      </c>
      <c r="AE10814" t="str">
        <f t="shared" si="1667"/>
        <v/>
      </c>
      <c r="AF10814" t="str">
        <f t="shared" si="1666"/>
        <v/>
      </c>
      <c r="AG10814" s="17">
        <v>1</v>
      </c>
      <c r="AH10814">
        <f t="shared" si="1669"/>
        <v>2.8</v>
      </c>
      <c r="AI10814">
        <v>0.14499999999999999</v>
      </c>
      <c r="AJ10814">
        <f t="shared" si="1670"/>
        <v>0.40599999999999997</v>
      </c>
      <c r="AK10814" t="str">
        <f t="shared" si="1671"/>
        <v/>
      </c>
      <c r="AL10814" t="str">
        <f t="shared" si="1672"/>
        <v/>
      </c>
    </row>
    <row r="10815" spans="1:39" x14ac:dyDescent="0.2">
      <c r="A10815" t="s">
        <v>7695</v>
      </c>
      <c r="B10815" t="s">
        <v>33</v>
      </c>
      <c r="C10815" t="s">
        <v>7696</v>
      </c>
      <c r="D10815" s="1">
        <v>36217</v>
      </c>
      <c r="E10815" s="1">
        <v>43456</v>
      </c>
      <c r="F10815" t="s">
        <v>19</v>
      </c>
      <c r="I10815">
        <v>100</v>
      </c>
      <c r="J10815">
        <v>0</v>
      </c>
      <c r="K10815">
        <v>0</v>
      </c>
      <c r="L10815">
        <v>760</v>
      </c>
      <c r="M10815">
        <v>760</v>
      </c>
      <c r="N10815" t="s">
        <v>20</v>
      </c>
      <c r="O10815" t="s">
        <v>7697</v>
      </c>
      <c r="P10815" t="s">
        <v>28</v>
      </c>
      <c r="Q10815" s="9" t="s">
        <v>34256</v>
      </c>
      <c r="R10815" t="s">
        <v>34237</v>
      </c>
      <c r="S10815" t="s">
        <v>33799</v>
      </c>
      <c r="T10815" t="s">
        <v>34233</v>
      </c>
      <c r="AD10815" t="str">
        <f t="shared" si="1665"/>
        <v/>
      </c>
      <c r="AE10815" t="str">
        <f t="shared" si="1667"/>
        <v/>
      </c>
      <c r="AF10815" t="str">
        <f t="shared" si="1666"/>
        <v/>
      </c>
      <c r="AG10815" s="17">
        <v>1</v>
      </c>
      <c r="AH10815">
        <f t="shared" si="1669"/>
        <v>2.8</v>
      </c>
      <c r="AI10815">
        <v>0.14499999999999999</v>
      </c>
      <c r="AJ10815">
        <f t="shared" si="1670"/>
        <v>0.40599999999999997</v>
      </c>
      <c r="AK10815" t="str">
        <f t="shared" si="1671"/>
        <v/>
      </c>
      <c r="AL10815" t="str">
        <f t="shared" si="1672"/>
        <v/>
      </c>
      <c r="AM10815" t="s">
        <v>34856</v>
      </c>
    </row>
    <row r="10816" spans="1:39" x14ac:dyDescent="0.2">
      <c r="A10816" t="s">
        <v>3527</v>
      </c>
      <c r="B10816" t="s">
        <v>33</v>
      </c>
      <c r="C10816" t="s">
        <v>3528</v>
      </c>
      <c r="D10816" s="1">
        <v>35907</v>
      </c>
      <c r="E10816" s="1">
        <v>43456</v>
      </c>
      <c r="F10816" t="s">
        <v>19</v>
      </c>
      <c r="I10816">
        <v>100</v>
      </c>
      <c r="J10816">
        <v>0</v>
      </c>
      <c r="K10816">
        <v>0</v>
      </c>
      <c r="L10816">
        <v>2385</v>
      </c>
      <c r="M10816">
        <v>2385</v>
      </c>
      <c r="N10816" t="s">
        <v>20</v>
      </c>
      <c r="O10816" t="s">
        <v>3529</v>
      </c>
      <c r="P10816" t="s">
        <v>28</v>
      </c>
      <c r="Q10816" t="s">
        <v>34233</v>
      </c>
      <c r="R10816" t="s">
        <v>34233</v>
      </c>
      <c r="S10816" t="s">
        <v>32628</v>
      </c>
      <c r="T10816" t="s">
        <v>34349</v>
      </c>
      <c r="AD10816" t="str">
        <f t="shared" si="1665"/>
        <v/>
      </c>
      <c r="AE10816" t="str">
        <f t="shared" si="1667"/>
        <v/>
      </c>
      <c r="AF10816" t="str">
        <f t="shared" si="1666"/>
        <v/>
      </c>
      <c r="AG10816" s="17">
        <v>1</v>
      </c>
      <c r="AH10816">
        <f t="shared" si="1669"/>
        <v>2.8</v>
      </c>
      <c r="AI10816">
        <v>0.14499999999999999</v>
      </c>
      <c r="AJ10816">
        <f t="shared" si="1670"/>
        <v>0.40599999999999997</v>
      </c>
      <c r="AK10816" t="str">
        <f t="shared" si="1671"/>
        <v/>
      </c>
      <c r="AL10816" t="str">
        <f t="shared" si="1672"/>
        <v/>
      </c>
    </row>
    <row r="10817" spans="1:39" x14ac:dyDescent="0.2">
      <c r="A10817" t="s">
        <v>31857</v>
      </c>
      <c r="B10817" t="s">
        <v>33</v>
      </c>
      <c r="C10817" t="s">
        <v>31858</v>
      </c>
      <c r="D10817" s="1">
        <v>44111</v>
      </c>
      <c r="E10817" s="1">
        <v>44546</v>
      </c>
      <c r="F10817" t="s">
        <v>26</v>
      </c>
      <c r="I10817">
        <v>100</v>
      </c>
      <c r="J10817">
        <v>0</v>
      </c>
      <c r="K10817">
        <v>0</v>
      </c>
      <c r="L10817">
        <v>7427</v>
      </c>
      <c r="M10817">
        <v>7427</v>
      </c>
      <c r="N10817" t="s">
        <v>20</v>
      </c>
      <c r="O10817" t="s">
        <v>31859</v>
      </c>
      <c r="P10817" t="s">
        <v>44</v>
      </c>
      <c r="Q10817" t="s">
        <v>34233</v>
      </c>
      <c r="R10817" t="s">
        <v>34233</v>
      </c>
      <c r="S10817" t="s">
        <v>34233</v>
      </c>
      <c r="T10817" t="s">
        <v>34233</v>
      </c>
      <c r="AD10817" t="str">
        <f t="shared" si="1665"/>
        <v/>
      </c>
      <c r="AE10817" t="str">
        <f t="shared" si="1667"/>
        <v/>
      </c>
      <c r="AF10817" t="str">
        <f t="shared" si="1666"/>
        <v/>
      </c>
      <c r="AG10817" t="str">
        <f t="shared" ref="AG10817:AG10861" si="1673">IF((S10817&lt;&gt;"tühi")*(AC10817&lt;&gt;""),AC10817,"")</f>
        <v/>
      </c>
      <c r="AH10817" t="str">
        <f t="shared" si="1669"/>
        <v/>
      </c>
      <c r="AI10817">
        <v>0.14499999999999999</v>
      </c>
      <c r="AJ10817" t="str">
        <f t="shared" si="1670"/>
        <v/>
      </c>
      <c r="AK10817" t="str">
        <f t="shared" si="1671"/>
        <v/>
      </c>
      <c r="AL10817" t="str">
        <f t="shared" si="1672"/>
        <v/>
      </c>
    </row>
    <row r="10818" spans="1:39" x14ac:dyDescent="0.2">
      <c r="A10818" t="s">
        <v>25435</v>
      </c>
      <c r="B10818" t="s">
        <v>33</v>
      </c>
      <c r="C10818" t="s">
        <v>25436</v>
      </c>
      <c r="D10818" s="1">
        <v>39932</v>
      </c>
      <c r="E10818" s="1">
        <v>44111</v>
      </c>
      <c r="F10818" t="s">
        <v>19</v>
      </c>
      <c r="I10818">
        <v>100</v>
      </c>
      <c r="J10818">
        <v>0</v>
      </c>
      <c r="K10818">
        <v>0</v>
      </c>
      <c r="L10818">
        <v>1518</v>
      </c>
      <c r="M10818">
        <v>1518</v>
      </c>
      <c r="N10818" t="s">
        <v>20</v>
      </c>
      <c r="O10818" t="s">
        <v>25437</v>
      </c>
      <c r="P10818" t="s">
        <v>28</v>
      </c>
      <c r="Q10818" t="s">
        <v>34256</v>
      </c>
      <c r="R10818" t="s">
        <v>33768</v>
      </c>
      <c r="S10818" t="s">
        <v>32628</v>
      </c>
      <c r="T10818" t="s">
        <v>34357</v>
      </c>
      <c r="U10818" t="s">
        <v>32634</v>
      </c>
      <c r="V10818" t="s">
        <v>33700</v>
      </c>
      <c r="W10818">
        <v>200</v>
      </c>
      <c r="X10818">
        <v>1</v>
      </c>
      <c r="Y10818">
        <v>1</v>
      </c>
      <c r="Z10818">
        <v>200</v>
      </c>
      <c r="AA10818">
        <v>6</v>
      </c>
      <c r="AC10818">
        <v>1</v>
      </c>
      <c r="AD10818" t="str">
        <f t="shared" si="1665"/>
        <v/>
      </c>
      <c r="AE10818" t="str">
        <f t="shared" si="1667"/>
        <v/>
      </c>
      <c r="AF10818" t="str">
        <f t="shared" si="1666"/>
        <v/>
      </c>
      <c r="AG10818">
        <f t="shared" si="1673"/>
        <v>1</v>
      </c>
      <c r="AH10818">
        <f t="shared" si="1669"/>
        <v>2.8</v>
      </c>
      <c r="AI10818">
        <v>0.14499999999999999</v>
      </c>
      <c r="AJ10818">
        <f t="shared" si="1670"/>
        <v>0.40599999999999997</v>
      </c>
      <c r="AK10818" t="str">
        <f t="shared" si="1671"/>
        <v/>
      </c>
      <c r="AL10818" t="str">
        <f t="shared" si="1672"/>
        <v/>
      </c>
    </row>
    <row r="10819" spans="1:39" x14ac:dyDescent="0.2">
      <c r="A10819" t="s">
        <v>25432</v>
      </c>
      <c r="B10819" t="s">
        <v>33</v>
      </c>
      <c r="C10819" t="s">
        <v>25433</v>
      </c>
      <c r="D10819" s="1">
        <v>39932</v>
      </c>
      <c r="E10819" s="1">
        <v>44111</v>
      </c>
      <c r="F10819" t="s">
        <v>19</v>
      </c>
      <c r="I10819">
        <v>100</v>
      </c>
      <c r="J10819">
        <v>0</v>
      </c>
      <c r="K10819">
        <v>0</v>
      </c>
      <c r="L10819">
        <v>1501</v>
      </c>
      <c r="M10819">
        <v>1501</v>
      </c>
      <c r="N10819" t="s">
        <v>20</v>
      </c>
      <c r="O10819" t="s">
        <v>25434</v>
      </c>
      <c r="P10819" t="s">
        <v>28</v>
      </c>
      <c r="Q10819" t="s">
        <v>34233</v>
      </c>
      <c r="R10819" t="s">
        <v>34233</v>
      </c>
      <c r="S10819" t="s">
        <v>32628</v>
      </c>
      <c r="T10819" t="s">
        <v>34357</v>
      </c>
      <c r="U10819" t="s">
        <v>32634</v>
      </c>
      <c r="V10819" t="s">
        <v>33701</v>
      </c>
      <c r="W10819">
        <v>200</v>
      </c>
      <c r="X10819">
        <v>1</v>
      </c>
      <c r="Y10819">
        <v>1</v>
      </c>
      <c r="Z10819">
        <v>200</v>
      </c>
      <c r="AC10819">
        <v>1</v>
      </c>
      <c r="AD10819" t="str">
        <f t="shared" ref="AD10819:AD10882" si="1674">IF((S10819="tühi")*(F10819&lt;&gt;"Elamumaa")*(G10819&lt;&gt;"Elamumaa")*(H10819&lt;&gt;"Elamumaa"),IF(Z10819=0,"",Z10819),"")</f>
        <v/>
      </c>
      <c r="AE10819" t="str">
        <f t="shared" si="1667"/>
        <v/>
      </c>
      <c r="AF10819" t="str">
        <f t="shared" ref="AF10819:AF10882" si="1675">IF((S10819&lt;&gt;"tühi")*(F10819&lt;&gt;"Elamumaa")*(G10819&lt;&gt;"Elamumaa")*(H10819&lt;&gt;"Elamumaa"),IF(Z10819=0,"",Z10819),"")</f>
        <v/>
      </c>
      <c r="AG10819">
        <f t="shared" si="1673"/>
        <v>1</v>
      </c>
      <c r="AH10819">
        <f t="shared" si="1669"/>
        <v>2.8</v>
      </c>
      <c r="AI10819">
        <v>0.14499999999999999</v>
      </c>
      <c r="AJ10819">
        <f t="shared" si="1670"/>
        <v>0.40599999999999997</v>
      </c>
      <c r="AK10819" t="str">
        <f t="shared" si="1671"/>
        <v/>
      </c>
      <c r="AL10819" t="str">
        <f t="shared" si="1672"/>
        <v/>
      </c>
    </row>
    <row r="10820" spans="1:39" x14ac:dyDescent="0.2">
      <c r="A10820" t="s">
        <v>737</v>
      </c>
      <c r="B10820" t="s">
        <v>33</v>
      </c>
      <c r="C10820" t="s">
        <v>738</v>
      </c>
      <c r="D10820" s="1">
        <v>34834</v>
      </c>
      <c r="E10820" s="1">
        <v>44111</v>
      </c>
      <c r="F10820" t="s">
        <v>470</v>
      </c>
      <c r="I10820">
        <v>100</v>
      </c>
      <c r="J10820">
        <v>0</v>
      </c>
      <c r="K10820">
        <v>0</v>
      </c>
      <c r="L10820">
        <v>21444</v>
      </c>
      <c r="M10820">
        <v>21444</v>
      </c>
      <c r="N10820" t="s">
        <v>20</v>
      </c>
      <c r="O10820" t="s">
        <v>739</v>
      </c>
      <c r="P10820" t="s">
        <v>28</v>
      </c>
      <c r="Q10820" t="s">
        <v>32668</v>
      </c>
      <c r="R10820">
        <v>40</v>
      </c>
      <c r="S10820" t="s">
        <v>33799</v>
      </c>
      <c r="T10820" t="s">
        <v>34763</v>
      </c>
      <c r="U10820" t="s">
        <v>33702</v>
      </c>
      <c r="V10820" t="s">
        <v>32878</v>
      </c>
      <c r="W10820">
        <f>900+1900+2290</f>
        <v>5090</v>
      </c>
      <c r="X10820">
        <v>2</v>
      </c>
      <c r="Y10820">
        <v>4</v>
      </c>
      <c r="Z10820">
        <f>W10820*X10820</f>
        <v>10180</v>
      </c>
      <c r="AA10820">
        <v>13</v>
      </c>
      <c r="AD10820" t="str">
        <f t="shared" si="1674"/>
        <v/>
      </c>
      <c r="AE10820" t="str">
        <f t="shared" si="1667"/>
        <v/>
      </c>
      <c r="AF10820">
        <f t="shared" si="1675"/>
        <v>10180</v>
      </c>
      <c r="AG10820" t="str">
        <f t="shared" si="1673"/>
        <v/>
      </c>
      <c r="AH10820" t="str">
        <f t="shared" si="1669"/>
        <v/>
      </c>
      <c r="AI10820">
        <v>0.14499999999999999</v>
      </c>
      <c r="AJ10820">
        <v>40</v>
      </c>
      <c r="AK10820" t="str">
        <f t="shared" si="1671"/>
        <v/>
      </c>
      <c r="AM10820" t="s">
        <v>34126</v>
      </c>
    </row>
    <row r="10821" spans="1:39" x14ac:dyDescent="0.2">
      <c r="A10821" t="s">
        <v>32043</v>
      </c>
      <c r="B10821" t="s">
        <v>33</v>
      </c>
      <c r="C10821" t="s">
        <v>32044</v>
      </c>
      <c r="D10821" s="1">
        <v>44125</v>
      </c>
      <c r="E10821" s="1">
        <v>44125</v>
      </c>
      <c r="F10821" t="s">
        <v>474</v>
      </c>
      <c r="I10821">
        <v>100</v>
      </c>
      <c r="J10821">
        <v>0</v>
      </c>
      <c r="K10821">
        <v>0</v>
      </c>
      <c r="L10821">
        <v>9300</v>
      </c>
      <c r="M10821">
        <v>9300</v>
      </c>
      <c r="N10821" t="s">
        <v>20</v>
      </c>
      <c r="O10821" t="s">
        <v>32045</v>
      </c>
      <c r="P10821" t="s">
        <v>28</v>
      </c>
      <c r="Q10821" t="s">
        <v>34233</v>
      </c>
      <c r="R10821" t="s">
        <v>34233</v>
      </c>
      <c r="S10821" t="s">
        <v>33799</v>
      </c>
      <c r="T10821" t="s">
        <v>34764</v>
      </c>
      <c r="AD10821" t="str">
        <f t="shared" si="1674"/>
        <v/>
      </c>
      <c r="AE10821" t="str">
        <f t="shared" si="1667"/>
        <v/>
      </c>
      <c r="AF10821" t="str">
        <f t="shared" si="1675"/>
        <v/>
      </c>
      <c r="AG10821" t="str">
        <f t="shared" si="1673"/>
        <v/>
      </c>
      <c r="AH10821" t="str">
        <f t="shared" si="1669"/>
        <v/>
      </c>
      <c r="AI10821">
        <v>0.14499999999999999</v>
      </c>
      <c r="AJ10821" t="str">
        <f t="shared" si="1670"/>
        <v/>
      </c>
      <c r="AK10821" t="str">
        <f t="shared" si="1671"/>
        <v/>
      </c>
      <c r="AL10821" t="str">
        <f t="shared" si="1672"/>
        <v/>
      </c>
    </row>
    <row r="10822" spans="1:39" s="20" customFormat="1" x14ac:dyDescent="0.2">
      <c r="A10822" s="20" t="s">
        <v>19296</v>
      </c>
      <c r="B10822" s="20" t="s">
        <v>33</v>
      </c>
      <c r="C10822" s="20" t="s">
        <v>19297</v>
      </c>
      <c r="D10822" s="21">
        <v>38131</v>
      </c>
      <c r="E10822" s="21">
        <v>44125</v>
      </c>
      <c r="F10822" s="20" t="s">
        <v>19</v>
      </c>
      <c r="I10822" s="20">
        <v>100</v>
      </c>
      <c r="J10822" s="20">
        <v>0</v>
      </c>
      <c r="K10822" s="20">
        <v>0</v>
      </c>
      <c r="L10822" s="20">
        <v>184</v>
      </c>
      <c r="M10822" s="20">
        <v>184</v>
      </c>
      <c r="N10822" s="20" t="s">
        <v>20</v>
      </c>
      <c r="O10822" s="20" t="s">
        <v>19298</v>
      </c>
      <c r="P10822" s="20" t="s">
        <v>28</v>
      </c>
      <c r="Q10822" s="20" t="s">
        <v>34233</v>
      </c>
      <c r="R10822" s="20" t="s">
        <v>34233</v>
      </c>
      <c r="S10822" s="20" t="s">
        <v>33942</v>
      </c>
      <c r="T10822" s="20" t="s">
        <v>34233</v>
      </c>
      <c r="V10822" s="20" t="s">
        <v>33703</v>
      </c>
      <c r="AD10822" s="20" t="str">
        <f t="shared" si="1674"/>
        <v/>
      </c>
      <c r="AE10822" s="20" t="str">
        <f t="shared" si="1667"/>
        <v/>
      </c>
      <c r="AF10822" s="20" t="str">
        <f t="shared" si="1675"/>
        <v/>
      </c>
      <c r="AG10822" s="20" t="str">
        <f t="shared" si="1673"/>
        <v/>
      </c>
      <c r="AH10822" s="20" t="str">
        <f t="shared" si="1669"/>
        <v/>
      </c>
      <c r="AI10822" s="20">
        <v>0.14499999999999999</v>
      </c>
      <c r="AJ10822" s="20" t="str">
        <f t="shared" si="1670"/>
        <v/>
      </c>
      <c r="AK10822" s="20" t="str">
        <f t="shared" si="1671"/>
        <v/>
      </c>
      <c r="AL10822" s="20" t="str">
        <f t="shared" si="1672"/>
        <v/>
      </c>
      <c r="AM10822" s="20" t="s">
        <v>34150</v>
      </c>
    </row>
    <row r="10823" spans="1:39" x14ac:dyDescent="0.2">
      <c r="A10823" t="s">
        <v>31863</v>
      </c>
      <c r="B10823" t="s">
        <v>33</v>
      </c>
      <c r="C10823" t="s">
        <v>31864</v>
      </c>
      <c r="D10823" s="1">
        <v>44111</v>
      </c>
      <c r="E10823" s="1">
        <v>44111</v>
      </c>
      <c r="F10823" t="s">
        <v>19</v>
      </c>
      <c r="I10823">
        <v>100</v>
      </c>
      <c r="J10823">
        <v>0</v>
      </c>
      <c r="K10823">
        <v>0</v>
      </c>
      <c r="L10823">
        <v>2443</v>
      </c>
      <c r="M10823">
        <v>2443</v>
      </c>
      <c r="N10823" t="s">
        <v>20</v>
      </c>
      <c r="O10823" t="s">
        <v>31865</v>
      </c>
      <c r="P10823" t="s">
        <v>28</v>
      </c>
      <c r="Q10823" t="s">
        <v>34233</v>
      </c>
      <c r="R10823" t="s">
        <v>34233</v>
      </c>
      <c r="S10823" t="s">
        <v>33797</v>
      </c>
      <c r="T10823" t="s">
        <v>34357</v>
      </c>
      <c r="U10823" t="s">
        <v>32634</v>
      </c>
      <c r="V10823" t="s">
        <v>33704</v>
      </c>
      <c r="W10823">
        <v>250</v>
      </c>
      <c r="X10823">
        <v>2</v>
      </c>
      <c r="Y10823" t="s">
        <v>32654</v>
      </c>
      <c r="Z10823">
        <v>500</v>
      </c>
      <c r="AA10823">
        <v>8.5</v>
      </c>
      <c r="AC10823">
        <v>1</v>
      </c>
      <c r="AD10823" t="str">
        <f t="shared" si="1674"/>
        <v/>
      </c>
      <c r="AE10823" t="str">
        <f t="shared" si="1667"/>
        <v/>
      </c>
      <c r="AF10823" t="str">
        <f t="shared" si="1675"/>
        <v/>
      </c>
      <c r="AG10823">
        <f t="shared" si="1673"/>
        <v>1</v>
      </c>
      <c r="AH10823">
        <f t="shared" si="1669"/>
        <v>2.8</v>
      </c>
      <c r="AI10823">
        <v>0.14499999999999999</v>
      </c>
      <c r="AJ10823">
        <f t="shared" si="1670"/>
        <v>0.40599999999999997</v>
      </c>
      <c r="AK10823" t="str">
        <f t="shared" si="1671"/>
        <v/>
      </c>
      <c r="AL10823" t="str">
        <f t="shared" si="1672"/>
        <v/>
      </c>
    </row>
    <row r="10824" spans="1:39" x14ac:dyDescent="0.2">
      <c r="A10824" t="s">
        <v>17650</v>
      </c>
      <c r="B10824" t="s">
        <v>33</v>
      </c>
      <c r="C10824" t="s">
        <v>17651</v>
      </c>
      <c r="D10824" s="1">
        <v>37771</v>
      </c>
      <c r="E10824" s="1">
        <v>44125</v>
      </c>
      <c r="F10824" t="s">
        <v>19</v>
      </c>
      <c r="I10824">
        <v>100</v>
      </c>
      <c r="J10824">
        <v>0</v>
      </c>
      <c r="K10824">
        <v>0</v>
      </c>
      <c r="L10824">
        <v>840</v>
      </c>
      <c r="M10824">
        <v>840</v>
      </c>
      <c r="N10824" t="s">
        <v>20</v>
      </c>
      <c r="O10824" t="s">
        <v>21</v>
      </c>
      <c r="P10824" t="s">
        <v>28</v>
      </c>
      <c r="Q10824" t="s">
        <v>34233</v>
      </c>
      <c r="R10824" t="s">
        <v>34233</v>
      </c>
      <c r="S10824" t="s">
        <v>32628</v>
      </c>
      <c r="T10824" t="s">
        <v>34372</v>
      </c>
      <c r="V10824" t="s">
        <v>33703</v>
      </c>
      <c r="W10824">
        <v>185</v>
      </c>
      <c r="X10824">
        <v>2</v>
      </c>
      <c r="Y10824" t="s">
        <v>32654</v>
      </c>
      <c r="Z10824">
        <v>370</v>
      </c>
      <c r="AB10824">
        <v>17</v>
      </c>
      <c r="AC10824">
        <v>1</v>
      </c>
      <c r="AD10824" t="str">
        <f t="shared" si="1674"/>
        <v/>
      </c>
      <c r="AE10824" t="str">
        <f t="shared" si="1667"/>
        <v/>
      </c>
      <c r="AF10824" t="str">
        <f t="shared" si="1675"/>
        <v/>
      </c>
      <c r="AG10824">
        <f t="shared" si="1673"/>
        <v>1</v>
      </c>
      <c r="AH10824">
        <f t="shared" si="1669"/>
        <v>2.8</v>
      </c>
      <c r="AI10824">
        <v>0.14499999999999999</v>
      </c>
      <c r="AJ10824">
        <f t="shared" si="1670"/>
        <v>0.40599999999999997</v>
      </c>
      <c r="AK10824" t="str">
        <f t="shared" si="1671"/>
        <v/>
      </c>
      <c r="AL10824" t="str">
        <f t="shared" si="1672"/>
        <v/>
      </c>
    </row>
    <row r="10825" spans="1:39" x14ac:dyDescent="0.2">
      <c r="A10825" t="s">
        <v>19293</v>
      </c>
      <c r="B10825" t="s">
        <v>33</v>
      </c>
      <c r="C10825" t="s">
        <v>19294</v>
      </c>
      <c r="D10825" s="1">
        <v>38131</v>
      </c>
      <c r="E10825" s="1">
        <v>44111</v>
      </c>
      <c r="F10825" t="s">
        <v>19</v>
      </c>
      <c r="I10825">
        <v>100</v>
      </c>
      <c r="J10825">
        <v>0</v>
      </c>
      <c r="K10825">
        <v>0</v>
      </c>
      <c r="L10825">
        <v>984</v>
      </c>
      <c r="M10825">
        <v>984</v>
      </c>
      <c r="N10825" t="s">
        <v>20</v>
      </c>
      <c r="O10825" t="s">
        <v>19295</v>
      </c>
      <c r="P10825" t="s">
        <v>28</v>
      </c>
      <c r="Q10825" t="s">
        <v>34233</v>
      </c>
      <c r="R10825" t="s">
        <v>34233</v>
      </c>
      <c r="S10825" t="s">
        <v>32628</v>
      </c>
      <c r="T10825" t="s">
        <v>34357</v>
      </c>
      <c r="U10825" t="s">
        <v>32634</v>
      </c>
      <c r="V10825" t="s">
        <v>33703</v>
      </c>
      <c r="W10825">
        <v>200</v>
      </c>
      <c r="X10825">
        <v>2</v>
      </c>
      <c r="Y10825" t="s">
        <v>32661</v>
      </c>
      <c r="Z10825">
        <v>400</v>
      </c>
      <c r="AB10825">
        <v>17</v>
      </c>
      <c r="AC10825">
        <v>1</v>
      </c>
      <c r="AD10825" t="str">
        <f t="shared" si="1674"/>
        <v/>
      </c>
      <c r="AE10825" t="str">
        <f t="shared" si="1667"/>
        <v/>
      </c>
      <c r="AF10825" t="str">
        <f t="shared" si="1675"/>
        <v/>
      </c>
      <c r="AG10825">
        <f t="shared" si="1673"/>
        <v>1</v>
      </c>
      <c r="AH10825">
        <f t="shared" si="1669"/>
        <v>2.8</v>
      </c>
      <c r="AI10825">
        <v>0.14499999999999999</v>
      </c>
      <c r="AJ10825">
        <f t="shared" si="1670"/>
        <v>0.40599999999999997</v>
      </c>
      <c r="AK10825" t="str">
        <f t="shared" si="1671"/>
        <v/>
      </c>
      <c r="AL10825" t="str">
        <f t="shared" si="1672"/>
        <v/>
      </c>
    </row>
    <row r="10826" spans="1:39" x14ac:dyDescent="0.2">
      <c r="A10826" t="s">
        <v>31860</v>
      </c>
      <c r="B10826" t="s">
        <v>33</v>
      </c>
      <c r="C10826" t="s">
        <v>31861</v>
      </c>
      <c r="D10826" s="1">
        <v>44111</v>
      </c>
      <c r="E10826" s="1">
        <v>44546</v>
      </c>
      <c r="F10826" t="s">
        <v>26</v>
      </c>
      <c r="I10826">
        <v>100</v>
      </c>
      <c r="J10826">
        <v>0</v>
      </c>
      <c r="K10826">
        <v>0</v>
      </c>
      <c r="L10826">
        <v>2715</v>
      </c>
      <c r="M10826">
        <v>2715</v>
      </c>
      <c r="N10826" t="s">
        <v>20</v>
      </c>
      <c r="O10826" t="s">
        <v>31862</v>
      </c>
      <c r="P10826" t="s">
        <v>44</v>
      </c>
      <c r="Q10826" t="s">
        <v>34233</v>
      </c>
      <c r="R10826" t="s">
        <v>34233</v>
      </c>
      <c r="S10826" t="s">
        <v>34233</v>
      </c>
      <c r="T10826" t="s">
        <v>34233</v>
      </c>
      <c r="V10826" t="s">
        <v>33704</v>
      </c>
      <c r="AD10826" t="str">
        <f t="shared" si="1674"/>
        <v/>
      </c>
      <c r="AE10826" t="str">
        <f t="shared" si="1667"/>
        <v/>
      </c>
      <c r="AF10826" t="str">
        <f t="shared" si="1675"/>
        <v/>
      </c>
      <c r="AG10826" t="str">
        <f t="shared" si="1673"/>
        <v/>
      </c>
      <c r="AH10826" t="str">
        <f t="shared" si="1669"/>
        <v/>
      </c>
      <c r="AI10826">
        <v>0.14499999999999999</v>
      </c>
      <c r="AJ10826" t="str">
        <f t="shared" si="1670"/>
        <v/>
      </c>
      <c r="AK10826" t="str">
        <f t="shared" si="1671"/>
        <v/>
      </c>
      <c r="AL10826" t="str">
        <f t="shared" si="1672"/>
        <v/>
      </c>
    </row>
    <row r="10827" spans="1:39" x14ac:dyDescent="0.2">
      <c r="A10827" t="s">
        <v>758</v>
      </c>
      <c r="B10827" t="s">
        <v>33</v>
      </c>
      <c r="C10827" t="s">
        <v>759</v>
      </c>
      <c r="D10827" s="1">
        <v>35291</v>
      </c>
      <c r="E10827" s="1">
        <v>43873</v>
      </c>
      <c r="F10827" t="s">
        <v>19</v>
      </c>
      <c r="I10827">
        <v>100</v>
      </c>
      <c r="J10827">
        <v>0</v>
      </c>
      <c r="K10827">
        <v>0</v>
      </c>
      <c r="L10827">
        <v>1209</v>
      </c>
      <c r="M10827">
        <v>1209</v>
      </c>
      <c r="N10827" t="s">
        <v>20</v>
      </c>
      <c r="O10827" t="s">
        <v>760</v>
      </c>
      <c r="P10827" t="s">
        <v>28</v>
      </c>
      <c r="Q10827" t="s">
        <v>34233</v>
      </c>
      <c r="R10827" t="s">
        <v>34233</v>
      </c>
      <c r="S10827" t="s">
        <v>32628</v>
      </c>
      <c r="T10827" t="s">
        <v>34349</v>
      </c>
      <c r="U10827" t="s">
        <v>32634</v>
      </c>
      <c r="V10827" t="s">
        <v>33705</v>
      </c>
      <c r="W10827">
        <v>300</v>
      </c>
      <c r="X10827">
        <v>2</v>
      </c>
      <c r="AB10827">
        <v>25</v>
      </c>
      <c r="AC10827">
        <v>1</v>
      </c>
      <c r="AD10827" t="str">
        <f t="shared" si="1674"/>
        <v/>
      </c>
      <c r="AE10827" t="str">
        <f t="shared" si="1667"/>
        <v/>
      </c>
      <c r="AF10827" t="str">
        <f t="shared" si="1675"/>
        <v/>
      </c>
      <c r="AG10827">
        <f t="shared" si="1673"/>
        <v>1</v>
      </c>
      <c r="AH10827">
        <f t="shared" si="1669"/>
        <v>2.8</v>
      </c>
      <c r="AI10827">
        <v>0.14499999999999999</v>
      </c>
      <c r="AJ10827">
        <f t="shared" si="1670"/>
        <v>0.40599999999999997</v>
      </c>
      <c r="AK10827" t="str">
        <f t="shared" si="1671"/>
        <v/>
      </c>
      <c r="AL10827" t="str">
        <f t="shared" si="1672"/>
        <v/>
      </c>
    </row>
    <row r="10828" spans="1:39" x14ac:dyDescent="0.2">
      <c r="A10828" t="s">
        <v>808</v>
      </c>
      <c r="B10828" t="s">
        <v>33</v>
      </c>
      <c r="C10828" t="s">
        <v>809</v>
      </c>
      <c r="D10828" s="1">
        <v>35291</v>
      </c>
      <c r="E10828" s="1">
        <v>43871</v>
      </c>
      <c r="F10828" t="s">
        <v>19</v>
      </c>
      <c r="I10828">
        <v>100</v>
      </c>
      <c r="J10828">
        <v>0</v>
      </c>
      <c r="K10828">
        <v>0</v>
      </c>
      <c r="L10828">
        <v>1330</v>
      </c>
      <c r="M10828">
        <v>1330</v>
      </c>
      <c r="N10828" t="s">
        <v>20</v>
      </c>
      <c r="O10828" t="s">
        <v>810</v>
      </c>
      <c r="P10828" t="s">
        <v>28</v>
      </c>
      <c r="Q10828" t="s">
        <v>34233</v>
      </c>
      <c r="R10828" t="s">
        <v>34233</v>
      </c>
      <c r="S10828" t="s">
        <v>32628</v>
      </c>
      <c r="T10828" t="s">
        <v>34357</v>
      </c>
      <c r="U10828" t="s">
        <v>32634</v>
      </c>
      <c r="V10828" t="s">
        <v>33705</v>
      </c>
      <c r="W10828">
        <v>332</v>
      </c>
      <c r="X10828">
        <v>2</v>
      </c>
      <c r="AB10828">
        <v>25</v>
      </c>
      <c r="AC10828">
        <v>1</v>
      </c>
      <c r="AD10828" t="str">
        <f t="shared" si="1674"/>
        <v/>
      </c>
      <c r="AE10828" t="str">
        <f t="shared" si="1667"/>
        <v/>
      </c>
      <c r="AF10828" t="str">
        <f t="shared" si="1675"/>
        <v/>
      </c>
      <c r="AG10828">
        <f t="shared" si="1673"/>
        <v>1</v>
      </c>
      <c r="AH10828">
        <f t="shared" si="1669"/>
        <v>2.8</v>
      </c>
      <c r="AI10828">
        <v>0.14499999999999999</v>
      </c>
      <c r="AJ10828">
        <f t="shared" si="1670"/>
        <v>0.40599999999999997</v>
      </c>
      <c r="AK10828" t="str">
        <f t="shared" si="1671"/>
        <v/>
      </c>
      <c r="AL10828" t="str">
        <f t="shared" si="1672"/>
        <v/>
      </c>
    </row>
    <row r="10829" spans="1:39" x14ac:dyDescent="0.2">
      <c r="A10829" t="s">
        <v>811</v>
      </c>
      <c r="B10829" t="s">
        <v>33</v>
      </c>
      <c r="C10829" t="s">
        <v>812</v>
      </c>
      <c r="D10829" s="1">
        <v>35291</v>
      </c>
      <c r="E10829" s="1">
        <v>43871</v>
      </c>
      <c r="F10829" t="s">
        <v>19</v>
      </c>
      <c r="I10829">
        <v>100</v>
      </c>
      <c r="J10829">
        <v>0</v>
      </c>
      <c r="K10829">
        <v>0</v>
      </c>
      <c r="L10829">
        <v>1327</v>
      </c>
      <c r="M10829">
        <v>1327</v>
      </c>
      <c r="N10829" t="s">
        <v>20</v>
      </c>
      <c r="O10829" t="s">
        <v>813</v>
      </c>
      <c r="P10829" t="s">
        <v>28</v>
      </c>
      <c r="Q10829" t="s">
        <v>34233</v>
      </c>
      <c r="R10829" t="s">
        <v>34233</v>
      </c>
      <c r="S10829" t="s">
        <v>32628</v>
      </c>
      <c r="T10829" t="s">
        <v>34357</v>
      </c>
      <c r="U10829" t="s">
        <v>32634</v>
      </c>
      <c r="V10829" t="s">
        <v>33705</v>
      </c>
      <c r="W10829">
        <v>330</v>
      </c>
      <c r="X10829">
        <v>2</v>
      </c>
      <c r="AB10829">
        <v>25</v>
      </c>
      <c r="AC10829">
        <v>1</v>
      </c>
      <c r="AD10829" t="str">
        <f t="shared" si="1674"/>
        <v/>
      </c>
      <c r="AE10829" t="str">
        <f t="shared" si="1667"/>
        <v/>
      </c>
      <c r="AF10829" t="str">
        <f t="shared" si="1675"/>
        <v/>
      </c>
      <c r="AG10829">
        <f t="shared" si="1673"/>
        <v>1</v>
      </c>
      <c r="AH10829">
        <f t="shared" si="1669"/>
        <v>2.8</v>
      </c>
      <c r="AI10829">
        <v>0.14499999999999999</v>
      </c>
      <c r="AJ10829">
        <f t="shared" si="1670"/>
        <v>0.40599999999999997</v>
      </c>
      <c r="AK10829" t="str">
        <f t="shared" si="1671"/>
        <v/>
      </c>
      <c r="AL10829" t="str">
        <f t="shared" si="1672"/>
        <v/>
      </c>
    </row>
    <row r="10830" spans="1:39" x14ac:dyDescent="0.2">
      <c r="A10830" t="s">
        <v>817</v>
      </c>
      <c r="B10830" t="s">
        <v>33</v>
      </c>
      <c r="C10830" t="s">
        <v>818</v>
      </c>
      <c r="D10830" s="1">
        <v>35291</v>
      </c>
      <c r="E10830" s="1">
        <v>43871</v>
      </c>
      <c r="F10830" t="s">
        <v>19</v>
      </c>
      <c r="I10830">
        <v>100</v>
      </c>
      <c r="J10830">
        <v>0</v>
      </c>
      <c r="K10830">
        <v>0</v>
      </c>
      <c r="L10830">
        <v>1143</v>
      </c>
      <c r="M10830">
        <v>1143</v>
      </c>
      <c r="N10830" t="s">
        <v>20</v>
      </c>
      <c r="O10830" t="s">
        <v>819</v>
      </c>
      <c r="P10830" t="s">
        <v>28</v>
      </c>
      <c r="Q10830" t="s">
        <v>34233</v>
      </c>
      <c r="R10830" t="s">
        <v>34233</v>
      </c>
      <c r="S10830" t="s">
        <v>32628</v>
      </c>
      <c r="T10830" t="s">
        <v>34349</v>
      </c>
      <c r="U10830" t="s">
        <v>32634</v>
      </c>
      <c r="V10830" t="s">
        <v>33705</v>
      </c>
      <c r="W10830">
        <v>285</v>
      </c>
      <c r="X10830">
        <v>2</v>
      </c>
      <c r="AB10830">
        <v>25</v>
      </c>
      <c r="AC10830">
        <v>1</v>
      </c>
      <c r="AD10830" t="str">
        <f t="shared" si="1674"/>
        <v/>
      </c>
      <c r="AE10830" t="str">
        <f t="shared" si="1667"/>
        <v/>
      </c>
      <c r="AF10830" t="str">
        <f t="shared" si="1675"/>
        <v/>
      </c>
      <c r="AG10830">
        <f t="shared" si="1673"/>
        <v>1</v>
      </c>
      <c r="AH10830">
        <f t="shared" si="1669"/>
        <v>2.8</v>
      </c>
      <c r="AI10830">
        <v>0.14499999999999999</v>
      </c>
      <c r="AJ10830">
        <f t="shared" si="1670"/>
        <v>0.40599999999999997</v>
      </c>
      <c r="AK10830" t="str">
        <f t="shared" si="1671"/>
        <v/>
      </c>
      <c r="AL10830" t="str">
        <f t="shared" si="1672"/>
        <v/>
      </c>
    </row>
    <row r="10831" spans="1:39" x14ac:dyDescent="0.2">
      <c r="A10831" t="s">
        <v>820</v>
      </c>
      <c r="B10831" t="s">
        <v>33</v>
      </c>
      <c r="C10831" t="s">
        <v>821</v>
      </c>
      <c r="D10831" s="1">
        <v>35291</v>
      </c>
      <c r="E10831" s="1">
        <v>43872</v>
      </c>
      <c r="F10831" t="s">
        <v>19</v>
      </c>
      <c r="I10831">
        <v>100</v>
      </c>
      <c r="J10831">
        <v>0</v>
      </c>
      <c r="K10831">
        <v>0</v>
      </c>
      <c r="L10831">
        <v>1141</v>
      </c>
      <c r="M10831">
        <v>1141</v>
      </c>
      <c r="N10831" t="s">
        <v>20</v>
      </c>
      <c r="O10831" t="s">
        <v>822</v>
      </c>
      <c r="P10831" t="s">
        <v>28</v>
      </c>
      <c r="Q10831" t="s">
        <v>34233</v>
      </c>
      <c r="R10831" t="s">
        <v>34233</v>
      </c>
      <c r="S10831" t="s">
        <v>32628</v>
      </c>
      <c r="T10831" t="s">
        <v>34349</v>
      </c>
      <c r="U10831" t="s">
        <v>32634</v>
      </c>
      <c r="V10831" t="s">
        <v>33705</v>
      </c>
      <c r="W10831">
        <v>285</v>
      </c>
      <c r="X10831">
        <v>2</v>
      </c>
      <c r="AB10831">
        <v>25</v>
      </c>
      <c r="AC10831">
        <v>1</v>
      </c>
      <c r="AD10831" t="str">
        <f t="shared" si="1674"/>
        <v/>
      </c>
      <c r="AE10831" t="str">
        <f t="shared" si="1667"/>
        <v/>
      </c>
      <c r="AF10831" t="str">
        <f t="shared" si="1675"/>
        <v/>
      </c>
      <c r="AG10831">
        <f t="shared" si="1673"/>
        <v>1</v>
      </c>
      <c r="AH10831">
        <f t="shared" si="1669"/>
        <v>2.8</v>
      </c>
      <c r="AI10831">
        <v>0.14499999999999999</v>
      </c>
      <c r="AJ10831">
        <f t="shared" si="1670"/>
        <v>0.40599999999999997</v>
      </c>
      <c r="AK10831" t="str">
        <f t="shared" si="1671"/>
        <v/>
      </c>
      <c r="AL10831" t="str">
        <f t="shared" si="1672"/>
        <v/>
      </c>
    </row>
    <row r="10832" spans="1:39" x14ac:dyDescent="0.2">
      <c r="A10832" t="s">
        <v>755</v>
      </c>
      <c r="B10832" t="s">
        <v>33</v>
      </c>
      <c r="C10832" t="s">
        <v>756</v>
      </c>
      <c r="D10832" s="1">
        <v>35291</v>
      </c>
      <c r="E10832" s="1">
        <v>44111</v>
      </c>
      <c r="F10832" t="s">
        <v>19</v>
      </c>
      <c r="I10832">
        <v>100</v>
      </c>
      <c r="J10832">
        <v>0</v>
      </c>
      <c r="K10832">
        <v>0</v>
      </c>
      <c r="L10832">
        <v>1424</v>
      </c>
      <c r="M10832">
        <v>1424</v>
      </c>
      <c r="N10832" t="s">
        <v>20</v>
      </c>
      <c r="O10832" t="s">
        <v>757</v>
      </c>
      <c r="P10832" t="s">
        <v>28</v>
      </c>
      <c r="Q10832" t="s">
        <v>34233</v>
      </c>
      <c r="R10832" t="s">
        <v>34233</v>
      </c>
      <c r="S10832" t="s">
        <v>32628</v>
      </c>
      <c r="T10832" t="s">
        <v>34349</v>
      </c>
      <c r="U10832" t="s">
        <v>32634</v>
      </c>
      <c r="V10832" t="s">
        <v>33705</v>
      </c>
      <c r="W10832">
        <v>353</v>
      </c>
      <c r="X10832">
        <v>2</v>
      </c>
      <c r="AB10832">
        <v>25</v>
      </c>
      <c r="AC10832">
        <v>1</v>
      </c>
      <c r="AD10832" t="str">
        <f t="shared" si="1674"/>
        <v/>
      </c>
      <c r="AE10832" t="str">
        <f t="shared" si="1667"/>
        <v/>
      </c>
      <c r="AF10832" t="str">
        <f t="shared" si="1675"/>
        <v/>
      </c>
      <c r="AG10832">
        <f t="shared" si="1673"/>
        <v>1</v>
      </c>
      <c r="AH10832">
        <f t="shared" si="1669"/>
        <v>2.8</v>
      </c>
      <c r="AI10832">
        <v>0.14499999999999999</v>
      </c>
      <c r="AJ10832">
        <f t="shared" si="1670"/>
        <v>0.40599999999999997</v>
      </c>
      <c r="AK10832" t="str">
        <f t="shared" si="1671"/>
        <v/>
      </c>
      <c r="AL10832" t="str">
        <f t="shared" si="1672"/>
        <v/>
      </c>
    </row>
    <row r="10833" spans="1:38" x14ac:dyDescent="0.2">
      <c r="A10833" t="s">
        <v>823</v>
      </c>
      <c r="B10833" t="s">
        <v>33</v>
      </c>
      <c r="C10833" t="s">
        <v>824</v>
      </c>
      <c r="D10833" s="1">
        <v>35291</v>
      </c>
      <c r="E10833" s="1">
        <v>43872</v>
      </c>
      <c r="F10833" t="s">
        <v>19</v>
      </c>
      <c r="I10833">
        <v>100</v>
      </c>
      <c r="J10833">
        <v>0</v>
      </c>
      <c r="K10833">
        <v>0</v>
      </c>
      <c r="L10833">
        <v>1118</v>
      </c>
      <c r="M10833">
        <v>1118</v>
      </c>
      <c r="N10833" t="s">
        <v>20</v>
      </c>
      <c r="O10833" t="s">
        <v>825</v>
      </c>
      <c r="P10833" t="s">
        <v>28</v>
      </c>
      <c r="Q10833" t="s">
        <v>34233</v>
      </c>
      <c r="R10833" t="s">
        <v>34233</v>
      </c>
      <c r="S10833" t="s">
        <v>32628</v>
      </c>
      <c r="T10833" t="s">
        <v>34349</v>
      </c>
      <c r="U10833" t="s">
        <v>32634</v>
      </c>
      <c r="V10833" t="s">
        <v>33705</v>
      </c>
      <c r="W10833">
        <v>279</v>
      </c>
      <c r="X10833">
        <v>2</v>
      </c>
      <c r="AB10833">
        <v>25</v>
      </c>
      <c r="AC10833">
        <v>1</v>
      </c>
      <c r="AD10833" t="str">
        <f t="shared" si="1674"/>
        <v/>
      </c>
      <c r="AE10833" t="str">
        <f t="shared" si="1667"/>
        <v/>
      </c>
      <c r="AF10833" t="str">
        <f t="shared" si="1675"/>
        <v/>
      </c>
      <c r="AG10833">
        <f t="shared" si="1673"/>
        <v>1</v>
      </c>
      <c r="AH10833">
        <f t="shared" si="1669"/>
        <v>2.8</v>
      </c>
      <c r="AI10833">
        <v>0.14499999999999999</v>
      </c>
      <c r="AJ10833">
        <f t="shared" si="1670"/>
        <v>0.40599999999999997</v>
      </c>
      <c r="AK10833" t="str">
        <f t="shared" si="1671"/>
        <v/>
      </c>
      <c r="AL10833" t="str">
        <f t="shared" si="1672"/>
        <v/>
      </c>
    </row>
    <row r="10834" spans="1:38" x14ac:dyDescent="0.2">
      <c r="A10834" t="s">
        <v>826</v>
      </c>
      <c r="B10834" t="s">
        <v>33</v>
      </c>
      <c r="C10834" t="s">
        <v>827</v>
      </c>
      <c r="D10834" s="1">
        <v>35291</v>
      </c>
      <c r="E10834" s="1">
        <v>43456</v>
      </c>
      <c r="F10834" t="s">
        <v>19</v>
      </c>
      <c r="I10834">
        <v>100</v>
      </c>
      <c r="J10834">
        <v>0</v>
      </c>
      <c r="K10834">
        <v>0</v>
      </c>
      <c r="L10834">
        <v>1346</v>
      </c>
      <c r="M10834">
        <v>1346</v>
      </c>
      <c r="N10834" t="s">
        <v>20</v>
      </c>
      <c r="O10834" t="s">
        <v>828</v>
      </c>
      <c r="P10834" t="s">
        <v>28</v>
      </c>
      <c r="Q10834" t="s">
        <v>34233</v>
      </c>
      <c r="R10834" t="s">
        <v>34233</v>
      </c>
      <c r="S10834" t="s">
        <v>33797</v>
      </c>
      <c r="T10834" t="s">
        <v>34355</v>
      </c>
      <c r="U10834" t="s">
        <v>32634</v>
      </c>
      <c r="V10834" t="s">
        <v>33705</v>
      </c>
      <c r="W10834">
        <v>336</v>
      </c>
      <c r="X10834">
        <v>2</v>
      </c>
      <c r="AB10834">
        <v>25</v>
      </c>
      <c r="AC10834">
        <v>1</v>
      </c>
      <c r="AD10834" t="str">
        <f t="shared" si="1674"/>
        <v/>
      </c>
      <c r="AE10834" t="str">
        <f t="shared" si="1667"/>
        <v/>
      </c>
      <c r="AF10834" t="str">
        <f t="shared" si="1675"/>
        <v/>
      </c>
      <c r="AG10834">
        <f t="shared" si="1673"/>
        <v>1</v>
      </c>
      <c r="AH10834">
        <f t="shared" si="1669"/>
        <v>2.8</v>
      </c>
      <c r="AI10834">
        <v>0.14499999999999999</v>
      </c>
      <c r="AJ10834">
        <f t="shared" si="1670"/>
        <v>0.40599999999999997</v>
      </c>
      <c r="AK10834" t="str">
        <f t="shared" si="1671"/>
        <v/>
      </c>
      <c r="AL10834" t="str">
        <f t="shared" si="1672"/>
        <v/>
      </c>
    </row>
    <row r="10835" spans="1:38" x14ac:dyDescent="0.2">
      <c r="A10835" t="s">
        <v>833</v>
      </c>
      <c r="B10835" t="s">
        <v>33</v>
      </c>
      <c r="C10835" t="s">
        <v>834</v>
      </c>
      <c r="D10835" s="1">
        <v>35291</v>
      </c>
      <c r="E10835" s="1">
        <v>43456</v>
      </c>
      <c r="F10835" t="s">
        <v>19</v>
      </c>
      <c r="I10835">
        <v>100</v>
      </c>
      <c r="J10835">
        <v>0</v>
      </c>
      <c r="K10835">
        <v>0</v>
      </c>
      <c r="L10835">
        <v>1258</v>
      </c>
      <c r="M10835">
        <v>1258</v>
      </c>
      <c r="N10835" t="s">
        <v>20</v>
      </c>
      <c r="O10835" t="s">
        <v>835</v>
      </c>
      <c r="P10835" t="s">
        <v>28</v>
      </c>
      <c r="Q10835" t="s">
        <v>34233</v>
      </c>
      <c r="R10835" t="s">
        <v>34233</v>
      </c>
      <c r="S10835" t="s">
        <v>33797</v>
      </c>
      <c r="T10835" t="s">
        <v>34357</v>
      </c>
      <c r="U10835" t="s">
        <v>32634</v>
      </c>
      <c r="V10835" t="s">
        <v>33705</v>
      </c>
      <c r="W10835">
        <v>314</v>
      </c>
      <c r="X10835">
        <v>2</v>
      </c>
      <c r="AB10835">
        <v>25</v>
      </c>
      <c r="AC10835">
        <v>1</v>
      </c>
      <c r="AD10835" t="str">
        <f t="shared" si="1674"/>
        <v/>
      </c>
      <c r="AE10835" t="str">
        <f t="shared" si="1667"/>
        <v/>
      </c>
      <c r="AF10835" t="str">
        <f t="shared" si="1675"/>
        <v/>
      </c>
      <c r="AG10835">
        <f t="shared" si="1673"/>
        <v>1</v>
      </c>
      <c r="AH10835">
        <f t="shared" si="1669"/>
        <v>2.8</v>
      </c>
      <c r="AI10835">
        <v>0.14499999999999999</v>
      </c>
      <c r="AJ10835">
        <f t="shared" si="1670"/>
        <v>0.40599999999999997</v>
      </c>
      <c r="AK10835" t="str">
        <f t="shared" si="1671"/>
        <v/>
      </c>
      <c r="AL10835" t="str">
        <f t="shared" si="1672"/>
        <v/>
      </c>
    </row>
    <row r="10836" spans="1:38" x14ac:dyDescent="0.2">
      <c r="A10836" t="s">
        <v>836</v>
      </c>
      <c r="B10836" t="s">
        <v>33</v>
      </c>
      <c r="C10836" t="s">
        <v>837</v>
      </c>
      <c r="D10836" s="1">
        <v>35291</v>
      </c>
      <c r="E10836" s="1">
        <v>43872</v>
      </c>
      <c r="F10836" t="s">
        <v>19</v>
      </c>
      <c r="I10836">
        <v>100</v>
      </c>
      <c r="J10836">
        <v>0</v>
      </c>
      <c r="K10836">
        <v>0</v>
      </c>
      <c r="L10836">
        <v>1263</v>
      </c>
      <c r="M10836">
        <v>1263</v>
      </c>
      <c r="N10836" t="s">
        <v>20</v>
      </c>
      <c r="O10836" t="s">
        <v>838</v>
      </c>
      <c r="P10836" t="s">
        <v>28</v>
      </c>
      <c r="Q10836" t="s">
        <v>34256</v>
      </c>
      <c r="R10836" t="s">
        <v>33783</v>
      </c>
      <c r="S10836" t="s">
        <v>33942</v>
      </c>
      <c r="T10836" t="s">
        <v>34233</v>
      </c>
      <c r="U10836" t="s">
        <v>32634</v>
      </c>
      <c r="V10836" t="s">
        <v>33705</v>
      </c>
      <c r="W10836">
        <v>315</v>
      </c>
      <c r="X10836">
        <v>2</v>
      </c>
      <c r="AB10836">
        <v>25</v>
      </c>
      <c r="AC10836">
        <v>1</v>
      </c>
      <c r="AD10836" t="str">
        <f t="shared" si="1674"/>
        <v/>
      </c>
      <c r="AE10836">
        <f t="shared" si="1667"/>
        <v>1</v>
      </c>
      <c r="AF10836" t="str">
        <f t="shared" si="1675"/>
        <v/>
      </c>
      <c r="AG10836" t="str">
        <f t="shared" si="1673"/>
        <v/>
      </c>
      <c r="AH10836" t="str">
        <f t="shared" si="1669"/>
        <v/>
      </c>
      <c r="AI10836">
        <v>0.14499999999999999</v>
      </c>
      <c r="AJ10836" t="str">
        <f t="shared" si="1670"/>
        <v/>
      </c>
      <c r="AK10836">
        <f t="shared" si="1671"/>
        <v>2.8</v>
      </c>
      <c r="AL10836">
        <f t="shared" si="1672"/>
        <v>0.40599999999999997</v>
      </c>
    </row>
    <row r="10837" spans="1:38" x14ac:dyDescent="0.2">
      <c r="A10837" t="s">
        <v>839</v>
      </c>
      <c r="B10837" t="s">
        <v>33</v>
      </c>
      <c r="C10837" t="s">
        <v>840</v>
      </c>
      <c r="D10837" s="1">
        <v>35291</v>
      </c>
      <c r="E10837" s="1">
        <v>43871</v>
      </c>
      <c r="F10837" t="s">
        <v>19</v>
      </c>
      <c r="I10837">
        <v>100</v>
      </c>
      <c r="J10837">
        <v>0</v>
      </c>
      <c r="K10837">
        <v>0</v>
      </c>
      <c r="L10837">
        <v>1266</v>
      </c>
      <c r="M10837">
        <v>1266</v>
      </c>
      <c r="N10837" t="s">
        <v>20</v>
      </c>
      <c r="O10837" t="s">
        <v>841</v>
      </c>
      <c r="P10837" t="s">
        <v>28</v>
      </c>
      <c r="Q10837" t="s">
        <v>34233</v>
      </c>
      <c r="R10837" t="s">
        <v>34233</v>
      </c>
      <c r="S10837" t="s">
        <v>32628</v>
      </c>
      <c r="T10837" t="s">
        <v>34357</v>
      </c>
      <c r="U10837" t="s">
        <v>32634</v>
      </c>
      <c r="V10837" t="s">
        <v>33705</v>
      </c>
      <c r="W10837">
        <v>316</v>
      </c>
      <c r="X10837">
        <v>2</v>
      </c>
      <c r="AB10837">
        <v>25</v>
      </c>
      <c r="AC10837">
        <v>1</v>
      </c>
      <c r="AD10837" t="str">
        <f t="shared" si="1674"/>
        <v/>
      </c>
      <c r="AE10837" t="str">
        <f t="shared" si="1667"/>
        <v/>
      </c>
      <c r="AF10837" t="str">
        <f t="shared" si="1675"/>
        <v/>
      </c>
      <c r="AG10837">
        <f t="shared" si="1673"/>
        <v>1</v>
      </c>
      <c r="AH10837">
        <f t="shared" si="1669"/>
        <v>2.8</v>
      </c>
      <c r="AI10837">
        <v>0.14499999999999999</v>
      </c>
      <c r="AJ10837">
        <f t="shared" si="1670"/>
        <v>0.40599999999999997</v>
      </c>
      <c r="AK10837" t="str">
        <f t="shared" si="1671"/>
        <v/>
      </c>
      <c r="AL10837" t="str">
        <f t="shared" si="1672"/>
        <v/>
      </c>
    </row>
    <row r="10838" spans="1:38" x14ac:dyDescent="0.2">
      <c r="A10838" t="s">
        <v>805</v>
      </c>
      <c r="B10838" t="s">
        <v>33</v>
      </c>
      <c r="C10838" t="s">
        <v>806</v>
      </c>
      <c r="D10838" s="1">
        <v>35291</v>
      </c>
      <c r="E10838" s="1">
        <v>43873</v>
      </c>
      <c r="F10838" t="s">
        <v>19</v>
      </c>
      <c r="I10838">
        <v>100</v>
      </c>
      <c r="J10838">
        <v>0</v>
      </c>
      <c r="K10838">
        <v>0</v>
      </c>
      <c r="L10838">
        <v>1161</v>
      </c>
      <c r="M10838">
        <v>1161</v>
      </c>
      <c r="N10838" t="s">
        <v>20</v>
      </c>
      <c r="O10838" t="s">
        <v>807</v>
      </c>
      <c r="P10838" t="s">
        <v>28</v>
      </c>
      <c r="Q10838" t="s">
        <v>34233</v>
      </c>
      <c r="R10838" t="s">
        <v>34233</v>
      </c>
      <c r="S10838" t="s">
        <v>33797</v>
      </c>
      <c r="T10838" t="s">
        <v>34354</v>
      </c>
      <c r="U10838" t="s">
        <v>32634</v>
      </c>
      <c r="V10838" t="s">
        <v>33705</v>
      </c>
      <c r="W10838">
        <v>290</v>
      </c>
      <c r="X10838">
        <v>2</v>
      </c>
      <c r="AB10838">
        <v>25</v>
      </c>
      <c r="AC10838">
        <v>1</v>
      </c>
      <c r="AD10838" t="str">
        <f t="shared" si="1674"/>
        <v/>
      </c>
      <c r="AE10838" t="str">
        <f t="shared" ref="AE10838:AE10901" si="1676">IF((S10838="tühi")*(AC10838&lt;&gt;""),AC10838,"")</f>
        <v/>
      </c>
      <c r="AF10838" t="str">
        <f t="shared" si="1675"/>
        <v/>
      </c>
      <c r="AG10838">
        <f t="shared" si="1673"/>
        <v>1</v>
      </c>
      <c r="AH10838">
        <f t="shared" si="1669"/>
        <v>2.8</v>
      </c>
      <c r="AI10838">
        <v>0.14499999999999999</v>
      </c>
      <c r="AJ10838">
        <f t="shared" si="1670"/>
        <v>0.40599999999999997</v>
      </c>
      <c r="AK10838" t="str">
        <f t="shared" si="1671"/>
        <v/>
      </c>
      <c r="AL10838" t="str">
        <f t="shared" si="1672"/>
        <v/>
      </c>
    </row>
    <row r="10839" spans="1:38" x14ac:dyDescent="0.2">
      <c r="A10839" t="s">
        <v>842</v>
      </c>
      <c r="B10839" t="s">
        <v>33</v>
      </c>
      <c r="C10839" t="s">
        <v>843</v>
      </c>
      <c r="D10839" s="1">
        <v>35291</v>
      </c>
      <c r="E10839" s="1">
        <v>44111</v>
      </c>
      <c r="F10839" t="s">
        <v>19</v>
      </c>
      <c r="I10839">
        <v>100</v>
      </c>
      <c r="J10839">
        <v>0</v>
      </c>
      <c r="K10839">
        <v>0</v>
      </c>
      <c r="L10839">
        <v>1467</v>
      </c>
      <c r="M10839">
        <v>1467</v>
      </c>
      <c r="N10839" t="s">
        <v>20</v>
      </c>
      <c r="O10839" t="s">
        <v>844</v>
      </c>
      <c r="P10839" t="s">
        <v>28</v>
      </c>
      <c r="Q10839" t="s">
        <v>34233</v>
      </c>
      <c r="R10839" t="s">
        <v>34233</v>
      </c>
      <c r="S10839" t="s">
        <v>32628</v>
      </c>
      <c r="T10839" t="s">
        <v>34357</v>
      </c>
      <c r="U10839" t="s">
        <v>32634</v>
      </c>
      <c r="V10839" t="s">
        <v>33705</v>
      </c>
      <c r="W10839">
        <v>366</v>
      </c>
      <c r="X10839">
        <v>2</v>
      </c>
      <c r="AB10839">
        <v>25</v>
      </c>
      <c r="AC10839">
        <v>1</v>
      </c>
      <c r="AD10839" t="str">
        <f t="shared" si="1674"/>
        <v/>
      </c>
      <c r="AE10839" t="str">
        <f t="shared" si="1676"/>
        <v/>
      </c>
      <c r="AF10839" t="str">
        <f t="shared" si="1675"/>
        <v/>
      </c>
      <c r="AG10839">
        <f t="shared" si="1673"/>
        <v>1</v>
      </c>
      <c r="AH10839">
        <f t="shared" si="1669"/>
        <v>2.8</v>
      </c>
      <c r="AI10839">
        <v>0.14499999999999999</v>
      </c>
      <c r="AJ10839">
        <f t="shared" si="1670"/>
        <v>0.40599999999999997</v>
      </c>
      <c r="AK10839" t="str">
        <f t="shared" si="1671"/>
        <v/>
      </c>
      <c r="AL10839" t="str">
        <f t="shared" si="1672"/>
        <v/>
      </c>
    </row>
    <row r="10840" spans="1:38" x14ac:dyDescent="0.2">
      <c r="A10840" t="s">
        <v>752</v>
      </c>
      <c r="B10840" t="s">
        <v>33</v>
      </c>
      <c r="C10840" t="s">
        <v>753</v>
      </c>
      <c r="D10840" s="1">
        <v>35291</v>
      </c>
      <c r="E10840" s="1">
        <v>44111</v>
      </c>
      <c r="F10840" t="s">
        <v>19</v>
      </c>
      <c r="I10840">
        <v>100</v>
      </c>
      <c r="J10840">
        <v>0</v>
      </c>
      <c r="K10840">
        <v>0</v>
      </c>
      <c r="L10840">
        <v>1416</v>
      </c>
      <c r="M10840">
        <v>1416</v>
      </c>
      <c r="N10840" t="s">
        <v>20</v>
      </c>
      <c r="O10840" t="s">
        <v>754</v>
      </c>
      <c r="P10840" t="s">
        <v>28</v>
      </c>
      <c r="Q10840" t="s">
        <v>34233</v>
      </c>
      <c r="R10840" t="s">
        <v>34233</v>
      </c>
      <c r="S10840" t="s">
        <v>32628</v>
      </c>
      <c r="T10840" t="s">
        <v>34349</v>
      </c>
      <c r="U10840" t="s">
        <v>32634</v>
      </c>
      <c r="V10840" t="s">
        <v>33705</v>
      </c>
      <c r="W10840">
        <v>353</v>
      </c>
      <c r="X10840">
        <v>2</v>
      </c>
      <c r="AB10840">
        <v>25</v>
      </c>
      <c r="AC10840">
        <v>1</v>
      </c>
      <c r="AD10840" t="str">
        <f t="shared" si="1674"/>
        <v/>
      </c>
      <c r="AE10840" t="str">
        <f t="shared" si="1676"/>
        <v/>
      </c>
      <c r="AF10840" t="str">
        <f t="shared" si="1675"/>
        <v/>
      </c>
      <c r="AG10840">
        <f t="shared" si="1673"/>
        <v>1</v>
      </c>
      <c r="AH10840">
        <f t="shared" si="1669"/>
        <v>2.8</v>
      </c>
      <c r="AI10840">
        <v>0.14499999999999999</v>
      </c>
      <c r="AJ10840">
        <f t="shared" si="1670"/>
        <v>0.40599999999999997</v>
      </c>
      <c r="AK10840" t="str">
        <f t="shared" si="1671"/>
        <v/>
      </c>
      <c r="AL10840" t="str">
        <f t="shared" si="1672"/>
        <v/>
      </c>
    </row>
    <row r="10841" spans="1:38" x14ac:dyDescent="0.2">
      <c r="A10841" t="s">
        <v>802</v>
      </c>
      <c r="B10841" t="s">
        <v>33</v>
      </c>
      <c r="C10841" t="s">
        <v>803</v>
      </c>
      <c r="D10841" s="1">
        <v>35291</v>
      </c>
      <c r="E10841" s="1">
        <v>43873</v>
      </c>
      <c r="F10841" t="s">
        <v>19</v>
      </c>
      <c r="I10841">
        <v>100</v>
      </c>
      <c r="J10841">
        <v>0</v>
      </c>
      <c r="K10841">
        <v>0</v>
      </c>
      <c r="L10841">
        <v>1196</v>
      </c>
      <c r="M10841">
        <v>1196</v>
      </c>
      <c r="N10841" t="s">
        <v>20</v>
      </c>
      <c r="O10841" t="s">
        <v>804</v>
      </c>
      <c r="P10841" t="s">
        <v>28</v>
      </c>
      <c r="Q10841" t="s">
        <v>34233</v>
      </c>
      <c r="R10841" t="s">
        <v>34233</v>
      </c>
      <c r="S10841" t="s">
        <v>32628</v>
      </c>
      <c r="T10841" t="s">
        <v>34349</v>
      </c>
      <c r="U10841" t="s">
        <v>32634</v>
      </c>
      <c r="V10841" t="s">
        <v>33705</v>
      </c>
      <c r="W10841">
        <v>299</v>
      </c>
      <c r="X10841">
        <v>2</v>
      </c>
      <c r="AB10841">
        <v>25</v>
      </c>
      <c r="AC10841">
        <v>1</v>
      </c>
      <c r="AD10841" t="str">
        <f t="shared" si="1674"/>
        <v/>
      </c>
      <c r="AE10841" t="str">
        <f t="shared" si="1676"/>
        <v/>
      </c>
      <c r="AF10841" t="str">
        <f t="shared" si="1675"/>
        <v/>
      </c>
      <c r="AG10841">
        <f t="shared" si="1673"/>
        <v>1</v>
      </c>
      <c r="AH10841">
        <f t="shared" si="1669"/>
        <v>2.8</v>
      </c>
      <c r="AI10841">
        <v>0.14499999999999999</v>
      </c>
      <c r="AJ10841">
        <f t="shared" si="1670"/>
        <v>0.40599999999999997</v>
      </c>
      <c r="AK10841" t="str">
        <f t="shared" si="1671"/>
        <v/>
      </c>
      <c r="AL10841" t="str">
        <f t="shared" si="1672"/>
        <v/>
      </c>
    </row>
    <row r="10842" spans="1:38" x14ac:dyDescent="0.2">
      <c r="A10842" t="s">
        <v>749</v>
      </c>
      <c r="B10842" t="s">
        <v>33</v>
      </c>
      <c r="C10842" t="s">
        <v>750</v>
      </c>
      <c r="D10842" s="1">
        <v>35291</v>
      </c>
      <c r="E10842" s="1">
        <v>44111</v>
      </c>
      <c r="F10842" t="s">
        <v>19</v>
      </c>
      <c r="I10842">
        <v>100</v>
      </c>
      <c r="J10842">
        <v>0</v>
      </c>
      <c r="K10842">
        <v>0</v>
      </c>
      <c r="L10842">
        <v>1415</v>
      </c>
      <c r="M10842">
        <v>1415</v>
      </c>
      <c r="N10842" t="s">
        <v>20</v>
      </c>
      <c r="O10842" t="s">
        <v>751</v>
      </c>
      <c r="P10842" t="s">
        <v>28</v>
      </c>
      <c r="Q10842" t="s">
        <v>34233</v>
      </c>
      <c r="R10842" t="s">
        <v>34233</v>
      </c>
      <c r="S10842" t="s">
        <v>32628</v>
      </c>
      <c r="T10842" t="s">
        <v>34357</v>
      </c>
      <c r="U10842" t="s">
        <v>32634</v>
      </c>
      <c r="V10842" t="s">
        <v>33705</v>
      </c>
      <c r="W10842">
        <v>353</v>
      </c>
      <c r="X10842">
        <v>2</v>
      </c>
      <c r="AB10842">
        <v>25</v>
      </c>
      <c r="AC10842">
        <v>1</v>
      </c>
      <c r="AD10842" t="str">
        <f t="shared" si="1674"/>
        <v/>
      </c>
      <c r="AE10842" t="str">
        <f t="shared" si="1676"/>
        <v/>
      </c>
      <c r="AF10842" t="str">
        <f t="shared" si="1675"/>
        <v/>
      </c>
      <c r="AG10842">
        <f t="shared" si="1673"/>
        <v>1</v>
      </c>
      <c r="AH10842">
        <f t="shared" si="1669"/>
        <v>2.8</v>
      </c>
      <c r="AI10842">
        <v>0.14499999999999999</v>
      </c>
      <c r="AJ10842">
        <f t="shared" si="1670"/>
        <v>0.40599999999999997</v>
      </c>
      <c r="AK10842" t="str">
        <f t="shared" si="1671"/>
        <v/>
      </c>
      <c r="AL10842" t="str">
        <f t="shared" si="1672"/>
        <v/>
      </c>
    </row>
    <row r="10843" spans="1:38" x14ac:dyDescent="0.2">
      <c r="A10843" t="s">
        <v>761</v>
      </c>
      <c r="B10843" t="s">
        <v>33</v>
      </c>
      <c r="C10843" t="s">
        <v>762</v>
      </c>
      <c r="D10843" s="1">
        <v>35291</v>
      </c>
      <c r="E10843" s="1">
        <v>43873</v>
      </c>
      <c r="F10843" t="s">
        <v>19</v>
      </c>
      <c r="I10843">
        <v>100</v>
      </c>
      <c r="J10843">
        <v>0</v>
      </c>
      <c r="K10843">
        <v>0</v>
      </c>
      <c r="L10843">
        <v>1192</v>
      </c>
      <c r="M10843">
        <v>1192</v>
      </c>
      <c r="N10843" t="s">
        <v>20</v>
      </c>
      <c r="O10843" t="s">
        <v>763</v>
      </c>
      <c r="P10843" t="s">
        <v>28</v>
      </c>
      <c r="Q10843" t="s">
        <v>34233</v>
      </c>
      <c r="R10843" t="s">
        <v>34233</v>
      </c>
      <c r="S10843" t="s">
        <v>32628</v>
      </c>
      <c r="T10843" t="s">
        <v>34357</v>
      </c>
      <c r="U10843" t="s">
        <v>32634</v>
      </c>
      <c r="V10843" t="s">
        <v>33705</v>
      </c>
      <c r="W10843">
        <v>298</v>
      </c>
      <c r="X10843">
        <v>2</v>
      </c>
      <c r="AB10843">
        <v>25</v>
      </c>
      <c r="AC10843">
        <v>1</v>
      </c>
      <c r="AD10843" t="str">
        <f t="shared" si="1674"/>
        <v/>
      </c>
      <c r="AE10843" t="str">
        <f t="shared" si="1676"/>
        <v/>
      </c>
      <c r="AF10843" t="str">
        <f t="shared" si="1675"/>
        <v/>
      </c>
      <c r="AG10843">
        <f t="shared" si="1673"/>
        <v>1</v>
      </c>
      <c r="AH10843">
        <f t="shared" si="1669"/>
        <v>2.8</v>
      </c>
      <c r="AI10843">
        <v>0.14499999999999999</v>
      </c>
      <c r="AJ10843">
        <f t="shared" si="1670"/>
        <v>0.40599999999999997</v>
      </c>
      <c r="AK10843" t="str">
        <f t="shared" si="1671"/>
        <v/>
      </c>
      <c r="AL10843" t="str">
        <f t="shared" si="1672"/>
        <v/>
      </c>
    </row>
    <row r="10844" spans="1:38" x14ac:dyDescent="0.2">
      <c r="A10844" t="s">
        <v>746</v>
      </c>
      <c r="B10844" t="s">
        <v>33</v>
      </c>
      <c r="C10844" t="s">
        <v>747</v>
      </c>
      <c r="D10844" s="1">
        <v>35291</v>
      </c>
      <c r="E10844" s="1">
        <v>44111</v>
      </c>
      <c r="F10844" t="s">
        <v>19</v>
      </c>
      <c r="I10844">
        <v>100</v>
      </c>
      <c r="J10844">
        <v>0</v>
      </c>
      <c r="K10844">
        <v>0</v>
      </c>
      <c r="L10844">
        <v>1532</v>
      </c>
      <c r="M10844">
        <v>1532</v>
      </c>
      <c r="N10844" t="s">
        <v>20</v>
      </c>
      <c r="O10844" t="s">
        <v>748</v>
      </c>
      <c r="P10844" t="s">
        <v>28</v>
      </c>
      <c r="Q10844" t="s">
        <v>34233</v>
      </c>
      <c r="R10844" t="s">
        <v>34233</v>
      </c>
      <c r="S10844" t="s">
        <v>32628</v>
      </c>
      <c r="T10844" t="s">
        <v>34349</v>
      </c>
      <c r="U10844" t="s">
        <v>32634</v>
      </c>
      <c r="V10844" t="s">
        <v>33705</v>
      </c>
      <c r="W10844">
        <v>380</v>
      </c>
      <c r="X10844">
        <v>2</v>
      </c>
      <c r="AB10844">
        <v>25</v>
      </c>
      <c r="AC10844">
        <v>1</v>
      </c>
      <c r="AD10844" t="str">
        <f t="shared" si="1674"/>
        <v/>
      </c>
      <c r="AE10844" t="str">
        <f t="shared" si="1676"/>
        <v/>
      </c>
      <c r="AF10844" t="str">
        <f t="shared" si="1675"/>
        <v/>
      </c>
      <c r="AG10844">
        <f t="shared" si="1673"/>
        <v>1</v>
      </c>
      <c r="AH10844">
        <f t="shared" si="1669"/>
        <v>2.8</v>
      </c>
      <c r="AI10844">
        <v>0.14499999999999999</v>
      </c>
      <c r="AJ10844">
        <f t="shared" si="1670"/>
        <v>0.40599999999999997</v>
      </c>
      <c r="AK10844" t="str">
        <f t="shared" si="1671"/>
        <v/>
      </c>
      <c r="AL10844" t="str">
        <f t="shared" si="1672"/>
        <v/>
      </c>
    </row>
    <row r="10845" spans="1:38" x14ac:dyDescent="0.2">
      <c r="A10845" t="s">
        <v>31016</v>
      </c>
      <c r="B10845" t="s">
        <v>33</v>
      </c>
      <c r="C10845" t="s">
        <v>31017</v>
      </c>
      <c r="D10845" s="1">
        <v>43859</v>
      </c>
      <c r="E10845" s="1">
        <v>44546</v>
      </c>
      <c r="F10845" t="s">
        <v>26</v>
      </c>
      <c r="I10845">
        <v>100</v>
      </c>
      <c r="J10845">
        <v>0</v>
      </c>
      <c r="K10845">
        <v>0</v>
      </c>
      <c r="L10845">
        <v>5543</v>
      </c>
      <c r="M10845">
        <v>5543</v>
      </c>
      <c r="N10845" t="s">
        <v>20</v>
      </c>
      <c r="O10845" t="s">
        <v>31018</v>
      </c>
      <c r="P10845" t="s">
        <v>44</v>
      </c>
      <c r="Q10845" t="s">
        <v>34233</v>
      </c>
      <c r="R10845" t="s">
        <v>34233</v>
      </c>
      <c r="S10845" t="s">
        <v>34233</v>
      </c>
      <c r="T10845" t="s">
        <v>34233</v>
      </c>
      <c r="V10845" t="s">
        <v>33705</v>
      </c>
      <c r="AD10845" t="str">
        <f t="shared" si="1674"/>
        <v/>
      </c>
      <c r="AE10845" t="str">
        <f t="shared" si="1676"/>
        <v/>
      </c>
      <c r="AF10845" t="str">
        <f t="shared" si="1675"/>
        <v/>
      </c>
      <c r="AG10845" t="str">
        <f t="shared" si="1673"/>
        <v/>
      </c>
      <c r="AH10845" t="str">
        <f t="shared" si="1669"/>
        <v/>
      </c>
      <c r="AI10845">
        <v>0.14499999999999999</v>
      </c>
      <c r="AJ10845" t="str">
        <f t="shared" si="1670"/>
        <v/>
      </c>
      <c r="AK10845" t="str">
        <f t="shared" si="1671"/>
        <v/>
      </c>
      <c r="AL10845" t="str">
        <f t="shared" si="1672"/>
        <v/>
      </c>
    </row>
    <row r="10846" spans="1:38" x14ac:dyDescent="0.2">
      <c r="A10846" t="s">
        <v>12014</v>
      </c>
      <c r="B10846" t="s">
        <v>33</v>
      </c>
      <c r="C10846" t="s">
        <v>12015</v>
      </c>
      <c r="D10846" s="1">
        <v>36517</v>
      </c>
      <c r="E10846" s="1">
        <v>43456</v>
      </c>
      <c r="F10846" t="s">
        <v>19</v>
      </c>
      <c r="I10846">
        <v>100</v>
      </c>
      <c r="J10846">
        <v>0</v>
      </c>
      <c r="K10846">
        <v>0</v>
      </c>
      <c r="L10846">
        <v>1820</v>
      </c>
      <c r="M10846">
        <v>1820</v>
      </c>
      <c r="N10846" t="s">
        <v>20</v>
      </c>
      <c r="O10846" t="s">
        <v>12016</v>
      </c>
      <c r="P10846" t="s">
        <v>28</v>
      </c>
      <c r="Q10846" t="s">
        <v>34256</v>
      </c>
      <c r="R10846" t="s">
        <v>33783</v>
      </c>
      <c r="S10846" t="s">
        <v>33942</v>
      </c>
      <c r="T10846" t="s">
        <v>34233</v>
      </c>
      <c r="U10846" t="s">
        <v>32656</v>
      </c>
      <c r="V10846" t="s">
        <v>35066</v>
      </c>
      <c r="W10846">
        <v>220</v>
      </c>
      <c r="X10846">
        <v>2</v>
      </c>
      <c r="Y10846">
        <v>1</v>
      </c>
      <c r="AA10846">
        <v>10</v>
      </c>
      <c r="AB10846">
        <v>10</v>
      </c>
      <c r="AC10846">
        <v>2</v>
      </c>
      <c r="AD10846" t="str">
        <f t="shared" si="1674"/>
        <v/>
      </c>
      <c r="AE10846">
        <f t="shared" si="1676"/>
        <v>2</v>
      </c>
      <c r="AF10846" t="str">
        <f t="shared" si="1675"/>
        <v/>
      </c>
      <c r="AG10846" t="str">
        <f t="shared" si="1673"/>
        <v/>
      </c>
      <c r="AH10846" t="str">
        <f t="shared" si="1669"/>
        <v/>
      </c>
      <c r="AI10846">
        <v>0.14499999999999999</v>
      </c>
      <c r="AJ10846" t="str">
        <f t="shared" si="1670"/>
        <v/>
      </c>
      <c r="AK10846">
        <f t="shared" si="1671"/>
        <v>5.6</v>
      </c>
      <c r="AL10846">
        <f t="shared" si="1672"/>
        <v>0.81199999999999994</v>
      </c>
    </row>
    <row r="10847" spans="1:38" x14ac:dyDescent="0.2">
      <c r="A10847" t="s">
        <v>11286</v>
      </c>
      <c r="B10847" t="s">
        <v>33</v>
      </c>
      <c r="C10847" t="s">
        <v>11287</v>
      </c>
      <c r="D10847" s="1">
        <v>36517</v>
      </c>
      <c r="E10847" s="1">
        <v>43456</v>
      </c>
      <c r="F10847" t="s">
        <v>19</v>
      </c>
      <c r="I10847">
        <v>100</v>
      </c>
      <c r="J10847">
        <v>0</v>
      </c>
      <c r="K10847">
        <v>0</v>
      </c>
      <c r="L10847">
        <v>1977</v>
      </c>
      <c r="M10847">
        <v>1977</v>
      </c>
      <c r="N10847" t="s">
        <v>20</v>
      </c>
      <c r="O10847" t="s">
        <v>11288</v>
      </c>
      <c r="P10847" t="s">
        <v>28</v>
      </c>
      <c r="Q10847" t="s">
        <v>34256</v>
      </c>
      <c r="R10847" t="s">
        <v>33783</v>
      </c>
      <c r="S10847" t="s">
        <v>33942</v>
      </c>
      <c r="T10847" t="s">
        <v>34233</v>
      </c>
      <c r="U10847" t="s">
        <v>32634</v>
      </c>
      <c r="V10847" t="s">
        <v>35066</v>
      </c>
      <c r="W10847">
        <v>220</v>
      </c>
      <c r="X10847">
        <v>1</v>
      </c>
      <c r="Y10847">
        <v>1</v>
      </c>
      <c r="AA10847">
        <v>7.7</v>
      </c>
      <c r="AB10847">
        <v>12</v>
      </c>
      <c r="AC10847">
        <v>1</v>
      </c>
      <c r="AD10847" t="str">
        <f t="shared" si="1674"/>
        <v/>
      </c>
      <c r="AE10847">
        <f t="shared" si="1676"/>
        <v>1</v>
      </c>
      <c r="AF10847" t="str">
        <f t="shared" si="1675"/>
        <v/>
      </c>
      <c r="AG10847" t="str">
        <f t="shared" si="1673"/>
        <v/>
      </c>
      <c r="AH10847" t="str">
        <f t="shared" si="1669"/>
        <v/>
      </c>
      <c r="AI10847">
        <v>0.14499999999999999</v>
      </c>
      <c r="AJ10847" t="str">
        <f t="shared" si="1670"/>
        <v/>
      </c>
      <c r="AK10847">
        <f t="shared" si="1671"/>
        <v>2.8</v>
      </c>
      <c r="AL10847">
        <f t="shared" si="1672"/>
        <v>0.40599999999999997</v>
      </c>
    </row>
    <row r="10848" spans="1:38" x14ac:dyDescent="0.2">
      <c r="A10848" t="s">
        <v>11289</v>
      </c>
      <c r="B10848" t="s">
        <v>33</v>
      </c>
      <c r="C10848" t="s">
        <v>11290</v>
      </c>
      <c r="D10848" s="1">
        <v>36517</v>
      </c>
      <c r="E10848" s="1">
        <v>43456</v>
      </c>
      <c r="F10848" t="s">
        <v>19</v>
      </c>
      <c r="I10848">
        <v>100</v>
      </c>
      <c r="J10848">
        <v>0</v>
      </c>
      <c r="K10848">
        <v>0</v>
      </c>
      <c r="L10848">
        <v>1235</v>
      </c>
      <c r="M10848">
        <v>1235</v>
      </c>
      <c r="N10848" t="s">
        <v>20</v>
      </c>
      <c r="O10848" t="s">
        <v>11291</v>
      </c>
      <c r="P10848" t="s">
        <v>28</v>
      </c>
      <c r="Q10848" t="s">
        <v>34256</v>
      </c>
      <c r="R10848" t="s">
        <v>33783</v>
      </c>
      <c r="S10848" t="s">
        <v>33942</v>
      </c>
      <c r="T10848" t="s">
        <v>34233</v>
      </c>
      <c r="U10848" t="s">
        <v>32656</v>
      </c>
      <c r="V10848" t="s">
        <v>35066</v>
      </c>
      <c r="W10848">
        <v>220</v>
      </c>
      <c r="X10848">
        <v>1.5</v>
      </c>
      <c r="Y10848">
        <v>1</v>
      </c>
      <c r="AA10848">
        <v>10</v>
      </c>
      <c r="AB10848">
        <v>16</v>
      </c>
      <c r="AC10848">
        <v>2</v>
      </c>
      <c r="AD10848" t="str">
        <f t="shared" si="1674"/>
        <v/>
      </c>
      <c r="AE10848">
        <f t="shared" si="1676"/>
        <v>2</v>
      </c>
      <c r="AF10848" t="str">
        <f t="shared" si="1675"/>
        <v/>
      </c>
      <c r="AG10848" t="str">
        <f t="shared" si="1673"/>
        <v/>
      </c>
      <c r="AH10848" t="str">
        <f t="shared" si="1669"/>
        <v/>
      </c>
      <c r="AI10848">
        <v>0.14499999999999999</v>
      </c>
      <c r="AJ10848" t="str">
        <f t="shared" si="1670"/>
        <v/>
      </c>
      <c r="AK10848">
        <f t="shared" si="1671"/>
        <v>5.6</v>
      </c>
      <c r="AL10848">
        <f t="shared" si="1672"/>
        <v>0.81199999999999994</v>
      </c>
    </row>
    <row r="10849" spans="1:39" x14ac:dyDescent="0.2">
      <c r="A10849" t="s">
        <v>11292</v>
      </c>
      <c r="B10849" t="s">
        <v>33</v>
      </c>
      <c r="C10849" t="s">
        <v>11293</v>
      </c>
      <c r="D10849" s="1">
        <v>36517</v>
      </c>
      <c r="E10849" s="1">
        <v>43456</v>
      </c>
      <c r="F10849" t="s">
        <v>19</v>
      </c>
      <c r="I10849">
        <v>100</v>
      </c>
      <c r="J10849">
        <v>0</v>
      </c>
      <c r="K10849">
        <v>0</v>
      </c>
      <c r="L10849">
        <v>1479</v>
      </c>
      <c r="M10849">
        <v>1479</v>
      </c>
      <c r="N10849" t="s">
        <v>20</v>
      </c>
      <c r="O10849" t="s">
        <v>11294</v>
      </c>
      <c r="P10849" t="s">
        <v>28</v>
      </c>
      <c r="Q10849" t="s">
        <v>34256</v>
      </c>
      <c r="R10849" t="s">
        <v>33783</v>
      </c>
      <c r="S10849" t="s">
        <v>33942</v>
      </c>
      <c r="T10849" t="s">
        <v>34233</v>
      </c>
      <c r="U10849" t="s">
        <v>32656</v>
      </c>
      <c r="V10849" t="s">
        <v>35066</v>
      </c>
      <c r="W10849">
        <v>220</v>
      </c>
      <c r="X10849">
        <v>2</v>
      </c>
      <c r="Y10849">
        <v>1</v>
      </c>
      <c r="AA10849">
        <v>10</v>
      </c>
      <c r="AB10849">
        <v>15</v>
      </c>
      <c r="AC10849">
        <v>2</v>
      </c>
      <c r="AD10849" t="str">
        <f t="shared" si="1674"/>
        <v/>
      </c>
      <c r="AE10849">
        <f t="shared" si="1676"/>
        <v>2</v>
      </c>
      <c r="AF10849" t="str">
        <f t="shared" si="1675"/>
        <v/>
      </c>
      <c r="AG10849" t="str">
        <f t="shared" si="1673"/>
        <v/>
      </c>
      <c r="AH10849" t="str">
        <f t="shared" si="1669"/>
        <v/>
      </c>
      <c r="AI10849">
        <v>0.14499999999999999</v>
      </c>
      <c r="AJ10849" t="str">
        <f t="shared" si="1670"/>
        <v/>
      </c>
      <c r="AK10849">
        <f t="shared" si="1671"/>
        <v>5.6</v>
      </c>
      <c r="AL10849">
        <f t="shared" si="1672"/>
        <v>0.81199999999999994</v>
      </c>
    </row>
    <row r="10850" spans="1:39" x14ac:dyDescent="0.2">
      <c r="A10850" t="s">
        <v>11256</v>
      </c>
      <c r="B10850" t="s">
        <v>33</v>
      </c>
      <c r="C10850" t="s">
        <v>11257</v>
      </c>
      <c r="D10850" s="1">
        <v>36517</v>
      </c>
      <c r="E10850" s="1">
        <v>43456</v>
      </c>
      <c r="F10850" t="s">
        <v>19</v>
      </c>
      <c r="I10850">
        <v>100</v>
      </c>
      <c r="J10850">
        <v>0</v>
      </c>
      <c r="K10850">
        <v>0</v>
      </c>
      <c r="L10850">
        <v>1723</v>
      </c>
      <c r="M10850">
        <v>1723</v>
      </c>
      <c r="N10850" t="s">
        <v>20</v>
      </c>
      <c r="O10850" t="s">
        <v>11258</v>
      </c>
      <c r="P10850" t="s">
        <v>28</v>
      </c>
      <c r="Q10850" t="s">
        <v>34256</v>
      </c>
      <c r="R10850" t="s">
        <v>33783</v>
      </c>
      <c r="S10850" t="s">
        <v>33942</v>
      </c>
      <c r="T10850" t="s">
        <v>34233</v>
      </c>
      <c r="U10850" t="s">
        <v>32656</v>
      </c>
      <c r="V10850" t="s">
        <v>35066</v>
      </c>
      <c r="W10850">
        <v>220</v>
      </c>
      <c r="X10850">
        <v>2</v>
      </c>
      <c r="Y10850">
        <v>1</v>
      </c>
      <c r="AA10850">
        <v>10</v>
      </c>
      <c r="AB10850">
        <v>14</v>
      </c>
      <c r="AC10850">
        <v>2</v>
      </c>
      <c r="AD10850" t="str">
        <f t="shared" si="1674"/>
        <v/>
      </c>
      <c r="AE10850">
        <f t="shared" si="1676"/>
        <v>2</v>
      </c>
      <c r="AF10850" t="str">
        <f t="shared" si="1675"/>
        <v/>
      </c>
      <c r="AG10850" t="str">
        <f t="shared" si="1673"/>
        <v/>
      </c>
      <c r="AH10850" t="str">
        <f t="shared" si="1669"/>
        <v/>
      </c>
      <c r="AI10850">
        <v>0.14499999999999999</v>
      </c>
      <c r="AJ10850" t="str">
        <f t="shared" si="1670"/>
        <v/>
      </c>
      <c r="AK10850">
        <f t="shared" si="1671"/>
        <v>5.6</v>
      </c>
      <c r="AL10850">
        <f t="shared" si="1672"/>
        <v>0.81199999999999994</v>
      </c>
    </row>
    <row r="10851" spans="1:39" x14ac:dyDescent="0.2">
      <c r="A10851" t="s">
        <v>11259</v>
      </c>
      <c r="B10851" t="s">
        <v>33</v>
      </c>
      <c r="C10851" t="s">
        <v>11260</v>
      </c>
      <c r="D10851" s="1">
        <v>36517</v>
      </c>
      <c r="E10851" s="1">
        <v>43951</v>
      </c>
      <c r="F10851" t="s">
        <v>19</v>
      </c>
      <c r="I10851">
        <v>100</v>
      </c>
      <c r="J10851">
        <v>0</v>
      </c>
      <c r="K10851">
        <v>0</v>
      </c>
      <c r="L10851">
        <v>2705</v>
      </c>
      <c r="M10851">
        <v>2705</v>
      </c>
      <c r="N10851" t="s">
        <v>20</v>
      </c>
      <c r="O10851" t="s">
        <v>11261</v>
      </c>
      <c r="P10851" t="s">
        <v>28</v>
      </c>
      <c r="Q10851" t="s">
        <v>34256</v>
      </c>
      <c r="R10851" t="s">
        <v>33783</v>
      </c>
      <c r="S10851" t="s">
        <v>33942</v>
      </c>
      <c r="T10851" t="s">
        <v>34233</v>
      </c>
      <c r="U10851" t="s">
        <v>32656</v>
      </c>
      <c r="V10851" t="s">
        <v>35066</v>
      </c>
      <c r="W10851">
        <v>220</v>
      </c>
      <c r="X10851">
        <v>2</v>
      </c>
      <c r="Y10851">
        <v>1</v>
      </c>
      <c r="AA10851">
        <v>10</v>
      </c>
      <c r="AB10851">
        <v>8</v>
      </c>
      <c r="AC10851">
        <v>2</v>
      </c>
      <c r="AD10851" t="str">
        <f t="shared" si="1674"/>
        <v/>
      </c>
      <c r="AE10851">
        <f t="shared" si="1676"/>
        <v>2</v>
      </c>
      <c r="AF10851" t="str">
        <f t="shared" si="1675"/>
        <v/>
      </c>
      <c r="AG10851" t="str">
        <f t="shared" si="1673"/>
        <v/>
      </c>
      <c r="AH10851" t="str">
        <f t="shared" si="1669"/>
        <v/>
      </c>
      <c r="AI10851">
        <v>0.14499999999999999</v>
      </c>
      <c r="AJ10851" t="str">
        <f t="shared" si="1670"/>
        <v/>
      </c>
      <c r="AK10851">
        <f t="shared" si="1671"/>
        <v>5.6</v>
      </c>
      <c r="AL10851">
        <f t="shared" si="1672"/>
        <v>0.81199999999999994</v>
      </c>
    </row>
    <row r="10852" spans="1:39" x14ac:dyDescent="0.2">
      <c r="A10852" t="s">
        <v>11262</v>
      </c>
      <c r="B10852" t="s">
        <v>33</v>
      </c>
      <c r="C10852" t="s">
        <v>11263</v>
      </c>
      <c r="D10852" s="1">
        <v>36517</v>
      </c>
      <c r="E10852" s="1">
        <v>43456</v>
      </c>
      <c r="F10852" t="s">
        <v>19</v>
      </c>
      <c r="I10852">
        <v>100</v>
      </c>
      <c r="J10852">
        <v>0</v>
      </c>
      <c r="K10852">
        <v>0</v>
      </c>
      <c r="L10852">
        <v>1709</v>
      </c>
      <c r="M10852">
        <v>1709</v>
      </c>
      <c r="N10852" t="s">
        <v>20</v>
      </c>
      <c r="O10852" t="s">
        <v>11264</v>
      </c>
      <c r="P10852" t="s">
        <v>28</v>
      </c>
      <c r="Q10852" t="s">
        <v>34256</v>
      </c>
      <c r="R10852" t="s">
        <v>33783</v>
      </c>
      <c r="S10852" t="s">
        <v>33942</v>
      </c>
      <c r="T10852" t="s">
        <v>34233</v>
      </c>
      <c r="U10852" t="s">
        <v>32656</v>
      </c>
      <c r="V10852" t="s">
        <v>35066</v>
      </c>
      <c r="W10852">
        <v>220</v>
      </c>
      <c r="X10852">
        <v>1.5</v>
      </c>
      <c r="Y10852">
        <v>1</v>
      </c>
      <c r="AA10852">
        <v>10</v>
      </c>
      <c r="AB10852">
        <v>16</v>
      </c>
      <c r="AC10852">
        <v>2</v>
      </c>
      <c r="AD10852" t="str">
        <f t="shared" si="1674"/>
        <v/>
      </c>
      <c r="AE10852">
        <f t="shared" si="1676"/>
        <v>2</v>
      </c>
      <c r="AF10852" t="str">
        <f t="shared" si="1675"/>
        <v/>
      </c>
      <c r="AG10852" t="str">
        <f t="shared" si="1673"/>
        <v/>
      </c>
      <c r="AH10852" t="str">
        <f t="shared" si="1669"/>
        <v/>
      </c>
      <c r="AI10852">
        <v>0.14499999999999999</v>
      </c>
      <c r="AJ10852" t="str">
        <f t="shared" si="1670"/>
        <v/>
      </c>
      <c r="AK10852">
        <f t="shared" si="1671"/>
        <v>5.6</v>
      </c>
      <c r="AL10852">
        <f t="shared" si="1672"/>
        <v>0.81199999999999994</v>
      </c>
    </row>
    <row r="10853" spans="1:39" x14ac:dyDescent="0.2">
      <c r="A10853" t="s">
        <v>11265</v>
      </c>
      <c r="B10853" t="s">
        <v>33</v>
      </c>
      <c r="C10853" t="s">
        <v>11266</v>
      </c>
      <c r="D10853" s="1">
        <v>36517</v>
      </c>
      <c r="E10853" s="1">
        <v>43456</v>
      </c>
      <c r="F10853" t="s">
        <v>19</v>
      </c>
      <c r="I10853">
        <v>100</v>
      </c>
      <c r="J10853">
        <v>0</v>
      </c>
      <c r="K10853">
        <v>0</v>
      </c>
      <c r="L10853">
        <v>1494</v>
      </c>
      <c r="M10853">
        <v>1494</v>
      </c>
      <c r="N10853" t="s">
        <v>20</v>
      </c>
      <c r="O10853" t="s">
        <v>11267</v>
      </c>
      <c r="P10853" t="s">
        <v>28</v>
      </c>
      <c r="Q10853" t="s">
        <v>34256</v>
      </c>
      <c r="R10853" t="s">
        <v>33783</v>
      </c>
      <c r="S10853" t="s">
        <v>33942</v>
      </c>
      <c r="T10853" t="s">
        <v>34233</v>
      </c>
      <c r="U10853" t="s">
        <v>32634</v>
      </c>
      <c r="V10853" t="s">
        <v>35067</v>
      </c>
      <c r="W10853">
        <v>220</v>
      </c>
      <c r="X10853">
        <v>1</v>
      </c>
      <c r="Y10853">
        <v>1</v>
      </c>
      <c r="AA10853">
        <v>7.7</v>
      </c>
      <c r="AB10853">
        <v>15</v>
      </c>
      <c r="AC10853">
        <v>1</v>
      </c>
      <c r="AD10853" t="str">
        <f t="shared" si="1674"/>
        <v/>
      </c>
      <c r="AE10853">
        <f t="shared" si="1676"/>
        <v>1</v>
      </c>
      <c r="AF10853" t="str">
        <f t="shared" si="1675"/>
        <v/>
      </c>
      <c r="AG10853" t="str">
        <f t="shared" si="1673"/>
        <v/>
      </c>
      <c r="AH10853" t="str">
        <f t="shared" ref="AH10853:AH10916" si="1677">IF(AG10853="","",AG10853*2.8)</f>
        <v/>
      </c>
      <c r="AI10853">
        <v>0.14499999999999999</v>
      </c>
      <c r="AJ10853" t="str">
        <f t="shared" ref="AJ10853:AJ10916" si="1678">IF(COUNTBLANK(AH10853),"",AH10853*AI10853)</f>
        <v/>
      </c>
      <c r="AK10853">
        <f t="shared" ref="AK10853:AK10916" si="1679">IF(AE10853="","",AE10853*2.8)</f>
        <v>2.8</v>
      </c>
      <c r="AL10853">
        <f t="shared" si="1672"/>
        <v>0.40599999999999997</v>
      </c>
    </row>
    <row r="10854" spans="1:39" x14ac:dyDescent="0.2">
      <c r="A10854" t="s">
        <v>11274</v>
      </c>
      <c r="B10854" t="s">
        <v>33</v>
      </c>
      <c r="C10854" t="s">
        <v>11275</v>
      </c>
      <c r="D10854" s="1">
        <v>36517</v>
      </c>
      <c r="E10854" s="1">
        <v>43456</v>
      </c>
      <c r="F10854" t="s">
        <v>19</v>
      </c>
      <c r="I10854">
        <v>100</v>
      </c>
      <c r="J10854">
        <v>0</v>
      </c>
      <c r="K10854">
        <v>0</v>
      </c>
      <c r="L10854">
        <v>1715</v>
      </c>
      <c r="M10854">
        <v>1715</v>
      </c>
      <c r="N10854" t="s">
        <v>20</v>
      </c>
      <c r="O10854" t="s">
        <v>11276</v>
      </c>
      <c r="P10854" t="s">
        <v>28</v>
      </c>
      <c r="Q10854" t="s">
        <v>34256</v>
      </c>
      <c r="R10854" t="s">
        <v>33783</v>
      </c>
      <c r="S10854" t="s">
        <v>33942</v>
      </c>
      <c r="T10854" t="s">
        <v>34233</v>
      </c>
      <c r="U10854" t="s">
        <v>32656</v>
      </c>
      <c r="V10854" t="s">
        <v>35066</v>
      </c>
      <c r="W10854">
        <v>220</v>
      </c>
      <c r="X10854">
        <v>1.5</v>
      </c>
      <c r="Y10854">
        <v>1</v>
      </c>
      <c r="AA10854">
        <v>10</v>
      </c>
      <c r="AB10854">
        <v>18</v>
      </c>
      <c r="AC10854">
        <v>2</v>
      </c>
      <c r="AD10854" t="str">
        <f t="shared" si="1674"/>
        <v/>
      </c>
      <c r="AE10854">
        <f t="shared" si="1676"/>
        <v>2</v>
      </c>
      <c r="AF10854" t="str">
        <f t="shared" si="1675"/>
        <v/>
      </c>
      <c r="AG10854" t="str">
        <f t="shared" si="1673"/>
        <v/>
      </c>
      <c r="AH10854" t="str">
        <f t="shared" si="1677"/>
        <v/>
      </c>
      <c r="AI10854">
        <v>0.14499999999999999</v>
      </c>
      <c r="AJ10854" t="str">
        <f t="shared" si="1678"/>
        <v/>
      </c>
      <c r="AK10854">
        <f t="shared" si="1679"/>
        <v>5.6</v>
      </c>
      <c r="AL10854">
        <f t="shared" si="1672"/>
        <v>0.81199999999999994</v>
      </c>
    </row>
    <row r="10855" spans="1:39" x14ac:dyDescent="0.2">
      <c r="A10855" t="s">
        <v>11277</v>
      </c>
      <c r="B10855" t="s">
        <v>33</v>
      </c>
      <c r="C10855" t="s">
        <v>11278</v>
      </c>
      <c r="D10855" s="1">
        <v>36517</v>
      </c>
      <c r="E10855" s="1">
        <v>43951</v>
      </c>
      <c r="F10855" t="s">
        <v>19</v>
      </c>
      <c r="I10855">
        <v>100</v>
      </c>
      <c r="J10855">
        <v>0</v>
      </c>
      <c r="K10855">
        <v>0</v>
      </c>
      <c r="L10855">
        <v>1502</v>
      </c>
      <c r="M10855">
        <v>1502</v>
      </c>
      <c r="N10855" t="s">
        <v>20</v>
      </c>
      <c r="O10855" t="s">
        <v>11279</v>
      </c>
      <c r="P10855" t="s">
        <v>28</v>
      </c>
      <c r="Q10855" t="s">
        <v>34256</v>
      </c>
      <c r="R10855" t="s">
        <v>33783</v>
      </c>
      <c r="S10855" t="s">
        <v>33942</v>
      </c>
      <c r="T10855" t="s">
        <v>34233</v>
      </c>
      <c r="U10855" t="s">
        <v>32634</v>
      </c>
      <c r="V10855" t="s">
        <v>35066</v>
      </c>
      <c r="W10855">
        <v>220</v>
      </c>
      <c r="X10855">
        <v>1</v>
      </c>
      <c r="Y10855">
        <v>1</v>
      </c>
      <c r="AA10855">
        <v>7.7</v>
      </c>
      <c r="AB10855">
        <v>15</v>
      </c>
      <c r="AC10855">
        <v>1</v>
      </c>
      <c r="AD10855" t="str">
        <f t="shared" si="1674"/>
        <v/>
      </c>
      <c r="AE10855">
        <f t="shared" si="1676"/>
        <v>1</v>
      </c>
      <c r="AF10855" t="str">
        <f t="shared" si="1675"/>
        <v/>
      </c>
      <c r="AG10855" t="str">
        <f t="shared" si="1673"/>
        <v/>
      </c>
      <c r="AH10855" t="str">
        <f t="shared" si="1677"/>
        <v/>
      </c>
      <c r="AI10855">
        <v>0.14499999999999999</v>
      </c>
      <c r="AJ10855" t="str">
        <f t="shared" si="1678"/>
        <v/>
      </c>
      <c r="AK10855">
        <f t="shared" si="1679"/>
        <v>2.8</v>
      </c>
      <c r="AL10855">
        <f t="shared" si="1672"/>
        <v>0.40599999999999997</v>
      </c>
    </row>
    <row r="10856" spans="1:39" x14ac:dyDescent="0.2">
      <c r="A10856" t="s">
        <v>11280</v>
      </c>
      <c r="B10856" t="s">
        <v>33</v>
      </c>
      <c r="C10856" t="s">
        <v>11281</v>
      </c>
      <c r="D10856" s="1">
        <v>36517</v>
      </c>
      <c r="E10856" s="1">
        <v>43951</v>
      </c>
      <c r="F10856" t="s">
        <v>19</v>
      </c>
      <c r="I10856">
        <v>100</v>
      </c>
      <c r="J10856">
        <v>0</v>
      </c>
      <c r="K10856">
        <v>0</v>
      </c>
      <c r="L10856">
        <v>1696</v>
      </c>
      <c r="M10856">
        <v>1696</v>
      </c>
      <c r="N10856" t="s">
        <v>20</v>
      </c>
      <c r="O10856" t="s">
        <v>11282</v>
      </c>
      <c r="P10856" t="s">
        <v>28</v>
      </c>
      <c r="Q10856" t="s">
        <v>34256</v>
      </c>
      <c r="R10856" t="s">
        <v>33783</v>
      </c>
      <c r="S10856" t="s">
        <v>33942</v>
      </c>
      <c r="T10856" t="s">
        <v>34233</v>
      </c>
      <c r="U10856" t="s">
        <v>32656</v>
      </c>
      <c r="V10856" t="s">
        <v>35066</v>
      </c>
      <c r="W10856">
        <v>220</v>
      </c>
      <c r="X10856">
        <v>2</v>
      </c>
      <c r="Y10856">
        <v>1</v>
      </c>
      <c r="AA10856">
        <v>10</v>
      </c>
      <c r="AB10856">
        <v>16</v>
      </c>
      <c r="AC10856">
        <v>2</v>
      </c>
      <c r="AD10856" t="str">
        <f t="shared" si="1674"/>
        <v/>
      </c>
      <c r="AE10856">
        <f t="shared" si="1676"/>
        <v>2</v>
      </c>
      <c r="AF10856" t="str">
        <f t="shared" si="1675"/>
        <v/>
      </c>
      <c r="AG10856" t="str">
        <f t="shared" si="1673"/>
        <v/>
      </c>
      <c r="AH10856" t="str">
        <f t="shared" si="1677"/>
        <v/>
      </c>
      <c r="AI10856">
        <v>0.14499999999999999</v>
      </c>
      <c r="AJ10856" t="str">
        <f t="shared" si="1678"/>
        <v/>
      </c>
      <c r="AK10856">
        <f t="shared" si="1679"/>
        <v>5.6</v>
      </c>
      <c r="AL10856">
        <f t="shared" si="1672"/>
        <v>0.81199999999999994</v>
      </c>
    </row>
    <row r="10857" spans="1:39" x14ac:dyDescent="0.2">
      <c r="A10857" t="s">
        <v>11283</v>
      </c>
      <c r="B10857" t="s">
        <v>33</v>
      </c>
      <c r="C10857" t="s">
        <v>11284</v>
      </c>
      <c r="D10857" s="1">
        <v>36517</v>
      </c>
      <c r="E10857" s="1">
        <v>43456</v>
      </c>
      <c r="F10857" t="s">
        <v>19</v>
      </c>
      <c r="I10857">
        <v>100</v>
      </c>
      <c r="J10857">
        <v>0</v>
      </c>
      <c r="K10857">
        <v>0</v>
      </c>
      <c r="L10857">
        <v>1644</v>
      </c>
      <c r="M10857">
        <v>1644</v>
      </c>
      <c r="N10857" t="s">
        <v>20</v>
      </c>
      <c r="O10857" t="s">
        <v>11285</v>
      </c>
      <c r="P10857" t="s">
        <v>28</v>
      </c>
      <c r="Q10857" t="s">
        <v>34256</v>
      </c>
      <c r="R10857" t="s">
        <v>33783</v>
      </c>
      <c r="S10857" t="s">
        <v>33942</v>
      </c>
      <c r="T10857" t="s">
        <v>34233</v>
      </c>
      <c r="U10857" t="s">
        <v>32634</v>
      </c>
      <c r="V10857" t="s">
        <v>35066</v>
      </c>
      <c r="W10857">
        <v>220</v>
      </c>
      <c r="X10857">
        <v>1</v>
      </c>
      <c r="Y10857">
        <v>1</v>
      </c>
      <c r="AA10857">
        <v>7.7</v>
      </c>
      <c r="AB10857">
        <v>13</v>
      </c>
      <c r="AC10857">
        <v>1</v>
      </c>
      <c r="AD10857" t="str">
        <f t="shared" si="1674"/>
        <v/>
      </c>
      <c r="AE10857">
        <f t="shared" si="1676"/>
        <v>1</v>
      </c>
      <c r="AF10857" t="str">
        <f t="shared" si="1675"/>
        <v/>
      </c>
      <c r="AG10857" t="str">
        <f t="shared" si="1673"/>
        <v/>
      </c>
      <c r="AH10857" t="str">
        <f t="shared" si="1677"/>
        <v/>
      </c>
      <c r="AI10857">
        <v>0.14499999999999999</v>
      </c>
      <c r="AJ10857" t="str">
        <f t="shared" si="1678"/>
        <v/>
      </c>
      <c r="AK10857">
        <f t="shared" si="1679"/>
        <v>2.8</v>
      </c>
      <c r="AL10857">
        <f t="shared" si="1672"/>
        <v>0.40599999999999997</v>
      </c>
    </row>
    <row r="10858" spans="1:39" x14ac:dyDescent="0.2">
      <c r="A10858" t="s">
        <v>12011</v>
      </c>
      <c r="B10858" t="s">
        <v>33</v>
      </c>
      <c r="C10858" t="s">
        <v>12012</v>
      </c>
      <c r="D10858" s="1">
        <v>36517</v>
      </c>
      <c r="E10858" s="1">
        <v>43456</v>
      </c>
      <c r="F10858" t="s">
        <v>26</v>
      </c>
      <c r="I10858">
        <v>100</v>
      </c>
      <c r="J10858">
        <v>0</v>
      </c>
      <c r="K10858">
        <v>0</v>
      </c>
      <c r="L10858">
        <v>2465</v>
      </c>
      <c r="M10858">
        <v>2465</v>
      </c>
      <c r="N10858" t="s">
        <v>20</v>
      </c>
      <c r="O10858" t="s">
        <v>12013</v>
      </c>
      <c r="P10858" t="s">
        <v>28</v>
      </c>
      <c r="Q10858" t="s">
        <v>34233</v>
      </c>
      <c r="R10858" t="s">
        <v>34233</v>
      </c>
      <c r="S10858" t="s">
        <v>34233</v>
      </c>
      <c r="T10858" t="s">
        <v>34233</v>
      </c>
      <c r="V10858" t="s">
        <v>35067</v>
      </c>
      <c r="AD10858" t="str">
        <f t="shared" si="1674"/>
        <v/>
      </c>
      <c r="AE10858" t="str">
        <f t="shared" si="1676"/>
        <v/>
      </c>
      <c r="AF10858" t="str">
        <f t="shared" si="1675"/>
        <v/>
      </c>
      <c r="AG10858" t="str">
        <f t="shared" si="1673"/>
        <v/>
      </c>
      <c r="AH10858" t="str">
        <f t="shared" si="1677"/>
        <v/>
      </c>
      <c r="AI10858">
        <v>0.14499999999999999</v>
      </c>
      <c r="AJ10858" t="str">
        <f t="shared" si="1678"/>
        <v/>
      </c>
      <c r="AK10858" t="str">
        <f t="shared" si="1679"/>
        <v/>
      </c>
      <c r="AL10858" t="str">
        <f t="shared" ref="AL10858:AL10921" si="1680">IF(COUNTBLANK(AK10858),"",AK10858*AI10858)</f>
        <v/>
      </c>
    </row>
    <row r="10859" spans="1:39" x14ac:dyDescent="0.2">
      <c r="A10859" t="s">
        <v>31159</v>
      </c>
      <c r="B10859" t="s">
        <v>33</v>
      </c>
      <c r="C10859" t="s">
        <v>31160</v>
      </c>
      <c r="D10859" s="1">
        <v>43859</v>
      </c>
      <c r="E10859" s="1">
        <v>44546</v>
      </c>
      <c r="F10859" t="s">
        <v>26</v>
      </c>
      <c r="I10859">
        <v>100</v>
      </c>
      <c r="J10859">
        <v>0</v>
      </c>
      <c r="K10859">
        <v>0</v>
      </c>
      <c r="L10859">
        <v>1826</v>
      </c>
      <c r="M10859">
        <v>1826</v>
      </c>
      <c r="N10859" t="s">
        <v>20</v>
      </c>
      <c r="O10859" t="s">
        <v>31161</v>
      </c>
      <c r="P10859" t="s">
        <v>44</v>
      </c>
      <c r="Q10859" t="s">
        <v>34233</v>
      </c>
      <c r="R10859" t="s">
        <v>34233</v>
      </c>
      <c r="S10859" t="s">
        <v>34233</v>
      </c>
      <c r="T10859" t="s">
        <v>34233</v>
      </c>
      <c r="V10859" t="s">
        <v>33703</v>
      </c>
      <c r="AD10859" t="str">
        <f t="shared" si="1674"/>
        <v/>
      </c>
      <c r="AE10859" t="str">
        <f t="shared" si="1676"/>
        <v/>
      </c>
      <c r="AF10859" t="str">
        <f t="shared" si="1675"/>
        <v/>
      </c>
      <c r="AG10859" t="str">
        <f t="shared" si="1673"/>
        <v/>
      </c>
      <c r="AH10859" t="str">
        <f t="shared" si="1677"/>
        <v/>
      </c>
      <c r="AI10859">
        <v>0.14499999999999999</v>
      </c>
      <c r="AJ10859" t="str">
        <f t="shared" si="1678"/>
        <v/>
      </c>
      <c r="AK10859" t="str">
        <f t="shared" si="1679"/>
        <v/>
      </c>
      <c r="AL10859" t="str">
        <f t="shared" si="1680"/>
        <v/>
      </c>
    </row>
    <row r="10860" spans="1:39" x14ac:dyDescent="0.2">
      <c r="A10860" t="s">
        <v>17652</v>
      </c>
      <c r="B10860" t="s">
        <v>33</v>
      </c>
      <c r="C10860" t="s">
        <v>17653</v>
      </c>
      <c r="D10860" s="1">
        <v>37771</v>
      </c>
      <c r="E10860" s="1">
        <v>43456</v>
      </c>
      <c r="F10860" t="s">
        <v>19</v>
      </c>
      <c r="I10860">
        <v>100</v>
      </c>
      <c r="J10860">
        <v>0</v>
      </c>
      <c r="K10860">
        <v>0</v>
      </c>
      <c r="L10860">
        <v>1091</v>
      </c>
      <c r="M10860">
        <v>1091</v>
      </c>
      <c r="N10860" t="s">
        <v>20</v>
      </c>
      <c r="O10860" t="s">
        <v>17654</v>
      </c>
      <c r="P10860" t="s">
        <v>28</v>
      </c>
      <c r="Q10860" t="s">
        <v>34233</v>
      </c>
      <c r="R10860" t="s">
        <v>34233</v>
      </c>
      <c r="S10860" t="s">
        <v>33800</v>
      </c>
      <c r="T10860" t="s">
        <v>34357</v>
      </c>
      <c r="U10860" t="s">
        <v>32634</v>
      </c>
      <c r="V10860" t="s">
        <v>33703</v>
      </c>
      <c r="W10860">
        <v>205</v>
      </c>
      <c r="X10860">
        <v>2</v>
      </c>
      <c r="Y10860" t="s">
        <v>32661</v>
      </c>
      <c r="Z10860">
        <v>410</v>
      </c>
      <c r="AB10860">
        <v>17</v>
      </c>
      <c r="AC10860">
        <v>1</v>
      </c>
      <c r="AD10860" t="str">
        <f t="shared" si="1674"/>
        <v/>
      </c>
      <c r="AE10860" t="str">
        <f t="shared" si="1676"/>
        <v/>
      </c>
      <c r="AF10860" t="str">
        <f t="shared" si="1675"/>
        <v/>
      </c>
      <c r="AG10860">
        <f t="shared" si="1673"/>
        <v>1</v>
      </c>
      <c r="AH10860">
        <f t="shared" si="1677"/>
        <v>2.8</v>
      </c>
      <c r="AI10860">
        <v>0.14499999999999999</v>
      </c>
      <c r="AJ10860">
        <f t="shared" si="1678"/>
        <v>0.40599999999999997</v>
      </c>
      <c r="AK10860" t="str">
        <f t="shared" si="1679"/>
        <v/>
      </c>
      <c r="AL10860" t="str">
        <f t="shared" si="1680"/>
        <v/>
      </c>
    </row>
    <row r="10861" spans="1:39" x14ac:dyDescent="0.2">
      <c r="A10861" t="s">
        <v>17655</v>
      </c>
      <c r="B10861" t="s">
        <v>33</v>
      </c>
      <c r="C10861" t="s">
        <v>17656</v>
      </c>
      <c r="D10861" s="1">
        <v>37771</v>
      </c>
      <c r="E10861" s="1">
        <v>44546</v>
      </c>
      <c r="F10861" t="s">
        <v>19</v>
      </c>
      <c r="I10861">
        <v>100</v>
      </c>
      <c r="J10861">
        <v>0</v>
      </c>
      <c r="K10861">
        <v>0</v>
      </c>
      <c r="L10861">
        <v>3079</v>
      </c>
      <c r="M10861">
        <v>3079</v>
      </c>
      <c r="N10861" t="s">
        <v>20</v>
      </c>
      <c r="O10861" t="s">
        <v>21</v>
      </c>
      <c r="P10861" t="s">
        <v>28</v>
      </c>
      <c r="Q10861" t="s">
        <v>34233</v>
      </c>
      <c r="R10861" t="s">
        <v>34233</v>
      </c>
      <c r="S10861" t="s">
        <v>32628</v>
      </c>
      <c r="T10861" t="s">
        <v>34362</v>
      </c>
      <c r="U10861" t="s">
        <v>32636</v>
      </c>
      <c r="V10861" t="s">
        <v>33703</v>
      </c>
      <c r="W10861">
        <f>625+525</f>
        <v>1150</v>
      </c>
      <c r="X10861">
        <v>2</v>
      </c>
      <c r="Y10861">
        <f>1+1</f>
        <v>2</v>
      </c>
      <c r="Z10861">
        <f>1250+1050</f>
        <v>2300</v>
      </c>
      <c r="AB10861">
        <f>17+17</f>
        <v>34</v>
      </c>
      <c r="AC10861">
        <v>10</v>
      </c>
      <c r="AD10861" t="str">
        <f t="shared" si="1674"/>
        <v/>
      </c>
      <c r="AE10861" t="str">
        <f t="shared" si="1676"/>
        <v/>
      </c>
      <c r="AF10861" t="str">
        <f t="shared" si="1675"/>
        <v/>
      </c>
      <c r="AG10861">
        <f t="shared" si="1673"/>
        <v>10</v>
      </c>
      <c r="AH10861">
        <f t="shared" si="1677"/>
        <v>28</v>
      </c>
      <c r="AI10861">
        <v>0.14499999999999999</v>
      </c>
      <c r="AJ10861">
        <f t="shared" si="1678"/>
        <v>4.0599999999999996</v>
      </c>
      <c r="AK10861" t="str">
        <f t="shared" si="1679"/>
        <v/>
      </c>
      <c r="AL10861" t="str">
        <f t="shared" si="1680"/>
        <v/>
      </c>
    </row>
    <row r="10862" spans="1:39" x14ac:dyDescent="0.2">
      <c r="A10862" t="s">
        <v>17657</v>
      </c>
      <c r="B10862" t="s">
        <v>33</v>
      </c>
      <c r="C10862" t="s">
        <v>17658</v>
      </c>
      <c r="D10862" s="1">
        <v>37771</v>
      </c>
      <c r="E10862" s="1">
        <v>44546</v>
      </c>
      <c r="F10862" t="s">
        <v>19</v>
      </c>
      <c r="I10862">
        <v>100</v>
      </c>
      <c r="J10862">
        <v>0</v>
      </c>
      <c r="K10862">
        <v>0</v>
      </c>
      <c r="L10862">
        <v>2417</v>
      </c>
      <c r="M10862">
        <v>2417</v>
      </c>
      <c r="N10862" t="s">
        <v>20</v>
      </c>
      <c r="O10862" t="s">
        <v>21</v>
      </c>
      <c r="P10862" t="s">
        <v>28</v>
      </c>
      <c r="Q10862" t="s">
        <v>34233</v>
      </c>
      <c r="R10862" t="s">
        <v>34233</v>
      </c>
      <c r="S10862" t="s">
        <v>33797</v>
      </c>
      <c r="T10862" t="s">
        <v>34362</v>
      </c>
      <c r="U10862" t="s">
        <v>32636</v>
      </c>
      <c r="V10862" t="s">
        <v>33703</v>
      </c>
      <c r="W10862">
        <f>520+412</f>
        <v>932</v>
      </c>
      <c r="X10862">
        <v>2</v>
      </c>
      <c r="Y10862">
        <f>1+1</f>
        <v>2</v>
      </c>
      <c r="Z10862">
        <f>1040+824</f>
        <v>1864</v>
      </c>
      <c r="AB10862">
        <f>17+17</f>
        <v>34</v>
      </c>
      <c r="AC10862">
        <v>10</v>
      </c>
      <c r="AD10862" t="str">
        <f t="shared" si="1674"/>
        <v/>
      </c>
      <c r="AE10862" t="str">
        <f t="shared" si="1676"/>
        <v/>
      </c>
      <c r="AF10862" t="str">
        <f t="shared" si="1675"/>
        <v/>
      </c>
      <c r="AG10862">
        <v>8</v>
      </c>
      <c r="AH10862">
        <f t="shared" si="1677"/>
        <v>22.4</v>
      </c>
      <c r="AI10862">
        <v>0.14499999999999999</v>
      </c>
      <c r="AJ10862">
        <f t="shared" si="1678"/>
        <v>3.2479999999999998</v>
      </c>
      <c r="AK10862" t="str">
        <f t="shared" si="1679"/>
        <v/>
      </c>
      <c r="AL10862" t="str">
        <f t="shared" si="1680"/>
        <v/>
      </c>
      <c r="AM10862" t="s">
        <v>34279</v>
      </c>
    </row>
    <row r="10863" spans="1:39" x14ac:dyDescent="0.2">
      <c r="A10863" t="s">
        <v>814</v>
      </c>
      <c r="B10863" t="s">
        <v>33</v>
      </c>
      <c r="C10863" t="s">
        <v>815</v>
      </c>
      <c r="D10863" s="1">
        <v>35291</v>
      </c>
      <c r="E10863" s="1">
        <v>44267</v>
      </c>
      <c r="F10863" t="s">
        <v>19</v>
      </c>
      <c r="I10863">
        <v>100</v>
      </c>
      <c r="J10863">
        <v>0</v>
      </c>
      <c r="K10863">
        <v>0</v>
      </c>
      <c r="L10863">
        <v>1430</v>
      </c>
      <c r="M10863">
        <v>1430</v>
      </c>
      <c r="N10863" t="s">
        <v>20</v>
      </c>
      <c r="O10863" t="s">
        <v>816</v>
      </c>
      <c r="P10863" t="s">
        <v>28</v>
      </c>
      <c r="Q10863" t="s">
        <v>34256</v>
      </c>
      <c r="R10863" t="s">
        <v>33783</v>
      </c>
      <c r="S10863" t="s">
        <v>32628</v>
      </c>
      <c r="T10863" t="s">
        <v>34357</v>
      </c>
      <c r="U10863" t="s">
        <v>32634</v>
      </c>
      <c r="V10863" t="s">
        <v>33705</v>
      </c>
      <c r="W10863">
        <v>357</v>
      </c>
      <c r="X10863">
        <v>2</v>
      </c>
      <c r="AB10863">
        <v>25</v>
      </c>
      <c r="AC10863">
        <v>1</v>
      </c>
      <c r="AD10863" t="str">
        <f t="shared" si="1674"/>
        <v/>
      </c>
      <c r="AE10863" t="str">
        <f t="shared" si="1676"/>
        <v/>
      </c>
      <c r="AF10863" t="str">
        <f t="shared" si="1675"/>
        <v/>
      </c>
      <c r="AG10863">
        <f t="shared" ref="AG10863:AG10871" si="1681">IF((S10863&lt;&gt;"tühi")*(AC10863&lt;&gt;""),AC10863,"")</f>
        <v>1</v>
      </c>
      <c r="AH10863">
        <f t="shared" si="1677"/>
        <v>2.8</v>
      </c>
      <c r="AI10863">
        <v>0.14499999999999999</v>
      </c>
      <c r="AJ10863">
        <f t="shared" si="1678"/>
        <v>0.40599999999999997</v>
      </c>
      <c r="AK10863" t="str">
        <f t="shared" si="1679"/>
        <v/>
      </c>
      <c r="AL10863" t="str">
        <f t="shared" si="1680"/>
        <v/>
      </c>
      <c r="AM10863" t="s">
        <v>34799</v>
      </c>
    </row>
    <row r="10864" spans="1:39" x14ac:dyDescent="0.2">
      <c r="A10864" t="s">
        <v>10867</v>
      </c>
      <c r="B10864" t="s">
        <v>33</v>
      </c>
      <c r="C10864" t="s">
        <v>10868</v>
      </c>
      <c r="D10864" s="1">
        <v>36448</v>
      </c>
      <c r="E10864" s="1">
        <v>43456</v>
      </c>
      <c r="F10864" t="s">
        <v>39</v>
      </c>
      <c r="I10864">
        <v>100</v>
      </c>
      <c r="J10864">
        <v>0</v>
      </c>
      <c r="K10864">
        <v>0</v>
      </c>
      <c r="L10864">
        <v>788</v>
      </c>
      <c r="M10864">
        <v>788</v>
      </c>
      <c r="N10864" t="s">
        <v>20</v>
      </c>
      <c r="O10864" t="s">
        <v>10869</v>
      </c>
      <c r="P10864" t="s">
        <v>28</v>
      </c>
      <c r="Q10864" t="s">
        <v>34233</v>
      </c>
      <c r="R10864" t="s">
        <v>34233</v>
      </c>
      <c r="S10864" t="s">
        <v>33942</v>
      </c>
      <c r="T10864" t="s">
        <v>34233</v>
      </c>
      <c r="AD10864" t="str">
        <f t="shared" si="1674"/>
        <v/>
      </c>
      <c r="AE10864" t="str">
        <f t="shared" si="1676"/>
        <v/>
      </c>
      <c r="AF10864" t="str">
        <f t="shared" si="1675"/>
        <v/>
      </c>
      <c r="AG10864" t="str">
        <f t="shared" si="1681"/>
        <v/>
      </c>
      <c r="AH10864" t="str">
        <f t="shared" si="1677"/>
        <v/>
      </c>
      <c r="AI10864">
        <v>0.14499999999999999</v>
      </c>
      <c r="AJ10864" t="str">
        <f t="shared" si="1678"/>
        <v/>
      </c>
      <c r="AK10864" t="str">
        <f t="shared" si="1679"/>
        <v/>
      </c>
      <c r="AL10864" t="str">
        <f t="shared" si="1680"/>
        <v/>
      </c>
    </row>
    <row r="10865" spans="1:39" x14ac:dyDescent="0.2">
      <c r="A10865" t="s">
        <v>11019</v>
      </c>
      <c r="B10865" t="s">
        <v>33</v>
      </c>
      <c r="C10865" t="s">
        <v>11020</v>
      </c>
      <c r="D10865" s="1">
        <v>36451</v>
      </c>
      <c r="E10865" s="1">
        <v>43456</v>
      </c>
      <c r="F10865" t="s">
        <v>39</v>
      </c>
      <c r="I10865">
        <v>100</v>
      </c>
      <c r="J10865">
        <v>0</v>
      </c>
      <c r="K10865">
        <v>0</v>
      </c>
      <c r="L10865">
        <v>583</v>
      </c>
      <c r="M10865">
        <v>583</v>
      </c>
      <c r="N10865" t="s">
        <v>20</v>
      </c>
      <c r="O10865" t="s">
        <v>11021</v>
      </c>
      <c r="P10865" t="s">
        <v>28</v>
      </c>
      <c r="Q10865" t="s">
        <v>34233</v>
      </c>
      <c r="R10865" t="s">
        <v>34233</v>
      </c>
      <c r="S10865" t="s">
        <v>33942</v>
      </c>
      <c r="T10865" t="s">
        <v>34233</v>
      </c>
      <c r="AD10865" t="str">
        <f t="shared" si="1674"/>
        <v/>
      </c>
      <c r="AE10865" t="str">
        <f t="shared" si="1676"/>
        <v/>
      </c>
      <c r="AF10865" t="str">
        <f t="shared" si="1675"/>
        <v/>
      </c>
      <c r="AG10865" t="str">
        <f t="shared" si="1681"/>
        <v/>
      </c>
      <c r="AH10865" t="str">
        <f t="shared" si="1677"/>
        <v/>
      </c>
      <c r="AI10865">
        <v>0.14499999999999999</v>
      </c>
      <c r="AJ10865" t="str">
        <f t="shared" si="1678"/>
        <v/>
      </c>
      <c r="AK10865" t="str">
        <f t="shared" si="1679"/>
        <v/>
      </c>
      <c r="AL10865" t="str">
        <f t="shared" si="1680"/>
        <v/>
      </c>
    </row>
    <row r="10866" spans="1:39" x14ac:dyDescent="0.2">
      <c r="A10866" t="s">
        <v>799</v>
      </c>
      <c r="B10866" t="s">
        <v>33</v>
      </c>
      <c r="C10866" t="s">
        <v>800</v>
      </c>
      <c r="D10866" s="1">
        <v>35104</v>
      </c>
      <c r="E10866" s="1">
        <v>43951</v>
      </c>
      <c r="F10866" s="9" t="s">
        <v>39</v>
      </c>
      <c r="I10866">
        <v>100</v>
      </c>
      <c r="J10866">
        <v>0</v>
      </c>
      <c r="K10866">
        <v>0</v>
      </c>
      <c r="L10866">
        <v>38241</v>
      </c>
      <c r="M10866">
        <v>38241</v>
      </c>
      <c r="N10866" t="s">
        <v>20</v>
      </c>
      <c r="O10866" t="s">
        <v>801</v>
      </c>
      <c r="P10866" t="s">
        <v>28</v>
      </c>
      <c r="Q10866" t="s">
        <v>34233</v>
      </c>
      <c r="R10866" t="s">
        <v>34233</v>
      </c>
      <c r="S10866" t="s">
        <v>33942</v>
      </c>
      <c r="T10866" t="s">
        <v>34233</v>
      </c>
      <c r="V10866" t="s">
        <v>34982</v>
      </c>
      <c r="AD10866" t="str">
        <f t="shared" si="1674"/>
        <v/>
      </c>
      <c r="AE10866" t="str">
        <f t="shared" si="1676"/>
        <v/>
      </c>
      <c r="AF10866" t="str">
        <f t="shared" si="1675"/>
        <v/>
      </c>
      <c r="AG10866" t="str">
        <f t="shared" si="1681"/>
        <v/>
      </c>
      <c r="AH10866" t="str">
        <f t="shared" si="1677"/>
        <v/>
      </c>
      <c r="AI10866">
        <v>0.14499999999999999</v>
      </c>
      <c r="AJ10866" t="str">
        <f t="shared" si="1678"/>
        <v/>
      </c>
      <c r="AK10866" t="str">
        <f t="shared" si="1679"/>
        <v/>
      </c>
      <c r="AL10866" t="str">
        <f t="shared" si="1680"/>
        <v/>
      </c>
      <c r="AM10866" t="s">
        <v>34127</v>
      </c>
    </row>
    <row r="10867" spans="1:39" x14ac:dyDescent="0.2">
      <c r="A10867" t="s">
        <v>14310</v>
      </c>
      <c r="B10867" t="s">
        <v>33</v>
      </c>
      <c r="C10867" t="s">
        <v>1029</v>
      </c>
      <c r="D10867" s="1">
        <v>37077</v>
      </c>
      <c r="E10867" s="1">
        <v>44546</v>
      </c>
      <c r="F10867" t="s">
        <v>39</v>
      </c>
      <c r="I10867">
        <v>100</v>
      </c>
      <c r="J10867">
        <v>0</v>
      </c>
      <c r="K10867">
        <v>0</v>
      </c>
      <c r="L10867">
        <v>4778</v>
      </c>
      <c r="M10867">
        <v>4778</v>
      </c>
      <c r="N10867" t="s">
        <v>20</v>
      </c>
      <c r="O10867" t="s">
        <v>14311</v>
      </c>
      <c r="P10867" t="s">
        <v>28</v>
      </c>
      <c r="Q10867" t="s">
        <v>34233</v>
      </c>
      <c r="R10867" t="s">
        <v>34233</v>
      </c>
      <c r="S10867" t="s">
        <v>33942</v>
      </c>
      <c r="T10867" t="s">
        <v>34233</v>
      </c>
      <c r="AD10867" t="str">
        <f t="shared" si="1674"/>
        <v/>
      </c>
      <c r="AE10867" t="str">
        <f t="shared" si="1676"/>
        <v/>
      </c>
      <c r="AF10867" t="str">
        <f t="shared" si="1675"/>
        <v/>
      </c>
      <c r="AG10867" t="str">
        <f t="shared" si="1681"/>
        <v/>
      </c>
      <c r="AH10867" t="str">
        <f t="shared" si="1677"/>
        <v/>
      </c>
      <c r="AI10867">
        <v>0.14499999999999999</v>
      </c>
      <c r="AJ10867" t="str">
        <f t="shared" si="1678"/>
        <v/>
      </c>
      <c r="AK10867" t="str">
        <f t="shared" si="1679"/>
        <v/>
      </c>
      <c r="AL10867" t="str">
        <f t="shared" si="1680"/>
        <v/>
      </c>
    </row>
    <row r="10868" spans="1:39" x14ac:dyDescent="0.2">
      <c r="A10868" t="s">
        <v>14397</v>
      </c>
      <c r="B10868" t="s">
        <v>33</v>
      </c>
      <c r="C10868" t="s">
        <v>14398</v>
      </c>
      <c r="D10868" s="1">
        <v>37112</v>
      </c>
      <c r="E10868" s="1">
        <v>43456</v>
      </c>
      <c r="F10868" t="s">
        <v>39</v>
      </c>
      <c r="I10868">
        <v>100</v>
      </c>
      <c r="J10868">
        <v>0</v>
      </c>
      <c r="K10868">
        <v>0</v>
      </c>
      <c r="L10868">
        <v>1001</v>
      </c>
      <c r="M10868">
        <v>1001</v>
      </c>
      <c r="N10868" t="s">
        <v>20</v>
      </c>
      <c r="O10868" t="s">
        <v>14399</v>
      </c>
      <c r="P10868" t="s">
        <v>28</v>
      </c>
      <c r="Q10868" t="s">
        <v>34233</v>
      </c>
      <c r="R10868" t="s">
        <v>34233</v>
      </c>
      <c r="S10868" t="s">
        <v>33942</v>
      </c>
      <c r="T10868" t="s">
        <v>34233</v>
      </c>
      <c r="AD10868" t="str">
        <f t="shared" si="1674"/>
        <v/>
      </c>
      <c r="AE10868" t="str">
        <f t="shared" si="1676"/>
        <v/>
      </c>
      <c r="AF10868" t="str">
        <f t="shared" si="1675"/>
        <v/>
      </c>
      <c r="AG10868" t="str">
        <f t="shared" si="1681"/>
        <v/>
      </c>
      <c r="AH10868" t="str">
        <f t="shared" si="1677"/>
        <v/>
      </c>
      <c r="AI10868">
        <v>0.14499999999999999</v>
      </c>
      <c r="AJ10868" t="str">
        <f t="shared" si="1678"/>
        <v/>
      </c>
      <c r="AK10868" t="str">
        <f t="shared" si="1679"/>
        <v/>
      </c>
      <c r="AL10868" t="str">
        <f t="shared" si="1680"/>
        <v/>
      </c>
    </row>
    <row r="10869" spans="1:39" x14ac:dyDescent="0.2">
      <c r="A10869" t="s">
        <v>16712</v>
      </c>
      <c r="B10869" t="s">
        <v>33</v>
      </c>
      <c r="C10869" t="s">
        <v>16713</v>
      </c>
      <c r="D10869" s="1">
        <v>37559</v>
      </c>
      <c r="E10869" s="1">
        <v>44267</v>
      </c>
      <c r="F10869" t="s">
        <v>474</v>
      </c>
      <c r="I10869">
        <v>100</v>
      </c>
      <c r="J10869">
        <v>0</v>
      </c>
      <c r="K10869">
        <v>0</v>
      </c>
      <c r="L10869">
        <v>3267</v>
      </c>
      <c r="M10869">
        <v>3267</v>
      </c>
      <c r="N10869" t="s">
        <v>20</v>
      </c>
      <c r="O10869" t="s">
        <v>16714</v>
      </c>
      <c r="P10869" t="s">
        <v>28</v>
      </c>
      <c r="Q10869" t="s">
        <v>34233</v>
      </c>
      <c r="R10869" t="s">
        <v>34233</v>
      </c>
      <c r="S10869" t="s">
        <v>32627</v>
      </c>
      <c r="T10869" t="s">
        <v>34765</v>
      </c>
      <c r="AD10869" t="str">
        <f t="shared" si="1674"/>
        <v/>
      </c>
      <c r="AE10869" t="str">
        <f t="shared" si="1676"/>
        <v/>
      </c>
      <c r="AF10869" t="str">
        <f t="shared" si="1675"/>
        <v/>
      </c>
      <c r="AG10869" t="str">
        <f t="shared" si="1681"/>
        <v/>
      </c>
      <c r="AH10869" t="str">
        <f t="shared" si="1677"/>
        <v/>
      </c>
      <c r="AI10869">
        <v>0.14499999999999999</v>
      </c>
      <c r="AJ10869" t="str">
        <f t="shared" si="1678"/>
        <v/>
      </c>
      <c r="AK10869" t="str">
        <f t="shared" si="1679"/>
        <v/>
      </c>
      <c r="AL10869" t="str">
        <f t="shared" si="1680"/>
        <v/>
      </c>
    </row>
    <row r="10870" spans="1:39" x14ac:dyDescent="0.2">
      <c r="A10870" t="s">
        <v>18443</v>
      </c>
      <c r="B10870" t="s">
        <v>33</v>
      </c>
      <c r="C10870" t="s">
        <v>18444</v>
      </c>
      <c r="D10870" s="1">
        <v>39857</v>
      </c>
      <c r="E10870" s="1">
        <v>44111</v>
      </c>
      <c r="F10870" t="s">
        <v>39</v>
      </c>
      <c r="I10870">
        <v>100</v>
      </c>
      <c r="J10870">
        <v>0</v>
      </c>
      <c r="K10870">
        <v>0</v>
      </c>
      <c r="L10870">
        <v>12077</v>
      </c>
      <c r="M10870">
        <v>12077</v>
      </c>
      <c r="N10870" t="s">
        <v>20</v>
      </c>
      <c r="O10870" t="s">
        <v>18445</v>
      </c>
      <c r="P10870" t="s">
        <v>28</v>
      </c>
      <c r="Q10870" t="s">
        <v>34233</v>
      </c>
      <c r="R10870" t="s">
        <v>34233</v>
      </c>
      <c r="S10870" t="s">
        <v>33942</v>
      </c>
      <c r="T10870" t="s">
        <v>34233</v>
      </c>
      <c r="AD10870" t="str">
        <f t="shared" si="1674"/>
        <v/>
      </c>
      <c r="AE10870" t="str">
        <f t="shared" si="1676"/>
        <v/>
      </c>
      <c r="AF10870" t="str">
        <f t="shared" si="1675"/>
        <v/>
      </c>
      <c r="AG10870" t="str">
        <f t="shared" si="1681"/>
        <v/>
      </c>
      <c r="AH10870" t="str">
        <f t="shared" si="1677"/>
        <v/>
      </c>
      <c r="AI10870">
        <v>0.14499999999999999</v>
      </c>
      <c r="AJ10870" t="str">
        <f t="shared" si="1678"/>
        <v/>
      </c>
      <c r="AK10870" t="str">
        <f t="shared" si="1679"/>
        <v/>
      </c>
      <c r="AL10870" t="str">
        <f t="shared" si="1680"/>
        <v/>
      </c>
    </row>
    <row r="10871" spans="1:39" x14ac:dyDescent="0.2">
      <c r="A10871" t="s">
        <v>16430</v>
      </c>
      <c r="B10871" t="s">
        <v>33</v>
      </c>
      <c r="C10871" t="s">
        <v>16431</v>
      </c>
      <c r="D10871" s="1">
        <v>37594</v>
      </c>
      <c r="E10871" s="1">
        <v>43456</v>
      </c>
      <c r="F10871" t="s">
        <v>474</v>
      </c>
      <c r="I10871">
        <v>100</v>
      </c>
      <c r="J10871">
        <v>0</v>
      </c>
      <c r="K10871">
        <v>0</v>
      </c>
      <c r="L10871">
        <v>2384</v>
      </c>
      <c r="M10871">
        <v>2384</v>
      </c>
      <c r="N10871" t="s">
        <v>20</v>
      </c>
      <c r="O10871" t="s">
        <v>16432</v>
      </c>
      <c r="P10871" t="s">
        <v>28</v>
      </c>
      <c r="Q10871" t="s">
        <v>34233</v>
      </c>
      <c r="R10871" t="s">
        <v>34233</v>
      </c>
      <c r="S10871" t="s">
        <v>32627</v>
      </c>
      <c r="T10871" t="s">
        <v>34408</v>
      </c>
      <c r="AD10871" t="str">
        <f t="shared" si="1674"/>
        <v/>
      </c>
      <c r="AE10871" t="str">
        <f t="shared" si="1676"/>
        <v/>
      </c>
      <c r="AF10871" t="str">
        <f t="shared" si="1675"/>
        <v/>
      </c>
      <c r="AG10871" t="str">
        <f t="shared" si="1681"/>
        <v/>
      </c>
      <c r="AH10871" t="str">
        <f t="shared" si="1677"/>
        <v/>
      </c>
      <c r="AI10871">
        <v>0.14499999999999999</v>
      </c>
      <c r="AJ10871" t="str">
        <f t="shared" si="1678"/>
        <v/>
      </c>
      <c r="AK10871" t="str">
        <f t="shared" si="1679"/>
        <v/>
      </c>
      <c r="AL10871" t="str">
        <f t="shared" si="1680"/>
        <v/>
      </c>
    </row>
    <row r="10872" spans="1:39" x14ac:dyDescent="0.2">
      <c r="A10872" t="s">
        <v>8092</v>
      </c>
      <c r="B10872" t="s">
        <v>33</v>
      </c>
      <c r="C10872" t="s">
        <v>8093</v>
      </c>
      <c r="D10872" s="1">
        <v>36259</v>
      </c>
      <c r="E10872" s="1">
        <v>44531</v>
      </c>
      <c r="F10872" t="s">
        <v>19</v>
      </c>
      <c r="I10872">
        <v>100</v>
      </c>
      <c r="J10872">
        <v>0</v>
      </c>
      <c r="K10872">
        <v>0</v>
      </c>
      <c r="L10872">
        <v>4694</v>
      </c>
      <c r="M10872">
        <v>4694</v>
      </c>
      <c r="N10872" t="s">
        <v>20</v>
      </c>
      <c r="O10872" t="s">
        <v>21</v>
      </c>
      <c r="P10872" t="s">
        <v>28</v>
      </c>
      <c r="Q10872" t="s">
        <v>34233</v>
      </c>
      <c r="R10872" t="s">
        <v>34233</v>
      </c>
      <c r="S10872" t="s">
        <v>32628</v>
      </c>
      <c r="T10872" t="s">
        <v>34349</v>
      </c>
      <c r="AD10872" t="str">
        <f t="shared" si="1674"/>
        <v/>
      </c>
      <c r="AE10872" t="str">
        <f t="shared" si="1676"/>
        <v/>
      </c>
      <c r="AF10872" t="str">
        <f t="shared" si="1675"/>
        <v/>
      </c>
      <c r="AG10872" s="17">
        <v>1</v>
      </c>
      <c r="AH10872">
        <f t="shared" si="1677"/>
        <v>2.8</v>
      </c>
      <c r="AI10872">
        <v>0.14499999999999999</v>
      </c>
      <c r="AJ10872">
        <f t="shared" si="1678"/>
        <v>0.40599999999999997</v>
      </c>
      <c r="AK10872" t="str">
        <f t="shared" si="1679"/>
        <v/>
      </c>
      <c r="AL10872" t="str">
        <f t="shared" si="1680"/>
        <v/>
      </c>
    </row>
    <row r="10873" spans="1:39" x14ac:dyDescent="0.2">
      <c r="A10873" t="s">
        <v>21305</v>
      </c>
      <c r="B10873" t="s">
        <v>33</v>
      </c>
      <c r="C10873" t="s">
        <v>21306</v>
      </c>
      <c r="D10873" s="1">
        <v>38559</v>
      </c>
      <c r="E10873" s="1">
        <v>43565</v>
      </c>
      <c r="F10873" s="9" t="s">
        <v>474</v>
      </c>
      <c r="I10873">
        <v>100</v>
      </c>
      <c r="J10873">
        <v>0</v>
      </c>
      <c r="K10873">
        <v>0</v>
      </c>
      <c r="L10873">
        <v>3260</v>
      </c>
      <c r="M10873">
        <v>3260</v>
      </c>
      <c r="N10873" t="s">
        <v>20</v>
      </c>
      <c r="O10873" t="s">
        <v>21307</v>
      </c>
      <c r="P10873" t="s">
        <v>28</v>
      </c>
      <c r="Q10873" t="s">
        <v>32636</v>
      </c>
      <c r="R10873" t="s">
        <v>33791</v>
      </c>
      <c r="S10873" t="s">
        <v>33942</v>
      </c>
      <c r="T10873" t="s">
        <v>34358</v>
      </c>
      <c r="U10873" t="s">
        <v>33753</v>
      </c>
      <c r="V10873" t="s">
        <v>33706</v>
      </c>
      <c r="W10873">
        <v>950</v>
      </c>
      <c r="X10873" t="s">
        <v>32688</v>
      </c>
      <c r="Y10873">
        <v>1</v>
      </c>
      <c r="Z10873">
        <f>3040+1280+760+320</f>
        <v>5400</v>
      </c>
      <c r="AA10873">
        <v>12.5</v>
      </c>
      <c r="AC10873">
        <v>34</v>
      </c>
      <c r="AD10873">
        <f t="shared" si="1674"/>
        <v>5400</v>
      </c>
      <c r="AE10873">
        <f t="shared" si="1676"/>
        <v>34</v>
      </c>
      <c r="AF10873" t="str">
        <f t="shared" si="1675"/>
        <v/>
      </c>
      <c r="AG10873" t="str">
        <f t="shared" ref="AG10873:AG10895" si="1682">IF((S10873&lt;&gt;"tühi")*(AC10873&lt;&gt;""),AC10873,"")</f>
        <v/>
      </c>
      <c r="AH10873" t="str">
        <f t="shared" si="1677"/>
        <v/>
      </c>
      <c r="AI10873">
        <v>0.14499999999999999</v>
      </c>
      <c r="AJ10873" t="str">
        <f t="shared" si="1678"/>
        <v/>
      </c>
      <c r="AK10873">
        <f t="shared" si="1679"/>
        <v>95.199999999999989</v>
      </c>
      <c r="AL10873">
        <f t="shared" si="1680"/>
        <v>13.803999999999997</v>
      </c>
      <c r="AM10873" t="s">
        <v>34278</v>
      </c>
    </row>
    <row r="10874" spans="1:39" x14ac:dyDescent="0.2">
      <c r="A10874" t="s">
        <v>12989</v>
      </c>
      <c r="B10874" t="s">
        <v>33</v>
      </c>
      <c r="C10874" t="s">
        <v>12990</v>
      </c>
      <c r="D10874" s="1">
        <v>36838</v>
      </c>
      <c r="E10874" s="1">
        <v>43928</v>
      </c>
      <c r="F10874" t="s">
        <v>19</v>
      </c>
      <c r="I10874">
        <v>100</v>
      </c>
      <c r="J10874">
        <v>0</v>
      </c>
      <c r="K10874">
        <v>0</v>
      </c>
      <c r="L10874">
        <v>1321</v>
      </c>
      <c r="M10874">
        <v>1321</v>
      </c>
      <c r="N10874" t="s">
        <v>20</v>
      </c>
      <c r="O10874" t="s">
        <v>12991</v>
      </c>
      <c r="P10874" t="s">
        <v>28</v>
      </c>
      <c r="Q10874" t="s">
        <v>34233</v>
      </c>
      <c r="R10874" t="s">
        <v>34233</v>
      </c>
      <c r="S10874" t="s">
        <v>32628</v>
      </c>
      <c r="T10874" t="s">
        <v>34349</v>
      </c>
      <c r="U10874" t="s">
        <v>32634</v>
      </c>
      <c r="V10874" t="s">
        <v>33707</v>
      </c>
      <c r="X10874">
        <v>2</v>
      </c>
      <c r="AB10874">
        <v>30</v>
      </c>
      <c r="AC10874">
        <v>1</v>
      </c>
      <c r="AD10874" t="str">
        <f t="shared" si="1674"/>
        <v/>
      </c>
      <c r="AE10874" t="str">
        <f t="shared" si="1676"/>
        <v/>
      </c>
      <c r="AF10874" t="str">
        <f t="shared" si="1675"/>
        <v/>
      </c>
      <c r="AG10874">
        <f t="shared" si="1682"/>
        <v>1</v>
      </c>
      <c r="AH10874">
        <f t="shared" si="1677"/>
        <v>2.8</v>
      </c>
      <c r="AI10874">
        <v>0.14499999999999999</v>
      </c>
      <c r="AJ10874">
        <f t="shared" si="1678"/>
        <v>0.40599999999999997</v>
      </c>
      <c r="AK10874" t="str">
        <f t="shared" si="1679"/>
        <v/>
      </c>
      <c r="AL10874" t="str">
        <f t="shared" si="1680"/>
        <v/>
      </c>
      <c r="AM10874" t="s">
        <v>34857</v>
      </c>
    </row>
    <row r="10875" spans="1:39" x14ac:dyDescent="0.2">
      <c r="A10875" t="s">
        <v>2378</v>
      </c>
      <c r="B10875" t="s">
        <v>33</v>
      </c>
      <c r="C10875" t="s">
        <v>2379</v>
      </c>
      <c r="D10875" s="1">
        <v>35774</v>
      </c>
      <c r="E10875" s="1">
        <v>44161</v>
      </c>
      <c r="F10875" t="s">
        <v>474</v>
      </c>
      <c r="I10875">
        <v>100</v>
      </c>
      <c r="J10875">
        <v>0</v>
      </c>
      <c r="K10875">
        <v>0</v>
      </c>
      <c r="L10875">
        <v>5271</v>
      </c>
      <c r="M10875">
        <v>5271</v>
      </c>
      <c r="N10875" t="s">
        <v>20</v>
      </c>
      <c r="O10875" t="s">
        <v>2380</v>
      </c>
      <c r="P10875" t="s">
        <v>28</v>
      </c>
      <c r="Q10875" t="s">
        <v>34233</v>
      </c>
      <c r="R10875" t="s">
        <v>34233</v>
      </c>
      <c r="S10875" t="s">
        <v>32627</v>
      </c>
      <c r="T10875" t="s">
        <v>34490</v>
      </c>
      <c r="AD10875" t="str">
        <f t="shared" si="1674"/>
        <v/>
      </c>
      <c r="AE10875" t="str">
        <f t="shared" si="1676"/>
        <v/>
      </c>
      <c r="AF10875" t="str">
        <f t="shared" si="1675"/>
        <v/>
      </c>
      <c r="AG10875" t="str">
        <f t="shared" si="1682"/>
        <v/>
      </c>
      <c r="AH10875" t="str">
        <f t="shared" si="1677"/>
        <v/>
      </c>
      <c r="AI10875">
        <v>0.14499999999999999</v>
      </c>
      <c r="AJ10875" t="str">
        <f t="shared" si="1678"/>
        <v/>
      </c>
      <c r="AK10875" t="str">
        <f t="shared" si="1679"/>
        <v/>
      </c>
      <c r="AL10875" t="str">
        <f t="shared" si="1680"/>
        <v/>
      </c>
    </row>
    <row r="10876" spans="1:39" x14ac:dyDescent="0.2">
      <c r="A10876" t="s">
        <v>29609</v>
      </c>
      <c r="B10876" t="s">
        <v>33</v>
      </c>
      <c r="C10876" t="s">
        <v>29610</v>
      </c>
      <c r="D10876" s="1">
        <v>43565</v>
      </c>
      <c r="E10876" s="1">
        <v>44546</v>
      </c>
      <c r="F10876" t="s">
        <v>26</v>
      </c>
      <c r="I10876">
        <v>100</v>
      </c>
      <c r="J10876">
        <v>0</v>
      </c>
      <c r="K10876">
        <v>0</v>
      </c>
      <c r="L10876">
        <v>176</v>
      </c>
      <c r="M10876">
        <v>176</v>
      </c>
      <c r="N10876" t="s">
        <v>20</v>
      </c>
      <c r="O10876" t="s">
        <v>29611</v>
      </c>
      <c r="P10876" t="s">
        <v>28</v>
      </c>
      <c r="Q10876" t="s">
        <v>34233</v>
      </c>
      <c r="R10876" t="s">
        <v>34233</v>
      </c>
      <c r="S10876" t="s">
        <v>34233</v>
      </c>
      <c r="T10876" t="s">
        <v>34233</v>
      </c>
      <c r="AD10876" t="str">
        <f t="shared" si="1674"/>
        <v/>
      </c>
      <c r="AE10876" t="str">
        <f t="shared" si="1676"/>
        <v/>
      </c>
      <c r="AF10876" t="str">
        <f t="shared" si="1675"/>
        <v/>
      </c>
      <c r="AG10876" t="str">
        <f t="shared" si="1682"/>
        <v/>
      </c>
      <c r="AH10876" t="str">
        <f t="shared" si="1677"/>
        <v/>
      </c>
      <c r="AI10876">
        <v>0.14499999999999999</v>
      </c>
      <c r="AJ10876" t="str">
        <f t="shared" si="1678"/>
        <v/>
      </c>
      <c r="AK10876" t="str">
        <f t="shared" si="1679"/>
        <v/>
      </c>
      <c r="AL10876" t="str">
        <f t="shared" si="1680"/>
        <v/>
      </c>
    </row>
    <row r="10877" spans="1:39" x14ac:dyDescent="0.2">
      <c r="A10877" t="s">
        <v>29976</v>
      </c>
      <c r="B10877" t="s">
        <v>33</v>
      </c>
      <c r="C10877" t="s">
        <v>29977</v>
      </c>
      <c r="D10877" s="1">
        <v>43713</v>
      </c>
      <c r="E10877" s="1">
        <v>44680</v>
      </c>
      <c r="F10877" t="s">
        <v>26</v>
      </c>
      <c r="I10877">
        <v>100</v>
      </c>
      <c r="J10877">
        <v>0</v>
      </c>
      <c r="K10877">
        <v>0</v>
      </c>
      <c r="L10877">
        <v>1054</v>
      </c>
      <c r="M10877">
        <v>1054</v>
      </c>
      <c r="N10877" t="s">
        <v>20</v>
      </c>
      <c r="O10877" t="s">
        <v>29978</v>
      </c>
      <c r="P10877" t="s">
        <v>44</v>
      </c>
      <c r="Q10877" t="s">
        <v>34233</v>
      </c>
      <c r="R10877" t="s">
        <v>34233</v>
      </c>
      <c r="S10877" t="s">
        <v>34233</v>
      </c>
      <c r="T10877" t="s">
        <v>34233</v>
      </c>
      <c r="AD10877" t="str">
        <f t="shared" si="1674"/>
        <v/>
      </c>
      <c r="AE10877" t="str">
        <f t="shared" si="1676"/>
        <v/>
      </c>
      <c r="AF10877" t="str">
        <f t="shared" si="1675"/>
        <v/>
      </c>
      <c r="AG10877" t="str">
        <f t="shared" si="1682"/>
        <v/>
      </c>
      <c r="AH10877" t="str">
        <f t="shared" si="1677"/>
        <v/>
      </c>
      <c r="AI10877">
        <v>0.14499999999999999</v>
      </c>
      <c r="AJ10877" t="str">
        <f t="shared" si="1678"/>
        <v/>
      </c>
      <c r="AK10877" t="str">
        <f t="shared" si="1679"/>
        <v/>
      </c>
      <c r="AL10877" t="str">
        <f t="shared" si="1680"/>
        <v/>
      </c>
    </row>
    <row r="10878" spans="1:39" x14ac:dyDescent="0.2">
      <c r="A10878" t="s">
        <v>13260</v>
      </c>
      <c r="B10878" t="s">
        <v>33</v>
      </c>
      <c r="C10878" t="s">
        <v>13261</v>
      </c>
      <c r="D10878" s="1">
        <v>36825</v>
      </c>
      <c r="E10878" s="1">
        <v>44432</v>
      </c>
      <c r="F10878" t="s">
        <v>19</v>
      </c>
      <c r="I10878">
        <v>100</v>
      </c>
      <c r="J10878">
        <v>0</v>
      </c>
      <c r="K10878">
        <v>0</v>
      </c>
      <c r="L10878">
        <v>36</v>
      </c>
      <c r="M10878">
        <v>36</v>
      </c>
      <c r="N10878" t="s">
        <v>20</v>
      </c>
      <c r="O10878" t="s">
        <v>13262</v>
      </c>
      <c r="P10878" t="s">
        <v>28</v>
      </c>
      <c r="Q10878" t="s">
        <v>34233</v>
      </c>
      <c r="R10878" t="s">
        <v>34233</v>
      </c>
      <c r="S10878" t="s">
        <v>32627</v>
      </c>
      <c r="T10878" t="s">
        <v>34698</v>
      </c>
      <c r="AD10878" t="str">
        <f t="shared" si="1674"/>
        <v/>
      </c>
      <c r="AE10878" t="str">
        <f t="shared" si="1676"/>
        <v/>
      </c>
      <c r="AF10878" t="str">
        <f t="shared" si="1675"/>
        <v/>
      </c>
      <c r="AG10878" t="str">
        <f t="shared" si="1682"/>
        <v/>
      </c>
      <c r="AH10878" t="str">
        <f t="shared" si="1677"/>
        <v/>
      </c>
      <c r="AI10878">
        <v>0.14499999999999999</v>
      </c>
      <c r="AJ10878" t="str">
        <f t="shared" si="1678"/>
        <v/>
      </c>
      <c r="AK10878" t="str">
        <f t="shared" si="1679"/>
        <v/>
      </c>
      <c r="AL10878" t="str">
        <f t="shared" si="1680"/>
        <v/>
      </c>
    </row>
    <row r="10879" spans="1:39" x14ac:dyDescent="0.2">
      <c r="A10879" t="s">
        <v>10619</v>
      </c>
      <c r="B10879" t="s">
        <v>33</v>
      </c>
      <c r="C10879" t="s">
        <v>10620</v>
      </c>
      <c r="D10879" s="1">
        <v>36418</v>
      </c>
      <c r="E10879" s="1">
        <v>44432</v>
      </c>
      <c r="F10879" t="s">
        <v>19</v>
      </c>
      <c r="I10879">
        <v>100</v>
      </c>
      <c r="J10879">
        <v>0</v>
      </c>
      <c r="K10879">
        <v>0</v>
      </c>
      <c r="L10879">
        <v>36</v>
      </c>
      <c r="M10879">
        <v>36</v>
      </c>
      <c r="N10879" t="s">
        <v>20</v>
      </c>
      <c r="O10879" t="s">
        <v>10621</v>
      </c>
      <c r="P10879" t="s">
        <v>28</v>
      </c>
      <c r="Q10879" t="s">
        <v>34233</v>
      </c>
      <c r="R10879" t="s">
        <v>34233</v>
      </c>
      <c r="S10879" t="s">
        <v>32627</v>
      </c>
      <c r="T10879" t="s">
        <v>34697</v>
      </c>
      <c r="AD10879" t="str">
        <f t="shared" si="1674"/>
        <v/>
      </c>
      <c r="AE10879" t="str">
        <f t="shared" si="1676"/>
        <v/>
      </c>
      <c r="AF10879" t="str">
        <f t="shared" si="1675"/>
        <v/>
      </c>
      <c r="AG10879" t="str">
        <f t="shared" si="1682"/>
        <v/>
      </c>
      <c r="AH10879" t="str">
        <f t="shared" si="1677"/>
        <v/>
      </c>
      <c r="AI10879">
        <v>0.14499999999999999</v>
      </c>
      <c r="AJ10879" t="str">
        <f t="shared" si="1678"/>
        <v/>
      </c>
      <c r="AK10879" t="str">
        <f t="shared" si="1679"/>
        <v/>
      </c>
      <c r="AL10879" t="str">
        <f t="shared" si="1680"/>
        <v/>
      </c>
    </row>
    <row r="10880" spans="1:39" x14ac:dyDescent="0.2">
      <c r="A10880" t="s">
        <v>10622</v>
      </c>
      <c r="B10880" t="s">
        <v>33</v>
      </c>
      <c r="C10880" t="s">
        <v>10623</v>
      </c>
      <c r="D10880" s="1">
        <v>36418</v>
      </c>
      <c r="E10880" s="1">
        <v>44432</v>
      </c>
      <c r="F10880" t="s">
        <v>19</v>
      </c>
      <c r="I10880">
        <v>100</v>
      </c>
      <c r="J10880">
        <v>0</v>
      </c>
      <c r="K10880">
        <v>0</v>
      </c>
      <c r="L10880">
        <v>36</v>
      </c>
      <c r="M10880">
        <v>36</v>
      </c>
      <c r="N10880" t="s">
        <v>20</v>
      </c>
      <c r="O10880" t="s">
        <v>10624</v>
      </c>
      <c r="P10880" t="s">
        <v>28</v>
      </c>
      <c r="Q10880" t="s">
        <v>34233</v>
      </c>
      <c r="R10880" t="s">
        <v>34233</v>
      </c>
      <c r="S10880" t="s">
        <v>32627</v>
      </c>
      <c r="T10880" t="s">
        <v>34696</v>
      </c>
      <c r="AD10880" t="str">
        <f t="shared" si="1674"/>
        <v/>
      </c>
      <c r="AE10880" t="str">
        <f t="shared" si="1676"/>
        <v/>
      </c>
      <c r="AF10880" t="str">
        <f t="shared" si="1675"/>
        <v/>
      </c>
      <c r="AG10880" t="str">
        <f t="shared" si="1682"/>
        <v/>
      </c>
      <c r="AH10880" t="str">
        <f t="shared" si="1677"/>
        <v/>
      </c>
      <c r="AI10880">
        <v>0.14499999999999999</v>
      </c>
      <c r="AJ10880" t="str">
        <f t="shared" si="1678"/>
        <v/>
      </c>
      <c r="AK10880" t="str">
        <f t="shared" si="1679"/>
        <v/>
      </c>
      <c r="AL10880" t="str">
        <f t="shared" si="1680"/>
        <v/>
      </c>
    </row>
    <row r="10881" spans="1:38" x14ac:dyDescent="0.2">
      <c r="A10881" t="s">
        <v>10661</v>
      </c>
      <c r="B10881" t="s">
        <v>33</v>
      </c>
      <c r="C10881" t="s">
        <v>10662</v>
      </c>
      <c r="D10881" s="1">
        <v>36418</v>
      </c>
      <c r="E10881" s="1">
        <v>44432</v>
      </c>
      <c r="F10881" t="s">
        <v>19</v>
      </c>
      <c r="I10881">
        <v>100</v>
      </c>
      <c r="J10881">
        <v>0</v>
      </c>
      <c r="K10881">
        <v>0</v>
      </c>
      <c r="L10881">
        <v>37</v>
      </c>
      <c r="M10881">
        <v>37</v>
      </c>
      <c r="N10881" t="s">
        <v>20</v>
      </c>
      <c r="O10881" t="s">
        <v>10663</v>
      </c>
      <c r="P10881" t="s">
        <v>28</v>
      </c>
      <c r="Q10881" t="s">
        <v>34233</v>
      </c>
      <c r="R10881" t="s">
        <v>34233</v>
      </c>
      <c r="S10881" t="s">
        <v>32627</v>
      </c>
      <c r="T10881" t="s">
        <v>34695</v>
      </c>
      <c r="AD10881" t="str">
        <f t="shared" si="1674"/>
        <v/>
      </c>
      <c r="AE10881" t="str">
        <f t="shared" si="1676"/>
        <v/>
      </c>
      <c r="AF10881" t="str">
        <f t="shared" si="1675"/>
        <v/>
      </c>
      <c r="AG10881" t="str">
        <f t="shared" si="1682"/>
        <v/>
      </c>
      <c r="AH10881" t="str">
        <f t="shared" si="1677"/>
        <v/>
      </c>
      <c r="AI10881">
        <v>0.14499999999999999</v>
      </c>
      <c r="AJ10881" t="str">
        <f t="shared" si="1678"/>
        <v/>
      </c>
      <c r="AK10881" t="str">
        <f t="shared" si="1679"/>
        <v/>
      </c>
      <c r="AL10881" t="str">
        <f t="shared" si="1680"/>
        <v/>
      </c>
    </row>
    <row r="10882" spans="1:38" x14ac:dyDescent="0.2">
      <c r="A10882" t="s">
        <v>10664</v>
      </c>
      <c r="B10882" t="s">
        <v>33</v>
      </c>
      <c r="C10882" t="s">
        <v>10665</v>
      </c>
      <c r="D10882" s="1">
        <v>36418</v>
      </c>
      <c r="E10882" s="1">
        <v>44432</v>
      </c>
      <c r="F10882" t="s">
        <v>19</v>
      </c>
      <c r="I10882">
        <v>100</v>
      </c>
      <c r="J10882">
        <v>0</v>
      </c>
      <c r="K10882">
        <v>0</v>
      </c>
      <c r="L10882">
        <v>37</v>
      </c>
      <c r="M10882">
        <v>37</v>
      </c>
      <c r="N10882" t="s">
        <v>20</v>
      </c>
      <c r="O10882" t="s">
        <v>10666</v>
      </c>
      <c r="P10882" t="s">
        <v>28</v>
      </c>
      <c r="Q10882" t="s">
        <v>34233</v>
      </c>
      <c r="R10882" t="s">
        <v>34233</v>
      </c>
      <c r="S10882" t="s">
        <v>32627</v>
      </c>
      <c r="T10882" t="s">
        <v>34694</v>
      </c>
      <c r="AD10882" t="str">
        <f t="shared" si="1674"/>
        <v/>
      </c>
      <c r="AE10882" t="str">
        <f t="shared" si="1676"/>
        <v/>
      </c>
      <c r="AF10882" t="str">
        <f t="shared" si="1675"/>
        <v/>
      </c>
      <c r="AG10882" t="str">
        <f t="shared" si="1682"/>
        <v/>
      </c>
      <c r="AH10882" t="str">
        <f t="shared" si="1677"/>
        <v/>
      </c>
      <c r="AI10882">
        <v>0.14499999999999999</v>
      </c>
      <c r="AJ10882" t="str">
        <f t="shared" si="1678"/>
        <v/>
      </c>
      <c r="AK10882" t="str">
        <f t="shared" si="1679"/>
        <v/>
      </c>
      <c r="AL10882" t="str">
        <f t="shared" si="1680"/>
        <v/>
      </c>
    </row>
    <row r="10883" spans="1:38" x14ac:dyDescent="0.2">
      <c r="A10883" t="s">
        <v>9277</v>
      </c>
      <c r="B10883" t="s">
        <v>33</v>
      </c>
      <c r="C10883" t="s">
        <v>9278</v>
      </c>
      <c r="D10883" s="1">
        <v>36441</v>
      </c>
      <c r="E10883" s="1">
        <v>44432</v>
      </c>
      <c r="F10883" t="s">
        <v>19</v>
      </c>
      <c r="I10883">
        <v>100</v>
      </c>
      <c r="J10883">
        <v>0</v>
      </c>
      <c r="K10883">
        <v>0</v>
      </c>
      <c r="L10883">
        <v>36</v>
      </c>
      <c r="M10883">
        <v>36</v>
      </c>
      <c r="N10883" t="s">
        <v>20</v>
      </c>
      <c r="O10883" t="s">
        <v>9279</v>
      </c>
      <c r="P10883" t="s">
        <v>28</v>
      </c>
      <c r="Q10883" t="s">
        <v>34233</v>
      </c>
      <c r="R10883" t="s">
        <v>34233</v>
      </c>
      <c r="S10883" t="s">
        <v>32627</v>
      </c>
      <c r="T10883" t="s">
        <v>34706</v>
      </c>
      <c r="AD10883" t="str">
        <f t="shared" ref="AD10883:AD10946" si="1683">IF((S10883="tühi")*(F10883&lt;&gt;"Elamumaa")*(G10883&lt;&gt;"Elamumaa")*(H10883&lt;&gt;"Elamumaa"),IF(Z10883=0,"",Z10883),"")</f>
        <v/>
      </c>
      <c r="AE10883" t="str">
        <f t="shared" si="1676"/>
        <v/>
      </c>
      <c r="AF10883" t="str">
        <f t="shared" ref="AF10883:AF10946" si="1684">IF((S10883&lt;&gt;"tühi")*(F10883&lt;&gt;"Elamumaa")*(G10883&lt;&gt;"Elamumaa")*(H10883&lt;&gt;"Elamumaa"),IF(Z10883=0,"",Z10883),"")</f>
        <v/>
      </c>
      <c r="AG10883" t="str">
        <f t="shared" si="1682"/>
        <v/>
      </c>
      <c r="AH10883" t="str">
        <f t="shared" si="1677"/>
        <v/>
      </c>
      <c r="AI10883">
        <v>0.14499999999999999</v>
      </c>
      <c r="AJ10883" t="str">
        <f t="shared" si="1678"/>
        <v/>
      </c>
      <c r="AK10883" t="str">
        <f t="shared" si="1679"/>
        <v/>
      </c>
      <c r="AL10883" t="str">
        <f t="shared" si="1680"/>
        <v/>
      </c>
    </row>
    <row r="10884" spans="1:38" x14ac:dyDescent="0.2">
      <c r="A10884" t="s">
        <v>11463</v>
      </c>
      <c r="B10884" t="s">
        <v>33</v>
      </c>
      <c r="C10884" t="s">
        <v>11464</v>
      </c>
      <c r="D10884" s="1">
        <v>36556</v>
      </c>
      <c r="E10884" s="1">
        <v>44432</v>
      </c>
      <c r="F10884" t="s">
        <v>19</v>
      </c>
      <c r="I10884">
        <v>100</v>
      </c>
      <c r="J10884">
        <v>0</v>
      </c>
      <c r="K10884">
        <v>0</v>
      </c>
      <c r="L10884">
        <v>37</v>
      </c>
      <c r="M10884">
        <v>37</v>
      </c>
      <c r="N10884" t="s">
        <v>20</v>
      </c>
      <c r="O10884" t="s">
        <v>11465</v>
      </c>
      <c r="P10884" t="s">
        <v>28</v>
      </c>
      <c r="Q10884" t="s">
        <v>34233</v>
      </c>
      <c r="R10884" t="s">
        <v>34233</v>
      </c>
      <c r="S10884" t="s">
        <v>32627</v>
      </c>
      <c r="T10884" t="s">
        <v>34705</v>
      </c>
      <c r="AD10884" t="str">
        <f t="shared" si="1683"/>
        <v/>
      </c>
      <c r="AE10884" t="str">
        <f t="shared" si="1676"/>
        <v/>
      </c>
      <c r="AF10884" t="str">
        <f t="shared" si="1684"/>
        <v/>
      </c>
      <c r="AG10884" t="str">
        <f t="shared" si="1682"/>
        <v/>
      </c>
      <c r="AH10884" t="str">
        <f t="shared" si="1677"/>
        <v/>
      </c>
      <c r="AI10884">
        <v>0.14499999999999999</v>
      </c>
      <c r="AJ10884" t="str">
        <f t="shared" si="1678"/>
        <v/>
      </c>
      <c r="AK10884" t="str">
        <f t="shared" si="1679"/>
        <v/>
      </c>
      <c r="AL10884" t="str">
        <f t="shared" si="1680"/>
        <v/>
      </c>
    </row>
    <row r="10885" spans="1:38" x14ac:dyDescent="0.2">
      <c r="A10885" t="s">
        <v>11466</v>
      </c>
      <c r="B10885" t="s">
        <v>33</v>
      </c>
      <c r="C10885" t="s">
        <v>11467</v>
      </c>
      <c r="D10885" s="1">
        <v>36556</v>
      </c>
      <c r="E10885" s="1">
        <v>44432</v>
      </c>
      <c r="F10885" t="s">
        <v>19</v>
      </c>
      <c r="I10885">
        <v>100</v>
      </c>
      <c r="J10885">
        <v>0</v>
      </c>
      <c r="K10885">
        <v>0</v>
      </c>
      <c r="L10885">
        <v>37</v>
      </c>
      <c r="M10885">
        <v>37</v>
      </c>
      <c r="N10885" t="s">
        <v>20</v>
      </c>
      <c r="O10885" t="s">
        <v>11468</v>
      </c>
      <c r="P10885" t="s">
        <v>28</v>
      </c>
      <c r="Q10885" t="s">
        <v>34233</v>
      </c>
      <c r="R10885" t="s">
        <v>34233</v>
      </c>
      <c r="S10885" t="s">
        <v>32627</v>
      </c>
      <c r="T10885" t="s">
        <v>34704</v>
      </c>
      <c r="AD10885" t="str">
        <f t="shared" si="1683"/>
        <v/>
      </c>
      <c r="AE10885" t="str">
        <f t="shared" si="1676"/>
        <v/>
      </c>
      <c r="AF10885" t="str">
        <f t="shared" si="1684"/>
        <v/>
      </c>
      <c r="AG10885" t="str">
        <f t="shared" si="1682"/>
        <v/>
      </c>
      <c r="AH10885" t="str">
        <f t="shared" si="1677"/>
        <v/>
      </c>
      <c r="AI10885">
        <v>0.14499999999999999</v>
      </c>
      <c r="AJ10885" t="str">
        <f t="shared" si="1678"/>
        <v/>
      </c>
      <c r="AK10885" t="str">
        <f t="shared" si="1679"/>
        <v/>
      </c>
      <c r="AL10885" t="str">
        <f t="shared" si="1680"/>
        <v/>
      </c>
    </row>
    <row r="10886" spans="1:38" x14ac:dyDescent="0.2">
      <c r="A10886" t="s">
        <v>11469</v>
      </c>
      <c r="B10886" t="s">
        <v>33</v>
      </c>
      <c r="C10886" t="s">
        <v>11470</v>
      </c>
      <c r="D10886" s="1">
        <v>36556</v>
      </c>
      <c r="E10886" s="1">
        <v>44432</v>
      </c>
      <c r="F10886" t="s">
        <v>19</v>
      </c>
      <c r="I10886">
        <v>100</v>
      </c>
      <c r="J10886">
        <v>0</v>
      </c>
      <c r="K10886">
        <v>0</v>
      </c>
      <c r="L10886">
        <v>37</v>
      </c>
      <c r="M10886">
        <v>37</v>
      </c>
      <c r="N10886" t="s">
        <v>20</v>
      </c>
      <c r="O10886" t="s">
        <v>11471</v>
      </c>
      <c r="P10886" t="s">
        <v>28</v>
      </c>
      <c r="Q10886" t="s">
        <v>34233</v>
      </c>
      <c r="R10886" t="s">
        <v>34233</v>
      </c>
      <c r="S10886" t="s">
        <v>32627</v>
      </c>
      <c r="T10886" t="s">
        <v>34703</v>
      </c>
      <c r="AD10886" t="str">
        <f t="shared" si="1683"/>
        <v/>
      </c>
      <c r="AE10886" t="str">
        <f t="shared" si="1676"/>
        <v/>
      </c>
      <c r="AF10886" t="str">
        <f t="shared" si="1684"/>
        <v/>
      </c>
      <c r="AG10886" t="str">
        <f t="shared" si="1682"/>
        <v/>
      </c>
      <c r="AH10886" t="str">
        <f t="shared" si="1677"/>
        <v/>
      </c>
      <c r="AI10886">
        <v>0.14499999999999999</v>
      </c>
      <c r="AJ10886" t="str">
        <f t="shared" si="1678"/>
        <v/>
      </c>
      <c r="AK10886" t="str">
        <f t="shared" si="1679"/>
        <v/>
      </c>
      <c r="AL10886" t="str">
        <f t="shared" si="1680"/>
        <v/>
      </c>
    </row>
    <row r="10887" spans="1:38" x14ac:dyDescent="0.2">
      <c r="A10887" t="s">
        <v>11472</v>
      </c>
      <c r="B10887" t="s">
        <v>33</v>
      </c>
      <c r="C10887" t="s">
        <v>11473</v>
      </c>
      <c r="D10887" s="1">
        <v>36556</v>
      </c>
      <c r="E10887" s="1">
        <v>44432</v>
      </c>
      <c r="F10887" t="s">
        <v>19</v>
      </c>
      <c r="I10887">
        <v>100</v>
      </c>
      <c r="J10887">
        <v>0</v>
      </c>
      <c r="K10887">
        <v>0</v>
      </c>
      <c r="L10887">
        <v>37</v>
      </c>
      <c r="M10887">
        <v>37</v>
      </c>
      <c r="N10887" t="s">
        <v>20</v>
      </c>
      <c r="O10887" t="s">
        <v>11474</v>
      </c>
      <c r="P10887" t="s">
        <v>28</v>
      </c>
      <c r="Q10887" t="s">
        <v>34233</v>
      </c>
      <c r="R10887" t="s">
        <v>34233</v>
      </c>
      <c r="S10887" t="s">
        <v>32627</v>
      </c>
      <c r="T10887" t="s">
        <v>34766</v>
      </c>
      <c r="AD10887" t="str">
        <f t="shared" si="1683"/>
        <v/>
      </c>
      <c r="AE10887" t="str">
        <f t="shared" si="1676"/>
        <v/>
      </c>
      <c r="AF10887" t="str">
        <f t="shared" si="1684"/>
        <v/>
      </c>
      <c r="AG10887" t="str">
        <f t="shared" si="1682"/>
        <v/>
      </c>
      <c r="AH10887" t="str">
        <f t="shared" si="1677"/>
        <v/>
      </c>
      <c r="AI10887">
        <v>0.14499999999999999</v>
      </c>
      <c r="AJ10887" t="str">
        <f t="shared" si="1678"/>
        <v/>
      </c>
      <c r="AK10887" t="str">
        <f t="shared" si="1679"/>
        <v/>
      </c>
      <c r="AL10887" t="str">
        <f t="shared" si="1680"/>
        <v/>
      </c>
    </row>
    <row r="10888" spans="1:38" x14ac:dyDescent="0.2">
      <c r="A10888" t="s">
        <v>12192</v>
      </c>
      <c r="B10888" t="s">
        <v>33</v>
      </c>
      <c r="C10888" t="s">
        <v>12193</v>
      </c>
      <c r="D10888" s="1">
        <v>36551</v>
      </c>
      <c r="E10888" s="1">
        <v>44432</v>
      </c>
      <c r="F10888" t="s">
        <v>19</v>
      </c>
      <c r="I10888">
        <v>100</v>
      </c>
      <c r="J10888">
        <v>0</v>
      </c>
      <c r="K10888">
        <v>0</v>
      </c>
      <c r="L10888">
        <v>37</v>
      </c>
      <c r="M10888">
        <v>37</v>
      </c>
      <c r="N10888" t="s">
        <v>20</v>
      </c>
      <c r="O10888" t="s">
        <v>12194</v>
      </c>
      <c r="P10888" t="s">
        <v>28</v>
      </c>
      <c r="Q10888" t="s">
        <v>34233</v>
      </c>
      <c r="R10888" t="s">
        <v>34233</v>
      </c>
      <c r="S10888" t="s">
        <v>32627</v>
      </c>
      <c r="T10888" t="s">
        <v>34701</v>
      </c>
      <c r="AD10888" t="str">
        <f t="shared" si="1683"/>
        <v/>
      </c>
      <c r="AE10888" t="str">
        <f t="shared" si="1676"/>
        <v/>
      </c>
      <c r="AF10888" t="str">
        <f t="shared" si="1684"/>
        <v/>
      </c>
      <c r="AG10888" t="str">
        <f t="shared" si="1682"/>
        <v/>
      </c>
      <c r="AH10888" t="str">
        <f t="shared" si="1677"/>
        <v/>
      </c>
      <c r="AI10888">
        <v>0.14499999999999999</v>
      </c>
      <c r="AJ10888" t="str">
        <f t="shared" si="1678"/>
        <v/>
      </c>
      <c r="AK10888" t="str">
        <f t="shared" si="1679"/>
        <v/>
      </c>
      <c r="AL10888" t="str">
        <f t="shared" si="1680"/>
        <v/>
      </c>
    </row>
    <row r="10889" spans="1:38" x14ac:dyDescent="0.2">
      <c r="A10889" t="s">
        <v>10667</v>
      </c>
      <c r="B10889" t="s">
        <v>33</v>
      </c>
      <c r="C10889" t="s">
        <v>10668</v>
      </c>
      <c r="D10889" s="1">
        <v>36418</v>
      </c>
      <c r="E10889" s="1">
        <v>44432</v>
      </c>
      <c r="F10889" t="s">
        <v>19</v>
      </c>
      <c r="I10889">
        <v>100</v>
      </c>
      <c r="J10889">
        <v>0</v>
      </c>
      <c r="K10889">
        <v>0</v>
      </c>
      <c r="L10889">
        <v>37</v>
      </c>
      <c r="M10889">
        <v>37</v>
      </c>
      <c r="N10889" t="s">
        <v>20</v>
      </c>
      <c r="O10889" t="s">
        <v>10669</v>
      </c>
      <c r="P10889" t="s">
        <v>28</v>
      </c>
      <c r="Q10889" t="s">
        <v>34233</v>
      </c>
      <c r="R10889" t="s">
        <v>34233</v>
      </c>
      <c r="S10889" t="s">
        <v>32627</v>
      </c>
      <c r="T10889" t="s">
        <v>34700</v>
      </c>
      <c r="AD10889" t="str">
        <f t="shared" si="1683"/>
        <v/>
      </c>
      <c r="AE10889" t="str">
        <f t="shared" si="1676"/>
        <v/>
      </c>
      <c r="AF10889" t="str">
        <f t="shared" si="1684"/>
        <v/>
      </c>
      <c r="AG10889" t="str">
        <f t="shared" si="1682"/>
        <v/>
      </c>
      <c r="AH10889" t="str">
        <f t="shared" si="1677"/>
        <v/>
      </c>
      <c r="AI10889">
        <v>0.14499999999999999</v>
      </c>
      <c r="AJ10889" t="str">
        <f t="shared" si="1678"/>
        <v/>
      </c>
      <c r="AK10889" t="str">
        <f t="shared" si="1679"/>
        <v/>
      </c>
      <c r="AL10889" t="str">
        <f t="shared" si="1680"/>
        <v/>
      </c>
    </row>
    <row r="10890" spans="1:38" x14ac:dyDescent="0.2">
      <c r="A10890" t="s">
        <v>12171</v>
      </c>
      <c r="B10890" t="s">
        <v>33</v>
      </c>
      <c r="C10890" t="s">
        <v>12172</v>
      </c>
      <c r="D10890" s="1">
        <v>36558</v>
      </c>
      <c r="E10890" s="1">
        <v>44432</v>
      </c>
      <c r="F10890" t="s">
        <v>19</v>
      </c>
      <c r="I10890">
        <v>100</v>
      </c>
      <c r="J10890">
        <v>0</v>
      </c>
      <c r="K10890">
        <v>0</v>
      </c>
      <c r="L10890">
        <v>37</v>
      </c>
      <c r="M10890">
        <v>37</v>
      </c>
      <c r="N10890" t="s">
        <v>20</v>
      </c>
      <c r="O10890" t="s">
        <v>12173</v>
      </c>
      <c r="P10890" t="s">
        <v>28</v>
      </c>
      <c r="Q10890" t="s">
        <v>34233</v>
      </c>
      <c r="R10890" t="s">
        <v>34233</v>
      </c>
      <c r="S10890" t="s">
        <v>32627</v>
      </c>
      <c r="T10890" t="s">
        <v>34699</v>
      </c>
      <c r="AD10890" t="str">
        <f t="shared" si="1683"/>
        <v/>
      </c>
      <c r="AE10890" t="str">
        <f t="shared" si="1676"/>
        <v/>
      </c>
      <c r="AF10890" t="str">
        <f t="shared" si="1684"/>
        <v/>
      </c>
      <c r="AG10890" t="str">
        <f t="shared" si="1682"/>
        <v/>
      </c>
      <c r="AH10890" t="str">
        <f t="shared" si="1677"/>
        <v/>
      </c>
      <c r="AI10890">
        <v>0.14499999999999999</v>
      </c>
      <c r="AJ10890" t="str">
        <f t="shared" si="1678"/>
        <v/>
      </c>
      <c r="AK10890" t="str">
        <f t="shared" si="1679"/>
        <v/>
      </c>
      <c r="AL10890" t="str">
        <f t="shared" si="1680"/>
        <v/>
      </c>
    </row>
    <row r="10891" spans="1:38" x14ac:dyDescent="0.2">
      <c r="A10891" t="s">
        <v>10670</v>
      </c>
      <c r="B10891" t="s">
        <v>33</v>
      </c>
      <c r="C10891" t="s">
        <v>10671</v>
      </c>
      <c r="D10891" s="1">
        <v>36418</v>
      </c>
      <c r="E10891" s="1">
        <v>44432</v>
      </c>
      <c r="F10891" t="s">
        <v>19</v>
      </c>
      <c r="I10891">
        <v>100</v>
      </c>
      <c r="J10891">
        <v>0</v>
      </c>
      <c r="K10891">
        <v>0</v>
      </c>
      <c r="L10891">
        <v>39</v>
      </c>
      <c r="M10891">
        <v>39</v>
      </c>
      <c r="N10891" t="s">
        <v>20</v>
      </c>
      <c r="O10891" t="s">
        <v>10672</v>
      </c>
      <c r="P10891" t="s">
        <v>28</v>
      </c>
      <c r="Q10891" t="s">
        <v>34233</v>
      </c>
      <c r="R10891" t="s">
        <v>34233</v>
      </c>
      <c r="S10891" t="s">
        <v>32627</v>
      </c>
      <c r="T10891" t="s">
        <v>34693</v>
      </c>
      <c r="AD10891" t="str">
        <f t="shared" si="1683"/>
        <v/>
      </c>
      <c r="AE10891" t="str">
        <f t="shared" si="1676"/>
        <v/>
      </c>
      <c r="AF10891" t="str">
        <f t="shared" si="1684"/>
        <v/>
      </c>
      <c r="AG10891" t="str">
        <f t="shared" si="1682"/>
        <v/>
      </c>
      <c r="AH10891" t="str">
        <f t="shared" si="1677"/>
        <v/>
      </c>
      <c r="AI10891">
        <v>0.14499999999999999</v>
      </c>
      <c r="AJ10891" t="str">
        <f t="shared" si="1678"/>
        <v/>
      </c>
      <c r="AK10891" t="str">
        <f t="shared" si="1679"/>
        <v/>
      </c>
      <c r="AL10891" t="str">
        <f t="shared" si="1680"/>
        <v/>
      </c>
    </row>
    <row r="10892" spans="1:38" x14ac:dyDescent="0.2">
      <c r="A10892" t="s">
        <v>29444</v>
      </c>
      <c r="B10892" t="s">
        <v>33</v>
      </c>
      <c r="C10892" t="s">
        <v>29445</v>
      </c>
      <c r="D10892" s="1">
        <v>43623</v>
      </c>
      <c r="E10892" s="1">
        <v>44432</v>
      </c>
      <c r="F10892" t="s">
        <v>19</v>
      </c>
      <c r="I10892">
        <v>100</v>
      </c>
      <c r="J10892">
        <v>0</v>
      </c>
      <c r="K10892">
        <v>0</v>
      </c>
      <c r="L10892">
        <v>39</v>
      </c>
      <c r="M10892">
        <v>39</v>
      </c>
      <c r="N10892" t="s">
        <v>20</v>
      </c>
      <c r="O10892" t="s">
        <v>29446</v>
      </c>
      <c r="P10892" t="s">
        <v>28</v>
      </c>
      <c r="Q10892" t="s">
        <v>34233</v>
      </c>
      <c r="R10892" t="s">
        <v>34233</v>
      </c>
      <c r="S10892" t="s">
        <v>32627</v>
      </c>
      <c r="T10892" t="s">
        <v>34767</v>
      </c>
      <c r="AD10892" t="str">
        <f t="shared" si="1683"/>
        <v/>
      </c>
      <c r="AE10892" t="str">
        <f t="shared" si="1676"/>
        <v/>
      </c>
      <c r="AF10892" t="str">
        <f t="shared" si="1684"/>
        <v/>
      </c>
      <c r="AG10892" t="str">
        <f t="shared" si="1682"/>
        <v/>
      </c>
      <c r="AH10892" t="str">
        <f t="shared" si="1677"/>
        <v/>
      </c>
      <c r="AI10892">
        <v>0.14499999999999999</v>
      </c>
      <c r="AJ10892" t="str">
        <f t="shared" si="1678"/>
        <v/>
      </c>
      <c r="AK10892" t="str">
        <f t="shared" si="1679"/>
        <v/>
      </c>
      <c r="AL10892" t="str">
        <f t="shared" si="1680"/>
        <v/>
      </c>
    </row>
    <row r="10893" spans="1:38" x14ac:dyDescent="0.2">
      <c r="A10893" t="s">
        <v>29144</v>
      </c>
      <c r="B10893" t="s">
        <v>33</v>
      </c>
      <c r="C10893" t="s">
        <v>29145</v>
      </c>
      <c r="D10893" s="1">
        <v>43502</v>
      </c>
      <c r="E10893" s="1">
        <v>44546</v>
      </c>
      <c r="F10893" t="s">
        <v>26</v>
      </c>
      <c r="I10893">
        <v>100</v>
      </c>
      <c r="J10893">
        <v>0</v>
      </c>
      <c r="K10893">
        <v>0</v>
      </c>
      <c r="L10893">
        <v>2104</v>
      </c>
      <c r="M10893">
        <v>2104</v>
      </c>
      <c r="N10893" t="s">
        <v>20</v>
      </c>
      <c r="O10893" t="s">
        <v>29146</v>
      </c>
      <c r="P10893" t="s">
        <v>44</v>
      </c>
      <c r="Q10893" t="s">
        <v>34233</v>
      </c>
      <c r="R10893" t="s">
        <v>34233</v>
      </c>
      <c r="S10893" t="s">
        <v>34233</v>
      </c>
      <c r="T10893" t="s">
        <v>34233</v>
      </c>
      <c r="AD10893" t="str">
        <f t="shared" si="1683"/>
        <v/>
      </c>
      <c r="AE10893" t="str">
        <f t="shared" si="1676"/>
        <v/>
      </c>
      <c r="AF10893" t="str">
        <f t="shared" si="1684"/>
        <v/>
      </c>
      <c r="AG10893" t="str">
        <f t="shared" si="1682"/>
        <v/>
      </c>
      <c r="AH10893" t="str">
        <f t="shared" si="1677"/>
        <v/>
      </c>
      <c r="AI10893">
        <v>0.14499999999999999</v>
      </c>
      <c r="AJ10893" t="str">
        <f t="shared" si="1678"/>
        <v/>
      </c>
      <c r="AK10893" t="str">
        <f t="shared" si="1679"/>
        <v/>
      </c>
      <c r="AL10893" t="str">
        <f t="shared" si="1680"/>
        <v/>
      </c>
    </row>
    <row r="10894" spans="1:38" x14ac:dyDescent="0.2">
      <c r="A10894" t="s">
        <v>29141</v>
      </c>
      <c r="B10894" t="s">
        <v>33</v>
      </c>
      <c r="C10894" t="s">
        <v>29142</v>
      </c>
      <c r="D10894" s="1">
        <v>43501</v>
      </c>
      <c r="E10894" s="1">
        <v>44546</v>
      </c>
      <c r="F10894" t="s">
        <v>26</v>
      </c>
      <c r="I10894">
        <v>100</v>
      </c>
      <c r="J10894">
        <v>0</v>
      </c>
      <c r="K10894">
        <v>0</v>
      </c>
      <c r="L10894">
        <v>1005</v>
      </c>
      <c r="M10894">
        <v>1005</v>
      </c>
      <c r="N10894" t="s">
        <v>20</v>
      </c>
      <c r="O10894" t="s">
        <v>29143</v>
      </c>
      <c r="P10894" t="s">
        <v>44</v>
      </c>
      <c r="Q10894" t="s">
        <v>34233</v>
      </c>
      <c r="R10894" t="s">
        <v>34233</v>
      </c>
      <c r="S10894" t="s">
        <v>34233</v>
      </c>
      <c r="T10894" t="s">
        <v>34233</v>
      </c>
      <c r="AD10894" t="str">
        <f t="shared" si="1683"/>
        <v/>
      </c>
      <c r="AE10894" t="str">
        <f t="shared" si="1676"/>
        <v/>
      </c>
      <c r="AF10894" t="str">
        <f t="shared" si="1684"/>
        <v/>
      </c>
      <c r="AG10894" t="str">
        <f t="shared" si="1682"/>
        <v/>
      </c>
      <c r="AH10894" t="str">
        <f t="shared" si="1677"/>
        <v/>
      </c>
      <c r="AI10894">
        <v>0.14499999999999999</v>
      </c>
      <c r="AJ10894" t="str">
        <f t="shared" si="1678"/>
        <v/>
      </c>
      <c r="AK10894" t="str">
        <f t="shared" si="1679"/>
        <v/>
      </c>
      <c r="AL10894" t="str">
        <f t="shared" si="1680"/>
        <v/>
      </c>
    </row>
    <row r="10895" spans="1:38" x14ac:dyDescent="0.2">
      <c r="A10895" t="s">
        <v>18931</v>
      </c>
      <c r="B10895" t="s">
        <v>33</v>
      </c>
      <c r="C10895" t="s">
        <v>18932</v>
      </c>
      <c r="D10895" s="1">
        <v>38077</v>
      </c>
      <c r="E10895" s="1">
        <v>44081</v>
      </c>
      <c r="F10895" t="s">
        <v>474</v>
      </c>
      <c r="I10895">
        <v>100</v>
      </c>
      <c r="J10895">
        <v>0</v>
      </c>
      <c r="K10895">
        <v>0</v>
      </c>
      <c r="L10895">
        <v>515</v>
      </c>
      <c r="M10895">
        <v>515</v>
      </c>
      <c r="N10895" t="s">
        <v>20</v>
      </c>
      <c r="O10895" t="s">
        <v>18933</v>
      </c>
      <c r="P10895" t="s">
        <v>28</v>
      </c>
      <c r="Q10895" t="s">
        <v>34233</v>
      </c>
      <c r="R10895" t="s">
        <v>34233</v>
      </c>
      <c r="S10895" t="s">
        <v>33942</v>
      </c>
      <c r="T10895" t="s">
        <v>34233</v>
      </c>
      <c r="AD10895" t="str">
        <f t="shared" si="1683"/>
        <v/>
      </c>
      <c r="AE10895" t="str">
        <f t="shared" si="1676"/>
        <v/>
      </c>
      <c r="AF10895" t="str">
        <f t="shared" si="1684"/>
        <v/>
      </c>
      <c r="AG10895" t="str">
        <f t="shared" si="1682"/>
        <v/>
      </c>
      <c r="AH10895" t="str">
        <f t="shared" si="1677"/>
        <v/>
      </c>
      <c r="AI10895">
        <v>0.14499999999999999</v>
      </c>
      <c r="AJ10895" t="str">
        <f t="shared" si="1678"/>
        <v/>
      </c>
      <c r="AK10895" t="str">
        <f t="shared" si="1679"/>
        <v/>
      </c>
      <c r="AL10895" t="str">
        <f t="shared" si="1680"/>
        <v/>
      </c>
    </row>
    <row r="10896" spans="1:38" x14ac:dyDescent="0.2">
      <c r="A10896" t="s">
        <v>15692</v>
      </c>
      <c r="B10896" t="s">
        <v>33</v>
      </c>
      <c r="C10896" t="s">
        <v>15693</v>
      </c>
      <c r="D10896" s="1">
        <v>37420</v>
      </c>
      <c r="E10896" s="1">
        <v>44081</v>
      </c>
      <c r="F10896" t="s">
        <v>19</v>
      </c>
      <c r="I10896">
        <v>100</v>
      </c>
      <c r="J10896">
        <v>0</v>
      </c>
      <c r="K10896">
        <v>0</v>
      </c>
      <c r="L10896">
        <v>3309</v>
      </c>
      <c r="M10896">
        <v>3309</v>
      </c>
      <c r="N10896" t="s">
        <v>20</v>
      </c>
      <c r="O10896" t="s">
        <v>21</v>
      </c>
      <c r="P10896" t="s">
        <v>28</v>
      </c>
      <c r="Q10896" t="s">
        <v>34233</v>
      </c>
      <c r="R10896" t="s">
        <v>34233</v>
      </c>
      <c r="S10896" t="s">
        <v>32628</v>
      </c>
      <c r="T10896" t="s">
        <v>34351</v>
      </c>
      <c r="U10896" t="s">
        <v>32636</v>
      </c>
      <c r="V10896" t="s">
        <v>33708</v>
      </c>
      <c r="W10896">
        <v>910</v>
      </c>
      <c r="X10896">
        <v>4</v>
      </c>
      <c r="Y10896">
        <v>1</v>
      </c>
      <c r="AA10896">
        <v>14.5</v>
      </c>
      <c r="AB10896">
        <v>27</v>
      </c>
      <c r="AC10896">
        <v>33</v>
      </c>
      <c r="AD10896" t="str">
        <f t="shared" si="1683"/>
        <v/>
      </c>
      <c r="AE10896" t="str">
        <f t="shared" si="1676"/>
        <v/>
      </c>
      <c r="AF10896" t="str">
        <f t="shared" si="1684"/>
        <v/>
      </c>
      <c r="AG10896">
        <v>32</v>
      </c>
      <c r="AH10896">
        <f t="shared" si="1677"/>
        <v>89.6</v>
      </c>
      <c r="AI10896">
        <v>0.14499999999999999</v>
      </c>
      <c r="AJ10896">
        <f t="shared" si="1678"/>
        <v>12.991999999999999</v>
      </c>
      <c r="AK10896" t="str">
        <f t="shared" si="1679"/>
        <v/>
      </c>
      <c r="AL10896" t="str">
        <f t="shared" si="1680"/>
        <v/>
      </c>
    </row>
    <row r="10897" spans="1:39" x14ac:dyDescent="0.2">
      <c r="A10897" t="s">
        <v>29512</v>
      </c>
      <c r="B10897" t="s">
        <v>33</v>
      </c>
      <c r="C10897" t="s">
        <v>29513</v>
      </c>
      <c r="D10897" s="1">
        <v>43481</v>
      </c>
      <c r="E10897" s="1">
        <v>44081</v>
      </c>
      <c r="F10897" t="s">
        <v>474</v>
      </c>
      <c r="I10897">
        <v>100</v>
      </c>
      <c r="J10897">
        <v>0</v>
      </c>
      <c r="K10897">
        <v>0</v>
      </c>
      <c r="L10897">
        <v>31</v>
      </c>
      <c r="M10897">
        <v>31</v>
      </c>
      <c r="N10897" t="s">
        <v>20</v>
      </c>
      <c r="O10897" t="s">
        <v>29514</v>
      </c>
      <c r="P10897" t="s">
        <v>28</v>
      </c>
      <c r="Q10897" t="s">
        <v>34233</v>
      </c>
      <c r="R10897" t="s">
        <v>34233</v>
      </c>
      <c r="S10897" t="s">
        <v>33942</v>
      </c>
      <c r="T10897" t="s">
        <v>34233</v>
      </c>
      <c r="AD10897" t="str">
        <f t="shared" si="1683"/>
        <v/>
      </c>
      <c r="AE10897" t="str">
        <f t="shared" si="1676"/>
        <v/>
      </c>
      <c r="AF10897" t="str">
        <f t="shared" si="1684"/>
        <v/>
      </c>
      <c r="AG10897" t="str">
        <f t="shared" ref="AG10897:AG10928" si="1685">IF((S10897&lt;&gt;"tühi")*(AC10897&lt;&gt;""),AC10897,"")</f>
        <v/>
      </c>
      <c r="AH10897" t="str">
        <f t="shared" si="1677"/>
        <v/>
      </c>
      <c r="AI10897">
        <v>0.14499999999999999</v>
      </c>
      <c r="AJ10897" t="str">
        <f t="shared" si="1678"/>
        <v/>
      </c>
      <c r="AK10897" t="str">
        <f t="shared" si="1679"/>
        <v/>
      </c>
      <c r="AL10897" t="str">
        <f t="shared" si="1680"/>
        <v/>
      </c>
    </row>
    <row r="10898" spans="1:39" x14ac:dyDescent="0.2">
      <c r="A10898" t="s">
        <v>1273</v>
      </c>
      <c r="B10898" t="s">
        <v>33</v>
      </c>
      <c r="C10898" t="s">
        <v>1274</v>
      </c>
      <c r="D10898" s="1">
        <v>35401</v>
      </c>
      <c r="E10898" s="1">
        <v>43456</v>
      </c>
      <c r="F10898" t="s">
        <v>889</v>
      </c>
      <c r="I10898">
        <v>100</v>
      </c>
      <c r="J10898">
        <v>0</v>
      </c>
      <c r="K10898">
        <v>0</v>
      </c>
      <c r="L10898">
        <v>264</v>
      </c>
      <c r="M10898">
        <v>264</v>
      </c>
      <c r="N10898" t="s">
        <v>20</v>
      </c>
      <c r="O10898" t="s">
        <v>1272</v>
      </c>
      <c r="P10898" t="s">
        <v>28</v>
      </c>
      <c r="Q10898" t="s">
        <v>34233</v>
      </c>
      <c r="R10898" t="s">
        <v>34233</v>
      </c>
      <c r="S10898" t="s">
        <v>33942</v>
      </c>
      <c r="T10898" t="s">
        <v>34233</v>
      </c>
      <c r="AD10898" t="str">
        <f t="shared" si="1683"/>
        <v/>
      </c>
      <c r="AE10898" t="str">
        <f t="shared" si="1676"/>
        <v/>
      </c>
      <c r="AF10898" t="str">
        <f t="shared" si="1684"/>
        <v/>
      </c>
      <c r="AG10898" t="str">
        <f t="shared" si="1685"/>
        <v/>
      </c>
      <c r="AH10898" t="str">
        <f t="shared" si="1677"/>
        <v/>
      </c>
      <c r="AI10898">
        <v>0.14499999999999999</v>
      </c>
      <c r="AJ10898" t="str">
        <f t="shared" si="1678"/>
        <v/>
      </c>
      <c r="AK10898" t="str">
        <f t="shared" si="1679"/>
        <v/>
      </c>
      <c r="AL10898" t="str">
        <f t="shared" si="1680"/>
        <v/>
      </c>
    </row>
    <row r="10899" spans="1:39" x14ac:dyDescent="0.2">
      <c r="A10899" t="s">
        <v>7869</v>
      </c>
      <c r="B10899" t="s">
        <v>33</v>
      </c>
      <c r="C10899" t="s">
        <v>7870</v>
      </c>
      <c r="D10899" s="1">
        <v>36259</v>
      </c>
      <c r="E10899" s="1">
        <v>43456</v>
      </c>
      <c r="F10899" t="s">
        <v>889</v>
      </c>
      <c r="I10899">
        <v>100</v>
      </c>
      <c r="J10899">
        <v>0</v>
      </c>
      <c r="K10899">
        <v>0</v>
      </c>
      <c r="L10899">
        <v>257</v>
      </c>
      <c r="M10899">
        <v>257</v>
      </c>
      <c r="N10899" t="s">
        <v>20</v>
      </c>
      <c r="O10899" t="s">
        <v>7868</v>
      </c>
      <c r="P10899" t="s">
        <v>28</v>
      </c>
      <c r="Q10899" t="s">
        <v>34233</v>
      </c>
      <c r="R10899" t="s">
        <v>34233</v>
      </c>
      <c r="S10899" t="s">
        <v>33942</v>
      </c>
      <c r="T10899" t="s">
        <v>34233</v>
      </c>
      <c r="AD10899" t="str">
        <f t="shared" si="1683"/>
        <v/>
      </c>
      <c r="AE10899" t="str">
        <f t="shared" si="1676"/>
        <v/>
      </c>
      <c r="AF10899" t="str">
        <f t="shared" si="1684"/>
        <v/>
      </c>
      <c r="AG10899" t="str">
        <f t="shared" si="1685"/>
        <v/>
      </c>
      <c r="AH10899" t="str">
        <f t="shared" si="1677"/>
        <v/>
      </c>
      <c r="AI10899">
        <v>0.14499999999999999</v>
      </c>
      <c r="AJ10899" t="str">
        <f t="shared" si="1678"/>
        <v/>
      </c>
      <c r="AK10899" t="str">
        <f t="shared" si="1679"/>
        <v/>
      </c>
      <c r="AL10899" t="str">
        <f t="shared" si="1680"/>
        <v/>
      </c>
    </row>
    <row r="10900" spans="1:39" x14ac:dyDescent="0.2">
      <c r="A10900" t="s">
        <v>11310</v>
      </c>
      <c r="B10900" t="s">
        <v>33</v>
      </c>
      <c r="C10900" t="s">
        <v>11311</v>
      </c>
      <c r="D10900" s="1">
        <v>36467</v>
      </c>
      <c r="E10900" s="1">
        <v>43456</v>
      </c>
      <c r="F10900" t="s">
        <v>889</v>
      </c>
      <c r="I10900">
        <v>100</v>
      </c>
      <c r="J10900">
        <v>0</v>
      </c>
      <c r="K10900">
        <v>0</v>
      </c>
      <c r="L10900">
        <v>361</v>
      </c>
      <c r="M10900">
        <v>361</v>
      </c>
      <c r="N10900" t="s">
        <v>20</v>
      </c>
      <c r="O10900" t="s">
        <v>11309</v>
      </c>
      <c r="P10900" t="s">
        <v>28</v>
      </c>
      <c r="Q10900" t="s">
        <v>34233</v>
      </c>
      <c r="R10900" t="s">
        <v>34233</v>
      </c>
      <c r="S10900" t="s">
        <v>33942</v>
      </c>
      <c r="T10900" t="s">
        <v>34233</v>
      </c>
      <c r="AD10900" t="str">
        <f t="shared" si="1683"/>
        <v/>
      </c>
      <c r="AE10900" t="str">
        <f t="shared" si="1676"/>
        <v/>
      </c>
      <c r="AF10900" t="str">
        <f t="shared" si="1684"/>
        <v/>
      </c>
      <c r="AG10900" t="str">
        <f t="shared" si="1685"/>
        <v/>
      </c>
      <c r="AH10900" t="str">
        <f t="shared" si="1677"/>
        <v/>
      </c>
      <c r="AI10900">
        <v>0.14499999999999999</v>
      </c>
      <c r="AJ10900" t="str">
        <f t="shared" si="1678"/>
        <v/>
      </c>
      <c r="AK10900" t="str">
        <f t="shared" si="1679"/>
        <v/>
      </c>
      <c r="AL10900" t="str">
        <f t="shared" si="1680"/>
        <v/>
      </c>
    </row>
    <row r="10901" spans="1:39" x14ac:dyDescent="0.2">
      <c r="A10901" t="s">
        <v>25702</v>
      </c>
      <c r="B10901" t="s">
        <v>33</v>
      </c>
      <c r="C10901" t="s">
        <v>25703</v>
      </c>
      <c r="D10901" s="1">
        <v>40294</v>
      </c>
      <c r="E10901" s="1">
        <v>44546</v>
      </c>
      <c r="F10901" t="s">
        <v>889</v>
      </c>
      <c r="I10901">
        <v>100</v>
      </c>
      <c r="J10901">
        <v>0</v>
      </c>
      <c r="K10901">
        <v>0</v>
      </c>
      <c r="L10901">
        <v>122334</v>
      </c>
      <c r="M10901">
        <v>122334</v>
      </c>
      <c r="N10901" t="s">
        <v>20</v>
      </c>
      <c r="O10901" t="s">
        <v>25704</v>
      </c>
      <c r="P10901" t="s">
        <v>44</v>
      </c>
      <c r="Q10901" t="s">
        <v>34233</v>
      </c>
      <c r="R10901" t="s">
        <v>34233</v>
      </c>
      <c r="S10901" t="s">
        <v>33942</v>
      </c>
      <c r="T10901" t="s">
        <v>34233</v>
      </c>
      <c r="AD10901" t="str">
        <f t="shared" si="1683"/>
        <v/>
      </c>
      <c r="AE10901" t="str">
        <f t="shared" si="1676"/>
        <v/>
      </c>
      <c r="AF10901" t="str">
        <f t="shared" si="1684"/>
        <v/>
      </c>
      <c r="AG10901" t="str">
        <f t="shared" si="1685"/>
        <v/>
      </c>
      <c r="AH10901" t="str">
        <f t="shared" si="1677"/>
        <v/>
      </c>
      <c r="AI10901">
        <v>0.14499999999999999</v>
      </c>
      <c r="AJ10901" t="str">
        <f t="shared" si="1678"/>
        <v/>
      </c>
      <c r="AK10901" t="str">
        <f t="shared" si="1679"/>
        <v/>
      </c>
      <c r="AL10901" t="str">
        <f t="shared" si="1680"/>
        <v/>
      </c>
    </row>
    <row r="10902" spans="1:39" x14ac:dyDescent="0.2">
      <c r="A10902" t="s">
        <v>23375</v>
      </c>
      <c r="B10902" t="s">
        <v>33</v>
      </c>
      <c r="C10902" t="s">
        <v>23376</v>
      </c>
      <c r="D10902" s="1">
        <v>39002</v>
      </c>
      <c r="E10902" s="1">
        <v>44748</v>
      </c>
      <c r="F10902" t="s">
        <v>26</v>
      </c>
      <c r="I10902">
        <v>100</v>
      </c>
      <c r="J10902">
        <v>0</v>
      </c>
      <c r="K10902">
        <v>0</v>
      </c>
      <c r="L10902">
        <v>67929</v>
      </c>
      <c r="M10902">
        <v>67929</v>
      </c>
      <c r="N10902" t="s">
        <v>20</v>
      </c>
      <c r="O10902" t="s">
        <v>23377</v>
      </c>
      <c r="P10902" t="s">
        <v>28</v>
      </c>
      <c r="Q10902" t="s">
        <v>34233</v>
      </c>
      <c r="R10902" t="s">
        <v>34233</v>
      </c>
      <c r="S10902" t="s">
        <v>33942</v>
      </c>
      <c r="T10902" t="s">
        <v>34233</v>
      </c>
      <c r="V10902" t="s">
        <v>34982</v>
      </c>
      <c r="AD10902" t="str">
        <f t="shared" si="1683"/>
        <v/>
      </c>
      <c r="AE10902" t="str">
        <f t="shared" ref="AE10902:AE10965" si="1686">IF((S10902="tühi")*(AC10902&lt;&gt;""),AC10902,"")</f>
        <v/>
      </c>
      <c r="AF10902" t="str">
        <f t="shared" si="1684"/>
        <v/>
      </c>
      <c r="AG10902" t="str">
        <f t="shared" si="1685"/>
        <v/>
      </c>
      <c r="AH10902" t="str">
        <f t="shared" si="1677"/>
        <v/>
      </c>
      <c r="AI10902">
        <v>0.14499999999999999</v>
      </c>
      <c r="AJ10902" t="str">
        <f t="shared" si="1678"/>
        <v/>
      </c>
      <c r="AK10902" t="str">
        <f t="shared" si="1679"/>
        <v/>
      </c>
      <c r="AL10902" t="str">
        <f t="shared" si="1680"/>
        <v/>
      </c>
    </row>
    <row r="10903" spans="1:39" x14ac:dyDescent="0.2">
      <c r="A10903" t="s">
        <v>31162</v>
      </c>
      <c r="B10903" t="s">
        <v>33</v>
      </c>
      <c r="C10903" t="s">
        <v>31163</v>
      </c>
      <c r="D10903" s="1">
        <v>43859</v>
      </c>
      <c r="E10903" s="1">
        <v>44718</v>
      </c>
      <c r="F10903" t="s">
        <v>26</v>
      </c>
      <c r="I10903">
        <v>100</v>
      </c>
      <c r="J10903">
        <v>0</v>
      </c>
      <c r="K10903">
        <v>0</v>
      </c>
      <c r="L10903">
        <v>6867</v>
      </c>
      <c r="M10903">
        <v>6867</v>
      </c>
      <c r="N10903" t="s">
        <v>20</v>
      </c>
      <c r="O10903" t="s">
        <v>31164</v>
      </c>
      <c r="P10903" t="s">
        <v>44</v>
      </c>
      <c r="Q10903" t="s">
        <v>34233</v>
      </c>
      <c r="R10903" t="s">
        <v>34233</v>
      </c>
      <c r="S10903" t="s">
        <v>34233</v>
      </c>
      <c r="T10903" t="s">
        <v>34233</v>
      </c>
      <c r="AD10903" t="str">
        <f t="shared" si="1683"/>
        <v/>
      </c>
      <c r="AE10903" t="str">
        <f t="shared" si="1686"/>
        <v/>
      </c>
      <c r="AF10903" t="str">
        <f t="shared" si="1684"/>
        <v/>
      </c>
      <c r="AG10903" t="str">
        <f t="shared" si="1685"/>
        <v/>
      </c>
      <c r="AH10903" t="str">
        <f t="shared" si="1677"/>
        <v/>
      </c>
      <c r="AI10903">
        <v>0.14499999999999999</v>
      </c>
      <c r="AJ10903" t="str">
        <f t="shared" si="1678"/>
        <v/>
      </c>
      <c r="AK10903" t="str">
        <f t="shared" si="1679"/>
        <v/>
      </c>
      <c r="AL10903" t="str">
        <f t="shared" si="1680"/>
        <v/>
      </c>
    </row>
    <row r="10904" spans="1:39" x14ac:dyDescent="0.2">
      <c r="A10904" t="s">
        <v>29711</v>
      </c>
      <c r="B10904" t="s">
        <v>33</v>
      </c>
      <c r="C10904" t="s">
        <v>29712</v>
      </c>
      <c r="D10904" s="1">
        <v>43731</v>
      </c>
      <c r="E10904" s="1">
        <v>44546</v>
      </c>
      <c r="F10904" t="s">
        <v>889</v>
      </c>
      <c r="I10904">
        <v>100</v>
      </c>
      <c r="J10904">
        <v>0</v>
      </c>
      <c r="K10904">
        <v>0</v>
      </c>
      <c r="L10904">
        <v>1507</v>
      </c>
      <c r="M10904">
        <v>1507</v>
      </c>
      <c r="N10904" t="s">
        <v>20</v>
      </c>
      <c r="O10904" t="s">
        <v>29713</v>
      </c>
      <c r="P10904" t="s">
        <v>44</v>
      </c>
      <c r="Q10904" t="s">
        <v>34233</v>
      </c>
      <c r="R10904" t="s">
        <v>34233</v>
      </c>
      <c r="S10904" t="s">
        <v>33942</v>
      </c>
      <c r="T10904" t="s">
        <v>34233</v>
      </c>
      <c r="V10904" t="s">
        <v>35063</v>
      </c>
      <c r="AD10904" t="str">
        <f t="shared" si="1683"/>
        <v/>
      </c>
      <c r="AE10904" t="str">
        <f t="shared" si="1686"/>
        <v/>
      </c>
      <c r="AF10904" t="str">
        <f t="shared" si="1684"/>
        <v/>
      </c>
      <c r="AG10904" t="str">
        <f t="shared" si="1685"/>
        <v/>
      </c>
      <c r="AH10904" t="str">
        <f t="shared" si="1677"/>
        <v/>
      </c>
      <c r="AI10904">
        <v>0.14499999999999999</v>
      </c>
      <c r="AJ10904" t="str">
        <f t="shared" si="1678"/>
        <v/>
      </c>
      <c r="AK10904" t="str">
        <f t="shared" si="1679"/>
        <v/>
      </c>
      <c r="AL10904" t="str">
        <f t="shared" si="1680"/>
        <v/>
      </c>
    </row>
    <row r="10905" spans="1:39" x14ac:dyDescent="0.2">
      <c r="A10905" t="s">
        <v>29612</v>
      </c>
      <c r="B10905" t="s">
        <v>33</v>
      </c>
      <c r="C10905" t="s">
        <v>29613</v>
      </c>
      <c r="D10905" s="1">
        <v>43565</v>
      </c>
      <c r="E10905" s="1">
        <v>43565</v>
      </c>
      <c r="F10905" t="s">
        <v>889</v>
      </c>
      <c r="I10905">
        <v>100</v>
      </c>
      <c r="J10905">
        <v>0</v>
      </c>
      <c r="K10905">
        <v>0</v>
      </c>
      <c r="L10905">
        <v>1178</v>
      </c>
      <c r="M10905">
        <v>1178</v>
      </c>
      <c r="N10905" t="s">
        <v>20</v>
      </c>
      <c r="O10905" t="s">
        <v>29614</v>
      </c>
      <c r="P10905" t="s">
        <v>28</v>
      </c>
      <c r="Q10905" t="s">
        <v>34233</v>
      </c>
      <c r="R10905" t="s">
        <v>34233</v>
      </c>
      <c r="S10905" t="s">
        <v>33942</v>
      </c>
      <c r="T10905" t="s">
        <v>34233</v>
      </c>
      <c r="V10905" t="s">
        <v>35063</v>
      </c>
      <c r="AD10905" t="str">
        <f t="shared" si="1683"/>
        <v/>
      </c>
      <c r="AE10905" t="str">
        <f t="shared" si="1686"/>
        <v/>
      </c>
      <c r="AF10905" t="str">
        <f t="shared" si="1684"/>
        <v/>
      </c>
      <c r="AG10905" t="str">
        <f t="shared" si="1685"/>
        <v/>
      </c>
      <c r="AH10905" t="str">
        <f t="shared" si="1677"/>
        <v/>
      </c>
      <c r="AI10905">
        <v>0.14499999999999999</v>
      </c>
      <c r="AJ10905" t="str">
        <f t="shared" si="1678"/>
        <v/>
      </c>
      <c r="AK10905" t="str">
        <f t="shared" si="1679"/>
        <v/>
      </c>
      <c r="AL10905" t="str">
        <f t="shared" si="1680"/>
        <v/>
      </c>
    </row>
    <row r="10906" spans="1:39" x14ac:dyDescent="0.2">
      <c r="A10906" t="s">
        <v>29615</v>
      </c>
      <c r="B10906" t="s">
        <v>33</v>
      </c>
      <c r="C10906" t="s">
        <v>29616</v>
      </c>
      <c r="D10906" s="1">
        <v>43565</v>
      </c>
      <c r="E10906" s="1">
        <v>44560</v>
      </c>
      <c r="F10906" t="s">
        <v>19</v>
      </c>
      <c r="I10906">
        <v>100</v>
      </c>
      <c r="J10906">
        <v>0</v>
      </c>
      <c r="K10906">
        <v>0</v>
      </c>
      <c r="L10906">
        <v>2843</v>
      </c>
      <c r="M10906">
        <v>2843</v>
      </c>
      <c r="N10906" t="s">
        <v>20</v>
      </c>
      <c r="O10906" t="s">
        <v>21</v>
      </c>
      <c r="P10906" t="s">
        <v>28</v>
      </c>
      <c r="Q10906" t="s">
        <v>33792</v>
      </c>
      <c r="R10906" s="9" t="s">
        <v>33783</v>
      </c>
      <c r="S10906" t="s">
        <v>32628</v>
      </c>
      <c r="T10906" t="s">
        <v>34349</v>
      </c>
      <c r="U10906" t="s">
        <v>32650</v>
      </c>
      <c r="V10906" t="s">
        <v>35063</v>
      </c>
      <c r="W10906">
        <v>570</v>
      </c>
      <c r="X10906">
        <v>2</v>
      </c>
      <c r="Y10906">
        <v>1</v>
      </c>
      <c r="Z10906">
        <v>1140</v>
      </c>
      <c r="AA10906">
        <v>8.5</v>
      </c>
      <c r="AC10906">
        <v>4</v>
      </c>
      <c r="AD10906" t="str">
        <f t="shared" si="1683"/>
        <v/>
      </c>
      <c r="AE10906" t="str">
        <f t="shared" si="1686"/>
        <v/>
      </c>
      <c r="AF10906" t="str">
        <f t="shared" si="1684"/>
        <v/>
      </c>
      <c r="AG10906">
        <f t="shared" si="1685"/>
        <v>4</v>
      </c>
      <c r="AH10906">
        <f t="shared" si="1677"/>
        <v>11.2</v>
      </c>
      <c r="AI10906">
        <v>0.14499999999999999</v>
      </c>
      <c r="AJ10906">
        <f t="shared" si="1678"/>
        <v>1.6239999999999999</v>
      </c>
      <c r="AK10906" t="str">
        <f t="shared" si="1679"/>
        <v/>
      </c>
      <c r="AL10906" t="str">
        <f t="shared" si="1680"/>
        <v/>
      </c>
      <c r="AM10906" t="s">
        <v>34862</v>
      </c>
    </row>
    <row r="10907" spans="1:39" x14ac:dyDescent="0.2">
      <c r="A10907" t="s">
        <v>29627</v>
      </c>
      <c r="B10907" t="s">
        <v>33</v>
      </c>
      <c r="C10907" t="s">
        <v>29628</v>
      </c>
      <c r="D10907" s="1">
        <v>43565</v>
      </c>
      <c r="E10907" s="1">
        <v>44560</v>
      </c>
      <c r="F10907" t="s">
        <v>19</v>
      </c>
      <c r="I10907">
        <v>100</v>
      </c>
      <c r="J10907">
        <v>0</v>
      </c>
      <c r="K10907">
        <v>0</v>
      </c>
      <c r="L10907">
        <v>1799</v>
      </c>
      <c r="M10907">
        <v>1799</v>
      </c>
      <c r="N10907" t="s">
        <v>20</v>
      </c>
      <c r="O10907" t="s">
        <v>21</v>
      </c>
      <c r="P10907" t="s">
        <v>28</v>
      </c>
      <c r="Q10907" t="s">
        <v>32656</v>
      </c>
      <c r="R10907" s="9" t="s">
        <v>33783</v>
      </c>
      <c r="S10907" t="s">
        <v>32628</v>
      </c>
      <c r="T10907" t="s">
        <v>34368</v>
      </c>
      <c r="U10907" t="s">
        <v>32656</v>
      </c>
      <c r="V10907" t="s">
        <v>35063</v>
      </c>
      <c r="W10907">
        <v>450</v>
      </c>
      <c r="X10907">
        <v>2</v>
      </c>
      <c r="Y10907" t="s">
        <v>32654</v>
      </c>
      <c r="Z10907">
        <v>900</v>
      </c>
      <c r="AA10907">
        <v>8.5</v>
      </c>
      <c r="AC10907">
        <v>2</v>
      </c>
      <c r="AD10907" t="str">
        <f t="shared" si="1683"/>
        <v/>
      </c>
      <c r="AE10907" t="str">
        <f t="shared" si="1686"/>
        <v/>
      </c>
      <c r="AF10907" t="str">
        <f t="shared" si="1684"/>
        <v/>
      </c>
      <c r="AG10907">
        <f t="shared" si="1685"/>
        <v>2</v>
      </c>
      <c r="AH10907">
        <f t="shared" si="1677"/>
        <v>5.6</v>
      </c>
      <c r="AI10907">
        <v>0.14499999999999999</v>
      </c>
      <c r="AJ10907">
        <f t="shared" si="1678"/>
        <v>0.81199999999999994</v>
      </c>
      <c r="AK10907" t="str">
        <f t="shared" si="1679"/>
        <v/>
      </c>
      <c r="AL10907" t="str">
        <f t="shared" si="1680"/>
        <v/>
      </c>
      <c r="AM10907" t="s">
        <v>34861</v>
      </c>
    </row>
    <row r="10908" spans="1:39" x14ac:dyDescent="0.2">
      <c r="A10908" t="s">
        <v>29629</v>
      </c>
      <c r="B10908" t="s">
        <v>33</v>
      </c>
      <c r="C10908" t="s">
        <v>29630</v>
      </c>
      <c r="D10908" s="1">
        <v>43565</v>
      </c>
      <c r="E10908" s="1">
        <v>44560</v>
      </c>
      <c r="F10908" t="s">
        <v>19</v>
      </c>
      <c r="I10908">
        <v>100</v>
      </c>
      <c r="J10908">
        <v>0</v>
      </c>
      <c r="K10908">
        <v>0</v>
      </c>
      <c r="L10908">
        <v>1798</v>
      </c>
      <c r="M10908">
        <v>1798</v>
      </c>
      <c r="N10908" t="s">
        <v>20</v>
      </c>
      <c r="O10908" t="s">
        <v>21</v>
      </c>
      <c r="P10908" t="s">
        <v>28</v>
      </c>
      <c r="Q10908" t="s">
        <v>32656</v>
      </c>
      <c r="R10908" s="9" t="s">
        <v>33783</v>
      </c>
      <c r="S10908" t="s">
        <v>32628</v>
      </c>
      <c r="T10908" t="s">
        <v>34368</v>
      </c>
      <c r="U10908" t="s">
        <v>32656</v>
      </c>
      <c r="V10908" t="s">
        <v>35063</v>
      </c>
      <c r="W10908">
        <v>450</v>
      </c>
      <c r="X10908">
        <v>2</v>
      </c>
      <c r="Y10908" t="s">
        <v>32654</v>
      </c>
      <c r="Z10908">
        <v>900</v>
      </c>
      <c r="AA10908">
        <v>8.5</v>
      </c>
      <c r="AC10908">
        <v>2</v>
      </c>
      <c r="AD10908" t="str">
        <f t="shared" si="1683"/>
        <v/>
      </c>
      <c r="AE10908" t="str">
        <f t="shared" si="1686"/>
        <v/>
      </c>
      <c r="AF10908" t="str">
        <f t="shared" si="1684"/>
        <v/>
      </c>
      <c r="AG10908">
        <f t="shared" si="1685"/>
        <v>2</v>
      </c>
      <c r="AH10908">
        <f t="shared" si="1677"/>
        <v>5.6</v>
      </c>
      <c r="AI10908">
        <v>0.14499999999999999</v>
      </c>
      <c r="AJ10908">
        <f t="shared" si="1678"/>
        <v>0.81199999999999994</v>
      </c>
      <c r="AK10908" t="str">
        <f t="shared" si="1679"/>
        <v/>
      </c>
      <c r="AL10908" t="str">
        <f t="shared" si="1680"/>
        <v/>
      </c>
      <c r="AM10908" t="s">
        <v>34861</v>
      </c>
    </row>
    <row r="10909" spans="1:39" x14ac:dyDescent="0.2">
      <c r="A10909" t="s">
        <v>29631</v>
      </c>
      <c r="B10909" t="s">
        <v>33</v>
      </c>
      <c r="C10909" t="s">
        <v>29632</v>
      </c>
      <c r="D10909" s="1">
        <v>43565</v>
      </c>
      <c r="E10909" s="1">
        <v>44560</v>
      </c>
      <c r="F10909" t="s">
        <v>19</v>
      </c>
      <c r="I10909">
        <v>100</v>
      </c>
      <c r="J10909">
        <v>0</v>
      </c>
      <c r="K10909">
        <v>0</v>
      </c>
      <c r="L10909">
        <v>1800</v>
      </c>
      <c r="M10909">
        <v>1800</v>
      </c>
      <c r="N10909" t="s">
        <v>20</v>
      </c>
      <c r="O10909" t="s">
        <v>21</v>
      </c>
      <c r="P10909" t="s">
        <v>28</v>
      </c>
      <c r="Q10909" t="s">
        <v>32656</v>
      </c>
      <c r="R10909" s="9" t="s">
        <v>33783</v>
      </c>
      <c r="S10909" t="s">
        <v>32628</v>
      </c>
      <c r="T10909" t="s">
        <v>34368</v>
      </c>
      <c r="U10909" t="s">
        <v>32656</v>
      </c>
      <c r="V10909" t="s">
        <v>35063</v>
      </c>
      <c r="W10909">
        <v>450</v>
      </c>
      <c r="X10909">
        <v>2</v>
      </c>
      <c r="Y10909" t="s">
        <v>32654</v>
      </c>
      <c r="Z10909">
        <v>900</v>
      </c>
      <c r="AA10909">
        <v>8.5</v>
      </c>
      <c r="AC10909">
        <v>2</v>
      </c>
      <c r="AD10909" t="str">
        <f t="shared" si="1683"/>
        <v/>
      </c>
      <c r="AE10909" t="str">
        <f t="shared" si="1686"/>
        <v/>
      </c>
      <c r="AF10909" t="str">
        <f t="shared" si="1684"/>
        <v/>
      </c>
      <c r="AG10909">
        <f t="shared" si="1685"/>
        <v>2</v>
      </c>
      <c r="AH10909">
        <f t="shared" si="1677"/>
        <v>5.6</v>
      </c>
      <c r="AI10909">
        <v>0.14499999999999999</v>
      </c>
      <c r="AJ10909">
        <f t="shared" si="1678"/>
        <v>0.81199999999999994</v>
      </c>
      <c r="AK10909" t="str">
        <f t="shared" si="1679"/>
        <v/>
      </c>
      <c r="AL10909" t="str">
        <f t="shared" si="1680"/>
        <v/>
      </c>
      <c r="AM10909" t="s">
        <v>34859</v>
      </c>
    </row>
    <row r="10910" spans="1:39" x14ac:dyDescent="0.2">
      <c r="A10910" t="s">
        <v>29633</v>
      </c>
      <c r="B10910" t="s">
        <v>33</v>
      </c>
      <c r="C10910" t="s">
        <v>29634</v>
      </c>
      <c r="D10910" s="1">
        <v>43565</v>
      </c>
      <c r="E10910" s="1">
        <v>44560</v>
      </c>
      <c r="F10910" t="s">
        <v>19</v>
      </c>
      <c r="I10910">
        <v>100</v>
      </c>
      <c r="J10910">
        <v>0</v>
      </c>
      <c r="K10910">
        <v>0</v>
      </c>
      <c r="L10910">
        <v>1801</v>
      </c>
      <c r="M10910">
        <v>1801</v>
      </c>
      <c r="N10910" t="s">
        <v>20</v>
      </c>
      <c r="O10910" t="s">
        <v>21</v>
      </c>
      <c r="P10910" t="s">
        <v>28</v>
      </c>
      <c r="Q10910" t="s">
        <v>32656</v>
      </c>
      <c r="R10910" t="s">
        <v>33768</v>
      </c>
      <c r="S10910" t="s">
        <v>32628</v>
      </c>
      <c r="T10910" t="s">
        <v>34368</v>
      </c>
      <c r="U10910" t="s">
        <v>32656</v>
      </c>
      <c r="V10910" t="s">
        <v>35063</v>
      </c>
      <c r="W10910">
        <v>450</v>
      </c>
      <c r="X10910">
        <v>2</v>
      </c>
      <c r="Y10910" t="s">
        <v>32654</v>
      </c>
      <c r="Z10910">
        <v>900</v>
      </c>
      <c r="AA10910">
        <v>8.5</v>
      </c>
      <c r="AC10910">
        <v>2</v>
      </c>
      <c r="AD10910" t="str">
        <f t="shared" si="1683"/>
        <v/>
      </c>
      <c r="AE10910" t="str">
        <f t="shared" si="1686"/>
        <v/>
      </c>
      <c r="AF10910" t="str">
        <f t="shared" si="1684"/>
        <v/>
      </c>
      <c r="AG10910">
        <f t="shared" si="1685"/>
        <v>2</v>
      </c>
      <c r="AH10910">
        <f t="shared" si="1677"/>
        <v>5.6</v>
      </c>
      <c r="AI10910">
        <v>0.14499999999999999</v>
      </c>
      <c r="AJ10910">
        <f t="shared" si="1678"/>
        <v>0.81199999999999994</v>
      </c>
      <c r="AK10910" t="str">
        <f t="shared" si="1679"/>
        <v/>
      </c>
      <c r="AL10910" t="str">
        <f t="shared" si="1680"/>
        <v/>
      </c>
    </row>
    <row r="10911" spans="1:39" x14ac:dyDescent="0.2">
      <c r="A10911" t="s">
        <v>29635</v>
      </c>
      <c r="B10911" t="s">
        <v>33</v>
      </c>
      <c r="C10911" t="s">
        <v>29636</v>
      </c>
      <c r="D10911" s="1">
        <v>43565</v>
      </c>
      <c r="E10911" s="1">
        <v>44670</v>
      </c>
      <c r="F10911" t="s">
        <v>19</v>
      </c>
      <c r="I10911">
        <v>100</v>
      </c>
      <c r="J10911">
        <v>0</v>
      </c>
      <c r="K10911">
        <v>0</v>
      </c>
      <c r="L10911">
        <v>1801</v>
      </c>
      <c r="M10911">
        <v>1801</v>
      </c>
      <c r="N10911" t="s">
        <v>20</v>
      </c>
      <c r="O10911" t="s">
        <v>21</v>
      </c>
      <c r="P10911" t="s">
        <v>28</v>
      </c>
      <c r="Q10911" t="s">
        <v>32656</v>
      </c>
      <c r="R10911" t="s">
        <v>33768</v>
      </c>
      <c r="S10911" t="s">
        <v>32628</v>
      </c>
      <c r="T10911" t="s">
        <v>34368</v>
      </c>
      <c r="U10911" t="s">
        <v>32656</v>
      </c>
      <c r="V10911" t="s">
        <v>35063</v>
      </c>
      <c r="W10911">
        <v>450</v>
      </c>
      <c r="X10911">
        <v>2</v>
      </c>
      <c r="Y10911" t="s">
        <v>32654</v>
      </c>
      <c r="Z10911">
        <v>900</v>
      </c>
      <c r="AA10911">
        <v>8.5</v>
      </c>
      <c r="AC10911">
        <v>2</v>
      </c>
      <c r="AD10911" t="str">
        <f t="shared" si="1683"/>
        <v/>
      </c>
      <c r="AE10911" t="str">
        <f t="shared" si="1686"/>
        <v/>
      </c>
      <c r="AF10911" t="str">
        <f t="shared" si="1684"/>
        <v/>
      </c>
      <c r="AG10911">
        <f t="shared" si="1685"/>
        <v>2</v>
      </c>
      <c r="AH10911">
        <f t="shared" si="1677"/>
        <v>5.6</v>
      </c>
      <c r="AI10911">
        <v>0.14499999999999999</v>
      </c>
      <c r="AJ10911">
        <f t="shared" si="1678"/>
        <v>0.81199999999999994</v>
      </c>
      <c r="AK10911" t="str">
        <f t="shared" si="1679"/>
        <v/>
      </c>
      <c r="AL10911" t="str">
        <f t="shared" si="1680"/>
        <v/>
      </c>
    </row>
    <row r="10912" spans="1:39" x14ac:dyDescent="0.2">
      <c r="A10912" t="s">
        <v>29637</v>
      </c>
      <c r="B10912" t="s">
        <v>33</v>
      </c>
      <c r="C10912" t="s">
        <v>29638</v>
      </c>
      <c r="D10912" s="1">
        <v>43565</v>
      </c>
      <c r="E10912" s="1">
        <v>44560</v>
      </c>
      <c r="F10912" t="s">
        <v>19</v>
      </c>
      <c r="I10912">
        <v>100</v>
      </c>
      <c r="J10912">
        <v>0</v>
      </c>
      <c r="K10912">
        <v>0</v>
      </c>
      <c r="L10912">
        <v>1799</v>
      </c>
      <c r="M10912">
        <v>1799</v>
      </c>
      <c r="N10912" t="s">
        <v>20</v>
      </c>
      <c r="O10912" t="s">
        <v>21</v>
      </c>
      <c r="P10912" t="s">
        <v>28</v>
      </c>
      <c r="Q10912" t="s">
        <v>32656</v>
      </c>
      <c r="R10912" t="s">
        <v>33768</v>
      </c>
      <c r="S10912" t="s">
        <v>32628</v>
      </c>
      <c r="T10912" t="s">
        <v>34368</v>
      </c>
      <c r="U10912" t="s">
        <v>32656</v>
      </c>
      <c r="V10912" t="s">
        <v>35063</v>
      </c>
      <c r="W10912">
        <v>450</v>
      </c>
      <c r="X10912">
        <v>2</v>
      </c>
      <c r="Y10912" t="s">
        <v>32654</v>
      </c>
      <c r="Z10912">
        <v>900</v>
      </c>
      <c r="AA10912">
        <v>8.5</v>
      </c>
      <c r="AC10912">
        <v>2</v>
      </c>
      <c r="AD10912" t="str">
        <f t="shared" si="1683"/>
        <v/>
      </c>
      <c r="AE10912" t="str">
        <f t="shared" si="1686"/>
        <v/>
      </c>
      <c r="AF10912" t="str">
        <f t="shared" si="1684"/>
        <v/>
      </c>
      <c r="AG10912">
        <f t="shared" si="1685"/>
        <v>2</v>
      </c>
      <c r="AH10912">
        <f t="shared" si="1677"/>
        <v>5.6</v>
      </c>
      <c r="AI10912">
        <v>0.14499999999999999</v>
      </c>
      <c r="AJ10912">
        <f t="shared" si="1678"/>
        <v>0.81199999999999994</v>
      </c>
      <c r="AK10912" t="str">
        <f t="shared" si="1679"/>
        <v/>
      </c>
      <c r="AL10912" t="str">
        <f t="shared" si="1680"/>
        <v/>
      </c>
    </row>
    <row r="10913" spans="1:39" x14ac:dyDescent="0.2">
      <c r="A10913" t="s">
        <v>29639</v>
      </c>
      <c r="B10913" t="s">
        <v>33</v>
      </c>
      <c r="C10913" t="s">
        <v>29640</v>
      </c>
      <c r="D10913" s="1">
        <v>43565</v>
      </c>
      <c r="E10913" s="1">
        <v>44560</v>
      </c>
      <c r="F10913" t="s">
        <v>19</v>
      </c>
      <c r="I10913">
        <v>100</v>
      </c>
      <c r="J10913">
        <v>0</v>
      </c>
      <c r="K10913">
        <v>0</v>
      </c>
      <c r="L10913">
        <v>1799</v>
      </c>
      <c r="M10913">
        <v>1799</v>
      </c>
      <c r="N10913" t="s">
        <v>20</v>
      </c>
      <c r="O10913" t="s">
        <v>21</v>
      </c>
      <c r="P10913" t="s">
        <v>28</v>
      </c>
      <c r="Q10913" t="s">
        <v>32656</v>
      </c>
      <c r="R10913" s="9" t="s">
        <v>33783</v>
      </c>
      <c r="S10913" t="s">
        <v>32628</v>
      </c>
      <c r="T10913" t="s">
        <v>34368</v>
      </c>
      <c r="U10913" t="s">
        <v>32656</v>
      </c>
      <c r="V10913" t="s">
        <v>35063</v>
      </c>
      <c r="W10913">
        <v>450</v>
      </c>
      <c r="X10913">
        <v>2</v>
      </c>
      <c r="Y10913" t="s">
        <v>32654</v>
      </c>
      <c r="Z10913">
        <v>900</v>
      </c>
      <c r="AA10913">
        <v>8.5</v>
      </c>
      <c r="AC10913">
        <v>2</v>
      </c>
      <c r="AD10913" t="str">
        <f t="shared" si="1683"/>
        <v/>
      </c>
      <c r="AE10913" t="str">
        <f t="shared" si="1686"/>
        <v/>
      </c>
      <c r="AF10913" t="str">
        <f t="shared" si="1684"/>
        <v/>
      </c>
      <c r="AG10913">
        <f t="shared" si="1685"/>
        <v>2</v>
      </c>
      <c r="AH10913">
        <f t="shared" si="1677"/>
        <v>5.6</v>
      </c>
      <c r="AI10913">
        <v>0.14499999999999999</v>
      </c>
      <c r="AJ10913">
        <f t="shared" si="1678"/>
        <v>0.81199999999999994</v>
      </c>
      <c r="AK10913" t="str">
        <f t="shared" si="1679"/>
        <v/>
      </c>
      <c r="AL10913" t="str">
        <f t="shared" si="1680"/>
        <v/>
      </c>
      <c r="AM10913" t="s">
        <v>34860</v>
      </c>
    </row>
    <row r="10914" spans="1:39" x14ac:dyDescent="0.2">
      <c r="A10914" t="s">
        <v>29641</v>
      </c>
      <c r="B10914" t="s">
        <v>33</v>
      </c>
      <c r="C10914" t="s">
        <v>29642</v>
      </c>
      <c r="D10914" s="1">
        <v>43565</v>
      </c>
      <c r="E10914" s="1">
        <v>44560</v>
      </c>
      <c r="F10914" t="s">
        <v>19</v>
      </c>
      <c r="I10914">
        <v>100</v>
      </c>
      <c r="J10914">
        <v>0</v>
      </c>
      <c r="K10914">
        <v>0</v>
      </c>
      <c r="L10914">
        <v>1801</v>
      </c>
      <c r="M10914">
        <v>1801</v>
      </c>
      <c r="N10914" t="s">
        <v>20</v>
      </c>
      <c r="O10914" t="s">
        <v>21</v>
      </c>
      <c r="P10914" t="s">
        <v>28</v>
      </c>
      <c r="Q10914" t="s">
        <v>32656</v>
      </c>
      <c r="R10914" t="s">
        <v>33768</v>
      </c>
      <c r="S10914" t="s">
        <v>32628</v>
      </c>
      <c r="T10914" t="s">
        <v>34368</v>
      </c>
      <c r="U10914" t="s">
        <v>32656</v>
      </c>
      <c r="V10914" t="s">
        <v>35063</v>
      </c>
      <c r="W10914">
        <v>450</v>
      </c>
      <c r="X10914">
        <v>2</v>
      </c>
      <c r="Y10914" t="s">
        <v>32654</v>
      </c>
      <c r="Z10914">
        <v>900</v>
      </c>
      <c r="AA10914">
        <v>8.5</v>
      </c>
      <c r="AC10914">
        <v>2</v>
      </c>
      <c r="AD10914" t="str">
        <f t="shared" si="1683"/>
        <v/>
      </c>
      <c r="AE10914" t="str">
        <f t="shared" si="1686"/>
        <v/>
      </c>
      <c r="AF10914" t="str">
        <f t="shared" si="1684"/>
        <v/>
      </c>
      <c r="AG10914">
        <f t="shared" si="1685"/>
        <v>2</v>
      </c>
      <c r="AH10914">
        <f t="shared" si="1677"/>
        <v>5.6</v>
      </c>
      <c r="AI10914">
        <v>0.14499999999999999</v>
      </c>
      <c r="AJ10914">
        <f t="shared" si="1678"/>
        <v>0.81199999999999994</v>
      </c>
      <c r="AK10914" t="str">
        <f t="shared" si="1679"/>
        <v/>
      </c>
      <c r="AL10914" t="str">
        <f t="shared" si="1680"/>
        <v/>
      </c>
    </row>
    <row r="10915" spans="1:39" x14ac:dyDescent="0.2">
      <c r="A10915" t="s">
        <v>31973</v>
      </c>
      <c r="B10915" t="s">
        <v>33</v>
      </c>
      <c r="C10915" t="s">
        <v>31974</v>
      </c>
      <c r="D10915" s="1">
        <v>44203</v>
      </c>
      <c r="E10915" s="1">
        <v>44560</v>
      </c>
      <c r="F10915" t="s">
        <v>19</v>
      </c>
      <c r="I10915">
        <v>100</v>
      </c>
      <c r="J10915">
        <v>0</v>
      </c>
      <c r="K10915">
        <v>0</v>
      </c>
      <c r="L10915">
        <v>1899</v>
      </c>
      <c r="M10915">
        <v>1899</v>
      </c>
      <c r="N10915" t="s">
        <v>20</v>
      </c>
      <c r="O10915" t="s">
        <v>21</v>
      </c>
      <c r="P10915" t="s">
        <v>28</v>
      </c>
      <c r="Q10915" t="s">
        <v>32656</v>
      </c>
      <c r="R10915" s="9" t="s">
        <v>33783</v>
      </c>
      <c r="S10915" t="s">
        <v>32628</v>
      </c>
      <c r="T10915" t="s">
        <v>34368</v>
      </c>
      <c r="U10915" t="s">
        <v>32656</v>
      </c>
      <c r="V10915" t="s">
        <v>35063</v>
      </c>
      <c r="W10915">
        <v>450</v>
      </c>
      <c r="X10915">
        <v>2</v>
      </c>
      <c r="Y10915" t="s">
        <v>32654</v>
      </c>
      <c r="Z10915">
        <v>900</v>
      </c>
      <c r="AA10915">
        <v>8.5</v>
      </c>
      <c r="AC10915">
        <v>2</v>
      </c>
      <c r="AD10915" t="str">
        <f t="shared" si="1683"/>
        <v/>
      </c>
      <c r="AE10915" t="str">
        <f t="shared" si="1686"/>
        <v/>
      </c>
      <c r="AF10915" t="str">
        <f t="shared" si="1684"/>
        <v/>
      </c>
      <c r="AG10915">
        <f t="shared" si="1685"/>
        <v>2</v>
      </c>
      <c r="AH10915">
        <f t="shared" si="1677"/>
        <v>5.6</v>
      </c>
      <c r="AI10915">
        <v>0.14499999999999999</v>
      </c>
      <c r="AJ10915">
        <f t="shared" si="1678"/>
        <v>0.81199999999999994</v>
      </c>
      <c r="AK10915" t="str">
        <f t="shared" si="1679"/>
        <v/>
      </c>
      <c r="AL10915" t="str">
        <f t="shared" si="1680"/>
        <v/>
      </c>
      <c r="AM10915" t="s">
        <v>34860</v>
      </c>
    </row>
    <row r="10916" spans="1:39" x14ac:dyDescent="0.2">
      <c r="A10916" t="s">
        <v>29643</v>
      </c>
      <c r="B10916" t="s">
        <v>33</v>
      </c>
      <c r="C10916" t="s">
        <v>29644</v>
      </c>
      <c r="D10916" s="1">
        <v>43565</v>
      </c>
      <c r="E10916" s="1">
        <v>44560</v>
      </c>
      <c r="F10916" t="s">
        <v>19</v>
      </c>
      <c r="I10916">
        <v>100</v>
      </c>
      <c r="J10916">
        <v>0</v>
      </c>
      <c r="K10916">
        <v>0</v>
      </c>
      <c r="L10916">
        <v>1802</v>
      </c>
      <c r="M10916">
        <v>1802</v>
      </c>
      <c r="N10916" t="s">
        <v>20</v>
      </c>
      <c r="O10916" t="s">
        <v>21</v>
      </c>
      <c r="P10916" t="s">
        <v>28</v>
      </c>
      <c r="Q10916" t="s">
        <v>32656</v>
      </c>
      <c r="R10916" t="s">
        <v>33768</v>
      </c>
      <c r="S10916" t="s">
        <v>32628</v>
      </c>
      <c r="T10916" t="s">
        <v>34368</v>
      </c>
      <c r="U10916" t="s">
        <v>32656</v>
      </c>
      <c r="V10916" t="s">
        <v>35063</v>
      </c>
      <c r="W10916">
        <v>450</v>
      </c>
      <c r="X10916">
        <v>2</v>
      </c>
      <c r="Y10916" t="s">
        <v>32654</v>
      </c>
      <c r="Z10916">
        <v>900</v>
      </c>
      <c r="AA10916">
        <v>8.5</v>
      </c>
      <c r="AC10916">
        <v>2</v>
      </c>
      <c r="AD10916" t="str">
        <f t="shared" si="1683"/>
        <v/>
      </c>
      <c r="AE10916" t="str">
        <f t="shared" si="1686"/>
        <v/>
      </c>
      <c r="AF10916" t="str">
        <f t="shared" si="1684"/>
        <v/>
      </c>
      <c r="AG10916">
        <f t="shared" si="1685"/>
        <v>2</v>
      </c>
      <c r="AH10916">
        <f t="shared" si="1677"/>
        <v>5.6</v>
      </c>
      <c r="AI10916">
        <v>0.14499999999999999</v>
      </c>
      <c r="AJ10916">
        <f t="shared" si="1678"/>
        <v>0.81199999999999994</v>
      </c>
      <c r="AK10916" t="str">
        <f t="shared" si="1679"/>
        <v/>
      </c>
      <c r="AL10916" t="str">
        <f t="shared" si="1680"/>
        <v/>
      </c>
    </row>
    <row r="10917" spans="1:39" x14ac:dyDescent="0.2">
      <c r="A10917" t="s">
        <v>32306</v>
      </c>
      <c r="B10917" t="s">
        <v>33</v>
      </c>
      <c r="C10917" t="s">
        <v>32307</v>
      </c>
      <c r="D10917" s="1">
        <v>44617</v>
      </c>
      <c r="E10917" s="1">
        <v>44803</v>
      </c>
      <c r="F10917" t="s">
        <v>2354</v>
      </c>
      <c r="I10917">
        <v>100</v>
      </c>
      <c r="J10917">
        <v>0</v>
      </c>
      <c r="K10917">
        <v>0</v>
      </c>
      <c r="L10917">
        <v>29881</v>
      </c>
      <c r="M10917">
        <v>29881</v>
      </c>
      <c r="N10917" t="s">
        <v>20</v>
      </c>
      <c r="P10917" t="s">
        <v>44</v>
      </c>
      <c r="Q10917" t="s">
        <v>32751</v>
      </c>
      <c r="R10917">
        <v>7</v>
      </c>
      <c r="S10917" t="s">
        <v>33942</v>
      </c>
      <c r="T10917" t="s">
        <v>34233</v>
      </c>
      <c r="U10917" t="s">
        <v>33709</v>
      </c>
      <c r="V10917" t="s">
        <v>33699</v>
      </c>
      <c r="W10917">
        <v>5000</v>
      </c>
      <c r="X10917" t="s">
        <v>32741</v>
      </c>
      <c r="Y10917">
        <v>3</v>
      </c>
      <c r="Z10917">
        <v>15000</v>
      </c>
      <c r="AA10917">
        <v>13</v>
      </c>
      <c r="AD10917">
        <f t="shared" si="1683"/>
        <v>15000</v>
      </c>
      <c r="AE10917" t="str">
        <f t="shared" si="1686"/>
        <v/>
      </c>
      <c r="AF10917" t="str">
        <f t="shared" si="1684"/>
        <v/>
      </c>
      <c r="AG10917" t="str">
        <f t="shared" si="1685"/>
        <v/>
      </c>
      <c r="AH10917" t="str">
        <f t="shared" ref="AH10917:AH10932" si="1687">IF(AG10917="","",AG10917*2.8)</f>
        <v/>
      </c>
      <c r="AI10917">
        <v>0.14499999999999999</v>
      </c>
      <c r="AJ10917" t="str">
        <f t="shared" ref="AJ10917:AJ10980" si="1688">IF(COUNTBLANK(AH10917),"",AH10917*AI10917)</f>
        <v/>
      </c>
      <c r="AK10917" t="str">
        <f t="shared" ref="AK10917:AK10932" si="1689">IF(AE10917="","",AE10917*2.8)</f>
        <v/>
      </c>
      <c r="AL10917">
        <v>7</v>
      </c>
      <c r="AM10917" t="s">
        <v>34128</v>
      </c>
    </row>
    <row r="10918" spans="1:39" x14ac:dyDescent="0.2">
      <c r="A10918" t="s">
        <v>29617</v>
      </c>
      <c r="B10918" t="s">
        <v>33</v>
      </c>
      <c r="C10918" t="s">
        <v>29618</v>
      </c>
      <c r="D10918" s="1">
        <v>43565</v>
      </c>
      <c r="E10918" s="1">
        <v>43565</v>
      </c>
      <c r="F10918" t="s">
        <v>19</v>
      </c>
      <c r="I10918">
        <v>100</v>
      </c>
      <c r="J10918">
        <v>0</v>
      </c>
      <c r="K10918">
        <v>0</v>
      </c>
      <c r="L10918">
        <v>2691</v>
      </c>
      <c r="M10918">
        <v>2691</v>
      </c>
      <c r="N10918" t="s">
        <v>20</v>
      </c>
      <c r="O10918" t="s">
        <v>21</v>
      </c>
      <c r="P10918" t="s">
        <v>28</v>
      </c>
      <c r="Q10918" t="s">
        <v>33773</v>
      </c>
      <c r="R10918" s="9" t="s">
        <v>33783</v>
      </c>
      <c r="S10918" t="s">
        <v>32628</v>
      </c>
      <c r="T10918" t="s">
        <v>34349</v>
      </c>
      <c r="U10918" t="s">
        <v>32650</v>
      </c>
      <c r="V10918" t="s">
        <v>35063</v>
      </c>
      <c r="W10918">
        <v>540</v>
      </c>
      <c r="X10918">
        <v>2</v>
      </c>
      <c r="Y10918">
        <v>1</v>
      </c>
      <c r="Z10918">
        <v>1080</v>
      </c>
      <c r="AA10918">
        <v>8.5</v>
      </c>
      <c r="AC10918">
        <v>4</v>
      </c>
      <c r="AD10918" t="str">
        <f t="shared" si="1683"/>
        <v/>
      </c>
      <c r="AE10918" t="str">
        <f t="shared" si="1686"/>
        <v/>
      </c>
      <c r="AF10918" t="str">
        <f t="shared" si="1684"/>
        <v/>
      </c>
      <c r="AG10918">
        <f t="shared" si="1685"/>
        <v>4</v>
      </c>
      <c r="AH10918">
        <f t="shared" si="1687"/>
        <v>11.2</v>
      </c>
      <c r="AI10918">
        <v>0.14499999999999999</v>
      </c>
      <c r="AJ10918">
        <f t="shared" si="1688"/>
        <v>1.6239999999999999</v>
      </c>
      <c r="AK10918" t="str">
        <f t="shared" si="1689"/>
        <v/>
      </c>
      <c r="AL10918" t="str">
        <f t="shared" si="1680"/>
        <v/>
      </c>
      <c r="AM10918" t="s">
        <v>34862</v>
      </c>
    </row>
    <row r="10919" spans="1:39" x14ac:dyDescent="0.2">
      <c r="A10919" t="s">
        <v>29619</v>
      </c>
      <c r="B10919" t="s">
        <v>33</v>
      </c>
      <c r="C10919" t="s">
        <v>29620</v>
      </c>
      <c r="D10919" s="1">
        <v>43565</v>
      </c>
      <c r="E10919" s="1">
        <v>44560</v>
      </c>
      <c r="F10919" t="s">
        <v>19</v>
      </c>
      <c r="I10919">
        <v>100</v>
      </c>
      <c r="J10919">
        <v>0</v>
      </c>
      <c r="K10919">
        <v>0</v>
      </c>
      <c r="L10919">
        <v>2391</v>
      </c>
      <c r="M10919">
        <v>2391</v>
      </c>
      <c r="N10919" t="s">
        <v>20</v>
      </c>
      <c r="O10919" t="s">
        <v>21</v>
      </c>
      <c r="P10919" t="s">
        <v>28</v>
      </c>
      <c r="Q10919" t="s">
        <v>33773</v>
      </c>
      <c r="R10919" s="9" t="s">
        <v>33783</v>
      </c>
      <c r="S10919" t="s">
        <v>32628</v>
      </c>
      <c r="T10919" t="s">
        <v>34349</v>
      </c>
      <c r="U10919" t="s">
        <v>32650</v>
      </c>
      <c r="V10919" t="s">
        <v>35063</v>
      </c>
      <c r="W10919">
        <v>480</v>
      </c>
      <c r="X10919">
        <v>2</v>
      </c>
      <c r="Y10919">
        <v>1</v>
      </c>
      <c r="Z10919">
        <v>960</v>
      </c>
      <c r="AA10919">
        <v>8.5</v>
      </c>
      <c r="AC10919">
        <v>4</v>
      </c>
      <c r="AD10919" t="str">
        <f t="shared" si="1683"/>
        <v/>
      </c>
      <c r="AE10919" t="str">
        <f t="shared" si="1686"/>
        <v/>
      </c>
      <c r="AF10919" t="str">
        <f t="shared" si="1684"/>
        <v/>
      </c>
      <c r="AG10919">
        <f t="shared" si="1685"/>
        <v>4</v>
      </c>
      <c r="AH10919">
        <f t="shared" si="1687"/>
        <v>11.2</v>
      </c>
      <c r="AI10919">
        <v>0.14499999999999999</v>
      </c>
      <c r="AJ10919">
        <f t="shared" si="1688"/>
        <v>1.6239999999999999</v>
      </c>
      <c r="AK10919" t="str">
        <f t="shared" si="1689"/>
        <v/>
      </c>
      <c r="AL10919" t="str">
        <f t="shared" si="1680"/>
        <v/>
      </c>
      <c r="AM10919" t="s">
        <v>34862</v>
      </c>
    </row>
    <row r="10920" spans="1:39" x14ac:dyDescent="0.2">
      <c r="A10920" t="s">
        <v>29621</v>
      </c>
      <c r="B10920" t="s">
        <v>33</v>
      </c>
      <c r="C10920" t="s">
        <v>29622</v>
      </c>
      <c r="D10920" s="1">
        <v>43565</v>
      </c>
      <c r="E10920" s="1">
        <v>44560</v>
      </c>
      <c r="F10920" t="s">
        <v>19</v>
      </c>
      <c r="I10920">
        <v>100</v>
      </c>
      <c r="J10920">
        <v>0</v>
      </c>
      <c r="K10920">
        <v>0</v>
      </c>
      <c r="L10920">
        <v>2506</v>
      </c>
      <c r="M10920">
        <v>2506</v>
      </c>
      <c r="N10920" t="s">
        <v>20</v>
      </c>
      <c r="O10920" t="s">
        <v>21</v>
      </c>
      <c r="P10920" t="s">
        <v>28</v>
      </c>
      <c r="Q10920" t="s">
        <v>33773</v>
      </c>
      <c r="R10920" s="9" t="s">
        <v>33783</v>
      </c>
      <c r="S10920" t="s">
        <v>32628</v>
      </c>
      <c r="T10920" t="s">
        <v>34362</v>
      </c>
      <c r="U10920" t="s">
        <v>32650</v>
      </c>
      <c r="V10920" t="s">
        <v>35063</v>
      </c>
      <c r="W10920">
        <v>500</v>
      </c>
      <c r="X10920">
        <v>2</v>
      </c>
      <c r="Y10920">
        <v>1</v>
      </c>
      <c r="Z10920">
        <v>1000</v>
      </c>
      <c r="AA10920">
        <v>8.5</v>
      </c>
      <c r="AC10920">
        <v>4</v>
      </c>
      <c r="AD10920" t="str">
        <f t="shared" si="1683"/>
        <v/>
      </c>
      <c r="AE10920" t="str">
        <f t="shared" si="1686"/>
        <v/>
      </c>
      <c r="AF10920" t="str">
        <f t="shared" si="1684"/>
        <v/>
      </c>
      <c r="AG10920">
        <f t="shared" si="1685"/>
        <v>4</v>
      </c>
      <c r="AH10920">
        <f t="shared" si="1687"/>
        <v>11.2</v>
      </c>
      <c r="AI10920">
        <v>0.14499999999999999</v>
      </c>
      <c r="AJ10920">
        <f t="shared" si="1688"/>
        <v>1.6239999999999999</v>
      </c>
      <c r="AK10920" t="str">
        <f t="shared" si="1689"/>
        <v/>
      </c>
      <c r="AL10920" t="str">
        <f t="shared" si="1680"/>
        <v/>
      </c>
      <c r="AM10920" t="s">
        <v>34862</v>
      </c>
    </row>
    <row r="10921" spans="1:39" x14ac:dyDescent="0.2">
      <c r="A10921" t="s">
        <v>29623</v>
      </c>
      <c r="B10921" t="s">
        <v>33</v>
      </c>
      <c r="C10921" t="s">
        <v>29624</v>
      </c>
      <c r="D10921" s="1">
        <v>43565</v>
      </c>
      <c r="E10921" s="1">
        <v>44560</v>
      </c>
      <c r="F10921" t="s">
        <v>19</v>
      </c>
      <c r="I10921">
        <v>100</v>
      </c>
      <c r="J10921">
        <v>0</v>
      </c>
      <c r="K10921">
        <v>0</v>
      </c>
      <c r="L10921">
        <v>2550</v>
      </c>
      <c r="M10921">
        <v>2550</v>
      </c>
      <c r="N10921" t="s">
        <v>20</v>
      </c>
      <c r="O10921" t="s">
        <v>21</v>
      </c>
      <c r="P10921" t="s">
        <v>28</v>
      </c>
      <c r="Q10921" t="s">
        <v>33773</v>
      </c>
      <c r="R10921" s="9" t="s">
        <v>33783</v>
      </c>
      <c r="S10921" t="s">
        <v>32628</v>
      </c>
      <c r="T10921" t="s">
        <v>34349</v>
      </c>
      <c r="U10921" t="s">
        <v>32650</v>
      </c>
      <c r="V10921" t="s">
        <v>35063</v>
      </c>
      <c r="W10921">
        <v>510</v>
      </c>
      <c r="X10921">
        <v>2</v>
      </c>
      <c r="Y10921">
        <v>1</v>
      </c>
      <c r="Z10921">
        <v>1020</v>
      </c>
      <c r="AA10921">
        <v>8.5</v>
      </c>
      <c r="AC10921">
        <v>4</v>
      </c>
      <c r="AD10921" t="str">
        <f t="shared" si="1683"/>
        <v/>
      </c>
      <c r="AE10921" t="str">
        <f t="shared" si="1686"/>
        <v/>
      </c>
      <c r="AF10921" t="str">
        <f t="shared" si="1684"/>
        <v/>
      </c>
      <c r="AG10921">
        <f t="shared" si="1685"/>
        <v>4</v>
      </c>
      <c r="AH10921">
        <f t="shared" si="1687"/>
        <v>11.2</v>
      </c>
      <c r="AI10921">
        <v>0.14499999999999999</v>
      </c>
      <c r="AJ10921">
        <f t="shared" si="1688"/>
        <v>1.6239999999999999</v>
      </c>
      <c r="AK10921" t="str">
        <f t="shared" si="1689"/>
        <v/>
      </c>
      <c r="AL10921" t="str">
        <f t="shared" si="1680"/>
        <v/>
      </c>
      <c r="AM10921" t="s">
        <v>34862</v>
      </c>
    </row>
    <row r="10922" spans="1:39" x14ac:dyDescent="0.2">
      <c r="A10922" t="s">
        <v>29625</v>
      </c>
      <c r="B10922" t="s">
        <v>33</v>
      </c>
      <c r="C10922" t="s">
        <v>29626</v>
      </c>
      <c r="D10922" s="1">
        <v>43565</v>
      </c>
      <c r="E10922" s="1">
        <v>44560</v>
      </c>
      <c r="F10922" t="s">
        <v>19</v>
      </c>
      <c r="I10922">
        <v>100</v>
      </c>
      <c r="J10922">
        <v>0</v>
      </c>
      <c r="K10922">
        <v>0</v>
      </c>
      <c r="L10922">
        <v>1802</v>
      </c>
      <c r="M10922">
        <v>1802</v>
      </c>
      <c r="N10922" t="s">
        <v>20</v>
      </c>
      <c r="O10922" t="s">
        <v>21</v>
      </c>
      <c r="P10922" t="s">
        <v>28</v>
      </c>
      <c r="Q10922" t="s">
        <v>33793</v>
      </c>
      <c r="R10922" s="9" t="s">
        <v>33783</v>
      </c>
      <c r="S10922" t="s">
        <v>32628</v>
      </c>
      <c r="T10922" t="s">
        <v>34368</v>
      </c>
      <c r="U10922" t="s">
        <v>32656</v>
      </c>
      <c r="V10922" t="s">
        <v>35063</v>
      </c>
      <c r="W10922">
        <v>450</v>
      </c>
      <c r="X10922">
        <v>2</v>
      </c>
      <c r="Y10922" t="s">
        <v>32654</v>
      </c>
      <c r="Z10922">
        <v>900</v>
      </c>
      <c r="AA10922">
        <v>8.5</v>
      </c>
      <c r="AC10922">
        <v>2</v>
      </c>
      <c r="AD10922" t="str">
        <f t="shared" si="1683"/>
        <v/>
      </c>
      <c r="AE10922" t="str">
        <f t="shared" si="1686"/>
        <v/>
      </c>
      <c r="AF10922" t="str">
        <f t="shared" si="1684"/>
        <v/>
      </c>
      <c r="AG10922">
        <f t="shared" si="1685"/>
        <v>2</v>
      </c>
      <c r="AH10922">
        <f t="shared" si="1687"/>
        <v>5.6</v>
      </c>
      <c r="AI10922">
        <v>0.14499999999999999</v>
      </c>
      <c r="AJ10922">
        <f t="shared" si="1688"/>
        <v>0.81199999999999994</v>
      </c>
      <c r="AK10922" t="str">
        <f t="shared" si="1689"/>
        <v/>
      </c>
      <c r="AL10922" t="str">
        <f t="shared" ref="AL10922:AL10985" si="1690">IF(COUNTBLANK(AK10922),"",AK10922*AI10922)</f>
        <v/>
      </c>
      <c r="AM10922" t="s">
        <v>34863</v>
      </c>
    </row>
    <row r="10923" spans="1:39" x14ac:dyDescent="0.2">
      <c r="A10923" t="s">
        <v>29645</v>
      </c>
      <c r="B10923" t="s">
        <v>33</v>
      </c>
      <c r="C10923" t="s">
        <v>29646</v>
      </c>
      <c r="D10923" s="1">
        <v>43565</v>
      </c>
      <c r="E10923" s="1">
        <v>44560</v>
      </c>
      <c r="F10923" t="s">
        <v>26</v>
      </c>
      <c r="I10923">
        <v>100</v>
      </c>
      <c r="J10923">
        <v>0</v>
      </c>
      <c r="K10923">
        <v>0</v>
      </c>
      <c r="L10923">
        <v>6330</v>
      </c>
      <c r="M10923">
        <v>6330</v>
      </c>
      <c r="N10923" t="s">
        <v>20</v>
      </c>
      <c r="O10923" t="s">
        <v>29647</v>
      </c>
      <c r="P10923" t="s">
        <v>28</v>
      </c>
      <c r="Q10923" t="s">
        <v>34233</v>
      </c>
      <c r="R10923" t="s">
        <v>34233</v>
      </c>
      <c r="S10923" t="s">
        <v>34233</v>
      </c>
      <c r="T10923" t="s">
        <v>34233</v>
      </c>
      <c r="V10923" t="s">
        <v>35063</v>
      </c>
      <c r="AD10923" t="str">
        <f t="shared" si="1683"/>
        <v/>
      </c>
      <c r="AE10923" t="str">
        <f t="shared" si="1686"/>
        <v/>
      </c>
      <c r="AF10923" t="str">
        <f t="shared" si="1684"/>
        <v/>
      </c>
      <c r="AG10923" t="str">
        <f t="shared" si="1685"/>
        <v/>
      </c>
      <c r="AH10923" t="str">
        <f t="shared" si="1687"/>
        <v/>
      </c>
      <c r="AI10923">
        <v>0.14499999999999999</v>
      </c>
      <c r="AJ10923" t="str">
        <f t="shared" si="1688"/>
        <v/>
      </c>
      <c r="AK10923" t="str">
        <f t="shared" si="1689"/>
        <v/>
      </c>
      <c r="AL10923" t="str">
        <f t="shared" si="1690"/>
        <v/>
      </c>
    </row>
    <row r="10924" spans="1:39" x14ac:dyDescent="0.2">
      <c r="A10924" t="s">
        <v>31975</v>
      </c>
      <c r="B10924" t="s">
        <v>33</v>
      </c>
      <c r="C10924" t="s">
        <v>31976</v>
      </c>
      <c r="D10924" s="1">
        <v>44203</v>
      </c>
      <c r="E10924" s="1">
        <v>44560</v>
      </c>
      <c r="F10924" t="s">
        <v>26</v>
      </c>
      <c r="I10924">
        <v>100</v>
      </c>
      <c r="J10924">
        <v>0</v>
      </c>
      <c r="K10924">
        <v>0</v>
      </c>
      <c r="L10924">
        <v>415</v>
      </c>
      <c r="M10924">
        <v>415</v>
      </c>
      <c r="N10924" t="s">
        <v>20</v>
      </c>
      <c r="O10924" t="s">
        <v>31977</v>
      </c>
      <c r="P10924" t="s">
        <v>28</v>
      </c>
      <c r="Q10924" t="s">
        <v>34233</v>
      </c>
      <c r="R10924" t="s">
        <v>34233</v>
      </c>
      <c r="S10924" t="s">
        <v>34233</v>
      </c>
      <c r="T10924" t="s">
        <v>34233</v>
      </c>
      <c r="AD10924" t="str">
        <f t="shared" si="1683"/>
        <v/>
      </c>
      <c r="AE10924" t="str">
        <f t="shared" si="1686"/>
        <v/>
      </c>
      <c r="AF10924" t="str">
        <f t="shared" si="1684"/>
        <v/>
      </c>
      <c r="AG10924" t="str">
        <f t="shared" si="1685"/>
        <v/>
      </c>
      <c r="AH10924" t="str">
        <f t="shared" si="1687"/>
        <v/>
      </c>
      <c r="AI10924">
        <v>0.14499999999999999</v>
      </c>
      <c r="AJ10924" t="str">
        <f t="shared" si="1688"/>
        <v/>
      </c>
      <c r="AK10924" t="str">
        <f t="shared" si="1689"/>
        <v/>
      </c>
      <c r="AL10924" t="str">
        <f t="shared" si="1690"/>
        <v/>
      </c>
    </row>
    <row r="10925" spans="1:39" x14ac:dyDescent="0.2">
      <c r="A10925" t="s">
        <v>29648</v>
      </c>
      <c r="B10925" t="s">
        <v>33</v>
      </c>
      <c r="C10925" t="s">
        <v>29649</v>
      </c>
      <c r="D10925" s="1">
        <v>43565</v>
      </c>
      <c r="E10925" s="1">
        <v>44560</v>
      </c>
      <c r="F10925" t="s">
        <v>26</v>
      </c>
      <c r="I10925">
        <v>100</v>
      </c>
      <c r="J10925">
        <v>0</v>
      </c>
      <c r="K10925">
        <v>0</v>
      </c>
      <c r="L10925">
        <v>531</v>
      </c>
      <c r="M10925">
        <v>531</v>
      </c>
      <c r="N10925" t="s">
        <v>20</v>
      </c>
      <c r="O10925" t="s">
        <v>29650</v>
      </c>
      <c r="P10925" t="s">
        <v>28</v>
      </c>
      <c r="Q10925" t="s">
        <v>34233</v>
      </c>
      <c r="R10925" t="s">
        <v>34233</v>
      </c>
      <c r="S10925" t="s">
        <v>34233</v>
      </c>
      <c r="T10925" t="s">
        <v>34233</v>
      </c>
      <c r="V10925" t="s">
        <v>35063</v>
      </c>
      <c r="AD10925" t="str">
        <f t="shared" si="1683"/>
        <v/>
      </c>
      <c r="AE10925" t="str">
        <f t="shared" si="1686"/>
        <v/>
      </c>
      <c r="AF10925" t="str">
        <f t="shared" si="1684"/>
        <v/>
      </c>
      <c r="AG10925" t="str">
        <f t="shared" si="1685"/>
        <v/>
      </c>
      <c r="AH10925" t="str">
        <f t="shared" si="1687"/>
        <v/>
      </c>
      <c r="AI10925">
        <v>0.14499999999999999</v>
      </c>
      <c r="AJ10925" t="str">
        <f t="shared" si="1688"/>
        <v/>
      </c>
      <c r="AK10925" t="str">
        <f t="shared" si="1689"/>
        <v/>
      </c>
      <c r="AL10925" t="str">
        <f t="shared" si="1690"/>
        <v/>
      </c>
    </row>
    <row r="10926" spans="1:39" x14ac:dyDescent="0.2">
      <c r="A10926" t="s">
        <v>29600</v>
      </c>
      <c r="B10926" t="s">
        <v>33</v>
      </c>
      <c r="C10926" t="s">
        <v>29601</v>
      </c>
      <c r="D10926" s="1">
        <v>43565</v>
      </c>
      <c r="E10926" s="1">
        <v>44560</v>
      </c>
      <c r="F10926" t="s">
        <v>26</v>
      </c>
      <c r="I10926">
        <v>100</v>
      </c>
      <c r="J10926">
        <v>0</v>
      </c>
      <c r="K10926">
        <v>0</v>
      </c>
      <c r="L10926">
        <v>262</v>
      </c>
      <c r="M10926">
        <v>262</v>
      </c>
      <c r="N10926" t="s">
        <v>20</v>
      </c>
      <c r="O10926" t="s">
        <v>29602</v>
      </c>
      <c r="P10926" t="s">
        <v>28</v>
      </c>
      <c r="Q10926" t="s">
        <v>34233</v>
      </c>
      <c r="R10926" t="s">
        <v>34233</v>
      </c>
      <c r="S10926" t="s">
        <v>34233</v>
      </c>
      <c r="T10926" t="s">
        <v>34233</v>
      </c>
      <c r="V10926" t="s">
        <v>35063</v>
      </c>
      <c r="AD10926" t="str">
        <f t="shared" si="1683"/>
        <v/>
      </c>
      <c r="AE10926" t="str">
        <f t="shared" si="1686"/>
        <v/>
      </c>
      <c r="AF10926" t="str">
        <f t="shared" si="1684"/>
        <v/>
      </c>
      <c r="AG10926" t="str">
        <f t="shared" si="1685"/>
        <v/>
      </c>
      <c r="AH10926" t="str">
        <f t="shared" si="1687"/>
        <v/>
      </c>
      <c r="AI10926">
        <v>0.14499999999999999</v>
      </c>
      <c r="AJ10926" t="str">
        <f t="shared" si="1688"/>
        <v/>
      </c>
      <c r="AK10926" t="str">
        <f t="shared" si="1689"/>
        <v/>
      </c>
      <c r="AL10926" t="str">
        <f t="shared" si="1690"/>
        <v/>
      </c>
    </row>
    <row r="10927" spans="1:39" x14ac:dyDescent="0.2">
      <c r="A10927" t="s">
        <v>24083</v>
      </c>
      <c r="B10927" t="s">
        <v>33</v>
      </c>
      <c r="C10927" t="s">
        <v>24084</v>
      </c>
      <c r="D10927" s="1">
        <v>43731</v>
      </c>
      <c r="E10927" s="1">
        <v>44546</v>
      </c>
      <c r="F10927" t="s">
        <v>26</v>
      </c>
      <c r="I10927">
        <v>100</v>
      </c>
      <c r="J10927">
        <v>0</v>
      </c>
      <c r="K10927">
        <v>0</v>
      </c>
      <c r="L10927">
        <v>1841</v>
      </c>
      <c r="M10927">
        <v>1841</v>
      </c>
      <c r="N10927" t="s">
        <v>20</v>
      </c>
      <c r="O10927" t="s">
        <v>24085</v>
      </c>
      <c r="P10927" t="s">
        <v>44</v>
      </c>
      <c r="Q10927" t="s">
        <v>34233</v>
      </c>
      <c r="R10927" t="s">
        <v>34233</v>
      </c>
      <c r="S10927" t="s">
        <v>34233</v>
      </c>
      <c r="T10927" t="s">
        <v>34233</v>
      </c>
      <c r="AD10927" t="str">
        <f t="shared" si="1683"/>
        <v/>
      </c>
      <c r="AE10927" t="str">
        <f t="shared" si="1686"/>
        <v/>
      </c>
      <c r="AF10927" t="str">
        <f t="shared" si="1684"/>
        <v/>
      </c>
      <c r="AG10927" t="str">
        <f t="shared" si="1685"/>
        <v/>
      </c>
      <c r="AH10927" t="str">
        <f t="shared" si="1687"/>
        <v/>
      </c>
      <c r="AI10927">
        <v>0.14499999999999999</v>
      </c>
      <c r="AJ10927" t="str">
        <f t="shared" si="1688"/>
        <v/>
      </c>
      <c r="AK10927" t="str">
        <f t="shared" si="1689"/>
        <v/>
      </c>
      <c r="AL10927" t="str">
        <f t="shared" si="1690"/>
        <v/>
      </c>
    </row>
    <row r="10928" spans="1:39" x14ac:dyDescent="0.2">
      <c r="A10928" t="s">
        <v>29714</v>
      </c>
      <c r="B10928" t="s">
        <v>33</v>
      </c>
      <c r="C10928" t="s">
        <v>29715</v>
      </c>
      <c r="D10928" s="1">
        <v>43731</v>
      </c>
      <c r="E10928" s="1">
        <v>44560</v>
      </c>
      <c r="F10928" t="s">
        <v>26</v>
      </c>
      <c r="I10928">
        <v>100</v>
      </c>
      <c r="J10928">
        <v>0</v>
      </c>
      <c r="K10928">
        <v>0</v>
      </c>
      <c r="L10928">
        <v>946</v>
      </c>
      <c r="M10928">
        <v>946</v>
      </c>
      <c r="N10928" t="s">
        <v>20</v>
      </c>
      <c r="O10928" t="s">
        <v>29716</v>
      </c>
      <c r="P10928" t="s">
        <v>44</v>
      </c>
      <c r="Q10928" t="s">
        <v>34233</v>
      </c>
      <c r="R10928" t="s">
        <v>34233</v>
      </c>
      <c r="S10928" t="s">
        <v>34233</v>
      </c>
      <c r="T10928" t="s">
        <v>34233</v>
      </c>
      <c r="AD10928" t="str">
        <f t="shared" si="1683"/>
        <v/>
      </c>
      <c r="AE10928" t="str">
        <f t="shared" si="1686"/>
        <v/>
      </c>
      <c r="AF10928" t="str">
        <f t="shared" si="1684"/>
        <v/>
      </c>
      <c r="AG10928" t="str">
        <f t="shared" si="1685"/>
        <v/>
      </c>
      <c r="AH10928" t="str">
        <f t="shared" si="1687"/>
        <v/>
      </c>
      <c r="AI10928">
        <v>0.14499999999999999</v>
      </c>
      <c r="AJ10928" t="str">
        <f t="shared" si="1688"/>
        <v/>
      </c>
      <c r="AK10928" t="str">
        <f t="shared" si="1689"/>
        <v/>
      </c>
      <c r="AL10928" t="str">
        <f t="shared" si="1690"/>
        <v/>
      </c>
    </row>
    <row r="10929" spans="1:38" x14ac:dyDescent="0.2">
      <c r="A10929" t="s">
        <v>32167</v>
      </c>
      <c r="B10929" t="s">
        <v>33</v>
      </c>
      <c r="C10929" t="s">
        <v>32168</v>
      </c>
      <c r="D10929" s="1">
        <v>44531</v>
      </c>
      <c r="E10929" s="1">
        <v>44531</v>
      </c>
      <c r="F10929" t="s">
        <v>889</v>
      </c>
      <c r="I10929">
        <v>100</v>
      </c>
      <c r="J10929">
        <v>0</v>
      </c>
      <c r="K10929">
        <v>0</v>
      </c>
      <c r="L10929">
        <v>743</v>
      </c>
      <c r="M10929">
        <v>743</v>
      </c>
      <c r="N10929" t="s">
        <v>20</v>
      </c>
      <c r="O10929" t="s">
        <v>32169</v>
      </c>
      <c r="P10929" t="s">
        <v>44</v>
      </c>
      <c r="Q10929" t="s">
        <v>34233</v>
      </c>
      <c r="R10929" t="s">
        <v>34233</v>
      </c>
      <c r="S10929" t="s">
        <v>33942</v>
      </c>
      <c r="T10929" t="s">
        <v>34233</v>
      </c>
      <c r="AD10929" t="str">
        <f t="shared" si="1683"/>
        <v/>
      </c>
      <c r="AE10929" t="str">
        <f t="shared" si="1686"/>
        <v/>
      </c>
      <c r="AF10929" t="str">
        <f t="shared" si="1684"/>
        <v/>
      </c>
      <c r="AG10929" t="str">
        <f t="shared" ref="AG10929:AG10959" si="1691">IF((S10929&lt;&gt;"tühi")*(AC10929&lt;&gt;""),AC10929,"")</f>
        <v/>
      </c>
      <c r="AH10929" t="str">
        <f t="shared" si="1687"/>
        <v/>
      </c>
      <c r="AI10929">
        <v>0.14499999999999999</v>
      </c>
      <c r="AJ10929" t="str">
        <f t="shared" si="1688"/>
        <v/>
      </c>
      <c r="AK10929" t="str">
        <f t="shared" si="1689"/>
        <v/>
      </c>
      <c r="AL10929" t="str">
        <f t="shared" si="1690"/>
        <v/>
      </c>
    </row>
    <row r="10930" spans="1:38" x14ac:dyDescent="0.2">
      <c r="A10930" t="s">
        <v>23510</v>
      </c>
      <c r="B10930" t="s">
        <v>33</v>
      </c>
      <c r="C10930" t="s">
        <v>23511</v>
      </c>
      <c r="D10930" s="1">
        <v>39050</v>
      </c>
      <c r="E10930" s="1">
        <v>43456</v>
      </c>
      <c r="F10930" t="s">
        <v>889</v>
      </c>
      <c r="I10930">
        <v>100</v>
      </c>
      <c r="J10930">
        <v>0</v>
      </c>
      <c r="K10930">
        <v>0</v>
      </c>
      <c r="L10930">
        <v>1979</v>
      </c>
      <c r="M10930">
        <v>1979</v>
      </c>
      <c r="N10930" t="s">
        <v>20</v>
      </c>
      <c r="O10930" t="s">
        <v>23512</v>
      </c>
      <c r="P10930" t="s">
        <v>44</v>
      </c>
      <c r="Q10930" t="s">
        <v>34233</v>
      </c>
      <c r="R10930" t="s">
        <v>34233</v>
      </c>
      <c r="S10930" t="s">
        <v>33942</v>
      </c>
      <c r="T10930" t="s">
        <v>34233</v>
      </c>
      <c r="V10930" t="s">
        <v>32687</v>
      </c>
      <c r="AD10930" t="str">
        <f t="shared" si="1683"/>
        <v/>
      </c>
      <c r="AE10930" t="str">
        <f t="shared" si="1686"/>
        <v/>
      </c>
      <c r="AF10930" t="str">
        <f t="shared" si="1684"/>
        <v/>
      </c>
      <c r="AG10930" t="str">
        <f t="shared" si="1691"/>
        <v/>
      </c>
      <c r="AH10930" t="str">
        <f t="shared" si="1687"/>
        <v/>
      </c>
      <c r="AI10930">
        <v>0.14499999999999999</v>
      </c>
      <c r="AJ10930" t="str">
        <f t="shared" si="1688"/>
        <v/>
      </c>
      <c r="AK10930" t="str">
        <f t="shared" si="1689"/>
        <v/>
      </c>
      <c r="AL10930" t="str">
        <f t="shared" si="1690"/>
        <v/>
      </c>
    </row>
    <row r="10931" spans="1:38" x14ac:dyDescent="0.2">
      <c r="A10931" t="s">
        <v>24245</v>
      </c>
      <c r="B10931" t="s">
        <v>33</v>
      </c>
      <c r="C10931" t="s">
        <v>24246</v>
      </c>
      <c r="D10931" s="1">
        <v>39463</v>
      </c>
      <c r="E10931" s="1">
        <v>43456</v>
      </c>
      <c r="F10931" t="s">
        <v>39</v>
      </c>
      <c r="I10931">
        <v>100</v>
      </c>
      <c r="J10931">
        <v>0</v>
      </c>
      <c r="K10931">
        <v>0</v>
      </c>
      <c r="L10931">
        <v>700</v>
      </c>
      <c r="M10931">
        <v>700</v>
      </c>
      <c r="N10931" t="s">
        <v>20</v>
      </c>
      <c r="O10931" t="s">
        <v>24247</v>
      </c>
      <c r="P10931" t="s">
        <v>28</v>
      </c>
      <c r="Q10931" t="s">
        <v>34233</v>
      </c>
      <c r="R10931" t="s">
        <v>34233</v>
      </c>
      <c r="S10931" t="s">
        <v>33942</v>
      </c>
      <c r="T10931" t="s">
        <v>34233</v>
      </c>
      <c r="AD10931" t="str">
        <f t="shared" si="1683"/>
        <v/>
      </c>
      <c r="AE10931" t="str">
        <f t="shared" si="1686"/>
        <v/>
      </c>
      <c r="AF10931" t="str">
        <f t="shared" si="1684"/>
        <v/>
      </c>
      <c r="AG10931" t="str">
        <f t="shared" si="1691"/>
        <v/>
      </c>
      <c r="AH10931" t="str">
        <f t="shared" si="1687"/>
        <v/>
      </c>
      <c r="AI10931">
        <v>0.14499999999999999</v>
      </c>
      <c r="AJ10931" t="str">
        <f t="shared" si="1688"/>
        <v/>
      </c>
      <c r="AK10931" t="str">
        <f t="shared" si="1689"/>
        <v/>
      </c>
      <c r="AL10931" t="str">
        <f t="shared" si="1690"/>
        <v/>
      </c>
    </row>
    <row r="10932" spans="1:38" x14ac:dyDescent="0.2">
      <c r="A10932" t="s">
        <v>27560</v>
      </c>
      <c r="B10932" t="s">
        <v>33</v>
      </c>
      <c r="C10932" t="s">
        <v>27561</v>
      </c>
      <c r="D10932" s="1">
        <v>42012</v>
      </c>
      <c r="E10932" s="1">
        <v>43951</v>
      </c>
      <c r="F10932" t="s">
        <v>39</v>
      </c>
      <c r="I10932">
        <v>100</v>
      </c>
      <c r="J10932">
        <v>0</v>
      </c>
      <c r="K10932">
        <v>0</v>
      </c>
      <c r="L10932">
        <v>8696</v>
      </c>
      <c r="M10932">
        <v>8696</v>
      </c>
      <c r="N10932" t="s">
        <v>20</v>
      </c>
      <c r="O10932" t="s">
        <v>27562</v>
      </c>
      <c r="P10932" t="s">
        <v>28</v>
      </c>
      <c r="Q10932" t="s">
        <v>34233</v>
      </c>
      <c r="R10932" t="s">
        <v>34233</v>
      </c>
      <c r="S10932" t="s">
        <v>33942</v>
      </c>
      <c r="T10932" t="s">
        <v>34233</v>
      </c>
      <c r="AD10932" t="str">
        <f t="shared" si="1683"/>
        <v/>
      </c>
      <c r="AE10932" t="str">
        <f t="shared" si="1686"/>
        <v/>
      </c>
      <c r="AF10932" t="str">
        <f t="shared" si="1684"/>
        <v/>
      </c>
      <c r="AG10932" t="str">
        <f t="shared" si="1691"/>
        <v/>
      </c>
      <c r="AH10932" t="str">
        <f t="shared" si="1687"/>
        <v/>
      </c>
      <c r="AI10932">
        <v>0.14499999999999999</v>
      </c>
      <c r="AJ10932" t="str">
        <f t="shared" si="1688"/>
        <v/>
      </c>
      <c r="AK10932" t="str">
        <f t="shared" si="1689"/>
        <v/>
      </c>
      <c r="AL10932" t="str">
        <f t="shared" si="1690"/>
        <v/>
      </c>
    </row>
    <row r="10933" spans="1:38" x14ac:dyDescent="0.2">
      <c r="A10933" t="s">
        <v>31090</v>
      </c>
      <c r="B10933" t="s">
        <v>6051</v>
      </c>
      <c r="C10933" t="s">
        <v>31091</v>
      </c>
      <c r="D10933" s="1">
        <v>43859</v>
      </c>
      <c r="E10933" s="1">
        <v>43861</v>
      </c>
      <c r="F10933" t="s">
        <v>39</v>
      </c>
      <c r="I10933">
        <v>100</v>
      </c>
      <c r="J10933">
        <v>0</v>
      </c>
      <c r="K10933">
        <v>0</v>
      </c>
      <c r="L10933">
        <v>5416</v>
      </c>
      <c r="M10933">
        <v>5416</v>
      </c>
      <c r="N10933" t="s">
        <v>20</v>
      </c>
      <c r="O10933" t="s">
        <v>31092</v>
      </c>
      <c r="P10933" t="s">
        <v>2356</v>
      </c>
      <c r="S10933" t="s">
        <v>33942</v>
      </c>
      <c r="T10933" t="s">
        <v>34233</v>
      </c>
      <c r="AD10933" t="str">
        <f t="shared" si="1683"/>
        <v/>
      </c>
      <c r="AE10933" t="str">
        <f t="shared" si="1686"/>
        <v/>
      </c>
      <c r="AF10933" t="str">
        <f t="shared" si="1684"/>
        <v/>
      </c>
      <c r="AG10933" t="str">
        <f t="shared" si="1691"/>
        <v/>
      </c>
      <c r="AH10933" t="str">
        <f t="shared" ref="AH10933:AH10950" si="1692">IF(AG10933="","",AG10933*2.7)</f>
        <v/>
      </c>
      <c r="AI10933">
        <v>0.11</v>
      </c>
      <c r="AJ10933" t="str">
        <f t="shared" si="1688"/>
        <v/>
      </c>
      <c r="AK10933" t="str">
        <f t="shared" ref="AK10933:AK10960" si="1693">IF(AE10933="","",AE10933*2.7)</f>
        <v/>
      </c>
      <c r="AL10933" t="str">
        <f t="shared" si="1690"/>
        <v/>
      </c>
    </row>
    <row r="10934" spans="1:38" x14ac:dyDescent="0.2">
      <c r="A10934" t="s">
        <v>23224</v>
      </c>
      <c r="B10934" t="s">
        <v>6051</v>
      </c>
      <c r="C10934" t="s">
        <v>23225</v>
      </c>
      <c r="D10934" s="1">
        <v>38973</v>
      </c>
      <c r="E10934" s="1">
        <v>43456</v>
      </c>
      <c r="F10934" t="s">
        <v>470</v>
      </c>
      <c r="I10934">
        <v>100</v>
      </c>
      <c r="J10934">
        <v>0</v>
      </c>
      <c r="K10934">
        <v>0</v>
      </c>
      <c r="L10934">
        <v>3588</v>
      </c>
      <c r="M10934">
        <v>3588</v>
      </c>
      <c r="N10934" t="s">
        <v>20</v>
      </c>
      <c r="O10934" t="s">
        <v>23226</v>
      </c>
      <c r="P10934" t="s">
        <v>28</v>
      </c>
      <c r="S10934" t="s">
        <v>32627</v>
      </c>
      <c r="T10934" t="s">
        <v>23225</v>
      </c>
      <c r="AD10934" t="str">
        <f t="shared" si="1683"/>
        <v/>
      </c>
      <c r="AE10934" t="str">
        <f t="shared" si="1686"/>
        <v/>
      </c>
      <c r="AF10934" t="str">
        <f t="shared" si="1684"/>
        <v/>
      </c>
      <c r="AG10934" t="str">
        <f t="shared" si="1691"/>
        <v/>
      </c>
      <c r="AH10934" t="str">
        <f t="shared" si="1692"/>
        <v/>
      </c>
      <c r="AI10934">
        <v>0.11</v>
      </c>
      <c r="AJ10934" t="str">
        <f t="shared" si="1688"/>
        <v/>
      </c>
      <c r="AK10934" t="str">
        <f t="shared" si="1693"/>
        <v/>
      </c>
      <c r="AL10934" t="str">
        <f t="shared" si="1690"/>
        <v/>
      </c>
    </row>
    <row r="10935" spans="1:38" x14ac:dyDescent="0.2">
      <c r="A10935" t="s">
        <v>23172</v>
      </c>
      <c r="B10935" t="s">
        <v>6051</v>
      </c>
      <c r="C10935" t="s">
        <v>23173</v>
      </c>
      <c r="D10935" s="1">
        <v>38975</v>
      </c>
      <c r="E10935" s="1">
        <v>43456</v>
      </c>
      <c r="F10935" t="s">
        <v>470</v>
      </c>
      <c r="I10935">
        <v>100</v>
      </c>
      <c r="J10935">
        <v>0</v>
      </c>
      <c r="K10935">
        <v>0</v>
      </c>
      <c r="L10935">
        <v>3474</v>
      </c>
      <c r="M10935">
        <v>3474</v>
      </c>
      <c r="N10935" t="s">
        <v>20</v>
      </c>
      <c r="O10935" t="s">
        <v>23174</v>
      </c>
      <c r="P10935" t="s">
        <v>28</v>
      </c>
      <c r="S10935" t="s">
        <v>33942</v>
      </c>
      <c r="T10935" t="s">
        <v>34233</v>
      </c>
      <c r="AD10935" t="str">
        <f t="shared" si="1683"/>
        <v/>
      </c>
      <c r="AE10935" t="str">
        <f t="shared" si="1686"/>
        <v/>
      </c>
      <c r="AF10935" t="str">
        <f t="shared" si="1684"/>
        <v/>
      </c>
      <c r="AG10935" t="str">
        <f t="shared" si="1691"/>
        <v/>
      </c>
      <c r="AH10935" t="str">
        <f t="shared" si="1692"/>
        <v/>
      </c>
      <c r="AI10935">
        <v>0.11</v>
      </c>
      <c r="AJ10935" t="str">
        <f t="shared" si="1688"/>
        <v/>
      </c>
      <c r="AK10935" t="str">
        <f t="shared" si="1693"/>
        <v/>
      </c>
      <c r="AL10935" t="str">
        <f t="shared" si="1690"/>
        <v/>
      </c>
    </row>
    <row r="10936" spans="1:38" x14ac:dyDescent="0.2">
      <c r="A10936" t="s">
        <v>23160</v>
      </c>
      <c r="B10936" t="s">
        <v>6051</v>
      </c>
      <c r="C10936" t="s">
        <v>23161</v>
      </c>
      <c r="D10936" s="1">
        <v>38975</v>
      </c>
      <c r="E10936" s="1">
        <v>44546</v>
      </c>
      <c r="F10936" t="s">
        <v>470</v>
      </c>
      <c r="I10936">
        <v>100</v>
      </c>
      <c r="J10936">
        <v>0</v>
      </c>
      <c r="K10936">
        <v>0</v>
      </c>
      <c r="L10936">
        <v>5625</v>
      </c>
      <c r="M10936">
        <v>5625</v>
      </c>
      <c r="N10936" t="s">
        <v>20</v>
      </c>
      <c r="O10936" t="s">
        <v>23162</v>
      </c>
      <c r="P10936" t="s">
        <v>28</v>
      </c>
      <c r="S10936" t="s">
        <v>32627</v>
      </c>
      <c r="T10936" t="s">
        <v>23161</v>
      </c>
      <c r="AD10936" t="str">
        <f t="shared" si="1683"/>
        <v/>
      </c>
      <c r="AE10936" t="str">
        <f t="shared" si="1686"/>
        <v/>
      </c>
      <c r="AF10936" t="str">
        <f t="shared" si="1684"/>
        <v/>
      </c>
      <c r="AG10936" t="str">
        <f t="shared" si="1691"/>
        <v/>
      </c>
      <c r="AH10936" t="str">
        <f t="shared" si="1692"/>
        <v/>
      </c>
      <c r="AI10936">
        <v>0.11</v>
      </c>
      <c r="AJ10936" t="str">
        <f t="shared" si="1688"/>
        <v/>
      </c>
      <c r="AK10936" t="str">
        <f t="shared" si="1693"/>
        <v/>
      </c>
      <c r="AL10936" t="str">
        <f t="shared" si="1690"/>
        <v/>
      </c>
    </row>
    <row r="10937" spans="1:38" x14ac:dyDescent="0.2">
      <c r="A10937" t="s">
        <v>23163</v>
      </c>
      <c r="B10937" t="s">
        <v>6051</v>
      </c>
      <c r="C10937" t="s">
        <v>23164</v>
      </c>
      <c r="D10937" s="1">
        <v>38975</v>
      </c>
      <c r="E10937" s="1">
        <v>43456</v>
      </c>
      <c r="F10937" t="s">
        <v>470</v>
      </c>
      <c r="I10937">
        <v>100</v>
      </c>
      <c r="J10937">
        <v>0</v>
      </c>
      <c r="K10937">
        <v>0</v>
      </c>
      <c r="L10937">
        <v>2172</v>
      </c>
      <c r="M10937">
        <v>2172</v>
      </c>
      <c r="N10937" t="s">
        <v>20</v>
      </c>
      <c r="O10937" t="s">
        <v>23165</v>
      </c>
      <c r="P10937" t="s">
        <v>28</v>
      </c>
      <c r="S10937" t="s">
        <v>32627</v>
      </c>
      <c r="T10937" t="s">
        <v>34768</v>
      </c>
      <c r="AD10937" t="str">
        <f t="shared" si="1683"/>
        <v/>
      </c>
      <c r="AE10937" t="str">
        <f t="shared" si="1686"/>
        <v/>
      </c>
      <c r="AF10937" t="str">
        <f t="shared" si="1684"/>
        <v/>
      </c>
      <c r="AG10937" t="str">
        <f t="shared" si="1691"/>
        <v/>
      </c>
      <c r="AH10937" t="str">
        <f t="shared" si="1692"/>
        <v/>
      </c>
      <c r="AI10937">
        <v>0.11</v>
      </c>
      <c r="AJ10937" t="str">
        <f t="shared" si="1688"/>
        <v/>
      </c>
      <c r="AK10937" t="str">
        <f t="shared" si="1693"/>
        <v/>
      </c>
      <c r="AL10937" t="str">
        <f t="shared" si="1690"/>
        <v/>
      </c>
    </row>
    <row r="10938" spans="1:38" x14ac:dyDescent="0.2">
      <c r="A10938" t="s">
        <v>23287</v>
      </c>
      <c r="B10938" t="s">
        <v>6051</v>
      </c>
      <c r="C10938" t="s">
        <v>23288</v>
      </c>
      <c r="D10938" s="1">
        <v>38974</v>
      </c>
      <c r="E10938" s="1">
        <v>44546</v>
      </c>
      <c r="F10938" t="s">
        <v>470</v>
      </c>
      <c r="I10938">
        <v>100</v>
      </c>
      <c r="J10938">
        <v>0</v>
      </c>
      <c r="K10938">
        <v>0</v>
      </c>
      <c r="L10938">
        <v>1618</v>
      </c>
      <c r="M10938">
        <v>1618</v>
      </c>
      <c r="N10938" t="s">
        <v>20</v>
      </c>
      <c r="O10938" t="s">
        <v>23289</v>
      </c>
      <c r="P10938" t="s">
        <v>28</v>
      </c>
      <c r="S10938" t="s">
        <v>32627</v>
      </c>
      <c r="T10938" t="s">
        <v>23288</v>
      </c>
      <c r="AD10938" t="str">
        <f t="shared" si="1683"/>
        <v/>
      </c>
      <c r="AE10938" t="str">
        <f t="shared" si="1686"/>
        <v/>
      </c>
      <c r="AF10938" t="str">
        <f t="shared" si="1684"/>
        <v/>
      </c>
      <c r="AG10938" t="str">
        <f t="shared" si="1691"/>
        <v/>
      </c>
      <c r="AH10938" t="str">
        <f t="shared" si="1692"/>
        <v/>
      </c>
      <c r="AI10938">
        <v>0.11</v>
      </c>
      <c r="AJ10938" t="str">
        <f t="shared" si="1688"/>
        <v/>
      </c>
      <c r="AK10938" t="str">
        <f t="shared" si="1693"/>
        <v/>
      </c>
      <c r="AL10938" t="str">
        <f t="shared" si="1690"/>
        <v/>
      </c>
    </row>
    <row r="10939" spans="1:38" x14ac:dyDescent="0.2">
      <c r="A10939" t="s">
        <v>23254</v>
      </c>
      <c r="B10939" t="s">
        <v>6051</v>
      </c>
      <c r="C10939" t="s">
        <v>23255</v>
      </c>
      <c r="D10939" s="1">
        <v>38973</v>
      </c>
      <c r="E10939" s="1">
        <v>43456</v>
      </c>
      <c r="F10939" t="s">
        <v>470</v>
      </c>
      <c r="I10939">
        <v>100</v>
      </c>
      <c r="J10939">
        <v>0</v>
      </c>
      <c r="K10939">
        <v>0</v>
      </c>
      <c r="L10939">
        <v>5102</v>
      </c>
      <c r="M10939">
        <v>5102</v>
      </c>
      <c r="N10939" t="s">
        <v>20</v>
      </c>
      <c r="O10939" t="s">
        <v>23256</v>
      </c>
      <c r="P10939" t="s">
        <v>28</v>
      </c>
      <c r="S10939" t="s">
        <v>32627</v>
      </c>
      <c r="T10939" t="s">
        <v>23255</v>
      </c>
      <c r="AD10939" t="str">
        <f t="shared" si="1683"/>
        <v/>
      </c>
      <c r="AE10939" t="str">
        <f t="shared" si="1686"/>
        <v/>
      </c>
      <c r="AF10939" t="str">
        <f t="shared" si="1684"/>
        <v/>
      </c>
      <c r="AG10939" t="str">
        <f t="shared" si="1691"/>
        <v/>
      </c>
      <c r="AH10939" t="str">
        <f t="shared" si="1692"/>
        <v/>
      </c>
      <c r="AI10939">
        <v>0.11</v>
      </c>
      <c r="AJ10939" t="str">
        <f t="shared" si="1688"/>
        <v/>
      </c>
      <c r="AK10939" t="str">
        <f t="shared" si="1693"/>
        <v/>
      </c>
      <c r="AL10939" t="str">
        <f t="shared" si="1690"/>
        <v/>
      </c>
    </row>
    <row r="10940" spans="1:38" x14ac:dyDescent="0.2">
      <c r="A10940" t="s">
        <v>23218</v>
      </c>
      <c r="B10940" t="s">
        <v>6051</v>
      </c>
      <c r="C10940" t="s">
        <v>23219</v>
      </c>
      <c r="D10940" s="1">
        <v>38973</v>
      </c>
      <c r="E10940" s="1">
        <v>43951</v>
      </c>
      <c r="F10940" t="s">
        <v>470</v>
      </c>
      <c r="I10940">
        <v>100</v>
      </c>
      <c r="J10940">
        <v>0</v>
      </c>
      <c r="K10940">
        <v>0</v>
      </c>
      <c r="L10940">
        <v>4969</v>
      </c>
      <c r="M10940">
        <v>4969</v>
      </c>
      <c r="N10940" t="s">
        <v>20</v>
      </c>
      <c r="O10940" t="s">
        <v>23220</v>
      </c>
      <c r="P10940" t="s">
        <v>28</v>
      </c>
      <c r="S10940" t="s">
        <v>33942</v>
      </c>
      <c r="T10940" t="s">
        <v>34233</v>
      </c>
      <c r="AD10940" t="str">
        <f t="shared" si="1683"/>
        <v/>
      </c>
      <c r="AE10940" t="str">
        <f t="shared" si="1686"/>
        <v/>
      </c>
      <c r="AF10940" t="str">
        <f t="shared" si="1684"/>
        <v/>
      </c>
      <c r="AG10940" t="str">
        <f t="shared" si="1691"/>
        <v/>
      </c>
      <c r="AH10940" t="str">
        <f t="shared" si="1692"/>
        <v/>
      </c>
      <c r="AI10940">
        <v>0.11</v>
      </c>
      <c r="AJ10940" t="str">
        <f t="shared" si="1688"/>
        <v/>
      </c>
      <c r="AK10940" t="str">
        <f t="shared" si="1693"/>
        <v/>
      </c>
      <c r="AL10940" t="str">
        <f t="shared" si="1690"/>
        <v/>
      </c>
    </row>
    <row r="10941" spans="1:38" x14ac:dyDescent="0.2">
      <c r="A10941" t="s">
        <v>23169</v>
      </c>
      <c r="B10941" t="s">
        <v>6051</v>
      </c>
      <c r="C10941" t="s">
        <v>23170</v>
      </c>
      <c r="D10941" s="1">
        <v>38975</v>
      </c>
      <c r="E10941" s="1">
        <v>44546</v>
      </c>
      <c r="F10941" t="s">
        <v>470</v>
      </c>
      <c r="I10941">
        <v>100</v>
      </c>
      <c r="J10941">
        <v>0</v>
      </c>
      <c r="K10941">
        <v>0</v>
      </c>
      <c r="L10941">
        <v>3429</v>
      </c>
      <c r="M10941">
        <v>3429</v>
      </c>
      <c r="N10941" t="s">
        <v>20</v>
      </c>
      <c r="O10941" t="s">
        <v>23171</v>
      </c>
      <c r="P10941" t="s">
        <v>28</v>
      </c>
      <c r="S10941" t="s">
        <v>32627</v>
      </c>
      <c r="T10941" t="s">
        <v>23170</v>
      </c>
      <c r="AD10941" t="str">
        <f t="shared" si="1683"/>
        <v/>
      </c>
      <c r="AE10941" t="str">
        <f t="shared" si="1686"/>
        <v/>
      </c>
      <c r="AF10941" t="str">
        <f t="shared" si="1684"/>
        <v/>
      </c>
      <c r="AG10941" t="str">
        <f t="shared" si="1691"/>
        <v/>
      </c>
      <c r="AH10941" t="str">
        <f t="shared" si="1692"/>
        <v/>
      </c>
      <c r="AI10941">
        <v>0.11</v>
      </c>
      <c r="AJ10941" t="str">
        <f t="shared" si="1688"/>
        <v/>
      </c>
      <c r="AK10941" t="str">
        <f t="shared" si="1693"/>
        <v/>
      </c>
      <c r="AL10941" t="str">
        <f t="shared" si="1690"/>
        <v/>
      </c>
    </row>
    <row r="10942" spans="1:38" x14ac:dyDescent="0.2">
      <c r="A10942" t="s">
        <v>31236</v>
      </c>
      <c r="B10942" t="s">
        <v>6051</v>
      </c>
      <c r="C10942" t="s">
        <v>31237</v>
      </c>
      <c r="D10942" s="1">
        <v>43901</v>
      </c>
      <c r="E10942" s="1">
        <v>43901</v>
      </c>
      <c r="F10942" t="s">
        <v>39</v>
      </c>
      <c r="I10942">
        <v>100</v>
      </c>
      <c r="J10942">
        <v>0</v>
      </c>
      <c r="K10942">
        <v>0</v>
      </c>
      <c r="L10942">
        <v>1013</v>
      </c>
      <c r="M10942">
        <v>1013</v>
      </c>
      <c r="N10942" t="s">
        <v>20</v>
      </c>
      <c r="O10942" t="s">
        <v>31238</v>
      </c>
      <c r="P10942" t="s">
        <v>28</v>
      </c>
      <c r="S10942" t="s">
        <v>33942</v>
      </c>
      <c r="T10942" t="s">
        <v>34233</v>
      </c>
      <c r="AD10942" t="str">
        <f t="shared" si="1683"/>
        <v/>
      </c>
      <c r="AE10942" t="str">
        <f t="shared" si="1686"/>
        <v/>
      </c>
      <c r="AF10942" t="str">
        <f t="shared" si="1684"/>
        <v/>
      </c>
      <c r="AG10942" t="str">
        <f t="shared" si="1691"/>
        <v/>
      </c>
      <c r="AH10942" t="str">
        <f t="shared" si="1692"/>
        <v/>
      </c>
      <c r="AI10942">
        <v>0.11</v>
      </c>
      <c r="AJ10942" t="str">
        <f t="shared" si="1688"/>
        <v/>
      </c>
      <c r="AK10942" t="str">
        <f t="shared" si="1693"/>
        <v/>
      </c>
      <c r="AL10942" t="str">
        <f t="shared" si="1690"/>
        <v/>
      </c>
    </row>
    <row r="10943" spans="1:38" x14ac:dyDescent="0.2">
      <c r="A10943" t="s">
        <v>23458</v>
      </c>
      <c r="B10943" t="s">
        <v>6051</v>
      </c>
      <c r="C10943" t="s">
        <v>23459</v>
      </c>
      <c r="D10943" s="1">
        <v>39030</v>
      </c>
      <c r="E10943" s="1">
        <v>44468</v>
      </c>
      <c r="F10943" t="s">
        <v>470</v>
      </c>
      <c r="I10943">
        <v>100</v>
      </c>
      <c r="J10943">
        <v>0</v>
      </c>
      <c r="K10943">
        <v>0</v>
      </c>
      <c r="L10943">
        <v>3862</v>
      </c>
      <c r="M10943">
        <v>3862</v>
      </c>
      <c r="N10943" t="s">
        <v>20</v>
      </c>
      <c r="O10943" t="s">
        <v>23460</v>
      </c>
      <c r="P10943" t="s">
        <v>28</v>
      </c>
      <c r="S10943" t="s">
        <v>32627</v>
      </c>
      <c r="T10943" t="s">
        <v>23459</v>
      </c>
      <c r="AD10943" t="str">
        <f t="shared" si="1683"/>
        <v/>
      </c>
      <c r="AE10943" t="str">
        <f t="shared" si="1686"/>
        <v/>
      </c>
      <c r="AF10943" t="str">
        <f t="shared" si="1684"/>
        <v/>
      </c>
      <c r="AG10943" t="str">
        <f t="shared" si="1691"/>
        <v/>
      </c>
      <c r="AH10943" t="str">
        <f t="shared" si="1692"/>
        <v/>
      </c>
      <c r="AI10943">
        <v>0.11</v>
      </c>
      <c r="AJ10943" t="str">
        <f t="shared" si="1688"/>
        <v/>
      </c>
      <c r="AK10943" t="str">
        <f t="shared" si="1693"/>
        <v/>
      </c>
      <c r="AL10943" t="str">
        <f t="shared" si="1690"/>
        <v/>
      </c>
    </row>
    <row r="10944" spans="1:38" x14ac:dyDescent="0.2">
      <c r="A10944" t="s">
        <v>23227</v>
      </c>
      <c r="B10944" t="s">
        <v>6051</v>
      </c>
      <c r="C10944" t="s">
        <v>23228</v>
      </c>
      <c r="D10944" s="1">
        <v>38973</v>
      </c>
      <c r="E10944" s="1">
        <v>43456</v>
      </c>
      <c r="F10944" t="s">
        <v>470</v>
      </c>
      <c r="I10944">
        <v>100</v>
      </c>
      <c r="J10944">
        <v>0</v>
      </c>
      <c r="K10944">
        <v>0</v>
      </c>
      <c r="L10944">
        <v>4995</v>
      </c>
      <c r="M10944">
        <v>4995</v>
      </c>
      <c r="N10944" t="s">
        <v>20</v>
      </c>
      <c r="O10944" t="s">
        <v>23229</v>
      </c>
      <c r="P10944" t="s">
        <v>28</v>
      </c>
      <c r="S10944" t="s">
        <v>32627</v>
      </c>
      <c r="T10944" t="s">
        <v>23228</v>
      </c>
      <c r="AD10944" t="str">
        <f t="shared" si="1683"/>
        <v/>
      </c>
      <c r="AE10944" t="str">
        <f t="shared" si="1686"/>
        <v/>
      </c>
      <c r="AF10944" t="str">
        <f t="shared" si="1684"/>
        <v/>
      </c>
      <c r="AG10944" t="str">
        <f t="shared" si="1691"/>
        <v/>
      </c>
      <c r="AH10944" t="str">
        <f t="shared" si="1692"/>
        <v/>
      </c>
      <c r="AI10944">
        <v>0.11</v>
      </c>
      <c r="AJ10944" t="str">
        <f t="shared" si="1688"/>
        <v/>
      </c>
      <c r="AK10944" t="str">
        <f t="shared" si="1693"/>
        <v/>
      </c>
      <c r="AL10944" t="str">
        <f t="shared" si="1690"/>
        <v/>
      </c>
    </row>
    <row r="10945" spans="1:38" x14ac:dyDescent="0.2">
      <c r="A10945" t="s">
        <v>11157</v>
      </c>
      <c r="B10945" t="s">
        <v>6051</v>
      </c>
      <c r="C10945" t="s">
        <v>11158</v>
      </c>
      <c r="D10945" s="1">
        <v>36500</v>
      </c>
      <c r="E10945" s="1">
        <v>44546</v>
      </c>
      <c r="F10945" t="s">
        <v>39</v>
      </c>
      <c r="I10945">
        <v>100</v>
      </c>
      <c r="J10945">
        <v>0</v>
      </c>
      <c r="K10945">
        <v>0</v>
      </c>
      <c r="L10945">
        <v>18141</v>
      </c>
      <c r="M10945">
        <v>18140</v>
      </c>
      <c r="N10945" t="s">
        <v>20</v>
      </c>
      <c r="O10945" t="s">
        <v>11159</v>
      </c>
      <c r="P10945" t="s">
        <v>28</v>
      </c>
      <c r="S10945" t="s">
        <v>33942</v>
      </c>
      <c r="T10945" t="s">
        <v>34233</v>
      </c>
      <c r="AD10945" t="str">
        <f t="shared" si="1683"/>
        <v/>
      </c>
      <c r="AE10945" t="str">
        <f t="shared" si="1686"/>
        <v/>
      </c>
      <c r="AF10945" t="str">
        <f t="shared" si="1684"/>
        <v/>
      </c>
      <c r="AG10945" t="str">
        <f t="shared" si="1691"/>
        <v/>
      </c>
      <c r="AH10945" t="str">
        <f t="shared" si="1692"/>
        <v/>
      </c>
      <c r="AI10945">
        <v>0.11</v>
      </c>
      <c r="AJ10945" t="str">
        <f t="shared" si="1688"/>
        <v/>
      </c>
      <c r="AK10945" t="str">
        <f t="shared" si="1693"/>
        <v/>
      </c>
      <c r="AL10945" t="str">
        <f t="shared" si="1690"/>
        <v/>
      </c>
    </row>
    <row r="10946" spans="1:38" x14ac:dyDescent="0.2">
      <c r="A10946" t="s">
        <v>14243</v>
      </c>
      <c r="B10946" t="s">
        <v>6051</v>
      </c>
      <c r="C10946" t="s">
        <v>14244</v>
      </c>
      <c r="D10946" s="1">
        <v>37152</v>
      </c>
      <c r="E10946" s="1">
        <v>43951</v>
      </c>
      <c r="F10946" t="s">
        <v>39</v>
      </c>
      <c r="I10946">
        <v>100</v>
      </c>
      <c r="J10946">
        <v>0</v>
      </c>
      <c r="K10946">
        <v>0</v>
      </c>
      <c r="L10946">
        <v>16549</v>
      </c>
      <c r="M10946">
        <v>16549</v>
      </c>
      <c r="N10946" t="s">
        <v>20</v>
      </c>
      <c r="O10946" t="s">
        <v>14245</v>
      </c>
      <c r="P10946" t="s">
        <v>28</v>
      </c>
      <c r="S10946" t="s">
        <v>33942</v>
      </c>
      <c r="T10946" t="s">
        <v>34233</v>
      </c>
      <c r="AD10946" t="str">
        <f t="shared" si="1683"/>
        <v/>
      </c>
      <c r="AE10946" t="str">
        <f t="shared" si="1686"/>
        <v/>
      </c>
      <c r="AF10946" t="str">
        <f t="shared" si="1684"/>
        <v/>
      </c>
      <c r="AG10946" t="str">
        <f t="shared" si="1691"/>
        <v/>
      </c>
      <c r="AH10946" t="str">
        <f t="shared" si="1692"/>
        <v/>
      </c>
      <c r="AI10946">
        <v>0.11</v>
      </c>
      <c r="AJ10946" t="str">
        <f t="shared" si="1688"/>
        <v/>
      </c>
      <c r="AK10946" t="str">
        <f t="shared" si="1693"/>
        <v/>
      </c>
      <c r="AL10946" t="str">
        <f t="shared" si="1690"/>
        <v/>
      </c>
    </row>
    <row r="10947" spans="1:38" x14ac:dyDescent="0.2">
      <c r="A10947" t="s">
        <v>31234</v>
      </c>
      <c r="B10947" t="s">
        <v>6051</v>
      </c>
      <c r="C10947" t="s">
        <v>24117</v>
      </c>
      <c r="D10947" s="1">
        <v>43901</v>
      </c>
      <c r="E10947" s="1">
        <v>43901</v>
      </c>
      <c r="F10947" t="s">
        <v>39</v>
      </c>
      <c r="I10947">
        <v>100</v>
      </c>
      <c r="J10947">
        <v>0</v>
      </c>
      <c r="K10947">
        <v>0</v>
      </c>
      <c r="L10947">
        <v>1008</v>
      </c>
      <c r="M10947">
        <v>1008</v>
      </c>
      <c r="N10947" t="s">
        <v>20</v>
      </c>
      <c r="O10947" t="s">
        <v>31235</v>
      </c>
      <c r="P10947" t="s">
        <v>28</v>
      </c>
      <c r="S10947" t="s">
        <v>33942</v>
      </c>
      <c r="T10947" t="s">
        <v>34233</v>
      </c>
      <c r="AD10947" t="str">
        <f t="shared" ref="AD10947:AD11010" si="1694">IF((S10947="tühi")*(F10947&lt;&gt;"Elamumaa")*(G10947&lt;&gt;"Elamumaa")*(H10947&lt;&gt;"Elamumaa"),IF(Z10947=0,"",Z10947),"")</f>
        <v/>
      </c>
      <c r="AE10947" t="str">
        <f t="shared" si="1686"/>
        <v/>
      </c>
      <c r="AF10947" t="str">
        <f t="shared" ref="AF10947:AF11010" si="1695">IF((S10947&lt;&gt;"tühi")*(F10947&lt;&gt;"Elamumaa")*(G10947&lt;&gt;"Elamumaa")*(H10947&lt;&gt;"Elamumaa"),IF(Z10947=0,"",Z10947),"")</f>
        <v/>
      </c>
      <c r="AG10947" t="str">
        <f t="shared" si="1691"/>
        <v/>
      </c>
      <c r="AH10947" t="str">
        <f t="shared" si="1692"/>
        <v/>
      </c>
      <c r="AI10947">
        <v>0.11</v>
      </c>
      <c r="AJ10947" t="str">
        <f t="shared" si="1688"/>
        <v/>
      </c>
      <c r="AK10947" t="str">
        <f t="shared" si="1693"/>
        <v/>
      </c>
      <c r="AL10947" t="str">
        <f t="shared" si="1690"/>
        <v/>
      </c>
    </row>
    <row r="10948" spans="1:38" x14ac:dyDescent="0.2">
      <c r="A10948" t="s">
        <v>23272</v>
      </c>
      <c r="B10948" t="s">
        <v>6051</v>
      </c>
      <c r="C10948" t="s">
        <v>23273</v>
      </c>
      <c r="D10948" s="1">
        <v>38974</v>
      </c>
      <c r="E10948" s="1">
        <v>43456</v>
      </c>
      <c r="F10948" t="s">
        <v>470</v>
      </c>
      <c r="I10948">
        <v>100</v>
      </c>
      <c r="J10948">
        <v>0</v>
      </c>
      <c r="K10948">
        <v>0</v>
      </c>
      <c r="L10948">
        <v>4975</v>
      </c>
      <c r="M10948">
        <v>4975</v>
      </c>
      <c r="N10948" t="s">
        <v>20</v>
      </c>
      <c r="O10948" t="s">
        <v>23274</v>
      </c>
      <c r="P10948" t="s">
        <v>28</v>
      </c>
      <c r="S10948" t="s">
        <v>33942</v>
      </c>
      <c r="T10948" t="s">
        <v>34233</v>
      </c>
      <c r="AD10948" t="str">
        <f t="shared" si="1694"/>
        <v/>
      </c>
      <c r="AE10948" t="str">
        <f t="shared" si="1686"/>
        <v/>
      </c>
      <c r="AF10948" t="str">
        <f t="shared" si="1695"/>
        <v/>
      </c>
      <c r="AG10948" t="str">
        <f t="shared" si="1691"/>
        <v/>
      </c>
      <c r="AH10948" t="str">
        <f t="shared" si="1692"/>
        <v/>
      </c>
      <c r="AI10948">
        <v>0.11</v>
      </c>
      <c r="AJ10948" t="str">
        <f t="shared" si="1688"/>
        <v/>
      </c>
      <c r="AK10948" t="str">
        <f t="shared" si="1693"/>
        <v/>
      </c>
      <c r="AL10948" t="str">
        <f t="shared" si="1690"/>
        <v/>
      </c>
    </row>
    <row r="10949" spans="1:38" x14ac:dyDescent="0.2">
      <c r="A10949" t="s">
        <v>25726</v>
      </c>
      <c r="B10949" t="s">
        <v>6051</v>
      </c>
      <c r="C10949" t="s">
        <v>25727</v>
      </c>
      <c r="D10949" s="1">
        <v>40312</v>
      </c>
      <c r="E10949" s="1">
        <v>43951</v>
      </c>
      <c r="F10949" t="s">
        <v>39</v>
      </c>
      <c r="I10949">
        <v>100</v>
      </c>
      <c r="J10949">
        <v>0</v>
      </c>
      <c r="K10949">
        <v>0</v>
      </c>
      <c r="L10949">
        <v>11164</v>
      </c>
      <c r="M10949">
        <v>11164</v>
      </c>
      <c r="N10949" t="s">
        <v>20</v>
      </c>
      <c r="O10949" t="s">
        <v>25728</v>
      </c>
      <c r="P10949" t="s">
        <v>28</v>
      </c>
      <c r="S10949" t="s">
        <v>33942</v>
      </c>
      <c r="T10949" t="s">
        <v>34233</v>
      </c>
      <c r="U10949" t="s">
        <v>32794</v>
      </c>
      <c r="V10949" t="s">
        <v>33710</v>
      </c>
      <c r="W10949">
        <v>200</v>
      </c>
      <c r="X10949">
        <v>2</v>
      </c>
      <c r="Y10949" t="s">
        <v>32665</v>
      </c>
      <c r="Z10949">
        <v>1000</v>
      </c>
      <c r="AA10949">
        <v>8</v>
      </c>
      <c r="AC10949">
        <v>1</v>
      </c>
      <c r="AE10949">
        <f t="shared" si="1686"/>
        <v>1</v>
      </c>
      <c r="AF10949" t="str">
        <f t="shared" si="1695"/>
        <v/>
      </c>
      <c r="AG10949" t="str">
        <f t="shared" si="1691"/>
        <v/>
      </c>
      <c r="AH10949" t="str">
        <f t="shared" si="1692"/>
        <v/>
      </c>
      <c r="AI10949">
        <v>0.11</v>
      </c>
      <c r="AJ10949" t="str">
        <f t="shared" si="1688"/>
        <v/>
      </c>
      <c r="AK10949">
        <f t="shared" si="1693"/>
        <v>2.7</v>
      </c>
      <c r="AL10949">
        <f t="shared" si="1690"/>
        <v>0.29700000000000004</v>
      </c>
    </row>
    <row r="10950" spans="1:38" x14ac:dyDescent="0.2">
      <c r="A10950" t="s">
        <v>23233</v>
      </c>
      <c r="B10950" t="s">
        <v>6051</v>
      </c>
      <c r="C10950" t="s">
        <v>23234</v>
      </c>
      <c r="D10950" s="1">
        <v>38973</v>
      </c>
      <c r="E10950" s="1">
        <v>43456</v>
      </c>
      <c r="F10950" t="s">
        <v>470</v>
      </c>
      <c r="I10950">
        <v>100</v>
      </c>
      <c r="J10950">
        <v>0</v>
      </c>
      <c r="K10950">
        <v>0</v>
      </c>
      <c r="L10950">
        <v>1922</v>
      </c>
      <c r="M10950">
        <v>1922</v>
      </c>
      <c r="N10950" t="s">
        <v>20</v>
      </c>
      <c r="O10950" t="s">
        <v>23235</v>
      </c>
      <c r="P10950" t="s">
        <v>28</v>
      </c>
      <c r="S10950" t="s">
        <v>33942</v>
      </c>
      <c r="T10950" t="s">
        <v>34233</v>
      </c>
      <c r="AD10950" t="str">
        <f t="shared" si="1694"/>
        <v/>
      </c>
      <c r="AE10950" t="str">
        <f t="shared" si="1686"/>
        <v/>
      </c>
      <c r="AF10950" t="str">
        <f t="shared" si="1695"/>
        <v/>
      </c>
      <c r="AG10950" t="str">
        <f t="shared" si="1691"/>
        <v/>
      </c>
      <c r="AH10950" t="str">
        <f t="shared" si="1692"/>
        <v/>
      </c>
      <c r="AI10950">
        <v>0.11</v>
      </c>
      <c r="AJ10950" t="str">
        <f t="shared" si="1688"/>
        <v/>
      </c>
      <c r="AK10950" t="str">
        <f t="shared" si="1693"/>
        <v/>
      </c>
      <c r="AL10950" t="str">
        <f t="shared" si="1690"/>
        <v/>
      </c>
    </row>
    <row r="10951" spans="1:38" x14ac:dyDescent="0.2">
      <c r="A10951" t="s">
        <v>9858</v>
      </c>
      <c r="B10951" t="s">
        <v>6051</v>
      </c>
      <c r="C10951" t="s">
        <v>9859</v>
      </c>
      <c r="D10951" s="1">
        <v>36440</v>
      </c>
      <c r="E10951" s="1">
        <v>43456</v>
      </c>
      <c r="F10951" t="s">
        <v>39</v>
      </c>
      <c r="I10951">
        <v>100</v>
      </c>
      <c r="J10951">
        <v>0</v>
      </c>
      <c r="K10951">
        <v>0</v>
      </c>
      <c r="L10951">
        <v>17603</v>
      </c>
      <c r="M10951">
        <v>17603</v>
      </c>
      <c r="N10951" t="s">
        <v>20</v>
      </c>
      <c r="O10951" t="s">
        <v>9860</v>
      </c>
      <c r="P10951" t="s">
        <v>28</v>
      </c>
      <c r="S10951" t="s">
        <v>33942</v>
      </c>
      <c r="T10951" t="s">
        <v>34233</v>
      </c>
      <c r="AD10951" t="str">
        <f t="shared" si="1694"/>
        <v/>
      </c>
      <c r="AE10951" t="str">
        <f t="shared" si="1686"/>
        <v/>
      </c>
      <c r="AF10951" t="str">
        <f t="shared" si="1695"/>
        <v/>
      </c>
      <c r="AG10951" t="str">
        <f t="shared" si="1691"/>
        <v/>
      </c>
      <c r="AH10951" t="str">
        <f t="shared" ref="AH10951:AH11008" si="1696">IF(AG10951="","",AG10951*2.7)</f>
        <v/>
      </c>
      <c r="AI10951">
        <v>0.11</v>
      </c>
      <c r="AJ10951" t="str">
        <f t="shared" si="1688"/>
        <v/>
      </c>
      <c r="AK10951" t="str">
        <f t="shared" si="1693"/>
        <v/>
      </c>
      <c r="AL10951" t="str">
        <f t="shared" si="1690"/>
        <v/>
      </c>
    </row>
    <row r="10952" spans="1:38" x14ac:dyDescent="0.2">
      <c r="A10952" t="s">
        <v>7073</v>
      </c>
      <c r="B10952" t="s">
        <v>6051</v>
      </c>
      <c r="C10952" t="s">
        <v>7074</v>
      </c>
      <c r="D10952" s="1">
        <v>36196</v>
      </c>
      <c r="E10952" s="1">
        <v>44077</v>
      </c>
      <c r="F10952" t="s">
        <v>39</v>
      </c>
      <c r="I10952">
        <v>100</v>
      </c>
      <c r="J10952">
        <v>0</v>
      </c>
      <c r="K10952">
        <v>0</v>
      </c>
      <c r="L10952">
        <v>2318</v>
      </c>
      <c r="M10952">
        <v>2318</v>
      </c>
      <c r="N10952" t="s">
        <v>20</v>
      </c>
      <c r="O10952" t="s">
        <v>7075</v>
      </c>
      <c r="P10952" t="s">
        <v>28</v>
      </c>
      <c r="S10952" t="s">
        <v>32627</v>
      </c>
      <c r="T10952" t="s">
        <v>34363</v>
      </c>
      <c r="AD10952" t="str">
        <f t="shared" si="1694"/>
        <v/>
      </c>
      <c r="AE10952" t="str">
        <f t="shared" si="1686"/>
        <v/>
      </c>
      <c r="AF10952" t="str">
        <f t="shared" si="1695"/>
        <v/>
      </c>
      <c r="AG10952" t="str">
        <f t="shared" si="1691"/>
        <v/>
      </c>
      <c r="AH10952" t="str">
        <f t="shared" si="1696"/>
        <v/>
      </c>
      <c r="AI10952">
        <v>0.11</v>
      </c>
      <c r="AJ10952" t="str">
        <f t="shared" si="1688"/>
        <v/>
      </c>
      <c r="AK10952" t="str">
        <f t="shared" si="1693"/>
        <v/>
      </c>
      <c r="AL10952" t="str">
        <f t="shared" si="1690"/>
        <v/>
      </c>
    </row>
    <row r="10953" spans="1:38" x14ac:dyDescent="0.2">
      <c r="A10953" t="s">
        <v>23257</v>
      </c>
      <c r="B10953" t="s">
        <v>6051</v>
      </c>
      <c r="C10953" t="s">
        <v>23258</v>
      </c>
      <c r="D10953" s="1">
        <v>38974</v>
      </c>
      <c r="E10953" s="1">
        <v>44546</v>
      </c>
      <c r="F10953" t="s">
        <v>470</v>
      </c>
      <c r="I10953">
        <v>100</v>
      </c>
      <c r="J10953">
        <v>0</v>
      </c>
      <c r="K10953">
        <v>0</v>
      </c>
      <c r="L10953">
        <v>4965</v>
      </c>
      <c r="M10953">
        <v>4965</v>
      </c>
      <c r="N10953" t="s">
        <v>20</v>
      </c>
      <c r="O10953" t="s">
        <v>23259</v>
      </c>
      <c r="P10953" t="s">
        <v>28</v>
      </c>
      <c r="S10953" t="s">
        <v>33942</v>
      </c>
      <c r="T10953" t="s">
        <v>34233</v>
      </c>
      <c r="AD10953" t="str">
        <f t="shared" si="1694"/>
        <v/>
      </c>
      <c r="AE10953" t="str">
        <f t="shared" si="1686"/>
        <v/>
      </c>
      <c r="AF10953" t="str">
        <f t="shared" si="1695"/>
        <v/>
      </c>
      <c r="AG10953" t="str">
        <f t="shared" si="1691"/>
        <v/>
      </c>
      <c r="AH10953" t="str">
        <f t="shared" si="1696"/>
        <v/>
      </c>
      <c r="AI10953">
        <v>0.11</v>
      </c>
      <c r="AJ10953" t="str">
        <f t="shared" si="1688"/>
        <v/>
      </c>
      <c r="AK10953" t="str">
        <f t="shared" si="1693"/>
        <v/>
      </c>
      <c r="AL10953" t="str">
        <f t="shared" si="1690"/>
        <v/>
      </c>
    </row>
    <row r="10954" spans="1:38" x14ac:dyDescent="0.2">
      <c r="A10954" t="s">
        <v>7178</v>
      </c>
      <c r="B10954" t="s">
        <v>6051</v>
      </c>
      <c r="C10954" t="s">
        <v>7179</v>
      </c>
      <c r="D10954" s="1">
        <v>36196</v>
      </c>
      <c r="E10954" s="1">
        <v>44077</v>
      </c>
      <c r="F10954" t="s">
        <v>39</v>
      </c>
      <c r="I10954">
        <v>100</v>
      </c>
      <c r="J10954">
        <v>0</v>
      </c>
      <c r="K10954">
        <v>0</v>
      </c>
      <c r="L10954">
        <v>2954</v>
      </c>
      <c r="M10954">
        <v>2954</v>
      </c>
      <c r="N10954" t="s">
        <v>20</v>
      </c>
      <c r="O10954" t="s">
        <v>7180</v>
      </c>
      <c r="P10954" t="s">
        <v>28</v>
      </c>
      <c r="S10954" t="s">
        <v>33942</v>
      </c>
      <c r="T10954" t="s">
        <v>34233</v>
      </c>
      <c r="AD10954" t="str">
        <f t="shared" si="1694"/>
        <v/>
      </c>
      <c r="AE10954" t="str">
        <f t="shared" si="1686"/>
        <v/>
      </c>
      <c r="AF10954" t="str">
        <f t="shared" si="1695"/>
        <v/>
      </c>
      <c r="AG10954" t="str">
        <f t="shared" si="1691"/>
        <v/>
      </c>
      <c r="AH10954" t="str">
        <f t="shared" si="1696"/>
        <v/>
      </c>
      <c r="AI10954">
        <v>0.11</v>
      </c>
      <c r="AJ10954" t="str">
        <f t="shared" si="1688"/>
        <v/>
      </c>
      <c r="AK10954" t="str">
        <f t="shared" si="1693"/>
        <v/>
      </c>
      <c r="AL10954" t="str">
        <f t="shared" si="1690"/>
        <v/>
      </c>
    </row>
    <row r="10955" spans="1:38" x14ac:dyDescent="0.2">
      <c r="A10955" t="s">
        <v>26261</v>
      </c>
      <c r="B10955" t="s">
        <v>6051</v>
      </c>
      <c r="C10955" t="s">
        <v>26262</v>
      </c>
      <c r="D10955" s="1">
        <v>41075</v>
      </c>
      <c r="E10955" s="1">
        <v>43456</v>
      </c>
      <c r="F10955" t="s">
        <v>474</v>
      </c>
      <c r="I10955">
        <v>100</v>
      </c>
      <c r="J10955">
        <v>0</v>
      </c>
      <c r="K10955">
        <v>0</v>
      </c>
      <c r="L10955">
        <v>864</v>
      </c>
      <c r="M10955">
        <v>864</v>
      </c>
      <c r="N10955" t="s">
        <v>20</v>
      </c>
      <c r="O10955" t="s">
        <v>26263</v>
      </c>
      <c r="P10955" t="s">
        <v>28</v>
      </c>
      <c r="S10955" t="s">
        <v>32627</v>
      </c>
      <c r="T10955" t="s">
        <v>34769</v>
      </c>
      <c r="AD10955" t="str">
        <f t="shared" si="1694"/>
        <v/>
      </c>
      <c r="AE10955" t="str">
        <f t="shared" si="1686"/>
        <v/>
      </c>
      <c r="AF10955" t="str">
        <f t="shared" si="1695"/>
        <v/>
      </c>
      <c r="AG10955" t="str">
        <f t="shared" si="1691"/>
        <v/>
      </c>
      <c r="AH10955" t="str">
        <f t="shared" si="1696"/>
        <v/>
      </c>
      <c r="AI10955">
        <v>0.11</v>
      </c>
      <c r="AJ10955" t="str">
        <f t="shared" si="1688"/>
        <v/>
      </c>
      <c r="AK10955" t="str">
        <f t="shared" si="1693"/>
        <v/>
      </c>
      <c r="AL10955" t="str">
        <f t="shared" si="1690"/>
        <v/>
      </c>
    </row>
    <row r="10956" spans="1:38" x14ac:dyDescent="0.2">
      <c r="A10956" t="s">
        <v>26264</v>
      </c>
      <c r="B10956" t="s">
        <v>6051</v>
      </c>
      <c r="C10956" t="s">
        <v>26265</v>
      </c>
      <c r="D10956" s="1">
        <v>41075</v>
      </c>
      <c r="E10956" s="1">
        <v>43456</v>
      </c>
      <c r="F10956" t="s">
        <v>474</v>
      </c>
      <c r="I10956">
        <v>100</v>
      </c>
      <c r="J10956">
        <v>0</v>
      </c>
      <c r="K10956">
        <v>0</v>
      </c>
      <c r="L10956">
        <v>872</v>
      </c>
      <c r="M10956">
        <v>872</v>
      </c>
      <c r="N10956" t="s">
        <v>20</v>
      </c>
      <c r="O10956" t="s">
        <v>26266</v>
      </c>
      <c r="P10956" t="s">
        <v>5732</v>
      </c>
      <c r="S10956" t="s">
        <v>33799</v>
      </c>
      <c r="T10956" t="s">
        <v>34770</v>
      </c>
      <c r="AD10956" t="str">
        <f t="shared" si="1694"/>
        <v/>
      </c>
      <c r="AE10956" t="str">
        <f t="shared" si="1686"/>
        <v/>
      </c>
      <c r="AF10956" t="str">
        <f t="shared" si="1695"/>
        <v/>
      </c>
      <c r="AG10956" t="str">
        <f t="shared" si="1691"/>
        <v/>
      </c>
      <c r="AH10956" t="str">
        <f t="shared" si="1696"/>
        <v/>
      </c>
      <c r="AI10956">
        <v>0.11</v>
      </c>
      <c r="AJ10956" t="str">
        <f t="shared" si="1688"/>
        <v/>
      </c>
      <c r="AK10956" t="str">
        <f t="shared" si="1693"/>
        <v/>
      </c>
      <c r="AL10956" t="str">
        <f t="shared" si="1690"/>
        <v/>
      </c>
    </row>
    <row r="10957" spans="1:38" x14ac:dyDescent="0.2">
      <c r="A10957" t="s">
        <v>24885</v>
      </c>
      <c r="B10957" t="s">
        <v>6051</v>
      </c>
      <c r="C10957" t="s">
        <v>24886</v>
      </c>
      <c r="D10957" s="1">
        <v>39554</v>
      </c>
      <c r="E10957" s="1">
        <v>43456</v>
      </c>
      <c r="F10957" t="s">
        <v>474</v>
      </c>
      <c r="I10957">
        <v>100</v>
      </c>
      <c r="J10957">
        <v>0</v>
      </c>
      <c r="K10957">
        <v>0</v>
      </c>
      <c r="L10957">
        <v>4312</v>
      </c>
      <c r="M10957">
        <v>4312</v>
      </c>
      <c r="N10957" t="s">
        <v>20</v>
      </c>
      <c r="O10957" t="s">
        <v>24887</v>
      </c>
      <c r="P10957" t="s">
        <v>28</v>
      </c>
      <c r="S10957" t="s">
        <v>32627</v>
      </c>
      <c r="T10957" t="s">
        <v>34692</v>
      </c>
      <c r="AD10957" t="str">
        <f t="shared" si="1694"/>
        <v/>
      </c>
      <c r="AE10957" t="str">
        <f t="shared" si="1686"/>
        <v/>
      </c>
      <c r="AF10957" t="str">
        <f t="shared" si="1695"/>
        <v/>
      </c>
      <c r="AG10957" t="str">
        <f t="shared" si="1691"/>
        <v/>
      </c>
      <c r="AH10957" t="str">
        <f t="shared" si="1696"/>
        <v/>
      </c>
      <c r="AI10957">
        <v>0.11</v>
      </c>
      <c r="AJ10957" t="str">
        <f t="shared" si="1688"/>
        <v/>
      </c>
      <c r="AK10957" t="str">
        <f t="shared" si="1693"/>
        <v/>
      </c>
      <c r="AL10957" t="str">
        <f t="shared" si="1690"/>
        <v/>
      </c>
    </row>
    <row r="10958" spans="1:38" x14ac:dyDescent="0.2">
      <c r="A10958" t="s">
        <v>30811</v>
      </c>
      <c r="B10958" t="s">
        <v>6051</v>
      </c>
      <c r="C10958" t="s">
        <v>30812</v>
      </c>
      <c r="D10958" s="1">
        <v>43859</v>
      </c>
      <c r="E10958" s="1">
        <v>44468</v>
      </c>
      <c r="F10958" t="s">
        <v>39</v>
      </c>
      <c r="I10958">
        <v>100</v>
      </c>
      <c r="J10958">
        <v>0</v>
      </c>
      <c r="K10958">
        <v>0</v>
      </c>
      <c r="L10958">
        <v>3228</v>
      </c>
      <c r="M10958">
        <v>3228</v>
      </c>
      <c r="N10958" t="s">
        <v>20</v>
      </c>
      <c r="O10958" t="s">
        <v>30813</v>
      </c>
      <c r="P10958" t="s">
        <v>2356</v>
      </c>
      <c r="S10958" t="s">
        <v>33942</v>
      </c>
      <c r="T10958" t="s">
        <v>34233</v>
      </c>
      <c r="AD10958" t="str">
        <f t="shared" si="1694"/>
        <v/>
      </c>
      <c r="AE10958" t="str">
        <f t="shared" si="1686"/>
        <v/>
      </c>
      <c r="AF10958" t="str">
        <f t="shared" si="1695"/>
        <v/>
      </c>
      <c r="AG10958" t="str">
        <f t="shared" si="1691"/>
        <v/>
      </c>
      <c r="AH10958" t="str">
        <f t="shared" si="1696"/>
        <v/>
      </c>
      <c r="AI10958">
        <v>0.11</v>
      </c>
      <c r="AJ10958" t="str">
        <f t="shared" si="1688"/>
        <v/>
      </c>
      <c r="AK10958" t="str">
        <f t="shared" si="1693"/>
        <v/>
      </c>
      <c r="AL10958" t="str">
        <f t="shared" si="1690"/>
        <v/>
      </c>
    </row>
    <row r="10959" spans="1:38" x14ac:dyDescent="0.2">
      <c r="A10959" t="s">
        <v>31229</v>
      </c>
      <c r="B10959" t="s">
        <v>6051</v>
      </c>
      <c r="C10959" t="s">
        <v>31230</v>
      </c>
      <c r="D10959" s="1">
        <v>43901</v>
      </c>
      <c r="E10959" s="1">
        <v>43901</v>
      </c>
      <c r="F10959" t="s">
        <v>39</v>
      </c>
      <c r="I10959">
        <v>100</v>
      </c>
      <c r="J10959">
        <v>0</v>
      </c>
      <c r="K10959">
        <v>0</v>
      </c>
      <c r="L10959">
        <v>10720</v>
      </c>
      <c r="M10959">
        <v>10720</v>
      </c>
      <c r="N10959" t="s">
        <v>20</v>
      </c>
      <c r="O10959" t="s">
        <v>31231</v>
      </c>
      <c r="P10959" t="s">
        <v>28</v>
      </c>
      <c r="S10959" t="s">
        <v>33942</v>
      </c>
      <c r="T10959" t="s">
        <v>34233</v>
      </c>
      <c r="AD10959" t="str">
        <f t="shared" si="1694"/>
        <v/>
      </c>
      <c r="AE10959" t="str">
        <f t="shared" si="1686"/>
        <v/>
      </c>
      <c r="AF10959" t="str">
        <f t="shared" si="1695"/>
        <v/>
      </c>
      <c r="AG10959" t="str">
        <f t="shared" si="1691"/>
        <v/>
      </c>
      <c r="AH10959" t="str">
        <f t="shared" si="1696"/>
        <v/>
      </c>
      <c r="AI10959">
        <v>0.11</v>
      </c>
      <c r="AJ10959" t="str">
        <f t="shared" si="1688"/>
        <v/>
      </c>
      <c r="AK10959" t="str">
        <f t="shared" si="1693"/>
        <v/>
      </c>
      <c r="AL10959" t="str">
        <f t="shared" si="1690"/>
        <v/>
      </c>
    </row>
    <row r="10960" spans="1:38" x14ac:dyDescent="0.2">
      <c r="A10960" t="s">
        <v>30716</v>
      </c>
      <c r="B10960" t="s">
        <v>6051</v>
      </c>
      <c r="C10960" t="s">
        <v>30717</v>
      </c>
      <c r="D10960" s="1">
        <v>43859</v>
      </c>
      <c r="E10960" s="1">
        <v>44733</v>
      </c>
      <c r="F10960" t="s">
        <v>19</v>
      </c>
      <c r="I10960">
        <v>100</v>
      </c>
      <c r="J10960">
        <v>0</v>
      </c>
      <c r="K10960">
        <v>0</v>
      </c>
      <c r="L10960">
        <v>4633</v>
      </c>
      <c r="M10960">
        <v>4633</v>
      </c>
      <c r="N10960" t="s">
        <v>20</v>
      </c>
      <c r="P10960" t="s">
        <v>30718</v>
      </c>
      <c r="S10960" t="s">
        <v>32627</v>
      </c>
      <c r="T10960" t="s">
        <v>34771</v>
      </c>
      <c r="AD10960" t="str">
        <f t="shared" si="1694"/>
        <v/>
      </c>
      <c r="AE10960" t="str">
        <f t="shared" si="1686"/>
        <v/>
      </c>
      <c r="AF10960" t="str">
        <f t="shared" si="1695"/>
        <v/>
      </c>
      <c r="AG10960" s="17">
        <v>1</v>
      </c>
      <c r="AH10960">
        <f t="shared" si="1696"/>
        <v>2.7</v>
      </c>
      <c r="AI10960">
        <v>0.11</v>
      </c>
      <c r="AJ10960">
        <f t="shared" si="1688"/>
        <v>0.29700000000000004</v>
      </c>
      <c r="AK10960" t="str">
        <f t="shared" si="1693"/>
        <v/>
      </c>
      <c r="AL10960" t="str">
        <f t="shared" si="1690"/>
        <v/>
      </c>
    </row>
    <row r="10961" spans="1:38" x14ac:dyDescent="0.2">
      <c r="A10961" t="s">
        <v>10178</v>
      </c>
      <c r="B10961" t="s">
        <v>6051</v>
      </c>
      <c r="C10961" t="s">
        <v>10179</v>
      </c>
      <c r="D10961" s="1">
        <v>36440</v>
      </c>
      <c r="E10961" s="1">
        <v>43456</v>
      </c>
      <c r="F10961" t="s">
        <v>39</v>
      </c>
      <c r="I10961">
        <v>100</v>
      </c>
      <c r="J10961">
        <v>0</v>
      </c>
      <c r="K10961">
        <v>0</v>
      </c>
      <c r="L10961">
        <v>21100</v>
      </c>
      <c r="M10961">
        <v>21088</v>
      </c>
      <c r="N10961" t="s">
        <v>401</v>
      </c>
      <c r="O10961" t="s">
        <v>10180</v>
      </c>
      <c r="P10961" t="s">
        <v>28</v>
      </c>
      <c r="S10961" t="s">
        <v>33942</v>
      </c>
      <c r="T10961" t="s">
        <v>34233</v>
      </c>
      <c r="AD10961" t="str">
        <f t="shared" si="1694"/>
        <v/>
      </c>
      <c r="AE10961" t="str">
        <f t="shared" si="1686"/>
        <v/>
      </c>
      <c r="AF10961" t="str">
        <f t="shared" si="1695"/>
        <v/>
      </c>
      <c r="AG10961" t="str">
        <f t="shared" ref="AG10961:AG10976" si="1697">IF((S10961&lt;&gt;"tühi")*(AC10961&lt;&gt;""),AC10961,"")</f>
        <v/>
      </c>
      <c r="AH10961" t="str">
        <f t="shared" si="1696"/>
        <v/>
      </c>
      <c r="AI10961">
        <v>0.11</v>
      </c>
      <c r="AJ10961" t="str">
        <f t="shared" si="1688"/>
        <v/>
      </c>
      <c r="AK10961" t="str">
        <f t="shared" ref="AK10961:AK11008" si="1698">IF(AE10961="","",AE10961*2.7)</f>
        <v/>
      </c>
      <c r="AL10961" t="str">
        <f t="shared" si="1690"/>
        <v/>
      </c>
    </row>
    <row r="10962" spans="1:38" x14ac:dyDescent="0.2">
      <c r="A10962" t="s">
        <v>31232</v>
      </c>
      <c r="B10962" t="s">
        <v>6051</v>
      </c>
      <c r="C10962" t="s">
        <v>13216</v>
      </c>
      <c r="D10962" s="1">
        <v>43901</v>
      </c>
      <c r="E10962" s="1">
        <v>43901</v>
      </c>
      <c r="F10962" t="s">
        <v>39</v>
      </c>
      <c r="I10962">
        <v>100</v>
      </c>
      <c r="J10962">
        <v>0</v>
      </c>
      <c r="K10962">
        <v>0</v>
      </c>
      <c r="L10962">
        <v>1001</v>
      </c>
      <c r="M10962">
        <v>1001</v>
      </c>
      <c r="N10962" t="s">
        <v>20</v>
      </c>
      <c r="O10962" t="s">
        <v>31233</v>
      </c>
      <c r="P10962" t="s">
        <v>28</v>
      </c>
      <c r="S10962" t="s">
        <v>33942</v>
      </c>
      <c r="T10962" t="s">
        <v>34233</v>
      </c>
      <c r="AD10962" t="str">
        <f t="shared" si="1694"/>
        <v/>
      </c>
      <c r="AE10962" t="str">
        <f t="shared" si="1686"/>
        <v/>
      </c>
      <c r="AF10962" t="str">
        <f t="shared" si="1695"/>
        <v/>
      </c>
      <c r="AG10962" t="str">
        <f t="shared" si="1697"/>
        <v/>
      </c>
      <c r="AH10962" t="str">
        <f t="shared" si="1696"/>
        <v/>
      </c>
      <c r="AI10962">
        <v>0.11</v>
      </c>
      <c r="AJ10962" t="str">
        <f t="shared" si="1688"/>
        <v/>
      </c>
      <c r="AK10962" t="str">
        <f t="shared" si="1698"/>
        <v/>
      </c>
      <c r="AL10962" t="str">
        <f t="shared" si="1690"/>
        <v/>
      </c>
    </row>
    <row r="10963" spans="1:38" x14ac:dyDescent="0.2">
      <c r="A10963" t="s">
        <v>23230</v>
      </c>
      <c r="B10963" t="s">
        <v>6051</v>
      </c>
      <c r="C10963" t="s">
        <v>23231</v>
      </c>
      <c r="D10963" s="1">
        <v>38973</v>
      </c>
      <c r="E10963" s="1">
        <v>43456</v>
      </c>
      <c r="F10963" t="s">
        <v>470</v>
      </c>
      <c r="I10963">
        <v>100</v>
      </c>
      <c r="J10963">
        <v>0</v>
      </c>
      <c r="K10963">
        <v>0</v>
      </c>
      <c r="L10963">
        <v>502</v>
      </c>
      <c r="M10963">
        <v>502</v>
      </c>
      <c r="N10963" t="s">
        <v>20</v>
      </c>
      <c r="O10963" t="s">
        <v>23232</v>
      </c>
      <c r="P10963" t="s">
        <v>28</v>
      </c>
      <c r="S10963" t="s">
        <v>32627</v>
      </c>
      <c r="T10963" t="s">
        <v>23231</v>
      </c>
      <c r="AD10963" t="str">
        <f t="shared" si="1694"/>
        <v/>
      </c>
      <c r="AE10963" t="str">
        <f t="shared" si="1686"/>
        <v/>
      </c>
      <c r="AF10963" t="str">
        <f t="shared" si="1695"/>
        <v/>
      </c>
      <c r="AG10963" t="str">
        <f t="shared" si="1697"/>
        <v/>
      </c>
      <c r="AH10963" t="str">
        <f t="shared" si="1696"/>
        <v/>
      </c>
      <c r="AI10963">
        <v>0.11</v>
      </c>
      <c r="AJ10963" t="str">
        <f t="shared" si="1688"/>
        <v/>
      </c>
      <c r="AK10963" t="str">
        <f t="shared" si="1698"/>
        <v/>
      </c>
      <c r="AL10963" t="str">
        <f t="shared" si="1690"/>
        <v/>
      </c>
    </row>
    <row r="10964" spans="1:38" x14ac:dyDescent="0.2">
      <c r="A10964" t="s">
        <v>17693</v>
      </c>
      <c r="B10964" t="s">
        <v>6051</v>
      </c>
      <c r="C10964" t="s">
        <v>782</v>
      </c>
      <c r="D10964" s="1">
        <v>37726</v>
      </c>
      <c r="E10964" s="1">
        <v>43951</v>
      </c>
      <c r="F10964" t="s">
        <v>39</v>
      </c>
      <c r="I10964">
        <v>100</v>
      </c>
      <c r="J10964">
        <v>0</v>
      </c>
      <c r="K10964">
        <v>0</v>
      </c>
      <c r="L10964">
        <v>10411</v>
      </c>
      <c r="M10964">
        <v>10411</v>
      </c>
      <c r="N10964" t="s">
        <v>20</v>
      </c>
      <c r="O10964" t="s">
        <v>17694</v>
      </c>
      <c r="P10964" t="s">
        <v>28</v>
      </c>
      <c r="S10964" t="s">
        <v>33942</v>
      </c>
      <c r="T10964" t="s">
        <v>34233</v>
      </c>
      <c r="U10964" t="s">
        <v>32634</v>
      </c>
      <c r="V10964" t="s">
        <v>33711</v>
      </c>
      <c r="W10964">
        <v>200</v>
      </c>
      <c r="X10964">
        <v>2</v>
      </c>
      <c r="Y10964" t="s">
        <v>32661</v>
      </c>
      <c r="Z10964">
        <v>240</v>
      </c>
      <c r="AA10964">
        <v>7</v>
      </c>
      <c r="AC10964">
        <v>1</v>
      </c>
      <c r="AE10964">
        <f t="shared" si="1686"/>
        <v>1</v>
      </c>
      <c r="AF10964" t="str">
        <f t="shared" si="1695"/>
        <v/>
      </c>
      <c r="AG10964" t="str">
        <f t="shared" si="1697"/>
        <v/>
      </c>
      <c r="AH10964" t="str">
        <f t="shared" si="1696"/>
        <v/>
      </c>
      <c r="AI10964">
        <v>0.11</v>
      </c>
      <c r="AJ10964" t="str">
        <f t="shared" si="1688"/>
        <v/>
      </c>
      <c r="AK10964">
        <f t="shared" si="1698"/>
        <v>2.7</v>
      </c>
      <c r="AL10964">
        <f t="shared" si="1690"/>
        <v>0.29700000000000004</v>
      </c>
    </row>
    <row r="10965" spans="1:38" x14ac:dyDescent="0.2">
      <c r="A10965" t="s">
        <v>17695</v>
      </c>
      <c r="B10965" t="s">
        <v>6051</v>
      </c>
      <c r="C10965" t="s">
        <v>17696</v>
      </c>
      <c r="D10965" s="1">
        <v>37726</v>
      </c>
      <c r="E10965" s="1">
        <v>43951</v>
      </c>
      <c r="F10965" t="s">
        <v>39</v>
      </c>
      <c r="I10965">
        <v>100</v>
      </c>
      <c r="J10965">
        <v>0</v>
      </c>
      <c r="K10965">
        <v>0</v>
      </c>
      <c r="L10965">
        <v>19786</v>
      </c>
      <c r="M10965">
        <v>19786</v>
      </c>
      <c r="N10965" t="s">
        <v>20</v>
      </c>
      <c r="O10965" t="s">
        <v>17697</v>
      </c>
      <c r="P10965" t="s">
        <v>28</v>
      </c>
      <c r="S10965" t="s">
        <v>33942</v>
      </c>
      <c r="T10965" t="s">
        <v>34233</v>
      </c>
      <c r="AD10965" t="str">
        <f t="shared" si="1694"/>
        <v/>
      </c>
      <c r="AE10965" t="str">
        <f t="shared" si="1686"/>
        <v/>
      </c>
      <c r="AF10965" t="str">
        <f t="shared" si="1695"/>
        <v/>
      </c>
      <c r="AG10965" t="str">
        <f t="shared" si="1697"/>
        <v/>
      </c>
      <c r="AH10965" t="str">
        <f t="shared" si="1696"/>
        <v/>
      </c>
      <c r="AI10965">
        <v>0.11</v>
      </c>
      <c r="AJ10965" t="str">
        <f t="shared" si="1688"/>
        <v/>
      </c>
      <c r="AK10965" t="str">
        <f t="shared" si="1698"/>
        <v/>
      </c>
      <c r="AL10965" t="str">
        <f t="shared" si="1690"/>
        <v/>
      </c>
    </row>
    <row r="10966" spans="1:38" x14ac:dyDescent="0.2">
      <c r="A10966" t="s">
        <v>23251</v>
      </c>
      <c r="B10966" t="s">
        <v>6051</v>
      </c>
      <c r="C10966" t="s">
        <v>23252</v>
      </c>
      <c r="D10966" s="1">
        <v>38974</v>
      </c>
      <c r="E10966" s="1">
        <v>43456</v>
      </c>
      <c r="F10966" t="s">
        <v>470</v>
      </c>
      <c r="I10966">
        <v>100</v>
      </c>
      <c r="J10966">
        <v>0</v>
      </c>
      <c r="K10966">
        <v>0</v>
      </c>
      <c r="L10966">
        <v>3197</v>
      </c>
      <c r="M10966">
        <v>3197</v>
      </c>
      <c r="N10966" t="s">
        <v>20</v>
      </c>
      <c r="O10966" t="s">
        <v>23253</v>
      </c>
      <c r="P10966" t="s">
        <v>28</v>
      </c>
      <c r="S10966" t="s">
        <v>33797</v>
      </c>
      <c r="T10966" t="s">
        <v>23252</v>
      </c>
      <c r="AD10966" t="str">
        <f t="shared" si="1694"/>
        <v/>
      </c>
      <c r="AE10966" t="str">
        <f t="shared" ref="AE10966:AE11029" si="1699">IF((S10966="tühi")*(AC10966&lt;&gt;""),AC10966,"")</f>
        <v/>
      </c>
      <c r="AF10966" t="str">
        <f t="shared" si="1695"/>
        <v/>
      </c>
      <c r="AG10966" t="str">
        <f t="shared" si="1697"/>
        <v/>
      </c>
      <c r="AH10966" t="str">
        <f t="shared" si="1696"/>
        <v/>
      </c>
      <c r="AI10966">
        <v>0.11</v>
      </c>
      <c r="AJ10966" t="str">
        <f t="shared" si="1688"/>
        <v/>
      </c>
      <c r="AK10966" t="str">
        <f t="shared" si="1698"/>
        <v/>
      </c>
      <c r="AL10966" t="str">
        <f t="shared" si="1690"/>
        <v/>
      </c>
    </row>
    <row r="10967" spans="1:38" x14ac:dyDescent="0.2">
      <c r="A10967" t="s">
        <v>7184</v>
      </c>
      <c r="B10967" t="s">
        <v>6051</v>
      </c>
      <c r="C10967" t="s">
        <v>7185</v>
      </c>
      <c r="D10967" s="1">
        <v>36196</v>
      </c>
      <c r="E10967" s="1">
        <v>44502</v>
      </c>
      <c r="F10967" t="s">
        <v>39</v>
      </c>
      <c r="I10967">
        <v>100</v>
      </c>
      <c r="J10967">
        <v>0</v>
      </c>
      <c r="K10967">
        <v>0</v>
      </c>
      <c r="L10967">
        <v>20800</v>
      </c>
      <c r="M10967">
        <v>20819</v>
      </c>
      <c r="N10967" t="s">
        <v>401</v>
      </c>
      <c r="O10967" t="s">
        <v>7186</v>
      </c>
      <c r="P10967" t="s">
        <v>28</v>
      </c>
      <c r="S10967" t="s">
        <v>33942</v>
      </c>
      <c r="T10967" t="s">
        <v>34233</v>
      </c>
      <c r="AD10967" t="str">
        <f t="shared" si="1694"/>
        <v/>
      </c>
      <c r="AE10967" t="str">
        <f t="shared" si="1699"/>
        <v/>
      </c>
      <c r="AF10967" t="str">
        <f t="shared" si="1695"/>
        <v/>
      </c>
      <c r="AG10967" t="str">
        <f t="shared" si="1697"/>
        <v/>
      </c>
      <c r="AH10967" t="str">
        <f t="shared" si="1696"/>
        <v/>
      </c>
      <c r="AI10967">
        <v>0.11</v>
      </c>
      <c r="AJ10967" t="str">
        <f t="shared" si="1688"/>
        <v/>
      </c>
      <c r="AK10967" t="str">
        <f t="shared" si="1698"/>
        <v/>
      </c>
      <c r="AL10967" t="str">
        <f t="shared" si="1690"/>
        <v/>
      </c>
    </row>
    <row r="10968" spans="1:38" x14ac:dyDescent="0.2">
      <c r="A10968" t="s">
        <v>23284</v>
      </c>
      <c r="B10968" t="s">
        <v>6051</v>
      </c>
      <c r="C10968" t="s">
        <v>23285</v>
      </c>
      <c r="D10968" s="1">
        <v>38974</v>
      </c>
      <c r="E10968" s="1">
        <v>43456</v>
      </c>
      <c r="F10968" t="s">
        <v>470</v>
      </c>
      <c r="I10968">
        <v>100</v>
      </c>
      <c r="J10968">
        <v>0</v>
      </c>
      <c r="K10968">
        <v>0</v>
      </c>
      <c r="L10968">
        <v>504</v>
      </c>
      <c r="M10968">
        <v>504</v>
      </c>
      <c r="N10968" t="s">
        <v>20</v>
      </c>
      <c r="O10968" t="s">
        <v>23286</v>
      </c>
      <c r="P10968" t="s">
        <v>28</v>
      </c>
      <c r="S10968" t="s">
        <v>32627</v>
      </c>
      <c r="T10968" t="s">
        <v>23285</v>
      </c>
      <c r="AD10968" t="str">
        <f t="shared" si="1694"/>
        <v/>
      </c>
      <c r="AE10968" t="str">
        <f t="shared" si="1699"/>
        <v/>
      </c>
      <c r="AF10968" t="str">
        <f t="shared" si="1695"/>
        <v/>
      </c>
      <c r="AG10968" t="str">
        <f t="shared" si="1697"/>
        <v/>
      </c>
      <c r="AH10968" t="str">
        <f t="shared" si="1696"/>
        <v/>
      </c>
      <c r="AI10968">
        <v>0.11</v>
      </c>
      <c r="AJ10968" t="str">
        <f t="shared" si="1688"/>
        <v/>
      </c>
      <c r="AK10968" t="str">
        <f t="shared" si="1698"/>
        <v/>
      </c>
      <c r="AL10968" t="str">
        <f t="shared" si="1690"/>
        <v/>
      </c>
    </row>
    <row r="10969" spans="1:38" x14ac:dyDescent="0.2">
      <c r="A10969" t="s">
        <v>23281</v>
      </c>
      <c r="B10969" t="s">
        <v>6051</v>
      </c>
      <c r="C10969" t="s">
        <v>23282</v>
      </c>
      <c r="D10969" s="1">
        <v>38974</v>
      </c>
      <c r="E10969" s="1">
        <v>44546</v>
      </c>
      <c r="F10969" t="s">
        <v>470</v>
      </c>
      <c r="I10969">
        <v>100</v>
      </c>
      <c r="J10969">
        <v>0</v>
      </c>
      <c r="K10969">
        <v>0</v>
      </c>
      <c r="L10969">
        <v>6222</v>
      </c>
      <c r="M10969">
        <v>6222</v>
      </c>
      <c r="N10969" t="s">
        <v>20</v>
      </c>
      <c r="O10969" t="s">
        <v>23283</v>
      </c>
      <c r="P10969" t="s">
        <v>28</v>
      </c>
      <c r="S10969" t="s">
        <v>33942</v>
      </c>
      <c r="T10969" t="s">
        <v>34233</v>
      </c>
      <c r="AD10969" t="str">
        <f t="shared" si="1694"/>
        <v/>
      </c>
      <c r="AE10969" t="str">
        <f t="shared" si="1699"/>
        <v/>
      </c>
      <c r="AF10969" t="str">
        <f t="shared" si="1695"/>
        <v/>
      </c>
      <c r="AG10969" t="str">
        <f t="shared" si="1697"/>
        <v/>
      </c>
      <c r="AH10969" t="str">
        <f t="shared" si="1696"/>
        <v/>
      </c>
      <c r="AI10969">
        <v>0.11</v>
      </c>
      <c r="AJ10969" t="str">
        <f t="shared" si="1688"/>
        <v/>
      </c>
      <c r="AK10969" t="str">
        <f t="shared" si="1698"/>
        <v/>
      </c>
      <c r="AL10969" t="str">
        <f t="shared" si="1690"/>
        <v/>
      </c>
    </row>
    <row r="10970" spans="1:38" x14ac:dyDescent="0.2">
      <c r="A10970" t="s">
        <v>9855</v>
      </c>
      <c r="B10970" t="s">
        <v>6051</v>
      </c>
      <c r="C10970" t="s">
        <v>9856</v>
      </c>
      <c r="D10970" s="1">
        <v>36440</v>
      </c>
      <c r="E10970" s="1">
        <v>44546</v>
      </c>
      <c r="F10970" t="s">
        <v>39</v>
      </c>
      <c r="I10970">
        <v>100</v>
      </c>
      <c r="J10970">
        <v>0</v>
      </c>
      <c r="K10970">
        <v>0</v>
      </c>
      <c r="L10970">
        <v>10858</v>
      </c>
      <c r="M10970">
        <v>10858</v>
      </c>
      <c r="N10970" t="s">
        <v>20</v>
      </c>
      <c r="O10970" t="s">
        <v>9857</v>
      </c>
      <c r="P10970" t="s">
        <v>28</v>
      </c>
      <c r="S10970" t="s">
        <v>33942</v>
      </c>
      <c r="T10970" t="s">
        <v>34233</v>
      </c>
      <c r="AD10970" t="str">
        <f t="shared" si="1694"/>
        <v/>
      </c>
      <c r="AE10970" t="str">
        <f t="shared" si="1699"/>
        <v/>
      </c>
      <c r="AF10970" t="str">
        <f t="shared" si="1695"/>
        <v/>
      </c>
      <c r="AG10970" t="str">
        <f t="shared" si="1697"/>
        <v/>
      </c>
      <c r="AH10970" t="str">
        <f t="shared" si="1696"/>
        <v/>
      </c>
      <c r="AI10970">
        <v>0.11</v>
      </c>
      <c r="AJ10970" t="str">
        <f t="shared" si="1688"/>
        <v/>
      </c>
      <c r="AK10970" t="str">
        <f t="shared" si="1698"/>
        <v/>
      </c>
      <c r="AL10970" t="str">
        <f t="shared" si="1690"/>
        <v/>
      </c>
    </row>
    <row r="10971" spans="1:38" x14ac:dyDescent="0.2">
      <c r="A10971" t="s">
        <v>26182</v>
      </c>
      <c r="B10971" t="s">
        <v>6051</v>
      </c>
      <c r="C10971" t="s">
        <v>26183</v>
      </c>
      <c r="D10971" s="1">
        <v>40847</v>
      </c>
      <c r="E10971" s="1">
        <v>43951</v>
      </c>
      <c r="F10971" t="s">
        <v>39</v>
      </c>
      <c r="I10971">
        <v>100</v>
      </c>
      <c r="J10971">
        <v>0</v>
      </c>
      <c r="K10971">
        <v>0</v>
      </c>
      <c r="L10971">
        <v>16760</v>
      </c>
      <c r="M10971">
        <v>16760</v>
      </c>
      <c r="N10971" t="s">
        <v>20</v>
      </c>
      <c r="O10971" t="s">
        <v>26184</v>
      </c>
      <c r="P10971" t="s">
        <v>28</v>
      </c>
      <c r="S10971" t="s">
        <v>33942</v>
      </c>
      <c r="T10971" t="s">
        <v>34233</v>
      </c>
      <c r="AD10971" t="str">
        <f t="shared" si="1694"/>
        <v/>
      </c>
      <c r="AE10971" t="str">
        <f t="shared" si="1699"/>
        <v/>
      </c>
      <c r="AF10971" t="str">
        <f t="shared" si="1695"/>
        <v/>
      </c>
      <c r="AG10971" t="str">
        <f t="shared" si="1697"/>
        <v/>
      </c>
      <c r="AH10971" t="str">
        <f t="shared" si="1696"/>
        <v/>
      </c>
      <c r="AI10971">
        <v>0.11</v>
      </c>
      <c r="AJ10971" t="str">
        <f t="shared" si="1688"/>
        <v/>
      </c>
      <c r="AK10971" t="str">
        <f t="shared" si="1698"/>
        <v/>
      </c>
      <c r="AL10971" t="str">
        <f t="shared" si="1690"/>
        <v/>
      </c>
    </row>
    <row r="10972" spans="1:38" x14ac:dyDescent="0.2">
      <c r="A10972" t="s">
        <v>23275</v>
      </c>
      <c r="B10972" t="s">
        <v>6051</v>
      </c>
      <c r="C10972" t="s">
        <v>23276</v>
      </c>
      <c r="D10972" s="1">
        <v>38974</v>
      </c>
      <c r="E10972" s="1">
        <v>43456</v>
      </c>
      <c r="F10972" t="s">
        <v>470</v>
      </c>
      <c r="I10972">
        <v>100</v>
      </c>
      <c r="J10972">
        <v>0</v>
      </c>
      <c r="K10972">
        <v>0</v>
      </c>
      <c r="L10972">
        <v>5621</v>
      </c>
      <c r="M10972">
        <v>5621</v>
      </c>
      <c r="N10972" t="s">
        <v>20</v>
      </c>
      <c r="O10972" t="s">
        <v>23277</v>
      </c>
      <c r="P10972" t="s">
        <v>28</v>
      </c>
      <c r="S10972" t="s">
        <v>32627</v>
      </c>
      <c r="T10972" t="s">
        <v>23276</v>
      </c>
      <c r="AD10972" t="str">
        <f t="shared" si="1694"/>
        <v/>
      </c>
      <c r="AE10972" t="str">
        <f t="shared" si="1699"/>
        <v/>
      </c>
      <c r="AF10972" t="str">
        <f t="shared" si="1695"/>
        <v/>
      </c>
      <c r="AG10972" t="str">
        <f t="shared" si="1697"/>
        <v/>
      </c>
      <c r="AH10972" t="str">
        <f t="shared" si="1696"/>
        <v/>
      </c>
      <c r="AI10972">
        <v>0.11</v>
      </c>
      <c r="AJ10972" t="str">
        <f t="shared" si="1688"/>
        <v/>
      </c>
      <c r="AK10972" t="str">
        <f t="shared" si="1698"/>
        <v/>
      </c>
      <c r="AL10972" t="str">
        <f t="shared" si="1690"/>
        <v/>
      </c>
    </row>
    <row r="10973" spans="1:38" x14ac:dyDescent="0.2">
      <c r="A10973" t="s">
        <v>18990</v>
      </c>
      <c r="B10973" t="s">
        <v>6051</v>
      </c>
      <c r="C10973" t="s">
        <v>18991</v>
      </c>
      <c r="D10973" s="1">
        <v>38092</v>
      </c>
      <c r="E10973" s="1">
        <v>43456</v>
      </c>
      <c r="F10973" t="s">
        <v>39</v>
      </c>
      <c r="I10973">
        <v>100</v>
      </c>
      <c r="J10973">
        <v>0</v>
      </c>
      <c r="K10973">
        <v>0</v>
      </c>
      <c r="L10973">
        <v>5418</v>
      </c>
      <c r="M10973">
        <v>5418</v>
      </c>
      <c r="N10973" t="s">
        <v>20</v>
      </c>
      <c r="O10973" t="s">
        <v>18992</v>
      </c>
      <c r="P10973" t="s">
        <v>28</v>
      </c>
      <c r="S10973" t="s">
        <v>32627</v>
      </c>
      <c r="T10973" t="s">
        <v>34772</v>
      </c>
      <c r="AD10973" t="str">
        <f t="shared" si="1694"/>
        <v/>
      </c>
      <c r="AE10973" t="str">
        <f t="shared" si="1699"/>
        <v/>
      </c>
      <c r="AF10973" t="str">
        <f t="shared" si="1695"/>
        <v/>
      </c>
      <c r="AG10973" t="str">
        <f t="shared" si="1697"/>
        <v/>
      </c>
      <c r="AH10973" t="str">
        <f t="shared" si="1696"/>
        <v/>
      </c>
      <c r="AI10973">
        <v>0.11</v>
      </c>
      <c r="AJ10973" t="str">
        <f t="shared" si="1688"/>
        <v/>
      </c>
      <c r="AK10973" t="str">
        <f t="shared" si="1698"/>
        <v/>
      </c>
      <c r="AL10973" t="str">
        <f t="shared" si="1690"/>
        <v/>
      </c>
    </row>
    <row r="10974" spans="1:38" x14ac:dyDescent="0.2">
      <c r="A10974" t="s">
        <v>16944</v>
      </c>
      <c r="B10974" t="s">
        <v>6051</v>
      </c>
      <c r="C10974" t="s">
        <v>16945</v>
      </c>
      <c r="D10974" s="1">
        <v>37663</v>
      </c>
      <c r="E10974" s="1">
        <v>43456</v>
      </c>
      <c r="F10974" t="s">
        <v>39</v>
      </c>
      <c r="I10974">
        <v>100</v>
      </c>
      <c r="J10974">
        <v>0</v>
      </c>
      <c r="K10974">
        <v>0</v>
      </c>
      <c r="L10974">
        <v>5200</v>
      </c>
      <c r="M10974">
        <v>5200</v>
      </c>
      <c r="N10974" t="s">
        <v>20</v>
      </c>
      <c r="O10974" t="s">
        <v>16946</v>
      </c>
      <c r="P10974" t="s">
        <v>28</v>
      </c>
      <c r="S10974" t="s">
        <v>33799</v>
      </c>
      <c r="T10974" t="s">
        <v>34773</v>
      </c>
      <c r="AD10974" t="str">
        <f t="shared" si="1694"/>
        <v/>
      </c>
      <c r="AE10974" t="str">
        <f t="shared" si="1699"/>
        <v/>
      </c>
      <c r="AF10974" t="str">
        <f t="shared" si="1695"/>
        <v/>
      </c>
      <c r="AG10974" t="str">
        <f t="shared" si="1697"/>
        <v/>
      </c>
      <c r="AH10974" t="str">
        <f t="shared" si="1696"/>
        <v/>
      </c>
      <c r="AI10974">
        <v>0.11</v>
      </c>
      <c r="AJ10974" t="str">
        <f t="shared" si="1688"/>
        <v/>
      </c>
      <c r="AK10974" t="str">
        <f t="shared" si="1698"/>
        <v/>
      </c>
      <c r="AL10974" t="str">
        <f t="shared" si="1690"/>
        <v/>
      </c>
    </row>
    <row r="10975" spans="1:38" x14ac:dyDescent="0.2">
      <c r="A10975" t="s">
        <v>31718</v>
      </c>
      <c r="B10975" t="s">
        <v>6051</v>
      </c>
      <c r="C10975" t="s">
        <v>31719</v>
      </c>
      <c r="D10975" s="1">
        <v>44077</v>
      </c>
      <c r="E10975" s="1">
        <v>44546</v>
      </c>
      <c r="F10975" t="s">
        <v>19</v>
      </c>
      <c r="I10975">
        <v>100</v>
      </c>
      <c r="J10975">
        <v>0</v>
      </c>
      <c r="K10975">
        <v>0</v>
      </c>
      <c r="L10975">
        <v>6219</v>
      </c>
      <c r="M10975">
        <v>6219</v>
      </c>
      <c r="N10975" t="s">
        <v>20</v>
      </c>
      <c r="O10975" t="s">
        <v>31715</v>
      </c>
      <c r="P10975" t="s">
        <v>28</v>
      </c>
      <c r="S10975" t="s">
        <v>32628</v>
      </c>
      <c r="T10975" t="s">
        <v>34349</v>
      </c>
      <c r="U10975" t="s">
        <v>32794</v>
      </c>
      <c r="V10975" t="s">
        <v>33712</v>
      </c>
      <c r="W10975">
        <v>190</v>
      </c>
      <c r="X10975">
        <v>2</v>
      </c>
      <c r="Y10975" t="s">
        <v>32914</v>
      </c>
      <c r="Z10975">
        <v>300</v>
      </c>
      <c r="AA10975">
        <v>6</v>
      </c>
      <c r="AC10975">
        <v>1</v>
      </c>
      <c r="AD10975" t="str">
        <f t="shared" si="1694"/>
        <v/>
      </c>
      <c r="AE10975" t="str">
        <f t="shared" si="1699"/>
        <v/>
      </c>
      <c r="AF10975" t="str">
        <f t="shared" si="1695"/>
        <v/>
      </c>
      <c r="AG10975">
        <f t="shared" si="1697"/>
        <v>1</v>
      </c>
      <c r="AH10975">
        <f t="shared" si="1696"/>
        <v>2.7</v>
      </c>
      <c r="AI10975">
        <v>0.11</v>
      </c>
      <c r="AJ10975">
        <f t="shared" si="1688"/>
        <v>0.29700000000000004</v>
      </c>
      <c r="AK10975" t="str">
        <f t="shared" si="1698"/>
        <v/>
      </c>
      <c r="AL10975" t="str">
        <f t="shared" si="1690"/>
        <v/>
      </c>
    </row>
    <row r="10976" spans="1:38" x14ac:dyDescent="0.2">
      <c r="A10976" t="s">
        <v>29135</v>
      </c>
      <c r="B10976" t="s">
        <v>6051</v>
      </c>
      <c r="C10976" t="s">
        <v>29136</v>
      </c>
      <c r="D10976" s="1">
        <v>43433</v>
      </c>
      <c r="E10976" s="1">
        <v>44546</v>
      </c>
      <c r="F10976" t="s">
        <v>19</v>
      </c>
      <c r="I10976">
        <v>100</v>
      </c>
      <c r="J10976">
        <v>0</v>
      </c>
      <c r="K10976">
        <v>0</v>
      </c>
      <c r="L10976">
        <v>11778</v>
      </c>
      <c r="M10976">
        <v>11778</v>
      </c>
      <c r="N10976" t="s">
        <v>20</v>
      </c>
      <c r="O10976" t="s">
        <v>29137</v>
      </c>
      <c r="P10976" t="s">
        <v>28</v>
      </c>
      <c r="S10976" t="s">
        <v>32628</v>
      </c>
      <c r="T10976" t="s">
        <v>34349</v>
      </c>
      <c r="V10976" t="s">
        <v>35001</v>
      </c>
      <c r="W10976">
        <v>120</v>
      </c>
      <c r="X10976">
        <v>2</v>
      </c>
      <c r="Y10976" t="s">
        <v>32665</v>
      </c>
      <c r="Z10976">
        <v>120</v>
      </c>
      <c r="AA10976">
        <v>7</v>
      </c>
      <c r="AC10976">
        <v>1</v>
      </c>
      <c r="AD10976" t="str">
        <f t="shared" si="1694"/>
        <v/>
      </c>
      <c r="AE10976" t="str">
        <f t="shared" si="1699"/>
        <v/>
      </c>
      <c r="AF10976" t="str">
        <f t="shared" si="1695"/>
        <v/>
      </c>
      <c r="AG10976">
        <f t="shared" si="1697"/>
        <v>1</v>
      </c>
      <c r="AH10976">
        <f t="shared" si="1696"/>
        <v>2.7</v>
      </c>
      <c r="AI10976">
        <v>0.11</v>
      </c>
      <c r="AJ10976">
        <f t="shared" si="1688"/>
        <v>0.29700000000000004</v>
      </c>
      <c r="AK10976" t="str">
        <f t="shared" si="1698"/>
        <v/>
      </c>
      <c r="AL10976" t="str">
        <f t="shared" si="1690"/>
        <v/>
      </c>
    </row>
    <row r="10977" spans="1:38" x14ac:dyDescent="0.2">
      <c r="A10977" t="s">
        <v>6050</v>
      </c>
      <c r="B10977" t="s">
        <v>6051</v>
      </c>
      <c r="C10977" t="s">
        <v>6052</v>
      </c>
      <c r="D10977" s="1">
        <v>36147</v>
      </c>
      <c r="E10977" s="1">
        <v>44476</v>
      </c>
      <c r="F10977" t="s">
        <v>39</v>
      </c>
      <c r="I10977">
        <v>100</v>
      </c>
      <c r="J10977">
        <v>0</v>
      </c>
      <c r="K10977">
        <v>0</v>
      </c>
      <c r="L10977">
        <v>18183</v>
      </c>
      <c r="M10977">
        <v>18183</v>
      </c>
      <c r="N10977" t="s">
        <v>20</v>
      </c>
      <c r="O10977" t="s">
        <v>6053</v>
      </c>
      <c r="P10977" t="s">
        <v>28</v>
      </c>
      <c r="S10977" t="s">
        <v>33797</v>
      </c>
      <c r="T10977" t="s">
        <v>34350</v>
      </c>
      <c r="AD10977" t="str">
        <f t="shared" si="1694"/>
        <v/>
      </c>
      <c r="AE10977" t="str">
        <f t="shared" si="1699"/>
        <v/>
      </c>
      <c r="AF10977" t="str">
        <f t="shared" si="1695"/>
        <v/>
      </c>
      <c r="AG10977" s="17">
        <v>1</v>
      </c>
      <c r="AH10977">
        <f t="shared" si="1696"/>
        <v>2.7</v>
      </c>
      <c r="AI10977">
        <v>0.11</v>
      </c>
      <c r="AJ10977">
        <f t="shared" si="1688"/>
        <v>0.29700000000000004</v>
      </c>
      <c r="AK10977" t="str">
        <f t="shared" si="1698"/>
        <v/>
      </c>
      <c r="AL10977" t="str">
        <f t="shared" si="1690"/>
        <v/>
      </c>
    </row>
    <row r="10978" spans="1:38" x14ac:dyDescent="0.2">
      <c r="A10978" t="s">
        <v>32248</v>
      </c>
      <c r="B10978" t="s">
        <v>6051</v>
      </c>
      <c r="C10978" t="s">
        <v>32249</v>
      </c>
      <c r="D10978" s="1">
        <v>44502</v>
      </c>
      <c r="E10978" s="1">
        <v>44546</v>
      </c>
      <c r="F10978" t="s">
        <v>19</v>
      </c>
      <c r="I10978">
        <v>100</v>
      </c>
      <c r="J10978">
        <v>0</v>
      </c>
      <c r="K10978">
        <v>0</v>
      </c>
      <c r="L10978">
        <v>15035</v>
      </c>
      <c r="M10978">
        <v>15035</v>
      </c>
      <c r="N10978" t="s">
        <v>20</v>
      </c>
      <c r="O10978" t="s">
        <v>32250</v>
      </c>
      <c r="P10978" t="s">
        <v>28</v>
      </c>
      <c r="S10978" t="s">
        <v>33797</v>
      </c>
      <c r="T10978" t="s">
        <v>34350</v>
      </c>
      <c r="U10978" t="s">
        <v>32634</v>
      </c>
      <c r="V10978" t="s">
        <v>33713</v>
      </c>
      <c r="W10978">
        <v>210</v>
      </c>
      <c r="X10978">
        <v>2</v>
      </c>
      <c r="Y10978" t="s">
        <v>32665</v>
      </c>
      <c r="Z10978">
        <v>210</v>
      </c>
      <c r="AA10978">
        <v>7</v>
      </c>
      <c r="AC10978">
        <v>1</v>
      </c>
      <c r="AD10978" t="str">
        <f t="shared" si="1694"/>
        <v/>
      </c>
      <c r="AE10978" t="str">
        <f t="shared" si="1699"/>
        <v/>
      </c>
      <c r="AF10978" t="str">
        <f t="shared" si="1695"/>
        <v/>
      </c>
      <c r="AG10978">
        <f t="shared" ref="AG10978:AG11014" si="1700">IF((S10978&lt;&gt;"tühi")*(AC10978&lt;&gt;""),AC10978,"")</f>
        <v>1</v>
      </c>
      <c r="AH10978">
        <f t="shared" si="1696"/>
        <v>2.7</v>
      </c>
      <c r="AI10978">
        <v>0.11</v>
      </c>
      <c r="AJ10978">
        <f t="shared" si="1688"/>
        <v>0.29700000000000004</v>
      </c>
      <c r="AK10978" t="str">
        <f t="shared" si="1698"/>
        <v/>
      </c>
      <c r="AL10978" t="str">
        <f t="shared" si="1690"/>
        <v/>
      </c>
    </row>
    <row r="10979" spans="1:38" x14ac:dyDescent="0.2">
      <c r="A10979" t="s">
        <v>29138</v>
      </c>
      <c r="B10979" t="s">
        <v>6051</v>
      </c>
      <c r="C10979" t="s">
        <v>29139</v>
      </c>
      <c r="D10979" s="1">
        <v>43433</v>
      </c>
      <c r="E10979" s="1">
        <v>43951</v>
      </c>
      <c r="F10979" t="s">
        <v>26</v>
      </c>
      <c r="I10979">
        <v>100</v>
      </c>
      <c r="J10979">
        <v>0</v>
      </c>
      <c r="K10979">
        <v>0</v>
      </c>
      <c r="L10979">
        <v>613</v>
      </c>
      <c r="M10979">
        <v>613</v>
      </c>
      <c r="N10979" t="s">
        <v>20</v>
      </c>
      <c r="O10979" t="s">
        <v>29140</v>
      </c>
      <c r="P10979" t="s">
        <v>44</v>
      </c>
      <c r="S10979" t="s">
        <v>34233</v>
      </c>
      <c r="T10979" t="s">
        <v>34233</v>
      </c>
      <c r="AD10979" t="str">
        <f t="shared" si="1694"/>
        <v/>
      </c>
      <c r="AE10979" t="str">
        <f t="shared" si="1699"/>
        <v/>
      </c>
      <c r="AF10979" t="str">
        <f t="shared" si="1695"/>
        <v/>
      </c>
      <c r="AG10979" t="str">
        <f t="shared" si="1700"/>
        <v/>
      </c>
      <c r="AH10979" t="str">
        <f t="shared" si="1696"/>
        <v/>
      </c>
      <c r="AI10979">
        <v>0.11</v>
      </c>
      <c r="AJ10979" t="str">
        <f t="shared" si="1688"/>
        <v/>
      </c>
      <c r="AK10979" t="str">
        <f t="shared" si="1698"/>
        <v/>
      </c>
      <c r="AL10979" t="str">
        <f t="shared" si="1690"/>
        <v/>
      </c>
    </row>
    <row r="10980" spans="1:38" x14ac:dyDescent="0.2">
      <c r="A10980" t="s">
        <v>31716</v>
      </c>
      <c r="B10980" t="s">
        <v>6051</v>
      </c>
      <c r="C10980" t="s">
        <v>31717</v>
      </c>
      <c r="D10980" s="1">
        <v>44077</v>
      </c>
      <c r="E10980" s="1">
        <v>44546</v>
      </c>
      <c r="F10980" t="s">
        <v>26</v>
      </c>
      <c r="I10980">
        <v>100</v>
      </c>
      <c r="J10980">
        <v>0</v>
      </c>
      <c r="K10980">
        <v>0</v>
      </c>
      <c r="L10980">
        <v>336</v>
      </c>
      <c r="M10980">
        <v>336</v>
      </c>
      <c r="N10980" t="s">
        <v>20</v>
      </c>
      <c r="O10980" t="s">
        <v>31715</v>
      </c>
      <c r="P10980" t="s">
        <v>28</v>
      </c>
      <c r="S10980" t="s">
        <v>34233</v>
      </c>
      <c r="T10980" t="s">
        <v>34233</v>
      </c>
      <c r="V10980" t="s">
        <v>33712</v>
      </c>
      <c r="AD10980" t="str">
        <f t="shared" si="1694"/>
        <v/>
      </c>
      <c r="AE10980" t="str">
        <f t="shared" si="1699"/>
        <v/>
      </c>
      <c r="AF10980" t="str">
        <f t="shared" si="1695"/>
        <v/>
      </c>
      <c r="AG10980" t="str">
        <f t="shared" si="1700"/>
        <v/>
      </c>
      <c r="AH10980" t="str">
        <f t="shared" si="1696"/>
        <v/>
      </c>
      <c r="AI10980">
        <v>0.11</v>
      </c>
      <c r="AJ10980" t="str">
        <f t="shared" si="1688"/>
        <v/>
      </c>
      <c r="AK10980" t="str">
        <f t="shared" si="1698"/>
        <v/>
      </c>
      <c r="AL10980" t="str">
        <f t="shared" si="1690"/>
        <v/>
      </c>
    </row>
    <row r="10981" spans="1:38" x14ac:dyDescent="0.2">
      <c r="A10981" t="s">
        <v>32251</v>
      </c>
      <c r="B10981" t="s">
        <v>6051</v>
      </c>
      <c r="C10981" t="s">
        <v>32252</v>
      </c>
      <c r="D10981" s="1">
        <v>44502</v>
      </c>
      <c r="E10981" s="1">
        <v>44546</v>
      </c>
      <c r="F10981" t="s">
        <v>26</v>
      </c>
      <c r="I10981">
        <v>100</v>
      </c>
      <c r="J10981">
        <v>0</v>
      </c>
      <c r="K10981">
        <v>0</v>
      </c>
      <c r="L10981">
        <v>425</v>
      </c>
      <c r="M10981">
        <v>425</v>
      </c>
      <c r="N10981" t="s">
        <v>20</v>
      </c>
      <c r="O10981" t="s">
        <v>32253</v>
      </c>
      <c r="P10981" t="s">
        <v>44</v>
      </c>
      <c r="S10981" t="s">
        <v>34233</v>
      </c>
      <c r="T10981" t="s">
        <v>34233</v>
      </c>
      <c r="V10981" t="s">
        <v>33713</v>
      </c>
      <c r="AD10981" t="str">
        <f t="shared" si="1694"/>
        <v/>
      </c>
      <c r="AE10981" t="str">
        <f t="shared" si="1699"/>
        <v/>
      </c>
      <c r="AF10981" t="str">
        <f t="shared" si="1695"/>
        <v/>
      </c>
      <c r="AG10981" t="str">
        <f t="shared" si="1700"/>
        <v/>
      </c>
      <c r="AH10981" t="str">
        <f t="shared" si="1696"/>
        <v/>
      </c>
      <c r="AI10981">
        <v>0.11</v>
      </c>
      <c r="AJ10981" t="str">
        <f t="shared" ref="AJ10981:AJ11044" si="1701">IF(COUNTBLANK(AH10981),"",AH10981*AI10981)</f>
        <v/>
      </c>
      <c r="AK10981" t="str">
        <f t="shared" si="1698"/>
        <v/>
      </c>
      <c r="AL10981" t="str">
        <f t="shared" si="1690"/>
        <v/>
      </c>
    </row>
    <row r="10982" spans="1:38" x14ac:dyDescent="0.2">
      <c r="A10982" t="s">
        <v>29940</v>
      </c>
      <c r="B10982" t="s">
        <v>6051</v>
      </c>
      <c r="C10982" t="s">
        <v>29941</v>
      </c>
      <c r="D10982" s="1">
        <v>43713</v>
      </c>
      <c r="E10982" s="1">
        <v>44077</v>
      </c>
      <c r="F10982" t="s">
        <v>26</v>
      </c>
      <c r="I10982">
        <v>100</v>
      </c>
      <c r="J10982">
        <v>0</v>
      </c>
      <c r="K10982">
        <v>0</v>
      </c>
      <c r="L10982">
        <v>758</v>
      </c>
      <c r="M10982">
        <v>758</v>
      </c>
      <c r="N10982" t="s">
        <v>20</v>
      </c>
      <c r="O10982" t="s">
        <v>29942</v>
      </c>
      <c r="P10982" t="s">
        <v>44</v>
      </c>
      <c r="S10982" t="s">
        <v>34233</v>
      </c>
      <c r="T10982" t="s">
        <v>34233</v>
      </c>
      <c r="AD10982" t="str">
        <f t="shared" si="1694"/>
        <v/>
      </c>
      <c r="AE10982" t="str">
        <f t="shared" si="1699"/>
        <v/>
      </c>
      <c r="AF10982" t="str">
        <f t="shared" si="1695"/>
        <v/>
      </c>
      <c r="AG10982" t="str">
        <f t="shared" si="1700"/>
        <v/>
      </c>
      <c r="AH10982" t="str">
        <f t="shared" si="1696"/>
        <v/>
      </c>
      <c r="AI10982">
        <v>0.11</v>
      </c>
      <c r="AJ10982" t="str">
        <f t="shared" si="1701"/>
        <v/>
      </c>
      <c r="AK10982" t="str">
        <f t="shared" si="1698"/>
        <v/>
      </c>
      <c r="AL10982" t="str">
        <f t="shared" si="1690"/>
        <v/>
      </c>
    </row>
    <row r="10983" spans="1:38" x14ac:dyDescent="0.2">
      <c r="A10983" t="s">
        <v>24035</v>
      </c>
      <c r="B10983" t="s">
        <v>6051</v>
      </c>
      <c r="C10983" t="s">
        <v>24036</v>
      </c>
      <c r="D10983" s="1">
        <v>43713</v>
      </c>
      <c r="E10983" s="1">
        <v>43713</v>
      </c>
      <c r="F10983" t="s">
        <v>26</v>
      </c>
      <c r="I10983">
        <v>100</v>
      </c>
      <c r="J10983">
        <v>0</v>
      </c>
      <c r="K10983">
        <v>0</v>
      </c>
      <c r="L10983">
        <v>1020</v>
      </c>
      <c r="M10983">
        <v>1020</v>
      </c>
      <c r="N10983" t="s">
        <v>20</v>
      </c>
      <c r="O10983" t="s">
        <v>24037</v>
      </c>
      <c r="P10983" t="s">
        <v>44</v>
      </c>
      <c r="S10983" t="s">
        <v>34233</v>
      </c>
      <c r="T10983" t="s">
        <v>34233</v>
      </c>
      <c r="AD10983" t="str">
        <f t="shared" si="1694"/>
        <v/>
      </c>
      <c r="AE10983" t="str">
        <f t="shared" si="1699"/>
        <v/>
      </c>
      <c r="AF10983" t="str">
        <f t="shared" si="1695"/>
        <v/>
      </c>
      <c r="AG10983" t="str">
        <f t="shared" si="1700"/>
        <v/>
      </c>
      <c r="AH10983" t="str">
        <f t="shared" si="1696"/>
        <v/>
      </c>
      <c r="AI10983">
        <v>0.11</v>
      </c>
      <c r="AJ10983" t="str">
        <f t="shared" si="1701"/>
        <v/>
      </c>
      <c r="AK10983" t="str">
        <f t="shared" si="1698"/>
        <v/>
      </c>
      <c r="AL10983" t="str">
        <f t="shared" si="1690"/>
        <v/>
      </c>
    </row>
    <row r="10984" spans="1:38" x14ac:dyDescent="0.2">
      <c r="A10984" t="s">
        <v>30490</v>
      </c>
      <c r="B10984" t="s">
        <v>6051</v>
      </c>
      <c r="C10984" t="s">
        <v>30491</v>
      </c>
      <c r="D10984" s="1">
        <v>43859</v>
      </c>
      <c r="E10984" s="1">
        <v>43991</v>
      </c>
      <c r="F10984" t="s">
        <v>26</v>
      </c>
      <c r="I10984">
        <v>100</v>
      </c>
      <c r="J10984">
        <v>0</v>
      </c>
      <c r="K10984">
        <v>0</v>
      </c>
      <c r="L10984">
        <v>575</v>
      </c>
      <c r="M10984">
        <v>575</v>
      </c>
      <c r="N10984" t="s">
        <v>20</v>
      </c>
      <c r="O10984" t="s">
        <v>30492</v>
      </c>
      <c r="P10984" t="s">
        <v>44</v>
      </c>
      <c r="S10984" t="s">
        <v>34233</v>
      </c>
      <c r="T10984" t="s">
        <v>34233</v>
      </c>
      <c r="AD10984" t="str">
        <f t="shared" si="1694"/>
        <v/>
      </c>
      <c r="AE10984" t="str">
        <f t="shared" si="1699"/>
        <v/>
      </c>
      <c r="AF10984" t="str">
        <f t="shared" si="1695"/>
        <v/>
      </c>
      <c r="AG10984" t="str">
        <f t="shared" si="1700"/>
        <v/>
      </c>
      <c r="AH10984" t="str">
        <f t="shared" si="1696"/>
        <v/>
      </c>
      <c r="AI10984">
        <v>0.11</v>
      </c>
      <c r="AJ10984" t="str">
        <f t="shared" si="1701"/>
        <v/>
      </c>
      <c r="AK10984" t="str">
        <f t="shared" si="1698"/>
        <v/>
      </c>
      <c r="AL10984" t="str">
        <f t="shared" si="1690"/>
        <v/>
      </c>
    </row>
    <row r="10985" spans="1:38" x14ac:dyDescent="0.2">
      <c r="A10985" t="s">
        <v>25573</v>
      </c>
      <c r="B10985" t="s">
        <v>6051</v>
      </c>
      <c r="C10985" t="s">
        <v>25574</v>
      </c>
      <c r="D10985" s="1">
        <v>40036</v>
      </c>
      <c r="E10985" s="1">
        <v>43951</v>
      </c>
      <c r="F10985" t="s">
        <v>26</v>
      </c>
      <c r="I10985">
        <v>100</v>
      </c>
      <c r="J10985">
        <v>0</v>
      </c>
      <c r="K10985">
        <v>0</v>
      </c>
      <c r="L10985">
        <v>42800</v>
      </c>
      <c r="M10985">
        <v>42765</v>
      </c>
      <c r="N10985" t="s">
        <v>401</v>
      </c>
      <c r="O10985" t="s">
        <v>25561</v>
      </c>
      <c r="P10985" t="s">
        <v>44</v>
      </c>
      <c r="S10985" t="s">
        <v>34233</v>
      </c>
      <c r="T10985" t="s">
        <v>34233</v>
      </c>
      <c r="AD10985" t="str">
        <f t="shared" si="1694"/>
        <v/>
      </c>
      <c r="AE10985" t="str">
        <f t="shared" si="1699"/>
        <v/>
      </c>
      <c r="AF10985" t="str">
        <f t="shared" si="1695"/>
        <v/>
      </c>
      <c r="AG10985" t="str">
        <f t="shared" si="1700"/>
        <v/>
      </c>
      <c r="AH10985" t="str">
        <f t="shared" si="1696"/>
        <v/>
      </c>
      <c r="AI10985">
        <v>0.11</v>
      </c>
      <c r="AJ10985" t="str">
        <f t="shared" si="1701"/>
        <v/>
      </c>
      <c r="AK10985" t="str">
        <f t="shared" si="1698"/>
        <v/>
      </c>
      <c r="AL10985" t="str">
        <f t="shared" si="1690"/>
        <v/>
      </c>
    </row>
    <row r="10986" spans="1:38" x14ac:dyDescent="0.2">
      <c r="A10986" t="s">
        <v>30841</v>
      </c>
      <c r="B10986" t="s">
        <v>6051</v>
      </c>
      <c r="C10986" t="s">
        <v>30842</v>
      </c>
      <c r="D10986" s="1">
        <v>43859</v>
      </c>
      <c r="E10986" s="1">
        <v>43861</v>
      </c>
      <c r="F10986" t="s">
        <v>39</v>
      </c>
      <c r="I10986">
        <v>100</v>
      </c>
      <c r="J10986">
        <v>0</v>
      </c>
      <c r="K10986">
        <v>0</v>
      </c>
      <c r="L10986">
        <v>4198</v>
      </c>
      <c r="M10986">
        <v>4198</v>
      </c>
      <c r="N10986" t="s">
        <v>20</v>
      </c>
      <c r="O10986" t="s">
        <v>30843</v>
      </c>
      <c r="P10986" t="s">
        <v>2356</v>
      </c>
      <c r="S10986" t="s">
        <v>33942</v>
      </c>
      <c r="T10986" t="s">
        <v>34233</v>
      </c>
      <c r="AD10986" t="str">
        <f t="shared" si="1694"/>
        <v/>
      </c>
      <c r="AE10986" t="str">
        <f t="shared" si="1699"/>
        <v/>
      </c>
      <c r="AF10986" t="str">
        <f t="shared" si="1695"/>
        <v/>
      </c>
      <c r="AG10986" t="str">
        <f t="shared" si="1700"/>
        <v/>
      </c>
      <c r="AH10986" t="str">
        <f t="shared" si="1696"/>
        <v/>
      </c>
      <c r="AI10986">
        <v>0.11</v>
      </c>
      <c r="AJ10986" t="str">
        <f t="shared" si="1701"/>
        <v/>
      </c>
      <c r="AK10986" t="str">
        <f t="shared" si="1698"/>
        <v/>
      </c>
      <c r="AL10986" t="str">
        <f t="shared" ref="AL10986:AL11049" si="1702">IF(COUNTBLANK(AK10986),"",AK10986*AI10986)</f>
        <v/>
      </c>
    </row>
    <row r="10987" spans="1:38" x14ac:dyDescent="0.2">
      <c r="A10987" t="s">
        <v>23683</v>
      </c>
      <c r="B10987" t="s">
        <v>6051</v>
      </c>
      <c r="C10987" t="s">
        <v>23684</v>
      </c>
      <c r="D10987" s="1">
        <v>39148</v>
      </c>
      <c r="E10987" s="1">
        <v>43456</v>
      </c>
      <c r="F10987" t="s">
        <v>470</v>
      </c>
      <c r="I10987">
        <v>100</v>
      </c>
      <c r="J10987">
        <v>0</v>
      </c>
      <c r="K10987">
        <v>0</v>
      </c>
      <c r="L10987">
        <v>1479</v>
      </c>
      <c r="M10987">
        <v>1479</v>
      </c>
      <c r="N10987" t="s">
        <v>20</v>
      </c>
      <c r="O10987" t="s">
        <v>23685</v>
      </c>
      <c r="P10987" t="s">
        <v>28</v>
      </c>
      <c r="S10987" t="s">
        <v>33942</v>
      </c>
      <c r="T10987" t="s">
        <v>34233</v>
      </c>
      <c r="AD10987" t="str">
        <f t="shared" si="1694"/>
        <v/>
      </c>
      <c r="AE10987" t="str">
        <f t="shared" si="1699"/>
        <v/>
      </c>
      <c r="AF10987" t="str">
        <f t="shared" si="1695"/>
        <v/>
      </c>
      <c r="AG10987" t="str">
        <f t="shared" si="1700"/>
        <v/>
      </c>
      <c r="AH10987" t="str">
        <f t="shared" si="1696"/>
        <v/>
      </c>
      <c r="AI10987">
        <v>0.11</v>
      </c>
      <c r="AJ10987" t="str">
        <f t="shared" si="1701"/>
        <v/>
      </c>
      <c r="AK10987" t="str">
        <f t="shared" si="1698"/>
        <v/>
      </c>
      <c r="AL10987" t="str">
        <f t="shared" si="1702"/>
        <v/>
      </c>
    </row>
    <row r="10988" spans="1:38" x14ac:dyDescent="0.2">
      <c r="A10988" t="s">
        <v>31093</v>
      </c>
      <c r="B10988" t="s">
        <v>6051</v>
      </c>
      <c r="C10988" t="s">
        <v>31094</v>
      </c>
      <c r="D10988" s="1">
        <v>43859</v>
      </c>
      <c r="E10988" s="1">
        <v>43861</v>
      </c>
      <c r="F10988" t="s">
        <v>39</v>
      </c>
      <c r="I10988">
        <v>100</v>
      </c>
      <c r="J10988">
        <v>0</v>
      </c>
      <c r="K10988">
        <v>0</v>
      </c>
      <c r="L10988">
        <v>5308</v>
      </c>
      <c r="M10988">
        <v>5308</v>
      </c>
      <c r="N10988" t="s">
        <v>20</v>
      </c>
      <c r="O10988" t="s">
        <v>31095</v>
      </c>
      <c r="P10988" t="s">
        <v>2356</v>
      </c>
      <c r="S10988" t="s">
        <v>33942</v>
      </c>
      <c r="T10988" t="s">
        <v>34233</v>
      </c>
      <c r="AD10988" t="str">
        <f t="shared" si="1694"/>
        <v/>
      </c>
      <c r="AE10988" t="str">
        <f t="shared" si="1699"/>
        <v/>
      </c>
      <c r="AF10988" t="str">
        <f t="shared" si="1695"/>
        <v/>
      </c>
      <c r="AG10988" t="str">
        <f t="shared" si="1700"/>
        <v/>
      </c>
      <c r="AH10988" t="str">
        <f t="shared" si="1696"/>
        <v/>
      </c>
      <c r="AI10988">
        <v>0.11</v>
      </c>
      <c r="AJ10988" t="str">
        <f t="shared" si="1701"/>
        <v/>
      </c>
      <c r="AK10988" t="str">
        <f t="shared" si="1698"/>
        <v/>
      </c>
      <c r="AL10988" t="str">
        <f t="shared" si="1702"/>
        <v/>
      </c>
    </row>
    <row r="10989" spans="1:38" x14ac:dyDescent="0.2">
      <c r="A10989" t="s">
        <v>30422</v>
      </c>
      <c r="B10989" t="s">
        <v>6051</v>
      </c>
      <c r="C10989" t="s">
        <v>30423</v>
      </c>
      <c r="D10989" s="1">
        <v>43859</v>
      </c>
      <c r="E10989" s="1">
        <v>44484</v>
      </c>
      <c r="F10989" t="s">
        <v>889</v>
      </c>
      <c r="I10989">
        <v>100</v>
      </c>
      <c r="J10989">
        <v>0</v>
      </c>
      <c r="K10989">
        <v>0</v>
      </c>
      <c r="L10989">
        <v>451</v>
      </c>
      <c r="M10989">
        <v>451</v>
      </c>
      <c r="N10989" t="s">
        <v>20</v>
      </c>
      <c r="O10989" t="s">
        <v>30424</v>
      </c>
      <c r="P10989" t="s">
        <v>44</v>
      </c>
      <c r="S10989" t="s">
        <v>33942</v>
      </c>
      <c r="T10989" t="s">
        <v>34233</v>
      </c>
      <c r="AD10989" t="str">
        <f t="shared" si="1694"/>
        <v/>
      </c>
      <c r="AE10989" t="str">
        <f t="shared" si="1699"/>
        <v/>
      </c>
      <c r="AF10989" t="str">
        <f t="shared" si="1695"/>
        <v/>
      </c>
      <c r="AG10989" t="str">
        <f t="shared" si="1700"/>
        <v/>
      </c>
      <c r="AH10989" t="str">
        <f t="shared" si="1696"/>
        <v/>
      </c>
      <c r="AI10989">
        <v>0.11</v>
      </c>
      <c r="AJ10989" t="str">
        <f t="shared" si="1701"/>
        <v/>
      </c>
      <c r="AK10989" t="str">
        <f t="shared" si="1698"/>
        <v/>
      </c>
      <c r="AL10989" t="str">
        <f t="shared" si="1702"/>
        <v/>
      </c>
    </row>
    <row r="10990" spans="1:38" x14ac:dyDescent="0.2">
      <c r="A10990" t="s">
        <v>10181</v>
      </c>
      <c r="B10990" t="s">
        <v>6051</v>
      </c>
      <c r="C10990" t="s">
        <v>10182</v>
      </c>
      <c r="D10990" s="1">
        <v>36440</v>
      </c>
      <c r="E10990" s="1">
        <v>43456</v>
      </c>
      <c r="F10990" t="s">
        <v>39</v>
      </c>
      <c r="I10990">
        <v>100</v>
      </c>
      <c r="J10990">
        <v>0</v>
      </c>
      <c r="K10990">
        <v>0</v>
      </c>
      <c r="L10990">
        <v>26000</v>
      </c>
      <c r="M10990">
        <v>25954</v>
      </c>
      <c r="N10990" t="s">
        <v>401</v>
      </c>
      <c r="O10990" t="s">
        <v>10183</v>
      </c>
      <c r="P10990" t="s">
        <v>28</v>
      </c>
      <c r="S10990" t="s">
        <v>33942</v>
      </c>
      <c r="T10990" t="s">
        <v>34233</v>
      </c>
      <c r="U10990" t="s">
        <v>32794</v>
      </c>
      <c r="V10990" t="s">
        <v>33714</v>
      </c>
      <c r="W10990">
        <v>600</v>
      </c>
      <c r="Y10990">
        <v>1</v>
      </c>
      <c r="AA10990">
        <v>8.5</v>
      </c>
      <c r="AC10990">
        <v>1</v>
      </c>
      <c r="AD10990" t="str">
        <f t="shared" si="1694"/>
        <v/>
      </c>
      <c r="AE10990">
        <f t="shared" si="1699"/>
        <v>1</v>
      </c>
      <c r="AF10990" t="str">
        <f t="shared" si="1695"/>
        <v/>
      </c>
      <c r="AG10990" t="str">
        <f t="shared" si="1700"/>
        <v/>
      </c>
      <c r="AH10990" t="str">
        <f t="shared" si="1696"/>
        <v/>
      </c>
      <c r="AI10990">
        <v>0.11</v>
      </c>
      <c r="AJ10990" t="str">
        <f t="shared" si="1701"/>
        <v/>
      </c>
      <c r="AK10990">
        <f t="shared" si="1698"/>
        <v>2.7</v>
      </c>
      <c r="AL10990">
        <f t="shared" si="1702"/>
        <v>0.29700000000000004</v>
      </c>
    </row>
    <row r="10991" spans="1:38" x14ac:dyDescent="0.2">
      <c r="A10991" t="s">
        <v>31713</v>
      </c>
      <c r="B10991" t="s">
        <v>6051</v>
      </c>
      <c r="C10991" t="s">
        <v>31714</v>
      </c>
      <c r="D10991" s="1">
        <v>44077</v>
      </c>
      <c r="E10991" s="1">
        <v>44077</v>
      </c>
      <c r="F10991" t="s">
        <v>39</v>
      </c>
      <c r="I10991">
        <v>100</v>
      </c>
      <c r="J10991">
        <v>0</v>
      </c>
      <c r="K10991">
        <v>0</v>
      </c>
      <c r="L10991">
        <v>6052</v>
      </c>
      <c r="M10991">
        <v>6052</v>
      </c>
      <c r="N10991" t="s">
        <v>20</v>
      </c>
      <c r="O10991" t="s">
        <v>31715</v>
      </c>
      <c r="P10991" t="s">
        <v>28</v>
      </c>
      <c r="S10991" t="s">
        <v>32627</v>
      </c>
      <c r="T10991" t="s">
        <v>34233</v>
      </c>
      <c r="U10991" t="s">
        <v>33241</v>
      </c>
      <c r="V10991" t="s">
        <v>33712</v>
      </c>
      <c r="W10991">
        <v>50</v>
      </c>
      <c r="X10991">
        <v>1</v>
      </c>
      <c r="Y10991">
        <v>1</v>
      </c>
      <c r="Z10991">
        <v>50</v>
      </c>
      <c r="AA10991">
        <v>3.5</v>
      </c>
      <c r="AD10991" t="str">
        <f t="shared" si="1694"/>
        <v/>
      </c>
      <c r="AE10991" t="str">
        <f t="shared" si="1699"/>
        <v/>
      </c>
      <c r="AF10991">
        <f t="shared" si="1695"/>
        <v>50</v>
      </c>
      <c r="AG10991" t="str">
        <f t="shared" si="1700"/>
        <v/>
      </c>
      <c r="AH10991" t="str">
        <f t="shared" si="1696"/>
        <v/>
      </c>
      <c r="AI10991">
        <v>0.11</v>
      </c>
      <c r="AJ10991" t="str">
        <f t="shared" si="1701"/>
        <v/>
      </c>
      <c r="AK10991" t="str">
        <f t="shared" si="1698"/>
        <v/>
      </c>
      <c r="AL10991" t="str">
        <f t="shared" si="1702"/>
        <v/>
      </c>
    </row>
    <row r="10992" spans="1:38" x14ac:dyDescent="0.2">
      <c r="A10992" t="s">
        <v>25678</v>
      </c>
      <c r="B10992" t="s">
        <v>6051</v>
      </c>
      <c r="C10992" t="s">
        <v>25679</v>
      </c>
      <c r="D10992" s="1">
        <v>40312</v>
      </c>
      <c r="E10992" s="1">
        <v>44546</v>
      </c>
      <c r="F10992" t="s">
        <v>39</v>
      </c>
      <c r="I10992">
        <v>100</v>
      </c>
      <c r="J10992">
        <v>0</v>
      </c>
      <c r="K10992">
        <v>0</v>
      </c>
      <c r="L10992">
        <v>11181</v>
      </c>
      <c r="M10992">
        <v>11181</v>
      </c>
      <c r="N10992" t="s">
        <v>20</v>
      </c>
      <c r="O10992" t="s">
        <v>25680</v>
      </c>
      <c r="P10992" t="s">
        <v>28</v>
      </c>
      <c r="S10992" t="s">
        <v>33942</v>
      </c>
      <c r="T10992" t="s">
        <v>34233</v>
      </c>
      <c r="AD10992" t="str">
        <f t="shared" si="1694"/>
        <v/>
      </c>
      <c r="AE10992" t="str">
        <f t="shared" si="1699"/>
        <v/>
      </c>
      <c r="AF10992" t="str">
        <f t="shared" si="1695"/>
        <v/>
      </c>
      <c r="AG10992" t="str">
        <f t="shared" si="1700"/>
        <v/>
      </c>
      <c r="AH10992" t="str">
        <f t="shared" si="1696"/>
        <v/>
      </c>
      <c r="AI10992">
        <v>0.11</v>
      </c>
      <c r="AJ10992" t="str">
        <f t="shared" si="1701"/>
        <v/>
      </c>
      <c r="AK10992" t="str">
        <f t="shared" si="1698"/>
        <v/>
      </c>
      <c r="AL10992" t="str">
        <f t="shared" si="1702"/>
        <v/>
      </c>
    </row>
    <row r="10993" spans="1:38" x14ac:dyDescent="0.2">
      <c r="A10993" t="s">
        <v>14240</v>
      </c>
      <c r="B10993" t="s">
        <v>6051</v>
      </c>
      <c r="C10993" t="s">
        <v>14241</v>
      </c>
      <c r="D10993" s="1">
        <v>37152</v>
      </c>
      <c r="E10993" s="1">
        <v>43456</v>
      </c>
      <c r="F10993" t="s">
        <v>39</v>
      </c>
      <c r="I10993">
        <v>100</v>
      </c>
      <c r="J10993">
        <v>0</v>
      </c>
      <c r="K10993">
        <v>0</v>
      </c>
      <c r="L10993">
        <v>12006</v>
      </c>
      <c r="M10993">
        <v>12006</v>
      </c>
      <c r="N10993" t="s">
        <v>20</v>
      </c>
      <c r="O10993" t="s">
        <v>14242</v>
      </c>
      <c r="P10993" t="s">
        <v>28</v>
      </c>
      <c r="S10993" t="s">
        <v>33942</v>
      </c>
      <c r="T10993" t="s">
        <v>34233</v>
      </c>
      <c r="AD10993" t="str">
        <f t="shared" si="1694"/>
        <v/>
      </c>
      <c r="AE10993" t="str">
        <f t="shared" si="1699"/>
        <v/>
      </c>
      <c r="AF10993" t="str">
        <f t="shared" si="1695"/>
        <v/>
      </c>
      <c r="AG10993" t="str">
        <f t="shared" si="1700"/>
        <v/>
      </c>
      <c r="AH10993" t="str">
        <f t="shared" si="1696"/>
        <v/>
      </c>
      <c r="AI10993">
        <v>0.11</v>
      </c>
      <c r="AJ10993" t="str">
        <f t="shared" si="1701"/>
        <v/>
      </c>
      <c r="AK10993" t="str">
        <f t="shared" si="1698"/>
        <v/>
      </c>
      <c r="AL10993" t="str">
        <f t="shared" si="1702"/>
        <v/>
      </c>
    </row>
    <row r="10994" spans="1:38" x14ac:dyDescent="0.2">
      <c r="A10994" t="s">
        <v>7285</v>
      </c>
      <c r="B10994" t="s">
        <v>6051</v>
      </c>
      <c r="C10994" t="s">
        <v>7286</v>
      </c>
      <c r="D10994" s="1">
        <v>36196</v>
      </c>
      <c r="E10994" s="1">
        <v>44077</v>
      </c>
      <c r="F10994" t="s">
        <v>39</v>
      </c>
      <c r="I10994">
        <v>100</v>
      </c>
      <c r="J10994">
        <v>0</v>
      </c>
      <c r="K10994">
        <v>0</v>
      </c>
      <c r="L10994">
        <v>2932</v>
      </c>
      <c r="M10994">
        <v>2932</v>
      </c>
      <c r="N10994" t="s">
        <v>20</v>
      </c>
      <c r="O10994" t="s">
        <v>7287</v>
      </c>
      <c r="P10994" t="s">
        <v>28</v>
      </c>
      <c r="S10994" t="s">
        <v>32627</v>
      </c>
      <c r="T10994" t="s">
        <v>34233</v>
      </c>
      <c r="AD10994" t="str">
        <f t="shared" si="1694"/>
        <v/>
      </c>
      <c r="AE10994" t="str">
        <f t="shared" si="1699"/>
        <v/>
      </c>
      <c r="AF10994" t="str">
        <f t="shared" si="1695"/>
        <v/>
      </c>
      <c r="AG10994" t="str">
        <f t="shared" si="1700"/>
        <v/>
      </c>
      <c r="AH10994" t="str">
        <f t="shared" si="1696"/>
        <v/>
      </c>
      <c r="AI10994">
        <v>0.11</v>
      </c>
      <c r="AJ10994" t="str">
        <f t="shared" si="1701"/>
        <v/>
      </c>
      <c r="AK10994" t="str">
        <f t="shared" si="1698"/>
        <v/>
      </c>
      <c r="AL10994" t="str">
        <f t="shared" si="1702"/>
        <v/>
      </c>
    </row>
    <row r="10995" spans="1:38" x14ac:dyDescent="0.2">
      <c r="A10995" t="s">
        <v>23236</v>
      </c>
      <c r="B10995" t="s">
        <v>6051</v>
      </c>
      <c r="C10995" t="s">
        <v>23237</v>
      </c>
      <c r="D10995" s="1">
        <v>38973</v>
      </c>
      <c r="E10995" s="1">
        <v>43456</v>
      </c>
      <c r="F10995" t="s">
        <v>470</v>
      </c>
      <c r="I10995">
        <v>100</v>
      </c>
      <c r="J10995">
        <v>0</v>
      </c>
      <c r="K10995">
        <v>0</v>
      </c>
      <c r="L10995">
        <v>3401</v>
      </c>
      <c r="M10995">
        <v>3401</v>
      </c>
      <c r="N10995" t="s">
        <v>20</v>
      </c>
      <c r="O10995" t="s">
        <v>23238</v>
      </c>
      <c r="P10995" t="s">
        <v>28</v>
      </c>
      <c r="S10995" t="s">
        <v>32627</v>
      </c>
      <c r="T10995" t="s">
        <v>23237</v>
      </c>
      <c r="AD10995" t="str">
        <f t="shared" si="1694"/>
        <v/>
      </c>
      <c r="AE10995" t="str">
        <f t="shared" si="1699"/>
        <v/>
      </c>
      <c r="AF10995" t="str">
        <f t="shared" si="1695"/>
        <v/>
      </c>
      <c r="AG10995" t="str">
        <f t="shared" si="1700"/>
        <v/>
      </c>
      <c r="AH10995" t="str">
        <f t="shared" si="1696"/>
        <v/>
      </c>
      <c r="AI10995">
        <v>0.11</v>
      </c>
      <c r="AJ10995" t="str">
        <f t="shared" si="1701"/>
        <v/>
      </c>
      <c r="AK10995" t="str">
        <f t="shared" si="1698"/>
        <v/>
      </c>
      <c r="AL10995" t="str">
        <f t="shared" si="1702"/>
        <v/>
      </c>
    </row>
    <row r="10996" spans="1:38" x14ac:dyDescent="0.2">
      <c r="A10996" t="s">
        <v>30934</v>
      </c>
      <c r="B10996" t="s">
        <v>6051</v>
      </c>
      <c r="C10996" t="s">
        <v>30935</v>
      </c>
      <c r="D10996" s="1">
        <v>43859</v>
      </c>
      <c r="E10996" s="1">
        <v>43859</v>
      </c>
      <c r="F10996" t="s">
        <v>15348</v>
      </c>
      <c r="I10996">
        <v>100</v>
      </c>
      <c r="J10996">
        <v>0</v>
      </c>
      <c r="K10996">
        <v>0</v>
      </c>
      <c r="L10996">
        <v>5124</v>
      </c>
      <c r="M10996">
        <v>5124</v>
      </c>
      <c r="N10996" t="s">
        <v>20</v>
      </c>
      <c r="P10996" t="s">
        <v>30340</v>
      </c>
      <c r="S10996" t="s">
        <v>33942</v>
      </c>
      <c r="T10996" t="s">
        <v>34233</v>
      </c>
      <c r="AD10996" t="str">
        <f t="shared" si="1694"/>
        <v/>
      </c>
      <c r="AE10996" t="str">
        <f t="shared" si="1699"/>
        <v/>
      </c>
      <c r="AF10996" t="str">
        <f t="shared" si="1695"/>
        <v/>
      </c>
      <c r="AG10996" t="str">
        <f t="shared" si="1700"/>
        <v/>
      </c>
      <c r="AH10996" t="str">
        <f t="shared" si="1696"/>
        <v/>
      </c>
      <c r="AI10996">
        <v>0.11</v>
      </c>
      <c r="AJ10996" t="str">
        <f t="shared" si="1701"/>
        <v/>
      </c>
      <c r="AK10996" t="str">
        <f t="shared" si="1698"/>
        <v/>
      </c>
      <c r="AL10996" t="str">
        <f t="shared" si="1702"/>
        <v/>
      </c>
    </row>
    <row r="10997" spans="1:38" x14ac:dyDescent="0.2">
      <c r="A10997" t="s">
        <v>14252</v>
      </c>
      <c r="B10997" t="s">
        <v>6051</v>
      </c>
      <c r="C10997" t="s">
        <v>14253</v>
      </c>
      <c r="D10997" s="1">
        <v>37152</v>
      </c>
      <c r="E10997" s="1">
        <v>44546</v>
      </c>
      <c r="F10997" t="s">
        <v>39</v>
      </c>
      <c r="I10997">
        <v>100</v>
      </c>
      <c r="J10997">
        <v>0</v>
      </c>
      <c r="K10997">
        <v>0</v>
      </c>
      <c r="L10997">
        <v>12033</v>
      </c>
      <c r="M10997">
        <v>12033</v>
      </c>
      <c r="N10997" t="s">
        <v>20</v>
      </c>
      <c r="O10997" t="s">
        <v>14254</v>
      </c>
      <c r="P10997" t="s">
        <v>28</v>
      </c>
      <c r="S10997" t="s">
        <v>33942</v>
      </c>
      <c r="T10997" t="s">
        <v>34233</v>
      </c>
      <c r="AD10997" t="str">
        <f t="shared" si="1694"/>
        <v/>
      </c>
      <c r="AE10997" t="str">
        <f t="shared" si="1699"/>
        <v/>
      </c>
      <c r="AF10997" t="str">
        <f t="shared" si="1695"/>
        <v/>
      </c>
      <c r="AG10997" t="str">
        <f t="shared" si="1700"/>
        <v/>
      </c>
      <c r="AH10997" t="str">
        <f t="shared" si="1696"/>
        <v/>
      </c>
      <c r="AI10997">
        <v>0.11</v>
      </c>
      <c r="AJ10997" t="str">
        <f t="shared" si="1701"/>
        <v/>
      </c>
      <c r="AK10997" t="str">
        <f t="shared" si="1698"/>
        <v/>
      </c>
      <c r="AL10997" t="str">
        <f t="shared" si="1702"/>
        <v/>
      </c>
    </row>
    <row r="10998" spans="1:38" x14ac:dyDescent="0.2">
      <c r="A10998" t="s">
        <v>7076</v>
      </c>
      <c r="B10998" t="s">
        <v>6051</v>
      </c>
      <c r="C10998" t="s">
        <v>7077</v>
      </c>
      <c r="D10998" s="1">
        <v>36196</v>
      </c>
      <c r="E10998" s="1">
        <v>44077</v>
      </c>
      <c r="F10998" t="s">
        <v>39</v>
      </c>
      <c r="I10998">
        <v>100</v>
      </c>
      <c r="J10998">
        <v>0</v>
      </c>
      <c r="K10998">
        <v>0</v>
      </c>
      <c r="L10998">
        <v>3582</v>
      </c>
      <c r="M10998">
        <v>3582</v>
      </c>
      <c r="N10998" t="s">
        <v>20</v>
      </c>
      <c r="O10998" t="s">
        <v>7078</v>
      </c>
      <c r="P10998" t="s">
        <v>28</v>
      </c>
      <c r="S10998" t="s">
        <v>33942</v>
      </c>
      <c r="T10998" t="s">
        <v>34233</v>
      </c>
      <c r="AD10998" t="str">
        <f t="shared" si="1694"/>
        <v/>
      </c>
      <c r="AE10998" t="str">
        <f t="shared" si="1699"/>
        <v/>
      </c>
      <c r="AF10998" t="str">
        <f t="shared" si="1695"/>
        <v/>
      </c>
      <c r="AG10998" t="str">
        <f t="shared" si="1700"/>
        <v/>
      </c>
      <c r="AH10998" t="str">
        <f t="shared" si="1696"/>
        <v/>
      </c>
      <c r="AI10998">
        <v>0.11</v>
      </c>
      <c r="AJ10998" t="str">
        <f t="shared" si="1701"/>
        <v/>
      </c>
      <c r="AK10998" t="str">
        <f t="shared" si="1698"/>
        <v/>
      </c>
      <c r="AL10998" t="str">
        <f t="shared" si="1702"/>
        <v/>
      </c>
    </row>
    <row r="10999" spans="1:38" x14ac:dyDescent="0.2">
      <c r="A10999" t="s">
        <v>27604</v>
      </c>
      <c r="B10999" t="s">
        <v>6051</v>
      </c>
      <c r="C10999" t="s">
        <v>11940</v>
      </c>
      <c r="D10999" s="1">
        <v>42016</v>
      </c>
      <c r="E10999" s="1">
        <v>44077</v>
      </c>
      <c r="F10999" t="s">
        <v>39</v>
      </c>
      <c r="I10999">
        <v>100</v>
      </c>
      <c r="J10999">
        <v>0</v>
      </c>
      <c r="K10999">
        <v>0</v>
      </c>
      <c r="L10999">
        <v>9129</v>
      </c>
      <c r="M10999">
        <v>9129</v>
      </c>
      <c r="N10999" t="s">
        <v>20</v>
      </c>
      <c r="O10999" t="s">
        <v>27605</v>
      </c>
      <c r="P10999" t="s">
        <v>28</v>
      </c>
      <c r="S10999" t="s">
        <v>33942</v>
      </c>
      <c r="T10999" t="s">
        <v>34233</v>
      </c>
      <c r="AD10999" t="str">
        <f t="shared" si="1694"/>
        <v/>
      </c>
      <c r="AE10999" t="str">
        <f t="shared" si="1699"/>
        <v/>
      </c>
      <c r="AF10999" t="str">
        <f t="shared" si="1695"/>
        <v/>
      </c>
      <c r="AG10999" t="str">
        <f t="shared" si="1700"/>
        <v/>
      </c>
      <c r="AH10999" t="str">
        <f t="shared" si="1696"/>
        <v/>
      </c>
      <c r="AI10999">
        <v>0.11</v>
      </c>
      <c r="AJ10999" t="str">
        <f t="shared" si="1701"/>
        <v/>
      </c>
      <c r="AK10999" t="str">
        <f t="shared" si="1698"/>
        <v/>
      </c>
      <c r="AL10999" t="str">
        <f t="shared" si="1702"/>
        <v/>
      </c>
    </row>
    <row r="11000" spans="1:38" x14ac:dyDescent="0.2">
      <c r="A11000" t="s">
        <v>27606</v>
      </c>
      <c r="B11000" t="s">
        <v>6051</v>
      </c>
      <c r="C11000" t="s">
        <v>27607</v>
      </c>
      <c r="D11000" s="1">
        <v>42016</v>
      </c>
      <c r="E11000" s="1">
        <v>44077</v>
      </c>
      <c r="F11000" t="s">
        <v>39</v>
      </c>
      <c r="I11000">
        <v>100</v>
      </c>
      <c r="J11000">
        <v>0</v>
      </c>
      <c r="K11000">
        <v>0</v>
      </c>
      <c r="L11000">
        <v>11466</v>
      </c>
      <c r="M11000">
        <v>11466</v>
      </c>
      <c r="N11000" t="s">
        <v>20</v>
      </c>
      <c r="O11000" t="s">
        <v>27608</v>
      </c>
      <c r="P11000" t="s">
        <v>28</v>
      </c>
      <c r="S11000" t="s">
        <v>33942</v>
      </c>
      <c r="T11000" t="s">
        <v>34233</v>
      </c>
      <c r="AD11000" t="str">
        <f t="shared" si="1694"/>
        <v/>
      </c>
      <c r="AE11000" t="str">
        <f t="shared" si="1699"/>
        <v/>
      </c>
      <c r="AF11000" t="str">
        <f t="shared" si="1695"/>
        <v/>
      </c>
      <c r="AG11000" t="str">
        <f t="shared" si="1700"/>
        <v/>
      </c>
      <c r="AH11000" t="str">
        <f t="shared" si="1696"/>
        <v/>
      </c>
      <c r="AI11000">
        <v>0.11</v>
      </c>
      <c r="AJ11000" t="str">
        <f t="shared" si="1701"/>
        <v/>
      </c>
      <c r="AK11000" t="str">
        <f t="shared" si="1698"/>
        <v/>
      </c>
      <c r="AL11000" t="str">
        <f t="shared" si="1702"/>
        <v/>
      </c>
    </row>
    <row r="11001" spans="1:38" x14ac:dyDescent="0.2">
      <c r="A11001" t="s">
        <v>27595</v>
      </c>
      <c r="B11001" t="s">
        <v>6051</v>
      </c>
      <c r="C11001" t="s">
        <v>27596</v>
      </c>
      <c r="D11001" s="1">
        <v>42016</v>
      </c>
      <c r="E11001" s="1">
        <v>43951</v>
      </c>
      <c r="F11001" t="s">
        <v>39</v>
      </c>
      <c r="I11001">
        <v>100</v>
      </c>
      <c r="J11001">
        <v>0</v>
      </c>
      <c r="K11001">
        <v>0</v>
      </c>
      <c r="L11001">
        <v>8481</v>
      </c>
      <c r="M11001">
        <v>8481</v>
      </c>
      <c r="N11001" t="s">
        <v>20</v>
      </c>
      <c r="O11001" t="s">
        <v>27597</v>
      </c>
      <c r="P11001" t="s">
        <v>2356</v>
      </c>
      <c r="S11001" t="s">
        <v>33942</v>
      </c>
      <c r="T11001" t="s">
        <v>34233</v>
      </c>
      <c r="AD11001" t="str">
        <f t="shared" si="1694"/>
        <v/>
      </c>
      <c r="AE11001" t="str">
        <f t="shared" si="1699"/>
        <v/>
      </c>
      <c r="AF11001" t="str">
        <f t="shared" si="1695"/>
        <v/>
      </c>
      <c r="AG11001" t="str">
        <f t="shared" si="1700"/>
        <v/>
      </c>
      <c r="AH11001" t="str">
        <f t="shared" si="1696"/>
        <v/>
      </c>
      <c r="AI11001">
        <v>0.11</v>
      </c>
      <c r="AJ11001" t="str">
        <f t="shared" si="1701"/>
        <v/>
      </c>
      <c r="AK11001" t="str">
        <f t="shared" si="1698"/>
        <v/>
      </c>
      <c r="AL11001" t="str">
        <f t="shared" si="1702"/>
        <v/>
      </c>
    </row>
    <row r="11002" spans="1:38" x14ac:dyDescent="0.2">
      <c r="A11002" t="s">
        <v>27617</v>
      </c>
      <c r="B11002" t="s">
        <v>6051</v>
      </c>
      <c r="C11002" t="s">
        <v>27618</v>
      </c>
      <c r="D11002" s="1">
        <v>42016</v>
      </c>
      <c r="E11002" s="1">
        <v>43456</v>
      </c>
      <c r="F11002" t="s">
        <v>39</v>
      </c>
      <c r="I11002">
        <v>100</v>
      </c>
      <c r="J11002">
        <v>0</v>
      </c>
      <c r="K11002">
        <v>0</v>
      </c>
      <c r="L11002">
        <v>10561</v>
      </c>
      <c r="M11002">
        <v>10561</v>
      </c>
      <c r="N11002" t="s">
        <v>20</v>
      </c>
      <c r="O11002" t="s">
        <v>27619</v>
      </c>
      <c r="P11002" t="s">
        <v>2356</v>
      </c>
      <c r="S11002" t="s">
        <v>33942</v>
      </c>
      <c r="T11002" t="s">
        <v>34233</v>
      </c>
      <c r="AD11002" t="str">
        <f t="shared" si="1694"/>
        <v/>
      </c>
      <c r="AE11002" t="str">
        <f t="shared" si="1699"/>
        <v/>
      </c>
      <c r="AF11002" t="str">
        <f t="shared" si="1695"/>
        <v/>
      </c>
      <c r="AG11002" t="str">
        <f t="shared" si="1700"/>
        <v/>
      </c>
      <c r="AH11002" t="str">
        <f t="shared" si="1696"/>
        <v/>
      </c>
      <c r="AI11002">
        <v>0.11</v>
      </c>
      <c r="AJ11002" t="str">
        <f t="shared" si="1701"/>
        <v/>
      </c>
      <c r="AK11002" t="str">
        <f t="shared" si="1698"/>
        <v/>
      </c>
      <c r="AL11002" t="str">
        <f t="shared" si="1702"/>
        <v/>
      </c>
    </row>
    <row r="11003" spans="1:38" x14ac:dyDescent="0.2">
      <c r="A11003" t="s">
        <v>27598</v>
      </c>
      <c r="B11003" t="s">
        <v>6051</v>
      </c>
      <c r="C11003" t="s">
        <v>27599</v>
      </c>
      <c r="D11003" s="1">
        <v>42016</v>
      </c>
      <c r="E11003" s="1">
        <v>43456</v>
      </c>
      <c r="F11003" t="s">
        <v>39</v>
      </c>
      <c r="I11003">
        <v>100</v>
      </c>
      <c r="J11003">
        <v>0</v>
      </c>
      <c r="K11003">
        <v>0</v>
      </c>
      <c r="L11003">
        <v>11918</v>
      </c>
      <c r="M11003">
        <v>11918</v>
      </c>
      <c r="N11003" t="s">
        <v>20</v>
      </c>
      <c r="O11003" t="s">
        <v>27600</v>
      </c>
      <c r="P11003" t="s">
        <v>2356</v>
      </c>
      <c r="S11003" t="s">
        <v>33942</v>
      </c>
      <c r="T11003" t="s">
        <v>34233</v>
      </c>
      <c r="AD11003" t="str">
        <f t="shared" si="1694"/>
        <v/>
      </c>
      <c r="AE11003" t="str">
        <f t="shared" si="1699"/>
        <v/>
      </c>
      <c r="AF11003" t="str">
        <f t="shared" si="1695"/>
        <v/>
      </c>
      <c r="AG11003" t="str">
        <f t="shared" si="1700"/>
        <v/>
      </c>
      <c r="AH11003" t="str">
        <f t="shared" si="1696"/>
        <v/>
      </c>
      <c r="AI11003">
        <v>0.11</v>
      </c>
      <c r="AJ11003" t="str">
        <f t="shared" si="1701"/>
        <v/>
      </c>
      <c r="AK11003" t="str">
        <f t="shared" si="1698"/>
        <v/>
      </c>
      <c r="AL11003" t="str">
        <f t="shared" si="1702"/>
        <v/>
      </c>
    </row>
    <row r="11004" spans="1:38" x14ac:dyDescent="0.2">
      <c r="A11004" t="s">
        <v>27601</v>
      </c>
      <c r="B11004" t="s">
        <v>6051</v>
      </c>
      <c r="C11004" t="s">
        <v>27602</v>
      </c>
      <c r="D11004" s="1">
        <v>42016</v>
      </c>
      <c r="E11004" s="1">
        <v>43630</v>
      </c>
      <c r="F11004" t="s">
        <v>39</v>
      </c>
      <c r="I11004">
        <v>100</v>
      </c>
      <c r="J11004">
        <v>0</v>
      </c>
      <c r="K11004">
        <v>0</v>
      </c>
      <c r="L11004">
        <v>13183</v>
      </c>
      <c r="M11004">
        <v>13183</v>
      </c>
      <c r="N11004" t="s">
        <v>20</v>
      </c>
      <c r="O11004" t="s">
        <v>27603</v>
      </c>
      <c r="P11004" t="s">
        <v>2356</v>
      </c>
      <c r="S11004" t="s">
        <v>33942</v>
      </c>
      <c r="T11004" t="s">
        <v>34233</v>
      </c>
      <c r="AD11004" t="str">
        <f t="shared" si="1694"/>
        <v/>
      </c>
      <c r="AE11004" t="str">
        <f t="shared" si="1699"/>
        <v/>
      </c>
      <c r="AF11004" t="str">
        <f t="shared" si="1695"/>
        <v/>
      </c>
      <c r="AG11004" t="str">
        <f t="shared" si="1700"/>
        <v/>
      </c>
      <c r="AH11004" t="str">
        <f t="shared" si="1696"/>
        <v/>
      </c>
      <c r="AI11004">
        <v>0.11</v>
      </c>
      <c r="AJ11004" t="str">
        <f t="shared" si="1701"/>
        <v/>
      </c>
      <c r="AK11004" t="str">
        <f t="shared" si="1698"/>
        <v/>
      </c>
      <c r="AL11004" t="str">
        <f t="shared" si="1702"/>
        <v/>
      </c>
    </row>
    <row r="11005" spans="1:38" x14ac:dyDescent="0.2">
      <c r="A11005" t="s">
        <v>19380</v>
      </c>
      <c r="B11005" t="s">
        <v>6051</v>
      </c>
      <c r="C11005" t="s">
        <v>19381</v>
      </c>
      <c r="D11005" s="1">
        <v>38001</v>
      </c>
      <c r="E11005" s="1">
        <v>43456</v>
      </c>
      <c r="F11005" t="s">
        <v>39</v>
      </c>
      <c r="I11005">
        <v>100</v>
      </c>
      <c r="J11005">
        <v>0</v>
      </c>
      <c r="K11005">
        <v>0</v>
      </c>
      <c r="L11005">
        <v>218600</v>
      </c>
      <c r="M11005">
        <v>218599</v>
      </c>
      <c r="N11005" t="s">
        <v>401</v>
      </c>
      <c r="O11005" t="s">
        <v>19382</v>
      </c>
      <c r="P11005" t="s">
        <v>2356</v>
      </c>
      <c r="S11005" t="s">
        <v>33942</v>
      </c>
      <c r="T11005" t="s">
        <v>34233</v>
      </c>
      <c r="AD11005" t="str">
        <f t="shared" si="1694"/>
        <v/>
      </c>
      <c r="AE11005" t="str">
        <f t="shared" si="1699"/>
        <v/>
      </c>
      <c r="AF11005" t="str">
        <f t="shared" si="1695"/>
        <v/>
      </c>
      <c r="AG11005" t="str">
        <f t="shared" si="1700"/>
        <v/>
      </c>
      <c r="AH11005" t="str">
        <f t="shared" si="1696"/>
        <v/>
      </c>
      <c r="AI11005">
        <v>0.11</v>
      </c>
      <c r="AJ11005" t="str">
        <f t="shared" si="1701"/>
        <v/>
      </c>
      <c r="AK11005" t="str">
        <f t="shared" si="1698"/>
        <v/>
      </c>
      <c r="AL11005" t="str">
        <f t="shared" si="1702"/>
        <v/>
      </c>
    </row>
    <row r="11006" spans="1:38" x14ac:dyDescent="0.2">
      <c r="A11006" t="s">
        <v>23221</v>
      </c>
      <c r="B11006" t="s">
        <v>6051</v>
      </c>
      <c r="C11006" t="s">
        <v>23222</v>
      </c>
      <c r="D11006" s="1">
        <v>38974</v>
      </c>
      <c r="E11006" s="1">
        <v>43951</v>
      </c>
      <c r="F11006" t="s">
        <v>470</v>
      </c>
      <c r="I11006">
        <v>100</v>
      </c>
      <c r="J11006">
        <v>0</v>
      </c>
      <c r="K11006">
        <v>0</v>
      </c>
      <c r="L11006">
        <v>1998</v>
      </c>
      <c r="M11006">
        <v>1998</v>
      </c>
      <c r="N11006" t="s">
        <v>20</v>
      </c>
      <c r="O11006" t="s">
        <v>23223</v>
      </c>
      <c r="P11006" t="s">
        <v>28</v>
      </c>
      <c r="S11006" t="s">
        <v>32627</v>
      </c>
      <c r="T11006" t="s">
        <v>34774</v>
      </c>
      <c r="AD11006" t="str">
        <f t="shared" si="1694"/>
        <v/>
      </c>
      <c r="AE11006" t="str">
        <f t="shared" si="1699"/>
        <v/>
      </c>
      <c r="AF11006" t="str">
        <f t="shared" si="1695"/>
        <v/>
      </c>
      <c r="AG11006" t="str">
        <f t="shared" si="1700"/>
        <v/>
      </c>
      <c r="AH11006" t="str">
        <f t="shared" si="1696"/>
        <v/>
      </c>
      <c r="AI11006">
        <v>0.11</v>
      </c>
      <c r="AJ11006" t="str">
        <f t="shared" si="1701"/>
        <v/>
      </c>
      <c r="AK11006" t="str">
        <f t="shared" si="1698"/>
        <v/>
      </c>
      <c r="AL11006" t="str">
        <f t="shared" si="1702"/>
        <v/>
      </c>
    </row>
    <row r="11007" spans="1:38" x14ac:dyDescent="0.2">
      <c r="A11007" t="s">
        <v>23166</v>
      </c>
      <c r="B11007" t="s">
        <v>6051</v>
      </c>
      <c r="C11007" t="s">
        <v>23167</v>
      </c>
      <c r="D11007" s="1">
        <v>38975</v>
      </c>
      <c r="E11007" s="1">
        <v>43456</v>
      </c>
      <c r="F11007" t="s">
        <v>470</v>
      </c>
      <c r="I11007">
        <v>100</v>
      </c>
      <c r="J11007">
        <v>0</v>
      </c>
      <c r="K11007">
        <v>0</v>
      </c>
      <c r="L11007">
        <v>2263</v>
      </c>
      <c r="M11007">
        <v>2263</v>
      </c>
      <c r="N11007" t="s">
        <v>20</v>
      </c>
      <c r="O11007" t="s">
        <v>23168</v>
      </c>
      <c r="P11007" t="s">
        <v>28</v>
      </c>
      <c r="S11007" t="s">
        <v>33942</v>
      </c>
      <c r="T11007" t="s">
        <v>34233</v>
      </c>
      <c r="AD11007" t="str">
        <f t="shared" si="1694"/>
        <v/>
      </c>
      <c r="AE11007" t="str">
        <f t="shared" si="1699"/>
        <v/>
      </c>
      <c r="AF11007" t="str">
        <f t="shared" si="1695"/>
        <v/>
      </c>
      <c r="AG11007" t="str">
        <f t="shared" si="1700"/>
        <v/>
      </c>
      <c r="AH11007" t="str">
        <f t="shared" si="1696"/>
        <v/>
      </c>
      <c r="AI11007">
        <v>0.11</v>
      </c>
      <c r="AJ11007" t="str">
        <f t="shared" si="1701"/>
        <v/>
      </c>
      <c r="AK11007" t="str">
        <f t="shared" si="1698"/>
        <v/>
      </c>
      <c r="AL11007" t="str">
        <f t="shared" si="1702"/>
        <v/>
      </c>
    </row>
    <row r="11008" spans="1:38" x14ac:dyDescent="0.2">
      <c r="A11008" t="s">
        <v>31011</v>
      </c>
      <c r="B11008" t="s">
        <v>6051</v>
      </c>
      <c r="C11008" t="s">
        <v>31012</v>
      </c>
      <c r="D11008" s="1">
        <v>43859</v>
      </c>
      <c r="E11008" s="1">
        <v>43859</v>
      </c>
      <c r="F11008" t="s">
        <v>15348</v>
      </c>
      <c r="I11008">
        <v>100</v>
      </c>
      <c r="J11008">
        <v>0</v>
      </c>
      <c r="K11008">
        <v>0</v>
      </c>
      <c r="L11008">
        <v>10751</v>
      </c>
      <c r="M11008">
        <v>10751</v>
      </c>
      <c r="N11008" t="s">
        <v>20</v>
      </c>
      <c r="P11008" t="s">
        <v>30340</v>
      </c>
      <c r="S11008" t="s">
        <v>33942</v>
      </c>
      <c r="T11008" t="s">
        <v>34233</v>
      </c>
      <c r="AD11008" t="str">
        <f t="shared" si="1694"/>
        <v/>
      </c>
      <c r="AE11008" t="str">
        <f t="shared" si="1699"/>
        <v/>
      </c>
      <c r="AF11008" t="str">
        <f t="shared" si="1695"/>
        <v/>
      </c>
      <c r="AG11008" t="str">
        <f t="shared" si="1700"/>
        <v/>
      </c>
      <c r="AH11008" t="str">
        <f t="shared" si="1696"/>
        <v/>
      </c>
      <c r="AI11008">
        <v>0.11</v>
      </c>
      <c r="AJ11008" t="str">
        <f t="shared" si="1701"/>
        <v/>
      </c>
      <c r="AK11008" t="str">
        <f t="shared" si="1698"/>
        <v/>
      </c>
      <c r="AL11008" t="str">
        <f t="shared" si="1702"/>
        <v/>
      </c>
    </row>
    <row r="11009" spans="1:38" x14ac:dyDescent="0.2">
      <c r="A11009" t="s">
        <v>11592</v>
      </c>
      <c r="B11009" t="s">
        <v>62</v>
      </c>
      <c r="C11009" t="s">
        <v>11593</v>
      </c>
      <c r="D11009" s="1">
        <v>36566</v>
      </c>
      <c r="E11009" s="1">
        <v>44712</v>
      </c>
      <c r="F11009" t="s">
        <v>39</v>
      </c>
      <c r="I11009">
        <v>100</v>
      </c>
      <c r="J11009">
        <v>0</v>
      </c>
      <c r="K11009">
        <v>0</v>
      </c>
      <c r="L11009">
        <v>92600</v>
      </c>
      <c r="M11009">
        <v>92561</v>
      </c>
      <c r="N11009" t="s">
        <v>401</v>
      </c>
      <c r="O11009" t="s">
        <v>11594</v>
      </c>
      <c r="P11009" t="s">
        <v>28</v>
      </c>
      <c r="Q11009" t="s">
        <v>34233</v>
      </c>
      <c r="R11009" t="s">
        <v>34233</v>
      </c>
      <c r="S11009" t="s">
        <v>33942</v>
      </c>
      <c r="T11009" t="s">
        <v>34233</v>
      </c>
      <c r="AD11009" t="str">
        <f t="shared" si="1694"/>
        <v/>
      </c>
      <c r="AE11009" t="str">
        <f t="shared" si="1699"/>
        <v/>
      </c>
      <c r="AF11009" t="str">
        <f t="shared" si="1695"/>
        <v/>
      </c>
      <c r="AG11009" t="str">
        <f t="shared" si="1700"/>
        <v/>
      </c>
      <c r="AH11009" t="str">
        <f t="shared" ref="AH11009:AH11072" si="1703">IF(AG11009="","",AG11009*2.8)</f>
        <v/>
      </c>
      <c r="AI11009">
        <v>0.14499999999999999</v>
      </c>
      <c r="AJ11009" t="str">
        <f t="shared" si="1701"/>
        <v/>
      </c>
      <c r="AK11009" t="str">
        <f t="shared" ref="AK11009:AK11072" si="1704">IF(AE11009="","",AE11009*2.8)</f>
        <v/>
      </c>
      <c r="AL11009" t="str">
        <f t="shared" si="1702"/>
        <v/>
      </c>
    </row>
    <row r="11010" spans="1:38" x14ac:dyDescent="0.2">
      <c r="A11010" t="s">
        <v>15720</v>
      </c>
      <c r="B11010" t="s">
        <v>62</v>
      </c>
      <c r="C11010" t="s">
        <v>11593</v>
      </c>
      <c r="D11010" s="1">
        <v>37494</v>
      </c>
      <c r="E11010" s="1">
        <v>44712</v>
      </c>
      <c r="F11010" t="s">
        <v>39</v>
      </c>
      <c r="I11010">
        <v>100</v>
      </c>
      <c r="J11010">
        <v>0</v>
      </c>
      <c r="K11010">
        <v>0</v>
      </c>
      <c r="L11010">
        <v>24917</v>
      </c>
      <c r="M11010">
        <v>24917</v>
      </c>
      <c r="N11010" t="s">
        <v>20</v>
      </c>
      <c r="O11010" t="s">
        <v>15721</v>
      </c>
      <c r="P11010" t="s">
        <v>2356</v>
      </c>
      <c r="Q11010" t="s">
        <v>34233</v>
      </c>
      <c r="R11010" t="s">
        <v>34233</v>
      </c>
      <c r="S11010" t="s">
        <v>33942</v>
      </c>
      <c r="T11010" t="s">
        <v>34233</v>
      </c>
      <c r="AD11010" t="str">
        <f t="shared" si="1694"/>
        <v/>
      </c>
      <c r="AE11010" t="str">
        <f t="shared" si="1699"/>
        <v/>
      </c>
      <c r="AF11010" t="str">
        <f t="shared" si="1695"/>
        <v/>
      </c>
      <c r="AG11010" t="str">
        <f t="shared" si="1700"/>
        <v/>
      </c>
      <c r="AH11010" t="str">
        <f t="shared" si="1703"/>
        <v/>
      </c>
      <c r="AI11010">
        <v>0.14499999999999999</v>
      </c>
      <c r="AJ11010" t="str">
        <f t="shared" si="1701"/>
        <v/>
      </c>
      <c r="AK11010" t="str">
        <f t="shared" si="1704"/>
        <v/>
      </c>
      <c r="AL11010" t="str">
        <f t="shared" si="1702"/>
        <v/>
      </c>
    </row>
    <row r="11011" spans="1:38" x14ac:dyDescent="0.2">
      <c r="A11011" t="s">
        <v>23492</v>
      </c>
      <c r="B11011" t="s">
        <v>62</v>
      </c>
      <c r="C11011" t="s">
        <v>23493</v>
      </c>
      <c r="D11011" s="1">
        <v>39034</v>
      </c>
      <c r="E11011" s="1">
        <v>43951</v>
      </c>
      <c r="F11011" t="s">
        <v>39</v>
      </c>
      <c r="I11011">
        <v>100</v>
      </c>
      <c r="J11011">
        <v>0</v>
      </c>
      <c r="K11011">
        <v>0</v>
      </c>
      <c r="L11011">
        <v>19769</v>
      </c>
      <c r="M11011">
        <v>19769</v>
      </c>
      <c r="N11011" t="s">
        <v>20</v>
      </c>
      <c r="O11011" t="s">
        <v>23494</v>
      </c>
      <c r="P11011" t="s">
        <v>28</v>
      </c>
      <c r="Q11011" t="s">
        <v>34233</v>
      </c>
      <c r="R11011" t="s">
        <v>34233</v>
      </c>
      <c r="S11011" t="s">
        <v>33942</v>
      </c>
      <c r="T11011" t="s">
        <v>34233</v>
      </c>
      <c r="AD11011" t="str">
        <f t="shared" ref="AD11011:AD11074" si="1705">IF((S11011="tühi")*(F11011&lt;&gt;"Elamumaa")*(G11011&lt;&gt;"Elamumaa")*(H11011&lt;&gt;"Elamumaa"),IF(Z11011=0,"",Z11011),"")</f>
        <v/>
      </c>
      <c r="AE11011" t="str">
        <f t="shared" si="1699"/>
        <v/>
      </c>
      <c r="AF11011" t="str">
        <f t="shared" ref="AF11011:AF11074" si="1706">IF((S11011&lt;&gt;"tühi")*(F11011&lt;&gt;"Elamumaa")*(G11011&lt;&gt;"Elamumaa")*(H11011&lt;&gt;"Elamumaa"),IF(Z11011=0,"",Z11011),"")</f>
        <v/>
      </c>
      <c r="AG11011" t="str">
        <f t="shared" si="1700"/>
        <v/>
      </c>
      <c r="AH11011" t="str">
        <f t="shared" si="1703"/>
        <v/>
      </c>
      <c r="AI11011">
        <v>0.14499999999999999</v>
      </c>
      <c r="AJ11011" t="str">
        <f t="shared" si="1701"/>
        <v/>
      </c>
      <c r="AK11011" t="str">
        <f t="shared" si="1704"/>
        <v/>
      </c>
      <c r="AL11011" t="str">
        <f t="shared" si="1702"/>
        <v/>
      </c>
    </row>
    <row r="11012" spans="1:38" x14ac:dyDescent="0.2">
      <c r="A11012" t="s">
        <v>8267</v>
      </c>
      <c r="B11012" t="s">
        <v>62</v>
      </c>
      <c r="C11012" t="s">
        <v>8268</v>
      </c>
      <c r="D11012" s="1">
        <v>36216</v>
      </c>
      <c r="E11012" s="1">
        <v>44275</v>
      </c>
      <c r="F11012" t="s">
        <v>19</v>
      </c>
      <c r="I11012">
        <v>100</v>
      </c>
      <c r="J11012">
        <v>0</v>
      </c>
      <c r="K11012">
        <v>0</v>
      </c>
      <c r="L11012">
        <v>1000</v>
      </c>
      <c r="M11012">
        <v>1000</v>
      </c>
      <c r="N11012" t="s">
        <v>20</v>
      </c>
      <c r="O11012" t="s">
        <v>8269</v>
      </c>
      <c r="P11012" t="s">
        <v>28</v>
      </c>
      <c r="Q11012" t="s">
        <v>34233</v>
      </c>
      <c r="R11012" t="s">
        <v>34233</v>
      </c>
      <c r="S11012" t="s">
        <v>33942</v>
      </c>
      <c r="T11012" t="s">
        <v>34233</v>
      </c>
      <c r="U11012" t="s">
        <v>32634</v>
      </c>
      <c r="V11012" t="s">
        <v>33715</v>
      </c>
      <c r="X11012">
        <v>2</v>
      </c>
      <c r="Y11012" t="s">
        <v>32654</v>
      </c>
      <c r="AB11012">
        <v>25</v>
      </c>
      <c r="AC11012">
        <v>1</v>
      </c>
      <c r="AD11012" t="str">
        <f t="shared" si="1705"/>
        <v/>
      </c>
      <c r="AE11012">
        <f t="shared" si="1699"/>
        <v>1</v>
      </c>
      <c r="AF11012" t="str">
        <f t="shared" si="1706"/>
        <v/>
      </c>
      <c r="AG11012" t="str">
        <f t="shared" si="1700"/>
        <v/>
      </c>
      <c r="AH11012" t="str">
        <f t="shared" si="1703"/>
        <v/>
      </c>
      <c r="AI11012">
        <v>0.14499999999999999</v>
      </c>
      <c r="AJ11012" t="str">
        <f t="shared" si="1701"/>
        <v/>
      </c>
      <c r="AK11012">
        <f t="shared" si="1704"/>
        <v>2.8</v>
      </c>
      <c r="AL11012">
        <f t="shared" si="1702"/>
        <v>0.40599999999999997</v>
      </c>
    </row>
    <row r="11013" spans="1:38" x14ac:dyDescent="0.2">
      <c r="A11013" t="s">
        <v>8273</v>
      </c>
      <c r="B11013" t="s">
        <v>62</v>
      </c>
      <c r="C11013" t="s">
        <v>8274</v>
      </c>
      <c r="D11013" s="1">
        <v>36216</v>
      </c>
      <c r="E11013" s="1">
        <v>44275</v>
      </c>
      <c r="F11013" t="s">
        <v>19</v>
      </c>
      <c r="I11013">
        <v>100</v>
      </c>
      <c r="J11013">
        <v>0</v>
      </c>
      <c r="K11013">
        <v>0</v>
      </c>
      <c r="L11013">
        <v>1101</v>
      </c>
      <c r="M11013">
        <v>1101</v>
      </c>
      <c r="N11013" t="s">
        <v>20</v>
      </c>
      <c r="O11013" t="s">
        <v>8275</v>
      </c>
      <c r="P11013" t="s">
        <v>28</v>
      </c>
      <c r="Q11013" t="s">
        <v>34233</v>
      </c>
      <c r="R11013" t="s">
        <v>34233</v>
      </c>
      <c r="S11013" t="s">
        <v>33942</v>
      </c>
      <c r="T11013" t="s">
        <v>34233</v>
      </c>
      <c r="U11013" t="s">
        <v>32634</v>
      </c>
      <c r="V11013" t="s">
        <v>33715</v>
      </c>
      <c r="X11013">
        <v>2</v>
      </c>
      <c r="Y11013" t="s">
        <v>32654</v>
      </c>
      <c r="AB11013">
        <v>20</v>
      </c>
      <c r="AC11013">
        <v>1</v>
      </c>
      <c r="AD11013" t="str">
        <f t="shared" si="1705"/>
        <v/>
      </c>
      <c r="AE11013">
        <f t="shared" si="1699"/>
        <v>1</v>
      </c>
      <c r="AF11013" t="str">
        <f t="shared" si="1706"/>
        <v/>
      </c>
      <c r="AG11013" t="str">
        <f t="shared" si="1700"/>
        <v/>
      </c>
      <c r="AH11013" t="str">
        <f t="shared" si="1703"/>
        <v/>
      </c>
      <c r="AI11013">
        <v>0.14499999999999999</v>
      </c>
      <c r="AJ11013" t="str">
        <f t="shared" si="1701"/>
        <v/>
      </c>
      <c r="AK11013">
        <f t="shared" si="1704"/>
        <v>2.8</v>
      </c>
      <c r="AL11013">
        <f t="shared" si="1702"/>
        <v>0.40599999999999997</v>
      </c>
    </row>
    <row r="11014" spans="1:38" x14ac:dyDescent="0.2">
      <c r="A11014" t="s">
        <v>8231</v>
      </c>
      <c r="B11014" t="s">
        <v>62</v>
      </c>
      <c r="C11014" t="s">
        <v>8232</v>
      </c>
      <c r="D11014" s="1">
        <v>36216</v>
      </c>
      <c r="E11014" s="1">
        <v>44275</v>
      </c>
      <c r="F11014" t="s">
        <v>19</v>
      </c>
      <c r="I11014">
        <v>100</v>
      </c>
      <c r="J11014">
        <v>0</v>
      </c>
      <c r="K11014">
        <v>0</v>
      </c>
      <c r="L11014">
        <v>1066</v>
      </c>
      <c r="M11014">
        <v>1066</v>
      </c>
      <c r="N11014" t="s">
        <v>20</v>
      </c>
      <c r="O11014" t="s">
        <v>8233</v>
      </c>
      <c r="P11014" t="s">
        <v>28</v>
      </c>
      <c r="Q11014" t="s">
        <v>34233</v>
      </c>
      <c r="R11014" t="s">
        <v>34233</v>
      </c>
      <c r="S11014" t="s">
        <v>33942</v>
      </c>
      <c r="T11014" t="s">
        <v>34233</v>
      </c>
      <c r="U11014" t="s">
        <v>32634</v>
      </c>
      <c r="V11014" t="s">
        <v>33715</v>
      </c>
      <c r="X11014">
        <v>2</v>
      </c>
      <c r="Y11014" t="s">
        <v>32654</v>
      </c>
      <c r="AB11014">
        <v>20</v>
      </c>
      <c r="AC11014">
        <v>1</v>
      </c>
      <c r="AD11014" t="str">
        <f t="shared" si="1705"/>
        <v/>
      </c>
      <c r="AE11014">
        <f t="shared" si="1699"/>
        <v>1</v>
      </c>
      <c r="AF11014" t="str">
        <f t="shared" si="1706"/>
        <v/>
      </c>
      <c r="AG11014" t="str">
        <f t="shared" si="1700"/>
        <v/>
      </c>
      <c r="AH11014" t="str">
        <f t="shared" si="1703"/>
        <v/>
      </c>
      <c r="AI11014">
        <v>0.14499999999999999</v>
      </c>
      <c r="AJ11014" t="str">
        <f t="shared" si="1701"/>
        <v/>
      </c>
      <c r="AK11014">
        <f t="shared" si="1704"/>
        <v>2.8</v>
      </c>
      <c r="AL11014">
        <f t="shared" si="1702"/>
        <v>0.40599999999999997</v>
      </c>
    </row>
    <row r="11015" spans="1:38" x14ac:dyDescent="0.2">
      <c r="A11015" t="s">
        <v>14173</v>
      </c>
      <c r="B11015" t="s">
        <v>62</v>
      </c>
      <c r="C11015" t="s">
        <v>14174</v>
      </c>
      <c r="D11015" s="1">
        <v>37139</v>
      </c>
      <c r="E11015" s="1">
        <v>44546</v>
      </c>
      <c r="F11015" t="s">
        <v>19</v>
      </c>
      <c r="I11015">
        <v>100</v>
      </c>
      <c r="J11015">
        <v>0</v>
      </c>
      <c r="K11015">
        <v>0</v>
      </c>
      <c r="L11015">
        <v>20381</v>
      </c>
      <c r="M11015">
        <v>20381</v>
      </c>
      <c r="N11015" t="s">
        <v>20</v>
      </c>
      <c r="O11015" t="s">
        <v>14175</v>
      </c>
      <c r="P11015" t="s">
        <v>28</v>
      </c>
      <c r="Q11015" t="s">
        <v>34233</v>
      </c>
      <c r="R11015" t="s">
        <v>34233</v>
      </c>
      <c r="S11015" t="s">
        <v>33807</v>
      </c>
      <c r="T11015" t="s">
        <v>34349</v>
      </c>
      <c r="AD11015" t="str">
        <f t="shared" si="1705"/>
        <v/>
      </c>
      <c r="AE11015" t="str">
        <f t="shared" si="1699"/>
        <v/>
      </c>
      <c r="AF11015" t="str">
        <f t="shared" si="1706"/>
        <v/>
      </c>
      <c r="AG11015" s="17">
        <v>1</v>
      </c>
      <c r="AH11015">
        <f t="shared" si="1703"/>
        <v>2.8</v>
      </c>
      <c r="AI11015">
        <v>0.14499999999999999</v>
      </c>
      <c r="AJ11015">
        <f t="shared" si="1701"/>
        <v>0.40599999999999997</v>
      </c>
      <c r="AK11015" t="str">
        <f t="shared" si="1704"/>
        <v/>
      </c>
      <c r="AL11015" t="str">
        <f t="shared" si="1702"/>
        <v/>
      </c>
    </row>
    <row r="11016" spans="1:38" x14ac:dyDescent="0.2">
      <c r="A11016" t="s">
        <v>11643</v>
      </c>
      <c r="B11016" t="s">
        <v>62</v>
      </c>
      <c r="C11016" t="s">
        <v>11644</v>
      </c>
      <c r="D11016" s="1">
        <v>36500</v>
      </c>
      <c r="E11016" s="1">
        <v>44546</v>
      </c>
      <c r="F11016" t="s">
        <v>39</v>
      </c>
      <c r="I11016">
        <v>100</v>
      </c>
      <c r="J11016">
        <v>0</v>
      </c>
      <c r="K11016">
        <v>0</v>
      </c>
      <c r="L11016">
        <v>29032</v>
      </c>
      <c r="M11016">
        <v>29032</v>
      </c>
      <c r="N11016" t="s">
        <v>20</v>
      </c>
      <c r="O11016" t="s">
        <v>11645</v>
      </c>
      <c r="P11016" t="s">
        <v>28</v>
      </c>
      <c r="Q11016" t="s">
        <v>34239</v>
      </c>
      <c r="R11016" t="s">
        <v>34275</v>
      </c>
      <c r="S11016" t="s">
        <v>33797</v>
      </c>
      <c r="T11016" t="s">
        <v>34349</v>
      </c>
      <c r="AD11016" t="str">
        <f t="shared" si="1705"/>
        <v/>
      </c>
      <c r="AE11016" t="str">
        <f t="shared" si="1699"/>
        <v/>
      </c>
      <c r="AF11016" t="str">
        <f t="shared" si="1706"/>
        <v/>
      </c>
      <c r="AG11016" s="17">
        <v>1</v>
      </c>
      <c r="AH11016">
        <f t="shared" si="1703"/>
        <v>2.8</v>
      </c>
      <c r="AI11016">
        <v>0.14499999999999999</v>
      </c>
      <c r="AJ11016">
        <f t="shared" si="1701"/>
        <v>0.40599999999999997</v>
      </c>
      <c r="AK11016" t="str">
        <f t="shared" si="1704"/>
        <v/>
      </c>
      <c r="AL11016" t="str">
        <f t="shared" si="1702"/>
        <v/>
      </c>
    </row>
    <row r="11017" spans="1:38" x14ac:dyDescent="0.2">
      <c r="A11017" t="s">
        <v>9145</v>
      </c>
      <c r="B11017" t="s">
        <v>62</v>
      </c>
      <c r="C11017" t="s">
        <v>9146</v>
      </c>
      <c r="D11017" s="1">
        <v>36300</v>
      </c>
      <c r="E11017" s="1">
        <v>44546</v>
      </c>
      <c r="F11017" t="s">
        <v>19</v>
      </c>
      <c r="I11017">
        <v>100</v>
      </c>
      <c r="J11017">
        <v>0</v>
      </c>
      <c r="K11017">
        <v>0</v>
      </c>
      <c r="L11017">
        <v>23700</v>
      </c>
      <c r="M11017">
        <v>23695</v>
      </c>
      <c r="N11017" t="s">
        <v>401</v>
      </c>
      <c r="O11017" t="s">
        <v>9147</v>
      </c>
      <c r="P11017" t="s">
        <v>28</v>
      </c>
      <c r="Q11017" t="s">
        <v>34239</v>
      </c>
      <c r="R11017" t="s">
        <v>34275</v>
      </c>
      <c r="S11017" t="s">
        <v>33848</v>
      </c>
      <c r="T11017" t="s">
        <v>34349</v>
      </c>
      <c r="AD11017" t="str">
        <f t="shared" si="1705"/>
        <v/>
      </c>
      <c r="AE11017" t="str">
        <f t="shared" si="1699"/>
        <v/>
      </c>
      <c r="AF11017" t="str">
        <f t="shared" si="1706"/>
        <v/>
      </c>
      <c r="AG11017" s="17">
        <v>1</v>
      </c>
      <c r="AH11017">
        <f t="shared" si="1703"/>
        <v>2.8</v>
      </c>
      <c r="AI11017">
        <v>0.14499999999999999</v>
      </c>
      <c r="AJ11017">
        <f t="shared" si="1701"/>
        <v>0.40599999999999997</v>
      </c>
      <c r="AK11017" t="str">
        <f t="shared" si="1704"/>
        <v/>
      </c>
      <c r="AL11017" t="str">
        <f t="shared" si="1702"/>
        <v/>
      </c>
    </row>
    <row r="11018" spans="1:38" x14ac:dyDescent="0.2">
      <c r="A11018" t="s">
        <v>30931</v>
      </c>
      <c r="B11018" t="s">
        <v>62</v>
      </c>
      <c r="C11018" t="s">
        <v>30932</v>
      </c>
      <c r="D11018" s="1">
        <v>43859</v>
      </c>
      <c r="E11018" s="1">
        <v>44546</v>
      </c>
      <c r="F11018" t="s">
        <v>26</v>
      </c>
      <c r="I11018">
        <v>100</v>
      </c>
      <c r="J11018">
        <v>0</v>
      </c>
      <c r="K11018">
        <v>0</v>
      </c>
      <c r="L11018">
        <v>941</v>
      </c>
      <c r="M11018">
        <v>941</v>
      </c>
      <c r="N11018" t="s">
        <v>20</v>
      </c>
      <c r="O11018" t="s">
        <v>30933</v>
      </c>
      <c r="P11018" t="s">
        <v>44</v>
      </c>
      <c r="Q11018" t="s">
        <v>34233</v>
      </c>
      <c r="R11018" t="s">
        <v>34233</v>
      </c>
      <c r="S11018" t="s">
        <v>34233</v>
      </c>
      <c r="T11018" t="s">
        <v>34233</v>
      </c>
      <c r="AD11018" t="str">
        <f t="shared" si="1705"/>
        <v/>
      </c>
      <c r="AE11018" t="str">
        <f t="shared" si="1699"/>
        <v/>
      </c>
      <c r="AF11018" t="str">
        <f t="shared" si="1706"/>
        <v/>
      </c>
      <c r="AG11018" t="str">
        <f t="shared" ref="AG11018:AG11027" si="1707">IF((S11018&lt;&gt;"tühi")*(AC11018&lt;&gt;""),AC11018,"")</f>
        <v/>
      </c>
      <c r="AH11018" t="str">
        <f t="shared" si="1703"/>
        <v/>
      </c>
      <c r="AI11018">
        <v>0.14499999999999999</v>
      </c>
      <c r="AJ11018" t="str">
        <f t="shared" si="1701"/>
        <v/>
      </c>
      <c r="AK11018" t="str">
        <f t="shared" si="1704"/>
        <v/>
      </c>
      <c r="AL11018" t="str">
        <f t="shared" si="1702"/>
        <v/>
      </c>
    </row>
    <row r="11019" spans="1:38" x14ac:dyDescent="0.2">
      <c r="A11019" t="s">
        <v>32064</v>
      </c>
      <c r="B11019" t="s">
        <v>62</v>
      </c>
      <c r="C11019" t="s">
        <v>32065</v>
      </c>
      <c r="D11019" s="1">
        <v>44180</v>
      </c>
      <c r="E11019" s="1">
        <v>44546</v>
      </c>
      <c r="F11019" t="s">
        <v>39</v>
      </c>
      <c r="I11019">
        <v>100</v>
      </c>
      <c r="J11019">
        <v>0</v>
      </c>
      <c r="K11019">
        <v>0</v>
      </c>
      <c r="L11019">
        <v>13871</v>
      </c>
      <c r="M11019">
        <v>13871</v>
      </c>
      <c r="N11019" t="s">
        <v>20</v>
      </c>
      <c r="O11019" t="s">
        <v>32066</v>
      </c>
      <c r="P11019" t="s">
        <v>2356</v>
      </c>
      <c r="Q11019" t="s">
        <v>34233</v>
      </c>
      <c r="R11019" t="s">
        <v>34233</v>
      </c>
      <c r="S11019" t="s">
        <v>33942</v>
      </c>
      <c r="T11019" t="s">
        <v>34233</v>
      </c>
      <c r="AD11019" t="str">
        <f t="shared" si="1705"/>
        <v/>
      </c>
      <c r="AE11019" t="str">
        <f t="shared" si="1699"/>
        <v/>
      </c>
      <c r="AF11019" t="str">
        <f t="shared" si="1706"/>
        <v/>
      </c>
      <c r="AG11019" t="str">
        <f t="shared" si="1707"/>
        <v/>
      </c>
      <c r="AH11019" t="str">
        <f t="shared" si="1703"/>
        <v/>
      </c>
      <c r="AI11019">
        <v>0.14499999999999999</v>
      </c>
      <c r="AJ11019" t="str">
        <f t="shared" si="1701"/>
        <v/>
      </c>
      <c r="AK11019" t="str">
        <f t="shared" si="1704"/>
        <v/>
      </c>
      <c r="AL11019" t="str">
        <f t="shared" si="1702"/>
        <v/>
      </c>
    </row>
    <row r="11020" spans="1:38" x14ac:dyDescent="0.2">
      <c r="A11020" t="s">
        <v>24894</v>
      </c>
      <c r="B11020" t="s">
        <v>62</v>
      </c>
      <c r="C11020" t="s">
        <v>24895</v>
      </c>
      <c r="D11020" s="1">
        <v>39511</v>
      </c>
      <c r="E11020" s="1">
        <v>44546</v>
      </c>
      <c r="F11020" t="s">
        <v>26</v>
      </c>
      <c r="I11020">
        <v>100</v>
      </c>
      <c r="J11020">
        <v>0</v>
      </c>
      <c r="K11020">
        <v>0</v>
      </c>
      <c r="L11020">
        <v>10956</v>
      </c>
      <c r="M11020">
        <v>10956</v>
      </c>
      <c r="N11020" t="s">
        <v>20</v>
      </c>
      <c r="O11020" t="s">
        <v>24896</v>
      </c>
      <c r="P11020" t="s">
        <v>44</v>
      </c>
      <c r="Q11020" t="s">
        <v>34233</v>
      </c>
      <c r="R11020" t="s">
        <v>34233</v>
      </c>
      <c r="S11020" t="s">
        <v>34233</v>
      </c>
      <c r="T11020" t="s">
        <v>34233</v>
      </c>
      <c r="AD11020" t="str">
        <f t="shared" si="1705"/>
        <v/>
      </c>
      <c r="AE11020" t="str">
        <f t="shared" si="1699"/>
        <v/>
      </c>
      <c r="AF11020" t="str">
        <f t="shared" si="1706"/>
        <v/>
      </c>
      <c r="AG11020" t="str">
        <f t="shared" si="1707"/>
        <v/>
      </c>
      <c r="AH11020" t="str">
        <f t="shared" si="1703"/>
        <v/>
      </c>
      <c r="AI11020">
        <v>0.14499999999999999</v>
      </c>
      <c r="AJ11020" t="str">
        <f t="shared" si="1701"/>
        <v/>
      </c>
      <c r="AK11020" t="str">
        <f t="shared" si="1704"/>
        <v/>
      </c>
      <c r="AL11020" t="str">
        <f t="shared" si="1702"/>
        <v/>
      </c>
    </row>
    <row r="11021" spans="1:38" x14ac:dyDescent="0.2">
      <c r="A11021" t="s">
        <v>8114</v>
      </c>
      <c r="B11021" t="s">
        <v>62</v>
      </c>
      <c r="C11021" t="s">
        <v>8115</v>
      </c>
      <c r="D11021" s="1">
        <v>36216</v>
      </c>
      <c r="E11021" s="1">
        <v>44275</v>
      </c>
      <c r="F11021" t="s">
        <v>19</v>
      </c>
      <c r="I11021">
        <v>100</v>
      </c>
      <c r="J11021">
        <v>0</v>
      </c>
      <c r="K11021">
        <v>0</v>
      </c>
      <c r="L11021">
        <v>949</v>
      </c>
      <c r="M11021">
        <v>949</v>
      </c>
      <c r="N11021" t="s">
        <v>20</v>
      </c>
      <c r="O11021" t="s">
        <v>8116</v>
      </c>
      <c r="P11021" t="s">
        <v>28</v>
      </c>
      <c r="Q11021" t="s">
        <v>34233</v>
      </c>
      <c r="R11021" t="s">
        <v>34233</v>
      </c>
      <c r="S11021" t="s">
        <v>33942</v>
      </c>
      <c r="T11021" t="s">
        <v>34233</v>
      </c>
      <c r="U11021" t="s">
        <v>32634</v>
      </c>
      <c r="V11021" t="s">
        <v>33715</v>
      </c>
      <c r="X11021">
        <v>2</v>
      </c>
      <c r="Y11021" t="s">
        <v>32654</v>
      </c>
      <c r="AB11021">
        <v>25</v>
      </c>
      <c r="AC11021">
        <v>1</v>
      </c>
      <c r="AD11021" t="str">
        <f t="shared" si="1705"/>
        <v/>
      </c>
      <c r="AE11021">
        <f t="shared" si="1699"/>
        <v>1</v>
      </c>
      <c r="AF11021" t="str">
        <f t="shared" si="1706"/>
        <v/>
      </c>
      <c r="AG11021" t="str">
        <f t="shared" si="1707"/>
        <v/>
      </c>
      <c r="AH11021" t="str">
        <f t="shared" si="1703"/>
        <v/>
      </c>
      <c r="AI11021">
        <v>0.14499999999999999</v>
      </c>
      <c r="AJ11021" t="str">
        <f t="shared" si="1701"/>
        <v/>
      </c>
      <c r="AK11021">
        <f t="shared" si="1704"/>
        <v>2.8</v>
      </c>
      <c r="AL11021">
        <f t="shared" si="1702"/>
        <v>0.40599999999999997</v>
      </c>
    </row>
    <row r="11022" spans="1:38" x14ac:dyDescent="0.2">
      <c r="A11022" t="s">
        <v>8120</v>
      </c>
      <c r="B11022" t="s">
        <v>62</v>
      </c>
      <c r="C11022" t="s">
        <v>8121</v>
      </c>
      <c r="D11022" s="1">
        <v>36216</v>
      </c>
      <c r="E11022" s="1">
        <v>44275</v>
      </c>
      <c r="F11022" t="s">
        <v>19</v>
      </c>
      <c r="I11022">
        <v>100</v>
      </c>
      <c r="J11022">
        <v>0</v>
      </c>
      <c r="K11022">
        <v>0</v>
      </c>
      <c r="L11022">
        <v>983</v>
      </c>
      <c r="M11022">
        <v>983</v>
      </c>
      <c r="N11022" t="s">
        <v>20</v>
      </c>
      <c r="O11022" t="s">
        <v>8122</v>
      </c>
      <c r="P11022" t="s">
        <v>28</v>
      </c>
      <c r="Q11022" t="s">
        <v>34233</v>
      </c>
      <c r="R11022" t="s">
        <v>34233</v>
      </c>
      <c r="S11022" t="s">
        <v>32628</v>
      </c>
      <c r="T11022" t="s">
        <v>34233</v>
      </c>
      <c r="U11022" t="s">
        <v>32634</v>
      </c>
      <c r="V11022" t="s">
        <v>33715</v>
      </c>
      <c r="X11022">
        <v>2</v>
      </c>
      <c r="Y11022" t="s">
        <v>32654</v>
      </c>
      <c r="AB11022">
        <v>25</v>
      </c>
      <c r="AC11022">
        <v>1</v>
      </c>
      <c r="AD11022" t="str">
        <f t="shared" si="1705"/>
        <v/>
      </c>
      <c r="AE11022" t="str">
        <f t="shared" si="1699"/>
        <v/>
      </c>
      <c r="AF11022" t="str">
        <f t="shared" si="1706"/>
        <v/>
      </c>
      <c r="AG11022">
        <f t="shared" si="1707"/>
        <v>1</v>
      </c>
      <c r="AH11022">
        <f t="shared" si="1703"/>
        <v>2.8</v>
      </c>
      <c r="AI11022">
        <v>0.14499999999999999</v>
      </c>
      <c r="AJ11022">
        <f t="shared" si="1701"/>
        <v>0.40599999999999997</v>
      </c>
      <c r="AK11022" t="str">
        <f t="shared" si="1704"/>
        <v/>
      </c>
      <c r="AL11022" t="str">
        <f t="shared" si="1702"/>
        <v/>
      </c>
    </row>
    <row r="11023" spans="1:38" x14ac:dyDescent="0.2">
      <c r="A11023" t="s">
        <v>24059</v>
      </c>
      <c r="B11023" t="s">
        <v>62</v>
      </c>
      <c r="C11023" t="s">
        <v>24060</v>
      </c>
      <c r="D11023" s="1">
        <v>39309</v>
      </c>
      <c r="E11023" s="1">
        <v>44275</v>
      </c>
      <c r="F11023" t="s">
        <v>19</v>
      </c>
      <c r="I11023">
        <v>100</v>
      </c>
      <c r="J11023">
        <v>0</v>
      </c>
      <c r="K11023">
        <v>0</v>
      </c>
      <c r="L11023">
        <v>883</v>
      </c>
      <c r="M11023">
        <v>883</v>
      </c>
      <c r="N11023" t="s">
        <v>20</v>
      </c>
      <c r="O11023" t="s">
        <v>24061</v>
      </c>
      <c r="P11023" t="s">
        <v>28</v>
      </c>
      <c r="Q11023" t="s">
        <v>34233</v>
      </c>
      <c r="R11023" t="s">
        <v>34233</v>
      </c>
      <c r="S11023" t="s">
        <v>33942</v>
      </c>
      <c r="T11023" t="s">
        <v>34233</v>
      </c>
      <c r="U11023" t="s">
        <v>32634</v>
      </c>
      <c r="V11023" t="s">
        <v>33715</v>
      </c>
      <c r="X11023">
        <v>2</v>
      </c>
      <c r="Y11023" t="s">
        <v>32654</v>
      </c>
      <c r="AB11023">
        <v>25</v>
      </c>
      <c r="AC11023">
        <v>1</v>
      </c>
      <c r="AD11023" t="str">
        <f t="shared" si="1705"/>
        <v/>
      </c>
      <c r="AE11023">
        <f t="shared" si="1699"/>
        <v>1</v>
      </c>
      <c r="AF11023" t="str">
        <f t="shared" si="1706"/>
        <v/>
      </c>
      <c r="AG11023" t="str">
        <f t="shared" si="1707"/>
        <v/>
      </c>
      <c r="AH11023" t="str">
        <f t="shared" si="1703"/>
        <v/>
      </c>
      <c r="AI11023">
        <v>0.14499999999999999</v>
      </c>
      <c r="AJ11023" t="str">
        <f t="shared" si="1701"/>
        <v/>
      </c>
      <c r="AK11023">
        <f t="shared" si="1704"/>
        <v>2.8</v>
      </c>
      <c r="AL11023">
        <f t="shared" si="1702"/>
        <v>0.40599999999999997</v>
      </c>
    </row>
    <row r="11024" spans="1:38" x14ac:dyDescent="0.2">
      <c r="A11024" t="s">
        <v>23919</v>
      </c>
      <c r="B11024" t="s">
        <v>62</v>
      </c>
      <c r="C11024" t="s">
        <v>23920</v>
      </c>
      <c r="D11024" s="1">
        <v>39309</v>
      </c>
      <c r="E11024" s="1">
        <v>44275</v>
      </c>
      <c r="F11024" t="s">
        <v>19</v>
      </c>
      <c r="I11024">
        <v>100</v>
      </c>
      <c r="J11024">
        <v>0</v>
      </c>
      <c r="K11024">
        <v>0</v>
      </c>
      <c r="L11024">
        <v>1027</v>
      </c>
      <c r="M11024">
        <v>1027</v>
      </c>
      <c r="N11024" t="s">
        <v>20</v>
      </c>
      <c r="O11024" t="s">
        <v>23921</v>
      </c>
      <c r="P11024" t="s">
        <v>28</v>
      </c>
      <c r="Q11024" t="s">
        <v>34233</v>
      </c>
      <c r="R11024" t="s">
        <v>34233</v>
      </c>
      <c r="S11024" t="s">
        <v>33942</v>
      </c>
      <c r="T11024" t="s">
        <v>34233</v>
      </c>
      <c r="U11024" t="s">
        <v>32634</v>
      </c>
      <c r="V11024" t="s">
        <v>33715</v>
      </c>
      <c r="X11024">
        <v>2</v>
      </c>
      <c r="Y11024" t="s">
        <v>32654</v>
      </c>
      <c r="AB11024">
        <v>20</v>
      </c>
      <c r="AC11024">
        <v>1</v>
      </c>
      <c r="AD11024" t="str">
        <f t="shared" si="1705"/>
        <v/>
      </c>
      <c r="AE11024">
        <f t="shared" si="1699"/>
        <v>1</v>
      </c>
      <c r="AF11024" t="str">
        <f t="shared" si="1706"/>
        <v/>
      </c>
      <c r="AG11024" t="str">
        <f t="shared" si="1707"/>
        <v/>
      </c>
      <c r="AH11024" t="str">
        <f t="shared" si="1703"/>
        <v/>
      </c>
      <c r="AI11024">
        <v>0.14499999999999999</v>
      </c>
      <c r="AJ11024" t="str">
        <f t="shared" si="1701"/>
        <v/>
      </c>
      <c r="AK11024">
        <f t="shared" si="1704"/>
        <v>2.8</v>
      </c>
      <c r="AL11024">
        <f t="shared" si="1702"/>
        <v>0.40599999999999997</v>
      </c>
    </row>
    <row r="11025" spans="1:38" x14ac:dyDescent="0.2">
      <c r="A11025" t="s">
        <v>23817</v>
      </c>
      <c r="B11025" t="s">
        <v>62</v>
      </c>
      <c r="C11025" t="s">
        <v>23818</v>
      </c>
      <c r="D11025" s="1">
        <v>39309</v>
      </c>
      <c r="E11025" s="1">
        <v>44275</v>
      </c>
      <c r="F11025" t="s">
        <v>19</v>
      </c>
      <c r="I11025">
        <v>100</v>
      </c>
      <c r="J11025">
        <v>0</v>
      </c>
      <c r="K11025">
        <v>0</v>
      </c>
      <c r="L11025">
        <v>1007</v>
      </c>
      <c r="M11025">
        <v>1007</v>
      </c>
      <c r="N11025" t="s">
        <v>20</v>
      </c>
      <c r="O11025" t="s">
        <v>23819</v>
      </c>
      <c r="P11025" t="s">
        <v>28</v>
      </c>
      <c r="Q11025" t="s">
        <v>34233</v>
      </c>
      <c r="R11025" t="s">
        <v>34233</v>
      </c>
      <c r="S11025" t="s">
        <v>33942</v>
      </c>
      <c r="T11025" t="s">
        <v>34233</v>
      </c>
      <c r="U11025" t="s">
        <v>32634</v>
      </c>
      <c r="V11025" t="s">
        <v>33715</v>
      </c>
      <c r="X11025">
        <v>2</v>
      </c>
      <c r="Y11025" t="s">
        <v>32654</v>
      </c>
      <c r="AB11025">
        <v>20</v>
      </c>
      <c r="AC11025">
        <v>1</v>
      </c>
      <c r="AD11025" t="str">
        <f t="shared" si="1705"/>
        <v/>
      </c>
      <c r="AE11025">
        <f t="shared" si="1699"/>
        <v>1</v>
      </c>
      <c r="AF11025" t="str">
        <f t="shared" si="1706"/>
        <v/>
      </c>
      <c r="AG11025" t="str">
        <f t="shared" si="1707"/>
        <v/>
      </c>
      <c r="AH11025" t="str">
        <f t="shared" si="1703"/>
        <v/>
      </c>
      <c r="AI11025">
        <v>0.14499999999999999</v>
      </c>
      <c r="AJ11025" t="str">
        <f t="shared" si="1701"/>
        <v/>
      </c>
      <c r="AK11025">
        <f t="shared" si="1704"/>
        <v>2.8</v>
      </c>
      <c r="AL11025">
        <f t="shared" si="1702"/>
        <v>0.40599999999999997</v>
      </c>
    </row>
    <row r="11026" spans="1:38" x14ac:dyDescent="0.2">
      <c r="A11026" t="s">
        <v>24062</v>
      </c>
      <c r="B11026" t="s">
        <v>62</v>
      </c>
      <c r="C11026" t="s">
        <v>24063</v>
      </c>
      <c r="D11026" s="1">
        <v>39309</v>
      </c>
      <c r="E11026" s="1">
        <v>44275</v>
      </c>
      <c r="F11026" t="s">
        <v>19</v>
      </c>
      <c r="I11026">
        <v>100</v>
      </c>
      <c r="J11026">
        <v>0</v>
      </c>
      <c r="K11026">
        <v>0</v>
      </c>
      <c r="L11026">
        <v>934</v>
      </c>
      <c r="M11026">
        <v>934</v>
      </c>
      <c r="N11026" t="s">
        <v>20</v>
      </c>
      <c r="O11026" t="s">
        <v>24064</v>
      </c>
      <c r="P11026" t="s">
        <v>28</v>
      </c>
      <c r="Q11026" t="s">
        <v>34233</v>
      </c>
      <c r="R11026" t="s">
        <v>34233</v>
      </c>
      <c r="S11026" t="s">
        <v>33942</v>
      </c>
      <c r="T11026" t="s">
        <v>34233</v>
      </c>
      <c r="U11026" t="s">
        <v>32634</v>
      </c>
      <c r="V11026" t="s">
        <v>33715</v>
      </c>
      <c r="X11026">
        <v>2</v>
      </c>
      <c r="Y11026" t="s">
        <v>32654</v>
      </c>
      <c r="AB11026">
        <v>25</v>
      </c>
      <c r="AC11026">
        <v>1</v>
      </c>
      <c r="AD11026" t="str">
        <f t="shared" si="1705"/>
        <v/>
      </c>
      <c r="AE11026">
        <f t="shared" si="1699"/>
        <v>1</v>
      </c>
      <c r="AF11026" t="str">
        <f t="shared" si="1706"/>
        <v/>
      </c>
      <c r="AG11026" t="str">
        <f t="shared" si="1707"/>
        <v/>
      </c>
      <c r="AH11026" t="str">
        <f t="shared" si="1703"/>
        <v/>
      </c>
      <c r="AI11026">
        <v>0.14499999999999999</v>
      </c>
      <c r="AJ11026" t="str">
        <f t="shared" si="1701"/>
        <v/>
      </c>
      <c r="AK11026">
        <f t="shared" si="1704"/>
        <v>2.8</v>
      </c>
      <c r="AL11026">
        <f t="shared" si="1702"/>
        <v>0.40599999999999997</v>
      </c>
    </row>
    <row r="11027" spans="1:38" x14ac:dyDescent="0.2">
      <c r="A11027" t="s">
        <v>24011</v>
      </c>
      <c r="B11027" t="s">
        <v>62</v>
      </c>
      <c r="C11027" t="s">
        <v>24012</v>
      </c>
      <c r="D11027" s="1">
        <v>39309</v>
      </c>
      <c r="E11027" s="1">
        <v>44275</v>
      </c>
      <c r="F11027" t="s">
        <v>19</v>
      </c>
      <c r="I11027">
        <v>100</v>
      </c>
      <c r="J11027">
        <v>0</v>
      </c>
      <c r="K11027">
        <v>0</v>
      </c>
      <c r="L11027">
        <v>948</v>
      </c>
      <c r="M11027">
        <v>948</v>
      </c>
      <c r="N11027" t="s">
        <v>20</v>
      </c>
      <c r="O11027" t="s">
        <v>24013</v>
      </c>
      <c r="P11027" t="s">
        <v>28</v>
      </c>
      <c r="Q11027" t="s">
        <v>34233</v>
      </c>
      <c r="R11027" t="s">
        <v>34233</v>
      </c>
      <c r="S11027" t="s">
        <v>33942</v>
      </c>
      <c r="T11027" t="s">
        <v>34233</v>
      </c>
      <c r="U11027" t="s">
        <v>32634</v>
      </c>
      <c r="V11027" t="s">
        <v>33715</v>
      </c>
      <c r="X11027">
        <v>2</v>
      </c>
      <c r="Y11027" t="s">
        <v>32654</v>
      </c>
      <c r="AB11027">
        <v>25</v>
      </c>
      <c r="AC11027">
        <v>1</v>
      </c>
      <c r="AD11027" t="str">
        <f t="shared" si="1705"/>
        <v/>
      </c>
      <c r="AE11027">
        <f t="shared" si="1699"/>
        <v>1</v>
      </c>
      <c r="AF11027" t="str">
        <f t="shared" si="1706"/>
        <v/>
      </c>
      <c r="AG11027" t="str">
        <f t="shared" si="1707"/>
        <v/>
      </c>
      <c r="AH11027" t="str">
        <f t="shared" si="1703"/>
        <v/>
      </c>
      <c r="AI11027">
        <v>0.14499999999999999</v>
      </c>
      <c r="AJ11027" t="str">
        <f t="shared" si="1701"/>
        <v/>
      </c>
      <c r="AK11027">
        <f t="shared" si="1704"/>
        <v>2.8</v>
      </c>
      <c r="AL11027">
        <f t="shared" si="1702"/>
        <v>0.40599999999999997</v>
      </c>
    </row>
    <row r="11028" spans="1:38" x14ac:dyDescent="0.2">
      <c r="A11028" t="s">
        <v>6661</v>
      </c>
      <c r="B11028" t="s">
        <v>62</v>
      </c>
      <c r="C11028" t="s">
        <v>6662</v>
      </c>
      <c r="D11028" s="1">
        <v>36173</v>
      </c>
      <c r="E11028" s="1">
        <v>43456</v>
      </c>
      <c r="F11028" t="s">
        <v>19</v>
      </c>
      <c r="I11028">
        <v>100</v>
      </c>
      <c r="J11028">
        <v>0</v>
      </c>
      <c r="K11028">
        <v>0</v>
      </c>
      <c r="L11028">
        <v>2381</v>
      </c>
      <c r="M11028">
        <v>2381</v>
      </c>
      <c r="N11028" t="s">
        <v>20</v>
      </c>
      <c r="O11028" t="s">
        <v>6663</v>
      </c>
      <c r="P11028" t="s">
        <v>28</v>
      </c>
      <c r="Q11028" t="s">
        <v>34239</v>
      </c>
      <c r="R11028" t="s">
        <v>34276</v>
      </c>
      <c r="S11028" t="s">
        <v>33797</v>
      </c>
      <c r="T11028" t="s">
        <v>34349</v>
      </c>
      <c r="AD11028" t="str">
        <f t="shared" si="1705"/>
        <v/>
      </c>
      <c r="AE11028" t="str">
        <f t="shared" si="1699"/>
        <v/>
      </c>
      <c r="AF11028" t="str">
        <f t="shared" si="1706"/>
        <v/>
      </c>
      <c r="AG11028" s="17">
        <v>1</v>
      </c>
      <c r="AH11028">
        <f t="shared" si="1703"/>
        <v>2.8</v>
      </c>
      <c r="AI11028">
        <v>0.14499999999999999</v>
      </c>
      <c r="AJ11028">
        <f t="shared" si="1701"/>
        <v>0.40599999999999997</v>
      </c>
      <c r="AK11028" t="str">
        <f t="shared" si="1704"/>
        <v/>
      </c>
      <c r="AL11028" t="str">
        <f t="shared" si="1702"/>
        <v/>
      </c>
    </row>
    <row r="11029" spans="1:38" x14ac:dyDescent="0.2">
      <c r="A11029" t="s">
        <v>10034</v>
      </c>
      <c r="B11029" t="s">
        <v>62</v>
      </c>
      <c r="C11029" t="s">
        <v>10035</v>
      </c>
      <c r="D11029" s="1">
        <v>36413</v>
      </c>
      <c r="E11029" s="1">
        <v>44196</v>
      </c>
      <c r="F11029" t="s">
        <v>19</v>
      </c>
      <c r="I11029">
        <v>100</v>
      </c>
      <c r="J11029">
        <v>0</v>
      </c>
      <c r="K11029">
        <v>0</v>
      </c>
      <c r="L11029">
        <v>7802</v>
      </c>
      <c r="M11029">
        <v>7802</v>
      </c>
      <c r="N11029" t="s">
        <v>20</v>
      </c>
      <c r="O11029" t="s">
        <v>10036</v>
      </c>
      <c r="P11029" t="s">
        <v>28</v>
      </c>
      <c r="Q11029" t="s">
        <v>34239</v>
      </c>
      <c r="R11029" t="s">
        <v>34276</v>
      </c>
      <c r="S11029" t="s">
        <v>33817</v>
      </c>
      <c r="T11029" t="s">
        <v>34349</v>
      </c>
      <c r="AD11029" t="str">
        <f t="shared" si="1705"/>
        <v/>
      </c>
      <c r="AE11029" t="str">
        <f t="shared" si="1699"/>
        <v/>
      </c>
      <c r="AF11029" t="str">
        <f t="shared" si="1706"/>
        <v/>
      </c>
      <c r="AG11029" s="17">
        <v>1</v>
      </c>
      <c r="AH11029">
        <f t="shared" si="1703"/>
        <v>2.8</v>
      </c>
      <c r="AI11029">
        <v>0.14499999999999999</v>
      </c>
      <c r="AJ11029">
        <f t="shared" si="1701"/>
        <v>0.40599999999999997</v>
      </c>
      <c r="AK11029" t="str">
        <f t="shared" si="1704"/>
        <v/>
      </c>
      <c r="AL11029" t="str">
        <f t="shared" si="1702"/>
        <v/>
      </c>
    </row>
    <row r="11030" spans="1:38" x14ac:dyDescent="0.2">
      <c r="A11030" t="s">
        <v>18349</v>
      </c>
      <c r="B11030" t="s">
        <v>62</v>
      </c>
      <c r="C11030" t="s">
        <v>18350</v>
      </c>
      <c r="D11030" s="1">
        <v>42997</v>
      </c>
      <c r="E11030" s="1">
        <v>43456</v>
      </c>
      <c r="F11030" t="s">
        <v>26</v>
      </c>
      <c r="I11030">
        <v>100</v>
      </c>
      <c r="J11030">
        <v>0</v>
      </c>
      <c r="K11030">
        <v>0</v>
      </c>
      <c r="L11030">
        <v>5652</v>
      </c>
      <c r="M11030">
        <v>5652</v>
      </c>
      <c r="N11030" t="s">
        <v>20</v>
      </c>
      <c r="O11030" t="s">
        <v>18351</v>
      </c>
      <c r="P11030" t="s">
        <v>44</v>
      </c>
      <c r="Q11030" t="s">
        <v>34233</v>
      </c>
      <c r="R11030" t="s">
        <v>34233</v>
      </c>
      <c r="S11030" t="s">
        <v>34233</v>
      </c>
      <c r="T11030" t="s">
        <v>34233</v>
      </c>
      <c r="V11030" t="s">
        <v>33716</v>
      </c>
      <c r="AD11030" t="str">
        <f t="shared" si="1705"/>
        <v/>
      </c>
      <c r="AE11030" t="str">
        <f t="shared" ref="AE11030:AE11096" si="1708">IF((S11030="tühi")*(AC11030&lt;&gt;""),AC11030,"")</f>
        <v/>
      </c>
      <c r="AF11030" t="str">
        <f t="shared" si="1706"/>
        <v/>
      </c>
      <c r="AG11030" t="str">
        <f>IF((S11030&lt;&gt;"tühi")*(AC11030&lt;&gt;""),AC11030,"")</f>
        <v/>
      </c>
      <c r="AH11030" t="str">
        <f t="shared" si="1703"/>
        <v/>
      </c>
      <c r="AI11030">
        <v>0.14499999999999999</v>
      </c>
      <c r="AJ11030" t="str">
        <f t="shared" si="1701"/>
        <v/>
      </c>
      <c r="AK11030" t="str">
        <f t="shared" si="1704"/>
        <v/>
      </c>
      <c r="AL11030" t="str">
        <f t="shared" si="1702"/>
        <v/>
      </c>
    </row>
    <row r="11031" spans="1:38" x14ac:dyDescent="0.2">
      <c r="A11031" t="s">
        <v>31851</v>
      </c>
      <c r="B11031" t="s">
        <v>62</v>
      </c>
      <c r="C11031" t="s">
        <v>31852</v>
      </c>
      <c r="D11031" s="1">
        <v>44181</v>
      </c>
      <c r="E11031" s="1">
        <v>44181</v>
      </c>
      <c r="F11031" t="s">
        <v>26</v>
      </c>
      <c r="I11031">
        <v>100</v>
      </c>
      <c r="J11031">
        <v>0</v>
      </c>
      <c r="K11031">
        <v>0</v>
      </c>
      <c r="L11031">
        <v>5580</v>
      </c>
      <c r="M11031">
        <v>5580</v>
      </c>
      <c r="N11031" t="s">
        <v>20</v>
      </c>
      <c r="O11031" t="s">
        <v>31853</v>
      </c>
      <c r="P11031" t="s">
        <v>44</v>
      </c>
      <c r="Q11031" t="s">
        <v>34233</v>
      </c>
      <c r="R11031" t="s">
        <v>34233</v>
      </c>
      <c r="S11031" t="s">
        <v>34233</v>
      </c>
      <c r="T11031" t="s">
        <v>34233</v>
      </c>
      <c r="V11031" t="s">
        <v>33717</v>
      </c>
      <c r="AD11031" t="str">
        <f t="shared" si="1705"/>
        <v/>
      </c>
      <c r="AE11031" t="str">
        <f t="shared" si="1708"/>
        <v/>
      </c>
      <c r="AF11031" t="str">
        <f t="shared" si="1706"/>
        <v/>
      </c>
      <c r="AG11031" t="str">
        <f>IF((S11031&lt;&gt;"tühi")*(AC11031&lt;&gt;""),AC11031,"")</f>
        <v/>
      </c>
      <c r="AH11031" t="str">
        <f t="shared" si="1703"/>
        <v/>
      </c>
      <c r="AI11031">
        <v>0.14499999999999999</v>
      </c>
      <c r="AJ11031" t="str">
        <f t="shared" si="1701"/>
        <v/>
      </c>
      <c r="AK11031" t="str">
        <f t="shared" si="1704"/>
        <v/>
      </c>
      <c r="AL11031" t="str">
        <f t="shared" si="1702"/>
        <v/>
      </c>
    </row>
    <row r="11032" spans="1:38" x14ac:dyDescent="0.2">
      <c r="A11032" t="s">
        <v>31519</v>
      </c>
      <c r="B11032" t="s">
        <v>62</v>
      </c>
      <c r="C11032" t="s">
        <v>31520</v>
      </c>
      <c r="D11032" s="1">
        <v>43979</v>
      </c>
      <c r="E11032" s="1">
        <v>44546</v>
      </c>
      <c r="F11032" t="s">
        <v>26</v>
      </c>
      <c r="I11032">
        <v>100</v>
      </c>
      <c r="J11032">
        <v>0</v>
      </c>
      <c r="K11032">
        <v>0</v>
      </c>
      <c r="L11032">
        <v>557</v>
      </c>
      <c r="M11032">
        <v>557</v>
      </c>
      <c r="N11032" t="s">
        <v>20</v>
      </c>
      <c r="O11032" t="s">
        <v>31521</v>
      </c>
      <c r="P11032" t="s">
        <v>44</v>
      </c>
      <c r="Q11032" t="s">
        <v>34233</v>
      </c>
      <c r="R11032" t="s">
        <v>34233</v>
      </c>
      <c r="S11032" t="s">
        <v>34233</v>
      </c>
      <c r="T11032" t="s">
        <v>34233</v>
      </c>
      <c r="V11032" t="s">
        <v>33717</v>
      </c>
      <c r="AD11032" t="str">
        <f t="shared" si="1705"/>
        <v/>
      </c>
      <c r="AE11032" t="str">
        <f t="shared" si="1708"/>
        <v/>
      </c>
      <c r="AF11032" t="str">
        <f t="shared" si="1706"/>
        <v/>
      </c>
      <c r="AG11032" t="str">
        <f>IF((S11032&lt;&gt;"tühi")*(AC11032&lt;&gt;""),AC11032,"")</f>
        <v/>
      </c>
      <c r="AH11032" t="str">
        <f t="shared" si="1703"/>
        <v/>
      </c>
      <c r="AI11032">
        <v>0.14499999999999999</v>
      </c>
      <c r="AJ11032" t="str">
        <f t="shared" si="1701"/>
        <v/>
      </c>
      <c r="AK11032" t="str">
        <f t="shared" si="1704"/>
        <v/>
      </c>
      <c r="AL11032" t="str">
        <f t="shared" si="1702"/>
        <v/>
      </c>
    </row>
    <row r="11033" spans="1:38" x14ac:dyDescent="0.2">
      <c r="A11033" t="s">
        <v>2265</v>
      </c>
      <c r="B11033" t="s">
        <v>62</v>
      </c>
      <c r="C11033" t="s">
        <v>2266</v>
      </c>
      <c r="D11033" s="1">
        <v>35769</v>
      </c>
      <c r="E11033" s="1">
        <v>43456</v>
      </c>
      <c r="F11033" t="s">
        <v>19</v>
      </c>
      <c r="I11033">
        <v>100</v>
      </c>
      <c r="J11033">
        <v>0</v>
      </c>
      <c r="K11033">
        <v>0</v>
      </c>
      <c r="L11033">
        <v>2000</v>
      </c>
      <c r="M11033">
        <v>2000</v>
      </c>
      <c r="N11033" t="s">
        <v>20</v>
      </c>
      <c r="O11033" t="s">
        <v>2267</v>
      </c>
      <c r="P11033" t="s">
        <v>28</v>
      </c>
      <c r="Q11033" t="s">
        <v>34233</v>
      </c>
      <c r="R11033" t="s">
        <v>34233</v>
      </c>
      <c r="S11033" t="s">
        <v>33800</v>
      </c>
      <c r="T11033" t="s">
        <v>34349</v>
      </c>
      <c r="AD11033" t="str">
        <f t="shared" si="1705"/>
        <v/>
      </c>
      <c r="AE11033" t="str">
        <f t="shared" si="1708"/>
        <v/>
      </c>
      <c r="AF11033" t="str">
        <f t="shared" si="1706"/>
        <v/>
      </c>
      <c r="AG11033" s="17">
        <v>1</v>
      </c>
      <c r="AH11033">
        <f t="shared" si="1703"/>
        <v>2.8</v>
      </c>
      <c r="AI11033">
        <v>0.14499999999999999</v>
      </c>
      <c r="AJ11033">
        <f t="shared" si="1701"/>
        <v>0.40599999999999997</v>
      </c>
      <c r="AK11033" t="str">
        <f t="shared" si="1704"/>
        <v/>
      </c>
      <c r="AL11033" t="str">
        <f t="shared" si="1702"/>
        <v/>
      </c>
    </row>
    <row r="11034" spans="1:38" x14ac:dyDescent="0.2">
      <c r="A11034" t="s">
        <v>8225</v>
      </c>
      <c r="B11034" t="s">
        <v>62</v>
      </c>
      <c r="C11034" t="s">
        <v>8226</v>
      </c>
      <c r="D11034" s="1">
        <v>36216</v>
      </c>
      <c r="E11034" s="1">
        <v>44275</v>
      </c>
      <c r="F11034" t="s">
        <v>19</v>
      </c>
      <c r="I11034">
        <v>100</v>
      </c>
      <c r="J11034">
        <v>0</v>
      </c>
      <c r="K11034">
        <v>0</v>
      </c>
      <c r="L11034">
        <v>1835</v>
      </c>
      <c r="M11034">
        <v>1835</v>
      </c>
      <c r="N11034" t="s">
        <v>20</v>
      </c>
      <c r="O11034" t="s">
        <v>8227</v>
      </c>
      <c r="P11034" t="s">
        <v>28</v>
      </c>
      <c r="Q11034" t="s">
        <v>34233</v>
      </c>
      <c r="R11034" t="s">
        <v>34233</v>
      </c>
      <c r="S11034" t="s">
        <v>33942</v>
      </c>
      <c r="T11034" t="s">
        <v>34233</v>
      </c>
      <c r="U11034" t="s">
        <v>32636</v>
      </c>
      <c r="V11034" t="s">
        <v>33715</v>
      </c>
      <c r="X11034">
        <v>2</v>
      </c>
      <c r="Y11034">
        <v>1</v>
      </c>
      <c r="AB11034">
        <v>30</v>
      </c>
      <c r="AC11034">
        <v>8</v>
      </c>
      <c r="AD11034" t="str">
        <f t="shared" si="1705"/>
        <v/>
      </c>
      <c r="AE11034">
        <f t="shared" si="1708"/>
        <v>8</v>
      </c>
      <c r="AF11034" t="str">
        <f t="shared" si="1706"/>
        <v/>
      </c>
      <c r="AG11034" t="str">
        <f t="shared" ref="AG11034:AG11078" si="1709">IF((S11034&lt;&gt;"tühi")*(AC11034&lt;&gt;""),AC11034,"")</f>
        <v/>
      </c>
      <c r="AH11034" t="str">
        <f t="shared" si="1703"/>
        <v/>
      </c>
      <c r="AI11034">
        <v>0.14499999999999999</v>
      </c>
      <c r="AJ11034" t="str">
        <f t="shared" si="1701"/>
        <v/>
      </c>
      <c r="AK11034">
        <f t="shared" si="1704"/>
        <v>22.4</v>
      </c>
      <c r="AL11034">
        <f t="shared" si="1702"/>
        <v>3.2479999999999998</v>
      </c>
    </row>
    <row r="11035" spans="1:38" x14ac:dyDescent="0.2">
      <c r="A11035" t="s">
        <v>8216</v>
      </c>
      <c r="B11035" t="s">
        <v>62</v>
      </c>
      <c r="C11035" t="s">
        <v>8217</v>
      </c>
      <c r="D11035" s="1">
        <v>36216</v>
      </c>
      <c r="E11035" s="1">
        <v>44275</v>
      </c>
      <c r="F11035" t="s">
        <v>19</v>
      </c>
      <c r="I11035">
        <v>100</v>
      </c>
      <c r="J11035">
        <v>0</v>
      </c>
      <c r="K11035">
        <v>0</v>
      </c>
      <c r="L11035">
        <v>967</v>
      </c>
      <c r="M11035">
        <v>967</v>
      </c>
      <c r="N11035" t="s">
        <v>20</v>
      </c>
      <c r="O11035" t="s">
        <v>8218</v>
      </c>
      <c r="P11035" t="s">
        <v>28</v>
      </c>
      <c r="Q11035" t="s">
        <v>34233</v>
      </c>
      <c r="R11035" t="s">
        <v>34233</v>
      </c>
      <c r="S11035" t="s">
        <v>33942</v>
      </c>
      <c r="T11035" t="s">
        <v>34233</v>
      </c>
      <c r="U11035" t="s">
        <v>32634</v>
      </c>
      <c r="V11035" t="s">
        <v>33715</v>
      </c>
      <c r="X11035">
        <v>2</v>
      </c>
      <c r="Y11035" t="s">
        <v>32654</v>
      </c>
      <c r="AB11035">
        <v>25</v>
      </c>
      <c r="AC11035">
        <v>1</v>
      </c>
      <c r="AD11035" t="str">
        <f t="shared" si="1705"/>
        <v/>
      </c>
      <c r="AE11035">
        <f t="shared" si="1708"/>
        <v>1</v>
      </c>
      <c r="AF11035" t="str">
        <f t="shared" si="1706"/>
        <v/>
      </c>
      <c r="AG11035" t="str">
        <f t="shared" si="1709"/>
        <v/>
      </c>
      <c r="AH11035" t="str">
        <f t="shared" si="1703"/>
        <v/>
      </c>
      <c r="AI11035">
        <v>0.14499999999999999</v>
      </c>
      <c r="AJ11035" t="str">
        <f t="shared" si="1701"/>
        <v/>
      </c>
      <c r="AK11035">
        <f t="shared" si="1704"/>
        <v>2.8</v>
      </c>
      <c r="AL11035">
        <f t="shared" si="1702"/>
        <v>0.40599999999999997</v>
      </c>
    </row>
    <row r="11036" spans="1:38" x14ac:dyDescent="0.2">
      <c r="A11036" t="s">
        <v>8228</v>
      </c>
      <c r="B11036" t="s">
        <v>62</v>
      </c>
      <c r="C11036" t="s">
        <v>8229</v>
      </c>
      <c r="D11036" s="1">
        <v>36216</v>
      </c>
      <c r="E11036" s="1">
        <v>44275</v>
      </c>
      <c r="F11036" t="s">
        <v>19</v>
      </c>
      <c r="I11036">
        <v>100</v>
      </c>
      <c r="J11036">
        <v>0</v>
      </c>
      <c r="K11036">
        <v>0</v>
      </c>
      <c r="L11036">
        <v>1066</v>
      </c>
      <c r="M11036">
        <v>1066</v>
      </c>
      <c r="N11036" t="s">
        <v>20</v>
      </c>
      <c r="O11036" t="s">
        <v>8230</v>
      </c>
      <c r="P11036" t="s">
        <v>28</v>
      </c>
      <c r="Q11036" t="s">
        <v>34233</v>
      </c>
      <c r="R11036" t="s">
        <v>34233</v>
      </c>
      <c r="S11036" t="s">
        <v>33942</v>
      </c>
      <c r="T11036" t="s">
        <v>34233</v>
      </c>
      <c r="U11036" t="s">
        <v>32634</v>
      </c>
      <c r="V11036" t="s">
        <v>33715</v>
      </c>
      <c r="X11036">
        <v>2</v>
      </c>
      <c r="Y11036" t="s">
        <v>32654</v>
      </c>
      <c r="AB11036">
        <v>20</v>
      </c>
      <c r="AC11036">
        <v>1</v>
      </c>
      <c r="AD11036" t="str">
        <f t="shared" si="1705"/>
        <v/>
      </c>
      <c r="AE11036">
        <f t="shared" si="1708"/>
        <v>1</v>
      </c>
      <c r="AF11036" t="str">
        <f t="shared" si="1706"/>
        <v/>
      </c>
      <c r="AG11036" t="str">
        <f t="shared" si="1709"/>
        <v/>
      </c>
      <c r="AH11036" t="str">
        <f t="shared" si="1703"/>
        <v/>
      </c>
      <c r="AI11036">
        <v>0.14499999999999999</v>
      </c>
      <c r="AJ11036" t="str">
        <f t="shared" si="1701"/>
        <v/>
      </c>
      <c r="AK11036">
        <f t="shared" si="1704"/>
        <v>2.8</v>
      </c>
      <c r="AL11036">
        <f t="shared" si="1702"/>
        <v>0.40599999999999997</v>
      </c>
    </row>
    <row r="11037" spans="1:38" x14ac:dyDescent="0.2">
      <c r="A11037" t="s">
        <v>8222</v>
      </c>
      <c r="B11037" t="s">
        <v>62</v>
      </c>
      <c r="C11037" t="s">
        <v>8223</v>
      </c>
      <c r="D11037" s="1">
        <v>36216</v>
      </c>
      <c r="E11037" s="1">
        <v>44275</v>
      </c>
      <c r="F11037" t="s">
        <v>19</v>
      </c>
      <c r="I11037">
        <v>100</v>
      </c>
      <c r="J11037">
        <v>0</v>
      </c>
      <c r="K11037">
        <v>0</v>
      </c>
      <c r="L11037">
        <v>1012</v>
      </c>
      <c r="M11037">
        <v>1012</v>
      </c>
      <c r="N11037" t="s">
        <v>20</v>
      </c>
      <c r="O11037" t="s">
        <v>8224</v>
      </c>
      <c r="P11037" t="s">
        <v>28</v>
      </c>
      <c r="Q11037" t="s">
        <v>34233</v>
      </c>
      <c r="R11037" t="s">
        <v>34233</v>
      </c>
      <c r="S11037" t="s">
        <v>33942</v>
      </c>
      <c r="T11037" t="s">
        <v>34233</v>
      </c>
      <c r="U11037" t="s">
        <v>32634</v>
      </c>
      <c r="V11037" t="s">
        <v>33715</v>
      </c>
      <c r="X11037">
        <v>2</v>
      </c>
      <c r="Y11037" t="s">
        <v>32654</v>
      </c>
      <c r="AB11037">
        <v>20</v>
      </c>
      <c r="AC11037">
        <v>1</v>
      </c>
      <c r="AD11037" t="str">
        <f t="shared" si="1705"/>
        <v/>
      </c>
      <c r="AE11037">
        <f t="shared" si="1708"/>
        <v>1</v>
      </c>
      <c r="AF11037" t="str">
        <f t="shared" si="1706"/>
        <v/>
      </c>
      <c r="AG11037" t="str">
        <f t="shared" si="1709"/>
        <v/>
      </c>
      <c r="AH11037" t="str">
        <f t="shared" si="1703"/>
        <v/>
      </c>
      <c r="AI11037">
        <v>0.14499999999999999</v>
      </c>
      <c r="AJ11037" t="str">
        <f t="shared" si="1701"/>
        <v/>
      </c>
      <c r="AK11037">
        <f t="shared" si="1704"/>
        <v>2.8</v>
      </c>
      <c r="AL11037">
        <f t="shared" si="1702"/>
        <v>0.40599999999999997</v>
      </c>
    </row>
    <row r="11038" spans="1:38" x14ac:dyDescent="0.2">
      <c r="A11038" t="s">
        <v>9374</v>
      </c>
      <c r="B11038" t="s">
        <v>62</v>
      </c>
      <c r="C11038" t="s">
        <v>9375</v>
      </c>
      <c r="D11038" s="1">
        <v>36383</v>
      </c>
      <c r="E11038" s="1">
        <v>44546</v>
      </c>
      <c r="F11038" t="s">
        <v>39</v>
      </c>
      <c r="I11038">
        <v>100</v>
      </c>
      <c r="J11038">
        <v>0</v>
      </c>
      <c r="K11038">
        <v>0</v>
      </c>
      <c r="L11038">
        <v>7279</v>
      </c>
      <c r="M11038">
        <v>7279</v>
      </c>
      <c r="N11038" t="s">
        <v>20</v>
      </c>
      <c r="O11038" t="s">
        <v>9376</v>
      </c>
      <c r="P11038" t="s">
        <v>28</v>
      </c>
      <c r="Q11038" t="s">
        <v>34233</v>
      </c>
      <c r="R11038" t="s">
        <v>34233</v>
      </c>
      <c r="S11038" t="s">
        <v>33942</v>
      </c>
      <c r="T11038" t="s">
        <v>34233</v>
      </c>
      <c r="AD11038" t="str">
        <f t="shared" si="1705"/>
        <v/>
      </c>
      <c r="AE11038" t="str">
        <f t="shared" si="1708"/>
        <v/>
      </c>
      <c r="AF11038" t="str">
        <f t="shared" si="1706"/>
        <v/>
      </c>
      <c r="AG11038" t="str">
        <f t="shared" si="1709"/>
        <v/>
      </c>
      <c r="AH11038" t="str">
        <f t="shared" si="1703"/>
        <v/>
      </c>
      <c r="AI11038">
        <v>0.14499999999999999</v>
      </c>
      <c r="AJ11038" t="str">
        <f t="shared" si="1701"/>
        <v/>
      </c>
      <c r="AK11038" t="str">
        <f t="shared" si="1704"/>
        <v/>
      </c>
      <c r="AL11038" t="str">
        <f t="shared" si="1702"/>
        <v/>
      </c>
    </row>
    <row r="11039" spans="1:38" x14ac:dyDescent="0.2">
      <c r="A11039" t="s">
        <v>8204</v>
      </c>
      <c r="B11039" t="s">
        <v>62</v>
      </c>
      <c r="C11039" t="s">
        <v>8205</v>
      </c>
      <c r="D11039" s="1">
        <v>36216</v>
      </c>
      <c r="E11039" s="1">
        <v>44275</v>
      </c>
      <c r="F11039" t="s">
        <v>19</v>
      </c>
      <c r="I11039">
        <v>100</v>
      </c>
      <c r="J11039">
        <v>0</v>
      </c>
      <c r="K11039">
        <v>0</v>
      </c>
      <c r="L11039">
        <v>2042</v>
      </c>
      <c r="M11039">
        <v>2042</v>
      </c>
      <c r="N11039" t="s">
        <v>20</v>
      </c>
      <c r="O11039" t="s">
        <v>8206</v>
      </c>
      <c r="P11039" t="s">
        <v>28</v>
      </c>
      <c r="Q11039" t="s">
        <v>34233</v>
      </c>
      <c r="R11039" t="s">
        <v>34233</v>
      </c>
      <c r="S11039" t="s">
        <v>33942</v>
      </c>
      <c r="T11039" t="s">
        <v>34233</v>
      </c>
      <c r="U11039" t="s">
        <v>32636</v>
      </c>
      <c r="V11039" t="s">
        <v>33715</v>
      </c>
      <c r="X11039">
        <v>2</v>
      </c>
      <c r="Y11039">
        <v>1</v>
      </c>
      <c r="AB11039">
        <v>30</v>
      </c>
      <c r="AC11039">
        <v>8</v>
      </c>
      <c r="AD11039" t="str">
        <f t="shared" si="1705"/>
        <v/>
      </c>
      <c r="AE11039">
        <f t="shared" si="1708"/>
        <v>8</v>
      </c>
      <c r="AF11039" t="str">
        <f t="shared" si="1706"/>
        <v/>
      </c>
      <c r="AG11039" t="str">
        <f t="shared" si="1709"/>
        <v/>
      </c>
      <c r="AH11039" t="str">
        <f t="shared" si="1703"/>
        <v/>
      </c>
      <c r="AI11039">
        <v>0.14499999999999999</v>
      </c>
      <c r="AJ11039" t="str">
        <f t="shared" si="1701"/>
        <v/>
      </c>
      <c r="AK11039">
        <f t="shared" si="1704"/>
        <v>22.4</v>
      </c>
      <c r="AL11039">
        <f t="shared" si="1702"/>
        <v>3.2479999999999998</v>
      </c>
    </row>
    <row r="11040" spans="1:38" x14ac:dyDescent="0.2">
      <c r="A11040" t="s">
        <v>8117</v>
      </c>
      <c r="B11040" t="s">
        <v>62</v>
      </c>
      <c r="C11040" t="s">
        <v>8118</v>
      </c>
      <c r="D11040" s="1">
        <v>36216</v>
      </c>
      <c r="E11040" s="1">
        <v>44275</v>
      </c>
      <c r="F11040" t="s">
        <v>19</v>
      </c>
      <c r="I11040">
        <v>100</v>
      </c>
      <c r="J11040">
        <v>0</v>
      </c>
      <c r="K11040">
        <v>0</v>
      </c>
      <c r="L11040">
        <v>2008</v>
      </c>
      <c r="M11040">
        <v>2008</v>
      </c>
      <c r="N11040" t="s">
        <v>20</v>
      </c>
      <c r="O11040" t="s">
        <v>8119</v>
      </c>
      <c r="P11040" t="s">
        <v>28</v>
      </c>
      <c r="Q11040" t="s">
        <v>34233</v>
      </c>
      <c r="R11040" t="s">
        <v>34233</v>
      </c>
      <c r="S11040" t="s">
        <v>33942</v>
      </c>
      <c r="T11040" t="s">
        <v>34233</v>
      </c>
      <c r="U11040" t="s">
        <v>32650</v>
      </c>
      <c r="V11040" t="s">
        <v>33715</v>
      </c>
      <c r="X11040">
        <v>2</v>
      </c>
      <c r="Y11040">
        <v>1</v>
      </c>
      <c r="AB11040">
        <v>50</v>
      </c>
      <c r="AC11040">
        <v>8</v>
      </c>
      <c r="AD11040" t="str">
        <f t="shared" si="1705"/>
        <v/>
      </c>
      <c r="AE11040">
        <f t="shared" si="1708"/>
        <v>8</v>
      </c>
      <c r="AF11040" t="str">
        <f t="shared" si="1706"/>
        <v/>
      </c>
      <c r="AG11040" t="str">
        <f t="shared" si="1709"/>
        <v/>
      </c>
      <c r="AH11040" t="str">
        <f t="shared" si="1703"/>
        <v/>
      </c>
      <c r="AI11040">
        <v>0.14499999999999999</v>
      </c>
      <c r="AJ11040" t="str">
        <f t="shared" si="1701"/>
        <v/>
      </c>
      <c r="AK11040">
        <f t="shared" si="1704"/>
        <v>22.4</v>
      </c>
      <c r="AL11040">
        <f t="shared" si="1702"/>
        <v>3.2479999999999998</v>
      </c>
    </row>
    <row r="11041" spans="1:38" x14ac:dyDescent="0.2">
      <c r="A11041" t="s">
        <v>8207</v>
      </c>
      <c r="B11041" t="s">
        <v>62</v>
      </c>
      <c r="C11041" t="s">
        <v>8208</v>
      </c>
      <c r="D11041" s="1">
        <v>36216</v>
      </c>
      <c r="E11041" s="1">
        <v>44275</v>
      </c>
      <c r="F11041" t="s">
        <v>19</v>
      </c>
      <c r="I11041">
        <v>100</v>
      </c>
      <c r="J11041">
        <v>0</v>
      </c>
      <c r="K11041">
        <v>0</v>
      </c>
      <c r="L11041">
        <v>1036</v>
      </c>
      <c r="M11041">
        <v>1036</v>
      </c>
      <c r="N11041" t="s">
        <v>20</v>
      </c>
      <c r="O11041" t="s">
        <v>8209</v>
      </c>
      <c r="P11041" t="s">
        <v>28</v>
      </c>
      <c r="Q11041" t="s">
        <v>34233</v>
      </c>
      <c r="R11041" t="s">
        <v>34233</v>
      </c>
      <c r="S11041" t="s">
        <v>33942</v>
      </c>
      <c r="T11041" t="s">
        <v>34233</v>
      </c>
      <c r="U11041" t="s">
        <v>32634</v>
      </c>
      <c r="V11041" t="s">
        <v>33715</v>
      </c>
      <c r="X11041">
        <v>2</v>
      </c>
      <c r="Y11041" t="s">
        <v>32654</v>
      </c>
      <c r="AB11041">
        <v>20</v>
      </c>
      <c r="AC11041">
        <v>1</v>
      </c>
      <c r="AD11041" t="str">
        <f t="shared" si="1705"/>
        <v/>
      </c>
      <c r="AE11041">
        <f t="shared" si="1708"/>
        <v>1</v>
      </c>
      <c r="AF11041" t="str">
        <f t="shared" si="1706"/>
        <v/>
      </c>
      <c r="AG11041" t="str">
        <f t="shared" si="1709"/>
        <v/>
      </c>
      <c r="AH11041" t="str">
        <f t="shared" si="1703"/>
        <v/>
      </c>
      <c r="AI11041">
        <v>0.14499999999999999</v>
      </c>
      <c r="AJ11041" t="str">
        <f t="shared" si="1701"/>
        <v/>
      </c>
      <c r="AK11041">
        <f t="shared" si="1704"/>
        <v>2.8</v>
      </c>
      <c r="AL11041">
        <f t="shared" si="1702"/>
        <v>0.40599999999999997</v>
      </c>
    </row>
    <row r="11042" spans="1:38" x14ac:dyDescent="0.2">
      <c r="A11042" t="s">
        <v>8123</v>
      </c>
      <c r="B11042" t="s">
        <v>62</v>
      </c>
      <c r="C11042" t="s">
        <v>8124</v>
      </c>
      <c r="D11042" s="1">
        <v>36216</v>
      </c>
      <c r="E11042" s="1">
        <v>44275</v>
      </c>
      <c r="F11042" t="s">
        <v>19</v>
      </c>
      <c r="I11042">
        <v>100</v>
      </c>
      <c r="J11042">
        <v>0</v>
      </c>
      <c r="K11042">
        <v>0</v>
      </c>
      <c r="L11042">
        <v>984</v>
      </c>
      <c r="M11042">
        <v>984</v>
      </c>
      <c r="N11042" t="s">
        <v>20</v>
      </c>
      <c r="O11042" t="s">
        <v>8125</v>
      </c>
      <c r="P11042" t="s">
        <v>28</v>
      </c>
      <c r="Q11042" t="s">
        <v>34233</v>
      </c>
      <c r="R11042" t="s">
        <v>34233</v>
      </c>
      <c r="S11042" t="s">
        <v>33942</v>
      </c>
      <c r="T11042" t="s">
        <v>34233</v>
      </c>
      <c r="U11042" t="s">
        <v>32634</v>
      </c>
      <c r="V11042" t="s">
        <v>33715</v>
      </c>
      <c r="X11042">
        <v>2</v>
      </c>
      <c r="Y11042" t="s">
        <v>32654</v>
      </c>
      <c r="AB11042">
        <v>25</v>
      </c>
      <c r="AC11042">
        <v>1</v>
      </c>
      <c r="AD11042" t="str">
        <f t="shared" si="1705"/>
        <v/>
      </c>
      <c r="AE11042">
        <f t="shared" si="1708"/>
        <v>1</v>
      </c>
      <c r="AF11042" t="str">
        <f t="shared" si="1706"/>
        <v/>
      </c>
      <c r="AG11042" t="str">
        <f t="shared" si="1709"/>
        <v/>
      </c>
      <c r="AH11042" t="str">
        <f t="shared" si="1703"/>
        <v/>
      </c>
      <c r="AI11042">
        <v>0.14499999999999999</v>
      </c>
      <c r="AJ11042" t="str">
        <f t="shared" si="1701"/>
        <v/>
      </c>
      <c r="AK11042">
        <f t="shared" si="1704"/>
        <v>2.8</v>
      </c>
      <c r="AL11042">
        <f t="shared" si="1702"/>
        <v>0.40599999999999997</v>
      </c>
    </row>
    <row r="11043" spans="1:38" x14ac:dyDescent="0.2">
      <c r="A11043" t="s">
        <v>12568</v>
      </c>
      <c r="B11043" t="s">
        <v>62</v>
      </c>
      <c r="C11043" t="s">
        <v>12569</v>
      </c>
      <c r="D11043" s="1">
        <v>36711</v>
      </c>
      <c r="E11043" s="1">
        <v>43456</v>
      </c>
      <c r="F11043" t="s">
        <v>39</v>
      </c>
      <c r="I11043">
        <v>100</v>
      </c>
      <c r="J11043">
        <v>0</v>
      </c>
      <c r="K11043">
        <v>0</v>
      </c>
      <c r="L11043">
        <v>33679</v>
      </c>
      <c r="M11043">
        <v>33679</v>
      </c>
      <c r="N11043" t="s">
        <v>20</v>
      </c>
      <c r="O11043" t="s">
        <v>12570</v>
      </c>
      <c r="P11043" t="s">
        <v>28</v>
      </c>
      <c r="Q11043" t="s">
        <v>34233</v>
      </c>
      <c r="R11043" t="s">
        <v>34233</v>
      </c>
      <c r="S11043" t="s">
        <v>33942</v>
      </c>
      <c r="T11043" t="s">
        <v>34233</v>
      </c>
      <c r="AD11043" t="str">
        <f t="shared" si="1705"/>
        <v/>
      </c>
      <c r="AE11043" t="str">
        <f t="shared" si="1708"/>
        <v/>
      </c>
      <c r="AF11043" t="str">
        <f t="shared" si="1706"/>
        <v/>
      </c>
      <c r="AG11043" t="str">
        <f t="shared" si="1709"/>
        <v/>
      </c>
      <c r="AH11043" t="str">
        <f t="shared" si="1703"/>
        <v/>
      </c>
      <c r="AI11043">
        <v>0.14499999999999999</v>
      </c>
      <c r="AJ11043" t="str">
        <f t="shared" si="1701"/>
        <v/>
      </c>
      <c r="AK11043" t="str">
        <f t="shared" si="1704"/>
        <v/>
      </c>
      <c r="AL11043" t="str">
        <f t="shared" si="1702"/>
        <v/>
      </c>
    </row>
    <row r="11044" spans="1:38" x14ac:dyDescent="0.2">
      <c r="A11044" t="s">
        <v>23826</v>
      </c>
      <c r="B11044" t="s">
        <v>62</v>
      </c>
      <c r="C11044" t="s">
        <v>23827</v>
      </c>
      <c r="D11044" s="1">
        <v>39309</v>
      </c>
      <c r="E11044" s="1">
        <v>44275</v>
      </c>
      <c r="F11044" t="s">
        <v>889</v>
      </c>
      <c r="I11044">
        <v>100</v>
      </c>
      <c r="J11044">
        <v>0</v>
      </c>
      <c r="K11044">
        <v>0</v>
      </c>
      <c r="L11044">
        <v>1740</v>
      </c>
      <c r="M11044">
        <v>1740</v>
      </c>
      <c r="N11044" t="s">
        <v>20</v>
      </c>
      <c r="O11044" t="s">
        <v>23828</v>
      </c>
      <c r="P11044" t="s">
        <v>28</v>
      </c>
      <c r="Q11044" t="s">
        <v>34233</v>
      </c>
      <c r="R11044" t="s">
        <v>34233</v>
      </c>
      <c r="S11044" t="s">
        <v>33942</v>
      </c>
      <c r="T11044" t="s">
        <v>34233</v>
      </c>
      <c r="V11044" t="s">
        <v>33715</v>
      </c>
      <c r="AD11044" t="str">
        <f t="shared" si="1705"/>
        <v/>
      </c>
      <c r="AE11044" t="str">
        <f t="shared" si="1708"/>
        <v/>
      </c>
      <c r="AF11044" t="str">
        <f t="shared" si="1706"/>
        <v/>
      </c>
      <c r="AG11044" t="str">
        <f t="shared" si="1709"/>
        <v/>
      </c>
      <c r="AH11044" t="str">
        <f t="shared" si="1703"/>
        <v/>
      </c>
      <c r="AI11044">
        <v>0.14499999999999999</v>
      </c>
      <c r="AJ11044" t="str">
        <f t="shared" si="1701"/>
        <v/>
      </c>
      <c r="AK11044" t="str">
        <f t="shared" si="1704"/>
        <v/>
      </c>
      <c r="AL11044" t="str">
        <f t="shared" si="1702"/>
        <v/>
      </c>
    </row>
    <row r="11045" spans="1:38" x14ac:dyDescent="0.2">
      <c r="A11045" t="s">
        <v>23955</v>
      </c>
      <c r="B11045" t="s">
        <v>62</v>
      </c>
      <c r="C11045" t="s">
        <v>23956</v>
      </c>
      <c r="D11045" s="1">
        <v>39309</v>
      </c>
      <c r="E11045" s="1">
        <v>44275</v>
      </c>
      <c r="F11045" t="s">
        <v>19</v>
      </c>
      <c r="I11045">
        <v>100</v>
      </c>
      <c r="J11045">
        <v>0</v>
      </c>
      <c r="K11045">
        <v>0</v>
      </c>
      <c r="L11045">
        <v>2072</v>
      </c>
      <c r="M11045">
        <v>2072</v>
      </c>
      <c r="N11045" t="s">
        <v>20</v>
      </c>
      <c r="O11045" t="s">
        <v>23957</v>
      </c>
      <c r="P11045" t="s">
        <v>28</v>
      </c>
      <c r="Q11045" t="s">
        <v>34233</v>
      </c>
      <c r="R11045" t="s">
        <v>34233</v>
      </c>
      <c r="S11045" t="s">
        <v>33942</v>
      </c>
      <c r="T11045" t="s">
        <v>34233</v>
      </c>
      <c r="U11045" t="s">
        <v>32650</v>
      </c>
      <c r="V11045" t="s">
        <v>33715</v>
      </c>
      <c r="X11045">
        <v>2</v>
      </c>
      <c r="Y11045">
        <v>1</v>
      </c>
      <c r="AB11045">
        <v>50</v>
      </c>
      <c r="AC11045">
        <v>5</v>
      </c>
      <c r="AD11045" t="str">
        <f t="shared" si="1705"/>
        <v/>
      </c>
      <c r="AE11045">
        <f t="shared" si="1708"/>
        <v>5</v>
      </c>
      <c r="AF11045" t="str">
        <f t="shared" si="1706"/>
        <v/>
      </c>
      <c r="AG11045" t="str">
        <f t="shared" si="1709"/>
        <v/>
      </c>
      <c r="AH11045" t="str">
        <f t="shared" si="1703"/>
        <v/>
      </c>
      <c r="AI11045">
        <v>0.14499999999999999</v>
      </c>
      <c r="AJ11045" t="str">
        <f t="shared" ref="AJ11045:AJ11108" si="1710">IF(COUNTBLANK(AH11045),"",AH11045*AI11045)</f>
        <v/>
      </c>
      <c r="AK11045">
        <f t="shared" si="1704"/>
        <v>14</v>
      </c>
      <c r="AL11045">
        <f t="shared" si="1702"/>
        <v>2.0299999999999998</v>
      </c>
    </row>
    <row r="11046" spans="1:38" x14ac:dyDescent="0.2">
      <c r="A11046" t="s">
        <v>24068</v>
      </c>
      <c r="B11046" t="s">
        <v>62</v>
      </c>
      <c r="C11046" t="s">
        <v>24069</v>
      </c>
      <c r="D11046" s="1">
        <v>39309</v>
      </c>
      <c r="E11046" s="1">
        <v>44275</v>
      </c>
      <c r="F11046" t="s">
        <v>19</v>
      </c>
      <c r="I11046">
        <v>100</v>
      </c>
      <c r="J11046">
        <v>0</v>
      </c>
      <c r="K11046">
        <v>0</v>
      </c>
      <c r="L11046">
        <v>2087</v>
      </c>
      <c r="M11046">
        <v>2087</v>
      </c>
      <c r="N11046" t="s">
        <v>20</v>
      </c>
      <c r="O11046" t="s">
        <v>24070</v>
      </c>
      <c r="P11046" t="s">
        <v>28</v>
      </c>
      <c r="Q11046" t="s">
        <v>34233</v>
      </c>
      <c r="R11046" t="s">
        <v>34233</v>
      </c>
      <c r="S11046" t="s">
        <v>33942</v>
      </c>
      <c r="T11046" t="s">
        <v>34233</v>
      </c>
      <c r="U11046" t="s">
        <v>32650</v>
      </c>
      <c r="V11046" t="s">
        <v>33715</v>
      </c>
      <c r="X11046">
        <v>2</v>
      </c>
      <c r="Y11046">
        <v>1</v>
      </c>
      <c r="AB11046">
        <v>50</v>
      </c>
      <c r="AC11046">
        <v>8</v>
      </c>
      <c r="AD11046" t="str">
        <f t="shared" si="1705"/>
        <v/>
      </c>
      <c r="AE11046">
        <f t="shared" si="1708"/>
        <v>8</v>
      </c>
      <c r="AF11046" t="str">
        <f t="shared" si="1706"/>
        <v/>
      </c>
      <c r="AG11046" t="str">
        <f t="shared" si="1709"/>
        <v/>
      </c>
      <c r="AH11046" t="str">
        <f t="shared" si="1703"/>
        <v/>
      </c>
      <c r="AI11046">
        <v>0.14499999999999999</v>
      </c>
      <c r="AJ11046" t="str">
        <f t="shared" si="1710"/>
        <v/>
      </c>
      <c r="AK11046">
        <f t="shared" si="1704"/>
        <v>22.4</v>
      </c>
      <c r="AL11046">
        <f t="shared" si="1702"/>
        <v>3.2479999999999998</v>
      </c>
    </row>
    <row r="11047" spans="1:38" x14ac:dyDescent="0.2">
      <c r="A11047" t="s">
        <v>8050</v>
      </c>
      <c r="B11047" t="s">
        <v>62</v>
      </c>
      <c r="C11047" t="s">
        <v>8051</v>
      </c>
      <c r="D11047" s="1">
        <v>36216</v>
      </c>
      <c r="E11047" s="1">
        <v>44275</v>
      </c>
      <c r="F11047" t="s">
        <v>19</v>
      </c>
      <c r="I11047">
        <v>100</v>
      </c>
      <c r="J11047">
        <v>0</v>
      </c>
      <c r="K11047">
        <v>0</v>
      </c>
      <c r="L11047">
        <v>1969</v>
      </c>
      <c r="M11047">
        <v>1969</v>
      </c>
      <c r="N11047" t="s">
        <v>20</v>
      </c>
      <c r="O11047" t="s">
        <v>8052</v>
      </c>
      <c r="P11047" t="s">
        <v>28</v>
      </c>
      <c r="Q11047" t="s">
        <v>34233</v>
      </c>
      <c r="R11047" t="s">
        <v>34233</v>
      </c>
      <c r="S11047" t="s">
        <v>33942</v>
      </c>
      <c r="T11047" t="s">
        <v>34233</v>
      </c>
      <c r="U11047" t="s">
        <v>32636</v>
      </c>
      <c r="V11047" t="s">
        <v>33715</v>
      </c>
      <c r="X11047">
        <v>2</v>
      </c>
      <c r="Y11047">
        <v>1</v>
      </c>
      <c r="AB11047">
        <v>30</v>
      </c>
      <c r="AC11047">
        <v>8</v>
      </c>
      <c r="AD11047" t="str">
        <f t="shared" si="1705"/>
        <v/>
      </c>
      <c r="AE11047">
        <f t="shared" si="1708"/>
        <v>8</v>
      </c>
      <c r="AF11047" t="str">
        <f t="shared" si="1706"/>
        <v/>
      </c>
      <c r="AG11047" t="str">
        <f t="shared" si="1709"/>
        <v/>
      </c>
      <c r="AH11047" t="str">
        <f t="shared" si="1703"/>
        <v/>
      </c>
      <c r="AI11047">
        <v>0.14499999999999999</v>
      </c>
      <c r="AJ11047" t="str">
        <f t="shared" si="1710"/>
        <v/>
      </c>
      <c r="AK11047">
        <f t="shared" si="1704"/>
        <v>22.4</v>
      </c>
      <c r="AL11047">
        <f t="shared" si="1702"/>
        <v>3.2479999999999998</v>
      </c>
    </row>
    <row r="11048" spans="1:38" x14ac:dyDescent="0.2">
      <c r="A11048" t="s">
        <v>8041</v>
      </c>
      <c r="B11048" t="s">
        <v>62</v>
      </c>
      <c r="C11048" t="s">
        <v>8042</v>
      </c>
      <c r="D11048" s="1">
        <v>36216</v>
      </c>
      <c r="E11048" s="1">
        <v>44275</v>
      </c>
      <c r="F11048" t="s">
        <v>19</v>
      </c>
      <c r="I11048">
        <v>100</v>
      </c>
      <c r="J11048">
        <v>0</v>
      </c>
      <c r="K11048">
        <v>0</v>
      </c>
      <c r="L11048">
        <v>1919</v>
      </c>
      <c r="M11048">
        <v>1919</v>
      </c>
      <c r="N11048" t="s">
        <v>20</v>
      </c>
      <c r="O11048" t="s">
        <v>8043</v>
      </c>
      <c r="P11048" t="s">
        <v>28</v>
      </c>
      <c r="Q11048" t="s">
        <v>34233</v>
      </c>
      <c r="R11048" t="s">
        <v>34233</v>
      </c>
      <c r="S11048" t="s">
        <v>33942</v>
      </c>
      <c r="T11048" t="s">
        <v>34233</v>
      </c>
      <c r="U11048" t="s">
        <v>32650</v>
      </c>
      <c r="V11048" t="s">
        <v>33715</v>
      </c>
      <c r="X11048">
        <v>2</v>
      </c>
      <c r="Y11048">
        <v>1</v>
      </c>
      <c r="AB11048">
        <v>50</v>
      </c>
      <c r="AC11048">
        <v>8</v>
      </c>
      <c r="AD11048" t="str">
        <f t="shared" si="1705"/>
        <v/>
      </c>
      <c r="AE11048">
        <f t="shared" si="1708"/>
        <v>8</v>
      </c>
      <c r="AF11048" t="str">
        <f t="shared" si="1706"/>
        <v/>
      </c>
      <c r="AG11048" t="str">
        <f t="shared" si="1709"/>
        <v/>
      </c>
      <c r="AH11048" t="str">
        <f t="shared" si="1703"/>
        <v/>
      </c>
      <c r="AI11048">
        <v>0.14499999999999999</v>
      </c>
      <c r="AJ11048" t="str">
        <f t="shared" si="1710"/>
        <v/>
      </c>
      <c r="AK11048">
        <f t="shared" si="1704"/>
        <v>22.4</v>
      </c>
      <c r="AL11048">
        <f t="shared" si="1702"/>
        <v>3.2479999999999998</v>
      </c>
    </row>
    <row r="11049" spans="1:38" x14ac:dyDescent="0.2">
      <c r="A11049" t="s">
        <v>8111</v>
      </c>
      <c r="B11049" t="s">
        <v>62</v>
      </c>
      <c r="C11049" t="s">
        <v>8112</v>
      </c>
      <c r="D11049" s="1">
        <v>36216</v>
      </c>
      <c r="E11049" s="1">
        <v>44275</v>
      </c>
      <c r="F11049" t="s">
        <v>19</v>
      </c>
      <c r="I11049">
        <v>100</v>
      </c>
      <c r="J11049">
        <v>0</v>
      </c>
      <c r="K11049">
        <v>0</v>
      </c>
      <c r="L11049">
        <v>949</v>
      </c>
      <c r="M11049">
        <v>949</v>
      </c>
      <c r="N11049" t="s">
        <v>20</v>
      </c>
      <c r="O11049" t="s">
        <v>8113</v>
      </c>
      <c r="P11049" t="s">
        <v>28</v>
      </c>
      <c r="Q11049" t="s">
        <v>34233</v>
      </c>
      <c r="R11049" t="s">
        <v>34233</v>
      </c>
      <c r="S11049" t="s">
        <v>33942</v>
      </c>
      <c r="T11049" t="s">
        <v>34233</v>
      </c>
      <c r="U11049" t="s">
        <v>32634</v>
      </c>
      <c r="V11049" t="s">
        <v>33715</v>
      </c>
      <c r="X11049">
        <v>2</v>
      </c>
      <c r="Y11049" t="s">
        <v>32654</v>
      </c>
      <c r="AB11049">
        <v>25</v>
      </c>
      <c r="AC11049">
        <v>1</v>
      </c>
      <c r="AD11049" t="str">
        <f t="shared" si="1705"/>
        <v/>
      </c>
      <c r="AE11049">
        <f t="shared" si="1708"/>
        <v>1</v>
      </c>
      <c r="AF11049" t="str">
        <f t="shared" si="1706"/>
        <v/>
      </c>
      <c r="AG11049" t="str">
        <f t="shared" si="1709"/>
        <v/>
      </c>
      <c r="AH11049" t="str">
        <f t="shared" si="1703"/>
        <v/>
      </c>
      <c r="AI11049">
        <v>0.14499999999999999</v>
      </c>
      <c r="AJ11049" t="str">
        <f t="shared" si="1710"/>
        <v/>
      </c>
      <c r="AK11049">
        <f t="shared" si="1704"/>
        <v>2.8</v>
      </c>
      <c r="AL11049">
        <f t="shared" si="1702"/>
        <v>0.40599999999999997</v>
      </c>
    </row>
    <row r="11050" spans="1:38" x14ac:dyDescent="0.2">
      <c r="A11050" t="s">
        <v>8047</v>
      </c>
      <c r="B11050" t="s">
        <v>62</v>
      </c>
      <c r="C11050" t="s">
        <v>8048</v>
      </c>
      <c r="D11050" s="1">
        <v>36216</v>
      </c>
      <c r="E11050" s="1">
        <v>44275</v>
      </c>
      <c r="F11050" t="s">
        <v>19</v>
      </c>
      <c r="I11050">
        <v>100</v>
      </c>
      <c r="J11050">
        <v>0</v>
      </c>
      <c r="K11050">
        <v>0</v>
      </c>
      <c r="L11050">
        <v>946</v>
      </c>
      <c r="M11050">
        <v>946</v>
      </c>
      <c r="N11050" t="s">
        <v>20</v>
      </c>
      <c r="O11050" t="s">
        <v>8049</v>
      </c>
      <c r="P11050" t="s">
        <v>28</v>
      </c>
      <c r="Q11050" t="s">
        <v>34233</v>
      </c>
      <c r="R11050" t="s">
        <v>34233</v>
      </c>
      <c r="S11050" t="s">
        <v>33942</v>
      </c>
      <c r="T11050" t="s">
        <v>34233</v>
      </c>
      <c r="U11050" t="s">
        <v>32634</v>
      </c>
      <c r="V11050" t="s">
        <v>33715</v>
      </c>
      <c r="X11050">
        <v>2</v>
      </c>
      <c r="Y11050" t="s">
        <v>32654</v>
      </c>
      <c r="AB11050">
        <v>25</v>
      </c>
      <c r="AC11050">
        <v>1</v>
      </c>
      <c r="AD11050" t="str">
        <f t="shared" si="1705"/>
        <v/>
      </c>
      <c r="AE11050">
        <f t="shared" si="1708"/>
        <v>1</v>
      </c>
      <c r="AF11050" t="str">
        <f t="shared" si="1706"/>
        <v/>
      </c>
      <c r="AG11050" t="str">
        <f t="shared" si="1709"/>
        <v/>
      </c>
      <c r="AH11050" t="str">
        <f t="shared" si="1703"/>
        <v/>
      </c>
      <c r="AI11050">
        <v>0.14499999999999999</v>
      </c>
      <c r="AJ11050" t="str">
        <f t="shared" si="1710"/>
        <v/>
      </c>
      <c r="AK11050">
        <f t="shared" si="1704"/>
        <v>2.8</v>
      </c>
      <c r="AL11050">
        <f t="shared" ref="AL11050:AL11113" si="1711">IF(COUNTBLANK(AK11050),"",AK11050*AI11050)</f>
        <v>0.40599999999999997</v>
      </c>
    </row>
    <row r="11051" spans="1:38" x14ac:dyDescent="0.2">
      <c r="A11051" t="s">
        <v>667</v>
      </c>
      <c r="B11051" t="s">
        <v>62</v>
      </c>
      <c r="C11051" t="s">
        <v>668</v>
      </c>
      <c r="D11051" s="1">
        <v>34989</v>
      </c>
      <c r="E11051" s="1">
        <v>44546</v>
      </c>
      <c r="F11051" t="s">
        <v>39</v>
      </c>
      <c r="I11051">
        <v>100</v>
      </c>
      <c r="J11051">
        <v>0</v>
      </c>
      <c r="K11051">
        <v>0</v>
      </c>
      <c r="L11051">
        <v>15751</v>
      </c>
      <c r="M11051">
        <v>15751</v>
      </c>
      <c r="N11051" t="s">
        <v>20</v>
      </c>
      <c r="O11051" t="s">
        <v>669</v>
      </c>
      <c r="P11051" t="s">
        <v>28</v>
      </c>
      <c r="Q11051" t="s">
        <v>34233</v>
      </c>
      <c r="R11051" t="s">
        <v>34233</v>
      </c>
      <c r="S11051" t="s">
        <v>33942</v>
      </c>
      <c r="T11051" t="s">
        <v>34233</v>
      </c>
      <c r="AD11051" t="str">
        <f t="shared" si="1705"/>
        <v/>
      </c>
      <c r="AE11051" t="str">
        <f t="shared" si="1708"/>
        <v/>
      </c>
      <c r="AF11051" t="str">
        <f t="shared" si="1706"/>
        <v/>
      </c>
      <c r="AG11051" t="str">
        <f t="shared" si="1709"/>
        <v/>
      </c>
      <c r="AH11051" t="str">
        <f t="shared" si="1703"/>
        <v/>
      </c>
      <c r="AI11051">
        <v>0.14499999999999999</v>
      </c>
      <c r="AJ11051" t="str">
        <f t="shared" si="1710"/>
        <v/>
      </c>
      <c r="AK11051" t="str">
        <f t="shared" si="1704"/>
        <v/>
      </c>
      <c r="AL11051" t="str">
        <f t="shared" si="1711"/>
        <v/>
      </c>
    </row>
    <row r="11052" spans="1:38" x14ac:dyDescent="0.2">
      <c r="A11052" t="s">
        <v>18525</v>
      </c>
      <c r="B11052" t="s">
        <v>62</v>
      </c>
      <c r="C11052" t="s">
        <v>18526</v>
      </c>
      <c r="D11052" s="1">
        <v>37999</v>
      </c>
      <c r="E11052" s="1">
        <v>44275</v>
      </c>
      <c r="F11052" t="s">
        <v>19</v>
      </c>
      <c r="I11052">
        <v>100</v>
      </c>
      <c r="J11052">
        <v>0</v>
      </c>
      <c r="K11052">
        <v>0</v>
      </c>
      <c r="L11052">
        <v>1130</v>
      </c>
      <c r="M11052">
        <v>1130</v>
      </c>
      <c r="N11052" t="s">
        <v>20</v>
      </c>
      <c r="O11052" t="s">
        <v>18527</v>
      </c>
      <c r="P11052" t="s">
        <v>28</v>
      </c>
      <c r="Q11052" t="s">
        <v>34233</v>
      </c>
      <c r="R11052" t="s">
        <v>34233</v>
      </c>
      <c r="S11052" t="s">
        <v>33942</v>
      </c>
      <c r="T11052" t="s">
        <v>34233</v>
      </c>
      <c r="U11052" t="s">
        <v>32634</v>
      </c>
      <c r="V11052" t="s">
        <v>33715</v>
      </c>
      <c r="X11052">
        <v>2</v>
      </c>
      <c r="Y11052" t="s">
        <v>32654</v>
      </c>
      <c r="AB11052">
        <v>20</v>
      </c>
      <c r="AC11052">
        <v>1</v>
      </c>
      <c r="AD11052" t="str">
        <f t="shared" si="1705"/>
        <v/>
      </c>
      <c r="AE11052">
        <f t="shared" si="1708"/>
        <v>1</v>
      </c>
      <c r="AF11052" t="str">
        <f t="shared" si="1706"/>
        <v/>
      </c>
      <c r="AG11052" t="str">
        <f t="shared" si="1709"/>
        <v/>
      </c>
      <c r="AH11052" t="str">
        <f t="shared" si="1703"/>
        <v/>
      </c>
      <c r="AI11052">
        <v>0.14499999999999999</v>
      </c>
      <c r="AJ11052" t="str">
        <f t="shared" si="1710"/>
        <v/>
      </c>
      <c r="AK11052">
        <f t="shared" si="1704"/>
        <v>2.8</v>
      </c>
      <c r="AL11052">
        <f t="shared" si="1711"/>
        <v>0.40599999999999997</v>
      </c>
    </row>
    <row r="11053" spans="1:38" x14ac:dyDescent="0.2">
      <c r="A11053" t="s">
        <v>19641</v>
      </c>
      <c r="B11053" t="s">
        <v>62</v>
      </c>
      <c r="C11053" t="s">
        <v>19642</v>
      </c>
      <c r="D11053" s="1">
        <v>37999</v>
      </c>
      <c r="E11053" s="1">
        <v>44275</v>
      </c>
      <c r="F11053" t="s">
        <v>19</v>
      </c>
      <c r="I11053">
        <v>100</v>
      </c>
      <c r="J11053">
        <v>0</v>
      </c>
      <c r="K11053">
        <v>0</v>
      </c>
      <c r="L11053">
        <v>1015</v>
      </c>
      <c r="M11053">
        <v>1015</v>
      </c>
      <c r="N11053" t="s">
        <v>20</v>
      </c>
      <c r="O11053" t="s">
        <v>19643</v>
      </c>
      <c r="P11053" t="s">
        <v>28</v>
      </c>
      <c r="Q11053" t="s">
        <v>34233</v>
      </c>
      <c r="R11053" t="s">
        <v>34233</v>
      </c>
      <c r="S11053" t="s">
        <v>33942</v>
      </c>
      <c r="T11053" t="s">
        <v>34233</v>
      </c>
      <c r="U11053" t="s">
        <v>32634</v>
      </c>
      <c r="V11053" t="s">
        <v>33715</v>
      </c>
      <c r="X11053">
        <v>2</v>
      </c>
      <c r="Y11053" t="s">
        <v>32654</v>
      </c>
      <c r="AB11053">
        <v>20</v>
      </c>
      <c r="AC11053">
        <v>1</v>
      </c>
      <c r="AD11053" t="str">
        <f t="shared" si="1705"/>
        <v/>
      </c>
      <c r="AE11053">
        <f t="shared" si="1708"/>
        <v>1</v>
      </c>
      <c r="AF11053" t="str">
        <f t="shared" si="1706"/>
        <v/>
      </c>
      <c r="AG11053" t="str">
        <f t="shared" si="1709"/>
        <v/>
      </c>
      <c r="AH11053" t="str">
        <f t="shared" si="1703"/>
        <v/>
      </c>
      <c r="AI11053">
        <v>0.14499999999999999</v>
      </c>
      <c r="AJ11053" t="str">
        <f t="shared" si="1710"/>
        <v/>
      </c>
      <c r="AK11053">
        <f t="shared" si="1704"/>
        <v>2.8</v>
      </c>
      <c r="AL11053">
        <f t="shared" si="1711"/>
        <v>0.40599999999999997</v>
      </c>
    </row>
    <row r="11054" spans="1:38" x14ac:dyDescent="0.2">
      <c r="A11054" t="s">
        <v>18519</v>
      </c>
      <c r="B11054" t="s">
        <v>62</v>
      </c>
      <c r="C11054" t="s">
        <v>18520</v>
      </c>
      <c r="D11054" s="1">
        <v>37999</v>
      </c>
      <c r="E11054" s="1">
        <v>44275</v>
      </c>
      <c r="F11054" t="s">
        <v>19</v>
      </c>
      <c r="I11054">
        <v>100</v>
      </c>
      <c r="J11054">
        <v>0</v>
      </c>
      <c r="K11054">
        <v>0</v>
      </c>
      <c r="L11054">
        <v>1287</v>
      </c>
      <c r="M11054">
        <v>1287</v>
      </c>
      <c r="N11054" t="s">
        <v>20</v>
      </c>
      <c r="O11054" t="s">
        <v>18521</v>
      </c>
      <c r="P11054" t="s">
        <v>28</v>
      </c>
      <c r="Q11054" t="s">
        <v>34233</v>
      </c>
      <c r="R11054" t="s">
        <v>34233</v>
      </c>
      <c r="S11054" t="s">
        <v>33942</v>
      </c>
      <c r="T11054" t="s">
        <v>34233</v>
      </c>
      <c r="U11054" t="s">
        <v>32634</v>
      </c>
      <c r="V11054" t="s">
        <v>33715</v>
      </c>
      <c r="X11054">
        <v>2</v>
      </c>
      <c r="Y11054" t="s">
        <v>32654</v>
      </c>
      <c r="AB11054">
        <v>20</v>
      </c>
      <c r="AC11054">
        <v>1</v>
      </c>
      <c r="AD11054" t="str">
        <f t="shared" si="1705"/>
        <v/>
      </c>
      <c r="AE11054">
        <f t="shared" si="1708"/>
        <v>1</v>
      </c>
      <c r="AF11054" t="str">
        <f t="shared" si="1706"/>
        <v/>
      </c>
      <c r="AG11054" t="str">
        <f t="shared" si="1709"/>
        <v/>
      </c>
      <c r="AH11054" t="str">
        <f t="shared" si="1703"/>
        <v/>
      </c>
      <c r="AI11054">
        <v>0.14499999999999999</v>
      </c>
      <c r="AJ11054" t="str">
        <f t="shared" si="1710"/>
        <v/>
      </c>
      <c r="AK11054">
        <f t="shared" si="1704"/>
        <v>2.8</v>
      </c>
      <c r="AL11054">
        <f t="shared" si="1711"/>
        <v>0.40599999999999997</v>
      </c>
    </row>
    <row r="11055" spans="1:38" x14ac:dyDescent="0.2">
      <c r="A11055" t="s">
        <v>18514</v>
      </c>
      <c r="B11055" t="s">
        <v>62</v>
      </c>
      <c r="C11055" t="s">
        <v>18515</v>
      </c>
      <c r="D11055" s="1">
        <v>37999</v>
      </c>
      <c r="E11055" s="1">
        <v>44275</v>
      </c>
      <c r="F11055" t="s">
        <v>19</v>
      </c>
      <c r="I11055">
        <v>100</v>
      </c>
      <c r="J11055">
        <v>0</v>
      </c>
      <c r="K11055">
        <v>0</v>
      </c>
      <c r="L11055">
        <v>1012</v>
      </c>
      <c r="M11055">
        <v>1012</v>
      </c>
      <c r="N11055" t="s">
        <v>20</v>
      </c>
      <c r="O11055" t="s">
        <v>18516</v>
      </c>
      <c r="P11055" t="s">
        <v>28</v>
      </c>
      <c r="Q11055" t="s">
        <v>34233</v>
      </c>
      <c r="R11055" t="s">
        <v>34233</v>
      </c>
      <c r="S11055" t="s">
        <v>33942</v>
      </c>
      <c r="T11055" t="s">
        <v>34233</v>
      </c>
      <c r="U11055" t="s">
        <v>32634</v>
      </c>
      <c r="V11055" t="s">
        <v>33715</v>
      </c>
      <c r="X11055">
        <v>2</v>
      </c>
      <c r="Y11055" t="s">
        <v>32654</v>
      </c>
      <c r="AB11055">
        <v>20</v>
      </c>
      <c r="AC11055">
        <v>1</v>
      </c>
      <c r="AD11055" t="str">
        <f t="shared" si="1705"/>
        <v/>
      </c>
      <c r="AE11055">
        <f t="shared" si="1708"/>
        <v>1</v>
      </c>
      <c r="AF11055" t="str">
        <f t="shared" si="1706"/>
        <v/>
      </c>
      <c r="AG11055" t="str">
        <f t="shared" si="1709"/>
        <v/>
      </c>
      <c r="AH11055" t="str">
        <f t="shared" si="1703"/>
        <v/>
      </c>
      <c r="AI11055">
        <v>0.14499999999999999</v>
      </c>
      <c r="AJ11055" t="str">
        <f t="shared" si="1710"/>
        <v/>
      </c>
      <c r="AK11055">
        <f t="shared" si="1704"/>
        <v>2.8</v>
      </c>
      <c r="AL11055">
        <f t="shared" si="1711"/>
        <v>0.40599999999999997</v>
      </c>
    </row>
    <row r="11056" spans="1:38" x14ac:dyDescent="0.2">
      <c r="A11056" t="s">
        <v>20145</v>
      </c>
      <c r="B11056" t="s">
        <v>62</v>
      </c>
      <c r="C11056" t="s">
        <v>20140</v>
      </c>
      <c r="D11056" s="1">
        <v>38322</v>
      </c>
      <c r="E11056" s="1">
        <v>44712</v>
      </c>
      <c r="F11056" t="s">
        <v>39</v>
      </c>
      <c r="I11056">
        <v>100</v>
      </c>
      <c r="J11056">
        <v>0</v>
      </c>
      <c r="K11056">
        <v>0</v>
      </c>
      <c r="L11056">
        <v>17327</v>
      </c>
      <c r="M11056">
        <v>17327</v>
      </c>
      <c r="N11056" t="s">
        <v>20</v>
      </c>
      <c r="O11056" t="s">
        <v>20141</v>
      </c>
      <c r="P11056" t="s">
        <v>28</v>
      </c>
      <c r="Q11056" t="s">
        <v>34233</v>
      </c>
      <c r="R11056" t="s">
        <v>34233</v>
      </c>
      <c r="S11056" t="s">
        <v>33942</v>
      </c>
      <c r="T11056" t="s">
        <v>34233</v>
      </c>
      <c r="AD11056" t="str">
        <f t="shared" si="1705"/>
        <v/>
      </c>
      <c r="AE11056" t="str">
        <f t="shared" si="1708"/>
        <v/>
      </c>
      <c r="AF11056" t="str">
        <f t="shared" si="1706"/>
        <v/>
      </c>
      <c r="AG11056" t="str">
        <f t="shared" si="1709"/>
        <v/>
      </c>
      <c r="AH11056" t="str">
        <f t="shared" si="1703"/>
        <v/>
      </c>
      <c r="AI11056">
        <v>0.14499999999999999</v>
      </c>
      <c r="AJ11056" t="str">
        <f t="shared" si="1710"/>
        <v/>
      </c>
      <c r="AK11056" t="str">
        <f t="shared" si="1704"/>
        <v/>
      </c>
      <c r="AL11056" t="str">
        <f t="shared" si="1711"/>
        <v/>
      </c>
    </row>
    <row r="11057" spans="1:38" x14ac:dyDescent="0.2">
      <c r="A11057" t="s">
        <v>9321</v>
      </c>
      <c r="B11057" t="s">
        <v>62</v>
      </c>
      <c r="C11057" t="s">
        <v>6530</v>
      </c>
      <c r="D11057" s="1">
        <v>36383</v>
      </c>
      <c r="E11057" s="1">
        <v>43949</v>
      </c>
      <c r="F11057" t="s">
        <v>39</v>
      </c>
      <c r="I11057">
        <v>100</v>
      </c>
      <c r="J11057">
        <v>0</v>
      </c>
      <c r="K11057">
        <v>0</v>
      </c>
      <c r="L11057">
        <v>17743</v>
      </c>
      <c r="M11057">
        <v>17743</v>
      </c>
      <c r="N11057" t="s">
        <v>20</v>
      </c>
      <c r="O11057" t="s">
        <v>9322</v>
      </c>
      <c r="P11057" t="s">
        <v>28</v>
      </c>
      <c r="Q11057" t="s">
        <v>34233</v>
      </c>
      <c r="R11057" t="s">
        <v>34233</v>
      </c>
      <c r="S11057" t="s">
        <v>33942</v>
      </c>
      <c r="T11057" t="s">
        <v>34233</v>
      </c>
      <c r="AD11057" t="str">
        <f t="shared" si="1705"/>
        <v/>
      </c>
      <c r="AE11057" t="str">
        <f t="shared" si="1708"/>
        <v/>
      </c>
      <c r="AF11057" t="str">
        <f t="shared" si="1706"/>
        <v/>
      </c>
      <c r="AG11057" t="str">
        <f t="shared" si="1709"/>
        <v/>
      </c>
      <c r="AH11057" t="str">
        <f t="shared" si="1703"/>
        <v/>
      </c>
      <c r="AI11057">
        <v>0.14499999999999999</v>
      </c>
      <c r="AJ11057" t="str">
        <f t="shared" si="1710"/>
        <v/>
      </c>
      <c r="AK11057" t="str">
        <f t="shared" si="1704"/>
        <v/>
      </c>
      <c r="AL11057" t="str">
        <f t="shared" si="1711"/>
        <v/>
      </c>
    </row>
    <row r="11058" spans="1:38" x14ac:dyDescent="0.2">
      <c r="A11058" t="s">
        <v>19680</v>
      </c>
      <c r="B11058" t="s">
        <v>62</v>
      </c>
      <c r="C11058" t="s">
        <v>19681</v>
      </c>
      <c r="D11058" s="1">
        <v>37999</v>
      </c>
      <c r="E11058" s="1">
        <v>44275</v>
      </c>
      <c r="F11058" t="s">
        <v>26</v>
      </c>
      <c r="I11058">
        <v>100</v>
      </c>
      <c r="J11058">
        <v>0</v>
      </c>
      <c r="K11058">
        <v>0</v>
      </c>
      <c r="L11058">
        <v>14798</v>
      </c>
      <c r="M11058">
        <v>14798</v>
      </c>
      <c r="N11058" t="s">
        <v>20</v>
      </c>
      <c r="O11058" t="s">
        <v>19682</v>
      </c>
      <c r="P11058" t="s">
        <v>28</v>
      </c>
      <c r="Q11058" t="s">
        <v>34233</v>
      </c>
      <c r="R11058" t="s">
        <v>34233</v>
      </c>
      <c r="S11058" t="s">
        <v>34233</v>
      </c>
      <c r="T11058" t="s">
        <v>34233</v>
      </c>
      <c r="V11058" t="s">
        <v>33715</v>
      </c>
      <c r="AD11058" t="str">
        <f t="shared" si="1705"/>
        <v/>
      </c>
      <c r="AE11058" t="str">
        <f t="shared" si="1708"/>
        <v/>
      </c>
      <c r="AF11058" t="str">
        <f t="shared" si="1706"/>
        <v/>
      </c>
      <c r="AG11058" t="str">
        <f t="shared" si="1709"/>
        <v/>
      </c>
      <c r="AH11058" t="str">
        <f t="shared" si="1703"/>
        <v/>
      </c>
      <c r="AI11058">
        <v>0.14499999999999999</v>
      </c>
      <c r="AJ11058" t="str">
        <f t="shared" si="1710"/>
        <v/>
      </c>
      <c r="AK11058" t="str">
        <f t="shared" si="1704"/>
        <v/>
      </c>
      <c r="AL11058" t="str">
        <f t="shared" si="1711"/>
        <v/>
      </c>
    </row>
    <row r="11059" spans="1:38" x14ac:dyDescent="0.2">
      <c r="A11059" t="s">
        <v>16327</v>
      </c>
      <c r="B11059" t="s">
        <v>62</v>
      </c>
      <c r="C11059" t="s">
        <v>16328</v>
      </c>
      <c r="D11059" s="1">
        <v>37519</v>
      </c>
      <c r="E11059" s="1">
        <v>43456</v>
      </c>
      <c r="F11059" t="s">
        <v>19</v>
      </c>
      <c r="I11059">
        <v>100</v>
      </c>
      <c r="J11059">
        <v>0</v>
      </c>
      <c r="K11059">
        <v>0</v>
      </c>
      <c r="L11059">
        <v>1072</v>
      </c>
      <c r="M11059">
        <v>1072</v>
      </c>
      <c r="N11059" t="s">
        <v>20</v>
      </c>
      <c r="O11059" t="s">
        <v>16329</v>
      </c>
      <c r="P11059" t="s">
        <v>28</v>
      </c>
      <c r="Q11059" t="s">
        <v>34233</v>
      </c>
      <c r="R11059" t="s">
        <v>34233</v>
      </c>
      <c r="S11059" t="s">
        <v>33942</v>
      </c>
      <c r="T11059" t="s">
        <v>34233</v>
      </c>
      <c r="U11059" t="s">
        <v>32634</v>
      </c>
      <c r="V11059" t="s">
        <v>33715</v>
      </c>
      <c r="X11059">
        <v>2</v>
      </c>
      <c r="Y11059" t="s">
        <v>32654</v>
      </c>
      <c r="AB11059">
        <v>20</v>
      </c>
      <c r="AC11059">
        <v>1</v>
      </c>
      <c r="AD11059" t="str">
        <f t="shared" si="1705"/>
        <v/>
      </c>
      <c r="AE11059">
        <f t="shared" si="1708"/>
        <v>1</v>
      </c>
      <c r="AF11059" t="str">
        <f t="shared" si="1706"/>
        <v/>
      </c>
      <c r="AG11059" t="str">
        <f t="shared" si="1709"/>
        <v/>
      </c>
      <c r="AH11059" t="str">
        <f t="shared" si="1703"/>
        <v/>
      </c>
      <c r="AI11059">
        <v>0.14499999999999999</v>
      </c>
      <c r="AJ11059" t="str">
        <f t="shared" si="1710"/>
        <v/>
      </c>
      <c r="AK11059">
        <f t="shared" si="1704"/>
        <v>2.8</v>
      </c>
      <c r="AL11059">
        <f t="shared" si="1711"/>
        <v>0.40599999999999997</v>
      </c>
    </row>
    <row r="11060" spans="1:38" x14ac:dyDescent="0.2">
      <c r="A11060" t="s">
        <v>18508</v>
      </c>
      <c r="B11060" t="s">
        <v>62</v>
      </c>
      <c r="C11060" t="s">
        <v>18509</v>
      </c>
      <c r="D11060" s="1">
        <v>37999</v>
      </c>
      <c r="E11060" s="1">
        <v>43456</v>
      </c>
      <c r="F11060" t="s">
        <v>19</v>
      </c>
      <c r="I11060">
        <v>100</v>
      </c>
      <c r="J11060">
        <v>0</v>
      </c>
      <c r="K11060">
        <v>0</v>
      </c>
      <c r="L11060">
        <v>1513</v>
      </c>
      <c r="M11060">
        <v>1513</v>
      </c>
      <c r="N11060" t="s">
        <v>20</v>
      </c>
      <c r="O11060" t="s">
        <v>18510</v>
      </c>
      <c r="P11060" t="s">
        <v>28</v>
      </c>
      <c r="Q11060" t="s">
        <v>34233</v>
      </c>
      <c r="R11060" t="s">
        <v>34233</v>
      </c>
      <c r="S11060" t="s">
        <v>33942</v>
      </c>
      <c r="T11060" t="s">
        <v>34233</v>
      </c>
      <c r="U11060" t="s">
        <v>32634</v>
      </c>
      <c r="V11060" t="s">
        <v>33715</v>
      </c>
      <c r="X11060">
        <v>2</v>
      </c>
      <c r="Y11060" t="s">
        <v>32654</v>
      </c>
      <c r="AB11060">
        <v>15</v>
      </c>
      <c r="AC11060">
        <v>1</v>
      </c>
      <c r="AD11060" t="str">
        <f t="shared" si="1705"/>
        <v/>
      </c>
      <c r="AE11060">
        <f t="shared" si="1708"/>
        <v>1</v>
      </c>
      <c r="AF11060" t="str">
        <f t="shared" si="1706"/>
        <v/>
      </c>
      <c r="AG11060" t="str">
        <f t="shared" si="1709"/>
        <v/>
      </c>
      <c r="AH11060" t="str">
        <f t="shared" si="1703"/>
        <v/>
      </c>
      <c r="AI11060">
        <v>0.14499999999999999</v>
      </c>
      <c r="AJ11060" t="str">
        <f t="shared" si="1710"/>
        <v/>
      </c>
      <c r="AK11060">
        <f t="shared" si="1704"/>
        <v>2.8</v>
      </c>
      <c r="AL11060">
        <f t="shared" si="1711"/>
        <v>0.40599999999999997</v>
      </c>
    </row>
    <row r="11061" spans="1:38" x14ac:dyDescent="0.2">
      <c r="A11061" t="s">
        <v>18511</v>
      </c>
      <c r="B11061" t="s">
        <v>62</v>
      </c>
      <c r="C11061" t="s">
        <v>18512</v>
      </c>
      <c r="D11061" s="1">
        <v>37999</v>
      </c>
      <c r="E11061" s="1">
        <v>43456</v>
      </c>
      <c r="F11061" t="s">
        <v>19</v>
      </c>
      <c r="I11061">
        <v>100</v>
      </c>
      <c r="J11061">
        <v>0</v>
      </c>
      <c r="K11061">
        <v>0</v>
      </c>
      <c r="L11061">
        <v>901</v>
      </c>
      <c r="M11061">
        <v>901</v>
      </c>
      <c r="N11061" t="s">
        <v>20</v>
      </c>
      <c r="O11061" t="s">
        <v>18513</v>
      </c>
      <c r="P11061" t="s">
        <v>28</v>
      </c>
      <c r="Q11061" t="s">
        <v>34233</v>
      </c>
      <c r="R11061" t="s">
        <v>34233</v>
      </c>
      <c r="S11061" t="s">
        <v>33942</v>
      </c>
      <c r="T11061" t="s">
        <v>34233</v>
      </c>
      <c r="U11061" t="s">
        <v>32634</v>
      </c>
      <c r="V11061" t="s">
        <v>33715</v>
      </c>
      <c r="X11061">
        <v>2</v>
      </c>
      <c r="Y11061" t="s">
        <v>32654</v>
      </c>
      <c r="AB11061">
        <v>25</v>
      </c>
      <c r="AC11061">
        <v>1</v>
      </c>
      <c r="AD11061" t="str">
        <f t="shared" si="1705"/>
        <v/>
      </c>
      <c r="AE11061">
        <f t="shared" si="1708"/>
        <v>1</v>
      </c>
      <c r="AF11061" t="str">
        <f t="shared" si="1706"/>
        <v/>
      </c>
      <c r="AG11061" t="str">
        <f t="shared" si="1709"/>
        <v/>
      </c>
      <c r="AH11061" t="str">
        <f t="shared" si="1703"/>
        <v/>
      </c>
      <c r="AI11061">
        <v>0.14499999999999999</v>
      </c>
      <c r="AJ11061" t="str">
        <f t="shared" si="1710"/>
        <v/>
      </c>
      <c r="AK11061">
        <f t="shared" si="1704"/>
        <v>2.8</v>
      </c>
      <c r="AL11061">
        <f t="shared" si="1711"/>
        <v>0.40599999999999997</v>
      </c>
    </row>
    <row r="11062" spans="1:38" x14ac:dyDescent="0.2">
      <c r="A11062" t="s">
        <v>19644</v>
      </c>
      <c r="B11062" t="s">
        <v>62</v>
      </c>
      <c r="C11062" t="s">
        <v>19645</v>
      </c>
      <c r="D11062" s="1">
        <v>37999</v>
      </c>
      <c r="E11062" s="1">
        <v>43456</v>
      </c>
      <c r="F11062" t="s">
        <v>19</v>
      </c>
      <c r="I11062">
        <v>100</v>
      </c>
      <c r="J11062">
        <v>0</v>
      </c>
      <c r="K11062">
        <v>0</v>
      </c>
      <c r="L11062">
        <v>900</v>
      </c>
      <c r="M11062">
        <v>900</v>
      </c>
      <c r="N11062" t="s">
        <v>20</v>
      </c>
      <c r="O11062" t="s">
        <v>19646</v>
      </c>
      <c r="P11062" t="s">
        <v>28</v>
      </c>
      <c r="Q11062" t="s">
        <v>34233</v>
      </c>
      <c r="R11062" t="s">
        <v>34233</v>
      </c>
      <c r="S11062" t="s">
        <v>33942</v>
      </c>
      <c r="T11062" t="s">
        <v>34233</v>
      </c>
      <c r="U11062" t="s">
        <v>32634</v>
      </c>
      <c r="V11062" t="s">
        <v>33715</v>
      </c>
      <c r="X11062">
        <v>2</v>
      </c>
      <c r="Y11062" t="s">
        <v>32654</v>
      </c>
      <c r="AB11062">
        <v>25</v>
      </c>
      <c r="AC11062">
        <v>1</v>
      </c>
      <c r="AD11062" t="str">
        <f t="shared" si="1705"/>
        <v/>
      </c>
      <c r="AE11062">
        <f t="shared" si="1708"/>
        <v>1</v>
      </c>
      <c r="AF11062" t="str">
        <f t="shared" si="1706"/>
        <v/>
      </c>
      <c r="AG11062" t="str">
        <f t="shared" si="1709"/>
        <v/>
      </c>
      <c r="AH11062" t="str">
        <f t="shared" si="1703"/>
        <v/>
      </c>
      <c r="AI11062">
        <v>0.14499999999999999</v>
      </c>
      <c r="AJ11062" t="str">
        <f t="shared" si="1710"/>
        <v/>
      </c>
      <c r="AK11062">
        <f t="shared" si="1704"/>
        <v>2.8</v>
      </c>
      <c r="AL11062">
        <f t="shared" si="1711"/>
        <v>0.40599999999999997</v>
      </c>
    </row>
    <row r="11063" spans="1:38" x14ac:dyDescent="0.2">
      <c r="A11063" t="s">
        <v>19647</v>
      </c>
      <c r="B11063" t="s">
        <v>62</v>
      </c>
      <c r="C11063" t="s">
        <v>19648</v>
      </c>
      <c r="D11063" s="1">
        <v>37999</v>
      </c>
      <c r="E11063" s="1">
        <v>43456</v>
      </c>
      <c r="F11063" t="s">
        <v>19</v>
      </c>
      <c r="I11063">
        <v>100</v>
      </c>
      <c r="J11063">
        <v>0</v>
      </c>
      <c r="K11063">
        <v>0</v>
      </c>
      <c r="L11063">
        <v>1155</v>
      </c>
      <c r="M11063">
        <v>1155</v>
      </c>
      <c r="N11063" t="s">
        <v>20</v>
      </c>
      <c r="O11063" t="s">
        <v>19649</v>
      </c>
      <c r="P11063" t="s">
        <v>28</v>
      </c>
      <c r="Q11063" t="s">
        <v>34233</v>
      </c>
      <c r="R11063" t="s">
        <v>34233</v>
      </c>
      <c r="S11063" t="s">
        <v>33942</v>
      </c>
      <c r="T11063" t="s">
        <v>34233</v>
      </c>
      <c r="U11063" t="s">
        <v>32634</v>
      </c>
      <c r="V11063" t="s">
        <v>33715</v>
      </c>
      <c r="X11063">
        <v>2</v>
      </c>
      <c r="Y11063" t="s">
        <v>32654</v>
      </c>
      <c r="AB11063">
        <v>20</v>
      </c>
      <c r="AC11063">
        <v>1</v>
      </c>
      <c r="AD11063" t="str">
        <f t="shared" si="1705"/>
        <v/>
      </c>
      <c r="AE11063">
        <f t="shared" si="1708"/>
        <v>1</v>
      </c>
      <c r="AF11063" t="str">
        <f t="shared" si="1706"/>
        <v/>
      </c>
      <c r="AG11063" t="str">
        <f t="shared" si="1709"/>
        <v/>
      </c>
      <c r="AH11063" t="str">
        <f t="shared" si="1703"/>
        <v/>
      </c>
      <c r="AI11063">
        <v>0.14499999999999999</v>
      </c>
      <c r="AJ11063" t="str">
        <f t="shared" si="1710"/>
        <v/>
      </c>
      <c r="AK11063">
        <f t="shared" si="1704"/>
        <v>2.8</v>
      </c>
      <c r="AL11063">
        <f t="shared" si="1711"/>
        <v>0.40599999999999997</v>
      </c>
    </row>
    <row r="11064" spans="1:38" x14ac:dyDescent="0.2">
      <c r="A11064" t="s">
        <v>18383</v>
      </c>
      <c r="B11064" t="s">
        <v>62</v>
      </c>
      <c r="C11064" t="s">
        <v>18384</v>
      </c>
      <c r="D11064" s="1">
        <v>37999</v>
      </c>
      <c r="E11064" s="1">
        <v>43456</v>
      </c>
      <c r="F11064" t="s">
        <v>474</v>
      </c>
      <c r="I11064">
        <v>100</v>
      </c>
      <c r="J11064">
        <v>0</v>
      </c>
      <c r="K11064">
        <v>0</v>
      </c>
      <c r="L11064">
        <v>235</v>
      </c>
      <c r="M11064">
        <v>235</v>
      </c>
      <c r="N11064" t="s">
        <v>20</v>
      </c>
      <c r="O11064" t="s">
        <v>18385</v>
      </c>
      <c r="P11064" t="s">
        <v>28</v>
      </c>
      <c r="Q11064" t="s">
        <v>34233</v>
      </c>
      <c r="R11064" t="s">
        <v>34233</v>
      </c>
      <c r="S11064" t="s">
        <v>33942</v>
      </c>
      <c r="T11064" t="s">
        <v>34233</v>
      </c>
      <c r="U11064" t="s">
        <v>33718</v>
      </c>
      <c r="V11064" t="s">
        <v>33715</v>
      </c>
      <c r="AD11064" t="str">
        <f t="shared" si="1705"/>
        <v/>
      </c>
      <c r="AE11064" t="str">
        <f t="shared" si="1708"/>
        <v/>
      </c>
      <c r="AF11064" t="str">
        <f t="shared" si="1706"/>
        <v/>
      </c>
      <c r="AG11064" t="str">
        <f t="shared" si="1709"/>
        <v/>
      </c>
      <c r="AH11064" t="str">
        <f t="shared" si="1703"/>
        <v/>
      </c>
      <c r="AI11064">
        <v>0.14499999999999999</v>
      </c>
      <c r="AJ11064" t="str">
        <f t="shared" si="1710"/>
        <v/>
      </c>
      <c r="AK11064" t="str">
        <f t="shared" si="1704"/>
        <v/>
      </c>
      <c r="AL11064" t="str">
        <f t="shared" si="1711"/>
        <v/>
      </c>
    </row>
    <row r="11065" spans="1:38" x14ac:dyDescent="0.2">
      <c r="A11065" t="s">
        <v>18528</v>
      </c>
      <c r="B11065" t="s">
        <v>62</v>
      </c>
      <c r="C11065" t="s">
        <v>18529</v>
      </c>
      <c r="D11065" s="1">
        <v>37999</v>
      </c>
      <c r="E11065" s="1">
        <v>43456</v>
      </c>
      <c r="F11065" t="s">
        <v>19</v>
      </c>
      <c r="I11065">
        <v>100</v>
      </c>
      <c r="J11065">
        <v>0</v>
      </c>
      <c r="K11065">
        <v>0</v>
      </c>
      <c r="L11065">
        <v>1025</v>
      </c>
      <c r="M11065">
        <v>1025</v>
      </c>
      <c r="N11065" t="s">
        <v>20</v>
      </c>
      <c r="O11065" t="s">
        <v>18530</v>
      </c>
      <c r="P11065" t="s">
        <v>28</v>
      </c>
      <c r="Q11065" t="s">
        <v>34233</v>
      </c>
      <c r="R11065" t="s">
        <v>34233</v>
      </c>
      <c r="S11065" t="s">
        <v>33942</v>
      </c>
      <c r="T11065" t="s">
        <v>34233</v>
      </c>
      <c r="U11065" t="s">
        <v>32634</v>
      </c>
      <c r="V11065" t="s">
        <v>33715</v>
      </c>
      <c r="X11065">
        <v>2</v>
      </c>
      <c r="Y11065" t="s">
        <v>32654</v>
      </c>
      <c r="AB11065">
        <v>20</v>
      </c>
      <c r="AC11065">
        <v>1</v>
      </c>
      <c r="AD11065" t="str">
        <f t="shared" si="1705"/>
        <v/>
      </c>
      <c r="AE11065">
        <f t="shared" si="1708"/>
        <v>1</v>
      </c>
      <c r="AF11065" t="str">
        <f t="shared" si="1706"/>
        <v/>
      </c>
      <c r="AG11065" t="str">
        <f t="shared" si="1709"/>
        <v/>
      </c>
      <c r="AH11065" t="str">
        <f t="shared" si="1703"/>
        <v/>
      </c>
      <c r="AI11065">
        <v>0.14499999999999999</v>
      </c>
      <c r="AJ11065" t="str">
        <f t="shared" si="1710"/>
        <v/>
      </c>
      <c r="AK11065">
        <f t="shared" si="1704"/>
        <v>2.8</v>
      </c>
      <c r="AL11065">
        <f t="shared" si="1711"/>
        <v>0.40599999999999997</v>
      </c>
    </row>
    <row r="11066" spans="1:38" x14ac:dyDescent="0.2">
      <c r="A11066" t="s">
        <v>18386</v>
      </c>
      <c r="B11066" t="s">
        <v>62</v>
      </c>
      <c r="C11066" t="s">
        <v>18387</v>
      </c>
      <c r="D11066" s="1">
        <v>37999</v>
      </c>
      <c r="E11066" s="1">
        <v>43456</v>
      </c>
      <c r="F11066" t="s">
        <v>474</v>
      </c>
      <c r="I11066">
        <v>100</v>
      </c>
      <c r="J11066">
        <v>0</v>
      </c>
      <c r="K11066">
        <v>0</v>
      </c>
      <c r="L11066">
        <v>2200</v>
      </c>
      <c r="M11066">
        <v>2200</v>
      </c>
      <c r="N11066" t="s">
        <v>20</v>
      </c>
      <c r="O11066" t="s">
        <v>18388</v>
      </c>
      <c r="P11066" t="s">
        <v>28</v>
      </c>
      <c r="Q11066" t="s">
        <v>34233</v>
      </c>
      <c r="R11066" t="s">
        <v>34233</v>
      </c>
      <c r="S11066" t="s">
        <v>33942</v>
      </c>
      <c r="T11066" t="s">
        <v>34233</v>
      </c>
      <c r="U11066" t="s">
        <v>33718</v>
      </c>
      <c r="V11066" t="s">
        <v>33715</v>
      </c>
      <c r="AD11066" t="str">
        <f t="shared" si="1705"/>
        <v/>
      </c>
      <c r="AE11066" t="str">
        <f t="shared" si="1708"/>
        <v/>
      </c>
      <c r="AF11066" t="str">
        <f t="shared" si="1706"/>
        <v/>
      </c>
      <c r="AG11066" t="str">
        <f t="shared" si="1709"/>
        <v/>
      </c>
      <c r="AH11066" t="str">
        <f t="shared" si="1703"/>
        <v/>
      </c>
      <c r="AI11066">
        <v>0.14499999999999999</v>
      </c>
      <c r="AJ11066" t="str">
        <f t="shared" si="1710"/>
        <v/>
      </c>
      <c r="AK11066" t="str">
        <f t="shared" si="1704"/>
        <v/>
      </c>
      <c r="AL11066" t="str">
        <f t="shared" si="1711"/>
        <v/>
      </c>
    </row>
    <row r="11067" spans="1:38" x14ac:dyDescent="0.2">
      <c r="A11067" t="s">
        <v>19635</v>
      </c>
      <c r="B11067" t="s">
        <v>62</v>
      </c>
      <c r="C11067" t="s">
        <v>19636</v>
      </c>
      <c r="D11067" s="1">
        <v>37999</v>
      </c>
      <c r="E11067" s="1">
        <v>43951</v>
      </c>
      <c r="F11067" t="s">
        <v>19</v>
      </c>
      <c r="I11067">
        <v>100</v>
      </c>
      <c r="J11067">
        <v>0</v>
      </c>
      <c r="K11067">
        <v>0</v>
      </c>
      <c r="L11067">
        <v>1699</v>
      </c>
      <c r="M11067">
        <v>1699</v>
      </c>
      <c r="N11067" t="s">
        <v>20</v>
      </c>
      <c r="O11067" t="s">
        <v>19637</v>
      </c>
      <c r="P11067" t="s">
        <v>28</v>
      </c>
      <c r="Q11067" t="s">
        <v>34233</v>
      </c>
      <c r="R11067" t="s">
        <v>34233</v>
      </c>
      <c r="S11067" t="s">
        <v>33942</v>
      </c>
      <c r="T11067" t="s">
        <v>34233</v>
      </c>
      <c r="U11067" t="s">
        <v>32634</v>
      </c>
      <c r="V11067" t="s">
        <v>33715</v>
      </c>
      <c r="X11067">
        <v>2</v>
      </c>
      <c r="Y11067" t="s">
        <v>32654</v>
      </c>
      <c r="AB11067">
        <v>25</v>
      </c>
      <c r="AC11067">
        <v>1</v>
      </c>
      <c r="AD11067" t="str">
        <f t="shared" si="1705"/>
        <v/>
      </c>
      <c r="AE11067">
        <f t="shared" si="1708"/>
        <v>1</v>
      </c>
      <c r="AF11067" t="str">
        <f t="shared" si="1706"/>
        <v/>
      </c>
      <c r="AG11067" t="str">
        <f t="shared" si="1709"/>
        <v/>
      </c>
      <c r="AH11067" t="str">
        <f t="shared" si="1703"/>
        <v/>
      </c>
      <c r="AI11067">
        <v>0.14499999999999999</v>
      </c>
      <c r="AJ11067" t="str">
        <f t="shared" si="1710"/>
        <v/>
      </c>
      <c r="AK11067">
        <f t="shared" si="1704"/>
        <v>2.8</v>
      </c>
      <c r="AL11067">
        <f t="shared" si="1711"/>
        <v>0.40599999999999997</v>
      </c>
    </row>
    <row r="11068" spans="1:38" x14ac:dyDescent="0.2">
      <c r="A11068" t="s">
        <v>19638</v>
      </c>
      <c r="B11068" t="s">
        <v>62</v>
      </c>
      <c r="C11068" t="s">
        <v>19639</v>
      </c>
      <c r="D11068" s="1">
        <v>37999</v>
      </c>
      <c r="E11068" s="1">
        <v>43456</v>
      </c>
      <c r="F11068" t="s">
        <v>19</v>
      </c>
      <c r="I11068">
        <v>100</v>
      </c>
      <c r="J11068">
        <v>0</v>
      </c>
      <c r="K11068">
        <v>0</v>
      </c>
      <c r="L11068">
        <v>900</v>
      </c>
      <c r="M11068">
        <v>900</v>
      </c>
      <c r="N11068" t="s">
        <v>20</v>
      </c>
      <c r="O11068" t="s">
        <v>19640</v>
      </c>
      <c r="P11068" t="s">
        <v>28</v>
      </c>
      <c r="Q11068" t="s">
        <v>34233</v>
      </c>
      <c r="R11068" t="s">
        <v>34233</v>
      </c>
      <c r="S11068" t="s">
        <v>33942</v>
      </c>
      <c r="T11068" t="s">
        <v>34233</v>
      </c>
      <c r="U11068" t="s">
        <v>32634</v>
      </c>
      <c r="V11068" t="s">
        <v>33715</v>
      </c>
      <c r="X11068">
        <v>2</v>
      </c>
      <c r="Y11068" t="s">
        <v>32654</v>
      </c>
      <c r="AB11068">
        <v>15</v>
      </c>
      <c r="AC11068">
        <v>1</v>
      </c>
      <c r="AD11068" t="str">
        <f t="shared" si="1705"/>
        <v/>
      </c>
      <c r="AE11068">
        <f t="shared" si="1708"/>
        <v>1</v>
      </c>
      <c r="AF11068" t="str">
        <f t="shared" si="1706"/>
        <v/>
      </c>
      <c r="AG11068" t="str">
        <f t="shared" si="1709"/>
        <v/>
      </c>
      <c r="AH11068" t="str">
        <f t="shared" si="1703"/>
        <v/>
      </c>
      <c r="AI11068">
        <v>0.14499999999999999</v>
      </c>
      <c r="AJ11068" t="str">
        <f t="shared" si="1710"/>
        <v/>
      </c>
      <c r="AK11068">
        <f t="shared" si="1704"/>
        <v>2.8</v>
      </c>
      <c r="AL11068">
        <f t="shared" si="1711"/>
        <v>0.40599999999999997</v>
      </c>
    </row>
    <row r="11069" spans="1:38" x14ac:dyDescent="0.2">
      <c r="A11069" t="s">
        <v>18502</v>
      </c>
      <c r="B11069" t="s">
        <v>62</v>
      </c>
      <c r="C11069" t="s">
        <v>18503</v>
      </c>
      <c r="D11069" s="1">
        <v>37999</v>
      </c>
      <c r="E11069" s="1">
        <v>43456</v>
      </c>
      <c r="F11069" t="s">
        <v>19</v>
      </c>
      <c r="I11069">
        <v>100</v>
      </c>
      <c r="J11069">
        <v>0</v>
      </c>
      <c r="K11069">
        <v>0</v>
      </c>
      <c r="L11069">
        <v>1632</v>
      </c>
      <c r="M11069">
        <v>1632</v>
      </c>
      <c r="N11069" t="s">
        <v>20</v>
      </c>
      <c r="O11069" t="s">
        <v>18504</v>
      </c>
      <c r="P11069" t="s">
        <v>28</v>
      </c>
      <c r="Q11069" t="s">
        <v>34233</v>
      </c>
      <c r="R11069" t="s">
        <v>34233</v>
      </c>
      <c r="S11069" t="s">
        <v>33942</v>
      </c>
      <c r="T11069" t="s">
        <v>34233</v>
      </c>
      <c r="U11069" t="s">
        <v>32634</v>
      </c>
      <c r="V11069" t="s">
        <v>33715</v>
      </c>
      <c r="X11069">
        <v>2</v>
      </c>
      <c r="Y11069" t="s">
        <v>32654</v>
      </c>
      <c r="AB11069">
        <v>15</v>
      </c>
      <c r="AC11069">
        <v>1</v>
      </c>
      <c r="AD11069" t="str">
        <f t="shared" si="1705"/>
        <v/>
      </c>
      <c r="AE11069">
        <f t="shared" si="1708"/>
        <v>1</v>
      </c>
      <c r="AF11069" t="str">
        <f t="shared" si="1706"/>
        <v/>
      </c>
      <c r="AG11069" t="str">
        <f t="shared" si="1709"/>
        <v/>
      </c>
      <c r="AH11069" t="str">
        <f t="shared" si="1703"/>
        <v/>
      </c>
      <c r="AI11069">
        <v>0.14499999999999999</v>
      </c>
      <c r="AJ11069" t="str">
        <f t="shared" si="1710"/>
        <v/>
      </c>
      <c r="AK11069">
        <f t="shared" si="1704"/>
        <v>2.8</v>
      </c>
      <c r="AL11069">
        <f t="shared" si="1711"/>
        <v>0.40599999999999997</v>
      </c>
    </row>
    <row r="11070" spans="1:38" x14ac:dyDescent="0.2">
      <c r="A11070" t="s">
        <v>8035</v>
      </c>
      <c r="B11070" t="s">
        <v>62</v>
      </c>
      <c r="C11070" t="s">
        <v>8036</v>
      </c>
      <c r="D11070" s="1">
        <v>36216</v>
      </c>
      <c r="E11070" s="1">
        <v>44275</v>
      </c>
      <c r="F11070" t="s">
        <v>19</v>
      </c>
      <c r="I11070">
        <v>100</v>
      </c>
      <c r="J11070">
        <v>0</v>
      </c>
      <c r="K11070">
        <v>0</v>
      </c>
      <c r="L11070">
        <v>1850</v>
      </c>
      <c r="M11070">
        <v>1850</v>
      </c>
      <c r="N11070" t="s">
        <v>20</v>
      </c>
      <c r="O11070" t="s">
        <v>8037</v>
      </c>
      <c r="P11070" t="s">
        <v>28</v>
      </c>
      <c r="Q11070" t="s">
        <v>34233</v>
      </c>
      <c r="R11070" t="s">
        <v>34233</v>
      </c>
      <c r="S11070" t="s">
        <v>33942</v>
      </c>
      <c r="T11070" t="s">
        <v>34233</v>
      </c>
      <c r="U11070" t="s">
        <v>32636</v>
      </c>
      <c r="V11070" t="s">
        <v>33715</v>
      </c>
      <c r="X11070">
        <v>2</v>
      </c>
      <c r="Y11070">
        <v>1</v>
      </c>
      <c r="AB11070">
        <v>30</v>
      </c>
      <c r="AC11070">
        <v>8</v>
      </c>
      <c r="AD11070" t="str">
        <f t="shared" si="1705"/>
        <v/>
      </c>
      <c r="AE11070">
        <f t="shared" si="1708"/>
        <v>8</v>
      </c>
      <c r="AF11070" t="str">
        <f t="shared" si="1706"/>
        <v/>
      </c>
      <c r="AG11070" t="str">
        <f t="shared" si="1709"/>
        <v/>
      </c>
      <c r="AH11070" t="str">
        <f t="shared" si="1703"/>
        <v/>
      </c>
      <c r="AI11070">
        <v>0.14499999999999999</v>
      </c>
      <c r="AJ11070" t="str">
        <f t="shared" si="1710"/>
        <v/>
      </c>
      <c r="AK11070">
        <f t="shared" si="1704"/>
        <v>22.4</v>
      </c>
      <c r="AL11070">
        <f t="shared" si="1711"/>
        <v>3.2479999999999998</v>
      </c>
    </row>
    <row r="11071" spans="1:38" x14ac:dyDescent="0.2">
      <c r="A11071" t="s">
        <v>11268</v>
      </c>
      <c r="B11071" t="s">
        <v>62</v>
      </c>
      <c r="C11071" t="s">
        <v>11269</v>
      </c>
      <c r="D11071" s="1">
        <v>36565</v>
      </c>
      <c r="E11071" s="1">
        <v>43881</v>
      </c>
      <c r="F11071" t="s">
        <v>39</v>
      </c>
      <c r="I11071">
        <v>100</v>
      </c>
      <c r="J11071">
        <v>0</v>
      </c>
      <c r="K11071">
        <v>0</v>
      </c>
      <c r="L11071">
        <v>24500</v>
      </c>
      <c r="M11071">
        <v>24526</v>
      </c>
      <c r="N11071" t="s">
        <v>401</v>
      </c>
      <c r="O11071" t="s">
        <v>11270</v>
      </c>
      <c r="P11071" t="s">
        <v>28</v>
      </c>
      <c r="Q11071" t="s">
        <v>34233</v>
      </c>
      <c r="R11071" t="s">
        <v>34233</v>
      </c>
      <c r="S11071" t="s">
        <v>33942</v>
      </c>
      <c r="T11071" t="s">
        <v>34233</v>
      </c>
      <c r="AD11071" t="str">
        <f t="shared" si="1705"/>
        <v/>
      </c>
      <c r="AE11071" t="str">
        <f t="shared" si="1708"/>
        <v/>
      </c>
      <c r="AF11071" t="str">
        <f t="shared" si="1706"/>
        <v/>
      </c>
      <c r="AG11071" t="str">
        <f t="shared" si="1709"/>
        <v/>
      </c>
      <c r="AH11071" t="str">
        <f t="shared" si="1703"/>
        <v/>
      </c>
      <c r="AI11071">
        <v>0.14499999999999999</v>
      </c>
      <c r="AJ11071" t="str">
        <f t="shared" si="1710"/>
        <v/>
      </c>
      <c r="AK11071" t="str">
        <f t="shared" si="1704"/>
        <v/>
      </c>
      <c r="AL11071" t="str">
        <f t="shared" si="1711"/>
        <v/>
      </c>
    </row>
    <row r="11072" spans="1:38" x14ac:dyDescent="0.2">
      <c r="A11072" t="s">
        <v>12630</v>
      </c>
      <c r="B11072" t="s">
        <v>62</v>
      </c>
      <c r="C11072" t="s">
        <v>12631</v>
      </c>
      <c r="D11072" s="1">
        <v>36698</v>
      </c>
      <c r="E11072" s="1">
        <v>44181</v>
      </c>
      <c r="F11072" t="s">
        <v>39</v>
      </c>
      <c r="I11072">
        <v>100</v>
      </c>
      <c r="J11072">
        <v>0</v>
      </c>
      <c r="K11072">
        <v>0</v>
      </c>
      <c r="L11072">
        <v>18819</v>
      </c>
      <c r="M11072">
        <v>18819</v>
      </c>
      <c r="N11072" t="s">
        <v>20</v>
      </c>
      <c r="O11072" t="s">
        <v>12632</v>
      </c>
      <c r="P11072" t="s">
        <v>28</v>
      </c>
      <c r="Q11072" t="s">
        <v>34233</v>
      </c>
      <c r="R11072" t="s">
        <v>34233</v>
      </c>
      <c r="S11072" t="s">
        <v>33942</v>
      </c>
      <c r="T11072" t="s">
        <v>34233</v>
      </c>
      <c r="AD11072" t="str">
        <f t="shared" si="1705"/>
        <v/>
      </c>
      <c r="AE11072" t="str">
        <f t="shared" si="1708"/>
        <v/>
      </c>
      <c r="AF11072" t="str">
        <f t="shared" si="1706"/>
        <v/>
      </c>
      <c r="AG11072" t="str">
        <f t="shared" si="1709"/>
        <v/>
      </c>
      <c r="AH11072" t="str">
        <f t="shared" si="1703"/>
        <v/>
      </c>
      <c r="AI11072">
        <v>0.14499999999999999</v>
      </c>
      <c r="AJ11072" t="str">
        <f t="shared" si="1710"/>
        <v/>
      </c>
      <c r="AK11072" t="str">
        <f t="shared" si="1704"/>
        <v/>
      </c>
      <c r="AL11072" t="str">
        <f t="shared" si="1711"/>
        <v/>
      </c>
    </row>
    <row r="11073" spans="1:38" x14ac:dyDescent="0.2">
      <c r="A11073" t="s">
        <v>8270</v>
      </c>
      <c r="B11073" t="s">
        <v>62</v>
      </c>
      <c r="C11073" t="s">
        <v>8271</v>
      </c>
      <c r="D11073" s="1">
        <v>36216</v>
      </c>
      <c r="E11073" s="1">
        <v>44275</v>
      </c>
      <c r="F11073" t="s">
        <v>19</v>
      </c>
      <c r="I11073">
        <v>100</v>
      </c>
      <c r="J11073">
        <v>0</v>
      </c>
      <c r="K11073">
        <v>0</v>
      </c>
      <c r="L11073">
        <v>1000</v>
      </c>
      <c r="M11073">
        <v>1000</v>
      </c>
      <c r="N11073" t="s">
        <v>20</v>
      </c>
      <c r="O11073" t="s">
        <v>8272</v>
      </c>
      <c r="P11073" t="s">
        <v>28</v>
      </c>
      <c r="Q11073" t="s">
        <v>34233</v>
      </c>
      <c r="R11073" t="s">
        <v>34233</v>
      </c>
      <c r="S11073" t="s">
        <v>33942</v>
      </c>
      <c r="T11073" t="s">
        <v>34233</v>
      </c>
      <c r="U11073" t="s">
        <v>32634</v>
      </c>
      <c r="V11073" t="s">
        <v>33715</v>
      </c>
      <c r="X11073">
        <v>2</v>
      </c>
      <c r="Y11073" t="s">
        <v>32654</v>
      </c>
      <c r="AB11073">
        <v>25</v>
      </c>
      <c r="AC11073">
        <v>1</v>
      </c>
      <c r="AD11073" t="str">
        <f t="shared" si="1705"/>
        <v/>
      </c>
      <c r="AE11073">
        <f t="shared" si="1708"/>
        <v>1</v>
      </c>
      <c r="AF11073" t="str">
        <f t="shared" si="1706"/>
        <v/>
      </c>
      <c r="AG11073" t="str">
        <f t="shared" si="1709"/>
        <v/>
      </c>
      <c r="AH11073" t="str">
        <f t="shared" ref="AH11073:AH11136" si="1712">IF(AG11073="","",AG11073*2.8)</f>
        <v/>
      </c>
      <c r="AI11073">
        <v>0.14499999999999999</v>
      </c>
      <c r="AJ11073" t="str">
        <f t="shared" si="1710"/>
        <v/>
      </c>
      <c r="AK11073">
        <f t="shared" ref="AK11073:AK11136" si="1713">IF(AE11073="","",AE11073*2.8)</f>
        <v>2.8</v>
      </c>
      <c r="AL11073">
        <f t="shared" si="1711"/>
        <v>0.40599999999999997</v>
      </c>
    </row>
    <row r="11074" spans="1:38" x14ac:dyDescent="0.2">
      <c r="A11074" t="s">
        <v>8276</v>
      </c>
      <c r="B11074" t="s">
        <v>62</v>
      </c>
      <c r="C11074" t="s">
        <v>8277</v>
      </c>
      <c r="D11074" s="1">
        <v>36216</v>
      </c>
      <c r="E11074" s="1">
        <v>44275</v>
      </c>
      <c r="F11074" t="s">
        <v>19</v>
      </c>
      <c r="I11074">
        <v>100</v>
      </c>
      <c r="J11074">
        <v>0</v>
      </c>
      <c r="K11074">
        <v>0</v>
      </c>
      <c r="L11074">
        <v>847</v>
      </c>
      <c r="M11074">
        <v>847</v>
      </c>
      <c r="N11074" t="s">
        <v>20</v>
      </c>
      <c r="O11074" t="s">
        <v>8278</v>
      </c>
      <c r="P11074" t="s">
        <v>28</v>
      </c>
      <c r="Q11074" t="s">
        <v>34233</v>
      </c>
      <c r="R11074" t="s">
        <v>34233</v>
      </c>
      <c r="S11074" t="s">
        <v>33942</v>
      </c>
      <c r="T11074" t="s">
        <v>34233</v>
      </c>
      <c r="U11074" t="s">
        <v>32634</v>
      </c>
      <c r="V11074" t="s">
        <v>33715</v>
      </c>
      <c r="X11074">
        <v>2</v>
      </c>
      <c r="Y11074" t="s">
        <v>32654</v>
      </c>
      <c r="AB11074">
        <v>25</v>
      </c>
      <c r="AC11074">
        <v>1</v>
      </c>
      <c r="AD11074" t="str">
        <f t="shared" si="1705"/>
        <v/>
      </c>
      <c r="AE11074">
        <f t="shared" si="1708"/>
        <v>1</v>
      </c>
      <c r="AF11074" t="str">
        <f t="shared" si="1706"/>
        <v/>
      </c>
      <c r="AG11074" t="str">
        <f t="shared" si="1709"/>
        <v/>
      </c>
      <c r="AH11074" t="str">
        <f t="shared" si="1712"/>
        <v/>
      </c>
      <c r="AI11074">
        <v>0.14499999999999999</v>
      </c>
      <c r="AJ11074" t="str">
        <f t="shared" si="1710"/>
        <v/>
      </c>
      <c r="AK11074">
        <f t="shared" si="1713"/>
        <v>2.8</v>
      </c>
      <c r="AL11074">
        <f t="shared" si="1711"/>
        <v>0.40599999999999997</v>
      </c>
    </row>
    <row r="11075" spans="1:38" x14ac:dyDescent="0.2">
      <c r="A11075" t="s">
        <v>23898</v>
      </c>
      <c r="B11075" t="s">
        <v>62</v>
      </c>
      <c r="C11075" t="s">
        <v>23899</v>
      </c>
      <c r="D11075" s="1">
        <v>39309</v>
      </c>
      <c r="E11075" s="1">
        <v>44275</v>
      </c>
      <c r="F11075" t="s">
        <v>19</v>
      </c>
      <c r="I11075">
        <v>100</v>
      </c>
      <c r="J11075">
        <v>0</v>
      </c>
      <c r="K11075">
        <v>0</v>
      </c>
      <c r="L11075">
        <v>1081</v>
      </c>
      <c r="M11075">
        <v>1081</v>
      </c>
      <c r="N11075" t="s">
        <v>20</v>
      </c>
      <c r="O11075" t="s">
        <v>23900</v>
      </c>
      <c r="P11075" t="s">
        <v>28</v>
      </c>
      <c r="Q11075" t="s">
        <v>34233</v>
      </c>
      <c r="R11075" t="s">
        <v>34233</v>
      </c>
      <c r="S11075" t="s">
        <v>33942</v>
      </c>
      <c r="T11075" t="s">
        <v>34233</v>
      </c>
      <c r="U11075" t="s">
        <v>32634</v>
      </c>
      <c r="V11075" t="s">
        <v>33715</v>
      </c>
      <c r="X11075">
        <v>2</v>
      </c>
      <c r="Y11075" t="s">
        <v>32654</v>
      </c>
      <c r="AB11075">
        <v>20</v>
      </c>
      <c r="AC11075">
        <v>1</v>
      </c>
      <c r="AD11075" t="str">
        <f t="shared" ref="AD11075:AD11138" si="1714">IF((S11075="tühi")*(F11075&lt;&gt;"Elamumaa")*(G11075&lt;&gt;"Elamumaa")*(H11075&lt;&gt;"Elamumaa"),IF(Z11075=0,"",Z11075),"")</f>
        <v/>
      </c>
      <c r="AE11075">
        <f t="shared" si="1708"/>
        <v>1</v>
      </c>
      <c r="AF11075" t="str">
        <f t="shared" ref="AF11075:AF11138" si="1715">IF((S11075&lt;&gt;"tühi")*(F11075&lt;&gt;"Elamumaa")*(G11075&lt;&gt;"Elamumaa")*(H11075&lt;&gt;"Elamumaa"),IF(Z11075=0,"",Z11075),"")</f>
        <v/>
      </c>
      <c r="AG11075" t="str">
        <f t="shared" si="1709"/>
        <v/>
      </c>
      <c r="AH11075" t="str">
        <f t="shared" si="1712"/>
        <v/>
      </c>
      <c r="AI11075">
        <v>0.14499999999999999</v>
      </c>
      <c r="AJ11075" t="str">
        <f t="shared" si="1710"/>
        <v/>
      </c>
      <c r="AK11075">
        <f t="shared" si="1713"/>
        <v>2.8</v>
      </c>
      <c r="AL11075">
        <f t="shared" si="1711"/>
        <v>0.40599999999999997</v>
      </c>
    </row>
    <row r="11076" spans="1:38" x14ac:dyDescent="0.2">
      <c r="A11076" t="s">
        <v>16300</v>
      </c>
      <c r="B11076" t="s">
        <v>62</v>
      </c>
      <c r="C11076" t="s">
        <v>16301</v>
      </c>
      <c r="D11076" s="1">
        <v>37519</v>
      </c>
      <c r="E11076" s="1">
        <v>44275</v>
      </c>
      <c r="F11076" t="s">
        <v>19</v>
      </c>
      <c r="I11076">
        <v>100</v>
      </c>
      <c r="J11076">
        <v>0</v>
      </c>
      <c r="K11076">
        <v>0</v>
      </c>
      <c r="L11076">
        <v>1145</v>
      </c>
      <c r="M11076">
        <v>1145</v>
      </c>
      <c r="N11076" t="s">
        <v>20</v>
      </c>
      <c r="O11076" t="s">
        <v>16302</v>
      </c>
      <c r="P11076" t="s">
        <v>28</v>
      </c>
      <c r="Q11076" t="s">
        <v>34233</v>
      </c>
      <c r="R11076" t="s">
        <v>34233</v>
      </c>
      <c r="S11076" t="s">
        <v>33942</v>
      </c>
      <c r="T11076" t="s">
        <v>34233</v>
      </c>
      <c r="U11076" t="s">
        <v>32634</v>
      </c>
      <c r="V11076" t="s">
        <v>33715</v>
      </c>
      <c r="X11076">
        <v>2</v>
      </c>
      <c r="Y11076" t="s">
        <v>32654</v>
      </c>
      <c r="AB11076">
        <v>20</v>
      </c>
      <c r="AC11076">
        <v>1</v>
      </c>
      <c r="AD11076" t="str">
        <f t="shared" si="1714"/>
        <v/>
      </c>
      <c r="AE11076">
        <f t="shared" si="1708"/>
        <v>1</v>
      </c>
      <c r="AF11076" t="str">
        <f t="shared" si="1715"/>
        <v/>
      </c>
      <c r="AG11076" t="str">
        <f t="shared" si="1709"/>
        <v/>
      </c>
      <c r="AH11076" t="str">
        <f t="shared" si="1712"/>
        <v/>
      </c>
      <c r="AI11076">
        <v>0.14499999999999999</v>
      </c>
      <c r="AJ11076" t="str">
        <f t="shared" si="1710"/>
        <v/>
      </c>
      <c r="AK11076">
        <f t="shared" si="1713"/>
        <v>2.8</v>
      </c>
      <c r="AL11076">
        <f t="shared" si="1711"/>
        <v>0.40599999999999997</v>
      </c>
    </row>
    <row r="11077" spans="1:38" x14ac:dyDescent="0.2">
      <c r="A11077" t="s">
        <v>23853</v>
      </c>
      <c r="B11077" t="s">
        <v>62</v>
      </c>
      <c r="C11077" t="s">
        <v>23854</v>
      </c>
      <c r="D11077" s="1">
        <v>39309</v>
      </c>
      <c r="E11077" s="1">
        <v>44275</v>
      </c>
      <c r="F11077" t="s">
        <v>19</v>
      </c>
      <c r="I11077">
        <v>100</v>
      </c>
      <c r="J11077">
        <v>0</v>
      </c>
      <c r="K11077">
        <v>0</v>
      </c>
      <c r="L11077">
        <v>1101</v>
      </c>
      <c r="M11077">
        <v>1101</v>
      </c>
      <c r="N11077" t="s">
        <v>20</v>
      </c>
      <c r="O11077" t="s">
        <v>23855</v>
      </c>
      <c r="P11077" t="s">
        <v>28</v>
      </c>
      <c r="Q11077" t="s">
        <v>34233</v>
      </c>
      <c r="R11077" t="s">
        <v>34233</v>
      </c>
      <c r="S11077" t="s">
        <v>33942</v>
      </c>
      <c r="T11077" t="s">
        <v>34233</v>
      </c>
      <c r="U11077" t="s">
        <v>32634</v>
      </c>
      <c r="V11077" t="s">
        <v>33715</v>
      </c>
      <c r="X11077">
        <v>2</v>
      </c>
      <c r="Y11077" t="s">
        <v>32654</v>
      </c>
      <c r="AB11077">
        <v>20</v>
      </c>
      <c r="AC11077">
        <v>1</v>
      </c>
      <c r="AD11077" t="str">
        <f t="shared" si="1714"/>
        <v/>
      </c>
      <c r="AE11077">
        <f t="shared" si="1708"/>
        <v>1</v>
      </c>
      <c r="AF11077" t="str">
        <f t="shared" si="1715"/>
        <v/>
      </c>
      <c r="AG11077" t="str">
        <f t="shared" si="1709"/>
        <v/>
      </c>
      <c r="AH11077" t="str">
        <f t="shared" si="1712"/>
        <v/>
      </c>
      <c r="AI11077">
        <v>0.14499999999999999</v>
      </c>
      <c r="AJ11077" t="str">
        <f t="shared" si="1710"/>
        <v/>
      </c>
      <c r="AK11077">
        <f t="shared" si="1713"/>
        <v>2.8</v>
      </c>
      <c r="AL11077">
        <f t="shared" si="1711"/>
        <v>0.40599999999999997</v>
      </c>
    </row>
    <row r="11078" spans="1:38" x14ac:dyDescent="0.2">
      <c r="A11078" t="s">
        <v>16297</v>
      </c>
      <c r="B11078" t="s">
        <v>62</v>
      </c>
      <c r="C11078" t="s">
        <v>16298</v>
      </c>
      <c r="D11078" s="1">
        <v>37519</v>
      </c>
      <c r="E11078" s="1">
        <v>44275</v>
      </c>
      <c r="F11078" t="s">
        <v>19</v>
      </c>
      <c r="I11078">
        <v>100</v>
      </c>
      <c r="J11078">
        <v>0</v>
      </c>
      <c r="K11078">
        <v>0</v>
      </c>
      <c r="L11078">
        <v>925</v>
      </c>
      <c r="M11078">
        <v>925</v>
      </c>
      <c r="N11078" t="s">
        <v>20</v>
      </c>
      <c r="O11078" t="s">
        <v>16299</v>
      </c>
      <c r="P11078" t="s">
        <v>28</v>
      </c>
      <c r="Q11078" t="s">
        <v>34233</v>
      </c>
      <c r="R11078" t="s">
        <v>34233</v>
      </c>
      <c r="S11078" t="s">
        <v>33942</v>
      </c>
      <c r="T11078" t="s">
        <v>34233</v>
      </c>
      <c r="U11078" t="s">
        <v>32634</v>
      </c>
      <c r="V11078" t="s">
        <v>33715</v>
      </c>
      <c r="X11078">
        <v>2</v>
      </c>
      <c r="Y11078" t="s">
        <v>32654</v>
      </c>
      <c r="AB11078">
        <v>25</v>
      </c>
      <c r="AC11078">
        <v>1</v>
      </c>
      <c r="AD11078" t="str">
        <f t="shared" si="1714"/>
        <v/>
      </c>
      <c r="AE11078">
        <f t="shared" si="1708"/>
        <v>1</v>
      </c>
      <c r="AF11078" t="str">
        <f t="shared" si="1715"/>
        <v/>
      </c>
      <c r="AG11078" t="str">
        <f t="shared" si="1709"/>
        <v/>
      </c>
      <c r="AH11078" t="str">
        <f t="shared" si="1712"/>
        <v/>
      </c>
      <c r="AI11078">
        <v>0.14499999999999999</v>
      </c>
      <c r="AJ11078" t="str">
        <f t="shared" si="1710"/>
        <v/>
      </c>
      <c r="AK11078">
        <f t="shared" si="1713"/>
        <v>2.8</v>
      </c>
      <c r="AL11078">
        <f t="shared" si="1711"/>
        <v>0.40599999999999997</v>
      </c>
    </row>
    <row r="11079" spans="1:38" x14ac:dyDescent="0.2">
      <c r="A11079" t="s">
        <v>16190</v>
      </c>
      <c r="B11079" t="s">
        <v>62</v>
      </c>
      <c r="C11079" t="s">
        <v>16191</v>
      </c>
      <c r="D11079" s="1">
        <v>37496</v>
      </c>
      <c r="E11079" s="1">
        <v>44040</v>
      </c>
      <c r="F11079" t="s">
        <v>19</v>
      </c>
      <c r="I11079">
        <v>100</v>
      </c>
      <c r="J11079">
        <v>0</v>
      </c>
      <c r="K11079">
        <v>0</v>
      </c>
      <c r="L11079">
        <v>5365</v>
      </c>
      <c r="M11079">
        <v>5365</v>
      </c>
      <c r="N11079" t="s">
        <v>20</v>
      </c>
      <c r="O11079" t="s">
        <v>21</v>
      </c>
      <c r="P11079" t="s">
        <v>28</v>
      </c>
      <c r="Q11079" t="s">
        <v>34233</v>
      </c>
      <c r="R11079" t="s">
        <v>34233</v>
      </c>
      <c r="S11079" t="s">
        <v>32628</v>
      </c>
      <c r="T11079" t="s">
        <v>34349</v>
      </c>
      <c r="AD11079" t="str">
        <f t="shared" si="1714"/>
        <v/>
      </c>
      <c r="AE11079" t="str">
        <f t="shared" si="1708"/>
        <v/>
      </c>
      <c r="AF11079" t="str">
        <f t="shared" si="1715"/>
        <v/>
      </c>
      <c r="AG11079" s="17">
        <v>1</v>
      </c>
      <c r="AH11079">
        <f t="shared" si="1712"/>
        <v>2.8</v>
      </c>
      <c r="AI11079">
        <v>0.14499999999999999</v>
      </c>
      <c r="AJ11079">
        <f t="shared" si="1710"/>
        <v>0.40599999999999997</v>
      </c>
      <c r="AK11079" t="str">
        <f t="shared" si="1713"/>
        <v/>
      </c>
      <c r="AL11079" t="str">
        <f t="shared" si="1711"/>
        <v/>
      </c>
    </row>
    <row r="11080" spans="1:38" x14ac:dyDescent="0.2">
      <c r="A11080" t="s">
        <v>6730</v>
      </c>
      <c r="B11080" t="s">
        <v>62</v>
      </c>
      <c r="C11080" t="s">
        <v>6731</v>
      </c>
      <c r="D11080" s="1">
        <v>36096</v>
      </c>
      <c r="E11080" s="1">
        <v>44082</v>
      </c>
      <c r="F11080" t="s">
        <v>19</v>
      </c>
      <c r="I11080">
        <v>100</v>
      </c>
      <c r="J11080">
        <v>0</v>
      </c>
      <c r="K11080">
        <v>0</v>
      </c>
      <c r="L11080">
        <v>63</v>
      </c>
      <c r="M11080">
        <v>63</v>
      </c>
      <c r="N11080" t="s">
        <v>20</v>
      </c>
      <c r="O11080" t="s">
        <v>6729</v>
      </c>
      <c r="P11080" t="s">
        <v>28</v>
      </c>
      <c r="Q11080" t="s">
        <v>34233</v>
      </c>
      <c r="R11080" t="s">
        <v>34233</v>
      </c>
      <c r="S11080" t="s">
        <v>32627</v>
      </c>
      <c r="T11080" t="s">
        <v>34233</v>
      </c>
      <c r="AD11080" t="str">
        <f t="shared" si="1714"/>
        <v/>
      </c>
      <c r="AE11080" t="str">
        <f t="shared" si="1708"/>
        <v/>
      </c>
      <c r="AF11080" t="str">
        <f t="shared" si="1715"/>
        <v/>
      </c>
      <c r="AG11080" t="str">
        <f>IF((S11080&lt;&gt;"tühi")*(AC11080&lt;&gt;""),AC11080,"")</f>
        <v/>
      </c>
      <c r="AH11080" t="str">
        <f t="shared" si="1712"/>
        <v/>
      </c>
      <c r="AI11080">
        <v>0.14499999999999999</v>
      </c>
      <c r="AJ11080" t="str">
        <f t="shared" si="1710"/>
        <v/>
      </c>
      <c r="AK11080" t="str">
        <f t="shared" si="1713"/>
        <v/>
      </c>
      <c r="AL11080" t="str">
        <f t="shared" si="1711"/>
        <v/>
      </c>
    </row>
    <row r="11081" spans="1:38" x14ac:dyDescent="0.2">
      <c r="A11081" t="s">
        <v>6727</v>
      </c>
      <c r="B11081" t="s">
        <v>62</v>
      </c>
      <c r="C11081" t="s">
        <v>6728</v>
      </c>
      <c r="D11081" s="1">
        <v>36096</v>
      </c>
      <c r="E11081" s="1">
        <v>44040</v>
      </c>
      <c r="F11081" t="s">
        <v>19</v>
      </c>
      <c r="I11081">
        <v>100</v>
      </c>
      <c r="J11081">
        <v>0</v>
      </c>
      <c r="K11081">
        <v>0</v>
      </c>
      <c r="L11081">
        <v>3587</v>
      </c>
      <c r="M11081">
        <v>3587</v>
      </c>
      <c r="N11081" t="s">
        <v>20</v>
      </c>
      <c r="O11081" t="s">
        <v>6729</v>
      </c>
      <c r="P11081" t="s">
        <v>28</v>
      </c>
      <c r="Q11081" t="s">
        <v>34233</v>
      </c>
      <c r="R11081" t="s">
        <v>34233</v>
      </c>
      <c r="S11081" t="s">
        <v>33843</v>
      </c>
      <c r="T11081" t="s">
        <v>34349</v>
      </c>
      <c r="AD11081" t="str">
        <f t="shared" si="1714"/>
        <v/>
      </c>
      <c r="AE11081" t="str">
        <f t="shared" si="1708"/>
        <v/>
      </c>
      <c r="AF11081" t="str">
        <f t="shared" si="1715"/>
        <v/>
      </c>
      <c r="AG11081" s="17">
        <v>1</v>
      </c>
      <c r="AH11081">
        <f t="shared" si="1712"/>
        <v>2.8</v>
      </c>
      <c r="AI11081">
        <v>0.14499999999999999</v>
      </c>
      <c r="AJ11081">
        <f t="shared" si="1710"/>
        <v>0.40599999999999997</v>
      </c>
      <c r="AK11081" t="str">
        <f t="shared" si="1713"/>
        <v/>
      </c>
      <c r="AL11081" t="str">
        <f t="shared" si="1711"/>
        <v/>
      </c>
    </row>
    <row r="11082" spans="1:38" x14ac:dyDescent="0.2">
      <c r="A11082" t="s">
        <v>31516</v>
      </c>
      <c r="B11082" t="s">
        <v>62</v>
      </c>
      <c r="C11082" t="s">
        <v>31517</v>
      </c>
      <c r="D11082" s="1">
        <v>43979</v>
      </c>
      <c r="E11082" s="1">
        <v>44180</v>
      </c>
      <c r="F11082" t="s">
        <v>19</v>
      </c>
      <c r="I11082">
        <v>100</v>
      </c>
      <c r="J11082">
        <v>0</v>
      </c>
      <c r="K11082">
        <v>0</v>
      </c>
      <c r="L11082">
        <v>2010</v>
      </c>
      <c r="M11082">
        <v>2010</v>
      </c>
      <c r="N11082" t="s">
        <v>20</v>
      </c>
      <c r="O11082" t="s">
        <v>31518</v>
      </c>
      <c r="P11082" t="s">
        <v>28</v>
      </c>
      <c r="Q11082" t="s">
        <v>34239</v>
      </c>
      <c r="R11082" t="s">
        <v>34275</v>
      </c>
      <c r="S11082" t="s">
        <v>33797</v>
      </c>
      <c r="T11082" t="s">
        <v>34349</v>
      </c>
      <c r="U11082" t="s">
        <v>33755</v>
      </c>
      <c r="V11082" t="s">
        <v>33717</v>
      </c>
      <c r="AC11082">
        <v>1</v>
      </c>
      <c r="AD11082" t="str">
        <f t="shared" si="1714"/>
        <v/>
      </c>
      <c r="AE11082" t="str">
        <f t="shared" si="1708"/>
        <v/>
      </c>
      <c r="AF11082" t="str">
        <f t="shared" si="1715"/>
        <v/>
      </c>
      <c r="AG11082">
        <f>IF((S11082&lt;&gt;"tühi")*(AC11082&lt;&gt;""),AC11082,"")</f>
        <v>1</v>
      </c>
      <c r="AH11082">
        <f t="shared" si="1712"/>
        <v>2.8</v>
      </c>
      <c r="AI11082">
        <v>0.14499999999999999</v>
      </c>
      <c r="AJ11082">
        <f t="shared" si="1710"/>
        <v>0.40599999999999997</v>
      </c>
      <c r="AK11082" t="str">
        <f t="shared" si="1713"/>
        <v/>
      </c>
      <c r="AL11082" t="str">
        <f t="shared" si="1711"/>
        <v/>
      </c>
    </row>
    <row r="11083" spans="1:38" x14ac:dyDescent="0.2">
      <c r="A11083" t="s">
        <v>31510</v>
      </c>
      <c r="B11083" t="s">
        <v>62</v>
      </c>
      <c r="C11083" t="s">
        <v>31511</v>
      </c>
      <c r="D11083" s="1">
        <v>43979</v>
      </c>
      <c r="E11083" s="1">
        <v>44546</v>
      </c>
      <c r="F11083" t="s">
        <v>26</v>
      </c>
      <c r="I11083">
        <v>100</v>
      </c>
      <c r="J11083">
        <v>0</v>
      </c>
      <c r="K11083">
        <v>0</v>
      </c>
      <c r="L11083">
        <v>896</v>
      </c>
      <c r="M11083">
        <v>896</v>
      </c>
      <c r="N11083" t="s">
        <v>20</v>
      </c>
      <c r="O11083" t="s">
        <v>31512</v>
      </c>
      <c r="P11083" t="s">
        <v>44</v>
      </c>
      <c r="Q11083" t="s">
        <v>34233</v>
      </c>
      <c r="R11083" t="s">
        <v>34233</v>
      </c>
      <c r="S11083" t="s">
        <v>34233</v>
      </c>
      <c r="T11083" t="s">
        <v>34233</v>
      </c>
      <c r="AD11083" t="str">
        <f t="shared" si="1714"/>
        <v/>
      </c>
      <c r="AE11083" t="str">
        <f t="shared" si="1708"/>
        <v/>
      </c>
      <c r="AF11083" t="str">
        <f t="shared" si="1715"/>
        <v/>
      </c>
      <c r="AG11083" t="str">
        <f>IF((S11083&lt;&gt;"tühi")*(AC11083&lt;&gt;""),AC11083,"")</f>
        <v/>
      </c>
      <c r="AH11083" t="str">
        <f t="shared" si="1712"/>
        <v/>
      </c>
      <c r="AI11083">
        <v>0.14499999999999999</v>
      </c>
      <c r="AJ11083" t="str">
        <f t="shared" si="1710"/>
        <v/>
      </c>
      <c r="AK11083" t="str">
        <f t="shared" si="1713"/>
        <v/>
      </c>
      <c r="AL11083" t="str">
        <f t="shared" si="1711"/>
        <v/>
      </c>
    </row>
    <row r="11084" spans="1:38" x14ac:dyDescent="0.2">
      <c r="A11084" t="s">
        <v>28666</v>
      </c>
      <c r="B11084" t="s">
        <v>62</v>
      </c>
      <c r="C11084" t="s">
        <v>28667</v>
      </c>
      <c r="D11084" s="1">
        <v>42717</v>
      </c>
      <c r="E11084" s="1">
        <v>43951</v>
      </c>
      <c r="F11084" t="s">
        <v>26</v>
      </c>
      <c r="I11084">
        <v>100</v>
      </c>
      <c r="J11084">
        <v>0</v>
      </c>
      <c r="K11084">
        <v>0</v>
      </c>
      <c r="L11084">
        <v>894</v>
      </c>
      <c r="M11084">
        <v>894</v>
      </c>
      <c r="N11084" t="s">
        <v>20</v>
      </c>
      <c r="O11084" t="s">
        <v>28668</v>
      </c>
      <c r="P11084" t="s">
        <v>44</v>
      </c>
      <c r="Q11084" t="s">
        <v>34233</v>
      </c>
      <c r="R11084" t="s">
        <v>34233</v>
      </c>
      <c r="S11084" t="s">
        <v>34233</v>
      </c>
      <c r="T11084" t="s">
        <v>34233</v>
      </c>
      <c r="V11084" t="s">
        <v>33719</v>
      </c>
      <c r="AD11084" t="str">
        <f t="shared" si="1714"/>
        <v/>
      </c>
      <c r="AE11084" t="str">
        <f t="shared" si="1708"/>
        <v/>
      </c>
      <c r="AF11084" t="str">
        <f t="shared" si="1715"/>
        <v/>
      </c>
      <c r="AG11084" t="str">
        <f>IF((S11084&lt;&gt;"tühi")*(AC11084&lt;&gt;""),AC11084,"")</f>
        <v/>
      </c>
      <c r="AH11084" t="str">
        <f t="shared" si="1712"/>
        <v/>
      </c>
      <c r="AI11084">
        <v>0.14499999999999999</v>
      </c>
      <c r="AJ11084" t="str">
        <f t="shared" si="1710"/>
        <v/>
      </c>
      <c r="AK11084" t="str">
        <f t="shared" si="1713"/>
        <v/>
      </c>
      <c r="AL11084" t="str">
        <f t="shared" si="1711"/>
        <v/>
      </c>
    </row>
    <row r="11085" spans="1:38" x14ac:dyDescent="0.2">
      <c r="A11085" t="s">
        <v>22137</v>
      </c>
      <c r="B11085" t="s">
        <v>62</v>
      </c>
      <c r="C11085" t="s">
        <v>22138</v>
      </c>
      <c r="D11085" s="1">
        <v>38702</v>
      </c>
      <c r="E11085" s="1">
        <v>43456</v>
      </c>
      <c r="F11085" t="s">
        <v>19</v>
      </c>
      <c r="I11085">
        <v>100</v>
      </c>
      <c r="J11085">
        <v>0</v>
      </c>
      <c r="K11085">
        <v>0</v>
      </c>
      <c r="L11085">
        <v>1056</v>
      </c>
      <c r="M11085">
        <v>1056</v>
      </c>
      <c r="N11085" t="s">
        <v>20</v>
      </c>
      <c r="O11085" t="s">
        <v>22139</v>
      </c>
      <c r="P11085" t="s">
        <v>28</v>
      </c>
      <c r="Q11085" t="s">
        <v>34233</v>
      </c>
      <c r="R11085" t="s">
        <v>34233</v>
      </c>
      <c r="S11085" t="s">
        <v>33797</v>
      </c>
      <c r="T11085" t="s">
        <v>34349</v>
      </c>
      <c r="AD11085" t="str">
        <f t="shared" si="1714"/>
        <v/>
      </c>
      <c r="AE11085" t="str">
        <f t="shared" si="1708"/>
        <v/>
      </c>
      <c r="AF11085" t="str">
        <f t="shared" si="1715"/>
        <v/>
      </c>
      <c r="AG11085" s="17">
        <v>1</v>
      </c>
      <c r="AH11085">
        <f t="shared" si="1712"/>
        <v>2.8</v>
      </c>
      <c r="AI11085">
        <v>0.14499999999999999</v>
      </c>
      <c r="AJ11085">
        <f t="shared" si="1710"/>
        <v>0.40599999999999997</v>
      </c>
      <c r="AK11085" t="str">
        <f t="shared" si="1713"/>
        <v/>
      </c>
      <c r="AL11085" t="str">
        <f t="shared" si="1711"/>
        <v/>
      </c>
    </row>
    <row r="11086" spans="1:38" x14ac:dyDescent="0.2">
      <c r="A11086" t="s">
        <v>3620</v>
      </c>
      <c r="B11086" t="s">
        <v>62</v>
      </c>
      <c r="C11086" t="s">
        <v>3621</v>
      </c>
      <c r="D11086" s="1">
        <v>35866</v>
      </c>
      <c r="E11086" s="1">
        <v>43456</v>
      </c>
      <c r="F11086" t="s">
        <v>19</v>
      </c>
      <c r="I11086">
        <v>100</v>
      </c>
      <c r="J11086">
        <v>0</v>
      </c>
      <c r="K11086">
        <v>0</v>
      </c>
      <c r="L11086">
        <v>1143</v>
      </c>
      <c r="M11086">
        <v>1143</v>
      </c>
      <c r="N11086" t="s">
        <v>20</v>
      </c>
      <c r="O11086" t="s">
        <v>3622</v>
      </c>
      <c r="P11086" t="s">
        <v>28</v>
      </c>
      <c r="Q11086" t="s">
        <v>34233</v>
      </c>
      <c r="R11086" t="s">
        <v>34233</v>
      </c>
      <c r="S11086" t="s">
        <v>32628</v>
      </c>
      <c r="T11086" t="s">
        <v>34349</v>
      </c>
      <c r="AD11086" t="str">
        <f t="shared" si="1714"/>
        <v/>
      </c>
      <c r="AE11086" t="str">
        <f t="shared" si="1708"/>
        <v/>
      </c>
      <c r="AF11086" t="str">
        <f t="shared" si="1715"/>
        <v/>
      </c>
      <c r="AG11086" s="17">
        <v>1</v>
      </c>
      <c r="AH11086">
        <f t="shared" si="1712"/>
        <v>2.8</v>
      </c>
      <c r="AI11086">
        <v>0.14499999999999999</v>
      </c>
      <c r="AJ11086">
        <f t="shared" si="1710"/>
        <v>0.40599999999999997</v>
      </c>
      <c r="AK11086" t="str">
        <f t="shared" si="1713"/>
        <v/>
      </c>
      <c r="AL11086" t="str">
        <f t="shared" si="1711"/>
        <v/>
      </c>
    </row>
    <row r="11087" spans="1:38" x14ac:dyDescent="0.2">
      <c r="A11087" t="s">
        <v>3335</v>
      </c>
      <c r="B11087" t="s">
        <v>62</v>
      </c>
      <c r="C11087" t="s">
        <v>3336</v>
      </c>
      <c r="D11087" s="1">
        <v>35943</v>
      </c>
      <c r="E11087" s="1">
        <v>43456</v>
      </c>
      <c r="F11087" t="s">
        <v>19</v>
      </c>
      <c r="I11087">
        <v>100</v>
      </c>
      <c r="J11087">
        <v>0</v>
      </c>
      <c r="K11087">
        <v>0</v>
      </c>
      <c r="L11087">
        <v>1119</v>
      </c>
      <c r="M11087">
        <v>1119</v>
      </c>
      <c r="N11087" t="s">
        <v>20</v>
      </c>
      <c r="O11087" t="s">
        <v>3337</v>
      </c>
      <c r="P11087" t="s">
        <v>28</v>
      </c>
      <c r="Q11087" t="s">
        <v>34233</v>
      </c>
      <c r="R11087" t="s">
        <v>34233</v>
      </c>
      <c r="S11087" t="s">
        <v>32628</v>
      </c>
      <c r="T11087" t="s">
        <v>34349</v>
      </c>
      <c r="AD11087" t="str">
        <f t="shared" si="1714"/>
        <v/>
      </c>
      <c r="AE11087" t="str">
        <f t="shared" si="1708"/>
        <v/>
      </c>
      <c r="AF11087" t="str">
        <f t="shared" si="1715"/>
        <v/>
      </c>
      <c r="AG11087" s="17">
        <v>1</v>
      </c>
      <c r="AH11087">
        <f t="shared" si="1712"/>
        <v>2.8</v>
      </c>
      <c r="AI11087">
        <v>0.14499999999999999</v>
      </c>
      <c r="AJ11087">
        <f t="shared" si="1710"/>
        <v>0.40599999999999997</v>
      </c>
      <c r="AK11087" t="str">
        <f t="shared" si="1713"/>
        <v/>
      </c>
      <c r="AL11087" t="str">
        <f t="shared" si="1711"/>
        <v/>
      </c>
    </row>
    <row r="11088" spans="1:38" x14ac:dyDescent="0.2">
      <c r="A11088" t="s">
        <v>3242</v>
      </c>
      <c r="B11088" t="s">
        <v>62</v>
      </c>
      <c r="C11088" t="s">
        <v>3243</v>
      </c>
      <c r="D11088" s="1">
        <v>35943</v>
      </c>
      <c r="E11088" s="1">
        <v>43456</v>
      </c>
      <c r="F11088" t="s">
        <v>19</v>
      </c>
      <c r="I11088">
        <v>100</v>
      </c>
      <c r="J11088">
        <v>0</v>
      </c>
      <c r="K11088">
        <v>0</v>
      </c>
      <c r="L11088">
        <v>1715</v>
      </c>
      <c r="M11088">
        <v>1715</v>
      </c>
      <c r="N11088" t="s">
        <v>20</v>
      </c>
      <c r="O11088" t="s">
        <v>3244</v>
      </c>
      <c r="P11088" t="s">
        <v>28</v>
      </c>
      <c r="Q11088" t="s">
        <v>34233</v>
      </c>
      <c r="R11088" t="s">
        <v>34233</v>
      </c>
      <c r="S11088" t="s">
        <v>33797</v>
      </c>
      <c r="T11088" t="s">
        <v>34357</v>
      </c>
      <c r="AD11088" t="str">
        <f t="shared" si="1714"/>
        <v/>
      </c>
      <c r="AE11088" t="str">
        <f t="shared" si="1708"/>
        <v/>
      </c>
      <c r="AF11088" t="str">
        <f t="shared" si="1715"/>
        <v/>
      </c>
      <c r="AG11088" s="17">
        <v>1</v>
      </c>
      <c r="AH11088">
        <f t="shared" si="1712"/>
        <v>2.8</v>
      </c>
      <c r="AI11088">
        <v>0.14499999999999999</v>
      </c>
      <c r="AJ11088">
        <f t="shared" si="1710"/>
        <v>0.40599999999999997</v>
      </c>
      <c r="AK11088" t="str">
        <f t="shared" si="1713"/>
        <v/>
      </c>
      <c r="AL11088" t="str">
        <f t="shared" si="1711"/>
        <v/>
      </c>
    </row>
    <row r="11089" spans="1:39" x14ac:dyDescent="0.2">
      <c r="A11089" t="s">
        <v>8044</v>
      </c>
      <c r="B11089" t="s">
        <v>62</v>
      </c>
      <c r="C11089" t="s">
        <v>8045</v>
      </c>
      <c r="D11089" s="1">
        <v>36216</v>
      </c>
      <c r="E11089" s="1">
        <v>44275</v>
      </c>
      <c r="F11089" t="s">
        <v>19</v>
      </c>
      <c r="I11089">
        <v>100</v>
      </c>
      <c r="J11089">
        <v>0</v>
      </c>
      <c r="K11089">
        <v>0</v>
      </c>
      <c r="L11089">
        <v>947</v>
      </c>
      <c r="M11089">
        <v>947</v>
      </c>
      <c r="N11089" t="s">
        <v>20</v>
      </c>
      <c r="O11089" t="s">
        <v>8046</v>
      </c>
      <c r="P11089" t="s">
        <v>28</v>
      </c>
      <c r="Q11089" t="s">
        <v>34233</v>
      </c>
      <c r="R11089" t="s">
        <v>34233</v>
      </c>
      <c r="S11089" t="s">
        <v>33942</v>
      </c>
      <c r="T11089" t="s">
        <v>34233</v>
      </c>
      <c r="U11089" t="s">
        <v>32634</v>
      </c>
      <c r="V11089" t="s">
        <v>33715</v>
      </c>
      <c r="X11089">
        <v>2</v>
      </c>
      <c r="Y11089" t="s">
        <v>32654</v>
      </c>
      <c r="AB11089">
        <v>25</v>
      </c>
      <c r="AC11089">
        <v>1</v>
      </c>
      <c r="AD11089" t="str">
        <f t="shared" si="1714"/>
        <v/>
      </c>
      <c r="AE11089">
        <f t="shared" si="1708"/>
        <v>1</v>
      </c>
      <c r="AF11089" t="str">
        <f t="shared" si="1715"/>
        <v/>
      </c>
      <c r="AG11089" t="str">
        <f t="shared" ref="AG11089:AG11100" si="1716">IF((S11089&lt;&gt;"tühi")*(AC11089&lt;&gt;""),AC11089,"")</f>
        <v/>
      </c>
      <c r="AH11089" t="str">
        <f t="shared" si="1712"/>
        <v/>
      </c>
      <c r="AI11089">
        <v>0.14499999999999999</v>
      </c>
      <c r="AJ11089" t="str">
        <f t="shared" si="1710"/>
        <v/>
      </c>
      <c r="AK11089">
        <f t="shared" si="1713"/>
        <v>2.8</v>
      </c>
      <c r="AL11089">
        <f t="shared" si="1711"/>
        <v>0.40599999999999997</v>
      </c>
    </row>
    <row r="11090" spans="1:39" x14ac:dyDescent="0.2">
      <c r="A11090" t="s">
        <v>31702</v>
      </c>
      <c r="B11090" t="s">
        <v>62</v>
      </c>
      <c r="C11090" t="s">
        <v>31703</v>
      </c>
      <c r="D11090" s="1">
        <v>44057</v>
      </c>
      <c r="E11090" s="1">
        <v>44057</v>
      </c>
      <c r="F11090" t="s">
        <v>19</v>
      </c>
      <c r="I11090">
        <v>100</v>
      </c>
      <c r="J11090">
        <v>0</v>
      </c>
      <c r="K11090">
        <v>0</v>
      </c>
      <c r="L11090">
        <v>1542</v>
      </c>
      <c r="M11090">
        <v>1542</v>
      </c>
      <c r="N11090" t="s">
        <v>20</v>
      </c>
      <c r="O11090" t="s">
        <v>31704</v>
      </c>
      <c r="P11090" t="s">
        <v>28</v>
      </c>
      <c r="Q11090" t="s">
        <v>34239</v>
      </c>
      <c r="R11090" s="9" t="s">
        <v>33762</v>
      </c>
      <c r="S11090" t="s">
        <v>32627</v>
      </c>
      <c r="T11090" t="s">
        <v>34233</v>
      </c>
      <c r="U11090" t="s">
        <v>32634</v>
      </c>
      <c r="V11090" t="s">
        <v>33720</v>
      </c>
      <c r="W11090">
        <v>220</v>
      </c>
      <c r="X11090">
        <v>2</v>
      </c>
      <c r="Y11090" t="s">
        <v>32654</v>
      </c>
      <c r="AA11090">
        <v>8.5</v>
      </c>
      <c r="AC11090">
        <v>1</v>
      </c>
      <c r="AD11090" t="str">
        <f t="shared" si="1714"/>
        <v/>
      </c>
      <c r="AE11090" t="str">
        <f t="shared" si="1708"/>
        <v/>
      </c>
      <c r="AF11090" t="str">
        <f t="shared" si="1715"/>
        <v/>
      </c>
      <c r="AG11090">
        <f t="shared" si="1716"/>
        <v>1</v>
      </c>
      <c r="AH11090">
        <f t="shared" si="1712"/>
        <v>2.8</v>
      </c>
      <c r="AI11090">
        <v>0.14499999999999999</v>
      </c>
      <c r="AJ11090">
        <f t="shared" si="1710"/>
        <v>0.40599999999999997</v>
      </c>
      <c r="AK11090" t="str">
        <f t="shared" si="1713"/>
        <v/>
      </c>
      <c r="AL11090" t="str">
        <f t="shared" si="1711"/>
        <v/>
      </c>
    </row>
    <row r="11091" spans="1:39" x14ac:dyDescent="0.2">
      <c r="A11091" t="s">
        <v>2268</v>
      </c>
      <c r="B11091" t="s">
        <v>62</v>
      </c>
      <c r="C11091" t="s">
        <v>2269</v>
      </c>
      <c r="D11091" s="1">
        <v>35769</v>
      </c>
      <c r="E11091" s="1">
        <v>44546</v>
      </c>
      <c r="F11091" s="9" t="s">
        <v>39</v>
      </c>
      <c r="I11091">
        <v>100</v>
      </c>
      <c r="J11091">
        <v>0</v>
      </c>
      <c r="K11091">
        <v>0</v>
      </c>
      <c r="L11091">
        <v>169811</v>
      </c>
      <c r="M11091">
        <v>169811</v>
      </c>
      <c r="N11091" t="s">
        <v>20</v>
      </c>
      <c r="Q11091" t="s">
        <v>34233</v>
      </c>
      <c r="R11091" t="s">
        <v>34233</v>
      </c>
      <c r="S11091" t="s">
        <v>33942</v>
      </c>
      <c r="T11091" t="s">
        <v>34233</v>
      </c>
      <c r="U11091" t="s">
        <v>33757</v>
      </c>
      <c r="V11091" t="s">
        <v>33721</v>
      </c>
      <c r="X11091">
        <v>2</v>
      </c>
      <c r="Y11091">
        <v>2</v>
      </c>
      <c r="AA11091">
        <v>9</v>
      </c>
      <c r="AB11091">
        <f>2*15</f>
        <v>30</v>
      </c>
      <c r="AC11091">
        <f>2*4</f>
        <v>8</v>
      </c>
      <c r="AD11091" t="str">
        <f t="shared" si="1714"/>
        <v/>
      </c>
      <c r="AE11091">
        <f t="shared" si="1708"/>
        <v>8</v>
      </c>
      <c r="AF11091" t="str">
        <f t="shared" si="1715"/>
        <v/>
      </c>
      <c r="AG11091" t="str">
        <f t="shared" si="1716"/>
        <v/>
      </c>
      <c r="AH11091" t="str">
        <f t="shared" si="1712"/>
        <v/>
      </c>
      <c r="AI11091">
        <v>0.14499999999999999</v>
      </c>
      <c r="AJ11091" t="str">
        <f t="shared" si="1710"/>
        <v/>
      </c>
      <c r="AK11091">
        <f t="shared" si="1713"/>
        <v>22.4</v>
      </c>
      <c r="AL11091">
        <f t="shared" si="1711"/>
        <v>3.2479999999999998</v>
      </c>
      <c r="AM11091" t="s">
        <v>34129</v>
      </c>
    </row>
    <row r="11092" spans="1:39" x14ac:dyDescent="0.2">
      <c r="A11092" t="s">
        <v>35120</v>
      </c>
      <c r="B11092" t="s">
        <v>62</v>
      </c>
      <c r="C11092" t="s">
        <v>2269</v>
      </c>
      <c r="D11092" s="1">
        <v>35769</v>
      </c>
      <c r="E11092" s="1">
        <v>44546</v>
      </c>
      <c r="F11092" s="9" t="s">
        <v>39</v>
      </c>
      <c r="I11092">
        <v>100</v>
      </c>
      <c r="J11092">
        <v>0</v>
      </c>
      <c r="K11092">
        <v>0</v>
      </c>
      <c r="L11092">
        <v>169811</v>
      </c>
      <c r="M11092">
        <v>169811</v>
      </c>
      <c r="N11092" t="s">
        <v>20</v>
      </c>
      <c r="Q11092" t="s">
        <v>34233</v>
      </c>
      <c r="R11092" t="s">
        <v>34233</v>
      </c>
      <c r="S11092" t="s">
        <v>33942</v>
      </c>
      <c r="T11092" t="s">
        <v>34233</v>
      </c>
      <c r="U11092" t="s">
        <v>33756</v>
      </c>
      <c r="V11092" t="s">
        <v>33721</v>
      </c>
      <c r="X11092">
        <v>2</v>
      </c>
      <c r="Y11092">
        <v>57</v>
      </c>
      <c r="AA11092">
        <v>9</v>
      </c>
      <c r="AB11092">
        <f>15*57</f>
        <v>855</v>
      </c>
      <c r="AC11092">
        <f>57</f>
        <v>57</v>
      </c>
      <c r="AD11092" t="str">
        <f t="shared" si="1714"/>
        <v/>
      </c>
      <c r="AE11092">
        <f t="shared" si="1708"/>
        <v>57</v>
      </c>
      <c r="AF11092" t="str">
        <f t="shared" si="1715"/>
        <v/>
      </c>
      <c r="AG11092" t="str">
        <f t="shared" si="1716"/>
        <v/>
      </c>
      <c r="AH11092" t="str">
        <f t="shared" si="1712"/>
        <v/>
      </c>
      <c r="AI11092">
        <v>0.14499999999999999</v>
      </c>
      <c r="AJ11092" t="str">
        <f t="shared" si="1710"/>
        <v/>
      </c>
      <c r="AK11092">
        <f t="shared" si="1713"/>
        <v>159.6</v>
      </c>
      <c r="AL11092">
        <f t="shared" si="1711"/>
        <v>23.141999999999996</v>
      </c>
      <c r="AM11092" t="s">
        <v>34129</v>
      </c>
    </row>
    <row r="11093" spans="1:39" x14ac:dyDescent="0.2">
      <c r="A11093" t="s">
        <v>35121</v>
      </c>
      <c r="B11093" t="s">
        <v>62</v>
      </c>
      <c r="C11093" t="s">
        <v>2269</v>
      </c>
      <c r="D11093" s="1"/>
      <c r="E11093" s="1">
        <v>44546</v>
      </c>
      <c r="F11093" s="9" t="s">
        <v>39</v>
      </c>
      <c r="I11093">
        <v>100</v>
      </c>
      <c r="J11093">
        <v>0</v>
      </c>
      <c r="K11093">
        <v>0</v>
      </c>
      <c r="L11093">
        <v>169811</v>
      </c>
      <c r="M11093">
        <v>169811</v>
      </c>
      <c r="N11093" t="s">
        <v>20</v>
      </c>
      <c r="Q11093" t="s">
        <v>34233</v>
      </c>
      <c r="R11093" t="s">
        <v>34233</v>
      </c>
      <c r="S11093" t="s">
        <v>33942</v>
      </c>
      <c r="T11093" t="s">
        <v>34233</v>
      </c>
      <c r="U11093" t="s">
        <v>34156</v>
      </c>
      <c r="V11093" t="s">
        <v>33721</v>
      </c>
      <c r="AD11093" t="str">
        <f t="shared" si="1714"/>
        <v/>
      </c>
      <c r="AE11093" t="str">
        <f t="shared" si="1708"/>
        <v/>
      </c>
      <c r="AF11093" t="str">
        <f t="shared" si="1715"/>
        <v/>
      </c>
      <c r="AG11093" t="str">
        <f t="shared" si="1716"/>
        <v/>
      </c>
      <c r="AH11093" t="str">
        <f t="shared" si="1712"/>
        <v/>
      </c>
      <c r="AI11093">
        <v>0.14499999999999999</v>
      </c>
      <c r="AJ11093" t="str">
        <f t="shared" si="1710"/>
        <v/>
      </c>
      <c r="AK11093" t="str">
        <f t="shared" si="1713"/>
        <v/>
      </c>
      <c r="AL11093" t="str">
        <f t="shared" si="1711"/>
        <v/>
      </c>
      <c r="AM11093" t="s">
        <v>34157</v>
      </c>
    </row>
    <row r="11094" spans="1:39" x14ac:dyDescent="0.2">
      <c r="A11094" t="s">
        <v>35122</v>
      </c>
      <c r="B11094" t="s">
        <v>62</v>
      </c>
      <c r="C11094" t="s">
        <v>2269</v>
      </c>
      <c r="D11094" s="1"/>
      <c r="E11094" s="1">
        <v>44546</v>
      </c>
      <c r="F11094" s="9" t="s">
        <v>39</v>
      </c>
      <c r="I11094">
        <v>100</v>
      </c>
      <c r="J11094">
        <v>0</v>
      </c>
      <c r="K11094">
        <v>0</v>
      </c>
      <c r="L11094">
        <v>169811</v>
      </c>
      <c r="M11094">
        <v>169811</v>
      </c>
      <c r="N11094" t="s">
        <v>20</v>
      </c>
      <c r="Q11094" t="s">
        <v>34233</v>
      </c>
      <c r="R11094" t="s">
        <v>34233</v>
      </c>
      <c r="S11094" t="s">
        <v>33942</v>
      </c>
      <c r="T11094" t="s">
        <v>34233</v>
      </c>
      <c r="U11094" t="s">
        <v>33722</v>
      </c>
      <c r="V11094" t="s">
        <v>33721</v>
      </c>
      <c r="AD11094" t="str">
        <f t="shared" si="1714"/>
        <v/>
      </c>
      <c r="AE11094" t="str">
        <f t="shared" si="1708"/>
        <v/>
      </c>
      <c r="AF11094" t="str">
        <f t="shared" si="1715"/>
        <v/>
      </c>
      <c r="AG11094" t="str">
        <f t="shared" si="1716"/>
        <v/>
      </c>
      <c r="AH11094" t="str">
        <f t="shared" si="1712"/>
        <v/>
      </c>
      <c r="AI11094">
        <v>0.14499999999999999</v>
      </c>
      <c r="AJ11094" t="str">
        <f t="shared" si="1710"/>
        <v/>
      </c>
      <c r="AK11094" t="str">
        <f t="shared" si="1713"/>
        <v/>
      </c>
      <c r="AL11094" t="str">
        <f t="shared" si="1711"/>
        <v/>
      </c>
      <c r="AM11094" t="s">
        <v>34129</v>
      </c>
    </row>
    <row r="11095" spans="1:39" x14ac:dyDescent="0.2">
      <c r="A11095" t="s">
        <v>35123</v>
      </c>
      <c r="B11095" t="s">
        <v>62</v>
      </c>
      <c r="C11095" t="s">
        <v>2269</v>
      </c>
      <c r="D11095" s="1"/>
      <c r="E11095" s="1">
        <v>44546</v>
      </c>
      <c r="F11095" s="9" t="s">
        <v>39</v>
      </c>
      <c r="I11095">
        <v>100</v>
      </c>
      <c r="J11095">
        <v>0</v>
      </c>
      <c r="K11095">
        <v>0</v>
      </c>
      <c r="L11095">
        <v>169811</v>
      </c>
      <c r="M11095">
        <v>169811</v>
      </c>
      <c r="N11095" t="s">
        <v>20</v>
      </c>
      <c r="O11095" t="s">
        <v>2270</v>
      </c>
      <c r="P11095" t="s">
        <v>28</v>
      </c>
      <c r="Q11095" t="s">
        <v>34233</v>
      </c>
      <c r="R11095" t="s">
        <v>34233</v>
      </c>
      <c r="S11095" t="s">
        <v>33942</v>
      </c>
      <c r="T11095" t="s">
        <v>34233</v>
      </c>
      <c r="U11095" t="s">
        <v>33723</v>
      </c>
      <c r="V11095" t="s">
        <v>33721</v>
      </c>
      <c r="AD11095" t="str">
        <f t="shared" si="1714"/>
        <v/>
      </c>
      <c r="AE11095" t="str">
        <f t="shared" si="1708"/>
        <v/>
      </c>
      <c r="AF11095" t="str">
        <f t="shared" si="1715"/>
        <v/>
      </c>
      <c r="AG11095" t="str">
        <f t="shared" si="1716"/>
        <v/>
      </c>
      <c r="AH11095" t="str">
        <f t="shared" si="1712"/>
        <v/>
      </c>
      <c r="AI11095">
        <v>0.14499999999999999</v>
      </c>
      <c r="AJ11095" t="str">
        <f t="shared" si="1710"/>
        <v/>
      </c>
      <c r="AK11095" t="str">
        <f t="shared" si="1713"/>
        <v/>
      </c>
      <c r="AL11095" t="str">
        <f t="shared" si="1711"/>
        <v/>
      </c>
      <c r="AM11095" t="s">
        <v>34129</v>
      </c>
    </row>
    <row r="11096" spans="1:39" x14ac:dyDescent="0.2">
      <c r="A11096" t="s">
        <v>29555</v>
      </c>
      <c r="B11096" t="s">
        <v>62</v>
      </c>
      <c r="C11096" t="s">
        <v>29556</v>
      </c>
      <c r="D11096" s="1">
        <v>43167</v>
      </c>
      <c r="E11096" s="1">
        <v>44546</v>
      </c>
      <c r="F11096" t="s">
        <v>39</v>
      </c>
      <c r="I11096">
        <v>100</v>
      </c>
      <c r="J11096">
        <v>0</v>
      </c>
      <c r="K11096">
        <v>0</v>
      </c>
      <c r="L11096">
        <v>56239</v>
      </c>
      <c r="M11096">
        <v>56239</v>
      </c>
      <c r="N11096" t="s">
        <v>20</v>
      </c>
      <c r="O11096" t="s">
        <v>29557</v>
      </c>
      <c r="P11096" t="s">
        <v>2356</v>
      </c>
      <c r="Q11096" t="s">
        <v>34233</v>
      </c>
      <c r="R11096" t="s">
        <v>34233</v>
      </c>
      <c r="S11096" t="s">
        <v>33942</v>
      </c>
      <c r="T11096" t="s">
        <v>34233</v>
      </c>
      <c r="AD11096" t="str">
        <f t="shared" si="1714"/>
        <v/>
      </c>
      <c r="AE11096" t="str">
        <f t="shared" si="1708"/>
        <v/>
      </c>
      <c r="AF11096" t="str">
        <f t="shared" si="1715"/>
        <v/>
      </c>
      <c r="AG11096" t="str">
        <f t="shared" si="1716"/>
        <v/>
      </c>
      <c r="AH11096" t="str">
        <f t="shared" si="1712"/>
        <v/>
      </c>
      <c r="AI11096">
        <v>0.14499999999999999</v>
      </c>
      <c r="AJ11096" t="str">
        <f t="shared" si="1710"/>
        <v/>
      </c>
      <c r="AK11096" t="str">
        <f t="shared" si="1713"/>
        <v/>
      </c>
      <c r="AL11096" t="str">
        <f t="shared" si="1711"/>
        <v/>
      </c>
    </row>
    <row r="11097" spans="1:39" x14ac:dyDescent="0.2">
      <c r="A11097" t="s">
        <v>19254</v>
      </c>
      <c r="B11097" t="s">
        <v>62</v>
      </c>
      <c r="C11097" t="s">
        <v>19255</v>
      </c>
      <c r="D11097" s="1">
        <v>38154</v>
      </c>
      <c r="E11097" s="1">
        <v>44057</v>
      </c>
      <c r="F11097" t="s">
        <v>19</v>
      </c>
      <c r="I11097">
        <v>100</v>
      </c>
      <c r="J11097">
        <v>0</v>
      </c>
      <c r="K11097">
        <v>0</v>
      </c>
      <c r="L11097">
        <v>3000</v>
      </c>
      <c r="M11097">
        <v>3000</v>
      </c>
      <c r="N11097" t="s">
        <v>20</v>
      </c>
      <c r="O11097" t="s">
        <v>19256</v>
      </c>
      <c r="P11097" t="s">
        <v>28</v>
      </c>
      <c r="Q11097" t="s">
        <v>34233</v>
      </c>
      <c r="R11097" t="s">
        <v>34233</v>
      </c>
      <c r="S11097" t="s">
        <v>33942</v>
      </c>
      <c r="T11097" t="s">
        <v>34233</v>
      </c>
      <c r="AD11097" t="str">
        <f t="shared" si="1714"/>
        <v/>
      </c>
      <c r="AE11097" s="16">
        <v>1</v>
      </c>
      <c r="AF11097" t="str">
        <f t="shared" si="1715"/>
        <v/>
      </c>
      <c r="AG11097" t="str">
        <f t="shared" si="1716"/>
        <v/>
      </c>
      <c r="AH11097" t="str">
        <f t="shared" si="1712"/>
        <v/>
      </c>
      <c r="AI11097">
        <v>0.14499999999999999</v>
      </c>
      <c r="AJ11097" t="str">
        <f t="shared" si="1710"/>
        <v/>
      </c>
      <c r="AK11097">
        <f t="shared" si="1713"/>
        <v>2.8</v>
      </c>
      <c r="AL11097">
        <f t="shared" si="1711"/>
        <v>0.40599999999999997</v>
      </c>
      <c r="AM11097" t="s">
        <v>34346</v>
      </c>
    </row>
    <row r="11098" spans="1:39" x14ac:dyDescent="0.2">
      <c r="A11098" t="s">
        <v>15718</v>
      </c>
      <c r="B11098" t="s">
        <v>62</v>
      </c>
      <c r="C11098" t="s">
        <v>782</v>
      </c>
      <c r="D11098" s="1">
        <v>37494</v>
      </c>
      <c r="E11098" s="1">
        <v>44712</v>
      </c>
      <c r="F11098" t="s">
        <v>39</v>
      </c>
      <c r="I11098">
        <v>100</v>
      </c>
      <c r="J11098">
        <v>0</v>
      </c>
      <c r="K11098">
        <v>0</v>
      </c>
      <c r="L11098">
        <v>116500</v>
      </c>
      <c r="M11098">
        <v>116450</v>
      </c>
      <c r="N11098" t="s">
        <v>401</v>
      </c>
      <c r="O11098" t="s">
        <v>15719</v>
      </c>
      <c r="P11098" t="s">
        <v>2356</v>
      </c>
      <c r="Q11098" t="s">
        <v>34233</v>
      </c>
      <c r="R11098" t="s">
        <v>34233</v>
      </c>
      <c r="S11098" t="s">
        <v>33942</v>
      </c>
      <c r="T11098" t="s">
        <v>34233</v>
      </c>
      <c r="AD11098" t="str">
        <f t="shared" si="1714"/>
        <v/>
      </c>
      <c r="AE11098" t="str">
        <f t="shared" ref="AE11098:AE11133" si="1717">IF((S11098="tühi")*(AC11098&lt;&gt;""),AC11098,"")</f>
        <v/>
      </c>
      <c r="AF11098" t="str">
        <f t="shared" si="1715"/>
        <v/>
      </c>
      <c r="AG11098" t="str">
        <f t="shared" si="1716"/>
        <v/>
      </c>
      <c r="AH11098" t="str">
        <f t="shared" si="1712"/>
        <v/>
      </c>
      <c r="AI11098">
        <v>0.14499999999999999</v>
      </c>
      <c r="AJ11098" t="str">
        <f t="shared" si="1710"/>
        <v/>
      </c>
      <c r="AK11098" t="str">
        <f t="shared" si="1713"/>
        <v/>
      </c>
      <c r="AL11098" t="str">
        <f t="shared" si="1711"/>
        <v/>
      </c>
    </row>
    <row r="11099" spans="1:39" x14ac:dyDescent="0.2">
      <c r="A11099" t="s">
        <v>17831</v>
      </c>
      <c r="B11099" t="s">
        <v>62</v>
      </c>
      <c r="C11099" t="s">
        <v>17832</v>
      </c>
      <c r="D11099" s="1">
        <v>37861</v>
      </c>
      <c r="E11099" s="1">
        <v>43456</v>
      </c>
      <c r="F11099" t="s">
        <v>39</v>
      </c>
      <c r="I11099">
        <v>100</v>
      </c>
      <c r="J11099">
        <v>0</v>
      </c>
      <c r="K11099">
        <v>0</v>
      </c>
      <c r="L11099">
        <v>6508</v>
      </c>
      <c r="M11099">
        <v>6508</v>
      </c>
      <c r="N11099" t="s">
        <v>20</v>
      </c>
      <c r="O11099" t="s">
        <v>17833</v>
      </c>
      <c r="P11099" t="s">
        <v>28</v>
      </c>
      <c r="Q11099" t="s">
        <v>34233</v>
      </c>
      <c r="R11099" t="s">
        <v>34233</v>
      </c>
      <c r="S11099" t="s">
        <v>33942</v>
      </c>
      <c r="T11099" t="s">
        <v>34233</v>
      </c>
      <c r="AD11099" t="str">
        <f t="shared" si="1714"/>
        <v/>
      </c>
      <c r="AE11099" t="str">
        <f t="shared" si="1717"/>
        <v/>
      </c>
      <c r="AF11099" t="str">
        <f t="shared" si="1715"/>
        <v/>
      </c>
      <c r="AG11099" t="str">
        <f t="shared" si="1716"/>
        <v/>
      </c>
      <c r="AH11099" t="str">
        <f t="shared" si="1712"/>
        <v/>
      </c>
      <c r="AI11099">
        <v>0.14499999999999999</v>
      </c>
      <c r="AJ11099" t="str">
        <f t="shared" si="1710"/>
        <v/>
      </c>
      <c r="AK11099" t="str">
        <f t="shared" si="1713"/>
        <v/>
      </c>
      <c r="AL11099" t="str">
        <f t="shared" si="1711"/>
        <v/>
      </c>
    </row>
    <row r="11100" spans="1:39" x14ac:dyDescent="0.2">
      <c r="A11100" t="s">
        <v>16336</v>
      </c>
      <c r="B11100" t="s">
        <v>62</v>
      </c>
      <c r="C11100" t="s">
        <v>16337</v>
      </c>
      <c r="D11100" s="1">
        <v>37489</v>
      </c>
      <c r="E11100" s="1">
        <v>43456</v>
      </c>
      <c r="F11100" t="s">
        <v>26</v>
      </c>
      <c r="I11100">
        <v>100</v>
      </c>
      <c r="J11100">
        <v>0</v>
      </c>
      <c r="K11100">
        <v>0</v>
      </c>
      <c r="L11100">
        <v>298</v>
      </c>
      <c r="M11100">
        <v>298</v>
      </c>
      <c r="N11100" t="s">
        <v>20</v>
      </c>
      <c r="O11100" t="s">
        <v>16338</v>
      </c>
      <c r="P11100" t="s">
        <v>28</v>
      </c>
      <c r="Q11100" t="s">
        <v>34233</v>
      </c>
      <c r="R11100" t="s">
        <v>34233</v>
      </c>
      <c r="S11100" t="s">
        <v>34233</v>
      </c>
      <c r="T11100" t="s">
        <v>34233</v>
      </c>
      <c r="V11100" t="s">
        <v>33724</v>
      </c>
      <c r="AD11100" t="str">
        <f t="shared" si="1714"/>
        <v/>
      </c>
      <c r="AE11100" t="str">
        <f t="shared" si="1717"/>
        <v/>
      </c>
      <c r="AF11100" t="str">
        <f t="shared" si="1715"/>
        <v/>
      </c>
      <c r="AG11100" t="str">
        <f t="shared" si="1716"/>
        <v/>
      </c>
      <c r="AH11100" t="str">
        <f t="shared" si="1712"/>
        <v/>
      </c>
      <c r="AI11100">
        <v>0.14499999999999999</v>
      </c>
      <c r="AJ11100" t="str">
        <f t="shared" si="1710"/>
        <v/>
      </c>
      <c r="AK11100" t="str">
        <f t="shared" si="1713"/>
        <v/>
      </c>
      <c r="AL11100" t="str">
        <f t="shared" si="1711"/>
        <v/>
      </c>
    </row>
    <row r="11101" spans="1:39" x14ac:dyDescent="0.2">
      <c r="A11101" t="s">
        <v>6873</v>
      </c>
      <c r="B11101" t="s">
        <v>62</v>
      </c>
      <c r="C11101" t="s">
        <v>6874</v>
      </c>
      <c r="D11101" s="1">
        <v>36146</v>
      </c>
      <c r="E11101" s="1">
        <v>44074</v>
      </c>
      <c r="F11101" t="s">
        <v>19</v>
      </c>
      <c r="I11101">
        <v>100</v>
      </c>
      <c r="J11101">
        <v>0</v>
      </c>
      <c r="K11101">
        <v>0</v>
      </c>
      <c r="L11101">
        <v>1062</v>
      </c>
      <c r="M11101">
        <v>1062</v>
      </c>
      <c r="N11101" t="s">
        <v>20</v>
      </c>
      <c r="O11101" t="s">
        <v>6875</v>
      </c>
      <c r="P11101" t="s">
        <v>28</v>
      </c>
      <c r="Q11101" t="s">
        <v>34233</v>
      </c>
      <c r="R11101" t="s">
        <v>34233</v>
      </c>
      <c r="S11101" t="s">
        <v>32628</v>
      </c>
      <c r="T11101" t="s">
        <v>34349</v>
      </c>
      <c r="AD11101" t="str">
        <f t="shared" si="1714"/>
        <v/>
      </c>
      <c r="AE11101" t="str">
        <f t="shared" si="1717"/>
        <v/>
      </c>
      <c r="AF11101" t="str">
        <f t="shared" si="1715"/>
        <v/>
      </c>
      <c r="AG11101" s="17">
        <v>1</v>
      </c>
      <c r="AH11101">
        <f t="shared" si="1712"/>
        <v>2.8</v>
      </c>
      <c r="AI11101">
        <v>0.14499999999999999</v>
      </c>
      <c r="AJ11101">
        <f t="shared" si="1710"/>
        <v>0.40599999999999997</v>
      </c>
      <c r="AK11101" t="str">
        <f t="shared" si="1713"/>
        <v/>
      </c>
      <c r="AL11101" t="str">
        <f t="shared" si="1711"/>
        <v/>
      </c>
    </row>
    <row r="11102" spans="1:39" x14ac:dyDescent="0.2">
      <c r="A11102" t="s">
        <v>3599</v>
      </c>
      <c r="B11102" t="s">
        <v>62</v>
      </c>
      <c r="C11102" t="s">
        <v>3600</v>
      </c>
      <c r="D11102" s="1">
        <v>35908</v>
      </c>
      <c r="E11102" s="1">
        <v>43456</v>
      </c>
      <c r="F11102" t="s">
        <v>19</v>
      </c>
      <c r="I11102">
        <v>100</v>
      </c>
      <c r="J11102">
        <v>0</v>
      </c>
      <c r="K11102">
        <v>0</v>
      </c>
      <c r="L11102">
        <v>982</v>
      </c>
      <c r="M11102">
        <v>982</v>
      </c>
      <c r="N11102" t="s">
        <v>20</v>
      </c>
      <c r="O11102" t="s">
        <v>3601</v>
      </c>
      <c r="P11102" t="s">
        <v>28</v>
      </c>
      <c r="Q11102" t="s">
        <v>34233</v>
      </c>
      <c r="R11102" t="s">
        <v>34233</v>
      </c>
      <c r="S11102" t="s">
        <v>32628</v>
      </c>
      <c r="T11102" t="s">
        <v>34357</v>
      </c>
      <c r="AD11102" t="str">
        <f t="shared" si="1714"/>
        <v/>
      </c>
      <c r="AE11102" t="str">
        <f t="shared" si="1717"/>
        <v/>
      </c>
      <c r="AF11102" t="str">
        <f t="shared" si="1715"/>
        <v/>
      </c>
      <c r="AG11102" s="17">
        <v>1</v>
      </c>
      <c r="AH11102">
        <f t="shared" si="1712"/>
        <v>2.8</v>
      </c>
      <c r="AI11102">
        <v>0.14499999999999999</v>
      </c>
      <c r="AJ11102">
        <f t="shared" si="1710"/>
        <v>0.40599999999999997</v>
      </c>
      <c r="AK11102" t="str">
        <f t="shared" si="1713"/>
        <v/>
      </c>
      <c r="AL11102" t="str">
        <f t="shared" si="1711"/>
        <v/>
      </c>
    </row>
    <row r="11103" spans="1:39" x14ac:dyDescent="0.2">
      <c r="A11103" t="s">
        <v>9268</v>
      </c>
      <c r="B11103" t="s">
        <v>62</v>
      </c>
      <c r="C11103" t="s">
        <v>9269</v>
      </c>
      <c r="D11103" s="1">
        <v>36328</v>
      </c>
      <c r="E11103" s="1">
        <v>43456</v>
      </c>
      <c r="F11103" t="s">
        <v>19</v>
      </c>
      <c r="I11103">
        <v>100</v>
      </c>
      <c r="J11103">
        <v>0</v>
      </c>
      <c r="K11103">
        <v>0</v>
      </c>
      <c r="L11103">
        <v>1041</v>
      </c>
      <c r="M11103">
        <v>1041</v>
      </c>
      <c r="N11103" t="s">
        <v>20</v>
      </c>
      <c r="O11103" t="s">
        <v>9270</v>
      </c>
      <c r="P11103" t="s">
        <v>28</v>
      </c>
      <c r="Q11103" t="s">
        <v>34233</v>
      </c>
      <c r="R11103" t="s">
        <v>34233</v>
      </c>
      <c r="S11103" t="s">
        <v>32628</v>
      </c>
      <c r="T11103" t="s">
        <v>34349</v>
      </c>
      <c r="AD11103" t="str">
        <f t="shared" si="1714"/>
        <v/>
      </c>
      <c r="AE11103" t="str">
        <f t="shared" si="1717"/>
        <v/>
      </c>
      <c r="AF11103" t="str">
        <f t="shared" si="1715"/>
        <v/>
      </c>
      <c r="AG11103" s="17">
        <v>1</v>
      </c>
      <c r="AH11103">
        <f t="shared" si="1712"/>
        <v>2.8</v>
      </c>
      <c r="AI11103">
        <v>0.14499999999999999</v>
      </c>
      <c r="AJ11103">
        <f t="shared" si="1710"/>
        <v>0.40599999999999997</v>
      </c>
      <c r="AK11103" t="str">
        <f t="shared" si="1713"/>
        <v/>
      </c>
      <c r="AL11103" t="str">
        <f t="shared" si="1711"/>
        <v/>
      </c>
    </row>
    <row r="11104" spans="1:39" x14ac:dyDescent="0.2">
      <c r="A11104" t="s">
        <v>3617</v>
      </c>
      <c r="B11104" t="s">
        <v>62</v>
      </c>
      <c r="C11104" t="s">
        <v>3618</v>
      </c>
      <c r="D11104" s="1">
        <v>35866</v>
      </c>
      <c r="E11104" s="1">
        <v>43456</v>
      </c>
      <c r="F11104" t="s">
        <v>19</v>
      </c>
      <c r="I11104">
        <v>100</v>
      </c>
      <c r="J11104">
        <v>0</v>
      </c>
      <c r="K11104">
        <v>0</v>
      </c>
      <c r="L11104">
        <v>1016</v>
      </c>
      <c r="M11104">
        <v>1016</v>
      </c>
      <c r="N11104" t="s">
        <v>20</v>
      </c>
      <c r="O11104" t="s">
        <v>3619</v>
      </c>
      <c r="P11104" t="s">
        <v>28</v>
      </c>
      <c r="Q11104" t="s">
        <v>34233</v>
      </c>
      <c r="R11104" t="s">
        <v>34233</v>
      </c>
      <c r="S11104" t="s">
        <v>32628</v>
      </c>
      <c r="T11104" t="s">
        <v>34349</v>
      </c>
      <c r="AD11104" t="str">
        <f t="shared" si="1714"/>
        <v/>
      </c>
      <c r="AE11104" t="str">
        <f t="shared" si="1717"/>
        <v/>
      </c>
      <c r="AF11104" t="str">
        <f t="shared" si="1715"/>
        <v/>
      </c>
      <c r="AG11104" s="17">
        <v>1</v>
      </c>
      <c r="AH11104">
        <f t="shared" si="1712"/>
        <v>2.8</v>
      </c>
      <c r="AI11104">
        <v>0.14499999999999999</v>
      </c>
      <c r="AJ11104">
        <f t="shared" si="1710"/>
        <v>0.40599999999999997</v>
      </c>
      <c r="AK11104" t="str">
        <f t="shared" si="1713"/>
        <v/>
      </c>
      <c r="AL11104" t="str">
        <f t="shared" si="1711"/>
        <v/>
      </c>
    </row>
    <row r="11105" spans="1:39" x14ac:dyDescent="0.2">
      <c r="A11105" t="s">
        <v>16318</v>
      </c>
      <c r="B11105" t="s">
        <v>62</v>
      </c>
      <c r="C11105" t="s">
        <v>16319</v>
      </c>
      <c r="D11105" s="1">
        <v>37489</v>
      </c>
      <c r="E11105" s="1">
        <v>43843</v>
      </c>
      <c r="F11105" t="s">
        <v>2354</v>
      </c>
      <c r="I11105">
        <v>100</v>
      </c>
      <c r="J11105">
        <v>0</v>
      </c>
      <c r="K11105">
        <v>0</v>
      </c>
      <c r="L11105">
        <v>494</v>
      </c>
      <c r="M11105">
        <v>494</v>
      </c>
      <c r="N11105" t="s">
        <v>20</v>
      </c>
      <c r="O11105" t="s">
        <v>16320</v>
      </c>
      <c r="P11105" t="s">
        <v>28</v>
      </c>
      <c r="Q11105" t="s">
        <v>34233</v>
      </c>
      <c r="R11105" t="s">
        <v>34233</v>
      </c>
      <c r="S11105" t="s">
        <v>33942</v>
      </c>
      <c r="T11105" t="s">
        <v>34233</v>
      </c>
      <c r="V11105" t="s">
        <v>33725</v>
      </c>
      <c r="AD11105" t="str">
        <f t="shared" si="1714"/>
        <v/>
      </c>
      <c r="AE11105" t="str">
        <f t="shared" si="1717"/>
        <v/>
      </c>
      <c r="AF11105" t="str">
        <f t="shared" si="1715"/>
        <v/>
      </c>
      <c r="AG11105" t="str">
        <f>IF((S11105&lt;&gt;"tühi")*(AC11105&lt;&gt;""),AC11105,"")</f>
        <v/>
      </c>
      <c r="AH11105" t="str">
        <f t="shared" si="1712"/>
        <v/>
      </c>
      <c r="AI11105">
        <v>0.14499999999999999</v>
      </c>
      <c r="AJ11105" t="str">
        <f t="shared" si="1710"/>
        <v/>
      </c>
      <c r="AK11105" t="str">
        <f t="shared" si="1713"/>
        <v/>
      </c>
      <c r="AL11105" t="str">
        <f t="shared" si="1711"/>
        <v/>
      </c>
    </row>
    <row r="11106" spans="1:39" x14ac:dyDescent="0.2">
      <c r="A11106" t="s">
        <v>2384</v>
      </c>
      <c r="B11106" t="s">
        <v>62</v>
      </c>
      <c r="C11106" t="s">
        <v>2385</v>
      </c>
      <c r="D11106" s="1">
        <v>35801</v>
      </c>
      <c r="E11106" s="1">
        <v>43456</v>
      </c>
      <c r="F11106" t="s">
        <v>19</v>
      </c>
      <c r="I11106">
        <v>100</v>
      </c>
      <c r="J11106">
        <v>0</v>
      </c>
      <c r="K11106">
        <v>0</v>
      </c>
      <c r="L11106">
        <v>1000</v>
      </c>
      <c r="M11106">
        <v>1000</v>
      </c>
      <c r="N11106" t="s">
        <v>20</v>
      </c>
      <c r="O11106" t="s">
        <v>2386</v>
      </c>
      <c r="P11106" t="s">
        <v>28</v>
      </c>
      <c r="Q11106" t="s">
        <v>34233</v>
      </c>
      <c r="R11106" t="s">
        <v>34233</v>
      </c>
      <c r="S11106" t="s">
        <v>32628</v>
      </c>
      <c r="T11106" t="s">
        <v>34357</v>
      </c>
      <c r="AD11106" t="str">
        <f t="shared" si="1714"/>
        <v/>
      </c>
      <c r="AE11106" t="str">
        <f t="shared" si="1717"/>
        <v/>
      </c>
      <c r="AF11106" t="str">
        <f t="shared" si="1715"/>
        <v/>
      </c>
      <c r="AG11106" s="17">
        <v>1</v>
      </c>
      <c r="AH11106">
        <f t="shared" si="1712"/>
        <v>2.8</v>
      </c>
      <c r="AI11106">
        <v>0.14499999999999999</v>
      </c>
      <c r="AJ11106">
        <f t="shared" si="1710"/>
        <v>0.40599999999999997</v>
      </c>
      <c r="AK11106" t="str">
        <f t="shared" si="1713"/>
        <v/>
      </c>
      <c r="AL11106" t="str">
        <f t="shared" si="1711"/>
        <v/>
      </c>
    </row>
    <row r="11107" spans="1:39" x14ac:dyDescent="0.2">
      <c r="A11107" t="s">
        <v>16345</v>
      </c>
      <c r="B11107" t="s">
        <v>62</v>
      </c>
      <c r="C11107" t="s">
        <v>16346</v>
      </c>
      <c r="D11107" s="1">
        <v>37489</v>
      </c>
      <c r="E11107" s="1">
        <v>43843</v>
      </c>
      <c r="F11107" t="s">
        <v>2354</v>
      </c>
      <c r="I11107">
        <v>100</v>
      </c>
      <c r="J11107">
        <v>0</v>
      </c>
      <c r="K11107">
        <v>0</v>
      </c>
      <c r="L11107">
        <v>725</v>
      </c>
      <c r="M11107">
        <v>725</v>
      </c>
      <c r="N11107" t="s">
        <v>20</v>
      </c>
      <c r="O11107" t="s">
        <v>16347</v>
      </c>
      <c r="P11107" t="s">
        <v>28</v>
      </c>
      <c r="Q11107" t="s">
        <v>34233</v>
      </c>
      <c r="R11107" t="s">
        <v>34233</v>
      </c>
      <c r="S11107" t="s">
        <v>32627</v>
      </c>
      <c r="T11107" t="s">
        <v>34233</v>
      </c>
      <c r="U11107" t="s">
        <v>33726</v>
      </c>
      <c r="V11107" t="s">
        <v>33725</v>
      </c>
      <c r="AD11107" t="str">
        <f t="shared" si="1714"/>
        <v/>
      </c>
      <c r="AE11107" t="str">
        <f t="shared" si="1717"/>
        <v/>
      </c>
      <c r="AF11107" t="str">
        <f t="shared" si="1715"/>
        <v/>
      </c>
      <c r="AG11107" t="str">
        <f>IF((S11107&lt;&gt;"tühi")*(AC11107&lt;&gt;""),AC11107,"")</f>
        <v/>
      </c>
      <c r="AH11107" t="str">
        <f t="shared" si="1712"/>
        <v/>
      </c>
      <c r="AI11107">
        <v>0.14499999999999999</v>
      </c>
      <c r="AJ11107" t="str">
        <f t="shared" si="1710"/>
        <v/>
      </c>
      <c r="AK11107" t="str">
        <f t="shared" si="1713"/>
        <v/>
      </c>
      <c r="AL11107" t="str">
        <f t="shared" si="1711"/>
        <v/>
      </c>
    </row>
    <row r="11108" spans="1:39" x14ac:dyDescent="0.2">
      <c r="A11108" t="s">
        <v>9552</v>
      </c>
      <c r="B11108" t="s">
        <v>62</v>
      </c>
      <c r="C11108" t="s">
        <v>9553</v>
      </c>
      <c r="D11108" s="1">
        <v>36306</v>
      </c>
      <c r="E11108" s="1">
        <v>43456</v>
      </c>
      <c r="F11108" t="s">
        <v>19</v>
      </c>
      <c r="I11108">
        <v>100</v>
      </c>
      <c r="J11108">
        <v>0</v>
      </c>
      <c r="K11108">
        <v>0</v>
      </c>
      <c r="L11108">
        <v>956</v>
      </c>
      <c r="M11108">
        <v>956</v>
      </c>
      <c r="N11108" t="s">
        <v>20</v>
      </c>
      <c r="O11108" t="s">
        <v>9554</v>
      </c>
      <c r="P11108" t="s">
        <v>28</v>
      </c>
      <c r="Q11108" t="s">
        <v>34233</v>
      </c>
      <c r="R11108" t="s">
        <v>34233</v>
      </c>
      <c r="S11108" t="s">
        <v>32628</v>
      </c>
      <c r="T11108" t="s">
        <v>34349</v>
      </c>
      <c r="AD11108" t="str">
        <f t="shared" si="1714"/>
        <v/>
      </c>
      <c r="AE11108" t="str">
        <f t="shared" si="1717"/>
        <v/>
      </c>
      <c r="AF11108" t="str">
        <f t="shared" si="1715"/>
        <v/>
      </c>
      <c r="AG11108" s="17">
        <v>1</v>
      </c>
      <c r="AH11108">
        <f t="shared" si="1712"/>
        <v>2.8</v>
      </c>
      <c r="AI11108">
        <v>0.14499999999999999</v>
      </c>
      <c r="AJ11108">
        <f t="shared" si="1710"/>
        <v>0.40599999999999997</v>
      </c>
      <c r="AK11108" t="str">
        <f t="shared" si="1713"/>
        <v/>
      </c>
      <c r="AL11108" t="str">
        <f t="shared" si="1711"/>
        <v/>
      </c>
    </row>
    <row r="11109" spans="1:39" x14ac:dyDescent="0.2">
      <c r="A11109" t="s">
        <v>3614</v>
      </c>
      <c r="B11109" t="s">
        <v>62</v>
      </c>
      <c r="C11109" t="s">
        <v>3615</v>
      </c>
      <c r="D11109" s="1">
        <v>35866</v>
      </c>
      <c r="E11109" s="1">
        <v>43456</v>
      </c>
      <c r="F11109" t="s">
        <v>19</v>
      </c>
      <c r="I11109">
        <v>100</v>
      </c>
      <c r="J11109">
        <v>0</v>
      </c>
      <c r="K11109">
        <v>0</v>
      </c>
      <c r="L11109">
        <v>907</v>
      </c>
      <c r="M11109">
        <v>907</v>
      </c>
      <c r="N11109" t="s">
        <v>20</v>
      </c>
      <c r="O11109" t="s">
        <v>3616</v>
      </c>
      <c r="P11109" t="s">
        <v>28</v>
      </c>
      <c r="Q11109" t="s">
        <v>34233</v>
      </c>
      <c r="R11109" t="s">
        <v>34233</v>
      </c>
      <c r="S11109" t="s">
        <v>32628</v>
      </c>
      <c r="T11109" t="s">
        <v>34349</v>
      </c>
      <c r="AD11109" t="str">
        <f t="shared" si="1714"/>
        <v/>
      </c>
      <c r="AE11109" t="str">
        <f t="shared" si="1717"/>
        <v/>
      </c>
      <c r="AF11109" t="str">
        <f t="shared" si="1715"/>
        <v/>
      </c>
      <c r="AG11109" s="17">
        <v>1</v>
      </c>
      <c r="AH11109">
        <f t="shared" si="1712"/>
        <v>2.8</v>
      </c>
      <c r="AI11109">
        <v>0.14499999999999999</v>
      </c>
      <c r="AJ11109">
        <f t="shared" ref="AJ11109:AJ11172" si="1718">IF(COUNTBLANK(AH11109),"",AH11109*AI11109)</f>
        <v>0.40599999999999997</v>
      </c>
      <c r="AK11109" t="str">
        <f t="shared" si="1713"/>
        <v/>
      </c>
      <c r="AL11109" t="str">
        <f t="shared" si="1711"/>
        <v/>
      </c>
    </row>
    <row r="11110" spans="1:39" s="20" customFormat="1" x14ac:dyDescent="0.2">
      <c r="A11110" s="20" t="s">
        <v>16342</v>
      </c>
      <c r="B11110" s="20" t="s">
        <v>62</v>
      </c>
      <c r="C11110" s="20" t="s">
        <v>16343</v>
      </c>
      <c r="D11110" s="21">
        <v>37489</v>
      </c>
      <c r="E11110" s="21">
        <v>43456</v>
      </c>
      <c r="F11110" s="20" t="s">
        <v>19</v>
      </c>
      <c r="I11110" s="20">
        <v>100</v>
      </c>
      <c r="J11110" s="20">
        <v>0</v>
      </c>
      <c r="K11110" s="20">
        <v>0</v>
      </c>
      <c r="L11110" s="20">
        <v>52</v>
      </c>
      <c r="M11110" s="20">
        <v>52</v>
      </c>
      <c r="N11110" s="20" t="s">
        <v>20</v>
      </c>
      <c r="O11110" s="20" t="s">
        <v>16344</v>
      </c>
      <c r="P11110" s="20" t="s">
        <v>28</v>
      </c>
      <c r="Q11110" s="20" t="s">
        <v>34233</v>
      </c>
      <c r="R11110" s="20" t="s">
        <v>34233</v>
      </c>
      <c r="S11110" s="20" t="s">
        <v>33942</v>
      </c>
      <c r="T11110" s="20" t="s">
        <v>34233</v>
      </c>
      <c r="V11110" s="20" t="s">
        <v>33725</v>
      </c>
      <c r="AD11110" s="20" t="str">
        <f t="shared" si="1714"/>
        <v/>
      </c>
      <c r="AE11110" s="20" t="str">
        <f t="shared" si="1717"/>
        <v/>
      </c>
      <c r="AF11110" s="20" t="str">
        <f t="shared" si="1715"/>
        <v/>
      </c>
      <c r="AG11110" s="20" t="str">
        <f>IF((S11110&lt;&gt;"tühi")*(AC11110&lt;&gt;""),AC11110,"")</f>
        <v/>
      </c>
      <c r="AH11110" s="20" t="str">
        <f t="shared" si="1712"/>
        <v/>
      </c>
      <c r="AI11110" s="20">
        <v>0.14499999999999999</v>
      </c>
      <c r="AJ11110" s="20" t="str">
        <f t="shared" si="1718"/>
        <v/>
      </c>
      <c r="AK11110" s="20" t="str">
        <f t="shared" si="1713"/>
        <v/>
      </c>
      <c r="AL11110" s="20" t="str">
        <f t="shared" si="1711"/>
        <v/>
      </c>
      <c r="AM11110" s="20" t="s">
        <v>34155</v>
      </c>
    </row>
    <row r="11111" spans="1:39" x14ac:dyDescent="0.2">
      <c r="A11111" t="s">
        <v>5287</v>
      </c>
      <c r="B11111" t="s">
        <v>62</v>
      </c>
      <c r="C11111" t="s">
        <v>5288</v>
      </c>
      <c r="D11111" s="1">
        <v>36096</v>
      </c>
      <c r="E11111" s="1">
        <v>43456</v>
      </c>
      <c r="F11111" t="s">
        <v>19</v>
      </c>
      <c r="I11111">
        <v>100</v>
      </c>
      <c r="J11111">
        <v>0</v>
      </c>
      <c r="K11111">
        <v>0</v>
      </c>
      <c r="L11111">
        <v>1390</v>
      </c>
      <c r="M11111">
        <v>1390</v>
      </c>
      <c r="N11111" t="s">
        <v>20</v>
      </c>
      <c r="O11111" t="s">
        <v>5289</v>
      </c>
      <c r="P11111" t="s">
        <v>28</v>
      </c>
      <c r="Q11111" t="s">
        <v>34233</v>
      </c>
      <c r="R11111" t="s">
        <v>34233</v>
      </c>
      <c r="S11111" t="s">
        <v>32628</v>
      </c>
      <c r="T11111" t="s">
        <v>34349</v>
      </c>
      <c r="AD11111" t="str">
        <f t="shared" si="1714"/>
        <v/>
      </c>
      <c r="AE11111" t="str">
        <f t="shared" si="1717"/>
        <v/>
      </c>
      <c r="AF11111" t="str">
        <f t="shared" si="1715"/>
        <v/>
      </c>
      <c r="AG11111" s="17">
        <v>1</v>
      </c>
      <c r="AH11111">
        <f t="shared" si="1712"/>
        <v>2.8</v>
      </c>
      <c r="AI11111">
        <v>0.14499999999999999</v>
      </c>
      <c r="AJ11111">
        <f t="shared" si="1718"/>
        <v>0.40599999999999997</v>
      </c>
      <c r="AK11111" t="str">
        <f t="shared" si="1713"/>
        <v/>
      </c>
      <c r="AL11111" t="str">
        <f t="shared" si="1711"/>
        <v/>
      </c>
    </row>
    <row r="11112" spans="1:39" x14ac:dyDescent="0.2">
      <c r="A11112" t="s">
        <v>16321</v>
      </c>
      <c r="B11112" t="s">
        <v>62</v>
      </c>
      <c r="C11112" t="s">
        <v>16322</v>
      </c>
      <c r="D11112" s="1">
        <v>37489</v>
      </c>
      <c r="E11112" s="1">
        <v>43456</v>
      </c>
      <c r="F11112" t="s">
        <v>19</v>
      </c>
      <c r="I11112">
        <v>100</v>
      </c>
      <c r="J11112">
        <v>0</v>
      </c>
      <c r="K11112">
        <v>0</v>
      </c>
      <c r="L11112">
        <v>1085</v>
      </c>
      <c r="M11112">
        <v>1085</v>
      </c>
      <c r="N11112" t="s">
        <v>20</v>
      </c>
      <c r="O11112" t="s">
        <v>16323</v>
      </c>
      <c r="P11112" t="s">
        <v>28</v>
      </c>
      <c r="Q11112" t="s">
        <v>34233</v>
      </c>
      <c r="R11112" t="s">
        <v>34233</v>
      </c>
      <c r="S11112" t="s">
        <v>32628</v>
      </c>
      <c r="T11112" t="s">
        <v>34349</v>
      </c>
      <c r="U11112" t="s">
        <v>32634</v>
      </c>
      <c r="V11112" t="s">
        <v>33725</v>
      </c>
      <c r="W11112">
        <v>271</v>
      </c>
      <c r="X11112">
        <v>2</v>
      </c>
      <c r="Y11112" t="s">
        <v>32654</v>
      </c>
      <c r="Z11112">
        <v>550</v>
      </c>
      <c r="AA11112">
        <v>9</v>
      </c>
      <c r="AB11112">
        <v>25</v>
      </c>
      <c r="AC11112">
        <v>1</v>
      </c>
      <c r="AD11112" t="str">
        <f t="shared" si="1714"/>
        <v/>
      </c>
      <c r="AE11112" t="str">
        <f t="shared" si="1717"/>
        <v/>
      </c>
      <c r="AF11112" t="str">
        <f t="shared" si="1715"/>
        <v/>
      </c>
      <c r="AG11112">
        <f>IF((S11112&lt;&gt;"tühi")*(AC11112&lt;&gt;""),AC11112,"")</f>
        <v>1</v>
      </c>
      <c r="AH11112">
        <f t="shared" si="1712"/>
        <v>2.8</v>
      </c>
      <c r="AI11112">
        <v>0.14499999999999999</v>
      </c>
      <c r="AJ11112">
        <f t="shared" si="1718"/>
        <v>0.40599999999999997</v>
      </c>
      <c r="AK11112" t="str">
        <f t="shared" si="1713"/>
        <v/>
      </c>
      <c r="AL11112" t="str">
        <f t="shared" si="1711"/>
        <v/>
      </c>
    </row>
    <row r="11113" spans="1:39" x14ac:dyDescent="0.2">
      <c r="A11113" t="s">
        <v>6879</v>
      </c>
      <c r="B11113" t="s">
        <v>62</v>
      </c>
      <c r="C11113" t="s">
        <v>6880</v>
      </c>
      <c r="D11113" s="1">
        <v>36151</v>
      </c>
      <c r="E11113" s="1">
        <v>44074</v>
      </c>
      <c r="F11113" t="s">
        <v>19</v>
      </c>
      <c r="I11113">
        <v>100</v>
      </c>
      <c r="J11113">
        <v>0</v>
      </c>
      <c r="K11113">
        <v>0</v>
      </c>
      <c r="L11113">
        <v>947</v>
      </c>
      <c r="M11113">
        <v>947</v>
      </c>
      <c r="N11113" t="s">
        <v>20</v>
      </c>
      <c r="O11113" t="s">
        <v>6881</v>
      </c>
      <c r="P11113" t="s">
        <v>28</v>
      </c>
      <c r="Q11113" t="s">
        <v>34233</v>
      </c>
      <c r="R11113" t="s">
        <v>34233</v>
      </c>
      <c r="S11113" t="s">
        <v>32628</v>
      </c>
      <c r="T11113" t="s">
        <v>34357</v>
      </c>
      <c r="AD11113" t="str">
        <f t="shared" si="1714"/>
        <v/>
      </c>
      <c r="AE11113" t="str">
        <f t="shared" si="1717"/>
        <v/>
      </c>
      <c r="AF11113" t="str">
        <f t="shared" si="1715"/>
        <v/>
      </c>
      <c r="AG11113" s="17">
        <v>1</v>
      </c>
      <c r="AH11113">
        <f t="shared" si="1712"/>
        <v>2.8</v>
      </c>
      <c r="AI11113">
        <v>0.14499999999999999</v>
      </c>
      <c r="AJ11113">
        <f t="shared" si="1718"/>
        <v>0.40599999999999997</v>
      </c>
      <c r="AK11113" t="str">
        <f t="shared" si="1713"/>
        <v/>
      </c>
      <c r="AL11113" t="str">
        <f t="shared" si="1711"/>
        <v/>
      </c>
    </row>
    <row r="11114" spans="1:39" x14ac:dyDescent="0.2">
      <c r="A11114" t="s">
        <v>11598</v>
      </c>
      <c r="B11114" t="s">
        <v>62</v>
      </c>
      <c r="C11114" t="s">
        <v>11599</v>
      </c>
      <c r="D11114" s="1">
        <v>36551</v>
      </c>
      <c r="E11114" s="1">
        <v>44546</v>
      </c>
      <c r="F11114" t="s">
        <v>19</v>
      </c>
      <c r="I11114">
        <v>100</v>
      </c>
      <c r="J11114">
        <v>0</v>
      </c>
      <c r="K11114">
        <v>0</v>
      </c>
      <c r="L11114">
        <v>881</v>
      </c>
      <c r="M11114">
        <v>881</v>
      </c>
      <c r="N11114" t="s">
        <v>20</v>
      </c>
      <c r="O11114" t="s">
        <v>11600</v>
      </c>
      <c r="P11114" t="s">
        <v>28</v>
      </c>
      <c r="Q11114" t="s">
        <v>34233</v>
      </c>
      <c r="R11114" t="s">
        <v>34233</v>
      </c>
      <c r="S11114" t="s">
        <v>32628</v>
      </c>
      <c r="T11114" t="s">
        <v>34349</v>
      </c>
      <c r="AD11114" t="str">
        <f t="shared" si="1714"/>
        <v/>
      </c>
      <c r="AE11114" t="str">
        <f t="shared" si="1717"/>
        <v/>
      </c>
      <c r="AF11114" t="str">
        <f t="shared" si="1715"/>
        <v/>
      </c>
      <c r="AG11114" s="17">
        <v>1</v>
      </c>
      <c r="AH11114">
        <f t="shared" si="1712"/>
        <v>2.8</v>
      </c>
      <c r="AI11114">
        <v>0.14499999999999999</v>
      </c>
      <c r="AJ11114">
        <f t="shared" si="1718"/>
        <v>0.40599999999999997</v>
      </c>
      <c r="AK11114" t="str">
        <f t="shared" si="1713"/>
        <v/>
      </c>
      <c r="AL11114" t="str">
        <f t="shared" ref="AL11114:AL11177" si="1719">IF(COUNTBLANK(AK11114),"",AK11114*AI11114)</f>
        <v/>
      </c>
    </row>
    <row r="11115" spans="1:39" x14ac:dyDescent="0.2">
      <c r="A11115" t="s">
        <v>6478</v>
      </c>
      <c r="B11115" t="s">
        <v>62</v>
      </c>
      <c r="C11115" t="s">
        <v>6479</v>
      </c>
      <c r="D11115" s="1">
        <v>36136</v>
      </c>
      <c r="E11115" s="1">
        <v>43456</v>
      </c>
      <c r="F11115" t="s">
        <v>19</v>
      </c>
      <c r="I11115">
        <v>100</v>
      </c>
      <c r="J11115">
        <v>0</v>
      </c>
      <c r="K11115">
        <v>0</v>
      </c>
      <c r="L11115">
        <v>1968</v>
      </c>
      <c r="M11115">
        <v>1968</v>
      </c>
      <c r="N11115" t="s">
        <v>20</v>
      </c>
      <c r="O11115" t="s">
        <v>6480</v>
      </c>
      <c r="P11115" t="s">
        <v>28</v>
      </c>
      <c r="Q11115" t="s">
        <v>34233</v>
      </c>
      <c r="R11115" t="s">
        <v>34233</v>
      </c>
      <c r="S11115" t="s">
        <v>32628</v>
      </c>
      <c r="T11115" t="s">
        <v>34349</v>
      </c>
      <c r="AD11115" t="str">
        <f t="shared" si="1714"/>
        <v/>
      </c>
      <c r="AE11115" t="str">
        <f t="shared" si="1717"/>
        <v/>
      </c>
      <c r="AF11115" t="str">
        <f t="shared" si="1715"/>
        <v/>
      </c>
      <c r="AG11115" s="17">
        <v>1</v>
      </c>
      <c r="AH11115">
        <f t="shared" si="1712"/>
        <v>2.8</v>
      </c>
      <c r="AI11115">
        <v>0.14499999999999999</v>
      </c>
      <c r="AJ11115">
        <f t="shared" si="1718"/>
        <v>0.40599999999999997</v>
      </c>
      <c r="AK11115" t="str">
        <f t="shared" si="1713"/>
        <v/>
      </c>
      <c r="AL11115" t="str">
        <f t="shared" si="1719"/>
        <v/>
      </c>
    </row>
    <row r="11116" spans="1:39" x14ac:dyDescent="0.2">
      <c r="A11116" t="s">
        <v>9615</v>
      </c>
      <c r="B11116" t="s">
        <v>62</v>
      </c>
      <c r="C11116" t="s">
        <v>9616</v>
      </c>
      <c r="D11116" s="1">
        <v>36311</v>
      </c>
      <c r="E11116" s="1">
        <v>43456</v>
      </c>
      <c r="F11116" t="s">
        <v>19</v>
      </c>
      <c r="I11116">
        <v>100</v>
      </c>
      <c r="J11116">
        <v>0</v>
      </c>
      <c r="K11116">
        <v>0</v>
      </c>
      <c r="L11116">
        <v>896</v>
      </c>
      <c r="M11116">
        <v>896</v>
      </c>
      <c r="N11116" t="s">
        <v>20</v>
      </c>
      <c r="O11116" t="s">
        <v>9617</v>
      </c>
      <c r="P11116" t="s">
        <v>28</v>
      </c>
      <c r="Q11116" t="s">
        <v>34233</v>
      </c>
      <c r="R11116" t="s">
        <v>34233</v>
      </c>
      <c r="S11116" t="s">
        <v>32628</v>
      </c>
      <c r="T11116" t="s">
        <v>34349</v>
      </c>
      <c r="AD11116" t="str">
        <f t="shared" si="1714"/>
        <v/>
      </c>
      <c r="AE11116" t="str">
        <f t="shared" si="1717"/>
        <v/>
      </c>
      <c r="AF11116" t="str">
        <f t="shared" si="1715"/>
        <v/>
      </c>
      <c r="AG11116" s="17">
        <v>1</v>
      </c>
      <c r="AH11116">
        <f t="shared" si="1712"/>
        <v>2.8</v>
      </c>
      <c r="AI11116">
        <v>0.14499999999999999</v>
      </c>
      <c r="AJ11116">
        <f t="shared" si="1718"/>
        <v>0.40599999999999997</v>
      </c>
      <c r="AK11116" t="str">
        <f t="shared" si="1713"/>
        <v/>
      </c>
      <c r="AL11116" t="str">
        <f t="shared" si="1719"/>
        <v/>
      </c>
    </row>
    <row r="11117" spans="1:39" x14ac:dyDescent="0.2">
      <c r="A11117" t="s">
        <v>6475</v>
      </c>
      <c r="B11117" t="s">
        <v>62</v>
      </c>
      <c r="C11117" t="s">
        <v>6476</v>
      </c>
      <c r="D11117" s="1">
        <v>36136</v>
      </c>
      <c r="E11117" s="1">
        <v>43456</v>
      </c>
      <c r="F11117" t="s">
        <v>19</v>
      </c>
      <c r="I11117">
        <v>100</v>
      </c>
      <c r="J11117">
        <v>0</v>
      </c>
      <c r="K11117">
        <v>0</v>
      </c>
      <c r="L11117">
        <v>997</v>
      </c>
      <c r="M11117">
        <v>997</v>
      </c>
      <c r="N11117" t="s">
        <v>20</v>
      </c>
      <c r="O11117" t="s">
        <v>6477</v>
      </c>
      <c r="P11117" t="s">
        <v>28</v>
      </c>
      <c r="Q11117" t="s">
        <v>34233</v>
      </c>
      <c r="R11117" t="s">
        <v>34233</v>
      </c>
      <c r="S11117" t="s">
        <v>32628</v>
      </c>
      <c r="T11117" t="s">
        <v>34357</v>
      </c>
      <c r="AD11117" t="str">
        <f t="shared" si="1714"/>
        <v/>
      </c>
      <c r="AE11117" t="str">
        <f t="shared" si="1717"/>
        <v/>
      </c>
      <c r="AF11117" t="str">
        <f t="shared" si="1715"/>
        <v/>
      </c>
      <c r="AG11117" s="17">
        <v>1</v>
      </c>
      <c r="AH11117">
        <f t="shared" si="1712"/>
        <v>2.8</v>
      </c>
      <c r="AI11117">
        <v>0.14499999999999999</v>
      </c>
      <c r="AJ11117">
        <f t="shared" si="1718"/>
        <v>0.40599999999999997</v>
      </c>
      <c r="AK11117" t="str">
        <f t="shared" si="1713"/>
        <v/>
      </c>
      <c r="AL11117" t="str">
        <f t="shared" si="1719"/>
        <v/>
      </c>
    </row>
    <row r="11118" spans="1:39" x14ac:dyDescent="0.2">
      <c r="A11118" t="s">
        <v>5284</v>
      </c>
      <c r="B11118" t="s">
        <v>62</v>
      </c>
      <c r="C11118" t="s">
        <v>5285</v>
      </c>
      <c r="D11118" s="1">
        <v>36096</v>
      </c>
      <c r="E11118" s="1">
        <v>43456</v>
      </c>
      <c r="F11118" t="s">
        <v>19</v>
      </c>
      <c r="I11118">
        <v>100</v>
      </c>
      <c r="J11118">
        <v>0</v>
      </c>
      <c r="K11118">
        <v>0</v>
      </c>
      <c r="L11118">
        <v>1067</v>
      </c>
      <c r="M11118">
        <v>1067</v>
      </c>
      <c r="N11118" t="s">
        <v>20</v>
      </c>
      <c r="O11118" t="s">
        <v>5286</v>
      </c>
      <c r="P11118" t="s">
        <v>28</v>
      </c>
      <c r="Q11118" t="s">
        <v>34233</v>
      </c>
      <c r="R11118" t="s">
        <v>34233</v>
      </c>
      <c r="S11118" t="s">
        <v>32628</v>
      </c>
      <c r="T11118" t="s">
        <v>34382</v>
      </c>
      <c r="AD11118" t="str">
        <f t="shared" si="1714"/>
        <v/>
      </c>
      <c r="AE11118" t="str">
        <f t="shared" si="1717"/>
        <v/>
      </c>
      <c r="AF11118" t="str">
        <f t="shared" si="1715"/>
        <v/>
      </c>
      <c r="AG11118" s="17">
        <v>1</v>
      </c>
      <c r="AH11118">
        <f t="shared" si="1712"/>
        <v>2.8</v>
      </c>
      <c r="AI11118">
        <v>0.14499999999999999</v>
      </c>
      <c r="AJ11118">
        <f t="shared" si="1718"/>
        <v>0.40599999999999997</v>
      </c>
      <c r="AK11118" t="str">
        <f t="shared" si="1713"/>
        <v/>
      </c>
      <c r="AL11118" t="str">
        <f t="shared" si="1719"/>
        <v/>
      </c>
    </row>
    <row r="11119" spans="1:39" x14ac:dyDescent="0.2">
      <c r="A11119" t="s">
        <v>28938</v>
      </c>
      <c r="B11119" t="s">
        <v>62</v>
      </c>
      <c r="C11119" t="s">
        <v>28939</v>
      </c>
      <c r="D11119" s="1">
        <v>42772</v>
      </c>
      <c r="E11119" s="1">
        <v>44546</v>
      </c>
      <c r="F11119" t="s">
        <v>26</v>
      </c>
      <c r="I11119">
        <v>100</v>
      </c>
      <c r="J11119">
        <v>0</v>
      </c>
      <c r="K11119">
        <v>0</v>
      </c>
      <c r="L11119">
        <v>2930</v>
      </c>
      <c r="M11119">
        <v>2930</v>
      </c>
      <c r="N11119" t="s">
        <v>20</v>
      </c>
      <c r="O11119" t="s">
        <v>28940</v>
      </c>
      <c r="P11119" t="s">
        <v>44</v>
      </c>
      <c r="Q11119" t="s">
        <v>34233</v>
      </c>
      <c r="R11119" t="s">
        <v>34233</v>
      </c>
      <c r="S11119" t="s">
        <v>34233</v>
      </c>
      <c r="T11119" t="s">
        <v>34233</v>
      </c>
      <c r="V11119" t="s">
        <v>33719</v>
      </c>
      <c r="AD11119" t="str">
        <f t="shared" si="1714"/>
        <v/>
      </c>
      <c r="AE11119" t="str">
        <f t="shared" si="1717"/>
        <v/>
      </c>
      <c r="AF11119" t="str">
        <f t="shared" si="1715"/>
        <v/>
      </c>
      <c r="AG11119" t="str">
        <f>IF((S11119&lt;&gt;"tühi")*(AC11119&lt;&gt;""),AC11119,"")</f>
        <v/>
      </c>
      <c r="AH11119" t="str">
        <f t="shared" si="1712"/>
        <v/>
      </c>
      <c r="AI11119">
        <v>0.14499999999999999</v>
      </c>
      <c r="AJ11119" t="str">
        <f t="shared" si="1718"/>
        <v/>
      </c>
      <c r="AK11119" t="str">
        <f t="shared" si="1713"/>
        <v/>
      </c>
      <c r="AL11119" t="str">
        <f t="shared" si="1719"/>
        <v/>
      </c>
    </row>
    <row r="11120" spans="1:39" x14ac:dyDescent="0.2">
      <c r="A11120" t="s">
        <v>18581</v>
      </c>
      <c r="B11120" t="s">
        <v>62</v>
      </c>
      <c r="C11120" t="s">
        <v>18582</v>
      </c>
      <c r="D11120" s="1">
        <v>37999</v>
      </c>
      <c r="E11120" s="1">
        <v>43456</v>
      </c>
      <c r="F11120" t="s">
        <v>39</v>
      </c>
      <c r="I11120">
        <v>100</v>
      </c>
      <c r="J11120">
        <v>0</v>
      </c>
      <c r="K11120">
        <v>0</v>
      </c>
      <c r="L11120">
        <v>119</v>
      </c>
      <c r="M11120">
        <v>119</v>
      </c>
      <c r="N11120" t="s">
        <v>20</v>
      </c>
      <c r="O11120" t="s">
        <v>18583</v>
      </c>
      <c r="P11120" t="s">
        <v>28</v>
      </c>
      <c r="Q11120" t="s">
        <v>34233</v>
      </c>
      <c r="R11120" t="s">
        <v>34233</v>
      </c>
      <c r="S11120" t="s">
        <v>33942</v>
      </c>
      <c r="T11120" t="s">
        <v>34233</v>
      </c>
      <c r="V11120" t="s">
        <v>33715</v>
      </c>
      <c r="AD11120" t="str">
        <f t="shared" si="1714"/>
        <v/>
      </c>
      <c r="AE11120" t="str">
        <f t="shared" si="1717"/>
        <v/>
      </c>
      <c r="AF11120" t="str">
        <f t="shared" si="1715"/>
        <v/>
      </c>
      <c r="AG11120" t="str">
        <f>IF((S11120&lt;&gt;"tühi")*(AC11120&lt;&gt;""),AC11120,"")</f>
        <v/>
      </c>
      <c r="AH11120" t="str">
        <f t="shared" si="1712"/>
        <v/>
      </c>
      <c r="AI11120">
        <v>0.14499999999999999</v>
      </c>
      <c r="AJ11120" t="str">
        <f t="shared" si="1718"/>
        <v/>
      </c>
      <c r="AK11120" t="str">
        <f t="shared" si="1713"/>
        <v/>
      </c>
      <c r="AL11120" t="str">
        <f t="shared" si="1719"/>
        <v/>
      </c>
    </row>
    <row r="11121" spans="1:39" x14ac:dyDescent="0.2">
      <c r="A11121" t="s">
        <v>628</v>
      </c>
      <c r="B11121" t="s">
        <v>62</v>
      </c>
      <c r="C11121" t="s">
        <v>629</v>
      </c>
      <c r="D11121" s="1">
        <v>34928</v>
      </c>
      <c r="E11121" s="1">
        <v>44546</v>
      </c>
      <c r="F11121" t="s">
        <v>39</v>
      </c>
      <c r="I11121">
        <v>100</v>
      </c>
      <c r="J11121">
        <v>0</v>
      </c>
      <c r="K11121">
        <v>0</v>
      </c>
      <c r="L11121">
        <v>60100</v>
      </c>
      <c r="M11121">
        <v>60127</v>
      </c>
      <c r="N11121" t="s">
        <v>401</v>
      </c>
      <c r="O11121" t="s">
        <v>630</v>
      </c>
      <c r="P11121" t="s">
        <v>28</v>
      </c>
      <c r="Q11121" t="s">
        <v>34233</v>
      </c>
      <c r="R11121" t="s">
        <v>34233</v>
      </c>
      <c r="S11121" t="s">
        <v>33942</v>
      </c>
      <c r="T11121" t="s">
        <v>34233</v>
      </c>
      <c r="AD11121" t="str">
        <f t="shared" si="1714"/>
        <v/>
      </c>
      <c r="AE11121" t="str">
        <f t="shared" si="1717"/>
        <v/>
      </c>
      <c r="AF11121" t="str">
        <f t="shared" si="1715"/>
        <v/>
      </c>
      <c r="AG11121" t="str">
        <f>IF((S11121&lt;&gt;"tühi")*(AC11121&lt;&gt;""),AC11121,"")</f>
        <v/>
      </c>
      <c r="AH11121" t="str">
        <f t="shared" si="1712"/>
        <v/>
      </c>
      <c r="AI11121">
        <v>0.14499999999999999</v>
      </c>
      <c r="AJ11121" t="str">
        <f t="shared" si="1718"/>
        <v/>
      </c>
      <c r="AK11121" t="str">
        <f t="shared" si="1713"/>
        <v/>
      </c>
      <c r="AL11121" t="str">
        <f t="shared" si="1719"/>
        <v/>
      </c>
    </row>
    <row r="11122" spans="1:39" x14ac:dyDescent="0.2">
      <c r="A11122" t="s">
        <v>13393</v>
      </c>
      <c r="B11122" t="s">
        <v>62</v>
      </c>
      <c r="C11122" t="s">
        <v>13394</v>
      </c>
      <c r="D11122" s="1">
        <v>36956</v>
      </c>
      <c r="E11122" s="1">
        <v>43949</v>
      </c>
      <c r="F11122" t="s">
        <v>39</v>
      </c>
      <c r="I11122">
        <v>100</v>
      </c>
      <c r="J11122">
        <v>0</v>
      </c>
      <c r="K11122">
        <v>0</v>
      </c>
      <c r="L11122">
        <v>26864</v>
      </c>
      <c r="M11122">
        <v>26864</v>
      </c>
      <c r="N11122" t="s">
        <v>20</v>
      </c>
      <c r="O11122" t="s">
        <v>13395</v>
      </c>
      <c r="P11122" t="s">
        <v>2356</v>
      </c>
      <c r="Q11122" t="s">
        <v>34233</v>
      </c>
      <c r="R11122" t="s">
        <v>34233</v>
      </c>
      <c r="S11122" t="s">
        <v>33942</v>
      </c>
      <c r="T11122" t="s">
        <v>34233</v>
      </c>
      <c r="AD11122" t="str">
        <f t="shared" si="1714"/>
        <v/>
      </c>
      <c r="AE11122" t="str">
        <f t="shared" si="1717"/>
        <v/>
      </c>
      <c r="AF11122" t="str">
        <f t="shared" si="1715"/>
        <v/>
      </c>
      <c r="AG11122" t="str">
        <f>IF((S11122&lt;&gt;"tühi")*(AC11122&lt;&gt;""),AC11122,"")</f>
        <v/>
      </c>
      <c r="AH11122" t="str">
        <f t="shared" si="1712"/>
        <v/>
      </c>
      <c r="AI11122">
        <v>0.14499999999999999</v>
      </c>
      <c r="AJ11122" t="str">
        <f t="shared" si="1718"/>
        <v/>
      </c>
      <c r="AK11122" t="str">
        <f t="shared" si="1713"/>
        <v/>
      </c>
      <c r="AL11122" t="str">
        <f t="shared" si="1719"/>
        <v/>
      </c>
    </row>
    <row r="11123" spans="1:39" x14ac:dyDescent="0.2">
      <c r="A11123" t="s">
        <v>17770</v>
      </c>
      <c r="B11123" t="s">
        <v>62</v>
      </c>
      <c r="C11123" t="s">
        <v>17771</v>
      </c>
      <c r="D11123" s="1">
        <v>37860</v>
      </c>
      <c r="E11123" s="1">
        <v>44546</v>
      </c>
      <c r="F11123" t="s">
        <v>39</v>
      </c>
      <c r="G11123" t="s">
        <v>19</v>
      </c>
      <c r="I11123">
        <v>90</v>
      </c>
      <c r="J11123">
        <v>10</v>
      </c>
      <c r="K11123">
        <v>0</v>
      </c>
      <c r="L11123">
        <v>19232</v>
      </c>
      <c r="M11123">
        <v>19232</v>
      </c>
      <c r="N11123" t="s">
        <v>20</v>
      </c>
      <c r="O11123" t="s">
        <v>17772</v>
      </c>
      <c r="P11123" t="s">
        <v>28</v>
      </c>
      <c r="Q11123" t="s">
        <v>34239</v>
      </c>
      <c r="R11123" t="s">
        <v>34275</v>
      </c>
      <c r="S11123" t="s">
        <v>33804</v>
      </c>
      <c r="T11123" t="s">
        <v>34349</v>
      </c>
      <c r="AD11123" t="str">
        <f t="shared" si="1714"/>
        <v/>
      </c>
      <c r="AE11123" t="str">
        <f t="shared" si="1717"/>
        <v/>
      </c>
      <c r="AF11123" t="str">
        <f t="shared" si="1715"/>
        <v/>
      </c>
      <c r="AG11123" s="17">
        <v>1</v>
      </c>
      <c r="AH11123">
        <f t="shared" si="1712"/>
        <v>2.8</v>
      </c>
      <c r="AI11123">
        <v>0.14499999999999999</v>
      </c>
      <c r="AJ11123">
        <f t="shared" si="1718"/>
        <v>0.40599999999999997</v>
      </c>
      <c r="AK11123" t="str">
        <f t="shared" si="1713"/>
        <v/>
      </c>
      <c r="AL11123" t="str">
        <f t="shared" si="1719"/>
        <v/>
      </c>
    </row>
    <row r="11124" spans="1:39" x14ac:dyDescent="0.2">
      <c r="A11124" t="s">
        <v>23495</v>
      </c>
      <c r="B11124" t="s">
        <v>62</v>
      </c>
      <c r="C11124" t="s">
        <v>23496</v>
      </c>
      <c r="D11124" s="1">
        <v>39034</v>
      </c>
      <c r="E11124" s="1">
        <v>43951</v>
      </c>
      <c r="F11124" t="s">
        <v>39</v>
      </c>
      <c r="I11124">
        <v>100</v>
      </c>
      <c r="J11124">
        <v>0</v>
      </c>
      <c r="K11124">
        <v>0</v>
      </c>
      <c r="L11124">
        <v>16111</v>
      </c>
      <c r="M11124">
        <v>16111</v>
      </c>
      <c r="N11124" t="s">
        <v>20</v>
      </c>
      <c r="O11124" t="s">
        <v>23497</v>
      </c>
      <c r="P11124" t="s">
        <v>28</v>
      </c>
      <c r="Q11124" t="s">
        <v>34233</v>
      </c>
      <c r="R11124" t="s">
        <v>34233</v>
      </c>
      <c r="S11124" t="s">
        <v>33807</v>
      </c>
      <c r="T11124" t="s">
        <v>34349</v>
      </c>
      <c r="AD11124" t="str">
        <f t="shared" si="1714"/>
        <v/>
      </c>
      <c r="AE11124" t="str">
        <f t="shared" si="1717"/>
        <v/>
      </c>
      <c r="AF11124" t="str">
        <f t="shared" si="1715"/>
        <v/>
      </c>
      <c r="AG11124" s="17">
        <v>1</v>
      </c>
      <c r="AH11124">
        <f t="shared" si="1712"/>
        <v>2.8</v>
      </c>
      <c r="AI11124">
        <v>0.14499999999999999</v>
      </c>
      <c r="AJ11124">
        <f t="shared" si="1718"/>
        <v>0.40599999999999997</v>
      </c>
      <c r="AK11124" t="str">
        <f t="shared" si="1713"/>
        <v/>
      </c>
      <c r="AL11124" t="str">
        <f t="shared" si="1719"/>
        <v/>
      </c>
    </row>
    <row r="11125" spans="1:39" x14ac:dyDescent="0.2">
      <c r="A11125" t="s">
        <v>31492</v>
      </c>
      <c r="B11125" t="s">
        <v>62</v>
      </c>
      <c r="C11125" t="s">
        <v>31493</v>
      </c>
      <c r="D11125" s="1">
        <v>44196</v>
      </c>
      <c r="E11125" s="1">
        <v>44196</v>
      </c>
      <c r="F11125" t="s">
        <v>26</v>
      </c>
      <c r="I11125">
        <v>100</v>
      </c>
      <c r="J11125">
        <v>0</v>
      </c>
      <c r="K11125">
        <v>0</v>
      </c>
      <c r="L11125">
        <v>431</v>
      </c>
      <c r="M11125">
        <v>431</v>
      </c>
      <c r="N11125" t="s">
        <v>20</v>
      </c>
      <c r="O11125" t="s">
        <v>31494</v>
      </c>
      <c r="P11125" t="s">
        <v>44</v>
      </c>
      <c r="Q11125" t="s">
        <v>34233</v>
      </c>
      <c r="R11125" t="s">
        <v>34233</v>
      </c>
      <c r="S11125" t="s">
        <v>34233</v>
      </c>
      <c r="T11125" t="s">
        <v>34233</v>
      </c>
      <c r="AD11125" t="str">
        <f t="shared" si="1714"/>
        <v/>
      </c>
      <c r="AE11125" t="str">
        <f t="shared" si="1717"/>
        <v/>
      </c>
      <c r="AF11125" t="str">
        <f t="shared" si="1715"/>
        <v/>
      </c>
      <c r="AG11125" t="str">
        <f>IF((S11125&lt;&gt;"tühi")*(AC11125&lt;&gt;""),AC11125,"")</f>
        <v/>
      </c>
      <c r="AH11125" t="str">
        <f t="shared" si="1712"/>
        <v/>
      </c>
      <c r="AI11125">
        <v>0.14499999999999999</v>
      </c>
      <c r="AJ11125" t="str">
        <f t="shared" si="1718"/>
        <v/>
      </c>
      <c r="AK11125" t="str">
        <f t="shared" si="1713"/>
        <v/>
      </c>
      <c r="AL11125" t="str">
        <f t="shared" si="1719"/>
        <v/>
      </c>
    </row>
    <row r="11126" spans="1:39" x14ac:dyDescent="0.2">
      <c r="A11126" t="s">
        <v>61</v>
      </c>
      <c r="B11126" t="s">
        <v>62</v>
      </c>
      <c r="C11126" t="s">
        <v>59</v>
      </c>
      <c r="D11126" s="1">
        <v>34474</v>
      </c>
      <c r="E11126" s="1">
        <v>43456</v>
      </c>
      <c r="F11126" t="s">
        <v>39</v>
      </c>
      <c r="I11126">
        <v>100</v>
      </c>
      <c r="J11126">
        <v>0</v>
      </c>
      <c r="K11126">
        <v>0</v>
      </c>
      <c r="L11126">
        <v>10858</v>
      </c>
      <c r="M11126">
        <v>10858</v>
      </c>
      <c r="N11126" t="s">
        <v>20</v>
      </c>
      <c r="O11126" t="s">
        <v>63</v>
      </c>
      <c r="P11126" t="s">
        <v>28</v>
      </c>
      <c r="Q11126" t="s">
        <v>34233</v>
      </c>
      <c r="R11126" t="s">
        <v>34233</v>
      </c>
      <c r="S11126" t="s">
        <v>33942</v>
      </c>
      <c r="T11126" t="s">
        <v>34233</v>
      </c>
      <c r="AD11126" t="str">
        <f t="shared" si="1714"/>
        <v/>
      </c>
      <c r="AE11126" t="str">
        <f t="shared" si="1717"/>
        <v/>
      </c>
      <c r="AF11126" t="str">
        <f t="shared" si="1715"/>
        <v/>
      </c>
      <c r="AG11126" t="str">
        <f>IF((S11126&lt;&gt;"tühi")*(AC11126&lt;&gt;""),AC11126,"")</f>
        <v/>
      </c>
      <c r="AH11126" t="str">
        <f t="shared" si="1712"/>
        <v/>
      </c>
      <c r="AI11126">
        <v>0.14499999999999999</v>
      </c>
      <c r="AJ11126" t="str">
        <f t="shared" si="1718"/>
        <v/>
      </c>
      <c r="AK11126" t="str">
        <f t="shared" si="1713"/>
        <v/>
      </c>
      <c r="AL11126" t="str">
        <f t="shared" si="1719"/>
        <v/>
      </c>
    </row>
    <row r="11127" spans="1:39" x14ac:dyDescent="0.2">
      <c r="A11127" t="s">
        <v>28976</v>
      </c>
      <c r="B11127" t="s">
        <v>62</v>
      </c>
      <c r="C11127" t="s">
        <v>28977</v>
      </c>
      <c r="D11127" s="1">
        <v>42997</v>
      </c>
      <c r="E11127" s="1">
        <v>44546</v>
      </c>
      <c r="F11127" t="s">
        <v>39</v>
      </c>
      <c r="I11127">
        <v>100</v>
      </c>
      <c r="J11127">
        <v>0</v>
      </c>
      <c r="K11127">
        <v>0</v>
      </c>
      <c r="L11127">
        <v>146600</v>
      </c>
      <c r="M11127">
        <v>146562</v>
      </c>
      <c r="N11127" t="s">
        <v>401</v>
      </c>
      <c r="O11127" t="s">
        <v>18354</v>
      </c>
      <c r="P11127" t="s">
        <v>28</v>
      </c>
      <c r="Q11127" t="s">
        <v>34233</v>
      </c>
      <c r="R11127" t="s">
        <v>34233</v>
      </c>
      <c r="S11127" t="s">
        <v>33942</v>
      </c>
      <c r="T11127" t="s">
        <v>34233</v>
      </c>
      <c r="V11127" t="s">
        <v>33716</v>
      </c>
      <c r="AD11127" t="str">
        <f t="shared" si="1714"/>
        <v/>
      </c>
      <c r="AE11127" t="str">
        <f t="shared" si="1717"/>
        <v/>
      </c>
      <c r="AF11127" t="str">
        <f t="shared" si="1715"/>
        <v/>
      </c>
      <c r="AG11127" t="str">
        <f>IF((S11127&lt;&gt;"tühi")*(AC11127&lt;&gt;""),AC11127,"")</f>
        <v/>
      </c>
      <c r="AH11127" t="str">
        <f t="shared" si="1712"/>
        <v/>
      </c>
      <c r="AI11127">
        <v>0.14499999999999999</v>
      </c>
      <c r="AJ11127" t="str">
        <f t="shared" si="1718"/>
        <v/>
      </c>
      <c r="AK11127" t="str">
        <f t="shared" si="1713"/>
        <v/>
      </c>
      <c r="AL11127" t="str">
        <f t="shared" si="1719"/>
        <v/>
      </c>
    </row>
    <row r="11128" spans="1:39" x14ac:dyDescent="0.2">
      <c r="A11128" t="s">
        <v>18355</v>
      </c>
      <c r="B11128" t="s">
        <v>62</v>
      </c>
      <c r="C11128" t="s">
        <v>18356</v>
      </c>
      <c r="D11128" s="1">
        <v>42997</v>
      </c>
      <c r="E11128" s="1">
        <v>43456</v>
      </c>
      <c r="F11128" t="s">
        <v>39</v>
      </c>
      <c r="I11128">
        <v>100</v>
      </c>
      <c r="J11128">
        <v>0</v>
      </c>
      <c r="K11128">
        <v>0</v>
      </c>
      <c r="L11128">
        <v>16179</v>
      </c>
      <c r="M11128">
        <v>16179</v>
      </c>
      <c r="N11128" t="s">
        <v>20</v>
      </c>
      <c r="O11128" t="s">
        <v>18354</v>
      </c>
      <c r="P11128" t="s">
        <v>28</v>
      </c>
      <c r="Q11128" t="s">
        <v>34233</v>
      </c>
      <c r="R11128" t="s">
        <v>34233</v>
      </c>
      <c r="S11128" t="s">
        <v>33942</v>
      </c>
      <c r="T11128" t="s">
        <v>34233</v>
      </c>
      <c r="V11128" t="s">
        <v>33716</v>
      </c>
      <c r="AD11128" t="str">
        <f t="shared" si="1714"/>
        <v/>
      </c>
      <c r="AE11128" t="str">
        <f t="shared" si="1717"/>
        <v/>
      </c>
      <c r="AF11128" t="str">
        <f t="shared" si="1715"/>
        <v/>
      </c>
      <c r="AG11128" t="str">
        <f>IF((S11128&lt;&gt;"tühi")*(AC11128&lt;&gt;""),AC11128,"")</f>
        <v/>
      </c>
      <c r="AH11128" t="str">
        <f t="shared" si="1712"/>
        <v/>
      </c>
      <c r="AI11128">
        <v>0.14499999999999999</v>
      </c>
      <c r="AJ11128" t="str">
        <f t="shared" si="1718"/>
        <v/>
      </c>
      <c r="AK11128" t="str">
        <f t="shared" si="1713"/>
        <v/>
      </c>
      <c r="AL11128" t="str">
        <f t="shared" si="1719"/>
        <v/>
      </c>
    </row>
    <row r="11129" spans="1:39" x14ac:dyDescent="0.2">
      <c r="A11129" t="s">
        <v>28710</v>
      </c>
      <c r="B11129" t="s">
        <v>62</v>
      </c>
      <c r="C11129" t="s">
        <v>28711</v>
      </c>
      <c r="D11129" s="1">
        <v>42780</v>
      </c>
      <c r="E11129" s="1">
        <v>44546</v>
      </c>
      <c r="F11129" t="s">
        <v>26</v>
      </c>
      <c r="I11129">
        <v>100</v>
      </c>
      <c r="J11129">
        <v>0</v>
      </c>
      <c r="K11129">
        <v>0</v>
      </c>
      <c r="L11129">
        <v>1361</v>
      </c>
      <c r="M11129">
        <v>1361</v>
      </c>
      <c r="N11129" t="s">
        <v>20</v>
      </c>
      <c r="O11129" t="s">
        <v>28712</v>
      </c>
      <c r="P11129" t="s">
        <v>44</v>
      </c>
      <c r="Q11129" t="s">
        <v>34233</v>
      </c>
      <c r="R11129" t="s">
        <v>34233</v>
      </c>
      <c r="S11129" t="s">
        <v>34233</v>
      </c>
      <c r="T11129" t="s">
        <v>34233</v>
      </c>
      <c r="V11129" t="s">
        <v>33719</v>
      </c>
      <c r="AD11129" t="str">
        <f t="shared" si="1714"/>
        <v/>
      </c>
      <c r="AE11129" t="str">
        <f t="shared" si="1717"/>
        <v/>
      </c>
      <c r="AF11129" t="str">
        <f t="shared" si="1715"/>
        <v/>
      </c>
      <c r="AG11129" t="str">
        <f>IF((S11129&lt;&gt;"tühi")*(AC11129&lt;&gt;""),AC11129,"")</f>
        <v/>
      </c>
      <c r="AH11129" t="str">
        <f t="shared" si="1712"/>
        <v/>
      </c>
      <c r="AI11129">
        <v>0.14499999999999999</v>
      </c>
      <c r="AJ11129" t="str">
        <f t="shared" si="1718"/>
        <v/>
      </c>
      <c r="AK11129" t="str">
        <f t="shared" si="1713"/>
        <v/>
      </c>
      <c r="AL11129" t="str">
        <f t="shared" si="1719"/>
        <v/>
      </c>
    </row>
    <row r="11130" spans="1:39" x14ac:dyDescent="0.2">
      <c r="A11130" t="s">
        <v>6870</v>
      </c>
      <c r="B11130" t="s">
        <v>62</v>
      </c>
      <c r="C11130" t="s">
        <v>6871</v>
      </c>
      <c r="D11130" s="1">
        <v>36146</v>
      </c>
      <c r="E11130" s="1">
        <v>44546</v>
      </c>
      <c r="F11130" t="s">
        <v>19</v>
      </c>
      <c r="I11130">
        <v>100</v>
      </c>
      <c r="J11130">
        <v>0</v>
      </c>
      <c r="K11130">
        <v>0</v>
      </c>
      <c r="L11130">
        <v>945</v>
      </c>
      <c r="M11130">
        <v>945</v>
      </c>
      <c r="N11130" t="s">
        <v>20</v>
      </c>
      <c r="O11130" t="s">
        <v>6872</v>
      </c>
      <c r="P11130" t="s">
        <v>28</v>
      </c>
      <c r="Q11130" t="s">
        <v>34233</v>
      </c>
      <c r="R11130" t="s">
        <v>34233</v>
      </c>
      <c r="S11130" t="s">
        <v>32628</v>
      </c>
      <c r="T11130" t="s">
        <v>34354</v>
      </c>
      <c r="AD11130" t="str">
        <f t="shared" si="1714"/>
        <v/>
      </c>
      <c r="AE11130" t="str">
        <f t="shared" si="1717"/>
        <v/>
      </c>
      <c r="AF11130" t="str">
        <f t="shared" si="1715"/>
        <v/>
      </c>
      <c r="AG11130" s="17">
        <v>1</v>
      </c>
      <c r="AH11130">
        <f t="shared" si="1712"/>
        <v>2.8</v>
      </c>
      <c r="AI11130">
        <v>0.14499999999999999</v>
      </c>
      <c r="AJ11130">
        <f t="shared" si="1718"/>
        <v>0.40599999999999997</v>
      </c>
      <c r="AK11130" t="str">
        <f t="shared" si="1713"/>
        <v/>
      </c>
      <c r="AL11130" t="str">
        <f t="shared" si="1719"/>
        <v/>
      </c>
    </row>
    <row r="11131" spans="1:39" x14ac:dyDescent="0.2">
      <c r="A11131" t="s">
        <v>937</v>
      </c>
      <c r="B11131" t="s">
        <v>62</v>
      </c>
      <c r="C11131" t="s">
        <v>938</v>
      </c>
      <c r="D11131" s="1">
        <v>35153</v>
      </c>
      <c r="E11131" s="1">
        <v>43456</v>
      </c>
      <c r="F11131" t="s">
        <v>19</v>
      </c>
      <c r="I11131">
        <v>100</v>
      </c>
      <c r="J11131">
        <v>0</v>
      </c>
      <c r="K11131">
        <v>0</v>
      </c>
      <c r="L11131">
        <v>1015</v>
      </c>
      <c r="M11131">
        <v>1015</v>
      </c>
      <c r="N11131" t="s">
        <v>20</v>
      </c>
      <c r="O11131" t="s">
        <v>939</v>
      </c>
      <c r="P11131" t="s">
        <v>28</v>
      </c>
      <c r="Q11131" t="s">
        <v>34233</v>
      </c>
      <c r="R11131" t="s">
        <v>34233</v>
      </c>
      <c r="S11131" t="s">
        <v>32628</v>
      </c>
      <c r="T11131" t="s">
        <v>34349</v>
      </c>
      <c r="AD11131" t="str">
        <f t="shared" si="1714"/>
        <v/>
      </c>
      <c r="AE11131" t="str">
        <f t="shared" si="1717"/>
        <v/>
      </c>
      <c r="AF11131" t="str">
        <f t="shared" si="1715"/>
        <v/>
      </c>
      <c r="AG11131" s="17">
        <v>1</v>
      </c>
      <c r="AH11131">
        <f t="shared" si="1712"/>
        <v>2.8</v>
      </c>
      <c r="AI11131">
        <v>0.14499999999999999</v>
      </c>
      <c r="AJ11131">
        <f t="shared" si="1718"/>
        <v>0.40599999999999997</v>
      </c>
      <c r="AK11131" t="str">
        <f t="shared" si="1713"/>
        <v/>
      </c>
      <c r="AL11131" t="str">
        <f t="shared" si="1719"/>
        <v/>
      </c>
    </row>
    <row r="11132" spans="1:39" x14ac:dyDescent="0.2">
      <c r="A11132" t="s">
        <v>10801</v>
      </c>
      <c r="B11132" t="s">
        <v>62</v>
      </c>
      <c r="C11132" t="s">
        <v>10802</v>
      </c>
      <c r="D11132" s="1">
        <v>36488</v>
      </c>
      <c r="E11132" s="1">
        <v>43456</v>
      </c>
      <c r="F11132" t="s">
        <v>19</v>
      </c>
      <c r="I11132">
        <v>100</v>
      </c>
      <c r="J11132">
        <v>0</v>
      </c>
      <c r="K11132">
        <v>0</v>
      </c>
      <c r="L11132">
        <v>897</v>
      </c>
      <c r="M11132">
        <v>897</v>
      </c>
      <c r="N11132" t="s">
        <v>20</v>
      </c>
      <c r="O11132" t="s">
        <v>10803</v>
      </c>
      <c r="P11132" t="s">
        <v>28</v>
      </c>
      <c r="Q11132" t="s">
        <v>34233</v>
      </c>
      <c r="R11132" t="s">
        <v>34233</v>
      </c>
      <c r="S11132" t="s">
        <v>32628</v>
      </c>
      <c r="T11132" t="s">
        <v>34349</v>
      </c>
      <c r="AD11132" t="str">
        <f t="shared" si="1714"/>
        <v/>
      </c>
      <c r="AE11132" t="str">
        <f t="shared" si="1717"/>
        <v/>
      </c>
      <c r="AF11132" t="str">
        <f t="shared" si="1715"/>
        <v/>
      </c>
      <c r="AG11132" s="17">
        <v>1</v>
      </c>
      <c r="AH11132">
        <f t="shared" si="1712"/>
        <v>2.8</v>
      </c>
      <c r="AI11132">
        <v>0.14499999999999999</v>
      </c>
      <c r="AJ11132">
        <f t="shared" si="1718"/>
        <v>0.40599999999999997</v>
      </c>
      <c r="AK11132" t="str">
        <f t="shared" si="1713"/>
        <v/>
      </c>
      <c r="AL11132" t="str">
        <f t="shared" si="1719"/>
        <v/>
      </c>
    </row>
    <row r="11133" spans="1:39" x14ac:dyDescent="0.2">
      <c r="A11133" t="s">
        <v>30413</v>
      </c>
      <c r="B11133" t="s">
        <v>62</v>
      </c>
      <c r="C11133" t="s">
        <v>30414</v>
      </c>
      <c r="D11133" s="1">
        <v>43859</v>
      </c>
      <c r="E11133" s="1">
        <v>44546</v>
      </c>
      <c r="F11133" t="s">
        <v>889</v>
      </c>
      <c r="G11133" t="s">
        <v>26</v>
      </c>
      <c r="I11133">
        <v>65</v>
      </c>
      <c r="J11133">
        <v>35</v>
      </c>
      <c r="K11133">
        <v>0</v>
      </c>
      <c r="L11133">
        <v>7399</v>
      </c>
      <c r="M11133">
        <v>7399</v>
      </c>
      <c r="N11133" t="s">
        <v>20</v>
      </c>
      <c r="O11133" t="s">
        <v>30415</v>
      </c>
      <c r="P11133" t="s">
        <v>44</v>
      </c>
      <c r="Q11133" t="s">
        <v>34233</v>
      </c>
      <c r="R11133" t="s">
        <v>34233</v>
      </c>
      <c r="S11133" t="s">
        <v>33942</v>
      </c>
      <c r="T11133" t="s">
        <v>34233</v>
      </c>
      <c r="AD11133" t="str">
        <f t="shared" si="1714"/>
        <v/>
      </c>
      <c r="AE11133" t="str">
        <f t="shared" si="1717"/>
        <v/>
      </c>
      <c r="AF11133" t="str">
        <f t="shared" si="1715"/>
        <v/>
      </c>
      <c r="AG11133" t="str">
        <f t="shared" ref="AG11133:AG11138" si="1720">IF((S11133&lt;&gt;"tühi")*(AC11133&lt;&gt;""),AC11133,"")</f>
        <v/>
      </c>
      <c r="AH11133" t="str">
        <f t="shared" si="1712"/>
        <v/>
      </c>
      <c r="AI11133">
        <v>0.14499999999999999</v>
      </c>
      <c r="AJ11133" t="str">
        <f t="shared" si="1718"/>
        <v/>
      </c>
      <c r="AK11133" t="str">
        <f t="shared" si="1713"/>
        <v/>
      </c>
      <c r="AL11133" t="str">
        <f t="shared" si="1719"/>
        <v/>
      </c>
    </row>
    <row r="11134" spans="1:39" x14ac:dyDescent="0.2">
      <c r="A11134" t="s">
        <v>18352</v>
      </c>
      <c r="B11134" t="s">
        <v>62</v>
      </c>
      <c r="C11134" t="s">
        <v>18353</v>
      </c>
      <c r="D11134" s="1">
        <v>42997</v>
      </c>
      <c r="E11134" s="1">
        <v>43456</v>
      </c>
      <c r="F11134" t="s">
        <v>19</v>
      </c>
      <c r="I11134">
        <v>100</v>
      </c>
      <c r="J11134">
        <v>0</v>
      </c>
      <c r="K11134">
        <v>0</v>
      </c>
      <c r="L11134">
        <v>7814</v>
      </c>
      <c r="M11134">
        <v>7814</v>
      </c>
      <c r="N11134" t="s">
        <v>20</v>
      </c>
      <c r="O11134" t="s">
        <v>18354</v>
      </c>
      <c r="P11134" t="s">
        <v>28</v>
      </c>
      <c r="Q11134" t="s">
        <v>34233</v>
      </c>
      <c r="R11134" t="s">
        <v>34233</v>
      </c>
      <c r="S11134" t="s">
        <v>33942</v>
      </c>
      <c r="T11134" t="s">
        <v>34233</v>
      </c>
      <c r="V11134" t="s">
        <v>33716</v>
      </c>
      <c r="AD11134" t="str">
        <f t="shared" si="1714"/>
        <v/>
      </c>
      <c r="AE11134" s="16">
        <v>1</v>
      </c>
      <c r="AF11134" t="str">
        <f t="shared" si="1715"/>
        <v/>
      </c>
      <c r="AG11134" t="str">
        <f t="shared" si="1720"/>
        <v/>
      </c>
      <c r="AH11134" t="str">
        <f t="shared" si="1712"/>
        <v/>
      </c>
      <c r="AI11134">
        <v>0.14499999999999999</v>
      </c>
      <c r="AJ11134" t="str">
        <f t="shared" si="1718"/>
        <v/>
      </c>
      <c r="AK11134">
        <f t="shared" si="1713"/>
        <v>2.8</v>
      </c>
      <c r="AL11134">
        <f t="shared" si="1719"/>
        <v>0.40599999999999997</v>
      </c>
      <c r="AM11134" t="s">
        <v>34154</v>
      </c>
    </row>
    <row r="11135" spans="1:39" x14ac:dyDescent="0.2">
      <c r="A11135" t="s">
        <v>28974</v>
      </c>
      <c r="B11135" t="s">
        <v>62</v>
      </c>
      <c r="C11135" t="s">
        <v>28975</v>
      </c>
      <c r="D11135" s="1">
        <v>42997</v>
      </c>
      <c r="E11135" s="1">
        <v>43456</v>
      </c>
      <c r="F11135" t="s">
        <v>39</v>
      </c>
      <c r="I11135">
        <v>100</v>
      </c>
      <c r="J11135">
        <v>0</v>
      </c>
      <c r="K11135">
        <v>0</v>
      </c>
      <c r="L11135">
        <v>31564</v>
      </c>
      <c r="M11135">
        <v>31564</v>
      </c>
      <c r="N11135" t="s">
        <v>20</v>
      </c>
      <c r="O11135" t="s">
        <v>18354</v>
      </c>
      <c r="P11135" t="s">
        <v>28</v>
      </c>
      <c r="Q11135" t="s">
        <v>34233</v>
      </c>
      <c r="R11135" t="s">
        <v>34233</v>
      </c>
      <c r="S11135" t="s">
        <v>33942</v>
      </c>
      <c r="T11135" t="s">
        <v>34233</v>
      </c>
      <c r="V11135" t="s">
        <v>33716</v>
      </c>
      <c r="AD11135" t="str">
        <f t="shared" si="1714"/>
        <v/>
      </c>
      <c r="AE11135" t="str">
        <f t="shared" ref="AE11135:AE11166" si="1721">IF((S11135="tühi")*(AC11135&lt;&gt;""),AC11135,"")</f>
        <v/>
      </c>
      <c r="AF11135" t="str">
        <f t="shared" si="1715"/>
        <v/>
      </c>
      <c r="AG11135" t="str">
        <f t="shared" si="1720"/>
        <v/>
      </c>
      <c r="AH11135" t="str">
        <f t="shared" si="1712"/>
        <v/>
      </c>
      <c r="AI11135">
        <v>0.14499999999999999</v>
      </c>
      <c r="AJ11135" t="str">
        <f t="shared" si="1718"/>
        <v/>
      </c>
      <c r="AK11135" t="str">
        <f t="shared" si="1713"/>
        <v/>
      </c>
      <c r="AL11135" t="str">
        <f t="shared" si="1719"/>
        <v/>
      </c>
    </row>
    <row r="11136" spans="1:39" x14ac:dyDescent="0.2">
      <c r="A11136" t="s">
        <v>9377</v>
      </c>
      <c r="B11136" t="s">
        <v>62</v>
      </c>
      <c r="C11136" t="s">
        <v>38</v>
      </c>
      <c r="D11136" s="1">
        <v>36383</v>
      </c>
      <c r="E11136" s="1">
        <v>44546</v>
      </c>
      <c r="F11136" t="s">
        <v>39</v>
      </c>
      <c r="I11136">
        <v>100</v>
      </c>
      <c r="J11136">
        <v>0</v>
      </c>
      <c r="K11136">
        <v>0</v>
      </c>
      <c r="L11136">
        <v>7275</v>
      </c>
      <c r="M11136">
        <v>7275</v>
      </c>
      <c r="N11136" t="s">
        <v>20</v>
      </c>
      <c r="O11136" t="s">
        <v>9378</v>
      </c>
      <c r="P11136" t="s">
        <v>28</v>
      </c>
      <c r="Q11136" t="s">
        <v>34233</v>
      </c>
      <c r="R11136" t="s">
        <v>34233</v>
      </c>
      <c r="S11136" t="s">
        <v>33942</v>
      </c>
      <c r="T11136" t="s">
        <v>34233</v>
      </c>
      <c r="AD11136" t="str">
        <f t="shared" si="1714"/>
        <v/>
      </c>
      <c r="AE11136" t="str">
        <f t="shared" si="1721"/>
        <v/>
      </c>
      <c r="AF11136" t="str">
        <f t="shared" si="1715"/>
        <v/>
      </c>
      <c r="AG11136" t="str">
        <f t="shared" si="1720"/>
        <v/>
      </c>
      <c r="AH11136" t="str">
        <f t="shared" si="1712"/>
        <v/>
      </c>
      <c r="AI11136">
        <v>0.14499999999999999</v>
      </c>
      <c r="AJ11136" t="str">
        <f t="shared" si="1718"/>
        <v/>
      </c>
      <c r="AK11136" t="str">
        <f t="shared" si="1713"/>
        <v/>
      </c>
      <c r="AL11136" t="str">
        <f t="shared" si="1719"/>
        <v/>
      </c>
    </row>
    <row r="11137" spans="1:39" x14ac:dyDescent="0.2">
      <c r="A11137" t="s">
        <v>31709</v>
      </c>
      <c r="B11137" t="s">
        <v>62</v>
      </c>
      <c r="C11137" t="s">
        <v>31710</v>
      </c>
      <c r="D11137" s="1">
        <v>44057</v>
      </c>
      <c r="E11137" s="1">
        <v>44057</v>
      </c>
      <c r="F11137" t="s">
        <v>19</v>
      </c>
      <c r="I11137">
        <v>100</v>
      </c>
      <c r="J11137">
        <v>0</v>
      </c>
      <c r="K11137">
        <v>0</v>
      </c>
      <c r="L11137">
        <v>1705</v>
      </c>
      <c r="M11137">
        <v>1705</v>
      </c>
      <c r="N11137" t="s">
        <v>20</v>
      </c>
      <c r="O11137" t="s">
        <v>31704</v>
      </c>
      <c r="P11137" t="s">
        <v>28</v>
      </c>
      <c r="Q11137" t="s">
        <v>34239</v>
      </c>
      <c r="R11137" t="s">
        <v>33762</v>
      </c>
      <c r="S11137" t="s">
        <v>33942</v>
      </c>
      <c r="T11137" t="s">
        <v>34233</v>
      </c>
      <c r="U11137" t="s">
        <v>32634</v>
      </c>
      <c r="V11137" t="s">
        <v>33720</v>
      </c>
      <c r="W11137">
        <v>220</v>
      </c>
      <c r="X11137">
        <v>2</v>
      </c>
      <c r="Y11137" t="s">
        <v>32654</v>
      </c>
      <c r="AA11137">
        <v>8.5</v>
      </c>
      <c r="AC11137">
        <v>1</v>
      </c>
      <c r="AD11137" t="str">
        <f t="shared" si="1714"/>
        <v/>
      </c>
      <c r="AE11137">
        <f t="shared" si="1721"/>
        <v>1</v>
      </c>
      <c r="AF11137" t="str">
        <f t="shared" si="1715"/>
        <v/>
      </c>
      <c r="AG11137" t="str">
        <f t="shared" si="1720"/>
        <v/>
      </c>
      <c r="AH11137" t="str">
        <f t="shared" ref="AH11137:AH11200" si="1722">IF(AG11137="","",AG11137*2.8)</f>
        <v/>
      </c>
      <c r="AI11137">
        <v>0.14499999999999999</v>
      </c>
      <c r="AJ11137" t="str">
        <f t="shared" si="1718"/>
        <v/>
      </c>
      <c r="AK11137">
        <f t="shared" ref="AK11137:AK11200" si="1723">IF(AE11137="","",AE11137*2.8)</f>
        <v>2.8</v>
      </c>
      <c r="AL11137">
        <f t="shared" si="1719"/>
        <v>0.40599999999999997</v>
      </c>
    </row>
    <row r="11138" spans="1:39" x14ac:dyDescent="0.2">
      <c r="A11138" t="s">
        <v>19251</v>
      </c>
      <c r="B11138" t="s">
        <v>62</v>
      </c>
      <c r="C11138" t="s">
        <v>19252</v>
      </c>
      <c r="D11138" s="1">
        <v>38154</v>
      </c>
      <c r="E11138" s="1">
        <v>44161</v>
      </c>
      <c r="F11138" t="s">
        <v>19</v>
      </c>
      <c r="I11138">
        <v>100</v>
      </c>
      <c r="J11138">
        <v>0</v>
      </c>
      <c r="K11138">
        <v>0</v>
      </c>
      <c r="L11138">
        <v>3737</v>
      </c>
      <c r="M11138">
        <v>3737</v>
      </c>
      <c r="N11138" t="s">
        <v>20</v>
      </c>
      <c r="O11138" t="s">
        <v>19253</v>
      </c>
      <c r="P11138" t="s">
        <v>28</v>
      </c>
      <c r="Q11138" t="s">
        <v>34233</v>
      </c>
      <c r="R11138" t="s">
        <v>34233</v>
      </c>
      <c r="S11138" t="s">
        <v>33800</v>
      </c>
      <c r="T11138" t="s">
        <v>34366</v>
      </c>
      <c r="U11138" t="s">
        <v>33731</v>
      </c>
      <c r="V11138" t="s">
        <v>32695</v>
      </c>
      <c r="W11138">
        <v>747</v>
      </c>
      <c r="Y11138" t="s">
        <v>32654</v>
      </c>
      <c r="AC11138">
        <v>1</v>
      </c>
      <c r="AD11138" t="str">
        <f t="shared" si="1714"/>
        <v/>
      </c>
      <c r="AE11138" t="str">
        <f t="shared" si="1721"/>
        <v/>
      </c>
      <c r="AF11138" t="str">
        <f t="shared" si="1715"/>
        <v/>
      </c>
      <c r="AG11138">
        <f t="shared" si="1720"/>
        <v>1</v>
      </c>
      <c r="AH11138">
        <f t="shared" si="1722"/>
        <v>2.8</v>
      </c>
      <c r="AI11138">
        <v>0.14499999999999999</v>
      </c>
      <c r="AJ11138">
        <f t="shared" si="1718"/>
        <v>0.40599999999999997</v>
      </c>
      <c r="AK11138" t="str">
        <f t="shared" si="1723"/>
        <v/>
      </c>
      <c r="AL11138" t="str">
        <f t="shared" si="1719"/>
        <v/>
      </c>
      <c r="AM11138" t="s">
        <v>34130</v>
      </c>
    </row>
    <row r="11139" spans="1:39" x14ac:dyDescent="0.2">
      <c r="A11139" t="s">
        <v>10783</v>
      </c>
      <c r="B11139" t="s">
        <v>62</v>
      </c>
      <c r="C11139" t="s">
        <v>10784</v>
      </c>
      <c r="D11139" s="1">
        <v>36448</v>
      </c>
      <c r="E11139" s="1">
        <v>44546</v>
      </c>
      <c r="F11139" t="s">
        <v>19</v>
      </c>
      <c r="I11139">
        <v>100</v>
      </c>
      <c r="J11139">
        <v>0</v>
      </c>
      <c r="K11139">
        <v>0</v>
      </c>
      <c r="L11139">
        <v>8038</v>
      </c>
      <c r="M11139">
        <v>8038</v>
      </c>
      <c r="N11139" t="s">
        <v>20</v>
      </c>
      <c r="O11139" t="s">
        <v>10785</v>
      </c>
      <c r="P11139" t="s">
        <v>28</v>
      </c>
      <c r="Q11139" t="s">
        <v>34233</v>
      </c>
      <c r="R11139" t="s">
        <v>34233</v>
      </c>
      <c r="S11139" t="s">
        <v>33797</v>
      </c>
      <c r="T11139" t="s">
        <v>34349</v>
      </c>
      <c r="AD11139" t="str">
        <f t="shared" ref="AD11139:AD11202" si="1724">IF((S11139="tühi")*(F11139&lt;&gt;"Elamumaa")*(G11139&lt;&gt;"Elamumaa")*(H11139&lt;&gt;"Elamumaa"),IF(Z11139=0,"",Z11139),"")</f>
        <v/>
      </c>
      <c r="AE11139" t="str">
        <f t="shared" si="1721"/>
        <v/>
      </c>
      <c r="AF11139" t="str">
        <f t="shared" ref="AF11139:AF11202" si="1725">IF((S11139&lt;&gt;"tühi")*(F11139&lt;&gt;"Elamumaa")*(G11139&lt;&gt;"Elamumaa")*(H11139&lt;&gt;"Elamumaa"),IF(Z11139=0,"",Z11139),"")</f>
        <v/>
      </c>
      <c r="AG11139" s="17">
        <v>1</v>
      </c>
      <c r="AH11139">
        <f t="shared" si="1722"/>
        <v>2.8</v>
      </c>
      <c r="AI11139">
        <v>0.14499999999999999</v>
      </c>
      <c r="AJ11139">
        <f t="shared" si="1718"/>
        <v>0.40599999999999997</v>
      </c>
      <c r="AK11139" t="str">
        <f t="shared" si="1723"/>
        <v/>
      </c>
      <c r="AL11139" t="str">
        <f t="shared" si="1719"/>
        <v/>
      </c>
    </row>
    <row r="11140" spans="1:39" x14ac:dyDescent="0.2">
      <c r="A11140" t="s">
        <v>32061</v>
      </c>
      <c r="B11140" t="s">
        <v>62</v>
      </c>
      <c r="C11140" t="s">
        <v>32062</v>
      </c>
      <c r="D11140" s="1">
        <v>44180</v>
      </c>
      <c r="E11140" s="1">
        <v>44546</v>
      </c>
      <c r="F11140" t="s">
        <v>26</v>
      </c>
      <c r="I11140">
        <v>100</v>
      </c>
      <c r="J11140">
        <v>0</v>
      </c>
      <c r="K11140">
        <v>0</v>
      </c>
      <c r="L11140">
        <v>3615</v>
      </c>
      <c r="M11140">
        <v>3615</v>
      </c>
      <c r="N11140" t="s">
        <v>20</v>
      </c>
      <c r="O11140" t="s">
        <v>32063</v>
      </c>
      <c r="P11140" t="s">
        <v>44</v>
      </c>
      <c r="Q11140" t="s">
        <v>34233</v>
      </c>
      <c r="R11140" t="s">
        <v>34233</v>
      </c>
      <c r="S11140" t="s">
        <v>34233</v>
      </c>
      <c r="T11140" t="s">
        <v>34233</v>
      </c>
      <c r="AD11140" t="str">
        <f t="shared" si="1724"/>
        <v/>
      </c>
      <c r="AE11140" t="str">
        <f t="shared" si="1721"/>
        <v/>
      </c>
      <c r="AF11140" t="str">
        <f t="shared" si="1725"/>
        <v/>
      </c>
      <c r="AG11140" t="str">
        <f t="shared" ref="AG11140:AG11171" si="1726">IF((S11140&lt;&gt;"tühi")*(AC11140&lt;&gt;""),AC11140,"")</f>
        <v/>
      </c>
      <c r="AH11140" t="str">
        <f t="shared" si="1722"/>
        <v/>
      </c>
      <c r="AI11140">
        <v>0.14499999999999999</v>
      </c>
      <c r="AJ11140" t="str">
        <f t="shared" si="1718"/>
        <v/>
      </c>
      <c r="AK11140" t="str">
        <f t="shared" si="1723"/>
        <v/>
      </c>
      <c r="AL11140" t="str">
        <f t="shared" si="1719"/>
        <v/>
      </c>
    </row>
    <row r="11141" spans="1:39" x14ac:dyDescent="0.2">
      <c r="A11141" t="s">
        <v>31513</v>
      </c>
      <c r="B11141" t="s">
        <v>62</v>
      </c>
      <c r="C11141" t="s">
        <v>31514</v>
      </c>
      <c r="D11141" s="1">
        <v>43979</v>
      </c>
      <c r="E11141" s="1">
        <v>44180</v>
      </c>
      <c r="F11141" t="s">
        <v>26</v>
      </c>
      <c r="I11141">
        <v>100</v>
      </c>
      <c r="J11141">
        <v>0</v>
      </c>
      <c r="K11141">
        <v>0</v>
      </c>
      <c r="L11141">
        <v>65</v>
      </c>
      <c r="M11141">
        <v>65</v>
      </c>
      <c r="N11141" t="s">
        <v>20</v>
      </c>
      <c r="O11141" t="s">
        <v>31515</v>
      </c>
      <c r="P11141" t="s">
        <v>44</v>
      </c>
      <c r="Q11141" t="s">
        <v>34233</v>
      </c>
      <c r="R11141" t="s">
        <v>34233</v>
      </c>
      <c r="S11141" t="s">
        <v>34233</v>
      </c>
      <c r="T11141" t="s">
        <v>34233</v>
      </c>
      <c r="V11141" t="s">
        <v>33719</v>
      </c>
      <c r="AD11141" t="str">
        <f t="shared" si="1724"/>
        <v/>
      </c>
      <c r="AE11141" t="str">
        <f t="shared" si="1721"/>
        <v/>
      </c>
      <c r="AF11141" t="str">
        <f t="shared" si="1725"/>
        <v/>
      </c>
      <c r="AG11141" t="str">
        <f t="shared" si="1726"/>
        <v/>
      </c>
      <c r="AH11141" t="str">
        <f t="shared" si="1722"/>
        <v/>
      </c>
      <c r="AI11141">
        <v>0.14499999999999999</v>
      </c>
      <c r="AJ11141" t="str">
        <f t="shared" si="1718"/>
        <v/>
      </c>
      <c r="AK11141" t="str">
        <f t="shared" si="1723"/>
        <v/>
      </c>
      <c r="AL11141" t="str">
        <f t="shared" si="1719"/>
        <v/>
      </c>
    </row>
    <row r="11142" spans="1:39" x14ac:dyDescent="0.2">
      <c r="A11142" t="s">
        <v>32052</v>
      </c>
      <c r="B11142" t="s">
        <v>62</v>
      </c>
      <c r="C11142" t="s">
        <v>32053</v>
      </c>
      <c r="D11142" s="1">
        <v>44196</v>
      </c>
      <c r="E11142" s="1">
        <v>44546</v>
      </c>
      <c r="F11142" t="s">
        <v>39</v>
      </c>
      <c r="I11142">
        <v>100</v>
      </c>
      <c r="J11142">
        <v>0</v>
      </c>
      <c r="K11142">
        <v>0</v>
      </c>
      <c r="L11142">
        <v>75600</v>
      </c>
      <c r="M11142">
        <v>75625</v>
      </c>
      <c r="N11142" t="s">
        <v>401</v>
      </c>
      <c r="O11142" t="s">
        <v>32054</v>
      </c>
      <c r="P11142" t="s">
        <v>2356</v>
      </c>
      <c r="Q11142" t="s">
        <v>34233</v>
      </c>
      <c r="R11142" t="s">
        <v>34233</v>
      </c>
      <c r="S11142" t="s">
        <v>33942</v>
      </c>
      <c r="T11142" t="s">
        <v>34233</v>
      </c>
      <c r="AD11142" t="str">
        <f t="shared" si="1724"/>
        <v/>
      </c>
      <c r="AE11142" t="str">
        <f t="shared" si="1721"/>
        <v/>
      </c>
      <c r="AF11142" t="str">
        <f t="shared" si="1725"/>
        <v/>
      </c>
      <c r="AG11142" t="str">
        <f t="shared" si="1726"/>
        <v/>
      </c>
      <c r="AH11142" t="str">
        <f t="shared" si="1722"/>
        <v/>
      </c>
      <c r="AI11142">
        <v>0.14499999999999999</v>
      </c>
      <c r="AJ11142" t="str">
        <f t="shared" si="1718"/>
        <v/>
      </c>
      <c r="AK11142" t="str">
        <f t="shared" si="1723"/>
        <v/>
      </c>
      <c r="AL11142" t="str">
        <f t="shared" si="1719"/>
        <v/>
      </c>
    </row>
    <row r="11143" spans="1:39" x14ac:dyDescent="0.2">
      <c r="A11143" t="s">
        <v>28460</v>
      </c>
      <c r="B11143" t="s">
        <v>62</v>
      </c>
      <c r="C11143" t="s">
        <v>28461</v>
      </c>
      <c r="D11143" s="1">
        <v>42635</v>
      </c>
      <c r="E11143" s="1">
        <v>44074</v>
      </c>
      <c r="F11143" t="s">
        <v>889</v>
      </c>
      <c r="I11143">
        <v>100</v>
      </c>
      <c r="J11143">
        <v>0</v>
      </c>
      <c r="K11143">
        <v>0</v>
      </c>
      <c r="L11143">
        <v>4277</v>
      </c>
      <c r="M11143">
        <v>4277</v>
      </c>
      <c r="N11143" t="s">
        <v>20</v>
      </c>
      <c r="O11143" t="s">
        <v>28462</v>
      </c>
      <c r="P11143" t="s">
        <v>44</v>
      </c>
      <c r="Q11143" t="s">
        <v>34233</v>
      </c>
      <c r="R11143" t="s">
        <v>34233</v>
      </c>
      <c r="S11143" t="s">
        <v>33942</v>
      </c>
      <c r="T11143" t="s">
        <v>34233</v>
      </c>
      <c r="AD11143" t="str">
        <f t="shared" si="1724"/>
        <v/>
      </c>
      <c r="AE11143" t="str">
        <f t="shared" si="1721"/>
        <v/>
      </c>
      <c r="AF11143" t="str">
        <f t="shared" si="1725"/>
        <v/>
      </c>
      <c r="AG11143" t="str">
        <f t="shared" si="1726"/>
        <v/>
      </c>
      <c r="AH11143" t="str">
        <f t="shared" si="1722"/>
        <v/>
      </c>
      <c r="AI11143">
        <v>0.14499999999999999</v>
      </c>
      <c r="AJ11143" t="str">
        <f t="shared" si="1718"/>
        <v/>
      </c>
      <c r="AK11143" t="str">
        <f t="shared" si="1723"/>
        <v/>
      </c>
      <c r="AL11143" t="str">
        <f t="shared" si="1719"/>
        <v/>
      </c>
    </row>
    <row r="11144" spans="1:39" x14ac:dyDescent="0.2">
      <c r="A11144" t="s">
        <v>1368</v>
      </c>
      <c r="B11144" t="s">
        <v>62</v>
      </c>
      <c r="C11144" t="s">
        <v>1369</v>
      </c>
      <c r="D11144" s="1">
        <v>35479</v>
      </c>
      <c r="E11144" s="1">
        <v>43456</v>
      </c>
      <c r="F11144" t="s">
        <v>39</v>
      </c>
      <c r="I11144">
        <v>100</v>
      </c>
      <c r="J11144">
        <v>0</v>
      </c>
      <c r="K11144">
        <v>0</v>
      </c>
      <c r="L11144">
        <v>124912</v>
      </c>
      <c r="M11144">
        <v>124912</v>
      </c>
      <c r="N11144" t="s">
        <v>20</v>
      </c>
      <c r="O11144" t="s">
        <v>1370</v>
      </c>
      <c r="P11144" t="s">
        <v>28</v>
      </c>
      <c r="Q11144" t="s">
        <v>34233</v>
      </c>
      <c r="R11144" t="s">
        <v>34233</v>
      </c>
      <c r="S11144" t="s">
        <v>33942</v>
      </c>
      <c r="T11144" t="s">
        <v>34233</v>
      </c>
      <c r="AD11144" t="str">
        <f t="shared" si="1724"/>
        <v/>
      </c>
      <c r="AE11144" t="str">
        <f t="shared" si="1721"/>
        <v/>
      </c>
      <c r="AF11144" t="str">
        <f t="shared" si="1725"/>
        <v/>
      </c>
      <c r="AG11144" t="str">
        <f t="shared" si="1726"/>
        <v/>
      </c>
      <c r="AH11144" t="str">
        <f t="shared" si="1722"/>
        <v/>
      </c>
      <c r="AI11144">
        <v>0.14499999999999999</v>
      </c>
      <c r="AJ11144" t="str">
        <f t="shared" si="1718"/>
        <v/>
      </c>
      <c r="AK11144" t="str">
        <f t="shared" si="1723"/>
        <v/>
      </c>
      <c r="AL11144" t="str">
        <f t="shared" si="1719"/>
        <v/>
      </c>
    </row>
    <row r="11145" spans="1:39" x14ac:dyDescent="0.2">
      <c r="A11145" t="s">
        <v>23910</v>
      </c>
      <c r="B11145" t="s">
        <v>62</v>
      </c>
      <c r="C11145" t="s">
        <v>23911</v>
      </c>
      <c r="D11145" s="1">
        <v>39309</v>
      </c>
      <c r="E11145" s="1">
        <v>43456</v>
      </c>
      <c r="F11145" t="s">
        <v>26</v>
      </c>
      <c r="I11145">
        <v>100</v>
      </c>
      <c r="J11145">
        <v>0</v>
      </c>
      <c r="K11145">
        <v>0</v>
      </c>
      <c r="L11145">
        <v>13785</v>
      </c>
      <c r="M11145">
        <v>13785</v>
      </c>
      <c r="N11145" t="s">
        <v>20</v>
      </c>
      <c r="O11145" t="s">
        <v>23912</v>
      </c>
      <c r="P11145" t="s">
        <v>28</v>
      </c>
      <c r="Q11145" t="s">
        <v>34233</v>
      </c>
      <c r="R11145" t="s">
        <v>34233</v>
      </c>
      <c r="S11145" t="s">
        <v>34233</v>
      </c>
      <c r="T11145" t="s">
        <v>34233</v>
      </c>
      <c r="V11145" t="s">
        <v>33715</v>
      </c>
      <c r="AD11145" t="str">
        <f t="shared" si="1724"/>
        <v/>
      </c>
      <c r="AE11145" t="str">
        <f t="shared" si="1721"/>
        <v/>
      </c>
      <c r="AF11145" t="str">
        <f t="shared" si="1725"/>
        <v/>
      </c>
      <c r="AG11145" t="str">
        <f t="shared" si="1726"/>
        <v/>
      </c>
      <c r="AH11145" t="str">
        <f t="shared" si="1722"/>
        <v/>
      </c>
      <c r="AI11145">
        <v>0.14499999999999999</v>
      </c>
      <c r="AJ11145" t="str">
        <f t="shared" si="1718"/>
        <v/>
      </c>
      <c r="AK11145" t="str">
        <f t="shared" si="1723"/>
        <v/>
      </c>
      <c r="AL11145" t="str">
        <f t="shared" si="1719"/>
        <v/>
      </c>
    </row>
    <row r="11146" spans="1:39" x14ac:dyDescent="0.2">
      <c r="A11146" t="s">
        <v>24065</v>
      </c>
      <c r="B11146" t="s">
        <v>62</v>
      </c>
      <c r="C11146" t="s">
        <v>24066</v>
      </c>
      <c r="D11146" s="1">
        <v>39309</v>
      </c>
      <c r="E11146" s="1">
        <v>44275</v>
      </c>
      <c r="F11146" t="s">
        <v>19</v>
      </c>
      <c r="I11146">
        <v>100</v>
      </c>
      <c r="J11146">
        <v>0</v>
      </c>
      <c r="K11146">
        <v>0</v>
      </c>
      <c r="L11146">
        <v>1060</v>
      </c>
      <c r="M11146">
        <v>1060</v>
      </c>
      <c r="N11146" t="s">
        <v>20</v>
      </c>
      <c r="O11146" t="s">
        <v>24067</v>
      </c>
      <c r="P11146" t="s">
        <v>28</v>
      </c>
      <c r="Q11146" t="s">
        <v>34233</v>
      </c>
      <c r="R11146" t="s">
        <v>34233</v>
      </c>
      <c r="S11146" t="s">
        <v>33942</v>
      </c>
      <c r="T11146" t="s">
        <v>34233</v>
      </c>
      <c r="U11146" t="s">
        <v>32636</v>
      </c>
      <c r="V11146" t="s">
        <v>33715</v>
      </c>
      <c r="X11146">
        <v>2</v>
      </c>
      <c r="Y11146">
        <v>1</v>
      </c>
      <c r="AB11146">
        <v>30</v>
      </c>
      <c r="AC11146">
        <v>4</v>
      </c>
      <c r="AD11146" t="str">
        <f t="shared" si="1724"/>
        <v/>
      </c>
      <c r="AE11146">
        <f t="shared" si="1721"/>
        <v>4</v>
      </c>
      <c r="AF11146" t="str">
        <f t="shared" si="1725"/>
        <v/>
      </c>
      <c r="AG11146" t="str">
        <f t="shared" si="1726"/>
        <v/>
      </c>
      <c r="AH11146" t="str">
        <f t="shared" si="1722"/>
        <v/>
      </c>
      <c r="AI11146">
        <v>0.14499999999999999</v>
      </c>
      <c r="AJ11146" t="str">
        <f t="shared" si="1718"/>
        <v/>
      </c>
      <c r="AK11146">
        <f t="shared" si="1723"/>
        <v>11.2</v>
      </c>
      <c r="AL11146">
        <f t="shared" si="1719"/>
        <v>1.6239999999999999</v>
      </c>
      <c r="AM11146" t="s">
        <v>34153</v>
      </c>
    </row>
    <row r="11147" spans="1:39" x14ac:dyDescent="0.2">
      <c r="A11147" t="s">
        <v>23787</v>
      </c>
      <c r="B11147" t="s">
        <v>62</v>
      </c>
      <c r="C11147" t="s">
        <v>23788</v>
      </c>
      <c r="D11147" s="1">
        <v>39309</v>
      </c>
      <c r="E11147" s="1">
        <v>43456</v>
      </c>
      <c r="F11147" t="s">
        <v>19</v>
      </c>
      <c r="I11147">
        <v>100</v>
      </c>
      <c r="J11147">
        <v>0</v>
      </c>
      <c r="K11147">
        <v>0</v>
      </c>
      <c r="L11147">
        <v>1020</v>
      </c>
      <c r="M11147">
        <v>1020</v>
      </c>
      <c r="N11147" t="s">
        <v>20</v>
      </c>
      <c r="O11147" t="s">
        <v>23789</v>
      </c>
      <c r="P11147" t="s">
        <v>28</v>
      </c>
      <c r="Q11147" t="s">
        <v>34233</v>
      </c>
      <c r="R11147" t="s">
        <v>34233</v>
      </c>
      <c r="S11147" t="s">
        <v>33942</v>
      </c>
      <c r="T11147" t="s">
        <v>34233</v>
      </c>
      <c r="U11147" t="s">
        <v>32634</v>
      </c>
      <c r="V11147" t="s">
        <v>33715</v>
      </c>
      <c r="X11147">
        <v>2</v>
      </c>
      <c r="Y11147" t="s">
        <v>32654</v>
      </c>
      <c r="AB11147">
        <v>20</v>
      </c>
      <c r="AC11147">
        <v>1</v>
      </c>
      <c r="AD11147" t="str">
        <f t="shared" si="1724"/>
        <v/>
      </c>
      <c r="AE11147">
        <f t="shared" si="1721"/>
        <v>1</v>
      </c>
      <c r="AF11147" t="str">
        <f t="shared" si="1725"/>
        <v/>
      </c>
      <c r="AG11147" t="str">
        <f t="shared" si="1726"/>
        <v/>
      </c>
      <c r="AH11147" t="str">
        <f t="shared" si="1722"/>
        <v/>
      </c>
      <c r="AI11147">
        <v>0.14499999999999999</v>
      </c>
      <c r="AJ11147" t="str">
        <f t="shared" si="1718"/>
        <v/>
      </c>
      <c r="AK11147">
        <f t="shared" si="1723"/>
        <v>2.8</v>
      </c>
      <c r="AL11147">
        <f t="shared" si="1719"/>
        <v>0.40599999999999997</v>
      </c>
    </row>
    <row r="11148" spans="1:39" x14ac:dyDescent="0.2">
      <c r="A11148" t="s">
        <v>24008</v>
      </c>
      <c r="B11148" t="s">
        <v>62</v>
      </c>
      <c r="C11148" t="s">
        <v>24009</v>
      </c>
      <c r="D11148" s="1">
        <v>39309</v>
      </c>
      <c r="E11148" s="1">
        <v>43456</v>
      </c>
      <c r="F11148" t="s">
        <v>19</v>
      </c>
      <c r="I11148">
        <v>100</v>
      </c>
      <c r="J11148">
        <v>0</v>
      </c>
      <c r="K11148">
        <v>0</v>
      </c>
      <c r="L11148">
        <v>1032</v>
      </c>
      <c r="M11148">
        <v>1032</v>
      </c>
      <c r="N11148" t="s">
        <v>20</v>
      </c>
      <c r="O11148" t="s">
        <v>24010</v>
      </c>
      <c r="P11148" t="s">
        <v>28</v>
      </c>
      <c r="Q11148" t="s">
        <v>34233</v>
      </c>
      <c r="R11148" t="s">
        <v>34233</v>
      </c>
      <c r="S11148" t="s">
        <v>33942</v>
      </c>
      <c r="T11148" t="s">
        <v>34233</v>
      </c>
      <c r="U11148" t="s">
        <v>32634</v>
      </c>
      <c r="V11148" t="s">
        <v>33715</v>
      </c>
      <c r="X11148">
        <v>2</v>
      </c>
      <c r="Y11148" t="s">
        <v>32654</v>
      </c>
      <c r="AB11148">
        <v>20</v>
      </c>
      <c r="AC11148">
        <v>1</v>
      </c>
      <c r="AD11148" t="str">
        <f t="shared" si="1724"/>
        <v/>
      </c>
      <c r="AE11148">
        <f t="shared" si="1721"/>
        <v>1</v>
      </c>
      <c r="AF11148" t="str">
        <f t="shared" si="1725"/>
        <v/>
      </c>
      <c r="AG11148" t="str">
        <f t="shared" si="1726"/>
        <v/>
      </c>
      <c r="AH11148" t="str">
        <f t="shared" si="1722"/>
        <v/>
      </c>
      <c r="AI11148">
        <v>0.14499999999999999</v>
      </c>
      <c r="AJ11148" t="str">
        <f t="shared" si="1718"/>
        <v/>
      </c>
      <c r="AK11148">
        <f t="shared" si="1723"/>
        <v>2.8</v>
      </c>
      <c r="AL11148">
        <f t="shared" si="1719"/>
        <v>0.40599999999999997</v>
      </c>
    </row>
    <row r="11149" spans="1:39" x14ac:dyDescent="0.2">
      <c r="A11149" t="s">
        <v>23829</v>
      </c>
      <c r="B11149" t="s">
        <v>62</v>
      </c>
      <c r="C11149" t="s">
        <v>23830</v>
      </c>
      <c r="D11149" s="1">
        <v>39309</v>
      </c>
      <c r="E11149" s="1">
        <v>43456</v>
      </c>
      <c r="F11149" t="s">
        <v>19</v>
      </c>
      <c r="I11149">
        <v>100</v>
      </c>
      <c r="J11149">
        <v>0</v>
      </c>
      <c r="K11149">
        <v>0</v>
      </c>
      <c r="L11149">
        <v>1033</v>
      </c>
      <c r="M11149">
        <v>1033</v>
      </c>
      <c r="N11149" t="s">
        <v>20</v>
      </c>
      <c r="O11149" t="s">
        <v>23831</v>
      </c>
      <c r="P11149" t="s">
        <v>28</v>
      </c>
      <c r="Q11149" t="s">
        <v>34233</v>
      </c>
      <c r="R11149" t="s">
        <v>34233</v>
      </c>
      <c r="S11149" t="s">
        <v>33942</v>
      </c>
      <c r="T11149" t="s">
        <v>34233</v>
      </c>
      <c r="U11149" t="s">
        <v>32634</v>
      </c>
      <c r="V11149" t="s">
        <v>33715</v>
      </c>
      <c r="X11149">
        <v>2</v>
      </c>
      <c r="Y11149" t="s">
        <v>32654</v>
      </c>
      <c r="AB11149">
        <v>20</v>
      </c>
      <c r="AC11149">
        <v>1</v>
      </c>
      <c r="AD11149" t="str">
        <f t="shared" si="1724"/>
        <v/>
      </c>
      <c r="AE11149">
        <f t="shared" si="1721"/>
        <v>1</v>
      </c>
      <c r="AF11149" t="str">
        <f t="shared" si="1725"/>
        <v/>
      </c>
      <c r="AG11149" t="str">
        <f t="shared" si="1726"/>
        <v/>
      </c>
      <c r="AH11149" t="str">
        <f t="shared" si="1722"/>
        <v/>
      </c>
      <c r="AI11149">
        <v>0.14499999999999999</v>
      </c>
      <c r="AJ11149" t="str">
        <f t="shared" si="1718"/>
        <v/>
      </c>
      <c r="AK11149">
        <f t="shared" si="1723"/>
        <v>2.8</v>
      </c>
      <c r="AL11149">
        <f t="shared" si="1719"/>
        <v>0.40599999999999997</v>
      </c>
    </row>
    <row r="11150" spans="1:39" x14ac:dyDescent="0.2">
      <c r="A11150" t="s">
        <v>23832</v>
      </c>
      <c r="B11150" t="s">
        <v>62</v>
      </c>
      <c r="C11150" t="s">
        <v>23833</v>
      </c>
      <c r="D11150" s="1">
        <v>39309</v>
      </c>
      <c r="E11150" s="1">
        <v>43456</v>
      </c>
      <c r="F11150" t="s">
        <v>474</v>
      </c>
      <c r="I11150">
        <v>100</v>
      </c>
      <c r="J11150">
        <v>0</v>
      </c>
      <c r="K11150">
        <v>0</v>
      </c>
      <c r="L11150">
        <v>65</v>
      </c>
      <c r="M11150">
        <v>65</v>
      </c>
      <c r="N11150" t="s">
        <v>20</v>
      </c>
      <c r="O11150" t="s">
        <v>23834</v>
      </c>
      <c r="P11150" t="s">
        <v>28</v>
      </c>
      <c r="Q11150" t="s">
        <v>34233</v>
      </c>
      <c r="R11150" t="s">
        <v>34233</v>
      </c>
      <c r="S11150" t="s">
        <v>33942</v>
      </c>
      <c r="T11150" t="s">
        <v>34233</v>
      </c>
      <c r="U11150" t="s">
        <v>33718</v>
      </c>
      <c r="V11150" t="s">
        <v>33715</v>
      </c>
      <c r="AD11150" t="str">
        <f t="shared" si="1724"/>
        <v/>
      </c>
      <c r="AE11150" t="str">
        <f t="shared" si="1721"/>
        <v/>
      </c>
      <c r="AF11150" t="str">
        <f t="shared" si="1725"/>
        <v/>
      </c>
      <c r="AG11150" t="str">
        <f t="shared" si="1726"/>
        <v/>
      </c>
      <c r="AH11150" t="str">
        <f t="shared" si="1722"/>
        <v/>
      </c>
      <c r="AI11150">
        <v>0.14499999999999999</v>
      </c>
      <c r="AJ11150" t="str">
        <f t="shared" si="1718"/>
        <v/>
      </c>
      <c r="AK11150" t="str">
        <f t="shared" si="1723"/>
        <v/>
      </c>
      <c r="AL11150" t="str">
        <f t="shared" si="1719"/>
        <v/>
      </c>
    </row>
    <row r="11151" spans="1:39" x14ac:dyDescent="0.2">
      <c r="A11151" t="s">
        <v>23868</v>
      </c>
      <c r="B11151" t="s">
        <v>62</v>
      </c>
      <c r="C11151" t="s">
        <v>23869</v>
      </c>
      <c r="D11151" s="1">
        <v>39309</v>
      </c>
      <c r="E11151" s="1">
        <v>43456</v>
      </c>
      <c r="F11151" t="s">
        <v>19</v>
      </c>
      <c r="I11151">
        <v>100</v>
      </c>
      <c r="J11151">
        <v>0</v>
      </c>
      <c r="K11151">
        <v>0</v>
      </c>
      <c r="L11151">
        <v>979</v>
      </c>
      <c r="M11151">
        <v>979</v>
      </c>
      <c r="N11151" t="s">
        <v>20</v>
      </c>
      <c r="O11151" t="s">
        <v>23870</v>
      </c>
      <c r="P11151" t="s">
        <v>28</v>
      </c>
      <c r="Q11151" t="s">
        <v>34233</v>
      </c>
      <c r="R11151" t="s">
        <v>34233</v>
      </c>
      <c r="S11151" t="s">
        <v>33942</v>
      </c>
      <c r="T11151" t="s">
        <v>34233</v>
      </c>
      <c r="U11151" t="s">
        <v>32634</v>
      </c>
      <c r="V11151" t="s">
        <v>33715</v>
      </c>
      <c r="X11151">
        <v>2</v>
      </c>
      <c r="Y11151" t="s">
        <v>32654</v>
      </c>
      <c r="AB11151">
        <v>20</v>
      </c>
      <c r="AC11151">
        <v>1</v>
      </c>
      <c r="AD11151" t="str">
        <f t="shared" si="1724"/>
        <v/>
      </c>
      <c r="AE11151">
        <f t="shared" si="1721"/>
        <v>1</v>
      </c>
      <c r="AF11151" t="str">
        <f t="shared" si="1725"/>
        <v/>
      </c>
      <c r="AG11151" t="str">
        <f t="shared" si="1726"/>
        <v/>
      </c>
      <c r="AH11151" t="str">
        <f t="shared" si="1722"/>
        <v/>
      </c>
      <c r="AI11151">
        <v>0.14499999999999999</v>
      </c>
      <c r="AJ11151" t="str">
        <f t="shared" si="1718"/>
        <v/>
      </c>
      <c r="AK11151">
        <f t="shared" si="1723"/>
        <v>2.8</v>
      </c>
      <c r="AL11151">
        <f t="shared" si="1719"/>
        <v>0.40599999999999997</v>
      </c>
    </row>
    <row r="11152" spans="1:39" x14ac:dyDescent="0.2">
      <c r="A11152" t="s">
        <v>23937</v>
      </c>
      <c r="B11152" t="s">
        <v>62</v>
      </c>
      <c r="C11152" t="s">
        <v>23938</v>
      </c>
      <c r="D11152" s="1">
        <v>39309</v>
      </c>
      <c r="E11152" s="1">
        <v>43456</v>
      </c>
      <c r="F11152" t="s">
        <v>19</v>
      </c>
      <c r="I11152">
        <v>100</v>
      </c>
      <c r="J11152">
        <v>0</v>
      </c>
      <c r="K11152">
        <v>0</v>
      </c>
      <c r="L11152">
        <v>992</v>
      </c>
      <c r="M11152">
        <v>992</v>
      </c>
      <c r="N11152" t="s">
        <v>20</v>
      </c>
      <c r="O11152" t="s">
        <v>23939</v>
      </c>
      <c r="P11152" t="s">
        <v>28</v>
      </c>
      <c r="Q11152" t="s">
        <v>34233</v>
      </c>
      <c r="R11152" t="s">
        <v>34233</v>
      </c>
      <c r="S11152" t="s">
        <v>33942</v>
      </c>
      <c r="T11152" t="s">
        <v>34233</v>
      </c>
      <c r="U11152" t="s">
        <v>32634</v>
      </c>
      <c r="V11152" t="s">
        <v>33715</v>
      </c>
      <c r="X11152">
        <v>2</v>
      </c>
      <c r="Y11152" t="s">
        <v>32654</v>
      </c>
      <c r="AB11152">
        <v>25</v>
      </c>
      <c r="AC11152">
        <v>1</v>
      </c>
      <c r="AD11152" t="str">
        <f t="shared" si="1724"/>
        <v/>
      </c>
      <c r="AE11152">
        <f t="shared" si="1721"/>
        <v>1</v>
      </c>
      <c r="AF11152" t="str">
        <f t="shared" si="1725"/>
        <v/>
      </c>
      <c r="AG11152" t="str">
        <f t="shared" si="1726"/>
        <v/>
      </c>
      <c r="AH11152" t="str">
        <f t="shared" si="1722"/>
        <v/>
      </c>
      <c r="AI11152">
        <v>0.14499999999999999</v>
      </c>
      <c r="AJ11152" t="str">
        <f t="shared" si="1718"/>
        <v/>
      </c>
      <c r="AK11152">
        <f t="shared" si="1723"/>
        <v>2.8</v>
      </c>
      <c r="AL11152">
        <f t="shared" si="1719"/>
        <v>0.40599999999999997</v>
      </c>
    </row>
    <row r="11153" spans="1:38" x14ac:dyDescent="0.2">
      <c r="A11153" t="s">
        <v>23835</v>
      </c>
      <c r="B11153" t="s">
        <v>62</v>
      </c>
      <c r="C11153" t="s">
        <v>23836</v>
      </c>
      <c r="D11153" s="1">
        <v>39309</v>
      </c>
      <c r="E11153" s="1">
        <v>43456</v>
      </c>
      <c r="F11153" t="s">
        <v>19</v>
      </c>
      <c r="I11153">
        <v>100</v>
      </c>
      <c r="J11153">
        <v>0</v>
      </c>
      <c r="K11153">
        <v>0</v>
      </c>
      <c r="L11153">
        <v>947</v>
      </c>
      <c r="M11153">
        <v>947</v>
      </c>
      <c r="N11153" t="s">
        <v>20</v>
      </c>
      <c r="O11153" t="s">
        <v>23837</v>
      </c>
      <c r="P11153" t="s">
        <v>28</v>
      </c>
      <c r="Q11153" t="s">
        <v>34233</v>
      </c>
      <c r="R11153" t="s">
        <v>34233</v>
      </c>
      <c r="S11153" t="s">
        <v>33942</v>
      </c>
      <c r="T11153" t="s">
        <v>34233</v>
      </c>
      <c r="U11153" t="s">
        <v>32634</v>
      </c>
      <c r="V11153" t="s">
        <v>33715</v>
      </c>
      <c r="X11153">
        <v>2</v>
      </c>
      <c r="Y11153" t="s">
        <v>32654</v>
      </c>
      <c r="AB11153">
        <v>20</v>
      </c>
      <c r="AC11153">
        <v>1</v>
      </c>
      <c r="AD11153" t="str">
        <f t="shared" si="1724"/>
        <v/>
      </c>
      <c r="AE11153">
        <f t="shared" si="1721"/>
        <v>1</v>
      </c>
      <c r="AF11153" t="str">
        <f t="shared" si="1725"/>
        <v/>
      </c>
      <c r="AG11153" t="str">
        <f t="shared" si="1726"/>
        <v/>
      </c>
      <c r="AH11153" t="str">
        <f t="shared" si="1722"/>
        <v/>
      </c>
      <c r="AI11153">
        <v>0.14499999999999999</v>
      </c>
      <c r="AJ11153" t="str">
        <f t="shared" si="1718"/>
        <v/>
      </c>
      <c r="AK11153">
        <f t="shared" si="1723"/>
        <v>2.8</v>
      </c>
      <c r="AL11153">
        <f t="shared" si="1719"/>
        <v>0.40599999999999997</v>
      </c>
    </row>
    <row r="11154" spans="1:38" x14ac:dyDescent="0.2">
      <c r="A11154" t="s">
        <v>24080</v>
      </c>
      <c r="B11154" t="s">
        <v>62</v>
      </c>
      <c r="C11154" t="s">
        <v>24081</v>
      </c>
      <c r="D11154" s="1">
        <v>39309</v>
      </c>
      <c r="E11154" s="1">
        <v>43456</v>
      </c>
      <c r="F11154" t="s">
        <v>19</v>
      </c>
      <c r="I11154">
        <v>100</v>
      </c>
      <c r="J11154">
        <v>0</v>
      </c>
      <c r="K11154">
        <v>0</v>
      </c>
      <c r="L11154">
        <v>1000</v>
      </c>
      <c r="M11154">
        <v>1000</v>
      </c>
      <c r="N11154" t="s">
        <v>20</v>
      </c>
      <c r="O11154" t="s">
        <v>24082</v>
      </c>
      <c r="P11154" t="s">
        <v>28</v>
      </c>
      <c r="Q11154" t="s">
        <v>34233</v>
      </c>
      <c r="R11154" t="s">
        <v>34233</v>
      </c>
      <c r="S11154" t="s">
        <v>33942</v>
      </c>
      <c r="T11154" t="s">
        <v>34233</v>
      </c>
      <c r="U11154" t="s">
        <v>32634</v>
      </c>
      <c r="V11154" t="s">
        <v>33715</v>
      </c>
      <c r="X11154">
        <v>2</v>
      </c>
      <c r="Y11154" t="s">
        <v>32654</v>
      </c>
      <c r="AB11154">
        <v>20</v>
      </c>
      <c r="AC11154">
        <v>1</v>
      </c>
      <c r="AD11154" t="str">
        <f t="shared" si="1724"/>
        <v/>
      </c>
      <c r="AE11154">
        <f t="shared" si="1721"/>
        <v>1</v>
      </c>
      <c r="AF11154" t="str">
        <f t="shared" si="1725"/>
        <v/>
      </c>
      <c r="AG11154" t="str">
        <f t="shared" si="1726"/>
        <v/>
      </c>
      <c r="AH11154" t="str">
        <f t="shared" si="1722"/>
        <v/>
      </c>
      <c r="AI11154">
        <v>0.14499999999999999</v>
      </c>
      <c r="AJ11154" t="str">
        <f t="shared" si="1718"/>
        <v/>
      </c>
      <c r="AK11154">
        <f t="shared" si="1723"/>
        <v>2.8</v>
      </c>
      <c r="AL11154">
        <f t="shared" si="1719"/>
        <v>0.40599999999999997</v>
      </c>
    </row>
    <row r="11155" spans="1:38" x14ac:dyDescent="0.2">
      <c r="A11155" t="s">
        <v>23850</v>
      </c>
      <c r="B11155" t="s">
        <v>62</v>
      </c>
      <c r="C11155" t="s">
        <v>23851</v>
      </c>
      <c r="D11155" s="1">
        <v>39309</v>
      </c>
      <c r="E11155" s="1">
        <v>44275</v>
      </c>
      <c r="F11155" t="s">
        <v>19</v>
      </c>
      <c r="I11155">
        <v>100</v>
      </c>
      <c r="J11155">
        <v>0</v>
      </c>
      <c r="K11155">
        <v>0</v>
      </c>
      <c r="L11155">
        <v>1151</v>
      </c>
      <c r="M11155">
        <v>1151</v>
      </c>
      <c r="N11155" t="s">
        <v>20</v>
      </c>
      <c r="O11155" t="s">
        <v>23852</v>
      </c>
      <c r="P11155" t="s">
        <v>28</v>
      </c>
      <c r="Q11155" t="s">
        <v>34233</v>
      </c>
      <c r="R11155" t="s">
        <v>34233</v>
      </c>
      <c r="S11155" t="s">
        <v>33942</v>
      </c>
      <c r="T11155" t="s">
        <v>34233</v>
      </c>
      <c r="U11155" t="s">
        <v>32636</v>
      </c>
      <c r="V11155" t="s">
        <v>33715</v>
      </c>
      <c r="X11155">
        <v>2</v>
      </c>
      <c r="Y11155">
        <v>1</v>
      </c>
      <c r="AB11155">
        <v>30</v>
      </c>
      <c r="AC11155">
        <v>6</v>
      </c>
      <c r="AD11155" t="str">
        <f t="shared" si="1724"/>
        <v/>
      </c>
      <c r="AE11155">
        <f t="shared" si="1721"/>
        <v>6</v>
      </c>
      <c r="AF11155" t="str">
        <f t="shared" si="1725"/>
        <v/>
      </c>
      <c r="AG11155" t="str">
        <f t="shared" si="1726"/>
        <v/>
      </c>
      <c r="AH11155" t="str">
        <f t="shared" si="1722"/>
        <v/>
      </c>
      <c r="AI11155">
        <v>0.14499999999999999</v>
      </c>
      <c r="AJ11155" t="str">
        <f t="shared" si="1718"/>
        <v/>
      </c>
      <c r="AK11155">
        <f t="shared" si="1723"/>
        <v>16.799999999999997</v>
      </c>
      <c r="AL11155">
        <f t="shared" si="1719"/>
        <v>2.4359999999999995</v>
      </c>
    </row>
    <row r="11156" spans="1:38" x14ac:dyDescent="0.2">
      <c r="A11156" t="s">
        <v>23940</v>
      </c>
      <c r="B11156" t="s">
        <v>62</v>
      </c>
      <c r="C11156" t="s">
        <v>23941</v>
      </c>
      <c r="D11156" s="1">
        <v>39309</v>
      </c>
      <c r="E11156" s="1">
        <v>43456</v>
      </c>
      <c r="F11156" t="s">
        <v>19</v>
      </c>
      <c r="I11156">
        <v>100</v>
      </c>
      <c r="J11156">
        <v>0</v>
      </c>
      <c r="K11156">
        <v>0</v>
      </c>
      <c r="L11156">
        <v>937</v>
      </c>
      <c r="M11156">
        <v>937</v>
      </c>
      <c r="N11156" t="s">
        <v>20</v>
      </c>
      <c r="O11156" t="s">
        <v>23942</v>
      </c>
      <c r="P11156" t="s">
        <v>28</v>
      </c>
      <c r="Q11156" t="s">
        <v>34233</v>
      </c>
      <c r="R11156" t="s">
        <v>34233</v>
      </c>
      <c r="S11156" t="s">
        <v>33942</v>
      </c>
      <c r="T11156" t="s">
        <v>34233</v>
      </c>
      <c r="U11156" t="s">
        <v>32634</v>
      </c>
      <c r="V11156" t="s">
        <v>33715</v>
      </c>
      <c r="X11156">
        <v>2</v>
      </c>
      <c r="Y11156" t="s">
        <v>32654</v>
      </c>
      <c r="AB11156">
        <v>20</v>
      </c>
      <c r="AC11156">
        <v>1</v>
      </c>
      <c r="AD11156" t="str">
        <f t="shared" si="1724"/>
        <v/>
      </c>
      <c r="AE11156">
        <f t="shared" si="1721"/>
        <v>1</v>
      </c>
      <c r="AF11156" t="str">
        <f t="shared" si="1725"/>
        <v/>
      </c>
      <c r="AG11156" t="str">
        <f t="shared" si="1726"/>
        <v/>
      </c>
      <c r="AH11156" t="str">
        <f t="shared" si="1722"/>
        <v/>
      </c>
      <c r="AI11156">
        <v>0.14499999999999999</v>
      </c>
      <c r="AJ11156" t="str">
        <f t="shared" si="1718"/>
        <v/>
      </c>
      <c r="AK11156">
        <f t="shared" si="1723"/>
        <v>2.8</v>
      </c>
      <c r="AL11156">
        <f t="shared" si="1719"/>
        <v>0.40599999999999997</v>
      </c>
    </row>
    <row r="11157" spans="1:38" x14ac:dyDescent="0.2">
      <c r="A11157" t="s">
        <v>23943</v>
      </c>
      <c r="B11157" t="s">
        <v>62</v>
      </c>
      <c r="C11157" t="s">
        <v>23944</v>
      </c>
      <c r="D11157" s="1">
        <v>39309</v>
      </c>
      <c r="E11157" s="1">
        <v>43456</v>
      </c>
      <c r="F11157" t="s">
        <v>19</v>
      </c>
      <c r="I11157">
        <v>100</v>
      </c>
      <c r="J11157">
        <v>0</v>
      </c>
      <c r="K11157">
        <v>0</v>
      </c>
      <c r="L11157">
        <v>987</v>
      </c>
      <c r="M11157">
        <v>987</v>
      </c>
      <c r="N11157" t="s">
        <v>20</v>
      </c>
      <c r="O11157" t="s">
        <v>23945</v>
      </c>
      <c r="P11157" t="s">
        <v>28</v>
      </c>
      <c r="Q11157" t="s">
        <v>34233</v>
      </c>
      <c r="R11157" t="s">
        <v>34233</v>
      </c>
      <c r="S11157" t="s">
        <v>33942</v>
      </c>
      <c r="T11157" t="s">
        <v>34233</v>
      </c>
      <c r="U11157" t="s">
        <v>32634</v>
      </c>
      <c r="V11157" t="s">
        <v>33715</v>
      </c>
      <c r="X11157">
        <v>2</v>
      </c>
      <c r="Y11157" t="s">
        <v>32654</v>
      </c>
      <c r="AB11157">
        <v>20</v>
      </c>
      <c r="AC11157">
        <v>1</v>
      </c>
      <c r="AD11157" t="str">
        <f t="shared" si="1724"/>
        <v/>
      </c>
      <c r="AE11157">
        <f t="shared" si="1721"/>
        <v>1</v>
      </c>
      <c r="AF11157" t="str">
        <f t="shared" si="1725"/>
        <v/>
      </c>
      <c r="AG11157" t="str">
        <f t="shared" si="1726"/>
        <v/>
      </c>
      <c r="AH11157" t="str">
        <f t="shared" si="1722"/>
        <v/>
      </c>
      <c r="AI11157">
        <v>0.14499999999999999</v>
      </c>
      <c r="AJ11157" t="str">
        <f t="shared" si="1718"/>
        <v/>
      </c>
      <c r="AK11157">
        <f t="shared" si="1723"/>
        <v>2.8</v>
      </c>
      <c r="AL11157">
        <f t="shared" si="1719"/>
        <v>0.40599999999999997</v>
      </c>
    </row>
    <row r="11158" spans="1:38" x14ac:dyDescent="0.2">
      <c r="A11158" t="s">
        <v>23871</v>
      </c>
      <c r="B11158" t="s">
        <v>62</v>
      </c>
      <c r="C11158" t="s">
        <v>23872</v>
      </c>
      <c r="D11158" s="1">
        <v>39309</v>
      </c>
      <c r="E11158" s="1">
        <v>43456</v>
      </c>
      <c r="F11158" t="s">
        <v>19</v>
      </c>
      <c r="I11158">
        <v>100</v>
      </c>
      <c r="J11158">
        <v>0</v>
      </c>
      <c r="K11158">
        <v>0</v>
      </c>
      <c r="L11158">
        <v>1025</v>
      </c>
      <c r="M11158">
        <v>1025</v>
      </c>
      <c r="N11158" t="s">
        <v>20</v>
      </c>
      <c r="O11158" t="s">
        <v>23873</v>
      </c>
      <c r="P11158" t="s">
        <v>28</v>
      </c>
      <c r="Q11158" t="s">
        <v>34233</v>
      </c>
      <c r="R11158" t="s">
        <v>34233</v>
      </c>
      <c r="S11158" t="s">
        <v>33942</v>
      </c>
      <c r="T11158" t="s">
        <v>34233</v>
      </c>
      <c r="U11158" t="s">
        <v>32634</v>
      </c>
      <c r="V11158" t="s">
        <v>33715</v>
      </c>
      <c r="X11158">
        <v>2</v>
      </c>
      <c r="Y11158" t="s">
        <v>32654</v>
      </c>
      <c r="AB11158">
        <v>20</v>
      </c>
      <c r="AC11158">
        <v>1</v>
      </c>
      <c r="AD11158" t="str">
        <f t="shared" si="1724"/>
        <v/>
      </c>
      <c r="AE11158">
        <f t="shared" si="1721"/>
        <v>1</v>
      </c>
      <c r="AF11158" t="str">
        <f t="shared" si="1725"/>
        <v/>
      </c>
      <c r="AG11158" t="str">
        <f t="shared" si="1726"/>
        <v/>
      </c>
      <c r="AH11158" t="str">
        <f t="shared" si="1722"/>
        <v/>
      </c>
      <c r="AI11158">
        <v>0.14499999999999999</v>
      </c>
      <c r="AJ11158" t="str">
        <f t="shared" si="1718"/>
        <v/>
      </c>
      <c r="AK11158">
        <f t="shared" si="1723"/>
        <v>2.8</v>
      </c>
      <c r="AL11158">
        <f t="shared" si="1719"/>
        <v>0.40599999999999997</v>
      </c>
    </row>
    <row r="11159" spans="1:38" x14ac:dyDescent="0.2">
      <c r="A11159" t="s">
        <v>23838</v>
      </c>
      <c r="B11159" t="s">
        <v>62</v>
      </c>
      <c r="C11159" t="s">
        <v>23839</v>
      </c>
      <c r="D11159" s="1">
        <v>39309</v>
      </c>
      <c r="E11159" s="1">
        <v>43456</v>
      </c>
      <c r="F11159" t="s">
        <v>19</v>
      </c>
      <c r="I11159">
        <v>100</v>
      </c>
      <c r="J11159">
        <v>0</v>
      </c>
      <c r="K11159">
        <v>0</v>
      </c>
      <c r="L11159">
        <v>884</v>
      </c>
      <c r="M11159">
        <v>884</v>
      </c>
      <c r="N11159" t="s">
        <v>20</v>
      </c>
      <c r="O11159" t="s">
        <v>23840</v>
      </c>
      <c r="P11159" t="s">
        <v>28</v>
      </c>
      <c r="Q11159" t="s">
        <v>34233</v>
      </c>
      <c r="R11159" t="s">
        <v>34233</v>
      </c>
      <c r="S11159" t="s">
        <v>33942</v>
      </c>
      <c r="T11159" t="s">
        <v>34233</v>
      </c>
      <c r="U11159" t="s">
        <v>32634</v>
      </c>
      <c r="V11159" t="s">
        <v>33715</v>
      </c>
      <c r="X11159">
        <v>2</v>
      </c>
      <c r="Y11159" t="s">
        <v>32654</v>
      </c>
      <c r="AB11159">
        <v>25</v>
      </c>
      <c r="AC11159">
        <v>1</v>
      </c>
      <c r="AD11159" t="str">
        <f t="shared" si="1724"/>
        <v/>
      </c>
      <c r="AE11159">
        <f t="shared" si="1721"/>
        <v>1</v>
      </c>
      <c r="AF11159" t="str">
        <f t="shared" si="1725"/>
        <v/>
      </c>
      <c r="AG11159" t="str">
        <f t="shared" si="1726"/>
        <v/>
      </c>
      <c r="AH11159" t="str">
        <f t="shared" si="1722"/>
        <v/>
      </c>
      <c r="AI11159">
        <v>0.14499999999999999</v>
      </c>
      <c r="AJ11159" t="str">
        <f t="shared" si="1718"/>
        <v/>
      </c>
      <c r="AK11159">
        <f t="shared" si="1723"/>
        <v>2.8</v>
      </c>
      <c r="AL11159">
        <f t="shared" si="1719"/>
        <v>0.40599999999999997</v>
      </c>
    </row>
    <row r="11160" spans="1:38" x14ac:dyDescent="0.2">
      <c r="A11160" t="s">
        <v>23805</v>
      </c>
      <c r="B11160" t="s">
        <v>62</v>
      </c>
      <c r="C11160" t="s">
        <v>23806</v>
      </c>
      <c r="D11160" s="1">
        <v>39309</v>
      </c>
      <c r="E11160" s="1">
        <v>43456</v>
      </c>
      <c r="F11160" t="s">
        <v>19</v>
      </c>
      <c r="I11160">
        <v>100</v>
      </c>
      <c r="J11160">
        <v>0</v>
      </c>
      <c r="K11160">
        <v>0</v>
      </c>
      <c r="L11160">
        <v>1000</v>
      </c>
      <c r="M11160">
        <v>1000</v>
      </c>
      <c r="N11160" t="s">
        <v>20</v>
      </c>
      <c r="O11160" t="s">
        <v>23807</v>
      </c>
      <c r="P11160" t="s">
        <v>28</v>
      </c>
      <c r="Q11160" t="s">
        <v>34233</v>
      </c>
      <c r="R11160" t="s">
        <v>34233</v>
      </c>
      <c r="S11160" t="s">
        <v>33942</v>
      </c>
      <c r="T11160" t="s">
        <v>34233</v>
      </c>
      <c r="U11160" t="s">
        <v>32634</v>
      </c>
      <c r="V11160" t="s">
        <v>33715</v>
      </c>
      <c r="X11160">
        <v>2</v>
      </c>
      <c r="Y11160" t="s">
        <v>32654</v>
      </c>
      <c r="AB11160">
        <v>20</v>
      </c>
      <c r="AC11160">
        <v>1</v>
      </c>
      <c r="AD11160" t="str">
        <f t="shared" si="1724"/>
        <v/>
      </c>
      <c r="AE11160">
        <f t="shared" si="1721"/>
        <v>1</v>
      </c>
      <c r="AF11160" t="str">
        <f t="shared" si="1725"/>
        <v/>
      </c>
      <c r="AG11160" t="str">
        <f t="shared" si="1726"/>
        <v/>
      </c>
      <c r="AH11160" t="str">
        <f t="shared" si="1722"/>
        <v/>
      </c>
      <c r="AI11160">
        <v>0.14499999999999999</v>
      </c>
      <c r="AJ11160" t="str">
        <f t="shared" si="1718"/>
        <v/>
      </c>
      <c r="AK11160">
        <f t="shared" si="1723"/>
        <v>2.8</v>
      </c>
      <c r="AL11160">
        <f t="shared" si="1719"/>
        <v>0.40599999999999997</v>
      </c>
    </row>
    <row r="11161" spans="1:38" x14ac:dyDescent="0.2">
      <c r="A11161" t="s">
        <v>24014</v>
      </c>
      <c r="B11161" t="s">
        <v>62</v>
      </c>
      <c r="C11161" t="s">
        <v>24015</v>
      </c>
      <c r="D11161" s="1">
        <v>39309</v>
      </c>
      <c r="E11161" s="1">
        <v>43456</v>
      </c>
      <c r="F11161" t="s">
        <v>19</v>
      </c>
      <c r="I11161">
        <v>100</v>
      </c>
      <c r="J11161">
        <v>0</v>
      </c>
      <c r="K11161">
        <v>0</v>
      </c>
      <c r="L11161">
        <v>928</v>
      </c>
      <c r="M11161">
        <v>928</v>
      </c>
      <c r="N11161" t="s">
        <v>20</v>
      </c>
      <c r="O11161" t="s">
        <v>24016</v>
      </c>
      <c r="P11161" t="s">
        <v>28</v>
      </c>
      <c r="Q11161" t="s">
        <v>34233</v>
      </c>
      <c r="R11161" t="s">
        <v>34233</v>
      </c>
      <c r="S11161" t="s">
        <v>33942</v>
      </c>
      <c r="T11161" t="s">
        <v>34233</v>
      </c>
      <c r="U11161" t="s">
        <v>32634</v>
      </c>
      <c r="V11161" t="s">
        <v>33715</v>
      </c>
      <c r="X11161">
        <v>2</v>
      </c>
      <c r="Y11161" t="s">
        <v>32654</v>
      </c>
      <c r="AB11161">
        <v>25</v>
      </c>
      <c r="AC11161">
        <v>1</v>
      </c>
      <c r="AD11161" t="str">
        <f t="shared" si="1724"/>
        <v/>
      </c>
      <c r="AE11161">
        <f t="shared" si="1721"/>
        <v>1</v>
      </c>
      <c r="AF11161" t="str">
        <f t="shared" si="1725"/>
        <v/>
      </c>
      <c r="AG11161" t="str">
        <f t="shared" si="1726"/>
        <v/>
      </c>
      <c r="AH11161" t="str">
        <f t="shared" si="1722"/>
        <v/>
      </c>
      <c r="AI11161">
        <v>0.14499999999999999</v>
      </c>
      <c r="AJ11161" t="str">
        <f t="shared" si="1718"/>
        <v/>
      </c>
      <c r="AK11161">
        <f t="shared" si="1723"/>
        <v>2.8</v>
      </c>
      <c r="AL11161">
        <f t="shared" si="1719"/>
        <v>0.40599999999999997</v>
      </c>
    </row>
    <row r="11162" spans="1:38" x14ac:dyDescent="0.2">
      <c r="A11162" t="s">
        <v>18537</v>
      </c>
      <c r="B11162" t="s">
        <v>62</v>
      </c>
      <c r="C11162" t="s">
        <v>18538</v>
      </c>
      <c r="D11162" s="1">
        <v>37999</v>
      </c>
      <c r="E11162" s="1">
        <v>43456</v>
      </c>
      <c r="F11162" t="s">
        <v>19</v>
      </c>
      <c r="I11162">
        <v>100</v>
      </c>
      <c r="J11162">
        <v>0</v>
      </c>
      <c r="K11162">
        <v>0</v>
      </c>
      <c r="L11162">
        <v>1025</v>
      </c>
      <c r="M11162">
        <v>1025</v>
      </c>
      <c r="N11162" t="s">
        <v>20</v>
      </c>
      <c r="O11162" t="s">
        <v>18539</v>
      </c>
      <c r="P11162" t="s">
        <v>28</v>
      </c>
      <c r="Q11162" t="s">
        <v>34233</v>
      </c>
      <c r="R11162" t="s">
        <v>34233</v>
      </c>
      <c r="S11162" t="s">
        <v>33942</v>
      </c>
      <c r="T11162" t="s">
        <v>34233</v>
      </c>
      <c r="U11162" t="s">
        <v>32634</v>
      </c>
      <c r="V11162" t="s">
        <v>33715</v>
      </c>
      <c r="X11162">
        <v>2</v>
      </c>
      <c r="Y11162" t="s">
        <v>32654</v>
      </c>
      <c r="AB11162">
        <v>20</v>
      </c>
      <c r="AC11162">
        <v>1</v>
      </c>
      <c r="AD11162" t="str">
        <f t="shared" si="1724"/>
        <v/>
      </c>
      <c r="AE11162">
        <f t="shared" si="1721"/>
        <v>1</v>
      </c>
      <c r="AF11162" t="str">
        <f t="shared" si="1725"/>
        <v/>
      </c>
      <c r="AG11162" t="str">
        <f t="shared" si="1726"/>
        <v/>
      </c>
      <c r="AH11162" t="str">
        <f t="shared" si="1722"/>
        <v/>
      </c>
      <c r="AI11162">
        <v>0.14499999999999999</v>
      </c>
      <c r="AJ11162" t="str">
        <f t="shared" si="1718"/>
        <v/>
      </c>
      <c r="AK11162">
        <f t="shared" si="1723"/>
        <v>2.8</v>
      </c>
      <c r="AL11162">
        <f t="shared" si="1719"/>
        <v>0.40599999999999997</v>
      </c>
    </row>
    <row r="11163" spans="1:38" x14ac:dyDescent="0.2">
      <c r="A11163" t="s">
        <v>19653</v>
      </c>
      <c r="B11163" t="s">
        <v>62</v>
      </c>
      <c r="C11163" t="s">
        <v>19654</v>
      </c>
      <c r="D11163" s="1">
        <v>37999</v>
      </c>
      <c r="E11163" s="1">
        <v>43456</v>
      </c>
      <c r="F11163" t="s">
        <v>19</v>
      </c>
      <c r="I11163">
        <v>100</v>
      </c>
      <c r="J11163">
        <v>0</v>
      </c>
      <c r="K11163">
        <v>0</v>
      </c>
      <c r="L11163">
        <v>1280</v>
      </c>
      <c r="M11163">
        <v>1280</v>
      </c>
      <c r="N11163" t="s">
        <v>20</v>
      </c>
      <c r="O11163" t="s">
        <v>19655</v>
      </c>
      <c r="P11163" t="s">
        <v>28</v>
      </c>
      <c r="Q11163" t="s">
        <v>34233</v>
      </c>
      <c r="R11163" t="s">
        <v>34233</v>
      </c>
      <c r="S11163" t="s">
        <v>33942</v>
      </c>
      <c r="T11163" t="s">
        <v>34233</v>
      </c>
      <c r="U11163" t="s">
        <v>32634</v>
      </c>
      <c r="V11163" t="s">
        <v>33715</v>
      </c>
      <c r="X11163">
        <v>2</v>
      </c>
      <c r="Y11163" t="s">
        <v>32654</v>
      </c>
      <c r="AB11163">
        <v>20</v>
      </c>
      <c r="AC11163">
        <v>1</v>
      </c>
      <c r="AD11163" t="str">
        <f t="shared" si="1724"/>
        <v/>
      </c>
      <c r="AE11163">
        <f t="shared" si="1721"/>
        <v>1</v>
      </c>
      <c r="AF11163" t="str">
        <f t="shared" si="1725"/>
        <v/>
      </c>
      <c r="AG11163" t="str">
        <f t="shared" si="1726"/>
        <v/>
      </c>
      <c r="AH11163" t="str">
        <f t="shared" si="1722"/>
        <v/>
      </c>
      <c r="AI11163">
        <v>0.14499999999999999</v>
      </c>
      <c r="AJ11163" t="str">
        <f t="shared" si="1718"/>
        <v/>
      </c>
      <c r="AK11163">
        <f t="shared" si="1723"/>
        <v>2.8</v>
      </c>
      <c r="AL11163">
        <f t="shared" si="1719"/>
        <v>0.40599999999999997</v>
      </c>
    </row>
    <row r="11164" spans="1:38" x14ac:dyDescent="0.2">
      <c r="A11164" t="s">
        <v>23904</v>
      </c>
      <c r="B11164" t="s">
        <v>62</v>
      </c>
      <c r="C11164" t="s">
        <v>23905</v>
      </c>
      <c r="D11164" s="1">
        <v>39309</v>
      </c>
      <c r="E11164" s="1">
        <v>43456</v>
      </c>
      <c r="F11164" t="s">
        <v>19</v>
      </c>
      <c r="I11164">
        <v>100</v>
      </c>
      <c r="J11164">
        <v>0</v>
      </c>
      <c r="K11164">
        <v>0</v>
      </c>
      <c r="L11164">
        <v>1050</v>
      </c>
      <c r="M11164">
        <v>1050</v>
      </c>
      <c r="N11164" t="s">
        <v>20</v>
      </c>
      <c r="O11164" t="s">
        <v>23906</v>
      </c>
      <c r="P11164" t="s">
        <v>28</v>
      </c>
      <c r="Q11164" t="s">
        <v>34233</v>
      </c>
      <c r="R11164" t="s">
        <v>34233</v>
      </c>
      <c r="S11164" t="s">
        <v>33942</v>
      </c>
      <c r="T11164" t="s">
        <v>34233</v>
      </c>
      <c r="U11164" t="s">
        <v>32634</v>
      </c>
      <c r="V11164" t="s">
        <v>33715</v>
      </c>
      <c r="X11164">
        <v>2</v>
      </c>
      <c r="Y11164" t="s">
        <v>32654</v>
      </c>
      <c r="AB11164">
        <v>20</v>
      </c>
      <c r="AC11164">
        <v>1</v>
      </c>
      <c r="AD11164" t="str">
        <f t="shared" si="1724"/>
        <v/>
      </c>
      <c r="AE11164">
        <f t="shared" si="1721"/>
        <v>1</v>
      </c>
      <c r="AF11164" t="str">
        <f t="shared" si="1725"/>
        <v/>
      </c>
      <c r="AG11164" t="str">
        <f t="shared" si="1726"/>
        <v/>
      </c>
      <c r="AH11164" t="str">
        <f t="shared" si="1722"/>
        <v/>
      </c>
      <c r="AI11164">
        <v>0.14499999999999999</v>
      </c>
      <c r="AJ11164" t="str">
        <f t="shared" si="1718"/>
        <v/>
      </c>
      <c r="AK11164">
        <f t="shared" si="1723"/>
        <v>2.8</v>
      </c>
      <c r="AL11164">
        <f t="shared" si="1719"/>
        <v>0.40599999999999997</v>
      </c>
    </row>
    <row r="11165" spans="1:38" x14ac:dyDescent="0.2">
      <c r="A11165" t="s">
        <v>24047</v>
      </c>
      <c r="B11165" t="s">
        <v>62</v>
      </c>
      <c r="C11165" t="s">
        <v>24048</v>
      </c>
      <c r="D11165" s="1">
        <v>39309</v>
      </c>
      <c r="E11165" s="1">
        <v>43456</v>
      </c>
      <c r="F11165" t="s">
        <v>19</v>
      </c>
      <c r="I11165">
        <v>100</v>
      </c>
      <c r="J11165">
        <v>0</v>
      </c>
      <c r="K11165">
        <v>0</v>
      </c>
      <c r="L11165">
        <v>1009</v>
      </c>
      <c r="M11165">
        <v>1009</v>
      </c>
      <c r="N11165" t="s">
        <v>20</v>
      </c>
      <c r="O11165" t="s">
        <v>24049</v>
      </c>
      <c r="P11165" t="s">
        <v>28</v>
      </c>
      <c r="Q11165" t="s">
        <v>34233</v>
      </c>
      <c r="R11165" t="s">
        <v>34233</v>
      </c>
      <c r="S11165" t="s">
        <v>33942</v>
      </c>
      <c r="T11165" t="s">
        <v>34233</v>
      </c>
      <c r="U11165" t="s">
        <v>32634</v>
      </c>
      <c r="V11165" t="s">
        <v>33715</v>
      </c>
      <c r="X11165">
        <v>2</v>
      </c>
      <c r="Y11165" t="s">
        <v>32654</v>
      </c>
      <c r="AB11165">
        <v>20</v>
      </c>
      <c r="AC11165">
        <v>1</v>
      </c>
      <c r="AD11165" t="str">
        <f t="shared" si="1724"/>
        <v/>
      </c>
      <c r="AE11165">
        <f t="shared" si="1721"/>
        <v>1</v>
      </c>
      <c r="AF11165" t="str">
        <f t="shared" si="1725"/>
        <v/>
      </c>
      <c r="AG11165" t="str">
        <f t="shared" si="1726"/>
        <v/>
      </c>
      <c r="AH11165" t="str">
        <f t="shared" si="1722"/>
        <v/>
      </c>
      <c r="AI11165">
        <v>0.14499999999999999</v>
      </c>
      <c r="AJ11165" t="str">
        <f t="shared" si="1718"/>
        <v/>
      </c>
      <c r="AK11165">
        <f t="shared" si="1723"/>
        <v>2.8</v>
      </c>
      <c r="AL11165">
        <f t="shared" si="1719"/>
        <v>0.40599999999999997</v>
      </c>
    </row>
    <row r="11166" spans="1:38" x14ac:dyDescent="0.2">
      <c r="A11166" t="s">
        <v>19656</v>
      </c>
      <c r="B11166" t="s">
        <v>62</v>
      </c>
      <c r="C11166" t="s">
        <v>19657</v>
      </c>
      <c r="D11166" s="1">
        <v>37999</v>
      </c>
      <c r="E11166" s="1">
        <v>43456</v>
      </c>
      <c r="F11166" t="s">
        <v>19</v>
      </c>
      <c r="I11166">
        <v>100</v>
      </c>
      <c r="J11166">
        <v>0</v>
      </c>
      <c r="K11166">
        <v>0</v>
      </c>
      <c r="L11166">
        <v>1223</v>
      </c>
      <c r="M11166">
        <v>1223</v>
      </c>
      <c r="N11166" t="s">
        <v>20</v>
      </c>
      <c r="O11166" t="s">
        <v>19658</v>
      </c>
      <c r="P11166" t="s">
        <v>28</v>
      </c>
      <c r="Q11166" t="s">
        <v>34233</v>
      </c>
      <c r="R11166" t="s">
        <v>34233</v>
      </c>
      <c r="S11166" t="s">
        <v>33942</v>
      </c>
      <c r="T11166" t="s">
        <v>34233</v>
      </c>
      <c r="U11166" t="s">
        <v>32634</v>
      </c>
      <c r="V11166" t="s">
        <v>33715</v>
      </c>
      <c r="X11166">
        <v>2</v>
      </c>
      <c r="Y11166" t="s">
        <v>32654</v>
      </c>
      <c r="AB11166">
        <v>20</v>
      </c>
      <c r="AC11166">
        <v>1</v>
      </c>
      <c r="AD11166" t="str">
        <f t="shared" si="1724"/>
        <v/>
      </c>
      <c r="AE11166">
        <f t="shared" si="1721"/>
        <v>1</v>
      </c>
      <c r="AF11166" t="str">
        <f t="shared" si="1725"/>
        <v/>
      </c>
      <c r="AG11166" t="str">
        <f t="shared" si="1726"/>
        <v/>
      </c>
      <c r="AH11166" t="str">
        <f t="shared" si="1722"/>
        <v/>
      </c>
      <c r="AI11166">
        <v>0.14499999999999999</v>
      </c>
      <c r="AJ11166" t="str">
        <f t="shared" si="1718"/>
        <v/>
      </c>
      <c r="AK11166">
        <f t="shared" si="1723"/>
        <v>2.8</v>
      </c>
      <c r="AL11166">
        <f t="shared" si="1719"/>
        <v>0.40599999999999997</v>
      </c>
    </row>
    <row r="11167" spans="1:38" x14ac:dyDescent="0.2">
      <c r="A11167" t="s">
        <v>23790</v>
      </c>
      <c r="B11167" t="s">
        <v>62</v>
      </c>
      <c r="C11167" t="s">
        <v>23791</v>
      </c>
      <c r="D11167" s="1">
        <v>39309</v>
      </c>
      <c r="E11167" s="1">
        <v>43456</v>
      </c>
      <c r="F11167" t="s">
        <v>19</v>
      </c>
      <c r="I11167">
        <v>100</v>
      </c>
      <c r="J11167">
        <v>0</v>
      </c>
      <c r="K11167">
        <v>0</v>
      </c>
      <c r="L11167">
        <v>1040</v>
      </c>
      <c r="M11167">
        <v>1040</v>
      </c>
      <c r="N11167" t="s">
        <v>20</v>
      </c>
      <c r="O11167" t="s">
        <v>23792</v>
      </c>
      <c r="P11167" t="s">
        <v>28</v>
      </c>
      <c r="Q11167" t="s">
        <v>34233</v>
      </c>
      <c r="R11167" t="s">
        <v>34233</v>
      </c>
      <c r="S11167" t="s">
        <v>33942</v>
      </c>
      <c r="T11167" t="s">
        <v>34233</v>
      </c>
      <c r="U11167" t="s">
        <v>32634</v>
      </c>
      <c r="V11167" t="s">
        <v>33715</v>
      </c>
      <c r="X11167">
        <v>2</v>
      </c>
      <c r="Y11167" t="s">
        <v>32654</v>
      </c>
      <c r="AB11167">
        <v>20</v>
      </c>
      <c r="AC11167">
        <v>1</v>
      </c>
      <c r="AD11167" t="str">
        <f t="shared" si="1724"/>
        <v/>
      </c>
      <c r="AE11167">
        <f t="shared" ref="AE11167:AE11198" si="1727">IF((S11167="tühi")*(AC11167&lt;&gt;""),AC11167,"")</f>
        <v>1</v>
      </c>
      <c r="AF11167" t="str">
        <f t="shared" si="1725"/>
        <v/>
      </c>
      <c r="AG11167" t="str">
        <f t="shared" si="1726"/>
        <v/>
      </c>
      <c r="AH11167" t="str">
        <f t="shared" si="1722"/>
        <v/>
      </c>
      <c r="AI11167">
        <v>0.14499999999999999</v>
      </c>
      <c r="AJ11167" t="str">
        <f t="shared" si="1718"/>
        <v/>
      </c>
      <c r="AK11167">
        <f t="shared" si="1723"/>
        <v>2.8</v>
      </c>
      <c r="AL11167">
        <f t="shared" si="1719"/>
        <v>0.40599999999999997</v>
      </c>
    </row>
    <row r="11168" spans="1:38" x14ac:dyDescent="0.2">
      <c r="A11168" t="s">
        <v>18543</v>
      </c>
      <c r="B11168" t="s">
        <v>62</v>
      </c>
      <c r="C11168" t="s">
        <v>18544</v>
      </c>
      <c r="D11168" s="1">
        <v>37999</v>
      </c>
      <c r="E11168" s="1">
        <v>43456</v>
      </c>
      <c r="F11168" t="s">
        <v>19</v>
      </c>
      <c r="I11168">
        <v>100</v>
      </c>
      <c r="J11168">
        <v>0</v>
      </c>
      <c r="K11168">
        <v>0</v>
      </c>
      <c r="L11168">
        <v>923</v>
      </c>
      <c r="M11168">
        <v>923</v>
      </c>
      <c r="N11168" t="s">
        <v>20</v>
      </c>
      <c r="O11168" t="s">
        <v>18545</v>
      </c>
      <c r="P11168" t="s">
        <v>28</v>
      </c>
      <c r="Q11168" t="s">
        <v>34233</v>
      </c>
      <c r="R11168" t="s">
        <v>34233</v>
      </c>
      <c r="S11168" t="s">
        <v>33942</v>
      </c>
      <c r="T11168" t="s">
        <v>34233</v>
      </c>
      <c r="U11168" t="s">
        <v>32634</v>
      </c>
      <c r="V11168" t="s">
        <v>33715</v>
      </c>
      <c r="X11168">
        <v>2</v>
      </c>
      <c r="Y11168" t="s">
        <v>32654</v>
      </c>
      <c r="AB11168">
        <v>25</v>
      </c>
      <c r="AC11168">
        <v>1</v>
      </c>
      <c r="AD11168" t="str">
        <f t="shared" si="1724"/>
        <v/>
      </c>
      <c r="AE11168">
        <f t="shared" si="1727"/>
        <v>1</v>
      </c>
      <c r="AF11168" t="str">
        <f t="shared" si="1725"/>
        <v/>
      </c>
      <c r="AG11168" t="str">
        <f t="shared" si="1726"/>
        <v/>
      </c>
      <c r="AH11168" t="str">
        <f t="shared" si="1722"/>
        <v/>
      </c>
      <c r="AI11168">
        <v>0.14499999999999999</v>
      </c>
      <c r="AJ11168" t="str">
        <f t="shared" si="1718"/>
        <v/>
      </c>
      <c r="AK11168">
        <f t="shared" si="1723"/>
        <v>2.8</v>
      </c>
      <c r="AL11168">
        <f t="shared" si="1719"/>
        <v>0.40599999999999997</v>
      </c>
    </row>
    <row r="11169" spans="1:38" x14ac:dyDescent="0.2">
      <c r="A11169" t="s">
        <v>18546</v>
      </c>
      <c r="B11169" t="s">
        <v>62</v>
      </c>
      <c r="C11169" t="s">
        <v>18547</v>
      </c>
      <c r="D11169" s="1">
        <v>37999</v>
      </c>
      <c r="E11169" s="1">
        <v>43456</v>
      </c>
      <c r="F11169" t="s">
        <v>19</v>
      </c>
      <c r="I11169">
        <v>100</v>
      </c>
      <c r="J11169">
        <v>0</v>
      </c>
      <c r="K11169">
        <v>0</v>
      </c>
      <c r="L11169">
        <v>956</v>
      </c>
      <c r="M11169">
        <v>956</v>
      </c>
      <c r="N11169" t="s">
        <v>20</v>
      </c>
      <c r="O11169" t="s">
        <v>18548</v>
      </c>
      <c r="P11169" t="s">
        <v>28</v>
      </c>
      <c r="Q11169" t="s">
        <v>34233</v>
      </c>
      <c r="R11169" t="s">
        <v>34233</v>
      </c>
      <c r="S11169" t="s">
        <v>33942</v>
      </c>
      <c r="T11169" t="s">
        <v>34233</v>
      </c>
      <c r="U11169" t="s">
        <v>32634</v>
      </c>
      <c r="V11169" t="s">
        <v>33715</v>
      </c>
      <c r="X11169">
        <v>2</v>
      </c>
      <c r="Y11169" t="s">
        <v>32654</v>
      </c>
      <c r="AB11169">
        <v>25</v>
      </c>
      <c r="AC11169">
        <v>1</v>
      </c>
      <c r="AD11169" t="str">
        <f t="shared" si="1724"/>
        <v/>
      </c>
      <c r="AE11169">
        <f t="shared" si="1727"/>
        <v>1</v>
      </c>
      <c r="AF11169" t="str">
        <f t="shared" si="1725"/>
        <v/>
      </c>
      <c r="AG11169" t="str">
        <f t="shared" si="1726"/>
        <v/>
      </c>
      <c r="AH11169" t="str">
        <f t="shared" si="1722"/>
        <v/>
      </c>
      <c r="AI11169">
        <v>0.14499999999999999</v>
      </c>
      <c r="AJ11169" t="str">
        <f t="shared" si="1718"/>
        <v/>
      </c>
      <c r="AK11169">
        <f t="shared" si="1723"/>
        <v>2.8</v>
      </c>
      <c r="AL11169">
        <f t="shared" si="1719"/>
        <v>0.40599999999999997</v>
      </c>
    </row>
    <row r="11170" spans="1:38" x14ac:dyDescent="0.2">
      <c r="A11170" t="s">
        <v>23856</v>
      </c>
      <c r="B11170" t="s">
        <v>62</v>
      </c>
      <c r="C11170" t="s">
        <v>23857</v>
      </c>
      <c r="D11170" s="1">
        <v>39309</v>
      </c>
      <c r="E11170" s="1">
        <v>43456</v>
      </c>
      <c r="F11170" t="s">
        <v>19</v>
      </c>
      <c r="I11170">
        <v>100</v>
      </c>
      <c r="J11170">
        <v>0</v>
      </c>
      <c r="K11170">
        <v>0</v>
      </c>
      <c r="L11170">
        <v>863</v>
      </c>
      <c r="M11170">
        <v>863</v>
      </c>
      <c r="N11170" t="s">
        <v>20</v>
      </c>
      <c r="O11170" t="s">
        <v>23858</v>
      </c>
      <c r="P11170" t="s">
        <v>28</v>
      </c>
      <c r="Q11170" t="s">
        <v>34233</v>
      </c>
      <c r="R11170" t="s">
        <v>34233</v>
      </c>
      <c r="S11170" t="s">
        <v>33942</v>
      </c>
      <c r="T11170" t="s">
        <v>34233</v>
      </c>
      <c r="U11170" t="s">
        <v>32634</v>
      </c>
      <c r="V11170" t="s">
        <v>33715</v>
      </c>
      <c r="X11170">
        <v>2</v>
      </c>
      <c r="Y11170" t="s">
        <v>32654</v>
      </c>
      <c r="AB11170">
        <v>25</v>
      </c>
      <c r="AC11170">
        <v>1</v>
      </c>
      <c r="AD11170" t="str">
        <f t="shared" si="1724"/>
        <v/>
      </c>
      <c r="AE11170">
        <f t="shared" si="1727"/>
        <v>1</v>
      </c>
      <c r="AF11170" t="str">
        <f t="shared" si="1725"/>
        <v/>
      </c>
      <c r="AG11170" t="str">
        <f t="shared" si="1726"/>
        <v/>
      </c>
      <c r="AH11170" t="str">
        <f t="shared" si="1722"/>
        <v/>
      </c>
      <c r="AI11170">
        <v>0.14499999999999999</v>
      </c>
      <c r="AJ11170" t="str">
        <f t="shared" si="1718"/>
        <v/>
      </c>
      <c r="AK11170">
        <f t="shared" si="1723"/>
        <v>2.8</v>
      </c>
      <c r="AL11170">
        <f t="shared" si="1719"/>
        <v>0.40599999999999997</v>
      </c>
    </row>
    <row r="11171" spans="1:38" x14ac:dyDescent="0.2">
      <c r="A11171" t="s">
        <v>23808</v>
      </c>
      <c r="B11171" t="s">
        <v>62</v>
      </c>
      <c r="C11171" t="s">
        <v>23809</v>
      </c>
      <c r="D11171" s="1">
        <v>39309</v>
      </c>
      <c r="E11171" s="1">
        <v>43951</v>
      </c>
      <c r="F11171" t="s">
        <v>19</v>
      </c>
      <c r="I11171">
        <v>100</v>
      </c>
      <c r="J11171">
        <v>0</v>
      </c>
      <c r="K11171">
        <v>0</v>
      </c>
      <c r="L11171">
        <v>904</v>
      </c>
      <c r="M11171">
        <v>904</v>
      </c>
      <c r="N11171" t="s">
        <v>20</v>
      </c>
      <c r="O11171" t="s">
        <v>23810</v>
      </c>
      <c r="P11171" t="s">
        <v>28</v>
      </c>
      <c r="Q11171" t="s">
        <v>34233</v>
      </c>
      <c r="R11171" t="s">
        <v>34233</v>
      </c>
      <c r="S11171" t="s">
        <v>33942</v>
      </c>
      <c r="T11171" t="s">
        <v>34233</v>
      </c>
      <c r="U11171" t="s">
        <v>32634</v>
      </c>
      <c r="V11171" t="s">
        <v>33715</v>
      </c>
      <c r="X11171">
        <v>2</v>
      </c>
      <c r="Y11171" t="s">
        <v>32654</v>
      </c>
      <c r="AB11171">
        <v>25</v>
      </c>
      <c r="AC11171">
        <v>1</v>
      </c>
      <c r="AD11171" t="str">
        <f t="shared" si="1724"/>
        <v/>
      </c>
      <c r="AE11171">
        <f t="shared" si="1727"/>
        <v>1</v>
      </c>
      <c r="AF11171" t="str">
        <f t="shared" si="1725"/>
        <v/>
      </c>
      <c r="AG11171" t="str">
        <f t="shared" si="1726"/>
        <v/>
      </c>
      <c r="AH11171" t="str">
        <f t="shared" si="1722"/>
        <v/>
      </c>
      <c r="AI11171">
        <v>0.14499999999999999</v>
      </c>
      <c r="AJ11171" t="str">
        <f t="shared" si="1718"/>
        <v/>
      </c>
      <c r="AK11171">
        <f t="shared" si="1723"/>
        <v>2.8</v>
      </c>
      <c r="AL11171">
        <f t="shared" si="1719"/>
        <v>0.40599999999999997</v>
      </c>
    </row>
    <row r="11172" spans="1:38" x14ac:dyDescent="0.2">
      <c r="A11172" t="s">
        <v>18555</v>
      </c>
      <c r="B11172" t="s">
        <v>62</v>
      </c>
      <c r="C11172" t="s">
        <v>18556</v>
      </c>
      <c r="D11172" s="1">
        <v>37999</v>
      </c>
      <c r="E11172" s="1">
        <v>43456</v>
      </c>
      <c r="F11172" t="s">
        <v>19</v>
      </c>
      <c r="I11172">
        <v>100</v>
      </c>
      <c r="J11172">
        <v>0</v>
      </c>
      <c r="K11172">
        <v>0</v>
      </c>
      <c r="L11172">
        <v>899</v>
      </c>
      <c r="M11172">
        <v>899</v>
      </c>
      <c r="N11172" t="s">
        <v>20</v>
      </c>
      <c r="O11172" t="s">
        <v>18557</v>
      </c>
      <c r="P11172" t="s">
        <v>28</v>
      </c>
      <c r="Q11172" t="s">
        <v>34233</v>
      </c>
      <c r="R11172" t="s">
        <v>34233</v>
      </c>
      <c r="S11172" t="s">
        <v>33942</v>
      </c>
      <c r="T11172" t="s">
        <v>34233</v>
      </c>
      <c r="U11172" t="s">
        <v>32634</v>
      </c>
      <c r="V11172" t="s">
        <v>33715</v>
      </c>
      <c r="X11172">
        <v>2</v>
      </c>
      <c r="Y11172" t="s">
        <v>32654</v>
      </c>
      <c r="AB11172">
        <v>25</v>
      </c>
      <c r="AC11172">
        <v>1</v>
      </c>
      <c r="AD11172" t="str">
        <f t="shared" si="1724"/>
        <v/>
      </c>
      <c r="AE11172">
        <f t="shared" si="1727"/>
        <v>1</v>
      </c>
      <c r="AF11172" t="str">
        <f t="shared" si="1725"/>
        <v/>
      </c>
      <c r="AG11172" t="str">
        <f t="shared" ref="AG11172:AG11189" si="1728">IF((S11172&lt;&gt;"tühi")*(AC11172&lt;&gt;""),AC11172,"")</f>
        <v/>
      </c>
      <c r="AH11172" t="str">
        <f t="shared" si="1722"/>
        <v/>
      </c>
      <c r="AI11172">
        <v>0.14499999999999999</v>
      </c>
      <c r="AJ11172" t="str">
        <f t="shared" si="1718"/>
        <v/>
      </c>
      <c r="AK11172">
        <f t="shared" si="1723"/>
        <v>2.8</v>
      </c>
      <c r="AL11172">
        <f t="shared" si="1719"/>
        <v>0.40599999999999997</v>
      </c>
    </row>
    <row r="11173" spans="1:38" x14ac:dyDescent="0.2">
      <c r="A11173" t="s">
        <v>16279</v>
      </c>
      <c r="B11173" t="s">
        <v>62</v>
      </c>
      <c r="C11173" t="s">
        <v>16280</v>
      </c>
      <c r="D11173" s="1">
        <v>37519</v>
      </c>
      <c r="E11173" s="1">
        <v>43456</v>
      </c>
      <c r="F11173" t="s">
        <v>19</v>
      </c>
      <c r="I11173">
        <v>100</v>
      </c>
      <c r="J11173">
        <v>0</v>
      </c>
      <c r="K11173">
        <v>0</v>
      </c>
      <c r="L11173">
        <v>1004</v>
      </c>
      <c r="M11173">
        <v>1004</v>
      </c>
      <c r="N11173" t="s">
        <v>20</v>
      </c>
      <c r="O11173" t="s">
        <v>16281</v>
      </c>
      <c r="P11173" t="s">
        <v>28</v>
      </c>
      <c r="Q11173" t="s">
        <v>34233</v>
      </c>
      <c r="R11173" t="s">
        <v>34233</v>
      </c>
      <c r="S11173" t="s">
        <v>33942</v>
      </c>
      <c r="T11173" t="s">
        <v>34233</v>
      </c>
      <c r="U11173" t="s">
        <v>32634</v>
      </c>
      <c r="V11173" t="s">
        <v>33715</v>
      </c>
      <c r="X11173">
        <v>2</v>
      </c>
      <c r="Y11173" t="s">
        <v>32654</v>
      </c>
      <c r="AB11173">
        <v>25</v>
      </c>
      <c r="AC11173">
        <v>1</v>
      </c>
      <c r="AD11173" t="str">
        <f t="shared" si="1724"/>
        <v/>
      </c>
      <c r="AE11173">
        <f t="shared" si="1727"/>
        <v>1</v>
      </c>
      <c r="AF11173" t="str">
        <f t="shared" si="1725"/>
        <v/>
      </c>
      <c r="AG11173" t="str">
        <f t="shared" si="1728"/>
        <v/>
      </c>
      <c r="AH11173" t="str">
        <f t="shared" si="1722"/>
        <v/>
      </c>
      <c r="AI11173">
        <v>0.14499999999999999</v>
      </c>
      <c r="AJ11173" t="str">
        <f t="shared" ref="AJ11173:AJ11236" si="1729">IF(COUNTBLANK(AH11173),"",AH11173*AI11173)</f>
        <v/>
      </c>
      <c r="AK11173">
        <f t="shared" si="1723"/>
        <v>2.8</v>
      </c>
      <c r="AL11173">
        <f t="shared" si="1719"/>
        <v>0.40599999999999997</v>
      </c>
    </row>
    <row r="11174" spans="1:38" x14ac:dyDescent="0.2">
      <c r="A11174" t="s">
        <v>16282</v>
      </c>
      <c r="B11174" t="s">
        <v>62</v>
      </c>
      <c r="C11174" t="s">
        <v>16283</v>
      </c>
      <c r="D11174" s="1">
        <v>37519</v>
      </c>
      <c r="E11174" s="1">
        <v>43456</v>
      </c>
      <c r="F11174" t="s">
        <v>19</v>
      </c>
      <c r="I11174">
        <v>100</v>
      </c>
      <c r="J11174">
        <v>0</v>
      </c>
      <c r="K11174">
        <v>0</v>
      </c>
      <c r="L11174">
        <v>1010</v>
      </c>
      <c r="M11174">
        <v>1010</v>
      </c>
      <c r="N11174" t="s">
        <v>20</v>
      </c>
      <c r="O11174" t="s">
        <v>16284</v>
      </c>
      <c r="P11174" t="s">
        <v>28</v>
      </c>
      <c r="Q11174" t="s">
        <v>34233</v>
      </c>
      <c r="R11174" t="s">
        <v>34233</v>
      </c>
      <c r="S11174" t="s">
        <v>33942</v>
      </c>
      <c r="T11174" t="s">
        <v>34233</v>
      </c>
      <c r="U11174" t="s">
        <v>32634</v>
      </c>
      <c r="V11174" t="s">
        <v>33715</v>
      </c>
      <c r="X11174">
        <v>2</v>
      </c>
      <c r="Y11174" t="s">
        <v>32654</v>
      </c>
      <c r="AB11174">
        <v>25</v>
      </c>
      <c r="AC11174">
        <v>1</v>
      </c>
      <c r="AD11174" t="str">
        <f t="shared" si="1724"/>
        <v/>
      </c>
      <c r="AE11174">
        <f t="shared" si="1727"/>
        <v>1</v>
      </c>
      <c r="AF11174" t="str">
        <f t="shared" si="1725"/>
        <v/>
      </c>
      <c r="AG11174" t="str">
        <f t="shared" si="1728"/>
        <v/>
      </c>
      <c r="AH11174" t="str">
        <f t="shared" si="1722"/>
        <v/>
      </c>
      <c r="AI11174">
        <v>0.14499999999999999</v>
      </c>
      <c r="AJ11174" t="str">
        <f t="shared" si="1729"/>
        <v/>
      </c>
      <c r="AK11174">
        <f t="shared" si="1723"/>
        <v>2.8</v>
      </c>
      <c r="AL11174">
        <f t="shared" si="1719"/>
        <v>0.40599999999999997</v>
      </c>
    </row>
    <row r="11175" spans="1:38" x14ac:dyDescent="0.2">
      <c r="A11175" t="s">
        <v>16288</v>
      </c>
      <c r="B11175" t="s">
        <v>62</v>
      </c>
      <c r="C11175" t="s">
        <v>16289</v>
      </c>
      <c r="D11175" s="1">
        <v>37519</v>
      </c>
      <c r="E11175" s="1">
        <v>44074</v>
      </c>
      <c r="F11175" t="s">
        <v>19</v>
      </c>
      <c r="I11175">
        <v>100</v>
      </c>
      <c r="J11175">
        <v>0</v>
      </c>
      <c r="K11175">
        <v>0</v>
      </c>
      <c r="L11175">
        <v>1305</v>
      </c>
      <c r="M11175">
        <v>1305</v>
      </c>
      <c r="N11175" t="s">
        <v>20</v>
      </c>
      <c r="O11175" t="s">
        <v>16290</v>
      </c>
      <c r="P11175" t="s">
        <v>28</v>
      </c>
      <c r="Q11175" t="s">
        <v>34233</v>
      </c>
      <c r="R11175" t="s">
        <v>34233</v>
      </c>
      <c r="S11175" t="s">
        <v>33942</v>
      </c>
      <c r="T11175" t="s">
        <v>34233</v>
      </c>
      <c r="U11175" t="s">
        <v>32634</v>
      </c>
      <c r="V11175" t="s">
        <v>33715</v>
      </c>
      <c r="X11175">
        <v>2</v>
      </c>
      <c r="Y11175" t="s">
        <v>32654</v>
      </c>
      <c r="AB11175">
        <v>18</v>
      </c>
      <c r="AC11175">
        <v>1</v>
      </c>
      <c r="AD11175" t="str">
        <f t="shared" si="1724"/>
        <v/>
      </c>
      <c r="AE11175">
        <f t="shared" si="1727"/>
        <v>1</v>
      </c>
      <c r="AF11175" t="str">
        <f t="shared" si="1725"/>
        <v/>
      </c>
      <c r="AG11175" t="str">
        <f t="shared" si="1728"/>
        <v/>
      </c>
      <c r="AH11175" t="str">
        <f t="shared" si="1722"/>
        <v/>
      </c>
      <c r="AI11175">
        <v>0.14499999999999999</v>
      </c>
      <c r="AJ11175" t="str">
        <f t="shared" si="1729"/>
        <v/>
      </c>
      <c r="AK11175">
        <f t="shared" si="1723"/>
        <v>2.8</v>
      </c>
      <c r="AL11175">
        <f t="shared" si="1719"/>
        <v>0.40599999999999997</v>
      </c>
    </row>
    <row r="11176" spans="1:38" x14ac:dyDescent="0.2">
      <c r="A11176" t="s">
        <v>23859</v>
      </c>
      <c r="B11176" t="s">
        <v>62</v>
      </c>
      <c r="C11176" t="s">
        <v>23860</v>
      </c>
      <c r="D11176" s="1">
        <v>39309</v>
      </c>
      <c r="E11176" s="1">
        <v>43456</v>
      </c>
      <c r="F11176" t="s">
        <v>19</v>
      </c>
      <c r="I11176">
        <v>100</v>
      </c>
      <c r="J11176">
        <v>0</v>
      </c>
      <c r="K11176">
        <v>0</v>
      </c>
      <c r="L11176">
        <v>1050</v>
      </c>
      <c r="M11176">
        <v>1050</v>
      </c>
      <c r="N11176" t="s">
        <v>20</v>
      </c>
      <c r="O11176" t="s">
        <v>23861</v>
      </c>
      <c r="P11176" t="s">
        <v>28</v>
      </c>
      <c r="Q11176" t="s">
        <v>34233</v>
      </c>
      <c r="R11176" t="s">
        <v>34233</v>
      </c>
      <c r="S11176" t="s">
        <v>33942</v>
      </c>
      <c r="T11176" t="s">
        <v>34233</v>
      </c>
      <c r="U11176" t="s">
        <v>32634</v>
      </c>
      <c r="V11176" t="s">
        <v>33715</v>
      </c>
      <c r="X11176">
        <v>2</v>
      </c>
      <c r="Y11176" t="s">
        <v>32654</v>
      </c>
      <c r="AB11176">
        <v>20</v>
      </c>
      <c r="AC11176">
        <v>1</v>
      </c>
      <c r="AD11176" t="str">
        <f t="shared" si="1724"/>
        <v/>
      </c>
      <c r="AE11176">
        <f t="shared" si="1727"/>
        <v>1</v>
      </c>
      <c r="AF11176" t="str">
        <f t="shared" si="1725"/>
        <v/>
      </c>
      <c r="AG11176" t="str">
        <f t="shared" si="1728"/>
        <v/>
      </c>
      <c r="AH11176" t="str">
        <f t="shared" si="1722"/>
        <v/>
      </c>
      <c r="AI11176">
        <v>0.14499999999999999</v>
      </c>
      <c r="AJ11176" t="str">
        <f t="shared" si="1729"/>
        <v/>
      </c>
      <c r="AK11176">
        <f t="shared" si="1723"/>
        <v>2.8</v>
      </c>
      <c r="AL11176">
        <f t="shared" si="1719"/>
        <v>0.40599999999999997</v>
      </c>
    </row>
    <row r="11177" spans="1:38" x14ac:dyDescent="0.2">
      <c r="A11177" t="s">
        <v>23781</v>
      </c>
      <c r="B11177" t="s">
        <v>62</v>
      </c>
      <c r="C11177" t="s">
        <v>23782</v>
      </c>
      <c r="D11177" s="1">
        <v>39309</v>
      </c>
      <c r="E11177" s="1">
        <v>43456</v>
      </c>
      <c r="F11177" t="s">
        <v>19</v>
      </c>
      <c r="I11177">
        <v>100</v>
      </c>
      <c r="J11177">
        <v>0</v>
      </c>
      <c r="K11177">
        <v>0</v>
      </c>
      <c r="L11177">
        <v>1050</v>
      </c>
      <c r="M11177">
        <v>1050</v>
      </c>
      <c r="N11177" t="s">
        <v>20</v>
      </c>
      <c r="O11177" t="s">
        <v>23783</v>
      </c>
      <c r="P11177" t="s">
        <v>28</v>
      </c>
      <c r="Q11177" t="s">
        <v>34233</v>
      </c>
      <c r="R11177" t="s">
        <v>34233</v>
      </c>
      <c r="S11177" t="s">
        <v>33942</v>
      </c>
      <c r="T11177" t="s">
        <v>34233</v>
      </c>
      <c r="U11177" t="s">
        <v>32634</v>
      </c>
      <c r="V11177" t="s">
        <v>33715</v>
      </c>
      <c r="X11177">
        <v>2</v>
      </c>
      <c r="Y11177" t="s">
        <v>32654</v>
      </c>
      <c r="AB11177">
        <v>20</v>
      </c>
      <c r="AC11177">
        <v>1</v>
      </c>
      <c r="AD11177" t="str">
        <f t="shared" si="1724"/>
        <v/>
      </c>
      <c r="AE11177">
        <f t="shared" si="1727"/>
        <v>1</v>
      </c>
      <c r="AF11177" t="str">
        <f t="shared" si="1725"/>
        <v/>
      </c>
      <c r="AG11177" t="str">
        <f t="shared" si="1728"/>
        <v/>
      </c>
      <c r="AH11177" t="str">
        <f t="shared" si="1722"/>
        <v/>
      </c>
      <c r="AI11177">
        <v>0.14499999999999999</v>
      </c>
      <c r="AJ11177" t="str">
        <f t="shared" si="1729"/>
        <v/>
      </c>
      <c r="AK11177">
        <f t="shared" si="1723"/>
        <v>2.8</v>
      </c>
      <c r="AL11177">
        <f t="shared" si="1719"/>
        <v>0.40599999999999997</v>
      </c>
    </row>
    <row r="11178" spans="1:38" x14ac:dyDescent="0.2">
      <c r="A11178" t="s">
        <v>23784</v>
      </c>
      <c r="B11178" t="s">
        <v>62</v>
      </c>
      <c r="C11178" t="s">
        <v>23785</v>
      </c>
      <c r="D11178" s="1">
        <v>39309</v>
      </c>
      <c r="E11178" s="1">
        <v>43456</v>
      </c>
      <c r="F11178" t="s">
        <v>19</v>
      </c>
      <c r="I11178">
        <v>100</v>
      </c>
      <c r="J11178">
        <v>0</v>
      </c>
      <c r="K11178">
        <v>0</v>
      </c>
      <c r="L11178">
        <v>1050</v>
      </c>
      <c r="M11178">
        <v>1050</v>
      </c>
      <c r="N11178" t="s">
        <v>20</v>
      </c>
      <c r="O11178" t="s">
        <v>23786</v>
      </c>
      <c r="P11178" t="s">
        <v>28</v>
      </c>
      <c r="Q11178" t="s">
        <v>34233</v>
      </c>
      <c r="R11178" t="s">
        <v>34233</v>
      </c>
      <c r="S11178" t="s">
        <v>33942</v>
      </c>
      <c r="T11178" t="s">
        <v>34233</v>
      </c>
      <c r="U11178" t="s">
        <v>32634</v>
      </c>
      <c r="V11178" t="s">
        <v>33715</v>
      </c>
      <c r="X11178">
        <v>2</v>
      </c>
      <c r="Y11178" t="s">
        <v>32654</v>
      </c>
      <c r="AB11178">
        <v>20</v>
      </c>
      <c r="AC11178">
        <v>1</v>
      </c>
      <c r="AD11178" t="str">
        <f t="shared" si="1724"/>
        <v/>
      </c>
      <c r="AE11178">
        <f t="shared" si="1727"/>
        <v>1</v>
      </c>
      <c r="AF11178" t="str">
        <f t="shared" si="1725"/>
        <v/>
      </c>
      <c r="AG11178" t="str">
        <f t="shared" si="1728"/>
        <v/>
      </c>
      <c r="AH11178" t="str">
        <f t="shared" si="1722"/>
        <v/>
      </c>
      <c r="AI11178">
        <v>0.14499999999999999</v>
      </c>
      <c r="AJ11178" t="str">
        <f t="shared" si="1729"/>
        <v/>
      </c>
      <c r="AK11178">
        <f t="shared" si="1723"/>
        <v>2.8</v>
      </c>
      <c r="AL11178">
        <f t="shared" ref="AL11178:AL11241" si="1730">IF(COUNTBLANK(AK11178),"",AK11178*AI11178)</f>
        <v>0.40599999999999997</v>
      </c>
    </row>
    <row r="11179" spans="1:38" x14ac:dyDescent="0.2">
      <c r="A11179" t="s">
        <v>24053</v>
      </c>
      <c r="B11179" t="s">
        <v>62</v>
      </c>
      <c r="C11179" t="s">
        <v>24054</v>
      </c>
      <c r="D11179" s="1">
        <v>39309</v>
      </c>
      <c r="E11179" s="1">
        <v>44275</v>
      </c>
      <c r="F11179" t="s">
        <v>19</v>
      </c>
      <c r="I11179">
        <v>100</v>
      </c>
      <c r="J11179">
        <v>0</v>
      </c>
      <c r="K11179">
        <v>0</v>
      </c>
      <c r="L11179">
        <v>1054</v>
      </c>
      <c r="M11179">
        <v>1054</v>
      </c>
      <c r="N11179" t="s">
        <v>20</v>
      </c>
      <c r="O11179" t="s">
        <v>24055</v>
      </c>
      <c r="P11179" t="s">
        <v>28</v>
      </c>
      <c r="Q11179" t="s">
        <v>34233</v>
      </c>
      <c r="R11179" t="s">
        <v>34233</v>
      </c>
      <c r="S11179" t="s">
        <v>33942</v>
      </c>
      <c r="T11179" t="s">
        <v>34233</v>
      </c>
      <c r="U11179" t="s">
        <v>32634</v>
      </c>
      <c r="V11179" t="s">
        <v>33715</v>
      </c>
      <c r="X11179">
        <v>2</v>
      </c>
      <c r="Y11179" t="s">
        <v>32654</v>
      </c>
      <c r="AB11179">
        <v>20</v>
      </c>
      <c r="AC11179">
        <v>1</v>
      </c>
      <c r="AD11179" t="str">
        <f t="shared" si="1724"/>
        <v/>
      </c>
      <c r="AE11179">
        <f t="shared" si="1727"/>
        <v>1</v>
      </c>
      <c r="AF11179" t="str">
        <f t="shared" si="1725"/>
        <v/>
      </c>
      <c r="AG11179" t="str">
        <f t="shared" si="1728"/>
        <v/>
      </c>
      <c r="AH11179" t="str">
        <f t="shared" si="1722"/>
        <v/>
      </c>
      <c r="AI11179">
        <v>0.14499999999999999</v>
      </c>
      <c r="AJ11179" t="str">
        <f t="shared" si="1729"/>
        <v/>
      </c>
      <c r="AK11179">
        <f t="shared" si="1723"/>
        <v>2.8</v>
      </c>
      <c r="AL11179">
        <f t="shared" si="1730"/>
        <v>0.40599999999999997</v>
      </c>
    </row>
    <row r="11180" spans="1:38" x14ac:dyDescent="0.2">
      <c r="A11180" t="s">
        <v>8219</v>
      </c>
      <c r="B11180" t="s">
        <v>62</v>
      </c>
      <c r="C11180" t="s">
        <v>8220</v>
      </c>
      <c r="D11180" s="1">
        <v>36216</v>
      </c>
      <c r="E11180" s="1">
        <v>44275</v>
      </c>
      <c r="F11180" t="s">
        <v>19</v>
      </c>
      <c r="I11180">
        <v>100</v>
      </c>
      <c r="J11180">
        <v>0</v>
      </c>
      <c r="K11180">
        <v>0</v>
      </c>
      <c r="L11180">
        <v>1013</v>
      </c>
      <c r="M11180">
        <v>1013</v>
      </c>
      <c r="N11180" t="s">
        <v>20</v>
      </c>
      <c r="O11180" t="s">
        <v>8221</v>
      </c>
      <c r="P11180" t="s">
        <v>28</v>
      </c>
      <c r="Q11180" t="s">
        <v>34233</v>
      </c>
      <c r="R11180" t="s">
        <v>34233</v>
      </c>
      <c r="S11180" t="s">
        <v>33942</v>
      </c>
      <c r="T11180" t="s">
        <v>34233</v>
      </c>
      <c r="U11180" t="s">
        <v>32634</v>
      </c>
      <c r="V11180" t="s">
        <v>33715</v>
      </c>
      <c r="X11180">
        <v>2</v>
      </c>
      <c r="Y11180" t="s">
        <v>32654</v>
      </c>
      <c r="AB11180">
        <v>20</v>
      </c>
      <c r="AC11180">
        <v>1</v>
      </c>
      <c r="AD11180" t="str">
        <f t="shared" si="1724"/>
        <v/>
      </c>
      <c r="AE11180">
        <f t="shared" si="1727"/>
        <v>1</v>
      </c>
      <c r="AF11180" t="str">
        <f t="shared" si="1725"/>
        <v/>
      </c>
      <c r="AG11180" t="str">
        <f t="shared" si="1728"/>
        <v/>
      </c>
      <c r="AH11180" t="str">
        <f t="shared" si="1722"/>
        <v/>
      </c>
      <c r="AI11180">
        <v>0.14499999999999999</v>
      </c>
      <c r="AJ11180" t="str">
        <f t="shared" si="1729"/>
        <v/>
      </c>
      <c r="AK11180">
        <f t="shared" si="1723"/>
        <v>2.8</v>
      </c>
      <c r="AL11180">
        <f t="shared" si="1730"/>
        <v>0.40599999999999997</v>
      </c>
    </row>
    <row r="11181" spans="1:38" x14ac:dyDescent="0.2">
      <c r="A11181" t="s">
        <v>8210</v>
      </c>
      <c r="B11181" t="s">
        <v>62</v>
      </c>
      <c r="C11181" t="s">
        <v>8211</v>
      </c>
      <c r="D11181" s="1">
        <v>36216</v>
      </c>
      <c r="E11181" s="1">
        <v>44275</v>
      </c>
      <c r="F11181" t="s">
        <v>19</v>
      </c>
      <c r="I11181">
        <v>100</v>
      </c>
      <c r="J11181">
        <v>0</v>
      </c>
      <c r="K11181">
        <v>0</v>
      </c>
      <c r="L11181">
        <v>1037</v>
      </c>
      <c r="M11181">
        <v>1037</v>
      </c>
      <c r="N11181" t="s">
        <v>20</v>
      </c>
      <c r="O11181" t="s">
        <v>8212</v>
      </c>
      <c r="P11181" t="s">
        <v>28</v>
      </c>
      <c r="Q11181" t="s">
        <v>34233</v>
      </c>
      <c r="R11181" t="s">
        <v>34233</v>
      </c>
      <c r="S11181" t="s">
        <v>33942</v>
      </c>
      <c r="T11181" t="s">
        <v>34233</v>
      </c>
      <c r="U11181" t="s">
        <v>32634</v>
      </c>
      <c r="V11181" t="s">
        <v>33715</v>
      </c>
      <c r="X11181">
        <v>2</v>
      </c>
      <c r="Y11181" t="s">
        <v>32654</v>
      </c>
      <c r="AB11181">
        <v>20</v>
      </c>
      <c r="AC11181">
        <v>1</v>
      </c>
      <c r="AD11181" t="str">
        <f t="shared" si="1724"/>
        <v/>
      </c>
      <c r="AE11181">
        <f t="shared" si="1727"/>
        <v>1</v>
      </c>
      <c r="AF11181" t="str">
        <f t="shared" si="1725"/>
        <v/>
      </c>
      <c r="AG11181" t="str">
        <f t="shared" si="1728"/>
        <v/>
      </c>
      <c r="AH11181" t="str">
        <f t="shared" si="1722"/>
        <v/>
      </c>
      <c r="AI11181">
        <v>0.14499999999999999</v>
      </c>
      <c r="AJ11181" t="str">
        <f t="shared" si="1729"/>
        <v/>
      </c>
      <c r="AK11181">
        <f t="shared" si="1723"/>
        <v>2.8</v>
      </c>
      <c r="AL11181">
        <f t="shared" si="1730"/>
        <v>0.40599999999999997</v>
      </c>
    </row>
    <row r="11182" spans="1:38" x14ac:dyDescent="0.2">
      <c r="A11182" t="s">
        <v>23892</v>
      </c>
      <c r="B11182" t="s">
        <v>62</v>
      </c>
      <c r="C11182" t="s">
        <v>23893</v>
      </c>
      <c r="D11182" s="1">
        <v>39309</v>
      </c>
      <c r="E11182" s="1">
        <v>44275</v>
      </c>
      <c r="F11182" t="s">
        <v>19</v>
      </c>
      <c r="I11182">
        <v>100</v>
      </c>
      <c r="J11182">
        <v>0</v>
      </c>
      <c r="K11182">
        <v>0</v>
      </c>
      <c r="L11182">
        <v>1049</v>
      </c>
      <c r="M11182">
        <v>1049</v>
      </c>
      <c r="N11182" t="s">
        <v>20</v>
      </c>
      <c r="O11182" t="s">
        <v>23894</v>
      </c>
      <c r="P11182" t="s">
        <v>28</v>
      </c>
      <c r="Q11182" t="s">
        <v>34233</v>
      </c>
      <c r="R11182" t="s">
        <v>34233</v>
      </c>
      <c r="S11182" t="s">
        <v>33942</v>
      </c>
      <c r="T11182" t="s">
        <v>34233</v>
      </c>
      <c r="U11182" t="s">
        <v>32634</v>
      </c>
      <c r="V11182" t="s">
        <v>33715</v>
      </c>
      <c r="X11182">
        <v>2</v>
      </c>
      <c r="Y11182" t="s">
        <v>32654</v>
      </c>
      <c r="AB11182">
        <v>20</v>
      </c>
      <c r="AC11182">
        <v>1</v>
      </c>
      <c r="AD11182" t="str">
        <f t="shared" si="1724"/>
        <v/>
      </c>
      <c r="AE11182">
        <f t="shared" si="1727"/>
        <v>1</v>
      </c>
      <c r="AF11182" t="str">
        <f t="shared" si="1725"/>
        <v/>
      </c>
      <c r="AG11182" t="str">
        <f t="shared" si="1728"/>
        <v/>
      </c>
      <c r="AH11182" t="str">
        <f t="shared" si="1722"/>
        <v/>
      </c>
      <c r="AI11182">
        <v>0.14499999999999999</v>
      </c>
      <c r="AJ11182" t="str">
        <f t="shared" si="1729"/>
        <v/>
      </c>
      <c r="AK11182">
        <f t="shared" si="1723"/>
        <v>2.8</v>
      </c>
      <c r="AL11182">
        <f t="shared" si="1730"/>
        <v>0.40599999999999997</v>
      </c>
    </row>
    <row r="11183" spans="1:38" x14ac:dyDescent="0.2">
      <c r="A11183" t="s">
        <v>24041</v>
      </c>
      <c r="B11183" t="s">
        <v>62</v>
      </c>
      <c r="C11183" t="s">
        <v>24042</v>
      </c>
      <c r="D11183" s="1">
        <v>39309</v>
      </c>
      <c r="E11183" s="1">
        <v>44275</v>
      </c>
      <c r="F11183" t="s">
        <v>19</v>
      </c>
      <c r="I11183">
        <v>100</v>
      </c>
      <c r="J11183">
        <v>0</v>
      </c>
      <c r="K11183">
        <v>0</v>
      </c>
      <c r="L11183">
        <v>1083</v>
      </c>
      <c r="M11183">
        <v>1083</v>
      </c>
      <c r="N11183" t="s">
        <v>20</v>
      </c>
      <c r="O11183" t="s">
        <v>24043</v>
      </c>
      <c r="P11183" t="s">
        <v>28</v>
      </c>
      <c r="Q11183" t="s">
        <v>34233</v>
      </c>
      <c r="R11183" t="s">
        <v>34233</v>
      </c>
      <c r="S11183" t="s">
        <v>33942</v>
      </c>
      <c r="T11183" t="s">
        <v>34233</v>
      </c>
      <c r="U11183" t="s">
        <v>32634</v>
      </c>
      <c r="V11183" t="s">
        <v>33715</v>
      </c>
      <c r="X11183">
        <v>2</v>
      </c>
      <c r="Y11183" t="s">
        <v>32654</v>
      </c>
      <c r="AB11183">
        <v>20</v>
      </c>
      <c r="AC11183">
        <v>1</v>
      </c>
      <c r="AD11183" t="str">
        <f t="shared" si="1724"/>
        <v/>
      </c>
      <c r="AE11183">
        <f t="shared" si="1727"/>
        <v>1</v>
      </c>
      <c r="AF11183" t="str">
        <f t="shared" si="1725"/>
        <v/>
      </c>
      <c r="AG11183" t="str">
        <f t="shared" si="1728"/>
        <v/>
      </c>
      <c r="AH11183" t="str">
        <f t="shared" si="1722"/>
        <v/>
      </c>
      <c r="AI11183">
        <v>0.14499999999999999</v>
      </c>
      <c r="AJ11183" t="str">
        <f t="shared" si="1729"/>
        <v/>
      </c>
      <c r="AK11183">
        <f t="shared" si="1723"/>
        <v>2.8</v>
      </c>
      <c r="AL11183">
        <f t="shared" si="1730"/>
        <v>0.40599999999999997</v>
      </c>
    </row>
    <row r="11184" spans="1:38" x14ac:dyDescent="0.2">
      <c r="A11184" t="s">
        <v>24029</v>
      </c>
      <c r="B11184" t="s">
        <v>62</v>
      </c>
      <c r="C11184" t="s">
        <v>24030</v>
      </c>
      <c r="D11184" s="1">
        <v>39309</v>
      </c>
      <c r="E11184" s="1">
        <v>44275</v>
      </c>
      <c r="F11184" t="s">
        <v>19</v>
      </c>
      <c r="I11184">
        <v>100</v>
      </c>
      <c r="J11184">
        <v>0</v>
      </c>
      <c r="K11184">
        <v>0</v>
      </c>
      <c r="L11184">
        <v>1085</v>
      </c>
      <c r="M11184">
        <v>1085</v>
      </c>
      <c r="N11184" t="s">
        <v>20</v>
      </c>
      <c r="O11184" t="s">
        <v>24031</v>
      </c>
      <c r="P11184" t="s">
        <v>28</v>
      </c>
      <c r="Q11184" t="s">
        <v>34233</v>
      </c>
      <c r="R11184" t="s">
        <v>34233</v>
      </c>
      <c r="S11184" t="s">
        <v>33942</v>
      </c>
      <c r="T11184" t="s">
        <v>34233</v>
      </c>
      <c r="U11184" t="s">
        <v>32634</v>
      </c>
      <c r="V11184" t="s">
        <v>33715</v>
      </c>
      <c r="X11184">
        <v>2</v>
      </c>
      <c r="Y11184" t="s">
        <v>32654</v>
      </c>
      <c r="AB11184">
        <v>20</v>
      </c>
      <c r="AC11184">
        <v>1</v>
      </c>
      <c r="AD11184" t="str">
        <f t="shared" si="1724"/>
        <v/>
      </c>
      <c r="AE11184">
        <f t="shared" si="1727"/>
        <v>1</v>
      </c>
      <c r="AF11184" t="str">
        <f t="shared" si="1725"/>
        <v/>
      </c>
      <c r="AG11184" t="str">
        <f t="shared" si="1728"/>
        <v/>
      </c>
      <c r="AH11184" t="str">
        <f t="shared" si="1722"/>
        <v/>
      </c>
      <c r="AI11184">
        <v>0.14499999999999999</v>
      </c>
      <c r="AJ11184" t="str">
        <f t="shared" si="1729"/>
        <v/>
      </c>
      <c r="AK11184">
        <f t="shared" si="1723"/>
        <v>2.8</v>
      </c>
      <c r="AL11184">
        <f t="shared" si="1730"/>
        <v>0.40599999999999997</v>
      </c>
    </row>
    <row r="11185" spans="1:39" x14ac:dyDescent="0.2">
      <c r="A11185" t="s">
        <v>23931</v>
      </c>
      <c r="B11185" t="s">
        <v>62</v>
      </c>
      <c r="C11185" t="s">
        <v>23932</v>
      </c>
      <c r="D11185" s="1">
        <v>39309</v>
      </c>
      <c r="E11185" s="1">
        <v>44275</v>
      </c>
      <c r="F11185" t="s">
        <v>19</v>
      </c>
      <c r="I11185">
        <v>100</v>
      </c>
      <c r="J11185">
        <v>0</v>
      </c>
      <c r="K11185">
        <v>0</v>
      </c>
      <c r="L11185">
        <v>1101</v>
      </c>
      <c r="M11185">
        <v>1101</v>
      </c>
      <c r="N11185" t="s">
        <v>20</v>
      </c>
      <c r="O11185" t="s">
        <v>23933</v>
      </c>
      <c r="P11185" t="s">
        <v>28</v>
      </c>
      <c r="Q11185" t="s">
        <v>34233</v>
      </c>
      <c r="R11185" t="s">
        <v>34233</v>
      </c>
      <c r="S11185" t="s">
        <v>33942</v>
      </c>
      <c r="T11185" t="s">
        <v>34233</v>
      </c>
      <c r="U11185" t="s">
        <v>32634</v>
      </c>
      <c r="V11185" t="s">
        <v>33715</v>
      </c>
      <c r="X11185">
        <v>2</v>
      </c>
      <c r="Y11185" t="s">
        <v>32654</v>
      </c>
      <c r="AB11185">
        <v>20</v>
      </c>
      <c r="AC11185">
        <v>1</v>
      </c>
      <c r="AD11185" t="str">
        <f t="shared" si="1724"/>
        <v/>
      </c>
      <c r="AE11185">
        <f t="shared" si="1727"/>
        <v>1</v>
      </c>
      <c r="AF11185" t="str">
        <f t="shared" si="1725"/>
        <v/>
      </c>
      <c r="AG11185" t="str">
        <f t="shared" si="1728"/>
        <v/>
      </c>
      <c r="AH11185" t="str">
        <f t="shared" si="1722"/>
        <v/>
      </c>
      <c r="AI11185">
        <v>0.14499999999999999</v>
      </c>
      <c r="AJ11185" t="str">
        <f t="shared" si="1729"/>
        <v/>
      </c>
      <c r="AK11185">
        <f t="shared" si="1723"/>
        <v>2.8</v>
      </c>
      <c r="AL11185">
        <f t="shared" si="1730"/>
        <v>0.40599999999999997</v>
      </c>
    </row>
    <row r="11186" spans="1:39" x14ac:dyDescent="0.2">
      <c r="A11186" t="s">
        <v>16294</v>
      </c>
      <c r="B11186" t="s">
        <v>62</v>
      </c>
      <c r="C11186" t="s">
        <v>16295</v>
      </c>
      <c r="D11186" s="1">
        <v>37519</v>
      </c>
      <c r="E11186" s="1">
        <v>44275</v>
      </c>
      <c r="F11186" t="s">
        <v>19</v>
      </c>
      <c r="I11186">
        <v>100</v>
      </c>
      <c r="J11186">
        <v>0</v>
      </c>
      <c r="K11186">
        <v>0</v>
      </c>
      <c r="L11186">
        <v>1205</v>
      </c>
      <c r="M11186">
        <v>1205</v>
      </c>
      <c r="N11186" t="s">
        <v>20</v>
      </c>
      <c r="O11186" t="s">
        <v>16296</v>
      </c>
      <c r="P11186" t="s">
        <v>28</v>
      </c>
      <c r="Q11186" t="s">
        <v>34233</v>
      </c>
      <c r="R11186" t="s">
        <v>34233</v>
      </c>
      <c r="S11186" t="s">
        <v>33942</v>
      </c>
      <c r="T11186" t="s">
        <v>34233</v>
      </c>
      <c r="U11186" t="s">
        <v>32634</v>
      </c>
      <c r="V11186" t="s">
        <v>33715</v>
      </c>
      <c r="X11186">
        <v>2</v>
      </c>
      <c r="Y11186" t="s">
        <v>32654</v>
      </c>
      <c r="AB11186">
        <v>20</v>
      </c>
      <c r="AC11186">
        <v>1</v>
      </c>
      <c r="AD11186" t="str">
        <f t="shared" si="1724"/>
        <v/>
      </c>
      <c r="AE11186">
        <f t="shared" si="1727"/>
        <v>1</v>
      </c>
      <c r="AF11186" t="str">
        <f t="shared" si="1725"/>
        <v/>
      </c>
      <c r="AG11186" t="str">
        <f t="shared" si="1728"/>
        <v/>
      </c>
      <c r="AH11186" t="str">
        <f t="shared" si="1722"/>
        <v/>
      </c>
      <c r="AI11186">
        <v>0.14499999999999999</v>
      </c>
      <c r="AJ11186" t="str">
        <f t="shared" si="1729"/>
        <v/>
      </c>
      <c r="AK11186">
        <f t="shared" si="1723"/>
        <v>2.8</v>
      </c>
      <c r="AL11186">
        <f t="shared" si="1730"/>
        <v>0.40599999999999997</v>
      </c>
    </row>
    <row r="11187" spans="1:39" x14ac:dyDescent="0.2">
      <c r="A11187" t="s">
        <v>8213</v>
      </c>
      <c r="B11187" t="s">
        <v>62</v>
      </c>
      <c r="C11187" t="s">
        <v>8214</v>
      </c>
      <c r="D11187" s="1">
        <v>36216</v>
      </c>
      <c r="E11187" s="1">
        <v>44275</v>
      </c>
      <c r="F11187" t="s">
        <v>19</v>
      </c>
      <c r="I11187">
        <v>100</v>
      </c>
      <c r="J11187">
        <v>0</v>
      </c>
      <c r="K11187">
        <v>0</v>
      </c>
      <c r="L11187">
        <v>967</v>
      </c>
      <c r="M11187">
        <v>967</v>
      </c>
      <c r="N11187" t="s">
        <v>20</v>
      </c>
      <c r="O11187" t="s">
        <v>8215</v>
      </c>
      <c r="P11187" t="s">
        <v>28</v>
      </c>
      <c r="Q11187" t="s">
        <v>34233</v>
      </c>
      <c r="R11187" t="s">
        <v>34233</v>
      </c>
      <c r="S11187" t="s">
        <v>33942</v>
      </c>
      <c r="T11187" t="s">
        <v>34233</v>
      </c>
      <c r="U11187" t="s">
        <v>32634</v>
      </c>
      <c r="V11187" t="s">
        <v>33715</v>
      </c>
      <c r="X11187">
        <v>2</v>
      </c>
      <c r="Y11187" t="s">
        <v>32654</v>
      </c>
      <c r="AB11187">
        <v>25</v>
      </c>
      <c r="AC11187">
        <v>1</v>
      </c>
      <c r="AD11187" t="str">
        <f t="shared" si="1724"/>
        <v/>
      </c>
      <c r="AE11187">
        <f t="shared" si="1727"/>
        <v>1</v>
      </c>
      <c r="AF11187" t="str">
        <f t="shared" si="1725"/>
        <v/>
      </c>
      <c r="AG11187" t="str">
        <f t="shared" si="1728"/>
        <v/>
      </c>
      <c r="AH11187" t="str">
        <f t="shared" si="1722"/>
        <v/>
      </c>
      <c r="AI11187">
        <v>0.14499999999999999</v>
      </c>
      <c r="AJ11187" t="str">
        <f t="shared" si="1729"/>
        <v/>
      </c>
      <c r="AK11187">
        <f t="shared" si="1723"/>
        <v>2.8</v>
      </c>
      <c r="AL11187">
        <f t="shared" si="1730"/>
        <v>0.40599999999999997</v>
      </c>
    </row>
    <row r="11188" spans="1:39" x14ac:dyDescent="0.2">
      <c r="A11188" t="s">
        <v>9363</v>
      </c>
      <c r="B11188" t="s">
        <v>62</v>
      </c>
      <c r="C11188" t="s">
        <v>9362</v>
      </c>
      <c r="D11188" s="1">
        <v>36329</v>
      </c>
      <c r="E11188" s="1">
        <v>43456</v>
      </c>
      <c r="F11188" t="s">
        <v>39</v>
      </c>
      <c r="I11188">
        <v>100</v>
      </c>
      <c r="J11188">
        <v>0</v>
      </c>
      <c r="K11188">
        <v>0</v>
      </c>
      <c r="L11188">
        <v>14299</v>
      </c>
      <c r="M11188">
        <v>14299</v>
      </c>
      <c r="N11188" t="s">
        <v>20</v>
      </c>
      <c r="O11188" t="s">
        <v>9360</v>
      </c>
      <c r="P11188" t="s">
        <v>28</v>
      </c>
      <c r="Q11188" t="s">
        <v>34233</v>
      </c>
      <c r="R11188" t="s">
        <v>34233</v>
      </c>
      <c r="S11188" t="s">
        <v>33942</v>
      </c>
      <c r="T11188" t="s">
        <v>34233</v>
      </c>
      <c r="AD11188" t="str">
        <f t="shared" si="1724"/>
        <v/>
      </c>
      <c r="AE11188" t="str">
        <f t="shared" si="1727"/>
        <v/>
      </c>
      <c r="AF11188" t="str">
        <f t="shared" si="1725"/>
        <v/>
      </c>
      <c r="AG11188" t="str">
        <f t="shared" si="1728"/>
        <v/>
      </c>
      <c r="AH11188" t="str">
        <f t="shared" si="1722"/>
        <v/>
      </c>
      <c r="AI11188">
        <v>0.14499999999999999</v>
      </c>
      <c r="AJ11188" t="str">
        <f t="shared" si="1729"/>
        <v/>
      </c>
      <c r="AK11188" t="str">
        <f t="shared" si="1723"/>
        <v/>
      </c>
      <c r="AL11188" t="str">
        <f t="shared" si="1730"/>
        <v/>
      </c>
    </row>
    <row r="11189" spans="1:39" x14ac:dyDescent="0.2">
      <c r="A11189" t="s">
        <v>28672</v>
      </c>
      <c r="B11189" t="s">
        <v>62</v>
      </c>
      <c r="C11189" t="s">
        <v>28673</v>
      </c>
      <c r="D11189" s="1">
        <v>42717</v>
      </c>
      <c r="E11189" s="1">
        <v>44546</v>
      </c>
      <c r="F11189" t="s">
        <v>26</v>
      </c>
      <c r="I11189">
        <v>100</v>
      </c>
      <c r="J11189">
        <v>0</v>
      </c>
      <c r="K11189">
        <v>0</v>
      </c>
      <c r="L11189">
        <v>995</v>
      </c>
      <c r="M11189">
        <v>995</v>
      </c>
      <c r="N11189" t="s">
        <v>20</v>
      </c>
      <c r="O11189" t="s">
        <v>28674</v>
      </c>
      <c r="P11189" t="s">
        <v>44</v>
      </c>
      <c r="Q11189" t="s">
        <v>34233</v>
      </c>
      <c r="R11189" t="s">
        <v>34233</v>
      </c>
      <c r="S11189" t="s">
        <v>34233</v>
      </c>
      <c r="T11189" t="s">
        <v>34233</v>
      </c>
      <c r="AD11189" t="str">
        <f t="shared" si="1724"/>
        <v/>
      </c>
      <c r="AE11189" t="str">
        <f t="shared" si="1727"/>
        <v/>
      </c>
      <c r="AF11189" t="str">
        <f t="shared" si="1725"/>
        <v/>
      </c>
      <c r="AG11189" t="str">
        <f t="shared" si="1728"/>
        <v/>
      </c>
      <c r="AH11189" t="str">
        <f t="shared" si="1722"/>
        <v/>
      </c>
      <c r="AI11189">
        <v>0.14499999999999999</v>
      </c>
      <c r="AJ11189" t="str">
        <f t="shared" si="1729"/>
        <v/>
      </c>
      <c r="AK11189" t="str">
        <f t="shared" si="1723"/>
        <v/>
      </c>
      <c r="AL11189" t="str">
        <f t="shared" si="1730"/>
        <v/>
      </c>
    </row>
    <row r="11190" spans="1:39" x14ac:dyDescent="0.2">
      <c r="A11190" t="s">
        <v>17848</v>
      </c>
      <c r="B11190" t="s">
        <v>62</v>
      </c>
      <c r="C11190" t="s">
        <v>17849</v>
      </c>
      <c r="D11190" s="1">
        <v>37970</v>
      </c>
      <c r="E11190" s="1">
        <v>43456</v>
      </c>
      <c r="F11190" t="s">
        <v>19</v>
      </c>
      <c r="I11190">
        <v>100</v>
      </c>
      <c r="J11190">
        <v>0</v>
      </c>
      <c r="K11190">
        <v>0</v>
      </c>
      <c r="L11190">
        <v>2213</v>
      </c>
      <c r="M11190">
        <v>2213</v>
      </c>
      <c r="N11190" t="s">
        <v>20</v>
      </c>
      <c r="O11190" t="s">
        <v>17850</v>
      </c>
      <c r="P11190" t="s">
        <v>28</v>
      </c>
      <c r="Q11190" t="s">
        <v>34233</v>
      </c>
      <c r="R11190" t="s">
        <v>34233</v>
      </c>
      <c r="S11190" t="s">
        <v>33797</v>
      </c>
      <c r="T11190" t="s">
        <v>34349</v>
      </c>
      <c r="AD11190" t="str">
        <f t="shared" si="1724"/>
        <v/>
      </c>
      <c r="AE11190" t="str">
        <f t="shared" si="1727"/>
        <v/>
      </c>
      <c r="AF11190" t="str">
        <f t="shared" si="1725"/>
        <v/>
      </c>
      <c r="AG11190" s="17">
        <v>1</v>
      </c>
      <c r="AH11190">
        <f t="shared" si="1722"/>
        <v>2.8</v>
      </c>
      <c r="AI11190">
        <v>0.14499999999999999</v>
      </c>
      <c r="AJ11190">
        <f t="shared" si="1729"/>
        <v>0.40599999999999997</v>
      </c>
      <c r="AK11190" t="str">
        <f t="shared" si="1723"/>
        <v/>
      </c>
      <c r="AL11190" t="str">
        <f t="shared" si="1730"/>
        <v/>
      </c>
    </row>
    <row r="11191" spans="1:39" x14ac:dyDescent="0.2">
      <c r="A11191" t="s">
        <v>14976</v>
      </c>
      <c r="B11191" t="s">
        <v>62</v>
      </c>
      <c r="C11191" t="s">
        <v>14977</v>
      </c>
      <c r="D11191" s="1">
        <v>37356</v>
      </c>
      <c r="E11191" s="1">
        <v>43951</v>
      </c>
      <c r="F11191" t="s">
        <v>39</v>
      </c>
      <c r="I11191">
        <v>100</v>
      </c>
      <c r="J11191">
        <v>0</v>
      </c>
      <c r="K11191">
        <v>0</v>
      </c>
      <c r="L11191">
        <v>1647</v>
      </c>
      <c r="M11191">
        <v>1647</v>
      </c>
      <c r="N11191" t="s">
        <v>20</v>
      </c>
      <c r="O11191" t="s">
        <v>14978</v>
      </c>
      <c r="P11191" t="s">
        <v>28</v>
      </c>
      <c r="Q11191" t="s">
        <v>34233</v>
      </c>
      <c r="R11191" t="s">
        <v>34233</v>
      </c>
      <c r="S11191" t="s">
        <v>33942</v>
      </c>
      <c r="T11191" t="s">
        <v>34233</v>
      </c>
      <c r="AD11191" t="str">
        <f t="shared" si="1724"/>
        <v/>
      </c>
      <c r="AE11191" t="str">
        <f t="shared" si="1727"/>
        <v/>
      </c>
      <c r="AF11191" t="str">
        <f t="shared" si="1725"/>
        <v/>
      </c>
      <c r="AG11191" t="str">
        <f>IF((S11191&lt;&gt;"tühi")*(AC11191&lt;&gt;""),AC11191,"")</f>
        <v/>
      </c>
      <c r="AH11191" t="str">
        <f t="shared" si="1722"/>
        <v/>
      </c>
      <c r="AI11191">
        <v>0.14499999999999999</v>
      </c>
      <c r="AJ11191" t="str">
        <f t="shared" si="1729"/>
        <v/>
      </c>
      <c r="AK11191" t="str">
        <f t="shared" si="1723"/>
        <v/>
      </c>
      <c r="AL11191" t="str">
        <f t="shared" si="1730"/>
        <v/>
      </c>
    </row>
    <row r="11192" spans="1:39" x14ac:dyDescent="0.2">
      <c r="A11192" t="s">
        <v>5388</v>
      </c>
      <c r="B11192" t="s">
        <v>62</v>
      </c>
      <c r="C11192" t="s">
        <v>5389</v>
      </c>
      <c r="D11192" s="1">
        <v>36132</v>
      </c>
      <c r="E11192" s="1">
        <v>44074</v>
      </c>
      <c r="F11192" t="s">
        <v>19</v>
      </c>
      <c r="I11192">
        <v>100</v>
      </c>
      <c r="J11192">
        <v>0</v>
      </c>
      <c r="K11192">
        <v>0</v>
      </c>
      <c r="L11192">
        <v>4116</v>
      </c>
      <c r="M11192">
        <v>4116</v>
      </c>
      <c r="N11192" t="s">
        <v>20</v>
      </c>
      <c r="O11192" t="s">
        <v>5390</v>
      </c>
      <c r="P11192" t="s">
        <v>28</v>
      </c>
      <c r="Q11192" t="s">
        <v>34233</v>
      </c>
      <c r="R11192" t="s">
        <v>34233</v>
      </c>
      <c r="S11192" t="s">
        <v>32628</v>
      </c>
      <c r="T11192" t="s">
        <v>34349</v>
      </c>
      <c r="AD11192" t="str">
        <f t="shared" si="1724"/>
        <v/>
      </c>
      <c r="AE11192" t="str">
        <f t="shared" si="1727"/>
        <v/>
      </c>
      <c r="AF11192" t="str">
        <f t="shared" si="1725"/>
        <v/>
      </c>
      <c r="AG11192" s="17">
        <v>1</v>
      </c>
      <c r="AH11192">
        <f t="shared" si="1722"/>
        <v>2.8</v>
      </c>
      <c r="AI11192">
        <v>0.14499999999999999</v>
      </c>
      <c r="AJ11192">
        <f t="shared" si="1729"/>
        <v>0.40599999999999997</v>
      </c>
      <c r="AK11192" t="str">
        <f t="shared" si="1723"/>
        <v/>
      </c>
      <c r="AL11192" t="str">
        <f t="shared" si="1730"/>
        <v/>
      </c>
    </row>
    <row r="11193" spans="1:39" x14ac:dyDescent="0.2">
      <c r="A11193" t="s">
        <v>14973</v>
      </c>
      <c r="B11193" t="s">
        <v>62</v>
      </c>
      <c r="C11193" t="s">
        <v>14974</v>
      </c>
      <c r="D11193" s="1">
        <v>37356</v>
      </c>
      <c r="E11193" s="1">
        <v>43456</v>
      </c>
      <c r="F11193" t="s">
        <v>39</v>
      </c>
      <c r="I11193">
        <v>100</v>
      </c>
      <c r="J11193">
        <v>0</v>
      </c>
      <c r="K11193">
        <v>0</v>
      </c>
      <c r="L11193">
        <v>1308</v>
      </c>
      <c r="M11193">
        <v>1308</v>
      </c>
      <c r="N11193" t="s">
        <v>20</v>
      </c>
      <c r="O11193" t="s">
        <v>14975</v>
      </c>
      <c r="P11193" t="s">
        <v>28</v>
      </c>
      <c r="Q11193" t="s">
        <v>34233</v>
      </c>
      <c r="R11193" t="s">
        <v>34233</v>
      </c>
      <c r="S11193" t="s">
        <v>33942</v>
      </c>
      <c r="T11193" t="s">
        <v>34233</v>
      </c>
      <c r="AD11193" t="str">
        <f t="shared" si="1724"/>
        <v/>
      </c>
      <c r="AE11193" t="str">
        <f t="shared" si="1727"/>
        <v/>
      </c>
      <c r="AF11193" t="str">
        <f t="shared" si="1725"/>
        <v/>
      </c>
      <c r="AG11193" t="str">
        <f>IF((S11193&lt;&gt;"tühi")*(AC11193&lt;&gt;""),AC11193,"")</f>
        <v/>
      </c>
      <c r="AH11193" t="str">
        <f t="shared" si="1722"/>
        <v/>
      </c>
      <c r="AI11193">
        <v>0.14499999999999999</v>
      </c>
      <c r="AJ11193" t="str">
        <f t="shared" si="1729"/>
        <v/>
      </c>
      <c r="AK11193" t="str">
        <f t="shared" si="1723"/>
        <v/>
      </c>
      <c r="AL11193" t="str">
        <f t="shared" si="1730"/>
        <v/>
      </c>
    </row>
    <row r="11194" spans="1:39" x14ac:dyDescent="0.2">
      <c r="A11194" t="s">
        <v>31720</v>
      </c>
      <c r="B11194" t="s">
        <v>62</v>
      </c>
      <c r="C11194" t="s">
        <v>31721</v>
      </c>
      <c r="D11194" s="1">
        <v>44074</v>
      </c>
      <c r="E11194" s="1">
        <v>44546</v>
      </c>
      <c r="F11194" t="s">
        <v>19</v>
      </c>
      <c r="I11194">
        <v>100</v>
      </c>
      <c r="J11194">
        <v>0</v>
      </c>
      <c r="K11194">
        <v>0</v>
      </c>
      <c r="L11194">
        <v>4457</v>
      </c>
      <c r="M11194">
        <v>4457</v>
      </c>
      <c r="N11194" t="s">
        <v>20</v>
      </c>
      <c r="O11194" t="s">
        <v>31722</v>
      </c>
      <c r="P11194" t="s">
        <v>28</v>
      </c>
      <c r="Q11194" t="s">
        <v>34239</v>
      </c>
      <c r="R11194" t="s">
        <v>34275</v>
      </c>
      <c r="S11194" t="s">
        <v>32628</v>
      </c>
      <c r="T11194" t="s">
        <v>34357</v>
      </c>
      <c r="U11194" t="s">
        <v>32634</v>
      </c>
      <c r="V11194" t="s">
        <v>33727</v>
      </c>
      <c r="W11194">
        <v>300</v>
      </c>
      <c r="X11194">
        <v>2</v>
      </c>
      <c r="Y11194" t="s">
        <v>32661</v>
      </c>
      <c r="Z11194">
        <v>600</v>
      </c>
      <c r="AA11194">
        <v>8.5</v>
      </c>
      <c r="AC11194">
        <v>1</v>
      </c>
      <c r="AD11194" t="str">
        <f t="shared" si="1724"/>
        <v/>
      </c>
      <c r="AE11194" t="str">
        <f t="shared" si="1727"/>
        <v/>
      </c>
      <c r="AF11194" t="str">
        <f t="shared" si="1725"/>
        <v/>
      </c>
      <c r="AG11194">
        <f>IF((S11194&lt;&gt;"tühi")*(AC11194&lt;&gt;""),AC11194,"")</f>
        <v>1</v>
      </c>
      <c r="AH11194">
        <f t="shared" si="1722"/>
        <v>2.8</v>
      </c>
      <c r="AI11194">
        <v>0.14499999999999999</v>
      </c>
      <c r="AJ11194">
        <f t="shared" si="1729"/>
        <v>0.40599999999999997</v>
      </c>
      <c r="AK11194" t="str">
        <f t="shared" si="1723"/>
        <v/>
      </c>
      <c r="AL11194" t="str">
        <f t="shared" si="1730"/>
        <v/>
      </c>
    </row>
    <row r="11195" spans="1:39" x14ac:dyDescent="0.2">
      <c r="A11195" t="s">
        <v>11628</v>
      </c>
      <c r="B11195" t="s">
        <v>62</v>
      </c>
      <c r="C11195" t="s">
        <v>11629</v>
      </c>
      <c r="D11195" s="1">
        <v>36500</v>
      </c>
      <c r="E11195" s="1">
        <v>44196</v>
      </c>
      <c r="F11195" t="s">
        <v>39</v>
      </c>
      <c r="I11195">
        <v>100</v>
      </c>
      <c r="J11195">
        <v>0</v>
      </c>
      <c r="K11195">
        <v>0</v>
      </c>
      <c r="L11195">
        <v>3973</v>
      </c>
      <c r="M11195">
        <v>3973</v>
      </c>
      <c r="N11195" t="s">
        <v>20</v>
      </c>
      <c r="O11195" t="s">
        <v>11630</v>
      </c>
      <c r="P11195" t="s">
        <v>28</v>
      </c>
      <c r="Q11195" t="s">
        <v>34233</v>
      </c>
      <c r="R11195" t="s">
        <v>34233</v>
      </c>
      <c r="S11195" t="s">
        <v>33942</v>
      </c>
      <c r="T11195" t="s">
        <v>34233</v>
      </c>
      <c r="AD11195" t="str">
        <f t="shared" si="1724"/>
        <v/>
      </c>
      <c r="AE11195" t="str">
        <f t="shared" si="1727"/>
        <v/>
      </c>
      <c r="AF11195" t="str">
        <f t="shared" si="1725"/>
        <v/>
      </c>
      <c r="AG11195" t="str">
        <f>IF((S11195&lt;&gt;"tühi")*(AC11195&lt;&gt;""),AC11195,"")</f>
        <v/>
      </c>
      <c r="AH11195" t="str">
        <f t="shared" si="1722"/>
        <v/>
      </c>
      <c r="AI11195">
        <v>0.14499999999999999</v>
      </c>
      <c r="AJ11195" t="str">
        <f t="shared" si="1729"/>
        <v/>
      </c>
      <c r="AK11195" t="str">
        <f t="shared" si="1723"/>
        <v/>
      </c>
      <c r="AL11195" t="str">
        <f t="shared" si="1730"/>
        <v/>
      </c>
    </row>
    <row r="11196" spans="1:39" x14ac:dyDescent="0.2">
      <c r="A11196" t="s">
        <v>11238</v>
      </c>
      <c r="B11196" t="s">
        <v>62</v>
      </c>
      <c r="C11196" t="s">
        <v>11239</v>
      </c>
      <c r="D11196" s="1">
        <v>36566</v>
      </c>
      <c r="E11196" s="1">
        <v>43456</v>
      </c>
      <c r="F11196" t="s">
        <v>39</v>
      </c>
      <c r="I11196">
        <v>100</v>
      </c>
      <c r="J11196">
        <v>0</v>
      </c>
      <c r="K11196">
        <v>0</v>
      </c>
      <c r="L11196">
        <v>91000</v>
      </c>
      <c r="M11196">
        <v>90989</v>
      </c>
      <c r="N11196" t="s">
        <v>401</v>
      </c>
      <c r="O11196" t="s">
        <v>11240</v>
      </c>
      <c r="P11196" t="s">
        <v>28</v>
      </c>
      <c r="Q11196" t="s">
        <v>34233</v>
      </c>
      <c r="R11196" t="s">
        <v>34233</v>
      </c>
      <c r="S11196" t="s">
        <v>33942</v>
      </c>
      <c r="T11196" t="s">
        <v>34233</v>
      </c>
      <c r="AD11196" t="str">
        <f t="shared" si="1724"/>
        <v/>
      </c>
      <c r="AE11196" t="str">
        <f t="shared" si="1727"/>
        <v/>
      </c>
      <c r="AF11196" t="str">
        <f t="shared" si="1725"/>
        <v/>
      </c>
      <c r="AG11196" t="str">
        <f>IF((S11196&lt;&gt;"tühi")*(AC11196&lt;&gt;""),AC11196,"")</f>
        <v/>
      </c>
      <c r="AH11196" t="str">
        <f t="shared" si="1722"/>
        <v/>
      </c>
      <c r="AI11196">
        <v>0.14499999999999999</v>
      </c>
      <c r="AJ11196" t="str">
        <f t="shared" si="1729"/>
        <v/>
      </c>
      <c r="AK11196" t="str">
        <f t="shared" si="1723"/>
        <v/>
      </c>
      <c r="AL11196" t="str">
        <f t="shared" si="1730"/>
        <v/>
      </c>
    </row>
    <row r="11197" spans="1:39" x14ac:dyDescent="0.2">
      <c r="A11197" t="s">
        <v>11206</v>
      </c>
      <c r="B11197" t="s">
        <v>62</v>
      </c>
      <c r="C11197" t="s">
        <v>10850</v>
      </c>
      <c r="D11197" s="1">
        <v>36490</v>
      </c>
      <c r="E11197" s="1">
        <v>44712</v>
      </c>
      <c r="F11197" t="s">
        <v>39</v>
      </c>
      <c r="I11197">
        <v>100</v>
      </c>
      <c r="J11197">
        <v>0</v>
      </c>
      <c r="K11197">
        <v>0</v>
      </c>
      <c r="L11197">
        <v>14450</v>
      </c>
      <c r="M11197">
        <v>14450</v>
      </c>
      <c r="N11197" t="s">
        <v>20</v>
      </c>
      <c r="O11197" t="s">
        <v>11207</v>
      </c>
      <c r="P11197" t="s">
        <v>28</v>
      </c>
      <c r="Q11197" t="s">
        <v>34233</v>
      </c>
      <c r="R11197" t="s">
        <v>34233</v>
      </c>
      <c r="S11197" t="s">
        <v>33942</v>
      </c>
      <c r="T11197" t="s">
        <v>34233</v>
      </c>
      <c r="AD11197" t="str">
        <f t="shared" si="1724"/>
        <v/>
      </c>
      <c r="AE11197" t="str">
        <f t="shared" si="1727"/>
        <v/>
      </c>
      <c r="AF11197" t="str">
        <f t="shared" si="1725"/>
        <v/>
      </c>
      <c r="AG11197" t="str">
        <f>IF((S11197&lt;&gt;"tühi")*(AC11197&lt;&gt;""),AC11197,"")</f>
        <v/>
      </c>
      <c r="AH11197" t="str">
        <f t="shared" si="1722"/>
        <v/>
      </c>
      <c r="AI11197">
        <v>0.14499999999999999</v>
      </c>
      <c r="AJ11197" t="str">
        <f t="shared" si="1729"/>
        <v/>
      </c>
      <c r="AK11197" t="str">
        <f t="shared" si="1723"/>
        <v/>
      </c>
      <c r="AL11197" t="str">
        <f t="shared" si="1730"/>
        <v/>
      </c>
    </row>
    <row r="11198" spans="1:39" x14ac:dyDescent="0.2">
      <c r="A11198" t="s">
        <v>19160</v>
      </c>
      <c r="B11198" t="s">
        <v>62</v>
      </c>
      <c r="C11198" t="s">
        <v>19161</v>
      </c>
      <c r="D11198" s="1">
        <v>38093</v>
      </c>
      <c r="E11198" s="1">
        <v>44722</v>
      </c>
      <c r="F11198" t="s">
        <v>19</v>
      </c>
      <c r="G11198" t="s">
        <v>39</v>
      </c>
      <c r="I11198">
        <v>50</v>
      </c>
      <c r="J11198">
        <v>50</v>
      </c>
      <c r="K11198">
        <v>0</v>
      </c>
      <c r="L11198">
        <v>27400</v>
      </c>
      <c r="M11198">
        <v>27371</v>
      </c>
      <c r="N11198" t="s">
        <v>401</v>
      </c>
      <c r="O11198" t="s">
        <v>19162</v>
      </c>
      <c r="P11198" t="s">
        <v>28</v>
      </c>
      <c r="Q11198" t="s">
        <v>34233</v>
      </c>
      <c r="R11198" t="s">
        <v>34233</v>
      </c>
      <c r="S11198" t="s">
        <v>32627</v>
      </c>
      <c r="T11198" t="s">
        <v>34233</v>
      </c>
      <c r="AD11198" t="str">
        <f t="shared" si="1724"/>
        <v/>
      </c>
      <c r="AE11198" t="str">
        <f t="shared" si="1727"/>
        <v/>
      </c>
      <c r="AF11198" t="str">
        <f t="shared" si="1725"/>
        <v/>
      </c>
      <c r="AG11198" s="17">
        <v>1</v>
      </c>
      <c r="AH11198">
        <f t="shared" si="1722"/>
        <v>2.8</v>
      </c>
      <c r="AI11198">
        <v>0.14499999999999999</v>
      </c>
      <c r="AJ11198">
        <f t="shared" si="1729"/>
        <v>0.40599999999999997</v>
      </c>
      <c r="AK11198" t="str">
        <f t="shared" si="1723"/>
        <v/>
      </c>
      <c r="AL11198" t="str">
        <f t="shared" si="1730"/>
        <v/>
      </c>
      <c r="AM11198" t="s">
        <v>34864</v>
      </c>
    </row>
    <row r="11199" spans="1:39" x14ac:dyDescent="0.2">
      <c r="A11199" t="s">
        <v>8653</v>
      </c>
      <c r="B11199" t="s">
        <v>62</v>
      </c>
      <c r="C11199" t="s">
        <v>8654</v>
      </c>
      <c r="D11199" s="1">
        <v>36243</v>
      </c>
      <c r="E11199" s="1">
        <v>43456</v>
      </c>
      <c r="F11199" t="s">
        <v>19</v>
      </c>
      <c r="I11199">
        <v>100</v>
      </c>
      <c r="J11199">
        <v>0</v>
      </c>
      <c r="K11199">
        <v>0</v>
      </c>
      <c r="L11199">
        <v>1499</v>
      </c>
      <c r="M11199">
        <v>1499</v>
      </c>
      <c r="N11199" t="s">
        <v>20</v>
      </c>
      <c r="O11199" t="s">
        <v>8655</v>
      </c>
      <c r="P11199" t="s">
        <v>28</v>
      </c>
      <c r="Q11199" t="s">
        <v>34233</v>
      </c>
      <c r="R11199" t="s">
        <v>34233</v>
      </c>
      <c r="S11199" t="s">
        <v>33807</v>
      </c>
      <c r="T11199" t="s">
        <v>34349</v>
      </c>
      <c r="AD11199" t="str">
        <f t="shared" si="1724"/>
        <v/>
      </c>
      <c r="AE11199" t="str">
        <f t="shared" ref="AE11199:AE11219" si="1731">IF((S11199="tühi")*(AC11199&lt;&gt;""),AC11199,"")</f>
        <v/>
      </c>
      <c r="AF11199" t="str">
        <f t="shared" si="1725"/>
        <v/>
      </c>
      <c r="AG11199" s="17">
        <v>1</v>
      </c>
      <c r="AH11199">
        <f t="shared" si="1722"/>
        <v>2.8</v>
      </c>
      <c r="AI11199">
        <v>0.14499999999999999</v>
      </c>
      <c r="AJ11199">
        <f t="shared" si="1729"/>
        <v>0.40599999999999997</v>
      </c>
      <c r="AK11199" t="str">
        <f t="shared" si="1723"/>
        <v/>
      </c>
      <c r="AL11199" t="str">
        <f t="shared" si="1730"/>
        <v/>
      </c>
    </row>
    <row r="11200" spans="1:39" x14ac:dyDescent="0.2">
      <c r="A11200" t="s">
        <v>18558</v>
      </c>
      <c r="B11200" t="s">
        <v>62</v>
      </c>
      <c r="C11200" t="s">
        <v>18559</v>
      </c>
      <c r="D11200" s="1">
        <v>37999</v>
      </c>
      <c r="E11200" s="1">
        <v>44275</v>
      </c>
      <c r="F11200" t="s">
        <v>19</v>
      </c>
      <c r="I11200">
        <v>100</v>
      </c>
      <c r="J11200">
        <v>0</v>
      </c>
      <c r="K11200">
        <v>0</v>
      </c>
      <c r="L11200">
        <v>900</v>
      </c>
      <c r="M11200">
        <v>900</v>
      </c>
      <c r="N11200" t="s">
        <v>20</v>
      </c>
      <c r="O11200" t="s">
        <v>18560</v>
      </c>
      <c r="P11200" t="s">
        <v>28</v>
      </c>
      <c r="Q11200" t="s">
        <v>34233</v>
      </c>
      <c r="R11200" t="s">
        <v>34233</v>
      </c>
      <c r="S11200" t="s">
        <v>33942</v>
      </c>
      <c r="T11200" t="s">
        <v>34233</v>
      </c>
      <c r="U11200" t="s">
        <v>32634</v>
      </c>
      <c r="V11200" t="s">
        <v>33715</v>
      </c>
      <c r="X11200">
        <v>2</v>
      </c>
      <c r="Y11200" t="s">
        <v>32654</v>
      </c>
      <c r="AB11200">
        <v>25</v>
      </c>
      <c r="AC11200">
        <v>1</v>
      </c>
      <c r="AD11200" t="str">
        <f t="shared" si="1724"/>
        <v/>
      </c>
      <c r="AE11200">
        <f t="shared" si="1731"/>
        <v>1</v>
      </c>
      <c r="AF11200" t="str">
        <f t="shared" si="1725"/>
        <v/>
      </c>
      <c r="AG11200" t="str">
        <f t="shared" ref="AG11200:AG11231" si="1732">IF((S11200&lt;&gt;"tühi")*(AC11200&lt;&gt;""),AC11200,"")</f>
        <v/>
      </c>
      <c r="AH11200" t="str">
        <f t="shared" si="1722"/>
        <v/>
      </c>
      <c r="AI11200">
        <v>0.14499999999999999</v>
      </c>
      <c r="AJ11200" t="str">
        <f t="shared" si="1729"/>
        <v/>
      </c>
      <c r="AK11200">
        <f t="shared" si="1723"/>
        <v>2.8</v>
      </c>
      <c r="AL11200">
        <f t="shared" si="1730"/>
        <v>0.40599999999999997</v>
      </c>
    </row>
    <row r="11201" spans="1:38" x14ac:dyDescent="0.2">
      <c r="A11201" t="s">
        <v>16285</v>
      </c>
      <c r="B11201" t="s">
        <v>62</v>
      </c>
      <c r="C11201" t="s">
        <v>16286</v>
      </c>
      <c r="D11201" s="1">
        <v>37519</v>
      </c>
      <c r="E11201" s="1">
        <v>44275</v>
      </c>
      <c r="F11201" t="s">
        <v>19</v>
      </c>
      <c r="I11201">
        <v>100</v>
      </c>
      <c r="J11201">
        <v>0</v>
      </c>
      <c r="K11201">
        <v>0</v>
      </c>
      <c r="L11201">
        <v>1322</v>
      </c>
      <c r="M11201">
        <v>1322</v>
      </c>
      <c r="N11201" t="s">
        <v>20</v>
      </c>
      <c r="O11201" t="s">
        <v>16287</v>
      </c>
      <c r="P11201" t="s">
        <v>28</v>
      </c>
      <c r="Q11201" t="s">
        <v>34233</v>
      </c>
      <c r="R11201" t="s">
        <v>34233</v>
      </c>
      <c r="S11201" t="s">
        <v>33942</v>
      </c>
      <c r="T11201" t="s">
        <v>34233</v>
      </c>
      <c r="U11201" t="s">
        <v>32634</v>
      </c>
      <c r="V11201" t="s">
        <v>33715</v>
      </c>
      <c r="X11201">
        <v>2</v>
      </c>
      <c r="Y11201" t="s">
        <v>32654</v>
      </c>
      <c r="AB11201">
        <v>18</v>
      </c>
      <c r="AC11201">
        <v>1</v>
      </c>
      <c r="AD11201" t="str">
        <f t="shared" si="1724"/>
        <v/>
      </c>
      <c r="AE11201">
        <f t="shared" si="1731"/>
        <v>1</v>
      </c>
      <c r="AF11201" t="str">
        <f t="shared" si="1725"/>
        <v/>
      </c>
      <c r="AG11201" t="str">
        <f t="shared" si="1732"/>
        <v/>
      </c>
      <c r="AH11201" t="str">
        <f t="shared" ref="AH11201:AH11264" si="1733">IF(AG11201="","",AG11201*2.8)</f>
        <v/>
      </c>
      <c r="AI11201">
        <v>0.14499999999999999</v>
      </c>
      <c r="AJ11201" t="str">
        <f t="shared" si="1729"/>
        <v/>
      </c>
      <c r="AK11201">
        <f t="shared" ref="AK11201:AK11264" si="1734">IF(AE11201="","",AE11201*2.8)</f>
        <v>2.8</v>
      </c>
      <c r="AL11201">
        <f t="shared" si="1730"/>
        <v>0.40599999999999997</v>
      </c>
    </row>
    <row r="11202" spans="1:38" x14ac:dyDescent="0.2">
      <c r="A11202" t="s">
        <v>18499</v>
      </c>
      <c r="B11202" t="s">
        <v>62</v>
      </c>
      <c r="C11202" t="s">
        <v>18500</v>
      </c>
      <c r="D11202" s="1">
        <v>37999</v>
      </c>
      <c r="E11202" s="1">
        <v>44275</v>
      </c>
      <c r="F11202" t="s">
        <v>19</v>
      </c>
      <c r="I11202">
        <v>100</v>
      </c>
      <c r="J11202">
        <v>0</v>
      </c>
      <c r="K11202">
        <v>0</v>
      </c>
      <c r="L11202">
        <v>900</v>
      </c>
      <c r="M11202">
        <v>900</v>
      </c>
      <c r="N11202" t="s">
        <v>20</v>
      </c>
      <c r="O11202" t="s">
        <v>18501</v>
      </c>
      <c r="P11202" t="s">
        <v>28</v>
      </c>
      <c r="Q11202" t="s">
        <v>34233</v>
      </c>
      <c r="R11202" t="s">
        <v>34233</v>
      </c>
      <c r="S11202" t="s">
        <v>33942</v>
      </c>
      <c r="T11202" t="s">
        <v>34233</v>
      </c>
      <c r="U11202" t="s">
        <v>32634</v>
      </c>
      <c r="V11202" t="s">
        <v>33715</v>
      </c>
      <c r="X11202">
        <v>2</v>
      </c>
      <c r="Y11202" t="s">
        <v>32654</v>
      </c>
      <c r="AB11202">
        <v>25</v>
      </c>
      <c r="AC11202">
        <v>1</v>
      </c>
      <c r="AD11202" t="str">
        <f t="shared" si="1724"/>
        <v/>
      </c>
      <c r="AE11202">
        <f t="shared" si="1731"/>
        <v>1</v>
      </c>
      <c r="AF11202" t="str">
        <f t="shared" si="1725"/>
        <v/>
      </c>
      <c r="AG11202" t="str">
        <f t="shared" si="1732"/>
        <v/>
      </c>
      <c r="AH11202" t="str">
        <f t="shared" si="1733"/>
        <v/>
      </c>
      <c r="AI11202">
        <v>0.14499999999999999</v>
      </c>
      <c r="AJ11202" t="str">
        <f t="shared" si="1729"/>
        <v/>
      </c>
      <c r="AK11202">
        <f t="shared" si="1734"/>
        <v>2.8</v>
      </c>
      <c r="AL11202">
        <f t="shared" si="1730"/>
        <v>0.40599999999999997</v>
      </c>
    </row>
    <row r="11203" spans="1:38" x14ac:dyDescent="0.2">
      <c r="A11203" t="s">
        <v>16276</v>
      </c>
      <c r="B11203" t="s">
        <v>62</v>
      </c>
      <c r="C11203" t="s">
        <v>16277</v>
      </c>
      <c r="D11203" s="1">
        <v>37519</v>
      </c>
      <c r="E11203" s="1">
        <v>44275</v>
      </c>
      <c r="F11203" t="s">
        <v>19</v>
      </c>
      <c r="I11203">
        <v>100</v>
      </c>
      <c r="J11203">
        <v>0</v>
      </c>
      <c r="K11203">
        <v>0</v>
      </c>
      <c r="L11203">
        <v>1158</v>
      </c>
      <c r="M11203">
        <v>1158</v>
      </c>
      <c r="N11203" t="s">
        <v>20</v>
      </c>
      <c r="O11203" t="s">
        <v>16278</v>
      </c>
      <c r="P11203" t="s">
        <v>28</v>
      </c>
      <c r="Q11203" t="s">
        <v>34233</v>
      </c>
      <c r="R11203" t="s">
        <v>34233</v>
      </c>
      <c r="S11203" t="s">
        <v>33942</v>
      </c>
      <c r="T11203" t="s">
        <v>34233</v>
      </c>
      <c r="U11203" t="s">
        <v>32634</v>
      </c>
      <c r="V11203" t="s">
        <v>33715</v>
      </c>
      <c r="X11203">
        <v>2</v>
      </c>
      <c r="Y11203" t="s">
        <v>32654</v>
      </c>
      <c r="AB11203">
        <v>20</v>
      </c>
      <c r="AC11203">
        <v>1</v>
      </c>
      <c r="AD11203" t="str">
        <f t="shared" ref="AD11203:AD11266" si="1735">IF((S11203="tühi")*(F11203&lt;&gt;"Elamumaa")*(G11203&lt;&gt;"Elamumaa")*(H11203&lt;&gt;"Elamumaa"),IF(Z11203=0,"",Z11203),"")</f>
        <v/>
      </c>
      <c r="AE11203">
        <f t="shared" si="1731"/>
        <v>1</v>
      </c>
      <c r="AF11203" t="str">
        <f t="shared" ref="AF11203:AF11266" si="1736">IF((S11203&lt;&gt;"tühi")*(F11203&lt;&gt;"Elamumaa")*(G11203&lt;&gt;"Elamumaa")*(H11203&lt;&gt;"Elamumaa"),IF(Z11203=0,"",Z11203),"")</f>
        <v/>
      </c>
      <c r="AG11203" t="str">
        <f t="shared" si="1732"/>
        <v/>
      </c>
      <c r="AH11203" t="str">
        <f t="shared" si="1733"/>
        <v/>
      </c>
      <c r="AI11203">
        <v>0.14499999999999999</v>
      </c>
      <c r="AJ11203" t="str">
        <f t="shared" si="1729"/>
        <v/>
      </c>
      <c r="AK11203">
        <f t="shared" si="1734"/>
        <v>2.8</v>
      </c>
      <c r="AL11203">
        <f t="shared" si="1730"/>
        <v>0.40599999999999997</v>
      </c>
    </row>
    <row r="11204" spans="1:38" x14ac:dyDescent="0.2">
      <c r="A11204" t="s">
        <v>23928</v>
      </c>
      <c r="B11204" t="s">
        <v>62</v>
      </c>
      <c r="C11204" t="s">
        <v>23929</v>
      </c>
      <c r="D11204" s="1">
        <v>39309</v>
      </c>
      <c r="E11204" s="1">
        <v>43456</v>
      </c>
      <c r="F11204" t="s">
        <v>26</v>
      </c>
      <c r="I11204">
        <v>100</v>
      </c>
      <c r="J11204">
        <v>0</v>
      </c>
      <c r="K11204">
        <v>0</v>
      </c>
      <c r="L11204">
        <v>8472</v>
      </c>
      <c r="M11204">
        <v>8472</v>
      </c>
      <c r="N11204" t="s">
        <v>20</v>
      </c>
      <c r="O11204" t="s">
        <v>23930</v>
      </c>
      <c r="P11204" t="s">
        <v>28</v>
      </c>
      <c r="Q11204" t="s">
        <v>34233</v>
      </c>
      <c r="R11204" t="s">
        <v>34233</v>
      </c>
      <c r="S11204" t="s">
        <v>34233</v>
      </c>
      <c r="T11204" t="s">
        <v>34233</v>
      </c>
      <c r="V11204" t="s">
        <v>33715</v>
      </c>
      <c r="AD11204" t="str">
        <f t="shared" si="1735"/>
        <v/>
      </c>
      <c r="AE11204" t="str">
        <f t="shared" si="1731"/>
        <v/>
      </c>
      <c r="AF11204" t="str">
        <f t="shared" si="1736"/>
        <v/>
      </c>
      <c r="AG11204" t="str">
        <f t="shared" si="1732"/>
        <v/>
      </c>
      <c r="AH11204" t="str">
        <f t="shared" si="1733"/>
        <v/>
      </c>
      <c r="AI11204">
        <v>0.14499999999999999</v>
      </c>
      <c r="AJ11204" t="str">
        <f t="shared" si="1729"/>
        <v/>
      </c>
      <c r="AK11204" t="str">
        <f t="shared" si="1734"/>
        <v/>
      </c>
      <c r="AL11204" t="str">
        <f t="shared" si="1730"/>
        <v/>
      </c>
    </row>
    <row r="11205" spans="1:38" x14ac:dyDescent="0.2">
      <c r="A11205" t="s">
        <v>23820</v>
      </c>
      <c r="B11205" t="s">
        <v>62</v>
      </c>
      <c r="C11205" t="s">
        <v>23821</v>
      </c>
      <c r="D11205" s="1">
        <v>39309</v>
      </c>
      <c r="E11205" s="1">
        <v>44275</v>
      </c>
      <c r="F11205" t="s">
        <v>474</v>
      </c>
      <c r="I11205">
        <v>100</v>
      </c>
      <c r="J11205">
        <v>0</v>
      </c>
      <c r="K11205">
        <v>0</v>
      </c>
      <c r="L11205">
        <v>76</v>
      </c>
      <c r="M11205">
        <v>76</v>
      </c>
      <c r="N11205" t="s">
        <v>20</v>
      </c>
      <c r="O11205" t="s">
        <v>23822</v>
      </c>
      <c r="P11205" t="s">
        <v>28</v>
      </c>
      <c r="Q11205" t="s">
        <v>34233</v>
      </c>
      <c r="R11205" t="s">
        <v>34233</v>
      </c>
      <c r="S11205" t="s">
        <v>33942</v>
      </c>
      <c r="T11205" t="s">
        <v>34233</v>
      </c>
      <c r="U11205" t="s">
        <v>33718</v>
      </c>
      <c r="V11205" t="s">
        <v>33715</v>
      </c>
      <c r="AD11205" t="str">
        <f t="shared" si="1735"/>
        <v/>
      </c>
      <c r="AE11205" t="str">
        <f t="shared" si="1731"/>
        <v/>
      </c>
      <c r="AF11205" t="str">
        <f t="shared" si="1736"/>
        <v/>
      </c>
      <c r="AG11205" t="str">
        <f t="shared" si="1732"/>
        <v/>
      </c>
      <c r="AH11205" t="str">
        <f t="shared" si="1733"/>
        <v/>
      </c>
      <c r="AI11205">
        <v>0.14499999999999999</v>
      </c>
      <c r="AJ11205" t="str">
        <f t="shared" si="1729"/>
        <v/>
      </c>
      <c r="AK11205" t="str">
        <f t="shared" si="1734"/>
        <v/>
      </c>
      <c r="AL11205" t="str">
        <f t="shared" si="1730"/>
        <v/>
      </c>
    </row>
    <row r="11206" spans="1:38" x14ac:dyDescent="0.2">
      <c r="A11206" t="s">
        <v>24038</v>
      </c>
      <c r="B11206" t="s">
        <v>62</v>
      </c>
      <c r="C11206" t="s">
        <v>24039</v>
      </c>
      <c r="D11206" s="1">
        <v>39309</v>
      </c>
      <c r="E11206" s="1">
        <v>44275</v>
      </c>
      <c r="F11206" t="s">
        <v>19</v>
      </c>
      <c r="I11206">
        <v>100</v>
      </c>
      <c r="J11206">
        <v>0</v>
      </c>
      <c r="K11206">
        <v>0</v>
      </c>
      <c r="L11206">
        <v>1140</v>
      </c>
      <c r="M11206">
        <v>1140</v>
      </c>
      <c r="N11206" t="s">
        <v>20</v>
      </c>
      <c r="O11206" t="s">
        <v>24040</v>
      </c>
      <c r="P11206" t="s">
        <v>28</v>
      </c>
      <c r="Q11206" t="s">
        <v>34233</v>
      </c>
      <c r="R11206" t="s">
        <v>34233</v>
      </c>
      <c r="S11206" t="s">
        <v>33942</v>
      </c>
      <c r="T11206" t="s">
        <v>34233</v>
      </c>
      <c r="U11206" t="s">
        <v>32634</v>
      </c>
      <c r="V11206" t="s">
        <v>33715</v>
      </c>
      <c r="X11206">
        <v>2</v>
      </c>
      <c r="Y11206" t="s">
        <v>32654</v>
      </c>
      <c r="AB11206">
        <v>20</v>
      </c>
      <c r="AC11206">
        <v>1</v>
      </c>
      <c r="AD11206" t="str">
        <f t="shared" si="1735"/>
        <v/>
      </c>
      <c r="AE11206">
        <f t="shared" si="1731"/>
        <v>1</v>
      </c>
      <c r="AF11206" t="str">
        <f t="shared" si="1736"/>
        <v/>
      </c>
      <c r="AG11206" t="str">
        <f t="shared" si="1732"/>
        <v/>
      </c>
      <c r="AH11206" t="str">
        <f t="shared" si="1733"/>
        <v/>
      </c>
      <c r="AI11206">
        <v>0.14499999999999999</v>
      </c>
      <c r="AJ11206" t="str">
        <f t="shared" si="1729"/>
        <v/>
      </c>
      <c r="AK11206">
        <f t="shared" si="1734"/>
        <v>2.8</v>
      </c>
      <c r="AL11206">
        <f t="shared" si="1730"/>
        <v>0.40599999999999997</v>
      </c>
    </row>
    <row r="11207" spans="1:38" x14ac:dyDescent="0.2">
      <c r="A11207" t="s">
        <v>23847</v>
      </c>
      <c r="B11207" t="s">
        <v>62</v>
      </c>
      <c r="C11207" t="s">
        <v>23848</v>
      </c>
      <c r="D11207" s="1">
        <v>39309</v>
      </c>
      <c r="E11207" s="1">
        <v>44275</v>
      </c>
      <c r="F11207" t="s">
        <v>19</v>
      </c>
      <c r="I11207">
        <v>100</v>
      </c>
      <c r="J11207">
        <v>0</v>
      </c>
      <c r="K11207">
        <v>0</v>
      </c>
      <c r="L11207">
        <v>1210</v>
      </c>
      <c r="M11207">
        <v>1210</v>
      </c>
      <c r="N11207" t="s">
        <v>20</v>
      </c>
      <c r="O11207" t="s">
        <v>23849</v>
      </c>
      <c r="P11207" t="s">
        <v>28</v>
      </c>
      <c r="Q11207" t="s">
        <v>34233</v>
      </c>
      <c r="R11207" t="s">
        <v>34233</v>
      </c>
      <c r="S11207" t="s">
        <v>33942</v>
      </c>
      <c r="T11207" t="s">
        <v>34233</v>
      </c>
      <c r="U11207" t="s">
        <v>32634</v>
      </c>
      <c r="V11207" t="s">
        <v>33715</v>
      </c>
      <c r="X11207">
        <v>2</v>
      </c>
      <c r="Y11207" t="s">
        <v>32654</v>
      </c>
      <c r="AB11207">
        <v>20</v>
      </c>
      <c r="AC11207">
        <v>1</v>
      </c>
      <c r="AD11207" t="str">
        <f t="shared" si="1735"/>
        <v/>
      </c>
      <c r="AE11207">
        <f t="shared" si="1731"/>
        <v>1</v>
      </c>
      <c r="AF11207" t="str">
        <f t="shared" si="1736"/>
        <v/>
      </c>
      <c r="AG11207" t="str">
        <f t="shared" si="1732"/>
        <v/>
      </c>
      <c r="AH11207" t="str">
        <f t="shared" si="1733"/>
        <v/>
      </c>
      <c r="AI11207">
        <v>0.14499999999999999</v>
      </c>
      <c r="AJ11207" t="str">
        <f t="shared" si="1729"/>
        <v/>
      </c>
      <c r="AK11207">
        <f t="shared" si="1734"/>
        <v>2.8</v>
      </c>
      <c r="AL11207">
        <f t="shared" si="1730"/>
        <v>0.40599999999999997</v>
      </c>
    </row>
    <row r="11208" spans="1:38" x14ac:dyDescent="0.2">
      <c r="A11208" t="s">
        <v>18549</v>
      </c>
      <c r="B11208" t="s">
        <v>62</v>
      </c>
      <c r="C11208" t="s">
        <v>18550</v>
      </c>
      <c r="D11208" s="1">
        <v>37999</v>
      </c>
      <c r="E11208" s="1">
        <v>44275</v>
      </c>
      <c r="F11208" t="s">
        <v>19</v>
      </c>
      <c r="I11208">
        <v>100</v>
      </c>
      <c r="J11208">
        <v>0</v>
      </c>
      <c r="K11208">
        <v>0</v>
      </c>
      <c r="L11208">
        <v>900</v>
      </c>
      <c r="M11208">
        <v>900</v>
      </c>
      <c r="N11208" t="s">
        <v>20</v>
      </c>
      <c r="O11208" t="s">
        <v>18551</v>
      </c>
      <c r="P11208" t="s">
        <v>28</v>
      </c>
      <c r="Q11208" t="s">
        <v>34233</v>
      </c>
      <c r="R11208" t="s">
        <v>34233</v>
      </c>
      <c r="S11208" t="s">
        <v>33942</v>
      </c>
      <c r="T11208" t="s">
        <v>34233</v>
      </c>
      <c r="U11208" t="s">
        <v>32634</v>
      </c>
      <c r="V11208" t="s">
        <v>33715</v>
      </c>
      <c r="X11208">
        <v>2</v>
      </c>
      <c r="Y11208" t="s">
        <v>32654</v>
      </c>
      <c r="AB11208">
        <v>25</v>
      </c>
      <c r="AC11208">
        <v>1</v>
      </c>
      <c r="AD11208" t="str">
        <f t="shared" si="1735"/>
        <v/>
      </c>
      <c r="AE11208">
        <f t="shared" si="1731"/>
        <v>1</v>
      </c>
      <c r="AF11208" t="str">
        <f t="shared" si="1736"/>
        <v/>
      </c>
      <c r="AG11208" t="str">
        <f t="shared" si="1732"/>
        <v/>
      </c>
      <c r="AH11208" t="str">
        <f t="shared" si="1733"/>
        <v/>
      </c>
      <c r="AI11208">
        <v>0.14499999999999999</v>
      </c>
      <c r="AJ11208" t="str">
        <f t="shared" si="1729"/>
        <v/>
      </c>
      <c r="AK11208">
        <f t="shared" si="1734"/>
        <v>2.8</v>
      </c>
      <c r="AL11208">
        <f t="shared" si="1730"/>
        <v>0.40599999999999997</v>
      </c>
    </row>
    <row r="11209" spans="1:38" x14ac:dyDescent="0.2">
      <c r="A11209" t="s">
        <v>18505</v>
      </c>
      <c r="B11209" t="s">
        <v>62</v>
      </c>
      <c r="C11209" t="s">
        <v>18506</v>
      </c>
      <c r="D11209" s="1">
        <v>37999</v>
      </c>
      <c r="E11209" s="1">
        <v>44275</v>
      </c>
      <c r="F11209" t="s">
        <v>19</v>
      </c>
      <c r="I11209">
        <v>100</v>
      </c>
      <c r="J11209">
        <v>0</v>
      </c>
      <c r="K11209">
        <v>0</v>
      </c>
      <c r="L11209">
        <v>901</v>
      </c>
      <c r="M11209">
        <v>901</v>
      </c>
      <c r="N11209" t="s">
        <v>20</v>
      </c>
      <c r="O11209" t="s">
        <v>18507</v>
      </c>
      <c r="P11209" t="s">
        <v>28</v>
      </c>
      <c r="Q11209" t="s">
        <v>34233</v>
      </c>
      <c r="R11209" t="s">
        <v>34233</v>
      </c>
      <c r="S11209" t="s">
        <v>33942</v>
      </c>
      <c r="T11209" t="s">
        <v>34233</v>
      </c>
      <c r="U11209" t="s">
        <v>32634</v>
      </c>
      <c r="V11209" t="s">
        <v>33715</v>
      </c>
      <c r="X11209">
        <v>2</v>
      </c>
      <c r="Y11209" t="s">
        <v>32654</v>
      </c>
      <c r="AB11209">
        <v>25</v>
      </c>
      <c r="AC11209">
        <v>1</v>
      </c>
      <c r="AD11209" t="str">
        <f t="shared" si="1735"/>
        <v/>
      </c>
      <c r="AE11209">
        <f t="shared" si="1731"/>
        <v>1</v>
      </c>
      <c r="AF11209" t="str">
        <f t="shared" si="1736"/>
        <v/>
      </c>
      <c r="AG11209" t="str">
        <f t="shared" si="1732"/>
        <v/>
      </c>
      <c r="AH11209" t="str">
        <f t="shared" si="1733"/>
        <v/>
      </c>
      <c r="AI11209">
        <v>0.14499999999999999</v>
      </c>
      <c r="AJ11209" t="str">
        <f t="shared" si="1729"/>
        <v/>
      </c>
      <c r="AK11209">
        <f t="shared" si="1734"/>
        <v>2.8</v>
      </c>
      <c r="AL11209">
        <f t="shared" si="1730"/>
        <v>0.40599999999999997</v>
      </c>
    </row>
    <row r="11210" spans="1:38" x14ac:dyDescent="0.2">
      <c r="A11210" t="s">
        <v>23886</v>
      </c>
      <c r="B11210" t="s">
        <v>62</v>
      </c>
      <c r="C11210" t="s">
        <v>23887</v>
      </c>
      <c r="D11210" s="1">
        <v>39309</v>
      </c>
      <c r="E11210" s="1">
        <v>44275</v>
      </c>
      <c r="F11210" t="s">
        <v>19</v>
      </c>
      <c r="I11210">
        <v>100</v>
      </c>
      <c r="J11210">
        <v>0</v>
      </c>
      <c r="K11210">
        <v>0</v>
      </c>
      <c r="L11210">
        <v>861</v>
      </c>
      <c r="M11210">
        <v>861</v>
      </c>
      <c r="N11210" t="s">
        <v>20</v>
      </c>
      <c r="O11210" t="s">
        <v>23888</v>
      </c>
      <c r="P11210" t="s">
        <v>28</v>
      </c>
      <c r="Q11210" t="s">
        <v>34233</v>
      </c>
      <c r="R11210" t="s">
        <v>34233</v>
      </c>
      <c r="S11210" t="s">
        <v>33942</v>
      </c>
      <c r="T11210" t="s">
        <v>34233</v>
      </c>
      <c r="U11210" t="s">
        <v>32634</v>
      </c>
      <c r="V11210" t="s">
        <v>33715</v>
      </c>
      <c r="X11210">
        <v>2</v>
      </c>
      <c r="Y11210" t="s">
        <v>32654</v>
      </c>
      <c r="AB11210">
        <v>25</v>
      </c>
      <c r="AC11210">
        <v>1</v>
      </c>
      <c r="AD11210" t="str">
        <f t="shared" si="1735"/>
        <v/>
      </c>
      <c r="AE11210">
        <f t="shared" si="1731"/>
        <v>1</v>
      </c>
      <c r="AF11210" t="str">
        <f t="shared" si="1736"/>
        <v/>
      </c>
      <c r="AG11210" t="str">
        <f t="shared" si="1732"/>
        <v/>
      </c>
      <c r="AH11210" t="str">
        <f t="shared" si="1733"/>
        <v/>
      </c>
      <c r="AI11210">
        <v>0.14499999999999999</v>
      </c>
      <c r="AJ11210" t="str">
        <f t="shared" si="1729"/>
        <v/>
      </c>
      <c r="AK11210">
        <f t="shared" si="1734"/>
        <v>2.8</v>
      </c>
      <c r="AL11210">
        <f t="shared" si="1730"/>
        <v>0.40599999999999997</v>
      </c>
    </row>
    <row r="11211" spans="1:38" x14ac:dyDescent="0.2">
      <c r="A11211" t="s">
        <v>23844</v>
      </c>
      <c r="B11211" t="s">
        <v>62</v>
      </c>
      <c r="C11211" t="s">
        <v>23845</v>
      </c>
      <c r="D11211" s="1">
        <v>39309</v>
      </c>
      <c r="E11211" s="1">
        <v>44275</v>
      </c>
      <c r="F11211" t="s">
        <v>19</v>
      </c>
      <c r="I11211">
        <v>100</v>
      </c>
      <c r="J11211">
        <v>0</v>
      </c>
      <c r="K11211">
        <v>0</v>
      </c>
      <c r="L11211">
        <v>899</v>
      </c>
      <c r="M11211">
        <v>899</v>
      </c>
      <c r="N11211" t="s">
        <v>20</v>
      </c>
      <c r="O11211" t="s">
        <v>23846</v>
      </c>
      <c r="P11211" t="s">
        <v>28</v>
      </c>
      <c r="Q11211" t="s">
        <v>34233</v>
      </c>
      <c r="R11211" t="s">
        <v>34233</v>
      </c>
      <c r="S11211" t="s">
        <v>33942</v>
      </c>
      <c r="T11211" t="s">
        <v>34233</v>
      </c>
      <c r="U11211" t="s">
        <v>32634</v>
      </c>
      <c r="V11211" t="s">
        <v>33715</v>
      </c>
      <c r="X11211">
        <v>2</v>
      </c>
      <c r="Y11211" t="s">
        <v>32654</v>
      </c>
      <c r="AB11211">
        <v>25</v>
      </c>
      <c r="AC11211">
        <v>1</v>
      </c>
      <c r="AD11211" t="str">
        <f t="shared" si="1735"/>
        <v/>
      </c>
      <c r="AE11211">
        <f t="shared" si="1731"/>
        <v>1</v>
      </c>
      <c r="AF11211" t="str">
        <f t="shared" si="1736"/>
        <v/>
      </c>
      <c r="AG11211" t="str">
        <f t="shared" si="1732"/>
        <v/>
      </c>
      <c r="AH11211" t="str">
        <f t="shared" si="1733"/>
        <v/>
      </c>
      <c r="AI11211">
        <v>0.14499999999999999</v>
      </c>
      <c r="AJ11211" t="str">
        <f t="shared" si="1729"/>
        <v/>
      </c>
      <c r="AK11211">
        <f t="shared" si="1734"/>
        <v>2.8</v>
      </c>
      <c r="AL11211">
        <f t="shared" si="1730"/>
        <v>0.40599999999999997</v>
      </c>
    </row>
    <row r="11212" spans="1:38" x14ac:dyDescent="0.2">
      <c r="A11212" t="s">
        <v>23889</v>
      </c>
      <c r="B11212" t="s">
        <v>62</v>
      </c>
      <c r="C11212" t="s">
        <v>23890</v>
      </c>
      <c r="D11212" s="1">
        <v>39309</v>
      </c>
      <c r="E11212" s="1">
        <v>44275</v>
      </c>
      <c r="F11212" t="s">
        <v>19</v>
      </c>
      <c r="I11212">
        <v>100</v>
      </c>
      <c r="J11212">
        <v>0</v>
      </c>
      <c r="K11212">
        <v>0</v>
      </c>
      <c r="L11212">
        <v>1101</v>
      </c>
      <c r="M11212">
        <v>1101</v>
      </c>
      <c r="N11212" t="s">
        <v>20</v>
      </c>
      <c r="O11212" t="s">
        <v>23891</v>
      </c>
      <c r="P11212" t="s">
        <v>28</v>
      </c>
      <c r="Q11212" t="s">
        <v>34233</v>
      </c>
      <c r="R11212" t="s">
        <v>34233</v>
      </c>
      <c r="S11212" t="s">
        <v>33942</v>
      </c>
      <c r="T11212" t="s">
        <v>34233</v>
      </c>
      <c r="U11212" t="s">
        <v>32634</v>
      </c>
      <c r="V11212" t="s">
        <v>33715</v>
      </c>
      <c r="X11212">
        <v>2</v>
      </c>
      <c r="Y11212" t="s">
        <v>32654</v>
      </c>
      <c r="AB11212">
        <v>20</v>
      </c>
      <c r="AC11212">
        <v>1</v>
      </c>
      <c r="AD11212" t="str">
        <f t="shared" si="1735"/>
        <v/>
      </c>
      <c r="AE11212">
        <f t="shared" si="1731"/>
        <v>1</v>
      </c>
      <c r="AF11212" t="str">
        <f t="shared" si="1736"/>
        <v/>
      </c>
      <c r="AG11212" t="str">
        <f t="shared" si="1732"/>
        <v/>
      </c>
      <c r="AH11212" t="str">
        <f t="shared" si="1733"/>
        <v/>
      </c>
      <c r="AI11212">
        <v>0.14499999999999999</v>
      </c>
      <c r="AJ11212" t="str">
        <f t="shared" si="1729"/>
        <v/>
      </c>
      <c r="AK11212">
        <f t="shared" si="1734"/>
        <v>2.8</v>
      </c>
      <c r="AL11212">
        <f t="shared" si="1730"/>
        <v>0.40599999999999997</v>
      </c>
    </row>
    <row r="11213" spans="1:38" x14ac:dyDescent="0.2">
      <c r="A11213" t="s">
        <v>19659</v>
      </c>
      <c r="B11213" t="s">
        <v>62</v>
      </c>
      <c r="C11213" t="s">
        <v>19660</v>
      </c>
      <c r="D11213" s="1">
        <v>37999</v>
      </c>
      <c r="E11213" s="1">
        <v>44275</v>
      </c>
      <c r="F11213" t="s">
        <v>889</v>
      </c>
      <c r="I11213">
        <v>100</v>
      </c>
      <c r="J11213">
        <v>0</v>
      </c>
      <c r="K11213">
        <v>0</v>
      </c>
      <c r="L11213">
        <v>7120</v>
      </c>
      <c r="M11213">
        <v>7120</v>
      </c>
      <c r="N11213" t="s">
        <v>20</v>
      </c>
      <c r="O11213" t="s">
        <v>19661</v>
      </c>
      <c r="P11213" t="s">
        <v>28</v>
      </c>
      <c r="Q11213" t="s">
        <v>34233</v>
      </c>
      <c r="R11213" t="s">
        <v>34233</v>
      </c>
      <c r="S11213" t="s">
        <v>33942</v>
      </c>
      <c r="T11213" t="s">
        <v>34233</v>
      </c>
      <c r="V11213" t="s">
        <v>33715</v>
      </c>
      <c r="AD11213" t="str">
        <f t="shared" si="1735"/>
        <v/>
      </c>
      <c r="AE11213" t="str">
        <f t="shared" si="1731"/>
        <v/>
      </c>
      <c r="AF11213" t="str">
        <f t="shared" si="1736"/>
        <v/>
      </c>
      <c r="AG11213" t="str">
        <f t="shared" si="1732"/>
        <v/>
      </c>
      <c r="AH11213" t="str">
        <f t="shared" si="1733"/>
        <v/>
      </c>
      <c r="AI11213">
        <v>0.14499999999999999</v>
      </c>
      <c r="AJ11213" t="str">
        <f t="shared" si="1729"/>
        <v/>
      </c>
      <c r="AK11213" t="str">
        <f t="shared" si="1734"/>
        <v/>
      </c>
      <c r="AL11213" t="str">
        <f t="shared" si="1730"/>
        <v/>
      </c>
    </row>
    <row r="11214" spans="1:38" x14ac:dyDescent="0.2">
      <c r="A11214" t="s">
        <v>29552</v>
      </c>
      <c r="B11214" t="s">
        <v>62</v>
      </c>
      <c r="C11214" t="s">
        <v>29553</v>
      </c>
      <c r="D11214" s="1">
        <v>43167</v>
      </c>
      <c r="E11214" s="1">
        <v>43456</v>
      </c>
      <c r="F11214" t="s">
        <v>39</v>
      </c>
      <c r="I11214">
        <v>100</v>
      </c>
      <c r="J11214">
        <v>0</v>
      </c>
      <c r="K11214">
        <v>0</v>
      </c>
      <c r="L11214">
        <v>18380</v>
      </c>
      <c r="M11214">
        <v>18380</v>
      </c>
      <c r="N11214" t="s">
        <v>20</v>
      </c>
      <c r="O11214" t="s">
        <v>29554</v>
      </c>
      <c r="P11214" t="s">
        <v>28</v>
      </c>
      <c r="Q11214" t="s">
        <v>34233</v>
      </c>
      <c r="R11214" t="s">
        <v>34233</v>
      </c>
      <c r="S11214" t="s">
        <v>33942</v>
      </c>
      <c r="T11214" t="s">
        <v>34233</v>
      </c>
      <c r="AD11214" t="str">
        <f t="shared" si="1735"/>
        <v/>
      </c>
      <c r="AE11214" t="str">
        <f t="shared" si="1731"/>
        <v/>
      </c>
      <c r="AF11214" t="str">
        <f t="shared" si="1736"/>
        <v/>
      </c>
      <c r="AG11214" t="str">
        <f t="shared" si="1732"/>
        <v/>
      </c>
      <c r="AH11214" t="str">
        <f t="shared" si="1733"/>
        <v/>
      </c>
      <c r="AI11214">
        <v>0.14499999999999999</v>
      </c>
      <c r="AJ11214" t="str">
        <f t="shared" si="1729"/>
        <v/>
      </c>
      <c r="AK11214" t="str">
        <f t="shared" si="1734"/>
        <v/>
      </c>
      <c r="AL11214" t="str">
        <f t="shared" si="1730"/>
        <v/>
      </c>
    </row>
    <row r="11215" spans="1:38" x14ac:dyDescent="0.2">
      <c r="A11215" t="s">
        <v>11315</v>
      </c>
      <c r="B11215" t="s">
        <v>62</v>
      </c>
      <c r="C11215" t="s">
        <v>11316</v>
      </c>
      <c r="D11215" s="1">
        <v>36572</v>
      </c>
      <c r="E11215" s="1">
        <v>44181</v>
      </c>
      <c r="F11215" t="s">
        <v>39</v>
      </c>
      <c r="I11215">
        <v>100</v>
      </c>
      <c r="J11215">
        <v>0</v>
      </c>
      <c r="K11215">
        <v>0</v>
      </c>
      <c r="L11215">
        <v>19788</v>
      </c>
      <c r="M11215">
        <v>19788</v>
      </c>
      <c r="N11215" t="s">
        <v>20</v>
      </c>
      <c r="O11215" t="s">
        <v>11317</v>
      </c>
      <c r="P11215" t="s">
        <v>28</v>
      </c>
      <c r="Q11215" t="s">
        <v>34233</v>
      </c>
      <c r="R11215" t="s">
        <v>34233</v>
      </c>
      <c r="S11215" t="s">
        <v>33942</v>
      </c>
      <c r="T11215" t="s">
        <v>34233</v>
      </c>
      <c r="AD11215" t="str">
        <f t="shared" si="1735"/>
        <v/>
      </c>
      <c r="AE11215" t="str">
        <f t="shared" si="1731"/>
        <v/>
      </c>
      <c r="AF11215" t="str">
        <f t="shared" si="1736"/>
        <v/>
      </c>
      <c r="AG11215" t="str">
        <f t="shared" si="1732"/>
        <v/>
      </c>
      <c r="AH11215" t="str">
        <f t="shared" si="1733"/>
        <v/>
      </c>
      <c r="AI11215">
        <v>0.14499999999999999</v>
      </c>
      <c r="AJ11215" t="str">
        <f t="shared" si="1729"/>
        <v/>
      </c>
      <c r="AK11215" t="str">
        <f t="shared" si="1734"/>
        <v/>
      </c>
      <c r="AL11215" t="str">
        <f t="shared" si="1730"/>
        <v/>
      </c>
    </row>
    <row r="11216" spans="1:38" x14ac:dyDescent="0.2">
      <c r="A11216" t="s">
        <v>11746</v>
      </c>
      <c r="B11216" t="s">
        <v>62</v>
      </c>
      <c r="C11216" t="s">
        <v>11747</v>
      </c>
      <c r="D11216" s="1">
        <v>36556</v>
      </c>
      <c r="E11216" s="1">
        <v>43456</v>
      </c>
      <c r="F11216" t="s">
        <v>39</v>
      </c>
      <c r="I11216">
        <v>100</v>
      </c>
      <c r="J11216">
        <v>0</v>
      </c>
      <c r="K11216">
        <v>0</v>
      </c>
      <c r="L11216">
        <v>19442</v>
      </c>
      <c r="M11216">
        <v>19442</v>
      </c>
      <c r="N11216" t="s">
        <v>20</v>
      </c>
      <c r="O11216" t="s">
        <v>11748</v>
      </c>
      <c r="P11216" t="s">
        <v>28</v>
      </c>
      <c r="Q11216" t="s">
        <v>34233</v>
      </c>
      <c r="R11216" t="s">
        <v>34233</v>
      </c>
      <c r="S11216" t="s">
        <v>33942</v>
      </c>
      <c r="T11216" t="s">
        <v>34233</v>
      </c>
      <c r="AD11216" t="str">
        <f t="shared" si="1735"/>
        <v/>
      </c>
      <c r="AE11216" t="str">
        <f t="shared" si="1731"/>
        <v/>
      </c>
      <c r="AF11216" t="str">
        <f t="shared" si="1736"/>
        <v/>
      </c>
      <c r="AG11216" t="str">
        <f t="shared" si="1732"/>
        <v/>
      </c>
      <c r="AH11216" t="str">
        <f t="shared" si="1733"/>
        <v/>
      </c>
      <c r="AI11216">
        <v>0.14499999999999999</v>
      </c>
      <c r="AJ11216" t="str">
        <f t="shared" si="1729"/>
        <v/>
      </c>
      <c r="AK11216" t="str">
        <f t="shared" si="1734"/>
        <v/>
      </c>
      <c r="AL11216" t="str">
        <f t="shared" si="1730"/>
        <v/>
      </c>
    </row>
    <row r="11217" spans="1:39" x14ac:dyDescent="0.2">
      <c r="A11217" t="s">
        <v>13968</v>
      </c>
      <c r="B11217" t="s">
        <v>62</v>
      </c>
      <c r="C11217" t="s">
        <v>13969</v>
      </c>
      <c r="D11217" s="1">
        <v>37124</v>
      </c>
      <c r="E11217" s="1">
        <v>43456</v>
      </c>
      <c r="F11217" t="s">
        <v>39</v>
      </c>
      <c r="I11217">
        <v>100</v>
      </c>
      <c r="J11217">
        <v>0</v>
      </c>
      <c r="K11217">
        <v>0</v>
      </c>
      <c r="L11217">
        <v>20709</v>
      </c>
      <c r="M11217">
        <v>20709</v>
      </c>
      <c r="N11217" t="s">
        <v>20</v>
      </c>
      <c r="O11217" t="s">
        <v>13970</v>
      </c>
      <c r="P11217" t="s">
        <v>28</v>
      </c>
      <c r="Q11217" t="s">
        <v>34233</v>
      </c>
      <c r="R11217" t="s">
        <v>34233</v>
      </c>
      <c r="S11217" t="s">
        <v>33942</v>
      </c>
      <c r="T11217" t="s">
        <v>34233</v>
      </c>
      <c r="AD11217" t="str">
        <f t="shared" si="1735"/>
        <v/>
      </c>
      <c r="AE11217" t="str">
        <f t="shared" si="1731"/>
        <v/>
      </c>
      <c r="AF11217" t="str">
        <f t="shared" si="1736"/>
        <v/>
      </c>
      <c r="AG11217" t="str">
        <f t="shared" si="1732"/>
        <v/>
      </c>
      <c r="AH11217" t="str">
        <f t="shared" si="1733"/>
        <v/>
      </c>
      <c r="AI11217">
        <v>0.14499999999999999</v>
      </c>
      <c r="AJ11217" t="str">
        <f t="shared" si="1729"/>
        <v/>
      </c>
      <c r="AK11217" t="str">
        <f t="shared" si="1734"/>
        <v/>
      </c>
      <c r="AL11217" t="str">
        <f t="shared" si="1730"/>
        <v/>
      </c>
    </row>
    <row r="11218" spans="1:39" x14ac:dyDescent="0.2">
      <c r="A11218" t="s">
        <v>22212</v>
      </c>
      <c r="B11218" t="s">
        <v>62</v>
      </c>
      <c r="C11218" t="s">
        <v>22213</v>
      </c>
      <c r="D11218" s="1">
        <v>38845</v>
      </c>
      <c r="E11218" s="1">
        <v>44546</v>
      </c>
      <c r="F11218" t="s">
        <v>39</v>
      </c>
      <c r="I11218">
        <v>100</v>
      </c>
      <c r="J11218">
        <v>0</v>
      </c>
      <c r="K11218">
        <v>0</v>
      </c>
      <c r="L11218">
        <v>12360</v>
      </c>
      <c r="M11218">
        <v>12360</v>
      </c>
      <c r="N11218" t="s">
        <v>20</v>
      </c>
      <c r="O11218" t="s">
        <v>22214</v>
      </c>
      <c r="P11218" t="s">
        <v>28</v>
      </c>
      <c r="Q11218" t="s">
        <v>34233</v>
      </c>
      <c r="R11218" t="s">
        <v>34233</v>
      </c>
      <c r="S11218" t="s">
        <v>33942</v>
      </c>
      <c r="T11218" t="s">
        <v>34233</v>
      </c>
      <c r="AD11218" t="str">
        <f t="shared" si="1735"/>
        <v/>
      </c>
      <c r="AE11218" t="str">
        <f t="shared" si="1731"/>
        <v/>
      </c>
      <c r="AF11218" t="str">
        <f t="shared" si="1736"/>
        <v/>
      </c>
      <c r="AG11218" t="str">
        <f t="shared" si="1732"/>
        <v/>
      </c>
      <c r="AH11218" t="str">
        <f t="shared" si="1733"/>
        <v/>
      </c>
      <c r="AI11218">
        <v>0.14499999999999999</v>
      </c>
      <c r="AJ11218" t="str">
        <f t="shared" si="1729"/>
        <v/>
      </c>
      <c r="AK11218" t="str">
        <f t="shared" si="1734"/>
        <v/>
      </c>
      <c r="AL11218" t="str">
        <f t="shared" si="1730"/>
        <v/>
      </c>
    </row>
    <row r="11219" spans="1:39" x14ac:dyDescent="0.2">
      <c r="A11219" t="s">
        <v>14728</v>
      </c>
      <c r="B11219" t="s">
        <v>62</v>
      </c>
      <c r="C11219" t="s">
        <v>14729</v>
      </c>
      <c r="D11219" s="1">
        <v>37321</v>
      </c>
      <c r="E11219" s="1">
        <v>44546</v>
      </c>
      <c r="F11219" t="s">
        <v>39</v>
      </c>
      <c r="I11219">
        <v>100</v>
      </c>
      <c r="J11219">
        <v>0</v>
      </c>
      <c r="K11219">
        <v>0</v>
      </c>
      <c r="L11219">
        <v>91269</v>
      </c>
      <c r="M11219">
        <v>91269</v>
      </c>
      <c r="N11219" t="s">
        <v>20</v>
      </c>
      <c r="O11219" t="s">
        <v>14730</v>
      </c>
      <c r="P11219" t="s">
        <v>28</v>
      </c>
      <c r="Q11219" t="s">
        <v>34233</v>
      </c>
      <c r="R11219" t="s">
        <v>34233</v>
      </c>
      <c r="S11219" t="s">
        <v>33942</v>
      </c>
      <c r="T11219" t="s">
        <v>34233</v>
      </c>
      <c r="AD11219" t="str">
        <f t="shared" si="1735"/>
        <v/>
      </c>
      <c r="AE11219" t="str">
        <f t="shared" si="1731"/>
        <v/>
      </c>
      <c r="AF11219" t="str">
        <f t="shared" si="1736"/>
        <v/>
      </c>
      <c r="AG11219" t="str">
        <f t="shared" si="1732"/>
        <v/>
      </c>
      <c r="AH11219" t="str">
        <f t="shared" si="1733"/>
        <v/>
      </c>
      <c r="AI11219">
        <v>0.14499999999999999</v>
      </c>
      <c r="AJ11219" t="str">
        <f t="shared" si="1729"/>
        <v/>
      </c>
      <c r="AK11219" t="str">
        <f t="shared" si="1734"/>
        <v/>
      </c>
      <c r="AL11219" t="str">
        <f t="shared" si="1730"/>
        <v/>
      </c>
    </row>
    <row r="11220" spans="1:39" x14ac:dyDescent="0.2">
      <c r="A11220" t="s">
        <v>12389</v>
      </c>
      <c r="B11220" t="s">
        <v>62</v>
      </c>
      <c r="C11220" t="s">
        <v>12390</v>
      </c>
      <c r="D11220" s="1">
        <v>36609</v>
      </c>
      <c r="E11220" s="1">
        <v>44546</v>
      </c>
      <c r="F11220" t="s">
        <v>19</v>
      </c>
      <c r="I11220">
        <v>100</v>
      </c>
      <c r="J11220">
        <v>0</v>
      </c>
      <c r="K11220">
        <v>0</v>
      </c>
      <c r="L11220">
        <v>14962</v>
      </c>
      <c r="M11220">
        <v>14962</v>
      </c>
      <c r="N11220" t="s">
        <v>20</v>
      </c>
      <c r="O11220" t="s">
        <v>12391</v>
      </c>
      <c r="P11220" t="s">
        <v>28</v>
      </c>
      <c r="Q11220" t="s">
        <v>34233</v>
      </c>
      <c r="R11220" t="s">
        <v>34233</v>
      </c>
      <c r="S11220" t="s">
        <v>33942</v>
      </c>
      <c r="T11220" t="s">
        <v>34233</v>
      </c>
      <c r="AD11220" t="str">
        <f t="shared" si="1735"/>
        <v/>
      </c>
      <c r="AE11220" s="16">
        <v>1</v>
      </c>
      <c r="AF11220" t="str">
        <f t="shared" si="1736"/>
        <v/>
      </c>
      <c r="AG11220" t="str">
        <f t="shared" si="1732"/>
        <v/>
      </c>
      <c r="AH11220" t="str">
        <f t="shared" si="1733"/>
        <v/>
      </c>
      <c r="AI11220">
        <v>0.14499999999999999</v>
      </c>
      <c r="AJ11220" t="str">
        <f t="shared" si="1729"/>
        <v/>
      </c>
      <c r="AK11220">
        <f t="shared" si="1734"/>
        <v>2.8</v>
      </c>
      <c r="AL11220">
        <f t="shared" si="1730"/>
        <v>0.40599999999999997</v>
      </c>
      <c r="AM11220" t="s">
        <v>35128</v>
      </c>
    </row>
    <row r="11221" spans="1:39" x14ac:dyDescent="0.2">
      <c r="A11221" t="s">
        <v>863</v>
      </c>
      <c r="B11221" t="s">
        <v>62</v>
      </c>
      <c r="C11221" t="s">
        <v>864</v>
      </c>
      <c r="D11221" s="1">
        <v>35277</v>
      </c>
      <c r="E11221" s="1">
        <v>43456</v>
      </c>
      <c r="F11221" t="s">
        <v>39</v>
      </c>
      <c r="I11221">
        <v>100</v>
      </c>
      <c r="J11221">
        <v>0</v>
      </c>
      <c r="K11221">
        <v>0</v>
      </c>
      <c r="L11221">
        <v>27935</v>
      </c>
      <c r="M11221">
        <v>27935</v>
      </c>
      <c r="N11221" t="s">
        <v>20</v>
      </c>
      <c r="O11221" t="s">
        <v>865</v>
      </c>
      <c r="P11221" t="s">
        <v>28</v>
      </c>
      <c r="Q11221" t="s">
        <v>34233</v>
      </c>
      <c r="R11221" t="s">
        <v>34233</v>
      </c>
      <c r="S11221" t="s">
        <v>33942</v>
      </c>
      <c r="T11221" t="s">
        <v>34233</v>
      </c>
      <c r="AD11221" t="str">
        <f t="shared" si="1735"/>
        <v/>
      </c>
      <c r="AE11221" t="str">
        <f t="shared" ref="AE11221:AE11252" si="1737">IF((S11221="tühi")*(AC11221&lt;&gt;""),AC11221,"")</f>
        <v/>
      </c>
      <c r="AF11221" t="str">
        <f t="shared" si="1736"/>
        <v/>
      </c>
      <c r="AG11221" t="str">
        <f t="shared" si="1732"/>
        <v/>
      </c>
      <c r="AH11221" t="str">
        <f t="shared" si="1733"/>
        <v/>
      </c>
      <c r="AI11221">
        <v>0.14499999999999999</v>
      </c>
      <c r="AJ11221" t="str">
        <f t="shared" si="1729"/>
        <v/>
      </c>
      <c r="AK11221" t="str">
        <f t="shared" si="1734"/>
        <v/>
      </c>
      <c r="AL11221" t="str">
        <f t="shared" si="1730"/>
        <v/>
      </c>
    </row>
    <row r="11222" spans="1:39" x14ac:dyDescent="0.2">
      <c r="A11222" t="s">
        <v>734</v>
      </c>
      <c r="B11222" t="s">
        <v>62</v>
      </c>
      <c r="C11222" t="s">
        <v>735</v>
      </c>
      <c r="D11222" s="1">
        <v>34831</v>
      </c>
      <c r="E11222" s="1">
        <v>43949</v>
      </c>
      <c r="F11222" t="s">
        <v>39</v>
      </c>
      <c r="I11222">
        <v>100</v>
      </c>
      <c r="J11222">
        <v>0</v>
      </c>
      <c r="K11222">
        <v>0</v>
      </c>
      <c r="L11222">
        <v>58231</v>
      </c>
      <c r="M11222">
        <v>58231</v>
      </c>
      <c r="N11222" t="s">
        <v>20</v>
      </c>
      <c r="O11222" t="s">
        <v>736</v>
      </c>
      <c r="P11222" t="s">
        <v>28</v>
      </c>
      <c r="Q11222" t="s">
        <v>34233</v>
      </c>
      <c r="R11222" t="s">
        <v>34233</v>
      </c>
      <c r="S11222" t="s">
        <v>33942</v>
      </c>
      <c r="T11222" t="s">
        <v>34233</v>
      </c>
      <c r="AD11222" t="str">
        <f t="shared" si="1735"/>
        <v/>
      </c>
      <c r="AE11222" t="str">
        <f t="shared" si="1737"/>
        <v/>
      </c>
      <c r="AF11222" t="str">
        <f t="shared" si="1736"/>
        <v/>
      </c>
      <c r="AG11222" t="str">
        <f t="shared" si="1732"/>
        <v/>
      </c>
      <c r="AH11222" t="str">
        <f t="shared" si="1733"/>
        <v/>
      </c>
      <c r="AI11222">
        <v>0.14499999999999999</v>
      </c>
      <c r="AJ11222" t="str">
        <f t="shared" si="1729"/>
        <v/>
      </c>
      <c r="AK11222" t="str">
        <f t="shared" si="1734"/>
        <v/>
      </c>
      <c r="AL11222" t="str">
        <f t="shared" si="1730"/>
        <v/>
      </c>
    </row>
    <row r="11223" spans="1:39" x14ac:dyDescent="0.2">
      <c r="A11223" t="s">
        <v>23907</v>
      </c>
      <c r="B11223" t="s">
        <v>62</v>
      </c>
      <c r="C11223" t="s">
        <v>23908</v>
      </c>
      <c r="D11223" s="1">
        <v>39309</v>
      </c>
      <c r="E11223" s="1">
        <v>44275</v>
      </c>
      <c r="F11223" t="s">
        <v>19</v>
      </c>
      <c r="I11223">
        <v>100</v>
      </c>
      <c r="J11223">
        <v>0</v>
      </c>
      <c r="K11223">
        <v>0</v>
      </c>
      <c r="L11223">
        <v>909</v>
      </c>
      <c r="M11223">
        <v>909</v>
      </c>
      <c r="N11223" t="s">
        <v>20</v>
      </c>
      <c r="O11223" t="s">
        <v>23909</v>
      </c>
      <c r="P11223" t="s">
        <v>28</v>
      </c>
      <c r="Q11223" t="s">
        <v>34233</v>
      </c>
      <c r="R11223" t="s">
        <v>34233</v>
      </c>
      <c r="S11223" t="s">
        <v>33942</v>
      </c>
      <c r="T11223" t="s">
        <v>34233</v>
      </c>
      <c r="U11223" t="s">
        <v>32634</v>
      </c>
      <c r="V11223" t="s">
        <v>33715</v>
      </c>
      <c r="X11223">
        <v>2</v>
      </c>
      <c r="Y11223" t="s">
        <v>32654</v>
      </c>
      <c r="AB11223">
        <v>25</v>
      </c>
      <c r="AC11223">
        <v>1</v>
      </c>
      <c r="AD11223" t="str">
        <f t="shared" si="1735"/>
        <v/>
      </c>
      <c r="AE11223">
        <f t="shared" si="1737"/>
        <v>1</v>
      </c>
      <c r="AF11223" t="str">
        <f t="shared" si="1736"/>
        <v/>
      </c>
      <c r="AG11223" t="str">
        <f t="shared" si="1732"/>
        <v/>
      </c>
      <c r="AH11223" t="str">
        <f t="shared" si="1733"/>
        <v/>
      </c>
      <c r="AI11223">
        <v>0.14499999999999999</v>
      </c>
      <c r="AJ11223" t="str">
        <f t="shared" si="1729"/>
        <v/>
      </c>
      <c r="AK11223">
        <f t="shared" si="1734"/>
        <v>2.8</v>
      </c>
      <c r="AL11223">
        <f t="shared" si="1730"/>
        <v>0.40599999999999997</v>
      </c>
    </row>
    <row r="11224" spans="1:39" x14ac:dyDescent="0.2">
      <c r="A11224" t="s">
        <v>23841</v>
      </c>
      <c r="B11224" t="s">
        <v>62</v>
      </c>
      <c r="C11224" t="s">
        <v>23842</v>
      </c>
      <c r="D11224" s="1">
        <v>39309</v>
      </c>
      <c r="E11224" s="1">
        <v>44275</v>
      </c>
      <c r="F11224" t="s">
        <v>19</v>
      </c>
      <c r="I11224">
        <v>100</v>
      </c>
      <c r="J11224">
        <v>0</v>
      </c>
      <c r="K11224">
        <v>0</v>
      </c>
      <c r="L11224">
        <v>845</v>
      </c>
      <c r="M11224">
        <v>845</v>
      </c>
      <c r="N11224" t="s">
        <v>20</v>
      </c>
      <c r="O11224" t="s">
        <v>23843</v>
      </c>
      <c r="P11224" t="s">
        <v>28</v>
      </c>
      <c r="Q11224" t="s">
        <v>34233</v>
      </c>
      <c r="R11224" t="s">
        <v>34233</v>
      </c>
      <c r="S11224" t="s">
        <v>33942</v>
      </c>
      <c r="T11224" t="s">
        <v>34233</v>
      </c>
      <c r="U11224" t="s">
        <v>32634</v>
      </c>
      <c r="V11224" t="s">
        <v>33715</v>
      </c>
      <c r="X11224">
        <v>2</v>
      </c>
      <c r="Y11224" t="s">
        <v>32654</v>
      </c>
      <c r="AB11224">
        <v>25</v>
      </c>
      <c r="AC11224">
        <v>1</v>
      </c>
      <c r="AD11224" t="str">
        <f t="shared" si="1735"/>
        <v/>
      </c>
      <c r="AE11224">
        <f t="shared" si="1737"/>
        <v>1</v>
      </c>
      <c r="AF11224" t="str">
        <f t="shared" si="1736"/>
        <v/>
      </c>
      <c r="AG11224" t="str">
        <f t="shared" si="1732"/>
        <v/>
      </c>
      <c r="AH11224" t="str">
        <f t="shared" si="1733"/>
        <v/>
      </c>
      <c r="AI11224">
        <v>0.14499999999999999</v>
      </c>
      <c r="AJ11224" t="str">
        <f t="shared" si="1729"/>
        <v/>
      </c>
      <c r="AK11224">
        <f t="shared" si="1734"/>
        <v>2.8</v>
      </c>
      <c r="AL11224">
        <f t="shared" si="1730"/>
        <v>0.40599999999999997</v>
      </c>
    </row>
    <row r="11225" spans="1:39" x14ac:dyDescent="0.2">
      <c r="A11225" t="s">
        <v>23946</v>
      </c>
      <c r="B11225" t="s">
        <v>62</v>
      </c>
      <c r="C11225" t="s">
        <v>23947</v>
      </c>
      <c r="D11225" s="1">
        <v>39309</v>
      </c>
      <c r="E11225" s="1">
        <v>44275</v>
      </c>
      <c r="F11225" t="s">
        <v>19</v>
      </c>
      <c r="I11225">
        <v>100</v>
      </c>
      <c r="J11225">
        <v>0</v>
      </c>
      <c r="K11225">
        <v>0</v>
      </c>
      <c r="L11225">
        <v>1141</v>
      </c>
      <c r="M11225">
        <v>1141</v>
      </c>
      <c r="N11225" t="s">
        <v>20</v>
      </c>
      <c r="O11225" t="s">
        <v>23948</v>
      </c>
      <c r="P11225" t="s">
        <v>28</v>
      </c>
      <c r="Q11225" t="s">
        <v>34233</v>
      </c>
      <c r="R11225" t="s">
        <v>34233</v>
      </c>
      <c r="S11225" t="s">
        <v>33942</v>
      </c>
      <c r="T11225" t="s">
        <v>34233</v>
      </c>
      <c r="U11225" t="s">
        <v>32634</v>
      </c>
      <c r="V11225" t="s">
        <v>33715</v>
      </c>
      <c r="X11225">
        <v>2</v>
      </c>
      <c r="Y11225" t="s">
        <v>32654</v>
      </c>
      <c r="AB11225">
        <v>20</v>
      </c>
      <c r="AC11225">
        <v>1</v>
      </c>
      <c r="AD11225" t="str">
        <f t="shared" si="1735"/>
        <v/>
      </c>
      <c r="AE11225">
        <f t="shared" si="1737"/>
        <v>1</v>
      </c>
      <c r="AF11225" t="str">
        <f t="shared" si="1736"/>
        <v/>
      </c>
      <c r="AG11225" t="str">
        <f t="shared" si="1732"/>
        <v/>
      </c>
      <c r="AH11225" t="str">
        <f t="shared" si="1733"/>
        <v/>
      </c>
      <c r="AI11225">
        <v>0.14499999999999999</v>
      </c>
      <c r="AJ11225" t="str">
        <f t="shared" si="1729"/>
        <v/>
      </c>
      <c r="AK11225">
        <f t="shared" si="1734"/>
        <v>2.8</v>
      </c>
      <c r="AL11225">
        <f t="shared" si="1730"/>
        <v>0.40599999999999997</v>
      </c>
    </row>
    <row r="11226" spans="1:39" x14ac:dyDescent="0.2">
      <c r="A11226" t="s">
        <v>24077</v>
      </c>
      <c r="B11226" t="s">
        <v>62</v>
      </c>
      <c r="C11226" t="s">
        <v>24078</v>
      </c>
      <c r="D11226" s="1">
        <v>39309</v>
      </c>
      <c r="E11226" s="1">
        <v>44074</v>
      </c>
      <c r="F11226" t="s">
        <v>26</v>
      </c>
      <c r="I11226">
        <v>100</v>
      </c>
      <c r="J11226">
        <v>0</v>
      </c>
      <c r="K11226">
        <v>0</v>
      </c>
      <c r="L11226">
        <v>5908</v>
      </c>
      <c r="M11226">
        <v>5908</v>
      </c>
      <c r="N11226" t="s">
        <v>20</v>
      </c>
      <c r="O11226" t="s">
        <v>24079</v>
      </c>
      <c r="P11226" t="s">
        <v>28</v>
      </c>
      <c r="Q11226" t="s">
        <v>34233</v>
      </c>
      <c r="R11226" t="s">
        <v>34233</v>
      </c>
      <c r="S11226" t="s">
        <v>34233</v>
      </c>
      <c r="T11226" t="s">
        <v>34233</v>
      </c>
      <c r="V11226" t="s">
        <v>33715</v>
      </c>
      <c r="AD11226" t="str">
        <f t="shared" si="1735"/>
        <v/>
      </c>
      <c r="AE11226" t="str">
        <f t="shared" si="1737"/>
        <v/>
      </c>
      <c r="AF11226" t="str">
        <f t="shared" si="1736"/>
        <v/>
      </c>
      <c r="AG11226" t="str">
        <f t="shared" si="1732"/>
        <v/>
      </c>
      <c r="AH11226" t="str">
        <f t="shared" si="1733"/>
        <v/>
      </c>
      <c r="AI11226">
        <v>0.14499999999999999</v>
      </c>
      <c r="AJ11226" t="str">
        <f t="shared" si="1729"/>
        <v/>
      </c>
      <c r="AK11226" t="str">
        <f t="shared" si="1734"/>
        <v/>
      </c>
      <c r="AL11226" t="str">
        <f t="shared" si="1730"/>
        <v/>
      </c>
    </row>
    <row r="11227" spans="1:39" x14ac:dyDescent="0.2">
      <c r="A11227" t="s">
        <v>24032</v>
      </c>
      <c r="B11227" t="s">
        <v>62</v>
      </c>
      <c r="C11227" t="s">
        <v>24033</v>
      </c>
      <c r="D11227" s="1">
        <v>39309</v>
      </c>
      <c r="E11227" s="1">
        <v>44275</v>
      </c>
      <c r="F11227" t="s">
        <v>19</v>
      </c>
      <c r="I11227">
        <v>100</v>
      </c>
      <c r="J11227">
        <v>0</v>
      </c>
      <c r="K11227">
        <v>0</v>
      </c>
      <c r="L11227">
        <v>930</v>
      </c>
      <c r="M11227">
        <v>930</v>
      </c>
      <c r="N11227" t="s">
        <v>20</v>
      </c>
      <c r="O11227" t="s">
        <v>24034</v>
      </c>
      <c r="P11227" t="s">
        <v>28</v>
      </c>
      <c r="Q11227" t="s">
        <v>34233</v>
      </c>
      <c r="R11227" t="s">
        <v>34233</v>
      </c>
      <c r="S11227" t="s">
        <v>33942</v>
      </c>
      <c r="T11227" t="s">
        <v>34233</v>
      </c>
      <c r="U11227" t="s">
        <v>32634</v>
      </c>
      <c r="V11227" t="s">
        <v>33715</v>
      </c>
      <c r="X11227">
        <v>2</v>
      </c>
      <c r="Y11227" t="s">
        <v>32654</v>
      </c>
      <c r="AB11227">
        <v>25</v>
      </c>
      <c r="AC11227">
        <v>1</v>
      </c>
      <c r="AD11227" t="str">
        <f t="shared" si="1735"/>
        <v/>
      </c>
      <c r="AE11227">
        <f t="shared" si="1737"/>
        <v>1</v>
      </c>
      <c r="AF11227" t="str">
        <f t="shared" si="1736"/>
        <v/>
      </c>
      <c r="AG11227" t="str">
        <f t="shared" si="1732"/>
        <v/>
      </c>
      <c r="AH11227" t="str">
        <f t="shared" si="1733"/>
        <v/>
      </c>
      <c r="AI11227">
        <v>0.14499999999999999</v>
      </c>
      <c r="AJ11227" t="str">
        <f t="shared" si="1729"/>
        <v/>
      </c>
      <c r="AK11227">
        <f t="shared" si="1734"/>
        <v>2.8</v>
      </c>
      <c r="AL11227">
        <f t="shared" si="1730"/>
        <v>0.40599999999999997</v>
      </c>
    </row>
    <row r="11228" spans="1:39" x14ac:dyDescent="0.2">
      <c r="A11228" t="s">
        <v>23901</v>
      </c>
      <c r="B11228" t="s">
        <v>62</v>
      </c>
      <c r="C11228" t="s">
        <v>23902</v>
      </c>
      <c r="D11228" s="1">
        <v>39309</v>
      </c>
      <c r="E11228" s="1">
        <v>44275</v>
      </c>
      <c r="F11228" t="s">
        <v>19</v>
      </c>
      <c r="I11228">
        <v>100</v>
      </c>
      <c r="J11228">
        <v>0</v>
      </c>
      <c r="K11228">
        <v>0</v>
      </c>
      <c r="L11228">
        <v>934</v>
      </c>
      <c r="M11228">
        <v>934</v>
      </c>
      <c r="N11228" t="s">
        <v>20</v>
      </c>
      <c r="O11228" t="s">
        <v>23903</v>
      </c>
      <c r="P11228" t="s">
        <v>28</v>
      </c>
      <c r="Q11228" t="s">
        <v>34233</v>
      </c>
      <c r="R11228" t="s">
        <v>34233</v>
      </c>
      <c r="S11228" t="s">
        <v>33942</v>
      </c>
      <c r="T11228" t="s">
        <v>34233</v>
      </c>
      <c r="U11228" t="s">
        <v>32634</v>
      </c>
      <c r="V11228" t="s">
        <v>33715</v>
      </c>
      <c r="X11228">
        <v>2</v>
      </c>
      <c r="Y11228" t="s">
        <v>32654</v>
      </c>
      <c r="AB11228">
        <v>25</v>
      </c>
      <c r="AC11228">
        <v>1</v>
      </c>
      <c r="AD11228" t="str">
        <f t="shared" si="1735"/>
        <v/>
      </c>
      <c r="AE11228">
        <f t="shared" si="1737"/>
        <v>1</v>
      </c>
      <c r="AF11228" t="str">
        <f t="shared" si="1736"/>
        <v/>
      </c>
      <c r="AG11228" t="str">
        <f t="shared" si="1732"/>
        <v/>
      </c>
      <c r="AH11228" t="str">
        <f t="shared" si="1733"/>
        <v/>
      </c>
      <c r="AI11228">
        <v>0.14499999999999999</v>
      </c>
      <c r="AJ11228" t="str">
        <f t="shared" si="1729"/>
        <v/>
      </c>
      <c r="AK11228">
        <f t="shared" si="1734"/>
        <v>2.8</v>
      </c>
      <c r="AL11228">
        <f t="shared" si="1730"/>
        <v>0.40599999999999997</v>
      </c>
    </row>
    <row r="11229" spans="1:39" x14ac:dyDescent="0.2">
      <c r="A11229" t="s">
        <v>24074</v>
      </c>
      <c r="B11229" t="s">
        <v>62</v>
      </c>
      <c r="C11229" t="s">
        <v>24075</v>
      </c>
      <c r="D11229" s="1">
        <v>39309</v>
      </c>
      <c r="E11229" s="1">
        <v>43456</v>
      </c>
      <c r="F11229" t="s">
        <v>19</v>
      </c>
      <c r="I11229">
        <v>100</v>
      </c>
      <c r="J11229">
        <v>0</v>
      </c>
      <c r="K11229">
        <v>0</v>
      </c>
      <c r="L11229">
        <v>1050</v>
      </c>
      <c r="M11229">
        <v>1050</v>
      </c>
      <c r="N11229" t="s">
        <v>20</v>
      </c>
      <c r="O11229" t="s">
        <v>24076</v>
      </c>
      <c r="P11229" t="s">
        <v>28</v>
      </c>
      <c r="Q11229" t="s">
        <v>34233</v>
      </c>
      <c r="R11229" t="s">
        <v>34233</v>
      </c>
      <c r="S11229" t="s">
        <v>33942</v>
      </c>
      <c r="T11229" t="s">
        <v>34233</v>
      </c>
      <c r="U11229" t="s">
        <v>32634</v>
      </c>
      <c r="V11229" t="s">
        <v>33715</v>
      </c>
      <c r="X11229">
        <v>2</v>
      </c>
      <c r="Y11229" t="s">
        <v>32654</v>
      </c>
      <c r="AB11229">
        <v>20</v>
      </c>
      <c r="AC11229">
        <v>1</v>
      </c>
      <c r="AD11229" t="str">
        <f t="shared" si="1735"/>
        <v/>
      </c>
      <c r="AE11229">
        <f t="shared" si="1737"/>
        <v>1</v>
      </c>
      <c r="AF11229" t="str">
        <f t="shared" si="1736"/>
        <v/>
      </c>
      <c r="AG11229" t="str">
        <f t="shared" si="1732"/>
        <v/>
      </c>
      <c r="AH11229" t="str">
        <f t="shared" si="1733"/>
        <v/>
      </c>
      <c r="AI11229">
        <v>0.14499999999999999</v>
      </c>
      <c r="AJ11229" t="str">
        <f t="shared" si="1729"/>
        <v/>
      </c>
      <c r="AK11229">
        <f t="shared" si="1734"/>
        <v>2.8</v>
      </c>
      <c r="AL11229">
        <f t="shared" si="1730"/>
        <v>0.40599999999999997</v>
      </c>
    </row>
    <row r="11230" spans="1:39" x14ac:dyDescent="0.2">
      <c r="A11230" t="s">
        <v>23934</v>
      </c>
      <c r="B11230" t="s">
        <v>62</v>
      </c>
      <c r="C11230" t="s">
        <v>23935</v>
      </c>
      <c r="D11230" s="1">
        <v>39309</v>
      </c>
      <c r="E11230" s="1">
        <v>43456</v>
      </c>
      <c r="F11230" t="s">
        <v>19</v>
      </c>
      <c r="I11230">
        <v>100</v>
      </c>
      <c r="J11230">
        <v>0</v>
      </c>
      <c r="K11230">
        <v>0</v>
      </c>
      <c r="L11230">
        <v>1050</v>
      </c>
      <c r="M11230">
        <v>1050</v>
      </c>
      <c r="N11230" t="s">
        <v>20</v>
      </c>
      <c r="O11230" t="s">
        <v>23936</v>
      </c>
      <c r="P11230" t="s">
        <v>28</v>
      </c>
      <c r="Q11230" t="s">
        <v>34233</v>
      </c>
      <c r="R11230" t="s">
        <v>34233</v>
      </c>
      <c r="S11230" t="s">
        <v>33942</v>
      </c>
      <c r="T11230" t="s">
        <v>34233</v>
      </c>
      <c r="U11230" t="s">
        <v>32634</v>
      </c>
      <c r="V11230" t="s">
        <v>33715</v>
      </c>
      <c r="X11230">
        <v>2</v>
      </c>
      <c r="Y11230" t="s">
        <v>32654</v>
      </c>
      <c r="AB11230">
        <v>20</v>
      </c>
      <c r="AC11230">
        <v>1</v>
      </c>
      <c r="AD11230" t="str">
        <f t="shared" si="1735"/>
        <v/>
      </c>
      <c r="AE11230">
        <f t="shared" si="1737"/>
        <v>1</v>
      </c>
      <c r="AF11230" t="str">
        <f t="shared" si="1736"/>
        <v/>
      </c>
      <c r="AG11230" t="str">
        <f t="shared" si="1732"/>
        <v/>
      </c>
      <c r="AH11230" t="str">
        <f t="shared" si="1733"/>
        <v/>
      </c>
      <c r="AI11230">
        <v>0.14499999999999999</v>
      </c>
      <c r="AJ11230" t="str">
        <f t="shared" si="1729"/>
        <v/>
      </c>
      <c r="AK11230">
        <f t="shared" si="1734"/>
        <v>2.8</v>
      </c>
      <c r="AL11230">
        <f t="shared" si="1730"/>
        <v>0.40599999999999997</v>
      </c>
    </row>
    <row r="11231" spans="1:39" x14ac:dyDescent="0.2">
      <c r="A11231" t="s">
        <v>31707</v>
      </c>
      <c r="B11231" t="s">
        <v>62</v>
      </c>
      <c r="C11231" t="s">
        <v>31708</v>
      </c>
      <c r="D11231" s="1">
        <v>44057</v>
      </c>
      <c r="E11231" s="1">
        <v>44057</v>
      </c>
      <c r="F11231" t="s">
        <v>19</v>
      </c>
      <c r="I11231">
        <v>100</v>
      </c>
      <c r="J11231">
        <v>0</v>
      </c>
      <c r="K11231">
        <v>0</v>
      </c>
      <c r="L11231">
        <v>1573</v>
      </c>
      <c r="M11231">
        <v>1573</v>
      </c>
      <c r="N11231" t="s">
        <v>20</v>
      </c>
      <c r="O11231" t="s">
        <v>31704</v>
      </c>
      <c r="P11231" t="s">
        <v>28</v>
      </c>
      <c r="Q11231" t="s">
        <v>34239</v>
      </c>
      <c r="R11231" t="s">
        <v>33762</v>
      </c>
      <c r="S11231" t="s">
        <v>33942</v>
      </c>
      <c r="T11231" t="s">
        <v>34233</v>
      </c>
      <c r="U11231" t="s">
        <v>32634</v>
      </c>
      <c r="V11231" t="s">
        <v>33720</v>
      </c>
      <c r="W11231">
        <v>230</v>
      </c>
      <c r="X11231">
        <v>2</v>
      </c>
      <c r="Y11231" t="s">
        <v>32654</v>
      </c>
      <c r="AA11231">
        <v>8.5</v>
      </c>
      <c r="AC11231">
        <v>1</v>
      </c>
      <c r="AD11231" t="str">
        <f t="shared" si="1735"/>
        <v/>
      </c>
      <c r="AE11231">
        <f t="shared" si="1737"/>
        <v>1</v>
      </c>
      <c r="AF11231" t="str">
        <f t="shared" si="1736"/>
        <v/>
      </c>
      <c r="AG11231" t="str">
        <f t="shared" si="1732"/>
        <v/>
      </c>
      <c r="AH11231" t="str">
        <f t="shared" si="1733"/>
        <v/>
      </c>
      <c r="AI11231">
        <v>0.14499999999999999</v>
      </c>
      <c r="AJ11231" t="str">
        <f t="shared" si="1729"/>
        <v/>
      </c>
      <c r="AK11231">
        <f t="shared" si="1734"/>
        <v>2.8</v>
      </c>
      <c r="AL11231">
        <f t="shared" si="1730"/>
        <v>0.40599999999999997</v>
      </c>
    </row>
    <row r="11232" spans="1:39" x14ac:dyDescent="0.2">
      <c r="A11232" t="s">
        <v>31705</v>
      </c>
      <c r="B11232" t="s">
        <v>62</v>
      </c>
      <c r="C11232" t="s">
        <v>31706</v>
      </c>
      <c r="D11232" s="1">
        <v>44057</v>
      </c>
      <c r="E11232" s="1">
        <v>44057</v>
      </c>
      <c r="F11232" t="s">
        <v>19</v>
      </c>
      <c r="I11232">
        <v>100</v>
      </c>
      <c r="J11232">
        <v>0</v>
      </c>
      <c r="K11232">
        <v>0</v>
      </c>
      <c r="L11232">
        <v>1668</v>
      </c>
      <c r="M11232">
        <v>1668</v>
      </c>
      <c r="N11232" t="s">
        <v>20</v>
      </c>
      <c r="O11232" t="s">
        <v>31704</v>
      </c>
      <c r="P11232" t="s">
        <v>28</v>
      </c>
      <c r="Q11232" t="s">
        <v>34239</v>
      </c>
      <c r="R11232" t="s">
        <v>33762</v>
      </c>
      <c r="S11232" t="s">
        <v>33942</v>
      </c>
      <c r="T11232" t="s">
        <v>34233</v>
      </c>
      <c r="U11232" t="s">
        <v>32634</v>
      </c>
      <c r="V11232" t="s">
        <v>33720</v>
      </c>
      <c r="W11232">
        <v>230</v>
      </c>
      <c r="X11232">
        <v>2</v>
      </c>
      <c r="Y11232" t="s">
        <v>32654</v>
      </c>
      <c r="AA11232">
        <v>8.5</v>
      </c>
      <c r="AC11232">
        <v>1</v>
      </c>
      <c r="AD11232" t="str">
        <f t="shared" si="1735"/>
        <v/>
      </c>
      <c r="AE11232">
        <f t="shared" si="1737"/>
        <v>1</v>
      </c>
      <c r="AF11232" t="str">
        <f t="shared" si="1736"/>
        <v/>
      </c>
      <c r="AG11232" t="str">
        <f t="shared" ref="AG11232:AG11263" si="1738">IF((S11232&lt;&gt;"tühi")*(AC11232&lt;&gt;""),AC11232,"")</f>
        <v/>
      </c>
      <c r="AH11232" t="str">
        <f t="shared" si="1733"/>
        <v/>
      </c>
      <c r="AI11232">
        <v>0.14499999999999999</v>
      </c>
      <c r="AJ11232" t="str">
        <f t="shared" si="1729"/>
        <v/>
      </c>
      <c r="AK11232">
        <f t="shared" si="1734"/>
        <v>2.8</v>
      </c>
      <c r="AL11232">
        <f t="shared" si="1730"/>
        <v>0.40599999999999997</v>
      </c>
    </row>
    <row r="11233" spans="1:38" x14ac:dyDescent="0.2">
      <c r="A11233" t="s">
        <v>31711</v>
      </c>
      <c r="B11233" t="s">
        <v>62</v>
      </c>
      <c r="C11233" t="s">
        <v>31712</v>
      </c>
      <c r="D11233" s="1">
        <v>44057</v>
      </c>
      <c r="E11233" s="1">
        <v>44057</v>
      </c>
      <c r="F11233" t="s">
        <v>26</v>
      </c>
      <c r="I11233">
        <v>100</v>
      </c>
      <c r="J11233">
        <v>0</v>
      </c>
      <c r="K11233">
        <v>0</v>
      </c>
      <c r="L11233">
        <v>2229</v>
      </c>
      <c r="M11233">
        <v>2229</v>
      </c>
      <c r="N11233" t="s">
        <v>20</v>
      </c>
      <c r="O11233" t="s">
        <v>31704</v>
      </c>
      <c r="P11233" t="s">
        <v>28</v>
      </c>
      <c r="Q11233" t="s">
        <v>34233</v>
      </c>
      <c r="R11233" t="s">
        <v>34233</v>
      </c>
      <c r="S11233" t="s">
        <v>34233</v>
      </c>
      <c r="T11233" t="s">
        <v>34233</v>
      </c>
      <c r="V11233" t="s">
        <v>33720</v>
      </c>
      <c r="AD11233" t="str">
        <f t="shared" si="1735"/>
        <v/>
      </c>
      <c r="AE11233" t="str">
        <f t="shared" si="1737"/>
        <v/>
      </c>
      <c r="AF11233" t="str">
        <f t="shared" si="1736"/>
        <v/>
      </c>
      <c r="AG11233" t="str">
        <f t="shared" si="1738"/>
        <v/>
      </c>
      <c r="AH11233" t="str">
        <f t="shared" si="1733"/>
        <v/>
      </c>
      <c r="AI11233">
        <v>0.14499999999999999</v>
      </c>
      <c r="AJ11233" t="str">
        <f t="shared" si="1729"/>
        <v/>
      </c>
      <c r="AK11233" t="str">
        <f t="shared" si="1734"/>
        <v/>
      </c>
      <c r="AL11233" t="str">
        <f t="shared" si="1730"/>
        <v/>
      </c>
    </row>
    <row r="11234" spans="1:38" x14ac:dyDescent="0.2">
      <c r="A11234" t="s">
        <v>23865</v>
      </c>
      <c r="B11234" t="s">
        <v>62</v>
      </c>
      <c r="C11234" t="s">
        <v>23866</v>
      </c>
      <c r="D11234" s="1">
        <v>39309</v>
      </c>
      <c r="E11234" s="1">
        <v>44275</v>
      </c>
      <c r="F11234" t="s">
        <v>19</v>
      </c>
      <c r="I11234">
        <v>100</v>
      </c>
      <c r="J11234">
        <v>0</v>
      </c>
      <c r="K11234">
        <v>0</v>
      </c>
      <c r="L11234">
        <v>889</v>
      </c>
      <c r="M11234">
        <v>889</v>
      </c>
      <c r="N11234" t="s">
        <v>20</v>
      </c>
      <c r="O11234" t="s">
        <v>23867</v>
      </c>
      <c r="P11234" t="s">
        <v>28</v>
      </c>
      <c r="Q11234" t="s">
        <v>34233</v>
      </c>
      <c r="R11234" t="s">
        <v>34233</v>
      </c>
      <c r="S11234" t="s">
        <v>33942</v>
      </c>
      <c r="T11234" t="s">
        <v>34233</v>
      </c>
      <c r="U11234" t="s">
        <v>32634</v>
      </c>
      <c r="V11234" t="s">
        <v>33715</v>
      </c>
      <c r="X11234">
        <v>2</v>
      </c>
      <c r="Y11234" t="s">
        <v>32654</v>
      </c>
      <c r="AB11234">
        <v>25</v>
      </c>
      <c r="AC11234">
        <v>1</v>
      </c>
      <c r="AD11234" t="str">
        <f t="shared" si="1735"/>
        <v/>
      </c>
      <c r="AE11234">
        <f t="shared" si="1737"/>
        <v>1</v>
      </c>
      <c r="AF11234" t="str">
        <f t="shared" si="1736"/>
        <v/>
      </c>
      <c r="AG11234" t="str">
        <f t="shared" si="1738"/>
        <v/>
      </c>
      <c r="AH11234" t="str">
        <f t="shared" si="1733"/>
        <v/>
      </c>
      <c r="AI11234">
        <v>0.14499999999999999</v>
      </c>
      <c r="AJ11234" t="str">
        <f t="shared" si="1729"/>
        <v/>
      </c>
      <c r="AK11234">
        <f t="shared" si="1734"/>
        <v>2.8</v>
      </c>
      <c r="AL11234">
        <f t="shared" si="1730"/>
        <v>0.40599999999999997</v>
      </c>
    </row>
    <row r="11235" spans="1:38" x14ac:dyDescent="0.2">
      <c r="A11235" t="s">
        <v>24002</v>
      </c>
      <c r="B11235" t="s">
        <v>62</v>
      </c>
      <c r="C11235" t="s">
        <v>24003</v>
      </c>
      <c r="D11235" s="1">
        <v>39309</v>
      </c>
      <c r="E11235" s="1">
        <v>44275</v>
      </c>
      <c r="F11235" t="s">
        <v>19</v>
      </c>
      <c r="I11235">
        <v>100</v>
      </c>
      <c r="J11235">
        <v>0</v>
      </c>
      <c r="K11235">
        <v>0</v>
      </c>
      <c r="L11235">
        <v>900</v>
      </c>
      <c r="M11235">
        <v>900</v>
      </c>
      <c r="N11235" t="s">
        <v>20</v>
      </c>
      <c r="O11235" t="s">
        <v>24004</v>
      </c>
      <c r="P11235" t="s">
        <v>28</v>
      </c>
      <c r="Q11235" t="s">
        <v>34233</v>
      </c>
      <c r="R11235" t="s">
        <v>34233</v>
      </c>
      <c r="S11235" t="s">
        <v>33942</v>
      </c>
      <c r="T11235" t="s">
        <v>34233</v>
      </c>
      <c r="U11235" t="s">
        <v>32634</v>
      </c>
      <c r="V11235" t="s">
        <v>33715</v>
      </c>
      <c r="X11235">
        <v>2</v>
      </c>
      <c r="Y11235" t="s">
        <v>32654</v>
      </c>
      <c r="AB11235">
        <v>25</v>
      </c>
      <c r="AC11235">
        <v>1</v>
      </c>
      <c r="AD11235" t="str">
        <f t="shared" si="1735"/>
        <v/>
      </c>
      <c r="AE11235">
        <f t="shared" si="1737"/>
        <v>1</v>
      </c>
      <c r="AF11235" t="str">
        <f t="shared" si="1736"/>
        <v/>
      </c>
      <c r="AG11235" t="str">
        <f t="shared" si="1738"/>
        <v/>
      </c>
      <c r="AH11235" t="str">
        <f t="shared" si="1733"/>
        <v/>
      </c>
      <c r="AI11235">
        <v>0.14499999999999999</v>
      </c>
      <c r="AJ11235" t="str">
        <f t="shared" si="1729"/>
        <v/>
      </c>
      <c r="AK11235">
        <f t="shared" si="1734"/>
        <v>2.8</v>
      </c>
      <c r="AL11235">
        <f t="shared" si="1730"/>
        <v>0.40599999999999997</v>
      </c>
    </row>
    <row r="11236" spans="1:38" x14ac:dyDescent="0.2">
      <c r="A11236" t="s">
        <v>23862</v>
      </c>
      <c r="B11236" t="s">
        <v>62</v>
      </c>
      <c r="C11236" t="s">
        <v>23863</v>
      </c>
      <c r="D11236" s="1">
        <v>39309</v>
      </c>
      <c r="E11236" s="1">
        <v>44275</v>
      </c>
      <c r="F11236" t="s">
        <v>19</v>
      </c>
      <c r="I11236">
        <v>100</v>
      </c>
      <c r="J11236">
        <v>0</v>
      </c>
      <c r="K11236">
        <v>0</v>
      </c>
      <c r="L11236">
        <v>966</v>
      </c>
      <c r="M11236">
        <v>966</v>
      </c>
      <c r="N11236" t="s">
        <v>20</v>
      </c>
      <c r="O11236" t="s">
        <v>23864</v>
      </c>
      <c r="P11236" t="s">
        <v>28</v>
      </c>
      <c r="Q11236" t="s">
        <v>34233</v>
      </c>
      <c r="R11236" t="s">
        <v>34233</v>
      </c>
      <c r="S11236" t="s">
        <v>33942</v>
      </c>
      <c r="T11236" t="s">
        <v>34233</v>
      </c>
      <c r="U11236" t="s">
        <v>32634</v>
      </c>
      <c r="V11236" t="s">
        <v>33715</v>
      </c>
      <c r="X11236">
        <v>2</v>
      </c>
      <c r="Y11236" t="s">
        <v>32654</v>
      </c>
      <c r="AB11236">
        <v>20</v>
      </c>
      <c r="AC11236">
        <v>1</v>
      </c>
      <c r="AD11236" t="str">
        <f t="shared" si="1735"/>
        <v/>
      </c>
      <c r="AE11236">
        <f t="shared" si="1737"/>
        <v>1</v>
      </c>
      <c r="AF11236" t="str">
        <f t="shared" si="1736"/>
        <v/>
      </c>
      <c r="AG11236" t="str">
        <f t="shared" si="1738"/>
        <v/>
      </c>
      <c r="AH11236" t="str">
        <f t="shared" si="1733"/>
        <v/>
      </c>
      <c r="AI11236">
        <v>0.14499999999999999</v>
      </c>
      <c r="AJ11236" t="str">
        <f t="shared" si="1729"/>
        <v/>
      </c>
      <c r="AK11236">
        <f t="shared" si="1734"/>
        <v>2.8</v>
      </c>
      <c r="AL11236">
        <f t="shared" si="1730"/>
        <v>0.40599999999999997</v>
      </c>
    </row>
    <row r="11237" spans="1:38" x14ac:dyDescent="0.2">
      <c r="A11237" t="s">
        <v>31005</v>
      </c>
      <c r="B11237" t="s">
        <v>62</v>
      </c>
      <c r="C11237" t="s">
        <v>31006</v>
      </c>
      <c r="D11237" s="1">
        <v>43859</v>
      </c>
      <c r="E11237" s="1">
        <v>43859</v>
      </c>
      <c r="F11237" t="s">
        <v>15348</v>
      </c>
      <c r="I11237">
        <v>100</v>
      </c>
      <c r="J11237">
        <v>0</v>
      </c>
      <c r="K11237">
        <v>0</v>
      </c>
      <c r="L11237">
        <v>15</v>
      </c>
      <c r="M11237">
        <v>15</v>
      </c>
      <c r="N11237" t="s">
        <v>20</v>
      </c>
      <c r="P11237" t="s">
        <v>30340</v>
      </c>
      <c r="Q11237" t="s">
        <v>34233</v>
      </c>
      <c r="R11237" t="s">
        <v>34233</v>
      </c>
      <c r="S11237" t="s">
        <v>33942</v>
      </c>
      <c r="T11237" t="s">
        <v>34233</v>
      </c>
      <c r="AD11237" t="str">
        <f t="shared" si="1735"/>
        <v/>
      </c>
      <c r="AE11237" t="str">
        <f t="shared" si="1737"/>
        <v/>
      </c>
      <c r="AF11237" t="str">
        <f t="shared" si="1736"/>
        <v/>
      </c>
      <c r="AG11237" t="str">
        <f t="shared" si="1738"/>
        <v/>
      </c>
      <c r="AH11237" t="str">
        <f t="shared" si="1733"/>
        <v/>
      </c>
      <c r="AI11237">
        <v>0.14499999999999999</v>
      </c>
      <c r="AJ11237" t="str">
        <f t="shared" ref="AJ11237:AJ11300" si="1739">IF(COUNTBLANK(AH11237),"",AH11237*AI11237)</f>
        <v/>
      </c>
      <c r="AK11237" t="str">
        <f t="shared" si="1734"/>
        <v/>
      </c>
      <c r="AL11237" t="str">
        <f t="shared" si="1730"/>
        <v/>
      </c>
    </row>
    <row r="11238" spans="1:38" x14ac:dyDescent="0.2">
      <c r="A11238" t="s">
        <v>12386</v>
      </c>
      <c r="B11238" t="s">
        <v>62</v>
      </c>
      <c r="C11238" t="s">
        <v>12387</v>
      </c>
      <c r="D11238" s="1">
        <v>36609</v>
      </c>
      <c r="E11238" s="1">
        <v>43456</v>
      </c>
      <c r="F11238" t="s">
        <v>39</v>
      </c>
      <c r="I11238">
        <v>100</v>
      </c>
      <c r="J11238">
        <v>0</v>
      </c>
      <c r="K11238">
        <v>0</v>
      </c>
      <c r="L11238">
        <v>21798</v>
      </c>
      <c r="M11238">
        <v>21798</v>
      </c>
      <c r="N11238" t="s">
        <v>20</v>
      </c>
      <c r="O11238" t="s">
        <v>12388</v>
      </c>
      <c r="P11238" t="s">
        <v>28</v>
      </c>
      <c r="Q11238" t="s">
        <v>34233</v>
      </c>
      <c r="R11238" t="s">
        <v>34233</v>
      </c>
      <c r="S11238" t="s">
        <v>33942</v>
      </c>
      <c r="T11238" t="s">
        <v>34233</v>
      </c>
      <c r="AD11238" t="str">
        <f t="shared" si="1735"/>
        <v/>
      </c>
      <c r="AE11238" t="str">
        <f t="shared" si="1737"/>
        <v/>
      </c>
      <c r="AF11238" t="str">
        <f t="shared" si="1736"/>
        <v/>
      </c>
      <c r="AG11238" t="str">
        <f t="shared" si="1738"/>
        <v/>
      </c>
      <c r="AH11238" t="str">
        <f t="shared" si="1733"/>
        <v/>
      </c>
      <c r="AI11238">
        <v>0.14499999999999999</v>
      </c>
      <c r="AJ11238" t="str">
        <f t="shared" si="1739"/>
        <v/>
      </c>
      <c r="AK11238" t="str">
        <f t="shared" si="1734"/>
        <v/>
      </c>
      <c r="AL11238" t="str">
        <f t="shared" si="1730"/>
        <v/>
      </c>
    </row>
    <row r="11239" spans="1:38" x14ac:dyDescent="0.2">
      <c r="A11239" t="s">
        <v>23922</v>
      </c>
      <c r="B11239" t="s">
        <v>62</v>
      </c>
      <c r="C11239" t="s">
        <v>23923</v>
      </c>
      <c r="D11239" s="1">
        <v>39309</v>
      </c>
      <c r="E11239" s="1">
        <v>44275</v>
      </c>
      <c r="F11239" t="s">
        <v>19</v>
      </c>
      <c r="I11239">
        <v>100</v>
      </c>
      <c r="J11239">
        <v>0</v>
      </c>
      <c r="K11239">
        <v>0</v>
      </c>
      <c r="L11239">
        <v>1292</v>
      </c>
      <c r="M11239">
        <v>1292</v>
      </c>
      <c r="N11239" t="s">
        <v>20</v>
      </c>
      <c r="O11239" t="s">
        <v>23924</v>
      </c>
      <c r="P11239" t="s">
        <v>28</v>
      </c>
      <c r="Q11239" t="s">
        <v>34233</v>
      </c>
      <c r="R11239" t="s">
        <v>34233</v>
      </c>
      <c r="S11239" t="s">
        <v>33942</v>
      </c>
      <c r="T11239" t="s">
        <v>34233</v>
      </c>
      <c r="U11239" t="s">
        <v>32634</v>
      </c>
      <c r="V11239" t="s">
        <v>33715</v>
      </c>
      <c r="X11239">
        <v>2</v>
      </c>
      <c r="Y11239" t="s">
        <v>32654</v>
      </c>
      <c r="AB11239">
        <v>20</v>
      </c>
      <c r="AC11239">
        <v>1</v>
      </c>
      <c r="AD11239" t="str">
        <f t="shared" si="1735"/>
        <v/>
      </c>
      <c r="AE11239">
        <f t="shared" si="1737"/>
        <v>1</v>
      </c>
      <c r="AF11239" t="str">
        <f t="shared" si="1736"/>
        <v/>
      </c>
      <c r="AG11239" t="str">
        <f t="shared" si="1738"/>
        <v/>
      </c>
      <c r="AH11239" t="str">
        <f t="shared" si="1733"/>
        <v/>
      </c>
      <c r="AI11239">
        <v>0.14499999999999999</v>
      </c>
      <c r="AJ11239" t="str">
        <f t="shared" si="1739"/>
        <v/>
      </c>
      <c r="AK11239">
        <f t="shared" si="1734"/>
        <v>2.8</v>
      </c>
      <c r="AL11239">
        <f t="shared" si="1730"/>
        <v>0.40599999999999997</v>
      </c>
    </row>
    <row r="11240" spans="1:38" x14ac:dyDescent="0.2">
      <c r="A11240" t="s">
        <v>23802</v>
      </c>
      <c r="B11240" t="s">
        <v>62</v>
      </c>
      <c r="C11240" t="s">
        <v>23803</v>
      </c>
      <c r="D11240" s="1">
        <v>39309</v>
      </c>
      <c r="E11240" s="1">
        <v>44275</v>
      </c>
      <c r="F11240" t="s">
        <v>19</v>
      </c>
      <c r="I11240">
        <v>100</v>
      </c>
      <c r="J11240">
        <v>0</v>
      </c>
      <c r="K11240">
        <v>0</v>
      </c>
      <c r="L11240">
        <v>1567</v>
      </c>
      <c r="M11240">
        <v>1567</v>
      </c>
      <c r="N11240" t="s">
        <v>20</v>
      </c>
      <c r="O11240" t="s">
        <v>23804</v>
      </c>
      <c r="P11240" t="s">
        <v>28</v>
      </c>
      <c r="Q11240" t="s">
        <v>34233</v>
      </c>
      <c r="R11240" t="s">
        <v>34233</v>
      </c>
      <c r="S11240" t="s">
        <v>33942</v>
      </c>
      <c r="T11240" t="s">
        <v>34233</v>
      </c>
      <c r="U11240" t="s">
        <v>32634</v>
      </c>
      <c r="V11240" t="s">
        <v>33715</v>
      </c>
      <c r="X11240">
        <v>2</v>
      </c>
      <c r="Y11240" t="s">
        <v>32654</v>
      </c>
      <c r="AB11240">
        <v>15</v>
      </c>
      <c r="AC11240">
        <v>1</v>
      </c>
      <c r="AD11240" t="str">
        <f t="shared" si="1735"/>
        <v/>
      </c>
      <c r="AE11240">
        <f t="shared" si="1737"/>
        <v>1</v>
      </c>
      <c r="AF11240" t="str">
        <f t="shared" si="1736"/>
        <v/>
      </c>
      <c r="AG11240" t="str">
        <f t="shared" si="1738"/>
        <v/>
      </c>
      <c r="AH11240" t="str">
        <f t="shared" si="1733"/>
        <v/>
      </c>
      <c r="AI11240">
        <v>0.14499999999999999</v>
      </c>
      <c r="AJ11240" t="str">
        <f t="shared" si="1739"/>
        <v/>
      </c>
      <c r="AK11240">
        <f t="shared" si="1734"/>
        <v>2.8</v>
      </c>
      <c r="AL11240">
        <f t="shared" si="1730"/>
        <v>0.40599999999999997</v>
      </c>
    </row>
    <row r="11241" spans="1:38" x14ac:dyDescent="0.2">
      <c r="A11241" t="s">
        <v>23799</v>
      </c>
      <c r="B11241" t="s">
        <v>62</v>
      </c>
      <c r="C11241" t="s">
        <v>23800</v>
      </c>
      <c r="D11241" s="1">
        <v>39309</v>
      </c>
      <c r="E11241" s="1">
        <v>44275</v>
      </c>
      <c r="F11241" t="s">
        <v>19</v>
      </c>
      <c r="I11241">
        <v>100</v>
      </c>
      <c r="J11241">
        <v>0</v>
      </c>
      <c r="K11241">
        <v>0</v>
      </c>
      <c r="L11241">
        <v>920</v>
      </c>
      <c r="M11241">
        <v>920</v>
      </c>
      <c r="N11241" t="s">
        <v>20</v>
      </c>
      <c r="O11241" t="s">
        <v>23801</v>
      </c>
      <c r="P11241" t="s">
        <v>28</v>
      </c>
      <c r="Q11241" t="s">
        <v>34233</v>
      </c>
      <c r="R11241" t="s">
        <v>34233</v>
      </c>
      <c r="S11241" t="s">
        <v>33942</v>
      </c>
      <c r="T11241" t="s">
        <v>34233</v>
      </c>
      <c r="U11241" t="s">
        <v>32634</v>
      </c>
      <c r="V11241" t="s">
        <v>33715</v>
      </c>
      <c r="X11241">
        <v>2</v>
      </c>
      <c r="Y11241" t="s">
        <v>32654</v>
      </c>
      <c r="AB11241">
        <v>25</v>
      </c>
      <c r="AC11241">
        <v>1</v>
      </c>
      <c r="AD11241" t="str">
        <f t="shared" si="1735"/>
        <v/>
      </c>
      <c r="AE11241">
        <f t="shared" si="1737"/>
        <v>1</v>
      </c>
      <c r="AF11241" t="str">
        <f t="shared" si="1736"/>
        <v/>
      </c>
      <c r="AG11241" t="str">
        <f t="shared" si="1738"/>
        <v/>
      </c>
      <c r="AH11241" t="str">
        <f t="shared" si="1733"/>
        <v/>
      </c>
      <c r="AI11241">
        <v>0.14499999999999999</v>
      </c>
      <c r="AJ11241" t="str">
        <f t="shared" si="1739"/>
        <v/>
      </c>
      <c r="AK11241">
        <f t="shared" si="1734"/>
        <v>2.8</v>
      </c>
      <c r="AL11241">
        <f t="shared" si="1730"/>
        <v>0.40599999999999997</v>
      </c>
    </row>
    <row r="11242" spans="1:38" x14ac:dyDescent="0.2">
      <c r="A11242" t="s">
        <v>23925</v>
      </c>
      <c r="B11242" t="s">
        <v>62</v>
      </c>
      <c r="C11242" t="s">
        <v>23926</v>
      </c>
      <c r="D11242" s="1">
        <v>39309</v>
      </c>
      <c r="E11242" s="1">
        <v>44275</v>
      </c>
      <c r="F11242" t="s">
        <v>19</v>
      </c>
      <c r="I11242">
        <v>100</v>
      </c>
      <c r="J11242">
        <v>0</v>
      </c>
      <c r="K11242">
        <v>0</v>
      </c>
      <c r="L11242">
        <v>996</v>
      </c>
      <c r="M11242">
        <v>996</v>
      </c>
      <c r="N11242" t="s">
        <v>20</v>
      </c>
      <c r="O11242" t="s">
        <v>23927</v>
      </c>
      <c r="P11242" t="s">
        <v>28</v>
      </c>
      <c r="Q11242" t="s">
        <v>34233</v>
      </c>
      <c r="R11242" t="s">
        <v>34233</v>
      </c>
      <c r="S11242" t="s">
        <v>33942</v>
      </c>
      <c r="T11242" t="s">
        <v>34233</v>
      </c>
      <c r="U11242" t="s">
        <v>32634</v>
      </c>
      <c r="V11242" t="s">
        <v>33715</v>
      </c>
      <c r="X11242">
        <v>2</v>
      </c>
      <c r="Y11242" t="s">
        <v>32654</v>
      </c>
      <c r="AB11242">
        <v>25</v>
      </c>
      <c r="AC11242">
        <v>1</v>
      </c>
      <c r="AD11242" t="str">
        <f t="shared" si="1735"/>
        <v/>
      </c>
      <c r="AE11242">
        <f t="shared" si="1737"/>
        <v>1</v>
      </c>
      <c r="AF11242" t="str">
        <f t="shared" si="1736"/>
        <v/>
      </c>
      <c r="AG11242" t="str">
        <f t="shared" si="1738"/>
        <v/>
      </c>
      <c r="AH11242" t="str">
        <f t="shared" si="1733"/>
        <v/>
      </c>
      <c r="AI11242">
        <v>0.14499999999999999</v>
      </c>
      <c r="AJ11242" t="str">
        <f t="shared" si="1739"/>
        <v/>
      </c>
      <c r="AK11242">
        <f t="shared" si="1734"/>
        <v>2.8</v>
      </c>
      <c r="AL11242">
        <f t="shared" ref="AL11242:AL11305" si="1740">IF(COUNTBLANK(AK11242),"",AK11242*AI11242)</f>
        <v>0.40599999999999997</v>
      </c>
    </row>
    <row r="11243" spans="1:38" x14ac:dyDescent="0.2">
      <c r="A11243" t="s">
        <v>23793</v>
      </c>
      <c r="B11243" t="s">
        <v>62</v>
      </c>
      <c r="C11243" t="s">
        <v>23794</v>
      </c>
      <c r="D11243" s="1">
        <v>39309</v>
      </c>
      <c r="E11243" s="1">
        <v>44275</v>
      </c>
      <c r="F11243" t="s">
        <v>19</v>
      </c>
      <c r="I11243">
        <v>100</v>
      </c>
      <c r="J11243">
        <v>0</v>
      </c>
      <c r="K11243">
        <v>0</v>
      </c>
      <c r="L11243">
        <v>894</v>
      </c>
      <c r="M11243">
        <v>894</v>
      </c>
      <c r="N11243" t="s">
        <v>20</v>
      </c>
      <c r="O11243" t="s">
        <v>23795</v>
      </c>
      <c r="P11243" t="s">
        <v>28</v>
      </c>
      <c r="Q11243" t="s">
        <v>34233</v>
      </c>
      <c r="R11243" t="s">
        <v>34233</v>
      </c>
      <c r="S11243" t="s">
        <v>33942</v>
      </c>
      <c r="T11243" t="s">
        <v>34233</v>
      </c>
      <c r="U11243" t="s">
        <v>32634</v>
      </c>
      <c r="V11243" t="s">
        <v>33715</v>
      </c>
      <c r="X11243">
        <v>2</v>
      </c>
      <c r="Y11243" t="s">
        <v>32654</v>
      </c>
      <c r="AB11243">
        <v>25</v>
      </c>
      <c r="AC11243">
        <v>1</v>
      </c>
      <c r="AD11243" t="str">
        <f t="shared" si="1735"/>
        <v/>
      </c>
      <c r="AE11243">
        <f t="shared" si="1737"/>
        <v>1</v>
      </c>
      <c r="AF11243" t="str">
        <f t="shared" si="1736"/>
        <v/>
      </c>
      <c r="AG11243" t="str">
        <f t="shared" si="1738"/>
        <v/>
      </c>
      <c r="AH11243" t="str">
        <f t="shared" si="1733"/>
        <v/>
      </c>
      <c r="AI11243">
        <v>0.14499999999999999</v>
      </c>
      <c r="AJ11243" t="str">
        <f t="shared" si="1739"/>
        <v/>
      </c>
      <c r="AK11243">
        <f t="shared" si="1734"/>
        <v>2.8</v>
      </c>
      <c r="AL11243">
        <f t="shared" si="1740"/>
        <v>0.40599999999999997</v>
      </c>
    </row>
    <row r="11244" spans="1:38" x14ac:dyDescent="0.2">
      <c r="A11244" t="s">
        <v>24056</v>
      </c>
      <c r="B11244" t="s">
        <v>62</v>
      </c>
      <c r="C11244" t="s">
        <v>24057</v>
      </c>
      <c r="D11244" s="1">
        <v>39309</v>
      </c>
      <c r="E11244" s="1">
        <v>44275</v>
      </c>
      <c r="F11244" t="s">
        <v>19</v>
      </c>
      <c r="I11244">
        <v>100</v>
      </c>
      <c r="J11244">
        <v>0</v>
      </c>
      <c r="K11244">
        <v>0</v>
      </c>
      <c r="L11244">
        <v>886</v>
      </c>
      <c r="M11244">
        <v>886</v>
      </c>
      <c r="N11244" t="s">
        <v>20</v>
      </c>
      <c r="O11244" t="s">
        <v>24058</v>
      </c>
      <c r="P11244" t="s">
        <v>28</v>
      </c>
      <c r="Q11244" t="s">
        <v>34233</v>
      </c>
      <c r="R11244" t="s">
        <v>34233</v>
      </c>
      <c r="S11244" t="s">
        <v>33942</v>
      </c>
      <c r="T11244" t="s">
        <v>34233</v>
      </c>
      <c r="U11244" t="s">
        <v>32634</v>
      </c>
      <c r="V11244" t="s">
        <v>33715</v>
      </c>
      <c r="X11244">
        <v>2</v>
      </c>
      <c r="Y11244" t="s">
        <v>32654</v>
      </c>
      <c r="AB11244">
        <v>25</v>
      </c>
      <c r="AC11244">
        <v>1</v>
      </c>
      <c r="AD11244" t="str">
        <f t="shared" si="1735"/>
        <v/>
      </c>
      <c r="AE11244">
        <f t="shared" si="1737"/>
        <v>1</v>
      </c>
      <c r="AF11244" t="str">
        <f t="shared" si="1736"/>
        <v/>
      </c>
      <c r="AG11244" t="str">
        <f t="shared" si="1738"/>
        <v/>
      </c>
      <c r="AH11244" t="str">
        <f t="shared" si="1733"/>
        <v/>
      </c>
      <c r="AI11244">
        <v>0.14499999999999999</v>
      </c>
      <c r="AJ11244" t="str">
        <f t="shared" si="1739"/>
        <v/>
      </c>
      <c r="AK11244">
        <f t="shared" si="1734"/>
        <v>2.8</v>
      </c>
      <c r="AL11244">
        <f t="shared" si="1740"/>
        <v>0.40599999999999997</v>
      </c>
    </row>
    <row r="11245" spans="1:38" x14ac:dyDescent="0.2">
      <c r="A11245" t="s">
        <v>23796</v>
      </c>
      <c r="B11245" t="s">
        <v>62</v>
      </c>
      <c r="C11245" t="s">
        <v>23797</v>
      </c>
      <c r="D11245" s="1">
        <v>39309</v>
      </c>
      <c r="E11245" s="1">
        <v>44275</v>
      </c>
      <c r="F11245" t="s">
        <v>19</v>
      </c>
      <c r="I11245">
        <v>100</v>
      </c>
      <c r="J11245">
        <v>0</v>
      </c>
      <c r="K11245">
        <v>0</v>
      </c>
      <c r="L11245">
        <v>1048</v>
      </c>
      <c r="M11245">
        <v>1048</v>
      </c>
      <c r="N11245" t="s">
        <v>20</v>
      </c>
      <c r="O11245" t="s">
        <v>23798</v>
      </c>
      <c r="P11245" t="s">
        <v>28</v>
      </c>
      <c r="Q11245" t="s">
        <v>34233</v>
      </c>
      <c r="R11245" t="s">
        <v>34233</v>
      </c>
      <c r="S11245" t="s">
        <v>33942</v>
      </c>
      <c r="T11245" t="s">
        <v>34233</v>
      </c>
      <c r="U11245" t="s">
        <v>32634</v>
      </c>
      <c r="V11245" t="s">
        <v>33715</v>
      </c>
      <c r="X11245">
        <v>2</v>
      </c>
      <c r="Y11245" t="s">
        <v>32654</v>
      </c>
      <c r="AB11245">
        <v>20</v>
      </c>
      <c r="AC11245">
        <v>1</v>
      </c>
      <c r="AD11245" t="str">
        <f t="shared" si="1735"/>
        <v/>
      </c>
      <c r="AE11245">
        <f t="shared" si="1737"/>
        <v>1</v>
      </c>
      <c r="AF11245" t="str">
        <f t="shared" si="1736"/>
        <v/>
      </c>
      <c r="AG11245" t="str">
        <f t="shared" si="1738"/>
        <v/>
      </c>
      <c r="AH11245" t="str">
        <f t="shared" si="1733"/>
        <v/>
      </c>
      <c r="AI11245">
        <v>0.14499999999999999</v>
      </c>
      <c r="AJ11245" t="str">
        <f t="shared" si="1739"/>
        <v/>
      </c>
      <c r="AK11245">
        <f t="shared" si="1734"/>
        <v>2.8</v>
      </c>
      <c r="AL11245">
        <f t="shared" si="1740"/>
        <v>0.40599999999999997</v>
      </c>
    </row>
    <row r="11246" spans="1:38" x14ac:dyDescent="0.2">
      <c r="A11246" t="s">
        <v>23958</v>
      </c>
      <c r="B11246" t="s">
        <v>62</v>
      </c>
      <c r="C11246" t="s">
        <v>23959</v>
      </c>
      <c r="D11246" s="1">
        <v>39309</v>
      </c>
      <c r="E11246" s="1">
        <v>44275</v>
      </c>
      <c r="F11246" t="s">
        <v>19</v>
      </c>
      <c r="I11246">
        <v>100</v>
      </c>
      <c r="J11246">
        <v>0</v>
      </c>
      <c r="K11246">
        <v>0</v>
      </c>
      <c r="L11246">
        <v>983</v>
      </c>
      <c r="M11246">
        <v>983</v>
      </c>
      <c r="N11246" t="s">
        <v>20</v>
      </c>
      <c r="O11246" t="s">
        <v>23960</v>
      </c>
      <c r="P11246" t="s">
        <v>28</v>
      </c>
      <c r="Q11246" t="s">
        <v>34233</v>
      </c>
      <c r="R11246" t="s">
        <v>34233</v>
      </c>
      <c r="S11246" t="s">
        <v>33942</v>
      </c>
      <c r="T11246" t="s">
        <v>34233</v>
      </c>
      <c r="U11246" t="s">
        <v>32634</v>
      </c>
      <c r="V11246" t="s">
        <v>33715</v>
      </c>
      <c r="X11246">
        <v>2</v>
      </c>
      <c r="Y11246" t="s">
        <v>32654</v>
      </c>
      <c r="AB11246">
        <v>20</v>
      </c>
      <c r="AC11246">
        <v>1</v>
      </c>
      <c r="AD11246" t="str">
        <f t="shared" si="1735"/>
        <v/>
      </c>
      <c r="AE11246">
        <f t="shared" si="1737"/>
        <v>1</v>
      </c>
      <c r="AF11246" t="str">
        <f t="shared" si="1736"/>
        <v/>
      </c>
      <c r="AG11246" t="str">
        <f t="shared" si="1738"/>
        <v/>
      </c>
      <c r="AH11246" t="str">
        <f t="shared" si="1733"/>
        <v/>
      </c>
      <c r="AI11246">
        <v>0.14499999999999999</v>
      </c>
      <c r="AJ11246" t="str">
        <f t="shared" si="1739"/>
        <v/>
      </c>
      <c r="AK11246">
        <f t="shared" si="1734"/>
        <v>2.8</v>
      </c>
      <c r="AL11246">
        <f t="shared" si="1740"/>
        <v>0.40599999999999997</v>
      </c>
    </row>
    <row r="11247" spans="1:38" x14ac:dyDescent="0.2">
      <c r="A11247" t="s">
        <v>1356</v>
      </c>
      <c r="B11247" t="s">
        <v>62</v>
      </c>
      <c r="C11247" t="s">
        <v>1357</v>
      </c>
      <c r="D11247" s="1">
        <v>35438</v>
      </c>
      <c r="E11247" s="1">
        <v>44798</v>
      </c>
      <c r="F11247" t="s">
        <v>39</v>
      </c>
      <c r="I11247">
        <v>100</v>
      </c>
      <c r="J11247">
        <v>0</v>
      </c>
      <c r="K11247">
        <v>0</v>
      </c>
      <c r="L11247">
        <v>33346</v>
      </c>
      <c r="M11247">
        <v>33346</v>
      </c>
      <c r="N11247" t="s">
        <v>20</v>
      </c>
      <c r="O11247" t="s">
        <v>1358</v>
      </c>
      <c r="P11247" t="s">
        <v>28</v>
      </c>
      <c r="Q11247" t="s">
        <v>34233</v>
      </c>
      <c r="R11247" t="s">
        <v>34233</v>
      </c>
      <c r="S11247" t="s">
        <v>33942</v>
      </c>
      <c r="T11247" t="s">
        <v>34233</v>
      </c>
      <c r="AD11247" t="str">
        <f t="shared" si="1735"/>
        <v/>
      </c>
      <c r="AE11247" t="str">
        <f t="shared" si="1737"/>
        <v/>
      </c>
      <c r="AF11247" t="str">
        <f t="shared" si="1736"/>
        <v/>
      </c>
      <c r="AG11247" t="str">
        <f t="shared" si="1738"/>
        <v/>
      </c>
      <c r="AH11247" t="str">
        <f t="shared" si="1733"/>
        <v/>
      </c>
      <c r="AI11247">
        <v>0.14499999999999999</v>
      </c>
      <c r="AJ11247" t="str">
        <f t="shared" si="1739"/>
        <v/>
      </c>
      <c r="AK11247" t="str">
        <f t="shared" si="1734"/>
        <v/>
      </c>
      <c r="AL11247" t="str">
        <f t="shared" si="1740"/>
        <v/>
      </c>
    </row>
    <row r="11248" spans="1:38" x14ac:dyDescent="0.2">
      <c r="A11248" t="s">
        <v>17834</v>
      </c>
      <c r="B11248" t="s">
        <v>62</v>
      </c>
      <c r="C11248" t="s">
        <v>17835</v>
      </c>
      <c r="D11248" s="1">
        <v>37861</v>
      </c>
      <c r="E11248" s="1">
        <v>43951</v>
      </c>
      <c r="F11248" t="s">
        <v>39</v>
      </c>
      <c r="I11248">
        <v>100</v>
      </c>
      <c r="J11248">
        <v>0</v>
      </c>
      <c r="K11248">
        <v>0</v>
      </c>
      <c r="L11248">
        <v>2732</v>
      </c>
      <c r="M11248">
        <v>2732</v>
      </c>
      <c r="N11248" t="s">
        <v>20</v>
      </c>
      <c r="O11248" t="s">
        <v>17833</v>
      </c>
      <c r="P11248" t="s">
        <v>28</v>
      </c>
      <c r="Q11248" t="s">
        <v>34233</v>
      </c>
      <c r="R11248" t="s">
        <v>34233</v>
      </c>
      <c r="S11248" t="s">
        <v>33942</v>
      </c>
      <c r="T11248" t="s">
        <v>34233</v>
      </c>
      <c r="AD11248" t="str">
        <f t="shared" si="1735"/>
        <v/>
      </c>
      <c r="AE11248" t="str">
        <f t="shared" si="1737"/>
        <v/>
      </c>
      <c r="AF11248" t="str">
        <f t="shared" si="1736"/>
        <v/>
      </c>
      <c r="AG11248" t="str">
        <f t="shared" si="1738"/>
        <v/>
      </c>
      <c r="AH11248" t="str">
        <f t="shared" si="1733"/>
        <v/>
      </c>
      <c r="AI11248">
        <v>0.14499999999999999</v>
      </c>
      <c r="AJ11248" t="str">
        <f t="shared" si="1739"/>
        <v/>
      </c>
      <c r="AK11248" t="str">
        <f t="shared" si="1734"/>
        <v/>
      </c>
      <c r="AL11248" t="str">
        <f t="shared" si="1740"/>
        <v/>
      </c>
    </row>
    <row r="11249" spans="1:38" x14ac:dyDescent="0.2">
      <c r="A11249" t="s">
        <v>22580</v>
      </c>
      <c r="B11249" t="s">
        <v>62</v>
      </c>
      <c r="C11249" t="s">
        <v>22581</v>
      </c>
      <c r="D11249" s="1">
        <v>35943</v>
      </c>
      <c r="E11249" s="1">
        <v>44726</v>
      </c>
      <c r="F11249" t="s">
        <v>39</v>
      </c>
      <c r="I11249">
        <v>100</v>
      </c>
      <c r="J11249">
        <v>0</v>
      </c>
      <c r="K11249">
        <v>0</v>
      </c>
      <c r="L11249">
        <v>2872</v>
      </c>
      <c r="M11249">
        <v>2872</v>
      </c>
      <c r="N11249" t="s">
        <v>20</v>
      </c>
      <c r="O11249" t="s">
        <v>22582</v>
      </c>
      <c r="P11249" t="s">
        <v>28</v>
      </c>
      <c r="Q11249" t="s">
        <v>34233</v>
      </c>
      <c r="R11249" t="s">
        <v>34233</v>
      </c>
      <c r="S11249" t="s">
        <v>33942</v>
      </c>
      <c r="T11249" t="s">
        <v>34233</v>
      </c>
      <c r="AD11249" t="str">
        <f t="shared" si="1735"/>
        <v/>
      </c>
      <c r="AE11249" t="str">
        <f t="shared" si="1737"/>
        <v/>
      </c>
      <c r="AF11249" t="str">
        <f t="shared" si="1736"/>
        <v/>
      </c>
      <c r="AG11249" t="str">
        <f t="shared" si="1738"/>
        <v/>
      </c>
      <c r="AH11249" t="str">
        <f t="shared" si="1733"/>
        <v/>
      </c>
      <c r="AI11249">
        <v>0.14499999999999999</v>
      </c>
      <c r="AJ11249" t="str">
        <f t="shared" si="1739"/>
        <v/>
      </c>
      <c r="AK11249" t="str">
        <f t="shared" si="1734"/>
        <v/>
      </c>
      <c r="AL11249" t="str">
        <f t="shared" si="1740"/>
        <v/>
      </c>
    </row>
    <row r="11250" spans="1:38" x14ac:dyDescent="0.2">
      <c r="A11250" t="s">
        <v>30793</v>
      </c>
      <c r="B11250" t="s">
        <v>62</v>
      </c>
      <c r="C11250" t="s">
        <v>30794</v>
      </c>
      <c r="D11250" s="1">
        <v>43859</v>
      </c>
      <c r="E11250" s="1">
        <v>43949</v>
      </c>
      <c r="F11250" t="s">
        <v>39</v>
      </c>
      <c r="I11250">
        <v>100</v>
      </c>
      <c r="J11250">
        <v>0</v>
      </c>
      <c r="K11250">
        <v>0</v>
      </c>
      <c r="L11250">
        <v>3330</v>
      </c>
      <c r="M11250">
        <v>3330</v>
      </c>
      <c r="N11250" t="s">
        <v>20</v>
      </c>
      <c r="O11250" t="s">
        <v>30795</v>
      </c>
      <c r="P11250" t="s">
        <v>28</v>
      </c>
      <c r="Q11250" t="s">
        <v>34233</v>
      </c>
      <c r="R11250" t="s">
        <v>34233</v>
      </c>
      <c r="S11250" t="s">
        <v>33942</v>
      </c>
      <c r="T11250" t="s">
        <v>34233</v>
      </c>
      <c r="AD11250" t="str">
        <f t="shared" si="1735"/>
        <v/>
      </c>
      <c r="AE11250" t="str">
        <f t="shared" si="1737"/>
        <v/>
      </c>
      <c r="AF11250" t="str">
        <f t="shared" si="1736"/>
        <v/>
      </c>
      <c r="AG11250" t="str">
        <f t="shared" si="1738"/>
        <v/>
      </c>
      <c r="AH11250" t="str">
        <f t="shared" si="1733"/>
        <v/>
      </c>
      <c r="AI11250">
        <v>0.14499999999999999</v>
      </c>
      <c r="AJ11250" t="str">
        <f t="shared" si="1739"/>
        <v/>
      </c>
      <c r="AK11250" t="str">
        <f t="shared" si="1734"/>
        <v/>
      </c>
      <c r="AL11250" t="str">
        <f t="shared" si="1740"/>
        <v/>
      </c>
    </row>
    <row r="11251" spans="1:38" x14ac:dyDescent="0.2">
      <c r="A11251" t="s">
        <v>30787</v>
      </c>
      <c r="B11251" t="s">
        <v>62</v>
      </c>
      <c r="C11251" t="s">
        <v>30788</v>
      </c>
      <c r="D11251" s="1">
        <v>43859</v>
      </c>
      <c r="E11251" s="1">
        <v>44133</v>
      </c>
      <c r="F11251" t="s">
        <v>889</v>
      </c>
      <c r="I11251">
        <v>100</v>
      </c>
      <c r="J11251">
        <v>0</v>
      </c>
      <c r="K11251">
        <v>0</v>
      </c>
      <c r="L11251">
        <v>21035</v>
      </c>
      <c r="M11251">
        <v>21035</v>
      </c>
      <c r="N11251" t="s">
        <v>20</v>
      </c>
      <c r="O11251" t="s">
        <v>30789</v>
      </c>
      <c r="P11251" t="s">
        <v>44</v>
      </c>
      <c r="Q11251" t="s">
        <v>34233</v>
      </c>
      <c r="R11251" t="s">
        <v>34233</v>
      </c>
      <c r="S11251" t="s">
        <v>33942</v>
      </c>
      <c r="T11251" t="s">
        <v>34233</v>
      </c>
      <c r="AD11251" t="str">
        <f t="shared" si="1735"/>
        <v/>
      </c>
      <c r="AE11251" t="str">
        <f t="shared" si="1737"/>
        <v/>
      </c>
      <c r="AF11251" t="str">
        <f t="shared" si="1736"/>
        <v/>
      </c>
      <c r="AG11251" t="str">
        <f t="shared" si="1738"/>
        <v/>
      </c>
      <c r="AH11251" t="str">
        <f t="shared" si="1733"/>
        <v/>
      </c>
      <c r="AI11251">
        <v>0.14499999999999999</v>
      </c>
      <c r="AJ11251" t="str">
        <f t="shared" si="1739"/>
        <v/>
      </c>
      <c r="AK11251" t="str">
        <f t="shared" si="1734"/>
        <v/>
      </c>
      <c r="AL11251" t="str">
        <f t="shared" si="1740"/>
        <v/>
      </c>
    </row>
    <row r="11252" spans="1:38" x14ac:dyDescent="0.2">
      <c r="A11252" t="s">
        <v>23952</v>
      </c>
      <c r="B11252" t="s">
        <v>62</v>
      </c>
      <c r="C11252" t="s">
        <v>23953</v>
      </c>
      <c r="D11252" s="1">
        <v>39309</v>
      </c>
      <c r="E11252" s="1">
        <v>43456</v>
      </c>
      <c r="F11252" t="s">
        <v>26</v>
      </c>
      <c r="I11252">
        <v>100</v>
      </c>
      <c r="J11252">
        <v>0</v>
      </c>
      <c r="K11252">
        <v>0</v>
      </c>
      <c r="L11252">
        <v>4054</v>
      </c>
      <c r="M11252">
        <v>4054</v>
      </c>
      <c r="N11252" t="s">
        <v>20</v>
      </c>
      <c r="O11252" t="s">
        <v>23954</v>
      </c>
      <c r="P11252" t="s">
        <v>28</v>
      </c>
      <c r="Q11252" t="s">
        <v>34233</v>
      </c>
      <c r="R11252" t="s">
        <v>34233</v>
      </c>
      <c r="S11252" t="s">
        <v>34233</v>
      </c>
      <c r="T11252" t="s">
        <v>34233</v>
      </c>
      <c r="V11252" t="s">
        <v>33715</v>
      </c>
      <c r="AD11252" t="str">
        <f t="shared" si="1735"/>
        <v/>
      </c>
      <c r="AE11252" t="str">
        <f t="shared" si="1737"/>
        <v/>
      </c>
      <c r="AF11252" t="str">
        <f t="shared" si="1736"/>
        <v/>
      </c>
      <c r="AG11252" t="str">
        <f t="shared" si="1738"/>
        <v/>
      </c>
      <c r="AH11252" t="str">
        <f t="shared" si="1733"/>
        <v/>
      </c>
      <c r="AI11252">
        <v>0.14499999999999999</v>
      </c>
      <c r="AJ11252" t="str">
        <f t="shared" si="1739"/>
        <v/>
      </c>
      <c r="AK11252" t="str">
        <f t="shared" si="1734"/>
        <v/>
      </c>
      <c r="AL11252" t="str">
        <f t="shared" si="1740"/>
        <v/>
      </c>
    </row>
    <row r="11253" spans="1:38" x14ac:dyDescent="0.2">
      <c r="A11253" t="s">
        <v>23874</v>
      </c>
      <c r="B11253" t="s">
        <v>62</v>
      </c>
      <c r="C11253" t="s">
        <v>23875</v>
      </c>
      <c r="D11253" s="1">
        <v>39309</v>
      </c>
      <c r="E11253" s="1">
        <v>44275</v>
      </c>
      <c r="F11253" t="s">
        <v>19</v>
      </c>
      <c r="I11253">
        <v>100</v>
      </c>
      <c r="J11253">
        <v>0</v>
      </c>
      <c r="K11253">
        <v>0</v>
      </c>
      <c r="L11253">
        <v>900</v>
      </c>
      <c r="M11253">
        <v>900</v>
      </c>
      <c r="N11253" t="s">
        <v>20</v>
      </c>
      <c r="O11253" t="s">
        <v>23876</v>
      </c>
      <c r="P11253" t="s">
        <v>28</v>
      </c>
      <c r="Q11253" t="s">
        <v>34233</v>
      </c>
      <c r="R11253" t="s">
        <v>34233</v>
      </c>
      <c r="S11253" t="s">
        <v>33942</v>
      </c>
      <c r="T11253" t="s">
        <v>34233</v>
      </c>
      <c r="U11253" t="s">
        <v>32634</v>
      </c>
      <c r="V11253" t="s">
        <v>33715</v>
      </c>
      <c r="X11253">
        <v>2</v>
      </c>
      <c r="Y11253" t="s">
        <v>32654</v>
      </c>
      <c r="AB11253">
        <v>25</v>
      </c>
      <c r="AC11253">
        <v>1</v>
      </c>
      <c r="AD11253" t="str">
        <f t="shared" si="1735"/>
        <v/>
      </c>
      <c r="AE11253">
        <f t="shared" ref="AE11253:AE11284" si="1741">IF((S11253="tühi")*(AC11253&lt;&gt;""),AC11253,"")</f>
        <v>1</v>
      </c>
      <c r="AF11253" t="str">
        <f t="shared" si="1736"/>
        <v/>
      </c>
      <c r="AG11253" t="str">
        <f t="shared" si="1738"/>
        <v/>
      </c>
      <c r="AH11253" t="str">
        <f t="shared" si="1733"/>
        <v/>
      </c>
      <c r="AI11253">
        <v>0.14499999999999999</v>
      </c>
      <c r="AJ11253" t="str">
        <f t="shared" si="1739"/>
        <v/>
      </c>
      <c r="AK11253">
        <f t="shared" si="1734"/>
        <v>2.8</v>
      </c>
      <c r="AL11253">
        <f t="shared" si="1740"/>
        <v>0.40599999999999997</v>
      </c>
    </row>
    <row r="11254" spans="1:38" x14ac:dyDescent="0.2">
      <c r="A11254" t="s">
        <v>23880</v>
      </c>
      <c r="B11254" t="s">
        <v>62</v>
      </c>
      <c r="C11254" t="s">
        <v>23881</v>
      </c>
      <c r="D11254" s="1">
        <v>39309</v>
      </c>
      <c r="E11254" s="1">
        <v>44275</v>
      </c>
      <c r="F11254" t="s">
        <v>19</v>
      </c>
      <c r="I11254">
        <v>100</v>
      </c>
      <c r="J11254">
        <v>0</v>
      </c>
      <c r="K11254">
        <v>0</v>
      </c>
      <c r="L11254">
        <v>973</v>
      </c>
      <c r="M11254">
        <v>973</v>
      </c>
      <c r="N11254" t="s">
        <v>20</v>
      </c>
      <c r="O11254" t="s">
        <v>23882</v>
      </c>
      <c r="P11254" t="s">
        <v>28</v>
      </c>
      <c r="Q11254" t="s">
        <v>34233</v>
      </c>
      <c r="R11254" t="s">
        <v>34233</v>
      </c>
      <c r="S11254" t="s">
        <v>33942</v>
      </c>
      <c r="T11254" t="s">
        <v>34233</v>
      </c>
      <c r="U11254" t="s">
        <v>32634</v>
      </c>
      <c r="V11254" t="s">
        <v>33715</v>
      </c>
      <c r="X11254">
        <v>2</v>
      </c>
      <c r="Y11254" t="s">
        <v>32654</v>
      </c>
      <c r="AB11254">
        <v>20</v>
      </c>
      <c r="AC11254">
        <v>1</v>
      </c>
      <c r="AD11254" t="str">
        <f t="shared" si="1735"/>
        <v/>
      </c>
      <c r="AE11254">
        <f t="shared" si="1741"/>
        <v>1</v>
      </c>
      <c r="AF11254" t="str">
        <f t="shared" si="1736"/>
        <v/>
      </c>
      <c r="AG11254" t="str">
        <f t="shared" si="1738"/>
        <v/>
      </c>
      <c r="AH11254" t="str">
        <f t="shared" si="1733"/>
        <v/>
      </c>
      <c r="AI11254">
        <v>0.14499999999999999</v>
      </c>
      <c r="AJ11254" t="str">
        <f t="shared" si="1739"/>
        <v/>
      </c>
      <c r="AK11254">
        <f t="shared" si="1734"/>
        <v>2.8</v>
      </c>
      <c r="AL11254">
        <f t="shared" si="1740"/>
        <v>0.40599999999999997</v>
      </c>
    </row>
    <row r="11255" spans="1:38" x14ac:dyDescent="0.2">
      <c r="A11255" t="s">
        <v>24020</v>
      </c>
      <c r="B11255" t="s">
        <v>62</v>
      </c>
      <c r="C11255" t="s">
        <v>24021</v>
      </c>
      <c r="D11255" s="1">
        <v>39309</v>
      </c>
      <c r="E11255" s="1">
        <v>44275</v>
      </c>
      <c r="F11255" t="s">
        <v>19</v>
      </c>
      <c r="I11255">
        <v>100</v>
      </c>
      <c r="J11255">
        <v>0</v>
      </c>
      <c r="K11255">
        <v>0</v>
      </c>
      <c r="L11255">
        <v>947</v>
      </c>
      <c r="M11255">
        <v>947</v>
      </c>
      <c r="N11255" t="s">
        <v>20</v>
      </c>
      <c r="O11255" t="s">
        <v>24022</v>
      </c>
      <c r="P11255" t="s">
        <v>28</v>
      </c>
      <c r="Q11255" t="s">
        <v>34233</v>
      </c>
      <c r="R11255" t="s">
        <v>34233</v>
      </c>
      <c r="S11255" t="s">
        <v>33942</v>
      </c>
      <c r="T11255" t="s">
        <v>34233</v>
      </c>
      <c r="U11255" t="s">
        <v>32634</v>
      </c>
      <c r="V11255" t="s">
        <v>33715</v>
      </c>
      <c r="X11255">
        <v>2</v>
      </c>
      <c r="Y11255" t="s">
        <v>32654</v>
      </c>
      <c r="AB11255">
        <v>25</v>
      </c>
      <c r="AC11255">
        <v>1</v>
      </c>
      <c r="AD11255" t="str">
        <f t="shared" si="1735"/>
        <v/>
      </c>
      <c r="AE11255">
        <f t="shared" si="1741"/>
        <v>1</v>
      </c>
      <c r="AF11255" t="str">
        <f t="shared" si="1736"/>
        <v/>
      </c>
      <c r="AG11255" t="str">
        <f t="shared" si="1738"/>
        <v/>
      </c>
      <c r="AH11255" t="str">
        <f t="shared" si="1733"/>
        <v/>
      </c>
      <c r="AI11255">
        <v>0.14499999999999999</v>
      </c>
      <c r="AJ11255" t="str">
        <f t="shared" si="1739"/>
        <v/>
      </c>
      <c r="AK11255">
        <f t="shared" si="1734"/>
        <v>2.8</v>
      </c>
      <c r="AL11255">
        <f t="shared" si="1740"/>
        <v>0.40599999999999997</v>
      </c>
    </row>
    <row r="11256" spans="1:38" x14ac:dyDescent="0.2">
      <c r="A11256" t="s">
        <v>23883</v>
      </c>
      <c r="B11256" t="s">
        <v>62</v>
      </c>
      <c r="C11256" t="s">
        <v>23884</v>
      </c>
      <c r="D11256" s="1">
        <v>39309</v>
      </c>
      <c r="E11256" s="1">
        <v>44275</v>
      </c>
      <c r="F11256" t="s">
        <v>19</v>
      </c>
      <c r="I11256">
        <v>100</v>
      </c>
      <c r="J11256">
        <v>0</v>
      </c>
      <c r="K11256">
        <v>0</v>
      </c>
      <c r="L11256">
        <v>1013</v>
      </c>
      <c r="M11256">
        <v>1013</v>
      </c>
      <c r="N11256" t="s">
        <v>20</v>
      </c>
      <c r="O11256" t="s">
        <v>23885</v>
      </c>
      <c r="P11256" t="s">
        <v>28</v>
      </c>
      <c r="Q11256" t="s">
        <v>34233</v>
      </c>
      <c r="R11256" t="s">
        <v>34233</v>
      </c>
      <c r="S11256" t="s">
        <v>33942</v>
      </c>
      <c r="T11256" t="s">
        <v>34233</v>
      </c>
      <c r="U11256" t="s">
        <v>32634</v>
      </c>
      <c r="V11256" t="s">
        <v>33715</v>
      </c>
      <c r="X11256">
        <v>2</v>
      </c>
      <c r="Y11256" t="s">
        <v>32654</v>
      </c>
      <c r="AB11256">
        <v>20</v>
      </c>
      <c r="AC11256">
        <v>1</v>
      </c>
      <c r="AD11256" t="str">
        <f t="shared" si="1735"/>
        <v/>
      </c>
      <c r="AE11256">
        <f t="shared" si="1741"/>
        <v>1</v>
      </c>
      <c r="AF11256" t="str">
        <f t="shared" si="1736"/>
        <v/>
      </c>
      <c r="AG11256" t="str">
        <f t="shared" si="1738"/>
        <v/>
      </c>
      <c r="AH11256" t="str">
        <f t="shared" si="1733"/>
        <v/>
      </c>
      <c r="AI11256">
        <v>0.14499999999999999</v>
      </c>
      <c r="AJ11256" t="str">
        <f t="shared" si="1739"/>
        <v/>
      </c>
      <c r="AK11256">
        <f t="shared" si="1734"/>
        <v>2.8</v>
      </c>
      <c r="AL11256">
        <f t="shared" si="1740"/>
        <v>0.40599999999999997</v>
      </c>
    </row>
    <row r="11257" spans="1:38" x14ac:dyDescent="0.2">
      <c r="A11257" t="s">
        <v>23913</v>
      </c>
      <c r="B11257" t="s">
        <v>62</v>
      </c>
      <c r="C11257" t="s">
        <v>23914</v>
      </c>
      <c r="D11257" s="1">
        <v>39309</v>
      </c>
      <c r="E11257" s="1">
        <v>44275</v>
      </c>
      <c r="F11257" t="s">
        <v>19</v>
      </c>
      <c r="I11257">
        <v>100</v>
      </c>
      <c r="J11257">
        <v>0</v>
      </c>
      <c r="K11257">
        <v>0</v>
      </c>
      <c r="L11257">
        <v>925</v>
      </c>
      <c r="M11257">
        <v>925</v>
      </c>
      <c r="N11257" t="s">
        <v>20</v>
      </c>
      <c r="O11257" t="s">
        <v>23915</v>
      </c>
      <c r="P11257" t="s">
        <v>28</v>
      </c>
      <c r="Q11257" t="s">
        <v>34233</v>
      </c>
      <c r="R11257" t="s">
        <v>34233</v>
      </c>
      <c r="S11257" t="s">
        <v>33942</v>
      </c>
      <c r="T11257" t="s">
        <v>34233</v>
      </c>
      <c r="U11257" t="s">
        <v>32634</v>
      </c>
      <c r="V11257" t="s">
        <v>33715</v>
      </c>
      <c r="X11257">
        <v>2</v>
      </c>
      <c r="Y11257" t="s">
        <v>32654</v>
      </c>
      <c r="AB11257">
        <v>25</v>
      </c>
      <c r="AC11257">
        <v>1</v>
      </c>
      <c r="AD11257" t="str">
        <f t="shared" si="1735"/>
        <v/>
      </c>
      <c r="AE11257">
        <f t="shared" si="1741"/>
        <v>1</v>
      </c>
      <c r="AF11257" t="str">
        <f t="shared" si="1736"/>
        <v/>
      </c>
      <c r="AG11257" t="str">
        <f t="shared" si="1738"/>
        <v/>
      </c>
      <c r="AH11257" t="str">
        <f t="shared" si="1733"/>
        <v/>
      </c>
      <c r="AI11257">
        <v>0.14499999999999999</v>
      </c>
      <c r="AJ11257" t="str">
        <f t="shared" si="1739"/>
        <v/>
      </c>
      <c r="AK11257">
        <f t="shared" si="1734"/>
        <v>2.8</v>
      </c>
      <c r="AL11257">
        <f t="shared" si="1740"/>
        <v>0.40599999999999997</v>
      </c>
    </row>
    <row r="11258" spans="1:38" x14ac:dyDescent="0.2">
      <c r="A11258" t="s">
        <v>24026</v>
      </c>
      <c r="B11258" t="s">
        <v>62</v>
      </c>
      <c r="C11258" t="s">
        <v>24027</v>
      </c>
      <c r="D11258" s="1">
        <v>39309</v>
      </c>
      <c r="E11258" s="1">
        <v>44275</v>
      </c>
      <c r="F11258" t="s">
        <v>19</v>
      </c>
      <c r="I11258">
        <v>100</v>
      </c>
      <c r="J11258">
        <v>0</v>
      </c>
      <c r="K11258">
        <v>0</v>
      </c>
      <c r="L11258">
        <v>922</v>
      </c>
      <c r="M11258">
        <v>922</v>
      </c>
      <c r="N11258" t="s">
        <v>20</v>
      </c>
      <c r="O11258" t="s">
        <v>24028</v>
      </c>
      <c r="P11258" t="s">
        <v>28</v>
      </c>
      <c r="Q11258" t="s">
        <v>34233</v>
      </c>
      <c r="R11258" t="s">
        <v>34233</v>
      </c>
      <c r="S11258" t="s">
        <v>33942</v>
      </c>
      <c r="T11258" t="s">
        <v>34233</v>
      </c>
      <c r="U11258" t="s">
        <v>32634</v>
      </c>
      <c r="V11258" t="s">
        <v>33715</v>
      </c>
      <c r="X11258">
        <v>2</v>
      </c>
      <c r="Y11258" t="s">
        <v>32654</v>
      </c>
      <c r="AB11258">
        <v>25</v>
      </c>
      <c r="AC11258">
        <v>1</v>
      </c>
      <c r="AD11258" t="str">
        <f t="shared" si="1735"/>
        <v/>
      </c>
      <c r="AE11258">
        <f t="shared" si="1741"/>
        <v>1</v>
      </c>
      <c r="AF11258" t="str">
        <f t="shared" si="1736"/>
        <v/>
      </c>
      <c r="AG11258" t="str">
        <f t="shared" si="1738"/>
        <v/>
      </c>
      <c r="AH11258" t="str">
        <f t="shared" si="1733"/>
        <v/>
      </c>
      <c r="AI11258">
        <v>0.14499999999999999</v>
      </c>
      <c r="AJ11258" t="str">
        <f t="shared" si="1739"/>
        <v/>
      </c>
      <c r="AK11258">
        <f t="shared" si="1734"/>
        <v>2.8</v>
      </c>
      <c r="AL11258">
        <f t="shared" si="1740"/>
        <v>0.40599999999999997</v>
      </c>
    </row>
    <row r="11259" spans="1:38" x14ac:dyDescent="0.2">
      <c r="A11259" t="s">
        <v>23949</v>
      </c>
      <c r="B11259" t="s">
        <v>62</v>
      </c>
      <c r="C11259" t="s">
        <v>23950</v>
      </c>
      <c r="D11259" s="1">
        <v>39309</v>
      </c>
      <c r="E11259" s="1">
        <v>44275</v>
      </c>
      <c r="F11259" t="s">
        <v>19</v>
      </c>
      <c r="I11259">
        <v>100</v>
      </c>
      <c r="J11259">
        <v>0</v>
      </c>
      <c r="K11259">
        <v>0</v>
      </c>
      <c r="L11259">
        <v>1080</v>
      </c>
      <c r="M11259">
        <v>1080</v>
      </c>
      <c r="N11259" t="s">
        <v>20</v>
      </c>
      <c r="O11259" t="s">
        <v>23951</v>
      </c>
      <c r="P11259" t="s">
        <v>28</v>
      </c>
      <c r="Q11259" t="s">
        <v>34233</v>
      </c>
      <c r="R11259" t="s">
        <v>34233</v>
      </c>
      <c r="S11259" t="s">
        <v>33942</v>
      </c>
      <c r="T11259" t="s">
        <v>34233</v>
      </c>
      <c r="U11259" t="s">
        <v>32634</v>
      </c>
      <c r="V11259" t="s">
        <v>33715</v>
      </c>
      <c r="X11259">
        <v>2</v>
      </c>
      <c r="Y11259" t="s">
        <v>32654</v>
      </c>
      <c r="AB11259">
        <v>20</v>
      </c>
      <c r="AC11259">
        <v>1</v>
      </c>
      <c r="AD11259" t="str">
        <f t="shared" si="1735"/>
        <v/>
      </c>
      <c r="AE11259">
        <f t="shared" si="1741"/>
        <v>1</v>
      </c>
      <c r="AF11259" t="str">
        <f t="shared" si="1736"/>
        <v/>
      </c>
      <c r="AG11259" t="str">
        <f t="shared" si="1738"/>
        <v/>
      </c>
      <c r="AH11259" t="str">
        <f t="shared" si="1733"/>
        <v/>
      </c>
      <c r="AI11259">
        <v>0.14499999999999999</v>
      </c>
      <c r="AJ11259" t="str">
        <f t="shared" si="1739"/>
        <v/>
      </c>
      <c r="AK11259">
        <f t="shared" si="1734"/>
        <v>2.8</v>
      </c>
      <c r="AL11259">
        <f t="shared" si="1740"/>
        <v>0.40599999999999997</v>
      </c>
    </row>
    <row r="11260" spans="1:38" x14ac:dyDescent="0.2">
      <c r="A11260" t="s">
        <v>23916</v>
      </c>
      <c r="B11260" t="s">
        <v>62</v>
      </c>
      <c r="C11260" t="s">
        <v>23917</v>
      </c>
      <c r="D11260" s="1">
        <v>39309</v>
      </c>
      <c r="E11260" s="1">
        <v>44275</v>
      </c>
      <c r="F11260" t="s">
        <v>19</v>
      </c>
      <c r="I11260">
        <v>100</v>
      </c>
      <c r="J11260">
        <v>0</v>
      </c>
      <c r="K11260">
        <v>0</v>
      </c>
      <c r="L11260">
        <v>915</v>
      </c>
      <c r="M11260">
        <v>915</v>
      </c>
      <c r="N11260" t="s">
        <v>20</v>
      </c>
      <c r="O11260" t="s">
        <v>23918</v>
      </c>
      <c r="P11260" t="s">
        <v>28</v>
      </c>
      <c r="Q11260" t="s">
        <v>34233</v>
      </c>
      <c r="R11260" t="s">
        <v>34233</v>
      </c>
      <c r="S11260" t="s">
        <v>33942</v>
      </c>
      <c r="T11260" t="s">
        <v>34233</v>
      </c>
      <c r="U11260" t="s">
        <v>32634</v>
      </c>
      <c r="V11260" t="s">
        <v>33715</v>
      </c>
      <c r="X11260">
        <v>2</v>
      </c>
      <c r="Y11260" t="s">
        <v>32654</v>
      </c>
      <c r="AB11260">
        <v>25</v>
      </c>
      <c r="AC11260">
        <v>1</v>
      </c>
      <c r="AD11260" t="str">
        <f t="shared" si="1735"/>
        <v/>
      </c>
      <c r="AE11260">
        <f t="shared" si="1741"/>
        <v>1</v>
      </c>
      <c r="AF11260" t="str">
        <f t="shared" si="1736"/>
        <v/>
      </c>
      <c r="AG11260" t="str">
        <f t="shared" si="1738"/>
        <v/>
      </c>
      <c r="AH11260" t="str">
        <f t="shared" si="1733"/>
        <v/>
      </c>
      <c r="AI11260">
        <v>0.14499999999999999</v>
      </c>
      <c r="AJ11260" t="str">
        <f t="shared" si="1739"/>
        <v/>
      </c>
      <c r="AK11260">
        <f t="shared" si="1734"/>
        <v>2.8</v>
      </c>
      <c r="AL11260">
        <f t="shared" si="1740"/>
        <v>0.40599999999999997</v>
      </c>
    </row>
    <row r="11261" spans="1:38" x14ac:dyDescent="0.2">
      <c r="A11261" t="s">
        <v>24023</v>
      </c>
      <c r="B11261" t="s">
        <v>62</v>
      </c>
      <c r="C11261" t="s">
        <v>24024</v>
      </c>
      <c r="D11261" s="1">
        <v>39309</v>
      </c>
      <c r="E11261" s="1">
        <v>44275</v>
      </c>
      <c r="F11261" t="s">
        <v>19</v>
      </c>
      <c r="I11261">
        <v>100</v>
      </c>
      <c r="J11261">
        <v>0</v>
      </c>
      <c r="K11261">
        <v>0</v>
      </c>
      <c r="L11261">
        <v>1124</v>
      </c>
      <c r="M11261">
        <v>1124</v>
      </c>
      <c r="N11261" t="s">
        <v>20</v>
      </c>
      <c r="O11261" t="s">
        <v>24025</v>
      </c>
      <c r="P11261" t="s">
        <v>28</v>
      </c>
      <c r="Q11261" t="s">
        <v>34233</v>
      </c>
      <c r="R11261" t="s">
        <v>34233</v>
      </c>
      <c r="S11261" t="s">
        <v>33942</v>
      </c>
      <c r="T11261" t="s">
        <v>34233</v>
      </c>
      <c r="U11261" t="s">
        <v>32634</v>
      </c>
      <c r="V11261" t="s">
        <v>33715</v>
      </c>
      <c r="X11261">
        <v>2</v>
      </c>
      <c r="Y11261" t="s">
        <v>32654</v>
      </c>
      <c r="AB11261">
        <v>20</v>
      </c>
      <c r="AC11261">
        <v>1</v>
      </c>
      <c r="AD11261" t="str">
        <f t="shared" si="1735"/>
        <v/>
      </c>
      <c r="AE11261">
        <f t="shared" si="1741"/>
        <v>1</v>
      </c>
      <c r="AF11261" t="str">
        <f t="shared" si="1736"/>
        <v/>
      </c>
      <c r="AG11261" t="str">
        <f t="shared" si="1738"/>
        <v/>
      </c>
      <c r="AH11261" t="str">
        <f t="shared" si="1733"/>
        <v/>
      </c>
      <c r="AI11261">
        <v>0.14499999999999999</v>
      </c>
      <c r="AJ11261" t="str">
        <f t="shared" si="1739"/>
        <v/>
      </c>
      <c r="AK11261">
        <f t="shared" si="1734"/>
        <v>2.8</v>
      </c>
      <c r="AL11261">
        <f t="shared" si="1740"/>
        <v>0.40599999999999997</v>
      </c>
    </row>
    <row r="11262" spans="1:38" x14ac:dyDescent="0.2">
      <c r="A11262" t="s">
        <v>24050</v>
      </c>
      <c r="B11262" t="s">
        <v>62</v>
      </c>
      <c r="C11262" t="s">
        <v>24051</v>
      </c>
      <c r="D11262" s="1">
        <v>39309</v>
      </c>
      <c r="E11262" s="1">
        <v>44275</v>
      </c>
      <c r="F11262" t="s">
        <v>19</v>
      </c>
      <c r="I11262">
        <v>100</v>
      </c>
      <c r="J11262">
        <v>0</v>
      </c>
      <c r="K11262">
        <v>0</v>
      </c>
      <c r="L11262">
        <v>934</v>
      </c>
      <c r="M11262">
        <v>934</v>
      </c>
      <c r="N11262" t="s">
        <v>20</v>
      </c>
      <c r="O11262" t="s">
        <v>24052</v>
      </c>
      <c r="P11262" t="s">
        <v>28</v>
      </c>
      <c r="Q11262" t="s">
        <v>34233</v>
      </c>
      <c r="R11262" t="s">
        <v>34233</v>
      </c>
      <c r="S11262" t="s">
        <v>33942</v>
      </c>
      <c r="T11262" t="s">
        <v>34233</v>
      </c>
      <c r="U11262" t="s">
        <v>32634</v>
      </c>
      <c r="V11262" t="s">
        <v>33715</v>
      </c>
      <c r="X11262">
        <v>2</v>
      </c>
      <c r="Y11262" t="s">
        <v>32654</v>
      </c>
      <c r="AB11262">
        <v>25</v>
      </c>
      <c r="AC11262">
        <v>1</v>
      </c>
      <c r="AD11262" t="str">
        <f t="shared" si="1735"/>
        <v/>
      </c>
      <c r="AE11262">
        <f t="shared" si="1741"/>
        <v>1</v>
      </c>
      <c r="AF11262" t="str">
        <f t="shared" si="1736"/>
        <v/>
      </c>
      <c r="AG11262" t="str">
        <f t="shared" si="1738"/>
        <v/>
      </c>
      <c r="AH11262" t="str">
        <f t="shared" si="1733"/>
        <v/>
      </c>
      <c r="AI11262">
        <v>0.14499999999999999</v>
      </c>
      <c r="AJ11262" t="str">
        <f t="shared" si="1739"/>
        <v/>
      </c>
      <c r="AK11262">
        <f t="shared" si="1734"/>
        <v>2.8</v>
      </c>
      <c r="AL11262">
        <f t="shared" si="1740"/>
        <v>0.40599999999999997</v>
      </c>
    </row>
    <row r="11263" spans="1:38" x14ac:dyDescent="0.2">
      <c r="A11263" t="s">
        <v>23811</v>
      </c>
      <c r="B11263" t="s">
        <v>62</v>
      </c>
      <c r="C11263" t="s">
        <v>23812</v>
      </c>
      <c r="D11263" s="1">
        <v>39309</v>
      </c>
      <c r="E11263" s="1">
        <v>44275</v>
      </c>
      <c r="F11263" t="s">
        <v>19</v>
      </c>
      <c r="I11263">
        <v>100</v>
      </c>
      <c r="J11263">
        <v>0</v>
      </c>
      <c r="K11263">
        <v>0</v>
      </c>
      <c r="L11263">
        <v>1050</v>
      </c>
      <c r="M11263">
        <v>1050</v>
      </c>
      <c r="N11263" t="s">
        <v>20</v>
      </c>
      <c r="O11263" t="s">
        <v>23813</v>
      </c>
      <c r="P11263" t="s">
        <v>28</v>
      </c>
      <c r="Q11263" t="s">
        <v>34233</v>
      </c>
      <c r="R11263" t="s">
        <v>34233</v>
      </c>
      <c r="S11263" t="s">
        <v>33942</v>
      </c>
      <c r="T11263" t="s">
        <v>34233</v>
      </c>
      <c r="U11263" t="s">
        <v>32634</v>
      </c>
      <c r="V11263" t="s">
        <v>33715</v>
      </c>
      <c r="X11263">
        <v>2</v>
      </c>
      <c r="Y11263" t="s">
        <v>32654</v>
      </c>
      <c r="AB11263">
        <v>20</v>
      </c>
      <c r="AC11263">
        <v>1</v>
      </c>
      <c r="AD11263" t="str">
        <f t="shared" si="1735"/>
        <v/>
      </c>
      <c r="AE11263">
        <f t="shared" si="1741"/>
        <v>1</v>
      </c>
      <c r="AF11263" t="str">
        <f t="shared" si="1736"/>
        <v/>
      </c>
      <c r="AG11263" t="str">
        <f t="shared" si="1738"/>
        <v/>
      </c>
      <c r="AH11263" t="str">
        <f t="shared" si="1733"/>
        <v/>
      </c>
      <c r="AI11263">
        <v>0.14499999999999999</v>
      </c>
      <c r="AJ11263" t="str">
        <f t="shared" si="1739"/>
        <v/>
      </c>
      <c r="AK11263">
        <f t="shared" si="1734"/>
        <v>2.8</v>
      </c>
      <c r="AL11263">
        <f t="shared" si="1740"/>
        <v>0.40599999999999997</v>
      </c>
    </row>
    <row r="11264" spans="1:38" x14ac:dyDescent="0.2">
      <c r="A11264" t="s">
        <v>24044</v>
      </c>
      <c r="B11264" t="s">
        <v>62</v>
      </c>
      <c r="C11264" t="s">
        <v>24045</v>
      </c>
      <c r="D11264" s="1">
        <v>39309</v>
      </c>
      <c r="E11264" s="1">
        <v>44275</v>
      </c>
      <c r="F11264" t="s">
        <v>19</v>
      </c>
      <c r="I11264">
        <v>100</v>
      </c>
      <c r="J11264">
        <v>0</v>
      </c>
      <c r="K11264">
        <v>0</v>
      </c>
      <c r="L11264">
        <v>1009</v>
      </c>
      <c r="M11264">
        <v>1009</v>
      </c>
      <c r="N11264" t="s">
        <v>20</v>
      </c>
      <c r="O11264" t="s">
        <v>24046</v>
      </c>
      <c r="P11264" t="s">
        <v>28</v>
      </c>
      <c r="Q11264" t="s">
        <v>34233</v>
      </c>
      <c r="R11264" t="s">
        <v>34233</v>
      </c>
      <c r="S11264" t="s">
        <v>33942</v>
      </c>
      <c r="T11264" t="s">
        <v>34233</v>
      </c>
      <c r="U11264" t="s">
        <v>32634</v>
      </c>
      <c r="V11264" t="s">
        <v>33715</v>
      </c>
      <c r="X11264">
        <v>2</v>
      </c>
      <c r="Y11264" t="s">
        <v>32654</v>
      </c>
      <c r="AB11264">
        <v>20</v>
      </c>
      <c r="AC11264">
        <v>1</v>
      </c>
      <c r="AD11264" t="str">
        <f t="shared" si="1735"/>
        <v/>
      </c>
      <c r="AE11264">
        <f t="shared" si="1741"/>
        <v>1</v>
      </c>
      <c r="AF11264" t="str">
        <f t="shared" si="1736"/>
        <v/>
      </c>
      <c r="AG11264" t="str">
        <f t="shared" ref="AG11264:AG11286" si="1742">IF((S11264&lt;&gt;"tühi")*(AC11264&lt;&gt;""),AC11264,"")</f>
        <v/>
      </c>
      <c r="AH11264" t="str">
        <f t="shared" si="1733"/>
        <v/>
      </c>
      <c r="AI11264">
        <v>0.14499999999999999</v>
      </c>
      <c r="AJ11264" t="str">
        <f t="shared" si="1739"/>
        <v/>
      </c>
      <c r="AK11264">
        <f t="shared" si="1734"/>
        <v>2.8</v>
      </c>
      <c r="AL11264">
        <f t="shared" si="1740"/>
        <v>0.40599999999999997</v>
      </c>
    </row>
    <row r="11265" spans="1:39" x14ac:dyDescent="0.2">
      <c r="A11265" t="s">
        <v>18564</v>
      </c>
      <c r="B11265" t="s">
        <v>62</v>
      </c>
      <c r="C11265" t="s">
        <v>18565</v>
      </c>
      <c r="D11265" s="1">
        <v>37999</v>
      </c>
      <c r="E11265" s="1">
        <v>44275</v>
      </c>
      <c r="F11265" t="s">
        <v>474</v>
      </c>
      <c r="I11265">
        <v>100</v>
      </c>
      <c r="J11265">
        <v>0</v>
      </c>
      <c r="K11265">
        <v>0</v>
      </c>
      <c r="L11265">
        <v>80</v>
      </c>
      <c r="M11265">
        <v>80</v>
      </c>
      <c r="N11265" t="s">
        <v>20</v>
      </c>
      <c r="O11265" t="s">
        <v>18566</v>
      </c>
      <c r="P11265" t="s">
        <v>28</v>
      </c>
      <c r="Q11265" t="s">
        <v>34233</v>
      </c>
      <c r="R11265" t="s">
        <v>34233</v>
      </c>
      <c r="S11265" t="s">
        <v>33942</v>
      </c>
      <c r="T11265" t="s">
        <v>34233</v>
      </c>
      <c r="U11265" t="s">
        <v>33728</v>
      </c>
      <c r="V11265" t="s">
        <v>33715</v>
      </c>
      <c r="AD11265" t="str">
        <f t="shared" si="1735"/>
        <v/>
      </c>
      <c r="AE11265" t="str">
        <f t="shared" si="1741"/>
        <v/>
      </c>
      <c r="AF11265" t="str">
        <f t="shared" si="1736"/>
        <v/>
      </c>
      <c r="AG11265" t="str">
        <f t="shared" si="1742"/>
        <v/>
      </c>
      <c r="AH11265" t="str">
        <f t="shared" ref="AH11265:AH11308" si="1743">IF(AG11265="","",AG11265*2.8)</f>
        <v/>
      </c>
      <c r="AI11265">
        <v>0.14499999999999999</v>
      </c>
      <c r="AJ11265" t="str">
        <f t="shared" si="1739"/>
        <v/>
      </c>
      <c r="AK11265" t="str">
        <f t="shared" ref="AK11265:AK11308" si="1744">IF(AE11265="","",AE11265*2.8)</f>
        <v/>
      </c>
      <c r="AL11265" t="str">
        <f t="shared" si="1740"/>
        <v/>
      </c>
    </row>
    <row r="11266" spans="1:39" x14ac:dyDescent="0.2">
      <c r="A11266" t="s">
        <v>18540</v>
      </c>
      <c r="B11266" t="s">
        <v>62</v>
      </c>
      <c r="C11266" t="s">
        <v>18541</v>
      </c>
      <c r="D11266" s="1">
        <v>37999</v>
      </c>
      <c r="E11266" s="1">
        <v>44275</v>
      </c>
      <c r="F11266" t="s">
        <v>19</v>
      </c>
      <c r="I11266">
        <v>100</v>
      </c>
      <c r="J11266">
        <v>0</v>
      </c>
      <c r="K11266">
        <v>0</v>
      </c>
      <c r="L11266">
        <v>952</v>
      </c>
      <c r="M11266">
        <v>952</v>
      </c>
      <c r="N11266" t="s">
        <v>20</v>
      </c>
      <c r="O11266" t="s">
        <v>18542</v>
      </c>
      <c r="P11266" t="s">
        <v>28</v>
      </c>
      <c r="Q11266" t="s">
        <v>34233</v>
      </c>
      <c r="R11266" t="s">
        <v>34233</v>
      </c>
      <c r="S11266" t="s">
        <v>33942</v>
      </c>
      <c r="T11266" t="s">
        <v>34233</v>
      </c>
      <c r="U11266" t="s">
        <v>32634</v>
      </c>
      <c r="V11266" t="s">
        <v>33715</v>
      </c>
      <c r="X11266">
        <v>2</v>
      </c>
      <c r="Y11266" t="s">
        <v>32654</v>
      </c>
      <c r="AB11266">
        <v>25</v>
      </c>
      <c r="AC11266">
        <v>1</v>
      </c>
      <c r="AD11266" t="str">
        <f t="shared" si="1735"/>
        <v/>
      </c>
      <c r="AE11266">
        <f t="shared" si="1741"/>
        <v>1</v>
      </c>
      <c r="AF11266" t="str">
        <f t="shared" si="1736"/>
        <v/>
      </c>
      <c r="AG11266" t="str">
        <f t="shared" si="1742"/>
        <v/>
      </c>
      <c r="AH11266" t="str">
        <f t="shared" si="1743"/>
        <v/>
      </c>
      <c r="AI11266">
        <v>0.14499999999999999</v>
      </c>
      <c r="AJ11266" t="str">
        <f t="shared" si="1739"/>
        <v/>
      </c>
      <c r="AK11266">
        <f t="shared" si="1744"/>
        <v>2.8</v>
      </c>
      <c r="AL11266">
        <f t="shared" si="1740"/>
        <v>0.40599999999999997</v>
      </c>
    </row>
    <row r="11267" spans="1:39" x14ac:dyDescent="0.2">
      <c r="A11267" t="s">
        <v>18522</v>
      </c>
      <c r="B11267" t="s">
        <v>62</v>
      </c>
      <c r="C11267" t="s">
        <v>18523</v>
      </c>
      <c r="D11267" s="1">
        <v>37999</v>
      </c>
      <c r="E11267" s="1">
        <v>44275</v>
      </c>
      <c r="F11267" t="s">
        <v>19</v>
      </c>
      <c r="I11267">
        <v>100</v>
      </c>
      <c r="J11267">
        <v>0</v>
      </c>
      <c r="K11267">
        <v>0</v>
      </c>
      <c r="L11267">
        <v>1160</v>
      </c>
      <c r="M11267">
        <v>1160</v>
      </c>
      <c r="N11267" t="s">
        <v>20</v>
      </c>
      <c r="O11267" t="s">
        <v>18524</v>
      </c>
      <c r="P11267" t="s">
        <v>28</v>
      </c>
      <c r="Q11267" t="s">
        <v>34233</v>
      </c>
      <c r="R11267" t="s">
        <v>34233</v>
      </c>
      <c r="S11267" t="s">
        <v>33942</v>
      </c>
      <c r="T11267" t="s">
        <v>34233</v>
      </c>
      <c r="U11267" t="s">
        <v>32634</v>
      </c>
      <c r="V11267" t="s">
        <v>33715</v>
      </c>
      <c r="X11267">
        <v>2</v>
      </c>
      <c r="Y11267" t="s">
        <v>32654</v>
      </c>
      <c r="AB11267">
        <v>20</v>
      </c>
      <c r="AC11267">
        <v>1</v>
      </c>
      <c r="AD11267" t="str">
        <f t="shared" ref="AD11267:AD11308" si="1745">IF((S11267="tühi")*(F11267&lt;&gt;"Elamumaa")*(G11267&lt;&gt;"Elamumaa")*(H11267&lt;&gt;"Elamumaa"),IF(Z11267=0,"",Z11267),"")</f>
        <v/>
      </c>
      <c r="AE11267">
        <f t="shared" si="1741"/>
        <v>1</v>
      </c>
      <c r="AF11267" t="str">
        <f t="shared" ref="AF11267:AF11308" si="1746">IF((S11267&lt;&gt;"tühi")*(F11267&lt;&gt;"Elamumaa")*(G11267&lt;&gt;"Elamumaa")*(H11267&lt;&gt;"Elamumaa"),IF(Z11267=0,"",Z11267),"")</f>
        <v/>
      </c>
      <c r="AG11267" t="str">
        <f t="shared" si="1742"/>
        <v/>
      </c>
      <c r="AH11267" t="str">
        <f t="shared" si="1743"/>
        <v/>
      </c>
      <c r="AI11267">
        <v>0.14499999999999999</v>
      </c>
      <c r="AJ11267" t="str">
        <f t="shared" si="1739"/>
        <v/>
      </c>
      <c r="AK11267">
        <f t="shared" si="1744"/>
        <v>2.8</v>
      </c>
      <c r="AL11267">
        <f t="shared" si="1740"/>
        <v>0.40599999999999997</v>
      </c>
    </row>
    <row r="11268" spans="1:39" x14ac:dyDescent="0.2">
      <c r="A11268" t="s">
        <v>21865</v>
      </c>
      <c r="B11268" t="s">
        <v>62</v>
      </c>
      <c r="C11268" t="s">
        <v>21866</v>
      </c>
      <c r="D11268" s="1">
        <v>37999</v>
      </c>
      <c r="E11268" s="1">
        <v>44275</v>
      </c>
      <c r="F11268" t="s">
        <v>19</v>
      </c>
      <c r="I11268">
        <v>100</v>
      </c>
      <c r="J11268">
        <v>0</v>
      </c>
      <c r="K11268">
        <v>0</v>
      </c>
      <c r="L11268">
        <v>899</v>
      </c>
      <c r="M11268">
        <v>899</v>
      </c>
      <c r="N11268" t="s">
        <v>20</v>
      </c>
      <c r="O11268" t="s">
        <v>21867</v>
      </c>
      <c r="P11268" t="s">
        <v>28</v>
      </c>
      <c r="Q11268" t="s">
        <v>34233</v>
      </c>
      <c r="R11268" t="s">
        <v>34233</v>
      </c>
      <c r="S11268" t="s">
        <v>33942</v>
      </c>
      <c r="T11268" t="s">
        <v>34233</v>
      </c>
      <c r="U11268" t="s">
        <v>32634</v>
      </c>
      <c r="V11268" t="s">
        <v>33715</v>
      </c>
      <c r="X11268">
        <v>2</v>
      </c>
      <c r="Y11268" t="s">
        <v>32654</v>
      </c>
      <c r="AB11268">
        <v>25</v>
      </c>
      <c r="AC11268">
        <v>1</v>
      </c>
      <c r="AD11268" t="str">
        <f t="shared" si="1745"/>
        <v/>
      </c>
      <c r="AE11268">
        <f t="shared" si="1741"/>
        <v>1</v>
      </c>
      <c r="AF11268" t="str">
        <f t="shared" si="1746"/>
        <v/>
      </c>
      <c r="AG11268" t="str">
        <f t="shared" si="1742"/>
        <v/>
      </c>
      <c r="AH11268" t="str">
        <f t="shared" si="1743"/>
        <v/>
      </c>
      <c r="AI11268">
        <v>0.14499999999999999</v>
      </c>
      <c r="AJ11268" t="str">
        <f t="shared" si="1739"/>
        <v/>
      </c>
      <c r="AK11268">
        <f t="shared" si="1744"/>
        <v>2.8</v>
      </c>
      <c r="AL11268">
        <f t="shared" si="1740"/>
        <v>0.40599999999999997</v>
      </c>
    </row>
    <row r="11269" spans="1:39" x14ac:dyDescent="0.2">
      <c r="A11269" t="s">
        <v>18534</v>
      </c>
      <c r="B11269" t="s">
        <v>62</v>
      </c>
      <c r="C11269" t="s">
        <v>18535</v>
      </c>
      <c r="D11269" s="1">
        <v>37999</v>
      </c>
      <c r="E11269" s="1">
        <v>44275</v>
      </c>
      <c r="F11269" t="s">
        <v>19</v>
      </c>
      <c r="I11269">
        <v>100</v>
      </c>
      <c r="J11269">
        <v>0</v>
      </c>
      <c r="K11269">
        <v>0</v>
      </c>
      <c r="L11269">
        <v>896</v>
      </c>
      <c r="M11269">
        <v>896</v>
      </c>
      <c r="N11269" t="s">
        <v>20</v>
      </c>
      <c r="O11269" t="s">
        <v>18536</v>
      </c>
      <c r="P11269" t="s">
        <v>28</v>
      </c>
      <c r="Q11269" t="s">
        <v>34233</v>
      </c>
      <c r="R11269" t="s">
        <v>34233</v>
      </c>
      <c r="S11269" t="s">
        <v>33942</v>
      </c>
      <c r="T11269" t="s">
        <v>34233</v>
      </c>
      <c r="U11269" t="s">
        <v>32634</v>
      </c>
      <c r="V11269" t="s">
        <v>33715</v>
      </c>
      <c r="X11269">
        <v>2</v>
      </c>
      <c r="Y11269" t="s">
        <v>32654</v>
      </c>
      <c r="AB11269">
        <v>25</v>
      </c>
      <c r="AC11269">
        <v>1</v>
      </c>
      <c r="AD11269" t="str">
        <f t="shared" si="1745"/>
        <v/>
      </c>
      <c r="AE11269">
        <f t="shared" si="1741"/>
        <v>1</v>
      </c>
      <c r="AF11269" t="str">
        <f t="shared" si="1746"/>
        <v/>
      </c>
      <c r="AG11269" t="str">
        <f t="shared" si="1742"/>
        <v/>
      </c>
      <c r="AH11269" t="str">
        <f t="shared" si="1743"/>
        <v/>
      </c>
      <c r="AI11269">
        <v>0.14499999999999999</v>
      </c>
      <c r="AJ11269" t="str">
        <f t="shared" si="1739"/>
        <v/>
      </c>
      <c r="AK11269">
        <f t="shared" si="1744"/>
        <v>2.8</v>
      </c>
      <c r="AL11269">
        <f t="shared" si="1740"/>
        <v>0.40599999999999997</v>
      </c>
    </row>
    <row r="11270" spans="1:39" x14ac:dyDescent="0.2">
      <c r="A11270" t="s">
        <v>18561</v>
      </c>
      <c r="B11270" t="s">
        <v>62</v>
      </c>
      <c r="C11270" t="s">
        <v>18562</v>
      </c>
      <c r="D11270" s="1">
        <v>37999</v>
      </c>
      <c r="E11270" s="1">
        <v>44275</v>
      </c>
      <c r="F11270" t="s">
        <v>19</v>
      </c>
      <c r="I11270">
        <v>100</v>
      </c>
      <c r="J11270">
        <v>0</v>
      </c>
      <c r="K11270">
        <v>0</v>
      </c>
      <c r="L11270">
        <v>898</v>
      </c>
      <c r="M11270">
        <v>898</v>
      </c>
      <c r="N11270" t="s">
        <v>20</v>
      </c>
      <c r="O11270" t="s">
        <v>18563</v>
      </c>
      <c r="P11270" t="s">
        <v>28</v>
      </c>
      <c r="Q11270" t="s">
        <v>34233</v>
      </c>
      <c r="R11270" t="s">
        <v>34233</v>
      </c>
      <c r="S11270" t="s">
        <v>33942</v>
      </c>
      <c r="T11270" t="s">
        <v>34233</v>
      </c>
      <c r="U11270" t="s">
        <v>32634</v>
      </c>
      <c r="V11270" t="s">
        <v>33715</v>
      </c>
      <c r="X11270">
        <v>2</v>
      </c>
      <c r="Y11270">
        <v>1</v>
      </c>
      <c r="AB11270">
        <v>25</v>
      </c>
      <c r="AC11270">
        <v>1</v>
      </c>
      <c r="AD11270" t="str">
        <f t="shared" si="1745"/>
        <v/>
      </c>
      <c r="AE11270">
        <f t="shared" si="1741"/>
        <v>1</v>
      </c>
      <c r="AF11270" t="str">
        <f t="shared" si="1746"/>
        <v/>
      </c>
      <c r="AG11270" t="str">
        <f t="shared" si="1742"/>
        <v/>
      </c>
      <c r="AH11270" t="str">
        <f t="shared" si="1743"/>
        <v/>
      </c>
      <c r="AI11270">
        <v>0.14499999999999999</v>
      </c>
      <c r="AJ11270" t="str">
        <f t="shared" si="1739"/>
        <v/>
      </c>
      <c r="AK11270">
        <f t="shared" si="1744"/>
        <v>2.8</v>
      </c>
      <c r="AL11270">
        <f t="shared" si="1740"/>
        <v>0.40599999999999997</v>
      </c>
    </row>
    <row r="11271" spans="1:39" x14ac:dyDescent="0.2">
      <c r="A11271" t="s">
        <v>21832</v>
      </c>
      <c r="B11271" t="s">
        <v>62</v>
      </c>
      <c r="C11271" t="s">
        <v>21833</v>
      </c>
      <c r="D11271" s="1">
        <v>37999</v>
      </c>
      <c r="E11271" s="1">
        <v>44275</v>
      </c>
      <c r="F11271" t="s">
        <v>19</v>
      </c>
      <c r="I11271">
        <v>100</v>
      </c>
      <c r="J11271">
        <v>0</v>
      </c>
      <c r="K11271">
        <v>0</v>
      </c>
      <c r="L11271">
        <v>1222</v>
      </c>
      <c r="M11271">
        <v>1222</v>
      </c>
      <c r="N11271" t="s">
        <v>20</v>
      </c>
      <c r="O11271" t="s">
        <v>21834</v>
      </c>
      <c r="P11271" t="s">
        <v>28</v>
      </c>
      <c r="Q11271" t="s">
        <v>34233</v>
      </c>
      <c r="R11271" t="s">
        <v>34233</v>
      </c>
      <c r="S11271" t="s">
        <v>33942</v>
      </c>
      <c r="T11271" t="s">
        <v>34233</v>
      </c>
      <c r="U11271" t="s">
        <v>32634</v>
      </c>
      <c r="V11271" t="s">
        <v>33715</v>
      </c>
      <c r="X11271">
        <v>2</v>
      </c>
      <c r="Y11271">
        <v>1</v>
      </c>
      <c r="AB11271">
        <v>20</v>
      </c>
      <c r="AC11271">
        <v>1</v>
      </c>
      <c r="AD11271" t="str">
        <f t="shared" si="1745"/>
        <v/>
      </c>
      <c r="AE11271">
        <f t="shared" si="1741"/>
        <v>1</v>
      </c>
      <c r="AF11271" t="str">
        <f t="shared" si="1746"/>
        <v/>
      </c>
      <c r="AG11271" t="str">
        <f t="shared" si="1742"/>
        <v/>
      </c>
      <c r="AH11271" t="str">
        <f t="shared" si="1743"/>
        <v/>
      </c>
      <c r="AI11271">
        <v>0.14499999999999999</v>
      </c>
      <c r="AJ11271" t="str">
        <f t="shared" si="1739"/>
        <v/>
      </c>
      <c r="AK11271">
        <f t="shared" si="1744"/>
        <v>2.8</v>
      </c>
      <c r="AL11271">
        <f t="shared" si="1740"/>
        <v>0.40599999999999997</v>
      </c>
    </row>
    <row r="11272" spans="1:39" x14ac:dyDescent="0.2">
      <c r="A11272" t="s">
        <v>24005</v>
      </c>
      <c r="B11272" t="s">
        <v>62</v>
      </c>
      <c r="C11272" t="s">
        <v>24006</v>
      </c>
      <c r="D11272" s="1">
        <v>39309</v>
      </c>
      <c r="E11272" s="1">
        <v>44275</v>
      </c>
      <c r="F11272" t="s">
        <v>19</v>
      </c>
      <c r="I11272">
        <v>100</v>
      </c>
      <c r="J11272">
        <v>0</v>
      </c>
      <c r="K11272">
        <v>0</v>
      </c>
      <c r="L11272">
        <v>864</v>
      </c>
      <c r="M11272">
        <v>864</v>
      </c>
      <c r="N11272" t="s">
        <v>20</v>
      </c>
      <c r="O11272" t="s">
        <v>24007</v>
      </c>
      <c r="P11272" t="s">
        <v>28</v>
      </c>
      <c r="Q11272" t="s">
        <v>34233</v>
      </c>
      <c r="R11272" t="s">
        <v>34233</v>
      </c>
      <c r="S11272" t="s">
        <v>33942</v>
      </c>
      <c r="T11272" t="s">
        <v>34233</v>
      </c>
      <c r="U11272" t="s">
        <v>32634</v>
      </c>
      <c r="V11272" t="s">
        <v>33715</v>
      </c>
      <c r="X11272">
        <v>2</v>
      </c>
      <c r="Y11272" t="s">
        <v>32654</v>
      </c>
      <c r="AB11272">
        <v>25</v>
      </c>
      <c r="AC11272">
        <v>1</v>
      </c>
      <c r="AD11272" t="str">
        <f t="shared" si="1745"/>
        <v/>
      </c>
      <c r="AE11272">
        <f t="shared" si="1741"/>
        <v>1</v>
      </c>
      <c r="AF11272" t="str">
        <f t="shared" si="1746"/>
        <v/>
      </c>
      <c r="AG11272" t="str">
        <f t="shared" si="1742"/>
        <v/>
      </c>
      <c r="AH11272" t="str">
        <f t="shared" si="1743"/>
        <v/>
      </c>
      <c r="AI11272">
        <v>0.14499999999999999</v>
      </c>
      <c r="AJ11272" t="str">
        <f t="shared" si="1739"/>
        <v/>
      </c>
      <c r="AK11272">
        <f t="shared" si="1744"/>
        <v>2.8</v>
      </c>
      <c r="AL11272">
        <f t="shared" si="1740"/>
        <v>0.40599999999999997</v>
      </c>
    </row>
    <row r="11273" spans="1:39" x14ac:dyDescent="0.2">
      <c r="A11273" t="s">
        <v>24017</v>
      </c>
      <c r="B11273" t="s">
        <v>62</v>
      </c>
      <c r="C11273" t="s">
        <v>24018</v>
      </c>
      <c r="D11273" s="1">
        <v>39309</v>
      </c>
      <c r="E11273" s="1">
        <v>44275</v>
      </c>
      <c r="F11273" t="s">
        <v>19</v>
      </c>
      <c r="I11273">
        <v>100</v>
      </c>
      <c r="J11273">
        <v>0</v>
      </c>
      <c r="K11273">
        <v>0</v>
      </c>
      <c r="L11273">
        <v>947</v>
      </c>
      <c r="M11273">
        <v>947</v>
      </c>
      <c r="N11273" t="s">
        <v>20</v>
      </c>
      <c r="O11273" t="s">
        <v>24019</v>
      </c>
      <c r="P11273" t="s">
        <v>28</v>
      </c>
      <c r="Q11273" t="s">
        <v>34233</v>
      </c>
      <c r="R11273" t="s">
        <v>34233</v>
      </c>
      <c r="S11273" t="s">
        <v>33942</v>
      </c>
      <c r="T11273" t="s">
        <v>34233</v>
      </c>
      <c r="U11273" t="s">
        <v>32634</v>
      </c>
      <c r="V11273" t="s">
        <v>33715</v>
      </c>
      <c r="X11273">
        <v>2</v>
      </c>
      <c r="Y11273" t="s">
        <v>32654</v>
      </c>
      <c r="AB11273">
        <v>25</v>
      </c>
      <c r="AC11273">
        <v>1</v>
      </c>
      <c r="AD11273" t="str">
        <f t="shared" si="1745"/>
        <v/>
      </c>
      <c r="AE11273">
        <f t="shared" si="1741"/>
        <v>1</v>
      </c>
      <c r="AF11273" t="str">
        <f t="shared" si="1746"/>
        <v/>
      </c>
      <c r="AG11273" t="str">
        <f t="shared" si="1742"/>
        <v/>
      </c>
      <c r="AH11273" t="str">
        <f t="shared" si="1743"/>
        <v/>
      </c>
      <c r="AI11273">
        <v>0.14499999999999999</v>
      </c>
      <c r="AJ11273" t="str">
        <f t="shared" si="1739"/>
        <v/>
      </c>
      <c r="AK11273">
        <f t="shared" si="1744"/>
        <v>2.8</v>
      </c>
      <c r="AL11273">
        <f t="shared" si="1740"/>
        <v>0.40599999999999997</v>
      </c>
    </row>
    <row r="11274" spans="1:39" x14ac:dyDescent="0.2">
      <c r="A11274" t="s">
        <v>23877</v>
      </c>
      <c r="B11274" t="s">
        <v>62</v>
      </c>
      <c r="C11274" t="s">
        <v>23878</v>
      </c>
      <c r="D11274" s="1">
        <v>39309</v>
      </c>
      <c r="E11274" s="1">
        <v>44275</v>
      </c>
      <c r="F11274" t="s">
        <v>19</v>
      </c>
      <c r="I11274">
        <v>100</v>
      </c>
      <c r="J11274">
        <v>0</v>
      </c>
      <c r="K11274">
        <v>0</v>
      </c>
      <c r="L11274">
        <v>925</v>
      </c>
      <c r="M11274">
        <v>925</v>
      </c>
      <c r="N11274" t="s">
        <v>20</v>
      </c>
      <c r="O11274" t="s">
        <v>23879</v>
      </c>
      <c r="P11274" t="s">
        <v>28</v>
      </c>
      <c r="Q11274" t="s">
        <v>34233</v>
      </c>
      <c r="R11274" t="s">
        <v>34233</v>
      </c>
      <c r="S11274" t="s">
        <v>33942</v>
      </c>
      <c r="T11274" t="s">
        <v>34233</v>
      </c>
      <c r="U11274" t="s">
        <v>32634</v>
      </c>
      <c r="V11274" t="s">
        <v>33715</v>
      </c>
      <c r="X11274">
        <v>2</v>
      </c>
      <c r="Y11274" t="s">
        <v>32654</v>
      </c>
      <c r="AB11274">
        <v>20</v>
      </c>
      <c r="AC11274">
        <v>1</v>
      </c>
      <c r="AD11274" t="str">
        <f t="shared" si="1745"/>
        <v/>
      </c>
      <c r="AE11274">
        <f t="shared" si="1741"/>
        <v>1</v>
      </c>
      <c r="AF11274" t="str">
        <f t="shared" si="1746"/>
        <v/>
      </c>
      <c r="AG11274" t="str">
        <f t="shared" si="1742"/>
        <v/>
      </c>
      <c r="AH11274" t="str">
        <f t="shared" si="1743"/>
        <v/>
      </c>
      <c r="AI11274">
        <v>0.14499999999999999</v>
      </c>
      <c r="AJ11274" t="str">
        <f t="shared" si="1739"/>
        <v/>
      </c>
      <c r="AK11274">
        <f t="shared" si="1744"/>
        <v>2.8</v>
      </c>
      <c r="AL11274">
        <f t="shared" si="1740"/>
        <v>0.40599999999999997</v>
      </c>
    </row>
    <row r="11275" spans="1:39" x14ac:dyDescent="0.2">
      <c r="A11275" t="s">
        <v>23814</v>
      </c>
      <c r="B11275" t="s">
        <v>62</v>
      </c>
      <c r="C11275" t="s">
        <v>23815</v>
      </c>
      <c r="D11275" s="1">
        <v>39309</v>
      </c>
      <c r="E11275" s="1">
        <v>44275</v>
      </c>
      <c r="F11275" t="s">
        <v>19</v>
      </c>
      <c r="I11275">
        <v>100</v>
      </c>
      <c r="J11275">
        <v>0</v>
      </c>
      <c r="K11275">
        <v>0</v>
      </c>
      <c r="L11275">
        <v>947</v>
      </c>
      <c r="M11275">
        <v>947</v>
      </c>
      <c r="N11275" t="s">
        <v>20</v>
      </c>
      <c r="O11275" t="s">
        <v>23816</v>
      </c>
      <c r="P11275" t="s">
        <v>28</v>
      </c>
      <c r="Q11275" t="s">
        <v>34233</v>
      </c>
      <c r="R11275" t="s">
        <v>34233</v>
      </c>
      <c r="S11275" t="s">
        <v>33942</v>
      </c>
      <c r="T11275" t="s">
        <v>34233</v>
      </c>
      <c r="U11275" t="s">
        <v>32634</v>
      </c>
      <c r="V11275" t="s">
        <v>33715</v>
      </c>
      <c r="X11275">
        <v>2</v>
      </c>
      <c r="Y11275" t="s">
        <v>32654</v>
      </c>
      <c r="AB11275">
        <v>25</v>
      </c>
      <c r="AC11275">
        <v>1</v>
      </c>
      <c r="AD11275" t="str">
        <f t="shared" si="1745"/>
        <v/>
      </c>
      <c r="AE11275">
        <f t="shared" si="1741"/>
        <v>1</v>
      </c>
      <c r="AF11275" t="str">
        <f t="shared" si="1746"/>
        <v/>
      </c>
      <c r="AG11275" t="str">
        <f t="shared" si="1742"/>
        <v/>
      </c>
      <c r="AH11275" t="str">
        <f t="shared" si="1743"/>
        <v/>
      </c>
      <c r="AI11275">
        <v>0.14499999999999999</v>
      </c>
      <c r="AJ11275" t="str">
        <f t="shared" si="1739"/>
        <v/>
      </c>
      <c r="AK11275">
        <f t="shared" si="1744"/>
        <v>2.8</v>
      </c>
      <c r="AL11275">
        <f t="shared" si="1740"/>
        <v>0.40599999999999997</v>
      </c>
    </row>
    <row r="11276" spans="1:39" x14ac:dyDescent="0.2">
      <c r="A11276" t="s">
        <v>31854</v>
      </c>
      <c r="B11276" t="s">
        <v>62</v>
      </c>
      <c r="C11276" t="s">
        <v>31855</v>
      </c>
      <c r="D11276" s="1">
        <v>44181</v>
      </c>
      <c r="E11276" s="1">
        <v>44181</v>
      </c>
      <c r="F11276" t="s">
        <v>39</v>
      </c>
      <c r="I11276">
        <v>100</v>
      </c>
      <c r="J11276">
        <v>0</v>
      </c>
      <c r="K11276">
        <v>0</v>
      </c>
      <c r="L11276">
        <v>63769</v>
      </c>
      <c r="M11276">
        <v>63769</v>
      </c>
      <c r="N11276" t="s">
        <v>20</v>
      </c>
      <c r="O11276" t="s">
        <v>31856</v>
      </c>
      <c r="P11276" t="s">
        <v>2356</v>
      </c>
      <c r="Q11276" t="s">
        <v>34233</v>
      </c>
      <c r="R11276" t="s">
        <v>34233</v>
      </c>
      <c r="S11276" t="s">
        <v>33942</v>
      </c>
      <c r="T11276" t="s">
        <v>34233</v>
      </c>
      <c r="AD11276" t="str">
        <f t="shared" si="1745"/>
        <v/>
      </c>
      <c r="AE11276" t="str">
        <f t="shared" si="1741"/>
        <v/>
      </c>
      <c r="AF11276" t="str">
        <f t="shared" si="1746"/>
        <v/>
      </c>
      <c r="AG11276" t="str">
        <f t="shared" si="1742"/>
        <v/>
      </c>
      <c r="AH11276" t="str">
        <f t="shared" si="1743"/>
        <v/>
      </c>
      <c r="AI11276">
        <v>0.14499999999999999</v>
      </c>
      <c r="AJ11276" t="str">
        <f t="shared" si="1739"/>
        <v/>
      </c>
      <c r="AK11276" t="str">
        <f t="shared" si="1744"/>
        <v/>
      </c>
      <c r="AL11276" t="str">
        <f t="shared" si="1740"/>
        <v/>
      </c>
    </row>
    <row r="11277" spans="1:39" x14ac:dyDescent="0.2">
      <c r="A11277" t="s">
        <v>29258</v>
      </c>
      <c r="B11277" t="s">
        <v>62</v>
      </c>
      <c r="C11277" t="s">
        <v>29259</v>
      </c>
      <c r="D11277" s="1">
        <v>43089</v>
      </c>
      <c r="E11277" s="1">
        <v>43456</v>
      </c>
      <c r="F11277" t="s">
        <v>474</v>
      </c>
      <c r="I11277">
        <v>100</v>
      </c>
      <c r="J11277">
        <v>0</v>
      </c>
      <c r="K11277">
        <v>0</v>
      </c>
      <c r="L11277">
        <v>316</v>
      </c>
      <c r="M11277">
        <v>316</v>
      </c>
      <c r="N11277" t="s">
        <v>20</v>
      </c>
      <c r="O11277" t="s">
        <v>29260</v>
      </c>
      <c r="P11277" t="s">
        <v>28</v>
      </c>
      <c r="Q11277" t="s">
        <v>34233</v>
      </c>
      <c r="R11277" t="s">
        <v>34233</v>
      </c>
      <c r="S11277" t="s">
        <v>32627</v>
      </c>
      <c r="T11277" t="s">
        <v>34233</v>
      </c>
      <c r="AD11277" t="str">
        <f t="shared" si="1745"/>
        <v/>
      </c>
      <c r="AE11277" t="str">
        <f t="shared" si="1741"/>
        <v/>
      </c>
      <c r="AF11277" t="str">
        <f t="shared" si="1746"/>
        <v/>
      </c>
      <c r="AG11277" t="str">
        <f t="shared" si="1742"/>
        <v/>
      </c>
      <c r="AH11277" t="str">
        <f t="shared" si="1743"/>
        <v/>
      </c>
      <c r="AI11277">
        <v>0.14499999999999999</v>
      </c>
      <c r="AJ11277" t="str">
        <f t="shared" si="1739"/>
        <v/>
      </c>
      <c r="AK11277" t="str">
        <f t="shared" si="1744"/>
        <v/>
      </c>
      <c r="AL11277" t="str">
        <f t="shared" si="1740"/>
        <v/>
      </c>
    </row>
    <row r="11278" spans="1:39" x14ac:dyDescent="0.2">
      <c r="A11278" t="s">
        <v>23999</v>
      </c>
      <c r="B11278" t="s">
        <v>62</v>
      </c>
      <c r="C11278" t="s">
        <v>24000</v>
      </c>
      <c r="D11278" s="1">
        <v>39309</v>
      </c>
      <c r="E11278" s="1">
        <v>44181</v>
      </c>
      <c r="F11278" t="s">
        <v>26</v>
      </c>
      <c r="I11278">
        <v>100</v>
      </c>
      <c r="J11278">
        <v>0</v>
      </c>
      <c r="K11278">
        <v>0</v>
      </c>
      <c r="L11278">
        <v>21400</v>
      </c>
      <c r="M11278">
        <v>21417</v>
      </c>
      <c r="N11278" t="s">
        <v>401</v>
      </c>
      <c r="O11278" t="s">
        <v>24001</v>
      </c>
      <c r="P11278" t="s">
        <v>28</v>
      </c>
      <c r="Q11278" t="s">
        <v>34233</v>
      </c>
      <c r="R11278" t="s">
        <v>34233</v>
      </c>
      <c r="S11278" t="s">
        <v>34233</v>
      </c>
      <c r="T11278" t="s">
        <v>34233</v>
      </c>
      <c r="V11278" t="s">
        <v>33715</v>
      </c>
      <c r="AD11278" t="str">
        <f t="shared" si="1745"/>
        <v/>
      </c>
      <c r="AE11278" t="str">
        <f t="shared" si="1741"/>
        <v/>
      </c>
      <c r="AF11278" t="str">
        <f t="shared" si="1746"/>
        <v/>
      </c>
      <c r="AG11278" t="str">
        <f t="shared" si="1742"/>
        <v/>
      </c>
      <c r="AH11278" t="str">
        <f t="shared" si="1743"/>
        <v/>
      </c>
      <c r="AI11278">
        <v>0.14499999999999999</v>
      </c>
      <c r="AJ11278" t="str">
        <f t="shared" si="1739"/>
        <v/>
      </c>
      <c r="AK11278" t="str">
        <f t="shared" si="1744"/>
        <v/>
      </c>
      <c r="AL11278" t="str">
        <f t="shared" si="1740"/>
        <v/>
      </c>
    </row>
    <row r="11279" spans="1:39" x14ac:dyDescent="0.2">
      <c r="A11279" t="s">
        <v>24071</v>
      </c>
      <c r="B11279" t="s">
        <v>62</v>
      </c>
      <c r="C11279" t="s">
        <v>24072</v>
      </c>
      <c r="D11279" s="1">
        <v>39309</v>
      </c>
      <c r="E11279" s="1">
        <v>43456</v>
      </c>
      <c r="F11279" t="s">
        <v>2354</v>
      </c>
      <c r="I11279">
        <v>100</v>
      </c>
      <c r="J11279">
        <v>0</v>
      </c>
      <c r="K11279">
        <v>0</v>
      </c>
      <c r="L11279">
        <v>3967</v>
      </c>
      <c r="M11279">
        <v>3967</v>
      </c>
      <c r="N11279" t="s">
        <v>20</v>
      </c>
      <c r="O11279" t="s">
        <v>24073</v>
      </c>
      <c r="P11279" t="s">
        <v>28</v>
      </c>
      <c r="Q11279" t="s">
        <v>33789</v>
      </c>
      <c r="R11279">
        <v>20</v>
      </c>
      <c r="S11279" t="s">
        <v>33942</v>
      </c>
      <c r="T11279" t="s">
        <v>34233</v>
      </c>
      <c r="U11279" t="s">
        <v>33014</v>
      </c>
      <c r="V11279" t="s">
        <v>33715</v>
      </c>
      <c r="AD11279" t="str">
        <f t="shared" si="1745"/>
        <v/>
      </c>
      <c r="AE11279" t="str">
        <f t="shared" si="1741"/>
        <v/>
      </c>
      <c r="AF11279" t="str">
        <f t="shared" si="1746"/>
        <v/>
      </c>
      <c r="AG11279" t="str">
        <f t="shared" si="1742"/>
        <v/>
      </c>
      <c r="AH11279" t="str">
        <f t="shared" si="1743"/>
        <v/>
      </c>
      <c r="AI11279">
        <v>0.14499999999999999</v>
      </c>
      <c r="AJ11279" t="str">
        <f t="shared" si="1739"/>
        <v/>
      </c>
      <c r="AK11279" t="str">
        <f t="shared" si="1744"/>
        <v/>
      </c>
      <c r="AL11279">
        <v>20</v>
      </c>
      <c r="AM11279" t="s">
        <v>34151</v>
      </c>
    </row>
    <row r="11280" spans="1:39" x14ac:dyDescent="0.2">
      <c r="A11280" t="s">
        <v>16291</v>
      </c>
      <c r="B11280" t="s">
        <v>62</v>
      </c>
      <c r="C11280" t="s">
        <v>16292</v>
      </c>
      <c r="D11280" s="1">
        <v>37519</v>
      </c>
      <c r="E11280" s="1">
        <v>43456</v>
      </c>
      <c r="F11280" t="s">
        <v>474</v>
      </c>
      <c r="I11280">
        <v>100</v>
      </c>
      <c r="J11280">
        <v>0</v>
      </c>
      <c r="K11280">
        <v>0</v>
      </c>
      <c r="L11280">
        <v>81</v>
      </c>
      <c r="M11280">
        <v>81</v>
      </c>
      <c r="N11280" t="s">
        <v>20</v>
      </c>
      <c r="O11280" t="s">
        <v>16293</v>
      </c>
      <c r="P11280" t="s">
        <v>28</v>
      </c>
      <c r="Q11280" t="s">
        <v>34233</v>
      </c>
      <c r="R11280" t="s">
        <v>34233</v>
      </c>
      <c r="S11280" t="s">
        <v>33942</v>
      </c>
      <c r="T11280" t="s">
        <v>34233</v>
      </c>
      <c r="U11280" t="s">
        <v>33728</v>
      </c>
      <c r="V11280" t="s">
        <v>33715</v>
      </c>
      <c r="AD11280" t="str">
        <f t="shared" si="1745"/>
        <v/>
      </c>
      <c r="AE11280" t="str">
        <f t="shared" si="1741"/>
        <v/>
      </c>
      <c r="AF11280" t="str">
        <f t="shared" si="1746"/>
        <v/>
      </c>
      <c r="AG11280" t="str">
        <f t="shared" si="1742"/>
        <v/>
      </c>
      <c r="AH11280" t="str">
        <f t="shared" si="1743"/>
        <v/>
      </c>
      <c r="AI11280">
        <v>0.14499999999999999</v>
      </c>
      <c r="AJ11280" t="str">
        <f t="shared" si="1739"/>
        <v/>
      </c>
      <c r="AK11280" t="str">
        <f t="shared" si="1744"/>
        <v/>
      </c>
      <c r="AL11280" t="str">
        <f t="shared" si="1740"/>
        <v/>
      </c>
    </row>
    <row r="11281" spans="1:39" x14ac:dyDescent="0.2">
      <c r="A11281" t="s">
        <v>16330</v>
      </c>
      <c r="B11281" t="s">
        <v>62</v>
      </c>
      <c r="C11281" t="s">
        <v>16331</v>
      </c>
      <c r="D11281" s="1">
        <v>37519</v>
      </c>
      <c r="E11281" s="1">
        <v>44275</v>
      </c>
      <c r="F11281" t="s">
        <v>19</v>
      </c>
      <c r="I11281">
        <v>100</v>
      </c>
      <c r="J11281">
        <v>0</v>
      </c>
      <c r="K11281">
        <v>0</v>
      </c>
      <c r="L11281">
        <v>913</v>
      </c>
      <c r="M11281">
        <v>913</v>
      </c>
      <c r="N11281" t="s">
        <v>20</v>
      </c>
      <c r="O11281" t="s">
        <v>16332</v>
      </c>
      <c r="P11281" t="s">
        <v>28</v>
      </c>
      <c r="Q11281" t="s">
        <v>34233</v>
      </c>
      <c r="R11281" t="s">
        <v>34233</v>
      </c>
      <c r="S11281" t="s">
        <v>33942</v>
      </c>
      <c r="T11281" t="s">
        <v>34233</v>
      </c>
      <c r="U11281" t="s">
        <v>32634</v>
      </c>
      <c r="V11281" t="s">
        <v>33715</v>
      </c>
      <c r="X11281">
        <v>2</v>
      </c>
      <c r="Y11281" t="s">
        <v>32654</v>
      </c>
      <c r="AB11281">
        <v>25</v>
      </c>
      <c r="AC11281">
        <v>1</v>
      </c>
      <c r="AD11281" t="str">
        <f t="shared" si="1745"/>
        <v/>
      </c>
      <c r="AE11281">
        <f t="shared" si="1741"/>
        <v>1</v>
      </c>
      <c r="AF11281" t="str">
        <f t="shared" si="1746"/>
        <v/>
      </c>
      <c r="AG11281" t="str">
        <f t="shared" si="1742"/>
        <v/>
      </c>
      <c r="AH11281" t="str">
        <f t="shared" si="1743"/>
        <v/>
      </c>
      <c r="AI11281">
        <v>0.14499999999999999</v>
      </c>
      <c r="AJ11281" t="str">
        <f t="shared" si="1739"/>
        <v/>
      </c>
      <c r="AK11281">
        <f t="shared" si="1744"/>
        <v>2.8</v>
      </c>
      <c r="AL11281">
        <f t="shared" si="1740"/>
        <v>0.40599999999999997</v>
      </c>
    </row>
    <row r="11282" spans="1:39" x14ac:dyDescent="0.2">
      <c r="A11282" t="s">
        <v>16333</v>
      </c>
      <c r="B11282" t="s">
        <v>62</v>
      </c>
      <c r="C11282" t="s">
        <v>16334</v>
      </c>
      <c r="D11282" s="1">
        <v>37519</v>
      </c>
      <c r="E11282" s="1">
        <v>44275</v>
      </c>
      <c r="F11282" t="s">
        <v>19</v>
      </c>
      <c r="I11282">
        <v>100</v>
      </c>
      <c r="J11282">
        <v>0</v>
      </c>
      <c r="K11282">
        <v>0</v>
      </c>
      <c r="L11282">
        <v>1051</v>
      </c>
      <c r="M11282">
        <v>1051</v>
      </c>
      <c r="N11282" t="s">
        <v>20</v>
      </c>
      <c r="O11282" t="s">
        <v>16335</v>
      </c>
      <c r="P11282" t="s">
        <v>28</v>
      </c>
      <c r="Q11282" t="s">
        <v>34233</v>
      </c>
      <c r="R11282" t="s">
        <v>34233</v>
      </c>
      <c r="S11282" t="s">
        <v>33942</v>
      </c>
      <c r="T11282" t="s">
        <v>34233</v>
      </c>
      <c r="U11282" t="s">
        <v>32634</v>
      </c>
      <c r="V11282" t="s">
        <v>33715</v>
      </c>
      <c r="X11282">
        <v>2</v>
      </c>
      <c r="Y11282" t="s">
        <v>32654</v>
      </c>
      <c r="AB11282">
        <v>20</v>
      </c>
      <c r="AC11282">
        <v>1</v>
      </c>
      <c r="AD11282" t="str">
        <f t="shared" si="1745"/>
        <v/>
      </c>
      <c r="AE11282">
        <f t="shared" si="1741"/>
        <v>1</v>
      </c>
      <c r="AF11282" t="str">
        <f t="shared" si="1746"/>
        <v/>
      </c>
      <c r="AG11282" t="str">
        <f t="shared" si="1742"/>
        <v/>
      </c>
      <c r="AH11282" t="str">
        <f t="shared" si="1743"/>
        <v/>
      </c>
      <c r="AI11282">
        <v>0.14499999999999999</v>
      </c>
      <c r="AJ11282" t="str">
        <f t="shared" si="1739"/>
        <v/>
      </c>
      <c r="AK11282">
        <f t="shared" si="1744"/>
        <v>2.8</v>
      </c>
      <c r="AL11282">
        <f t="shared" si="1740"/>
        <v>0.40599999999999997</v>
      </c>
    </row>
    <row r="11283" spans="1:39" x14ac:dyDescent="0.2">
      <c r="A11283" t="s">
        <v>23895</v>
      </c>
      <c r="B11283" t="s">
        <v>62</v>
      </c>
      <c r="C11283" t="s">
        <v>23896</v>
      </c>
      <c r="D11283" s="1">
        <v>39309</v>
      </c>
      <c r="E11283" s="1">
        <v>44275</v>
      </c>
      <c r="F11283" t="s">
        <v>19</v>
      </c>
      <c r="I11283">
        <v>100</v>
      </c>
      <c r="J11283">
        <v>0</v>
      </c>
      <c r="K11283">
        <v>0</v>
      </c>
      <c r="L11283">
        <v>1067</v>
      </c>
      <c r="M11283">
        <v>1067</v>
      </c>
      <c r="N11283" t="s">
        <v>20</v>
      </c>
      <c r="O11283" t="s">
        <v>23897</v>
      </c>
      <c r="P11283" t="s">
        <v>28</v>
      </c>
      <c r="Q11283" t="s">
        <v>34233</v>
      </c>
      <c r="R11283" t="s">
        <v>34233</v>
      </c>
      <c r="S11283" t="s">
        <v>33942</v>
      </c>
      <c r="T11283" t="s">
        <v>34233</v>
      </c>
      <c r="U11283" t="s">
        <v>32636</v>
      </c>
      <c r="V11283" t="s">
        <v>33715</v>
      </c>
      <c r="X11283">
        <v>2</v>
      </c>
      <c r="Y11283">
        <v>1</v>
      </c>
      <c r="AB11283">
        <v>30</v>
      </c>
      <c r="AC11283">
        <v>4</v>
      </c>
      <c r="AD11283" t="str">
        <f t="shared" si="1745"/>
        <v/>
      </c>
      <c r="AE11283">
        <f t="shared" si="1741"/>
        <v>4</v>
      </c>
      <c r="AF11283" t="str">
        <f t="shared" si="1746"/>
        <v/>
      </c>
      <c r="AG11283" t="str">
        <f t="shared" si="1742"/>
        <v/>
      </c>
      <c r="AH11283" t="str">
        <f t="shared" si="1743"/>
        <v/>
      </c>
      <c r="AI11283">
        <v>0.14499999999999999</v>
      </c>
      <c r="AJ11283" t="str">
        <f t="shared" si="1739"/>
        <v/>
      </c>
      <c r="AK11283">
        <f t="shared" si="1744"/>
        <v>11.2</v>
      </c>
      <c r="AL11283">
        <f t="shared" si="1740"/>
        <v>1.6239999999999999</v>
      </c>
      <c r="AM11283" t="s">
        <v>34152</v>
      </c>
    </row>
    <row r="11284" spans="1:39" x14ac:dyDescent="0.2">
      <c r="A11284" t="s">
        <v>8038</v>
      </c>
      <c r="B11284" t="s">
        <v>62</v>
      </c>
      <c r="C11284" t="s">
        <v>8039</v>
      </c>
      <c r="D11284" s="1">
        <v>36216</v>
      </c>
      <c r="E11284" s="1">
        <v>44275</v>
      </c>
      <c r="F11284" t="s">
        <v>470</v>
      </c>
      <c r="G11284" t="s">
        <v>5513</v>
      </c>
      <c r="I11284">
        <v>60</v>
      </c>
      <c r="J11284">
        <v>40</v>
      </c>
      <c r="K11284">
        <v>0</v>
      </c>
      <c r="L11284">
        <v>5933</v>
      </c>
      <c r="M11284">
        <v>5933</v>
      </c>
      <c r="N11284" t="s">
        <v>20</v>
      </c>
      <c r="O11284" t="s">
        <v>8040</v>
      </c>
      <c r="P11284" t="s">
        <v>28</v>
      </c>
      <c r="Q11284" t="s">
        <v>32668</v>
      </c>
      <c r="R11284">
        <v>10</v>
      </c>
      <c r="S11284" t="s">
        <v>33942</v>
      </c>
      <c r="T11284" t="s">
        <v>34233</v>
      </c>
      <c r="U11284" t="s">
        <v>33729</v>
      </c>
      <c r="V11284" t="s">
        <v>33715</v>
      </c>
      <c r="W11284">
        <f>950*0.6</f>
        <v>570</v>
      </c>
      <c r="X11284">
        <v>2</v>
      </c>
      <c r="Y11284">
        <v>1</v>
      </c>
      <c r="Z11284">
        <f>W11284*X11284</f>
        <v>1140</v>
      </c>
      <c r="AB11284">
        <v>60</v>
      </c>
      <c r="AD11284">
        <f t="shared" si="1745"/>
        <v>1140</v>
      </c>
      <c r="AE11284" t="str">
        <f t="shared" si="1741"/>
        <v/>
      </c>
      <c r="AF11284" t="str">
        <f t="shared" si="1746"/>
        <v/>
      </c>
      <c r="AG11284" t="str">
        <f t="shared" si="1742"/>
        <v/>
      </c>
      <c r="AH11284" t="str">
        <f t="shared" si="1743"/>
        <v/>
      </c>
      <c r="AI11284">
        <v>0.14499999999999999</v>
      </c>
      <c r="AJ11284" t="str">
        <f t="shared" si="1739"/>
        <v/>
      </c>
      <c r="AK11284" t="str">
        <f t="shared" si="1744"/>
        <v/>
      </c>
      <c r="AL11284">
        <v>10</v>
      </c>
      <c r="AM11284" t="s">
        <v>34131</v>
      </c>
    </row>
    <row r="11285" spans="1:39" x14ac:dyDescent="0.2">
      <c r="A11285" t="s">
        <v>23823</v>
      </c>
      <c r="B11285" t="s">
        <v>62</v>
      </c>
      <c r="C11285" t="s">
        <v>23824</v>
      </c>
      <c r="D11285" s="1">
        <v>39309</v>
      </c>
      <c r="E11285" s="1">
        <v>44275</v>
      </c>
      <c r="F11285" t="s">
        <v>474</v>
      </c>
      <c r="I11285">
        <v>100</v>
      </c>
      <c r="J11285">
        <v>0</v>
      </c>
      <c r="K11285">
        <v>0</v>
      </c>
      <c r="L11285">
        <v>60</v>
      </c>
      <c r="M11285">
        <v>60</v>
      </c>
      <c r="N11285" t="s">
        <v>20</v>
      </c>
      <c r="O11285" t="s">
        <v>23825</v>
      </c>
      <c r="P11285" t="s">
        <v>28</v>
      </c>
      <c r="Q11285" t="s">
        <v>34233</v>
      </c>
      <c r="R11285" t="s">
        <v>34233</v>
      </c>
      <c r="S11285" t="s">
        <v>33942</v>
      </c>
      <c r="T11285" t="s">
        <v>34233</v>
      </c>
      <c r="U11285" t="s">
        <v>33728</v>
      </c>
      <c r="V11285" t="s">
        <v>33715</v>
      </c>
      <c r="AD11285" t="str">
        <f t="shared" si="1745"/>
        <v/>
      </c>
      <c r="AE11285" t="str">
        <f t="shared" ref="AE11285:AE11308" si="1747">IF((S11285="tühi")*(AC11285&lt;&gt;""),AC11285,"")</f>
        <v/>
      </c>
      <c r="AF11285" t="str">
        <f t="shared" si="1746"/>
        <v/>
      </c>
      <c r="AG11285" t="str">
        <f t="shared" si="1742"/>
        <v/>
      </c>
      <c r="AH11285" t="str">
        <f t="shared" si="1743"/>
        <v/>
      </c>
      <c r="AI11285">
        <v>0.14499999999999999</v>
      </c>
      <c r="AJ11285" t="str">
        <f t="shared" si="1739"/>
        <v/>
      </c>
      <c r="AK11285" t="str">
        <f t="shared" si="1744"/>
        <v/>
      </c>
      <c r="AL11285" t="str">
        <f t="shared" si="1740"/>
        <v/>
      </c>
    </row>
    <row r="11286" spans="1:39" x14ac:dyDescent="0.2">
      <c r="A11286" t="s">
        <v>27983</v>
      </c>
      <c r="B11286" t="s">
        <v>62</v>
      </c>
      <c r="C11286" t="s">
        <v>27984</v>
      </c>
      <c r="D11286" s="1">
        <v>42242</v>
      </c>
      <c r="E11286" s="1">
        <v>44546</v>
      </c>
      <c r="F11286" t="s">
        <v>26</v>
      </c>
      <c r="I11286">
        <v>100</v>
      </c>
      <c r="J11286">
        <v>0</v>
      </c>
      <c r="K11286">
        <v>0</v>
      </c>
      <c r="L11286">
        <v>7601</v>
      </c>
      <c r="M11286">
        <v>7601</v>
      </c>
      <c r="N11286" t="s">
        <v>20</v>
      </c>
      <c r="O11286" t="s">
        <v>27985</v>
      </c>
      <c r="P11286" t="s">
        <v>44</v>
      </c>
      <c r="Q11286" t="s">
        <v>34233</v>
      </c>
      <c r="R11286" t="s">
        <v>34233</v>
      </c>
      <c r="S11286" t="s">
        <v>34233</v>
      </c>
      <c r="T11286" t="s">
        <v>34233</v>
      </c>
      <c r="AD11286" t="str">
        <f t="shared" si="1745"/>
        <v/>
      </c>
      <c r="AE11286" t="str">
        <f t="shared" si="1747"/>
        <v/>
      </c>
      <c r="AF11286" t="str">
        <f t="shared" si="1746"/>
        <v/>
      </c>
      <c r="AG11286" t="str">
        <f t="shared" si="1742"/>
        <v/>
      </c>
      <c r="AH11286" t="str">
        <f t="shared" si="1743"/>
        <v/>
      </c>
      <c r="AI11286">
        <v>0.14499999999999999</v>
      </c>
      <c r="AJ11286" t="str">
        <f t="shared" si="1739"/>
        <v/>
      </c>
      <c r="AK11286" t="str">
        <f t="shared" si="1744"/>
        <v/>
      </c>
      <c r="AL11286" t="str">
        <f t="shared" si="1740"/>
        <v/>
      </c>
    </row>
    <row r="11287" spans="1:39" x14ac:dyDescent="0.2">
      <c r="A11287" t="s">
        <v>3587</v>
      </c>
      <c r="B11287" t="s">
        <v>62</v>
      </c>
      <c r="C11287" t="s">
        <v>3588</v>
      </c>
      <c r="D11287" s="1">
        <v>35908</v>
      </c>
      <c r="E11287" s="1">
        <v>44546</v>
      </c>
      <c r="F11287" t="s">
        <v>19</v>
      </c>
      <c r="I11287">
        <v>100</v>
      </c>
      <c r="J11287">
        <v>0</v>
      </c>
      <c r="K11287">
        <v>0</v>
      </c>
      <c r="L11287">
        <v>2045</v>
      </c>
      <c r="M11287">
        <v>2045</v>
      </c>
      <c r="N11287" t="s">
        <v>20</v>
      </c>
      <c r="O11287" t="s">
        <v>3589</v>
      </c>
      <c r="P11287" t="s">
        <v>28</v>
      </c>
      <c r="Q11287" t="s">
        <v>34233</v>
      </c>
      <c r="R11287" t="s">
        <v>34233</v>
      </c>
      <c r="S11287" t="s">
        <v>33807</v>
      </c>
      <c r="T11287" t="s">
        <v>34357</v>
      </c>
      <c r="AD11287" t="str">
        <f t="shared" si="1745"/>
        <v/>
      </c>
      <c r="AE11287" t="str">
        <f t="shared" si="1747"/>
        <v/>
      </c>
      <c r="AF11287" t="str">
        <f t="shared" si="1746"/>
        <v/>
      </c>
      <c r="AG11287" s="17">
        <v>1</v>
      </c>
      <c r="AH11287">
        <f t="shared" si="1743"/>
        <v>2.8</v>
      </c>
      <c r="AI11287">
        <v>0.14499999999999999</v>
      </c>
      <c r="AJ11287">
        <f t="shared" si="1739"/>
        <v>0.40599999999999997</v>
      </c>
      <c r="AK11287" t="str">
        <f t="shared" si="1744"/>
        <v/>
      </c>
      <c r="AL11287" t="str">
        <f t="shared" si="1740"/>
        <v/>
      </c>
    </row>
    <row r="11288" spans="1:39" x14ac:dyDescent="0.2">
      <c r="A11288" t="s">
        <v>25758</v>
      </c>
      <c r="B11288" t="s">
        <v>62</v>
      </c>
      <c r="C11288" t="s">
        <v>25759</v>
      </c>
      <c r="D11288" s="1">
        <v>40374</v>
      </c>
      <c r="E11288" s="1">
        <v>44798</v>
      </c>
      <c r="F11288" t="s">
        <v>19</v>
      </c>
      <c r="I11288">
        <v>100</v>
      </c>
      <c r="J11288">
        <v>0</v>
      </c>
      <c r="K11288">
        <v>0</v>
      </c>
      <c r="L11288">
        <v>1898</v>
      </c>
      <c r="M11288">
        <v>1898</v>
      </c>
      <c r="N11288" t="s">
        <v>20</v>
      </c>
      <c r="O11288" t="s">
        <v>25760</v>
      </c>
      <c r="P11288" t="s">
        <v>28</v>
      </c>
      <c r="Q11288" t="s">
        <v>34233</v>
      </c>
      <c r="R11288" t="s">
        <v>34233</v>
      </c>
      <c r="S11288" t="s">
        <v>33807</v>
      </c>
      <c r="T11288" t="s">
        <v>34357</v>
      </c>
      <c r="AD11288" t="str">
        <f t="shared" si="1745"/>
        <v/>
      </c>
      <c r="AE11288" t="str">
        <f t="shared" si="1747"/>
        <v/>
      </c>
      <c r="AF11288" t="str">
        <f t="shared" si="1746"/>
        <v/>
      </c>
      <c r="AG11288" s="17">
        <v>1</v>
      </c>
      <c r="AH11288">
        <f t="shared" si="1743"/>
        <v>2.8</v>
      </c>
      <c r="AI11288">
        <v>0.14499999999999999</v>
      </c>
      <c r="AJ11288">
        <f t="shared" si="1739"/>
        <v>0.40599999999999997</v>
      </c>
      <c r="AK11288" t="str">
        <f t="shared" si="1744"/>
        <v/>
      </c>
      <c r="AL11288" t="str">
        <f t="shared" si="1740"/>
        <v/>
      </c>
    </row>
    <row r="11289" spans="1:39" x14ac:dyDescent="0.2">
      <c r="A11289" t="s">
        <v>24459</v>
      </c>
      <c r="B11289" t="s">
        <v>62</v>
      </c>
      <c r="C11289" t="s">
        <v>24460</v>
      </c>
      <c r="D11289" s="1">
        <v>39477</v>
      </c>
      <c r="E11289" s="1">
        <v>44798</v>
      </c>
      <c r="F11289" t="s">
        <v>19</v>
      </c>
      <c r="I11289">
        <v>100</v>
      </c>
      <c r="J11289">
        <v>0</v>
      </c>
      <c r="K11289">
        <v>0</v>
      </c>
      <c r="L11289">
        <v>1374</v>
      </c>
      <c r="M11289">
        <v>1374</v>
      </c>
      <c r="N11289" t="s">
        <v>20</v>
      </c>
      <c r="O11289" t="s">
        <v>24461</v>
      </c>
      <c r="P11289" t="s">
        <v>28</v>
      </c>
      <c r="Q11289" t="s">
        <v>34233</v>
      </c>
      <c r="R11289" t="s">
        <v>34233</v>
      </c>
      <c r="S11289" t="s">
        <v>33797</v>
      </c>
      <c r="T11289" t="s">
        <v>34349</v>
      </c>
      <c r="U11289" t="s">
        <v>32634</v>
      </c>
      <c r="V11289" t="s">
        <v>33730</v>
      </c>
      <c r="W11289">
        <v>280</v>
      </c>
      <c r="X11289">
        <v>2</v>
      </c>
      <c r="Y11289" t="s">
        <v>32661</v>
      </c>
      <c r="Z11289">
        <v>400</v>
      </c>
      <c r="AA11289">
        <v>8.5</v>
      </c>
      <c r="AB11289">
        <v>20</v>
      </c>
      <c r="AC11289">
        <v>1</v>
      </c>
      <c r="AD11289" t="str">
        <f t="shared" si="1745"/>
        <v/>
      </c>
      <c r="AE11289" t="str">
        <f t="shared" si="1747"/>
        <v/>
      </c>
      <c r="AF11289" t="str">
        <f t="shared" si="1746"/>
        <v/>
      </c>
      <c r="AG11289">
        <f>IF((S11289&lt;&gt;"tühi")*(AC11289&lt;&gt;""),AC11289,"")</f>
        <v>1</v>
      </c>
      <c r="AH11289">
        <f t="shared" si="1743"/>
        <v>2.8</v>
      </c>
      <c r="AI11289">
        <v>0.14499999999999999</v>
      </c>
      <c r="AJ11289">
        <f t="shared" si="1739"/>
        <v>0.40599999999999997</v>
      </c>
      <c r="AK11289" t="str">
        <f t="shared" si="1744"/>
        <v/>
      </c>
      <c r="AL11289" t="str">
        <f t="shared" si="1740"/>
        <v/>
      </c>
    </row>
    <row r="11290" spans="1:39" x14ac:dyDescent="0.2">
      <c r="A11290" t="s">
        <v>24462</v>
      </c>
      <c r="B11290" t="s">
        <v>62</v>
      </c>
      <c r="C11290" t="s">
        <v>24463</v>
      </c>
      <c r="D11290" s="1">
        <v>39477</v>
      </c>
      <c r="E11290" s="1">
        <v>44798</v>
      </c>
      <c r="F11290" t="s">
        <v>19</v>
      </c>
      <c r="I11290">
        <v>100</v>
      </c>
      <c r="J11290">
        <v>0</v>
      </c>
      <c r="K11290">
        <v>0</v>
      </c>
      <c r="L11290">
        <v>1562</v>
      </c>
      <c r="M11290">
        <v>1562</v>
      </c>
      <c r="N11290" t="s">
        <v>20</v>
      </c>
      <c r="O11290" t="s">
        <v>24464</v>
      </c>
      <c r="P11290" t="s">
        <v>28</v>
      </c>
      <c r="Q11290" t="s">
        <v>34233</v>
      </c>
      <c r="R11290" t="s">
        <v>34233</v>
      </c>
      <c r="S11290" t="s">
        <v>33797</v>
      </c>
      <c r="T11290" t="s">
        <v>34357</v>
      </c>
      <c r="U11290" t="s">
        <v>32634</v>
      </c>
      <c r="V11290" t="s">
        <v>33730</v>
      </c>
      <c r="W11290">
        <v>200</v>
      </c>
      <c r="X11290">
        <v>2</v>
      </c>
      <c r="Y11290" t="s">
        <v>32654</v>
      </c>
      <c r="Z11290">
        <v>400</v>
      </c>
      <c r="AA11290">
        <v>8.5</v>
      </c>
      <c r="AB11290">
        <v>20</v>
      </c>
      <c r="AC11290">
        <v>1</v>
      </c>
      <c r="AD11290" t="str">
        <f t="shared" si="1745"/>
        <v/>
      </c>
      <c r="AE11290" t="str">
        <f t="shared" si="1747"/>
        <v/>
      </c>
      <c r="AF11290" t="str">
        <f t="shared" si="1746"/>
        <v/>
      </c>
      <c r="AG11290">
        <f>IF((S11290&lt;&gt;"tühi")*(AC11290&lt;&gt;""),AC11290,"")</f>
        <v>1</v>
      </c>
      <c r="AH11290">
        <f t="shared" si="1743"/>
        <v>2.8</v>
      </c>
      <c r="AI11290">
        <v>0.14499999999999999</v>
      </c>
      <c r="AJ11290">
        <f t="shared" si="1739"/>
        <v>0.40599999999999997</v>
      </c>
      <c r="AK11290" t="str">
        <f t="shared" si="1744"/>
        <v/>
      </c>
      <c r="AL11290" t="str">
        <f t="shared" si="1740"/>
        <v/>
      </c>
    </row>
    <row r="11291" spans="1:39" x14ac:dyDescent="0.2">
      <c r="A11291" t="s">
        <v>9262</v>
      </c>
      <c r="B11291" t="s">
        <v>62</v>
      </c>
      <c r="C11291" t="s">
        <v>9263</v>
      </c>
      <c r="D11291" s="1">
        <v>36383</v>
      </c>
      <c r="E11291" s="1">
        <v>44546</v>
      </c>
      <c r="F11291" t="s">
        <v>39</v>
      </c>
      <c r="I11291">
        <v>100</v>
      </c>
      <c r="J11291">
        <v>0</v>
      </c>
      <c r="K11291">
        <v>0</v>
      </c>
      <c r="L11291">
        <v>17687</v>
      </c>
      <c r="M11291">
        <v>17687</v>
      </c>
      <c r="N11291" t="s">
        <v>20</v>
      </c>
      <c r="O11291" t="s">
        <v>9264</v>
      </c>
      <c r="P11291" t="s">
        <v>28</v>
      </c>
      <c r="Q11291" t="s">
        <v>34233</v>
      </c>
      <c r="R11291" t="s">
        <v>34233</v>
      </c>
      <c r="S11291" t="s">
        <v>33800</v>
      </c>
      <c r="T11291" t="s">
        <v>34349</v>
      </c>
      <c r="AD11291" t="str">
        <f t="shared" si="1745"/>
        <v/>
      </c>
      <c r="AE11291" t="str">
        <f t="shared" si="1747"/>
        <v/>
      </c>
      <c r="AF11291" t="str">
        <f t="shared" si="1746"/>
        <v/>
      </c>
      <c r="AG11291" s="17">
        <v>1</v>
      </c>
      <c r="AH11291">
        <f t="shared" si="1743"/>
        <v>2.8</v>
      </c>
      <c r="AI11291">
        <v>0.14499999999999999</v>
      </c>
      <c r="AJ11291">
        <f t="shared" si="1739"/>
        <v>0.40599999999999997</v>
      </c>
      <c r="AK11291" t="str">
        <f t="shared" si="1744"/>
        <v/>
      </c>
      <c r="AL11291" t="str">
        <f t="shared" si="1740"/>
        <v/>
      </c>
    </row>
    <row r="11292" spans="1:39" x14ac:dyDescent="0.2">
      <c r="A11292" t="s">
        <v>9680</v>
      </c>
      <c r="B11292" t="s">
        <v>62</v>
      </c>
      <c r="C11292" t="s">
        <v>9681</v>
      </c>
      <c r="D11292" s="1">
        <v>36311</v>
      </c>
      <c r="E11292" s="1">
        <v>43881</v>
      </c>
      <c r="F11292" t="s">
        <v>19</v>
      </c>
      <c r="I11292">
        <v>100</v>
      </c>
      <c r="J11292">
        <v>0</v>
      </c>
      <c r="K11292">
        <v>0</v>
      </c>
      <c r="L11292">
        <v>2110</v>
      </c>
      <c r="M11292">
        <v>2110</v>
      </c>
      <c r="N11292" t="s">
        <v>20</v>
      </c>
      <c r="O11292" t="s">
        <v>9682</v>
      </c>
      <c r="P11292" t="s">
        <v>28</v>
      </c>
      <c r="Q11292" t="s">
        <v>34233</v>
      </c>
      <c r="R11292" t="s">
        <v>34233</v>
      </c>
      <c r="S11292" t="s">
        <v>32628</v>
      </c>
      <c r="T11292" t="s">
        <v>34357</v>
      </c>
      <c r="AD11292" t="str">
        <f t="shared" si="1745"/>
        <v/>
      </c>
      <c r="AE11292" t="str">
        <f t="shared" si="1747"/>
        <v/>
      </c>
      <c r="AF11292" t="str">
        <f t="shared" si="1746"/>
        <v/>
      </c>
      <c r="AG11292" s="17">
        <v>1</v>
      </c>
      <c r="AH11292">
        <f t="shared" si="1743"/>
        <v>2.8</v>
      </c>
      <c r="AI11292">
        <v>0.14499999999999999</v>
      </c>
      <c r="AJ11292">
        <f t="shared" si="1739"/>
        <v>0.40599999999999997</v>
      </c>
      <c r="AK11292" t="str">
        <f t="shared" si="1744"/>
        <v/>
      </c>
      <c r="AL11292" t="str">
        <f t="shared" si="1740"/>
        <v/>
      </c>
    </row>
    <row r="11293" spans="1:39" x14ac:dyDescent="0.2">
      <c r="A11293" t="s">
        <v>30544</v>
      </c>
      <c r="B11293" t="s">
        <v>62</v>
      </c>
      <c r="C11293" t="s">
        <v>30545</v>
      </c>
      <c r="D11293" s="1">
        <v>43859</v>
      </c>
      <c r="E11293" s="1">
        <v>43949</v>
      </c>
      <c r="F11293" t="s">
        <v>15348</v>
      </c>
      <c r="I11293">
        <v>100</v>
      </c>
      <c r="J11293">
        <v>0</v>
      </c>
      <c r="K11293">
        <v>0</v>
      </c>
      <c r="L11293">
        <v>256</v>
      </c>
      <c r="M11293">
        <v>256</v>
      </c>
      <c r="N11293" t="s">
        <v>20</v>
      </c>
      <c r="P11293" t="s">
        <v>30340</v>
      </c>
      <c r="Q11293" t="s">
        <v>34233</v>
      </c>
      <c r="R11293" t="s">
        <v>34233</v>
      </c>
      <c r="S11293" t="s">
        <v>33942</v>
      </c>
      <c r="T11293" t="s">
        <v>34233</v>
      </c>
      <c r="AD11293" t="str">
        <f t="shared" si="1745"/>
        <v/>
      </c>
      <c r="AE11293" t="str">
        <f t="shared" si="1747"/>
        <v/>
      </c>
      <c r="AF11293" t="str">
        <f t="shared" si="1746"/>
        <v/>
      </c>
      <c r="AG11293" t="str">
        <f>IF((S11293&lt;&gt;"tühi")*(AC11293&lt;&gt;""),AC11293,"")</f>
        <v/>
      </c>
      <c r="AH11293" t="str">
        <f t="shared" si="1743"/>
        <v/>
      </c>
      <c r="AI11293">
        <v>0.14499999999999999</v>
      </c>
      <c r="AJ11293" t="str">
        <f t="shared" si="1739"/>
        <v/>
      </c>
      <c r="AK11293" t="str">
        <f t="shared" si="1744"/>
        <v/>
      </c>
      <c r="AL11293" t="str">
        <f t="shared" si="1740"/>
        <v/>
      </c>
    </row>
    <row r="11294" spans="1:39" x14ac:dyDescent="0.2">
      <c r="A11294" t="s">
        <v>740</v>
      </c>
      <c r="B11294" t="s">
        <v>62</v>
      </c>
      <c r="C11294" t="s">
        <v>741</v>
      </c>
      <c r="D11294" s="1">
        <v>34834</v>
      </c>
      <c r="E11294" s="1">
        <v>43949</v>
      </c>
      <c r="F11294" t="s">
        <v>19</v>
      </c>
      <c r="I11294">
        <v>100</v>
      </c>
      <c r="J11294">
        <v>0</v>
      </c>
      <c r="K11294">
        <v>0</v>
      </c>
      <c r="L11294">
        <v>2801</v>
      </c>
      <c r="M11294">
        <v>2801</v>
      </c>
      <c r="N11294" t="s">
        <v>20</v>
      </c>
      <c r="O11294" t="s">
        <v>742</v>
      </c>
      <c r="P11294" t="s">
        <v>28</v>
      </c>
      <c r="Q11294" t="s">
        <v>34233</v>
      </c>
      <c r="R11294" t="s">
        <v>34233</v>
      </c>
      <c r="S11294" t="s">
        <v>33800</v>
      </c>
      <c r="T11294" t="s">
        <v>34357</v>
      </c>
      <c r="AD11294" t="str">
        <f t="shared" si="1745"/>
        <v/>
      </c>
      <c r="AE11294" t="str">
        <f t="shared" si="1747"/>
        <v/>
      </c>
      <c r="AF11294" t="str">
        <f t="shared" si="1746"/>
        <v/>
      </c>
      <c r="AG11294" s="17">
        <v>1</v>
      </c>
      <c r="AH11294">
        <f t="shared" si="1743"/>
        <v>2.8</v>
      </c>
      <c r="AI11294">
        <v>0.14499999999999999</v>
      </c>
      <c r="AJ11294">
        <f t="shared" si="1739"/>
        <v>0.40599999999999997</v>
      </c>
      <c r="AK11294" t="str">
        <f t="shared" si="1744"/>
        <v/>
      </c>
      <c r="AL11294" t="str">
        <f t="shared" si="1740"/>
        <v/>
      </c>
    </row>
    <row r="11295" spans="1:39" x14ac:dyDescent="0.2">
      <c r="A11295" t="s">
        <v>16312</v>
      </c>
      <c r="B11295" t="s">
        <v>62</v>
      </c>
      <c r="C11295" t="s">
        <v>16313</v>
      </c>
      <c r="D11295" s="1">
        <v>37489</v>
      </c>
      <c r="E11295" s="1">
        <v>43456</v>
      </c>
      <c r="F11295" t="s">
        <v>19</v>
      </c>
      <c r="I11295">
        <v>100</v>
      </c>
      <c r="J11295">
        <v>0</v>
      </c>
      <c r="K11295">
        <v>0</v>
      </c>
      <c r="L11295">
        <v>1435</v>
      </c>
      <c r="M11295">
        <v>1435</v>
      </c>
      <c r="N11295" t="s">
        <v>20</v>
      </c>
      <c r="O11295" t="s">
        <v>16314</v>
      </c>
      <c r="P11295" t="s">
        <v>28</v>
      </c>
      <c r="Q11295" t="s">
        <v>34233</v>
      </c>
      <c r="R11295" t="s">
        <v>34233</v>
      </c>
      <c r="S11295" t="s">
        <v>32628</v>
      </c>
      <c r="T11295" t="s">
        <v>34354</v>
      </c>
      <c r="U11295" t="s">
        <v>32634</v>
      </c>
      <c r="V11295" t="s">
        <v>33725</v>
      </c>
      <c r="W11295">
        <v>287</v>
      </c>
      <c r="X11295">
        <v>2</v>
      </c>
      <c r="Y11295" t="s">
        <v>32654</v>
      </c>
      <c r="Z11295">
        <v>550</v>
      </c>
      <c r="AA11295">
        <v>9</v>
      </c>
      <c r="AB11295">
        <v>20</v>
      </c>
      <c r="AC11295">
        <v>1</v>
      </c>
      <c r="AD11295" t="str">
        <f t="shared" si="1745"/>
        <v/>
      </c>
      <c r="AE11295" t="str">
        <f t="shared" si="1747"/>
        <v/>
      </c>
      <c r="AF11295" t="str">
        <f t="shared" si="1746"/>
        <v/>
      </c>
      <c r="AG11295">
        <f>IF((S11295&lt;&gt;"tühi")*(AC11295&lt;&gt;""),AC11295,"")</f>
        <v>1</v>
      </c>
      <c r="AH11295">
        <f t="shared" si="1743"/>
        <v>2.8</v>
      </c>
      <c r="AI11295">
        <v>0.14499999999999999</v>
      </c>
      <c r="AJ11295">
        <f t="shared" si="1739"/>
        <v>0.40599999999999997</v>
      </c>
      <c r="AK11295" t="str">
        <f t="shared" si="1744"/>
        <v/>
      </c>
      <c r="AL11295" t="str">
        <f t="shared" si="1740"/>
        <v/>
      </c>
    </row>
    <row r="11296" spans="1:39" x14ac:dyDescent="0.2">
      <c r="A11296" t="s">
        <v>27849</v>
      </c>
      <c r="B11296" t="s">
        <v>62</v>
      </c>
      <c r="C11296" t="s">
        <v>27850</v>
      </c>
      <c r="D11296" s="1">
        <v>42209</v>
      </c>
      <c r="E11296" s="1">
        <v>43456</v>
      </c>
      <c r="F11296" t="s">
        <v>19</v>
      </c>
      <c r="I11296">
        <v>100</v>
      </c>
      <c r="J11296">
        <v>0</v>
      </c>
      <c r="K11296">
        <v>0</v>
      </c>
      <c r="L11296">
        <v>1439</v>
      </c>
      <c r="M11296">
        <v>1439</v>
      </c>
      <c r="N11296" t="s">
        <v>20</v>
      </c>
      <c r="O11296" t="s">
        <v>27851</v>
      </c>
      <c r="P11296" t="s">
        <v>28</v>
      </c>
      <c r="Q11296" t="s">
        <v>34233</v>
      </c>
      <c r="R11296" t="s">
        <v>34233</v>
      </c>
      <c r="S11296" t="s">
        <v>33800</v>
      </c>
      <c r="T11296" t="s">
        <v>34349</v>
      </c>
      <c r="AD11296" t="str">
        <f t="shared" si="1745"/>
        <v/>
      </c>
      <c r="AE11296" t="str">
        <f t="shared" si="1747"/>
        <v/>
      </c>
      <c r="AF11296" t="str">
        <f t="shared" si="1746"/>
        <v/>
      </c>
      <c r="AG11296" s="17">
        <v>1</v>
      </c>
      <c r="AH11296">
        <f t="shared" si="1743"/>
        <v>2.8</v>
      </c>
      <c r="AI11296">
        <v>0.14499999999999999</v>
      </c>
      <c r="AJ11296">
        <f t="shared" si="1739"/>
        <v>0.40599999999999997</v>
      </c>
      <c r="AK11296" t="str">
        <f t="shared" si="1744"/>
        <v/>
      </c>
      <c r="AL11296" t="str">
        <f t="shared" si="1740"/>
        <v/>
      </c>
    </row>
    <row r="11297" spans="1:38" x14ac:dyDescent="0.2">
      <c r="A11297" t="s">
        <v>16339</v>
      </c>
      <c r="B11297" t="s">
        <v>62</v>
      </c>
      <c r="C11297" t="s">
        <v>16340</v>
      </c>
      <c r="D11297" s="1">
        <v>37489</v>
      </c>
      <c r="E11297" s="1">
        <v>43456</v>
      </c>
      <c r="F11297" t="s">
        <v>19</v>
      </c>
      <c r="I11297">
        <v>100</v>
      </c>
      <c r="J11297">
        <v>0</v>
      </c>
      <c r="K11297">
        <v>0</v>
      </c>
      <c r="L11297">
        <v>1430</v>
      </c>
      <c r="M11297">
        <v>1430</v>
      </c>
      <c r="N11297" t="s">
        <v>20</v>
      </c>
      <c r="O11297" t="s">
        <v>16341</v>
      </c>
      <c r="P11297" t="s">
        <v>28</v>
      </c>
      <c r="Q11297" t="s">
        <v>34233</v>
      </c>
      <c r="R11297" t="s">
        <v>34233</v>
      </c>
      <c r="S11297" t="s">
        <v>32628</v>
      </c>
      <c r="T11297" t="s">
        <v>32634</v>
      </c>
      <c r="U11297" t="s">
        <v>32634</v>
      </c>
      <c r="V11297" t="s">
        <v>33725</v>
      </c>
      <c r="W11297">
        <v>287</v>
      </c>
      <c r="X11297">
        <v>2</v>
      </c>
      <c r="Y11297" t="s">
        <v>32654</v>
      </c>
      <c r="Z11297">
        <v>550</v>
      </c>
      <c r="AA11297">
        <v>9</v>
      </c>
      <c r="AB11297">
        <v>20</v>
      </c>
      <c r="AC11297">
        <v>1</v>
      </c>
      <c r="AD11297" t="str">
        <f t="shared" si="1745"/>
        <v/>
      </c>
      <c r="AE11297" t="str">
        <f t="shared" si="1747"/>
        <v/>
      </c>
      <c r="AF11297" t="str">
        <f t="shared" si="1746"/>
        <v/>
      </c>
      <c r="AG11297">
        <f>IF((S11297&lt;&gt;"tühi")*(AC11297&lt;&gt;""),AC11297,"")</f>
        <v>1</v>
      </c>
      <c r="AH11297">
        <f t="shared" si="1743"/>
        <v>2.8</v>
      </c>
      <c r="AI11297">
        <v>0.14499999999999999</v>
      </c>
      <c r="AJ11297">
        <f t="shared" si="1739"/>
        <v>0.40599999999999997</v>
      </c>
      <c r="AK11297" t="str">
        <f t="shared" si="1744"/>
        <v/>
      </c>
      <c r="AL11297" t="str">
        <f t="shared" si="1740"/>
        <v/>
      </c>
    </row>
    <row r="11298" spans="1:38" x14ac:dyDescent="0.2">
      <c r="A11298" t="s">
        <v>16315</v>
      </c>
      <c r="B11298" t="s">
        <v>62</v>
      </c>
      <c r="C11298" t="s">
        <v>16316</v>
      </c>
      <c r="D11298" s="1">
        <v>37489</v>
      </c>
      <c r="E11298" s="1">
        <v>43951</v>
      </c>
      <c r="F11298" t="s">
        <v>19</v>
      </c>
      <c r="I11298">
        <v>100</v>
      </c>
      <c r="J11298">
        <v>0</v>
      </c>
      <c r="K11298">
        <v>0</v>
      </c>
      <c r="L11298">
        <v>1436</v>
      </c>
      <c r="M11298">
        <v>1436</v>
      </c>
      <c r="N11298" t="s">
        <v>20</v>
      </c>
      <c r="O11298" t="s">
        <v>16317</v>
      </c>
      <c r="P11298" t="s">
        <v>28</v>
      </c>
      <c r="Q11298" t="s">
        <v>34233</v>
      </c>
      <c r="R11298" t="s">
        <v>34233</v>
      </c>
      <c r="S11298" t="s">
        <v>33797</v>
      </c>
      <c r="T11298" t="s">
        <v>34357</v>
      </c>
      <c r="U11298" t="s">
        <v>32634</v>
      </c>
      <c r="V11298" t="s">
        <v>33725</v>
      </c>
      <c r="W11298">
        <v>287</v>
      </c>
      <c r="X11298">
        <v>2</v>
      </c>
      <c r="Y11298" t="s">
        <v>32654</v>
      </c>
      <c r="Z11298">
        <v>550</v>
      </c>
      <c r="AA11298">
        <v>9</v>
      </c>
      <c r="AB11298">
        <v>20</v>
      </c>
      <c r="AC11298">
        <v>1</v>
      </c>
      <c r="AD11298" t="str">
        <f t="shared" si="1745"/>
        <v/>
      </c>
      <c r="AE11298" t="str">
        <f t="shared" si="1747"/>
        <v/>
      </c>
      <c r="AF11298" t="str">
        <f t="shared" si="1746"/>
        <v/>
      </c>
      <c r="AG11298">
        <f>IF((S11298&lt;&gt;"tühi")*(AC11298&lt;&gt;""),AC11298,"")</f>
        <v>1</v>
      </c>
      <c r="AH11298">
        <f t="shared" si="1743"/>
        <v>2.8</v>
      </c>
      <c r="AI11298">
        <v>0.14499999999999999</v>
      </c>
      <c r="AJ11298">
        <f t="shared" si="1739"/>
        <v>0.40599999999999997</v>
      </c>
      <c r="AK11298" t="str">
        <f t="shared" si="1744"/>
        <v/>
      </c>
      <c r="AL11298" t="str">
        <f t="shared" si="1740"/>
        <v/>
      </c>
    </row>
    <row r="11299" spans="1:38" x14ac:dyDescent="0.2">
      <c r="A11299" t="s">
        <v>31063</v>
      </c>
      <c r="B11299" t="s">
        <v>62</v>
      </c>
      <c r="C11299" t="s">
        <v>31064</v>
      </c>
      <c r="D11299" s="1">
        <v>43859</v>
      </c>
      <c r="E11299" s="1">
        <v>44133</v>
      </c>
      <c r="F11299" t="s">
        <v>474</v>
      </c>
      <c r="I11299">
        <v>100</v>
      </c>
      <c r="J11299">
        <v>0</v>
      </c>
      <c r="K11299">
        <v>0</v>
      </c>
      <c r="L11299">
        <v>1429</v>
      </c>
      <c r="M11299">
        <v>1429</v>
      </c>
      <c r="N11299" t="s">
        <v>20</v>
      </c>
      <c r="O11299" t="s">
        <v>31065</v>
      </c>
      <c r="P11299" t="s">
        <v>44</v>
      </c>
      <c r="Q11299" t="s">
        <v>34233</v>
      </c>
      <c r="R11299" t="s">
        <v>34233</v>
      </c>
      <c r="S11299" t="s">
        <v>32627</v>
      </c>
      <c r="T11299" t="s">
        <v>34233</v>
      </c>
      <c r="AD11299" t="str">
        <f t="shared" si="1745"/>
        <v/>
      </c>
      <c r="AE11299" t="str">
        <f t="shared" si="1747"/>
        <v/>
      </c>
      <c r="AF11299" t="str">
        <f t="shared" si="1746"/>
        <v/>
      </c>
      <c r="AG11299" t="str">
        <f>IF((S11299&lt;&gt;"tühi")*(AC11299&lt;&gt;""),AC11299,"")</f>
        <v/>
      </c>
      <c r="AH11299" t="str">
        <f t="shared" si="1743"/>
        <v/>
      </c>
      <c r="AI11299">
        <v>0.14499999999999999</v>
      </c>
      <c r="AJ11299" t="str">
        <f t="shared" si="1739"/>
        <v/>
      </c>
      <c r="AK11299" t="str">
        <f t="shared" si="1744"/>
        <v/>
      </c>
      <c r="AL11299" t="str">
        <f t="shared" si="1740"/>
        <v/>
      </c>
    </row>
    <row r="11300" spans="1:38" x14ac:dyDescent="0.2">
      <c r="A11300" t="s">
        <v>22978</v>
      </c>
      <c r="B11300" t="s">
        <v>62</v>
      </c>
      <c r="C11300" t="s">
        <v>22979</v>
      </c>
      <c r="D11300" s="1">
        <v>38895</v>
      </c>
      <c r="E11300" s="1">
        <v>43456</v>
      </c>
      <c r="F11300" t="s">
        <v>19</v>
      </c>
      <c r="I11300">
        <v>100</v>
      </c>
      <c r="J11300">
        <v>0</v>
      </c>
      <c r="K11300">
        <v>0</v>
      </c>
      <c r="L11300">
        <v>1065</v>
      </c>
      <c r="M11300">
        <v>1065</v>
      </c>
      <c r="N11300" t="s">
        <v>20</v>
      </c>
      <c r="O11300" t="s">
        <v>22980</v>
      </c>
      <c r="P11300" t="s">
        <v>28</v>
      </c>
      <c r="Q11300" t="s">
        <v>34233</v>
      </c>
      <c r="R11300" t="s">
        <v>34233</v>
      </c>
      <c r="S11300" t="s">
        <v>33800</v>
      </c>
      <c r="T11300" t="s">
        <v>34349</v>
      </c>
      <c r="AD11300" t="str">
        <f t="shared" si="1745"/>
        <v/>
      </c>
      <c r="AE11300" t="str">
        <f t="shared" si="1747"/>
        <v/>
      </c>
      <c r="AF11300" t="str">
        <f t="shared" si="1746"/>
        <v/>
      </c>
      <c r="AG11300" s="17">
        <v>1</v>
      </c>
      <c r="AH11300">
        <f t="shared" si="1743"/>
        <v>2.8</v>
      </c>
      <c r="AI11300">
        <v>0.14499999999999999</v>
      </c>
      <c r="AJ11300">
        <f t="shared" si="1739"/>
        <v>0.40599999999999997</v>
      </c>
      <c r="AK11300" t="str">
        <f t="shared" si="1744"/>
        <v/>
      </c>
      <c r="AL11300" t="str">
        <f t="shared" si="1740"/>
        <v/>
      </c>
    </row>
    <row r="11301" spans="1:38" x14ac:dyDescent="0.2">
      <c r="A11301" t="s">
        <v>22159</v>
      </c>
      <c r="B11301" t="s">
        <v>62</v>
      </c>
      <c r="C11301" t="s">
        <v>22160</v>
      </c>
      <c r="D11301" s="1">
        <v>36413</v>
      </c>
      <c r="E11301" s="1">
        <v>43456</v>
      </c>
      <c r="F11301" t="s">
        <v>474</v>
      </c>
      <c r="I11301">
        <v>100</v>
      </c>
      <c r="J11301">
        <v>0</v>
      </c>
      <c r="K11301">
        <v>0</v>
      </c>
      <c r="L11301">
        <v>120</v>
      </c>
      <c r="M11301">
        <v>120</v>
      </c>
      <c r="N11301" t="s">
        <v>20</v>
      </c>
      <c r="O11301" t="s">
        <v>22161</v>
      </c>
      <c r="P11301" t="s">
        <v>28</v>
      </c>
      <c r="Q11301" t="s">
        <v>34233</v>
      </c>
      <c r="R11301" t="s">
        <v>34233</v>
      </c>
      <c r="S11301" t="s">
        <v>32627</v>
      </c>
      <c r="T11301" t="s">
        <v>34358</v>
      </c>
      <c r="AD11301" t="str">
        <f t="shared" si="1745"/>
        <v/>
      </c>
      <c r="AE11301" t="str">
        <f t="shared" si="1747"/>
        <v/>
      </c>
      <c r="AF11301" t="str">
        <f t="shared" si="1746"/>
        <v/>
      </c>
      <c r="AG11301" t="str">
        <f>IF((S11301&lt;&gt;"tühi")*(AC11301&lt;&gt;""),AC11301,"")</f>
        <v/>
      </c>
      <c r="AH11301" t="str">
        <f t="shared" si="1743"/>
        <v/>
      </c>
      <c r="AI11301">
        <v>0.14499999999999999</v>
      </c>
      <c r="AJ11301" t="str">
        <f t="shared" ref="AJ11301:AJ11308" si="1748">IF(COUNTBLANK(AH11301),"",AH11301*AI11301)</f>
        <v/>
      </c>
      <c r="AK11301" t="str">
        <f t="shared" si="1744"/>
        <v/>
      </c>
      <c r="AL11301" t="str">
        <f t="shared" si="1740"/>
        <v/>
      </c>
    </row>
    <row r="11302" spans="1:38" x14ac:dyDescent="0.2">
      <c r="A11302" t="s">
        <v>22981</v>
      </c>
      <c r="B11302" t="s">
        <v>62</v>
      </c>
      <c r="C11302" t="s">
        <v>22982</v>
      </c>
      <c r="D11302" s="1">
        <v>38895</v>
      </c>
      <c r="E11302" s="1">
        <v>43456</v>
      </c>
      <c r="F11302" t="s">
        <v>19</v>
      </c>
      <c r="I11302">
        <v>100</v>
      </c>
      <c r="J11302">
        <v>0</v>
      </c>
      <c r="K11302">
        <v>0</v>
      </c>
      <c r="L11302">
        <v>1230</v>
      </c>
      <c r="M11302">
        <v>1230</v>
      </c>
      <c r="N11302" t="s">
        <v>20</v>
      </c>
      <c r="O11302" t="s">
        <v>22983</v>
      </c>
      <c r="P11302" t="s">
        <v>28</v>
      </c>
      <c r="Q11302" t="s">
        <v>34233</v>
      </c>
      <c r="R11302" t="s">
        <v>34233</v>
      </c>
      <c r="S11302" t="s">
        <v>33797</v>
      </c>
      <c r="T11302" t="s">
        <v>34349</v>
      </c>
      <c r="AD11302" t="str">
        <f t="shared" si="1745"/>
        <v/>
      </c>
      <c r="AE11302" t="str">
        <f t="shared" si="1747"/>
        <v/>
      </c>
      <c r="AF11302" t="str">
        <f t="shared" si="1746"/>
        <v/>
      </c>
      <c r="AG11302" s="17">
        <v>1</v>
      </c>
      <c r="AH11302">
        <f t="shared" si="1743"/>
        <v>2.8</v>
      </c>
      <c r="AI11302">
        <v>0.14499999999999999</v>
      </c>
      <c r="AJ11302">
        <f t="shared" si="1748"/>
        <v>0.40599999999999997</v>
      </c>
      <c r="AK11302" t="str">
        <f t="shared" si="1744"/>
        <v/>
      </c>
      <c r="AL11302" t="str">
        <f t="shared" si="1740"/>
        <v/>
      </c>
    </row>
    <row r="11303" spans="1:38" x14ac:dyDescent="0.2">
      <c r="A11303" t="s">
        <v>31723</v>
      </c>
      <c r="B11303" t="s">
        <v>62</v>
      </c>
      <c r="C11303" t="s">
        <v>31724</v>
      </c>
      <c r="D11303" s="1">
        <v>44074</v>
      </c>
      <c r="E11303" s="1">
        <v>44546</v>
      </c>
      <c r="F11303" t="s">
        <v>19</v>
      </c>
      <c r="I11303">
        <v>100</v>
      </c>
      <c r="J11303">
        <v>0</v>
      </c>
      <c r="K11303">
        <v>0</v>
      </c>
      <c r="L11303">
        <v>4518</v>
      </c>
      <c r="M11303">
        <v>4518</v>
      </c>
      <c r="N11303" t="s">
        <v>20</v>
      </c>
      <c r="O11303" t="s">
        <v>31725</v>
      </c>
      <c r="P11303" t="s">
        <v>28</v>
      </c>
      <c r="Q11303" t="s">
        <v>34233</v>
      </c>
      <c r="R11303" t="s">
        <v>34233</v>
      </c>
      <c r="S11303" t="s">
        <v>33797</v>
      </c>
      <c r="T11303" t="s">
        <v>34349</v>
      </c>
      <c r="U11303" t="s">
        <v>32634</v>
      </c>
      <c r="V11303" t="s">
        <v>33727</v>
      </c>
      <c r="W11303">
        <v>300</v>
      </c>
      <c r="X11303">
        <v>2</v>
      </c>
      <c r="Y11303" t="s">
        <v>32914</v>
      </c>
      <c r="Z11303">
        <v>600</v>
      </c>
      <c r="AA11303">
        <v>8.5</v>
      </c>
      <c r="AC11303">
        <v>1</v>
      </c>
      <c r="AD11303" t="str">
        <f t="shared" si="1745"/>
        <v/>
      </c>
      <c r="AE11303" t="str">
        <f t="shared" si="1747"/>
        <v/>
      </c>
      <c r="AF11303" t="str">
        <f t="shared" si="1746"/>
        <v/>
      </c>
      <c r="AG11303">
        <f t="shared" ref="AG11303:AG11308" si="1749">IF((S11303&lt;&gt;"tühi")*(AC11303&lt;&gt;""),AC11303,"")</f>
        <v>1</v>
      </c>
      <c r="AH11303">
        <f t="shared" si="1743"/>
        <v>2.8</v>
      </c>
      <c r="AI11303">
        <v>0.14499999999999999</v>
      </c>
      <c r="AJ11303">
        <f t="shared" si="1748"/>
        <v>0.40599999999999997</v>
      </c>
      <c r="AK11303" t="str">
        <f t="shared" si="1744"/>
        <v/>
      </c>
      <c r="AL11303" t="str">
        <f t="shared" si="1740"/>
        <v/>
      </c>
    </row>
    <row r="11304" spans="1:38" x14ac:dyDescent="0.2">
      <c r="A11304" t="s">
        <v>18531</v>
      </c>
      <c r="B11304" t="s">
        <v>62</v>
      </c>
      <c r="C11304" t="s">
        <v>18532</v>
      </c>
      <c r="D11304" s="1">
        <v>37999</v>
      </c>
      <c r="E11304" s="1">
        <v>44275</v>
      </c>
      <c r="F11304" t="s">
        <v>19</v>
      </c>
      <c r="I11304">
        <v>100</v>
      </c>
      <c r="J11304">
        <v>0</v>
      </c>
      <c r="K11304">
        <v>0</v>
      </c>
      <c r="L11304">
        <v>864</v>
      </c>
      <c r="M11304">
        <v>864</v>
      </c>
      <c r="N11304" t="s">
        <v>20</v>
      </c>
      <c r="O11304" t="s">
        <v>18533</v>
      </c>
      <c r="P11304" t="s">
        <v>28</v>
      </c>
      <c r="Q11304" t="s">
        <v>34233</v>
      </c>
      <c r="R11304" t="s">
        <v>34233</v>
      </c>
      <c r="S11304" t="s">
        <v>33942</v>
      </c>
      <c r="T11304" t="s">
        <v>34233</v>
      </c>
      <c r="U11304" t="s">
        <v>32634</v>
      </c>
      <c r="V11304" t="s">
        <v>33715</v>
      </c>
      <c r="X11304">
        <v>2</v>
      </c>
      <c r="Y11304" t="s">
        <v>32654</v>
      </c>
      <c r="AB11304">
        <v>25</v>
      </c>
      <c r="AC11304">
        <v>1</v>
      </c>
      <c r="AD11304" t="str">
        <f t="shared" si="1745"/>
        <v/>
      </c>
      <c r="AE11304">
        <f t="shared" si="1747"/>
        <v>1</v>
      </c>
      <c r="AF11304" t="str">
        <f t="shared" si="1746"/>
        <v/>
      </c>
      <c r="AG11304" t="str">
        <f t="shared" si="1749"/>
        <v/>
      </c>
      <c r="AH11304" t="str">
        <f t="shared" si="1743"/>
        <v/>
      </c>
      <c r="AI11304">
        <v>0.14499999999999999</v>
      </c>
      <c r="AJ11304" t="str">
        <f t="shared" si="1748"/>
        <v/>
      </c>
      <c r="AK11304">
        <f t="shared" si="1744"/>
        <v>2.8</v>
      </c>
      <c r="AL11304">
        <f t="shared" si="1740"/>
        <v>0.40599999999999997</v>
      </c>
    </row>
    <row r="11305" spans="1:38" x14ac:dyDescent="0.2">
      <c r="A11305" t="s">
        <v>19650</v>
      </c>
      <c r="B11305" t="s">
        <v>62</v>
      </c>
      <c r="C11305" t="s">
        <v>19651</v>
      </c>
      <c r="D11305" s="1">
        <v>37999</v>
      </c>
      <c r="E11305" s="1">
        <v>44275</v>
      </c>
      <c r="F11305" t="s">
        <v>19</v>
      </c>
      <c r="I11305">
        <v>100</v>
      </c>
      <c r="J11305">
        <v>0</v>
      </c>
      <c r="K11305">
        <v>0</v>
      </c>
      <c r="L11305">
        <v>1124</v>
      </c>
      <c r="M11305">
        <v>1124</v>
      </c>
      <c r="N11305" t="s">
        <v>20</v>
      </c>
      <c r="O11305" t="s">
        <v>19652</v>
      </c>
      <c r="P11305" t="s">
        <v>28</v>
      </c>
      <c r="Q11305" t="s">
        <v>34233</v>
      </c>
      <c r="R11305" t="s">
        <v>34233</v>
      </c>
      <c r="S11305" t="s">
        <v>33942</v>
      </c>
      <c r="T11305" t="s">
        <v>34233</v>
      </c>
      <c r="U11305" t="s">
        <v>32634</v>
      </c>
      <c r="V11305" t="s">
        <v>33715</v>
      </c>
      <c r="X11305">
        <v>2</v>
      </c>
      <c r="Y11305" t="s">
        <v>32654</v>
      </c>
      <c r="AB11305">
        <v>20</v>
      </c>
      <c r="AC11305">
        <v>1</v>
      </c>
      <c r="AD11305" t="str">
        <f t="shared" si="1745"/>
        <v/>
      </c>
      <c r="AE11305">
        <f t="shared" si="1747"/>
        <v>1</v>
      </c>
      <c r="AF11305" t="str">
        <f t="shared" si="1746"/>
        <v/>
      </c>
      <c r="AG11305" t="str">
        <f t="shared" si="1749"/>
        <v/>
      </c>
      <c r="AH11305" t="str">
        <f t="shared" si="1743"/>
        <v/>
      </c>
      <c r="AI11305">
        <v>0.14499999999999999</v>
      </c>
      <c r="AJ11305" t="str">
        <f t="shared" si="1748"/>
        <v/>
      </c>
      <c r="AK11305">
        <f t="shared" si="1744"/>
        <v>2.8</v>
      </c>
      <c r="AL11305">
        <f t="shared" si="1740"/>
        <v>0.40599999999999997</v>
      </c>
    </row>
    <row r="11306" spans="1:38" x14ac:dyDescent="0.2">
      <c r="A11306" t="s">
        <v>19674</v>
      </c>
      <c r="B11306" t="s">
        <v>62</v>
      </c>
      <c r="C11306" t="s">
        <v>19675</v>
      </c>
      <c r="D11306" s="1">
        <v>37999</v>
      </c>
      <c r="E11306" s="1">
        <v>44275</v>
      </c>
      <c r="F11306" t="s">
        <v>19</v>
      </c>
      <c r="I11306">
        <v>100</v>
      </c>
      <c r="J11306">
        <v>0</v>
      </c>
      <c r="K11306">
        <v>0</v>
      </c>
      <c r="L11306">
        <v>883</v>
      </c>
      <c r="M11306">
        <v>883</v>
      </c>
      <c r="N11306" t="s">
        <v>20</v>
      </c>
      <c r="O11306" t="s">
        <v>19676</v>
      </c>
      <c r="P11306" t="s">
        <v>28</v>
      </c>
      <c r="Q11306" t="s">
        <v>34233</v>
      </c>
      <c r="R11306" t="s">
        <v>34233</v>
      </c>
      <c r="S11306" t="s">
        <v>33942</v>
      </c>
      <c r="T11306" t="s">
        <v>34233</v>
      </c>
      <c r="U11306" t="s">
        <v>32634</v>
      </c>
      <c r="V11306" t="s">
        <v>33715</v>
      </c>
      <c r="X11306">
        <v>2</v>
      </c>
      <c r="Y11306" t="s">
        <v>32654</v>
      </c>
      <c r="AB11306">
        <v>25</v>
      </c>
      <c r="AC11306">
        <v>1</v>
      </c>
      <c r="AD11306" t="str">
        <f t="shared" si="1745"/>
        <v/>
      </c>
      <c r="AE11306">
        <f t="shared" si="1747"/>
        <v>1</v>
      </c>
      <c r="AF11306" t="str">
        <f t="shared" si="1746"/>
        <v/>
      </c>
      <c r="AG11306" t="str">
        <f t="shared" si="1749"/>
        <v/>
      </c>
      <c r="AH11306" t="str">
        <f t="shared" si="1743"/>
        <v/>
      </c>
      <c r="AI11306">
        <v>0.14499999999999999</v>
      </c>
      <c r="AJ11306" t="str">
        <f t="shared" si="1748"/>
        <v/>
      </c>
      <c r="AK11306">
        <f t="shared" si="1744"/>
        <v>2.8</v>
      </c>
      <c r="AL11306">
        <f t="shared" ref="AL11306:AL11308" si="1750">IF(COUNTBLANK(AK11306),"",AK11306*AI11306)</f>
        <v>0.40599999999999997</v>
      </c>
    </row>
    <row r="11307" spans="1:38" x14ac:dyDescent="0.2">
      <c r="A11307" t="s">
        <v>18573</v>
      </c>
      <c r="B11307" t="s">
        <v>62</v>
      </c>
      <c r="C11307" t="s">
        <v>18574</v>
      </c>
      <c r="D11307" s="1">
        <v>37999</v>
      </c>
      <c r="E11307" s="1">
        <v>44275</v>
      </c>
      <c r="F11307" t="s">
        <v>19</v>
      </c>
      <c r="I11307">
        <v>100</v>
      </c>
      <c r="J11307">
        <v>0</v>
      </c>
      <c r="K11307">
        <v>0</v>
      </c>
      <c r="L11307">
        <v>1133</v>
      </c>
      <c r="M11307">
        <v>1133</v>
      </c>
      <c r="N11307" t="s">
        <v>20</v>
      </c>
      <c r="O11307" t="s">
        <v>18575</v>
      </c>
      <c r="P11307" t="s">
        <v>28</v>
      </c>
      <c r="Q11307" t="s">
        <v>34233</v>
      </c>
      <c r="R11307" t="s">
        <v>34233</v>
      </c>
      <c r="S11307" t="s">
        <v>33942</v>
      </c>
      <c r="T11307" t="s">
        <v>34233</v>
      </c>
      <c r="U11307" t="s">
        <v>32634</v>
      </c>
      <c r="V11307" t="s">
        <v>33715</v>
      </c>
      <c r="X11307">
        <v>2</v>
      </c>
      <c r="Y11307" t="s">
        <v>32654</v>
      </c>
      <c r="AB11307">
        <v>20</v>
      </c>
      <c r="AC11307">
        <v>1</v>
      </c>
      <c r="AD11307" t="str">
        <f t="shared" si="1745"/>
        <v/>
      </c>
      <c r="AE11307">
        <f t="shared" si="1747"/>
        <v>1</v>
      </c>
      <c r="AF11307" t="str">
        <f t="shared" si="1746"/>
        <v/>
      </c>
      <c r="AG11307" t="str">
        <f t="shared" si="1749"/>
        <v/>
      </c>
      <c r="AH11307" t="str">
        <f t="shared" si="1743"/>
        <v/>
      </c>
      <c r="AI11307">
        <v>0.14499999999999999</v>
      </c>
      <c r="AJ11307" t="str">
        <f t="shared" si="1748"/>
        <v/>
      </c>
      <c r="AK11307">
        <f t="shared" si="1744"/>
        <v>2.8</v>
      </c>
      <c r="AL11307">
        <f t="shared" si="1750"/>
        <v>0.40599999999999997</v>
      </c>
    </row>
    <row r="11308" spans="1:38" x14ac:dyDescent="0.2">
      <c r="A11308" t="s">
        <v>19677</v>
      </c>
      <c r="B11308" t="s">
        <v>62</v>
      </c>
      <c r="C11308" t="s">
        <v>19678</v>
      </c>
      <c r="D11308" s="1">
        <v>37999</v>
      </c>
      <c r="E11308" s="1">
        <v>44275</v>
      </c>
      <c r="F11308" t="s">
        <v>19</v>
      </c>
      <c r="I11308">
        <v>100</v>
      </c>
      <c r="J11308">
        <v>0</v>
      </c>
      <c r="K11308">
        <v>0</v>
      </c>
      <c r="L11308">
        <v>879</v>
      </c>
      <c r="M11308">
        <v>879</v>
      </c>
      <c r="N11308" t="s">
        <v>20</v>
      </c>
      <c r="O11308" t="s">
        <v>19679</v>
      </c>
      <c r="P11308" t="s">
        <v>28</v>
      </c>
      <c r="Q11308" t="s">
        <v>34233</v>
      </c>
      <c r="R11308" t="s">
        <v>34233</v>
      </c>
      <c r="S11308" t="s">
        <v>33942</v>
      </c>
      <c r="T11308" t="s">
        <v>34233</v>
      </c>
      <c r="U11308" t="s">
        <v>32634</v>
      </c>
      <c r="V11308" t="s">
        <v>33715</v>
      </c>
      <c r="X11308">
        <v>2</v>
      </c>
      <c r="Y11308" t="s">
        <v>32654</v>
      </c>
      <c r="AB11308">
        <v>25</v>
      </c>
      <c r="AC11308">
        <v>1</v>
      </c>
      <c r="AD11308" t="str">
        <f t="shared" si="1745"/>
        <v/>
      </c>
      <c r="AE11308">
        <f t="shared" si="1747"/>
        <v>1</v>
      </c>
      <c r="AF11308" t="str">
        <f t="shared" si="1746"/>
        <v/>
      </c>
      <c r="AG11308" t="str">
        <f t="shared" si="1749"/>
        <v/>
      </c>
      <c r="AH11308" t="str">
        <f t="shared" si="1743"/>
        <v/>
      </c>
      <c r="AI11308">
        <v>0.14499999999999999</v>
      </c>
      <c r="AJ11308" t="str">
        <f t="shared" si="1748"/>
        <v/>
      </c>
      <c r="AK11308">
        <f t="shared" si="1744"/>
        <v>2.8</v>
      </c>
      <c r="AL11308">
        <f t="shared" si="1750"/>
        <v>0.40599999999999997</v>
      </c>
    </row>
    <row r="11333" spans="2:3" x14ac:dyDescent="0.2">
      <c r="B11333" s="41"/>
      <c r="C11333" s="41"/>
    </row>
  </sheetData>
  <autoFilter ref="A1:AM11308" xr:uid="{00000000-0001-0000-0000-000000000000}"/>
  <sortState xmlns:xlrd2="http://schemas.microsoft.com/office/spreadsheetml/2017/richdata2" ref="A11009:AL11308">
    <sortCondition ref="C1:C11308"/>
  </sortState>
  <phoneticPr fontId="5" type="noConversion"/>
  <pageMargins left="0.7" right="0.7" top="0.75" bottom="0.75" header="0.3" footer="0.3"/>
  <pageSetup paperSize="9" orientation="portrait" r:id="rId1"/>
  <ignoredErrors>
    <ignoredError sqref="V7955:X7957 V7951 V7960:X7962" twoDigitTextYear="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817B5-DE0D-4256-BCCE-EE1BAB7A6D8A}">
  <dimension ref="B2:H26"/>
  <sheetViews>
    <sheetView zoomScale="130" zoomScaleNormal="130" workbookViewId="0">
      <selection activeCell="D22" sqref="D22"/>
    </sheetView>
  </sheetViews>
  <sheetFormatPr defaultRowHeight="12.75" x14ac:dyDescent="0.2"/>
  <cols>
    <col min="2" max="2" width="16.140625" customWidth="1"/>
    <col min="3" max="3" width="17.5703125" customWidth="1"/>
    <col min="4" max="4" width="8.28515625" customWidth="1"/>
    <col min="5" max="5" width="7.5703125" customWidth="1"/>
    <col min="6" max="6" width="12.85546875" customWidth="1"/>
    <col min="7" max="7" width="21.5703125" customWidth="1"/>
  </cols>
  <sheetData>
    <row r="2" spans="2:8" ht="13.5" thickBot="1" x14ac:dyDescent="0.25"/>
    <row r="3" spans="2:8" ht="81" thickBot="1" x14ac:dyDescent="0.25">
      <c r="B3" s="37" t="s">
        <v>35074</v>
      </c>
      <c r="C3" s="38" t="s">
        <v>35075</v>
      </c>
      <c r="D3" s="39" t="s">
        <v>35076</v>
      </c>
      <c r="E3" s="40" t="s">
        <v>35077</v>
      </c>
      <c r="F3" s="40" t="s">
        <v>35078</v>
      </c>
      <c r="G3" s="40" t="s">
        <v>35145</v>
      </c>
      <c r="H3" s="42"/>
    </row>
    <row r="4" spans="2:8" x14ac:dyDescent="0.2">
      <c r="B4" s="27" t="s">
        <v>122</v>
      </c>
      <c r="C4" s="34">
        <f>SUM('ViimsiVald_uuringu tabel_070920'!AL2:AL1421)</f>
        <v>284.85400000000027</v>
      </c>
      <c r="D4" s="45">
        <f>SUM('ViimsiVald_uuringu tabel_070920'!AK2:AK1421)</f>
        <v>859.59999999999934</v>
      </c>
      <c r="E4" s="28">
        <f>SUM('ViimsiVald_uuringu tabel_070920'!AE2:AE1421)</f>
        <v>307</v>
      </c>
      <c r="F4" s="28">
        <f>SUM('ViimsiVald_uuringu tabel_070920'!AD2:AD1421)</f>
        <v>109976.3</v>
      </c>
      <c r="G4" s="35">
        <f>SUM('ViimsiVald_uuringu tabel_070920'!AJ1335,'ViimsiVald_uuringu tabel_070920'!AJ1230:AJ1247,'ViimsiVald_uuringu tabel_070920'!AJ1208:AJ1209,'ViimsiVald_uuringu tabel_070920'!AJ1192:AJ1197,'ViimsiVald_uuringu tabel_070920'!AJ1166:'ViimsiVald_uuringu tabel_070920'!AJ1168,'ViimsiVald_uuringu tabel_070920'!AJ1159,'ViimsiVald_uuringu tabel_070920'!AJ1156,'ViimsiVald_uuringu tabel_070920'!AJ1135,'ViimsiVald_uuringu tabel_070920'!AJ1133,'ViimsiVald_uuringu tabel_070920'!AJ1132,'ViimsiVald_uuringu tabel_070920'!AJ1120,'ViimsiVald_uuringu tabel_070920'!AJ1108,'ViimsiVald_uuringu tabel_070920'!AJ1093,'ViimsiVald_uuringu tabel_070920'!AJ1091,'ViimsiVald_uuringu tabel_070920'!AJ1088,'ViimsiVald_uuringu tabel_070920'!AJ1083,'ViimsiVald_uuringu tabel_070920'!AJ1079,'ViimsiVald_uuringu tabel_070920'!AJ1067,'ViimsiVald_uuringu tabel_070920'!AJ1037,'ViimsiVald_uuringu tabel_070920'!AJ1031,'ViimsiVald_uuringu tabel_070920'!AJ1013,'ViimsiVald_uuringu tabel_070920'!AJ1011,'ViimsiVald_uuringu tabel_070920'!AJ1010,'ViimsiVald_uuringu tabel_070920'!AJ991,'ViimsiVald_uuringu tabel_070920'!AJ974,'ViimsiVald_uuringu tabel_070920'!AJ975,'ViimsiVald_uuringu tabel_070920'!AJ956,'ViimsiVald_uuringu tabel_070920'!AJ932,'ViimsiVald_uuringu tabel_070920'!AJ860,'ViimsiVald_uuringu tabel_070920'!AJ782,'ViimsiVald_uuringu tabel_070920'!AJ775,'ViimsiVald_uuringu tabel_070920'!AJ764,'ViimsiVald_uuringu tabel_070920'!AJ742,'ViimsiVald_uuringu tabel_070920'!AJ710,'ViimsiVald_uuringu tabel_070920'!AJ674,'ViimsiVald_uuringu tabel_070920'!AJ653,'ViimsiVald_uuringu tabel_070920'!AJ647,'ViimsiVald_uuringu tabel_070920'!AJ637,'ViimsiVald_uuringu tabel_070920'!AJ634,'ViimsiVald_uuringu tabel_070920'!AJ624,'ViimsiVald_uuringu tabel_070920'!AJ623,'ViimsiVald_uuringu tabel_070920'!AJ618,'ViimsiVald_uuringu tabel_070920'!AJ601,'ViimsiVald_uuringu tabel_070920'!AJ599,'ViimsiVald_uuringu tabel_070920'!AJ504,'ViimsiVald_uuringu tabel_070920'!AJ502,'ViimsiVald_uuringu tabel_070920'!AJ445,'ViimsiVald_uuringu tabel_070920'!AJ347,'ViimsiVald_uuringu tabel_070920'!AJ345,'ViimsiVald_uuringu tabel_070920'!AJ294,'ViimsiVald_uuringu tabel_070920'!AJ288,'ViimsiVald_uuringu tabel_070920'!AJ285,'ViimsiVald_uuringu tabel_070920'!AJ269,'ViimsiVald_uuringu tabel_070920'!AJ268,'ViimsiVald_uuringu tabel_070920'!AJ263,'ViimsiVald_uuringu tabel_070920'!AJ253,'ViimsiVald_uuringu tabel_070920'!AJ228,'ViimsiVald_uuringu tabel_070920'!AJ223,'ViimsiVald_uuringu tabel_070920'!AJ205,'ViimsiVald_uuringu tabel_070920'!AJ196,'ViimsiVald_uuringu tabel_070920'!AJ195,'ViimsiVald_uuringu tabel_070920'!AJ193,'ViimsiVald_uuringu tabel_070920'!AJ186,'ViimsiVald_uuringu tabel_070920'!AJ161,'ViimsiVald_uuringu tabel_070920'!AJ153,'ViimsiVald_uuringu tabel_070920'!AJ150,'ViimsiVald_uuringu tabel_070920'!AJ143,'ViimsiVald_uuringu tabel_070920'!AJ123,'ViimsiVald_uuringu tabel_070920'!AJ88)+SUM('ViimsiVald_uuringu tabel_070920'!AL2:AL1421)</f>
        <v>440.01400000000046</v>
      </c>
    </row>
    <row r="5" spans="2:8" x14ac:dyDescent="0.2">
      <c r="B5" s="29" t="s">
        <v>11686</v>
      </c>
      <c r="C5" s="32">
        <f>SUM('ViimsiVald_uuringu tabel_070920'!AL1422:AL1617)</f>
        <v>2.6760000000000006</v>
      </c>
      <c r="D5" s="46">
        <f>SUM('ViimsiVald_uuringu tabel_070920'!AK1422:AK1617)</f>
        <v>21.599999999999998</v>
      </c>
      <c r="E5" s="26">
        <f>SUM('ViimsiVald_uuringu tabel_070920'!AE1422:AE1617)</f>
        <v>8</v>
      </c>
      <c r="F5" s="26">
        <f>SUM('ViimsiVald_uuringu tabel_070920'!AD1422:AD1617)</f>
        <v>400</v>
      </c>
      <c r="G5" s="36">
        <f>SUM('ViimsiVald_uuringu tabel_070920'!AL1422:AL1617)</f>
        <v>2.6760000000000006</v>
      </c>
    </row>
    <row r="6" spans="2:8" x14ac:dyDescent="0.2">
      <c r="B6" s="29" t="s">
        <v>640</v>
      </c>
      <c r="C6" s="32">
        <f>SUM('ViimsiVald_uuringu tabel_070920'!AL1618:AL1845)</f>
        <v>4.9550000000000001</v>
      </c>
      <c r="D6" s="46">
        <f>SUM('ViimsiVald_uuringu tabel_070920'!AK1618:AK1845)</f>
        <v>40.500000000000007</v>
      </c>
      <c r="E6" s="26">
        <f>SUM('ViimsiVald_uuringu tabel_070920'!AE1618:AE1845)</f>
        <v>15</v>
      </c>
      <c r="F6" s="26">
        <f>SUM('ViimsiVald_uuringu tabel_070920'!AD1618:AD1845)</f>
        <v>136</v>
      </c>
      <c r="G6" s="36">
        <f>SUM('ViimsiVald_uuringu tabel_070920'!AL1618:AL1845)</f>
        <v>4.9550000000000001</v>
      </c>
    </row>
    <row r="7" spans="2:8" x14ac:dyDescent="0.2">
      <c r="B7" s="29" t="s">
        <v>133</v>
      </c>
      <c r="C7" s="32">
        <f>SUM('ViimsiVald_uuringu tabel_070920'!AL1845:AL2031)</f>
        <v>4.3420000000000005</v>
      </c>
      <c r="D7" s="46">
        <f>SUM('ViimsiVald_uuringu tabel_070920'!AK1845:AK2031)</f>
        <v>19.600000000000001</v>
      </c>
      <c r="E7" s="26">
        <f>SUM('ViimsiVald_uuringu tabel_070920'!AE1845:AE2031)</f>
        <v>7</v>
      </c>
      <c r="F7" s="26">
        <f>SUM('ViimsiVald_uuringu tabel_070920'!AD1845:AD2031)</f>
        <v>842.60000000000014</v>
      </c>
      <c r="G7" s="36">
        <f>SUM('ViimsiVald_uuringu tabel_070920'!AL1845:AL2031)</f>
        <v>4.3420000000000005</v>
      </c>
    </row>
    <row r="8" spans="2:8" x14ac:dyDescent="0.2">
      <c r="B8" s="29" t="s">
        <v>8300</v>
      </c>
      <c r="C8" s="32">
        <f>SUM('ViimsiVald_uuringu tabel_070920'!AL2032:AL2452)</f>
        <v>13.568000000000008</v>
      </c>
      <c r="D8" s="46">
        <f>SUM('ViimsiVald_uuringu tabel_070920'!AK2032:AK2452)</f>
        <v>78.399999999999963</v>
      </c>
      <c r="E8" s="26">
        <f>SUM('ViimsiVald_uuringu tabel_070920'!AE2032:AE2452)</f>
        <v>28</v>
      </c>
      <c r="F8" s="26">
        <f>SUM('ViimsiVald_uuringu tabel_070920'!AD2032:AD2452)</f>
        <v>9605.2000000000007</v>
      </c>
      <c r="G8" s="36">
        <f>SUM('ViimsiVald_uuringu tabel_070920'!AL2032:AL2452)+SUM('ViimsiVald_uuringu tabel_070920'!AJ2057,'ViimsiVald_uuringu tabel_070920'!AJ2079:AJ2087,'ViimsiVald_uuringu tabel_070920'!AJ2111,'ViimsiVald_uuringu tabel_070920'!AJ2180,'ViimsiVald_uuringu tabel_070920'!AJ2183,'ViimsiVald_uuringu tabel_070920'!AJ2187,'ViimsiVald_uuringu tabel_070920'!AJ2190,'ViimsiVald_uuringu tabel_070920'!AJ2196,'ViimsiVald_uuringu tabel_070920'!AJ2198,'ViimsiVald_uuringu tabel_070920'!AJ2203:AJ2204,'ViimsiVald_uuringu tabel_070920'!AJ2206:AJ2216,'ViimsiVald_uuringu tabel_070920'!AJ2239:AJ2240,'ViimsiVald_uuringu tabel_070920'!AJ2242:AJ2243,'ViimsiVald_uuringu tabel_070920'!AJ2246,'ViimsiVald_uuringu tabel_070920'!AJ2248:AJ2249,'ViimsiVald_uuringu tabel_070920'!AJ2310:AJ2311,'ViimsiVald_uuringu tabel_070920'!AJ2319:AJ2323,'ViimsiVald_uuringu tabel_070920'!AJ2389,'ViimsiVald_uuringu tabel_070920'!AJ2429,'ViimsiVald_uuringu tabel_070920'!AJ2436,'ViimsiVald_uuringu tabel_070920'!AJ2442:AJ2444,'ViimsiVald_uuringu tabel_070920'!AJ2446,'ViimsiVald_uuringu tabel_070920'!AJ2448:AJ2450,'ViimsiVald_uuringu tabel_070920'!AJ2369)</f>
        <v>73.881999999999991</v>
      </c>
    </row>
    <row r="9" spans="2:8" x14ac:dyDescent="0.2">
      <c r="B9" s="29" t="s">
        <v>24</v>
      </c>
      <c r="C9" s="32">
        <f>SUM('ViimsiVald_uuringu tabel_070920'!AL2453:AL3064)</f>
        <v>36.097999999999949</v>
      </c>
      <c r="D9" s="46">
        <f>SUM('ViimsiVald_uuringu tabel_070920'!AK2453:AK3064)</f>
        <v>232.40000000000032</v>
      </c>
      <c r="E9" s="26">
        <f>SUM('ViimsiVald_uuringu tabel_070920'!AE2453:AE3064)</f>
        <v>83</v>
      </c>
      <c r="F9" s="26">
        <f>SUM('ViimsiVald_uuringu tabel_070920'!AD2453:AD3064)</f>
        <v>1313.6999999999998</v>
      </c>
      <c r="G9" s="36">
        <f>SUM('ViimsiVald_uuringu tabel_070920'!AL2453:AL3064)+SUM('ViimsiVald_uuringu tabel_070920'!AJ2472:AJ2473,'ViimsiVald_uuringu tabel_070920'!AJ2478,'ViimsiVald_uuringu tabel_070920'!AJ2480,'ViimsiVald_uuringu tabel_070920'!AJ2484,'ViimsiVald_uuringu tabel_070920'!AJ2487,'ViimsiVald_uuringu tabel_070920'!AJ2489,'ViimsiVald_uuringu tabel_070920'!AJ2516,'ViimsiVald_uuringu tabel_070920'!AJ2528,'ViimsiVald_uuringu tabel_070920'!AJ2551,'ViimsiVald_uuringu tabel_070920'!AJ2552,'ViimsiVald_uuringu tabel_070920'!AJ2555,'ViimsiVald_uuringu tabel_070920'!AJ2556,'ViimsiVald_uuringu tabel_070920'!AJ2560,'ViimsiVald_uuringu tabel_070920'!AJ2570,'ViimsiVald_uuringu tabel_070920'!AJ2582,'ViimsiVald_uuringu tabel_070920'!AJ2584,'ViimsiVald_uuringu tabel_070920'!AJ2586:AJ2587,'ViimsiVald_uuringu tabel_070920'!AJ2590,'ViimsiVald_uuringu tabel_070920'!AJ2630,'ViimsiVald_uuringu tabel_070920'!AJ2633,'ViimsiVald_uuringu tabel_070920'!AJ2643,'ViimsiVald_uuringu tabel_070920'!AJ2649,'ViimsiVald_uuringu tabel_070920'!AJ2656,'ViimsiVald_uuringu tabel_070920'!AJ2662,'ViimsiVald_uuringu tabel_070920'!AJ2698,'ViimsiVald_uuringu tabel_070920'!AJ2706,'ViimsiVald_uuringu tabel_070920'!AJ2715,'ViimsiVald_uuringu tabel_070920'!AJ2739,'ViimsiVald_uuringu tabel_070920'!AJ2761,'ViimsiVald_uuringu tabel_070920'!AJ2763,'ViimsiVald_uuringu tabel_070920'!AJ2764,'ViimsiVald_uuringu tabel_070920'!AJ2765,'ViimsiVald_uuringu tabel_070920'!AJ2770:AJ2772,'ViimsiVald_uuringu tabel_070920'!AJ2784,'ViimsiVald_uuringu tabel_070920'!AJ2788,'ViimsiVald_uuringu tabel_070920'!AJ2801:AJ2802,'ViimsiVald_uuringu tabel_070920'!AJ2806,'ViimsiVald_uuringu tabel_070920'!AJ2807,'ViimsiVald_uuringu tabel_070920'!AJ2815,'ViimsiVald_uuringu tabel_070920'!AJ2818,'ViimsiVald_uuringu tabel_070920'!AJ2830,'ViimsiVald_uuringu tabel_070920'!AJ2831,'ViimsiVald_uuringu tabel_070920'!AJ2834,'ViimsiVald_uuringu tabel_070920'!AJ2837:AJ2841,'ViimsiVald_uuringu tabel_070920'!AJ2844:AJ2845,'ViimsiVald_uuringu tabel_070920'!AJ2862,'ViimsiVald_uuringu tabel_070920'!AJ2865,'ViimsiVald_uuringu tabel_070920'!AJ2872,'ViimsiVald_uuringu tabel_070920'!AJ2875,'ViimsiVald_uuringu tabel_070920'!AJ2877,'ViimsiVald_uuringu tabel_070920'!AJ2879:AJ2882,'ViimsiVald_uuringu tabel_070920'!AJ2888,'ViimsiVald_uuringu tabel_070920'!AJ2890,'ViimsiVald_uuringu tabel_070920'!AJ2892,'ViimsiVald_uuringu tabel_070920'!AJ2914,'ViimsiVald_uuringu tabel_070920'!AJ2925,'ViimsiVald_uuringu tabel_070920'!AJ2927:AJ2928,'ViimsiVald_uuringu tabel_070920'!AJ2968,'ViimsiVald_uuringu tabel_070920'!AJ2972,'ViimsiVald_uuringu tabel_070920'!AJ2977,'ViimsiVald_uuringu tabel_070920'!AJ2981,'ViimsiVald_uuringu tabel_070920'!AJ3053)</f>
        <v>69.735999999999905</v>
      </c>
    </row>
    <row r="10" spans="2:8" x14ac:dyDescent="0.2">
      <c r="B10" s="29" t="s">
        <v>17</v>
      </c>
      <c r="C10" s="32">
        <f>SUM('ViimsiVald_uuringu tabel_070920'!AL3065:AL3828)</f>
        <v>194.81800000000089</v>
      </c>
      <c r="D10" s="46">
        <f>SUM('ViimsiVald_uuringu tabel_070920'!AK3065:AK3828)</f>
        <v>988.39999999999816</v>
      </c>
      <c r="E10" s="26">
        <f>SUM('ViimsiVald_uuringu tabel_070920'!AE3065:AE3828)</f>
        <v>353</v>
      </c>
      <c r="F10" s="26">
        <f>SUM('ViimsiVald_uuringu tabel_070920'!AD3065:AD3828)</f>
        <v>24123.599999999999</v>
      </c>
      <c r="G10" s="36">
        <f>SUM('ViimsiVald_uuringu tabel_070920'!AL3065:AL3828,'ViimsiVald_uuringu tabel_070920'!AJ2551,'ViimsiVald_uuringu tabel_070920'!AJ2552,'ViimsiVald_uuringu tabel_070920'!AJ2555:AJ2556,'ViimsiVald_uuringu tabel_070920'!AJ2560,'ViimsiVald_uuringu tabel_070920'!AJ2570,'ViimsiVald_uuringu tabel_070920'!AJ2582,'ViimsiVald_uuringu tabel_070920'!AJ2584,'ViimsiVald_uuringu tabel_070920'!AJ2586:AJ2587)+SUM('ViimsiVald_uuringu tabel_070920'!AJ3073,'ViimsiVald_uuringu tabel_070920'!AJ3074,'ViimsiVald_uuringu tabel_070920'!AJ3077,'ViimsiVald_uuringu tabel_070920'!AJ3079,'ViimsiVald_uuringu tabel_070920'!AJ3183,'ViimsiVald_uuringu tabel_070920'!AJ3196,'ViimsiVald_uuringu tabel_070920'!AJ3198,'ViimsiVald_uuringu tabel_070920'!AJ3201,'ViimsiVald_uuringu tabel_070920'!AJ3205,'ViimsiVald_uuringu tabel_070920'!AJ3243,'ViimsiVald_uuringu tabel_070920'!AJ3246,'ViimsiVald_uuringu tabel_070920'!AJ3248:AJ3251,'ViimsiVald_uuringu tabel_070920'!AJ3253:AJ3256,'ViimsiVald_uuringu tabel_070920'!AJ3260,'ViimsiVald_uuringu tabel_070920'!AJ3298,'ViimsiVald_uuringu tabel_070920'!AJ3299,'ViimsiVald_uuringu tabel_070920'!AJ3308,'ViimsiVald_uuringu tabel_070920'!AJ3372:AJ3374,'ViimsiVald_uuringu tabel_070920'!AJ3376,'ViimsiVald_uuringu tabel_070920'!AJ3429:AJ3430,'ViimsiVald_uuringu tabel_070920'!AJ3438,'ViimsiVald_uuringu tabel_070920'!AJ3437,'ViimsiVald_uuringu tabel_070920'!AJ3441,'ViimsiVald_uuringu tabel_070920'!AJ3444,'ViimsiVald_uuringu tabel_070920'!AJ3446,'ViimsiVald_uuringu tabel_070920'!AJ3449,'ViimsiVald_uuringu tabel_070920'!AJ3450,'ViimsiVald_uuringu tabel_070920'!AJ3451,'ViimsiVald_uuringu tabel_070920'!AJ3452,'ViimsiVald_uuringu tabel_070920'!AJ3454,'ViimsiVald_uuringu tabel_070920'!AJ3457,'ViimsiVald_uuringu tabel_070920'!AJ3459,'ViimsiVald_uuringu tabel_070920'!AJ3466,'ViimsiVald_uuringu tabel_070920'!AJ3486,'ViimsiVald_uuringu tabel_070920'!AJ3491,'ViimsiVald_uuringu tabel_070920'!AJ3519,'ViimsiVald_uuringu tabel_070920'!AJ3522,'ViimsiVald_uuringu tabel_070920'!AJ3524,'ViimsiVald_uuringu tabel_070920'!AJ3531,'ViimsiVald_uuringu tabel_070920'!AJ3534,'ViimsiVald_uuringu tabel_070920'!AJ3691,'ViimsiVald_uuringu tabel_070920'!AJ3692,'ViimsiVald_uuringu tabel_070920'!AJ3708,'ViimsiVald_uuringu tabel_070920'!AJ3714,'ViimsiVald_uuringu tabel_070920'!AJ3726,'ViimsiVald_uuringu tabel_070920'!AJ3735)</f>
        <v>267.98200000000088</v>
      </c>
    </row>
    <row r="11" spans="2:8" x14ac:dyDescent="0.2">
      <c r="B11" s="29" t="s">
        <v>965</v>
      </c>
      <c r="C11" s="32">
        <f>SUM('ViimsiVald_uuringu tabel_070920'!AL3829:AL3942)</f>
        <v>22.470000000000002</v>
      </c>
      <c r="D11" s="46">
        <f>SUM('ViimsiVald_uuringu tabel_070920'!AK3829:AK3942)</f>
        <v>26.999999999999996</v>
      </c>
      <c r="E11" s="26">
        <f>SUM('ViimsiVald_uuringu tabel_070920'!AE3829:AE3942)</f>
        <v>10</v>
      </c>
      <c r="F11" s="26">
        <f>SUM('ViimsiVald_uuringu tabel_070920'!AD3829:AD3942)</f>
        <v>10300</v>
      </c>
      <c r="G11" s="36">
        <f>SUM('ViimsiVald_uuringu tabel_070920'!AL3829:AL3942)</f>
        <v>22.470000000000002</v>
      </c>
    </row>
    <row r="12" spans="2:8" x14ac:dyDescent="0.2">
      <c r="B12" s="29" t="s">
        <v>2670</v>
      </c>
      <c r="C12" s="32">
        <f>SUM('ViimsiVald_uuringu tabel_070920'!AL3943:AL4143)</f>
        <v>3.1730000000000009</v>
      </c>
      <c r="D12" s="46">
        <f>SUM('ViimsiVald_uuringu tabel_070920'!AK3943:AK4143)</f>
        <v>24.299999999999997</v>
      </c>
      <c r="E12" s="26">
        <f>SUM('ViimsiVald_uuringu tabel_070920'!AE3943:AE4143)</f>
        <v>9</v>
      </c>
      <c r="F12" s="26">
        <f>SUM('ViimsiVald_uuringu tabel_070920'!AD3943:AD4143)</f>
        <v>150</v>
      </c>
      <c r="G12" s="36">
        <f>SUM('ViimsiVald_uuringu tabel_070920'!AL3943:AL4143)</f>
        <v>3.1730000000000009</v>
      </c>
    </row>
    <row r="13" spans="2:8" x14ac:dyDescent="0.2">
      <c r="B13" s="29" t="s">
        <v>58</v>
      </c>
      <c r="C13" s="32">
        <f>SUM('ViimsiVald_uuringu tabel_070920'!AL4144:AL4801)</f>
        <v>51.629999999999917</v>
      </c>
      <c r="D13" s="46">
        <f>SUM('ViimsiVald_uuringu tabel_070920'!AK4144:AK4801)</f>
        <v>294.00000000000063</v>
      </c>
      <c r="E13" s="26">
        <f>SUM('ViimsiVald_uuringu tabel_070920'!AE4144:AE4801)</f>
        <v>105</v>
      </c>
      <c r="F13" s="26">
        <f>SUM('ViimsiVald_uuringu tabel_070920'!AD4144:AD4801)</f>
        <v>4531</v>
      </c>
      <c r="G13" s="36">
        <f>SUM('ViimsiVald_uuringu tabel_070920'!AL4144:AL4801)+SUM('ViimsiVald_uuringu tabel_070920'!AJ4144,'ViimsiVald_uuringu tabel_070920'!AJ4148,'ViimsiVald_uuringu tabel_070920'!AJ4153,'ViimsiVald_uuringu tabel_070920'!AJ4161,'ViimsiVald_uuringu tabel_070920'!AJ4167,'ViimsiVald_uuringu tabel_070920'!AJ4172,'ViimsiVald_uuringu tabel_070920'!AJ4173,'ViimsiVald_uuringu tabel_070920'!AJ4174,'ViimsiVald_uuringu tabel_070920'!AJ4187,'ViimsiVald_uuringu tabel_070920'!AJ4197,'ViimsiVald_uuringu tabel_070920'!AJ4259,'ViimsiVald_uuringu tabel_070920'!AJ4264,'ViimsiVald_uuringu tabel_070920'!AJ4280,'ViimsiVald_uuringu tabel_070920'!AJ4281,'ViimsiVald_uuringu tabel_070920'!AJ4282,'ViimsiVald_uuringu tabel_070920'!AJ4283,'ViimsiVald_uuringu tabel_070920'!AJ4332,'ViimsiVald_uuringu tabel_070920'!AJ4334,'ViimsiVald_uuringu tabel_070920'!AJ4349,'ViimsiVald_uuringu tabel_070920'!AJ4350,'ViimsiVald_uuringu tabel_070920'!AJ4360,'ViimsiVald_uuringu tabel_070920'!AJ4369,'ViimsiVald_uuringu tabel_070920'!AJ4373,'ViimsiVald_uuringu tabel_070920'!AJ4392,'ViimsiVald_uuringu tabel_070920'!AJ4394,'ViimsiVald_uuringu tabel_070920'!AJ4414,'ViimsiVald_uuringu tabel_070920'!AJ4416,'ViimsiVald_uuringu tabel_070920'!AJ4421,'ViimsiVald_uuringu tabel_070920'!AJ4423,'ViimsiVald_uuringu tabel_070920'!AJ4457,'ViimsiVald_uuringu tabel_070920'!AJ4466,'ViimsiVald_uuringu tabel_070920'!AJ4476,'ViimsiVald_uuringu tabel_070920'!AJ4483,'ViimsiVald_uuringu tabel_070920'!AJ4511,'ViimsiVald_uuringu tabel_070920'!AJ4515,'ViimsiVald_uuringu tabel_070920'!AJ4518,'ViimsiVald_uuringu tabel_070920'!AJ4530,'ViimsiVald_uuringu tabel_070920'!AJ4545,'ViimsiVald_uuringu tabel_070920'!AJ4549,'ViimsiVald_uuringu tabel_070920'!AJ4550,'ViimsiVald_uuringu tabel_070920'!AJ4551,'ViimsiVald_uuringu tabel_070920'!AJ4552,'ViimsiVald_uuringu tabel_070920'!AJ4557,'ViimsiVald_uuringu tabel_070920'!AJ4559,'ViimsiVald_uuringu tabel_070920'!AJ4561,'ViimsiVald_uuringu tabel_070920'!AJ4564,'ViimsiVald_uuringu tabel_070920'!AJ4567,'ViimsiVald_uuringu tabel_070920'!AJ4569,'ViimsiVald_uuringu tabel_070920'!AJ4570,'ViimsiVald_uuringu tabel_070920'!AJ4572,'ViimsiVald_uuringu tabel_070920'!AJ4607,'ViimsiVald_uuringu tabel_070920'!AJ4608,'ViimsiVald_uuringu tabel_070920'!AJ4609,'ViimsiVald_uuringu tabel_070920'!AJ4611,'ViimsiVald_uuringu tabel_070920'!AJ4614,'ViimsiVald_uuringu tabel_070920'!AJ4615,'ViimsiVald_uuringu tabel_070920'!AJ4618,'ViimsiVald_uuringu tabel_070920'!AJ4619,'ViimsiVald_uuringu tabel_070920'!AJ4621,'ViimsiVald_uuringu tabel_070920'!AJ4623,'ViimsiVald_uuringu tabel_070920'!AJ4628,'ViimsiVald_uuringu tabel_070920'!AJ4625,'ViimsiVald_uuringu tabel_070920'!AJ4629,'ViimsiVald_uuringu tabel_070920'!AJ4630,'ViimsiVald_uuringu tabel_070920'!AJ4632,'ViimsiVald_uuringu tabel_070920'!AJ4634,'ViimsiVald_uuringu tabel_070920'!AJ4646,'ViimsiVald_uuringu tabel_070920'!AJ4655,'ViimsiVald_uuringu tabel_070920'!AJ4663,'ViimsiVald_uuringu tabel_070920'!AJ4665,'ViimsiVald_uuringu tabel_070920'!AJ4685,'ViimsiVald_uuringu tabel_070920'!AJ4691,'ViimsiVald_uuringu tabel_070920'!AJ4694,'ViimsiVald_uuringu tabel_070920'!AJ4697,'ViimsiVald_uuringu tabel_070920'!AJ4698,'ViimsiVald_uuringu tabel_070920'!AJ4709,'ViimsiVald_uuringu tabel_070920'!AJ4734,'ViimsiVald_uuringu tabel_070920'!AJ4735,'ViimsiVald_uuringu tabel_070920'!AJ4736,'ViimsiVald_uuringu tabel_070920'!AJ4744)</f>
        <v>84.109999999999872</v>
      </c>
    </row>
    <row r="14" spans="2:8" x14ac:dyDescent="0.2">
      <c r="B14" s="29" t="s">
        <v>65</v>
      </c>
      <c r="C14" s="32">
        <f>SUM('ViimsiVald_uuringu tabel_070920'!AL4802:AL5001)</f>
        <v>20.405999999999999</v>
      </c>
      <c r="D14" s="46">
        <f>SUM('ViimsiVald_uuringu tabel_070920'!AK4802:AK5001)</f>
        <v>2.8</v>
      </c>
      <c r="E14" s="26">
        <f>SUM('ViimsiVald_uuringu tabel_070920'!AE4802:AE5001)</f>
        <v>1</v>
      </c>
      <c r="F14" s="26">
        <f>SUM('ViimsiVald_uuringu tabel_070920'!AD4802:AD5001)</f>
        <v>77316.2</v>
      </c>
      <c r="G14" s="36">
        <f>SUM('ViimsiVald_uuringu tabel_070920'!AL4802:AL5001)+SUM('ViimsiVald_uuringu tabel_070920'!AJ4817,'ViimsiVald_uuringu tabel_070920'!AJ4829)+'ViimsiVald_uuringu tabel_070920'!AJ4845</f>
        <v>621.21799999999996</v>
      </c>
      <c r="H14" t="s">
        <v>35146</v>
      </c>
    </row>
    <row r="15" spans="2:8" x14ac:dyDescent="0.2">
      <c r="B15" s="29" t="s">
        <v>237</v>
      </c>
      <c r="C15" s="32">
        <f>SUM('ViimsiVald_uuringu tabel_070920'!AL5002:AL5694)</f>
        <v>11.154000000000002</v>
      </c>
      <c r="D15" s="46">
        <f>SUM('ViimsiVald_uuringu tabel_070920'!AK5002:AK5694)</f>
        <v>25.200000000000003</v>
      </c>
      <c r="E15" s="26">
        <f>SUM('ViimsiVald_uuringu tabel_070920'!AE5002:AE5694)</f>
        <v>9</v>
      </c>
      <c r="F15" s="26">
        <f>SUM('ViimsiVald_uuringu tabel_070920'!AD5002:AD5694)</f>
        <v>89565</v>
      </c>
      <c r="G15" s="36">
        <f>SUM('ViimsiVald_uuringu tabel_070920'!AL5002:AL5694)+SUM('ViimsiVald_uuringu tabel_070920'!AJ5011,'ViimsiVald_uuringu tabel_070920'!AJ5024,'ViimsiVald_uuringu tabel_070920'!AJ5025,'ViimsiVald_uuringu tabel_070920'!AJ5026,'ViimsiVald_uuringu tabel_070920'!AJ5027,'ViimsiVald_uuringu tabel_070920'!AJ5029,'ViimsiVald_uuringu tabel_070920'!AJ5031,'ViimsiVald_uuringu tabel_070920'!AJ5044,'ViimsiVald_uuringu tabel_070920'!AJ5097,'ViimsiVald_uuringu tabel_070920'!AJ5099,'ViimsiVald_uuringu tabel_070920'!AJ5100,'ViimsiVald_uuringu tabel_070920'!AJ5101,'ViimsiVald_uuringu tabel_070920'!AJ5104,'ViimsiVald_uuringu tabel_070920'!AJ5107,'ViimsiVald_uuringu tabel_070920'!AJ5108,'ViimsiVald_uuringu tabel_070920'!AJ5114,'ViimsiVald_uuringu tabel_070920'!AJ5125,'ViimsiVald_uuringu tabel_070920'!AJ5127,'ViimsiVald_uuringu tabel_070920'!AJ5134,'ViimsiVald_uuringu tabel_070920'!AJ5137,'ViimsiVald_uuringu tabel_070920'!AJ5140,'ViimsiVald_uuringu tabel_070920'!AJ5141,'ViimsiVald_uuringu tabel_070920'!AJ5142,'ViimsiVald_uuringu tabel_070920'!AJ5149,'ViimsiVald_uuringu tabel_070920'!AJ5161,'ViimsiVald_uuringu tabel_070920'!AJ5150,'ViimsiVald_uuringu tabel_070920'!AJ5202,'ViimsiVald_uuringu tabel_070920'!AJ5204,'ViimsiVald_uuringu tabel_070920'!AJ5205,'ViimsiVald_uuringu tabel_070920'!AJ5207,'ViimsiVald_uuringu tabel_070920'!AJ5210,'ViimsiVald_uuringu tabel_070920'!AJ5211,'ViimsiVald_uuringu tabel_070920'!AJ5220,'ViimsiVald_uuringu tabel_070920'!AJ5221,'ViimsiVald_uuringu tabel_070920'!AJ5222,'ViimsiVald_uuringu tabel_070920'!AJ5230,'ViimsiVald_uuringu tabel_070920'!AJ5235,'ViimsiVald_uuringu tabel_070920'!AJ5241,'ViimsiVald_uuringu tabel_070920'!AJ5244,'ViimsiVald_uuringu tabel_070920'!AJ5245,'ViimsiVald_uuringu tabel_070920'!AJ5246,'ViimsiVald_uuringu tabel_070920'!AJ5247,'ViimsiVald_uuringu tabel_070920'!AJ5248,'ViimsiVald_uuringu tabel_070920'!AJ5250,'ViimsiVald_uuringu tabel_070920'!AJ5296,'ViimsiVald_uuringu tabel_070920'!AJ5325,'ViimsiVald_uuringu tabel_070920'!AJ5326,'ViimsiVald_uuringu tabel_070920'!AJ5339,'ViimsiVald_uuringu tabel_070920'!AJ5358,'ViimsiVald_uuringu tabel_070920'!AJ5365,'ViimsiVald_uuringu tabel_070920'!AJ5360,'ViimsiVald_uuringu tabel_070920'!AJ5369,'ViimsiVald_uuringu tabel_070920'!AJ5387,'ViimsiVald_uuringu tabel_070920'!AJ5399,'ViimsiVald_uuringu tabel_070920'!AJ5413,'ViimsiVald_uuringu tabel_070920'!AJ5429,'ViimsiVald_uuringu tabel_070920'!AJ5430,'ViimsiVald_uuringu tabel_070920'!AJ5431,'ViimsiVald_uuringu tabel_070920'!AJ5449,'ViimsiVald_uuringu tabel_070920'!AJ5451,'ViimsiVald_uuringu tabel_070920'!AJ5454,'ViimsiVald_uuringu tabel_070920'!AJ5458,'ViimsiVald_uuringu tabel_070920'!AJ5484,'ViimsiVald_uuringu tabel_070920'!AJ5515,'ViimsiVald_uuringu tabel_070920'!AJ5530,'ViimsiVald_uuringu tabel_070920'!AJ5531,'ViimsiVald_uuringu tabel_070920'!AJ5532,'ViimsiVald_uuringu tabel_070920'!AJ5539,'ViimsiVald_uuringu tabel_070920'!AJ5542,'ViimsiVald_uuringu tabel_070920'!AJ5546,'ViimsiVald_uuringu tabel_070920'!AJ5543,'ViimsiVald_uuringu tabel_070920'!AJ5548,'ViimsiVald_uuringu tabel_070920'!AJ5549,'ViimsiVald_uuringu tabel_070920'!AJ5550,'ViimsiVald_uuringu tabel_070920'!AJ5553,'ViimsiVald_uuringu tabel_070920'!AJ5554,'ViimsiVald_uuringu tabel_070920'!AJ5562,'ViimsiVald_uuringu tabel_070920'!AJ5565,'ViimsiVald_uuringu tabel_070920'!AJ5567,'ViimsiVald_uuringu tabel_070920'!AJ5569,'ViimsiVald_uuringu tabel_070920'!AJ5570,'ViimsiVald_uuringu tabel_070920'!AJ5572,'ViimsiVald_uuringu tabel_070920'!AJ5573,'ViimsiVald_uuringu tabel_070920'!AJ5574,'ViimsiVald_uuringu tabel_070920'!AJ5575,'ViimsiVald_uuringu tabel_070920'!AJ5584,'ViimsiVald_uuringu tabel_070920'!AJ5587,'ViimsiVald_uuringu tabel_070920'!AJ5604,'ViimsiVald_uuringu tabel_070920'!AJ5628,'ViimsiVald_uuringu tabel_070920'!AJ5614,'ViimsiVald_uuringu tabel_070920'!AJ5629,'ViimsiVald_uuringu tabel_070920'!AJ5630,'ViimsiVald_uuringu tabel_070920'!AJ5634,'ViimsiVald_uuringu tabel_070920'!AJ5640,'ViimsiVald_uuringu tabel_070920'!AJ5637,'ViimsiVald_uuringu tabel_070920'!AJ5642)</f>
        <v>49.317999999999948</v>
      </c>
    </row>
    <row r="16" spans="2:8" x14ac:dyDescent="0.2">
      <c r="B16" s="29" t="s">
        <v>680</v>
      </c>
      <c r="C16" s="32">
        <f>SUM('ViimsiVald_uuringu tabel_070920'!AL5695:AL6622)</f>
        <v>82.976000000000127</v>
      </c>
      <c r="D16" s="46">
        <f>SUM('ViimsiVald_uuringu tabel_070920'!AK5695:AK6622)</f>
        <v>548.80000000000052</v>
      </c>
      <c r="E16" s="26">
        <f>SUM('ViimsiVald_uuringu tabel_070920'!AE5695:AE6622)</f>
        <v>196</v>
      </c>
      <c r="F16" s="26">
        <f>SUM('ViimsiVald_uuringu tabel_070920'!AD5695:AD6622)</f>
        <v>3502.5</v>
      </c>
      <c r="G16" s="36">
        <f>SUM('ViimsiVald_uuringu tabel_070920'!AL5695:AL6622)+SUM('ViimsiVald_uuringu tabel_070920'!AJ5699,'ViimsiVald_uuringu tabel_070920'!AJ5706,'ViimsiVald_uuringu tabel_070920'!AJ5723,'ViimsiVald_uuringu tabel_070920'!AJ5744,'ViimsiVald_uuringu tabel_070920'!AJ5749,'ViimsiVald_uuringu tabel_070920'!AJ5750,'ViimsiVald_uuringu tabel_070920'!AJ5753,'ViimsiVald_uuringu tabel_070920'!AJ5754,'ViimsiVald_uuringu tabel_070920'!AJ5755,'ViimsiVald_uuringu tabel_070920'!AJ5761,'ViimsiVald_uuringu tabel_070920'!AJ5764,'ViimsiVald_uuringu tabel_070920'!AJ5765,'ViimsiVald_uuringu tabel_070920'!AJ5766,'ViimsiVald_uuringu tabel_070920'!AJ5791,'ViimsiVald_uuringu tabel_070920'!AJ5797,'ViimsiVald_uuringu tabel_070920'!AJ5803,'ViimsiVald_uuringu tabel_070920'!AJ5810,'ViimsiVald_uuringu tabel_070920'!AJ5818,'ViimsiVald_uuringu tabel_070920'!AJ5821,'ViimsiVald_uuringu tabel_070920'!AJ5825,'ViimsiVald_uuringu tabel_070920'!AJ5877,'ViimsiVald_uuringu tabel_070920'!AJ5939,'ViimsiVald_uuringu tabel_070920'!AJ5940,'ViimsiVald_uuringu tabel_070920'!AJ5943,'ViimsiVald_uuringu tabel_070920'!AJ5946,'ViimsiVald_uuringu tabel_070920'!AJ5947,'ViimsiVald_uuringu tabel_070920'!AJ5949,'ViimsiVald_uuringu tabel_070920'!AJ5952,'ViimsiVald_uuringu tabel_070920'!AJ5955,'ViimsiVald_uuringu tabel_070920'!AJ6015,'ViimsiVald_uuringu tabel_070920'!AJ6017,'ViimsiVald_uuringu tabel_070920'!AJ6020,'ViimsiVald_uuringu tabel_070920'!AJ6073,'ViimsiVald_uuringu tabel_070920'!AJ6076,'ViimsiVald_uuringu tabel_070920'!AJ6084,'ViimsiVald_uuringu tabel_070920'!AJ6087,'ViimsiVald_uuringu tabel_070920'!AJ6088,'ViimsiVald_uuringu tabel_070920'!AJ6090,'ViimsiVald_uuringu tabel_070920'!AJ6096,'ViimsiVald_uuringu tabel_070920'!AJ6097,'ViimsiVald_uuringu tabel_070920'!AJ6098,'ViimsiVald_uuringu tabel_070920'!AJ6099,'ViimsiVald_uuringu tabel_070920'!AJ6100,'ViimsiVald_uuringu tabel_070920'!AJ6101,'ViimsiVald_uuringu tabel_070920'!AJ6103,'ViimsiVald_uuringu tabel_070920'!AJ6105,'ViimsiVald_uuringu tabel_070920'!AJ6106,'ViimsiVald_uuringu tabel_070920'!AJ6109,'ViimsiVald_uuringu tabel_070920'!AJ6112,'ViimsiVald_uuringu tabel_070920'!AJ6114,'ViimsiVald_uuringu tabel_070920'!AJ6120,'ViimsiVald_uuringu tabel_070920'!AJ6121,'ViimsiVald_uuringu tabel_070920'!AJ6122,'ViimsiVald_uuringu tabel_070920'!AJ6128,'ViimsiVald_uuringu tabel_070920'!AJ6127,'ViimsiVald_uuringu tabel_070920'!AJ6130,'ViimsiVald_uuringu tabel_070920'!AJ6133,'ViimsiVald_uuringu tabel_070920'!AJ6134,'ViimsiVald_uuringu tabel_070920'!AJ6136,'ViimsiVald_uuringu tabel_070920'!AJ6137,'ViimsiVald_uuringu tabel_070920'!AJ6135,'ViimsiVald_uuringu tabel_070920'!AJ6142,'ViimsiVald_uuringu tabel_070920'!AJ6144,'ViimsiVald_uuringu tabel_070920'!AJ6143,'ViimsiVald_uuringu tabel_070920'!AJ6150,'ViimsiVald_uuringu tabel_070920'!AJ6156,'ViimsiVald_uuringu tabel_070920'!AJ6162,'ViimsiVald_uuringu tabel_070920'!AJ6167,'ViimsiVald_uuringu tabel_070920'!AJ6164,'ViimsiVald_uuringu tabel_070920'!AJ6178,'ViimsiVald_uuringu tabel_070920'!AJ6179,'ViimsiVald_uuringu tabel_070920'!AJ6180,'ViimsiVald_uuringu tabel_070920'!AJ6184,'ViimsiVald_uuringu tabel_070920'!AJ6189,'ViimsiVald_uuringu tabel_070920'!AJ6192,'ViimsiVald_uuringu tabel_070920'!AJ6197,'ViimsiVald_uuringu tabel_070920'!AJ6201,'ViimsiVald_uuringu tabel_070920'!AJ6203,'ViimsiVald_uuringu tabel_070920'!AJ6204,'ViimsiVald_uuringu tabel_070920'!AJ6209,'ViimsiVald_uuringu tabel_070920'!AJ6217,'ViimsiVald_uuringu tabel_070920'!AJ6218,'ViimsiVald_uuringu tabel_070920'!AJ6220,'ViimsiVald_uuringu tabel_070920'!AJ6226,'ViimsiVald_uuringu tabel_070920'!AJ6231,'ViimsiVald_uuringu tabel_070920'!AJ6238,'ViimsiVald_uuringu tabel_070920'!AJ6251,'ViimsiVald_uuringu tabel_070920'!AJ6254,'ViimsiVald_uuringu tabel_070920'!AJ6255,'ViimsiVald_uuringu tabel_070920'!AJ6259,'ViimsiVald_uuringu tabel_070920'!AJ6260,'ViimsiVald_uuringu tabel_070920'!AJ6266,'ViimsiVald_uuringu tabel_070920'!AJ6269,'ViimsiVald_uuringu tabel_070920'!AJ6271,'ViimsiVald_uuringu tabel_070920'!AJ6278,'ViimsiVald_uuringu tabel_070920'!AJ6280,'ViimsiVald_uuringu tabel_070920'!AJ6281,'ViimsiVald_uuringu tabel_070920'!AJ6283,'ViimsiVald_uuringu tabel_070920'!AJ6284,'ViimsiVald_uuringu tabel_070920'!AJ6285,'ViimsiVald_uuringu tabel_070920'!AJ6289,'ViimsiVald_uuringu tabel_070920'!AJ6291,'ViimsiVald_uuringu tabel_070920'!AJ6301,'ViimsiVald_uuringu tabel_070920'!AJ6299,'ViimsiVald_uuringu tabel_070920'!AJ6303,'ViimsiVald_uuringu tabel_070920'!AJ6304,'ViimsiVald_uuringu tabel_070920'!AJ6305,'ViimsiVald_uuringu tabel_070920'!AJ6308,'ViimsiVald_uuringu tabel_070920'!AJ6309,'ViimsiVald_uuringu tabel_070920'!AJ6311,'ViimsiVald_uuringu tabel_070920'!AJ6315,'ViimsiVald_uuringu tabel_070920'!AJ6330,'ViimsiVald_uuringu tabel_070920'!AJ6334,'ViimsiVald_uuringu tabel_070920'!AJ6335,'ViimsiVald_uuringu tabel_070920'!AJ6336,'ViimsiVald_uuringu tabel_070920'!AJ6338,'ViimsiVald_uuringu tabel_070920'!AJ6363,'ViimsiVald_uuringu tabel_070920'!AJ6365,'ViimsiVald_uuringu tabel_070920'!AJ6369,'ViimsiVald_uuringu tabel_070920'!AJ6457,'ViimsiVald_uuringu tabel_070920'!AJ6481,'ViimsiVald_uuringu tabel_070920'!AJ6490,'ViimsiVald_uuringu tabel_070920'!AJ6503,'ViimsiVald_uuringu tabel_070920'!AJ6505,'ViimsiVald_uuringu tabel_070920'!AJ6511,'ViimsiVald_uuringu tabel_070920'!AJ6524,'ViimsiVald_uuringu tabel_070920'!AJ6530,'ViimsiVald_uuringu tabel_070920'!AJ6531,'ViimsiVald_uuringu tabel_070920'!AJ6532,'ViimsiVald_uuringu tabel_070920'!AJ6536,'ViimsiVald_uuringu tabel_070920'!AJ6538,'ViimsiVald_uuringu tabel_070920'!AJ6555,'ViimsiVald_uuringu tabel_070920'!AJ6557,'ViimsiVald_uuringu tabel_070920'!AJ6563,'ViimsiVald_uuringu tabel_070920'!AJ6564,'ViimsiVald_uuringu tabel_070920'!AJ6617,'ViimsiVald_uuringu tabel_070920'!AJ6619,'ViimsiVald_uuringu tabel_070920'!AJ6621)</f>
        <v>143.38000000000002</v>
      </c>
    </row>
    <row r="17" spans="2:7" x14ac:dyDescent="0.2">
      <c r="B17" s="29" t="s">
        <v>830</v>
      </c>
      <c r="C17" s="32">
        <f>SUM('ViimsiVald_uuringu tabel_070920'!AL6623:AL7249)</f>
        <v>22.73599999999999</v>
      </c>
      <c r="D17" s="46">
        <f>SUM('ViimsiVald_uuringu tabel_070920'!AK6623:AK7249)</f>
        <v>156.80000000000004</v>
      </c>
      <c r="E17" s="26">
        <f>SUM('ViimsiVald_uuringu tabel_070920'!AE6623:AE7249)</f>
        <v>56</v>
      </c>
      <c r="F17" s="26">
        <f>SUM('ViimsiVald_uuringu tabel_070920'!AD6623:AD7249)</f>
        <v>0</v>
      </c>
      <c r="G17" s="36">
        <f>SUM('ViimsiVald_uuringu tabel_070920'!AL6623:AL7249)+SUM('ViimsiVald_uuringu tabel_070920'!AJ6715,'ViimsiVald_uuringu tabel_070920'!AJ6727,'ViimsiVald_uuringu tabel_070920'!AJ6833,'ViimsiVald_uuringu tabel_070920'!AJ6837,'ViimsiVald_uuringu tabel_070920'!AJ6849,'ViimsiVald_uuringu tabel_070920'!AJ6918,'ViimsiVald_uuringu tabel_070920'!AJ6922,'ViimsiVald_uuringu tabel_070920'!AJ6924,'ViimsiVald_uuringu tabel_070920'!AJ6926,'ViimsiVald_uuringu tabel_070920'!AJ6927,'ViimsiVald_uuringu tabel_070920'!AJ6928,'ViimsiVald_uuringu tabel_070920'!AJ6929,'ViimsiVald_uuringu tabel_070920'!AJ6931,'ViimsiVald_uuringu tabel_070920'!AJ6934,'ViimsiVald_uuringu tabel_070920'!AJ6937,'ViimsiVald_uuringu tabel_070920'!AJ6938,'ViimsiVald_uuringu tabel_070920'!AJ6952,'ViimsiVald_uuringu tabel_070920'!AJ6952,'ViimsiVald_uuringu tabel_070920'!AJ6954,'ViimsiVald_uuringu tabel_070920'!AJ6956,'ViimsiVald_uuringu tabel_070920'!AJ7101,'ViimsiVald_uuringu tabel_070920'!AJ7107,'ViimsiVald_uuringu tabel_070920'!AJ7151,'ViimsiVald_uuringu tabel_070920'!AJ7152,'ViimsiVald_uuringu tabel_070920'!AJ7158,'ViimsiVald_uuringu tabel_070920'!AJ7166,'ViimsiVald_uuringu tabel_070920'!AJ7169,'ViimsiVald_uuringu tabel_070920'!AJ7170,'ViimsiVald_uuringu tabel_070920'!AJ7174,'ViimsiVald_uuringu tabel_070920'!AJ7175,'ViimsiVald_uuringu tabel_070920'!AJ7214,'ViimsiVald_uuringu tabel_070920'!AJ7217,'ViimsiVald_uuringu tabel_070920'!AJ7230,'ViimsiVald_uuringu tabel_070920'!AJ7236)</f>
        <v>46.827999999999967</v>
      </c>
    </row>
    <row r="18" spans="2:7" x14ac:dyDescent="0.2">
      <c r="B18" s="29" t="s">
        <v>52</v>
      </c>
      <c r="C18" s="32">
        <f>SUM('ViimsiVald_uuringu tabel_070920'!AL7250:AL7967)</f>
        <v>22.051999999999989</v>
      </c>
      <c r="D18" s="46">
        <f>SUM('ViimsiVald_uuringu tabel_070920'!AK7250:AK7967)</f>
        <v>120.39999999999992</v>
      </c>
      <c r="E18" s="26">
        <f>SUM('ViimsiVald_uuringu tabel_070920'!AE7250:AE7967)</f>
        <v>43</v>
      </c>
      <c r="F18" s="26">
        <f>SUM('ViimsiVald_uuringu tabel_070920'!AD7250:AD7967)</f>
        <v>476</v>
      </c>
      <c r="G18" s="36">
        <f>SUM('ViimsiVald_uuringu tabel_070920'!AL7250:AL7967)+SUM('ViimsiVald_uuringu tabel_070920'!AJ7271,'ViimsiVald_uuringu tabel_070920'!AJ7274,'ViimsiVald_uuringu tabel_070920'!AJ7284,'ViimsiVald_uuringu tabel_070920'!AJ7292,'ViimsiVald_uuringu tabel_070920'!AJ7315,'ViimsiVald_uuringu tabel_070920'!AJ7321,'ViimsiVald_uuringu tabel_070920'!AJ7324,'ViimsiVald_uuringu tabel_070920'!AJ7325,'ViimsiVald_uuringu tabel_070920'!AJ7329,'ViimsiVald_uuringu tabel_070920'!AJ7330,'ViimsiVald_uuringu tabel_070920'!AJ7339,'ViimsiVald_uuringu tabel_070920'!AJ7342,'ViimsiVald_uuringu tabel_070920'!AJ7343,'ViimsiVald_uuringu tabel_070920'!AJ7344,'ViimsiVald_uuringu tabel_070920'!AJ7348,'ViimsiVald_uuringu tabel_070920'!AJ7354,'ViimsiVald_uuringu tabel_070920'!AJ7355,'ViimsiVald_uuringu tabel_070920'!AJ7416,'ViimsiVald_uuringu tabel_070920'!AJ7426,'ViimsiVald_uuringu tabel_070920'!AJ7427,'ViimsiVald_uuringu tabel_070920'!AJ7432,'ViimsiVald_uuringu tabel_070920'!AJ7434,'ViimsiVald_uuringu tabel_070920'!AJ7436,'ViimsiVald_uuringu tabel_070920'!AJ7438,'ViimsiVald_uuringu tabel_070920'!AJ7469,'ViimsiVald_uuringu tabel_070920'!AJ7490,'ViimsiVald_uuringu tabel_070920'!AJ7516,'ViimsiVald_uuringu tabel_070920'!AJ7519,'ViimsiVald_uuringu tabel_070920'!AJ7528,'ViimsiVald_uuringu tabel_070920'!AJ7540,'ViimsiVald_uuringu tabel_070920'!AJ7543,'ViimsiVald_uuringu tabel_070920'!AJ7574,'ViimsiVald_uuringu tabel_070920'!AJ7577,'ViimsiVald_uuringu tabel_070920'!AJ7579,'ViimsiVald_uuringu tabel_070920'!AJ7592,'ViimsiVald_uuringu tabel_070920'!AJ7616,'ViimsiVald_uuringu tabel_070920'!AJ7617,'ViimsiVald_uuringu tabel_070920'!AJ7618,'ViimsiVald_uuringu tabel_070920'!AJ7619,'ViimsiVald_uuringu tabel_070920'!AJ7620,'ViimsiVald_uuringu tabel_070920'!AJ7621,'ViimsiVald_uuringu tabel_070920'!AJ7622,'ViimsiVald_uuringu tabel_070920'!AJ7623,'ViimsiVald_uuringu tabel_070920'!AJ7662,'ViimsiVald_uuringu tabel_070920'!AJ7673,'ViimsiVald_uuringu tabel_070920'!AJ7674,'ViimsiVald_uuringu tabel_070920'!AJ7677,'ViimsiVald_uuringu tabel_070920'!AJ7683,'ViimsiVald_uuringu tabel_070920'!AJ7686,'ViimsiVald_uuringu tabel_070920'!AJ7707,'ViimsiVald_uuringu tabel_070920'!AJ7723,'ViimsiVald_uuringu tabel_070920'!AJ7711,'ViimsiVald_uuringu tabel_070920'!AJ7751,'ViimsiVald_uuringu tabel_070920'!AJ7833,'ViimsiVald_uuringu tabel_070920'!AJ7858,'ViimsiVald_uuringu tabel_070920'!AJ7897,'ViimsiVald_uuringu tabel_070920'!AJ7921,'ViimsiVald_uuringu tabel_070920'!AJ7927,'ViimsiVald_uuringu tabel_070920'!AJ7929,'ViimsiVald_uuringu tabel_070920'!AJ7934,'ViimsiVald_uuringu tabel_070920'!AJ7942,'ViimsiVald_uuringu tabel_070920'!AJ7960,'ViimsiVald_uuringu tabel_070920'!AJ7962)</f>
        <v>58.441999999999965</v>
      </c>
    </row>
    <row r="19" spans="2:7" x14ac:dyDescent="0.2">
      <c r="B19" s="29" t="s">
        <v>37</v>
      </c>
      <c r="C19" s="32">
        <f>SUM('ViimsiVald_uuringu tabel_070920'!AL7968:AL9270)</f>
        <v>35.607999999999969</v>
      </c>
      <c r="D19" s="46">
        <f>SUM('ViimsiVald_uuringu tabel_070920'!AK7968:AK9270)</f>
        <v>190.40000000000018</v>
      </c>
      <c r="E19" s="26">
        <f>SUM('ViimsiVald_uuringu tabel_070920'!AE7968:AE9270)</f>
        <v>68</v>
      </c>
      <c r="F19" s="26">
        <f>SUM('ViimsiVald_uuringu tabel_070920'!AD7968:AD9270)</f>
        <v>5620</v>
      </c>
      <c r="G19" s="36">
        <f>SUM('ViimsiVald_uuringu tabel_070920'!AL7968:AL9270)+SUM('ViimsiVald_uuringu tabel_070920'!AJ7973,'ViimsiVald_uuringu tabel_070920'!AJ7975,'ViimsiVald_uuringu tabel_070920'!AJ7997,'ViimsiVald_uuringu tabel_070920'!AJ8015,'ViimsiVald_uuringu tabel_070920'!AJ8017,'ViimsiVald_uuringu tabel_070920'!AJ8021,'ViimsiVald_uuringu tabel_070920'!AJ8024,'ViimsiVald_uuringu tabel_070920'!AJ8030,'ViimsiVald_uuringu tabel_070920'!AJ8031,'ViimsiVald_uuringu tabel_070920'!AJ8062,'ViimsiVald_uuringu tabel_070920'!AJ8074,'ViimsiVald_uuringu tabel_070920'!AJ8098,'ViimsiVald_uuringu tabel_070920'!AJ8103,'ViimsiVald_uuringu tabel_070920'!AJ8105,'ViimsiVald_uuringu tabel_070920'!AJ8119,'ViimsiVald_uuringu tabel_070920'!AJ8123,'ViimsiVald_uuringu tabel_070920'!AJ8141,'ViimsiVald_uuringu tabel_070920'!AJ8143,'ViimsiVald_uuringu tabel_070920'!AJ8144,'ViimsiVald_uuringu tabel_070920'!AJ8146,'ViimsiVald_uuringu tabel_070920'!AJ8149,'ViimsiVald_uuringu tabel_070920'!AJ8168,'ViimsiVald_uuringu tabel_070920'!AJ8170,'ViimsiVald_uuringu tabel_070920'!AJ8174,'ViimsiVald_uuringu tabel_070920'!AJ8176,'ViimsiVald_uuringu tabel_070920'!AJ8195,'ViimsiVald_uuringu tabel_070920'!AJ8196,'ViimsiVald_uuringu tabel_070920'!AJ8197,'ViimsiVald_uuringu tabel_070920'!AJ8198,'ViimsiVald_uuringu tabel_070920'!AJ8202,'ViimsiVald_uuringu tabel_070920'!AJ8203,'ViimsiVald_uuringu tabel_070920'!AJ8204,'ViimsiVald_uuringu tabel_070920'!AJ8206,'ViimsiVald_uuringu tabel_070920'!AJ8207,'ViimsiVald_uuringu tabel_070920'!AJ8209,'ViimsiVald_uuringu tabel_070920'!AJ8216,'ViimsiVald_uuringu tabel_070920'!AJ8218,'ViimsiVald_uuringu tabel_070920'!AJ8221,'ViimsiVald_uuringu tabel_070920'!AJ8222,'ViimsiVald_uuringu tabel_070920'!AJ8224,'ViimsiVald_uuringu tabel_070920'!AJ8226,'ViimsiVald_uuringu tabel_070920'!AJ8275,'ViimsiVald_uuringu tabel_070920'!AJ8277,'ViimsiVald_uuringu tabel_070920'!AJ8283,'ViimsiVald_uuringu tabel_070920'!AJ8295,'ViimsiVald_uuringu tabel_070920'!AJ8299,'ViimsiVald_uuringu tabel_070920'!AJ8303,'ViimsiVald_uuringu tabel_070920'!AJ8308,'ViimsiVald_uuringu tabel_070920'!AJ8309,'ViimsiVald_uuringu tabel_070920'!AJ8310,'ViimsiVald_uuringu tabel_070920'!AJ8311,'ViimsiVald_uuringu tabel_070920'!AJ8312,'ViimsiVald_uuringu tabel_070920'!AJ8313,'ViimsiVald_uuringu tabel_070920'!AJ8318,'ViimsiVald_uuringu tabel_070920'!AJ8321,'ViimsiVald_uuringu tabel_070920'!AJ8328,'ViimsiVald_uuringu tabel_070920'!AJ8334,'ViimsiVald_uuringu tabel_070920'!AJ8338,'ViimsiVald_uuringu tabel_070920'!AJ8344,'ViimsiVald_uuringu tabel_070920'!AJ8342,'ViimsiVald_uuringu tabel_070920'!AJ8345,'ViimsiVald_uuringu tabel_070920'!AJ8353,'ViimsiVald_uuringu tabel_070920'!AJ8357,'ViimsiVald_uuringu tabel_070920'!AJ8371,'ViimsiVald_uuringu tabel_070920'!AJ8368,'ViimsiVald_uuringu tabel_070920'!AJ8372,'ViimsiVald_uuringu tabel_070920'!AJ8381,'ViimsiVald_uuringu tabel_070920'!AJ8398,'ViimsiVald_uuringu tabel_070920'!AJ8411,'ViimsiVald_uuringu tabel_070920'!AJ8413,'ViimsiVald_uuringu tabel_070920'!AJ8414,'ViimsiVald_uuringu tabel_070920'!AJ8420,'ViimsiVald_uuringu tabel_070920'!AJ8430,'ViimsiVald_uuringu tabel_070920'!AJ8433,'ViimsiVald_uuringu tabel_070920'!AJ8437,'ViimsiVald_uuringu tabel_070920'!AJ8450,'ViimsiVald_uuringu tabel_070920'!AJ8457,'ViimsiVald_uuringu tabel_070920'!AJ8459,'ViimsiVald_uuringu tabel_070920'!AJ8464,'ViimsiVald_uuringu tabel_070920'!AJ8466,'ViimsiVald_uuringu tabel_070920'!AJ8467,'ViimsiVald_uuringu tabel_070920'!AJ8473,'ViimsiVald_uuringu tabel_070920'!AJ8483,'ViimsiVald_uuringu tabel_070920'!AJ8494,'ViimsiVald_uuringu tabel_070920'!AJ8506,'ViimsiVald_uuringu tabel_070920'!AJ8507,'ViimsiVald_uuringu tabel_070920'!AJ8510,'ViimsiVald_uuringu tabel_070920'!AJ8532,'ViimsiVald_uuringu tabel_070920'!AJ8548,'ViimsiVald_uuringu tabel_070920'!AJ8550,'ViimsiVald_uuringu tabel_070920'!AJ8560,'ViimsiVald_uuringu tabel_070920'!AJ8563,'ViimsiVald_uuringu tabel_070920'!AJ8565,'ViimsiVald_uuringu tabel_070920'!AJ8566,'ViimsiVald_uuringu tabel_070920'!AJ8567,'ViimsiVald_uuringu tabel_070920'!AJ8574,'ViimsiVald_uuringu tabel_070920'!AJ8575,'ViimsiVald_uuringu tabel_070920'!AJ8576,'ViimsiVald_uuringu tabel_070920'!AJ8579,'ViimsiVald_uuringu tabel_070920'!AJ8581,'ViimsiVald_uuringu tabel_070920'!AJ8582,'ViimsiVald_uuringu tabel_070920'!AJ8584,'ViimsiVald_uuringu tabel_070920'!AJ8585,'ViimsiVald_uuringu tabel_070920'!AJ8586,'ViimsiVald_uuringu tabel_070920'!AJ8595,'ViimsiVald_uuringu tabel_070920'!AJ8597,'ViimsiVald_uuringu tabel_070920'!AJ8609,'ViimsiVald_uuringu tabel_070920'!AJ8611,'ViimsiVald_uuringu tabel_070920'!AJ8612,'ViimsiVald_uuringu tabel_070920'!AJ8613,'ViimsiVald_uuringu tabel_070920'!AJ8617,'ViimsiVald_uuringu tabel_070920'!AJ8629,'ViimsiVald_uuringu tabel_070920'!AJ8630,'ViimsiVald_uuringu tabel_070920'!AJ8633,'ViimsiVald_uuringu tabel_070920'!AJ8634,'ViimsiVald_uuringu tabel_070920'!AJ8636,'ViimsiVald_uuringu tabel_070920'!AJ8644,'ViimsiVald_uuringu tabel_070920'!AJ8645,'ViimsiVald_uuringu tabel_070920'!AJ8651,'ViimsiVald_uuringu tabel_070920'!AJ8652,'ViimsiVald_uuringu tabel_070920'!AJ8659,'ViimsiVald_uuringu tabel_070920'!AJ8662,'ViimsiVald_uuringu tabel_070920'!AJ8679,'ViimsiVald_uuringu tabel_070920'!AJ8683,'ViimsiVald_uuringu tabel_070920'!AJ8687,'ViimsiVald_uuringu tabel_070920'!AJ8690,'ViimsiVald_uuringu tabel_070920'!AJ8695,'ViimsiVald_uuringu tabel_070920'!AJ8696,'ViimsiVald_uuringu tabel_070920'!AJ8710,'ViimsiVald_uuringu tabel_070920'!AJ8708,'ViimsiVald_uuringu tabel_070920'!AJ8711,'ViimsiVald_uuringu tabel_070920'!AJ8716,'ViimsiVald_uuringu tabel_070920'!AJ8717,'ViimsiVald_uuringu tabel_070920'!AJ8726,'ViimsiVald_uuringu tabel_070920'!AJ8727,'ViimsiVald_uuringu tabel_070920'!AJ8751,'ViimsiVald_uuringu tabel_070920'!AJ8752,'ViimsiVald_uuringu tabel_070920'!AJ8753,'ViimsiVald_uuringu tabel_070920'!AJ8766,'ViimsiVald_uuringu tabel_070920'!AJ8772,'ViimsiVald_uuringu tabel_070920'!AJ8796,'ViimsiVald_uuringu tabel_070920'!AJ8807,'ViimsiVald_uuringu tabel_070920'!AJ8810,'ViimsiVald_uuringu tabel_070920'!AJ8812,'ViimsiVald_uuringu tabel_070920'!AJ8813,'ViimsiVald_uuringu tabel_070920'!AJ8839,'ViimsiVald_uuringu tabel_070920'!AJ8846,'ViimsiVald_uuringu tabel_070920'!AJ8853,'ViimsiVald_uuringu tabel_070920'!AJ8855,'ViimsiVald_uuringu tabel_070920'!AJ8862,'ViimsiVald_uuringu tabel_070920'!AJ8866,'ViimsiVald_uuringu tabel_070920'!AJ8894,'ViimsiVald_uuringu tabel_070920'!AJ8898,'ViimsiVald_uuringu tabel_070920'!AJ8900,'ViimsiVald_uuringu tabel_070920'!AJ8905,'ViimsiVald_uuringu tabel_070920'!AJ8928,'ViimsiVald_uuringu tabel_070920'!AJ8930,'ViimsiVald_uuringu tabel_070920'!AJ8932,'ViimsiVald_uuringu tabel_070920'!AJ8934,'ViimsiVald_uuringu tabel_070920'!AJ8938,'ViimsiVald_uuringu tabel_070920'!AJ8940,'ViimsiVald_uuringu tabel_070920'!AJ8939,'ViimsiVald_uuringu tabel_070920'!AJ8943,'ViimsiVald_uuringu tabel_070920'!AJ8946,'ViimsiVald_uuringu tabel_070920'!AJ8957,'ViimsiVald_uuringu tabel_070920'!AJ8958,'ViimsiVald_uuringu tabel_070920'!AJ8961,'ViimsiVald_uuringu tabel_070920'!AJ8965,'ViimsiVald_uuringu tabel_070920'!AJ8966,'ViimsiVald_uuringu tabel_070920'!AJ8969,'ViimsiVald_uuringu tabel_070920'!AJ8971:AJ8976,'ViimsiVald_uuringu tabel_070920'!AJ8993,'ViimsiVald_uuringu tabel_070920'!AJ8997,'ViimsiVald_uuringu tabel_070920'!AJ9001,'ViimsiVald_uuringu tabel_070920'!AJ9003,'ViimsiVald_uuringu tabel_070920'!AJ9005,'ViimsiVald_uuringu tabel_070920'!AJ9006,'ViimsiVald_uuringu tabel_070920'!AJ9009,'ViimsiVald_uuringu tabel_070920'!AJ9007,'ViimsiVald_uuringu tabel_070920'!AJ9010:AJ9012,'ViimsiVald_uuringu tabel_070920'!AJ9089:AJ9091,'ViimsiVald_uuringu tabel_070920'!AJ9140,'ViimsiVald_uuringu tabel_070920'!AJ9185,'ViimsiVald_uuringu tabel_070920'!AJ9188:AJ9190,'ViimsiVald_uuringu tabel_070920'!AJ9195:AJ9196,'ViimsiVald_uuringu tabel_070920'!AJ9218:AJ9219)</f>
        <v>138.99600000000038</v>
      </c>
    </row>
    <row r="20" spans="2:7" x14ac:dyDescent="0.2">
      <c r="B20" s="29" t="s">
        <v>233</v>
      </c>
      <c r="C20" s="32">
        <f>SUM('ViimsiVald_uuringu tabel_070920'!AL9271:AL9634)</f>
        <v>24.641999999999982</v>
      </c>
      <c r="D20" s="46">
        <f>SUM('ViimsiVald_uuringu tabel_070920'!AK9271:AK9634)</f>
        <v>162.40000000000006</v>
      </c>
      <c r="E20" s="26">
        <f>SUM('ViimsiVald_uuringu tabel_070920'!AE9271:AE9634)</f>
        <v>58</v>
      </c>
      <c r="F20" s="26">
        <f>SUM('ViimsiVald_uuringu tabel_070920'!AD9271:AD9634)</f>
        <v>2100</v>
      </c>
      <c r="G20" s="36">
        <f>SUM('ViimsiVald_uuringu tabel_070920'!AL9271:AL9634)+SUM('ViimsiVald_uuringu tabel_070920'!AJ9310,'ViimsiVald_uuringu tabel_070920'!AJ9315,'ViimsiVald_uuringu tabel_070920'!AJ9325,'ViimsiVald_uuringu tabel_070920'!AJ9360,'ViimsiVald_uuringu tabel_070920'!AJ9416,'ViimsiVald_uuringu tabel_070920'!AJ9417,'ViimsiVald_uuringu tabel_070920'!AJ9418,'ViimsiVald_uuringu tabel_070920'!AJ9419,'ViimsiVald_uuringu tabel_070920'!AJ9420,'ViimsiVald_uuringu tabel_070920'!AJ9430,'ViimsiVald_uuringu tabel_070920'!AJ9432,'ViimsiVald_uuringu tabel_070920'!AJ9487,'ViimsiVald_uuringu tabel_070920'!AJ9493,'ViimsiVald_uuringu tabel_070920'!AJ9502,'ViimsiVald_uuringu tabel_070920'!AJ9503,'ViimsiVald_uuringu tabel_070920'!AJ9517,'ViimsiVald_uuringu tabel_070920'!AJ9518,'ViimsiVald_uuringu tabel_070920'!AJ9522,'ViimsiVald_uuringu tabel_070920'!AJ9523,'ViimsiVald_uuringu tabel_070920'!AJ9525,'ViimsiVald_uuringu tabel_070920'!AJ9534,'ViimsiVald_uuringu tabel_070920'!AJ9544,'ViimsiVald_uuringu tabel_070920'!AJ9570,'ViimsiVald_uuringu tabel_070920'!AJ9590,'ViimsiVald_uuringu tabel_070920'!AJ9595,'ViimsiVald_uuringu tabel_070920'!AJ9602)</f>
        <v>35.603999999999985</v>
      </c>
    </row>
    <row r="21" spans="2:7" x14ac:dyDescent="0.2">
      <c r="B21" s="29" t="s">
        <v>2710</v>
      </c>
      <c r="C21" s="32">
        <f>SUM('ViimsiVald_uuringu tabel_070920'!AL9635:AL9700)</f>
        <v>1.9850000000000003</v>
      </c>
      <c r="D21" s="46">
        <f>SUM('ViimsiVald_uuringu tabel_070920'!AK9635:AK9700)</f>
        <v>13.5</v>
      </c>
      <c r="E21" s="26">
        <f>SUM('ViimsiVald_uuringu tabel_070920'!AE9635:AE9700)</f>
        <v>5</v>
      </c>
      <c r="F21" s="26">
        <f>SUM('ViimsiVald_uuringu tabel_070920'!AD9635:AD9700)</f>
        <v>40</v>
      </c>
      <c r="G21" s="36">
        <f>SUM('ViimsiVald_uuringu tabel_070920'!AL9635:AL9700)</f>
        <v>1.9850000000000003</v>
      </c>
    </row>
    <row r="22" spans="2:7" x14ac:dyDescent="0.2">
      <c r="B22" s="29" t="s">
        <v>34893</v>
      </c>
      <c r="C22" s="32">
        <f>SUM('ViimsiVald_uuringu tabel_070920'!AL9701:AL10193)</f>
        <v>36.231999999999978</v>
      </c>
      <c r="D22" s="46">
        <f>SUM('ViimsiVald_uuringu tabel_070920'!AK9701:AK10193)</f>
        <v>201.60000000000014</v>
      </c>
      <c r="E22" s="26">
        <f>SUM('ViimsiVald_uuringu tabel_070920'!AE9701:AE10193)</f>
        <v>72</v>
      </c>
      <c r="F22" s="26">
        <f>SUM('ViimsiVald_uuringu tabel_070920'!AD9701:AD10193)</f>
        <v>3788.1</v>
      </c>
      <c r="G22" s="36">
        <f>SUM('ViimsiVald_uuringu tabel_070920'!AL9701:AL10193)+SUM('ViimsiVald_uuringu tabel_070920'!AJ9719,'ViimsiVald_uuringu tabel_070920'!AJ9722,'ViimsiVald_uuringu tabel_070920'!AJ9725,'ViimsiVald_uuringu tabel_070920'!AJ9728,'ViimsiVald_uuringu tabel_070920'!AJ9730,'ViimsiVald_uuringu tabel_070920'!AJ9735,'ViimsiVald_uuringu tabel_070920'!AJ9737,'ViimsiVald_uuringu tabel_070920'!AJ9741,'ViimsiVald_uuringu tabel_070920'!AJ9747,'ViimsiVald_uuringu tabel_070920'!AJ9756,'ViimsiVald_uuringu tabel_070920'!AJ9765,'ViimsiVald_uuringu tabel_070920'!AJ9791,'ViimsiVald_uuringu tabel_070920'!AJ9793,'ViimsiVald_uuringu tabel_070920'!AJ9795,'ViimsiVald_uuringu tabel_070920'!AJ9811,'ViimsiVald_uuringu tabel_070920'!AJ9813,'ViimsiVald_uuringu tabel_070920'!AJ9815,'ViimsiVald_uuringu tabel_070920'!AJ9819,'ViimsiVald_uuringu tabel_070920'!AJ9821,'ViimsiVald_uuringu tabel_070920'!AJ9824,'ViimsiVald_uuringu tabel_070920'!AJ9825,'ViimsiVald_uuringu tabel_070920'!AJ9827,'ViimsiVald_uuringu tabel_070920'!AJ9829,'ViimsiVald_uuringu tabel_070920'!AJ9830,'ViimsiVald_uuringu tabel_070920'!AJ9844,'ViimsiVald_uuringu tabel_070920'!AJ9845,'ViimsiVald_uuringu tabel_070920'!AJ9846,'ViimsiVald_uuringu tabel_070920'!AJ9847,'ViimsiVald_uuringu tabel_070920'!AJ9848,'ViimsiVald_uuringu tabel_070920'!AJ9849,'ViimsiVald_uuringu tabel_070920'!AJ9850,'ViimsiVald_uuringu tabel_070920'!AJ9852,'ViimsiVald_uuringu tabel_070920'!AJ9854,'ViimsiVald_uuringu tabel_070920'!AJ9859,'ViimsiVald_uuringu tabel_070920'!AJ9860,'ViimsiVald_uuringu tabel_070920'!AJ9887,'ViimsiVald_uuringu tabel_070920'!AJ9896,'ViimsiVald_uuringu tabel_070920'!AJ9897,'ViimsiVald_uuringu tabel_070920'!AJ9898,'ViimsiVald_uuringu tabel_070920'!AJ9900,'ViimsiVald_uuringu tabel_070920'!AJ9901,'ViimsiVald_uuringu tabel_070920'!AJ9902,'ViimsiVald_uuringu tabel_070920'!AJ9906,'ViimsiVald_uuringu tabel_070920'!AJ9907,'ViimsiVald_uuringu tabel_070920'!AJ9908,'ViimsiVald_uuringu tabel_070920'!AJ9909,'ViimsiVald_uuringu tabel_070920'!AJ9925,'ViimsiVald_uuringu tabel_070920'!AJ9926,'ViimsiVald_uuringu tabel_070920'!AJ9928,'ViimsiVald_uuringu tabel_070920'!AJ9929,'ViimsiVald_uuringu tabel_070920'!AJ9930,'ViimsiVald_uuringu tabel_070920'!AJ9981,'ViimsiVald_uuringu tabel_070920'!AJ10016,'ViimsiVald_uuringu tabel_070920'!AJ10017,'ViimsiVald_uuringu tabel_070920'!AJ10018,'ViimsiVald_uuringu tabel_070920'!AJ10020,'ViimsiVald_uuringu tabel_070920'!AJ10021,'ViimsiVald_uuringu tabel_070920'!AJ10022,'ViimsiVald_uuringu tabel_070920'!AJ10023,'ViimsiVald_uuringu tabel_070920'!AJ10031,'ViimsiVald_uuringu tabel_070920'!AJ10037,'ViimsiVald_uuringu tabel_070920'!AJ10044,'ViimsiVald_uuringu tabel_070920'!AJ10046,'ViimsiVald_uuringu tabel_070920'!AJ10056,'ViimsiVald_uuringu tabel_070920'!AJ10072,'ViimsiVald_uuringu tabel_070920'!AJ10083,'ViimsiVald_uuringu tabel_070920'!AJ10116,'ViimsiVald_uuringu tabel_070920'!AJ10119,'ViimsiVald_uuringu tabel_070920'!AJ10122,'ViimsiVald_uuringu tabel_070920'!AJ10126,'ViimsiVald_uuringu tabel_070920'!AJ10148,'ViimsiVald_uuringu tabel_070920'!AJ10151,'ViimsiVald_uuringu tabel_070920'!AJ10152,'ViimsiVald_uuringu tabel_070920'!AJ10153,'ViimsiVald_uuringu tabel_070920'!AJ10154,'ViimsiVald_uuringu tabel_070920'!AJ10156,'ViimsiVald_uuringu tabel_070920'!AJ10158)</f>
        <v>68.305999999999955</v>
      </c>
    </row>
    <row r="23" spans="2:7" x14ac:dyDescent="0.2">
      <c r="B23" s="29" t="s">
        <v>33</v>
      </c>
      <c r="C23" s="32">
        <f>SUM('ViimsiVald_uuringu tabel_070920'!AL10194:AL10932)</f>
        <v>57.125999999999962</v>
      </c>
      <c r="D23" s="46">
        <f>SUM('ViimsiVald_uuringu tabel_070920'!AK10194:AK10932)</f>
        <v>338.80000000000013</v>
      </c>
      <c r="E23" s="26">
        <f>SUM('ViimsiVald_uuringu tabel_070920'!AE10194:AE10932)</f>
        <v>121</v>
      </c>
      <c r="F23" s="26">
        <f>SUM('ViimsiVald_uuringu tabel_070920'!AD10194:AD10932)</f>
        <v>21992</v>
      </c>
      <c r="G23" s="36">
        <f>SUM('ViimsiVald_uuringu tabel_070920'!AL10194:AL10932)+SUM('ViimsiVald_uuringu tabel_070920'!AJ10272,'ViimsiVald_uuringu tabel_070920'!AJ10298,'ViimsiVald_uuringu tabel_070920'!AJ10355,'ViimsiVald_uuringu tabel_070920'!AJ10375,'ViimsiVald_uuringu tabel_070920'!AJ10367,'ViimsiVald_uuringu tabel_070920'!AJ10369,'ViimsiVald_uuringu tabel_070920'!AJ10388,'ViimsiVald_uuringu tabel_070920'!AJ10410,'ViimsiVald_uuringu tabel_070920'!AJ10436,'ViimsiVald_uuringu tabel_070920'!AJ10596,'ViimsiVald_uuringu tabel_070920'!AJ10597,'ViimsiVald_uuringu tabel_070920'!AJ10616,'ViimsiVald_uuringu tabel_070920'!AJ10620,'ViimsiVald_uuringu tabel_070920'!AJ10741,'ViimsiVald_uuringu tabel_070920'!AJ10815,'ViimsiVald_uuringu tabel_070920'!AJ10818,'ViimsiVald_uuringu tabel_070920'!AJ10820,'ViimsiVald_uuringu tabel_070920'!AJ10863,'ViimsiVald_uuringu tabel_070920'!AJ10906,'ViimsiVald_uuringu tabel_070920'!AJ10907,'ViimsiVald_uuringu tabel_070920'!AJ10908,'ViimsiVald_uuringu tabel_070920'!AJ10909,'ViimsiVald_uuringu tabel_070920'!AJ10910,'ViimsiVald_uuringu tabel_070920'!AJ10911,'ViimsiVald_uuringu tabel_070920'!AJ10912,'ViimsiVald_uuringu tabel_070920'!AJ10913,'ViimsiVald_uuringu tabel_070920'!AJ10914,'ViimsiVald_uuringu tabel_070920'!AJ10915,'ViimsiVald_uuringu tabel_070920'!AJ10916,'ViimsiVald_uuringu tabel_070920'!AJ10918,'ViimsiVald_uuringu tabel_070920'!AJ10919,'ViimsiVald_uuringu tabel_070920'!AJ10920,'ViimsiVald_uuringu tabel_070920'!AJ10921,'ViimsiVald_uuringu tabel_070920'!AJ10922)</f>
        <v>187.40199999999993</v>
      </c>
    </row>
    <row r="24" spans="2:7" x14ac:dyDescent="0.2">
      <c r="B24" s="29" t="s">
        <v>6051</v>
      </c>
      <c r="C24" s="32">
        <f>SUM('ViimsiVald_uuringu tabel_070920'!AL10933:AL11008)</f>
        <v>0.89100000000000013</v>
      </c>
      <c r="D24" s="46">
        <f>SUM('ViimsiVald_uuringu tabel_070920'!AK10933:AK11008)</f>
        <v>8.1000000000000014</v>
      </c>
      <c r="E24" s="26">
        <f>SUM('ViimsiVald_uuringu tabel_070920'!AE10933:AE11008)</f>
        <v>3</v>
      </c>
      <c r="F24" s="26">
        <f>SUM('ViimsiVald_uuringu tabel_070920'!AD10933:AD11008)</f>
        <v>0</v>
      </c>
      <c r="G24" s="36">
        <f>SUM('ViimsiVald_uuringu tabel_070920'!AL10933:AL11008)</f>
        <v>0.89100000000000013</v>
      </c>
    </row>
    <row r="25" spans="2:7" x14ac:dyDescent="0.2">
      <c r="B25" s="29" t="s">
        <v>62</v>
      </c>
      <c r="C25" s="32">
        <f>SUM('ViimsiVald_uuringu tabel_070920'!AL11009:AL11308)</f>
        <v>143.27400000000054</v>
      </c>
      <c r="D25" s="46">
        <f>SUM('ViimsiVald_uuringu tabel_070920'!AK11009:AK11308)</f>
        <v>781.19999999999618</v>
      </c>
      <c r="E25" s="26">
        <f>SUM('ViimsiVald_uuringu tabel_070920'!AE11009:AE11308)</f>
        <v>279</v>
      </c>
      <c r="F25" s="26">
        <f>SUM('ViimsiVald_uuringu tabel_070920'!AD11009:AD11308)</f>
        <v>1140</v>
      </c>
      <c r="G25" s="36">
        <f>SUM('ViimsiVald_uuringu tabel_070920'!AL11009:AL11308)+SUM('ViimsiVald_uuringu tabel_070920'!AJ11016,'ViimsiVald_uuringu tabel_070920'!AJ11017,'ViimsiVald_uuringu tabel_070920'!AJ11028,'ViimsiVald_uuringu tabel_070920'!AJ11029,'ViimsiVald_uuringu tabel_070920'!AJ11082,'ViimsiVald_uuringu tabel_070920'!AJ11090,'ViimsiVald_uuringu tabel_070920'!AJ11123,'ViimsiVald_uuringu tabel_070920'!AJ11194)</f>
        <v>146.52200000000053</v>
      </c>
    </row>
    <row r="26" spans="2:7" ht="13.5" thickBot="1" x14ac:dyDescent="0.25">
      <c r="B26" s="30" t="s">
        <v>34907</v>
      </c>
      <c r="C26" s="33">
        <f>SUM('ViimsiVald_uuringu tabel_070920'!AL2:AL11309)</f>
        <v>1077.6659999999677</v>
      </c>
      <c r="D26" s="47">
        <f>SUM('ViimsiVald_uuringu tabel_070920'!AK2:AK11309)</f>
        <v>5135.800000000112</v>
      </c>
      <c r="E26" s="31">
        <f>SUM('ViimsiVald_uuringu tabel_070920'!AE2:AE11309)</f>
        <v>1836</v>
      </c>
      <c r="F26" s="31">
        <f>SUM('ViimsiVald_uuringu tabel_070920'!AD2:AD11309)</f>
        <v>366918.19999999995</v>
      </c>
      <c r="G26" s="43">
        <f>SUM(G4:G25)</f>
        <v>2472.2320000000018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ViimsiVald_uuringu tabel_070920</vt:lpstr>
      <vt:lpstr>Potentsiaalne lisanduv veetarve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 Kill</dc:creator>
  <cp:lastModifiedBy>Alar Mik</cp:lastModifiedBy>
  <cp:revision>0</cp:revision>
  <dcterms:created xsi:type="dcterms:W3CDTF">2022-09-11T14:59:35Z</dcterms:created>
  <dcterms:modified xsi:type="dcterms:W3CDTF">2022-10-14T11:54:39Z</dcterms:modified>
</cp:coreProperties>
</file>